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macrosheets/sheet1.xml" ContentType="application/vnd.ms-excel.macro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LC\Desktop\"/>
    </mc:Choice>
  </mc:AlternateContent>
  <xr:revisionPtr revIDLastSave="0" documentId="13_ncr:1_{52EEAC2F-B9F9-4F25-958B-DA46432A9D0A}" xr6:coauthVersionLast="47" xr6:coauthVersionMax="47" xr10:uidLastSave="{00000000-0000-0000-0000-000000000000}"/>
  <bookViews>
    <workbookView xWindow="-120" yWindow="-120" windowWidth="29040" windowHeight="15840" tabRatio="595" activeTab="11" xr2:uid="{00000000-000D-0000-FFFF-FFFF00000000}"/>
  </bookViews>
  <sheets>
    <sheet name="PREMIER TRIMES." sheetId="152" r:id="rId1"/>
    <sheet name="IMPRES. 1er TRIM." sheetId="146" state="hidden" r:id="rId2"/>
    <sheet name="DEUXIEME TRIMES." sheetId="151" r:id="rId3"/>
    <sheet name="IMPRES. 2ème TRIMES." sheetId="154" state="hidden" r:id="rId4"/>
    <sheet name="TROISIEME TRI et BILAN" sheetId="109" r:id="rId5"/>
    <sheet name="IMPRES. 3è TRIMES. BILAN" sheetId="156" state="hidden" r:id="rId6"/>
    <sheet name="IMPRES. ENQUETE RAPIDE" sheetId="157" state="hidden" r:id="rId7"/>
    <sheet name="IMPRES. RAPPORT DE RENTREE" sheetId="158" state="hidden" r:id="rId8"/>
    <sheet name="SOMMAIRE" sheetId="147" state="hidden" r:id="rId9"/>
    <sheet name="macro" sheetId="10" state="hidden" r:id="rId10"/>
    <sheet name="ETABLISSEMENTS" sheetId="148" state="hidden" r:id="rId11"/>
    <sheet name="CONSIGNES ET IMPRESSION" sheetId="110" r:id="rId12"/>
    <sheet name="BASE DE DONNEES" sheetId="153" r:id="rId13"/>
  </sheets>
  <definedNames>
    <definedName name="_xlnm._FilterDatabase" localSheetId="12" hidden="1">'BASE DE DONNEES'!$A$5:$S$10005</definedName>
    <definedName name="_xlnm._FilterDatabase" localSheetId="9" hidden="1">macro!$A$1:$AD$297</definedName>
    <definedName name="_xleta.TEXT" hidden="1" xlm="1">#NAME?</definedName>
    <definedName name="ActiverMembre" xlm="1">macro!$AF$1:$AF$122</definedName>
    <definedName name="Adhesion" xlm="1">macro!#REF!</definedName>
    <definedName name="Adhésion" xlm="1">macro!#REF!</definedName>
    <definedName name="AdhesionArdg" xlm="1">macro!#REF!</definedName>
    <definedName name="Ajour" xlm="1">macro!$O$1:$O$127</definedName>
    <definedName name="AnnulerDernOp" xlm="1">macro!$T$1:$T$72</definedName>
    <definedName name="AnnulerOp" xlm="1">macro!$U$1:$U$88</definedName>
    <definedName name="AtteindreMembbre" xlm="1">macro!#REF!</definedName>
    <definedName name="AtteindreMembbreEthiaBla" xlm="1">macro!$A$1:$A$192</definedName>
    <definedName name="Compte" xlm="1">macro!$F$1:$F$68</definedName>
    <definedName name="CompteRetour" xlm="1">macro!$H$1:$H$16</definedName>
    <definedName name="Depenses" xlm="1">macro!$M$1:$M$100</definedName>
    <definedName name="DepôtBanque" xlm="1">macro!$V$1:$V$29</definedName>
    <definedName name="Dons" xlm="1">macro!$N$1:$N$24</definedName>
    <definedName name="Enregistrer" xlm="1">macro!$AC$1:$AC$6</definedName>
    <definedName name="EnregistrerNON" xlm="1">macro!$AA$1:$AA$7</definedName>
    <definedName name="EnregistrerOui" xlm="1">macro!$AB$1:$AB$9</definedName>
    <definedName name="Exceptionelle" xlm="1">macro!$B:$B</definedName>
    <definedName name="fon">#REF!</definedName>
    <definedName name="fond">#REF!</definedName>
    <definedName name="HTML_CodePage" hidden="1">1252</definedName>
    <definedName name="HTML_Control" hidden="1">{"'90'!$A$1:$R$17"}</definedName>
    <definedName name="HTML_Description" hidden="1">""</definedName>
    <definedName name="HTML_Email" hidden="1">""</definedName>
    <definedName name="HTML_Header" hidden="1">""</definedName>
    <definedName name="HTML_LastUpdate" hidden="1">"15/07/02"</definedName>
    <definedName name="HTML_LineAfter" hidden="1">FALSE</definedName>
    <definedName name="HTML_LineBefore" hidden="1">TRUE</definedName>
    <definedName name="HTML_Name" hidden="1">""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"C:\Documents persos\Web\ceera\Courses\Charavines\Chrav90R.htm"</definedName>
    <definedName name="HTML_PathTemplate" hidden="1">"C:\Documents persos\Web\Néris\Engages.htm"</definedName>
    <definedName name="HTML_Title" hidden="1">"STDONAT2"</definedName>
    <definedName name="Impression" xlm="1">macro!$G$1:$G$28</definedName>
    <definedName name="Impression2" xlm="1">macro!$H$1:$H$19</definedName>
    <definedName name="Impression3">macro!$I$1:$I$28</definedName>
    <definedName name="Impression3èTrimestre" xlm="1">macro!$A$1:$A$1023</definedName>
    <definedName name="ImpressionEnqueteRapide" xlm="1">macro!$B$1:$B$30</definedName>
    <definedName name="ImpressionRapportDeuxiemTrimes" xlm="1">macro!$E$1:$E$413</definedName>
    <definedName name="ImpressionRapportPremierTrimes" xlm="1">macro!$D$1:$D$161</definedName>
    <definedName name="ImpressionRapportRapportRentree" xlm="1">macro!$C$1:$C$58</definedName>
    <definedName name="ImpressionRapportTroisiemeTrimes" xlm="1">macro!$F$1:$F$270</definedName>
    <definedName name="ImpressionT3" xlm="1">macro!$I$1:$I$28</definedName>
    <definedName name="ImprimeRapport3" xlm="1">macro!$A$1:$A$1023</definedName>
    <definedName name="Inscription" xlm="1">macro!$J$1:$J$23</definedName>
    <definedName name="Inscrit" xlm="1">macro!$J$1:$J$23</definedName>
    <definedName name="Introductiondette" xlm="1">macro!$P$1:$P$77</definedName>
    <definedName name="IntroductiondetteExceptionnelle" xlm="1">macro!$Q$1:$Q$121</definedName>
    <definedName name="jour">#REF!</definedName>
    <definedName name="MasquerEtablissement" xlm="1">macro!$J$1:$J$31</definedName>
    <definedName name="Mat">macro!$T$22</definedName>
    <definedName name="Miseàzero" xlm="1">macro!$AJ$1:$AJ$25</definedName>
    <definedName name="Miseàzero2" xlm="1">macro!$AK$1:$AK$40</definedName>
    <definedName name="Nourriture" xlm="1">macro!$C:$C</definedName>
    <definedName name="Paiement" xlm="1">macro!$D$1:$D$436</definedName>
    <definedName name="Paiement1" xlm="1">macro!$E$1:$E$500</definedName>
    <definedName name="Paiement2" xlm="1">macro!$F:$F</definedName>
    <definedName name="RapportSynthese2" xlm="1">macro!$AI$1:$AI$133</definedName>
    <definedName name="RechecheNum" xlm="1">macro!#REF!</definedName>
    <definedName name="RechercheNom" xlm="1">macro!#REF!</definedName>
    <definedName name="réf">#REF!</definedName>
    <definedName name="RepriseInscription" xlm="1">macro!$S$1:$S$19</definedName>
    <definedName name="RepriseInscriptionExceptionnelle" xlm="1">macro!$Z$1:$Z$19</definedName>
    <definedName name="ReprisePayement" xlm="1">macro!$R$1:$R$19</definedName>
    <definedName name="ReprisePayementExceptionnelle" xlm="1">macro!$Y$1:$Y$49</definedName>
    <definedName name="Retour" xlm="1">macro!#REF!</definedName>
    <definedName name="Retour2" xlm="1">macro!$G$1:$G$18</definedName>
    <definedName name="RetraitenBanque" xlm="1">macro!$X$1:$X$36</definedName>
    <definedName name="SupressionMembbre" xlm="1">macro!$W$1:$W$215</definedName>
    <definedName name="SuprimerMembres" xlm="1">macro!$W$1:$W$215</definedName>
    <definedName name="SuspensionMembre" xlm="1">macro!$AE$1:$AE$133</definedName>
    <definedName name="Verification" xlm="1">macro!$AM$1:$AM$200</definedName>
    <definedName name="_xlnm.Print_Area" localSheetId="1">'IMPRES. 1er TRIM.'!$IO$1248:$IX$1357</definedName>
    <definedName name="_xlnm.Print_Area" localSheetId="3">'IMPRES. 2ème TRIMES.'!$GN$1087:$GW$1196</definedName>
    <definedName name="_xlnm.Print_Area" localSheetId="5">'IMPRES. 3è TRIMES. BILAN'!$NG$1864:$NM$1892,'IMPRES. 3è TRIMES. BILAN'!$NO$1894:$NR$1952,'IMPRES. 3è TRIMES. BILAN'!$NT$1954:$OF$1976</definedName>
    <definedName name="_xlnm.Print_Area" localSheetId="6">'IMPRES. ENQUETE RAPIDE'!$AF$44:$AQ$61</definedName>
    <definedName name="_xlnm.Print_Area" localSheetId="7">'IMPRES. RAPPORT DE RENTREE'!$AJ$175:$AN$221</definedName>
    <definedName name="_xlnm.Print_Area" localSheetId="9">macro!$HU$929:$HX$1035</definedName>
    <definedName name="_xlnm.Print_Area" localSheetId="8">SOMMAIRE!$BI$184:$BU$231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109" l="1"/>
  <c r="G2" i="109"/>
  <c r="F2" i="109"/>
  <c r="H2" i="151"/>
  <c r="G2" i="151"/>
  <c r="F2" i="151"/>
  <c r="C3" i="152"/>
  <c r="F2" i="152"/>
  <c r="E2" i="152"/>
  <c r="D2" i="152"/>
  <c r="C1" i="152"/>
  <c r="GR1190" i="154" l="1"/>
  <c r="GR1189" i="154"/>
  <c r="GR1188" i="154"/>
  <c r="GR1187" i="154"/>
  <c r="GR1186" i="154"/>
  <c r="GR1185" i="154"/>
  <c r="GR1182" i="154"/>
  <c r="GR1181" i="154"/>
  <c r="GR1180" i="154"/>
  <c r="GR1179" i="154"/>
  <c r="GR1178" i="154"/>
  <c r="GR1177" i="154"/>
  <c r="GR1176" i="154"/>
  <c r="GR1175" i="154"/>
  <c r="GR1174" i="154"/>
  <c r="GR1173" i="154"/>
  <c r="GR1172" i="154"/>
  <c r="GR1171" i="154"/>
  <c r="GR1170" i="154"/>
  <c r="GR1169" i="154"/>
  <c r="GR1168" i="154"/>
  <c r="GR1167" i="154"/>
  <c r="GR1166" i="154"/>
  <c r="GR1165" i="154"/>
  <c r="GR1164" i="154"/>
  <c r="GR1163" i="154"/>
  <c r="GR1162" i="154"/>
  <c r="GR1161" i="154"/>
  <c r="GR1160" i="154"/>
  <c r="GR1159" i="154"/>
  <c r="GR1158" i="154"/>
  <c r="GR1157" i="154"/>
  <c r="GR1156" i="154"/>
  <c r="GR1155" i="154"/>
  <c r="GR1154" i="154"/>
  <c r="GR1153" i="154"/>
  <c r="GR1150" i="154"/>
  <c r="GR1149" i="154"/>
  <c r="GR1148" i="154"/>
  <c r="GR1147" i="154"/>
  <c r="GR1146" i="154"/>
  <c r="GR1145" i="154"/>
  <c r="GR1144" i="154"/>
  <c r="GR1143" i="154"/>
  <c r="GR1142" i="154"/>
  <c r="GR1141" i="154"/>
  <c r="GR1140" i="154"/>
  <c r="GR1139" i="154"/>
  <c r="GR1138" i="154"/>
  <c r="GR1137" i="154"/>
  <c r="GR1136" i="154"/>
  <c r="GR1135" i="154"/>
  <c r="GR1134" i="154"/>
  <c r="GR1133" i="154"/>
  <c r="GR1132" i="154"/>
  <c r="GR1131" i="154"/>
  <c r="GR1130" i="154"/>
  <c r="GR1129" i="154"/>
  <c r="GR1128" i="154"/>
  <c r="GR1127" i="154"/>
  <c r="GR1126" i="154"/>
  <c r="GR1125" i="154"/>
  <c r="GR1124" i="154"/>
  <c r="GR1123" i="154"/>
  <c r="GR1122" i="154"/>
  <c r="GR1121" i="154"/>
  <c r="GR1118" i="154"/>
  <c r="GR1117" i="154"/>
  <c r="GR1116" i="154"/>
  <c r="GR1115" i="154"/>
  <c r="GR1114" i="154"/>
  <c r="GR1113" i="154"/>
  <c r="GR1112" i="154"/>
  <c r="GR1111" i="154"/>
  <c r="GR1110" i="154"/>
  <c r="GR1109" i="154"/>
  <c r="GR1108" i="154"/>
  <c r="GR1107" i="154"/>
  <c r="GR1106" i="154"/>
  <c r="GR1105" i="154"/>
  <c r="GR1104" i="154"/>
  <c r="GR1103" i="154"/>
  <c r="GR1102" i="154"/>
  <c r="GR1101" i="154"/>
  <c r="GR1100" i="154"/>
  <c r="GR1099" i="154"/>
  <c r="GR1098" i="154"/>
  <c r="GR1097" i="154"/>
  <c r="GR1096" i="154"/>
  <c r="GR1095" i="154"/>
  <c r="GR1094" i="154"/>
  <c r="GR1093" i="154"/>
  <c r="GR1092" i="154"/>
  <c r="IQ1353" i="146" l="1"/>
  <c r="IS1351" i="146"/>
  <c r="IS1350" i="146"/>
  <c r="IS1349" i="146"/>
  <c r="IS1348" i="146"/>
  <c r="IS1347" i="146"/>
  <c r="IS1346" i="146"/>
  <c r="IS1343" i="146"/>
  <c r="IS1342" i="146"/>
  <c r="IS1341" i="146"/>
  <c r="IS1340" i="146"/>
  <c r="IS1339" i="146"/>
  <c r="IS1338" i="146"/>
  <c r="IS1337" i="146"/>
  <c r="IS1336" i="146"/>
  <c r="IS1335" i="146"/>
  <c r="IS1334" i="146"/>
  <c r="IS1333" i="146"/>
  <c r="IS1332" i="146"/>
  <c r="IS1331" i="146"/>
  <c r="IS1330" i="146"/>
  <c r="IS1329" i="146"/>
  <c r="IS1328" i="146"/>
  <c r="IS1327" i="146"/>
  <c r="IS1326" i="146"/>
  <c r="IS1325" i="146"/>
  <c r="IS1324" i="146"/>
  <c r="IS1323" i="146"/>
  <c r="IS1322" i="146"/>
  <c r="IS1321" i="146"/>
  <c r="IS1320" i="146"/>
  <c r="IS1319" i="146"/>
  <c r="IS1318" i="146"/>
  <c r="IS1317" i="146"/>
  <c r="IS1316" i="146"/>
  <c r="IS1315" i="146"/>
  <c r="IS1314" i="146"/>
  <c r="IS1310" i="146"/>
  <c r="IS1311" i="146"/>
  <c r="IS1309" i="146"/>
  <c r="IS1308" i="146"/>
  <c r="IS1307" i="146"/>
  <c r="IS1306" i="146"/>
  <c r="IS1305" i="146"/>
  <c r="IS1304" i="146"/>
  <c r="IS1303" i="146"/>
  <c r="IS1302" i="146"/>
  <c r="IS1301" i="146"/>
  <c r="IS1300" i="146"/>
  <c r="IS1299" i="146"/>
  <c r="IS1298" i="146"/>
  <c r="IS1297" i="146"/>
  <c r="IS1296" i="146"/>
  <c r="IS1295" i="146"/>
  <c r="IS1294" i="146"/>
  <c r="IS1293" i="146"/>
  <c r="IS1292" i="146"/>
  <c r="IS1291" i="146"/>
  <c r="IS1290" i="146"/>
  <c r="IS1289" i="146"/>
  <c r="IS1288" i="146"/>
  <c r="IS1287" i="146"/>
  <c r="IS1286" i="146"/>
  <c r="IS1285" i="146"/>
  <c r="IS1284" i="146"/>
  <c r="IS1283" i="146"/>
  <c r="IS1282" i="146"/>
  <c r="IS1279" i="146"/>
  <c r="IS1278" i="146"/>
  <c r="IS1277" i="146"/>
  <c r="IS1276" i="146"/>
  <c r="IS1275" i="146"/>
  <c r="IS1274" i="146"/>
  <c r="IS1273" i="146"/>
  <c r="IS1272" i="146"/>
  <c r="IS1271" i="146"/>
  <c r="IS1270" i="146"/>
  <c r="IS1269" i="146"/>
  <c r="IS1268" i="146"/>
  <c r="IS1267" i="146"/>
  <c r="IS1266" i="146"/>
  <c r="IS1265" i="146"/>
  <c r="IS1264" i="146"/>
  <c r="IS1263" i="146"/>
  <c r="IS1262" i="146"/>
  <c r="IS1261" i="146"/>
  <c r="IS1260" i="146"/>
  <c r="IS1259" i="146"/>
  <c r="IS1258" i="146"/>
  <c r="IS1257" i="146"/>
  <c r="IS1256" i="146"/>
  <c r="IS1255" i="146"/>
  <c r="IS1254" i="146"/>
  <c r="IS1253" i="146"/>
  <c r="JQ1670" i="146"/>
  <c r="JI1569" i="146"/>
  <c r="IZ1463" i="146"/>
  <c r="IG1244" i="146"/>
  <c r="HZ1136" i="146"/>
  <c r="HU1033" i="146"/>
  <c r="HE911" i="146"/>
  <c r="EM603" i="146"/>
  <c r="DS585" i="146"/>
  <c r="HJ1409" i="154"/>
  <c r="HA1301" i="154"/>
  <c r="GP1192" i="154"/>
  <c r="GG1083" i="154"/>
  <c r="FZ975" i="154"/>
  <c r="FP854" i="154"/>
  <c r="FA732" i="154"/>
  <c r="EV627" i="154"/>
  <c r="EA540" i="154"/>
  <c r="DF522" i="154"/>
  <c r="BH428" i="154"/>
  <c r="AZ372" i="154"/>
  <c r="AR317" i="154"/>
  <c r="AJ262" i="154"/>
  <c r="V159" i="154"/>
  <c r="S99" i="154"/>
  <c r="R99" i="154"/>
  <c r="Q99" i="154"/>
  <c r="P99" i="154"/>
  <c r="O99" i="154"/>
  <c r="S98" i="154"/>
  <c r="R98" i="154"/>
  <c r="Q98" i="154"/>
  <c r="P98" i="154"/>
  <c r="O98" i="154"/>
  <c r="S97" i="154"/>
  <c r="R97" i="154"/>
  <c r="Q97" i="154"/>
  <c r="P97" i="154"/>
  <c r="O97" i="154"/>
  <c r="S96" i="154"/>
  <c r="R96" i="154"/>
  <c r="Q96" i="154"/>
  <c r="P96" i="154"/>
  <c r="O96" i="154"/>
  <c r="S95" i="154"/>
  <c r="R95" i="154"/>
  <c r="Q95" i="154"/>
  <c r="P95" i="154"/>
  <c r="O95" i="154"/>
  <c r="S94" i="154"/>
  <c r="R94" i="154"/>
  <c r="Q94" i="154"/>
  <c r="P94" i="154"/>
  <c r="O94" i="154"/>
  <c r="S93" i="154"/>
  <c r="R93" i="154"/>
  <c r="Q93" i="154"/>
  <c r="P93" i="154"/>
  <c r="O93" i="154"/>
  <c r="S92" i="154"/>
  <c r="R92" i="154"/>
  <c r="Q92" i="154"/>
  <c r="P92" i="154"/>
  <c r="O92" i="154"/>
  <c r="S91" i="154"/>
  <c r="R91" i="154"/>
  <c r="Q91" i="154"/>
  <c r="P91" i="154"/>
  <c r="O91" i="154"/>
  <c r="S90" i="154"/>
  <c r="R90" i="154"/>
  <c r="Q90" i="154"/>
  <c r="P90" i="154"/>
  <c r="O90" i="154"/>
  <c r="S89" i="154"/>
  <c r="R89" i="154"/>
  <c r="Q89" i="154"/>
  <c r="P89" i="154"/>
  <c r="O89" i="154"/>
  <c r="S88" i="154"/>
  <c r="R88" i="154"/>
  <c r="Q88" i="154"/>
  <c r="P88" i="154"/>
  <c r="O88" i="154"/>
  <c r="S87" i="154"/>
  <c r="R87" i="154"/>
  <c r="Q87" i="154"/>
  <c r="P87" i="154"/>
  <c r="O87" i="154"/>
  <c r="S86" i="154"/>
  <c r="R86" i="154"/>
  <c r="Q86" i="154"/>
  <c r="P86" i="154"/>
  <c r="O86" i="154"/>
  <c r="S85" i="154"/>
  <c r="R85" i="154"/>
  <c r="Q85" i="154"/>
  <c r="P85" i="154"/>
  <c r="O85" i="154"/>
  <c r="S84" i="154"/>
  <c r="R84" i="154"/>
  <c r="Q84" i="154"/>
  <c r="P84" i="154"/>
  <c r="O84" i="154"/>
  <c r="S83" i="154"/>
  <c r="R83" i="154"/>
  <c r="Q83" i="154"/>
  <c r="P83" i="154"/>
  <c r="O83" i="154"/>
  <c r="S82" i="154"/>
  <c r="R82" i="154"/>
  <c r="Q82" i="154"/>
  <c r="P82" i="154"/>
  <c r="O82" i="154"/>
  <c r="S81" i="154"/>
  <c r="R81" i="154"/>
  <c r="Q81" i="154"/>
  <c r="P81" i="154"/>
  <c r="O81" i="154"/>
  <c r="S80" i="154"/>
  <c r="R80" i="154"/>
  <c r="Q80" i="154"/>
  <c r="P80" i="154"/>
  <c r="O80" i="154"/>
  <c r="S79" i="154"/>
  <c r="R79" i="154"/>
  <c r="Q79" i="154"/>
  <c r="P79" i="154"/>
  <c r="O79" i="154"/>
  <c r="S78" i="154"/>
  <c r="R78" i="154"/>
  <c r="Q78" i="154"/>
  <c r="P78" i="154"/>
  <c r="O78" i="154"/>
  <c r="S77" i="154"/>
  <c r="R77" i="154"/>
  <c r="Q77" i="154"/>
  <c r="P77" i="154"/>
  <c r="O77" i="154"/>
  <c r="S76" i="154"/>
  <c r="R76" i="154"/>
  <c r="Q76" i="154"/>
  <c r="P76" i="154"/>
  <c r="O76" i="154"/>
  <c r="S74" i="154"/>
  <c r="R74" i="154"/>
  <c r="Q74" i="154"/>
  <c r="P74" i="154"/>
  <c r="O74" i="154"/>
  <c r="S73" i="154"/>
  <c r="R73" i="154"/>
  <c r="Q73" i="154"/>
  <c r="P73" i="154"/>
  <c r="O73" i="154"/>
  <c r="S72" i="154"/>
  <c r="R72" i="154"/>
  <c r="Q72" i="154"/>
  <c r="P72" i="154"/>
  <c r="O72" i="154"/>
  <c r="S71" i="154"/>
  <c r="R71" i="154"/>
  <c r="Q71" i="154"/>
  <c r="P71" i="154"/>
  <c r="O71" i="154"/>
  <c r="S70" i="154"/>
  <c r="R70" i="154"/>
  <c r="Q70" i="154"/>
  <c r="P70" i="154"/>
  <c r="O70" i="154"/>
  <c r="S69" i="154"/>
  <c r="R69" i="154"/>
  <c r="Q69" i="154"/>
  <c r="P69" i="154"/>
  <c r="O69" i="154"/>
  <c r="S68" i="154"/>
  <c r="R68" i="154"/>
  <c r="Q68" i="154"/>
  <c r="P68" i="154"/>
  <c r="O68" i="154"/>
  <c r="S67" i="154"/>
  <c r="R67" i="154"/>
  <c r="Q67" i="154"/>
  <c r="P67" i="154"/>
  <c r="O67" i="154"/>
  <c r="S66" i="154"/>
  <c r="R66" i="154"/>
  <c r="Q66" i="154"/>
  <c r="P66" i="154"/>
  <c r="O66" i="154"/>
  <c r="S65" i="154"/>
  <c r="R65" i="154"/>
  <c r="Q65" i="154"/>
  <c r="P65" i="154"/>
  <c r="O65" i="154"/>
  <c r="S64" i="154"/>
  <c r="R64" i="154"/>
  <c r="Q64" i="154"/>
  <c r="P64" i="154"/>
  <c r="O64" i="154"/>
  <c r="S63" i="154"/>
  <c r="R63" i="154"/>
  <c r="Q63" i="154"/>
  <c r="P63" i="154"/>
  <c r="O63" i="154"/>
  <c r="S62" i="154"/>
  <c r="R62" i="154"/>
  <c r="Q62" i="154"/>
  <c r="P62" i="154"/>
  <c r="O62" i="154"/>
  <c r="S61" i="154"/>
  <c r="R61" i="154"/>
  <c r="Q61" i="154"/>
  <c r="P61" i="154"/>
  <c r="O61" i="154"/>
  <c r="S60" i="154"/>
  <c r="R60" i="154"/>
  <c r="Q60" i="154"/>
  <c r="P60" i="154"/>
  <c r="O60" i="154"/>
  <c r="S59" i="154"/>
  <c r="R59" i="154"/>
  <c r="Q59" i="154"/>
  <c r="P59" i="154"/>
  <c r="O59" i="154"/>
  <c r="S58" i="154"/>
  <c r="R58" i="154"/>
  <c r="Q58" i="154"/>
  <c r="P58" i="154"/>
  <c r="O58" i="154"/>
  <c r="S57" i="154"/>
  <c r="R57" i="154"/>
  <c r="Q57" i="154"/>
  <c r="P57" i="154"/>
  <c r="O57" i="154"/>
  <c r="S56" i="154"/>
  <c r="R56" i="154"/>
  <c r="Q56" i="154"/>
  <c r="P56" i="154"/>
  <c r="O56" i="154"/>
  <c r="S55" i="154"/>
  <c r="R55" i="154"/>
  <c r="Q55" i="154"/>
  <c r="P55" i="154"/>
  <c r="O55" i="154"/>
  <c r="S54" i="154"/>
  <c r="R54" i="154"/>
  <c r="Q54" i="154"/>
  <c r="P54" i="154"/>
  <c r="O54" i="154"/>
  <c r="S53" i="154"/>
  <c r="R53" i="154"/>
  <c r="Q53" i="154"/>
  <c r="P53" i="154"/>
  <c r="O53" i="154"/>
  <c r="S52" i="154"/>
  <c r="R52" i="154"/>
  <c r="Q52" i="154"/>
  <c r="P52" i="154"/>
  <c r="O52" i="154"/>
  <c r="S51" i="154"/>
  <c r="R51" i="154"/>
  <c r="Q51" i="154"/>
  <c r="P51" i="154"/>
  <c r="O51" i="154"/>
  <c r="S50" i="154"/>
  <c r="R50" i="154"/>
  <c r="Q50" i="154"/>
  <c r="P50" i="154"/>
  <c r="O50" i="154"/>
  <c r="S49" i="154"/>
  <c r="R49" i="154"/>
  <c r="Q49" i="154"/>
  <c r="P49" i="154"/>
  <c r="O49" i="154"/>
  <c r="P101" i="154"/>
  <c r="P39" i="154"/>
  <c r="S37" i="154"/>
  <c r="R37" i="154"/>
  <c r="Q37" i="154"/>
  <c r="P37" i="154"/>
  <c r="O19" i="154"/>
  <c r="LV1706" i="156"/>
  <c r="JH1246" i="156"/>
  <c r="IY1141" i="156"/>
  <c r="P90" i="156"/>
  <c r="KB1458" i="156"/>
  <c r="JS1351" i="156"/>
  <c r="IR1037" i="156"/>
  <c r="IH917" i="156"/>
  <c r="HS798" i="156"/>
  <c r="HN694" i="156"/>
  <c r="BH388" i="156"/>
  <c r="AZ333" i="156"/>
  <c r="AR278" i="156"/>
  <c r="AJ223" i="156"/>
  <c r="V144" i="156"/>
  <c r="S88" i="156"/>
  <c r="R88" i="156"/>
  <c r="Q88" i="156"/>
  <c r="P88" i="156"/>
  <c r="O88" i="156"/>
  <c r="S87" i="156"/>
  <c r="R87" i="156"/>
  <c r="Q87" i="156"/>
  <c r="P87" i="156"/>
  <c r="O87" i="156"/>
  <c r="S86" i="156"/>
  <c r="R86" i="156"/>
  <c r="Q86" i="156"/>
  <c r="P86" i="156"/>
  <c r="P33" i="156"/>
  <c r="S31" i="156"/>
  <c r="R31" i="156"/>
  <c r="Q31" i="156"/>
  <c r="P31" i="156"/>
  <c r="P1145" i="152"/>
  <c r="P1146" i="152"/>
  <c r="P1147" i="152"/>
  <c r="P1148" i="152"/>
  <c r="P1149" i="152"/>
  <c r="P1150" i="152"/>
  <c r="P1151" i="152"/>
  <c r="P1152" i="152"/>
  <c r="P1153" i="152"/>
  <c r="P1154" i="152"/>
  <c r="P1155" i="152"/>
  <c r="P1156" i="152"/>
  <c r="P1157" i="152"/>
  <c r="P1158" i="152"/>
  <c r="P1159" i="152"/>
  <c r="P1160" i="152"/>
  <c r="P1161" i="152"/>
  <c r="P1162" i="152"/>
  <c r="P1163" i="152"/>
  <c r="P1164" i="152"/>
  <c r="P1165" i="152"/>
  <c r="P1166" i="152"/>
  <c r="P1167" i="152"/>
  <c r="P1168" i="152"/>
  <c r="P1170" i="152"/>
  <c r="P1174" i="152"/>
  <c r="J1" i="152"/>
  <c r="H1661" i="109"/>
  <c r="H2239" i="152" l="1"/>
  <c r="F1577" i="152"/>
  <c r="F1348" i="152"/>
  <c r="F1238" i="152"/>
  <c r="B2" i="109"/>
  <c r="K1" i="109" s="1"/>
  <c r="B2" i="151"/>
  <c r="I1" i="151" s="1"/>
  <c r="D1170" i="152"/>
  <c r="D1169" i="152"/>
  <c r="P1169" i="152" s="1"/>
  <c r="B1105" i="152"/>
  <c r="B1126" i="152"/>
  <c r="B1125" i="152"/>
  <c r="B1120" i="152"/>
  <c r="B1119" i="152"/>
  <c r="B1114" i="152"/>
  <c r="B1113" i="152"/>
  <c r="C2084" i="109" l="1"/>
  <c r="C2083" i="109"/>
  <c r="D1991" i="151"/>
  <c r="C1991" i="151"/>
  <c r="H8" i="146"/>
  <c r="H8" i="154" s="1"/>
  <c r="H8" i="156" s="1"/>
  <c r="V1" i="151"/>
  <c r="AD524" i="151"/>
  <c r="AF539" i="109"/>
  <c r="AE539" i="109" s="1"/>
  <c r="AD539" i="109" s="1"/>
  <c r="AF538" i="109"/>
  <c r="AE538" i="109" s="1"/>
  <c r="AD538" i="109" s="1"/>
  <c r="AF537" i="109"/>
  <c r="AE537" i="109" s="1"/>
  <c r="AD537" i="109" s="1"/>
  <c r="AF536" i="109"/>
  <c r="AE536" i="109" s="1"/>
  <c r="AD536" i="109" s="1"/>
  <c r="AF535" i="109"/>
  <c r="AE535" i="109" s="1"/>
  <c r="AD535" i="109" s="1"/>
  <c r="AF534" i="109"/>
  <c r="AE534" i="109" s="1"/>
  <c r="AD534" i="109" s="1"/>
  <c r="AF533" i="109"/>
  <c r="AE533" i="109" s="1"/>
  <c r="AD533" i="109" s="1"/>
  <c r="AF532" i="109"/>
  <c r="AE532" i="109" s="1"/>
  <c r="AD532" i="109" s="1"/>
  <c r="AF530" i="109"/>
  <c r="AE530" i="109" s="1"/>
  <c r="AD530" i="109" s="1"/>
  <c r="AF529" i="109"/>
  <c r="AE529" i="109" s="1"/>
  <c r="AD529" i="109" s="1"/>
  <c r="AF528" i="109"/>
  <c r="AE528" i="109" s="1"/>
  <c r="AD528" i="109" s="1"/>
  <c r="AF527" i="109"/>
  <c r="AE527" i="109" s="1"/>
  <c r="AD527" i="109" s="1"/>
  <c r="AF524" i="151" l="1"/>
  <c r="AE524" i="151" s="1"/>
  <c r="AF536" i="151"/>
  <c r="AE536" i="151" s="1"/>
  <c r="AD536" i="151" s="1"/>
  <c r="AJ535" i="151"/>
  <c r="AI535" i="151"/>
  <c r="AH535" i="151" s="1"/>
  <c r="AF535" i="151"/>
  <c r="AE535" i="151" s="1"/>
  <c r="AD535" i="151" s="1"/>
  <c r="AJ534" i="151"/>
  <c r="AI534" i="151" s="1"/>
  <c r="AH534" i="151" s="1"/>
  <c r="AF534" i="151"/>
  <c r="AE534" i="151" s="1"/>
  <c r="AD534" i="151" s="1"/>
  <c r="AJ533" i="151"/>
  <c r="AI533" i="151"/>
  <c r="AH533" i="151" s="1"/>
  <c r="AF533" i="151"/>
  <c r="AE533" i="151"/>
  <c r="AD533" i="151" s="1"/>
  <c r="AJ532" i="151"/>
  <c r="AI532" i="151" s="1"/>
  <c r="AH532" i="151" s="1"/>
  <c r="AF532" i="151"/>
  <c r="AE532" i="151" s="1"/>
  <c r="AD532" i="151" s="1"/>
  <c r="AJ531" i="151"/>
  <c r="AI531" i="151"/>
  <c r="AH531" i="151" s="1"/>
  <c r="AF531" i="151"/>
  <c r="AE531" i="151" s="1"/>
  <c r="AD531" i="151" s="1"/>
  <c r="AJ530" i="151"/>
  <c r="AI530" i="151" s="1"/>
  <c r="AH530" i="151" s="1"/>
  <c r="AF530" i="151"/>
  <c r="AE530" i="151" s="1"/>
  <c r="AD530" i="151" s="1"/>
  <c r="AJ529" i="151"/>
  <c r="AI529" i="151"/>
  <c r="AH529" i="151" s="1"/>
  <c r="AF529" i="151"/>
  <c r="AE529" i="151"/>
  <c r="AD529" i="151" s="1"/>
  <c r="AJ527" i="151"/>
  <c r="AI527" i="151"/>
  <c r="AH527" i="151" s="1"/>
  <c r="AF527" i="151"/>
  <c r="AE527" i="151"/>
  <c r="AD527" i="151" s="1"/>
  <c r="AJ526" i="151"/>
  <c r="AI526" i="151" s="1"/>
  <c r="AH526" i="151" s="1"/>
  <c r="AF526" i="151"/>
  <c r="AE526" i="151" s="1"/>
  <c r="AD526" i="151" s="1"/>
  <c r="AJ525" i="151"/>
  <c r="AI525" i="151"/>
  <c r="AH525" i="151" s="1"/>
  <c r="AF525" i="151"/>
  <c r="AE525" i="151"/>
  <c r="AD525" i="151" s="1"/>
  <c r="AF583" i="152" l="1"/>
  <c r="AE583" i="152" s="1"/>
  <c r="AD583" i="152" s="1"/>
  <c r="AJ582" i="152"/>
  <c r="AI582" i="152"/>
  <c r="AH582" i="152" s="1"/>
  <c r="AF582" i="152"/>
  <c r="AE582" i="152" s="1"/>
  <c r="AD582" i="152" s="1"/>
  <c r="AJ581" i="152"/>
  <c r="AI581" i="152"/>
  <c r="AH581" i="152" s="1"/>
  <c r="AF581" i="152"/>
  <c r="AE581" i="152" s="1"/>
  <c r="AD581" i="152" s="1"/>
  <c r="AJ580" i="152"/>
  <c r="AI580" i="152" s="1"/>
  <c r="AH580" i="152" s="1"/>
  <c r="AF580" i="152"/>
  <c r="AE580" i="152" s="1"/>
  <c r="AD580" i="152" s="1"/>
  <c r="AJ579" i="152"/>
  <c r="AI579" i="152"/>
  <c r="AH579" i="152" s="1"/>
  <c r="AF579" i="152"/>
  <c r="AE579" i="152"/>
  <c r="AD579" i="152" s="1"/>
  <c r="AJ578" i="152"/>
  <c r="AI578" i="152"/>
  <c r="AH578" i="152" s="1"/>
  <c r="AF578" i="152"/>
  <c r="AE578" i="152" s="1"/>
  <c r="AD578" i="152" s="1"/>
  <c r="AJ577" i="152"/>
  <c r="AI577" i="152"/>
  <c r="AH577" i="152" s="1"/>
  <c r="AF577" i="152"/>
  <c r="AE577" i="152" s="1"/>
  <c r="AD577" i="152" s="1"/>
  <c r="AJ576" i="152"/>
  <c r="AI576" i="152" s="1"/>
  <c r="AH576" i="152" s="1"/>
  <c r="AF576" i="152"/>
  <c r="AE576" i="152" s="1"/>
  <c r="AD576" i="152" s="1"/>
  <c r="AJ574" i="152"/>
  <c r="AI574" i="152"/>
  <c r="AH574" i="152" s="1"/>
  <c r="AF574" i="152"/>
  <c r="AE574" i="152" s="1"/>
  <c r="AD574" i="152" s="1"/>
  <c r="AJ573" i="152"/>
  <c r="AI573" i="152"/>
  <c r="AH573" i="152" s="1"/>
  <c r="AF573" i="152"/>
  <c r="AE573" i="152" s="1"/>
  <c r="AD573" i="152" s="1"/>
  <c r="AF572" i="152"/>
  <c r="AE572" i="152" s="1"/>
  <c r="AD572" i="152" s="1"/>
  <c r="AF571" i="152"/>
  <c r="AE571" i="152" s="1"/>
  <c r="AD571" i="152" s="1"/>
  <c r="LE1818" i="146"/>
  <c r="B15" i="152" l="1"/>
  <c r="NR1949" i="156" l="1"/>
  <c r="NQ1949" i="156"/>
  <c r="NP1949" i="156"/>
  <c r="NO1949" i="156"/>
  <c r="NR1948" i="156"/>
  <c r="NQ1948" i="156"/>
  <c r="NP1948" i="156"/>
  <c r="NO1948" i="156"/>
  <c r="NR1947" i="156"/>
  <c r="NQ1947" i="156"/>
  <c r="NP1947" i="156"/>
  <c r="NO1947" i="156"/>
  <c r="NR1946" i="156"/>
  <c r="NQ1946" i="156"/>
  <c r="NP1946" i="156"/>
  <c r="NO1946" i="156"/>
  <c r="NR1945" i="156"/>
  <c r="NQ1945" i="156"/>
  <c r="NP1945" i="156"/>
  <c r="NO1945" i="156"/>
  <c r="NR1944" i="156"/>
  <c r="NQ1944" i="156"/>
  <c r="NP1944" i="156"/>
  <c r="NO1944" i="156"/>
  <c r="NR1943" i="156"/>
  <c r="NQ1943" i="156"/>
  <c r="NP1943" i="156"/>
  <c r="NO1943" i="156"/>
  <c r="NR1942" i="156"/>
  <c r="NQ1942" i="156"/>
  <c r="NP1942" i="156"/>
  <c r="NO1942" i="156"/>
  <c r="NR1941" i="156"/>
  <c r="NQ1941" i="156"/>
  <c r="NP1941" i="156"/>
  <c r="NO1941" i="156"/>
  <c r="NR1940" i="156"/>
  <c r="NQ1940" i="156"/>
  <c r="NP1940" i="156"/>
  <c r="NO1940" i="156"/>
  <c r="NR1939" i="156"/>
  <c r="NQ1939" i="156"/>
  <c r="NP1939" i="156"/>
  <c r="NO1939" i="156"/>
  <c r="NR1938" i="156"/>
  <c r="NQ1938" i="156"/>
  <c r="NP1938" i="156"/>
  <c r="NO1938" i="156"/>
  <c r="NR1937" i="156"/>
  <c r="NQ1937" i="156"/>
  <c r="NP1937" i="156"/>
  <c r="NO1937" i="156"/>
  <c r="NR1936" i="156"/>
  <c r="NQ1936" i="156"/>
  <c r="NP1936" i="156"/>
  <c r="NO1936" i="156"/>
  <c r="NR1935" i="156"/>
  <c r="NQ1935" i="156"/>
  <c r="NP1935" i="156"/>
  <c r="NO1935" i="156"/>
  <c r="NR1934" i="156"/>
  <c r="NQ1934" i="156"/>
  <c r="NP1934" i="156"/>
  <c r="NO1934" i="156"/>
  <c r="NR1933" i="156"/>
  <c r="NQ1933" i="156"/>
  <c r="NP1933" i="156"/>
  <c r="NO1933" i="156"/>
  <c r="NR1932" i="156"/>
  <c r="NQ1932" i="156"/>
  <c r="NP1932" i="156"/>
  <c r="NO1932" i="156"/>
  <c r="NR1931" i="156"/>
  <c r="NQ1931" i="156"/>
  <c r="NP1931" i="156"/>
  <c r="NO1931" i="156"/>
  <c r="NR1930" i="156"/>
  <c r="NQ1930" i="156"/>
  <c r="NP1930" i="156"/>
  <c r="NO1930" i="156"/>
  <c r="NR1929" i="156"/>
  <c r="NQ1929" i="156"/>
  <c r="NP1929" i="156"/>
  <c r="NO1929" i="156"/>
  <c r="NR1927" i="156"/>
  <c r="NQ1927" i="156"/>
  <c r="NP1927" i="156"/>
  <c r="NO1927" i="156"/>
  <c r="NR1926" i="156"/>
  <c r="NQ1926" i="156"/>
  <c r="NP1926" i="156"/>
  <c r="NO1926" i="156"/>
  <c r="NR1925" i="156"/>
  <c r="NQ1925" i="156"/>
  <c r="NP1925" i="156"/>
  <c r="NO1925" i="156"/>
  <c r="NR1924" i="156"/>
  <c r="NQ1924" i="156"/>
  <c r="NP1924" i="156"/>
  <c r="NO1924" i="156"/>
  <c r="NR1923" i="156"/>
  <c r="NQ1923" i="156"/>
  <c r="NP1923" i="156"/>
  <c r="NO1923" i="156"/>
  <c r="NR1922" i="156"/>
  <c r="NQ1922" i="156"/>
  <c r="NP1922" i="156"/>
  <c r="NO1922" i="156"/>
  <c r="NR1921" i="156"/>
  <c r="NQ1921" i="156"/>
  <c r="NP1921" i="156"/>
  <c r="NO1921" i="156"/>
  <c r="NR1920" i="156"/>
  <c r="NQ1920" i="156"/>
  <c r="NP1920" i="156"/>
  <c r="NO1920" i="156"/>
  <c r="NR1919" i="156"/>
  <c r="NQ1919" i="156"/>
  <c r="NP1919" i="156"/>
  <c r="NO1919" i="156"/>
  <c r="NR1918" i="156"/>
  <c r="NQ1918" i="156"/>
  <c r="NP1918" i="156"/>
  <c r="NO1918" i="156"/>
  <c r="NR1917" i="156"/>
  <c r="NQ1917" i="156"/>
  <c r="NP1917" i="156"/>
  <c r="NO1917" i="156"/>
  <c r="NR1916" i="156"/>
  <c r="NQ1916" i="156"/>
  <c r="NP1916" i="156"/>
  <c r="NO1916" i="156"/>
  <c r="NR1915" i="156"/>
  <c r="NQ1915" i="156"/>
  <c r="NP1915" i="156"/>
  <c r="NO1915" i="156"/>
  <c r="NR1914" i="156"/>
  <c r="NQ1914" i="156"/>
  <c r="NP1914" i="156"/>
  <c r="NO1914" i="156"/>
  <c r="NR1913" i="156"/>
  <c r="NQ1913" i="156"/>
  <c r="NP1913" i="156"/>
  <c r="NO1913" i="156"/>
  <c r="NR1912" i="156"/>
  <c r="NQ1912" i="156"/>
  <c r="NP1912" i="156"/>
  <c r="NO1912" i="156"/>
  <c r="NR1911" i="156"/>
  <c r="NQ1911" i="156"/>
  <c r="NP1911" i="156"/>
  <c r="NO1911" i="156"/>
  <c r="NR1910" i="156"/>
  <c r="NQ1910" i="156"/>
  <c r="NP1910" i="156"/>
  <c r="NO1910" i="156"/>
  <c r="NR1909" i="156"/>
  <c r="NQ1909" i="156"/>
  <c r="NP1909" i="156"/>
  <c r="NO1909" i="156"/>
  <c r="NR1908" i="156"/>
  <c r="NQ1908" i="156"/>
  <c r="NP1908" i="156"/>
  <c r="NO1908" i="156"/>
  <c r="NR1907" i="156"/>
  <c r="NQ1907" i="156"/>
  <c r="NP1907" i="156"/>
  <c r="NO1907" i="156"/>
  <c r="NR1906" i="156"/>
  <c r="NQ1906" i="156"/>
  <c r="NP1906" i="156"/>
  <c r="NO1906" i="156"/>
  <c r="NR1905" i="156"/>
  <c r="NQ1905" i="156"/>
  <c r="NP1905" i="156"/>
  <c r="NO1905" i="156"/>
  <c r="NR1904" i="156"/>
  <c r="NQ1904" i="156"/>
  <c r="NP1904" i="156"/>
  <c r="NO1904" i="156"/>
  <c r="NR1903" i="156"/>
  <c r="NQ1903" i="156"/>
  <c r="NP1903" i="156"/>
  <c r="NO1903" i="156"/>
  <c r="NR1902" i="156"/>
  <c r="NQ1902" i="156"/>
  <c r="NP1902" i="156"/>
  <c r="NO1902" i="156"/>
  <c r="NR1901" i="156"/>
  <c r="NQ1901" i="156"/>
  <c r="NP1901" i="156"/>
  <c r="NO1901" i="156"/>
  <c r="NR1900" i="156"/>
  <c r="NQ1900" i="156"/>
  <c r="NP1900" i="156"/>
  <c r="NO1900" i="156"/>
  <c r="NR1899" i="156"/>
  <c r="NQ1899" i="156"/>
  <c r="NP1899" i="156"/>
  <c r="NO1899" i="156"/>
  <c r="MV1802" i="156"/>
  <c r="MO1777" i="156"/>
  <c r="MN1777" i="156"/>
  <c r="MM1777" i="156"/>
  <c r="ML1777" i="156"/>
  <c r="MO1776" i="156"/>
  <c r="MN1776" i="156"/>
  <c r="MM1776" i="156"/>
  <c r="ML1776" i="156"/>
  <c r="MO1775" i="156"/>
  <c r="MN1775" i="156"/>
  <c r="MM1775" i="156"/>
  <c r="ML1775" i="156"/>
  <c r="MO1774" i="156"/>
  <c r="MN1774" i="156"/>
  <c r="MM1774" i="156"/>
  <c r="ML1774" i="156"/>
  <c r="MO1773" i="156"/>
  <c r="MN1773" i="156"/>
  <c r="MM1773" i="156"/>
  <c r="ML1773" i="156"/>
  <c r="MO1772" i="156"/>
  <c r="MN1772" i="156"/>
  <c r="MM1772" i="156"/>
  <c r="ML1772" i="156"/>
  <c r="MO1771" i="156"/>
  <c r="MN1771" i="156"/>
  <c r="MM1771" i="156"/>
  <c r="ML1771" i="156"/>
  <c r="MO1770" i="156"/>
  <c r="MN1770" i="156"/>
  <c r="MM1770" i="156"/>
  <c r="ML1770" i="156"/>
  <c r="MO1769" i="156"/>
  <c r="MN1769" i="156"/>
  <c r="MM1769" i="156"/>
  <c r="ML1769" i="156"/>
  <c r="MO1768" i="156"/>
  <c r="MN1768" i="156"/>
  <c r="MM1768" i="156"/>
  <c r="ML1768" i="156"/>
  <c r="MO1767" i="156"/>
  <c r="MN1767" i="156"/>
  <c r="MM1767" i="156"/>
  <c r="ML1767" i="156"/>
  <c r="MO1766" i="156"/>
  <c r="MN1766" i="156"/>
  <c r="MM1766" i="156"/>
  <c r="ML1766" i="156"/>
  <c r="MO1765" i="156"/>
  <c r="MN1765" i="156"/>
  <c r="MM1765" i="156"/>
  <c r="ML1765" i="156"/>
  <c r="MO1764" i="156"/>
  <c r="MN1764" i="156"/>
  <c r="MM1764" i="156"/>
  <c r="ML1764" i="156"/>
  <c r="MO1763" i="156"/>
  <c r="MN1763" i="156"/>
  <c r="MM1763" i="156"/>
  <c r="ML1763" i="156"/>
  <c r="MO1762" i="156"/>
  <c r="MN1762" i="156"/>
  <c r="MM1762" i="156"/>
  <c r="ML1762" i="156"/>
  <c r="MO1761" i="156"/>
  <c r="MN1761" i="156"/>
  <c r="MM1761" i="156"/>
  <c r="ML1761" i="156"/>
  <c r="MO1760" i="156"/>
  <c r="MN1760" i="156"/>
  <c r="MM1760" i="156"/>
  <c r="ML1760" i="156"/>
  <c r="MO1759" i="156"/>
  <c r="MN1759" i="156"/>
  <c r="MM1759" i="156"/>
  <c r="ML1759" i="156"/>
  <c r="MO1758" i="156"/>
  <c r="MN1758" i="156"/>
  <c r="MM1758" i="156"/>
  <c r="ML1758" i="156"/>
  <c r="MO1757" i="156"/>
  <c r="MN1757" i="156"/>
  <c r="MM1757" i="156"/>
  <c r="ML1757" i="156"/>
  <c r="MO1756" i="156"/>
  <c r="MN1756" i="156"/>
  <c r="MM1756" i="156"/>
  <c r="ML1756" i="156"/>
  <c r="MO1755" i="156"/>
  <c r="MN1755" i="156"/>
  <c r="MM1755" i="156"/>
  <c r="ML1755" i="156"/>
  <c r="MO1754" i="156"/>
  <c r="MN1754" i="156"/>
  <c r="MM1754" i="156"/>
  <c r="ML1754" i="156"/>
  <c r="MO1753" i="156"/>
  <c r="MN1753" i="156"/>
  <c r="MM1753" i="156"/>
  <c r="ML1753" i="156"/>
  <c r="MO1752" i="156"/>
  <c r="MN1752" i="156"/>
  <c r="MM1752" i="156"/>
  <c r="ML1752" i="156"/>
  <c r="MO1751" i="156"/>
  <c r="MN1751" i="156"/>
  <c r="MM1751" i="156"/>
  <c r="ML1751" i="156"/>
  <c r="MO1750" i="156"/>
  <c r="MN1750" i="156"/>
  <c r="MM1750" i="156"/>
  <c r="ML1750" i="156"/>
  <c r="MO1749" i="156"/>
  <c r="MN1749" i="156"/>
  <c r="MM1749" i="156"/>
  <c r="ML1749" i="156"/>
  <c r="MO1748" i="156"/>
  <c r="MN1748" i="156"/>
  <c r="MM1748" i="156"/>
  <c r="ML1748" i="156"/>
  <c r="LR1677" i="156"/>
  <c r="LQ1677" i="156"/>
  <c r="LP1677" i="156"/>
  <c r="LO1677" i="156"/>
  <c r="LN1677" i="156"/>
  <c r="LM1677" i="156"/>
  <c r="LL1677" i="156"/>
  <c r="LR1676" i="156"/>
  <c r="LQ1676" i="156"/>
  <c r="LP1676" i="156"/>
  <c r="LO1676" i="156"/>
  <c r="LN1676" i="156"/>
  <c r="LM1676" i="156"/>
  <c r="LL1676" i="156"/>
  <c r="LR1675" i="156"/>
  <c r="LQ1675" i="156"/>
  <c r="LP1675" i="156"/>
  <c r="LO1675" i="156"/>
  <c r="LN1675" i="156"/>
  <c r="LM1675" i="156"/>
  <c r="LL1675" i="156"/>
  <c r="LR1674" i="156"/>
  <c r="LQ1674" i="156"/>
  <c r="LP1674" i="156"/>
  <c r="LO1674" i="156"/>
  <c r="LN1674" i="156"/>
  <c r="LM1674" i="156"/>
  <c r="LL1674" i="156"/>
  <c r="LR1673" i="156"/>
  <c r="LQ1673" i="156"/>
  <c r="LP1673" i="156"/>
  <c r="LO1673" i="156"/>
  <c r="LN1673" i="156"/>
  <c r="LM1673" i="156"/>
  <c r="LL1673" i="156"/>
  <c r="LR1672" i="156"/>
  <c r="LQ1672" i="156"/>
  <c r="LP1672" i="156"/>
  <c r="LO1672" i="156"/>
  <c r="LN1672" i="156"/>
  <c r="LM1672" i="156"/>
  <c r="LL1672" i="156"/>
  <c r="LR1671" i="156"/>
  <c r="LQ1671" i="156"/>
  <c r="LP1671" i="156"/>
  <c r="LO1671" i="156"/>
  <c r="LN1671" i="156"/>
  <c r="LM1671" i="156"/>
  <c r="LL1671" i="156"/>
  <c r="LR1670" i="156"/>
  <c r="LQ1670" i="156"/>
  <c r="LP1670" i="156"/>
  <c r="LO1670" i="156"/>
  <c r="LN1670" i="156"/>
  <c r="LM1670" i="156"/>
  <c r="LL1670" i="156"/>
  <c r="LR1669" i="156"/>
  <c r="LQ1669" i="156"/>
  <c r="LP1669" i="156"/>
  <c r="LO1669" i="156"/>
  <c r="LN1669" i="156"/>
  <c r="LM1669" i="156"/>
  <c r="LL1669" i="156"/>
  <c r="LR1668" i="156"/>
  <c r="LQ1668" i="156"/>
  <c r="LP1668" i="156"/>
  <c r="LO1668" i="156"/>
  <c r="LN1668" i="156"/>
  <c r="LM1668" i="156"/>
  <c r="LL1668" i="156"/>
  <c r="LR1667" i="156"/>
  <c r="LQ1667" i="156"/>
  <c r="LP1667" i="156"/>
  <c r="LO1667" i="156"/>
  <c r="LN1667" i="156"/>
  <c r="LM1667" i="156"/>
  <c r="LL1667" i="156"/>
  <c r="LR1666" i="156"/>
  <c r="LQ1666" i="156"/>
  <c r="LP1666" i="156"/>
  <c r="LO1666" i="156"/>
  <c r="LN1666" i="156"/>
  <c r="LM1666" i="156"/>
  <c r="LL1666" i="156"/>
  <c r="LR1665" i="156"/>
  <c r="LQ1665" i="156"/>
  <c r="LP1665" i="156"/>
  <c r="LO1665" i="156"/>
  <c r="LN1665" i="156"/>
  <c r="LM1665" i="156"/>
  <c r="LL1665" i="156"/>
  <c r="LR1664" i="156"/>
  <c r="LQ1664" i="156"/>
  <c r="LP1664" i="156"/>
  <c r="LO1664" i="156"/>
  <c r="LN1664" i="156"/>
  <c r="LM1664" i="156"/>
  <c r="LL1664" i="156"/>
  <c r="LR1663" i="156"/>
  <c r="LQ1663" i="156"/>
  <c r="LP1663" i="156"/>
  <c r="LO1663" i="156"/>
  <c r="LN1663" i="156"/>
  <c r="LM1663" i="156"/>
  <c r="LL1663" i="156"/>
  <c r="LR1662" i="156"/>
  <c r="LQ1662" i="156"/>
  <c r="LP1662" i="156"/>
  <c r="LO1662" i="156"/>
  <c r="LN1662" i="156"/>
  <c r="LM1662" i="156"/>
  <c r="LL1662" i="156"/>
  <c r="LR1661" i="156"/>
  <c r="LQ1661" i="156"/>
  <c r="LP1661" i="156"/>
  <c r="LO1661" i="156"/>
  <c r="LN1661" i="156"/>
  <c r="LM1661" i="156"/>
  <c r="LL1661" i="156"/>
  <c r="LR1660" i="156"/>
  <c r="LQ1660" i="156"/>
  <c r="LP1660" i="156"/>
  <c r="LO1660" i="156"/>
  <c r="LN1660" i="156"/>
  <c r="LM1660" i="156"/>
  <c r="LL1660" i="156"/>
  <c r="LR1659" i="156"/>
  <c r="LQ1659" i="156"/>
  <c r="LP1659" i="156"/>
  <c r="LO1659" i="156"/>
  <c r="LN1659" i="156"/>
  <c r="LM1659" i="156"/>
  <c r="LL1659" i="156"/>
  <c r="LR1658" i="156"/>
  <c r="LQ1658" i="156"/>
  <c r="LP1658" i="156"/>
  <c r="LO1658" i="156"/>
  <c r="LN1658" i="156"/>
  <c r="LM1658" i="156"/>
  <c r="LL1658" i="156"/>
  <c r="LR1657" i="156"/>
  <c r="LQ1657" i="156"/>
  <c r="LP1657" i="156"/>
  <c r="LO1657" i="156"/>
  <c r="LN1657" i="156"/>
  <c r="LM1657" i="156"/>
  <c r="LL1657" i="156"/>
  <c r="LR1656" i="156"/>
  <c r="LQ1656" i="156"/>
  <c r="LP1656" i="156"/>
  <c r="LO1656" i="156"/>
  <c r="LN1656" i="156"/>
  <c r="LM1656" i="156"/>
  <c r="LL1656" i="156"/>
  <c r="LR1655" i="156"/>
  <c r="LQ1655" i="156"/>
  <c r="LP1655" i="156"/>
  <c r="LO1655" i="156"/>
  <c r="LN1655" i="156"/>
  <c r="LM1655" i="156"/>
  <c r="LL1655" i="156"/>
  <c r="LR1654" i="156"/>
  <c r="LQ1654" i="156"/>
  <c r="LP1654" i="156"/>
  <c r="LO1654" i="156"/>
  <c r="LN1654" i="156"/>
  <c r="LM1654" i="156"/>
  <c r="LL1654" i="156"/>
  <c r="LR1653" i="156"/>
  <c r="LQ1653" i="156"/>
  <c r="LP1653" i="156"/>
  <c r="LO1653" i="156"/>
  <c r="LN1653" i="156"/>
  <c r="LM1653" i="156"/>
  <c r="LL1653" i="156"/>
  <c r="LR1652" i="156"/>
  <c r="LQ1652" i="156"/>
  <c r="LP1652" i="156"/>
  <c r="LO1652" i="156"/>
  <c r="LN1652" i="156"/>
  <c r="LM1652" i="156"/>
  <c r="LL1652" i="156"/>
  <c r="LR1651" i="156"/>
  <c r="LQ1651" i="156"/>
  <c r="LP1651" i="156"/>
  <c r="LO1651" i="156"/>
  <c r="LN1651" i="156"/>
  <c r="LM1651" i="156"/>
  <c r="LL1651" i="156"/>
  <c r="LR1649" i="156"/>
  <c r="LQ1649" i="156"/>
  <c r="LP1649" i="156"/>
  <c r="LO1649" i="156"/>
  <c r="LN1649" i="156"/>
  <c r="LM1649" i="156"/>
  <c r="LL1649" i="156"/>
  <c r="LR1648" i="156"/>
  <c r="LQ1648" i="156"/>
  <c r="LP1648" i="156"/>
  <c r="LO1648" i="156"/>
  <c r="LN1648" i="156"/>
  <c r="LM1648" i="156"/>
  <c r="LL1648" i="156"/>
  <c r="LR1647" i="156"/>
  <c r="LQ1647" i="156"/>
  <c r="LP1647" i="156"/>
  <c r="LO1647" i="156"/>
  <c r="LN1647" i="156"/>
  <c r="LM1647" i="156"/>
  <c r="LL1647" i="156"/>
  <c r="LR1646" i="156"/>
  <c r="LQ1646" i="156"/>
  <c r="LP1646" i="156"/>
  <c r="LO1646" i="156"/>
  <c r="LN1646" i="156"/>
  <c r="LM1646" i="156"/>
  <c r="LL1646" i="156"/>
  <c r="LR1645" i="156"/>
  <c r="LQ1645" i="156"/>
  <c r="LP1645" i="156"/>
  <c r="LO1645" i="156"/>
  <c r="LN1645" i="156"/>
  <c r="LM1645" i="156"/>
  <c r="LL1645" i="156"/>
  <c r="LR1644" i="156"/>
  <c r="LQ1644" i="156"/>
  <c r="LP1644" i="156"/>
  <c r="LO1644" i="156"/>
  <c r="LN1644" i="156"/>
  <c r="LM1644" i="156"/>
  <c r="LL1644" i="156"/>
  <c r="LR1643" i="156"/>
  <c r="LQ1643" i="156"/>
  <c r="LP1643" i="156"/>
  <c r="LO1643" i="156"/>
  <c r="LN1643" i="156"/>
  <c r="LM1643" i="156"/>
  <c r="LL1643" i="156"/>
  <c r="LR1642" i="156"/>
  <c r="LQ1642" i="156"/>
  <c r="LP1642" i="156"/>
  <c r="LO1642" i="156"/>
  <c r="LN1642" i="156"/>
  <c r="LM1642" i="156"/>
  <c r="LL1642" i="156"/>
  <c r="LR1641" i="156"/>
  <c r="LQ1641" i="156"/>
  <c r="LP1641" i="156"/>
  <c r="LO1641" i="156"/>
  <c r="LN1641" i="156"/>
  <c r="LM1641" i="156"/>
  <c r="LL1641" i="156"/>
  <c r="LR1640" i="156"/>
  <c r="LQ1640" i="156"/>
  <c r="LP1640" i="156"/>
  <c r="LO1640" i="156"/>
  <c r="LN1640" i="156"/>
  <c r="LM1640" i="156"/>
  <c r="LL1640" i="156"/>
  <c r="LR1639" i="156"/>
  <c r="LQ1639" i="156"/>
  <c r="LP1639" i="156"/>
  <c r="LO1639" i="156"/>
  <c r="LN1639" i="156"/>
  <c r="LM1639" i="156"/>
  <c r="LL1639" i="156"/>
  <c r="LR1638" i="156"/>
  <c r="LQ1638" i="156"/>
  <c r="LP1638" i="156"/>
  <c r="LO1638" i="156"/>
  <c r="LN1638" i="156"/>
  <c r="LM1638" i="156"/>
  <c r="LL1638" i="156"/>
  <c r="LR1637" i="156"/>
  <c r="LQ1637" i="156"/>
  <c r="LP1637" i="156"/>
  <c r="LO1637" i="156"/>
  <c r="LN1637" i="156"/>
  <c r="LM1637" i="156"/>
  <c r="LL1637" i="156"/>
  <c r="LR1636" i="156"/>
  <c r="LQ1636" i="156"/>
  <c r="LP1636" i="156"/>
  <c r="LO1636" i="156"/>
  <c r="LN1636" i="156"/>
  <c r="LM1636" i="156"/>
  <c r="LL1636" i="156"/>
  <c r="LR1635" i="156"/>
  <c r="LQ1635" i="156"/>
  <c r="LP1635" i="156"/>
  <c r="LO1635" i="156"/>
  <c r="LN1635" i="156"/>
  <c r="LM1635" i="156"/>
  <c r="LL1635" i="156"/>
  <c r="LR1634" i="156"/>
  <c r="LQ1634" i="156"/>
  <c r="LP1634" i="156"/>
  <c r="LO1634" i="156"/>
  <c r="LN1634" i="156"/>
  <c r="LM1634" i="156"/>
  <c r="LL1634" i="156"/>
  <c r="LR1633" i="156"/>
  <c r="LQ1633" i="156"/>
  <c r="LP1633" i="156"/>
  <c r="LO1633" i="156"/>
  <c r="LN1633" i="156"/>
  <c r="LM1633" i="156"/>
  <c r="LL1633" i="156"/>
  <c r="LR1632" i="156"/>
  <c r="LQ1632" i="156"/>
  <c r="LP1632" i="156"/>
  <c r="LO1632" i="156"/>
  <c r="LN1632" i="156"/>
  <c r="LM1632" i="156"/>
  <c r="LL1632" i="156"/>
  <c r="LR1631" i="156"/>
  <c r="LQ1631" i="156"/>
  <c r="LP1631" i="156"/>
  <c r="LO1631" i="156"/>
  <c r="LN1631" i="156"/>
  <c r="LM1631" i="156"/>
  <c r="LL1631" i="156"/>
  <c r="LR1630" i="156"/>
  <c r="LQ1630" i="156"/>
  <c r="LP1630" i="156"/>
  <c r="LO1630" i="156"/>
  <c r="LN1630" i="156"/>
  <c r="LM1630" i="156"/>
  <c r="LL1630" i="156"/>
  <c r="LR1629" i="156"/>
  <c r="LQ1629" i="156"/>
  <c r="LP1629" i="156"/>
  <c r="LO1629" i="156"/>
  <c r="LN1629" i="156"/>
  <c r="LM1629" i="156"/>
  <c r="LL1629" i="156"/>
  <c r="LR1628" i="156"/>
  <c r="LQ1628" i="156"/>
  <c r="LP1628" i="156"/>
  <c r="LO1628" i="156"/>
  <c r="LN1628" i="156"/>
  <c r="LM1628" i="156"/>
  <c r="LL1628" i="156"/>
  <c r="LR1627" i="156"/>
  <c r="LQ1627" i="156"/>
  <c r="LP1627" i="156"/>
  <c r="LO1627" i="156"/>
  <c r="LN1627" i="156"/>
  <c r="LM1627" i="156"/>
  <c r="LL1627" i="156"/>
  <c r="KO1563" i="156"/>
  <c r="KN1563" i="156"/>
  <c r="KM1563" i="156"/>
  <c r="KL1563" i="156"/>
  <c r="KK1563" i="156"/>
  <c r="KJ1563" i="156"/>
  <c r="KI1563" i="156"/>
  <c r="KH1563" i="156"/>
  <c r="KO1562" i="156"/>
  <c r="KN1562" i="156"/>
  <c r="KM1562" i="156"/>
  <c r="KL1562" i="156"/>
  <c r="KK1562" i="156"/>
  <c r="KJ1562" i="156"/>
  <c r="KI1562" i="156"/>
  <c r="KH1562" i="156"/>
  <c r="KO1561" i="156"/>
  <c r="KN1561" i="156"/>
  <c r="KM1561" i="156"/>
  <c r="KL1561" i="156"/>
  <c r="KK1561" i="156"/>
  <c r="KJ1561" i="156"/>
  <c r="KI1561" i="156"/>
  <c r="KH1561" i="156"/>
  <c r="KO1560" i="156"/>
  <c r="KN1560" i="156"/>
  <c r="KM1560" i="156"/>
  <c r="KL1560" i="156"/>
  <c r="KK1560" i="156"/>
  <c r="KJ1560" i="156"/>
  <c r="KI1560" i="156"/>
  <c r="KH1560" i="156"/>
  <c r="KO1559" i="156"/>
  <c r="KN1559" i="156"/>
  <c r="KM1559" i="156"/>
  <c r="KL1559" i="156"/>
  <c r="KK1559" i="156"/>
  <c r="KJ1559" i="156"/>
  <c r="KI1559" i="156"/>
  <c r="KH1559" i="156"/>
  <c r="KO1558" i="156"/>
  <c r="KN1558" i="156"/>
  <c r="KM1558" i="156"/>
  <c r="KL1558" i="156"/>
  <c r="KK1558" i="156"/>
  <c r="KJ1558" i="156"/>
  <c r="KI1558" i="156"/>
  <c r="KH1558" i="156"/>
  <c r="KO1557" i="156"/>
  <c r="KN1557" i="156"/>
  <c r="KM1557" i="156"/>
  <c r="KL1557" i="156"/>
  <c r="KK1557" i="156"/>
  <c r="KJ1557" i="156"/>
  <c r="KI1557" i="156"/>
  <c r="KH1557" i="156"/>
  <c r="KO1556" i="156"/>
  <c r="KN1556" i="156"/>
  <c r="KM1556" i="156"/>
  <c r="KL1556" i="156"/>
  <c r="KK1556" i="156"/>
  <c r="KJ1556" i="156"/>
  <c r="KI1556" i="156"/>
  <c r="KH1556" i="156"/>
  <c r="KO1555" i="156"/>
  <c r="KN1555" i="156"/>
  <c r="KM1555" i="156"/>
  <c r="KL1555" i="156"/>
  <c r="KK1555" i="156"/>
  <c r="KJ1555" i="156"/>
  <c r="KI1555" i="156"/>
  <c r="KH1555" i="156"/>
  <c r="KO1554" i="156"/>
  <c r="KN1554" i="156"/>
  <c r="KM1554" i="156"/>
  <c r="KL1554" i="156"/>
  <c r="KK1554" i="156"/>
  <c r="KJ1554" i="156"/>
  <c r="KI1554" i="156"/>
  <c r="KH1554" i="156"/>
  <c r="KO1553" i="156"/>
  <c r="KN1553" i="156"/>
  <c r="KM1553" i="156"/>
  <c r="KL1553" i="156"/>
  <c r="KK1553" i="156"/>
  <c r="KJ1553" i="156"/>
  <c r="KI1553" i="156"/>
  <c r="KH1553" i="156"/>
  <c r="KO1552" i="156"/>
  <c r="KN1552" i="156"/>
  <c r="KM1552" i="156"/>
  <c r="KL1552" i="156"/>
  <c r="KK1552" i="156"/>
  <c r="KJ1552" i="156"/>
  <c r="KI1552" i="156"/>
  <c r="KH1552" i="156"/>
  <c r="KO1551" i="156"/>
  <c r="KN1551" i="156"/>
  <c r="KM1551" i="156"/>
  <c r="KL1551" i="156"/>
  <c r="KK1551" i="156"/>
  <c r="KJ1551" i="156"/>
  <c r="KI1551" i="156"/>
  <c r="KH1551" i="156"/>
  <c r="KO1550" i="156"/>
  <c r="KN1550" i="156"/>
  <c r="KM1550" i="156"/>
  <c r="KL1550" i="156"/>
  <c r="KK1550" i="156"/>
  <c r="KJ1550" i="156"/>
  <c r="KI1550" i="156"/>
  <c r="KH1550" i="156"/>
  <c r="KO1549" i="156"/>
  <c r="KN1549" i="156"/>
  <c r="KM1549" i="156"/>
  <c r="KL1549" i="156"/>
  <c r="KK1549" i="156"/>
  <c r="KJ1549" i="156"/>
  <c r="KI1549" i="156"/>
  <c r="KH1549" i="156"/>
  <c r="KO1548" i="156"/>
  <c r="KN1548" i="156"/>
  <c r="KM1548" i="156"/>
  <c r="KL1548" i="156"/>
  <c r="KK1548" i="156"/>
  <c r="KJ1548" i="156"/>
  <c r="KI1548" i="156"/>
  <c r="KH1548" i="156"/>
  <c r="KO1547" i="156"/>
  <c r="KN1547" i="156"/>
  <c r="KM1547" i="156"/>
  <c r="KL1547" i="156"/>
  <c r="KK1547" i="156"/>
  <c r="KJ1547" i="156"/>
  <c r="KI1547" i="156"/>
  <c r="KH1547" i="156"/>
  <c r="KO1546" i="156"/>
  <c r="KN1546" i="156"/>
  <c r="KM1546" i="156"/>
  <c r="KL1546" i="156"/>
  <c r="KK1546" i="156"/>
  <c r="KJ1546" i="156"/>
  <c r="KI1546" i="156"/>
  <c r="KH1546" i="156"/>
  <c r="KO1545" i="156"/>
  <c r="KN1545" i="156"/>
  <c r="KM1545" i="156"/>
  <c r="KL1545" i="156"/>
  <c r="KK1545" i="156"/>
  <c r="KJ1545" i="156"/>
  <c r="KI1545" i="156"/>
  <c r="KH1545" i="156"/>
  <c r="KO1544" i="156"/>
  <c r="KN1544" i="156"/>
  <c r="KM1544" i="156"/>
  <c r="KL1544" i="156"/>
  <c r="KK1544" i="156"/>
  <c r="KJ1544" i="156"/>
  <c r="KI1544" i="156"/>
  <c r="KH1544" i="156"/>
  <c r="KO1543" i="156"/>
  <c r="KN1543" i="156"/>
  <c r="KM1543" i="156"/>
  <c r="KL1543" i="156"/>
  <c r="KK1543" i="156"/>
  <c r="KJ1543" i="156"/>
  <c r="KI1543" i="156"/>
  <c r="KH1543" i="156"/>
  <c r="KO1542" i="156"/>
  <c r="KN1542" i="156"/>
  <c r="KM1542" i="156"/>
  <c r="KL1542" i="156"/>
  <c r="KK1542" i="156"/>
  <c r="KJ1542" i="156"/>
  <c r="KI1542" i="156"/>
  <c r="KH1542" i="156"/>
  <c r="KO1541" i="156"/>
  <c r="KN1541" i="156"/>
  <c r="KM1541" i="156"/>
  <c r="KL1541" i="156"/>
  <c r="KK1541" i="156"/>
  <c r="KJ1541" i="156"/>
  <c r="KI1541" i="156"/>
  <c r="KH1541" i="156"/>
  <c r="KO1540" i="156"/>
  <c r="KN1540" i="156"/>
  <c r="KM1540" i="156"/>
  <c r="KL1540" i="156"/>
  <c r="KK1540" i="156"/>
  <c r="KJ1540" i="156"/>
  <c r="KI1540" i="156"/>
  <c r="KH1540" i="156"/>
  <c r="KO1539" i="156"/>
  <c r="KN1539" i="156"/>
  <c r="KM1539" i="156"/>
  <c r="KL1539" i="156"/>
  <c r="KK1539" i="156"/>
  <c r="KJ1539" i="156"/>
  <c r="KI1539" i="156"/>
  <c r="KH1539" i="156"/>
  <c r="KO1538" i="156"/>
  <c r="KN1538" i="156"/>
  <c r="KM1538" i="156"/>
  <c r="KL1538" i="156"/>
  <c r="KK1538" i="156"/>
  <c r="KJ1538" i="156"/>
  <c r="KI1538" i="156"/>
  <c r="KH1538" i="156"/>
  <c r="KO1537" i="156"/>
  <c r="KN1537" i="156"/>
  <c r="KM1537" i="156"/>
  <c r="KL1537" i="156"/>
  <c r="KK1537" i="156"/>
  <c r="KJ1537" i="156"/>
  <c r="KI1537" i="156"/>
  <c r="KH1537" i="156"/>
  <c r="KO1536" i="156"/>
  <c r="KN1536" i="156"/>
  <c r="KM1536" i="156"/>
  <c r="KL1536" i="156"/>
  <c r="KK1536" i="156"/>
  <c r="KJ1536" i="156"/>
  <c r="KI1536" i="156"/>
  <c r="KH1536" i="156"/>
  <c r="KO1535" i="156"/>
  <c r="KN1535" i="156"/>
  <c r="KM1535" i="156"/>
  <c r="KL1535" i="156"/>
  <c r="KK1535" i="156"/>
  <c r="KJ1535" i="156"/>
  <c r="KI1535" i="156"/>
  <c r="KH1535" i="156"/>
  <c r="KO1534" i="156"/>
  <c r="KN1534" i="156"/>
  <c r="KM1534" i="156"/>
  <c r="KL1534" i="156"/>
  <c r="KK1534" i="156"/>
  <c r="KJ1534" i="156"/>
  <c r="KI1534" i="156"/>
  <c r="KH1534" i="156"/>
  <c r="KO1533" i="156"/>
  <c r="KN1533" i="156"/>
  <c r="KM1533" i="156"/>
  <c r="KL1533" i="156"/>
  <c r="KK1533" i="156"/>
  <c r="KJ1533" i="156"/>
  <c r="KI1533" i="156"/>
  <c r="KH1533" i="156"/>
  <c r="KO1532" i="156"/>
  <c r="KN1532" i="156"/>
  <c r="KM1532" i="156"/>
  <c r="KL1532" i="156"/>
  <c r="KK1532" i="156"/>
  <c r="KJ1532" i="156"/>
  <c r="KI1532" i="156"/>
  <c r="KH1532" i="156"/>
  <c r="KO1531" i="156"/>
  <c r="KN1531" i="156"/>
  <c r="KM1531" i="156"/>
  <c r="KL1531" i="156"/>
  <c r="KK1531" i="156"/>
  <c r="KJ1531" i="156"/>
  <c r="KI1531" i="156"/>
  <c r="KH1531" i="156"/>
  <c r="KO1529" i="156"/>
  <c r="KN1529" i="156"/>
  <c r="KM1529" i="156"/>
  <c r="KL1529" i="156"/>
  <c r="KK1529" i="156"/>
  <c r="KJ1529" i="156"/>
  <c r="KI1529" i="156"/>
  <c r="KH1529" i="156"/>
  <c r="KO1528" i="156"/>
  <c r="KN1528" i="156"/>
  <c r="KM1528" i="156"/>
  <c r="KL1528" i="156"/>
  <c r="KK1528" i="156"/>
  <c r="KJ1528" i="156"/>
  <c r="KI1528" i="156"/>
  <c r="KH1528" i="156"/>
  <c r="KO1527" i="156"/>
  <c r="KN1527" i="156"/>
  <c r="KM1527" i="156"/>
  <c r="KL1527" i="156"/>
  <c r="KK1527" i="156"/>
  <c r="KJ1527" i="156"/>
  <c r="KI1527" i="156"/>
  <c r="KH1527" i="156"/>
  <c r="KO1526" i="156"/>
  <c r="KN1526" i="156"/>
  <c r="KM1526" i="156"/>
  <c r="KL1526" i="156"/>
  <c r="KK1526" i="156"/>
  <c r="KJ1526" i="156"/>
  <c r="KI1526" i="156"/>
  <c r="KH1526" i="156"/>
  <c r="KO1525" i="156"/>
  <c r="KN1525" i="156"/>
  <c r="KM1525" i="156"/>
  <c r="KL1525" i="156"/>
  <c r="KK1525" i="156"/>
  <c r="KJ1525" i="156"/>
  <c r="KI1525" i="156"/>
  <c r="KH1525" i="156"/>
  <c r="KO1524" i="156"/>
  <c r="KN1524" i="156"/>
  <c r="KM1524" i="156"/>
  <c r="KL1524" i="156"/>
  <c r="KK1524" i="156"/>
  <c r="KJ1524" i="156"/>
  <c r="KI1524" i="156"/>
  <c r="KH1524" i="156"/>
  <c r="KO1523" i="156"/>
  <c r="KN1523" i="156"/>
  <c r="KM1523" i="156"/>
  <c r="KL1523" i="156"/>
  <c r="KK1523" i="156"/>
  <c r="KJ1523" i="156"/>
  <c r="KI1523" i="156"/>
  <c r="KH1523" i="156"/>
  <c r="KO1522" i="156"/>
  <c r="KN1522" i="156"/>
  <c r="KM1522" i="156"/>
  <c r="KL1522" i="156"/>
  <c r="KK1522" i="156"/>
  <c r="KJ1522" i="156"/>
  <c r="KI1522" i="156"/>
  <c r="KH1522" i="156"/>
  <c r="KO1521" i="156"/>
  <c r="KN1521" i="156"/>
  <c r="KM1521" i="156"/>
  <c r="KL1521" i="156"/>
  <c r="KK1521" i="156"/>
  <c r="KJ1521" i="156"/>
  <c r="KI1521" i="156"/>
  <c r="KH1521" i="156"/>
  <c r="KO1520" i="156"/>
  <c r="KN1520" i="156"/>
  <c r="KM1520" i="156"/>
  <c r="KL1520" i="156"/>
  <c r="KK1520" i="156"/>
  <c r="KJ1520" i="156"/>
  <c r="KI1520" i="156"/>
  <c r="KH1520" i="156"/>
  <c r="KO1519" i="156"/>
  <c r="KN1519" i="156"/>
  <c r="KM1519" i="156"/>
  <c r="KL1519" i="156"/>
  <c r="KK1519" i="156"/>
  <c r="KJ1519" i="156"/>
  <c r="KI1519" i="156"/>
  <c r="KH1519" i="156"/>
  <c r="KO1518" i="156"/>
  <c r="KN1518" i="156"/>
  <c r="KM1518" i="156"/>
  <c r="KL1518" i="156"/>
  <c r="KK1518" i="156"/>
  <c r="KJ1518" i="156"/>
  <c r="KI1518" i="156"/>
  <c r="KH1518" i="156"/>
  <c r="KO1517" i="156"/>
  <c r="KN1517" i="156"/>
  <c r="KM1517" i="156"/>
  <c r="KL1517" i="156"/>
  <c r="KK1517" i="156"/>
  <c r="KJ1517" i="156"/>
  <c r="KI1517" i="156"/>
  <c r="KH1517" i="156"/>
  <c r="KO1516" i="156"/>
  <c r="KN1516" i="156"/>
  <c r="KM1516" i="156"/>
  <c r="KL1516" i="156"/>
  <c r="KK1516" i="156"/>
  <c r="KJ1516" i="156"/>
  <c r="KI1516" i="156"/>
  <c r="KH1516" i="156"/>
  <c r="KO1515" i="156"/>
  <c r="KN1515" i="156"/>
  <c r="KM1515" i="156"/>
  <c r="KL1515" i="156"/>
  <c r="KK1515" i="156"/>
  <c r="KJ1515" i="156"/>
  <c r="KI1515" i="156"/>
  <c r="KH1515" i="156"/>
  <c r="KO1514" i="156"/>
  <c r="KN1514" i="156"/>
  <c r="KM1514" i="156"/>
  <c r="KL1514" i="156"/>
  <c r="KK1514" i="156"/>
  <c r="KJ1514" i="156"/>
  <c r="KI1514" i="156"/>
  <c r="KH1514" i="156"/>
  <c r="KO1513" i="156"/>
  <c r="KN1513" i="156"/>
  <c r="KM1513" i="156"/>
  <c r="KL1513" i="156"/>
  <c r="KK1513" i="156"/>
  <c r="KJ1513" i="156"/>
  <c r="KI1513" i="156"/>
  <c r="KH1513" i="156"/>
  <c r="KO1512" i="156"/>
  <c r="KN1512" i="156"/>
  <c r="KM1512" i="156"/>
  <c r="KL1512" i="156"/>
  <c r="KK1512" i="156"/>
  <c r="KJ1512" i="156"/>
  <c r="KI1512" i="156"/>
  <c r="KH1512" i="156"/>
  <c r="KO1511" i="156"/>
  <c r="KN1511" i="156"/>
  <c r="KM1511" i="156"/>
  <c r="KL1511" i="156"/>
  <c r="KK1511" i="156"/>
  <c r="KJ1511" i="156"/>
  <c r="KI1511" i="156"/>
  <c r="KH1511" i="156"/>
  <c r="KO1510" i="156"/>
  <c r="KN1510" i="156"/>
  <c r="KM1510" i="156"/>
  <c r="KL1510" i="156"/>
  <c r="KK1510" i="156"/>
  <c r="KJ1510" i="156"/>
  <c r="KI1510" i="156"/>
  <c r="KH1510" i="156"/>
  <c r="KO1509" i="156"/>
  <c r="KN1509" i="156"/>
  <c r="KM1509" i="156"/>
  <c r="KL1509" i="156"/>
  <c r="KK1509" i="156"/>
  <c r="KJ1509" i="156"/>
  <c r="KI1509" i="156"/>
  <c r="KH1509" i="156"/>
  <c r="KO1508" i="156"/>
  <c r="KN1508" i="156"/>
  <c r="KM1508" i="156"/>
  <c r="KL1508" i="156"/>
  <c r="KK1508" i="156"/>
  <c r="KJ1508" i="156"/>
  <c r="KI1508" i="156"/>
  <c r="KH1508" i="156"/>
  <c r="KO1507" i="156"/>
  <c r="KN1507" i="156"/>
  <c r="KM1507" i="156"/>
  <c r="KL1507" i="156"/>
  <c r="KK1507" i="156"/>
  <c r="KJ1507" i="156"/>
  <c r="KI1507" i="156"/>
  <c r="KH1507" i="156"/>
  <c r="KO1506" i="156"/>
  <c r="KN1506" i="156"/>
  <c r="KM1506" i="156"/>
  <c r="KL1506" i="156"/>
  <c r="KK1506" i="156"/>
  <c r="KJ1506" i="156"/>
  <c r="KI1506" i="156"/>
  <c r="KH1506" i="156"/>
  <c r="KO1505" i="156"/>
  <c r="KN1505" i="156"/>
  <c r="KM1505" i="156"/>
  <c r="KL1505" i="156"/>
  <c r="KK1505" i="156"/>
  <c r="KJ1505" i="156"/>
  <c r="KI1505" i="156"/>
  <c r="KH1505" i="156"/>
  <c r="KO1504" i="156"/>
  <c r="KN1504" i="156"/>
  <c r="KM1504" i="156"/>
  <c r="KL1504" i="156"/>
  <c r="KK1504" i="156"/>
  <c r="KJ1504" i="156"/>
  <c r="KI1504" i="156"/>
  <c r="KH1504" i="156"/>
  <c r="KO1503" i="156"/>
  <c r="KN1503" i="156"/>
  <c r="KM1503" i="156"/>
  <c r="KL1503" i="156"/>
  <c r="KK1503" i="156"/>
  <c r="KJ1503" i="156"/>
  <c r="KI1503" i="156"/>
  <c r="KH1503" i="156"/>
  <c r="KO1502" i="156"/>
  <c r="KN1502" i="156"/>
  <c r="KM1502" i="156"/>
  <c r="KL1502" i="156"/>
  <c r="KK1502" i="156"/>
  <c r="KJ1502" i="156"/>
  <c r="KI1502" i="156"/>
  <c r="KH1502" i="156"/>
  <c r="KO1501" i="156"/>
  <c r="KN1501" i="156"/>
  <c r="KM1501" i="156"/>
  <c r="KL1501" i="156"/>
  <c r="KK1501" i="156"/>
  <c r="KJ1501" i="156"/>
  <c r="KI1501" i="156"/>
  <c r="KH1501" i="156"/>
  <c r="KO1500" i="156"/>
  <c r="KN1500" i="156"/>
  <c r="KM1500" i="156"/>
  <c r="KL1500" i="156"/>
  <c r="KK1500" i="156"/>
  <c r="KJ1500" i="156"/>
  <c r="KI1500" i="156"/>
  <c r="KH1500" i="156"/>
  <c r="KO1499" i="156"/>
  <c r="KN1499" i="156"/>
  <c r="KM1499" i="156"/>
  <c r="KL1499" i="156"/>
  <c r="KK1499" i="156"/>
  <c r="KJ1499" i="156"/>
  <c r="KI1499" i="156"/>
  <c r="KH1499" i="156"/>
  <c r="KO1498" i="156"/>
  <c r="KN1498" i="156"/>
  <c r="KM1498" i="156"/>
  <c r="KL1498" i="156"/>
  <c r="KK1498" i="156"/>
  <c r="KJ1498" i="156"/>
  <c r="KI1498" i="156"/>
  <c r="KH1498" i="156"/>
  <c r="KO1497" i="156"/>
  <c r="KN1497" i="156"/>
  <c r="KM1497" i="156"/>
  <c r="KL1497" i="156"/>
  <c r="KK1497" i="156"/>
  <c r="KJ1497" i="156"/>
  <c r="KI1497" i="156"/>
  <c r="KH1497" i="156"/>
  <c r="KO1495" i="156"/>
  <c r="KN1495" i="156"/>
  <c r="KM1495" i="156"/>
  <c r="KL1495" i="156"/>
  <c r="KK1495" i="156"/>
  <c r="KJ1495" i="156"/>
  <c r="KI1495" i="156"/>
  <c r="KH1495" i="156"/>
  <c r="KO1494" i="156"/>
  <c r="KN1494" i="156"/>
  <c r="KM1494" i="156"/>
  <c r="KL1494" i="156"/>
  <c r="KK1494" i="156"/>
  <c r="KJ1494" i="156"/>
  <c r="KI1494" i="156"/>
  <c r="KH1494" i="156"/>
  <c r="KO1493" i="156"/>
  <c r="KN1493" i="156"/>
  <c r="KM1493" i="156"/>
  <c r="KL1493" i="156"/>
  <c r="KK1493" i="156"/>
  <c r="KJ1493" i="156"/>
  <c r="KI1493" i="156"/>
  <c r="KH1493" i="156"/>
  <c r="KO1492" i="156"/>
  <c r="KN1492" i="156"/>
  <c r="KM1492" i="156"/>
  <c r="KL1492" i="156"/>
  <c r="KK1492" i="156"/>
  <c r="KJ1492" i="156"/>
  <c r="KI1492" i="156"/>
  <c r="KH1492" i="156"/>
  <c r="KO1491" i="156"/>
  <c r="KN1491" i="156"/>
  <c r="KM1491" i="156"/>
  <c r="KL1491" i="156"/>
  <c r="KK1491" i="156"/>
  <c r="KJ1491" i="156"/>
  <c r="KI1491" i="156"/>
  <c r="KH1491" i="156"/>
  <c r="KO1490" i="156"/>
  <c r="KN1490" i="156"/>
  <c r="KM1490" i="156"/>
  <c r="KL1490" i="156"/>
  <c r="KK1490" i="156"/>
  <c r="KJ1490" i="156"/>
  <c r="KI1490" i="156"/>
  <c r="KH1490" i="156"/>
  <c r="KO1489" i="156"/>
  <c r="KN1489" i="156"/>
  <c r="KM1489" i="156"/>
  <c r="KL1489" i="156"/>
  <c r="KK1489" i="156"/>
  <c r="KJ1489" i="156"/>
  <c r="KI1489" i="156"/>
  <c r="KH1489" i="156"/>
  <c r="KO1488" i="156"/>
  <c r="KN1488" i="156"/>
  <c r="KM1488" i="156"/>
  <c r="KL1488" i="156"/>
  <c r="KK1488" i="156"/>
  <c r="KJ1488" i="156"/>
  <c r="KI1488" i="156"/>
  <c r="KH1488" i="156"/>
  <c r="KO1487" i="156"/>
  <c r="KN1487" i="156"/>
  <c r="KM1487" i="156"/>
  <c r="KL1487" i="156"/>
  <c r="KK1487" i="156"/>
  <c r="KJ1487" i="156"/>
  <c r="KI1487" i="156"/>
  <c r="KH1487" i="156"/>
  <c r="KO1486" i="156"/>
  <c r="KN1486" i="156"/>
  <c r="KM1486" i="156"/>
  <c r="KL1486" i="156"/>
  <c r="KK1486" i="156"/>
  <c r="KJ1486" i="156"/>
  <c r="KI1486" i="156"/>
  <c r="KH1486" i="156"/>
  <c r="KO1485" i="156"/>
  <c r="KN1485" i="156"/>
  <c r="KM1485" i="156"/>
  <c r="KL1485" i="156"/>
  <c r="KK1485" i="156"/>
  <c r="KJ1485" i="156"/>
  <c r="KI1485" i="156"/>
  <c r="KH1485" i="156"/>
  <c r="KO1484" i="156"/>
  <c r="KN1484" i="156"/>
  <c r="KM1484" i="156"/>
  <c r="KL1484" i="156"/>
  <c r="KK1484" i="156"/>
  <c r="KJ1484" i="156"/>
  <c r="KI1484" i="156"/>
  <c r="KH1484" i="156"/>
  <c r="KO1483" i="156"/>
  <c r="KN1483" i="156"/>
  <c r="KM1483" i="156"/>
  <c r="KL1483" i="156"/>
  <c r="KK1483" i="156"/>
  <c r="KJ1483" i="156"/>
  <c r="KI1483" i="156"/>
  <c r="KH1483" i="156"/>
  <c r="KO1482" i="156"/>
  <c r="KN1482" i="156"/>
  <c r="KM1482" i="156"/>
  <c r="KL1482" i="156"/>
  <c r="KK1482" i="156"/>
  <c r="KJ1482" i="156"/>
  <c r="KI1482" i="156"/>
  <c r="KH1482" i="156"/>
  <c r="KO1481" i="156"/>
  <c r="KN1481" i="156"/>
  <c r="KM1481" i="156"/>
  <c r="KL1481" i="156"/>
  <c r="KK1481" i="156"/>
  <c r="KJ1481" i="156"/>
  <c r="KI1481" i="156"/>
  <c r="KH1481" i="156"/>
  <c r="KO1480" i="156"/>
  <c r="KN1480" i="156"/>
  <c r="KM1480" i="156"/>
  <c r="KL1480" i="156"/>
  <c r="KK1480" i="156"/>
  <c r="KJ1480" i="156"/>
  <c r="KI1480" i="156"/>
  <c r="KH1480" i="156"/>
  <c r="KO1479" i="156"/>
  <c r="KN1479" i="156"/>
  <c r="KM1479" i="156"/>
  <c r="KL1479" i="156"/>
  <c r="KK1479" i="156"/>
  <c r="KJ1479" i="156"/>
  <c r="KI1479" i="156"/>
  <c r="KH1479" i="156"/>
  <c r="KO1478" i="156"/>
  <c r="KN1478" i="156"/>
  <c r="KM1478" i="156"/>
  <c r="KL1478" i="156"/>
  <c r="KK1478" i="156"/>
  <c r="KJ1478" i="156"/>
  <c r="KI1478" i="156"/>
  <c r="KH1478" i="156"/>
  <c r="KO1477" i="156"/>
  <c r="KN1477" i="156"/>
  <c r="KM1477" i="156"/>
  <c r="KL1477" i="156"/>
  <c r="KK1477" i="156"/>
  <c r="KJ1477" i="156"/>
  <c r="KI1477" i="156"/>
  <c r="KH1477" i="156"/>
  <c r="KO1476" i="156"/>
  <c r="KN1476" i="156"/>
  <c r="KM1476" i="156"/>
  <c r="KL1476" i="156"/>
  <c r="KK1476" i="156"/>
  <c r="KJ1476" i="156"/>
  <c r="KI1476" i="156"/>
  <c r="KH1476" i="156"/>
  <c r="KO1475" i="156"/>
  <c r="KN1475" i="156"/>
  <c r="KM1475" i="156"/>
  <c r="KL1475" i="156"/>
  <c r="KK1475" i="156"/>
  <c r="KJ1475" i="156"/>
  <c r="KI1475" i="156"/>
  <c r="KH1475" i="156"/>
  <c r="KO1474" i="156"/>
  <c r="KN1474" i="156"/>
  <c r="KM1474" i="156"/>
  <c r="KL1474" i="156"/>
  <c r="KK1474" i="156"/>
  <c r="KJ1474" i="156"/>
  <c r="KI1474" i="156"/>
  <c r="KH1474" i="156"/>
  <c r="KO1473" i="156"/>
  <c r="KN1473" i="156"/>
  <c r="KM1473" i="156"/>
  <c r="KL1473" i="156"/>
  <c r="KK1473" i="156"/>
  <c r="KJ1473" i="156"/>
  <c r="KI1473" i="156"/>
  <c r="KH1473" i="156"/>
  <c r="KO1472" i="156"/>
  <c r="KN1472" i="156"/>
  <c r="KM1472" i="156"/>
  <c r="KL1472" i="156"/>
  <c r="KK1472" i="156"/>
  <c r="KJ1472" i="156"/>
  <c r="KI1472" i="156"/>
  <c r="KH1472" i="156"/>
  <c r="KO1471" i="156"/>
  <c r="KN1471" i="156"/>
  <c r="KM1471" i="156"/>
  <c r="KL1471" i="156"/>
  <c r="KK1471" i="156"/>
  <c r="KJ1471" i="156"/>
  <c r="KI1471" i="156"/>
  <c r="KH1471" i="156"/>
  <c r="KO1470" i="156"/>
  <c r="KN1470" i="156"/>
  <c r="KM1470" i="156"/>
  <c r="KL1470" i="156"/>
  <c r="KK1470" i="156"/>
  <c r="KJ1470" i="156"/>
  <c r="KI1470" i="156"/>
  <c r="KH1470" i="156"/>
  <c r="KO1469" i="156"/>
  <c r="KN1469" i="156"/>
  <c r="KM1469" i="156"/>
  <c r="KL1469" i="156"/>
  <c r="KK1469" i="156"/>
  <c r="KJ1469" i="156"/>
  <c r="KI1469" i="156"/>
  <c r="KH1469" i="156"/>
  <c r="KO1468" i="156"/>
  <c r="KN1468" i="156"/>
  <c r="KM1468" i="156"/>
  <c r="KL1468" i="156"/>
  <c r="KK1468" i="156"/>
  <c r="KJ1468" i="156"/>
  <c r="KI1468" i="156"/>
  <c r="KH1468" i="156"/>
  <c r="KO1467" i="156"/>
  <c r="KN1467" i="156"/>
  <c r="KM1467" i="156"/>
  <c r="KL1467" i="156"/>
  <c r="KK1467" i="156"/>
  <c r="KJ1467" i="156"/>
  <c r="KI1467" i="156"/>
  <c r="KH1467" i="156"/>
  <c r="KF1456" i="156"/>
  <c r="KE1456" i="156"/>
  <c r="KD1456" i="156"/>
  <c r="KC1456" i="156"/>
  <c r="KB1456" i="156"/>
  <c r="KA1456" i="156"/>
  <c r="JZ1456" i="156"/>
  <c r="KF1455" i="156"/>
  <c r="KE1455" i="156"/>
  <c r="KD1455" i="156"/>
  <c r="KC1455" i="156"/>
  <c r="KB1455" i="156"/>
  <c r="KA1455" i="156"/>
  <c r="JZ1455" i="156"/>
  <c r="KF1454" i="156"/>
  <c r="KE1454" i="156"/>
  <c r="KD1454" i="156"/>
  <c r="KC1454" i="156"/>
  <c r="KB1454" i="156"/>
  <c r="KA1454" i="156"/>
  <c r="JZ1454" i="156"/>
  <c r="KF1453" i="156"/>
  <c r="KE1453" i="156"/>
  <c r="KD1453" i="156"/>
  <c r="KC1453" i="156"/>
  <c r="KB1453" i="156"/>
  <c r="KA1453" i="156"/>
  <c r="JZ1453" i="156"/>
  <c r="KF1452" i="156"/>
  <c r="KE1452" i="156"/>
  <c r="KD1452" i="156"/>
  <c r="KC1452" i="156"/>
  <c r="KB1452" i="156"/>
  <c r="KA1452" i="156"/>
  <c r="JZ1452" i="156"/>
  <c r="KF1451" i="156"/>
  <c r="KE1451" i="156"/>
  <c r="KD1451" i="156"/>
  <c r="KC1451" i="156"/>
  <c r="KB1451" i="156"/>
  <c r="KA1451" i="156"/>
  <c r="JZ1451" i="156"/>
  <c r="KF1450" i="156"/>
  <c r="KE1450" i="156"/>
  <c r="KD1450" i="156"/>
  <c r="KC1450" i="156"/>
  <c r="KB1450" i="156"/>
  <c r="KA1450" i="156"/>
  <c r="JZ1450" i="156"/>
  <c r="KF1449" i="156"/>
  <c r="KE1449" i="156"/>
  <c r="KD1449" i="156"/>
  <c r="KC1449" i="156"/>
  <c r="KB1449" i="156"/>
  <c r="KA1449" i="156"/>
  <c r="JZ1449" i="156"/>
  <c r="KF1448" i="156"/>
  <c r="KE1448" i="156"/>
  <c r="KD1448" i="156"/>
  <c r="KC1448" i="156"/>
  <c r="KB1448" i="156"/>
  <c r="KA1448" i="156"/>
  <c r="JZ1448" i="156"/>
  <c r="KF1447" i="156"/>
  <c r="KE1447" i="156"/>
  <c r="KD1447" i="156"/>
  <c r="KC1447" i="156"/>
  <c r="KB1447" i="156"/>
  <c r="KA1447" i="156"/>
  <c r="JZ1447" i="156"/>
  <c r="KF1446" i="156"/>
  <c r="KE1446" i="156"/>
  <c r="KD1446" i="156"/>
  <c r="KC1446" i="156"/>
  <c r="KB1446" i="156"/>
  <c r="KA1446" i="156"/>
  <c r="JZ1446" i="156"/>
  <c r="KF1445" i="156"/>
  <c r="KE1445" i="156"/>
  <c r="KD1445" i="156"/>
  <c r="KC1445" i="156"/>
  <c r="KB1445" i="156"/>
  <c r="KA1445" i="156"/>
  <c r="JZ1445" i="156"/>
  <c r="KF1444" i="156"/>
  <c r="KE1444" i="156"/>
  <c r="KD1444" i="156"/>
  <c r="KC1444" i="156"/>
  <c r="KB1444" i="156"/>
  <c r="KA1444" i="156"/>
  <c r="JZ1444" i="156"/>
  <c r="KF1443" i="156"/>
  <c r="KE1443" i="156"/>
  <c r="KD1443" i="156"/>
  <c r="KC1443" i="156"/>
  <c r="KB1443" i="156"/>
  <c r="KA1443" i="156"/>
  <c r="JZ1443" i="156"/>
  <c r="KF1442" i="156"/>
  <c r="KE1442" i="156"/>
  <c r="KD1442" i="156"/>
  <c r="KC1442" i="156"/>
  <c r="KB1442" i="156"/>
  <c r="KA1442" i="156"/>
  <c r="JZ1442" i="156"/>
  <c r="KF1441" i="156"/>
  <c r="KE1441" i="156"/>
  <c r="KD1441" i="156"/>
  <c r="KC1441" i="156"/>
  <c r="KB1441" i="156"/>
  <c r="KA1441" i="156"/>
  <c r="JZ1441" i="156"/>
  <c r="KF1440" i="156"/>
  <c r="KE1440" i="156"/>
  <c r="KD1440" i="156"/>
  <c r="KC1440" i="156"/>
  <c r="KB1440" i="156"/>
  <c r="KA1440" i="156"/>
  <c r="JZ1440" i="156"/>
  <c r="KF1438" i="156"/>
  <c r="KE1438" i="156"/>
  <c r="KD1438" i="156"/>
  <c r="KC1438" i="156"/>
  <c r="KB1438" i="156"/>
  <c r="KA1438" i="156"/>
  <c r="JZ1438" i="156"/>
  <c r="KF1437" i="156"/>
  <c r="KE1437" i="156"/>
  <c r="KD1437" i="156"/>
  <c r="KC1437" i="156"/>
  <c r="KB1437" i="156"/>
  <c r="KA1437" i="156"/>
  <c r="JZ1437" i="156"/>
  <c r="KF1436" i="156"/>
  <c r="KE1436" i="156"/>
  <c r="KD1436" i="156"/>
  <c r="KC1436" i="156"/>
  <c r="KB1436" i="156"/>
  <c r="KA1436" i="156"/>
  <c r="JZ1436" i="156"/>
  <c r="KF1435" i="156"/>
  <c r="KE1435" i="156"/>
  <c r="KD1435" i="156"/>
  <c r="KC1435" i="156"/>
  <c r="KB1435" i="156"/>
  <c r="KA1435" i="156"/>
  <c r="JZ1435" i="156"/>
  <c r="KF1434" i="156"/>
  <c r="KE1434" i="156"/>
  <c r="KD1434" i="156"/>
  <c r="KC1434" i="156"/>
  <c r="KB1434" i="156"/>
  <c r="KA1434" i="156"/>
  <c r="JZ1434" i="156"/>
  <c r="KF1433" i="156"/>
  <c r="KE1433" i="156"/>
  <c r="KD1433" i="156"/>
  <c r="KC1433" i="156"/>
  <c r="KB1433" i="156"/>
  <c r="KA1433" i="156"/>
  <c r="JZ1433" i="156"/>
  <c r="KF1432" i="156"/>
  <c r="KE1432" i="156"/>
  <c r="KD1432" i="156"/>
  <c r="KC1432" i="156"/>
  <c r="KB1432" i="156"/>
  <c r="KA1432" i="156"/>
  <c r="JZ1432" i="156"/>
  <c r="KF1431" i="156"/>
  <c r="KE1431" i="156"/>
  <c r="KD1431" i="156"/>
  <c r="KC1431" i="156"/>
  <c r="KB1431" i="156"/>
  <c r="KA1431" i="156"/>
  <c r="JZ1431" i="156"/>
  <c r="KF1430" i="156"/>
  <c r="KE1430" i="156"/>
  <c r="KD1430" i="156"/>
  <c r="KC1430" i="156"/>
  <c r="KB1430" i="156"/>
  <c r="KA1430" i="156"/>
  <c r="JZ1430" i="156"/>
  <c r="KF1429" i="156"/>
  <c r="KE1429" i="156"/>
  <c r="KD1429" i="156"/>
  <c r="KC1429" i="156"/>
  <c r="KB1429" i="156"/>
  <c r="KA1429" i="156"/>
  <c r="JZ1429" i="156"/>
  <c r="KF1428" i="156"/>
  <c r="KE1428" i="156"/>
  <c r="KD1428" i="156"/>
  <c r="KC1428" i="156"/>
  <c r="KB1428" i="156"/>
  <c r="KA1428" i="156"/>
  <c r="JZ1428" i="156"/>
  <c r="KF1427" i="156"/>
  <c r="KE1427" i="156"/>
  <c r="KD1427" i="156"/>
  <c r="KC1427" i="156"/>
  <c r="KB1427" i="156"/>
  <c r="KA1427" i="156"/>
  <c r="JZ1427" i="156"/>
  <c r="KF1426" i="156"/>
  <c r="KE1426" i="156"/>
  <c r="KD1426" i="156"/>
  <c r="KC1426" i="156"/>
  <c r="KB1426" i="156"/>
  <c r="KA1426" i="156"/>
  <c r="JZ1426" i="156"/>
  <c r="KF1425" i="156"/>
  <c r="KE1425" i="156"/>
  <c r="KD1425" i="156"/>
  <c r="KC1425" i="156"/>
  <c r="KB1425" i="156"/>
  <c r="KA1425" i="156"/>
  <c r="JZ1425" i="156"/>
  <c r="KF1424" i="156"/>
  <c r="KE1424" i="156"/>
  <c r="KD1424" i="156"/>
  <c r="KC1424" i="156"/>
  <c r="KB1424" i="156"/>
  <c r="KA1424" i="156"/>
  <c r="JZ1424" i="156"/>
  <c r="KF1423" i="156"/>
  <c r="KE1423" i="156"/>
  <c r="KD1423" i="156"/>
  <c r="KC1423" i="156"/>
  <c r="KB1423" i="156"/>
  <c r="KA1423" i="156"/>
  <c r="JZ1423" i="156"/>
  <c r="KF1422" i="156"/>
  <c r="KE1422" i="156"/>
  <c r="KD1422" i="156"/>
  <c r="KC1422" i="156"/>
  <c r="KB1422" i="156"/>
  <c r="KA1422" i="156"/>
  <c r="JZ1422" i="156"/>
  <c r="KF1421" i="156"/>
  <c r="KE1421" i="156"/>
  <c r="KD1421" i="156"/>
  <c r="KC1421" i="156"/>
  <c r="KB1421" i="156"/>
  <c r="KA1421" i="156"/>
  <c r="JZ1421" i="156"/>
  <c r="KF1420" i="156"/>
  <c r="KE1420" i="156"/>
  <c r="KD1420" i="156"/>
  <c r="KC1420" i="156"/>
  <c r="KB1420" i="156"/>
  <c r="KA1420" i="156"/>
  <c r="JZ1420" i="156"/>
  <c r="KF1419" i="156"/>
  <c r="KE1419" i="156"/>
  <c r="KD1419" i="156"/>
  <c r="KC1419" i="156"/>
  <c r="KB1419" i="156"/>
  <c r="KA1419" i="156"/>
  <c r="JZ1419" i="156"/>
  <c r="KF1418" i="156"/>
  <c r="KE1418" i="156"/>
  <c r="KD1418" i="156"/>
  <c r="KC1418" i="156"/>
  <c r="KB1418" i="156"/>
  <c r="KA1418" i="156"/>
  <c r="JZ1418" i="156"/>
  <c r="KF1417" i="156"/>
  <c r="KE1417" i="156"/>
  <c r="KD1417" i="156"/>
  <c r="KC1417" i="156"/>
  <c r="KB1417" i="156"/>
  <c r="KA1417" i="156"/>
  <c r="JZ1417" i="156"/>
  <c r="KF1416" i="156"/>
  <c r="KE1416" i="156"/>
  <c r="KD1416" i="156"/>
  <c r="KC1416" i="156"/>
  <c r="KB1416" i="156"/>
  <c r="KA1416" i="156"/>
  <c r="JZ1416" i="156"/>
  <c r="KF1415" i="156"/>
  <c r="KE1415" i="156"/>
  <c r="KD1415" i="156"/>
  <c r="KC1415" i="156"/>
  <c r="KB1415" i="156"/>
  <c r="KA1415" i="156"/>
  <c r="JZ1415" i="156"/>
  <c r="KF1414" i="156"/>
  <c r="KE1414" i="156"/>
  <c r="KD1414" i="156"/>
  <c r="KC1414" i="156"/>
  <c r="KB1414" i="156"/>
  <c r="KA1414" i="156"/>
  <c r="JZ1414" i="156"/>
  <c r="KF1413" i="156"/>
  <c r="KE1413" i="156"/>
  <c r="KD1413" i="156"/>
  <c r="KC1413" i="156"/>
  <c r="KB1413" i="156"/>
  <c r="KA1413" i="156"/>
  <c r="JZ1413" i="156"/>
  <c r="KF1412" i="156"/>
  <c r="KE1412" i="156"/>
  <c r="KD1412" i="156"/>
  <c r="KC1412" i="156"/>
  <c r="KB1412" i="156"/>
  <c r="KA1412" i="156"/>
  <c r="JZ1412" i="156"/>
  <c r="KF1410" i="156"/>
  <c r="KE1410" i="156"/>
  <c r="KD1410" i="156"/>
  <c r="KC1410" i="156"/>
  <c r="KB1410" i="156"/>
  <c r="KA1410" i="156"/>
  <c r="JZ1410" i="156"/>
  <c r="KF1409" i="156"/>
  <c r="KE1409" i="156"/>
  <c r="KD1409" i="156"/>
  <c r="KC1409" i="156"/>
  <c r="KB1409" i="156"/>
  <c r="KA1409" i="156"/>
  <c r="JZ1409" i="156"/>
  <c r="KF1408" i="156"/>
  <c r="KE1408" i="156"/>
  <c r="KD1408" i="156"/>
  <c r="KC1408" i="156"/>
  <c r="KB1408" i="156"/>
  <c r="KA1408" i="156"/>
  <c r="JZ1408" i="156"/>
  <c r="KF1407" i="156"/>
  <c r="KE1407" i="156"/>
  <c r="KD1407" i="156"/>
  <c r="KC1407" i="156"/>
  <c r="KB1407" i="156"/>
  <c r="KA1407" i="156"/>
  <c r="JZ1407" i="156"/>
  <c r="KF1406" i="156"/>
  <c r="KE1406" i="156"/>
  <c r="KD1406" i="156"/>
  <c r="KC1406" i="156"/>
  <c r="KB1406" i="156"/>
  <c r="KA1406" i="156"/>
  <c r="JZ1406" i="156"/>
  <c r="KF1405" i="156"/>
  <c r="KE1405" i="156"/>
  <c r="KD1405" i="156"/>
  <c r="KC1405" i="156"/>
  <c r="KB1405" i="156"/>
  <c r="KA1405" i="156"/>
  <c r="JZ1405" i="156"/>
  <c r="KF1404" i="156"/>
  <c r="KE1404" i="156"/>
  <c r="KD1404" i="156"/>
  <c r="KC1404" i="156"/>
  <c r="KB1404" i="156"/>
  <c r="KA1404" i="156"/>
  <c r="JZ1404" i="156"/>
  <c r="KF1403" i="156"/>
  <c r="KE1403" i="156"/>
  <c r="KD1403" i="156"/>
  <c r="KC1403" i="156"/>
  <c r="KB1403" i="156"/>
  <c r="KA1403" i="156"/>
  <c r="JZ1403" i="156"/>
  <c r="KF1402" i="156"/>
  <c r="KE1402" i="156"/>
  <c r="KD1402" i="156"/>
  <c r="KC1402" i="156"/>
  <c r="KB1402" i="156"/>
  <c r="KA1402" i="156"/>
  <c r="JZ1402" i="156"/>
  <c r="KF1401" i="156"/>
  <c r="KE1401" i="156"/>
  <c r="KD1401" i="156"/>
  <c r="KC1401" i="156"/>
  <c r="KB1401" i="156"/>
  <c r="KA1401" i="156"/>
  <c r="JZ1401" i="156"/>
  <c r="KF1400" i="156"/>
  <c r="KE1400" i="156"/>
  <c r="KD1400" i="156"/>
  <c r="KC1400" i="156"/>
  <c r="KB1400" i="156"/>
  <c r="KA1400" i="156"/>
  <c r="JZ1400" i="156"/>
  <c r="KF1399" i="156"/>
  <c r="KE1399" i="156"/>
  <c r="KD1399" i="156"/>
  <c r="KC1399" i="156"/>
  <c r="KB1399" i="156"/>
  <c r="KA1399" i="156"/>
  <c r="JZ1399" i="156"/>
  <c r="KF1398" i="156"/>
  <c r="KE1398" i="156"/>
  <c r="KD1398" i="156"/>
  <c r="KC1398" i="156"/>
  <c r="KB1398" i="156"/>
  <c r="KA1398" i="156"/>
  <c r="JZ1398" i="156"/>
  <c r="KF1397" i="156"/>
  <c r="KE1397" i="156"/>
  <c r="KD1397" i="156"/>
  <c r="KC1397" i="156"/>
  <c r="KB1397" i="156"/>
  <c r="KA1397" i="156"/>
  <c r="JZ1397" i="156"/>
  <c r="KF1396" i="156"/>
  <c r="KE1396" i="156"/>
  <c r="KD1396" i="156"/>
  <c r="KC1396" i="156"/>
  <c r="KB1396" i="156"/>
  <c r="KA1396" i="156"/>
  <c r="JZ1396" i="156"/>
  <c r="KF1395" i="156"/>
  <c r="KE1395" i="156"/>
  <c r="KD1395" i="156"/>
  <c r="KC1395" i="156"/>
  <c r="KB1395" i="156"/>
  <c r="KA1395" i="156"/>
  <c r="JZ1395" i="156"/>
  <c r="KF1394" i="156"/>
  <c r="KE1394" i="156"/>
  <c r="KD1394" i="156"/>
  <c r="KC1394" i="156"/>
  <c r="KB1394" i="156"/>
  <c r="KA1394" i="156"/>
  <c r="JZ1394" i="156"/>
  <c r="KF1393" i="156"/>
  <c r="KE1393" i="156"/>
  <c r="KD1393" i="156"/>
  <c r="KC1393" i="156"/>
  <c r="KB1393" i="156"/>
  <c r="KA1393" i="156"/>
  <c r="JZ1393" i="156"/>
  <c r="KF1392" i="156"/>
  <c r="KE1392" i="156"/>
  <c r="KD1392" i="156"/>
  <c r="KC1392" i="156"/>
  <c r="KB1392" i="156"/>
  <c r="KA1392" i="156"/>
  <c r="JZ1392" i="156"/>
  <c r="KF1391" i="156"/>
  <c r="KE1391" i="156"/>
  <c r="KD1391" i="156"/>
  <c r="KC1391" i="156"/>
  <c r="KB1391" i="156"/>
  <c r="KA1391" i="156"/>
  <c r="JZ1391" i="156"/>
  <c r="KF1390" i="156"/>
  <c r="KE1390" i="156"/>
  <c r="KD1390" i="156"/>
  <c r="KC1390" i="156"/>
  <c r="KB1390" i="156"/>
  <c r="KA1390" i="156"/>
  <c r="JZ1390" i="156"/>
  <c r="KF1389" i="156"/>
  <c r="KE1389" i="156"/>
  <c r="KD1389" i="156"/>
  <c r="KC1389" i="156"/>
  <c r="KB1389" i="156"/>
  <c r="KA1389" i="156"/>
  <c r="JZ1389" i="156"/>
  <c r="KF1388" i="156"/>
  <c r="KE1388" i="156"/>
  <c r="KD1388" i="156"/>
  <c r="KC1388" i="156"/>
  <c r="KB1388" i="156"/>
  <c r="KA1388" i="156"/>
  <c r="JZ1388" i="156"/>
  <c r="KF1387" i="156"/>
  <c r="KE1387" i="156"/>
  <c r="KD1387" i="156"/>
  <c r="KC1387" i="156"/>
  <c r="KB1387" i="156"/>
  <c r="KA1387" i="156"/>
  <c r="JZ1387" i="156"/>
  <c r="KF1386" i="156"/>
  <c r="KE1386" i="156"/>
  <c r="KD1386" i="156"/>
  <c r="KC1386" i="156"/>
  <c r="KB1386" i="156"/>
  <c r="KA1386" i="156"/>
  <c r="JZ1386" i="156"/>
  <c r="KF1385" i="156"/>
  <c r="KE1385" i="156"/>
  <c r="KD1385" i="156"/>
  <c r="KC1385" i="156"/>
  <c r="KB1385" i="156"/>
  <c r="KA1385" i="156"/>
  <c r="JZ1385" i="156"/>
  <c r="KF1384" i="156"/>
  <c r="KE1384" i="156"/>
  <c r="KD1384" i="156"/>
  <c r="KC1384" i="156"/>
  <c r="KB1384" i="156"/>
  <c r="KA1384" i="156"/>
  <c r="JZ1384" i="156"/>
  <c r="KF1382" i="156"/>
  <c r="KE1382" i="156"/>
  <c r="KD1382" i="156"/>
  <c r="KC1382" i="156"/>
  <c r="KB1382" i="156"/>
  <c r="KA1382" i="156"/>
  <c r="JZ1382" i="156"/>
  <c r="KF1381" i="156"/>
  <c r="KE1381" i="156"/>
  <c r="KD1381" i="156"/>
  <c r="KC1381" i="156"/>
  <c r="KB1381" i="156"/>
  <c r="KA1381" i="156"/>
  <c r="JZ1381" i="156"/>
  <c r="KF1380" i="156"/>
  <c r="KE1380" i="156"/>
  <c r="KD1380" i="156"/>
  <c r="KC1380" i="156"/>
  <c r="KB1380" i="156"/>
  <c r="KA1380" i="156"/>
  <c r="JZ1380" i="156"/>
  <c r="KF1379" i="156"/>
  <c r="KE1379" i="156"/>
  <c r="KD1379" i="156"/>
  <c r="KC1379" i="156"/>
  <c r="KB1379" i="156"/>
  <c r="KA1379" i="156"/>
  <c r="JZ1379" i="156"/>
  <c r="KF1378" i="156"/>
  <c r="KE1378" i="156"/>
  <c r="KD1378" i="156"/>
  <c r="KC1378" i="156"/>
  <c r="KB1378" i="156"/>
  <c r="KA1378" i="156"/>
  <c r="JZ1378" i="156"/>
  <c r="KF1377" i="156"/>
  <c r="KE1377" i="156"/>
  <c r="KD1377" i="156"/>
  <c r="KC1377" i="156"/>
  <c r="KB1377" i="156"/>
  <c r="KA1377" i="156"/>
  <c r="JZ1377" i="156"/>
  <c r="KF1376" i="156"/>
  <c r="KE1376" i="156"/>
  <c r="KD1376" i="156"/>
  <c r="KC1376" i="156"/>
  <c r="KB1376" i="156"/>
  <c r="KA1376" i="156"/>
  <c r="JZ1376" i="156"/>
  <c r="KF1375" i="156"/>
  <c r="KE1375" i="156"/>
  <c r="KD1375" i="156"/>
  <c r="KC1375" i="156"/>
  <c r="KB1375" i="156"/>
  <c r="KA1375" i="156"/>
  <c r="JZ1375" i="156"/>
  <c r="KF1374" i="156"/>
  <c r="KE1374" i="156"/>
  <c r="KD1374" i="156"/>
  <c r="KC1374" i="156"/>
  <c r="KB1374" i="156"/>
  <c r="KA1374" i="156"/>
  <c r="JZ1374" i="156"/>
  <c r="KF1373" i="156"/>
  <c r="KE1373" i="156"/>
  <c r="KD1373" i="156"/>
  <c r="KC1373" i="156"/>
  <c r="KB1373" i="156"/>
  <c r="KA1373" i="156"/>
  <c r="JZ1373" i="156"/>
  <c r="KF1372" i="156"/>
  <c r="KE1372" i="156"/>
  <c r="KD1372" i="156"/>
  <c r="KC1372" i="156"/>
  <c r="KB1372" i="156"/>
  <c r="KA1372" i="156"/>
  <c r="JZ1372" i="156"/>
  <c r="KF1371" i="156"/>
  <c r="KE1371" i="156"/>
  <c r="KD1371" i="156"/>
  <c r="KC1371" i="156"/>
  <c r="KB1371" i="156"/>
  <c r="KA1371" i="156"/>
  <c r="JZ1371" i="156"/>
  <c r="KF1370" i="156"/>
  <c r="KE1370" i="156"/>
  <c r="KD1370" i="156"/>
  <c r="KC1370" i="156"/>
  <c r="KB1370" i="156"/>
  <c r="KA1370" i="156"/>
  <c r="JZ1370" i="156"/>
  <c r="KF1369" i="156"/>
  <c r="KE1369" i="156"/>
  <c r="KD1369" i="156"/>
  <c r="KC1369" i="156"/>
  <c r="KB1369" i="156"/>
  <c r="KA1369" i="156"/>
  <c r="JZ1369" i="156"/>
  <c r="KF1368" i="156"/>
  <c r="KE1368" i="156"/>
  <c r="KD1368" i="156"/>
  <c r="KC1368" i="156"/>
  <c r="KB1368" i="156"/>
  <c r="KA1368" i="156"/>
  <c r="JZ1368" i="156"/>
  <c r="KF1367" i="156"/>
  <c r="KE1367" i="156"/>
  <c r="KD1367" i="156"/>
  <c r="KC1367" i="156"/>
  <c r="KB1367" i="156"/>
  <c r="KA1367" i="156"/>
  <c r="JZ1367" i="156"/>
  <c r="KF1366" i="156"/>
  <c r="KE1366" i="156"/>
  <c r="KD1366" i="156"/>
  <c r="KC1366" i="156"/>
  <c r="KB1366" i="156"/>
  <c r="KA1366" i="156"/>
  <c r="JZ1366" i="156"/>
  <c r="KF1365" i="156"/>
  <c r="KE1365" i="156"/>
  <c r="KD1365" i="156"/>
  <c r="KC1365" i="156"/>
  <c r="KB1365" i="156"/>
  <c r="KA1365" i="156"/>
  <c r="JZ1365" i="156"/>
  <c r="KF1364" i="156"/>
  <c r="KE1364" i="156"/>
  <c r="KD1364" i="156"/>
  <c r="KC1364" i="156"/>
  <c r="KB1364" i="156"/>
  <c r="KA1364" i="156"/>
  <c r="JZ1364" i="156"/>
  <c r="KF1363" i="156"/>
  <c r="KE1363" i="156"/>
  <c r="KD1363" i="156"/>
  <c r="KC1363" i="156"/>
  <c r="KB1363" i="156"/>
  <c r="KA1363" i="156"/>
  <c r="JZ1363" i="156"/>
  <c r="KF1362" i="156"/>
  <c r="KE1362" i="156"/>
  <c r="KD1362" i="156"/>
  <c r="KC1362" i="156"/>
  <c r="KB1362" i="156"/>
  <c r="KA1362" i="156"/>
  <c r="JZ1362" i="156"/>
  <c r="KF1361" i="156"/>
  <c r="KE1361" i="156"/>
  <c r="KD1361" i="156"/>
  <c r="KC1361" i="156"/>
  <c r="KB1361" i="156"/>
  <c r="KA1361" i="156"/>
  <c r="JZ1361" i="156"/>
  <c r="KF1360" i="156"/>
  <c r="KE1360" i="156"/>
  <c r="KD1360" i="156"/>
  <c r="KC1360" i="156"/>
  <c r="KB1360" i="156"/>
  <c r="KA1360" i="156"/>
  <c r="JZ1360" i="156"/>
  <c r="KF1359" i="156"/>
  <c r="KE1359" i="156"/>
  <c r="KD1359" i="156"/>
  <c r="KC1359" i="156"/>
  <c r="KB1359" i="156"/>
  <c r="KA1359" i="156"/>
  <c r="JZ1359" i="156"/>
  <c r="KF1358" i="156"/>
  <c r="KE1358" i="156"/>
  <c r="KD1358" i="156"/>
  <c r="KC1358" i="156"/>
  <c r="KB1358" i="156"/>
  <c r="KA1358" i="156"/>
  <c r="JZ1358" i="156"/>
  <c r="JX1349" i="156"/>
  <c r="JW1349" i="156"/>
  <c r="JV1349" i="156"/>
  <c r="JU1349" i="156"/>
  <c r="JT1349" i="156"/>
  <c r="JS1349" i="156"/>
  <c r="JR1349" i="156"/>
  <c r="JQ1349" i="156"/>
  <c r="JX1348" i="156"/>
  <c r="JW1348" i="156"/>
  <c r="JV1348" i="156"/>
  <c r="JU1348" i="156"/>
  <c r="JT1348" i="156"/>
  <c r="JS1348" i="156"/>
  <c r="JR1348" i="156"/>
  <c r="JQ1348" i="156"/>
  <c r="JX1347" i="156"/>
  <c r="JW1347" i="156"/>
  <c r="JV1347" i="156"/>
  <c r="JU1347" i="156"/>
  <c r="JT1347" i="156"/>
  <c r="JS1347" i="156"/>
  <c r="JR1347" i="156"/>
  <c r="JQ1347" i="156"/>
  <c r="JX1346" i="156"/>
  <c r="JW1346" i="156"/>
  <c r="JV1346" i="156"/>
  <c r="JU1346" i="156"/>
  <c r="JT1346" i="156"/>
  <c r="JS1346" i="156"/>
  <c r="JR1346" i="156"/>
  <c r="JX1344" i="156"/>
  <c r="JW1344" i="156"/>
  <c r="JV1344" i="156"/>
  <c r="JU1344" i="156"/>
  <c r="JT1344" i="156"/>
  <c r="JS1344" i="156"/>
  <c r="JR1344" i="156"/>
  <c r="JX1343" i="156"/>
  <c r="JW1343" i="156"/>
  <c r="JV1343" i="156"/>
  <c r="JU1343" i="156"/>
  <c r="JT1343" i="156"/>
  <c r="JS1343" i="156"/>
  <c r="JR1343" i="156"/>
  <c r="JQ1343" i="156"/>
  <c r="JX1342" i="156"/>
  <c r="JW1342" i="156"/>
  <c r="JV1342" i="156"/>
  <c r="JU1342" i="156"/>
  <c r="JT1342" i="156"/>
  <c r="JS1342" i="156"/>
  <c r="JR1342" i="156"/>
  <c r="JQ1342" i="156"/>
  <c r="JX1341" i="156"/>
  <c r="JW1341" i="156"/>
  <c r="JV1341" i="156"/>
  <c r="JU1341" i="156"/>
  <c r="JT1341" i="156"/>
  <c r="JS1341" i="156"/>
  <c r="JR1341" i="156"/>
  <c r="JQ1341" i="156"/>
  <c r="JX1340" i="156"/>
  <c r="JW1340" i="156"/>
  <c r="JV1340" i="156"/>
  <c r="JU1340" i="156"/>
  <c r="JT1340" i="156"/>
  <c r="JS1340" i="156"/>
  <c r="JR1340" i="156"/>
  <c r="JQ1340" i="156"/>
  <c r="JX1339" i="156"/>
  <c r="JW1339" i="156"/>
  <c r="JV1339" i="156"/>
  <c r="JU1339" i="156"/>
  <c r="JT1339" i="156"/>
  <c r="JS1339" i="156"/>
  <c r="JR1339" i="156"/>
  <c r="JQ1339" i="156"/>
  <c r="JX1338" i="156"/>
  <c r="JW1338" i="156"/>
  <c r="JV1338" i="156"/>
  <c r="JU1338" i="156"/>
  <c r="JT1338" i="156"/>
  <c r="JS1338" i="156"/>
  <c r="JR1338" i="156"/>
  <c r="JQ1338" i="156"/>
  <c r="JX1337" i="156"/>
  <c r="JW1337" i="156"/>
  <c r="JV1337" i="156"/>
  <c r="JU1337" i="156"/>
  <c r="JT1337" i="156"/>
  <c r="JS1337" i="156"/>
  <c r="JR1337" i="156"/>
  <c r="JQ1337" i="156"/>
  <c r="JX1336" i="156"/>
  <c r="JW1336" i="156"/>
  <c r="JV1336" i="156"/>
  <c r="JU1336" i="156"/>
  <c r="JT1336" i="156"/>
  <c r="JS1336" i="156"/>
  <c r="JR1336" i="156"/>
  <c r="JQ1336" i="156"/>
  <c r="JX1335" i="156"/>
  <c r="JW1335" i="156"/>
  <c r="JV1335" i="156"/>
  <c r="JU1335" i="156"/>
  <c r="JT1335" i="156"/>
  <c r="JS1335" i="156"/>
  <c r="JR1335" i="156"/>
  <c r="JQ1335" i="156"/>
  <c r="JX1334" i="156"/>
  <c r="JW1334" i="156"/>
  <c r="JV1334" i="156"/>
  <c r="JU1334" i="156"/>
  <c r="JT1334" i="156"/>
  <c r="JS1334" i="156"/>
  <c r="JR1334" i="156"/>
  <c r="JQ1334" i="156"/>
  <c r="JX1333" i="156"/>
  <c r="JW1333" i="156"/>
  <c r="JV1333" i="156"/>
  <c r="JU1333" i="156"/>
  <c r="JT1333" i="156"/>
  <c r="JS1333" i="156"/>
  <c r="JR1333" i="156"/>
  <c r="JQ1333" i="156"/>
  <c r="JX1332" i="156"/>
  <c r="JW1332" i="156"/>
  <c r="JV1332" i="156"/>
  <c r="JU1332" i="156"/>
  <c r="JT1332" i="156"/>
  <c r="JS1332" i="156"/>
  <c r="JR1332" i="156"/>
  <c r="JQ1332" i="156"/>
  <c r="JX1331" i="156"/>
  <c r="JW1331" i="156"/>
  <c r="JV1331" i="156"/>
  <c r="JU1331" i="156"/>
  <c r="JT1331" i="156"/>
  <c r="JS1331" i="156"/>
  <c r="JR1331" i="156"/>
  <c r="JQ1331" i="156"/>
  <c r="JX1330" i="156"/>
  <c r="JW1330" i="156"/>
  <c r="JV1330" i="156"/>
  <c r="JU1330" i="156"/>
  <c r="JT1330" i="156"/>
  <c r="JS1330" i="156"/>
  <c r="JR1330" i="156"/>
  <c r="JQ1330" i="156"/>
  <c r="JX1329" i="156"/>
  <c r="JW1329" i="156"/>
  <c r="JV1329" i="156"/>
  <c r="JU1329" i="156"/>
  <c r="JT1329" i="156"/>
  <c r="JS1329" i="156"/>
  <c r="JR1329" i="156"/>
  <c r="JQ1329" i="156"/>
  <c r="JX1328" i="156"/>
  <c r="JW1328" i="156"/>
  <c r="JV1328" i="156"/>
  <c r="JU1328" i="156"/>
  <c r="JT1328" i="156"/>
  <c r="JS1328" i="156"/>
  <c r="JR1328" i="156"/>
  <c r="JQ1328" i="156"/>
  <c r="JX1327" i="156"/>
  <c r="JW1327" i="156"/>
  <c r="JV1327" i="156"/>
  <c r="JU1327" i="156"/>
  <c r="JT1327" i="156"/>
  <c r="JS1327" i="156"/>
  <c r="JR1327" i="156"/>
  <c r="JQ1327" i="156"/>
  <c r="JX1326" i="156"/>
  <c r="JW1326" i="156"/>
  <c r="JV1326" i="156"/>
  <c r="JU1326" i="156"/>
  <c r="JT1326" i="156"/>
  <c r="JS1326" i="156"/>
  <c r="JR1326" i="156"/>
  <c r="JQ1326" i="156"/>
  <c r="JX1325" i="156"/>
  <c r="JW1325" i="156"/>
  <c r="JV1325" i="156"/>
  <c r="JU1325" i="156"/>
  <c r="JT1325" i="156"/>
  <c r="JS1325" i="156"/>
  <c r="JR1325" i="156"/>
  <c r="JQ1325" i="156"/>
  <c r="JX1324" i="156"/>
  <c r="JW1324" i="156"/>
  <c r="JV1324" i="156"/>
  <c r="JU1324" i="156"/>
  <c r="JT1324" i="156"/>
  <c r="JS1324" i="156"/>
  <c r="JR1324" i="156"/>
  <c r="JQ1324" i="156"/>
  <c r="JX1323" i="156"/>
  <c r="JW1323" i="156"/>
  <c r="JV1323" i="156"/>
  <c r="JU1323" i="156"/>
  <c r="JT1323" i="156"/>
  <c r="JS1323" i="156"/>
  <c r="JR1323" i="156"/>
  <c r="JQ1323" i="156"/>
  <c r="JX1321" i="156"/>
  <c r="JW1321" i="156"/>
  <c r="JV1321" i="156"/>
  <c r="JU1321" i="156"/>
  <c r="JT1321" i="156"/>
  <c r="JS1321" i="156"/>
  <c r="JR1321" i="156"/>
  <c r="JQ1321" i="156"/>
  <c r="JX1320" i="156"/>
  <c r="JW1320" i="156"/>
  <c r="JV1320" i="156"/>
  <c r="JU1320" i="156"/>
  <c r="JT1320" i="156"/>
  <c r="JS1320" i="156"/>
  <c r="JR1320" i="156"/>
  <c r="JQ1320" i="156"/>
  <c r="JX1319" i="156"/>
  <c r="JW1319" i="156"/>
  <c r="JV1319" i="156"/>
  <c r="JU1319" i="156"/>
  <c r="JT1319" i="156"/>
  <c r="JS1319" i="156"/>
  <c r="JR1319" i="156"/>
  <c r="JQ1319" i="156"/>
  <c r="JX1318" i="156"/>
  <c r="JW1318" i="156"/>
  <c r="JV1318" i="156"/>
  <c r="JU1318" i="156"/>
  <c r="JT1318" i="156"/>
  <c r="JS1318" i="156"/>
  <c r="JR1318" i="156"/>
  <c r="JQ1318" i="156"/>
  <c r="JX1317" i="156"/>
  <c r="JW1317" i="156"/>
  <c r="JV1317" i="156"/>
  <c r="JU1317" i="156"/>
  <c r="JT1317" i="156"/>
  <c r="JS1317" i="156"/>
  <c r="JR1317" i="156"/>
  <c r="JQ1317" i="156"/>
  <c r="JX1316" i="156"/>
  <c r="JW1316" i="156"/>
  <c r="JV1316" i="156"/>
  <c r="JU1316" i="156"/>
  <c r="JT1316" i="156"/>
  <c r="JS1316" i="156"/>
  <c r="JR1316" i="156"/>
  <c r="JQ1316" i="156"/>
  <c r="JX1315" i="156"/>
  <c r="JW1315" i="156"/>
  <c r="JV1315" i="156"/>
  <c r="JU1315" i="156"/>
  <c r="JT1315" i="156"/>
  <c r="JS1315" i="156"/>
  <c r="JR1315" i="156"/>
  <c r="JQ1315" i="156"/>
  <c r="JX1314" i="156"/>
  <c r="JW1314" i="156"/>
  <c r="JV1314" i="156"/>
  <c r="JU1314" i="156"/>
  <c r="JT1314" i="156"/>
  <c r="JS1314" i="156"/>
  <c r="JR1314" i="156"/>
  <c r="JQ1314" i="156"/>
  <c r="JX1313" i="156"/>
  <c r="JW1313" i="156"/>
  <c r="JV1313" i="156"/>
  <c r="JU1313" i="156"/>
  <c r="JT1313" i="156"/>
  <c r="JS1313" i="156"/>
  <c r="JR1313" i="156"/>
  <c r="JQ1313" i="156"/>
  <c r="JX1312" i="156"/>
  <c r="JW1312" i="156"/>
  <c r="JV1312" i="156"/>
  <c r="JU1312" i="156"/>
  <c r="JT1312" i="156"/>
  <c r="JS1312" i="156"/>
  <c r="JR1312" i="156"/>
  <c r="JQ1312" i="156"/>
  <c r="JX1311" i="156"/>
  <c r="JW1311" i="156"/>
  <c r="JV1311" i="156"/>
  <c r="JU1311" i="156"/>
  <c r="JT1311" i="156"/>
  <c r="JS1311" i="156"/>
  <c r="JR1311" i="156"/>
  <c r="JQ1311" i="156"/>
  <c r="JX1310" i="156"/>
  <c r="JW1310" i="156"/>
  <c r="JV1310" i="156"/>
  <c r="JU1310" i="156"/>
  <c r="JT1310" i="156"/>
  <c r="JS1310" i="156"/>
  <c r="JR1310" i="156"/>
  <c r="JQ1310" i="156"/>
  <c r="JX1309" i="156"/>
  <c r="JW1309" i="156"/>
  <c r="JV1309" i="156"/>
  <c r="JU1309" i="156"/>
  <c r="JT1309" i="156"/>
  <c r="JS1309" i="156"/>
  <c r="JR1309" i="156"/>
  <c r="JQ1309" i="156"/>
  <c r="JX1308" i="156"/>
  <c r="JW1308" i="156"/>
  <c r="JV1308" i="156"/>
  <c r="JU1308" i="156"/>
  <c r="JT1308" i="156"/>
  <c r="JS1308" i="156"/>
  <c r="JR1308" i="156"/>
  <c r="JQ1308" i="156"/>
  <c r="JX1307" i="156"/>
  <c r="JW1307" i="156"/>
  <c r="JV1307" i="156"/>
  <c r="JU1307" i="156"/>
  <c r="JT1307" i="156"/>
  <c r="JS1307" i="156"/>
  <c r="JR1307" i="156"/>
  <c r="JQ1307" i="156"/>
  <c r="JX1306" i="156"/>
  <c r="JW1306" i="156"/>
  <c r="JV1306" i="156"/>
  <c r="JU1306" i="156"/>
  <c r="JT1306" i="156"/>
  <c r="JS1306" i="156"/>
  <c r="JR1306" i="156"/>
  <c r="JQ1306" i="156"/>
  <c r="JX1305" i="156"/>
  <c r="JW1305" i="156"/>
  <c r="JV1305" i="156"/>
  <c r="JU1305" i="156"/>
  <c r="JT1305" i="156"/>
  <c r="JS1305" i="156"/>
  <c r="JR1305" i="156"/>
  <c r="JQ1305" i="156"/>
  <c r="JX1304" i="156"/>
  <c r="JW1304" i="156"/>
  <c r="JV1304" i="156"/>
  <c r="JU1304" i="156"/>
  <c r="JT1304" i="156"/>
  <c r="JS1304" i="156"/>
  <c r="JR1304" i="156"/>
  <c r="JQ1304" i="156"/>
  <c r="JX1303" i="156"/>
  <c r="JW1303" i="156"/>
  <c r="JV1303" i="156"/>
  <c r="JU1303" i="156"/>
  <c r="JT1303" i="156"/>
  <c r="JS1303" i="156"/>
  <c r="JR1303" i="156"/>
  <c r="JQ1303" i="156"/>
  <c r="JX1302" i="156"/>
  <c r="JW1302" i="156"/>
  <c r="JV1302" i="156"/>
  <c r="JU1302" i="156"/>
  <c r="JT1302" i="156"/>
  <c r="JS1302" i="156"/>
  <c r="JR1302" i="156"/>
  <c r="JQ1302" i="156"/>
  <c r="JX1301" i="156"/>
  <c r="JW1301" i="156"/>
  <c r="JV1301" i="156"/>
  <c r="JU1301" i="156"/>
  <c r="JT1301" i="156"/>
  <c r="JS1301" i="156"/>
  <c r="JR1301" i="156"/>
  <c r="JQ1301" i="156"/>
  <c r="JX1300" i="156"/>
  <c r="JW1300" i="156"/>
  <c r="JV1300" i="156"/>
  <c r="JU1300" i="156"/>
  <c r="JT1300" i="156"/>
  <c r="JS1300" i="156"/>
  <c r="JR1300" i="156"/>
  <c r="JQ1300" i="156"/>
  <c r="JX1299" i="156"/>
  <c r="JW1299" i="156"/>
  <c r="JV1299" i="156"/>
  <c r="JU1299" i="156"/>
  <c r="JT1299" i="156"/>
  <c r="JS1299" i="156"/>
  <c r="JR1299" i="156"/>
  <c r="JQ1299" i="156"/>
  <c r="JX1297" i="156"/>
  <c r="JW1297" i="156"/>
  <c r="JV1297" i="156"/>
  <c r="JU1297" i="156"/>
  <c r="JT1297" i="156"/>
  <c r="JS1297" i="156"/>
  <c r="JR1297" i="156"/>
  <c r="JQ1297" i="156"/>
  <c r="JX1296" i="156"/>
  <c r="JW1296" i="156"/>
  <c r="JV1296" i="156"/>
  <c r="JU1296" i="156"/>
  <c r="JT1296" i="156"/>
  <c r="JS1296" i="156"/>
  <c r="JR1296" i="156"/>
  <c r="JQ1296" i="156"/>
  <c r="JX1295" i="156"/>
  <c r="JW1295" i="156"/>
  <c r="JV1295" i="156"/>
  <c r="JU1295" i="156"/>
  <c r="JT1295" i="156"/>
  <c r="JS1295" i="156"/>
  <c r="JR1295" i="156"/>
  <c r="JQ1295" i="156"/>
  <c r="JX1294" i="156"/>
  <c r="JW1294" i="156"/>
  <c r="JV1294" i="156"/>
  <c r="JU1294" i="156"/>
  <c r="JT1294" i="156"/>
  <c r="JS1294" i="156"/>
  <c r="JR1294" i="156"/>
  <c r="JQ1294" i="156"/>
  <c r="JX1293" i="156"/>
  <c r="JW1293" i="156"/>
  <c r="JV1293" i="156"/>
  <c r="JU1293" i="156"/>
  <c r="JT1293" i="156"/>
  <c r="JS1293" i="156"/>
  <c r="JR1293" i="156"/>
  <c r="JQ1293" i="156"/>
  <c r="JX1292" i="156"/>
  <c r="JW1292" i="156"/>
  <c r="JV1292" i="156"/>
  <c r="JU1292" i="156"/>
  <c r="JT1292" i="156"/>
  <c r="JS1292" i="156"/>
  <c r="JR1292" i="156"/>
  <c r="JQ1292" i="156"/>
  <c r="JX1291" i="156"/>
  <c r="JW1291" i="156"/>
  <c r="JV1291" i="156"/>
  <c r="JU1291" i="156"/>
  <c r="JT1291" i="156"/>
  <c r="JS1291" i="156"/>
  <c r="JR1291" i="156"/>
  <c r="JQ1291" i="156"/>
  <c r="JX1290" i="156"/>
  <c r="JW1290" i="156"/>
  <c r="JV1290" i="156"/>
  <c r="JU1290" i="156"/>
  <c r="JT1290" i="156"/>
  <c r="JS1290" i="156"/>
  <c r="JR1290" i="156"/>
  <c r="JQ1290" i="156"/>
  <c r="JX1289" i="156"/>
  <c r="JW1289" i="156"/>
  <c r="JV1289" i="156"/>
  <c r="JU1289" i="156"/>
  <c r="JT1289" i="156"/>
  <c r="JS1289" i="156"/>
  <c r="JR1289" i="156"/>
  <c r="JQ1289" i="156"/>
  <c r="JX1288" i="156"/>
  <c r="JW1288" i="156"/>
  <c r="JV1288" i="156"/>
  <c r="JU1288" i="156"/>
  <c r="JT1288" i="156"/>
  <c r="JS1288" i="156"/>
  <c r="JR1288" i="156"/>
  <c r="JQ1288" i="156"/>
  <c r="JX1287" i="156"/>
  <c r="JW1287" i="156"/>
  <c r="JV1287" i="156"/>
  <c r="JU1287" i="156"/>
  <c r="JT1287" i="156"/>
  <c r="JS1287" i="156"/>
  <c r="JR1287" i="156"/>
  <c r="JQ1287" i="156"/>
  <c r="JX1286" i="156"/>
  <c r="JW1286" i="156"/>
  <c r="JV1286" i="156"/>
  <c r="JU1286" i="156"/>
  <c r="JT1286" i="156"/>
  <c r="JS1286" i="156"/>
  <c r="JR1286" i="156"/>
  <c r="JQ1286" i="156"/>
  <c r="JX1285" i="156"/>
  <c r="JW1285" i="156"/>
  <c r="JV1285" i="156"/>
  <c r="JU1285" i="156"/>
  <c r="JT1285" i="156"/>
  <c r="JS1285" i="156"/>
  <c r="JR1285" i="156"/>
  <c r="JQ1285" i="156"/>
  <c r="JX1284" i="156"/>
  <c r="JW1284" i="156"/>
  <c r="JV1284" i="156"/>
  <c r="JU1284" i="156"/>
  <c r="JT1284" i="156"/>
  <c r="JS1284" i="156"/>
  <c r="JR1284" i="156"/>
  <c r="JQ1284" i="156"/>
  <c r="JX1283" i="156"/>
  <c r="JW1283" i="156"/>
  <c r="JV1283" i="156"/>
  <c r="JU1283" i="156"/>
  <c r="JT1283" i="156"/>
  <c r="JS1283" i="156"/>
  <c r="JR1283" i="156"/>
  <c r="JQ1283" i="156"/>
  <c r="JX1282" i="156"/>
  <c r="JW1282" i="156"/>
  <c r="JV1282" i="156"/>
  <c r="JU1282" i="156"/>
  <c r="JT1282" i="156"/>
  <c r="JS1282" i="156"/>
  <c r="JR1282" i="156"/>
  <c r="JQ1282" i="156"/>
  <c r="JX1281" i="156"/>
  <c r="JW1281" i="156"/>
  <c r="JV1281" i="156"/>
  <c r="JU1281" i="156"/>
  <c r="JT1281" i="156"/>
  <c r="JS1281" i="156"/>
  <c r="JR1281" i="156"/>
  <c r="JQ1281" i="156"/>
  <c r="JX1280" i="156"/>
  <c r="JW1280" i="156"/>
  <c r="JV1280" i="156"/>
  <c r="JU1280" i="156"/>
  <c r="JT1280" i="156"/>
  <c r="JS1280" i="156"/>
  <c r="JR1280" i="156"/>
  <c r="JQ1280" i="156"/>
  <c r="JX1279" i="156"/>
  <c r="JW1279" i="156"/>
  <c r="JV1279" i="156"/>
  <c r="JU1279" i="156"/>
  <c r="JT1279" i="156"/>
  <c r="JS1279" i="156"/>
  <c r="JR1279" i="156"/>
  <c r="JQ1279" i="156"/>
  <c r="JX1278" i="156"/>
  <c r="JW1278" i="156"/>
  <c r="JV1278" i="156"/>
  <c r="JU1278" i="156"/>
  <c r="JT1278" i="156"/>
  <c r="JS1278" i="156"/>
  <c r="JR1278" i="156"/>
  <c r="JQ1278" i="156"/>
  <c r="JX1277" i="156"/>
  <c r="JW1277" i="156"/>
  <c r="JV1277" i="156"/>
  <c r="JU1277" i="156"/>
  <c r="JT1277" i="156"/>
  <c r="JS1277" i="156"/>
  <c r="JR1277" i="156"/>
  <c r="JQ1277" i="156"/>
  <c r="JX1276" i="156"/>
  <c r="JW1276" i="156"/>
  <c r="JV1276" i="156"/>
  <c r="JU1276" i="156"/>
  <c r="JT1276" i="156"/>
  <c r="JS1276" i="156"/>
  <c r="JR1276" i="156"/>
  <c r="JQ1276" i="156"/>
  <c r="JX1275" i="156"/>
  <c r="JW1275" i="156"/>
  <c r="JV1275" i="156"/>
  <c r="JU1275" i="156"/>
  <c r="JT1275" i="156"/>
  <c r="JS1275" i="156"/>
  <c r="JR1275" i="156"/>
  <c r="JQ1275" i="156"/>
  <c r="JX1273" i="156"/>
  <c r="JW1273" i="156"/>
  <c r="JV1273" i="156"/>
  <c r="JU1273" i="156"/>
  <c r="JT1273" i="156"/>
  <c r="JS1273" i="156"/>
  <c r="JR1273" i="156"/>
  <c r="JQ1273" i="156"/>
  <c r="JX1272" i="156"/>
  <c r="JW1272" i="156"/>
  <c r="JV1272" i="156"/>
  <c r="JU1272" i="156"/>
  <c r="JT1272" i="156"/>
  <c r="JS1272" i="156"/>
  <c r="JR1272" i="156"/>
  <c r="JQ1272" i="156"/>
  <c r="JX1271" i="156"/>
  <c r="JW1271" i="156"/>
  <c r="JV1271" i="156"/>
  <c r="JU1271" i="156"/>
  <c r="JT1271" i="156"/>
  <c r="JS1271" i="156"/>
  <c r="JR1271" i="156"/>
  <c r="JQ1271" i="156"/>
  <c r="JX1270" i="156"/>
  <c r="JW1270" i="156"/>
  <c r="JV1270" i="156"/>
  <c r="JU1270" i="156"/>
  <c r="JT1270" i="156"/>
  <c r="JS1270" i="156"/>
  <c r="JR1270" i="156"/>
  <c r="JQ1270" i="156"/>
  <c r="JX1269" i="156"/>
  <c r="JW1269" i="156"/>
  <c r="JV1269" i="156"/>
  <c r="JU1269" i="156"/>
  <c r="JT1269" i="156"/>
  <c r="JS1269" i="156"/>
  <c r="JR1269" i="156"/>
  <c r="JQ1269" i="156"/>
  <c r="JX1268" i="156"/>
  <c r="JW1268" i="156"/>
  <c r="JV1268" i="156"/>
  <c r="JU1268" i="156"/>
  <c r="JT1268" i="156"/>
  <c r="JS1268" i="156"/>
  <c r="JR1268" i="156"/>
  <c r="JQ1268" i="156"/>
  <c r="JX1267" i="156"/>
  <c r="JW1267" i="156"/>
  <c r="JV1267" i="156"/>
  <c r="JU1267" i="156"/>
  <c r="JT1267" i="156"/>
  <c r="JS1267" i="156"/>
  <c r="JR1267" i="156"/>
  <c r="JQ1267" i="156"/>
  <c r="JX1266" i="156"/>
  <c r="JW1266" i="156"/>
  <c r="JV1266" i="156"/>
  <c r="JU1266" i="156"/>
  <c r="JT1266" i="156"/>
  <c r="JS1266" i="156"/>
  <c r="JR1266" i="156"/>
  <c r="JQ1266" i="156"/>
  <c r="JX1265" i="156"/>
  <c r="JW1265" i="156"/>
  <c r="JV1265" i="156"/>
  <c r="JU1265" i="156"/>
  <c r="JT1265" i="156"/>
  <c r="JS1265" i="156"/>
  <c r="JR1265" i="156"/>
  <c r="JQ1265" i="156"/>
  <c r="JX1264" i="156"/>
  <c r="JW1264" i="156"/>
  <c r="JV1264" i="156"/>
  <c r="JU1264" i="156"/>
  <c r="JT1264" i="156"/>
  <c r="JS1264" i="156"/>
  <c r="JR1264" i="156"/>
  <c r="JQ1264" i="156"/>
  <c r="JX1263" i="156"/>
  <c r="JW1263" i="156"/>
  <c r="JV1263" i="156"/>
  <c r="JU1263" i="156"/>
  <c r="JT1263" i="156"/>
  <c r="JS1263" i="156"/>
  <c r="JR1263" i="156"/>
  <c r="JQ1263" i="156"/>
  <c r="JX1262" i="156"/>
  <c r="JW1262" i="156"/>
  <c r="JV1262" i="156"/>
  <c r="JU1262" i="156"/>
  <c r="JT1262" i="156"/>
  <c r="JS1262" i="156"/>
  <c r="JR1262" i="156"/>
  <c r="JQ1262" i="156"/>
  <c r="JX1261" i="156"/>
  <c r="JW1261" i="156"/>
  <c r="JV1261" i="156"/>
  <c r="JU1261" i="156"/>
  <c r="JT1261" i="156"/>
  <c r="JS1261" i="156"/>
  <c r="JR1261" i="156"/>
  <c r="JQ1261" i="156"/>
  <c r="JX1260" i="156"/>
  <c r="JW1260" i="156"/>
  <c r="JV1260" i="156"/>
  <c r="JU1260" i="156"/>
  <c r="JT1260" i="156"/>
  <c r="JS1260" i="156"/>
  <c r="JR1260" i="156"/>
  <c r="JQ1260" i="156"/>
  <c r="JX1259" i="156"/>
  <c r="JW1259" i="156"/>
  <c r="JV1259" i="156"/>
  <c r="JU1259" i="156"/>
  <c r="JT1259" i="156"/>
  <c r="JS1259" i="156"/>
  <c r="JR1259" i="156"/>
  <c r="JQ1259" i="156"/>
  <c r="JX1258" i="156"/>
  <c r="JW1258" i="156"/>
  <c r="JV1258" i="156"/>
  <c r="JU1258" i="156"/>
  <c r="JT1258" i="156"/>
  <c r="JS1258" i="156"/>
  <c r="JR1258" i="156"/>
  <c r="JQ1258" i="156"/>
  <c r="JX1257" i="156"/>
  <c r="JW1257" i="156"/>
  <c r="JV1257" i="156"/>
  <c r="JU1257" i="156"/>
  <c r="JT1257" i="156"/>
  <c r="JS1257" i="156"/>
  <c r="JR1257" i="156"/>
  <c r="JQ1257" i="156"/>
  <c r="JX1256" i="156"/>
  <c r="JW1256" i="156"/>
  <c r="JV1256" i="156"/>
  <c r="JU1256" i="156"/>
  <c r="JT1256" i="156"/>
  <c r="JS1256" i="156"/>
  <c r="JR1256" i="156"/>
  <c r="JQ1256" i="156"/>
  <c r="JX1255" i="156"/>
  <c r="JW1255" i="156"/>
  <c r="JV1255" i="156"/>
  <c r="JU1255" i="156"/>
  <c r="JT1255" i="156"/>
  <c r="JS1255" i="156"/>
  <c r="JR1255" i="156"/>
  <c r="JQ1255" i="156"/>
  <c r="JX1254" i="156"/>
  <c r="JW1254" i="156"/>
  <c r="JV1254" i="156"/>
  <c r="JU1254" i="156"/>
  <c r="JT1254" i="156"/>
  <c r="JS1254" i="156"/>
  <c r="JR1254" i="156"/>
  <c r="JQ1254" i="156"/>
  <c r="JX1253" i="156"/>
  <c r="JW1253" i="156"/>
  <c r="JV1253" i="156"/>
  <c r="JU1253" i="156"/>
  <c r="JT1253" i="156"/>
  <c r="JS1253" i="156"/>
  <c r="JR1253" i="156"/>
  <c r="JQ1253" i="156"/>
  <c r="JF1248" i="156"/>
  <c r="JF1247" i="156"/>
  <c r="JF1245" i="156"/>
  <c r="JO1244" i="156"/>
  <c r="JN1244" i="156"/>
  <c r="JM1244" i="156"/>
  <c r="JL1244" i="156"/>
  <c r="JK1244" i="156"/>
  <c r="JJ1244" i="156"/>
  <c r="JI1244" i="156"/>
  <c r="JH1244" i="156"/>
  <c r="JG1244" i="156"/>
  <c r="JF1244" i="156"/>
  <c r="JO1243" i="156"/>
  <c r="JN1243" i="156"/>
  <c r="JM1243" i="156"/>
  <c r="JL1243" i="156"/>
  <c r="JK1243" i="156"/>
  <c r="JJ1243" i="156"/>
  <c r="JI1243" i="156"/>
  <c r="JH1243" i="156"/>
  <c r="JG1243" i="156"/>
  <c r="JF1243" i="156"/>
  <c r="JO1240" i="156"/>
  <c r="JN1240" i="156"/>
  <c r="JM1240" i="156"/>
  <c r="JL1240" i="156"/>
  <c r="JK1240" i="156"/>
  <c r="JJ1240" i="156"/>
  <c r="JI1240" i="156"/>
  <c r="JH1240" i="156"/>
  <c r="JG1240" i="156"/>
  <c r="JF1240" i="156"/>
  <c r="JO1239" i="156"/>
  <c r="JN1239" i="156"/>
  <c r="JM1239" i="156"/>
  <c r="JL1239" i="156"/>
  <c r="JK1239" i="156"/>
  <c r="JJ1239" i="156"/>
  <c r="JI1239" i="156"/>
  <c r="JH1239" i="156"/>
  <c r="JG1239" i="156"/>
  <c r="JF1239" i="156"/>
  <c r="JO1238" i="156"/>
  <c r="JN1238" i="156"/>
  <c r="JM1238" i="156"/>
  <c r="JL1238" i="156"/>
  <c r="JK1238" i="156"/>
  <c r="JJ1238" i="156"/>
  <c r="JI1238" i="156"/>
  <c r="JH1238" i="156"/>
  <c r="JG1238" i="156"/>
  <c r="JF1238" i="156"/>
  <c r="JO1237" i="156"/>
  <c r="JN1237" i="156"/>
  <c r="JM1237" i="156"/>
  <c r="JL1237" i="156"/>
  <c r="JK1237" i="156"/>
  <c r="JJ1237" i="156"/>
  <c r="JI1237" i="156"/>
  <c r="JH1237" i="156"/>
  <c r="JG1237" i="156"/>
  <c r="JF1237" i="156"/>
  <c r="JO1236" i="156"/>
  <c r="JN1236" i="156"/>
  <c r="JM1236" i="156"/>
  <c r="JL1236" i="156"/>
  <c r="JK1236" i="156"/>
  <c r="JJ1236" i="156"/>
  <c r="JI1236" i="156"/>
  <c r="JH1236" i="156"/>
  <c r="JG1236" i="156"/>
  <c r="JF1236" i="156"/>
  <c r="JO1235" i="156"/>
  <c r="JN1235" i="156"/>
  <c r="JM1235" i="156"/>
  <c r="JL1235" i="156"/>
  <c r="JK1235" i="156"/>
  <c r="JJ1235" i="156"/>
  <c r="JI1235" i="156"/>
  <c r="JH1235" i="156"/>
  <c r="JG1235" i="156"/>
  <c r="JF1235" i="156"/>
  <c r="JO1234" i="156"/>
  <c r="JN1234" i="156"/>
  <c r="JM1234" i="156"/>
  <c r="JL1234" i="156"/>
  <c r="JK1234" i="156"/>
  <c r="JJ1234" i="156"/>
  <c r="JI1234" i="156"/>
  <c r="JH1234" i="156"/>
  <c r="JG1234" i="156"/>
  <c r="JF1234" i="156"/>
  <c r="JO1233" i="156"/>
  <c r="JN1233" i="156"/>
  <c r="JM1233" i="156"/>
  <c r="JL1233" i="156"/>
  <c r="JK1233" i="156"/>
  <c r="JJ1233" i="156"/>
  <c r="JI1233" i="156"/>
  <c r="JH1233" i="156"/>
  <c r="JG1233" i="156"/>
  <c r="JF1233" i="156"/>
  <c r="JO1232" i="156"/>
  <c r="JN1232" i="156"/>
  <c r="JM1232" i="156"/>
  <c r="JL1232" i="156"/>
  <c r="JK1232" i="156"/>
  <c r="JJ1232" i="156"/>
  <c r="JI1232" i="156"/>
  <c r="JH1232" i="156"/>
  <c r="JG1232" i="156"/>
  <c r="JF1232" i="156"/>
  <c r="JO1231" i="156"/>
  <c r="JN1231" i="156"/>
  <c r="JM1231" i="156"/>
  <c r="JL1231" i="156"/>
  <c r="JK1231" i="156"/>
  <c r="JJ1231" i="156"/>
  <c r="JI1231" i="156"/>
  <c r="JH1231" i="156"/>
  <c r="JG1231" i="156"/>
  <c r="JF1231" i="156"/>
  <c r="JO1230" i="156"/>
  <c r="JN1230" i="156"/>
  <c r="JM1230" i="156"/>
  <c r="JL1230" i="156"/>
  <c r="JK1230" i="156"/>
  <c r="JJ1230" i="156"/>
  <c r="JI1230" i="156"/>
  <c r="JH1230" i="156"/>
  <c r="JG1230" i="156"/>
  <c r="JF1230" i="156"/>
  <c r="JO1229" i="156"/>
  <c r="JN1229" i="156"/>
  <c r="JM1229" i="156"/>
  <c r="JL1229" i="156"/>
  <c r="JK1229" i="156"/>
  <c r="JJ1229" i="156"/>
  <c r="JI1229" i="156"/>
  <c r="JH1229" i="156"/>
  <c r="JG1229" i="156"/>
  <c r="JF1229" i="156"/>
  <c r="JO1228" i="156"/>
  <c r="JN1228" i="156"/>
  <c r="JM1228" i="156"/>
  <c r="JL1228" i="156"/>
  <c r="JK1228" i="156"/>
  <c r="JJ1228" i="156"/>
  <c r="JI1228" i="156"/>
  <c r="JH1228" i="156"/>
  <c r="JG1228" i="156"/>
  <c r="JF1228" i="156"/>
  <c r="JO1227" i="156"/>
  <c r="JN1227" i="156"/>
  <c r="JM1227" i="156"/>
  <c r="JL1227" i="156"/>
  <c r="JK1227" i="156"/>
  <c r="JJ1227" i="156"/>
  <c r="JI1227" i="156"/>
  <c r="JH1227" i="156"/>
  <c r="JG1227" i="156"/>
  <c r="JF1227" i="156"/>
  <c r="JO1226" i="156"/>
  <c r="JN1226" i="156"/>
  <c r="JM1226" i="156"/>
  <c r="JL1226" i="156"/>
  <c r="JK1226" i="156"/>
  <c r="JJ1226" i="156"/>
  <c r="JI1226" i="156"/>
  <c r="JH1226" i="156"/>
  <c r="JG1226" i="156"/>
  <c r="JF1226" i="156"/>
  <c r="JO1225" i="156"/>
  <c r="JN1225" i="156"/>
  <c r="JM1225" i="156"/>
  <c r="JL1225" i="156"/>
  <c r="JK1225" i="156"/>
  <c r="JJ1225" i="156"/>
  <c r="JI1225" i="156"/>
  <c r="JH1225" i="156"/>
  <c r="JG1225" i="156"/>
  <c r="JF1225" i="156"/>
  <c r="JO1224" i="156"/>
  <c r="JN1224" i="156"/>
  <c r="JM1224" i="156"/>
  <c r="JL1224" i="156"/>
  <c r="JK1224" i="156"/>
  <c r="JJ1224" i="156"/>
  <c r="JI1224" i="156"/>
  <c r="JH1224" i="156"/>
  <c r="JG1224" i="156"/>
  <c r="JF1224" i="156"/>
  <c r="JO1223" i="156"/>
  <c r="JN1223" i="156"/>
  <c r="JM1223" i="156"/>
  <c r="JL1223" i="156"/>
  <c r="JK1223" i="156"/>
  <c r="JJ1223" i="156"/>
  <c r="JI1223" i="156"/>
  <c r="JH1223" i="156"/>
  <c r="JG1223" i="156"/>
  <c r="JF1223" i="156"/>
  <c r="JO1222" i="156"/>
  <c r="JN1222" i="156"/>
  <c r="JM1222" i="156"/>
  <c r="JL1222" i="156"/>
  <c r="JK1222" i="156"/>
  <c r="JJ1222" i="156"/>
  <c r="JI1222" i="156"/>
  <c r="JH1222" i="156"/>
  <c r="JG1222" i="156"/>
  <c r="JF1222" i="156"/>
  <c r="JO1221" i="156"/>
  <c r="JN1221" i="156"/>
  <c r="JM1221" i="156"/>
  <c r="JL1221" i="156"/>
  <c r="JK1221" i="156"/>
  <c r="JJ1221" i="156"/>
  <c r="JI1221" i="156"/>
  <c r="JH1221" i="156"/>
  <c r="JG1221" i="156"/>
  <c r="JF1221" i="156"/>
  <c r="JO1220" i="156"/>
  <c r="JN1220" i="156"/>
  <c r="JM1220" i="156"/>
  <c r="JL1220" i="156"/>
  <c r="JK1220" i="156"/>
  <c r="JJ1220" i="156"/>
  <c r="JI1220" i="156"/>
  <c r="JH1220" i="156"/>
  <c r="JG1220" i="156"/>
  <c r="JF1220" i="156"/>
  <c r="JO1219" i="156"/>
  <c r="JN1219" i="156"/>
  <c r="JM1219" i="156"/>
  <c r="JL1219" i="156"/>
  <c r="JK1219" i="156"/>
  <c r="JJ1219" i="156"/>
  <c r="JI1219" i="156"/>
  <c r="JH1219" i="156"/>
  <c r="JG1219" i="156"/>
  <c r="JF1219" i="156"/>
  <c r="JO1218" i="156"/>
  <c r="JN1218" i="156"/>
  <c r="JM1218" i="156"/>
  <c r="JL1218" i="156"/>
  <c r="JK1218" i="156"/>
  <c r="JJ1218" i="156"/>
  <c r="JI1218" i="156"/>
  <c r="JH1218" i="156"/>
  <c r="JG1218" i="156"/>
  <c r="JF1218" i="156"/>
  <c r="JO1217" i="156"/>
  <c r="JN1217" i="156"/>
  <c r="JM1217" i="156"/>
  <c r="JL1217" i="156"/>
  <c r="JK1217" i="156"/>
  <c r="JJ1217" i="156"/>
  <c r="JI1217" i="156"/>
  <c r="JH1217" i="156"/>
  <c r="JG1217" i="156"/>
  <c r="JF1217" i="156"/>
  <c r="JO1216" i="156"/>
  <c r="JN1216" i="156"/>
  <c r="JM1216" i="156"/>
  <c r="JL1216" i="156"/>
  <c r="JK1216" i="156"/>
  <c r="JJ1216" i="156"/>
  <c r="JI1216" i="156"/>
  <c r="JH1216" i="156"/>
  <c r="JG1216" i="156"/>
  <c r="JF1216" i="156"/>
  <c r="JO1215" i="156"/>
  <c r="JN1215" i="156"/>
  <c r="JM1215" i="156"/>
  <c r="JL1215" i="156"/>
  <c r="JK1215" i="156"/>
  <c r="JJ1215" i="156"/>
  <c r="JI1215" i="156"/>
  <c r="JH1215" i="156"/>
  <c r="JG1215" i="156"/>
  <c r="JF1215" i="156"/>
  <c r="JO1214" i="156"/>
  <c r="JN1214" i="156"/>
  <c r="JM1214" i="156"/>
  <c r="JL1214" i="156"/>
  <c r="JK1214" i="156"/>
  <c r="JJ1214" i="156"/>
  <c r="JI1214" i="156"/>
  <c r="JH1214" i="156"/>
  <c r="JG1214" i="156"/>
  <c r="JF1214" i="156"/>
  <c r="JO1213" i="156"/>
  <c r="JN1213" i="156"/>
  <c r="JM1213" i="156"/>
  <c r="JL1213" i="156"/>
  <c r="JK1213" i="156"/>
  <c r="JJ1213" i="156"/>
  <c r="JI1213" i="156"/>
  <c r="JH1213" i="156"/>
  <c r="JG1213" i="156"/>
  <c r="JF1213" i="156"/>
  <c r="JO1212" i="156"/>
  <c r="JN1212" i="156"/>
  <c r="JM1212" i="156"/>
  <c r="JL1212" i="156"/>
  <c r="JK1212" i="156"/>
  <c r="JJ1212" i="156"/>
  <c r="JI1212" i="156"/>
  <c r="JH1212" i="156"/>
  <c r="JG1212" i="156"/>
  <c r="JF1212" i="156"/>
  <c r="JO1211" i="156"/>
  <c r="JN1211" i="156"/>
  <c r="JM1211" i="156"/>
  <c r="JL1211" i="156"/>
  <c r="JK1211" i="156"/>
  <c r="JJ1211" i="156"/>
  <c r="JI1211" i="156"/>
  <c r="JH1211" i="156"/>
  <c r="JG1211" i="156"/>
  <c r="JF1211" i="156"/>
  <c r="JO1208" i="156"/>
  <c r="JN1208" i="156"/>
  <c r="JM1208" i="156"/>
  <c r="JL1208" i="156"/>
  <c r="JK1208" i="156"/>
  <c r="JJ1208" i="156"/>
  <c r="JI1208" i="156"/>
  <c r="JH1208" i="156"/>
  <c r="JG1208" i="156"/>
  <c r="JF1208" i="156"/>
  <c r="JO1207" i="156"/>
  <c r="JN1207" i="156"/>
  <c r="JM1207" i="156"/>
  <c r="JL1207" i="156"/>
  <c r="JK1207" i="156"/>
  <c r="JJ1207" i="156"/>
  <c r="JI1207" i="156"/>
  <c r="JH1207" i="156"/>
  <c r="JG1207" i="156"/>
  <c r="JF1207" i="156"/>
  <c r="JO1206" i="156"/>
  <c r="JN1206" i="156"/>
  <c r="JM1206" i="156"/>
  <c r="JL1206" i="156"/>
  <c r="JK1206" i="156"/>
  <c r="JJ1206" i="156"/>
  <c r="JI1206" i="156"/>
  <c r="JH1206" i="156"/>
  <c r="JG1206" i="156"/>
  <c r="JF1206" i="156"/>
  <c r="JO1205" i="156"/>
  <c r="JN1205" i="156"/>
  <c r="JM1205" i="156"/>
  <c r="JL1205" i="156"/>
  <c r="JK1205" i="156"/>
  <c r="JJ1205" i="156"/>
  <c r="JI1205" i="156"/>
  <c r="JH1205" i="156"/>
  <c r="JG1205" i="156"/>
  <c r="JF1205" i="156"/>
  <c r="JO1204" i="156"/>
  <c r="JN1204" i="156"/>
  <c r="JM1204" i="156"/>
  <c r="JL1204" i="156"/>
  <c r="JK1204" i="156"/>
  <c r="JJ1204" i="156"/>
  <c r="JI1204" i="156"/>
  <c r="JH1204" i="156"/>
  <c r="JG1204" i="156"/>
  <c r="JF1204" i="156"/>
  <c r="JO1203" i="156"/>
  <c r="JN1203" i="156"/>
  <c r="JM1203" i="156"/>
  <c r="JL1203" i="156"/>
  <c r="JK1203" i="156"/>
  <c r="JJ1203" i="156"/>
  <c r="JI1203" i="156"/>
  <c r="JH1203" i="156"/>
  <c r="JG1203" i="156"/>
  <c r="JF1203" i="156"/>
  <c r="JO1202" i="156"/>
  <c r="JN1202" i="156"/>
  <c r="JM1202" i="156"/>
  <c r="JL1202" i="156"/>
  <c r="JK1202" i="156"/>
  <c r="JJ1202" i="156"/>
  <c r="JI1202" i="156"/>
  <c r="JH1202" i="156"/>
  <c r="JG1202" i="156"/>
  <c r="JF1202" i="156"/>
  <c r="JO1201" i="156"/>
  <c r="JN1201" i="156"/>
  <c r="JM1201" i="156"/>
  <c r="JL1201" i="156"/>
  <c r="JK1201" i="156"/>
  <c r="JJ1201" i="156"/>
  <c r="JI1201" i="156"/>
  <c r="JH1201" i="156"/>
  <c r="JG1201" i="156"/>
  <c r="JF1201" i="156"/>
  <c r="JO1200" i="156"/>
  <c r="JN1200" i="156"/>
  <c r="JM1200" i="156"/>
  <c r="JL1200" i="156"/>
  <c r="JK1200" i="156"/>
  <c r="JJ1200" i="156"/>
  <c r="JI1200" i="156"/>
  <c r="JH1200" i="156"/>
  <c r="JG1200" i="156"/>
  <c r="JF1200" i="156"/>
  <c r="JO1199" i="156"/>
  <c r="JN1199" i="156"/>
  <c r="JM1199" i="156"/>
  <c r="JL1199" i="156"/>
  <c r="JK1199" i="156"/>
  <c r="JJ1199" i="156"/>
  <c r="JI1199" i="156"/>
  <c r="JH1199" i="156"/>
  <c r="JG1199" i="156"/>
  <c r="JF1199" i="156"/>
  <c r="JO1198" i="156"/>
  <c r="JN1198" i="156"/>
  <c r="JM1198" i="156"/>
  <c r="JL1198" i="156"/>
  <c r="JK1198" i="156"/>
  <c r="JJ1198" i="156"/>
  <c r="JI1198" i="156"/>
  <c r="JH1198" i="156"/>
  <c r="JG1198" i="156"/>
  <c r="JF1198" i="156"/>
  <c r="JO1197" i="156"/>
  <c r="JN1197" i="156"/>
  <c r="JM1197" i="156"/>
  <c r="JL1197" i="156"/>
  <c r="JK1197" i="156"/>
  <c r="JJ1197" i="156"/>
  <c r="JI1197" i="156"/>
  <c r="JH1197" i="156"/>
  <c r="JG1197" i="156"/>
  <c r="JF1197" i="156"/>
  <c r="JO1196" i="156"/>
  <c r="JN1196" i="156"/>
  <c r="JM1196" i="156"/>
  <c r="JL1196" i="156"/>
  <c r="JK1196" i="156"/>
  <c r="JJ1196" i="156"/>
  <c r="JI1196" i="156"/>
  <c r="JH1196" i="156"/>
  <c r="JG1196" i="156"/>
  <c r="JF1196" i="156"/>
  <c r="JO1195" i="156"/>
  <c r="JN1195" i="156"/>
  <c r="JM1195" i="156"/>
  <c r="JL1195" i="156"/>
  <c r="JK1195" i="156"/>
  <c r="JJ1195" i="156"/>
  <c r="JI1195" i="156"/>
  <c r="JH1195" i="156"/>
  <c r="JG1195" i="156"/>
  <c r="JF1195" i="156"/>
  <c r="JO1194" i="156"/>
  <c r="JN1194" i="156"/>
  <c r="JM1194" i="156"/>
  <c r="JL1194" i="156"/>
  <c r="JK1194" i="156"/>
  <c r="JJ1194" i="156"/>
  <c r="JI1194" i="156"/>
  <c r="JH1194" i="156"/>
  <c r="JG1194" i="156"/>
  <c r="JF1194" i="156"/>
  <c r="JO1193" i="156"/>
  <c r="JN1193" i="156"/>
  <c r="JM1193" i="156"/>
  <c r="JL1193" i="156"/>
  <c r="JK1193" i="156"/>
  <c r="JJ1193" i="156"/>
  <c r="JI1193" i="156"/>
  <c r="JH1193" i="156"/>
  <c r="JG1193" i="156"/>
  <c r="JF1193" i="156"/>
  <c r="JO1192" i="156"/>
  <c r="JN1192" i="156"/>
  <c r="JM1192" i="156"/>
  <c r="JL1192" i="156"/>
  <c r="JK1192" i="156"/>
  <c r="JJ1192" i="156"/>
  <c r="JI1192" i="156"/>
  <c r="JH1192" i="156"/>
  <c r="JG1192" i="156"/>
  <c r="JF1192" i="156"/>
  <c r="JO1191" i="156"/>
  <c r="JN1191" i="156"/>
  <c r="JM1191" i="156"/>
  <c r="JL1191" i="156"/>
  <c r="JK1191" i="156"/>
  <c r="JJ1191" i="156"/>
  <c r="JI1191" i="156"/>
  <c r="JH1191" i="156"/>
  <c r="JG1191" i="156"/>
  <c r="JF1191" i="156"/>
  <c r="JO1190" i="156"/>
  <c r="JN1190" i="156"/>
  <c r="JM1190" i="156"/>
  <c r="JL1190" i="156"/>
  <c r="JK1190" i="156"/>
  <c r="JJ1190" i="156"/>
  <c r="JI1190" i="156"/>
  <c r="JH1190" i="156"/>
  <c r="JG1190" i="156"/>
  <c r="JF1190" i="156"/>
  <c r="JO1189" i="156"/>
  <c r="JN1189" i="156"/>
  <c r="JM1189" i="156"/>
  <c r="JL1189" i="156"/>
  <c r="JK1189" i="156"/>
  <c r="JJ1189" i="156"/>
  <c r="JI1189" i="156"/>
  <c r="JH1189" i="156"/>
  <c r="JG1189" i="156"/>
  <c r="JF1189" i="156"/>
  <c r="JO1188" i="156"/>
  <c r="JN1188" i="156"/>
  <c r="JM1188" i="156"/>
  <c r="JL1188" i="156"/>
  <c r="JK1188" i="156"/>
  <c r="JJ1188" i="156"/>
  <c r="JI1188" i="156"/>
  <c r="JH1188" i="156"/>
  <c r="JG1188" i="156"/>
  <c r="JF1188" i="156"/>
  <c r="JO1187" i="156"/>
  <c r="JN1187" i="156"/>
  <c r="JM1187" i="156"/>
  <c r="JL1187" i="156"/>
  <c r="JK1187" i="156"/>
  <c r="JJ1187" i="156"/>
  <c r="JI1187" i="156"/>
  <c r="JH1187" i="156"/>
  <c r="JG1187" i="156"/>
  <c r="JF1187" i="156"/>
  <c r="JO1186" i="156"/>
  <c r="JN1186" i="156"/>
  <c r="JM1186" i="156"/>
  <c r="JL1186" i="156"/>
  <c r="JK1186" i="156"/>
  <c r="JJ1186" i="156"/>
  <c r="JI1186" i="156"/>
  <c r="JH1186" i="156"/>
  <c r="JG1186" i="156"/>
  <c r="JF1186" i="156"/>
  <c r="JO1185" i="156"/>
  <c r="JN1185" i="156"/>
  <c r="JM1185" i="156"/>
  <c r="JL1185" i="156"/>
  <c r="JK1185" i="156"/>
  <c r="JJ1185" i="156"/>
  <c r="JI1185" i="156"/>
  <c r="JH1185" i="156"/>
  <c r="JG1185" i="156"/>
  <c r="JF1185" i="156"/>
  <c r="JO1184" i="156"/>
  <c r="JN1184" i="156"/>
  <c r="JM1184" i="156"/>
  <c r="JL1184" i="156"/>
  <c r="JK1184" i="156"/>
  <c r="JJ1184" i="156"/>
  <c r="JI1184" i="156"/>
  <c r="JH1184" i="156"/>
  <c r="JG1184" i="156"/>
  <c r="JF1184" i="156"/>
  <c r="JO1183" i="156"/>
  <c r="JN1183" i="156"/>
  <c r="JM1183" i="156"/>
  <c r="JL1183" i="156"/>
  <c r="JK1183" i="156"/>
  <c r="JJ1183" i="156"/>
  <c r="JI1183" i="156"/>
  <c r="JH1183" i="156"/>
  <c r="JG1183" i="156"/>
  <c r="JF1183" i="156"/>
  <c r="JO1182" i="156"/>
  <c r="JN1182" i="156"/>
  <c r="JM1182" i="156"/>
  <c r="JL1182" i="156"/>
  <c r="JK1182" i="156"/>
  <c r="JJ1182" i="156"/>
  <c r="JI1182" i="156"/>
  <c r="JH1182" i="156"/>
  <c r="JG1182" i="156"/>
  <c r="JF1182" i="156"/>
  <c r="JO1181" i="156"/>
  <c r="JN1181" i="156"/>
  <c r="JM1181" i="156"/>
  <c r="JL1181" i="156"/>
  <c r="JK1181" i="156"/>
  <c r="JJ1181" i="156"/>
  <c r="JI1181" i="156"/>
  <c r="JH1181" i="156"/>
  <c r="JG1181" i="156"/>
  <c r="JF1181" i="156"/>
  <c r="JO1180" i="156"/>
  <c r="JN1180" i="156"/>
  <c r="JM1180" i="156"/>
  <c r="JL1180" i="156"/>
  <c r="JK1180" i="156"/>
  <c r="JJ1180" i="156"/>
  <c r="JI1180" i="156"/>
  <c r="JH1180" i="156"/>
  <c r="JG1180" i="156"/>
  <c r="JF1180" i="156"/>
  <c r="JO1179" i="156"/>
  <c r="JN1179" i="156"/>
  <c r="JM1179" i="156"/>
  <c r="JL1179" i="156"/>
  <c r="JK1179" i="156"/>
  <c r="JJ1179" i="156"/>
  <c r="JI1179" i="156"/>
  <c r="JH1179" i="156"/>
  <c r="JG1179" i="156"/>
  <c r="JF1179" i="156"/>
  <c r="JO1176" i="156"/>
  <c r="JN1176" i="156"/>
  <c r="JM1176" i="156"/>
  <c r="JL1176" i="156"/>
  <c r="JK1176" i="156"/>
  <c r="JJ1176" i="156"/>
  <c r="JI1176" i="156"/>
  <c r="JH1176" i="156"/>
  <c r="JG1176" i="156"/>
  <c r="JF1176" i="156"/>
  <c r="JO1175" i="156"/>
  <c r="JN1175" i="156"/>
  <c r="JM1175" i="156"/>
  <c r="JL1175" i="156"/>
  <c r="JK1175" i="156"/>
  <c r="JJ1175" i="156"/>
  <c r="JI1175" i="156"/>
  <c r="JH1175" i="156"/>
  <c r="JG1175" i="156"/>
  <c r="JF1175" i="156"/>
  <c r="JO1174" i="156"/>
  <c r="JN1174" i="156"/>
  <c r="JM1174" i="156"/>
  <c r="JL1174" i="156"/>
  <c r="JK1174" i="156"/>
  <c r="JJ1174" i="156"/>
  <c r="JI1174" i="156"/>
  <c r="JH1174" i="156"/>
  <c r="JG1174" i="156"/>
  <c r="JF1174" i="156"/>
  <c r="JO1173" i="156"/>
  <c r="JN1173" i="156"/>
  <c r="JM1173" i="156"/>
  <c r="JL1173" i="156"/>
  <c r="JK1173" i="156"/>
  <c r="JJ1173" i="156"/>
  <c r="JI1173" i="156"/>
  <c r="JH1173" i="156"/>
  <c r="JG1173" i="156"/>
  <c r="JF1173" i="156"/>
  <c r="JO1172" i="156"/>
  <c r="JN1172" i="156"/>
  <c r="JM1172" i="156"/>
  <c r="JL1172" i="156"/>
  <c r="JK1172" i="156"/>
  <c r="JJ1172" i="156"/>
  <c r="JI1172" i="156"/>
  <c r="JH1172" i="156"/>
  <c r="JG1172" i="156"/>
  <c r="JF1172" i="156"/>
  <c r="JO1171" i="156"/>
  <c r="JN1171" i="156"/>
  <c r="JM1171" i="156"/>
  <c r="JL1171" i="156"/>
  <c r="JK1171" i="156"/>
  <c r="JJ1171" i="156"/>
  <c r="JI1171" i="156"/>
  <c r="JH1171" i="156"/>
  <c r="JG1171" i="156"/>
  <c r="JF1171" i="156"/>
  <c r="JO1170" i="156"/>
  <c r="JN1170" i="156"/>
  <c r="JM1170" i="156"/>
  <c r="JL1170" i="156"/>
  <c r="JK1170" i="156"/>
  <c r="JJ1170" i="156"/>
  <c r="JI1170" i="156"/>
  <c r="JH1170" i="156"/>
  <c r="JG1170" i="156"/>
  <c r="JF1170" i="156"/>
  <c r="JO1169" i="156"/>
  <c r="JN1169" i="156"/>
  <c r="JM1169" i="156"/>
  <c r="JL1169" i="156"/>
  <c r="JK1169" i="156"/>
  <c r="JJ1169" i="156"/>
  <c r="JI1169" i="156"/>
  <c r="JH1169" i="156"/>
  <c r="JG1169" i="156"/>
  <c r="JF1169" i="156"/>
  <c r="JO1168" i="156"/>
  <c r="JN1168" i="156"/>
  <c r="JM1168" i="156"/>
  <c r="JL1168" i="156"/>
  <c r="JK1168" i="156"/>
  <c r="JJ1168" i="156"/>
  <c r="JI1168" i="156"/>
  <c r="JH1168" i="156"/>
  <c r="JG1168" i="156"/>
  <c r="JF1168" i="156"/>
  <c r="JO1167" i="156"/>
  <c r="JN1167" i="156"/>
  <c r="JM1167" i="156"/>
  <c r="JL1167" i="156"/>
  <c r="JK1167" i="156"/>
  <c r="JJ1167" i="156"/>
  <c r="JI1167" i="156"/>
  <c r="JH1167" i="156"/>
  <c r="JG1167" i="156"/>
  <c r="JF1167" i="156"/>
  <c r="JO1166" i="156"/>
  <c r="JN1166" i="156"/>
  <c r="JM1166" i="156"/>
  <c r="JL1166" i="156"/>
  <c r="JK1166" i="156"/>
  <c r="JJ1166" i="156"/>
  <c r="JI1166" i="156"/>
  <c r="JH1166" i="156"/>
  <c r="JG1166" i="156"/>
  <c r="JF1166" i="156"/>
  <c r="JO1165" i="156"/>
  <c r="JN1165" i="156"/>
  <c r="JM1165" i="156"/>
  <c r="JL1165" i="156"/>
  <c r="JK1165" i="156"/>
  <c r="JJ1165" i="156"/>
  <c r="JI1165" i="156"/>
  <c r="JH1165" i="156"/>
  <c r="JG1165" i="156"/>
  <c r="JF1165" i="156"/>
  <c r="JO1164" i="156"/>
  <c r="JN1164" i="156"/>
  <c r="JM1164" i="156"/>
  <c r="JL1164" i="156"/>
  <c r="JK1164" i="156"/>
  <c r="JJ1164" i="156"/>
  <c r="JI1164" i="156"/>
  <c r="JH1164" i="156"/>
  <c r="JG1164" i="156"/>
  <c r="JF1164" i="156"/>
  <c r="JO1163" i="156"/>
  <c r="JN1163" i="156"/>
  <c r="JM1163" i="156"/>
  <c r="JL1163" i="156"/>
  <c r="JK1163" i="156"/>
  <c r="JJ1163" i="156"/>
  <c r="JI1163" i="156"/>
  <c r="JH1163" i="156"/>
  <c r="JG1163" i="156"/>
  <c r="JF1163" i="156"/>
  <c r="JO1162" i="156"/>
  <c r="JN1162" i="156"/>
  <c r="JM1162" i="156"/>
  <c r="JL1162" i="156"/>
  <c r="JK1162" i="156"/>
  <c r="JJ1162" i="156"/>
  <c r="JI1162" i="156"/>
  <c r="JH1162" i="156"/>
  <c r="JG1162" i="156"/>
  <c r="JF1162" i="156"/>
  <c r="JO1161" i="156"/>
  <c r="JN1161" i="156"/>
  <c r="JM1161" i="156"/>
  <c r="JL1161" i="156"/>
  <c r="JK1161" i="156"/>
  <c r="JJ1161" i="156"/>
  <c r="JI1161" i="156"/>
  <c r="JH1161" i="156"/>
  <c r="JG1161" i="156"/>
  <c r="JF1161" i="156"/>
  <c r="JO1160" i="156"/>
  <c r="JN1160" i="156"/>
  <c r="JM1160" i="156"/>
  <c r="JL1160" i="156"/>
  <c r="JK1160" i="156"/>
  <c r="JJ1160" i="156"/>
  <c r="JI1160" i="156"/>
  <c r="JH1160" i="156"/>
  <c r="JG1160" i="156"/>
  <c r="JF1160" i="156"/>
  <c r="JO1159" i="156"/>
  <c r="JN1159" i="156"/>
  <c r="JM1159" i="156"/>
  <c r="JL1159" i="156"/>
  <c r="JK1159" i="156"/>
  <c r="JJ1159" i="156"/>
  <c r="JI1159" i="156"/>
  <c r="JH1159" i="156"/>
  <c r="JG1159" i="156"/>
  <c r="JF1159" i="156"/>
  <c r="JO1158" i="156"/>
  <c r="JN1158" i="156"/>
  <c r="JM1158" i="156"/>
  <c r="JL1158" i="156"/>
  <c r="JK1158" i="156"/>
  <c r="JJ1158" i="156"/>
  <c r="JI1158" i="156"/>
  <c r="JH1158" i="156"/>
  <c r="JG1158" i="156"/>
  <c r="JF1158" i="156"/>
  <c r="JO1157" i="156"/>
  <c r="JN1157" i="156"/>
  <c r="JM1157" i="156"/>
  <c r="JL1157" i="156"/>
  <c r="JK1157" i="156"/>
  <c r="JJ1157" i="156"/>
  <c r="JI1157" i="156"/>
  <c r="JH1157" i="156"/>
  <c r="JG1157" i="156"/>
  <c r="JF1157" i="156"/>
  <c r="JO1156" i="156"/>
  <c r="JN1156" i="156"/>
  <c r="JM1156" i="156"/>
  <c r="JL1156" i="156"/>
  <c r="JK1156" i="156"/>
  <c r="JJ1156" i="156"/>
  <c r="JI1156" i="156"/>
  <c r="JH1156" i="156"/>
  <c r="JG1156" i="156"/>
  <c r="JF1156" i="156"/>
  <c r="JO1155" i="156"/>
  <c r="JN1155" i="156"/>
  <c r="JM1155" i="156"/>
  <c r="JL1155" i="156"/>
  <c r="JK1155" i="156"/>
  <c r="JJ1155" i="156"/>
  <c r="JI1155" i="156"/>
  <c r="JH1155" i="156"/>
  <c r="JG1155" i="156"/>
  <c r="JF1155" i="156"/>
  <c r="JO1154" i="156"/>
  <c r="JN1154" i="156"/>
  <c r="JM1154" i="156"/>
  <c r="JL1154" i="156"/>
  <c r="JK1154" i="156"/>
  <c r="JJ1154" i="156"/>
  <c r="JI1154" i="156"/>
  <c r="JH1154" i="156"/>
  <c r="JG1154" i="156"/>
  <c r="JF1154" i="156"/>
  <c r="JO1153" i="156"/>
  <c r="JN1153" i="156"/>
  <c r="JM1153" i="156"/>
  <c r="JL1153" i="156"/>
  <c r="JK1153" i="156"/>
  <c r="JJ1153" i="156"/>
  <c r="JI1153" i="156"/>
  <c r="JH1153" i="156"/>
  <c r="JG1153" i="156"/>
  <c r="JF1153" i="156"/>
  <c r="JO1152" i="156"/>
  <c r="JN1152" i="156"/>
  <c r="JM1152" i="156"/>
  <c r="JL1152" i="156"/>
  <c r="JK1152" i="156"/>
  <c r="JJ1152" i="156"/>
  <c r="JI1152" i="156"/>
  <c r="JH1152" i="156"/>
  <c r="JG1152" i="156"/>
  <c r="JF1152" i="156"/>
  <c r="JO1151" i="156"/>
  <c r="JN1151" i="156"/>
  <c r="JM1151" i="156"/>
  <c r="JL1151" i="156"/>
  <c r="JK1151" i="156"/>
  <c r="JJ1151" i="156"/>
  <c r="JI1151" i="156"/>
  <c r="JH1151" i="156"/>
  <c r="JG1151" i="156"/>
  <c r="JF1151" i="156"/>
  <c r="JO1150" i="156"/>
  <c r="JN1150" i="156"/>
  <c r="JM1150" i="156"/>
  <c r="JL1150" i="156"/>
  <c r="JK1150" i="156"/>
  <c r="JJ1150" i="156"/>
  <c r="JI1150" i="156"/>
  <c r="JH1150" i="156"/>
  <c r="JG1150" i="156"/>
  <c r="JF1150" i="156"/>
  <c r="JO1149" i="156"/>
  <c r="JN1149" i="156"/>
  <c r="JM1149" i="156"/>
  <c r="JL1149" i="156"/>
  <c r="JK1149" i="156"/>
  <c r="JJ1149" i="156"/>
  <c r="JI1149" i="156"/>
  <c r="JH1149" i="156"/>
  <c r="JG1149" i="156"/>
  <c r="JF1149" i="156"/>
  <c r="JD1139" i="156"/>
  <c r="JC1139" i="156"/>
  <c r="JB1139" i="156"/>
  <c r="JA1139" i="156"/>
  <c r="IZ1139" i="156"/>
  <c r="IY1139" i="156"/>
  <c r="IX1139" i="156"/>
  <c r="JD1138" i="156"/>
  <c r="JC1138" i="156"/>
  <c r="JB1138" i="156"/>
  <c r="JA1138" i="156"/>
  <c r="IZ1138" i="156"/>
  <c r="IY1138" i="156"/>
  <c r="IX1138" i="156"/>
  <c r="JD1137" i="156"/>
  <c r="JC1137" i="156"/>
  <c r="JB1137" i="156"/>
  <c r="JA1137" i="156"/>
  <c r="IZ1137" i="156"/>
  <c r="IY1137" i="156"/>
  <c r="IX1137" i="156"/>
  <c r="JD1136" i="156"/>
  <c r="JC1136" i="156"/>
  <c r="JB1136" i="156"/>
  <c r="JA1136" i="156"/>
  <c r="IZ1136" i="156"/>
  <c r="IY1136" i="156"/>
  <c r="IX1136" i="156"/>
  <c r="JD1135" i="156"/>
  <c r="JC1135" i="156"/>
  <c r="JB1135" i="156"/>
  <c r="JA1135" i="156"/>
  <c r="IZ1135" i="156"/>
  <c r="IY1135" i="156"/>
  <c r="IX1135" i="156"/>
  <c r="JD1133" i="156"/>
  <c r="JC1133" i="156"/>
  <c r="JB1133" i="156"/>
  <c r="JA1133" i="156"/>
  <c r="IZ1133" i="156"/>
  <c r="IY1133" i="156"/>
  <c r="IX1133" i="156"/>
  <c r="JD1132" i="156"/>
  <c r="JC1132" i="156"/>
  <c r="JB1132" i="156"/>
  <c r="JA1132" i="156"/>
  <c r="IZ1132" i="156"/>
  <c r="IY1132" i="156"/>
  <c r="IX1132" i="156"/>
  <c r="JD1131" i="156"/>
  <c r="JC1131" i="156"/>
  <c r="JB1131" i="156"/>
  <c r="JA1131" i="156"/>
  <c r="IZ1131" i="156"/>
  <c r="IY1131" i="156"/>
  <c r="IX1131" i="156"/>
  <c r="JD1130" i="156"/>
  <c r="JC1130" i="156"/>
  <c r="JB1130" i="156"/>
  <c r="JA1130" i="156"/>
  <c r="IZ1130" i="156"/>
  <c r="IY1130" i="156"/>
  <c r="IX1130" i="156"/>
  <c r="JD1129" i="156"/>
  <c r="JC1129" i="156"/>
  <c r="JB1129" i="156"/>
  <c r="JA1129" i="156"/>
  <c r="IZ1129" i="156"/>
  <c r="IY1129" i="156"/>
  <c r="IX1129" i="156"/>
  <c r="JD1128" i="156"/>
  <c r="JC1128" i="156"/>
  <c r="JB1128" i="156"/>
  <c r="JA1128" i="156"/>
  <c r="IZ1128" i="156"/>
  <c r="IY1128" i="156"/>
  <c r="IX1128" i="156"/>
  <c r="JD1127" i="156"/>
  <c r="JC1127" i="156"/>
  <c r="JB1127" i="156"/>
  <c r="JA1127" i="156"/>
  <c r="IZ1127" i="156"/>
  <c r="IY1127" i="156"/>
  <c r="IX1127" i="156"/>
  <c r="JD1126" i="156"/>
  <c r="JC1126" i="156"/>
  <c r="JB1126" i="156"/>
  <c r="JA1126" i="156"/>
  <c r="IZ1126" i="156"/>
  <c r="IY1126" i="156"/>
  <c r="IX1126" i="156"/>
  <c r="JD1125" i="156"/>
  <c r="JC1125" i="156"/>
  <c r="JB1125" i="156"/>
  <c r="JA1125" i="156"/>
  <c r="IZ1125" i="156"/>
  <c r="IY1125" i="156"/>
  <c r="IX1125" i="156"/>
  <c r="JD1124" i="156"/>
  <c r="JC1124" i="156"/>
  <c r="JB1124" i="156"/>
  <c r="JA1124" i="156"/>
  <c r="IZ1124" i="156"/>
  <c r="IY1124" i="156"/>
  <c r="IX1124" i="156"/>
  <c r="JD1123" i="156"/>
  <c r="JC1123" i="156"/>
  <c r="JB1123" i="156"/>
  <c r="JA1123" i="156"/>
  <c r="IZ1123" i="156"/>
  <c r="IY1123" i="156"/>
  <c r="IX1123" i="156"/>
  <c r="JD1122" i="156"/>
  <c r="JC1122" i="156"/>
  <c r="JB1122" i="156"/>
  <c r="JA1122" i="156"/>
  <c r="IZ1122" i="156"/>
  <c r="IY1122" i="156"/>
  <c r="IX1122" i="156"/>
  <c r="JD1121" i="156"/>
  <c r="JC1121" i="156"/>
  <c r="JB1121" i="156"/>
  <c r="JA1121" i="156"/>
  <c r="IZ1121" i="156"/>
  <c r="IY1121" i="156"/>
  <c r="IX1121" i="156"/>
  <c r="JD1120" i="156"/>
  <c r="JC1120" i="156"/>
  <c r="JB1120" i="156"/>
  <c r="JA1120" i="156"/>
  <c r="IZ1120" i="156"/>
  <c r="IY1120" i="156"/>
  <c r="IX1120" i="156"/>
  <c r="JD1119" i="156"/>
  <c r="JC1119" i="156"/>
  <c r="JB1119" i="156"/>
  <c r="JA1119" i="156"/>
  <c r="IZ1119" i="156"/>
  <c r="IY1119" i="156"/>
  <c r="IX1119" i="156"/>
  <c r="JD1118" i="156"/>
  <c r="JC1118" i="156"/>
  <c r="JB1118" i="156"/>
  <c r="JA1118" i="156"/>
  <c r="IZ1118" i="156"/>
  <c r="IY1118" i="156"/>
  <c r="IX1118" i="156"/>
  <c r="JD1117" i="156"/>
  <c r="JC1117" i="156"/>
  <c r="JB1117" i="156"/>
  <c r="JA1117" i="156"/>
  <c r="IZ1117" i="156"/>
  <c r="IY1117" i="156"/>
  <c r="IX1117" i="156"/>
  <c r="JD1116" i="156"/>
  <c r="JC1116" i="156"/>
  <c r="JB1116" i="156"/>
  <c r="JA1116" i="156"/>
  <c r="IZ1116" i="156"/>
  <c r="IY1116" i="156"/>
  <c r="IX1116" i="156"/>
  <c r="JD1115" i="156"/>
  <c r="JC1115" i="156"/>
  <c r="JB1115" i="156"/>
  <c r="JA1115" i="156"/>
  <c r="IZ1115" i="156"/>
  <c r="IY1115" i="156"/>
  <c r="IX1115" i="156"/>
  <c r="JD1114" i="156"/>
  <c r="JC1114" i="156"/>
  <c r="JB1114" i="156"/>
  <c r="JA1114" i="156"/>
  <c r="IZ1114" i="156"/>
  <c r="IY1114" i="156"/>
  <c r="IX1114" i="156"/>
  <c r="JD1113" i="156"/>
  <c r="JC1113" i="156"/>
  <c r="JB1113" i="156"/>
  <c r="JA1113" i="156"/>
  <c r="IZ1113" i="156"/>
  <c r="IY1113" i="156"/>
  <c r="IX1113" i="156"/>
  <c r="JD1112" i="156"/>
  <c r="JC1112" i="156"/>
  <c r="JB1112" i="156"/>
  <c r="JA1112" i="156"/>
  <c r="IZ1112" i="156"/>
  <c r="IY1112" i="156"/>
  <c r="IX1112" i="156"/>
  <c r="JD1111" i="156"/>
  <c r="JC1111" i="156"/>
  <c r="JB1111" i="156"/>
  <c r="JA1111" i="156"/>
  <c r="IZ1111" i="156"/>
  <c r="IY1111" i="156"/>
  <c r="IX1111" i="156"/>
  <c r="JD1110" i="156"/>
  <c r="JC1110" i="156"/>
  <c r="JB1110" i="156"/>
  <c r="JA1110" i="156"/>
  <c r="IZ1110" i="156"/>
  <c r="IY1110" i="156"/>
  <c r="IX1110" i="156"/>
  <c r="JD1109" i="156"/>
  <c r="JC1109" i="156"/>
  <c r="JB1109" i="156"/>
  <c r="JA1109" i="156"/>
  <c r="IZ1109" i="156"/>
  <c r="IY1109" i="156"/>
  <c r="IX1109" i="156"/>
  <c r="JD1108" i="156"/>
  <c r="JC1108" i="156"/>
  <c r="JB1108" i="156"/>
  <c r="JA1108" i="156"/>
  <c r="IZ1108" i="156"/>
  <c r="IY1108" i="156"/>
  <c r="IX1108" i="156"/>
  <c r="JD1107" i="156"/>
  <c r="JC1107" i="156"/>
  <c r="JB1107" i="156"/>
  <c r="JA1107" i="156"/>
  <c r="IZ1107" i="156"/>
  <c r="IY1107" i="156"/>
  <c r="IX1107" i="156"/>
  <c r="JD1106" i="156"/>
  <c r="JC1106" i="156"/>
  <c r="JB1106" i="156"/>
  <c r="JA1106" i="156"/>
  <c r="IZ1106" i="156"/>
  <c r="IY1106" i="156"/>
  <c r="IX1106" i="156"/>
  <c r="JD1105" i="156"/>
  <c r="JC1105" i="156"/>
  <c r="JB1105" i="156"/>
  <c r="JA1105" i="156"/>
  <c r="IZ1105" i="156"/>
  <c r="IY1105" i="156"/>
  <c r="IX1105" i="156"/>
  <c r="JD1104" i="156"/>
  <c r="JC1104" i="156"/>
  <c r="JB1104" i="156"/>
  <c r="JA1104" i="156"/>
  <c r="IZ1104" i="156"/>
  <c r="IY1104" i="156"/>
  <c r="IX1104" i="156"/>
  <c r="JD1103" i="156"/>
  <c r="JC1103" i="156"/>
  <c r="JB1103" i="156"/>
  <c r="JA1103" i="156"/>
  <c r="IZ1103" i="156"/>
  <c r="IY1103" i="156"/>
  <c r="IX1103" i="156"/>
  <c r="JD1102" i="156"/>
  <c r="JC1102" i="156"/>
  <c r="JB1102" i="156"/>
  <c r="JA1102" i="156"/>
  <c r="IZ1102" i="156"/>
  <c r="IY1102" i="156"/>
  <c r="IX1102" i="156"/>
  <c r="JD1101" i="156"/>
  <c r="JC1101" i="156"/>
  <c r="JB1101" i="156"/>
  <c r="JA1101" i="156"/>
  <c r="IZ1101" i="156"/>
  <c r="IY1101" i="156"/>
  <c r="IX1101" i="156"/>
  <c r="JD1100" i="156"/>
  <c r="JC1100" i="156"/>
  <c r="JB1100" i="156"/>
  <c r="JA1100" i="156"/>
  <c r="IZ1100" i="156"/>
  <c r="IY1100" i="156"/>
  <c r="IX1100" i="156"/>
  <c r="JD1099" i="156"/>
  <c r="JC1099" i="156"/>
  <c r="JB1099" i="156"/>
  <c r="JA1099" i="156"/>
  <c r="IZ1099" i="156"/>
  <c r="IY1099" i="156"/>
  <c r="IX1099" i="156"/>
  <c r="JD1098" i="156"/>
  <c r="JC1098" i="156"/>
  <c r="JB1098" i="156"/>
  <c r="JA1098" i="156"/>
  <c r="IZ1098" i="156"/>
  <c r="IY1098" i="156"/>
  <c r="IX1098" i="156"/>
  <c r="JD1097" i="156"/>
  <c r="JC1097" i="156"/>
  <c r="JB1097" i="156"/>
  <c r="JA1097" i="156"/>
  <c r="IZ1097" i="156"/>
  <c r="IY1097" i="156"/>
  <c r="IX1097" i="156"/>
  <c r="JD1096" i="156"/>
  <c r="JC1096" i="156"/>
  <c r="JB1096" i="156"/>
  <c r="JA1096" i="156"/>
  <c r="IZ1096" i="156"/>
  <c r="IY1096" i="156"/>
  <c r="IX1096" i="156"/>
  <c r="JD1095" i="156"/>
  <c r="JC1095" i="156"/>
  <c r="JB1095" i="156"/>
  <c r="JA1095" i="156"/>
  <c r="IZ1095" i="156"/>
  <c r="IY1095" i="156"/>
  <c r="IX1095" i="156"/>
  <c r="JD1094" i="156"/>
  <c r="JC1094" i="156"/>
  <c r="JB1094" i="156"/>
  <c r="JA1094" i="156"/>
  <c r="IZ1094" i="156"/>
  <c r="IY1094" i="156"/>
  <c r="IX1094" i="156"/>
  <c r="JD1093" i="156"/>
  <c r="JC1093" i="156"/>
  <c r="JB1093" i="156"/>
  <c r="JA1093" i="156"/>
  <c r="IZ1093" i="156"/>
  <c r="IY1093" i="156"/>
  <c r="IX1093" i="156"/>
  <c r="JD1092" i="156"/>
  <c r="JC1092" i="156"/>
  <c r="JB1092" i="156"/>
  <c r="JA1092" i="156"/>
  <c r="IZ1092" i="156"/>
  <c r="IY1092" i="156"/>
  <c r="IX1092" i="156"/>
  <c r="JD1091" i="156"/>
  <c r="JC1091" i="156"/>
  <c r="JB1091" i="156"/>
  <c r="JA1091" i="156"/>
  <c r="IZ1091" i="156"/>
  <c r="IY1091" i="156"/>
  <c r="IX1091" i="156"/>
  <c r="JD1090" i="156"/>
  <c r="JC1090" i="156"/>
  <c r="JB1090" i="156"/>
  <c r="JA1090" i="156"/>
  <c r="IZ1090" i="156"/>
  <c r="IY1090" i="156"/>
  <c r="IX1090" i="156"/>
  <c r="JD1089" i="156"/>
  <c r="JC1089" i="156"/>
  <c r="JB1089" i="156"/>
  <c r="JA1089" i="156"/>
  <c r="IZ1089" i="156"/>
  <c r="IY1089" i="156"/>
  <c r="IX1089" i="156"/>
  <c r="JD1087" i="156"/>
  <c r="JC1087" i="156"/>
  <c r="JB1087" i="156"/>
  <c r="JA1087" i="156"/>
  <c r="IZ1087" i="156"/>
  <c r="IY1087" i="156"/>
  <c r="IX1087" i="156"/>
  <c r="JD1086" i="156"/>
  <c r="JC1086" i="156"/>
  <c r="JB1086" i="156"/>
  <c r="JA1086" i="156"/>
  <c r="IZ1086" i="156"/>
  <c r="IY1086" i="156"/>
  <c r="IX1086" i="156"/>
  <c r="JD1085" i="156"/>
  <c r="JC1085" i="156"/>
  <c r="JB1085" i="156"/>
  <c r="JA1085" i="156"/>
  <c r="IZ1085" i="156"/>
  <c r="IY1085" i="156"/>
  <c r="IX1085" i="156"/>
  <c r="JD1084" i="156"/>
  <c r="JC1084" i="156"/>
  <c r="JB1084" i="156"/>
  <c r="JA1084" i="156"/>
  <c r="IZ1084" i="156"/>
  <c r="IY1084" i="156"/>
  <c r="IX1084" i="156"/>
  <c r="JD1083" i="156"/>
  <c r="JC1083" i="156"/>
  <c r="JB1083" i="156"/>
  <c r="JA1083" i="156"/>
  <c r="IZ1083" i="156"/>
  <c r="IY1083" i="156"/>
  <c r="IX1083" i="156"/>
  <c r="JD1082" i="156"/>
  <c r="JC1082" i="156"/>
  <c r="JB1082" i="156"/>
  <c r="JA1082" i="156"/>
  <c r="IZ1082" i="156"/>
  <c r="IY1082" i="156"/>
  <c r="IX1082" i="156"/>
  <c r="JD1081" i="156"/>
  <c r="JC1081" i="156"/>
  <c r="JB1081" i="156"/>
  <c r="JA1081" i="156"/>
  <c r="IZ1081" i="156"/>
  <c r="IY1081" i="156"/>
  <c r="IX1081" i="156"/>
  <c r="JD1080" i="156"/>
  <c r="JC1080" i="156"/>
  <c r="JB1080" i="156"/>
  <c r="JA1080" i="156"/>
  <c r="IZ1080" i="156"/>
  <c r="IY1080" i="156"/>
  <c r="IX1080" i="156"/>
  <c r="JD1079" i="156"/>
  <c r="JC1079" i="156"/>
  <c r="JB1079" i="156"/>
  <c r="JA1079" i="156"/>
  <c r="IZ1079" i="156"/>
  <c r="IY1079" i="156"/>
  <c r="IX1079" i="156"/>
  <c r="JD1078" i="156"/>
  <c r="JC1078" i="156"/>
  <c r="JB1078" i="156"/>
  <c r="JA1078" i="156"/>
  <c r="IZ1078" i="156"/>
  <c r="IY1078" i="156"/>
  <c r="IX1078" i="156"/>
  <c r="JD1077" i="156"/>
  <c r="JC1077" i="156"/>
  <c r="JB1077" i="156"/>
  <c r="JA1077" i="156"/>
  <c r="IZ1077" i="156"/>
  <c r="IY1077" i="156"/>
  <c r="IX1077" i="156"/>
  <c r="JD1076" i="156"/>
  <c r="JC1076" i="156"/>
  <c r="JB1076" i="156"/>
  <c r="JA1076" i="156"/>
  <c r="IZ1076" i="156"/>
  <c r="IY1076" i="156"/>
  <c r="IX1076" i="156"/>
  <c r="JD1075" i="156"/>
  <c r="JC1075" i="156"/>
  <c r="JB1075" i="156"/>
  <c r="JA1075" i="156"/>
  <c r="IZ1075" i="156"/>
  <c r="IY1075" i="156"/>
  <c r="IX1075" i="156"/>
  <c r="JD1074" i="156"/>
  <c r="JC1074" i="156"/>
  <c r="JB1074" i="156"/>
  <c r="JA1074" i="156"/>
  <c r="IZ1074" i="156"/>
  <c r="IY1074" i="156"/>
  <c r="IX1074" i="156"/>
  <c r="JD1073" i="156"/>
  <c r="JC1073" i="156"/>
  <c r="JB1073" i="156"/>
  <c r="JA1073" i="156"/>
  <c r="IZ1073" i="156"/>
  <c r="IY1073" i="156"/>
  <c r="IX1073" i="156"/>
  <c r="JD1072" i="156"/>
  <c r="JC1072" i="156"/>
  <c r="JB1072" i="156"/>
  <c r="JA1072" i="156"/>
  <c r="IZ1072" i="156"/>
  <c r="IY1072" i="156"/>
  <c r="IX1072" i="156"/>
  <c r="JD1071" i="156"/>
  <c r="JC1071" i="156"/>
  <c r="JB1071" i="156"/>
  <c r="JA1071" i="156"/>
  <c r="IZ1071" i="156"/>
  <c r="IY1071" i="156"/>
  <c r="IX1071" i="156"/>
  <c r="JD1070" i="156"/>
  <c r="JC1070" i="156"/>
  <c r="JB1070" i="156"/>
  <c r="JA1070" i="156"/>
  <c r="IZ1070" i="156"/>
  <c r="IY1070" i="156"/>
  <c r="IX1070" i="156"/>
  <c r="JD1069" i="156"/>
  <c r="JC1069" i="156"/>
  <c r="JB1069" i="156"/>
  <c r="JA1069" i="156"/>
  <c r="IZ1069" i="156"/>
  <c r="IY1069" i="156"/>
  <c r="IX1069" i="156"/>
  <c r="JD1068" i="156"/>
  <c r="JC1068" i="156"/>
  <c r="JB1068" i="156"/>
  <c r="JA1068" i="156"/>
  <c r="IZ1068" i="156"/>
  <c r="IY1068" i="156"/>
  <c r="IX1068" i="156"/>
  <c r="JD1067" i="156"/>
  <c r="JC1067" i="156"/>
  <c r="JB1067" i="156"/>
  <c r="JA1067" i="156"/>
  <c r="IZ1067" i="156"/>
  <c r="IY1067" i="156"/>
  <c r="IX1067" i="156"/>
  <c r="JD1066" i="156"/>
  <c r="JC1066" i="156"/>
  <c r="JB1066" i="156"/>
  <c r="JA1066" i="156"/>
  <c r="IZ1066" i="156"/>
  <c r="IY1066" i="156"/>
  <c r="IX1066" i="156"/>
  <c r="JD1064" i="156"/>
  <c r="JC1064" i="156"/>
  <c r="JB1064" i="156"/>
  <c r="JA1064" i="156"/>
  <c r="IZ1064" i="156"/>
  <c r="IY1064" i="156"/>
  <c r="IX1064" i="156"/>
  <c r="JD1063" i="156"/>
  <c r="JC1063" i="156"/>
  <c r="JB1063" i="156"/>
  <c r="JA1063" i="156"/>
  <c r="IZ1063" i="156"/>
  <c r="IY1063" i="156"/>
  <c r="IX1063" i="156"/>
  <c r="JD1062" i="156"/>
  <c r="JC1062" i="156"/>
  <c r="JB1062" i="156"/>
  <c r="JA1062" i="156"/>
  <c r="IZ1062" i="156"/>
  <c r="IY1062" i="156"/>
  <c r="IX1062" i="156"/>
  <c r="JD1061" i="156"/>
  <c r="JC1061" i="156"/>
  <c r="JB1061" i="156"/>
  <c r="JA1061" i="156"/>
  <c r="IZ1061" i="156"/>
  <c r="IY1061" i="156"/>
  <c r="IX1061" i="156"/>
  <c r="JD1060" i="156"/>
  <c r="JC1060" i="156"/>
  <c r="JB1060" i="156"/>
  <c r="JA1060" i="156"/>
  <c r="IZ1060" i="156"/>
  <c r="IY1060" i="156"/>
  <c r="IX1060" i="156"/>
  <c r="JD1059" i="156"/>
  <c r="JC1059" i="156"/>
  <c r="JB1059" i="156"/>
  <c r="JA1059" i="156"/>
  <c r="IZ1059" i="156"/>
  <c r="IY1059" i="156"/>
  <c r="IX1059" i="156"/>
  <c r="JD1058" i="156"/>
  <c r="JC1058" i="156"/>
  <c r="JB1058" i="156"/>
  <c r="JA1058" i="156"/>
  <c r="IZ1058" i="156"/>
  <c r="IY1058" i="156"/>
  <c r="IX1058" i="156"/>
  <c r="JD1057" i="156"/>
  <c r="JC1057" i="156"/>
  <c r="JB1057" i="156"/>
  <c r="JA1057" i="156"/>
  <c r="IZ1057" i="156"/>
  <c r="IY1057" i="156"/>
  <c r="IX1057" i="156"/>
  <c r="JD1056" i="156"/>
  <c r="JC1056" i="156"/>
  <c r="JB1056" i="156"/>
  <c r="JA1056" i="156"/>
  <c r="IZ1056" i="156"/>
  <c r="IY1056" i="156"/>
  <c r="IX1056" i="156"/>
  <c r="JD1055" i="156"/>
  <c r="JC1055" i="156"/>
  <c r="JB1055" i="156"/>
  <c r="JA1055" i="156"/>
  <c r="IZ1055" i="156"/>
  <c r="IY1055" i="156"/>
  <c r="IX1055" i="156"/>
  <c r="JD1054" i="156"/>
  <c r="JC1054" i="156"/>
  <c r="JB1054" i="156"/>
  <c r="JA1054" i="156"/>
  <c r="IZ1054" i="156"/>
  <c r="IY1054" i="156"/>
  <c r="IX1054" i="156"/>
  <c r="JD1053" i="156"/>
  <c r="JC1053" i="156"/>
  <c r="JB1053" i="156"/>
  <c r="JA1053" i="156"/>
  <c r="IZ1053" i="156"/>
  <c r="IY1053" i="156"/>
  <c r="IX1053" i="156"/>
  <c r="JD1052" i="156"/>
  <c r="JC1052" i="156"/>
  <c r="JB1052" i="156"/>
  <c r="JA1052" i="156"/>
  <c r="IZ1052" i="156"/>
  <c r="IY1052" i="156"/>
  <c r="IX1052" i="156"/>
  <c r="JD1051" i="156"/>
  <c r="JC1051" i="156"/>
  <c r="JB1051" i="156"/>
  <c r="JA1051" i="156"/>
  <c r="IZ1051" i="156"/>
  <c r="IY1051" i="156"/>
  <c r="IX1051" i="156"/>
  <c r="JD1050" i="156"/>
  <c r="JC1050" i="156"/>
  <c r="JB1050" i="156"/>
  <c r="JA1050" i="156"/>
  <c r="IZ1050" i="156"/>
  <c r="IY1050" i="156"/>
  <c r="IX1050" i="156"/>
  <c r="JD1049" i="156"/>
  <c r="JC1049" i="156"/>
  <c r="JB1049" i="156"/>
  <c r="JA1049" i="156"/>
  <c r="IZ1049" i="156"/>
  <c r="IY1049" i="156"/>
  <c r="IX1049" i="156"/>
  <c r="JD1048" i="156"/>
  <c r="JC1048" i="156"/>
  <c r="JB1048" i="156"/>
  <c r="JA1048" i="156"/>
  <c r="IZ1048" i="156"/>
  <c r="IY1048" i="156"/>
  <c r="IX1048" i="156"/>
  <c r="JD1047" i="156"/>
  <c r="JC1047" i="156"/>
  <c r="JB1047" i="156"/>
  <c r="JA1047" i="156"/>
  <c r="IZ1047" i="156"/>
  <c r="IY1047" i="156"/>
  <c r="IX1047" i="156"/>
  <c r="JD1046" i="156"/>
  <c r="JC1046" i="156"/>
  <c r="JB1046" i="156"/>
  <c r="JA1046" i="156"/>
  <c r="IZ1046" i="156"/>
  <c r="IY1046" i="156"/>
  <c r="IX1046" i="156"/>
  <c r="JD1045" i="156"/>
  <c r="JC1045" i="156"/>
  <c r="JB1045" i="156"/>
  <c r="JA1045" i="156"/>
  <c r="IZ1045" i="156"/>
  <c r="IY1045" i="156"/>
  <c r="IX1045" i="156"/>
  <c r="JD1044" i="156"/>
  <c r="JC1044" i="156"/>
  <c r="JB1044" i="156"/>
  <c r="JA1044" i="156"/>
  <c r="IZ1044" i="156"/>
  <c r="IY1044" i="156"/>
  <c r="IX1044" i="156"/>
  <c r="IV1035" i="156"/>
  <c r="IU1035" i="156"/>
  <c r="IT1035" i="156"/>
  <c r="IS1035" i="156"/>
  <c r="IR1035" i="156"/>
  <c r="IQ1035" i="156"/>
  <c r="IV1034" i="156"/>
  <c r="IU1034" i="156"/>
  <c r="IT1034" i="156"/>
  <c r="IS1034" i="156"/>
  <c r="IR1034" i="156"/>
  <c r="IQ1034" i="156"/>
  <c r="IV1033" i="156"/>
  <c r="IU1033" i="156"/>
  <c r="IT1033" i="156"/>
  <c r="IS1033" i="156"/>
  <c r="IR1033" i="156"/>
  <c r="IQ1033" i="156"/>
  <c r="IV1032" i="156"/>
  <c r="IU1032" i="156"/>
  <c r="IT1032" i="156"/>
  <c r="IS1032" i="156"/>
  <c r="IR1032" i="156"/>
  <c r="IQ1032" i="156"/>
  <c r="IV1031" i="156"/>
  <c r="IU1031" i="156"/>
  <c r="IT1031" i="156"/>
  <c r="IS1031" i="156"/>
  <c r="IR1031" i="156"/>
  <c r="IQ1031" i="156"/>
  <c r="IV1030" i="156"/>
  <c r="IU1030" i="156"/>
  <c r="IT1030" i="156"/>
  <c r="IS1030" i="156"/>
  <c r="IR1030" i="156"/>
  <c r="IQ1030" i="156"/>
  <c r="IV1029" i="156"/>
  <c r="IU1029" i="156"/>
  <c r="IT1029" i="156"/>
  <c r="IS1029" i="156"/>
  <c r="IR1029" i="156"/>
  <c r="IQ1029" i="156"/>
  <c r="IV1028" i="156"/>
  <c r="IU1028" i="156"/>
  <c r="IT1028" i="156"/>
  <c r="IS1028" i="156"/>
  <c r="IR1028" i="156"/>
  <c r="IQ1028" i="156"/>
  <c r="IV1027" i="156"/>
  <c r="IU1027" i="156"/>
  <c r="IT1027" i="156"/>
  <c r="IS1027" i="156"/>
  <c r="IR1027" i="156"/>
  <c r="IQ1027" i="156"/>
  <c r="IV1026" i="156"/>
  <c r="IU1026" i="156"/>
  <c r="IT1026" i="156"/>
  <c r="IS1026" i="156"/>
  <c r="IR1026" i="156"/>
  <c r="IQ1026" i="156"/>
  <c r="IV1025" i="156"/>
  <c r="IU1025" i="156"/>
  <c r="IT1025" i="156"/>
  <c r="IS1025" i="156"/>
  <c r="IR1025" i="156"/>
  <c r="IQ1025" i="156"/>
  <c r="IV1024" i="156"/>
  <c r="IU1024" i="156"/>
  <c r="IT1024" i="156"/>
  <c r="IS1024" i="156"/>
  <c r="IR1024" i="156"/>
  <c r="IQ1024" i="156"/>
  <c r="IV1023" i="156"/>
  <c r="IU1023" i="156"/>
  <c r="IT1023" i="156"/>
  <c r="IS1023" i="156"/>
  <c r="IR1023" i="156"/>
  <c r="IQ1023" i="156"/>
  <c r="IV1022" i="156"/>
  <c r="IU1022" i="156"/>
  <c r="IT1022" i="156"/>
  <c r="IS1022" i="156"/>
  <c r="IR1022" i="156"/>
  <c r="IQ1022" i="156"/>
  <c r="IV1021" i="156"/>
  <c r="IU1021" i="156"/>
  <c r="IT1021" i="156"/>
  <c r="IS1021" i="156"/>
  <c r="IR1021" i="156"/>
  <c r="IQ1021" i="156"/>
  <c r="IV1020" i="156"/>
  <c r="IU1020" i="156"/>
  <c r="IT1020" i="156"/>
  <c r="IS1020" i="156"/>
  <c r="IR1020" i="156"/>
  <c r="IQ1020" i="156"/>
  <c r="IV1019" i="156"/>
  <c r="IU1019" i="156"/>
  <c r="IT1019" i="156"/>
  <c r="IS1019" i="156"/>
  <c r="IR1019" i="156"/>
  <c r="IQ1019" i="156"/>
  <c r="IV1018" i="156"/>
  <c r="IU1018" i="156"/>
  <c r="IT1018" i="156"/>
  <c r="IS1018" i="156"/>
  <c r="IR1018" i="156"/>
  <c r="IQ1018" i="156"/>
  <c r="IV1017" i="156"/>
  <c r="IU1017" i="156"/>
  <c r="IT1017" i="156"/>
  <c r="IS1017" i="156"/>
  <c r="IR1017" i="156"/>
  <c r="IQ1017" i="156"/>
  <c r="IV1016" i="156"/>
  <c r="IU1016" i="156"/>
  <c r="IT1016" i="156"/>
  <c r="IS1016" i="156"/>
  <c r="IR1016" i="156"/>
  <c r="IQ1016" i="156"/>
  <c r="IV1015" i="156"/>
  <c r="IU1015" i="156"/>
  <c r="IT1015" i="156"/>
  <c r="IS1015" i="156"/>
  <c r="IR1015" i="156"/>
  <c r="IQ1015" i="156"/>
  <c r="IV1013" i="156"/>
  <c r="IU1013" i="156"/>
  <c r="IT1013" i="156"/>
  <c r="IS1013" i="156"/>
  <c r="IR1013" i="156"/>
  <c r="IQ1013" i="156"/>
  <c r="IV1012" i="156"/>
  <c r="IU1012" i="156"/>
  <c r="IT1012" i="156"/>
  <c r="IS1012" i="156"/>
  <c r="IR1012" i="156"/>
  <c r="IQ1012" i="156"/>
  <c r="IV1011" i="156"/>
  <c r="IU1011" i="156"/>
  <c r="IT1011" i="156"/>
  <c r="IS1011" i="156"/>
  <c r="IR1011" i="156"/>
  <c r="IQ1011" i="156"/>
  <c r="IV1010" i="156"/>
  <c r="IU1010" i="156"/>
  <c r="IT1010" i="156"/>
  <c r="IS1010" i="156"/>
  <c r="IR1010" i="156"/>
  <c r="IQ1010" i="156"/>
  <c r="IV1009" i="156"/>
  <c r="IU1009" i="156"/>
  <c r="IT1009" i="156"/>
  <c r="IS1009" i="156"/>
  <c r="IR1009" i="156"/>
  <c r="IQ1009" i="156"/>
  <c r="IV1008" i="156"/>
  <c r="IU1008" i="156"/>
  <c r="IT1008" i="156"/>
  <c r="IS1008" i="156"/>
  <c r="IR1008" i="156"/>
  <c r="IQ1008" i="156"/>
  <c r="IV1007" i="156"/>
  <c r="IU1007" i="156"/>
  <c r="IT1007" i="156"/>
  <c r="IS1007" i="156"/>
  <c r="IR1007" i="156"/>
  <c r="IQ1007" i="156"/>
  <c r="IV1006" i="156"/>
  <c r="IU1006" i="156"/>
  <c r="IT1006" i="156"/>
  <c r="IS1006" i="156"/>
  <c r="IR1006" i="156"/>
  <c r="IQ1006" i="156"/>
  <c r="IV1005" i="156"/>
  <c r="IU1005" i="156"/>
  <c r="IT1005" i="156"/>
  <c r="IS1005" i="156"/>
  <c r="IR1005" i="156"/>
  <c r="IQ1005" i="156"/>
  <c r="IV1004" i="156"/>
  <c r="IU1004" i="156"/>
  <c r="IT1004" i="156"/>
  <c r="IS1004" i="156"/>
  <c r="IR1004" i="156"/>
  <c r="IQ1004" i="156"/>
  <c r="IV1003" i="156"/>
  <c r="IU1003" i="156"/>
  <c r="IT1003" i="156"/>
  <c r="IS1003" i="156"/>
  <c r="IR1003" i="156"/>
  <c r="IQ1003" i="156"/>
  <c r="IV1002" i="156"/>
  <c r="IU1002" i="156"/>
  <c r="IT1002" i="156"/>
  <c r="IS1002" i="156"/>
  <c r="IR1002" i="156"/>
  <c r="IQ1002" i="156"/>
  <c r="IV1001" i="156"/>
  <c r="IU1001" i="156"/>
  <c r="IT1001" i="156"/>
  <c r="IS1001" i="156"/>
  <c r="IR1001" i="156"/>
  <c r="IQ1001" i="156"/>
  <c r="IV1000" i="156"/>
  <c r="IU1000" i="156"/>
  <c r="IT1000" i="156"/>
  <c r="IS1000" i="156"/>
  <c r="IR1000" i="156"/>
  <c r="IQ1000" i="156"/>
  <c r="IV999" i="156"/>
  <c r="IU999" i="156"/>
  <c r="IT999" i="156"/>
  <c r="IS999" i="156"/>
  <c r="IR999" i="156"/>
  <c r="IQ999" i="156"/>
  <c r="IV998" i="156"/>
  <c r="IU998" i="156"/>
  <c r="IT998" i="156"/>
  <c r="IS998" i="156"/>
  <c r="IR998" i="156"/>
  <c r="IQ998" i="156"/>
  <c r="IV997" i="156"/>
  <c r="IU997" i="156"/>
  <c r="IT997" i="156"/>
  <c r="IS997" i="156"/>
  <c r="IR997" i="156"/>
  <c r="IQ997" i="156"/>
  <c r="IV996" i="156"/>
  <c r="IU996" i="156"/>
  <c r="IT996" i="156"/>
  <c r="IS996" i="156"/>
  <c r="IR996" i="156"/>
  <c r="IQ996" i="156"/>
  <c r="IV995" i="156"/>
  <c r="IU995" i="156"/>
  <c r="IT995" i="156"/>
  <c r="IS995" i="156"/>
  <c r="IR995" i="156"/>
  <c r="IQ995" i="156"/>
  <c r="IV994" i="156"/>
  <c r="IU994" i="156"/>
  <c r="IT994" i="156"/>
  <c r="IS994" i="156"/>
  <c r="IR994" i="156"/>
  <c r="IQ994" i="156"/>
  <c r="IV993" i="156"/>
  <c r="IU993" i="156"/>
  <c r="IT993" i="156"/>
  <c r="IS993" i="156"/>
  <c r="IR993" i="156"/>
  <c r="IQ993" i="156"/>
  <c r="IV992" i="156"/>
  <c r="IU992" i="156"/>
  <c r="IT992" i="156"/>
  <c r="IS992" i="156"/>
  <c r="IR992" i="156"/>
  <c r="IQ992" i="156"/>
  <c r="IV991" i="156"/>
  <c r="IU991" i="156"/>
  <c r="IT991" i="156"/>
  <c r="IS991" i="156"/>
  <c r="IR991" i="156"/>
  <c r="IQ991" i="156"/>
  <c r="IV990" i="156"/>
  <c r="IU990" i="156"/>
  <c r="IT990" i="156"/>
  <c r="IS990" i="156"/>
  <c r="IR990" i="156"/>
  <c r="IQ990" i="156"/>
  <c r="IV988" i="156"/>
  <c r="IU988" i="156"/>
  <c r="IT988" i="156"/>
  <c r="IS988" i="156"/>
  <c r="IR988" i="156"/>
  <c r="IQ988" i="156"/>
  <c r="IV987" i="156"/>
  <c r="IU987" i="156"/>
  <c r="IT987" i="156"/>
  <c r="IS987" i="156"/>
  <c r="IR987" i="156"/>
  <c r="IQ987" i="156"/>
  <c r="IV986" i="156"/>
  <c r="IU986" i="156"/>
  <c r="IT986" i="156"/>
  <c r="IS986" i="156"/>
  <c r="IR986" i="156"/>
  <c r="IQ986" i="156"/>
  <c r="IV985" i="156"/>
  <c r="IU985" i="156"/>
  <c r="IT985" i="156"/>
  <c r="IS985" i="156"/>
  <c r="IR985" i="156"/>
  <c r="IQ985" i="156"/>
  <c r="IV984" i="156"/>
  <c r="IU984" i="156"/>
  <c r="IT984" i="156"/>
  <c r="IS984" i="156"/>
  <c r="IR984" i="156"/>
  <c r="IQ984" i="156"/>
  <c r="IV983" i="156"/>
  <c r="IU983" i="156"/>
  <c r="IT983" i="156"/>
  <c r="IS983" i="156"/>
  <c r="IR983" i="156"/>
  <c r="IQ983" i="156"/>
  <c r="IV982" i="156"/>
  <c r="IU982" i="156"/>
  <c r="IT982" i="156"/>
  <c r="IS982" i="156"/>
  <c r="IR982" i="156"/>
  <c r="IQ982" i="156"/>
  <c r="IV981" i="156"/>
  <c r="IU981" i="156"/>
  <c r="IT981" i="156"/>
  <c r="IS981" i="156"/>
  <c r="IR981" i="156"/>
  <c r="IQ981" i="156"/>
  <c r="IV980" i="156"/>
  <c r="IU980" i="156"/>
  <c r="IT980" i="156"/>
  <c r="IS980" i="156"/>
  <c r="IR980" i="156"/>
  <c r="IQ980" i="156"/>
  <c r="IV979" i="156"/>
  <c r="IU979" i="156"/>
  <c r="IT979" i="156"/>
  <c r="IS979" i="156"/>
  <c r="IR979" i="156"/>
  <c r="IQ979" i="156"/>
  <c r="IV978" i="156"/>
  <c r="IU978" i="156"/>
  <c r="IT978" i="156"/>
  <c r="IS978" i="156"/>
  <c r="IR978" i="156"/>
  <c r="IQ978" i="156"/>
  <c r="IV977" i="156"/>
  <c r="IU977" i="156"/>
  <c r="IT977" i="156"/>
  <c r="IS977" i="156"/>
  <c r="IR977" i="156"/>
  <c r="IQ977" i="156"/>
  <c r="IV976" i="156"/>
  <c r="IU976" i="156"/>
  <c r="IT976" i="156"/>
  <c r="IS976" i="156"/>
  <c r="IR976" i="156"/>
  <c r="IQ976" i="156"/>
  <c r="IV975" i="156"/>
  <c r="IU975" i="156"/>
  <c r="IT975" i="156"/>
  <c r="IS975" i="156"/>
  <c r="IR975" i="156"/>
  <c r="IQ975" i="156"/>
  <c r="IV974" i="156"/>
  <c r="IU974" i="156"/>
  <c r="IT974" i="156"/>
  <c r="IS974" i="156"/>
  <c r="IR974" i="156"/>
  <c r="IQ974" i="156"/>
  <c r="IV973" i="156"/>
  <c r="IU973" i="156"/>
  <c r="IT973" i="156"/>
  <c r="IS973" i="156"/>
  <c r="IR973" i="156"/>
  <c r="IQ973" i="156"/>
  <c r="IV972" i="156"/>
  <c r="IU972" i="156"/>
  <c r="IT972" i="156"/>
  <c r="IS972" i="156"/>
  <c r="IR972" i="156"/>
  <c r="IQ972" i="156"/>
  <c r="IV971" i="156"/>
  <c r="IU971" i="156"/>
  <c r="IT971" i="156"/>
  <c r="IS971" i="156"/>
  <c r="IR971" i="156"/>
  <c r="IQ971" i="156"/>
  <c r="IV970" i="156"/>
  <c r="IU970" i="156"/>
  <c r="IT970" i="156"/>
  <c r="IS970" i="156"/>
  <c r="IR970" i="156"/>
  <c r="IQ970" i="156"/>
  <c r="IV969" i="156"/>
  <c r="IU969" i="156"/>
  <c r="IT969" i="156"/>
  <c r="IS969" i="156"/>
  <c r="IR969" i="156"/>
  <c r="IQ969" i="156"/>
  <c r="IV968" i="156"/>
  <c r="IU968" i="156"/>
  <c r="IT968" i="156"/>
  <c r="IS968" i="156"/>
  <c r="IR968" i="156"/>
  <c r="IQ968" i="156"/>
  <c r="IV967" i="156"/>
  <c r="IU967" i="156"/>
  <c r="IT967" i="156"/>
  <c r="IS967" i="156"/>
  <c r="IR967" i="156"/>
  <c r="IQ967" i="156"/>
  <c r="IV966" i="156"/>
  <c r="IU966" i="156"/>
  <c r="IT966" i="156"/>
  <c r="IS966" i="156"/>
  <c r="IR966" i="156"/>
  <c r="IQ966" i="156"/>
  <c r="IV965" i="156"/>
  <c r="IU965" i="156"/>
  <c r="IT965" i="156"/>
  <c r="IS965" i="156"/>
  <c r="IR965" i="156"/>
  <c r="IQ965" i="156"/>
  <c r="IV963" i="156"/>
  <c r="IU963" i="156"/>
  <c r="IT963" i="156"/>
  <c r="IS963" i="156"/>
  <c r="IR963" i="156"/>
  <c r="IQ963" i="156"/>
  <c r="IV962" i="156"/>
  <c r="IU962" i="156"/>
  <c r="IT962" i="156"/>
  <c r="IS962" i="156"/>
  <c r="IR962" i="156"/>
  <c r="IQ962" i="156"/>
  <c r="IV961" i="156"/>
  <c r="IU961" i="156"/>
  <c r="IT961" i="156"/>
  <c r="IS961" i="156"/>
  <c r="IR961" i="156"/>
  <c r="IQ961" i="156"/>
  <c r="IV960" i="156"/>
  <c r="IU960" i="156"/>
  <c r="IT960" i="156"/>
  <c r="IS960" i="156"/>
  <c r="IR960" i="156"/>
  <c r="IQ960" i="156"/>
  <c r="IV959" i="156"/>
  <c r="IU959" i="156"/>
  <c r="IT959" i="156"/>
  <c r="IS959" i="156"/>
  <c r="IR959" i="156"/>
  <c r="IQ959" i="156"/>
  <c r="IV958" i="156"/>
  <c r="IU958" i="156"/>
  <c r="IT958" i="156"/>
  <c r="IS958" i="156"/>
  <c r="IR958" i="156"/>
  <c r="IQ958" i="156"/>
  <c r="IV957" i="156"/>
  <c r="IU957" i="156"/>
  <c r="IT957" i="156"/>
  <c r="IS957" i="156"/>
  <c r="IR957" i="156"/>
  <c r="IQ957" i="156"/>
  <c r="IV956" i="156"/>
  <c r="IU956" i="156"/>
  <c r="IT956" i="156"/>
  <c r="IS956" i="156"/>
  <c r="IR956" i="156"/>
  <c r="IQ956" i="156"/>
  <c r="IV955" i="156"/>
  <c r="IU955" i="156"/>
  <c r="IT955" i="156"/>
  <c r="IS955" i="156"/>
  <c r="IR955" i="156"/>
  <c r="IQ955" i="156"/>
  <c r="IV954" i="156"/>
  <c r="IU954" i="156"/>
  <c r="IT954" i="156"/>
  <c r="IS954" i="156"/>
  <c r="IR954" i="156"/>
  <c r="IQ954" i="156"/>
  <c r="IV953" i="156"/>
  <c r="IU953" i="156"/>
  <c r="IT953" i="156"/>
  <c r="IS953" i="156"/>
  <c r="IR953" i="156"/>
  <c r="IQ953" i="156"/>
  <c r="IV952" i="156"/>
  <c r="IU952" i="156"/>
  <c r="IT952" i="156"/>
  <c r="IS952" i="156"/>
  <c r="IR952" i="156"/>
  <c r="IQ952" i="156"/>
  <c r="IV951" i="156"/>
  <c r="IU951" i="156"/>
  <c r="IT951" i="156"/>
  <c r="IS951" i="156"/>
  <c r="IR951" i="156"/>
  <c r="IQ951" i="156"/>
  <c r="IV950" i="156"/>
  <c r="IU950" i="156"/>
  <c r="IT950" i="156"/>
  <c r="IS950" i="156"/>
  <c r="IR950" i="156"/>
  <c r="IQ950" i="156"/>
  <c r="IV949" i="156"/>
  <c r="IU949" i="156"/>
  <c r="IT949" i="156"/>
  <c r="IS949" i="156"/>
  <c r="IR949" i="156"/>
  <c r="IQ949" i="156"/>
  <c r="IV948" i="156"/>
  <c r="IU948" i="156"/>
  <c r="IT948" i="156"/>
  <c r="IS948" i="156"/>
  <c r="IR948" i="156"/>
  <c r="IQ948" i="156"/>
  <c r="IV947" i="156"/>
  <c r="IU947" i="156"/>
  <c r="IT947" i="156"/>
  <c r="IS947" i="156"/>
  <c r="IR947" i="156"/>
  <c r="IQ947" i="156"/>
  <c r="IV946" i="156"/>
  <c r="IU946" i="156"/>
  <c r="IT946" i="156"/>
  <c r="IS946" i="156"/>
  <c r="IR946" i="156"/>
  <c r="IQ946" i="156"/>
  <c r="IV945" i="156"/>
  <c r="IU945" i="156"/>
  <c r="IT945" i="156"/>
  <c r="IS945" i="156"/>
  <c r="IR945" i="156"/>
  <c r="IQ945" i="156"/>
  <c r="IV944" i="156"/>
  <c r="IU944" i="156"/>
  <c r="IT944" i="156"/>
  <c r="IS944" i="156"/>
  <c r="IR944" i="156"/>
  <c r="IQ944" i="156"/>
  <c r="IV943" i="156"/>
  <c r="IU943" i="156"/>
  <c r="IT943" i="156"/>
  <c r="IS943" i="156"/>
  <c r="IR943" i="156"/>
  <c r="IQ943" i="156"/>
  <c r="IV942" i="156"/>
  <c r="IU942" i="156"/>
  <c r="IT942" i="156"/>
  <c r="IS942" i="156"/>
  <c r="IR942" i="156"/>
  <c r="IQ942" i="156"/>
  <c r="IO936" i="156"/>
  <c r="IJ915" i="156"/>
  <c r="II915" i="156"/>
  <c r="IH915" i="156"/>
  <c r="IG915" i="156"/>
  <c r="IJ914" i="156"/>
  <c r="II914" i="156"/>
  <c r="IH914" i="156"/>
  <c r="IG914" i="156"/>
  <c r="IJ913" i="156"/>
  <c r="II913" i="156"/>
  <c r="IH913" i="156"/>
  <c r="IG913" i="156"/>
  <c r="IJ912" i="156"/>
  <c r="II912" i="156"/>
  <c r="IH912" i="156"/>
  <c r="IG912" i="156"/>
  <c r="IJ911" i="156"/>
  <c r="II911" i="156"/>
  <c r="IH911" i="156"/>
  <c r="IG911" i="156"/>
  <c r="IJ910" i="156"/>
  <c r="II910" i="156"/>
  <c r="IH910" i="156"/>
  <c r="IG910" i="156"/>
  <c r="IJ909" i="156"/>
  <c r="II909" i="156"/>
  <c r="IH909" i="156"/>
  <c r="IG909" i="156"/>
  <c r="IJ908" i="156"/>
  <c r="II908" i="156"/>
  <c r="IH908" i="156"/>
  <c r="IG908" i="156"/>
  <c r="IJ907" i="156"/>
  <c r="II907" i="156"/>
  <c r="IH907" i="156"/>
  <c r="IG907" i="156"/>
  <c r="IJ905" i="156"/>
  <c r="II905" i="156"/>
  <c r="IH905" i="156"/>
  <c r="IG905" i="156"/>
  <c r="IJ904" i="156"/>
  <c r="II904" i="156"/>
  <c r="IH904" i="156"/>
  <c r="IG904" i="156"/>
  <c r="IJ903" i="156"/>
  <c r="II903" i="156"/>
  <c r="IH903" i="156"/>
  <c r="IG903" i="156"/>
  <c r="IJ902" i="156"/>
  <c r="II902" i="156"/>
  <c r="IH902" i="156"/>
  <c r="IG902" i="156"/>
  <c r="IJ901" i="156"/>
  <c r="II901" i="156"/>
  <c r="IH901" i="156"/>
  <c r="IG901" i="156"/>
  <c r="IJ900" i="156"/>
  <c r="II900" i="156"/>
  <c r="IH900" i="156"/>
  <c r="IG900" i="156"/>
  <c r="IJ899" i="156"/>
  <c r="II899" i="156"/>
  <c r="IH899" i="156"/>
  <c r="IG899" i="156"/>
  <c r="IJ898" i="156"/>
  <c r="II898" i="156"/>
  <c r="IH898" i="156"/>
  <c r="IG898" i="156"/>
  <c r="IJ897" i="156"/>
  <c r="II897" i="156"/>
  <c r="IH897" i="156"/>
  <c r="IG897" i="156"/>
  <c r="IJ896" i="156"/>
  <c r="II896" i="156"/>
  <c r="IH896" i="156"/>
  <c r="IG896" i="156"/>
  <c r="IJ895" i="156"/>
  <c r="II895" i="156"/>
  <c r="IH895" i="156"/>
  <c r="IG895" i="156"/>
  <c r="IJ894" i="156"/>
  <c r="II894" i="156"/>
  <c r="IH894" i="156"/>
  <c r="IG894" i="156"/>
  <c r="IJ893" i="156"/>
  <c r="II893" i="156"/>
  <c r="IH893" i="156"/>
  <c r="IG893" i="156"/>
  <c r="IJ892" i="156"/>
  <c r="II892" i="156"/>
  <c r="IH892" i="156"/>
  <c r="IG892" i="156"/>
  <c r="IJ891" i="156"/>
  <c r="II891" i="156"/>
  <c r="IH891" i="156"/>
  <c r="IG891" i="156"/>
  <c r="IJ890" i="156"/>
  <c r="II890" i="156"/>
  <c r="IH890" i="156"/>
  <c r="IG890" i="156"/>
  <c r="IJ889" i="156"/>
  <c r="II889" i="156"/>
  <c r="IH889" i="156"/>
  <c r="IG889" i="156"/>
  <c r="IJ888" i="156"/>
  <c r="II888" i="156"/>
  <c r="IH888" i="156"/>
  <c r="IG888" i="156"/>
  <c r="IJ887" i="156"/>
  <c r="II887" i="156"/>
  <c r="IH887" i="156"/>
  <c r="IG887" i="156"/>
  <c r="IJ886" i="156"/>
  <c r="II886" i="156"/>
  <c r="IH886" i="156"/>
  <c r="IG886" i="156"/>
  <c r="IJ885" i="156"/>
  <c r="II885" i="156"/>
  <c r="IH885" i="156"/>
  <c r="IG885" i="156"/>
  <c r="IJ884" i="156"/>
  <c r="II884" i="156"/>
  <c r="IH884" i="156"/>
  <c r="IG884" i="156"/>
  <c r="IJ883" i="156"/>
  <c r="II883" i="156"/>
  <c r="IH883" i="156"/>
  <c r="IG883" i="156"/>
  <c r="IJ882" i="156"/>
  <c r="II882" i="156"/>
  <c r="IH882" i="156"/>
  <c r="IG882" i="156"/>
  <c r="IJ881" i="156"/>
  <c r="II881" i="156"/>
  <c r="IH881" i="156"/>
  <c r="IG881" i="156"/>
  <c r="IJ880" i="156"/>
  <c r="II880" i="156"/>
  <c r="IH880" i="156"/>
  <c r="IG880" i="156"/>
  <c r="IJ879" i="156"/>
  <c r="II879" i="156"/>
  <c r="IH879" i="156"/>
  <c r="IG879" i="156"/>
  <c r="IJ878" i="156"/>
  <c r="II878" i="156"/>
  <c r="IH878" i="156"/>
  <c r="IG878" i="156"/>
  <c r="IJ877" i="156"/>
  <c r="II877" i="156"/>
  <c r="IH877" i="156"/>
  <c r="IG877" i="156"/>
  <c r="IJ876" i="156"/>
  <c r="II876" i="156"/>
  <c r="IH876" i="156"/>
  <c r="IG876" i="156"/>
  <c r="IJ875" i="156"/>
  <c r="II875" i="156"/>
  <c r="IH875" i="156"/>
  <c r="IG875" i="156"/>
  <c r="IJ874" i="156"/>
  <c r="II874" i="156"/>
  <c r="IH874" i="156"/>
  <c r="IG874" i="156"/>
  <c r="IJ873" i="156"/>
  <c r="II873" i="156"/>
  <c r="IH873" i="156"/>
  <c r="IG873" i="156"/>
  <c r="IJ872" i="156"/>
  <c r="II872" i="156"/>
  <c r="IH872" i="156"/>
  <c r="IG872" i="156"/>
  <c r="IJ871" i="156"/>
  <c r="II871" i="156"/>
  <c r="IH871" i="156"/>
  <c r="IG871" i="156"/>
  <c r="IJ870" i="156"/>
  <c r="II870" i="156"/>
  <c r="IH870" i="156"/>
  <c r="IG870" i="156"/>
  <c r="IJ869" i="156"/>
  <c r="II869" i="156"/>
  <c r="IH869" i="156"/>
  <c r="IG869" i="156"/>
  <c r="IJ868" i="156"/>
  <c r="II868" i="156"/>
  <c r="IH868" i="156"/>
  <c r="IG868" i="156"/>
  <c r="IJ867" i="156"/>
  <c r="II867" i="156"/>
  <c r="IH867" i="156"/>
  <c r="IG867" i="156"/>
  <c r="IJ866" i="156"/>
  <c r="II866" i="156"/>
  <c r="IH866" i="156"/>
  <c r="IG866" i="156"/>
  <c r="IJ865" i="156"/>
  <c r="II865" i="156"/>
  <c r="IH865" i="156"/>
  <c r="IG865" i="156"/>
  <c r="IJ864" i="156"/>
  <c r="II864" i="156"/>
  <c r="IH864" i="156"/>
  <c r="IG864" i="156"/>
  <c r="IJ863" i="156"/>
  <c r="II863" i="156"/>
  <c r="IH863" i="156"/>
  <c r="IG863" i="156"/>
  <c r="IJ861" i="156"/>
  <c r="II861" i="156"/>
  <c r="IH861" i="156"/>
  <c r="IG861" i="156"/>
  <c r="IJ860" i="156"/>
  <c r="II860" i="156"/>
  <c r="IH860" i="156"/>
  <c r="IG860" i="156"/>
  <c r="IJ859" i="156"/>
  <c r="II859" i="156"/>
  <c r="IH859" i="156"/>
  <c r="IG859" i="156"/>
  <c r="IJ858" i="156"/>
  <c r="II858" i="156"/>
  <c r="IH858" i="156"/>
  <c r="IG858" i="156"/>
  <c r="IJ857" i="156"/>
  <c r="II857" i="156"/>
  <c r="IH857" i="156"/>
  <c r="IG857" i="156"/>
  <c r="IJ856" i="156"/>
  <c r="II856" i="156"/>
  <c r="IH856" i="156"/>
  <c r="IG856" i="156"/>
  <c r="IJ855" i="156"/>
  <c r="II855" i="156"/>
  <c r="IH855" i="156"/>
  <c r="IG855" i="156"/>
  <c r="IJ854" i="156"/>
  <c r="II854" i="156"/>
  <c r="IH854" i="156"/>
  <c r="IG854" i="156"/>
  <c r="IJ853" i="156"/>
  <c r="II853" i="156"/>
  <c r="IH853" i="156"/>
  <c r="IG853" i="156"/>
  <c r="IJ852" i="156"/>
  <c r="II852" i="156"/>
  <c r="IH852" i="156"/>
  <c r="IG852" i="156"/>
  <c r="IJ851" i="156"/>
  <c r="II851" i="156"/>
  <c r="IH851" i="156"/>
  <c r="IG851" i="156"/>
  <c r="IJ850" i="156"/>
  <c r="II850" i="156"/>
  <c r="IH850" i="156"/>
  <c r="IG850" i="156"/>
  <c r="IJ849" i="156"/>
  <c r="II849" i="156"/>
  <c r="IH849" i="156"/>
  <c r="IG849" i="156"/>
  <c r="IJ848" i="156"/>
  <c r="II848" i="156"/>
  <c r="IH848" i="156"/>
  <c r="IG848" i="156"/>
  <c r="IJ847" i="156"/>
  <c r="II847" i="156"/>
  <c r="IH847" i="156"/>
  <c r="IG847" i="156"/>
  <c r="IJ846" i="156"/>
  <c r="II846" i="156"/>
  <c r="IH846" i="156"/>
  <c r="IG846" i="156"/>
  <c r="IJ845" i="156"/>
  <c r="II845" i="156"/>
  <c r="IH845" i="156"/>
  <c r="IG845" i="156"/>
  <c r="IJ844" i="156"/>
  <c r="II844" i="156"/>
  <c r="IH844" i="156"/>
  <c r="IG844" i="156"/>
  <c r="IJ843" i="156"/>
  <c r="II843" i="156"/>
  <c r="IH843" i="156"/>
  <c r="IG843" i="156"/>
  <c r="IJ842" i="156"/>
  <c r="II842" i="156"/>
  <c r="IH842" i="156"/>
  <c r="IG842" i="156"/>
  <c r="IJ841" i="156"/>
  <c r="II841" i="156"/>
  <c r="IH841" i="156"/>
  <c r="IG841" i="156"/>
  <c r="IJ839" i="156"/>
  <c r="II839" i="156"/>
  <c r="IH839" i="156"/>
  <c r="IG839" i="156"/>
  <c r="IJ838" i="156"/>
  <c r="II838" i="156"/>
  <c r="IH838" i="156"/>
  <c r="IG838" i="156"/>
  <c r="IJ837" i="156"/>
  <c r="II837" i="156"/>
  <c r="IH837" i="156"/>
  <c r="IG837" i="156"/>
  <c r="IJ836" i="156"/>
  <c r="II836" i="156"/>
  <c r="IH836" i="156"/>
  <c r="IG836" i="156"/>
  <c r="IJ835" i="156"/>
  <c r="II835" i="156"/>
  <c r="IH835" i="156"/>
  <c r="IG835" i="156"/>
  <c r="IJ834" i="156"/>
  <c r="II834" i="156"/>
  <c r="IH834" i="156"/>
  <c r="IG834" i="156"/>
  <c r="IJ833" i="156"/>
  <c r="II833" i="156"/>
  <c r="IH833" i="156"/>
  <c r="IG833" i="156"/>
  <c r="IJ832" i="156"/>
  <c r="II832" i="156"/>
  <c r="IH832" i="156"/>
  <c r="IG832" i="156"/>
  <c r="IJ831" i="156"/>
  <c r="II831" i="156"/>
  <c r="IH831" i="156"/>
  <c r="IG831" i="156"/>
  <c r="IJ830" i="156"/>
  <c r="II830" i="156"/>
  <c r="IH830" i="156"/>
  <c r="IG830" i="156"/>
  <c r="IJ829" i="156"/>
  <c r="II829" i="156"/>
  <c r="IH829" i="156"/>
  <c r="IG829" i="156"/>
  <c r="IJ828" i="156"/>
  <c r="II828" i="156"/>
  <c r="IH828" i="156"/>
  <c r="IG828" i="156"/>
  <c r="IJ827" i="156"/>
  <c r="II827" i="156"/>
  <c r="IH827" i="156"/>
  <c r="IG827" i="156"/>
  <c r="IJ826" i="156"/>
  <c r="II826" i="156"/>
  <c r="IH826" i="156"/>
  <c r="IG826" i="156"/>
  <c r="IJ825" i="156"/>
  <c r="II825" i="156"/>
  <c r="IH825" i="156"/>
  <c r="IG825" i="156"/>
  <c r="IJ824" i="156"/>
  <c r="II824" i="156"/>
  <c r="IH824" i="156"/>
  <c r="IG824" i="156"/>
  <c r="IJ823" i="156"/>
  <c r="II823" i="156"/>
  <c r="IH823" i="156"/>
  <c r="IG823" i="156"/>
  <c r="IJ822" i="156"/>
  <c r="II822" i="156"/>
  <c r="IH822" i="156"/>
  <c r="IG822" i="156"/>
  <c r="IJ821" i="156"/>
  <c r="II821" i="156"/>
  <c r="IH821" i="156"/>
  <c r="IG821" i="156"/>
  <c r="IJ820" i="156"/>
  <c r="II820" i="156"/>
  <c r="IH820" i="156"/>
  <c r="IG820" i="156"/>
  <c r="IE815" i="156"/>
  <c r="HX796" i="156"/>
  <c r="HW796" i="156"/>
  <c r="HV796" i="156"/>
  <c r="HU796" i="156"/>
  <c r="HT796" i="156"/>
  <c r="HS796" i="156"/>
  <c r="HR796" i="156"/>
  <c r="HQ796" i="156"/>
  <c r="HX795" i="156"/>
  <c r="HW795" i="156"/>
  <c r="HV795" i="156"/>
  <c r="HU795" i="156"/>
  <c r="HT795" i="156"/>
  <c r="HS795" i="156"/>
  <c r="HR795" i="156"/>
  <c r="HQ795" i="156"/>
  <c r="HX794" i="156"/>
  <c r="HW794" i="156"/>
  <c r="HV794" i="156"/>
  <c r="HU794" i="156"/>
  <c r="HT794" i="156"/>
  <c r="HS794" i="156"/>
  <c r="HR794" i="156"/>
  <c r="HQ794" i="156"/>
  <c r="HX793" i="156"/>
  <c r="HW793" i="156"/>
  <c r="HV793" i="156"/>
  <c r="HU793" i="156"/>
  <c r="HT793" i="156"/>
  <c r="HS793" i="156"/>
  <c r="HR793" i="156"/>
  <c r="HQ793" i="156"/>
  <c r="HX792" i="156"/>
  <c r="HW792" i="156"/>
  <c r="HV792" i="156"/>
  <c r="HU792" i="156"/>
  <c r="HT792" i="156"/>
  <c r="HS792" i="156"/>
  <c r="HR792" i="156"/>
  <c r="HQ792" i="156"/>
  <c r="HX791" i="156"/>
  <c r="HW791" i="156"/>
  <c r="HV791" i="156"/>
  <c r="HU791" i="156"/>
  <c r="HT791" i="156"/>
  <c r="HS791" i="156"/>
  <c r="HR791" i="156"/>
  <c r="HQ791" i="156"/>
  <c r="HX790" i="156"/>
  <c r="HW790" i="156"/>
  <c r="HV790" i="156"/>
  <c r="HU790" i="156"/>
  <c r="HT790" i="156"/>
  <c r="HS790" i="156"/>
  <c r="HR790" i="156"/>
  <c r="HQ790" i="156"/>
  <c r="HX789" i="156"/>
  <c r="HW789" i="156"/>
  <c r="HV789" i="156"/>
  <c r="HU789" i="156"/>
  <c r="HT789" i="156"/>
  <c r="HS789" i="156"/>
  <c r="HR789" i="156"/>
  <c r="HQ789" i="156"/>
  <c r="HX788" i="156"/>
  <c r="HW788" i="156"/>
  <c r="HV788" i="156"/>
  <c r="HU788" i="156"/>
  <c r="HT788" i="156"/>
  <c r="HS788" i="156"/>
  <c r="HR788" i="156"/>
  <c r="HQ788" i="156"/>
  <c r="HX787" i="156"/>
  <c r="HW787" i="156"/>
  <c r="HV787" i="156"/>
  <c r="HU787" i="156"/>
  <c r="HT787" i="156"/>
  <c r="HS787" i="156"/>
  <c r="HR787" i="156"/>
  <c r="HQ787" i="156"/>
  <c r="HX786" i="156"/>
  <c r="HW786" i="156"/>
  <c r="HV786" i="156"/>
  <c r="HU786" i="156"/>
  <c r="HT786" i="156"/>
  <c r="HS786" i="156"/>
  <c r="HR786" i="156"/>
  <c r="HQ786" i="156"/>
  <c r="HX785" i="156"/>
  <c r="HW785" i="156"/>
  <c r="HV785" i="156"/>
  <c r="HU785" i="156"/>
  <c r="HT785" i="156"/>
  <c r="HS785" i="156"/>
  <c r="HR785" i="156"/>
  <c r="HQ785" i="156"/>
  <c r="HX784" i="156"/>
  <c r="HW784" i="156"/>
  <c r="HV784" i="156"/>
  <c r="HU784" i="156"/>
  <c r="HT784" i="156"/>
  <c r="HS784" i="156"/>
  <c r="HR784" i="156"/>
  <c r="HQ784" i="156"/>
  <c r="HX783" i="156"/>
  <c r="HW783" i="156"/>
  <c r="HV783" i="156"/>
  <c r="HU783" i="156"/>
  <c r="HT783" i="156"/>
  <c r="HS783" i="156"/>
  <c r="HR783" i="156"/>
  <c r="HQ783" i="156"/>
  <c r="HX782" i="156"/>
  <c r="HW782" i="156"/>
  <c r="HV782" i="156"/>
  <c r="HU782" i="156"/>
  <c r="HT782" i="156"/>
  <c r="HS782" i="156"/>
  <c r="HR782" i="156"/>
  <c r="HQ782" i="156"/>
  <c r="HX781" i="156"/>
  <c r="HW781" i="156"/>
  <c r="HV781" i="156"/>
  <c r="HU781" i="156"/>
  <c r="HT781" i="156"/>
  <c r="HS781" i="156"/>
  <c r="HR781" i="156"/>
  <c r="HQ781" i="156"/>
  <c r="HX780" i="156"/>
  <c r="HW780" i="156"/>
  <c r="HV780" i="156"/>
  <c r="HU780" i="156"/>
  <c r="HT780" i="156"/>
  <c r="HS780" i="156"/>
  <c r="HR780" i="156"/>
  <c r="HQ780" i="156"/>
  <c r="HX779" i="156"/>
  <c r="HW779" i="156"/>
  <c r="HV779" i="156"/>
  <c r="HU779" i="156"/>
  <c r="HT779" i="156"/>
  <c r="HS779" i="156"/>
  <c r="HR779" i="156"/>
  <c r="HQ779" i="156"/>
  <c r="HX778" i="156"/>
  <c r="HW778" i="156"/>
  <c r="HV778" i="156"/>
  <c r="HU778" i="156"/>
  <c r="HT778" i="156"/>
  <c r="HS778" i="156"/>
  <c r="HR778" i="156"/>
  <c r="HQ778" i="156"/>
  <c r="HX777" i="156"/>
  <c r="HW777" i="156"/>
  <c r="HV777" i="156"/>
  <c r="HU777" i="156"/>
  <c r="HT777" i="156"/>
  <c r="HS777" i="156"/>
  <c r="HR777" i="156"/>
  <c r="HQ777" i="156"/>
  <c r="HX776" i="156"/>
  <c r="HW776" i="156"/>
  <c r="HV776" i="156"/>
  <c r="HU776" i="156"/>
  <c r="HT776" i="156"/>
  <c r="HS776" i="156"/>
  <c r="HR776" i="156"/>
  <c r="HQ776" i="156"/>
  <c r="HX774" i="156"/>
  <c r="HW774" i="156"/>
  <c r="HV774" i="156"/>
  <c r="HU774" i="156"/>
  <c r="HT774" i="156"/>
  <c r="HS774" i="156"/>
  <c r="HR774" i="156"/>
  <c r="HQ774" i="156"/>
  <c r="HX773" i="156"/>
  <c r="HW773" i="156"/>
  <c r="HV773" i="156"/>
  <c r="HU773" i="156"/>
  <c r="HT773" i="156"/>
  <c r="HS773" i="156"/>
  <c r="HR773" i="156"/>
  <c r="HQ773" i="156"/>
  <c r="HX772" i="156"/>
  <c r="HW772" i="156"/>
  <c r="HV772" i="156"/>
  <c r="HU772" i="156"/>
  <c r="HT772" i="156"/>
  <c r="HS772" i="156"/>
  <c r="HR772" i="156"/>
  <c r="HQ772" i="156"/>
  <c r="HX771" i="156"/>
  <c r="HW771" i="156"/>
  <c r="HV771" i="156"/>
  <c r="HU771" i="156"/>
  <c r="HT771" i="156"/>
  <c r="HS771" i="156"/>
  <c r="HR771" i="156"/>
  <c r="HQ771" i="156"/>
  <c r="HX770" i="156"/>
  <c r="HW770" i="156"/>
  <c r="HV770" i="156"/>
  <c r="HU770" i="156"/>
  <c r="HT770" i="156"/>
  <c r="HS770" i="156"/>
  <c r="HR770" i="156"/>
  <c r="HQ770" i="156"/>
  <c r="HX769" i="156"/>
  <c r="HW769" i="156"/>
  <c r="HV769" i="156"/>
  <c r="HU769" i="156"/>
  <c r="HT769" i="156"/>
  <c r="HS769" i="156"/>
  <c r="HR769" i="156"/>
  <c r="HQ769" i="156"/>
  <c r="HX768" i="156"/>
  <c r="HW768" i="156"/>
  <c r="HV768" i="156"/>
  <c r="HU768" i="156"/>
  <c r="HT768" i="156"/>
  <c r="HS768" i="156"/>
  <c r="HR768" i="156"/>
  <c r="HQ768" i="156"/>
  <c r="HX767" i="156"/>
  <c r="HW767" i="156"/>
  <c r="HV767" i="156"/>
  <c r="HU767" i="156"/>
  <c r="HT767" i="156"/>
  <c r="HS767" i="156"/>
  <c r="HR767" i="156"/>
  <c r="HQ767" i="156"/>
  <c r="HX766" i="156"/>
  <c r="HW766" i="156"/>
  <c r="HV766" i="156"/>
  <c r="HU766" i="156"/>
  <c r="HT766" i="156"/>
  <c r="HS766" i="156"/>
  <c r="HR766" i="156"/>
  <c r="HQ766" i="156"/>
  <c r="HX765" i="156"/>
  <c r="HW765" i="156"/>
  <c r="HV765" i="156"/>
  <c r="HU765" i="156"/>
  <c r="HT765" i="156"/>
  <c r="HS765" i="156"/>
  <c r="HR765" i="156"/>
  <c r="HQ765" i="156"/>
  <c r="HX764" i="156"/>
  <c r="HW764" i="156"/>
  <c r="HV764" i="156"/>
  <c r="HU764" i="156"/>
  <c r="HT764" i="156"/>
  <c r="HS764" i="156"/>
  <c r="HR764" i="156"/>
  <c r="HQ764" i="156"/>
  <c r="HX763" i="156"/>
  <c r="HW763" i="156"/>
  <c r="HV763" i="156"/>
  <c r="HU763" i="156"/>
  <c r="HT763" i="156"/>
  <c r="HS763" i="156"/>
  <c r="HR763" i="156"/>
  <c r="HQ763" i="156"/>
  <c r="HX762" i="156"/>
  <c r="HW762" i="156"/>
  <c r="HV762" i="156"/>
  <c r="HU762" i="156"/>
  <c r="HT762" i="156"/>
  <c r="HS762" i="156"/>
  <c r="HR762" i="156"/>
  <c r="HQ762" i="156"/>
  <c r="HX761" i="156"/>
  <c r="HW761" i="156"/>
  <c r="HV761" i="156"/>
  <c r="HU761" i="156"/>
  <c r="HT761" i="156"/>
  <c r="HS761" i="156"/>
  <c r="HR761" i="156"/>
  <c r="HQ761" i="156"/>
  <c r="HX760" i="156"/>
  <c r="HW760" i="156"/>
  <c r="HV760" i="156"/>
  <c r="HU760" i="156"/>
  <c r="HT760" i="156"/>
  <c r="HS760" i="156"/>
  <c r="HR760" i="156"/>
  <c r="HQ760" i="156"/>
  <c r="HX759" i="156"/>
  <c r="HW759" i="156"/>
  <c r="HV759" i="156"/>
  <c r="HU759" i="156"/>
  <c r="HT759" i="156"/>
  <c r="HS759" i="156"/>
  <c r="HR759" i="156"/>
  <c r="HQ759" i="156"/>
  <c r="HX758" i="156"/>
  <c r="HW758" i="156"/>
  <c r="HV758" i="156"/>
  <c r="HU758" i="156"/>
  <c r="HT758" i="156"/>
  <c r="HS758" i="156"/>
  <c r="HR758" i="156"/>
  <c r="HQ758" i="156"/>
  <c r="HX757" i="156"/>
  <c r="HW757" i="156"/>
  <c r="HV757" i="156"/>
  <c r="HU757" i="156"/>
  <c r="HT757" i="156"/>
  <c r="HS757" i="156"/>
  <c r="HR757" i="156"/>
  <c r="HQ757" i="156"/>
  <c r="HX756" i="156"/>
  <c r="HW756" i="156"/>
  <c r="HV756" i="156"/>
  <c r="HU756" i="156"/>
  <c r="HT756" i="156"/>
  <c r="HS756" i="156"/>
  <c r="HR756" i="156"/>
  <c r="HQ756" i="156"/>
  <c r="HX755" i="156"/>
  <c r="HW755" i="156"/>
  <c r="HV755" i="156"/>
  <c r="HU755" i="156"/>
  <c r="HT755" i="156"/>
  <c r="HS755" i="156"/>
  <c r="HR755" i="156"/>
  <c r="HQ755" i="156"/>
  <c r="HX754" i="156"/>
  <c r="HW754" i="156"/>
  <c r="HV754" i="156"/>
  <c r="HU754" i="156"/>
  <c r="HT754" i="156"/>
  <c r="HS754" i="156"/>
  <c r="HR754" i="156"/>
  <c r="HQ754" i="156"/>
  <c r="HX753" i="156"/>
  <c r="HW753" i="156"/>
  <c r="HV753" i="156"/>
  <c r="HU753" i="156"/>
  <c r="HT753" i="156"/>
  <c r="HS753" i="156"/>
  <c r="HR753" i="156"/>
  <c r="HQ753" i="156"/>
  <c r="HX752" i="156"/>
  <c r="HW752" i="156"/>
  <c r="HV752" i="156"/>
  <c r="HU752" i="156"/>
  <c r="HT752" i="156"/>
  <c r="HS752" i="156"/>
  <c r="HR752" i="156"/>
  <c r="HQ752" i="156"/>
  <c r="HX751" i="156"/>
  <c r="HW751" i="156"/>
  <c r="HV751" i="156"/>
  <c r="HU751" i="156"/>
  <c r="HT751" i="156"/>
  <c r="HS751" i="156"/>
  <c r="HR751" i="156"/>
  <c r="HQ751" i="156"/>
  <c r="HX750" i="156"/>
  <c r="HW750" i="156"/>
  <c r="HV750" i="156"/>
  <c r="HU750" i="156"/>
  <c r="HT750" i="156"/>
  <c r="HS750" i="156"/>
  <c r="HR750" i="156"/>
  <c r="HQ750" i="156"/>
  <c r="HX748" i="156"/>
  <c r="HW748" i="156"/>
  <c r="HV748" i="156"/>
  <c r="HU748" i="156"/>
  <c r="HT748" i="156"/>
  <c r="HS748" i="156"/>
  <c r="HR748" i="156"/>
  <c r="HQ748" i="156"/>
  <c r="HX747" i="156"/>
  <c r="HW747" i="156"/>
  <c r="HV747" i="156"/>
  <c r="HU747" i="156"/>
  <c r="HT747" i="156"/>
  <c r="HS747" i="156"/>
  <c r="HR747" i="156"/>
  <c r="HQ747" i="156"/>
  <c r="HX746" i="156"/>
  <c r="HW746" i="156"/>
  <c r="HV746" i="156"/>
  <c r="HU746" i="156"/>
  <c r="HT746" i="156"/>
  <c r="HS746" i="156"/>
  <c r="HR746" i="156"/>
  <c r="HQ746" i="156"/>
  <c r="HX745" i="156"/>
  <c r="HW745" i="156"/>
  <c r="HV745" i="156"/>
  <c r="HU745" i="156"/>
  <c r="HT745" i="156"/>
  <c r="HS745" i="156"/>
  <c r="HR745" i="156"/>
  <c r="HQ745" i="156"/>
  <c r="HX744" i="156"/>
  <c r="HW744" i="156"/>
  <c r="HV744" i="156"/>
  <c r="HU744" i="156"/>
  <c r="HT744" i="156"/>
  <c r="HS744" i="156"/>
  <c r="HR744" i="156"/>
  <c r="HQ744" i="156"/>
  <c r="HX743" i="156"/>
  <c r="HW743" i="156"/>
  <c r="HV743" i="156"/>
  <c r="HU743" i="156"/>
  <c r="HT743" i="156"/>
  <c r="HS743" i="156"/>
  <c r="HR743" i="156"/>
  <c r="HQ743" i="156"/>
  <c r="HX742" i="156"/>
  <c r="HW742" i="156"/>
  <c r="HV742" i="156"/>
  <c r="HU742" i="156"/>
  <c r="HT742" i="156"/>
  <c r="HS742" i="156"/>
  <c r="HR742" i="156"/>
  <c r="HQ742" i="156"/>
  <c r="HX741" i="156"/>
  <c r="HW741" i="156"/>
  <c r="HV741" i="156"/>
  <c r="HU741" i="156"/>
  <c r="HT741" i="156"/>
  <c r="HS741" i="156"/>
  <c r="HR741" i="156"/>
  <c r="HQ741" i="156"/>
  <c r="HX740" i="156"/>
  <c r="HW740" i="156"/>
  <c r="HV740" i="156"/>
  <c r="HU740" i="156"/>
  <c r="HT740" i="156"/>
  <c r="HS740" i="156"/>
  <c r="HR740" i="156"/>
  <c r="HQ740" i="156"/>
  <c r="HX739" i="156"/>
  <c r="HW739" i="156"/>
  <c r="HV739" i="156"/>
  <c r="HU739" i="156"/>
  <c r="HT739" i="156"/>
  <c r="HS739" i="156"/>
  <c r="HR739" i="156"/>
  <c r="HQ739" i="156"/>
  <c r="HX738" i="156"/>
  <c r="HW738" i="156"/>
  <c r="HV738" i="156"/>
  <c r="HU738" i="156"/>
  <c r="HT738" i="156"/>
  <c r="HS738" i="156"/>
  <c r="HR738" i="156"/>
  <c r="HQ738" i="156"/>
  <c r="HX737" i="156"/>
  <c r="HW737" i="156"/>
  <c r="HV737" i="156"/>
  <c r="HU737" i="156"/>
  <c r="HT737" i="156"/>
  <c r="HS737" i="156"/>
  <c r="HR737" i="156"/>
  <c r="HQ737" i="156"/>
  <c r="HX736" i="156"/>
  <c r="HW736" i="156"/>
  <c r="HV736" i="156"/>
  <c r="HU736" i="156"/>
  <c r="HT736" i="156"/>
  <c r="HS736" i="156"/>
  <c r="HR736" i="156"/>
  <c r="HQ736" i="156"/>
  <c r="HX735" i="156"/>
  <c r="HW735" i="156"/>
  <c r="HV735" i="156"/>
  <c r="HU735" i="156"/>
  <c r="HT735" i="156"/>
  <c r="HS735" i="156"/>
  <c r="HR735" i="156"/>
  <c r="HQ735" i="156"/>
  <c r="HX734" i="156"/>
  <c r="HW734" i="156"/>
  <c r="HV734" i="156"/>
  <c r="HU734" i="156"/>
  <c r="HT734" i="156"/>
  <c r="HS734" i="156"/>
  <c r="HR734" i="156"/>
  <c r="HQ734" i="156"/>
  <c r="HX733" i="156"/>
  <c r="HW733" i="156"/>
  <c r="HV733" i="156"/>
  <c r="HU733" i="156"/>
  <c r="HT733" i="156"/>
  <c r="HS733" i="156"/>
  <c r="HR733" i="156"/>
  <c r="HQ733" i="156"/>
  <c r="HX732" i="156"/>
  <c r="HW732" i="156"/>
  <c r="HV732" i="156"/>
  <c r="HU732" i="156"/>
  <c r="HT732" i="156"/>
  <c r="HS732" i="156"/>
  <c r="HR732" i="156"/>
  <c r="HQ732" i="156"/>
  <c r="HX731" i="156"/>
  <c r="HW731" i="156"/>
  <c r="HV731" i="156"/>
  <c r="HU731" i="156"/>
  <c r="HT731" i="156"/>
  <c r="HS731" i="156"/>
  <c r="HR731" i="156"/>
  <c r="HQ731" i="156"/>
  <c r="HX730" i="156"/>
  <c r="HW730" i="156"/>
  <c r="HV730" i="156"/>
  <c r="HU730" i="156"/>
  <c r="HT730" i="156"/>
  <c r="HS730" i="156"/>
  <c r="HR730" i="156"/>
  <c r="HQ730" i="156"/>
  <c r="HX729" i="156"/>
  <c r="HW729" i="156"/>
  <c r="HV729" i="156"/>
  <c r="HU729" i="156"/>
  <c r="HT729" i="156"/>
  <c r="HS729" i="156"/>
  <c r="HR729" i="156"/>
  <c r="HQ729" i="156"/>
  <c r="HX728" i="156"/>
  <c r="HW728" i="156"/>
  <c r="HV728" i="156"/>
  <c r="HU728" i="156"/>
  <c r="HT728" i="156"/>
  <c r="HS728" i="156"/>
  <c r="HR728" i="156"/>
  <c r="HQ728" i="156"/>
  <c r="HX727" i="156"/>
  <c r="HW727" i="156"/>
  <c r="HV727" i="156"/>
  <c r="HU727" i="156"/>
  <c r="HT727" i="156"/>
  <c r="HS727" i="156"/>
  <c r="HR727" i="156"/>
  <c r="HQ727" i="156"/>
  <c r="HX726" i="156"/>
  <c r="HW726" i="156"/>
  <c r="HV726" i="156"/>
  <c r="HU726" i="156"/>
  <c r="HT726" i="156"/>
  <c r="HS726" i="156"/>
  <c r="HR726" i="156"/>
  <c r="HQ726" i="156"/>
  <c r="HX725" i="156"/>
  <c r="HW725" i="156"/>
  <c r="HV725" i="156"/>
  <c r="HU725" i="156"/>
  <c r="HT725" i="156"/>
  <c r="HS725" i="156"/>
  <c r="HR725" i="156"/>
  <c r="HQ725" i="156"/>
  <c r="HX723" i="156"/>
  <c r="HW723" i="156"/>
  <c r="HV723" i="156"/>
  <c r="HU723" i="156"/>
  <c r="HT723" i="156"/>
  <c r="HS723" i="156"/>
  <c r="HR723" i="156"/>
  <c r="HQ723" i="156"/>
  <c r="HX722" i="156"/>
  <c r="HW722" i="156"/>
  <c r="HV722" i="156"/>
  <c r="HU722" i="156"/>
  <c r="HT722" i="156"/>
  <c r="HS722" i="156"/>
  <c r="HR722" i="156"/>
  <c r="HQ722" i="156"/>
  <c r="HX721" i="156"/>
  <c r="HW721" i="156"/>
  <c r="HV721" i="156"/>
  <c r="HU721" i="156"/>
  <c r="HT721" i="156"/>
  <c r="HS721" i="156"/>
  <c r="HR721" i="156"/>
  <c r="HQ721" i="156"/>
  <c r="HX720" i="156"/>
  <c r="HW720" i="156"/>
  <c r="HV720" i="156"/>
  <c r="HU720" i="156"/>
  <c r="HT720" i="156"/>
  <c r="HS720" i="156"/>
  <c r="HR720" i="156"/>
  <c r="HQ720" i="156"/>
  <c r="HX719" i="156"/>
  <c r="HW719" i="156"/>
  <c r="HV719" i="156"/>
  <c r="HU719" i="156"/>
  <c r="HT719" i="156"/>
  <c r="HS719" i="156"/>
  <c r="HR719" i="156"/>
  <c r="HQ719" i="156"/>
  <c r="HX718" i="156"/>
  <c r="HW718" i="156"/>
  <c r="HV718" i="156"/>
  <c r="HU718" i="156"/>
  <c r="HT718" i="156"/>
  <c r="HS718" i="156"/>
  <c r="HR718" i="156"/>
  <c r="HQ718" i="156"/>
  <c r="HX717" i="156"/>
  <c r="HW717" i="156"/>
  <c r="HV717" i="156"/>
  <c r="HU717" i="156"/>
  <c r="HT717" i="156"/>
  <c r="HS717" i="156"/>
  <c r="HR717" i="156"/>
  <c r="HQ717" i="156"/>
  <c r="HX716" i="156"/>
  <c r="HW716" i="156"/>
  <c r="HV716" i="156"/>
  <c r="HU716" i="156"/>
  <c r="HT716" i="156"/>
  <c r="HS716" i="156"/>
  <c r="HR716" i="156"/>
  <c r="HQ716" i="156"/>
  <c r="HX715" i="156"/>
  <c r="HW715" i="156"/>
  <c r="HV715" i="156"/>
  <c r="HU715" i="156"/>
  <c r="HT715" i="156"/>
  <c r="HS715" i="156"/>
  <c r="HR715" i="156"/>
  <c r="HQ715" i="156"/>
  <c r="HX714" i="156"/>
  <c r="HW714" i="156"/>
  <c r="HV714" i="156"/>
  <c r="HU714" i="156"/>
  <c r="HT714" i="156"/>
  <c r="HS714" i="156"/>
  <c r="HR714" i="156"/>
  <c r="HQ714" i="156"/>
  <c r="HX713" i="156"/>
  <c r="HW713" i="156"/>
  <c r="HV713" i="156"/>
  <c r="HU713" i="156"/>
  <c r="HT713" i="156"/>
  <c r="HS713" i="156"/>
  <c r="HR713" i="156"/>
  <c r="HQ713" i="156"/>
  <c r="HX712" i="156"/>
  <c r="HW712" i="156"/>
  <c r="HV712" i="156"/>
  <c r="HU712" i="156"/>
  <c r="HT712" i="156"/>
  <c r="HS712" i="156"/>
  <c r="HR712" i="156"/>
  <c r="HQ712" i="156"/>
  <c r="HX711" i="156"/>
  <c r="HW711" i="156"/>
  <c r="HV711" i="156"/>
  <c r="HU711" i="156"/>
  <c r="HT711" i="156"/>
  <c r="HS711" i="156"/>
  <c r="HR711" i="156"/>
  <c r="HQ711" i="156"/>
  <c r="HX710" i="156"/>
  <c r="HW710" i="156"/>
  <c r="HV710" i="156"/>
  <c r="HU710" i="156"/>
  <c r="HT710" i="156"/>
  <c r="HS710" i="156"/>
  <c r="HR710" i="156"/>
  <c r="HQ710" i="156"/>
  <c r="HX709" i="156"/>
  <c r="HW709" i="156"/>
  <c r="HV709" i="156"/>
  <c r="HU709" i="156"/>
  <c r="HT709" i="156"/>
  <c r="HS709" i="156"/>
  <c r="HR709" i="156"/>
  <c r="HQ709" i="156"/>
  <c r="HX708" i="156"/>
  <c r="HW708" i="156"/>
  <c r="HV708" i="156"/>
  <c r="HU708" i="156"/>
  <c r="HT708" i="156"/>
  <c r="HS708" i="156"/>
  <c r="HR708" i="156"/>
  <c r="HQ708" i="156"/>
  <c r="HX707" i="156"/>
  <c r="HW707" i="156"/>
  <c r="HV707" i="156"/>
  <c r="HU707" i="156"/>
  <c r="HT707" i="156"/>
  <c r="HS707" i="156"/>
  <c r="HR707" i="156"/>
  <c r="HQ707" i="156"/>
  <c r="HX706" i="156"/>
  <c r="HW706" i="156"/>
  <c r="HV706" i="156"/>
  <c r="HU706" i="156"/>
  <c r="HT706" i="156"/>
  <c r="HS706" i="156"/>
  <c r="HR706" i="156"/>
  <c r="HQ706" i="156"/>
  <c r="HX705" i="156"/>
  <c r="HW705" i="156"/>
  <c r="HV705" i="156"/>
  <c r="HU705" i="156"/>
  <c r="HT705" i="156"/>
  <c r="HS705" i="156"/>
  <c r="HR705" i="156"/>
  <c r="HQ705" i="156"/>
  <c r="HX704" i="156"/>
  <c r="HW704" i="156"/>
  <c r="HV704" i="156"/>
  <c r="HU704" i="156"/>
  <c r="HT704" i="156"/>
  <c r="HS704" i="156"/>
  <c r="HR704" i="156"/>
  <c r="HQ704" i="156"/>
  <c r="HX703" i="156"/>
  <c r="HW703" i="156"/>
  <c r="HV703" i="156"/>
  <c r="HU703" i="156"/>
  <c r="HT703" i="156"/>
  <c r="HS703" i="156"/>
  <c r="HR703" i="156"/>
  <c r="HQ703" i="156"/>
  <c r="HX702" i="156"/>
  <c r="HW702" i="156"/>
  <c r="HV702" i="156"/>
  <c r="HU702" i="156"/>
  <c r="HT702" i="156"/>
  <c r="HS702" i="156"/>
  <c r="HR702" i="156"/>
  <c r="HQ702" i="156"/>
  <c r="HX701" i="156"/>
  <c r="HW701" i="156"/>
  <c r="HV701" i="156"/>
  <c r="HU701" i="156"/>
  <c r="HT701" i="156"/>
  <c r="HS701" i="156"/>
  <c r="HR701" i="156"/>
  <c r="HQ701" i="156"/>
  <c r="HO692" i="156"/>
  <c r="HN692" i="156"/>
  <c r="HM692" i="156"/>
  <c r="HL692" i="156"/>
  <c r="HO691" i="156"/>
  <c r="HN691" i="156"/>
  <c r="HM691" i="156"/>
  <c r="HL691" i="156"/>
  <c r="HO690" i="156"/>
  <c r="HN690" i="156"/>
  <c r="HM690" i="156"/>
  <c r="HL690" i="156"/>
  <c r="HO689" i="156"/>
  <c r="HN689" i="156"/>
  <c r="HM689" i="156"/>
  <c r="HL689" i="156"/>
  <c r="HO688" i="156"/>
  <c r="HN688" i="156"/>
  <c r="HM688" i="156"/>
  <c r="HL688" i="156"/>
  <c r="HO687" i="156"/>
  <c r="HN687" i="156"/>
  <c r="HM687" i="156"/>
  <c r="HL687" i="156"/>
  <c r="HO686" i="156"/>
  <c r="HN686" i="156"/>
  <c r="HM686" i="156"/>
  <c r="HL686" i="156"/>
  <c r="HO685" i="156"/>
  <c r="HN685" i="156"/>
  <c r="HM685" i="156"/>
  <c r="HL685" i="156"/>
  <c r="HO684" i="156"/>
  <c r="HN684" i="156"/>
  <c r="HM684" i="156"/>
  <c r="HL684" i="156"/>
  <c r="HO683" i="156"/>
  <c r="HN683" i="156"/>
  <c r="HM683" i="156"/>
  <c r="HL683" i="156"/>
  <c r="HO682" i="156"/>
  <c r="HN682" i="156"/>
  <c r="HM682" i="156"/>
  <c r="HL682" i="156"/>
  <c r="HO681" i="156"/>
  <c r="HN681" i="156"/>
  <c r="HM681" i="156"/>
  <c r="HL681" i="156"/>
  <c r="HO680" i="156"/>
  <c r="HN680" i="156"/>
  <c r="HM680" i="156"/>
  <c r="HL680" i="156"/>
  <c r="HO679" i="156"/>
  <c r="HN679" i="156"/>
  <c r="HM679" i="156"/>
  <c r="HL679" i="156"/>
  <c r="HO678" i="156"/>
  <c r="HN678" i="156"/>
  <c r="HM678" i="156"/>
  <c r="HL678" i="156"/>
  <c r="HO677" i="156"/>
  <c r="HN677" i="156"/>
  <c r="HM677" i="156"/>
  <c r="HL677" i="156"/>
  <c r="HO676" i="156"/>
  <c r="HN676" i="156"/>
  <c r="HM676" i="156"/>
  <c r="HL676" i="156"/>
  <c r="HO675" i="156"/>
  <c r="HN675" i="156"/>
  <c r="HM675" i="156"/>
  <c r="HL675" i="156"/>
  <c r="HO673" i="156"/>
  <c r="HN673" i="156"/>
  <c r="HM673" i="156"/>
  <c r="HL673" i="156"/>
  <c r="HO672" i="156"/>
  <c r="HN672" i="156"/>
  <c r="HM672" i="156"/>
  <c r="HL672" i="156"/>
  <c r="HO671" i="156"/>
  <c r="HN671" i="156"/>
  <c r="HM671" i="156"/>
  <c r="HL671" i="156"/>
  <c r="HO670" i="156"/>
  <c r="HN670" i="156"/>
  <c r="HM670" i="156"/>
  <c r="HL670" i="156"/>
  <c r="HO669" i="156"/>
  <c r="HN669" i="156"/>
  <c r="HM669" i="156"/>
  <c r="HL669" i="156"/>
  <c r="HO668" i="156"/>
  <c r="HN668" i="156"/>
  <c r="HM668" i="156"/>
  <c r="HL668" i="156"/>
  <c r="HO667" i="156"/>
  <c r="HN667" i="156"/>
  <c r="HM667" i="156"/>
  <c r="HL667" i="156"/>
  <c r="HO666" i="156"/>
  <c r="HN666" i="156"/>
  <c r="HM666" i="156"/>
  <c r="HL666" i="156"/>
  <c r="HO665" i="156"/>
  <c r="HN665" i="156"/>
  <c r="HM665" i="156"/>
  <c r="HL665" i="156"/>
  <c r="HO664" i="156"/>
  <c r="HN664" i="156"/>
  <c r="HM664" i="156"/>
  <c r="HL664" i="156"/>
  <c r="HO663" i="156"/>
  <c r="HN663" i="156"/>
  <c r="HM663" i="156"/>
  <c r="HL663" i="156"/>
  <c r="HO662" i="156"/>
  <c r="HN662" i="156"/>
  <c r="HM662" i="156"/>
  <c r="HL662" i="156"/>
  <c r="HO661" i="156"/>
  <c r="HN661" i="156"/>
  <c r="HM661" i="156"/>
  <c r="HL661" i="156"/>
  <c r="HO660" i="156"/>
  <c r="HN660" i="156"/>
  <c r="HM660" i="156"/>
  <c r="HL660" i="156"/>
  <c r="HO659" i="156"/>
  <c r="HN659" i="156"/>
  <c r="HM659" i="156"/>
  <c r="HL659" i="156"/>
  <c r="HO658" i="156"/>
  <c r="HN658" i="156"/>
  <c r="HM658" i="156"/>
  <c r="HL658" i="156"/>
  <c r="HO657" i="156"/>
  <c r="HN657" i="156"/>
  <c r="HM657" i="156"/>
  <c r="HL657" i="156"/>
  <c r="HO656" i="156"/>
  <c r="HN656" i="156"/>
  <c r="HM656" i="156"/>
  <c r="HL656" i="156"/>
  <c r="HO655" i="156"/>
  <c r="HN655" i="156"/>
  <c r="HM655" i="156"/>
  <c r="HL655" i="156"/>
  <c r="HO654" i="156"/>
  <c r="HN654" i="156"/>
  <c r="HM654" i="156"/>
  <c r="HL654" i="156"/>
  <c r="HO653" i="156"/>
  <c r="HN653" i="156"/>
  <c r="HM653" i="156"/>
  <c r="HL653" i="156"/>
  <c r="HO651" i="156"/>
  <c r="HN651" i="156"/>
  <c r="HM651" i="156"/>
  <c r="HL651" i="156"/>
  <c r="HO650" i="156"/>
  <c r="HN650" i="156"/>
  <c r="HM650" i="156"/>
  <c r="HL650" i="156"/>
  <c r="HO649" i="156"/>
  <c r="HN649" i="156"/>
  <c r="HM649" i="156"/>
  <c r="HL649" i="156"/>
  <c r="HO648" i="156"/>
  <c r="HN648" i="156"/>
  <c r="HM648" i="156"/>
  <c r="HL648" i="156"/>
  <c r="HO647" i="156"/>
  <c r="HN647" i="156"/>
  <c r="HM647" i="156"/>
  <c r="HL647" i="156"/>
  <c r="HO646" i="156"/>
  <c r="HN646" i="156"/>
  <c r="HM646" i="156"/>
  <c r="HL646" i="156"/>
  <c r="HO645" i="156"/>
  <c r="HN645" i="156"/>
  <c r="HM645" i="156"/>
  <c r="HL645" i="156"/>
  <c r="HO644" i="156"/>
  <c r="HN644" i="156"/>
  <c r="HM644" i="156"/>
  <c r="HL644" i="156"/>
  <c r="HO643" i="156"/>
  <c r="HN643" i="156"/>
  <c r="HM643" i="156"/>
  <c r="HL643" i="156"/>
  <c r="HO642" i="156"/>
  <c r="HN642" i="156"/>
  <c r="HM642" i="156"/>
  <c r="HL642" i="156"/>
  <c r="HO641" i="156"/>
  <c r="HN641" i="156"/>
  <c r="HM641" i="156"/>
  <c r="HL641" i="156"/>
  <c r="HO640" i="156"/>
  <c r="HN640" i="156"/>
  <c r="HM640" i="156"/>
  <c r="HL640" i="156"/>
  <c r="HO639" i="156"/>
  <c r="HN639" i="156"/>
  <c r="HM639" i="156"/>
  <c r="HL639" i="156"/>
  <c r="HO638" i="156"/>
  <c r="HN638" i="156"/>
  <c r="HM638" i="156"/>
  <c r="HL638" i="156"/>
  <c r="HO637" i="156"/>
  <c r="HN637" i="156"/>
  <c r="HM637" i="156"/>
  <c r="HL637" i="156"/>
  <c r="HO636" i="156"/>
  <c r="HN636" i="156"/>
  <c r="HM636" i="156"/>
  <c r="HL636" i="156"/>
  <c r="HO635" i="156"/>
  <c r="HN635" i="156"/>
  <c r="HM635" i="156"/>
  <c r="HL635" i="156"/>
  <c r="HO634" i="156"/>
  <c r="HN634" i="156"/>
  <c r="HM634" i="156"/>
  <c r="HL634" i="156"/>
  <c r="HO633" i="156"/>
  <c r="HN633" i="156"/>
  <c r="HM633" i="156"/>
  <c r="HL633" i="156"/>
  <c r="HO632" i="156"/>
  <c r="HN632" i="156"/>
  <c r="HM632" i="156"/>
  <c r="HL632" i="156"/>
  <c r="HO631" i="156"/>
  <c r="HN631" i="156"/>
  <c r="HM631" i="156"/>
  <c r="HL631" i="156"/>
  <c r="HO629" i="156"/>
  <c r="HN629" i="156"/>
  <c r="HM629" i="156"/>
  <c r="HL629" i="156"/>
  <c r="HO628" i="156"/>
  <c r="HN628" i="156"/>
  <c r="HM628" i="156"/>
  <c r="HL628" i="156"/>
  <c r="HO627" i="156"/>
  <c r="HN627" i="156"/>
  <c r="HM627" i="156"/>
  <c r="HL627" i="156"/>
  <c r="HO626" i="156"/>
  <c r="HN626" i="156"/>
  <c r="HM626" i="156"/>
  <c r="HL626" i="156"/>
  <c r="HO625" i="156"/>
  <c r="HN625" i="156"/>
  <c r="HM625" i="156"/>
  <c r="HL625" i="156"/>
  <c r="HO624" i="156"/>
  <c r="HN624" i="156"/>
  <c r="HM624" i="156"/>
  <c r="HL624" i="156"/>
  <c r="HO623" i="156"/>
  <c r="HN623" i="156"/>
  <c r="HM623" i="156"/>
  <c r="HL623" i="156"/>
  <c r="HO622" i="156"/>
  <c r="HN622" i="156"/>
  <c r="HM622" i="156"/>
  <c r="HL622" i="156"/>
  <c r="HO621" i="156"/>
  <c r="HN621" i="156"/>
  <c r="HM621" i="156"/>
  <c r="HL621" i="156"/>
  <c r="HO620" i="156"/>
  <c r="HN620" i="156"/>
  <c r="HM620" i="156"/>
  <c r="HL620" i="156"/>
  <c r="HO619" i="156"/>
  <c r="HN619" i="156"/>
  <c r="HM619" i="156"/>
  <c r="HL619" i="156"/>
  <c r="HO618" i="156"/>
  <c r="HN618" i="156"/>
  <c r="HM618" i="156"/>
  <c r="HL618" i="156"/>
  <c r="HO617" i="156"/>
  <c r="HN617" i="156"/>
  <c r="HM617" i="156"/>
  <c r="HL617" i="156"/>
  <c r="HO616" i="156"/>
  <c r="HN616" i="156"/>
  <c r="HM616" i="156"/>
  <c r="HL616" i="156"/>
  <c r="HO615" i="156"/>
  <c r="HN615" i="156"/>
  <c r="HM615" i="156"/>
  <c r="HL615" i="156"/>
  <c r="HO614" i="156"/>
  <c r="HN614" i="156"/>
  <c r="HM614" i="156"/>
  <c r="HL614" i="156"/>
  <c r="HO613" i="156"/>
  <c r="HN613" i="156"/>
  <c r="HM613" i="156"/>
  <c r="HL613" i="156"/>
  <c r="HO612" i="156"/>
  <c r="HN612" i="156"/>
  <c r="HM612" i="156"/>
  <c r="HL612" i="156"/>
  <c r="HO611" i="156"/>
  <c r="HN611" i="156"/>
  <c r="HM611" i="156"/>
  <c r="HL611" i="156"/>
  <c r="BJ386" i="156"/>
  <c r="BI386" i="156"/>
  <c r="BH386" i="156"/>
  <c r="BG386" i="156"/>
  <c r="BF386" i="156"/>
  <c r="BJ385" i="156"/>
  <c r="BI385" i="156"/>
  <c r="BH385" i="156"/>
  <c r="BG385" i="156"/>
  <c r="BF385" i="156"/>
  <c r="BJ384" i="156"/>
  <c r="BI384" i="156"/>
  <c r="BH384" i="156"/>
  <c r="BG384" i="156"/>
  <c r="BF384" i="156"/>
  <c r="BJ383" i="156"/>
  <c r="BI383" i="156"/>
  <c r="BH383" i="156"/>
  <c r="BG383" i="156"/>
  <c r="BF383" i="156"/>
  <c r="BJ382" i="156"/>
  <c r="BI382" i="156"/>
  <c r="BH382" i="156"/>
  <c r="BG382" i="156"/>
  <c r="BF382" i="156"/>
  <c r="BJ381" i="156"/>
  <c r="BI381" i="156"/>
  <c r="BH381" i="156"/>
  <c r="BG381" i="156"/>
  <c r="BF381" i="156"/>
  <c r="BJ380" i="156"/>
  <c r="BI380" i="156"/>
  <c r="BH380" i="156"/>
  <c r="BG380" i="156"/>
  <c r="BF380" i="156"/>
  <c r="BJ379" i="156"/>
  <c r="BI379" i="156"/>
  <c r="BH379" i="156"/>
  <c r="BG379" i="156"/>
  <c r="BF379" i="156"/>
  <c r="BJ378" i="156"/>
  <c r="BI378" i="156"/>
  <c r="BH378" i="156"/>
  <c r="BG378" i="156"/>
  <c r="BF378" i="156"/>
  <c r="BJ377" i="156"/>
  <c r="BI377" i="156"/>
  <c r="BH377" i="156"/>
  <c r="BG377" i="156"/>
  <c r="BF377" i="156"/>
  <c r="BJ376" i="156"/>
  <c r="BI376" i="156"/>
  <c r="BH376" i="156"/>
  <c r="BG376" i="156"/>
  <c r="BF376" i="156"/>
  <c r="BJ375" i="156"/>
  <c r="BI375" i="156"/>
  <c r="BH375" i="156"/>
  <c r="BG375" i="156"/>
  <c r="BF375" i="156"/>
  <c r="BJ374" i="156"/>
  <c r="BI374" i="156"/>
  <c r="BH374" i="156"/>
  <c r="BG374" i="156"/>
  <c r="BF374" i="156"/>
  <c r="BJ373" i="156"/>
  <c r="BI373" i="156"/>
  <c r="BH373" i="156"/>
  <c r="BG373" i="156"/>
  <c r="BF373" i="156"/>
  <c r="BJ372" i="156"/>
  <c r="BI372" i="156"/>
  <c r="BH372" i="156"/>
  <c r="BG372" i="156"/>
  <c r="BF372" i="156"/>
  <c r="BJ371" i="156"/>
  <c r="BI371" i="156"/>
  <c r="BH371" i="156"/>
  <c r="BG371" i="156"/>
  <c r="BF371" i="156"/>
  <c r="BJ369" i="156"/>
  <c r="BI369" i="156"/>
  <c r="BH369" i="156"/>
  <c r="BG369" i="156"/>
  <c r="BF369" i="156"/>
  <c r="BJ368" i="156"/>
  <c r="BI368" i="156"/>
  <c r="BH368" i="156"/>
  <c r="BG368" i="156"/>
  <c r="BF368" i="156"/>
  <c r="BJ367" i="156"/>
  <c r="BI367" i="156"/>
  <c r="BH367" i="156"/>
  <c r="BG367" i="156"/>
  <c r="BF367" i="156"/>
  <c r="BJ366" i="156"/>
  <c r="BI366" i="156"/>
  <c r="BH366" i="156"/>
  <c r="BG366" i="156"/>
  <c r="BF366" i="156"/>
  <c r="BJ365" i="156"/>
  <c r="BI365" i="156"/>
  <c r="BH365" i="156"/>
  <c r="BG365" i="156"/>
  <c r="BF365" i="156"/>
  <c r="BJ364" i="156"/>
  <c r="BI364" i="156"/>
  <c r="BH364" i="156"/>
  <c r="BG364" i="156"/>
  <c r="BF364" i="156"/>
  <c r="BJ363" i="156"/>
  <c r="BI363" i="156"/>
  <c r="BH363" i="156"/>
  <c r="BG363" i="156"/>
  <c r="BF363" i="156"/>
  <c r="BJ362" i="156"/>
  <c r="BI362" i="156"/>
  <c r="BH362" i="156"/>
  <c r="BG362" i="156"/>
  <c r="BF362" i="156"/>
  <c r="BJ361" i="156"/>
  <c r="BI361" i="156"/>
  <c r="BH361" i="156"/>
  <c r="BG361" i="156"/>
  <c r="BF361" i="156"/>
  <c r="BJ360" i="156"/>
  <c r="BI360" i="156"/>
  <c r="BH360" i="156"/>
  <c r="BG360" i="156"/>
  <c r="BF360" i="156"/>
  <c r="BJ359" i="156"/>
  <c r="BI359" i="156"/>
  <c r="BH359" i="156"/>
  <c r="BG359" i="156"/>
  <c r="BF359" i="156"/>
  <c r="BJ358" i="156"/>
  <c r="BI358" i="156"/>
  <c r="BH358" i="156"/>
  <c r="BG358" i="156"/>
  <c r="BF358" i="156"/>
  <c r="BJ357" i="156"/>
  <c r="BI357" i="156"/>
  <c r="BH357" i="156"/>
  <c r="BG357" i="156"/>
  <c r="BF357" i="156"/>
  <c r="BJ356" i="156"/>
  <c r="BI356" i="156"/>
  <c r="BH356" i="156"/>
  <c r="BG356" i="156"/>
  <c r="BF356" i="156"/>
  <c r="BJ355" i="156"/>
  <c r="BI355" i="156"/>
  <c r="BH355" i="156"/>
  <c r="BG355" i="156"/>
  <c r="BF355" i="156"/>
  <c r="BJ354" i="156"/>
  <c r="BI354" i="156"/>
  <c r="BH354" i="156"/>
  <c r="BG354" i="156"/>
  <c r="BF354" i="156"/>
  <c r="BJ353" i="156"/>
  <c r="BI353" i="156"/>
  <c r="BH353" i="156"/>
  <c r="BG353" i="156"/>
  <c r="BF353" i="156"/>
  <c r="BJ352" i="156"/>
  <c r="BI352" i="156"/>
  <c r="BH352" i="156"/>
  <c r="BG352" i="156"/>
  <c r="BF352" i="156"/>
  <c r="BJ351" i="156"/>
  <c r="BI351" i="156"/>
  <c r="BH351" i="156"/>
  <c r="BG351" i="156"/>
  <c r="BF351" i="156"/>
  <c r="BJ350" i="156"/>
  <c r="BI350" i="156"/>
  <c r="BH350" i="156"/>
  <c r="BG350" i="156"/>
  <c r="BF350" i="156"/>
  <c r="BJ349" i="156"/>
  <c r="BI349" i="156"/>
  <c r="BH349" i="156"/>
  <c r="BG349" i="156"/>
  <c r="BF349" i="156"/>
  <c r="BJ348" i="156"/>
  <c r="BI348" i="156"/>
  <c r="BH348" i="156"/>
  <c r="BG348" i="156"/>
  <c r="BF348" i="156"/>
  <c r="BJ347" i="156"/>
  <c r="BI347" i="156"/>
  <c r="BH347" i="156"/>
  <c r="BG347" i="156"/>
  <c r="BF347" i="156"/>
  <c r="BJ346" i="156"/>
  <c r="BI346" i="156"/>
  <c r="BH346" i="156"/>
  <c r="BG346" i="156"/>
  <c r="BF346" i="156"/>
  <c r="BJ345" i="156"/>
  <c r="BI345" i="156"/>
  <c r="BH345" i="156"/>
  <c r="BG345" i="156"/>
  <c r="BF345" i="156"/>
  <c r="BJ344" i="156"/>
  <c r="BI344" i="156"/>
  <c r="BH344" i="156"/>
  <c r="BG344" i="156"/>
  <c r="BF344" i="156"/>
  <c r="BJ343" i="156"/>
  <c r="BI343" i="156"/>
  <c r="BH343" i="156"/>
  <c r="BG343" i="156"/>
  <c r="BF343" i="156"/>
  <c r="BJ342" i="156"/>
  <c r="BI342" i="156"/>
  <c r="BH342" i="156"/>
  <c r="BG342" i="156"/>
  <c r="BF342" i="156"/>
  <c r="BJ341" i="156"/>
  <c r="BI341" i="156"/>
  <c r="BH341" i="156"/>
  <c r="BG341" i="156"/>
  <c r="BF341" i="156"/>
  <c r="BD331" i="156"/>
  <c r="BC331" i="156"/>
  <c r="BB331" i="156"/>
  <c r="BA331" i="156"/>
  <c r="AZ331" i="156"/>
  <c r="AY331" i="156"/>
  <c r="AX331" i="156"/>
  <c r="BD330" i="156"/>
  <c r="BC330" i="156"/>
  <c r="BB330" i="156"/>
  <c r="BA330" i="156"/>
  <c r="AZ330" i="156"/>
  <c r="AY330" i="156"/>
  <c r="AX330" i="156"/>
  <c r="BD329" i="156"/>
  <c r="BC329" i="156"/>
  <c r="BB329" i="156"/>
  <c r="BA329" i="156"/>
  <c r="AZ329" i="156"/>
  <c r="AY329" i="156"/>
  <c r="AX329" i="156"/>
  <c r="BD328" i="156"/>
  <c r="BC328" i="156"/>
  <c r="BB328" i="156"/>
  <c r="BA328" i="156"/>
  <c r="AZ328" i="156"/>
  <c r="AY328" i="156"/>
  <c r="AX328" i="156"/>
  <c r="BD327" i="156"/>
  <c r="BC327" i="156"/>
  <c r="BB327" i="156"/>
  <c r="BA327" i="156"/>
  <c r="AZ327" i="156"/>
  <c r="AY327" i="156"/>
  <c r="AX327" i="156"/>
  <c r="BD326" i="156"/>
  <c r="BC326" i="156"/>
  <c r="BB326" i="156"/>
  <c r="BA326" i="156"/>
  <c r="AZ326" i="156"/>
  <c r="AY326" i="156"/>
  <c r="AX326" i="156"/>
  <c r="BD325" i="156"/>
  <c r="BC325" i="156"/>
  <c r="BB325" i="156"/>
  <c r="BA325" i="156"/>
  <c r="AZ325" i="156"/>
  <c r="AY325" i="156"/>
  <c r="AX325" i="156"/>
  <c r="BD324" i="156"/>
  <c r="BC324" i="156"/>
  <c r="BB324" i="156"/>
  <c r="BA324" i="156"/>
  <c r="AZ324" i="156"/>
  <c r="AY324" i="156"/>
  <c r="AX324" i="156"/>
  <c r="BD323" i="156"/>
  <c r="BC323" i="156"/>
  <c r="BB323" i="156"/>
  <c r="BA323" i="156"/>
  <c r="AZ323" i="156"/>
  <c r="AY323" i="156"/>
  <c r="AX323" i="156"/>
  <c r="BD322" i="156"/>
  <c r="BC322" i="156"/>
  <c r="BB322" i="156"/>
  <c r="BA322" i="156"/>
  <c r="AZ322" i="156"/>
  <c r="AY322" i="156"/>
  <c r="AX322" i="156"/>
  <c r="BD321" i="156"/>
  <c r="BC321" i="156"/>
  <c r="BB321" i="156"/>
  <c r="BA321" i="156"/>
  <c r="AZ321" i="156"/>
  <c r="AY321" i="156"/>
  <c r="AX321" i="156"/>
  <c r="BD320" i="156"/>
  <c r="BC320" i="156"/>
  <c r="BB320" i="156"/>
  <c r="BA320" i="156"/>
  <c r="AZ320" i="156"/>
  <c r="AY320" i="156"/>
  <c r="AX320" i="156"/>
  <c r="BD319" i="156"/>
  <c r="BC319" i="156"/>
  <c r="BB319" i="156"/>
  <c r="BA319" i="156"/>
  <c r="AZ319" i="156"/>
  <c r="AY319" i="156"/>
  <c r="AX319" i="156"/>
  <c r="BD318" i="156"/>
  <c r="BC318" i="156"/>
  <c r="BB318" i="156"/>
  <c r="BA318" i="156"/>
  <c r="AZ318" i="156"/>
  <c r="AY318" i="156"/>
  <c r="AX318" i="156"/>
  <c r="BD317" i="156"/>
  <c r="BC317" i="156"/>
  <c r="BB317" i="156"/>
  <c r="BA317" i="156"/>
  <c r="AZ317" i="156"/>
  <c r="AY317" i="156"/>
  <c r="AX317" i="156"/>
  <c r="BD316" i="156"/>
  <c r="BC316" i="156"/>
  <c r="BB316" i="156"/>
  <c r="BA316" i="156"/>
  <c r="AZ316" i="156"/>
  <c r="AY316" i="156"/>
  <c r="AX316" i="156"/>
  <c r="BD314" i="156"/>
  <c r="BC314" i="156"/>
  <c r="BB314" i="156"/>
  <c r="BA314" i="156"/>
  <c r="AZ314" i="156"/>
  <c r="AY314" i="156"/>
  <c r="AX314" i="156"/>
  <c r="BD313" i="156"/>
  <c r="BC313" i="156"/>
  <c r="BB313" i="156"/>
  <c r="BA313" i="156"/>
  <c r="AZ313" i="156"/>
  <c r="AY313" i="156"/>
  <c r="AX313" i="156"/>
  <c r="BD312" i="156"/>
  <c r="BC312" i="156"/>
  <c r="BB312" i="156"/>
  <c r="BA312" i="156"/>
  <c r="AZ312" i="156"/>
  <c r="AY312" i="156"/>
  <c r="AX312" i="156"/>
  <c r="BD311" i="156"/>
  <c r="BC311" i="156"/>
  <c r="BB311" i="156"/>
  <c r="BA311" i="156"/>
  <c r="AZ311" i="156"/>
  <c r="AY311" i="156"/>
  <c r="AX311" i="156"/>
  <c r="BD310" i="156"/>
  <c r="BC310" i="156"/>
  <c r="BB310" i="156"/>
  <c r="BA310" i="156"/>
  <c r="AZ310" i="156"/>
  <c r="AY310" i="156"/>
  <c r="AX310" i="156"/>
  <c r="BD309" i="156"/>
  <c r="BC309" i="156"/>
  <c r="BB309" i="156"/>
  <c r="BA309" i="156"/>
  <c r="AZ309" i="156"/>
  <c r="AY309" i="156"/>
  <c r="AX309" i="156"/>
  <c r="BD308" i="156"/>
  <c r="BC308" i="156"/>
  <c r="BB308" i="156"/>
  <c r="BA308" i="156"/>
  <c r="AZ308" i="156"/>
  <c r="AY308" i="156"/>
  <c r="AX308" i="156"/>
  <c r="BD307" i="156"/>
  <c r="BC307" i="156"/>
  <c r="BB307" i="156"/>
  <c r="BA307" i="156"/>
  <c r="AZ307" i="156"/>
  <c r="AY307" i="156"/>
  <c r="AX307" i="156"/>
  <c r="BD306" i="156"/>
  <c r="BC306" i="156"/>
  <c r="BB306" i="156"/>
  <c r="BA306" i="156"/>
  <c r="AZ306" i="156"/>
  <c r="AY306" i="156"/>
  <c r="AX306" i="156"/>
  <c r="BD305" i="156"/>
  <c r="BC305" i="156"/>
  <c r="BB305" i="156"/>
  <c r="BA305" i="156"/>
  <c r="AZ305" i="156"/>
  <c r="AY305" i="156"/>
  <c r="AX305" i="156"/>
  <c r="BD304" i="156"/>
  <c r="BC304" i="156"/>
  <c r="BB304" i="156"/>
  <c r="BA304" i="156"/>
  <c r="AZ304" i="156"/>
  <c r="AY304" i="156"/>
  <c r="AX304" i="156"/>
  <c r="BD303" i="156"/>
  <c r="BC303" i="156"/>
  <c r="BB303" i="156"/>
  <c r="BA303" i="156"/>
  <c r="AZ303" i="156"/>
  <c r="AY303" i="156"/>
  <c r="AX303" i="156"/>
  <c r="BD302" i="156"/>
  <c r="BC302" i="156"/>
  <c r="BB302" i="156"/>
  <c r="BA302" i="156"/>
  <c r="AZ302" i="156"/>
  <c r="AY302" i="156"/>
  <c r="AX302" i="156"/>
  <c r="BD301" i="156"/>
  <c r="BC301" i="156"/>
  <c r="BB301" i="156"/>
  <c r="BA301" i="156"/>
  <c r="AZ301" i="156"/>
  <c r="AY301" i="156"/>
  <c r="AX301" i="156"/>
  <c r="BD300" i="156"/>
  <c r="BC300" i="156"/>
  <c r="BB300" i="156"/>
  <c r="BA300" i="156"/>
  <c r="AZ300" i="156"/>
  <c r="AY300" i="156"/>
  <c r="AX300" i="156"/>
  <c r="BD299" i="156"/>
  <c r="BC299" i="156"/>
  <c r="BB299" i="156"/>
  <c r="BA299" i="156"/>
  <c r="AZ299" i="156"/>
  <c r="AY299" i="156"/>
  <c r="AX299" i="156"/>
  <c r="BD298" i="156"/>
  <c r="BC298" i="156"/>
  <c r="BB298" i="156"/>
  <c r="BA298" i="156"/>
  <c r="AZ298" i="156"/>
  <c r="AY298" i="156"/>
  <c r="AX298" i="156"/>
  <c r="BD297" i="156"/>
  <c r="BC297" i="156"/>
  <c r="BB297" i="156"/>
  <c r="BA297" i="156"/>
  <c r="AZ297" i="156"/>
  <c r="AY297" i="156"/>
  <c r="AX297" i="156"/>
  <c r="BD296" i="156"/>
  <c r="BC296" i="156"/>
  <c r="BB296" i="156"/>
  <c r="BA296" i="156"/>
  <c r="AZ296" i="156"/>
  <c r="AY296" i="156"/>
  <c r="AX296" i="156"/>
  <c r="BD295" i="156"/>
  <c r="BC295" i="156"/>
  <c r="BB295" i="156"/>
  <c r="BA295" i="156"/>
  <c r="AZ295" i="156"/>
  <c r="AY295" i="156"/>
  <c r="AX295" i="156"/>
  <c r="BD294" i="156"/>
  <c r="BC294" i="156"/>
  <c r="BB294" i="156"/>
  <c r="BA294" i="156"/>
  <c r="AZ294" i="156"/>
  <c r="AY294" i="156"/>
  <c r="AX294" i="156"/>
  <c r="BD293" i="156"/>
  <c r="BC293" i="156"/>
  <c r="BB293" i="156"/>
  <c r="BA293" i="156"/>
  <c r="AZ293" i="156"/>
  <c r="AY293" i="156"/>
  <c r="AX293" i="156"/>
  <c r="BD292" i="156"/>
  <c r="BC292" i="156"/>
  <c r="BB292" i="156"/>
  <c r="BA292" i="156"/>
  <c r="AZ292" i="156"/>
  <c r="AY292" i="156"/>
  <c r="AX292" i="156"/>
  <c r="BD291" i="156"/>
  <c r="BC291" i="156"/>
  <c r="BB291" i="156"/>
  <c r="BA291" i="156"/>
  <c r="AZ291" i="156"/>
  <c r="AY291" i="156"/>
  <c r="AX291" i="156"/>
  <c r="BD290" i="156"/>
  <c r="BC290" i="156"/>
  <c r="BB290" i="156"/>
  <c r="BA290" i="156"/>
  <c r="AZ290" i="156"/>
  <c r="AY290" i="156"/>
  <c r="AX290" i="156"/>
  <c r="BD289" i="156"/>
  <c r="BC289" i="156"/>
  <c r="BB289" i="156"/>
  <c r="BA289" i="156"/>
  <c r="AZ289" i="156"/>
  <c r="AY289" i="156"/>
  <c r="AX289" i="156"/>
  <c r="BD288" i="156"/>
  <c r="BC288" i="156"/>
  <c r="BB288" i="156"/>
  <c r="BA288" i="156"/>
  <c r="AZ288" i="156"/>
  <c r="AY288" i="156"/>
  <c r="AX288" i="156"/>
  <c r="BD287" i="156"/>
  <c r="BC287" i="156"/>
  <c r="BB287" i="156"/>
  <c r="BA287" i="156"/>
  <c r="AZ287" i="156"/>
  <c r="AY287" i="156"/>
  <c r="AX287" i="156"/>
  <c r="BD286" i="156"/>
  <c r="BC286" i="156"/>
  <c r="BB286" i="156"/>
  <c r="BA286" i="156"/>
  <c r="AZ286" i="156"/>
  <c r="AY286" i="156"/>
  <c r="AX286" i="156"/>
  <c r="AV276" i="156"/>
  <c r="AU276" i="156"/>
  <c r="AT276" i="156"/>
  <c r="AS276" i="156"/>
  <c r="AR276" i="156"/>
  <c r="AQ276" i="156"/>
  <c r="AP276" i="156"/>
  <c r="AV275" i="156"/>
  <c r="AU275" i="156"/>
  <c r="AT275" i="156"/>
  <c r="AS275" i="156"/>
  <c r="AR275" i="156"/>
  <c r="AQ275" i="156"/>
  <c r="AP275" i="156"/>
  <c r="AV274" i="156"/>
  <c r="AU274" i="156"/>
  <c r="AT274" i="156"/>
  <c r="AS274" i="156"/>
  <c r="AR274" i="156"/>
  <c r="AQ274" i="156"/>
  <c r="AP274" i="156"/>
  <c r="AV273" i="156"/>
  <c r="AU273" i="156"/>
  <c r="AT273" i="156"/>
  <c r="AS273" i="156"/>
  <c r="AR273" i="156"/>
  <c r="AQ273" i="156"/>
  <c r="AP273" i="156"/>
  <c r="AV272" i="156"/>
  <c r="AU272" i="156"/>
  <c r="AT272" i="156"/>
  <c r="AS272" i="156"/>
  <c r="AR272" i="156"/>
  <c r="AQ272" i="156"/>
  <c r="AP272" i="156"/>
  <c r="AV271" i="156"/>
  <c r="AU271" i="156"/>
  <c r="AT271" i="156"/>
  <c r="AS271" i="156"/>
  <c r="AR271" i="156"/>
  <c r="AQ271" i="156"/>
  <c r="AP271" i="156"/>
  <c r="AV270" i="156"/>
  <c r="AU270" i="156"/>
  <c r="AT270" i="156"/>
  <c r="AS270" i="156"/>
  <c r="AR270" i="156"/>
  <c r="AQ270" i="156"/>
  <c r="AP270" i="156"/>
  <c r="AV269" i="156"/>
  <c r="AU269" i="156"/>
  <c r="AT269" i="156"/>
  <c r="AS269" i="156"/>
  <c r="AR269" i="156"/>
  <c r="AQ269" i="156"/>
  <c r="AP269" i="156"/>
  <c r="AV268" i="156"/>
  <c r="AU268" i="156"/>
  <c r="AT268" i="156"/>
  <c r="AS268" i="156"/>
  <c r="AR268" i="156"/>
  <c r="AQ268" i="156"/>
  <c r="AP268" i="156"/>
  <c r="AV267" i="156"/>
  <c r="AU267" i="156"/>
  <c r="AT267" i="156"/>
  <c r="AS267" i="156"/>
  <c r="AR267" i="156"/>
  <c r="AQ267" i="156"/>
  <c r="AP267" i="156"/>
  <c r="AV266" i="156"/>
  <c r="AU266" i="156"/>
  <c r="AT266" i="156"/>
  <c r="AS266" i="156"/>
  <c r="AR266" i="156"/>
  <c r="AQ266" i="156"/>
  <c r="AP266" i="156"/>
  <c r="AV265" i="156"/>
  <c r="AU265" i="156"/>
  <c r="AT265" i="156"/>
  <c r="AS265" i="156"/>
  <c r="AR265" i="156"/>
  <c r="AQ265" i="156"/>
  <c r="AP265" i="156"/>
  <c r="AV264" i="156"/>
  <c r="AU264" i="156"/>
  <c r="AT264" i="156"/>
  <c r="AS264" i="156"/>
  <c r="AR264" i="156"/>
  <c r="AQ264" i="156"/>
  <c r="AP264" i="156"/>
  <c r="AV263" i="156"/>
  <c r="AU263" i="156"/>
  <c r="AT263" i="156"/>
  <c r="AS263" i="156"/>
  <c r="AR263" i="156"/>
  <c r="AQ263" i="156"/>
  <c r="AP263" i="156"/>
  <c r="AV262" i="156"/>
  <c r="AU262" i="156"/>
  <c r="AT262" i="156"/>
  <c r="AS262" i="156"/>
  <c r="AR262" i="156"/>
  <c r="AQ262" i="156"/>
  <c r="AP262" i="156"/>
  <c r="AV261" i="156"/>
  <c r="AU261" i="156"/>
  <c r="AT261" i="156"/>
  <c r="AS261" i="156"/>
  <c r="AR261" i="156"/>
  <c r="AQ261" i="156"/>
  <c r="AP261" i="156"/>
  <c r="AV259" i="156"/>
  <c r="AU259" i="156"/>
  <c r="AT259" i="156"/>
  <c r="AS259" i="156"/>
  <c r="AR259" i="156"/>
  <c r="AQ259" i="156"/>
  <c r="AP259" i="156"/>
  <c r="AV258" i="156"/>
  <c r="AU258" i="156"/>
  <c r="AT258" i="156"/>
  <c r="AS258" i="156"/>
  <c r="AR258" i="156"/>
  <c r="AQ258" i="156"/>
  <c r="AP258" i="156"/>
  <c r="AV257" i="156"/>
  <c r="AU257" i="156"/>
  <c r="AT257" i="156"/>
  <c r="AS257" i="156"/>
  <c r="AR257" i="156"/>
  <c r="AQ257" i="156"/>
  <c r="AP257" i="156"/>
  <c r="AV256" i="156"/>
  <c r="AU256" i="156"/>
  <c r="AT256" i="156"/>
  <c r="AS256" i="156"/>
  <c r="AR256" i="156"/>
  <c r="AQ256" i="156"/>
  <c r="AP256" i="156"/>
  <c r="AV255" i="156"/>
  <c r="AU255" i="156"/>
  <c r="AT255" i="156"/>
  <c r="AS255" i="156"/>
  <c r="AR255" i="156"/>
  <c r="AQ255" i="156"/>
  <c r="AP255" i="156"/>
  <c r="AV254" i="156"/>
  <c r="AU254" i="156"/>
  <c r="AT254" i="156"/>
  <c r="AS254" i="156"/>
  <c r="AR254" i="156"/>
  <c r="AQ254" i="156"/>
  <c r="AP254" i="156"/>
  <c r="AV253" i="156"/>
  <c r="AU253" i="156"/>
  <c r="AT253" i="156"/>
  <c r="AS253" i="156"/>
  <c r="AR253" i="156"/>
  <c r="AQ253" i="156"/>
  <c r="AP253" i="156"/>
  <c r="AV252" i="156"/>
  <c r="AU252" i="156"/>
  <c r="AT252" i="156"/>
  <c r="AS252" i="156"/>
  <c r="AR252" i="156"/>
  <c r="AQ252" i="156"/>
  <c r="AP252" i="156"/>
  <c r="AV251" i="156"/>
  <c r="AU251" i="156"/>
  <c r="AT251" i="156"/>
  <c r="AS251" i="156"/>
  <c r="AR251" i="156"/>
  <c r="AQ251" i="156"/>
  <c r="AP251" i="156"/>
  <c r="AV250" i="156"/>
  <c r="AU250" i="156"/>
  <c r="AT250" i="156"/>
  <c r="AS250" i="156"/>
  <c r="AR250" i="156"/>
  <c r="AQ250" i="156"/>
  <c r="AP250" i="156"/>
  <c r="AV249" i="156"/>
  <c r="AU249" i="156"/>
  <c r="AT249" i="156"/>
  <c r="AS249" i="156"/>
  <c r="AR249" i="156"/>
  <c r="AQ249" i="156"/>
  <c r="AP249" i="156"/>
  <c r="AV248" i="156"/>
  <c r="AU248" i="156"/>
  <c r="AT248" i="156"/>
  <c r="AS248" i="156"/>
  <c r="AR248" i="156"/>
  <c r="AQ248" i="156"/>
  <c r="AP248" i="156"/>
  <c r="AV247" i="156"/>
  <c r="AU247" i="156"/>
  <c r="AT247" i="156"/>
  <c r="AS247" i="156"/>
  <c r="AR247" i="156"/>
  <c r="AQ247" i="156"/>
  <c r="AP247" i="156"/>
  <c r="AV246" i="156"/>
  <c r="AU246" i="156"/>
  <c r="AT246" i="156"/>
  <c r="AS246" i="156"/>
  <c r="AR246" i="156"/>
  <c r="AQ246" i="156"/>
  <c r="AP246" i="156"/>
  <c r="AV245" i="156"/>
  <c r="AU245" i="156"/>
  <c r="AT245" i="156"/>
  <c r="AS245" i="156"/>
  <c r="AR245" i="156"/>
  <c r="AQ245" i="156"/>
  <c r="AP245" i="156"/>
  <c r="AV244" i="156"/>
  <c r="AU244" i="156"/>
  <c r="AT244" i="156"/>
  <c r="AS244" i="156"/>
  <c r="AR244" i="156"/>
  <c r="AQ244" i="156"/>
  <c r="AP244" i="156"/>
  <c r="AV243" i="156"/>
  <c r="AU243" i="156"/>
  <c r="AT243" i="156"/>
  <c r="AS243" i="156"/>
  <c r="AR243" i="156"/>
  <c r="AQ243" i="156"/>
  <c r="AP243" i="156"/>
  <c r="AV242" i="156"/>
  <c r="AU242" i="156"/>
  <c r="AT242" i="156"/>
  <c r="AS242" i="156"/>
  <c r="AR242" i="156"/>
  <c r="AQ242" i="156"/>
  <c r="AP242" i="156"/>
  <c r="AV241" i="156"/>
  <c r="AU241" i="156"/>
  <c r="AT241" i="156"/>
  <c r="AS241" i="156"/>
  <c r="AR241" i="156"/>
  <c r="AQ241" i="156"/>
  <c r="AP241" i="156"/>
  <c r="AV240" i="156"/>
  <c r="AU240" i="156"/>
  <c r="AT240" i="156"/>
  <c r="AS240" i="156"/>
  <c r="AR240" i="156"/>
  <c r="AQ240" i="156"/>
  <c r="AP240" i="156"/>
  <c r="AV239" i="156"/>
  <c r="AU239" i="156"/>
  <c r="AT239" i="156"/>
  <c r="AS239" i="156"/>
  <c r="AR239" i="156"/>
  <c r="AQ239" i="156"/>
  <c r="AP239" i="156"/>
  <c r="AV238" i="156"/>
  <c r="AU238" i="156"/>
  <c r="AT238" i="156"/>
  <c r="AS238" i="156"/>
  <c r="AR238" i="156"/>
  <c r="AQ238" i="156"/>
  <c r="AP238" i="156"/>
  <c r="AV237" i="156"/>
  <c r="AU237" i="156"/>
  <c r="AT237" i="156"/>
  <c r="AS237" i="156"/>
  <c r="AR237" i="156"/>
  <c r="AQ237" i="156"/>
  <c r="AP237" i="156"/>
  <c r="AV236" i="156"/>
  <c r="AU236" i="156"/>
  <c r="AT236" i="156"/>
  <c r="AS236" i="156"/>
  <c r="AR236" i="156"/>
  <c r="AQ236" i="156"/>
  <c r="AP236" i="156"/>
  <c r="AV235" i="156"/>
  <c r="AU235" i="156"/>
  <c r="AT235" i="156"/>
  <c r="AS235" i="156"/>
  <c r="AR235" i="156"/>
  <c r="AQ235" i="156"/>
  <c r="AP235" i="156"/>
  <c r="AV234" i="156"/>
  <c r="AU234" i="156"/>
  <c r="AT234" i="156"/>
  <c r="AS234" i="156"/>
  <c r="AR234" i="156"/>
  <c r="AQ234" i="156"/>
  <c r="AP234" i="156"/>
  <c r="AV233" i="156"/>
  <c r="AU233" i="156"/>
  <c r="AT233" i="156"/>
  <c r="AS233" i="156"/>
  <c r="AR233" i="156"/>
  <c r="AQ233" i="156"/>
  <c r="AP233" i="156"/>
  <c r="AV232" i="156"/>
  <c r="AU232" i="156"/>
  <c r="AT232" i="156"/>
  <c r="AS232" i="156"/>
  <c r="AR232" i="156"/>
  <c r="AQ232" i="156"/>
  <c r="AP232" i="156"/>
  <c r="AV231" i="156"/>
  <c r="AU231" i="156"/>
  <c r="AT231" i="156"/>
  <c r="AS231" i="156"/>
  <c r="AR231" i="156"/>
  <c r="AQ231" i="156"/>
  <c r="AP231" i="156"/>
  <c r="AN221" i="156"/>
  <c r="AM221" i="156"/>
  <c r="AL221" i="156"/>
  <c r="AK221" i="156"/>
  <c r="AJ221" i="156"/>
  <c r="AI221" i="156"/>
  <c r="AH221" i="156"/>
  <c r="AN220" i="156"/>
  <c r="AM220" i="156"/>
  <c r="AL220" i="156"/>
  <c r="AK220" i="156"/>
  <c r="AJ220" i="156"/>
  <c r="AI220" i="156"/>
  <c r="AH220" i="156"/>
  <c r="AN219" i="156"/>
  <c r="AM219" i="156"/>
  <c r="AL219" i="156"/>
  <c r="AK219" i="156"/>
  <c r="AJ219" i="156"/>
  <c r="AI219" i="156"/>
  <c r="AH219" i="156"/>
  <c r="AN218" i="156"/>
  <c r="AM218" i="156"/>
  <c r="AL218" i="156"/>
  <c r="AK218" i="156"/>
  <c r="AJ218" i="156"/>
  <c r="AI218" i="156"/>
  <c r="AH218" i="156"/>
  <c r="AN217" i="156"/>
  <c r="AM217" i="156"/>
  <c r="AL217" i="156"/>
  <c r="AK217" i="156"/>
  <c r="AJ217" i="156"/>
  <c r="AI217" i="156"/>
  <c r="AH217" i="156"/>
  <c r="AN216" i="156"/>
  <c r="AM216" i="156"/>
  <c r="AL216" i="156"/>
  <c r="AK216" i="156"/>
  <c r="AJ216" i="156"/>
  <c r="AI216" i="156"/>
  <c r="AH216" i="156"/>
  <c r="AN215" i="156"/>
  <c r="AM215" i="156"/>
  <c r="AL215" i="156"/>
  <c r="AK215" i="156"/>
  <c r="AJ215" i="156"/>
  <c r="AI215" i="156"/>
  <c r="AH215" i="156"/>
  <c r="AN214" i="156"/>
  <c r="AM214" i="156"/>
  <c r="AL214" i="156"/>
  <c r="AK214" i="156"/>
  <c r="AJ214" i="156"/>
  <c r="AI214" i="156"/>
  <c r="AH214" i="156"/>
  <c r="AN213" i="156"/>
  <c r="AM213" i="156"/>
  <c r="AL213" i="156"/>
  <c r="AK213" i="156"/>
  <c r="AJ213" i="156"/>
  <c r="AI213" i="156"/>
  <c r="AH213" i="156"/>
  <c r="AN212" i="156"/>
  <c r="AM212" i="156"/>
  <c r="AL212" i="156"/>
  <c r="AK212" i="156"/>
  <c r="AJ212" i="156"/>
  <c r="AI212" i="156"/>
  <c r="AH212" i="156"/>
  <c r="AN211" i="156"/>
  <c r="AM211" i="156"/>
  <c r="AL211" i="156"/>
  <c r="AK211" i="156"/>
  <c r="AJ211" i="156"/>
  <c r="AI211" i="156"/>
  <c r="AH211" i="156"/>
  <c r="AN210" i="156"/>
  <c r="AM210" i="156"/>
  <c r="AL210" i="156"/>
  <c r="AK210" i="156"/>
  <c r="AJ210" i="156"/>
  <c r="AI210" i="156"/>
  <c r="AH210" i="156"/>
  <c r="AN209" i="156"/>
  <c r="AM209" i="156"/>
  <c r="AL209" i="156"/>
  <c r="AK209" i="156"/>
  <c r="AJ209" i="156"/>
  <c r="AI209" i="156"/>
  <c r="AH209" i="156"/>
  <c r="AN208" i="156"/>
  <c r="AM208" i="156"/>
  <c r="AL208" i="156"/>
  <c r="AK208" i="156"/>
  <c r="AJ208" i="156"/>
  <c r="AI208" i="156"/>
  <c r="AH208" i="156"/>
  <c r="AN207" i="156"/>
  <c r="AM207" i="156"/>
  <c r="AL207" i="156"/>
  <c r="AK207" i="156"/>
  <c r="AJ207" i="156"/>
  <c r="AI207" i="156"/>
  <c r="AH207" i="156"/>
  <c r="AN206" i="156"/>
  <c r="AM206" i="156"/>
  <c r="AL206" i="156"/>
  <c r="AK206" i="156"/>
  <c r="AJ206" i="156"/>
  <c r="AI206" i="156"/>
  <c r="AH206" i="156"/>
  <c r="AN205" i="156"/>
  <c r="AM205" i="156"/>
  <c r="AL205" i="156"/>
  <c r="AK205" i="156"/>
  <c r="AJ205" i="156"/>
  <c r="AI205" i="156"/>
  <c r="AH205" i="156"/>
  <c r="AN204" i="156"/>
  <c r="AM204" i="156"/>
  <c r="AL204" i="156"/>
  <c r="AK204" i="156"/>
  <c r="AJ204" i="156"/>
  <c r="AI204" i="156"/>
  <c r="AH204" i="156"/>
  <c r="AN203" i="156"/>
  <c r="AM203" i="156"/>
  <c r="AL203" i="156"/>
  <c r="AK203" i="156"/>
  <c r="AJ203" i="156"/>
  <c r="AI203" i="156"/>
  <c r="AH203" i="156"/>
  <c r="AN201" i="156"/>
  <c r="AM201" i="156"/>
  <c r="AL201" i="156"/>
  <c r="AK201" i="156"/>
  <c r="AJ201" i="156"/>
  <c r="AI201" i="156"/>
  <c r="AH201" i="156"/>
  <c r="AN200" i="156"/>
  <c r="AM200" i="156"/>
  <c r="AL200" i="156"/>
  <c r="AK200" i="156"/>
  <c r="AJ200" i="156"/>
  <c r="AI200" i="156"/>
  <c r="AH200" i="156"/>
  <c r="AN199" i="156"/>
  <c r="AM199" i="156"/>
  <c r="AL199" i="156"/>
  <c r="AK199" i="156"/>
  <c r="AJ199" i="156"/>
  <c r="AI199" i="156"/>
  <c r="AH199" i="156"/>
  <c r="AN198" i="156"/>
  <c r="AM198" i="156"/>
  <c r="AL198" i="156"/>
  <c r="AK198" i="156"/>
  <c r="AJ198" i="156"/>
  <c r="AI198" i="156"/>
  <c r="AH198" i="156"/>
  <c r="AN197" i="156"/>
  <c r="AM197" i="156"/>
  <c r="AL197" i="156"/>
  <c r="AK197" i="156"/>
  <c r="AJ197" i="156"/>
  <c r="AI197" i="156"/>
  <c r="AH197" i="156"/>
  <c r="AN196" i="156"/>
  <c r="AM196" i="156"/>
  <c r="AL196" i="156"/>
  <c r="AK196" i="156"/>
  <c r="AJ196" i="156"/>
  <c r="AI196" i="156"/>
  <c r="AH196" i="156"/>
  <c r="AN195" i="156"/>
  <c r="AM195" i="156"/>
  <c r="AL195" i="156"/>
  <c r="AK195" i="156"/>
  <c r="AJ195" i="156"/>
  <c r="AI195" i="156"/>
  <c r="AH195" i="156"/>
  <c r="AN194" i="156"/>
  <c r="AM194" i="156"/>
  <c r="AL194" i="156"/>
  <c r="AK194" i="156"/>
  <c r="AJ194" i="156"/>
  <c r="AI194" i="156"/>
  <c r="AH194" i="156"/>
  <c r="AN193" i="156"/>
  <c r="AM193" i="156"/>
  <c r="AL193" i="156"/>
  <c r="AK193" i="156"/>
  <c r="AJ193" i="156"/>
  <c r="AI193" i="156"/>
  <c r="AH193" i="156"/>
  <c r="AN192" i="156"/>
  <c r="AM192" i="156"/>
  <c r="AL192" i="156"/>
  <c r="AK192" i="156"/>
  <c r="AJ192" i="156"/>
  <c r="AI192" i="156"/>
  <c r="AH192" i="156"/>
  <c r="AN191" i="156"/>
  <c r="AM191" i="156"/>
  <c r="AL191" i="156"/>
  <c r="AK191" i="156"/>
  <c r="AJ191" i="156"/>
  <c r="AI191" i="156"/>
  <c r="AH191" i="156"/>
  <c r="AN190" i="156"/>
  <c r="AM190" i="156"/>
  <c r="AL190" i="156"/>
  <c r="AK190" i="156"/>
  <c r="AJ190" i="156"/>
  <c r="AI190" i="156"/>
  <c r="AH190" i="156"/>
  <c r="AN189" i="156"/>
  <c r="AM189" i="156"/>
  <c r="AL189" i="156"/>
  <c r="AK189" i="156"/>
  <c r="AJ189" i="156"/>
  <c r="AI189" i="156"/>
  <c r="AH189" i="156"/>
  <c r="AN188" i="156"/>
  <c r="AM188" i="156"/>
  <c r="AL188" i="156"/>
  <c r="AK188" i="156"/>
  <c r="AJ188" i="156"/>
  <c r="AI188" i="156"/>
  <c r="AH188" i="156"/>
  <c r="AN187" i="156"/>
  <c r="AM187" i="156"/>
  <c r="AL187" i="156"/>
  <c r="AK187" i="156"/>
  <c r="AJ187" i="156"/>
  <c r="AI187" i="156"/>
  <c r="AH187" i="156"/>
  <c r="AN186" i="156"/>
  <c r="AM186" i="156"/>
  <c r="AL186" i="156"/>
  <c r="AK186" i="156"/>
  <c r="AJ186" i="156"/>
  <c r="AI186" i="156"/>
  <c r="AH186" i="156"/>
  <c r="AN185" i="156"/>
  <c r="AM185" i="156"/>
  <c r="AL185" i="156"/>
  <c r="AK185" i="156"/>
  <c r="AJ185" i="156"/>
  <c r="AI185" i="156"/>
  <c r="AH185" i="156"/>
  <c r="AN184" i="156"/>
  <c r="AM184" i="156"/>
  <c r="AL184" i="156"/>
  <c r="AK184" i="156"/>
  <c r="AJ184" i="156"/>
  <c r="AI184" i="156"/>
  <c r="AH184" i="156"/>
  <c r="AN183" i="156"/>
  <c r="AM183" i="156"/>
  <c r="AL183" i="156"/>
  <c r="AK183" i="156"/>
  <c r="AJ183" i="156"/>
  <c r="AI183" i="156"/>
  <c r="AH183" i="156"/>
  <c r="AN182" i="156"/>
  <c r="AM182" i="156"/>
  <c r="AL182" i="156"/>
  <c r="AK182" i="156"/>
  <c r="AJ182" i="156"/>
  <c r="AI182" i="156"/>
  <c r="AH182" i="156"/>
  <c r="AN181" i="156"/>
  <c r="AM181" i="156"/>
  <c r="AL181" i="156"/>
  <c r="AK181" i="156"/>
  <c r="AJ181" i="156"/>
  <c r="AI181" i="156"/>
  <c r="AH181" i="156"/>
  <c r="AN180" i="156"/>
  <c r="AM180" i="156"/>
  <c r="AL180" i="156"/>
  <c r="AK180" i="156"/>
  <c r="AJ180" i="156"/>
  <c r="AI180" i="156"/>
  <c r="AH180" i="156"/>
  <c r="AN179" i="156"/>
  <c r="AM179" i="156"/>
  <c r="AL179" i="156"/>
  <c r="AK179" i="156"/>
  <c r="AJ179" i="156"/>
  <c r="AI179" i="156"/>
  <c r="AH179" i="156"/>
  <c r="AN178" i="156"/>
  <c r="AM178" i="156"/>
  <c r="AL178" i="156"/>
  <c r="AK178" i="156"/>
  <c r="AJ178" i="156"/>
  <c r="AI178" i="156"/>
  <c r="AH178" i="156"/>
  <c r="AN177" i="156"/>
  <c r="AM177" i="156"/>
  <c r="AL177" i="156"/>
  <c r="AK177" i="156"/>
  <c r="AJ177" i="156"/>
  <c r="AI177" i="156"/>
  <c r="AH177" i="156"/>
  <c r="AN176" i="156"/>
  <c r="AM176" i="156"/>
  <c r="AL176" i="156"/>
  <c r="AK176" i="156"/>
  <c r="AJ176" i="156"/>
  <c r="AI176" i="156"/>
  <c r="AH176" i="156"/>
  <c r="AF170" i="156"/>
  <c r="Y142" i="156"/>
  <c r="X142" i="156"/>
  <c r="W142" i="156"/>
  <c r="V142" i="156"/>
  <c r="U142" i="156"/>
  <c r="Y141" i="156"/>
  <c r="X141" i="156"/>
  <c r="W141" i="156"/>
  <c r="V141" i="156"/>
  <c r="U141" i="156"/>
  <c r="Y140" i="156"/>
  <c r="X140" i="156"/>
  <c r="W140" i="156"/>
  <c r="V140" i="156"/>
  <c r="U140" i="156"/>
  <c r="Y139" i="156"/>
  <c r="X139" i="156"/>
  <c r="W139" i="156"/>
  <c r="V139" i="156"/>
  <c r="U139" i="156"/>
  <c r="Y138" i="156"/>
  <c r="X138" i="156"/>
  <c r="W138" i="156"/>
  <c r="V138" i="156"/>
  <c r="U138" i="156"/>
  <c r="Y137" i="156"/>
  <c r="X137" i="156"/>
  <c r="W137" i="156"/>
  <c r="V137" i="156"/>
  <c r="U137" i="156"/>
  <c r="Y136" i="156"/>
  <c r="X136" i="156"/>
  <c r="W136" i="156"/>
  <c r="V136" i="156"/>
  <c r="U136" i="156"/>
  <c r="Y135" i="156"/>
  <c r="X135" i="156"/>
  <c r="W135" i="156"/>
  <c r="V135" i="156"/>
  <c r="U135" i="156"/>
  <c r="Y134" i="156"/>
  <c r="X134" i="156"/>
  <c r="W134" i="156"/>
  <c r="V134" i="156"/>
  <c r="U134" i="156"/>
  <c r="Y133" i="156"/>
  <c r="X133" i="156"/>
  <c r="W133" i="156"/>
  <c r="V133" i="156"/>
  <c r="U133" i="156"/>
  <c r="Y132" i="156"/>
  <c r="X132" i="156"/>
  <c r="W132" i="156"/>
  <c r="V132" i="156"/>
  <c r="U132" i="156"/>
  <c r="Y131" i="156"/>
  <c r="X131" i="156"/>
  <c r="W131" i="156"/>
  <c r="V131" i="156"/>
  <c r="U131" i="156"/>
  <c r="Y130" i="156"/>
  <c r="X130" i="156"/>
  <c r="W130" i="156"/>
  <c r="V130" i="156"/>
  <c r="U130" i="156"/>
  <c r="Y129" i="156"/>
  <c r="X129" i="156"/>
  <c r="W129" i="156"/>
  <c r="V129" i="156"/>
  <c r="U129" i="156"/>
  <c r="Y128" i="156"/>
  <c r="X128" i="156"/>
  <c r="W128" i="156"/>
  <c r="V128" i="156"/>
  <c r="U128" i="156"/>
  <c r="Y127" i="156"/>
  <c r="X127" i="156"/>
  <c r="W127" i="156"/>
  <c r="V127" i="156"/>
  <c r="U127" i="156"/>
  <c r="Y125" i="156"/>
  <c r="X125" i="156"/>
  <c r="W125" i="156"/>
  <c r="V125" i="156"/>
  <c r="U125" i="156"/>
  <c r="Y124" i="156"/>
  <c r="X124" i="156"/>
  <c r="W124" i="156"/>
  <c r="V124" i="156"/>
  <c r="U124" i="156"/>
  <c r="Y123" i="156"/>
  <c r="X123" i="156"/>
  <c r="W123" i="156"/>
  <c r="V123" i="156"/>
  <c r="U123" i="156"/>
  <c r="Y122" i="156"/>
  <c r="X122" i="156"/>
  <c r="W122" i="156"/>
  <c r="V122" i="156"/>
  <c r="U122" i="156"/>
  <c r="Y121" i="156"/>
  <c r="X121" i="156"/>
  <c r="W121" i="156"/>
  <c r="V121" i="156"/>
  <c r="U121" i="156"/>
  <c r="Y120" i="156"/>
  <c r="X120" i="156"/>
  <c r="W120" i="156"/>
  <c r="V120" i="156"/>
  <c r="U120" i="156"/>
  <c r="Y119" i="156"/>
  <c r="X119" i="156"/>
  <c r="W119" i="156"/>
  <c r="V119" i="156"/>
  <c r="U119" i="156"/>
  <c r="Y118" i="156"/>
  <c r="X118" i="156"/>
  <c r="W118" i="156"/>
  <c r="V118" i="156"/>
  <c r="U118" i="156"/>
  <c r="Y117" i="156"/>
  <c r="X117" i="156"/>
  <c r="W117" i="156"/>
  <c r="V117" i="156"/>
  <c r="U117" i="156"/>
  <c r="Y116" i="156"/>
  <c r="X116" i="156"/>
  <c r="W116" i="156"/>
  <c r="V116" i="156"/>
  <c r="U116" i="156"/>
  <c r="Y115" i="156"/>
  <c r="X115" i="156"/>
  <c r="W115" i="156"/>
  <c r="V115" i="156"/>
  <c r="U115" i="156"/>
  <c r="Y114" i="156"/>
  <c r="X114" i="156"/>
  <c r="W114" i="156"/>
  <c r="V114" i="156"/>
  <c r="U114" i="156"/>
  <c r="Y113" i="156"/>
  <c r="X113" i="156"/>
  <c r="W113" i="156"/>
  <c r="V113" i="156"/>
  <c r="U113" i="156"/>
  <c r="Y112" i="156"/>
  <c r="X112" i="156"/>
  <c r="W112" i="156"/>
  <c r="V112" i="156"/>
  <c r="U112" i="156"/>
  <c r="Y111" i="156"/>
  <c r="X111" i="156"/>
  <c r="W111" i="156"/>
  <c r="V111" i="156"/>
  <c r="U111" i="156"/>
  <c r="Y110" i="156"/>
  <c r="X110" i="156"/>
  <c r="W110" i="156"/>
  <c r="V110" i="156"/>
  <c r="U110" i="156"/>
  <c r="Y109" i="156"/>
  <c r="X109" i="156"/>
  <c r="W109" i="156"/>
  <c r="V109" i="156"/>
  <c r="U109" i="156"/>
  <c r="Y108" i="156"/>
  <c r="X108" i="156"/>
  <c r="W108" i="156"/>
  <c r="V108" i="156"/>
  <c r="U108" i="156"/>
  <c r="Y107" i="156"/>
  <c r="X107" i="156"/>
  <c r="W107" i="156"/>
  <c r="V107" i="156"/>
  <c r="U107" i="156"/>
  <c r="Y106" i="156"/>
  <c r="X106" i="156"/>
  <c r="W106" i="156"/>
  <c r="V106" i="156"/>
  <c r="U106" i="156"/>
  <c r="Y105" i="156"/>
  <c r="X105" i="156"/>
  <c r="W105" i="156"/>
  <c r="V105" i="156"/>
  <c r="U105" i="156"/>
  <c r="Y104" i="156"/>
  <c r="X104" i="156"/>
  <c r="W104" i="156"/>
  <c r="V104" i="156"/>
  <c r="U104" i="156"/>
  <c r="Y103" i="156"/>
  <c r="X103" i="156"/>
  <c r="W103" i="156"/>
  <c r="V103" i="156"/>
  <c r="U103" i="156"/>
  <c r="Y102" i="156"/>
  <c r="X102" i="156"/>
  <c r="W102" i="156"/>
  <c r="V102" i="156"/>
  <c r="U102" i="156"/>
  <c r="Y101" i="156"/>
  <c r="X101" i="156"/>
  <c r="W101" i="156"/>
  <c r="V101" i="156"/>
  <c r="U101" i="156"/>
  <c r="Y100" i="156"/>
  <c r="X100" i="156"/>
  <c r="W100" i="156"/>
  <c r="V100" i="156"/>
  <c r="U100" i="156"/>
  <c r="Y99" i="156"/>
  <c r="X99" i="156"/>
  <c r="W99" i="156"/>
  <c r="V99" i="156"/>
  <c r="U99" i="156"/>
  <c r="Y98" i="156"/>
  <c r="X98" i="156"/>
  <c r="W98" i="156"/>
  <c r="V98" i="156"/>
  <c r="U98" i="156"/>
  <c r="Y97" i="156"/>
  <c r="X97" i="156"/>
  <c r="W97" i="156"/>
  <c r="V97" i="156"/>
  <c r="U97" i="156"/>
  <c r="O86" i="156"/>
  <c r="S85" i="156"/>
  <c r="R85" i="156"/>
  <c r="Q85" i="156"/>
  <c r="P85" i="156"/>
  <c r="O85" i="156"/>
  <c r="S84" i="156"/>
  <c r="R84" i="156"/>
  <c r="Q84" i="156"/>
  <c r="P84" i="156"/>
  <c r="O84" i="156"/>
  <c r="S83" i="156"/>
  <c r="R83" i="156"/>
  <c r="Q83" i="156"/>
  <c r="P83" i="156"/>
  <c r="O83" i="156"/>
  <c r="S82" i="156"/>
  <c r="R82" i="156"/>
  <c r="Q82" i="156"/>
  <c r="P82" i="156"/>
  <c r="O82" i="156"/>
  <c r="S81" i="156"/>
  <c r="R81" i="156"/>
  <c r="Q81" i="156"/>
  <c r="P81" i="156"/>
  <c r="O81" i="156"/>
  <c r="S80" i="156"/>
  <c r="R80" i="156"/>
  <c r="Q80" i="156"/>
  <c r="P80" i="156"/>
  <c r="O80" i="156"/>
  <c r="S79" i="156"/>
  <c r="R79" i="156"/>
  <c r="Q79" i="156"/>
  <c r="P79" i="156"/>
  <c r="O79" i="156"/>
  <c r="S78" i="156"/>
  <c r="R78" i="156"/>
  <c r="Q78" i="156"/>
  <c r="P78" i="156"/>
  <c r="O78" i="156"/>
  <c r="S77" i="156"/>
  <c r="R77" i="156"/>
  <c r="Q77" i="156"/>
  <c r="P77" i="156"/>
  <c r="O77" i="156"/>
  <c r="S76" i="156"/>
  <c r="R76" i="156"/>
  <c r="Q76" i="156"/>
  <c r="P76" i="156"/>
  <c r="O76" i="156"/>
  <c r="S75" i="156"/>
  <c r="R75" i="156"/>
  <c r="Q75" i="156"/>
  <c r="P75" i="156"/>
  <c r="O75" i="156"/>
  <c r="S74" i="156"/>
  <c r="R74" i="156"/>
  <c r="Q74" i="156"/>
  <c r="P74" i="156"/>
  <c r="O74" i="156"/>
  <c r="S73" i="156"/>
  <c r="R73" i="156"/>
  <c r="Q73" i="156"/>
  <c r="P73" i="156"/>
  <c r="O73" i="156"/>
  <c r="S72" i="156"/>
  <c r="R72" i="156"/>
  <c r="Q72" i="156"/>
  <c r="P72" i="156"/>
  <c r="O72" i="156"/>
  <c r="S71" i="156"/>
  <c r="R71" i="156"/>
  <c r="Q71" i="156"/>
  <c r="P71" i="156"/>
  <c r="O71" i="156"/>
  <c r="S70" i="156"/>
  <c r="R70" i="156"/>
  <c r="Q70" i="156"/>
  <c r="P70" i="156"/>
  <c r="O70" i="156"/>
  <c r="S69" i="156"/>
  <c r="R69" i="156"/>
  <c r="Q69" i="156"/>
  <c r="P69" i="156"/>
  <c r="O69" i="156"/>
  <c r="S68" i="156"/>
  <c r="R68" i="156"/>
  <c r="Q68" i="156"/>
  <c r="P68" i="156"/>
  <c r="O68" i="156"/>
  <c r="S66" i="156"/>
  <c r="R66" i="156"/>
  <c r="Q66" i="156"/>
  <c r="P66" i="156"/>
  <c r="O66" i="156"/>
  <c r="S65" i="156"/>
  <c r="R65" i="156"/>
  <c r="Q65" i="156"/>
  <c r="P65" i="156"/>
  <c r="O65" i="156"/>
  <c r="S64" i="156"/>
  <c r="R64" i="156"/>
  <c r="Q64" i="156"/>
  <c r="P64" i="156"/>
  <c r="O64" i="156"/>
  <c r="S63" i="156"/>
  <c r="R63" i="156"/>
  <c r="Q63" i="156"/>
  <c r="P63" i="156"/>
  <c r="O63" i="156"/>
  <c r="S62" i="156"/>
  <c r="R62" i="156"/>
  <c r="Q62" i="156"/>
  <c r="P62" i="156"/>
  <c r="O62" i="156"/>
  <c r="S61" i="156"/>
  <c r="R61" i="156"/>
  <c r="Q61" i="156"/>
  <c r="P61" i="156"/>
  <c r="O61" i="156"/>
  <c r="S60" i="156"/>
  <c r="R60" i="156"/>
  <c r="Q60" i="156"/>
  <c r="P60" i="156"/>
  <c r="O60" i="156"/>
  <c r="S59" i="156"/>
  <c r="R59" i="156"/>
  <c r="Q59" i="156"/>
  <c r="P59" i="156"/>
  <c r="O59" i="156"/>
  <c r="S58" i="156"/>
  <c r="R58" i="156"/>
  <c r="Q58" i="156"/>
  <c r="P58" i="156"/>
  <c r="O58" i="156"/>
  <c r="S57" i="156"/>
  <c r="R57" i="156"/>
  <c r="Q57" i="156"/>
  <c r="P57" i="156"/>
  <c r="O57" i="156"/>
  <c r="S56" i="156"/>
  <c r="R56" i="156"/>
  <c r="Q56" i="156"/>
  <c r="P56" i="156"/>
  <c r="O56" i="156"/>
  <c r="S55" i="156"/>
  <c r="R55" i="156"/>
  <c r="Q55" i="156"/>
  <c r="P55" i="156"/>
  <c r="O55" i="156"/>
  <c r="S54" i="156"/>
  <c r="R54" i="156"/>
  <c r="Q54" i="156"/>
  <c r="P54" i="156"/>
  <c r="O54" i="156"/>
  <c r="S53" i="156"/>
  <c r="R53" i="156"/>
  <c r="Q53" i="156"/>
  <c r="P53" i="156"/>
  <c r="O53" i="156"/>
  <c r="S52" i="156"/>
  <c r="R52" i="156"/>
  <c r="Q52" i="156"/>
  <c r="P52" i="156"/>
  <c r="O52" i="156"/>
  <c r="S51" i="156"/>
  <c r="R51" i="156"/>
  <c r="Q51" i="156"/>
  <c r="P51" i="156"/>
  <c r="O51" i="156"/>
  <c r="S50" i="156"/>
  <c r="R50" i="156"/>
  <c r="Q50" i="156"/>
  <c r="P50" i="156"/>
  <c r="O50" i="156"/>
  <c r="S49" i="156"/>
  <c r="R49" i="156"/>
  <c r="Q49" i="156"/>
  <c r="P49" i="156"/>
  <c r="O49" i="156"/>
  <c r="S48" i="156"/>
  <c r="R48" i="156"/>
  <c r="Q48" i="156"/>
  <c r="P48" i="156"/>
  <c r="O48" i="156"/>
  <c r="S47" i="156"/>
  <c r="R47" i="156"/>
  <c r="Q47" i="156"/>
  <c r="P47" i="156"/>
  <c r="O47" i="156"/>
  <c r="S46" i="156"/>
  <c r="R46" i="156"/>
  <c r="Q46" i="156"/>
  <c r="P46" i="156"/>
  <c r="O46" i="156"/>
  <c r="S45" i="156"/>
  <c r="R45" i="156"/>
  <c r="Q45" i="156"/>
  <c r="P45" i="156"/>
  <c r="O45" i="156"/>
  <c r="S44" i="156"/>
  <c r="R44" i="156"/>
  <c r="Q44" i="156"/>
  <c r="P44" i="156"/>
  <c r="O44" i="156"/>
  <c r="S43" i="156"/>
  <c r="R43" i="156"/>
  <c r="Q43" i="156"/>
  <c r="P43" i="156"/>
  <c r="O43" i="156"/>
  <c r="S42" i="156"/>
  <c r="R42" i="156"/>
  <c r="Q42" i="156"/>
  <c r="P42" i="156"/>
  <c r="O42" i="156"/>
  <c r="S41" i="156"/>
  <c r="R41" i="156"/>
  <c r="Q41" i="156"/>
  <c r="P41" i="156"/>
  <c r="O41" i="156"/>
  <c r="HN1407" i="154"/>
  <c r="HM1407" i="154"/>
  <c r="HL1407" i="154"/>
  <c r="HK1407" i="154"/>
  <c r="HJ1407" i="154"/>
  <c r="HI1407" i="154"/>
  <c r="HH1407" i="154"/>
  <c r="HN1406" i="154"/>
  <c r="HM1406" i="154"/>
  <c r="HL1406" i="154"/>
  <c r="HK1406" i="154"/>
  <c r="HJ1406" i="154"/>
  <c r="HI1406" i="154"/>
  <c r="HH1406" i="154"/>
  <c r="HN1405" i="154"/>
  <c r="HM1405" i="154"/>
  <c r="HL1405" i="154"/>
  <c r="HK1405" i="154"/>
  <c r="HJ1405" i="154"/>
  <c r="HI1405" i="154"/>
  <c r="HH1405" i="154"/>
  <c r="HN1404" i="154"/>
  <c r="HM1404" i="154"/>
  <c r="HL1404" i="154"/>
  <c r="HK1404" i="154"/>
  <c r="HJ1404" i="154"/>
  <c r="HI1404" i="154"/>
  <c r="HH1404" i="154"/>
  <c r="HN1403" i="154"/>
  <c r="HM1403" i="154"/>
  <c r="HL1403" i="154"/>
  <c r="HK1403" i="154"/>
  <c r="HJ1403" i="154"/>
  <c r="HI1403" i="154"/>
  <c r="HH1403" i="154"/>
  <c r="HN1402" i="154"/>
  <c r="HM1402" i="154"/>
  <c r="HL1402" i="154"/>
  <c r="HK1402" i="154"/>
  <c r="HJ1402" i="154"/>
  <c r="HI1402" i="154"/>
  <c r="HH1402" i="154"/>
  <c r="HN1401" i="154"/>
  <c r="HM1401" i="154"/>
  <c r="HL1401" i="154"/>
  <c r="HK1401" i="154"/>
  <c r="HJ1401" i="154"/>
  <c r="HI1401" i="154"/>
  <c r="HH1401" i="154"/>
  <c r="HN1400" i="154"/>
  <c r="HM1400" i="154"/>
  <c r="HL1400" i="154"/>
  <c r="HK1400" i="154"/>
  <c r="HJ1400" i="154"/>
  <c r="HI1400" i="154"/>
  <c r="HH1400" i="154"/>
  <c r="HN1399" i="154"/>
  <c r="HM1399" i="154"/>
  <c r="HL1399" i="154"/>
  <c r="HK1399" i="154"/>
  <c r="HJ1399" i="154"/>
  <c r="HI1399" i="154"/>
  <c r="HH1399" i="154"/>
  <c r="HN1398" i="154"/>
  <c r="HM1398" i="154"/>
  <c r="HL1398" i="154"/>
  <c r="HK1398" i="154"/>
  <c r="HJ1398" i="154"/>
  <c r="HI1398" i="154"/>
  <c r="HH1398" i="154"/>
  <c r="HN1397" i="154"/>
  <c r="HM1397" i="154"/>
  <c r="HL1397" i="154"/>
  <c r="HK1397" i="154"/>
  <c r="HJ1397" i="154"/>
  <c r="HI1397" i="154"/>
  <c r="HH1397" i="154"/>
  <c r="HN1396" i="154"/>
  <c r="HM1396" i="154"/>
  <c r="HL1396" i="154"/>
  <c r="HK1396" i="154"/>
  <c r="HJ1396" i="154"/>
  <c r="HI1396" i="154"/>
  <c r="HH1396" i="154"/>
  <c r="HN1395" i="154"/>
  <c r="HM1395" i="154"/>
  <c r="HL1395" i="154"/>
  <c r="HK1395" i="154"/>
  <c r="HJ1395" i="154"/>
  <c r="HI1395" i="154"/>
  <c r="HH1395" i="154"/>
  <c r="HN1394" i="154"/>
  <c r="HM1394" i="154"/>
  <c r="HL1394" i="154"/>
  <c r="HK1394" i="154"/>
  <c r="HJ1394" i="154"/>
  <c r="HI1394" i="154"/>
  <c r="HH1394" i="154"/>
  <c r="HN1393" i="154"/>
  <c r="HM1393" i="154"/>
  <c r="HL1393" i="154"/>
  <c r="HK1393" i="154"/>
  <c r="HJ1393" i="154"/>
  <c r="HI1393" i="154"/>
  <c r="HH1393" i="154"/>
  <c r="HN1392" i="154"/>
  <c r="HM1392" i="154"/>
  <c r="HL1392" i="154"/>
  <c r="HK1392" i="154"/>
  <c r="HJ1392" i="154"/>
  <c r="HI1392" i="154"/>
  <c r="HH1392" i="154"/>
  <c r="HN1391" i="154"/>
  <c r="HM1391" i="154"/>
  <c r="HL1391" i="154"/>
  <c r="HK1391" i="154"/>
  <c r="HJ1391" i="154"/>
  <c r="HI1391" i="154"/>
  <c r="HH1391" i="154"/>
  <c r="HN1389" i="154"/>
  <c r="HM1389" i="154"/>
  <c r="HL1389" i="154"/>
  <c r="HK1389" i="154"/>
  <c r="HJ1389" i="154"/>
  <c r="HI1389" i="154"/>
  <c r="HH1389" i="154"/>
  <c r="HN1388" i="154"/>
  <c r="HM1388" i="154"/>
  <c r="HL1388" i="154"/>
  <c r="HK1388" i="154"/>
  <c r="HJ1388" i="154"/>
  <c r="HI1388" i="154"/>
  <c r="HH1388" i="154"/>
  <c r="HN1387" i="154"/>
  <c r="HM1387" i="154"/>
  <c r="HL1387" i="154"/>
  <c r="HK1387" i="154"/>
  <c r="HJ1387" i="154"/>
  <c r="HI1387" i="154"/>
  <c r="HH1387" i="154"/>
  <c r="HN1386" i="154"/>
  <c r="HM1386" i="154"/>
  <c r="HL1386" i="154"/>
  <c r="HK1386" i="154"/>
  <c r="HJ1386" i="154"/>
  <c r="HI1386" i="154"/>
  <c r="HH1386" i="154"/>
  <c r="HN1385" i="154"/>
  <c r="HM1385" i="154"/>
  <c r="HL1385" i="154"/>
  <c r="HK1385" i="154"/>
  <c r="HJ1385" i="154"/>
  <c r="HI1385" i="154"/>
  <c r="HH1385" i="154"/>
  <c r="HN1384" i="154"/>
  <c r="HM1384" i="154"/>
  <c r="HL1384" i="154"/>
  <c r="HK1384" i="154"/>
  <c r="HJ1384" i="154"/>
  <c r="HI1384" i="154"/>
  <c r="HH1384" i="154"/>
  <c r="HN1383" i="154"/>
  <c r="HM1383" i="154"/>
  <c r="HL1383" i="154"/>
  <c r="HK1383" i="154"/>
  <c r="HJ1383" i="154"/>
  <c r="HI1383" i="154"/>
  <c r="HH1383" i="154"/>
  <c r="HN1382" i="154"/>
  <c r="HM1382" i="154"/>
  <c r="HL1382" i="154"/>
  <c r="HK1382" i="154"/>
  <c r="HJ1382" i="154"/>
  <c r="HI1382" i="154"/>
  <c r="HH1382" i="154"/>
  <c r="HN1381" i="154"/>
  <c r="HM1381" i="154"/>
  <c r="HL1381" i="154"/>
  <c r="HK1381" i="154"/>
  <c r="HJ1381" i="154"/>
  <c r="HI1381" i="154"/>
  <c r="HH1381" i="154"/>
  <c r="HN1380" i="154"/>
  <c r="HM1380" i="154"/>
  <c r="HL1380" i="154"/>
  <c r="HK1380" i="154"/>
  <c r="HJ1380" i="154"/>
  <c r="HI1380" i="154"/>
  <c r="HH1380" i="154"/>
  <c r="HN1379" i="154"/>
  <c r="HM1379" i="154"/>
  <c r="HL1379" i="154"/>
  <c r="HK1379" i="154"/>
  <c r="HJ1379" i="154"/>
  <c r="HI1379" i="154"/>
  <c r="HH1379" i="154"/>
  <c r="HN1378" i="154"/>
  <c r="HM1378" i="154"/>
  <c r="HL1378" i="154"/>
  <c r="HK1378" i="154"/>
  <c r="HJ1378" i="154"/>
  <c r="HI1378" i="154"/>
  <c r="HH1378" i="154"/>
  <c r="HN1377" i="154"/>
  <c r="HM1377" i="154"/>
  <c r="HL1377" i="154"/>
  <c r="HK1377" i="154"/>
  <c r="HJ1377" i="154"/>
  <c r="HI1377" i="154"/>
  <c r="HH1377" i="154"/>
  <c r="HN1376" i="154"/>
  <c r="HM1376" i="154"/>
  <c r="HL1376" i="154"/>
  <c r="HK1376" i="154"/>
  <c r="HJ1376" i="154"/>
  <c r="HI1376" i="154"/>
  <c r="HH1376" i="154"/>
  <c r="HN1375" i="154"/>
  <c r="HM1375" i="154"/>
  <c r="HL1375" i="154"/>
  <c r="HK1375" i="154"/>
  <c r="HJ1375" i="154"/>
  <c r="HI1375" i="154"/>
  <c r="HH1375" i="154"/>
  <c r="HN1374" i="154"/>
  <c r="HM1374" i="154"/>
  <c r="HL1374" i="154"/>
  <c r="HK1374" i="154"/>
  <c r="HJ1374" i="154"/>
  <c r="HI1374" i="154"/>
  <c r="HH1374" i="154"/>
  <c r="HN1373" i="154"/>
  <c r="HM1373" i="154"/>
  <c r="HL1373" i="154"/>
  <c r="HK1373" i="154"/>
  <c r="HJ1373" i="154"/>
  <c r="HI1373" i="154"/>
  <c r="HH1373" i="154"/>
  <c r="HN1372" i="154"/>
  <c r="HM1372" i="154"/>
  <c r="HL1372" i="154"/>
  <c r="HK1372" i="154"/>
  <c r="HJ1372" i="154"/>
  <c r="HI1372" i="154"/>
  <c r="HH1372" i="154"/>
  <c r="HN1371" i="154"/>
  <c r="HM1371" i="154"/>
  <c r="HL1371" i="154"/>
  <c r="HK1371" i="154"/>
  <c r="HJ1371" i="154"/>
  <c r="HI1371" i="154"/>
  <c r="HH1371" i="154"/>
  <c r="HN1370" i="154"/>
  <c r="HM1370" i="154"/>
  <c r="HL1370" i="154"/>
  <c r="HK1370" i="154"/>
  <c r="HJ1370" i="154"/>
  <c r="HI1370" i="154"/>
  <c r="HH1370" i="154"/>
  <c r="HN1369" i="154"/>
  <c r="HM1369" i="154"/>
  <c r="HL1369" i="154"/>
  <c r="HK1369" i="154"/>
  <c r="HJ1369" i="154"/>
  <c r="HI1369" i="154"/>
  <c r="HH1369" i="154"/>
  <c r="HN1368" i="154"/>
  <c r="HM1368" i="154"/>
  <c r="HL1368" i="154"/>
  <c r="HK1368" i="154"/>
  <c r="HJ1368" i="154"/>
  <c r="HI1368" i="154"/>
  <c r="HH1368" i="154"/>
  <c r="HN1367" i="154"/>
  <c r="HM1367" i="154"/>
  <c r="HL1367" i="154"/>
  <c r="HK1367" i="154"/>
  <c r="HJ1367" i="154"/>
  <c r="HI1367" i="154"/>
  <c r="HH1367" i="154"/>
  <c r="HN1366" i="154"/>
  <c r="HM1366" i="154"/>
  <c r="HL1366" i="154"/>
  <c r="HK1366" i="154"/>
  <c r="HJ1366" i="154"/>
  <c r="HI1366" i="154"/>
  <c r="HH1366" i="154"/>
  <c r="HN1365" i="154"/>
  <c r="HM1365" i="154"/>
  <c r="HL1365" i="154"/>
  <c r="HK1365" i="154"/>
  <c r="HJ1365" i="154"/>
  <c r="HI1365" i="154"/>
  <c r="HH1365" i="154"/>
  <c r="HN1364" i="154"/>
  <c r="HM1364" i="154"/>
  <c r="HL1364" i="154"/>
  <c r="HK1364" i="154"/>
  <c r="HJ1364" i="154"/>
  <c r="HI1364" i="154"/>
  <c r="HH1364" i="154"/>
  <c r="HN1363" i="154"/>
  <c r="HM1363" i="154"/>
  <c r="HL1363" i="154"/>
  <c r="HK1363" i="154"/>
  <c r="HJ1363" i="154"/>
  <c r="HI1363" i="154"/>
  <c r="HH1363" i="154"/>
  <c r="HN1361" i="154"/>
  <c r="HM1361" i="154"/>
  <c r="HL1361" i="154"/>
  <c r="HK1361" i="154"/>
  <c r="HJ1361" i="154"/>
  <c r="HI1361" i="154"/>
  <c r="HH1361" i="154"/>
  <c r="HN1360" i="154"/>
  <c r="HM1360" i="154"/>
  <c r="HL1360" i="154"/>
  <c r="HK1360" i="154"/>
  <c r="HJ1360" i="154"/>
  <c r="HI1360" i="154"/>
  <c r="HH1360" i="154"/>
  <c r="HN1359" i="154"/>
  <c r="HM1359" i="154"/>
  <c r="HL1359" i="154"/>
  <c r="HK1359" i="154"/>
  <c r="HJ1359" i="154"/>
  <c r="HI1359" i="154"/>
  <c r="HH1359" i="154"/>
  <c r="HN1358" i="154"/>
  <c r="HM1358" i="154"/>
  <c r="HL1358" i="154"/>
  <c r="HK1358" i="154"/>
  <c r="HJ1358" i="154"/>
  <c r="HI1358" i="154"/>
  <c r="HH1358" i="154"/>
  <c r="HN1357" i="154"/>
  <c r="HM1357" i="154"/>
  <c r="HL1357" i="154"/>
  <c r="HK1357" i="154"/>
  <c r="HJ1357" i="154"/>
  <c r="HI1357" i="154"/>
  <c r="HH1357" i="154"/>
  <c r="HN1356" i="154"/>
  <c r="HM1356" i="154"/>
  <c r="HL1356" i="154"/>
  <c r="HK1356" i="154"/>
  <c r="HJ1356" i="154"/>
  <c r="HI1356" i="154"/>
  <c r="HH1356" i="154"/>
  <c r="HN1355" i="154"/>
  <c r="HM1355" i="154"/>
  <c r="HL1355" i="154"/>
  <c r="HK1355" i="154"/>
  <c r="HJ1355" i="154"/>
  <c r="HI1355" i="154"/>
  <c r="HH1355" i="154"/>
  <c r="HN1354" i="154"/>
  <c r="HM1354" i="154"/>
  <c r="HL1354" i="154"/>
  <c r="HK1354" i="154"/>
  <c r="HJ1354" i="154"/>
  <c r="HI1354" i="154"/>
  <c r="HH1354" i="154"/>
  <c r="HN1353" i="154"/>
  <c r="HM1353" i="154"/>
  <c r="HL1353" i="154"/>
  <c r="HK1353" i="154"/>
  <c r="HJ1353" i="154"/>
  <c r="HI1353" i="154"/>
  <c r="HH1353" i="154"/>
  <c r="HN1352" i="154"/>
  <c r="HM1352" i="154"/>
  <c r="HL1352" i="154"/>
  <c r="HK1352" i="154"/>
  <c r="HJ1352" i="154"/>
  <c r="HI1352" i="154"/>
  <c r="HH1352" i="154"/>
  <c r="HN1351" i="154"/>
  <c r="HM1351" i="154"/>
  <c r="HL1351" i="154"/>
  <c r="HK1351" i="154"/>
  <c r="HJ1351" i="154"/>
  <c r="HI1351" i="154"/>
  <c r="HH1351" i="154"/>
  <c r="HN1350" i="154"/>
  <c r="HM1350" i="154"/>
  <c r="HL1350" i="154"/>
  <c r="HK1350" i="154"/>
  <c r="HJ1350" i="154"/>
  <c r="HI1350" i="154"/>
  <c r="HH1350" i="154"/>
  <c r="HN1349" i="154"/>
  <c r="HM1349" i="154"/>
  <c r="HL1349" i="154"/>
  <c r="HK1349" i="154"/>
  <c r="HJ1349" i="154"/>
  <c r="HI1349" i="154"/>
  <c r="HH1349" i="154"/>
  <c r="HN1348" i="154"/>
  <c r="HM1348" i="154"/>
  <c r="HL1348" i="154"/>
  <c r="HK1348" i="154"/>
  <c r="HJ1348" i="154"/>
  <c r="HI1348" i="154"/>
  <c r="HH1348" i="154"/>
  <c r="HN1347" i="154"/>
  <c r="HM1347" i="154"/>
  <c r="HL1347" i="154"/>
  <c r="HK1347" i="154"/>
  <c r="HJ1347" i="154"/>
  <c r="HI1347" i="154"/>
  <c r="HH1347" i="154"/>
  <c r="HN1346" i="154"/>
  <c r="HM1346" i="154"/>
  <c r="HL1346" i="154"/>
  <c r="HK1346" i="154"/>
  <c r="HJ1346" i="154"/>
  <c r="HI1346" i="154"/>
  <c r="HH1346" i="154"/>
  <c r="HN1345" i="154"/>
  <c r="HM1345" i="154"/>
  <c r="HL1345" i="154"/>
  <c r="HK1345" i="154"/>
  <c r="HJ1345" i="154"/>
  <c r="HI1345" i="154"/>
  <c r="HH1345" i="154"/>
  <c r="HN1344" i="154"/>
  <c r="HM1344" i="154"/>
  <c r="HL1344" i="154"/>
  <c r="HK1344" i="154"/>
  <c r="HJ1344" i="154"/>
  <c r="HI1344" i="154"/>
  <c r="HH1344" i="154"/>
  <c r="HN1343" i="154"/>
  <c r="HM1343" i="154"/>
  <c r="HL1343" i="154"/>
  <c r="HK1343" i="154"/>
  <c r="HJ1343" i="154"/>
  <c r="HI1343" i="154"/>
  <c r="HH1343" i="154"/>
  <c r="HN1342" i="154"/>
  <c r="HM1342" i="154"/>
  <c r="HL1342" i="154"/>
  <c r="HK1342" i="154"/>
  <c r="HJ1342" i="154"/>
  <c r="HI1342" i="154"/>
  <c r="HH1342" i="154"/>
  <c r="HN1341" i="154"/>
  <c r="HM1341" i="154"/>
  <c r="HL1341" i="154"/>
  <c r="HK1341" i="154"/>
  <c r="HJ1341" i="154"/>
  <c r="HI1341" i="154"/>
  <c r="HH1341" i="154"/>
  <c r="HN1340" i="154"/>
  <c r="HM1340" i="154"/>
  <c r="HL1340" i="154"/>
  <c r="HK1340" i="154"/>
  <c r="HJ1340" i="154"/>
  <c r="HI1340" i="154"/>
  <c r="HH1340" i="154"/>
  <c r="HN1339" i="154"/>
  <c r="HM1339" i="154"/>
  <c r="HL1339" i="154"/>
  <c r="HK1339" i="154"/>
  <c r="HJ1339" i="154"/>
  <c r="HI1339" i="154"/>
  <c r="HH1339" i="154"/>
  <c r="HN1338" i="154"/>
  <c r="HM1338" i="154"/>
  <c r="HL1338" i="154"/>
  <c r="HK1338" i="154"/>
  <c r="HJ1338" i="154"/>
  <c r="HI1338" i="154"/>
  <c r="HH1338" i="154"/>
  <c r="HN1337" i="154"/>
  <c r="HM1337" i="154"/>
  <c r="HL1337" i="154"/>
  <c r="HK1337" i="154"/>
  <c r="HJ1337" i="154"/>
  <c r="HI1337" i="154"/>
  <c r="HH1337" i="154"/>
  <c r="HN1336" i="154"/>
  <c r="HM1336" i="154"/>
  <c r="HL1336" i="154"/>
  <c r="HK1336" i="154"/>
  <c r="HJ1336" i="154"/>
  <c r="HI1336" i="154"/>
  <c r="HH1336" i="154"/>
  <c r="HN1335" i="154"/>
  <c r="HM1335" i="154"/>
  <c r="HL1335" i="154"/>
  <c r="HK1335" i="154"/>
  <c r="HJ1335" i="154"/>
  <c r="HI1335" i="154"/>
  <c r="HH1335" i="154"/>
  <c r="HH1309" i="154"/>
  <c r="HI1309" i="154"/>
  <c r="HJ1309" i="154"/>
  <c r="HK1309" i="154"/>
  <c r="HL1309" i="154"/>
  <c r="HM1309" i="154"/>
  <c r="HN1309" i="154"/>
  <c r="HH1310" i="154"/>
  <c r="HI1310" i="154"/>
  <c r="HJ1310" i="154"/>
  <c r="HK1310" i="154"/>
  <c r="HL1310" i="154"/>
  <c r="HM1310" i="154"/>
  <c r="HN1310" i="154"/>
  <c r="HH1311" i="154"/>
  <c r="HI1311" i="154"/>
  <c r="HJ1311" i="154"/>
  <c r="HK1311" i="154"/>
  <c r="HL1311" i="154"/>
  <c r="HM1311" i="154"/>
  <c r="HN1311" i="154"/>
  <c r="HH1312" i="154"/>
  <c r="HI1312" i="154"/>
  <c r="HJ1312" i="154"/>
  <c r="HK1312" i="154"/>
  <c r="HL1312" i="154"/>
  <c r="HM1312" i="154"/>
  <c r="HN1312" i="154"/>
  <c r="HH1313" i="154"/>
  <c r="HI1313" i="154"/>
  <c r="HJ1313" i="154"/>
  <c r="HK1313" i="154"/>
  <c r="HL1313" i="154"/>
  <c r="HM1313" i="154"/>
  <c r="HN1313" i="154"/>
  <c r="HH1314" i="154"/>
  <c r="HI1314" i="154"/>
  <c r="HJ1314" i="154"/>
  <c r="HK1314" i="154"/>
  <c r="HL1314" i="154"/>
  <c r="HM1314" i="154"/>
  <c r="HN1314" i="154"/>
  <c r="HH1315" i="154"/>
  <c r="HI1315" i="154"/>
  <c r="HJ1315" i="154"/>
  <c r="HK1315" i="154"/>
  <c r="HL1315" i="154"/>
  <c r="HM1315" i="154"/>
  <c r="HN1315" i="154"/>
  <c r="HH1316" i="154"/>
  <c r="HI1316" i="154"/>
  <c r="HJ1316" i="154"/>
  <c r="HK1316" i="154"/>
  <c r="HL1316" i="154"/>
  <c r="HM1316" i="154"/>
  <c r="HN1316" i="154"/>
  <c r="HH1317" i="154"/>
  <c r="HI1317" i="154"/>
  <c r="HJ1317" i="154"/>
  <c r="HK1317" i="154"/>
  <c r="HL1317" i="154"/>
  <c r="HM1317" i="154"/>
  <c r="HN1317" i="154"/>
  <c r="HH1318" i="154"/>
  <c r="HI1318" i="154"/>
  <c r="HJ1318" i="154"/>
  <c r="HK1318" i="154"/>
  <c r="HL1318" i="154"/>
  <c r="HM1318" i="154"/>
  <c r="HN1318" i="154"/>
  <c r="HH1319" i="154"/>
  <c r="HI1319" i="154"/>
  <c r="HJ1319" i="154"/>
  <c r="HK1319" i="154"/>
  <c r="HL1319" i="154"/>
  <c r="HM1319" i="154"/>
  <c r="HN1319" i="154"/>
  <c r="HH1320" i="154"/>
  <c r="HI1320" i="154"/>
  <c r="HJ1320" i="154"/>
  <c r="HK1320" i="154"/>
  <c r="HL1320" i="154"/>
  <c r="HM1320" i="154"/>
  <c r="HN1320" i="154"/>
  <c r="HH1321" i="154"/>
  <c r="HI1321" i="154"/>
  <c r="HJ1321" i="154"/>
  <c r="HK1321" i="154"/>
  <c r="HL1321" i="154"/>
  <c r="HM1321" i="154"/>
  <c r="HN1321" i="154"/>
  <c r="HH1322" i="154"/>
  <c r="HI1322" i="154"/>
  <c r="HJ1322" i="154"/>
  <c r="HK1322" i="154"/>
  <c r="HL1322" i="154"/>
  <c r="HM1322" i="154"/>
  <c r="HN1322" i="154"/>
  <c r="HH1323" i="154"/>
  <c r="HI1323" i="154"/>
  <c r="HJ1323" i="154"/>
  <c r="HK1323" i="154"/>
  <c r="HL1323" i="154"/>
  <c r="HM1323" i="154"/>
  <c r="HN1323" i="154"/>
  <c r="HH1324" i="154"/>
  <c r="HI1324" i="154"/>
  <c r="HJ1324" i="154"/>
  <c r="HK1324" i="154"/>
  <c r="HL1324" i="154"/>
  <c r="HM1324" i="154"/>
  <c r="HN1324" i="154"/>
  <c r="HH1325" i="154"/>
  <c r="HI1325" i="154"/>
  <c r="HJ1325" i="154"/>
  <c r="HK1325" i="154"/>
  <c r="HL1325" i="154"/>
  <c r="HM1325" i="154"/>
  <c r="HN1325" i="154"/>
  <c r="HH1326" i="154"/>
  <c r="HI1326" i="154"/>
  <c r="HJ1326" i="154"/>
  <c r="HK1326" i="154"/>
  <c r="HL1326" i="154"/>
  <c r="HM1326" i="154"/>
  <c r="HN1326" i="154"/>
  <c r="HH1327" i="154"/>
  <c r="HI1327" i="154"/>
  <c r="HJ1327" i="154"/>
  <c r="HK1327" i="154"/>
  <c r="HL1327" i="154"/>
  <c r="HM1327" i="154"/>
  <c r="HN1327" i="154"/>
  <c r="HH1328" i="154"/>
  <c r="HI1328" i="154"/>
  <c r="HJ1328" i="154"/>
  <c r="HK1328" i="154"/>
  <c r="HL1328" i="154"/>
  <c r="HM1328" i="154"/>
  <c r="HN1328" i="154"/>
  <c r="HH1329" i="154"/>
  <c r="HI1329" i="154"/>
  <c r="HJ1329" i="154"/>
  <c r="HK1329" i="154"/>
  <c r="HL1329" i="154"/>
  <c r="HM1329" i="154"/>
  <c r="HN1329" i="154"/>
  <c r="HH1330" i="154"/>
  <c r="HI1330" i="154"/>
  <c r="HJ1330" i="154"/>
  <c r="HK1330" i="154"/>
  <c r="HL1330" i="154"/>
  <c r="HM1330" i="154"/>
  <c r="HN1330" i="154"/>
  <c r="HH1331" i="154"/>
  <c r="HI1331" i="154"/>
  <c r="HJ1331" i="154"/>
  <c r="HK1331" i="154"/>
  <c r="HL1331" i="154"/>
  <c r="HM1331" i="154"/>
  <c r="HN1331" i="154"/>
  <c r="HH1332" i="154"/>
  <c r="HI1332" i="154"/>
  <c r="HJ1332" i="154"/>
  <c r="HK1332" i="154"/>
  <c r="HL1332" i="154"/>
  <c r="HM1332" i="154"/>
  <c r="HN1332" i="154"/>
  <c r="HH1333" i="154"/>
  <c r="HI1333" i="154"/>
  <c r="HJ1333" i="154"/>
  <c r="HK1333" i="154"/>
  <c r="HL1333" i="154"/>
  <c r="HM1333" i="154"/>
  <c r="HN1333" i="154"/>
  <c r="HF1299" i="154"/>
  <c r="HE1299" i="154"/>
  <c r="HD1299" i="154"/>
  <c r="HC1299" i="154"/>
  <c r="HB1299" i="154"/>
  <c r="HA1299" i="154"/>
  <c r="GZ1299" i="154"/>
  <c r="GY1299" i="154"/>
  <c r="HF1298" i="154"/>
  <c r="HE1298" i="154"/>
  <c r="HD1298" i="154"/>
  <c r="HC1298" i="154"/>
  <c r="HB1298" i="154"/>
  <c r="HA1298" i="154"/>
  <c r="GZ1298" i="154"/>
  <c r="GY1298" i="154"/>
  <c r="HF1297" i="154"/>
  <c r="HE1297" i="154"/>
  <c r="HD1297" i="154"/>
  <c r="HC1297" i="154"/>
  <c r="HB1297" i="154"/>
  <c r="HA1297" i="154"/>
  <c r="GZ1297" i="154"/>
  <c r="GY1297" i="154"/>
  <c r="HF1296" i="154"/>
  <c r="HE1296" i="154"/>
  <c r="HD1296" i="154"/>
  <c r="HC1296" i="154"/>
  <c r="HB1296" i="154"/>
  <c r="HA1296" i="154"/>
  <c r="GZ1296" i="154"/>
  <c r="GY1296" i="154"/>
  <c r="HF1295" i="154"/>
  <c r="HE1295" i="154"/>
  <c r="HD1295" i="154"/>
  <c r="HC1295" i="154"/>
  <c r="HB1295" i="154"/>
  <c r="HA1295" i="154"/>
  <c r="GZ1295" i="154"/>
  <c r="GY1295" i="154"/>
  <c r="HF1293" i="154"/>
  <c r="HE1293" i="154"/>
  <c r="HD1293" i="154"/>
  <c r="HC1293" i="154"/>
  <c r="HB1293" i="154"/>
  <c r="HA1293" i="154"/>
  <c r="GZ1293" i="154"/>
  <c r="GY1293" i="154"/>
  <c r="HF1292" i="154"/>
  <c r="HE1292" i="154"/>
  <c r="HD1292" i="154"/>
  <c r="HC1292" i="154"/>
  <c r="HB1292" i="154"/>
  <c r="HA1292" i="154"/>
  <c r="GZ1292" i="154"/>
  <c r="GY1292" i="154"/>
  <c r="HF1291" i="154"/>
  <c r="HE1291" i="154"/>
  <c r="HD1291" i="154"/>
  <c r="HC1291" i="154"/>
  <c r="HB1291" i="154"/>
  <c r="HA1291" i="154"/>
  <c r="GZ1291" i="154"/>
  <c r="GY1291" i="154"/>
  <c r="HF1290" i="154"/>
  <c r="HE1290" i="154"/>
  <c r="HD1290" i="154"/>
  <c r="HC1290" i="154"/>
  <c r="HB1290" i="154"/>
  <c r="HA1290" i="154"/>
  <c r="GZ1290" i="154"/>
  <c r="GY1290" i="154"/>
  <c r="HF1289" i="154"/>
  <c r="HE1289" i="154"/>
  <c r="HD1289" i="154"/>
  <c r="HC1289" i="154"/>
  <c r="HB1289" i="154"/>
  <c r="HA1289" i="154"/>
  <c r="GZ1289" i="154"/>
  <c r="GY1289" i="154"/>
  <c r="HF1288" i="154"/>
  <c r="HE1288" i="154"/>
  <c r="HD1288" i="154"/>
  <c r="HC1288" i="154"/>
  <c r="HB1288" i="154"/>
  <c r="HA1288" i="154"/>
  <c r="GZ1288" i="154"/>
  <c r="GY1288" i="154"/>
  <c r="HF1287" i="154"/>
  <c r="HE1287" i="154"/>
  <c r="HD1287" i="154"/>
  <c r="HC1287" i="154"/>
  <c r="HB1287" i="154"/>
  <c r="HA1287" i="154"/>
  <c r="GZ1287" i="154"/>
  <c r="GY1287" i="154"/>
  <c r="HF1286" i="154"/>
  <c r="HE1286" i="154"/>
  <c r="HD1286" i="154"/>
  <c r="HC1286" i="154"/>
  <c r="HB1286" i="154"/>
  <c r="HA1286" i="154"/>
  <c r="GZ1286" i="154"/>
  <c r="GY1286" i="154"/>
  <c r="HF1285" i="154"/>
  <c r="HE1285" i="154"/>
  <c r="HD1285" i="154"/>
  <c r="HC1285" i="154"/>
  <c r="HB1285" i="154"/>
  <c r="HA1285" i="154"/>
  <c r="GZ1285" i="154"/>
  <c r="GY1285" i="154"/>
  <c r="HF1284" i="154"/>
  <c r="HE1284" i="154"/>
  <c r="HD1284" i="154"/>
  <c r="HC1284" i="154"/>
  <c r="HB1284" i="154"/>
  <c r="HA1284" i="154"/>
  <c r="GZ1284" i="154"/>
  <c r="GY1284" i="154"/>
  <c r="HF1283" i="154"/>
  <c r="HE1283" i="154"/>
  <c r="HD1283" i="154"/>
  <c r="HC1283" i="154"/>
  <c r="HB1283" i="154"/>
  <c r="HA1283" i="154"/>
  <c r="GZ1283" i="154"/>
  <c r="GY1283" i="154"/>
  <c r="HF1282" i="154"/>
  <c r="HE1282" i="154"/>
  <c r="HD1282" i="154"/>
  <c r="HC1282" i="154"/>
  <c r="HB1282" i="154"/>
  <c r="HA1282" i="154"/>
  <c r="GZ1282" i="154"/>
  <c r="GY1282" i="154"/>
  <c r="HF1281" i="154"/>
  <c r="HE1281" i="154"/>
  <c r="HD1281" i="154"/>
  <c r="HC1281" i="154"/>
  <c r="HB1281" i="154"/>
  <c r="HA1281" i="154"/>
  <c r="GZ1281" i="154"/>
  <c r="GY1281" i="154"/>
  <c r="HF1280" i="154"/>
  <c r="HE1280" i="154"/>
  <c r="HD1280" i="154"/>
  <c r="HC1280" i="154"/>
  <c r="HB1280" i="154"/>
  <c r="HA1280" i="154"/>
  <c r="GZ1280" i="154"/>
  <c r="GY1280" i="154"/>
  <c r="HF1279" i="154"/>
  <c r="HE1279" i="154"/>
  <c r="HD1279" i="154"/>
  <c r="HC1279" i="154"/>
  <c r="HB1279" i="154"/>
  <c r="HA1279" i="154"/>
  <c r="GZ1279" i="154"/>
  <c r="GY1279" i="154"/>
  <c r="HF1278" i="154"/>
  <c r="HE1278" i="154"/>
  <c r="HD1278" i="154"/>
  <c r="HC1278" i="154"/>
  <c r="HB1278" i="154"/>
  <c r="HA1278" i="154"/>
  <c r="GZ1278" i="154"/>
  <c r="GY1278" i="154"/>
  <c r="HF1277" i="154"/>
  <c r="HE1277" i="154"/>
  <c r="HD1277" i="154"/>
  <c r="HC1277" i="154"/>
  <c r="HB1277" i="154"/>
  <c r="HA1277" i="154"/>
  <c r="GZ1277" i="154"/>
  <c r="GY1277" i="154"/>
  <c r="HF1276" i="154"/>
  <c r="HE1276" i="154"/>
  <c r="HD1276" i="154"/>
  <c r="HC1276" i="154"/>
  <c r="HB1276" i="154"/>
  <c r="HA1276" i="154"/>
  <c r="GZ1276" i="154"/>
  <c r="GY1276" i="154"/>
  <c r="HF1275" i="154"/>
  <c r="HE1275" i="154"/>
  <c r="HD1275" i="154"/>
  <c r="HC1275" i="154"/>
  <c r="HB1275" i="154"/>
  <c r="HA1275" i="154"/>
  <c r="GZ1275" i="154"/>
  <c r="GY1275" i="154"/>
  <c r="HF1274" i="154"/>
  <c r="HE1274" i="154"/>
  <c r="HD1274" i="154"/>
  <c r="HC1274" i="154"/>
  <c r="HB1274" i="154"/>
  <c r="HA1274" i="154"/>
  <c r="GZ1274" i="154"/>
  <c r="GY1274" i="154"/>
  <c r="HF1273" i="154"/>
  <c r="HE1273" i="154"/>
  <c r="HD1273" i="154"/>
  <c r="HC1273" i="154"/>
  <c r="HB1273" i="154"/>
  <c r="HA1273" i="154"/>
  <c r="GZ1273" i="154"/>
  <c r="GY1273" i="154"/>
  <c r="HF1272" i="154"/>
  <c r="HE1272" i="154"/>
  <c r="HD1272" i="154"/>
  <c r="HC1272" i="154"/>
  <c r="HB1272" i="154"/>
  <c r="HA1272" i="154"/>
  <c r="GZ1272" i="154"/>
  <c r="GY1272" i="154"/>
  <c r="HF1271" i="154"/>
  <c r="HE1271" i="154"/>
  <c r="HD1271" i="154"/>
  <c r="HC1271" i="154"/>
  <c r="HB1271" i="154"/>
  <c r="HA1271" i="154"/>
  <c r="GZ1271" i="154"/>
  <c r="GY1271" i="154"/>
  <c r="HF1269" i="154"/>
  <c r="HE1269" i="154"/>
  <c r="HD1269" i="154"/>
  <c r="HC1269" i="154"/>
  <c r="HB1269" i="154"/>
  <c r="HA1269" i="154"/>
  <c r="GZ1269" i="154"/>
  <c r="GY1269" i="154"/>
  <c r="HF1268" i="154"/>
  <c r="HE1268" i="154"/>
  <c r="HD1268" i="154"/>
  <c r="HC1268" i="154"/>
  <c r="HB1268" i="154"/>
  <c r="HA1268" i="154"/>
  <c r="GZ1268" i="154"/>
  <c r="GY1268" i="154"/>
  <c r="HF1267" i="154"/>
  <c r="HE1267" i="154"/>
  <c r="HD1267" i="154"/>
  <c r="HC1267" i="154"/>
  <c r="HB1267" i="154"/>
  <c r="HA1267" i="154"/>
  <c r="GZ1267" i="154"/>
  <c r="GY1267" i="154"/>
  <c r="HF1266" i="154"/>
  <c r="HE1266" i="154"/>
  <c r="HD1266" i="154"/>
  <c r="HC1266" i="154"/>
  <c r="HB1266" i="154"/>
  <c r="HA1266" i="154"/>
  <c r="GZ1266" i="154"/>
  <c r="GY1266" i="154"/>
  <c r="HF1265" i="154"/>
  <c r="HE1265" i="154"/>
  <c r="HD1265" i="154"/>
  <c r="HC1265" i="154"/>
  <c r="HB1265" i="154"/>
  <c r="HA1265" i="154"/>
  <c r="GZ1265" i="154"/>
  <c r="GY1265" i="154"/>
  <c r="HF1264" i="154"/>
  <c r="HE1264" i="154"/>
  <c r="HD1264" i="154"/>
  <c r="HC1264" i="154"/>
  <c r="HB1264" i="154"/>
  <c r="HA1264" i="154"/>
  <c r="GZ1264" i="154"/>
  <c r="GY1264" i="154"/>
  <c r="HF1263" i="154"/>
  <c r="HE1263" i="154"/>
  <c r="HD1263" i="154"/>
  <c r="HC1263" i="154"/>
  <c r="HB1263" i="154"/>
  <c r="HA1263" i="154"/>
  <c r="GZ1263" i="154"/>
  <c r="GY1263" i="154"/>
  <c r="HF1262" i="154"/>
  <c r="HE1262" i="154"/>
  <c r="HD1262" i="154"/>
  <c r="HC1262" i="154"/>
  <c r="HB1262" i="154"/>
  <c r="HA1262" i="154"/>
  <c r="GZ1262" i="154"/>
  <c r="GY1262" i="154"/>
  <c r="HF1261" i="154"/>
  <c r="HE1261" i="154"/>
  <c r="HD1261" i="154"/>
  <c r="HC1261" i="154"/>
  <c r="HB1261" i="154"/>
  <c r="HA1261" i="154"/>
  <c r="GZ1261" i="154"/>
  <c r="GY1261" i="154"/>
  <c r="HF1260" i="154"/>
  <c r="HE1260" i="154"/>
  <c r="HD1260" i="154"/>
  <c r="HC1260" i="154"/>
  <c r="HB1260" i="154"/>
  <c r="HA1260" i="154"/>
  <c r="GZ1260" i="154"/>
  <c r="GY1260" i="154"/>
  <c r="HF1259" i="154"/>
  <c r="HE1259" i="154"/>
  <c r="HD1259" i="154"/>
  <c r="HC1259" i="154"/>
  <c r="HB1259" i="154"/>
  <c r="HA1259" i="154"/>
  <c r="GZ1259" i="154"/>
  <c r="GY1259" i="154"/>
  <c r="HF1258" i="154"/>
  <c r="HE1258" i="154"/>
  <c r="HD1258" i="154"/>
  <c r="HC1258" i="154"/>
  <c r="HB1258" i="154"/>
  <c r="HA1258" i="154"/>
  <c r="GZ1258" i="154"/>
  <c r="GY1258" i="154"/>
  <c r="HF1257" i="154"/>
  <c r="HE1257" i="154"/>
  <c r="HD1257" i="154"/>
  <c r="HC1257" i="154"/>
  <c r="HB1257" i="154"/>
  <c r="HA1257" i="154"/>
  <c r="GZ1257" i="154"/>
  <c r="GY1257" i="154"/>
  <c r="HF1256" i="154"/>
  <c r="HE1256" i="154"/>
  <c r="HD1256" i="154"/>
  <c r="HC1256" i="154"/>
  <c r="HB1256" i="154"/>
  <c r="HA1256" i="154"/>
  <c r="GZ1256" i="154"/>
  <c r="GY1256" i="154"/>
  <c r="HF1255" i="154"/>
  <c r="HE1255" i="154"/>
  <c r="HD1255" i="154"/>
  <c r="HC1255" i="154"/>
  <c r="HB1255" i="154"/>
  <c r="HA1255" i="154"/>
  <c r="GZ1255" i="154"/>
  <c r="GY1255" i="154"/>
  <c r="HF1254" i="154"/>
  <c r="HE1254" i="154"/>
  <c r="HD1254" i="154"/>
  <c r="HC1254" i="154"/>
  <c r="HB1254" i="154"/>
  <c r="HA1254" i="154"/>
  <c r="GZ1254" i="154"/>
  <c r="GY1254" i="154"/>
  <c r="HF1253" i="154"/>
  <c r="HE1253" i="154"/>
  <c r="HD1253" i="154"/>
  <c r="HC1253" i="154"/>
  <c r="HB1253" i="154"/>
  <c r="HA1253" i="154"/>
  <c r="GZ1253" i="154"/>
  <c r="GY1253" i="154"/>
  <c r="HF1252" i="154"/>
  <c r="HE1252" i="154"/>
  <c r="HD1252" i="154"/>
  <c r="HC1252" i="154"/>
  <c r="HB1252" i="154"/>
  <c r="HA1252" i="154"/>
  <c r="GZ1252" i="154"/>
  <c r="GY1252" i="154"/>
  <c r="HF1251" i="154"/>
  <c r="HE1251" i="154"/>
  <c r="HD1251" i="154"/>
  <c r="HC1251" i="154"/>
  <c r="HB1251" i="154"/>
  <c r="HA1251" i="154"/>
  <c r="GZ1251" i="154"/>
  <c r="GY1251" i="154"/>
  <c r="HF1250" i="154"/>
  <c r="HE1250" i="154"/>
  <c r="HD1250" i="154"/>
  <c r="HC1250" i="154"/>
  <c r="HB1250" i="154"/>
  <c r="HA1250" i="154"/>
  <c r="GZ1250" i="154"/>
  <c r="GY1250" i="154"/>
  <c r="HF1249" i="154"/>
  <c r="HE1249" i="154"/>
  <c r="HD1249" i="154"/>
  <c r="HC1249" i="154"/>
  <c r="HB1249" i="154"/>
  <c r="HA1249" i="154"/>
  <c r="GZ1249" i="154"/>
  <c r="GY1249" i="154"/>
  <c r="HF1248" i="154"/>
  <c r="HE1248" i="154"/>
  <c r="HD1248" i="154"/>
  <c r="HC1248" i="154"/>
  <c r="HB1248" i="154"/>
  <c r="HA1248" i="154"/>
  <c r="GZ1248" i="154"/>
  <c r="GY1248" i="154"/>
  <c r="HF1247" i="154"/>
  <c r="HE1247" i="154"/>
  <c r="HD1247" i="154"/>
  <c r="HC1247" i="154"/>
  <c r="HB1247" i="154"/>
  <c r="HA1247" i="154"/>
  <c r="GZ1247" i="154"/>
  <c r="GY1247" i="154"/>
  <c r="HF1245" i="154"/>
  <c r="HE1245" i="154"/>
  <c r="HD1245" i="154"/>
  <c r="HC1245" i="154"/>
  <c r="HB1245" i="154"/>
  <c r="HA1245" i="154"/>
  <c r="GZ1245" i="154"/>
  <c r="GY1245" i="154"/>
  <c r="HF1244" i="154"/>
  <c r="HE1244" i="154"/>
  <c r="HD1244" i="154"/>
  <c r="HC1244" i="154"/>
  <c r="HB1244" i="154"/>
  <c r="HA1244" i="154"/>
  <c r="GZ1244" i="154"/>
  <c r="GY1244" i="154"/>
  <c r="HF1243" i="154"/>
  <c r="HE1243" i="154"/>
  <c r="HD1243" i="154"/>
  <c r="HC1243" i="154"/>
  <c r="HB1243" i="154"/>
  <c r="HA1243" i="154"/>
  <c r="GZ1243" i="154"/>
  <c r="GY1243" i="154"/>
  <c r="HF1242" i="154"/>
  <c r="HE1242" i="154"/>
  <c r="HD1242" i="154"/>
  <c r="HC1242" i="154"/>
  <c r="HB1242" i="154"/>
  <c r="HA1242" i="154"/>
  <c r="GZ1242" i="154"/>
  <c r="GY1242" i="154"/>
  <c r="HF1241" i="154"/>
  <c r="HE1241" i="154"/>
  <c r="HD1241" i="154"/>
  <c r="HC1241" i="154"/>
  <c r="HB1241" i="154"/>
  <c r="HA1241" i="154"/>
  <c r="GZ1241" i="154"/>
  <c r="GY1241" i="154"/>
  <c r="HF1240" i="154"/>
  <c r="HE1240" i="154"/>
  <c r="HD1240" i="154"/>
  <c r="HC1240" i="154"/>
  <c r="HB1240" i="154"/>
  <c r="HA1240" i="154"/>
  <c r="GZ1240" i="154"/>
  <c r="GY1240" i="154"/>
  <c r="HF1239" i="154"/>
  <c r="HE1239" i="154"/>
  <c r="HD1239" i="154"/>
  <c r="HC1239" i="154"/>
  <c r="HB1239" i="154"/>
  <c r="HA1239" i="154"/>
  <c r="GZ1239" i="154"/>
  <c r="GY1239" i="154"/>
  <c r="HF1238" i="154"/>
  <c r="HE1238" i="154"/>
  <c r="HD1238" i="154"/>
  <c r="HC1238" i="154"/>
  <c r="HB1238" i="154"/>
  <c r="HA1238" i="154"/>
  <c r="GZ1238" i="154"/>
  <c r="GY1238" i="154"/>
  <c r="HF1237" i="154"/>
  <c r="HE1237" i="154"/>
  <c r="HD1237" i="154"/>
  <c r="HC1237" i="154"/>
  <c r="HB1237" i="154"/>
  <c r="HA1237" i="154"/>
  <c r="GZ1237" i="154"/>
  <c r="GY1237" i="154"/>
  <c r="HF1236" i="154"/>
  <c r="HE1236" i="154"/>
  <c r="HD1236" i="154"/>
  <c r="HC1236" i="154"/>
  <c r="HB1236" i="154"/>
  <c r="HA1236" i="154"/>
  <c r="GZ1236" i="154"/>
  <c r="GY1236" i="154"/>
  <c r="HF1235" i="154"/>
  <c r="HE1235" i="154"/>
  <c r="HD1235" i="154"/>
  <c r="HC1235" i="154"/>
  <c r="HB1235" i="154"/>
  <c r="HA1235" i="154"/>
  <c r="GZ1235" i="154"/>
  <c r="GY1235" i="154"/>
  <c r="HF1234" i="154"/>
  <c r="HE1234" i="154"/>
  <c r="HD1234" i="154"/>
  <c r="HC1234" i="154"/>
  <c r="HB1234" i="154"/>
  <c r="HA1234" i="154"/>
  <c r="GZ1234" i="154"/>
  <c r="GY1234" i="154"/>
  <c r="HF1233" i="154"/>
  <c r="HE1233" i="154"/>
  <c r="HD1233" i="154"/>
  <c r="HC1233" i="154"/>
  <c r="HB1233" i="154"/>
  <c r="HA1233" i="154"/>
  <c r="GZ1233" i="154"/>
  <c r="GY1233" i="154"/>
  <c r="HF1232" i="154"/>
  <c r="HE1232" i="154"/>
  <c r="HD1232" i="154"/>
  <c r="HC1232" i="154"/>
  <c r="HB1232" i="154"/>
  <c r="HA1232" i="154"/>
  <c r="GZ1232" i="154"/>
  <c r="GY1232" i="154"/>
  <c r="HF1231" i="154"/>
  <c r="HE1231" i="154"/>
  <c r="HD1231" i="154"/>
  <c r="HC1231" i="154"/>
  <c r="HB1231" i="154"/>
  <c r="HA1231" i="154"/>
  <c r="GZ1231" i="154"/>
  <c r="GY1231" i="154"/>
  <c r="HF1230" i="154"/>
  <c r="HE1230" i="154"/>
  <c r="HD1230" i="154"/>
  <c r="HC1230" i="154"/>
  <c r="HB1230" i="154"/>
  <c r="HA1230" i="154"/>
  <c r="GZ1230" i="154"/>
  <c r="GY1230" i="154"/>
  <c r="HF1229" i="154"/>
  <c r="HE1229" i="154"/>
  <c r="HD1229" i="154"/>
  <c r="HC1229" i="154"/>
  <c r="HB1229" i="154"/>
  <c r="HA1229" i="154"/>
  <c r="GZ1229" i="154"/>
  <c r="GY1229" i="154"/>
  <c r="HF1228" i="154"/>
  <c r="HE1228" i="154"/>
  <c r="HD1228" i="154"/>
  <c r="HC1228" i="154"/>
  <c r="HB1228" i="154"/>
  <c r="HA1228" i="154"/>
  <c r="GZ1228" i="154"/>
  <c r="GY1228" i="154"/>
  <c r="HF1227" i="154"/>
  <c r="HE1227" i="154"/>
  <c r="HD1227" i="154"/>
  <c r="HC1227" i="154"/>
  <c r="HB1227" i="154"/>
  <c r="HA1227" i="154"/>
  <c r="GZ1227" i="154"/>
  <c r="GY1227" i="154"/>
  <c r="HF1226" i="154"/>
  <c r="HE1226" i="154"/>
  <c r="HD1226" i="154"/>
  <c r="HC1226" i="154"/>
  <c r="HB1226" i="154"/>
  <c r="HA1226" i="154"/>
  <c r="GZ1226" i="154"/>
  <c r="GY1226" i="154"/>
  <c r="HF1225" i="154"/>
  <c r="HE1225" i="154"/>
  <c r="HD1225" i="154"/>
  <c r="HC1225" i="154"/>
  <c r="HB1225" i="154"/>
  <c r="HA1225" i="154"/>
  <c r="GZ1225" i="154"/>
  <c r="GY1225" i="154"/>
  <c r="HF1224" i="154"/>
  <c r="HE1224" i="154"/>
  <c r="HD1224" i="154"/>
  <c r="HC1224" i="154"/>
  <c r="HB1224" i="154"/>
  <c r="HA1224" i="154"/>
  <c r="GZ1224" i="154"/>
  <c r="GY1224" i="154"/>
  <c r="HF1223" i="154"/>
  <c r="HE1223" i="154"/>
  <c r="HD1223" i="154"/>
  <c r="HC1223" i="154"/>
  <c r="HB1223" i="154"/>
  <c r="HA1223" i="154"/>
  <c r="GZ1223" i="154"/>
  <c r="GY1223" i="154"/>
  <c r="HF1221" i="154"/>
  <c r="HE1221" i="154"/>
  <c r="HD1221" i="154"/>
  <c r="HC1221" i="154"/>
  <c r="HB1221" i="154"/>
  <c r="HA1221" i="154"/>
  <c r="GZ1221" i="154"/>
  <c r="GY1221" i="154"/>
  <c r="HF1220" i="154"/>
  <c r="HE1220" i="154"/>
  <c r="HD1220" i="154"/>
  <c r="HC1220" i="154"/>
  <c r="HB1220" i="154"/>
  <c r="HA1220" i="154"/>
  <c r="GZ1220" i="154"/>
  <c r="GY1220" i="154"/>
  <c r="HF1219" i="154"/>
  <c r="HE1219" i="154"/>
  <c r="HD1219" i="154"/>
  <c r="HC1219" i="154"/>
  <c r="HB1219" i="154"/>
  <c r="HA1219" i="154"/>
  <c r="GZ1219" i="154"/>
  <c r="GY1219" i="154"/>
  <c r="HF1218" i="154"/>
  <c r="HE1218" i="154"/>
  <c r="HD1218" i="154"/>
  <c r="HC1218" i="154"/>
  <c r="HB1218" i="154"/>
  <c r="HA1218" i="154"/>
  <c r="GZ1218" i="154"/>
  <c r="GY1218" i="154"/>
  <c r="HF1217" i="154"/>
  <c r="HE1217" i="154"/>
  <c r="HD1217" i="154"/>
  <c r="HC1217" i="154"/>
  <c r="HB1217" i="154"/>
  <c r="HA1217" i="154"/>
  <c r="GZ1217" i="154"/>
  <c r="GY1217" i="154"/>
  <c r="HF1216" i="154"/>
  <c r="HE1216" i="154"/>
  <c r="HD1216" i="154"/>
  <c r="HC1216" i="154"/>
  <c r="HB1216" i="154"/>
  <c r="HA1216" i="154"/>
  <c r="GZ1216" i="154"/>
  <c r="GY1216" i="154"/>
  <c r="HF1215" i="154"/>
  <c r="HE1215" i="154"/>
  <c r="HD1215" i="154"/>
  <c r="HC1215" i="154"/>
  <c r="HB1215" i="154"/>
  <c r="HA1215" i="154"/>
  <c r="GZ1215" i="154"/>
  <c r="GY1215" i="154"/>
  <c r="HF1214" i="154"/>
  <c r="HE1214" i="154"/>
  <c r="HD1214" i="154"/>
  <c r="HC1214" i="154"/>
  <c r="HB1214" i="154"/>
  <c r="HA1214" i="154"/>
  <c r="GZ1214" i="154"/>
  <c r="GY1214" i="154"/>
  <c r="HF1213" i="154"/>
  <c r="HE1213" i="154"/>
  <c r="HD1213" i="154"/>
  <c r="HC1213" i="154"/>
  <c r="HB1213" i="154"/>
  <c r="HA1213" i="154"/>
  <c r="GZ1213" i="154"/>
  <c r="GY1213" i="154"/>
  <c r="HF1212" i="154"/>
  <c r="HE1212" i="154"/>
  <c r="HD1212" i="154"/>
  <c r="HC1212" i="154"/>
  <c r="HB1212" i="154"/>
  <c r="HA1212" i="154"/>
  <c r="GZ1212" i="154"/>
  <c r="GY1212" i="154"/>
  <c r="HF1211" i="154"/>
  <c r="HE1211" i="154"/>
  <c r="HD1211" i="154"/>
  <c r="HC1211" i="154"/>
  <c r="HB1211" i="154"/>
  <c r="HA1211" i="154"/>
  <c r="GZ1211" i="154"/>
  <c r="GY1211" i="154"/>
  <c r="HF1210" i="154"/>
  <c r="HE1210" i="154"/>
  <c r="HD1210" i="154"/>
  <c r="HC1210" i="154"/>
  <c r="HB1210" i="154"/>
  <c r="HA1210" i="154"/>
  <c r="GZ1210" i="154"/>
  <c r="GY1210" i="154"/>
  <c r="HF1209" i="154"/>
  <c r="HE1209" i="154"/>
  <c r="HD1209" i="154"/>
  <c r="HC1209" i="154"/>
  <c r="HB1209" i="154"/>
  <c r="HA1209" i="154"/>
  <c r="GZ1209" i="154"/>
  <c r="GY1209" i="154"/>
  <c r="HF1208" i="154"/>
  <c r="HE1208" i="154"/>
  <c r="HD1208" i="154"/>
  <c r="HC1208" i="154"/>
  <c r="HB1208" i="154"/>
  <c r="HA1208" i="154"/>
  <c r="GZ1208" i="154"/>
  <c r="GY1208" i="154"/>
  <c r="HF1207" i="154"/>
  <c r="HE1207" i="154"/>
  <c r="HD1207" i="154"/>
  <c r="HC1207" i="154"/>
  <c r="HB1207" i="154"/>
  <c r="HA1207" i="154"/>
  <c r="GZ1207" i="154"/>
  <c r="GY1207" i="154"/>
  <c r="HF1206" i="154"/>
  <c r="HE1206" i="154"/>
  <c r="HD1206" i="154"/>
  <c r="HC1206" i="154"/>
  <c r="HB1206" i="154"/>
  <c r="HA1206" i="154"/>
  <c r="GZ1206" i="154"/>
  <c r="GY1206" i="154"/>
  <c r="HF1205" i="154"/>
  <c r="HE1205" i="154"/>
  <c r="HD1205" i="154"/>
  <c r="HC1205" i="154"/>
  <c r="HB1205" i="154"/>
  <c r="HA1205" i="154"/>
  <c r="GZ1205" i="154"/>
  <c r="GY1205" i="154"/>
  <c r="HF1204" i="154"/>
  <c r="HE1204" i="154"/>
  <c r="HD1204" i="154"/>
  <c r="HC1204" i="154"/>
  <c r="HB1204" i="154"/>
  <c r="HA1204" i="154"/>
  <c r="GZ1204" i="154"/>
  <c r="GY1204" i="154"/>
  <c r="HF1203" i="154"/>
  <c r="HE1203" i="154"/>
  <c r="HD1203" i="154"/>
  <c r="HC1203" i="154"/>
  <c r="HB1203" i="154"/>
  <c r="HA1203" i="154"/>
  <c r="GZ1203" i="154"/>
  <c r="GY1203" i="154"/>
  <c r="HF1202" i="154"/>
  <c r="HE1202" i="154"/>
  <c r="HD1202" i="154"/>
  <c r="HC1202" i="154"/>
  <c r="HB1202" i="154"/>
  <c r="HA1202" i="154"/>
  <c r="GZ1202" i="154"/>
  <c r="GY1202" i="154"/>
  <c r="HF1201" i="154"/>
  <c r="HE1201" i="154"/>
  <c r="HD1201" i="154"/>
  <c r="HC1201" i="154"/>
  <c r="HB1201" i="154"/>
  <c r="HA1201" i="154"/>
  <c r="GZ1201" i="154"/>
  <c r="GY1201" i="154"/>
  <c r="GW1190" i="154"/>
  <c r="GV1190" i="154"/>
  <c r="GU1190" i="154"/>
  <c r="GT1190" i="154"/>
  <c r="GS1190" i="154"/>
  <c r="GQ1190" i="154"/>
  <c r="GP1190" i="154"/>
  <c r="GO1190" i="154"/>
  <c r="GN1190" i="154"/>
  <c r="GW1189" i="154"/>
  <c r="GV1189" i="154"/>
  <c r="GU1189" i="154"/>
  <c r="GT1189" i="154"/>
  <c r="GS1189" i="154"/>
  <c r="GQ1189" i="154"/>
  <c r="GP1189" i="154"/>
  <c r="GO1189" i="154"/>
  <c r="GN1189" i="154"/>
  <c r="GW1188" i="154"/>
  <c r="GV1188" i="154"/>
  <c r="GU1188" i="154"/>
  <c r="GT1188" i="154"/>
  <c r="GS1188" i="154"/>
  <c r="GQ1188" i="154"/>
  <c r="GP1188" i="154"/>
  <c r="GO1188" i="154"/>
  <c r="GN1188" i="154"/>
  <c r="GW1187" i="154"/>
  <c r="GV1187" i="154"/>
  <c r="GU1187" i="154"/>
  <c r="GT1187" i="154"/>
  <c r="GS1187" i="154"/>
  <c r="GQ1187" i="154"/>
  <c r="GP1187" i="154"/>
  <c r="GO1187" i="154"/>
  <c r="GN1187" i="154"/>
  <c r="GW1186" i="154"/>
  <c r="GV1186" i="154"/>
  <c r="GU1186" i="154"/>
  <c r="GT1186" i="154"/>
  <c r="GS1186" i="154"/>
  <c r="GQ1186" i="154"/>
  <c r="GP1186" i="154"/>
  <c r="GO1186" i="154"/>
  <c r="GN1186" i="154"/>
  <c r="GW1185" i="154"/>
  <c r="GV1185" i="154"/>
  <c r="GU1185" i="154"/>
  <c r="GT1185" i="154"/>
  <c r="GS1185" i="154"/>
  <c r="GQ1185" i="154"/>
  <c r="GP1185" i="154"/>
  <c r="GO1185" i="154"/>
  <c r="GN1185" i="154"/>
  <c r="GW1182" i="154"/>
  <c r="GV1182" i="154"/>
  <c r="GU1182" i="154"/>
  <c r="GT1182" i="154"/>
  <c r="GS1182" i="154"/>
  <c r="GQ1182" i="154"/>
  <c r="GP1182" i="154"/>
  <c r="GO1182" i="154"/>
  <c r="GN1182" i="154"/>
  <c r="GW1181" i="154"/>
  <c r="GV1181" i="154"/>
  <c r="GU1181" i="154"/>
  <c r="GT1181" i="154"/>
  <c r="GS1181" i="154"/>
  <c r="GQ1181" i="154"/>
  <c r="GP1181" i="154"/>
  <c r="GO1181" i="154"/>
  <c r="GN1181" i="154"/>
  <c r="GW1180" i="154"/>
  <c r="GV1180" i="154"/>
  <c r="GU1180" i="154"/>
  <c r="GT1180" i="154"/>
  <c r="GS1180" i="154"/>
  <c r="GQ1180" i="154"/>
  <c r="GP1180" i="154"/>
  <c r="GO1180" i="154"/>
  <c r="GN1180" i="154"/>
  <c r="GW1179" i="154"/>
  <c r="GV1179" i="154"/>
  <c r="GU1179" i="154"/>
  <c r="GT1179" i="154"/>
  <c r="GS1179" i="154"/>
  <c r="GQ1179" i="154"/>
  <c r="GP1179" i="154"/>
  <c r="GO1179" i="154"/>
  <c r="GN1179" i="154"/>
  <c r="GW1178" i="154"/>
  <c r="GV1178" i="154"/>
  <c r="GU1178" i="154"/>
  <c r="GT1178" i="154"/>
  <c r="GS1178" i="154"/>
  <c r="GQ1178" i="154"/>
  <c r="GP1178" i="154"/>
  <c r="GO1178" i="154"/>
  <c r="GN1178" i="154"/>
  <c r="GW1177" i="154"/>
  <c r="GV1177" i="154"/>
  <c r="GU1177" i="154"/>
  <c r="GT1177" i="154"/>
  <c r="GS1177" i="154"/>
  <c r="GQ1177" i="154"/>
  <c r="GP1177" i="154"/>
  <c r="GO1177" i="154"/>
  <c r="GN1177" i="154"/>
  <c r="GW1176" i="154"/>
  <c r="GV1176" i="154"/>
  <c r="GU1176" i="154"/>
  <c r="GT1176" i="154"/>
  <c r="GS1176" i="154"/>
  <c r="GQ1176" i="154"/>
  <c r="GP1176" i="154"/>
  <c r="GO1176" i="154"/>
  <c r="GN1176" i="154"/>
  <c r="GW1175" i="154"/>
  <c r="GV1175" i="154"/>
  <c r="GU1175" i="154"/>
  <c r="GT1175" i="154"/>
  <c r="GS1175" i="154"/>
  <c r="GQ1175" i="154"/>
  <c r="GP1175" i="154"/>
  <c r="GO1175" i="154"/>
  <c r="GN1175" i="154"/>
  <c r="GW1174" i="154"/>
  <c r="GV1174" i="154"/>
  <c r="GU1174" i="154"/>
  <c r="GT1174" i="154"/>
  <c r="GS1174" i="154"/>
  <c r="GQ1174" i="154"/>
  <c r="GP1174" i="154"/>
  <c r="GO1174" i="154"/>
  <c r="GN1174" i="154"/>
  <c r="GW1173" i="154"/>
  <c r="GV1173" i="154"/>
  <c r="GU1173" i="154"/>
  <c r="GT1173" i="154"/>
  <c r="GS1173" i="154"/>
  <c r="GQ1173" i="154"/>
  <c r="GP1173" i="154"/>
  <c r="GO1173" i="154"/>
  <c r="GN1173" i="154"/>
  <c r="GW1172" i="154"/>
  <c r="GV1172" i="154"/>
  <c r="GU1172" i="154"/>
  <c r="GT1172" i="154"/>
  <c r="GS1172" i="154"/>
  <c r="GQ1172" i="154"/>
  <c r="GP1172" i="154"/>
  <c r="GO1172" i="154"/>
  <c r="GN1172" i="154"/>
  <c r="GW1171" i="154"/>
  <c r="GV1171" i="154"/>
  <c r="GU1171" i="154"/>
  <c r="GT1171" i="154"/>
  <c r="GS1171" i="154"/>
  <c r="GQ1171" i="154"/>
  <c r="GP1171" i="154"/>
  <c r="GO1171" i="154"/>
  <c r="GN1171" i="154"/>
  <c r="GW1170" i="154"/>
  <c r="GV1170" i="154"/>
  <c r="GU1170" i="154"/>
  <c r="GT1170" i="154"/>
  <c r="GS1170" i="154"/>
  <c r="GQ1170" i="154"/>
  <c r="GP1170" i="154"/>
  <c r="GO1170" i="154"/>
  <c r="GN1170" i="154"/>
  <c r="GW1169" i="154"/>
  <c r="GV1169" i="154"/>
  <c r="GU1169" i="154"/>
  <c r="GT1169" i="154"/>
  <c r="GS1169" i="154"/>
  <c r="GQ1169" i="154"/>
  <c r="GP1169" i="154"/>
  <c r="GO1169" i="154"/>
  <c r="GN1169" i="154"/>
  <c r="GW1168" i="154"/>
  <c r="GV1168" i="154"/>
  <c r="GU1168" i="154"/>
  <c r="GT1168" i="154"/>
  <c r="GS1168" i="154"/>
  <c r="GQ1168" i="154"/>
  <c r="GP1168" i="154"/>
  <c r="GO1168" i="154"/>
  <c r="GN1168" i="154"/>
  <c r="GW1167" i="154"/>
  <c r="GV1167" i="154"/>
  <c r="GU1167" i="154"/>
  <c r="GT1167" i="154"/>
  <c r="GS1167" i="154"/>
  <c r="GQ1167" i="154"/>
  <c r="GP1167" i="154"/>
  <c r="GO1167" i="154"/>
  <c r="GN1167" i="154"/>
  <c r="GW1166" i="154"/>
  <c r="GV1166" i="154"/>
  <c r="GU1166" i="154"/>
  <c r="GT1166" i="154"/>
  <c r="GS1166" i="154"/>
  <c r="GQ1166" i="154"/>
  <c r="GP1166" i="154"/>
  <c r="GO1166" i="154"/>
  <c r="GN1166" i="154"/>
  <c r="GW1165" i="154"/>
  <c r="GV1165" i="154"/>
  <c r="GU1165" i="154"/>
  <c r="GT1165" i="154"/>
  <c r="GS1165" i="154"/>
  <c r="GQ1165" i="154"/>
  <c r="GP1165" i="154"/>
  <c r="GO1165" i="154"/>
  <c r="GN1165" i="154"/>
  <c r="GW1164" i="154"/>
  <c r="GV1164" i="154"/>
  <c r="GU1164" i="154"/>
  <c r="GT1164" i="154"/>
  <c r="GS1164" i="154"/>
  <c r="GQ1164" i="154"/>
  <c r="GP1164" i="154"/>
  <c r="GO1164" i="154"/>
  <c r="GN1164" i="154"/>
  <c r="GW1163" i="154"/>
  <c r="GV1163" i="154"/>
  <c r="GU1163" i="154"/>
  <c r="GT1163" i="154"/>
  <c r="GS1163" i="154"/>
  <c r="GQ1163" i="154"/>
  <c r="GP1163" i="154"/>
  <c r="GO1163" i="154"/>
  <c r="GN1163" i="154"/>
  <c r="GW1162" i="154"/>
  <c r="GV1162" i="154"/>
  <c r="GU1162" i="154"/>
  <c r="GT1162" i="154"/>
  <c r="GS1162" i="154"/>
  <c r="GQ1162" i="154"/>
  <c r="GP1162" i="154"/>
  <c r="GO1162" i="154"/>
  <c r="GN1162" i="154"/>
  <c r="GW1161" i="154"/>
  <c r="GV1161" i="154"/>
  <c r="GU1161" i="154"/>
  <c r="GT1161" i="154"/>
  <c r="GS1161" i="154"/>
  <c r="GQ1161" i="154"/>
  <c r="GP1161" i="154"/>
  <c r="GO1161" i="154"/>
  <c r="GN1161" i="154"/>
  <c r="GW1160" i="154"/>
  <c r="GV1160" i="154"/>
  <c r="GU1160" i="154"/>
  <c r="GT1160" i="154"/>
  <c r="GS1160" i="154"/>
  <c r="GQ1160" i="154"/>
  <c r="GP1160" i="154"/>
  <c r="GO1160" i="154"/>
  <c r="GN1160" i="154"/>
  <c r="GW1159" i="154"/>
  <c r="GV1159" i="154"/>
  <c r="GU1159" i="154"/>
  <c r="GT1159" i="154"/>
  <c r="GS1159" i="154"/>
  <c r="GQ1159" i="154"/>
  <c r="GP1159" i="154"/>
  <c r="GO1159" i="154"/>
  <c r="GN1159" i="154"/>
  <c r="GW1158" i="154"/>
  <c r="GV1158" i="154"/>
  <c r="GU1158" i="154"/>
  <c r="GT1158" i="154"/>
  <c r="GS1158" i="154"/>
  <c r="GQ1158" i="154"/>
  <c r="GP1158" i="154"/>
  <c r="GO1158" i="154"/>
  <c r="GN1158" i="154"/>
  <c r="GW1157" i="154"/>
  <c r="GV1157" i="154"/>
  <c r="GU1157" i="154"/>
  <c r="GT1157" i="154"/>
  <c r="GS1157" i="154"/>
  <c r="GQ1157" i="154"/>
  <c r="GP1157" i="154"/>
  <c r="GO1157" i="154"/>
  <c r="GN1157" i="154"/>
  <c r="GW1156" i="154"/>
  <c r="GV1156" i="154"/>
  <c r="GU1156" i="154"/>
  <c r="GT1156" i="154"/>
  <c r="GS1156" i="154"/>
  <c r="GQ1156" i="154"/>
  <c r="GP1156" i="154"/>
  <c r="GO1156" i="154"/>
  <c r="GN1156" i="154"/>
  <c r="GW1155" i="154"/>
  <c r="GV1155" i="154"/>
  <c r="GU1155" i="154"/>
  <c r="GT1155" i="154"/>
  <c r="GS1155" i="154"/>
  <c r="GQ1155" i="154"/>
  <c r="GP1155" i="154"/>
  <c r="GO1155" i="154"/>
  <c r="GN1155" i="154"/>
  <c r="GW1154" i="154"/>
  <c r="GV1154" i="154"/>
  <c r="GU1154" i="154"/>
  <c r="GT1154" i="154"/>
  <c r="GS1154" i="154"/>
  <c r="GQ1154" i="154"/>
  <c r="GP1154" i="154"/>
  <c r="GO1154" i="154"/>
  <c r="GN1154" i="154"/>
  <c r="GW1153" i="154"/>
  <c r="GV1153" i="154"/>
  <c r="GU1153" i="154"/>
  <c r="GT1153" i="154"/>
  <c r="GS1153" i="154"/>
  <c r="GQ1153" i="154"/>
  <c r="GP1153" i="154"/>
  <c r="GO1153" i="154"/>
  <c r="GN1153" i="154"/>
  <c r="GN1121" i="154"/>
  <c r="GO1121" i="154"/>
  <c r="GP1121" i="154"/>
  <c r="GQ1121" i="154"/>
  <c r="GS1121" i="154"/>
  <c r="GT1121" i="154"/>
  <c r="GU1121" i="154"/>
  <c r="GV1121" i="154"/>
  <c r="GW1121" i="154"/>
  <c r="GN1122" i="154"/>
  <c r="GO1122" i="154"/>
  <c r="GP1122" i="154"/>
  <c r="GQ1122" i="154"/>
  <c r="GS1122" i="154"/>
  <c r="GT1122" i="154"/>
  <c r="GU1122" i="154"/>
  <c r="GV1122" i="154"/>
  <c r="GW1122" i="154"/>
  <c r="GN1123" i="154"/>
  <c r="GO1123" i="154"/>
  <c r="GP1123" i="154"/>
  <c r="GQ1123" i="154"/>
  <c r="GS1123" i="154"/>
  <c r="GT1123" i="154"/>
  <c r="GU1123" i="154"/>
  <c r="GV1123" i="154"/>
  <c r="GW1123" i="154"/>
  <c r="GN1124" i="154"/>
  <c r="GO1124" i="154"/>
  <c r="GP1124" i="154"/>
  <c r="GQ1124" i="154"/>
  <c r="GS1124" i="154"/>
  <c r="GT1124" i="154"/>
  <c r="GU1124" i="154"/>
  <c r="GV1124" i="154"/>
  <c r="GW1124" i="154"/>
  <c r="GN1125" i="154"/>
  <c r="GO1125" i="154"/>
  <c r="GP1125" i="154"/>
  <c r="GQ1125" i="154"/>
  <c r="GS1125" i="154"/>
  <c r="GT1125" i="154"/>
  <c r="GU1125" i="154"/>
  <c r="GV1125" i="154"/>
  <c r="GW1125" i="154"/>
  <c r="GN1126" i="154"/>
  <c r="GO1126" i="154"/>
  <c r="GP1126" i="154"/>
  <c r="GQ1126" i="154"/>
  <c r="GS1126" i="154"/>
  <c r="GT1126" i="154"/>
  <c r="GU1126" i="154"/>
  <c r="GV1126" i="154"/>
  <c r="GW1126" i="154"/>
  <c r="GN1127" i="154"/>
  <c r="GO1127" i="154"/>
  <c r="GP1127" i="154"/>
  <c r="GQ1127" i="154"/>
  <c r="GS1127" i="154"/>
  <c r="GT1127" i="154"/>
  <c r="GU1127" i="154"/>
  <c r="GV1127" i="154"/>
  <c r="GW1127" i="154"/>
  <c r="GN1128" i="154"/>
  <c r="GO1128" i="154"/>
  <c r="GP1128" i="154"/>
  <c r="GQ1128" i="154"/>
  <c r="GS1128" i="154"/>
  <c r="GT1128" i="154"/>
  <c r="GU1128" i="154"/>
  <c r="GV1128" i="154"/>
  <c r="GW1128" i="154"/>
  <c r="GN1129" i="154"/>
  <c r="GO1129" i="154"/>
  <c r="GP1129" i="154"/>
  <c r="GQ1129" i="154"/>
  <c r="GS1129" i="154"/>
  <c r="GT1129" i="154"/>
  <c r="GU1129" i="154"/>
  <c r="GV1129" i="154"/>
  <c r="GW1129" i="154"/>
  <c r="GN1130" i="154"/>
  <c r="GO1130" i="154"/>
  <c r="GP1130" i="154"/>
  <c r="GQ1130" i="154"/>
  <c r="GS1130" i="154"/>
  <c r="GT1130" i="154"/>
  <c r="GU1130" i="154"/>
  <c r="GV1130" i="154"/>
  <c r="GW1130" i="154"/>
  <c r="GN1131" i="154"/>
  <c r="GO1131" i="154"/>
  <c r="GP1131" i="154"/>
  <c r="GQ1131" i="154"/>
  <c r="GS1131" i="154"/>
  <c r="GT1131" i="154"/>
  <c r="GU1131" i="154"/>
  <c r="GV1131" i="154"/>
  <c r="GW1131" i="154"/>
  <c r="GN1132" i="154"/>
  <c r="GO1132" i="154"/>
  <c r="GP1132" i="154"/>
  <c r="GQ1132" i="154"/>
  <c r="GS1132" i="154"/>
  <c r="GT1132" i="154"/>
  <c r="GU1132" i="154"/>
  <c r="GV1132" i="154"/>
  <c r="GW1132" i="154"/>
  <c r="GN1133" i="154"/>
  <c r="GO1133" i="154"/>
  <c r="GP1133" i="154"/>
  <c r="GQ1133" i="154"/>
  <c r="GS1133" i="154"/>
  <c r="GT1133" i="154"/>
  <c r="GU1133" i="154"/>
  <c r="GV1133" i="154"/>
  <c r="GW1133" i="154"/>
  <c r="GN1134" i="154"/>
  <c r="GO1134" i="154"/>
  <c r="GP1134" i="154"/>
  <c r="GQ1134" i="154"/>
  <c r="GS1134" i="154"/>
  <c r="GT1134" i="154"/>
  <c r="GU1134" i="154"/>
  <c r="GV1134" i="154"/>
  <c r="GW1134" i="154"/>
  <c r="GN1135" i="154"/>
  <c r="GO1135" i="154"/>
  <c r="GP1135" i="154"/>
  <c r="GQ1135" i="154"/>
  <c r="GS1135" i="154"/>
  <c r="GT1135" i="154"/>
  <c r="GU1135" i="154"/>
  <c r="GV1135" i="154"/>
  <c r="GW1135" i="154"/>
  <c r="GN1136" i="154"/>
  <c r="GO1136" i="154"/>
  <c r="GP1136" i="154"/>
  <c r="GQ1136" i="154"/>
  <c r="GS1136" i="154"/>
  <c r="GT1136" i="154"/>
  <c r="GU1136" i="154"/>
  <c r="GV1136" i="154"/>
  <c r="GW1136" i="154"/>
  <c r="GN1137" i="154"/>
  <c r="GO1137" i="154"/>
  <c r="GP1137" i="154"/>
  <c r="GQ1137" i="154"/>
  <c r="GS1137" i="154"/>
  <c r="GT1137" i="154"/>
  <c r="GU1137" i="154"/>
  <c r="GV1137" i="154"/>
  <c r="GW1137" i="154"/>
  <c r="GN1138" i="154"/>
  <c r="GO1138" i="154"/>
  <c r="GP1138" i="154"/>
  <c r="GQ1138" i="154"/>
  <c r="GS1138" i="154"/>
  <c r="GT1138" i="154"/>
  <c r="GU1138" i="154"/>
  <c r="GV1138" i="154"/>
  <c r="GW1138" i="154"/>
  <c r="GN1139" i="154"/>
  <c r="GO1139" i="154"/>
  <c r="GP1139" i="154"/>
  <c r="GQ1139" i="154"/>
  <c r="GS1139" i="154"/>
  <c r="GT1139" i="154"/>
  <c r="GU1139" i="154"/>
  <c r="GV1139" i="154"/>
  <c r="GW1139" i="154"/>
  <c r="GN1140" i="154"/>
  <c r="GO1140" i="154"/>
  <c r="GP1140" i="154"/>
  <c r="GQ1140" i="154"/>
  <c r="GS1140" i="154"/>
  <c r="GT1140" i="154"/>
  <c r="GU1140" i="154"/>
  <c r="GV1140" i="154"/>
  <c r="GW1140" i="154"/>
  <c r="GN1141" i="154"/>
  <c r="GO1141" i="154"/>
  <c r="GP1141" i="154"/>
  <c r="GQ1141" i="154"/>
  <c r="GS1141" i="154"/>
  <c r="GT1141" i="154"/>
  <c r="GU1141" i="154"/>
  <c r="GV1141" i="154"/>
  <c r="GW1141" i="154"/>
  <c r="GN1142" i="154"/>
  <c r="GO1142" i="154"/>
  <c r="GP1142" i="154"/>
  <c r="GQ1142" i="154"/>
  <c r="GS1142" i="154"/>
  <c r="GT1142" i="154"/>
  <c r="GU1142" i="154"/>
  <c r="GV1142" i="154"/>
  <c r="GW1142" i="154"/>
  <c r="GN1143" i="154"/>
  <c r="GO1143" i="154"/>
  <c r="GP1143" i="154"/>
  <c r="GQ1143" i="154"/>
  <c r="GS1143" i="154"/>
  <c r="GT1143" i="154"/>
  <c r="GU1143" i="154"/>
  <c r="GV1143" i="154"/>
  <c r="GW1143" i="154"/>
  <c r="GN1144" i="154"/>
  <c r="GO1144" i="154"/>
  <c r="GP1144" i="154"/>
  <c r="GQ1144" i="154"/>
  <c r="GS1144" i="154"/>
  <c r="GT1144" i="154"/>
  <c r="GU1144" i="154"/>
  <c r="GV1144" i="154"/>
  <c r="GW1144" i="154"/>
  <c r="GN1145" i="154"/>
  <c r="GO1145" i="154"/>
  <c r="GP1145" i="154"/>
  <c r="GQ1145" i="154"/>
  <c r="GS1145" i="154"/>
  <c r="GT1145" i="154"/>
  <c r="GU1145" i="154"/>
  <c r="GV1145" i="154"/>
  <c r="GW1145" i="154"/>
  <c r="GN1146" i="154"/>
  <c r="GO1146" i="154"/>
  <c r="GP1146" i="154"/>
  <c r="GQ1146" i="154"/>
  <c r="GS1146" i="154"/>
  <c r="GT1146" i="154"/>
  <c r="GU1146" i="154"/>
  <c r="GV1146" i="154"/>
  <c r="GW1146" i="154"/>
  <c r="GN1147" i="154"/>
  <c r="GO1147" i="154"/>
  <c r="GP1147" i="154"/>
  <c r="GQ1147" i="154"/>
  <c r="GS1147" i="154"/>
  <c r="GT1147" i="154"/>
  <c r="GU1147" i="154"/>
  <c r="GV1147" i="154"/>
  <c r="GW1147" i="154"/>
  <c r="GN1148" i="154"/>
  <c r="GO1148" i="154"/>
  <c r="GP1148" i="154"/>
  <c r="GQ1148" i="154"/>
  <c r="GS1148" i="154"/>
  <c r="GT1148" i="154"/>
  <c r="GU1148" i="154"/>
  <c r="GV1148" i="154"/>
  <c r="GW1148" i="154"/>
  <c r="GN1149" i="154"/>
  <c r="GO1149" i="154"/>
  <c r="GP1149" i="154"/>
  <c r="GQ1149" i="154"/>
  <c r="GS1149" i="154"/>
  <c r="GT1149" i="154"/>
  <c r="GU1149" i="154"/>
  <c r="GV1149" i="154"/>
  <c r="GW1149" i="154"/>
  <c r="GN1150" i="154"/>
  <c r="GO1150" i="154"/>
  <c r="GP1150" i="154"/>
  <c r="GQ1150" i="154"/>
  <c r="GS1150" i="154"/>
  <c r="GT1150" i="154"/>
  <c r="GU1150" i="154"/>
  <c r="GV1150" i="154"/>
  <c r="GW1150" i="154"/>
  <c r="GW1118" i="154"/>
  <c r="GV1118" i="154"/>
  <c r="GU1118" i="154"/>
  <c r="GT1118" i="154"/>
  <c r="GS1118" i="154"/>
  <c r="GQ1118" i="154"/>
  <c r="GP1118" i="154"/>
  <c r="GO1118" i="154"/>
  <c r="GN1118" i="154"/>
  <c r="GW1117" i="154"/>
  <c r="GV1117" i="154"/>
  <c r="GU1117" i="154"/>
  <c r="GT1117" i="154"/>
  <c r="GS1117" i="154"/>
  <c r="GQ1117" i="154"/>
  <c r="GP1117" i="154"/>
  <c r="GO1117" i="154"/>
  <c r="GN1117" i="154"/>
  <c r="GW1116" i="154"/>
  <c r="GV1116" i="154"/>
  <c r="GU1116" i="154"/>
  <c r="GT1116" i="154"/>
  <c r="GS1116" i="154"/>
  <c r="GQ1116" i="154"/>
  <c r="GP1116" i="154"/>
  <c r="GO1116" i="154"/>
  <c r="GN1116" i="154"/>
  <c r="GW1115" i="154"/>
  <c r="GV1115" i="154"/>
  <c r="GU1115" i="154"/>
  <c r="GT1115" i="154"/>
  <c r="GS1115" i="154"/>
  <c r="GQ1115" i="154"/>
  <c r="GP1115" i="154"/>
  <c r="GO1115" i="154"/>
  <c r="GN1115" i="154"/>
  <c r="GW1114" i="154"/>
  <c r="GV1114" i="154"/>
  <c r="GU1114" i="154"/>
  <c r="GT1114" i="154"/>
  <c r="GS1114" i="154"/>
  <c r="GQ1114" i="154"/>
  <c r="GP1114" i="154"/>
  <c r="GO1114" i="154"/>
  <c r="GN1114" i="154"/>
  <c r="GW1113" i="154"/>
  <c r="GV1113" i="154"/>
  <c r="GU1113" i="154"/>
  <c r="GT1113" i="154"/>
  <c r="GS1113" i="154"/>
  <c r="GQ1113" i="154"/>
  <c r="GP1113" i="154"/>
  <c r="GO1113" i="154"/>
  <c r="GN1113" i="154"/>
  <c r="GW1112" i="154"/>
  <c r="GV1112" i="154"/>
  <c r="GU1112" i="154"/>
  <c r="GT1112" i="154"/>
  <c r="GS1112" i="154"/>
  <c r="GQ1112" i="154"/>
  <c r="GP1112" i="154"/>
  <c r="GO1112" i="154"/>
  <c r="GN1112" i="154"/>
  <c r="GW1111" i="154"/>
  <c r="GV1111" i="154"/>
  <c r="GU1111" i="154"/>
  <c r="GT1111" i="154"/>
  <c r="GS1111" i="154"/>
  <c r="GQ1111" i="154"/>
  <c r="GP1111" i="154"/>
  <c r="GO1111" i="154"/>
  <c r="GN1111" i="154"/>
  <c r="GW1110" i="154"/>
  <c r="GV1110" i="154"/>
  <c r="GU1110" i="154"/>
  <c r="GT1110" i="154"/>
  <c r="GS1110" i="154"/>
  <c r="GQ1110" i="154"/>
  <c r="GP1110" i="154"/>
  <c r="GO1110" i="154"/>
  <c r="GN1110" i="154"/>
  <c r="GW1109" i="154"/>
  <c r="GV1109" i="154"/>
  <c r="GU1109" i="154"/>
  <c r="GT1109" i="154"/>
  <c r="GS1109" i="154"/>
  <c r="GQ1109" i="154"/>
  <c r="GP1109" i="154"/>
  <c r="GO1109" i="154"/>
  <c r="GN1109" i="154"/>
  <c r="GW1108" i="154"/>
  <c r="GV1108" i="154"/>
  <c r="GU1108" i="154"/>
  <c r="GT1108" i="154"/>
  <c r="GS1108" i="154"/>
  <c r="GQ1108" i="154"/>
  <c r="GP1108" i="154"/>
  <c r="GO1108" i="154"/>
  <c r="GN1108" i="154"/>
  <c r="GW1107" i="154"/>
  <c r="GV1107" i="154"/>
  <c r="GU1107" i="154"/>
  <c r="GT1107" i="154"/>
  <c r="GS1107" i="154"/>
  <c r="GQ1107" i="154"/>
  <c r="GP1107" i="154"/>
  <c r="GO1107" i="154"/>
  <c r="GN1107" i="154"/>
  <c r="GW1106" i="154"/>
  <c r="GV1106" i="154"/>
  <c r="GU1106" i="154"/>
  <c r="GT1106" i="154"/>
  <c r="GS1106" i="154"/>
  <c r="GQ1106" i="154"/>
  <c r="GP1106" i="154"/>
  <c r="GO1106" i="154"/>
  <c r="GN1106" i="154"/>
  <c r="GW1105" i="154"/>
  <c r="GV1105" i="154"/>
  <c r="GU1105" i="154"/>
  <c r="GT1105" i="154"/>
  <c r="GS1105" i="154"/>
  <c r="GQ1105" i="154"/>
  <c r="GP1105" i="154"/>
  <c r="GO1105" i="154"/>
  <c r="GN1105" i="154"/>
  <c r="GW1104" i="154"/>
  <c r="GV1104" i="154"/>
  <c r="GU1104" i="154"/>
  <c r="GT1104" i="154"/>
  <c r="GS1104" i="154"/>
  <c r="GQ1104" i="154"/>
  <c r="GP1104" i="154"/>
  <c r="GO1104" i="154"/>
  <c r="GN1104" i="154"/>
  <c r="GW1103" i="154"/>
  <c r="GV1103" i="154"/>
  <c r="GU1103" i="154"/>
  <c r="GT1103" i="154"/>
  <c r="GS1103" i="154"/>
  <c r="GQ1103" i="154"/>
  <c r="GP1103" i="154"/>
  <c r="GO1103" i="154"/>
  <c r="GN1103" i="154"/>
  <c r="GW1102" i="154"/>
  <c r="GV1102" i="154"/>
  <c r="GU1102" i="154"/>
  <c r="GT1102" i="154"/>
  <c r="GS1102" i="154"/>
  <c r="GQ1102" i="154"/>
  <c r="GP1102" i="154"/>
  <c r="GO1102" i="154"/>
  <c r="GN1102" i="154"/>
  <c r="GW1101" i="154"/>
  <c r="GV1101" i="154"/>
  <c r="GU1101" i="154"/>
  <c r="GT1101" i="154"/>
  <c r="GS1101" i="154"/>
  <c r="GQ1101" i="154"/>
  <c r="GP1101" i="154"/>
  <c r="GO1101" i="154"/>
  <c r="GN1101" i="154"/>
  <c r="GW1100" i="154"/>
  <c r="GV1100" i="154"/>
  <c r="GU1100" i="154"/>
  <c r="GT1100" i="154"/>
  <c r="GS1100" i="154"/>
  <c r="GQ1100" i="154"/>
  <c r="GP1100" i="154"/>
  <c r="GO1100" i="154"/>
  <c r="GN1100" i="154"/>
  <c r="GW1099" i="154"/>
  <c r="GV1099" i="154"/>
  <c r="GU1099" i="154"/>
  <c r="GT1099" i="154"/>
  <c r="GS1099" i="154"/>
  <c r="GQ1099" i="154"/>
  <c r="GP1099" i="154"/>
  <c r="GO1099" i="154"/>
  <c r="GN1099" i="154"/>
  <c r="GW1098" i="154"/>
  <c r="GV1098" i="154"/>
  <c r="GU1098" i="154"/>
  <c r="GT1098" i="154"/>
  <c r="GS1098" i="154"/>
  <c r="GQ1098" i="154"/>
  <c r="GP1098" i="154"/>
  <c r="GO1098" i="154"/>
  <c r="GN1098" i="154"/>
  <c r="GW1097" i="154"/>
  <c r="GV1097" i="154"/>
  <c r="GU1097" i="154"/>
  <c r="GT1097" i="154"/>
  <c r="GS1097" i="154"/>
  <c r="GQ1097" i="154"/>
  <c r="GP1097" i="154"/>
  <c r="GO1097" i="154"/>
  <c r="GN1097" i="154"/>
  <c r="GW1096" i="154"/>
  <c r="GV1096" i="154"/>
  <c r="GU1096" i="154"/>
  <c r="GT1096" i="154"/>
  <c r="GS1096" i="154"/>
  <c r="GQ1096" i="154"/>
  <c r="GP1096" i="154"/>
  <c r="GO1096" i="154"/>
  <c r="GN1096" i="154"/>
  <c r="GW1095" i="154"/>
  <c r="GV1095" i="154"/>
  <c r="GU1095" i="154"/>
  <c r="GT1095" i="154"/>
  <c r="GS1095" i="154"/>
  <c r="GQ1095" i="154"/>
  <c r="GP1095" i="154"/>
  <c r="GO1095" i="154"/>
  <c r="GN1095" i="154"/>
  <c r="GW1094" i="154"/>
  <c r="GV1094" i="154"/>
  <c r="GU1094" i="154"/>
  <c r="GT1094" i="154"/>
  <c r="GS1094" i="154"/>
  <c r="GQ1094" i="154"/>
  <c r="GP1094" i="154"/>
  <c r="GO1094" i="154"/>
  <c r="GN1094" i="154"/>
  <c r="GW1093" i="154"/>
  <c r="GV1093" i="154"/>
  <c r="GU1093" i="154"/>
  <c r="GT1093" i="154"/>
  <c r="GS1093" i="154"/>
  <c r="GQ1093" i="154"/>
  <c r="GP1093" i="154"/>
  <c r="GO1093" i="154"/>
  <c r="GN1093" i="154"/>
  <c r="GW1092" i="154"/>
  <c r="GV1092" i="154"/>
  <c r="GU1092" i="154"/>
  <c r="GT1092" i="154"/>
  <c r="GS1092" i="154"/>
  <c r="GQ1092" i="154"/>
  <c r="GP1092" i="154"/>
  <c r="GO1092" i="154"/>
  <c r="GN1092" i="154"/>
  <c r="GW1091" i="154"/>
  <c r="GV1091" i="154"/>
  <c r="GU1091" i="154"/>
  <c r="GT1091" i="154"/>
  <c r="GS1091" i="154"/>
  <c r="GR1091" i="154"/>
  <c r="GQ1091" i="154"/>
  <c r="GP1091" i="154"/>
  <c r="GO1091" i="154"/>
  <c r="GN1091" i="154"/>
  <c r="GL1081" i="154"/>
  <c r="GK1081" i="154"/>
  <c r="GJ1081" i="154"/>
  <c r="GI1081" i="154"/>
  <c r="GH1081" i="154"/>
  <c r="GG1081" i="154"/>
  <c r="GF1081" i="154"/>
  <c r="GL1080" i="154"/>
  <c r="GK1080" i="154"/>
  <c r="GJ1080" i="154"/>
  <c r="GI1080" i="154"/>
  <c r="GH1080" i="154"/>
  <c r="GG1080" i="154"/>
  <c r="GF1080" i="154"/>
  <c r="GL1079" i="154"/>
  <c r="GK1079" i="154"/>
  <c r="GJ1079" i="154"/>
  <c r="GI1079" i="154"/>
  <c r="GH1079" i="154"/>
  <c r="GG1079" i="154"/>
  <c r="GF1079" i="154"/>
  <c r="GL1078" i="154"/>
  <c r="GK1078" i="154"/>
  <c r="GJ1078" i="154"/>
  <c r="GI1078" i="154"/>
  <c r="GH1078" i="154"/>
  <c r="GG1078" i="154"/>
  <c r="GF1078" i="154"/>
  <c r="GL1077" i="154"/>
  <c r="GK1077" i="154"/>
  <c r="GJ1077" i="154"/>
  <c r="GI1077" i="154"/>
  <c r="GH1077" i="154"/>
  <c r="GG1077" i="154"/>
  <c r="GF1077" i="154"/>
  <c r="GL1076" i="154"/>
  <c r="GK1076" i="154"/>
  <c r="GJ1076" i="154"/>
  <c r="GI1076" i="154"/>
  <c r="GH1076" i="154"/>
  <c r="GG1076" i="154"/>
  <c r="GF1076" i="154"/>
  <c r="GL1075" i="154"/>
  <c r="GK1075" i="154"/>
  <c r="GJ1075" i="154"/>
  <c r="GI1075" i="154"/>
  <c r="GH1075" i="154"/>
  <c r="GG1075" i="154"/>
  <c r="GF1075" i="154"/>
  <c r="GL1074" i="154"/>
  <c r="GK1074" i="154"/>
  <c r="GJ1074" i="154"/>
  <c r="GI1074" i="154"/>
  <c r="GH1074" i="154"/>
  <c r="GG1074" i="154"/>
  <c r="GF1074" i="154"/>
  <c r="GL1073" i="154"/>
  <c r="GK1073" i="154"/>
  <c r="GJ1073" i="154"/>
  <c r="GI1073" i="154"/>
  <c r="GH1073" i="154"/>
  <c r="GG1073" i="154"/>
  <c r="GF1073" i="154"/>
  <c r="GL1072" i="154"/>
  <c r="GK1072" i="154"/>
  <c r="GJ1072" i="154"/>
  <c r="GI1072" i="154"/>
  <c r="GH1072" i="154"/>
  <c r="GG1072" i="154"/>
  <c r="GF1072" i="154"/>
  <c r="GL1071" i="154"/>
  <c r="GK1071" i="154"/>
  <c r="GJ1071" i="154"/>
  <c r="GI1071" i="154"/>
  <c r="GH1071" i="154"/>
  <c r="GG1071" i="154"/>
  <c r="GF1071" i="154"/>
  <c r="GL1070" i="154"/>
  <c r="GK1070" i="154"/>
  <c r="GJ1070" i="154"/>
  <c r="GI1070" i="154"/>
  <c r="GH1070" i="154"/>
  <c r="GG1070" i="154"/>
  <c r="GF1070" i="154"/>
  <c r="GL1069" i="154"/>
  <c r="GK1069" i="154"/>
  <c r="GJ1069" i="154"/>
  <c r="GI1069" i="154"/>
  <c r="GH1069" i="154"/>
  <c r="GG1069" i="154"/>
  <c r="GF1069" i="154"/>
  <c r="GL1068" i="154"/>
  <c r="GK1068" i="154"/>
  <c r="GJ1068" i="154"/>
  <c r="GI1068" i="154"/>
  <c r="GH1068" i="154"/>
  <c r="GG1068" i="154"/>
  <c r="GF1068" i="154"/>
  <c r="GL1067" i="154"/>
  <c r="GK1067" i="154"/>
  <c r="GJ1067" i="154"/>
  <c r="GI1067" i="154"/>
  <c r="GH1067" i="154"/>
  <c r="GG1067" i="154"/>
  <c r="GF1067" i="154"/>
  <c r="GL1066" i="154"/>
  <c r="GK1066" i="154"/>
  <c r="GJ1066" i="154"/>
  <c r="GI1066" i="154"/>
  <c r="GH1066" i="154"/>
  <c r="GG1066" i="154"/>
  <c r="GF1066" i="154"/>
  <c r="GL1065" i="154"/>
  <c r="GK1065" i="154"/>
  <c r="GJ1065" i="154"/>
  <c r="GI1065" i="154"/>
  <c r="GH1065" i="154"/>
  <c r="GG1065" i="154"/>
  <c r="GF1065" i="154"/>
  <c r="GL1064" i="154"/>
  <c r="GK1064" i="154"/>
  <c r="GJ1064" i="154"/>
  <c r="GI1064" i="154"/>
  <c r="GH1064" i="154"/>
  <c r="GG1064" i="154"/>
  <c r="GF1064" i="154"/>
  <c r="GL1063" i="154"/>
  <c r="GK1063" i="154"/>
  <c r="GJ1063" i="154"/>
  <c r="GI1063" i="154"/>
  <c r="GH1063" i="154"/>
  <c r="GG1063" i="154"/>
  <c r="GF1063" i="154"/>
  <c r="GL1062" i="154"/>
  <c r="GK1062" i="154"/>
  <c r="GJ1062" i="154"/>
  <c r="GI1062" i="154"/>
  <c r="GH1062" i="154"/>
  <c r="GG1062" i="154"/>
  <c r="GF1062" i="154"/>
  <c r="GL1061" i="154"/>
  <c r="GK1061" i="154"/>
  <c r="GJ1061" i="154"/>
  <c r="GI1061" i="154"/>
  <c r="GH1061" i="154"/>
  <c r="GG1061" i="154"/>
  <c r="GF1061" i="154"/>
  <c r="GL1060" i="154"/>
  <c r="GK1060" i="154"/>
  <c r="GJ1060" i="154"/>
  <c r="GI1060" i="154"/>
  <c r="GH1060" i="154"/>
  <c r="GG1060" i="154"/>
  <c r="GF1060" i="154"/>
  <c r="GL1059" i="154"/>
  <c r="GK1059" i="154"/>
  <c r="GJ1059" i="154"/>
  <c r="GI1059" i="154"/>
  <c r="GH1059" i="154"/>
  <c r="GG1059" i="154"/>
  <c r="GF1059" i="154"/>
  <c r="GL1058" i="154"/>
  <c r="GK1058" i="154"/>
  <c r="GJ1058" i="154"/>
  <c r="GI1058" i="154"/>
  <c r="GH1058" i="154"/>
  <c r="GG1058" i="154"/>
  <c r="GF1058" i="154"/>
  <c r="GL1057" i="154"/>
  <c r="GK1057" i="154"/>
  <c r="GJ1057" i="154"/>
  <c r="GI1057" i="154"/>
  <c r="GH1057" i="154"/>
  <c r="GG1057" i="154"/>
  <c r="GF1057" i="154"/>
  <c r="GL1056" i="154"/>
  <c r="GK1056" i="154"/>
  <c r="GJ1056" i="154"/>
  <c r="GI1056" i="154"/>
  <c r="GH1056" i="154"/>
  <c r="GG1056" i="154"/>
  <c r="GF1056" i="154"/>
  <c r="GL1055" i="154"/>
  <c r="GK1055" i="154"/>
  <c r="GJ1055" i="154"/>
  <c r="GI1055" i="154"/>
  <c r="GH1055" i="154"/>
  <c r="GG1055" i="154"/>
  <c r="GF1055" i="154"/>
  <c r="GL1054" i="154"/>
  <c r="GK1054" i="154"/>
  <c r="GJ1054" i="154"/>
  <c r="GI1054" i="154"/>
  <c r="GH1054" i="154"/>
  <c r="GG1054" i="154"/>
  <c r="GF1054" i="154"/>
  <c r="GL1053" i="154"/>
  <c r="GK1053" i="154"/>
  <c r="GJ1053" i="154"/>
  <c r="GI1053" i="154"/>
  <c r="GH1053" i="154"/>
  <c r="GG1053" i="154"/>
  <c r="GF1053" i="154"/>
  <c r="GL1052" i="154"/>
  <c r="GK1052" i="154"/>
  <c r="GJ1052" i="154"/>
  <c r="GI1052" i="154"/>
  <c r="GH1052" i="154"/>
  <c r="GG1052" i="154"/>
  <c r="GF1052" i="154"/>
  <c r="GL1051" i="154"/>
  <c r="GK1051" i="154"/>
  <c r="GJ1051" i="154"/>
  <c r="GI1051" i="154"/>
  <c r="GH1051" i="154"/>
  <c r="GG1051" i="154"/>
  <c r="GF1051" i="154"/>
  <c r="GL1050" i="154"/>
  <c r="GK1050" i="154"/>
  <c r="GJ1050" i="154"/>
  <c r="GI1050" i="154"/>
  <c r="GH1050" i="154"/>
  <c r="GG1050" i="154"/>
  <c r="GF1050" i="154"/>
  <c r="GL1048" i="154"/>
  <c r="GK1048" i="154"/>
  <c r="GJ1048" i="154"/>
  <c r="GI1048" i="154"/>
  <c r="GH1048" i="154"/>
  <c r="GG1048" i="154"/>
  <c r="GF1048" i="154"/>
  <c r="GL1047" i="154"/>
  <c r="GK1047" i="154"/>
  <c r="GJ1047" i="154"/>
  <c r="GI1047" i="154"/>
  <c r="GH1047" i="154"/>
  <c r="GG1047" i="154"/>
  <c r="GF1047" i="154"/>
  <c r="GL1046" i="154"/>
  <c r="GK1046" i="154"/>
  <c r="GJ1046" i="154"/>
  <c r="GI1046" i="154"/>
  <c r="GH1046" i="154"/>
  <c r="GG1046" i="154"/>
  <c r="GF1046" i="154"/>
  <c r="GL1045" i="154"/>
  <c r="GK1045" i="154"/>
  <c r="GJ1045" i="154"/>
  <c r="GI1045" i="154"/>
  <c r="GH1045" i="154"/>
  <c r="GG1045" i="154"/>
  <c r="GF1045" i="154"/>
  <c r="GL1044" i="154"/>
  <c r="GK1044" i="154"/>
  <c r="GJ1044" i="154"/>
  <c r="GI1044" i="154"/>
  <c r="GH1044" i="154"/>
  <c r="GG1044" i="154"/>
  <c r="GF1044" i="154"/>
  <c r="GL1043" i="154"/>
  <c r="GK1043" i="154"/>
  <c r="GJ1043" i="154"/>
  <c r="GI1043" i="154"/>
  <c r="GH1043" i="154"/>
  <c r="GG1043" i="154"/>
  <c r="GF1043" i="154"/>
  <c r="GL1042" i="154"/>
  <c r="GK1042" i="154"/>
  <c r="GJ1042" i="154"/>
  <c r="GI1042" i="154"/>
  <c r="GH1042" i="154"/>
  <c r="GG1042" i="154"/>
  <c r="GF1042" i="154"/>
  <c r="GL1041" i="154"/>
  <c r="GK1041" i="154"/>
  <c r="GJ1041" i="154"/>
  <c r="GI1041" i="154"/>
  <c r="GH1041" i="154"/>
  <c r="GG1041" i="154"/>
  <c r="GF1041" i="154"/>
  <c r="GL1040" i="154"/>
  <c r="GK1040" i="154"/>
  <c r="GJ1040" i="154"/>
  <c r="GI1040" i="154"/>
  <c r="GH1040" i="154"/>
  <c r="GG1040" i="154"/>
  <c r="GF1040" i="154"/>
  <c r="GL1039" i="154"/>
  <c r="GK1039" i="154"/>
  <c r="GJ1039" i="154"/>
  <c r="GI1039" i="154"/>
  <c r="GH1039" i="154"/>
  <c r="GG1039" i="154"/>
  <c r="GF1039" i="154"/>
  <c r="GL1038" i="154"/>
  <c r="GK1038" i="154"/>
  <c r="GJ1038" i="154"/>
  <c r="GI1038" i="154"/>
  <c r="GH1038" i="154"/>
  <c r="GG1038" i="154"/>
  <c r="GF1038" i="154"/>
  <c r="GL1037" i="154"/>
  <c r="GK1037" i="154"/>
  <c r="GJ1037" i="154"/>
  <c r="GI1037" i="154"/>
  <c r="GH1037" i="154"/>
  <c r="GG1037" i="154"/>
  <c r="GF1037" i="154"/>
  <c r="GL1036" i="154"/>
  <c r="GK1036" i="154"/>
  <c r="GJ1036" i="154"/>
  <c r="GI1036" i="154"/>
  <c r="GH1036" i="154"/>
  <c r="GG1036" i="154"/>
  <c r="GF1036" i="154"/>
  <c r="GL1035" i="154"/>
  <c r="GK1035" i="154"/>
  <c r="GJ1035" i="154"/>
  <c r="GI1035" i="154"/>
  <c r="GH1035" i="154"/>
  <c r="GG1035" i="154"/>
  <c r="GF1035" i="154"/>
  <c r="GL1034" i="154"/>
  <c r="GK1034" i="154"/>
  <c r="GJ1034" i="154"/>
  <c r="GI1034" i="154"/>
  <c r="GH1034" i="154"/>
  <c r="GG1034" i="154"/>
  <c r="GF1034" i="154"/>
  <c r="GL1033" i="154"/>
  <c r="GK1033" i="154"/>
  <c r="GJ1033" i="154"/>
  <c r="GI1033" i="154"/>
  <c r="GH1033" i="154"/>
  <c r="GG1033" i="154"/>
  <c r="GF1033" i="154"/>
  <c r="GL1032" i="154"/>
  <c r="GK1032" i="154"/>
  <c r="GJ1032" i="154"/>
  <c r="GI1032" i="154"/>
  <c r="GH1032" i="154"/>
  <c r="GG1032" i="154"/>
  <c r="GF1032" i="154"/>
  <c r="GL1031" i="154"/>
  <c r="GK1031" i="154"/>
  <c r="GJ1031" i="154"/>
  <c r="GI1031" i="154"/>
  <c r="GH1031" i="154"/>
  <c r="GG1031" i="154"/>
  <c r="GF1031" i="154"/>
  <c r="GL1030" i="154"/>
  <c r="GK1030" i="154"/>
  <c r="GJ1030" i="154"/>
  <c r="GI1030" i="154"/>
  <c r="GH1030" i="154"/>
  <c r="GG1030" i="154"/>
  <c r="GF1030" i="154"/>
  <c r="GL1029" i="154"/>
  <c r="GK1029" i="154"/>
  <c r="GJ1029" i="154"/>
  <c r="GI1029" i="154"/>
  <c r="GH1029" i="154"/>
  <c r="GG1029" i="154"/>
  <c r="GF1029" i="154"/>
  <c r="GL1028" i="154"/>
  <c r="GK1028" i="154"/>
  <c r="GJ1028" i="154"/>
  <c r="GI1028" i="154"/>
  <c r="GH1028" i="154"/>
  <c r="GG1028" i="154"/>
  <c r="GF1028" i="154"/>
  <c r="GL1027" i="154"/>
  <c r="GK1027" i="154"/>
  <c r="GJ1027" i="154"/>
  <c r="GI1027" i="154"/>
  <c r="GH1027" i="154"/>
  <c r="GG1027" i="154"/>
  <c r="GF1027" i="154"/>
  <c r="GL1025" i="154"/>
  <c r="GK1025" i="154"/>
  <c r="GJ1025" i="154"/>
  <c r="GI1025" i="154"/>
  <c r="GH1025" i="154"/>
  <c r="GG1025" i="154"/>
  <c r="GF1025" i="154"/>
  <c r="GL1024" i="154"/>
  <c r="GK1024" i="154"/>
  <c r="GJ1024" i="154"/>
  <c r="GI1024" i="154"/>
  <c r="GH1024" i="154"/>
  <c r="GG1024" i="154"/>
  <c r="GF1024" i="154"/>
  <c r="GL1023" i="154"/>
  <c r="GK1023" i="154"/>
  <c r="GJ1023" i="154"/>
  <c r="GI1023" i="154"/>
  <c r="GH1023" i="154"/>
  <c r="GG1023" i="154"/>
  <c r="GF1023" i="154"/>
  <c r="GL1022" i="154"/>
  <c r="GK1022" i="154"/>
  <c r="GJ1022" i="154"/>
  <c r="GI1022" i="154"/>
  <c r="GH1022" i="154"/>
  <c r="GG1022" i="154"/>
  <c r="GF1022" i="154"/>
  <c r="GL1021" i="154"/>
  <c r="GK1021" i="154"/>
  <c r="GJ1021" i="154"/>
  <c r="GI1021" i="154"/>
  <c r="GH1021" i="154"/>
  <c r="GG1021" i="154"/>
  <c r="GF1021" i="154"/>
  <c r="GL1020" i="154"/>
  <c r="GK1020" i="154"/>
  <c r="GJ1020" i="154"/>
  <c r="GI1020" i="154"/>
  <c r="GH1020" i="154"/>
  <c r="GG1020" i="154"/>
  <c r="GF1020" i="154"/>
  <c r="GL1019" i="154"/>
  <c r="GK1019" i="154"/>
  <c r="GJ1019" i="154"/>
  <c r="GI1019" i="154"/>
  <c r="GH1019" i="154"/>
  <c r="GG1019" i="154"/>
  <c r="GF1019" i="154"/>
  <c r="GL1018" i="154"/>
  <c r="GK1018" i="154"/>
  <c r="GJ1018" i="154"/>
  <c r="GI1018" i="154"/>
  <c r="GH1018" i="154"/>
  <c r="GG1018" i="154"/>
  <c r="GF1018" i="154"/>
  <c r="GL1017" i="154"/>
  <c r="GK1017" i="154"/>
  <c r="GJ1017" i="154"/>
  <c r="GI1017" i="154"/>
  <c r="GH1017" i="154"/>
  <c r="GG1017" i="154"/>
  <c r="GF1017" i="154"/>
  <c r="GL1016" i="154"/>
  <c r="GK1016" i="154"/>
  <c r="GJ1016" i="154"/>
  <c r="GI1016" i="154"/>
  <c r="GH1016" i="154"/>
  <c r="GG1016" i="154"/>
  <c r="GF1016" i="154"/>
  <c r="GL1015" i="154"/>
  <c r="GK1015" i="154"/>
  <c r="GJ1015" i="154"/>
  <c r="GI1015" i="154"/>
  <c r="GH1015" i="154"/>
  <c r="GG1015" i="154"/>
  <c r="GF1015" i="154"/>
  <c r="GL1014" i="154"/>
  <c r="GK1014" i="154"/>
  <c r="GJ1014" i="154"/>
  <c r="GI1014" i="154"/>
  <c r="GH1014" i="154"/>
  <c r="GG1014" i="154"/>
  <c r="GF1014" i="154"/>
  <c r="GL1013" i="154"/>
  <c r="GK1013" i="154"/>
  <c r="GJ1013" i="154"/>
  <c r="GI1013" i="154"/>
  <c r="GH1013" i="154"/>
  <c r="GG1013" i="154"/>
  <c r="GF1013" i="154"/>
  <c r="GL1012" i="154"/>
  <c r="GK1012" i="154"/>
  <c r="GJ1012" i="154"/>
  <c r="GI1012" i="154"/>
  <c r="GH1012" i="154"/>
  <c r="GG1012" i="154"/>
  <c r="GF1012" i="154"/>
  <c r="GL1011" i="154"/>
  <c r="GK1011" i="154"/>
  <c r="GJ1011" i="154"/>
  <c r="GI1011" i="154"/>
  <c r="GH1011" i="154"/>
  <c r="GG1011" i="154"/>
  <c r="GF1011" i="154"/>
  <c r="GL1010" i="154"/>
  <c r="GK1010" i="154"/>
  <c r="GJ1010" i="154"/>
  <c r="GI1010" i="154"/>
  <c r="GH1010" i="154"/>
  <c r="GG1010" i="154"/>
  <c r="GF1010" i="154"/>
  <c r="GL1009" i="154"/>
  <c r="GK1009" i="154"/>
  <c r="GJ1009" i="154"/>
  <c r="GI1009" i="154"/>
  <c r="GH1009" i="154"/>
  <c r="GG1009" i="154"/>
  <c r="GF1009" i="154"/>
  <c r="GL1008" i="154"/>
  <c r="GK1008" i="154"/>
  <c r="GJ1008" i="154"/>
  <c r="GI1008" i="154"/>
  <c r="GH1008" i="154"/>
  <c r="GG1008" i="154"/>
  <c r="GF1008" i="154"/>
  <c r="GL1007" i="154"/>
  <c r="GK1007" i="154"/>
  <c r="GJ1007" i="154"/>
  <c r="GI1007" i="154"/>
  <c r="GH1007" i="154"/>
  <c r="GG1007" i="154"/>
  <c r="GF1007" i="154"/>
  <c r="GL1006" i="154"/>
  <c r="GK1006" i="154"/>
  <c r="GJ1006" i="154"/>
  <c r="GI1006" i="154"/>
  <c r="GH1006" i="154"/>
  <c r="GG1006" i="154"/>
  <c r="GF1006" i="154"/>
  <c r="GL1005" i="154"/>
  <c r="GK1005" i="154"/>
  <c r="GJ1005" i="154"/>
  <c r="GI1005" i="154"/>
  <c r="GH1005" i="154"/>
  <c r="GG1005" i="154"/>
  <c r="GF1005" i="154"/>
  <c r="GL1004" i="154"/>
  <c r="GK1004" i="154"/>
  <c r="GJ1004" i="154"/>
  <c r="GI1004" i="154"/>
  <c r="GH1004" i="154"/>
  <c r="GG1004" i="154"/>
  <c r="GF1004" i="154"/>
  <c r="GL1002" i="154"/>
  <c r="GK1002" i="154"/>
  <c r="GJ1002" i="154"/>
  <c r="GI1002" i="154"/>
  <c r="GH1002" i="154"/>
  <c r="GG1002" i="154"/>
  <c r="GF1002" i="154"/>
  <c r="GL1001" i="154"/>
  <c r="GK1001" i="154"/>
  <c r="GJ1001" i="154"/>
  <c r="GI1001" i="154"/>
  <c r="GH1001" i="154"/>
  <c r="GG1001" i="154"/>
  <c r="GF1001" i="154"/>
  <c r="GL1000" i="154"/>
  <c r="GK1000" i="154"/>
  <c r="GJ1000" i="154"/>
  <c r="GI1000" i="154"/>
  <c r="GH1000" i="154"/>
  <c r="GG1000" i="154"/>
  <c r="GF1000" i="154"/>
  <c r="GL999" i="154"/>
  <c r="GK999" i="154"/>
  <c r="GJ999" i="154"/>
  <c r="GI999" i="154"/>
  <c r="GH999" i="154"/>
  <c r="GG999" i="154"/>
  <c r="GF999" i="154"/>
  <c r="GL998" i="154"/>
  <c r="GK998" i="154"/>
  <c r="GJ998" i="154"/>
  <c r="GI998" i="154"/>
  <c r="GH998" i="154"/>
  <c r="GG998" i="154"/>
  <c r="GF998" i="154"/>
  <c r="GL997" i="154"/>
  <c r="GK997" i="154"/>
  <c r="GJ997" i="154"/>
  <c r="GI997" i="154"/>
  <c r="GH997" i="154"/>
  <c r="GG997" i="154"/>
  <c r="GF997" i="154"/>
  <c r="GL996" i="154"/>
  <c r="GK996" i="154"/>
  <c r="GJ996" i="154"/>
  <c r="GI996" i="154"/>
  <c r="GH996" i="154"/>
  <c r="GG996" i="154"/>
  <c r="GF996" i="154"/>
  <c r="GL995" i="154"/>
  <c r="GK995" i="154"/>
  <c r="GJ995" i="154"/>
  <c r="GI995" i="154"/>
  <c r="GH995" i="154"/>
  <c r="GG995" i="154"/>
  <c r="GF995" i="154"/>
  <c r="GL994" i="154"/>
  <c r="GK994" i="154"/>
  <c r="GJ994" i="154"/>
  <c r="GI994" i="154"/>
  <c r="GH994" i="154"/>
  <c r="GG994" i="154"/>
  <c r="GF994" i="154"/>
  <c r="GL993" i="154"/>
  <c r="GK993" i="154"/>
  <c r="GJ993" i="154"/>
  <c r="GI993" i="154"/>
  <c r="GH993" i="154"/>
  <c r="GG993" i="154"/>
  <c r="GF993" i="154"/>
  <c r="GL992" i="154"/>
  <c r="GK992" i="154"/>
  <c r="GJ992" i="154"/>
  <c r="GI992" i="154"/>
  <c r="GH992" i="154"/>
  <c r="GG992" i="154"/>
  <c r="GF992" i="154"/>
  <c r="GL991" i="154"/>
  <c r="GK991" i="154"/>
  <c r="GJ991" i="154"/>
  <c r="GI991" i="154"/>
  <c r="GH991" i="154"/>
  <c r="GG991" i="154"/>
  <c r="GF991" i="154"/>
  <c r="GL990" i="154"/>
  <c r="GK990" i="154"/>
  <c r="GJ990" i="154"/>
  <c r="GI990" i="154"/>
  <c r="GH990" i="154"/>
  <c r="GG990" i="154"/>
  <c r="GF990" i="154"/>
  <c r="GL989" i="154"/>
  <c r="GK989" i="154"/>
  <c r="GJ989" i="154"/>
  <c r="GI989" i="154"/>
  <c r="GH989" i="154"/>
  <c r="GG989" i="154"/>
  <c r="GF989" i="154"/>
  <c r="GL988" i="154"/>
  <c r="GK988" i="154"/>
  <c r="GJ988" i="154"/>
  <c r="GI988" i="154"/>
  <c r="GH988" i="154"/>
  <c r="GG988" i="154"/>
  <c r="GF988" i="154"/>
  <c r="GL987" i="154"/>
  <c r="GK987" i="154"/>
  <c r="GJ987" i="154"/>
  <c r="GI987" i="154"/>
  <c r="GH987" i="154"/>
  <c r="GG987" i="154"/>
  <c r="GF987" i="154"/>
  <c r="GL986" i="154"/>
  <c r="GK986" i="154"/>
  <c r="GJ986" i="154"/>
  <c r="GI986" i="154"/>
  <c r="GH986" i="154"/>
  <c r="GG986" i="154"/>
  <c r="GF986" i="154"/>
  <c r="GL985" i="154"/>
  <c r="GK985" i="154"/>
  <c r="GJ985" i="154"/>
  <c r="GI985" i="154"/>
  <c r="GH985" i="154"/>
  <c r="GG985" i="154"/>
  <c r="GF985" i="154"/>
  <c r="GL984" i="154"/>
  <c r="GK984" i="154"/>
  <c r="GJ984" i="154"/>
  <c r="GI984" i="154"/>
  <c r="GH984" i="154"/>
  <c r="GG984" i="154"/>
  <c r="GF984" i="154"/>
  <c r="GL983" i="154"/>
  <c r="GK983" i="154"/>
  <c r="GJ983" i="154"/>
  <c r="GI983" i="154"/>
  <c r="GH983" i="154"/>
  <c r="GG983" i="154"/>
  <c r="GF983" i="154"/>
  <c r="GL982" i="154"/>
  <c r="GK982" i="154"/>
  <c r="GJ982" i="154"/>
  <c r="GI982" i="154"/>
  <c r="GH982" i="154"/>
  <c r="GG982" i="154"/>
  <c r="GF982" i="154"/>
  <c r="GD973" i="154"/>
  <c r="GC973" i="154"/>
  <c r="GB973" i="154"/>
  <c r="GA973" i="154"/>
  <c r="FZ973" i="154"/>
  <c r="FY973" i="154"/>
  <c r="GD972" i="154"/>
  <c r="GC972" i="154"/>
  <c r="GB972" i="154"/>
  <c r="GA972" i="154"/>
  <c r="FZ972" i="154"/>
  <c r="FY972" i="154"/>
  <c r="GD971" i="154"/>
  <c r="GC971" i="154"/>
  <c r="GB971" i="154"/>
  <c r="GA971" i="154"/>
  <c r="FZ971" i="154"/>
  <c r="FY971" i="154"/>
  <c r="GD970" i="154"/>
  <c r="GC970" i="154"/>
  <c r="GB970" i="154"/>
  <c r="GA970" i="154"/>
  <c r="FZ970" i="154"/>
  <c r="FY970" i="154"/>
  <c r="GD969" i="154"/>
  <c r="GC969" i="154"/>
  <c r="GB969" i="154"/>
  <c r="GA969" i="154"/>
  <c r="FZ969" i="154"/>
  <c r="FY969" i="154"/>
  <c r="GD968" i="154"/>
  <c r="GC968" i="154"/>
  <c r="GB968" i="154"/>
  <c r="GA968" i="154"/>
  <c r="FZ968" i="154"/>
  <c r="FY968" i="154"/>
  <c r="GD967" i="154"/>
  <c r="GC967" i="154"/>
  <c r="GB967" i="154"/>
  <c r="GA967" i="154"/>
  <c r="FZ967" i="154"/>
  <c r="FY967" i="154"/>
  <c r="GD966" i="154"/>
  <c r="GC966" i="154"/>
  <c r="GB966" i="154"/>
  <c r="GA966" i="154"/>
  <c r="FZ966" i="154"/>
  <c r="FY966" i="154"/>
  <c r="GD965" i="154"/>
  <c r="GC965" i="154"/>
  <c r="GB965" i="154"/>
  <c r="GA965" i="154"/>
  <c r="FZ965" i="154"/>
  <c r="FY965" i="154"/>
  <c r="GD964" i="154"/>
  <c r="GC964" i="154"/>
  <c r="GB964" i="154"/>
  <c r="GA964" i="154"/>
  <c r="FZ964" i="154"/>
  <c r="FY964" i="154"/>
  <c r="GD963" i="154"/>
  <c r="GC963" i="154"/>
  <c r="GB963" i="154"/>
  <c r="GA963" i="154"/>
  <c r="FZ963" i="154"/>
  <c r="FY963" i="154"/>
  <c r="GD962" i="154"/>
  <c r="GC962" i="154"/>
  <c r="GB962" i="154"/>
  <c r="GA962" i="154"/>
  <c r="FZ962" i="154"/>
  <c r="FY962" i="154"/>
  <c r="GD961" i="154"/>
  <c r="GC961" i="154"/>
  <c r="GB961" i="154"/>
  <c r="GA961" i="154"/>
  <c r="FZ961" i="154"/>
  <c r="FY961" i="154"/>
  <c r="GD960" i="154"/>
  <c r="GC960" i="154"/>
  <c r="GB960" i="154"/>
  <c r="GA960" i="154"/>
  <c r="FZ960" i="154"/>
  <c r="FY960" i="154"/>
  <c r="GD959" i="154"/>
  <c r="GC959" i="154"/>
  <c r="GB959" i="154"/>
  <c r="GA959" i="154"/>
  <c r="FZ959" i="154"/>
  <c r="FY959" i="154"/>
  <c r="GD958" i="154"/>
  <c r="GC958" i="154"/>
  <c r="GB958" i="154"/>
  <c r="GA958" i="154"/>
  <c r="FZ958" i="154"/>
  <c r="FY958" i="154"/>
  <c r="GD957" i="154"/>
  <c r="GC957" i="154"/>
  <c r="GB957" i="154"/>
  <c r="GA957" i="154"/>
  <c r="FZ957" i="154"/>
  <c r="FY957" i="154"/>
  <c r="GD956" i="154"/>
  <c r="GC956" i="154"/>
  <c r="GB956" i="154"/>
  <c r="GA956" i="154"/>
  <c r="FZ956" i="154"/>
  <c r="FY956" i="154"/>
  <c r="GD955" i="154"/>
  <c r="GC955" i="154"/>
  <c r="GB955" i="154"/>
  <c r="GA955" i="154"/>
  <c r="FZ955" i="154"/>
  <c r="FY955" i="154"/>
  <c r="GD954" i="154"/>
  <c r="GC954" i="154"/>
  <c r="GB954" i="154"/>
  <c r="GA954" i="154"/>
  <c r="FZ954" i="154"/>
  <c r="FY954" i="154"/>
  <c r="GD953" i="154"/>
  <c r="GC953" i="154"/>
  <c r="GB953" i="154"/>
  <c r="GA953" i="154"/>
  <c r="FZ953" i="154"/>
  <c r="FY953" i="154"/>
  <c r="GD951" i="154"/>
  <c r="GC951" i="154"/>
  <c r="GB951" i="154"/>
  <c r="GA951" i="154"/>
  <c r="FZ951" i="154"/>
  <c r="FY951" i="154"/>
  <c r="GD950" i="154"/>
  <c r="GC950" i="154"/>
  <c r="GB950" i="154"/>
  <c r="GA950" i="154"/>
  <c r="FZ950" i="154"/>
  <c r="FY950" i="154"/>
  <c r="GD949" i="154"/>
  <c r="GC949" i="154"/>
  <c r="GB949" i="154"/>
  <c r="GA949" i="154"/>
  <c r="FZ949" i="154"/>
  <c r="FY949" i="154"/>
  <c r="GD948" i="154"/>
  <c r="GC948" i="154"/>
  <c r="GB948" i="154"/>
  <c r="GA948" i="154"/>
  <c r="FZ948" i="154"/>
  <c r="FY948" i="154"/>
  <c r="GD947" i="154"/>
  <c r="GC947" i="154"/>
  <c r="GB947" i="154"/>
  <c r="GA947" i="154"/>
  <c r="FZ947" i="154"/>
  <c r="FY947" i="154"/>
  <c r="GD946" i="154"/>
  <c r="GC946" i="154"/>
  <c r="GB946" i="154"/>
  <c r="GA946" i="154"/>
  <c r="FZ946" i="154"/>
  <c r="FY946" i="154"/>
  <c r="GD945" i="154"/>
  <c r="GC945" i="154"/>
  <c r="GB945" i="154"/>
  <c r="GA945" i="154"/>
  <c r="FZ945" i="154"/>
  <c r="FY945" i="154"/>
  <c r="GD944" i="154"/>
  <c r="GC944" i="154"/>
  <c r="GB944" i="154"/>
  <c r="GA944" i="154"/>
  <c r="FZ944" i="154"/>
  <c r="FY944" i="154"/>
  <c r="GD943" i="154"/>
  <c r="GC943" i="154"/>
  <c r="GB943" i="154"/>
  <c r="GA943" i="154"/>
  <c r="FZ943" i="154"/>
  <c r="FY943" i="154"/>
  <c r="GD942" i="154"/>
  <c r="GC942" i="154"/>
  <c r="GB942" i="154"/>
  <c r="GA942" i="154"/>
  <c r="FZ942" i="154"/>
  <c r="FY942" i="154"/>
  <c r="GD941" i="154"/>
  <c r="GC941" i="154"/>
  <c r="GB941" i="154"/>
  <c r="GA941" i="154"/>
  <c r="FZ941" i="154"/>
  <c r="FY941" i="154"/>
  <c r="GD940" i="154"/>
  <c r="GC940" i="154"/>
  <c r="GB940" i="154"/>
  <c r="GA940" i="154"/>
  <c r="FZ940" i="154"/>
  <c r="FY940" i="154"/>
  <c r="GD939" i="154"/>
  <c r="GC939" i="154"/>
  <c r="GB939" i="154"/>
  <c r="GA939" i="154"/>
  <c r="FZ939" i="154"/>
  <c r="FY939" i="154"/>
  <c r="GD938" i="154"/>
  <c r="GC938" i="154"/>
  <c r="GB938" i="154"/>
  <c r="GA938" i="154"/>
  <c r="FZ938" i="154"/>
  <c r="FY938" i="154"/>
  <c r="GD937" i="154"/>
  <c r="GC937" i="154"/>
  <c r="GB937" i="154"/>
  <c r="GA937" i="154"/>
  <c r="FZ937" i="154"/>
  <c r="FY937" i="154"/>
  <c r="GD936" i="154"/>
  <c r="GC936" i="154"/>
  <c r="GB936" i="154"/>
  <c r="GA936" i="154"/>
  <c r="FZ936" i="154"/>
  <c r="FY936" i="154"/>
  <c r="GD935" i="154"/>
  <c r="GC935" i="154"/>
  <c r="GB935" i="154"/>
  <c r="GA935" i="154"/>
  <c r="FZ935" i="154"/>
  <c r="FY935" i="154"/>
  <c r="GD934" i="154"/>
  <c r="GC934" i="154"/>
  <c r="GB934" i="154"/>
  <c r="GA934" i="154"/>
  <c r="FZ934" i="154"/>
  <c r="FY934" i="154"/>
  <c r="GD933" i="154"/>
  <c r="GC933" i="154"/>
  <c r="GB933" i="154"/>
  <c r="GA933" i="154"/>
  <c r="FZ933" i="154"/>
  <c r="FY933" i="154"/>
  <c r="GD932" i="154"/>
  <c r="GC932" i="154"/>
  <c r="GB932" i="154"/>
  <c r="GA932" i="154"/>
  <c r="FZ932" i="154"/>
  <c r="FY932" i="154"/>
  <c r="GD931" i="154"/>
  <c r="GC931" i="154"/>
  <c r="GB931" i="154"/>
  <c r="GA931" i="154"/>
  <c r="FZ931" i="154"/>
  <c r="FY931" i="154"/>
  <c r="GD930" i="154"/>
  <c r="GC930" i="154"/>
  <c r="GB930" i="154"/>
  <c r="GA930" i="154"/>
  <c r="FZ930" i="154"/>
  <c r="FY930" i="154"/>
  <c r="GD929" i="154"/>
  <c r="GC929" i="154"/>
  <c r="GB929" i="154"/>
  <c r="GA929" i="154"/>
  <c r="FZ929" i="154"/>
  <c r="FY929" i="154"/>
  <c r="GD928" i="154"/>
  <c r="GC928" i="154"/>
  <c r="GB928" i="154"/>
  <c r="GA928" i="154"/>
  <c r="FZ928" i="154"/>
  <c r="FY928" i="154"/>
  <c r="GD926" i="154"/>
  <c r="GC926" i="154"/>
  <c r="GB926" i="154"/>
  <c r="GA926" i="154"/>
  <c r="FZ926" i="154"/>
  <c r="FY926" i="154"/>
  <c r="GD925" i="154"/>
  <c r="GC925" i="154"/>
  <c r="GB925" i="154"/>
  <c r="GA925" i="154"/>
  <c r="FZ925" i="154"/>
  <c r="FY925" i="154"/>
  <c r="GD924" i="154"/>
  <c r="GC924" i="154"/>
  <c r="GB924" i="154"/>
  <c r="GA924" i="154"/>
  <c r="FZ924" i="154"/>
  <c r="FY924" i="154"/>
  <c r="GD923" i="154"/>
  <c r="GC923" i="154"/>
  <c r="GB923" i="154"/>
  <c r="GA923" i="154"/>
  <c r="FZ923" i="154"/>
  <c r="FY923" i="154"/>
  <c r="GD922" i="154"/>
  <c r="GC922" i="154"/>
  <c r="GB922" i="154"/>
  <c r="GA922" i="154"/>
  <c r="FZ922" i="154"/>
  <c r="FY922" i="154"/>
  <c r="GD921" i="154"/>
  <c r="GC921" i="154"/>
  <c r="GB921" i="154"/>
  <c r="GA921" i="154"/>
  <c r="FZ921" i="154"/>
  <c r="FY921" i="154"/>
  <c r="GD920" i="154"/>
  <c r="GC920" i="154"/>
  <c r="GB920" i="154"/>
  <c r="GA920" i="154"/>
  <c r="FZ920" i="154"/>
  <c r="FY920" i="154"/>
  <c r="GD919" i="154"/>
  <c r="GC919" i="154"/>
  <c r="GB919" i="154"/>
  <c r="GA919" i="154"/>
  <c r="FZ919" i="154"/>
  <c r="FY919" i="154"/>
  <c r="GD918" i="154"/>
  <c r="GC918" i="154"/>
  <c r="GB918" i="154"/>
  <c r="GA918" i="154"/>
  <c r="FZ918" i="154"/>
  <c r="FY918" i="154"/>
  <c r="GD917" i="154"/>
  <c r="GC917" i="154"/>
  <c r="GB917" i="154"/>
  <c r="GA917" i="154"/>
  <c r="FZ917" i="154"/>
  <c r="FY917" i="154"/>
  <c r="GD916" i="154"/>
  <c r="GC916" i="154"/>
  <c r="GB916" i="154"/>
  <c r="GA916" i="154"/>
  <c r="FZ916" i="154"/>
  <c r="FY916" i="154"/>
  <c r="GD915" i="154"/>
  <c r="GC915" i="154"/>
  <c r="GB915" i="154"/>
  <c r="GA915" i="154"/>
  <c r="FZ915" i="154"/>
  <c r="FY915" i="154"/>
  <c r="GD914" i="154"/>
  <c r="GC914" i="154"/>
  <c r="GB914" i="154"/>
  <c r="GA914" i="154"/>
  <c r="FZ914" i="154"/>
  <c r="FY914" i="154"/>
  <c r="GD913" i="154"/>
  <c r="GC913" i="154"/>
  <c r="GB913" i="154"/>
  <c r="GA913" i="154"/>
  <c r="FZ913" i="154"/>
  <c r="FY913" i="154"/>
  <c r="GD912" i="154"/>
  <c r="GC912" i="154"/>
  <c r="GB912" i="154"/>
  <c r="GA912" i="154"/>
  <c r="FZ912" i="154"/>
  <c r="FY912" i="154"/>
  <c r="GD911" i="154"/>
  <c r="GC911" i="154"/>
  <c r="GB911" i="154"/>
  <c r="GA911" i="154"/>
  <c r="FZ911" i="154"/>
  <c r="FY911" i="154"/>
  <c r="GD910" i="154"/>
  <c r="GC910" i="154"/>
  <c r="GB910" i="154"/>
  <c r="GA910" i="154"/>
  <c r="FZ910" i="154"/>
  <c r="FY910" i="154"/>
  <c r="GD909" i="154"/>
  <c r="GC909" i="154"/>
  <c r="GB909" i="154"/>
  <c r="GA909" i="154"/>
  <c r="FZ909" i="154"/>
  <c r="FY909" i="154"/>
  <c r="GD908" i="154"/>
  <c r="GC908" i="154"/>
  <c r="GB908" i="154"/>
  <c r="GA908" i="154"/>
  <c r="FZ908" i="154"/>
  <c r="FY908" i="154"/>
  <c r="GD907" i="154"/>
  <c r="GC907" i="154"/>
  <c r="GB907" i="154"/>
  <c r="GA907" i="154"/>
  <c r="FZ907" i="154"/>
  <c r="FY907" i="154"/>
  <c r="GD906" i="154"/>
  <c r="GC906" i="154"/>
  <c r="GB906" i="154"/>
  <c r="GA906" i="154"/>
  <c r="FZ906" i="154"/>
  <c r="FY906" i="154"/>
  <c r="GD905" i="154"/>
  <c r="GC905" i="154"/>
  <c r="GB905" i="154"/>
  <c r="GA905" i="154"/>
  <c r="FZ905" i="154"/>
  <c r="FY905" i="154"/>
  <c r="GD904" i="154"/>
  <c r="GC904" i="154"/>
  <c r="GB904" i="154"/>
  <c r="GA904" i="154"/>
  <c r="FZ904" i="154"/>
  <c r="FY904" i="154"/>
  <c r="GD903" i="154"/>
  <c r="GC903" i="154"/>
  <c r="GB903" i="154"/>
  <c r="GA903" i="154"/>
  <c r="FZ903" i="154"/>
  <c r="FY903" i="154"/>
  <c r="GD901" i="154"/>
  <c r="GC901" i="154"/>
  <c r="GB901" i="154"/>
  <c r="GA901" i="154"/>
  <c r="FZ901" i="154"/>
  <c r="FY901" i="154"/>
  <c r="GD900" i="154"/>
  <c r="GC900" i="154"/>
  <c r="GB900" i="154"/>
  <c r="GA900" i="154"/>
  <c r="FZ900" i="154"/>
  <c r="FY900" i="154"/>
  <c r="GD899" i="154"/>
  <c r="GC899" i="154"/>
  <c r="GB899" i="154"/>
  <c r="GA899" i="154"/>
  <c r="FZ899" i="154"/>
  <c r="FY899" i="154"/>
  <c r="GD898" i="154"/>
  <c r="GC898" i="154"/>
  <c r="GB898" i="154"/>
  <c r="GA898" i="154"/>
  <c r="FZ898" i="154"/>
  <c r="FY898" i="154"/>
  <c r="GD897" i="154"/>
  <c r="GC897" i="154"/>
  <c r="GB897" i="154"/>
  <c r="GA897" i="154"/>
  <c r="FZ897" i="154"/>
  <c r="FY897" i="154"/>
  <c r="GD896" i="154"/>
  <c r="GC896" i="154"/>
  <c r="GB896" i="154"/>
  <c r="GA896" i="154"/>
  <c r="FZ896" i="154"/>
  <c r="FY896" i="154"/>
  <c r="GD895" i="154"/>
  <c r="GC895" i="154"/>
  <c r="GB895" i="154"/>
  <c r="GA895" i="154"/>
  <c r="FZ895" i="154"/>
  <c r="FY895" i="154"/>
  <c r="GD894" i="154"/>
  <c r="GC894" i="154"/>
  <c r="GB894" i="154"/>
  <c r="GA894" i="154"/>
  <c r="FZ894" i="154"/>
  <c r="FY894" i="154"/>
  <c r="GD893" i="154"/>
  <c r="GC893" i="154"/>
  <c r="GB893" i="154"/>
  <c r="GA893" i="154"/>
  <c r="FZ893" i="154"/>
  <c r="FY893" i="154"/>
  <c r="GD892" i="154"/>
  <c r="GC892" i="154"/>
  <c r="GB892" i="154"/>
  <c r="GA892" i="154"/>
  <c r="FZ892" i="154"/>
  <c r="FY892" i="154"/>
  <c r="GD891" i="154"/>
  <c r="GC891" i="154"/>
  <c r="GB891" i="154"/>
  <c r="GA891" i="154"/>
  <c r="FZ891" i="154"/>
  <c r="FY891" i="154"/>
  <c r="GD890" i="154"/>
  <c r="GC890" i="154"/>
  <c r="GB890" i="154"/>
  <c r="GA890" i="154"/>
  <c r="FZ890" i="154"/>
  <c r="FY890" i="154"/>
  <c r="GD889" i="154"/>
  <c r="GC889" i="154"/>
  <c r="GB889" i="154"/>
  <c r="GA889" i="154"/>
  <c r="FZ889" i="154"/>
  <c r="FY889" i="154"/>
  <c r="GD888" i="154"/>
  <c r="GC888" i="154"/>
  <c r="GB888" i="154"/>
  <c r="GA888" i="154"/>
  <c r="FZ888" i="154"/>
  <c r="FY888" i="154"/>
  <c r="GD887" i="154"/>
  <c r="GC887" i="154"/>
  <c r="GB887" i="154"/>
  <c r="GA887" i="154"/>
  <c r="FZ887" i="154"/>
  <c r="FY887" i="154"/>
  <c r="GD886" i="154"/>
  <c r="GC886" i="154"/>
  <c r="GB886" i="154"/>
  <c r="GA886" i="154"/>
  <c r="FZ886" i="154"/>
  <c r="FY886" i="154"/>
  <c r="GD885" i="154"/>
  <c r="GC885" i="154"/>
  <c r="GB885" i="154"/>
  <c r="GA885" i="154"/>
  <c r="FZ885" i="154"/>
  <c r="FY885" i="154"/>
  <c r="GD884" i="154"/>
  <c r="GC884" i="154"/>
  <c r="GB884" i="154"/>
  <c r="GA884" i="154"/>
  <c r="FZ884" i="154"/>
  <c r="FY884" i="154"/>
  <c r="GD883" i="154"/>
  <c r="GC883" i="154"/>
  <c r="GB883" i="154"/>
  <c r="GA883" i="154"/>
  <c r="FZ883" i="154"/>
  <c r="FY883" i="154"/>
  <c r="GD882" i="154"/>
  <c r="GC882" i="154"/>
  <c r="GB882" i="154"/>
  <c r="GA882" i="154"/>
  <c r="FZ882" i="154"/>
  <c r="FY882" i="154"/>
  <c r="GD881" i="154"/>
  <c r="GC881" i="154"/>
  <c r="GB881" i="154"/>
  <c r="GA881" i="154"/>
  <c r="FZ881" i="154"/>
  <c r="FY881" i="154"/>
  <c r="GD880" i="154"/>
  <c r="GC880" i="154"/>
  <c r="GB880" i="154"/>
  <c r="GA880" i="154"/>
  <c r="FZ880" i="154"/>
  <c r="FY880" i="154"/>
  <c r="FR852" i="154"/>
  <c r="FQ852" i="154"/>
  <c r="FP852" i="154"/>
  <c r="FO852" i="154"/>
  <c r="FR851" i="154"/>
  <c r="FQ851" i="154"/>
  <c r="FP851" i="154"/>
  <c r="FO851" i="154"/>
  <c r="FR850" i="154"/>
  <c r="FQ850" i="154"/>
  <c r="FP850" i="154"/>
  <c r="FO850" i="154"/>
  <c r="FR849" i="154"/>
  <c r="FQ849" i="154"/>
  <c r="FP849" i="154"/>
  <c r="FO849" i="154"/>
  <c r="FR848" i="154"/>
  <c r="FQ848" i="154"/>
  <c r="FP848" i="154"/>
  <c r="FO848" i="154"/>
  <c r="FR847" i="154"/>
  <c r="FQ847" i="154"/>
  <c r="FP847" i="154"/>
  <c r="FO847" i="154"/>
  <c r="FR846" i="154"/>
  <c r="FQ846" i="154"/>
  <c r="FP846" i="154"/>
  <c r="FO846" i="154"/>
  <c r="FR845" i="154"/>
  <c r="FQ845" i="154"/>
  <c r="FP845" i="154"/>
  <c r="FO845" i="154"/>
  <c r="FR844" i="154"/>
  <c r="FQ844" i="154"/>
  <c r="FP844" i="154"/>
  <c r="FO844" i="154"/>
  <c r="FR843" i="154"/>
  <c r="FQ843" i="154"/>
  <c r="FP843" i="154"/>
  <c r="FO843" i="154"/>
  <c r="FR842" i="154"/>
  <c r="FQ842" i="154"/>
  <c r="FP842" i="154"/>
  <c r="FO842" i="154"/>
  <c r="FR841" i="154"/>
  <c r="FQ841" i="154"/>
  <c r="FP841" i="154"/>
  <c r="FO841" i="154"/>
  <c r="FR839" i="154"/>
  <c r="FQ839" i="154"/>
  <c r="FP839" i="154"/>
  <c r="FO839" i="154"/>
  <c r="FR838" i="154"/>
  <c r="FQ838" i="154"/>
  <c r="FP838" i="154"/>
  <c r="FO838" i="154"/>
  <c r="FR837" i="154"/>
  <c r="FQ837" i="154"/>
  <c r="FP837" i="154"/>
  <c r="FO837" i="154"/>
  <c r="FR836" i="154"/>
  <c r="FQ836" i="154"/>
  <c r="FP836" i="154"/>
  <c r="FO836" i="154"/>
  <c r="FR835" i="154"/>
  <c r="FQ835" i="154"/>
  <c r="FP835" i="154"/>
  <c r="FO835" i="154"/>
  <c r="FR834" i="154"/>
  <c r="FQ834" i="154"/>
  <c r="FP834" i="154"/>
  <c r="FO834" i="154"/>
  <c r="FR833" i="154"/>
  <c r="FQ833" i="154"/>
  <c r="FP833" i="154"/>
  <c r="FO833" i="154"/>
  <c r="FR832" i="154"/>
  <c r="FQ832" i="154"/>
  <c r="FP832" i="154"/>
  <c r="FO832" i="154"/>
  <c r="FR831" i="154"/>
  <c r="FQ831" i="154"/>
  <c r="FP831" i="154"/>
  <c r="FO831" i="154"/>
  <c r="FR830" i="154"/>
  <c r="FQ830" i="154"/>
  <c r="FP830" i="154"/>
  <c r="FO830" i="154"/>
  <c r="FR829" i="154"/>
  <c r="FQ829" i="154"/>
  <c r="FP829" i="154"/>
  <c r="FO829" i="154"/>
  <c r="FR828" i="154"/>
  <c r="FQ828" i="154"/>
  <c r="FP828" i="154"/>
  <c r="FO828" i="154"/>
  <c r="FR827" i="154"/>
  <c r="FQ827" i="154"/>
  <c r="FP827" i="154"/>
  <c r="FO827" i="154"/>
  <c r="FR826" i="154"/>
  <c r="FQ826" i="154"/>
  <c r="FP826" i="154"/>
  <c r="FO826" i="154"/>
  <c r="FR825" i="154"/>
  <c r="FQ825" i="154"/>
  <c r="FP825" i="154"/>
  <c r="FO825" i="154"/>
  <c r="FR824" i="154"/>
  <c r="FQ824" i="154"/>
  <c r="FP824" i="154"/>
  <c r="FO824" i="154"/>
  <c r="FR823" i="154"/>
  <c r="FQ823" i="154"/>
  <c r="FP823" i="154"/>
  <c r="FO823" i="154"/>
  <c r="FR822" i="154"/>
  <c r="FQ822" i="154"/>
  <c r="FP822" i="154"/>
  <c r="FO822" i="154"/>
  <c r="FR821" i="154"/>
  <c r="FQ821" i="154"/>
  <c r="FP821" i="154"/>
  <c r="FO821" i="154"/>
  <c r="FR820" i="154"/>
  <c r="FQ820" i="154"/>
  <c r="FP820" i="154"/>
  <c r="FO820" i="154"/>
  <c r="FR819" i="154"/>
  <c r="FQ819" i="154"/>
  <c r="FP819" i="154"/>
  <c r="FO819" i="154"/>
  <c r="FR817" i="154"/>
  <c r="FQ817" i="154"/>
  <c r="FP817" i="154"/>
  <c r="FO817" i="154"/>
  <c r="FR816" i="154"/>
  <c r="FQ816" i="154"/>
  <c r="FP816" i="154"/>
  <c r="FO816" i="154"/>
  <c r="FR815" i="154"/>
  <c r="FQ815" i="154"/>
  <c r="FP815" i="154"/>
  <c r="FO815" i="154"/>
  <c r="FR814" i="154"/>
  <c r="FQ814" i="154"/>
  <c r="FP814" i="154"/>
  <c r="FO814" i="154"/>
  <c r="FR813" i="154"/>
  <c r="FQ813" i="154"/>
  <c r="FP813" i="154"/>
  <c r="FO813" i="154"/>
  <c r="FR812" i="154"/>
  <c r="FQ812" i="154"/>
  <c r="FP812" i="154"/>
  <c r="FO812" i="154"/>
  <c r="FR811" i="154"/>
  <c r="FQ811" i="154"/>
  <c r="FP811" i="154"/>
  <c r="FO811" i="154"/>
  <c r="FR810" i="154"/>
  <c r="FQ810" i="154"/>
  <c r="FP810" i="154"/>
  <c r="FO810" i="154"/>
  <c r="FR809" i="154"/>
  <c r="FQ809" i="154"/>
  <c r="FP809" i="154"/>
  <c r="FO809" i="154"/>
  <c r="FR808" i="154"/>
  <c r="FQ808" i="154"/>
  <c r="FP808" i="154"/>
  <c r="FO808" i="154"/>
  <c r="FR807" i="154"/>
  <c r="FQ807" i="154"/>
  <c r="FP807" i="154"/>
  <c r="FO807" i="154"/>
  <c r="FR806" i="154"/>
  <c r="FQ806" i="154"/>
  <c r="FP806" i="154"/>
  <c r="FO806" i="154"/>
  <c r="FR805" i="154"/>
  <c r="FQ805" i="154"/>
  <c r="FP805" i="154"/>
  <c r="FO805" i="154"/>
  <c r="FR804" i="154"/>
  <c r="FQ804" i="154"/>
  <c r="FP804" i="154"/>
  <c r="FO804" i="154"/>
  <c r="FR803" i="154"/>
  <c r="FQ803" i="154"/>
  <c r="FP803" i="154"/>
  <c r="FO803" i="154"/>
  <c r="FR802" i="154"/>
  <c r="FQ802" i="154"/>
  <c r="FP802" i="154"/>
  <c r="FO802" i="154"/>
  <c r="FR801" i="154"/>
  <c r="FQ801" i="154"/>
  <c r="FP801" i="154"/>
  <c r="FO801" i="154"/>
  <c r="FR800" i="154"/>
  <c r="FQ800" i="154"/>
  <c r="FP800" i="154"/>
  <c r="FO800" i="154"/>
  <c r="FR799" i="154"/>
  <c r="FQ799" i="154"/>
  <c r="FP799" i="154"/>
  <c r="FO799" i="154"/>
  <c r="FR798" i="154"/>
  <c r="FQ798" i="154"/>
  <c r="FP798" i="154"/>
  <c r="FO798" i="154"/>
  <c r="FR797" i="154"/>
  <c r="FQ797" i="154"/>
  <c r="FP797" i="154"/>
  <c r="FO797" i="154"/>
  <c r="FR795" i="154"/>
  <c r="FQ795" i="154"/>
  <c r="FP795" i="154"/>
  <c r="FO795" i="154"/>
  <c r="FR794" i="154"/>
  <c r="FQ794" i="154"/>
  <c r="FP794" i="154"/>
  <c r="FO794" i="154"/>
  <c r="FR793" i="154"/>
  <c r="FQ793" i="154"/>
  <c r="FP793" i="154"/>
  <c r="FO793" i="154"/>
  <c r="FR792" i="154"/>
  <c r="FQ792" i="154"/>
  <c r="FP792" i="154"/>
  <c r="FO792" i="154"/>
  <c r="FR791" i="154"/>
  <c r="FQ791" i="154"/>
  <c r="FP791" i="154"/>
  <c r="FO791" i="154"/>
  <c r="FR790" i="154"/>
  <c r="FQ790" i="154"/>
  <c r="FP790" i="154"/>
  <c r="FO790" i="154"/>
  <c r="FR789" i="154"/>
  <c r="FQ789" i="154"/>
  <c r="FP789" i="154"/>
  <c r="FO789" i="154"/>
  <c r="FR788" i="154"/>
  <c r="FQ788" i="154"/>
  <c r="FP788" i="154"/>
  <c r="FO788" i="154"/>
  <c r="FR787" i="154"/>
  <c r="FQ787" i="154"/>
  <c r="FP787" i="154"/>
  <c r="FO787" i="154"/>
  <c r="FR786" i="154"/>
  <c r="FQ786" i="154"/>
  <c r="FP786" i="154"/>
  <c r="FO786" i="154"/>
  <c r="FR785" i="154"/>
  <c r="FQ785" i="154"/>
  <c r="FP785" i="154"/>
  <c r="FO785" i="154"/>
  <c r="FR784" i="154"/>
  <c r="FQ784" i="154"/>
  <c r="FP784" i="154"/>
  <c r="FO784" i="154"/>
  <c r="FR783" i="154"/>
  <c r="FQ783" i="154"/>
  <c r="FP783" i="154"/>
  <c r="FO783" i="154"/>
  <c r="FR782" i="154"/>
  <c r="FQ782" i="154"/>
  <c r="FP782" i="154"/>
  <c r="FO782" i="154"/>
  <c r="FR781" i="154"/>
  <c r="FQ781" i="154"/>
  <c r="FP781" i="154"/>
  <c r="FO781" i="154"/>
  <c r="FR780" i="154"/>
  <c r="FQ780" i="154"/>
  <c r="FP780" i="154"/>
  <c r="FO780" i="154"/>
  <c r="FR779" i="154"/>
  <c r="FQ779" i="154"/>
  <c r="FP779" i="154"/>
  <c r="FO779" i="154"/>
  <c r="FR778" i="154"/>
  <c r="FQ778" i="154"/>
  <c r="FP778" i="154"/>
  <c r="FO778" i="154"/>
  <c r="FR777" i="154"/>
  <c r="FQ777" i="154"/>
  <c r="FP777" i="154"/>
  <c r="FO777" i="154"/>
  <c r="FR776" i="154"/>
  <c r="FQ776" i="154"/>
  <c r="FP776" i="154"/>
  <c r="FO776" i="154"/>
  <c r="FR775" i="154"/>
  <c r="FQ775" i="154"/>
  <c r="FP775" i="154"/>
  <c r="FO775" i="154"/>
  <c r="FR773" i="154"/>
  <c r="FQ773" i="154"/>
  <c r="FP773" i="154"/>
  <c r="FO773" i="154"/>
  <c r="FR772" i="154"/>
  <c r="FQ772" i="154"/>
  <c r="FP772" i="154"/>
  <c r="FO772" i="154"/>
  <c r="FR771" i="154"/>
  <c r="FQ771" i="154"/>
  <c r="FP771" i="154"/>
  <c r="FO771" i="154"/>
  <c r="FR770" i="154"/>
  <c r="FQ770" i="154"/>
  <c r="FP770" i="154"/>
  <c r="FO770" i="154"/>
  <c r="FR769" i="154"/>
  <c r="FQ769" i="154"/>
  <c r="FP769" i="154"/>
  <c r="FO769" i="154"/>
  <c r="FR768" i="154"/>
  <c r="FQ768" i="154"/>
  <c r="FP768" i="154"/>
  <c r="FO768" i="154"/>
  <c r="FR767" i="154"/>
  <c r="FQ767" i="154"/>
  <c r="FP767" i="154"/>
  <c r="FO767" i="154"/>
  <c r="FR766" i="154"/>
  <c r="FQ766" i="154"/>
  <c r="FP766" i="154"/>
  <c r="FO766" i="154"/>
  <c r="FR765" i="154"/>
  <c r="FQ765" i="154"/>
  <c r="FP765" i="154"/>
  <c r="FO765" i="154"/>
  <c r="FR764" i="154"/>
  <c r="FQ764" i="154"/>
  <c r="FP764" i="154"/>
  <c r="FO764" i="154"/>
  <c r="FR763" i="154"/>
  <c r="FQ763" i="154"/>
  <c r="FP763" i="154"/>
  <c r="FO763" i="154"/>
  <c r="FR762" i="154"/>
  <c r="FQ762" i="154"/>
  <c r="FP762" i="154"/>
  <c r="FO762" i="154"/>
  <c r="FR761" i="154"/>
  <c r="FQ761" i="154"/>
  <c r="FP761" i="154"/>
  <c r="FO761" i="154"/>
  <c r="FR760" i="154"/>
  <c r="FQ760" i="154"/>
  <c r="FP760" i="154"/>
  <c r="FO760" i="154"/>
  <c r="FR759" i="154"/>
  <c r="FQ759" i="154"/>
  <c r="FP759" i="154"/>
  <c r="FO759" i="154"/>
  <c r="FR758" i="154"/>
  <c r="FQ758" i="154"/>
  <c r="FP758" i="154"/>
  <c r="FO758" i="154"/>
  <c r="FR757" i="154"/>
  <c r="FQ757" i="154"/>
  <c r="FP757" i="154"/>
  <c r="FO757" i="154"/>
  <c r="FR756" i="154"/>
  <c r="FQ756" i="154"/>
  <c r="FP756" i="154"/>
  <c r="FO756" i="154"/>
  <c r="FR755" i="154"/>
  <c r="FQ755" i="154"/>
  <c r="FP755" i="154"/>
  <c r="FO755" i="154"/>
  <c r="FR754" i="154"/>
  <c r="FQ754" i="154"/>
  <c r="FP754" i="154"/>
  <c r="FO754" i="154"/>
  <c r="FF730" i="154"/>
  <c r="FE730" i="154"/>
  <c r="FD730" i="154"/>
  <c r="FC730" i="154"/>
  <c r="FB730" i="154"/>
  <c r="FA730" i="154"/>
  <c r="EZ730" i="154"/>
  <c r="EY730" i="154"/>
  <c r="FF729" i="154"/>
  <c r="FE729" i="154"/>
  <c r="FD729" i="154"/>
  <c r="FC729" i="154"/>
  <c r="FB729" i="154"/>
  <c r="FA729" i="154"/>
  <c r="EZ729" i="154"/>
  <c r="EY729" i="154"/>
  <c r="FF728" i="154"/>
  <c r="FE728" i="154"/>
  <c r="FD728" i="154"/>
  <c r="FC728" i="154"/>
  <c r="FB728" i="154"/>
  <c r="FA728" i="154"/>
  <c r="EZ728" i="154"/>
  <c r="EY728" i="154"/>
  <c r="FF727" i="154"/>
  <c r="FE727" i="154"/>
  <c r="FD727" i="154"/>
  <c r="FC727" i="154"/>
  <c r="FB727" i="154"/>
  <c r="FA727" i="154"/>
  <c r="EZ727" i="154"/>
  <c r="EY727" i="154"/>
  <c r="FF726" i="154"/>
  <c r="FE726" i="154"/>
  <c r="FD726" i="154"/>
  <c r="FC726" i="154"/>
  <c r="FB726" i="154"/>
  <c r="FA726" i="154"/>
  <c r="EZ726" i="154"/>
  <c r="EY726" i="154"/>
  <c r="FF725" i="154"/>
  <c r="FE725" i="154"/>
  <c r="FD725" i="154"/>
  <c r="FC725" i="154"/>
  <c r="FB725" i="154"/>
  <c r="FA725" i="154"/>
  <c r="EZ725" i="154"/>
  <c r="EY725" i="154"/>
  <c r="FF724" i="154"/>
  <c r="FE724" i="154"/>
  <c r="FD724" i="154"/>
  <c r="FC724" i="154"/>
  <c r="FB724" i="154"/>
  <c r="FA724" i="154"/>
  <c r="EZ724" i="154"/>
  <c r="EY724" i="154"/>
  <c r="FF723" i="154"/>
  <c r="FE723" i="154"/>
  <c r="FD723" i="154"/>
  <c r="FC723" i="154"/>
  <c r="FB723" i="154"/>
  <c r="FA723" i="154"/>
  <c r="EZ723" i="154"/>
  <c r="EY723" i="154"/>
  <c r="FF722" i="154"/>
  <c r="FE722" i="154"/>
  <c r="FD722" i="154"/>
  <c r="FC722" i="154"/>
  <c r="FB722" i="154"/>
  <c r="FA722" i="154"/>
  <c r="EZ722" i="154"/>
  <c r="EY722" i="154"/>
  <c r="FF721" i="154"/>
  <c r="FE721" i="154"/>
  <c r="FD721" i="154"/>
  <c r="FC721" i="154"/>
  <c r="FB721" i="154"/>
  <c r="FA721" i="154"/>
  <c r="EZ721" i="154"/>
  <c r="EY721" i="154"/>
  <c r="FF720" i="154"/>
  <c r="FE720" i="154"/>
  <c r="FD720" i="154"/>
  <c r="FC720" i="154"/>
  <c r="FB720" i="154"/>
  <c r="FA720" i="154"/>
  <c r="EZ720" i="154"/>
  <c r="EY720" i="154"/>
  <c r="FF719" i="154"/>
  <c r="FE719" i="154"/>
  <c r="FD719" i="154"/>
  <c r="FC719" i="154"/>
  <c r="FB719" i="154"/>
  <c r="FA719" i="154"/>
  <c r="EZ719" i="154"/>
  <c r="EY719" i="154"/>
  <c r="FF718" i="154"/>
  <c r="FE718" i="154"/>
  <c r="FD718" i="154"/>
  <c r="FC718" i="154"/>
  <c r="FB718" i="154"/>
  <c r="FA718" i="154"/>
  <c r="EZ718" i="154"/>
  <c r="EY718" i="154"/>
  <c r="FF717" i="154"/>
  <c r="FE717" i="154"/>
  <c r="FD717" i="154"/>
  <c r="FC717" i="154"/>
  <c r="FB717" i="154"/>
  <c r="FA717" i="154"/>
  <c r="EZ717" i="154"/>
  <c r="EY717" i="154"/>
  <c r="FF716" i="154"/>
  <c r="FE716" i="154"/>
  <c r="FD716" i="154"/>
  <c r="FC716" i="154"/>
  <c r="FB716" i="154"/>
  <c r="FA716" i="154"/>
  <c r="EZ716" i="154"/>
  <c r="EY716" i="154"/>
  <c r="FF715" i="154"/>
  <c r="FE715" i="154"/>
  <c r="FD715" i="154"/>
  <c r="FC715" i="154"/>
  <c r="FB715" i="154"/>
  <c r="FA715" i="154"/>
  <c r="EZ715" i="154"/>
  <c r="EY715" i="154"/>
  <c r="FF714" i="154"/>
  <c r="FE714" i="154"/>
  <c r="FD714" i="154"/>
  <c r="FC714" i="154"/>
  <c r="FB714" i="154"/>
  <c r="FA714" i="154"/>
  <c r="EZ714" i="154"/>
  <c r="EY714" i="154"/>
  <c r="FF713" i="154"/>
  <c r="FE713" i="154"/>
  <c r="FD713" i="154"/>
  <c r="FC713" i="154"/>
  <c r="FB713" i="154"/>
  <c r="FA713" i="154"/>
  <c r="EZ713" i="154"/>
  <c r="EY713" i="154"/>
  <c r="FF712" i="154"/>
  <c r="FE712" i="154"/>
  <c r="FD712" i="154"/>
  <c r="FC712" i="154"/>
  <c r="FB712" i="154"/>
  <c r="FA712" i="154"/>
  <c r="EZ712" i="154"/>
  <c r="EY712" i="154"/>
  <c r="FF711" i="154"/>
  <c r="FE711" i="154"/>
  <c r="FD711" i="154"/>
  <c r="FC711" i="154"/>
  <c r="FB711" i="154"/>
  <c r="FA711" i="154"/>
  <c r="EZ711" i="154"/>
  <c r="EY711" i="154"/>
  <c r="FF710" i="154"/>
  <c r="FE710" i="154"/>
  <c r="FD710" i="154"/>
  <c r="FC710" i="154"/>
  <c r="FB710" i="154"/>
  <c r="FA710" i="154"/>
  <c r="EZ710" i="154"/>
  <c r="EY710" i="154"/>
  <c r="FF708" i="154"/>
  <c r="FE708" i="154"/>
  <c r="FD708" i="154"/>
  <c r="FC708" i="154"/>
  <c r="FB708" i="154"/>
  <c r="FA708" i="154"/>
  <c r="EZ708" i="154"/>
  <c r="EY708" i="154"/>
  <c r="FF707" i="154"/>
  <c r="FE707" i="154"/>
  <c r="FD707" i="154"/>
  <c r="FC707" i="154"/>
  <c r="FB707" i="154"/>
  <c r="FA707" i="154"/>
  <c r="EZ707" i="154"/>
  <c r="EY707" i="154"/>
  <c r="FF706" i="154"/>
  <c r="FE706" i="154"/>
  <c r="FD706" i="154"/>
  <c r="FC706" i="154"/>
  <c r="FB706" i="154"/>
  <c r="FA706" i="154"/>
  <c r="EZ706" i="154"/>
  <c r="EY706" i="154"/>
  <c r="FF705" i="154"/>
  <c r="FE705" i="154"/>
  <c r="FD705" i="154"/>
  <c r="FC705" i="154"/>
  <c r="FB705" i="154"/>
  <c r="FA705" i="154"/>
  <c r="EZ705" i="154"/>
  <c r="EY705" i="154"/>
  <c r="FF704" i="154"/>
  <c r="FE704" i="154"/>
  <c r="FD704" i="154"/>
  <c r="FC704" i="154"/>
  <c r="FB704" i="154"/>
  <c r="FA704" i="154"/>
  <c r="EZ704" i="154"/>
  <c r="EY704" i="154"/>
  <c r="FF703" i="154"/>
  <c r="FE703" i="154"/>
  <c r="FD703" i="154"/>
  <c r="FC703" i="154"/>
  <c r="FB703" i="154"/>
  <c r="FA703" i="154"/>
  <c r="EZ703" i="154"/>
  <c r="EY703" i="154"/>
  <c r="FF702" i="154"/>
  <c r="FE702" i="154"/>
  <c r="FD702" i="154"/>
  <c r="FC702" i="154"/>
  <c r="FB702" i="154"/>
  <c r="FA702" i="154"/>
  <c r="EZ702" i="154"/>
  <c r="EY702" i="154"/>
  <c r="FF701" i="154"/>
  <c r="FE701" i="154"/>
  <c r="FD701" i="154"/>
  <c r="FC701" i="154"/>
  <c r="FB701" i="154"/>
  <c r="FA701" i="154"/>
  <c r="EZ701" i="154"/>
  <c r="EY701" i="154"/>
  <c r="FF700" i="154"/>
  <c r="FE700" i="154"/>
  <c r="FD700" i="154"/>
  <c r="FC700" i="154"/>
  <c r="FB700" i="154"/>
  <c r="FA700" i="154"/>
  <c r="EZ700" i="154"/>
  <c r="EY700" i="154"/>
  <c r="FF699" i="154"/>
  <c r="FE699" i="154"/>
  <c r="FD699" i="154"/>
  <c r="FC699" i="154"/>
  <c r="FB699" i="154"/>
  <c r="FA699" i="154"/>
  <c r="EZ699" i="154"/>
  <c r="EY699" i="154"/>
  <c r="FF698" i="154"/>
  <c r="FE698" i="154"/>
  <c r="FD698" i="154"/>
  <c r="FC698" i="154"/>
  <c r="FB698" i="154"/>
  <c r="FA698" i="154"/>
  <c r="EZ698" i="154"/>
  <c r="EY698" i="154"/>
  <c r="FF697" i="154"/>
  <c r="FE697" i="154"/>
  <c r="FD697" i="154"/>
  <c r="FC697" i="154"/>
  <c r="FB697" i="154"/>
  <c r="FA697" i="154"/>
  <c r="EZ697" i="154"/>
  <c r="EY697" i="154"/>
  <c r="FF696" i="154"/>
  <c r="FE696" i="154"/>
  <c r="FD696" i="154"/>
  <c r="FC696" i="154"/>
  <c r="FB696" i="154"/>
  <c r="FA696" i="154"/>
  <c r="EZ696" i="154"/>
  <c r="EY696" i="154"/>
  <c r="FF695" i="154"/>
  <c r="FE695" i="154"/>
  <c r="FD695" i="154"/>
  <c r="FC695" i="154"/>
  <c r="FB695" i="154"/>
  <c r="FA695" i="154"/>
  <c r="EZ695" i="154"/>
  <c r="EY695" i="154"/>
  <c r="FF694" i="154"/>
  <c r="FE694" i="154"/>
  <c r="FD694" i="154"/>
  <c r="FC694" i="154"/>
  <c r="FB694" i="154"/>
  <c r="FA694" i="154"/>
  <c r="EZ694" i="154"/>
  <c r="EY694" i="154"/>
  <c r="FF693" i="154"/>
  <c r="FE693" i="154"/>
  <c r="FD693" i="154"/>
  <c r="FC693" i="154"/>
  <c r="FB693" i="154"/>
  <c r="FA693" i="154"/>
  <c r="EZ693" i="154"/>
  <c r="EY693" i="154"/>
  <c r="FF692" i="154"/>
  <c r="FE692" i="154"/>
  <c r="FD692" i="154"/>
  <c r="FC692" i="154"/>
  <c r="FB692" i="154"/>
  <c r="FA692" i="154"/>
  <c r="EZ692" i="154"/>
  <c r="EY692" i="154"/>
  <c r="FF691" i="154"/>
  <c r="FE691" i="154"/>
  <c r="FD691" i="154"/>
  <c r="FC691" i="154"/>
  <c r="FB691" i="154"/>
  <c r="FA691" i="154"/>
  <c r="EZ691" i="154"/>
  <c r="EY691" i="154"/>
  <c r="FF690" i="154"/>
  <c r="FE690" i="154"/>
  <c r="FD690" i="154"/>
  <c r="FC690" i="154"/>
  <c r="FB690" i="154"/>
  <c r="FA690" i="154"/>
  <c r="EZ690" i="154"/>
  <c r="EY690" i="154"/>
  <c r="FF689" i="154"/>
  <c r="FE689" i="154"/>
  <c r="FD689" i="154"/>
  <c r="FC689" i="154"/>
  <c r="FB689" i="154"/>
  <c r="FA689" i="154"/>
  <c r="EZ689" i="154"/>
  <c r="EY689" i="154"/>
  <c r="FF688" i="154"/>
  <c r="FE688" i="154"/>
  <c r="FD688" i="154"/>
  <c r="FC688" i="154"/>
  <c r="FB688" i="154"/>
  <c r="FA688" i="154"/>
  <c r="EZ688" i="154"/>
  <c r="EY688" i="154"/>
  <c r="FF687" i="154"/>
  <c r="FE687" i="154"/>
  <c r="FD687" i="154"/>
  <c r="FC687" i="154"/>
  <c r="FB687" i="154"/>
  <c r="FA687" i="154"/>
  <c r="EZ687" i="154"/>
  <c r="EY687" i="154"/>
  <c r="FF686" i="154"/>
  <c r="FE686" i="154"/>
  <c r="FD686" i="154"/>
  <c r="FC686" i="154"/>
  <c r="FB686" i="154"/>
  <c r="FA686" i="154"/>
  <c r="EZ686" i="154"/>
  <c r="EY686" i="154"/>
  <c r="FF685" i="154"/>
  <c r="FE685" i="154"/>
  <c r="FD685" i="154"/>
  <c r="FC685" i="154"/>
  <c r="FB685" i="154"/>
  <c r="FA685" i="154"/>
  <c r="EZ685" i="154"/>
  <c r="EY685" i="154"/>
  <c r="FF684" i="154"/>
  <c r="FE684" i="154"/>
  <c r="FD684" i="154"/>
  <c r="FC684" i="154"/>
  <c r="FB684" i="154"/>
  <c r="FA684" i="154"/>
  <c r="EZ684" i="154"/>
  <c r="EY684" i="154"/>
  <c r="FF682" i="154"/>
  <c r="FE682" i="154"/>
  <c r="FD682" i="154"/>
  <c r="FC682" i="154"/>
  <c r="FB682" i="154"/>
  <c r="FA682" i="154"/>
  <c r="EZ682" i="154"/>
  <c r="EY682" i="154"/>
  <c r="FF681" i="154"/>
  <c r="FE681" i="154"/>
  <c r="FD681" i="154"/>
  <c r="FC681" i="154"/>
  <c r="FB681" i="154"/>
  <c r="FA681" i="154"/>
  <c r="EZ681" i="154"/>
  <c r="EY681" i="154"/>
  <c r="FF680" i="154"/>
  <c r="FE680" i="154"/>
  <c r="FD680" i="154"/>
  <c r="FC680" i="154"/>
  <c r="FB680" i="154"/>
  <c r="FA680" i="154"/>
  <c r="EZ680" i="154"/>
  <c r="EY680" i="154"/>
  <c r="FF679" i="154"/>
  <c r="FE679" i="154"/>
  <c r="FD679" i="154"/>
  <c r="FC679" i="154"/>
  <c r="FB679" i="154"/>
  <c r="FA679" i="154"/>
  <c r="EZ679" i="154"/>
  <c r="EY679" i="154"/>
  <c r="FF678" i="154"/>
  <c r="FE678" i="154"/>
  <c r="FD678" i="154"/>
  <c r="FC678" i="154"/>
  <c r="FB678" i="154"/>
  <c r="FA678" i="154"/>
  <c r="EZ678" i="154"/>
  <c r="EY678" i="154"/>
  <c r="FF677" i="154"/>
  <c r="FE677" i="154"/>
  <c r="FD677" i="154"/>
  <c r="FC677" i="154"/>
  <c r="FB677" i="154"/>
  <c r="FA677" i="154"/>
  <c r="EZ677" i="154"/>
  <c r="EY677" i="154"/>
  <c r="FF676" i="154"/>
  <c r="FE676" i="154"/>
  <c r="FD676" i="154"/>
  <c r="FC676" i="154"/>
  <c r="FB676" i="154"/>
  <c r="FA676" i="154"/>
  <c r="EZ676" i="154"/>
  <c r="EY676" i="154"/>
  <c r="FF675" i="154"/>
  <c r="FE675" i="154"/>
  <c r="FD675" i="154"/>
  <c r="FC675" i="154"/>
  <c r="FB675" i="154"/>
  <c r="FA675" i="154"/>
  <c r="EZ675" i="154"/>
  <c r="EY675" i="154"/>
  <c r="FF674" i="154"/>
  <c r="FE674" i="154"/>
  <c r="FD674" i="154"/>
  <c r="FC674" i="154"/>
  <c r="FB674" i="154"/>
  <c r="FA674" i="154"/>
  <c r="EZ674" i="154"/>
  <c r="EY674" i="154"/>
  <c r="FF673" i="154"/>
  <c r="FE673" i="154"/>
  <c r="FD673" i="154"/>
  <c r="FC673" i="154"/>
  <c r="FB673" i="154"/>
  <c r="FA673" i="154"/>
  <c r="EZ673" i="154"/>
  <c r="EY673" i="154"/>
  <c r="FF672" i="154"/>
  <c r="FE672" i="154"/>
  <c r="FD672" i="154"/>
  <c r="FC672" i="154"/>
  <c r="FB672" i="154"/>
  <c r="FA672" i="154"/>
  <c r="EZ672" i="154"/>
  <c r="EY672" i="154"/>
  <c r="FF671" i="154"/>
  <c r="FE671" i="154"/>
  <c r="FD671" i="154"/>
  <c r="FC671" i="154"/>
  <c r="FB671" i="154"/>
  <c r="FA671" i="154"/>
  <c r="EZ671" i="154"/>
  <c r="EY671" i="154"/>
  <c r="FF670" i="154"/>
  <c r="FE670" i="154"/>
  <c r="FD670" i="154"/>
  <c r="FC670" i="154"/>
  <c r="FB670" i="154"/>
  <c r="FA670" i="154"/>
  <c r="EZ670" i="154"/>
  <c r="EY670" i="154"/>
  <c r="FF669" i="154"/>
  <c r="FE669" i="154"/>
  <c r="FD669" i="154"/>
  <c r="FC669" i="154"/>
  <c r="FB669" i="154"/>
  <c r="FA669" i="154"/>
  <c r="EZ669" i="154"/>
  <c r="EY669" i="154"/>
  <c r="FF668" i="154"/>
  <c r="FE668" i="154"/>
  <c r="FD668" i="154"/>
  <c r="FC668" i="154"/>
  <c r="FB668" i="154"/>
  <c r="FA668" i="154"/>
  <c r="EZ668" i="154"/>
  <c r="EY668" i="154"/>
  <c r="FF667" i="154"/>
  <c r="FE667" i="154"/>
  <c r="FD667" i="154"/>
  <c r="FC667" i="154"/>
  <c r="FB667" i="154"/>
  <c r="FA667" i="154"/>
  <c r="EZ667" i="154"/>
  <c r="EY667" i="154"/>
  <c r="FF666" i="154"/>
  <c r="FE666" i="154"/>
  <c r="FD666" i="154"/>
  <c r="FC666" i="154"/>
  <c r="FB666" i="154"/>
  <c r="FA666" i="154"/>
  <c r="EZ666" i="154"/>
  <c r="EY666" i="154"/>
  <c r="FF665" i="154"/>
  <c r="FE665" i="154"/>
  <c r="FD665" i="154"/>
  <c r="FC665" i="154"/>
  <c r="FB665" i="154"/>
  <c r="FA665" i="154"/>
  <c r="EZ665" i="154"/>
  <c r="EY665" i="154"/>
  <c r="FF664" i="154"/>
  <c r="FE664" i="154"/>
  <c r="FD664" i="154"/>
  <c r="FC664" i="154"/>
  <c r="FB664" i="154"/>
  <c r="FA664" i="154"/>
  <c r="EZ664" i="154"/>
  <c r="EY664" i="154"/>
  <c r="FF663" i="154"/>
  <c r="FE663" i="154"/>
  <c r="FD663" i="154"/>
  <c r="FC663" i="154"/>
  <c r="FB663" i="154"/>
  <c r="FA663" i="154"/>
  <c r="EZ663" i="154"/>
  <c r="EY663" i="154"/>
  <c r="FF662" i="154"/>
  <c r="FE662" i="154"/>
  <c r="FD662" i="154"/>
  <c r="FC662" i="154"/>
  <c r="FB662" i="154"/>
  <c r="FA662" i="154"/>
  <c r="EZ662" i="154"/>
  <c r="EY662" i="154"/>
  <c r="FF661" i="154"/>
  <c r="FE661" i="154"/>
  <c r="FD661" i="154"/>
  <c r="FC661" i="154"/>
  <c r="FB661" i="154"/>
  <c r="FA661" i="154"/>
  <c r="EZ661" i="154"/>
  <c r="EY661" i="154"/>
  <c r="FF660" i="154"/>
  <c r="FE660" i="154"/>
  <c r="FD660" i="154"/>
  <c r="FC660" i="154"/>
  <c r="FB660" i="154"/>
  <c r="FA660" i="154"/>
  <c r="EZ660" i="154"/>
  <c r="EY660" i="154"/>
  <c r="FF659" i="154"/>
  <c r="FE659" i="154"/>
  <c r="FD659" i="154"/>
  <c r="FC659" i="154"/>
  <c r="FB659" i="154"/>
  <c r="FA659" i="154"/>
  <c r="EZ659" i="154"/>
  <c r="EY659" i="154"/>
  <c r="FF657" i="154"/>
  <c r="FE657" i="154"/>
  <c r="FD657" i="154"/>
  <c r="FC657" i="154"/>
  <c r="FB657" i="154"/>
  <c r="FA657" i="154"/>
  <c r="EZ657" i="154"/>
  <c r="EY657" i="154"/>
  <c r="FF656" i="154"/>
  <c r="FE656" i="154"/>
  <c r="FD656" i="154"/>
  <c r="FC656" i="154"/>
  <c r="FB656" i="154"/>
  <c r="FA656" i="154"/>
  <c r="EZ656" i="154"/>
  <c r="EY656" i="154"/>
  <c r="FF655" i="154"/>
  <c r="FE655" i="154"/>
  <c r="FD655" i="154"/>
  <c r="FC655" i="154"/>
  <c r="FB655" i="154"/>
  <c r="FA655" i="154"/>
  <c r="EZ655" i="154"/>
  <c r="EY655" i="154"/>
  <c r="FF654" i="154"/>
  <c r="FE654" i="154"/>
  <c r="FD654" i="154"/>
  <c r="FC654" i="154"/>
  <c r="FB654" i="154"/>
  <c r="FA654" i="154"/>
  <c r="EZ654" i="154"/>
  <c r="EY654" i="154"/>
  <c r="FF653" i="154"/>
  <c r="FE653" i="154"/>
  <c r="FD653" i="154"/>
  <c r="FC653" i="154"/>
  <c r="FB653" i="154"/>
  <c r="FA653" i="154"/>
  <c r="EZ653" i="154"/>
  <c r="EY653" i="154"/>
  <c r="FF652" i="154"/>
  <c r="FE652" i="154"/>
  <c r="FD652" i="154"/>
  <c r="FC652" i="154"/>
  <c r="FB652" i="154"/>
  <c r="FA652" i="154"/>
  <c r="EZ652" i="154"/>
  <c r="EY652" i="154"/>
  <c r="FF651" i="154"/>
  <c r="FE651" i="154"/>
  <c r="FD651" i="154"/>
  <c r="FC651" i="154"/>
  <c r="FB651" i="154"/>
  <c r="FA651" i="154"/>
  <c r="EZ651" i="154"/>
  <c r="EY651" i="154"/>
  <c r="FF650" i="154"/>
  <c r="FE650" i="154"/>
  <c r="FD650" i="154"/>
  <c r="FC650" i="154"/>
  <c r="FB650" i="154"/>
  <c r="FA650" i="154"/>
  <c r="EZ650" i="154"/>
  <c r="EY650" i="154"/>
  <c r="FF649" i="154"/>
  <c r="FE649" i="154"/>
  <c r="FD649" i="154"/>
  <c r="FC649" i="154"/>
  <c r="FB649" i="154"/>
  <c r="FA649" i="154"/>
  <c r="EZ649" i="154"/>
  <c r="EY649" i="154"/>
  <c r="FF648" i="154"/>
  <c r="FE648" i="154"/>
  <c r="FD648" i="154"/>
  <c r="FC648" i="154"/>
  <c r="FB648" i="154"/>
  <c r="FA648" i="154"/>
  <c r="EZ648" i="154"/>
  <c r="EY648" i="154"/>
  <c r="FF647" i="154"/>
  <c r="FE647" i="154"/>
  <c r="FD647" i="154"/>
  <c r="FC647" i="154"/>
  <c r="FB647" i="154"/>
  <c r="FA647" i="154"/>
  <c r="EZ647" i="154"/>
  <c r="EY647" i="154"/>
  <c r="FF646" i="154"/>
  <c r="FE646" i="154"/>
  <c r="FD646" i="154"/>
  <c r="FC646" i="154"/>
  <c r="FB646" i="154"/>
  <c r="FA646" i="154"/>
  <c r="EZ646" i="154"/>
  <c r="EY646" i="154"/>
  <c r="FF645" i="154"/>
  <c r="FE645" i="154"/>
  <c r="FD645" i="154"/>
  <c r="FC645" i="154"/>
  <c r="FB645" i="154"/>
  <c r="FA645" i="154"/>
  <c r="EZ645" i="154"/>
  <c r="EY645" i="154"/>
  <c r="FF644" i="154"/>
  <c r="FE644" i="154"/>
  <c r="FD644" i="154"/>
  <c r="FC644" i="154"/>
  <c r="FB644" i="154"/>
  <c r="FA644" i="154"/>
  <c r="EZ644" i="154"/>
  <c r="EY644" i="154"/>
  <c r="FF643" i="154"/>
  <c r="FE643" i="154"/>
  <c r="FD643" i="154"/>
  <c r="FC643" i="154"/>
  <c r="FB643" i="154"/>
  <c r="FA643" i="154"/>
  <c r="EZ643" i="154"/>
  <c r="EY643" i="154"/>
  <c r="FF642" i="154"/>
  <c r="FE642" i="154"/>
  <c r="FD642" i="154"/>
  <c r="FC642" i="154"/>
  <c r="FB642" i="154"/>
  <c r="FA642" i="154"/>
  <c r="EZ642" i="154"/>
  <c r="EY642" i="154"/>
  <c r="FF641" i="154"/>
  <c r="FE641" i="154"/>
  <c r="FD641" i="154"/>
  <c r="FC641" i="154"/>
  <c r="FB641" i="154"/>
  <c r="FA641" i="154"/>
  <c r="EZ641" i="154"/>
  <c r="EY641" i="154"/>
  <c r="FF640" i="154"/>
  <c r="FE640" i="154"/>
  <c r="FD640" i="154"/>
  <c r="FC640" i="154"/>
  <c r="FB640" i="154"/>
  <c r="FA640" i="154"/>
  <c r="EZ640" i="154"/>
  <c r="EY640" i="154"/>
  <c r="FF639" i="154"/>
  <c r="FE639" i="154"/>
  <c r="FD639" i="154"/>
  <c r="FC639" i="154"/>
  <c r="FB639" i="154"/>
  <c r="FA639" i="154"/>
  <c r="EZ639" i="154"/>
  <c r="EY639" i="154"/>
  <c r="FF638" i="154"/>
  <c r="FE638" i="154"/>
  <c r="FD638" i="154"/>
  <c r="FC638" i="154"/>
  <c r="FB638" i="154"/>
  <c r="FA638" i="154"/>
  <c r="EZ638" i="154"/>
  <c r="EY638" i="154"/>
  <c r="FF637" i="154"/>
  <c r="FE637" i="154"/>
  <c r="FD637" i="154"/>
  <c r="FC637" i="154"/>
  <c r="FB637" i="154"/>
  <c r="FA637" i="154"/>
  <c r="EZ637" i="154"/>
  <c r="EY637" i="154"/>
  <c r="FF636" i="154"/>
  <c r="FE636" i="154"/>
  <c r="FD636" i="154"/>
  <c r="FC636" i="154"/>
  <c r="FB636" i="154"/>
  <c r="FA636" i="154"/>
  <c r="EZ636" i="154"/>
  <c r="EY636" i="154"/>
  <c r="FF635" i="154"/>
  <c r="FE635" i="154"/>
  <c r="FD635" i="154"/>
  <c r="FC635" i="154"/>
  <c r="FB635" i="154"/>
  <c r="FA635" i="154"/>
  <c r="EZ635" i="154"/>
  <c r="EY635" i="154"/>
  <c r="EW625" i="154"/>
  <c r="EV625" i="154"/>
  <c r="EU625" i="154"/>
  <c r="ET625" i="154"/>
  <c r="EW624" i="154"/>
  <c r="EV624" i="154"/>
  <c r="EU624" i="154"/>
  <c r="ET624" i="154"/>
  <c r="EW623" i="154"/>
  <c r="EV623" i="154"/>
  <c r="EU623" i="154"/>
  <c r="ET623" i="154"/>
  <c r="EW622" i="154"/>
  <c r="EV622" i="154"/>
  <c r="EU622" i="154"/>
  <c r="ET622" i="154"/>
  <c r="EW621" i="154"/>
  <c r="EV621" i="154"/>
  <c r="EU621" i="154"/>
  <c r="ET621" i="154"/>
  <c r="EW620" i="154"/>
  <c r="EV620" i="154"/>
  <c r="EU620" i="154"/>
  <c r="ET620" i="154"/>
  <c r="EW619" i="154"/>
  <c r="EV619" i="154"/>
  <c r="EU619" i="154"/>
  <c r="ET619" i="154"/>
  <c r="EW618" i="154"/>
  <c r="EV618" i="154"/>
  <c r="EU618" i="154"/>
  <c r="ET618" i="154"/>
  <c r="EW617" i="154"/>
  <c r="EV617" i="154"/>
  <c r="EU617" i="154"/>
  <c r="ET617" i="154"/>
  <c r="EW616" i="154"/>
  <c r="EV616" i="154"/>
  <c r="EU616" i="154"/>
  <c r="ET616" i="154"/>
  <c r="EW615" i="154"/>
  <c r="EV615" i="154"/>
  <c r="EU615" i="154"/>
  <c r="ET615" i="154"/>
  <c r="EW614" i="154"/>
  <c r="EV614" i="154"/>
  <c r="EU614" i="154"/>
  <c r="ET614" i="154"/>
  <c r="EW613" i="154"/>
  <c r="EV613" i="154"/>
  <c r="EU613" i="154"/>
  <c r="ET613" i="154"/>
  <c r="EW612" i="154"/>
  <c r="EV612" i="154"/>
  <c r="EU612" i="154"/>
  <c r="ET612" i="154"/>
  <c r="EW611" i="154"/>
  <c r="EV611" i="154"/>
  <c r="EU611" i="154"/>
  <c r="ET611" i="154"/>
  <c r="EW610" i="154"/>
  <c r="EV610" i="154"/>
  <c r="EU610" i="154"/>
  <c r="ET610" i="154"/>
  <c r="EW609" i="154"/>
  <c r="EV609" i="154"/>
  <c r="EU609" i="154"/>
  <c r="ET609" i="154"/>
  <c r="EW607" i="154"/>
  <c r="EV607" i="154"/>
  <c r="EU607" i="154"/>
  <c r="ET607" i="154"/>
  <c r="EW606" i="154"/>
  <c r="EV606" i="154"/>
  <c r="EU606" i="154"/>
  <c r="ET606" i="154"/>
  <c r="EW605" i="154"/>
  <c r="EV605" i="154"/>
  <c r="EU605" i="154"/>
  <c r="ET605" i="154"/>
  <c r="EW604" i="154"/>
  <c r="EV604" i="154"/>
  <c r="EU604" i="154"/>
  <c r="ET604" i="154"/>
  <c r="EW603" i="154"/>
  <c r="EV603" i="154"/>
  <c r="EU603" i="154"/>
  <c r="ET603" i="154"/>
  <c r="EW602" i="154"/>
  <c r="EV602" i="154"/>
  <c r="EU602" i="154"/>
  <c r="ET602" i="154"/>
  <c r="EW601" i="154"/>
  <c r="EV601" i="154"/>
  <c r="EU601" i="154"/>
  <c r="ET601" i="154"/>
  <c r="EW600" i="154"/>
  <c r="EV600" i="154"/>
  <c r="EU600" i="154"/>
  <c r="ET600" i="154"/>
  <c r="EW599" i="154"/>
  <c r="EV599" i="154"/>
  <c r="EU599" i="154"/>
  <c r="ET599" i="154"/>
  <c r="EW598" i="154"/>
  <c r="EV598" i="154"/>
  <c r="EU598" i="154"/>
  <c r="ET598" i="154"/>
  <c r="EW597" i="154"/>
  <c r="EV597" i="154"/>
  <c r="EU597" i="154"/>
  <c r="ET597" i="154"/>
  <c r="EW596" i="154"/>
  <c r="EV596" i="154"/>
  <c r="EU596" i="154"/>
  <c r="ET596" i="154"/>
  <c r="EW595" i="154"/>
  <c r="EV595" i="154"/>
  <c r="EU595" i="154"/>
  <c r="ET595" i="154"/>
  <c r="EW594" i="154"/>
  <c r="EV594" i="154"/>
  <c r="EU594" i="154"/>
  <c r="ET594" i="154"/>
  <c r="EW593" i="154"/>
  <c r="EV593" i="154"/>
  <c r="EU593" i="154"/>
  <c r="ET593" i="154"/>
  <c r="EW592" i="154"/>
  <c r="EV592" i="154"/>
  <c r="EU592" i="154"/>
  <c r="ET592" i="154"/>
  <c r="EW591" i="154"/>
  <c r="EV591" i="154"/>
  <c r="EU591" i="154"/>
  <c r="ET591" i="154"/>
  <c r="EW590" i="154"/>
  <c r="EV590" i="154"/>
  <c r="EU590" i="154"/>
  <c r="ET590" i="154"/>
  <c r="EW589" i="154"/>
  <c r="EV589" i="154"/>
  <c r="EU589" i="154"/>
  <c r="ET589" i="154"/>
  <c r="EW588" i="154"/>
  <c r="EV588" i="154"/>
  <c r="EU588" i="154"/>
  <c r="ET588" i="154"/>
  <c r="EW587" i="154"/>
  <c r="EV587" i="154"/>
  <c r="EU587" i="154"/>
  <c r="ET587" i="154"/>
  <c r="EW585" i="154"/>
  <c r="EV585" i="154"/>
  <c r="EU585" i="154"/>
  <c r="ET585" i="154"/>
  <c r="EW584" i="154"/>
  <c r="EV584" i="154"/>
  <c r="EU584" i="154"/>
  <c r="ET584" i="154"/>
  <c r="EW583" i="154"/>
  <c r="EV583" i="154"/>
  <c r="EU583" i="154"/>
  <c r="ET583" i="154"/>
  <c r="EW582" i="154"/>
  <c r="EV582" i="154"/>
  <c r="EU582" i="154"/>
  <c r="ET582" i="154"/>
  <c r="EW581" i="154"/>
  <c r="EV581" i="154"/>
  <c r="EU581" i="154"/>
  <c r="ET581" i="154"/>
  <c r="EW580" i="154"/>
  <c r="EV580" i="154"/>
  <c r="EU580" i="154"/>
  <c r="ET580" i="154"/>
  <c r="EW579" i="154"/>
  <c r="EV579" i="154"/>
  <c r="EU579" i="154"/>
  <c r="ET579" i="154"/>
  <c r="EW578" i="154"/>
  <c r="EV578" i="154"/>
  <c r="EU578" i="154"/>
  <c r="ET578" i="154"/>
  <c r="EW577" i="154"/>
  <c r="EV577" i="154"/>
  <c r="EU577" i="154"/>
  <c r="ET577" i="154"/>
  <c r="EW576" i="154"/>
  <c r="EV576" i="154"/>
  <c r="EU576" i="154"/>
  <c r="ET576" i="154"/>
  <c r="EW575" i="154"/>
  <c r="EV575" i="154"/>
  <c r="EU575" i="154"/>
  <c r="ET575" i="154"/>
  <c r="EW574" i="154"/>
  <c r="EV574" i="154"/>
  <c r="EU574" i="154"/>
  <c r="ET574" i="154"/>
  <c r="EW573" i="154"/>
  <c r="EV573" i="154"/>
  <c r="EU573" i="154"/>
  <c r="ET573" i="154"/>
  <c r="EW572" i="154"/>
  <c r="EV572" i="154"/>
  <c r="EU572" i="154"/>
  <c r="ET572" i="154"/>
  <c r="EW571" i="154"/>
  <c r="EV571" i="154"/>
  <c r="EU571" i="154"/>
  <c r="ET571" i="154"/>
  <c r="EW570" i="154"/>
  <c r="EV570" i="154"/>
  <c r="EU570" i="154"/>
  <c r="ET570" i="154"/>
  <c r="EW569" i="154"/>
  <c r="EV569" i="154"/>
  <c r="EU569" i="154"/>
  <c r="ET569" i="154"/>
  <c r="EW568" i="154"/>
  <c r="EV568" i="154"/>
  <c r="EU568" i="154"/>
  <c r="ET568" i="154"/>
  <c r="EW567" i="154"/>
  <c r="EV567" i="154"/>
  <c r="EU567" i="154"/>
  <c r="ET567" i="154"/>
  <c r="EW566" i="154"/>
  <c r="EV566" i="154"/>
  <c r="EU566" i="154"/>
  <c r="ET566" i="154"/>
  <c r="EW565" i="154"/>
  <c r="EV565" i="154"/>
  <c r="EU565" i="154"/>
  <c r="ET565" i="154"/>
  <c r="EW563" i="154"/>
  <c r="EV563" i="154"/>
  <c r="EU563" i="154"/>
  <c r="ET563" i="154"/>
  <c r="EW562" i="154"/>
  <c r="EV562" i="154"/>
  <c r="EU562" i="154"/>
  <c r="ET562" i="154"/>
  <c r="EW561" i="154"/>
  <c r="EV561" i="154"/>
  <c r="EU561" i="154"/>
  <c r="ET561" i="154"/>
  <c r="EW560" i="154"/>
  <c r="EV560" i="154"/>
  <c r="EU560" i="154"/>
  <c r="ET560" i="154"/>
  <c r="EW559" i="154"/>
  <c r="EV559" i="154"/>
  <c r="EU559" i="154"/>
  <c r="ET559" i="154"/>
  <c r="EW558" i="154"/>
  <c r="EV558" i="154"/>
  <c r="EU558" i="154"/>
  <c r="ET558" i="154"/>
  <c r="EW557" i="154"/>
  <c r="EV557" i="154"/>
  <c r="EU557" i="154"/>
  <c r="ET557" i="154"/>
  <c r="EW556" i="154"/>
  <c r="EV556" i="154"/>
  <c r="EU556" i="154"/>
  <c r="ET556" i="154"/>
  <c r="EW555" i="154"/>
  <c r="EV555" i="154"/>
  <c r="EU555" i="154"/>
  <c r="ET555" i="154"/>
  <c r="EW554" i="154"/>
  <c r="EV554" i="154"/>
  <c r="EU554" i="154"/>
  <c r="ET554" i="154"/>
  <c r="EW553" i="154"/>
  <c r="EV553" i="154"/>
  <c r="EU553" i="154"/>
  <c r="ET553" i="154"/>
  <c r="EW552" i="154"/>
  <c r="EV552" i="154"/>
  <c r="EU552" i="154"/>
  <c r="ET552" i="154"/>
  <c r="EW551" i="154"/>
  <c r="EV551" i="154"/>
  <c r="EU551" i="154"/>
  <c r="ET551" i="154"/>
  <c r="EW550" i="154"/>
  <c r="EV550" i="154"/>
  <c r="EU550" i="154"/>
  <c r="ET550" i="154"/>
  <c r="EW549" i="154"/>
  <c r="EV549" i="154"/>
  <c r="EU549" i="154"/>
  <c r="ET549" i="154"/>
  <c r="EW548" i="154"/>
  <c r="EV548" i="154"/>
  <c r="EU548" i="154"/>
  <c r="ET548" i="154"/>
  <c r="EW547" i="154"/>
  <c r="EV547" i="154"/>
  <c r="EU547" i="154"/>
  <c r="ET547" i="154"/>
  <c r="EW546" i="154"/>
  <c r="EV546" i="154"/>
  <c r="EU546" i="154"/>
  <c r="ET546" i="154"/>
  <c r="EW545" i="154"/>
  <c r="EV545" i="154"/>
  <c r="EU545" i="154"/>
  <c r="ET545" i="154"/>
  <c r="BJ426" i="154" l="1"/>
  <c r="BI426" i="154"/>
  <c r="BH426" i="154"/>
  <c r="BG426" i="154"/>
  <c r="BF426" i="154"/>
  <c r="BJ425" i="154"/>
  <c r="BI425" i="154"/>
  <c r="BH425" i="154"/>
  <c r="BG425" i="154"/>
  <c r="BF425" i="154"/>
  <c r="BJ424" i="154"/>
  <c r="BI424" i="154"/>
  <c r="BH424" i="154"/>
  <c r="BG424" i="154"/>
  <c r="BF424" i="154"/>
  <c r="BJ423" i="154"/>
  <c r="BI423" i="154"/>
  <c r="BH423" i="154"/>
  <c r="BG423" i="154"/>
  <c r="BF423" i="154"/>
  <c r="BJ422" i="154"/>
  <c r="BI422" i="154"/>
  <c r="BH422" i="154"/>
  <c r="BG422" i="154"/>
  <c r="BF422" i="154"/>
  <c r="BJ421" i="154"/>
  <c r="BI421" i="154"/>
  <c r="BH421" i="154"/>
  <c r="BG421" i="154"/>
  <c r="BF421" i="154"/>
  <c r="BJ420" i="154"/>
  <c r="BI420" i="154"/>
  <c r="BH420" i="154"/>
  <c r="BG420" i="154"/>
  <c r="BF420" i="154"/>
  <c r="BJ419" i="154"/>
  <c r="BI419" i="154"/>
  <c r="BH419" i="154"/>
  <c r="BG419" i="154"/>
  <c r="BF419" i="154"/>
  <c r="BJ418" i="154"/>
  <c r="BI418" i="154"/>
  <c r="BH418" i="154"/>
  <c r="BG418" i="154"/>
  <c r="BF418" i="154"/>
  <c r="BJ417" i="154"/>
  <c r="BI417" i="154"/>
  <c r="BH417" i="154"/>
  <c r="BG417" i="154"/>
  <c r="BF417" i="154"/>
  <c r="BJ416" i="154"/>
  <c r="BI416" i="154"/>
  <c r="BH416" i="154"/>
  <c r="BG416" i="154"/>
  <c r="BF416" i="154"/>
  <c r="BJ415" i="154"/>
  <c r="BI415" i="154"/>
  <c r="BH415" i="154"/>
  <c r="BG415" i="154"/>
  <c r="BF415" i="154"/>
  <c r="BJ414" i="154"/>
  <c r="BI414" i="154"/>
  <c r="BH414" i="154"/>
  <c r="BG414" i="154"/>
  <c r="BF414" i="154"/>
  <c r="BJ413" i="154"/>
  <c r="BI413" i="154"/>
  <c r="BH413" i="154"/>
  <c r="BG413" i="154"/>
  <c r="BF413" i="154"/>
  <c r="BJ412" i="154"/>
  <c r="BI412" i="154"/>
  <c r="BH412" i="154"/>
  <c r="BG412" i="154"/>
  <c r="BF412" i="154"/>
  <c r="BJ411" i="154"/>
  <c r="BI411" i="154"/>
  <c r="BH411" i="154"/>
  <c r="BG411" i="154"/>
  <c r="BF411" i="154"/>
  <c r="BJ410" i="154"/>
  <c r="BI410" i="154"/>
  <c r="BH410" i="154"/>
  <c r="BG410" i="154"/>
  <c r="BF410" i="154"/>
  <c r="BJ408" i="154"/>
  <c r="BI408" i="154"/>
  <c r="BH408" i="154"/>
  <c r="BG408" i="154"/>
  <c r="BF408" i="154"/>
  <c r="BJ407" i="154"/>
  <c r="BI407" i="154"/>
  <c r="BH407" i="154"/>
  <c r="BG407" i="154"/>
  <c r="BF407" i="154"/>
  <c r="BJ406" i="154"/>
  <c r="BI406" i="154"/>
  <c r="BH406" i="154"/>
  <c r="BG406" i="154"/>
  <c r="BF406" i="154"/>
  <c r="BJ405" i="154"/>
  <c r="BI405" i="154"/>
  <c r="BH405" i="154"/>
  <c r="BG405" i="154"/>
  <c r="BF405" i="154"/>
  <c r="BJ404" i="154"/>
  <c r="BI404" i="154"/>
  <c r="BH404" i="154"/>
  <c r="BG404" i="154"/>
  <c r="BF404" i="154"/>
  <c r="BJ403" i="154"/>
  <c r="BI403" i="154"/>
  <c r="BH403" i="154"/>
  <c r="BG403" i="154"/>
  <c r="BF403" i="154"/>
  <c r="BJ402" i="154"/>
  <c r="BI402" i="154"/>
  <c r="BH402" i="154"/>
  <c r="BG402" i="154"/>
  <c r="BF402" i="154"/>
  <c r="BJ401" i="154"/>
  <c r="BI401" i="154"/>
  <c r="BH401" i="154"/>
  <c r="BG401" i="154"/>
  <c r="BF401" i="154"/>
  <c r="BJ400" i="154"/>
  <c r="BI400" i="154"/>
  <c r="BH400" i="154"/>
  <c r="BG400" i="154"/>
  <c r="BF400" i="154"/>
  <c r="BJ399" i="154"/>
  <c r="BI399" i="154"/>
  <c r="BH399" i="154"/>
  <c r="BG399" i="154"/>
  <c r="BF399" i="154"/>
  <c r="BJ398" i="154"/>
  <c r="BI398" i="154"/>
  <c r="BH398" i="154"/>
  <c r="BG398" i="154"/>
  <c r="BF398" i="154"/>
  <c r="BJ397" i="154"/>
  <c r="BI397" i="154"/>
  <c r="BH397" i="154"/>
  <c r="BG397" i="154"/>
  <c r="BF397" i="154"/>
  <c r="BJ396" i="154"/>
  <c r="BI396" i="154"/>
  <c r="BH396" i="154"/>
  <c r="BG396" i="154"/>
  <c r="BF396" i="154"/>
  <c r="BJ395" i="154"/>
  <c r="BI395" i="154"/>
  <c r="BH395" i="154"/>
  <c r="BG395" i="154"/>
  <c r="BF395" i="154"/>
  <c r="BJ394" i="154"/>
  <c r="BI394" i="154"/>
  <c r="BH394" i="154"/>
  <c r="BG394" i="154"/>
  <c r="BF394" i="154"/>
  <c r="BJ393" i="154"/>
  <c r="BI393" i="154"/>
  <c r="BH393" i="154"/>
  <c r="BG393" i="154"/>
  <c r="BF393" i="154"/>
  <c r="BJ392" i="154"/>
  <c r="BI392" i="154"/>
  <c r="BH392" i="154"/>
  <c r="BG392" i="154"/>
  <c r="BF392" i="154"/>
  <c r="BJ391" i="154"/>
  <c r="BI391" i="154"/>
  <c r="BH391" i="154"/>
  <c r="BG391" i="154"/>
  <c r="BF391" i="154"/>
  <c r="BJ390" i="154"/>
  <c r="BI390" i="154"/>
  <c r="BH390" i="154"/>
  <c r="BG390" i="154"/>
  <c r="BF390" i="154"/>
  <c r="BJ389" i="154"/>
  <c r="BI389" i="154"/>
  <c r="BH389" i="154"/>
  <c r="BG389" i="154"/>
  <c r="BF389" i="154"/>
  <c r="BJ388" i="154"/>
  <c r="BI388" i="154"/>
  <c r="BH388" i="154"/>
  <c r="BG388" i="154"/>
  <c r="BF388" i="154"/>
  <c r="BJ387" i="154"/>
  <c r="BI387" i="154"/>
  <c r="BH387" i="154"/>
  <c r="BG387" i="154"/>
  <c r="BF387" i="154"/>
  <c r="BJ386" i="154"/>
  <c r="BI386" i="154"/>
  <c r="BH386" i="154"/>
  <c r="BG386" i="154"/>
  <c r="BF386" i="154"/>
  <c r="BJ385" i="154"/>
  <c r="BI385" i="154"/>
  <c r="BH385" i="154"/>
  <c r="BG385" i="154"/>
  <c r="BF385" i="154"/>
  <c r="BJ384" i="154"/>
  <c r="BI384" i="154"/>
  <c r="BH384" i="154"/>
  <c r="BG384" i="154"/>
  <c r="BF384" i="154"/>
  <c r="BJ383" i="154"/>
  <c r="BI383" i="154"/>
  <c r="BH383" i="154"/>
  <c r="BG383" i="154"/>
  <c r="BF383" i="154"/>
  <c r="BJ382" i="154"/>
  <c r="BI382" i="154"/>
  <c r="BH382" i="154"/>
  <c r="BG382" i="154"/>
  <c r="BF382" i="154"/>
  <c r="BJ381" i="154"/>
  <c r="BI381" i="154"/>
  <c r="BH381" i="154"/>
  <c r="BG381" i="154"/>
  <c r="BF381" i="154"/>
  <c r="BJ380" i="154"/>
  <c r="BI380" i="154"/>
  <c r="BH380" i="154"/>
  <c r="BG380" i="154"/>
  <c r="BF380" i="154"/>
  <c r="BD370" i="154"/>
  <c r="BC370" i="154"/>
  <c r="BB370" i="154"/>
  <c r="BA370" i="154"/>
  <c r="AZ370" i="154"/>
  <c r="AY370" i="154"/>
  <c r="AX370" i="154"/>
  <c r="BD369" i="154"/>
  <c r="BC369" i="154"/>
  <c r="BB369" i="154"/>
  <c r="BA369" i="154"/>
  <c r="AZ369" i="154"/>
  <c r="AY369" i="154"/>
  <c r="AX369" i="154"/>
  <c r="BD368" i="154"/>
  <c r="BC368" i="154"/>
  <c r="BB368" i="154"/>
  <c r="BA368" i="154"/>
  <c r="AZ368" i="154"/>
  <c r="AY368" i="154"/>
  <c r="AX368" i="154"/>
  <c r="BD367" i="154"/>
  <c r="BC367" i="154"/>
  <c r="BB367" i="154"/>
  <c r="BA367" i="154"/>
  <c r="AZ367" i="154"/>
  <c r="AY367" i="154"/>
  <c r="AX367" i="154"/>
  <c r="BD366" i="154"/>
  <c r="BC366" i="154"/>
  <c r="BB366" i="154"/>
  <c r="BA366" i="154"/>
  <c r="AZ366" i="154"/>
  <c r="AY366" i="154"/>
  <c r="AX366" i="154"/>
  <c r="BD365" i="154"/>
  <c r="BC365" i="154"/>
  <c r="BB365" i="154"/>
  <c r="BA365" i="154"/>
  <c r="AZ365" i="154"/>
  <c r="AY365" i="154"/>
  <c r="AX365" i="154"/>
  <c r="BD364" i="154"/>
  <c r="BC364" i="154"/>
  <c r="BB364" i="154"/>
  <c r="BA364" i="154"/>
  <c r="AZ364" i="154"/>
  <c r="AY364" i="154"/>
  <c r="AX364" i="154"/>
  <c r="BD363" i="154"/>
  <c r="BC363" i="154"/>
  <c r="BB363" i="154"/>
  <c r="BA363" i="154"/>
  <c r="AZ363" i="154"/>
  <c r="AY363" i="154"/>
  <c r="AX363" i="154"/>
  <c r="BD362" i="154"/>
  <c r="BC362" i="154"/>
  <c r="BB362" i="154"/>
  <c r="BA362" i="154"/>
  <c r="AZ362" i="154"/>
  <c r="AY362" i="154"/>
  <c r="AX362" i="154"/>
  <c r="BD361" i="154"/>
  <c r="BC361" i="154"/>
  <c r="BB361" i="154"/>
  <c r="BA361" i="154"/>
  <c r="AZ361" i="154"/>
  <c r="AY361" i="154"/>
  <c r="AX361" i="154"/>
  <c r="BD360" i="154"/>
  <c r="BC360" i="154"/>
  <c r="BB360" i="154"/>
  <c r="BA360" i="154"/>
  <c r="AZ360" i="154"/>
  <c r="AY360" i="154"/>
  <c r="AX360" i="154"/>
  <c r="BD359" i="154"/>
  <c r="BC359" i="154"/>
  <c r="BB359" i="154"/>
  <c r="BA359" i="154"/>
  <c r="AZ359" i="154"/>
  <c r="AY359" i="154"/>
  <c r="AX359" i="154"/>
  <c r="BD358" i="154"/>
  <c r="BC358" i="154"/>
  <c r="BB358" i="154"/>
  <c r="BA358" i="154"/>
  <c r="AZ358" i="154"/>
  <c r="AY358" i="154"/>
  <c r="AX358" i="154"/>
  <c r="BD357" i="154"/>
  <c r="BC357" i="154"/>
  <c r="BB357" i="154"/>
  <c r="BA357" i="154"/>
  <c r="AZ357" i="154"/>
  <c r="AY357" i="154"/>
  <c r="AX357" i="154"/>
  <c r="BD356" i="154"/>
  <c r="BC356" i="154"/>
  <c r="BB356" i="154"/>
  <c r="BA356" i="154"/>
  <c r="AZ356" i="154"/>
  <c r="AY356" i="154"/>
  <c r="AX356" i="154"/>
  <c r="BD355" i="154"/>
  <c r="BC355" i="154"/>
  <c r="BB355" i="154"/>
  <c r="BA355" i="154"/>
  <c r="AZ355" i="154"/>
  <c r="AY355" i="154"/>
  <c r="AX355" i="154"/>
  <c r="BD353" i="154"/>
  <c r="BC353" i="154"/>
  <c r="BB353" i="154"/>
  <c r="BA353" i="154"/>
  <c r="AZ353" i="154"/>
  <c r="AY353" i="154"/>
  <c r="AX353" i="154"/>
  <c r="BD352" i="154"/>
  <c r="BC352" i="154"/>
  <c r="BB352" i="154"/>
  <c r="BA352" i="154"/>
  <c r="AZ352" i="154"/>
  <c r="AY352" i="154"/>
  <c r="AX352" i="154"/>
  <c r="BD351" i="154"/>
  <c r="BC351" i="154"/>
  <c r="BB351" i="154"/>
  <c r="BA351" i="154"/>
  <c r="AZ351" i="154"/>
  <c r="AY351" i="154"/>
  <c r="AX351" i="154"/>
  <c r="BD350" i="154"/>
  <c r="BC350" i="154"/>
  <c r="BB350" i="154"/>
  <c r="BA350" i="154"/>
  <c r="AZ350" i="154"/>
  <c r="AY350" i="154"/>
  <c r="AX350" i="154"/>
  <c r="BD349" i="154"/>
  <c r="BC349" i="154"/>
  <c r="BB349" i="154"/>
  <c r="BA349" i="154"/>
  <c r="AZ349" i="154"/>
  <c r="AY349" i="154"/>
  <c r="AX349" i="154"/>
  <c r="BD348" i="154"/>
  <c r="BC348" i="154"/>
  <c r="BB348" i="154"/>
  <c r="BA348" i="154"/>
  <c r="AZ348" i="154"/>
  <c r="AY348" i="154"/>
  <c r="AX348" i="154"/>
  <c r="BD347" i="154"/>
  <c r="BC347" i="154"/>
  <c r="BB347" i="154"/>
  <c r="BA347" i="154"/>
  <c r="AZ347" i="154"/>
  <c r="AY347" i="154"/>
  <c r="AX347" i="154"/>
  <c r="BD346" i="154"/>
  <c r="BC346" i="154"/>
  <c r="BB346" i="154"/>
  <c r="BA346" i="154"/>
  <c r="AZ346" i="154"/>
  <c r="AY346" i="154"/>
  <c r="AX346" i="154"/>
  <c r="BD345" i="154"/>
  <c r="BC345" i="154"/>
  <c r="BB345" i="154"/>
  <c r="BA345" i="154"/>
  <c r="AZ345" i="154"/>
  <c r="AY345" i="154"/>
  <c r="AX345" i="154"/>
  <c r="BD344" i="154"/>
  <c r="BC344" i="154"/>
  <c r="BB344" i="154"/>
  <c r="BA344" i="154"/>
  <c r="AZ344" i="154"/>
  <c r="AY344" i="154"/>
  <c r="AX344" i="154"/>
  <c r="BD343" i="154"/>
  <c r="BC343" i="154"/>
  <c r="BB343" i="154"/>
  <c r="BA343" i="154"/>
  <c r="AZ343" i="154"/>
  <c r="AY343" i="154"/>
  <c r="AX343" i="154"/>
  <c r="BD342" i="154"/>
  <c r="BC342" i="154"/>
  <c r="BB342" i="154"/>
  <c r="BA342" i="154"/>
  <c r="AZ342" i="154"/>
  <c r="AY342" i="154"/>
  <c r="AX342" i="154"/>
  <c r="BD341" i="154"/>
  <c r="BC341" i="154"/>
  <c r="BB341" i="154"/>
  <c r="BA341" i="154"/>
  <c r="AZ341" i="154"/>
  <c r="AY341" i="154"/>
  <c r="AX341" i="154"/>
  <c r="BD340" i="154"/>
  <c r="BC340" i="154"/>
  <c r="BB340" i="154"/>
  <c r="BA340" i="154"/>
  <c r="AZ340" i="154"/>
  <c r="AY340" i="154"/>
  <c r="AX340" i="154"/>
  <c r="BD339" i="154"/>
  <c r="BC339" i="154"/>
  <c r="BB339" i="154"/>
  <c r="BA339" i="154"/>
  <c r="AZ339" i="154"/>
  <c r="AY339" i="154"/>
  <c r="AX339" i="154"/>
  <c r="BD338" i="154"/>
  <c r="BC338" i="154"/>
  <c r="BB338" i="154"/>
  <c r="BA338" i="154"/>
  <c r="AZ338" i="154"/>
  <c r="AY338" i="154"/>
  <c r="AX338" i="154"/>
  <c r="BD337" i="154"/>
  <c r="BC337" i="154"/>
  <c r="BB337" i="154"/>
  <c r="BA337" i="154"/>
  <c r="AZ337" i="154"/>
  <c r="AY337" i="154"/>
  <c r="AX337" i="154"/>
  <c r="BD336" i="154"/>
  <c r="BC336" i="154"/>
  <c r="BB336" i="154"/>
  <c r="BA336" i="154"/>
  <c r="AZ336" i="154"/>
  <c r="AY336" i="154"/>
  <c r="AX336" i="154"/>
  <c r="BD335" i="154"/>
  <c r="BC335" i="154"/>
  <c r="BB335" i="154"/>
  <c r="BA335" i="154"/>
  <c r="AZ335" i="154"/>
  <c r="AY335" i="154"/>
  <c r="AX335" i="154"/>
  <c r="BD334" i="154"/>
  <c r="BC334" i="154"/>
  <c r="BB334" i="154"/>
  <c r="BA334" i="154"/>
  <c r="AZ334" i="154"/>
  <c r="AY334" i="154"/>
  <c r="AX334" i="154"/>
  <c r="BD333" i="154"/>
  <c r="BC333" i="154"/>
  <c r="BB333" i="154"/>
  <c r="BA333" i="154"/>
  <c r="AZ333" i="154"/>
  <c r="AY333" i="154"/>
  <c r="AX333" i="154"/>
  <c r="BD332" i="154"/>
  <c r="BC332" i="154"/>
  <c r="BB332" i="154"/>
  <c r="BA332" i="154"/>
  <c r="AZ332" i="154"/>
  <c r="AY332" i="154"/>
  <c r="AX332" i="154"/>
  <c r="BD331" i="154"/>
  <c r="BC331" i="154"/>
  <c r="BB331" i="154"/>
  <c r="BA331" i="154"/>
  <c r="AZ331" i="154"/>
  <c r="AY331" i="154"/>
  <c r="AX331" i="154"/>
  <c r="BD330" i="154"/>
  <c r="BC330" i="154"/>
  <c r="BB330" i="154"/>
  <c r="BA330" i="154"/>
  <c r="AZ330" i="154"/>
  <c r="AY330" i="154"/>
  <c r="AX330" i="154"/>
  <c r="BD329" i="154"/>
  <c r="BC329" i="154"/>
  <c r="BB329" i="154"/>
  <c r="BA329" i="154"/>
  <c r="AZ329" i="154"/>
  <c r="AY329" i="154"/>
  <c r="AX329" i="154"/>
  <c r="BD328" i="154"/>
  <c r="BC328" i="154"/>
  <c r="BB328" i="154"/>
  <c r="BA328" i="154"/>
  <c r="AZ328" i="154"/>
  <c r="AY328" i="154"/>
  <c r="AX328" i="154"/>
  <c r="BD327" i="154"/>
  <c r="BC327" i="154"/>
  <c r="BB327" i="154"/>
  <c r="BA327" i="154"/>
  <c r="AZ327" i="154"/>
  <c r="AY327" i="154"/>
  <c r="AX327" i="154"/>
  <c r="BD326" i="154"/>
  <c r="BC326" i="154"/>
  <c r="BB326" i="154"/>
  <c r="BA326" i="154"/>
  <c r="AZ326" i="154"/>
  <c r="AY326" i="154"/>
  <c r="AX326" i="154"/>
  <c r="BD325" i="154"/>
  <c r="BC325" i="154"/>
  <c r="BB325" i="154"/>
  <c r="BA325" i="154"/>
  <c r="AZ325" i="154"/>
  <c r="AY325" i="154"/>
  <c r="AX325" i="154"/>
  <c r="AV315" i="154"/>
  <c r="AU315" i="154"/>
  <c r="AT315" i="154"/>
  <c r="AS315" i="154"/>
  <c r="AR315" i="154"/>
  <c r="AQ315" i="154"/>
  <c r="AP315" i="154"/>
  <c r="AV314" i="154"/>
  <c r="AU314" i="154"/>
  <c r="AT314" i="154"/>
  <c r="AS314" i="154"/>
  <c r="AR314" i="154"/>
  <c r="AQ314" i="154"/>
  <c r="AP314" i="154"/>
  <c r="AV313" i="154"/>
  <c r="AU313" i="154"/>
  <c r="AT313" i="154"/>
  <c r="AS313" i="154"/>
  <c r="AR313" i="154"/>
  <c r="AQ313" i="154"/>
  <c r="AP313" i="154"/>
  <c r="AV312" i="154"/>
  <c r="AU312" i="154"/>
  <c r="AT312" i="154"/>
  <c r="AS312" i="154"/>
  <c r="AR312" i="154"/>
  <c r="AQ312" i="154"/>
  <c r="AP312" i="154"/>
  <c r="AV311" i="154"/>
  <c r="AU311" i="154"/>
  <c r="AT311" i="154"/>
  <c r="AS311" i="154"/>
  <c r="AR311" i="154"/>
  <c r="AQ311" i="154"/>
  <c r="AP311" i="154"/>
  <c r="AV310" i="154"/>
  <c r="AU310" i="154"/>
  <c r="AT310" i="154"/>
  <c r="AS310" i="154"/>
  <c r="AR310" i="154"/>
  <c r="AQ310" i="154"/>
  <c r="AP310" i="154"/>
  <c r="AV309" i="154"/>
  <c r="AU309" i="154"/>
  <c r="AT309" i="154"/>
  <c r="AS309" i="154"/>
  <c r="AR309" i="154"/>
  <c r="AQ309" i="154"/>
  <c r="AP309" i="154"/>
  <c r="AV308" i="154"/>
  <c r="AU308" i="154"/>
  <c r="AT308" i="154"/>
  <c r="AS308" i="154"/>
  <c r="AR308" i="154"/>
  <c r="AQ308" i="154"/>
  <c r="AP308" i="154"/>
  <c r="AV307" i="154"/>
  <c r="AU307" i="154"/>
  <c r="AT307" i="154"/>
  <c r="AS307" i="154"/>
  <c r="AR307" i="154"/>
  <c r="AQ307" i="154"/>
  <c r="AP307" i="154"/>
  <c r="AV306" i="154"/>
  <c r="AU306" i="154"/>
  <c r="AT306" i="154"/>
  <c r="AS306" i="154"/>
  <c r="AR306" i="154"/>
  <c r="AQ306" i="154"/>
  <c r="AP306" i="154"/>
  <c r="AV305" i="154"/>
  <c r="AU305" i="154"/>
  <c r="AT305" i="154"/>
  <c r="AS305" i="154"/>
  <c r="AR305" i="154"/>
  <c r="AQ305" i="154"/>
  <c r="AP305" i="154"/>
  <c r="AV304" i="154"/>
  <c r="AU304" i="154"/>
  <c r="AT304" i="154"/>
  <c r="AS304" i="154"/>
  <c r="AR304" i="154"/>
  <c r="AQ304" i="154"/>
  <c r="AP304" i="154"/>
  <c r="AV303" i="154"/>
  <c r="AU303" i="154"/>
  <c r="AT303" i="154"/>
  <c r="AS303" i="154"/>
  <c r="AR303" i="154"/>
  <c r="AQ303" i="154"/>
  <c r="AP303" i="154"/>
  <c r="AV302" i="154"/>
  <c r="AU302" i="154"/>
  <c r="AT302" i="154"/>
  <c r="AS302" i="154"/>
  <c r="AR302" i="154"/>
  <c r="AQ302" i="154"/>
  <c r="AP302" i="154"/>
  <c r="AV301" i="154"/>
  <c r="AU301" i="154"/>
  <c r="AT301" i="154"/>
  <c r="AS301" i="154"/>
  <c r="AR301" i="154"/>
  <c r="AQ301" i="154"/>
  <c r="AP301" i="154"/>
  <c r="AV300" i="154"/>
  <c r="AU300" i="154"/>
  <c r="AT300" i="154"/>
  <c r="AS300" i="154"/>
  <c r="AR300" i="154"/>
  <c r="AQ300" i="154"/>
  <c r="AP300" i="154"/>
  <c r="AV298" i="154"/>
  <c r="AU298" i="154"/>
  <c r="AT298" i="154"/>
  <c r="AS298" i="154"/>
  <c r="AR298" i="154"/>
  <c r="AQ298" i="154"/>
  <c r="AP298" i="154"/>
  <c r="AV297" i="154"/>
  <c r="AU297" i="154"/>
  <c r="AT297" i="154"/>
  <c r="AS297" i="154"/>
  <c r="AR297" i="154"/>
  <c r="AQ297" i="154"/>
  <c r="AP297" i="154"/>
  <c r="AV296" i="154"/>
  <c r="AU296" i="154"/>
  <c r="AT296" i="154"/>
  <c r="AS296" i="154"/>
  <c r="AR296" i="154"/>
  <c r="AQ296" i="154"/>
  <c r="AV295" i="154"/>
  <c r="AU295" i="154"/>
  <c r="AT295" i="154"/>
  <c r="AS295" i="154"/>
  <c r="AR295" i="154"/>
  <c r="AQ295" i="154"/>
  <c r="AP295" i="154"/>
  <c r="AV294" i="154"/>
  <c r="AU294" i="154"/>
  <c r="AT294" i="154"/>
  <c r="AS294" i="154"/>
  <c r="AR294" i="154"/>
  <c r="AQ294" i="154"/>
  <c r="AP294" i="154"/>
  <c r="AV293" i="154"/>
  <c r="AU293" i="154"/>
  <c r="AT293" i="154"/>
  <c r="AS293" i="154"/>
  <c r="AR293" i="154"/>
  <c r="AQ293" i="154"/>
  <c r="AP293" i="154"/>
  <c r="AV292" i="154"/>
  <c r="AU292" i="154"/>
  <c r="AT292" i="154"/>
  <c r="AS292" i="154"/>
  <c r="AR292" i="154"/>
  <c r="AQ292" i="154"/>
  <c r="AP292" i="154"/>
  <c r="AV291" i="154"/>
  <c r="AU291" i="154"/>
  <c r="AT291" i="154"/>
  <c r="AS291" i="154"/>
  <c r="AR291" i="154"/>
  <c r="AQ291" i="154"/>
  <c r="AP291" i="154"/>
  <c r="AV290" i="154"/>
  <c r="AU290" i="154"/>
  <c r="AT290" i="154"/>
  <c r="AS290" i="154"/>
  <c r="AR290" i="154"/>
  <c r="AQ290" i="154"/>
  <c r="AP290" i="154"/>
  <c r="AV289" i="154"/>
  <c r="AU289" i="154"/>
  <c r="AT289" i="154"/>
  <c r="AS289" i="154"/>
  <c r="AR289" i="154"/>
  <c r="AQ289" i="154"/>
  <c r="AP289" i="154"/>
  <c r="AV288" i="154"/>
  <c r="AU288" i="154"/>
  <c r="AT288" i="154"/>
  <c r="AS288" i="154"/>
  <c r="AR288" i="154"/>
  <c r="AQ288" i="154"/>
  <c r="AP288" i="154"/>
  <c r="AV287" i="154"/>
  <c r="AU287" i="154"/>
  <c r="AT287" i="154"/>
  <c r="AS287" i="154"/>
  <c r="AR287" i="154"/>
  <c r="AQ287" i="154"/>
  <c r="AP287" i="154"/>
  <c r="AV286" i="154"/>
  <c r="AU286" i="154"/>
  <c r="AT286" i="154"/>
  <c r="AS286" i="154"/>
  <c r="AR286" i="154"/>
  <c r="AQ286" i="154"/>
  <c r="AP286" i="154"/>
  <c r="AV285" i="154"/>
  <c r="AU285" i="154"/>
  <c r="AT285" i="154"/>
  <c r="AS285" i="154"/>
  <c r="AR285" i="154"/>
  <c r="AQ285" i="154"/>
  <c r="AP285" i="154"/>
  <c r="AV284" i="154"/>
  <c r="AU284" i="154"/>
  <c r="AT284" i="154"/>
  <c r="AS284" i="154"/>
  <c r="AR284" i="154"/>
  <c r="AQ284" i="154"/>
  <c r="AP284" i="154"/>
  <c r="AV283" i="154"/>
  <c r="AU283" i="154"/>
  <c r="AT283" i="154"/>
  <c r="AS283" i="154"/>
  <c r="AR283" i="154"/>
  <c r="AQ283" i="154"/>
  <c r="AP283" i="154"/>
  <c r="AV282" i="154"/>
  <c r="AU282" i="154"/>
  <c r="AT282" i="154"/>
  <c r="AS282" i="154"/>
  <c r="AR282" i="154"/>
  <c r="AQ282" i="154"/>
  <c r="AP282" i="154"/>
  <c r="AV281" i="154"/>
  <c r="AU281" i="154"/>
  <c r="AT281" i="154"/>
  <c r="AS281" i="154"/>
  <c r="AR281" i="154"/>
  <c r="AQ281" i="154"/>
  <c r="AP281" i="154"/>
  <c r="AV280" i="154"/>
  <c r="AU280" i="154"/>
  <c r="AT280" i="154"/>
  <c r="AS280" i="154"/>
  <c r="AR280" i="154"/>
  <c r="AQ280" i="154"/>
  <c r="AP280" i="154"/>
  <c r="AV279" i="154"/>
  <c r="AU279" i="154"/>
  <c r="AT279" i="154"/>
  <c r="AS279" i="154"/>
  <c r="AR279" i="154"/>
  <c r="AQ279" i="154"/>
  <c r="AP279" i="154"/>
  <c r="AV278" i="154"/>
  <c r="AU278" i="154"/>
  <c r="AT278" i="154"/>
  <c r="AS278" i="154"/>
  <c r="AR278" i="154"/>
  <c r="AQ278" i="154"/>
  <c r="AP278" i="154"/>
  <c r="AV277" i="154"/>
  <c r="AU277" i="154"/>
  <c r="AT277" i="154"/>
  <c r="AS277" i="154"/>
  <c r="AR277" i="154"/>
  <c r="AQ277" i="154"/>
  <c r="AP277" i="154"/>
  <c r="AV276" i="154"/>
  <c r="AU276" i="154"/>
  <c r="AT276" i="154"/>
  <c r="AS276" i="154"/>
  <c r="AR276" i="154"/>
  <c r="AQ276" i="154"/>
  <c r="AP276" i="154"/>
  <c r="AV275" i="154"/>
  <c r="AU275" i="154"/>
  <c r="AT275" i="154"/>
  <c r="AS275" i="154"/>
  <c r="AR275" i="154"/>
  <c r="AQ275" i="154"/>
  <c r="AP275" i="154"/>
  <c r="AV274" i="154"/>
  <c r="AU274" i="154"/>
  <c r="AT274" i="154"/>
  <c r="AS274" i="154"/>
  <c r="AR274" i="154"/>
  <c r="AQ274" i="154"/>
  <c r="AP274" i="154"/>
  <c r="AV273" i="154"/>
  <c r="AU273" i="154"/>
  <c r="AT273" i="154"/>
  <c r="AS273" i="154"/>
  <c r="AR273" i="154"/>
  <c r="AQ273" i="154"/>
  <c r="AP273" i="154"/>
  <c r="AV272" i="154"/>
  <c r="AU272" i="154"/>
  <c r="AT272" i="154"/>
  <c r="AS272" i="154"/>
  <c r="AR272" i="154"/>
  <c r="AQ272" i="154"/>
  <c r="AP272" i="154"/>
  <c r="AV271" i="154"/>
  <c r="AU271" i="154"/>
  <c r="AT271" i="154"/>
  <c r="AS271" i="154"/>
  <c r="AR271" i="154"/>
  <c r="AQ271" i="154"/>
  <c r="AP271" i="154"/>
  <c r="AV270" i="154"/>
  <c r="AU270" i="154"/>
  <c r="AT270" i="154"/>
  <c r="AS270" i="154"/>
  <c r="AR270" i="154"/>
  <c r="AQ270" i="154"/>
  <c r="AP270" i="154"/>
  <c r="AN260" i="154"/>
  <c r="AM260" i="154"/>
  <c r="AL260" i="154"/>
  <c r="AK260" i="154"/>
  <c r="AJ260" i="154"/>
  <c r="AI260" i="154"/>
  <c r="AH260" i="154"/>
  <c r="AN259" i="154"/>
  <c r="AM259" i="154"/>
  <c r="AL259" i="154"/>
  <c r="AK259" i="154"/>
  <c r="AJ259" i="154"/>
  <c r="AI259" i="154"/>
  <c r="AH259" i="154"/>
  <c r="AN258" i="154"/>
  <c r="AM258" i="154"/>
  <c r="AL258" i="154"/>
  <c r="AK258" i="154"/>
  <c r="AJ258" i="154"/>
  <c r="AI258" i="154"/>
  <c r="AH258" i="154"/>
  <c r="AN257" i="154"/>
  <c r="AM257" i="154"/>
  <c r="AL257" i="154"/>
  <c r="AK257" i="154"/>
  <c r="AJ257" i="154"/>
  <c r="AI257" i="154"/>
  <c r="AH257" i="154"/>
  <c r="AN256" i="154"/>
  <c r="AM256" i="154"/>
  <c r="AL256" i="154"/>
  <c r="AK256" i="154"/>
  <c r="AJ256" i="154"/>
  <c r="AI256" i="154"/>
  <c r="AH256" i="154"/>
  <c r="AN255" i="154"/>
  <c r="AM255" i="154"/>
  <c r="AL255" i="154"/>
  <c r="AK255" i="154"/>
  <c r="AJ255" i="154"/>
  <c r="AI255" i="154"/>
  <c r="AH255" i="154"/>
  <c r="AN254" i="154"/>
  <c r="AM254" i="154"/>
  <c r="AL254" i="154"/>
  <c r="AK254" i="154"/>
  <c r="AJ254" i="154"/>
  <c r="AI254" i="154"/>
  <c r="AH254" i="154"/>
  <c r="AN253" i="154"/>
  <c r="AM253" i="154"/>
  <c r="AL253" i="154"/>
  <c r="AK253" i="154"/>
  <c r="AJ253" i="154"/>
  <c r="AI253" i="154"/>
  <c r="AH253" i="154"/>
  <c r="AN252" i="154"/>
  <c r="AM252" i="154"/>
  <c r="AL252" i="154"/>
  <c r="AK252" i="154"/>
  <c r="AJ252" i="154"/>
  <c r="AI252" i="154"/>
  <c r="AH252" i="154"/>
  <c r="AN251" i="154"/>
  <c r="AM251" i="154"/>
  <c r="AL251" i="154"/>
  <c r="AK251" i="154"/>
  <c r="AJ251" i="154"/>
  <c r="AI251" i="154"/>
  <c r="AH251" i="154"/>
  <c r="AN250" i="154"/>
  <c r="AM250" i="154"/>
  <c r="AL250" i="154"/>
  <c r="AK250" i="154"/>
  <c r="AJ250" i="154"/>
  <c r="AI250" i="154"/>
  <c r="AH250" i="154"/>
  <c r="AN248" i="154"/>
  <c r="AM248" i="154"/>
  <c r="AL248" i="154"/>
  <c r="AK248" i="154"/>
  <c r="AJ248" i="154"/>
  <c r="AI248" i="154"/>
  <c r="AH248" i="154"/>
  <c r="AN247" i="154"/>
  <c r="AM247" i="154"/>
  <c r="AL247" i="154"/>
  <c r="AK247" i="154"/>
  <c r="AJ247" i="154"/>
  <c r="AI247" i="154"/>
  <c r="AH247" i="154"/>
  <c r="AN246" i="154"/>
  <c r="AM246" i="154"/>
  <c r="AL246" i="154"/>
  <c r="AK246" i="154"/>
  <c r="AJ246" i="154"/>
  <c r="AI246" i="154"/>
  <c r="AH246" i="154"/>
  <c r="AN245" i="154"/>
  <c r="AM245" i="154"/>
  <c r="AL245" i="154"/>
  <c r="AK245" i="154"/>
  <c r="AJ245" i="154"/>
  <c r="AI245" i="154"/>
  <c r="AH245" i="154"/>
  <c r="AN244" i="154"/>
  <c r="AM244" i="154"/>
  <c r="AL244" i="154"/>
  <c r="AK244" i="154"/>
  <c r="AJ244" i="154"/>
  <c r="AI244" i="154"/>
  <c r="AH244" i="154"/>
  <c r="AN243" i="154"/>
  <c r="AM243" i="154"/>
  <c r="AL243" i="154"/>
  <c r="AK243" i="154"/>
  <c r="AJ243" i="154"/>
  <c r="AI243" i="154"/>
  <c r="AH243" i="154"/>
  <c r="AN242" i="154"/>
  <c r="AM242" i="154"/>
  <c r="AL242" i="154"/>
  <c r="AK242" i="154"/>
  <c r="AJ242" i="154"/>
  <c r="AI242" i="154"/>
  <c r="AH242" i="154"/>
  <c r="AN241" i="154"/>
  <c r="AM241" i="154"/>
  <c r="AL241" i="154"/>
  <c r="AK241" i="154"/>
  <c r="AJ241" i="154"/>
  <c r="AI241" i="154"/>
  <c r="AH241" i="154"/>
  <c r="AN240" i="154"/>
  <c r="AM240" i="154"/>
  <c r="AL240" i="154"/>
  <c r="AK240" i="154"/>
  <c r="AJ240" i="154"/>
  <c r="AI240" i="154"/>
  <c r="AH240" i="154"/>
  <c r="AN239" i="154"/>
  <c r="AM239" i="154"/>
  <c r="AL239" i="154"/>
  <c r="AK239" i="154"/>
  <c r="AJ239" i="154"/>
  <c r="AI239" i="154"/>
  <c r="AH239" i="154"/>
  <c r="AN238" i="154"/>
  <c r="AM238" i="154"/>
  <c r="AL238" i="154"/>
  <c r="AK238" i="154"/>
  <c r="AJ238" i="154"/>
  <c r="AI238" i="154"/>
  <c r="AH238" i="154"/>
  <c r="AN237" i="154"/>
  <c r="AM237" i="154"/>
  <c r="AL237" i="154"/>
  <c r="AK237" i="154"/>
  <c r="AJ237" i="154"/>
  <c r="AI237" i="154"/>
  <c r="AH237" i="154"/>
  <c r="AN236" i="154"/>
  <c r="AM236" i="154"/>
  <c r="AL236" i="154"/>
  <c r="AK236" i="154"/>
  <c r="AJ236" i="154"/>
  <c r="AI236" i="154"/>
  <c r="AH236" i="154"/>
  <c r="AN235" i="154"/>
  <c r="AM235" i="154"/>
  <c r="AL235" i="154"/>
  <c r="AK235" i="154"/>
  <c r="AJ235" i="154"/>
  <c r="AI235" i="154"/>
  <c r="AH235" i="154"/>
  <c r="AN234" i="154"/>
  <c r="AM234" i="154"/>
  <c r="AL234" i="154"/>
  <c r="AK234" i="154"/>
  <c r="AJ234" i="154"/>
  <c r="AI234" i="154"/>
  <c r="AH234" i="154"/>
  <c r="AN233" i="154"/>
  <c r="AM233" i="154"/>
  <c r="AL233" i="154"/>
  <c r="AK233" i="154"/>
  <c r="AJ233" i="154"/>
  <c r="AI233" i="154"/>
  <c r="AH233" i="154"/>
  <c r="AN232" i="154"/>
  <c r="AM232" i="154"/>
  <c r="AL232" i="154"/>
  <c r="AK232" i="154"/>
  <c r="AJ232" i="154"/>
  <c r="AI232" i="154"/>
  <c r="AH232" i="154"/>
  <c r="AN231" i="154"/>
  <c r="AM231" i="154"/>
  <c r="AL231" i="154"/>
  <c r="AK231" i="154"/>
  <c r="AJ231" i="154"/>
  <c r="AI231" i="154"/>
  <c r="AH231" i="154"/>
  <c r="AN230" i="154"/>
  <c r="AM230" i="154"/>
  <c r="AL230" i="154"/>
  <c r="AK230" i="154"/>
  <c r="AJ230" i="154"/>
  <c r="AI230" i="154"/>
  <c r="AH230" i="154"/>
  <c r="AN229" i="154"/>
  <c r="AM229" i="154"/>
  <c r="AL229" i="154"/>
  <c r="AK229" i="154"/>
  <c r="AJ229" i="154"/>
  <c r="AI229" i="154"/>
  <c r="AH229" i="154"/>
  <c r="AN228" i="154"/>
  <c r="AM228" i="154"/>
  <c r="AL228" i="154"/>
  <c r="AK228" i="154"/>
  <c r="AJ228" i="154"/>
  <c r="AI228" i="154"/>
  <c r="AH228" i="154"/>
  <c r="AN227" i="154"/>
  <c r="AM227" i="154"/>
  <c r="AL227" i="154"/>
  <c r="AK227" i="154"/>
  <c r="AJ227" i="154"/>
  <c r="AI227" i="154"/>
  <c r="AH227" i="154"/>
  <c r="AN226" i="154"/>
  <c r="AM226" i="154"/>
  <c r="AL226" i="154"/>
  <c r="AK226" i="154"/>
  <c r="AJ226" i="154"/>
  <c r="AI226" i="154"/>
  <c r="AH226" i="154"/>
  <c r="AN225" i="154"/>
  <c r="AM225" i="154"/>
  <c r="AL225" i="154"/>
  <c r="AK225" i="154"/>
  <c r="AJ225" i="154"/>
  <c r="AI225" i="154"/>
  <c r="AH225" i="154"/>
  <c r="AN224" i="154"/>
  <c r="AM224" i="154"/>
  <c r="AL224" i="154"/>
  <c r="AK224" i="154"/>
  <c r="AJ224" i="154"/>
  <c r="AI224" i="154"/>
  <c r="AH224" i="154"/>
  <c r="AN223" i="154"/>
  <c r="AM223" i="154"/>
  <c r="AL223" i="154"/>
  <c r="AK223" i="154"/>
  <c r="AJ223" i="154"/>
  <c r="AI223" i="154"/>
  <c r="AH223" i="154"/>
  <c r="AN222" i="154"/>
  <c r="AM222" i="154"/>
  <c r="AL222" i="154"/>
  <c r="AK222" i="154"/>
  <c r="AJ222" i="154"/>
  <c r="AI222" i="154"/>
  <c r="AH222" i="154"/>
  <c r="AN221" i="154"/>
  <c r="AM221" i="154"/>
  <c r="AL221" i="154"/>
  <c r="AK221" i="154"/>
  <c r="AJ221" i="154"/>
  <c r="AI221" i="154"/>
  <c r="AH221" i="154"/>
  <c r="AN220" i="154"/>
  <c r="AM220" i="154"/>
  <c r="AL220" i="154"/>
  <c r="AK220" i="154"/>
  <c r="AJ220" i="154"/>
  <c r="AI220" i="154"/>
  <c r="AH220" i="154"/>
  <c r="AN219" i="154"/>
  <c r="AM219" i="154"/>
  <c r="AL219" i="154"/>
  <c r="AK219" i="154"/>
  <c r="AJ219" i="154"/>
  <c r="AI219" i="154"/>
  <c r="AH219" i="154"/>
  <c r="AN218" i="154"/>
  <c r="AM218" i="154"/>
  <c r="AL218" i="154"/>
  <c r="AK218" i="154"/>
  <c r="AJ218" i="154"/>
  <c r="AI218" i="154"/>
  <c r="AH218" i="154"/>
  <c r="AN216" i="154"/>
  <c r="AM216" i="154"/>
  <c r="AL216" i="154"/>
  <c r="AK216" i="154"/>
  <c r="AJ216" i="154"/>
  <c r="AI216" i="154"/>
  <c r="AH216" i="154"/>
  <c r="AN215" i="154"/>
  <c r="AM215" i="154"/>
  <c r="AL215" i="154"/>
  <c r="AK215" i="154"/>
  <c r="AJ215" i="154"/>
  <c r="AI215" i="154"/>
  <c r="AH215" i="154"/>
  <c r="AN214" i="154"/>
  <c r="AM214" i="154"/>
  <c r="AL214" i="154"/>
  <c r="AK214" i="154"/>
  <c r="AJ214" i="154"/>
  <c r="AI214" i="154"/>
  <c r="AH214" i="154"/>
  <c r="AN213" i="154"/>
  <c r="AM213" i="154"/>
  <c r="AL213" i="154"/>
  <c r="AK213" i="154"/>
  <c r="AJ213" i="154"/>
  <c r="AI213" i="154"/>
  <c r="AH213" i="154"/>
  <c r="AN212" i="154"/>
  <c r="AM212" i="154"/>
  <c r="AL212" i="154"/>
  <c r="AK212" i="154"/>
  <c r="AJ212" i="154"/>
  <c r="AI212" i="154"/>
  <c r="AH212" i="154"/>
  <c r="AN211" i="154"/>
  <c r="AM211" i="154"/>
  <c r="AL211" i="154"/>
  <c r="AK211" i="154"/>
  <c r="AJ211" i="154"/>
  <c r="AI211" i="154"/>
  <c r="AH211" i="154"/>
  <c r="AN210" i="154"/>
  <c r="AM210" i="154"/>
  <c r="AL210" i="154"/>
  <c r="AK210" i="154"/>
  <c r="AJ210" i="154"/>
  <c r="AI210" i="154"/>
  <c r="AH210" i="154"/>
  <c r="AN209" i="154"/>
  <c r="AM209" i="154"/>
  <c r="AL209" i="154"/>
  <c r="AK209" i="154"/>
  <c r="AJ209" i="154"/>
  <c r="AI209" i="154"/>
  <c r="AH209" i="154"/>
  <c r="AN208" i="154"/>
  <c r="AM208" i="154"/>
  <c r="AL208" i="154"/>
  <c r="AK208" i="154"/>
  <c r="AJ208" i="154"/>
  <c r="AI208" i="154"/>
  <c r="AH208" i="154"/>
  <c r="AN207" i="154"/>
  <c r="AM207" i="154"/>
  <c r="AL207" i="154"/>
  <c r="AK207" i="154"/>
  <c r="AJ207" i="154"/>
  <c r="AI207" i="154"/>
  <c r="AH207" i="154"/>
  <c r="AN206" i="154"/>
  <c r="AM206" i="154"/>
  <c r="AL206" i="154"/>
  <c r="AK206" i="154"/>
  <c r="AJ206" i="154"/>
  <c r="AI206" i="154"/>
  <c r="AH206" i="154"/>
  <c r="AN205" i="154"/>
  <c r="AM205" i="154"/>
  <c r="AL205" i="154"/>
  <c r="AK205" i="154"/>
  <c r="AJ205" i="154"/>
  <c r="AI205" i="154"/>
  <c r="AH205" i="154"/>
  <c r="AN204" i="154"/>
  <c r="AM204" i="154"/>
  <c r="AL204" i="154"/>
  <c r="AK204" i="154"/>
  <c r="AJ204" i="154"/>
  <c r="AI204" i="154"/>
  <c r="AH204" i="154"/>
  <c r="AN203" i="154"/>
  <c r="AM203" i="154"/>
  <c r="AL203" i="154"/>
  <c r="AK203" i="154"/>
  <c r="AJ203" i="154"/>
  <c r="AI203" i="154"/>
  <c r="AH203" i="154"/>
  <c r="AN202" i="154"/>
  <c r="AM202" i="154"/>
  <c r="AL202" i="154"/>
  <c r="AK202" i="154"/>
  <c r="AJ202" i="154"/>
  <c r="AI202" i="154"/>
  <c r="AH202" i="154"/>
  <c r="AN201" i="154"/>
  <c r="AM201" i="154"/>
  <c r="AL201" i="154"/>
  <c r="AK201" i="154"/>
  <c r="AJ201" i="154"/>
  <c r="AI201" i="154"/>
  <c r="AH201" i="154"/>
  <c r="AN200" i="154"/>
  <c r="AM200" i="154"/>
  <c r="AL200" i="154"/>
  <c r="AK200" i="154"/>
  <c r="AJ200" i="154"/>
  <c r="AI200" i="154"/>
  <c r="AH200" i="154"/>
  <c r="AN199" i="154"/>
  <c r="AM199" i="154"/>
  <c r="AL199" i="154"/>
  <c r="AK199" i="154"/>
  <c r="AJ199" i="154"/>
  <c r="AI199" i="154"/>
  <c r="AH199" i="154"/>
  <c r="AN198" i="154"/>
  <c r="AM198" i="154"/>
  <c r="AL198" i="154"/>
  <c r="AK198" i="154"/>
  <c r="AJ198" i="154"/>
  <c r="AI198" i="154"/>
  <c r="AH198" i="154"/>
  <c r="AN197" i="154"/>
  <c r="AM197" i="154"/>
  <c r="AL197" i="154"/>
  <c r="AK197" i="154"/>
  <c r="AJ197" i="154"/>
  <c r="AI197" i="154"/>
  <c r="AH197" i="154"/>
  <c r="AN196" i="154"/>
  <c r="AM196" i="154"/>
  <c r="AL196" i="154"/>
  <c r="AK196" i="154"/>
  <c r="AJ196" i="154"/>
  <c r="AI196" i="154"/>
  <c r="AH196" i="154"/>
  <c r="AN195" i="154"/>
  <c r="AM195" i="154"/>
  <c r="AL195" i="154"/>
  <c r="AK195" i="154"/>
  <c r="AJ195" i="154"/>
  <c r="AI195" i="154"/>
  <c r="AH195" i="154"/>
  <c r="AN194" i="154"/>
  <c r="AM194" i="154"/>
  <c r="AL194" i="154"/>
  <c r="AK194" i="154"/>
  <c r="AJ194" i="154"/>
  <c r="AI194" i="154"/>
  <c r="AH194" i="154"/>
  <c r="AN193" i="154"/>
  <c r="AM193" i="154"/>
  <c r="AL193" i="154"/>
  <c r="AK193" i="154"/>
  <c r="AJ193" i="154"/>
  <c r="AI193" i="154"/>
  <c r="AH193" i="154"/>
  <c r="AN192" i="154"/>
  <c r="AM192" i="154"/>
  <c r="AL192" i="154"/>
  <c r="AK192" i="154"/>
  <c r="AJ192" i="154"/>
  <c r="AI192" i="154"/>
  <c r="AH192" i="154"/>
  <c r="AN191" i="154"/>
  <c r="AM191" i="154"/>
  <c r="AL191" i="154"/>
  <c r="AK191" i="154"/>
  <c r="AJ191" i="154"/>
  <c r="AI191" i="154"/>
  <c r="AH191" i="154"/>
  <c r="AF185" i="154"/>
  <c r="Y157" i="154"/>
  <c r="X157" i="154"/>
  <c r="W157" i="154"/>
  <c r="V157" i="154"/>
  <c r="U157" i="154"/>
  <c r="Y156" i="154"/>
  <c r="X156" i="154"/>
  <c r="W156" i="154"/>
  <c r="V156" i="154"/>
  <c r="U156" i="154"/>
  <c r="Y155" i="154"/>
  <c r="X155" i="154"/>
  <c r="W155" i="154"/>
  <c r="V155" i="154"/>
  <c r="U155" i="154"/>
  <c r="Y154" i="154"/>
  <c r="X154" i="154"/>
  <c r="W154" i="154"/>
  <c r="V154" i="154"/>
  <c r="U154" i="154"/>
  <c r="Y153" i="154"/>
  <c r="X153" i="154"/>
  <c r="W153" i="154"/>
  <c r="V153" i="154"/>
  <c r="U153" i="154"/>
  <c r="Y151" i="154"/>
  <c r="X151" i="154"/>
  <c r="W151" i="154"/>
  <c r="V151" i="154"/>
  <c r="U151" i="154"/>
  <c r="Y150" i="154"/>
  <c r="X150" i="154"/>
  <c r="W150" i="154"/>
  <c r="V150" i="154"/>
  <c r="U150" i="154"/>
  <c r="Y149" i="154"/>
  <c r="X149" i="154"/>
  <c r="W149" i="154"/>
  <c r="V149" i="154"/>
  <c r="U149" i="154"/>
  <c r="Y148" i="154"/>
  <c r="X148" i="154"/>
  <c r="W148" i="154"/>
  <c r="V148" i="154"/>
  <c r="U148" i="154"/>
  <c r="Y147" i="154"/>
  <c r="X147" i="154"/>
  <c r="W147" i="154"/>
  <c r="V147" i="154"/>
  <c r="U147" i="154"/>
  <c r="Y146" i="154"/>
  <c r="X146" i="154"/>
  <c r="W146" i="154"/>
  <c r="V146" i="154"/>
  <c r="U146" i="154"/>
  <c r="Y145" i="154"/>
  <c r="X145" i="154"/>
  <c r="W145" i="154"/>
  <c r="V145" i="154"/>
  <c r="U145" i="154"/>
  <c r="Y144" i="154"/>
  <c r="X144" i="154"/>
  <c r="W144" i="154"/>
  <c r="V144" i="154"/>
  <c r="U144" i="154"/>
  <c r="Y143" i="154"/>
  <c r="X143" i="154"/>
  <c r="W143" i="154"/>
  <c r="V143" i="154"/>
  <c r="U143" i="154"/>
  <c r="Y142" i="154"/>
  <c r="X142" i="154"/>
  <c r="W142" i="154"/>
  <c r="V142" i="154"/>
  <c r="U142" i="154"/>
  <c r="Y141" i="154"/>
  <c r="X141" i="154"/>
  <c r="W141" i="154"/>
  <c r="V141" i="154"/>
  <c r="U141" i="154"/>
  <c r="Y140" i="154"/>
  <c r="X140" i="154"/>
  <c r="W140" i="154"/>
  <c r="V140" i="154"/>
  <c r="U140" i="154"/>
  <c r="Y139" i="154"/>
  <c r="X139" i="154"/>
  <c r="W139" i="154"/>
  <c r="V139" i="154"/>
  <c r="U139" i="154"/>
  <c r="Y138" i="154"/>
  <c r="X138" i="154"/>
  <c r="W138" i="154"/>
  <c r="V138" i="154"/>
  <c r="U138" i="154"/>
  <c r="Y137" i="154"/>
  <c r="X137" i="154"/>
  <c r="W137" i="154"/>
  <c r="V137" i="154"/>
  <c r="U137" i="154"/>
  <c r="Y136" i="154"/>
  <c r="X136" i="154"/>
  <c r="W136" i="154"/>
  <c r="V136" i="154"/>
  <c r="U136" i="154"/>
  <c r="Y135" i="154"/>
  <c r="X135" i="154"/>
  <c r="W135" i="154"/>
  <c r="V135" i="154"/>
  <c r="U135" i="154"/>
  <c r="Y134" i="154"/>
  <c r="X134" i="154"/>
  <c r="W134" i="154"/>
  <c r="V134" i="154"/>
  <c r="U134" i="154"/>
  <c r="Y133" i="154"/>
  <c r="X133" i="154"/>
  <c r="W133" i="154"/>
  <c r="V133" i="154"/>
  <c r="U133" i="154"/>
  <c r="Y132" i="154"/>
  <c r="X132" i="154"/>
  <c r="W132" i="154"/>
  <c r="V132" i="154"/>
  <c r="U132" i="154"/>
  <c r="Y131" i="154"/>
  <c r="X131" i="154"/>
  <c r="W131" i="154"/>
  <c r="V131" i="154"/>
  <c r="U131" i="154"/>
  <c r="Y130" i="154"/>
  <c r="X130" i="154"/>
  <c r="W130" i="154"/>
  <c r="V130" i="154"/>
  <c r="U130" i="154"/>
  <c r="Y129" i="154"/>
  <c r="X129" i="154"/>
  <c r="W129" i="154"/>
  <c r="V129" i="154"/>
  <c r="U129" i="154"/>
  <c r="Y128" i="154"/>
  <c r="X128" i="154"/>
  <c r="W128" i="154"/>
  <c r="V128" i="154"/>
  <c r="U128" i="154"/>
  <c r="Y127" i="154"/>
  <c r="X127" i="154"/>
  <c r="W127" i="154"/>
  <c r="V127" i="154"/>
  <c r="U127" i="154"/>
  <c r="Y126" i="154"/>
  <c r="X126" i="154"/>
  <c r="W126" i="154"/>
  <c r="V126" i="154"/>
  <c r="U126" i="154"/>
  <c r="Y125" i="154"/>
  <c r="X125" i="154"/>
  <c r="W125" i="154"/>
  <c r="V125" i="154"/>
  <c r="U125" i="154"/>
  <c r="Y124" i="154"/>
  <c r="X124" i="154"/>
  <c r="W124" i="154"/>
  <c r="V124" i="154"/>
  <c r="U124" i="154"/>
  <c r="Y123" i="154"/>
  <c r="X123" i="154"/>
  <c r="W123" i="154"/>
  <c r="V123" i="154"/>
  <c r="U123" i="154"/>
  <c r="Y122" i="154"/>
  <c r="X122" i="154"/>
  <c r="W122" i="154"/>
  <c r="V122" i="154"/>
  <c r="U122" i="154"/>
  <c r="Y121" i="154"/>
  <c r="X121" i="154"/>
  <c r="W121" i="154"/>
  <c r="V121" i="154"/>
  <c r="U121" i="154"/>
  <c r="Y119" i="154"/>
  <c r="X119" i="154"/>
  <c r="W119" i="154"/>
  <c r="V119" i="154"/>
  <c r="U119" i="154"/>
  <c r="Y118" i="154"/>
  <c r="X118" i="154"/>
  <c r="W118" i="154"/>
  <c r="V118" i="154"/>
  <c r="U118" i="154"/>
  <c r="Y117" i="154"/>
  <c r="X117" i="154"/>
  <c r="W117" i="154"/>
  <c r="V117" i="154"/>
  <c r="U117" i="154"/>
  <c r="Y116" i="154"/>
  <c r="X116" i="154"/>
  <c r="W116" i="154"/>
  <c r="V116" i="154"/>
  <c r="U116" i="154"/>
  <c r="Y115" i="154"/>
  <c r="X115" i="154"/>
  <c r="W115" i="154"/>
  <c r="V115" i="154"/>
  <c r="U115" i="154"/>
  <c r="Y114" i="154"/>
  <c r="X114" i="154"/>
  <c r="W114" i="154"/>
  <c r="V114" i="154"/>
  <c r="U114" i="154"/>
  <c r="Y113" i="154"/>
  <c r="X113" i="154"/>
  <c r="W113" i="154"/>
  <c r="V113" i="154"/>
  <c r="U113" i="154"/>
  <c r="Y112" i="154"/>
  <c r="X112" i="154"/>
  <c r="W112" i="154"/>
  <c r="V112" i="154"/>
  <c r="U112" i="154"/>
  <c r="Y111" i="154"/>
  <c r="X111" i="154"/>
  <c r="W111" i="154"/>
  <c r="V111" i="154"/>
  <c r="U111" i="154"/>
  <c r="Y110" i="154"/>
  <c r="X110" i="154"/>
  <c r="W110" i="154"/>
  <c r="V110" i="154"/>
  <c r="U110" i="154"/>
  <c r="Y109" i="154"/>
  <c r="X109" i="154"/>
  <c r="W109" i="154"/>
  <c r="V109" i="154"/>
  <c r="U109" i="154"/>
  <c r="Y108" i="154"/>
  <c r="X108" i="154"/>
  <c r="W108" i="154"/>
  <c r="V108" i="154"/>
  <c r="U108" i="154"/>
  <c r="Y107" i="154"/>
  <c r="X107" i="154"/>
  <c r="W107" i="154"/>
  <c r="V107" i="154"/>
  <c r="U107" i="154"/>
  <c r="Y106" i="154"/>
  <c r="X106" i="154"/>
  <c r="W106" i="154"/>
  <c r="V106" i="154"/>
  <c r="U106" i="154"/>
  <c r="Y105" i="154"/>
  <c r="X105" i="154"/>
  <c r="W105" i="154"/>
  <c r="V105" i="154"/>
  <c r="U105" i="154"/>
  <c r="Y104" i="154"/>
  <c r="X104" i="154"/>
  <c r="W104" i="154"/>
  <c r="V104" i="154"/>
  <c r="U104" i="154"/>
  <c r="Y103" i="154"/>
  <c r="X103" i="154"/>
  <c r="W103" i="154"/>
  <c r="V103" i="154"/>
  <c r="U103" i="154"/>
  <c r="Y102" i="154"/>
  <c r="X102" i="154"/>
  <c r="W102" i="154"/>
  <c r="V102" i="154"/>
  <c r="U102" i="154"/>
  <c r="Y101" i="154"/>
  <c r="X101" i="154"/>
  <c r="W101" i="154"/>
  <c r="V101" i="154"/>
  <c r="U101" i="154"/>
  <c r="Y100" i="154"/>
  <c r="X100" i="154"/>
  <c r="W100" i="154"/>
  <c r="V100" i="154"/>
  <c r="U100" i="154"/>
  <c r="Y99" i="154"/>
  <c r="X99" i="154"/>
  <c r="W99" i="154"/>
  <c r="V99" i="154"/>
  <c r="U99" i="154"/>
  <c r="Y98" i="154"/>
  <c r="X98" i="154"/>
  <c r="W98" i="154"/>
  <c r="V98" i="154"/>
  <c r="U98" i="154"/>
  <c r="Y97" i="154"/>
  <c r="X97" i="154"/>
  <c r="W97" i="154"/>
  <c r="V97" i="154"/>
  <c r="U97" i="154"/>
  <c r="Y96" i="154"/>
  <c r="X96" i="154"/>
  <c r="W96" i="154"/>
  <c r="V96" i="154"/>
  <c r="U96" i="154"/>
  <c r="Y95" i="154"/>
  <c r="X95" i="154"/>
  <c r="W95" i="154"/>
  <c r="V95" i="154"/>
  <c r="U95" i="154"/>
  <c r="Y94" i="154"/>
  <c r="X94" i="154"/>
  <c r="W94" i="154"/>
  <c r="V94" i="154"/>
  <c r="U94" i="154"/>
  <c r="Y93" i="154"/>
  <c r="X93" i="154"/>
  <c r="W93" i="154"/>
  <c r="V93" i="154"/>
  <c r="U93" i="154"/>
  <c r="Y92" i="154"/>
  <c r="X92" i="154"/>
  <c r="W92" i="154"/>
  <c r="V92" i="154"/>
  <c r="U92" i="154"/>
  <c r="Y91" i="154"/>
  <c r="X91" i="154"/>
  <c r="W91" i="154"/>
  <c r="V91" i="154"/>
  <c r="U91" i="154"/>
  <c r="HS927" i="146"/>
  <c r="AS272" i="146"/>
  <c r="P30" i="146"/>
  <c r="O3" i="146"/>
  <c r="F2018" i="152" l="1"/>
  <c r="NA2060" i="146"/>
  <c r="MZ2060" i="146"/>
  <c r="MY2060" i="146"/>
  <c r="MX2060" i="146"/>
  <c r="NA2059" i="146"/>
  <c r="MZ2059" i="146"/>
  <c r="MY2059" i="146"/>
  <c r="MX2059" i="146"/>
  <c r="NA2058" i="146"/>
  <c r="MZ2058" i="146"/>
  <c r="MY2058" i="146"/>
  <c r="MX2058" i="146"/>
  <c r="NA2057" i="146"/>
  <c r="MZ2057" i="146"/>
  <c r="MY2057" i="146"/>
  <c r="MX2057" i="146"/>
  <c r="NA2056" i="146"/>
  <c r="MZ2056" i="146"/>
  <c r="MY2056" i="146"/>
  <c r="MX2056" i="146"/>
  <c r="NA2055" i="146"/>
  <c r="MZ2055" i="146"/>
  <c r="MY2055" i="146"/>
  <c r="MX2055" i="146"/>
  <c r="NA2054" i="146"/>
  <c r="MZ2054" i="146"/>
  <c r="MY2054" i="146"/>
  <c r="MX2054" i="146"/>
  <c r="NA2053" i="146"/>
  <c r="MZ2053" i="146"/>
  <c r="MY2053" i="146"/>
  <c r="MX2053" i="146"/>
  <c r="NA2052" i="146"/>
  <c r="MZ2052" i="146"/>
  <c r="MY2052" i="146"/>
  <c r="MX2052" i="146"/>
  <c r="NA2051" i="146"/>
  <c r="MZ2051" i="146"/>
  <c r="MY2051" i="146"/>
  <c r="MX2051" i="146"/>
  <c r="NA2050" i="146"/>
  <c r="MZ2050" i="146"/>
  <c r="MY2050" i="146"/>
  <c r="MX2050" i="146"/>
  <c r="NA2049" i="146"/>
  <c r="MZ2049" i="146"/>
  <c r="MY2049" i="146"/>
  <c r="MX2049" i="146"/>
  <c r="NA2048" i="146"/>
  <c r="MZ2048" i="146"/>
  <c r="MY2048" i="146"/>
  <c r="MX2048" i="146"/>
  <c r="NA2047" i="146"/>
  <c r="MZ2047" i="146"/>
  <c r="MY2047" i="146"/>
  <c r="MX2047" i="146"/>
  <c r="NA2046" i="146"/>
  <c r="MZ2046" i="146"/>
  <c r="MY2046" i="146"/>
  <c r="MX2046" i="146"/>
  <c r="NA2045" i="146"/>
  <c r="MZ2045" i="146"/>
  <c r="MY2045" i="146"/>
  <c r="MX2045" i="146"/>
  <c r="NA2044" i="146"/>
  <c r="MZ2044" i="146"/>
  <c r="MY2044" i="146"/>
  <c r="MX2044" i="146"/>
  <c r="NA2043" i="146"/>
  <c r="MZ2043" i="146"/>
  <c r="MY2043" i="146"/>
  <c r="MX2043" i="146"/>
  <c r="NA2042" i="146"/>
  <c r="MZ2042" i="146"/>
  <c r="MY2042" i="146"/>
  <c r="MX2042" i="146"/>
  <c r="NA2041" i="146"/>
  <c r="MZ2041" i="146"/>
  <c r="MY2041" i="146"/>
  <c r="MX2041" i="146"/>
  <c r="NA2039" i="146"/>
  <c r="MZ2039" i="146"/>
  <c r="MY2039" i="146"/>
  <c r="MX2039" i="146"/>
  <c r="NA2038" i="146"/>
  <c r="MZ2038" i="146"/>
  <c r="MY2038" i="146"/>
  <c r="MX2038" i="146"/>
  <c r="NA2037" i="146"/>
  <c r="MZ2037" i="146"/>
  <c r="MY2037" i="146"/>
  <c r="MX2037" i="146"/>
  <c r="NA2036" i="146"/>
  <c r="MZ2036" i="146"/>
  <c r="MY2036" i="146"/>
  <c r="MX2036" i="146"/>
  <c r="NA2035" i="146"/>
  <c r="MZ2035" i="146"/>
  <c r="MY2035" i="146"/>
  <c r="MX2035" i="146"/>
  <c r="NA2034" i="146"/>
  <c r="MZ2034" i="146"/>
  <c r="MY2034" i="146"/>
  <c r="MX2034" i="146"/>
  <c r="NA2033" i="146"/>
  <c r="MZ2033" i="146"/>
  <c r="MY2033" i="146"/>
  <c r="MX2033" i="146"/>
  <c r="NA2032" i="146"/>
  <c r="MZ2032" i="146"/>
  <c r="MY2032" i="146"/>
  <c r="MX2032" i="146"/>
  <c r="NA2031" i="146"/>
  <c r="MZ2031" i="146"/>
  <c r="MY2031" i="146"/>
  <c r="MX2031" i="146"/>
  <c r="NA2030" i="146"/>
  <c r="MZ2030" i="146"/>
  <c r="MY2030" i="146"/>
  <c r="MX2030" i="146"/>
  <c r="NA2029" i="146"/>
  <c r="MZ2029" i="146"/>
  <c r="MY2029" i="146"/>
  <c r="MX2029" i="146"/>
  <c r="NA2028" i="146"/>
  <c r="MZ2028" i="146"/>
  <c r="MY2028" i="146"/>
  <c r="MX2028" i="146"/>
  <c r="NA2027" i="146"/>
  <c r="MZ2027" i="146"/>
  <c r="MY2027" i="146"/>
  <c r="MX2027" i="146"/>
  <c r="NA2026" i="146"/>
  <c r="MZ2026" i="146"/>
  <c r="MY2026" i="146"/>
  <c r="MX2026" i="146"/>
  <c r="NA2025" i="146"/>
  <c r="MZ2025" i="146"/>
  <c r="MY2025" i="146"/>
  <c r="MX2025" i="146"/>
  <c r="NA2024" i="146"/>
  <c r="MZ2024" i="146"/>
  <c r="MY2024" i="146"/>
  <c r="MX2024" i="146"/>
  <c r="NA2023" i="146"/>
  <c r="MZ2023" i="146"/>
  <c r="MY2023" i="146"/>
  <c r="MX2023" i="146"/>
  <c r="NA2022" i="146"/>
  <c r="MZ2022" i="146"/>
  <c r="MY2022" i="146"/>
  <c r="MX2022" i="146"/>
  <c r="NA2021" i="146"/>
  <c r="MZ2021" i="146"/>
  <c r="MY2021" i="146"/>
  <c r="MX2021" i="146"/>
  <c r="NA2020" i="146"/>
  <c r="MZ2020" i="146"/>
  <c r="MY2020" i="146"/>
  <c r="MX2020" i="146"/>
  <c r="NA2019" i="146"/>
  <c r="MZ2019" i="146"/>
  <c r="MY2019" i="146"/>
  <c r="MX2019" i="146"/>
  <c r="NA2018" i="146"/>
  <c r="MZ2018" i="146"/>
  <c r="MY2018" i="146"/>
  <c r="MX2018" i="146"/>
  <c r="NA2017" i="146"/>
  <c r="MZ2017" i="146"/>
  <c r="MY2017" i="146"/>
  <c r="MX2017" i="146"/>
  <c r="NA2016" i="146"/>
  <c r="MZ2016" i="146"/>
  <c r="MY2016" i="146"/>
  <c r="MX2016" i="146"/>
  <c r="NA2015" i="146"/>
  <c r="MZ2015" i="146"/>
  <c r="MY2015" i="146"/>
  <c r="MX2015" i="146"/>
  <c r="NA2014" i="146"/>
  <c r="MZ2014" i="146"/>
  <c r="MY2014" i="146"/>
  <c r="MX2014" i="146"/>
  <c r="NA2013" i="146"/>
  <c r="MZ2013" i="146"/>
  <c r="MY2013" i="146"/>
  <c r="MX2013" i="146"/>
  <c r="NA2012" i="146"/>
  <c r="MZ2012" i="146"/>
  <c r="MY2012" i="146"/>
  <c r="MX2012" i="146"/>
  <c r="NA2011" i="146"/>
  <c r="MZ2011" i="146"/>
  <c r="MY2011" i="146"/>
  <c r="MX2011" i="146"/>
  <c r="NA2010" i="146"/>
  <c r="MZ2010" i="146"/>
  <c r="MY2010" i="146"/>
  <c r="MX2010" i="146"/>
  <c r="LX1889" i="146"/>
  <c r="LW1889" i="146"/>
  <c r="LV1889" i="146"/>
  <c r="LU1889" i="146"/>
  <c r="LX1888" i="146"/>
  <c r="LW1888" i="146"/>
  <c r="LV1888" i="146"/>
  <c r="LU1888" i="146"/>
  <c r="LX1887" i="146"/>
  <c r="LW1887" i="146"/>
  <c r="LV1887" i="146"/>
  <c r="LU1887" i="146"/>
  <c r="LX1886" i="146"/>
  <c r="LW1886" i="146"/>
  <c r="LV1886" i="146"/>
  <c r="LU1886" i="146"/>
  <c r="LX1885" i="146"/>
  <c r="LW1885" i="146"/>
  <c r="LV1885" i="146"/>
  <c r="LU1885" i="146"/>
  <c r="LX1884" i="146"/>
  <c r="LW1884" i="146"/>
  <c r="LV1884" i="146"/>
  <c r="LU1884" i="146"/>
  <c r="LX1883" i="146"/>
  <c r="LW1883" i="146"/>
  <c r="LV1883" i="146"/>
  <c r="LU1883" i="146"/>
  <c r="LX1882" i="146"/>
  <c r="LW1882" i="146"/>
  <c r="LV1882" i="146"/>
  <c r="LU1882" i="146"/>
  <c r="LX1881" i="146"/>
  <c r="LW1881" i="146"/>
  <c r="LV1881" i="146"/>
  <c r="LU1881" i="146"/>
  <c r="LX1880" i="146"/>
  <c r="LW1880" i="146"/>
  <c r="LV1880" i="146"/>
  <c r="LU1880" i="146"/>
  <c r="LX1879" i="146"/>
  <c r="LW1879" i="146"/>
  <c r="LV1879" i="146"/>
  <c r="LU1879" i="146"/>
  <c r="LX1878" i="146"/>
  <c r="LW1878" i="146"/>
  <c r="LV1878" i="146"/>
  <c r="LU1878" i="146"/>
  <c r="LX1877" i="146"/>
  <c r="LW1877" i="146"/>
  <c r="LV1877" i="146"/>
  <c r="LU1877" i="146"/>
  <c r="LX1876" i="146"/>
  <c r="LW1876" i="146"/>
  <c r="LV1876" i="146"/>
  <c r="LU1876" i="146"/>
  <c r="LX1875" i="146"/>
  <c r="LW1875" i="146"/>
  <c r="LV1875" i="146"/>
  <c r="LU1875" i="146"/>
  <c r="LX1874" i="146"/>
  <c r="LW1874" i="146"/>
  <c r="LV1874" i="146"/>
  <c r="LU1874" i="146"/>
  <c r="LX1873" i="146"/>
  <c r="LW1873" i="146"/>
  <c r="LV1873" i="146"/>
  <c r="LU1873" i="146"/>
  <c r="LX1872" i="146"/>
  <c r="LW1872" i="146"/>
  <c r="LV1872" i="146"/>
  <c r="LU1872" i="146"/>
  <c r="LX1871" i="146"/>
  <c r="LW1871" i="146"/>
  <c r="LV1871" i="146"/>
  <c r="LU1871" i="146"/>
  <c r="LX1870" i="146"/>
  <c r="LW1870" i="146"/>
  <c r="LV1870" i="146"/>
  <c r="LU1870" i="146"/>
  <c r="LX1869" i="146"/>
  <c r="LW1869" i="146"/>
  <c r="LV1869" i="146"/>
  <c r="LU1869" i="146"/>
  <c r="LX1868" i="146"/>
  <c r="LW1868" i="146"/>
  <c r="LV1868" i="146"/>
  <c r="LU1868" i="146"/>
  <c r="LX1867" i="146"/>
  <c r="LW1867" i="146"/>
  <c r="LV1867" i="146"/>
  <c r="LU1867" i="146"/>
  <c r="LX1866" i="146"/>
  <c r="LW1866" i="146"/>
  <c r="LV1866" i="146"/>
  <c r="LU1866" i="146"/>
  <c r="LX1865" i="146"/>
  <c r="LW1865" i="146"/>
  <c r="LV1865" i="146"/>
  <c r="LU1865" i="146"/>
  <c r="LX1864" i="146"/>
  <c r="LW1864" i="146"/>
  <c r="LV1864" i="146"/>
  <c r="LU1864" i="146"/>
  <c r="LX1863" i="146"/>
  <c r="LW1863" i="146"/>
  <c r="LV1863" i="146"/>
  <c r="LU1863" i="146"/>
  <c r="LX1862" i="146"/>
  <c r="LW1862" i="146"/>
  <c r="LV1862" i="146"/>
  <c r="LU1862" i="146"/>
  <c r="LX1861" i="146"/>
  <c r="LW1861" i="146"/>
  <c r="LV1861" i="146"/>
  <c r="LU1861" i="146"/>
  <c r="LX1860" i="146"/>
  <c r="LW1860" i="146"/>
  <c r="LV1860" i="146"/>
  <c r="LU1860" i="146"/>
  <c r="LA1789" i="146"/>
  <c r="KZ1789" i="146"/>
  <c r="KY1789" i="146"/>
  <c r="KX1789" i="146"/>
  <c r="KW1789" i="146"/>
  <c r="KV1789" i="146"/>
  <c r="KU1789" i="146"/>
  <c r="LA1788" i="146"/>
  <c r="KZ1788" i="146"/>
  <c r="KY1788" i="146"/>
  <c r="KX1788" i="146"/>
  <c r="KW1788" i="146"/>
  <c r="KV1788" i="146"/>
  <c r="KU1788" i="146"/>
  <c r="LA1787" i="146"/>
  <c r="KZ1787" i="146"/>
  <c r="KY1787" i="146"/>
  <c r="KX1787" i="146"/>
  <c r="KW1787" i="146"/>
  <c r="KV1787" i="146"/>
  <c r="KU1787" i="146"/>
  <c r="LA1786" i="146"/>
  <c r="KZ1786" i="146"/>
  <c r="KY1786" i="146"/>
  <c r="KX1786" i="146"/>
  <c r="KW1786" i="146"/>
  <c r="KV1786" i="146"/>
  <c r="KU1786" i="146"/>
  <c r="LA1785" i="146"/>
  <c r="KZ1785" i="146"/>
  <c r="KY1785" i="146"/>
  <c r="KX1785" i="146"/>
  <c r="KW1785" i="146"/>
  <c r="KV1785" i="146"/>
  <c r="KU1785" i="146"/>
  <c r="LA1784" i="146"/>
  <c r="KZ1784" i="146"/>
  <c r="KY1784" i="146"/>
  <c r="KX1784" i="146"/>
  <c r="KW1784" i="146"/>
  <c r="KV1784" i="146"/>
  <c r="KU1784" i="146"/>
  <c r="LA1783" i="146"/>
  <c r="KZ1783" i="146"/>
  <c r="KY1783" i="146"/>
  <c r="KX1783" i="146"/>
  <c r="KW1783" i="146"/>
  <c r="KV1783" i="146"/>
  <c r="KU1783" i="146"/>
  <c r="LA1782" i="146"/>
  <c r="KZ1782" i="146"/>
  <c r="KY1782" i="146"/>
  <c r="KX1782" i="146"/>
  <c r="KW1782" i="146"/>
  <c r="KV1782" i="146"/>
  <c r="KU1782" i="146"/>
  <c r="LA1781" i="146"/>
  <c r="KZ1781" i="146"/>
  <c r="KY1781" i="146"/>
  <c r="KX1781" i="146"/>
  <c r="KW1781" i="146"/>
  <c r="KV1781" i="146"/>
  <c r="KU1781" i="146"/>
  <c r="LA1780" i="146"/>
  <c r="KZ1780" i="146"/>
  <c r="KY1780" i="146"/>
  <c r="KX1780" i="146"/>
  <c r="KW1780" i="146"/>
  <c r="KV1780" i="146"/>
  <c r="KU1780" i="146"/>
  <c r="LA1779" i="146"/>
  <c r="KZ1779" i="146"/>
  <c r="KY1779" i="146"/>
  <c r="KX1779" i="146"/>
  <c r="KW1779" i="146"/>
  <c r="KV1779" i="146"/>
  <c r="KU1779" i="146"/>
  <c r="LA1778" i="146"/>
  <c r="KZ1778" i="146"/>
  <c r="KY1778" i="146"/>
  <c r="KX1778" i="146"/>
  <c r="KW1778" i="146"/>
  <c r="KV1778" i="146"/>
  <c r="KU1778" i="146"/>
  <c r="LA1777" i="146"/>
  <c r="KZ1777" i="146"/>
  <c r="KY1777" i="146"/>
  <c r="KX1777" i="146"/>
  <c r="KW1777" i="146"/>
  <c r="KV1777" i="146"/>
  <c r="KU1777" i="146"/>
  <c r="LA1776" i="146"/>
  <c r="KZ1776" i="146"/>
  <c r="KY1776" i="146"/>
  <c r="KX1776" i="146"/>
  <c r="KW1776" i="146"/>
  <c r="KV1776" i="146"/>
  <c r="KU1776" i="146"/>
  <c r="LA1775" i="146"/>
  <c r="KZ1775" i="146"/>
  <c r="KY1775" i="146"/>
  <c r="KX1775" i="146"/>
  <c r="KW1775" i="146"/>
  <c r="KV1775" i="146"/>
  <c r="KU1775" i="146"/>
  <c r="LA1774" i="146"/>
  <c r="KZ1774" i="146"/>
  <c r="KY1774" i="146"/>
  <c r="KX1774" i="146"/>
  <c r="KW1774" i="146"/>
  <c r="KV1774" i="146"/>
  <c r="KU1774" i="146"/>
  <c r="LA1773" i="146"/>
  <c r="KZ1773" i="146"/>
  <c r="KY1773" i="146"/>
  <c r="KX1773" i="146"/>
  <c r="KW1773" i="146"/>
  <c r="KV1773" i="146"/>
  <c r="KU1773" i="146"/>
  <c r="LA1772" i="146"/>
  <c r="KZ1772" i="146"/>
  <c r="KY1772" i="146"/>
  <c r="KX1772" i="146"/>
  <c r="KW1772" i="146"/>
  <c r="KV1772" i="146"/>
  <c r="KU1772" i="146"/>
  <c r="LA1771" i="146"/>
  <c r="KZ1771" i="146"/>
  <c r="KY1771" i="146"/>
  <c r="KX1771" i="146"/>
  <c r="KW1771" i="146"/>
  <c r="KV1771" i="146"/>
  <c r="KU1771" i="146"/>
  <c r="LA1770" i="146"/>
  <c r="KZ1770" i="146"/>
  <c r="KY1770" i="146"/>
  <c r="KX1770" i="146"/>
  <c r="KW1770" i="146"/>
  <c r="KV1770" i="146"/>
  <c r="KU1770" i="146"/>
  <c r="LA1769" i="146"/>
  <c r="KZ1769" i="146"/>
  <c r="KY1769" i="146"/>
  <c r="KX1769" i="146"/>
  <c r="KW1769" i="146"/>
  <c r="KV1769" i="146"/>
  <c r="KU1769" i="146"/>
  <c r="LA1768" i="146"/>
  <c r="KZ1768" i="146"/>
  <c r="KY1768" i="146"/>
  <c r="KX1768" i="146"/>
  <c r="KW1768" i="146"/>
  <c r="KV1768" i="146"/>
  <c r="KU1768" i="146"/>
  <c r="LA1767" i="146"/>
  <c r="KZ1767" i="146"/>
  <c r="KY1767" i="146"/>
  <c r="KX1767" i="146"/>
  <c r="KW1767" i="146"/>
  <c r="KV1767" i="146"/>
  <c r="KU1767" i="146"/>
  <c r="LA1766" i="146"/>
  <c r="KZ1766" i="146"/>
  <c r="KY1766" i="146"/>
  <c r="KX1766" i="146"/>
  <c r="KW1766" i="146"/>
  <c r="KV1766" i="146"/>
  <c r="KU1766" i="146"/>
  <c r="LA1765" i="146"/>
  <c r="KZ1765" i="146"/>
  <c r="KY1765" i="146"/>
  <c r="KX1765" i="146"/>
  <c r="KW1765" i="146"/>
  <c r="KV1765" i="146"/>
  <c r="KU1765" i="146"/>
  <c r="LA1764" i="146"/>
  <c r="KZ1764" i="146"/>
  <c r="KY1764" i="146"/>
  <c r="KX1764" i="146"/>
  <c r="KW1764" i="146"/>
  <c r="KV1764" i="146"/>
  <c r="KU1764" i="146"/>
  <c r="LA1763" i="146"/>
  <c r="KZ1763" i="146"/>
  <c r="KY1763" i="146"/>
  <c r="KX1763" i="146"/>
  <c r="KW1763" i="146"/>
  <c r="KV1763" i="146"/>
  <c r="KU1763" i="146"/>
  <c r="LA1761" i="146"/>
  <c r="KZ1761" i="146"/>
  <c r="KY1761" i="146"/>
  <c r="KX1761" i="146"/>
  <c r="KW1761" i="146"/>
  <c r="KV1761" i="146"/>
  <c r="KU1761" i="146"/>
  <c r="LA1760" i="146"/>
  <c r="KZ1760" i="146"/>
  <c r="KY1760" i="146"/>
  <c r="KX1760" i="146"/>
  <c r="KW1760" i="146"/>
  <c r="KV1760" i="146"/>
  <c r="KU1760" i="146"/>
  <c r="LA1759" i="146"/>
  <c r="KZ1759" i="146"/>
  <c r="KY1759" i="146"/>
  <c r="KX1759" i="146"/>
  <c r="KW1759" i="146"/>
  <c r="KV1759" i="146"/>
  <c r="KU1759" i="146"/>
  <c r="LA1758" i="146"/>
  <c r="KZ1758" i="146"/>
  <c r="KY1758" i="146"/>
  <c r="KX1758" i="146"/>
  <c r="KW1758" i="146"/>
  <c r="KV1758" i="146"/>
  <c r="KU1758" i="146"/>
  <c r="LA1757" i="146"/>
  <c r="KZ1757" i="146"/>
  <c r="KY1757" i="146"/>
  <c r="KX1757" i="146"/>
  <c r="KW1757" i="146"/>
  <c r="KV1757" i="146"/>
  <c r="KU1757" i="146"/>
  <c r="LA1756" i="146"/>
  <c r="KZ1756" i="146"/>
  <c r="KY1756" i="146"/>
  <c r="KX1756" i="146"/>
  <c r="KW1756" i="146"/>
  <c r="KV1756" i="146"/>
  <c r="KU1756" i="146"/>
  <c r="LA1755" i="146"/>
  <c r="KZ1755" i="146"/>
  <c r="KY1755" i="146"/>
  <c r="KX1755" i="146"/>
  <c r="KW1755" i="146"/>
  <c r="KV1755" i="146"/>
  <c r="KU1755" i="146"/>
  <c r="LA1754" i="146"/>
  <c r="KZ1754" i="146"/>
  <c r="KY1754" i="146"/>
  <c r="KX1754" i="146"/>
  <c r="KW1754" i="146"/>
  <c r="KV1754" i="146"/>
  <c r="KU1754" i="146"/>
  <c r="LA1753" i="146"/>
  <c r="KZ1753" i="146"/>
  <c r="KY1753" i="146"/>
  <c r="KX1753" i="146"/>
  <c r="KW1753" i="146"/>
  <c r="KV1753" i="146"/>
  <c r="KU1753" i="146"/>
  <c r="LA1752" i="146"/>
  <c r="KZ1752" i="146"/>
  <c r="KY1752" i="146"/>
  <c r="KX1752" i="146"/>
  <c r="KW1752" i="146"/>
  <c r="KV1752" i="146"/>
  <c r="KU1752" i="146"/>
  <c r="LA1751" i="146"/>
  <c r="KZ1751" i="146"/>
  <c r="KY1751" i="146"/>
  <c r="KX1751" i="146"/>
  <c r="KW1751" i="146"/>
  <c r="KV1751" i="146"/>
  <c r="KU1751" i="146"/>
  <c r="LA1750" i="146"/>
  <c r="KZ1750" i="146"/>
  <c r="KY1750" i="146"/>
  <c r="KX1750" i="146"/>
  <c r="KW1750" i="146"/>
  <c r="KV1750" i="146"/>
  <c r="KU1750" i="146"/>
  <c r="LA1749" i="146"/>
  <c r="KZ1749" i="146"/>
  <c r="KY1749" i="146"/>
  <c r="KX1749" i="146"/>
  <c r="KW1749" i="146"/>
  <c r="KV1749" i="146"/>
  <c r="KU1749" i="146"/>
  <c r="LA1748" i="146"/>
  <c r="KZ1748" i="146"/>
  <c r="KY1748" i="146"/>
  <c r="KX1748" i="146"/>
  <c r="KW1748" i="146"/>
  <c r="KV1748" i="146"/>
  <c r="KU1748" i="146"/>
  <c r="LA1747" i="146"/>
  <c r="KZ1747" i="146"/>
  <c r="KY1747" i="146"/>
  <c r="KX1747" i="146"/>
  <c r="KW1747" i="146"/>
  <c r="KV1747" i="146"/>
  <c r="KU1747" i="146"/>
  <c r="LA1746" i="146"/>
  <c r="KZ1746" i="146"/>
  <c r="KY1746" i="146"/>
  <c r="KX1746" i="146"/>
  <c r="KW1746" i="146"/>
  <c r="KV1746" i="146"/>
  <c r="KU1746" i="146"/>
  <c r="LA1745" i="146"/>
  <c r="KZ1745" i="146"/>
  <c r="KY1745" i="146"/>
  <c r="KX1745" i="146"/>
  <c r="KW1745" i="146"/>
  <c r="KV1745" i="146"/>
  <c r="KU1745" i="146"/>
  <c r="LA1744" i="146"/>
  <c r="KZ1744" i="146"/>
  <c r="KY1744" i="146"/>
  <c r="KX1744" i="146"/>
  <c r="KW1744" i="146"/>
  <c r="KV1744" i="146"/>
  <c r="KU1744" i="146"/>
  <c r="LA1743" i="146"/>
  <c r="KZ1743" i="146"/>
  <c r="KY1743" i="146"/>
  <c r="KX1743" i="146"/>
  <c r="KW1743" i="146"/>
  <c r="KV1743" i="146"/>
  <c r="KU1743" i="146"/>
  <c r="LA1742" i="146"/>
  <c r="KZ1742" i="146"/>
  <c r="KY1742" i="146"/>
  <c r="KX1742" i="146"/>
  <c r="KW1742" i="146"/>
  <c r="KV1742" i="146"/>
  <c r="KU1742" i="146"/>
  <c r="LA1741" i="146"/>
  <c r="KZ1741" i="146"/>
  <c r="KY1741" i="146"/>
  <c r="KX1741" i="146"/>
  <c r="KW1741" i="146"/>
  <c r="KV1741" i="146"/>
  <c r="KU1741" i="146"/>
  <c r="LA1740" i="146"/>
  <c r="KZ1740" i="146"/>
  <c r="KY1740" i="146"/>
  <c r="KX1740" i="146"/>
  <c r="KW1740" i="146"/>
  <c r="KV1740" i="146"/>
  <c r="KU1740" i="146"/>
  <c r="LA1739" i="146"/>
  <c r="KZ1739" i="146"/>
  <c r="KY1739" i="146"/>
  <c r="KX1739" i="146"/>
  <c r="KW1739" i="146"/>
  <c r="KV1739" i="146"/>
  <c r="KU1739" i="146"/>
  <c r="JX1668" i="146"/>
  <c r="JW1668" i="146"/>
  <c r="JV1668" i="146"/>
  <c r="JU1668" i="146"/>
  <c r="JT1668" i="146"/>
  <c r="JS1668" i="146"/>
  <c r="JR1668" i="146"/>
  <c r="JQ1668" i="146"/>
  <c r="JX1667" i="146"/>
  <c r="JW1667" i="146"/>
  <c r="JV1667" i="146"/>
  <c r="JU1667" i="146"/>
  <c r="JT1667" i="146"/>
  <c r="JS1667" i="146"/>
  <c r="JR1667" i="146"/>
  <c r="JQ1667" i="146"/>
  <c r="JX1666" i="146"/>
  <c r="JW1666" i="146"/>
  <c r="JV1666" i="146"/>
  <c r="JU1666" i="146"/>
  <c r="JT1666" i="146"/>
  <c r="JS1666" i="146"/>
  <c r="JR1666" i="146"/>
  <c r="JQ1666" i="146"/>
  <c r="JX1665" i="146"/>
  <c r="JW1665" i="146"/>
  <c r="JV1665" i="146"/>
  <c r="JU1665" i="146"/>
  <c r="JT1665" i="146"/>
  <c r="JS1665" i="146"/>
  <c r="JR1665" i="146"/>
  <c r="JQ1665" i="146"/>
  <c r="JX1664" i="146"/>
  <c r="JW1664" i="146"/>
  <c r="JV1664" i="146"/>
  <c r="JU1664" i="146"/>
  <c r="JT1664" i="146"/>
  <c r="JS1664" i="146"/>
  <c r="JR1664" i="146"/>
  <c r="JQ1664" i="146"/>
  <c r="JX1663" i="146"/>
  <c r="JW1663" i="146"/>
  <c r="JV1663" i="146"/>
  <c r="JU1663" i="146"/>
  <c r="JT1663" i="146"/>
  <c r="JS1663" i="146"/>
  <c r="JR1663" i="146"/>
  <c r="JQ1663" i="146"/>
  <c r="JX1662" i="146"/>
  <c r="JW1662" i="146"/>
  <c r="JV1662" i="146"/>
  <c r="JU1662" i="146"/>
  <c r="JT1662" i="146"/>
  <c r="JS1662" i="146"/>
  <c r="JR1662" i="146"/>
  <c r="JQ1662" i="146"/>
  <c r="JX1661" i="146"/>
  <c r="JW1661" i="146"/>
  <c r="JV1661" i="146"/>
  <c r="JU1661" i="146"/>
  <c r="JT1661" i="146"/>
  <c r="JS1661" i="146"/>
  <c r="JR1661" i="146"/>
  <c r="JQ1661" i="146"/>
  <c r="JX1660" i="146"/>
  <c r="JW1660" i="146"/>
  <c r="JV1660" i="146"/>
  <c r="JU1660" i="146"/>
  <c r="JT1660" i="146"/>
  <c r="JS1660" i="146"/>
  <c r="JR1660" i="146"/>
  <c r="JQ1660" i="146"/>
  <c r="JX1659" i="146"/>
  <c r="JW1659" i="146"/>
  <c r="JV1659" i="146"/>
  <c r="JU1659" i="146"/>
  <c r="JT1659" i="146"/>
  <c r="JS1659" i="146"/>
  <c r="JR1659" i="146"/>
  <c r="JQ1659" i="146"/>
  <c r="JX1658" i="146"/>
  <c r="JW1658" i="146"/>
  <c r="JV1658" i="146"/>
  <c r="JU1658" i="146"/>
  <c r="JT1658" i="146"/>
  <c r="JS1658" i="146"/>
  <c r="JR1658" i="146"/>
  <c r="JQ1658" i="146"/>
  <c r="JX1657" i="146"/>
  <c r="JW1657" i="146"/>
  <c r="JV1657" i="146"/>
  <c r="JU1657" i="146"/>
  <c r="JT1657" i="146"/>
  <c r="JS1657" i="146"/>
  <c r="JR1657" i="146"/>
  <c r="JQ1657" i="146"/>
  <c r="JX1656" i="146"/>
  <c r="JW1656" i="146"/>
  <c r="JV1656" i="146"/>
  <c r="JU1656" i="146"/>
  <c r="JT1656" i="146"/>
  <c r="JS1656" i="146"/>
  <c r="JR1656" i="146"/>
  <c r="JQ1656" i="146"/>
  <c r="JX1655" i="146"/>
  <c r="JW1655" i="146"/>
  <c r="JV1655" i="146"/>
  <c r="JU1655" i="146"/>
  <c r="JT1655" i="146"/>
  <c r="JS1655" i="146"/>
  <c r="JR1655" i="146"/>
  <c r="JQ1655" i="146"/>
  <c r="JX1654" i="146"/>
  <c r="JW1654" i="146"/>
  <c r="JV1654" i="146"/>
  <c r="JU1654" i="146"/>
  <c r="JT1654" i="146"/>
  <c r="JS1654" i="146"/>
  <c r="JR1654" i="146"/>
  <c r="JQ1654" i="146"/>
  <c r="JX1653" i="146"/>
  <c r="JW1653" i="146"/>
  <c r="JV1653" i="146"/>
  <c r="JU1653" i="146"/>
  <c r="JT1653" i="146"/>
  <c r="JS1653" i="146"/>
  <c r="JR1653" i="146"/>
  <c r="JQ1653" i="146"/>
  <c r="JX1652" i="146"/>
  <c r="JW1652" i="146"/>
  <c r="JV1652" i="146"/>
  <c r="JU1652" i="146"/>
  <c r="JT1652" i="146"/>
  <c r="JS1652" i="146"/>
  <c r="JR1652" i="146"/>
  <c r="JQ1652" i="146"/>
  <c r="JX1651" i="146"/>
  <c r="JW1651" i="146"/>
  <c r="JV1651" i="146"/>
  <c r="JU1651" i="146"/>
  <c r="JT1651" i="146"/>
  <c r="JS1651" i="146"/>
  <c r="JR1651" i="146"/>
  <c r="JQ1651" i="146"/>
  <c r="JX1650" i="146"/>
  <c r="JW1650" i="146"/>
  <c r="JV1650" i="146"/>
  <c r="JU1650" i="146"/>
  <c r="JT1650" i="146"/>
  <c r="JS1650" i="146"/>
  <c r="JR1650" i="146"/>
  <c r="JQ1650" i="146"/>
  <c r="JX1649" i="146"/>
  <c r="JW1649" i="146"/>
  <c r="JV1649" i="146"/>
  <c r="JU1649" i="146"/>
  <c r="JT1649" i="146"/>
  <c r="JS1649" i="146"/>
  <c r="JR1649" i="146"/>
  <c r="JQ1649" i="146"/>
  <c r="JX1648" i="146"/>
  <c r="JW1648" i="146"/>
  <c r="JV1648" i="146"/>
  <c r="JU1648" i="146"/>
  <c r="JT1648" i="146"/>
  <c r="JS1648" i="146"/>
  <c r="JR1648" i="146"/>
  <c r="JQ1648" i="146"/>
  <c r="JX1647" i="146"/>
  <c r="JW1647" i="146"/>
  <c r="JV1647" i="146"/>
  <c r="JU1647" i="146"/>
  <c r="JT1647" i="146"/>
  <c r="JS1647" i="146"/>
  <c r="JR1647" i="146"/>
  <c r="JQ1647" i="146"/>
  <c r="JX1646" i="146"/>
  <c r="JW1646" i="146"/>
  <c r="JV1646" i="146"/>
  <c r="JU1646" i="146"/>
  <c r="JT1646" i="146"/>
  <c r="JS1646" i="146"/>
  <c r="JR1646" i="146"/>
  <c r="JQ1646" i="146"/>
  <c r="JX1645" i="146"/>
  <c r="JW1645" i="146"/>
  <c r="JV1645" i="146"/>
  <c r="JU1645" i="146"/>
  <c r="JT1645" i="146"/>
  <c r="JS1645" i="146"/>
  <c r="JR1645" i="146"/>
  <c r="JQ1645" i="146"/>
  <c r="JX1644" i="146"/>
  <c r="JW1644" i="146"/>
  <c r="JV1644" i="146"/>
  <c r="JU1644" i="146"/>
  <c r="JT1644" i="146"/>
  <c r="JS1644" i="146"/>
  <c r="JR1644" i="146"/>
  <c r="JQ1644" i="146"/>
  <c r="JX1643" i="146"/>
  <c r="JW1643" i="146"/>
  <c r="JV1643" i="146"/>
  <c r="JU1643" i="146"/>
  <c r="JT1643" i="146"/>
  <c r="JS1643" i="146"/>
  <c r="JR1643" i="146"/>
  <c r="JQ1643" i="146"/>
  <c r="JX1641" i="146"/>
  <c r="JW1641" i="146"/>
  <c r="JV1641" i="146"/>
  <c r="JU1641" i="146"/>
  <c r="JT1641" i="146"/>
  <c r="JS1641" i="146"/>
  <c r="JR1641" i="146"/>
  <c r="JQ1641" i="146"/>
  <c r="JX1640" i="146"/>
  <c r="JW1640" i="146"/>
  <c r="JV1640" i="146"/>
  <c r="JU1640" i="146"/>
  <c r="JT1640" i="146"/>
  <c r="JS1640" i="146"/>
  <c r="JR1640" i="146"/>
  <c r="JQ1640" i="146"/>
  <c r="JX1639" i="146"/>
  <c r="JW1639" i="146"/>
  <c r="JV1639" i="146"/>
  <c r="JU1639" i="146"/>
  <c r="JT1639" i="146"/>
  <c r="JS1639" i="146"/>
  <c r="JR1639" i="146"/>
  <c r="JQ1639" i="146"/>
  <c r="JX1638" i="146"/>
  <c r="JW1638" i="146"/>
  <c r="JV1638" i="146"/>
  <c r="JU1638" i="146"/>
  <c r="JT1638" i="146"/>
  <c r="JS1638" i="146"/>
  <c r="JR1638" i="146"/>
  <c r="JQ1638" i="146"/>
  <c r="JX1637" i="146"/>
  <c r="JW1637" i="146"/>
  <c r="JV1637" i="146"/>
  <c r="JU1637" i="146"/>
  <c r="JT1637" i="146"/>
  <c r="JS1637" i="146"/>
  <c r="JR1637" i="146"/>
  <c r="JQ1637" i="146"/>
  <c r="JX1636" i="146"/>
  <c r="JW1636" i="146"/>
  <c r="JV1636" i="146"/>
  <c r="JU1636" i="146"/>
  <c r="JT1636" i="146"/>
  <c r="JS1636" i="146"/>
  <c r="JR1636" i="146"/>
  <c r="JQ1636" i="146"/>
  <c r="JX1635" i="146"/>
  <c r="JW1635" i="146"/>
  <c r="JV1635" i="146"/>
  <c r="JU1635" i="146"/>
  <c r="JT1635" i="146"/>
  <c r="JS1635" i="146"/>
  <c r="JR1635" i="146"/>
  <c r="JQ1635" i="146"/>
  <c r="JX1634" i="146"/>
  <c r="JW1634" i="146"/>
  <c r="JV1634" i="146"/>
  <c r="JU1634" i="146"/>
  <c r="JT1634" i="146"/>
  <c r="JS1634" i="146"/>
  <c r="JR1634" i="146"/>
  <c r="JQ1634" i="146"/>
  <c r="JX1633" i="146"/>
  <c r="JW1633" i="146"/>
  <c r="JV1633" i="146"/>
  <c r="JU1633" i="146"/>
  <c r="JT1633" i="146"/>
  <c r="JS1633" i="146"/>
  <c r="JR1633" i="146"/>
  <c r="JQ1633" i="146"/>
  <c r="JX1632" i="146"/>
  <c r="JW1632" i="146"/>
  <c r="JV1632" i="146"/>
  <c r="JU1632" i="146"/>
  <c r="JT1632" i="146"/>
  <c r="JS1632" i="146"/>
  <c r="JR1632" i="146"/>
  <c r="JQ1632" i="146"/>
  <c r="JX1631" i="146"/>
  <c r="JW1631" i="146"/>
  <c r="JV1631" i="146"/>
  <c r="JU1631" i="146"/>
  <c r="JT1631" i="146"/>
  <c r="JS1631" i="146"/>
  <c r="JR1631" i="146"/>
  <c r="JQ1631" i="146"/>
  <c r="JX1630" i="146"/>
  <c r="JW1630" i="146"/>
  <c r="JV1630" i="146"/>
  <c r="JU1630" i="146"/>
  <c r="JT1630" i="146"/>
  <c r="JS1630" i="146"/>
  <c r="JR1630" i="146"/>
  <c r="JQ1630" i="146"/>
  <c r="JX1629" i="146"/>
  <c r="JW1629" i="146"/>
  <c r="JV1629" i="146"/>
  <c r="JU1629" i="146"/>
  <c r="JT1629" i="146"/>
  <c r="JS1629" i="146"/>
  <c r="JR1629" i="146"/>
  <c r="JQ1629" i="146"/>
  <c r="JX1628" i="146"/>
  <c r="JW1628" i="146"/>
  <c r="JV1628" i="146"/>
  <c r="JU1628" i="146"/>
  <c r="JT1628" i="146"/>
  <c r="JS1628" i="146"/>
  <c r="JR1628" i="146"/>
  <c r="JQ1628" i="146"/>
  <c r="JX1627" i="146"/>
  <c r="JW1627" i="146"/>
  <c r="JV1627" i="146"/>
  <c r="JU1627" i="146"/>
  <c r="JT1627" i="146"/>
  <c r="JS1627" i="146"/>
  <c r="JR1627" i="146"/>
  <c r="JQ1627" i="146"/>
  <c r="JX1626" i="146"/>
  <c r="JW1626" i="146"/>
  <c r="JV1626" i="146"/>
  <c r="JU1626" i="146"/>
  <c r="JT1626" i="146"/>
  <c r="JS1626" i="146"/>
  <c r="JR1626" i="146"/>
  <c r="JQ1626" i="146"/>
  <c r="JX1625" i="146"/>
  <c r="JW1625" i="146"/>
  <c r="JV1625" i="146"/>
  <c r="JU1625" i="146"/>
  <c r="JT1625" i="146"/>
  <c r="JS1625" i="146"/>
  <c r="JR1625" i="146"/>
  <c r="JQ1625" i="146"/>
  <c r="JX1624" i="146"/>
  <c r="JW1624" i="146"/>
  <c r="JV1624" i="146"/>
  <c r="JU1624" i="146"/>
  <c r="JT1624" i="146"/>
  <c r="JS1624" i="146"/>
  <c r="JR1624" i="146"/>
  <c r="JQ1624" i="146"/>
  <c r="JX1623" i="146"/>
  <c r="JW1623" i="146"/>
  <c r="JV1623" i="146"/>
  <c r="JU1623" i="146"/>
  <c r="JT1623" i="146"/>
  <c r="JS1623" i="146"/>
  <c r="JR1623" i="146"/>
  <c r="JQ1623" i="146"/>
  <c r="JX1622" i="146"/>
  <c r="JW1622" i="146"/>
  <c r="JV1622" i="146"/>
  <c r="JU1622" i="146"/>
  <c r="JT1622" i="146"/>
  <c r="JS1622" i="146"/>
  <c r="JR1622" i="146"/>
  <c r="JQ1622" i="146"/>
  <c r="JX1621" i="146"/>
  <c r="JW1621" i="146"/>
  <c r="JV1621" i="146"/>
  <c r="JU1621" i="146"/>
  <c r="JT1621" i="146"/>
  <c r="JS1621" i="146"/>
  <c r="JR1621" i="146"/>
  <c r="JQ1621" i="146"/>
  <c r="JX1620" i="146"/>
  <c r="JW1620" i="146"/>
  <c r="JV1620" i="146"/>
  <c r="JU1620" i="146"/>
  <c r="JT1620" i="146"/>
  <c r="JS1620" i="146"/>
  <c r="JR1620" i="146"/>
  <c r="JQ1620" i="146"/>
  <c r="JX1619" i="146"/>
  <c r="JW1619" i="146"/>
  <c r="JV1619" i="146"/>
  <c r="JU1619" i="146"/>
  <c r="JT1619" i="146"/>
  <c r="JS1619" i="146"/>
  <c r="JR1619" i="146"/>
  <c r="JQ1619" i="146"/>
  <c r="JX1618" i="146"/>
  <c r="JW1618" i="146"/>
  <c r="JV1618" i="146"/>
  <c r="JU1618" i="146"/>
  <c r="JT1618" i="146"/>
  <c r="JS1618" i="146"/>
  <c r="JR1618" i="146"/>
  <c r="JQ1618" i="146"/>
  <c r="JX1617" i="146"/>
  <c r="JW1617" i="146"/>
  <c r="JV1617" i="146"/>
  <c r="JU1617" i="146"/>
  <c r="JT1617" i="146"/>
  <c r="JS1617" i="146"/>
  <c r="JR1617" i="146"/>
  <c r="JQ1617" i="146"/>
  <c r="JX1616" i="146"/>
  <c r="JW1616" i="146"/>
  <c r="JV1616" i="146"/>
  <c r="JU1616" i="146"/>
  <c r="JT1616" i="146"/>
  <c r="JS1616" i="146"/>
  <c r="JR1616" i="146"/>
  <c r="JQ1616" i="146"/>
  <c r="JX1615" i="146"/>
  <c r="JW1615" i="146"/>
  <c r="JV1615" i="146"/>
  <c r="JU1615" i="146"/>
  <c r="JT1615" i="146"/>
  <c r="JS1615" i="146"/>
  <c r="JR1615" i="146"/>
  <c r="JQ1615" i="146"/>
  <c r="JX1614" i="146"/>
  <c r="JW1614" i="146"/>
  <c r="JV1614" i="146"/>
  <c r="JU1614" i="146"/>
  <c r="JT1614" i="146"/>
  <c r="JS1614" i="146"/>
  <c r="JR1614" i="146"/>
  <c r="JQ1614" i="146"/>
  <c r="JX1613" i="146"/>
  <c r="JW1613" i="146"/>
  <c r="JV1613" i="146"/>
  <c r="JU1613" i="146"/>
  <c r="JT1613" i="146"/>
  <c r="JS1613" i="146"/>
  <c r="JR1613" i="146"/>
  <c r="JQ1613" i="146"/>
  <c r="JX1612" i="146"/>
  <c r="JW1612" i="146"/>
  <c r="JV1612" i="146"/>
  <c r="JU1612" i="146"/>
  <c r="JT1612" i="146"/>
  <c r="JS1612" i="146"/>
  <c r="JR1612" i="146"/>
  <c r="JQ1612" i="146"/>
  <c r="JX1611" i="146"/>
  <c r="JW1611" i="146"/>
  <c r="JV1611" i="146"/>
  <c r="JU1611" i="146"/>
  <c r="JT1611" i="146"/>
  <c r="JS1611" i="146"/>
  <c r="JR1611" i="146"/>
  <c r="JQ1611" i="146"/>
  <c r="JX1610" i="146"/>
  <c r="JW1610" i="146"/>
  <c r="JV1610" i="146"/>
  <c r="JU1610" i="146"/>
  <c r="JT1610" i="146"/>
  <c r="JS1610" i="146"/>
  <c r="JR1610" i="146"/>
  <c r="JQ1610" i="146"/>
  <c r="JX1609" i="146"/>
  <c r="JW1609" i="146"/>
  <c r="JV1609" i="146"/>
  <c r="JU1609" i="146"/>
  <c r="JT1609" i="146"/>
  <c r="JS1609" i="146"/>
  <c r="JR1609" i="146"/>
  <c r="JQ1609" i="146"/>
  <c r="JX1607" i="146"/>
  <c r="JW1607" i="146"/>
  <c r="JV1607" i="146"/>
  <c r="JU1607" i="146"/>
  <c r="JT1607" i="146"/>
  <c r="JS1607" i="146"/>
  <c r="JR1607" i="146"/>
  <c r="JQ1607" i="146"/>
  <c r="JX1606" i="146"/>
  <c r="JW1606" i="146"/>
  <c r="JV1606" i="146"/>
  <c r="JU1606" i="146"/>
  <c r="JT1606" i="146"/>
  <c r="JS1606" i="146"/>
  <c r="JR1606" i="146"/>
  <c r="JQ1606" i="146"/>
  <c r="JX1605" i="146"/>
  <c r="JW1605" i="146"/>
  <c r="JV1605" i="146"/>
  <c r="JU1605" i="146"/>
  <c r="JT1605" i="146"/>
  <c r="JS1605" i="146"/>
  <c r="JR1605" i="146"/>
  <c r="JQ1605" i="146"/>
  <c r="JX1604" i="146"/>
  <c r="JW1604" i="146"/>
  <c r="JV1604" i="146"/>
  <c r="JU1604" i="146"/>
  <c r="JT1604" i="146"/>
  <c r="JS1604" i="146"/>
  <c r="JR1604" i="146"/>
  <c r="JQ1604" i="146"/>
  <c r="JX1603" i="146"/>
  <c r="JW1603" i="146"/>
  <c r="JV1603" i="146"/>
  <c r="JU1603" i="146"/>
  <c r="JT1603" i="146"/>
  <c r="JS1603" i="146"/>
  <c r="JR1603" i="146"/>
  <c r="JQ1603" i="146"/>
  <c r="JX1602" i="146"/>
  <c r="JW1602" i="146"/>
  <c r="JV1602" i="146"/>
  <c r="JU1602" i="146"/>
  <c r="JT1602" i="146"/>
  <c r="JS1602" i="146"/>
  <c r="JR1602" i="146"/>
  <c r="JQ1602" i="146"/>
  <c r="JX1601" i="146"/>
  <c r="JW1601" i="146"/>
  <c r="JV1601" i="146"/>
  <c r="JU1601" i="146"/>
  <c r="JT1601" i="146"/>
  <c r="JS1601" i="146"/>
  <c r="JR1601" i="146"/>
  <c r="JQ1601" i="146"/>
  <c r="JX1600" i="146"/>
  <c r="JW1600" i="146"/>
  <c r="JV1600" i="146"/>
  <c r="JU1600" i="146"/>
  <c r="JT1600" i="146"/>
  <c r="JS1600" i="146"/>
  <c r="JR1600" i="146"/>
  <c r="JQ1600" i="146"/>
  <c r="JX1599" i="146"/>
  <c r="JW1599" i="146"/>
  <c r="JV1599" i="146"/>
  <c r="JU1599" i="146"/>
  <c r="JT1599" i="146"/>
  <c r="JS1599" i="146"/>
  <c r="JR1599" i="146"/>
  <c r="JQ1599" i="146"/>
  <c r="JX1598" i="146"/>
  <c r="JW1598" i="146"/>
  <c r="JV1598" i="146"/>
  <c r="JU1598" i="146"/>
  <c r="JT1598" i="146"/>
  <c r="JS1598" i="146"/>
  <c r="JR1598" i="146"/>
  <c r="JQ1598" i="146"/>
  <c r="JX1597" i="146"/>
  <c r="JW1597" i="146"/>
  <c r="JV1597" i="146"/>
  <c r="JU1597" i="146"/>
  <c r="JT1597" i="146"/>
  <c r="JS1597" i="146"/>
  <c r="JR1597" i="146"/>
  <c r="JQ1597" i="146"/>
  <c r="JX1596" i="146"/>
  <c r="JW1596" i="146"/>
  <c r="JV1596" i="146"/>
  <c r="JU1596" i="146"/>
  <c r="JT1596" i="146"/>
  <c r="JS1596" i="146"/>
  <c r="JR1596" i="146"/>
  <c r="JQ1596" i="146"/>
  <c r="JX1595" i="146"/>
  <c r="JW1595" i="146"/>
  <c r="JV1595" i="146"/>
  <c r="JU1595" i="146"/>
  <c r="JT1595" i="146"/>
  <c r="JS1595" i="146"/>
  <c r="JR1595" i="146"/>
  <c r="JQ1595" i="146"/>
  <c r="JX1594" i="146"/>
  <c r="JW1594" i="146"/>
  <c r="JV1594" i="146"/>
  <c r="JU1594" i="146"/>
  <c r="JT1594" i="146"/>
  <c r="JS1594" i="146"/>
  <c r="JR1594" i="146"/>
  <c r="JQ1594" i="146"/>
  <c r="JX1593" i="146"/>
  <c r="JW1593" i="146"/>
  <c r="JV1593" i="146"/>
  <c r="JU1593" i="146"/>
  <c r="JT1593" i="146"/>
  <c r="JS1593" i="146"/>
  <c r="JR1593" i="146"/>
  <c r="JQ1593" i="146"/>
  <c r="JX1592" i="146"/>
  <c r="JW1592" i="146"/>
  <c r="JV1592" i="146"/>
  <c r="JU1592" i="146"/>
  <c r="JT1592" i="146"/>
  <c r="JS1592" i="146"/>
  <c r="JR1592" i="146"/>
  <c r="JQ1592" i="146"/>
  <c r="JX1591" i="146"/>
  <c r="JW1591" i="146"/>
  <c r="JV1591" i="146"/>
  <c r="JU1591" i="146"/>
  <c r="JT1591" i="146"/>
  <c r="JS1591" i="146"/>
  <c r="JR1591" i="146"/>
  <c r="JQ1591" i="146"/>
  <c r="JX1590" i="146"/>
  <c r="JW1590" i="146"/>
  <c r="JV1590" i="146"/>
  <c r="JU1590" i="146"/>
  <c r="JT1590" i="146"/>
  <c r="JS1590" i="146"/>
  <c r="JR1590" i="146"/>
  <c r="JQ1590" i="146"/>
  <c r="JX1589" i="146"/>
  <c r="JW1589" i="146"/>
  <c r="JV1589" i="146"/>
  <c r="JU1589" i="146"/>
  <c r="JT1589" i="146"/>
  <c r="JS1589" i="146"/>
  <c r="JR1589" i="146"/>
  <c r="JQ1589" i="146"/>
  <c r="JX1588" i="146"/>
  <c r="JW1588" i="146"/>
  <c r="JV1588" i="146"/>
  <c r="JU1588" i="146"/>
  <c r="JT1588" i="146"/>
  <c r="JS1588" i="146"/>
  <c r="JR1588" i="146"/>
  <c r="JQ1588" i="146"/>
  <c r="JX1587" i="146"/>
  <c r="JW1587" i="146"/>
  <c r="JV1587" i="146"/>
  <c r="JU1587" i="146"/>
  <c r="JT1587" i="146"/>
  <c r="JS1587" i="146"/>
  <c r="JR1587" i="146"/>
  <c r="JQ1587" i="146"/>
  <c r="JX1586" i="146"/>
  <c r="JW1586" i="146"/>
  <c r="JV1586" i="146"/>
  <c r="JU1586" i="146"/>
  <c r="JT1586" i="146"/>
  <c r="JS1586" i="146"/>
  <c r="JR1586" i="146"/>
  <c r="JQ1586" i="146"/>
  <c r="JX1585" i="146"/>
  <c r="JW1585" i="146"/>
  <c r="JV1585" i="146"/>
  <c r="JU1585" i="146"/>
  <c r="JT1585" i="146"/>
  <c r="JS1585" i="146"/>
  <c r="JR1585" i="146"/>
  <c r="JQ1585" i="146"/>
  <c r="JX1584" i="146"/>
  <c r="JW1584" i="146"/>
  <c r="JV1584" i="146"/>
  <c r="JU1584" i="146"/>
  <c r="JT1584" i="146"/>
  <c r="JS1584" i="146"/>
  <c r="JR1584" i="146"/>
  <c r="JQ1584" i="146"/>
  <c r="JX1583" i="146"/>
  <c r="JW1583" i="146"/>
  <c r="JV1583" i="146"/>
  <c r="JU1583" i="146"/>
  <c r="JT1583" i="146"/>
  <c r="JS1583" i="146"/>
  <c r="JR1583" i="146"/>
  <c r="JQ1583" i="146"/>
  <c r="JX1582" i="146"/>
  <c r="JW1582" i="146"/>
  <c r="JV1582" i="146"/>
  <c r="JU1582" i="146"/>
  <c r="JT1582" i="146"/>
  <c r="JS1582" i="146"/>
  <c r="JR1582" i="146"/>
  <c r="JQ1582" i="146"/>
  <c r="JX1581" i="146"/>
  <c r="JW1581" i="146"/>
  <c r="JV1581" i="146"/>
  <c r="JU1581" i="146"/>
  <c r="JT1581" i="146"/>
  <c r="JS1581" i="146"/>
  <c r="JR1581" i="146"/>
  <c r="JQ1581" i="146"/>
  <c r="JX1580" i="146"/>
  <c r="JW1580" i="146"/>
  <c r="JV1580" i="146"/>
  <c r="JU1580" i="146"/>
  <c r="JT1580" i="146"/>
  <c r="JS1580" i="146"/>
  <c r="JR1580" i="146"/>
  <c r="JQ1580" i="146"/>
  <c r="JX1579" i="146"/>
  <c r="JW1579" i="146"/>
  <c r="JV1579" i="146"/>
  <c r="JU1579" i="146"/>
  <c r="JT1579" i="146"/>
  <c r="JS1579" i="146"/>
  <c r="JR1579" i="146"/>
  <c r="JQ1579" i="146"/>
  <c r="JO1567" i="146"/>
  <c r="JN1567" i="146"/>
  <c r="JM1567" i="146"/>
  <c r="JL1567" i="146"/>
  <c r="JK1567" i="146"/>
  <c r="JJ1567" i="146"/>
  <c r="JI1567" i="146"/>
  <c r="JO1566" i="146"/>
  <c r="JN1566" i="146"/>
  <c r="JM1566" i="146"/>
  <c r="JL1566" i="146"/>
  <c r="JK1566" i="146"/>
  <c r="JJ1566" i="146"/>
  <c r="JI1566" i="146"/>
  <c r="JO1565" i="146"/>
  <c r="JN1565" i="146"/>
  <c r="JM1565" i="146"/>
  <c r="JL1565" i="146"/>
  <c r="JK1565" i="146"/>
  <c r="JJ1565" i="146"/>
  <c r="JI1565" i="146"/>
  <c r="JO1564" i="146"/>
  <c r="JN1564" i="146"/>
  <c r="JM1564" i="146"/>
  <c r="JL1564" i="146"/>
  <c r="JK1564" i="146"/>
  <c r="JJ1564" i="146"/>
  <c r="JI1564" i="146"/>
  <c r="JO1563" i="146"/>
  <c r="JN1563" i="146"/>
  <c r="JM1563" i="146"/>
  <c r="JL1563" i="146"/>
  <c r="JK1563" i="146"/>
  <c r="JJ1563" i="146"/>
  <c r="JI1563" i="146"/>
  <c r="JO1562" i="146"/>
  <c r="JN1562" i="146"/>
  <c r="JM1562" i="146"/>
  <c r="JL1562" i="146"/>
  <c r="JK1562" i="146"/>
  <c r="JJ1562" i="146"/>
  <c r="JI1562" i="146"/>
  <c r="JO1561" i="146"/>
  <c r="JN1561" i="146"/>
  <c r="JM1561" i="146"/>
  <c r="JL1561" i="146"/>
  <c r="JK1561" i="146"/>
  <c r="JJ1561" i="146"/>
  <c r="JI1561" i="146"/>
  <c r="JO1560" i="146"/>
  <c r="JN1560" i="146"/>
  <c r="JM1560" i="146"/>
  <c r="JL1560" i="146"/>
  <c r="JK1560" i="146"/>
  <c r="JJ1560" i="146"/>
  <c r="JI1560" i="146"/>
  <c r="JO1559" i="146"/>
  <c r="JN1559" i="146"/>
  <c r="JM1559" i="146"/>
  <c r="JL1559" i="146"/>
  <c r="JK1559" i="146"/>
  <c r="JJ1559" i="146"/>
  <c r="JI1559" i="146"/>
  <c r="JO1558" i="146"/>
  <c r="JN1558" i="146"/>
  <c r="JM1558" i="146"/>
  <c r="JL1558" i="146"/>
  <c r="JK1558" i="146"/>
  <c r="JJ1558" i="146"/>
  <c r="JI1558" i="146"/>
  <c r="JO1557" i="146"/>
  <c r="JN1557" i="146"/>
  <c r="JM1557" i="146"/>
  <c r="JL1557" i="146"/>
  <c r="JK1557" i="146"/>
  <c r="JJ1557" i="146"/>
  <c r="JI1557" i="146"/>
  <c r="JO1556" i="146"/>
  <c r="JN1556" i="146"/>
  <c r="JM1556" i="146"/>
  <c r="JL1556" i="146"/>
  <c r="JK1556" i="146"/>
  <c r="JJ1556" i="146"/>
  <c r="JI1556" i="146"/>
  <c r="JO1555" i="146"/>
  <c r="JN1555" i="146"/>
  <c r="JM1555" i="146"/>
  <c r="JL1555" i="146"/>
  <c r="JK1555" i="146"/>
  <c r="JJ1555" i="146"/>
  <c r="JI1555" i="146"/>
  <c r="JO1554" i="146"/>
  <c r="JN1554" i="146"/>
  <c r="JM1554" i="146"/>
  <c r="JL1554" i="146"/>
  <c r="JK1554" i="146"/>
  <c r="JJ1554" i="146"/>
  <c r="JI1554" i="146"/>
  <c r="JO1553" i="146"/>
  <c r="JN1553" i="146"/>
  <c r="JM1553" i="146"/>
  <c r="JL1553" i="146"/>
  <c r="JK1553" i="146"/>
  <c r="JJ1553" i="146"/>
  <c r="JI1553" i="146"/>
  <c r="JO1552" i="146"/>
  <c r="JN1552" i="146"/>
  <c r="JM1552" i="146"/>
  <c r="JL1552" i="146"/>
  <c r="JK1552" i="146"/>
  <c r="JJ1552" i="146"/>
  <c r="JI1552" i="146"/>
  <c r="JO1550" i="146"/>
  <c r="JN1550" i="146"/>
  <c r="JM1550" i="146"/>
  <c r="JL1550" i="146"/>
  <c r="JK1550" i="146"/>
  <c r="JJ1550" i="146"/>
  <c r="JI1550" i="146"/>
  <c r="JO1549" i="146"/>
  <c r="JN1549" i="146"/>
  <c r="JM1549" i="146"/>
  <c r="JL1549" i="146"/>
  <c r="JK1549" i="146"/>
  <c r="JJ1549" i="146"/>
  <c r="JI1549" i="146"/>
  <c r="JO1548" i="146"/>
  <c r="JN1548" i="146"/>
  <c r="JM1548" i="146"/>
  <c r="JL1548" i="146"/>
  <c r="JK1548" i="146"/>
  <c r="JJ1548" i="146"/>
  <c r="JI1548" i="146"/>
  <c r="JO1547" i="146"/>
  <c r="JN1547" i="146"/>
  <c r="JM1547" i="146"/>
  <c r="JL1547" i="146"/>
  <c r="JK1547" i="146"/>
  <c r="JJ1547" i="146"/>
  <c r="JI1547" i="146"/>
  <c r="JO1546" i="146"/>
  <c r="JN1546" i="146"/>
  <c r="JM1546" i="146"/>
  <c r="JL1546" i="146"/>
  <c r="JK1546" i="146"/>
  <c r="JJ1546" i="146"/>
  <c r="JI1546" i="146"/>
  <c r="JO1545" i="146"/>
  <c r="JN1545" i="146"/>
  <c r="JM1545" i="146"/>
  <c r="JL1545" i="146"/>
  <c r="JK1545" i="146"/>
  <c r="JJ1545" i="146"/>
  <c r="JI1545" i="146"/>
  <c r="JO1544" i="146"/>
  <c r="JN1544" i="146"/>
  <c r="JM1544" i="146"/>
  <c r="JL1544" i="146"/>
  <c r="JK1544" i="146"/>
  <c r="JJ1544" i="146"/>
  <c r="JI1544" i="146"/>
  <c r="JO1543" i="146"/>
  <c r="JN1543" i="146"/>
  <c r="JM1543" i="146"/>
  <c r="JL1543" i="146"/>
  <c r="JK1543" i="146"/>
  <c r="JJ1543" i="146"/>
  <c r="JI1543" i="146"/>
  <c r="JO1542" i="146"/>
  <c r="JN1542" i="146"/>
  <c r="JM1542" i="146"/>
  <c r="JL1542" i="146"/>
  <c r="JK1542" i="146"/>
  <c r="JJ1542" i="146"/>
  <c r="JI1542" i="146"/>
  <c r="JO1541" i="146"/>
  <c r="JN1541" i="146"/>
  <c r="JM1541" i="146"/>
  <c r="JL1541" i="146"/>
  <c r="JK1541" i="146"/>
  <c r="JJ1541" i="146"/>
  <c r="JI1541" i="146"/>
  <c r="JO1540" i="146"/>
  <c r="JN1540" i="146"/>
  <c r="JM1540" i="146"/>
  <c r="JL1540" i="146"/>
  <c r="JK1540" i="146"/>
  <c r="JJ1540" i="146"/>
  <c r="JI1540" i="146"/>
  <c r="JO1539" i="146"/>
  <c r="JN1539" i="146"/>
  <c r="JM1539" i="146"/>
  <c r="JL1539" i="146"/>
  <c r="JK1539" i="146"/>
  <c r="JJ1539" i="146"/>
  <c r="JI1539" i="146"/>
  <c r="JO1538" i="146"/>
  <c r="JN1538" i="146"/>
  <c r="JM1538" i="146"/>
  <c r="JL1538" i="146"/>
  <c r="JK1538" i="146"/>
  <c r="JJ1538" i="146"/>
  <c r="JI1538" i="146"/>
  <c r="JO1537" i="146"/>
  <c r="JN1537" i="146"/>
  <c r="JM1537" i="146"/>
  <c r="JL1537" i="146"/>
  <c r="JK1537" i="146"/>
  <c r="JJ1537" i="146"/>
  <c r="JI1537" i="146"/>
  <c r="JO1536" i="146"/>
  <c r="JN1536" i="146"/>
  <c r="JM1536" i="146"/>
  <c r="JL1536" i="146"/>
  <c r="JK1536" i="146"/>
  <c r="JJ1536" i="146"/>
  <c r="JI1536" i="146"/>
  <c r="JO1535" i="146"/>
  <c r="JN1535" i="146"/>
  <c r="JM1535" i="146"/>
  <c r="JL1535" i="146"/>
  <c r="JK1535" i="146"/>
  <c r="JJ1535" i="146"/>
  <c r="JI1535" i="146"/>
  <c r="JO1534" i="146"/>
  <c r="JN1534" i="146"/>
  <c r="JM1534" i="146"/>
  <c r="JL1534" i="146"/>
  <c r="JK1534" i="146"/>
  <c r="JJ1534" i="146"/>
  <c r="JI1534" i="146"/>
  <c r="JO1533" i="146"/>
  <c r="JN1533" i="146"/>
  <c r="JM1533" i="146"/>
  <c r="JL1533" i="146"/>
  <c r="JK1533" i="146"/>
  <c r="JJ1533" i="146"/>
  <c r="JI1533" i="146"/>
  <c r="JO1532" i="146"/>
  <c r="JN1532" i="146"/>
  <c r="JM1532" i="146"/>
  <c r="JL1532" i="146"/>
  <c r="JK1532" i="146"/>
  <c r="JJ1532" i="146"/>
  <c r="JI1532" i="146"/>
  <c r="JO1531" i="146"/>
  <c r="JN1531" i="146"/>
  <c r="JM1531" i="146"/>
  <c r="JL1531" i="146"/>
  <c r="JK1531" i="146"/>
  <c r="JJ1531" i="146"/>
  <c r="JI1531" i="146"/>
  <c r="JO1530" i="146"/>
  <c r="JN1530" i="146"/>
  <c r="JM1530" i="146"/>
  <c r="JL1530" i="146"/>
  <c r="JK1530" i="146"/>
  <c r="JJ1530" i="146"/>
  <c r="JI1530" i="146"/>
  <c r="JO1529" i="146"/>
  <c r="JN1529" i="146"/>
  <c r="JM1529" i="146"/>
  <c r="JL1529" i="146"/>
  <c r="JK1529" i="146"/>
  <c r="JJ1529" i="146"/>
  <c r="JI1529" i="146"/>
  <c r="JO1528" i="146"/>
  <c r="JN1528" i="146"/>
  <c r="JM1528" i="146"/>
  <c r="JL1528" i="146"/>
  <c r="JK1528" i="146"/>
  <c r="JJ1528" i="146"/>
  <c r="JI1528" i="146"/>
  <c r="JO1527" i="146"/>
  <c r="JN1527" i="146"/>
  <c r="JM1527" i="146"/>
  <c r="JL1527" i="146"/>
  <c r="JK1527" i="146"/>
  <c r="JJ1527" i="146"/>
  <c r="JI1527" i="146"/>
  <c r="JO1526" i="146"/>
  <c r="JN1526" i="146"/>
  <c r="JM1526" i="146"/>
  <c r="JL1526" i="146"/>
  <c r="JK1526" i="146"/>
  <c r="JJ1526" i="146"/>
  <c r="JI1526" i="146"/>
  <c r="JO1525" i="146"/>
  <c r="JN1525" i="146"/>
  <c r="JM1525" i="146"/>
  <c r="JL1525" i="146"/>
  <c r="JK1525" i="146"/>
  <c r="JJ1525" i="146"/>
  <c r="JI1525" i="146"/>
  <c r="JO1524" i="146"/>
  <c r="JN1524" i="146"/>
  <c r="JM1524" i="146"/>
  <c r="JL1524" i="146"/>
  <c r="JK1524" i="146"/>
  <c r="JJ1524" i="146"/>
  <c r="JI1524" i="146"/>
  <c r="JO1522" i="146"/>
  <c r="JN1522" i="146"/>
  <c r="JM1522" i="146"/>
  <c r="JL1522" i="146"/>
  <c r="JK1522" i="146"/>
  <c r="JJ1522" i="146"/>
  <c r="JI1522" i="146"/>
  <c r="JO1521" i="146"/>
  <c r="JN1521" i="146"/>
  <c r="JM1521" i="146"/>
  <c r="JL1521" i="146"/>
  <c r="JK1521" i="146"/>
  <c r="JJ1521" i="146"/>
  <c r="JI1521" i="146"/>
  <c r="JO1520" i="146"/>
  <c r="JN1520" i="146"/>
  <c r="JM1520" i="146"/>
  <c r="JL1520" i="146"/>
  <c r="JK1520" i="146"/>
  <c r="JJ1520" i="146"/>
  <c r="JI1520" i="146"/>
  <c r="JO1519" i="146"/>
  <c r="JN1519" i="146"/>
  <c r="JM1519" i="146"/>
  <c r="JL1519" i="146"/>
  <c r="JK1519" i="146"/>
  <c r="JJ1519" i="146"/>
  <c r="JI1519" i="146"/>
  <c r="JO1518" i="146"/>
  <c r="JN1518" i="146"/>
  <c r="JM1518" i="146"/>
  <c r="JL1518" i="146"/>
  <c r="JK1518" i="146"/>
  <c r="JJ1518" i="146"/>
  <c r="JI1518" i="146"/>
  <c r="JO1517" i="146"/>
  <c r="JN1517" i="146"/>
  <c r="JM1517" i="146"/>
  <c r="JL1517" i="146"/>
  <c r="JK1517" i="146"/>
  <c r="JJ1517" i="146"/>
  <c r="JI1517" i="146"/>
  <c r="JO1516" i="146"/>
  <c r="JN1516" i="146"/>
  <c r="JM1516" i="146"/>
  <c r="JL1516" i="146"/>
  <c r="JK1516" i="146"/>
  <c r="JJ1516" i="146"/>
  <c r="JI1516" i="146"/>
  <c r="JO1515" i="146"/>
  <c r="JN1515" i="146"/>
  <c r="JM1515" i="146"/>
  <c r="JL1515" i="146"/>
  <c r="JK1515" i="146"/>
  <c r="JJ1515" i="146"/>
  <c r="JI1515" i="146"/>
  <c r="JO1514" i="146"/>
  <c r="JN1514" i="146"/>
  <c r="JM1514" i="146"/>
  <c r="JL1514" i="146"/>
  <c r="JK1514" i="146"/>
  <c r="JJ1514" i="146"/>
  <c r="JI1514" i="146"/>
  <c r="JO1513" i="146"/>
  <c r="JN1513" i="146"/>
  <c r="JM1513" i="146"/>
  <c r="JL1513" i="146"/>
  <c r="JK1513" i="146"/>
  <c r="JJ1513" i="146"/>
  <c r="JI1513" i="146"/>
  <c r="JO1512" i="146"/>
  <c r="JN1512" i="146"/>
  <c r="JM1512" i="146"/>
  <c r="JL1512" i="146"/>
  <c r="JK1512" i="146"/>
  <c r="JJ1512" i="146"/>
  <c r="JI1512" i="146"/>
  <c r="JO1511" i="146"/>
  <c r="JN1511" i="146"/>
  <c r="JM1511" i="146"/>
  <c r="JL1511" i="146"/>
  <c r="JK1511" i="146"/>
  <c r="JJ1511" i="146"/>
  <c r="JI1511" i="146"/>
  <c r="JO1510" i="146"/>
  <c r="JN1510" i="146"/>
  <c r="JM1510" i="146"/>
  <c r="JL1510" i="146"/>
  <c r="JK1510" i="146"/>
  <c r="JJ1510" i="146"/>
  <c r="JI1510" i="146"/>
  <c r="JO1509" i="146"/>
  <c r="JN1509" i="146"/>
  <c r="JM1509" i="146"/>
  <c r="JL1509" i="146"/>
  <c r="JK1509" i="146"/>
  <c r="JJ1509" i="146"/>
  <c r="JI1509" i="146"/>
  <c r="JO1508" i="146"/>
  <c r="JN1508" i="146"/>
  <c r="JM1508" i="146"/>
  <c r="JL1508" i="146"/>
  <c r="JK1508" i="146"/>
  <c r="JJ1508" i="146"/>
  <c r="JI1508" i="146"/>
  <c r="JO1507" i="146"/>
  <c r="JN1507" i="146"/>
  <c r="JM1507" i="146"/>
  <c r="JL1507" i="146"/>
  <c r="JK1507" i="146"/>
  <c r="JJ1507" i="146"/>
  <c r="JI1507" i="146"/>
  <c r="JO1506" i="146"/>
  <c r="JN1506" i="146"/>
  <c r="JM1506" i="146"/>
  <c r="JL1506" i="146"/>
  <c r="JK1506" i="146"/>
  <c r="JJ1506" i="146"/>
  <c r="JI1506" i="146"/>
  <c r="JO1505" i="146"/>
  <c r="JN1505" i="146"/>
  <c r="JM1505" i="146"/>
  <c r="JL1505" i="146"/>
  <c r="JK1505" i="146"/>
  <c r="JJ1505" i="146"/>
  <c r="JI1505" i="146"/>
  <c r="JO1504" i="146"/>
  <c r="JN1504" i="146"/>
  <c r="JM1504" i="146"/>
  <c r="JL1504" i="146"/>
  <c r="JK1504" i="146"/>
  <c r="JJ1504" i="146"/>
  <c r="JI1504" i="146"/>
  <c r="JO1503" i="146"/>
  <c r="JN1503" i="146"/>
  <c r="JM1503" i="146"/>
  <c r="JL1503" i="146"/>
  <c r="JK1503" i="146"/>
  <c r="JJ1503" i="146"/>
  <c r="JI1503" i="146"/>
  <c r="JO1502" i="146"/>
  <c r="JN1502" i="146"/>
  <c r="JM1502" i="146"/>
  <c r="JL1502" i="146"/>
  <c r="JK1502" i="146"/>
  <c r="JJ1502" i="146"/>
  <c r="JI1502" i="146"/>
  <c r="JO1501" i="146"/>
  <c r="JN1501" i="146"/>
  <c r="JM1501" i="146"/>
  <c r="JL1501" i="146"/>
  <c r="JK1501" i="146"/>
  <c r="JJ1501" i="146"/>
  <c r="JI1501" i="146"/>
  <c r="JO1500" i="146"/>
  <c r="JN1500" i="146"/>
  <c r="JM1500" i="146"/>
  <c r="JL1500" i="146"/>
  <c r="JK1500" i="146"/>
  <c r="JJ1500" i="146"/>
  <c r="JI1500" i="146"/>
  <c r="JO1499" i="146"/>
  <c r="JN1499" i="146"/>
  <c r="JM1499" i="146"/>
  <c r="JL1499" i="146"/>
  <c r="JK1499" i="146"/>
  <c r="JJ1499" i="146"/>
  <c r="JI1499" i="146"/>
  <c r="JO1498" i="146"/>
  <c r="JN1498" i="146"/>
  <c r="JM1498" i="146"/>
  <c r="JL1498" i="146"/>
  <c r="JK1498" i="146"/>
  <c r="JJ1498" i="146"/>
  <c r="JI1498" i="146"/>
  <c r="JO1497" i="146"/>
  <c r="JN1497" i="146"/>
  <c r="JM1497" i="146"/>
  <c r="JL1497" i="146"/>
  <c r="JK1497" i="146"/>
  <c r="JJ1497" i="146"/>
  <c r="JI1497" i="146"/>
  <c r="JO1496" i="146"/>
  <c r="JN1496" i="146"/>
  <c r="JM1496" i="146"/>
  <c r="JL1496" i="146"/>
  <c r="JK1496" i="146"/>
  <c r="JJ1496" i="146"/>
  <c r="JI1496" i="146"/>
  <c r="JO1494" i="146"/>
  <c r="JN1494" i="146"/>
  <c r="JM1494" i="146"/>
  <c r="JL1494" i="146"/>
  <c r="JK1494" i="146"/>
  <c r="JJ1494" i="146"/>
  <c r="JI1494" i="146"/>
  <c r="JO1493" i="146"/>
  <c r="JN1493" i="146"/>
  <c r="JM1493" i="146"/>
  <c r="JL1493" i="146"/>
  <c r="JK1493" i="146"/>
  <c r="JJ1493" i="146"/>
  <c r="JI1493" i="146"/>
  <c r="JO1492" i="146"/>
  <c r="JN1492" i="146"/>
  <c r="JM1492" i="146"/>
  <c r="JL1492" i="146"/>
  <c r="JK1492" i="146"/>
  <c r="JJ1492" i="146"/>
  <c r="JI1492" i="146"/>
  <c r="JO1491" i="146"/>
  <c r="JN1491" i="146"/>
  <c r="JM1491" i="146"/>
  <c r="JL1491" i="146"/>
  <c r="JK1491" i="146"/>
  <c r="JJ1491" i="146"/>
  <c r="JI1491" i="146"/>
  <c r="JO1490" i="146"/>
  <c r="JN1490" i="146"/>
  <c r="JM1490" i="146"/>
  <c r="JL1490" i="146"/>
  <c r="JK1490" i="146"/>
  <c r="JJ1490" i="146"/>
  <c r="JI1490" i="146"/>
  <c r="JO1489" i="146"/>
  <c r="JN1489" i="146"/>
  <c r="JM1489" i="146"/>
  <c r="JL1489" i="146"/>
  <c r="JK1489" i="146"/>
  <c r="JJ1489" i="146"/>
  <c r="JI1489" i="146"/>
  <c r="JO1488" i="146"/>
  <c r="JN1488" i="146"/>
  <c r="JM1488" i="146"/>
  <c r="JL1488" i="146"/>
  <c r="JK1488" i="146"/>
  <c r="JJ1488" i="146"/>
  <c r="JI1488" i="146"/>
  <c r="JO1487" i="146"/>
  <c r="JN1487" i="146"/>
  <c r="JM1487" i="146"/>
  <c r="JL1487" i="146"/>
  <c r="JK1487" i="146"/>
  <c r="JJ1487" i="146"/>
  <c r="JI1487" i="146"/>
  <c r="JO1486" i="146"/>
  <c r="JN1486" i="146"/>
  <c r="JM1486" i="146"/>
  <c r="JL1486" i="146"/>
  <c r="JK1486" i="146"/>
  <c r="JJ1486" i="146"/>
  <c r="JI1486" i="146"/>
  <c r="JO1485" i="146"/>
  <c r="JN1485" i="146"/>
  <c r="JM1485" i="146"/>
  <c r="JL1485" i="146"/>
  <c r="JK1485" i="146"/>
  <c r="JJ1485" i="146"/>
  <c r="JI1485" i="146"/>
  <c r="JO1484" i="146"/>
  <c r="JN1484" i="146"/>
  <c r="JM1484" i="146"/>
  <c r="JL1484" i="146"/>
  <c r="JK1484" i="146"/>
  <c r="JJ1484" i="146"/>
  <c r="JI1484" i="146"/>
  <c r="JO1483" i="146"/>
  <c r="JN1483" i="146"/>
  <c r="JM1483" i="146"/>
  <c r="JL1483" i="146"/>
  <c r="JK1483" i="146"/>
  <c r="JJ1483" i="146"/>
  <c r="JI1483" i="146"/>
  <c r="JO1482" i="146"/>
  <c r="JN1482" i="146"/>
  <c r="JM1482" i="146"/>
  <c r="JL1482" i="146"/>
  <c r="JK1482" i="146"/>
  <c r="JJ1482" i="146"/>
  <c r="JI1482" i="146"/>
  <c r="JO1481" i="146"/>
  <c r="JN1481" i="146"/>
  <c r="JM1481" i="146"/>
  <c r="JL1481" i="146"/>
  <c r="JK1481" i="146"/>
  <c r="JJ1481" i="146"/>
  <c r="JI1481" i="146"/>
  <c r="JO1480" i="146"/>
  <c r="JN1480" i="146"/>
  <c r="JM1480" i="146"/>
  <c r="JL1480" i="146"/>
  <c r="JK1480" i="146"/>
  <c r="JJ1480" i="146"/>
  <c r="JI1480" i="146"/>
  <c r="JO1479" i="146"/>
  <c r="JN1479" i="146"/>
  <c r="JM1479" i="146"/>
  <c r="JL1479" i="146"/>
  <c r="JK1479" i="146"/>
  <c r="JJ1479" i="146"/>
  <c r="JI1479" i="146"/>
  <c r="JO1478" i="146"/>
  <c r="JN1478" i="146"/>
  <c r="JM1478" i="146"/>
  <c r="JL1478" i="146"/>
  <c r="JK1478" i="146"/>
  <c r="JJ1478" i="146"/>
  <c r="JI1478" i="146"/>
  <c r="JO1477" i="146"/>
  <c r="JN1477" i="146"/>
  <c r="JM1477" i="146"/>
  <c r="JL1477" i="146"/>
  <c r="JK1477" i="146"/>
  <c r="JJ1477" i="146"/>
  <c r="JI1477" i="146"/>
  <c r="JO1476" i="146"/>
  <c r="JN1476" i="146"/>
  <c r="JM1476" i="146"/>
  <c r="JL1476" i="146"/>
  <c r="JK1476" i="146"/>
  <c r="JJ1476" i="146"/>
  <c r="JI1476" i="146"/>
  <c r="JO1475" i="146"/>
  <c r="JN1475" i="146"/>
  <c r="JM1475" i="146"/>
  <c r="JL1475" i="146"/>
  <c r="JK1475" i="146"/>
  <c r="JJ1475" i="146"/>
  <c r="JI1475" i="146"/>
  <c r="JO1474" i="146"/>
  <c r="JN1474" i="146"/>
  <c r="JM1474" i="146"/>
  <c r="JL1474" i="146"/>
  <c r="JK1474" i="146"/>
  <c r="JJ1474" i="146"/>
  <c r="JI1474" i="146"/>
  <c r="JO1473" i="146"/>
  <c r="JN1473" i="146"/>
  <c r="JM1473" i="146"/>
  <c r="JL1473" i="146"/>
  <c r="JK1473" i="146"/>
  <c r="JJ1473" i="146"/>
  <c r="JI1473" i="146"/>
  <c r="JO1472" i="146"/>
  <c r="JN1472" i="146"/>
  <c r="JM1472" i="146"/>
  <c r="JL1472" i="146"/>
  <c r="JK1472" i="146"/>
  <c r="JJ1472" i="146"/>
  <c r="JI1472" i="146"/>
  <c r="JO1471" i="146"/>
  <c r="JN1471" i="146"/>
  <c r="JM1471" i="146"/>
  <c r="JL1471" i="146"/>
  <c r="JK1471" i="146"/>
  <c r="JJ1471" i="146"/>
  <c r="JI1471" i="146"/>
  <c r="JO1470" i="146"/>
  <c r="JN1470" i="146"/>
  <c r="JM1470" i="146"/>
  <c r="JL1470" i="146"/>
  <c r="JK1470" i="146"/>
  <c r="JJ1470" i="146"/>
  <c r="JI1470" i="146"/>
  <c r="JG1461" i="146"/>
  <c r="JF1461" i="146"/>
  <c r="JE1461" i="146"/>
  <c r="JD1461" i="146"/>
  <c r="JC1461" i="146"/>
  <c r="JB1461" i="146"/>
  <c r="JA1461" i="146"/>
  <c r="IZ1461" i="146"/>
  <c r="JG1460" i="146"/>
  <c r="JF1460" i="146"/>
  <c r="JE1460" i="146"/>
  <c r="JD1460" i="146"/>
  <c r="JC1460" i="146"/>
  <c r="JB1460" i="146"/>
  <c r="JA1460" i="146"/>
  <c r="IZ1460" i="146"/>
  <c r="JG1459" i="146"/>
  <c r="JF1459" i="146"/>
  <c r="JE1459" i="146"/>
  <c r="JD1459" i="146"/>
  <c r="JC1459" i="146"/>
  <c r="JB1459" i="146"/>
  <c r="JA1459" i="146"/>
  <c r="IZ1459" i="146"/>
  <c r="JG1458" i="146"/>
  <c r="JF1458" i="146"/>
  <c r="JE1458" i="146"/>
  <c r="JD1458" i="146"/>
  <c r="JC1458" i="146"/>
  <c r="JB1458" i="146"/>
  <c r="JA1458" i="146"/>
  <c r="IZ1458" i="146"/>
  <c r="JG1457" i="146"/>
  <c r="JF1457" i="146"/>
  <c r="JE1457" i="146"/>
  <c r="JD1457" i="146"/>
  <c r="JC1457" i="146"/>
  <c r="JB1457" i="146"/>
  <c r="JA1457" i="146"/>
  <c r="IZ1457" i="146"/>
  <c r="JG1456" i="146"/>
  <c r="JF1456" i="146"/>
  <c r="JE1456" i="146"/>
  <c r="JD1456" i="146"/>
  <c r="JC1456" i="146"/>
  <c r="JB1456" i="146"/>
  <c r="JA1456" i="146"/>
  <c r="IZ1456" i="146"/>
  <c r="JG1454" i="146"/>
  <c r="JF1454" i="146"/>
  <c r="JE1454" i="146"/>
  <c r="JD1454" i="146"/>
  <c r="JC1454" i="146"/>
  <c r="JB1454" i="146"/>
  <c r="JA1454" i="146"/>
  <c r="IZ1454" i="146"/>
  <c r="JG1453" i="146"/>
  <c r="JF1453" i="146"/>
  <c r="JE1453" i="146"/>
  <c r="JD1453" i="146"/>
  <c r="JC1453" i="146"/>
  <c r="JB1453" i="146"/>
  <c r="JA1453" i="146"/>
  <c r="IZ1453" i="146"/>
  <c r="JG1452" i="146"/>
  <c r="JF1452" i="146"/>
  <c r="JE1452" i="146"/>
  <c r="JD1452" i="146"/>
  <c r="JC1452" i="146"/>
  <c r="JB1452" i="146"/>
  <c r="JA1452" i="146"/>
  <c r="IZ1452" i="146"/>
  <c r="JG1451" i="146"/>
  <c r="JF1451" i="146"/>
  <c r="JE1451" i="146"/>
  <c r="JD1451" i="146"/>
  <c r="JC1451" i="146"/>
  <c r="JB1451" i="146"/>
  <c r="JA1451" i="146"/>
  <c r="IZ1451" i="146"/>
  <c r="JG1450" i="146"/>
  <c r="JF1450" i="146"/>
  <c r="JE1450" i="146"/>
  <c r="JD1450" i="146"/>
  <c r="JC1450" i="146"/>
  <c r="JB1450" i="146"/>
  <c r="JA1450" i="146"/>
  <c r="IZ1450" i="146"/>
  <c r="JG1449" i="146"/>
  <c r="JF1449" i="146"/>
  <c r="JE1449" i="146"/>
  <c r="JD1449" i="146"/>
  <c r="JC1449" i="146"/>
  <c r="JB1449" i="146"/>
  <c r="JA1449" i="146"/>
  <c r="IZ1449" i="146"/>
  <c r="JG1448" i="146"/>
  <c r="JF1448" i="146"/>
  <c r="JE1448" i="146"/>
  <c r="JD1448" i="146"/>
  <c r="JC1448" i="146"/>
  <c r="JB1448" i="146"/>
  <c r="JA1448" i="146"/>
  <c r="IZ1448" i="146"/>
  <c r="JG1447" i="146"/>
  <c r="JF1447" i="146"/>
  <c r="JE1447" i="146"/>
  <c r="JD1447" i="146"/>
  <c r="JC1447" i="146"/>
  <c r="JB1447" i="146"/>
  <c r="JA1447" i="146"/>
  <c r="IZ1447" i="146"/>
  <c r="JG1446" i="146"/>
  <c r="JF1446" i="146"/>
  <c r="JE1446" i="146"/>
  <c r="JD1446" i="146"/>
  <c r="JC1446" i="146"/>
  <c r="JB1446" i="146"/>
  <c r="JA1446" i="146"/>
  <c r="IZ1446" i="146"/>
  <c r="JG1445" i="146"/>
  <c r="JF1445" i="146"/>
  <c r="JE1445" i="146"/>
  <c r="JD1445" i="146"/>
  <c r="JC1445" i="146"/>
  <c r="JB1445" i="146"/>
  <c r="JA1445" i="146"/>
  <c r="IZ1445" i="146"/>
  <c r="JG1444" i="146"/>
  <c r="JF1444" i="146"/>
  <c r="JE1444" i="146"/>
  <c r="JD1444" i="146"/>
  <c r="JC1444" i="146"/>
  <c r="JB1444" i="146"/>
  <c r="JA1444" i="146"/>
  <c r="IZ1444" i="146"/>
  <c r="JG1443" i="146"/>
  <c r="JF1443" i="146"/>
  <c r="JE1443" i="146"/>
  <c r="JD1443" i="146"/>
  <c r="JC1443" i="146"/>
  <c r="JB1443" i="146"/>
  <c r="JA1443" i="146"/>
  <c r="IZ1443" i="146"/>
  <c r="JG1442" i="146"/>
  <c r="JF1442" i="146"/>
  <c r="JE1442" i="146"/>
  <c r="JD1442" i="146"/>
  <c r="JC1442" i="146"/>
  <c r="JB1442" i="146"/>
  <c r="JA1442" i="146"/>
  <c r="IZ1442" i="146"/>
  <c r="JG1441" i="146"/>
  <c r="JF1441" i="146"/>
  <c r="JE1441" i="146"/>
  <c r="JD1441" i="146"/>
  <c r="JC1441" i="146"/>
  <c r="JB1441" i="146"/>
  <c r="JA1441" i="146"/>
  <c r="IZ1441" i="146"/>
  <c r="JG1440" i="146"/>
  <c r="JF1440" i="146"/>
  <c r="JE1440" i="146"/>
  <c r="JD1440" i="146"/>
  <c r="JC1440" i="146"/>
  <c r="JB1440" i="146"/>
  <c r="JA1440" i="146"/>
  <c r="IZ1440" i="146"/>
  <c r="JG1439" i="146"/>
  <c r="JF1439" i="146"/>
  <c r="JE1439" i="146"/>
  <c r="JD1439" i="146"/>
  <c r="JC1439" i="146"/>
  <c r="JB1439" i="146"/>
  <c r="JA1439" i="146"/>
  <c r="IZ1439" i="146"/>
  <c r="JG1438" i="146"/>
  <c r="JF1438" i="146"/>
  <c r="JE1438" i="146"/>
  <c r="JD1438" i="146"/>
  <c r="JC1438" i="146"/>
  <c r="JB1438" i="146"/>
  <c r="JA1438" i="146"/>
  <c r="IZ1438" i="146"/>
  <c r="JG1437" i="146"/>
  <c r="JF1437" i="146"/>
  <c r="JE1437" i="146"/>
  <c r="JD1437" i="146"/>
  <c r="JC1437" i="146"/>
  <c r="JB1437" i="146"/>
  <c r="JA1437" i="146"/>
  <c r="IZ1437" i="146"/>
  <c r="JG1436" i="146"/>
  <c r="JF1436" i="146"/>
  <c r="JE1436" i="146"/>
  <c r="JD1436" i="146"/>
  <c r="JC1436" i="146"/>
  <c r="JB1436" i="146"/>
  <c r="JA1436" i="146"/>
  <c r="IZ1436" i="146"/>
  <c r="JG1435" i="146"/>
  <c r="JF1435" i="146"/>
  <c r="JE1435" i="146"/>
  <c r="JD1435" i="146"/>
  <c r="JC1435" i="146"/>
  <c r="JB1435" i="146"/>
  <c r="JA1435" i="146"/>
  <c r="IZ1435" i="146"/>
  <c r="JG1434" i="146"/>
  <c r="JF1434" i="146"/>
  <c r="JE1434" i="146"/>
  <c r="JD1434" i="146"/>
  <c r="JC1434" i="146"/>
  <c r="JB1434" i="146"/>
  <c r="JA1434" i="146"/>
  <c r="IZ1434" i="146"/>
  <c r="JG1433" i="146"/>
  <c r="JF1433" i="146"/>
  <c r="JE1433" i="146"/>
  <c r="JD1433" i="146"/>
  <c r="JC1433" i="146"/>
  <c r="JB1433" i="146"/>
  <c r="JA1433" i="146"/>
  <c r="IZ1433" i="146"/>
  <c r="JG1432" i="146"/>
  <c r="JF1432" i="146"/>
  <c r="JE1432" i="146"/>
  <c r="JD1432" i="146"/>
  <c r="JC1432" i="146"/>
  <c r="JB1432" i="146"/>
  <c r="JA1432" i="146"/>
  <c r="IZ1432" i="146"/>
  <c r="JG1430" i="146"/>
  <c r="JF1430" i="146"/>
  <c r="JE1430" i="146"/>
  <c r="JD1430" i="146"/>
  <c r="JC1430" i="146"/>
  <c r="JB1430" i="146"/>
  <c r="JA1430" i="146"/>
  <c r="IZ1430" i="146"/>
  <c r="JG1429" i="146"/>
  <c r="JF1429" i="146"/>
  <c r="JE1429" i="146"/>
  <c r="JD1429" i="146"/>
  <c r="JC1429" i="146"/>
  <c r="JB1429" i="146"/>
  <c r="JA1429" i="146"/>
  <c r="IZ1429" i="146"/>
  <c r="JG1428" i="146"/>
  <c r="JF1428" i="146"/>
  <c r="JE1428" i="146"/>
  <c r="JD1428" i="146"/>
  <c r="JC1428" i="146"/>
  <c r="JB1428" i="146"/>
  <c r="JA1428" i="146"/>
  <c r="IZ1428" i="146"/>
  <c r="JG1427" i="146"/>
  <c r="JF1427" i="146"/>
  <c r="JE1427" i="146"/>
  <c r="JD1427" i="146"/>
  <c r="JC1427" i="146"/>
  <c r="JB1427" i="146"/>
  <c r="JA1427" i="146"/>
  <c r="IZ1427" i="146"/>
  <c r="JG1426" i="146"/>
  <c r="JF1426" i="146"/>
  <c r="JE1426" i="146"/>
  <c r="JD1426" i="146"/>
  <c r="JC1426" i="146"/>
  <c r="JB1426" i="146"/>
  <c r="JA1426" i="146"/>
  <c r="IZ1426" i="146"/>
  <c r="JG1425" i="146"/>
  <c r="JF1425" i="146"/>
  <c r="JE1425" i="146"/>
  <c r="JD1425" i="146"/>
  <c r="JC1425" i="146"/>
  <c r="JB1425" i="146"/>
  <c r="JA1425" i="146"/>
  <c r="IZ1425" i="146"/>
  <c r="JG1424" i="146"/>
  <c r="JF1424" i="146"/>
  <c r="JE1424" i="146"/>
  <c r="JD1424" i="146"/>
  <c r="JC1424" i="146"/>
  <c r="JB1424" i="146"/>
  <c r="JA1424" i="146"/>
  <c r="IZ1424" i="146"/>
  <c r="JG1423" i="146"/>
  <c r="JF1423" i="146"/>
  <c r="JE1423" i="146"/>
  <c r="JD1423" i="146"/>
  <c r="JC1423" i="146"/>
  <c r="JB1423" i="146"/>
  <c r="JA1423" i="146"/>
  <c r="IZ1423" i="146"/>
  <c r="JG1422" i="146"/>
  <c r="JF1422" i="146"/>
  <c r="JE1422" i="146"/>
  <c r="JD1422" i="146"/>
  <c r="JC1422" i="146"/>
  <c r="JB1422" i="146"/>
  <c r="JA1422" i="146"/>
  <c r="IZ1422" i="146"/>
  <c r="JG1421" i="146"/>
  <c r="JF1421" i="146"/>
  <c r="JE1421" i="146"/>
  <c r="JD1421" i="146"/>
  <c r="JC1421" i="146"/>
  <c r="JB1421" i="146"/>
  <c r="JA1421" i="146"/>
  <c r="IZ1421" i="146"/>
  <c r="JG1420" i="146"/>
  <c r="JF1420" i="146"/>
  <c r="JE1420" i="146"/>
  <c r="JD1420" i="146"/>
  <c r="JC1420" i="146"/>
  <c r="JB1420" i="146"/>
  <c r="JA1420" i="146"/>
  <c r="IZ1420" i="146"/>
  <c r="JG1419" i="146"/>
  <c r="JF1419" i="146"/>
  <c r="JE1419" i="146"/>
  <c r="JD1419" i="146"/>
  <c r="JC1419" i="146"/>
  <c r="JB1419" i="146"/>
  <c r="JA1419" i="146"/>
  <c r="IZ1419" i="146"/>
  <c r="JG1418" i="146"/>
  <c r="JF1418" i="146"/>
  <c r="JE1418" i="146"/>
  <c r="JD1418" i="146"/>
  <c r="JC1418" i="146"/>
  <c r="JB1418" i="146"/>
  <c r="JA1418" i="146"/>
  <c r="IZ1418" i="146"/>
  <c r="JG1417" i="146"/>
  <c r="JF1417" i="146"/>
  <c r="JE1417" i="146"/>
  <c r="JD1417" i="146"/>
  <c r="JC1417" i="146"/>
  <c r="JB1417" i="146"/>
  <c r="JA1417" i="146"/>
  <c r="IZ1417" i="146"/>
  <c r="JG1416" i="146"/>
  <c r="JF1416" i="146"/>
  <c r="JE1416" i="146"/>
  <c r="JD1416" i="146"/>
  <c r="JC1416" i="146"/>
  <c r="JB1416" i="146"/>
  <c r="JA1416" i="146"/>
  <c r="IZ1416" i="146"/>
  <c r="JG1415" i="146"/>
  <c r="JF1415" i="146"/>
  <c r="JE1415" i="146"/>
  <c r="JD1415" i="146"/>
  <c r="JC1415" i="146"/>
  <c r="JB1415" i="146"/>
  <c r="JA1415" i="146"/>
  <c r="IZ1415" i="146"/>
  <c r="JG1414" i="146"/>
  <c r="JF1414" i="146"/>
  <c r="JE1414" i="146"/>
  <c r="JD1414" i="146"/>
  <c r="JC1414" i="146"/>
  <c r="JB1414" i="146"/>
  <c r="JA1414" i="146"/>
  <c r="IZ1414" i="146"/>
  <c r="JG1413" i="146"/>
  <c r="JF1413" i="146"/>
  <c r="JE1413" i="146"/>
  <c r="JD1413" i="146"/>
  <c r="JC1413" i="146"/>
  <c r="JB1413" i="146"/>
  <c r="JA1413" i="146"/>
  <c r="IZ1413" i="146"/>
  <c r="JG1412" i="146"/>
  <c r="JF1412" i="146"/>
  <c r="JE1412" i="146"/>
  <c r="JD1412" i="146"/>
  <c r="JC1412" i="146"/>
  <c r="JB1412" i="146"/>
  <c r="JA1412" i="146"/>
  <c r="IZ1412" i="146"/>
  <c r="JG1411" i="146"/>
  <c r="JF1411" i="146"/>
  <c r="JE1411" i="146"/>
  <c r="JD1411" i="146"/>
  <c r="JC1411" i="146"/>
  <c r="JB1411" i="146"/>
  <c r="JA1411" i="146"/>
  <c r="IZ1411" i="146"/>
  <c r="JG1410" i="146"/>
  <c r="JF1410" i="146"/>
  <c r="JE1410" i="146"/>
  <c r="JD1410" i="146"/>
  <c r="JC1410" i="146"/>
  <c r="JB1410" i="146"/>
  <c r="JA1410" i="146"/>
  <c r="IZ1410" i="146"/>
  <c r="JG1409" i="146"/>
  <c r="JF1409" i="146"/>
  <c r="JE1409" i="146"/>
  <c r="JD1409" i="146"/>
  <c r="JC1409" i="146"/>
  <c r="JB1409" i="146"/>
  <c r="JA1409" i="146"/>
  <c r="IZ1409" i="146"/>
  <c r="JG1408" i="146"/>
  <c r="JF1408" i="146"/>
  <c r="JE1408" i="146"/>
  <c r="JD1408" i="146"/>
  <c r="JC1408" i="146"/>
  <c r="JB1408" i="146"/>
  <c r="JA1408" i="146"/>
  <c r="IZ1408" i="146"/>
  <c r="JG1406" i="146"/>
  <c r="JF1406" i="146"/>
  <c r="JE1406" i="146"/>
  <c r="JD1406" i="146"/>
  <c r="JC1406" i="146"/>
  <c r="JB1406" i="146"/>
  <c r="JA1406" i="146"/>
  <c r="IZ1406" i="146"/>
  <c r="JG1405" i="146"/>
  <c r="JF1405" i="146"/>
  <c r="JE1405" i="146"/>
  <c r="JD1405" i="146"/>
  <c r="JC1405" i="146"/>
  <c r="JB1405" i="146"/>
  <c r="JA1405" i="146"/>
  <c r="IZ1405" i="146"/>
  <c r="JG1404" i="146"/>
  <c r="JF1404" i="146"/>
  <c r="JE1404" i="146"/>
  <c r="JD1404" i="146"/>
  <c r="JC1404" i="146"/>
  <c r="JB1404" i="146"/>
  <c r="JA1404" i="146"/>
  <c r="IZ1404" i="146"/>
  <c r="JG1403" i="146"/>
  <c r="JF1403" i="146"/>
  <c r="JE1403" i="146"/>
  <c r="JD1403" i="146"/>
  <c r="JC1403" i="146"/>
  <c r="JB1403" i="146"/>
  <c r="JA1403" i="146"/>
  <c r="IZ1403" i="146"/>
  <c r="JG1402" i="146"/>
  <c r="JF1402" i="146"/>
  <c r="JE1402" i="146"/>
  <c r="JD1402" i="146"/>
  <c r="JC1402" i="146"/>
  <c r="JB1402" i="146"/>
  <c r="JA1402" i="146"/>
  <c r="IZ1402" i="146"/>
  <c r="JG1401" i="146"/>
  <c r="JF1401" i="146"/>
  <c r="JE1401" i="146"/>
  <c r="JD1401" i="146"/>
  <c r="JC1401" i="146"/>
  <c r="JB1401" i="146"/>
  <c r="JA1401" i="146"/>
  <c r="IZ1401" i="146"/>
  <c r="JG1400" i="146"/>
  <c r="JF1400" i="146"/>
  <c r="JE1400" i="146"/>
  <c r="JD1400" i="146"/>
  <c r="JC1400" i="146"/>
  <c r="JB1400" i="146"/>
  <c r="JA1400" i="146"/>
  <c r="IZ1400" i="146"/>
  <c r="JG1399" i="146"/>
  <c r="JF1399" i="146"/>
  <c r="JE1399" i="146"/>
  <c r="JD1399" i="146"/>
  <c r="JC1399" i="146"/>
  <c r="JB1399" i="146"/>
  <c r="JA1399" i="146"/>
  <c r="IZ1399" i="146"/>
  <c r="JG1398" i="146"/>
  <c r="JF1398" i="146"/>
  <c r="JE1398" i="146"/>
  <c r="JD1398" i="146"/>
  <c r="JC1398" i="146"/>
  <c r="JB1398" i="146"/>
  <c r="JA1398" i="146"/>
  <c r="IZ1398" i="146"/>
  <c r="JG1397" i="146"/>
  <c r="JF1397" i="146"/>
  <c r="JE1397" i="146"/>
  <c r="JD1397" i="146"/>
  <c r="JC1397" i="146"/>
  <c r="JB1397" i="146"/>
  <c r="JA1397" i="146"/>
  <c r="IZ1397" i="146"/>
  <c r="JG1396" i="146"/>
  <c r="JF1396" i="146"/>
  <c r="JE1396" i="146"/>
  <c r="JD1396" i="146"/>
  <c r="JC1396" i="146"/>
  <c r="JB1396" i="146"/>
  <c r="JA1396" i="146"/>
  <c r="IZ1396" i="146"/>
  <c r="JG1395" i="146"/>
  <c r="JF1395" i="146"/>
  <c r="JE1395" i="146"/>
  <c r="JD1395" i="146"/>
  <c r="JC1395" i="146"/>
  <c r="JB1395" i="146"/>
  <c r="JA1395" i="146"/>
  <c r="IZ1395" i="146"/>
  <c r="JG1394" i="146"/>
  <c r="JF1394" i="146"/>
  <c r="JE1394" i="146"/>
  <c r="JD1394" i="146"/>
  <c r="JC1394" i="146"/>
  <c r="JB1394" i="146"/>
  <c r="JA1394" i="146"/>
  <c r="IZ1394" i="146"/>
  <c r="JG1393" i="146"/>
  <c r="JF1393" i="146"/>
  <c r="JE1393" i="146"/>
  <c r="JD1393" i="146"/>
  <c r="JC1393" i="146"/>
  <c r="JB1393" i="146"/>
  <c r="JA1393" i="146"/>
  <c r="IZ1393" i="146"/>
  <c r="JG1392" i="146"/>
  <c r="JF1392" i="146"/>
  <c r="JE1392" i="146"/>
  <c r="JD1392" i="146"/>
  <c r="JC1392" i="146"/>
  <c r="JB1392" i="146"/>
  <c r="JA1392" i="146"/>
  <c r="IZ1392" i="146"/>
  <c r="JG1391" i="146"/>
  <c r="JF1391" i="146"/>
  <c r="JE1391" i="146"/>
  <c r="JD1391" i="146"/>
  <c r="JC1391" i="146"/>
  <c r="JB1391" i="146"/>
  <c r="JA1391" i="146"/>
  <c r="IZ1391" i="146"/>
  <c r="JG1390" i="146"/>
  <c r="JF1390" i="146"/>
  <c r="JE1390" i="146"/>
  <c r="JD1390" i="146"/>
  <c r="JC1390" i="146"/>
  <c r="JB1390" i="146"/>
  <c r="JA1390" i="146"/>
  <c r="IZ1390" i="146"/>
  <c r="JG1389" i="146"/>
  <c r="JF1389" i="146"/>
  <c r="JE1389" i="146"/>
  <c r="JD1389" i="146"/>
  <c r="JC1389" i="146"/>
  <c r="JB1389" i="146"/>
  <c r="JA1389" i="146"/>
  <c r="IZ1389" i="146"/>
  <c r="JG1388" i="146"/>
  <c r="JF1388" i="146"/>
  <c r="JE1388" i="146"/>
  <c r="JD1388" i="146"/>
  <c r="JC1388" i="146"/>
  <c r="JB1388" i="146"/>
  <c r="JA1388" i="146"/>
  <c r="IZ1388" i="146"/>
  <c r="JG1387" i="146"/>
  <c r="JF1387" i="146"/>
  <c r="JE1387" i="146"/>
  <c r="JD1387" i="146"/>
  <c r="JC1387" i="146"/>
  <c r="JB1387" i="146"/>
  <c r="JA1387" i="146"/>
  <c r="IZ1387" i="146"/>
  <c r="JG1386" i="146"/>
  <c r="JF1386" i="146"/>
  <c r="JE1386" i="146"/>
  <c r="JD1386" i="146"/>
  <c r="JC1386" i="146"/>
  <c r="JB1386" i="146"/>
  <c r="JA1386" i="146"/>
  <c r="IZ1386" i="146"/>
  <c r="JG1385" i="146"/>
  <c r="JF1385" i="146"/>
  <c r="JE1385" i="146"/>
  <c r="JD1385" i="146"/>
  <c r="JC1385" i="146"/>
  <c r="JB1385" i="146"/>
  <c r="JA1385" i="146"/>
  <c r="IZ1385" i="146"/>
  <c r="JG1384" i="146"/>
  <c r="JF1384" i="146"/>
  <c r="JE1384" i="146"/>
  <c r="JD1384" i="146"/>
  <c r="JC1384" i="146"/>
  <c r="JB1384" i="146"/>
  <c r="JA1384" i="146"/>
  <c r="IZ1384" i="146"/>
  <c r="JG1382" i="146"/>
  <c r="JF1382" i="146"/>
  <c r="JE1382" i="146"/>
  <c r="JD1382" i="146"/>
  <c r="JC1382" i="146"/>
  <c r="JB1382" i="146"/>
  <c r="JA1382" i="146"/>
  <c r="IZ1382" i="146"/>
  <c r="JG1381" i="146"/>
  <c r="JF1381" i="146"/>
  <c r="JE1381" i="146"/>
  <c r="JD1381" i="146"/>
  <c r="JC1381" i="146"/>
  <c r="JB1381" i="146"/>
  <c r="JA1381" i="146"/>
  <c r="IZ1381" i="146"/>
  <c r="JG1380" i="146"/>
  <c r="JF1380" i="146"/>
  <c r="JE1380" i="146"/>
  <c r="JD1380" i="146"/>
  <c r="JC1380" i="146"/>
  <c r="JB1380" i="146"/>
  <c r="JA1380" i="146"/>
  <c r="IZ1380" i="146"/>
  <c r="JG1379" i="146"/>
  <c r="JF1379" i="146"/>
  <c r="JE1379" i="146"/>
  <c r="JD1379" i="146"/>
  <c r="JC1379" i="146"/>
  <c r="JB1379" i="146"/>
  <c r="JA1379" i="146"/>
  <c r="IZ1379" i="146"/>
  <c r="JG1378" i="146"/>
  <c r="JF1378" i="146"/>
  <c r="JE1378" i="146"/>
  <c r="JD1378" i="146"/>
  <c r="JC1378" i="146"/>
  <c r="JB1378" i="146"/>
  <c r="JA1378" i="146"/>
  <c r="IZ1378" i="146"/>
  <c r="JG1377" i="146"/>
  <c r="JF1377" i="146"/>
  <c r="JE1377" i="146"/>
  <c r="JD1377" i="146"/>
  <c r="JC1377" i="146"/>
  <c r="JB1377" i="146"/>
  <c r="JA1377" i="146"/>
  <c r="IZ1377" i="146"/>
  <c r="JG1376" i="146"/>
  <c r="JF1376" i="146"/>
  <c r="JE1376" i="146"/>
  <c r="JD1376" i="146"/>
  <c r="JC1376" i="146"/>
  <c r="JB1376" i="146"/>
  <c r="JA1376" i="146"/>
  <c r="IZ1376" i="146"/>
  <c r="JG1375" i="146"/>
  <c r="JF1375" i="146"/>
  <c r="JE1375" i="146"/>
  <c r="JD1375" i="146"/>
  <c r="JC1375" i="146"/>
  <c r="JB1375" i="146"/>
  <c r="JA1375" i="146"/>
  <c r="IZ1375" i="146"/>
  <c r="JG1374" i="146"/>
  <c r="JF1374" i="146"/>
  <c r="JE1374" i="146"/>
  <c r="JD1374" i="146"/>
  <c r="JC1374" i="146"/>
  <c r="JB1374" i="146"/>
  <c r="JA1374" i="146"/>
  <c r="IZ1374" i="146"/>
  <c r="JG1373" i="146"/>
  <c r="JF1373" i="146"/>
  <c r="JE1373" i="146"/>
  <c r="JD1373" i="146"/>
  <c r="JC1373" i="146"/>
  <c r="JB1373" i="146"/>
  <c r="JA1373" i="146"/>
  <c r="IZ1373" i="146"/>
  <c r="JG1372" i="146"/>
  <c r="JF1372" i="146"/>
  <c r="JE1372" i="146"/>
  <c r="JD1372" i="146"/>
  <c r="JC1372" i="146"/>
  <c r="JB1372" i="146"/>
  <c r="JA1372" i="146"/>
  <c r="IZ1372" i="146"/>
  <c r="JG1371" i="146"/>
  <c r="JF1371" i="146"/>
  <c r="JE1371" i="146"/>
  <c r="JD1371" i="146"/>
  <c r="JC1371" i="146"/>
  <c r="JB1371" i="146"/>
  <c r="JA1371" i="146"/>
  <c r="IZ1371" i="146"/>
  <c r="JG1370" i="146"/>
  <c r="JF1370" i="146"/>
  <c r="JE1370" i="146"/>
  <c r="JD1370" i="146"/>
  <c r="JC1370" i="146"/>
  <c r="JB1370" i="146"/>
  <c r="JA1370" i="146"/>
  <c r="IZ1370" i="146"/>
  <c r="JG1369" i="146"/>
  <c r="JF1369" i="146"/>
  <c r="JE1369" i="146"/>
  <c r="JD1369" i="146"/>
  <c r="JC1369" i="146"/>
  <c r="JB1369" i="146"/>
  <c r="JA1369" i="146"/>
  <c r="IZ1369" i="146"/>
  <c r="JG1368" i="146"/>
  <c r="JF1368" i="146"/>
  <c r="JE1368" i="146"/>
  <c r="JD1368" i="146"/>
  <c r="JC1368" i="146"/>
  <c r="JB1368" i="146"/>
  <c r="JA1368" i="146"/>
  <c r="IZ1368" i="146"/>
  <c r="JG1367" i="146"/>
  <c r="JF1367" i="146"/>
  <c r="JE1367" i="146"/>
  <c r="JD1367" i="146"/>
  <c r="JC1367" i="146"/>
  <c r="JB1367" i="146"/>
  <c r="JA1367" i="146"/>
  <c r="IZ1367" i="146"/>
  <c r="JG1366" i="146"/>
  <c r="JF1366" i="146"/>
  <c r="JE1366" i="146"/>
  <c r="JD1366" i="146"/>
  <c r="JC1366" i="146"/>
  <c r="JB1366" i="146"/>
  <c r="JA1366" i="146"/>
  <c r="IZ1366" i="146"/>
  <c r="JG1365" i="146"/>
  <c r="JF1365" i="146"/>
  <c r="JE1365" i="146"/>
  <c r="JD1365" i="146"/>
  <c r="JC1365" i="146"/>
  <c r="JB1365" i="146"/>
  <c r="JA1365" i="146"/>
  <c r="IZ1365" i="146"/>
  <c r="JG1364" i="146"/>
  <c r="JF1364" i="146"/>
  <c r="JE1364" i="146"/>
  <c r="JD1364" i="146"/>
  <c r="JC1364" i="146"/>
  <c r="JB1364" i="146"/>
  <c r="JA1364" i="146"/>
  <c r="IZ1364" i="146"/>
  <c r="JG1363" i="146"/>
  <c r="JF1363" i="146"/>
  <c r="JE1363" i="146"/>
  <c r="JD1363" i="146"/>
  <c r="JC1363" i="146"/>
  <c r="JB1363" i="146"/>
  <c r="JA1363" i="146"/>
  <c r="IZ1363" i="146"/>
  <c r="JG1362" i="146"/>
  <c r="JF1362" i="146"/>
  <c r="JE1362" i="146"/>
  <c r="JD1362" i="146"/>
  <c r="JC1362" i="146"/>
  <c r="JB1362" i="146"/>
  <c r="JA1362" i="146"/>
  <c r="IZ1362" i="146"/>
  <c r="IX1351" i="146"/>
  <c r="IW1351" i="146"/>
  <c r="IV1351" i="146"/>
  <c r="IU1351" i="146"/>
  <c r="IT1351" i="146"/>
  <c r="IR1351" i="146"/>
  <c r="IQ1351" i="146"/>
  <c r="IP1351" i="146"/>
  <c r="IO1351" i="146"/>
  <c r="IX1350" i="146"/>
  <c r="IW1350" i="146"/>
  <c r="IV1350" i="146"/>
  <c r="IU1350" i="146"/>
  <c r="IT1350" i="146"/>
  <c r="IR1350" i="146"/>
  <c r="IQ1350" i="146"/>
  <c r="IP1350" i="146"/>
  <c r="IO1350" i="146"/>
  <c r="IX1349" i="146"/>
  <c r="IW1349" i="146"/>
  <c r="IV1349" i="146"/>
  <c r="IU1349" i="146"/>
  <c r="IT1349" i="146"/>
  <c r="IR1349" i="146"/>
  <c r="IQ1349" i="146"/>
  <c r="IP1349" i="146"/>
  <c r="IO1349" i="146"/>
  <c r="IX1348" i="146"/>
  <c r="IW1348" i="146"/>
  <c r="IV1348" i="146"/>
  <c r="IU1348" i="146"/>
  <c r="IT1348" i="146"/>
  <c r="IR1348" i="146"/>
  <c r="IQ1348" i="146"/>
  <c r="IP1348" i="146"/>
  <c r="IO1348" i="146"/>
  <c r="IX1347" i="146"/>
  <c r="IW1347" i="146"/>
  <c r="IV1347" i="146"/>
  <c r="IU1347" i="146"/>
  <c r="IT1347" i="146"/>
  <c r="IR1347" i="146"/>
  <c r="IQ1347" i="146"/>
  <c r="IP1347" i="146"/>
  <c r="IO1347" i="146"/>
  <c r="IX1346" i="146"/>
  <c r="IW1346" i="146"/>
  <c r="IV1346" i="146"/>
  <c r="IU1346" i="146"/>
  <c r="IT1346" i="146"/>
  <c r="IR1346" i="146"/>
  <c r="IQ1346" i="146"/>
  <c r="IP1346" i="146"/>
  <c r="IO1346" i="146"/>
  <c r="IX1343" i="146"/>
  <c r="IW1343" i="146"/>
  <c r="IV1343" i="146"/>
  <c r="IU1343" i="146"/>
  <c r="IT1343" i="146"/>
  <c r="IR1343" i="146"/>
  <c r="IQ1343" i="146"/>
  <c r="IP1343" i="146"/>
  <c r="IO1343" i="146"/>
  <c r="IX1342" i="146"/>
  <c r="IW1342" i="146"/>
  <c r="IV1342" i="146"/>
  <c r="IU1342" i="146"/>
  <c r="IT1342" i="146"/>
  <c r="IR1342" i="146"/>
  <c r="IQ1342" i="146"/>
  <c r="IP1342" i="146"/>
  <c r="IO1342" i="146"/>
  <c r="IX1341" i="146"/>
  <c r="IW1341" i="146"/>
  <c r="IV1341" i="146"/>
  <c r="IU1341" i="146"/>
  <c r="IT1341" i="146"/>
  <c r="IR1341" i="146"/>
  <c r="IQ1341" i="146"/>
  <c r="IP1341" i="146"/>
  <c r="IO1341" i="146"/>
  <c r="IX1340" i="146"/>
  <c r="IW1340" i="146"/>
  <c r="IV1340" i="146"/>
  <c r="IU1340" i="146"/>
  <c r="IT1340" i="146"/>
  <c r="IR1340" i="146"/>
  <c r="IQ1340" i="146"/>
  <c r="IP1340" i="146"/>
  <c r="IO1340" i="146"/>
  <c r="IX1339" i="146"/>
  <c r="IW1339" i="146"/>
  <c r="IV1339" i="146"/>
  <c r="IU1339" i="146"/>
  <c r="IT1339" i="146"/>
  <c r="IR1339" i="146"/>
  <c r="IQ1339" i="146"/>
  <c r="IP1339" i="146"/>
  <c r="IO1339" i="146"/>
  <c r="IX1338" i="146"/>
  <c r="IW1338" i="146"/>
  <c r="IV1338" i="146"/>
  <c r="IU1338" i="146"/>
  <c r="IT1338" i="146"/>
  <c r="IR1338" i="146"/>
  <c r="IQ1338" i="146"/>
  <c r="IP1338" i="146"/>
  <c r="IO1338" i="146"/>
  <c r="IX1337" i="146"/>
  <c r="IW1337" i="146"/>
  <c r="IV1337" i="146"/>
  <c r="IU1337" i="146"/>
  <c r="IT1337" i="146"/>
  <c r="IR1337" i="146"/>
  <c r="IQ1337" i="146"/>
  <c r="IP1337" i="146"/>
  <c r="IO1337" i="146"/>
  <c r="IX1336" i="146"/>
  <c r="IW1336" i="146"/>
  <c r="IV1336" i="146"/>
  <c r="IU1336" i="146"/>
  <c r="IT1336" i="146"/>
  <c r="IR1336" i="146"/>
  <c r="IQ1336" i="146"/>
  <c r="IP1336" i="146"/>
  <c r="IO1336" i="146"/>
  <c r="IX1335" i="146"/>
  <c r="IW1335" i="146"/>
  <c r="IV1335" i="146"/>
  <c r="IU1335" i="146"/>
  <c r="IT1335" i="146"/>
  <c r="IR1335" i="146"/>
  <c r="IQ1335" i="146"/>
  <c r="IP1335" i="146"/>
  <c r="IO1335" i="146"/>
  <c r="IX1334" i="146"/>
  <c r="IW1334" i="146"/>
  <c r="IV1334" i="146"/>
  <c r="IU1334" i="146"/>
  <c r="IT1334" i="146"/>
  <c r="IR1334" i="146"/>
  <c r="IQ1334" i="146"/>
  <c r="IP1334" i="146"/>
  <c r="IO1334" i="146"/>
  <c r="IX1333" i="146"/>
  <c r="IW1333" i="146"/>
  <c r="IV1333" i="146"/>
  <c r="IU1333" i="146"/>
  <c r="IT1333" i="146"/>
  <c r="IR1333" i="146"/>
  <c r="IQ1333" i="146"/>
  <c r="IP1333" i="146"/>
  <c r="IO1333" i="146"/>
  <c r="IX1332" i="146"/>
  <c r="IW1332" i="146"/>
  <c r="IV1332" i="146"/>
  <c r="IU1332" i="146"/>
  <c r="IT1332" i="146"/>
  <c r="IR1332" i="146"/>
  <c r="IQ1332" i="146"/>
  <c r="IP1332" i="146"/>
  <c r="IO1332" i="146"/>
  <c r="IX1331" i="146"/>
  <c r="IW1331" i="146"/>
  <c r="IV1331" i="146"/>
  <c r="IU1331" i="146"/>
  <c r="IT1331" i="146"/>
  <c r="IR1331" i="146"/>
  <c r="IQ1331" i="146"/>
  <c r="IP1331" i="146"/>
  <c r="IO1331" i="146"/>
  <c r="IX1330" i="146"/>
  <c r="IW1330" i="146"/>
  <c r="IV1330" i="146"/>
  <c r="IU1330" i="146"/>
  <c r="IT1330" i="146"/>
  <c r="IR1330" i="146"/>
  <c r="IQ1330" i="146"/>
  <c r="IP1330" i="146"/>
  <c r="IO1330" i="146"/>
  <c r="IX1329" i="146"/>
  <c r="IW1329" i="146"/>
  <c r="IV1329" i="146"/>
  <c r="IU1329" i="146"/>
  <c r="IT1329" i="146"/>
  <c r="IR1329" i="146"/>
  <c r="IQ1329" i="146"/>
  <c r="IP1329" i="146"/>
  <c r="IO1329" i="146"/>
  <c r="IX1328" i="146"/>
  <c r="IW1328" i="146"/>
  <c r="IV1328" i="146"/>
  <c r="IU1328" i="146"/>
  <c r="IT1328" i="146"/>
  <c r="IR1328" i="146"/>
  <c r="IQ1328" i="146"/>
  <c r="IP1328" i="146"/>
  <c r="IO1328" i="146"/>
  <c r="IX1327" i="146"/>
  <c r="IW1327" i="146"/>
  <c r="IV1327" i="146"/>
  <c r="IU1327" i="146"/>
  <c r="IT1327" i="146"/>
  <c r="IR1327" i="146"/>
  <c r="IQ1327" i="146"/>
  <c r="IP1327" i="146"/>
  <c r="IO1327" i="146"/>
  <c r="IX1326" i="146"/>
  <c r="IW1326" i="146"/>
  <c r="IV1326" i="146"/>
  <c r="IU1326" i="146"/>
  <c r="IT1326" i="146"/>
  <c r="IR1326" i="146"/>
  <c r="IQ1326" i="146"/>
  <c r="IP1326" i="146"/>
  <c r="IO1326" i="146"/>
  <c r="IX1325" i="146"/>
  <c r="IW1325" i="146"/>
  <c r="IV1325" i="146"/>
  <c r="IU1325" i="146"/>
  <c r="IT1325" i="146"/>
  <c r="IR1325" i="146"/>
  <c r="IQ1325" i="146"/>
  <c r="IP1325" i="146"/>
  <c r="IO1325" i="146"/>
  <c r="IX1324" i="146"/>
  <c r="IW1324" i="146"/>
  <c r="IV1324" i="146"/>
  <c r="IU1324" i="146"/>
  <c r="IT1324" i="146"/>
  <c r="IR1324" i="146"/>
  <c r="IQ1324" i="146"/>
  <c r="IP1324" i="146"/>
  <c r="IO1324" i="146"/>
  <c r="IX1323" i="146"/>
  <c r="IW1323" i="146"/>
  <c r="IV1323" i="146"/>
  <c r="IU1323" i="146"/>
  <c r="IT1323" i="146"/>
  <c r="IR1323" i="146"/>
  <c r="IQ1323" i="146"/>
  <c r="IP1323" i="146"/>
  <c r="IO1323" i="146"/>
  <c r="IX1322" i="146"/>
  <c r="IW1322" i="146"/>
  <c r="IV1322" i="146"/>
  <c r="IU1322" i="146"/>
  <c r="IT1322" i="146"/>
  <c r="IR1322" i="146"/>
  <c r="IQ1322" i="146"/>
  <c r="IP1322" i="146"/>
  <c r="IO1322" i="146"/>
  <c r="IX1321" i="146"/>
  <c r="IW1321" i="146"/>
  <c r="IV1321" i="146"/>
  <c r="IU1321" i="146"/>
  <c r="IT1321" i="146"/>
  <c r="IR1321" i="146"/>
  <c r="IQ1321" i="146"/>
  <c r="IP1321" i="146"/>
  <c r="IO1321" i="146"/>
  <c r="IX1320" i="146"/>
  <c r="IW1320" i="146"/>
  <c r="IV1320" i="146"/>
  <c r="IU1320" i="146"/>
  <c r="IT1320" i="146"/>
  <c r="IR1320" i="146"/>
  <c r="IQ1320" i="146"/>
  <c r="IP1320" i="146"/>
  <c r="IO1320" i="146"/>
  <c r="IX1319" i="146"/>
  <c r="IW1319" i="146"/>
  <c r="IV1319" i="146"/>
  <c r="IU1319" i="146"/>
  <c r="IT1319" i="146"/>
  <c r="IR1319" i="146"/>
  <c r="IQ1319" i="146"/>
  <c r="IP1319" i="146"/>
  <c r="IO1319" i="146"/>
  <c r="IX1318" i="146"/>
  <c r="IW1318" i="146"/>
  <c r="IV1318" i="146"/>
  <c r="IU1318" i="146"/>
  <c r="IT1318" i="146"/>
  <c r="IR1318" i="146"/>
  <c r="IQ1318" i="146"/>
  <c r="IP1318" i="146"/>
  <c r="IO1318" i="146"/>
  <c r="IX1317" i="146"/>
  <c r="IW1317" i="146"/>
  <c r="IV1317" i="146"/>
  <c r="IU1317" i="146"/>
  <c r="IT1317" i="146"/>
  <c r="IR1317" i="146"/>
  <c r="IQ1317" i="146"/>
  <c r="IP1317" i="146"/>
  <c r="IO1317" i="146"/>
  <c r="IX1316" i="146"/>
  <c r="IW1316" i="146"/>
  <c r="IV1316" i="146"/>
  <c r="IU1316" i="146"/>
  <c r="IT1316" i="146"/>
  <c r="IR1316" i="146"/>
  <c r="IQ1316" i="146"/>
  <c r="IP1316" i="146"/>
  <c r="IO1316" i="146"/>
  <c r="IX1315" i="146"/>
  <c r="IW1315" i="146"/>
  <c r="IV1315" i="146"/>
  <c r="IU1315" i="146"/>
  <c r="IT1315" i="146"/>
  <c r="IR1315" i="146"/>
  <c r="IQ1315" i="146"/>
  <c r="IP1315" i="146"/>
  <c r="IO1315" i="146"/>
  <c r="IX1314" i="146"/>
  <c r="IW1314" i="146"/>
  <c r="IV1314" i="146"/>
  <c r="IU1314" i="146"/>
  <c r="IT1314" i="146"/>
  <c r="IR1314" i="146"/>
  <c r="IQ1314" i="146"/>
  <c r="IP1314" i="146"/>
  <c r="IO1314" i="146"/>
  <c r="IX1311" i="146"/>
  <c r="IW1311" i="146"/>
  <c r="IV1311" i="146"/>
  <c r="IU1311" i="146"/>
  <c r="IT1311" i="146"/>
  <c r="IR1311" i="146"/>
  <c r="IQ1311" i="146"/>
  <c r="IP1311" i="146"/>
  <c r="IO1311" i="146"/>
  <c r="IX1310" i="146"/>
  <c r="IW1310" i="146"/>
  <c r="IV1310" i="146"/>
  <c r="IU1310" i="146"/>
  <c r="IT1310" i="146"/>
  <c r="IR1310" i="146"/>
  <c r="IQ1310" i="146"/>
  <c r="IP1310" i="146"/>
  <c r="IO1310" i="146"/>
  <c r="IX1309" i="146"/>
  <c r="IW1309" i="146"/>
  <c r="IV1309" i="146"/>
  <c r="IU1309" i="146"/>
  <c r="IT1309" i="146"/>
  <c r="IR1309" i="146"/>
  <c r="IQ1309" i="146"/>
  <c r="IP1309" i="146"/>
  <c r="IO1309" i="146"/>
  <c r="IX1308" i="146"/>
  <c r="IW1308" i="146"/>
  <c r="IV1308" i="146"/>
  <c r="IU1308" i="146"/>
  <c r="IT1308" i="146"/>
  <c r="IR1308" i="146"/>
  <c r="IQ1308" i="146"/>
  <c r="IP1308" i="146"/>
  <c r="IO1308" i="146"/>
  <c r="IX1307" i="146"/>
  <c r="IW1307" i="146"/>
  <c r="IV1307" i="146"/>
  <c r="IU1307" i="146"/>
  <c r="IT1307" i="146"/>
  <c r="IR1307" i="146"/>
  <c r="IQ1307" i="146"/>
  <c r="IP1307" i="146"/>
  <c r="IO1307" i="146"/>
  <c r="IX1306" i="146"/>
  <c r="IW1306" i="146"/>
  <c r="IV1306" i="146"/>
  <c r="IU1306" i="146"/>
  <c r="IT1306" i="146"/>
  <c r="IR1306" i="146"/>
  <c r="IQ1306" i="146"/>
  <c r="IP1306" i="146"/>
  <c r="IO1306" i="146"/>
  <c r="IX1305" i="146"/>
  <c r="IW1305" i="146"/>
  <c r="IV1305" i="146"/>
  <c r="IU1305" i="146"/>
  <c r="IT1305" i="146"/>
  <c r="IR1305" i="146"/>
  <c r="IQ1305" i="146"/>
  <c r="IP1305" i="146"/>
  <c r="IO1305" i="146"/>
  <c r="IX1304" i="146"/>
  <c r="IW1304" i="146"/>
  <c r="IV1304" i="146"/>
  <c r="IU1304" i="146"/>
  <c r="IT1304" i="146"/>
  <c r="IR1304" i="146"/>
  <c r="IQ1304" i="146"/>
  <c r="IP1304" i="146"/>
  <c r="IO1304" i="146"/>
  <c r="IX1303" i="146"/>
  <c r="IW1303" i="146"/>
  <c r="IV1303" i="146"/>
  <c r="IU1303" i="146"/>
  <c r="IT1303" i="146"/>
  <c r="IR1303" i="146"/>
  <c r="IQ1303" i="146"/>
  <c r="IP1303" i="146"/>
  <c r="IO1303" i="146"/>
  <c r="IX1302" i="146"/>
  <c r="IW1302" i="146"/>
  <c r="IV1302" i="146"/>
  <c r="IU1302" i="146"/>
  <c r="IT1302" i="146"/>
  <c r="IR1302" i="146"/>
  <c r="IQ1302" i="146"/>
  <c r="IP1302" i="146"/>
  <c r="IO1302" i="146"/>
  <c r="IX1301" i="146"/>
  <c r="IW1301" i="146"/>
  <c r="IV1301" i="146"/>
  <c r="IU1301" i="146"/>
  <c r="IT1301" i="146"/>
  <c r="IR1301" i="146"/>
  <c r="IQ1301" i="146"/>
  <c r="IP1301" i="146"/>
  <c r="IO1301" i="146"/>
  <c r="IX1300" i="146"/>
  <c r="IW1300" i="146"/>
  <c r="IV1300" i="146"/>
  <c r="IU1300" i="146"/>
  <c r="IT1300" i="146"/>
  <c r="IR1300" i="146"/>
  <c r="IQ1300" i="146"/>
  <c r="IP1300" i="146"/>
  <c r="IO1300" i="146"/>
  <c r="IX1299" i="146"/>
  <c r="IW1299" i="146"/>
  <c r="IV1299" i="146"/>
  <c r="IU1299" i="146"/>
  <c r="IT1299" i="146"/>
  <c r="IR1299" i="146"/>
  <c r="IQ1299" i="146"/>
  <c r="IP1299" i="146"/>
  <c r="IO1299" i="146"/>
  <c r="IX1298" i="146"/>
  <c r="IW1298" i="146"/>
  <c r="IV1298" i="146"/>
  <c r="IU1298" i="146"/>
  <c r="IT1298" i="146"/>
  <c r="IR1298" i="146"/>
  <c r="IQ1298" i="146"/>
  <c r="IP1298" i="146"/>
  <c r="IO1298" i="146"/>
  <c r="IX1297" i="146"/>
  <c r="IW1297" i="146"/>
  <c r="IV1297" i="146"/>
  <c r="IU1297" i="146"/>
  <c r="IT1297" i="146"/>
  <c r="IR1297" i="146"/>
  <c r="IQ1297" i="146"/>
  <c r="IP1297" i="146"/>
  <c r="IO1297" i="146"/>
  <c r="IX1296" i="146"/>
  <c r="IW1296" i="146"/>
  <c r="IV1296" i="146"/>
  <c r="IU1296" i="146"/>
  <c r="IT1296" i="146"/>
  <c r="IR1296" i="146"/>
  <c r="IQ1296" i="146"/>
  <c r="IP1296" i="146"/>
  <c r="IO1296" i="146"/>
  <c r="IX1295" i="146"/>
  <c r="IW1295" i="146"/>
  <c r="IV1295" i="146"/>
  <c r="IU1295" i="146"/>
  <c r="IT1295" i="146"/>
  <c r="IR1295" i="146"/>
  <c r="IQ1295" i="146"/>
  <c r="IP1295" i="146"/>
  <c r="IO1295" i="146"/>
  <c r="IX1294" i="146"/>
  <c r="IW1294" i="146"/>
  <c r="IV1294" i="146"/>
  <c r="IU1294" i="146"/>
  <c r="IT1294" i="146"/>
  <c r="IR1294" i="146"/>
  <c r="IQ1294" i="146"/>
  <c r="IP1294" i="146"/>
  <c r="IO1294" i="146"/>
  <c r="IX1293" i="146"/>
  <c r="IW1293" i="146"/>
  <c r="IV1293" i="146"/>
  <c r="IU1293" i="146"/>
  <c r="IT1293" i="146"/>
  <c r="IR1293" i="146"/>
  <c r="IQ1293" i="146"/>
  <c r="IP1293" i="146"/>
  <c r="IO1293" i="146"/>
  <c r="IX1292" i="146"/>
  <c r="IW1292" i="146"/>
  <c r="IV1292" i="146"/>
  <c r="IU1292" i="146"/>
  <c r="IT1292" i="146"/>
  <c r="IR1292" i="146"/>
  <c r="IQ1292" i="146"/>
  <c r="IP1292" i="146"/>
  <c r="IO1292" i="146"/>
  <c r="IX1291" i="146"/>
  <c r="IW1291" i="146"/>
  <c r="IV1291" i="146"/>
  <c r="IU1291" i="146"/>
  <c r="IT1291" i="146"/>
  <c r="IR1291" i="146"/>
  <c r="IQ1291" i="146"/>
  <c r="IP1291" i="146"/>
  <c r="IO1291" i="146"/>
  <c r="IX1290" i="146"/>
  <c r="IW1290" i="146"/>
  <c r="IV1290" i="146"/>
  <c r="IU1290" i="146"/>
  <c r="IT1290" i="146"/>
  <c r="IR1290" i="146"/>
  <c r="IQ1290" i="146"/>
  <c r="IP1290" i="146"/>
  <c r="IO1290" i="146"/>
  <c r="IX1289" i="146"/>
  <c r="IW1289" i="146"/>
  <c r="IV1289" i="146"/>
  <c r="IU1289" i="146"/>
  <c r="IT1289" i="146"/>
  <c r="IR1289" i="146"/>
  <c r="IQ1289" i="146"/>
  <c r="IP1289" i="146"/>
  <c r="IO1289" i="146"/>
  <c r="IX1288" i="146"/>
  <c r="IW1288" i="146"/>
  <c r="IV1288" i="146"/>
  <c r="IU1288" i="146"/>
  <c r="IT1288" i="146"/>
  <c r="IR1288" i="146"/>
  <c r="IQ1288" i="146"/>
  <c r="IP1288" i="146"/>
  <c r="IO1288" i="146"/>
  <c r="IX1287" i="146"/>
  <c r="IW1287" i="146"/>
  <c r="IV1287" i="146"/>
  <c r="IU1287" i="146"/>
  <c r="IT1287" i="146"/>
  <c r="IR1287" i="146"/>
  <c r="IQ1287" i="146"/>
  <c r="IP1287" i="146"/>
  <c r="IO1287" i="146"/>
  <c r="IX1286" i="146"/>
  <c r="IW1286" i="146"/>
  <c r="IV1286" i="146"/>
  <c r="IU1286" i="146"/>
  <c r="IT1286" i="146"/>
  <c r="IR1286" i="146"/>
  <c r="IQ1286" i="146"/>
  <c r="IP1286" i="146"/>
  <c r="IO1286" i="146"/>
  <c r="IX1285" i="146"/>
  <c r="IW1285" i="146"/>
  <c r="IV1285" i="146"/>
  <c r="IU1285" i="146"/>
  <c r="IT1285" i="146"/>
  <c r="IR1285" i="146"/>
  <c r="IQ1285" i="146"/>
  <c r="IP1285" i="146"/>
  <c r="IO1285" i="146"/>
  <c r="IX1284" i="146"/>
  <c r="IW1284" i="146"/>
  <c r="IV1284" i="146"/>
  <c r="IU1284" i="146"/>
  <c r="IT1284" i="146"/>
  <c r="IR1284" i="146"/>
  <c r="IQ1284" i="146"/>
  <c r="IP1284" i="146"/>
  <c r="IO1284" i="146"/>
  <c r="IX1283" i="146"/>
  <c r="IW1283" i="146"/>
  <c r="IV1283" i="146"/>
  <c r="IU1283" i="146"/>
  <c r="IT1283" i="146"/>
  <c r="IR1283" i="146"/>
  <c r="IQ1283" i="146"/>
  <c r="IP1283" i="146"/>
  <c r="IO1283" i="146"/>
  <c r="IX1282" i="146"/>
  <c r="IW1282" i="146"/>
  <c r="IV1282" i="146"/>
  <c r="IU1282" i="146"/>
  <c r="IT1282" i="146"/>
  <c r="IR1282" i="146"/>
  <c r="IQ1282" i="146"/>
  <c r="IP1282" i="146"/>
  <c r="IO1282" i="146"/>
  <c r="IX1279" i="146"/>
  <c r="IW1279" i="146"/>
  <c r="IV1279" i="146"/>
  <c r="IU1279" i="146"/>
  <c r="IT1279" i="146"/>
  <c r="IR1279" i="146"/>
  <c r="IQ1279" i="146"/>
  <c r="IP1279" i="146"/>
  <c r="IO1279" i="146"/>
  <c r="IX1278" i="146"/>
  <c r="IW1278" i="146"/>
  <c r="IV1278" i="146"/>
  <c r="IU1278" i="146"/>
  <c r="IT1278" i="146"/>
  <c r="IR1278" i="146"/>
  <c r="IQ1278" i="146"/>
  <c r="IP1278" i="146"/>
  <c r="IO1278" i="146"/>
  <c r="IX1277" i="146"/>
  <c r="IW1277" i="146"/>
  <c r="IV1277" i="146"/>
  <c r="IU1277" i="146"/>
  <c r="IT1277" i="146"/>
  <c r="IR1277" i="146"/>
  <c r="IQ1277" i="146"/>
  <c r="IP1277" i="146"/>
  <c r="IO1277" i="146"/>
  <c r="IX1276" i="146"/>
  <c r="IW1276" i="146"/>
  <c r="IV1276" i="146"/>
  <c r="IU1276" i="146"/>
  <c r="IT1276" i="146"/>
  <c r="IR1276" i="146"/>
  <c r="IQ1276" i="146"/>
  <c r="IP1276" i="146"/>
  <c r="IO1276" i="146"/>
  <c r="IX1275" i="146"/>
  <c r="IW1275" i="146"/>
  <c r="IV1275" i="146"/>
  <c r="IU1275" i="146"/>
  <c r="IT1275" i="146"/>
  <c r="IR1275" i="146"/>
  <c r="IQ1275" i="146"/>
  <c r="IP1275" i="146"/>
  <c r="IO1275" i="146"/>
  <c r="IX1274" i="146"/>
  <c r="IW1274" i="146"/>
  <c r="IV1274" i="146"/>
  <c r="IU1274" i="146"/>
  <c r="IT1274" i="146"/>
  <c r="IR1274" i="146"/>
  <c r="IQ1274" i="146"/>
  <c r="IP1274" i="146"/>
  <c r="IO1274" i="146"/>
  <c r="IX1273" i="146"/>
  <c r="IW1273" i="146"/>
  <c r="IV1273" i="146"/>
  <c r="IU1273" i="146"/>
  <c r="IT1273" i="146"/>
  <c r="IR1273" i="146"/>
  <c r="IQ1273" i="146"/>
  <c r="IP1273" i="146"/>
  <c r="IO1273" i="146"/>
  <c r="IX1272" i="146"/>
  <c r="IW1272" i="146"/>
  <c r="IV1272" i="146"/>
  <c r="IU1272" i="146"/>
  <c r="IT1272" i="146"/>
  <c r="IR1272" i="146"/>
  <c r="IQ1272" i="146"/>
  <c r="IP1272" i="146"/>
  <c r="IO1272" i="146"/>
  <c r="IX1271" i="146"/>
  <c r="IW1271" i="146"/>
  <c r="IV1271" i="146"/>
  <c r="IU1271" i="146"/>
  <c r="IT1271" i="146"/>
  <c r="IR1271" i="146"/>
  <c r="IQ1271" i="146"/>
  <c r="IP1271" i="146"/>
  <c r="IO1271" i="146"/>
  <c r="IX1270" i="146"/>
  <c r="IW1270" i="146"/>
  <c r="IV1270" i="146"/>
  <c r="IU1270" i="146"/>
  <c r="IT1270" i="146"/>
  <c r="IR1270" i="146"/>
  <c r="IQ1270" i="146"/>
  <c r="IP1270" i="146"/>
  <c r="IO1270" i="146"/>
  <c r="IX1269" i="146"/>
  <c r="IW1269" i="146"/>
  <c r="IV1269" i="146"/>
  <c r="IU1269" i="146"/>
  <c r="IT1269" i="146"/>
  <c r="IR1269" i="146"/>
  <c r="IQ1269" i="146"/>
  <c r="IP1269" i="146"/>
  <c r="IO1269" i="146"/>
  <c r="IX1268" i="146"/>
  <c r="IW1268" i="146"/>
  <c r="IV1268" i="146"/>
  <c r="IU1268" i="146"/>
  <c r="IT1268" i="146"/>
  <c r="IR1268" i="146"/>
  <c r="IQ1268" i="146"/>
  <c r="IP1268" i="146"/>
  <c r="IO1268" i="146"/>
  <c r="IX1267" i="146"/>
  <c r="IW1267" i="146"/>
  <c r="IV1267" i="146"/>
  <c r="IU1267" i="146"/>
  <c r="IT1267" i="146"/>
  <c r="IR1267" i="146"/>
  <c r="IQ1267" i="146"/>
  <c r="IP1267" i="146"/>
  <c r="IO1267" i="146"/>
  <c r="IX1266" i="146"/>
  <c r="IW1266" i="146"/>
  <c r="IV1266" i="146"/>
  <c r="IU1266" i="146"/>
  <c r="IT1266" i="146"/>
  <c r="IR1266" i="146"/>
  <c r="IQ1266" i="146"/>
  <c r="IP1266" i="146"/>
  <c r="IO1266" i="146"/>
  <c r="IX1265" i="146"/>
  <c r="IW1265" i="146"/>
  <c r="IV1265" i="146"/>
  <c r="IU1265" i="146"/>
  <c r="IT1265" i="146"/>
  <c r="IR1265" i="146"/>
  <c r="IQ1265" i="146"/>
  <c r="IP1265" i="146"/>
  <c r="IO1265" i="146"/>
  <c r="IX1264" i="146"/>
  <c r="IW1264" i="146"/>
  <c r="IV1264" i="146"/>
  <c r="IU1264" i="146"/>
  <c r="IT1264" i="146"/>
  <c r="IR1264" i="146"/>
  <c r="IQ1264" i="146"/>
  <c r="IP1264" i="146"/>
  <c r="IO1264" i="146"/>
  <c r="IX1263" i="146"/>
  <c r="IW1263" i="146"/>
  <c r="IV1263" i="146"/>
  <c r="IU1263" i="146"/>
  <c r="IT1263" i="146"/>
  <c r="IR1263" i="146"/>
  <c r="IQ1263" i="146"/>
  <c r="IP1263" i="146"/>
  <c r="IO1263" i="146"/>
  <c r="IX1262" i="146"/>
  <c r="IW1262" i="146"/>
  <c r="IV1262" i="146"/>
  <c r="IU1262" i="146"/>
  <c r="IT1262" i="146"/>
  <c r="IR1262" i="146"/>
  <c r="IQ1262" i="146"/>
  <c r="IP1262" i="146"/>
  <c r="IO1262" i="146"/>
  <c r="IX1261" i="146"/>
  <c r="IW1261" i="146"/>
  <c r="IV1261" i="146"/>
  <c r="IU1261" i="146"/>
  <c r="IT1261" i="146"/>
  <c r="IR1261" i="146"/>
  <c r="IQ1261" i="146"/>
  <c r="IP1261" i="146"/>
  <c r="IO1261" i="146"/>
  <c r="IX1260" i="146"/>
  <c r="IW1260" i="146"/>
  <c r="IV1260" i="146"/>
  <c r="IU1260" i="146"/>
  <c r="IT1260" i="146"/>
  <c r="IR1260" i="146"/>
  <c r="IQ1260" i="146"/>
  <c r="IP1260" i="146"/>
  <c r="IO1260" i="146"/>
  <c r="IX1259" i="146"/>
  <c r="IW1259" i="146"/>
  <c r="IV1259" i="146"/>
  <c r="IU1259" i="146"/>
  <c r="IT1259" i="146"/>
  <c r="IR1259" i="146"/>
  <c r="IQ1259" i="146"/>
  <c r="IP1259" i="146"/>
  <c r="IO1259" i="146"/>
  <c r="IX1258" i="146"/>
  <c r="IW1258" i="146"/>
  <c r="IV1258" i="146"/>
  <c r="IU1258" i="146"/>
  <c r="IT1258" i="146"/>
  <c r="IR1258" i="146"/>
  <c r="IQ1258" i="146"/>
  <c r="IP1258" i="146"/>
  <c r="IO1258" i="146"/>
  <c r="IX1257" i="146"/>
  <c r="IW1257" i="146"/>
  <c r="IV1257" i="146"/>
  <c r="IU1257" i="146"/>
  <c r="IT1257" i="146"/>
  <c r="IR1257" i="146"/>
  <c r="IQ1257" i="146"/>
  <c r="IP1257" i="146"/>
  <c r="IO1257" i="146"/>
  <c r="IX1256" i="146"/>
  <c r="IW1256" i="146"/>
  <c r="IV1256" i="146"/>
  <c r="IU1256" i="146"/>
  <c r="IT1256" i="146"/>
  <c r="IR1256" i="146"/>
  <c r="IQ1256" i="146"/>
  <c r="IP1256" i="146"/>
  <c r="IO1256" i="146"/>
  <c r="IX1255" i="146"/>
  <c r="IW1255" i="146"/>
  <c r="IV1255" i="146"/>
  <c r="IU1255" i="146"/>
  <c r="IT1255" i="146"/>
  <c r="IR1255" i="146"/>
  <c r="IQ1255" i="146"/>
  <c r="IP1255" i="146"/>
  <c r="IO1255" i="146"/>
  <c r="IX1254" i="146"/>
  <c r="IW1254" i="146"/>
  <c r="IV1254" i="146"/>
  <c r="IU1254" i="146"/>
  <c r="IT1254" i="146"/>
  <c r="IR1254" i="146"/>
  <c r="IQ1254" i="146"/>
  <c r="IP1254" i="146"/>
  <c r="IO1254" i="146"/>
  <c r="IX1253" i="146"/>
  <c r="IW1253" i="146"/>
  <c r="IV1253" i="146"/>
  <c r="IU1253" i="146"/>
  <c r="IT1253" i="146"/>
  <c r="IR1253" i="146"/>
  <c r="IQ1253" i="146"/>
  <c r="IP1253" i="146"/>
  <c r="IO1253" i="146"/>
  <c r="IX1252" i="146"/>
  <c r="IW1252" i="146"/>
  <c r="IV1252" i="146"/>
  <c r="IU1252" i="146"/>
  <c r="IT1252" i="146"/>
  <c r="IS1252" i="146"/>
  <c r="IR1252" i="146"/>
  <c r="IQ1252" i="146"/>
  <c r="IP1252" i="146"/>
  <c r="IO1252" i="146"/>
  <c r="IM1242" i="146"/>
  <c r="IL1242" i="146"/>
  <c r="IK1242" i="146"/>
  <c r="IJ1242" i="146"/>
  <c r="II1242" i="146"/>
  <c r="IH1242" i="146"/>
  <c r="IG1242" i="146"/>
  <c r="IM1241" i="146"/>
  <c r="IL1241" i="146"/>
  <c r="IK1241" i="146"/>
  <c r="IJ1241" i="146"/>
  <c r="II1241" i="146"/>
  <c r="IH1241" i="146"/>
  <c r="IG1241" i="146"/>
  <c r="IM1240" i="146"/>
  <c r="IL1240" i="146"/>
  <c r="IK1240" i="146"/>
  <c r="IJ1240" i="146"/>
  <c r="II1240" i="146"/>
  <c r="IH1240" i="146"/>
  <c r="IG1240" i="146"/>
  <c r="IM1239" i="146"/>
  <c r="IL1239" i="146"/>
  <c r="IK1239" i="146"/>
  <c r="IJ1239" i="146"/>
  <c r="II1239" i="146"/>
  <c r="IH1239" i="146"/>
  <c r="IG1239" i="146"/>
  <c r="IM1238" i="146"/>
  <c r="IL1238" i="146"/>
  <c r="IK1238" i="146"/>
  <c r="IJ1238" i="146"/>
  <c r="II1238" i="146"/>
  <c r="IH1238" i="146"/>
  <c r="IG1238" i="146"/>
  <c r="IM1237" i="146"/>
  <c r="IL1237" i="146"/>
  <c r="IK1237" i="146"/>
  <c r="IJ1237" i="146"/>
  <c r="II1237" i="146"/>
  <c r="IH1237" i="146"/>
  <c r="IG1237" i="146"/>
  <c r="IM1236" i="146"/>
  <c r="IL1236" i="146"/>
  <c r="IK1236" i="146"/>
  <c r="IJ1236" i="146"/>
  <c r="II1236" i="146"/>
  <c r="IH1236" i="146"/>
  <c r="IG1236" i="146"/>
  <c r="IM1235" i="146"/>
  <c r="IL1235" i="146"/>
  <c r="IK1235" i="146"/>
  <c r="IJ1235" i="146"/>
  <c r="II1235" i="146"/>
  <c r="IH1235" i="146"/>
  <c r="IG1235" i="146"/>
  <c r="IM1234" i="146"/>
  <c r="IL1234" i="146"/>
  <c r="IK1234" i="146"/>
  <c r="IJ1234" i="146"/>
  <c r="II1234" i="146"/>
  <c r="IH1234" i="146"/>
  <c r="IG1234" i="146"/>
  <c r="IM1232" i="146"/>
  <c r="IL1232" i="146"/>
  <c r="IK1232" i="146"/>
  <c r="IJ1232" i="146"/>
  <c r="II1232" i="146"/>
  <c r="IH1232" i="146"/>
  <c r="IG1232" i="146"/>
  <c r="IM1231" i="146"/>
  <c r="IL1231" i="146"/>
  <c r="IK1231" i="146"/>
  <c r="IJ1231" i="146"/>
  <c r="II1231" i="146"/>
  <c r="IH1231" i="146"/>
  <c r="IG1231" i="146"/>
  <c r="IM1230" i="146"/>
  <c r="IL1230" i="146"/>
  <c r="IK1230" i="146"/>
  <c r="IJ1230" i="146"/>
  <c r="II1230" i="146"/>
  <c r="IH1230" i="146"/>
  <c r="IG1230" i="146"/>
  <c r="IM1229" i="146"/>
  <c r="IL1229" i="146"/>
  <c r="IK1229" i="146"/>
  <c r="IJ1229" i="146"/>
  <c r="II1229" i="146"/>
  <c r="IH1229" i="146"/>
  <c r="IG1229" i="146"/>
  <c r="IM1228" i="146"/>
  <c r="IL1228" i="146"/>
  <c r="IK1228" i="146"/>
  <c r="IJ1228" i="146"/>
  <c r="II1228" i="146"/>
  <c r="IH1228" i="146"/>
  <c r="IG1228" i="146"/>
  <c r="IM1227" i="146"/>
  <c r="IL1227" i="146"/>
  <c r="IK1227" i="146"/>
  <c r="IJ1227" i="146"/>
  <c r="II1227" i="146"/>
  <c r="IH1227" i="146"/>
  <c r="IG1227" i="146"/>
  <c r="IM1226" i="146"/>
  <c r="IL1226" i="146"/>
  <c r="IK1226" i="146"/>
  <c r="IJ1226" i="146"/>
  <c r="II1226" i="146"/>
  <c r="IH1226" i="146"/>
  <c r="IG1226" i="146"/>
  <c r="IM1225" i="146"/>
  <c r="IL1225" i="146"/>
  <c r="IK1225" i="146"/>
  <c r="IJ1225" i="146"/>
  <c r="II1225" i="146"/>
  <c r="IH1225" i="146"/>
  <c r="IG1225" i="146"/>
  <c r="IM1224" i="146"/>
  <c r="IL1224" i="146"/>
  <c r="IK1224" i="146"/>
  <c r="IJ1224" i="146"/>
  <c r="II1224" i="146"/>
  <c r="IH1224" i="146"/>
  <c r="IG1224" i="146"/>
  <c r="IM1223" i="146"/>
  <c r="IL1223" i="146"/>
  <c r="IK1223" i="146"/>
  <c r="IJ1223" i="146"/>
  <c r="II1223" i="146"/>
  <c r="IH1223" i="146"/>
  <c r="IG1223" i="146"/>
  <c r="IM1222" i="146"/>
  <c r="IL1222" i="146"/>
  <c r="IK1222" i="146"/>
  <c r="IJ1222" i="146"/>
  <c r="II1222" i="146"/>
  <c r="IH1222" i="146"/>
  <c r="IG1222" i="146"/>
  <c r="IM1221" i="146"/>
  <c r="IL1221" i="146"/>
  <c r="IK1221" i="146"/>
  <c r="IJ1221" i="146"/>
  <c r="II1221" i="146"/>
  <c r="IH1221" i="146"/>
  <c r="IG1221" i="146"/>
  <c r="IM1220" i="146"/>
  <c r="IL1220" i="146"/>
  <c r="IK1220" i="146"/>
  <c r="IJ1220" i="146"/>
  <c r="II1220" i="146"/>
  <c r="IH1220" i="146"/>
  <c r="IG1220" i="146"/>
  <c r="IM1219" i="146"/>
  <c r="IL1219" i="146"/>
  <c r="IK1219" i="146"/>
  <c r="IJ1219" i="146"/>
  <c r="II1219" i="146"/>
  <c r="IH1219" i="146"/>
  <c r="IG1219" i="146"/>
  <c r="IM1218" i="146"/>
  <c r="IL1218" i="146"/>
  <c r="IK1218" i="146"/>
  <c r="IJ1218" i="146"/>
  <c r="II1218" i="146"/>
  <c r="IH1218" i="146"/>
  <c r="IG1218" i="146"/>
  <c r="IM1217" i="146"/>
  <c r="IL1217" i="146"/>
  <c r="IK1217" i="146"/>
  <c r="IJ1217" i="146"/>
  <c r="II1217" i="146"/>
  <c r="IH1217" i="146"/>
  <c r="IG1217" i="146"/>
  <c r="IM1216" i="146"/>
  <c r="IL1216" i="146"/>
  <c r="IK1216" i="146"/>
  <c r="IJ1216" i="146"/>
  <c r="II1216" i="146"/>
  <c r="IH1216" i="146"/>
  <c r="IG1216" i="146"/>
  <c r="IM1215" i="146"/>
  <c r="IL1215" i="146"/>
  <c r="IK1215" i="146"/>
  <c r="IJ1215" i="146"/>
  <c r="II1215" i="146"/>
  <c r="IH1215" i="146"/>
  <c r="IG1215" i="146"/>
  <c r="IM1214" i="146"/>
  <c r="IL1214" i="146"/>
  <c r="IK1214" i="146"/>
  <c r="IJ1214" i="146"/>
  <c r="II1214" i="146"/>
  <c r="IH1214" i="146"/>
  <c r="IG1214" i="146"/>
  <c r="IM1213" i="146"/>
  <c r="IL1213" i="146"/>
  <c r="IK1213" i="146"/>
  <c r="IJ1213" i="146"/>
  <c r="II1213" i="146"/>
  <c r="IH1213" i="146"/>
  <c r="IG1213" i="146"/>
  <c r="IM1212" i="146"/>
  <c r="IL1212" i="146"/>
  <c r="IK1212" i="146"/>
  <c r="IJ1212" i="146"/>
  <c r="II1212" i="146"/>
  <c r="IH1212" i="146"/>
  <c r="IG1212" i="146"/>
  <c r="IM1211" i="146"/>
  <c r="IL1211" i="146"/>
  <c r="IK1211" i="146"/>
  <c r="IJ1211" i="146"/>
  <c r="II1211" i="146"/>
  <c r="IH1211" i="146"/>
  <c r="IG1211" i="146"/>
  <c r="IM1209" i="146"/>
  <c r="IL1209" i="146"/>
  <c r="IK1209" i="146"/>
  <c r="IJ1209" i="146"/>
  <c r="II1209" i="146"/>
  <c r="IH1209" i="146"/>
  <c r="IG1209" i="146"/>
  <c r="IM1208" i="146"/>
  <c r="IL1208" i="146"/>
  <c r="IK1208" i="146"/>
  <c r="IJ1208" i="146"/>
  <c r="II1208" i="146"/>
  <c r="IH1208" i="146"/>
  <c r="IG1208" i="146"/>
  <c r="IM1207" i="146"/>
  <c r="IL1207" i="146"/>
  <c r="IK1207" i="146"/>
  <c r="IJ1207" i="146"/>
  <c r="II1207" i="146"/>
  <c r="IH1207" i="146"/>
  <c r="IG1207" i="146"/>
  <c r="IM1206" i="146"/>
  <c r="IL1206" i="146"/>
  <c r="IK1206" i="146"/>
  <c r="IJ1206" i="146"/>
  <c r="II1206" i="146"/>
  <c r="IH1206" i="146"/>
  <c r="IG1206" i="146"/>
  <c r="IM1205" i="146"/>
  <c r="IL1205" i="146"/>
  <c r="IK1205" i="146"/>
  <c r="IJ1205" i="146"/>
  <c r="II1205" i="146"/>
  <c r="IH1205" i="146"/>
  <c r="IG1205" i="146"/>
  <c r="IM1204" i="146"/>
  <c r="IL1204" i="146"/>
  <c r="IK1204" i="146"/>
  <c r="IJ1204" i="146"/>
  <c r="II1204" i="146"/>
  <c r="IH1204" i="146"/>
  <c r="IG1204" i="146"/>
  <c r="IM1203" i="146"/>
  <c r="IL1203" i="146"/>
  <c r="IK1203" i="146"/>
  <c r="IJ1203" i="146"/>
  <c r="II1203" i="146"/>
  <c r="IH1203" i="146"/>
  <c r="IG1203" i="146"/>
  <c r="IM1202" i="146"/>
  <c r="IL1202" i="146"/>
  <c r="IK1202" i="146"/>
  <c r="IJ1202" i="146"/>
  <c r="II1202" i="146"/>
  <c r="IH1202" i="146"/>
  <c r="IG1202" i="146"/>
  <c r="IM1201" i="146"/>
  <c r="IL1201" i="146"/>
  <c r="IK1201" i="146"/>
  <c r="IJ1201" i="146"/>
  <c r="II1201" i="146"/>
  <c r="IH1201" i="146"/>
  <c r="IG1201" i="146"/>
  <c r="IM1200" i="146"/>
  <c r="IL1200" i="146"/>
  <c r="IK1200" i="146"/>
  <c r="IJ1200" i="146"/>
  <c r="II1200" i="146"/>
  <c r="IH1200" i="146"/>
  <c r="IG1200" i="146"/>
  <c r="IM1199" i="146"/>
  <c r="IL1199" i="146"/>
  <c r="IK1199" i="146"/>
  <c r="IJ1199" i="146"/>
  <c r="II1199" i="146"/>
  <c r="IH1199" i="146"/>
  <c r="IG1199" i="146"/>
  <c r="IM1198" i="146"/>
  <c r="IL1198" i="146"/>
  <c r="IK1198" i="146"/>
  <c r="IJ1198" i="146"/>
  <c r="II1198" i="146"/>
  <c r="IH1198" i="146"/>
  <c r="IG1198" i="146"/>
  <c r="IM1197" i="146"/>
  <c r="IL1197" i="146"/>
  <c r="IK1197" i="146"/>
  <c r="IJ1197" i="146"/>
  <c r="II1197" i="146"/>
  <c r="IH1197" i="146"/>
  <c r="IG1197" i="146"/>
  <c r="IM1196" i="146"/>
  <c r="IL1196" i="146"/>
  <c r="IK1196" i="146"/>
  <c r="IJ1196" i="146"/>
  <c r="II1196" i="146"/>
  <c r="IH1196" i="146"/>
  <c r="IG1196" i="146"/>
  <c r="IM1195" i="146"/>
  <c r="IL1195" i="146"/>
  <c r="IK1195" i="146"/>
  <c r="IJ1195" i="146"/>
  <c r="II1195" i="146"/>
  <c r="IH1195" i="146"/>
  <c r="IG1195" i="146"/>
  <c r="IM1194" i="146"/>
  <c r="IL1194" i="146"/>
  <c r="IK1194" i="146"/>
  <c r="IJ1194" i="146"/>
  <c r="II1194" i="146"/>
  <c r="IH1194" i="146"/>
  <c r="IG1194" i="146"/>
  <c r="IM1193" i="146"/>
  <c r="IL1193" i="146"/>
  <c r="IK1193" i="146"/>
  <c r="IJ1193" i="146"/>
  <c r="II1193" i="146"/>
  <c r="IH1193" i="146"/>
  <c r="IG1193" i="146"/>
  <c r="IM1192" i="146"/>
  <c r="IL1192" i="146"/>
  <c r="IK1192" i="146"/>
  <c r="IJ1192" i="146"/>
  <c r="II1192" i="146"/>
  <c r="IH1192" i="146"/>
  <c r="IG1192" i="146"/>
  <c r="IM1191" i="146"/>
  <c r="IL1191" i="146"/>
  <c r="IK1191" i="146"/>
  <c r="IJ1191" i="146"/>
  <c r="II1191" i="146"/>
  <c r="IH1191" i="146"/>
  <c r="IG1191" i="146"/>
  <c r="IM1190" i="146"/>
  <c r="IL1190" i="146"/>
  <c r="IK1190" i="146"/>
  <c r="IJ1190" i="146"/>
  <c r="II1190" i="146"/>
  <c r="IH1190" i="146"/>
  <c r="IG1190" i="146"/>
  <c r="IM1189" i="146"/>
  <c r="IL1189" i="146"/>
  <c r="IK1189" i="146"/>
  <c r="IJ1189" i="146"/>
  <c r="II1189" i="146"/>
  <c r="IH1189" i="146"/>
  <c r="IG1189" i="146"/>
  <c r="IM1188" i="146"/>
  <c r="IL1188" i="146"/>
  <c r="IK1188" i="146"/>
  <c r="IJ1188" i="146"/>
  <c r="II1188" i="146"/>
  <c r="IH1188" i="146"/>
  <c r="IG1188" i="146"/>
  <c r="IM1186" i="146"/>
  <c r="IL1186" i="146"/>
  <c r="IK1186" i="146"/>
  <c r="IJ1186" i="146"/>
  <c r="II1186" i="146"/>
  <c r="IH1186" i="146"/>
  <c r="IG1186" i="146"/>
  <c r="IM1185" i="146"/>
  <c r="IL1185" i="146"/>
  <c r="IK1185" i="146"/>
  <c r="IJ1185" i="146"/>
  <c r="II1185" i="146"/>
  <c r="IH1185" i="146"/>
  <c r="IG1185" i="146"/>
  <c r="IM1184" i="146"/>
  <c r="IL1184" i="146"/>
  <c r="IK1184" i="146"/>
  <c r="IJ1184" i="146"/>
  <c r="II1184" i="146"/>
  <c r="IH1184" i="146"/>
  <c r="IG1184" i="146"/>
  <c r="IM1183" i="146"/>
  <c r="IL1183" i="146"/>
  <c r="IK1183" i="146"/>
  <c r="IJ1183" i="146"/>
  <c r="II1183" i="146"/>
  <c r="IH1183" i="146"/>
  <c r="IG1183" i="146"/>
  <c r="IM1182" i="146"/>
  <c r="IL1182" i="146"/>
  <c r="IK1182" i="146"/>
  <c r="IJ1182" i="146"/>
  <c r="II1182" i="146"/>
  <c r="IH1182" i="146"/>
  <c r="IG1182" i="146"/>
  <c r="IM1181" i="146"/>
  <c r="IL1181" i="146"/>
  <c r="IK1181" i="146"/>
  <c r="IJ1181" i="146"/>
  <c r="II1181" i="146"/>
  <c r="IH1181" i="146"/>
  <c r="IG1181" i="146"/>
  <c r="IM1180" i="146"/>
  <c r="IL1180" i="146"/>
  <c r="IK1180" i="146"/>
  <c r="IJ1180" i="146"/>
  <c r="II1180" i="146"/>
  <c r="IH1180" i="146"/>
  <c r="IG1180" i="146"/>
  <c r="IM1179" i="146"/>
  <c r="IL1179" i="146"/>
  <c r="IK1179" i="146"/>
  <c r="IJ1179" i="146"/>
  <c r="II1179" i="146"/>
  <c r="IH1179" i="146"/>
  <c r="IG1179" i="146"/>
  <c r="IM1178" i="146"/>
  <c r="IL1178" i="146"/>
  <c r="IK1178" i="146"/>
  <c r="IJ1178" i="146"/>
  <c r="II1178" i="146"/>
  <c r="IH1178" i="146"/>
  <c r="IG1178" i="146"/>
  <c r="IM1177" i="146"/>
  <c r="IL1177" i="146"/>
  <c r="IK1177" i="146"/>
  <c r="IJ1177" i="146"/>
  <c r="II1177" i="146"/>
  <c r="IH1177" i="146"/>
  <c r="IG1177" i="146"/>
  <c r="IM1176" i="146"/>
  <c r="IL1176" i="146"/>
  <c r="IK1176" i="146"/>
  <c r="IJ1176" i="146"/>
  <c r="II1176" i="146"/>
  <c r="IH1176" i="146"/>
  <c r="IG1176" i="146"/>
  <c r="IM1175" i="146"/>
  <c r="IL1175" i="146"/>
  <c r="IK1175" i="146"/>
  <c r="IJ1175" i="146"/>
  <c r="II1175" i="146"/>
  <c r="IH1175" i="146"/>
  <c r="IG1175" i="146"/>
  <c r="IM1174" i="146"/>
  <c r="IL1174" i="146"/>
  <c r="IK1174" i="146"/>
  <c r="IJ1174" i="146"/>
  <c r="II1174" i="146"/>
  <c r="IH1174" i="146"/>
  <c r="IG1174" i="146"/>
  <c r="IM1173" i="146"/>
  <c r="IL1173" i="146"/>
  <c r="IK1173" i="146"/>
  <c r="IJ1173" i="146"/>
  <c r="II1173" i="146"/>
  <c r="IH1173" i="146"/>
  <c r="IG1173" i="146"/>
  <c r="IM1172" i="146"/>
  <c r="IL1172" i="146"/>
  <c r="IK1172" i="146"/>
  <c r="IJ1172" i="146"/>
  <c r="II1172" i="146"/>
  <c r="IH1172" i="146"/>
  <c r="IG1172" i="146"/>
  <c r="IM1171" i="146"/>
  <c r="IL1171" i="146"/>
  <c r="IK1171" i="146"/>
  <c r="IJ1171" i="146"/>
  <c r="II1171" i="146"/>
  <c r="IH1171" i="146"/>
  <c r="IG1171" i="146"/>
  <c r="IM1170" i="146"/>
  <c r="IL1170" i="146"/>
  <c r="IK1170" i="146"/>
  <c r="IJ1170" i="146"/>
  <c r="II1170" i="146"/>
  <c r="IH1170" i="146"/>
  <c r="IG1170" i="146"/>
  <c r="IM1169" i="146"/>
  <c r="IL1169" i="146"/>
  <c r="IK1169" i="146"/>
  <c r="IJ1169" i="146"/>
  <c r="II1169" i="146"/>
  <c r="IH1169" i="146"/>
  <c r="IG1169" i="146"/>
  <c r="IM1168" i="146"/>
  <c r="IL1168" i="146"/>
  <c r="IK1168" i="146"/>
  <c r="IJ1168" i="146"/>
  <c r="II1168" i="146"/>
  <c r="IH1168" i="146"/>
  <c r="IG1168" i="146"/>
  <c r="IM1167" i="146"/>
  <c r="IL1167" i="146"/>
  <c r="IK1167" i="146"/>
  <c r="IJ1167" i="146"/>
  <c r="II1167" i="146"/>
  <c r="IH1167" i="146"/>
  <c r="IG1167" i="146"/>
  <c r="IM1166" i="146"/>
  <c r="IL1166" i="146"/>
  <c r="IK1166" i="146"/>
  <c r="IJ1166" i="146"/>
  <c r="II1166" i="146"/>
  <c r="IH1166" i="146"/>
  <c r="IG1166" i="146"/>
  <c r="IM1165" i="146"/>
  <c r="IL1165" i="146"/>
  <c r="IK1165" i="146"/>
  <c r="IJ1165" i="146"/>
  <c r="II1165" i="146"/>
  <c r="IH1165" i="146"/>
  <c r="IG1165" i="146"/>
  <c r="IM1163" i="146"/>
  <c r="IL1163" i="146"/>
  <c r="IK1163" i="146"/>
  <c r="IJ1163" i="146"/>
  <c r="II1163" i="146"/>
  <c r="IH1163" i="146"/>
  <c r="IG1163" i="146"/>
  <c r="IM1162" i="146"/>
  <c r="IL1162" i="146"/>
  <c r="IK1162" i="146"/>
  <c r="IJ1162" i="146"/>
  <c r="II1162" i="146"/>
  <c r="IH1162" i="146"/>
  <c r="IG1162" i="146"/>
  <c r="IM1161" i="146"/>
  <c r="IL1161" i="146"/>
  <c r="IK1161" i="146"/>
  <c r="IJ1161" i="146"/>
  <c r="II1161" i="146"/>
  <c r="IH1161" i="146"/>
  <c r="IG1161" i="146"/>
  <c r="IM1160" i="146"/>
  <c r="IL1160" i="146"/>
  <c r="IK1160" i="146"/>
  <c r="IJ1160" i="146"/>
  <c r="II1160" i="146"/>
  <c r="IH1160" i="146"/>
  <c r="IG1160" i="146"/>
  <c r="IM1159" i="146"/>
  <c r="IL1159" i="146"/>
  <c r="IK1159" i="146"/>
  <c r="IJ1159" i="146"/>
  <c r="II1159" i="146"/>
  <c r="IH1159" i="146"/>
  <c r="IG1159" i="146"/>
  <c r="IM1158" i="146"/>
  <c r="IL1158" i="146"/>
  <c r="IK1158" i="146"/>
  <c r="IJ1158" i="146"/>
  <c r="II1158" i="146"/>
  <c r="IH1158" i="146"/>
  <c r="IG1158" i="146"/>
  <c r="IM1157" i="146"/>
  <c r="IL1157" i="146"/>
  <c r="IK1157" i="146"/>
  <c r="IJ1157" i="146"/>
  <c r="II1157" i="146"/>
  <c r="IH1157" i="146"/>
  <c r="IG1157" i="146"/>
  <c r="IM1156" i="146"/>
  <c r="IL1156" i="146"/>
  <c r="IK1156" i="146"/>
  <c r="IJ1156" i="146"/>
  <c r="II1156" i="146"/>
  <c r="IH1156" i="146"/>
  <c r="IG1156" i="146"/>
  <c r="IM1155" i="146"/>
  <c r="IL1155" i="146"/>
  <c r="IK1155" i="146"/>
  <c r="IJ1155" i="146"/>
  <c r="II1155" i="146"/>
  <c r="IH1155" i="146"/>
  <c r="IG1155" i="146"/>
  <c r="IM1154" i="146"/>
  <c r="IL1154" i="146"/>
  <c r="IK1154" i="146"/>
  <c r="IJ1154" i="146"/>
  <c r="II1154" i="146"/>
  <c r="IH1154" i="146"/>
  <c r="IG1154" i="146"/>
  <c r="IM1153" i="146"/>
  <c r="IL1153" i="146"/>
  <c r="IK1153" i="146"/>
  <c r="IJ1153" i="146"/>
  <c r="II1153" i="146"/>
  <c r="IH1153" i="146"/>
  <c r="IG1153" i="146"/>
  <c r="IM1152" i="146"/>
  <c r="IL1152" i="146"/>
  <c r="IK1152" i="146"/>
  <c r="IJ1152" i="146"/>
  <c r="II1152" i="146"/>
  <c r="IH1152" i="146"/>
  <c r="IG1152" i="146"/>
  <c r="IM1151" i="146"/>
  <c r="IL1151" i="146"/>
  <c r="IK1151" i="146"/>
  <c r="IJ1151" i="146"/>
  <c r="II1151" i="146"/>
  <c r="IH1151" i="146"/>
  <c r="IG1151" i="146"/>
  <c r="IM1150" i="146"/>
  <c r="IL1150" i="146"/>
  <c r="IK1150" i="146"/>
  <c r="IJ1150" i="146"/>
  <c r="II1150" i="146"/>
  <c r="IH1150" i="146"/>
  <c r="IG1150" i="146"/>
  <c r="IM1149" i="146"/>
  <c r="IL1149" i="146"/>
  <c r="IK1149" i="146"/>
  <c r="IJ1149" i="146"/>
  <c r="II1149" i="146"/>
  <c r="IH1149" i="146"/>
  <c r="IG1149" i="146"/>
  <c r="IM1148" i="146"/>
  <c r="IL1148" i="146"/>
  <c r="IK1148" i="146"/>
  <c r="IJ1148" i="146"/>
  <c r="II1148" i="146"/>
  <c r="IH1148" i="146"/>
  <c r="IG1148" i="146"/>
  <c r="IM1147" i="146"/>
  <c r="IL1147" i="146"/>
  <c r="IK1147" i="146"/>
  <c r="IJ1147" i="146"/>
  <c r="II1147" i="146"/>
  <c r="IH1147" i="146"/>
  <c r="IG1147" i="146"/>
  <c r="IM1146" i="146"/>
  <c r="IL1146" i="146"/>
  <c r="IK1146" i="146"/>
  <c r="IJ1146" i="146"/>
  <c r="II1146" i="146"/>
  <c r="IH1146" i="146"/>
  <c r="IG1146" i="146"/>
  <c r="IM1145" i="146"/>
  <c r="IL1145" i="146"/>
  <c r="IK1145" i="146"/>
  <c r="IJ1145" i="146"/>
  <c r="II1145" i="146"/>
  <c r="IH1145" i="146"/>
  <c r="IG1145" i="146"/>
  <c r="IM1144" i="146"/>
  <c r="IL1144" i="146"/>
  <c r="IK1144" i="146"/>
  <c r="IJ1144" i="146"/>
  <c r="II1144" i="146"/>
  <c r="IH1144" i="146"/>
  <c r="IG1144" i="146"/>
  <c r="IM1143" i="146"/>
  <c r="IL1143" i="146"/>
  <c r="IK1143" i="146"/>
  <c r="IJ1143" i="146"/>
  <c r="II1143" i="146"/>
  <c r="IH1143" i="146"/>
  <c r="IG1143" i="146"/>
  <c r="IE1134" i="146"/>
  <c r="ID1134" i="146"/>
  <c r="IC1134" i="146"/>
  <c r="IB1134" i="146"/>
  <c r="IA1134" i="146"/>
  <c r="HZ1134" i="146"/>
  <c r="IE1133" i="146"/>
  <c r="ID1133" i="146"/>
  <c r="IC1133" i="146"/>
  <c r="IB1133" i="146"/>
  <c r="IA1133" i="146"/>
  <c r="HZ1133" i="146"/>
  <c r="IE1132" i="146"/>
  <c r="ID1132" i="146"/>
  <c r="IC1132" i="146"/>
  <c r="IB1132" i="146"/>
  <c r="IA1132" i="146"/>
  <c r="HZ1132" i="146"/>
  <c r="IE1131" i="146"/>
  <c r="ID1131" i="146"/>
  <c r="IC1131" i="146"/>
  <c r="IB1131" i="146"/>
  <c r="IA1131" i="146"/>
  <c r="HZ1131" i="146"/>
  <c r="IE1130" i="146"/>
  <c r="ID1130" i="146"/>
  <c r="IC1130" i="146"/>
  <c r="IB1130" i="146"/>
  <c r="IA1130" i="146"/>
  <c r="HZ1130" i="146"/>
  <c r="IE1129" i="146"/>
  <c r="ID1129" i="146"/>
  <c r="IC1129" i="146"/>
  <c r="IB1129" i="146"/>
  <c r="IA1129" i="146"/>
  <c r="HZ1129" i="146"/>
  <c r="IE1128" i="146"/>
  <c r="ID1128" i="146"/>
  <c r="IC1128" i="146"/>
  <c r="IB1128" i="146"/>
  <c r="IA1128" i="146"/>
  <c r="HZ1128" i="146"/>
  <c r="IE1127" i="146"/>
  <c r="ID1127" i="146"/>
  <c r="IC1127" i="146"/>
  <c r="IB1127" i="146"/>
  <c r="IA1127" i="146"/>
  <c r="HZ1127" i="146"/>
  <c r="IE1126" i="146"/>
  <c r="ID1126" i="146"/>
  <c r="IC1126" i="146"/>
  <c r="IB1126" i="146"/>
  <c r="IA1126" i="146"/>
  <c r="HZ1126" i="146"/>
  <c r="IE1125" i="146"/>
  <c r="ID1125" i="146"/>
  <c r="IC1125" i="146"/>
  <c r="IB1125" i="146"/>
  <c r="IA1125" i="146"/>
  <c r="HZ1125" i="146"/>
  <c r="IE1124" i="146"/>
  <c r="ID1124" i="146"/>
  <c r="IC1124" i="146"/>
  <c r="IB1124" i="146"/>
  <c r="IA1124" i="146"/>
  <c r="HZ1124" i="146"/>
  <c r="IE1123" i="146"/>
  <c r="ID1123" i="146"/>
  <c r="IC1123" i="146"/>
  <c r="IB1123" i="146"/>
  <c r="IA1123" i="146"/>
  <c r="HZ1123" i="146"/>
  <c r="IE1122" i="146"/>
  <c r="ID1122" i="146"/>
  <c r="IC1122" i="146"/>
  <c r="IB1122" i="146"/>
  <c r="IA1122" i="146"/>
  <c r="HZ1122" i="146"/>
  <c r="IE1121" i="146"/>
  <c r="ID1121" i="146"/>
  <c r="IC1121" i="146"/>
  <c r="IB1121" i="146"/>
  <c r="IA1121" i="146"/>
  <c r="HZ1121" i="146"/>
  <c r="IE1120" i="146"/>
  <c r="ID1120" i="146"/>
  <c r="IC1120" i="146"/>
  <c r="IB1120" i="146"/>
  <c r="IA1120" i="146"/>
  <c r="HZ1120" i="146"/>
  <c r="IE1119" i="146"/>
  <c r="ID1119" i="146"/>
  <c r="IC1119" i="146"/>
  <c r="IB1119" i="146"/>
  <c r="IA1119" i="146"/>
  <c r="HZ1119" i="146"/>
  <c r="IE1118" i="146"/>
  <c r="ID1118" i="146"/>
  <c r="IC1118" i="146"/>
  <c r="IB1118" i="146"/>
  <c r="IA1118" i="146"/>
  <c r="HZ1118" i="146"/>
  <c r="IE1117" i="146"/>
  <c r="ID1117" i="146"/>
  <c r="IC1117" i="146"/>
  <c r="IB1117" i="146"/>
  <c r="IA1117" i="146"/>
  <c r="HZ1117" i="146"/>
  <c r="IE1116" i="146"/>
  <c r="ID1116" i="146"/>
  <c r="IC1116" i="146"/>
  <c r="IB1116" i="146"/>
  <c r="IA1116" i="146"/>
  <c r="HZ1116" i="146"/>
  <c r="IE1115" i="146"/>
  <c r="ID1115" i="146"/>
  <c r="IC1115" i="146"/>
  <c r="IB1115" i="146"/>
  <c r="IA1115" i="146"/>
  <c r="HZ1115" i="146"/>
  <c r="IE1114" i="146"/>
  <c r="ID1114" i="146"/>
  <c r="IC1114" i="146"/>
  <c r="IB1114" i="146"/>
  <c r="IA1114" i="146"/>
  <c r="HZ1114" i="146"/>
  <c r="IE1112" i="146"/>
  <c r="ID1112" i="146"/>
  <c r="IC1112" i="146"/>
  <c r="IB1112" i="146"/>
  <c r="IA1112" i="146"/>
  <c r="HZ1112" i="146"/>
  <c r="IE1111" i="146"/>
  <c r="ID1111" i="146"/>
  <c r="IC1111" i="146"/>
  <c r="IB1111" i="146"/>
  <c r="IA1111" i="146"/>
  <c r="HZ1111" i="146"/>
  <c r="IE1110" i="146"/>
  <c r="ID1110" i="146"/>
  <c r="IC1110" i="146"/>
  <c r="IB1110" i="146"/>
  <c r="IA1110" i="146"/>
  <c r="HZ1110" i="146"/>
  <c r="IE1109" i="146"/>
  <c r="ID1109" i="146"/>
  <c r="IC1109" i="146"/>
  <c r="IB1109" i="146"/>
  <c r="IA1109" i="146"/>
  <c r="HZ1109" i="146"/>
  <c r="IE1108" i="146"/>
  <c r="ID1108" i="146"/>
  <c r="IC1108" i="146"/>
  <c r="IB1108" i="146"/>
  <c r="IA1108" i="146"/>
  <c r="HZ1108" i="146"/>
  <c r="IE1107" i="146"/>
  <c r="ID1107" i="146"/>
  <c r="IC1107" i="146"/>
  <c r="IB1107" i="146"/>
  <c r="IA1107" i="146"/>
  <c r="HZ1107" i="146"/>
  <c r="IE1106" i="146"/>
  <c r="ID1106" i="146"/>
  <c r="IC1106" i="146"/>
  <c r="IB1106" i="146"/>
  <c r="IA1106" i="146"/>
  <c r="HZ1106" i="146"/>
  <c r="IE1105" i="146"/>
  <c r="ID1105" i="146"/>
  <c r="IC1105" i="146"/>
  <c r="IB1105" i="146"/>
  <c r="IA1105" i="146"/>
  <c r="HZ1105" i="146"/>
  <c r="IE1104" i="146"/>
  <c r="ID1104" i="146"/>
  <c r="IC1104" i="146"/>
  <c r="IB1104" i="146"/>
  <c r="IA1104" i="146"/>
  <c r="HZ1104" i="146"/>
  <c r="IE1103" i="146"/>
  <c r="ID1103" i="146"/>
  <c r="IC1103" i="146"/>
  <c r="IB1103" i="146"/>
  <c r="IA1103" i="146"/>
  <c r="HZ1103" i="146"/>
  <c r="IE1102" i="146"/>
  <c r="ID1102" i="146"/>
  <c r="IC1102" i="146"/>
  <c r="IB1102" i="146"/>
  <c r="IA1102" i="146"/>
  <c r="HZ1102" i="146"/>
  <c r="IE1101" i="146"/>
  <c r="ID1101" i="146"/>
  <c r="IC1101" i="146"/>
  <c r="IB1101" i="146"/>
  <c r="IA1101" i="146"/>
  <c r="HZ1101" i="146"/>
  <c r="IE1100" i="146"/>
  <c r="ID1100" i="146"/>
  <c r="IC1100" i="146"/>
  <c r="IB1100" i="146"/>
  <c r="IA1100" i="146"/>
  <c r="HZ1100" i="146"/>
  <c r="IE1099" i="146"/>
  <c r="ID1099" i="146"/>
  <c r="IC1099" i="146"/>
  <c r="IB1099" i="146"/>
  <c r="IA1099" i="146"/>
  <c r="HZ1099" i="146"/>
  <c r="IE1098" i="146"/>
  <c r="ID1098" i="146"/>
  <c r="IC1098" i="146"/>
  <c r="IB1098" i="146"/>
  <c r="IA1098" i="146"/>
  <c r="HZ1098" i="146"/>
  <c r="IE1097" i="146"/>
  <c r="ID1097" i="146"/>
  <c r="IC1097" i="146"/>
  <c r="IB1097" i="146"/>
  <c r="IA1097" i="146"/>
  <c r="HZ1097" i="146"/>
  <c r="IE1096" i="146"/>
  <c r="ID1096" i="146"/>
  <c r="IC1096" i="146"/>
  <c r="IB1096" i="146"/>
  <c r="IA1096" i="146"/>
  <c r="HZ1096" i="146"/>
  <c r="IE1095" i="146"/>
  <c r="ID1095" i="146"/>
  <c r="IC1095" i="146"/>
  <c r="IB1095" i="146"/>
  <c r="IA1095" i="146"/>
  <c r="HZ1095" i="146"/>
  <c r="IE1094" i="146"/>
  <c r="ID1094" i="146"/>
  <c r="IC1094" i="146"/>
  <c r="IB1094" i="146"/>
  <c r="IA1094" i="146"/>
  <c r="HZ1094" i="146"/>
  <c r="IE1093" i="146"/>
  <c r="ID1093" i="146"/>
  <c r="IC1093" i="146"/>
  <c r="IB1093" i="146"/>
  <c r="IA1093" i="146"/>
  <c r="HZ1093" i="146"/>
  <c r="IE1092" i="146"/>
  <c r="ID1092" i="146"/>
  <c r="IC1092" i="146"/>
  <c r="IB1092" i="146"/>
  <c r="IA1092" i="146"/>
  <c r="HZ1092" i="146"/>
  <c r="IE1091" i="146"/>
  <c r="ID1091" i="146"/>
  <c r="IC1091" i="146"/>
  <c r="IB1091" i="146"/>
  <c r="IA1091" i="146"/>
  <c r="HZ1091" i="146"/>
  <c r="IE1090" i="146"/>
  <c r="ID1090" i="146"/>
  <c r="IC1090" i="146"/>
  <c r="IB1090" i="146"/>
  <c r="IA1090" i="146"/>
  <c r="HZ1090" i="146"/>
  <c r="IE1089" i="146"/>
  <c r="ID1089" i="146"/>
  <c r="IC1089" i="146"/>
  <c r="IB1089" i="146"/>
  <c r="IA1089" i="146"/>
  <c r="HZ1089" i="146"/>
  <c r="IE1087" i="146"/>
  <c r="ID1087" i="146"/>
  <c r="IC1087" i="146"/>
  <c r="IB1087" i="146"/>
  <c r="IA1087" i="146"/>
  <c r="HZ1087" i="146"/>
  <c r="IE1086" i="146"/>
  <c r="ID1086" i="146"/>
  <c r="IC1086" i="146"/>
  <c r="IB1086" i="146"/>
  <c r="IA1086" i="146"/>
  <c r="HZ1086" i="146"/>
  <c r="IE1085" i="146"/>
  <c r="ID1085" i="146"/>
  <c r="IC1085" i="146"/>
  <c r="IB1085" i="146"/>
  <c r="IA1085" i="146"/>
  <c r="HZ1085" i="146"/>
  <c r="IE1084" i="146"/>
  <c r="ID1084" i="146"/>
  <c r="IC1084" i="146"/>
  <c r="IB1084" i="146"/>
  <c r="IA1084" i="146"/>
  <c r="HZ1084" i="146"/>
  <c r="IE1083" i="146"/>
  <c r="ID1083" i="146"/>
  <c r="IC1083" i="146"/>
  <c r="IB1083" i="146"/>
  <c r="IA1083" i="146"/>
  <c r="HZ1083" i="146"/>
  <c r="IE1082" i="146"/>
  <c r="ID1082" i="146"/>
  <c r="IC1082" i="146"/>
  <c r="IB1082" i="146"/>
  <c r="IA1082" i="146"/>
  <c r="HZ1082" i="146"/>
  <c r="IE1081" i="146"/>
  <c r="ID1081" i="146"/>
  <c r="IC1081" i="146"/>
  <c r="IB1081" i="146"/>
  <c r="IA1081" i="146"/>
  <c r="HZ1081" i="146"/>
  <c r="IE1080" i="146"/>
  <c r="ID1080" i="146"/>
  <c r="IC1080" i="146"/>
  <c r="IB1080" i="146"/>
  <c r="IA1080" i="146"/>
  <c r="HZ1080" i="146"/>
  <c r="IE1079" i="146"/>
  <c r="ID1079" i="146"/>
  <c r="IC1079" i="146"/>
  <c r="IB1079" i="146"/>
  <c r="IA1079" i="146"/>
  <c r="HZ1079" i="146"/>
  <c r="IE1078" i="146"/>
  <c r="ID1078" i="146"/>
  <c r="IC1078" i="146"/>
  <c r="IB1078" i="146"/>
  <c r="IA1078" i="146"/>
  <c r="HZ1078" i="146"/>
  <c r="IE1077" i="146"/>
  <c r="ID1077" i="146"/>
  <c r="IC1077" i="146"/>
  <c r="IB1077" i="146"/>
  <c r="IA1077" i="146"/>
  <c r="HZ1077" i="146"/>
  <c r="IE1076" i="146"/>
  <c r="ID1076" i="146"/>
  <c r="IC1076" i="146"/>
  <c r="IB1076" i="146"/>
  <c r="IA1076" i="146"/>
  <c r="HZ1076" i="146"/>
  <c r="IE1075" i="146"/>
  <c r="ID1075" i="146"/>
  <c r="IC1075" i="146"/>
  <c r="IB1075" i="146"/>
  <c r="IA1075" i="146"/>
  <c r="HZ1075" i="146"/>
  <c r="IE1074" i="146"/>
  <c r="ID1074" i="146"/>
  <c r="IC1074" i="146"/>
  <c r="IB1074" i="146"/>
  <c r="IA1074" i="146"/>
  <c r="HZ1074" i="146"/>
  <c r="IE1073" i="146"/>
  <c r="ID1073" i="146"/>
  <c r="IC1073" i="146"/>
  <c r="IB1073" i="146"/>
  <c r="IA1073" i="146"/>
  <c r="HZ1073" i="146"/>
  <c r="IE1072" i="146"/>
  <c r="ID1072" i="146"/>
  <c r="IC1072" i="146"/>
  <c r="IB1072" i="146"/>
  <c r="IA1072" i="146"/>
  <c r="HZ1072" i="146"/>
  <c r="IE1071" i="146"/>
  <c r="ID1071" i="146"/>
  <c r="IC1071" i="146"/>
  <c r="IB1071" i="146"/>
  <c r="IA1071" i="146"/>
  <c r="HZ1071" i="146"/>
  <c r="IE1070" i="146"/>
  <c r="ID1070" i="146"/>
  <c r="IC1070" i="146"/>
  <c r="IB1070" i="146"/>
  <c r="IA1070" i="146"/>
  <c r="HZ1070" i="146"/>
  <c r="IE1069" i="146"/>
  <c r="ID1069" i="146"/>
  <c r="IC1069" i="146"/>
  <c r="IB1069" i="146"/>
  <c r="IA1069" i="146"/>
  <c r="HZ1069" i="146"/>
  <c r="IE1068" i="146"/>
  <c r="ID1068" i="146"/>
  <c r="IC1068" i="146"/>
  <c r="IB1068" i="146"/>
  <c r="IA1068" i="146"/>
  <c r="HZ1068" i="146"/>
  <c r="IE1067" i="146"/>
  <c r="ID1067" i="146"/>
  <c r="IC1067" i="146"/>
  <c r="IB1067" i="146"/>
  <c r="IA1067" i="146"/>
  <c r="HZ1067" i="146"/>
  <c r="IE1066" i="146"/>
  <c r="ID1066" i="146"/>
  <c r="IC1066" i="146"/>
  <c r="IB1066" i="146"/>
  <c r="IA1066" i="146"/>
  <c r="HZ1066" i="146"/>
  <c r="IE1065" i="146"/>
  <c r="ID1065" i="146"/>
  <c r="IC1065" i="146"/>
  <c r="IB1065" i="146"/>
  <c r="IA1065" i="146"/>
  <c r="HZ1065" i="146"/>
  <c r="IE1064" i="146"/>
  <c r="ID1064" i="146"/>
  <c r="IC1064" i="146"/>
  <c r="IB1064" i="146"/>
  <c r="IA1064" i="146"/>
  <c r="HZ1064" i="146"/>
  <c r="IE1062" i="146"/>
  <c r="ID1062" i="146"/>
  <c r="IC1062" i="146"/>
  <c r="IB1062" i="146"/>
  <c r="IA1062" i="146"/>
  <c r="HZ1062" i="146"/>
  <c r="IE1061" i="146"/>
  <c r="ID1061" i="146"/>
  <c r="IC1061" i="146"/>
  <c r="IB1061" i="146"/>
  <c r="IA1061" i="146"/>
  <c r="HZ1061" i="146"/>
  <c r="IE1060" i="146"/>
  <c r="ID1060" i="146"/>
  <c r="IC1060" i="146"/>
  <c r="IB1060" i="146"/>
  <c r="IA1060" i="146"/>
  <c r="HZ1060" i="146"/>
  <c r="IE1059" i="146"/>
  <c r="ID1059" i="146"/>
  <c r="IC1059" i="146"/>
  <c r="IB1059" i="146"/>
  <c r="IA1059" i="146"/>
  <c r="HZ1059" i="146"/>
  <c r="IE1058" i="146"/>
  <c r="ID1058" i="146"/>
  <c r="IC1058" i="146"/>
  <c r="IB1058" i="146"/>
  <c r="IA1058" i="146"/>
  <c r="HZ1058" i="146"/>
  <c r="IE1057" i="146"/>
  <c r="ID1057" i="146"/>
  <c r="IC1057" i="146"/>
  <c r="IB1057" i="146"/>
  <c r="IA1057" i="146"/>
  <c r="HZ1057" i="146"/>
  <c r="IE1056" i="146"/>
  <c r="ID1056" i="146"/>
  <c r="IC1056" i="146"/>
  <c r="IB1056" i="146"/>
  <c r="IA1056" i="146"/>
  <c r="HZ1056" i="146"/>
  <c r="IE1055" i="146"/>
  <c r="ID1055" i="146"/>
  <c r="IC1055" i="146"/>
  <c r="IB1055" i="146"/>
  <c r="IA1055" i="146"/>
  <c r="HZ1055" i="146"/>
  <c r="IE1054" i="146"/>
  <c r="ID1054" i="146"/>
  <c r="IC1054" i="146"/>
  <c r="IB1054" i="146"/>
  <c r="IA1054" i="146"/>
  <c r="HZ1054" i="146"/>
  <c r="IE1053" i="146"/>
  <c r="ID1053" i="146"/>
  <c r="IC1053" i="146"/>
  <c r="IB1053" i="146"/>
  <c r="IA1053" i="146"/>
  <c r="HZ1053" i="146"/>
  <c r="IE1052" i="146"/>
  <c r="ID1052" i="146"/>
  <c r="IC1052" i="146"/>
  <c r="IB1052" i="146"/>
  <c r="IA1052" i="146"/>
  <c r="HZ1052" i="146"/>
  <c r="IE1051" i="146"/>
  <c r="ID1051" i="146"/>
  <c r="IC1051" i="146"/>
  <c r="IB1051" i="146"/>
  <c r="IA1051" i="146"/>
  <c r="HZ1051" i="146"/>
  <c r="IE1050" i="146"/>
  <c r="ID1050" i="146"/>
  <c r="IC1050" i="146"/>
  <c r="IB1050" i="146"/>
  <c r="IA1050" i="146"/>
  <c r="HZ1050" i="146"/>
  <c r="IE1049" i="146"/>
  <c r="ID1049" i="146"/>
  <c r="IC1049" i="146"/>
  <c r="IB1049" i="146"/>
  <c r="IA1049" i="146"/>
  <c r="HZ1049" i="146"/>
  <c r="IE1048" i="146"/>
  <c r="ID1048" i="146"/>
  <c r="IC1048" i="146"/>
  <c r="IB1048" i="146"/>
  <c r="IA1048" i="146"/>
  <c r="HZ1048" i="146"/>
  <c r="IE1047" i="146"/>
  <c r="ID1047" i="146"/>
  <c r="IC1047" i="146"/>
  <c r="IB1047" i="146"/>
  <c r="IA1047" i="146"/>
  <c r="HZ1047" i="146"/>
  <c r="IE1046" i="146"/>
  <c r="ID1046" i="146"/>
  <c r="IC1046" i="146"/>
  <c r="IB1046" i="146"/>
  <c r="IA1046" i="146"/>
  <c r="HZ1046" i="146"/>
  <c r="IE1045" i="146"/>
  <c r="ID1045" i="146"/>
  <c r="IC1045" i="146"/>
  <c r="IB1045" i="146"/>
  <c r="IA1045" i="146"/>
  <c r="HZ1045" i="146"/>
  <c r="IE1044" i="146"/>
  <c r="ID1044" i="146"/>
  <c r="IC1044" i="146"/>
  <c r="IB1044" i="146"/>
  <c r="IA1044" i="146"/>
  <c r="HZ1044" i="146"/>
  <c r="IE1043" i="146"/>
  <c r="ID1043" i="146"/>
  <c r="IC1043" i="146"/>
  <c r="IB1043" i="146"/>
  <c r="IA1043" i="146"/>
  <c r="HZ1043" i="146"/>
  <c r="IE1042" i="146"/>
  <c r="ID1042" i="146"/>
  <c r="IC1042" i="146"/>
  <c r="IB1042" i="146"/>
  <c r="IA1042" i="146"/>
  <c r="HZ1042" i="146"/>
  <c r="IE1041" i="146"/>
  <c r="ID1041" i="146"/>
  <c r="IC1041" i="146"/>
  <c r="IB1041" i="146"/>
  <c r="IA1041" i="146"/>
  <c r="HZ1041" i="146"/>
  <c r="HX1031" i="146"/>
  <c r="HW1031" i="146"/>
  <c r="HV1031" i="146"/>
  <c r="HU1031" i="146"/>
  <c r="HX1030" i="146"/>
  <c r="HW1030" i="146"/>
  <c r="HV1030" i="146"/>
  <c r="HU1030" i="146"/>
  <c r="HX1029" i="146"/>
  <c r="HW1029" i="146"/>
  <c r="HV1029" i="146"/>
  <c r="HU1029" i="146"/>
  <c r="HX1028" i="146"/>
  <c r="HW1028" i="146"/>
  <c r="HV1028" i="146"/>
  <c r="HU1028" i="146"/>
  <c r="HX1027" i="146"/>
  <c r="HW1027" i="146"/>
  <c r="HV1027" i="146"/>
  <c r="HU1027" i="146"/>
  <c r="HX1026" i="146"/>
  <c r="HW1026" i="146"/>
  <c r="HV1026" i="146"/>
  <c r="HU1026" i="146"/>
  <c r="HX1025" i="146"/>
  <c r="HW1025" i="146"/>
  <c r="HV1025" i="146"/>
  <c r="HU1025" i="146"/>
  <c r="HX1024" i="146"/>
  <c r="HW1024" i="146"/>
  <c r="HV1024" i="146"/>
  <c r="HU1024" i="146"/>
  <c r="HX1023" i="146"/>
  <c r="HW1023" i="146"/>
  <c r="HV1023" i="146"/>
  <c r="HU1023" i="146"/>
  <c r="HX1022" i="146"/>
  <c r="HW1022" i="146"/>
  <c r="HV1022" i="146"/>
  <c r="HU1022" i="146"/>
  <c r="HX1021" i="146"/>
  <c r="HW1021" i="146"/>
  <c r="HV1021" i="146"/>
  <c r="HU1021" i="146"/>
  <c r="HX1020" i="146"/>
  <c r="HW1020" i="146"/>
  <c r="HV1020" i="146"/>
  <c r="HU1020" i="146"/>
  <c r="HX1019" i="146"/>
  <c r="HW1019" i="146"/>
  <c r="HV1019" i="146"/>
  <c r="HU1019" i="146"/>
  <c r="HX1017" i="146"/>
  <c r="HW1017" i="146"/>
  <c r="HV1017" i="146"/>
  <c r="HU1017" i="146"/>
  <c r="HX1016" i="146"/>
  <c r="HW1016" i="146"/>
  <c r="HV1016" i="146"/>
  <c r="HU1016" i="146"/>
  <c r="HX1015" i="146"/>
  <c r="HW1015" i="146"/>
  <c r="HV1015" i="146"/>
  <c r="HU1015" i="146"/>
  <c r="HX1014" i="146"/>
  <c r="HW1014" i="146"/>
  <c r="HV1014" i="146"/>
  <c r="HU1014" i="146"/>
  <c r="HX1013" i="146"/>
  <c r="HW1013" i="146"/>
  <c r="HV1013" i="146"/>
  <c r="HU1013" i="146"/>
  <c r="HX1012" i="146"/>
  <c r="HW1012" i="146"/>
  <c r="HV1012" i="146"/>
  <c r="HU1012" i="146"/>
  <c r="HX1011" i="146"/>
  <c r="HW1011" i="146"/>
  <c r="HV1011" i="146"/>
  <c r="HU1011" i="146"/>
  <c r="HX1010" i="146"/>
  <c r="HW1010" i="146"/>
  <c r="HV1010" i="146"/>
  <c r="HU1010" i="146"/>
  <c r="HX1009" i="146"/>
  <c r="HW1009" i="146"/>
  <c r="HV1009" i="146"/>
  <c r="HU1009" i="146"/>
  <c r="HX1008" i="146"/>
  <c r="HW1008" i="146"/>
  <c r="HV1008" i="146"/>
  <c r="HU1008" i="146"/>
  <c r="HX1007" i="146"/>
  <c r="HW1007" i="146"/>
  <c r="HV1007" i="146"/>
  <c r="HU1007" i="146"/>
  <c r="HX1006" i="146"/>
  <c r="HW1006" i="146"/>
  <c r="HV1006" i="146"/>
  <c r="HU1006" i="146"/>
  <c r="HX1005" i="146"/>
  <c r="HW1005" i="146"/>
  <c r="HV1005" i="146"/>
  <c r="HU1005" i="146"/>
  <c r="HX1004" i="146"/>
  <c r="HW1004" i="146"/>
  <c r="HV1004" i="146"/>
  <c r="HU1004" i="146"/>
  <c r="HX1003" i="146"/>
  <c r="HW1003" i="146"/>
  <c r="HV1003" i="146"/>
  <c r="HU1003" i="146"/>
  <c r="HX1002" i="146"/>
  <c r="HW1002" i="146"/>
  <c r="HV1002" i="146"/>
  <c r="HU1002" i="146"/>
  <c r="HX1001" i="146"/>
  <c r="HW1001" i="146"/>
  <c r="HV1001" i="146"/>
  <c r="HU1001" i="146"/>
  <c r="HX1000" i="146"/>
  <c r="HW1000" i="146"/>
  <c r="HV1000" i="146"/>
  <c r="HU1000" i="146"/>
  <c r="HX999" i="146"/>
  <c r="HW999" i="146"/>
  <c r="HV999" i="146"/>
  <c r="HU999" i="146"/>
  <c r="HX998" i="146"/>
  <c r="HW998" i="146"/>
  <c r="HV998" i="146"/>
  <c r="HU998" i="146"/>
  <c r="HX997" i="146"/>
  <c r="HW997" i="146"/>
  <c r="HV997" i="146"/>
  <c r="HU997" i="146"/>
  <c r="HX995" i="146"/>
  <c r="HW995" i="146"/>
  <c r="HV995" i="146"/>
  <c r="HU995" i="146"/>
  <c r="HX994" i="146"/>
  <c r="HW994" i="146"/>
  <c r="HV994" i="146"/>
  <c r="HU994" i="146"/>
  <c r="HX993" i="146"/>
  <c r="HW993" i="146"/>
  <c r="HV993" i="146"/>
  <c r="HU993" i="146"/>
  <c r="HX992" i="146"/>
  <c r="HW992" i="146"/>
  <c r="HV992" i="146"/>
  <c r="HU992" i="146"/>
  <c r="HX991" i="146"/>
  <c r="HW991" i="146"/>
  <c r="HV991" i="146"/>
  <c r="HU991" i="146"/>
  <c r="HX990" i="146"/>
  <c r="HW990" i="146"/>
  <c r="HV990" i="146"/>
  <c r="HU990" i="146"/>
  <c r="HX989" i="146"/>
  <c r="HW989" i="146"/>
  <c r="HV989" i="146"/>
  <c r="HU989" i="146"/>
  <c r="HX988" i="146"/>
  <c r="HW988" i="146"/>
  <c r="HV988" i="146"/>
  <c r="HU988" i="146"/>
  <c r="HX987" i="146"/>
  <c r="HW987" i="146"/>
  <c r="HV987" i="146"/>
  <c r="HU987" i="146"/>
  <c r="HX986" i="146"/>
  <c r="HW986" i="146"/>
  <c r="HV986" i="146"/>
  <c r="HU986" i="146"/>
  <c r="HX985" i="146"/>
  <c r="HW985" i="146"/>
  <c r="HV985" i="146"/>
  <c r="HU985" i="146"/>
  <c r="HX984" i="146"/>
  <c r="HW984" i="146"/>
  <c r="HV984" i="146"/>
  <c r="HU984" i="146"/>
  <c r="HX983" i="146"/>
  <c r="HW983" i="146"/>
  <c r="HV983" i="146"/>
  <c r="HU983" i="146"/>
  <c r="HX982" i="146"/>
  <c r="HW982" i="146"/>
  <c r="HV982" i="146"/>
  <c r="HU982" i="146"/>
  <c r="HX981" i="146"/>
  <c r="HW981" i="146"/>
  <c r="HV981" i="146"/>
  <c r="HU981" i="146"/>
  <c r="HX980" i="146"/>
  <c r="HW980" i="146"/>
  <c r="HV980" i="146"/>
  <c r="HU980" i="146"/>
  <c r="HX979" i="146"/>
  <c r="HW979" i="146"/>
  <c r="HV979" i="146"/>
  <c r="HU979" i="146"/>
  <c r="HX978" i="146"/>
  <c r="HW978" i="146"/>
  <c r="HV978" i="146"/>
  <c r="HU978" i="146"/>
  <c r="HX977" i="146"/>
  <c r="HW977" i="146"/>
  <c r="HV977" i="146"/>
  <c r="HU977" i="146"/>
  <c r="HX976" i="146"/>
  <c r="HW976" i="146"/>
  <c r="HV976" i="146"/>
  <c r="HU976" i="146"/>
  <c r="HX975" i="146"/>
  <c r="HW975" i="146"/>
  <c r="HV975" i="146"/>
  <c r="HU975" i="146"/>
  <c r="HX973" i="146"/>
  <c r="HW973" i="146"/>
  <c r="HV973" i="146"/>
  <c r="HU973" i="146"/>
  <c r="HX972" i="146"/>
  <c r="HW972" i="146"/>
  <c r="HV972" i="146"/>
  <c r="HU972" i="146"/>
  <c r="HX971" i="146"/>
  <c r="HW971" i="146"/>
  <c r="HV971" i="146"/>
  <c r="HU971" i="146"/>
  <c r="HX970" i="146"/>
  <c r="HW970" i="146"/>
  <c r="HV970" i="146"/>
  <c r="HU970" i="146"/>
  <c r="HX969" i="146"/>
  <c r="HW969" i="146"/>
  <c r="HV969" i="146"/>
  <c r="HU969" i="146"/>
  <c r="HX968" i="146"/>
  <c r="HW968" i="146"/>
  <c r="HV968" i="146"/>
  <c r="HU968" i="146"/>
  <c r="HX967" i="146"/>
  <c r="HW967" i="146"/>
  <c r="HV967" i="146"/>
  <c r="HU967" i="146"/>
  <c r="HX966" i="146"/>
  <c r="HW966" i="146"/>
  <c r="HV966" i="146"/>
  <c r="HU966" i="146"/>
  <c r="HX965" i="146"/>
  <c r="HW965" i="146"/>
  <c r="HV965" i="146"/>
  <c r="HU965" i="146"/>
  <c r="HX964" i="146"/>
  <c r="HW964" i="146"/>
  <c r="HV964" i="146"/>
  <c r="HU964" i="146"/>
  <c r="HX963" i="146"/>
  <c r="HW963" i="146"/>
  <c r="HV963" i="146"/>
  <c r="HU963" i="146"/>
  <c r="HX962" i="146"/>
  <c r="HW962" i="146"/>
  <c r="HV962" i="146"/>
  <c r="HU962" i="146"/>
  <c r="HX961" i="146"/>
  <c r="HW961" i="146"/>
  <c r="HV961" i="146"/>
  <c r="HU961" i="146"/>
  <c r="HX960" i="146"/>
  <c r="HW960" i="146"/>
  <c r="HV960" i="146"/>
  <c r="HU960" i="146"/>
  <c r="HX959" i="146"/>
  <c r="HW959" i="146"/>
  <c r="HV959" i="146"/>
  <c r="HU959" i="146"/>
  <c r="HX958" i="146"/>
  <c r="HW958" i="146"/>
  <c r="HV958" i="146"/>
  <c r="HU958" i="146"/>
  <c r="HX957" i="146"/>
  <c r="HW957" i="146"/>
  <c r="HV957" i="146"/>
  <c r="HU957" i="146"/>
  <c r="HX956" i="146"/>
  <c r="HW956" i="146"/>
  <c r="HV956" i="146"/>
  <c r="HU956" i="146"/>
  <c r="HX955" i="146"/>
  <c r="HW955" i="146"/>
  <c r="HV955" i="146"/>
  <c r="HU955" i="146"/>
  <c r="HX954" i="146"/>
  <c r="HW954" i="146"/>
  <c r="HV954" i="146"/>
  <c r="HU954" i="146"/>
  <c r="HX953" i="146"/>
  <c r="HW953" i="146"/>
  <c r="HV953" i="146"/>
  <c r="HU953" i="146"/>
  <c r="HX951" i="146"/>
  <c r="HW951" i="146"/>
  <c r="HV951" i="146"/>
  <c r="HU951" i="146"/>
  <c r="HX950" i="146"/>
  <c r="HW950" i="146"/>
  <c r="HV950" i="146"/>
  <c r="HU950" i="146"/>
  <c r="HX949" i="146"/>
  <c r="HW949" i="146"/>
  <c r="HV949" i="146"/>
  <c r="HU949" i="146"/>
  <c r="HX948" i="146"/>
  <c r="HW948" i="146"/>
  <c r="HV948" i="146"/>
  <c r="HU948" i="146"/>
  <c r="HX947" i="146"/>
  <c r="HW947" i="146"/>
  <c r="HV947" i="146"/>
  <c r="HU947" i="146"/>
  <c r="HX946" i="146"/>
  <c r="HW946" i="146"/>
  <c r="HV946" i="146"/>
  <c r="HU946" i="146"/>
  <c r="HX945" i="146"/>
  <c r="HW945" i="146"/>
  <c r="HV945" i="146"/>
  <c r="HU945" i="146"/>
  <c r="HX944" i="146"/>
  <c r="HW944" i="146"/>
  <c r="HV944" i="146"/>
  <c r="HU944" i="146"/>
  <c r="HX943" i="146"/>
  <c r="HW943" i="146"/>
  <c r="HV943" i="146"/>
  <c r="HU943" i="146"/>
  <c r="HX942" i="146"/>
  <c r="HW942" i="146"/>
  <c r="HV942" i="146"/>
  <c r="HU942" i="146"/>
  <c r="HX941" i="146"/>
  <c r="HW941" i="146"/>
  <c r="HV941" i="146"/>
  <c r="HU941" i="146"/>
  <c r="HX940" i="146"/>
  <c r="HW940" i="146"/>
  <c r="HV940" i="146"/>
  <c r="HU940" i="146"/>
  <c r="HX939" i="146"/>
  <c r="HW939" i="146"/>
  <c r="HV939" i="146"/>
  <c r="HU939" i="146"/>
  <c r="HX938" i="146"/>
  <c r="HW938" i="146"/>
  <c r="HV938" i="146"/>
  <c r="HU938" i="146"/>
  <c r="HX937" i="146"/>
  <c r="HW937" i="146"/>
  <c r="HV937" i="146"/>
  <c r="HU937" i="146"/>
  <c r="HX936" i="146"/>
  <c r="HW936" i="146"/>
  <c r="HV936" i="146"/>
  <c r="HU936" i="146"/>
  <c r="HX935" i="146"/>
  <c r="HW935" i="146"/>
  <c r="HV935" i="146"/>
  <c r="HU935" i="146"/>
  <c r="HX934" i="146"/>
  <c r="HW934" i="146"/>
  <c r="HV934" i="146"/>
  <c r="HU934" i="146"/>
  <c r="HX933" i="146"/>
  <c r="HW933" i="146"/>
  <c r="HV933" i="146"/>
  <c r="HU933" i="146"/>
  <c r="HX932" i="146"/>
  <c r="HW932" i="146"/>
  <c r="HV932" i="146"/>
  <c r="HU932" i="146"/>
  <c r="HL909" i="146"/>
  <c r="HK909" i="146"/>
  <c r="HJ909" i="146"/>
  <c r="HI909" i="146"/>
  <c r="HH909" i="146"/>
  <c r="HG909" i="146"/>
  <c r="HF909" i="146"/>
  <c r="HE909" i="146"/>
  <c r="HL908" i="146"/>
  <c r="HK908" i="146"/>
  <c r="HJ908" i="146"/>
  <c r="HI908" i="146"/>
  <c r="HH908" i="146"/>
  <c r="HG908" i="146"/>
  <c r="HF908" i="146"/>
  <c r="HE908" i="146"/>
  <c r="HL907" i="146"/>
  <c r="HK907" i="146"/>
  <c r="HJ907" i="146"/>
  <c r="HI907" i="146"/>
  <c r="HH907" i="146"/>
  <c r="HG907" i="146"/>
  <c r="HF907" i="146"/>
  <c r="HE907" i="146"/>
  <c r="HL906" i="146"/>
  <c r="HK906" i="146"/>
  <c r="HJ906" i="146"/>
  <c r="HI906" i="146"/>
  <c r="HH906" i="146"/>
  <c r="HG906" i="146"/>
  <c r="HF906" i="146"/>
  <c r="HE906" i="146"/>
  <c r="HL905" i="146"/>
  <c r="HK905" i="146"/>
  <c r="HJ905" i="146"/>
  <c r="HI905" i="146"/>
  <c r="HH905" i="146"/>
  <c r="HG905" i="146"/>
  <c r="HF905" i="146"/>
  <c r="HE905" i="146"/>
  <c r="HL904" i="146"/>
  <c r="HK904" i="146"/>
  <c r="HJ904" i="146"/>
  <c r="HI904" i="146"/>
  <c r="HH904" i="146"/>
  <c r="HG904" i="146"/>
  <c r="HF904" i="146"/>
  <c r="HE904" i="146"/>
  <c r="HL903" i="146"/>
  <c r="HK903" i="146"/>
  <c r="HJ903" i="146"/>
  <c r="HI903" i="146"/>
  <c r="HH903" i="146"/>
  <c r="HG903" i="146"/>
  <c r="HF903" i="146"/>
  <c r="HE903" i="146"/>
  <c r="HL902" i="146"/>
  <c r="HK902" i="146"/>
  <c r="HJ902" i="146"/>
  <c r="HI902" i="146"/>
  <c r="HH902" i="146"/>
  <c r="HG902" i="146"/>
  <c r="HF902" i="146"/>
  <c r="HE902" i="146"/>
  <c r="HL901" i="146"/>
  <c r="HK901" i="146"/>
  <c r="HJ901" i="146"/>
  <c r="HI901" i="146"/>
  <c r="HH901" i="146"/>
  <c r="HG901" i="146"/>
  <c r="HF901" i="146"/>
  <c r="HE901" i="146"/>
  <c r="HL900" i="146"/>
  <c r="HK900" i="146"/>
  <c r="HJ900" i="146"/>
  <c r="HI900" i="146"/>
  <c r="HH900" i="146"/>
  <c r="HG900" i="146"/>
  <c r="HF900" i="146"/>
  <c r="HE900" i="146"/>
  <c r="HL899" i="146"/>
  <c r="HK899" i="146"/>
  <c r="HJ899" i="146"/>
  <c r="HI899" i="146"/>
  <c r="HH899" i="146"/>
  <c r="HG899" i="146"/>
  <c r="HF899" i="146"/>
  <c r="HE899" i="146"/>
  <c r="HL898" i="146"/>
  <c r="HK898" i="146"/>
  <c r="HJ898" i="146"/>
  <c r="HI898" i="146"/>
  <c r="HH898" i="146"/>
  <c r="HG898" i="146"/>
  <c r="HF898" i="146"/>
  <c r="HE898" i="146"/>
  <c r="HL897" i="146"/>
  <c r="HK897" i="146"/>
  <c r="HJ897" i="146"/>
  <c r="HI897" i="146"/>
  <c r="HH897" i="146"/>
  <c r="HG897" i="146"/>
  <c r="HF897" i="146"/>
  <c r="HE897" i="146"/>
  <c r="HL896" i="146"/>
  <c r="HK896" i="146"/>
  <c r="HJ896" i="146"/>
  <c r="HI896" i="146"/>
  <c r="HH896" i="146"/>
  <c r="HG896" i="146"/>
  <c r="HF896" i="146"/>
  <c r="HE896" i="146"/>
  <c r="HL895" i="146"/>
  <c r="HK895" i="146"/>
  <c r="HJ895" i="146"/>
  <c r="HI895" i="146"/>
  <c r="HH895" i="146"/>
  <c r="HG895" i="146"/>
  <c r="HF895" i="146"/>
  <c r="HE895" i="146"/>
  <c r="HL894" i="146"/>
  <c r="HK894" i="146"/>
  <c r="HJ894" i="146"/>
  <c r="HI894" i="146"/>
  <c r="HH894" i="146"/>
  <c r="HG894" i="146"/>
  <c r="HF894" i="146"/>
  <c r="HE894" i="146"/>
  <c r="HL893" i="146"/>
  <c r="HK893" i="146"/>
  <c r="HJ893" i="146"/>
  <c r="HI893" i="146"/>
  <c r="HH893" i="146"/>
  <c r="HG893" i="146"/>
  <c r="HF893" i="146"/>
  <c r="HE893" i="146"/>
  <c r="HL892" i="146"/>
  <c r="HK892" i="146"/>
  <c r="HJ892" i="146"/>
  <c r="HI892" i="146"/>
  <c r="HH892" i="146"/>
  <c r="HG892" i="146"/>
  <c r="HF892" i="146"/>
  <c r="HE892" i="146"/>
  <c r="HL891" i="146"/>
  <c r="HK891" i="146"/>
  <c r="HJ891" i="146"/>
  <c r="HI891" i="146"/>
  <c r="HH891" i="146"/>
  <c r="HG891" i="146"/>
  <c r="HF891" i="146"/>
  <c r="HE891" i="146"/>
  <c r="HL890" i="146"/>
  <c r="HK890" i="146"/>
  <c r="HJ890" i="146"/>
  <c r="HI890" i="146"/>
  <c r="HH890" i="146"/>
  <c r="HG890" i="146"/>
  <c r="HF890" i="146"/>
  <c r="HE890" i="146"/>
  <c r="HL889" i="146"/>
  <c r="HK889" i="146"/>
  <c r="HJ889" i="146"/>
  <c r="HI889" i="146"/>
  <c r="HH889" i="146"/>
  <c r="HG889" i="146"/>
  <c r="HF889" i="146"/>
  <c r="HE889" i="146"/>
  <c r="HL887" i="146"/>
  <c r="HK887" i="146"/>
  <c r="HJ887" i="146"/>
  <c r="HI887" i="146"/>
  <c r="HH887" i="146"/>
  <c r="HG887" i="146"/>
  <c r="HF887" i="146"/>
  <c r="HE887" i="146"/>
  <c r="HL886" i="146"/>
  <c r="HK886" i="146"/>
  <c r="HJ886" i="146"/>
  <c r="HI886" i="146"/>
  <c r="HH886" i="146"/>
  <c r="HG886" i="146"/>
  <c r="HF886" i="146"/>
  <c r="HE886" i="146"/>
  <c r="HL885" i="146"/>
  <c r="HK885" i="146"/>
  <c r="HJ885" i="146"/>
  <c r="HI885" i="146"/>
  <c r="HH885" i="146"/>
  <c r="HG885" i="146"/>
  <c r="HF885" i="146"/>
  <c r="HE885" i="146"/>
  <c r="HL884" i="146"/>
  <c r="HK884" i="146"/>
  <c r="HJ884" i="146"/>
  <c r="HI884" i="146"/>
  <c r="HH884" i="146"/>
  <c r="HG884" i="146"/>
  <c r="HF884" i="146"/>
  <c r="HE884" i="146"/>
  <c r="HL883" i="146"/>
  <c r="HK883" i="146"/>
  <c r="HJ883" i="146"/>
  <c r="HI883" i="146"/>
  <c r="HH883" i="146"/>
  <c r="HG883" i="146"/>
  <c r="HF883" i="146"/>
  <c r="HE883" i="146"/>
  <c r="HL882" i="146"/>
  <c r="HK882" i="146"/>
  <c r="HJ882" i="146"/>
  <c r="HI882" i="146"/>
  <c r="HH882" i="146"/>
  <c r="HG882" i="146"/>
  <c r="HF882" i="146"/>
  <c r="HE882" i="146"/>
  <c r="HL881" i="146"/>
  <c r="HK881" i="146"/>
  <c r="HJ881" i="146"/>
  <c r="HI881" i="146"/>
  <c r="HH881" i="146"/>
  <c r="HG881" i="146"/>
  <c r="HF881" i="146"/>
  <c r="HE881" i="146"/>
  <c r="HL880" i="146"/>
  <c r="HK880" i="146"/>
  <c r="HJ880" i="146"/>
  <c r="HI880" i="146"/>
  <c r="HH880" i="146"/>
  <c r="HG880" i="146"/>
  <c r="HF880" i="146"/>
  <c r="HE880" i="146"/>
  <c r="HL879" i="146"/>
  <c r="HK879" i="146"/>
  <c r="HJ879" i="146"/>
  <c r="HI879" i="146"/>
  <c r="HH879" i="146"/>
  <c r="HG879" i="146"/>
  <c r="HF879" i="146"/>
  <c r="HE879" i="146"/>
  <c r="HL878" i="146"/>
  <c r="HK878" i="146"/>
  <c r="HJ878" i="146"/>
  <c r="HI878" i="146"/>
  <c r="HH878" i="146"/>
  <c r="HG878" i="146"/>
  <c r="HF878" i="146"/>
  <c r="HE878" i="146"/>
  <c r="HL877" i="146"/>
  <c r="HK877" i="146"/>
  <c r="HJ877" i="146"/>
  <c r="HI877" i="146"/>
  <c r="HH877" i="146"/>
  <c r="HG877" i="146"/>
  <c r="HF877" i="146"/>
  <c r="HE877" i="146"/>
  <c r="HL876" i="146"/>
  <c r="HK876" i="146"/>
  <c r="HJ876" i="146"/>
  <c r="HI876" i="146"/>
  <c r="HH876" i="146"/>
  <c r="HG876" i="146"/>
  <c r="HF876" i="146"/>
  <c r="HE876" i="146"/>
  <c r="HL875" i="146"/>
  <c r="HK875" i="146"/>
  <c r="HJ875" i="146"/>
  <c r="HI875" i="146"/>
  <c r="HH875" i="146"/>
  <c r="HG875" i="146"/>
  <c r="HF875" i="146"/>
  <c r="HE875" i="146"/>
  <c r="HL874" i="146"/>
  <c r="HK874" i="146"/>
  <c r="HJ874" i="146"/>
  <c r="HI874" i="146"/>
  <c r="HH874" i="146"/>
  <c r="HG874" i="146"/>
  <c r="HF874" i="146"/>
  <c r="HE874" i="146"/>
  <c r="HL873" i="146"/>
  <c r="HK873" i="146"/>
  <c r="HJ873" i="146"/>
  <c r="HI873" i="146"/>
  <c r="HH873" i="146"/>
  <c r="HG873" i="146"/>
  <c r="HF873" i="146"/>
  <c r="HE873" i="146"/>
  <c r="HL872" i="146"/>
  <c r="HK872" i="146"/>
  <c r="HJ872" i="146"/>
  <c r="HI872" i="146"/>
  <c r="HH872" i="146"/>
  <c r="HG872" i="146"/>
  <c r="HF872" i="146"/>
  <c r="HE872" i="146"/>
  <c r="HL871" i="146"/>
  <c r="HK871" i="146"/>
  <c r="HJ871" i="146"/>
  <c r="HI871" i="146"/>
  <c r="HH871" i="146"/>
  <c r="HG871" i="146"/>
  <c r="HF871" i="146"/>
  <c r="HE871" i="146"/>
  <c r="HL870" i="146"/>
  <c r="HK870" i="146"/>
  <c r="HJ870" i="146"/>
  <c r="HI870" i="146"/>
  <c r="HH870" i="146"/>
  <c r="HG870" i="146"/>
  <c r="HF870" i="146"/>
  <c r="HE870" i="146"/>
  <c r="HL869" i="146"/>
  <c r="HK869" i="146"/>
  <c r="HJ869" i="146"/>
  <c r="HI869" i="146"/>
  <c r="HH869" i="146"/>
  <c r="HG869" i="146"/>
  <c r="HF869" i="146"/>
  <c r="HE869" i="146"/>
  <c r="HL868" i="146"/>
  <c r="HK868" i="146"/>
  <c r="HJ868" i="146"/>
  <c r="HI868" i="146"/>
  <c r="HH868" i="146"/>
  <c r="HG868" i="146"/>
  <c r="HF868" i="146"/>
  <c r="HE868" i="146"/>
  <c r="HL867" i="146"/>
  <c r="HK867" i="146"/>
  <c r="HJ867" i="146"/>
  <c r="HI867" i="146"/>
  <c r="HH867" i="146"/>
  <c r="HG867" i="146"/>
  <c r="HF867" i="146"/>
  <c r="HE867" i="146"/>
  <c r="HL866" i="146"/>
  <c r="HK866" i="146"/>
  <c r="HJ866" i="146"/>
  <c r="HI866" i="146"/>
  <c r="HH866" i="146"/>
  <c r="HG866" i="146"/>
  <c r="HF866" i="146"/>
  <c r="HE866" i="146"/>
  <c r="HL865" i="146"/>
  <c r="HK865" i="146"/>
  <c r="HJ865" i="146"/>
  <c r="HI865" i="146"/>
  <c r="HH865" i="146"/>
  <c r="HG865" i="146"/>
  <c r="HF865" i="146"/>
  <c r="HE865" i="146"/>
  <c r="HL864" i="146"/>
  <c r="HK864" i="146"/>
  <c r="HJ864" i="146"/>
  <c r="HI864" i="146"/>
  <c r="HH864" i="146"/>
  <c r="HG864" i="146"/>
  <c r="HF864" i="146"/>
  <c r="HE864" i="146"/>
  <c r="HL862" i="146"/>
  <c r="HK862" i="146"/>
  <c r="HJ862" i="146"/>
  <c r="HI862" i="146"/>
  <c r="HH862" i="146"/>
  <c r="HG862" i="146"/>
  <c r="HF862" i="146"/>
  <c r="HE862" i="146"/>
  <c r="HL861" i="146"/>
  <c r="HK861" i="146"/>
  <c r="HJ861" i="146"/>
  <c r="HI861" i="146"/>
  <c r="HH861" i="146"/>
  <c r="HG861" i="146"/>
  <c r="HF861" i="146"/>
  <c r="HE861" i="146"/>
  <c r="HL860" i="146"/>
  <c r="HK860" i="146"/>
  <c r="HJ860" i="146"/>
  <c r="HI860" i="146"/>
  <c r="HH860" i="146"/>
  <c r="HG860" i="146"/>
  <c r="HF860" i="146"/>
  <c r="HE860" i="146"/>
  <c r="HL859" i="146"/>
  <c r="HK859" i="146"/>
  <c r="HJ859" i="146"/>
  <c r="HI859" i="146"/>
  <c r="HH859" i="146"/>
  <c r="HG859" i="146"/>
  <c r="HF859" i="146"/>
  <c r="HE859" i="146"/>
  <c r="HL858" i="146"/>
  <c r="HK858" i="146"/>
  <c r="HJ858" i="146"/>
  <c r="HI858" i="146"/>
  <c r="HH858" i="146"/>
  <c r="HG858" i="146"/>
  <c r="HF858" i="146"/>
  <c r="HE858" i="146"/>
  <c r="HL857" i="146"/>
  <c r="HK857" i="146"/>
  <c r="HJ857" i="146"/>
  <c r="HI857" i="146"/>
  <c r="HH857" i="146"/>
  <c r="HG857" i="146"/>
  <c r="HF857" i="146"/>
  <c r="HE857" i="146"/>
  <c r="HL856" i="146"/>
  <c r="HK856" i="146"/>
  <c r="HJ856" i="146"/>
  <c r="HI856" i="146"/>
  <c r="HH856" i="146"/>
  <c r="HG856" i="146"/>
  <c r="HF856" i="146"/>
  <c r="HE856" i="146"/>
  <c r="HL855" i="146"/>
  <c r="HK855" i="146"/>
  <c r="HJ855" i="146"/>
  <c r="HI855" i="146"/>
  <c r="HH855" i="146"/>
  <c r="HG855" i="146"/>
  <c r="HF855" i="146"/>
  <c r="HE855" i="146"/>
  <c r="HL854" i="146"/>
  <c r="HK854" i="146"/>
  <c r="HJ854" i="146"/>
  <c r="HI854" i="146"/>
  <c r="HH854" i="146"/>
  <c r="HG854" i="146"/>
  <c r="HF854" i="146"/>
  <c r="HE854" i="146"/>
  <c r="HL853" i="146"/>
  <c r="HK853" i="146"/>
  <c r="HJ853" i="146"/>
  <c r="HI853" i="146"/>
  <c r="HH853" i="146"/>
  <c r="HG853" i="146"/>
  <c r="HF853" i="146"/>
  <c r="HE853" i="146"/>
  <c r="HL852" i="146"/>
  <c r="HK852" i="146"/>
  <c r="HJ852" i="146"/>
  <c r="HI852" i="146"/>
  <c r="HH852" i="146"/>
  <c r="HG852" i="146"/>
  <c r="HF852" i="146"/>
  <c r="HE852" i="146"/>
  <c r="HL851" i="146"/>
  <c r="HK851" i="146"/>
  <c r="HJ851" i="146"/>
  <c r="HI851" i="146"/>
  <c r="HH851" i="146"/>
  <c r="HG851" i="146"/>
  <c r="HF851" i="146"/>
  <c r="HE851" i="146"/>
  <c r="HL850" i="146"/>
  <c r="HK850" i="146"/>
  <c r="HJ850" i="146"/>
  <c r="HI850" i="146"/>
  <c r="HH850" i="146"/>
  <c r="HG850" i="146"/>
  <c r="HF850" i="146"/>
  <c r="HE850" i="146"/>
  <c r="HL849" i="146"/>
  <c r="HK849" i="146"/>
  <c r="HJ849" i="146"/>
  <c r="HI849" i="146"/>
  <c r="HH849" i="146"/>
  <c r="HG849" i="146"/>
  <c r="HF849" i="146"/>
  <c r="HE849" i="146"/>
  <c r="HL848" i="146"/>
  <c r="HK848" i="146"/>
  <c r="HJ848" i="146"/>
  <c r="HI848" i="146"/>
  <c r="HH848" i="146"/>
  <c r="HG848" i="146"/>
  <c r="HF848" i="146"/>
  <c r="HE848" i="146"/>
  <c r="HL847" i="146"/>
  <c r="HK847" i="146"/>
  <c r="HJ847" i="146"/>
  <c r="HI847" i="146"/>
  <c r="HH847" i="146"/>
  <c r="HG847" i="146"/>
  <c r="HF847" i="146"/>
  <c r="HE847" i="146"/>
  <c r="HL846" i="146"/>
  <c r="HK846" i="146"/>
  <c r="HJ846" i="146"/>
  <c r="HI846" i="146"/>
  <c r="HH846" i="146"/>
  <c r="HG846" i="146"/>
  <c r="HF846" i="146"/>
  <c r="HE846" i="146"/>
  <c r="HL845" i="146"/>
  <c r="HK845" i="146"/>
  <c r="HJ845" i="146"/>
  <c r="HI845" i="146"/>
  <c r="HH845" i="146"/>
  <c r="HG845" i="146"/>
  <c r="HF845" i="146"/>
  <c r="HE845" i="146"/>
  <c r="HL844" i="146"/>
  <c r="HK844" i="146"/>
  <c r="HJ844" i="146"/>
  <c r="HI844" i="146"/>
  <c r="HH844" i="146"/>
  <c r="HG844" i="146"/>
  <c r="HF844" i="146"/>
  <c r="HE844" i="146"/>
  <c r="HL843" i="146"/>
  <c r="HK843" i="146"/>
  <c r="HJ843" i="146"/>
  <c r="HI843" i="146"/>
  <c r="HH843" i="146"/>
  <c r="HG843" i="146"/>
  <c r="HF843" i="146"/>
  <c r="HE843" i="146"/>
  <c r="HL842" i="146"/>
  <c r="HK842" i="146"/>
  <c r="HJ842" i="146"/>
  <c r="HI842" i="146"/>
  <c r="HH842" i="146"/>
  <c r="HG842" i="146"/>
  <c r="HF842" i="146"/>
  <c r="HE842" i="146"/>
  <c r="HL841" i="146"/>
  <c r="HK841" i="146"/>
  <c r="HJ841" i="146"/>
  <c r="HI841" i="146"/>
  <c r="HH841" i="146"/>
  <c r="HG841" i="146"/>
  <c r="HF841" i="146"/>
  <c r="HE841" i="146"/>
  <c r="HL840" i="146"/>
  <c r="HK840" i="146"/>
  <c r="HJ840" i="146"/>
  <c r="HI840" i="146"/>
  <c r="HH840" i="146"/>
  <c r="HG840" i="146"/>
  <c r="HF840" i="146"/>
  <c r="HE840" i="146"/>
  <c r="HC835" i="146"/>
  <c r="HB835" i="146"/>
  <c r="HA835" i="146"/>
  <c r="GZ835" i="146"/>
  <c r="GY835" i="146"/>
  <c r="GX835" i="146"/>
  <c r="HC834" i="146"/>
  <c r="HB834" i="146"/>
  <c r="HA834" i="146"/>
  <c r="GZ834" i="146"/>
  <c r="GY834" i="146"/>
  <c r="GX834" i="146"/>
  <c r="HC833" i="146"/>
  <c r="HB833" i="146"/>
  <c r="HA833" i="146"/>
  <c r="GZ833" i="146"/>
  <c r="GY833" i="146"/>
  <c r="GX833" i="146"/>
  <c r="HC832" i="146"/>
  <c r="HB832" i="146"/>
  <c r="HA832" i="146"/>
  <c r="GZ832" i="146"/>
  <c r="GY832" i="146"/>
  <c r="GX832" i="146"/>
  <c r="HC831" i="146"/>
  <c r="HB831" i="146"/>
  <c r="HA831" i="146"/>
  <c r="GZ831" i="146"/>
  <c r="GY831" i="146"/>
  <c r="GX831" i="146"/>
  <c r="HC830" i="146"/>
  <c r="HB830" i="146"/>
  <c r="HA830" i="146"/>
  <c r="GZ830" i="146"/>
  <c r="GY830" i="146"/>
  <c r="GX830" i="146"/>
  <c r="HC829" i="146"/>
  <c r="HB829" i="146"/>
  <c r="HA829" i="146"/>
  <c r="GZ829" i="146"/>
  <c r="GY829" i="146"/>
  <c r="GX829" i="146"/>
  <c r="HC828" i="146"/>
  <c r="HB828" i="146"/>
  <c r="HA828" i="146"/>
  <c r="GZ828" i="146"/>
  <c r="GY828" i="146"/>
  <c r="GX828" i="146"/>
  <c r="HC827" i="146"/>
  <c r="HB827" i="146"/>
  <c r="HA827" i="146"/>
  <c r="GZ827" i="146"/>
  <c r="GY827" i="146"/>
  <c r="GX827" i="146"/>
  <c r="HC826" i="146"/>
  <c r="HB826" i="146"/>
  <c r="HA826" i="146"/>
  <c r="GZ826" i="146"/>
  <c r="GY826" i="146"/>
  <c r="GX826" i="146"/>
  <c r="HC825" i="146"/>
  <c r="HB825" i="146"/>
  <c r="HA825" i="146"/>
  <c r="GZ825" i="146"/>
  <c r="GY825" i="146"/>
  <c r="GX825" i="146"/>
  <c r="HC823" i="146"/>
  <c r="HB823" i="146"/>
  <c r="HA823" i="146"/>
  <c r="GZ823" i="146"/>
  <c r="GY823" i="146"/>
  <c r="GX823" i="146"/>
  <c r="HC822" i="146"/>
  <c r="HB822" i="146"/>
  <c r="HA822" i="146"/>
  <c r="GZ822" i="146"/>
  <c r="GY822" i="146"/>
  <c r="GX822" i="146"/>
  <c r="HC821" i="146"/>
  <c r="HB821" i="146"/>
  <c r="HA821" i="146"/>
  <c r="GZ821" i="146"/>
  <c r="GY821" i="146"/>
  <c r="GX821" i="146"/>
  <c r="HC820" i="146"/>
  <c r="HB820" i="146"/>
  <c r="HA820" i="146"/>
  <c r="GZ820" i="146"/>
  <c r="GY820" i="146"/>
  <c r="GX820" i="146"/>
  <c r="HC819" i="146"/>
  <c r="HB819" i="146"/>
  <c r="HA819" i="146"/>
  <c r="GZ819" i="146"/>
  <c r="GY819" i="146"/>
  <c r="GX819" i="146"/>
  <c r="HC818" i="146"/>
  <c r="HB818" i="146"/>
  <c r="HA818" i="146"/>
  <c r="GZ818" i="146"/>
  <c r="GY818" i="146"/>
  <c r="GX818" i="146"/>
  <c r="HC817" i="146"/>
  <c r="HB817" i="146"/>
  <c r="HA817" i="146"/>
  <c r="GZ817" i="146"/>
  <c r="GY817" i="146"/>
  <c r="GX817" i="146"/>
  <c r="HC816" i="146"/>
  <c r="HB816" i="146"/>
  <c r="HA816" i="146"/>
  <c r="GZ816" i="146"/>
  <c r="GY816" i="146"/>
  <c r="GX816" i="146"/>
  <c r="HC815" i="146"/>
  <c r="HB815" i="146"/>
  <c r="HA815" i="146"/>
  <c r="GZ815" i="146"/>
  <c r="GY815" i="146"/>
  <c r="GX815" i="146"/>
  <c r="HC814" i="146"/>
  <c r="HB814" i="146"/>
  <c r="HA814" i="146"/>
  <c r="GZ814" i="146"/>
  <c r="GY814" i="146"/>
  <c r="GX814" i="146"/>
  <c r="HC813" i="146"/>
  <c r="HB813" i="146"/>
  <c r="HA813" i="146"/>
  <c r="GZ813" i="146"/>
  <c r="GY813" i="146"/>
  <c r="GX813" i="146"/>
  <c r="HC812" i="146"/>
  <c r="HB812" i="146"/>
  <c r="HA812" i="146"/>
  <c r="GZ812" i="146"/>
  <c r="GY812" i="146"/>
  <c r="GX812" i="146"/>
  <c r="HC811" i="146"/>
  <c r="HB811" i="146"/>
  <c r="HA811" i="146"/>
  <c r="GZ811" i="146"/>
  <c r="GY811" i="146"/>
  <c r="GX811" i="146"/>
  <c r="HC810" i="146"/>
  <c r="HB810" i="146"/>
  <c r="HA810" i="146"/>
  <c r="GZ810" i="146"/>
  <c r="GY810" i="146"/>
  <c r="GX810" i="146"/>
  <c r="HC809" i="146"/>
  <c r="HB809" i="146"/>
  <c r="HA809" i="146"/>
  <c r="GZ809" i="146"/>
  <c r="GY809" i="146"/>
  <c r="GX809" i="146"/>
  <c r="HC808" i="146"/>
  <c r="HB808" i="146"/>
  <c r="HA808" i="146"/>
  <c r="GZ808" i="146"/>
  <c r="GY808" i="146"/>
  <c r="GX808" i="146"/>
  <c r="HC807" i="146"/>
  <c r="HB807" i="146"/>
  <c r="HA807" i="146"/>
  <c r="GZ807" i="146"/>
  <c r="GY807" i="146"/>
  <c r="GX807" i="146"/>
  <c r="HC806" i="146"/>
  <c r="HB806" i="146"/>
  <c r="HA806" i="146"/>
  <c r="GZ806" i="146"/>
  <c r="GY806" i="146"/>
  <c r="GX806" i="146"/>
  <c r="GV796" i="146"/>
  <c r="GU796" i="146"/>
  <c r="GT796" i="146"/>
  <c r="GS796" i="146"/>
  <c r="GV795" i="146"/>
  <c r="GU795" i="146"/>
  <c r="GT795" i="146"/>
  <c r="GS795" i="146"/>
  <c r="GV794" i="146"/>
  <c r="GU794" i="146"/>
  <c r="GT794" i="146"/>
  <c r="GS794" i="146"/>
  <c r="GV793" i="146"/>
  <c r="GU793" i="146"/>
  <c r="GT793" i="146"/>
  <c r="GS793" i="146"/>
  <c r="GV792" i="146"/>
  <c r="GU792" i="146"/>
  <c r="GT792" i="146"/>
  <c r="GS792" i="146"/>
  <c r="GV791" i="146"/>
  <c r="GU791" i="146"/>
  <c r="GT791" i="146"/>
  <c r="GS791" i="146"/>
  <c r="GV790" i="146"/>
  <c r="GU790" i="146"/>
  <c r="GT790" i="146"/>
  <c r="GS790" i="146"/>
  <c r="GV789" i="146"/>
  <c r="GU789" i="146"/>
  <c r="GT789" i="146"/>
  <c r="GS789" i="146"/>
  <c r="GV788" i="146"/>
  <c r="GU788" i="146"/>
  <c r="GT788" i="146"/>
  <c r="GS788" i="146"/>
  <c r="GV787" i="146"/>
  <c r="GU787" i="146"/>
  <c r="GT787" i="146"/>
  <c r="GS787" i="146"/>
  <c r="GV786" i="146"/>
  <c r="GU786" i="146"/>
  <c r="GT786" i="146"/>
  <c r="GS786" i="146"/>
  <c r="GV785" i="146"/>
  <c r="GU785" i="146"/>
  <c r="GT785" i="146"/>
  <c r="GS785" i="146"/>
  <c r="GV784" i="146"/>
  <c r="GU784" i="146"/>
  <c r="GT784" i="146"/>
  <c r="GS784" i="146"/>
  <c r="GV783" i="146"/>
  <c r="GU783" i="146"/>
  <c r="GT783" i="146"/>
  <c r="GS783" i="146"/>
  <c r="GV782" i="146"/>
  <c r="GU782" i="146"/>
  <c r="GT782" i="146"/>
  <c r="GS782" i="146"/>
  <c r="GV781" i="146"/>
  <c r="GU781" i="146"/>
  <c r="GT781" i="146"/>
  <c r="GS781" i="146"/>
  <c r="GV780" i="146"/>
  <c r="GU780" i="146"/>
  <c r="GT780" i="146"/>
  <c r="GS780" i="146"/>
  <c r="GV778" i="146"/>
  <c r="GU778" i="146"/>
  <c r="GT778" i="146"/>
  <c r="GS778" i="146"/>
  <c r="GV777" i="146"/>
  <c r="GU777" i="146"/>
  <c r="GT777" i="146"/>
  <c r="GS777" i="146"/>
  <c r="GV776" i="146"/>
  <c r="GU776" i="146"/>
  <c r="GT776" i="146"/>
  <c r="GS776" i="146"/>
  <c r="GV775" i="146"/>
  <c r="GU775" i="146"/>
  <c r="GT775" i="146"/>
  <c r="GS775" i="146"/>
  <c r="GV774" i="146"/>
  <c r="GU774" i="146"/>
  <c r="GT774" i="146"/>
  <c r="GS774" i="146"/>
  <c r="GV773" i="146"/>
  <c r="GU773" i="146"/>
  <c r="GT773" i="146"/>
  <c r="GS773" i="146"/>
  <c r="GV772" i="146"/>
  <c r="GU772" i="146"/>
  <c r="GT772" i="146"/>
  <c r="GS772" i="146"/>
  <c r="GV771" i="146"/>
  <c r="GU771" i="146"/>
  <c r="GT771" i="146"/>
  <c r="GS771" i="146"/>
  <c r="GV770" i="146"/>
  <c r="GU770" i="146"/>
  <c r="GT770" i="146"/>
  <c r="GS770" i="146"/>
  <c r="GV769" i="146"/>
  <c r="GU769" i="146"/>
  <c r="GT769" i="146"/>
  <c r="GS769" i="146"/>
  <c r="GV768" i="146"/>
  <c r="GU768" i="146"/>
  <c r="GT768" i="146"/>
  <c r="GS768" i="146"/>
  <c r="GV767" i="146"/>
  <c r="GU767" i="146"/>
  <c r="GT767" i="146"/>
  <c r="GS767" i="146"/>
  <c r="GV766" i="146"/>
  <c r="GU766" i="146"/>
  <c r="GT766" i="146"/>
  <c r="GS766" i="146"/>
  <c r="GV765" i="146"/>
  <c r="GU765" i="146"/>
  <c r="GT765" i="146"/>
  <c r="GS765" i="146"/>
  <c r="GV764" i="146"/>
  <c r="GU764" i="146"/>
  <c r="GT764" i="146"/>
  <c r="GS764" i="146"/>
  <c r="GV763" i="146"/>
  <c r="GU763" i="146"/>
  <c r="GT763" i="146"/>
  <c r="GS763" i="146"/>
  <c r="GV762" i="146"/>
  <c r="GU762" i="146"/>
  <c r="GT762" i="146"/>
  <c r="GS762" i="146"/>
  <c r="GV761" i="146"/>
  <c r="GU761" i="146"/>
  <c r="GT761" i="146"/>
  <c r="GS761" i="146"/>
  <c r="GV760" i="146"/>
  <c r="GU760" i="146"/>
  <c r="GT760" i="146"/>
  <c r="GS760" i="146"/>
  <c r="GV759" i="146"/>
  <c r="GU759" i="146"/>
  <c r="GT759" i="146"/>
  <c r="GS759" i="146"/>
  <c r="GV758" i="146"/>
  <c r="GU758" i="146"/>
  <c r="GT758" i="146"/>
  <c r="GS758" i="146"/>
  <c r="GV756" i="146"/>
  <c r="GU756" i="146"/>
  <c r="GT756" i="146"/>
  <c r="GS756" i="146"/>
  <c r="GV755" i="146"/>
  <c r="GU755" i="146"/>
  <c r="GT755" i="146"/>
  <c r="GS755" i="146"/>
  <c r="GV754" i="146"/>
  <c r="GU754" i="146"/>
  <c r="GT754" i="146"/>
  <c r="GS754" i="146"/>
  <c r="GV753" i="146"/>
  <c r="GU753" i="146"/>
  <c r="GT753" i="146"/>
  <c r="GS753" i="146"/>
  <c r="GV752" i="146"/>
  <c r="GU752" i="146"/>
  <c r="GT752" i="146"/>
  <c r="GS752" i="146"/>
  <c r="GV751" i="146"/>
  <c r="GU751" i="146"/>
  <c r="GT751" i="146"/>
  <c r="GS751" i="146"/>
  <c r="GV750" i="146"/>
  <c r="GU750" i="146"/>
  <c r="GT750" i="146"/>
  <c r="GS750" i="146"/>
  <c r="GV749" i="146"/>
  <c r="GU749" i="146"/>
  <c r="GT749" i="146"/>
  <c r="GS749" i="146"/>
  <c r="GV748" i="146"/>
  <c r="GU748" i="146"/>
  <c r="GT748" i="146"/>
  <c r="GS748" i="146"/>
  <c r="GV747" i="146"/>
  <c r="GU747" i="146"/>
  <c r="GT747" i="146"/>
  <c r="GS747" i="146"/>
  <c r="GV746" i="146"/>
  <c r="GU746" i="146"/>
  <c r="GT746" i="146"/>
  <c r="GS746" i="146"/>
  <c r="GV745" i="146"/>
  <c r="GU745" i="146"/>
  <c r="GT745" i="146"/>
  <c r="GS745" i="146"/>
  <c r="GV744" i="146"/>
  <c r="GU744" i="146"/>
  <c r="GT744" i="146"/>
  <c r="GS744" i="146"/>
  <c r="GV743" i="146"/>
  <c r="GU743" i="146"/>
  <c r="GT743" i="146"/>
  <c r="GS743" i="146"/>
  <c r="GV742" i="146"/>
  <c r="GU742" i="146"/>
  <c r="GT742" i="146"/>
  <c r="GS742" i="146"/>
  <c r="GV741" i="146"/>
  <c r="GU741" i="146"/>
  <c r="GT741" i="146"/>
  <c r="GS741" i="146"/>
  <c r="GV740" i="146"/>
  <c r="GU740" i="146"/>
  <c r="GT740" i="146"/>
  <c r="GS740" i="146"/>
  <c r="GV739" i="146"/>
  <c r="GU739" i="146"/>
  <c r="GT739" i="146"/>
  <c r="GS739" i="146"/>
  <c r="GV738" i="146"/>
  <c r="GU738" i="146"/>
  <c r="GT738" i="146"/>
  <c r="GS738" i="146"/>
  <c r="GQ731" i="146"/>
  <c r="GP731" i="146"/>
  <c r="GO731" i="146"/>
  <c r="GN731" i="146"/>
  <c r="GM731" i="146"/>
  <c r="GL731" i="146"/>
  <c r="GQ730" i="146"/>
  <c r="GP730" i="146"/>
  <c r="GO730" i="146"/>
  <c r="GN730" i="146"/>
  <c r="GM730" i="146"/>
  <c r="GL730" i="146"/>
  <c r="GQ729" i="146"/>
  <c r="GP729" i="146"/>
  <c r="GO729" i="146"/>
  <c r="GN729" i="146"/>
  <c r="GM729" i="146"/>
  <c r="GL729" i="146"/>
  <c r="GQ728" i="146"/>
  <c r="GP728" i="146"/>
  <c r="GO728" i="146"/>
  <c r="GN728" i="146"/>
  <c r="GM728" i="146"/>
  <c r="GL728" i="146"/>
  <c r="GQ727" i="146"/>
  <c r="GP727" i="146"/>
  <c r="GO727" i="146"/>
  <c r="GN727" i="146"/>
  <c r="GM727" i="146"/>
  <c r="GL727" i="146"/>
  <c r="GQ726" i="146"/>
  <c r="GP726" i="146"/>
  <c r="GO726" i="146"/>
  <c r="GN726" i="146"/>
  <c r="GM726" i="146"/>
  <c r="GL726" i="146"/>
  <c r="GQ725" i="146"/>
  <c r="GP725" i="146"/>
  <c r="GO725" i="146"/>
  <c r="GN725" i="146"/>
  <c r="GM725" i="146"/>
  <c r="GL725" i="146"/>
  <c r="GQ724" i="146"/>
  <c r="GP724" i="146"/>
  <c r="GO724" i="146"/>
  <c r="GN724" i="146"/>
  <c r="GM724" i="146"/>
  <c r="GL724" i="146"/>
  <c r="GQ723" i="146"/>
  <c r="GP723" i="146"/>
  <c r="GO723" i="146"/>
  <c r="GN723" i="146"/>
  <c r="GM723" i="146"/>
  <c r="GL723" i="146"/>
  <c r="GQ722" i="146"/>
  <c r="GP722" i="146"/>
  <c r="GO722" i="146"/>
  <c r="GN722" i="146"/>
  <c r="GM722" i="146"/>
  <c r="GL722" i="146"/>
  <c r="GQ721" i="146"/>
  <c r="GP721" i="146"/>
  <c r="GO721" i="146"/>
  <c r="GN721" i="146"/>
  <c r="GM721" i="146"/>
  <c r="GL721" i="146"/>
  <c r="GQ719" i="146"/>
  <c r="GP719" i="146"/>
  <c r="GO719" i="146"/>
  <c r="GN719" i="146"/>
  <c r="GM719" i="146"/>
  <c r="GL719" i="146"/>
  <c r="GQ718" i="146"/>
  <c r="GP718" i="146"/>
  <c r="GO718" i="146"/>
  <c r="GN718" i="146"/>
  <c r="GM718" i="146"/>
  <c r="GL718" i="146"/>
  <c r="GQ717" i="146"/>
  <c r="GP717" i="146"/>
  <c r="GO717" i="146"/>
  <c r="GN717" i="146"/>
  <c r="GM717" i="146"/>
  <c r="GL717" i="146"/>
  <c r="GQ716" i="146"/>
  <c r="GP716" i="146"/>
  <c r="GO716" i="146"/>
  <c r="GN716" i="146"/>
  <c r="GM716" i="146"/>
  <c r="GL716" i="146"/>
  <c r="GQ715" i="146"/>
  <c r="GP715" i="146"/>
  <c r="GO715" i="146"/>
  <c r="GN715" i="146"/>
  <c r="GM715" i="146"/>
  <c r="GL715" i="146"/>
  <c r="GQ714" i="146"/>
  <c r="GP714" i="146"/>
  <c r="GO714" i="146"/>
  <c r="GN714" i="146"/>
  <c r="GM714" i="146"/>
  <c r="GL714" i="146"/>
  <c r="GQ713" i="146"/>
  <c r="GP713" i="146"/>
  <c r="GO713" i="146"/>
  <c r="GN713" i="146"/>
  <c r="GM713" i="146"/>
  <c r="GL713" i="146"/>
  <c r="GQ712" i="146"/>
  <c r="GP712" i="146"/>
  <c r="GO712" i="146"/>
  <c r="GN712" i="146"/>
  <c r="GM712" i="146"/>
  <c r="GL712" i="146"/>
  <c r="GQ711" i="146"/>
  <c r="GP711" i="146"/>
  <c r="GO711" i="146"/>
  <c r="GN711" i="146"/>
  <c r="GM711" i="146"/>
  <c r="GL711" i="146"/>
  <c r="GQ710" i="146"/>
  <c r="GP710" i="146"/>
  <c r="GO710" i="146"/>
  <c r="GN710" i="146"/>
  <c r="GM710" i="146"/>
  <c r="GL710" i="146"/>
  <c r="GQ709" i="146"/>
  <c r="GP709" i="146"/>
  <c r="GO709" i="146"/>
  <c r="GN709" i="146"/>
  <c r="GM709" i="146"/>
  <c r="GL709" i="146"/>
  <c r="GQ708" i="146"/>
  <c r="GP708" i="146"/>
  <c r="GO708" i="146"/>
  <c r="GN708" i="146"/>
  <c r="GM708" i="146"/>
  <c r="GL708" i="146"/>
  <c r="GQ707" i="146"/>
  <c r="GP707" i="146"/>
  <c r="GO707" i="146"/>
  <c r="GN707" i="146"/>
  <c r="GM707" i="146"/>
  <c r="GL707" i="146"/>
  <c r="GQ706" i="146"/>
  <c r="GP706" i="146"/>
  <c r="GO706" i="146"/>
  <c r="GN706" i="146"/>
  <c r="GM706" i="146"/>
  <c r="GL706" i="146"/>
  <c r="GQ705" i="146"/>
  <c r="GP705" i="146"/>
  <c r="GO705" i="146"/>
  <c r="GN705" i="146"/>
  <c r="GM705" i="146"/>
  <c r="GL705" i="146"/>
  <c r="GQ704" i="146"/>
  <c r="GP704" i="146"/>
  <c r="GO704" i="146"/>
  <c r="GN704" i="146"/>
  <c r="GM704" i="146"/>
  <c r="GL704" i="146"/>
  <c r="GQ703" i="146"/>
  <c r="GP703" i="146"/>
  <c r="GO703" i="146"/>
  <c r="GN703" i="146"/>
  <c r="GM703" i="146"/>
  <c r="GL703" i="146"/>
  <c r="GQ702" i="146"/>
  <c r="GP702" i="146"/>
  <c r="GO702" i="146"/>
  <c r="GN702" i="146"/>
  <c r="GM702" i="146"/>
  <c r="GL702" i="146"/>
  <c r="BW493" i="146"/>
  <c r="BV493" i="146"/>
  <c r="BU493" i="146"/>
  <c r="BT493" i="146"/>
  <c r="BS493" i="146"/>
  <c r="BW492" i="146"/>
  <c r="BV492" i="146"/>
  <c r="BU492" i="146"/>
  <c r="BT492" i="146"/>
  <c r="BS492" i="146"/>
  <c r="BW491" i="146"/>
  <c r="BV491" i="146"/>
  <c r="BU491" i="146"/>
  <c r="BT491" i="146"/>
  <c r="BS491" i="146"/>
  <c r="BW490" i="146"/>
  <c r="BV490" i="146"/>
  <c r="BU490" i="146"/>
  <c r="BT490" i="146"/>
  <c r="BS490" i="146"/>
  <c r="BW489" i="146"/>
  <c r="BV489" i="146"/>
  <c r="BU489" i="146"/>
  <c r="BT489" i="146"/>
  <c r="BS489" i="146"/>
  <c r="BW488" i="146"/>
  <c r="BV488" i="146"/>
  <c r="BU488" i="146"/>
  <c r="BT488" i="146"/>
  <c r="BS488" i="146"/>
  <c r="BW487" i="146"/>
  <c r="BV487" i="146"/>
  <c r="BU487" i="146"/>
  <c r="BT487" i="146"/>
  <c r="BS487" i="146"/>
  <c r="BW486" i="146"/>
  <c r="BV486" i="146"/>
  <c r="BU486" i="146"/>
  <c r="BT486" i="146"/>
  <c r="BS486" i="146"/>
  <c r="BW485" i="146"/>
  <c r="BV485" i="146"/>
  <c r="BU485" i="146"/>
  <c r="BT485" i="146"/>
  <c r="BS485" i="146"/>
  <c r="BW484" i="146"/>
  <c r="BV484" i="146"/>
  <c r="BU484" i="146"/>
  <c r="BT484" i="146"/>
  <c r="BS484" i="146"/>
  <c r="BW483" i="146"/>
  <c r="BV483" i="146"/>
  <c r="BU483" i="146"/>
  <c r="BT483" i="146"/>
  <c r="BS483" i="146"/>
  <c r="BW482" i="146"/>
  <c r="BV482" i="146"/>
  <c r="BU482" i="146"/>
  <c r="BT482" i="146"/>
  <c r="BS482" i="146"/>
  <c r="BW481" i="146"/>
  <c r="BV481" i="146"/>
  <c r="BU481" i="146"/>
  <c r="BT481" i="146"/>
  <c r="BS481" i="146"/>
  <c r="BW480" i="146"/>
  <c r="BV480" i="146"/>
  <c r="BU480" i="146"/>
  <c r="BT480" i="146"/>
  <c r="BS480" i="146"/>
  <c r="BW479" i="146"/>
  <c r="BV479" i="146"/>
  <c r="BU479" i="146"/>
  <c r="BT479" i="146"/>
  <c r="BS479" i="146"/>
  <c r="BW478" i="146"/>
  <c r="BV478" i="146"/>
  <c r="BU478" i="146"/>
  <c r="BT478" i="146"/>
  <c r="BS478" i="146"/>
  <c r="BW477" i="146"/>
  <c r="BV477" i="146"/>
  <c r="BU477" i="146"/>
  <c r="BT477" i="146"/>
  <c r="BS477" i="146"/>
  <c r="BW476" i="146"/>
  <c r="BV476" i="146"/>
  <c r="BU476" i="146"/>
  <c r="BT476" i="146"/>
  <c r="BS476" i="146"/>
  <c r="BW475" i="146"/>
  <c r="BV475" i="146"/>
  <c r="BU475" i="146"/>
  <c r="BT475" i="146"/>
  <c r="BS475" i="146"/>
  <c r="BW474" i="146"/>
  <c r="BV474" i="146"/>
  <c r="BU474" i="146"/>
  <c r="BT474" i="146"/>
  <c r="BS474" i="146"/>
  <c r="BW473" i="146"/>
  <c r="BV473" i="146"/>
  <c r="BU473" i="146"/>
  <c r="BT473" i="146"/>
  <c r="BS473" i="146"/>
  <c r="BW471" i="146"/>
  <c r="BV471" i="146"/>
  <c r="BU471" i="146"/>
  <c r="BT471" i="146"/>
  <c r="BS471" i="146"/>
  <c r="BW470" i="146"/>
  <c r="BV470" i="146"/>
  <c r="BU470" i="146"/>
  <c r="BT470" i="146"/>
  <c r="BS470" i="146"/>
  <c r="BW469" i="146"/>
  <c r="BV469" i="146"/>
  <c r="BU469" i="146"/>
  <c r="BT469" i="146"/>
  <c r="BS469" i="146"/>
  <c r="BW468" i="146"/>
  <c r="BV468" i="146"/>
  <c r="BU468" i="146"/>
  <c r="BT468" i="146"/>
  <c r="BS468" i="146"/>
  <c r="BW467" i="146"/>
  <c r="BV467" i="146"/>
  <c r="BU467" i="146"/>
  <c r="BT467" i="146"/>
  <c r="BS467" i="146"/>
  <c r="BW466" i="146"/>
  <c r="BV466" i="146"/>
  <c r="BU466" i="146"/>
  <c r="BT466" i="146"/>
  <c r="BS466" i="146"/>
  <c r="BW465" i="146"/>
  <c r="BV465" i="146"/>
  <c r="BU465" i="146"/>
  <c r="BT465" i="146"/>
  <c r="BS465" i="146"/>
  <c r="BW464" i="146"/>
  <c r="BV464" i="146"/>
  <c r="BU464" i="146"/>
  <c r="BT464" i="146"/>
  <c r="BS464" i="146"/>
  <c r="BW463" i="146"/>
  <c r="BV463" i="146"/>
  <c r="BU463" i="146"/>
  <c r="BT463" i="146"/>
  <c r="BS463" i="146"/>
  <c r="BW462" i="146"/>
  <c r="BV462" i="146"/>
  <c r="BU462" i="146"/>
  <c r="BT462" i="146"/>
  <c r="BS462" i="146"/>
  <c r="BW461" i="146"/>
  <c r="BV461" i="146"/>
  <c r="BU461" i="146"/>
  <c r="BT461" i="146"/>
  <c r="BS461" i="146"/>
  <c r="BW460" i="146"/>
  <c r="BV460" i="146"/>
  <c r="BU460" i="146"/>
  <c r="BT460" i="146"/>
  <c r="BS460" i="146"/>
  <c r="BW459" i="146"/>
  <c r="BV459" i="146"/>
  <c r="BU459" i="146"/>
  <c r="BT459" i="146"/>
  <c r="BS459" i="146"/>
  <c r="BW458" i="146"/>
  <c r="BV458" i="146"/>
  <c r="BU458" i="146"/>
  <c r="BT458" i="146"/>
  <c r="BS458" i="146"/>
  <c r="BW457" i="146"/>
  <c r="BV457" i="146"/>
  <c r="BU457" i="146"/>
  <c r="BT457" i="146"/>
  <c r="BS457" i="146"/>
  <c r="BW456" i="146"/>
  <c r="BV456" i="146"/>
  <c r="BU456" i="146"/>
  <c r="BT456" i="146"/>
  <c r="BS456" i="146"/>
  <c r="BW455" i="146"/>
  <c r="BV455" i="146"/>
  <c r="BU455" i="146"/>
  <c r="BT455" i="146"/>
  <c r="BS455" i="146"/>
  <c r="BW454" i="146"/>
  <c r="BV454" i="146"/>
  <c r="BU454" i="146"/>
  <c r="BT454" i="146"/>
  <c r="BS454" i="146"/>
  <c r="BW453" i="146"/>
  <c r="BV453" i="146"/>
  <c r="BU453" i="146"/>
  <c r="BT453" i="146"/>
  <c r="BS453" i="146"/>
  <c r="BW452" i="146"/>
  <c r="BV452" i="146"/>
  <c r="BU452" i="146"/>
  <c r="BT452" i="146"/>
  <c r="BS452" i="146"/>
  <c r="BW451" i="146"/>
  <c r="BV451" i="146"/>
  <c r="BU451" i="146"/>
  <c r="BT451" i="146"/>
  <c r="BS451" i="146"/>
  <c r="BW450" i="146"/>
  <c r="BV450" i="146"/>
  <c r="BU450" i="146"/>
  <c r="BT450" i="146"/>
  <c r="BS450" i="146"/>
  <c r="BW449" i="146"/>
  <c r="BV449" i="146"/>
  <c r="BU449" i="146"/>
  <c r="BT449" i="146"/>
  <c r="BS449" i="146"/>
  <c r="BW448" i="146"/>
  <c r="BV448" i="146"/>
  <c r="BU448" i="146"/>
  <c r="BT448" i="146"/>
  <c r="BS448" i="146"/>
  <c r="BW447" i="146"/>
  <c r="BV447" i="146"/>
  <c r="BU447" i="146"/>
  <c r="BT447" i="146"/>
  <c r="BS447" i="146"/>
  <c r="BW446" i="146"/>
  <c r="BV446" i="146"/>
  <c r="BU446" i="146"/>
  <c r="BT446" i="146"/>
  <c r="BS446" i="146"/>
  <c r="BW445" i="146"/>
  <c r="BV445" i="146"/>
  <c r="BU445" i="146"/>
  <c r="BT445" i="146"/>
  <c r="BS445" i="146"/>
  <c r="BW444" i="146"/>
  <c r="BV444" i="146"/>
  <c r="BU444" i="146"/>
  <c r="BT444" i="146"/>
  <c r="BS444" i="146"/>
  <c r="BW443" i="146"/>
  <c r="BV443" i="146"/>
  <c r="BU443" i="146"/>
  <c r="BT443" i="146"/>
  <c r="BS443" i="146"/>
  <c r="BQ438" i="146"/>
  <c r="BP438" i="146"/>
  <c r="BO438" i="146"/>
  <c r="BN438" i="146"/>
  <c r="BM438" i="146"/>
  <c r="BL438" i="146"/>
  <c r="BK438" i="146"/>
  <c r="BQ437" i="146"/>
  <c r="BP437" i="146"/>
  <c r="BO437" i="146"/>
  <c r="BN437" i="146"/>
  <c r="BM437" i="146"/>
  <c r="BL437" i="146"/>
  <c r="BK437" i="146"/>
  <c r="BQ436" i="146"/>
  <c r="BP436" i="146"/>
  <c r="BO436" i="146"/>
  <c r="BN436" i="146"/>
  <c r="BM436" i="146"/>
  <c r="BL436" i="146"/>
  <c r="BK436" i="146"/>
  <c r="BQ435" i="146"/>
  <c r="BP435" i="146"/>
  <c r="BO435" i="146"/>
  <c r="BN435" i="146"/>
  <c r="BM435" i="146"/>
  <c r="BL435" i="146"/>
  <c r="BK435" i="146"/>
  <c r="BQ434" i="146"/>
  <c r="BP434" i="146"/>
  <c r="BO434" i="146"/>
  <c r="BN434" i="146"/>
  <c r="BM434" i="146"/>
  <c r="BL434" i="146"/>
  <c r="BK434" i="146"/>
  <c r="BQ433" i="146"/>
  <c r="BP433" i="146"/>
  <c r="BO433" i="146"/>
  <c r="BN433" i="146"/>
  <c r="BM433" i="146"/>
  <c r="BL433" i="146"/>
  <c r="BK433" i="146"/>
  <c r="BQ432" i="146"/>
  <c r="BP432" i="146"/>
  <c r="BO432" i="146"/>
  <c r="BN432" i="146"/>
  <c r="BM432" i="146"/>
  <c r="BL432" i="146"/>
  <c r="BK432" i="146"/>
  <c r="BQ431" i="146"/>
  <c r="BP431" i="146"/>
  <c r="BO431" i="146"/>
  <c r="BN431" i="146"/>
  <c r="BM431" i="146"/>
  <c r="BL431" i="146"/>
  <c r="BK431" i="146"/>
  <c r="BQ430" i="146"/>
  <c r="BP430" i="146"/>
  <c r="BO430" i="146"/>
  <c r="BN430" i="146"/>
  <c r="BM430" i="146"/>
  <c r="BL430" i="146"/>
  <c r="BK430" i="146"/>
  <c r="BQ429" i="146"/>
  <c r="BP429" i="146"/>
  <c r="BO429" i="146"/>
  <c r="BN429" i="146"/>
  <c r="BM429" i="146"/>
  <c r="BL429" i="146"/>
  <c r="BK429" i="146"/>
  <c r="BQ428" i="146"/>
  <c r="BP428" i="146"/>
  <c r="BO428" i="146"/>
  <c r="BN428" i="146"/>
  <c r="BM428" i="146"/>
  <c r="BL428" i="146"/>
  <c r="BK428" i="146"/>
  <c r="BQ427" i="146"/>
  <c r="BP427" i="146"/>
  <c r="BO427" i="146"/>
  <c r="BN427" i="146"/>
  <c r="BM427" i="146"/>
  <c r="BL427" i="146"/>
  <c r="BK427" i="146"/>
  <c r="BQ426" i="146"/>
  <c r="BP426" i="146"/>
  <c r="BO426" i="146"/>
  <c r="BN426" i="146"/>
  <c r="BM426" i="146"/>
  <c r="BL426" i="146"/>
  <c r="BK426" i="146"/>
  <c r="BQ425" i="146"/>
  <c r="BP425" i="146"/>
  <c r="BO425" i="146"/>
  <c r="BN425" i="146"/>
  <c r="BM425" i="146"/>
  <c r="BL425" i="146"/>
  <c r="BK425" i="146"/>
  <c r="BQ424" i="146"/>
  <c r="BP424" i="146"/>
  <c r="BO424" i="146"/>
  <c r="BN424" i="146"/>
  <c r="BM424" i="146"/>
  <c r="BL424" i="146"/>
  <c r="BK424" i="146"/>
  <c r="BQ423" i="146"/>
  <c r="BP423" i="146"/>
  <c r="BO423" i="146"/>
  <c r="BN423" i="146"/>
  <c r="BM423" i="146"/>
  <c r="BL423" i="146"/>
  <c r="BK423" i="146"/>
  <c r="BQ422" i="146"/>
  <c r="BP422" i="146"/>
  <c r="BO422" i="146"/>
  <c r="BN422" i="146"/>
  <c r="BM422" i="146"/>
  <c r="BL422" i="146"/>
  <c r="BK422" i="146"/>
  <c r="BQ421" i="146"/>
  <c r="BP421" i="146"/>
  <c r="BO421" i="146"/>
  <c r="BN421" i="146"/>
  <c r="BM421" i="146"/>
  <c r="BL421" i="146"/>
  <c r="BK421" i="146"/>
  <c r="BQ420" i="146"/>
  <c r="BP420" i="146"/>
  <c r="BO420" i="146"/>
  <c r="BN420" i="146"/>
  <c r="BM420" i="146"/>
  <c r="BL420" i="146"/>
  <c r="BK420" i="146"/>
  <c r="BQ419" i="146"/>
  <c r="BP419" i="146"/>
  <c r="BO419" i="146"/>
  <c r="BN419" i="146"/>
  <c r="BM419" i="146"/>
  <c r="BL419" i="146"/>
  <c r="BK419" i="146"/>
  <c r="BQ418" i="146"/>
  <c r="BP418" i="146"/>
  <c r="BO418" i="146"/>
  <c r="BN418" i="146"/>
  <c r="BM418" i="146"/>
  <c r="BL418" i="146"/>
  <c r="BK418" i="146"/>
  <c r="BQ416" i="146"/>
  <c r="BP416" i="146"/>
  <c r="BO416" i="146"/>
  <c r="BN416" i="146"/>
  <c r="BM416" i="146"/>
  <c r="BL416" i="146"/>
  <c r="BK416" i="146"/>
  <c r="BQ415" i="146"/>
  <c r="BP415" i="146"/>
  <c r="BO415" i="146"/>
  <c r="BN415" i="146"/>
  <c r="BM415" i="146"/>
  <c r="BL415" i="146"/>
  <c r="BK415" i="146"/>
  <c r="BQ414" i="146"/>
  <c r="BP414" i="146"/>
  <c r="BO414" i="146"/>
  <c r="BN414" i="146"/>
  <c r="BM414" i="146"/>
  <c r="BL414" i="146"/>
  <c r="BK414" i="146"/>
  <c r="BQ413" i="146"/>
  <c r="BP413" i="146"/>
  <c r="BO413" i="146"/>
  <c r="BN413" i="146"/>
  <c r="BM413" i="146"/>
  <c r="BL413" i="146"/>
  <c r="BK413" i="146"/>
  <c r="BQ412" i="146"/>
  <c r="BP412" i="146"/>
  <c r="BO412" i="146"/>
  <c r="BN412" i="146"/>
  <c r="BM412" i="146"/>
  <c r="BL412" i="146"/>
  <c r="BK412" i="146"/>
  <c r="BQ411" i="146"/>
  <c r="BP411" i="146"/>
  <c r="BO411" i="146"/>
  <c r="BN411" i="146"/>
  <c r="BM411" i="146"/>
  <c r="BL411" i="146"/>
  <c r="BK411" i="146"/>
  <c r="BQ410" i="146"/>
  <c r="BP410" i="146"/>
  <c r="BO410" i="146"/>
  <c r="BN410" i="146"/>
  <c r="BM410" i="146"/>
  <c r="BL410" i="146"/>
  <c r="BK410" i="146"/>
  <c r="BQ409" i="146"/>
  <c r="BP409" i="146"/>
  <c r="BO409" i="146"/>
  <c r="BN409" i="146"/>
  <c r="BM409" i="146"/>
  <c r="BL409" i="146"/>
  <c r="BK409" i="146"/>
  <c r="BQ408" i="146"/>
  <c r="BP408" i="146"/>
  <c r="BO408" i="146"/>
  <c r="BN408" i="146"/>
  <c r="BM408" i="146"/>
  <c r="BL408" i="146"/>
  <c r="BK408" i="146"/>
  <c r="BQ407" i="146"/>
  <c r="BP407" i="146"/>
  <c r="BO407" i="146"/>
  <c r="BN407" i="146"/>
  <c r="BM407" i="146"/>
  <c r="BL407" i="146"/>
  <c r="BK407" i="146"/>
  <c r="BQ406" i="146"/>
  <c r="BP406" i="146"/>
  <c r="BO406" i="146"/>
  <c r="BN406" i="146"/>
  <c r="BM406" i="146"/>
  <c r="BL406" i="146"/>
  <c r="BK406" i="146"/>
  <c r="BQ405" i="146"/>
  <c r="BP405" i="146"/>
  <c r="BO405" i="146"/>
  <c r="BN405" i="146"/>
  <c r="BM405" i="146"/>
  <c r="BL405" i="146"/>
  <c r="BK405" i="146"/>
  <c r="BQ404" i="146"/>
  <c r="BP404" i="146"/>
  <c r="BO404" i="146"/>
  <c r="BN404" i="146"/>
  <c r="BM404" i="146"/>
  <c r="BL404" i="146"/>
  <c r="BK404" i="146"/>
  <c r="BQ403" i="146"/>
  <c r="BP403" i="146"/>
  <c r="BO403" i="146"/>
  <c r="BN403" i="146"/>
  <c r="BM403" i="146"/>
  <c r="BL403" i="146"/>
  <c r="BK403" i="146"/>
  <c r="BQ402" i="146"/>
  <c r="BP402" i="146"/>
  <c r="BO402" i="146"/>
  <c r="BN402" i="146"/>
  <c r="BM402" i="146"/>
  <c r="BL402" i="146"/>
  <c r="BK402" i="146"/>
  <c r="BQ401" i="146"/>
  <c r="BP401" i="146"/>
  <c r="BO401" i="146"/>
  <c r="BN401" i="146"/>
  <c r="BM401" i="146"/>
  <c r="BL401" i="146"/>
  <c r="BK401" i="146"/>
  <c r="BQ400" i="146"/>
  <c r="BP400" i="146"/>
  <c r="BO400" i="146"/>
  <c r="BN400" i="146"/>
  <c r="BM400" i="146"/>
  <c r="BL400" i="146"/>
  <c r="BK400" i="146"/>
  <c r="BQ399" i="146"/>
  <c r="BP399" i="146"/>
  <c r="BO399" i="146"/>
  <c r="BN399" i="146"/>
  <c r="BM399" i="146"/>
  <c r="BL399" i="146"/>
  <c r="BK399" i="146"/>
  <c r="BQ398" i="146"/>
  <c r="BP398" i="146"/>
  <c r="BO398" i="146"/>
  <c r="BN398" i="146"/>
  <c r="BM398" i="146"/>
  <c r="BL398" i="146"/>
  <c r="BK398" i="146"/>
  <c r="BQ397" i="146"/>
  <c r="BP397" i="146"/>
  <c r="BO397" i="146"/>
  <c r="BN397" i="146"/>
  <c r="BM397" i="146"/>
  <c r="BL397" i="146"/>
  <c r="BK397" i="146"/>
  <c r="BQ396" i="146"/>
  <c r="BP396" i="146"/>
  <c r="BO396" i="146"/>
  <c r="BN396" i="146"/>
  <c r="BM396" i="146"/>
  <c r="BL396" i="146"/>
  <c r="BK396" i="146"/>
  <c r="BQ395" i="146"/>
  <c r="BP395" i="146"/>
  <c r="BO395" i="146"/>
  <c r="BN395" i="146"/>
  <c r="BM395" i="146"/>
  <c r="BL395" i="146"/>
  <c r="BK395" i="146"/>
  <c r="BQ394" i="146"/>
  <c r="BP394" i="146"/>
  <c r="BO394" i="146"/>
  <c r="BN394" i="146"/>
  <c r="BM394" i="146"/>
  <c r="BL394" i="146"/>
  <c r="BK394" i="146"/>
  <c r="BQ393" i="146"/>
  <c r="BP393" i="146"/>
  <c r="BO393" i="146"/>
  <c r="BN393" i="146"/>
  <c r="BM393" i="146"/>
  <c r="BL393" i="146"/>
  <c r="BK393" i="146"/>
  <c r="BQ392" i="146"/>
  <c r="BP392" i="146"/>
  <c r="BO392" i="146"/>
  <c r="BN392" i="146"/>
  <c r="BM392" i="146"/>
  <c r="BL392" i="146"/>
  <c r="BK392" i="146"/>
  <c r="BQ391" i="146"/>
  <c r="BP391" i="146"/>
  <c r="BO391" i="146"/>
  <c r="BN391" i="146"/>
  <c r="BM391" i="146"/>
  <c r="BL391" i="146"/>
  <c r="BK391" i="146"/>
  <c r="BQ390" i="146"/>
  <c r="BP390" i="146"/>
  <c r="BO390" i="146"/>
  <c r="BN390" i="146"/>
  <c r="BM390" i="146"/>
  <c r="BL390" i="146"/>
  <c r="BK390" i="146"/>
  <c r="BQ389" i="146"/>
  <c r="BP389" i="146"/>
  <c r="BO389" i="146"/>
  <c r="BN389" i="146"/>
  <c r="BM389" i="146"/>
  <c r="BL389" i="146"/>
  <c r="BK389" i="146"/>
  <c r="BQ388" i="146"/>
  <c r="BP388" i="146"/>
  <c r="BO388" i="146"/>
  <c r="BN388" i="146"/>
  <c r="BM388" i="146"/>
  <c r="BL388" i="146"/>
  <c r="BK388" i="146"/>
  <c r="BI383" i="146"/>
  <c r="BH383" i="146"/>
  <c r="BG383" i="146"/>
  <c r="BF383" i="146"/>
  <c r="BE383" i="146"/>
  <c r="BD383" i="146"/>
  <c r="BC383" i="146"/>
  <c r="BI382" i="146"/>
  <c r="BH382" i="146"/>
  <c r="BG382" i="146"/>
  <c r="BF382" i="146"/>
  <c r="BE382" i="146"/>
  <c r="BD382" i="146"/>
  <c r="BC382" i="146"/>
  <c r="BI381" i="146"/>
  <c r="BH381" i="146"/>
  <c r="BG381" i="146"/>
  <c r="BF381" i="146"/>
  <c r="BE381" i="146"/>
  <c r="BD381" i="146"/>
  <c r="BC381" i="146"/>
  <c r="BI380" i="146"/>
  <c r="BH380" i="146"/>
  <c r="BG380" i="146"/>
  <c r="BF380" i="146"/>
  <c r="BE380" i="146"/>
  <c r="BD380" i="146"/>
  <c r="BC380" i="146"/>
  <c r="BI379" i="146"/>
  <c r="BH379" i="146"/>
  <c r="BG379" i="146"/>
  <c r="BF379" i="146"/>
  <c r="BE379" i="146"/>
  <c r="BD379" i="146"/>
  <c r="BC379" i="146"/>
  <c r="BI378" i="146"/>
  <c r="BH378" i="146"/>
  <c r="BG378" i="146"/>
  <c r="BF378" i="146"/>
  <c r="BE378" i="146"/>
  <c r="BD378" i="146"/>
  <c r="BC378" i="146"/>
  <c r="BI377" i="146"/>
  <c r="BH377" i="146"/>
  <c r="BG377" i="146"/>
  <c r="BF377" i="146"/>
  <c r="BE377" i="146"/>
  <c r="BD377" i="146"/>
  <c r="BC377" i="146"/>
  <c r="BI376" i="146"/>
  <c r="BH376" i="146"/>
  <c r="BG376" i="146"/>
  <c r="BF376" i="146"/>
  <c r="BE376" i="146"/>
  <c r="BD376" i="146"/>
  <c r="BC376" i="146"/>
  <c r="BI375" i="146"/>
  <c r="BH375" i="146"/>
  <c r="BG375" i="146"/>
  <c r="BF375" i="146"/>
  <c r="BE375" i="146"/>
  <c r="BD375" i="146"/>
  <c r="BC375" i="146"/>
  <c r="BI374" i="146"/>
  <c r="BH374" i="146"/>
  <c r="BG374" i="146"/>
  <c r="BF374" i="146"/>
  <c r="BE374" i="146"/>
  <c r="BD374" i="146"/>
  <c r="BC374" i="146"/>
  <c r="BI373" i="146"/>
  <c r="BH373" i="146"/>
  <c r="BG373" i="146"/>
  <c r="BF373" i="146"/>
  <c r="BE373" i="146"/>
  <c r="BD373" i="146"/>
  <c r="BC373" i="146"/>
  <c r="BI372" i="146"/>
  <c r="BH372" i="146"/>
  <c r="BG372" i="146"/>
  <c r="BF372" i="146"/>
  <c r="BE372" i="146"/>
  <c r="BD372" i="146"/>
  <c r="BC372" i="146"/>
  <c r="BI371" i="146"/>
  <c r="BH371" i="146"/>
  <c r="BG371" i="146"/>
  <c r="BF371" i="146"/>
  <c r="BE371" i="146"/>
  <c r="BD371" i="146"/>
  <c r="BC371" i="146"/>
  <c r="BI370" i="146"/>
  <c r="BH370" i="146"/>
  <c r="BG370" i="146"/>
  <c r="BF370" i="146"/>
  <c r="BE370" i="146"/>
  <c r="BD370" i="146"/>
  <c r="BC370" i="146"/>
  <c r="BI369" i="146"/>
  <c r="BH369" i="146"/>
  <c r="BG369" i="146"/>
  <c r="BF369" i="146"/>
  <c r="BE369" i="146"/>
  <c r="BD369" i="146"/>
  <c r="BC369" i="146"/>
  <c r="BI368" i="146"/>
  <c r="BH368" i="146"/>
  <c r="BG368" i="146"/>
  <c r="BF368" i="146"/>
  <c r="BE368" i="146"/>
  <c r="BD368" i="146"/>
  <c r="BC368" i="146"/>
  <c r="BI367" i="146"/>
  <c r="BH367" i="146"/>
  <c r="BG367" i="146"/>
  <c r="BF367" i="146"/>
  <c r="BE367" i="146"/>
  <c r="BD367" i="146"/>
  <c r="BC367" i="146"/>
  <c r="BI366" i="146"/>
  <c r="BH366" i="146"/>
  <c r="BG366" i="146"/>
  <c r="BF366" i="146"/>
  <c r="BE366" i="146"/>
  <c r="BD366" i="146"/>
  <c r="BC366" i="146"/>
  <c r="BI365" i="146"/>
  <c r="BH365" i="146"/>
  <c r="BG365" i="146"/>
  <c r="BF365" i="146"/>
  <c r="BE365" i="146"/>
  <c r="BD365" i="146"/>
  <c r="BC365" i="146"/>
  <c r="BI364" i="146"/>
  <c r="BH364" i="146"/>
  <c r="BG364" i="146"/>
  <c r="BF364" i="146"/>
  <c r="BE364" i="146"/>
  <c r="BD364" i="146"/>
  <c r="BC364" i="146"/>
  <c r="BI363" i="146"/>
  <c r="BH363" i="146"/>
  <c r="BG363" i="146"/>
  <c r="BF363" i="146"/>
  <c r="BE363" i="146"/>
  <c r="BD363" i="146"/>
  <c r="BC363" i="146"/>
  <c r="BI361" i="146"/>
  <c r="BH361" i="146"/>
  <c r="BG361" i="146"/>
  <c r="BF361" i="146"/>
  <c r="BE361" i="146"/>
  <c r="BD361" i="146"/>
  <c r="BC361" i="146"/>
  <c r="BI360" i="146"/>
  <c r="BH360" i="146"/>
  <c r="BG360" i="146"/>
  <c r="BF360" i="146"/>
  <c r="BE360" i="146"/>
  <c r="BD360" i="146"/>
  <c r="BC360" i="146"/>
  <c r="BI359" i="146"/>
  <c r="BH359" i="146"/>
  <c r="BG359" i="146"/>
  <c r="BF359" i="146"/>
  <c r="BE359" i="146"/>
  <c r="BD359" i="146"/>
  <c r="BC359" i="146"/>
  <c r="BI358" i="146"/>
  <c r="BH358" i="146"/>
  <c r="BG358" i="146"/>
  <c r="BF358" i="146"/>
  <c r="BE358" i="146"/>
  <c r="BD358" i="146"/>
  <c r="BC358" i="146"/>
  <c r="BI357" i="146"/>
  <c r="BH357" i="146"/>
  <c r="BG357" i="146"/>
  <c r="BF357" i="146"/>
  <c r="BE357" i="146"/>
  <c r="BD357" i="146"/>
  <c r="BC357" i="146"/>
  <c r="BI356" i="146"/>
  <c r="BH356" i="146"/>
  <c r="BG356" i="146"/>
  <c r="BF356" i="146"/>
  <c r="BE356" i="146"/>
  <c r="BD356" i="146"/>
  <c r="BC356" i="146"/>
  <c r="BI355" i="146"/>
  <c r="BH355" i="146"/>
  <c r="BG355" i="146"/>
  <c r="BF355" i="146"/>
  <c r="BE355" i="146"/>
  <c r="BD355" i="146"/>
  <c r="BC355" i="146"/>
  <c r="BI354" i="146"/>
  <c r="BH354" i="146"/>
  <c r="BG354" i="146"/>
  <c r="BF354" i="146"/>
  <c r="BE354" i="146"/>
  <c r="BD354" i="146"/>
  <c r="BC354" i="146"/>
  <c r="BI353" i="146"/>
  <c r="BH353" i="146"/>
  <c r="BG353" i="146"/>
  <c r="BF353" i="146"/>
  <c r="BE353" i="146"/>
  <c r="BD353" i="146"/>
  <c r="BC353" i="146"/>
  <c r="BI352" i="146"/>
  <c r="BH352" i="146"/>
  <c r="BG352" i="146"/>
  <c r="BF352" i="146"/>
  <c r="BE352" i="146"/>
  <c r="BD352" i="146"/>
  <c r="BC352" i="146"/>
  <c r="BI351" i="146"/>
  <c r="BH351" i="146"/>
  <c r="BG351" i="146"/>
  <c r="BF351" i="146"/>
  <c r="BE351" i="146"/>
  <c r="BD351" i="146"/>
  <c r="BC351" i="146"/>
  <c r="BI350" i="146"/>
  <c r="BH350" i="146"/>
  <c r="BG350" i="146"/>
  <c r="BF350" i="146"/>
  <c r="BE350" i="146"/>
  <c r="BD350" i="146"/>
  <c r="BC350" i="146"/>
  <c r="BI349" i="146"/>
  <c r="BH349" i="146"/>
  <c r="BG349" i="146"/>
  <c r="BF349" i="146"/>
  <c r="BE349" i="146"/>
  <c r="BD349" i="146"/>
  <c r="BC349" i="146"/>
  <c r="BI348" i="146"/>
  <c r="BH348" i="146"/>
  <c r="BG348" i="146"/>
  <c r="BF348" i="146"/>
  <c r="BE348" i="146"/>
  <c r="BD348" i="146"/>
  <c r="BC348" i="146"/>
  <c r="BI347" i="146"/>
  <c r="BH347" i="146"/>
  <c r="BG347" i="146"/>
  <c r="BF347" i="146"/>
  <c r="BE347" i="146"/>
  <c r="BD347" i="146"/>
  <c r="BC347" i="146"/>
  <c r="BI346" i="146"/>
  <c r="BH346" i="146"/>
  <c r="BG346" i="146"/>
  <c r="BF346" i="146"/>
  <c r="BE346" i="146"/>
  <c r="BD346" i="146"/>
  <c r="BC346" i="146"/>
  <c r="BI345" i="146"/>
  <c r="BH345" i="146"/>
  <c r="BG345" i="146"/>
  <c r="BF345" i="146"/>
  <c r="BE345" i="146"/>
  <c r="BD345" i="146"/>
  <c r="BC345" i="146"/>
  <c r="BI344" i="146"/>
  <c r="BH344" i="146"/>
  <c r="BG344" i="146"/>
  <c r="BF344" i="146"/>
  <c r="BE344" i="146"/>
  <c r="BD344" i="146"/>
  <c r="BC344" i="146"/>
  <c r="BI343" i="146"/>
  <c r="BH343" i="146"/>
  <c r="BG343" i="146"/>
  <c r="BF343" i="146"/>
  <c r="BE343" i="146"/>
  <c r="BD343" i="146"/>
  <c r="BC343" i="146"/>
  <c r="BI342" i="146"/>
  <c r="BH342" i="146"/>
  <c r="BG342" i="146"/>
  <c r="BF342" i="146"/>
  <c r="BE342" i="146"/>
  <c r="BD342" i="146"/>
  <c r="BC342" i="146"/>
  <c r="BI341" i="146"/>
  <c r="BH341" i="146"/>
  <c r="BG341" i="146"/>
  <c r="BF341" i="146"/>
  <c r="BE341" i="146"/>
  <c r="BD341" i="146"/>
  <c r="BC341" i="146"/>
  <c r="BI340" i="146"/>
  <c r="BH340" i="146"/>
  <c r="BG340" i="146"/>
  <c r="BF340" i="146"/>
  <c r="BE340" i="146"/>
  <c r="BD340" i="146"/>
  <c r="BC340" i="146"/>
  <c r="BI339" i="146"/>
  <c r="BH339" i="146"/>
  <c r="BG339" i="146"/>
  <c r="BF339" i="146"/>
  <c r="BE339" i="146"/>
  <c r="BD339" i="146"/>
  <c r="BC339" i="146"/>
  <c r="BI338" i="146"/>
  <c r="BH338" i="146"/>
  <c r="BG338" i="146"/>
  <c r="BF338" i="146"/>
  <c r="BE338" i="146"/>
  <c r="BD338" i="146"/>
  <c r="BC338" i="146"/>
  <c r="BI337" i="146"/>
  <c r="BH337" i="146"/>
  <c r="BG337" i="146"/>
  <c r="BF337" i="146"/>
  <c r="BE337" i="146"/>
  <c r="BD337" i="146"/>
  <c r="BC337" i="146"/>
  <c r="BI336" i="146"/>
  <c r="BH336" i="146"/>
  <c r="BG336" i="146"/>
  <c r="BF336" i="146"/>
  <c r="BE336" i="146"/>
  <c r="BD336" i="146"/>
  <c r="BC336" i="146"/>
  <c r="BI335" i="146"/>
  <c r="BH335" i="146"/>
  <c r="BG335" i="146"/>
  <c r="BF335" i="146"/>
  <c r="BE335" i="146"/>
  <c r="BD335" i="146"/>
  <c r="BC335" i="146"/>
  <c r="BI334" i="146"/>
  <c r="BH334" i="146"/>
  <c r="BG334" i="146"/>
  <c r="BF334" i="146"/>
  <c r="BE334" i="146"/>
  <c r="BD334" i="146"/>
  <c r="BC334" i="146"/>
  <c r="BI333" i="146"/>
  <c r="BH333" i="146"/>
  <c r="BG333" i="146"/>
  <c r="BF333" i="146"/>
  <c r="BE333" i="146"/>
  <c r="BD333" i="146"/>
  <c r="BC333" i="146"/>
  <c r="BA328" i="146"/>
  <c r="AZ328" i="146"/>
  <c r="AY328" i="146"/>
  <c r="AX328" i="146"/>
  <c r="AW328" i="146"/>
  <c r="AV328" i="146"/>
  <c r="AU328" i="146"/>
  <c r="BA327" i="146"/>
  <c r="AZ327" i="146"/>
  <c r="AY327" i="146"/>
  <c r="AX327" i="146"/>
  <c r="AW327" i="146"/>
  <c r="AV327" i="146"/>
  <c r="AU327" i="146"/>
  <c r="BA326" i="146"/>
  <c r="AZ326" i="146"/>
  <c r="AY326" i="146"/>
  <c r="AX326" i="146"/>
  <c r="AW326" i="146"/>
  <c r="AV326" i="146"/>
  <c r="AU326" i="146"/>
  <c r="BA325" i="146"/>
  <c r="AZ325" i="146"/>
  <c r="AY325" i="146"/>
  <c r="AX325" i="146"/>
  <c r="AW325" i="146"/>
  <c r="AV325" i="146"/>
  <c r="AU325" i="146"/>
  <c r="BA324" i="146"/>
  <c r="AZ324" i="146"/>
  <c r="AY324" i="146"/>
  <c r="AX324" i="146"/>
  <c r="AW324" i="146"/>
  <c r="AV324" i="146"/>
  <c r="AU324" i="146"/>
  <c r="BA323" i="146"/>
  <c r="AZ323" i="146"/>
  <c r="AY323" i="146"/>
  <c r="AX323" i="146"/>
  <c r="AW323" i="146"/>
  <c r="AV323" i="146"/>
  <c r="AU323" i="146"/>
  <c r="BA322" i="146"/>
  <c r="AZ322" i="146"/>
  <c r="AY322" i="146"/>
  <c r="AX322" i="146"/>
  <c r="AW322" i="146"/>
  <c r="AV322" i="146"/>
  <c r="AU322" i="146"/>
  <c r="BA321" i="146"/>
  <c r="AZ321" i="146"/>
  <c r="AY321" i="146"/>
  <c r="AX321" i="146"/>
  <c r="AW321" i="146"/>
  <c r="AV321" i="146"/>
  <c r="AU321" i="146"/>
  <c r="BA320" i="146"/>
  <c r="AZ320" i="146"/>
  <c r="AY320" i="146"/>
  <c r="AX320" i="146"/>
  <c r="AW320" i="146"/>
  <c r="AV320" i="146"/>
  <c r="AU320" i="146"/>
  <c r="BA319" i="146"/>
  <c r="AZ319" i="146"/>
  <c r="AY319" i="146"/>
  <c r="AX319" i="146"/>
  <c r="AW319" i="146"/>
  <c r="AV319" i="146"/>
  <c r="AU319" i="146"/>
  <c r="BA318" i="146"/>
  <c r="AZ318" i="146"/>
  <c r="AY318" i="146"/>
  <c r="AX318" i="146"/>
  <c r="AW318" i="146"/>
  <c r="AV318" i="146"/>
  <c r="AU318" i="146"/>
  <c r="BA317" i="146"/>
  <c r="AZ317" i="146"/>
  <c r="AY317" i="146"/>
  <c r="AX317" i="146"/>
  <c r="AW317" i="146"/>
  <c r="AV317" i="146"/>
  <c r="AU317" i="146"/>
  <c r="BA316" i="146"/>
  <c r="AZ316" i="146"/>
  <c r="AY316" i="146"/>
  <c r="AX316" i="146"/>
  <c r="AW316" i="146"/>
  <c r="AV316" i="146"/>
  <c r="AU316" i="146"/>
  <c r="BA315" i="146"/>
  <c r="AZ315" i="146"/>
  <c r="AY315" i="146"/>
  <c r="AX315" i="146"/>
  <c r="AW315" i="146"/>
  <c r="AV315" i="146"/>
  <c r="AU315" i="146"/>
  <c r="BA314" i="146"/>
  <c r="AZ314" i="146"/>
  <c r="AY314" i="146"/>
  <c r="AX314" i="146"/>
  <c r="AW314" i="146"/>
  <c r="AV314" i="146"/>
  <c r="AU314" i="146"/>
  <c r="BA313" i="146"/>
  <c r="AZ313" i="146"/>
  <c r="AY313" i="146"/>
  <c r="AX313" i="146"/>
  <c r="AW313" i="146"/>
  <c r="AV313" i="146"/>
  <c r="AU313" i="146"/>
  <c r="BA312" i="146"/>
  <c r="AZ312" i="146"/>
  <c r="AY312" i="146"/>
  <c r="AX312" i="146"/>
  <c r="AW312" i="146"/>
  <c r="AV312" i="146"/>
  <c r="AU312" i="146"/>
  <c r="BA311" i="146"/>
  <c r="AZ311" i="146"/>
  <c r="AY311" i="146"/>
  <c r="AX311" i="146"/>
  <c r="AW311" i="146"/>
  <c r="AV311" i="146"/>
  <c r="AU311" i="146"/>
  <c r="BA310" i="146"/>
  <c r="AZ310" i="146"/>
  <c r="AY310" i="146"/>
  <c r="AX310" i="146"/>
  <c r="AW310" i="146"/>
  <c r="AV310" i="146"/>
  <c r="AU310" i="146"/>
  <c r="BA309" i="146"/>
  <c r="AZ309" i="146"/>
  <c r="AY309" i="146"/>
  <c r="AX309" i="146"/>
  <c r="AW309" i="146"/>
  <c r="AV309" i="146"/>
  <c r="AU309" i="146"/>
  <c r="BA308" i="146"/>
  <c r="AZ308" i="146"/>
  <c r="AY308" i="146"/>
  <c r="AX308" i="146"/>
  <c r="AW308" i="146"/>
  <c r="AV308" i="146"/>
  <c r="AU308" i="146"/>
  <c r="BA306" i="146"/>
  <c r="AZ306" i="146"/>
  <c r="AY306" i="146"/>
  <c r="AX306" i="146"/>
  <c r="AW306" i="146"/>
  <c r="AV306" i="146"/>
  <c r="AU306" i="146"/>
  <c r="BA305" i="146"/>
  <c r="AZ305" i="146"/>
  <c r="AY305" i="146"/>
  <c r="AX305" i="146"/>
  <c r="AW305" i="146"/>
  <c r="AV305" i="146"/>
  <c r="AU305" i="146"/>
  <c r="BA304" i="146"/>
  <c r="AZ304" i="146"/>
  <c r="AY304" i="146"/>
  <c r="AX304" i="146"/>
  <c r="AW304" i="146"/>
  <c r="AV304" i="146"/>
  <c r="AU304" i="146"/>
  <c r="BA303" i="146"/>
  <c r="AZ303" i="146"/>
  <c r="AY303" i="146"/>
  <c r="AX303" i="146"/>
  <c r="AW303" i="146"/>
  <c r="AV303" i="146"/>
  <c r="AU303" i="146"/>
  <c r="BA302" i="146"/>
  <c r="AZ302" i="146"/>
  <c r="AY302" i="146"/>
  <c r="AX302" i="146"/>
  <c r="AW302" i="146"/>
  <c r="AV302" i="146"/>
  <c r="AU302" i="146"/>
  <c r="BA301" i="146"/>
  <c r="AZ301" i="146"/>
  <c r="AY301" i="146"/>
  <c r="AX301" i="146"/>
  <c r="AW301" i="146"/>
  <c r="AV301" i="146"/>
  <c r="AU301" i="146"/>
  <c r="BA300" i="146"/>
  <c r="AZ300" i="146"/>
  <c r="AY300" i="146"/>
  <c r="AX300" i="146"/>
  <c r="AW300" i="146"/>
  <c r="AV300" i="146"/>
  <c r="AU300" i="146"/>
  <c r="BA299" i="146"/>
  <c r="AZ299" i="146"/>
  <c r="AY299" i="146"/>
  <c r="AX299" i="146"/>
  <c r="AW299" i="146"/>
  <c r="AV299" i="146"/>
  <c r="AU299" i="146"/>
  <c r="BA298" i="146"/>
  <c r="AZ298" i="146"/>
  <c r="AY298" i="146"/>
  <c r="AX298" i="146"/>
  <c r="AW298" i="146"/>
  <c r="AV298" i="146"/>
  <c r="AU298" i="146"/>
  <c r="BA297" i="146"/>
  <c r="AZ297" i="146"/>
  <c r="AY297" i="146"/>
  <c r="AX297" i="146"/>
  <c r="AW297" i="146"/>
  <c r="AV297" i="146"/>
  <c r="AU297" i="146"/>
  <c r="BA296" i="146"/>
  <c r="AZ296" i="146"/>
  <c r="AY296" i="146"/>
  <c r="AX296" i="146"/>
  <c r="AW296" i="146"/>
  <c r="AV296" i="146"/>
  <c r="AU296" i="146"/>
  <c r="BA295" i="146"/>
  <c r="AZ295" i="146"/>
  <c r="AY295" i="146"/>
  <c r="AX295" i="146"/>
  <c r="AW295" i="146"/>
  <c r="AV295" i="146"/>
  <c r="AU295" i="146"/>
  <c r="BA294" i="146"/>
  <c r="AZ294" i="146"/>
  <c r="AY294" i="146"/>
  <c r="AX294" i="146"/>
  <c r="AW294" i="146"/>
  <c r="AV294" i="146"/>
  <c r="AU294" i="146"/>
  <c r="BA293" i="146"/>
  <c r="AZ293" i="146"/>
  <c r="AY293" i="146"/>
  <c r="AX293" i="146"/>
  <c r="AW293" i="146"/>
  <c r="AV293" i="146"/>
  <c r="AU293" i="146"/>
  <c r="BA292" i="146"/>
  <c r="AZ292" i="146"/>
  <c r="AY292" i="146"/>
  <c r="AX292" i="146"/>
  <c r="AW292" i="146"/>
  <c r="AV292" i="146"/>
  <c r="AU292" i="146"/>
  <c r="BA291" i="146"/>
  <c r="AZ291" i="146"/>
  <c r="AY291" i="146"/>
  <c r="AX291" i="146"/>
  <c r="AW291" i="146"/>
  <c r="AV291" i="146"/>
  <c r="AU291" i="146"/>
  <c r="BA290" i="146"/>
  <c r="AZ290" i="146"/>
  <c r="AY290" i="146"/>
  <c r="AX290" i="146"/>
  <c r="AW290" i="146"/>
  <c r="AV290" i="146"/>
  <c r="AU290" i="146"/>
  <c r="BA289" i="146"/>
  <c r="AZ289" i="146"/>
  <c r="AY289" i="146"/>
  <c r="AX289" i="146"/>
  <c r="AW289" i="146"/>
  <c r="AV289" i="146"/>
  <c r="AU289" i="146"/>
  <c r="BA288" i="146"/>
  <c r="AZ288" i="146"/>
  <c r="AY288" i="146"/>
  <c r="AX288" i="146"/>
  <c r="AW288" i="146"/>
  <c r="AV288" i="146"/>
  <c r="AU288" i="146"/>
  <c r="BA287" i="146"/>
  <c r="AZ287" i="146"/>
  <c r="AY287" i="146"/>
  <c r="AX287" i="146"/>
  <c r="AW287" i="146"/>
  <c r="AV287" i="146"/>
  <c r="AU287" i="146"/>
  <c r="BA286" i="146"/>
  <c r="AZ286" i="146"/>
  <c r="AY286" i="146"/>
  <c r="AX286" i="146"/>
  <c r="AW286" i="146"/>
  <c r="AV286" i="146"/>
  <c r="AU286" i="146"/>
  <c r="BA285" i="146"/>
  <c r="AZ285" i="146"/>
  <c r="AY285" i="146"/>
  <c r="AX285" i="146"/>
  <c r="AW285" i="146"/>
  <c r="AV285" i="146"/>
  <c r="AU285" i="146"/>
  <c r="BA284" i="146"/>
  <c r="AZ284" i="146"/>
  <c r="AY284" i="146"/>
  <c r="AX284" i="146"/>
  <c r="AW284" i="146"/>
  <c r="AV284" i="146"/>
  <c r="AU284" i="146"/>
  <c r="BA283" i="146"/>
  <c r="AZ283" i="146"/>
  <c r="AY283" i="146"/>
  <c r="AX283" i="146"/>
  <c r="AW283" i="146"/>
  <c r="AV283" i="146"/>
  <c r="AU283" i="146"/>
  <c r="BA282" i="146"/>
  <c r="AZ282" i="146"/>
  <c r="AY282" i="146"/>
  <c r="AX282" i="146"/>
  <c r="AW282" i="146"/>
  <c r="AV282" i="146"/>
  <c r="AU282" i="146"/>
  <c r="BA281" i="146"/>
  <c r="AZ281" i="146"/>
  <c r="AY281" i="146"/>
  <c r="AX281" i="146"/>
  <c r="AW281" i="146"/>
  <c r="AV281" i="146"/>
  <c r="AU281" i="146"/>
  <c r="BA280" i="146"/>
  <c r="AZ280" i="146"/>
  <c r="AY280" i="146"/>
  <c r="AX280" i="146"/>
  <c r="AW280" i="146"/>
  <c r="AV280" i="146"/>
  <c r="AU280" i="146"/>
  <c r="BA279" i="146"/>
  <c r="AZ279" i="146"/>
  <c r="AY279" i="146"/>
  <c r="AX279" i="146"/>
  <c r="AW279" i="146"/>
  <c r="AV279" i="146"/>
  <c r="AU279" i="146"/>
  <c r="BA278" i="146"/>
  <c r="AZ278" i="146"/>
  <c r="AY278" i="146"/>
  <c r="AX278" i="146"/>
  <c r="AW278" i="146"/>
  <c r="AV278" i="146"/>
  <c r="AU278" i="146"/>
  <c r="AL250" i="146"/>
  <c r="AK250" i="146"/>
  <c r="AJ250" i="146"/>
  <c r="AI250" i="146"/>
  <c r="AH250" i="146"/>
  <c r="AL249" i="146"/>
  <c r="AK249" i="146"/>
  <c r="AJ249" i="146"/>
  <c r="AI249" i="146"/>
  <c r="AH249" i="146"/>
  <c r="AL248" i="146"/>
  <c r="AK248" i="146"/>
  <c r="AJ248" i="146"/>
  <c r="AI248" i="146"/>
  <c r="AH248" i="146"/>
  <c r="AL247" i="146"/>
  <c r="AK247" i="146"/>
  <c r="AJ247" i="146"/>
  <c r="AI247" i="146"/>
  <c r="AH247" i="146"/>
  <c r="AL246" i="146"/>
  <c r="AK246" i="146"/>
  <c r="AJ246" i="146"/>
  <c r="AI246" i="146"/>
  <c r="AH246" i="146"/>
  <c r="AL245" i="146"/>
  <c r="AK245" i="146"/>
  <c r="AJ245" i="146"/>
  <c r="AI245" i="146"/>
  <c r="AH245" i="146"/>
  <c r="AL244" i="146"/>
  <c r="AK244" i="146"/>
  <c r="AJ244" i="146"/>
  <c r="AI244" i="146"/>
  <c r="AH244" i="146"/>
  <c r="AL243" i="146"/>
  <c r="AK243" i="146"/>
  <c r="AJ243" i="146"/>
  <c r="AI243" i="146"/>
  <c r="AH243" i="146"/>
  <c r="AL242" i="146"/>
  <c r="AK242" i="146"/>
  <c r="AJ242" i="146"/>
  <c r="AI242" i="146"/>
  <c r="AH242" i="146"/>
  <c r="AL241" i="146"/>
  <c r="AK241" i="146"/>
  <c r="AJ241" i="146"/>
  <c r="AI241" i="146"/>
  <c r="AH241" i="146"/>
  <c r="AL240" i="146"/>
  <c r="AK240" i="146"/>
  <c r="AJ240" i="146"/>
  <c r="AI240" i="146"/>
  <c r="AH240" i="146"/>
  <c r="AL239" i="146"/>
  <c r="AK239" i="146"/>
  <c r="AJ239" i="146"/>
  <c r="AI239" i="146"/>
  <c r="AH239" i="146"/>
  <c r="AL238" i="146"/>
  <c r="AK238" i="146"/>
  <c r="AJ238" i="146"/>
  <c r="AI238" i="146"/>
  <c r="AH238" i="146"/>
  <c r="AL237" i="146"/>
  <c r="AK237" i="146"/>
  <c r="AJ237" i="146"/>
  <c r="AI237" i="146"/>
  <c r="AH237" i="146"/>
  <c r="AL236" i="146"/>
  <c r="AK236" i="146"/>
  <c r="AJ236" i="146"/>
  <c r="AI236" i="146"/>
  <c r="AH236" i="146"/>
  <c r="AL235" i="146"/>
  <c r="AK235" i="146"/>
  <c r="AJ235" i="146"/>
  <c r="AI235" i="146"/>
  <c r="AH235" i="146"/>
  <c r="AL234" i="146"/>
  <c r="AK234" i="146"/>
  <c r="AJ234" i="146"/>
  <c r="AI234" i="146"/>
  <c r="AH234" i="146"/>
  <c r="AL233" i="146"/>
  <c r="AK233" i="146"/>
  <c r="AJ233" i="146"/>
  <c r="AI233" i="146"/>
  <c r="AH233" i="146"/>
  <c r="AL232" i="146"/>
  <c r="AK232" i="146"/>
  <c r="AJ232" i="146"/>
  <c r="AI232" i="146"/>
  <c r="AH232" i="146"/>
  <c r="AL231" i="146"/>
  <c r="AK231" i="146"/>
  <c r="AJ231" i="146"/>
  <c r="AI231" i="146"/>
  <c r="AH231" i="146"/>
  <c r="AL230" i="146"/>
  <c r="AK230" i="146"/>
  <c r="AJ230" i="146"/>
  <c r="AI230" i="146"/>
  <c r="AH230" i="146"/>
  <c r="AL228" i="146"/>
  <c r="AK228" i="146"/>
  <c r="AJ228" i="146"/>
  <c r="AI228" i="146"/>
  <c r="AH228" i="146"/>
  <c r="AL227" i="146"/>
  <c r="AK227" i="146"/>
  <c r="AJ227" i="146"/>
  <c r="AI227" i="146"/>
  <c r="AH227" i="146"/>
  <c r="AL226" i="146"/>
  <c r="AK226" i="146"/>
  <c r="AJ226" i="146"/>
  <c r="AI226" i="146"/>
  <c r="AH226" i="146"/>
  <c r="AL225" i="146"/>
  <c r="AK225" i="146"/>
  <c r="AJ225" i="146"/>
  <c r="AI225" i="146"/>
  <c r="AH225" i="146"/>
  <c r="AL224" i="146"/>
  <c r="AK224" i="146"/>
  <c r="AJ224" i="146"/>
  <c r="AI224" i="146"/>
  <c r="AH224" i="146"/>
  <c r="AL223" i="146"/>
  <c r="AK223" i="146"/>
  <c r="AJ223" i="146"/>
  <c r="AI223" i="146"/>
  <c r="AH223" i="146"/>
  <c r="AL222" i="146"/>
  <c r="AK222" i="146"/>
  <c r="AJ222" i="146"/>
  <c r="AI222" i="146"/>
  <c r="AH222" i="146"/>
  <c r="AL221" i="146"/>
  <c r="AK221" i="146"/>
  <c r="AJ221" i="146"/>
  <c r="AI221" i="146"/>
  <c r="AH221" i="146"/>
  <c r="AL220" i="146"/>
  <c r="AK220" i="146"/>
  <c r="AJ220" i="146"/>
  <c r="AI220" i="146"/>
  <c r="AH220" i="146"/>
  <c r="AL219" i="146"/>
  <c r="AK219" i="146"/>
  <c r="AJ219" i="146"/>
  <c r="AI219" i="146"/>
  <c r="AH219" i="146"/>
  <c r="AL218" i="146"/>
  <c r="AK218" i="146"/>
  <c r="AJ218" i="146"/>
  <c r="AI218" i="146"/>
  <c r="AH218" i="146"/>
  <c r="AL217" i="146"/>
  <c r="AK217" i="146"/>
  <c r="AJ217" i="146"/>
  <c r="AI217" i="146"/>
  <c r="AH217" i="146"/>
  <c r="AL216" i="146"/>
  <c r="AK216" i="146"/>
  <c r="AJ216" i="146"/>
  <c r="AI216" i="146"/>
  <c r="AH216" i="146"/>
  <c r="AL215" i="146"/>
  <c r="AK215" i="146"/>
  <c r="AJ215" i="146"/>
  <c r="AI215" i="146"/>
  <c r="AH215" i="146"/>
  <c r="AL214" i="146"/>
  <c r="AK214" i="146"/>
  <c r="AJ214" i="146"/>
  <c r="AI214" i="146"/>
  <c r="AH214" i="146"/>
  <c r="AL213" i="146"/>
  <c r="AK213" i="146"/>
  <c r="AJ213" i="146"/>
  <c r="AI213" i="146"/>
  <c r="AH213" i="146"/>
  <c r="AL212" i="146"/>
  <c r="AK212" i="146"/>
  <c r="AJ212" i="146"/>
  <c r="AI212" i="146"/>
  <c r="AH212" i="146"/>
  <c r="AL211" i="146"/>
  <c r="AK211" i="146"/>
  <c r="AJ211" i="146"/>
  <c r="AI211" i="146"/>
  <c r="AH211" i="146"/>
  <c r="AL210" i="146"/>
  <c r="AK210" i="146"/>
  <c r="AJ210" i="146"/>
  <c r="AI210" i="146"/>
  <c r="AH210" i="146"/>
  <c r="AL209" i="146"/>
  <c r="AK209" i="146"/>
  <c r="AJ209" i="146"/>
  <c r="AI209" i="146"/>
  <c r="AH209" i="146"/>
  <c r="AL208" i="146"/>
  <c r="AK208" i="146"/>
  <c r="AJ208" i="146"/>
  <c r="AI208" i="146"/>
  <c r="AH208" i="146"/>
  <c r="AL207" i="146"/>
  <c r="AK207" i="146"/>
  <c r="AJ207" i="146"/>
  <c r="AI207" i="146"/>
  <c r="AH207" i="146"/>
  <c r="AL206" i="146"/>
  <c r="AK206" i="146"/>
  <c r="AJ206" i="146"/>
  <c r="AI206" i="146"/>
  <c r="AH206" i="146"/>
  <c r="AL205" i="146"/>
  <c r="AK205" i="146"/>
  <c r="AJ205" i="146"/>
  <c r="AI205" i="146"/>
  <c r="AH205" i="146"/>
  <c r="AL204" i="146"/>
  <c r="AK204" i="146"/>
  <c r="AJ204" i="146"/>
  <c r="AI204" i="146"/>
  <c r="AH204" i="146"/>
  <c r="AL203" i="146"/>
  <c r="AK203" i="146"/>
  <c r="AJ203" i="146"/>
  <c r="AI203" i="146"/>
  <c r="AH203" i="146"/>
  <c r="AL202" i="146"/>
  <c r="AK202" i="146"/>
  <c r="AJ202" i="146"/>
  <c r="AI202" i="146"/>
  <c r="AH202" i="146"/>
  <c r="AL201" i="146"/>
  <c r="AK201" i="146"/>
  <c r="AJ201" i="146"/>
  <c r="AI201" i="146"/>
  <c r="AH201" i="146"/>
  <c r="AL200" i="146"/>
  <c r="AK200" i="146"/>
  <c r="AJ200" i="146"/>
  <c r="AI200" i="146"/>
  <c r="AH200" i="146"/>
  <c r="AF195" i="146"/>
  <c r="AE195" i="146"/>
  <c r="AD195" i="146"/>
  <c r="AC195" i="146"/>
  <c r="AB195" i="146"/>
  <c r="AF194" i="146"/>
  <c r="AE194" i="146"/>
  <c r="AD194" i="146"/>
  <c r="AC194" i="146"/>
  <c r="AB194" i="146"/>
  <c r="AF193" i="146"/>
  <c r="AE193" i="146"/>
  <c r="AD193" i="146"/>
  <c r="AC193" i="146"/>
  <c r="AB193" i="146"/>
  <c r="AF192" i="146"/>
  <c r="AE192" i="146"/>
  <c r="AD192" i="146"/>
  <c r="AC192" i="146"/>
  <c r="AB192" i="146"/>
  <c r="AF191" i="146"/>
  <c r="AE191" i="146"/>
  <c r="AD191" i="146"/>
  <c r="AC191" i="146"/>
  <c r="AB191" i="146"/>
  <c r="AF190" i="146"/>
  <c r="AE190" i="146"/>
  <c r="AD190" i="146"/>
  <c r="AC190" i="146"/>
  <c r="AB190" i="146"/>
  <c r="AF189" i="146"/>
  <c r="AE189" i="146"/>
  <c r="AD189" i="146"/>
  <c r="AC189" i="146"/>
  <c r="AB189" i="146"/>
  <c r="AF188" i="146"/>
  <c r="AE188" i="146"/>
  <c r="AD188" i="146"/>
  <c r="AC188" i="146"/>
  <c r="AB188" i="146"/>
  <c r="AF187" i="146"/>
  <c r="AE187" i="146"/>
  <c r="AD187" i="146"/>
  <c r="AC187" i="146"/>
  <c r="AB187" i="146"/>
  <c r="AF186" i="146"/>
  <c r="AE186" i="146"/>
  <c r="AD186" i="146"/>
  <c r="AC186" i="146"/>
  <c r="AB186" i="146"/>
  <c r="AF185" i="146"/>
  <c r="AE185" i="146"/>
  <c r="AD185" i="146"/>
  <c r="AC185" i="146"/>
  <c r="AB185" i="146"/>
  <c r="AF184" i="146"/>
  <c r="AE184" i="146"/>
  <c r="AD184" i="146"/>
  <c r="AC184" i="146"/>
  <c r="AB184" i="146"/>
  <c r="AF183" i="146"/>
  <c r="AE183" i="146"/>
  <c r="AD183" i="146"/>
  <c r="AC183" i="146"/>
  <c r="AB183" i="146"/>
  <c r="AF182" i="146"/>
  <c r="AE182" i="146"/>
  <c r="AD182" i="146"/>
  <c r="AC182" i="146"/>
  <c r="AB182" i="146"/>
  <c r="AF181" i="146"/>
  <c r="AE181" i="146"/>
  <c r="AD181" i="146"/>
  <c r="AC181" i="146"/>
  <c r="AB181" i="146"/>
  <c r="AF180" i="146"/>
  <c r="AE180" i="146"/>
  <c r="AD180" i="146"/>
  <c r="AC180" i="146"/>
  <c r="AB180" i="146"/>
  <c r="AF179" i="146"/>
  <c r="AE179" i="146"/>
  <c r="AD179" i="146"/>
  <c r="AC179" i="146"/>
  <c r="AB179" i="146"/>
  <c r="AF178" i="146"/>
  <c r="AE178" i="146"/>
  <c r="AD178" i="146"/>
  <c r="AC178" i="146"/>
  <c r="AB178" i="146"/>
  <c r="AF177" i="146"/>
  <c r="AE177" i="146"/>
  <c r="AD177" i="146"/>
  <c r="AC177" i="146"/>
  <c r="AB177" i="146"/>
  <c r="AF176" i="146"/>
  <c r="AE176" i="146"/>
  <c r="AD176" i="146"/>
  <c r="AC176" i="146"/>
  <c r="AB176" i="146"/>
  <c r="AF175" i="146"/>
  <c r="AE175" i="146"/>
  <c r="AD175" i="146"/>
  <c r="AC175" i="146"/>
  <c r="AB175" i="146"/>
  <c r="AF174" i="146"/>
  <c r="AE174" i="146"/>
  <c r="AD174" i="146"/>
  <c r="AC174" i="146"/>
  <c r="AB174" i="146"/>
  <c r="AF172" i="146"/>
  <c r="AE172" i="146"/>
  <c r="AD172" i="146"/>
  <c r="AC172" i="146"/>
  <c r="AB172" i="146"/>
  <c r="AF171" i="146"/>
  <c r="AE171" i="146"/>
  <c r="AD171" i="146"/>
  <c r="AC171" i="146"/>
  <c r="AB171" i="146"/>
  <c r="AF170" i="146"/>
  <c r="AE170" i="146"/>
  <c r="AD170" i="146"/>
  <c r="AC170" i="146"/>
  <c r="AB170" i="146"/>
  <c r="AF169" i="146"/>
  <c r="AE169" i="146"/>
  <c r="AD169" i="146"/>
  <c r="AC169" i="146"/>
  <c r="AB169" i="146"/>
  <c r="AF168" i="146"/>
  <c r="AE168" i="146"/>
  <c r="AD168" i="146"/>
  <c r="AC168" i="146"/>
  <c r="AB168" i="146"/>
  <c r="AF167" i="146"/>
  <c r="AE167" i="146"/>
  <c r="AD167" i="146"/>
  <c r="AC167" i="146"/>
  <c r="AB167" i="146"/>
  <c r="AF166" i="146"/>
  <c r="AE166" i="146"/>
  <c r="AD166" i="146"/>
  <c r="AC166" i="146"/>
  <c r="AB166" i="146"/>
  <c r="AF165" i="146"/>
  <c r="AE165" i="146"/>
  <c r="AD165" i="146"/>
  <c r="AC165" i="146"/>
  <c r="AB165" i="146"/>
  <c r="AF164" i="146"/>
  <c r="AE164" i="146"/>
  <c r="AD164" i="146"/>
  <c r="AC164" i="146"/>
  <c r="AB164" i="146"/>
  <c r="AF163" i="146"/>
  <c r="AE163" i="146"/>
  <c r="AD163" i="146"/>
  <c r="AC163" i="146"/>
  <c r="AB163" i="146"/>
  <c r="AF162" i="146"/>
  <c r="AE162" i="146"/>
  <c r="AD162" i="146"/>
  <c r="AC162" i="146"/>
  <c r="AB162" i="146"/>
  <c r="AF161" i="146"/>
  <c r="AE161" i="146"/>
  <c r="AD161" i="146"/>
  <c r="AC161" i="146"/>
  <c r="AB161" i="146"/>
  <c r="AF160" i="146"/>
  <c r="AE160" i="146"/>
  <c r="AD160" i="146"/>
  <c r="AC160" i="146"/>
  <c r="AB160" i="146"/>
  <c r="AF159" i="146"/>
  <c r="AE159" i="146"/>
  <c r="AD159" i="146"/>
  <c r="AC159" i="146"/>
  <c r="AB159" i="146"/>
  <c r="AF158" i="146"/>
  <c r="AE158" i="146"/>
  <c r="AD158" i="146"/>
  <c r="AC158" i="146"/>
  <c r="AB158" i="146"/>
  <c r="AF157" i="146"/>
  <c r="AE157" i="146"/>
  <c r="AD157" i="146"/>
  <c r="AC157" i="146"/>
  <c r="AB157" i="146"/>
  <c r="AF156" i="146"/>
  <c r="AE156" i="146"/>
  <c r="AD156" i="146"/>
  <c r="AC156" i="146"/>
  <c r="AB156" i="146"/>
  <c r="AF155" i="146"/>
  <c r="AE155" i="146"/>
  <c r="AD155" i="146"/>
  <c r="AC155" i="146"/>
  <c r="AB155" i="146"/>
  <c r="AF154" i="146"/>
  <c r="AE154" i="146"/>
  <c r="AD154" i="146"/>
  <c r="AC154" i="146"/>
  <c r="AB154" i="146"/>
  <c r="AF153" i="146"/>
  <c r="AE153" i="146"/>
  <c r="AD153" i="146"/>
  <c r="AC153" i="146"/>
  <c r="AB153" i="146"/>
  <c r="AF152" i="146"/>
  <c r="AE152" i="146"/>
  <c r="AD152" i="146"/>
  <c r="AC152" i="146"/>
  <c r="AB152" i="146"/>
  <c r="AF151" i="146"/>
  <c r="AE151" i="146"/>
  <c r="AD151" i="146"/>
  <c r="AC151" i="146"/>
  <c r="AB151" i="146"/>
  <c r="AF150" i="146"/>
  <c r="AE150" i="146"/>
  <c r="AD150" i="146"/>
  <c r="AC150" i="146"/>
  <c r="AB150" i="146"/>
  <c r="AF149" i="146"/>
  <c r="AE149" i="146"/>
  <c r="AD149" i="146"/>
  <c r="AC149" i="146"/>
  <c r="AB149" i="146"/>
  <c r="AF148" i="146"/>
  <c r="AE148" i="146"/>
  <c r="AD148" i="146"/>
  <c r="AC148" i="146"/>
  <c r="AB148" i="146"/>
  <c r="AF147" i="146"/>
  <c r="AE147" i="146"/>
  <c r="AD147" i="146"/>
  <c r="AC147" i="146"/>
  <c r="AB147" i="146"/>
  <c r="AF146" i="146"/>
  <c r="AE146" i="146"/>
  <c r="AD146" i="146"/>
  <c r="AC146" i="146"/>
  <c r="AB146" i="146"/>
  <c r="AF145" i="146"/>
  <c r="AE145" i="146"/>
  <c r="AD145" i="146"/>
  <c r="AC145" i="146"/>
  <c r="AB145" i="146"/>
  <c r="Z140" i="146"/>
  <c r="Y140" i="146"/>
  <c r="X140" i="146"/>
  <c r="W140" i="146"/>
  <c r="V140" i="146"/>
  <c r="Z139" i="146"/>
  <c r="Y139" i="146"/>
  <c r="X139" i="146"/>
  <c r="W139" i="146"/>
  <c r="V139" i="146"/>
  <c r="Z138" i="146"/>
  <c r="Y138" i="146"/>
  <c r="X138" i="146"/>
  <c r="W138" i="146"/>
  <c r="V138" i="146"/>
  <c r="Z137" i="146"/>
  <c r="Y137" i="146"/>
  <c r="X137" i="146"/>
  <c r="W137" i="146"/>
  <c r="V137" i="146"/>
  <c r="Z136" i="146"/>
  <c r="Y136" i="146"/>
  <c r="X136" i="146"/>
  <c r="W136" i="146"/>
  <c r="V136" i="146"/>
  <c r="Z135" i="146"/>
  <c r="Y135" i="146"/>
  <c r="X135" i="146"/>
  <c r="W135" i="146"/>
  <c r="V135" i="146"/>
  <c r="Z134" i="146"/>
  <c r="Y134" i="146"/>
  <c r="X134" i="146"/>
  <c r="W134" i="146"/>
  <c r="V134" i="146"/>
  <c r="Z133" i="146"/>
  <c r="Y133" i="146"/>
  <c r="X133" i="146"/>
  <c r="W133" i="146"/>
  <c r="V133" i="146"/>
  <c r="Z132" i="146"/>
  <c r="Y132" i="146"/>
  <c r="X132" i="146"/>
  <c r="W132" i="146"/>
  <c r="V132" i="146"/>
  <c r="Z131" i="146"/>
  <c r="Y131" i="146"/>
  <c r="X131" i="146"/>
  <c r="W131" i="146"/>
  <c r="V131" i="146"/>
  <c r="Z130" i="146"/>
  <c r="Y130" i="146"/>
  <c r="X130" i="146"/>
  <c r="W130" i="146"/>
  <c r="V130" i="146"/>
  <c r="Z129" i="146"/>
  <c r="Y129" i="146"/>
  <c r="X129" i="146"/>
  <c r="W129" i="146"/>
  <c r="V129" i="146"/>
  <c r="Z128" i="146"/>
  <c r="Y128" i="146"/>
  <c r="X128" i="146"/>
  <c r="W128" i="146"/>
  <c r="V128" i="146"/>
  <c r="Z127" i="146"/>
  <c r="Y127" i="146"/>
  <c r="X127" i="146"/>
  <c r="W127" i="146"/>
  <c r="V127" i="146"/>
  <c r="Z126" i="146"/>
  <c r="Y126" i="146"/>
  <c r="X126" i="146"/>
  <c r="W126" i="146"/>
  <c r="V126" i="146"/>
  <c r="Z125" i="146"/>
  <c r="Y125" i="146"/>
  <c r="X125" i="146"/>
  <c r="W125" i="146"/>
  <c r="V125" i="146"/>
  <c r="Z124" i="146"/>
  <c r="Y124" i="146"/>
  <c r="X124" i="146"/>
  <c r="W124" i="146"/>
  <c r="V124" i="146"/>
  <c r="Z123" i="146"/>
  <c r="Y123" i="146"/>
  <c r="X123" i="146"/>
  <c r="W123" i="146"/>
  <c r="V123" i="146"/>
  <c r="Z122" i="146"/>
  <c r="Y122" i="146"/>
  <c r="X122" i="146"/>
  <c r="W122" i="146"/>
  <c r="V122" i="146"/>
  <c r="Z121" i="146"/>
  <c r="Y121" i="146"/>
  <c r="X121" i="146"/>
  <c r="W121" i="146"/>
  <c r="V121" i="146"/>
  <c r="Z119" i="146"/>
  <c r="Y119" i="146"/>
  <c r="X119" i="146"/>
  <c r="W119" i="146"/>
  <c r="V119" i="146"/>
  <c r="Z118" i="146"/>
  <c r="Y118" i="146"/>
  <c r="X118" i="146"/>
  <c r="W118" i="146"/>
  <c r="V118" i="146"/>
  <c r="Z117" i="146"/>
  <c r="Y117" i="146"/>
  <c r="X117" i="146"/>
  <c r="W117" i="146"/>
  <c r="V117" i="146"/>
  <c r="Z116" i="146"/>
  <c r="Y116" i="146"/>
  <c r="X116" i="146"/>
  <c r="W116" i="146"/>
  <c r="V116" i="146"/>
  <c r="Z115" i="146"/>
  <c r="Y115" i="146"/>
  <c r="X115" i="146"/>
  <c r="W115" i="146"/>
  <c r="V115" i="146"/>
  <c r="Z114" i="146"/>
  <c r="Y114" i="146"/>
  <c r="X114" i="146"/>
  <c r="W114" i="146"/>
  <c r="V114" i="146"/>
  <c r="Z113" i="146"/>
  <c r="Y113" i="146"/>
  <c r="X113" i="146"/>
  <c r="W113" i="146"/>
  <c r="V113" i="146"/>
  <c r="Z112" i="146"/>
  <c r="Y112" i="146"/>
  <c r="X112" i="146"/>
  <c r="W112" i="146"/>
  <c r="V112" i="146"/>
  <c r="Z111" i="146"/>
  <c r="Y111" i="146"/>
  <c r="X111" i="146"/>
  <c r="W111" i="146"/>
  <c r="V111" i="146"/>
  <c r="Z110" i="146"/>
  <c r="Y110" i="146"/>
  <c r="X110" i="146"/>
  <c r="W110" i="146"/>
  <c r="V110" i="146"/>
  <c r="Z109" i="146"/>
  <c r="Y109" i="146"/>
  <c r="X109" i="146"/>
  <c r="W109" i="146"/>
  <c r="V109" i="146"/>
  <c r="Z108" i="146"/>
  <c r="Y108" i="146"/>
  <c r="X108" i="146"/>
  <c r="W108" i="146"/>
  <c r="V108" i="146"/>
  <c r="Z107" i="146"/>
  <c r="Y107" i="146"/>
  <c r="X107" i="146"/>
  <c r="W107" i="146"/>
  <c r="V107" i="146"/>
  <c r="Z106" i="146"/>
  <c r="Y106" i="146"/>
  <c r="X106" i="146"/>
  <c r="W106" i="146"/>
  <c r="V106" i="146"/>
  <c r="Z105" i="146"/>
  <c r="Y105" i="146"/>
  <c r="X105" i="146"/>
  <c r="W105" i="146"/>
  <c r="V105" i="146"/>
  <c r="Z104" i="146"/>
  <c r="Y104" i="146"/>
  <c r="X104" i="146"/>
  <c r="W104" i="146"/>
  <c r="V104" i="146"/>
  <c r="Z103" i="146"/>
  <c r="Y103" i="146"/>
  <c r="X103" i="146"/>
  <c r="W103" i="146"/>
  <c r="V103" i="146"/>
  <c r="Z102" i="146"/>
  <c r="Y102" i="146"/>
  <c r="X102" i="146"/>
  <c r="W102" i="146"/>
  <c r="V102" i="146"/>
  <c r="Z101" i="146"/>
  <c r="Y101" i="146"/>
  <c r="X101" i="146"/>
  <c r="W101" i="146"/>
  <c r="V101" i="146"/>
  <c r="Z100" i="146"/>
  <c r="Y100" i="146"/>
  <c r="X100" i="146"/>
  <c r="W100" i="146"/>
  <c r="V100" i="146"/>
  <c r="Z99" i="146"/>
  <c r="Y99" i="146"/>
  <c r="X99" i="146"/>
  <c r="W99" i="146"/>
  <c r="V99" i="146"/>
  <c r="Z98" i="146"/>
  <c r="Y98" i="146"/>
  <c r="X98" i="146"/>
  <c r="W98" i="146"/>
  <c r="V98" i="146"/>
  <c r="Z97" i="146"/>
  <c r="Y97" i="146"/>
  <c r="X97" i="146"/>
  <c r="W97" i="146"/>
  <c r="V97" i="146"/>
  <c r="Z96" i="146"/>
  <c r="Y96" i="146"/>
  <c r="X96" i="146"/>
  <c r="W96" i="146"/>
  <c r="V96" i="146"/>
  <c r="Z95" i="146"/>
  <c r="Y95" i="146"/>
  <c r="X95" i="146"/>
  <c r="W95" i="146"/>
  <c r="V95" i="146"/>
  <c r="Z94" i="146"/>
  <c r="Y94" i="146"/>
  <c r="X94" i="146"/>
  <c r="W94" i="146"/>
  <c r="V94" i="146"/>
  <c r="Z93" i="146"/>
  <c r="Y93" i="146"/>
  <c r="X93" i="146"/>
  <c r="W93" i="146"/>
  <c r="V93" i="146"/>
  <c r="Z92" i="146"/>
  <c r="Y92" i="146"/>
  <c r="X92" i="146"/>
  <c r="W92" i="146"/>
  <c r="V92" i="146"/>
  <c r="Z91" i="146"/>
  <c r="Y91" i="146"/>
  <c r="X91" i="146"/>
  <c r="W91" i="146"/>
  <c r="V91" i="146"/>
  <c r="Z90" i="146"/>
  <c r="Y90" i="146"/>
  <c r="X90" i="146"/>
  <c r="W90" i="146"/>
  <c r="V90" i="146"/>
  <c r="T85" i="146"/>
  <c r="S85" i="146"/>
  <c r="R85" i="146"/>
  <c r="Q85" i="146"/>
  <c r="P85" i="146"/>
  <c r="O85" i="146"/>
  <c r="T84" i="146"/>
  <c r="S84" i="146"/>
  <c r="R84" i="146"/>
  <c r="Q84" i="146"/>
  <c r="P84" i="146"/>
  <c r="O84" i="146"/>
  <c r="T83" i="146"/>
  <c r="S83" i="146"/>
  <c r="R83" i="146"/>
  <c r="Q83" i="146"/>
  <c r="P83" i="146"/>
  <c r="O83" i="146"/>
  <c r="T82" i="146"/>
  <c r="S82" i="146"/>
  <c r="R82" i="146"/>
  <c r="Q82" i="146"/>
  <c r="P82" i="146"/>
  <c r="O82" i="146"/>
  <c r="T81" i="146"/>
  <c r="S81" i="146"/>
  <c r="R81" i="146"/>
  <c r="Q81" i="146"/>
  <c r="P81" i="146"/>
  <c r="O81" i="146"/>
  <c r="T80" i="146"/>
  <c r="S80" i="146"/>
  <c r="R80" i="146"/>
  <c r="Q80" i="146"/>
  <c r="P80" i="146"/>
  <c r="O80" i="146"/>
  <c r="T79" i="146"/>
  <c r="S79" i="146"/>
  <c r="R79" i="146"/>
  <c r="Q79" i="146"/>
  <c r="P79" i="146"/>
  <c r="O79" i="146"/>
  <c r="T78" i="146"/>
  <c r="S78" i="146"/>
  <c r="R78" i="146"/>
  <c r="Q78" i="146"/>
  <c r="P78" i="146"/>
  <c r="O78" i="146"/>
  <c r="T77" i="146"/>
  <c r="S77" i="146"/>
  <c r="R77" i="146"/>
  <c r="Q77" i="146"/>
  <c r="P77" i="146"/>
  <c r="O77" i="146"/>
  <c r="T76" i="146"/>
  <c r="S76" i="146"/>
  <c r="R76" i="146"/>
  <c r="Q76" i="146"/>
  <c r="P76" i="146"/>
  <c r="O76" i="146"/>
  <c r="T75" i="146"/>
  <c r="S75" i="146"/>
  <c r="R75" i="146"/>
  <c r="Q75" i="146"/>
  <c r="P75" i="146"/>
  <c r="O75" i="146"/>
  <c r="T74" i="146"/>
  <c r="S74" i="146"/>
  <c r="R74" i="146"/>
  <c r="Q74" i="146"/>
  <c r="P74" i="146"/>
  <c r="O74" i="146"/>
  <c r="T73" i="146"/>
  <c r="S73" i="146"/>
  <c r="R73" i="146"/>
  <c r="Q73" i="146"/>
  <c r="P73" i="146"/>
  <c r="O73" i="146"/>
  <c r="T72" i="146"/>
  <c r="S72" i="146"/>
  <c r="R72" i="146"/>
  <c r="Q72" i="146"/>
  <c r="P72" i="146"/>
  <c r="O72" i="146"/>
  <c r="T71" i="146"/>
  <c r="S71" i="146"/>
  <c r="R71" i="146"/>
  <c r="Q71" i="146"/>
  <c r="P71" i="146"/>
  <c r="O71" i="146"/>
  <c r="T70" i="146"/>
  <c r="S70" i="146"/>
  <c r="R70" i="146"/>
  <c r="Q70" i="146"/>
  <c r="P70" i="146"/>
  <c r="O70" i="146"/>
  <c r="T69" i="146"/>
  <c r="S69" i="146"/>
  <c r="R69" i="146"/>
  <c r="Q69" i="146"/>
  <c r="P69" i="146"/>
  <c r="O69" i="146"/>
  <c r="T68" i="146"/>
  <c r="S68" i="146"/>
  <c r="R68" i="146"/>
  <c r="Q68" i="146"/>
  <c r="P68" i="146"/>
  <c r="O68" i="146"/>
  <c r="T67" i="146"/>
  <c r="S67" i="146"/>
  <c r="R67" i="146"/>
  <c r="Q67" i="146"/>
  <c r="P67" i="146"/>
  <c r="O67" i="146"/>
  <c r="T66" i="146"/>
  <c r="S66" i="146"/>
  <c r="R66" i="146"/>
  <c r="Q66" i="146"/>
  <c r="P66" i="146"/>
  <c r="O66" i="146"/>
  <c r="T65" i="146"/>
  <c r="S65" i="146"/>
  <c r="R65" i="146"/>
  <c r="Q65" i="146"/>
  <c r="P65" i="146"/>
  <c r="O65" i="146"/>
  <c r="T64" i="146"/>
  <c r="S64" i="146"/>
  <c r="R64" i="146"/>
  <c r="Q64" i="146"/>
  <c r="P64" i="146"/>
  <c r="O64" i="146"/>
  <c r="T63" i="146"/>
  <c r="S63" i="146"/>
  <c r="R63" i="146"/>
  <c r="Q63" i="146"/>
  <c r="P63" i="146"/>
  <c r="O63" i="146"/>
  <c r="T62" i="146"/>
  <c r="S62" i="146"/>
  <c r="R62" i="146"/>
  <c r="Q62" i="146"/>
  <c r="P62" i="146"/>
  <c r="O62" i="146"/>
  <c r="T61" i="146"/>
  <c r="S61" i="146"/>
  <c r="R61" i="146"/>
  <c r="Q61" i="146"/>
  <c r="P61" i="146"/>
  <c r="O61" i="146"/>
  <c r="T60" i="146"/>
  <c r="S60" i="146"/>
  <c r="R60" i="146"/>
  <c r="Q60" i="146"/>
  <c r="P60" i="146"/>
  <c r="O60" i="146"/>
  <c r="T59" i="146"/>
  <c r="S59" i="146"/>
  <c r="R59" i="146"/>
  <c r="Q59" i="146"/>
  <c r="P59" i="146"/>
  <c r="O59" i="146"/>
  <c r="T58" i="146"/>
  <c r="S58" i="146"/>
  <c r="R58" i="146"/>
  <c r="Q58" i="146"/>
  <c r="P58" i="146"/>
  <c r="O58" i="146"/>
  <c r="T57" i="146"/>
  <c r="S57" i="146"/>
  <c r="R57" i="146"/>
  <c r="Q57" i="146"/>
  <c r="P57" i="146"/>
  <c r="O57" i="146"/>
  <c r="T56" i="146"/>
  <c r="S56" i="146"/>
  <c r="R56" i="146"/>
  <c r="Q56" i="146"/>
  <c r="P56" i="146"/>
  <c r="O56" i="146"/>
  <c r="T55" i="146"/>
  <c r="S55" i="146"/>
  <c r="R55" i="146"/>
  <c r="Q55" i="146"/>
  <c r="P55" i="146"/>
  <c r="O55" i="146"/>
  <c r="T52" i="146"/>
  <c r="S52" i="146"/>
  <c r="R52" i="146"/>
  <c r="Q52" i="146"/>
  <c r="P52" i="146"/>
  <c r="O52" i="146"/>
  <c r="T51" i="146"/>
  <c r="S51" i="146"/>
  <c r="R51" i="146"/>
  <c r="Q51" i="146"/>
  <c r="P51" i="146"/>
  <c r="O51" i="146"/>
  <c r="T50" i="146"/>
  <c r="S50" i="146"/>
  <c r="R50" i="146"/>
  <c r="Q50" i="146"/>
  <c r="P50" i="146"/>
  <c r="O50" i="146"/>
  <c r="T49" i="146"/>
  <c r="S49" i="146"/>
  <c r="R49" i="146"/>
  <c r="Q49" i="146"/>
  <c r="P49" i="146"/>
  <c r="O49" i="146"/>
  <c r="T48" i="146"/>
  <c r="S48" i="146"/>
  <c r="R48" i="146"/>
  <c r="Q48" i="146"/>
  <c r="P48" i="146"/>
  <c r="O48" i="146"/>
  <c r="T47" i="146"/>
  <c r="S47" i="146"/>
  <c r="R47" i="146"/>
  <c r="Q47" i="146"/>
  <c r="P47" i="146"/>
  <c r="O47" i="146"/>
  <c r="T46" i="146"/>
  <c r="S46" i="146"/>
  <c r="R46" i="146"/>
  <c r="Q46" i="146"/>
  <c r="P46" i="146"/>
  <c r="O46" i="146"/>
  <c r="T45" i="146"/>
  <c r="S45" i="146"/>
  <c r="R45" i="146"/>
  <c r="Q45" i="146"/>
  <c r="P45" i="146"/>
  <c r="O45" i="146"/>
  <c r="T44" i="146"/>
  <c r="S44" i="146"/>
  <c r="R44" i="146"/>
  <c r="Q44" i="146"/>
  <c r="P44" i="146"/>
  <c r="O44" i="146"/>
  <c r="T43" i="146"/>
  <c r="S43" i="146"/>
  <c r="R43" i="146"/>
  <c r="Q43" i="146"/>
  <c r="P43" i="146"/>
  <c r="O43" i="146"/>
  <c r="T42" i="146"/>
  <c r="S42" i="146"/>
  <c r="R42" i="146"/>
  <c r="Q42" i="146"/>
  <c r="P42" i="146"/>
  <c r="O42" i="146"/>
  <c r="T41" i="146"/>
  <c r="S41" i="146"/>
  <c r="R41" i="146"/>
  <c r="Q41" i="146"/>
  <c r="P41" i="146"/>
  <c r="O41" i="146"/>
  <c r="T40" i="146"/>
  <c r="S40" i="146"/>
  <c r="R40" i="146"/>
  <c r="Q40" i="146"/>
  <c r="P40" i="146"/>
  <c r="O40" i="146"/>
  <c r="T39" i="146"/>
  <c r="S39" i="146"/>
  <c r="R39" i="146"/>
  <c r="Q39" i="146"/>
  <c r="P39" i="146"/>
  <c r="O39" i="146"/>
  <c r="T38" i="146"/>
  <c r="S38" i="146"/>
  <c r="R38" i="146"/>
  <c r="Q38" i="146"/>
  <c r="P38" i="146"/>
  <c r="O38" i="146"/>
  <c r="T37" i="146"/>
  <c r="S37" i="146"/>
  <c r="R37" i="146"/>
  <c r="Q37" i="146"/>
  <c r="P37" i="146"/>
  <c r="O37" i="146"/>
  <c r="T36" i="146"/>
  <c r="S36" i="146"/>
  <c r="R36" i="146"/>
  <c r="Q36" i="146"/>
  <c r="P36" i="146"/>
  <c r="O36" i="146"/>
  <c r="D2291" i="152"/>
  <c r="E2248" i="152"/>
  <c r="E2239" i="152"/>
  <c r="D264" i="152"/>
  <c r="K1169" i="152"/>
  <c r="L1165" i="152"/>
  <c r="K1165" i="152"/>
  <c r="J1165" i="152"/>
  <c r="I1162" i="152"/>
  <c r="I1165" i="152"/>
  <c r="H1162" i="152"/>
  <c r="H1165" i="152"/>
  <c r="F1168" i="152"/>
  <c r="G1168" i="152"/>
  <c r="G1156" i="152"/>
  <c r="G1159" i="152"/>
  <c r="G1162" i="152"/>
  <c r="F1150" i="152"/>
  <c r="F1153" i="152"/>
  <c r="F1156" i="152"/>
  <c r="F1159" i="152"/>
  <c r="F1162" i="152"/>
  <c r="E1144" i="152"/>
  <c r="E1147" i="152"/>
  <c r="E1150" i="152"/>
  <c r="E1153" i="152"/>
  <c r="E1156" i="152"/>
  <c r="E1159" i="152"/>
  <c r="E1162" i="152"/>
  <c r="E1165" i="152"/>
  <c r="E571" i="152" l="1"/>
  <c r="D571" i="152" s="1"/>
  <c r="H571" i="152"/>
  <c r="K571" i="152" l="1"/>
  <c r="J571" i="152" s="1"/>
  <c r="Q498" i="152"/>
  <c r="U571" i="152"/>
  <c r="C1655" i="151"/>
  <c r="F1537" i="151"/>
  <c r="F1423" i="151"/>
  <c r="E1289" i="151"/>
  <c r="E1163" i="151"/>
  <c r="E1053" i="151"/>
  <c r="K551" i="151"/>
  <c r="G388" i="151"/>
  <c r="G329" i="151"/>
  <c r="G270" i="151"/>
  <c r="G186" i="151"/>
  <c r="S498" i="152" l="1"/>
  <c r="D454" i="109"/>
  <c r="H287" i="109"/>
  <c r="G228" i="109"/>
  <c r="G167" i="109"/>
  <c r="O467" i="109" l="1"/>
  <c r="O458" i="109"/>
  <c r="O455" i="151"/>
  <c r="O511" i="152"/>
  <c r="O502" i="152"/>
  <c r="N2273" i="152"/>
  <c r="K2273" i="152"/>
  <c r="I2273" i="152"/>
  <c r="N2115" i="152"/>
  <c r="F1910" i="152"/>
  <c r="M2115" i="152" s="1"/>
  <c r="F1688" i="152"/>
  <c r="F1448" i="152"/>
  <c r="D1172" i="152"/>
  <c r="P1106" i="152"/>
  <c r="J4" i="153" l="1"/>
  <c r="K4" i="153"/>
  <c r="L4" i="153"/>
  <c r="M4" i="153"/>
  <c r="N4" i="153"/>
  <c r="O4" i="153"/>
  <c r="P4" i="153"/>
  <c r="Q4" i="153"/>
  <c r="R4" i="153"/>
  <c r="S4" i="153"/>
  <c r="I4" i="153"/>
  <c r="H4" i="153"/>
  <c r="G4" i="153"/>
  <c r="F4" i="153"/>
  <c r="E4" i="153"/>
  <c r="E524" i="151" l="1"/>
  <c r="Q451" i="151" s="1"/>
  <c r="U583" i="152"/>
  <c r="U582" i="152"/>
  <c r="U581" i="152"/>
  <c r="U580" i="152"/>
  <c r="U579" i="152"/>
  <c r="U578" i="152"/>
  <c r="U577" i="152"/>
  <c r="U576" i="152"/>
  <c r="U574" i="152"/>
  <c r="U573" i="152"/>
  <c r="U572" i="152"/>
  <c r="O584" i="152"/>
  <c r="M584" i="152"/>
  <c r="L584" i="152"/>
  <c r="I584" i="152"/>
  <c r="G584" i="152"/>
  <c r="F584" i="152"/>
  <c r="C584" i="152"/>
  <c r="R583" i="152"/>
  <c r="N583" i="152"/>
  <c r="H583" i="152"/>
  <c r="E583" i="152"/>
  <c r="R582" i="152"/>
  <c r="N582" i="152"/>
  <c r="H582" i="152"/>
  <c r="E582" i="152"/>
  <c r="R581" i="152"/>
  <c r="N581" i="152"/>
  <c r="H581" i="152"/>
  <c r="E581" i="152"/>
  <c r="R580" i="152"/>
  <c r="N580" i="152"/>
  <c r="H580" i="152"/>
  <c r="E580" i="152"/>
  <c r="Q507" i="152" s="1"/>
  <c r="R579" i="152"/>
  <c r="N579" i="152"/>
  <c r="H579" i="152"/>
  <c r="E579" i="152"/>
  <c r="R578" i="152"/>
  <c r="N578" i="152"/>
  <c r="H578" i="152"/>
  <c r="E578" i="152"/>
  <c r="R577" i="152"/>
  <c r="N577" i="152"/>
  <c r="H577" i="152"/>
  <c r="E577" i="152"/>
  <c r="R576" i="152"/>
  <c r="N576" i="152"/>
  <c r="H576" i="152"/>
  <c r="E576" i="152"/>
  <c r="Q503" i="152" s="1"/>
  <c r="O575" i="152"/>
  <c r="M575" i="152"/>
  <c r="L575" i="152"/>
  <c r="I575" i="152"/>
  <c r="G575" i="152"/>
  <c r="F575" i="152"/>
  <c r="C575" i="152"/>
  <c r="R574" i="152"/>
  <c r="N574" i="152"/>
  <c r="H574" i="152"/>
  <c r="E574" i="152"/>
  <c r="R573" i="152"/>
  <c r="N573" i="152"/>
  <c r="H573" i="152"/>
  <c r="E573" i="152"/>
  <c r="R572" i="152"/>
  <c r="N572" i="152"/>
  <c r="H572" i="152"/>
  <c r="E572" i="152"/>
  <c r="Q499" i="152" s="1"/>
  <c r="R571" i="152"/>
  <c r="N571" i="152"/>
  <c r="R584" i="152" l="1"/>
  <c r="I585" i="152"/>
  <c r="F585" i="152"/>
  <c r="M585" i="152"/>
  <c r="D576" i="152"/>
  <c r="C585" i="152"/>
  <c r="L585" i="152"/>
  <c r="D580" i="152"/>
  <c r="D573" i="152"/>
  <c r="Q500" i="152"/>
  <c r="K572" i="152"/>
  <c r="J572" i="152" s="1"/>
  <c r="D574" i="152"/>
  <c r="Q501" i="152"/>
  <c r="D577" i="152"/>
  <c r="Q504" i="152"/>
  <c r="D579" i="152"/>
  <c r="Q506" i="152"/>
  <c r="K573" i="152"/>
  <c r="J573" i="152" s="1"/>
  <c r="K574" i="152"/>
  <c r="J574" i="152" s="1"/>
  <c r="K576" i="152"/>
  <c r="J576" i="152" s="1"/>
  <c r="K577" i="152"/>
  <c r="J577" i="152" s="1"/>
  <c r="K578" i="152"/>
  <c r="S505" i="152" s="1"/>
  <c r="K579" i="152"/>
  <c r="J579" i="152" s="1"/>
  <c r="D581" i="152"/>
  <c r="Q508" i="152"/>
  <c r="D582" i="152"/>
  <c r="Q509" i="152"/>
  <c r="D583" i="152"/>
  <c r="Q510" i="152"/>
  <c r="D572" i="152"/>
  <c r="K580" i="152"/>
  <c r="J580" i="152" s="1"/>
  <c r="K581" i="152"/>
  <c r="S508" i="152" s="1"/>
  <c r="K583" i="152"/>
  <c r="J583" i="152" s="1"/>
  <c r="D578" i="152"/>
  <c r="Q505" i="152"/>
  <c r="O585" i="152"/>
  <c r="N584" i="152"/>
  <c r="G585" i="152"/>
  <c r="H575" i="152"/>
  <c r="E584" i="152"/>
  <c r="U575" i="152"/>
  <c r="U584" i="152"/>
  <c r="R575" i="152"/>
  <c r="H584" i="152"/>
  <c r="K582" i="152"/>
  <c r="J582" i="152" s="1"/>
  <c r="E575" i="152"/>
  <c r="N575" i="152"/>
  <c r="K511" i="152"/>
  <c r="I511" i="152"/>
  <c r="G511" i="152"/>
  <c r="E511" i="152"/>
  <c r="D511" i="152"/>
  <c r="M510" i="152"/>
  <c r="AJ583" i="152" s="1"/>
  <c r="AI583" i="152" s="1"/>
  <c r="AH583" i="152" s="1"/>
  <c r="L510" i="152"/>
  <c r="T510" i="152" s="1"/>
  <c r="J510" i="152"/>
  <c r="R510" i="152" s="1"/>
  <c r="F510" i="152"/>
  <c r="H510" i="152" s="1"/>
  <c r="M509" i="152"/>
  <c r="L509" i="152"/>
  <c r="T509" i="152" s="1"/>
  <c r="J509" i="152"/>
  <c r="R509" i="152" s="1"/>
  <c r="F509" i="152"/>
  <c r="H509" i="152" s="1"/>
  <c r="M508" i="152"/>
  <c r="L508" i="152"/>
  <c r="T508" i="152" s="1"/>
  <c r="J508" i="152"/>
  <c r="R508" i="152" s="1"/>
  <c r="F508" i="152"/>
  <c r="H508" i="152" s="1"/>
  <c r="M507" i="152"/>
  <c r="L507" i="152"/>
  <c r="T507" i="152" s="1"/>
  <c r="J507" i="152"/>
  <c r="R507" i="152" s="1"/>
  <c r="F507" i="152"/>
  <c r="H507" i="152" s="1"/>
  <c r="M506" i="152"/>
  <c r="L506" i="152"/>
  <c r="T506" i="152" s="1"/>
  <c r="J506" i="152"/>
  <c r="R506" i="152" s="1"/>
  <c r="F506" i="152"/>
  <c r="H506" i="152" s="1"/>
  <c r="M505" i="152"/>
  <c r="L505" i="152"/>
  <c r="T505" i="152" s="1"/>
  <c r="J505" i="152"/>
  <c r="R505" i="152" s="1"/>
  <c r="F505" i="152"/>
  <c r="H505" i="152" s="1"/>
  <c r="M504" i="152"/>
  <c r="L504" i="152"/>
  <c r="T504" i="152" s="1"/>
  <c r="J504" i="152"/>
  <c r="R504" i="152" s="1"/>
  <c r="F504" i="152"/>
  <c r="H504" i="152" s="1"/>
  <c r="M503" i="152"/>
  <c r="L503" i="152"/>
  <c r="T503" i="152" s="1"/>
  <c r="J503" i="152"/>
  <c r="R503" i="152" s="1"/>
  <c r="F503" i="152"/>
  <c r="K502" i="152"/>
  <c r="AF575" i="152" s="1"/>
  <c r="AE575" i="152" s="1"/>
  <c r="AD575" i="152" s="1"/>
  <c r="I502" i="152"/>
  <c r="Q502" i="152" s="1"/>
  <c r="G502" i="152"/>
  <c r="E502" i="152"/>
  <c r="D502" i="152"/>
  <c r="M501" i="152"/>
  <c r="L501" i="152"/>
  <c r="T501" i="152" s="1"/>
  <c r="J501" i="152"/>
  <c r="R501" i="152" s="1"/>
  <c r="F501" i="152"/>
  <c r="H501" i="152" s="1"/>
  <c r="M500" i="152"/>
  <c r="L500" i="152"/>
  <c r="T500" i="152" s="1"/>
  <c r="J500" i="152"/>
  <c r="R500" i="152" s="1"/>
  <c r="F500" i="152"/>
  <c r="H500" i="152" s="1"/>
  <c r="M499" i="152"/>
  <c r="AJ572" i="152" s="1"/>
  <c r="AI572" i="152" s="1"/>
  <c r="AH572" i="152" s="1"/>
  <c r="L499" i="152"/>
  <c r="T499" i="152" s="1"/>
  <c r="J499" i="152"/>
  <c r="R499" i="152" s="1"/>
  <c r="F499" i="152"/>
  <c r="H499" i="152" s="1"/>
  <c r="M498" i="152"/>
  <c r="AJ571" i="152" s="1"/>
  <c r="AI571" i="152" s="1"/>
  <c r="AH571" i="152" s="1"/>
  <c r="L498" i="152"/>
  <c r="T498" i="152" s="1"/>
  <c r="J498" i="152"/>
  <c r="R498" i="152" s="1"/>
  <c r="F498" i="152"/>
  <c r="C1" i="151"/>
  <c r="C2" i="151"/>
  <c r="E4" i="154" s="1"/>
  <c r="R585" i="152" l="1"/>
  <c r="S499" i="152"/>
  <c r="S503" i="152"/>
  <c r="D575" i="152"/>
  <c r="Q511" i="152"/>
  <c r="J581" i="152"/>
  <c r="J578" i="152"/>
  <c r="E512" i="152"/>
  <c r="S506" i="152"/>
  <c r="S504" i="152"/>
  <c r="S501" i="152"/>
  <c r="D584" i="152"/>
  <c r="S507" i="152"/>
  <c r="N500" i="152"/>
  <c r="Q574" i="152"/>
  <c r="U501" i="152" s="1"/>
  <c r="N503" i="152"/>
  <c r="Q577" i="152"/>
  <c r="P577" i="152" s="1"/>
  <c r="Q579" i="152"/>
  <c r="U506" i="152" s="1"/>
  <c r="N507" i="152"/>
  <c r="N508" i="152"/>
  <c r="Q583" i="152"/>
  <c r="U510" i="152" s="1"/>
  <c r="S509" i="152"/>
  <c r="Q572" i="152"/>
  <c r="U499" i="152" s="1"/>
  <c r="V499" i="152" s="1"/>
  <c r="L511" i="152"/>
  <c r="T511" i="152" s="1"/>
  <c r="G512" i="152"/>
  <c r="N585" i="152"/>
  <c r="S510" i="152"/>
  <c r="S500" i="152"/>
  <c r="H585" i="152"/>
  <c r="N499" i="152"/>
  <c r="E585" i="152"/>
  <c r="J511" i="152"/>
  <c r="R511" i="152" s="1"/>
  <c r="U585" i="152"/>
  <c r="N510" i="152"/>
  <c r="M511" i="152"/>
  <c r="N504" i="152"/>
  <c r="N505" i="152"/>
  <c r="Q578" i="152"/>
  <c r="U505" i="152" s="1"/>
  <c r="V505" i="152" s="1"/>
  <c r="N506" i="152"/>
  <c r="Q576" i="152"/>
  <c r="W576" i="152" s="1"/>
  <c r="Q581" i="152"/>
  <c r="U508" i="152" s="1"/>
  <c r="V508" i="152" s="1"/>
  <c r="N509" i="152"/>
  <c r="Q582" i="152"/>
  <c r="U509" i="152" s="1"/>
  <c r="Q580" i="152"/>
  <c r="U507" i="152" s="1"/>
  <c r="N501" i="152"/>
  <c r="Q573" i="152"/>
  <c r="U500" i="152" s="1"/>
  <c r="F511" i="152"/>
  <c r="D512" i="152"/>
  <c r="F502" i="152"/>
  <c r="N498" i="152"/>
  <c r="Q571" i="152"/>
  <c r="U498" i="152" s="1"/>
  <c r="V498" i="152" s="1"/>
  <c r="L502" i="152"/>
  <c r="T502" i="152" s="1"/>
  <c r="K584" i="152"/>
  <c r="S511" i="152" s="1"/>
  <c r="K575" i="152"/>
  <c r="J502" i="152"/>
  <c r="R502" i="152" s="1"/>
  <c r="K512" i="152"/>
  <c r="H498" i="152"/>
  <c r="H502" i="152" s="1"/>
  <c r="M502" i="152"/>
  <c r="AJ575" i="152" s="1"/>
  <c r="AI575" i="152" s="1"/>
  <c r="AH575" i="152" s="1"/>
  <c r="H503" i="152"/>
  <c r="H511" i="152" s="1"/>
  <c r="I512" i="152"/>
  <c r="D585" i="152" l="1"/>
  <c r="V501" i="152"/>
  <c r="J584" i="152"/>
  <c r="V507" i="152"/>
  <c r="V506" i="152"/>
  <c r="W572" i="152"/>
  <c r="W577" i="152"/>
  <c r="U504" i="152"/>
  <c r="V504" i="152" s="1"/>
  <c r="K585" i="152"/>
  <c r="S512" i="152" s="1"/>
  <c r="P574" i="152"/>
  <c r="S574" i="152" s="1"/>
  <c r="T574" i="152" s="1"/>
  <c r="P583" i="152"/>
  <c r="S583" i="152" s="1"/>
  <c r="T583" i="152" s="1"/>
  <c r="W579" i="152"/>
  <c r="V500" i="152"/>
  <c r="P579" i="152"/>
  <c r="S579" i="152" s="1"/>
  <c r="T579" i="152" s="1"/>
  <c r="P576" i="152"/>
  <c r="V576" i="152" s="1"/>
  <c r="V510" i="152"/>
  <c r="W574" i="152"/>
  <c r="V509" i="152"/>
  <c r="Q512" i="152"/>
  <c r="L512" i="152"/>
  <c r="T512" i="152" s="1"/>
  <c r="P572" i="152"/>
  <c r="V572" i="152" s="1"/>
  <c r="W583" i="152"/>
  <c r="N511" i="152"/>
  <c r="U503" i="152"/>
  <c r="V503" i="152" s="1"/>
  <c r="N502" i="152"/>
  <c r="S502" i="152"/>
  <c r="K586" i="152"/>
  <c r="Q584" i="152"/>
  <c r="U511" i="152" s="1"/>
  <c r="V511" i="152" s="1"/>
  <c r="W582" i="152"/>
  <c r="P582" i="152"/>
  <c r="P580" i="152"/>
  <c r="W580" i="152"/>
  <c r="P578" i="152"/>
  <c r="W578" i="152"/>
  <c r="V577" i="152"/>
  <c r="S577" i="152"/>
  <c r="T577" i="152" s="1"/>
  <c r="P581" i="152"/>
  <c r="W581" i="152"/>
  <c r="W573" i="152"/>
  <c r="P573" i="152"/>
  <c r="F512" i="152"/>
  <c r="H512" i="152"/>
  <c r="J512" i="152"/>
  <c r="R512" i="152" s="1"/>
  <c r="E586" i="152"/>
  <c r="F586" i="152" s="1"/>
  <c r="P571" i="152"/>
  <c r="S571" i="152" s="1"/>
  <c r="W571" i="152"/>
  <c r="Q575" i="152"/>
  <c r="J575" i="152"/>
  <c r="M512" i="152"/>
  <c r="F1882" i="151"/>
  <c r="O1977" i="151" s="1"/>
  <c r="F1771" i="151"/>
  <c r="J1655" i="151"/>
  <c r="I1655" i="151"/>
  <c r="H1655" i="151"/>
  <c r="F1655" i="151"/>
  <c r="E1655" i="151"/>
  <c r="D1655" i="151"/>
  <c r="M1977" i="151"/>
  <c r="D1418" i="151"/>
  <c r="F1285" i="151"/>
  <c r="D1285" i="151"/>
  <c r="Y559" i="151"/>
  <c r="EN537" i="154" s="1"/>
  <c r="X559" i="151"/>
  <c r="EM537" i="154" s="1"/>
  <c r="W559" i="151"/>
  <c r="EL537" i="154" s="1"/>
  <c r="V559" i="151"/>
  <c r="EK537" i="154" s="1"/>
  <c r="U559" i="151"/>
  <c r="EJ537" i="154" s="1"/>
  <c r="T559" i="151"/>
  <c r="EI537" i="154" s="1"/>
  <c r="S559" i="151"/>
  <c r="EH537" i="154" s="1"/>
  <c r="R559" i="151"/>
  <c r="EG537" i="154" s="1"/>
  <c r="Q559" i="151"/>
  <c r="EF537" i="154" s="1"/>
  <c r="P559" i="151"/>
  <c r="EE537" i="154" s="1"/>
  <c r="O559" i="151"/>
  <c r="ED537" i="154" s="1"/>
  <c r="N559" i="151"/>
  <c r="EC537" i="154" s="1"/>
  <c r="M559" i="151"/>
  <c r="EB537" i="154" s="1"/>
  <c r="L559" i="151"/>
  <c r="EA537" i="154" s="1"/>
  <c r="K559" i="151"/>
  <c r="DZ537" i="154" s="1"/>
  <c r="J559" i="151"/>
  <c r="Y558" i="151"/>
  <c r="X558" i="151"/>
  <c r="W558" i="151"/>
  <c r="EL536" i="154" s="1"/>
  <c r="V558" i="151"/>
  <c r="U558" i="151"/>
  <c r="T558" i="151"/>
  <c r="S558" i="151"/>
  <c r="R558" i="151"/>
  <c r="Q558" i="151"/>
  <c r="P558" i="151"/>
  <c r="O558" i="151"/>
  <c r="N558" i="151"/>
  <c r="M558" i="151"/>
  <c r="L558" i="151"/>
  <c r="K558" i="151"/>
  <c r="DZ536" i="154" s="1"/>
  <c r="J558" i="151"/>
  <c r="DY536" i="154" s="1"/>
  <c r="R552" i="151"/>
  <c r="Q552" i="151"/>
  <c r="P552" i="151"/>
  <c r="O552" i="151"/>
  <c r="N552" i="151"/>
  <c r="M552" i="151"/>
  <c r="L552" i="151"/>
  <c r="K552" i="151"/>
  <c r="S552" i="151" s="1"/>
  <c r="R551" i="151"/>
  <c r="R553" i="151" s="1"/>
  <c r="Q551" i="151"/>
  <c r="Q553" i="151" s="1"/>
  <c r="P551" i="151"/>
  <c r="P553" i="151" s="1"/>
  <c r="O551" i="151"/>
  <c r="O553" i="151" s="1"/>
  <c r="N551" i="151"/>
  <c r="N553" i="151" s="1"/>
  <c r="M551" i="151"/>
  <c r="L551" i="151"/>
  <c r="E543" i="151"/>
  <c r="O537" i="151"/>
  <c r="M537" i="151"/>
  <c r="L537" i="151"/>
  <c r="I537" i="151"/>
  <c r="G537" i="151"/>
  <c r="F537" i="151"/>
  <c r="C537" i="151"/>
  <c r="U536" i="151"/>
  <c r="R536" i="151"/>
  <c r="N536" i="151"/>
  <c r="H536" i="151"/>
  <c r="E536" i="151"/>
  <c r="Q463" i="151" s="1"/>
  <c r="U535" i="151"/>
  <c r="R535" i="151"/>
  <c r="N535" i="151"/>
  <c r="H535" i="151"/>
  <c r="E535" i="151"/>
  <c r="Q462" i="151" s="1"/>
  <c r="U534" i="151"/>
  <c r="R534" i="151"/>
  <c r="N534" i="151"/>
  <c r="H534" i="151"/>
  <c r="E534" i="151"/>
  <c r="Q461" i="151" s="1"/>
  <c r="U533" i="151"/>
  <c r="R533" i="151"/>
  <c r="N533" i="151"/>
  <c r="H533" i="151"/>
  <c r="E533" i="151"/>
  <c r="Q460" i="151" s="1"/>
  <c r="U532" i="151"/>
  <c r="R532" i="151"/>
  <c r="N532" i="151"/>
  <c r="H532" i="151"/>
  <c r="E532" i="151"/>
  <c r="Q459" i="151" s="1"/>
  <c r="U531" i="151"/>
  <c r="R531" i="151"/>
  <c r="N531" i="151"/>
  <c r="H531" i="151"/>
  <c r="E531" i="151"/>
  <c r="U530" i="151"/>
  <c r="R530" i="151"/>
  <c r="N530" i="151"/>
  <c r="H530" i="151"/>
  <c r="E530" i="151"/>
  <c r="Q457" i="151" s="1"/>
  <c r="U529" i="151"/>
  <c r="R529" i="151"/>
  <c r="N529" i="151"/>
  <c r="H529" i="151"/>
  <c r="E529" i="151"/>
  <c r="D529" i="151" s="1"/>
  <c r="O528" i="151"/>
  <c r="M528" i="151"/>
  <c r="L528" i="151"/>
  <c r="I528" i="151"/>
  <c r="G528" i="151"/>
  <c r="F528" i="151"/>
  <c r="C528" i="151"/>
  <c r="U527" i="151"/>
  <c r="R527" i="151"/>
  <c r="N527" i="151"/>
  <c r="H527" i="151"/>
  <c r="E527" i="151"/>
  <c r="U526" i="151"/>
  <c r="R526" i="151"/>
  <c r="N526" i="151"/>
  <c r="H526" i="151"/>
  <c r="E526" i="151"/>
  <c r="U525" i="151"/>
  <c r="R525" i="151"/>
  <c r="N525" i="151"/>
  <c r="H525" i="151"/>
  <c r="E525" i="151"/>
  <c r="U524" i="151"/>
  <c r="R524" i="151"/>
  <c r="N524" i="151"/>
  <c r="H524" i="151"/>
  <c r="D524" i="151"/>
  <c r="O509" i="151"/>
  <c r="N509" i="151"/>
  <c r="N501" i="151" s="1"/>
  <c r="X535" i="151" s="1"/>
  <c r="M509" i="151"/>
  <c r="M501" i="151" s="1"/>
  <c r="X534" i="151" s="1"/>
  <c r="L509" i="151"/>
  <c r="L501" i="151" s="1"/>
  <c r="X533" i="151" s="1"/>
  <c r="K509" i="151"/>
  <c r="K501" i="151" s="1"/>
  <c r="X532" i="151" s="1"/>
  <c r="J509" i="151"/>
  <c r="J501" i="151" s="1"/>
  <c r="X531" i="151" s="1"/>
  <c r="I509" i="151"/>
  <c r="I501" i="151" s="1"/>
  <c r="X530" i="151" s="1"/>
  <c r="H509" i="151"/>
  <c r="H501" i="151" s="1"/>
  <c r="X529" i="151" s="1"/>
  <c r="F509" i="151"/>
  <c r="E509" i="151"/>
  <c r="D509" i="151"/>
  <c r="C509" i="151"/>
  <c r="C501" i="151" s="1"/>
  <c r="X524" i="151" s="1"/>
  <c r="O494" i="151"/>
  <c r="N494" i="151"/>
  <c r="N495" i="151" s="1"/>
  <c r="M494" i="151"/>
  <c r="M493" i="151" s="1"/>
  <c r="L494" i="151"/>
  <c r="L495" i="151" s="1"/>
  <c r="K494" i="151"/>
  <c r="K493" i="151" s="1"/>
  <c r="J494" i="151"/>
  <c r="J493" i="151" s="1"/>
  <c r="I494" i="151"/>
  <c r="I493" i="151" s="1"/>
  <c r="H494" i="151"/>
  <c r="H493" i="151" s="1"/>
  <c r="F494" i="151"/>
  <c r="F495" i="151" s="1"/>
  <c r="E494" i="151"/>
  <c r="E493" i="151" s="1"/>
  <c r="D494" i="151"/>
  <c r="D493" i="151" s="1"/>
  <c r="C494" i="151"/>
  <c r="C493" i="151" s="1"/>
  <c r="P492" i="151"/>
  <c r="G492" i="151"/>
  <c r="P491" i="151"/>
  <c r="G491" i="151"/>
  <c r="O464" i="151"/>
  <c r="P464" i="151" s="1"/>
  <c r="K464" i="151"/>
  <c r="I464" i="151"/>
  <c r="G464" i="151"/>
  <c r="P509" i="151" s="1"/>
  <c r="E464" i="151"/>
  <c r="D464" i="151"/>
  <c r="P494" i="151" s="1"/>
  <c r="M463" i="151"/>
  <c r="AJ536" i="151" s="1"/>
  <c r="AI536" i="151" s="1"/>
  <c r="AH536" i="151" s="1"/>
  <c r="L463" i="151"/>
  <c r="J463" i="151"/>
  <c r="R463" i="151" s="1"/>
  <c r="F463" i="151"/>
  <c r="O511" i="151" s="1"/>
  <c r="M462" i="151"/>
  <c r="L462" i="151"/>
  <c r="J462" i="151"/>
  <c r="R462" i="151" s="1"/>
  <c r="F462" i="151"/>
  <c r="N511" i="151" s="1"/>
  <c r="M461" i="151"/>
  <c r="L461" i="151"/>
  <c r="J461" i="151"/>
  <c r="R461" i="151" s="1"/>
  <c r="F461" i="151"/>
  <c r="M511" i="151" s="1"/>
  <c r="M460" i="151"/>
  <c r="L460" i="151"/>
  <c r="T460" i="151" s="1"/>
  <c r="J460" i="151"/>
  <c r="R460" i="151" s="1"/>
  <c r="F460" i="151"/>
  <c r="H460" i="151" s="1"/>
  <c r="M459" i="151"/>
  <c r="L459" i="151"/>
  <c r="J459" i="151"/>
  <c r="R459" i="151" s="1"/>
  <c r="F459" i="151"/>
  <c r="K511" i="151" s="1"/>
  <c r="M458" i="151"/>
  <c r="L458" i="151"/>
  <c r="J458" i="151"/>
  <c r="R458" i="151" s="1"/>
  <c r="F458" i="151"/>
  <c r="J511" i="151" s="1"/>
  <c r="M457" i="151"/>
  <c r="L457" i="151"/>
  <c r="J457" i="151"/>
  <c r="R457" i="151" s="1"/>
  <c r="F457" i="151"/>
  <c r="I511" i="151" s="1"/>
  <c r="M456" i="151"/>
  <c r="L456" i="151"/>
  <c r="J456" i="151"/>
  <c r="R456" i="151" s="1"/>
  <c r="F456" i="151"/>
  <c r="P455" i="151"/>
  <c r="K455" i="151"/>
  <c r="AF528" i="151" s="1"/>
  <c r="I455" i="151"/>
  <c r="G455" i="151"/>
  <c r="G509" i="151" s="1"/>
  <c r="E455" i="151"/>
  <c r="D455" i="151"/>
  <c r="G494" i="151" s="1"/>
  <c r="M454" i="151"/>
  <c r="L454" i="151"/>
  <c r="J454" i="151"/>
  <c r="R454" i="151" s="1"/>
  <c r="F454" i="151"/>
  <c r="F511" i="151" s="1"/>
  <c r="M453" i="151"/>
  <c r="L453" i="151"/>
  <c r="J453" i="151"/>
  <c r="R453" i="151" s="1"/>
  <c r="F453" i="151"/>
  <c r="M452" i="151"/>
  <c r="L452" i="151"/>
  <c r="J452" i="151"/>
  <c r="R452" i="151" s="1"/>
  <c r="F452" i="151"/>
  <c r="D511" i="151" s="1"/>
  <c r="CO496" i="154" s="1"/>
  <c r="M451" i="151"/>
  <c r="AJ524" i="151" s="1"/>
  <c r="AI524" i="151" s="1"/>
  <c r="AH524" i="151" s="1"/>
  <c r="L451" i="151"/>
  <c r="J451" i="151"/>
  <c r="R451" i="151" s="1"/>
  <c r="F451" i="151"/>
  <c r="H451" i="151" s="1"/>
  <c r="AE389" i="151"/>
  <c r="AD389" i="151"/>
  <c r="AC389" i="151"/>
  <c r="AB389" i="151"/>
  <c r="AA389" i="151"/>
  <c r="Z389" i="151"/>
  <c r="Y389" i="151"/>
  <c r="X389" i="151"/>
  <c r="W389" i="151"/>
  <c r="V389" i="151"/>
  <c r="U389" i="151"/>
  <c r="T389" i="151"/>
  <c r="S388" i="151"/>
  <c r="R388" i="151"/>
  <c r="Q388" i="151"/>
  <c r="P388" i="151"/>
  <c r="O388" i="151"/>
  <c r="N388" i="151"/>
  <c r="M388" i="151"/>
  <c r="L388" i="151"/>
  <c r="K388" i="151"/>
  <c r="J388" i="151"/>
  <c r="I388" i="151"/>
  <c r="H388" i="151"/>
  <c r="AE330" i="151"/>
  <c r="AD330" i="151"/>
  <c r="AC330" i="151"/>
  <c r="AB330" i="151"/>
  <c r="AA330" i="151"/>
  <c r="Z330" i="151"/>
  <c r="Y330" i="151"/>
  <c r="X330" i="151"/>
  <c r="W330" i="151"/>
  <c r="V330" i="151"/>
  <c r="U330" i="151"/>
  <c r="T330" i="151"/>
  <c r="S329" i="151"/>
  <c r="R329" i="151"/>
  <c r="Q329" i="151"/>
  <c r="P329" i="151"/>
  <c r="O329" i="151"/>
  <c r="N329" i="151"/>
  <c r="M329" i="151"/>
  <c r="L329" i="151"/>
  <c r="K329" i="151"/>
  <c r="J329" i="151"/>
  <c r="I329" i="151"/>
  <c r="H329" i="151"/>
  <c r="AE271" i="151"/>
  <c r="AD271" i="151"/>
  <c r="AC271" i="151"/>
  <c r="AB271" i="151"/>
  <c r="AA271" i="151"/>
  <c r="Z271" i="151"/>
  <c r="Y271" i="151"/>
  <c r="X271" i="151"/>
  <c r="W271" i="151"/>
  <c r="V271" i="151"/>
  <c r="U271" i="151"/>
  <c r="T271" i="151"/>
  <c r="S270" i="151"/>
  <c r="R270" i="151"/>
  <c r="Q270" i="151"/>
  <c r="P270" i="151"/>
  <c r="O270" i="151"/>
  <c r="N270" i="151"/>
  <c r="M270" i="151"/>
  <c r="L270" i="151"/>
  <c r="K270" i="151"/>
  <c r="J270" i="151"/>
  <c r="I270" i="151"/>
  <c r="H270" i="151"/>
  <c r="AE187" i="151"/>
  <c r="AD187" i="151"/>
  <c r="AC187" i="151"/>
  <c r="AB187" i="151"/>
  <c r="AA187" i="151"/>
  <c r="Z187" i="151"/>
  <c r="Y187" i="151"/>
  <c r="X187" i="151"/>
  <c r="W187" i="151"/>
  <c r="V187" i="151"/>
  <c r="U187" i="151"/>
  <c r="T187" i="151"/>
  <c r="S186" i="151"/>
  <c r="R186" i="151"/>
  <c r="Q186" i="151"/>
  <c r="P186" i="151"/>
  <c r="O186" i="151"/>
  <c r="N186" i="151"/>
  <c r="M186" i="151"/>
  <c r="L186" i="151"/>
  <c r="K186" i="151"/>
  <c r="J186" i="151"/>
  <c r="I186" i="151"/>
  <c r="H186" i="151"/>
  <c r="F181" i="151"/>
  <c r="D181" i="151"/>
  <c r="V579" i="152" l="1"/>
  <c r="AE528" i="151"/>
  <c r="AD528" i="151"/>
  <c r="T463" i="151"/>
  <c r="T454" i="151"/>
  <c r="V583" i="152"/>
  <c r="O465" i="151"/>
  <c r="D530" i="151"/>
  <c r="O560" i="151"/>
  <c r="ED538" i="154" s="1"/>
  <c r="ED536" i="154"/>
  <c r="S560" i="151"/>
  <c r="EH538" i="154" s="1"/>
  <c r="EH536" i="154"/>
  <c r="J585" i="152"/>
  <c r="E501" i="151"/>
  <c r="X526" i="151" s="1"/>
  <c r="CP494" i="154"/>
  <c r="M560" i="151"/>
  <c r="EB538" i="154" s="1"/>
  <c r="EB536" i="154"/>
  <c r="Q560" i="151"/>
  <c r="EF538" i="154" s="1"/>
  <c r="EF536" i="154"/>
  <c r="U560" i="151"/>
  <c r="EJ538" i="154" s="1"/>
  <c r="EJ536" i="154"/>
  <c r="Y560" i="151"/>
  <c r="EN538" i="154" s="1"/>
  <c r="EN536" i="154"/>
  <c r="T457" i="151"/>
  <c r="T461" i="151"/>
  <c r="F501" i="151"/>
  <c r="X527" i="151" s="1"/>
  <c r="CQ494" i="154"/>
  <c r="N560" i="151"/>
  <c r="EC538" i="154" s="1"/>
  <c r="EC536" i="154"/>
  <c r="R560" i="151"/>
  <c r="EG538" i="154" s="1"/>
  <c r="EG536" i="154"/>
  <c r="V560" i="151"/>
  <c r="EK538" i="154" s="1"/>
  <c r="EK536" i="154"/>
  <c r="Z559" i="151"/>
  <c r="EO537" i="154" s="1"/>
  <c r="DY537" i="154"/>
  <c r="T453" i="151"/>
  <c r="D501" i="151"/>
  <c r="X525" i="151" s="1"/>
  <c r="CO494" i="154"/>
  <c r="L560" i="151"/>
  <c r="EA538" i="154" s="1"/>
  <c r="EA536" i="154"/>
  <c r="P560" i="151"/>
  <c r="EE538" i="154" s="1"/>
  <c r="EE536" i="154"/>
  <c r="T560" i="151"/>
  <c r="EI538" i="154" s="1"/>
  <c r="EI536" i="154"/>
  <c r="X560" i="151"/>
  <c r="EM538" i="154" s="1"/>
  <c r="EM536" i="154"/>
  <c r="Z272" i="151"/>
  <c r="H461" i="151"/>
  <c r="V272" i="151"/>
  <c r="T188" i="151"/>
  <c r="X188" i="151"/>
  <c r="T272" i="151"/>
  <c r="X272" i="151"/>
  <c r="AB331" i="151"/>
  <c r="AB390" i="151"/>
  <c r="D510" i="151"/>
  <c r="CO495" i="154" s="1"/>
  <c r="T456" i="151"/>
  <c r="T458" i="151"/>
  <c r="T459" i="151"/>
  <c r="G538" i="151"/>
  <c r="O538" i="151"/>
  <c r="C538" i="151"/>
  <c r="T462" i="151"/>
  <c r="D532" i="151"/>
  <c r="D535" i="151"/>
  <c r="K531" i="151"/>
  <c r="J531" i="151" s="1"/>
  <c r="K533" i="151"/>
  <c r="J533" i="151" s="1"/>
  <c r="N456" i="151"/>
  <c r="K525" i="151"/>
  <c r="J525" i="151" s="1"/>
  <c r="K534" i="151"/>
  <c r="J534" i="151" s="1"/>
  <c r="K536" i="151"/>
  <c r="J536" i="151" s="1"/>
  <c r="K553" i="151"/>
  <c r="T451" i="151"/>
  <c r="T452" i="151"/>
  <c r="I510" i="151"/>
  <c r="I502" i="151" s="1"/>
  <c r="Y530" i="151" s="1"/>
  <c r="Z530" i="151" s="1"/>
  <c r="M510" i="151"/>
  <c r="Q535" i="151"/>
  <c r="P535" i="151" s="1"/>
  <c r="N463" i="151"/>
  <c r="K526" i="151"/>
  <c r="J526" i="151" s="1"/>
  <c r="D527" i="151"/>
  <c r="Q454" i="151"/>
  <c r="I538" i="151"/>
  <c r="N537" i="151"/>
  <c r="K532" i="151"/>
  <c r="J532" i="151" s="1"/>
  <c r="D533" i="151"/>
  <c r="L553" i="151"/>
  <c r="T551" i="151"/>
  <c r="T552" i="151"/>
  <c r="AA558" i="151"/>
  <c r="EP536" i="154" s="1"/>
  <c r="K524" i="151"/>
  <c r="S451" i="151" s="1"/>
  <c r="D525" i="151"/>
  <c r="Q452" i="151"/>
  <c r="K529" i="151"/>
  <c r="J529" i="151" s="1"/>
  <c r="Q530" i="151"/>
  <c r="P530" i="151" s="1"/>
  <c r="Q532" i="151"/>
  <c r="P532" i="151" s="1"/>
  <c r="N528" i="151"/>
  <c r="D526" i="151"/>
  <c r="Q453" i="151"/>
  <c r="J560" i="151"/>
  <c r="DY538" i="154" s="1"/>
  <c r="Z558" i="151"/>
  <c r="EO536" i="154" s="1"/>
  <c r="K527" i="151"/>
  <c r="J527" i="151" s="1"/>
  <c r="E537" i="151"/>
  <c r="Q464" i="151" s="1"/>
  <c r="Q456" i="151"/>
  <c r="K530" i="151"/>
  <c r="J530" i="151" s="1"/>
  <c r="S530" i="151" s="1"/>
  <c r="T530" i="151" s="1"/>
  <c r="D531" i="151"/>
  <c r="Q458" i="151"/>
  <c r="K535" i="151"/>
  <c r="J535" i="151" s="1"/>
  <c r="D536" i="151"/>
  <c r="M553" i="151"/>
  <c r="S551" i="151"/>
  <c r="S553" i="151" s="1"/>
  <c r="V574" i="152"/>
  <c r="Q585" i="152"/>
  <c r="U512" i="152" s="1"/>
  <c r="V512" i="152" s="1"/>
  <c r="S572" i="152"/>
  <c r="T572" i="152" s="1"/>
  <c r="S576" i="152"/>
  <c r="T576" i="152" s="1"/>
  <c r="N512" i="152"/>
  <c r="U502" i="152"/>
  <c r="V502" i="152" s="1"/>
  <c r="P584" i="152"/>
  <c r="W584" i="152"/>
  <c r="W575" i="152"/>
  <c r="V582" i="152"/>
  <c r="S582" i="152"/>
  <c r="T582" i="152" s="1"/>
  <c r="V581" i="152"/>
  <c r="S581" i="152"/>
  <c r="T581" i="152" s="1"/>
  <c r="V578" i="152"/>
  <c r="S578" i="152"/>
  <c r="T578" i="152" s="1"/>
  <c r="V580" i="152"/>
  <c r="S580" i="152"/>
  <c r="T580" i="152" s="1"/>
  <c r="V573" i="152"/>
  <c r="S573" i="152"/>
  <c r="T573" i="152" s="1"/>
  <c r="V571" i="152"/>
  <c r="P575" i="152"/>
  <c r="T571" i="152"/>
  <c r="K1655" i="151"/>
  <c r="L1977" i="151"/>
  <c r="W560" i="151"/>
  <c r="EL538" i="154" s="1"/>
  <c r="AA559" i="151"/>
  <c r="EP537" i="154" s="1"/>
  <c r="Q531" i="151"/>
  <c r="P531" i="151" s="1"/>
  <c r="Q534" i="151"/>
  <c r="P534" i="151" s="1"/>
  <c r="L538" i="151"/>
  <c r="Q524" i="151"/>
  <c r="Q525" i="151"/>
  <c r="P525" i="151" s="1"/>
  <c r="R537" i="151"/>
  <c r="G501" i="151"/>
  <c r="F510" i="151"/>
  <c r="E465" i="151"/>
  <c r="H457" i="151"/>
  <c r="N457" i="151"/>
  <c r="J464" i="151"/>
  <c r="R464" i="151" s="1"/>
  <c r="M495" i="151"/>
  <c r="H452" i="151"/>
  <c r="Z390" i="151"/>
  <c r="T331" i="151"/>
  <c r="X331" i="151"/>
  <c r="AD272" i="151"/>
  <c r="AB272" i="151"/>
  <c r="AB188" i="151"/>
  <c r="F538" i="151"/>
  <c r="U537" i="151"/>
  <c r="R528" i="151"/>
  <c r="X528" i="151"/>
  <c r="Q492" i="151"/>
  <c r="Q491" i="151"/>
  <c r="M464" i="151"/>
  <c r="K465" i="151"/>
  <c r="N462" i="151"/>
  <c r="Q529" i="151"/>
  <c r="U456" i="151" s="1"/>
  <c r="N458" i="151"/>
  <c r="N461" i="151"/>
  <c r="D534" i="151"/>
  <c r="N452" i="151"/>
  <c r="E528" i="151"/>
  <c r="K510" i="151"/>
  <c r="K502" i="151" s="1"/>
  <c r="Y532" i="151" s="1"/>
  <c r="Z532" i="151" s="1"/>
  <c r="J503" i="151"/>
  <c r="N493" i="151"/>
  <c r="I495" i="151"/>
  <c r="H458" i="151"/>
  <c r="H462" i="151"/>
  <c r="L464" i="151"/>
  <c r="M502" i="151"/>
  <c r="Y534" i="151" s="1"/>
  <c r="Z534" i="151" s="1"/>
  <c r="J495" i="151"/>
  <c r="F493" i="151"/>
  <c r="D495" i="151"/>
  <c r="N451" i="151"/>
  <c r="L455" i="151"/>
  <c r="M455" i="151"/>
  <c r="AJ528" i="151" s="1"/>
  <c r="AI528" i="151" s="1"/>
  <c r="AH528" i="151" s="1"/>
  <c r="E495" i="151"/>
  <c r="X390" i="151"/>
  <c r="T390" i="151"/>
  <c r="AD331" i="151"/>
  <c r="V331" i="151"/>
  <c r="Z331" i="151"/>
  <c r="V188" i="151"/>
  <c r="Z188" i="151"/>
  <c r="AD188" i="151"/>
  <c r="P493" i="151"/>
  <c r="P495" i="151"/>
  <c r="F464" i="151"/>
  <c r="P511" i="151" s="1"/>
  <c r="P510" i="151" s="1"/>
  <c r="H511" i="151"/>
  <c r="H456" i="151"/>
  <c r="N510" i="151"/>
  <c r="N503" i="151"/>
  <c r="G495" i="151"/>
  <c r="O503" i="151"/>
  <c r="O495" i="151"/>
  <c r="C511" i="151"/>
  <c r="F455" i="151"/>
  <c r="H454" i="151"/>
  <c r="D502" i="151"/>
  <c r="Y525" i="151" s="1"/>
  <c r="Z525" i="151" s="1"/>
  <c r="L493" i="151"/>
  <c r="H495" i="151"/>
  <c r="M503" i="151"/>
  <c r="AA534" i="151"/>
  <c r="K560" i="151"/>
  <c r="DZ538" i="154" s="1"/>
  <c r="N1977" i="151"/>
  <c r="O510" i="151"/>
  <c r="O501" i="151"/>
  <c r="X536" i="151" s="1"/>
  <c r="X537" i="151" s="1"/>
  <c r="Q527" i="151"/>
  <c r="U454" i="151" s="1"/>
  <c r="N454" i="151"/>
  <c r="C495" i="151"/>
  <c r="K503" i="151"/>
  <c r="K495" i="151"/>
  <c r="L511" i="151"/>
  <c r="L510" i="151" s="1"/>
  <c r="Q526" i="151"/>
  <c r="U453" i="151" s="1"/>
  <c r="N453" i="151"/>
  <c r="D465" i="151"/>
  <c r="Q494" i="151" s="1"/>
  <c r="I465" i="151"/>
  <c r="J455" i="151"/>
  <c r="R455" i="151" s="1"/>
  <c r="G465" i="151"/>
  <c r="Q509" i="151" s="1"/>
  <c r="V390" i="151"/>
  <c r="AD390" i="151"/>
  <c r="E511" i="151"/>
  <c r="E510" i="151" s="1"/>
  <c r="E502" i="151" s="1"/>
  <c r="Y526" i="151" s="1"/>
  <c r="Z526" i="151" s="1"/>
  <c r="H453" i="151"/>
  <c r="Q533" i="151"/>
  <c r="P533" i="151" s="1"/>
  <c r="N460" i="151"/>
  <c r="P501" i="151"/>
  <c r="G493" i="151"/>
  <c r="O493" i="151"/>
  <c r="F503" i="151"/>
  <c r="D503" i="151"/>
  <c r="AA524" i="151"/>
  <c r="AA525" i="151"/>
  <c r="AA526" i="151"/>
  <c r="AA527" i="151"/>
  <c r="AA530" i="151"/>
  <c r="I503" i="151"/>
  <c r="AA531" i="151"/>
  <c r="Q536" i="151"/>
  <c r="P536" i="151" s="1"/>
  <c r="G1655" i="151"/>
  <c r="H459" i="151"/>
  <c r="N459" i="151"/>
  <c r="H463" i="151"/>
  <c r="U528" i="151"/>
  <c r="AA532" i="151"/>
  <c r="AA533" i="151"/>
  <c r="AA535" i="151"/>
  <c r="Z560" i="151"/>
  <c r="EO538" i="154" s="1"/>
  <c r="J510" i="151"/>
  <c r="J502" i="151" s="1"/>
  <c r="Y531" i="151" s="1"/>
  <c r="Z531" i="151" s="1"/>
  <c r="H528" i="151"/>
  <c r="M538" i="151"/>
  <c r="H537" i="151"/>
  <c r="AA529" i="151"/>
  <c r="MC1719" i="156"/>
  <c r="MD1719" i="156"/>
  <c r="ME1719" i="156"/>
  <c r="MF1719" i="156"/>
  <c r="MG1719" i="156"/>
  <c r="MH1719" i="156"/>
  <c r="MI1719" i="156"/>
  <c r="MJ1719" i="156"/>
  <c r="LY1692" i="156"/>
  <c r="LZ1692" i="156"/>
  <c r="LV1692" i="156"/>
  <c r="LW1692" i="156"/>
  <c r="KU1578" i="156"/>
  <c r="KV1578" i="156"/>
  <c r="KR1578" i="156"/>
  <c r="KS1578" i="156"/>
  <c r="MW1802" i="156"/>
  <c r="MS1802" i="156"/>
  <c r="MT1802" i="156"/>
  <c r="MU1802" i="156"/>
  <c r="C2" i="109"/>
  <c r="C1" i="109"/>
  <c r="W530" i="151" l="1"/>
  <c r="S534" i="151"/>
  <c r="T534" i="151" s="1"/>
  <c r="W524" i="151"/>
  <c r="S535" i="151"/>
  <c r="T535" i="151" s="1"/>
  <c r="V533" i="151"/>
  <c r="V535" i="151"/>
  <c r="AB535" i="151" s="1"/>
  <c r="AC535" i="151" s="1"/>
  <c r="V530" i="151"/>
  <c r="W535" i="151"/>
  <c r="K537" i="151"/>
  <c r="Q501" i="151"/>
  <c r="E538" i="151"/>
  <c r="J524" i="151"/>
  <c r="J528" i="151" s="1"/>
  <c r="P524" i="151"/>
  <c r="W531" i="151"/>
  <c r="V532" i="151"/>
  <c r="AB532" i="151" s="1"/>
  <c r="AC532" i="151" s="1"/>
  <c r="AC558" i="151"/>
  <c r="ER536" i="154" s="1"/>
  <c r="N538" i="151"/>
  <c r="C510" i="151"/>
  <c r="CN496" i="154"/>
  <c r="W529" i="151"/>
  <c r="P529" i="151"/>
  <c r="V529" i="151" s="1"/>
  <c r="F502" i="151"/>
  <c r="Y527" i="151" s="1"/>
  <c r="Z527" i="151" s="1"/>
  <c r="D537" i="151"/>
  <c r="S457" i="151"/>
  <c r="S454" i="151"/>
  <c r="V454" i="151" s="1"/>
  <c r="S461" i="151"/>
  <c r="AB559" i="151"/>
  <c r="EQ537" i="154" s="1"/>
  <c r="S531" i="151"/>
  <c r="T531" i="151" s="1"/>
  <c r="AC559" i="151"/>
  <c r="ER537" i="154" s="1"/>
  <c r="V525" i="151"/>
  <c r="AB525" i="151" s="1"/>
  <c r="AC525" i="151" s="1"/>
  <c r="W532" i="151"/>
  <c r="J537" i="151"/>
  <c r="N502" i="151"/>
  <c r="Y535" i="151" s="1"/>
  <c r="Z535" i="151" s="1"/>
  <c r="F186" i="151"/>
  <c r="F388" i="151"/>
  <c r="D528" i="151"/>
  <c r="S525" i="151"/>
  <c r="T525" i="151" s="1"/>
  <c r="V531" i="151"/>
  <c r="AB531" i="151" s="1"/>
  <c r="AC531" i="151" s="1"/>
  <c r="S464" i="151"/>
  <c r="AB530" i="151"/>
  <c r="AC530" i="151" s="1"/>
  <c r="S532" i="151"/>
  <c r="T532" i="151" s="1"/>
  <c r="K528" i="151"/>
  <c r="K538" i="151" s="1"/>
  <c r="F329" i="151"/>
  <c r="V534" i="151"/>
  <c r="AB534" i="151" s="1"/>
  <c r="AC534" i="151" s="1"/>
  <c r="S536" i="151"/>
  <c r="T536" i="151" s="1"/>
  <c r="W525" i="151"/>
  <c r="AA560" i="151"/>
  <c r="EP538" i="154" s="1"/>
  <c r="R538" i="151"/>
  <c r="F270" i="151"/>
  <c r="U459" i="151"/>
  <c r="S452" i="151"/>
  <c r="S458" i="151"/>
  <c r="T455" i="151"/>
  <c r="N464" i="151"/>
  <c r="S462" i="151"/>
  <c r="Q455" i="151"/>
  <c r="U451" i="151"/>
  <c r="V451" i="151" s="1"/>
  <c r="U457" i="151"/>
  <c r="S456" i="151"/>
  <c r="V456" i="151" s="1"/>
  <c r="S459" i="151"/>
  <c r="U462" i="151"/>
  <c r="S463" i="151"/>
  <c r="U458" i="151"/>
  <c r="M465" i="151"/>
  <c r="Q465" i="151"/>
  <c r="L465" i="151"/>
  <c r="U463" i="151"/>
  <c r="U461" i="151"/>
  <c r="V461" i="151" s="1"/>
  <c r="N455" i="151"/>
  <c r="T464" i="151"/>
  <c r="U452" i="151"/>
  <c r="S453" i="151"/>
  <c r="V453" i="151" s="1"/>
  <c r="U460" i="151"/>
  <c r="S460" i="151"/>
  <c r="T575" i="152"/>
  <c r="V496" i="152"/>
  <c r="K4" i="152" s="1"/>
  <c r="P585" i="152"/>
  <c r="W585" i="152"/>
  <c r="S575" i="152"/>
  <c r="V584" i="152"/>
  <c r="T584" i="152"/>
  <c r="S584" i="152"/>
  <c r="V575" i="152"/>
  <c r="L1655" i="151"/>
  <c r="W534" i="151"/>
  <c r="Q528" i="151"/>
  <c r="U455" i="151" s="1"/>
  <c r="X538" i="151"/>
  <c r="C503" i="151"/>
  <c r="U538" i="151"/>
  <c r="O502" i="151"/>
  <c r="Y536" i="151" s="1"/>
  <c r="Z536" i="151" s="1"/>
  <c r="AA528" i="151"/>
  <c r="H455" i="151"/>
  <c r="L502" i="151"/>
  <c r="Y533" i="151" s="1"/>
  <c r="Z533" i="151" s="1"/>
  <c r="H464" i="151"/>
  <c r="P503" i="151"/>
  <c r="P526" i="151"/>
  <c r="W526" i="151"/>
  <c r="S533" i="151"/>
  <c r="T533" i="151" s="1"/>
  <c r="G511" i="151"/>
  <c r="F465" i="151"/>
  <c r="Q511" i="151" s="1"/>
  <c r="Q510" i="151" s="1"/>
  <c r="P537" i="151"/>
  <c r="H510" i="151"/>
  <c r="H502" i="151" s="1"/>
  <c r="Y529" i="151" s="1"/>
  <c r="H503" i="151"/>
  <c r="V536" i="151"/>
  <c r="T553" i="151"/>
  <c r="E539" i="151"/>
  <c r="J465" i="151"/>
  <c r="R465" i="151" s="1"/>
  <c r="P527" i="151"/>
  <c r="W527" i="151"/>
  <c r="Q537" i="151"/>
  <c r="U464" i="151" s="1"/>
  <c r="AB558" i="151"/>
  <c r="EQ536" i="154" s="1"/>
  <c r="AB560" i="151"/>
  <c r="EQ538" i="154" s="1"/>
  <c r="H538" i="151"/>
  <c r="K539" i="151" s="1"/>
  <c r="W533" i="151"/>
  <c r="E503" i="151"/>
  <c r="Q493" i="151"/>
  <c r="Q495" i="151"/>
  <c r="AA536" i="151"/>
  <c r="L503" i="151"/>
  <c r="W536" i="151"/>
  <c r="P502" i="151"/>
  <c r="NQ2090" i="146"/>
  <c r="Q21" i="146"/>
  <c r="R21" i="146"/>
  <c r="S21" i="146"/>
  <c r="P21" i="146"/>
  <c r="F1441" i="109"/>
  <c r="N1541" i="109" s="1"/>
  <c r="F1330" i="109"/>
  <c r="M1541" i="109" s="1"/>
  <c r="C1218" i="109"/>
  <c r="D1218" i="109"/>
  <c r="E1218" i="109"/>
  <c r="F1218" i="109"/>
  <c r="H1218" i="109"/>
  <c r="I1218" i="109"/>
  <c r="J1218" i="109"/>
  <c r="F1102" i="109"/>
  <c r="L1541" i="109" s="1"/>
  <c r="F988" i="109"/>
  <c r="K1541" i="109" s="1"/>
  <c r="H2079" i="109"/>
  <c r="G2079" i="109"/>
  <c r="E2069" i="109"/>
  <c r="H2001" i="109"/>
  <c r="F2001" i="109"/>
  <c r="E2001" i="109"/>
  <c r="D2001" i="109"/>
  <c r="G2000" i="109"/>
  <c r="G1999" i="109"/>
  <c r="G1998" i="109"/>
  <c r="G1997" i="109"/>
  <c r="G1996" i="109"/>
  <c r="G1995" i="109"/>
  <c r="G1994" i="109"/>
  <c r="G1993" i="109"/>
  <c r="G1992" i="109"/>
  <c r="G1991" i="109"/>
  <c r="G1990" i="109"/>
  <c r="G1989" i="109"/>
  <c r="G1988" i="109"/>
  <c r="G1987" i="109"/>
  <c r="G1986" i="109"/>
  <c r="G1985" i="109"/>
  <c r="G1983" i="109"/>
  <c r="G1982" i="109"/>
  <c r="G1981" i="109"/>
  <c r="G1980" i="109"/>
  <c r="G1979" i="109"/>
  <c r="G1978" i="109"/>
  <c r="G1977" i="109"/>
  <c r="H1969" i="109"/>
  <c r="F1969" i="109"/>
  <c r="E1969" i="109"/>
  <c r="D1969" i="109"/>
  <c r="G1968" i="109"/>
  <c r="G1967" i="109"/>
  <c r="G1966" i="109"/>
  <c r="G1965" i="109"/>
  <c r="G1964" i="109"/>
  <c r="G1963" i="109"/>
  <c r="G1962" i="109"/>
  <c r="G1961" i="109"/>
  <c r="G1960" i="109"/>
  <c r="G1959" i="109"/>
  <c r="G1958" i="109"/>
  <c r="G1957" i="109"/>
  <c r="G1956" i="109"/>
  <c r="G1955" i="109"/>
  <c r="G1954" i="109"/>
  <c r="G1953" i="109"/>
  <c r="G1952" i="109"/>
  <c r="G1950" i="109"/>
  <c r="G1949" i="109"/>
  <c r="G1948" i="109"/>
  <c r="G1947" i="109"/>
  <c r="G1946" i="109"/>
  <c r="G1945" i="109"/>
  <c r="G1944" i="109"/>
  <c r="G1943" i="109"/>
  <c r="G1942" i="109"/>
  <c r="G1941" i="109"/>
  <c r="G1940" i="109"/>
  <c r="G1939" i="109"/>
  <c r="G1938" i="109"/>
  <c r="G1937" i="109"/>
  <c r="G1936" i="109"/>
  <c r="G1935" i="109"/>
  <c r="G1934" i="109"/>
  <c r="G1933" i="109"/>
  <c r="G1932" i="109"/>
  <c r="G1931" i="109"/>
  <c r="G1930" i="109"/>
  <c r="F1922" i="109"/>
  <c r="E1922" i="109"/>
  <c r="D1922" i="109"/>
  <c r="G1921" i="109"/>
  <c r="G1920" i="109"/>
  <c r="G1919" i="109"/>
  <c r="G1918" i="109"/>
  <c r="G1917" i="109"/>
  <c r="G1916" i="109"/>
  <c r="G1915" i="109"/>
  <c r="G1914" i="109"/>
  <c r="G1913" i="109"/>
  <c r="G1912" i="109"/>
  <c r="G1911" i="109"/>
  <c r="G1910" i="109"/>
  <c r="G1909" i="109"/>
  <c r="G1908" i="109"/>
  <c r="G1906" i="109"/>
  <c r="G1905" i="109"/>
  <c r="G1904" i="109"/>
  <c r="G1903" i="109"/>
  <c r="G1902" i="109"/>
  <c r="G1901" i="109"/>
  <c r="G1900" i="109"/>
  <c r="G1899" i="109"/>
  <c r="G1898" i="109"/>
  <c r="G1897" i="109"/>
  <c r="G1896" i="109"/>
  <c r="G1895" i="109"/>
  <c r="G1894" i="109"/>
  <c r="G1893" i="109"/>
  <c r="G1892" i="109"/>
  <c r="G1891" i="109"/>
  <c r="G1890" i="109"/>
  <c r="G1889" i="109"/>
  <c r="G1805" i="109"/>
  <c r="E1805" i="109"/>
  <c r="D1805" i="109"/>
  <c r="F1804" i="109"/>
  <c r="F1803" i="109"/>
  <c r="F1802" i="109"/>
  <c r="F1801" i="109"/>
  <c r="F1800" i="109"/>
  <c r="F1799" i="109"/>
  <c r="F1798" i="109"/>
  <c r="F1797" i="109"/>
  <c r="F1796" i="109"/>
  <c r="F1795" i="109"/>
  <c r="F1794" i="109"/>
  <c r="F1793" i="109"/>
  <c r="F1792" i="109"/>
  <c r="F1791" i="109"/>
  <c r="F1790" i="109"/>
  <c r="F1789" i="109"/>
  <c r="LX1692" i="156" s="1"/>
  <c r="F1788" i="109"/>
  <c r="F1787" i="109"/>
  <c r="F1786" i="109"/>
  <c r="F1785" i="109"/>
  <c r="F1784" i="109"/>
  <c r="F1783" i="109"/>
  <c r="F1782" i="109"/>
  <c r="F1781" i="109"/>
  <c r="F1780" i="109"/>
  <c r="J1713" i="109"/>
  <c r="H1713" i="109"/>
  <c r="G1713" i="109"/>
  <c r="F1713" i="109"/>
  <c r="D1713" i="109"/>
  <c r="C1713" i="109"/>
  <c r="N1712" i="109"/>
  <c r="L1712" i="109"/>
  <c r="K1712" i="109"/>
  <c r="I1712" i="109"/>
  <c r="E1712" i="109"/>
  <c r="N1711" i="109"/>
  <c r="L1711" i="109"/>
  <c r="K1711" i="109"/>
  <c r="I1711" i="109"/>
  <c r="E1711" i="109"/>
  <c r="N1710" i="109"/>
  <c r="L1710" i="109"/>
  <c r="K1710" i="109"/>
  <c r="I1710" i="109"/>
  <c r="E1710" i="109"/>
  <c r="N1709" i="109"/>
  <c r="L1709" i="109"/>
  <c r="K1709" i="109"/>
  <c r="I1709" i="109"/>
  <c r="E1709" i="109"/>
  <c r="N1708" i="109"/>
  <c r="L1708" i="109"/>
  <c r="K1708" i="109"/>
  <c r="I1708" i="109"/>
  <c r="E1708" i="109"/>
  <c r="N1707" i="109"/>
  <c r="L1707" i="109"/>
  <c r="K1707" i="109"/>
  <c r="I1707" i="109"/>
  <c r="E1707" i="109"/>
  <c r="N1706" i="109"/>
  <c r="L1706" i="109"/>
  <c r="K1706" i="109"/>
  <c r="I1706" i="109"/>
  <c r="E1706" i="109"/>
  <c r="N1705" i="109"/>
  <c r="L1705" i="109"/>
  <c r="K1705" i="109"/>
  <c r="I1705" i="109"/>
  <c r="E1705" i="109"/>
  <c r="N1704" i="109"/>
  <c r="L1704" i="109"/>
  <c r="K1704" i="109"/>
  <c r="I1704" i="109"/>
  <c r="E1704" i="109"/>
  <c r="N1703" i="109"/>
  <c r="L1703" i="109"/>
  <c r="K1703" i="109"/>
  <c r="I1703" i="109"/>
  <c r="E1703" i="109"/>
  <c r="N1702" i="109"/>
  <c r="L1702" i="109"/>
  <c r="K1702" i="109"/>
  <c r="I1702" i="109"/>
  <c r="E1702" i="109"/>
  <c r="N1701" i="109"/>
  <c r="L1701" i="109"/>
  <c r="K1701" i="109"/>
  <c r="I1701" i="109"/>
  <c r="E1701" i="109"/>
  <c r="N1700" i="109"/>
  <c r="L1700" i="109"/>
  <c r="K1700" i="109"/>
  <c r="I1700" i="109"/>
  <c r="E1700" i="109"/>
  <c r="N1699" i="109"/>
  <c r="L1699" i="109"/>
  <c r="K1699" i="109"/>
  <c r="I1699" i="109"/>
  <c r="E1699" i="109"/>
  <c r="N1698" i="109"/>
  <c r="L1698" i="109"/>
  <c r="K1698" i="109"/>
  <c r="I1698" i="109"/>
  <c r="E1698" i="109"/>
  <c r="N1697" i="109"/>
  <c r="L1697" i="109"/>
  <c r="K1697" i="109"/>
  <c r="I1697" i="109"/>
  <c r="E1697" i="109"/>
  <c r="N1696" i="109"/>
  <c r="L1696" i="109"/>
  <c r="K1696" i="109"/>
  <c r="I1696" i="109"/>
  <c r="E1696" i="109"/>
  <c r="N1695" i="109"/>
  <c r="L1695" i="109"/>
  <c r="K1695" i="109"/>
  <c r="I1695" i="109"/>
  <c r="E1695" i="109"/>
  <c r="F1682" i="109"/>
  <c r="D1682" i="109"/>
  <c r="C1682" i="109"/>
  <c r="E1681" i="109"/>
  <c r="E1680" i="109"/>
  <c r="E1679" i="109"/>
  <c r="E1678" i="109"/>
  <c r="E1677" i="109"/>
  <c r="E1676" i="109"/>
  <c r="E1675" i="109"/>
  <c r="E1674" i="109"/>
  <c r="E1673" i="109"/>
  <c r="E1672" i="109"/>
  <c r="E1671" i="109"/>
  <c r="E1670" i="109"/>
  <c r="E1669" i="109"/>
  <c r="E1668" i="109"/>
  <c r="E1667" i="109"/>
  <c r="E1666" i="109"/>
  <c r="E1665" i="109"/>
  <c r="E1664" i="109"/>
  <c r="E1663" i="109"/>
  <c r="E1662" i="109"/>
  <c r="E1661" i="109"/>
  <c r="F1442" i="109"/>
  <c r="N1542" i="109" s="1"/>
  <c r="F1331" i="109"/>
  <c r="M1542" i="109" s="1"/>
  <c r="J1219" i="109"/>
  <c r="I1219" i="109"/>
  <c r="H1219" i="109"/>
  <c r="F1219" i="109"/>
  <c r="E1219" i="109"/>
  <c r="D1219" i="109"/>
  <c r="C1219" i="109"/>
  <c r="F1103" i="109"/>
  <c r="L1542" i="109" s="1"/>
  <c r="F989" i="109"/>
  <c r="K1542" i="109" s="1"/>
  <c r="D983" i="109"/>
  <c r="F858" i="109"/>
  <c r="F854" i="109"/>
  <c r="D854" i="109"/>
  <c r="F732" i="109"/>
  <c r="F637" i="109"/>
  <c r="U632" i="109"/>
  <c r="T632" i="109"/>
  <c r="R632" i="109"/>
  <c r="Q632" i="109"/>
  <c r="N632" i="109"/>
  <c r="M632" i="109"/>
  <c r="K632" i="109"/>
  <c r="J632" i="109"/>
  <c r="G632" i="109"/>
  <c r="F632" i="109"/>
  <c r="D632" i="109"/>
  <c r="C632" i="109"/>
  <c r="V631" i="109"/>
  <c r="S631" i="109"/>
  <c r="O631" i="109"/>
  <c r="L631" i="109"/>
  <c r="H631" i="109"/>
  <c r="E631" i="109"/>
  <c r="V630" i="109"/>
  <c r="S630" i="109"/>
  <c r="O630" i="109"/>
  <c r="L630" i="109"/>
  <c r="H630" i="109"/>
  <c r="E630" i="109"/>
  <c r="V629" i="109"/>
  <c r="S629" i="109"/>
  <c r="O629" i="109"/>
  <c r="L629" i="109"/>
  <c r="H629" i="109"/>
  <c r="E629" i="109"/>
  <c r="V628" i="109"/>
  <c r="S628" i="109"/>
  <c r="O628" i="109"/>
  <c r="L628" i="109"/>
  <c r="H628" i="109"/>
  <c r="E628" i="109"/>
  <c r="V627" i="109"/>
  <c r="S627" i="109"/>
  <c r="O627" i="109"/>
  <c r="L627" i="109"/>
  <c r="H627" i="109"/>
  <c r="E627" i="109"/>
  <c r="U616" i="109"/>
  <c r="T616" i="109"/>
  <c r="R616" i="109"/>
  <c r="Q616" i="109"/>
  <c r="N616" i="109"/>
  <c r="M616" i="109"/>
  <c r="K616" i="109"/>
  <c r="J616" i="109"/>
  <c r="G616" i="109"/>
  <c r="F616" i="109"/>
  <c r="D616" i="109"/>
  <c r="C616" i="109"/>
  <c r="V615" i="109"/>
  <c r="S615" i="109"/>
  <c r="O615" i="109"/>
  <c r="L615" i="109"/>
  <c r="H615" i="109"/>
  <c r="E615" i="109"/>
  <c r="V614" i="109"/>
  <c r="S614" i="109"/>
  <c r="O614" i="109"/>
  <c r="L614" i="109"/>
  <c r="H614" i="109"/>
  <c r="E614" i="109"/>
  <c r="V613" i="109"/>
  <c r="S613" i="109"/>
  <c r="O613" i="109"/>
  <c r="L613" i="109"/>
  <c r="H613" i="109"/>
  <c r="E613" i="109"/>
  <c r="V612" i="109"/>
  <c r="S612" i="109"/>
  <c r="O612" i="109"/>
  <c r="L612" i="109"/>
  <c r="H612" i="109"/>
  <c r="E612" i="109"/>
  <c r="V611" i="109"/>
  <c r="S611" i="109"/>
  <c r="O611" i="109"/>
  <c r="L611" i="109"/>
  <c r="H611" i="109"/>
  <c r="E611" i="109"/>
  <c r="O575" i="109"/>
  <c r="N575" i="109"/>
  <c r="M575" i="109"/>
  <c r="L575" i="109"/>
  <c r="K575" i="109"/>
  <c r="J575" i="109"/>
  <c r="I575" i="109"/>
  <c r="H575" i="109"/>
  <c r="F575" i="109"/>
  <c r="E575" i="109"/>
  <c r="D575" i="109"/>
  <c r="C575" i="109"/>
  <c r="P574" i="109"/>
  <c r="G574" i="109"/>
  <c r="P573" i="109"/>
  <c r="G573" i="109"/>
  <c r="U565" i="109"/>
  <c r="T565" i="109"/>
  <c r="S565" i="109"/>
  <c r="Z564" i="109"/>
  <c r="V564" i="109"/>
  <c r="L564" i="109"/>
  <c r="K564" i="109"/>
  <c r="G564" i="109"/>
  <c r="D564" i="109"/>
  <c r="C564" i="109"/>
  <c r="Z563" i="109"/>
  <c r="V563" i="109"/>
  <c r="L563" i="109"/>
  <c r="K563" i="109"/>
  <c r="G563" i="109"/>
  <c r="D563" i="109"/>
  <c r="C563" i="109"/>
  <c r="Z562" i="109"/>
  <c r="V562" i="109"/>
  <c r="L562" i="109"/>
  <c r="K562" i="109"/>
  <c r="G562" i="109"/>
  <c r="D562" i="109"/>
  <c r="C562" i="109"/>
  <c r="Z561" i="109"/>
  <c r="V561" i="109"/>
  <c r="L561" i="109"/>
  <c r="I597" i="109" s="1"/>
  <c r="K561" i="109"/>
  <c r="H597" i="109" s="1"/>
  <c r="G561" i="109"/>
  <c r="D597" i="109" s="1"/>
  <c r="D561" i="109"/>
  <c r="C561" i="109"/>
  <c r="Z560" i="109"/>
  <c r="V560" i="109"/>
  <c r="L560" i="109"/>
  <c r="I596" i="109" s="1"/>
  <c r="K560" i="109"/>
  <c r="H596" i="109" s="1"/>
  <c r="G560" i="109"/>
  <c r="D596" i="109" s="1"/>
  <c r="D560" i="109"/>
  <c r="C560" i="109"/>
  <c r="Z559" i="109"/>
  <c r="V559" i="109"/>
  <c r="L559" i="109"/>
  <c r="I595" i="109" s="1"/>
  <c r="K559" i="109"/>
  <c r="H595" i="109" s="1"/>
  <c r="G559" i="109"/>
  <c r="D595" i="109" s="1"/>
  <c r="D559" i="109"/>
  <c r="C559" i="109"/>
  <c r="Z558" i="109"/>
  <c r="V558" i="109"/>
  <c r="L558" i="109"/>
  <c r="I594" i="109" s="1"/>
  <c r="K558" i="109"/>
  <c r="H594" i="109" s="1"/>
  <c r="G558" i="109"/>
  <c r="D594" i="109" s="1"/>
  <c r="D558" i="109"/>
  <c r="C558" i="109"/>
  <c r="Z557" i="109"/>
  <c r="V557" i="109"/>
  <c r="L557" i="109"/>
  <c r="K557" i="109"/>
  <c r="H593" i="109" s="1"/>
  <c r="G557" i="109"/>
  <c r="D593" i="109" s="1"/>
  <c r="D557" i="109"/>
  <c r="C557" i="109"/>
  <c r="S556" i="109"/>
  <c r="Z555" i="109"/>
  <c r="L555" i="109"/>
  <c r="K555" i="109"/>
  <c r="G555" i="109"/>
  <c r="D555" i="109"/>
  <c r="C555" i="109"/>
  <c r="Z554" i="109"/>
  <c r="L554" i="109"/>
  <c r="I584" i="109" s="1"/>
  <c r="K554" i="109"/>
  <c r="H584" i="109" s="1"/>
  <c r="G554" i="109"/>
  <c r="D554" i="109"/>
  <c r="C554" i="109"/>
  <c r="Z553" i="109"/>
  <c r="L553" i="109"/>
  <c r="I583" i="109" s="1"/>
  <c r="K553" i="109"/>
  <c r="H583" i="109" s="1"/>
  <c r="G553" i="109"/>
  <c r="D553" i="109"/>
  <c r="C553" i="109"/>
  <c r="Z552" i="109"/>
  <c r="L552" i="109"/>
  <c r="I582" i="109" s="1"/>
  <c r="K552" i="109"/>
  <c r="H582" i="109" s="1"/>
  <c r="G552" i="109"/>
  <c r="D582" i="109" s="1"/>
  <c r="D552" i="109"/>
  <c r="C552" i="109"/>
  <c r="O540" i="109"/>
  <c r="M540" i="109"/>
  <c r="L540" i="109"/>
  <c r="I540" i="109"/>
  <c r="G540" i="109"/>
  <c r="F540" i="109"/>
  <c r="C540" i="109"/>
  <c r="G565" i="109" s="1"/>
  <c r="U539" i="109"/>
  <c r="R539" i="109"/>
  <c r="O564" i="109" s="1"/>
  <c r="N539" i="109"/>
  <c r="H539" i="109"/>
  <c r="E539" i="109"/>
  <c r="U538" i="109"/>
  <c r="R538" i="109"/>
  <c r="O563" i="109" s="1"/>
  <c r="N538" i="109"/>
  <c r="H538" i="109"/>
  <c r="E538" i="109"/>
  <c r="U537" i="109"/>
  <c r="R537" i="109"/>
  <c r="O562" i="109" s="1"/>
  <c r="N537" i="109"/>
  <c r="H537" i="109"/>
  <c r="E537" i="109"/>
  <c r="U536" i="109"/>
  <c r="R536" i="109"/>
  <c r="O561" i="109" s="1"/>
  <c r="N536" i="109"/>
  <c r="H536" i="109"/>
  <c r="E536" i="109"/>
  <c r="U535" i="109"/>
  <c r="R535" i="109"/>
  <c r="O560" i="109" s="1"/>
  <c r="L596" i="109" s="1"/>
  <c r="N535" i="109"/>
  <c r="H535" i="109"/>
  <c r="E535" i="109"/>
  <c r="U534" i="109"/>
  <c r="R534" i="109"/>
  <c r="O559" i="109" s="1"/>
  <c r="N534" i="109"/>
  <c r="H534" i="109"/>
  <c r="E534" i="109"/>
  <c r="U533" i="109"/>
  <c r="R533" i="109"/>
  <c r="O558" i="109" s="1"/>
  <c r="N533" i="109"/>
  <c r="H533" i="109"/>
  <c r="E533" i="109"/>
  <c r="U532" i="109"/>
  <c r="R532" i="109"/>
  <c r="N532" i="109"/>
  <c r="H532" i="109"/>
  <c r="E532" i="109"/>
  <c r="Q459" i="109" s="1"/>
  <c r="O531" i="109"/>
  <c r="M531" i="109"/>
  <c r="L531" i="109"/>
  <c r="I531" i="109"/>
  <c r="G531" i="109"/>
  <c r="F531" i="109"/>
  <c r="C531" i="109"/>
  <c r="U530" i="109"/>
  <c r="R530" i="109"/>
  <c r="O555" i="109" s="1"/>
  <c r="N530" i="109"/>
  <c r="H530" i="109"/>
  <c r="E530" i="109"/>
  <c r="U529" i="109"/>
  <c r="R529" i="109"/>
  <c r="O554" i="109" s="1"/>
  <c r="L584" i="109" s="1"/>
  <c r="N529" i="109"/>
  <c r="H529" i="109"/>
  <c r="E529" i="109"/>
  <c r="U528" i="109"/>
  <c r="R528" i="109"/>
  <c r="O553" i="109" s="1"/>
  <c r="L583" i="109" s="1"/>
  <c r="N528" i="109"/>
  <c r="H528" i="109"/>
  <c r="E528" i="109"/>
  <c r="U527" i="109"/>
  <c r="R527" i="109"/>
  <c r="N527" i="109"/>
  <c r="H527" i="109"/>
  <c r="E527" i="109"/>
  <c r="Q454" i="109" s="1"/>
  <c r="Q514" i="109"/>
  <c r="P514" i="109"/>
  <c r="O514" i="109"/>
  <c r="N514" i="109"/>
  <c r="M514" i="109"/>
  <c r="L514" i="109"/>
  <c r="K514" i="109"/>
  <c r="J514" i="109"/>
  <c r="I514" i="109"/>
  <c r="H514" i="109"/>
  <c r="G514" i="109"/>
  <c r="F514" i="109"/>
  <c r="E514" i="109"/>
  <c r="D514" i="109"/>
  <c r="C514" i="109"/>
  <c r="Q512" i="109"/>
  <c r="Q513" i="109" s="1"/>
  <c r="P512" i="109"/>
  <c r="O512" i="109"/>
  <c r="O504" i="109" s="1"/>
  <c r="X539" i="109" s="1"/>
  <c r="N512" i="109"/>
  <c r="N504" i="109" s="1"/>
  <c r="X538" i="109" s="1"/>
  <c r="M512" i="109"/>
  <c r="M513" i="109" s="1"/>
  <c r="L512" i="109"/>
  <c r="L504" i="109" s="1"/>
  <c r="X536" i="109" s="1"/>
  <c r="K512" i="109"/>
  <c r="K504" i="109" s="1"/>
  <c r="X535" i="109" s="1"/>
  <c r="J512" i="109"/>
  <c r="I512" i="109"/>
  <c r="I513" i="109" s="1"/>
  <c r="H512" i="109"/>
  <c r="G512" i="109"/>
  <c r="F512" i="109"/>
  <c r="E512" i="109"/>
  <c r="E504" i="109" s="1"/>
  <c r="X529" i="109" s="1"/>
  <c r="D512" i="109"/>
  <c r="C512" i="109"/>
  <c r="C504" i="109" s="1"/>
  <c r="X527" i="109" s="1"/>
  <c r="P495" i="109"/>
  <c r="P504" i="109" s="1"/>
  <c r="G495" i="109"/>
  <c r="P494" i="109"/>
  <c r="G494" i="109"/>
  <c r="P467" i="109"/>
  <c r="K467" i="109"/>
  <c r="I467" i="109"/>
  <c r="D466" i="109"/>
  <c r="F564" i="109" s="1"/>
  <c r="D465" i="109"/>
  <c r="F563" i="109" s="1"/>
  <c r="D464" i="109"/>
  <c r="F562" i="109" s="1"/>
  <c r="D463" i="109"/>
  <c r="F561" i="109" s="1"/>
  <c r="D462" i="109"/>
  <c r="F560" i="109" s="1"/>
  <c r="D461" i="109"/>
  <c r="F559" i="109" s="1"/>
  <c r="D460" i="109"/>
  <c r="F558" i="109" s="1"/>
  <c r="D459" i="109"/>
  <c r="F557" i="109" s="1"/>
  <c r="P458" i="109"/>
  <c r="K458" i="109"/>
  <c r="AF531" i="109" s="1"/>
  <c r="I458" i="109"/>
  <c r="D457" i="109"/>
  <c r="F555" i="109" s="1"/>
  <c r="D456" i="109"/>
  <c r="F554" i="109" s="1"/>
  <c r="C584" i="109" s="1"/>
  <c r="D455" i="109"/>
  <c r="F553" i="109" s="1"/>
  <c r="C583" i="109" s="1"/>
  <c r="F552" i="109"/>
  <c r="O425" i="109"/>
  <c r="P425" i="109" s="1"/>
  <c r="K425" i="109"/>
  <c r="I425" i="109"/>
  <c r="G425" i="109"/>
  <c r="E425" i="109"/>
  <c r="D425" i="109"/>
  <c r="Q424" i="109"/>
  <c r="M424" i="109"/>
  <c r="N424" i="109" s="1"/>
  <c r="L424" i="109"/>
  <c r="J424" i="109"/>
  <c r="F424" i="109"/>
  <c r="H424" i="109" s="1"/>
  <c r="Q423" i="109"/>
  <c r="M423" i="109"/>
  <c r="N423" i="109" s="1"/>
  <c r="L423" i="109"/>
  <c r="J423" i="109"/>
  <c r="F423" i="109"/>
  <c r="H423" i="109" s="1"/>
  <c r="Q422" i="109"/>
  <c r="M422" i="109"/>
  <c r="N422" i="109" s="1"/>
  <c r="L422" i="109"/>
  <c r="J422" i="109"/>
  <c r="F422" i="109"/>
  <c r="H422" i="109" s="1"/>
  <c r="Q421" i="109"/>
  <c r="M421" i="109"/>
  <c r="N421" i="109" s="1"/>
  <c r="L421" i="109"/>
  <c r="J421" i="109"/>
  <c r="F421" i="109"/>
  <c r="H421" i="109" s="1"/>
  <c r="Q420" i="109"/>
  <c r="M420" i="109"/>
  <c r="N420" i="109" s="1"/>
  <c r="L420" i="109"/>
  <c r="J420" i="109"/>
  <c r="F420" i="109"/>
  <c r="H420" i="109" s="1"/>
  <c r="Q419" i="109"/>
  <c r="M419" i="109"/>
  <c r="N419" i="109" s="1"/>
  <c r="L419" i="109"/>
  <c r="J419" i="109"/>
  <c r="F419" i="109"/>
  <c r="H419" i="109" s="1"/>
  <c r="Q418" i="109"/>
  <c r="M418" i="109"/>
  <c r="N418" i="109" s="1"/>
  <c r="L418" i="109"/>
  <c r="J418" i="109"/>
  <c r="F418" i="109"/>
  <c r="H418" i="109" s="1"/>
  <c r="Q417" i="109"/>
  <c r="M417" i="109"/>
  <c r="N417" i="109" s="1"/>
  <c r="L417" i="109"/>
  <c r="J417" i="109"/>
  <c r="F417" i="109"/>
  <c r="H417" i="109" s="1"/>
  <c r="O416" i="109"/>
  <c r="P416" i="109" s="1"/>
  <c r="K416" i="109"/>
  <c r="I416" i="109"/>
  <c r="I426" i="109" s="1"/>
  <c r="G416" i="109"/>
  <c r="E416" i="109"/>
  <c r="D416" i="109"/>
  <c r="Q415" i="109"/>
  <c r="M415" i="109"/>
  <c r="N415" i="109" s="1"/>
  <c r="L415" i="109"/>
  <c r="J415" i="109"/>
  <c r="F415" i="109"/>
  <c r="H415" i="109" s="1"/>
  <c r="Q414" i="109"/>
  <c r="M414" i="109"/>
  <c r="N414" i="109" s="1"/>
  <c r="L414" i="109"/>
  <c r="J414" i="109"/>
  <c r="F414" i="109"/>
  <c r="H414" i="109" s="1"/>
  <c r="Q413" i="109"/>
  <c r="M413" i="109"/>
  <c r="N413" i="109" s="1"/>
  <c r="L413" i="109"/>
  <c r="J413" i="109"/>
  <c r="F413" i="109"/>
  <c r="H413" i="109" s="1"/>
  <c r="Q412" i="109"/>
  <c r="M412" i="109"/>
  <c r="N412" i="109" s="1"/>
  <c r="L412" i="109"/>
  <c r="J412" i="109"/>
  <c r="F412" i="109"/>
  <c r="H412" i="109" s="1"/>
  <c r="AE348" i="109"/>
  <c r="AD348" i="109"/>
  <c r="AC348" i="109"/>
  <c r="AB348" i="109"/>
  <c r="AA348" i="109"/>
  <c r="Z348" i="109"/>
  <c r="Y348" i="109"/>
  <c r="X348" i="109"/>
  <c r="W348" i="109"/>
  <c r="V348" i="109"/>
  <c r="U348" i="109"/>
  <c r="T348" i="109"/>
  <c r="S347" i="109"/>
  <c r="R347" i="109"/>
  <c r="Q347" i="109"/>
  <c r="P347" i="109"/>
  <c r="O347" i="109"/>
  <c r="N347" i="109"/>
  <c r="M347" i="109"/>
  <c r="L347" i="109"/>
  <c r="K347" i="109"/>
  <c r="J347" i="109"/>
  <c r="I347" i="109"/>
  <c r="H347" i="109"/>
  <c r="G347" i="109"/>
  <c r="AE288" i="109"/>
  <c r="AD288" i="109"/>
  <c r="AC288" i="109"/>
  <c r="AB288" i="109"/>
  <c r="AA288" i="109"/>
  <c r="Z288" i="109"/>
  <c r="Y288" i="109"/>
  <c r="X288" i="109"/>
  <c r="W288" i="109"/>
  <c r="V288" i="109"/>
  <c r="U288" i="109"/>
  <c r="T288" i="109"/>
  <c r="S287" i="109"/>
  <c r="R287" i="109"/>
  <c r="Q287" i="109"/>
  <c r="P287" i="109"/>
  <c r="O287" i="109"/>
  <c r="N287" i="109"/>
  <c r="M287" i="109"/>
  <c r="L287" i="109"/>
  <c r="K287" i="109"/>
  <c r="J287" i="109"/>
  <c r="I287" i="109"/>
  <c r="G287" i="109"/>
  <c r="AE229" i="109"/>
  <c r="AD229" i="109"/>
  <c r="AC229" i="109"/>
  <c r="AB229" i="109"/>
  <c r="AA229" i="109"/>
  <c r="Z229" i="109"/>
  <c r="Y229" i="109"/>
  <c r="X229" i="109"/>
  <c r="W229" i="109"/>
  <c r="V229" i="109"/>
  <c r="U229" i="109"/>
  <c r="T229" i="109"/>
  <c r="S228" i="109"/>
  <c r="R228" i="109"/>
  <c r="Q228" i="109"/>
  <c r="P228" i="109"/>
  <c r="O228" i="109"/>
  <c r="N228" i="109"/>
  <c r="M228" i="109"/>
  <c r="L228" i="109"/>
  <c r="K228" i="109"/>
  <c r="J228" i="109"/>
  <c r="I228" i="109"/>
  <c r="H228" i="109"/>
  <c r="AE168" i="109"/>
  <c r="AD168" i="109"/>
  <c r="AC168" i="109"/>
  <c r="AB168" i="109"/>
  <c r="AA168" i="109"/>
  <c r="Z168" i="109"/>
  <c r="Y168" i="109"/>
  <c r="X168" i="109"/>
  <c r="W168" i="109"/>
  <c r="V168" i="109"/>
  <c r="U168" i="109"/>
  <c r="T168" i="109"/>
  <c r="S167" i="109"/>
  <c r="R167" i="109"/>
  <c r="Q167" i="109"/>
  <c r="P167" i="109"/>
  <c r="O167" i="109"/>
  <c r="N167" i="109"/>
  <c r="M167" i="109"/>
  <c r="L167" i="109"/>
  <c r="K167" i="109"/>
  <c r="J167" i="109"/>
  <c r="I167" i="109"/>
  <c r="H167" i="109"/>
  <c r="F162" i="109"/>
  <c r="D162" i="109"/>
  <c r="NI1875" i="156"/>
  <c r="NJ1875" i="156"/>
  <c r="NK1875" i="156"/>
  <c r="NM1875" i="156"/>
  <c r="NL1875" i="156"/>
  <c r="NE1844" i="156"/>
  <c r="NA1844" i="156"/>
  <c r="NB1844" i="156"/>
  <c r="NC1844" i="156"/>
  <c r="ND1844" i="156"/>
  <c r="EF507" i="156"/>
  <c r="LI1795" i="146"/>
  <c r="G2484" i="152"/>
  <c r="G2483" i="152"/>
  <c r="G2482" i="152"/>
  <c r="G2481" i="152"/>
  <c r="G2480" i="152"/>
  <c r="G2479" i="152"/>
  <c r="G2478" i="152"/>
  <c r="G2477" i="152"/>
  <c r="G2476" i="152"/>
  <c r="G2475" i="152"/>
  <c r="G2474" i="152"/>
  <c r="G2473" i="152"/>
  <c r="G2472" i="152"/>
  <c r="G2471" i="152"/>
  <c r="G2470" i="152"/>
  <c r="G2469" i="152"/>
  <c r="G2468" i="152"/>
  <c r="G2467" i="152"/>
  <c r="F2367" i="152"/>
  <c r="F2366" i="152"/>
  <c r="F2365" i="152"/>
  <c r="F2364" i="152"/>
  <c r="F2363" i="152"/>
  <c r="F2362" i="152"/>
  <c r="F2361" i="152"/>
  <c r="F2360" i="152"/>
  <c r="F2359" i="152"/>
  <c r="F2358" i="152"/>
  <c r="I2290" i="152"/>
  <c r="E2290" i="152"/>
  <c r="I2289" i="152"/>
  <c r="E2289" i="152"/>
  <c r="I2288" i="152"/>
  <c r="E2288" i="152"/>
  <c r="I2287" i="152"/>
  <c r="E2287" i="152"/>
  <c r="I2286" i="152"/>
  <c r="E2286" i="152"/>
  <c r="I2285" i="152"/>
  <c r="E2285" i="152"/>
  <c r="I2284" i="152"/>
  <c r="E2284" i="152"/>
  <c r="I2283" i="152"/>
  <c r="E2283" i="152"/>
  <c r="I2282" i="152"/>
  <c r="E2282" i="152"/>
  <c r="I2281" i="152"/>
  <c r="E2281" i="152"/>
  <c r="I2280" i="152"/>
  <c r="E2280" i="152"/>
  <c r="I2279" i="152"/>
  <c r="E2279" i="152"/>
  <c r="I2278" i="152"/>
  <c r="E2278" i="152"/>
  <c r="I2277" i="152"/>
  <c r="E2277" i="152"/>
  <c r="I2276" i="152"/>
  <c r="E2276" i="152"/>
  <c r="I2275" i="152"/>
  <c r="E2275" i="152"/>
  <c r="I2274" i="152"/>
  <c r="E2274" i="152"/>
  <c r="E2273" i="152"/>
  <c r="E2246" i="152"/>
  <c r="E2245" i="152"/>
  <c r="E2244" i="152"/>
  <c r="E2243" i="152"/>
  <c r="E2242" i="152"/>
  <c r="E2241" i="152"/>
  <c r="E2240" i="152"/>
  <c r="L1195" i="152"/>
  <c r="I1195" i="152"/>
  <c r="F1195" i="152"/>
  <c r="L1194" i="152"/>
  <c r="I1194" i="152"/>
  <c r="F1194" i="152"/>
  <c r="L1193" i="152"/>
  <c r="I1193" i="152"/>
  <c r="F1193" i="152"/>
  <c r="L1192" i="152"/>
  <c r="I1192" i="152"/>
  <c r="F1192" i="152"/>
  <c r="L1191" i="152"/>
  <c r="I1191" i="152"/>
  <c r="F1191" i="152"/>
  <c r="L1190" i="152"/>
  <c r="I1190" i="152"/>
  <c r="F1190" i="152"/>
  <c r="L1189" i="152"/>
  <c r="I1189" i="152"/>
  <c r="F1189" i="152"/>
  <c r="L1188" i="152"/>
  <c r="I1188" i="152"/>
  <c r="F1188" i="152"/>
  <c r="N1187" i="152"/>
  <c r="M1187" i="152"/>
  <c r="K1187" i="152"/>
  <c r="J1187" i="152"/>
  <c r="H1187" i="152"/>
  <c r="G1187" i="152"/>
  <c r="E1187" i="152"/>
  <c r="D1187" i="152"/>
  <c r="L1186" i="152"/>
  <c r="I1186" i="152"/>
  <c r="F1186" i="152"/>
  <c r="L1185" i="152"/>
  <c r="I1185" i="152"/>
  <c r="F1185" i="152"/>
  <c r="L1184" i="152"/>
  <c r="I1184" i="152"/>
  <c r="F1184" i="152"/>
  <c r="L1183" i="152"/>
  <c r="I1183" i="152"/>
  <c r="F1183" i="152"/>
  <c r="O1165" i="152"/>
  <c r="N1165" i="152"/>
  <c r="M1165" i="152"/>
  <c r="G1165" i="152"/>
  <c r="F1165" i="152"/>
  <c r="D1165" i="152"/>
  <c r="O1162" i="152"/>
  <c r="N1162" i="152"/>
  <c r="M1162" i="152"/>
  <c r="L1162" i="152"/>
  <c r="K1162" i="152"/>
  <c r="J1162" i="152"/>
  <c r="D1162" i="152"/>
  <c r="O1159" i="152"/>
  <c r="N1159" i="152"/>
  <c r="M1159" i="152"/>
  <c r="L1159" i="152"/>
  <c r="K1159" i="152"/>
  <c r="J1159" i="152"/>
  <c r="I1159" i="152"/>
  <c r="H1159" i="152"/>
  <c r="D1159" i="152"/>
  <c r="O1156" i="152"/>
  <c r="N1156" i="152"/>
  <c r="M1156" i="152"/>
  <c r="L1156" i="152"/>
  <c r="K1156" i="152"/>
  <c r="J1156" i="152"/>
  <c r="I1156" i="152"/>
  <c r="H1156" i="152"/>
  <c r="D1156" i="152"/>
  <c r="O1153" i="152"/>
  <c r="N1153" i="152"/>
  <c r="M1153" i="152"/>
  <c r="L1153" i="152"/>
  <c r="K1153" i="152"/>
  <c r="J1153" i="152"/>
  <c r="I1153" i="152"/>
  <c r="H1153" i="152"/>
  <c r="G1153" i="152"/>
  <c r="D1153" i="152"/>
  <c r="O1150" i="152"/>
  <c r="N1150" i="152"/>
  <c r="M1150" i="152"/>
  <c r="L1150" i="152"/>
  <c r="K1150" i="152"/>
  <c r="J1150" i="152"/>
  <c r="I1150" i="152"/>
  <c r="H1150" i="152"/>
  <c r="G1150" i="152"/>
  <c r="D1150" i="152"/>
  <c r="O1147" i="152"/>
  <c r="N1147" i="152"/>
  <c r="M1147" i="152"/>
  <c r="L1147" i="152"/>
  <c r="K1147" i="152"/>
  <c r="J1147" i="152"/>
  <c r="I1147" i="152"/>
  <c r="H1147" i="152"/>
  <c r="G1147" i="152"/>
  <c r="F1147" i="152"/>
  <c r="D1147" i="152"/>
  <c r="O1144" i="152"/>
  <c r="N1144" i="152"/>
  <c r="M1144" i="152"/>
  <c r="L1144" i="152"/>
  <c r="K1144" i="152"/>
  <c r="J1144" i="152"/>
  <c r="I1144" i="152"/>
  <c r="H1144" i="152"/>
  <c r="G1144" i="152"/>
  <c r="F1144" i="152"/>
  <c r="D1144" i="152"/>
  <c r="O1141" i="152"/>
  <c r="N1141" i="152"/>
  <c r="M1141" i="152"/>
  <c r="L1141" i="152"/>
  <c r="K1141" i="152"/>
  <c r="J1141" i="152"/>
  <c r="I1141" i="152"/>
  <c r="H1141" i="152"/>
  <c r="G1141" i="152"/>
  <c r="F1141" i="152"/>
  <c r="E1141" i="152"/>
  <c r="D1141" i="152"/>
  <c r="O1138" i="152"/>
  <c r="N1138" i="152"/>
  <c r="M1138" i="152"/>
  <c r="L1138" i="152"/>
  <c r="K1138" i="152"/>
  <c r="J1138" i="152"/>
  <c r="I1138" i="152"/>
  <c r="H1138" i="152"/>
  <c r="G1138" i="152"/>
  <c r="F1138" i="152"/>
  <c r="E1138" i="152"/>
  <c r="D1138" i="152"/>
  <c r="O1135" i="152"/>
  <c r="N1135" i="152"/>
  <c r="M1135" i="152"/>
  <c r="L1135" i="152"/>
  <c r="K1135" i="152"/>
  <c r="J1135" i="152"/>
  <c r="I1135" i="152"/>
  <c r="H1135" i="152"/>
  <c r="G1135" i="152"/>
  <c r="F1135" i="152"/>
  <c r="E1135" i="152"/>
  <c r="D1135" i="152"/>
  <c r="O1132" i="152"/>
  <c r="N1132" i="152"/>
  <c r="M1132" i="152"/>
  <c r="L1132" i="152"/>
  <c r="K1132" i="152"/>
  <c r="J1132" i="152"/>
  <c r="I1132" i="152"/>
  <c r="H1132" i="152"/>
  <c r="G1132" i="152"/>
  <c r="F1132" i="152"/>
  <c r="E1132" i="152"/>
  <c r="D1132" i="152"/>
  <c r="O1129" i="152"/>
  <c r="N1129" i="152"/>
  <c r="M1129" i="152"/>
  <c r="L1129" i="152"/>
  <c r="K1129" i="152"/>
  <c r="J1129" i="152"/>
  <c r="I1129" i="152"/>
  <c r="H1129" i="152"/>
  <c r="G1129" i="152"/>
  <c r="F1129" i="152"/>
  <c r="E1129" i="152"/>
  <c r="D1129" i="152"/>
  <c r="O1126" i="152"/>
  <c r="N1126" i="152"/>
  <c r="M1126" i="152"/>
  <c r="L1126" i="152"/>
  <c r="K1126" i="152"/>
  <c r="J1126" i="152"/>
  <c r="I1126" i="152"/>
  <c r="H1126" i="152"/>
  <c r="G1126" i="152"/>
  <c r="F1126" i="152"/>
  <c r="E1126" i="152"/>
  <c r="D1126" i="152"/>
  <c r="O1123" i="152"/>
  <c r="N1123" i="152"/>
  <c r="M1123" i="152"/>
  <c r="L1123" i="152"/>
  <c r="K1123" i="152"/>
  <c r="J1123" i="152"/>
  <c r="I1123" i="152"/>
  <c r="H1123" i="152"/>
  <c r="G1123" i="152"/>
  <c r="F1123" i="152"/>
  <c r="E1123" i="152"/>
  <c r="D1123" i="152"/>
  <c r="O1120" i="152"/>
  <c r="N1120" i="152"/>
  <c r="M1120" i="152"/>
  <c r="L1120" i="152"/>
  <c r="K1120" i="152"/>
  <c r="J1120" i="152"/>
  <c r="I1120" i="152"/>
  <c r="H1120" i="152"/>
  <c r="G1120" i="152"/>
  <c r="F1120" i="152"/>
  <c r="E1120" i="152"/>
  <c r="D1120" i="152"/>
  <c r="O1117" i="152"/>
  <c r="N1117" i="152"/>
  <c r="M1117" i="152"/>
  <c r="L1117" i="152"/>
  <c r="K1117" i="152"/>
  <c r="J1117" i="152"/>
  <c r="I1117" i="152"/>
  <c r="H1117" i="152"/>
  <c r="G1117" i="152"/>
  <c r="F1117" i="152"/>
  <c r="E1117" i="152"/>
  <c r="D1117" i="152"/>
  <c r="O1114" i="152"/>
  <c r="N1114" i="152"/>
  <c r="M1114" i="152"/>
  <c r="L1114" i="152"/>
  <c r="K1114" i="152"/>
  <c r="J1114" i="152"/>
  <c r="I1114" i="152"/>
  <c r="H1114" i="152"/>
  <c r="G1114" i="152"/>
  <c r="F1114" i="152"/>
  <c r="E1114" i="152"/>
  <c r="D1114" i="152"/>
  <c r="O1111" i="152"/>
  <c r="N1111" i="152"/>
  <c r="M1111" i="152"/>
  <c r="L1111" i="152"/>
  <c r="K1111" i="152"/>
  <c r="J1111" i="152"/>
  <c r="I1111" i="152"/>
  <c r="H1111" i="152"/>
  <c r="G1111" i="152"/>
  <c r="F1111" i="152"/>
  <c r="E1111" i="152"/>
  <c r="D1111" i="152"/>
  <c r="O1108" i="152"/>
  <c r="N1108" i="152"/>
  <c r="M1108" i="152"/>
  <c r="L1108" i="152"/>
  <c r="K1108" i="152"/>
  <c r="J1108" i="152"/>
  <c r="I1108" i="152"/>
  <c r="H1108" i="152"/>
  <c r="G1108" i="152"/>
  <c r="F1108" i="152"/>
  <c r="E1108" i="152"/>
  <c r="D1108" i="152"/>
  <c r="G539" i="152"/>
  <c r="G538" i="152"/>
  <c r="F1881" i="151"/>
  <c r="AE531" i="109" l="1"/>
  <c r="AD531" i="109" s="1"/>
  <c r="F539" i="151"/>
  <c r="S529" i="151"/>
  <c r="T529" i="151" s="1"/>
  <c r="AB529" i="151"/>
  <c r="AC529" i="151" s="1"/>
  <c r="S524" i="151"/>
  <c r="T524" i="151" s="1"/>
  <c r="V524" i="151"/>
  <c r="V459" i="151"/>
  <c r="V464" i="151"/>
  <c r="V458" i="151"/>
  <c r="V452" i="151"/>
  <c r="J538" i="151"/>
  <c r="D538" i="151"/>
  <c r="H586" i="109"/>
  <c r="I586" i="109"/>
  <c r="V457" i="151"/>
  <c r="S455" i="151"/>
  <c r="V455" i="151" s="1"/>
  <c r="M504" i="109"/>
  <c r="X537" i="109" s="1"/>
  <c r="F513" i="109"/>
  <c r="J513" i="109"/>
  <c r="F541" i="109"/>
  <c r="M541" i="109"/>
  <c r="D601" i="109"/>
  <c r="V460" i="151"/>
  <c r="AB536" i="151"/>
  <c r="AC536" i="151" s="1"/>
  <c r="G513" i="109"/>
  <c r="C502" i="151"/>
  <c r="Y524" i="151" s="1"/>
  <c r="CN495" i="154"/>
  <c r="T554" i="109"/>
  <c r="J584" i="109"/>
  <c r="H601" i="109"/>
  <c r="D426" i="109"/>
  <c r="B2069" i="109" s="1"/>
  <c r="B2079" i="109" s="1"/>
  <c r="K426" i="109"/>
  <c r="G504" i="109"/>
  <c r="D556" i="109"/>
  <c r="Z556" i="109"/>
  <c r="AC560" i="151"/>
  <c r="ER538" i="154" s="1"/>
  <c r="K528" i="109"/>
  <c r="J528" i="109" s="1"/>
  <c r="D529" i="109"/>
  <c r="H554" i="109" s="1"/>
  <c r="Q456" i="109"/>
  <c r="K534" i="109"/>
  <c r="J534" i="109" s="1"/>
  <c r="D535" i="109"/>
  <c r="H560" i="109" s="1"/>
  <c r="E596" i="109" s="1"/>
  <c r="F596" i="109" s="1"/>
  <c r="Q462" i="109"/>
  <c r="K538" i="109"/>
  <c r="J538" i="109" s="1"/>
  <c r="D539" i="109"/>
  <c r="H564" i="109" s="1"/>
  <c r="Q466" i="109"/>
  <c r="C556" i="109"/>
  <c r="Y628" i="109"/>
  <c r="T465" i="151"/>
  <c r="K529" i="109"/>
  <c r="J529" i="109" s="1"/>
  <c r="D530" i="109"/>
  <c r="Q457" i="109"/>
  <c r="K535" i="109"/>
  <c r="J535" i="109" s="1"/>
  <c r="D536" i="109"/>
  <c r="H561" i="109" s="1"/>
  <c r="I561" i="109" s="1"/>
  <c r="J561" i="109" s="1"/>
  <c r="Q463" i="109"/>
  <c r="K539" i="109"/>
  <c r="J539" i="109" s="1"/>
  <c r="V462" i="151"/>
  <c r="K530" i="109"/>
  <c r="J530" i="109" s="1"/>
  <c r="D533" i="109"/>
  <c r="H558" i="109" s="1"/>
  <c r="I558" i="109" s="1"/>
  <c r="J558" i="109" s="1"/>
  <c r="Q460" i="109"/>
  <c r="K536" i="109"/>
  <c r="J536" i="109" s="1"/>
  <c r="D537" i="109"/>
  <c r="H562" i="109" s="1"/>
  <c r="I562" i="109" s="1"/>
  <c r="J562" i="109" s="1"/>
  <c r="Q464" i="109"/>
  <c r="H465" i="151"/>
  <c r="N465" i="151"/>
  <c r="V463" i="151"/>
  <c r="O468" i="109"/>
  <c r="K527" i="109"/>
  <c r="S454" i="109" s="1"/>
  <c r="D528" i="109"/>
  <c r="H553" i="109" s="1"/>
  <c r="Q455" i="109"/>
  <c r="K533" i="109"/>
  <c r="J533" i="109" s="1"/>
  <c r="D534" i="109"/>
  <c r="H559" i="109" s="1"/>
  <c r="E595" i="109" s="1"/>
  <c r="F595" i="109" s="1"/>
  <c r="Q461" i="109"/>
  <c r="K537" i="109"/>
  <c r="J537" i="109" s="1"/>
  <c r="D538" i="109"/>
  <c r="H563" i="109" s="1"/>
  <c r="Q465" i="109"/>
  <c r="S465" i="151"/>
  <c r="T585" i="152"/>
  <c r="I629" i="109"/>
  <c r="I631" i="109"/>
  <c r="Q494" i="109"/>
  <c r="AA527" i="109"/>
  <c r="O426" i="109"/>
  <c r="T230" i="109"/>
  <c r="X230" i="109"/>
  <c r="AB230" i="109"/>
  <c r="E465" i="109"/>
  <c r="L465" i="109" s="1"/>
  <c r="T465" i="109" s="1"/>
  <c r="C565" i="109"/>
  <c r="C513" i="109"/>
  <c r="K513" i="109"/>
  <c r="O513" i="109"/>
  <c r="Y627" i="109"/>
  <c r="X630" i="109"/>
  <c r="E513" i="109"/>
  <c r="V349" i="109"/>
  <c r="I627" i="109"/>
  <c r="X627" i="109"/>
  <c r="L632" i="109"/>
  <c r="Y629" i="109"/>
  <c r="Y631" i="109"/>
  <c r="E1682" i="109"/>
  <c r="E1713" i="109"/>
  <c r="N1713" i="109"/>
  <c r="L1713" i="109"/>
  <c r="M1697" i="109"/>
  <c r="M1701" i="109"/>
  <c r="M1705" i="109"/>
  <c r="M1709" i="109"/>
  <c r="L1187" i="152"/>
  <c r="S585" i="152"/>
  <c r="V585" i="152"/>
  <c r="V289" i="109"/>
  <c r="Z289" i="109"/>
  <c r="AD289" i="109"/>
  <c r="E540" i="109"/>
  <c r="Q467" i="109" s="1"/>
  <c r="T555" i="109"/>
  <c r="H616" i="109"/>
  <c r="Y613" i="109"/>
  <c r="Y615" i="109"/>
  <c r="Z349" i="109"/>
  <c r="AD349" i="109"/>
  <c r="F425" i="109"/>
  <c r="I504" i="109"/>
  <c r="X533" i="109" s="1"/>
  <c r="AA533" i="109" s="1"/>
  <c r="C541" i="109"/>
  <c r="G566" i="109" s="1"/>
  <c r="L541" i="109"/>
  <c r="H540" i="109"/>
  <c r="J594" i="109"/>
  <c r="I613" i="109"/>
  <c r="X613" i="109"/>
  <c r="P614" i="109"/>
  <c r="I615" i="109"/>
  <c r="X615" i="109"/>
  <c r="P627" i="109"/>
  <c r="M1699" i="109"/>
  <c r="M1703" i="109"/>
  <c r="M1707" i="109"/>
  <c r="M1711" i="109"/>
  <c r="G1922" i="109"/>
  <c r="Z169" i="109"/>
  <c r="AD169" i="109"/>
  <c r="T289" i="109"/>
  <c r="X289" i="109"/>
  <c r="AB289" i="109"/>
  <c r="H425" i="109"/>
  <c r="D513" i="109"/>
  <c r="H513" i="109"/>
  <c r="N540" i="109"/>
  <c r="S566" i="109"/>
  <c r="G1219" i="109"/>
  <c r="E454" i="109"/>
  <c r="L454" i="109" s="1"/>
  <c r="T454" i="109" s="1"/>
  <c r="C497" i="109"/>
  <c r="C498" i="109" s="1"/>
  <c r="F1187" i="152"/>
  <c r="O1976" i="151"/>
  <c r="O1978" i="151" s="1"/>
  <c r="F1883" i="151"/>
  <c r="F1440" i="109"/>
  <c r="N1540" i="109" s="1"/>
  <c r="N1543" i="109" s="1"/>
  <c r="I1187" i="152"/>
  <c r="Q538" i="151"/>
  <c r="U465" i="151" s="1"/>
  <c r="S537" i="151"/>
  <c r="P528" i="151"/>
  <c r="P538" i="151" s="1"/>
  <c r="V537" i="151"/>
  <c r="W528" i="151"/>
  <c r="AB533" i="151"/>
  <c r="AC533" i="151" s="1"/>
  <c r="Q502" i="151"/>
  <c r="W537" i="151"/>
  <c r="S527" i="151"/>
  <c r="T527" i="151" s="1"/>
  <c r="V527" i="151"/>
  <c r="Q503" i="151"/>
  <c r="T539" i="151" s="1"/>
  <c r="G510" i="151"/>
  <c r="G502" i="151" s="1"/>
  <c r="G503" i="151"/>
  <c r="AA537" i="151"/>
  <c r="AA538" i="151" s="1"/>
  <c r="Y537" i="151"/>
  <c r="Z529" i="151"/>
  <c r="Z537" i="151" s="1"/>
  <c r="T537" i="151"/>
  <c r="S526" i="151"/>
  <c r="T526" i="151" s="1"/>
  <c r="V526" i="151"/>
  <c r="Q574" i="109"/>
  <c r="P575" i="109"/>
  <c r="Q573" i="109"/>
  <c r="G575" i="109"/>
  <c r="W611" i="109"/>
  <c r="Y614" i="109"/>
  <c r="Y611" i="109"/>
  <c r="P611" i="109"/>
  <c r="X611" i="109"/>
  <c r="X614" i="109"/>
  <c r="I614" i="109"/>
  <c r="G2001" i="109"/>
  <c r="G1969" i="109"/>
  <c r="F1805" i="109"/>
  <c r="K1713" i="109"/>
  <c r="K1219" i="109"/>
  <c r="Y630" i="109"/>
  <c r="V632" i="109"/>
  <c r="P629" i="109"/>
  <c r="P631" i="109"/>
  <c r="X629" i="109"/>
  <c r="X631" i="109"/>
  <c r="X628" i="109"/>
  <c r="H632" i="109"/>
  <c r="I630" i="109"/>
  <c r="V565" i="109"/>
  <c r="O541" i="109"/>
  <c r="N531" i="109"/>
  <c r="R531" i="109"/>
  <c r="O552" i="109"/>
  <c r="O556" i="109" s="1"/>
  <c r="G541" i="109"/>
  <c r="U540" i="109"/>
  <c r="K556" i="109"/>
  <c r="T553" i="109"/>
  <c r="T552" i="109"/>
  <c r="H531" i="109"/>
  <c r="U531" i="109"/>
  <c r="G556" i="109"/>
  <c r="D565" i="109"/>
  <c r="Z565" i="109"/>
  <c r="E552" i="109"/>
  <c r="K468" i="109"/>
  <c r="I468" i="109"/>
  <c r="D532" i="109"/>
  <c r="M425" i="109"/>
  <c r="N425" i="109" s="1"/>
  <c r="G426" i="109"/>
  <c r="E426" i="109"/>
  <c r="E463" i="109"/>
  <c r="L463" i="109" s="1"/>
  <c r="T463" i="109" s="1"/>
  <c r="J425" i="109"/>
  <c r="E461" i="109"/>
  <c r="L425" i="109"/>
  <c r="E459" i="109"/>
  <c r="J459" i="109" s="1"/>
  <c r="R459" i="109" s="1"/>
  <c r="K584" i="109"/>
  <c r="E456" i="109"/>
  <c r="J456" i="109" s="1"/>
  <c r="R456" i="109" s="1"/>
  <c r="E554" i="109"/>
  <c r="L416" i="109"/>
  <c r="E497" i="109"/>
  <c r="E498" i="109" s="1"/>
  <c r="H416" i="109"/>
  <c r="J416" i="109"/>
  <c r="T349" i="109"/>
  <c r="X349" i="109"/>
  <c r="AB349" i="109"/>
  <c r="V230" i="109"/>
  <c r="Z230" i="109"/>
  <c r="AD230" i="109"/>
  <c r="T169" i="109"/>
  <c r="X169" i="109"/>
  <c r="AB169" i="109"/>
  <c r="V169" i="109"/>
  <c r="G1218" i="109"/>
  <c r="K1218" i="109"/>
  <c r="F565" i="109"/>
  <c r="E557" i="109"/>
  <c r="C593" i="109"/>
  <c r="C594" i="109"/>
  <c r="E558" i="109"/>
  <c r="E561" i="109"/>
  <c r="C597" i="109"/>
  <c r="E562" i="109"/>
  <c r="C595" i="109"/>
  <c r="E559" i="109"/>
  <c r="C596" i="109"/>
  <c r="E560" i="109"/>
  <c r="E563" i="109"/>
  <c r="E564" i="109"/>
  <c r="E594" i="109"/>
  <c r="F594" i="109" s="1"/>
  <c r="E597" i="109"/>
  <c r="F597" i="109" s="1"/>
  <c r="J582" i="109"/>
  <c r="F416" i="109"/>
  <c r="L459" i="109"/>
  <c r="T459" i="109" s="1"/>
  <c r="Q495" i="109"/>
  <c r="Q504" i="109" s="1"/>
  <c r="I497" i="109"/>
  <c r="K497" i="109"/>
  <c r="M497" i="109"/>
  <c r="O497" i="109"/>
  <c r="E531" i="109"/>
  <c r="E541" i="109" s="1"/>
  <c r="D527" i="109"/>
  <c r="AA529" i="109"/>
  <c r="H555" i="109"/>
  <c r="O557" i="109"/>
  <c r="R540" i="109"/>
  <c r="L595" i="109"/>
  <c r="L597" i="109"/>
  <c r="AA536" i="109"/>
  <c r="AA538" i="109"/>
  <c r="E553" i="109"/>
  <c r="E555" i="109"/>
  <c r="L565" i="109"/>
  <c r="I593" i="109"/>
  <c r="I601" i="109" s="1"/>
  <c r="I564" i="109"/>
  <c r="J564" i="109" s="1"/>
  <c r="W627" i="109"/>
  <c r="O632" i="109"/>
  <c r="M416" i="109"/>
  <c r="N416" i="109" s="1"/>
  <c r="C582" i="109"/>
  <c r="C586" i="109" s="1"/>
  <c r="F556" i="109"/>
  <c r="E455" i="109"/>
  <c r="E457" i="109"/>
  <c r="D458" i="109"/>
  <c r="E460" i="109"/>
  <c r="E462" i="109"/>
  <c r="E464" i="109"/>
  <c r="M465" i="109"/>
  <c r="AJ538" i="109" s="1"/>
  <c r="AI538" i="109" s="1"/>
  <c r="AH538" i="109" s="1"/>
  <c r="E466" i="109"/>
  <c r="D467" i="109"/>
  <c r="D497" i="109"/>
  <c r="F497" i="109"/>
  <c r="H497" i="109"/>
  <c r="J497" i="109"/>
  <c r="L497" i="109"/>
  <c r="N497" i="109"/>
  <c r="D504" i="109"/>
  <c r="X528" i="109" s="1"/>
  <c r="F504" i="109"/>
  <c r="X530" i="109" s="1"/>
  <c r="H504" i="109"/>
  <c r="X532" i="109" s="1"/>
  <c r="J504" i="109"/>
  <c r="X534" i="109" s="1"/>
  <c r="L513" i="109"/>
  <c r="N513" i="109"/>
  <c r="P513" i="109"/>
  <c r="I541" i="109"/>
  <c r="K532" i="109"/>
  <c r="S459" i="109" s="1"/>
  <c r="L594" i="109"/>
  <c r="AA535" i="109"/>
  <c r="AA537" i="109"/>
  <c r="AA539" i="109"/>
  <c r="M552" i="109"/>
  <c r="D583" i="109"/>
  <c r="W553" i="109"/>
  <c r="J583" i="109"/>
  <c r="K583" i="109" s="1"/>
  <c r="M553" i="109"/>
  <c r="N553" i="109" s="1"/>
  <c r="D584" i="109"/>
  <c r="W554" i="109"/>
  <c r="M554" i="109"/>
  <c r="N554" i="109" s="1"/>
  <c r="W555" i="109"/>
  <c r="M555" i="109"/>
  <c r="N555" i="109" s="1"/>
  <c r="W558" i="109"/>
  <c r="W559" i="109"/>
  <c r="M560" i="109"/>
  <c r="N560" i="109" s="1"/>
  <c r="W560" i="109"/>
  <c r="W561" i="109"/>
  <c r="W562" i="109"/>
  <c r="W563" i="109"/>
  <c r="M564" i="109"/>
  <c r="N564" i="109" s="1"/>
  <c r="W564" i="109"/>
  <c r="J596" i="109"/>
  <c r="E616" i="109"/>
  <c r="L616" i="109"/>
  <c r="X612" i="109"/>
  <c r="P612" i="109"/>
  <c r="V616" i="109"/>
  <c r="Y612" i="109"/>
  <c r="W614" i="109"/>
  <c r="S616" i="109"/>
  <c r="X616" i="109" s="1"/>
  <c r="E632" i="109"/>
  <c r="W631" i="109"/>
  <c r="U552" i="109"/>
  <c r="L556" i="109"/>
  <c r="M557" i="109"/>
  <c r="M558" i="109"/>
  <c r="N558" i="109" s="1"/>
  <c r="J595" i="109"/>
  <c r="M559" i="109"/>
  <c r="N559" i="109" s="1"/>
  <c r="J597" i="109"/>
  <c r="M561" i="109"/>
  <c r="N561" i="109" s="1"/>
  <c r="M562" i="109"/>
  <c r="N562" i="109" s="1"/>
  <c r="I563" i="109"/>
  <c r="J563" i="109" s="1"/>
  <c r="M563" i="109"/>
  <c r="N563" i="109" s="1"/>
  <c r="K565" i="109"/>
  <c r="I611" i="109"/>
  <c r="O616" i="109"/>
  <c r="W612" i="109"/>
  <c r="I628" i="109"/>
  <c r="W629" i="109"/>
  <c r="Z629" i="109" s="1"/>
  <c r="I612" i="109"/>
  <c r="P613" i="109"/>
  <c r="W613" i="109"/>
  <c r="P615" i="109"/>
  <c r="W615" i="109"/>
  <c r="W628" i="109"/>
  <c r="P630" i="109"/>
  <c r="W630" i="109"/>
  <c r="S632" i="109"/>
  <c r="X632" i="109" s="1"/>
  <c r="I1713" i="109"/>
  <c r="M1696" i="109"/>
  <c r="M1698" i="109"/>
  <c r="M1700" i="109"/>
  <c r="M1702" i="109"/>
  <c r="M1704" i="109"/>
  <c r="M1706" i="109"/>
  <c r="M1708" i="109"/>
  <c r="M1710" i="109"/>
  <c r="M1712" i="109"/>
  <c r="P628" i="109"/>
  <c r="M1695" i="109"/>
  <c r="P28" i="146"/>
  <c r="Q28" i="146"/>
  <c r="R28" i="146"/>
  <c r="S28" i="146"/>
  <c r="G597" i="109" l="1"/>
  <c r="K597" i="109"/>
  <c r="I559" i="109"/>
  <c r="J559" i="109" s="1"/>
  <c r="C566" i="109"/>
  <c r="M426" i="109"/>
  <c r="N426" i="109" s="1"/>
  <c r="L426" i="109"/>
  <c r="W552" i="109"/>
  <c r="AC552" i="109" s="1"/>
  <c r="D540" i="109"/>
  <c r="H565" i="109" s="1"/>
  <c r="I560" i="109"/>
  <c r="J560" i="109" s="1"/>
  <c r="AB524" i="151"/>
  <c r="AC524" i="151" s="1"/>
  <c r="L1219" i="109"/>
  <c r="S457" i="109"/>
  <c r="D586" i="109"/>
  <c r="S456" i="109"/>
  <c r="S465" i="109"/>
  <c r="S461" i="109"/>
  <c r="S455" i="109"/>
  <c r="Y528" i="151"/>
  <c r="Y538" i="151" s="1"/>
  <c r="Z524" i="151"/>
  <c r="Z528" i="151" s="1"/>
  <c r="Z538" i="151" s="1"/>
  <c r="Q575" i="109"/>
  <c r="J465" i="109"/>
  <c r="R465" i="109" s="1"/>
  <c r="Z566" i="109"/>
  <c r="H541" i="109"/>
  <c r="K542" i="109" s="1"/>
  <c r="Z614" i="109"/>
  <c r="M459" i="109"/>
  <c r="AJ532" i="109" s="1"/>
  <c r="AI532" i="109" s="1"/>
  <c r="AH532" i="109" s="1"/>
  <c r="R541" i="109"/>
  <c r="F426" i="109"/>
  <c r="J527" i="109"/>
  <c r="J531" i="109" s="1"/>
  <c r="D566" i="109"/>
  <c r="Z631" i="109"/>
  <c r="M463" i="109"/>
  <c r="Z627" i="109"/>
  <c r="J586" i="109"/>
  <c r="K586" i="109" s="1"/>
  <c r="C601" i="109"/>
  <c r="K531" i="109"/>
  <c r="S458" i="109" s="1"/>
  <c r="U539" i="151"/>
  <c r="S464" i="109"/>
  <c r="S460" i="109"/>
  <c r="V465" i="151"/>
  <c r="V449" i="151" s="1"/>
  <c r="J463" i="109"/>
  <c r="R463" i="109" s="1"/>
  <c r="E542" i="109"/>
  <c r="F542" i="109" s="1"/>
  <c r="Q468" i="109"/>
  <c r="Y632" i="109"/>
  <c r="S463" i="109"/>
  <c r="S466" i="109"/>
  <c r="S462" i="109"/>
  <c r="Q458" i="109"/>
  <c r="Z611" i="109"/>
  <c r="I632" i="109"/>
  <c r="L582" i="109"/>
  <c r="L586" i="109" s="1"/>
  <c r="K594" i="109"/>
  <c r="V552" i="109"/>
  <c r="K566" i="109"/>
  <c r="K595" i="109"/>
  <c r="J461" i="109"/>
  <c r="R461" i="109" s="1"/>
  <c r="L456" i="109"/>
  <c r="T456" i="109" s="1"/>
  <c r="M456" i="109"/>
  <c r="AJ529" i="109" s="1"/>
  <c r="AI529" i="109" s="1"/>
  <c r="AH529" i="109" s="1"/>
  <c r="F347" i="109"/>
  <c r="F287" i="109"/>
  <c r="F167" i="109"/>
  <c r="E506" i="109"/>
  <c r="J426" i="109"/>
  <c r="N541" i="109"/>
  <c r="E496" i="109"/>
  <c r="L566" i="109"/>
  <c r="C496" i="109"/>
  <c r="C505" i="109" s="1"/>
  <c r="Y527" i="109" s="1"/>
  <c r="T556" i="109"/>
  <c r="T566" i="109" s="1"/>
  <c r="I616" i="109"/>
  <c r="K596" i="109"/>
  <c r="G594" i="109"/>
  <c r="G595" i="109"/>
  <c r="R426" i="109"/>
  <c r="H426" i="109"/>
  <c r="P632" i="109"/>
  <c r="X531" i="109"/>
  <c r="M454" i="109"/>
  <c r="AJ527" i="109" s="1"/>
  <c r="AI527" i="109" s="1"/>
  <c r="AH527" i="109" s="1"/>
  <c r="J454" i="109"/>
  <c r="R454" i="109" s="1"/>
  <c r="E556" i="109"/>
  <c r="C506" i="109"/>
  <c r="F1443" i="109"/>
  <c r="L1218" i="109"/>
  <c r="W538" i="151"/>
  <c r="AB537" i="151"/>
  <c r="AC537" i="151" s="1"/>
  <c r="T528" i="151"/>
  <c r="T538" i="151" s="1"/>
  <c r="AB527" i="151"/>
  <c r="AC527" i="151" s="1"/>
  <c r="AB526" i="151"/>
  <c r="V528" i="151"/>
  <c r="V538" i="151" s="1"/>
  <c r="S528" i="151"/>
  <c r="S538" i="151" s="1"/>
  <c r="Z630" i="109"/>
  <c r="U541" i="109"/>
  <c r="J593" i="109"/>
  <c r="J601" i="109" s="1"/>
  <c r="H557" i="109"/>
  <c r="I557" i="109" s="1"/>
  <c r="J557" i="109" s="1"/>
  <c r="G596" i="109"/>
  <c r="L461" i="109"/>
  <c r="T461" i="109" s="1"/>
  <c r="M461" i="109"/>
  <c r="AJ534" i="109" s="1"/>
  <c r="AI534" i="109" s="1"/>
  <c r="AH534" i="109" s="1"/>
  <c r="F566" i="109"/>
  <c r="F228" i="109"/>
  <c r="M1713" i="109"/>
  <c r="Z615" i="109"/>
  <c r="Z613" i="109"/>
  <c r="N557" i="109"/>
  <c r="M565" i="109"/>
  <c r="N565" i="109" s="1"/>
  <c r="P616" i="109"/>
  <c r="AC564" i="109"/>
  <c r="AC559" i="109"/>
  <c r="AC558" i="109"/>
  <c r="AC553" i="109"/>
  <c r="X540" i="109"/>
  <c r="AA528" i="109"/>
  <c r="L506" i="109"/>
  <c r="L498" i="109"/>
  <c r="L496" i="109"/>
  <c r="H506" i="109"/>
  <c r="H498" i="109"/>
  <c r="H496" i="109"/>
  <c r="D506" i="109"/>
  <c r="D498" i="109"/>
  <c r="D496" i="109"/>
  <c r="L466" i="109"/>
  <c r="T466" i="109" s="1"/>
  <c r="M466" i="109"/>
  <c r="AJ539" i="109" s="1"/>
  <c r="AI539" i="109" s="1"/>
  <c r="AH539" i="109" s="1"/>
  <c r="J466" i="109"/>
  <c r="R466" i="109" s="1"/>
  <c r="L462" i="109"/>
  <c r="T462" i="109" s="1"/>
  <c r="M462" i="109"/>
  <c r="AJ535" i="109" s="1"/>
  <c r="AI535" i="109" s="1"/>
  <c r="AH535" i="109" s="1"/>
  <c r="J462" i="109"/>
  <c r="R462" i="109" s="1"/>
  <c r="D468" i="109"/>
  <c r="G497" i="109"/>
  <c r="E458" i="109"/>
  <c r="L455" i="109"/>
  <c r="T455" i="109" s="1"/>
  <c r="M455" i="109"/>
  <c r="AJ528" i="109" s="1"/>
  <c r="AI528" i="109" s="1"/>
  <c r="AH528" i="109" s="1"/>
  <c r="J455" i="109"/>
  <c r="R455" i="109" s="1"/>
  <c r="I555" i="109"/>
  <c r="J555" i="109" s="1"/>
  <c r="E584" i="109"/>
  <c r="F584" i="109" s="1"/>
  <c r="G584" i="109" s="1"/>
  <c r="U555" i="109"/>
  <c r="V555" i="109" s="1"/>
  <c r="I554" i="109"/>
  <c r="J554" i="109" s="1"/>
  <c r="M498" i="109"/>
  <c r="M496" i="109"/>
  <c r="M506" i="109"/>
  <c r="I498" i="109"/>
  <c r="I496" i="109"/>
  <c r="I506" i="109"/>
  <c r="W556" i="109"/>
  <c r="E565" i="109"/>
  <c r="Z628" i="109"/>
  <c r="W632" i="109"/>
  <c r="Z612" i="109"/>
  <c r="W616" i="109"/>
  <c r="Y616" i="109"/>
  <c r="AC563" i="109"/>
  <c r="AC562" i="109"/>
  <c r="AC561" i="109"/>
  <c r="AC560" i="109"/>
  <c r="E593" i="109"/>
  <c r="E601" i="109" s="1"/>
  <c r="AC555" i="109"/>
  <c r="AC554" i="109"/>
  <c r="N552" i="109"/>
  <c r="M556" i="109"/>
  <c r="J532" i="109"/>
  <c r="K540" i="109"/>
  <c r="AA530" i="109"/>
  <c r="N506" i="109"/>
  <c r="N498" i="109"/>
  <c r="N496" i="109"/>
  <c r="J506" i="109"/>
  <c r="J498" i="109"/>
  <c r="J496" i="109"/>
  <c r="F506" i="109"/>
  <c r="F498" i="109"/>
  <c r="F496" i="109"/>
  <c r="AA554" i="109"/>
  <c r="AB554" i="109" s="1"/>
  <c r="E505" i="109"/>
  <c r="Y529" i="109" s="1"/>
  <c r="Z529" i="109" s="1"/>
  <c r="P497" i="109"/>
  <c r="E467" i="109"/>
  <c r="Q538" i="109"/>
  <c r="U465" i="109" s="1"/>
  <c r="N465" i="109"/>
  <c r="L464" i="109"/>
  <c r="T464" i="109" s="1"/>
  <c r="M464" i="109"/>
  <c r="AJ537" i="109" s="1"/>
  <c r="AI537" i="109" s="1"/>
  <c r="AH537" i="109" s="1"/>
  <c r="J464" i="109"/>
  <c r="R464" i="109" s="1"/>
  <c r="L460" i="109"/>
  <c r="T460" i="109" s="1"/>
  <c r="M460" i="109"/>
  <c r="AJ533" i="109" s="1"/>
  <c r="AI533" i="109" s="1"/>
  <c r="AH533" i="109" s="1"/>
  <c r="J460" i="109"/>
  <c r="R460" i="109" s="1"/>
  <c r="L457" i="109"/>
  <c r="T457" i="109" s="1"/>
  <c r="M457" i="109"/>
  <c r="AJ530" i="109" s="1"/>
  <c r="AI530" i="109" s="1"/>
  <c r="AH530" i="109" s="1"/>
  <c r="J457" i="109"/>
  <c r="R457" i="109" s="1"/>
  <c r="AA534" i="109"/>
  <c r="AA532" i="109"/>
  <c r="L593" i="109"/>
  <c r="L601" i="109" s="1"/>
  <c r="O565" i="109"/>
  <c r="O566" i="109" s="1"/>
  <c r="W557" i="109"/>
  <c r="E583" i="109"/>
  <c r="F583" i="109" s="1"/>
  <c r="G583" i="109" s="1"/>
  <c r="U554" i="109"/>
  <c r="V554" i="109" s="1"/>
  <c r="I553" i="109"/>
  <c r="J553" i="109" s="1"/>
  <c r="H552" i="109"/>
  <c r="D531" i="109"/>
  <c r="D541" i="109" s="1"/>
  <c r="H566" i="109" s="1"/>
  <c r="O498" i="109"/>
  <c r="O496" i="109"/>
  <c r="O506" i="109"/>
  <c r="K498" i="109"/>
  <c r="K496" i="109"/>
  <c r="K506" i="109"/>
  <c r="K582" i="109"/>
  <c r="MV1987" i="146"/>
  <c r="MR1987" i="146"/>
  <c r="MS1987" i="146"/>
  <c r="MT1987" i="146"/>
  <c r="MN1956" i="146"/>
  <c r="MJ1956" i="146"/>
  <c r="MK1956" i="146"/>
  <c r="ML1956" i="146"/>
  <c r="H2500" i="152"/>
  <c r="MF1929" i="146" s="1"/>
  <c r="MF1914" i="146"/>
  <c r="MB1914" i="146"/>
  <c r="MC1914" i="146"/>
  <c r="MD1914" i="146"/>
  <c r="LL1831" i="146"/>
  <c r="LM1831" i="146"/>
  <c r="LN1831" i="146"/>
  <c r="LO1831" i="146"/>
  <c r="LP1831" i="146"/>
  <c r="LQ1831" i="146"/>
  <c r="LR1831" i="146"/>
  <c r="LS1831" i="146"/>
  <c r="LH1804" i="146"/>
  <c r="LI1804" i="146"/>
  <c r="LG1804" i="146"/>
  <c r="LE1804" i="146"/>
  <c r="LF1804" i="146"/>
  <c r="KD1690" i="146"/>
  <c r="KE1690" i="146"/>
  <c r="KB1690" i="146"/>
  <c r="KA1690" i="146"/>
  <c r="L10" i="156"/>
  <c r="L10" i="154"/>
  <c r="L10" i="146"/>
  <c r="G10" i="146"/>
  <c r="ND2081" i="146"/>
  <c r="G2562" i="152"/>
  <c r="G2529" i="152"/>
  <c r="MM1956" i="146" s="1"/>
  <c r="G2485" i="152"/>
  <c r="ME1914" i="146" s="1"/>
  <c r="F2371" i="152"/>
  <c r="F2370" i="152"/>
  <c r="F2369" i="152"/>
  <c r="F2368" i="152"/>
  <c r="Q529" i="109" l="1"/>
  <c r="N459" i="109"/>
  <c r="K541" i="109"/>
  <c r="Q532" i="109"/>
  <c r="U459" i="109" s="1"/>
  <c r="V459" i="109" s="1"/>
  <c r="Q536" i="109"/>
  <c r="U463" i="109" s="1"/>
  <c r="V463" i="109" s="1"/>
  <c r="AJ536" i="109"/>
  <c r="AI536" i="109" s="1"/>
  <c r="AH536" i="109" s="1"/>
  <c r="V465" i="109"/>
  <c r="S468" i="109"/>
  <c r="K593" i="109"/>
  <c r="N463" i="109"/>
  <c r="X541" i="109"/>
  <c r="AA552" i="109"/>
  <c r="AB552" i="109" s="1"/>
  <c r="Q534" i="109"/>
  <c r="U461" i="109" s="1"/>
  <c r="V461" i="109" s="1"/>
  <c r="N454" i="109"/>
  <c r="N456" i="109"/>
  <c r="U456" i="109"/>
  <c r="V456" i="109" s="1"/>
  <c r="S467" i="109"/>
  <c r="AC526" i="151"/>
  <c r="AB528" i="151"/>
  <c r="AA540" i="109"/>
  <c r="N461" i="109"/>
  <c r="I565" i="109"/>
  <c r="J565" i="109" s="1"/>
  <c r="Z632" i="109"/>
  <c r="AA531" i="109"/>
  <c r="Q527" i="109"/>
  <c r="P527" i="109" s="1"/>
  <c r="Z616" i="109"/>
  <c r="E566" i="109"/>
  <c r="K505" i="109"/>
  <c r="Y535" i="109" s="1"/>
  <c r="Z535" i="109" s="1"/>
  <c r="AA560" i="109"/>
  <c r="AB560" i="109" s="1"/>
  <c r="M467" i="109"/>
  <c r="L467" i="109"/>
  <c r="T467" i="109" s="1"/>
  <c r="J467" i="109"/>
  <c r="R467" i="109" s="1"/>
  <c r="AA555" i="109"/>
  <c r="AB555" i="109" s="1"/>
  <c r="F505" i="109"/>
  <c r="Y530" i="109" s="1"/>
  <c r="Z530" i="109" s="1"/>
  <c r="AA563" i="109"/>
  <c r="AB563" i="109" s="1"/>
  <c r="N505" i="109"/>
  <c r="Y538" i="109" s="1"/>
  <c r="Z538" i="109" s="1"/>
  <c r="J540" i="109"/>
  <c r="J541" i="109" s="1"/>
  <c r="M505" i="109"/>
  <c r="Y537" i="109" s="1"/>
  <c r="Z537" i="109" s="1"/>
  <c r="AA562" i="109"/>
  <c r="AB562" i="109" s="1"/>
  <c r="M458" i="109"/>
  <c r="AJ531" i="109" s="1"/>
  <c r="AI531" i="109" s="1"/>
  <c r="AH531" i="109" s="1"/>
  <c r="L458" i="109"/>
  <c r="T458" i="109" s="1"/>
  <c r="J458" i="109"/>
  <c r="R458" i="109" s="1"/>
  <c r="Q497" i="109"/>
  <c r="E468" i="109"/>
  <c r="P532" i="109"/>
  <c r="Q535" i="109"/>
  <c r="U462" i="109" s="1"/>
  <c r="V462" i="109" s="1"/>
  <c r="N462" i="109"/>
  <c r="Q539" i="109"/>
  <c r="U466" i="109" s="1"/>
  <c r="V466" i="109" s="1"/>
  <c r="N466" i="109"/>
  <c r="AA557" i="109"/>
  <c r="H505" i="109"/>
  <c r="Y532" i="109" s="1"/>
  <c r="O505" i="109"/>
  <c r="Y539" i="109" s="1"/>
  <c r="Z539" i="109" s="1"/>
  <c r="AA564" i="109"/>
  <c r="AB564" i="109" s="1"/>
  <c r="E582" i="109"/>
  <c r="E586" i="109" s="1"/>
  <c r="H556" i="109"/>
  <c r="U553" i="109"/>
  <c r="I552" i="109"/>
  <c r="W565" i="109"/>
  <c r="W566" i="109" s="1"/>
  <c r="AC557" i="109"/>
  <c r="N457" i="109"/>
  <c r="Q530" i="109"/>
  <c r="U457" i="109" s="1"/>
  <c r="V457" i="109" s="1"/>
  <c r="Q533" i="109"/>
  <c r="U460" i="109" s="1"/>
  <c r="V460" i="109" s="1"/>
  <c r="N460" i="109"/>
  <c r="Q537" i="109"/>
  <c r="U464" i="109" s="1"/>
  <c r="V464" i="109" s="1"/>
  <c r="N464" i="109"/>
  <c r="P538" i="109"/>
  <c r="W538" i="109"/>
  <c r="P506" i="109"/>
  <c r="P498" i="109"/>
  <c r="P496" i="109"/>
  <c r="P505" i="109" s="1"/>
  <c r="AA559" i="109"/>
  <c r="AB559" i="109" s="1"/>
  <c r="J505" i="109"/>
  <c r="Y534" i="109" s="1"/>
  <c r="Z534" i="109" s="1"/>
  <c r="M566" i="109"/>
  <c r="N566" i="109" s="1"/>
  <c r="N556" i="109"/>
  <c r="F593" i="109"/>
  <c r="F601" i="109" s="1"/>
  <c r="K601" i="109"/>
  <c r="AC556" i="109"/>
  <c r="I505" i="109"/>
  <c r="Y533" i="109" s="1"/>
  <c r="Z533" i="109" s="1"/>
  <c r="AA558" i="109"/>
  <c r="AB558" i="109" s="1"/>
  <c r="N455" i="109"/>
  <c r="Q528" i="109"/>
  <c r="U455" i="109" s="1"/>
  <c r="V455" i="109" s="1"/>
  <c r="P529" i="109"/>
  <c r="W529" i="109"/>
  <c r="G498" i="109"/>
  <c r="G496" i="109"/>
  <c r="G505" i="109" s="1"/>
  <c r="G506" i="109"/>
  <c r="Z527" i="109"/>
  <c r="AA553" i="109"/>
  <c r="AB553" i="109" s="1"/>
  <c r="D505" i="109"/>
  <c r="Y528" i="109" s="1"/>
  <c r="Z528" i="109" s="1"/>
  <c r="AA561" i="109"/>
  <c r="AB561" i="109" s="1"/>
  <c r="L505" i="109"/>
  <c r="Y536" i="109" s="1"/>
  <c r="Z536" i="109" s="1"/>
  <c r="W532" i="109"/>
  <c r="M600" i="152"/>
  <c r="M599" i="152"/>
  <c r="K600" i="152"/>
  <c r="K599" i="152"/>
  <c r="L599" i="152"/>
  <c r="N599" i="152"/>
  <c r="O599" i="152"/>
  <c r="P599" i="152"/>
  <c r="Q599" i="152"/>
  <c r="R599" i="152"/>
  <c r="L600" i="152"/>
  <c r="N600" i="152"/>
  <c r="O600" i="152"/>
  <c r="P600" i="152"/>
  <c r="Q600" i="152"/>
  <c r="R600" i="152"/>
  <c r="P536" i="109" l="1"/>
  <c r="W536" i="109"/>
  <c r="W534" i="109"/>
  <c r="P534" i="109"/>
  <c r="AA541" i="109"/>
  <c r="AC528" i="151"/>
  <c r="AC538" i="151" s="1"/>
  <c r="AB538" i="151"/>
  <c r="U454" i="109"/>
  <c r="V454" i="109" s="1"/>
  <c r="N458" i="109"/>
  <c r="N467" i="109"/>
  <c r="S599" i="152"/>
  <c r="T599" i="152"/>
  <c r="W527" i="109"/>
  <c r="Y531" i="109"/>
  <c r="P528" i="109"/>
  <c r="W528" i="109"/>
  <c r="AC566" i="109"/>
  <c r="G601" i="109"/>
  <c r="G593" i="109"/>
  <c r="P537" i="109"/>
  <c r="W537" i="109"/>
  <c r="S534" i="109"/>
  <c r="V534" i="109"/>
  <c r="AB534" i="109" s="1"/>
  <c r="AC534" i="109" s="1"/>
  <c r="P533" i="109"/>
  <c r="W533" i="109"/>
  <c r="S527" i="109"/>
  <c r="V527" i="109"/>
  <c r="J552" i="109"/>
  <c r="I556" i="109"/>
  <c r="V553" i="109"/>
  <c r="V556" i="109" s="1"/>
  <c r="V566" i="109" s="1"/>
  <c r="U556" i="109"/>
  <c r="U566" i="109" s="1"/>
  <c r="F582" i="109"/>
  <c r="F586" i="109" s="1"/>
  <c r="G586" i="109" s="1"/>
  <c r="Y540" i="109"/>
  <c r="Z532" i="109"/>
  <c r="Z540" i="109" s="1"/>
  <c r="AB556" i="109"/>
  <c r="M468" i="109"/>
  <c r="J468" i="109"/>
  <c r="R468" i="109" s="1"/>
  <c r="L468" i="109"/>
  <c r="T468" i="109" s="1"/>
  <c r="S532" i="109"/>
  <c r="Z531" i="109"/>
  <c r="V529" i="109"/>
  <c r="AB529" i="109" s="1"/>
  <c r="AC529" i="109" s="1"/>
  <c r="S529" i="109"/>
  <c r="P530" i="109"/>
  <c r="W530" i="109"/>
  <c r="Q531" i="109"/>
  <c r="U458" i="109" s="1"/>
  <c r="V458" i="109" s="1"/>
  <c r="AC565" i="109"/>
  <c r="AA565" i="109"/>
  <c r="AB557" i="109"/>
  <c r="AB565" i="109" s="1"/>
  <c r="AA556" i="109"/>
  <c r="P539" i="109"/>
  <c r="W539" i="109"/>
  <c r="S536" i="109"/>
  <c r="V536" i="109"/>
  <c r="AB536" i="109" s="1"/>
  <c r="AC536" i="109" s="1"/>
  <c r="P535" i="109"/>
  <c r="W535" i="109"/>
  <c r="Q540" i="109"/>
  <c r="U467" i="109" s="1"/>
  <c r="V467" i="109" s="1"/>
  <c r="Q498" i="109"/>
  <c r="Q496" i="109"/>
  <c r="Q505" i="109" s="1"/>
  <c r="Q506" i="109"/>
  <c r="T542" i="109" s="1"/>
  <c r="V532" i="109"/>
  <c r="S538" i="109"/>
  <c r="V538" i="109"/>
  <c r="AB538" i="109" s="1"/>
  <c r="AC538" i="109" s="1"/>
  <c r="N601" i="152"/>
  <c r="O601" i="152"/>
  <c r="L601" i="152"/>
  <c r="M601" i="152"/>
  <c r="R601" i="152"/>
  <c r="Q601" i="152"/>
  <c r="P601" i="152"/>
  <c r="K601" i="152"/>
  <c r="AC522" i="151" l="1"/>
  <c r="E2" i="151" s="1"/>
  <c r="E3" i="151" s="1"/>
  <c r="P540" i="109"/>
  <c r="N468" i="109"/>
  <c r="P531" i="109"/>
  <c r="Y541" i="109"/>
  <c r="W531" i="109"/>
  <c r="W540" i="109"/>
  <c r="AA566" i="109"/>
  <c r="Z541" i="109"/>
  <c r="AB532" i="109"/>
  <c r="AC532" i="109" s="1"/>
  <c r="Q541" i="109"/>
  <c r="U542" i="109" s="1"/>
  <c r="P554" i="109"/>
  <c r="T529" i="109"/>
  <c r="G582" i="109"/>
  <c r="I566" i="109"/>
  <c r="J566" i="109" s="1"/>
  <c r="J556" i="109"/>
  <c r="AB527" i="109"/>
  <c r="S533" i="109"/>
  <c r="V533" i="109"/>
  <c r="AB533" i="109" s="1"/>
  <c r="AC533" i="109" s="1"/>
  <c r="P559" i="109"/>
  <c r="T534" i="109"/>
  <c r="S537" i="109"/>
  <c r="V537" i="109"/>
  <c r="AB537" i="109" s="1"/>
  <c r="AC537" i="109" s="1"/>
  <c r="S528" i="109"/>
  <c r="V528" i="109"/>
  <c r="AB528" i="109" s="1"/>
  <c r="AC528" i="109" s="1"/>
  <c r="P563" i="109"/>
  <c r="T538" i="109"/>
  <c r="S535" i="109"/>
  <c r="V535" i="109"/>
  <c r="AB535" i="109" s="1"/>
  <c r="P561" i="109"/>
  <c r="T536" i="109"/>
  <c r="S539" i="109"/>
  <c r="V539" i="109"/>
  <c r="AB539" i="109" s="1"/>
  <c r="AC539" i="109" s="1"/>
  <c r="S530" i="109"/>
  <c r="V530" i="109"/>
  <c r="AB530" i="109" s="1"/>
  <c r="AC530" i="109" s="1"/>
  <c r="P557" i="109"/>
  <c r="T532" i="109"/>
  <c r="AB566" i="109"/>
  <c r="P552" i="109"/>
  <c r="T527" i="109"/>
  <c r="P541" i="109" l="1"/>
  <c r="U468" i="109"/>
  <c r="V468" i="109" s="1"/>
  <c r="V452" i="109" s="1"/>
  <c r="AB531" i="109"/>
  <c r="AC527" i="109"/>
  <c r="AC531" i="109" s="1"/>
  <c r="W541" i="109"/>
  <c r="S531" i="109"/>
  <c r="S540" i="109"/>
  <c r="M582" i="109"/>
  <c r="Q552" i="109"/>
  <c r="X552" i="109"/>
  <c r="M593" i="109"/>
  <c r="X557" i="109"/>
  <c r="Q557" i="109"/>
  <c r="AB540" i="109"/>
  <c r="AC535" i="109"/>
  <c r="AC540" i="109" s="1"/>
  <c r="V531" i="109"/>
  <c r="P564" i="109"/>
  <c r="T539" i="109"/>
  <c r="M597" i="109"/>
  <c r="N597" i="109" s="1"/>
  <c r="O597" i="109" s="1"/>
  <c r="X561" i="109"/>
  <c r="Q561" i="109"/>
  <c r="R561" i="109" s="1"/>
  <c r="P560" i="109"/>
  <c r="T535" i="109"/>
  <c r="X563" i="109"/>
  <c r="Q563" i="109"/>
  <c r="R563" i="109" s="1"/>
  <c r="P553" i="109"/>
  <c r="T528" i="109"/>
  <c r="P562" i="109"/>
  <c r="T537" i="109"/>
  <c r="M595" i="109"/>
  <c r="N595" i="109" s="1"/>
  <c r="O595" i="109" s="1"/>
  <c r="X559" i="109"/>
  <c r="Q559" i="109"/>
  <c r="R559" i="109" s="1"/>
  <c r="P558" i="109"/>
  <c r="T533" i="109"/>
  <c r="M584" i="109"/>
  <c r="N584" i="109" s="1"/>
  <c r="O584" i="109" s="1"/>
  <c r="Q554" i="109"/>
  <c r="R554" i="109" s="1"/>
  <c r="X554" i="109"/>
  <c r="V540" i="109"/>
  <c r="P555" i="109"/>
  <c r="T530" i="109"/>
  <c r="AB541" i="109" l="1"/>
  <c r="AC541" i="109"/>
  <c r="S541" i="109"/>
  <c r="T540" i="109"/>
  <c r="T531" i="109"/>
  <c r="P556" i="109"/>
  <c r="X556" i="109" s="1"/>
  <c r="Q555" i="109"/>
  <c r="R555" i="109" s="1"/>
  <c r="X555" i="109"/>
  <c r="R557" i="109"/>
  <c r="N593" i="109"/>
  <c r="AD552" i="109"/>
  <c r="Y552" i="109"/>
  <c r="AE552" i="109" s="1"/>
  <c r="AD554" i="109"/>
  <c r="Y554" i="109"/>
  <c r="AE554" i="109" s="1"/>
  <c r="M594" i="109"/>
  <c r="N594" i="109" s="1"/>
  <c r="O594" i="109" s="1"/>
  <c r="Q558" i="109"/>
  <c r="R558" i="109" s="1"/>
  <c r="X558" i="109"/>
  <c r="AD559" i="109"/>
  <c r="Y559" i="109"/>
  <c r="AE559" i="109" s="1"/>
  <c r="M596" i="109"/>
  <c r="N596" i="109" s="1"/>
  <c r="O596" i="109" s="1"/>
  <c r="X560" i="109"/>
  <c r="Q560" i="109"/>
  <c r="R560" i="109" s="1"/>
  <c r="AD561" i="109"/>
  <c r="Y561" i="109"/>
  <c r="AE561" i="109" s="1"/>
  <c r="V541" i="109"/>
  <c r="AD557" i="109"/>
  <c r="Y557" i="109"/>
  <c r="AE557" i="109" s="1"/>
  <c r="P565" i="109"/>
  <c r="R552" i="109"/>
  <c r="N582" i="109"/>
  <c r="X562" i="109"/>
  <c r="Q562" i="109"/>
  <c r="R562" i="109" s="1"/>
  <c r="M583" i="109"/>
  <c r="N583" i="109" s="1"/>
  <c r="O583" i="109" s="1"/>
  <c r="Q553" i="109"/>
  <c r="R553" i="109" s="1"/>
  <c r="X553" i="109"/>
  <c r="AD563" i="109"/>
  <c r="Y563" i="109"/>
  <c r="AE563" i="109" s="1"/>
  <c r="Q564" i="109"/>
  <c r="R564" i="109" s="1"/>
  <c r="X564" i="109"/>
  <c r="G438" i="152"/>
  <c r="T383" i="152"/>
  <c r="G382" i="152"/>
  <c r="AE326" i="152"/>
  <c r="AD326" i="152"/>
  <c r="AC326" i="152"/>
  <c r="AB326" i="152"/>
  <c r="AA326" i="152"/>
  <c r="Z326" i="152"/>
  <c r="Y326" i="152"/>
  <c r="X326" i="152"/>
  <c r="W326" i="152"/>
  <c r="V326" i="152"/>
  <c r="U326" i="152"/>
  <c r="T326" i="152"/>
  <c r="S325" i="152"/>
  <c r="R325" i="152"/>
  <c r="Q325" i="152"/>
  <c r="P325" i="152"/>
  <c r="O325" i="152"/>
  <c r="N325" i="152"/>
  <c r="M325" i="152"/>
  <c r="L325" i="152"/>
  <c r="K325" i="152"/>
  <c r="J325" i="152"/>
  <c r="I325" i="152"/>
  <c r="H325" i="152"/>
  <c r="G325" i="152"/>
  <c r="G268" i="152"/>
  <c r="H7" i="153"/>
  <c r="H8" i="153"/>
  <c r="H9" i="153"/>
  <c r="H10" i="153"/>
  <c r="H11" i="153"/>
  <c r="H12" i="153"/>
  <c r="H13" i="153"/>
  <c r="H14" i="153"/>
  <c r="H15" i="153"/>
  <c r="H16" i="153"/>
  <c r="H17" i="153"/>
  <c r="H18" i="153"/>
  <c r="H19" i="153"/>
  <c r="H20" i="153"/>
  <c r="H21" i="153"/>
  <c r="H22" i="153"/>
  <c r="H23" i="153"/>
  <c r="H24" i="153"/>
  <c r="H25" i="153"/>
  <c r="H26" i="153"/>
  <c r="H27" i="153"/>
  <c r="H28" i="153"/>
  <c r="H29" i="153"/>
  <c r="H30" i="153"/>
  <c r="H31" i="153"/>
  <c r="H32" i="153"/>
  <c r="H33" i="153"/>
  <c r="H34" i="153"/>
  <c r="H35" i="153"/>
  <c r="H36" i="153"/>
  <c r="H37" i="153"/>
  <c r="H38" i="153"/>
  <c r="H39" i="153"/>
  <c r="H40" i="153"/>
  <c r="H41" i="153"/>
  <c r="H42" i="153"/>
  <c r="H43" i="153"/>
  <c r="H44" i="153"/>
  <c r="H45" i="153"/>
  <c r="H46" i="153"/>
  <c r="H47" i="153"/>
  <c r="H48" i="153"/>
  <c r="H49" i="153"/>
  <c r="H50" i="153"/>
  <c r="H51" i="153"/>
  <c r="H52" i="153"/>
  <c r="H53" i="153"/>
  <c r="H54" i="153"/>
  <c r="H55" i="153"/>
  <c r="H56" i="153"/>
  <c r="H57" i="153"/>
  <c r="H58" i="153"/>
  <c r="H59" i="153"/>
  <c r="H60" i="153"/>
  <c r="H61" i="153"/>
  <c r="H62" i="153"/>
  <c r="H63" i="153"/>
  <c r="H64" i="153"/>
  <c r="H65" i="153"/>
  <c r="H66" i="153"/>
  <c r="H67" i="153"/>
  <c r="H68" i="153"/>
  <c r="H69" i="153"/>
  <c r="H70" i="153"/>
  <c r="H71" i="153"/>
  <c r="H72" i="153"/>
  <c r="H73" i="153"/>
  <c r="H74" i="153"/>
  <c r="H75" i="153"/>
  <c r="H76" i="153"/>
  <c r="H77" i="153"/>
  <c r="H78" i="153"/>
  <c r="H79" i="153"/>
  <c r="H80" i="153"/>
  <c r="H81" i="153"/>
  <c r="H82" i="153"/>
  <c r="H83" i="153"/>
  <c r="H84" i="153"/>
  <c r="H85" i="153"/>
  <c r="H86" i="153"/>
  <c r="H87" i="153"/>
  <c r="H88" i="153"/>
  <c r="H89" i="153"/>
  <c r="H90" i="153"/>
  <c r="H91" i="153"/>
  <c r="H92" i="153"/>
  <c r="H93" i="153"/>
  <c r="H94" i="153"/>
  <c r="H95" i="153"/>
  <c r="H96" i="153"/>
  <c r="H97" i="153"/>
  <c r="H98" i="153"/>
  <c r="H99" i="153"/>
  <c r="H100" i="153"/>
  <c r="H101" i="153"/>
  <c r="H102" i="153"/>
  <c r="H103" i="153"/>
  <c r="H104" i="153"/>
  <c r="H105" i="153"/>
  <c r="H106" i="153"/>
  <c r="H107" i="153"/>
  <c r="H108" i="153"/>
  <c r="H109" i="153"/>
  <c r="H110" i="153"/>
  <c r="H111" i="153"/>
  <c r="H112" i="153"/>
  <c r="H113" i="153"/>
  <c r="H114" i="153"/>
  <c r="H115" i="153"/>
  <c r="H116" i="153"/>
  <c r="H117" i="153"/>
  <c r="H118" i="153"/>
  <c r="H119" i="153"/>
  <c r="H120" i="153"/>
  <c r="H121" i="153"/>
  <c r="H122" i="153"/>
  <c r="H123" i="153"/>
  <c r="H124" i="153"/>
  <c r="H125" i="153"/>
  <c r="H126" i="153"/>
  <c r="H127" i="153"/>
  <c r="H128" i="153"/>
  <c r="H129" i="153"/>
  <c r="H130" i="153"/>
  <c r="H131" i="153"/>
  <c r="H132" i="153"/>
  <c r="H133" i="153"/>
  <c r="H134" i="153"/>
  <c r="H135" i="153"/>
  <c r="H136" i="153"/>
  <c r="H137" i="153"/>
  <c r="H138" i="153"/>
  <c r="H139" i="153"/>
  <c r="H140" i="153"/>
  <c r="H141" i="153"/>
  <c r="H142" i="153"/>
  <c r="H143" i="153"/>
  <c r="H144" i="153"/>
  <c r="H145" i="153"/>
  <c r="H146" i="153"/>
  <c r="H147" i="153"/>
  <c r="H148" i="153"/>
  <c r="H149" i="153"/>
  <c r="H150" i="153"/>
  <c r="H151" i="153"/>
  <c r="H152" i="153"/>
  <c r="H153" i="153"/>
  <c r="H154" i="153"/>
  <c r="H155" i="153"/>
  <c r="H156" i="153"/>
  <c r="H157" i="153"/>
  <c r="H158" i="153"/>
  <c r="H159" i="153"/>
  <c r="H160" i="153"/>
  <c r="H161" i="153"/>
  <c r="H162" i="153"/>
  <c r="H163" i="153"/>
  <c r="H164" i="153"/>
  <c r="H165" i="153"/>
  <c r="H166" i="153"/>
  <c r="H167" i="153"/>
  <c r="H168" i="153"/>
  <c r="H169" i="153"/>
  <c r="H170" i="153"/>
  <c r="H171" i="153"/>
  <c r="H172" i="153"/>
  <c r="H173" i="153"/>
  <c r="H174" i="153"/>
  <c r="H175" i="153"/>
  <c r="H176" i="153"/>
  <c r="H177" i="153"/>
  <c r="H178" i="153"/>
  <c r="H179" i="153"/>
  <c r="H180" i="153"/>
  <c r="H181" i="153"/>
  <c r="H182" i="153"/>
  <c r="H183" i="153"/>
  <c r="H184" i="153"/>
  <c r="H185" i="153"/>
  <c r="H186" i="153"/>
  <c r="H187" i="153"/>
  <c r="H188" i="153"/>
  <c r="H189" i="153"/>
  <c r="H190" i="153"/>
  <c r="H191" i="153"/>
  <c r="H192" i="153"/>
  <c r="H193" i="153"/>
  <c r="H194" i="153"/>
  <c r="H195" i="153"/>
  <c r="H196" i="153"/>
  <c r="H197" i="153"/>
  <c r="H198" i="153"/>
  <c r="H199" i="153"/>
  <c r="H200" i="153"/>
  <c r="H201" i="153"/>
  <c r="H202" i="153"/>
  <c r="H203" i="153"/>
  <c r="H204" i="153"/>
  <c r="H205" i="153"/>
  <c r="H206" i="153"/>
  <c r="H207" i="153"/>
  <c r="H208" i="153"/>
  <c r="H209" i="153"/>
  <c r="H210" i="153"/>
  <c r="H211" i="153"/>
  <c r="H212" i="153"/>
  <c r="H213" i="153"/>
  <c r="H214" i="153"/>
  <c r="H215" i="153"/>
  <c r="H216" i="153"/>
  <c r="H217" i="153"/>
  <c r="H218" i="153"/>
  <c r="H219" i="153"/>
  <c r="H220" i="153"/>
  <c r="H221" i="153"/>
  <c r="H222" i="153"/>
  <c r="H223" i="153"/>
  <c r="H224" i="153"/>
  <c r="H225" i="153"/>
  <c r="H226" i="153"/>
  <c r="H227" i="153"/>
  <c r="H228" i="153"/>
  <c r="H229" i="153"/>
  <c r="H230" i="153"/>
  <c r="H231" i="153"/>
  <c r="H232" i="153"/>
  <c r="H233" i="153"/>
  <c r="H234" i="153"/>
  <c r="H235" i="153"/>
  <c r="H236" i="153"/>
  <c r="H237" i="153"/>
  <c r="H238" i="153"/>
  <c r="H239" i="153"/>
  <c r="H240" i="153"/>
  <c r="H241" i="153"/>
  <c r="H242" i="153"/>
  <c r="H243" i="153"/>
  <c r="H244" i="153"/>
  <c r="H245" i="153"/>
  <c r="H246" i="153"/>
  <c r="H247" i="153"/>
  <c r="H248" i="153"/>
  <c r="H249" i="153"/>
  <c r="H250" i="153"/>
  <c r="H251" i="153"/>
  <c r="H252" i="153"/>
  <c r="H253" i="153"/>
  <c r="H254" i="153"/>
  <c r="H255" i="153"/>
  <c r="H256" i="153"/>
  <c r="H257" i="153"/>
  <c r="H258" i="153"/>
  <c r="H259" i="153"/>
  <c r="H260" i="153"/>
  <c r="H261" i="153"/>
  <c r="H262" i="153"/>
  <c r="H263" i="153"/>
  <c r="H264" i="153"/>
  <c r="H265" i="153"/>
  <c r="H266" i="153"/>
  <c r="H267" i="153"/>
  <c r="H268" i="153"/>
  <c r="H269" i="153"/>
  <c r="H270" i="153"/>
  <c r="H271" i="153"/>
  <c r="H272" i="153"/>
  <c r="H273" i="153"/>
  <c r="H274" i="153"/>
  <c r="H275" i="153"/>
  <c r="H276" i="153"/>
  <c r="H277" i="153"/>
  <c r="H278" i="153"/>
  <c r="H279" i="153"/>
  <c r="H280" i="153"/>
  <c r="H281" i="153"/>
  <c r="H282" i="153"/>
  <c r="H283" i="153"/>
  <c r="H284" i="153"/>
  <c r="H285" i="153"/>
  <c r="H286" i="153"/>
  <c r="H287" i="153"/>
  <c r="H288" i="153"/>
  <c r="H289" i="153"/>
  <c r="H290" i="153"/>
  <c r="H291" i="153"/>
  <c r="H292" i="153"/>
  <c r="H293" i="153"/>
  <c r="H294" i="153"/>
  <c r="H295" i="153"/>
  <c r="H296" i="153"/>
  <c r="H297" i="153"/>
  <c r="H298" i="153"/>
  <c r="H299" i="153"/>
  <c r="H300" i="153"/>
  <c r="H301" i="153"/>
  <c r="H302" i="153"/>
  <c r="H303" i="153"/>
  <c r="H304" i="153"/>
  <c r="H305" i="153"/>
  <c r="H306" i="153"/>
  <c r="H307" i="153"/>
  <c r="H308" i="153"/>
  <c r="H309" i="153"/>
  <c r="H310" i="153"/>
  <c r="H311" i="153"/>
  <c r="H312" i="153"/>
  <c r="H313" i="153"/>
  <c r="H314" i="153"/>
  <c r="H315" i="153"/>
  <c r="H316" i="153"/>
  <c r="H317" i="153"/>
  <c r="H318" i="153"/>
  <c r="H319" i="153"/>
  <c r="H320" i="153"/>
  <c r="H321" i="153"/>
  <c r="H322" i="153"/>
  <c r="H323" i="153"/>
  <c r="H324" i="153"/>
  <c r="H325" i="153"/>
  <c r="H326" i="153"/>
  <c r="H327" i="153"/>
  <c r="H328" i="153"/>
  <c r="H329" i="153"/>
  <c r="H330" i="153"/>
  <c r="H331" i="153"/>
  <c r="H332" i="153"/>
  <c r="H333" i="153"/>
  <c r="H334" i="153"/>
  <c r="H335" i="153"/>
  <c r="H336" i="153"/>
  <c r="H337" i="153"/>
  <c r="H338" i="153"/>
  <c r="H339" i="153"/>
  <c r="H340" i="153"/>
  <c r="H341" i="153"/>
  <c r="H342" i="153"/>
  <c r="H343" i="153"/>
  <c r="H344" i="153"/>
  <c r="H345" i="153"/>
  <c r="H346" i="153"/>
  <c r="H347" i="153"/>
  <c r="H348" i="153"/>
  <c r="H349" i="153"/>
  <c r="H350" i="153"/>
  <c r="H351" i="153"/>
  <c r="H352" i="153"/>
  <c r="H353" i="153"/>
  <c r="H354" i="153"/>
  <c r="H355" i="153"/>
  <c r="H356" i="153"/>
  <c r="H357" i="153"/>
  <c r="H358" i="153"/>
  <c r="H359" i="153"/>
  <c r="H360" i="153"/>
  <c r="H361" i="153"/>
  <c r="H362" i="153"/>
  <c r="H363" i="153"/>
  <c r="H364" i="153"/>
  <c r="H365" i="153"/>
  <c r="H366" i="153"/>
  <c r="H367" i="153"/>
  <c r="H368" i="153"/>
  <c r="H369" i="153"/>
  <c r="H370" i="153"/>
  <c r="H371" i="153"/>
  <c r="H372" i="153"/>
  <c r="H373" i="153"/>
  <c r="H374" i="153"/>
  <c r="H375" i="153"/>
  <c r="H376" i="153"/>
  <c r="H377" i="153"/>
  <c r="H378" i="153"/>
  <c r="H379" i="153"/>
  <c r="H380" i="153"/>
  <c r="H381" i="153"/>
  <c r="H382" i="153"/>
  <c r="H383" i="153"/>
  <c r="H384" i="153"/>
  <c r="H385" i="153"/>
  <c r="H386" i="153"/>
  <c r="H387" i="153"/>
  <c r="H388" i="153"/>
  <c r="H389" i="153"/>
  <c r="H390" i="153"/>
  <c r="H391" i="153"/>
  <c r="H392" i="153"/>
  <c r="H393" i="153"/>
  <c r="H394" i="153"/>
  <c r="H395" i="153"/>
  <c r="H396" i="153"/>
  <c r="H397" i="153"/>
  <c r="H398" i="153"/>
  <c r="H399" i="153"/>
  <c r="H400" i="153"/>
  <c r="H401" i="153"/>
  <c r="H402" i="153"/>
  <c r="H403" i="153"/>
  <c r="H404" i="153"/>
  <c r="H405" i="153"/>
  <c r="H406" i="153"/>
  <c r="H407" i="153"/>
  <c r="H408" i="153"/>
  <c r="H409" i="153"/>
  <c r="H410" i="153"/>
  <c r="H411" i="153"/>
  <c r="H412" i="153"/>
  <c r="H413" i="153"/>
  <c r="H414" i="153"/>
  <c r="H415" i="153"/>
  <c r="H416" i="153"/>
  <c r="H417" i="153"/>
  <c r="H418" i="153"/>
  <c r="H419" i="153"/>
  <c r="H420" i="153"/>
  <c r="H421" i="153"/>
  <c r="H422" i="153"/>
  <c r="H423" i="153"/>
  <c r="H424" i="153"/>
  <c r="H425" i="153"/>
  <c r="H426" i="153"/>
  <c r="H427" i="153"/>
  <c r="H428" i="153"/>
  <c r="H429" i="153"/>
  <c r="H430" i="153"/>
  <c r="H431" i="153"/>
  <c r="H432" i="153"/>
  <c r="H433" i="153"/>
  <c r="H434" i="153"/>
  <c r="H435" i="153"/>
  <c r="H436" i="153"/>
  <c r="H437" i="153"/>
  <c r="H438" i="153"/>
  <c r="H439" i="153"/>
  <c r="H440" i="153"/>
  <c r="H441" i="153"/>
  <c r="H442" i="153"/>
  <c r="H443" i="153"/>
  <c r="H444" i="153"/>
  <c r="H445" i="153"/>
  <c r="H446" i="153"/>
  <c r="H447" i="153"/>
  <c r="H448" i="153"/>
  <c r="H449" i="153"/>
  <c r="H450" i="153"/>
  <c r="H451" i="153"/>
  <c r="H452" i="153"/>
  <c r="H453" i="153"/>
  <c r="H454" i="153"/>
  <c r="H455" i="153"/>
  <c r="H456" i="153"/>
  <c r="H457" i="153"/>
  <c r="H458" i="153"/>
  <c r="H459" i="153"/>
  <c r="H460" i="153"/>
  <c r="H461" i="153"/>
  <c r="H462" i="153"/>
  <c r="H463" i="153"/>
  <c r="H464" i="153"/>
  <c r="H465" i="153"/>
  <c r="H466" i="153"/>
  <c r="H467" i="153"/>
  <c r="H468" i="153"/>
  <c r="H469" i="153"/>
  <c r="H470" i="153"/>
  <c r="H471" i="153"/>
  <c r="H472" i="153"/>
  <c r="H473" i="153"/>
  <c r="H474" i="153"/>
  <c r="H475" i="153"/>
  <c r="H476" i="153"/>
  <c r="H477" i="153"/>
  <c r="H478" i="153"/>
  <c r="H479" i="153"/>
  <c r="H480" i="153"/>
  <c r="H481" i="153"/>
  <c r="H482" i="153"/>
  <c r="H483" i="153"/>
  <c r="H484" i="153"/>
  <c r="H485" i="153"/>
  <c r="H486" i="153"/>
  <c r="H487" i="153"/>
  <c r="H488" i="153"/>
  <c r="H489" i="153"/>
  <c r="H490" i="153"/>
  <c r="H491" i="153"/>
  <c r="H492" i="153"/>
  <c r="H493" i="153"/>
  <c r="H494" i="153"/>
  <c r="H495" i="153"/>
  <c r="H496" i="153"/>
  <c r="H497" i="153"/>
  <c r="H498" i="153"/>
  <c r="H499" i="153"/>
  <c r="H500" i="153"/>
  <c r="H501" i="153"/>
  <c r="H502" i="153"/>
  <c r="H503" i="153"/>
  <c r="H504" i="153"/>
  <c r="H505" i="153"/>
  <c r="H506" i="153"/>
  <c r="H507" i="153"/>
  <c r="H508" i="153"/>
  <c r="H509" i="153"/>
  <c r="H510" i="153"/>
  <c r="H511" i="153"/>
  <c r="H512" i="153"/>
  <c r="H513" i="153"/>
  <c r="H514" i="153"/>
  <c r="H515" i="153"/>
  <c r="H516" i="153"/>
  <c r="H517" i="153"/>
  <c r="H518" i="153"/>
  <c r="H519" i="153"/>
  <c r="H520" i="153"/>
  <c r="H521" i="153"/>
  <c r="H522" i="153"/>
  <c r="H523" i="153"/>
  <c r="H524" i="153"/>
  <c r="H525" i="153"/>
  <c r="H526" i="153"/>
  <c r="H527" i="153"/>
  <c r="H528" i="153"/>
  <c r="H529" i="153"/>
  <c r="H530" i="153"/>
  <c r="H531" i="153"/>
  <c r="H532" i="153"/>
  <c r="H533" i="153"/>
  <c r="H534" i="153"/>
  <c r="H535" i="153"/>
  <c r="H536" i="153"/>
  <c r="H537" i="153"/>
  <c r="H538" i="153"/>
  <c r="H539" i="153"/>
  <c r="H540" i="153"/>
  <c r="H541" i="153"/>
  <c r="H542" i="153"/>
  <c r="H543" i="153"/>
  <c r="H544" i="153"/>
  <c r="H545" i="153"/>
  <c r="H546" i="153"/>
  <c r="H547" i="153"/>
  <c r="H548" i="153"/>
  <c r="H549" i="153"/>
  <c r="H550" i="153"/>
  <c r="H551" i="153"/>
  <c r="H552" i="153"/>
  <c r="H553" i="153"/>
  <c r="H554" i="153"/>
  <c r="H555" i="153"/>
  <c r="H556" i="153"/>
  <c r="H557" i="153"/>
  <c r="H558" i="153"/>
  <c r="H559" i="153"/>
  <c r="H560" i="153"/>
  <c r="H561" i="153"/>
  <c r="H562" i="153"/>
  <c r="H563" i="153"/>
  <c r="H564" i="153"/>
  <c r="H565" i="153"/>
  <c r="H566" i="153"/>
  <c r="H567" i="153"/>
  <c r="H568" i="153"/>
  <c r="H569" i="153"/>
  <c r="H570" i="153"/>
  <c r="H571" i="153"/>
  <c r="H572" i="153"/>
  <c r="H573" i="153"/>
  <c r="H574" i="153"/>
  <c r="H575" i="153"/>
  <c r="H576" i="153"/>
  <c r="H577" i="153"/>
  <c r="H578" i="153"/>
  <c r="H579" i="153"/>
  <c r="H580" i="153"/>
  <c r="H581" i="153"/>
  <c r="H582" i="153"/>
  <c r="H583" i="153"/>
  <c r="H584" i="153"/>
  <c r="H585" i="153"/>
  <c r="H586" i="153"/>
  <c r="H587" i="153"/>
  <c r="H588" i="153"/>
  <c r="H589" i="153"/>
  <c r="H590" i="153"/>
  <c r="H591" i="153"/>
  <c r="H592" i="153"/>
  <c r="H593" i="153"/>
  <c r="H594" i="153"/>
  <c r="H595" i="153"/>
  <c r="H596" i="153"/>
  <c r="H597" i="153"/>
  <c r="H598" i="153"/>
  <c r="H599" i="153"/>
  <c r="H600" i="153"/>
  <c r="H601" i="153"/>
  <c r="H602" i="153"/>
  <c r="H603" i="153"/>
  <c r="H604" i="153"/>
  <c r="H605" i="153"/>
  <c r="H606" i="153"/>
  <c r="H607" i="153"/>
  <c r="H608" i="153"/>
  <c r="H609" i="153"/>
  <c r="H610" i="153"/>
  <c r="H611" i="153"/>
  <c r="H612" i="153"/>
  <c r="H613" i="153"/>
  <c r="H614" i="153"/>
  <c r="H615" i="153"/>
  <c r="H616" i="153"/>
  <c r="H617" i="153"/>
  <c r="H618" i="153"/>
  <c r="H619" i="153"/>
  <c r="H620" i="153"/>
  <c r="H621" i="153"/>
  <c r="H622" i="153"/>
  <c r="H623" i="153"/>
  <c r="H624" i="153"/>
  <c r="H625" i="153"/>
  <c r="H626" i="153"/>
  <c r="H627" i="153"/>
  <c r="H628" i="153"/>
  <c r="H629" i="153"/>
  <c r="H630" i="153"/>
  <c r="H631" i="153"/>
  <c r="H632" i="153"/>
  <c r="H633" i="153"/>
  <c r="H634" i="153"/>
  <c r="H635" i="153"/>
  <c r="H636" i="153"/>
  <c r="H637" i="153"/>
  <c r="H638" i="153"/>
  <c r="H639" i="153"/>
  <c r="H640" i="153"/>
  <c r="H641" i="153"/>
  <c r="H642" i="153"/>
  <c r="H643" i="153"/>
  <c r="H644" i="153"/>
  <c r="H645" i="153"/>
  <c r="H646" i="153"/>
  <c r="H647" i="153"/>
  <c r="H648" i="153"/>
  <c r="H649" i="153"/>
  <c r="H650" i="153"/>
  <c r="H651" i="153"/>
  <c r="H652" i="153"/>
  <c r="H653" i="153"/>
  <c r="H654" i="153"/>
  <c r="H655" i="153"/>
  <c r="H656" i="153"/>
  <c r="H657" i="153"/>
  <c r="H658" i="153"/>
  <c r="H659" i="153"/>
  <c r="H660" i="153"/>
  <c r="H661" i="153"/>
  <c r="H662" i="153"/>
  <c r="H663" i="153"/>
  <c r="H664" i="153"/>
  <c r="H665" i="153"/>
  <c r="H666" i="153"/>
  <c r="H667" i="153"/>
  <c r="H668" i="153"/>
  <c r="H669" i="153"/>
  <c r="H670" i="153"/>
  <c r="H671" i="153"/>
  <c r="H672" i="153"/>
  <c r="H673" i="153"/>
  <c r="H674" i="153"/>
  <c r="H675" i="153"/>
  <c r="H676" i="153"/>
  <c r="H677" i="153"/>
  <c r="H678" i="153"/>
  <c r="H679" i="153"/>
  <c r="H680" i="153"/>
  <c r="H681" i="153"/>
  <c r="H682" i="153"/>
  <c r="H683" i="153"/>
  <c r="H684" i="153"/>
  <c r="H685" i="153"/>
  <c r="H686" i="153"/>
  <c r="H687" i="153"/>
  <c r="H688" i="153"/>
  <c r="H689" i="153"/>
  <c r="H690" i="153"/>
  <c r="H691" i="153"/>
  <c r="H692" i="153"/>
  <c r="H693" i="153"/>
  <c r="H694" i="153"/>
  <c r="H695" i="153"/>
  <c r="H696" i="153"/>
  <c r="H697" i="153"/>
  <c r="H698" i="153"/>
  <c r="H699" i="153"/>
  <c r="H700" i="153"/>
  <c r="H701" i="153"/>
  <c r="H702" i="153"/>
  <c r="H703" i="153"/>
  <c r="H704" i="153"/>
  <c r="H705" i="153"/>
  <c r="H706" i="153"/>
  <c r="H707" i="153"/>
  <c r="H708" i="153"/>
  <c r="H709" i="153"/>
  <c r="H710" i="153"/>
  <c r="H711" i="153"/>
  <c r="H712" i="153"/>
  <c r="H713" i="153"/>
  <c r="H714" i="153"/>
  <c r="H715" i="153"/>
  <c r="H716" i="153"/>
  <c r="H717" i="153"/>
  <c r="H718" i="153"/>
  <c r="H719" i="153"/>
  <c r="H720" i="153"/>
  <c r="H721" i="153"/>
  <c r="H722" i="153"/>
  <c r="H723" i="153"/>
  <c r="H724" i="153"/>
  <c r="H725" i="153"/>
  <c r="H726" i="153"/>
  <c r="H727" i="153"/>
  <c r="H728" i="153"/>
  <c r="H729" i="153"/>
  <c r="H730" i="153"/>
  <c r="H731" i="153"/>
  <c r="H732" i="153"/>
  <c r="H733" i="153"/>
  <c r="H734" i="153"/>
  <c r="H735" i="153"/>
  <c r="H736" i="153"/>
  <c r="H737" i="153"/>
  <c r="H738" i="153"/>
  <c r="H739" i="153"/>
  <c r="H740" i="153"/>
  <c r="H741" i="153"/>
  <c r="H742" i="153"/>
  <c r="H743" i="153"/>
  <c r="H744" i="153"/>
  <c r="H745" i="153"/>
  <c r="H746" i="153"/>
  <c r="H747" i="153"/>
  <c r="H748" i="153"/>
  <c r="H749" i="153"/>
  <c r="H750" i="153"/>
  <c r="H751" i="153"/>
  <c r="H752" i="153"/>
  <c r="H753" i="153"/>
  <c r="H754" i="153"/>
  <c r="H755" i="153"/>
  <c r="H756" i="153"/>
  <c r="H757" i="153"/>
  <c r="H758" i="153"/>
  <c r="H759" i="153"/>
  <c r="H760" i="153"/>
  <c r="H761" i="153"/>
  <c r="H762" i="153"/>
  <c r="H763" i="153"/>
  <c r="H764" i="153"/>
  <c r="H765" i="153"/>
  <c r="H766" i="153"/>
  <c r="H767" i="153"/>
  <c r="H768" i="153"/>
  <c r="H769" i="153"/>
  <c r="H770" i="153"/>
  <c r="H771" i="153"/>
  <c r="H772" i="153"/>
  <c r="H773" i="153"/>
  <c r="H774" i="153"/>
  <c r="H775" i="153"/>
  <c r="H776" i="153"/>
  <c r="H777" i="153"/>
  <c r="H778" i="153"/>
  <c r="H779" i="153"/>
  <c r="H780" i="153"/>
  <c r="H781" i="153"/>
  <c r="H782" i="153"/>
  <c r="H783" i="153"/>
  <c r="H784" i="153"/>
  <c r="H785" i="153"/>
  <c r="H786" i="153"/>
  <c r="H787" i="153"/>
  <c r="H788" i="153"/>
  <c r="H789" i="153"/>
  <c r="H790" i="153"/>
  <c r="H791" i="153"/>
  <c r="H792" i="153"/>
  <c r="H793" i="153"/>
  <c r="H794" i="153"/>
  <c r="H795" i="153"/>
  <c r="H796" i="153"/>
  <c r="H797" i="153"/>
  <c r="H798" i="153"/>
  <c r="H799" i="153"/>
  <c r="H800" i="153"/>
  <c r="H801" i="153"/>
  <c r="H802" i="153"/>
  <c r="H803" i="153"/>
  <c r="H804" i="153"/>
  <c r="H805" i="153"/>
  <c r="H806" i="153"/>
  <c r="H807" i="153"/>
  <c r="H808" i="153"/>
  <c r="H809" i="153"/>
  <c r="H810" i="153"/>
  <c r="H811" i="153"/>
  <c r="H812" i="153"/>
  <c r="H813" i="153"/>
  <c r="H814" i="153"/>
  <c r="H815" i="153"/>
  <c r="H816" i="153"/>
  <c r="H817" i="153"/>
  <c r="H818" i="153"/>
  <c r="H819" i="153"/>
  <c r="H820" i="153"/>
  <c r="H821" i="153"/>
  <c r="H822" i="153"/>
  <c r="H823" i="153"/>
  <c r="H824" i="153"/>
  <c r="H825" i="153"/>
  <c r="H826" i="153"/>
  <c r="H827" i="153"/>
  <c r="H828" i="153"/>
  <c r="H829" i="153"/>
  <c r="H830" i="153"/>
  <c r="H831" i="153"/>
  <c r="H832" i="153"/>
  <c r="H833" i="153"/>
  <c r="H834" i="153"/>
  <c r="H835" i="153"/>
  <c r="H836" i="153"/>
  <c r="H837" i="153"/>
  <c r="H838" i="153"/>
  <c r="H839" i="153"/>
  <c r="H840" i="153"/>
  <c r="H841" i="153"/>
  <c r="H842" i="153"/>
  <c r="H843" i="153"/>
  <c r="H844" i="153"/>
  <c r="H845" i="153"/>
  <c r="H846" i="153"/>
  <c r="H847" i="153"/>
  <c r="H848" i="153"/>
  <c r="H849" i="153"/>
  <c r="H850" i="153"/>
  <c r="H851" i="153"/>
  <c r="H852" i="153"/>
  <c r="H853" i="153"/>
  <c r="H854" i="153"/>
  <c r="H855" i="153"/>
  <c r="H856" i="153"/>
  <c r="H857" i="153"/>
  <c r="H858" i="153"/>
  <c r="H859" i="153"/>
  <c r="H860" i="153"/>
  <c r="H861" i="153"/>
  <c r="H862" i="153"/>
  <c r="H863" i="153"/>
  <c r="H864" i="153"/>
  <c r="H865" i="153"/>
  <c r="H866" i="153"/>
  <c r="H867" i="153"/>
  <c r="H868" i="153"/>
  <c r="H869" i="153"/>
  <c r="H870" i="153"/>
  <c r="H871" i="153"/>
  <c r="H872" i="153"/>
  <c r="H873" i="153"/>
  <c r="H874" i="153"/>
  <c r="H875" i="153"/>
  <c r="H876" i="153"/>
  <c r="H877" i="153"/>
  <c r="H878" i="153"/>
  <c r="H879" i="153"/>
  <c r="H880" i="153"/>
  <c r="H881" i="153"/>
  <c r="H882" i="153"/>
  <c r="H883" i="153"/>
  <c r="H884" i="153"/>
  <c r="H885" i="153"/>
  <c r="H886" i="153"/>
  <c r="H887" i="153"/>
  <c r="H888" i="153"/>
  <c r="H889" i="153"/>
  <c r="H890" i="153"/>
  <c r="H891" i="153"/>
  <c r="H892" i="153"/>
  <c r="H893" i="153"/>
  <c r="H894" i="153"/>
  <c r="H895" i="153"/>
  <c r="H896" i="153"/>
  <c r="H897" i="153"/>
  <c r="H898" i="153"/>
  <c r="H899" i="153"/>
  <c r="H900" i="153"/>
  <c r="H901" i="153"/>
  <c r="H902" i="153"/>
  <c r="H903" i="153"/>
  <c r="H904" i="153"/>
  <c r="H905" i="153"/>
  <c r="H906" i="153"/>
  <c r="H907" i="153"/>
  <c r="H908" i="153"/>
  <c r="H909" i="153"/>
  <c r="H910" i="153"/>
  <c r="H911" i="153"/>
  <c r="H912" i="153"/>
  <c r="H913" i="153"/>
  <c r="H914" i="153"/>
  <c r="H915" i="153"/>
  <c r="H916" i="153"/>
  <c r="H917" i="153"/>
  <c r="H918" i="153"/>
  <c r="H919" i="153"/>
  <c r="H920" i="153"/>
  <c r="H921" i="153"/>
  <c r="H922" i="153"/>
  <c r="H923" i="153"/>
  <c r="H924" i="153"/>
  <c r="H925" i="153"/>
  <c r="H926" i="153"/>
  <c r="H927" i="153"/>
  <c r="H928" i="153"/>
  <c r="H929" i="153"/>
  <c r="H930" i="153"/>
  <c r="H931" i="153"/>
  <c r="H932" i="153"/>
  <c r="H933" i="153"/>
  <c r="H934" i="153"/>
  <c r="H935" i="153"/>
  <c r="H936" i="153"/>
  <c r="H937" i="153"/>
  <c r="H938" i="153"/>
  <c r="H939" i="153"/>
  <c r="H940" i="153"/>
  <c r="H941" i="153"/>
  <c r="H942" i="153"/>
  <c r="H943" i="153"/>
  <c r="H944" i="153"/>
  <c r="H945" i="153"/>
  <c r="H946" i="153"/>
  <c r="H947" i="153"/>
  <c r="H948" i="153"/>
  <c r="H949" i="153"/>
  <c r="H950" i="153"/>
  <c r="H951" i="153"/>
  <c r="H952" i="153"/>
  <c r="H953" i="153"/>
  <c r="H954" i="153"/>
  <c r="H955" i="153"/>
  <c r="H956" i="153"/>
  <c r="H957" i="153"/>
  <c r="H958" i="153"/>
  <c r="H959" i="153"/>
  <c r="H960" i="153"/>
  <c r="H961" i="153"/>
  <c r="H962" i="153"/>
  <c r="H963" i="153"/>
  <c r="H964" i="153"/>
  <c r="H965" i="153"/>
  <c r="H966" i="153"/>
  <c r="H967" i="153"/>
  <c r="H968" i="153"/>
  <c r="H969" i="153"/>
  <c r="H970" i="153"/>
  <c r="H971" i="153"/>
  <c r="H972" i="153"/>
  <c r="H973" i="153"/>
  <c r="H974" i="153"/>
  <c r="H975" i="153"/>
  <c r="H976" i="153"/>
  <c r="H977" i="153"/>
  <c r="H978" i="153"/>
  <c r="H979" i="153"/>
  <c r="H980" i="153"/>
  <c r="H981" i="153"/>
  <c r="H982" i="153"/>
  <c r="H983" i="153"/>
  <c r="H984" i="153"/>
  <c r="H985" i="153"/>
  <c r="H986" i="153"/>
  <c r="H987" i="153"/>
  <c r="H988" i="153"/>
  <c r="H989" i="153"/>
  <c r="H990" i="153"/>
  <c r="H991" i="153"/>
  <c r="H992" i="153"/>
  <c r="H993" i="153"/>
  <c r="H994" i="153"/>
  <c r="H995" i="153"/>
  <c r="H996" i="153"/>
  <c r="H997" i="153"/>
  <c r="H998" i="153"/>
  <c r="H999" i="153"/>
  <c r="H1000" i="153"/>
  <c r="H1001" i="153"/>
  <c r="H1002" i="153"/>
  <c r="H1003" i="153"/>
  <c r="H1004" i="153"/>
  <c r="H1005" i="153"/>
  <c r="H1006" i="153"/>
  <c r="H1007" i="153"/>
  <c r="H1008" i="153"/>
  <c r="H1009" i="153"/>
  <c r="H1010" i="153"/>
  <c r="H1011" i="153"/>
  <c r="H1012" i="153"/>
  <c r="H1013" i="153"/>
  <c r="H1014" i="153"/>
  <c r="H1015" i="153"/>
  <c r="H1016" i="153"/>
  <c r="H1017" i="153"/>
  <c r="H1018" i="153"/>
  <c r="H1019" i="153"/>
  <c r="H1020" i="153"/>
  <c r="H1021" i="153"/>
  <c r="H1022" i="153"/>
  <c r="H1023" i="153"/>
  <c r="H1024" i="153"/>
  <c r="H1025" i="153"/>
  <c r="H1026" i="153"/>
  <c r="H1027" i="153"/>
  <c r="H1028" i="153"/>
  <c r="H1029" i="153"/>
  <c r="H1030" i="153"/>
  <c r="H1031" i="153"/>
  <c r="H1032" i="153"/>
  <c r="H1033" i="153"/>
  <c r="H1034" i="153"/>
  <c r="H1035" i="153"/>
  <c r="H1036" i="153"/>
  <c r="H1037" i="153"/>
  <c r="H1038" i="153"/>
  <c r="H1039" i="153"/>
  <c r="H1040" i="153"/>
  <c r="H1041" i="153"/>
  <c r="H1042" i="153"/>
  <c r="H1043" i="153"/>
  <c r="H1044" i="153"/>
  <c r="H1045" i="153"/>
  <c r="H1046" i="153"/>
  <c r="H1047" i="153"/>
  <c r="H1048" i="153"/>
  <c r="H1049" i="153"/>
  <c r="H1050" i="153"/>
  <c r="H1051" i="153"/>
  <c r="H1052" i="153"/>
  <c r="H1053" i="153"/>
  <c r="H1054" i="153"/>
  <c r="H1055" i="153"/>
  <c r="H1056" i="153"/>
  <c r="H1057" i="153"/>
  <c r="H1058" i="153"/>
  <c r="H1059" i="153"/>
  <c r="H1060" i="153"/>
  <c r="H1061" i="153"/>
  <c r="H1062" i="153"/>
  <c r="H1063" i="153"/>
  <c r="H1064" i="153"/>
  <c r="H1065" i="153"/>
  <c r="H1066" i="153"/>
  <c r="H1067" i="153"/>
  <c r="H1068" i="153"/>
  <c r="H1069" i="153"/>
  <c r="H1070" i="153"/>
  <c r="H1071" i="153"/>
  <c r="H1072" i="153"/>
  <c r="H1073" i="153"/>
  <c r="H1074" i="153"/>
  <c r="H1075" i="153"/>
  <c r="H1076" i="153"/>
  <c r="H1077" i="153"/>
  <c r="H1078" i="153"/>
  <c r="H1079" i="153"/>
  <c r="H1080" i="153"/>
  <c r="H1081" i="153"/>
  <c r="H1082" i="153"/>
  <c r="H1083" i="153"/>
  <c r="H1084" i="153"/>
  <c r="H1085" i="153"/>
  <c r="H1086" i="153"/>
  <c r="H1087" i="153"/>
  <c r="H1088" i="153"/>
  <c r="H1089" i="153"/>
  <c r="H1090" i="153"/>
  <c r="H1091" i="153"/>
  <c r="H1092" i="153"/>
  <c r="H1093" i="153"/>
  <c r="H1094" i="153"/>
  <c r="H1095" i="153"/>
  <c r="H1096" i="153"/>
  <c r="H1097" i="153"/>
  <c r="H1098" i="153"/>
  <c r="H1099" i="153"/>
  <c r="H1100" i="153"/>
  <c r="H1101" i="153"/>
  <c r="H1102" i="153"/>
  <c r="H1103" i="153"/>
  <c r="H1104" i="153"/>
  <c r="H1105" i="153"/>
  <c r="H1106" i="153"/>
  <c r="H1107" i="153"/>
  <c r="H1108" i="153"/>
  <c r="H1109" i="153"/>
  <c r="H1110" i="153"/>
  <c r="H1111" i="153"/>
  <c r="H1112" i="153"/>
  <c r="H1113" i="153"/>
  <c r="H1114" i="153"/>
  <c r="H1115" i="153"/>
  <c r="H1116" i="153"/>
  <c r="H1117" i="153"/>
  <c r="H1118" i="153"/>
  <c r="H1119" i="153"/>
  <c r="H1120" i="153"/>
  <c r="H1121" i="153"/>
  <c r="H1122" i="153"/>
  <c r="H1123" i="153"/>
  <c r="H1124" i="153"/>
  <c r="H1125" i="153"/>
  <c r="H1126" i="153"/>
  <c r="H1127" i="153"/>
  <c r="H1128" i="153"/>
  <c r="H1129" i="153"/>
  <c r="H1130" i="153"/>
  <c r="H1131" i="153"/>
  <c r="H1132" i="153"/>
  <c r="H1133" i="153"/>
  <c r="H1134" i="153"/>
  <c r="H1135" i="153"/>
  <c r="H1136" i="153"/>
  <c r="H1137" i="153"/>
  <c r="H1138" i="153"/>
  <c r="H1139" i="153"/>
  <c r="H1140" i="153"/>
  <c r="H1141" i="153"/>
  <c r="H1142" i="153"/>
  <c r="H1143" i="153"/>
  <c r="H1144" i="153"/>
  <c r="H1145" i="153"/>
  <c r="H1146" i="153"/>
  <c r="H1147" i="153"/>
  <c r="H1148" i="153"/>
  <c r="H1149" i="153"/>
  <c r="H1150" i="153"/>
  <c r="H1151" i="153"/>
  <c r="H1152" i="153"/>
  <c r="H1153" i="153"/>
  <c r="H1154" i="153"/>
  <c r="H1155" i="153"/>
  <c r="H1156" i="153"/>
  <c r="H1157" i="153"/>
  <c r="H1158" i="153"/>
  <c r="H1159" i="153"/>
  <c r="H1160" i="153"/>
  <c r="H1161" i="153"/>
  <c r="H1162" i="153"/>
  <c r="H1163" i="153"/>
  <c r="H1164" i="153"/>
  <c r="H1165" i="153"/>
  <c r="H1166" i="153"/>
  <c r="H1167" i="153"/>
  <c r="H1168" i="153"/>
  <c r="H1169" i="153"/>
  <c r="H1170" i="153"/>
  <c r="H1171" i="153"/>
  <c r="H1172" i="153"/>
  <c r="H1173" i="153"/>
  <c r="H1174" i="153"/>
  <c r="H1175" i="153"/>
  <c r="H1176" i="153"/>
  <c r="H1177" i="153"/>
  <c r="H1178" i="153"/>
  <c r="H1179" i="153"/>
  <c r="H1180" i="153"/>
  <c r="H1181" i="153"/>
  <c r="H1182" i="153"/>
  <c r="H1183" i="153"/>
  <c r="H1184" i="153"/>
  <c r="H1185" i="153"/>
  <c r="H1186" i="153"/>
  <c r="H1187" i="153"/>
  <c r="H1188" i="153"/>
  <c r="H1189" i="153"/>
  <c r="H1190" i="153"/>
  <c r="H1191" i="153"/>
  <c r="H1192" i="153"/>
  <c r="H1193" i="153"/>
  <c r="H1194" i="153"/>
  <c r="H1195" i="153"/>
  <c r="H1196" i="153"/>
  <c r="H1197" i="153"/>
  <c r="H1198" i="153"/>
  <c r="H1199" i="153"/>
  <c r="H1200" i="153"/>
  <c r="H1201" i="153"/>
  <c r="H1202" i="153"/>
  <c r="H1203" i="153"/>
  <c r="H1204" i="153"/>
  <c r="H1205" i="153"/>
  <c r="H1206" i="153"/>
  <c r="H1207" i="153"/>
  <c r="H1208" i="153"/>
  <c r="H1209" i="153"/>
  <c r="H1210" i="153"/>
  <c r="H1211" i="153"/>
  <c r="H1212" i="153"/>
  <c r="H1213" i="153"/>
  <c r="H1214" i="153"/>
  <c r="H1215" i="153"/>
  <c r="H1216" i="153"/>
  <c r="H1217" i="153"/>
  <c r="H1218" i="153"/>
  <c r="H1219" i="153"/>
  <c r="H1220" i="153"/>
  <c r="H1221" i="153"/>
  <c r="H1222" i="153"/>
  <c r="H1223" i="153"/>
  <c r="H1224" i="153"/>
  <c r="H1225" i="153"/>
  <c r="H1226" i="153"/>
  <c r="H1227" i="153"/>
  <c r="H1228" i="153"/>
  <c r="H1229" i="153"/>
  <c r="H1230" i="153"/>
  <c r="H1231" i="153"/>
  <c r="H1232" i="153"/>
  <c r="H1233" i="153"/>
  <c r="H1234" i="153"/>
  <c r="H1235" i="153"/>
  <c r="H1236" i="153"/>
  <c r="H1237" i="153"/>
  <c r="H1238" i="153"/>
  <c r="H1239" i="153"/>
  <c r="H1240" i="153"/>
  <c r="H1241" i="153"/>
  <c r="H1242" i="153"/>
  <c r="H1243" i="153"/>
  <c r="H1244" i="153"/>
  <c r="H1245" i="153"/>
  <c r="H1246" i="153"/>
  <c r="H1247" i="153"/>
  <c r="H1248" i="153"/>
  <c r="H1249" i="153"/>
  <c r="H1250" i="153"/>
  <c r="H1251" i="153"/>
  <c r="H1252" i="153"/>
  <c r="H1253" i="153"/>
  <c r="H1254" i="153"/>
  <c r="H1255" i="153"/>
  <c r="H1256" i="153"/>
  <c r="H1257" i="153"/>
  <c r="H1258" i="153"/>
  <c r="H1259" i="153"/>
  <c r="H1260" i="153"/>
  <c r="H1261" i="153"/>
  <c r="H1262" i="153"/>
  <c r="H1263" i="153"/>
  <c r="H1264" i="153"/>
  <c r="H1265" i="153"/>
  <c r="H1266" i="153"/>
  <c r="H1267" i="153"/>
  <c r="H1268" i="153"/>
  <c r="H1269" i="153"/>
  <c r="H1270" i="153"/>
  <c r="H1271" i="153"/>
  <c r="H1272" i="153"/>
  <c r="H1273" i="153"/>
  <c r="H1274" i="153"/>
  <c r="H1275" i="153"/>
  <c r="H1276" i="153"/>
  <c r="H1277" i="153"/>
  <c r="H1278" i="153"/>
  <c r="H1279" i="153"/>
  <c r="H1280" i="153"/>
  <c r="H1281" i="153"/>
  <c r="H1282" i="153"/>
  <c r="H1283" i="153"/>
  <c r="H1284" i="153"/>
  <c r="H1285" i="153"/>
  <c r="H1286" i="153"/>
  <c r="H1287" i="153"/>
  <c r="H1288" i="153"/>
  <c r="H1289" i="153"/>
  <c r="H1290" i="153"/>
  <c r="H1291" i="153"/>
  <c r="H1292" i="153"/>
  <c r="H1293" i="153"/>
  <c r="H1294" i="153"/>
  <c r="H1295" i="153"/>
  <c r="H1296" i="153"/>
  <c r="H1297" i="153"/>
  <c r="H1298" i="153"/>
  <c r="H1299" i="153"/>
  <c r="H1300" i="153"/>
  <c r="H1301" i="153"/>
  <c r="H1302" i="153"/>
  <c r="H1303" i="153"/>
  <c r="H1304" i="153"/>
  <c r="H1305" i="153"/>
  <c r="H1306" i="153"/>
  <c r="H1307" i="153"/>
  <c r="H1308" i="153"/>
  <c r="H1309" i="153"/>
  <c r="H1310" i="153"/>
  <c r="H1311" i="153"/>
  <c r="H1312" i="153"/>
  <c r="H1313" i="153"/>
  <c r="H1314" i="153"/>
  <c r="H1315" i="153"/>
  <c r="H1316" i="153"/>
  <c r="H1317" i="153"/>
  <c r="H1318" i="153"/>
  <c r="H1319" i="153"/>
  <c r="H1320" i="153"/>
  <c r="H1321" i="153"/>
  <c r="H1322" i="153"/>
  <c r="H1323" i="153"/>
  <c r="H1324" i="153"/>
  <c r="H1325" i="153"/>
  <c r="H1326" i="153"/>
  <c r="H1327" i="153"/>
  <c r="H1328" i="153"/>
  <c r="H1329" i="153"/>
  <c r="H1330" i="153"/>
  <c r="H1331" i="153"/>
  <c r="H1332" i="153"/>
  <c r="H1333" i="153"/>
  <c r="H1334" i="153"/>
  <c r="H1335" i="153"/>
  <c r="H1336" i="153"/>
  <c r="H1337" i="153"/>
  <c r="H1338" i="153"/>
  <c r="H1339" i="153"/>
  <c r="H1340" i="153"/>
  <c r="H1341" i="153"/>
  <c r="H1342" i="153"/>
  <c r="H1343" i="153"/>
  <c r="H1344" i="153"/>
  <c r="H1345" i="153"/>
  <c r="H1346" i="153"/>
  <c r="H1347" i="153"/>
  <c r="H1348" i="153"/>
  <c r="H1349" i="153"/>
  <c r="H1350" i="153"/>
  <c r="H1351" i="153"/>
  <c r="H1352" i="153"/>
  <c r="H1353" i="153"/>
  <c r="H1354" i="153"/>
  <c r="H1355" i="153"/>
  <c r="H1356" i="153"/>
  <c r="H1357" i="153"/>
  <c r="H1358" i="153"/>
  <c r="H1359" i="153"/>
  <c r="H1360" i="153"/>
  <c r="H1361" i="153"/>
  <c r="H1362" i="153"/>
  <c r="H1363" i="153"/>
  <c r="H1364" i="153"/>
  <c r="H1365" i="153"/>
  <c r="H1366" i="153"/>
  <c r="H1367" i="153"/>
  <c r="H1368" i="153"/>
  <c r="H1369" i="153"/>
  <c r="H1370" i="153"/>
  <c r="H1371" i="153"/>
  <c r="H1372" i="153"/>
  <c r="H1373" i="153"/>
  <c r="H1374" i="153"/>
  <c r="H1375" i="153"/>
  <c r="H1376" i="153"/>
  <c r="H1377" i="153"/>
  <c r="H1378" i="153"/>
  <c r="H1379" i="153"/>
  <c r="H1380" i="153"/>
  <c r="H1381" i="153"/>
  <c r="H1382" i="153"/>
  <c r="H1383" i="153"/>
  <c r="H1384" i="153"/>
  <c r="H1385" i="153"/>
  <c r="H1386" i="153"/>
  <c r="H1387" i="153"/>
  <c r="H1388" i="153"/>
  <c r="H1389" i="153"/>
  <c r="H1390" i="153"/>
  <c r="H1391" i="153"/>
  <c r="H1392" i="153"/>
  <c r="H1393" i="153"/>
  <c r="H1394" i="153"/>
  <c r="H1395" i="153"/>
  <c r="H1396" i="153"/>
  <c r="H1397" i="153"/>
  <c r="H1398" i="153"/>
  <c r="H1399" i="153"/>
  <c r="H1400" i="153"/>
  <c r="H1401" i="153"/>
  <c r="H1402" i="153"/>
  <c r="H1403" i="153"/>
  <c r="H1404" i="153"/>
  <c r="H1405" i="153"/>
  <c r="H1406" i="153"/>
  <c r="H1407" i="153"/>
  <c r="H1408" i="153"/>
  <c r="H1409" i="153"/>
  <c r="H1410" i="153"/>
  <c r="H1411" i="153"/>
  <c r="H1412" i="153"/>
  <c r="H1413" i="153"/>
  <c r="H1414" i="153"/>
  <c r="H1415" i="153"/>
  <c r="H1416" i="153"/>
  <c r="H1417" i="153"/>
  <c r="H1418" i="153"/>
  <c r="H1419" i="153"/>
  <c r="H1420" i="153"/>
  <c r="H1421" i="153"/>
  <c r="H1422" i="153"/>
  <c r="H1423" i="153"/>
  <c r="H1424" i="153"/>
  <c r="H1425" i="153"/>
  <c r="H1426" i="153"/>
  <c r="H1427" i="153"/>
  <c r="H1428" i="153"/>
  <c r="H1429" i="153"/>
  <c r="H1430" i="153"/>
  <c r="H1431" i="153"/>
  <c r="H1432" i="153"/>
  <c r="H1433" i="153"/>
  <c r="H1434" i="153"/>
  <c r="H1435" i="153"/>
  <c r="H1436" i="153"/>
  <c r="H1437" i="153"/>
  <c r="H1438" i="153"/>
  <c r="H1439" i="153"/>
  <c r="H1440" i="153"/>
  <c r="H1441" i="153"/>
  <c r="H1442" i="153"/>
  <c r="H1443" i="153"/>
  <c r="H1444" i="153"/>
  <c r="H1445" i="153"/>
  <c r="H1446" i="153"/>
  <c r="H1447" i="153"/>
  <c r="H1448" i="153"/>
  <c r="H1449" i="153"/>
  <c r="H1450" i="153"/>
  <c r="H1451" i="153"/>
  <c r="H1452" i="153"/>
  <c r="H1453" i="153"/>
  <c r="H1454" i="153"/>
  <c r="H1455" i="153"/>
  <c r="H1456" i="153"/>
  <c r="H1457" i="153"/>
  <c r="H1458" i="153"/>
  <c r="H1459" i="153"/>
  <c r="H1460" i="153"/>
  <c r="H1461" i="153"/>
  <c r="H1462" i="153"/>
  <c r="H1463" i="153"/>
  <c r="H1464" i="153"/>
  <c r="H1465" i="153"/>
  <c r="H1466" i="153"/>
  <c r="H1467" i="153"/>
  <c r="H1468" i="153"/>
  <c r="H1469" i="153"/>
  <c r="H1470" i="153"/>
  <c r="H1471" i="153"/>
  <c r="H1472" i="153"/>
  <c r="H1473" i="153"/>
  <c r="H1474" i="153"/>
  <c r="H1475" i="153"/>
  <c r="H1476" i="153"/>
  <c r="H1477" i="153"/>
  <c r="H1478" i="153"/>
  <c r="H1479" i="153"/>
  <c r="H1480" i="153"/>
  <c r="H1481" i="153"/>
  <c r="H1482" i="153"/>
  <c r="H1483" i="153"/>
  <c r="H1484" i="153"/>
  <c r="H1485" i="153"/>
  <c r="H1486" i="153"/>
  <c r="H1487" i="153"/>
  <c r="H1488" i="153"/>
  <c r="H1489" i="153"/>
  <c r="H1490" i="153"/>
  <c r="H1491" i="153"/>
  <c r="H1492" i="153"/>
  <c r="H1493" i="153"/>
  <c r="H1494" i="153"/>
  <c r="H1495" i="153"/>
  <c r="H1496" i="153"/>
  <c r="H1497" i="153"/>
  <c r="H1498" i="153"/>
  <c r="H1499" i="153"/>
  <c r="H1500" i="153"/>
  <c r="H1501" i="153"/>
  <c r="H1502" i="153"/>
  <c r="H1503" i="153"/>
  <c r="H1504" i="153"/>
  <c r="H1505" i="153"/>
  <c r="H1506" i="153"/>
  <c r="H1507" i="153"/>
  <c r="H1508" i="153"/>
  <c r="H1509" i="153"/>
  <c r="H1510" i="153"/>
  <c r="H1511" i="153"/>
  <c r="H1512" i="153"/>
  <c r="H1513" i="153"/>
  <c r="H1514" i="153"/>
  <c r="H1515" i="153"/>
  <c r="H1516" i="153"/>
  <c r="H1517" i="153"/>
  <c r="H1518" i="153"/>
  <c r="H1519" i="153"/>
  <c r="H1520" i="153"/>
  <c r="H1521" i="153"/>
  <c r="H1522" i="153"/>
  <c r="H1523" i="153"/>
  <c r="H1524" i="153"/>
  <c r="H1525" i="153"/>
  <c r="H1526" i="153"/>
  <c r="H1527" i="153"/>
  <c r="H1528" i="153"/>
  <c r="H1529" i="153"/>
  <c r="H1530" i="153"/>
  <c r="H1531" i="153"/>
  <c r="H1532" i="153"/>
  <c r="H1533" i="153"/>
  <c r="H1534" i="153"/>
  <c r="H1535" i="153"/>
  <c r="H1536" i="153"/>
  <c r="H1537" i="153"/>
  <c r="H1538" i="153"/>
  <c r="H1539" i="153"/>
  <c r="H1540" i="153"/>
  <c r="H1541" i="153"/>
  <c r="H1542" i="153"/>
  <c r="H1543" i="153"/>
  <c r="H1544" i="153"/>
  <c r="H1545" i="153"/>
  <c r="H1546" i="153"/>
  <c r="H1547" i="153"/>
  <c r="H1548" i="153"/>
  <c r="H1549" i="153"/>
  <c r="H1550" i="153"/>
  <c r="H1551" i="153"/>
  <c r="H1552" i="153"/>
  <c r="H1553" i="153"/>
  <c r="H1554" i="153"/>
  <c r="H1555" i="153"/>
  <c r="H1556" i="153"/>
  <c r="H1557" i="153"/>
  <c r="H1558" i="153"/>
  <c r="H1559" i="153"/>
  <c r="H1560" i="153"/>
  <c r="H1561" i="153"/>
  <c r="H1562" i="153"/>
  <c r="H1563" i="153"/>
  <c r="H1564" i="153"/>
  <c r="H1565" i="153"/>
  <c r="H1566" i="153"/>
  <c r="H1567" i="153"/>
  <c r="H1568" i="153"/>
  <c r="H1569" i="153"/>
  <c r="H1570" i="153"/>
  <c r="H1571" i="153"/>
  <c r="H1572" i="153"/>
  <c r="H1573" i="153"/>
  <c r="H1574" i="153"/>
  <c r="H1575" i="153"/>
  <c r="H1576" i="153"/>
  <c r="H1577" i="153"/>
  <c r="H1578" i="153"/>
  <c r="H1579" i="153"/>
  <c r="H1580" i="153"/>
  <c r="H1581" i="153"/>
  <c r="H1582" i="153"/>
  <c r="H1583" i="153"/>
  <c r="H1584" i="153"/>
  <c r="H1585" i="153"/>
  <c r="H1586" i="153"/>
  <c r="H1587" i="153"/>
  <c r="H1588" i="153"/>
  <c r="H1589" i="153"/>
  <c r="H1590" i="153"/>
  <c r="H1591" i="153"/>
  <c r="H1592" i="153"/>
  <c r="H1593" i="153"/>
  <c r="H1594" i="153"/>
  <c r="H1595" i="153"/>
  <c r="H1596" i="153"/>
  <c r="H1597" i="153"/>
  <c r="H1598" i="153"/>
  <c r="H1599" i="153"/>
  <c r="H1600" i="153"/>
  <c r="H1601" i="153"/>
  <c r="H1602" i="153"/>
  <c r="H1603" i="153"/>
  <c r="H1604" i="153"/>
  <c r="H1605" i="153"/>
  <c r="H1606" i="153"/>
  <c r="H1607" i="153"/>
  <c r="H1608" i="153"/>
  <c r="H1609" i="153"/>
  <c r="H1610" i="153"/>
  <c r="H1611" i="153"/>
  <c r="H1612" i="153"/>
  <c r="H1613" i="153"/>
  <c r="H1614" i="153"/>
  <c r="H1615" i="153"/>
  <c r="H1616" i="153"/>
  <c r="H1617" i="153"/>
  <c r="H1618" i="153"/>
  <c r="H1619" i="153"/>
  <c r="H1620" i="153"/>
  <c r="H1621" i="153"/>
  <c r="H1622" i="153"/>
  <c r="H1623" i="153"/>
  <c r="H1624" i="153"/>
  <c r="H1625" i="153"/>
  <c r="H1626" i="153"/>
  <c r="H1627" i="153"/>
  <c r="H1628" i="153"/>
  <c r="H1629" i="153"/>
  <c r="H1630" i="153"/>
  <c r="H1631" i="153"/>
  <c r="H1632" i="153"/>
  <c r="H1633" i="153"/>
  <c r="H1634" i="153"/>
  <c r="H1635" i="153"/>
  <c r="H1636" i="153"/>
  <c r="H1637" i="153"/>
  <c r="H1638" i="153"/>
  <c r="H1639" i="153"/>
  <c r="H1640" i="153"/>
  <c r="H1641" i="153"/>
  <c r="H1642" i="153"/>
  <c r="H1643" i="153"/>
  <c r="H1644" i="153"/>
  <c r="H1645" i="153"/>
  <c r="H1646" i="153"/>
  <c r="H1647" i="153"/>
  <c r="H1648" i="153"/>
  <c r="H1649" i="153"/>
  <c r="H1650" i="153"/>
  <c r="H1651" i="153"/>
  <c r="H1652" i="153"/>
  <c r="H1653" i="153"/>
  <c r="H1654" i="153"/>
  <c r="H1655" i="153"/>
  <c r="H1656" i="153"/>
  <c r="H1657" i="153"/>
  <c r="H1658" i="153"/>
  <c r="H1659" i="153"/>
  <c r="H1660" i="153"/>
  <c r="H1661" i="153"/>
  <c r="H1662" i="153"/>
  <c r="H1663" i="153"/>
  <c r="H1664" i="153"/>
  <c r="H1665" i="153"/>
  <c r="H1666" i="153"/>
  <c r="H1667" i="153"/>
  <c r="H1668" i="153"/>
  <c r="H1669" i="153"/>
  <c r="H1670" i="153"/>
  <c r="H1671" i="153"/>
  <c r="H1672" i="153"/>
  <c r="H1673" i="153"/>
  <c r="H1674" i="153"/>
  <c r="H1675" i="153"/>
  <c r="H1676" i="153"/>
  <c r="H1677" i="153"/>
  <c r="H1678" i="153"/>
  <c r="H1679" i="153"/>
  <c r="H1680" i="153"/>
  <c r="H1681" i="153"/>
  <c r="H1682" i="153"/>
  <c r="H1683" i="153"/>
  <c r="H1684" i="153"/>
  <c r="H1685" i="153"/>
  <c r="H1686" i="153"/>
  <c r="H1687" i="153"/>
  <c r="H1688" i="153"/>
  <c r="H1689" i="153"/>
  <c r="H1690" i="153"/>
  <c r="H1691" i="153"/>
  <c r="H1692" i="153"/>
  <c r="H1693" i="153"/>
  <c r="H1694" i="153"/>
  <c r="H1695" i="153"/>
  <c r="H1696" i="153"/>
  <c r="H1697" i="153"/>
  <c r="H1698" i="153"/>
  <c r="H1699" i="153"/>
  <c r="H1700" i="153"/>
  <c r="H1701" i="153"/>
  <c r="H1702" i="153"/>
  <c r="H1703" i="153"/>
  <c r="H1704" i="153"/>
  <c r="H1705" i="153"/>
  <c r="H1706" i="153"/>
  <c r="H1707" i="153"/>
  <c r="H1708" i="153"/>
  <c r="H1709" i="153"/>
  <c r="H1710" i="153"/>
  <c r="H1711" i="153"/>
  <c r="H1712" i="153"/>
  <c r="H1713" i="153"/>
  <c r="H1714" i="153"/>
  <c r="H1715" i="153"/>
  <c r="H1716" i="153"/>
  <c r="H1717" i="153"/>
  <c r="H1718" i="153"/>
  <c r="H1719" i="153"/>
  <c r="H1720" i="153"/>
  <c r="H1721" i="153"/>
  <c r="H1722" i="153"/>
  <c r="H1723" i="153"/>
  <c r="H1724" i="153"/>
  <c r="H1725" i="153"/>
  <c r="H1726" i="153"/>
  <c r="H1727" i="153"/>
  <c r="H1728" i="153"/>
  <c r="H1729" i="153"/>
  <c r="H1730" i="153"/>
  <c r="H1731" i="153"/>
  <c r="H1732" i="153"/>
  <c r="H1733" i="153"/>
  <c r="H1734" i="153"/>
  <c r="H1735" i="153"/>
  <c r="H1736" i="153"/>
  <c r="H1737" i="153"/>
  <c r="H1738" i="153"/>
  <c r="H1739" i="153"/>
  <c r="H1740" i="153"/>
  <c r="H1741" i="153"/>
  <c r="H1742" i="153"/>
  <c r="H1743" i="153"/>
  <c r="H1744" i="153"/>
  <c r="H1745" i="153"/>
  <c r="H1746" i="153"/>
  <c r="H1747" i="153"/>
  <c r="H1748" i="153"/>
  <c r="H1749" i="153"/>
  <c r="H1750" i="153"/>
  <c r="H1751" i="153"/>
  <c r="H1752" i="153"/>
  <c r="H1753" i="153"/>
  <c r="H1754" i="153"/>
  <c r="H1755" i="153"/>
  <c r="H1756" i="153"/>
  <c r="H1757" i="153"/>
  <c r="H1758" i="153"/>
  <c r="H1759" i="153"/>
  <c r="H1760" i="153"/>
  <c r="H1761" i="153"/>
  <c r="H1762" i="153"/>
  <c r="H1763" i="153"/>
  <c r="H1764" i="153"/>
  <c r="H1765" i="153"/>
  <c r="H1766" i="153"/>
  <c r="H1767" i="153"/>
  <c r="H1768" i="153"/>
  <c r="H1769" i="153"/>
  <c r="H1770" i="153"/>
  <c r="H1771" i="153"/>
  <c r="H1772" i="153"/>
  <c r="H1773" i="153"/>
  <c r="H1774" i="153"/>
  <c r="H1775" i="153"/>
  <c r="H1776" i="153"/>
  <c r="H1777" i="153"/>
  <c r="H1778" i="153"/>
  <c r="H1779" i="153"/>
  <c r="H1780" i="153"/>
  <c r="H1781" i="153"/>
  <c r="H1782" i="153"/>
  <c r="H1783" i="153"/>
  <c r="H1784" i="153"/>
  <c r="H1785" i="153"/>
  <c r="H1786" i="153"/>
  <c r="H1787" i="153"/>
  <c r="H1788" i="153"/>
  <c r="H1789" i="153"/>
  <c r="H1790" i="153"/>
  <c r="H1791" i="153"/>
  <c r="H1792" i="153"/>
  <c r="H1793" i="153"/>
  <c r="H1794" i="153"/>
  <c r="H1795" i="153"/>
  <c r="H1796" i="153"/>
  <c r="H1797" i="153"/>
  <c r="H1798" i="153"/>
  <c r="H1799" i="153"/>
  <c r="H1800" i="153"/>
  <c r="H1801" i="153"/>
  <c r="H1802" i="153"/>
  <c r="H1803" i="153"/>
  <c r="H1804" i="153"/>
  <c r="H1805" i="153"/>
  <c r="H1806" i="153"/>
  <c r="H1807" i="153"/>
  <c r="H1808" i="153"/>
  <c r="H1809" i="153"/>
  <c r="H1810" i="153"/>
  <c r="H1811" i="153"/>
  <c r="H1812" i="153"/>
  <c r="H1813" i="153"/>
  <c r="H1814" i="153"/>
  <c r="H1815" i="153"/>
  <c r="H1816" i="153"/>
  <c r="H1817" i="153"/>
  <c r="H1818" i="153"/>
  <c r="H1819" i="153"/>
  <c r="H1820" i="153"/>
  <c r="H1821" i="153"/>
  <c r="H1822" i="153"/>
  <c r="H1823" i="153"/>
  <c r="H1824" i="153"/>
  <c r="H1825" i="153"/>
  <c r="H1826" i="153"/>
  <c r="H1827" i="153"/>
  <c r="H1828" i="153"/>
  <c r="H1829" i="153"/>
  <c r="H1830" i="153"/>
  <c r="H1831" i="153"/>
  <c r="H1832" i="153"/>
  <c r="H1833" i="153"/>
  <c r="H1834" i="153"/>
  <c r="H1835" i="153"/>
  <c r="H1836" i="153"/>
  <c r="H1837" i="153"/>
  <c r="H1838" i="153"/>
  <c r="H1839" i="153"/>
  <c r="H1840" i="153"/>
  <c r="H1841" i="153"/>
  <c r="H1842" i="153"/>
  <c r="H1843" i="153"/>
  <c r="H1844" i="153"/>
  <c r="H1845" i="153"/>
  <c r="H1846" i="153"/>
  <c r="H1847" i="153"/>
  <c r="H1848" i="153"/>
  <c r="H1849" i="153"/>
  <c r="H1850" i="153"/>
  <c r="H1851" i="153"/>
  <c r="H1852" i="153"/>
  <c r="H1853" i="153"/>
  <c r="H1854" i="153"/>
  <c r="H1855" i="153"/>
  <c r="H1856" i="153"/>
  <c r="H1857" i="153"/>
  <c r="H1858" i="153"/>
  <c r="H1859" i="153"/>
  <c r="H1860" i="153"/>
  <c r="H1861" i="153"/>
  <c r="H1862" i="153"/>
  <c r="H1863" i="153"/>
  <c r="H1864" i="153"/>
  <c r="H1865" i="153"/>
  <c r="H1866" i="153"/>
  <c r="H1867" i="153"/>
  <c r="H1868" i="153"/>
  <c r="H1869" i="153"/>
  <c r="H1870" i="153"/>
  <c r="H1871" i="153"/>
  <c r="H1872" i="153"/>
  <c r="H1873" i="153"/>
  <c r="H1874" i="153"/>
  <c r="H1875" i="153"/>
  <c r="H1876" i="153"/>
  <c r="H1877" i="153"/>
  <c r="H1878" i="153"/>
  <c r="H1879" i="153"/>
  <c r="H1880" i="153"/>
  <c r="H1881" i="153"/>
  <c r="H1882" i="153"/>
  <c r="H1883" i="153"/>
  <c r="H1884" i="153"/>
  <c r="H1885" i="153"/>
  <c r="H1886" i="153"/>
  <c r="H1887" i="153"/>
  <c r="H1888" i="153"/>
  <c r="H1889" i="153"/>
  <c r="H1890" i="153"/>
  <c r="H1891" i="153"/>
  <c r="H1892" i="153"/>
  <c r="H1893" i="153"/>
  <c r="H1894" i="153"/>
  <c r="H1895" i="153"/>
  <c r="H1896" i="153"/>
  <c r="H1897" i="153"/>
  <c r="H1898" i="153"/>
  <c r="H1899" i="153"/>
  <c r="H1900" i="153"/>
  <c r="H1901" i="153"/>
  <c r="H1902" i="153"/>
  <c r="H1903" i="153"/>
  <c r="H1904" i="153"/>
  <c r="H1905" i="153"/>
  <c r="H1906" i="153"/>
  <c r="H1907" i="153"/>
  <c r="H1908" i="153"/>
  <c r="H1909" i="153"/>
  <c r="H1910" i="153"/>
  <c r="H1911" i="153"/>
  <c r="H1912" i="153"/>
  <c r="H1913" i="153"/>
  <c r="H1914" i="153"/>
  <c r="H1915" i="153"/>
  <c r="H1916" i="153"/>
  <c r="H1917" i="153"/>
  <c r="H1918" i="153"/>
  <c r="H1919" i="153"/>
  <c r="H1920" i="153"/>
  <c r="H1921" i="153"/>
  <c r="H1922" i="153"/>
  <c r="H1923" i="153"/>
  <c r="H1924" i="153"/>
  <c r="H1925" i="153"/>
  <c r="H1926" i="153"/>
  <c r="H1927" i="153"/>
  <c r="H1928" i="153"/>
  <c r="H1929" i="153"/>
  <c r="H1930" i="153"/>
  <c r="H1931" i="153"/>
  <c r="H1932" i="153"/>
  <c r="H1933" i="153"/>
  <c r="H1934" i="153"/>
  <c r="H1935" i="153"/>
  <c r="H1936" i="153"/>
  <c r="H1937" i="153"/>
  <c r="H1938" i="153"/>
  <c r="H1939" i="153"/>
  <c r="H1940" i="153"/>
  <c r="H1941" i="153"/>
  <c r="H1942" i="153"/>
  <c r="H1943" i="153"/>
  <c r="H1944" i="153"/>
  <c r="H1945" i="153"/>
  <c r="H1946" i="153"/>
  <c r="H1947" i="153"/>
  <c r="H1948" i="153"/>
  <c r="H1949" i="153"/>
  <c r="H1950" i="153"/>
  <c r="H1951" i="153"/>
  <c r="H1952" i="153"/>
  <c r="H1953" i="153"/>
  <c r="H1954" i="153"/>
  <c r="H1955" i="153"/>
  <c r="H1956" i="153"/>
  <c r="H1957" i="153"/>
  <c r="H1958" i="153"/>
  <c r="H1959" i="153"/>
  <c r="H1960" i="153"/>
  <c r="H1961" i="153"/>
  <c r="H1962" i="153"/>
  <c r="H1963" i="153"/>
  <c r="H1964" i="153"/>
  <c r="H1965" i="153"/>
  <c r="H1966" i="153"/>
  <c r="H1967" i="153"/>
  <c r="H1968" i="153"/>
  <c r="H1969" i="153"/>
  <c r="H1970" i="153"/>
  <c r="H1971" i="153"/>
  <c r="H1972" i="153"/>
  <c r="H1973" i="153"/>
  <c r="H1974" i="153"/>
  <c r="H1975" i="153"/>
  <c r="H1976" i="153"/>
  <c r="H1977" i="153"/>
  <c r="H1978" i="153"/>
  <c r="H1979" i="153"/>
  <c r="H1980" i="153"/>
  <c r="H1981" i="153"/>
  <c r="H1982" i="153"/>
  <c r="H1983" i="153"/>
  <c r="H1984" i="153"/>
  <c r="H1985" i="153"/>
  <c r="H1986" i="153"/>
  <c r="H1987" i="153"/>
  <c r="H1988" i="153"/>
  <c r="H1989" i="153"/>
  <c r="H1990" i="153"/>
  <c r="H1991" i="153"/>
  <c r="H1992" i="153"/>
  <c r="H1993" i="153"/>
  <c r="H1994" i="153"/>
  <c r="H1995" i="153"/>
  <c r="H1996" i="153"/>
  <c r="H1997" i="153"/>
  <c r="H1998" i="153"/>
  <c r="H1999" i="153"/>
  <c r="H2000" i="153"/>
  <c r="H2001" i="153"/>
  <c r="H2002" i="153"/>
  <c r="H2003" i="153"/>
  <c r="H2004" i="153"/>
  <c r="H2005" i="153"/>
  <c r="H2006" i="153"/>
  <c r="H2007" i="153"/>
  <c r="H2008" i="153"/>
  <c r="H2009" i="153"/>
  <c r="H2010" i="153"/>
  <c r="H2011" i="153"/>
  <c r="H2012" i="153"/>
  <c r="H2013" i="153"/>
  <c r="H2014" i="153"/>
  <c r="H2015" i="153"/>
  <c r="H2016" i="153"/>
  <c r="H2017" i="153"/>
  <c r="H2018" i="153"/>
  <c r="H2019" i="153"/>
  <c r="H2020" i="153"/>
  <c r="H2021" i="153"/>
  <c r="H2022" i="153"/>
  <c r="H2023" i="153"/>
  <c r="H2024" i="153"/>
  <c r="H2025" i="153"/>
  <c r="H2026" i="153"/>
  <c r="H2027" i="153"/>
  <c r="H2028" i="153"/>
  <c r="H2029" i="153"/>
  <c r="H2030" i="153"/>
  <c r="H2031" i="153"/>
  <c r="H2032" i="153"/>
  <c r="H2033" i="153"/>
  <c r="H2034" i="153"/>
  <c r="H2035" i="153"/>
  <c r="H2036" i="153"/>
  <c r="H2037" i="153"/>
  <c r="H2038" i="153"/>
  <c r="H2039" i="153"/>
  <c r="H2040" i="153"/>
  <c r="H2041" i="153"/>
  <c r="H2042" i="153"/>
  <c r="H2043" i="153"/>
  <c r="H2044" i="153"/>
  <c r="H2045" i="153"/>
  <c r="H2046" i="153"/>
  <c r="H2047" i="153"/>
  <c r="H2048" i="153"/>
  <c r="H2049" i="153"/>
  <c r="H2050" i="153"/>
  <c r="H2051" i="153"/>
  <c r="H2052" i="153"/>
  <c r="H2053" i="153"/>
  <c r="H2054" i="153"/>
  <c r="H2055" i="153"/>
  <c r="H2056" i="153"/>
  <c r="H2057" i="153"/>
  <c r="H2058" i="153"/>
  <c r="H2059" i="153"/>
  <c r="H2060" i="153"/>
  <c r="H2061" i="153"/>
  <c r="H2062" i="153"/>
  <c r="H2063" i="153"/>
  <c r="H2064" i="153"/>
  <c r="H2065" i="153"/>
  <c r="H2066" i="153"/>
  <c r="H2067" i="153"/>
  <c r="H2068" i="153"/>
  <c r="H2069" i="153"/>
  <c r="H2070" i="153"/>
  <c r="H2071" i="153"/>
  <c r="H2072" i="153"/>
  <c r="H2073" i="153"/>
  <c r="H2074" i="153"/>
  <c r="H2075" i="153"/>
  <c r="H2076" i="153"/>
  <c r="H2077" i="153"/>
  <c r="H2078" i="153"/>
  <c r="H2079" i="153"/>
  <c r="H2080" i="153"/>
  <c r="H2081" i="153"/>
  <c r="H2082" i="153"/>
  <c r="H2083" i="153"/>
  <c r="H2084" i="153"/>
  <c r="H2085" i="153"/>
  <c r="H2086" i="153"/>
  <c r="H2087" i="153"/>
  <c r="H2088" i="153"/>
  <c r="H2089" i="153"/>
  <c r="H2090" i="153"/>
  <c r="H2091" i="153"/>
  <c r="H2092" i="153"/>
  <c r="H2093" i="153"/>
  <c r="H2094" i="153"/>
  <c r="H2095" i="153"/>
  <c r="H2096" i="153"/>
  <c r="H2097" i="153"/>
  <c r="H2098" i="153"/>
  <c r="H2099" i="153"/>
  <c r="H2100" i="153"/>
  <c r="H2101" i="153"/>
  <c r="H2102" i="153"/>
  <c r="H2103" i="153"/>
  <c r="H2104" i="153"/>
  <c r="H2105" i="153"/>
  <c r="H2106" i="153"/>
  <c r="H2107" i="153"/>
  <c r="H2108" i="153"/>
  <c r="H2109" i="153"/>
  <c r="H2110" i="153"/>
  <c r="H2111" i="153"/>
  <c r="H2112" i="153"/>
  <c r="H2113" i="153"/>
  <c r="H2114" i="153"/>
  <c r="H2115" i="153"/>
  <c r="H2116" i="153"/>
  <c r="H2117" i="153"/>
  <c r="H2118" i="153"/>
  <c r="H2119" i="153"/>
  <c r="H2120" i="153"/>
  <c r="H2121" i="153"/>
  <c r="H2122" i="153"/>
  <c r="H2123" i="153"/>
  <c r="H2124" i="153"/>
  <c r="H2125" i="153"/>
  <c r="H2126" i="153"/>
  <c r="H2127" i="153"/>
  <c r="H2128" i="153"/>
  <c r="H2129" i="153"/>
  <c r="H2130" i="153"/>
  <c r="H2131" i="153"/>
  <c r="H2132" i="153"/>
  <c r="H2133" i="153"/>
  <c r="H2134" i="153"/>
  <c r="H2135" i="153"/>
  <c r="H2136" i="153"/>
  <c r="H2137" i="153"/>
  <c r="H2138" i="153"/>
  <c r="H2139" i="153"/>
  <c r="H2140" i="153"/>
  <c r="H2141" i="153"/>
  <c r="H2142" i="153"/>
  <c r="H2143" i="153"/>
  <c r="H2144" i="153"/>
  <c r="H2145" i="153"/>
  <c r="H2146" i="153"/>
  <c r="H2147" i="153"/>
  <c r="H2148" i="153"/>
  <c r="H2149" i="153"/>
  <c r="H2150" i="153"/>
  <c r="H2151" i="153"/>
  <c r="H2152" i="153"/>
  <c r="H2153" i="153"/>
  <c r="H2154" i="153"/>
  <c r="H2155" i="153"/>
  <c r="H2156" i="153"/>
  <c r="H2157" i="153"/>
  <c r="H2158" i="153"/>
  <c r="H2159" i="153"/>
  <c r="H2160" i="153"/>
  <c r="H2161" i="153"/>
  <c r="H2162" i="153"/>
  <c r="H2163" i="153"/>
  <c r="H2164" i="153"/>
  <c r="H2165" i="153"/>
  <c r="H2166" i="153"/>
  <c r="H2167" i="153"/>
  <c r="H2168" i="153"/>
  <c r="H2169" i="153"/>
  <c r="H2170" i="153"/>
  <c r="H2171" i="153"/>
  <c r="H2172" i="153"/>
  <c r="H2173" i="153"/>
  <c r="H2174" i="153"/>
  <c r="H2175" i="153"/>
  <c r="H2176" i="153"/>
  <c r="H2177" i="153"/>
  <c r="H2178" i="153"/>
  <c r="H2179" i="153"/>
  <c r="H2180" i="153"/>
  <c r="H2181" i="153"/>
  <c r="H2182" i="153"/>
  <c r="H2183" i="153"/>
  <c r="H2184" i="153"/>
  <c r="H2185" i="153"/>
  <c r="H2186" i="153"/>
  <c r="H2187" i="153"/>
  <c r="H2188" i="153"/>
  <c r="H2189" i="153"/>
  <c r="H2190" i="153"/>
  <c r="H2191" i="153"/>
  <c r="H2192" i="153"/>
  <c r="H2193" i="153"/>
  <c r="H2194" i="153"/>
  <c r="H2195" i="153"/>
  <c r="H2196" i="153"/>
  <c r="H2197" i="153"/>
  <c r="H2198" i="153"/>
  <c r="H2199" i="153"/>
  <c r="H2200" i="153"/>
  <c r="H2201" i="153"/>
  <c r="H2202" i="153"/>
  <c r="H2203" i="153"/>
  <c r="H2204" i="153"/>
  <c r="H2205" i="153"/>
  <c r="H2206" i="153"/>
  <c r="H2207" i="153"/>
  <c r="H2208" i="153"/>
  <c r="H2209" i="153"/>
  <c r="H2210" i="153"/>
  <c r="H2211" i="153"/>
  <c r="H2212" i="153"/>
  <c r="H2213" i="153"/>
  <c r="H2214" i="153"/>
  <c r="H2215" i="153"/>
  <c r="H2216" i="153"/>
  <c r="H2217" i="153"/>
  <c r="H2218" i="153"/>
  <c r="H2219" i="153"/>
  <c r="H2220" i="153"/>
  <c r="H2221" i="153"/>
  <c r="H2222" i="153"/>
  <c r="H2223" i="153"/>
  <c r="H2224" i="153"/>
  <c r="H2225" i="153"/>
  <c r="H2226" i="153"/>
  <c r="H2227" i="153"/>
  <c r="H2228" i="153"/>
  <c r="H2229" i="153"/>
  <c r="H2230" i="153"/>
  <c r="H2231" i="153"/>
  <c r="H2232" i="153"/>
  <c r="H2233" i="153"/>
  <c r="H2234" i="153"/>
  <c r="H2235" i="153"/>
  <c r="H2236" i="153"/>
  <c r="H2237" i="153"/>
  <c r="H2238" i="153"/>
  <c r="H2239" i="153"/>
  <c r="H2240" i="153"/>
  <c r="H2241" i="153"/>
  <c r="H2242" i="153"/>
  <c r="H2243" i="153"/>
  <c r="H2244" i="153"/>
  <c r="H2245" i="153"/>
  <c r="H2246" i="153"/>
  <c r="H2247" i="153"/>
  <c r="H2248" i="153"/>
  <c r="H2249" i="153"/>
  <c r="H2250" i="153"/>
  <c r="H2251" i="153"/>
  <c r="H2252" i="153"/>
  <c r="H2253" i="153"/>
  <c r="H2254" i="153"/>
  <c r="H2255" i="153"/>
  <c r="H2256" i="153"/>
  <c r="H2257" i="153"/>
  <c r="H2258" i="153"/>
  <c r="H2259" i="153"/>
  <c r="H2260" i="153"/>
  <c r="H2261" i="153"/>
  <c r="H2262" i="153"/>
  <c r="H2263" i="153"/>
  <c r="H2264" i="153"/>
  <c r="H2265" i="153"/>
  <c r="H2266" i="153"/>
  <c r="H2267" i="153"/>
  <c r="H2268" i="153"/>
  <c r="H2269" i="153"/>
  <c r="H2270" i="153"/>
  <c r="H2271" i="153"/>
  <c r="H2272" i="153"/>
  <c r="H2273" i="153"/>
  <c r="H2274" i="153"/>
  <c r="H2275" i="153"/>
  <c r="H2276" i="153"/>
  <c r="H2277" i="153"/>
  <c r="H2278" i="153"/>
  <c r="H2279" i="153"/>
  <c r="H2280" i="153"/>
  <c r="H2281" i="153"/>
  <c r="H2282" i="153"/>
  <c r="H2283" i="153"/>
  <c r="H2284" i="153"/>
  <c r="H2285" i="153"/>
  <c r="H2286" i="153"/>
  <c r="H2287" i="153"/>
  <c r="H2288" i="153"/>
  <c r="H2289" i="153"/>
  <c r="H2290" i="153"/>
  <c r="H2291" i="153"/>
  <c r="H2292" i="153"/>
  <c r="H2293" i="153"/>
  <c r="H2294" i="153"/>
  <c r="H2295" i="153"/>
  <c r="H2296" i="153"/>
  <c r="H2297" i="153"/>
  <c r="H2298" i="153"/>
  <c r="H2299" i="153"/>
  <c r="H2300" i="153"/>
  <c r="H2301" i="153"/>
  <c r="H2302" i="153"/>
  <c r="H2303" i="153"/>
  <c r="H2304" i="153"/>
  <c r="H2305" i="153"/>
  <c r="H2306" i="153"/>
  <c r="H2307" i="153"/>
  <c r="H2308" i="153"/>
  <c r="H2309" i="153"/>
  <c r="H2310" i="153"/>
  <c r="H2311" i="153"/>
  <c r="H2312" i="153"/>
  <c r="H2313" i="153"/>
  <c r="H2314" i="153"/>
  <c r="H2315" i="153"/>
  <c r="H2316" i="153"/>
  <c r="H2317" i="153"/>
  <c r="H2318" i="153"/>
  <c r="H2319" i="153"/>
  <c r="H2320" i="153"/>
  <c r="H2321" i="153"/>
  <c r="H2322" i="153"/>
  <c r="H2323" i="153"/>
  <c r="H2324" i="153"/>
  <c r="H2325" i="153"/>
  <c r="H2326" i="153"/>
  <c r="H2327" i="153"/>
  <c r="H2328" i="153"/>
  <c r="H2329" i="153"/>
  <c r="H2330" i="153"/>
  <c r="H2331" i="153"/>
  <c r="H2332" i="153"/>
  <c r="H2333" i="153"/>
  <c r="H2334" i="153"/>
  <c r="H2335" i="153"/>
  <c r="H2336" i="153"/>
  <c r="H2337" i="153"/>
  <c r="H2338" i="153"/>
  <c r="H2339" i="153"/>
  <c r="H2340" i="153"/>
  <c r="H2341" i="153"/>
  <c r="H2342" i="153"/>
  <c r="H2343" i="153"/>
  <c r="H2344" i="153"/>
  <c r="H2345" i="153"/>
  <c r="H2346" i="153"/>
  <c r="H2347" i="153"/>
  <c r="H2348" i="153"/>
  <c r="H2349" i="153"/>
  <c r="H2350" i="153"/>
  <c r="H2351" i="153"/>
  <c r="H2352" i="153"/>
  <c r="H2353" i="153"/>
  <c r="H2354" i="153"/>
  <c r="H2355" i="153"/>
  <c r="H2356" i="153"/>
  <c r="H2357" i="153"/>
  <c r="H2358" i="153"/>
  <c r="H2359" i="153"/>
  <c r="H2360" i="153"/>
  <c r="H2361" i="153"/>
  <c r="H2362" i="153"/>
  <c r="H2363" i="153"/>
  <c r="H2364" i="153"/>
  <c r="H2365" i="153"/>
  <c r="H2366" i="153"/>
  <c r="H2367" i="153"/>
  <c r="H2368" i="153"/>
  <c r="H2369" i="153"/>
  <c r="H2370" i="153"/>
  <c r="H2371" i="153"/>
  <c r="H2372" i="153"/>
  <c r="H2373" i="153"/>
  <c r="H2374" i="153"/>
  <c r="H2375" i="153"/>
  <c r="H2376" i="153"/>
  <c r="H2377" i="153"/>
  <c r="H2378" i="153"/>
  <c r="H2379" i="153"/>
  <c r="H2380" i="153"/>
  <c r="H2381" i="153"/>
  <c r="H2382" i="153"/>
  <c r="H2383" i="153"/>
  <c r="H2384" i="153"/>
  <c r="H2385" i="153"/>
  <c r="H2386" i="153"/>
  <c r="H2387" i="153"/>
  <c r="H2388" i="153"/>
  <c r="H2389" i="153"/>
  <c r="H2390" i="153"/>
  <c r="H2391" i="153"/>
  <c r="H2392" i="153"/>
  <c r="H2393" i="153"/>
  <c r="H2394" i="153"/>
  <c r="H2395" i="153"/>
  <c r="H2396" i="153"/>
  <c r="H2397" i="153"/>
  <c r="H2398" i="153"/>
  <c r="H2399" i="153"/>
  <c r="H2400" i="153"/>
  <c r="H2401" i="153"/>
  <c r="H2402" i="153"/>
  <c r="H2403" i="153"/>
  <c r="H2404" i="153"/>
  <c r="H2405" i="153"/>
  <c r="H2406" i="153"/>
  <c r="H2407" i="153"/>
  <c r="H2408" i="153"/>
  <c r="H2409" i="153"/>
  <c r="H2410" i="153"/>
  <c r="H2411" i="153"/>
  <c r="H2412" i="153"/>
  <c r="H2413" i="153"/>
  <c r="H2414" i="153"/>
  <c r="H2415" i="153"/>
  <c r="H2416" i="153"/>
  <c r="H2417" i="153"/>
  <c r="H2418" i="153"/>
  <c r="H2419" i="153"/>
  <c r="H2420" i="153"/>
  <c r="H2421" i="153"/>
  <c r="H2422" i="153"/>
  <c r="H2423" i="153"/>
  <c r="H2424" i="153"/>
  <c r="H2425" i="153"/>
  <c r="H2426" i="153"/>
  <c r="H2427" i="153"/>
  <c r="H2428" i="153"/>
  <c r="H2429" i="153"/>
  <c r="H2430" i="153"/>
  <c r="H2431" i="153"/>
  <c r="H2432" i="153"/>
  <c r="H2433" i="153"/>
  <c r="H2434" i="153"/>
  <c r="H2435" i="153"/>
  <c r="H2436" i="153"/>
  <c r="H2437" i="153"/>
  <c r="H2438" i="153"/>
  <c r="H2439" i="153"/>
  <c r="H2440" i="153"/>
  <c r="H2441" i="153"/>
  <c r="H2442" i="153"/>
  <c r="H2443" i="153"/>
  <c r="H2444" i="153"/>
  <c r="H2445" i="153"/>
  <c r="H2446" i="153"/>
  <c r="H2447" i="153"/>
  <c r="H2448" i="153"/>
  <c r="H2449" i="153"/>
  <c r="H2450" i="153"/>
  <c r="H2451" i="153"/>
  <c r="H2452" i="153"/>
  <c r="H2453" i="153"/>
  <c r="H2454" i="153"/>
  <c r="H2455" i="153"/>
  <c r="H2456" i="153"/>
  <c r="H2457" i="153"/>
  <c r="H2458" i="153"/>
  <c r="H2459" i="153"/>
  <c r="H2460" i="153"/>
  <c r="H2461" i="153"/>
  <c r="H2462" i="153"/>
  <c r="H2463" i="153"/>
  <c r="H2464" i="153"/>
  <c r="H2465" i="153"/>
  <c r="H2466" i="153"/>
  <c r="H2467" i="153"/>
  <c r="H2468" i="153"/>
  <c r="H2469" i="153"/>
  <c r="H2470" i="153"/>
  <c r="H2471" i="153"/>
  <c r="H2472" i="153"/>
  <c r="H2473" i="153"/>
  <c r="H2474" i="153"/>
  <c r="H2475" i="153"/>
  <c r="H2476" i="153"/>
  <c r="H2477" i="153"/>
  <c r="H2478" i="153"/>
  <c r="H2479" i="153"/>
  <c r="H2480" i="153"/>
  <c r="H2481" i="153"/>
  <c r="H2482" i="153"/>
  <c r="H2483" i="153"/>
  <c r="H2484" i="153"/>
  <c r="H2485" i="153"/>
  <c r="H2486" i="153"/>
  <c r="H2487" i="153"/>
  <c r="H2488" i="153"/>
  <c r="H2489" i="153"/>
  <c r="H2490" i="153"/>
  <c r="H2491" i="153"/>
  <c r="H2492" i="153"/>
  <c r="H2493" i="153"/>
  <c r="H2494" i="153"/>
  <c r="H2495" i="153"/>
  <c r="H2496" i="153"/>
  <c r="H2497" i="153"/>
  <c r="H2498" i="153"/>
  <c r="H2499" i="153"/>
  <c r="H2500" i="153"/>
  <c r="H2501" i="153"/>
  <c r="H2502" i="153"/>
  <c r="H2503" i="153"/>
  <c r="H2504" i="153"/>
  <c r="H2505" i="153"/>
  <c r="H2506" i="153"/>
  <c r="H2507" i="153"/>
  <c r="H2508" i="153"/>
  <c r="H2509" i="153"/>
  <c r="H2510" i="153"/>
  <c r="H2511" i="153"/>
  <c r="H2512" i="153"/>
  <c r="H2513" i="153"/>
  <c r="H2514" i="153"/>
  <c r="H2515" i="153"/>
  <c r="H2516" i="153"/>
  <c r="H2517" i="153"/>
  <c r="H2518" i="153"/>
  <c r="H2519" i="153"/>
  <c r="H2520" i="153"/>
  <c r="H2521" i="153"/>
  <c r="H2522" i="153"/>
  <c r="H2523" i="153"/>
  <c r="H2524" i="153"/>
  <c r="H2525" i="153"/>
  <c r="H2526" i="153"/>
  <c r="H2527" i="153"/>
  <c r="H2528" i="153"/>
  <c r="H2529" i="153"/>
  <c r="H2530" i="153"/>
  <c r="H2531" i="153"/>
  <c r="H2532" i="153"/>
  <c r="H2533" i="153"/>
  <c r="H2534" i="153"/>
  <c r="H2535" i="153"/>
  <c r="H2536" i="153"/>
  <c r="H2537" i="153"/>
  <c r="H2538" i="153"/>
  <c r="H2539" i="153"/>
  <c r="H2540" i="153"/>
  <c r="H2541" i="153"/>
  <c r="H2542" i="153"/>
  <c r="H2543" i="153"/>
  <c r="H2544" i="153"/>
  <c r="H2545" i="153"/>
  <c r="H2546" i="153"/>
  <c r="H2547" i="153"/>
  <c r="H2548" i="153"/>
  <c r="H2549" i="153"/>
  <c r="H2550" i="153"/>
  <c r="H2551" i="153"/>
  <c r="H2552" i="153"/>
  <c r="H2553" i="153"/>
  <c r="H2554" i="153"/>
  <c r="H2555" i="153"/>
  <c r="H2556" i="153"/>
  <c r="H2557" i="153"/>
  <c r="H2558" i="153"/>
  <c r="H2559" i="153"/>
  <c r="H2560" i="153"/>
  <c r="H2561" i="153"/>
  <c r="H2562" i="153"/>
  <c r="H2563" i="153"/>
  <c r="H2564" i="153"/>
  <c r="H2565" i="153"/>
  <c r="H2566" i="153"/>
  <c r="H2567" i="153"/>
  <c r="H2568" i="153"/>
  <c r="H2569" i="153"/>
  <c r="H2570" i="153"/>
  <c r="H2571" i="153"/>
  <c r="H2572" i="153"/>
  <c r="H2573" i="153"/>
  <c r="H2574" i="153"/>
  <c r="H2575" i="153"/>
  <c r="H2576" i="153"/>
  <c r="H2577" i="153"/>
  <c r="H2578" i="153"/>
  <c r="H2579" i="153"/>
  <c r="H2580" i="153"/>
  <c r="H2581" i="153"/>
  <c r="H2582" i="153"/>
  <c r="H2583" i="153"/>
  <c r="H2584" i="153"/>
  <c r="H2585" i="153"/>
  <c r="H2586" i="153"/>
  <c r="H2587" i="153"/>
  <c r="H2588" i="153"/>
  <c r="H2589" i="153"/>
  <c r="H2590" i="153"/>
  <c r="H2591" i="153"/>
  <c r="H2592" i="153"/>
  <c r="H2593" i="153"/>
  <c r="H2594" i="153"/>
  <c r="H2595" i="153"/>
  <c r="H2596" i="153"/>
  <c r="H2597" i="153"/>
  <c r="H2598" i="153"/>
  <c r="H2599" i="153"/>
  <c r="H2600" i="153"/>
  <c r="H2601" i="153"/>
  <c r="H2602" i="153"/>
  <c r="H2603" i="153"/>
  <c r="H2604" i="153"/>
  <c r="H2605" i="153"/>
  <c r="H2606" i="153"/>
  <c r="H2607" i="153"/>
  <c r="H2608" i="153"/>
  <c r="H2609" i="153"/>
  <c r="H2610" i="153"/>
  <c r="H2611" i="153"/>
  <c r="H2612" i="153"/>
  <c r="H2613" i="153"/>
  <c r="H2614" i="153"/>
  <c r="H2615" i="153"/>
  <c r="H2616" i="153"/>
  <c r="H2617" i="153"/>
  <c r="H2618" i="153"/>
  <c r="H2619" i="153"/>
  <c r="H2620" i="153"/>
  <c r="H2621" i="153"/>
  <c r="H2622" i="153"/>
  <c r="H2623" i="153"/>
  <c r="H2624" i="153"/>
  <c r="H2625" i="153"/>
  <c r="H2626" i="153"/>
  <c r="H2627" i="153"/>
  <c r="H2628" i="153"/>
  <c r="H2629" i="153"/>
  <c r="H2630" i="153"/>
  <c r="H2631" i="153"/>
  <c r="H2632" i="153"/>
  <c r="H2633" i="153"/>
  <c r="H2634" i="153"/>
  <c r="H2635" i="153"/>
  <c r="H2636" i="153"/>
  <c r="H2637" i="153"/>
  <c r="H2638" i="153"/>
  <c r="H2639" i="153"/>
  <c r="H2640" i="153"/>
  <c r="H2641" i="153"/>
  <c r="H2642" i="153"/>
  <c r="H2643" i="153"/>
  <c r="H2644" i="153"/>
  <c r="H2645" i="153"/>
  <c r="H2646" i="153"/>
  <c r="H2647" i="153"/>
  <c r="H2648" i="153"/>
  <c r="H2649" i="153"/>
  <c r="H2650" i="153"/>
  <c r="H2651" i="153"/>
  <c r="H2652" i="153"/>
  <c r="H2653" i="153"/>
  <c r="H2654" i="153"/>
  <c r="H2655" i="153"/>
  <c r="H2656" i="153"/>
  <c r="H2657" i="153"/>
  <c r="H2658" i="153"/>
  <c r="H2659" i="153"/>
  <c r="H2660" i="153"/>
  <c r="H2661" i="153"/>
  <c r="H2662" i="153"/>
  <c r="H2663" i="153"/>
  <c r="H2664" i="153"/>
  <c r="H2665" i="153"/>
  <c r="H2666" i="153"/>
  <c r="H2667" i="153"/>
  <c r="H2668" i="153"/>
  <c r="H2669" i="153"/>
  <c r="H2670" i="153"/>
  <c r="H2671" i="153"/>
  <c r="H2672" i="153"/>
  <c r="H2673" i="153"/>
  <c r="H2674" i="153"/>
  <c r="H2675" i="153"/>
  <c r="H2676" i="153"/>
  <c r="H2677" i="153"/>
  <c r="H2678" i="153"/>
  <c r="H2679" i="153"/>
  <c r="H2680" i="153"/>
  <c r="H2681" i="153"/>
  <c r="H2682" i="153"/>
  <c r="H2683" i="153"/>
  <c r="H2684" i="153"/>
  <c r="H2685" i="153"/>
  <c r="H2686" i="153"/>
  <c r="H2687" i="153"/>
  <c r="H2688" i="153"/>
  <c r="H2689" i="153"/>
  <c r="H2690" i="153"/>
  <c r="H2691" i="153"/>
  <c r="H2692" i="153"/>
  <c r="H2693" i="153"/>
  <c r="H2694" i="153"/>
  <c r="H2695" i="153"/>
  <c r="H2696" i="153"/>
  <c r="H2697" i="153"/>
  <c r="H2698" i="153"/>
  <c r="H2699" i="153"/>
  <c r="H2700" i="153"/>
  <c r="H2701" i="153"/>
  <c r="H2702" i="153"/>
  <c r="H2703" i="153"/>
  <c r="H2704" i="153"/>
  <c r="H2705" i="153"/>
  <c r="H2706" i="153"/>
  <c r="H2707" i="153"/>
  <c r="H2708" i="153"/>
  <c r="H2709" i="153"/>
  <c r="H2710" i="153"/>
  <c r="H2711" i="153"/>
  <c r="H2712" i="153"/>
  <c r="H2713" i="153"/>
  <c r="H2714" i="153"/>
  <c r="H2715" i="153"/>
  <c r="H2716" i="153"/>
  <c r="H2717" i="153"/>
  <c r="H2718" i="153"/>
  <c r="H2719" i="153"/>
  <c r="H2720" i="153"/>
  <c r="H2721" i="153"/>
  <c r="H2722" i="153"/>
  <c r="H2723" i="153"/>
  <c r="H2724" i="153"/>
  <c r="H2725" i="153"/>
  <c r="H2726" i="153"/>
  <c r="H2727" i="153"/>
  <c r="H2728" i="153"/>
  <c r="H2729" i="153"/>
  <c r="H2730" i="153"/>
  <c r="H2731" i="153"/>
  <c r="H2732" i="153"/>
  <c r="H2733" i="153"/>
  <c r="H2734" i="153"/>
  <c r="H2735" i="153"/>
  <c r="H2736" i="153"/>
  <c r="H2737" i="153"/>
  <c r="H2738" i="153"/>
  <c r="H2739" i="153"/>
  <c r="H2740" i="153"/>
  <c r="H2741" i="153"/>
  <c r="H2742" i="153"/>
  <c r="H2743" i="153"/>
  <c r="H2744" i="153"/>
  <c r="H2745" i="153"/>
  <c r="H2746" i="153"/>
  <c r="H2747" i="153"/>
  <c r="H2748" i="153"/>
  <c r="H2749" i="153"/>
  <c r="H2750" i="153"/>
  <c r="H2751" i="153"/>
  <c r="H2752" i="153"/>
  <c r="H2753" i="153"/>
  <c r="H2754" i="153"/>
  <c r="H2755" i="153"/>
  <c r="H2756" i="153"/>
  <c r="H2757" i="153"/>
  <c r="H2758" i="153"/>
  <c r="H2759" i="153"/>
  <c r="H2760" i="153"/>
  <c r="H2761" i="153"/>
  <c r="H2762" i="153"/>
  <c r="H2763" i="153"/>
  <c r="H2764" i="153"/>
  <c r="H2765" i="153"/>
  <c r="H2766" i="153"/>
  <c r="H2767" i="153"/>
  <c r="H2768" i="153"/>
  <c r="H2769" i="153"/>
  <c r="H2770" i="153"/>
  <c r="H2771" i="153"/>
  <c r="H2772" i="153"/>
  <c r="H2773" i="153"/>
  <c r="H2774" i="153"/>
  <c r="H2775" i="153"/>
  <c r="H2776" i="153"/>
  <c r="H2777" i="153"/>
  <c r="H2778" i="153"/>
  <c r="H2779" i="153"/>
  <c r="H2780" i="153"/>
  <c r="H2781" i="153"/>
  <c r="H2782" i="153"/>
  <c r="H2783" i="153"/>
  <c r="H2784" i="153"/>
  <c r="H2785" i="153"/>
  <c r="H2786" i="153"/>
  <c r="H2787" i="153"/>
  <c r="H2788" i="153"/>
  <c r="H2789" i="153"/>
  <c r="H2790" i="153"/>
  <c r="H2791" i="153"/>
  <c r="H2792" i="153"/>
  <c r="H2793" i="153"/>
  <c r="H2794" i="153"/>
  <c r="H2795" i="153"/>
  <c r="H2796" i="153"/>
  <c r="H2797" i="153"/>
  <c r="H2798" i="153"/>
  <c r="H2799" i="153"/>
  <c r="H2800" i="153"/>
  <c r="H2801" i="153"/>
  <c r="H2802" i="153"/>
  <c r="H2803" i="153"/>
  <c r="H2804" i="153"/>
  <c r="H2805" i="153"/>
  <c r="H2806" i="153"/>
  <c r="H2807" i="153"/>
  <c r="H2808" i="153"/>
  <c r="H2809" i="153"/>
  <c r="H2810" i="153"/>
  <c r="H2811" i="153"/>
  <c r="H2812" i="153"/>
  <c r="H2813" i="153"/>
  <c r="H2814" i="153"/>
  <c r="H2815" i="153"/>
  <c r="H2816" i="153"/>
  <c r="H2817" i="153"/>
  <c r="H2818" i="153"/>
  <c r="H2819" i="153"/>
  <c r="H2820" i="153"/>
  <c r="H2821" i="153"/>
  <c r="H2822" i="153"/>
  <c r="H2823" i="153"/>
  <c r="H2824" i="153"/>
  <c r="H2825" i="153"/>
  <c r="H2826" i="153"/>
  <c r="H2827" i="153"/>
  <c r="H2828" i="153"/>
  <c r="H2829" i="153"/>
  <c r="H2830" i="153"/>
  <c r="H2831" i="153"/>
  <c r="H2832" i="153"/>
  <c r="H2833" i="153"/>
  <c r="H2834" i="153"/>
  <c r="H2835" i="153"/>
  <c r="H2836" i="153"/>
  <c r="H2837" i="153"/>
  <c r="H2838" i="153"/>
  <c r="H2839" i="153"/>
  <c r="H2840" i="153"/>
  <c r="H2841" i="153"/>
  <c r="H2842" i="153"/>
  <c r="H2843" i="153"/>
  <c r="H2844" i="153"/>
  <c r="H2845" i="153"/>
  <c r="H2846" i="153"/>
  <c r="H2847" i="153"/>
  <c r="H2848" i="153"/>
  <c r="H2849" i="153"/>
  <c r="H2850" i="153"/>
  <c r="H2851" i="153"/>
  <c r="H2852" i="153"/>
  <c r="H2853" i="153"/>
  <c r="H2854" i="153"/>
  <c r="H2855" i="153"/>
  <c r="H2856" i="153"/>
  <c r="H2857" i="153"/>
  <c r="H2858" i="153"/>
  <c r="H2859" i="153"/>
  <c r="H2860" i="153"/>
  <c r="H2861" i="153"/>
  <c r="H2862" i="153"/>
  <c r="H2863" i="153"/>
  <c r="H2864" i="153"/>
  <c r="H2865" i="153"/>
  <c r="H2866" i="153"/>
  <c r="H2867" i="153"/>
  <c r="H2868" i="153"/>
  <c r="H2869" i="153"/>
  <c r="H2870" i="153"/>
  <c r="H2871" i="153"/>
  <c r="H2872" i="153"/>
  <c r="H2873" i="153"/>
  <c r="H2874" i="153"/>
  <c r="H2875" i="153"/>
  <c r="H2876" i="153"/>
  <c r="H2877" i="153"/>
  <c r="H2878" i="153"/>
  <c r="H2879" i="153"/>
  <c r="H2880" i="153"/>
  <c r="H2881" i="153"/>
  <c r="H2882" i="153"/>
  <c r="H2883" i="153"/>
  <c r="H2884" i="153"/>
  <c r="H2885" i="153"/>
  <c r="H2886" i="153"/>
  <c r="H2887" i="153"/>
  <c r="H2888" i="153"/>
  <c r="H2889" i="153"/>
  <c r="H2890" i="153"/>
  <c r="H2891" i="153"/>
  <c r="H2892" i="153"/>
  <c r="H2893" i="153"/>
  <c r="H2894" i="153"/>
  <c r="H2895" i="153"/>
  <c r="H2896" i="153"/>
  <c r="H2897" i="153"/>
  <c r="H2898" i="153"/>
  <c r="H2899" i="153"/>
  <c r="H2900" i="153"/>
  <c r="H2901" i="153"/>
  <c r="H2902" i="153"/>
  <c r="H2903" i="153"/>
  <c r="H2904" i="153"/>
  <c r="H2905" i="153"/>
  <c r="H2906" i="153"/>
  <c r="H2907" i="153"/>
  <c r="H2908" i="153"/>
  <c r="H2909" i="153"/>
  <c r="H2910" i="153"/>
  <c r="H2911" i="153"/>
  <c r="H2912" i="153"/>
  <c r="H2913" i="153"/>
  <c r="H2914" i="153"/>
  <c r="H2915" i="153"/>
  <c r="H2916" i="153"/>
  <c r="H2917" i="153"/>
  <c r="H2918" i="153"/>
  <c r="H2919" i="153"/>
  <c r="H2920" i="153"/>
  <c r="H2921" i="153"/>
  <c r="H2922" i="153"/>
  <c r="H2923" i="153"/>
  <c r="H2924" i="153"/>
  <c r="H2925" i="153"/>
  <c r="H2926" i="153"/>
  <c r="H2927" i="153"/>
  <c r="H2928" i="153"/>
  <c r="H2929" i="153"/>
  <c r="H2930" i="153"/>
  <c r="H2931" i="153"/>
  <c r="H2932" i="153"/>
  <c r="H2933" i="153"/>
  <c r="H2934" i="153"/>
  <c r="H2935" i="153"/>
  <c r="H2936" i="153"/>
  <c r="H2937" i="153"/>
  <c r="H2938" i="153"/>
  <c r="H2939" i="153"/>
  <c r="H2940" i="153"/>
  <c r="H2941" i="153"/>
  <c r="H2942" i="153"/>
  <c r="H2943" i="153"/>
  <c r="H2944" i="153"/>
  <c r="H2945" i="153"/>
  <c r="H2946" i="153"/>
  <c r="H2947" i="153"/>
  <c r="H2948" i="153"/>
  <c r="H2949" i="153"/>
  <c r="H2950" i="153"/>
  <c r="H2951" i="153"/>
  <c r="H2952" i="153"/>
  <c r="H2953" i="153"/>
  <c r="H2954" i="153"/>
  <c r="H2955" i="153"/>
  <c r="H2956" i="153"/>
  <c r="H2957" i="153"/>
  <c r="H2958" i="153"/>
  <c r="H2959" i="153"/>
  <c r="H2960" i="153"/>
  <c r="H2961" i="153"/>
  <c r="H2962" i="153"/>
  <c r="H2963" i="153"/>
  <c r="H2964" i="153"/>
  <c r="H2965" i="153"/>
  <c r="H2966" i="153"/>
  <c r="H2967" i="153"/>
  <c r="H2968" i="153"/>
  <c r="H2969" i="153"/>
  <c r="H2970" i="153"/>
  <c r="H2971" i="153"/>
  <c r="H2972" i="153"/>
  <c r="H2973" i="153"/>
  <c r="H2974" i="153"/>
  <c r="H2975" i="153"/>
  <c r="H2976" i="153"/>
  <c r="H2977" i="153"/>
  <c r="H2978" i="153"/>
  <c r="H2979" i="153"/>
  <c r="H2980" i="153"/>
  <c r="H2981" i="153"/>
  <c r="H2982" i="153"/>
  <c r="H2983" i="153"/>
  <c r="H2984" i="153"/>
  <c r="H2985" i="153"/>
  <c r="H2986" i="153"/>
  <c r="H2987" i="153"/>
  <c r="H2988" i="153"/>
  <c r="H2989" i="153"/>
  <c r="H2990" i="153"/>
  <c r="H2991" i="153"/>
  <c r="H2992" i="153"/>
  <c r="H2993" i="153"/>
  <c r="H2994" i="153"/>
  <c r="H2995" i="153"/>
  <c r="H2996" i="153"/>
  <c r="H2997" i="153"/>
  <c r="H2998" i="153"/>
  <c r="H2999" i="153"/>
  <c r="H3000" i="153"/>
  <c r="H3001" i="153"/>
  <c r="H3002" i="153"/>
  <c r="H3003" i="153"/>
  <c r="H3004" i="153"/>
  <c r="H3005" i="153"/>
  <c r="H3006" i="153"/>
  <c r="H3007" i="153"/>
  <c r="H3008" i="153"/>
  <c r="H3009" i="153"/>
  <c r="H3010" i="153"/>
  <c r="H3011" i="153"/>
  <c r="H3012" i="153"/>
  <c r="H3013" i="153"/>
  <c r="H3014" i="153"/>
  <c r="H3015" i="153"/>
  <c r="H3016" i="153"/>
  <c r="H3017" i="153"/>
  <c r="H3018" i="153"/>
  <c r="H3019" i="153"/>
  <c r="H3020" i="153"/>
  <c r="H3021" i="153"/>
  <c r="H3022" i="153"/>
  <c r="H3023" i="153"/>
  <c r="H3024" i="153"/>
  <c r="H3025" i="153"/>
  <c r="H3026" i="153"/>
  <c r="H3027" i="153"/>
  <c r="H3028" i="153"/>
  <c r="H3029" i="153"/>
  <c r="H3030" i="153"/>
  <c r="H3031" i="153"/>
  <c r="H3032" i="153"/>
  <c r="H3033" i="153"/>
  <c r="H3034" i="153"/>
  <c r="H3035" i="153"/>
  <c r="H3036" i="153"/>
  <c r="H3037" i="153"/>
  <c r="H3038" i="153"/>
  <c r="H3039" i="153"/>
  <c r="H3040" i="153"/>
  <c r="H3041" i="153"/>
  <c r="H3042" i="153"/>
  <c r="H3043" i="153"/>
  <c r="H3044" i="153"/>
  <c r="H3045" i="153"/>
  <c r="H3046" i="153"/>
  <c r="H3047" i="153"/>
  <c r="H3048" i="153"/>
  <c r="H3049" i="153"/>
  <c r="H3050" i="153"/>
  <c r="H3051" i="153"/>
  <c r="H3052" i="153"/>
  <c r="H3053" i="153"/>
  <c r="H3054" i="153"/>
  <c r="H3055" i="153"/>
  <c r="H3056" i="153"/>
  <c r="H3057" i="153"/>
  <c r="H3058" i="153"/>
  <c r="H3059" i="153"/>
  <c r="H3060" i="153"/>
  <c r="H3061" i="153"/>
  <c r="H3062" i="153"/>
  <c r="H3063" i="153"/>
  <c r="H3064" i="153"/>
  <c r="H3065" i="153"/>
  <c r="H3066" i="153"/>
  <c r="H3067" i="153"/>
  <c r="H3068" i="153"/>
  <c r="H3069" i="153"/>
  <c r="H3070" i="153"/>
  <c r="H3071" i="153"/>
  <c r="H3072" i="153"/>
  <c r="H3073" i="153"/>
  <c r="H3074" i="153"/>
  <c r="H3075" i="153"/>
  <c r="H3076" i="153"/>
  <c r="H3077" i="153"/>
  <c r="H3078" i="153"/>
  <c r="H3079" i="153"/>
  <c r="H3080" i="153"/>
  <c r="H3081" i="153"/>
  <c r="H3082" i="153"/>
  <c r="H3083" i="153"/>
  <c r="H3084" i="153"/>
  <c r="H3085" i="153"/>
  <c r="H3086" i="153"/>
  <c r="H3087" i="153"/>
  <c r="H3088" i="153"/>
  <c r="H3089" i="153"/>
  <c r="H3090" i="153"/>
  <c r="H3091" i="153"/>
  <c r="H3092" i="153"/>
  <c r="H3093" i="153"/>
  <c r="H3094" i="153"/>
  <c r="H3095" i="153"/>
  <c r="H3096" i="153"/>
  <c r="H3097" i="153"/>
  <c r="H3098" i="153"/>
  <c r="H3099" i="153"/>
  <c r="H3100" i="153"/>
  <c r="H3101" i="153"/>
  <c r="H3102" i="153"/>
  <c r="H3103" i="153"/>
  <c r="H3104" i="153"/>
  <c r="H3105" i="153"/>
  <c r="H3106" i="153"/>
  <c r="H3107" i="153"/>
  <c r="H3108" i="153"/>
  <c r="H3109" i="153"/>
  <c r="H3110" i="153"/>
  <c r="H3111" i="153"/>
  <c r="H3112" i="153"/>
  <c r="H3113" i="153"/>
  <c r="H3114" i="153"/>
  <c r="H3115" i="153"/>
  <c r="H3116" i="153"/>
  <c r="H3117" i="153"/>
  <c r="H3118" i="153"/>
  <c r="H3119" i="153"/>
  <c r="H3120" i="153"/>
  <c r="H3121" i="153"/>
  <c r="H3122" i="153"/>
  <c r="H3123" i="153"/>
  <c r="H3124" i="153"/>
  <c r="H3125" i="153"/>
  <c r="H3126" i="153"/>
  <c r="H3127" i="153"/>
  <c r="H3128" i="153"/>
  <c r="H3129" i="153"/>
  <c r="H3130" i="153"/>
  <c r="H3131" i="153"/>
  <c r="H3132" i="153"/>
  <c r="H3133" i="153"/>
  <c r="H3134" i="153"/>
  <c r="H3135" i="153"/>
  <c r="H3136" i="153"/>
  <c r="H3137" i="153"/>
  <c r="H3138" i="153"/>
  <c r="H3139" i="153"/>
  <c r="H3140" i="153"/>
  <c r="H3141" i="153"/>
  <c r="H3142" i="153"/>
  <c r="H3143" i="153"/>
  <c r="H3144" i="153"/>
  <c r="H3145" i="153"/>
  <c r="H3146" i="153"/>
  <c r="H3147" i="153"/>
  <c r="H3148" i="153"/>
  <c r="H3149" i="153"/>
  <c r="H3150" i="153"/>
  <c r="H3151" i="153"/>
  <c r="H3152" i="153"/>
  <c r="H3153" i="153"/>
  <c r="H3154" i="153"/>
  <c r="H3155" i="153"/>
  <c r="H3156" i="153"/>
  <c r="H3157" i="153"/>
  <c r="H3158" i="153"/>
  <c r="H3159" i="153"/>
  <c r="H3160" i="153"/>
  <c r="H3161" i="153"/>
  <c r="H3162" i="153"/>
  <c r="H3163" i="153"/>
  <c r="H3164" i="153"/>
  <c r="H3165" i="153"/>
  <c r="H3166" i="153"/>
  <c r="H3167" i="153"/>
  <c r="H3168" i="153"/>
  <c r="H3169" i="153"/>
  <c r="H3170" i="153"/>
  <c r="H3171" i="153"/>
  <c r="H3172" i="153"/>
  <c r="H3173" i="153"/>
  <c r="H3174" i="153"/>
  <c r="H3175" i="153"/>
  <c r="H3176" i="153"/>
  <c r="H3177" i="153"/>
  <c r="H3178" i="153"/>
  <c r="H3179" i="153"/>
  <c r="H3180" i="153"/>
  <c r="H3181" i="153"/>
  <c r="H3182" i="153"/>
  <c r="H3183" i="153"/>
  <c r="H3184" i="153"/>
  <c r="H3185" i="153"/>
  <c r="H3186" i="153"/>
  <c r="H3187" i="153"/>
  <c r="H3188" i="153"/>
  <c r="H3189" i="153"/>
  <c r="H3190" i="153"/>
  <c r="H3191" i="153"/>
  <c r="H3192" i="153"/>
  <c r="H3193" i="153"/>
  <c r="H3194" i="153"/>
  <c r="H3195" i="153"/>
  <c r="H3196" i="153"/>
  <c r="H3197" i="153"/>
  <c r="H3198" i="153"/>
  <c r="H3199" i="153"/>
  <c r="H3200" i="153"/>
  <c r="H3201" i="153"/>
  <c r="H3202" i="153"/>
  <c r="H3203" i="153"/>
  <c r="H3204" i="153"/>
  <c r="H3205" i="153"/>
  <c r="H3206" i="153"/>
  <c r="H3207" i="153"/>
  <c r="H3208" i="153"/>
  <c r="H3209" i="153"/>
  <c r="H3210" i="153"/>
  <c r="H3211" i="153"/>
  <c r="H3212" i="153"/>
  <c r="H3213" i="153"/>
  <c r="H3214" i="153"/>
  <c r="H3215" i="153"/>
  <c r="H3216" i="153"/>
  <c r="H3217" i="153"/>
  <c r="H3218" i="153"/>
  <c r="H3219" i="153"/>
  <c r="H3220" i="153"/>
  <c r="H3221" i="153"/>
  <c r="H3222" i="153"/>
  <c r="H3223" i="153"/>
  <c r="H3224" i="153"/>
  <c r="H3225" i="153"/>
  <c r="H3226" i="153"/>
  <c r="H3227" i="153"/>
  <c r="H3228" i="153"/>
  <c r="H3229" i="153"/>
  <c r="H3230" i="153"/>
  <c r="H3231" i="153"/>
  <c r="H3232" i="153"/>
  <c r="H3233" i="153"/>
  <c r="H3234" i="153"/>
  <c r="H3235" i="153"/>
  <c r="H3236" i="153"/>
  <c r="H3237" i="153"/>
  <c r="H3238" i="153"/>
  <c r="H3239" i="153"/>
  <c r="H3240" i="153"/>
  <c r="H3241" i="153"/>
  <c r="H3242" i="153"/>
  <c r="H3243" i="153"/>
  <c r="H3244" i="153"/>
  <c r="H3245" i="153"/>
  <c r="H3246" i="153"/>
  <c r="H3247" i="153"/>
  <c r="H3248" i="153"/>
  <c r="H3249" i="153"/>
  <c r="H3250" i="153"/>
  <c r="H3251" i="153"/>
  <c r="H3252" i="153"/>
  <c r="H3253" i="153"/>
  <c r="H3254" i="153"/>
  <c r="H3255" i="153"/>
  <c r="H3256" i="153"/>
  <c r="H3257" i="153"/>
  <c r="H3258" i="153"/>
  <c r="H3259" i="153"/>
  <c r="H3260" i="153"/>
  <c r="H3261" i="153"/>
  <c r="H3262" i="153"/>
  <c r="H3263" i="153"/>
  <c r="H3264" i="153"/>
  <c r="H3265" i="153"/>
  <c r="H3266" i="153"/>
  <c r="H3267" i="153"/>
  <c r="H3268" i="153"/>
  <c r="H3269" i="153"/>
  <c r="H3270" i="153"/>
  <c r="H3271" i="153"/>
  <c r="H3272" i="153"/>
  <c r="H3273" i="153"/>
  <c r="H3274" i="153"/>
  <c r="H3275" i="153"/>
  <c r="H3276" i="153"/>
  <c r="H3277" i="153"/>
  <c r="H3278" i="153"/>
  <c r="H3279" i="153"/>
  <c r="H3280" i="153"/>
  <c r="H3281" i="153"/>
  <c r="H3282" i="153"/>
  <c r="H3283" i="153"/>
  <c r="H3284" i="153"/>
  <c r="H3285" i="153"/>
  <c r="H3286" i="153"/>
  <c r="H3287" i="153"/>
  <c r="H3288" i="153"/>
  <c r="H3289" i="153"/>
  <c r="H3290" i="153"/>
  <c r="H3291" i="153"/>
  <c r="H3292" i="153"/>
  <c r="H3293" i="153"/>
  <c r="H3294" i="153"/>
  <c r="H3295" i="153"/>
  <c r="H3296" i="153"/>
  <c r="H3297" i="153"/>
  <c r="H3298" i="153"/>
  <c r="H3299" i="153"/>
  <c r="H3300" i="153"/>
  <c r="H3301" i="153"/>
  <c r="H3302" i="153"/>
  <c r="H3303" i="153"/>
  <c r="H3304" i="153"/>
  <c r="H3305" i="153"/>
  <c r="H3306" i="153"/>
  <c r="H3307" i="153"/>
  <c r="H3308" i="153"/>
  <c r="H3309" i="153"/>
  <c r="H3310" i="153"/>
  <c r="H3311" i="153"/>
  <c r="H3312" i="153"/>
  <c r="H3313" i="153"/>
  <c r="H3314" i="153"/>
  <c r="H3315" i="153"/>
  <c r="H3316" i="153"/>
  <c r="H3317" i="153"/>
  <c r="H3318" i="153"/>
  <c r="H3319" i="153"/>
  <c r="H3320" i="153"/>
  <c r="H3321" i="153"/>
  <c r="H3322" i="153"/>
  <c r="H3323" i="153"/>
  <c r="H3324" i="153"/>
  <c r="H3325" i="153"/>
  <c r="H3326" i="153"/>
  <c r="H3327" i="153"/>
  <c r="H3328" i="153"/>
  <c r="H3329" i="153"/>
  <c r="H3330" i="153"/>
  <c r="H3331" i="153"/>
  <c r="H3332" i="153"/>
  <c r="H3333" i="153"/>
  <c r="H3334" i="153"/>
  <c r="H3335" i="153"/>
  <c r="H3336" i="153"/>
  <c r="H3337" i="153"/>
  <c r="H3338" i="153"/>
  <c r="H3339" i="153"/>
  <c r="H3340" i="153"/>
  <c r="H3341" i="153"/>
  <c r="H3342" i="153"/>
  <c r="H3343" i="153"/>
  <c r="H3344" i="153"/>
  <c r="H3345" i="153"/>
  <c r="H3346" i="153"/>
  <c r="H3347" i="153"/>
  <c r="H3348" i="153"/>
  <c r="H3349" i="153"/>
  <c r="H3350" i="153"/>
  <c r="H3351" i="153"/>
  <c r="H3352" i="153"/>
  <c r="H3353" i="153"/>
  <c r="H3354" i="153"/>
  <c r="H3355" i="153"/>
  <c r="H3356" i="153"/>
  <c r="H3357" i="153"/>
  <c r="H3358" i="153"/>
  <c r="H3359" i="153"/>
  <c r="H3360" i="153"/>
  <c r="H3361" i="153"/>
  <c r="H3362" i="153"/>
  <c r="H3363" i="153"/>
  <c r="H3364" i="153"/>
  <c r="H3365" i="153"/>
  <c r="H3366" i="153"/>
  <c r="H3367" i="153"/>
  <c r="H3368" i="153"/>
  <c r="H3369" i="153"/>
  <c r="H3370" i="153"/>
  <c r="H3371" i="153"/>
  <c r="H3372" i="153"/>
  <c r="H3373" i="153"/>
  <c r="H3374" i="153"/>
  <c r="H3375" i="153"/>
  <c r="H3376" i="153"/>
  <c r="H3377" i="153"/>
  <c r="H3378" i="153"/>
  <c r="H3379" i="153"/>
  <c r="H3380" i="153"/>
  <c r="H3381" i="153"/>
  <c r="H3382" i="153"/>
  <c r="H3383" i="153"/>
  <c r="H3384" i="153"/>
  <c r="H3385" i="153"/>
  <c r="H3386" i="153"/>
  <c r="H3387" i="153"/>
  <c r="H3388" i="153"/>
  <c r="H3389" i="153"/>
  <c r="H3390" i="153"/>
  <c r="H3391" i="153"/>
  <c r="H3392" i="153"/>
  <c r="H3393" i="153"/>
  <c r="H3394" i="153"/>
  <c r="H3395" i="153"/>
  <c r="H3396" i="153"/>
  <c r="H3397" i="153"/>
  <c r="H3398" i="153"/>
  <c r="H3399" i="153"/>
  <c r="H3400" i="153"/>
  <c r="H3401" i="153"/>
  <c r="H3402" i="153"/>
  <c r="H3403" i="153"/>
  <c r="H3404" i="153"/>
  <c r="H3405" i="153"/>
  <c r="H3406" i="153"/>
  <c r="H3407" i="153"/>
  <c r="H3408" i="153"/>
  <c r="H3409" i="153"/>
  <c r="H3410" i="153"/>
  <c r="H3411" i="153"/>
  <c r="H3412" i="153"/>
  <c r="H3413" i="153"/>
  <c r="H3414" i="153"/>
  <c r="H3415" i="153"/>
  <c r="H3416" i="153"/>
  <c r="H3417" i="153"/>
  <c r="H3418" i="153"/>
  <c r="H3419" i="153"/>
  <c r="H3420" i="153"/>
  <c r="H3421" i="153"/>
  <c r="H3422" i="153"/>
  <c r="H3423" i="153"/>
  <c r="H3424" i="153"/>
  <c r="H3425" i="153"/>
  <c r="H3426" i="153"/>
  <c r="H3427" i="153"/>
  <c r="H3428" i="153"/>
  <c r="H3429" i="153"/>
  <c r="H3430" i="153"/>
  <c r="H3431" i="153"/>
  <c r="H3432" i="153"/>
  <c r="H3433" i="153"/>
  <c r="H3434" i="153"/>
  <c r="H3435" i="153"/>
  <c r="H3436" i="153"/>
  <c r="H3437" i="153"/>
  <c r="H3438" i="153"/>
  <c r="H3439" i="153"/>
  <c r="H3440" i="153"/>
  <c r="H3441" i="153"/>
  <c r="H3442" i="153"/>
  <c r="H3443" i="153"/>
  <c r="H3444" i="153"/>
  <c r="H3445" i="153"/>
  <c r="H3446" i="153"/>
  <c r="H3447" i="153"/>
  <c r="H3448" i="153"/>
  <c r="H3449" i="153"/>
  <c r="H3450" i="153"/>
  <c r="H3451" i="153"/>
  <c r="H3452" i="153"/>
  <c r="H3453" i="153"/>
  <c r="H3454" i="153"/>
  <c r="H3455" i="153"/>
  <c r="H3456" i="153"/>
  <c r="H3457" i="153"/>
  <c r="H3458" i="153"/>
  <c r="H3459" i="153"/>
  <c r="H3460" i="153"/>
  <c r="H3461" i="153"/>
  <c r="H3462" i="153"/>
  <c r="H3463" i="153"/>
  <c r="H3464" i="153"/>
  <c r="H3465" i="153"/>
  <c r="H3466" i="153"/>
  <c r="H3467" i="153"/>
  <c r="H3468" i="153"/>
  <c r="H3469" i="153"/>
  <c r="H3470" i="153"/>
  <c r="H3471" i="153"/>
  <c r="H3472" i="153"/>
  <c r="H3473" i="153"/>
  <c r="H3474" i="153"/>
  <c r="H3475" i="153"/>
  <c r="H3476" i="153"/>
  <c r="H3477" i="153"/>
  <c r="H3478" i="153"/>
  <c r="H3479" i="153"/>
  <c r="H3480" i="153"/>
  <c r="H3481" i="153"/>
  <c r="H3482" i="153"/>
  <c r="H3483" i="153"/>
  <c r="H3484" i="153"/>
  <c r="H3485" i="153"/>
  <c r="H3486" i="153"/>
  <c r="H3487" i="153"/>
  <c r="H3488" i="153"/>
  <c r="H3489" i="153"/>
  <c r="H3490" i="153"/>
  <c r="H3491" i="153"/>
  <c r="H3492" i="153"/>
  <c r="H3493" i="153"/>
  <c r="H3494" i="153"/>
  <c r="H3495" i="153"/>
  <c r="H3496" i="153"/>
  <c r="H3497" i="153"/>
  <c r="H3498" i="153"/>
  <c r="H3499" i="153"/>
  <c r="H3500" i="153"/>
  <c r="H3501" i="153"/>
  <c r="H3502" i="153"/>
  <c r="H3503" i="153"/>
  <c r="H3504" i="153"/>
  <c r="H3505" i="153"/>
  <c r="H3506" i="153"/>
  <c r="H3507" i="153"/>
  <c r="H3508" i="153"/>
  <c r="H3509" i="153"/>
  <c r="H3510" i="153"/>
  <c r="H3511" i="153"/>
  <c r="H3512" i="153"/>
  <c r="H3513" i="153"/>
  <c r="H3514" i="153"/>
  <c r="H3515" i="153"/>
  <c r="H3516" i="153"/>
  <c r="H3517" i="153"/>
  <c r="H3518" i="153"/>
  <c r="H3519" i="153"/>
  <c r="H3520" i="153"/>
  <c r="H3521" i="153"/>
  <c r="H3522" i="153"/>
  <c r="H3523" i="153"/>
  <c r="H3524" i="153"/>
  <c r="H3525" i="153"/>
  <c r="H3526" i="153"/>
  <c r="H3527" i="153"/>
  <c r="H3528" i="153"/>
  <c r="H3529" i="153"/>
  <c r="H3530" i="153"/>
  <c r="H3531" i="153"/>
  <c r="H3532" i="153"/>
  <c r="H3533" i="153"/>
  <c r="H3534" i="153"/>
  <c r="H3535" i="153"/>
  <c r="H3536" i="153"/>
  <c r="H3537" i="153"/>
  <c r="H3538" i="153"/>
  <c r="H3539" i="153"/>
  <c r="H3540" i="153"/>
  <c r="H3541" i="153"/>
  <c r="H3542" i="153"/>
  <c r="H3543" i="153"/>
  <c r="H3544" i="153"/>
  <c r="H3545" i="153"/>
  <c r="H3546" i="153"/>
  <c r="H3547" i="153"/>
  <c r="H3548" i="153"/>
  <c r="H3549" i="153"/>
  <c r="H3550" i="153"/>
  <c r="H3551" i="153"/>
  <c r="H3552" i="153"/>
  <c r="H3553" i="153"/>
  <c r="H3554" i="153"/>
  <c r="H3555" i="153"/>
  <c r="H3556" i="153"/>
  <c r="H3557" i="153"/>
  <c r="H3558" i="153"/>
  <c r="H3559" i="153"/>
  <c r="H3560" i="153"/>
  <c r="H3561" i="153"/>
  <c r="H3562" i="153"/>
  <c r="H3563" i="153"/>
  <c r="H3564" i="153"/>
  <c r="H3565" i="153"/>
  <c r="H3566" i="153"/>
  <c r="H3567" i="153"/>
  <c r="H3568" i="153"/>
  <c r="H3569" i="153"/>
  <c r="H3570" i="153"/>
  <c r="H3571" i="153"/>
  <c r="H3572" i="153"/>
  <c r="H3573" i="153"/>
  <c r="H3574" i="153"/>
  <c r="H3575" i="153"/>
  <c r="H3576" i="153"/>
  <c r="H3577" i="153"/>
  <c r="H3578" i="153"/>
  <c r="H3579" i="153"/>
  <c r="H3580" i="153"/>
  <c r="H3581" i="153"/>
  <c r="H3582" i="153"/>
  <c r="H3583" i="153"/>
  <c r="H3584" i="153"/>
  <c r="H3585" i="153"/>
  <c r="H3586" i="153"/>
  <c r="H3587" i="153"/>
  <c r="H3588" i="153"/>
  <c r="H3589" i="153"/>
  <c r="H3590" i="153"/>
  <c r="H3591" i="153"/>
  <c r="H3592" i="153"/>
  <c r="H3593" i="153"/>
  <c r="H3594" i="153"/>
  <c r="H3595" i="153"/>
  <c r="H3596" i="153"/>
  <c r="H3597" i="153"/>
  <c r="H3598" i="153"/>
  <c r="H3599" i="153"/>
  <c r="H3600" i="153"/>
  <c r="H3601" i="153"/>
  <c r="H3602" i="153"/>
  <c r="H3603" i="153"/>
  <c r="H3604" i="153"/>
  <c r="H3605" i="153"/>
  <c r="H3606" i="153"/>
  <c r="H3607" i="153"/>
  <c r="H3608" i="153"/>
  <c r="H3609" i="153"/>
  <c r="H3610" i="153"/>
  <c r="H3611" i="153"/>
  <c r="H3612" i="153"/>
  <c r="H3613" i="153"/>
  <c r="H3614" i="153"/>
  <c r="H3615" i="153"/>
  <c r="H3616" i="153"/>
  <c r="H3617" i="153"/>
  <c r="H3618" i="153"/>
  <c r="H3619" i="153"/>
  <c r="H3620" i="153"/>
  <c r="H3621" i="153"/>
  <c r="H3622" i="153"/>
  <c r="H3623" i="153"/>
  <c r="H3624" i="153"/>
  <c r="H3625" i="153"/>
  <c r="H3626" i="153"/>
  <c r="H3627" i="153"/>
  <c r="H3628" i="153"/>
  <c r="H3629" i="153"/>
  <c r="H3630" i="153"/>
  <c r="H3631" i="153"/>
  <c r="H3632" i="153"/>
  <c r="H3633" i="153"/>
  <c r="H3634" i="153"/>
  <c r="H3635" i="153"/>
  <c r="H3636" i="153"/>
  <c r="H3637" i="153"/>
  <c r="H3638" i="153"/>
  <c r="H3639" i="153"/>
  <c r="H3640" i="153"/>
  <c r="H3641" i="153"/>
  <c r="H3642" i="153"/>
  <c r="H3643" i="153"/>
  <c r="H3644" i="153"/>
  <c r="H3645" i="153"/>
  <c r="H3646" i="153"/>
  <c r="H3647" i="153"/>
  <c r="H3648" i="153"/>
  <c r="H3649" i="153"/>
  <c r="H3650" i="153"/>
  <c r="H3651" i="153"/>
  <c r="H3652" i="153"/>
  <c r="H3653" i="153"/>
  <c r="H3654" i="153"/>
  <c r="H3655" i="153"/>
  <c r="H3656" i="153"/>
  <c r="H3657" i="153"/>
  <c r="H3658" i="153"/>
  <c r="H3659" i="153"/>
  <c r="H3660" i="153"/>
  <c r="H3661" i="153"/>
  <c r="H3662" i="153"/>
  <c r="H3663" i="153"/>
  <c r="H3664" i="153"/>
  <c r="H3665" i="153"/>
  <c r="H3666" i="153"/>
  <c r="H3667" i="153"/>
  <c r="H3668" i="153"/>
  <c r="H3669" i="153"/>
  <c r="H3670" i="153"/>
  <c r="H3671" i="153"/>
  <c r="H3672" i="153"/>
  <c r="H3673" i="153"/>
  <c r="H3674" i="153"/>
  <c r="H3675" i="153"/>
  <c r="H3676" i="153"/>
  <c r="H3677" i="153"/>
  <c r="H3678" i="153"/>
  <c r="H3679" i="153"/>
  <c r="H3680" i="153"/>
  <c r="H3681" i="153"/>
  <c r="H3682" i="153"/>
  <c r="H3683" i="153"/>
  <c r="H3684" i="153"/>
  <c r="H3685" i="153"/>
  <c r="H3686" i="153"/>
  <c r="H3687" i="153"/>
  <c r="H3688" i="153"/>
  <c r="H3689" i="153"/>
  <c r="H3690" i="153"/>
  <c r="H3691" i="153"/>
  <c r="H3692" i="153"/>
  <c r="H3693" i="153"/>
  <c r="H3694" i="153"/>
  <c r="H3695" i="153"/>
  <c r="H3696" i="153"/>
  <c r="H3697" i="153"/>
  <c r="H3698" i="153"/>
  <c r="H3699" i="153"/>
  <c r="H3700" i="153"/>
  <c r="H3701" i="153"/>
  <c r="H3702" i="153"/>
  <c r="H3703" i="153"/>
  <c r="H3704" i="153"/>
  <c r="H3705" i="153"/>
  <c r="H3706" i="153"/>
  <c r="H3707" i="153"/>
  <c r="H3708" i="153"/>
  <c r="H3709" i="153"/>
  <c r="H3710" i="153"/>
  <c r="H3711" i="153"/>
  <c r="H3712" i="153"/>
  <c r="H3713" i="153"/>
  <c r="H3714" i="153"/>
  <c r="H3715" i="153"/>
  <c r="H3716" i="153"/>
  <c r="H3717" i="153"/>
  <c r="H3718" i="153"/>
  <c r="H3719" i="153"/>
  <c r="H3720" i="153"/>
  <c r="H3721" i="153"/>
  <c r="H3722" i="153"/>
  <c r="H3723" i="153"/>
  <c r="H3724" i="153"/>
  <c r="H3725" i="153"/>
  <c r="H3726" i="153"/>
  <c r="H3727" i="153"/>
  <c r="H3728" i="153"/>
  <c r="H3729" i="153"/>
  <c r="H3730" i="153"/>
  <c r="H3731" i="153"/>
  <c r="H3732" i="153"/>
  <c r="H3733" i="153"/>
  <c r="H3734" i="153"/>
  <c r="H3735" i="153"/>
  <c r="H3736" i="153"/>
  <c r="H3737" i="153"/>
  <c r="H3738" i="153"/>
  <c r="H3739" i="153"/>
  <c r="H3740" i="153"/>
  <c r="H3741" i="153"/>
  <c r="H3742" i="153"/>
  <c r="H3743" i="153"/>
  <c r="H3744" i="153"/>
  <c r="H3745" i="153"/>
  <c r="H3746" i="153"/>
  <c r="H3747" i="153"/>
  <c r="H3748" i="153"/>
  <c r="H3749" i="153"/>
  <c r="H3750" i="153"/>
  <c r="H3751" i="153"/>
  <c r="H3752" i="153"/>
  <c r="H3753" i="153"/>
  <c r="H3754" i="153"/>
  <c r="H3755" i="153"/>
  <c r="H3756" i="153"/>
  <c r="H3757" i="153"/>
  <c r="H3758" i="153"/>
  <c r="H3759" i="153"/>
  <c r="H3760" i="153"/>
  <c r="H3761" i="153"/>
  <c r="H3762" i="153"/>
  <c r="H3763" i="153"/>
  <c r="H3764" i="153"/>
  <c r="H3765" i="153"/>
  <c r="H3766" i="153"/>
  <c r="H3767" i="153"/>
  <c r="H3768" i="153"/>
  <c r="H3769" i="153"/>
  <c r="H3770" i="153"/>
  <c r="H3771" i="153"/>
  <c r="H3772" i="153"/>
  <c r="H3773" i="153"/>
  <c r="H3774" i="153"/>
  <c r="H3775" i="153"/>
  <c r="H3776" i="153"/>
  <c r="H3777" i="153"/>
  <c r="H3778" i="153"/>
  <c r="H3779" i="153"/>
  <c r="H3780" i="153"/>
  <c r="H3781" i="153"/>
  <c r="H3782" i="153"/>
  <c r="H3783" i="153"/>
  <c r="H3784" i="153"/>
  <c r="H3785" i="153"/>
  <c r="H3786" i="153"/>
  <c r="H3787" i="153"/>
  <c r="H3788" i="153"/>
  <c r="H3789" i="153"/>
  <c r="H3790" i="153"/>
  <c r="H3791" i="153"/>
  <c r="H3792" i="153"/>
  <c r="H3793" i="153"/>
  <c r="H3794" i="153"/>
  <c r="H3795" i="153"/>
  <c r="H3796" i="153"/>
  <c r="H3797" i="153"/>
  <c r="H3798" i="153"/>
  <c r="H3799" i="153"/>
  <c r="H3800" i="153"/>
  <c r="H3801" i="153"/>
  <c r="H3802" i="153"/>
  <c r="H3803" i="153"/>
  <c r="H3804" i="153"/>
  <c r="H3805" i="153"/>
  <c r="H3806" i="153"/>
  <c r="H3807" i="153"/>
  <c r="H3808" i="153"/>
  <c r="H3809" i="153"/>
  <c r="H3810" i="153"/>
  <c r="H3811" i="153"/>
  <c r="H3812" i="153"/>
  <c r="H3813" i="153"/>
  <c r="H3814" i="153"/>
  <c r="H3815" i="153"/>
  <c r="H3816" i="153"/>
  <c r="H3817" i="153"/>
  <c r="H3818" i="153"/>
  <c r="H3819" i="153"/>
  <c r="H3820" i="153"/>
  <c r="H3821" i="153"/>
  <c r="H3822" i="153"/>
  <c r="H3823" i="153"/>
  <c r="H3824" i="153"/>
  <c r="H3825" i="153"/>
  <c r="H3826" i="153"/>
  <c r="H3827" i="153"/>
  <c r="H3828" i="153"/>
  <c r="H3829" i="153"/>
  <c r="H3830" i="153"/>
  <c r="H3831" i="153"/>
  <c r="H3832" i="153"/>
  <c r="H3833" i="153"/>
  <c r="H3834" i="153"/>
  <c r="H3835" i="153"/>
  <c r="H3836" i="153"/>
  <c r="H3837" i="153"/>
  <c r="H3838" i="153"/>
  <c r="H3839" i="153"/>
  <c r="H3840" i="153"/>
  <c r="H3841" i="153"/>
  <c r="H3842" i="153"/>
  <c r="H3843" i="153"/>
  <c r="H3844" i="153"/>
  <c r="H3845" i="153"/>
  <c r="H3846" i="153"/>
  <c r="H3847" i="153"/>
  <c r="H3848" i="153"/>
  <c r="H3849" i="153"/>
  <c r="H3850" i="153"/>
  <c r="H3851" i="153"/>
  <c r="H3852" i="153"/>
  <c r="H3853" i="153"/>
  <c r="H3854" i="153"/>
  <c r="H3855" i="153"/>
  <c r="H3856" i="153"/>
  <c r="H3857" i="153"/>
  <c r="H3858" i="153"/>
  <c r="H3859" i="153"/>
  <c r="H3860" i="153"/>
  <c r="H3861" i="153"/>
  <c r="H3862" i="153"/>
  <c r="H3863" i="153"/>
  <c r="H3864" i="153"/>
  <c r="H3865" i="153"/>
  <c r="H3866" i="153"/>
  <c r="H3867" i="153"/>
  <c r="H3868" i="153"/>
  <c r="H3869" i="153"/>
  <c r="H3870" i="153"/>
  <c r="H3871" i="153"/>
  <c r="H3872" i="153"/>
  <c r="H3873" i="153"/>
  <c r="H3874" i="153"/>
  <c r="H3875" i="153"/>
  <c r="H3876" i="153"/>
  <c r="H3877" i="153"/>
  <c r="H3878" i="153"/>
  <c r="H3879" i="153"/>
  <c r="H3880" i="153"/>
  <c r="H3881" i="153"/>
  <c r="H3882" i="153"/>
  <c r="H3883" i="153"/>
  <c r="H3884" i="153"/>
  <c r="H3885" i="153"/>
  <c r="H3886" i="153"/>
  <c r="H3887" i="153"/>
  <c r="H3888" i="153"/>
  <c r="H3889" i="153"/>
  <c r="H3890" i="153"/>
  <c r="H3891" i="153"/>
  <c r="H3892" i="153"/>
  <c r="H3893" i="153"/>
  <c r="H3894" i="153"/>
  <c r="H3895" i="153"/>
  <c r="H3896" i="153"/>
  <c r="H3897" i="153"/>
  <c r="H3898" i="153"/>
  <c r="H3899" i="153"/>
  <c r="H3900" i="153"/>
  <c r="H3901" i="153"/>
  <c r="H3902" i="153"/>
  <c r="H3903" i="153"/>
  <c r="H3904" i="153"/>
  <c r="H3905" i="153"/>
  <c r="H3906" i="153"/>
  <c r="H3907" i="153"/>
  <c r="H3908" i="153"/>
  <c r="H3909" i="153"/>
  <c r="H3910" i="153"/>
  <c r="H3911" i="153"/>
  <c r="H3912" i="153"/>
  <c r="H3913" i="153"/>
  <c r="H3914" i="153"/>
  <c r="H3915" i="153"/>
  <c r="H3916" i="153"/>
  <c r="H3917" i="153"/>
  <c r="H3918" i="153"/>
  <c r="H3919" i="153"/>
  <c r="H3920" i="153"/>
  <c r="H3921" i="153"/>
  <c r="H3922" i="153"/>
  <c r="H3923" i="153"/>
  <c r="H3924" i="153"/>
  <c r="H3925" i="153"/>
  <c r="H3926" i="153"/>
  <c r="H3927" i="153"/>
  <c r="H3928" i="153"/>
  <c r="H3929" i="153"/>
  <c r="H3930" i="153"/>
  <c r="H3931" i="153"/>
  <c r="H3932" i="153"/>
  <c r="H3933" i="153"/>
  <c r="H3934" i="153"/>
  <c r="H3935" i="153"/>
  <c r="H3936" i="153"/>
  <c r="H3937" i="153"/>
  <c r="H3938" i="153"/>
  <c r="H3939" i="153"/>
  <c r="H3940" i="153"/>
  <c r="H3941" i="153"/>
  <c r="H3942" i="153"/>
  <c r="H3943" i="153"/>
  <c r="H3944" i="153"/>
  <c r="H3945" i="153"/>
  <c r="H3946" i="153"/>
  <c r="H3947" i="153"/>
  <c r="H3948" i="153"/>
  <c r="H3949" i="153"/>
  <c r="H3950" i="153"/>
  <c r="H3951" i="153"/>
  <c r="H3952" i="153"/>
  <c r="H3953" i="153"/>
  <c r="H3954" i="153"/>
  <c r="H3955" i="153"/>
  <c r="H3956" i="153"/>
  <c r="H3957" i="153"/>
  <c r="H3958" i="153"/>
  <c r="H3959" i="153"/>
  <c r="H3960" i="153"/>
  <c r="H3961" i="153"/>
  <c r="H3962" i="153"/>
  <c r="H3963" i="153"/>
  <c r="H3964" i="153"/>
  <c r="H3965" i="153"/>
  <c r="H3966" i="153"/>
  <c r="H3967" i="153"/>
  <c r="H3968" i="153"/>
  <c r="H3969" i="153"/>
  <c r="H3970" i="153"/>
  <c r="H3971" i="153"/>
  <c r="H3972" i="153"/>
  <c r="H3973" i="153"/>
  <c r="H3974" i="153"/>
  <c r="H3975" i="153"/>
  <c r="H3976" i="153"/>
  <c r="H3977" i="153"/>
  <c r="H3978" i="153"/>
  <c r="H3979" i="153"/>
  <c r="H3980" i="153"/>
  <c r="H3981" i="153"/>
  <c r="H3982" i="153"/>
  <c r="H3983" i="153"/>
  <c r="H3984" i="153"/>
  <c r="H3985" i="153"/>
  <c r="H3986" i="153"/>
  <c r="H3987" i="153"/>
  <c r="H3988" i="153"/>
  <c r="H3989" i="153"/>
  <c r="H3990" i="153"/>
  <c r="H3991" i="153"/>
  <c r="H3992" i="153"/>
  <c r="H3993" i="153"/>
  <c r="H3994" i="153"/>
  <c r="H3995" i="153"/>
  <c r="H3996" i="153"/>
  <c r="H3997" i="153"/>
  <c r="H3998" i="153"/>
  <c r="H3999" i="153"/>
  <c r="H4000" i="153"/>
  <c r="H4001" i="153"/>
  <c r="H4002" i="153"/>
  <c r="H4003" i="153"/>
  <c r="H4004" i="153"/>
  <c r="H4005" i="153"/>
  <c r="H4006" i="153"/>
  <c r="H4007" i="153"/>
  <c r="H4008" i="153"/>
  <c r="H4009" i="153"/>
  <c r="H4010" i="153"/>
  <c r="H4011" i="153"/>
  <c r="H4012" i="153"/>
  <c r="H4013" i="153"/>
  <c r="H4014" i="153"/>
  <c r="H4015" i="153"/>
  <c r="H4016" i="153"/>
  <c r="H4017" i="153"/>
  <c r="H4018" i="153"/>
  <c r="H4019" i="153"/>
  <c r="H4020" i="153"/>
  <c r="H4021" i="153"/>
  <c r="H4022" i="153"/>
  <c r="H4023" i="153"/>
  <c r="H4024" i="153"/>
  <c r="H4025" i="153"/>
  <c r="H4026" i="153"/>
  <c r="H4027" i="153"/>
  <c r="H4028" i="153"/>
  <c r="H4029" i="153"/>
  <c r="H4030" i="153"/>
  <c r="H4031" i="153"/>
  <c r="H4032" i="153"/>
  <c r="H4033" i="153"/>
  <c r="H4034" i="153"/>
  <c r="H4035" i="153"/>
  <c r="H4036" i="153"/>
  <c r="H4037" i="153"/>
  <c r="H4038" i="153"/>
  <c r="H4039" i="153"/>
  <c r="H4040" i="153"/>
  <c r="H4041" i="153"/>
  <c r="H4042" i="153"/>
  <c r="H4043" i="153"/>
  <c r="H4044" i="153"/>
  <c r="H4045" i="153"/>
  <c r="H4046" i="153"/>
  <c r="H4047" i="153"/>
  <c r="H4048" i="153"/>
  <c r="H4049" i="153"/>
  <c r="H4050" i="153"/>
  <c r="H4051" i="153"/>
  <c r="H4052" i="153"/>
  <c r="H4053" i="153"/>
  <c r="H4054" i="153"/>
  <c r="H4055" i="153"/>
  <c r="H4056" i="153"/>
  <c r="H4057" i="153"/>
  <c r="H4058" i="153"/>
  <c r="H4059" i="153"/>
  <c r="H4060" i="153"/>
  <c r="H4061" i="153"/>
  <c r="H4062" i="153"/>
  <c r="H4063" i="153"/>
  <c r="H4064" i="153"/>
  <c r="H4065" i="153"/>
  <c r="H4066" i="153"/>
  <c r="H4067" i="153"/>
  <c r="H4068" i="153"/>
  <c r="H4069" i="153"/>
  <c r="H4070" i="153"/>
  <c r="H4071" i="153"/>
  <c r="H4072" i="153"/>
  <c r="H4073" i="153"/>
  <c r="H4074" i="153"/>
  <c r="H4075" i="153"/>
  <c r="H4076" i="153"/>
  <c r="H4077" i="153"/>
  <c r="H4078" i="153"/>
  <c r="H4079" i="153"/>
  <c r="H4080" i="153"/>
  <c r="H4081" i="153"/>
  <c r="H4082" i="153"/>
  <c r="H4083" i="153"/>
  <c r="H4084" i="153"/>
  <c r="H4085" i="153"/>
  <c r="H4086" i="153"/>
  <c r="H4087" i="153"/>
  <c r="H4088" i="153"/>
  <c r="H4089" i="153"/>
  <c r="H4090" i="153"/>
  <c r="H4091" i="153"/>
  <c r="H4092" i="153"/>
  <c r="H4093" i="153"/>
  <c r="H4094" i="153"/>
  <c r="H4095" i="153"/>
  <c r="H4096" i="153"/>
  <c r="H4097" i="153"/>
  <c r="H4098" i="153"/>
  <c r="H4099" i="153"/>
  <c r="H4100" i="153"/>
  <c r="H4101" i="153"/>
  <c r="H4102" i="153"/>
  <c r="H4103" i="153"/>
  <c r="H4104" i="153"/>
  <c r="H4105" i="153"/>
  <c r="H4106" i="153"/>
  <c r="H4107" i="153"/>
  <c r="H4108" i="153"/>
  <c r="H4109" i="153"/>
  <c r="H4110" i="153"/>
  <c r="H4111" i="153"/>
  <c r="H4112" i="153"/>
  <c r="H4113" i="153"/>
  <c r="H4114" i="153"/>
  <c r="H4115" i="153"/>
  <c r="H4116" i="153"/>
  <c r="H4117" i="153"/>
  <c r="H4118" i="153"/>
  <c r="H4119" i="153"/>
  <c r="H4120" i="153"/>
  <c r="H4121" i="153"/>
  <c r="H4122" i="153"/>
  <c r="H4123" i="153"/>
  <c r="H4124" i="153"/>
  <c r="H4125" i="153"/>
  <c r="H4126" i="153"/>
  <c r="H4127" i="153"/>
  <c r="H4128" i="153"/>
  <c r="H4129" i="153"/>
  <c r="H4130" i="153"/>
  <c r="H4131" i="153"/>
  <c r="H4132" i="153"/>
  <c r="H4133" i="153"/>
  <c r="H4134" i="153"/>
  <c r="H4135" i="153"/>
  <c r="H4136" i="153"/>
  <c r="H4137" i="153"/>
  <c r="H4138" i="153"/>
  <c r="H4139" i="153"/>
  <c r="H4140" i="153"/>
  <c r="H4141" i="153"/>
  <c r="H4142" i="153"/>
  <c r="H4143" i="153"/>
  <c r="H4144" i="153"/>
  <c r="H4145" i="153"/>
  <c r="H4146" i="153"/>
  <c r="H4147" i="153"/>
  <c r="H4148" i="153"/>
  <c r="H4149" i="153"/>
  <c r="H4150" i="153"/>
  <c r="H4151" i="153"/>
  <c r="H4152" i="153"/>
  <c r="H4153" i="153"/>
  <c r="H4154" i="153"/>
  <c r="H4155" i="153"/>
  <c r="H4156" i="153"/>
  <c r="H4157" i="153"/>
  <c r="H4158" i="153"/>
  <c r="H4159" i="153"/>
  <c r="H4160" i="153"/>
  <c r="H4161" i="153"/>
  <c r="H4162" i="153"/>
  <c r="H4163" i="153"/>
  <c r="H4164" i="153"/>
  <c r="H4165" i="153"/>
  <c r="H4166" i="153"/>
  <c r="H4167" i="153"/>
  <c r="H4168" i="153"/>
  <c r="H4169" i="153"/>
  <c r="H4170" i="153"/>
  <c r="H4171" i="153"/>
  <c r="H4172" i="153"/>
  <c r="H4173" i="153"/>
  <c r="H4174" i="153"/>
  <c r="H4175" i="153"/>
  <c r="H4176" i="153"/>
  <c r="H4177" i="153"/>
  <c r="H4178" i="153"/>
  <c r="H4179" i="153"/>
  <c r="H4180" i="153"/>
  <c r="H4181" i="153"/>
  <c r="H4182" i="153"/>
  <c r="H4183" i="153"/>
  <c r="H4184" i="153"/>
  <c r="H4185" i="153"/>
  <c r="H4186" i="153"/>
  <c r="H4187" i="153"/>
  <c r="H4188" i="153"/>
  <c r="H4189" i="153"/>
  <c r="H4190" i="153"/>
  <c r="H4191" i="153"/>
  <c r="H4192" i="153"/>
  <c r="H4193" i="153"/>
  <c r="H4194" i="153"/>
  <c r="H4195" i="153"/>
  <c r="H4196" i="153"/>
  <c r="H4197" i="153"/>
  <c r="H4198" i="153"/>
  <c r="H4199" i="153"/>
  <c r="H4200" i="153"/>
  <c r="H4201" i="153"/>
  <c r="H4202" i="153"/>
  <c r="H4203" i="153"/>
  <c r="H4204" i="153"/>
  <c r="H4205" i="153"/>
  <c r="H4206" i="153"/>
  <c r="H4207" i="153"/>
  <c r="H4208" i="153"/>
  <c r="H4209" i="153"/>
  <c r="H4210" i="153"/>
  <c r="H4211" i="153"/>
  <c r="H4212" i="153"/>
  <c r="H4213" i="153"/>
  <c r="H4214" i="153"/>
  <c r="H4215" i="153"/>
  <c r="H4216" i="153"/>
  <c r="H4217" i="153"/>
  <c r="H4218" i="153"/>
  <c r="H4219" i="153"/>
  <c r="H4220" i="153"/>
  <c r="H4221" i="153"/>
  <c r="H4222" i="153"/>
  <c r="H4223" i="153"/>
  <c r="H4224" i="153"/>
  <c r="H4225" i="153"/>
  <c r="H4226" i="153"/>
  <c r="H4227" i="153"/>
  <c r="H4228" i="153"/>
  <c r="H4229" i="153"/>
  <c r="H4230" i="153"/>
  <c r="H4231" i="153"/>
  <c r="H4232" i="153"/>
  <c r="H4233" i="153"/>
  <c r="H4234" i="153"/>
  <c r="H4235" i="153"/>
  <c r="H4236" i="153"/>
  <c r="H4237" i="153"/>
  <c r="H4238" i="153"/>
  <c r="H4239" i="153"/>
  <c r="H4240" i="153"/>
  <c r="H4241" i="153"/>
  <c r="H4242" i="153"/>
  <c r="H4243" i="153"/>
  <c r="H4244" i="153"/>
  <c r="H4245" i="153"/>
  <c r="H4246" i="153"/>
  <c r="H4247" i="153"/>
  <c r="H4248" i="153"/>
  <c r="H4249" i="153"/>
  <c r="H4250" i="153"/>
  <c r="H4251" i="153"/>
  <c r="H4252" i="153"/>
  <c r="H4253" i="153"/>
  <c r="H4254" i="153"/>
  <c r="H4255" i="153"/>
  <c r="H4256" i="153"/>
  <c r="H4257" i="153"/>
  <c r="H4258" i="153"/>
  <c r="H4259" i="153"/>
  <c r="H4260" i="153"/>
  <c r="H4261" i="153"/>
  <c r="H4262" i="153"/>
  <c r="H4263" i="153"/>
  <c r="H4264" i="153"/>
  <c r="H4265" i="153"/>
  <c r="H4266" i="153"/>
  <c r="H4267" i="153"/>
  <c r="H4268" i="153"/>
  <c r="H4269" i="153"/>
  <c r="H4270" i="153"/>
  <c r="H4271" i="153"/>
  <c r="H4272" i="153"/>
  <c r="H4273" i="153"/>
  <c r="H4274" i="153"/>
  <c r="H4275" i="153"/>
  <c r="H4276" i="153"/>
  <c r="H4277" i="153"/>
  <c r="H4278" i="153"/>
  <c r="H4279" i="153"/>
  <c r="H4280" i="153"/>
  <c r="H4281" i="153"/>
  <c r="H4282" i="153"/>
  <c r="H4283" i="153"/>
  <c r="H4284" i="153"/>
  <c r="H4285" i="153"/>
  <c r="H4286" i="153"/>
  <c r="H4287" i="153"/>
  <c r="H4288" i="153"/>
  <c r="H4289" i="153"/>
  <c r="H4290" i="153"/>
  <c r="H4291" i="153"/>
  <c r="H4292" i="153"/>
  <c r="H4293" i="153"/>
  <c r="H4294" i="153"/>
  <c r="H4295" i="153"/>
  <c r="H4296" i="153"/>
  <c r="H4297" i="153"/>
  <c r="H4298" i="153"/>
  <c r="H4299" i="153"/>
  <c r="H4300" i="153"/>
  <c r="H4301" i="153"/>
  <c r="H4302" i="153"/>
  <c r="H4303" i="153"/>
  <c r="H4304" i="153"/>
  <c r="H4305" i="153"/>
  <c r="H4306" i="153"/>
  <c r="H4307" i="153"/>
  <c r="H4308" i="153"/>
  <c r="H4309" i="153"/>
  <c r="H4310" i="153"/>
  <c r="H4311" i="153"/>
  <c r="H4312" i="153"/>
  <c r="H4313" i="153"/>
  <c r="H4314" i="153"/>
  <c r="H4315" i="153"/>
  <c r="H4316" i="153"/>
  <c r="H4317" i="153"/>
  <c r="H4318" i="153"/>
  <c r="H4319" i="153"/>
  <c r="H4320" i="153"/>
  <c r="H4321" i="153"/>
  <c r="H4322" i="153"/>
  <c r="H4323" i="153"/>
  <c r="H4324" i="153"/>
  <c r="H4325" i="153"/>
  <c r="H4326" i="153"/>
  <c r="H4327" i="153"/>
  <c r="H4328" i="153"/>
  <c r="H4329" i="153"/>
  <c r="H4330" i="153"/>
  <c r="H4331" i="153"/>
  <c r="H4332" i="153"/>
  <c r="H4333" i="153"/>
  <c r="H4334" i="153"/>
  <c r="H4335" i="153"/>
  <c r="H4336" i="153"/>
  <c r="H4337" i="153"/>
  <c r="H4338" i="153"/>
  <c r="H4339" i="153"/>
  <c r="H4340" i="153"/>
  <c r="H4341" i="153"/>
  <c r="H4342" i="153"/>
  <c r="H4343" i="153"/>
  <c r="H4344" i="153"/>
  <c r="H4345" i="153"/>
  <c r="H4346" i="153"/>
  <c r="H4347" i="153"/>
  <c r="H4348" i="153"/>
  <c r="H4349" i="153"/>
  <c r="H4350" i="153"/>
  <c r="H4351" i="153"/>
  <c r="H4352" i="153"/>
  <c r="H4353" i="153"/>
  <c r="H4354" i="153"/>
  <c r="H4355" i="153"/>
  <c r="H4356" i="153"/>
  <c r="H4357" i="153"/>
  <c r="H4358" i="153"/>
  <c r="H4359" i="153"/>
  <c r="H4360" i="153"/>
  <c r="H4361" i="153"/>
  <c r="H4362" i="153"/>
  <c r="H4363" i="153"/>
  <c r="H4364" i="153"/>
  <c r="H4365" i="153"/>
  <c r="H4366" i="153"/>
  <c r="H4367" i="153"/>
  <c r="H4368" i="153"/>
  <c r="H4369" i="153"/>
  <c r="H4370" i="153"/>
  <c r="H4371" i="153"/>
  <c r="H4372" i="153"/>
  <c r="H4373" i="153"/>
  <c r="H4374" i="153"/>
  <c r="H4375" i="153"/>
  <c r="H4376" i="153"/>
  <c r="H4377" i="153"/>
  <c r="H4378" i="153"/>
  <c r="H4379" i="153"/>
  <c r="H4380" i="153"/>
  <c r="H4381" i="153"/>
  <c r="H4382" i="153"/>
  <c r="H4383" i="153"/>
  <c r="H4384" i="153"/>
  <c r="H4385" i="153"/>
  <c r="H4386" i="153"/>
  <c r="H4387" i="153"/>
  <c r="H4388" i="153"/>
  <c r="H4389" i="153"/>
  <c r="H4390" i="153"/>
  <c r="H4391" i="153"/>
  <c r="H4392" i="153"/>
  <c r="H4393" i="153"/>
  <c r="H4394" i="153"/>
  <c r="H4395" i="153"/>
  <c r="H4396" i="153"/>
  <c r="H4397" i="153"/>
  <c r="H4398" i="153"/>
  <c r="H4399" i="153"/>
  <c r="H4400" i="153"/>
  <c r="H4401" i="153"/>
  <c r="H4402" i="153"/>
  <c r="H4403" i="153"/>
  <c r="H4404" i="153"/>
  <c r="H4405" i="153"/>
  <c r="H4406" i="153"/>
  <c r="H4407" i="153"/>
  <c r="H4408" i="153"/>
  <c r="H4409" i="153"/>
  <c r="H4410" i="153"/>
  <c r="H4411" i="153"/>
  <c r="H4412" i="153"/>
  <c r="H4413" i="153"/>
  <c r="H4414" i="153"/>
  <c r="H4415" i="153"/>
  <c r="H4416" i="153"/>
  <c r="H4417" i="153"/>
  <c r="H4418" i="153"/>
  <c r="H4419" i="153"/>
  <c r="H4420" i="153"/>
  <c r="H4421" i="153"/>
  <c r="H4422" i="153"/>
  <c r="H4423" i="153"/>
  <c r="H4424" i="153"/>
  <c r="H4425" i="153"/>
  <c r="H4426" i="153"/>
  <c r="H4427" i="153"/>
  <c r="H4428" i="153"/>
  <c r="H4429" i="153"/>
  <c r="H4430" i="153"/>
  <c r="H4431" i="153"/>
  <c r="H4432" i="153"/>
  <c r="H4433" i="153"/>
  <c r="H4434" i="153"/>
  <c r="H4435" i="153"/>
  <c r="H4436" i="153"/>
  <c r="H4437" i="153"/>
  <c r="H4438" i="153"/>
  <c r="H4439" i="153"/>
  <c r="H4440" i="153"/>
  <c r="H4441" i="153"/>
  <c r="H4442" i="153"/>
  <c r="H4443" i="153"/>
  <c r="H4444" i="153"/>
  <c r="H4445" i="153"/>
  <c r="H4446" i="153"/>
  <c r="H4447" i="153"/>
  <c r="H4448" i="153"/>
  <c r="H4449" i="153"/>
  <c r="H4450" i="153"/>
  <c r="H4451" i="153"/>
  <c r="H4452" i="153"/>
  <c r="H4453" i="153"/>
  <c r="H4454" i="153"/>
  <c r="H4455" i="153"/>
  <c r="H4456" i="153"/>
  <c r="H4457" i="153"/>
  <c r="H4458" i="153"/>
  <c r="H4459" i="153"/>
  <c r="H4460" i="153"/>
  <c r="H4461" i="153"/>
  <c r="H4462" i="153"/>
  <c r="H4463" i="153"/>
  <c r="H4464" i="153"/>
  <c r="H4465" i="153"/>
  <c r="H4466" i="153"/>
  <c r="H4467" i="153"/>
  <c r="H4468" i="153"/>
  <c r="H4469" i="153"/>
  <c r="H4470" i="153"/>
  <c r="H4471" i="153"/>
  <c r="H4472" i="153"/>
  <c r="H4473" i="153"/>
  <c r="H4474" i="153"/>
  <c r="H4475" i="153"/>
  <c r="H4476" i="153"/>
  <c r="H4477" i="153"/>
  <c r="H4478" i="153"/>
  <c r="H4479" i="153"/>
  <c r="H4480" i="153"/>
  <c r="H4481" i="153"/>
  <c r="H4482" i="153"/>
  <c r="H4483" i="153"/>
  <c r="H4484" i="153"/>
  <c r="H4485" i="153"/>
  <c r="H4486" i="153"/>
  <c r="H4487" i="153"/>
  <c r="H4488" i="153"/>
  <c r="H4489" i="153"/>
  <c r="H4490" i="153"/>
  <c r="H4491" i="153"/>
  <c r="H4492" i="153"/>
  <c r="H4493" i="153"/>
  <c r="H4494" i="153"/>
  <c r="H4495" i="153"/>
  <c r="H4496" i="153"/>
  <c r="H4497" i="153"/>
  <c r="H4498" i="153"/>
  <c r="H4499" i="153"/>
  <c r="H4500" i="153"/>
  <c r="H4501" i="153"/>
  <c r="H4502" i="153"/>
  <c r="H4503" i="153"/>
  <c r="H4504" i="153"/>
  <c r="H4505" i="153"/>
  <c r="H4506" i="153"/>
  <c r="H4507" i="153"/>
  <c r="H4508" i="153"/>
  <c r="H4509" i="153"/>
  <c r="H4510" i="153"/>
  <c r="H4511" i="153"/>
  <c r="H4512" i="153"/>
  <c r="H4513" i="153"/>
  <c r="H4514" i="153"/>
  <c r="H4515" i="153"/>
  <c r="H4516" i="153"/>
  <c r="H4517" i="153"/>
  <c r="H4518" i="153"/>
  <c r="H4519" i="153"/>
  <c r="H4520" i="153"/>
  <c r="H4521" i="153"/>
  <c r="H4522" i="153"/>
  <c r="H4523" i="153"/>
  <c r="H4524" i="153"/>
  <c r="H4525" i="153"/>
  <c r="H4526" i="153"/>
  <c r="H4527" i="153"/>
  <c r="H4528" i="153"/>
  <c r="H4529" i="153"/>
  <c r="H4530" i="153"/>
  <c r="H4531" i="153"/>
  <c r="H4532" i="153"/>
  <c r="H4533" i="153"/>
  <c r="H4534" i="153"/>
  <c r="H4535" i="153"/>
  <c r="H4536" i="153"/>
  <c r="H4537" i="153"/>
  <c r="H4538" i="153"/>
  <c r="H4539" i="153"/>
  <c r="H4540" i="153"/>
  <c r="H4541" i="153"/>
  <c r="H4542" i="153"/>
  <c r="H4543" i="153"/>
  <c r="H4544" i="153"/>
  <c r="H4545" i="153"/>
  <c r="H4546" i="153"/>
  <c r="H4547" i="153"/>
  <c r="H4548" i="153"/>
  <c r="H4549" i="153"/>
  <c r="H4550" i="153"/>
  <c r="H4551" i="153"/>
  <c r="H4552" i="153"/>
  <c r="H4553" i="153"/>
  <c r="H4554" i="153"/>
  <c r="H4555" i="153"/>
  <c r="H4556" i="153"/>
  <c r="H4557" i="153"/>
  <c r="H4558" i="153"/>
  <c r="H4559" i="153"/>
  <c r="H4560" i="153"/>
  <c r="H4561" i="153"/>
  <c r="H4562" i="153"/>
  <c r="H4563" i="153"/>
  <c r="H4564" i="153"/>
  <c r="H4565" i="153"/>
  <c r="H4566" i="153"/>
  <c r="H4567" i="153"/>
  <c r="H4568" i="153"/>
  <c r="H4569" i="153"/>
  <c r="H4570" i="153"/>
  <c r="H4571" i="153"/>
  <c r="H4572" i="153"/>
  <c r="H4573" i="153"/>
  <c r="H4574" i="153"/>
  <c r="H4575" i="153"/>
  <c r="H4576" i="153"/>
  <c r="H4577" i="153"/>
  <c r="H4578" i="153"/>
  <c r="H4579" i="153"/>
  <c r="H4580" i="153"/>
  <c r="H4581" i="153"/>
  <c r="H4582" i="153"/>
  <c r="H4583" i="153"/>
  <c r="H4584" i="153"/>
  <c r="H4585" i="153"/>
  <c r="H4586" i="153"/>
  <c r="H4587" i="153"/>
  <c r="H4588" i="153"/>
  <c r="H4589" i="153"/>
  <c r="H4590" i="153"/>
  <c r="H4591" i="153"/>
  <c r="H4592" i="153"/>
  <c r="H4593" i="153"/>
  <c r="H4594" i="153"/>
  <c r="H4595" i="153"/>
  <c r="H4596" i="153"/>
  <c r="H4597" i="153"/>
  <c r="H4598" i="153"/>
  <c r="H4599" i="153"/>
  <c r="H4600" i="153"/>
  <c r="H4601" i="153"/>
  <c r="H4602" i="153"/>
  <c r="H4603" i="153"/>
  <c r="H4604" i="153"/>
  <c r="H4605" i="153"/>
  <c r="H4606" i="153"/>
  <c r="H4607" i="153"/>
  <c r="H4608" i="153"/>
  <c r="H4609" i="153"/>
  <c r="H4610" i="153"/>
  <c r="H4611" i="153"/>
  <c r="H4612" i="153"/>
  <c r="H4613" i="153"/>
  <c r="H4614" i="153"/>
  <c r="H4615" i="153"/>
  <c r="H4616" i="153"/>
  <c r="H4617" i="153"/>
  <c r="H4618" i="153"/>
  <c r="H4619" i="153"/>
  <c r="H4620" i="153"/>
  <c r="H4621" i="153"/>
  <c r="H4622" i="153"/>
  <c r="H4623" i="153"/>
  <c r="H4624" i="153"/>
  <c r="H4625" i="153"/>
  <c r="H4626" i="153"/>
  <c r="H4627" i="153"/>
  <c r="H4628" i="153"/>
  <c r="H4629" i="153"/>
  <c r="H4630" i="153"/>
  <c r="H4631" i="153"/>
  <c r="H4632" i="153"/>
  <c r="H4633" i="153"/>
  <c r="H4634" i="153"/>
  <c r="H4635" i="153"/>
  <c r="H4636" i="153"/>
  <c r="H4637" i="153"/>
  <c r="H4638" i="153"/>
  <c r="H4639" i="153"/>
  <c r="H4640" i="153"/>
  <c r="H4641" i="153"/>
  <c r="H4642" i="153"/>
  <c r="H4643" i="153"/>
  <c r="H4644" i="153"/>
  <c r="H4645" i="153"/>
  <c r="H4646" i="153"/>
  <c r="H4647" i="153"/>
  <c r="H4648" i="153"/>
  <c r="H4649" i="153"/>
  <c r="H4650" i="153"/>
  <c r="H4651" i="153"/>
  <c r="H4652" i="153"/>
  <c r="H4653" i="153"/>
  <c r="H4654" i="153"/>
  <c r="H4655" i="153"/>
  <c r="H4656" i="153"/>
  <c r="H4657" i="153"/>
  <c r="H4658" i="153"/>
  <c r="H4659" i="153"/>
  <c r="H4660" i="153"/>
  <c r="H4661" i="153"/>
  <c r="H4662" i="153"/>
  <c r="H4663" i="153"/>
  <c r="H4664" i="153"/>
  <c r="H4665" i="153"/>
  <c r="H4666" i="153"/>
  <c r="H4667" i="153"/>
  <c r="H4668" i="153"/>
  <c r="H4669" i="153"/>
  <c r="H4670" i="153"/>
  <c r="H4671" i="153"/>
  <c r="H4672" i="153"/>
  <c r="H4673" i="153"/>
  <c r="H4674" i="153"/>
  <c r="H4675" i="153"/>
  <c r="H4676" i="153"/>
  <c r="H4677" i="153"/>
  <c r="H4678" i="153"/>
  <c r="H4679" i="153"/>
  <c r="H4680" i="153"/>
  <c r="H4681" i="153"/>
  <c r="H4682" i="153"/>
  <c r="H4683" i="153"/>
  <c r="H4684" i="153"/>
  <c r="H4685" i="153"/>
  <c r="H4686" i="153"/>
  <c r="H4687" i="153"/>
  <c r="H4688" i="153"/>
  <c r="H4689" i="153"/>
  <c r="H4690" i="153"/>
  <c r="H4691" i="153"/>
  <c r="H4692" i="153"/>
  <c r="H4693" i="153"/>
  <c r="H4694" i="153"/>
  <c r="H4695" i="153"/>
  <c r="H4696" i="153"/>
  <c r="H4697" i="153"/>
  <c r="H4698" i="153"/>
  <c r="H4699" i="153"/>
  <c r="H4700" i="153"/>
  <c r="H4701" i="153"/>
  <c r="H4702" i="153"/>
  <c r="H4703" i="153"/>
  <c r="H4704" i="153"/>
  <c r="H4705" i="153"/>
  <c r="H4706" i="153"/>
  <c r="H4707" i="153"/>
  <c r="H4708" i="153"/>
  <c r="H4709" i="153"/>
  <c r="H4710" i="153"/>
  <c r="H4711" i="153"/>
  <c r="H4712" i="153"/>
  <c r="H4713" i="153"/>
  <c r="H4714" i="153"/>
  <c r="H4715" i="153"/>
  <c r="H4716" i="153"/>
  <c r="H4717" i="153"/>
  <c r="H4718" i="153"/>
  <c r="H4719" i="153"/>
  <c r="H4720" i="153"/>
  <c r="H4721" i="153"/>
  <c r="H4722" i="153"/>
  <c r="H4723" i="153"/>
  <c r="H4724" i="153"/>
  <c r="H4725" i="153"/>
  <c r="H4726" i="153"/>
  <c r="H4727" i="153"/>
  <c r="H4728" i="153"/>
  <c r="H4729" i="153"/>
  <c r="H4730" i="153"/>
  <c r="H4731" i="153"/>
  <c r="H4732" i="153"/>
  <c r="H4733" i="153"/>
  <c r="H4734" i="153"/>
  <c r="H4735" i="153"/>
  <c r="H4736" i="153"/>
  <c r="H4737" i="153"/>
  <c r="H4738" i="153"/>
  <c r="H4739" i="153"/>
  <c r="H4740" i="153"/>
  <c r="H4741" i="153"/>
  <c r="H4742" i="153"/>
  <c r="H4743" i="153"/>
  <c r="H4744" i="153"/>
  <c r="H4745" i="153"/>
  <c r="H4746" i="153"/>
  <c r="H4747" i="153"/>
  <c r="H4748" i="153"/>
  <c r="H4749" i="153"/>
  <c r="H4750" i="153"/>
  <c r="H4751" i="153"/>
  <c r="H4752" i="153"/>
  <c r="H4753" i="153"/>
  <c r="H4754" i="153"/>
  <c r="H4755" i="153"/>
  <c r="H4756" i="153"/>
  <c r="H4757" i="153"/>
  <c r="H4758" i="153"/>
  <c r="H4759" i="153"/>
  <c r="H4760" i="153"/>
  <c r="H4761" i="153"/>
  <c r="H4762" i="153"/>
  <c r="H4763" i="153"/>
  <c r="H4764" i="153"/>
  <c r="H4765" i="153"/>
  <c r="H4766" i="153"/>
  <c r="H4767" i="153"/>
  <c r="H4768" i="153"/>
  <c r="H4769" i="153"/>
  <c r="H4770" i="153"/>
  <c r="H4771" i="153"/>
  <c r="H4772" i="153"/>
  <c r="H4773" i="153"/>
  <c r="H4774" i="153"/>
  <c r="H4775" i="153"/>
  <c r="H4776" i="153"/>
  <c r="H4777" i="153"/>
  <c r="H4778" i="153"/>
  <c r="H4779" i="153"/>
  <c r="H4780" i="153"/>
  <c r="H4781" i="153"/>
  <c r="H4782" i="153"/>
  <c r="H4783" i="153"/>
  <c r="H4784" i="153"/>
  <c r="H4785" i="153"/>
  <c r="H4786" i="153"/>
  <c r="H4787" i="153"/>
  <c r="H4788" i="153"/>
  <c r="H4789" i="153"/>
  <c r="H4790" i="153"/>
  <c r="H4791" i="153"/>
  <c r="H4792" i="153"/>
  <c r="H4793" i="153"/>
  <c r="H4794" i="153"/>
  <c r="H4795" i="153"/>
  <c r="H4796" i="153"/>
  <c r="H4797" i="153"/>
  <c r="H4798" i="153"/>
  <c r="H4799" i="153"/>
  <c r="H4800" i="153"/>
  <c r="H4801" i="153"/>
  <c r="H4802" i="153"/>
  <c r="H4803" i="153"/>
  <c r="H4804" i="153"/>
  <c r="H4805" i="153"/>
  <c r="H4806" i="153"/>
  <c r="H4807" i="153"/>
  <c r="H4808" i="153"/>
  <c r="H4809" i="153"/>
  <c r="H4810" i="153"/>
  <c r="H4811" i="153"/>
  <c r="H4812" i="153"/>
  <c r="H4813" i="153"/>
  <c r="H4814" i="153"/>
  <c r="H4815" i="153"/>
  <c r="H4816" i="153"/>
  <c r="H4817" i="153"/>
  <c r="H4818" i="153"/>
  <c r="H4819" i="153"/>
  <c r="H4820" i="153"/>
  <c r="H4821" i="153"/>
  <c r="H4822" i="153"/>
  <c r="H4823" i="153"/>
  <c r="H4824" i="153"/>
  <c r="H4825" i="153"/>
  <c r="H4826" i="153"/>
  <c r="H4827" i="153"/>
  <c r="H4828" i="153"/>
  <c r="H4829" i="153"/>
  <c r="H4830" i="153"/>
  <c r="H4831" i="153"/>
  <c r="H4832" i="153"/>
  <c r="H4833" i="153"/>
  <c r="H4834" i="153"/>
  <c r="H4835" i="153"/>
  <c r="H4836" i="153"/>
  <c r="H4837" i="153"/>
  <c r="H4838" i="153"/>
  <c r="H4839" i="153"/>
  <c r="H4840" i="153"/>
  <c r="H4841" i="153"/>
  <c r="H4842" i="153"/>
  <c r="H4843" i="153"/>
  <c r="H4844" i="153"/>
  <c r="H4845" i="153"/>
  <c r="H4846" i="153"/>
  <c r="H4847" i="153"/>
  <c r="H4848" i="153"/>
  <c r="H4849" i="153"/>
  <c r="H4850" i="153"/>
  <c r="H4851" i="153"/>
  <c r="H4852" i="153"/>
  <c r="H4853" i="153"/>
  <c r="H4854" i="153"/>
  <c r="H4855" i="153"/>
  <c r="H4856" i="153"/>
  <c r="H4857" i="153"/>
  <c r="H4858" i="153"/>
  <c r="H4859" i="153"/>
  <c r="H4860" i="153"/>
  <c r="H4861" i="153"/>
  <c r="H4862" i="153"/>
  <c r="H4863" i="153"/>
  <c r="H4864" i="153"/>
  <c r="H4865" i="153"/>
  <c r="H4866" i="153"/>
  <c r="H4867" i="153"/>
  <c r="H4868" i="153"/>
  <c r="H4869" i="153"/>
  <c r="H4870" i="153"/>
  <c r="H4871" i="153"/>
  <c r="H4872" i="153"/>
  <c r="H4873" i="153"/>
  <c r="H4874" i="153"/>
  <c r="H4875" i="153"/>
  <c r="H4876" i="153"/>
  <c r="H4877" i="153"/>
  <c r="H4878" i="153"/>
  <c r="H4879" i="153"/>
  <c r="H4880" i="153"/>
  <c r="H4881" i="153"/>
  <c r="H4882" i="153"/>
  <c r="H4883" i="153"/>
  <c r="H4884" i="153"/>
  <c r="H4885" i="153"/>
  <c r="H4886" i="153"/>
  <c r="H4887" i="153"/>
  <c r="H4888" i="153"/>
  <c r="H4889" i="153"/>
  <c r="H4890" i="153"/>
  <c r="H4891" i="153"/>
  <c r="H4892" i="153"/>
  <c r="H4893" i="153"/>
  <c r="H4894" i="153"/>
  <c r="H4895" i="153"/>
  <c r="H4896" i="153"/>
  <c r="H4897" i="153"/>
  <c r="H4898" i="153"/>
  <c r="H4899" i="153"/>
  <c r="H4900" i="153"/>
  <c r="H4901" i="153"/>
  <c r="H4902" i="153"/>
  <c r="H4903" i="153"/>
  <c r="H4904" i="153"/>
  <c r="H4905" i="153"/>
  <c r="H4906" i="153"/>
  <c r="H4907" i="153"/>
  <c r="H4908" i="153"/>
  <c r="H4909" i="153"/>
  <c r="H4910" i="153"/>
  <c r="H4911" i="153"/>
  <c r="H4912" i="153"/>
  <c r="H4913" i="153"/>
  <c r="H4914" i="153"/>
  <c r="H4915" i="153"/>
  <c r="H4916" i="153"/>
  <c r="H4917" i="153"/>
  <c r="H4918" i="153"/>
  <c r="H4919" i="153"/>
  <c r="H4920" i="153"/>
  <c r="H4921" i="153"/>
  <c r="H4922" i="153"/>
  <c r="H4923" i="153"/>
  <c r="H4924" i="153"/>
  <c r="H4925" i="153"/>
  <c r="H4926" i="153"/>
  <c r="H4927" i="153"/>
  <c r="H4928" i="153"/>
  <c r="H4929" i="153"/>
  <c r="H4930" i="153"/>
  <c r="H4931" i="153"/>
  <c r="H4932" i="153"/>
  <c r="H4933" i="153"/>
  <c r="H4934" i="153"/>
  <c r="H4935" i="153"/>
  <c r="H4936" i="153"/>
  <c r="H4937" i="153"/>
  <c r="H4938" i="153"/>
  <c r="H4939" i="153"/>
  <c r="H4940" i="153"/>
  <c r="H4941" i="153"/>
  <c r="H4942" i="153"/>
  <c r="H4943" i="153"/>
  <c r="H4944" i="153"/>
  <c r="H4945" i="153"/>
  <c r="H4946" i="153"/>
  <c r="H4947" i="153"/>
  <c r="H4948" i="153"/>
  <c r="H4949" i="153"/>
  <c r="H4950" i="153"/>
  <c r="H4951" i="153"/>
  <c r="H4952" i="153"/>
  <c r="H4953" i="153"/>
  <c r="H4954" i="153"/>
  <c r="H4955" i="153"/>
  <c r="H4956" i="153"/>
  <c r="H4957" i="153"/>
  <c r="H4958" i="153"/>
  <c r="H4959" i="153"/>
  <c r="H4960" i="153"/>
  <c r="H4961" i="153"/>
  <c r="H4962" i="153"/>
  <c r="H4963" i="153"/>
  <c r="H4964" i="153"/>
  <c r="H4965" i="153"/>
  <c r="H4966" i="153"/>
  <c r="H4967" i="153"/>
  <c r="H4968" i="153"/>
  <c r="H4969" i="153"/>
  <c r="H4970" i="153"/>
  <c r="H4971" i="153"/>
  <c r="H4972" i="153"/>
  <c r="H4973" i="153"/>
  <c r="H4974" i="153"/>
  <c r="H4975" i="153"/>
  <c r="H4976" i="153"/>
  <c r="H4977" i="153"/>
  <c r="H4978" i="153"/>
  <c r="H4979" i="153"/>
  <c r="H4980" i="153"/>
  <c r="H4981" i="153"/>
  <c r="H4982" i="153"/>
  <c r="H4983" i="153"/>
  <c r="H4984" i="153"/>
  <c r="H4985" i="153"/>
  <c r="H4986" i="153"/>
  <c r="H4987" i="153"/>
  <c r="H4988" i="153"/>
  <c r="H4989" i="153"/>
  <c r="H4990" i="153"/>
  <c r="H4991" i="153"/>
  <c r="H4992" i="153"/>
  <c r="H4993" i="153"/>
  <c r="H4994" i="153"/>
  <c r="H4995" i="153"/>
  <c r="H4996" i="153"/>
  <c r="H4997" i="153"/>
  <c r="H4998" i="153"/>
  <c r="H4999" i="153"/>
  <c r="H5000" i="153"/>
  <c r="H5001" i="153"/>
  <c r="H5002" i="153"/>
  <c r="H5003" i="153"/>
  <c r="H5004" i="153"/>
  <c r="H5005" i="153"/>
  <c r="H5006" i="153"/>
  <c r="H5007" i="153"/>
  <c r="H5008" i="153"/>
  <c r="H5009" i="153"/>
  <c r="H5010" i="153"/>
  <c r="H5011" i="153"/>
  <c r="H5012" i="153"/>
  <c r="H5013" i="153"/>
  <c r="H5014" i="153"/>
  <c r="H5015" i="153"/>
  <c r="H5016" i="153"/>
  <c r="H5017" i="153"/>
  <c r="H5018" i="153"/>
  <c r="H5019" i="153"/>
  <c r="H5020" i="153"/>
  <c r="H5021" i="153"/>
  <c r="H5022" i="153"/>
  <c r="H5023" i="153"/>
  <c r="H5024" i="153"/>
  <c r="H5025" i="153"/>
  <c r="H5026" i="153"/>
  <c r="H5027" i="153"/>
  <c r="H5028" i="153"/>
  <c r="H5029" i="153"/>
  <c r="H5030" i="153"/>
  <c r="H5031" i="153"/>
  <c r="H5032" i="153"/>
  <c r="H5033" i="153"/>
  <c r="H5034" i="153"/>
  <c r="H5035" i="153"/>
  <c r="H5036" i="153"/>
  <c r="H5037" i="153"/>
  <c r="H5038" i="153"/>
  <c r="H5039" i="153"/>
  <c r="H5040" i="153"/>
  <c r="H5041" i="153"/>
  <c r="H5042" i="153"/>
  <c r="H5043" i="153"/>
  <c r="H5044" i="153"/>
  <c r="H5045" i="153"/>
  <c r="H5046" i="153"/>
  <c r="H5047" i="153"/>
  <c r="H5048" i="153"/>
  <c r="H5049" i="153"/>
  <c r="H5050" i="153"/>
  <c r="H5051" i="153"/>
  <c r="H5052" i="153"/>
  <c r="H5053" i="153"/>
  <c r="H5054" i="153"/>
  <c r="H5055" i="153"/>
  <c r="H5056" i="153"/>
  <c r="H5057" i="153"/>
  <c r="H5058" i="153"/>
  <c r="H5059" i="153"/>
  <c r="H5060" i="153"/>
  <c r="H5061" i="153"/>
  <c r="H5062" i="153"/>
  <c r="H5063" i="153"/>
  <c r="H5064" i="153"/>
  <c r="H5065" i="153"/>
  <c r="H5066" i="153"/>
  <c r="H5067" i="153"/>
  <c r="H5068" i="153"/>
  <c r="H5069" i="153"/>
  <c r="H5070" i="153"/>
  <c r="H5071" i="153"/>
  <c r="H5072" i="153"/>
  <c r="H5073" i="153"/>
  <c r="H5074" i="153"/>
  <c r="H5075" i="153"/>
  <c r="H5076" i="153"/>
  <c r="H5077" i="153"/>
  <c r="H5078" i="153"/>
  <c r="H5079" i="153"/>
  <c r="H5080" i="153"/>
  <c r="H5081" i="153"/>
  <c r="H5082" i="153"/>
  <c r="H5083" i="153"/>
  <c r="H5084" i="153"/>
  <c r="H5085" i="153"/>
  <c r="H5086" i="153"/>
  <c r="H5087" i="153"/>
  <c r="H5088" i="153"/>
  <c r="H5089" i="153"/>
  <c r="H5090" i="153"/>
  <c r="H5091" i="153"/>
  <c r="H5092" i="153"/>
  <c r="H5093" i="153"/>
  <c r="H5094" i="153"/>
  <c r="H5095" i="153"/>
  <c r="H5096" i="153"/>
  <c r="H5097" i="153"/>
  <c r="H5098" i="153"/>
  <c r="H5099" i="153"/>
  <c r="H5100" i="153"/>
  <c r="H5101" i="153"/>
  <c r="H5102" i="153"/>
  <c r="H5103" i="153"/>
  <c r="H5104" i="153"/>
  <c r="H5105" i="153"/>
  <c r="H5106" i="153"/>
  <c r="H5107" i="153"/>
  <c r="H5108" i="153"/>
  <c r="H5109" i="153"/>
  <c r="H5110" i="153"/>
  <c r="H5111" i="153"/>
  <c r="H5112" i="153"/>
  <c r="H5113" i="153"/>
  <c r="H5114" i="153"/>
  <c r="H5115" i="153"/>
  <c r="H5116" i="153"/>
  <c r="H5117" i="153"/>
  <c r="H5118" i="153"/>
  <c r="H5119" i="153"/>
  <c r="H5120" i="153"/>
  <c r="H5121" i="153"/>
  <c r="H5122" i="153"/>
  <c r="H5123" i="153"/>
  <c r="H5124" i="153"/>
  <c r="H5125" i="153"/>
  <c r="H5126" i="153"/>
  <c r="H5127" i="153"/>
  <c r="H5128" i="153"/>
  <c r="H5129" i="153"/>
  <c r="H5130" i="153"/>
  <c r="H5131" i="153"/>
  <c r="H5132" i="153"/>
  <c r="H5133" i="153"/>
  <c r="H5134" i="153"/>
  <c r="H5135" i="153"/>
  <c r="H5136" i="153"/>
  <c r="H5137" i="153"/>
  <c r="H5138" i="153"/>
  <c r="H5139" i="153"/>
  <c r="H5140" i="153"/>
  <c r="H5141" i="153"/>
  <c r="H5142" i="153"/>
  <c r="H5143" i="153"/>
  <c r="H5144" i="153"/>
  <c r="H5145" i="153"/>
  <c r="H5146" i="153"/>
  <c r="H5147" i="153"/>
  <c r="H5148" i="153"/>
  <c r="H5149" i="153"/>
  <c r="H5150" i="153"/>
  <c r="H5151" i="153"/>
  <c r="H5152" i="153"/>
  <c r="H5153" i="153"/>
  <c r="H5154" i="153"/>
  <c r="H5155" i="153"/>
  <c r="H5156" i="153"/>
  <c r="H5157" i="153"/>
  <c r="H5158" i="153"/>
  <c r="H5159" i="153"/>
  <c r="H5160" i="153"/>
  <c r="H5161" i="153"/>
  <c r="H5162" i="153"/>
  <c r="H5163" i="153"/>
  <c r="H5164" i="153"/>
  <c r="H5165" i="153"/>
  <c r="H5166" i="153"/>
  <c r="H5167" i="153"/>
  <c r="H5168" i="153"/>
  <c r="H5169" i="153"/>
  <c r="H5170" i="153"/>
  <c r="H5171" i="153"/>
  <c r="H5172" i="153"/>
  <c r="H5173" i="153"/>
  <c r="H5174" i="153"/>
  <c r="H5175" i="153"/>
  <c r="H5176" i="153"/>
  <c r="H5177" i="153"/>
  <c r="H5178" i="153"/>
  <c r="H5179" i="153"/>
  <c r="H5180" i="153"/>
  <c r="H5181" i="153"/>
  <c r="H5182" i="153"/>
  <c r="H5183" i="153"/>
  <c r="H5184" i="153"/>
  <c r="H5185" i="153"/>
  <c r="H5186" i="153"/>
  <c r="H5187" i="153"/>
  <c r="H5188" i="153"/>
  <c r="H5189" i="153"/>
  <c r="H5190" i="153"/>
  <c r="H5191" i="153"/>
  <c r="H5192" i="153"/>
  <c r="H5193" i="153"/>
  <c r="H5194" i="153"/>
  <c r="H5195" i="153"/>
  <c r="H5196" i="153"/>
  <c r="H5197" i="153"/>
  <c r="H5198" i="153"/>
  <c r="H5199" i="153"/>
  <c r="H5200" i="153"/>
  <c r="H5201" i="153"/>
  <c r="H5202" i="153"/>
  <c r="H5203" i="153"/>
  <c r="H5204" i="153"/>
  <c r="H5205" i="153"/>
  <c r="H5206" i="153"/>
  <c r="H5207" i="153"/>
  <c r="H5208" i="153"/>
  <c r="H5209" i="153"/>
  <c r="H5210" i="153"/>
  <c r="H5211" i="153"/>
  <c r="H5212" i="153"/>
  <c r="H5213" i="153"/>
  <c r="H5214" i="153"/>
  <c r="H5215" i="153"/>
  <c r="H5216" i="153"/>
  <c r="H5217" i="153"/>
  <c r="H5218" i="153"/>
  <c r="H5219" i="153"/>
  <c r="H5220" i="153"/>
  <c r="H5221" i="153"/>
  <c r="H5222" i="153"/>
  <c r="H5223" i="153"/>
  <c r="H5224" i="153"/>
  <c r="H5225" i="153"/>
  <c r="H5226" i="153"/>
  <c r="H5227" i="153"/>
  <c r="H5228" i="153"/>
  <c r="H5229" i="153"/>
  <c r="H5230" i="153"/>
  <c r="H5231" i="153"/>
  <c r="H5232" i="153"/>
  <c r="H5233" i="153"/>
  <c r="H5234" i="153"/>
  <c r="H5235" i="153"/>
  <c r="H5236" i="153"/>
  <c r="H5237" i="153"/>
  <c r="H5238" i="153"/>
  <c r="H5239" i="153"/>
  <c r="H5240" i="153"/>
  <c r="H5241" i="153"/>
  <c r="H5242" i="153"/>
  <c r="H5243" i="153"/>
  <c r="H5244" i="153"/>
  <c r="H5245" i="153"/>
  <c r="H5246" i="153"/>
  <c r="H5247" i="153"/>
  <c r="H5248" i="153"/>
  <c r="H5249" i="153"/>
  <c r="H5250" i="153"/>
  <c r="H5251" i="153"/>
  <c r="H5252" i="153"/>
  <c r="H5253" i="153"/>
  <c r="H5254" i="153"/>
  <c r="H5255" i="153"/>
  <c r="H5256" i="153"/>
  <c r="H5257" i="153"/>
  <c r="H5258" i="153"/>
  <c r="H5259" i="153"/>
  <c r="H5260" i="153"/>
  <c r="H5261" i="153"/>
  <c r="H5262" i="153"/>
  <c r="H5263" i="153"/>
  <c r="H5264" i="153"/>
  <c r="H5265" i="153"/>
  <c r="H5266" i="153"/>
  <c r="H5267" i="153"/>
  <c r="H5268" i="153"/>
  <c r="H5269" i="153"/>
  <c r="H5270" i="153"/>
  <c r="H5271" i="153"/>
  <c r="H5272" i="153"/>
  <c r="H5273" i="153"/>
  <c r="H5274" i="153"/>
  <c r="H5275" i="153"/>
  <c r="H5276" i="153"/>
  <c r="H5277" i="153"/>
  <c r="H5278" i="153"/>
  <c r="H5279" i="153"/>
  <c r="H5280" i="153"/>
  <c r="H5281" i="153"/>
  <c r="H5282" i="153"/>
  <c r="H5283" i="153"/>
  <c r="H5284" i="153"/>
  <c r="H5285" i="153"/>
  <c r="H5286" i="153"/>
  <c r="H5287" i="153"/>
  <c r="H5288" i="153"/>
  <c r="H5289" i="153"/>
  <c r="H5290" i="153"/>
  <c r="H5291" i="153"/>
  <c r="H5292" i="153"/>
  <c r="H5293" i="153"/>
  <c r="H5294" i="153"/>
  <c r="H5295" i="153"/>
  <c r="H5296" i="153"/>
  <c r="H5297" i="153"/>
  <c r="H5298" i="153"/>
  <c r="H5299" i="153"/>
  <c r="H5300" i="153"/>
  <c r="H5301" i="153"/>
  <c r="H5302" i="153"/>
  <c r="H5303" i="153"/>
  <c r="H5304" i="153"/>
  <c r="H5305" i="153"/>
  <c r="H5306" i="153"/>
  <c r="H5307" i="153"/>
  <c r="H5308" i="153"/>
  <c r="H5309" i="153"/>
  <c r="H5310" i="153"/>
  <c r="H5311" i="153"/>
  <c r="H5312" i="153"/>
  <c r="H5313" i="153"/>
  <c r="H5314" i="153"/>
  <c r="H5315" i="153"/>
  <c r="H5316" i="153"/>
  <c r="H5317" i="153"/>
  <c r="H5318" i="153"/>
  <c r="H5319" i="153"/>
  <c r="H5320" i="153"/>
  <c r="H5321" i="153"/>
  <c r="H5322" i="153"/>
  <c r="H5323" i="153"/>
  <c r="H5324" i="153"/>
  <c r="H5325" i="153"/>
  <c r="H5326" i="153"/>
  <c r="H5327" i="153"/>
  <c r="H5328" i="153"/>
  <c r="H5329" i="153"/>
  <c r="H5330" i="153"/>
  <c r="H5331" i="153"/>
  <c r="H5332" i="153"/>
  <c r="H5333" i="153"/>
  <c r="H5334" i="153"/>
  <c r="H5335" i="153"/>
  <c r="H5336" i="153"/>
  <c r="H5337" i="153"/>
  <c r="H5338" i="153"/>
  <c r="H5339" i="153"/>
  <c r="H5340" i="153"/>
  <c r="H5341" i="153"/>
  <c r="H5342" i="153"/>
  <c r="H5343" i="153"/>
  <c r="H5344" i="153"/>
  <c r="H5345" i="153"/>
  <c r="H5346" i="153"/>
  <c r="H5347" i="153"/>
  <c r="H5348" i="153"/>
  <c r="H5349" i="153"/>
  <c r="H5350" i="153"/>
  <c r="H5351" i="153"/>
  <c r="H5352" i="153"/>
  <c r="H5353" i="153"/>
  <c r="H5354" i="153"/>
  <c r="H5355" i="153"/>
  <c r="H5356" i="153"/>
  <c r="H5357" i="153"/>
  <c r="H5358" i="153"/>
  <c r="H5359" i="153"/>
  <c r="H5360" i="153"/>
  <c r="H5361" i="153"/>
  <c r="H5362" i="153"/>
  <c r="H5363" i="153"/>
  <c r="H5364" i="153"/>
  <c r="H5365" i="153"/>
  <c r="H5366" i="153"/>
  <c r="H5367" i="153"/>
  <c r="H5368" i="153"/>
  <c r="H5369" i="153"/>
  <c r="H5370" i="153"/>
  <c r="H5371" i="153"/>
  <c r="H5372" i="153"/>
  <c r="H5373" i="153"/>
  <c r="H5374" i="153"/>
  <c r="H5375" i="153"/>
  <c r="H5376" i="153"/>
  <c r="H5377" i="153"/>
  <c r="H5378" i="153"/>
  <c r="H5379" i="153"/>
  <c r="H5380" i="153"/>
  <c r="H5381" i="153"/>
  <c r="H5382" i="153"/>
  <c r="H5383" i="153"/>
  <c r="H5384" i="153"/>
  <c r="H5385" i="153"/>
  <c r="H5386" i="153"/>
  <c r="H5387" i="153"/>
  <c r="H5388" i="153"/>
  <c r="H5389" i="153"/>
  <c r="H5390" i="153"/>
  <c r="H5391" i="153"/>
  <c r="H5392" i="153"/>
  <c r="H5393" i="153"/>
  <c r="H5394" i="153"/>
  <c r="H5395" i="153"/>
  <c r="H5396" i="153"/>
  <c r="H5397" i="153"/>
  <c r="H5398" i="153"/>
  <c r="H5399" i="153"/>
  <c r="H5400" i="153"/>
  <c r="H5401" i="153"/>
  <c r="H5402" i="153"/>
  <c r="H5403" i="153"/>
  <c r="H5404" i="153"/>
  <c r="H5405" i="153"/>
  <c r="H5406" i="153"/>
  <c r="H5407" i="153"/>
  <c r="H5408" i="153"/>
  <c r="H5409" i="153"/>
  <c r="H5410" i="153"/>
  <c r="H5411" i="153"/>
  <c r="H5412" i="153"/>
  <c r="H5413" i="153"/>
  <c r="H5414" i="153"/>
  <c r="H5415" i="153"/>
  <c r="H5416" i="153"/>
  <c r="H5417" i="153"/>
  <c r="H5418" i="153"/>
  <c r="H5419" i="153"/>
  <c r="H5420" i="153"/>
  <c r="H5421" i="153"/>
  <c r="H5422" i="153"/>
  <c r="H5423" i="153"/>
  <c r="H5424" i="153"/>
  <c r="H5425" i="153"/>
  <c r="H5426" i="153"/>
  <c r="H5427" i="153"/>
  <c r="H5428" i="153"/>
  <c r="H5429" i="153"/>
  <c r="H5430" i="153"/>
  <c r="H5431" i="153"/>
  <c r="H5432" i="153"/>
  <c r="H5433" i="153"/>
  <c r="H5434" i="153"/>
  <c r="H5435" i="153"/>
  <c r="H5436" i="153"/>
  <c r="H5437" i="153"/>
  <c r="H5438" i="153"/>
  <c r="H5439" i="153"/>
  <c r="H5440" i="153"/>
  <c r="H5441" i="153"/>
  <c r="H5442" i="153"/>
  <c r="H5443" i="153"/>
  <c r="H5444" i="153"/>
  <c r="H5445" i="153"/>
  <c r="H5446" i="153"/>
  <c r="H5447" i="153"/>
  <c r="H5448" i="153"/>
  <c r="H5449" i="153"/>
  <c r="H5450" i="153"/>
  <c r="H5451" i="153"/>
  <c r="H5452" i="153"/>
  <c r="H5453" i="153"/>
  <c r="H5454" i="153"/>
  <c r="H5455" i="153"/>
  <c r="H5456" i="153"/>
  <c r="H5457" i="153"/>
  <c r="H5458" i="153"/>
  <c r="H5459" i="153"/>
  <c r="H5460" i="153"/>
  <c r="H5461" i="153"/>
  <c r="H5462" i="153"/>
  <c r="H5463" i="153"/>
  <c r="H5464" i="153"/>
  <c r="H5465" i="153"/>
  <c r="H5466" i="153"/>
  <c r="H5467" i="153"/>
  <c r="H5468" i="153"/>
  <c r="H5469" i="153"/>
  <c r="H5470" i="153"/>
  <c r="H5471" i="153"/>
  <c r="H5472" i="153"/>
  <c r="H5473" i="153"/>
  <c r="H5474" i="153"/>
  <c r="H5475" i="153"/>
  <c r="H5476" i="153"/>
  <c r="H5477" i="153"/>
  <c r="H5478" i="153"/>
  <c r="H5479" i="153"/>
  <c r="H5480" i="153"/>
  <c r="H5481" i="153"/>
  <c r="H5482" i="153"/>
  <c r="H5483" i="153"/>
  <c r="H5484" i="153"/>
  <c r="H5485" i="153"/>
  <c r="H5486" i="153"/>
  <c r="H5487" i="153"/>
  <c r="H5488" i="153"/>
  <c r="H5489" i="153"/>
  <c r="H5490" i="153"/>
  <c r="H5491" i="153"/>
  <c r="H5492" i="153"/>
  <c r="H5493" i="153"/>
  <c r="H5494" i="153"/>
  <c r="H5495" i="153"/>
  <c r="H5496" i="153"/>
  <c r="H5497" i="153"/>
  <c r="H5498" i="153"/>
  <c r="H5499" i="153"/>
  <c r="H5500" i="153"/>
  <c r="H5501" i="153"/>
  <c r="H5502" i="153"/>
  <c r="H5503" i="153"/>
  <c r="H5504" i="153"/>
  <c r="H5505" i="153"/>
  <c r="H5506" i="153"/>
  <c r="H5507" i="153"/>
  <c r="H5508" i="153"/>
  <c r="H5509" i="153"/>
  <c r="H5510" i="153"/>
  <c r="H5511" i="153"/>
  <c r="H5512" i="153"/>
  <c r="H5513" i="153"/>
  <c r="H5514" i="153"/>
  <c r="H5515" i="153"/>
  <c r="H5516" i="153"/>
  <c r="H5517" i="153"/>
  <c r="H5518" i="153"/>
  <c r="H5519" i="153"/>
  <c r="H5520" i="153"/>
  <c r="H5521" i="153"/>
  <c r="H5522" i="153"/>
  <c r="H5523" i="153"/>
  <c r="H5524" i="153"/>
  <c r="H5525" i="153"/>
  <c r="H5526" i="153"/>
  <c r="H5527" i="153"/>
  <c r="H5528" i="153"/>
  <c r="H5529" i="153"/>
  <c r="H5530" i="153"/>
  <c r="H5531" i="153"/>
  <c r="H5532" i="153"/>
  <c r="H5533" i="153"/>
  <c r="H5534" i="153"/>
  <c r="H5535" i="153"/>
  <c r="H5536" i="153"/>
  <c r="H5537" i="153"/>
  <c r="H5538" i="153"/>
  <c r="H5539" i="153"/>
  <c r="H5540" i="153"/>
  <c r="H5541" i="153"/>
  <c r="H5542" i="153"/>
  <c r="H5543" i="153"/>
  <c r="H5544" i="153"/>
  <c r="H5545" i="153"/>
  <c r="H5546" i="153"/>
  <c r="H5547" i="153"/>
  <c r="H5548" i="153"/>
  <c r="H5549" i="153"/>
  <c r="H5550" i="153"/>
  <c r="H5551" i="153"/>
  <c r="H5552" i="153"/>
  <c r="H5553" i="153"/>
  <c r="H5554" i="153"/>
  <c r="H5555" i="153"/>
  <c r="H5556" i="153"/>
  <c r="H5557" i="153"/>
  <c r="H5558" i="153"/>
  <c r="H5559" i="153"/>
  <c r="H5560" i="153"/>
  <c r="H5561" i="153"/>
  <c r="H5562" i="153"/>
  <c r="H5563" i="153"/>
  <c r="H5564" i="153"/>
  <c r="H5565" i="153"/>
  <c r="H5566" i="153"/>
  <c r="H5567" i="153"/>
  <c r="H5568" i="153"/>
  <c r="H5569" i="153"/>
  <c r="H5570" i="153"/>
  <c r="H5571" i="153"/>
  <c r="H5572" i="153"/>
  <c r="H5573" i="153"/>
  <c r="H5574" i="153"/>
  <c r="H5575" i="153"/>
  <c r="H5576" i="153"/>
  <c r="H5577" i="153"/>
  <c r="H5578" i="153"/>
  <c r="H5579" i="153"/>
  <c r="H5580" i="153"/>
  <c r="H5581" i="153"/>
  <c r="H5582" i="153"/>
  <c r="H5583" i="153"/>
  <c r="H5584" i="153"/>
  <c r="H5585" i="153"/>
  <c r="H5586" i="153"/>
  <c r="H5587" i="153"/>
  <c r="H5588" i="153"/>
  <c r="H5589" i="153"/>
  <c r="H5590" i="153"/>
  <c r="H5591" i="153"/>
  <c r="H5592" i="153"/>
  <c r="H5593" i="153"/>
  <c r="H5594" i="153"/>
  <c r="H5595" i="153"/>
  <c r="H5596" i="153"/>
  <c r="H5597" i="153"/>
  <c r="H5598" i="153"/>
  <c r="H5599" i="153"/>
  <c r="H5600" i="153"/>
  <c r="H5601" i="153"/>
  <c r="H5602" i="153"/>
  <c r="H5603" i="153"/>
  <c r="H5604" i="153"/>
  <c r="H5605" i="153"/>
  <c r="H5606" i="153"/>
  <c r="H5607" i="153"/>
  <c r="H5608" i="153"/>
  <c r="H5609" i="153"/>
  <c r="H5610" i="153"/>
  <c r="H5611" i="153"/>
  <c r="H5612" i="153"/>
  <c r="H5613" i="153"/>
  <c r="H5614" i="153"/>
  <c r="H5615" i="153"/>
  <c r="H5616" i="153"/>
  <c r="H5617" i="153"/>
  <c r="H5618" i="153"/>
  <c r="H5619" i="153"/>
  <c r="H5620" i="153"/>
  <c r="H5621" i="153"/>
  <c r="H5622" i="153"/>
  <c r="H5623" i="153"/>
  <c r="H5624" i="153"/>
  <c r="H5625" i="153"/>
  <c r="H5626" i="153"/>
  <c r="H5627" i="153"/>
  <c r="H5628" i="153"/>
  <c r="H5629" i="153"/>
  <c r="H5630" i="153"/>
  <c r="H5631" i="153"/>
  <c r="H5632" i="153"/>
  <c r="H5633" i="153"/>
  <c r="H5634" i="153"/>
  <c r="H5635" i="153"/>
  <c r="H5636" i="153"/>
  <c r="H5637" i="153"/>
  <c r="H5638" i="153"/>
  <c r="H5639" i="153"/>
  <c r="H5640" i="153"/>
  <c r="H5641" i="153"/>
  <c r="H5642" i="153"/>
  <c r="H5643" i="153"/>
  <c r="H5644" i="153"/>
  <c r="H5645" i="153"/>
  <c r="H5646" i="153"/>
  <c r="H5647" i="153"/>
  <c r="H5648" i="153"/>
  <c r="H5649" i="153"/>
  <c r="H5650" i="153"/>
  <c r="H5651" i="153"/>
  <c r="H5652" i="153"/>
  <c r="H5653" i="153"/>
  <c r="H5654" i="153"/>
  <c r="H5655" i="153"/>
  <c r="H5656" i="153"/>
  <c r="H5657" i="153"/>
  <c r="H5658" i="153"/>
  <c r="H5659" i="153"/>
  <c r="H5660" i="153"/>
  <c r="H5661" i="153"/>
  <c r="H5662" i="153"/>
  <c r="H5663" i="153"/>
  <c r="H5664" i="153"/>
  <c r="H5665" i="153"/>
  <c r="H5666" i="153"/>
  <c r="H5667" i="153"/>
  <c r="H5668" i="153"/>
  <c r="H5669" i="153"/>
  <c r="H5670" i="153"/>
  <c r="H5671" i="153"/>
  <c r="H5672" i="153"/>
  <c r="H5673" i="153"/>
  <c r="H5674" i="153"/>
  <c r="H5675" i="153"/>
  <c r="H5676" i="153"/>
  <c r="H5677" i="153"/>
  <c r="H5678" i="153"/>
  <c r="H5679" i="153"/>
  <c r="H5680" i="153"/>
  <c r="H5681" i="153"/>
  <c r="H5682" i="153"/>
  <c r="H5683" i="153"/>
  <c r="H5684" i="153"/>
  <c r="H5685" i="153"/>
  <c r="H5686" i="153"/>
  <c r="H5687" i="153"/>
  <c r="H5688" i="153"/>
  <c r="H5689" i="153"/>
  <c r="H5690" i="153"/>
  <c r="H5691" i="153"/>
  <c r="H5692" i="153"/>
  <c r="H5693" i="153"/>
  <c r="H5694" i="153"/>
  <c r="H5695" i="153"/>
  <c r="H5696" i="153"/>
  <c r="H5697" i="153"/>
  <c r="H5698" i="153"/>
  <c r="H5699" i="153"/>
  <c r="H5700" i="153"/>
  <c r="H5701" i="153"/>
  <c r="H5702" i="153"/>
  <c r="H5703" i="153"/>
  <c r="H5704" i="153"/>
  <c r="H5705" i="153"/>
  <c r="H5706" i="153"/>
  <c r="H5707" i="153"/>
  <c r="H5708" i="153"/>
  <c r="H5709" i="153"/>
  <c r="H5710" i="153"/>
  <c r="H5711" i="153"/>
  <c r="H5712" i="153"/>
  <c r="H5713" i="153"/>
  <c r="H5714" i="153"/>
  <c r="H5715" i="153"/>
  <c r="H5716" i="153"/>
  <c r="H5717" i="153"/>
  <c r="H5718" i="153"/>
  <c r="H5719" i="153"/>
  <c r="H5720" i="153"/>
  <c r="H5721" i="153"/>
  <c r="H5722" i="153"/>
  <c r="H5723" i="153"/>
  <c r="H5724" i="153"/>
  <c r="H5725" i="153"/>
  <c r="H5726" i="153"/>
  <c r="H5727" i="153"/>
  <c r="H5728" i="153"/>
  <c r="H5729" i="153"/>
  <c r="H5730" i="153"/>
  <c r="H5731" i="153"/>
  <c r="H5732" i="153"/>
  <c r="H5733" i="153"/>
  <c r="H5734" i="153"/>
  <c r="H5735" i="153"/>
  <c r="H5736" i="153"/>
  <c r="H5737" i="153"/>
  <c r="H5738" i="153"/>
  <c r="H5739" i="153"/>
  <c r="H5740" i="153"/>
  <c r="H5741" i="153"/>
  <c r="H5742" i="153"/>
  <c r="H5743" i="153"/>
  <c r="H5744" i="153"/>
  <c r="H5745" i="153"/>
  <c r="H5746" i="153"/>
  <c r="H5747" i="153"/>
  <c r="H5748" i="153"/>
  <c r="H5749" i="153"/>
  <c r="H5750" i="153"/>
  <c r="H5751" i="153"/>
  <c r="H5752" i="153"/>
  <c r="H5753" i="153"/>
  <c r="H5754" i="153"/>
  <c r="H5755" i="153"/>
  <c r="H5756" i="153"/>
  <c r="H5757" i="153"/>
  <c r="H5758" i="153"/>
  <c r="H5759" i="153"/>
  <c r="H5760" i="153"/>
  <c r="H5761" i="153"/>
  <c r="H5762" i="153"/>
  <c r="H5763" i="153"/>
  <c r="H5764" i="153"/>
  <c r="H5765" i="153"/>
  <c r="H5766" i="153"/>
  <c r="H5767" i="153"/>
  <c r="H5768" i="153"/>
  <c r="H5769" i="153"/>
  <c r="H5770" i="153"/>
  <c r="H5771" i="153"/>
  <c r="H5772" i="153"/>
  <c r="H5773" i="153"/>
  <c r="H5774" i="153"/>
  <c r="H5775" i="153"/>
  <c r="H5776" i="153"/>
  <c r="H5777" i="153"/>
  <c r="H5778" i="153"/>
  <c r="H5779" i="153"/>
  <c r="H5780" i="153"/>
  <c r="H5781" i="153"/>
  <c r="H5782" i="153"/>
  <c r="H5783" i="153"/>
  <c r="H5784" i="153"/>
  <c r="H5785" i="153"/>
  <c r="H5786" i="153"/>
  <c r="H5787" i="153"/>
  <c r="H5788" i="153"/>
  <c r="H5789" i="153"/>
  <c r="H5790" i="153"/>
  <c r="H5791" i="153"/>
  <c r="H5792" i="153"/>
  <c r="H5793" i="153"/>
  <c r="H5794" i="153"/>
  <c r="H5795" i="153"/>
  <c r="H5796" i="153"/>
  <c r="H5797" i="153"/>
  <c r="H5798" i="153"/>
  <c r="H5799" i="153"/>
  <c r="H5800" i="153"/>
  <c r="H5801" i="153"/>
  <c r="H5802" i="153"/>
  <c r="H5803" i="153"/>
  <c r="H5804" i="153"/>
  <c r="H5805" i="153"/>
  <c r="H5806" i="153"/>
  <c r="H5807" i="153"/>
  <c r="H5808" i="153"/>
  <c r="H5809" i="153"/>
  <c r="H5810" i="153"/>
  <c r="H5811" i="153"/>
  <c r="H5812" i="153"/>
  <c r="H5813" i="153"/>
  <c r="H5814" i="153"/>
  <c r="H5815" i="153"/>
  <c r="H5816" i="153"/>
  <c r="H5817" i="153"/>
  <c r="H5818" i="153"/>
  <c r="H5819" i="153"/>
  <c r="H5820" i="153"/>
  <c r="H5821" i="153"/>
  <c r="H5822" i="153"/>
  <c r="H5823" i="153"/>
  <c r="H5824" i="153"/>
  <c r="H5825" i="153"/>
  <c r="H5826" i="153"/>
  <c r="H5827" i="153"/>
  <c r="H5828" i="153"/>
  <c r="H5829" i="153"/>
  <c r="H5830" i="153"/>
  <c r="H5831" i="153"/>
  <c r="H5832" i="153"/>
  <c r="H5833" i="153"/>
  <c r="H5834" i="153"/>
  <c r="H5835" i="153"/>
  <c r="H5836" i="153"/>
  <c r="H5837" i="153"/>
  <c r="H5838" i="153"/>
  <c r="H5839" i="153"/>
  <c r="H5840" i="153"/>
  <c r="H5841" i="153"/>
  <c r="H5842" i="153"/>
  <c r="H5843" i="153"/>
  <c r="H5844" i="153"/>
  <c r="H5845" i="153"/>
  <c r="H5846" i="153"/>
  <c r="H5847" i="153"/>
  <c r="H5848" i="153"/>
  <c r="H5849" i="153"/>
  <c r="H5850" i="153"/>
  <c r="H5851" i="153"/>
  <c r="H5852" i="153"/>
  <c r="H5853" i="153"/>
  <c r="H5854" i="153"/>
  <c r="H5855" i="153"/>
  <c r="H5856" i="153"/>
  <c r="H5857" i="153"/>
  <c r="H5858" i="153"/>
  <c r="H5859" i="153"/>
  <c r="H5860" i="153"/>
  <c r="H5861" i="153"/>
  <c r="H5862" i="153"/>
  <c r="H5863" i="153"/>
  <c r="H5864" i="153"/>
  <c r="H5865" i="153"/>
  <c r="H5866" i="153"/>
  <c r="H5867" i="153"/>
  <c r="H5868" i="153"/>
  <c r="H5869" i="153"/>
  <c r="H5870" i="153"/>
  <c r="H5871" i="153"/>
  <c r="H5872" i="153"/>
  <c r="H5873" i="153"/>
  <c r="H5874" i="153"/>
  <c r="H5875" i="153"/>
  <c r="H5876" i="153"/>
  <c r="H5877" i="153"/>
  <c r="H5878" i="153"/>
  <c r="H5879" i="153"/>
  <c r="H5880" i="153"/>
  <c r="H5881" i="153"/>
  <c r="H5882" i="153"/>
  <c r="H5883" i="153"/>
  <c r="H5884" i="153"/>
  <c r="H5885" i="153"/>
  <c r="H5886" i="153"/>
  <c r="H5887" i="153"/>
  <c r="H5888" i="153"/>
  <c r="H5889" i="153"/>
  <c r="H5890" i="153"/>
  <c r="H5891" i="153"/>
  <c r="H5892" i="153"/>
  <c r="H5893" i="153"/>
  <c r="H5894" i="153"/>
  <c r="H5895" i="153"/>
  <c r="H5896" i="153"/>
  <c r="H5897" i="153"/>
  <c r="H5898" i="153"/>
  <c r="H5899" i="153"/>
  <c r="H5900" i="153"/>
  <c r="H5901" i="153"/>
  <c r="H5902" i="153"/>
  <c r="H5903" i="153"/>
  <c r="H5904" i="153"/>
  <c r="H5905" i="153"/>
  <c r="H5906" i="153"/>
  <c r="H5907" i="153"/>
  <c r="H5908" i="153"/>
  <c r="H5909" i="153"/>
  <c r="H5910" i="153"/>
  <c r="H5911" i="153"/>
  <c r="H5912" i="153"/>
  <c r="H5913" i="153"/>
  <c r="H5914" i="153"/>
  <c r="H5915" i="153"/>
  <c r="H5916" i="153"/>
  <c r="H5917" i="153"/>
  <c r="H5918" i="153"/>
  <c r="H5919" i="153"/>
  <c r="H5920" i="153"/>
  <c r="H5921" i="153"/>
  <c r="H5922" i="153"/>
  <c r="H5923" i="153"/>
  <c r="H5924" i="153"/>
  <c r="H5925" i="153"/>
  <c r="H5926" i="153"/>
  <c r="H5927" i="153"/>
  <c r="H5928" i="153"/>
  <c r="H5929" i="153"/>
  <c r="H5930" i="153"/>
  <c r="H5931" i="153"/>
  <c r="H5932" i="153"/>
  <c r="H5933" i="153"/>
  <c r="H5934" i="153"/>
  <c r="H5935" i="153"/>
  <c r="H5936" i="153"/>
  <c r="H5937" i="153"/>
  <c r="H5938" i="153"/>
  <c r="H5939" i="153"/>
  <c r="H5940" i="153"/>
  <c r="H5941" i="153"/>
  <c r="H5942" i="153"/>
  <c r="H5943" i="153"/>
  <c r="H5944" i="153"/>
  <c r="H5945" i="153"/>
  <c r="H5946" i="153"/>
  <c r="H5947" i="153"/>
  <c r="H5948" i="153"/>
  <c r="H5949" i="153"/>
  <c r="H5950" i="153"/>
  <c r="H5951" i="153"/>
  <c r="H5952" i="153"/>
  <c r="H5953" i="153"/>
  <c r="H5954" i="153"/>
  <c r="H5955" i="153"/>
  <c r="H5956" i="153"/>
  <c r="H5957" i="153"/>
  <c r="H5958" i="153"/>
  <c r="H5959" i="153"/>
  <c r="H5960" i="153"/>
  <c r="H5961" i="153"/>
  <c r="H5962" i="153"/>
  <c r="H5963" i="153"/>
  <c r="H5964" i="153"/>
  <c r="H5965" i="153"/>
  <c r="H5966" i="153"/>
  <c r="H5967" i="153"/>
  <c r="H5968" i="153"/>
  <c r="H5969" i="153"/>
  <c r="H5970" i="153"/>
  <c r="H5971" i="153"/>
  <c r="H5972" i="153"/>
  <c r="H5973" i="153"/>
  <c r="H5974" i="153"/>
  <c r="H5975" i="153"/>
  <c r="H5976" i="153"/>
  <c r="H5977" i="153"/>
  <c r="H5978" i="153"/>
  <c r="H5979" i="153"/>
  <c r="H5980" i="153"/>
  <c r="H5981" i="153"/>
  <c r="H5982" i="153"/>
  <c r="H5983" i="153"/>
  <c r="H5984" i="153"/>
  <c r="H5985" i="153"/>
  <c r="H5986" i="153"/>
  <c r="H5987" i="153"/>
  <c r="H5988" i="153"/>
  <c r="H5989" i="153"/>
  <c r="H5990" i="153"/>
  <c r="H5991" i="153"/>
  <c r="H5992" i="153"/>
  <c r="H5993" i="153"/>
  <c r="H5994" i="153"/>
  <c r="H5995" i="153"/>
  <c r="H5996" i="153"/>
  <c r="H5997" i="153"/>
  <c r="H5998" i="153"/>
  <c r="H5999" i="153"/>
  <c r="H6000" i="153"/>
  <c r="H6001" i="153"/>
  <c r="H6002" i="153"/>
  <c r="H6003" i="153"/>
  <c r="H6004" i="153"/>
  <c r="H6005" i="153"/>
  <c r="H6006" i="153"/>
  <c r="H6007" i="153"/>
  <c r="H6008" i="153"/>
  <c r="H6009" i="153"/>
  <c r="H6010" i="153"/>
  <c r="H6011" i="153"/>
  <c r="H6012" i="153"/>
  <c r="H6013" i="153"/>
  <c r="H6014" i="153"/>
  <c r="H6015" i="153"/>
  <c r="H6016" i="153"/>
  <c r="H6017" i="153"/>
  <c r="H6018" i="153"/>
  <c r="H6019" i="153"/>
  <c r="H6020" i="153"/>
  <c r="H6021" i="153"/>
  <c r="H6022" i="153"/>
  <c r="H6023" i="153"/>
  <c r="H6024" i="153"/>
  <c r="H6025" i="153"/>
  <c r="H6026" i="153"/>
  <c r="H6027" i="153"/>
  <c r="H6028" i="153"/>
  <c r="H6029" i="153"/>
  <c r="H6030" i="153"/>
  <c r="H6031" i="153"/>
  <c r="H6032" i="153"/>
  <c r="H6033" i="153"/>
  <c r="H6034" i="153"/>
  <c r="H6035" i="153"/>
  <c r="H6036" i="153"/>
  <c r="H6037" i="153"/>
  <c r="H6038" i="153"/>
  <c r="H6039" i="153"/>
  <c r="H6040" i="153"/>
  <c r="H6041" i="153"/>
  <c r="H6042" i="153"/>
  <c r="H6043" i="153"/>
  <c r="H6044" i="153"/>
  <c r="H6045" i="153"/>
  <c r="H6046" i="153"/>
  <c r="H6047" i="153"/>
  <c r="H6048" i="153"/>
  <c r="H6049" i="153"/>
  <c r="H6050" i="153"/>
  <c r="H6051" i="153"/>
  <c r="H6052" i="153"/>
  <c r="H6053" i="153"/>
  <c r="H6054" i="153"/>
  <c r="H6055" i="153"/>
  <c r="H6056" i="153"/>
  <c r="H6057" i="153"/>
  <c r="H6058" i="153"/>
  <c r="H6059" i="153"/>
  <c r="H6060" i="153"/>
  <c r="H6061" i="153"/>
  <c r="H6062" i="153"/>
  <c r="H6063" i="153"/>
  <c r="H6064" i="153"/>
  <c r="H6065" i="153"/>
  <c r="H6066" i="153"/>
  <c r="H6067" i="153"/>
  <c r="H6068" i="153"/>
  <c r="H6069" i="153"/>
  <c r="H6070" i="153"/>
  <c r="H6071" i="153"/>
  <c r="H6072" i="153"/>
  <c r="H6073" i="153"/>
  <c r="H6074" i="153"/>
  <c r="H6075" i="153"/>
  <c r="H6076" i="153"/>
  <c r="H6077" i="153"/>
  <c r="H6078" i="153"/>
  <c r="H6079" i="153"/>
  <c r="H6080" i="153"/>
  <c r="H6081" i="153"/>
  <c r="H6082" i="153"/>
  <c r="H6083" i="153"/>
  <c r="H6084" i="153"/>
  <c r="H6085" i="153"/>
  <c r="H6086" i="153"/>
  <c r="H6087" i="153"/>
  <c r="H6088" i="153"/>
  <c r="H6089" i="153"/>
  <c r="H6090" i="153"/>
  <c r="H6091" i="153"/>
  <c r="H6092" i="153"/>
  <c r="H6093" i="153"/>
  <c r="H6094" i="153"/>
  <c r="H6095" i="153"/>
  <c r="H6096" i="153"/>
  <c r="H6097" i="153"/>
  <c r="H6098" i="153"/>
  <c r="H6099" i="153"/>
  <c r="H6100" i="153"/>
  <c r="H6101" i="153"/>
  <c r="H6102" i="153"/>
  <c r="H6103" i="153"/>
  <c r="H6104" i="153"/>
  <c r="H6105" i="153"/>
  <c r="H6106" i="153"/>
  <c r="H6107" i="153"/>
  <c r="H6108" i="153"/>
  <c r="H6109" i="153"/>
  <c r="H6110" i="153"/>
  <c r="H6111" i="153"/>
  <c r="H6112" i="153"/>
  <c r="H6113" i="153"/>
  <c r="H6114" i="153"/>
  <c r="H6115" i="153"/>
  <c r="H6116" i="153"/>
  <c r="H6117" i="153"/>
  <c r="H6118" i="153"/>
  <c r="H6119" i="153"/>
  <c r="H6120" i="153"/>
  <c r="H6121" i="153"/>
  <c r="H6122" i="153"/>
  <c r="H6123" i="153"/>
  <c r="H6124" i="153"/>
  <c r="H6125" i="153"/>
  <c r="H6126" i="153"/>
  <c r="H6127" i="153"/>
  <c r="H6128" i="153"/>
  <c r="H6129" i="153"/>
  <c r="H6130" i="153"/>
  <c r="H6131" i="153"/>
  <c r="H6132" i="153"/>
  <c r="H6133" i="153"/>
  <c r="H6134" i="153"/>
  <c r="H6135" i="153"/>
  <c r="H6136" i="153"/>
  <c r="H6137" i="153"/>
  <c r="H6138" i="153"/>
  <c r="H6139" i="153"/>
  <c r="H6140" i="153"/>
  <c r="H6141" i="153"/>
  <c r="H6142" i="153"/>
  <c r="H6143" i="153"/>
  <c r="H6144" i="153"/>
  <c r="H6145" i="153"/>
  <c r="H6146" i="153"/>
  <c r="H6147" i="153"/>
  <c r="H6148" i="153"/>
  <c r="H6149" i="153"/>
  <c r="H6150" i="153"/>
  <c r="H6151" i="153"/>
  <c r="H6152" i="153"/>
  <c r="H6153" i="153"/>
  <c r="H6154" i="153"/>
  <c r="H6155" i="153"/>
  <c r="H6156" i="153"/>
  <c r="H6157" i="153"/>
  <c r="H6158" i="153"/>
  <c r="H6159" i="153"/>
  <c r="H6160" i="153"/>
  <c r="H6161" i="153"/>
  <c r="H6162" i="153"/>
  <c r="H6163" i="153"/>
  <c r="H6164" i="153"/>
  <c r="H6165" i="153"/>
  <c r="H6166" i="153"/>
  <c r="H6167" i="153"/>
  <c r="H6168" i="153"/>
  <c r="H6169" i="153"/>
  <c r="H6170" i="153"/>
  <c r="H6171" i="153"/>
  <c r="H6172" i="153"/>
  <c r="H6173" i="153"/>
  <c r="H6174" i="153"/>
  <c r="H6175" i="153"/>
  <c r="H6176" i="153"/>
  <c r="H6177" i="153"/>
  <c r="H6178" i="153"/>
  <c r="H6179" i="153"/>
  <c r="H6180" i="153"/>
  <c r="H6181" i="153"/>
  <c r="H6182" i="153"/>
  <c r="H6183" i="153"/>
  <c r="H6184" i="153"/>
  <c r="H6185" i="153"/>
  <c r="H6186" i="153"/>
  <c r="H6187" i="153"/>
  <c r="H6188" i="153"/>
  <c r="H6189" i="153"/>
  <c r="H6190" i="153"/>
  <c r="H6191" i="153"/>
  <c r="H6192" i="153"/>
  <c r="H6193" i="153"/>
  <c r="H6194" i="153"/>
  <c r="H6195" i="153"/>
  <c r="H6196" i="153"/>
  <c r="H6197" i="153"/>
  <c r="H6198" i="153"/>
  <c r="H6199" i="153"/>
  <c r="H6200" i="153"/>
  <c r="H6201" i="153"/>
  <c r="H6202" i="153"/>
  <c r="H6203" i="153"/>
  <c r="H6204" i="153"/>
  <c r="H6205" i="153"/>
  <c r="H6206" i="153"/>
  <c r="H6207" i="153"/>
  <c r="H6208" i="153"/>
  <c r="H6209" i="153"/>
  <c r="H6210" i="153"/>
  <c r="H6211" i="153"/>
  <c r="H6212" i="153"/>
  <c r="H6213" i="153"/>
  <c r="H6214" i="153"/>
  <c r="H6215" i="153"/>
  <c r="H6216" i="153"/>
  <c r="H6217" i="153"/>
  <c r="H6218" i="153"/>
  <c r="H6219" i="153"/>
  <c r="H6220" i="153"/>
  <c r="H6221" i="153"/>
  <c r="H6222" i="153"/>
  <c r="H6223" i="153"/>
  <c r="H6224" i="153"/>
  <c r="H6225" i="153"/>
  <c r="H6226" i="153"/>
  <c r="H6227" i="153"/>
  <c r="H6228" i="153"/>
  <c r="H6229" i="153"/>
  <c r="H6230" i="153"/>
  <c r="H6231" i="153"/>
  <c r="H6232" i="153"/>
  <c r="H6233" i="153"/>
  <c r="H6234" i="153"/>
  <c r="H6235" i="153"/>
  <c r="H6236" i="153"/>
  <c r="H6237" i="153"/>
  <c r="H6238" i="153"/>
  <c r="H6239" i="153"/>
  <c r="H6240" i="153"/>
  <c r="H6241" i="153"/>
  <c r="H6242" i="153"/>
  <c r="H6243" i="153"/>
  <c r="H6244" i="153"/>
  <c r="H6245" i="153"/>
  <c r="H6246" i="153"/>
  <c r="H6247" i="153"/>
  <c r="H6248" i="153"/>
  <c r="H6249" i="153"/>
  <c r="H6250" i="153"/>
  <c r="H6251" i="153"/>
  <c r="H6252" i="153"/>
  <c r="H6253" i="153"/>
  <c r="H6254" i="153"/>
  <c r="H6255" i="153"/>
  <c r="H6256" i="153"/>
  <c r="H6257" i="153"/>
  <c r="H6258" i="153"/>
  <c r="H6259" i="153"/>
  <c r="H6260" i="153"/>
  <c r="H6261" i="153"/>
  <c r="H6262" i="153"/>
  <c r="H6263" i="153"/>
  <c r="H6264" i="153"/>
  <c r="H6265" i="153"/>
  <c r="H6266" i="153"/>
  <c r="H6267" i="153"/>
  <c r="H6268" i="153"/>
  <c r="H6269" i="153"/>
  <c r="H6270" i="153"/>
  <c r="H6271" i="153"/>
  <c r="H6272" i="153"/>
  <c r="H6273" i="153"/>
  <c r="H6274" i="153"/>
  <c r="H6275" i="153"/>
  <c r="H6276" i="153"/>
  <c r="H6277" i="153"/>
  <c r="H6278" i="153"/>
  <c r="H6279" i="153"/>
  <c r="H6280" i="153"/>
  <c r="H6281" i="153"/>
  <c r="H6282" i="153"/>
  <c r="H6283" i="153"/>
  <c r="H6284" i="153"/>
  <c r="H6285" i="153"/>
  <c r="H6286" i="153"/>
  <c r="H6287" i="153"/>
  <c r="H6288" i="153"/>
  <c r="H6289" i="153"/>
  <c r="H6290" i="153"/>
  <c r="H6291" i="153"/>
  <c r="H6292" i="153"/>
  <c r="H6293" i="153"/>
  <c r="H6294" i="153"/>
  <c r="H6295" i="153"/>
  <c r="H6296" i="153"/>
  <c r="H6297" i="153"/>
  <c r="H6298" i="153"/>
  <c r="H6299" i="153"/>
  <c r="H6300" i="153"/>
  <c r="H6301" i="153"/>
  <c r="H6302" i="153"/>
  <c r="H6303" i="153"/>
  <c r="H6304" i="153"/>
  <c r="H6305" i="153"/>
  <c r="H6306" i="153"/>
  <c r="H6307" i="153"/>
  <c r="H6308" i="153"/>
  <c r="H6309" i="153"/>
  <c r="H6310" i="153"/>
  <c r="H6311" i="153"/>
  <c r="H6312" i="153"/>
  <c r="H6313" i="153"/>
  <c r="H6314" i="153"/>
  <c r="H6315" i="153"/>
  <c r="H6316" i="153"/>
  <c r="H6317" i="153"/>
  <c r="H6318" i="153"/>
  <c r="H6319" i="153"/>
  <c r="H6320" i="153"/>
  <c r="H6321" i="153"/>
  <c r="H6322" i="153"/>
  <c r="H6323" i="153"/>
  <c r="H6324" i="153"/>
  <c r="H6325" i="153"/>
  <c r="H6326" i="153"/>
  <c r="H6327" i="153"/>
  <c r="H6328" i="153"/>
  <c r="H6329" i="153"/>
  <c r="H6330" i="153"/>
  <c r="H6331" i="153"/>
  <c r="H6332" i="153"/>
  <c r="H6333" i="153"/>
  <c r="H6334" i="153"/>
  <c r="H6335" i="153"/>
  <c r="H6336" i="153"/>
  <c r="H6337" i="153"/>
  <c r="H6338" i="153"/>
  <c r="H6339" i="153"/>
  <c r="H6340" i="153"/>
  <c r="H6341" i="153"/>
  <c r="H6342" i="153"/>
  <c r="H6343" i="153"/>
  <c r="H6344" i="153"/>
  <c r="H6345" i="153"/>
  <c r="H6346" i="153"/>
  <c r="H6347" i="153"/>
  <c r="H6348" i="153"/>
  <c r="H6349" i="153"/>
  <c r="H6350" i="153"/>
  <c r="H6351" i="153"/>
  <c r="H6352" i="153"/>
  <c r="H6353" i="153"/>
  <c r="H6354" i="153"/>
  <c r="H6355" i="153"/>
  <c r="H6356" i="153"/>
  <c r="H6357" i="153"/>
  <c r="H6358" i="153"/>
  <c r="H6359" i="153"/>
  <c r="H6360" i="153"/>
  <c r="H6361" i="153"/>
  <c r="H6362" i="153"/>
  <c r="H6363" i="153"/>
  <c r="H6364" i="153"/>
  <c r="H6365" i="153"/>
  <c r="H6366" i="153"/>
  <c r="H6367" i="153"/>
  <c r="H6368" i="153"/>
  <c r="H6369" i="153"/>
  <c r="H6370" i="153"/>
  <c r="H6371" i="153"/>
  <c r="H6372" i="153"/>
  <c r="H6373" i="153"/>
  <c r="H6374" i="153"/>
  <c r="H6375" i="153"/>
  <c r="H6376" i="153"/>
  <c r="H6377" i="153"/>
  <c r="H6378" i="153"/>
  <c r="H6379" i="153"/>
  <c r="H6380" i="153"/>
  <c r="H6381" i="153"/>
  <c r="H6382" i="153"/>
  <c r="H6383" i="153"/>
  <c r="H6384" i="153"/>
  <c r="H6385" i="153"/>
  <c r="H6386" i="153"/>
  <c r="H6387" i="153"/>
  <c r="H6388" i="153"/>
  <c r="H6389" i="153"/>
  <c r="H6390" i="153"/>
  <c r="H6391" i="153"/>
  <c r="H6392" i="153"/>
  <c r="H6393" i="153"/>
  <c r="H6394" i="153"/>
  <c r="H6395" i="153"/>
  <c r="H6396" i="153"/>
  <c r="H6397" i="153"/>
  <c r="H6398" i="153"/>
  <c r="H6399" i="153"/>
  <c r="H6400" i="153"/>
  <c r="H6401" i="153"/>
  <c r="H6402" i="153"/>
  <c r="H6403" i="153"/>
  <c r="H6404" i="153"/>
  <c r="H6405" i="153"/>
  <c r="H6406" i="153"/>
  <c r="H6407" i="153"/>
  <c r="H6408" i="153"/>
  <c r="H6409" i="153"/>
  <c r="H6410" i="153"/>
  <c r="H6411" i="153"/>
  <c r="H6412" i="153"/>
  <c r="H6413" i="153"/>
  <c r="H6414" i="153"/>
  <c r="H6415" i="153"/>
  <c r="H6416" i="153"/>
  <c r="H6417" i="153"/>
  <c r="H6418" i="153"/>
  <c r="H6419" i="153"/>
  <c r="H6420" i="153"/>
  <c r="H6421" i="153"/>
  <c r="H6422" i="153"/>
  <c r="H6423" i="153"/>
  <c r="H6424" i="153"/>
  <c r="H6425" i="153"/>
  <c r="H6426" i="153"/>
  <c r="H6427" i="153"/>
  <c r="H6428" i="153"/>
  <c r="H6429" i="153"/>
  <c r="H6430" i="153"/>
  <c r="H6431" i="153"/>
  <c r="H6432" i="153"/>
  <c r="H6433" i="153"/>
  <c r="H6434" i="153"/>
  <c r="H6435" i="153"/>
  <c r="H6436" i="153"/>
  <c r="H6437" i="153"/>
  <c r="H6438" i="153"/>
  <c r="H6439" i="153"/>
  <c r="H6440" i="153"/>
  <c r="H6441" i="153"/>
  <c r="H6442" i="153"/>
  <c r="H6443" i="153"/>
  <c r="H6444" i="153"/>
  <c r="H6445" i="153"/>
  <c r="H6446" i="153"/>
  <c r="H6447" i="153"/>
  <c r="H6448" i="153"/>
  <c r="H6449" i="153"/>
  <c r="H6450" i="153"/>
  <c r="H6451" i="153"/>
  <c r="H6452" i="153"/>
  <c r="H6453" i="153"/>
  <c r="H6454" i="153"/>
  <c r="H6455" i="153"/>
  <c r="H6456" i="153"/>
  <c r="H6457" i="153"/>
  <c r="H6458" i="153"/>
  <c r="H6459" i="153"/>
  <c r="H6460" i="153"/>
  <c r="H6461" i="153"/>
  <c r="H6462" i="153"/>
  <c r="H6463" i="153"/>
  <c r="H6464" i="153"/>
  <c r="H6465" i="153"/>
  <c r="H6466" i="153"/>
  <c r="H6467" i="153"/>
  <c r="H6468" i="153"/>
  <c r="H6469" i="153"/>
  <c r="H6470" i="153"/>
  <c r="H6471" i="153"/>
  <c r="H6472" i="153"/>
  <c r="H6473" i="153"/>
  <c r="H6474" i="153"/>
  <c r="H6475" i="153"/>
  <c r="H6476" i="153"/>
  <c r="H6477" i="153"/>
  <c r="H6478" i="153"/>
  <c r="H6479" i="153"/>
  <c r="H6480" i="153"/>
  <c r="H6481" i="153"/>
  <c r="H6482" i="153"/>
  <c r="H6483" i="153"/>
  <c r="H6484" i="153"/>
  <c r="H6485" i="153"/>
  <c r="H6486" i="153"/>
  <c r="H6487" i="153"/>
  <c r="H6488" i="153"/>
  <c r="H6489" i="153"/>
  <c r="H6490" i="153"/>
  <c r="H6491" i="153"/>
  <c r="H6492" i="153"/>
  <c r="H6493" i="153"/>
  <c r="H6494" i="153"/>
  <c r="H6495" i="153"/>
  <c r="H6496" i="153"/>
  <c r="H6497" i="153"/>
  <c r="H6498" i="153"/>
  <c r="H6499" i="153"/>
  <c r="H6500" i="153"/>
  <c r="H6501" i="153"/>
  <c r="H6502" i="153"/>
  <c r="H6503" i="153"/>
  <c r="H6504" i="153"/>
  <c r="H6505" i="153"/>
  <c r="H6506" i="153"/>
  <c r="H6507" i="153"/>
  <c r="H6508" i="153"/>
  <c r="H6509" i="153"/>
  <c r="H6510" i="153"/>
  <c r="H6511" i="153"/>
  <c r="H6512" i="153"/>
  <c r="H6513" i="153"/>
  <c r="H6514" i="153"/>
  <c r="H6515" i="153"/>
  <c r="H6516" i="153"/>
  <c r="H6517" i="153"/>
  <c r="H6518" i="153"/>
  <c r="H6519" i="153"/>
  <c r="H6520" i="153"/>
  <c r="H6521" i="153"/>
  <c r="H6522" i="153"/>
  <c r="H6523" i="153"/>
  <c r="H6524" i="153"/>
  <c r="H6525" i="153"/>
  <c r="H6526" i="153"/>
  <c r="H6527" i="153"/>
  <c r="H6528" i="153"/>
  <c r="H6529" i="153"/>
  <c r="H6530" i="153"/>
  <c r="H6531" i="153"/>
  <c r="H6532" i="153"/>
  <c r="H6533" i="153"/>
  <c r="H6534" i="153"/>
  <c r="H6535" i="153"/>
  <c r="H6536" i="153"/>
  <c r="H6537" i="153"/>
  <c r="H6538" i="153"/>
  <c r="H6539" i="153"/>
  <c r="H6540" i="153"/>
  <c r="H6541" i="153"/>
  <c r="H6542" i="153"/>
  <c r="H6543" i="153"/>
  <c r="H6544" i="153"/>
  <c r="H6545" i="153"/>
  <c r="H6546" i="153"/>
  <c r="H6547" i="153"/>
  <c r="H6548" i="153"/>
  <c r="H6549" i="153"/>
  <c r="H6550" i="153"/>
  <c r="H6551" i="153"/>
  <c r="H6552" i="153"/>
  <c r="H6553" i="153"/>
  <c r="H6554" i="153"/>
  <c r="H6555" i="153"/>
  <c r="H6556" i="153"/>
  <c r="H6557" i="153"/>
  <c r="H6558" i="153"/>
  <c r="H6559" i="153"/>
  <c r="H6560" i="153"/>
  <c r="H6561" i="153"/>
  <c r="H6562" i="153"/>
  <c r="H6563" i="153"/>
  <c r="H6564" i="153"/>
  <c r="H6565" i="153"/>
  <c r="H6566" i="153"/>
  <c r="H6567" i="153"/>
  <c r="H6568" i="153"/>
  <c r="H6569" i="153"/>
  <c r="H6570" i="153"/>
  <c r="H6571" i="153"/>
  <c r="H6572" i="153"/>
  <c r="H6573" i="153"/>
  <c r="H6574" i="153"/>
  <c r="H6575" i="153"/>
  <c r="H6576" i="153"/>
  <c r="H6577" i="153"/>
  <c r="H6578" i="153"/>
  <c r="H6579" i="153"/>
  <c r="H6580" i="153"/>
  <c r="H6581" i="153"/>
  <c r="H6582" i="153"/>
  <c r="H6583" i="153"/>
  <c r="H6584" i="153"/>
  <c r="H6585" i="153"/>
  <c r="H6586" i="153"/>
  <c r="H6587" i="153"/>
  <c r="H6588" i="153"/>
  <c r="H6589" i="153"/>
  <c r="H6590" i="153"/>
  <c r="H6591" i="153"/>
  <c r="H6592" i="153"/>
  <c r="H6593" i="153"/>
  <c r="H6594" i="153"/>
  <c r="H6595" i="153"/>
  <c r="H6596" i="153"/>
  <c r="H6597" i="153"/>
  <c r="H6598" i="153"/>
  <c r="H6599" i="153"/>
  <c r="H6600" i="153"/>
  <c r="H6601" i="153"/>
  <c r="H6602" i="153"/>
  <c r="H6603" i="153"/>
  <c r="H6604" i="153"/>
  <c r="H6605" i="153"/>
  <c r="H6606" i="153"/>
  <c r="H6607" i="153"/>
  <c r="H6608" i="153"/>
  <c r="H6609" i="153"/>
  <c r="H6610" i="153"/>
  <c r="H6611" i="153"/>
  <c r="H6612" i="153"/>
  <c r="H6613" i="153"/>
  <c r="H6614" i="153"/>
  <c r="H6615" i="153"/>
  <c r="H6616" i="153"/>
  <c r="H6617" i="153"/>
  <c r="H6618" i="153"/>
  <c r="H6619" i="153"/>
  <c r="H6620" i="153"/>
  <c r="H6621" i="153"/>
  <c r="H6622" i="153"/>
  <c r="H6623" i="153"/>
  <c r="H6624" i="153"/>
  <c r="H6625" i="153"/>
  <c r="H6626" i="153"/>
  <c r="H6627" i="153"/>
  <c r="H6628" i="153"/>
  <c r="H6629" i="153"/>
  <c r="H6630" i="153"/>
  <c r="H6631" i="153"/>
  <c r="H6632" i="153"/>
  <c r="H6633" i="153"/>
  <c r="H6634" i="153"/>
  <c r="H6635" i="153"/>
  <c r="H6636" i="153"/>
  <c r="H6637" i="153"/>
  <c r="H6638" i="153"/>
  <c r="H6639" i="153"/>
  <c r="H6640" i="153"/>
  <c r="H6641" i="153"/>
  <c r="H6642" i="153"/>
  <c r="H6643" i="153"/>
  <c r="H6644" i="153"/>
  <c r="H6645" i="153"/>
  <c r="H6646" i="153"/>
  <c r="H6647" i="153"/>
  <c r="H6648" i="153"/>
  <c r="H6649" i="153"/>
  <c r="H6650" i="153"/>
  <c r="H6651" i="153"/>
  <c r="H6652" i="153"/>
  <c r="H6653" i="153"/>
  <c r="H6654" i="153"/>
  <c r="H6655" i="153"/>
  <c r="H6656" i="153"/>
  <c r="H6657" i="153"/>
  <c r="H6658" i="153"/>
  <c r="H6659" i="153"/>
  <c r="H6660" i="153"/>
  <c r="H6661" i="153"/>
  <c r="H6662" i="153"/>
  <c r="H6663" i="153"/>
  <c r="H6664" i="153"/>
  <c r="H6665" i="153"/>
  <c r="H6666" i="153"/>
  <c r="H6667" i="153"/>
  <c r="H6668" i="153"/>
  <c r="H6669" i="153"/>
  <c r="H6670" i="153"/>
  <c r="H6671" i="153"/>
  <c r="H6672" i="153"/>
  <c r="H6673" i="153"/>
  <c r="H6674" i="153"/>
  <c r="H6675" i="153"/>
  <c r="H6676" i="153"/>
  <c r="H6677" i="153"/>
  <c r="H6678" i="153"/>
  <c r="H6679" i="153"/>
  <c r="H6680" i="153"/>
  <c r="H6681" i="153"/>
  <c r="H6682" i="153"/>
  <c r="H6683" i="153"/>
  <c r="H6684" i="153"/>
  <c r="H6685" i="153"/>
  <c r="H6686" i="153"/>
  <c r="H6687" i="153"/>
  <c r="H6688" i="153"/>
  <c r="H6689" i="153"/>
  <c r="H6690" i="153"/>
  <c r="H6691" i="153"/>
  <c r="H6692" i="153"/>
  <c r="H6693" i="153"/>
  <c r="H6694" i="153"/>
  <c r="H6695" i="153"/>
  <c r="H6696" i="153"/>
  <c r="H6697" i="153"/>
  <c r="H6698" i="153"/>
  <c r="H6699" i="153"/>
  <c r="H6700" i="153"/>
  <c r="H6701" i="153"/>
  <c r="H6702" i="153"/>
  <c r="H6703" i="153"/>
  <c r="H6704" i="153"/>
  <c r="H6705" i="153"/>
  <c r="H6706" i="153"/>
  <c r="H6707" i="153"/>
  <c r="H6708" i="153"/>
  <c r="H6709" i="153"/>
  <c r="H6710" i="153"/>
  <c r="H6711" i="153"/>
  <c r="H6712" i="153"/>
  <c r="H6713" i="153"/>
  <c r="H6714" i="153"/>
  <c r="H6715" i="153"/>
  <c r="H6716" i="153"/>
  <c r="H6717" i="153"/>
  <c r="H6718" i="153"/>
  <c r="H6719" i="153"/>
  <c r="H6720" i="153"/>
  <c r="H6721" i="153"/>
  <c r="H6722" i="153"/>
  <c r="H6723" i="153"/>
  <c r="H6724" i="153"/>
  <c r="H6725" i="153"/>
  <c r="H6726" i="153"/>
  <c r="H6727" i="153"/>
  <c r="H6728" i="153"/>
  <c r="H6729" i="153"/>
  <c r="H6730" i="153"/>
  <c r="H6731" i="153"/>
  <c r="H6732" i="153"/>
  <c r="H6733" i="153"/>
  <c r="H6734" i="153"/>
  <c r="H6735" i="153"/>
  <c r="H6736" i="153"/>
  <c r="H6737" i="153"/>
  <c r="H6738" i="153"/>
  <c r="H6739" i="153"/>
  <c r="H6740" i="153"/>
  <c r="H6741" i="153"/>
  <c r="H6742" i="153"/>
  <c r="H6743" i="153"/>
  <c r="H6744" i="153"/>
  <c r="H6745" i="153"/>
  <c r="H6746" i="153"/>
  <c r="H6747" i="153"/>
  <c r="H6748" i="153"/>
  <c r="H6749" i="153"/>
  <c r="H6750" i="153"/>
  <c r="H6751" i="153"/>
  <c r="H6752" i="153"/>
  <c r="H6753" i="153"/>
  <c r="H6754" i="153"/>
  <c r="H6755" i="153"/>
  <c r="H6756" i="153"/>
  <c r="H6757" i="153"/>
  <c r="H6758" i="153"/>
  <c r="H6759" i="153"/>
  <c r="H6760" i="153"/>
  <c r="H6761" i="153"/>
  <c r="H6762" i="153"/>
  <c r="H6763" i="153"/>
  <c r="H6764" i="153"/>
  <c r="H6765" i="153"/>
  <c r="H6766" i="153"/>
  <c r="H6767" i="153"/>
  <c r="H6768" i="153"/>
  <c r="H6769" i="153"/>
  <c r="H6770" i="153"/>
  <c r="H6771" i="153"/>
  <c r="H6772" i="153"/>
  <c r="H6773" i="153"/>
  <c r="H6774" i="153"/>
  <c r="H6775" i="153"/>
  <c r="H6776" i="153"/>
  <c r="H6777" i="153"/>
  <c r="H6778" i="153"/>
  <c r="H6779" i="153"/>
  <c r="H6780" i="153"/>
  <c r="H6781" i="153"/>
  <c r="H6782" i="153"/>
  <c r="H6783" i="153"/>
  <c r="H6784" i="153"/>
  <c r="H6785" i="153"/>
  <c r="H6786" i="153"/>
  <c r="H6787" i="153"/>
  <c r="H6788" i="153"/>
  <c r="H6789" i="153"/>
  <c r="H6790" i="153"/>
  <c r="H6791" i="153"/>
  <c r="H6792" i="153"/>
  <c r="H6793" i="153"/>
  <c r="H6794" i="153"/>
  <c r="H6795" i="153"/>
  <c r="H6796" i="153"/>
  <c r="H6797" i="153"/>
  <c r="H6798" i="153"/>
  <c r="H6799" i="153"/>
  <c r="H6800" i="153"/>
  <c r="H6801" i="153"/>
  <c r="H6802" i="153"/>
  <c r="H6803" i="153"/>
  <c r="H6804" i="153"/>
  <c r="H6805" i="153"/>
  <c r="H6806" i="153"/>
  <c r="H6807" i="153"/>
  <c r="H6808" i="153"/>
  <c r="H6809" i="153"/>
  <c r="H6810" i="153"/>
  <c r="H6811" i="153"/>
  <c r="H6812" i="153"/>
  <c r="H6813" i="153"/>
  <c r="H6814" i="153"/>
  <c r="H6815" i="153"/>
  <c r="H6816" i="153"/>
  <c r="H6817" i="153"/>
  <c r="H6818" i="153"/>
  <c r="H6819" i="153"/>
  <c r="H6820" i="153"/>
  <c r="H6821" i="153"/>
  <c r="H6822" i="153"/>
  <c r="H6823" i="153"/>
  <c r="H6824" i="153"/>
  <c r="H6825" i="153"/>
  <c r="H6826" i="153"/>
  <c r="H6827" i="153"/>
  <c r="H6828" i="153"/>
  <c r="H6829" i="153"/>
  <c r="H6830" i="153"/>
  <c r="H6831" i="153"/>
  <c r="H6832" i="153"/>
  <c r="H6833" i="153"/>
  <c r="H6834" i="153"/>
  <c r="H6835" i="153"/>
  <c r="H6836" i="153"/>
  <c r="H6837" i="153"/>
  <c r="H6838" i="153"/>
  <c r="H6839" i="153"/>
  <c r="H6840" i="153"/>
  <c r="H6841" i="153"/>
  <c r="H6842" i="153"/>
  <c r="H6843" i="153"/>
  <c r="H6844" i="153"/>
  <c r="H6845" i="153"/>
  <c r="H6846" i="153"/>
  <c r="H6847" i="153"/>
  <c r="H6848" i="153"/>
  <c r="H6849" i="153"/>
  <c r="H6850" i="153"/>
  <c r="H6851" i="153"/>
  <c r="H6852" i="153"/>
  <c r="H6853" i="153"/>
  <c r="H6854" i="153"/>
  <c r="H6855" i="153"/>
  <c r="H6856" i="153"/>
  <c r="H6857" i="153"/>
  <c r="H6858" i="153"/>
  <c r="H6859" i="153"/>
  <c r="H6860" i="153"/>
  <c r="H6861" i="153"/>
  <c r="H6862" i="153"/>
  <c r="H6863" i="153"/>
  <c r="H6864" i="153"/>
  <c r="H6865" i="153"/>
  <c r="H6866" i="153"/>
  <c r="H6867" i="153"/>
  <c r="H6868" i="153"/>
  <c r="H6869" i="153"/>
  <c r="H6870" i="153"/>
  <c r="H6871" i="153"/>
  <c r="H6872" i="153"/>
  <c r="H6873" i="153"/>
  <c r="H6874" i="153"/>
  <c r="H6875" i="153"/>
  <c r="H6876" i="153"/>
  <c r="H6877" i="153"/>
  <c r="H6878" i="153"/>
  <c r="H6879" i="153"/>
  <c r="H6880" i="153"/>
  <c r="H6881" i="153"/>
  <c r="H6882" i="153"/>
  <c r="H6883" i="153"/>
  <c r="H6884" i="153"/>
  <c r="H6885" i="153"/>
  <c r="H6886" i="153"/>
  <c r="H6887" i="153"/>
  <c r="H6888" i="153"/>
  <c r="H6889" i="153"/>
  <c r="H6890" i="153"/>
  <c r="H6891" i="153"/>
  <c r="H6892" i="153"/>
  <c r="H6893" i="153"/>
  <c r="H6894" i="153"/>
  <c r="H6895" i="153"/>
  <c r="H6896" i="153"/>
  <c r="H6897" i="153"/>
  <c r="H6898" i="153"/>
  <c r="H6899" i="153"/>
  <c r="H6900" i="153"/>
  <c r="H6901" i="153"/>
  <c r="H6902" i="153"/>
  <c r="H6903" i="153"/>
  <c r="H6904" i="153"/>
  <c r="H6905" i="153"/>
  <c r="H6906" i="153"/>
  <c r="H6907" i="153"/>
  <c r="H6908" i="153"/>
  <c r="H6909" i="153"/>
  <c r="H6910" i="153"/>
  <c r="H6911" i="153"/>
  <c r="H6912" i="153"/>
  <c r="H6913" i="153"/>
  <c r="H6914" i="153"/>
  <c r="H6915" i="153"/>
  <c r="H6916" i="153"/>
  <c r="H6917" i="153"/>
  <c r="H6918" i="153"/>
  <c r="H6919" i="153"/>
  <c r="H6920" i="153"/>
  <c r="H6921" i="153"/>
  <c r="H6922" i="153"/>
  <c r="H6923" i="153"/>
  <c r="H6924" i="153"/>
  <c r="H6925" i="153"/>
  <c r="H6926" i="153"/>
  <c r="H6927" i="153"/>
  <c r="H6928" i="153"/>
  <c r="H6929" i="153"/>
  <c r="H6930" i="153"/>
  <c r="H6931" i="153"/>
  <c r="H6932" i="153"/>
  <c r="H6933" i="153"/>
  <c r="H6934" i="153"/>
  <c r="H6935" i="153"/>
  <c r="H6936" i="153"/>
  <c r="H6937" i="153"/>
  <c r="H6938" i="153"/>
  <c r="H6939" i="153"/>
  <c r="H6940" i="153"/>
  <c r="H6941" i="153"/>
  <c r="H6942" i="153"/>
  <c r="H6943" i="153"/>
  <c r="H6944" i="153"/>
  <c r="H6945" i="153"/>
  <c r="H6946" i="153"/>
  <c r="H6947" i="153"/>
  <c r="H6948" i="153"/>
  <c r="H6949" i="153"/>
  <c r="H6950" i="153"/>
  <c r="H6951" i="153"/>
  <c r="H6952" i="153"/>
  <c r="H6953" i="153"/>
  <c r="H6954" i="153"/>
  <c r="H6955" i="153"/>
  <c r="H6956" i="153"/>
  <c r="H6957" i="153"/>
  <c r="H6958" i="153"/>
  <c r="H6959" i="153"/>
  <c r="H6960" i="153"/>
  <c r="H6961" i="153"/>
  <c r="H6962" i="153"/>
  <c r="H6963" i="153"/>
  <c r="H6964" i="153"/>
  <c r="H6965" i="153"/>
  <c r="H6966" i="153"/>
  <c r="H6967" i="153"/>
  <c r="H6968" i="153"/>
  <c r="H6969" i="153"/>
  <c r="H6970" i="153"/>
  <c r="H6971" i="153"/>
  <c r="H6972" i="153"/>
  <c r="H6973" i="153"/>
  <c r="H6974" i="153"/>
  <c r="H6975" i="153"/>
  <c r="H6976" i="153"/>
  <c r="H6977" i="153"/>
  <c r="H6978" i="153"/>
  <c r="H6979" i="153"/>
  <c r="H6980" i="153"/>
  <c r="H6981" i="153"/>
  <c r="H6982" i="153"/>
  <c r="H6983" i="153"/>
  <c r="H6984" i="153"/>
  <c r="H6985" i="153"/>
  <c r="H6986" i="153"/>
  <c r="H6987" i="153"/>
  <c r="H6988" i="153"/>
  <c r="H6989" i="153"/>
  <c r="H6990" i="153"/>
  <c r="H6991" i="153"/>
  <c r="H6992" i="153"/>
  <c r="H6993" i="153"/>
  <c r="H6994" i="153"/>
  <c r="H6995" i="153"/>
  <c r="H6996" i="153"/>
  <c r="H6997" i="153"/>
  <c r="H6998" i="153"/>
  <c r="H6999" i="153"/>
  <c r="H7000" i="153"/>
  <c r="H7001" i="153"/>
  <c r="H7002" i="153"/>
  <c r="H7003" i="153"/>
  <c r="H7004" i="153"/>
  <c r="H7005" i="153"/>
  <c r="H7006" i="153"/>
  <c r="H7007" i="153"/>
  <c r="H7008" i="153"/>
  <c r="H7009" i="153"/>
  <c r="H7010" i="153"/>
  <c r="H7011" i="153"/>
  <c r="H7012" i="153"/>
  <c r="H7013" i="153"/>
  <c r="H7014" i="153"/>
  <c r="H7015" i="153"/>
  <c r="H7016" i="153"/>
  <c r="H7017" i="153"/>
  <c r="H7018" i="153"/>
  <c r="H7019" i="153"/>
  <c r="H7020" i="153"/>
  <c r="H7021" i="153"/>
  <c r="H7022" i="153"/>
  <c r="H7023" i="153"/>
  <c r="H7024" i="153"/>
  <c r="H7025" i="153"/>
  <c r="H7026" i="153"/>
  <c r="H7027" i="153"/>
  <c r="H7028" i="153"/>
  <c r="H7029" i="153"/>
  <c r="H7030" i="153"/>
  <c r="H7031" i="153"/>
  <c r="H7032" i="153"/>
  <c r="H7033" i="153"/>
  <c r="H7034" i="153"/>
  <c r="H7035" i="153"/>
  <c r="H7036" i="153"/>
  <c r="H7037" i="153"/>
  <c r="H7038" i="153"/>
  <c r="H7039" i="153"/>
  <c r="H7040" i="153"/>
  <c r="H7041" i="153"/>
  <c r="H7042" i="153"/>
  <c r="H7043" i="153"/>
  <c r="H7044" i="153"/>
  <c r="H7045" i="153"/>
  <c r="H7046" i="153"/>
  <c r="H7047" i="153"/>
  <c r="H7048" i="153"/>
  <c r="H7049" i="153"/>
  <c r="H7050" i="153"/>
  <c r="H7051" i="153"/>
  <c r="H7052" i="153"/>
  <c r="H7053" i="153"/>
  <c r="H7054" i="153"/>
  <c r="H7055" i="153"/>
  <c r="H7056" i="153"/>
  <c r="H7057" i="153"/>
  <c r="H7058" i="153"/>
  <c r="H7059" i="153"/>
  <c r="H7060" i="153"/>
  <c r="H7061" i="153"/>
  <c r="H7062" i="153"/>
  <c r="H7063" i="153"/>
  <c r="H7064" i="153"/>
  <c r="H7065" i="153"/>
  <c r="H7066" i="153"/>
  <c r="H7067" i="153"/>
  <c r="H7068" i="153"/>
  <c r="H7069" i="153"/>
  <c r="H7070" i="153"/>
  <c r="H7071" i="153"/>
  <c r="H7072" i="153"/>
  <c r="H7073" i="153"/>
  <c r="H7074" i="153"/>
  <c r="H7075" i="153"/>
  <c r="H7076" i="153"/>
  <c r="H7077" i="153"/>
  <c r="H7078" i="153"/>
  <c r="H7079" i="153"/>
  <c r="H7080" i="153"/>
  <c r="H7081" i="153"/>
  <c r="H7082" i="153"/>
  <c r="H7083" i="153"/>
  <c r="H7084" i="153"/>
  <c r="H7085" i="153"/>
  <c r="H7086" i="153"/>
  <c r="H7087" i="153"/>
  <c r="H7088" i="153"/>
  <c r="H7089" i="153"/>
  <c r="H7090" i="153"/>
  <c r="H7091" i="153"/>
  <c r="H7092" i="153"/>
  <c r="H7093" i="153"/>
  <c r="H7094" i="153"/>
  <c r="H7095" i="153"/>
  <c r="H7096" i="153"/>
  <c r="H7097" i="153"/>
  <c r="H7098" i="153"/>
  <c r="H7099" i="153"/>
  <c r="H7100" i="153"/>
  <c r="H7101" i="153"/>
  <c r="H7102" i="153"/>
  <c r="H7103" i="153"/>
  <c r="H7104" i="153"/>
  <c r="H7105" i="153"/>
  <c r="H7106" i="153"/>
  <c r="H7107" i="153"/>
  <c r="H7108" i="153"/>
  <c r="H7109" i="153"/>
  <c r="H7110" i="153"/>
  <c r="H7111" i="153"/>
  <c r="H7112" i="153"/>
  <c r="H7113" i="153"/>
  <c r="H7114" i="153"/>
  <c r="H7115" i="153"/>
  <c r="H7116" i="153"/>
  <c r="H7117" i="153"/>
  <c r="H7118" i="153"/>
  <c r="H7119" i="153"/>
  <c r="H7120" i="153"/>
  <c r="H7121" i="153"/>
  <c r="H7122" i="153"/>
  <c r="H7123" i="153"/>
  <c r="H7124" i="153"/>
  <c r="H7125" i="153"/>
  <c r="H7126" i="153"/>
  <c r="H7127" i="153"/>
  <c r="H7128" i="153"/>
  <c r="H7129" i="153"/>
  <c r="H7130" i="153"/>
  <c r="H7131" i="153"/>
  <c r="H7132" i="153"/>
  <c r="H7133" i="153"/>
  <c r="H7134" i="153"/>
  <c r="H7135" i="153"/>
  <c r="H7136" i="153"/>
  <c r="H7137" i="153"/>
  <c r="H7138" i="153"/>
  <c r="H7139" i="153"/>
  <c r="H7140" i="153"/>
  <c r="H7141" i="153"/>
  <c r="H7142" i="153"/>
  <c r="H7143" i="153"/>
  <c r="H7144" i="153"/>
  <c r="H7145" i="153"/>
  <c r="H7146" i="153"/>
  <c r="H7147" i="153"/>
  <c r="H7148" i="153"/>
  <c r="H7149" i="153"/>
  <c r="H7150" i="153"/>
  <c r="H7151" i="153"/>
  <c r="H7152" i="153"/>
  <c r="H7153" i="153"/>
  <c r="H7154" i="153"/>
  <c r="H7155" i="153"/>
  <c r="H7156" i="153"/>
  <c r="H7157" i="153"/>
  <c r="H7158" i="153"/>
  <c r="H7159" i="153"/>
  <c r="H7160" i="153"/>
  <c r="H7161" i="153"/>
  <c r="H7162" i="153"/>
  <c r="H7163" i="153"/>
  <c r="H7164" i="153"/>
  <c r="H7165" i="153"/>
  <c r="H7166" i="153"/>
  <c r="H7167" i="153"/>
  <c r="H7168" i="153"/>
  <c r="H7169" i="153"/>
  <c r="H7170" i="153"/>
  <c r="H7171" i="153"/>
  <c r="H7172" i="153"/>
  <c r="H7173" i="153"/>
  <c r="H7174" i="153"/>
  <c r="H7175" i="153"/>
  <c r="H7176" i="153"/>
  <c r="H7177" i="153"/>
  <c r="H7178" i="153"/>
  <c r="H7179" i="153"/>
  <c r="H7180" i="153"/>
  <c r="H7181" i="153"/>
  <c r="H7182" i="153"/>
  <c r="H7183" i="153"/>
  <c r="H7184" i="153"/>
  <c r="H7185" i="153"/>
  <c r="H7186" i="153"/>
  <c r="H7187" i="153"/>
  <c r="H7188" i="153"/>
  <c r="H7189" i="153"/>
  <c r="H7190" i="153"/>
  <c r="H7191" i="153"/>
  <c r="H7192" i="153"/>
  <c r="H7193" i="153"/>
  <c r="H7194" i="153"/>
  <c r="H7195" i="153"/>
  <c r="H7196" i="153"/>
  <c r="H7197" i="153"/>
  <c r="H7198" i="153"/>
  <c r="H7199" i="153"/>
  <c r="H7200" i="153"/>
  <c r="H7201" i="153"/>
  <c r="H7202" i="153"/>
  <c r="H7203" i="153"/>
  <c r="H7204" i="153"/>
  <c r="H7205" i="153"/>
  <c r="H7206" i="153"/>
  <c r="H7207" i="153"/>
  <c r="H7208" i="153"/>
  <c r="H7209" i="153"/>
  <c r="H7210" i="153"/>
  <c r="H7211" i="153"/>
  <c r="H7212" i="153"/>
  <c r="H7213" i="153"/>
  <c r="H7214" i="153"/>
  <c r="H7215" i="153"/>
  <c r="H7216" i="153"/>
  <c r="H7217" i="153"/>
  <c r="H7218" i="153"/>
  <c r="H7219" i="153"/>
  <c r="H7220" i="153"/>
  <c r="H7221" i="153"/>
  <c r="H7222" i="153"/>
  <c r="H7223" i="153"/>
  <c r="H7224" i="153"/>
  <c r="H7225" i="153"/>
  <c r="H7226" i="153"/>
  <c r="H7227" i="153"/>
  <c r="H7228" i="153"/>
  <c r="H7229" i="153"/>
  <c r="H7230" i="153"/>
  <c r="H7231" i="153"/>
  <c r="H7232" i="153"/>
  <c r="H7233" i="153"/>
  <c r="H7234" i="153"/>
  <c r="H7235" i="153"/>
  <c r="H7236" i="153"/>
  <c r="H7237" i="153"/>
  <c r="H7238" i="153"/>
  <c r="H7239" i="153"/>
  <c r="H7240" i="153"/>
  <c r="H7241" i="153"/>
  <c r="H7242" i="153"/>
  <c r="H7243" i="153"/>
  <c r="H7244" i="153"/>
  <c r="H7245" i="153"/>
  <c r="H7246" i="153"/>
  <c r="H7247" i="153"/>
  <c r="H7248" i="153"/>
  <c r="H7249" i="153"/>
  <c r="H7250" i="153"/>
  <c r="H7251" i="153"/>
  <c r="H7252" i="153"/>
  <c r="H7253" i="153"/>
  <c r="H7254" i="153"/>
  <c r="H7255" i="153"/>
  <c r="H7256" i="153"/>
  <c r="H7257" i="153"/>
  <c r="H7258" i="153"/>
  <c r="H7259" i="153"/>
  <c r="H7260" i="153"/>
  <c r="H7261" i="153"/>
  <c r="H7262" i="153"/>
  <c r="H7263" i="153"/>
  <c r="H7264" i="153"/>
  <c r="H7265" i="153"/>
  <c r="H7266" i="153"/>
  <c r="H7267" i="153"/>
  <c r="H7268" i="153"/>
  <c r="H7269" i="153"/>
  <c r="H7270" i="153"/>
  <c r="H7271" i="153"/>
  <c r="H7272" i="153"/>
  <c r="H7273" i="153"/>
  <c r="H7274" i="153"/>
  <c r="H7275" i="153"/>
  <c r="H7276" i="153"/>
  <c r="H7277" i="153"/>
  <c r="H7278" i="153"/>
  <c r="H7279" i="153"/>
  <c r="H7280" i="153"/>
  <c r="H7281" i="153"/>
  <c r="H7282" i="153"/>
  <c r="H7283" i="153"/>
  <c r="H7284" i="153"/>
  <c r="H7285" i="153"/>
  <c r="H7286" i="153"/>
  <c r="H7287" i="153"/>
  <c r="H7288" i="153"/>
  <c r="H7289" i="153"/>
  <c r="H7290" i="153"/>
  <c r="H7291" i="153"/>
  <c r="H7292" i="153"/>
  <c r="H7293" i="153"/>
  <c r="H7294" i="153"/>
  <c r="H7295" i="153"/>
  <c r="H7296" i="153"/>
  <c r="H7297" i="153"/>
  <c r="H7298" i="153"/>
  <c r="H7299" i="153"/>
  <c r="H7300" i="153"/>
  <c r="H7301" i="153"/>
  <c r="H7302" i="153"/>
  <c r="H7303" i="153"/>
  <c r="H7304" i="153"/>
  <c r="H7305" i="153"/>
  <c r="H7306" i="153"/>
  <c r="H7307" i="153"/>
  <c r="H7308" i="153"/>
  <c r="H7309" i="153"/>
  <c r="H7310" i="153"/>
  <c r="H7311" i="153"/>
  <c r="H7312" i="153"/>
  <c r="H7313" i="153"/>
  <c r="H7314" i="153"/>
  <c r="H7315" i="153"/>
  <c r="H7316" i="153"/>
  <c r="H7317" i="153"/>
  <c r="H7318" i="153"/>
  <c r="H7319" i="153"/>
  <c r="H7320" i="153"/>
  <c r="H7321" i="153"/>
  <c r="H7322" i="153"/>
  <c r="H7323" i="153"/>
  <c r="H7324" i="153"/>
  <c r="H7325" i="153"/>
  <c r="H7326" i="153"/>
  <c r="H7327" i="153"/>
  <c r="H7328" i="153"/>
  <c r="H7329" i="153"/>
  <c r="H7330" i="153"/>
  <c r="H7331" i="153"/>
  <c r="H7332" i="153"/>
  <c r="H7333" i="153"/>
  <c r="H7334" i="153"/>
  <c r="H7335" i="153"/>
  <c r="H7336" i="153"/>
  <c r="H7337" i="153"/>
  <c r="H7338" i="153"/>
  <c r="H7339" i="153"/>
  <c r="H7340" i="153"/>
  <c r="H7341" i="153"/>
  <c r="H7342" i="153"/>
  <c r="H7343" i="153"/>
  <c r="H7344" i="153"/>
  <c r="H7345" i="153"/>
  <c r="H7346" i="153"/>
  <c r="H7347" i="153"/>
  <c r="H7348" i="153"/>
  <c r="H7349" i="153"/>
  <c r="H7350" i="153"/>
  <c r="H7351" i="153"/>
  <c r="H7352" i="153"/>
  <c r="H7353" i="153"/>
  <c r="H7354" i="153"/>
  <c r="H7355" i="153"/>
  <c r="H7356" i="153"/>
  <c r="H7357" i="153"/>
  <c r="H7358" i="153"/>
  <c r="H7359" i="153"/>
  <c r="H7360" i="153"/>
  <c r="H7361" i="153"/>
  <c r="H7362" i="153"/>
  <c r="H7363" i="153"/>
  <c r="H7364" i="153"/>
  <c r="H7365" i="153"/>
  <c r="H7366" i="153"/>
  <c r="H7367" i="153"/>
  <c r="H7368" i="153"/>
  <c r="H7369" i="153"/>
  <c r="H7370" i="153"/>
  <c r="H7371" i="153"/>
  <c r="H7372" i="153"/>
  <c r="H7373" i="153"/>
  <c r="H7374" i="153"/>
  <c r="H7375" i="153"/>
  <c r="H7376" i="153"/>
  <c r="H7377" i="153"/>
  <c r="H7378" i="153"/>
  <c r="H7379" i="153"/>
  <c r="H7380" i="153"/>
  <c r="H7381" i="153"/>
  <c r="H7382" i="153"/>
  <c r="H7383" i="153"/>
  <c r="H7384" i="153"/>
  <c r="H7385" i="153"/>
  <c r="H7386" i="153"/>
  <c r="H7387" i="153"/>
  <c r="H7388" i="153"/>
  <c r="H7389" i="153"/>
  <c r="H7390" i="153"/>
  <c r="H7391" i="153"/>
  <c r="H7392" i="153"/>
  <c r="H7393" i="153"/>
  <c r="H7394" i="153"/>
  <c r="H7395" i="153"/>
  <c r="H7396" i="153"/>
  <c r="H7397" i="153"/>
  <c r="H7398" i="153"/>
  <c r="H7399" i="153"/>
  <c r="H7400" i="153"/>
  <c r="H7401" i="153"/>
  <c r="H7402" i="153"/>
  <c r="H7403" i="153"/>
  <c r="H7404" i="153"/>
  <c r="H7405" i="153"/>
  <c r="H7406" i="153"/>
  <c r="H7407" i="153"/>
  <c r="H7408" i="153"/>
  <c r="H7409" i="153"/>
  <c r="H7410" i="153"/>
  <c r="H7411" i="153"/>
  <c r="H7412" i="153"/>
  <c r="H7413" i="153"/>
  <c r="H7414" i="153"/>
  <c r="H7415" i="153"/>
  <c r="H7416" i="153"/>
  <c r="H7417" i="153"/>
  <c r="H7418" i="153"/>
  <c r="H7419" i="153"/>
  <c r="H7420" i="153"/>
  <c r="H7421" i="153"/>
  <c r="H7422" i="153"/>
  <c r="H7423" i="153"/>
  <c r="H7424" i="153"/>
  <c r="H7425" i="153"/>
  <c r="H7426" i="153"/>
  <c r="H7427" i="153"/>
  <c r="H7428" i="153"/>
  <c r="H7429" i="153"/>
  <c r="H7430" i="153"/>
  <c r="H7431" i="153"/>
  <c r="H7432" i="153"/>
  <c r="H7433" i="153"/>
  <c r="H7434" i="153"/>
  <c r="H7435" i="153"/>
  <c r="H7436" i="153"/>
  <c r="H7437" i="153"/>
  <c r="H7438" i="153"/>
  <c r="H7439" i="153"/>
  <c r="H7440" i="153"/>
  <c r="H7441" i="153"/>
  <c r="H7442" i="153"/>
  <c r="H7443" i="153"/>
  <c r="H7444" i="153"/>
  <c r="H7445" i="153"/>
  <c r="H7446" i="153"/>
  <c r="H7447" i="153"/>
  <c r="H7448" i="153"/>
  <c r="H7449" i="153"/>
  <c r="H7450" i="153"/>
  <c r="H7451" i="153"/>
  <c r="H7452" i="153"/>
  <c r="H7453" i="153"/>
  <c r="H7454" i="153"/>
  <c r="H7455" i="153"/>
  <c r="H7456" i="153"/>
  <c r="H7457" i="153"/>
  <c r="H7458" i="153"/>
  <c r="H7459" i="153"/>
  <c r="H7460" i="153"/>
  <c r="H7461" i="153"/>
  <c r="H7462" i="153"/>
  <c r="H7463" i="153"/>
  <c r="H7464" i="153"/>
  <c r="H7465" i="153"/>
  <c r="H7466" i="153"/>
  <c r="H7467" i="153"/>
  <c r="H7468" i="153"/>
  <c r="H7469" i="153"/>
  <c r="H7470" i="153"/>
  <c r="H7471" i="153"/>
  <c r="H7472" i="153"/>
  <c r="H7473" i="153"/>
  <c r="H7474" i="153"/>
  <c r="H7475" i="153"/>
  <c r="H7476" i="153"/>
  <c r="H7477" i="153"/>
  <c r="H7478" i="153"/>
  <c r="H7479" i="153"/>
  <c r="H7480" i="153"/>
  <c r="H7481" i="153"/>
  <c r="H7482" i="153"/>
  <c r="H7483" i="153"/>
  <c r="H7484" i="153"/>
  <c r="H7485" i="153"/>
  <c r="H7486" i="153"/>
  <c r="H7487" i="153"/>
  <c r="H7488" i="153"/>
  <c r="H7489" i="153"/>
  <c r="H7490" i="153"/>
  <c r="H7491" i="153"/>
  <c r="H7492" i="153"/>
  <c r="H7493" i="153"/>
  <c r="H7494" i="153"/>
  <c r="H7495" i="153"/>
  <c r="H7496" i="153"/>
  <c r="H7497" i="153"/>
  <c r="H7498" i="153"/>
  <c r="H7499" i="153"/>
  <c r="H7500" i="153"/>
  <c r="H7501" i="153"/>
  <c r="H7502" i="153"/>
  <c r="H7503" i="153"/>
  <c r="H7504" i="153"/>
  <c r="H7505" i="153"/>
  <c r="H7506" i="153"/>
  <c r="H7507" i="153"/>
  <c r="H7508" i="153"/>
  <c r="H7509" i="153"/>
  <c r="H7510" i="153"/>
  <c r="H7511" i="153"/>
  <c r="H7512" i="153"/>
  <c r="H7513" i="153"/>
  <c r="H7514" i="153"/>
  <c r="H7515" i="153"/>
  <c r="H7516" i="153"/>
  <c r="H7517" i="153"/>
  <c r="H7518" i="153"/>
  <c r="H7519" i="153"/>
  <c r="H7520" i="153"/>
  <c r="H7521" i="153"/>
  <c r="H7522" i="153"/>
  <c r="H7523" i="153"/>
  <c r="H7524" i="153"/>
  <c r="H7525" i="153"/>
  <c r="H7526" i="153"/>
  <c r="H7527" i="153"/>
  <c r="H7528" i="153"/>
  <c r="H7529" i="153"/>
  <c r="H7530" i="153"/>
  <c r="H7531" i="153"/>
  <c r="H7532" i="153"/>
  <c r="H7533" i="153"/>
  <c r="H7534" i="153"/>
  <c r="H7535" i="153"/>
  <c r="H7536" i="153"/>
  <c r="H7537" i="153"/>
  <c r="H7538" i="153"/>
  <c r="H7539" i="153"/>
  <c r="H7540" i="153"/>
  <c r="H7541" i="153"/>
  <c r="H7542" i="153"/>
  <c r="H7543" i="153"/>
  <c r="H7544" i="153"/>
  <c r="H7545" i="153"/>
  <c r="H7546" i="153"/>
  <c r="H7547" i="153"/>
  <c r="H7548" i="153"/>
  <c r="H7549" i="153"/>
  <c r="H7550" i="153"/>
  <c r="H7551" i="153"/>
  <c r="H7552" i="153"/>
  <c r="H7553" i="153"/>
  <c r="H7554" i="153"/>
  <c r="H7555" i="153"/>
  <c r="H7556" i="153"/>
  <c r="H7557" i="153"/>
  <c r="H7558" i="153"/>
  <c r="H7559" i="153"/>
  <c r="H7560" i="153"/>
  <c r="H7561" i="153"/>
  <c r="H7562" i="153"/>
  <c r="H7563" i="153"/>
  <c r="H7564" i="153"/>
  <c r="H7565" i="153"/>
  <c r="H7566" i="153"/>
  <c r="H7567" i="153"/>
  <c r="H7568" i="153"/>
  <c r="H7569" i="153"/>
  <c r="H7570" i="153"/>
  <c r="H7571" i="153"/>
  <c r="H7572" i="153"/>
  <c r="H7573" i="153"/>
  <c r="H7574" i="153"/>
  <c r="H7575" i="153"/>
  <c r="H7576" i="153"/>
  <c r="H7577" i="153"/>
  <c r="H7578" i="153"/>
  <c r="H7579" i="153"/>
  <c r="H7580" i="153"/>
  <c r="H7581" i="153"/>
  <c r="H7582" i="153"/>
  <c r="H7583" i="153"/>
  <c r="H7584" i="153"/>
  <c r="H7585" i="153"/>
  <c r="H7586" i="153"/>
  <c r="H7587" i="153"/>
  <c r="H7588" i="153"/>
  <c r="H7589" i="153"/>
  <c r="H7590" i="153"/>
  <c r="H7591" i="153"/>
  <c r="H7592" i="153"/>
  <c r="H7593" i="153"/>
  <c r="H7594" i="153"/>
  <c r="H7595" i="153"/>
  <c r="H7596" i="153"/>
  <c r="H7597" i="153"/>
  <c r="H7598" i="153"/>
  <c r="H7599" i="153"/>
  <c r="H7600" i="153"/>
  <c r="H7601" i="153"/>
  <c r="H7602" i="153"/>
  <c r="H7603" i="153"/>
  <c r="H7604" i="153"/>
  <c r="H7605" i="153"/>
  <c r="H7606" i="153"/>
  <c r="H7607" i="153"/>
  <c r="H7608" i="153"/>
  <c r="H7609" i="153"/>
  <c r="H7610" i="153"/>
  <c r="H7611" i="153"/>
  <c r="H7612" i="153"/>
  <c r="H7613" i="153"/>
  <c r="H7614" i="153"/>
  <c r="H7615" i="153"/>
  <c r="H7616" i="153"/>
  <c r="H7617" i="153"/>
  <c r="H7618" i="153"/>
  <c r="H7619" i="153"/>
  <c r="H7620" i="153"/>
  <c r="H7621" i="153"/>
  <c r="H7622" i="153"/>
  <c r="H7623" i="153"/>
  <c r="H7624" i="153"/>
  <c r="H7625" i="153"/>
  <c r="H7626" i="153"/>
  <c r="H7627" i="153"/>
  <c r="H7628" i="153"/>
  <c r="H7629" i="153"/>
  <c r="H7630" i="153"/>
  <c r="H7631" i="153"/>
  <c r="H7632" i="153"/>
  <c r="H7633" i="153"/>
  <c r="H7634" i="153"/>
  <c r="H7635" i="153"/>
  <c r="H7636" i="153"/>
  <c r="H7637" i="153"/>
  <c r="H7638" i="153"/>
  <c r="H7639" i="153"/>
  <c r="H7640" i="153"/>
  <c r="H7641" i="153"/>
  <c r="H7642" i="153"/>
  <c r="H7643" i="153"/>
  <c r="H7644" i="153"/>
  <c r="H7645" i="153"/>
  <c r="H7646" i="153"/>
  <c r="H7647" i="153"/>
  <c r="H7648" i="153"/>
  <c r="H7649" i="153"/>
  <c r="H7650" i="153"/>
  <c r="H7651" i="153"/>
  <c r="H7652" i="153"/>
  <c r="H7653" i="153"/>
  <c r="H7654" i="153"/>
  <c r="H7655" i="153"/>
  <c r="H7656" i="153"/>
  <c r="H7657" i="153"/>
  <c r="H7658" i="153"/>
  <c r="H7659" i="153"/>
  <c r="H7660" i="153"/>
  <c r="H7661" i="153"/>
  <c r="H7662" i="153"/>
  <c r="H7663" i="153"/>
  <c r="H7664" i="153"/>
  <c r="H7665" i="153"/>
  <c r="H7666" i="153"/>
  <c r="H7667" i="153"/>
  <c r="H7668" i="153"/>
  <c r="H7669" i="153"/>
  <c r="H7670" i="153"/>
  <c r="H7671" i="153"/>
  <c r="H7672" i="153"/>
  <c r="H7673" i="153"/>
  <c r="H7674" i="153"/>
  <c r="H7675" i="153"/>
  <c r="H7676" i="153"/>
  <c r="H7677" i="153"/>
  <c r="H7678" i="153"/>
  <c r="H7679" i="153"/>
  <c r="H7680" i="153"/>
  <c r="H7681" i="153"/>
  <c r="H7682" i="153"/>
  <c r="H7683" i="153"/>
  <c r="H7684" i="153"/>
  <c r="H7685" i="153"/>
  <c r="H7686" i="153"/>
  <c r="H7687" i="153"/>
  <c r="H7688" i="153"/>
  <c r="H7689" i="153"/>
  <c r="H7690" i="153"/>
  <c r="H7691" i="153"/>
  <c r="H7692" i="153"/>
  <c r="H7693" i="153"/>
  <c r="H7694" i="153"/>
  <c r="H7695" i="153"/>
  <c r="H7696" i="153"/>
  <c r="H7697" i="153"/>
  <c r="H7698" i="153"/>
  <c r="H7699" i="153"/>
  <c r="H7700" i="153"/>
  <c r="H7701" i="153"/>
  <c r="H7702" i="153"/>
  <c r="H7703" i="153"/>
  <c r="H7704" i="153"/>
  <c r="H7705" i="153"/>
  <c r="H7706" i="153"/>
  <c r="H7707" i="153"/>
  <c r="H7708" i="153"/>
  <c r="H7709" i="153"/>
  <c r="H7710" i="153"/>
  <c r="H7711" i="153"/>
  <c r="H7712" i="153"/>
  <c r="H7713" i="153"/>
  <c r="H7714" i="153"/>
  <c r="H7715" i="153"/>
  <c r="H7716" i="153"/>
  <c r="H7717" i="153"/>
  <c r="H7718" i="153"/>
  <c r="H7719" i="153"/>
  <c r="H7720" i="153"/>
  <c r="H7721" i="153"/>
  <c r="H7722" i="153"/>
  <c r="H7723" i="153"/>
  <c r="H7724" i="153"/>
  <c r="H7725" i="153"/>
  <c r="H7726" i="153"/>
  <c r="H7727" i="153"/>
  <c r="H7728" i="153"/>
  <c r="H7729" i="153"/>
  <c r="H7730" i="153"/>
  <c r="H7731" i="153"/>
  <c r="H7732" i="153"/>
  <c r="H7733" i="153"/>
  <c r="H7734" i="153"/>
  <c r="H7735" i="153"/>
  <c r="H7736" i="153"/>
  <c r="H7737" i="153"/>
  <c r="H7738" i="153"/>
  <c r="H7739" i="153"/>
  <c r="H7740" i="153"/>
  <c r="H7741" i="153"/>
  <c r="H7742" i="153"/>
  <c r="H7743" i="153"/>
  <c r="H7744" i="153"/>
  <c r="H7745" i="153"/>
  <c r="H7746" i="153"/>
  <c r="H7747" i="153"/>
  <c r="H7748" i="153"/>
  <c r="H7749" i="153"/>
  <c r="H7750" i="153"/>
  <c r="H7751" i="153"/>
  <c r="H7752" i="153"/>
  <c r="H7753" i="153"/>
  <c r="H7754" i="153"/>
  <c r="H7755" i="153"/>
  <c r="H7756" i="153"/>
  <c r="H7757" i="153"/>
  <c r="H7758" i="153"/>
  <c r="H7759" i="153"/>
  <c r="H7760" i="153"/>
  <c r="H7761" i="153"/>
  <c r="H7762" i="153"/>
  <c r="H7763" i="153"/>
  <c r="H7764" i="153"/>
  <c r="H7765" i="153"/>
  <c r="H7766" i="153"/>
  <c r="H7767" i="153"/>
  <c r="H7768" i="153"/>
  <c r="H7769" i="153"/>
  <c r="H7770" i="153"/>
  <c r="H7771" i="153"/>
  <c r="H7772" i="153"/>
  <c r="H7773" i="153"/>
  <c r="H7774" i="153"/>
  <c r="H7775" i="153"/>
  <c r="H7776" i="153"/>
  <c r="H7777" i="153"/>
  <c r="H7778" i="153"/>
  <c r="H7779" i="153"/>
  <c r="H7780" i="153"/>
  <c r="H7781" i="153"/>
  <c r="H7782" i="153"/>
  <c r="H7783" i="153"/>
  <c r="H7784" i="153"/>
  <c r="H7785" i="153"/>
  <c r="H7786" i="153"/>
  <c r="H7787" i="153"/>
  <c r="H7788" i="153"/>
  <c r="H7789" i="153"/>
  <c r="H7790" i="153"/>
  <c r="H7791" i="153"/>
  <c r="H7792" i="153"/>
  <c r="H7793" i="153"/>
  <c r="H7794" i="153"/>
  <c r="H7795" i="153"/>
  <c r="H7796" i="153"/>
  <c r="H7797" i="153"/>
  <c r="H7798" i="153"/>
  <c r="H7799" i="153"/>
  <c r="H7800" i="153"/>
  <c r="H7801" i="153"/>
  <c r="H7802" i="153"/>
  <c r="H7803" i="153"/>
  <c r="H7804" i="153"/>
  <c r="H7805" i="153"/>
  <c r="H7806" i="153"/>
  <c r="H7807" i="153"/>
  <c r="H7808" i="153"/>
  <c r="H7809" i="153"/>
  <c r="H7810" i="153"/>
  <c r="H7811" i="153"/>
  <c r="H7812" i="153"/>
  <c r="H7813" i="153"/>
  <c r="H7814" i="153"/>
  <c r="H7815" i="153"/>
  <c r="H7816" i="153"/>
  <c r="H7817" i="153"/>
  <c r="H7818" i="153"/>
  <c r="H7819" i="153"/>
  <c r="H7820" i="153"/>
  <c r="H7821" i="153"/>
  <c r="H7822" i="153"/>
  <c r="H7823" i="153"/>
  <c r="H7824" i="153"/>
  <c r="H7825" i="153"/>
  <c r="H7826" i="153"/>
  <c r="H7827" i="153"/>
  <c r="H7828" i="153"/>
  <c r="H7829" i="153"/>
  <c r="H7830" i="153"/>
  <c r="H7831" i="153"/>
  <c r="H7832" i="153"/>
  <c r="H7833" i="153"/>
  <c r="H7834" i="153"/>
  <c r="H7835" i="153"/>
  <c r="H7836" i="153"/>
  <c r="H7837" i="153"/>
  <c r="H7838" i="153"/>
  <c r="H7839" i="153"/>
  <c r="H7840" i="153"/>
  <c r="H7841" i="153"/>
  <c r="H7842" i="153"/>
  <c r="H7843" i="153"/>
  <c r="H7844" i="153"/>
  <c r="H7845" i="153"/>
  <c r="H7846" i="153"/>
  <c r="H7847" i="153"/>
  <c r="H7848" i="153"/>
  <c r="H7849" i="153"/>
  <c r="H7850" i="153"/>
  <c r="H7851" i="153"/>
  <c r="H7852" i="153"/>
  <c r="H7853" i="153"/>
  <c r="H7854" i="153"/>
  <c r="H7855" i="153"/>
  <c r="H7856" i="153"/>
  <c r="H7857" i="153"/>
  <c r="H7858" i="153"/>
  <c r="H7859" i="153"/>
  <c r="H7860" i="153"/>
  <c r="H7861" i="153"/>
  <c r="H7862" i="153"/>
  <c r="H7863" i="153"/>
  <c r="H7864" i="153"/>
  <c r="H7865" i="153"/>
  <c r="H7866" i="153"/>
  <c r="H7867" i="153"/>
  <c r="H7868" i="153"/>
  <c r="H7869" i="153"/>
  <c r="H7870" i="153"/>
  <c r="H7871" i="153"/>
  <c r="H7872" i="153"/>
  <c r="H7873" i="153"/>
  <c r="H7874" i="153"/>
  <c r="H7875" i="153"/>
  <c r="H7876" i="153"/>
  <c r="H7877" i="153"/>
  <c r="H7878" i="153"/>
  <c r="H7879" i="153"/>
  <c r="H7880" i="153"/>
  <c r="H7881" i="153"/>
  <c r="H7882" i="153"/>
  <c r="H7883" i="153"/>
  <c r="H7884" i="153"/>
  <c r="H7885" i="153"/>
  <c r="H7886" i="153"/>
  <c r="H7887" i="153"/>
  <c r="H7888" i="153"/>
  <c r="H7889" i="153"/>
  <c r="H7890" i="153"/>
  <c r="H7891" i="153"/>
  <c r="H7892" i="153"/>
  <c r="H7893" i="153"/>
  <c r="H7894" i="153"/>
  <c r="H7895" i="153"/>
  <c r="H7896" i="153"/>
  <c r="H7897" i="153"/>
  <c r="H7898" i="153"/>
  <c r="H7899" i="153"/>
  <c r="H7900" i="153"/>
  <c r="H7901" i="153"/>
  <c r="H7902" i="153"/>
  <c r="H7903" i="153"/>
  <c r="H7904" i="153"/>
  <c r="H7905" i="153"/>
  <c r="H7906" i="153"/>
  <c r="H7907" i="153"/>
  <c r="H7908" i="153"/>
  <c r="H7909" i="153"/>
  <c r="H7910" i="153"/>
  <c r="H7911" i="153"/>
  <c r="H7912" i="153"/>
  <c r="H7913" i="153"/>
  <c r="H7914" i="153"/>
  <c r="H7915" i="153"/>
  <c r="H7916" i="153"/>
  <c r="H7917" i="153"/>
  <c r="H7918" i="153"/>
  <c r="H7919" i="153"/>
  <c r="H7920" i="153"/>
  <c r="H7921" i="153"/>
  <c r="H7922" i="153"/>
  <c r="H7923" i="153"/>
  <c r="H7924" i="153"/>
  <c r="H7925" i="153"/>
  <c r="H7926" i="153"/>
  <c r="H7927" i="153"/>
  <c r="H7928" i="153"/>
  <c r="H7929" i="153"/>
  <c r="H7930" i="153"/>
  <c r="H7931" i="153"/>
  <c r="H7932" i="153"/>
  <c r="H7933" i="153"/>
  <c r="H7934" i="153"/>
  <c r="H7935" i="153"/>
  <c r="H7936" i="153"/>
  <c r="H7937" i="153"/>
  <c r="H7938" i="153"/>
  <c r="H7939" i="153"/>
  <c r="H7940" i="153"/>
  <c r="H7941" i="153"/>
  <c r="H7942" i="153"/>
  <c r="H7943" i="153"/>
  <c r="H7944" i="153"/>
  <c r="H7945" i="153"/>
  <c r="H7946" i="153"/>
  <c r="H7947" i="153"/>
  <c r="H7948" i="153"/>
  <c r="H7949" i="153"/>
  <c r="H7950" i="153"/>
  <c r="H7951" i="153"/>
  <c r="H7952" i="153"/>
  <c r="H7953" i="153"/>
  <c r="H7954" i="153"/>
  <c r="H7955" i="153"/>
  <c r="H7956" i="153"/>
  <c r="H7957" i="153"/>
  <c r="H7958" i="153"/>
  <c r="H7959" i="153"/>
  <c r="H7960" i="153"/>
  <c r="H7961" i="153"/>
  <c r="H7962" i="153"/>
  <c r="H7963" i="153"/>
  <c r="H7964" i="153"/>
  <c r="H7965" i="153"/>
  <c r="H7966" i="153"/>
  <c r="H7967" i="153"/>
  <c r="H7968" i="153"/>
  <c r="H7969" i="153"/>
  <c r="H7970" i="153"/>
  <c r="H7971" i="153"/>
  <c r="H7972" i="153"/>
  <c r="H7973" i="153"/>
  <c r="H7974" i="153"/>
  <c r="H7975" i="153"/>
  <c r="H7976" i="153"/>
  <c r="H7977" i="153"/>
  <c r="H7978" i="153"/>
  <c r="H7979" i="153"/>
  <c r="H7980" i="153"/>
  <c r="H7981" i="153"/>
  <c r="H7982" i="153"/>
  <c r="H7983" i="153"/>
  <c r="H7984" i="153"/>
  <c r="H7985" i="153"/>
  <c r="H7986" i="153"/>
  <c r="H7987" i="153"/>
  <c r="H7988" i="153"/>
  <c r="H7989" i="153"/>
  <c r="H7990" i="153"/>
  <c r="H7991" i="153"/>
  <c r="H7992" i="153"/>
  <c r="H7993" i="153"/>
  <c r="H7994" i="153"/>
  <c r="H7995" i="153"/>
  <c r="H7996" i="153"/>
  <c r="H7997" i="153"/>
  <c r="H7998" i="153"/>
  <c r="H7999" i="153"/>
  <c r="H8000" i="153"/>
  <c r="H8001" i="153"/>
  <c r="H8002" i="153"/>
  <c r="H8003" i="153"/>
  <c r="H8004" i="153"/>
  <c r="H8005" i="153"/>
  <c r="H8006" i="153"/>
  <c r="H8007" i="153"/>
  <c r="H8008" i="153"/>
  <c r="H8009" i="153"/>
  <c r="H8010" i="153"/>
  <c r="H8011" i="153"/>
  <c r="H8012" i="153"/>
  <c r="H8013" i="153"/>
  <c r="H8014" i="153"/>
  <c r="H8015" i="153"/>
  <c r="H8016" i="153"/>
  <c r="H8017" i="153"/>
  <c r="H8018" i="153"/>
  <c r="H8019" i="153"/>
  <c r="H8020" i="153"/>
  <c r="H8021" i="153"/>
  <c r="H8022" i="153"/>
  <c r="H8023" i="153"/>
  <c r="H8024" i="153"/>
  <c r="H8025" i="153"/>
  <c r="H8026" i="153"/>
  <c r="H8027" i="153"/>
  <c r="H8028" i="153"/>
  <c r="H8029" i="153"/>
  <c r="H8030" i="153"/>
  <c r="H8031" i="153"/>
  <c r="H8032" i="153"/>
  <c r="H8033" i="153"/>
  <c r="H8034" i="153"/>
  <c r="H8035" i="153"/>
  <c r="H8036" i="153"/>
  <c r="H8037" i="153"/>
  <c r="H8038" i="153"/>
  <c r="H8039" i="153"/>
  <c r="H8040" i="153"/>
  <c r="H8041" i="153"/>
  <c r="H8042" i="153"/>
  <c r="H8043" i="153"/>
  <c r="H8044" i="153"/>
  <c r="H8045" i="153"/>
  <c r="H8046" i="153"/>
  <c r="H8047" i="153"/>
  <c r="H8048" i="153"/>
  <c r="H8049" i="153"/>
  <c r="H8050" i="153"/>
  <c r="H8051" i="153"/>
  <c r="H8052" i="153"/>
  <c r="H8053" i="153"/>
  <c r="H8054" i="153"/>
  <c r="H8055" i="153"/>
  <c r="H8056" i="153"/>
  <c r="H8057" i="153"/>
  <c r="H8058" i="153"/>
  <c r="H8059" i="153"/>
  <c r="H8060" i="153"/>
  <c r="H8061" i="153"/>
  <c r="H8062" i="153"/>
  <c r="H8063" i="153"/>
  <c r="H8064" i="153"/>
  <c r="H8065" i="153"/>
  <c r="H8066" i="153"/>
  <c r="H8067" i="153"/>
  <c r="H8068" i="153"/>
  <c r="H8069" i="153"/>
  <c r="H8070" i="153"/>
  <c r="H8071" i="153"/>
  <c r="H8072" i="153"/>
  <c r="H8073" i="153"/>
  <c r="H8074" i="153"/>
  <c r="H8075" i="153"/>
  <c r="H8076" i="153"/>
  <c r="H8077" i="153"/>
  <c r="H8078" i="153"/>
  <c r="H8079" i="153"/>
  <c r="H8080" i="153"/>
  <c r="H8081" i="153"/>
  <c r="H8082" i="153"/>
  <c r="H8083" i="153"/>
  <c r="H8084" i="153"/>
  <c r="H8085" i="153"/>
  <c r="H8086" i="153"/>
  <c r="H8087" i="153"/>
  <c r="H8088" i="153"/>
  <c r="H8089" i="153"/>
  <c r="H8090" i="153"/>
  <c r="H8091" i="153"/>
  <c r="H8092" i="153"/>
  <c r="H8093" i="153"/>
  <c r="H8094" i="153"/>
  <c r="H8095" i="153"/>
  <c r="H8096" i="153"/>
  <c r="H8097" i="153"/>
  <c r="H8098" i="153"/>
  <c r="H8099" i="153"/>
  <c r="H8100" i="153"/>
  <c r="H8101" i="153"/>
  <c r="H8102" i="153"/>
  <c r="H8103" i="153"/>
  <c r="H8104" i="153"/>
  <c r="H8105" i="153"/>
  <c r="H8106" i="153"/>
  <c r="H8107" i="153"/>
  <c r="H8108" i="153"/>
  <c r="H8109" i="153"/>
  <c r="H8110" i="153"/>
  <c r="H8111" i="153"/>
  <c r="H8112" i="153"/>
  <c r="H8113" i="153"/>
  <c r="H8114" i="153"/>
  <c r="H8115" i="153"/>
  <c r="H8116" i="153"/>
  <c r="H8117" i="153"/>
  <c r="H8118" i="153"/>
  <c r="H8119" i="153"/>
  <c r="H8120" i="153"/>
  <c r="H8121" i="153"/>
  <c r="H8122" i="153"/>
  <c r="H8123" i="153"/>
  <c r="H8124" i="153"/>
  <c r="H8125" i="153"/>
  <c r="H8126" i="153"/>
  <c r="H8127" i="153"/>
  <c r="H8128" i="153"/>
  <c r="H8129" i="153"/>
  <c r="H8130" i="153"/>
  <c r="H8131" i="153"/>
  <c r="H8132" i="153"/>
  <c r="H8133" i="153"/>
  <c r="H8134" i="153"/>
  <c r="H8135" i="153"/>
  <c r="H8136" i="153"/>
  <c r="H8137" i="153"/>
  <c r="H8138" i="153"/>
  <c r="H8139" i="153"/>
  <c r="H8140" i="153"/>
  <c r="H8141" i="153"/>
  <c r="H8142" i="153"/>
  <c r="H8143" i="153"/>
  <c r="H8144" i="153"/>
  <c r="H8145" i="153"/>
  <c r="H8146" i="153"/>
  <c r="H8147" i="153"/>
  <c r="H8148" i="153"/>
  <c r="H8149" i="153"/>
  <c r="H8150" i="153"/>
  <c r="H8151" i="153"/>
  <c r="H8152" i="153"/>
  <c r="H8153" i="153"/>
  <c r="H8154" i="153"/>
  <c r="H8155" i="153"/>
  <c r="H8156" i="153"/>
  <c r="H8157" i="153"/>
  <c r="H8158" i="153"/>
  <c r="H8159" i="153"/>
  <c r="H8160" i="153"/>
  <c r="H8161" i="153"/>
  <c r="H8162" i="153"/>
  <c r="H8163" i="153"/>
  <c r="H8164" i="153"/>
  <c r="H8165" i="153"/>
  <c r="H8166" i="153"/>
  <c r="H8167" i="153"/>
  <c r="H8168" i="153"/>
  <c r="H8169" i="153"/>
  <c r="H8170" i="153"/>
  <c r="H8171" i="153"/>
  <c r="H8172" i="153"/>
  <c r="H8173" i="153"/>
  <c r="H8174" i="153"/>
  <c r="H8175" i="153"/>
  <c r="H8176" i="153"/>
  <c r="H8177" i="153"/>
  <c r="H8178" i="153"/>
  <c r="H8179" i="153"/>
  <c r="H8180" i="153"/>
  <c r="H8181" i="153"/>
  <c r="H8182" i="153"/>
  <c r="H8183" i="153"/>
  <c r="H8184" i="153"/>
  <c r="H8185" i="153"/>
  <c r="H8186" i="153"/>
  <c r="H8187" i="153"/>
  <c r="H8188" i="153"/>
  <c r="H8189" i="153"/>
  <c r="H8190" i="153"/>
  <c r="H8191" i="153"/>
  <c r="H8192" i="153"/>
  <c r="H8193" i="153"/>
  <c r="H8194" i="153"/>
  <c r="H8195" i="153"/>
  <c r="H8196" i="153"/>
  <c r="H8197" i="153"/>
  <c r="H8198" i="153"/>
  <c r="H8199" i="153"/>
  <c r="H8200" i="153"/>
  <c r="H8201" i="153"/>
  <c r="H8202" i="153"/>
  <c r="H8203" i="153"/>
  <c r="H8204" i="153"/>
  <c r="H8205" i="153"/>
  <c r="H8206" i="153"/>
  <c r="H8207" i="153"/>
  <c r="H8208" i="153"/>
  <c r="H8209" i="153"/>
  <c r="H8210" i="153"/>
  <c r="H8211" i="153"/>
  <c r="H8212" i="153"/>
  <c r="H8213" i="153"/>
  <c r="H8214" i="153"/>
  <c r="H8215" i="153"/>
  <c r="H8216" i="153"/>
  <c r="H8217" i="153"/>
  <c r="H8218" i="153"/>
  <c r="H8219" i="153"/>
  <c r="H8220" i="153"/>
  <c r="H8221" i="153"/>
  <c r="H8222" i="153"/>
  <c r="H8223" i="153"/>
  <c r="H8224" i="153"/>
  <c r="H8225" i="153"/>
  <c r="H8226" i="153"/>
  <c r="H8227" i="153"/>
  <c r="H8228" i="153"/>
  <c r="H8229" i="153"/>
  <c r="H8230" i="153"/>
  <c r="H8231" i="153"/>
  <c r="H8232" i="153"/>
  <c r="H8233" i="153"/>
  <c r="H8234" i="153"/>
  <c r="H8235" i="153"/>
  <c r="H8236" i="153"/>
  <c r="H8237" i="153"/>
  <c r="H8238" i="153"/>
  <c r="H8239" i="153"/>
  <c r="H8240" i="153"/>
  <c r="H8241" i="153"/>
  <c r="H8242" i="153"/>
  <c r="H8243" i="153"/>
  <c r="H8244" i="153"/>
  <c r="H8245" i="153"/>
  <c r="H8246" i="153"/>
  <c r="H8247" i="153"/>
  <c r="H8248" i="153"/>
  <c r="H8249" i="153"/>
  <c r="H8250" i="153"/>
  <c r="H8251" i="153"/>
  <c r="H8252" i="153"/>
  <c r="H8253" i="153"/>
  <c r="H8254" i="153"/>
  <c r="H8255" i="153"/>
  <c r="H8256" i="153"/>
  <c r="H8257" i="153"/>
  <c r="H8258" i="153"/>
  <c r="H8259" i="153"/>
  <c r="H8260" i="153"/>
  <c r="H8261" i="153"/>
  <c r="H8262" i="153"/>
  <c r="H8263" i="153"/>
  <c r="H8264" i="153"/>
  <c r="H8265" i="153"/>
  <c r="H8266" i="153"/>
  <c r="H8267" i="153"/>
  <c r="H8268" i="153"/>
  <c r="H8269" i="153"/>
  <c r="H8270" i="153"/>
  <c r="H8271" i="153"/>
  <c r="H8272" i="153"/>
  <c r="H8273" i="153"/>
  <c r="H8274" i="153"/>
  <c r="H8275" i="153"/>
  <c r="H8276" i="153"/>
  <c r="H8277" i="153"/>
  <c r="H8278" i="153"/>
  <c r="H8279" i="153"/>
  <c r="H8280" i="153"/>
  <c r="H8281" i="153"/>
  <c r="H8282" i="153"/>
  <c r="H8283" i="153"/>
  <c r="H8284" i="153"/>
  <c r="H8285" i="153"/>
  <c r="H8286" i="153"/>
  <c r="H8287" i="153"/>
  <c r="H8288" i="153"/>
  <c r="H8289" i="153"/>
  <c r="H8290" i="153"/>
  <c r="H8291" i="153"/>
  <c r="H8292" i="153"/>
  <c r="H8293" i="153"/>
  <c r="H8294" i="153"/>
  <c r="H8295" i="153"/>
  <c r="H8296" i="153"/>
  <c r="H8297" i="153"/>
  <c r="H8298" i="153"/>
  <c r="H8299" i="153"/>
  <c r="H8300" i="153"/>
  <c r="H8301" i="153"/>
  <c r="H8302" i="153"/>
  <c r="H8303" i="153"/>
  <c r="H8304" i="153"/>
  <c r="H8305" i="153"/>
  <c r="H8306" i="153"/>
  <c r="H8307" i="153"/>
  <c r="H8308" i="153"/>
  <c r="H8309" i="153"/>
  <c r="H8310" i="153"/>
  <c r="H8311" i="153"/>
  <c r="H8312" i="153"/>
  <c r="H8313" i="153"/>
  <c r="H8314" i="153"/>
  <c r="H8315" i="153"/>
  <c r="H8316" i="153"/>
  <c r="H8317" i="153"/>
  <c r="H8318" i="153"/>
  <c r="H8319" i="153"/>
  <c r="H8320" i="153"/>
  <c r="H8321" i="153"/>
  <c r="H8322" i="153"/>
  <c r="H8323" i="153"/>
  <c r="H8324" i="153"/>
  <c r="H8325" i="153"/>
  <c r="H8326" i="153"/>
  <c r="H8327" i="153"/>
  <c r="H8328" i="153"/>
  <c r="H8329" i="153"/>
  <c r="H8330" i="153"/>
  <c r="H8331" i="153"/>
  <c r="H8332" i="153"/>
  <c r="H8333" i="153"/>
  <c r="H8334" i="153"/>
  <c r="H8335" i="153"/>
  <c r="H8336" i="153"/>
  <c r="H8337" i="153"/>
  <c r="H8338" i="153"/>
  <c r="H8339" i="153"/>
  <c r="H8340" i="153"/>
  <c r="H8341" i="153"/>
  <c r="H8342" i="153"/>
  <c r="H8343" i="153"/>
  <c r="H8344" i="153"/>
  <c r="H8345" i="153"/>
  <c r="H8346" i="153"/>
  <c r="H8347" i="153"/>
  <c r="H8348" i="153"/>
  <c r="H8349" i="153"/>
  <c r="H8350" i="153"/>
  <c r="H8351" i="153"/>
  <c r="H8352" i="153"/>
  <c r="H8353" i="153"/>
  <c r="H8354" i="153"/>
  <c r="H8355" i="153"/>
  <c r="H8356" i="153"/>
  <c r="H8357" i="153"/>
  <c r="H8358" i="153"/>
  <c r="H8359" i="153"/>
  <c r="H8360" i="153"/>
  <c r="H8361" i="153"/>
  <c r="H8362" i="153"/>
  <c r="H8363" i="153"/>
  <c r="H8364" i="153"/>
  <c r="H8365" i="153"/>
  <c r="H8366" i="153"/>
  <c r="H8367" i="153"/>
  <c r="H8368" i="153"/>
  <c r="H8369" i="153"/>
  <c r="H8370" i="153"/>
  <c r="H8371" i="153"/>
  <c r="H8372" i="153"/>
  <c r="H8373" i="153"/>
  <c r="H8374" i="153"/>
  <c r="H8375" i="153"/>
  <c r="H8376" i="153"/>
  <c r="H8377" i="153"/>
  <c r="H8378" i="153"/>
  <c r="H8379" i="153"/>
  <c r="H8380" i="153"/>
  <c r="H8381" i="153"/>
  <c r="H8382" i="153"/>
  <c r="H8383" i="153"/>
  <c r="H8384" i="153"/>
  <c r="H8385" i="153"/>
  <c r="H8386" i="153"/>
  <c r="H8387" i="153"/>
  <c r="H8388" i="153"/>
  <c r="H8389" i="153"/>
  <c r="H8390" i="153"/>
  <c r="H8391" i="153"/>
  <c r="H8392" i="153"/>
  <c r="H8393" i="153"/>
  <c r="H8394" i="153"/>
  <c r="H8395" i="153"/>
  <c r="H8396" i="153"/>
  <c r="H8397" i="153"/>
  <c r="H8398" i="153"/>
  <c r="H8399" i="153"/>
  <c r="H8400" i="153"/>
  <c r="H8401" i="153"/>
  <c r="H8402" i="153"/>
  <c r="H8403" i="153"/>
  <c r="H8404" i="153"/>
  <c r="H8405" i="153"/>
  <c r="H8406" i="153"/>
  <c r="H8407" i="153"/>
  <c r="H8408" i="153"/>
  <c r="H8409" i="153"/>
  <c r="H8410" i="153"/>
  <c r="H8411" i="153"/>
  <c r="H8412" i="153"/>
  <c r="H8413" i="153"/>
  <c r="H8414" i="153"/>
  <c r="H8415" i="153"/>
  <c r="H8416" i="153"/>
  <c r="H8417" i="153"/>
  <c r="H8418" i="153"/>
  <c r="H8419" i="153"/>
  <c r="H8420" i="153"/>
  <c r="H8421" i="153"/>
  <c r="H8422" i="153"/>
  <c r="H8423" i="153"/>
  <c r="H8424" i="153"/>
  <c r="H8425" i="153"/>
  <c r="H8426" i="153"/>
  <c r="H8427" i="153"/>
  <c r="H8428" i="153"/>
  <c r="H8429" i="153"/>
  <c r="H8430" i="153"/>
  <c r="H8431" i="153"/>
  <c r="H8432" i="153"/>
  <c r="H8433" i="153"/>
  <c r="H8434" i="153"/>
  <c r="H8435" i="153"/>
  <c r="H8436" i="153"/>
  <c r="H8437" i="153"/>
  <c r="H8438" i="153"/>
  <c r="H8439" i="153"/>
  <c r="H8440" i="153"/>
  <c r="H8441" i="153"/>
  <c r="H8442" i="153"/>
  <c r="H8443" i="153"/>
  <c r="H8444" i="153"/>
  <c r="H8445" i="153"/>
  <c r="H8446" i="153"/>
  <c r="H8447" i="153"/>
  <c r="H8448" i="153"/>
  <c r="H8449" i="153"/>
  <c r="H8450" i="153"/>
  <c r="H8451" i="153"/>
  <c r="H8452" i="153"/>
  <c r="H8453" i="153"/>
  <c r="H8454" i="153"/>
  <c r="H8455" i="153"/>
  <c r="H8456" i="153"/>
  <c r="H8457" i="153"/>
  <c r="H8458" i="153"/>
  <c r="H8459" i="153"/>
  <c r="H8460" i="153"/>
  <c r="H8461" i="153"/>
  <c r="H8462" i="153"/>
  <c r="H8463" i="153"/>
  <c r="H8464" i="153"/>
  <c r="H8465" i="153"/>
  <c r="H8466" i="153"/>
  <c r="H8467" i="153"/>
  <c r="H8468" i="153"/>
  <c r="H8469" i="153"/>
  <c r="H8470" i="153"/>
  <c r="H8471" i="153"/>
  <c r="H8472" i="153"/>
  <c r="H8473" i="153"/>
  <c r="H8474" i="153"/>
  <c r="H8475" i="153"/>
  <c r="H8476" i="153"/>
  <c r="H8477" i="153"/>
  <c r="H8478" i="153"/>
  <c r="H8479" i="153"/>
  <c r="H8480" i="153"/>
  <c r="H8481" i="153"/>
  <c r="H8482" i="153"/>
  <c r="H8483" i="153"/>
  <c r="H8484" i="153"/>
  <c r="H8485" i="153"/>
  <c r="H8486" i="153"/>
  <c r="H8487" i="153"/>
  <c r="H8488" i="153"/>
  <c r="H8489" i="153"/>
  <c r="H8490" i="153"/>
  <c r="H8491" i="153"/>
  <c r="H8492" i="153"/>
  <c r="H8493" i="153"/>
  <c r="H8494" i="153"/>
  <c r="H8495" i="153"/>
  <c r="H8496" i="153"/>
  <c r="H8497" i="153"/>
  <c r="H8498" i="153"/>
  <c r="H8499" i="153"/>
  <c r="H8500" i="153"/>
  <c r="H8501" i="153"/>
  <c r="H8502" i="153"/>
  <c r="H8503" i="153"/>
  <c r="H8504" i="153"/>
  <c r="H8505" i="153"/>
  <c r="H8506" i="153"/>
  <c r="H8507" i="153"/>
  <c r="H8508" i="153"/>
  <c r="H8509" i="153"/>
  <c r="H8510" i="153"/>
  <c r="H8511" i="153"/>
  <c r="H8512" i="153"/>
  <c r="H8513" i="153"/>
  <c r="H8514" i="153"/>
  <c r="H8515" i="153"/>
  <c r="H8516" i="153"/>
  <c r="H8517" i="153"/>
  <c r="H8518" i="153"/>
  <c r="H8519" i="153"/>
  <c r="H8520" i="153"/>
  <c r="H8521" i="153"/>
  <c r="H8522" i="153"/>
  <c r="H8523" i="153"/>
  <c r="H8524" i="153"/>
  <c r="H8525" i="153"/>
  <c r="H8526" i="153"/>
  <c r="H8527" i="153"/>
  <c r="H8528" i="153"/>
  <c r="H8529" i="153"/>
  <c r="H8530" i="153"/>
  <c r="H8531" i="153"/>
  <c r="H8532" i="153"/>
  <c r="H8533" i="153"/>
  <c r="H8534" i="153"/>
  <c r="H8535" i="153"/>
  <c r="H8536" i="153"/>
  <c r="H8537" i="153"/>
  <c r="H8538" i="153"/>
  <c r="H8539" i="153"/>
  <c r="H8540" i="153"/>
  <c r="H8541" i="153"/>
  <c r="H8542" i="153"/>
  <c r="H8543" i="153"/>
  <c r="H8544" i="153"/>
  <c r="H8545" i="153"/>
  <c r="H8546" i="153"/>
  <c r="H8547" i="153"/>
  <c r="H8548" i="153"/>
  <c r="H8549" i="153"/>
  <c r="H8550" i="153"/>
  <c r="H8551" i="153"/>
  <c r="H8552" i="153"/>
  <c r="H8553" i="153"/>
  <c r="H8554" i="153"/>
  <c r="H8555" i="153"/>
  <c r="H8556" i="153"/>
  <c r="H8557" i="153"/>
  <c r="H8558" i="153"/>
  <c r="H8559" i="153"/>
  <c r="H8560" i="153"/>
  <c r="H8561" i="153"/>
  <c r="H8562" i="153"/>
  <c r="H8563" i="153"/>
  <c r="H8564" i="153"/>
  <c r="H8565" i="153"/>
  <c r="H8566" i="153"/>
  <c r="H8567" i="153"/>
  <c r="H8568" i="153"/>
  <c r="H8569" i="153"/>
  <c r="H8570" i="153"/>
  <c r="H8571" i="153"/>
  <c r="H8572" i="153"/>
  <c r="H8573" i="153"/>
  <c r="H8574" i="153"/>
  <c r="H8575" i="153"/>
  <c r="H8576" i="153"/>
  <c r="H8577" i="153"/>
  <c r="H8578" i="153"/>
  <c r="H8579" i="153"/>
  <c r="H8580" i="153"/>
  <c r="H8581" i="153"/>
  <c r="H8582" i="153"/>
  <c r="H8583" i="153"/>
  <c r="H8584" i="153"/>
  <c r="H8585" i="153"/>
  <c r="H8586" i="153"/>
  <c r="H8587" i="153"/>
  <c r="H8588" i="153"/>
  <c r="H8589" i="153"/>
  <c r="H8590" i="153"/>
  <c r="H8591" i="153"/>
  <c r="H8592" i="153"/>
  <c r="H8593" i="153"/>
  <c r="H8594" i="153"/>
  <c r="H8595" i="153"/>
  <c r="H8596" i="153"/>
  <c r="H8597" i="153"/>
  <c r="H8598" i="153"/>
  <c r="H8599" i="153"/>
  <c r="H8600" i="153"/>
  <c r="H8601" i="153"/>
  <c r="H8602" i="153"/>
  <c r="H8603" i="153"/>
  <c r="H8604" i="153"/>
  <c r="H8605" i="153"/>
  <c r="H8606" i="153"/>
  <c r="H8607" i="153"/>
  <c r="H8608" i="153"/>
  <c r="H8609" i="153"/>
  <c r="H8610" i="153"/>
  <c r="H8611" i="153"/>
  <c r="H8612" i="153"/>
  <c r="H8613" i="153"/>
  <c r="H8614" i="153"/>
  <c r="H8615" i="153"/>
  <c r="H8616" i="153"/>
  <c r="H8617" i="153"/>
  <c r="H8618" i="153"/>
  <c r="H8619" i="153"/>
  <c r="H8620" i="153"/>
  <c r="H8621" i="153"/>
  <c r="H8622" i="153"/>
  <c r="H8623" i="153"/>
  <c r="H8624" i="153"/>
  <c r="H8625" i="153"/>
  <c r="H8626" i="153"/>
  <c r="H8627" i="153"/>
  <c r="H8628" i="153"/>
  <c r="H8629" i="153"/>
  <c r="H8630" i="153"/>
  <c r="H8631" i="153"/>
  <c r="H8632" i="153"/>
  <c r="H8633" i="153"/>
  <c r="H8634" i="153"/>
  <c r="H8635" i="153"/>
  <c r="H8636" i="153"/>
  <c r="H8637" i="153"/>
  <c r="H8638" i="153"/>
  <c r="H8639" i="153"/>
  <c r="H8640" i="153"/>
  <c r="H8641" i="153"/>
  <c r="H8642" i="153"/>
  <c r="H8643" i="153"/>
  <c r="H8644" i="153"/>
  <c r="H8645" i="153"/>
  <c r="H8646" i="153"/>
  <c r="H8647" i="153"/>
  <c r="H8648" i="153"/>
  <c r="H8649" i="153"/>
  <c r="H8650" i="153"/>
  <c r="H8651" i="153"/>
  <c r="H8652" i="153"/>
  <c r="H8653" i="153"/>
  <c r="H8654" i="153"/>
  <c r="H8655" i="153"/>
  <c r="H8656" i="153"/>
  <c r="H8657" i="153"/>
  <c r="H8658" i="153"/>
  <c r="H8659" i="153"/>
  <c r="H8660" i="153"/>
  <c r="H8661" i="153"/>
  <c r="H8662" i="153"/>
  <c r="H8663" i="153"/>
  <c r="H8664" i="153"/>
  <c r="H8665" i="153"/>
  <c r="H8666" i="153"/>
  <c r="H8667" i="153"/>
  <c r="H8668" i="153"/>
  <c r="H8669" i="153"/>
  <c r="H8670" i="153"/>
  <c r="H8671" i="153"/>
  <c r="H8672" i="153"/>
  <c r="H8673" i="153"/>
  <c r="H8674" i="153"/>
  <c r="H8675" i="153"/>
  <c r="H8676" i="153"/>
  <c r="H8677" i="153"/>
  <c r="H8678" i="153"/>
  <c r="H8679" i="153"/>
  <c r="H8680" i="153"/>
  <c r="H8681" i="153"/>
  <c r="H8682" i="153"/>
  <c r="H8683" i="153"/>
  <c r="H8684" i="153"/>
  <c r="H8685" i="153"/>
  <c r="H8686" i="153"/>
  <c r="H8687" i="153"/>
  <c r="H8688" i="153"/>
  <c r="H8689" i="153"/>
  <c r="H8690" i="153"/>
  <c r="H8691" i="153"/>
  <c r="H8692" i="153"/>
  <c r="H8693" i="153"/>
  <c r="H8694" i="153"/>
  <c r="H8695" i="153"/>
  <c r="H8696" i="153"/>
  <c r="H8697" i="153"/>
  <c r="H8698" i="153"/>
  <c r="H8699" i="153"/>
  <c r="H8700" i="153"/>
  <c r="H8701" i="153"/>
  <c r="H8702" i="153"/>
  <c r="H8703" i="153"/>
  <c r="H8704" i="153"/>
  <c r="H8705" i="153"/>
  <c r="H8706" i="153"/>
  <c r="H8707" i="153"/>
  <c r="H8708" i="153"/>
  <c r="H8709" i="153"/>
  <c r="H8710" i="153"/>
  <c r="H8711" i="153"/>
  <c r="H8712" i="153"/>
  <c r="H8713" i="153"/>
  <c r="H8714" i="153"/>
  <c r="H8715" i="153"/>
  <c r="H8716" i="153"/>
  <c r="H8717" i="153"/>
  <c r="H8718" i="153"/>
  <c r="H8719" i="153"/>
  <c r="H8720" i="153"/>
  <c r="H8721" i="153"/>
  <c r="H8722" i="153"/>
  <c r="H8723" i="153"/>
  <c r="H8724" i="153"/>
  <c r="H8725" i="153"/>
  <c r="H8726" i="153"/>
  <c r="H8727" i="153"/>
  <c r="H8728" i="153"/>
  <c r="H8729" i="153"/>
  <c r="H8730" i="153"/>
  <c r="H8731" i="153"/>
  <c r="H8732" i="153"/>
  <c r="H8733" i="153"/>
  <c r="H8734" i="153"/>
  <c r="H8735" i="153"/>
  <c r="H8736" i="153"/>
  <c r="H8737" i="153"/>
  <c r="H8738" i="153"/>
  <c r="H8739" i="153"/>
  <c r="H8740" i="153"/>
  <c r="H8741" i="153"/>
  <c r="H8742" i="153"/>
  <c r="H8743" i="153"/>
  <c r="H8744" i="153"/>
  <c r="H8745" i="153"/>
  <c r="H8746" i="153"/>
  <c r="H8747" i="153"/>
  <c r="H8748" i="153"/>
  <c r="H8749" i="153"/>
  <c r="H8750" i="153"/>
  <c r="H8751" i="153"/>
  <c r="H8752" i="153"/>
  <c r="H8753" i="153"/>
  <c r="H8754" i="153"/>
  <c r="H8755" i="153"/>
  <c r="H8756" i="153"/>
  <c r="H8757" i="153"/>
  <c r="H8758" i="153"/>
  <c r="H8759" i="153"/>
  <c r="H8760" i="153"/>
  <c r="H8761" i="153"/>
  <c r="H8762" i="153"/>
  <c r="H8763" i="153"/>
  <c r="H8764" i="153"/>
  <c r="H8765" i="153"/>
  <c r="H8766" i="153"/>
  <c r="H8767" i="153"/>
  <c r="H8768" i="153"/>
  <c r="H8769" i="153"/>
  <c r="H8770" i="153"/>
  <c r="H8771" i="153"/>
  <c r="H8772" i="153"/>
  <c r="H8773" i="153"/>
  <c r="H8774" i="153"/>
  <c r="H8775" i="153"/>
  <c r="H8776" i="153"/>
  <c r="H8777" i="153"/>
  <c r="H8778" i="153"/>
  <c r="H8779" i="153"/>
  <c r="H8780" i="153"/>
  <c r="H8781" i="153"/>
  <c r="H8782" i="153"/>
  <c r="H8783" i="153"/>
  <c r="H8784" i="153"/>
  <c r="H8785" i="153"/>
  <c r="H8786" i="153"/>
  <c r="H8787" i="153"/>
  <c r="H8788" i="153"/>
  <c r="H8789" i="153"/>
  <c r="H8790" i="153"/>
  <c r="H8791" i="153"/>
  <c r="H8792" i="153"/>
  <c r="H8793" i="153"/>
  <c r="H8794" i="153"/>
  <c r="H8795" i="153"/>
  <c r="H8796" i="153"/>
  <c r="H8797" i="153"/>
  <c r="H8798" i="153"/>
  <c r="H8799" i="153"/>
  <c r="H8800" i="153"/>
  <c r="H8801" i="153"/>
  <c r="H8802" i="153"/>
  <c r="H8803" i="153"/>
  <c r="H8804" i="153"/>
  <c r="H8805" i="153"/>
  <c r="H8806" i="153"/>
  <c r="H8807" i="153"/>
  <c r="H8808" i="153"/>
  <c r="H8809" i="153"/>
  <c r="H8810" i="153"/>
  <c r="H8811" i="153"/>
  <c r="H8812" i="153"/>
  <c r="H8813" i="153"/>
  <c r="H8814" i="153"/>
  <c r="H8815" i="153"/>
  <c r="H8816" i="153"/>
  <c r="H8817" i="153"/>
  <c r="H8818" i="153"/>
  <c r="H8819" i="153"/>
  <c r="H8820" i="153"/>
  <c r="H8821" i="153"/>
  <c r="H8822" i="153"/>
  <c r="H8823" i="153"/>
  <c r="H8824" i="153"/>
  <c r="H8825" i="153"/>
  <c r="H8826" i="153"/>
  <c r="H8827" i="153"/>
  <c r="H8828" i="153"/>
  <c r="H8829" i="153"/>
  <c r="H8830" i="153"/>
  <c r="H8831" i="153"/>
  <c r="H8832" i="153"/>
  <c r="H8833" i="153"/>
  <c r="H8834" i="153"/>
  <c r="H8835" i="153"/>
  <c r="H8836" i="153"/>
  <c r="H8837" i="153"/>
  <c r="H8838" i="153"/>
  <c r="H8839" i="153"/>
  <c r="H8840" i="153"/>
  <c r="H8841" i="153"/>
  <c r="H8842" i="153"/>
  <c r="H8843" i="153"/>
  <c r="H8844" i="153"/>
  <c r="H8845" i="153"/>
  <c r="H8846" i="153"/>
  <c r="H8847" i="153"/>
  <c r="H8848" i="153"/>
  <c r="H8849" i="153"/>
  <c r="H8850" i="153"/>
  <c r="H8851" i="153"/>
  <c r="H8852" i="153"/>
  <c r="H8853" i="153"/>
  <c r="H8854" i="153"/>
  <c r="H8855" i="153"/>
  <c r="H8856" i="153"/>
  <c r="H8857" i="153"/>
  <c r="H8858" i="153"/>
  <c r="H8859" i="153"/>
  <c r="H8860" i="153"/>
  <c r="H8861" i="153"/>
  <c r="H8862" i="153"/>
  <c r="H8863" i="153"/>
  <c r="H8864" i="153"/>
  <c r="H8865" i="153"/>
  <c r="H8866" i="153"/>
  <c r="H8867" i="153"/>
  <c r="H8868" i="153"/>
  <c r="H8869" i="153"/>
  <c r="H8870" i="153"/>
  <c r="H8871" i="153"/>
  <c r="H8872" i="153"/>
  <c r="H8873" i="153"/>
  <c r="H8874" i="153"/>
  <c r="H8875" i="153"/>
  <c r="H8876" i="153"/>
  <c r="H8877" i="153"/>
  <c r="H8878" i="153"/>
  <c r="H8879" i="153"/>
  <c r="H8880" i="153"/>
  <c r="H8881" i="153"/>
  <c r="H8882" i="153"/>
  <c r="H8883" i="153"/>
  <c r="H8884" i="153"/>
  <c r="H8885" i="153"/>
  <c r="H8886" i="153"/>
  <c r="H8887" i="153"/>
  <c r="H8888" i="153"/>
  <c r="H8889" i="153"/>
  <c r="H8890" i="153"/>
  <c r="H8891" i="153"/>
  <c r="H8892" i="153"/>
  <c r="H8893" i="153"/>
  <c r="H8894" i="153"/>
  <c r="H8895" i="153"/>
  <c r="H8896" i="153"/>
  <c r="H8897" i="153"/>
  <c r="H8898" i="153"/>
  <c r="H8899" i="153"/>
  <c r="H8900" i="153"/>
  <c r="H8901" i="153"/>
  <c r="H8902" i="153"/>
  <c r="H8903" i="153"/>
  <c r="H8904" i="153"/>
  <c r="H8905" i="153"/>
  <c r="H8906" i="153"/>
  <c r="H8907" i="153"/>
  <c r="H8908" i="153"/>
  <c r="H8909" i="153"/>
  <c r="H8910" i="153"/>
  <c r="H8911" i="153"/>
  <c r="H8912" i="153"/>
  <c r="H8913" i="153"/>
  <c r="H8914" i="153"/>
  <c r="H8915" i="153"/>
  <c r="H8916" i="153"/>
  <c r="H8917" i="153"/>
  <c r="H8918" i="153"/>
  <c r="H8919" i="153"/>
  <c r="H8920" i="153"/>
  <c r="H8921" i="153"/>
  <c r="H8922" i="153"/>
  <c r="H8923" i="153"/>
  <c r="H8924" i="153"/>
  <c r="H8925" i="153"/>
  <c r="H8926" i="153"/>
  <c r="H8927" i="153"/>
  <c r="H8928" i="153"/>
  <c r="H8929" i="153"/>
  <c r="H8930" i="153"/>
  <c r="H8931" i="153"/>
  <c r="H8932" i="153"/>
  <c r="H8933" i="153"/>
  <c r="H8934" i="153"/>
  <c r="H8935" i="153"/>
  <c r="H8936" i="153"/>
  <c r="H8937" i="153"/>
  <c r="H8938" i="153"/>
  <c r="H8939" i="153"/>
  <c r="H8940" i="153"/>
  <c r="H8941" i="153"/>
  <c r="H8942" i="153"/>
  <c r="H8943" i="153"/>
  <c r="H8944" i="153"/>
  <c r="H8945" i="153"/>
  <c r="H8946" i="153"/>
  <c r="H8947" i="153"/>
  <c r="H8948" i="153"/>
  <c r="H8949" i="153"/>
  <c r="H8950" i="153"/>
  <c r="H8951" i="153"/>
  <c r="H8952" i="153"/>
  <c r="H8953" i="153"/>
  <c r="H8954" i="153"/>
  <c r="H8955" i="153"/>
  <c r="H8956" i="153"/>
  <c r="H8957" i="153"/>
  <c r="H8958" i="153"/>
  <c r="H8959" i="153"/>
  <c r="H8960" i="153"/>
  <c r="H8961" i="153"/>
  <c r="H8962" i="153"/>
  <c r="H8963" i="153"/>
  <c r="H8964" i="153"/>
  <c r="H8965" i="153"/>
  <c r="H8966" i="153"/>
  <c r="H8967" i="153"/>
  <c r="H8968" i="153"/>
  <c r="H8969" i="153"/>
  <c r="H8970" i="153"/>
  <c r="H8971" i="153"/>
  <c r="H8972" i="153"/>
  <c r="H8973" i="153"/>
  <c r="H8974" i="153"/>
  <c r="H8975" i="153"/>
  <c r="H8976" i="153"/>
  <c r="H8977" i="153"/>
  <c r="H8978" i="153"/>
  <c r="H8979" i="153"/>
  <c r="H8980" i="153"/>
  <c r="H8981" i="153"/>
  <c r="H8982" i="153"/>
  <c r="H8983" i="153"/>
  <c r="H8984" i="153"/>
  <c r="H8985" i="153"/>
  <c r="H8986" i="153"/>
  <c r="H8987" i="153"/>
  <c r="H8988" i="153"/>
  <c r="H8989" i="153"/>
  <c r="H8990" i="153"/>
  <c r="H8991" i="153"/>
  <c r="H8992" i="153"/>
  <c r="H8993" i="153"/>
  <c r="H8994" i="153"/>
  <c r="H8995" i="153"/>
  <c r="H8996" i="153"/>
  <c r="H8997" i="153"/>
  <c r="H8998" i="153"/>
  <c r="H8999" i="153"/>
  <c r="H9000" i="153"/>
  <c r="H9001" i="153"/>
  <c r="H9002" i="153"/>
  <c r="H9003" i="153"/>
  <c r="H9004" i="153"/>
  <c r="H9005" i="153"/>
  <c r="H9006" i="153"/>
  <c r="H9007" i="153"/>
  <c r="H9008" i="153"/>
  <c r="H9009" i="153"/>
  <c r="H9010" i="153"/>
  <c r="H9011" i="153"/>
  <c r="H9012" i="153"/>
  <c r="H9013" i="153"/>
  <c r="H9014" i="153"/>
  <c r="H9015" i="153"/>
  <c r="H9016" i="153"/>
  <c r="H9017" i="153"/>
  <c r="H9018" i="153"/>
  <c r="H9019" i="153"/>
  <c r="H9020" i="153"/>
  <c r="H9021" i="153"/>
  <c r="H9022" i="153"/>
  <c r="H9023" i="153"/>
  <c r="H9024" i="153"/>
  <c r="H9025" i="153"/>
  <c r="H9026" i="153"/>
  <c r="H9027" i="153"/>
  <c r="H9028" i="153"/>
  <c r="H9029" i="153"/>
  <c r="H9030" i="153"/>
  <c r="H9031" i="153"/>
  <c r="H9032" i="153"/>
  <c r="H9033" i="153"/>
  <c r="H9034" i="153"/>
  <c r="H9035" i="153"/>
  <c r="H9036" i="153"/>
  <c r="H9037" i="153"/>
  <c r="H9038" i="153"/>
  <c r="H9039" i="153"/>
  <c r="H9040" i="153"/>
  <c r="H9041" i="153"/>
  <c r="H9042" i="153"/>
  <c r="H9043" i="153"/>
  <c r="H9044" i="153"/>
  <c r="H9045" i="153"/>
  <c r="H9046" i="153"/>
  <c r="H9047" i="153"/>
  <c r="H9048" i="153"/>
  <c r="H9049" i="153"/>
  <c r="H9050" i="153"/>
  <c r="H9051" i="153"/>
  <c r="H9052" i="153"/>
  <c r="H9053" i="153"/>
  <c r="H9054" i="153"/>
  <c r="H9055" i="153"/>
  <c r="H9056" i="153"/>
  <c r="H9057" i="153"/>
  <c r="H9058" i="153"/>
  <c r="H9059" i="153"/>
  <c r="H9060" i="153"/>
  <c r="H9061" i="153"/>
  <c r="H9062" i="153"/>
  <c r="H9063" i="153"/>
  <c r="H9064" i="153"/>
  <c r="H9065" i="153"/>
  <c r="H9066" i="153"/>
  <c r="H9067" i="153"/>
  <c r="H9068" i="153"/>
  <c r="H9069" i="153"/>
  <c r="H9070" i="153"/>
  <c r="H9071" i="153"/>
  <c r="H9072" i="153"/>
  <c r="H9073" i="153"/>
  <c r="H9074" i="153"/>
  <c r="H9075" i="153"/>
  <c r="H9076" i="153"/>
  <c r="H9077" i="153"/>
  <c r="H9078" i="153"/>
  <c r="H9079" i="153"/>
  <c r="H9080" i="153"/>
  <c r="H9081" i="153"/>
  <c r="H9082" i="153"/>
  <c r="H9083" i="153"/>
  <c r="H9084" i="153"/>
  <c r="H9085" i="153"/>
  <c r="H9086" i="153"/>
  <c r="H9087" i="153"/>
  <c r="H9088" i="153"/>
  <c r="H9089" i="153"/>
  <c r="H9090" i="153"/>
  <c r="H9091" i="153"/>
  <c r="H9092" i="153"/>
  <c r="H9093" i="153"/>
  <c r="H9094" i="153"/>
  <c r="H9095" i="153"/>
  <c r="H9096" i="153"/>
  <c r="H9097" i="153"/>
  <c r="H9098" i="153"/>
  <c r="H9099" i="153"/>
  <c r="H9100" i="153"/>
  <c r="H9101" i="153"/>
  <c r="H9102" i="153"/>
  <c r="H9103" i="153"/>
  <c r="H9104" i="153"/>
  <c r="H9105" i="153"/>
  <c r="H9106" i="153"/>
  <c r="H9107" i="153"/>
  <c r="H9108" i="153"/>
  <c r="H9109" i="153"/>
  <c r="H9110" i="153"/>
  <c r="H9111" i="153"/>
  <c r="H9112" i="153"/>
  <c r="H9113" i="153"/>
  <c r="H9114" i="153"/>
  <c r="H9115" i="153"/>
  <c r="H9116" i="153"/>
  <c r="H9117" i="153"/>
  <c r="H9118" i="153"/>
  <c r="H9119" i="153"/>
  <c r="H9120" i="153"/>
  <c r="H9121" i="153"/>
  <c r="H9122" i="153"/>
  <c r="H9123" i="153"/>
  <c r="H9124" i="153"/>
  <c r="H9125" i="153"/>
  <c r="H9126" i="153"/>
  <c r="H9127" i="153"/>
  <c r="H9128" i="153"/>
  <c r="H9129" i="153"/>
  <c r="H9130" i="153"/>
  <c r="H9131" i="153"/>
  <c r="H9132" i="153"/>
  <c r="H9133" i="153"/>
  <c r="H9134" i="153"/>
  <c r="H9135" i="153"/>
  <c r="H9136" i="153"/>
  <c r="H9137" i="153"/>
  <c r="H9138" i="153"/>
  <c r="H9139" i="153"/>
  <c r="H9140" i="153"/>
  <c r="H9141" i="153"/>
  <c r="H9142" i="153"/>
  <c r="H9143" i="153"/>
  <c r="H9144" i="153"/>
  <c r="H9145" i="153"/>
  <c r="H9146" i="153"/>
  <c r="H9147" i="153"/>
  <c r="H9148" i="153"/>
  <c r="H9149" i="153"/>
  <c r="H9150" i="153"/>
  <c r="H9151" i="153"/>
  <c r="H9152" i="153"/>
  <c r="H9153" i="153"/>
  <c r="H9154" i="153"/>
  <c r="H9155" i="153"/>
  <c r="H9156" i="153"/>
  <c r="H9157" i="153"/>
  <c r="H9158" i="153"/>
  <c r="H9159" i="153"/>
  <c r="H9160" i="153"/>
  <c r="H9161" i="153"/>
  <c r="H9162" i="153"/>
  <c r="H9163" i="153"/>
  <c r="H9164" i="153"/>
  <c r="H9165" i="153"/>
  <c r="H9166" i="153"/>
  <c r="H9167" i="153"/>
  <c r="H9168" i="153"/>
  <c r="H9169" i="153"/>
  <c r="H9170" i="153"/>
  <c r="H9171" i="153"/>
  <c r="H9172" i="153"/>
  <c r="H9173" i="153"/>
  <c r="H9174" i="153"/>
  <c r="H9175" i="153"/>
  <c r="H9176" i="153"/>
  <c r="H9177" i="153"/>
  <c r="H9178" i="153"/>
  <c r="H9179" i="153"/>
  <c r="H9180" i="153"/>
  <c r="H9181" i="153"/>
  <c r="H9182" i="153"/>
  <c r="H9183" i="153"/>
  <c r="H9184" i="153"/>
  <c r="H9185" i="153"/>
  <c r="H9186" i="153"/>
  <c r="H9187" i="153"/>
  <c r="H9188" i="153"/>
  <c r="H9189" i="153"/>
  <c r="H9190" i="153"/>
  <c r="H9191" i="153"/>
  <c r="H9192" i="153"/>
  <c r="H9193" i="153"/>
  <c r="H9194" i="153"/>
  <c r="H9195" i="153"/>
  <c r="H9196" i="153"/>
  <c r="H9197" i="153"/>
  <c r="H9198" i="153"/>
  <c r="H9199" i="153"/>
  <c r="H9200" i="153"/>
  <c r="H9201" i="153"/>
  <c r="H9202" i="153"/>
  <c r="H9203" i="153"/>
  <c r="H9204" i="153"/>
  <c r="H9205" i="153"/>
  <c r="H9206" i="153"/>
  <c r="H9207" i="153"/>
  <c r="H9208" i="153"/>
  <c r="H9209" i="153"/>
  <c r="H9210" i="153"/>
  <c r="H9211" i="153"/>
  <c r="H9212" i="153"/>
  <c r="H9213" i="153"/>
  <c r="H9214" i="153"/>
  <c r="H9215" i="153"/>
  <c r="H9216" i="153"/>
  <c r="H9217" i="153"/>
  <c r="H9218" i="153"/>
  <c r="H9219" i="153"/>
  <c r="H9220" i="153"/>
  <c r="H9221" i="153"/>
  <c r="H9222" i="153"/>
  <c r="H9223" i="153"/>
  <c r="H9224" i="153"/>
  <c r="H9225" i="153"/>
  <c r="H9226" i="153"/>
  <c r="H9227" i="153"/>
  <c r="H9228" i="153"/>
  <c r="H9229" i="153"/>
  <c r="H9230" i="153"/>
  <c r="H9231" i="153"/>
  <c r="H9232" i="153"/>
  <c r="H9233" i="153"/>
  <c r="H9234" i="153"/>
  <c r="H9235" i="153"/>
  <c r="H9236" i="153"/>
  <c r="H9237" i="153"/>
  <c r="H9238" i="153"/>
  <c r="H9239" i="153"/>
  <c r="H9240" i="153"/>
  <c r="H9241" i="153"/>
  <c r="H9242" i="153"/>
  <c r="H9243" i="153"/>
  <c r="H9244" i="153"/>
  <c r="H9245" i="153"/>
  <c r="H9246" i="153"/>
  <c r="H9247" i="153"/>
  <c r="H9248" i="153"/>
  <c r="H9249" i="153"/>
  <c r="H9250" i="153"/>
  <c r="H9251" i="153"/>
  <c r="H9252" i="153"/>
  <c r="H9253" i="153"/>
  <c r="H9254" i="153"/>
  <c r="H9255" i="153"/>
  <c r="H9256" i="153"/>
  <c r="H9257" i="153"/>
  <c r="H9258" i="153"/>
  <c r="H9259" i="153"/>
  <c r="H9260" i="153"/>
  <c r="H9261" i="153"/>
  <c r="H9262" i="153"/>
  <c r="H9263" i="153"/>
  <c r="H9264" i="153"/>
  <c r="H9265" i="153"/>
  <c r="H9266" i="153"/>
  <c r="H9267" i="153"/>
  <c r="H9268" i="153"/>
  <c r="H9269" i="153"/>
  <c r="H9270" i="153"/>
  <c r="H9271" i="153"/>
  <c r="H9272" i="153"/>
  <c r="H9273" i="153"/>
  <c r="H9274" i="153"/>
  <c r="H9275" i="153"/>
  <c r="H9276" i="153"/>
  <c r="H9277" i="153"/>
  <c r="H9278" i="153"/>
  <c r="H9279" i="153"/>
  <c r="H9280" i="153"/>
  <c r="H9281" i="153"/>
  <c r="H9282" i="153"/>
  <c r="H9283" i="153"/>
  <c r="H9284" i="153"/>
  <c r="H9285" i="153"/>
  <c r="H9286" i="153"/>
  <c r="H9287" i="153"/>
  <c r="H9288" i="153"/>
  <c r="H9289" i="153"/>
  <c r="H9290" i="153"/>
  <c r="H9291" i="153"/>
  <c r="H9292" i="153"/>
  <c r="H9293" i="153"/>
  <c r="H9294" i="153"/>
  <c r="H9295" i="153"/>
  <c r="H9296" i="153"/>
  <c r="H9297" i="153"/>
  <c r="H9298" i="153"/>
  <c r="H9299" i="153"/>
  <c r="H9300" i="153"/>
  <c r="H9301" i="153"/>
  <c r="H9302" i="153"/>
  <c r="H9303" i="153"/>
  <c r="H9304" i="153"/>
  <c r="H9305" i="153"/>
  <c r="H9306" i="153"/>
  <c r="H9307" i="153"/>
  <c r="H9308" i="153"/>
  <c r="H9309" i="153"/>
  <c r="H9310" i="153"/>
  <c r="H9311" i="153"/>
  <c r="H9312" i="153"/>
  <c r="H9313" i="153"/>
  <c r="H9314" i="153"/>
  <c r="H9315" i="153"/>
  <c r="H9316" i="153"/>
  <c r="H9317" i="153"/>
  <c r="H9318" i="153"/>
  <c r="H9319" i="153"/>
  <c r="H9320" i="153"/>
  <c r="H9321" i="153"/>
  <c r="H9322" i="153"/>
  <c r="H9323" i="153"/>
  <c r="H9324" i="153"/>
  <c r="H9325" i="153"/>
  <c r="H9326" i="153"/>
  <c r="H9327" i="153"/>
  <c r="H9328" i="153"/>
  <c r="H9329" i="153"/>
  <c r="H9330" i="153"/>
  <c r="H9331" i="153"/>
  <c r="H9332" i="153"/>
  <c r="H9333" i="153"/>
  <c r="H9334" i="153"/>
  <c r="H9335" i="153"/>
  <c r="H9336" i="153"/>
  <c r="H9337" i="153"/>
  <c r="H9338" i="153"/>
  <c r="H9339" i="153"/>
  <c r="H9340" i="153"/>
  <c r="H9341" i="153"/>
  <c r="H9342" i="153"/>
  <c r="H9343" i="153"/>
  <c r="H9344" i="153"/>
  <c r="H9345" i="153"/>
  <c r="H9346" i="153"/>
  <c r="H9347" i="153"/>
  <c r="H9348" i="153"/>
  <c r="H9349" i="153"/>
  <c r="H9350" i="153"/>
  <c r="H9351" i="153"/>
  <c r="H9352" i="153"/>
  <c r="H9353" i="153"/>
  <c r="H9354" i="153"/>
  <c r="H9355" i="153"/>
  <c r="H9356" i="153"/>
  <c r="H9357" i="153"/>
  <c r="H9358" i="153"/>
  <c r="H9359" i="153"/>
  <c r="H9360" i="153"/>
  <c r="H9361" i="153"/>
  <c r="H9362" i="153"/>
  <c r="H9363" i="153"/>
  <c r="H9364" i="153"/>
  <c r="H9365" i="153"/>
  <c r="H9366" i="153"/>
  <c r="H9367" i="153"/>
  <c r="H9368" i="153"/>
  <c r="H9369" i="153"/>
  <c r="H9370" i="153"/>
  <c r="H9371" i="153"/>
  <c r="H9372" i="153"/>
  <c r="H9373" i="153"/>
  <c r="H9374" i="153"/>
  <c r="H9375" i="153"/>
  <c r="H9376" i="153"/>
  <c r="H9377" i="153"/>
  <c r="H9378" i="153"/>
  <c r="H9379" i="153"/>
  <c r="H9380" i="153"/>
  <c r="H9381" i="153"/>
  <c r="H9382" i="153"/>
  <c r="H9383" i="153"/>
  <c r="H9384" i="153"/>
  <c r="H9385" i="153"/>
  <c r="H9386" i="153"/>
  <c r="H9387" i="153"/>
  <c r="H9388" i="153"/>
  <c r="H9389" i="153"/>
  <c r="H9390" i="153"/>
  <c r="H9391" i="153"/>
  <c r="H9392" i="153"/>
  <c r="H9393" i="153"/>
  <c r="H9394" i="153"/>
  <c r="H9395" i="153"/>
  <c r="H9396" i="153"/>
  <c r="H9397" i="153"/>
  <c r="H9398" i="153"/>
  <c r="H9399" i="153"/>
  <c r="H9400" i="153"/>
  <c r="H9401" i="153"/>
  <c r="H9402" i="153"/>
  <c r="H9403" i="153"/>
  <c r="H9404" i="153"/>
  <c r="H9405" i="153"/>
  <c r="H9406" i="153"/>
  <c r="H9407" i="153"/>
  <c r="H9408" i="153"/>
  <c r="H9409" i="153"/>
  <c r="H9410" i="153"/>
  <c r="H9411" i="153"/>
  <c r="H9412" i="153"/>
  <c r="H9413" i="153"/>
  <c r="H9414" i="153"/>
  <c r="H9415" i="153"/>
  <c r="H9416" i="153"/>
  <c r="H9417" i="153"/>
  <c r="H9418" i="153"/>
  <c r="H9419" i="153"/>
  <c r="H9420" i="153"/>
  <c r="H9421" i="153"/>
  <c r="H9422" i="153"/>
  <c r="H9423" i="153"/>
  <c r="H9424" i="153"/>
  <c r="H9425" i="153"/>
  <c r="H9426" i="153"/>
  <c r="H9427" i="153"/>
  <c r="H9428" i="153"/>
  <c r="H9429" i="153"/>
  <c r="H9430" i="153"/>
  <c r="H9431" i="153"/>
  <c r="H9432" i="153"/>
  <c r="H9433" i="153"/>
  <c r="H9434" i="153"/>
  <c r="H9435" i="153"/>
  <c r="H9436" i="153"/>
  <c r="H9437" i="153"/>
  <c r="H9438" i="153"/>
  <c r="H9439" i="153"/>
  <c r="H9440" i="153"/>
  <c r="H9441" i="153"/>
  <c r="H9442" i="153"/>
  <c r="H9443" i="153"/>
  <c r="H9444" i="153"/>
  <c r="H9445" i="153"/>
  <c r="H9446" i="153"/>
  <c r="H9447" i="153"/>
  <c r="H9448" i="153"/>
  <c r="H9449" i="153"/>
  <c r="H9450" i="153"/>
  <c r="H9451" i="153"/>
  <c r="H9452" i="153"/>
  <c r="H9453" i="153"/>
  <c r="H9454" i="153"/>
  <c r="H9455" i="153"/>
  <c r="H9456" i="153"/>
  <c r="H9457" i="153"/>
  <c r="H9458" i="153"/>
  <c r="H9459" i="153"/>
  <c r="H9460" i="153"/>
  <c r="H9461" i="153"/>
  <c r="H9462" i="153"/>
  <c r="H9463" i="153"/>
  <c r="H9464" i="153"/>
  <c r="H9465" i="153"/>
  <c r="H9466" i="153"/>
  <c r="H9467" i="153"/>
  <c r="H9468" i="153"/>
  <c r="H9469" i="153"/>
  <c r="H9470" i="153"/>
  <c r="H9471" i="153"/>
  <c r="H9472" i="153"/>
  <c r="H9473" i="153"/>
  <c r="H9474" i="153"/>
  <c r="H9475" i="153"/>
  <c r="H9476" i="153"/>
  <c r="H9477" i="153"/>
  <c r="H9478" i="153"/>
  <c r="H9479" i="153"/>
  <c r="H9480" i="153"/>
  <c r="H9481" i="153"/>
  <c r="H9482" i="153"/>
  <c r="H9483" i="153"/>
  <c r="H9484" i="153"/>
  <c r="H9485" i="153"/>
  <c r="H9486" i="153"/>
  <c r="H9487" i="153"/>
  <c r="H9488" i="153"/>
  <c r="H9489" i="153"/>
  <c r="H9490" i="153"/>
  <c r="H9491" i="153"/>
  <c r="H9492" i="153"/>
  <c r="H9493" i="153"/>
  <c r="H9494" i="153"/>
  <c r="H9495" i="153"/>
  <c r="H9496" i="153"/>
  <c r="H9497" i="153"/>
  <c r="H9498" i="153"/>
  <c r="H9499" i="153"/>
  <c r="H9500" i="153"/>
  <c r="H9501" i="153"/>
  <c r="H9502" i="153"/>
  <c r="H9503" i="153"/>
  <c r="H9504" i="153"/>
  <c r="H9505" i="153"/>
  <c r="H9506" i="153"/>
  <c r="H9507" i="153"/>
  <c r="H9508" i="153"/>
  <c r="H9509" i="153"/>
  <c r="H9510" i="153"/>
  <c r="H9511" i="153"/>
  <c r="H9512" i="153"/>
  <c r="H9513" i="153"/>
  <c r="H9514" i="153"/>
  <c r="H9515" i="153"/>
  <c r="H9516" i="153"/>
  <c r="H9517" i="153"/>
  <c r="H9518" i="153"/>
  <c r="H9519" i="153"/>
  <c r="H9520" i="153"/>
  <c r="H9521" i="153"/>
  <c r="H9522" i="153"/>
  <c r="H9523" i="153"/>
  <c r="H9524" i="153"/>
  <c r="H9525" i="153"/>
  <c r="H9526" i="153"/>
  <c r="H9527" i="153"/>
  <c r="H9528" i="153"/>
  <c r="H9529" i="153"/>
  <c r="H9530" i="153"/>
  <c r="H9531" i="153"/>
  <c r="H9532" i="153"/>
  <c r="H9533" i="153"/>
  <c r="H9534" i="153"/>
  <c r="H9535" i="153"/>
  <c r="H9536" i="153"/>
  <c r="H9537" i="153"/>
  <c r="H9538" i="153"/>
  <c r="H9539" i="153"/>
  <c r="H9540" i="153"/>
  <c r="H9541" i="153"/>
  <c r="H9542" i="153"/>
  <c r="H9543" i="153"/>
  <c r="H9544" i="153"/>
  <c r="H9545" i="153"/>
  <c r="H9546" i="153"/>
  <c r="H9547" i="153"/>
  <c r="H9548" i="153"/>
  <c r="H9549" i="153"/>
  <c r="H9550" i="153"/>
  <c r="H9551" i="153"/>
  <c r="H9552" i="153"/>
  <c r="H9553" i="153"/>
  <c r="H9554" i="153"/>
  <c r="H9555" i="153"/>
  <c r="H9556" i="153"/>
  <c r="H9557" i="153"/>
  <c r="H9558" i="153"/>
  <c r="H9559" i="153"/>
  <c r="H9560" i="153"/>
  <c r="H9561" i="153"/>
  <c r="H9562" i="153"/>
  <c r="H9563" i="153"/>
  <c r="H9564" i="153"/>
  <c r="H9565" i="153"/>
  <c r="H9566" i="153"/>
  <c r="H9567" i="153"/>
  <c r="H9568" i="153"/>
  <c r="H9569" i="153"/>
  <c r="H9570" i="153"/>
  <c r="H9571" i="153"/>
  <c r="H9572" i="153"/>
  <c r="H9573" i="153"/>
  <c r="H9574" i="153"/>
  <c r="H9575" i="153"/>
  <c r="H9576" i="153"/>
  <c r="H9577" i="153"/>
  <c r="H9578" i="153"/>
  <c r="H9579" i="153"/>
  <c r="H9580" i="153"/>
  <c r="H9581" i="153"/>
  <c r="H9582" i="153"/>
  <c r="H9583" i="153"/>
  <c r="H9584" i="153"/>
  <c r="H9585" i="153"/>
  <c r="H9586" i="153"/>
  <c r="H9587" i="153"/>
  <c r="H9588" i="153"/>
  <c r="H9589" i="153"/>
  <c r="H9590" i="153"/>
  <c r="H9591" i="153"/>
  <c r="H9592" i="153"/>
  <c r="H9593" i="153"/>
  <c r="H9594" i="153"/>
  <c r="H9595" i="153"/>
  <c r="H9596" i="153"/>
  <c r="H9597" i="153"/>
  <c r="H9598" i="153"/>
  <c r="H9599" i="153"/>
  <c r="H9600" i="153"/>
  <c r="H9601" i="153"/>
  <c r="H9602" i="153"/>
  <c r="H9603" i="153"/>
  <c r="H9604" i="153"/>
  <c r="H9605" i="153"/>
  <c r="H9606" i="153"/>
  <c r="H9607" i="153"/>
  <c r="H9608" i="153"/>
  <c r="H9609" i="153"/>
  <c r="H9610" i="153"/>
  <c r="H9611" i="153"/>
  <c r="H9612" i="153"/>
  <c r="H9613" i="153"/>
  <c r="H9614" i="153"/>
  <c r="H9615" i="153"/>
  <c r="H9616" i="153"/>
  <c r="H9617" i="153"/>
  <c r="H9618" i="153"/>
  <c r="H9619" i="153"/>
  <c r="H9620" i="153"/>
  <c r="H9621" i="153"/>
  <c r="H9622" i="153"/>
  <c r="H9623" i="153"/>
  <c r="H9624" i="153"/>
  <c r="H9625" i="153"/>
  <c r="H9626" i="153"/>
  <c r="H9627" i="153"/>
  <c r="H9628" i="153"/>
  <c r="H9629" i="153"/>
  <c r="H9630" i="153"/>
  <c r="H9631" i="153"/>
  <c r="H9632" i="153"/>
  <c r="H9633" i="153"/>
  <c r="H9634" i="153"/>
  <c r="H9635" i="153"/>
  <c r="H9636" i="153"/>
  <c r="H9637" i="153"/>
  <c r="H9638" i="153"/>
  <c r="H9639" i="153"/>
  <c r="H9640" i="153"/>
  <c r="H9641" i="153"/>
  <c r="H9642" i="153"/>
  <c r="H9643" i="153"/>
  <c r="H9644" i="153"/>
  <c r="H9645" i="153"/>
  <c r="H9646" i="153"/>
  <c r="H9647" i="153"/>
  <c r="H9648" i="153"/>
  <c r="H9649" i="153"/>
  <c r="H9650" i="153"/>
  <c r="H9651" i="153"/>
  <c r="H9652" i="153"/>
  <c r="H9653" i="153"/>
  <c r="H9654" i="153"/>
  <c r="H9655" i="153"/>
  <c r="H9656" i="153"/>
  <c r="H9657" i="153"/>
  <c r="H9658" i="153"/>
  <c r="H9659" i="153"/>
  <c r="H9660" i="153"/>
  <c r="H9661" i="153"/>
  <c r="H9662" i="153"/>
  <c r="H9663" i="153"/>
  <c r="H9664" i="153"/>
  <c r="H9665" i="153"/>
  <c r="H9666" i="153"/>
  <c r="H9667" i="153"/>
  <c r="H9668" i="153"/>
  <c r="H9669" i="153"/>
  <c r="H9670" i="153"/>
  <c r="H9671" i="153"/>
  <c r="H9672" i="153"/>
  <c r="H9673" i="153"/>
  <c r="H9674" i="153"/>
  <c r="H9675" i="153"/>
  <c r="H9676" i="153"/>
  <c r="H9677" i="153"/>
  <c r="H9678" i="153"/>
  <c r="H9679" i="153"/>
  <c r="H9680" i="153"/>
  <c r="H9681" i="153"/>
  <c r="H9682" i="153"/>
  <c r="H9683" i="153"/>
  <c r="H9684" i="153"/>
  <c r="H9685" i="153"/>
  <c r="H9686" i="153"/>
  <c r="H9687" i="153"/>
  <c r="H9688" i="153"/>
  <c r="H9689" i="153"/>
  <c r="H9690" i="153"/>
  <c r="H9691" i="153"/>
  <c r="H9692" i="153"/>
  <c r="H9693" i="153"/>
  <c r="H9694" i="153"/>
  <c r="H9695" i="153"/>
  <c r="H9696" i="153"/>
  <c r="H9697" i="153"/>
  <c r="H9698" i="153"/>
  <c r="H9699" i="153"/>
  <c r="H9700" i="153"/>
  <c r="H9701" i="153"/>
  <c r="H9702" i="153"/>
  <c r="H9703" i="153"/>
  <c r="H9704" i="153"/>
  <c r="H9705" i="153"/>
  <c r="H9706" i="153"/>
  <c r="H9707" i="153"/>
  <c r="H9708" i="153"/>
  <c r="H9709" i="153"/>
  <c r="H9710" i="153"/>
  <c r="H9711" i="153"/>
  <c r="H9712" i="153"/>
  <c r="H9713" i="153"/>
  <c r="H9714" i="153"/>
  <c r="H9715" i="153"/>
  <c r="H9716" i="153"/>
  <c r="H9717" i="153"/>
  <c r="H9718" i="153"/>
  <c r="H9719" i="153"/>
  <c r="H9720" i="153"/>
  <c r="H9721" i="153"/>
  <c r="H9722" i="153"/>
  <c r="H9723" i="153"/>
  <c r="H9724" i="153"/>
  <c r="H9725" i="153"/>
  <c r="H9726" i="153"/>
  <c r="H9727" i="153"/>
  <c r="H9728" i="153"/>
  <c r="H9729" i="153"/>
  <c r="H9730" i="153"/>
  <c r="H9731" i="153"/>
  <c r="H9732" i="153"/>
  <c r="H9733" i="153"/>
  <c r="H9734" i="153"/>
  <c r="H9735" i="153"/>
  <c r="H9736" i="153"/>
  <c r="H9737" i="153"/>
  <c r="H9738" i="153"/>
  <c r="H9739" i="153"/>
  <c r="H9740" i="153"/>
  <c r="H9741" i="153"/>
  <c r="H9742" i="153"/>
  <c r="H9743" i="153"/>
  <c r="H9744" i="153"/>
  <c r="H9745" i="153"/>
  <c r="H9746" i="153"/>
  <c r="H9747" i="153"/>
  <c r="H9748" i="153"/>
  <c r="H9749" i="153"/>
  <c r="H9750" i="153"/>
  <c r="H9751" i="153"/>
  <c r="H9752" i="153"/>
  <c r="H9753" i="153"/>
  <c r="H9754" i="153"/>
  <c r="H9755" i="153"/>
  <c r="H9756" i="153"/>
  <c r="H9757" i="153"/>
  <c r="H9758" i="153"/>
  <c r="H9759" i="153"/>
  <c r="H9760" i="153"/>
  <c r="H9761" i="153"/>
  <c r="H9762" i="153"/>
  <c r="H9763" i="153"/>
  <c r="H9764" i="153"/>
  <c r="H9765" i="153"/>
  <c r="H9766" i="153"/>
  <c r="H9767" i="153"/>
  <c r="H9768" i="153"/>
  <c r="H9769" i="153"/>
  <c r="H9770" i="153"/>
  <c r="H9771" i="153"/>
  <c r="H9772" i="153"/>
  <c r="H9773" i="153"/>
  <c r="H9774" i="153"/>
  <c r="H9775" i="153"/>
  <c r="H9776" i="153"/>
  <c r="H9777" i="153"/>
  <c r="H9778" i="153"/>
  <c r="H9779" i="153"/>
  <c r="H9780" i="153"/>
  <c r="H9781" i="153"/>
  <c r="H9782" i="153"/>
  <c r="H9783" i="153"/>
  <c r="H9784" i="153"/>
  <c r="H9785" i="153"/>
  <c r="H9786" i="153"/>
  <c r="H9787" i="153"/>
  <c r="H9788" i="153"/>
  <c r="H9789" i="153"/>
  <c r="H9790" i="153"/>
  <c r="H9791" i="153"/>
  <c r="H9792" i="153"/>
  <c r="H9793" i="153"/>
  <c r="H9794" i="153"/>
  <c r="H9795" i="153"/>
  <c r="H9796" i="153"/>
  <c r="H9797" i="153"/>
  <c r="H9798" i="153"/>
  <c r="H9799" i="153"/>
  <c r="H9800" i="153"/>
  <c r="H9801" i="153"/>
  <c r="H9802" i="153"/>
  <c r="H9803" i="153"/>
  <c r="H9804" i="153"/>
  <c r="H9805" i="153"/>
  <c r="H9806" i="153"/>
  <c r="H9807" i="153"/>
  <c r="H9808" i="153"/>
  <c r="H9809" i="153"/>
  <c r="H9810" i="153"/>
  <c r="H9811" i="153"/>
  <c r="H9812" i="153"/>
  <c r="H9813" i="153"/>
  <c r="H9814" i="153"/>
  <c r="H9815" i="153"/>
  <c r="H9816" i="153"/>
  <c r="H9817" i="153"/>
  <c r="H9818" i="153"/>
  <c r="H9819" i="153"/>
  <c r="H9820" i="153"/>
  <c r="H9821" i="153"/>
  <c r="H9822" i="153"/>
  <c r="H9823" i="153"/>
  <c r="H9824" i="153"/>
  <c r="H9825" i="153"/>
  <c r="H9826" i="153"/>
  <c r="H9827" i="153"/>
  <c r="H9828" i="153"/>
  <c r="H9829" i="153"/>
  <c r="H9830" i="153"/>
  <c r="H9831" i="153"/>
  <c r="H9832" i="153"/>
  <c r="H9833" i="153"/>
  <c r="H9834" i="153"/>
  <c r="H9835" i="153"/>
  <c r="H9836" i="153"/>
  <c r="H9837" i="153"/>
  <c r="H9838" i="153"/>
  <c r="H9839" i="153"/>
  <c r="H9840" i="153"/>
  <c r="H9841" i="153"/>
  <c r="H9842" i="153"/>
  <c r="H9843" i="153"/>
  <c r="H9844" i="153"/>
  <c r="H9845" i="153"/>
  <c r="H9846" i="153"/>
  <c r="H9847" i="153"/>
  <c r="H9848" i="153"/>
  <c r="H9849" i="153"/>
  <c r="H9850" i="153"/>
  <c r="H9851" i="153"/>
  <c r="H9852" i="153"/>
  <c r="H9853" i="153"/>
  <c r="H9854" i="153"/>
  <c r="H9855" i="153"/>
  <c r="H9856" i="153"/>
  <c r="H9857" i="153"/>
  <c r="H9858" i="153"/>
  <c r="H9859" i="153"/>
  <c r="H9860" i="153"/>
  <c r="H9861" i="153"/>
  <c r="H9862" i="153"/>
  <c r="H9863" i="153"/>
  <c r="H9864" i="153"/>
  <c r="H9865" i="153"/>
  <c r="H9866" i="153"/>
  <c r="H9867" i="153"/>
  <c r="H9868" i="153"/>
  <c r="H9869" i="153"/>
  <c r="H9870" i="153"/>
  <c r="H9871" i="153"/>
  <c r="H9872" i="153"/>
  <c r="H9873" i="153"/>
  <c r="H9874" i="153"/>
  <c r="H9875" i="153"/>
  <c r="H9876" i="153"/>
  <c r="H9877" i="153"/>
  <c r="H9878" i="153"/>
  <c r="H9879" i="153"/>
  <c r="H9880" i="153"/>
  <c r="H9881" i="153"/>
  <c r="H9882" i="153"/>
  <c r="H9883" i="153"/>
  <c r="H9884" i="153"/>
  <c r="H9885" i="153"/>
  <c r="H9886" i="153"/>
  <c r="H9887" i="153"/>
  <c r="H9888" i="153"/>
  <c r="H9889" i="153"/>
  <c r="H9890" i="153"/>
  <c r="H9891" i="153"/>
  <c r="H9892" i="153"/>
  <c r="H9893" i="153"/>
  <c r="H9894" i="153"/>
  <c r="H9895" i="153"/>
  <c r="H9896" i="153"/>
  <c r="H9897" i="153"/>
  <c r="H9898" i="153"/>
  <c r="H9899" i="153"/>
  <c r="H9900" i="153"/>
  <c r="H9901" i="153"/>
  <c r="H9902" i="153"/>
  <c r="H9903" i="153"/>
  <c r="H9904" i="153"/>
  <c r="H9905" i="153"/>
  <c r="H9906" i="153"/>
  <c r="H9907" i="153"/>
  <c r="H9908" i="153"/>
  <c r="H9909" i="153"/>
  <c r="H9910" i="153"/>
  <c r="H9911" i="153"/>
  <c r="H9912" i="153"/>
  <c r="H9913" i="153"/>
  <c r="H9914" i="153"/>
  <c r="H9915" i="153"/>
  <c r="H9916" i="153"/>
  <c r="H9917" i="153"/>
  <c r="H9918" i="153"/>
  <c r="H9919" i="153"/>
  <c r="H9920" i="153"/>
  <c r="H9921" i="153"/>
  <c r="H9922" i="153"/>
  <c r="H9923" i="153"/>
  <c r="H9924" i="153"/>
  <c r="H9925" i="153"/>
  <c r="H9926" i="153"/>
  <c r="H9927" i="153"/>
  <c r="H9928" i="153"/>
  <c r="H9929" i="153"/>
  <c r="H9930" i="153"/>
  <c r="H9931" i="153"/>
  <c r="H9932" i="153"/>
  <c r="H9933" i="153"/>
  <c r="H9934" i="153"/>
  <c r="H9935" i="153"/>
  <c r="H9936" i="153"/>
  <c r="H9937" i="153"/>
  <c r="H9938" i="153"/>
  <c r="H9939" i="153"/>
  <c r="H9940" i="153"/>
  <c r="H9941" i="153"/>
  <c r="H9942" i="153"/>
  <c r="H9943" i="153"/>
  <c r="H9944" i="153"/>
  <c r="H9945" i="153"/>
  <c r="H9946" i="153"/>
  <c r="H9947" i="153"/>
  <c r="H9948" i="153"/>
  <c r="H9949" i="153"/>
  <c r="H9950" i="153"/>
  <c r="H9951" i="153"/>
  <c r="H9952" i="153"/>
  <c r="H9953" i="153"/>
  <c r="H9954" i="153"/>
  <c r="H9955" i="153"/>
  <c r="H9956" i="153"/>
  <c r="H9957" i="153"/>
  <c r="H9958" i="153"/>
  <c r="H9959" i="153"/>
  <c r="H9960" i="153"/>
  <c r="H9961" i="153"/>
  <c r="H9962" i="153"/>
  <c r="H9963" i="153"/>
  <c r="H9964" i="153"/>
  <c r="H9965" i="153"/>
  <c r="H9966" i="153"/>
  <c r="H9967" i="153"/>
  <c r="H9968" i="153"/>
  <c r="H9969" i="153"/>
  <c r="H9970" i="153"/>
  <c r="H9971" i="153"/>
  <c r="H9972" i="153"/>
  <c r="H9973" i="153"/>
  <c r="H9974" i="153"/>
  <c r="H9975" i="153"/>
  <c r="H9976" i="153"/>
  <c r="H9977" i="153"/>
  <c r="H9978" i="153"/>
  <c r="H9979" i="153"/>
  <c r="H9980" i="153"/>
  <c r="H9981" i="153"/>
  <c r="H9982" i="153"/>
  <c r="H9983" i="153"/>
  <c r="H9984" i="153"/>
  <c r="H9985" i="153"/>
  <c r="H9986" i="153"/>
  <c r="H9987" i="153"/>
  <c r="H9988" i="153"/>
  <c r="H9989" i="153"/>
  <c r="H9990" i="153"/>
  <c r="H9991" i="153"/>
  <c r="H9992" i="153"/>
  <c r="H9993" i="153"/>
  <c r="H9994" i="153"/>
  <c r="H9995" i="153"/>
  <c r="H9996" i="153"/>
  <c r="H9997" i="153"/>
  <c r="H9998" i="153"/>
  <c r="H9999" i="153"/>
  <c r="H10000" i="153"/>
  <c r="H10001" i="153"/>
  <c r="H10002" i="153"/>
  <c r="H10003" i="153"/>
  <c r="H10004" i="153"/>
  <c r="H10005" i="153"/>
  <c r="N586" i="109" l="1"/>
  <c r="O586" i="109" s="1"/>
  <c r="N601" i="109"/>
  <c r="O601" i="109" s="1"/>
  <c r="AC525" i="109"/>
  <c r="M601" i="109"/>
  <c r="M586" i="109"/>
  <c r="P566" i="109"/>
  <c r="T541" i="109"/>
  <c r="X565" i="109"/>
  <c r="AD565" i="109" s="1"/>
  <c r="AD564" i="109"/>
  <c r="Y564" i="109"/>
  <c r="AE564" i="109" s="1"/>
  <c r="AD553" i="109"/>
  <c r="Y553" i="109"/>
  <c r="AE553" i="109" s="1"/>
  <c r="AD562" i="109"/>
  <c r="Y562" i="109"/>
  <c r="AE562" i="109" s="1"/>
  <c r="O582" i="109"/>
  <c r="Q556" i="109"/>
  <c r="AD560" i="109"/>
  <c r="Y560" i="109"/>
  <c r="AE560" i="109" s="1"/>
  <c r="Q565" i="109"/>
  <c r="R565" i="109" s="1"/>
  <c r="AD556" i="109"/>
  <c r="Y556" i="109"/>
  <c r="AE556" i="109" s="1"/>
  <c r="AD558" i="109"/>
  <c r="Y558" i="109"/>
  <c r="AE558" i="109" s="1"/>
  <c r="O593" i="109"/>
  <c r="AD555" i="109"/>
  <c r="Y555" i="109"/>
  <c r="AE555" i="109" s="1"/>
  <c r="C4" i="153"/>
  <c r="D4" i="153"/>
  <c r="E46" i="153"/>
  <c r="E47" i="153"/>
  <c r="E48" i="153"/>
  <c r="E49" i="153"/>
  <c r="E50" i="153"/>
  <c r="E51" i="153"/>
  <c r="E52" i="153"/>
  <c r="E53" i="153"/>
  <c r="E54" i="153"/>
  <c r="E55" i="153"/>
  <c r="E56" i="153"/>
  <c r="E57" i="153"/>
  <c r="E58" i="153"/>
  <c r="E59" i="153"/>
  <c r="E60" i="153"/>
  <c r="E61" i="153"/>
  <c r="E62" i="153"/>
  <c r="E63" i="153"/>
  <c r="E64" i="153"/>
  <c r="E65" i="153"/>
  <c r="E66" i="153"/>
  <c r="E67" i="153"/>
  <c r="E68" i="153"/>
  <c r="E69" i="153"/>
  <c r="B4" i="153"/>
  <c r="E7" i="153"/>
  <c r="F7" i="153"/>
  <c r="G7" i="153"/>
  <c r="E8" i="153"/>
  <c r="F8" i="153"/>
  <c r="G8" i="153"/>
  <c r="E9" i="153"/>
  <c r="F9" i="153"/>
  <c r="G9" i="153"/>
  <c r="E10" i="153"/>
  <c r="F10" i="153"/>
  <c r="G10" i="153"/>
  <c r="E11" i="153"/>
  <c r="F11" i="153"/>
  <c r="G11" i="153"/>
  <c r="E12" i="153"/>
  <c r="F12" i="153"/>
  <c r="G12" i="153"/>
  <c r="E13" i="153"/>
  <c r="F13" i="153"/>
  <c r="G13" i="153"/>
  <c r="E14" i="153"/>
  <c r="F14" i="153"/>
  <c r="G14" i="153"/>
  <c r="E15" i="153"/>
  <c r="F15" i="153"/>
  <c r="G15" i="153"/>
  <c r="E16" i="153"/>
  <c r="F16" i="153"/>
  <c r="G16" i="153"/>
  <c r="E17" i="153"/>
  <c r="F17" i="153"/>
  <c r="G17" i="153"/>
  <c r="E18" i="153"/>
  <c r="F18" i="153"/>
  <c r="G18" i="153"/>
  <c r="E19" i="153"/>
  <c r="F19" i="153"/>
  <c r="G19" i="153"/>
  <c r="E20" i="153"/>
  <c r="F20" i="153"/>
  <c r="G20" i="153"/>
  <c r="E21" i="153"/>
  <c r="F21" i="153"/>
  <c r="G21" i="153"/>
  <c r="E22" i="153"/>
  <c r="F22" i="153"/>
  <c r="G22" i="153"/>
  <c r="E23" i="153"/>
  <c r="F23" i="153"/>
  <c r="G23" i="153"/>
  <c r="E24" i="153"/>
  <c r="F24" i="153"/>
  <c r="G24" i="153"/>
  <c r="E25" i="153"/>
  <c r="F25" i="153"/>
  <c r="G25" i="153"/>
  <c r="E26" i="153"/>
  <c r="F26" i="153"/>
  <c r="G26" i="153"/>
  <c r="E27" i="153"/>
  <c r="F27" i="153"/>
  <c r="G27" i="153"/>
  <c r="E28" i="153"/>
  <c r="F28" i="153"/>
  <c r="G28" i="153"/>
  <c r="E29" i="153"/>
  <c r="F29" i="153"/>
  <c r="G29" i="153"/>
  <c r="E30" i="153"/>
  <c r="F30" i="153"/>
  <c r="G30" i="153"/>
  <c r="E31" i="153"/>
  <c r="F31" i="153"/>
  <c r="G31" i="153"/>
  <c r="E32" i="153"/>
  <c r="F32" i="153"/>
  <c r="G32" i="153"/>
  <c r="E33" i="153"/>
  <c r="F33" i="153"/>
  <c r="G33" i="153"/>
  <c r="E34" i="153"/>
  <c r="F34" i="153"/>
  <c r="G34" i="153"/>
  <c r="E35" i="153"/>
  <c r="F35" i="153"/>
  <c r="G35" i="153"/>
  <c r="E36" i="153"/>
  <c r="F36" i="153"/>
  <c r="G36" i="153"/>
  <c r="E37" i="153"/>
  <c r="F37" i="153"/>
  <c r="G37" i="153"/>
  <c r="E38" i="153"/>
  <c r="F38" i="153"/>
  <c r="G38" i="153"/>
  <c r="E39" i="153"/>
  <c r="F39" i="153"/>
  <c r="G39" i="153"/>
  <c r="E40" i="153"/>
  <c r="F40" i="153"/>
  <c r="G40" i="153"/>
  <c r="E41" i="153"/>
  <c r="F41" i="153"/>
  <c r="G41" i="153"/>
  <c r="E42" i="153"/>
  <c r="F42" i="153"/>
  <c r="G42" i="153"/>
  <c r="E43" i="153"/>
  <c r="F43" i="153"/>
  <c r="G43" i="153"/>
  <c r="E44" i="153"/>
  <c r="F44" i="153"/>
  <c r="G44" i="153"/>
  <c r="E45" i="153"/>
  <c r="F45" i="153"/>
  <c r="G45" i="153"/>
  <c r="F46" i="153"/>
  <c r="G46" i="153"/>
  <c r="F47" i="153"/>
  <c r="G47" i="153"/>
  <c r="F48" i="153"/>
  <c r="G48" i="153"/>
  <c r="F49" i="153"/>
  <c r="G49" i="153"/>
  <c r="F50" i="153"/>
  <c r="G50" i="153"/>
  <c r="F51" i="153"/>
  <c r="G51" i="153"/>
  <c r="F52" i="153"/>
  <c r="G52" i="153"/>
  <c r="F53" i="153"/>
  <c r="G53" i="153"/>
  <c r="F54" i="153"/>
  <c r="G54" i="153"/>
  <c r="F55" i="153"/>
  <c r="G55" i="153"/>
  <c r="F56" i="153"/>
  <c r="G56" i="153"/>
  <c r="F57" i="153"/>
  <c r="G57" i="153"/>
  <c r="F58" i="153"/>
  <c r="G58" i="153"/>
  <c r="F59" i="153"/>
  <c r="G59" i="153"/>
  <c r="F60" i="153"/>
  <c r="G60" i="153"/>
  <c r="F61" i="153"/>
  <c r="G61" i="153"/>
  <c r="F62" i="153"/>
  <c r="G62" i="153"/>
  <c r="F63" i="153"/>
  <c r="G63" i="153"/>
  <c r="F64" i="153"/>
  <c r="G64" i="153"/>
  <c r="F65" i="153"/>
  <c r="G65" i="153"/>
  <c r="F66" i="153"/>
  <c r="G66" i="153"/>
  <c r="F67" i="153"/>
  <c r="G67" i="153"/>
  <c r="F68" i="153"/>
  <c r="G68" i="153"/>
  <c r="F69" i="153"/>
  <c r="G69" i="153"/>
  <c r="E70" i="153"/>
  <c r="F70" i="153"/>
  <c r="G70" i="153"/>
  <c r="E71" i="153"/>
  <c r="F71" i="153"/>
  <c r="G71" i="153"/>
  <c r="E72" i="153"/>
  <c r="F72" i="153"/>
  <c r="G72" i="153"/>
  <c r="E73" i="153"/>
  <c r="F73" i="153"/>
  <c r="G73" i="153"/>
  <c r="E74" i="153"/>
  <c r="F74" i="153"/>
  <c r="G74" i="153"/>
  <c r="E75" i="153"/>
  <c r="F75" i="153"/>
  <c r="G75" i="153"/>
  <c r="E76" i="153"/>
  <c r="F76" i="153"/>
  <c r="G76" i="153"/>
  <c r="E77" i="153"/>
  <c r="F77" i="153"/>
  <c r="G77" i="153"/>
  <c r="E78" i="153"/>
  <c r="F78" i="153"/>
  <c r="G78" i="153"/>
  <c r="E79" i="153"/>
  <c r="F79" i="153"/>
  <c r="G79" i="153"/>
  <c r="E80" i="153"/>
  <c r="F80" i="153"/>
  <c r="G80" i="153"/>
  <c r="E81" i="153"/>
  <c r="F81" i="153"/>
  <c r="G81" i="153"/>
  <c r="E82" i="153"/>
  <c r="F82" i="153"/>
  <c r="G82" i="153"/>
  <c r="E83" i="153"/>
  <c r="F83" i="153"/>
  <c r="G83" i="153"/>
  <c r="E84" i="153"/>
  <c r="F84" i="153"/>
  <c r="G84" i="153"/>
  <c r="E85" i="153"/>
  <c r="F85" i="153"/>
  <c r="G85" i="153"/>
  <c r="E86" i="153"/>
  <c r="F86" i="153"/>
  <c r="G86" i="153"/>
  <c r="E87" i="153"/>
  <c r="F87" i="153"/>
  <c r="G87" i="153"/>
  <c r="E88" i="153"/>
  <c r="F88" i="153"/>
  <c r="G88" i="153"/>
  <c r="E89" i="153"/>
  <c r="F89" i="153"/>
  <c r="G89" i="153"/>
  <c r="E90" i="153"/>
  <c r="F90" i="153"/>
  <c r="G90" i="153"/>
  <c r="E91" i="153"/>
  <c r="F91" i="153"/>
  <c r="G91" i="153"/>
  <c r="E92" i="153"/>
  <c r="F92" i="153"/>
  <c r="G92" i="153"/>
  <c r="E93" i="153"/>
  <c r="F93" i="153"/>
  <c r="G93" i="153"/>
  <c r="E94" i="153"/>
  <c r="F94" i="153"/>
  <c r="G94" i="153"/>
  <c r="E95" i="153"/>
  <c r="F95" i="153"/>
  <c r="G95" i="153"/>
  <c r="E96" i="153"/>
  <c r="F96" i="153"/>
  <c r="G96" i="153"/>
  <c r="E97" i="153"/>
  <c r="F97" i="153"/>
  <c r="G97" i="153"/>
  <c r="E98" i="153"/>
  <c r="F98" i="153"/>
  <c r="G98" i="153"/>
  <c r="E99" i="153"/>
  <c r="F99" i="153"/>
  <c r="G99" i="153"/>
  <c r="E100" i="153"/>
  <c r="F100" i="153"/>
  <c r="G100" i="153"/>
  <c r="E101" i="153"/>
  <c r="F101" i="153"/>
  <c r="G101" i="153"/>
  <c r="E102" i="153"/>
  <c r="F102" i="153"/>
  <c r="G102" i="153"/>
  <c r="E103" i="153"/>
  <c r="F103" i="153"/>
  <c r="G103" i="153"/>
  <c r="E104" i="153"/>
  <c r="F104" i="153"/>
  <c r="G104" i="153"/>
  <c r="E105" i="153"/>
  <c r="F105" i="153"/>
  <c r="G105" i="153"/>
  <c r="E106" i="153"/>
  <c r="F106" i="153"/>
  <c r="G106" i="153"/>
  <c r="E107" i="153"/>
  <c r="F107" i="153"/>
  <c r="G107" i="153"/>
  <c r="E108" i="153"/>
  <c r="F108" i="153"/>
  <c r="G108" i="153"/>
  <c r="E109" i="153"/>
  <c r="F109" i="153"/>
  <c r="G109" i="153"/>
  <c r="E110" i="153"/>
  <c r="F110" i="153"/>
  <c r="G110" i="153"/>
  <c r="E111" i="153"/>
  <c r="F111" i="153"/>
  <c r="G111" i="153"/>
  <c r="E112" i="153"/>
  <c r="F112" i="153"/>
  <c r="G112" i="153"/>
  <c r="E113" i="153"/>
  <c r="F113" i="153"/>
  <c r="G113" i="153"/>
  <c r="E114" i="153"/>
  <c r="F114" i="153"/>
  <c r="G114" i="153"/>
  <c r="E115" i="153"/>
  <c r="F115" i="153"/>
  <c r="G115" i="153"/>
  <c r="E116" i="153"/>
  <c r="F116" i="153"/>
  <c r="G116" i="153"/>
  <c r="E117" i="153"/>
  <c r="F117" i="153"/>
  <c r="G117" i="153"/>
  <c r="E118" i="153"/>
  <c r="F118" i="153"/>
  <c r="G118" i="153"/>
  <c r="E119" i="153"/>
  <c r="F119" i="153"/>
  <c r="G119" i="153"/>
  <c r="E120" i="153"/>
  <c r="F120" i="153"/>
  <c r="G120" i="153"/>
  <c r="E121" i="153"/>
  <c r="F121" i="153"/>
  <c r="G121" i="153"/>
  <c r="E122" i="153"/>
  <c r="F122" i="153"/>
  <c r="G122" i="153"/>
  <c r="E123" i="153"/>
  <c r="F123" i="153"/>
  <c r="G123" i="153"/>
  <c r="E124" i="153"/>
  <c r="F124" i="153"/>
  <c r="G124" i="153"/>
  <c r="E125" i="153"/>
  <c r="F125" i="153"/>
  <c r="G125" i="153"/>
  <c r="E126" i="153"/>
  <c r="F126" i="153"/>
  <c r="G126" i="153"/>
  <c r="E127" i="153"/>
  <c r="F127" i="153"/>
  <c r="G127" i="153"/>
  <c r="E128" i="153"/>
  <c r="F128" i="153"/>
  <c r="G128" i="153"/>
  <c r="E129" i="153"/>
  <c r="F129" i="153"/>
  <c r="G129" i="153"/>
  <c r="E130" i="153"/>
  <c r="F130" i="153"/>
  <c r="G130" i="153"/>
  <c r="E131" i="153"/>
  <c r="F131" i="153"/>
  <c r="G131" i="153"/>
  <c r="E132" i="153"/>
  <c r="F132" i="153"/>
  <c r="G132" i="153"/>
  <c r="E133" i="153"/>
  <c r="F133" i="153"/>
  <c r="G133" i="153"/>
  <c r="E134" i="153"/>
  <c r="F134" i="153"/>
  <c r="G134" i="153"/>
  <c r="E135" i="153"/>
  <c r="F135" i="153"/>
  <c r="G135" i="153"/>
  <c r="E136" i="153"/>
  <c r="F136" i="153"/>
  <c r="G136" i="153"/>
  <c r="E137" i="153"/>
  <c r="F137" i="153"/>
  <c r="G137" i="153"/>
  <c r="E138" i="153"/>
  <c r="F138" i="153"/>
  <c r="G138" i="153"/>
  <c r="E139" i="153"/>
  <c r="F139" i="153"/>
  <c r="G139" i="153"/>
  <c r="E140" i="153"/>
  <c r="F140" i="153"/>
  <c r="G140" i="153"/>
  <c r="E141" i="153"/>
  <c r="F141" i="153"/>
  <c r="G141" i="153"/>
  <c r="E142" i="153"/>
  <c r="F142" i="153"/>
  <c r="G142" i="153"/>
  <c r="E143" i="153"/>
  <c r="F143" i="153"/>
  <c r="G143" i="153"/>
  <c r="E144" i="153"/>
  <c r="F144" i="153"/>
  <c r="G144" i="153"/>
  <c r="E145" i="153"/>
  <c r="F145" i="153"/>
  <c r="G145" i="153"/>
  <c r="E146" i="153"/>
  <c r="F146" i="153"/>
  <c r="G146" i="153"/>
  <c r="E147" i="153"/>
  <c r="F147" i="153"/>
  <c r="G147" i="153"/>
  <c r="E148" i="153"/>
  <c r="F148" i="153"/>
  <c r="G148" i="153"/>
  <c r="E149" i="153"/>
  <c r="F149" i="153"/>
  <c r="G149" i="153"/>
  <c r="E150" i="153"/>
  <c r="F150" i="153"/>
  <c r="G150" i="153"/>
  <c r="E151" i="153"/>
  <c r="F151" i="153"/>
  <c r="G151" i="153"/>
  <c r="E152" i="153"/>
  <c r="F152" i="153"/>
  <c r="G152" i="153"/>
  <c r="E153" i="153"/>
  <c r="F153" i="153"/>
  <c r="G153" i="153"/>
  <c r="E154" i="153"/>
  <c r="F154" i="153"/>
  <c r="G154" i="153"/>
  <c r="E155" i="153"/>
  <c r="F155" i="153"/>
  <c r="G155" i="153"/>
  <c r="E156" i="153"/>
  <c r="F156" i="153"/>
  <c r="G156" i="153"/>
  <c r="E157" i="153"/>
  <c r="F157" i="153"/>
  <c r="G157" i="153"/>
  <c r="E158" i="153"/>
  <c r="F158" i="153"/>
  <c r="G158" i="153"/>
  <c r="E159" i="153"/>
  <c r="F159" i="153"/>
  <c r="G159" i="153"/>
  <c r="E160" i="153"/>
  <c r="F160" i="153"/>
  <c r="G160" i="153"/>
  <c r="E161" i="153"/>
  <c r="F161" i="153"/>
  <c r="G161" i="153"/>
  <c r="E162" i="153"/>
  <c r="F162" i="153"/>
  <c r="G162" i="153"/>
  <c r="E163" i="153"/>
  <c r="F163" i="153"/>
  <c r="G163" i="153"/>
  <c r="E164" i="153"/>
  <c r="F164" i="153"/>
  <c r="G164" i="153"/>
  <c r="E165" i="153"/>
  <c r="F165" i="153"/>
  <c r="G165" i="153"/>
  <c r="E166" i="153"/>
  <c r="F166" i="153"/>
  <c r="G166" i="153"/>
  <c r="E167" i="153"/>
  <c r="F167" i="153"/>
  <c r="G167" i="153"/>
  <c r="E168" i="153"/>
  <c r="F168" i="153"/>
  <c r="G168" i="153"/>
  <c r="E169" i="153"/>
  <c r="F169" i="153"/>
  <c r="G169" i="153"/>
  <c r="E170" i="153"/>
  <c r="F170" i="153"/>
  <c r="G170" i="153"/>
  <c r="E171" i="153"/>
  <c r="F171" i="153"/>
  <c r="G171" i="153"/>
  <c r="E172" i="153"/>
  <c r="F172" i="153"/>
  <c r="G172" i="153"/>
  <c r="E173" i="153"/>
  <c r="F173" i="153"/>
  <c r="G173" i="153"/>
  <c r="E174" i="153"/>
  <c r="F174" i="153"/>
  <c r="G174" i="153"/>
  <c r="E175" i="153"/>
  <c r="F175" i="153"/>
  <c r="G175" i="153"/>
  <c r="E176" i="153"/>
  <c r="F176" i="153"/>
  <c r="G176" i="153"/>
  <c r="E177" i="153"/>
  <c r="F177" i="153"/>
  <c r="G177" i="153"/>
  <c r="E178" i="153"/>
  <c r="F178" i="153"/>
  <c r="G178" i="153"/>
  <c r="E179" i="153"/>
  <c r="F179" i="153"/>
  <c r="G179" i="153"/>
  <c r="E180" i="153"/>
  <c r="F180" i="153"/>
  <c r="G180" i="153"/>
  <c r="E181" i="153"/>
  <c r="F181" i="153"/>
  <c r="G181" i="153"/>
  <c r="E182" i="153"/>
  <c r="F182" i="153"/>
  <c r="G182" i="153"/>
  <c r="E183" i="153"/>
  <c r="F183" i="153"/>
  <c r="G183" i="153"/>
  <c r="E184" i="153"/>
  <c r="F184" i="153"/>
  <c r="G184" i="153"/>
  <c r="E185" i="153"/>
  <c r="F185" i="153"/>
  <c r="G185" i="153"/>
  <c r="E186" i="153"/>
  <c r="F186" i="153"/>
  <c r="G186" i="153"/>
  <c r="E187" i="153"/>
  <c r="F187" i="153"/>
  <c r="G187" i="153"/>
  <c r="E188" i="153"/>
  <c r="F188" i="153"/>
  <c r="G188" i="153"/>
  <c r="E189" i="153"/>
  <c r="F189" i="153"/>
  <c r="G189" i="153"/>
  <c r="E190" i="153"/>
  <c r="F190" i="153"/>
  <c r="G190" i="153"/>
  <c r="E191" i="153"/>
  <c r="F191" i="153"/>
  <c r="G191" i="153"/>
  <c r="E192" i="153"/>
  <c r="F192" i="153"/>
  <c r="G192" i="153"/>
  <c r="E193" i="153"/>
  <c r="F193" i="153"/>
  <c r="G193" i="153"/>
  <c r="E194" i="153"/>
  <c r="F194" i="153"/>
  <c r="G194" i="153"/>
  <c r="E195" i="153"/>
  <c r="F195" i="153"/>
  <c r="G195" i="153"/>
  <c r="E196" i="153"/>
  <c r="F196" i="153"/>
  <c r="G196" i="153"/>
  <c r="E197" i="153"/>
  <c r="F197" i="153"/>
  <c r="G197" i="153"/>
  <c r="E198" i="153"/>
  <c r="F198" i="153"/>
  <c r="G198" i="153"/>
  <c r="E199" i="153"/>
  <c r="F199" i="153"/>
  <c r="G199" i="153"/>
  <c r="E200" i="153"/>
  <c r="F200" i="153"/>
  <c r="G200" i="153"/>
  <c r="E201" i="153"/>
  <c r="F201" i="153"/>
  <c r="G201" i="153"/>
  <c r="E202" i="153"/>
  <c r="F202" i="153"/>
  <c r="G202" i="153"/>
  <c r="E203" i="153"/>
  <c r="F203" i="153"/>
  <c r="G203" i="153"/>
  <c r="E204" i="153"/>
  <c r="F204" i="153"/>
  <c r="G204" i="153"/>
  <c r="E205" i="153"/>
  <c r="F205" i="153"/>
  <c r="G205" i="153"/>
  <c r="E206" i="153"/>
  <c r="F206" i="153"/>
  <c r="G206" i="153"/>
  <c r="E207" i="153"/>
  <c r="F207" i="153"/>
  <c r="G207" i="153"/>
  <c r="E208" i="153"/>
  <c r="F208" i="153"/>
  <c r="G208" i="153"/>
  <c r="E209" i="153"/>
  <c r="F209" i="153"/>
  <c r="G209" i="153"/>
  <c r="E210" i="153"/>
  <c r="F210" i="153"/>
  <c r="G210" i="153"/>
  <c r="E211" i="153"/>
  <c r="F211" i="153"/>
  <c r="G211" i="153"/>
  <c r="E212" i="153"/>
  <c r="F212" i="153"/>
  <c r="G212" i="153"/>
  <c r="E213" i="153"/>
  <c r="F213" i="153"/>
  <c r="G213" i="153"/>
  <c r="E214" i="153"/>
  <c r="F214" i="153"/>
  <c r="G214" i="153"/>
  <c r="E215" i="153"/>
  <c r="F215" i="153"/>
  <c r="G215" i="153"/>
  <c r="E216" i="153"/>
  <c r="F216" i="153"/>
  <c r="G216" i="153"/>
  <c r="E217" i="153"/>
  <c r="F217" i="153"/>
  <c r="G217" i="153"/>
  <c r="E218" i="153"/>
  <c r="F218" i="153"/>
  <c r="G218" i="153"/>
  <c r="E219" i="153"/>
  <c r="F219" i="153"/>
  <c r="G219" i="153"/>
  <c r="E220" i="153"/>
  <c r="F220" i="153"/>
  <c r="G220" i="153"/>
  <c r="E221" i="153"/>
  <c r="F221" i="153"/>
  <c r="G221" i="153"/>
  <c r="E222" i="153"/>
  <c r="F222" i="153"/>
  <c r="G222" i="153"/>
  <c r="E223" i="153"/>
  <c r="F223" i="153"/>
  <c r="G223" i="153"/>
  <c r="E224" i="153"/>
  <c r="F224" i="153"/>
  <c r="G224" i="153"/>
  <c r="E225" i="153"/>
  <c r="F225" i="153"/>
  <c r="G225" i="153"/>
  <c r="E226" i="153"/>
  <c r="F226" i="153"/>
  <c r="G226" i="153"/>
  <c r="E227" i="153"/>
  <c r="F227" i="153"/>
  <c r="G227" i="153"/>
  <c r="E228" i="153"/>
  <c r="F228" i="153"/>
  <c r="G228" i="153"/>
  <c r="E229" i="153"/>
  <c r="F229" i="153"/>
  <c r="G229" i="153"/>
  <c r="E230" i="153"/>
  <c r="F230" i="153"/>
  <c r="G230" i="153"/>
  <c r="E231" i="153"/>
  <c r="F231" i="153"/>
  <c r="G231" i="153"/>
  <c r="E232" i="153"/>
  <c r="F232" i="153"/>
  <c r="G232" i="153"/>
  <c r="E233" i="153"/>
  <c r="F233" i="153"/>
  <c r="G233" i="153"/>
  <c r="E234" i="153"/>
  <c r="F234" i="153"/>
  <c r="G234" i="153"/>
  <c r="E235" i="153"/>
  <c r="F235" i="153"/>
  <c r="G235" i="153"/>
  <c r="E236" i="153"/>
  <c r="F236" i="153"/>
  <c r="G236" i="153"/>
  <c r="E237" i="153"/>
  <c r="F237" i="153"/>
  <c r="G237" i="153"/>
  <c r="E238" i="153"/>
  <c r="F238" i="153"/>
  <c r="G238" i="153"/>
  <c r="E239" i="153"/>
  <c r="F239" i="153"/>
  <c r="G239" i="153"/>
  <c r="E240" i="153"/>
  <c r="F240" i="153"/>
  <c r="G240" i="153"/>
  <c r="E241" i="153"/>
  <c r="F241" i="153"/>
  <c r="G241" i="153"/>
  <c r="E242" i="153"/>
  <c r="F242" i="153"/>
  <c r="G242" i="153"/>
  <c r="E243" i="153"/>
  <c r="F243" i="153"/>
  <c r="G243" i="153"/>
  <c r="E244" i="153"/>
  <c r="F244" i="153"/>
  <c r="G244" i="153"/>
  <c r="E245" i="153"/>
  <c r="F245" i="153"/>
  <c r="G245" i="153"/>
  <c r="E246" i="153"/>
  <c r="F246" i="153"/>
  <c r="G246" i="153"/>
  <c r="E247" i="153"/>
  <c r="F247" i="153"/>
  <c r="G247" i="153"/>
  <c r="E248" i="153"/>
  <c r="F248" i="153"/>
  <c r="G248" i="153"/>
  <c r="E249" i="153"/>
  <c r="F249" i="153"/>
  <c r="G249" i="153"/>
  <c r="E250" i="153"/>
  <c r="F250" i="153"/>
  <c r="G250" i="153"/>
  <c r="E251" i="153"/>
  <c r="F251" i="153"/>
  <c r="G251" i="153"/>
  <c r="E252" i="153"/>
  <c r="F252" i="153"/>
  <c r="G252" i="153"/>
  <c r="E253" i="153"/>
  <c r="F253" i="153"/>
  <c r="G253" i="153"/>
  <c r="E254" i="153"/>
  <c r="F254" i="153"/>
  <c r="G254" i="153"/>
  <c r="E255" i="153"/>
  <c r="F255" i="153"/>
  <c r="G255" i="153"/>
  <c r="E256" i="153"/>
  <c r="F256" i="153"/>
  <c r="G256" i="153"/>
  <c r="E257" i="153"/>
  <c r="F257" i="153"/>
  <c r="G257" i="153"/>
  <c r="E258" i="153"/>
  <c r="F258" i="153"/>
  <c r="G258" i="153"/>
  <c r="E259" i="153"/>
  <c r="F259" i="153"/>
  <c r="G259" i="153"/>
  <c r="E260" i="153"/>
  <c r="F260" i="153"/>
  <c r="G260" i="153"/>
  <c r="E261" i="153"/>
  <c r="F261" i="153"/>
  <c r="G261" i="153"/>
  <c r="E262" i="153"/>
  <c r="F262" i="153"/>
  <c r="G262" i="153"/>
  <c r="E263" i="153"/>
  <c r="F263" i="153"/>
  <c r="G263" i="153"/>
  <c r="E264" i="153"/>
  <c r="F264" i="153"/>
  <c r="G264" i="153"/>
  <c r="E265" i="153"/>
  <c r="F265" i="153"/>
  <c r="G265" i="153"/>
  <c r="E266" i="153"/>
  <c r="F266" i="153"/>
  <c r="G266" i="153"/>
  <c r="E267" i="153"/>
  <c r="F267" i="153"/>
  <c r="G267" i="153"/>
  <c r="E268" i="153"/>
  <c r="F268" i="153"/>
  <c r="G268" i="153"/>
  <c r="E269" i="153"/>
  <c r="F269" i="153"/>
  <c r="G269" i="153"/>
  <c r="E270" i="153"/>
  <c r="F270" i="153"/>
  <c r="G270" i="153"/>
  <c r="E271" i="153"/>
  <c r="F271" i="153"/>
  <c r="G271" i="153"/>
  <c r="E272" i="153"/>
  <c r="F272" i="153"/>
  <c r="G272" i="153"/>
  <c r="E273" i="153"/>
  <c r="F273" i="153"/>
  <c r="G273" i="153"/>
  <c r="E274" i="153"/>
  <c r="F274" i="153"/>
  <c r="G274" i="153"/>
  <c r="E275" i="153"/>
  <c r="F275" i="153"/>
  <c r="G275" i="153"/>
  <c r="E276" i="153"/>
  <c r="F276" i="153"/>
  <c r="G276" i="153"/>
  <c r="E277" i="153"/>
  <c r="F277" i="153"/>
  <c r="G277" i="153"/>
  <c r="E278" i="153"/>
  <c r="F278" i="153"/>
  <c r="G278" i="153"/>
  <c r="E279" i="153"/>
  <c r="F279" i="153"/>
  <c r="G279" i="153"/>
  <c r="E280" i="153"/>
  <c r="F280" i="153"/>
  <c r="G280" i="153"/>
  <c r="E281" i="153"/>
  <c r="F281" i="153"/>
  <c r="G281" i="153"/>
  <c r="E282" i="153"/>
  <c r="F282" i="153"/>
  <c r="G282" i="153"/>
  <c r="E283" i="153"/>
  <c r="F283" i="153"/>
  <c r="G283" i="153"/>
  <c r="E284" i="153"/>
  <c r="F284" i="153"/>
  <c r="G284" i="153"/>
  <c r="E285" i="153"/>
  <c r="F285" i="153"/>
  <c r="G285" i="153"/>
  <c r="E286" i="153"/>
  <c r="F286" i="153"/>
  <c r="G286" i="153"/>
  <c r="E287" i="153"/>
  <c r="F287" i="153"/>
  <c r="G287" i="153"/>
  <c r="E288" i="153"/>
  <c r="F288" i="153"/>
  <c r="G288" i="153"/>
  <c r="E289" i="153"/>
  <c r="F289" i="153"/>
  <c r="G289" i="153"/>
  <c r="E290" i="153"/>
  <c r="F290" i="153"/>
  <c r="G290" i="153"/>
  <c r="E291" i="153"/>
  <c r="F291" i="153"/>
  <c r="G291" i="153"/>
  <c r="E292" i="153"/>
  <c r="F292" i="153"/>
  <c r="G292" i="153"/>
  <c r="E293" i="153"/>
  <c r="F293" i="153"/>
  <c r="G293" i="153"/>
  <c r="E294" i="153"/>
  <c r="F294" i="153"/>
  <c r="G294" i="153"/>
  <c r="E295" i="153"/>
  <c r="F295" i="153"/>
  <c r="G295" i="153"/>
  <c r="E296" i="153"/>
  <c r="F296" i="153"/>
  <c r="G296" i="153"/>
  <c r="E297" i="153"/>
  <c r="F297" i="153"/>
  <c r="G297" i="153"/>
  <c r="E298" i="153"/>
  <c r="F298" i="153"/>
  <c r="G298" i="153"/>
  <c r="E299" i="153"/>
  <c r="F299" i="153"/>
  <c r="G299" i="153"/>
  <c r="E300" i="153"/>
  <c r="F300" i="153"/>
  <c r="G300" i="153"/>
  <c r="E301" i="153"/>
  <c r="F301" i="153"/>
  <c r="G301" i="153"/>
  <c r="E302" i="153"/>
  <c r="F302" i="153"/>
  <c r="G302" i="153"/>
  <c r="E303" i="153"/>
  <c r="F303" i="153"/>
  <c r="G303" i="153"/>
  <c r="E304" i="153"/>
  <c r="F304" i="153"/>
  <c r="G304" i="153"/>
  <c r="E305" i="153"/>
  <c r="F305" i="153"/>
  <c r="G305" i="153"/>
  <c r="E306" i="153"/>
  <c r="F306" i="153"/>
  <c r="G306" i="153"/>
  <c r="E307" i="153"/>
  <c r="F307" i="153"/>
  <c r="G307" i="153"/>
  <c r="E308" i="153"/>
  <c r="F308" i="153"/>
  <c r="G308" i="153"/>
  <c r="E309" i="153"/>
  <c r="F309" i="153"/>
  <c r="G309" i="153"/>
  <c r="E310" i="153"/>
  <c r="F310" i="153"/>
  <c r="G310" i="153"/>
  <c r="E311" i="153"/>
  <c r="F311" i="153"/>
  <c r="G311" i="153"/>
  <c r="E312" i="153"/>
  <c r="F312" i="153"/>
  <c r="G312" i="153"/>
  <c r="E313" i="153"/>
  <c r="F313" i="153"/>
  <c r="G313" i="153"/>
  <c r="E314" i="153"/>
  <c r="F314" i="153"/>
  <c r="G314" i="153"/>
  <c r="E315" i="153"/>
  <c r="F315" i="153"/>
  <c r="G315" i="153"/>
  <c r="E316" i="153"/>
  <c r="F316" i="153"/>
  <c r="G316" i="153"/>
  <c r="E317" i="153"/>
  <c r="F317" i="153"/>
  <c r="G317" i="153"/>
  <c r="E318" i="153"/>
  <c r="F318" i="153"/>
  <c r="G318" i="153"/>
  <c r="E319" i="153"/>
  <c r="F319" i="153"/>
  <c r="G319" i="153"/>
  <c r="E320" i="153"/>
  <c r="F320" i="153"/>
  <c r="G320" i="153"/>
  <c r="E321" i="153"/>
  <c r="F321" i="153"/>
  <c r="G321" i="153"/>
  <c r="E322" i="153"/>
  <c r="F322" i="153"/>
  <c r="G322" i="153"/>
  <c r="E323" i="153"/>
  <c r="F323" i="153"/>
  <c r="G323" i="153"/>
  <c r="E324" i="153"/>
  <c r="F324" i="153"/>
  <c r="G324" i="153"/>
  <c r="E325" i="153"/>
  <c r="F325" i="153"/>
  <c r="G325" i="153"/>
  <c r="E326" i="153"/>
  <c r="F326" i="153"/>
  <c r="G326" i="153"/>
  <c r="E327" i="153"/>
  <c r="F327" i="153"/>
  <c r="G327" i="153"/>
  <c r="E328" i="153"/>
  <c r="F328" i="153"/>
  <c r="G328" i="153"/>
  <c r="E329" i="153"/>
  <c r="F329" i="153"/>
  <c r="G329" i="153"/>
  <c r="E330" i="153"/>
  <c r="F330" i="153"/>
  <c r="G330" i="153"/>
  <c r="E331" i="153"/>
  <c r="F331" i="153"/>
  <c r="G331" i="153"/>
  <c r="E332" i="153"/>
  <c r="F332" i="153"/>
  <c r="G332" i="153"/>
  <c r="E333" i="153"/>
  <c r="F333" i="153"/>
  <c r="G333" i="153"/>
  <c r="E334" i="153"/>
  <c r="F334" i="153"/>
  <c r="G334" i="153"/>
  <c r="E335" i="153"/>
  <c r="F335" i="153"/>
  <c r="G335" i="153"/>
  <c r="E336" i="153"/>
  <c r="F336" i="153"/>
  <c r="G336" i="153"/>
  <c r="E337" i="153"/>
  <c r="F337" i="153"/>
  <c r="G337" i="153"/>
  <c r="E338" i="153"/>
  <c r="F338" i="153"/>
  <c r="G338" i="153"/>
  <c r="E339" i="153"/>
  <c r="F339" i="153"/>
  <c r="G339" i="153"/>
  <c r="E340" i="153"/>
  <c r="F340" i="153"/>
  <c r="G340" i="153"/>
  <c r="E341" i="153"/>
  <c r="F341" i="153"/>
  <c r="G341" i="153"/>
  <c r="E342" i="153"/>
  <c r="F342" i="153"/>
  <c r="G342" i="153"/>
  <c r="E343" i="153"/>
  <c r="F343" i="153"/>
  <c r="G343" i="153"/>
  <c r="E344" i="153"/>
  <c r="F344" i="153"/>
  <c r="G344" i="153"/>
  <c r="E345" i="153"/>
  <c r="F345" i="153"/>
  <c r="G345" i="153"/>
  <c r="E346" i="153"/>
  <c r="F346" i="153"/>
  <c r="G346" i="153"/>
  <c r="E347" i="153"/>
  <c r="F347" i="153"/>
  <c r="G347" i="153"/>
  <c r="E348" i="153"/>
  <c r="F348" i="153"/>
  <c r="G348" i="153"/>
  <c r="E349" i="153"/>
  <c r="F349" i="153"/>
  <c r="G349" i="153"/>
  <c r="E350" i="153"/>
  <c r="F350" i="153"/>
  <c r="G350" i="153"/>
  <c r="E351" i="153"/>
  <c r="F351" i="153"/>
  <c r="G351" i="153"/>
  <c r="E352" i="153"/>
  <c r="F352" i="153"/>
  <c r="G352" i="153"/>
  <c r="E353" i="153"/>
  <c r="F353" i="153"/>
  <c r="G353" i="153"/>
  <c r="E354" i="153"/>
  <c r="F354" i="153"/>
  <c r="G354" i="153"/>
  <c r="E355" i="153"/>
  <c r="F355" i="153"/>
  <c r="G355" i="153"/>
  <c r="E356" i="153"/>
  <c r="F356" i="153"/>
  <c r="G356" i="153"/>
  <c r="E357" i="153"/>
  <c r="F357" i="153"/>
  <c r="G357" i="153"/>
  <c r="E358" i="153"/>
  <c r="F358" i="153"/>
  <c r="G358" i="153"/>
  <c r="E359" i="153"/>
  <c r="F359" i="153"/>
  <c r="G359" i="153"/>
  <c r="E360" i="153"/>
  <c r="F360" i="153"/>
  <c r="G360" i="153"/>
  <c r="E361" i="153"/>
  <c r="F361" i="153"/>
  <c r="G361" i="153"/>
  <c r="E362" i="153"/>
  <c r="F362" i="153"/>
  <c r="G362" i="153"/>
  <c r="E363" i="153"/>
  <c r="F363" i="153"/>
  <c r="G363" i="153"/>
  <c r="E364" i="153"/>
  <c r="F364" i="153"/>
  <c r="G364" i="153"/>
  <c r="E365" i="153"/>
  <c r="F365" i="153"/>
  <c r="G365" i="153"/>
  <c r="E366" i="153"/>
  <c r="F366" i="153"/>
  <c r="G366" i="153"/>
  <c r="E367" i="153"/>
  <c r="F367" i="153"/>
  <c r="G367" i="153"/>
  <c r="E368" i="153"/>
  <c r="F368" i="153"/>
  <c r="G368" i="153"/>
  <c r="E369" i="153"/>
  <c r="F369" i="153"/>
  <c r="G369" i="153"/>
  <c r="E370" i="153"/>
  <c r="F370" i="153"/>
  <c r="G370" i="153"/>
  <c r="E371" i="153"/>
  <c r="F371" i="153"/>
  <c r="G371" i="153"/>
  <c r="E372" i="153"/>
  <c r="F372" i="153"/>
  <c r="G372" i="153"/>
  <c r="E373" i="153"/>
  <c r="F373" i="153"/>
  <c r="G373" i="153"/>
  <c r="E374" i="153"/>
  <c r="F374" i="153"/>
  <c r="G374" i="153"/>
  <c r="E375" i="153"/>
  <c r="F375" i="153"/>
  <c r="G375" i="153"/>
  <c r="E376" i="153"/>
  <c r="F376" i="153"/>
  <c r="G376" i="153"/>
  <c r="E377" i="153"/>
  <c r="F377" i="153"/>
  <c r="G377" i="153"/>
  <c r="E378" i="153"/>
  <c r="F378" i="153"/>
  <c r="G378" i="153"/>
  <c r="E379" i="153"/>
  <c r="F379" i="153"/>
  <c r="G379" i="153"/>
  <c r="E380" i="153"/>
  <c r="F380" i="153"/>
  <c r="G380" i="153"/>
  <c r="E381" i="153"/>
  <c r="F381" i="153"/>
  <c r="G381" i="153"/>
  <c r="E382" i="153"/>
  <c r="F382" i="153"/>
  <c r="G382" i="153"/>
  <c r="E383" i="153"/>
  <c r="F383" i="153"/>
  <c r="G383" i="153"/>
  <c r="E384" i="153"/>
  <c r="F384" i="153"/>
  <c r="G384" i="153"/>
  <c r="E385" i="153"/>
  <c r="F385" i="153"/>
  <c r="G385" i="153"/>
  <c r="E386" i="153"/>
  <c r="F386" i="153"/>
  <c r="G386" i="153"/>
  <c r="E387" i="153"/>
  <c r="F387" i="153"/>
  <c r="G387" i="153"/>
  <c r="E388" i="153"/>
  <c r="F388" i="153"/>
  <c r="G388" i="153"/>
  <c r="E389" i="153"/>
  <c r="F389" i="153"/>
  <c r="G389" i="153"/>
  <c r="E390" i="153"/>
  <c r="F390" i="153"/>
  <c r="G390" i="153"/>
  <c r="E391" i="153"/>
  <c r="F391" i="153"/>
  <c r="G391" i="153"/>
  <c r="E392" i="153"/>
  <c r="F392" i="153"/>
  <c r="G392" i="153"/>
  <c r="E393" i="153"/>
  <c r="F393" i="153"/>
  <c r="G393" i="153"/>
  <c r="E394" i="153"/>
  <c r="F394" i="153"/>
  <c r="G394" i="153"/>
  <c r="E395" i="153"/>
  <c r="F395" i="153"/>
  <c r="G395" i="153"/>
  <c r="E396" i="153"/>
  <c r="F396" i="153"/>
  <c r="G396" i="153"/>
  <c r="E397" i="153"/>
  <c r="F397" i="153"/>
  <c r="G397" i="153"/>
  <c r="E398" i="153"/>
  <c r="F398" i="153"/>
  <c r="G398" i="153"/>
  <c r="E399" i="153"/>
  <c r="F399" i="153"/>
  <c r="G399" i="153"/>
  <c r="E400" i="153"/>
  <c r="F400" i="153"/>
  <c r="G400" i="153"/>
  <c r="E401" i="153"/>
  <c r="F401" i="153"/>
  <c r="G401" i="153"/>
  <c r="E402" i="153"/>
  <c r="F402" i="153"/>
  <c r="G402" i="153"/>
  <c r="E403" i="153"/>
  <c r="F403" i="153"/>
  <c r="G403" i="153"/>
  <c r="E404" i="153"/>
  <c r="F404" i="153"/>
  <c r="G404" i="153"/>
  <c r="E405" i="153"/>
  <c r="F405" i="153"/>
  <c r="G405" i="153"/>
  <c r="E406" i="153"/>
  <c r="F406" i="153"/>
  <c r="G406" i="153"/>
  <c r="E407" i="153"/>
  <c r="F407" i="153"/>
  <c r="G407" i="153"/>
  <c r="E408" i="153"/>
  <c r="F408" i="153"/>
  <c r="G408" i="153"/>
  <c r="E409" i="153"/>
  <c r="F409" i="153"/>
  <c r="G409" i="153"/>
  <c r="E410" i="153"/>
  <c r="F410" i="153"/>
  <c r="G410" i="153"/>
  <c r="E411" i="153"/>
  <c r="F411" i="153"/>
  <c r="G411" i="153"/>
  <c r="E412" i="153"/>
  <c r="F412" i="153"/>
  <c r="G412" i="153"/>
  <c r="E413" i="153"/>
  <c r="F413" i="153"/>
  <c r="G413" i="153"/>
  <c r="E414" i="153"/>
  <c r="F414" i="153"/>
  <c r="G414" i="153"/>
  <c r="E415" i="153"/>
  <c r="F415" i="153"/>
  <c r="G415" i="153"/>
  <c r="E416" i="153"/>
  <c r="F416" i="153"/>
  <c r="G416" i="153"/>
  <c r="E417" i="153"/>
  <c r="F417" i="153"/>
  <c r="G417" i="153"/>
  <c r="E418" i="153"/>
  <c r="F418" i="153"/>
  <c r="G418" i="153"/>
  <c r="E419" i="153"/>
  <c r="F419" i="153"/>
  <c r="G419" i="153"/>
  <c r="E420" i="153"/>
  <c r="F420" i="153"/>
  <c r="G420" i="153"/>
  <c r="E421" i="153"/>
  <c r="F421" i="153"/>
  <c r="G421" i="153"/>
  <c r="E422" i="153"/>
  <c r="F422" i="153"/>
  <c r="G422" i="153"/>
  <c r="E423" i="153"/>
  <c r="F423" i="153"/>
  <c r="G423" i="153"/>
  <c r="E424" i="153"/>
  <c r="F424" i="153"/>
  <c r="G424" i="153"/>
  <c r="E425" i="153"/>
  <c r="F425" i="153"/>
  <c r="G425" i="153"/>
  <c r="E426" i="153"/>
  <c r="F426" i="153"/>
  <c r="G426" i="153"/>
  <c r="E427" i="153"/>
  <c r="F427" i="153"/>
  <c r="G427" i="153"/>
  <c r="E428" i="153"/>
  <c r="F428" i="153"/>
  <c r="G428" i="153"/>
  <c r="E429" i="153"/>
  <c r="F429" i="153"/>
  <c r="G429" i="153"/>
  <c r="E430" i="153"/>
  <c r="F430" i="153"/>
  <c r="G430" i="153"/>
  <c r="E431" i="153"/>
  <c r="F431" i="153"/>
  <c r="G431" i="153"/>
  <c r="E432" i="153"/>
  <c r="F432" i="153"/>
  <c r="G432" i="153"/>
  <c r="E433" i="153"/>
  <c r="F433" i="153"/>
  <c r="G433" i="153"/>
  <c r="E434" i="153"/>
  <c r="F434" i="153"/>
  <c r="G434" i="153"/>
  <c r="E435" i="153"/>
  <c r="F435" i="153"/>
  <c r="G435" i="153"/>
  <c r="E436" i="153"/>
  <c r="F436" i="153"/>
  <c r="G436" i="153"/>
  <c r="E437" i="153"/>
  <c r="F437" i="153"/>
  <c r="G437" i="153"/>
  <c r="E438" i="153"/>
  <c r="F438" i="153"/>
  <c r="G438" i="153"/>
  <c r="E439" i="153"/>
  <c r="F439" i="153"/>
  <c r="G439" i="153"/>
  <c r="E440" i="153"/>
  <c r="F440" i="153"/>
  <c r="G440" i="153"/>
  <c r="E441" i="153"/>
  <c r="F441" i="153"/>
  <c r="G441" i="153"/>
  <c r="E442" i="153"/>
  <c r="F442" i="153"/>
  <c r="G442" i="153"/>
  <c r="E443" i="153"/>
  <c r="F443" i="153"/>
  <c r="G443" i="153"/>
  <c r="E444" i="153"/>
  <c r="F444" i="153"/>
  <c r="G444" i="153"/>
  <c r="E445" i="153"/>
  <c r="F445" i="153"/>
  <c r="G445" i="153"/>
  <c r="E446" i="153"/>
  <c r="F446" i="153"/>
  <c r="G446" i="153"/>
  <c r="E447" i="153"/>
  <c r="F447" i="153"/>
  <c r="G447" i="153"/>
  <c r="E448" i="153"/>
  <c r="F448" i="153"/>
  <c r="G448" i="153"/>
  <c r="E449" i="153"/>
  <c r="F449" i="153"/>
  <c r="G449" i="153"/>
  <c r="E450" i="153"/>
  <c r="F450" i="153"/>
  <c r="G450" i="153"/>
  <c r="E451" i="153"/>
  <c r="F451" i="153"/>
  <c r="G451" i="153"/>
  <c r="E452" i="153"/>
  <c r="F452" i="153"/>
  <c r="G452" i="153"/>
  <c r="E453" i="153"/>
  <c r="F453" i="153"/>
  <c r="G453" i="153"/>
  <c r="E454" i="153"/>
  <c r="F454" i="153"/>
  <c r="G454" i="153"/>
  <c r="E455" i="153"/>
  <c r="F455" i="153"/>
  <c r="G455" i="153"/>
  <c r="E456" i="153"/>
  <c r="F456" i="153"/>
  <c r="G456" i="153"/>
  <c r="E457" i="153"/>
  <c r="F457" i="153"/>
  <c r="G457" i="153"/>
  <c r="E458" i="153"/>
  <c r="F458" i="153"/>
  <c r="G458" i="153"/>
  <c r="E459" i="153"/>
  <c r="F459" i="153"/>
  <c r="G459" i="153"/>
  <c r="E460" i="153"/>
  <c r="F460" i="153"/>
  <c r="G460" i="153"/>
  <c r="E461" i="153"/>
  <c r="F461" i="153"/>
  <c r="G461" i="153"/>
  <c r="E462" i="153"/>
  <c r="F462" i="153"/>
  <c r="G462" i="153"/>
  <c r="E463" i="153"/>
  <c r="F463" i="153"/>
  <c r="G463" i="153"/>
  <c r="E464" i="153"/>
  <c r="F464" i="153"/>
  <c r="G464" i="153"/>
  <c r="E465" i="153"/>
  <c r="F465" i="153"/>
  <c r="G465" i="153"/>
  <c r="E466" i="153"/>
  <c r="F466" i="153"/>
  <c r="G466" i="153"/>
  <c r="E467" i="153"/>
  <c r="F467" i="153"/>
  <c r="G467" i="153"/>
  <c r="E468" i="153"/>
  <c r="F468" i="153"/>
  <c r="G468" i="153"/>
  <c r="E469" i="153"/>
  <c r="F469" i="153"/>
  <c r="G469" i="153"/>
  <c r="E470" i="153"/>
  <c r="F470" i="153"/>
  <c r="G470" i="153"/>
  <c r="E471" i="153"/>
  <c r="F471" i="153"/>
  <c r="G471" i="153"/>
  <c r="E472" i="153"/>
  <c r="F472" i="153"/>
  <c r="G472" i="153"/>
  <c r="E473" i="153"/>
  <c r="F473" i="153"/>
  <c r="G473" i="153"/>
  <c r="E474" i="153"/>
  <c r="F474" i="153"/>
  <c r="G474" i="153"/>
  <c r="E475" i="153"/>
  <c r="F475" i="153"/>
  <c r="G475" i="153"/>
  <c r="E476" i="153"/>
  <c r="F476" i="153"/>
  <c r="G476" i="153"/>
  <c r="E477" i="153"/>
  <c r="F477" i="153"/>
  <c r="G477" i="153"/>
  <c r="E478" i="153"/>
  <c r="F478" i="153"/>
  <c r="G478" i="153"/>
  <c r="E479" i="153"/>
  <c r="F479" i="153"/>
  <c r="G479" i="153"/>
  <c r="E480" i="153"/>
  <c r="F480" i="153"/>
  <c r="G480" i="153"/>
  <c r="E481" i="153"/>
  <c r="F481" i="153"/>
  <c r="G481" i="153"/>
  <c r="E482" i="153"/>
  <c r="F482" i="153"/>
  <c r="G482" i="153"/>
  <c r="E483" i="153"/>
  <c r="F483" i="153"/>
  <c r="G483" i="153"/>
  <c r="E484" i="153"/>
  <c r="F484" i="153"/>
  <c r="G484" i="153"/>
  <c r="E485" i="153"/>
  <c r="F485" i="153"/>
  <c r="G485" i="153"/>
  <c r="E486" i="153"/>
  <c r="F486" i="153"/>
  <c r="G486" i="153"/>
  <c r="E487" i="153"/>
  <c r="F487" i="153"/>
  <c r="G487" i="153"/>
  <c r="E488" i="153"/>
  <c r="F488" i="153"/>
  <c r="G488" i="153"/>
  <c r="E489" i="153"/>
  <c r="F489" i="153"/>
  <c r="G489" i="153"/>
  <c r="E490" i="153"/>
  <c r="F490" i="153"/>
  <c r="G490" i="153"/>
  <c r="E491" i="153"/>
  <c r="F491" i="153"/>
  <c r="G491" i="153"/>
  <c r="E492" i="153"/>
  <c r="F492" i="153"/>
  <c r="G492" i="153"/>
  <c r="E493" i="153"/>
  <c r="F493" i="153"/>
  <c r="G493" i="153"/>
  <c r="E494" i="153"/>
  <c r="F494" i="153"/>
  <c r="G494" i="153"/>
  <c r="E495" i="153"/>
  <c r="F495" i="153"/>
  <c r="G495" i="153"/>
  <c r="E496" i="153"/>
  <c r="F496" i="153"/>
  <c r="G496" i="153"/>
  <c r="E497" i="153"/>
  <c r="F497" i="153"/>
  <c r="G497" i="153"/>
  <c r="E498" i="153"/>
  <c r="F498" i="153"/>
  <c r="G498" i="153"/>
  <c r="E499" i="153"/>
  <c r="F499" i="153"/>
  <c r="G499" i="153"/>
  <c r="E500" i="153"/>
  <c r="F500" i="153"/>
  <c r="G500" i="153"/>
  <c r="E501" i="153"/>
  <c r="F501" i="153"/>
  <c r="G501" i="153"/>
  <c r="E502" i="153"/>
  <c r="F502" i="153"/>
  <c r="G502" i="153"/>
  <c r="E503" i="153"/>
  <c r="F503" i="153"/>
  <c r="G503" i="153"/>
  <c r="E504" i="153"/>
  <c r="F504" i="153"/>
  <c r="G504" i="153"/>
  <c r="E505" i="153"/>
  <c r="F505" i="153"/>
  <c r="G505" i="153"/>
  <c r="E506" i="153"/>
  <c r="F506" i="153"/>
  <c r="G506" i="153"/>
  <c r="E507" i="153"/>
  <c r="F507" i="153"/>
  <c r="G507" i="153"/>
  <c r="E508" i="153"/>
  <c r="F508" i="153"/>
  <c r="G508" i="153"/>
  <c r="E509" i="153"/>
  <c r="F509" i="153"/>
  <c r="G509" i="153"/>
  <c r="E510" i="153"/>
  <c r="F510" i="153"/>
  <c r="G510" i="153"/>
  <c r="E511" i="153"/>
  <c r="F511" i="153"/>
  <c r="G511" i="153"/>
  <c r="E512" i="153"/>
  <c r="F512" i="153"/>
  <c r="G512" i="153"/>
  <c r="E513" i="153"/>
  <c r="F513" i="153"/>
  <c r="G513" i="153"/>
  <c r="E514" i="153"/>
  <c r="F514" i="153"/>
  <c r="G514" i="153"/>
  <c r="E515" i="153"/>
  <c r="F515" i="153"/>
  <c r="G515" i="153"/>
  <c r="E516" i="153"/>
  <c r="F516" i="153"/>
  <c r="G516" i="153"/>
  <c r="E517" i="153"/>
  <c r="F517" i="153"/>
  <c r="G517" i="153"/>
  <c r="E518" i="153"/>
  <c r="F518" i="153"/>
  <c r="G518" i="153"/>
  <c r="E519" i="153"/>
  <c r="F519" i="153"/>
  <c r="G519" i="153"/>
  <c r="E520" i="153"/>
  <c r="F520" i="153"/>
  <c r="G520" i="153"/>
  <c r="E521" i="153"/>
  <c r="F521" i="153"/>
  <c r="G521" i="153"/>
  <c r="E522" i="153"/>
  <c r="F522" i="153"/>
  <c r="G522" i="153"/>
  <c r="E523" i="153"/>
  <c r="F523" i="153"/>
  <c r="G523" i="153"/>
  <c r="E524" i="153"/>
  <c r="F524" i="153"/>
  <c r="G524" i="153"/>
  <c r="E525" i="153"/>
  <c r="F525" i="153"/>
  <c r="G525" i="153"/>
  <c r="E526" i="153"/>
  <c r="F526" i="153"/>
  <c r="G526" i="153"/>
  <c r="E527" i="153"/>
  <c r="F527" i="153"/>
  <c r="G527" i="153"/>
  <c r="E528" i="153"/>
  <c r="F528" i="153"/>
  <c r="G528" i="153"/>
  <c r="E529" i="153"/>
  <c r="F529" i="153"/>
  <c r="G529" i="153"/>
  <c r="E530" i="153"/>
  <c r="F530" i="153"/>
  <c r="G530" i="153"/>
  <c r="E531" i="153"/>
  <c r="F531" i="153"/>
  <c r="G531" i="153"/>
  <c r="E532" i="153"/>
  <c r="F532" i="153"/>
  <c r="G532" i="153"/>
  <c r="E533" i="153"/>
  <c r="F533" i="153"/>
  <c r="G533" i="153"/>
  <c r="E534" i="153"/>
  <c r="F534" i="153"/>
  <c r="G534" i="153"/>
  <c r="E535" i="153"/>
  <c r="F535" i="153"/>
  <c r="G535" i="153"/>
  <c r="E536" i="153"/>
  <c r="F536" i="153"/>
  <c r="G536" i="153"/>
  <c r="E537" i="153"/>
  <c r="F537" i="153"/>
  <c r="G537" i="153"/>
  <c r="E538" i="153"/>
  <c r="F538" i="153"/>
  <c r="G538" i="153"/>
  <c r="E539" i="153"/>
  <c r="F539" i="153"/>
  <c r="G539" i="153"/>
  <c r="E540" i="153"/>
  <c r="F540" i="153"/>
  <c r="G540" i="153"/>
  <c r="E541" i="153"/>
  <c r="F541" i="153"/>
  <c r="G541" i="153"/>
  <c r="E542" i="153"/>
  <c r="F542" i="153"/>
  <c r="G542" i="153"/>
  <c r="E543" i="153"/>
  <c r="F543" i="153"/>
  <c r="G543" i="153"/>
  <c r="E544" i="153"/>
  <c r="F544" i="153"/>
  <c r="G544" i="153"/>
  <c r="E545" i="153"/>
  <c r="F545" i="153"/>
  <c r="G545" i="153"/>
  <c r="E546" i="153"/>
  <c r="F546" i="153"/>
  <c r="G546" i="153"/>
  <c r="E547" i="153"/>
  <c r="F547" i="153"/>
  <c r="G547" i="153"/>
  <c r="E548" i="153"/>
  <c r="F548" i="153"/>
  <c r="G548" i="153"/>
  <c r="E549" i="153"/>
  <c r="F549" i="153"/>
  <c r="G549" i="153"/>
  <c r="E550" i="153"/>
  <c r="F550" i="153"/>
  <c r="G550" i="153"/>
  <c r="E551" i="153"/>
  <c r="F551" i="153"/>
  <c r="G551" i="153"/>
  <c r="E552" i="153"/>
  <c r="F552" i="153"/>
  <c r="G552" i="153"/>
  <c r="E553" i="153"/>
  <c r="F553" i="153"/>
  <c r="G553" i="153"/>
  <c r="E554" i="153"/>
  <c r="F554" i="153"/>
  <c r="G554" i="153"/>
  <c r="E555" i="153"/>
  <c r="F555" i="153"/>
  <c r="G555" i="153"/>
  <c r="E556" i="153"/>
  <c r="F556" i="153"/>
  <c r="G556" i="153"/>
  <c r="E557" i="153"/>
  <c r="F557" i="153"/>
  <c r="G557" i="153"/>
  <c r="E558" i="153"/>
  <c r="F558" i="153"/>
  <c r="G558" i="153"/>
  <c r="E559" i="153"/>
  <c r="F559" i="153"/>
  <c r="G559" i="153"/>
  <c r="E560" i="153"/>
  <c r="F560" i="153"/>
  <c r="G560" i="153"/>
  <c r="E561" i="153"/>
  <c r="F561" i="153"/>
  <c r="G561" i="153"/>
  <c r="E562" i="153"/>
  <c r="F562" i="153"/>
  <c r="G562" i="153"/>
  <c r="E563" i="153"/>
  <c r="F563" i="153"/>
  <c r="G563" i="153"/>
  <c r="E564" i="153"/>
  <c r="F564" i="153"/>
  <c r="G564" i="153"/>
  <c r="E565" i="153"/>
  <c r="F565" i="153"/>
  <c r="G565" i="153"/>
  <c r="E566" i="153"/>
  <c r="F566" i="153"/>
  <c r="G566" i="153"/>
  <c r="E567" i="153"/>
  <c r="F567" i="153"/>
  <c r="G567" i="153"/>
  <c r="E568" i="153"/>
  <c r="F568" i="153"/>
  <c r="G568" i="153"/>
  <c r="E569" i="153"/>
  <c r="F569" i="153"/>
  <c r="G569" i="153"/>
  <c r="E570" i="153"/>
  <c r="F570" i="153"/>
  <c r="G570" i="153"/>
  <c r="E571" i="153"/>
  <c r="F571" i="153"/>
  <c r="G571" i="153"/>
  <c r="E572" i="153"/>
  <c r="F572" i="153"/>
  <c r="G572" i="153"/>
  <c r="E573" i="153"/>
  <c r="F573" i="153"/>
  <c r="G573" i="153"/>
  <c r="E574" i="153"/>
  <c r="F574" i="153"/>
  <c r="G574" i="153"/>
  <c r="E575" i="153"/>
  <c r="F575" i="153"/>
  <c r="G575" i="153"/>
  <c r="E576" i="153"/>
  <c r="F576" i="153"/>
  <c r="G576" i="153"/>
  <c r="E577" i="153"/>
  <c r="F577" i="153"/>
  <c r="G577" i="153"/>
  <c r="E578" i="153"/>
  <c r="F578" i="153"/>
  <c r="G578" i="153"/>
  <c r="E579" i="153"/>
  <c r="F579" i="153"/>
  <c r="G579" i="153"/>
  <c r="E580" i="153"/>
  <c r="F580" i="153"/>
  <c r="G580" i="153"/>
  <c r="E581" i="153"/>
  <c r="F581" i="153"/>
  <c r="G581" i="153"/>
  <c r="E582" i="153"/>
  <c r="F582" i="153"/>
  <c r="G582" i="153"/>
  <c r="E583" i="153"/>
  <c r="F583" i="153"/>
  <c r="G583" i="153"/>
  <c r="E584" i="153"/>
  <c r="F584" i="153"/>
  <c r="G584" i="153"/>
  <c r="E585" i="153"/>
  <c r="F585" i="153"/>
  <c r="G585" i="153"/>
  <c r="E586" i="153"/>
  <c r="F586" i="153"/>
  <c r="G586" i="153"/>
  <c r="E587" i="153"/>
  <c r="F587" i="153"/>
  <c r="G587" i="153"/>
  <c r="E588" i="153"/>
  <c r="F588" i="153"/>
  <c r="G588" i="153"/>
  <c r="E589" i="153"/>
  <c r="F589" i="153"/>
  <c r="G589" i="153"/>
  <c r="E590" i="153"/>
  <c r="F590" i="153"/>
  <c r="G590" i="153"/>
  <c r="E591" i="153"/>
  <c r="F591" i="153"/>
  <c r="G591" i="153"/>
  <c r="E592" i="153"/>
  <c r="F592" i="153"/>
  <c r="G592" i="153"/>
  <c r="E593" i="153"/>
  <c r="F593" i="153"/>
  <c r="G593" i="153"/>
  <c r="E594" i="153"/>
  <c r="F594" i="153"/>
  <c r="G594" i="153"/>
  <c r="E595" i="153"/>
  <c r="F595" i="153"/>
  <c r="G595" i="153"/>
  <c r="E596" i="153"/>
  <c r="F596" i="153"/>
  <c r="G596" i="153"/>
  <c r="E597" i="153"/>
  <c r="F597" i="153"/>
  <c r="G597" i="153"/>
  <c r="E598" i="153"/>
  <c r="F598" i="153"/>
  <c r="G598" i="153"/>
  <c r="E599" i="153"/>
  <c r="F599" i="153"/>
  <c r="G599" i="153"/>
  <c r="E600" i="153"/>
  <c r="F600" i="153"/>
  <c r="G600" i="153"/>
  <c r="E601" i="153"/>
  <c r="F601" i="153"/>
  <c r="G601" i="153"/>
  <c r="E602" i="153"/>
  <c r="F602" i="153"/>
  <c r="G602" i="153"/>
  <c r="E603" i="153"/>
  <c r="F603" i="153"/>
  <c r="G603" i="153"/>
  <c r="E604" i="153"/>
  <c r="F604" i="153"/>
  <c r="G604" i="153"/>
  <c r="E605" i="153"/>
  <c r="F605" i="153"/>
  <c r="G605" i="153"/>
  <c r="E606" i="153"/>
  <c r="F606" i="153"/>
  <c r="G606" i="153"/>
  <c r="E607" i="153"/>
  <c r="F607" i="153"/>
  <c r="G607" i="153"/>
  <c r="E608" i="153"/>
  <c r="F608" i="153"/>
  <c r="G608" i="153"/>
  <c r="E609" i="153"/>
  <c r="F609" i="153"/>
  <c r="G609" i="153"/>
  <c r="E610" i="153"/>
  <c r="F610" i="153"/>
  <c r="G610" i="153"/>
  <c r="E611" i="153"/>
  <c r="F611" i="153"/>
  <c r="G611" i="153"/>
  <c r="E612" i="153"/>
  <c r="F612" i="153"/>
  <c r="G612" i="153"/>
  <c r="E613" i="153"/>
  <c r="F613" i="153"/>
  <c r="G613" i="153"/>
  <c r="E614" i="153"/>
  <c r="F614" i="153"/>
  <c r="G614" i="153"/>
  <c r="E615" i="153"/>
  <c r="F615" i="153"/>
  <c r="G615" i="153"/>
  <c r="E616" i="153"/>
  <c r="F616" i="153"/>
  <c r="G616" i="153"/>
  <c r="E617" i="153"/>
  <c r="F617" i="153"/>
  <c r="G617" i="153"/>
  <c r="E618" i="153"/>
  <c r="F618" i="153"/>
  <c r="G618" i="153"/>
  <c r="E619" i="153"/>
  <c r="F619" i="153"/>
  <c r="G619" i="153"/>
  <c r="E620" i="153"/>
  <c r="F620" i="153"/>
  <c r="G620" i="153"/>
  <c r="E621" i="153"/>
  <c r="F621" i="153"/>
  <c r="G621" i="153"/>
  <c r="E622" i="153"/>
  <c r="F622" i="153"/>
  <c r="G622" i="153"/>
  <c r="E623" i="153"/>
  <c r="F623" i="153"/>
  <c r="G623" i="153"/>
  <c r="E624" i="153"/>
  <c r="F624" i="153"/>
  <c r="G624" i="153"/>
  <c r="E625" i="153"/>
  <c r="F625" i="153"/>
  <c r="G625" i="153"/>
  <c r="E626" i="153"/>
  <c r="F626" i="153"/>
  <c r="G626" i="153"/>
  <c r="E627" i="153"/>
  <c r="F627" i="153"/>
  <c r="G627" i="153"/>
  <c r="E628" i="153"/>
  <c r="F628" i="153"/>
  <c r="G628" i="153"/>
  <c r="E629" i="153"/>
  <c r="F629" i="153"/>
  <c r="G629" i="153"/>
  <c r="E630" i="153"/>
  <c r="F630" i="153"/>
  <c r="G630" i="153"/>
  <c r="E631" i="153"/>
  <c r="F631" i="153"/>
  <c r="G631" i="153"/>
  <c r="E632" i="153"/>
  <c r="F632" i="153"/>
  <c r="G632" i="153"/>
  <c r="E633" i="153"/>
  <c r="F633" i="153"/>
  <c r="G633" i="153"/>
  <c r="E634" i="153"/>
  <c r="F634" i="153"/>
  <c r="G634" i="153"/>
  <c r="E635" i="153"/>
  <c r="F635" i="153"/>
  <c r="G635" i="153"/>
  <c r="E636" i="153"/>
  <c r="F636" i="153"/>
  <c r="G636" i="153"/>
  <c r="E637" i="153"/>
  <c r="F637" i="153"/>
  <c r="G637" i="153"/>
  <c r="E638" i="153"/>
  <c r="F638" i="153"/>
  <c r="G638" i="153"/>
  <c r="E639" i="153"/>
  <c r="F639" i="153"/>
  <c r="G639" i="153"/>
  <c r="E640" i="153"/>
  <c r="F640" i="153"/>
  <c r="G640" i="153"/>
  <c r="E641" i="153"/>
  <c r="F641" i="153"/>
  <c r="G641" i="153"/>
  <c r="E642" i="153"/>
  <c r="F642" i="153"/>
  <c r="G642" i="153"/>
  <c r="E643" i="153"/>
  <c r="F643" i="153"/>
  <c r="G643" i="153"/>
  <c r="E644" i="153"/>
  <c r="F644" i="153"/>
  <c r="G644" i="153"/>
  <c r="E645" i="153"/>
  <c r="F645" i="153"/>
  <c r="G645" i="153"/>
  <c r="E646" i="153"/>
  <c r="F646" i="153"/>
  <c r="G646" i="153"/>
  <c r="E647" i="153"/>
  <c r="F647" i="153"/>
  <c r="G647" i="153"/>
  <c r="E648" i="153"/>
  <c r="F648" i="153"/>
  <c r="G648" i="153"/>
  <c r="E649" i="153"/>
  <c r="F649" i="153"/>
  <c r="G649" i="153"/>
  <c r="E650" i="153"/>
  <c r="F650" i="153"/>
  <c r="G650" i="153"/>
  <c r="E651" i="153"/>
  <c r="F651" i="153"/>
  <c r="G651" i="153"/>
  <c r="E652" i="153"/>
  <c r="F652" i="153"/>
  <c r="G652" i="153"/>
  <c r="E653" i="153"/>
  <c r="F653" i="153"/>
  <c r="G653" i="153"/>
  <c r="E654" i="153"/>
  <c r="F654" i="153"/>
  <c r="G654" i="153"/>
  <c r="E655" i="153"/>
  <c r="F655" i="153"/>
  <c r="G655" i="153"/>
  <c r="E656" i="153"/>
  <c r="F656" i="153"/>
  <c r="G656" i="153"/>
  <c r="E657" i="153"/>
  <c r="F657" i="153"/>
  <c r="G657" i="153"/>
  <c r="E658" i="153"/>
  <c r="F658" i="153"/>
  <c r="G658" i="153"/>
  <c r="E659" i="153"/>
  <c r="F659" i="153"/>
  <c r="G659" i="153"/>
  <c r="E660" i="153"/>
  <c r="F660" i="153"/>
  <c r="G660" i="153"/>
  <c r="E661" i="153"/>
  <c r="F661" i="153"/>
  <c r="G661" i="153"/>
  <c r="E662" i="153"/>
  <c r="F662" i="153"/>
  <c r="G662" i="153"/>
  <c r="E663" i="153"/>
  <c r="F663" i="153"/>
  <c r="G663" i="153"/>
  <c r="E664" i="153"/>
  <c r="F664" i="153"/>
  <c r="G664" i="153"/>
  <c r="E665" i="153"/>
  <c r="F665" i="153"/>
  <c r="G665" i="153"/>
  <c r="E666" i="153"/>
  <c r="F666" i="153"/>
  <c r="G666" i="153"/>
  <c r="E667" i="153"/>
  <c r="F667" i="153"/>
  <c r="G667" i="153"/>
  <c r="E668" i="153"/>
  <c r="F668" i="153"/>
  <c r="G668" i="153"/>
  <c r="E669" i="153"/>
  <c r="F669" i="153"/>
  <c r="G669" i="153"/>
  <c r="E670" i="153"/>
  <c r="F670" i="153"/>
  <c r="G670" i="153"/>
  <c r="E671" i="153"/>
  <c r="F671" i="153"/>
  <c r="G671" i="153"/>
  <c r="E672" i="153"/>
  <c r="F672" i="153"/>
  <c r="G672" i="153"/>
  <c r="E673" i="153"/>
  <c r="F673" i="153"/>
  <c r="G673" i="153"/>
  <c r="E674" i="153"/>
  <c r="F674" i="153"/>
  <c r="G674" i="153"/>
  <c r="E675" i="153"/>
  <c r="F675" i="153"/>
  <c r="G675" i="153"/>
  <c r="E676" i="153"/>
  <c r="F676" i="153"/>
  <c r="G676" i="153"/>
  <c r="E677" i="153"/>
  <c r="F677" i="153"/>
  <c r="G677" i="153"/>
  <c r="E678" i="153"/>
  <c r="F678" i="153"/>
  <c r="G678" i="153"/>
  <c r="E679" i="153"/>
  <c r="F679" i="153"/>
  <c r="G679" i="153"/>
  <c r="E680" i="153"/>
  <c r="F680" i="153"/>
  <c r="G680" i="153"/>
  <c r="E681" i="153"/>
  <c r="F681" i="153"/>
  <c r="G681" i="153"/>
  <c r="E682" i="153"/>
  <c r="F682" i="153"/>
  <c r="G682" i="153"/>
  <c r="E683" i="153"/>
  <c r="F683" i="153"/>
  <c r="G683" i="153"/>
  <c r="E684" i="153"/>
  <c r="F684" i="153"/>
  <c r="G684" i="153"/>
  <c r="E685" i="153"/>
  <c r="F685" i="153"/>
  <c r="G685" i="153"/>
  <c r="E686" i="153"/>
  <c r="F686" i="153"/>
  <c r="G686" i="153"/>
  <c r="E687" i="153"/>
  <c r="F687" i="153"/>
  <c r="G687" i="153"/>
  <c r="E688" i="153"/>
  <c r="F688" i="153"/>
  <c r="G688" i="153"/>
  <c r="E689" i="153"/>
  <c r="F689" i="153"/>
  <c r="G689" i="153"/>
  <c r="E690" i="153"/>
  <c r="F690" i="153"/>
  <c r="G690" i="153"/>
  <c r="E691" i="153"/>
  <c r="F691" i="153"/>
  <c r="G691" i="153"/>
  <c r="E692" i="153"/>
  <c r="F692" i="153"/>
  <c r="G692" i="153"/>
  <c r="E693" i="153"/>
  <c r="F693" i="153"/>
  <c r="G693" i="153"/>
  <c r="E694" i="153"/>
  <c r="F694" i="153"/>
  <c r="G694" i="153"/>
  <c r="E695" i="153"/>
  <c r="F695" i="153"/>
  <c r="G695" i="153"/>
  <c r="E696" i="153"/>
  <c r="F696" i="153"/>
  <c r="G696" i="153"/>
  <c r="E697" i="153"/>
  <c r="F697" i="153"/>
  <c r="G697" i="153"/>
  <c r="E698" i="153"/>
  <c r="F698" i="153"/>
  <c r="G698" i="153"/>
  <c r="E699" i="153"/>
  <c r="F699" i="153"/>
  <c r="G699" i="153"/>
  <c r="E700" i="153"/>
  <c r="F700" i="153"/>
  <c r="G700" i="153"/>
  <c r="E701" i="153"/>
  <c r="F701" i="153"/>
  <c r="G701" i="153"/>
  <c r="E702" i="153"/>
  <c r="F702" i="153"/>
  <c r="G702" i="153"/>
  <c r="E703" i="153"/>
  <c r="F703" i="153"/>
  <c r="G703" i="153"/>
  <c r="E704" i="153"/>
  <c r="F704" i="153"/>
  <c r="G704" i="153"/>
  <c r="E705" i="153"/>
  <c r="F705" i="153"/>
  <c r="G705" i="153"/>
  <c r="E706" i="153"/>
  <c r="F706" i="153"/>
  <c r="G706" i="153"/>
  <c r="E707" i="153"/>
  <c r="F707" i="153"/>
  <c r="G707" i="153"/>
  <c r="E708" i="153"/>
  <c r="F708" i="153"/>
  <c r="G708" i="153"/>
  <c r="E709" i="153"/>
  <c r="F709" i="153"/>
  <c r="G709" i="153"/>
  <c r="E710" i="153"/>
  <c r="F710" i="153"/>
  <c r="G710" i="153"/>
  <c r="E711" i="153"/>
  <c r="F711" i="153"/>
  <c r="G711" i="153"/>
  <c r="E712" i="153"/>
  <c r="F712" i="153"/>
  <c r="G712" i="153"/>
  <c r="E713" i="153"/>
  <c r="F713" i="153"/>
  <c r="G713" i="153"/>
  <c r="E714" i="153"/>
  <c r="F714" i="153"/>
  <c r="G714" i="153"/>
  <c r="E715" i="153"/>
  <c r="F715" i="153"/>
  <c r="G715" i="153"/>
  <c r="E716" i="153"/>
  <c r="F716" i="153"/>
  <c r="G716" i="153"/>
  <c r="E717" i="153"/>
  <c r="F717" i="153"/>
  <c r="G717" i="153"/>
  <c r="E718" i="153"/>
  <c r="F718" i="153"/>
  <c r="G718" i="153"/>
  <c r="E719" i="153"/>
  <c r="F719" i="153"/>
  <c r="G719" i="153"/>
  <c r="E720" i="153"/>
  <c r="F720" i="153"/>
  <c r="G720" i="153"/>
  <c r="E721" i="153"/>
  <c r="F721" i="153"/>
  <c r="G721" i="153"/>
  <c r="E722" i="153"/>
  <c r="F722" i="153"/>
  <c r="G722" i="153"/>
  <c r="E723" i="153"/>
  <c r="F723" i="153"/>
  <c r="G723" i="153"/>
  <c r="E724" i="153"/>
  <c r="F724" i="153"/>
  <c r="G724" i="153"/>
  <c r="E725" i="153"/>
  <c r="F725" i="153"/>
  <c r="G725" i="153"/>
  <c r="E726" i="153"/>
  <c r="F726" i="153"/>
  <c r="G726" i="153"/>
  <c r="E727" i="153"/>
  <c r="F727" i="153"/>
  <c r="G727" i="153"/>
  <c r="E728" i="153"/>
  <c r="F728" i="153"/>
  <c r="G728" i="153"/>
  <c r="E729" i="153"/>
  <c r="F729" i="153"/>
  <c r="G729" i="153"/>
  <c r="E730" i="153"/>
  <c r="F730" i="153"/>
  <c r="G730" i="153"/>
  <c r="E731" i="153"/>
  <c r="F731" i="153"/>
  <c r="G731" i="153"/>
  <c r="E732" i="153"/>
  <c r="F732" i="153"/>
  <c r="G732" i="153"/>
  <c r="E733" i="153"/>
  <c r="F733" i="153"/>
  <c r="G733" i="153"/>
  <c r="E734" i="153"/>
  <c r="F734" i="153"/>
  <c r="G734" i="153"/>
  <c r="E735" i="153"/>
  <c r="F735" i="153"/>
  <c r="G735" i="153"/>
  <c r="E736" i="153"/>
  <c r="F736" i="153"/>
  <c r="G736" i="153"/>
  <c r="E737" i="153"/>
  <c r="F737" i="153"/>
  <c r="G737" i="153"/>
  <c r="E738" i="153"/>
  <c r="F738" i="153"/>
  <c r="G738" i="153"/>
  <c r="E739" i="153"/>
  <c r="F739" i="153"/>
  <c r="G739" i="153"/>
  <c r="E740" i="153"/>
  <c r="F740" i="153"/>
  <c r="G740" i="153"/>
  <c r="E741" i="153"/>
  <c r="F741" i="153"/>
  <c r="G741" i="153"/>
  <c r="E742" i="153"/>
  <c r="F742" i="153"/>
  <c r="G742" i="153"/>
  <c r="E743" i="153"/>
  <c r="F743" i="153"/>
  <c r="G743" i="153"/>
  <c r="E744" i="153"/>
  <c r="F744" i="153"/>
  <c r="G744" i="153"/>
  <c r="E745" i="153"/>
  <c r="F745" i="153"/>
  <c r="G745" i="153"/>
  <c r="E746" i="153"/>
  <c r="F746" i="153"/>
  <c r="G746" i="153"/>
  <c r="E747" i="153"/>
  <c r="F747" i="153"/>
  <c r="G747" i="153"/>
  <c r="E748" i="153"/>
  <c r="F748" i="153"/>
  <c r="G748" i="153"/>
  <c r="E749" i="153"/>
  <c r="F749" i="153"/>
  <c r="G749" i="153"/>
  <c r="E750" i="153"/>
  <c r="F750" i="153"/>
  <c r="G750" i="153"/>
  <c r="E751" i="153"/>
  <c r="F751" i="153"/>
  <c r="G751" i="153"/>
  <c r="E752" i="153"/>
  <c r="F752" i="153"/>
  <c r="G752" i="153"/>
  <c r="E753" i="153"/>
  <c r="F753" i="153"/>
  <c r="G753" i="153"/>
  <c r="E754" i="153"/>
  <c r="F754" i="153"/>
  <c r="G754" i="153"/>
  <c r="E755" i="153"/>
  <c r="F755" i="153"/>
  <c r="G755" i="153"/>
  <c r="E756" i="153"/>
  <c r="F756" i="153"/>
  <c r="G756" i="153"/>
  <c r="E757" i="153"/>
  <c r="F757" i="153"/>
  <c r="G757" i="153"/>
  <c r="E758" i="153"/>
  <c r="F758" i="153"/>
  <c r="G758" i="153"/>
  <c r="E759" i="153"/>
  <c r="F759" i="153"/>
  <c r="G759" i="153"/>
  <c r="E760" i="153"/>
  <c r="F760" i="153"/>
  <c r="G760" i="153"/>
  <c r="E761" i="153"/>
  <c r="F761" i="153"/>
  <c r="G761" i="153"/>
  <c r="E762" i="153"/>
  <c r="F762" i="153"/>
  <c r="G762" i="153"/>
  <c r="E763" i="153"/>
  <c r="F763" i="153"/>
  <c r="G763" i="153"/>
  <c r="E764" i="153"/>
  <c r="F764" i="153"/>
  <c r="G764" i="153"/>
  <c r="E765" i="153"/>
  <c r="F765" i="153"/>
  <c r="G765" i="153"/>
  <c r="E766" i="153"/>
  <c r="F766" i="153"/>
  <c r="G766" i="153"/>
  <c r="E767" i="153"/>
  <c r="F767" i="153"/>
  <c r="G767" i="153"/>
  <c r="E768" i="153"/>
  <c r="F768" i="153"/>
  <c r="G768" i="153"/>
  <c r="E769" i="153"/>
  <c r="F769" i="153"/>
  <c r="G769" i="153"/>
  <c r="E770" i="153"/>
  <c r="F770" i="153"/>
  <c r="G770" i="153"/>
  <c r="E771" i="153"/>
  <c r="F771" i="153"/>
  <c r="G771" i="153"/>
  <c r="E772" i="153"/>
  <c r="F772" i="153"/>
  <c r="G772" i="153"/>
  <c r="E773" i="153"/>
  <c r="F773" i="153"/>
  <c r="G773" i="153"/>
  <c r="E774" i="153"/>
  <c r="F774" i="153"/>
  <c r="G774" i="153"/>
  <c r="E775" i="153"/>
  <c r="F775" i="153"/>
  <c r="G775" i="153"/>
  <c r="E776" i="153"/>
  <c r="F776" i="153"/>
  <c r="G776" i="153"/>
  <c r="E777" i="153"/>
  <c r="F777" i="153"/>
  <c r="G777" i="153"/>
  <c r="E778" i="153"/>
  <c r="F778" i="153"/>
  <c r="G778" i="153"/>
  <c r="E779" i="153"/>
  <c r="F779" i="153"/>
  <c r="G779" i="153"/>
  <c r="E780" i="153"/>
  <c r="F780" i="153"/>
  <c r="G780" i="153"/>
  <c r="E781" i="153"/>
  <c r="F781" i="153"/>
  <c r="G781" i="153"/>
  <c r="E782" i="153"/>
  <c r="F782" i="153"/>
  <c r="G782" i="153"/>
  <c r="E783" i="153"/>
  <c r="F783" i="153"/>
  <c r="G783" i="153"/>
  <c r="E784" i="153"/>
  <c r="F784" i="153"/>
  <c r="G784" i="153"/>
  <c r="E785" i="153"/>
  <c r="F785" i="153"/>
  <c r="G785" i="153"/>
  <c r="E786" i="153"/>
  <c r="F786" i="153"/>
  <c r="G786" i="153"/>
  <c r="E787" i="153"/>
  <c r="F787" i="153"/>
  <c r="G787" i="153"/>
  <c r="E788" i="153"/>
  <c r="F788" i="153"/>
  <c r="G788" i="153"/>
  <c r="E789" i="153"/>
  <c r="F789" i="153"/>
  <c r="G789" i="153"/>
  <c r="E790" i="153"/>
  <c r="F790" i="153"/>
  <c r="G790" i="153"/>
  <c r="E791" i="153"/>
  <c r="F791" i="153"/>
  <c r="G791" i="153"/>
  <c r="E792" i="153"/>
  <c r="F792" i="153"/>
  <c r="G792" i="153"/>
  <c r="E793" i="153"/>
  <c r="F793" i="153"/>
  <c r="G793" i="153"/>
  <c r="E794" i="153"/>
  <c r="F794" i="153"/>
  <c r="G794" i="153"/>
  <c r="E795" i="153"/>
  <c r="F795" i="153"/>
  <c r="G795" i="153"/>
  <c r="E796" i="153"/>
  <c r="F796" i="153"/>
  <c r="G796" i="153"/>
  <c r="E797" i="153"/>
  <c r="F797" i="153"/>
  <c r="G797" i="153"/>
  <c r="E798" i="153"/>
  <c r="F798" i="153"/>
  <c r="G798" i="153"/>
  <c r="E799" i="153"/>
  <c r="F799" i="153"/>
  <c r="G799" i="153"/>
  <c r="E800" i="153"/>
  <c r="F800" i="153"/>
  <c r="G800" i="153"/>
  <c r="E801" i="153"/>
  <c r="F801" i="153"/>
  <c r="G801" i="153"/>
  <c r="E802" i="153"/>
  <c r="F802" i="153"/>
  <c r="G802" i="153"/>
  <c r="E803" i="153"/>
  <c r="F803" i="153"/>
  <c r="G803" i="153"/>
  <c r="E804" i="153"/>
  <c r="F804" i="153"/>
  <c r="G804" i="153"/>
  <c r="E805" i="153"/>
  <c r="F805" i="153"/>
  <c r="G805" i="153"/>
  <c r="E806" i="153"/>
  <c r="F806" i="153"/>
  <c r="G806" i="153"/>
  <c r="E807" i="153"/>
  <c r="F807" i="153"/>
  <c r="G807" i="153"/>
  <c r="E808" i="153"/>
  <c r="F808" i="153"/>
  <c r="G808" i="153"/>
  <c r="E809" i="153"/>
  <c r="F809" i="153"/>
  <c r="G809" i="153"/>
  <c r="E810" i="153"/>
  <c r="F810" i="153"/>
  <c r="G810" i="153"/>
  <c r="E811" i="153"/>
  <c r="F811" i="153"/>
  <c r="G811" i="153"/>
  <c r="E812" i="153"/>
  <c r="F812" i="153"/>
  <c r="G812" i="153"/>
  <c r="E813" i="153"/>
  <c r="F813" i="153"/>
  <c r="G813" i="153"/>
  <c r="E814" i="153"/>
  <c r="F814" i="153"/>
  <c r="G814" i="153"/>
  <c r="E815" i="153"/>
  <c r="F815" i="153"/>
  <c r="G815" i="153"/>
  <c r="E816" i="153"/>
  <c r="F816" i="153"/>
  <c r="G816" i="153"/>
  <c r="E817" i="153"/>
  <c r="F817" i="153"/>
  <c r="G817" i="153"/>
  <c r="E818" i="153"/>
  <c r="F818" i="153"/>
  <c r="G818" i="153"/>
  <c r="E819" i="153"/>
  <c r="F819" i="153"/>
  <c r="G819" i="153"/>
  <c r="E820" i="153"/>
  <c r="F820" i="153"/>
  <c r="G820" i="153"/>
  <c r="E821" i="153"/>
  <c r="F821" i="153"/>
  <c r="G821" i="153"/>
  <c r="E822" i="153"/>
  <c r="F822" i="153"/>
  <c r="G822" i="153"/>
  <c r="E823" i="153"/>
  <c r="F823" i="153"/>
  <c r="G823" i="153"/>
  <c r="E824" i="153"/>
  <c r="F824" i="153"/>
  <c r="G824" i="153"/>
  <c r="E825" i="153"/>
  <c r="F825" i="153"/>
  <c r="G825" i="153"/>
  <c r="E826" i="153"/>
  <c r="F826" i="153"/>
  <c r="G826" i="153"/>
  <c r="E827" i="153"/>
  <c r="F827" i="153"/>
  <c r="G827" i="153"/>
  <c r="E828" i="153"/>
  <c r="F828" i="153"/>
  <c r="G828" i="153"/>
  <c r="E829" i="153"/>
  <c r="F829" i="153"/>
  <c r="G829" i="153"/>
  <c r="E830" i="153"/>
  <c r="F830" i="153"/>
  <c r="G830" i="153"/>
  <c r="E831" i="153"/>
  <c r="F831" i="153"/>
  <c r="G831" i="153"/>
  <c r="E832" i="153"/>
  <c r="F832" i="153"/>
  <c r="G832" i="153"/>
  <c r="E833" i="153"/>
  <c r="F833" i="153"/>
  <c r="G833" i="153"/>
  <c r="E834" i="153"/>
  <c r="F834" i="153"/>
  <c r="G834" i="153"/>
  <c r="E835" i="153"/>
  <c r="F835" i="153"/>
  <c r="G835" i="153"/>
  <c r="E836" i="153"/>
  <c r="F836" i="153"/>
  <c r="G836" i="153"/>
  <c r="E837" i="153"/>
  <c r="F837" i="153"/>
  <c r="G837" i="153"/>
  <c r="E838" i="153"/>
  <c r="F838" i="153"/>
  <c r="G838" i="153"/>
  <c r="E839" i="153"/>
  <c r="F839" i="153"/>
  <c r="G839" i="153"/>
  <c r="E840" i="153"/>
  <c r="F840" i="153"/>
  <c r="G840" i="153"/>
  <c r="E841" i="153"/>
  <c r="F841" i="153"/>
  <c r="G841" i="153"/>
  <c r="E842" i="153"/>
  <c r="F842" i="153"/>
  <c r="G842" i="153"/>
  <c r="E843" i="153"/>
  <c r="F843" i="153"/>
  <c r="G843" i="153"/>
  <c r="E844" i="153"/>
  <c r="F844" i="153"/>
  <c r="G844" i="153"/>
  <c r="E845" i="153"/>
  <c r="F845" i="153"/>
  <c r="G845" i="153"/>
  <c r="E846" i="153"/>
  <c r="F846" i="153"/>
  <c r="G846" i="153"/>
  <c r="E847" i="153"/>
  <c r="F847" i="153"/>
  <c r="G847" i="153"/>
  <c r="E848" i="153"/>
  <c r="F848" i="153"/>
  <c r="G848" i="153"/>
  <c r="E849" i="153"/>
  <c r="F849" i="153"/>
  <c r="G849" i="153"/>
  <c r="E850" i="153"/>
  <c r="F850" i="153"/>
  <c r="G850" i="153"/>
  <c r="E851" i="153"/>
  <c r="F851" i="153"/>
  <c r="G851" i="153"/>
  <c r="E852" i="153"/>
  <c r="F852" i="153"/>
  <c r="G852" i="153"/>
  <c r="E853" i="153"/>
  <c r="F853" i="153"/>
  <c r="G853" i="153"/>
  <c r="E854" i="153"/>
  <c r="F854" i="153"/>
  <c r="G854" i="153"/>
  <c r="E855" i="153"/>
  <c r="F855" i="153"/>
  <c r="G855" i="153"/>
  <c r="E856" i="153"/>
  <c r="F856" i="153"/>
  <c r="G856" i="153"/>
  <c r="E857" i="153"/>
  <c r="F857" i="153"/>
  <c r="G857" i="153"/>
  <c r="E858" i="153"/>
  <c r="F858" i="153"/>
  <c r="G858" i="153"/>
  <c r="E859" i="153"/>
  <c r="F859" i="153"/>
  <c r="G859" i="153"/>
  <c r="E860" i="153"/>
  <c r="F860" i="153"/>
  <c r="G860" i="153"/>
  <c r="E861" i="153"/>
  <c r="F861" i="153"/>
  <c r="G861" i="153"/>
  <c r="E862" i="153"/>
  <c r="F862" i="153"/>
  <c r="G862" i="153"/>
  <c r="E863" i="153"/>
  <c r="F863" i="153"/>
  <c r="G863" i="153"/>
  <c r="E864" i="153"/>
  <c r="F864" i="153"/>
  <c r="G864" i="153"/>
  <c r="E865" i="153"/>
  <c r="F865" i="153"/>
  <c r="G865" i="153"/>
  <c r="E866" i="153"/>
  <c r="F866" i="153"/>
  <c r="G866" i="153"/>
  <c r="E867" i="153"/>
  <c r="F867" i="153"/>
  <c r="G867" i="153"/>
  <c r="E868" i="153"/>
  <c r="F868" i="153"/>
  <c r="G868" i="153"/>
  <c r="E869" i="153"/>
  <c r="F869" i="153"/>
  <c r="G869" i="153"/>
  <c r="E870" i="153"/>
  <c r="F870" i="153"/>
  <c r="G870" i="153"/>
  <c r="E871" i="153"/>
  <c r="F871" i="153"/>
  <c r="G871" i="153"/>
  <c r="E872" i="153"/>
  <c r="F872" i="153"/>
  <c r="G872" i="153"/>
  <c r="E873" i="153"/>
  <c r="F873" i="153"/>
  <c r="G873" i="153"/>
  <c r="E874" i="153"/>
  <c r="F874" i="153"/>
  <c r="G874" i="153"/>
  <c r="E875" i="153"/>
  <c r="F875" i="153"/>
  <c r="G875" i="153"/>
  <c r="E876" i="153"/>
  <c r="F876" i="153"/>
  <c r="G876" i="153"/>
  <c r="E877" i="153"/>
  <c r="F877" i="153"/>
  <c r="G877" i="153"/>
  <c r="E878" i="153"/>
  <c r="F878" i="153"/>
  <c r="G878" i="153"/>
  <c r="E879" i="153"/>
  <c r="F879" i="153"/>
  <c r="G879" i="153"/>
  <c r="E880" i="153"/>
  <c r="F880" i="153"/>
  <c r="G880" i="153"/>
  <c r="E881" i="153"/>
  <c r="F881" i="153"/>
  <c r="G881" i="153"/>
  <c r="E882" i="153"/>
  <c r="F882" i="153"/>
  <c r="G882" i="153"/>
  <c r="E883" i="153"/>
  <c r="F883" i="153"/>
  <c r="G883" i="153"/>
  <c r="E884" i="153"/>
  <c r="F884" i="153"/>
  <c r="G884" i="153"/>
  <c r="E885" i="153"/>
  <c r="F885" i="153"/>
  <c r="G885" i="153"/>
  <c r="E886" i="153"/>
  <c r="F886" i="153"/>
  <c r="G886" i="153"/>
  <c r="E887" i="153"/>
  <c r="F887" i="153"/>
  <c r="G887" i="153"/>
  <c r="E888" i="153"/>
  <c r="F888" i="153"/>
  <c r="G888" i="153"/>
  <c r="E889" i="153"/>
  <c r="F889" i="153"/>
  <c r="G889" i="153"/>
  <c r="E890" i="153"/>
  <c r="F890" i="153"/>
  <c r="G890" i="153"/>
  <c r="E891" i="153"/>
  <c r="F891" i="153"/>
  <c r="G891" i="153"/>
  <c r="E892" i="153"/>
  <c r="F892" i="153"/>
  <c r="G892" i="153"/>
  <c r="E893" i="153"/>
  <c r="F893" i="153"/>
  <c r="G893" i="153"/>
  <c r="E894" i="153"/>
  <c r="F894" i="153"/>
  <c r="G894" i="153"/>
  <c r="E895" i="153"/>
  <c r="F895" i="153"/>
  <c r="G895" i="153"/>
  <c r="E896" i="153"/>
  <c r="F896" i="153"/>
  <c r="G896" i="153"/>
  <c r="E897" i="153"/>
  <c r="F897" i="153"/>
  <c r="G897" i="153"/>
  <c r="E898" i="153"/>
  <c r="F898" i="153"/>
  <c r="G898" i="153"/>
  <c r="E899" i="153"/>
  <c r="F899" i="153"/>
  <c r="G899" i="153"/>
  <c r="E900" i="153"/>
  <c r="F900" i="153"/>
  <c r="G900" i="153"/>
  <c r="E901" i="153"/>
  <c r="F901" i="153"/>
  <c r="G901" i="153"/>
  <c r="E902" i="153"/>
  <c r="F902" i="153"/>
  <c r="G902" i="153"/>
  <c r="E903" i="153"/>
  <c r="F903" i="153"/>
  <c r="G903" i="153"/>
  <c r="E904" i="153"/>
  <c r="F904" i="153"/>
  <c r="G904" i="153"/>
  <c r="E905" i="153"/>
  <c r="F905" i="153"/>
  <c r="G905" i="153"/>
  <c r="E906" i="153"/>
  <c r="F906" i="153"/>
  <c r="G906" i="153"/>
  <c r="E907" i="153"/>
  <c r="F907" i="153"/>
  <c r="G907" i="153"/>
  <c r="E908" i="153"/>
  <c r="F908" i="153"/>
  <c r="G908" i="153"/>
  <c r="E909" i="153"/>
  <c r="F909" i="153"/>
  <c r="G909" i="153"/>
  <c r="E910" i="153"/>
  <c r="F910" i="153"/>
  <c r="G910" i="153"/>
  <c r="E911" i="153"/>
  <c r="F911" i="153"/>
  <c r="G911" i="153"/>
  <c r="E912" i="153"/>
  <c r="F912" i="153"/>
  <c r="G912" i="153"/>
  <c r="E913" i="153"/>
  <c r="F913" i="153"/>
  <c r="G913" i="153"/>
  <c r="E914" i="153"/>
  <c r="F914" i="153"/>
  <c r="G914" i="153"/>
  <c r="E915" i="153"/>
  <c r="F915" i="153"/>
  <c r="G915" i="153"/>
  <c r="E916" i="153"/>
  <c r="F916" i="153"/>
  <c r="G916" i="153"/>
  <c r="E917" i="153"/>
  <c r="F917" i="153"/>
  <c r="G917" i="153"/>
  <c r="E918" i="153"/>
  <c r="F918" i="153"/>
  <c r="G918" i="153"/>
  <c r="E919" i="153"/>
  <c r="F919" i="153"/>
  <c r="G919" i="153"/>
  <c r="E920" i="153"/>
  <c r="F920" i="153"/>
  <c r="G920" i="153"/>
  <c r="E921" i="153"/>
  <c r="F921" i="153"/>
  <c r="G921" i="153"/>
  <c r="E922" i="153"/>
  <c r="F922" i="153"/>
  <c r="G922" i="153"/>
  <c r="E923" i="153"/>
  <c r="F923" i="153"/>
  <c r="G923" i="153"/>
  <c r="E924" i="153"/>
  <c r="F924" i="153"/>
  <c r="G924" i="153"/>
  <c r="E925" i="153"/>
  <c r="F925" i="153"/>
  <c r="G925" i="153"/>
  <c r="E926" i="153"/>
  <c r="F926" i="153"/>
  <c r="G926" i="153"/>
  <c r="E927" i="153"/>
  <c r="F927" i="153"/>
  <c r="G927" i="153"/>
  <c r="E928" i="153"/>
  <c r="F928" i="153"/>
  <c r="G928" i="153"/>
  <c r="E929" i="153"/>
  <c r="F929" i="153"/>
  <c r="G929" i="153"/>
  <c r="E930" i="153"/>
  <c r="F930" i="153"/>
  <c r="G930" i="153"/>
  <c r="E931" i="153"/>
  <c r="F931" i="153"/>
  <c r="G931" i="153"/>
  <c r="E932" i="153"/>
  <c r="F932" i="153"/>
  <c r="G932" i="153"/>
  <c r="E933" i="153"/>
  <c r="F933" i="153"/>
  <c r="G933" i="153"/>
  <c r="E934" i="153"/>
  <c r="F934" i="153"/>
  <c r="G934" i="153"/>
  <c r="E935" i="153"/>
  <c r="F935" i="153"/>
  <c r="G935" i="153"/>
  <c r="E936" i="153"/>
  <c r="F936" i="153"/>
  <c r="G936" i="153"/>
  <c r="E937" i="153"/>
  <c r="F937" i="153"/>
  <c r="G937" i="153"/>
  <c r="E938" i="153"/>
  <c r="F938" i="153"/>
  <c r="G938" i="153"/>
  <c r="E939" i="153"/>
  <c r="F939" i="153"/>
  <c r="G939" i="153"/>
  <c r="E940" i="153"/>
  <c r="F940" i="153"/>
  <c r="G940" i="153"/>
  <c r="E941" i="153"/>
  <c r="F941" i="153"/>
  <c r="G941" i="153"/>
  <c r="E942" i="153"/>
  <c r="F942" i="153"/>
  <c r="G942" i="153"/>
  <c r="E943" i="153"/>
  <c r="F943" i="153"/>
  <c r="G943" i="153"/>
  <c r="E944" i="153"/>
  <c r="F944" i="153"/>
  <c r="G944" i="153"/>
  <c r="E945" i="153"/>
  <c r="F945" i="153"/>
  <c r="G945" i="153"/>
  <c r="E946" i="153"/>
  <c r="F946" i="153"/>
  <c r="G946" i="153"/>
  <c r="E947" i="153"/>
  <c r="F947" i="153"/>
  <c r="G947" i="153"/>
  <c r="E948" i="153"/>
  <c r="F948" i="153"/>
  <c r="G948" i="153"/>
  <c r="E949" i="153"/>
  <c r="F949" i="153"/>
  <c r="G949" i="153"/>
  <c r="E950" i="153"/>
  <c r="F950" i="153"/>
  <c r="G950" i="153"/>
  <c r="E951" i="153"/>
  <c r="F951" i="153"/>
  <c r="G951" i="153"/>
  <c r="E952" i="153"/>
  <c r="F952" i="153"/>
  <c r="G952" i="153"/>
  <c r="E953" i="153"/>
  <c r="F953" i="153"/>
  <c r="G953" i="153"/>
  <c r="E954" i="153"/>
  <c r="F954" i="153"/>
  <c r="G954" i="153"/>
  <c r="E955" i="153"/>
  <c r="F955" i="153"/>
  <c r="G955" i="153"/>
  <c r="E956" i="153"/>
  <c r="F956" i="153"/>
  <c r="G956" i="153"/>
  <c r="E957" i="153"/>
  <c r="F957" i="153"/>
  <c r="G957" i="153"/>
  <c r="E958" i="153"/>
  <c r="F958" i="153"/>
  <c r="G958" i="153"/>
  <c r="E959" i="153"/>
  <c r="F959" i="153"/>
  <c r="G959" i="153"/>
  <c r="E960" i="153"/>
  <c r="F960" i="153"/>
  <c r="G960" i="153"/>
  <c r="E961" i="153"/>
  <c r="F961" i="153"/>
  <c r="G961" i="153"/>
  <c r="E962" i="153"/>
  <c r="F962" i="153"/>
  <c r="G962" i="153"/>
  <c r="E963" i="153"/>
  <c r="F963" i="153"/>
  <c r="G963" i="153"/>
  <c r="E964" i="153"/>
  <c r="F964" i="153"/>
  <c r="G964" i="153"/>
  <c r="E965" i="153"/>
  <c r="F965" i="153"/>
  <c r="G965" i="153"/>
  <c r="E966" i="153"/>
  <c r="F966" i="153"/>
  <c r="G966" i="153"/>
  <c r="E967" i="153"/>
  <c r="F967" i="153"/>
  <c r="G967" i="153"/>
  <c r="E968" i="153"/>
  <c r="F968" i="153"/>
  <c r="G968" i="153"/>
  <c r="E969" i="153"/>
  <c r="F969" i="153"/>
  <c r="G969" i="153"/>
  <c r="E970" i="153"/>
  <c r="F970" i="153"/>
  <c r="G970" i="153"/>
  <c r="E971" i="153"/>
  <c r="F971" i="153"/>
  <c r="G971" i="153"/>
  <c r="E972" i="153"/>
  <c r="F972" i="153"/>
  <c r="G972" i="153"/>
  <c r="E973" i="153"/>
  <c r="F973" i="153"/>
  <c r="G973" i="153"/>
  <c r="E974" i="153"/>
  <c r="F974" i="153"/>
  <c r="G974" i="153"/>
  <c r="E975" i="153"/>
  <c r="F975" i="153"/>
  <c r="G975" i="153"/>
  <c r="E976" i="153"/>
  <c r="F976" i="153"/>
  <c r="G976" i="153"/>
  <c r="E977" i="153"/>
  <c r="F977" i="153"/>
  <c r="G977" i="153"/>
  <c r="E978" i="153"/>
  <c r="F978" i="153"/>
  <c r="G978" i="153"/>
  <c r="E979" i="153"/>
  <c r="F979" i="153"/>
  <c r="G979" i="153"/>
  <c r="E980" i="153"/>
  <c r="F980" i="153"/>
  <c r="G980" i="153"/>
  <c r="E981" i="153"/>
  <c r="F981" i="153"/>
  <c r="G981" i="153"/>
  <c r="E982" i="153"/>
  <c r="F982" i="153"/>
  <c r="G982" i="153"/>
  <c r="E983" i="153"/>
  <c r="F983" i="153"/>
  <c r="G983" i="153"/>
  <c r="E984" i="153"/>
  <c r="F984" i="153"/>
  <c r="G984" i="153"/>
  <c r="E985" i="153"/>
  <c r="F985" i="153"/>
  <c r="G985" i="153"/>
  <c r="E986" i="153"/>
  <c r="F986" i="153"/>
  <c r="G986" i="153"/>
  <c r="E987" i="153"/>
  <c r="F987" i="153"/>
  <c r="G987" i="153"/>
  <c r="E988" i="153"/>
  <c r="F988" i="153"/>
  <c r="G988" i="153"/>
  <c r="E989" i="153"/>
  <c r="F989" i="153"/>
  <c r="G989" i="153"/>
  <c r="E990" i="153"/>
  <c r="F990" i="153"/>
  <c r="G990" i="153"/>
  <c r="E991" i="153"/>
  <c r="F991" i="153"/>
  <c r="G991" i="153"/>
  <c r="E992" i="153"/>
  <c r="F992" i="153"/>
  <c r="G992" i="153"/>
  <c r="E993" i="153"/>
  <c r="F993" i="153"/>
  <c r="G993" i="153"/>
  <c r="E994" i="153"/>
  <c r="F994" i="153"/>
  <c r="G994" i="153"/>
  <c r="E995" i="153"/>
  <c r="F995" i="153"/>
  <c r="G995" i="153"/>
  <c r="E996" i="153"/>
  <c r="F996" i="153"/>
  <c r="G996" i="153"/>
  <c r="E997" i="153"/>
  <c r="F997" i="153"/>
  <c r="G997" i="153"/>
  <c r="E998" i="153"/>
  <c r="F998" i="153"/>
  <c r="G998" i="153"/>
  <c r="E999" i="153"/>
  <c r="F999" i="153"/>
  <c r="G999" i="153"/>
  <c r="E1000" i="153"/>
  <c r="F1000" i="153"/>
  <c r="G1000" i="153"/>
  <c r="E1001" i="153"/>
  <c r="F1001" i="153"/>
  <c r="G1001" i="153"/>
  <c r="E1002" i="153"/>
  <c r="F1002" i="153"/>
  <c r="G1002" i="153"/>
  <c r="E1003" i="153"/>
  <c r="F1003" i="153"/>
  <c r="G1003" i="153"/>
  <c r="E1004" i="153"/>
  <c r="F1004" i="153"/>
  <c r="G1004" i="153"/>
  <c r="E1005" i="153"/>
  <c r="F1005" i="153"/>
  <c r="G1005" i="153"/>
  <c r="E1006" i="153"/>
  <c r="F1006" i="153"/>
  <c r="G1006" i="153"/>
  <c r="E1007" i="153"/>
  <c r="F1007" i="153"/>
  <c r="G1007" i="153"/>
  <c r="E1008" i="153"/>
  <c r="F1008" i="153"/>
  <c r="G1008" i="153"/>
  <c r="E1009" i="153"/>
  <c r="F1009" i="153"/>
  <c r="G1009" i="153"/>
  <c r="E1010" i="153"/>
  <c r="F1010" i="153"/>
  <c r="G1010" i="153"/>
  <c r="E1011" i="153"/>
  <c r="F1011" i="153"/>
  <c r="G1011" i="153"/>
  <c r="E1012" i="153"/>
  <c r="F1012" i="153"/>
  <c r="G1012" i="153"/>
  <c r="E1013" i="153"/>
  <c r="F1013" i="153"/>
  <c r="G1013" i="153"/>
  <c r="E1014" i="153"/>
  <c r="F1014" i="153"/>
  <c r="G1014" i="153"/>
  <c r="E1015" i="153"/>
  <c r="F1015" i="153"/>
  <c r="G1015" i="153"/>
  <c r="E1016" i="153"/>
  <c r="F1016" i="153"/>
  <c r="G1016" i="153"/>
  <c r="E1017" i="153"/>
  <c r="F1017" i="153"/>
  <c r="G1017" i="153"/>
  <c r="E1018" i="153"/>
  <c r="F1018" i="153"/>
  <c r="G1018" i="153"/>
  <c r="E1019" i="153"/>
  <c r="F1019" i="153"/>
  <c r="G1019" i="153"/>
  <c r="E1020" i="153"/>
  <c r="F1020" i="153"/>
  <c r="G1020" i="153"/>
  <c r="E1021" i="153"/>
  <c r="F1021" i="153"/>
  <c r="G1021" i="153"/>
  <c r="E1022" i="153"/>
  <c r="F1022" i="153"/>
  <c r="G1022" i="153"/>
  <c r="E1023" i="153"/>
  <c r="F1023" i="153"/>
  <c r="G1023" i="153"/>
  <c r="E1024" i="153"/>
  <c r="F1024" i="153"/>
  <c r="G1024" i="153"/>
  <c r="E1025" i="153"/>
  <c r="F1025" i="153"/>
  <c r="G1025" i="153"/>
  <c r="E1026" i="153"/>
  <c r="F1026" i="153"/>
  <c r="G1026" i="153"/>
  <c r="E1027" i="153"/>
  <c r="F1027" i="153"/>
  <c r="G1027" i="153"/>
  <c r="E1028" i="153"/>
  <c r="F1028" i="153"/>
  <c r="G1028" i="153"/>
  <c r="E1029" i="153"/>
  <c r="F1029" i="153"/>
  <c r="G1029" i="153"/>
  <c r="E1030" i="153"/>
  <c r="F1030" i="153"/>
  <c r="G1030" i="153"/>
  <c r="E1031" i="153"/>
  <c r="F1031" i="153"/>
  <c r="G1031" i="153"/>
  <c r="E1032" i="153"/>
  <c r="F1032" i="153"/>
  <c r="G1032" i="153"/>
  <c r="E1033" i="153"/>
  <c r="F1033" i="153"/>
  <c r="G1033" i="153"/>
  <c r="E1034" i="153"/>
  <c r="F1034" i="153"/>
  <c r="G1034" i="153"/>
  <c r="E1035" i="153"/>
  <c r="F1035" i="153"/>
  <c r="G1035" i="153"/>
  <c r="E1036" i="153"/>
  <c r="F1036" i="153"/>
  <c r="G1036" i="153"/>
  <c r="E1037" i="153"/>
  <c r="F1037" i="153"/>
  <c r="G1037" i="153"/>
  <c r="E1038" i="153"/>
  <c r="F1038" i="153"/>
  <c r="G1038" i="153"/>
  <c r="E1039" i="153"/>
  <c r="F1039" i="153"/>
  <c r="G1039" i="153"/>
  <c r="E1040" i="153"/>
  <c r="F1040" i="153"/>
  <c r="G1040" i="153"/>
  <c r="E1041" i="153"/>
  <c r="F1041" i="153"/>
  <c r="G1041" i="153"/>
  <c r="E1042" i="153"/>
  <c r="F1042" i="153"/>
  <c r="G1042" i="153"/>
  <c r="E1043" i="153"/>
  <c r="F1043" i="153"/>
  <c r="G1043" i="153"/>
  <c r="E1044" i="153"/>
  <c r="F1044" i="153"/>
  <c r="G1044" i="153"/>
  <c r="E1045" i="153"/>
  <c r="F1045" i="153"/>
  <c r="G1045" i="153"/>
  <c r="E1046" i="153"/>
  <c r="F1046" i="153"/>
  <c r="G1046" i="153"/>
  <c r="E1047" i="153"/>
  <c r="F1047" i="153"/>
  <c r="G1047" i="153"/>
  <c r="E1048" i="153"/>
  <c r="F1048" i="153"/>
  <c r="G1048" i="153"/>
  <c r="E1049" i="153"/>
  <c r="F1049" i="153"/>
  <c r="G1049" i="153"/>
  <c r="E1050" i="153"/>
  <c r="F1050" i="153"/>
  <c r="G1050" i="153"/>
  <c r="E1051" i="153"/>
  <c r="F1051" i="153"/>
  <c r="G1051" i="153"/>
  <c r="E1052" i="153"/>
  <c r="F1052" i="153"/>
  <c r="G1052" i="153"/>
  <c r="E1053" i="153"/>
  <c r="F1053" i="153"/>
  <c r="G1053" i="153"/>
  <c r="E1054" i="153"/>
  <c r="F1054" i="153"/>
  <c r="G1054" i="153"/>
  <c r="E1055" i="153"/>
  <c r="F1055" i="153"/>
  <c r="G1055" i="153"/>
  <c r="E1056" i="153"/>
  <c r="F1056" i="153"/>
  <c r="G1056" i="153"/>
  <c r="E1057" i="153"/>
  <c r="F1057" i="153"/>
  <c r="G1057" i="153"/>
  <c r="E1058" i="153"/>
  <c r="F1058" i="153"/>
  <c r="G1058" i="153"/>
  <c r="E1059" i="153"/>
  <c r="F1059" i="153"/>
  <c r="G1059" i="153"/>
  <c r="E1060" i="153"/>
  <c r="F1060" i="153"/>
  <c r="G1060" i="153"/>
  <c r="E1061" i="153"/>
  <c r="F1061" i="153"/>
  <c r="G1061" i="153"/>
  <c r="E1062" i="153"/>
  <c r="F1062" i="153"/>
  <c r="G1062" i="153"/>
  <c r="E1063" i="153"/>
  <c r="F1063" i="153"/>
  <c r="G1063" i="153"/>
  <c r="E1064" i="153"/>
  <c r="F1064" i="153"/>
  <c r="G1064" i="153"/>
  <c r="E1065" i="153"/>
  <c r="F1065" i="153"/>
  <c r="G1065" i="153"/>
  <c r="E1066" i="153"/>
  <c r="F1066" i="153"/>
  <c r="G1066" i="153"/>
  <c r="E1067" i="153"/>
  <c r="F1067" i="153"/>
  <c r="G1067" i="153"/>
  <c r="E1068" i="153"/>
  <c r="F1068" i="153"/>
  <c r="G1068" i="153"/>
  <c r="E1069" i="153"/>
  <c r="F1069" i="153"/>
  <c r="G1069" i="153"/>
  <c r="E1070" i="153"/>
  <c r="F1070" i="153"/>
  <c r="G1070" i="153"/>
  <c r="E1071" i="153"/>
  <c r="F1071" i="153"/>
  <c r="G1071" i="153"/>
  <c r="E1072" i="153"/>
  <c r="F1072" i="153"/>
  <c r="G1072" i="153"/>
  <c r="E1073" i="153"/>
  <c r="F1073" i="153"/>
  <c r="G1073" i="153"/>
  <c r="E1074" i="153"/>
  <c r="F1074" i="153"/>
  <c r="G1074" i="153"/>
  <c r="E1075" i="153"/>
  <c r="F1075" i="153"/>
  <c r="G1075" i="153"/>
  <c r="E1076" i="153"/>
  <c r="F1076" i="153"/>
  <c r="G1076" i="153"/>
  <c r="E1077" i="153"/>
  <c r="F1077" i="153"/>
  <c r="G1077" i="153"/>
  <c r="E1078" i="153"/>
  <c r="F1078" i="153"/>
  <c r="G1078" i="153"/>
  <c r="E1079" i="153"/>
  <c r="F1079" i="153"/>
  <c r="G1079" i="153"/>
  <c r="E1080" i="153"/>
  <c r="F1080" i="153"/>
  <c r="G1080" i="153"/>
  <c r="E1081" i="153"/>
  <c r="F1081" i="153"/>
  <c r="G1081" i="153"/>
  <c r="E1082" i="153"/>
  <c r="F1082" i="153"/>
  <c r="G1082" i="153"/>
  <c r="E1083" i="153"/>
  <c r="F1083" i="153"/>
  <c r="G1083" i="153"/>
  <c r="E1084" i="153"/>
  <c r="F1084" i="153"/>
  <c r="G1084" i="153"/>
  <c r="E1085" i="153"/>
  <c r="F1085" i="153"/>
  <c r="G1085" i="153"/>
  <c r="E1086" i="153"/>
  <c r="F1086" i="153"/>
  <c r="G1086" i="153"/>
  <c r="E1087" i="153"/>
  <c r="F1087" i="153"/>
  <c r="G1087" i="153"/>
  <c r="E1088" i="153"/>
  <c r="F1088" i="153"/>
  <c r="G1088" i="153"/>
  <c r="E1089" i="153"/>
  <c r="F1089" i="153"/>
  <c r="G1089" i="153"/>
  <c r="E1090" i="153"/>
  <c r="F1090" i="153"/>
  <c r="G1090" i="153"/>
  <c r="E1091" i="153"/>
  <c r="F1091" i="153"/>
  <c r="G1091" i="153"/>
  <c r="E1092" i="153"/>
  <c r="F1092" i="153"/>
  <c r="G1092" i="153"/>
  <c r="E1093" i="153"/>
  <c r="F1093" i="153"/>
  <c r="G1093" i="153"/>
  <c r="E1094" i="153"/>
  <c r="F1094" i="153"/>
  <c r="G1094" i="153"/>
  <c r="E1095" i="153"/>
  <c r="F1095" i="153"/>
  <c r="G1095" i="153"/>
  <c r="E1096" i="153"/>
  <c r="F1096" i="153"/>
  <c r="G1096" i="153"/>
  <c r="E1097" i="153"/>
  <c r="F1097" i="153"/>
  <c r="G1097" i="153"/>
  <c r="E1098" i="153"/>
  <c r="F1098" i="153"/>
  <c r="G1098" i="153"/>
  <c r="E1099" i="153"/>
  <c r="F1099" i="153"/>
  <c r="G1099" i="153"/>
  <c r="E1100" i="153"/>
  <c r="F1100" i="153"/>
  <c r="G1100" i="153"/>
  <c r="E1101" i="153"/>
  <c r="F1101" i="153"/>
  <c r="G1101" i="153"/>
  <c r="E1102" i="153"/>
  <c r="F1102" i="153"/>
  <c r="G1102" i="153"/>
  <c r="E1103" i="153"/>
  <c r="F1103" i="153"/>
  <c r="G1103" i="153"/>
  <c r="E1104" i="153"/>
  <c r="F1104" i="153"/>
  <c r="G1104" i="153"/>
  <c r="E1105" i="153"/>
  <c r="F1105" i="153"/>
  <c r="G1105" i="153"/>
  <c r="E1106" i="153"/>
  <c r="F1106" i="153"/>
  <c r="G1106" i="153"/>
  <c r="E1107" i="153"/>
  <c r="F1107" i="153"/>
  <c r="G1107" i="153"/>
  <c r="E1108" i="153"/>
  <c r="F1108" i="153"/>
  <c r="G1108" i="153"/>
  <c r="E1109" i="153"/>
  <c r="F1109" i="153"/>
  <c r="G1109" i="153"/>
  <c r="E1110" i="153"/>
  <c r="F1110" i="153"/>
  <c r="G1110" i="153"/>
  <c r="E1111" i="153"/>
  <c r="F1111" i="153"/>
  <c r="G1111" i="153"/>
  <c r="E1112" i="153"/>
  <c r="F1112" i="153"/>
  <c r="G1112" i="153"/>
  <c r="E1113" i="153"/>
  <c r="F1113" i="153"/>
  <c r="G1113" i="153"/>
  <c r="E1114" i="153"/>
  <c r="F1114" i="153"/>
  <c r="G1114" i="153"/>
  <c r="E1115" i="153"/>
  <c r="F1115" i="153"/>
  <c r="G1115" i="153"/>
  <c r="E1116" i="153"/>
  <c r="F1116" i="153"/>
  <c r="G1116" i="153"/>
  <c r="E1117" i="153"/>
  <c r="F1117" i="153"/>
  <c r="G1117" i="153"/>
  <c r="E1118" i="153"/>
  <c r="F1118" i="153"/>
  <c r="G1118" i="153"/>
  <c r="E1119" i="153"/>
  <c r="F1119" i="153"/>
  <c r="G1119" i="153"/>
  <c r="E1120" i="153"/>
  <c r="F1120" i="153"/>
  <c r="G1120" i="153"/>
  <c r="E1121" i="153"/>
  <c r="F1121" i="153"/>
  <c r="G1121" i="153"/>
  <c r="E1122" i="153"/>
  <c r="F1122" i="153"/>
  <c r="G1122" i="153"/>
  <c r="E1123" i="153"/>
  <c r="F1123" i="153"/>
  <c r="G1123" i="153"/>
  <c r="E1124" i="153"/>
  <c r="F1124" i="153"/>
  <c r="G1124" i="153"/>
  <c r="E1125" i="153"/>
  <c r="F1125" i="153"/>
  <c r="G1125" i="153"/>
  <c r="E1126" i="153"/>
  <c r="F1126" i="153"/>
  <c r="G1126" i="153"/>
  <c r="E1127" i="153"/>
  <c r="F1127" i="153"/>
  <c r="G1127" i="153"/>
  <c r="E1128" i="153"/>
  <c r="F1128" i="153"/>
  <c r="G1128" i="153"/>
  <c r="E1129" i="153"/>
  <c r="F1129" i="153"/>
  <c r="G1129" i="153"/>
  <c r="E1130" i="153"/>
  <c r="F1130" i="153"/>
  <c r="G1130" i="153"/>
  <c r="E1131" i="153"/>
  <c r="F1131" i="153"/>
  <c r="G1131" i="153"/>
  <c r="E1132" i="153"/>
  <c r="F1132" i="153"/>
  <c r="G1132" i="153"/>
  <c r="E1133" i="153"/>
  <c r="F1133" i="153"/>
  <c r="G1133" i="153"/>
  <c r="E1134" i="153"/>
  <c r="F1134" i="153"/>
  <c r="G1134" i="153"/>
  <c r="E1135" i="153"/>
  <c r="F1135" i="153"/>
  <c r="G1135" i="153"/>
  <c r="E1136" i="153"/>
  <c r="F1136" i="153"/>
  <c r="G1136" i="153"/>
  <c r="E1137" i="153"/>
  <c r="F1137" i="153"/>
  <c r="G1137" i="153"/>
  <c r="E1138" i="153"/>
  <c r="F1138" i="153"/>
  <c r="G1138" i="153"/>
  <c r="E1139" i="153"/>
  <c r="F1139" i="153"/>
  <c r="G1139" i="153"/>
  <c r="E1140" i="153"/>
  <c r="F1140" i="153"/>
  <c r="G1140" i="153"/>
  <c r="E1141" i="153"/>
  <c r="F1141" i="153"/>
  <c r="G1141" i="153"/>
  <c r="E1142" i="153"/>
  <c r="F1142" i="153"/>
  <c r="G1142" i="153"/>
  <c r="E1143" i="153"/>
  <c r="F1143" i="153"/>
  <c r="G1143" i="153"/>
  <c r="E1144" i="153"/>
  <c r="F1144" i="153"/>
  <c r="G1144" i="153"/>
  <c r="E1145" i="153"/>
  <c r="F1145" i="153"/>
  <c r="G1145" i="153"/>
  <c r="E1146" i="153"/>
  <c r="F1146" i="153"/>
  <c r="G1146" i="153"/>
  <c r="E1147" i="153"/>
  <c r="F1147" i="153"/>
  <c r="G1147" i="153"/>
  <c r="E1148" i="153"/>
  <c r="F1148" i="153"/>
  <c r="G1148" i="153"/>
  <c r="E1149" i="153"/>
  <c r="F1149" i="153"/>
  <c r="G1149" i="153"/>
  <c r="E1150" i="153"/>
  <c r="F1150" i="153"/>
  <c r="G1150" i="153"/>
  <c r="E1151" i="153"/>
  <c r="F1151" i="153"/>
  <c r="G1151" i="153"/>
  <c r="E1152" i="153"/>
  <c r="F1152" i="153"/>
  <c r="G1152" i="153"/>
  <c r="E1153" i="153"/>
  <c r="F1153" i="153"/>
  <c r="G1153" i="153"/>
  <c r="E1154" i="153"/>
  <c r="F1154" i="153"/>
  <c r="G1154" i="153"/>
  <c r="E1155" i="153"/>
  <c r="F1155" i="153"/>
  <c r="G1155" i="153"/>
  <c r="E1156" i="153"/>
  <c r="F1156" i="153"/>
  <c r="G1156" i="153"/>
  <c r="E1157" i="153"/>
  <c r="F1157" i="153"/>
  <c r="G1157" i="153"/>
  <c r="E1158" i="153"/>
  <c r="F1158" i="153"/>
  <c r="G1158" i="153"/>
  <c r="E1159" i="153"/>
  <c r="F1159" i="153"/>
  <c r="G1159" i="153"/>
  <c r="E1160" i="153"/>
  <c r="F1160" i="153"/>
  <c r="G1160" i="153"/>
  <c r="E1161" i="153"/>
  <c r="F1161" i="153"/>
  <c r="G1161" i="153"/>
  <c r="E1162" i="153"/>
  <c r="F1162" i="153"/>
  <c r="G1162" i="153"/>
  <c r="E1163" i="153"/>
  <c r="F1163" i="153"/>
  <c r="G1163" i="153"/>
  <c r="E1164" i="153"/>
  <c r="F1164" i="153"/>
  <c r="G1164" i="153"/>
  <c r="E1165" i="153"/>
  <c r="F1165" i="153"/>
  <c r="G1165" i="153"/>
  <c r="E1166" i="153"/>
  <c r="F1166" i="153"/>
  <c r="G1166" i="153"/>
  <c r="E1167" i="153"/>
  <c r="F1167" i="153"/>
  <c r="G1167" i="153"/>
  <c r="E1168" i="153"/>
  <c r="F1168" i="153"/>
  <c r="G1168" i="153"/>
  <c r="E1169" i="153"/>
  <c r="F1169" i="153"/>
  <c r="G1169" i="153"/>
  <c r="E1170" i="153"/>
  <c r="F1170" i="153"/>
  <c r="G1170" i="153"/>
  <c r="E1171" i="153"/>
  <c r="F1171" i="153"/>
  <c r="G1171" i="153"/>
  <c r="E1172" i="153"/>
  <c r="F1172" i="153"/>
  <c r="G1172" i="153"/>
  <c r="E1173" i="153"/>
  <c r="F1173" i="153"/>
  <c r="G1173" i="153"/>
  <c r="E1174" i="153"/>
  <c r="F1174" i="153"/>
  <c r="G1174" i="153"/>
  <c r="E1175" i="153"/>
  <c r="F1175" i="153"/>
  <c r="G1175" i="153"/>
  <c r="E1176" i="153"/>
  <c r="F1176" i="153"/>
  <c r="G1176" i="153"/>
  <c r="E1177" i="153"/>
  <c r="F1177" i="153"/>
  <c r="G1177" i="153"/>
  <c r="E1178" i="153"/>
  <c r="F1178" i="153"/>
  <c r="G1178" i="153"/>
  <c r="E1179" i="153"/>
  <c r="F1179" i="153"/>
  <c r="G1179" i="153"/>
  <c r="E1180" i="153"/>
  <c r="F1180" i="153"/>
  <c r="G1180" i="153"/>
  <c r="E1181" i="153"/>
  <c r="F1181" i="153"/>
  <c r="G1181" i="153"/>
  <c r="E1182" i="153"/>
  <c r="F1182" i="153"/>
  <c r="G1182" i="153"/>
  <c r="E1183" i="153"/>
  <c r="F1183" i="153"/>
  <c r="G1183" i="153"/>
  <c r="E1184" i="153"/>
  <c r="F1184" i="153"/>
  <c r="G1184" i="153"/>
  <c r="E1185" i="153"/>
  <c r="F1185" i="153"/>
  <c r="G1185" i="153"/>
  <c r="E1186" i="153"/>
  <c r="F1186" i="153"/>
  <c r="G1186" i="153"/>
  <c r="E1187" i="153"/>
  <c r="F1187" i="153"/>
  <c r="G1187" i="153"/>
  <c r="E1188" i="153"/>
  <c r="F1188" i="153"/>
  <c r="G1188" i="153"/>
  <c r="E1189" i="153"/>
  <c r="F1189" i="153"/>
  <c r="G1189" i="153"/>
  <c r="E1190" i="153"/>
  <c r="F1190" i="153"/>
  <c r="G1190" i="153"/>
  <c r="E1191" i="153"/>
  <c r="F1191" i="153"/>
  <c r="G1191" i="153"/>
  <c r="E1192" i="153"/>
  <c r="F1192" i="153"/>
  <c r="G1192" i="153"/>
  <c r="E1193" i="153"/>
  <c r="F1193" i="153"/>
  <c r="G1193" i="153"/>
  <c r="E1194" i="153"/>
  <c r="F1194" i="153"/>
  <c r="G1194" i="153"/>
  <c r="E1195" i="153"/>
  <c r="F1195" i="153"/>
  <c r="G1195" i="153"/>
  <c r="E1196" i="153"/>
  <c r="F1196" i="153"/>
  <c r="G1196" i="153"/>
  <c r="E1197" i="153"/>
  <c r="F1197" i="153"/>
  <c r="G1197" i="153"/>
  <c r="E1198" i="153"/>
  <c r="F1198" i="153"/>
  <c r="G1198" i="153"/>
  <c r="E1199" i="153"/>
  <c r="F1199" i="153"/>
  <c r="G1199" i="153"/>
  <c r="E1200" i="153"/>
  <c r="F1200" i="153"/>
  <c r="G1200" i="153"/>
  <c r="E1201" i="153"/>
  <c r="F1201" i="153"/>
  <c r="G1201" i="153"/>
  <c r="E1202" i="153"/>
  <c r="F1202" i="153"/>
  <c r="G1202" i="153"/>
  <c r="E1203" i="153"/>
  <c r="F1203" i="153"/>
  <c r="G1203" i="153"/>
  <c r="E1204" i="153"/>
  <c r="F1204" i="153"/>
  <c r="G1204" i="153"/>
  <c r="E1205" i="153"/>
  <c r="F1205" i="153"/>
  <c r="G1205" i="153"/>
  <c r="E1206" i="153"/>
  <c r="F1206" i="153"/>
  <c r="G1206" i="153"/>
  <c r="E1207" i="153"/>
  <c r="F1207" i="153"/>
  <c r="G1207" i="153"/>
  <c r="E1208" i="153"/>
  <c r="F1208" i="153"/>
  <c r="G1208" i="153"/>
  <c r="E1209" i="153"/>
  <c r="F1209" i="153"/>
  <c r="G1209" i="153"/>
  <c r="E1210" i="153"/>
  <c r="F1210" i="153"/>
  <c r="G1210" i="153"/>
  <c r="E1211" i="153"/>
  <c r="F1211" i="153"/>
  <c r="G1211" i="153"/>
  <c r="E1212" i="153"/>
  <c r="F1212" i="153"/>
  <c r="G1212" i="153"/>
  <c r="E1213" i="153"/>
  <c r="F1213" i="153"/>
  <c r="G1213" i="153"/>
  <c r="E1214" i="153"/>
  <c r="F1214" i="153"/>
  <c r="G1214" i="153"/>
  <c r="E1215" i="153"/>
  <c r="F1215" i="153"/>
  <c r="G1215" i="153"/>
  <c r="E1216" i="153"/>
  <c r="F1216" i="153"/>
  <c r="G1216" i="153"/>
  <c r="E1217" i="153"/>
  <c r="F1217" i="153"/>
  <c r="G1217" i="153"/>
  <c r="E1218" i="153"/>
  <c r="F1218" i="153"/>
  <c r="G1218" i="153"/>
  <c r="E1219" i="153"/>
  <c r="F1219" i="153"/>
  <c r="G1219" i="153"/>
  <c r="E1220" i="153"/>
  <c r="F1220" i="153"/>
  <c r="G1220" i="153"/>
  <c r="E1221" i="153"/>
  <c r="F1221" i="153"/>
  <c r="G1221" i="153"/>
  <c r="E1222" i="153"/>
  <c r="F1222" i="153"/>
  <c r="G1222" i="153"/>
  <c r="E1223" i="153"/>
  <c r="F1223" i="153"/>
  <c r="G1223" i="153"/>
  <c r="E1224" i="153"/>
  <c r="F1224" i="153"/>
  <c r="G1224" i="153"/>
  <c r="E1225" i="153"/>
  <c r="F1225" i="153"/>
  <c r="G1225" i="153"/>
  <c r="E1226" i="153"/>
  <c r="F1226" i="153"/>
  <c r="G1226" i="153"/>
  <c r="E1227" i="153"/>
  <c r="F1227" i="153"/>
  <c r="G1227" i="153"/>
  <c r="E1228" i="153"/>
  <c r="F1228" i="153"/>
  <c r="G1228" i="153"/>
  <c r="E1229" i="153"/>
  <c r="F1229" i="153"/>
  <c r="G1229" i="153"/>
  <c r="E1230" i="153"/>
  <c r="F1230" i="153"/>
  <c r="G1230" i="153"/>
  <c r="E1231" i="153"/>
  <c r="F1231" i="153"/>
  <c r="G1231" i="153"/>
  <c r="E1232" i="153"/>
  <c r="F1232" i="153"/>
  <c r="G1232" i="153"/>
  <c r="E1233" i="153"/>
  <c r="F1233" i="153"/>
  <c r="G1233" i="153"/>
  <c r="E1234" i="153"/>
  <c r="F1234" i="153"/>
  <c r="G1234" i="153"/>
  <c r="E1235" i="153"/>
  <c r="F1235" i="153"/>
  <c r="G1235" i="153"/>
  <c r="E1236" i="153"/>
  <c r="F1236" i="153"/>
  <c r="G1236" i="153"/>
  <c r="E1237" i="153"/>
  <c r="F1237" i="153"/>
  <c r="G1237" i="153"/>
  <c r="E1238" i="153"/>
  <c r="F1238" i="153"/>
  <c r="G1238" i="153"/>
  <c r="E1239" i="153"/>
  <c r="F1239" i="153"/>
  <c r="G1239" i="153"/>
  <c r="E1240" i="153"/>
  <c r="F1240" i="153"/>
  <c r="G1240" i="153"/>
  <c r="E1241" i="153"/>
  <c r="F1241" i="153"/>
  <c r="G1241" i="153"/>
  <c r="E1242" i="153"/>
  <c r="F1242" i="153"/>
  <c r="G1242" i="153"/>
  <c r="E1243" i="153"/>
  <c r="F1243" i="153"/>
  <c r="G1243" i="153"/>
  <c r="E1244" i="153"/>
  <c r="F1244" i="153"/>
  <c r="G1244" i="153"/>
  <c r="E1245" i="153"/>
  <c r="F1245" i="153"/>
  <c r="G1245" i="153"/>
  <c r="E1246" i="153"/>
  <c r="F1246" i="153"/>
  <c r="G1246" i="153"/>
  <c r="E1247" i="153"/>
  <c r="F1247" i="153"/>
  <c r="G1247" i="153"/>
  <c r="E1248" i="153"/>
  <c r="F1248" i="153"/>
  <c r="G1248" i="153"/>
  <c r="E1249" i="153"/>
  <c r="F1249" i="153"/>
  <c r="G1249" i="153"/>
  <c r="E1250" i="153"/>
  <c r="F1250" i="153"/>
  <c r="G1250" i="153"/>
  <c r="E1251" i="153"/>
  <c r="F1251" i="153"/>
  <c r="G1251" i="153"/>
  <c r="E1252" i="153"/>
  <c r="F1252" i="153"/>
  <c r="G1252" i="153"/>
  <c r="E1253" i="153"/>
  <c r="F1253" i="153"/>
  <c r="G1253" i="153"/>
  <c r="E1254" i="153"/>
  <c r="F1254" i="153"/>
  <c r="G1254" i="153"/>
  <c r="E1255" i="153"/>
  <c r="F1255" i="153"/>
  <c r="G1255" i="153"/>
  <c r="E1256" i="153"/>
  <c r="F1256" i="153"/>
  <c r="G1256" i="153"/>
  <c r="E1257" i="153"/>
  <c r="F1257" i="153"/>
  <c r="G1257" i="153"/>
  <c r="E1258" i="153"/>
  <c r="F1258" i="153"/>
  <c r="G1258" i="153"/>
  <c r="E1259" i="153"/>
  <c r="F1259" i="153"/>
  <c r="G1259" i="153"/>
  <c r="E1260" i="153"/>
  <c r="F1260" i="153"/>
  <c r="G1260" i="153"/>
  <c r="E1261" i="153"/>
  <c r="F1261" i="153"/>
  <c r="G1261" i="153"/>
  <c r="E1262" i="153"/>
  <c r="F1262" i="153"/>
  <c r="G1262" i="153"/>
  <c r="E1263" i="153"/>
  <c r="F1263" i="153"/>
  <c r="G1263" i="153"/>
  <c r="E1264" i="153"/>
  <c r="F1264" i="153"/>
  <c r="G1264" i="153"/>
  <c r="E1265" i="153"/>
  <c r="F1265" i="153"/>
  <c r="G1265" i="153"/>
  <c r="E1266" i="153"/>
  <c r="F1266" i="153"/>
  <c r="G1266" i="153"/>
  <c r="E1267" i="153"/>
  <c r="F1267" i="153"/>
  <c r="G1267" i="153"/>
  <c r="E1268" i="153"/>
  <c r="F1268" i="153"/>
  <c r="G1268" i="153"/>
  <c r="E1269" i="153"/>
  <c r="F1269" i="153"/>
  <c r="G1269" i="153"/>
  <c r="E1270" i="153"/>
  <c r="F1270" i="153"/>
  <c r="G1270" i="153"/>
  <c r="E1271" i="153"/>
  <c r="F1271" i="153"/>
  <c r="G1271" i="153"/>
  <c r="E1272" i="153"/>
  <c r="F1272" i="153"/>
  <c r="G1272" i="153"/>
  <c r="E1273" i="153"/>
  <c r="F1273" i="153"/>
  <c r="G1273" i="153"/>
  <c r="E1274" i="153"/>
  <c r="F1274" i="153"/>
  <c r="G1274" i="153"/>
  <c r="E1275" i="153"/>
  <c r="F1275" i="153"/>
  <c r="G1275" i="153"/>
  <c r="E1276" i="153"/>
  <c r="F1276" i="153"/>
  <c r="G1276" i="153"/>
  <c r="E1277" i="153"/>
  <c r="F1277" i="153"/>
  <c r="G1277" i="153"/>
  <c r="E1278" i="153"/>
  <c r="F1278" i="153"/>
  <c r="G1278" i="153"/>
  <c r="E1279" i="153"/>
  <c r="F1279" i="153"/>
  <c r="G1279" i="153"/>
  <c r="E1280" i="153"/>
  <c r="F1280" i="153"/>
  <c r="G1280" i="153"/>
  <c r="E1281" i="153"/>
  <c r="F1281" i="153"/>
  <c r="G1281" i="153"/>
  <c r="E1282" i="153"/>
  <c r="F1282" i="153"/>
  <c r="G1282" i="153"/>
  <c r="E1283" i="153"/>
  <c r="F1283" i="153"/>
  <c r="G1283" i="153"/>
  <c r="E1284" i="153"/>
  <c r="F1284" i="153"/>
  <c r="G1284" i="153"/>
  <c r="E1285" i="153"/>
  <c r="F1285" i="153"/>
  <c r="G1285" i="153"/>
  <c r="E1286" i="153"/>
  <c r="F1286" i="153"/>
  <c r="G1286" i="153"/>
  <c r="E1287" i="153"/>
  <c r="F1287" i="153"/>
  <c r="G1287" i="153"/>
  <c r="E1288" i="153"/>
  <c r="F1288" i="153"/>
  <c r="G1288" i="153"/>
  <c r="E1289" i="153"/>
  <c r="F1289" i="153"/>
  <c r="G1289" i="153"/>
  <c r="E1290" i="153"/>
  <c r="F1290" i="153"/>
  <c r="G1290" i="153"/>
  <c r="E1291" i="153"/>
  <c r="F1291" i="153"/>
  <c r="G1291" i="153"/>
  <c r="E1292" i="153"/>
  <c r="F1292" i="153"/>
  <c r="G1292" i="153"/>
  <c r="E1293" i="153"/>
  <c r="F1293" i="153"/>
  <c r="G1293" i="153"/>
  <c r="E1294" i="153"/>
  <c r="F1294" i="153"/>
  <c r="G1294" i="153"/>
  <c r="E1295" i="153"/>
  <c r="F1295" i="153"/>
  <c r="G1295" i="153"/>
  <c r="E1296" i="153"/>
  <c r="F1296" i="153"/>
  <c r="G1296" i="153"/>
  <c r="E1297" i="153"/>
  <c r="F1297" i="153"/>
  <c r="G1297" i="153"/>
  <c r="E1298" i="153"/>
  <c r="F1298" i="153"/>
  <c r="G1298" i="153"/>
  <c r="E1299" i="153"/>
  <c r="F1299" i="153"/>
  <c r="G1299" i="153"/>
  <c r="E1300" i="153"/>
  <c r="F1300" i="153"/>
  <c r="G1300" i="153"/>
  <c r="E1301" i="153"/>
  <c r="F1301" i="153"/>
  <c r="G1301" i="153"/>
  <c r="E1302" i="153"/>
  <c r="F1302" i="153"/>
  <c r="G1302" i="153"/>
  <c r="E1303" i="153"/>
  <c r="F1303" i="153"/>
  <c r="G1303" i="153"/>
  <c r="E1304" i="153"/>
  <c r="F1304" i="153"/>
  <c r="G1304" i="153"/>
  <c r="E1305" i="153"/>
  <c r="F1305" i="153"/>
  <c r="G1305" i="153"/>
  <c r="E1306" i="153"/>
  <c r="F1306" i="153"/>
  <c r="G1306" i="153"/>
  <c r="E1307" i="153"/>
  <c r="F1307" i="153"/>
  <c r="G1307" i="153"/>
  <c r="E1308" i="153"/>
  <c r="F1308" i="153"/>
  <c r="G1308" i="153"/>
  <c r="E1309" i="153"/>
  <c r="F1309" i="153"/>
  <c r="G1309" i="153"/>
  <c r="E1310" i="153"/>
  <c r="F1310" i="153"/>
  <c r="G1310" i="153"/>
  <c r="E1311" i="153"/>
  <c r="F1311" i="153"/>
  <c r="G1311" i="153"/>
  <c r="E1312" i="153"/>
  <c r="F1312" i="153"/>
  <c r="G1312" i="153"/>
  <c r="E1313" i="153"/>
  <c r="F1313" i="153"/>
  <c r="G1313" i="153"/>
  <c r="E1314" i="153"/>
  <c r="F1314" i="153"/>
  <c r="G1314" i="153"/>
  <c r="E1315" i="153"/>
  <c r="F1315" i="153"/>
  <c r="G1315" i="153"/>
  <c r="E1316" i="153"/>
  <c r="F1316" i="153"/>
  <c r="G1316" i="153"/>
  <c r="E1317" i="153"/>
  <c r="F1317" i="153"/>
  <c r="G1317" i="153"/>
  <c r="E1318" i="153"/>
  <c r="F1318" i="153"/>
  <c r="G1318" i="153"/>
  <c r="E1319" i="153"/>
  <c r="F1319" i="153"/>
  <c r="G1319" i="153"/>
  <c r="E1320" i="153"/>
  <c r="F1320" i="153"/>
  <c r="G1320" i="153"/>
  <c r="E1321" i="153"/>
  <c r="F1321" i="153"/>
  <c r="G1321" i="153"/>
  <c r="E1322" i="153"/>
  <c r="F1322" i="153"/>
  <c r="G1322" i="153"/>
  <c r="E1323" i="153"/>
  <c r="F1323" i="153"/>
  <c r="G1323" i="153"/>
  <c r="E1324" i="153"/>
  <c r="F1324" i="153"/>
  <c r="G1324" i="153"/>
  <c r="E1325" i="153"/>
  <c r="F1325" i="153"/>
  <c r="G1325" i="153"/>
  <c r="E1326" i="153"/>
  <c r="F1326" i="153"/>
  <c r="G1326" i="153"/>
  <c r="E1327" i="153"/>
  <c r="F1327" i="153"/>
  <c r="G1327" i="153"/>
  <c r="E1328" i="153"/>
  <c r="F1328" i="153"/>
  <c r="G1328" i="153"/>
  <c r="E1329" i="153"/>
  <c r="F1329" i="153"/>
  <c r="G1329" i="153"/>
  <c r="E1330" i="153"/>
  <c r="F1330" i="153"/>
  <c r="G1330" i="153"/>
  <c r="E1331" i="153"/>
  <c r="F1331" i="153"/>
  <c r="G1331" i="153"/>
  <c r="E1332" i="153"/>
  <c r="F1332" i="153"/>
  <c r="G1332" i="153"/>
  <c r="E1333" i="153"/>
  <c r="F1333" i="153"/>
  <c r="G1333" i="153"/>
  <c r="E1334" i="153"/>
  <c r="F1334" i="153"/>
  <c r="G1334" i="153"/>
  <c r="E1335" i="153"/>
  <c r="F1335" i="153"/>
  <c r="G1335" i="153"/>
  <c r="E1336" i="153"/>
  <c r="F1336" i="153"/>
  <c r="G1336" i="153"/>
  <c r="E1337" i="153"/>
  <c r="F1337" i="153"/>
  <c r="G1337" i="153"/>
  <c r="E1338" i="153"/>
  <c r="F1338" i="153"/>
  <c r="G1338" i="153"/>
  <c r="E1339" i="153"/>
  <c r="F1339" i="153"/>
  <c r="G1339" i="153"/>
  <c r="E1340" i="153"/>
  <c r="F1340" i="153"/>
  <c r="G1340" i="153"/>
  <c r="E1341" i="153"/>
  <c r="F1341" i="153"/>
  <c r="G1341" i="153"/>
  <c r="E1342" i="153"/>
  <c r="F1342" i="153"/>
  <c r="G1342" i="153"/>
  <c r="E1343" i="153"/>
  <c r="F1343" i="153"/>
  <c r="G1343" i="153"/>
  <c r="E1344" i="153"/>
  <c r="F1344" i="153"/>
  <c r="G1344" i="153"/>
  <c r="E1345" i="153"/>
  <c r="F1345" i="153"/>
  <c r="G1345" i="153"/>
  <c r="E1346" i="153"/>
  <c r="F1346" i="153"/>
  <c r="G1346" i="153"/>
  <c r="E1347" i="153"/>
  <c r="F1347" i="153"/>
  <c r="G1347" i="153"/>
  <c r="E1348" i="153"/>
  <c r="F1348" i="153"/>
  <c r="G1348" i="153"/>
  <c r="E1349" i="153"/>
  <c r="F1349" i="153"/>
  <c r="G1349" i="153"/>
  <c r="E1350" i="153"/>
  <c r="F1350" i="153"/>
  <c r="G1350" i="153"/>
  <c r="E1351" i="153"/>
  <c r="F1351" i="153"/>
  <c r="G1351" i="153"/>
  <c r="E1352" i="153"/>
  <c r="F1352" i="153"/>
  <c r="G1352" i="153"/>
  <c r="E1353" i="153"/>
  <c r="F1353" i="153"/>
  <c r="G1353" i="153"/>
  <c r="E1354" i="153"/>
  <c r="F1354" i="153"/>
  <c r="G1354" i="153"/>
  <c r="E1355" i="153"/>
  <c r="F1355" i="153"/>
  <c r="G1355" i="153"/>
  <c r="E1356" i="153"/>
  <c r="F1356" i="153"/>
  <c r="G1356" i="153"/>
  <c r="E1357" i="153"/>
  <c r="F1357" i="153"/>
  <c r="G1357" i="153"/>
  <c r="E1358" i="153"/>
  <c r="F1358" i="153"/>
  <c r="G1358" i="153"/>
  <c r="E1359" i="153"/>
  <c r="F1359" i="153"/>
  <c r="G1359" i="153"/>
  <c r="E1360" i="153"/>
  <c r="F1360" i="153"/>
  <c r="G1360" i="153"/>
  <c r="E1361" i="153"/>
  <c r="F1361" i="153"/>
  <c r="G1361" i="153"/>
  <c r="E1362" i="153"/>
  <c r="F1362" i="153"/>
  <c r="G1362" i="153"/>
  <c r="E1363" i="153"/>
  <c r="F1363" i="153"/>
  <c r="G1363" i="153"/>
  <c r="E1364" i="153"/>
  <c r="F1364" i="153"/>
  <c r="G1364" i="153"/>
  <c r="E1365" i="153"/>
  <c r="F1365" i="153"/>
  <c r="G1365" i="153"/>
  <c r="E1366" i="153"/>
  <c r="F1366" i="153"/>
  <c r="G1366" i="153"/>
  <c r="E1367" i="153"/>
  <c r="F1367" i="153"/>
  <c r="G1367" i="153"/>
  <c r="E1368" i="153"/>
  <c r="F1368" i="153"/>
  <c r="G1368" i="153"/>
  <c r="E1369" i="153"/>
  <c r="F1369" i="153"/>
  <c r="G1369" i="153"/>
  <c r="E1370" i="153"/>
  <c r="F1370" i="153"/>
  <c r="G1370" i="153"/>
  <c r="E1371" i="153"/>
  <c r="F1371" i="153"/>
  <c r="G1371" i="153"/>
  <c r="E1372" i="153"/>
  <c r="F1372" i="153"/>
  <c r="G1372" i="153"/>
  <c r="E1373" i="153"/>
  <c r="F1373" i="153"/>
  <c r="G1373" i="153"/>
  <c r="E1374" i="153"/>
  <c r="F1374" i="153"/>
  <c r="G1374" i="153"/>
  <c r="E1375" i="153"/>
  <c r="F1375" i="153"/>
  <c r="G1375" i="153"/>
  <c r="E1376" i="153"/>
  <c r="F1376" i="153"/>
  <c r="G1376" i="153"/>
  <c r="E1377" i="153"/>
  <c r="F1377" i="153"/>
  <c r="G1377" i="153"/>
  <c r="E1378" i="153"/>
  <c r="F1378" i="153"/>
  <c r="G1378" i="153"/>
  <c r="E1379" i="153"/>
  <c r="F1379" i="153"/>
  <c r="G1379" i="153"/>
  <c r="E1380" i="153"/>
  <c r="F1380" i="153"/>
  <c r="G1380" i="153"/>
  <c r="E1381" i="153"/>
  <c r="F1381" i="153"/>
  <c r="G1381" i="153"/>
  <c r="E1382" i="153"/>
  <c r="F1382" i="153"/>
  <c r="G1382" i="153"/>
  <c r="E1383" i="153"/>
  <c r="F1383" i="153"/>
  <c r="G1383" i="153"/>
  <c r="E1384" i="153"/>
  <c r="F1384" i="153"/>
  <c r="G1384" i="153"/>
  <c r="E1385" i="153"/>
  <c r="F1385" i="153"/>
  <c r="G1385" i="153"/>
  <c r="E1386" i="153"/>
  <c r="F1386" i="153"/>
  <c r="G1386" i="153"/>
  <c r="E1387" i="153"/>
  <c r="F1387" i="153"/>
  <c r="G1387" i="153"/>
  <c r="E1388" i="153"/>
  <c r="F1388" i="153"/>
  <c r="G1388" i="153"/>
  <c r="E1389" i="153"/>
  <c r="F1389" i="153"/>
  <c r="G1389" i="153"/>
  <c r="E1390" i="153"/>
  <c r="F1390" i="153"/>
  <c r="G1390" i="153"/>
  <c r="E1391" i="153"/>
  <c r="F1391" i="153"/>
  <c r="G1391" i="153"/>
  <c r="E1392" i="153"/>
  <c r="F1392" i="153"/>
  <c r="G1392" i="153"/>
  <c r="E1393" i="153"/>
  <c r="F1393" i="153"/>
  <c r="G1393" i="153"/>
  <c r="E1394" i="153"/>
  <c r="F1394" i="153"/>
  <c r="G1394" i="153"/>
  <c r="E1395" i="153"/>
  <c r="F1395" i="153"/>
  <c r="G1395" i="153"/>
  <c r="E1396" i="153"/>
  <c r="F1396" i="153"/>
  <c r="G1396" i="153"/>
  <c r="E1397" i="153"/>
  <c r="F1397" i="153"/>
  <c r="G1397" i="153"/>
  <c r="E1398" i="153"/>
  <c r="F1398" i="153"/>
  <c r="G1398" i="153"/>
  <c r="E1399" i="153"/>
  <c r="F1399" i="153"/>
  <c r="G1399" i="153"/>
  <c r="E1400" i="153"/>
  <c r="F1400" i="153"/>
  <c r="G1400" i="153"/>
  <c r="E1401" i="153"/>
  <c r="F1401" i="153"/>
  <c r="G1401" i="153"/>
  <c r="E1402" i="153"/>
  <c r="F1402" i="153"/>
  <c r="G1402" i="153"/>
  <c r="E1403" i="153"/>
  <c r="F1403" i="153"/>
  <c r="G1403" i="153"/>
  <c r="E1404" i="153"/>
  <c r="F1404" i="153"/>
  <c r="G1404" i="153"/>
  <c r="E1405" i="153"/>
  <c r="F1405" i="153"/>
  <c r="G1405" i="153"/>
  <c r="E1406" i="153"/>
  <c r="F1406" i="153"/>
  <c r="G1406" i="153"/>
  <c r="E1407" i="153"/>
  <c r="F1407" i="153"/>
  <c r="G1407" i="153"/>
  <c r="E1408" i="153"/>
  <c r="F1408" i="153"/>
  <c r="G1408" i="153"/>
  <c r="E1409" i="153"/>
  <c r="F1409" i="153"/>
  <c r="G1409" i="153"/>
  <c r="E1410" i="153"/>
  <c r="F1410" i="153"/>
  <c r="G1410" i="153"/>
  <c r="E1411" i="153"/>
  <c r="F1411" i="153"/>
  <c r="G1411" i="153"/>
  <c r="E1412" i="153"/>
  <c r="F1412" i="153"/>
  <c r="G1412" i="153"/>
  <c r="E1413" i="153"/>
  <c r="F1413" i="153"/>
  <c r="G1413" i="153"/>
  <c r="E1414" i="153"/>
  <c r="F1414" i="153"/>
  <c r="G1414" i="153"/>
  <c r="E1415" i="153"/>
  <c r="F1415" i="153"/>
  <c r="G1415" i="153"/>
  <c r="E1416" i="153"/>
  <c r="F1416" i="153"/>
  <c r="G1416" i="153"/>
  <c r="E1417" i="153"/>
  <c r="F1417" i="153"/>
  <c r="G1417" i="153"/>
  <c r="E1418" i="153"/>
  <c r="F1418" i="153"/>
  <c r="G1418" i="153"/>
  <c r="E1419" i="153"/>
  <c r="F1419" i="153"/>
  <c r="G1419" i="153"/>
  <c r="E1420" i="153"/>
  <c r="F1420" i="153"/>
  <c r="G1420" i="153"/>
  <c r="E1421" i="153"/>
  <c r="F1421" i="153"/>
  <c r="G1421" i="153"/>
  <c r="E1422" i="153"/>
  <c r="F1422" i="153"/>
  <c r="G1422" i="153"/>
  <c r="E1423" i="153"/>
  <c r="F1423" i="153"/>
  <c r="G1423" i="153"/>
  <c r="E1424" i="153"/>
  <c r="F1424" i="153"/>
  <c r="G1424" i="153"/>
  <c r="E1425" i="153"/>
  <c r="F1425" i="153"/>
  <c r="G1425" i="153"/>
  <c r="E1426" i="153"/>
  <c r="F1426" i="153"/>
  <c r="G1426" i="153"/>
  <c r="E1427" i="153"/>
  <c r="F1427" i="153"/>
  <c r="G1427" i="153"/>
  <c r="E1428" i="153"/>
  <c r="F1428" i="153"/>
  <c r="G1428" i="153"/>
  <c r="E1429" i="153"/>
  <c r="F1429" i="153"/>
  <c r="G1429" i="153"/>
  <c r="E1430" i="153"/>
  <c r="F1430" i="153"/>
  <c r="G1430" i="153"/>
  <c r="E1431" i="153"/>
  <c r="F1431" i="153"/>
  <c r="G1431" i="153"/>
  <c r="E1432" i="153"/>
  <c r="F1432" i="153"/>
  <c r="G1432" i="153"/>
  <c r="E1433" i="153"/>
  <c r="F1433" i="153"/>
  <c r="G1433" i="153"/>
  <c r="E1434" i="153"/>
  <c r="F1434" i="153"/>
  <c r="G1434" i="153"/>
  <c r="E1435" i="153"/>
  <c r="F1435" i="153"/>
  <c r="G1435" i="153"/>
  <c r="E1436" i="153"/>
  <c r="F1436" i="153"/>
  <c r="G1436" i="153"/>
  <c r="E1437" i="153"/>
  <c r="F1437" i="153"/>
  <c r="G1437" i="153"/>
  <c r="E1438" i="153"/>
  <c r="F1438" i="153"/>
  <c r="G1438" i="153"/>
  <c r="E1439" i="153"/>
  <c r="F1439" i="153"/>
  <c r="G1439" i="153"/>
  <c r="E1440" i="153"/>
  <c r="F1440" i="153"/>
  <c r="G1440" i="153"/>
  <c r="E1441" i="153"/>
  <c r="F1441" i="153"/>
  <c r="G1441" i="153"/>
  <c r="E1442" i="153"/>
  <c r="F1442" i="153"/>
  <c r="G1442" i="153"/>
  <c r="E1443" i="153"/>
  <c r="F1443" i="153"/>
  <c r="G1443" i="153"/>
  <c r="E1444" i="153"/>
  <c r="F1444" i="153"/>
  <c r="G1444" i="153"/>
  <c r="E1445" i="153"/>
  <c r="F1445" i="153"/>
  <c r="G1445" i="153"/>
  <c r="E1446" i="153"/>
  <c r="F1446" i="153"/>
  <c r="G1446" i="153"/>
  <c r="E1447" i="153"/>
  <c r="F1447" i="153"/>
  <c r="G1447" i="153"/>
  <c r="E1448" i="153"/>
  <c r="F1448" i="153"/>
  <c r="G1448" i="153"/>
  <c r="E1449" i="153"/>
  <c r="F1449" i="153"/>
  <c r="G1449" i="153"/>
  <c r="E1450" i="153"/>
  <c r="F1450" i="153"/>
  <c r="G1450" i="153"/>
  <c r="E1451" i="153"/>
  <c r="F1451" i="153"/>
  <c r="G1451" i="153"/>
  <c r="E1452" i="153"/>
  <c r="F1452" i="153"/>
  <c r="G1452" i="153"/>
  <c r="E1453" i="153"/>
  <c r="F1453" i="153"/>
  <c r="G1453" i="153"/>
  <c r="E1454" i="153"/>
  <c r="F1454" i="153"/>
  <c r="G1454" i="153"/>
  <c r="E1455" i="153"/>
  <c r="F1455" i="153"/>
  <c r="G1455" i="153"/>
  <c r="E1456" i="153"/>
  <c r="F1456" i="153"/>
  <c r="G1456" i="153"/>
  <c r="E1457" i="153"/>
  <c r="F1457" i="153"/>
  <c r="G1457" i="153"/>
  <c r="E1458" i="153"/>
  <c r="F1458" i="153"/>
  <c r="G1458" i="153"/>
  <c r="E1459" i="153"/>
  <c r="F1459" i="153"/>
  <c r="G1459" i="153"/>
  <c r="E1460" i="153"/>
  <c r="F1460" i="153"/>
  <c r="G1460" i="153"/>
  <c r="E1461" i="153"/>
  <c r="F1461" i="153"/>
  <c r="G1461" i="153"/>
  <c r="E1462" i="153"/>
  <c r="F1462" i="153"/>
  <c r="G1462" i="153"/>
  <c r="E1463" i="153"/>
  <c r="F1463" i="153"/>
  <c r="G1463" i="153"/>
  <c r="E1464" i="153"/>
  <c r="F1464" i="153"/>
  <c r="G1464" i="153"/>
  <c r="E1465" i="153"/>
  <c r="F1465" i="153"/>
  <c r="G1465" i="153"/>
  <c r="E1466" i="153"/>
  <c r="F1466" i="153"/>
  <c r="G1466" i="153"/>
  <c r="E1467" i="153"/>
  <c r="F1467" i="153"/>
  <c r="G1467" i="153"/>
  <c r="E1468" i="153"/>
  <c r="F1468" i="153"/>
  <c r="G1468" i="153"/>
  <c r="E1469" i="153"/>
  <c r="F1469" i="153"/>
  <c r="G1469" i="153"/>
  <c r="E1470" i="153"/>
  <c r="F1470" i="153"/>
  <c r="G1470" i="153"/>
  <c r="E1471" i="153"/>
  <c r="F1471" i="153"/>
  <c r="G1471" i="153"/>
  <c r="E1472" i="153"/>
  <c r="F1472" i="153"/>
  <c r="G1472" i="153"/>
  <c r="E1473" i="153"/>
  <c r="F1473" i="153"/>
  <c r="G1473" i="153"/>
  <c r="E1474" i="153"/>
  <c r="F1474" i="153"/>
  <c r="G1474" i="153"/>
  <c r="E1475" i="153"/>
  <c r="F1475" i="153"/>
  <c r="G1475" i="153"/>
  <c r="E1476" i="153"/>
  <c r="F1476" i="153"/>
  <c r="G1476" i="153"/>
  <c r="E1477" i="153"/>
  <c r="F1477" i="153"/>
  <c r="G1477" i="153"/>
  <c r="E1478" i="153"/>
  <c r="F1478" i="153"/>
  <c r="G1478" i="153"/>
  <c r="E1479" i="153"/>
  <c r="F1479" i="153"/>
  <c r="G1479" i="153"/>
  <c r="E1480" i="153"/>
  <c r="F1480" i="153"/>
  <c r="G1480" i="153"/>
  <c r="E1481" i="153"/>
  <c r="F1481" i="153"/>
  <c r="G1481" i="153"/>
  <c r="E1482" i="153"/>
  <c r="F1482" i="153"/>
  <c r="G1482" i="153"/>
  <c r="E1483" i="153"/>
  <c r="F1483" i="153"/>
  <c r="G1483" i="153"/>
  <c r="E1484" i="153"/>
  <c r="F1484" i="153"/>
  <c r="G1484" i="153"/>
  <c r="E1485" i="153"/>
  <c r="F1485" i="153"/>
  <c r="G1485" i="153"/>
  <c r="E1486" i="153"/>
  <c r="F1486" i="153"/>
  <c r="G1486" i="153"/>
  <c r="E1487" i="153"/>
  <c r="F1487" i="153"/>
  <c r="G1487" i="153"/>
  <c r="E1488" i="153"/>
  <c r="F1488" i="153"/>
  <c r="G1488" i="153"/>
  <c r="E1489" i="153"/>
  <c r="F1489" i="153"/>
  <c r="G1489" i="153"/>
  <c r="E1490" i="153"/>
  <c r="F1490" i="153"/>
  <c r="G1490" i="153"/>
  <c r="E1491" i="153"/>
  <c r="F1491" i="153"/>
  <c r="G1491" i="153"/>
  <c r="E1492" i="153"/>
  <c r="F1492" i="153"/>
  <c r="G1492" i="153"/>
  <c r="E1493" i="153"/>
  <c r="F1493" i="153"/>
  <c r="G1493" i="153"/>
  <c r="E1494" i="153"/>
  <c r="F1494" i="153"/>
  <c r="G1494" i="153"/>
  <c r="E1495" i="153"/>
  <c r="F1495" i="153"/>
  <c r="G1495" i="153"/>
  <c r="E1496" i="153"/>
  <c r="F1496" i="153"/>
  <c r="G1496" i="153"/>
  <c r="E1497" i="153"/>
  <c r="F1497" i="153"/>
  <c r="G1497" i="153"/>
  <c r="E1498" i="153"/>
  <c r="F1498" i="153"/>
  <c r="G1498" i="153"/>
  <c r="E1499" i="153"/>
  <c r="F1499" i="153"/>
  <c r="G1499" i="153"/>
  <c r="E1500" i="153"/>
  <c r="F1500" i="153"/>
  <c r="G1500" i="153"/>
  <c r="E1501" i="153"/>
  <c r="F1501" i="153"/>
  <c r="G1501" i="153"/>
  <c r="E1502" i="153"/>
  <c r="F1502" i="153"/>
  <c r="G1502" i="153"/>
  <c r="E1503" i="153"/>
  <c r="F1503" i="153"/>
  <c r="G1503" i="153"/>
  <c r="E1504" i="153"/>
  <c r="F1504" i="153"/>
  <c r="G1504" i="153"/>
  <c r="E1505" i="153"/>
  <c r="F1505" i="153"/>
  <c r="G1505" i="153"/>
  <c r="E1506" i="153"/>
  <c r="F1506" i="153"/>
  <c r="G1506" i="153"/>
  <c r="E1507" i="153"/>
  <c r="F1507" i="153"/>
  <c r="G1507" i="153"/>
  <c r="E1508" i="153"/>
  <c r="F1508" i="153"/>
  <c r="G1508" i="153"/>
  <c r="E1509" i="153"/>
  <c r="F1509" i="153"/>
  <c r="G1509" i="153"/>
  <c r="E1510" i="153"/>
  <c r="F1510" i="153"/>
  <c r="G1510" i="153"/>
  <c r="E1511" i="153"/>
  <c r="F1511" i="153"/>
  <c r="G1511" i="153"/>
  <c r="E1512" i="153"/>
  <c r="F1512" i="153"/>
  <c r="G1512" i="153"/>
  <c r="E1513" i="153"/>
  <c r="F1513" i="153"/>
  <c r="G1513" i="153"/>
  <c r="E1514" i="153"/>
  <c r="F1514" i="153"/>
  <c r="G1514" i="153"/>
  <c r="E1515" i="153"/>
  <c r="F1515" i="153"/>
  <c r="G1515" i="153"/>
  <c r="E1516" i="153"/>
  <c r="F1516" i="153"/>
  <c r="G1516" i="153"/>
  <c r="E1517" i="153"/>
  <c r="F1517" i="153"/>
  <c r="G1517" i="153"/>
  <c r="E1518" i="153"/>
  <c r="F1518" i="153"/>
  <c r="G1518" i="153"/>
  <c r="E1519" i="153"/>
  <c r="F1519" i="153"/>
  <c r="G1519" i="153"/>
  <c r="E1520" i="153"/>
  <c r="F1520" i="153"/>
  <c r="G1520" i="153"/>
  <c r="E1521" i="153"/>
  <c r="F1521" i="153"/>
  <c r="G1521" i="153"/>
  <c r="E1522" i="153"/>
  <c r="F1522" i="153"/>
  <c r="G1522" i="153"/>
  <c r="E1523" i="153"/>
  <c r="F1523" i="153"/>
  <c r="G1523" i="153"/>
  <c r="E1524" i="153"/>
  <c r="F1524" i="153"/>
  <c r="G1524" i="153"/>
  <c r="E1525" i="153"/>
  <c r="F1525" i="153"/>
  <c r="G1525" i="153"/>
  <c r="E1526" i="153"/>
  <c r="F1526" i="153"/>
  <c r="G1526" i="153"/>
  <c r="E1527" i="153"/>
  <c r="F1527" i="153"/>
  <c r="G1527" i="153"/>
  <c r="E1528" i="153"/>
  <c r="F1528" i="153"/>
  <c r="G1528" i="153"/>
  <c r="E1529" i="153"/>
  <c r="F1529" i="153"/>
  <c r="G1529" i="153"/>
  <c r="E1530" i="153"/>
  <c r="F1530" i="153"/>
  <c r="G1530" i="153"/>
  <c r="E1531" i="153"/>
  <c r="F1531" i="153"/>
  <c r="G1531" i="153"/>
  <c r="E1532" i="153"/>
  <c r="F1532" i="153"/>
  <c r="G1532" i="153"/>
  <c r="E1533" i="153"/>
  <c r="F1533" i="153"/>
  <c r="G1533" i="153"/>
  <c r="E1534" i="153"/>
  <c r="F1534" i="153"/>
  <c r="G1534" i="153"/>
  <c r="E1535" i="153"/>
  <c r="F1535" i="153"/>
  <c r="G1535" i="153"/>
  <c r="E1536" i="153"/>
  <c r="F1536" i="153"/>
  <c r="G1536" i="153"/>
  <c r="E1537" i="153"/>
  <c r="F1537" i="153"/>
  <c r="G1537" i="153"/>
  <c r="E1538" i="153"/>
  <c r="F1538" i="153"/>
  <c r="G1538" i="153"/>
  <c r="E1539" i="153"/>
  <c r="F1539" i="153"/>
  <c r="G1539" i="153"/>
  <c r="E1540" i="153"/>
  <c r="F1540" i="153"/>
  <c r="G1540" i="153"/>
  <c r="E1541" i="153"/>
  <c r="F1541" i="153"/>
  <c r="G1541" i="153"/>
  <c r="E1542" i="153"/>
  <c r="F1542" i="153"/>
  <c r="G1542" i="153"/>
  <c r="E1543" i="153"/>
  <c r="F1543" i="153"/>
  <c r="G1543" i="153"/>
  <c r="E1544" i="153"/>
  <c r="F1544" i="153"/>
  <c r="G1544" i="153"/>
  <c r="E1545" i="153"/>
  <c r="F1545" i="153"/>
  <c r="G1545" i="153"/>
  <c r="E1546" i="153"/>
  <c r="F1546" i="153"/>
  <c r="G1546" i="153"/>
  <c r="E1547" i="153"/>
  <c r="F1547" i="153"/>
  <c r="G1547" i="153"/>
  <c r="E1548" i="153"/>
  <c r="F1548" i="153"/>
  <c r="G1548" i="153"/>
  <c r="E1549" i="153"/>
  <c r="F1549" i="153"/>
  <c r="G1549" i="153"/>
  <c r="E1550" i="153"/>
  <c r="F1550" i="153"/>
  <c r="G1550" i="153"/>
  <c r="E1551" i="153"/>
  <c r="F1551" i="153"/>
  <c r="G1551" i="153"/>
  <c r="E1552" i="153"/>
  <c r="F1552" i="153"/>
  <c r="G1552" i="153"/>
  <c r="E1553" i="153"/>
  <c r="F1553" i="153"/>
  <c r="G1553" i="153"/>
  <c r="E1554" i="153"/>
  <c r="F1554" i="153"/>
  <c r="G1554" i="153"/>
  <c r="E1555" i="153"/>
  <c r="F1555" i="153"/>
  <c r="G1555" i="153"/>
  <c r="E1556" i="153"/>
  <c r="F1556" i="153"/>
  <c r="G1556" i="153"/>
  <c r="E1557" i="153"/>
  <c r="F1557" i="153"/>
  <c r="G1557" i="153"/>
  <c r="E1558" i="153"/>
  <c r="F1558" i="153"/>
  <c r="G1558" i="153"/>
  <c r="E1559" i="153"/>
  <c r="F1559" i="153"/>
  <c r="G1559" i="153"/>
  <c r="E1560" i="153"/>
  <c r="F1560" i="153"/>
  <c r="G1560" i="153"/>
  <c r="E1561" i="153"/>
  <c r="F1561" i="153"/>
  <c r="G1561" i="153"/>
  <c r="E1562" i="153"/>
  <c r="F1562" i="153"/>
  <c r="G1562" i="153"/>
  <c r="E1563" i="153"/>
  <c r="F1563" i="153"/>
  <c r="G1563" i="153"/>
  <c r="E1564" i="153"/>
  <c r="F1564" i="153"/>
  <c r="G1564" i="153"/>
  <c r="E1565" i="153"/>
  <c r="F1565" i="153"/>
  <c r="G1565" i="153"/>
  <c r="E1566" i="153"/>
  <c r="F1566" i="153"/>
  <c r="G1566" i="153"/>
  <c r="E1567" i="153"/>
  <c r="F1567" i="153"/>
  <c r="G1567" i="153"/>
  <c r="E1568" i="153"/>
  <c r="F1568" i="153"/>
  <c r="G1568" i="153"/>
  <c r="E1569" i="153"/>
  <c r="F1569" i="153"/>
  <c r="G1569" i="153"/>
  <c r="E1570" i="153"/>
  <c r="F1570" i="153"/>
  <c r="G1570" i="153"/>
  <c r="E1571" i="153"/>
  <c r="F1571" i="153"/>
  <c r="G1571" i="153"/>
  <c r="E1572" i="153"/>
  <c r="F1572" i="153"/>
  <c r="G1572" i="153"/>
  <c r="E1573" i="153"/>
  <c r="F1573" i="153"/>
  <c r="G1573" i="153"/>
  <c r="E1574" i="153"/>
  <c r="F1574" i="153"/>
  <c r="G1574" i="153"/>
  <c r="E1575" i="153"/>
  <c r="F1575" i="153"/>
  <c r="G1575" i="153"/>
  <c r="E1576" i="153"/>
  <c r="F1576" i="153"/>
  <c r="G1576" i="153"/>
  <c r="E1577" i="153"/>
  <c r="F1577" i="153"/>
  <c r="G1577" i="153"/>
  <c r="E1578" i="153"/>
  <c r="F1578" i="153"/>
  <c r="G1578" i="153"/>
  <c r="E1579" i="153"/>
  <c r="F1579" i="153"/>
  <c r="G1579" i="153"/>
  <c r="E1580" i="153"/>
  <c r="F1580" i="153"/>
  <c r="G1580" i="153"/>
  <c r="E1581" i="153"/>
  <c r="F1581" i="153"/>
  <c r="G1581" i="153"/>
  <c r="E1582" i="153"/>
  <c r="F1582" i="153"/>
  <c r="G1582" i="153"/>
  <c r="E1583" i="153"/>
  <c r="F1583" i="153"/>
  <c r="G1583" i="153"/>
  <c r="E1584" i="153"/>
  <c r="F1584" i="153"/>
  <c r="G1584" i="153"/>
  <c r="E1585" i="153"/>
  <c r="F1585" i="153"/>
  <c r="G1585" i="153"/>
  <c r="E1586" i="153"/>
  <c r="F1586" i="153"/>
  <c r="G1586" i="153"/>
  <c r="E1587" i="153"/>
  <c r="F1587" i="153"/>
  <c r="G1587" i="153"/>
  <c r="E1588" i="153"/>
  <c r="F1588" i="153"/>
  <c r="G1588" i="153"/>
  <c r="E1589" i="153"/>
  <c r="F1589" i="153"/>
  <c r="G1589" i="153"/>
  <c r="E1590" i="153"/>
  <c r="F1590" i="153"/>
  <c r="G1590" i="153"/>
  <c r="E1591" i="153"/>
  <c r="F1591" i="153"/>
  <c r="G1591" i="153"/>
  <c r="E1592" i="153"/>
  <c r="F1592" i="153"/>
  <c r="G1592" i="153"/>
  <c r="E1593" i="153"/>
  <c r="F1593" i="153"/>
  <c r="G1593" i="153"/>
  <c r="E1594" i="153"/>
  <c r="F1594" i="153"/>
  <c r="G1594" i="153"/>
  <c r="E1595" i="153"/>
  <c r="F1595" i="153"/>
  <c r="G1595" i="153"/>
  <c r="E1596" i="153"/>
  <c r="F1596" i="153"/>
  <c r="G1596" i="153"/>
  <c r="E1597" i="153"/>
  <c r="F1597" i="153"/>
  <c r="G1597" i="153"/>
  <c r="E1598" i="153"/>
  <c r="F1598" i="153"/>
  <c r="G1598" i="153"/>
  <c r="E1599" i="153"/>
  <c r="F1599" i="153"/>
  <c r="G1599" i="153"/>
  <c r="E1600" i="153"/>
  <c r="F1600" i="153"/>
  <c r="G1600" i="153"/>
  <c r="E1601" i="153"/>
  <c r="F1601" i="153"/>
  <c r="G1601" i="153"/>
  <c r="E1602" i="153"/>
  <c r="F1602" i="153"/>
  <c r="G1602" i="153"/>
  <c r="E1603" i="153"/>
  <c r="F1603" i="153"/>
  <c r="G1603" i="153"/>
  <c r="E1604" i="153"/>
  <c r="F1604" i="153"/>
  <c r="G1604" i="153"/>
  <c r="E1605" i="153"/>
  <c r="F1605" i="153"/>
  <c r="G1605" i="153"/>
  <c r="E1606" i="153"/>
  <c r="F1606" i="153"/>
  <c r="G1606" i="153"/>
  <c r="E1607" i="153"/>
  <c r="F1607" i="153"/>
  <c r="G1607" i="153"/>
  <c r="E1608" i="153"/>
  <c r="F1608" i="153"/>
  <c r="G1608" i="153"/>
  <c r="E1609" i="153"/>
  <c r="F1609" i="153"/>
  <c r="G1609" i="153"/>
  <c r="E1610" i="153"/>
  <c r="F1610" i="153"/>
  <c r="G1610" i="153"/>
  <c r="E1611" i="153"/>
  <c r="F1611" i="153"/>
  <c r="G1611" i="153"/>
  <c r="E1612" i="153"/>
  <c r="F1612" i="153"/>
  <c r="G1612" i="153"/>
  <c r="E1613" i="153"/>
  <c r="F1613" i="153"/>
  <c r="G1613" i="153"/>
  <c r="E1614" i="153"/>
  <c r="F1614" i="153"/>
  <c r="G1614" i="153"/>
  <c r="E1615" i="153"/>
  <c r="F1615" i="153"/>
  <c r="G1615" i="153"/>
  <c r="E1616" i="153"/>
  <c r="F1616" i="153"/>
  <c r="G1616" i="153"/>
  <c r="E1617" i="153"/>
  <c r="F1617" i="153"/>
  <c r="G1617" i="153"/>
  <c r="E1618" i="153"/>
  <c r="F1618" i="153"/>
  <c r="G1618" i="153"/>
  <c r="E1619" i="153"/>
  <c r="F1619" i="153"/>
  <c r="G1619" i="153"/>
  <c r="E1620" i="153"/>
  <c r="F1620" i="153"/>
  <c r="G1620" i="153"/>
  <c r="E1621" i="153"/>
  <c r="F1621" i="153"/>
  <c r="G1621" i="153"/>
  <c r="E1622" i="153"/>
  <c r="F1622" i="153"/>
  <c r="G1622" i="153"/>
  <c r="E1623" i="153"/>
  <c r="F1623" i="153"/>
  <c r="G1623" i="153"/>
  <c r="E1624" i="153"/>
  <c r="F1624" i="153"/>
  <c r="G1624" i="153"/>
  <c r="E1625" i="153"/>
  <c r="F1625" i="153"/>
  <c r="G1625" i="153"/>
  <c r="E1626" i="153"/>
  <c r="F1626" i="153"/>
  <c r="G1626" i="153"/>
  <c r="E1627" i="153"/>
  <c r="F1627" i="153"/>
  <c r="G1627" i="153"/>
  <c r="E1628" i="153"/>
  <c r="F1628" i="153"/>
  <c r="G1628" i="153"/>
  <c r="E1629" i="153"/>
  <c r="F1629" i="153"/>
  <c r="G1629" i="153"/>
  <c r="E1630" i="153"/>
  <c r="F1630" i="153"/>
  <c r="G1630" i="153"/>
  <c r="E1631" i="153"/>
  <c r="F1631" i="153"/>
  <c r="G1631" i="153"/>
  <c r="E1632" i="153"/>
  <c r="F1632" i="153"/>
  <c r="G1632" i="153"/>
  <c r="E1633" i="153"/>
  <c r="F1633" i="153"/>
  <c r="G1633" i="153"/>
  <c r="E1634" i="153"/>
  <c r="F1634" i="153"/>
  <c r="G1634" i="153"/>
  <c r="E1635" i="153"/>
  <c r="F1635" i="153"/>
  <c r="G1635" i="153"/>
  <c r="E1636" i="153"/>
  <c r="F1636" i="153"/>
  <c r="G1636" i="153"/>
  <c r="E1637" i="153"/>
  <c r="F1637" i="153"/>
  <c r="G1637" i="153"/>
  <c r="E1638" i="153"/>
  <c r="F1638" i="153"/>
  <c r="G1638" i="153"/>
  <c r="E1639" i="153"/>
  <c r="F1639" i="153"/>
  <c r="G1639" i="153"/>
  <c r="E1640" i="153"/>
  <c r="F1640" i="153"/>
  <c r="G1640" i="153"/>
  <c r="E1641" i="153"/>
  <c r="F1641" i="153"/>
  <c r="G1641" i="153"/>
  <c r="E1642" i="153"/>
  <c r="F1642" i="153"/>
  <c r="G1642" i="153"/>
  <c r="E1643" i="153"/>
  <c r="F1643" i="153"/>
  <c r="G1643" i="153"/>
  <c r="E1644" i="153"/>
  <c r="F1644" i="153"/>
  <c r="G1644" i="153"/>
  <c r="E1645" i="153"/>
  <c r="F1645" i="153"/>
  <c r="G1645" i="153"/>
  <c r="E1646" i="153"/>
  <c r="F1646" i="153"/>
  <c r="G1646" i="153"/>
  <c r="E1647" i="153"/>
  <c r="F1647" i="153"/>
  <c r="G1647" i="153"/>
  <c r="E1648" i="153"/>
  <c r="F1648" i="153"/>
  <c r="G1648" i="153"/>
  <c r="E1649" i="153"/>
  <c r="F1649" i="153"/>
  <c r="G1649" i="153"/>
  <c r="E1650" i="153"/>
  <c r="F1650" i="153"/>
  <c r="G1650" i="153"/>
  <c r="E1651" i="153"/>
  <c r="F1651" i="153"/>
  <c r="G1651" i="153"/>
  <c r="E1652" i="153"/>
  <c r="F1652" i="153"/>
  <c r="G1652" i="153"/>
  <c r="E1653" i="153"/>
  <c r="F1653" i="153"/>
  <c r="G1653" i="153"/>
  <c r="E1654" i="153"/>
  <c r="F1654" i="153"/>
  <c r="G1654" i="153"/>
  <c r="E1655" i="153"/>
  <c r="F1655" i="153"/>
  <c r="G1655" i="153"/>
  <c r="E1656" i="153"/>
  <c r="F1656" i="153"/>
  <c r="G1656" i="153"/>
  <c r="E1657" i="153"/>
  <c r="F1657" i="153"/>
  <c r="G1657" i="153"/>
  <c r="E1658" i="153"/>
  <c r="F1658" i="153"/>
  <c r="G1658" i="153"/>
  <c r="E1659" i="153"/>
  <c r="F1659" i="153"/>
  <c r="G1659" i="153"/>
  <c r="E1660" i="153"/>
  <c r="F1660" i="153"/>
  <c r="G1660" i="153"/>
  <c r="E1661" i="153"/>
  <c r="F1661" i="153"/>
  <c r="G1661" i="153"/>
  <c r="E1662" i="153"/>
  <c r="F1662" i="153"/>
  <c r="G1662" i="153"/>
  <c r="E1663" i="153"/>
  <c r="F1663" i="153"/>
  <c r="G1663" i="153"/>
  <c r="E1664" i="153"/>
  <c r="F1664" i="153"/>
  <c r="G1664" i="153"/>
  <c r="E1665" i="153"/>
  <c r="F1665" i="153"/>
  <c r="G1665" i="153"/>
  <c r="E1666" i="153"/>
  <c r="F1666" i="153"/>
  <c r="G1666" i="153"/>
  <c r="E1667" i="153"/>
  <c r="F1667" i="153"/>
  <c r="G1667" i="153"/>
  <c r="E1668" i="153"/>
  <c r="F1668" i="153"/>
  <c r="G1668" i="153"/>
  <c r="E1669" i="153"/>
  <c r="F1669" i="153"/>
  <c r="G1669" i="153"/>
  <c r="E1670" i="153"/>
  <c r="F1670" i="153"/>
  <c r="G1670" i="153"/>
  <c r="E1671" i="153"/>
  <c r="F1671" i="153"/>
  <c r="G1671" i="153"/>
  <c r="E1672" i="153"/>
  <c r="F1672" i="153"/>
  <c r="G1672" i="153"/>
  <c r="E1673" i="153"/>
  <c r="F1673" i="153"/>
  <c r="G1673" i="153"/>
  <c r="E1674" i="153"/>
  <c r="F1674" i="153"/>
  <c r="G1674" i="153"/>
  <c r="E1675" i="153"/>
  <c r="F1675" i="153"/>
  <c r="G1675" i="153"/>
  <c r="E1676" i="153"/>
  <c r="F1676" i="153"/>
  <c r="G1676" i="153"/>
  <c r="E1677" i="153"/>
  <c r="F1677" i="153"/>
  <c r="G1677" i="153"/>
  <c r="E1678" i="153"/>
  <c r="F1678" i="153"/>
  <c r="G1678" i="153"/>
  <c r="E1679" i="153"/>
  <c r="F1679" i="153"/>
  <c r="G1679" i="153"/>
  <c r="E1680" i="153"/>
  <c r="F1680" i="153"/>
  <c r="G1680" i="153"/>
  <c r="E1681" i="153"/>
  <c r="F1681" i="153"/>
  <c r="G1681" i="153"/>
  <c r="E1682" i="153"/>
  <c r="F1682" i="153"/>
  <c r="G1682" i="153"/>
  <c r="E1683" i="153"/>
  <c r="F1683" i="153"/>
  <c r="G1683" i="153"/>
  <c r="E1684" i="153"/>
  <c r="F1684" i="153"/>
  <c r="G1684" i="153"/>
  <c r="E1685" i="153"/>
  <c r="F1685" i="153"/>
  <c r="G1685" i="153"/>
  <c r="E1686" i="153"/>
  <c r="F1686" i="153"/>
  <c r="G1686" i="153"/>
  <c r="E1687" i="153"/>
  <c r="F1687" i="153"/>
  <c r="G1687" i="153"/>
  <c r="E1688" i="153"/>
  <c r="F1688" i="153"/>
  <c r="G1688" i="153"/>
  <c r="E1689" i="153"/>
  <c r="F1689" i="153"/>
  <c r="G1689" i="153"/>
  <c r="E1690" i="153"/>
  <c r="F1690" i="153"/>
  <c r="G1690" i="153"/>
  <c r="E1691" i="153"/>
  <c r="F1691" i="153"/>
  <c r="G1691" i="153"/>
  <c r="E1692" i="153"/>
  <c r="F1692" i="153"/>
  <c r="G1692" i="153"/>
  <c r="E1693" i="153"/>
  <c r="F1693" i="153"/>
  <c r="G1693" i="153"/>
  <c r="E1694" i="153"/>
  <c r="F1694" i="153"/>
  <c r="G1694" i="153"/>
  <c r="E1695" i="153"/>
  <c r="F1695" i="153"/>
  <c r="G1695" i="153"/>
  <c r="E1696" i="153"/>
  <c r="F1696" i="153"/>
  <c r="G1696" i="153"/>
  <c r="E1697" i="153"/>
  <c r="F1697" i="153"/>
  <c r="G1697" i="153"/>
  <c r="E1698" i="153"/>
  <c r="F1698" i="153"/>
  <c r="G1698" i="153"/>
  <c r="E1699" i="153"/>
  <c r="F1699" i="153"/>
  <c r="G1699" i="153"/>
  <c r="E1700" i="153"/>
  <c r="F1700" i="153"/>
  <c r="G1700" i="153"/>
  <c r="E1701" i="153"/>
  <c r="F1701" i="153"/>
  <c r="G1701" i="153"/>
  <c r="E1702" i="153"/>
  <c r="F1702" i="153"/>
  <c r="G1702" i="153"/>
  <c r="E1703" i="153"/>
  <c r="F1703" i="153"/>
  <c r="G1703" i="153"/>
  <c r="E1704" i="153"/>
  <c r="F1704" i="153"/>
  <c r="G1704" i="153"/>
  <c r="E1705" i="153"/>
  <c r="F1705" i="153"/>
  <c r="G1705" i="153"/>
  <c r="E1706" i="153"/>
  <c r="F1706" i="153"/>
  <c r="G1706" i="153"/>
  <c r="E1707" i="153"/>
  <c r="F1707" i="153"/>
  <c r="G1707" i="153"/>
  <c r="E1708" i="153"/>
  <c r="F1708" i="153"/>
  <c r="G1708" i="153"/>
  <c r="E1709" i="153"/>
  <c r="F1709" i="153"/>
  <c r="G1709" i="153"/>
  <c r="E1710" i="153"/>
  <c r="F1710" i="153"/>
  <c r="G1710" i="153"/>
  <c r="E1711" i="153"/>
  <c r="F1711" i="153"/>
  <c r="G1711" i="153"/>
  <c r="E1712" i="153"/>
  <c r="F1712" i="153"/>
  <c r="G1712" i="153"/>
  <c r="E1713" i="153"/>
  <c r="F1713" i="153"/>
  <c r="G1713" i="153"/>
  <c r="E1714" i="153"/>
  <c r="F1714" i="153"/>
  <c r="G1714" i="153"/>
  <c r="E1715" i="153"/>
  <c r="F1715" i="153"/>
  <c r="G1715" i="153"/>
  <c r="E1716" i="153"/>
  <c r="F1716" i="153"/>
  <c r="G1716" i="153"/>
  <c r="E1717" i="153"/>
  <c r="F1717" i="153"/>
  <c r="G1717" i="153"/>
  <c r="E1718" i="153"/>
  <c r="F1718" i="153"/>
  <c r="G1718" i="153"/>
  <c r="E1719" i="153"/>
  <c r="F1719" i="153"/>
  <c r="G1719" i="153"/>
  <c r="E1720" i="153"/>
  <c r="F1720" i="153"/>
  <c r="G1720" i="153"/>
  <c r="E1721" i="153"/>
  <c r="F1721" i="153"/>
  <c r="G1721" i="153"/>
  <c r="E1722" i="153"/>
  <c r="F1722" i="153"/>
  <c r="G1722" i="153"/>
  <c r="E1723" i="153"/>
  <c r="F1723" i="153"/>
  <c r="G1723" i="153"/>
  <c r="E1724" i="153"/>
  <c r="F1724" i="153"/>
  <c r="G1724" i="153"/>
  <c r="E1725" i="153"/>
  <c r="F1725" i="153"/>
  <c r="G1725" i="153"/>
  <c r="E1726" i="153"/>
  <c r="F1726" i="153"/>
  <c r="G1726" i="153"/>
  <c r="E1727" i="153"/>
  <c r="F1727" i="153"/>
  <c r="G1727" i="153"/>
  <c r="E1728" i="153"/>
  <c r="F1728" i="153"/>
  <c r="G1728" i="153"/>
  <c r="E1729" i="153"/>
  <c r="F1729" i="153"/>
  <c r="G1729" i="153"/>
  <c r="E1730" i="153"/>
  <c r="F1730" i="153"/>
  <c r="G1730" i="153"/>
  <c r="E1731" i="153"/>
  <c r="F1731" i="153"/>
  <c r="G1731" i="153"/>
  <c r="E1732" i="153"/>
  <c r="F1732" i="153"/>
  <c r="G1732" i="153"/>
  <c r="E1733" i="153"/>
  <c r="F1733" i="153"/>
  <c r="G1733" i="153"/>
  <c r="E1734" i="153"/>
  <c r="F1734" i="153"/>
  <c r="G1734" i="153"/>
  <c r="E1735" i="153"/>
  <c r="F1735" i="153"/>
  <c r="G1735" i="153"/>
  <c r="E1736" i="153"/>
  <c r="F1736" i="153"/>
  <c r="G1736" i="153"/>
  <c r="E1737" i="153"/>
  <c r="F1737" i="153"/>
  <c r="G1737" i="153"/>
  <c r="E1738" i="153"/>
  <c r="F1738" i="153"/>
  <c r="G1738" i="153"/>
  <c r="E1739" i="153"/>
  <c r="F1739" i="153"/>
  <c r="G1739" i="153"/>
  <c r="E1740" i="153"/>
  <c r="F1740" i="153"/>
  <c r="G1740" i="153"/>
  <c r="E1741" i="153"/>
  <c r="F1741" i="153"/>
  <c r="G1741" i="153"/>
  <c r="E1742" i="153"/>
  <c r="F1742" i="153"/>
  <c r="G1742" i="153"/>
  <c r="E1743" i="153"/>
  <c r="F1743" i="153"/>
  <c r="G1743" i="153"/>
  <c r="E1744" i="153"/>
  <c r="F1744" i="153"/>
  <c r="G1744" i="153"/>
  <c r="E1745" i="153"/>
  <c r="F1745" i="153"/>
  <c r="G1745" i="153"/>
  <c r="E1746" i="153"/>
  <c r="F1746" i="153"/>
  <c r="G1746" i="153"/>
  <c r="E1747" i="153"/>
  <c r="F1747" i="153"/>
  <c r="G1747" i="153"/>
  <c r="E1748" i="153"/>
  <c r="F1748" i="153"/>
  <c r="G1748" i="153"/>
  <c r="E1749" i="153"/>
  <c r="F1749" i="153"/>
  <c r="G1749" i="153"/>
  <c r="E1750" i="153"/>
  <c r="F1750" i="153"/>
  <c r="G1750" i="153"/>
  <c r="E1751" i="153"/>
  <c r="F1751" i="153"/>
  <c r="G1751" i="153"/>
  <c r="E1752" i="153"/>
  <c r="F1752" i="153"/>
  <c r="G1752" i="153"/>
  <c r="E1753" i="153"/>
  <c r="F1753" i="153"/>
  <c r="G1753" i="153"/>
  <c r="E1754" i="153"/>
  <c r="F1754" i="153"/>
  <c r="G1754" i="153"/>
  <c r="E1755" i="153"/>
  <c r="F1755" i="153"/>
  <c r="G1755" i="153"/>
  <c r="E1756" i="153"/>
  <c r="F1756" i="153"/>
  <c r="G1756" i="153"/>
  <c r="E1757" i="153"/>
  <c r="F1757" i="153"/>
  <c r="G1757" i="153"/>
  <c r="E1758" i="153"/>
  <c r="F1758" i="153"/>
  <c r="G1758" i="153"/>
  <c r="E1759" i="153"/>
  <c r="F1759" i="153"/>
  <c r="G1759" i="153"/>
  <c r="E1760" i="153"/>
  <c r="F1760" i="153"/>
  <c r="G1760" i="153"/>
  <c r="E1761" i="153"/>
  <c r="F1761" i="153"/>
  <c r="G1761" i="153"/>
  <c r="E1762" i="153"/>
  <c r="F1762" i="153"/>
  <c r="G1762" i="153"/>
  <c r="E1763" i="153"/>
  <c r="F1763" i="153"/>
  <c r="G1763" i="153"/>
  <c r="E1764" i="153"/>
  <c r="F1764" i="153"/>
  <c r="G1764" i="153"/>
  <c r="E1765" i="153"/>
  <c r="F1765" i="153"/>
  <c r="G1765" i="153"/>
  <c r="E1766" i="153"/>
  <c r="F1766" i="153"/>
  <c r="G1766" i="153"/>
  <c r="E1767" i="153"/>
  <c r="F1767" i="153"/>
  <c r="G1767" i="153"/>
  <c r="E1768" i="153"/>
  <c r="F1768" i="153"/>
  <c r="G1768" i="153"/>
  <c r="E1769" i="153"/>
  <c r="F1769" i="153"/>
  <c r="G1769" i="153"/>
  <c r="E1770" i="153"/>
  <c r="F1770" i="153"/>
  <c r="G1770" i="153"/>
  <c r="E1771" i="153"/>
  <c r="F1771" i="153"/>
  <c r="G1771" i="153"/>
  <c r="E1772" i="153"/>
  <c r="F1772" i="153"/>
  <c r="G1772" i="153"/>
  <c r="E1773" i="153"/>
  <c r="F1773" i="153"/>
  <c r="G1773" i="153"/>
  <c r="E1774" i="153"/>
  <c r="F1774" i="153"/>
  <c r="G1774" i="153"/>
  <c r="E1775" i="153"/>
  <c r="F1775" i="153"/>
  <c r="G1775" i="153"/>
  <c r="E1776" i="153"/>
  <c r="F1776" i="153"/>
  <c r="G1776" i="153"/>
  <c r="E1777" i="153"/>
  <c r="F1777" i="153"/>
  <c r="G1777" i="153"/>
  <c r="E1778" i="153"/>
  <c r="F1778" i="153"/>
  <c r="G1778" i="153"/>
  <c r="E1779" i="153"/>
  <c r="F1779" i="153"/>
  <c r="G1779" i="153"/>
  <c r="E1780" i="153"/>
  <c r="F1780" i="153"/>
  <c r="G1780" i="153"/>
  <c r="E1781" i="153"/>
  <c r="F1781" i="153"/>
  <c r="G1781" i="153"/>
  <c r="E1782" i="153"/>
  <c r="F1782" i="153"/>
  <c r="G1782" i="153"/>
  <c r="E1783" i="153"/>
  <c r="F1783" i="153"/>
  <c r="G1783" i="153"/>
  <c r="E1784" i="153"/>
  <c r="F1784" i="153"/>
  <c r="G1784" i="153"/>
  <c r="E1785" i="153"/>
  <c r="F1785" i="153"/>
  <c r="G1785" i="153"/>
  <c r="E1786" i="153"/>
  <c r="F1786" i="153"/>
  <c r="G1786" i="153"/>
  <c r="E1787" i="153"/>
  <c r="F1787" i="153"/>
  <c r="G1787" i="153"/>
  <c r="E1788" i="153"/>
  <c r="F1788" i="153"/>
  <c r="G1788" i="153"/>
  <c r="E1789" i="153"/>
  <c r="F1789" i="153"/>
  <c r="G1789" i="153"/>
  <c r="E1790" i="153"/>
  <c r="F1790" i="153"/>
  <c r="G1790" i="153"/>
  <c r="E1791" i="153"/>
  <c r="F1791" i="153"/>
  <c r="G1791" i="153"/>
  <c r="E1792" i="153"/>
  <c r="F1792" i="153"/>
  <c r="G1792" i="153"/>
  <c r="E1793" i="153"/>
  <c r="F1793" i="153"/>
  <c r="G1793" i="153"/>
  <c r="E1794" i="153"/>
  <c r="F1794" i="153"/>
  <c r="G1794" i="153"/>
  <c r="E1795" i="153"/>
  <c r="F1795" i="153"/>
  <c r="G1795" i="153"/>
  <c r="E1796" i="153"/>
  <c r="F1796" i="153"/>
  <c r="G1796" i="153"/>
  <c r="E1797" i="153"/>
  <c r="F1797" i="153"/>
  <c r="G1797" i="153"/>
  <c r="E1798" i="153"/>
  <c r="F1798" i="153"/>
  <c r="G1798" i="153"/>
  <c r="E1799" i="153"/>
  <c r="F1799" i="153"/>
  <c r="G1799" i="153"/>
  <c r="E1800" i="153"/>
  <c r="F1800" i="153"/>
  <c r="G1800" i="153"/>
  <c r="E1801" i="153"/>
  <c r="F1801" i="153"/>
  <c r="G1801" i="153"/>
  <c r="E1802" i="153"/>
  <c r="F1802" i="153"/>
  <c r="G1802" i="153"/>
  <c r="E1803" i="153"/>
  <c r="F1803" i="153"/>
  <c r="G1803" i="153"/>
  <c r="E1804" i="153"/>
  <c r="F1804" i="153"/>
  <c r="G1804" i="153"/>
  <c r="E1805" i="153"/>
  <c r="F1805" i="153"/>
  <c r="G1805" i="153"/>
  <c r="E1806" i="153"/>
  <c r="F1806" i="153"/>
  <c r="G1806" i="153"/>
  <c r="E1807" i="153"/>
  <c r="F1807" i="153"/>
  <c r="G1807" i="153"/>
  <c r="E1808" i="153"/>
  <c r="F1808" i="153"/>
  <c r="G1808" i="153"/>
  <c r="E1809" i="153"/>
  <c r="F1809" i="153"/>
  <c r="G1809" i="153"/>
  <c r="E1810" i="153"/>
  <c r="F1810" i="153"/>
  <c r="G1810" i="153"/>
  <c r="E1811" i="153"/>
  <c r="F1811" i="153"/>
  <c r="G1811" i="153"/>
  <c r="E1812" i="153"/>
  <c r="F1812" i="153"/>
  <c r="G1812" i="153"/>
  <c r="E1813" i="153"/>
  <c r="F1813" i="153"/>
  <c r="G1813" i="153"/>
  <c r="E1814" i="153"/>
  <c r="F1814" i="153"/>
  <c r="G1814" i="153"/>
  <c r="E1815" i="153"/>
  <c r="F1815" i="153"/>
  <c r="G1815" i="153"/>
  <c r="E1816" i="153"/>
  <c r="F1816" i="153"/>
  <c r="G1816" i="153"/>
  <c r="E1817" i="153"/>
  <c r="F1817" i="153"/>
  <c r="G1817" i="153"/>
  <c r="E1818" i="153"/>
  <c r="F1818" i="153"/>
  <c r="G1818" i="153"/>
  <c r="E1819" i="153"/>
  <c r="F1819" i="153"/>
  <c r="G1819" i="153"/>
  <c r="E1820" i="153"/>
  <c r="F1820" i="153"/>
  <c r="G1820" i="153"/>
  <c r="E1821" i="153"/>
  <c r="F1821" i="153"/>
  <c r="G1821" i="153"/>
  <c r="E1822" i="153"/>
  <c r="F1822" i="153"/>
  <c r="G1822" i="153"/>
  <c r="E1823" i="153"/>
  <c r="F1823" i="153"/>
  <c r="G1823" i="153"/>
  <c r="E1824" i="153"/>
  <c r="F1824" i="153"/>
  <c r="G1824" i="153"/>
  <c r="E1825" i="153"/>
  <c r="F1825" i="153"/>
  <c r="G1825" i="153"/>
  <c r="E1826" i="153"/>
  <c r="F1826" i="153"/>
  <c r="G1826" i="153"/>
  <c r="E1827" i="153"/>
  <c r="F1827" i="153"/>
  <c r="G1827" i="153"/>
  <c r="E1828" i="153"/>
  <c r="F1828" i="153"/>
  <c r="G1828" i="153"/>
  <c r="E1829" i="153"/>
  <c r="F1829" i="153"/>
  <c r="G1829" i="153"/>
  <c r="E1830" i="153"/>
  <c r="F1830" i="153"/>
  <c r="G1830" i="153"/>
  <c r="E1831" i="153"/>
  <c r="F1831" i="153"/>
  <c r="G1831" i="153"/>
  <c r="E1832" i="153"/>
  <c r="F1832" i="153"/>
  <c r="G1832" i="153"/>
  <c r="E1833" i="153"/>
  <c r="F1833" i="153"/>
  <c r="G1833" i="153"/>
  <c r="E1834" i="153"/>
  <c r="F1834" i="153"/>
  <c r="G1834" i="153"/>
  <c r="E1835" i="153"/>
  <c r="F1835" i="153"/>
  <c r="G1835" i="153"/>
  <c r="E1836" i="153"/>
  <c r="F1836" i="153"/>
  <c r="G1836" i="153"/>
  <c r="E1837" i="153"/>
  <c r="F1837" i="153"/>
  <c r="G1837" i="153"/>
  <c r="E1838" i="153"/>
  <c r="F1838" i="153"/>
  <c r="G1838" i="153"/>
  <c r="E1839" i="153"/>
  <c r="F1839" i="153"/>
  <c r="G1839" i="153"/>
  <c r="E1840" i="153"/>
  <c r="F1840" i="153"/>
  <c r="G1840" i="153"/>
  <c r="E1841" i="153"/>
  <c r="F1841" i="153"/>
  <c r="G1841" i="153"/>
  <c r="E1842" i="153"/>
  <c r="F1842" i="153"/>
  <c r="G1842" i="153"/>
  <c r="E1843" i="153"/>
  <c r="F1843" i="153"/>
  <c r="G1843" i="153"/>
  <c r="E1844" i="153"/>
  <c r="F1844" i="153"/>
  <c r="G1844" i="153"/>
  <c r="E1845" i="153"/>
  <c r="F1845" i="153"/>
  <c r="G1845" i="153"/>
  <c r="E1846" i="153"/>
  <c r="F1846" i="153"/>
  <c r="G1846" i="153"/>
  <c r="E1847" i="153"/>
  <c r="F1847" i="153"/>
  <c r="G1847" i="153"/>
  <c r="E1848" i="153"/>
  <c r="F1848" i="153"/>
  <c r="G1848" i="153"/>
  <c r="E1849" i="153"/>
  <c r="F1849" i="153"/>
  <c r="G1849" i="153"/>
  <c r="E1850" i="153"/>
  <c r="F1850" i="153"/>
  <c r="G1850" i="153"/>
  <c r="E1851" i="153"/>
  <c r="F1851" i="153"/>
  <c r="G1851" i="153"/>
  <c r="E1852" i="153"/>
  <c r="F1852" i="153"/>
  <c r="G1852" i="153"/>
  <c r="E1853" i="153"/>
  <c r="F1853" i="153"/>
  <c r="G1853" i="153"/>
  <c r="E1854" i="153"/>
  <c r="F1854" i="153"/>
  <c r="G1854" i="153"/>
  <c r="E1855" i="153"/>
  <c r="F1855" i="153"/>
  <c r="G1855" i="153"/>
  <c r="E1856" i="153"/>
  <c r="F1856" i="153"/>
  <c r="G1856" i="153"/>
  <c r="E1857" i="153"/>
  <c r="F1857" i="153"/>
  <c r="G1857" i="153"/>
  <c r="E1858" i="153"/>
  <c r="F1858" i="153"/>
  <c r="G1858" i="153"/>
  <c r="E1859" i="153"/>
  <c r="F1859" i="153"/>
  <c r="G1859" i="153"/>
  <c r="E1860" i="153"/>
  <c r="F1860" i="153"/>
  <c r="G1860" i="153"/>
  <c r="E1861" i="153"/>
  <c r="F1861" i="153"/>
  <c r="G1861" i="153"/>
  <c r="E1862" i="153"/>
  <c r="F1862" i="153"/>
  <c r="G1862" i="153"/>
  <c r="E1863" i="153"/>
  <c r="F1863" i="153"/>
  <c r="G1863" i="153"/>
  <c r="E1864" i="153"/>
  <c r="F1864" i="153"/>
  <c r="G1864" i="153"/>
  <c r="E1865" i="153"/>
  <c r="F1865" i="153"/>
  <c r="G1865" i="153"/>
  <c r="E1866" i="153"/>
  <c r="F1866" i="153"/>
  <c r="G1866" i="153"/>
  <c r="E1867" i="153"/>
  <c r="F1867" i="153"/>
  <c r="G1867" i="153"/>
  <c r="E1868" i="153"/>
  <c r="F1868" i="153"/>
  <c r="G1868" i="153"/>
  <c r="E1869" i="153"/>
  <c r="F1869" i="153"/>
  <c r="G1869" i="153"/>
  <c r="E1870" i="153"/>
  <c r="F1870" i="153"/>
  <c r="G1870" i="153"/>
  <c r="E1871" i="153"/>
  <c r="F1871" i="153"/>
  <c r="G1871" i="153"/>
  <c r="E1872" i="153"/>
  <c r="F1872" i="153"/>
  <c r="G1872" i="153"/>
  <c r="E1873" i="153"/>
  <c r="F1873" i="153"/>
  <c r="G1873" i="153"/>
  <c r="E1874" i="153"/>
  <c r="F1874" i="153"/>
  <c r="G1874" i="153"/>
  <c r="E1875" i="153"/>
  <c r="F1875" i="153"/>
  <c r="G1875" i="153"/>
  <c r="E1876" i="153"/>
  <c r="F1876" i="153"/>
  <c r="G1876" i="153"/>
  <c r="E1877" i="153"/>
  <c r="F1877" i="153"/>
  <c r="G1877" i="153"/>
  <c r="E1878" i="153"/>
  <c r="F1878" i="153"/>
  <c r="G1878" i="153"/>
  <c r="E1879" i="153"/>
  <c r="F1879" i="153"/>
  <c r="G1879" i="153"/>
  <c r="E1880" i="153"/>
  <c r="F1880" i="153"/>
  <c r="G1880" i="153"/>
  <c r="E1881" i="153"/>
  <c r="F1881" i="153"/>
  <c r="G1881" i="153"/>
  <c r="E1882" i="153"/>
  <c r="F1882" i="153"/>
  <c r="G1882" i="153"/>
  <c r="E1883" i="153"/>
  <c r="F1883" i="153"/>
  <c r="G1883" i="153"/>
  <c r="E1884" i="153"/>
  <c r="F1884" i="153"/>
  <c r="G1884" i="153"/>
  <c r="E1885" i="153"/>
  <c r="F1885" i="153"/>
  <c r="G1885" i="153"/>
  <c r="E1886" i="153"/>
  <c r="F1886" i="153"/>
  <c r="G1886" i="153"/>
  <c r="E1887" i="153"/>
  <c r="F1887" i="153"/>
  <c r="G1887" i="153"/>
  <c r="E1888" i="153"/>
  <c r="F1888" i="153"/>
  <c r="G1888" i="153"/>
  <c r="E1889" i="153"/>
  <c r="F1889" i="153"/>
  <c r="G1889" i="153"/>
  <c r="E1890" i="153"/>
  <c r="F1890" i="153"/>
  <c r="G1890" i="153"/>
  <c r="E1891" i="153"/>
  <c r="F1891" i="153"/>
  <c r="G1891" i="153"/>
  <c r="E1892" i="153"/>
  <c r="F1892" i="153"/>
  <c r="G1892" i="153"/>
  <c r="E1893" i="153"/>
  <c r="F1893" i="153"/>
  <c r="G1893" i="153"/>
  <c r="E1894" i="153"/>
  <c r="F1894" i="153"/>
  <c r="G1894" i="153"/>
  <c r="E1895" i="153"/>
  <c r="F1895" i="153"/>
  <c r="G1895" i="153"/>
  <c r="E1896" i="153"/>
  <c r="F1896" i="153"/>
  <c r="G1896" i="153"/>
  <c r="E1897" i="153"/>
  <c r="F1897" i="153"/>
  <c r="G1897" i="153"/>
  <c r="E1898" i="153"/>
  <c r="F1898" i="153"/>
  <c r="G1898" i="153"/>
  <c r="E1899" i="153"/>
  <c r="F1899" i="153"/>
  <c r="G1899" i="153"/>
  <c r="E1900" i="153"/>
  <c r="F1900" i="153"/>
  <c r="G1900" i="153"/>
  <c r="E1901" i="153"/>
  <c r="F1901" i="153"/>
  <c r="G1901" i="153"/>
  <c r="E1902" i="153"/>
  <c r="F1902" i="153"/>
  <c r="G1902" i="153"/>
  <c r="E1903" i="153"/>
  <c r="F1903" i="153"/>
  <c r="G1903" i="153"/>
  <c r="E1904" i="153"/>
  <c r="F1904" i="153"/>
  <c r="G1904" i="153"/>
  <c r="E1905" i="153"/>
  <c r="F1905" i="153"/>
  <c r="G1905" i="153"/>
  <c r="E1906" i="153"/>
  <c r="F1906" i="153"/>
  <c r="G1906" i="153"/>
  <c r="E1907" i="153"/>
  <c r="F1907" i="153"/>
  <c r="G1907" i="153"/>
  <c r="E1908" i="153"/>
  <c r="F1908" i="153"/>
  <c r="G1908" i="153"/>
  <c r="E1909" i="153"/>
  <c r="F1909" i="153"/>
  <c r="G1909" i="153"/>
  <c r="E1910" i="153"/>
  <c r="F1910" i="153"/>
  <c r="G1910" i="153"/>
  <c r="E1911" i="153"/>
  <c r="F1911" i="153"/>
  <c r="G1911" i="153"/>
  <c r="E1912" i="153"/>
  <c r="F1912" i="153"/>
  <c r="G1912" i="153"/>
  <c r="E1913" i="153"/>
  <c r="F1913" i="153"/>
  <c r="G1913" i="153"/>
  <c r="E1914" i="153"/>
  <c r="F1914" i="153"/>
  <c r="G1914" i="153"/>
  <c r="E1915" i="153"/>
  <c r="F1915" i="153"/>
  <c r="G1915" i="153"/>
  <c r="E1916" i="153"/>
  <c r="F1916" i="153"/>
  <c r="G1916" i="153"/>
  <c r="E1917" i="153"/>
  <c r="F1917" i="153"/>
  <c r="G1917" i="153"/>
  <c r="E1918" i="153"/>
  <c r="F1918" i="153"/>
  <c r="G1918" i="153"/>
  <c r="E1919" i="153"/>
  <c r="F1919" i="153"/>
  <c r="G1919" i="153"/>
  <c r="E1920" i="153"/>
  <c r="F1920" i="153"/>
  <c r="G1920" i="153"/>
  <c r="E1921" i="153"/>
  <c r="F1921" i="153"/>
  <c r="G1921" i="153"/>
  <c r="E1922" i="153"/>
  <c r="F1922" i="153"/>
  <c r="G1922" i="153"/>
  <c r="E1923" i="153"/>
  <c r="F1923" i="153"/>
  <c r="G1923" i="153"/>
  <c r="E1924" i="153"/>
  <c r="F1924" i="153"/>
  <c r="G1924" i="153"/>
  <c r="E1925" i="153"/>
  <c r="F1925" i="153"/>
  <c r="G1925" i="153"/>
  <c r="E1926" i="153"/>
  <c r="F1926" i="153"/>
  <c r="G1926" i="153"/>
  <c r="E1927" i="153"/>
  <c r="F1927" i="153"/>
  <c r="G1927" i="153"/>
  <c r="E1928" i="153"/>
  <c r="F1928" i="153"/>
  <c r="G1928" i="153"/>
  <c r="E1929" i="153"/>
  <c r="F1929" i="153"/>
  <c r="G1929" i="153"/>
  <c r="E1930" i="153"/>
  <c r="F1930" i="153"/>
  <c r="G1930" i="153"/>
  <c r="E1931" i="153"/>
  <c r="F1931" i="153"/>
  <c r="G1931" i="153"/>
  <c r="E1932" i="153"/>
  <c r="F1932" i="153"/>
  <c r="G1932" i="153"/>
  <c r="E1933" i="153"/>
  <c r="F1933" i="153"/>
  <c r="G1933" i="153"/>
  <c r="E1934" i="153"/>
  <c r="F1934" i="153"/>
  <c r="G1934" i="153"/>
  <c r="E1935" i="153"/>
  <c r="F1935" i="153"/>
  <c r="G1935" i="153"/>
  <c r="E1936" i="153"/>
  <c r="F1936" i="153"/>
  <c r="G1936" i="153"/>
  <c r="E1937" i="153"/>
  <c r="F1937" i="153"/>
  <c r="G1937" i="153"/>
  <c r="E1938" i="153"/>
  <c r="F1938" i="153"/>
  <c r="G1938" i="153"/>
  <c r="E1939" i="153"/>
  <c r="F1939" i="153"/>
  <c r="G1939" i="153"/>
  <c r="E1940" i="153"/>
  <c r="F1940" i="153"/>
  <c r="G1940" i="153"/>
  <c r="E1941" i="153"/>
  <c r="F1941" i="153"/>
  <c r="G1941" i="153"/>
  <c r="E1942" i="153"/>
  <c r="F1942" i="153"/>
  <c r="G1942" i="153"/>
  <c r="E1943" i="153"/>
  <c r="F1943" i="153"/>
  <c r="G1943" i="153"/>
  <c r="E1944" i="153"/>
  <c r="F1944" i="153"/>
  <c r="G1944" i="153"/>
  <c r="E1945" i="153"/>
  <c r="F1945" i="153"/>
  <c r="G1945" i="153"/>
  <c r="E1946" i="153"/>
  <c r="F1946" i="153"/>
  <c r="G1946" i="153"/>
  <c r="E1947" i="153"/>
  <c r="F1947" i="153"/>
  <c r="G1947" i="153"/>
  <c r="E1948" i="153"/>
  <c r="F1948" i="153"/>
  <c r="G1948" i="153"/>
  <c r="E1949" i="153"/>
  <c r="F1949" i="153"/>
  <c r="G1949" i="153"/>
  <c r="E1950" i="153"/>
  <c r="F1950" i="153"/>
  <c r="G1950" i="153"/>
  <c r="E1951" i="153"/>
  <c r="F1951" i="153"/>
  <c r="G1951" i="153"/>
  <c r="E1952" i="153"/>
  <c r="F1952" i="153"/>
  <c r="G1952" i="153"/>
  <c r="E1953" i="153"/>
  <c r="F1953" i="153"/>
  <c r="G1953" i="153"/>
  <c r="E1954" i="153"/>
  <c r="F1954" i="153"/>
  <c r="G1954" i="153"/>
  <c r="E1955" i="153"/>
  <c r="F1955" i="153"/>
  <c r="G1955" i="153"/>
  <c r="E1956" i="153"/>
  <c r="F1956" i="153"/>
  <c r="G1956" i="153"/>
  <c r="E1957" i="153"/>
  <c r="F1957" i="153"/>
  <c r="G1957" i="153"/>
  <c r="E1958" i="153"/>
  <c r="F1958" i="153"/>
  <c r="G1958" i="153"/>
  <c r="E1959" i="153"/>
  <c r="F1959" i="153"/>
  <c r="G1959" i="153"/>
  <c r="E1960" i="153"/>
  <c r="F1960" i="153"/>
  <c r="G1960" i="153"/>
  <c r="E1961" i="153"/>
  <c r="F1961" i="153"/>
  <c r="G1961" i="153"/>
  <c r="E1962" i="153"/>
  <c r="F1962" i="153"/>
  <c r="G1962" i="153"/>
  <c r="E1963" i="153"/>
  <c r="F1963" i="153"/>
  <c r="G1963" i="153"/>
  <c r="E1964" i="153"/>
  <c r="F1964" i="153"/>
  <c r="G1964" i="153"/>
  <c r="E1965" i="153"/>
  <c r="F1965" i="153"/>
  <c r="G1965" i="153"/>
  <c r="E1966" i="153"/>
  <c r="F1966" i="153"/>
  <c r="G1966" i="153"/>
  <c r="E1967" i="153"/>
  <c r="F1967" i="153"/>
  <c r="G1967" i="153"/>
  <c r="E1968" i="153"/>
  <c r="F1968" i="153"/>
  <c r="G1968" i="153"/>
  <c r="E1969" i="153"/>
  <c r="F1969" i="153"/>
  <c r="G1969" i="153"/>
  <c r="E1970" i="153"/>
  <c r="F1970" i="153"/>
  <c r="G1970" i="153"/>
  <c r="E1971" i="153"/>
  <c r="F1971" i="153"/>
  <c r="G1971" i="153"/>
  <c r="E1972" i="153"/>
  <c r="F1972" i="153"/>
  <c r="G1972" i="153"/>
  <c r="E1973" i="153"/>
  <c r="F1973" i="153"/>
  <c r="G1973" i="153"/>
  <c r="E1974" i="153"/>
  <c r="F1974" i="153"/>
  <c r="G1974" i="153"/>
  <c r="E1975" i="153"/>
  <c r="F1975" i="153"/>
  <c r="G1975" i="153"/>
  <c r="E1976" i="153"/>
  <c r="F1976" i="153"/>
  <c r="G1976" i="153"/>
  <c r="E1977" i="153"/>
  <c r="F1977" i="153"/>
  <c r="G1977" i="153"/>
  <c r="E1978" i="153"/>
  <c r="F1978" i="153"/>
  <c r="G1978" i="153"/>
  <c r="E1979" i="153"/>
  <c r="F1979" i="153"/>
  <c r="G1979" i="153"/>
  <c r="E1980" i="153"/>
  <c r="F1980" i="153"/>
  <c r="G1980" i="153"/>
  <c r="E1981" i="153"/>
  <c r="F1981" i="153"/>
  <c r="G1981" i="153"/>
  <c r="E1982" i="153"/>
  <c r="F1982" i="153"/>
  <c r="G1982" i="153"/>
  <c r="E1983" i="153"/>
  <c r="F1983" i="153"/>
  <c r="G1983" i="153"/>
  <c r="E1984" i="153"/>
  <c r="F1984" i="153"/>
  <c r="G1984" i="153"/>
  <c r="E1985" i="153"/>
  <c r="F1985" i="153"/>
  <c r="G1985" i="153"/>
  <c r="E1986" i="153"/>
  <c r="F1986" i="153"/>
  <c r="G1986" i="153"/>
  <c r="E1987" i="153"/>
  <c r="F1987" i="153"/>
  <c r="G1987" i="153"/>
  <c r="E1988" i="153"/>
  <c r="F1988" i="153"/>
  <c r="G1988" i="153"/>
  <c r="E1989" i="153"/>
  <c r="F1989" i="153"/>
  <c r="G1989" i="153"/>
  <c r="E1990" i="153"/>
  <c r="F1990" i="153"/>
  <c r="G1990" i="153"/>
  <c r="E1991" i="153"/>
  <c r="F1991" i="153"/>
  <c r="G1991" i="153"/>
  <c r="E1992" i="153"/>
  <c r="F1992" i="153"/>
  <c r="G1992" i="153"/>
  <c r="E1993" i="153"/>
  <c r="F1993" i="153"/>
  <c r="G1993" i="153"/>
  <c r="E1994" i="153"/>
  <c r="F1994" i="153"/>
  <c r="G1994" i="153"/>
  <c r="E1995" i="153"/>
  <c r="F1995" i="153"/>
  <c r="G1995" i="153"/>
  <c r="E1996" i="153"/>
  <c r="F1996" i="153"/>
  <c r="G1996" i="153"/>
  <c r="E1997" i="153"/>
  <c r="F1997" i="153"/>
  <c r="G1997" i="153"/>
  <c r="E1998" i="153"/>
  <c r="F1998" i="153"/>
  <c r="G1998" i="153"/>
  <c r="E1999" i="153"/>
  <c r="F1999" i="153"/>
  <c r="G1999" i="153"/>
  <c r="E2000" i="153"/>
  <c r="F2000" i="153"/>
  <c r="G2000" i="153"/>
  <c r="E2001" i="153"/>
  <c r="F2001" i="153"/>
  <c r="G2001" i="153"/>
  <c r="E2002" i="153"/>
  <c r="F2002" i="153"/>
  <c r="G2002" i="153"/>
  <c r="E2003" i="153"/>
  <c r="F2003" i="153"/>
  <c r="G2003" i="153"/>
  <c r="E2004" i="153"/>
  <c r="F2004" i="153"/>
  <c r="G2004" i="153"/>
  <c r="E2005" i="153"/>
  <c r="F2005" i="153"/>
  <c r="G2005" i="153"/>
  <c r="E2006" i="153"/>
  <c r="F2006" i="153"/>
  <c r="G2006" i="153"/>
  <c r="E2007" i="153"/>
  <c r="F2007" i="153"/>
  <c r="G2007" i="153"/>
  <c r="E2008" i="153"/>
  <c r="F2008" i="153"/>
  <c r="G2008" i="153"/>
  <c r="E2009" i="153"/>
  <c r="F2009" i="153"/>
  <c r="G2009" i="153"/>
  <c r="E2010" i="153"/>
  <c r="F2010" i="153"/>
  <c r="G2010" i="153"/>
  <c r="E2011" i="153"/>
  <c r="F2011" i="153"/>
  <c r="G2011" i="153"/>
  <c r="E2012" i="153"/>
  <c r="F2012" i="153"/>
  <c r="G2012" i="153"/>
  <c r="E2013" i="153"/>
  <c r="F2013" i="153"/>
  <c r="G2013" i="153"/>
  <c r="E2014" i="153"/>
  <c r="F2014" i="153"/>
  <c r="G2014" i="153"/>
  <c r="E2015" i="153"/>
  <c r="F2015" i="153"/>
  <c r="G2015" i="153"/>
  <c r="E2016" i="153"/>
  <c r="F2016" i="153"/>
  <c r="G2016" i="153"/>
  <c r="E2017" i="153"/>
  <c r="F2017" i="153"/>
  <c r="G2017" i="153"/>
  <c r="E2018" i="153"/>
  <c r="F2018" i="153"/>
  <c r="G2018" i="153"/>
  <c r="E2019" i="153"/>
  <c r="F2019" i="153"/>
  <c r="G2019" i="153"/>
  <c r="E2020" i="153"/>
  <c r="F2020" i="153"/>
  <c r="G2020" i="153"/>
  <c r="E2021" i="153"/>
  <c r="F2021" i="153"/>
  <c r="G2021" i="153"/>
  <c r="E2022" i="153"/>
  <c r="F2022" i="153"/>
  <c r="G2022" i="153"/>
  <c r="E2023" i="153"/>
  <c r="F2023" i="153"/>
  <c r="G2023" i="153"/>
  <c r="E2024" i="153"/>
  <c r="F2024" i="153"/>
  <c r="G2024" i="153"/>
  <c r="E2025" i="153"/>
  <c r="F2025" i="153"/>
  <c r="G2025" i="153"/>
  <c r="E2026" i="153"/>
  <c r="F2026" i="153"/>
  <c r="G2026" i="153"/>
  <c r="E2027" i="153"/>
  <c r="F2027" i="153"/>
  <c r="G2027" i="153"/>
  <c r="E2028" i="153"/>
  <c r="F2028" i="153"/>
  <c r="G2028" i="153"/>
  <c r="E2029" i="153"/>
  <c r="F2029" i="153"/>
  <c r="G2029" i="153"/>
  <c r="E2030" i="153"/>
  <c r="F2030" i="153"/>
  <c r="G2030" i="153"/>
  <c r="E2031" i="153"/>
  <c r="F2031" i="153"/>
  <c r="G2031" i="153"/>
  <c r="E2032" i="153"/>
  <c r="F2032" i="153"/>
  <c r="G2032" i="153"/>
  <c r="E2033" i="153"/>
  <c r="F2033" i="153"/>
  <c r="G2033" i="153"/>
  <c r="E2034" i="153"/>
  <c r="F2034" i="153"/>
  <c r="G2034" i="153"/>
  <c r="E2035" i="153"/>
  <c r="F2035" i="153"/>
  <c r="G2035" i="153"/>
  <c r="E2036" i="153"/>
  <c r="F2036" i="153"/>
  <c r="G2036" i="153"/>
  <c r="E2037" i="153"/>
  <c r="F2037" i="153"/>
  <c r="G2037" i="153"/>
  <c r="E2038" i="153"/>
  <c r="F2038" i="153"/>
  <c r="G2038" i="153"/>
  <c r="E2039" i="153"/>
  <c r="F2039" i="153"/>
  <c r="G2039" i="153"/>
  <c r="E2040" i="153"/>
  <c r="F2040" i="153"/>
  <c r="G2040" i="153"/>
  <c r="E2041" i="153"/>
  <c r="F2041" i="153"/>
  <c r="G2041" i="153"/>
  <c r="E2042" i="153"/>
  <c r="F2042" i="153"/>
  <c r="G2042" i="153"/>
  <c r="E2043" i="153"/>
  <c r="F2043" i="153"/>
  <c r="G2043" i="153"/>
  <c r="E2044" i="153"/>
  <c r="F2044" i="153"/>
  <c r="G2044" i="153"/>
  <c r="E2045" i="153"/>
  <c r="F2045" i="153"/>
  <c r="G2045" i="153"/>
  <c r="E2046" i="153"/>
  <c r="F2046" i="153"/>
  <c r="G2046" i="153"/>
  <c r="E2047" i="153"/>
  <c r="F2047" i="153"/>
  <c r="G2047" i="153"/>
  <c r="E2048" i="153"/>
  <c r="F2048" i="153"/>
  <c r="G2048" i="153"/>
  <c r="E2049" i="153"/>
  <c r="F2049" i="153"/>
  <c r="G2049" i="153"/>
  <c r="E2050" i="153"/>
  <c r="F2050" i="153"/>
  <c r="G2050" i="153"/>
  <c r="E2051" i="153"/>
  <c r="F2051" i="153"/>
  <c r="G2051" i="153"/>
  <c r="E2052" i="153"/>
  <c r="F2052" i="153"/>
  <c r="G2052" i="153"/>
  <c r="E2053" i="153"/>
  <c r="F2053" i="153"/>
  <c r="G2053" i="153"/>
  <c r="E2054" i="153"/>
  <c r="F2054" i="153"/>
  <c r="G2054" i="153"/>
  <c r="E2055" i="153"/>
  <c r="F2055" i="153"/>
  <c r="G2055" i="153"/>
  <c r="E2056" i="153"/>
  <c r="F2056" i="153"/>
  <c r="G2056" i="153"/>
  <c r="E2057" i="153"/>
  <c r="F2057" i="153"/>
  <c r="G2057" i="153"/>
  <c r="E2058" i="153"/>
  <c r="F2058" i="153"/>
  <c r="G2058" i="153"/>
  <c r="E2059" i="153"/>
  <c r="F2059" i="153"/>
  <c r="G2059" i="153"/>
  <c r="E2060" i="153"/>
  <c r="F2060" i="153"/>
  <c r="G2060" i="153"/>
  <c r="E2061" i="153"/>
  <c r="F2061" i="153"/>
  <c r="G2061" i="153"/>
  <c r="E2062" i="153"/>
  <c r="F2062" i="153"/>
  <c r="G2062" i="153"/>
  <c r="E2063" i="153"/>
  <c r="F2063" i="153"/>
  <c r="G2063" i="153"/>
  <c r="E2064" i="153"/>
  <c r="F2064" i="153"/>
  <c r="G2064" i="153"/>
  <c r="E2065" i="153"/>
  <c r="F2065" i="153"/>
  <c r="G2065" i="153"/>
  <c r="E2066" i="153"/>
  <c r="F2066" i="153"/>
  <c r="G2066" i="153"/>
  <c r="E2067" i="153"/>
  <c r="F2067" i="153"/>
  <c r="G2067" i="153"/>
  <c r="E2068" i="153"/>
  <c r="F2068" i="153"/>
  <c r="G2068" i="153"/>
  <c r="E2069" i="153"/>
  <c r="F2069" i="153"/>
  <c r="G2069" i="153"/>
  <c r="E2070" i="153"/>
  <c r="F2070" i="153"/>
  <c r="G2070" i="153"/>
  <c r="E2071" i="153"/>
  <c r="F2071" i="153"/>
  <c r="G2071" i="153"/>
  <c r="E2072" i="153"/>
  <c r="F2072" i="153"/>
  <c r="G2072" i="153"/>
  <c r="E2073" i="153"/>
  <c r="F2073" i="153"/>
  <c r="G2073" i="153"/>
  <c r="E2074" i="153"/>
  <c r="F2074" i="153"/>
  <c r="G2074" i="153"/>
  <c r="E2075" i="153"/>
  <c r="F2075" i="153"/>
  <c r="G2075" i="153"/>
  <c r="E2076" i="153"/>
  <c r="F2076" i="153"/>
  <c r="G2076" i="153"/>
  <c r="E2077" i="153"/>
  <c r="F2077" i="153"/>
  <c r="G2077" i="153"/>
  <c r="E2078" i="153"/>
  <c r="F2078" i="153"/>
  <c r="G2078" i="153"/>
  <c r="E2079" i="153"/>
  <c r="F2079" i="153"/>
  <c r="G2079" i="153"/>
  <c r="E2080" i="153"/>
  <c r="F2080" i="153"/>
  <c r="G2080" i="153"/>
  <c r="E2081" i="153"/>
  <c r="F2081" i="153"/>
  <c r="G2081" i="153"/>
  <c r="E2082" i="153"/>
  <c r="F2082" i="153"/>
  <c r="G2082" i="153"/>
  <c r="E2083" i="153"/>
  <c r="F2083" i="153"/>
  <c r="G2083" i="153"/>
  <c r="E2084" i="153"/>
  <c r="F2084" i="153"/>
  <c r="G2084" i="153"/>
  <c r="E2085" i="153"/>
  <c r="F2085" i="153"/>
  <c r="G2085" i="153"/>
  <c r="E2086" i="153"/>
  <c r="F2086" i="153"/>
  <c r="G2086" i="153"/>
  <c r="E2087" i="153"/>
  <c r="F2087" i="153"/>
  <c r="G2087" i="153"/>
  <c r="E2088" i="153"/>
  <c r="F2088" i="153"/>
  <c r="G2088" i="153"/>
  <c r="E2089" i="153"/>
  <c r="F2089" i="153"/>
  <c r="G2089" i="153"/>
  <c r="E2090" i="153"/>
  <c r="F2090" i="153"/>
  <c r="G2090" i="153"/>
  <c r="E2091" i="153"/>
  <c r="F2091" i="153"/>
  <c r="G2091" i="153"/>
  <c r="E2092" i="153"/>
  <c r="F2092" i="153"/>
  <c r="G2092" i="153"/>
  <c r="E2093" i="153"/>
  <c r="F2093" i="153"/>
  <c r="G2093" i="153"/>
  <c r="E2094" i="153"/>
  <c r="F2094" i="153"/>
  <c r="G2094" i="153"/>
  <c r="E2095" i="153"/>
  <c r="F2095" i="153"/>
  <c r="G2095" i="153"/>
  <c r="E2096" i="153"/>
  <c r="F2096" i="153"/>
  <c r="G2096" i="153"/>
  <c r="E2097" i="153"/>
  <c r="F2097" i="153"/>
  <c r="G2097" i="153"/>
  <c r="E2098" i="153"/>
  <c r="F2098" i="153"/>
  <c r="G2098" i="153"/>
  <c r="E2099" i="153"/>
  <c r="F2099" i="153"/>
  <c r="G2099" i="153"/>
  <c r="E2100" i="153"/>
  <c r="F2100" i="153"/>
  <c r="G2100" i="153"/>
  <c r="E2101" i="153"/>
  <c r="F2101" i="153"/>
  <c r="G2101" i="153"/>
  <c r="E2102" i="153"/>
  <c r="F2102" i="153"/>
  <c r="G2102" i="153"/>
  <c r="E2103" i="153"/>
  <c r="F2103" i="153"/>
  <c r="G2103" i="153"/>
  <c r="E2104" i="153"/>
  <c r="F2104" i="153"/>
  <c r="G2104" i="153"/>
  <c r="E2105" i="153"/>
  <c r="F2105" i="153"/>
  <c r="G2105" i="153"/>
  <c r="E2106" i="153"/>
  <c r="F2106" i="153"/>
  <c r="G2106" i="153"/>
  <c r="E2107" i="153"/>
  <c r="F2107" i="153"/>
  <c r="G2107" i="153"/>
  <c r="E2108" i="153"/>
  <c r="F2108" i="153"/>
  <c r="G2108" i="153"/>
  <c r="E2109" i="153"/>
  <c r="F2109" i="153"/>
  <c r="G2109" i="153"/>
  <c r="E2110" i="153"/>
  <c r="F2110" i="153"/>
  <c r="G2110" i="153"/>
  <c r="E2111" i="153"/>
  <c r="F2111" i="153"/>
  <c r="G2111" i="153"/>
  <c r="E2112" i="153"/>
  <c r="F2112" i="153"/>
  <c r="G2112" i="153"/>
  <c r="E2113" i="153"/>
  <c r="F2113" i="153"/>
  <c r="G2113" i="153"/>
  <c r="E2114" i="153"/>
  <c r="F2114" i="153"/>
  <c r="G2114" i="153"/>
  <c r="E2115" i="153"/>
  <c r="F2115" i="153"/>
  <c r="G2115" i="153"/>
  <c r="E2116" i="153"/>
  <c r="F2116" i="153"/>
  <c r="G2116" i="153"/>
  <c r="E2117" i="153"/>
  <c r="F2117" i="153"/>
  <c r="G2117" i="153"/>
  <c r="E2118" i="153"/>
  <c r="F2118" i="153"/>
  <c r="G2118" i="153"/>
  <c r="E2119" i="153"/>
  <c r="F2119" i="153"/>
  <c r="G2119" i="153"/>
  <c r="E2120" i="153"/>
  <c r="F2120" i="153"/>
  <c r="G2120" i="153"/>
  <c r="E2121" i="153"/>
  <c r="F2121" i="153"/>
  <c r="G2121" i="153"/>
  <c r="E2122" i="153"/>
  <c r="F2122" i="153"/>
  <c r="G2122" i="153"/>
  <c r="E2123" i="153"/>
  <c r="F2123" i="153"/>
  <c r="G2123" i="153"/>
  <c r="E2124" i="153"/>
  <c r="F2124" i="153"/>
  <c r="G2124" i="153"/>
  <c r="E2125" i="153"/>
  <c r="F2125" i="153"/>
  <c r="G2125" i="153"/>
  <c r="E2126" i="153"/>
  <c r="F2126" i="153"/>
  <c r="G2126" i="153"/>
  <c r="E2127" i="153"/>
  <c r="F2127" i="153"/>
  <c r="G2127" i="153"/>
  <c r="E2128" i="153"/>
  <c r="F2128" i="153"/>
  <c r="G2128" i="153"/>
  <c r="E2129" i="153"/>
  <c r="F2129" i="153"/>
  <c r="G2129" i="153"/>
  <c r="E2130" i="153"/>
  <c r="F2130" i="153"/>
  <c r="G2130" i="153"/>
  <c r="E2131" i="153"/>
  <c r="F2131" i="153"/>
  <c r="G2131" i="153"/>
  <c r="E2132" i="153"/>
  <c r="F2132" i="153"/>
  <c r="G2132" i="153"/>
  <c r="E2133" i="153"/>
  <c r="F2133" i="153"/>
  <c r="G2133" i="153"/>
  <c r="E2134" i="153"/>
  <c r="F2134" i="153"/>
  <c r="G2134" i="153"/>
  <c r="E2135" i="153"/>
  <c r="F2135" i="153"/>
  <c r="G2135" i="153"/>
  <c r="E2136" i="153"/>
  <c r="F2136" i="153"/>
  <c r="G2136" i="153"/>
  <c r="E2137" i="153"/>
  <c r="F2137" i="153"/>
  <c r="G2137" i="153"/>
  <c r="E2138" i="153"/>
  <c r="F2138" i="153"/>
  <c r="G2138" i="153"/>
  <c r="E2139" i="153"/>
  <c r="F2139" i="153"/>
  <c r="G2139" i="153"/>
  <c r="E2140" i="153"/>
  <c r="F2140" i="153"/>
  <c r="G2140" i="153"/>
  <c r="E2141" i="153"/>
  <c r="F2141" i="153"/>
  <c r="G2141" i="153"/>
  <c r="E2142" i="153"/>
  <c r="F2142" i="153"/>
  <c r="G2142" i="153"/>
  <c r="E2143" i="153"/>
  <c r="F2143" i="153"/>
  <c r="G2143" i="153"/>
  <c r="E2144" i="153"/>
  <c r="F2144" i="153"/>
  <c r="G2144" i="153"/>
  <c r="E2145" i="153"/>
  <c r="F2145" i="153"/>
  <c r="G2145" i="153"/>
  <c r="E2146" i="153"/>
  <c r="F2146" i="153"/>
  <c r="G2146" i="153"/>
  <c r="E2147" i="153"/>
  <c r="F2147" i="153"/>
  <c r="G2147" i="153"/>
  <c r="E2148" i="153"/>
  <c r="F2148" i="153"/>
  <c r="G2148" i="153"/>
  <c r="E2149" i="153"/>
  <c r="F2149" i="153"/>
  <c r="G2149" i="153"/>
  <c r="E2150" i="153"/>
  <c r="F2150" i="153"/>
  <c r="G2150" i="153"/>
  <c r="E2151" i="153"/>
  <c r="F2151" i="153"/>
  <c r="G2151" i="153"/>
  <c r="E2152" i="153"/>
  <c r="F2152" i="153"/>
  <c r="G2152" i="153"/>
  <c r="E2153" i="153"/>
  <c r="F2153" i="153"/>
  <c r="G2153" i="153"/>
  <c r="E2154" i="153"/>
  <c r="F2154" i="153"/>
  <c r="G2154" i="153"/>
  <c r="E2155" i="153"/>
  <c r="F2155" i="153"/>
  <c r="G2155" i="153"/>
  <c r="E2156" i="153"/>
  <c r="F2156" i="153"/>
  <c r="G2156" i="153"/>
  <c r="E2157" i="153"/>
  <c r="F2157" i="153"/>
  <c r="G2157" i="153"/>
  <c r="E2158" i="153"/>
  <c r="F2158" i="153"/>
  <c r="G2158" i="153"/>
  <c r="E2159" i="153"/>
  <c r="F2159" i="153"/>
  <c r="G2159" i="153"/>
  <c r="E2160" i="153"/>
  <c r="F2160" i="153"/>
  <c r="G2160" i="153"/>
  <c r="E2161" i="153"/>
  <c r="F2161" i="153"/>
  <c r="G2161" i="153"/>
  <c r="E2162" i="153"/>
  <c r="F2162" i="153"/>
  <c r="G2162" i="153"/>
  <c r="E2163" i="153"/>
  <c r="F2163" i="153"/>
  <c r="G2163" i="153"/>
  <c r="E2164" i="153"/>
  <c r="F2164" i="153"/>
  <c r="G2164" i="153"/>
  <c r="E2165" i="153"/>
  <c r="F2165" i="153"/>
  <c r="G2165" i="153"/>
  <c r="E2166" i="153"/>
  <c r="F2166" i="153"/>
  <c r="G2166" i="153"/>
  <c r="E2167" i="153"/>
  <c r="F2167" i="153"/>
  <c r="G2167" i="153"/>
  <c r="E2168" i="153"/>
  <c r="F2168" i="153"/>
  <c r="G2168" i="153"/>
  <c r="E2169" i="153"/>
  <c r="F2169" i="153"/>
  <c r="G2169" i="153"/>
  <c r="E2170" i="153"/>
  <c r="F2170" i="153"/>
  <c r="G2170" i="153"/>
  <c r="E2171" i="153"/>
  <c r="F2171" i="153"/>
  <c r="G2171" i="153"/>
  <c r="E2172" i="153"/>
  <c r="F2172" i="153"/>
  <c r="G2172" i="153"/>
  <c r="E2173" i="153"/>
  <c r="F2173" i="153"/>
  <c r="G2173" i="153"/>
  <c r="E2174" i="153"/>
  <c r="F2174" i="153"/>
  <c r="G2174" i="153"/>
  <c r="E2175" i="153"/>
  <c r="F2175" i="153"/>
  <c r="G2175" i="153"/>
  <c r="E2176" i="153"/>
  <c r="F2176" i="153"/>
  <c r="G2176" i="153"/>
  <c r="E2177" i="153"/>
  <c r="F2177" i="153"/>
  <c r="G2177" i="153"/>
  <c r="E2178" i="153"/>
  <c r="F2178" i="153"/>
  <c r="G2178" i="153"/>
  <c r="E2179" i="153"/>
  <c r="F2179" i="153"/>
  <c r="G2179" i="153"/>
  <c r="E2180" i="153"/>
  <c r="F2180" i="153"/>
  <c r="G2180" i="153"/>
  <c r="E2181" i="153"/>
  <c r="F2181" i="153"/>
  <c r="G2181" i="153"/>
  <c r="E2182" i="153"/>
  <c r="F2182" i="153"/>
  <c r="G2182" i="153"/>
  <c r="E2183" i="153"/>
  <c r="F2183" i="153"/>
  <c r="G2183" i="153"/>
  <c r="E2184" i="153"/>
  <c r="F2184" i="153"/>
  <c r="G2184" i="153"/>
  <c r="E2185" i="153"/>
  <c r="F2185" i="153"/>
  <c r="G2185" i="153"/>
  <c r="E2186" i="153"/>
  <c r="F2186" i="153"/>
  <c r="G2186" i="153"/>
  <c r="E2187" i="153"/>
  <c r="F2187" i="153"/>
  <c r="G2187" i="153"/>
  <c r="E2188" i="153"/>
  <c r="F2188" i="153"/>
  <c r="G2188" i="153"/>
  <c r="E2189" i="153"/>
  <c r="F2189" i="153"/>
  <c r="G2189" i="153"/>
  <c r="E2190" i="153"/>
  <c r="F2190" i="153"/>
  <c r="G2190" i="153"/>
  <c r="E2191" i="153"/>
  <c r="F2191" i="153"/>
  <c r="G2191" i="153"/>
  <c r="E2192" i="153"/>
  <c r="F2192" i="153"/>
  <c r="G2192" i="153"/>
  <c r="E2193" i="153"/>
  <c r="F2193" i="153"/>
  <c r="G2193" i="153"/>
  <c r="E2194" i="153"/>
  <c r="F2194" i="153"/>
  <c r="G2194" i="153"/>
  <c r="E2195" i="153"/>
  <c r="F2195" i="153"/>
  <c r="G2195" i="153"/>
  <c r="E2196" i="153"/>
  <c r="F2196" i="153"/>
  <c r="G2196" i="153"/>
  <c r="E2197" i="153"/>
  <c r="F2197" i="153"/>
  <c r="G2197" i="153"/>
  <c r="E2198" i="153"/>
  <c r="F2198" i="153"/>
  <c r="G2198" i="153"/>
  <c r="E2199" i="153"/>
  <c r="F2199" i="153"/>
  <c r="G2199" i="153"/>
  <c r="E2200" i="153"/>
  <c r="F2200" i="153"/>
  <c r="G2200" i="153"/>
  <c r="E2201" i="153"/>
  <c r="F2201" i="153"/>
  <c r="G2201" i="153"/>
  <c r="E2202" i="153"/>
  <c r="F2202" i="153"/>
  <c r="G2202" i="153"/>
  <c r="E2203" i="153"/>
  <c r="F2203" i="153"/>
  <c r="G2203" i="153"/>
  <c r="E2204" i="153"/>
  <c r="F2204" i="153"/>
  <c r="G2204" i="153"/>
  <c r="E2205" i="153"/>
  <c r="F2205" i="153"/>
  <c r="G2205" i="153"/>
  <c r="E2206" i="153"/>
  <c r="F2206" i="153"/>
  <c r="G2206" i="153"/>
  <c r="E2207" i="153"/>
  <c r="F2207" i="153"/>
  <c r="G2207" i="153"/>
  <c r="E2208" i="153"/>
  <c r="F2208" i="153"/>
  <c r="G2208" i="153"/>
  <c r="E2209" i="153"/>
  <c r="F2209" i="153"/>
  <c r="G2209" i="153"/>
  <c r="E2210" i="153"/>
  <c r="F2210" i="153"/>
  <c r="G2210" i="153"/>
  <c r="E2211" i="153"/>
  <c r="F2211" i="153"/>
  <c r="G2211" i="153"/>
  <c r="E2212" i="153"/>
  <c r="F2212" i="153"/>
  <c r="G2212" i="153"/>
  <c r="E2213" i="153"/>
  <c r="F2213" i="153"/>
  <c r="G2213" i="153"/>
  <c r="E2214" i="153"/>
  <c r="F2214" i="153"/>
  <c r="G2214" i="153"/>
  <c r="E2215" i="153"/>
  <c r="F2215" i="153"/>
  <c r="G2215" i="153"/>
  <c r="E2216" i="153"/>
  <c r="F2216" i="153"/>
  <c r="G2216" i="153"/>
  <c r="E2217" i="153"/>
  <c r="F2217" i="153"/>
  <c r="G2217" i="153"/>
  <c r="E2218" i="153"/>
  <c r="F2218" i="153"/>
  <c r="G2218" i="153"/>
  <c r="E2219" i="153"/>
  <c r="F2219" i="153"/>
  <c r="G2219" i="153"/>
  <c r="E2220" i="153"/>
  <c r="F2220" i="153"/>
  <c r="G2220" i="153"/>
  <c r="E2221" i="153"/>
  <c r="F2221" i="153"/>
  <c r="G2221" i="153"/>
  <c r="E2222" i="153"/>
  <c r="F2222" i="153"/>
  <c r="G2222" i="153"/>
  <c r="E2223" i="153"/>
  <c r="F2223" i="153"/>
  <c r="G2223" i="153"/>
  <c r="E2224" i="153"/>
  <c r="F2224" i="153"/>
  <c r="G2224" i="153"/>
  <c r="E2225" i="153"/>
  <c r="F2225" i="153"/>
  <c r="G2225" i="153"/>
  <c r="E2226" i="153"/>
  <c r="F2226" i="153"/>
  <c r="G2226" i="153"/>
  <c r="E2227" i="153"/>
  <c r="F2227" i="153"/>
  <c r="G2227" i="153"/>
  <c r="E2228" i="153"/>
  <c r="F2228" i="153"/>
  <c r="G2228" i="153"/>
  <c r="E2229" i="153"/>
  <c r="F2229" i="153"/>
  <c r="G2229" i="153"/>
  <c r="E2230" i="153"/>
  <c r="F2230" i="153"/>
  <c r="G2230" i="153"/>
  <c r="E2231" i="153"/>
  <c r="F2231" i="153"/>
  <c r="G2231" i="153"/>
  <c r="E2232" i="153"/>
  <c r="F2232" i="153"/>
  <c r="G2232" i="153"/>
  <c r="E2233" i="153"/>
  <c r="F2233" i="153"/>
  <c r="G2233" i="153"/>
  <c r="E2234" i="153"/>
  <c r="F2234" i="153"/>
  <c r="G2234" i="153"/>
  <c r="E2235" i="153"/>
  <c r="F2235" i="153"/>
  <c r="G2235" i="153"/>
  <c r="E2236" i="153"/>
  <c r="F2236" i="153"/>
  <c r="G2236" i="153"/>
  <c r="E2237" i="153"/>
  <c r="F2237" i="153"/>
  <c r="G2237" i="153"/>
  <c r="E2238" i="153"/>
  <c r="F2238" i="153"/>
  <c r="G2238" i="153"/>
  <c r="E2239" i="153"/>
  <c r="F2239" i="153"/>
  <c r="G2239" i="153"/>
  <c r="E2240" i="153"/>
  <c r="F2240" i="153"/>
  <c r="G2240" i="153"/>
  <c r="E2241" i="153"/>
  <c r="F2241" i="153"/>
  <c r="G2241" i="153"/>
  <c r="E2242" i="153"/>
  <c r="F2242" i="153"/>
  <c r="G2242" i="153"/>
  <c r="E2243" i="153"/>
  <c r="F2243" i="153"/>
  <c r="G2243" i="153"/>
  <c r="E2244" i="153"/>
  <c r="F2244" i="153"/>
  <c r="G2244" i="153"/>
  <c r="E2245" i="153"/>
  <c r="F2245" i="153"/>
  <c r="G2245" i="153"/>
  <c r="E2246" i="153"/>
  <c r="F2246" i="153"/>
  <c r="G2246" i="153"/>
  <c r="E2247" i="153"/>
  <c r="F2247" i="153"/>
  <c r="G2247" i="153"/>
  <c r="E2248" i="153"/>
  <c r="F2248" i="153"/>
  <c r="G2248" i="153"/>
  <c r="E2249" i="153"/>
  <c r="F2249" i="153"/>
  <c r="G2249" i="153"/>
  <c r="E2250" i="153"/>
  <c r="F2250" i="153"/>
  <c r="G2250" i="153"/>
  <c r="E2251" i="153"/>
  <c r="F2251" i="153"/>
  <c r="G2251" i="153"/>
  <c r="E2252" i="153"/>
  <c r="F2252" i="153"/>
  <c r="G2252" i="153"/>
  <c r="E2253" i="153"/>
  <c r="F2253" i="153"/>
  <c r="G2253" i="153"/>
  <c r="E2254" i="153"/>
  <c r="F2254" i="153"/>
  <c r="G2254" i="153"/>
  <c r="E2255" i="153"/>
  <c r="F2255" i="153"/>
  <c r="G2255" i="153"/>
  <c r="E2256" i="153"/>
  <c r="F2256" i="153"/>
  <c r="G2256" i="153"/>
  <c r="E2257" i="153"/>
  <c r="F2257" i="153"/>
  <c r="G2257" i="153"/>
  <c r="E2258" i="153"/>
  <c r="F2258" i="153"/>
  <c r="G2258" i="153"/>
  <c r="E2259" i="153"/>
  <c r="F2259" i="153"/>
  <c r="G2259" i="153"/>
  <c r="E2260" i="153"/>
  <c r="F2260" i="153"/>
  <c r="G2260" i="153"/>
  <c r="E2261" i="153"/>
  <c r="F2261" i="153"/>
  <c r="G2261" i="153"/>
  <c r="E2262" i="153"/>
  <c r="F2262" i="153"/>
  <c r="G2262" i="153"/>
  <c r="E2263" i="153"/>
  <c r="F2263" i="153"/>
  <c r="G2263" i="153"/>
  <c r="E2264" i="153"/>
  <c r="F2264" i="153"/>
  <c r="G2264" i="153"/>
  <c r="E2265" i="153"/>
  <c r="F2265" i="153"/>
  <c r="G2265" i="153"/>
  <c r="E2266" i="153"/>
  <c r="F2266" i="153"/>
  <c r="G2266" i="153"/>
  <c r="E2267" i="153"/>
  <c r="F2267" i="153"/>
  <c r="G2267" i="153"/>
  <c r="E2268" i="153"/>
  <c r="F2268" i="153"/>
  <c r="G2268" i="153"/>
  <c r="E2269" i="153"/>
  <c r="F2269" i="153"/>
  <c r="G2269" i="153"/>
  <c r="E2270" i="153"/>
  <c r="F2270" i="153"/>
  <c r="G2270" i="153"/>
  <c r="E2271" i="153"/>
  <c r="F2271" i="153"/>
  <c r="G2271" i="153"/>
  <c r="E2272" i="153"/>
  <c r="F2272" i="153"/>
  <c r="G2272" i="153"/>
  <c r="E2273" i="153"/>
  <c r="F2273" i="153"/>
  <c r="G2273" i="153"/>
  <c r="E2274" i="153"/>
  <c r="F2274" i="153"/>
  <c r="G2274" i="153"/>
  <c r="E2275" i="153"/>
  <c r="F2275" i="153"/>
  <c r="G2275" i="153"/>
  <c r="E2276" i="153"/>
  <c r="F2276" i="153"/>
  <c r="G2276" i="153"/>
  <c r="E2277" i="153"/>
  <c r="F2277" i="153"/>
  <c r="G2277" i="153"/>
  <c r="E2278" i="153"/>
  <c r="F2278" i="153"/>
  <c r="G2278" i="153"/>
  <c r="E2279" i="153"/>
  <c r="F2279" i="153"/>
  <c r="G2279" i="153"/>
  <c r="E2280" i="153"/>
  <c r="F2280" i="153"/>
  <c r="G2280" i="153"/>
  <c r="E2281" i="153"/>
  <c r="F2281" i="153"/>
  <c r="G2281" i="153"/>
  <c r="E2282" i="153"/>
  <c r="F2282" i="153"/>
  <c r="G2282" i="153"/>
  <c r="E2283" i="153"/>
  <c r="F2283" i="153"/>
  <c r="G2283" i="153"/>
  <c r="E2284" i="153"/>
  <c r="F2284" i="153"/>
  <c r="G2284" i="153"/>
  <c r="E2285" i="153"/>
  <c r="F2285" i="153"/>
  <c r="G2285" i="153"/>
  <c r="E2286" i="153"/>
  <c r="F2286" i="153"/>
  <c r="G2286" i="153"/>
  <c r="E2287" i="153"/>
  <c r="F2287" i="153"/>
  <c r="G2287" i="153"/>
  <c r="E2288" i="153"/>
  <c r="F2288" i="153"/>
  <c r="G2288" i="153"/>
  <c r="E2289" i="153"/>
  <c r="F2289" i="153"/>
  <c r="G2289" i="153"/>
  <c r="E2290" i="153"/>
  <c r="F2290" i="153"/>
  <c r="G2290" i="153"/>
  <c r="E2291" i="153"/>
  <c r="F2291" i="153"/>
  <c r="G2291" i="153"/>
  <c r="E2292" i="153"/>
  <c r="F2292" i="153"/>
  <c r="G2292" i="153"/>
  <c r="E2293" i="153"/>
  <c r="F2293" i="153"/>
  <c r="G2293" i="153"/>
  <c r="E2294" i="153"/>
  <c r="F2294" i="153"/>
  <c r="G2294" i="153"/>
  <c r="E2295" i="153"/>
  <c r="F2295" i="153"/>
  <c r="G2295" i="153"/>
  <c r="E2296" i="153"/>
  <c r="F2296" i="153"/>
  <c r="G2296" i="153"/>
  <c r="E2297" i="153"/>
  <c r="F2297" i="153"/>
  <c r="G2297" i="153"/>
  <c r="E2298" i="153"/>
  <c r="F2298" i="153"/>
  <c r="G2298" i="153"/>
  <c r="E2299" i="153"/>
  <c r="F2299" i="153"/>
  <c r="G2299" i="153"/>
  <c r="E2300" i="153"/>
  <c r="F2300" i="153"/>
  <c r="G2300" i="153"/>
  <c r="E2301" i="153"/>
  <c r="F2301" i="153"/>
  <c r="G2301" i="153"/>
  <c r="E2302" i="153"/>
  <c r="F2302" i="153"/>
  <c r="G2302" i="153"/>
  <c r="E2303" i="153"/>
  <c r="F2303" i="153"/>
  <c r="G2303" i="153"/>
  <c r="E2304" i="153"/>
  <c r="F2304" i="153"/>
  <c r="G2304" i="153"/>
  <c r="E2305" i="153"/>
  <c r="F2305" i="153"/>
  <c r="G2305" i="153"/>
  <c r="E2306" i="153"/>
  <c r="F2306" i="153"/>
  <c r="G2306" i="153"/>
  <c r="E2307" i="153"/>
  <c r="F2307" i="153"/>
  <c r="G2307" i="153"/>
  <c r="E2308" i="153"/>
  <c r="F2308" i="153"/>
  <c r="G2308" i="153"/>
  <c r="E2309" i="153"/>
  <c r="F2309" i="153"/>
  <c r="G2309" i="153"/>
  <c r="E2310" i="153"/>
  <c r="F2310" i="153"/>
  <c r="G2310" i="153"/>
  <c r="E2311" i="153"/>
  <c r="F2311" i="153"/>
  <c r="G2311" i="153"/>
  <c r="E2312" i="153"/>
  <c r="F2312" i="153"/>
  <c r="G2312" i="153"/>
  <c r="E2313" i="153"/>
  <c r="F2313" i="153"/>
  <c r="G2313" i="153"/>
  <c r="E2314" i="153"/>
  <c r="F2314" i="153"/>
  <c r="G2314" i="153"/>
  <c r="E2315" i="153"/>
  <c r="F2315" i="153"/>
  <c r="G2315" i="153"/>
  <c r="E2316" i="153"/>
  <c r="F2316" i="153"/>
  <c r="G2316" i="153"/>
  <c r="E2317" i="153"/>
  <c r="F2317" i="153"/>
  <c r="G2317" i="153"/>
  <c r="E2318" i="153"/>
  <c r="F2318" i="153"/>
  <c r="G2318" i="153"/>
  <c r="E2319" i="153"/>
  <c r="F2319" i="153"/>
  <c r="G2319" i="153"/>
  <c r="E2320" i="153"/>
  <c r="F2320" i="153"/>
  <c r="G2320" i="153"/>
  <c r="E2321" i="153"/>
  <c r="F2321" i="153"/>
  <c r="G2321" i="153"/>
  <c r="E2322" i="153"/>
  <c r="F2322" i="153"/>
  <c r="G2322" i="153"/>
  <c r="E2323" i="153"/>
  <c r="F2323" i="153"/>
  <c r="G2323" i="153"/>
  <c r="E2324" i="153"/>
  <c r="F2324" i="153"/>
  <c r="G2324" i="153"/>
  <c r="E2325" i="153"/>
  <c r="F2325" i="153"/>
  <c r="G2325" i="153"/>
  <c r="E2326" i="153"/>
  <c r="F2326" i="153"/>
  <c r="G2326" i="153"/>
  <c r="E2327" i="153"/>
  <c r="F2327" i="153"/>
  <c r="G2327" i="153"/>
  <c r="E2328" i="153"/>
  <c r="F2328" i="153"/>
  <c r="G2328" i="153"/>
  <c r="E2329" i="153"/>
  <c r="F2329" i="153"/>
  <c r="G2329" i="153"/>
  <c r="E2330" i="153"/>
  <c r="F2330" i="153"/>
  <c r="G2330" i="153"/>
  <c r="E2331" i="153"/>
  <c r="F2331" i="153"/>
  <c r="G2331" i="153"/>
  <c r="E2332" i="153"/>
  <c r="F2332" i="153"/>
  <c r="G2332" i="153"/>
  <c r="E2333" i="153"/>
  <c r="F2333" i="153"/>
  <c r="G2333" i="153"/>
  <c r="E2334" i="153"/>
  <c r="F2334" i="153"/>
  <c r="G2334" i="153"/>
  <c r="E2335" i="153"/>
  <c r="F2335" i="153"/>
  <c r="G2335" i="153"/>
  <c r="E2336" i="153"/>
  <c r="F2336" i="153"/>
  <c r="G2336" i="153"/>
  <c r="E2337" i="153"/>
  <c r="F2337" i="153"/>
  <c r="G2337" i="153"/>
  <c r="E2338" i="153"/>
  <c r="F2338" i="153"/>
  <c r="G2338" i="153"/>
  <c r="E2339" i="153"/>
  <c r="F2339" i="153"/>
  <c r="G2339" i="153"/>
  <c r="E2340" i="153"/>
  <c r="F2340" i="153"/>
  <c r="G2340" i="153"/>
  <c r="E2341" i="153"/>
  <c r="F2341" i="153"/>
  <c r="G2341" i="153"/>
  <c r="E2342" i="153"/>
  <c r="F2342" i="153"/>
  <c r="G2342" i="153"/>
  <c r="E2343" i="153"/>
  <c r="F2343" i="153"/>
  <c r="G2343" i="153"/>
  <c r="E2344" i="153"/>
  <c r="F2344" i="153"/>
  <c r="G2344" i="153"/>
  <c r="E2345" i="153"/>
  <c r="F2345" i="153"/>
  <c r="G2345" i="153"/>
  <c r="E2346" i="153"/>
  <c r="F2346" i="153"/>
  <c r="G2346" i="153"/>
  <c r="E2347" i="153"/>
  <c r="F2347" i="153"/>
  <c r="G2347" i="153"/>
  <c r="E2348" i="153"/>
  <c r="F2348" i="153"/>
  <c r="G2348" i="153"/>
  <c r="E2349" i="153"/>
  <c r="F2349" i="153"/>
  <c r="G2349" i="153"/>
  <c r="E2350" i="153"/>
  <c r="F2350" i="153"/>
  <c r="G2350" i="153"/>
  <c r="E2351" i="153"/>
  <c r="F2351" i="153"/>
  <c r="G2351" i="153"/>
  <c r="E2352" i="153"/>
  <c r="F2352" i="153"/>
  <c r="G2352" i="153"/>
  <c r="E2353" i="153"/>
  <c r="F2353" i="153"/>
  <c r="G2353" i="153"/>
  <c r="E2354" i="153"/>
  <c r="F2354" i="153"/>
  <c r="G2354" i="153"/>
  <c r="E2355" i="153"/>
  <c r="F2355" i="153"/>
  <c r="G2355" i="153"/>
  <c r="E2356" i="153"/>
  <c r="F2356" i="153"/>
  <c r="G2356" i="153"/>
  <c r="E2357" i="153"/>
  <c r="F2357" i="153"/>
  <c r="G2357" i="153"/>
  <c r="E2358" i="153"/>
  <c r="F2358" i="153"/>
  <c r="G2358" i="153"/>
  <c r="E2359" i="153"/>
  <c r="F2359" i="153"/>
  <c r="G2359" i="153"/>
  <c r="E2360" i="153"/>
  <c r="F2360" i="153"/>
  <c r="G2360" i="153"/>
  <c r="E2361" i="153"/>
  <c r="F2361" i="153"/>
  <c r="G2361" i="153"/>
  <c r="E2362" i="153"/>
  <c r="F2362" i="153"/>
  <c r="G2362" i="153"/>
  <c r="E2363" i="153"/>
  <c r="F2363" i="153"/>
  <c r="G2363" i="153"/>
  <c r="E2364" i="153"/>
  <c r="F2364" i="153"/>
  <c r="G2364" i="153"/>
  <c r="E2365" i="153"/>
  <c r="F2365" i="153"/>
  <c r="G2365" i="153"/>
  <c r="E2366" i="153"/>
  <c r="F2366" i="153"/>
  <c r="G2366" i="153"/>
  <c r="E2367" i="153"/>
  <c r="F2367" i="153"/>
  <c r="G2367" i="153"/>
  <c r="E2368" i="153"/>
  <c r="F2368" i="153"/>
  <c r="G2368" i="153"/>
  <c r="E2369" i="153"/>
  <c r="F2369" i="153"/>
  <c r="G2369" i="153"/>
  <c r="E2370" i="153"/>
  <c r="F2370" i="153"/>
  <c r="G2370" i="153"/>
  <c r="E2371" i="153"/>
  <c r="F2371" i="153"/>
  <c r="G2371" i="153"/>
  <c r="E2372" i="153"/>
  <c r="F2372" i="153"/>
  <c r="G2372" i="153"/>
  <c r="E2373" i="153"/>
  <c r="F2373" i="153"/>
  <c r="G2373" i="153"/>
  <c r="E2374" i="153"/>
  <c r="F2374" i="153"/>
  <c r="G2374" i="153"/>
  <c r="E2375" i="153"/>
  <c r="F2375" i="153"/>
  <c r="G2375" i="153"/>
  <c r="E2376" i="153"/>
  <c r="F2376" i="153"/>
  <c r="G2376" i="153"/>
  <c r="E2377" i="153"/>
  <c r="F2377" i="153"/>
  <c r="G2377" i="153"/>
  <c r="E2378" i="153"/>
  <c r="F2378" i="153"/>
  <c r="G2378" i="153"/>
  <c r="E2379" i="153"/>
  <c r="F2379" i="153"/>
  <c r="G2379" i="153"/>
  <c r="E2380" i="153"/>
  <c r="F2380" i="153"/>
  <c r="G2380" i="153"/>
  <c r="E2381" i="153"/>
  <c r="F2381" i="153"/>
  <c r="G2381" i="153"/>
  <c r="E2382" i="153"/>
  <c r="F2382" i="153"/>
  <c r="G2382" i="153"/>
  <c r="E2383" i="153"/>
  <c r="F2383" i="153"/>
  <c r="G2383" i="153"/>
  <c r="E2384" i="153"/>
  <c r="F2384" i="153"/>
  <c r="G2384" i="153"/>
  <c r="E2385" i="153"/>
  <c r="F2385" i="153"/>
  <c r="G2385" i="153"/>
  <c r="E2386" i="153"/>
  <c r="F2386" i="153"/>
  <c r="G2386" i="153"/>
  <c r="E2387" i="153"/>
  <c r="F2387" i="153"/>
  <c r="G2387" i="153"/>
  <c r="E2388" i="153"/>
  <c r="F2388" i="153"/>
  <c r="G2388" i="153"/>
  <c r="E2389" i="153"/>
  <c r="F2389" i="153"/>
  <c r="G2389" i="153"/>
  <c r="E2390" i="153"/>
  <c r="F2390" i="153"/>
  <c r="G2390" i="153"/>
  <c r="E2391" i="153"/>
  <c r="F2391" i="153"/>
  <c r="G2391" i="153"/>
  <c r="E2392" i="153"/>
  <c r="F2392" i="153"/>
  <c r="G2392" i="153"/>
  <c r="E2393" i="153"/>
  <c r="F2393" i="153"/>
  <c r="G2393" i="153"/>
  <c r="E2394" i="153"/>
  <c r="F2394" i="153"/>
  <c r="G2394" i="153"/>
  <c r="E2395" i="153"/>
  <c r="F2395" i="153"/>
  <c r="G2395" i="153"/>
  <c r="E2396" i="153"/>
  <c r="F2396" i="153"/>
  <c r="G2396" i="153"/>
  <c r="E2397" i="153"/>
  <c r="F2397" i="153"/>
  <c r="G2397" i="153"/>
  <c r="E2398" i="153"/>
  <c r="F2398" i="153"/>
  <c r="G2398" i="153"/>
  <c r="E2399" i="153"/>
  <c r="F2399" i="153"/>
  <c r="G2399" i="153"/>
  <c r="E2400" i="153"/>
  <c r="F2400" i="153"/>
  <c r="G2400" i="153"/>
  <c r="E2401" i="153"/>
  <c r="F2401" i="153"/>
  <c r="G2401" i="153"/>
  <c r="E2402" i="153"/>
  <c r="F2402" i="153"/>
  <c r="G2402" i="153"/>
  <c r="E2403" i="153"/>
  <c r="F2403" i="153"/>
  <c r="G2403" i="153"/>
  <c r="E2404" i="153"/>
  <c r="F2404" i="153"/>
  <c r="G2404" i="153"/>
  <c r="E2405" i="153"/>
  <c r="F2405" i="153"/>
  <c r="G2405" i="153"/>
  <c r="E2406" i="153"/>
  <c r="F2406" i="153"/>
  <c r="G2406" i="153"/>
  <c r="E2407" i="153"/>
  <c r="F2407" i="153"/>
  <c r="G2407" i="153"/>
  <c r="E2408" i="153"/>
  <c r="F2408" i="153"/>
  <c r="G2408" i="153"/>
  <c r="E2409" i="153"/>
  <c r="F2409" i="153"/>
  <c r="G2409" i="153"/>
  <c r="E2410" i="153"/>
  <c r="F2410" i="153"/>
  <c r="G2410" i="153"/>
  <c r="E2411" i="153"/>
  <c r="F2411" i="153"/>
  <c r="G2411" i="153"/>
  <c r="E2412" i="153"/>
  <c r="F2412" i="153"/>
  <c r="G2412" i="153"/>
  <c r="E2413" i="153"/>
  <c r="F2413" i="153"/>
  <c r="G2413" i="153"/>
  <c r="E2414" i="153"/>
  <c r="F2414" i="153"/>
  <c r="G2414" i="153"/>
  <c r="E2415" i="153"/>
  <c r="F2415" i="153"/>
  <c r="G2415" i="153"/>
  <c r="E2416" i="153"/>
  <c r="F2416" i="153"/>
  <c r="G2416" i="153"/>
  <c r="E2417" i="153"/>
  <c r="F2417" i="153"/>
  <c r="G2417" i="153"/>
  <c r="E2418" i="153"/>
  <c r="F2418" i="153"/>
  <c r="G2418" i="153"/>
  <c r="E2419" i="153"/>
  <c r="F2419" i="153"/>
  <c r="G2419" i="153"/>
  <c r="E2420" i="153"/>
  <c r="F2420" i="153"/>
  <c r="G2420" i="153"/>
  <c r="E2421" i="153"/>
  <c r="F2421" i="153"/>
  <c r="G2421" i="153"/>
  <c r="E2422" i="153"/>
  <c r="F2422" i="153"/>
  <c r="G2422" i="153"/>
  <c r="E2423" i="153"/>
  <c r="F2423" i="153"/>
  <c r="G2423" i="153"/>
  <c r="E2424" i="153"/>
  <c r="F2424" i="153"/>
  <c r="G2424" i="153"/>
  <c r="E2425" i="153"/>
  <c r="F2425" i="153"/>
  <c r="G2425" i="153"/>
  <c r="E2426" i="153"/>
  <c r="F2426" i="153"/>
  <c r="G2426" i="153"/>
  <c r="E2427" i="153"/>
  <c r="F2427" i="153"/>
  <c r="G2427" i="153"/>
  <c r="E2428" i="153"/>
  <c r="F2428" i="153"/>
  <c r="G2428" i="153"/>
  <c r="E2429" i="153"/>
  <c r="F2429" i="153"/>
  <c r="G2429" i="153"/>
  <c r="E2430" i="153"/>
  <c r="F2430" i="153"/>
  <c r="G2430" i="153"/>
  <c r="E2431" i="153"/>
  <c r="F2431" i="153"/>
  <c r="G2431" i="153"/>
  <c r="E2432" i="153"/>
  <c r="F2432" i="153"/>
  <c r="G2432" i="153"/>
  <c r="E2433" i="153"/>
  <c r="F2433" i="153"/>
  <c r="G2433" i="153"/>
  <c r="E2434" i="153"/>
  <c r="F2434" i="153"/>
  <c r="G2434" i="153"/>
  <c r="E2435" i="153"/>
  <c r="F2435" i="153"/>
  <c r="G2435" i="153"/>
  <c r="E2436" i="153"/>
  <c r="F2436" i="153"/>
  <c r="G2436" i="153"/>
  <c r="E2437" i="153"/>
  <c r="F2437" i="153"/>
  <c r="G2437" i="153"/>
  <c r="E2438" i="153"/>
  <c r="F2438" i="153"/>
  <c r="G2438" i="153"/>
  <c r="E2439" i="153"/>
  <c r="F2439" i="153"/>
  <c r="G2439" i="153"/>
  <c r="E2440" i="153"/>
  <c r="F2440" i="153"/>
  <c r="G2440" i="153"/>
  <c r="E2441" i="153"/>
  <c r="F2441" i="153"/>
  <c r="G2441" i="153"/>
  <c r="E2442" i="153"/>
  <c r="F2442" i="153"/>
  <c r="G2442" i="153"/>
  <c r="E2443" i="153"/>
  <c r="F2443" i="153"/>
  <c r="G2443" i="153"/>
  <c r="E2444" i="153"/>
  <c r="F2444" i="153"/>
  <c r="G2444" i="153"/>
  <c r="E2445" i="153"/>
  <c r="F2445" i="153"/>
  <c r="G2445" i="153"/>
  <c r="E2446" i="153"/>
  <c r="F2446" i="153"/>
  <c r="G2446" i="153"/>
  <c r="E2447" i="153"/>
  <c r="F2447" i="153"/>
  <c r="G2447" i="153"/>
  <c r="E2448" i="153"/>
  <c r="F2448" i="153"/>
  <c r="G2448" i="153"/>
  <c r="E2449" i="153"/>
  <c r="F2449" i="153"/>
  <c r="G2449" i="153"/>
  <c r="E2450" i="153"/>
  <c r="F2450" i="153"/>
  <c r="G2450" i="153"/>
  <c r="E2451" i="153"/>
  <c r="F2451" i="153"/>
  <c r="G2451" i="153"/>
  <c r="E2452" i="153"/>
  <c r="F2452" i="153"/>
  <c r="G2452" i="153"/>
  <c r="E2453" i="153"/>
  <c r="F2453" i="153"/>
  <c r="G2453" i="153"/>
  <c r="E2454" i="153"/>
  <c r="F2454" i="153"/>
  <c r="G2454" i="153"/>
  <c r="E2455" i="153"/>
  <c r="F2455" i="153"/>
  <c r="G2455" i="153"/>
  <c r="E2456" i="153"/>
  <c r="F2456" i="153"/>
  <c r="G2456" i="153"/>
  <c r="E2457" i="153"/>
  <c r="F2457" i="153"/>
  <c r="G2457" i="153"/>
  <c r="E2458" i="153"/>
  <c r="F2458" i="153"/>
  <c r="G2458" i="153"/>
  <c r="E2459" i="153"/>
  <c r="F2459" i="153"/>
  <c r="G2459" i="153"/>
  <c r="E2460" i="153"/>
  <c r="F2460" i="153"/>
  <c r="G2460" i="153"/>
  <c r="E2461" i="153"/>
  <c r="F2461" i="153"/>
  <c r="G2461" i="153"/>
  <c r="E2462" i="153"/>
  <c r="F2462" i="153"/>
  <c r="G2462" i="153"/>
  <c r="E2463" i="153"/>
  <c r="F2463" i="153"/>
  <c r="G2463" i="153"/>
  <c r="E2464" i="153"/>
  <c r="F2464" i="153"/>
  <c r="G2464" i="153"/>
  <c r="E2465" i="153"/>
  <c r="F2465" i="153"/>
  <c r="G2465" i="153"/>
  <c r="E2466" i="153"/>
  <c r="F2466" i="153"/>
  <c r="G2466" i="153"/>
  <c r="E2467" i="153"/>
  <c r="F2467" i="153"/>
  <c r="G2467" i="153"/>
  <c r="E2468" i="153"/>
  <c r="F2468" i="153"/>
  <c r="G2468" i="153"/>
  <c r="E2469" i="153"/>
  <c r="F2469" i="153"/>
  <c r="G2469" i="153"/>
  <c r="E2470" i="153"/>
  <c r="F2470" i="153"/>
  <c r="G2470" i="153"/>
  <c r="E2471" i="153"/>
  <c r="F2471" i="153"/>
  <c r="G2471" i="153"/>
  <c r="E2472" i="153"/>
  <c r="F2472" i="153"/>
  <c r="G2472" i="153"/>
  <c r="E2473" i="153"/>
  <c r="F2473" i="153"/>
  <c r="G2473" i="153"/>
  <c r="E2474" i="153"/>
  <c r="F2474" i="153"/>
  <c r="G2474" i="153"/>
  <c r="E2475" i="153"/>
  <c r="F2475" i="153"/>
  <c r="G2475" i="153"/>
  <c r="E2476" i="153"/>
  <c r="F2476" i="153"/>
  <c r="G2476" i="153"/>
  <c r="E2477" i="153"/>
  <c r="F2477" i="153"/>
  <c r="G2477" i="153"/>
  <c r="E2478" i="153"/>
  <c r="F2478" i="153"/>
  <c r="G2478" i="153"/>
  <c r="E2479" i="153"/>
  <c r="F2479" i="153"/>
  <c r="G2479" i="153"/>
  <c r="E2480" i="153"/>
  <c r="F2480" i="153"/>
  <c r="G2480" i="153"/>
  <c r="E2481" i="153"/>
  <c r="F2481" i="153"/>
  <c r="G2481" i="153"/>
  <c r="E2482" i="153"/>
  <c r="F2482" i="153"/>
  <c r="G2482" i="153"/>
  <c r="E2483" i="153"/>
  <c r="F2483" i="153"/>
  <c r="G2483" i="153"/>
  <c r="E2484" i="153"/>
  <c r="F2484" i="153"/>
  <c r="G2484" i="153"/>
  <c r="E2485" i="153"/>
  <c r="F2485" i="153"/>
  <c r="G2485" i="153"/>
  <c r="E2486" i="153"/>
  <c r="F2486" i="153"/>
  <c r="G2486" i="153"/>
  <c r="E2487" i="153"/>
  <c r="F2487" i="153"/>
  <c r="G2487" i="153"/>
  <c r="E2488" i="153"/>
  <c r="F2488" i="153"/>
  <c r="G2488" i="153"/>
  <c r="E2489" i="153"/>
  <c r="F2489" i="153"/>
  <c r="G2489" i="153"/>
  <c r="E2490" i="153"/>
  <c r="F2490" i="153"/>
  <c r="G2490" i="153"/>
  <c r="E2491" i="153"/>
  <c r="F2491" i="153"/>
  <c r="G2491" i="153"/>
  <c r="E2492" i="153"/>
  <c r="F2492" i="153"/>
  <c r="G2492" i="153"/>
  <c r="E2493" i="153"/>
  <c r="F2493" i="153"/>
  <c r="G2493" i="153"/>
  <c r="E2494" i="153"/>
  <c r="F2494" i="153"/>
  <c r="G2494" i="153"/>
  <c r="E2495" i="153"/>
  <c r="F2495" i="153"/>
  <c r="G2495" i="153"/>
  <c r="E2496" i="153"/>
  <c r="F2496" i="153"/>
  <c r="G2496" i="153"/>
  <c r="E2497" i="153"/>
  <c r="F2497" i="153"/>
  <c r="G2497" i="153"/>
  <c r="E2498" i="153"/>
  <c r="F2498" i="153"/>
  <c r="G2498" i="153"/>
  <c r="E2499" i="153"/>
  <c r="F2499" i="153"/>
  <c r="G2499" i="153"/>
  <c r="E2500" i="153"/>
  <c r="F2500" i="153"/>
  <c r="G2500" i="153"/>
  <c r="E2501" i="153"/>
  <c r="F2501" i="153"/>
  <c r="G2501" i="153"/>
  <c r="E2502" i="153"/>
  <c r="F2502" i="153"/>
  <c r="G2502" i="153"/>
  <c r="E2503" i="153"/>
  <c r="F2503" i="153"/>
  <c r="G2503" i="153"/>
  <c r="E2504" i="153"/>
  <c r="F2504" i="153"/>
  <c r="G2504" i="153"/>
  <c r="E2505" i="153"/>
  <c r="F2505" i="153"/>
  <c r="G2505" i="153"/>
  <c r="E2506" i="153"/>
  <c r="F2506" i="153"/>
  <c r="G2506" i="153"/>
  <c r="E2507" i="153"/>
  <c r="F2507" i="153"/>
  <c r="G2507" i="153"/>
  <c r="E2508" i="153"/>
  <c r="F2508" i="153"/>
  <c r="G2508" i="153"/>
  <c r="E2509" i="153"/>
  <c r="F2509" i="153"/>
  <c r="G2509" i="153"/>
  <c r="E2510" i="153"/>
  <c r="F2510" i="153"/>
  <c r="G2510" i="153"/>
  <c r="E2511" i="153"/>
  <c r="F2511" i="153"/>
  <c r="G2511" i="153"/>
  <c r="E2512" i="153"/>
  <c r="F2512" i="153"/>
  <c r="G2512" i="153"/>
  <c r="E2513" i="153"/>
  <c r="F2513" i="153"/>
  <c r="G2513" i="153"/>
  <c r="E2514" i="153"/>
  <c r="F2514" i="153"/>
  <c r="G2514" i="153"/>
  <c r="E2515" i="153"/>
  <c r="F2515" i="153"/>
  <c r="G2515" i="153"/>
  <c r="E2516" i="153"/>
  <c r="F2516" i="153"/>
  <c r="G2516" i="153"/>
  <c r="E2517" i="153"/>
  <c r="F2517" i="153"/>
  <c r="G2517" i="153"/>
  <c r="E2518" i="153"/>
  <c r="F2518" i="153"/>
  <c r="G2518" i="153"/>
  <c r="E2519" i="153"/>
  <c r="F2519" i="153"/>
  <c r="G2519" i="153"/>
  <c r="E2520" i="153"/>
  <c r="F2520" i="153"/>
  <c r="G2520" i="153"/>
  <c r="E2521" i="153"/>
  <c r="F2521" i="153"/>
  <c r="G2521" i="153"/>
  <c r="E2522" i="153"/>
  <c r="F2522" i="153"/>
  <c r="G2522" i="153"/>
  <c r="E2523" i="153"/>
  <c r="F2523" i="153"/>
  <c r="G2523" i="153"/>
  <c r="E2524" i="153"/>
  <c r="F2524" i="153"/>
  <c r="G2524" i="153"/>
  <c r="E2525" i="153"/>
  <c r="F2525" i="153"/>
  <c r="G2525" i="153"/>
  <c r="E2526" i="153"/>
  <c r="F2526" i="153"/>
  <c r="G2526" i="153"/>
  <c r="E2527" i="153"/>
  <c r="F2527" i="153"/>
  <c r="G2527" i="153"/>
  <c r="E2528" i="153"/>
  <c r="F2528" i="153"/>
  <c r="G2528" i="153"/>
  <c r="E2529" i="153"/>
  <c r="F2529" i="153"/>
  <c r="G2529" i="153"/>
  <c r="E2530" i="153"/>
  <c r="F2530" i="153"/>
  <c r="G2530" i="153"/>
  <c r="E2531" i="153"/>
  <c r="F2531" i="153"/>
  <c r="G2531" i="153"/>
  <c r="E2532" i="153"/>
  <c r="F2532" i="153"/>
  <c r="G2532" i="153"/>
  <c r="E2533" i="153"/>
  <c r="F2533" i="153"/>
  <c r="G2533" i="153"/>
  <c r="E2534" i="153"/>
  <c r="F2534" i="153"/>
  <c r="G2534" i="153"/>
  <c r="E2535" i="153"/>
  <c r="F2535" i="153"/>
  <c r="G2535" i="153"/>
  <c r="E2536" i="153"/>
  <c r="F2536" i="153"/>
  <c r="G2536" i="153"/>
  <c r="E2537" i="153"/>
  <c r="F2537" i="153"/>
  <c r="G2537" i="153"/>
  <c r="E2538" i="153"/>
  <c r="F2538" i="153"/>
  <c r="G2538" i="153"/>
  <c r="E2539" i="153"/>
  <c r="F2539" i="153"/>
  <c r="G2539" i="153"/>
  <c r="E2540" i="153"/>
  <c r="F2540" i="153"/>
  <c r="G2540" i="153"/>
  <c r="E2541" i="153"/>
  <c r="F2541" i="153"/>
  <c r="G2541" i="153"/>
  <c r="E2542" i="153"/>
  <c r="F2542" i="153"/>
  <c r="G2542" i="153"/>
  <c r="E2543" i="153"/>
  <c r="F2543" i="153"/>
  <c r="G2543" i="153"/>
  <c r="E2544" i="153"/>
  <c r="F2544" i="153"/>
  <c r="G2544" i="153"/>
  <c r="E2545" i="153"/>
  <c r="F2545" i="153"/>
  <c r="G2545" i="153"/>
  <c r="E2546" i="153"/>
  <c r="F2546" i="153"/>
  <c r="G2546" i="153"/>
  <c r="E2547" i="153"/>
  <c r="F2547" i="153"/>
  <c r="G2547" i="153"/>
  <c r="E2548" i="153"/>
  <c r="F2548" i="153"/>
  <c r="G2548" i="153"/>
  <c r="E2549" i="153"/>
  <c r="F2549" i="153"/>
  <c r="G2549" i="153"/>
  <c r="E2550" i="153"/>
  <c r="F2550" i="153"/>
  <c r="G2550" i="153"/>
  <c r="E2551" i="153"/>
  <c r="F2551" i="153"/>
  <c r="G2551" i="153"/>
  <c r="E2552" i="153"/>
  <c r="F2552" i="153"/>
  <c r="G2552" i="153"/>
  <c r="E2553" i="153"/>
  <c r="F2553" i="153"/>
  <c r="G2553" i="153"/>
  <c r="E2554" i="153"/>
  <c r="F2554" i="153"/>
  <c r="G2554" i="153"/>
  <c r="E2555" i="153"/>
  <c r="F2555" i="153"/>
  <c r="G2555" i="153"/>
  <c r="E2556" i="153"/>
  <c r="F2556" i="153"/>
  <c r="G2556" i="153"/>
  <c r="E2557" i="153"/>
  <c r="F2557" i="153"/>
  <c r="G2557" i="153"/>
  <c r="E2558" i="153"/>
  <c r="F2558" i="153"/>
  <c r="G2558" i="153"/>
  <c r="E2559" i="153"/>
  <c r="F2559" i="153"/>
  <c r="G2559" i="153"/>
  <c r="E2560" i="153"/>
  <c r="F2560" i="153"/>
  <c r="G2560" i="153"/>
  <c r="E2561" i="153"/>
  <c r="F2561" i="153"/>
  <c r="G2561" i="153"/>
  <c r="E2562" i="153"/>
  <c r="F2562" i="153"/>
  <c r="G2562" i="153"/>
  <c r="E2563" i="153"/>
  <c r="F2563" i="153"/>
  <c r="G2563" i="153"/>
  <c r="E2564" i="153"/>
  <c r="F2564" i="153"/>
  <c r="G2564" i="153"/>
  <c r="E2565" i="153"/>
  <c r="F2565" i="153"/>
  <c r="G2565" i="153"/>
  <c r="E2566" i="153"/>
  <c r="F2566" i="153"/>
  <c r="G2566" i="153"/>
  <c r="E2567" i="153"/>
  <c r="F2567" i="153"/>
  <c r="G2567" i="153"/>
  <c r="E2568" i="153"/>
  <c r="F2568" i="153"/>
  <c r="G2568" i="153"/>
  <c r="E2569" i="153"/>
  <c r="F2569" i="153"/>
  <c r="G2569" i="153"/>
  <c r="E2570" i="153"/>
  <c r="F2570" i="153"/>
  <c r="G2570" i="153"/>
  <c r="E2571" i="153"/>
  <c r="F2571" i="153"/>
  <c r="G2571" i="153"/>
  <c r="E2572" i="153"/>
  <c r="F2572" i="153"/>
  <c r="G2572" i="153"/>
  <c r="E2573" i="153"/>
  <c r="F2573" i="153"/>
  <c r="G2573" i="153"/>
  <c r="E2574" i="153"/>
  <c r="F2574" i="153"/>
  <c r="G2574" i="153"/>
  <c r="E2575" i="153"/>
  <c r="F2575" i="153"/>
  <c r="G2575" i="153"/>
  <c r="E2576" i="153"/>
  <c r="F2576" i="153"/>
  <c r="G2576" i="153"/>
  <c r="E2577" i="153"/>
  <c r="F2577" i="153"/>
  <c r="G2577" i="153"/>
  <c r="E2578" i="153"/>
  <c r="F2578" i="153"/>
  <c r="G2578" i="153"/>
  <c r="E2579" i="153"/>
  <c r="F2579" i="153"/>
  <c r="G2579" i="153"/>
  <c r="E2580" i="153"/>
  <c r="F2580" i="153"/>
  <c r="G2580" i="153"/>
  <c r="E2581" i="153"/>
  <c r="F2581" i="153"/>
  <c r="G2581" i="153"/>
  <c r="E2582" i="153"/>
  <c r="F2582" i="153"/>
  <c r="G2582" i="153"/>
  <c r="E2583" i="153"/>
  <c r="F2583" i="153"/>
  <c r="G2583" i="153"/>
  <c r="E2584" i="153"/>
  <c r="F2584" i="153"/>
  <c r="G2584" i="153"/>
  <c r="E2585" i="153"/>
  <c r="F2585" i="153"/>
  <c r="G2585" i="153"/>
  <c r="E2586" i="153"/>
  <c r="F2586" i="153"/>
  <c r="G2586" i="153"/>
  <c r="E2587" i="153"/>
  <c r="F2587" i="153"/>
  <c r="G2587" i="153"/>
  <c r="E2588" i="153"/>
  <c r="F2588" i="153"/>
  <c r="G2588" i="153"/>
  <c r="E2589" i="153"/>
  <c r="F2589" i="153"/>
  <c r="G2589" i="153"/>
  <c r="E2590" i="153"/>
  <c r="F2590" i="153"/>
  <c r="G2590" i="153"/>
  <c r="E2591" i="153"/>
  <c r="F2591" i="153"/>
  <c r="G2591" i="153"/>
  <c r="E2592" i="153"/>
  <c r="F2592" i="153"/>
  <c r="G2592" i="153"/>
  <c r="E2593" i="153"/>
  <c r="F2593" i="153"/>
  <c r="G2593" i="153"/>
  <c r="E2594" i="153"/>
  <c r="F2594" i="153"/>
  <c r="G2594" i="153"/>
  <c r="E2595" i="153"/>
  <c r="F2595" i="153"/>
  <c r="G2595" i="153"/>
  <c r="E2596" i="153"/>
  <c r="F2596" i="153"/>
  <c r="G2596" i="153"/>
  <c r="E2597" i="153"/>
  <c r="F2597" i="153"/>
  <c r="G2597" i="153"/>
  <c r="E2598" i="153"/>
  <c r="F2598" i="153"/>
  <c r="G2598" i="153"/>
  <c r="E2599" i="153"/>
  <c r="F2599" i="153"/>
  <c r="G2599" i="153"/>
  <c r="E2600" i="153"/>
  <c r="F2600" i="153"/>
  <c r="G2600" i="153"/>
  <c r="E2601" i="153"/>
  <c r="F2601" i="153"/>
  <c r="G2601" i="153"/>
  <c r="E2602" i="153"/>
  <c r="F2602" i="153"/>
  <c r="G2602" i="153"/>
  <c r="E2603" i="153"/>
  <c r="F2603" i="153"/>
  <c r="G2603" i="153"/>
  <c r="E2604" i="153"/>
  <c r="F2604" i="153"/>
  <c r="G2604" i="153"/>
  <c r="E2605" i="153"/>
  <c r="F2605" i="153"/>
  <c r="G2605" i="153"/>
  <c r="E2606" i="153"/>
  <c r="F2606" i="153"/>
  <c r="G2606" i="153"/>
  <c r="E2607" i="153"/>
  <c r="F2607" i="153"/>
  <c r="G2607" i="153"/>
  <c r="E2608" i="153"/>
  <c r="F2608" i="153"/>
  <c r="G2608" i="153"/>
  <c r="E2609" i="153"/>
  <c r="F2609" i="153"/>
  <c r="G2609" i="153"/>
  <c r="E2610" i="153"/>
  <c r="F2610" i="153"/>
  <c r="G2610" i="153"/>
  <c r="E2611" i="153"/>
  <c r="F2611" i="153"/>
  <c r="G2611" i="153"/>
  <c r="E2612" i="153"/>
  <c r="F2612" i="153"/>
  <c r="G2612" i="153"/>
  <c r="E2613" i="153"/>
  <c r="F2613" i="153"/>
  <c r="G2613" i="153"/>
  <c r="E2614" i="153"/>
  <c r="F2614" i="153"/>
  <c r="G2614" i="153"/>
  <c r="E2615" i="153"/>
  <c r="F2615" i="153"/>
  <c r="G2615" i="153"/>
  <c r="E2616" i="153"/>
  <c r="F2616" i="153"/>
  <c r="G2616" i="153"/>
  <c r="E2617" i="153"/>
  <c r="F2617" i="153"/>
  <c r="G2617" i="153"/>
  <c r="E2618" i="153"/>
  <c r="F2618" i="153"/>
  <c r="G2618" i="153"/>
  <c r="E2619" i="153"/>
  <c r="F2619" i="153"/>
  <c r="G2619" i="153"/>
  <c r="E2620" i="153"/>
  <c r="F2620" i="153"/>
  <c r="G2620" i="153"/>
  <c r="E2621" i="153"/>
  <c r="F2621" i="153"/>
  <c r="G2621" i="153"/>
  <c r="E2622" i="153"/>
  <c r="F2622" i="153"/>
  <c r="G2622" i="153"/>
  <c r="E2623" i="153"/>
  <c r="F2623" i="153"/>
  <c r="G2623" i="153"/>
  <c r="E2624" i="153"/>
  <c r="F2624" i="153"/>
  <c r="G2624" i="153"/>
  <c r="E2625" i="153"/>
  <c r="F2625" i="153"/>
  <c r="G2625" i="153"/>
  <c r="E2626" i="153"/>
  <c r="F2626" i="153"/>
  <c r="G2626" i="153"/>
  <c r="E2627" i="153"/>
  <c r="F2627" i="153"/>
  <c r="G2627" i="153"/>
  <c r="E2628" i="153"/>
  <c r="F2628" i="153"/>
  <c r="G2628" i="153"/>
  <c r="E2629" i="153"/>
  <c r="F2629" i="153"/>
  <c r="G2629" i="153"/>
  <c r="E2630" i="153"/>
  <c r="F2630" i="153"/>
  <c r="G2630" i="153"/>
  <c r="E2631" i="153"/>
  <c r="F2631" i="153"/>
  <c r="G2631" i="153"/>
  <c r="E2632" i="153"/>
  <c r="F2632" i="153"/>
  <c r="G2632" i="153"/>
  <c r="E2633" i="153"/>
  <c r="F2633" i="153"/>
  <c r="G2633" i="153"/>
  <c r="E2634" i="153"/>
  <c r="F2634" i="153"/>
  <c r="G2634" i="153"/>
  <c r="E2635" i="153"/>
  <c r="F2635" i="153"/>
  <c r="G2635" i="153"/>
  <c r="E2636" i="153"/>
  <c r="F2636" i="153"/>
  <c r="G2636" i="153"/>
  <c r="E2637" i="153"/>
  <c r="F2637" i="153"/>
  <c r="G2637" i="153"/>
  <c r="E2638" i="153"/>
  <c r="F2638" i="153"/>
  <c r="G2638" i="153"/>
  <c r="E2639" i="153"/>
  <c r="F2639" i="153"/>
  <c r="G2639" i="153"/>
  <c r="E2640" i="153"/>
  <c r="F2640" i="153"/>
  <c r="G2640" i="153"/>
  <c r="E2641" i="153"/>
  <c r="F2641" i="153"/>
  <c r="G2641" i="153"/>
  <c r="E2642" i="153"/>
  <c r="F2642" i="153"/>
  <c r="G2642" i="153"/>
  <c r="E2643" i="153"/>
  <c r="F2643" i="153"/>
  <c r="G2643" i="153"/>
  <c r="E2644" i="153"/>
  <c r="F2644" i="153"/>
  <c r="G2644" i="153"/>
  <c r="E2645" i="153"/>
  <c r="F2645" i="153"/>
  <c r="G2645" i="153"/>
  <c r="E2646" i="153"/>
  <c r="F2646" i="153"/>
  <c r="G2646" i="153"/>
  <c r="E2647" i="153"/>
  <c r="F2647" i="153"/>
  <c r="G2647" i="153"/>
  <c r="E2648" i="153"/>
  <c r="F2648" i="153"/>
  <c r="G2648" i="153"/>
  <c r="E2649" i="153"/>
  <c r="F2649" i="153"/>
  <c r="G2649" i="153"/>
  <c r="E2650" i="153"/>
  <c r="F2650" i="153"/>
  <c r="G2650" i="153"/>
  <c r="E2651" i="153"/>
  <c r="F2651" i="153"/>
  <c r="G2651" i="153"/>
  <c r="E2652" i="153"/>
  <c r="F2652" i="153"/>
  <c r="G2652" i="153"/>
  <c r="E2653" i="153"/>
  <c r="F2653" i="153"/>
  <c r="G2653" i="153"/>
  <c r="E2654" i="153"/>
  <c r="F2654" i="153"/>
  <c r="G2654" i="153"/>
  <c r="E2655" i="153"/>
  <c r="F2655" i="153"/>
  <c r="G2655" i="153"/>
  <c r="E2656" i="153"/>
  <c r="F2656" i="153"/>
  <c r="G2656" i="153"/>
  <c r="E2657" i="153"/>
  <c r="F2657" i="153"/>
  <c r="G2657" i="153"/>
  <c r="E2658" i="153"/>
  <c r="F2658" i="153"/>
  <c r="G2658" i="153"/>
  <c r="E2659" i="153"/>
  <c r="F2659" i="153"/>
  <c r="G2659" i="153"/>
  <c r="E2660" i="153"/>
  <c r="F2660" i="153"/>
  <c r="G2660" i="153"/>
  <c r="E2661" i="153"/>
  <c r="F2661" i="153"/>
  <c r="G2661" i="153"/>
  <c r="E2662" i="153"/>
  <c r="F2662" i="153"/>
  <c r="G2662" i="153"/>
  <c r="E2663" i="153"/>
  <c r="F2663" i="153"/>
  <c r="G2663" i="153"/>
  <c r="E2664" i="153"/>
  <c r="F2664" i="153"/>
  <c r="G2664" i="153"/>
  <c r="E2665" i="153"/>
  <c r="F2665" i="153"/>
  <c r="G2665" i="153"/>
  <c r="E2666" i="153"/>
  <c r="F2666" i="153"/>
  <c r="G2666" i="153"/>
  <c r="E2667" i="153"/>
  <c r="F2667" i="153"/>
  <c r="G2667" i="153"/>
  <c r="E2668" i="153"/>
  <c r="F2668" i="153"/>
  <c r="G2668" i="153"/>
  <c r="E2669" i="153"/>
  <c r="F2669" i="153"/>
  <c r="G2669" i="153"/>
  <c r="E2670" i="153"/>
  <c r="F2670" i="153"/>
  <c r="G2670" i="153"/>
  <c r="E2671" i="153"/>
  <c r="F2671" i="153"/>
  <c r="G2671" i="153"/>
  <c r="E2672" i="153"/>
  <c r="F2672" i="153"/>
  <c r="G2672" i="153"/>
  <c r="E2673" i="153"/>
  <c r="F2673" i="153"/>
  <c r="G2673" i="153"/>
  <c r="E2674" i="153"/>
  <c r="F2674" i="153"/>
  <c r="G2674" i="153"/>
  <c r="E2675" i="153"/>
  <c r="F2675" i="153"/>
  <c r="G2675" i="153"/>
  <c r="E2676" i="153"/>
  <c r="F2676" i="153"/>
  <c r="G2676" i="153"/>
  <c r="E2677" i="153"/>
  <c r="F2677" i="153"/>
  <c r="G2677" i="153"/>
  <c r="E2678" i="153"/>
  <c r="F2678" i="153"/>
  <c r="G2678" i="153"/>
  <c r="E2679" i="153"/>
  <c r="F2679" i="153"/>
  <c r="G2679" i="153"/>
  <c r="E2680" i="153"/>
  <c r="F2680" i="153"/>
  <c r="G2680" i="153"/>
  <c r="E2681" i="153"/>
  <c r="F2681" i="153"/>
  <c r="G2681" i="153"/>
  <c r="E2682" i="153"/>
  <c r="F2682" i="153"/>
  <c r="G2682" i="153"/>
  <c r="E2683" i="153"/>
  <c r="F2683" i="153"/>
  <c r="G2683" i="153"/>
  <c r="E2684" i="153"/>
  <c r="F2684" i="153"/>
  <c r="G2684" i="153"/>
  <c r="E2685" i="153"/>
  <c r="F2685" i="153"/>
  <c r="G2685" i="153"/>
  <c r="E2686" i="153"/>
  <c r="F2686" i="153"/>
  <c r="G2686" i="153"/>
  <c r="E2687" i="153"/>
  <c r="F2687" i="153"/>
  <c r="G2687" i="153"/>
  <c r="E2688" i="153"/>
  <c r="F2688" i="153"/>
  <c r="G2688" i="153"/>
  <c r="E2689" i="153"/>
  <c r="F2689" i="153"/>
  <c r="G2689" i="153"/>
  <c r="E2690" i="153"/>
  <c r="F2690" i="153"/>
  <c r="G2690" i="153"/>
  <c r="E2691" i="153"/>
  <c r="F2691" i="153"/>
  <c r="G2691" i="153"/>
  <c r="E2692" i="153"/>
  <c r="F2692" i="153"/>
  <c r="G2692" i="153"/>
  <c r="E2693" i="153"/>
  <c r="F2693" i="153"/>
  <c r="G2693" i="153"/>
  <c r="E2694" i="153"/>
  <c r="F2694" i="153"/>
  <c r="G2694" i="153"/>
  <c r="E2695" i="153"/>
  <c r="F2695" i="153"/>
  <c r="G2695" i="153"/>
  <c r="E2696" i="153"/>
  <c r="F2696" i="153"/>
  <c r="G2696" i="153"/>
  <c r="E2697" i="153"/>
  <c r="F2697" i="153"/>
  <c r="G2697" i="153"/>
  <c r="E2698" i="153"/>
  <c r="F2698" i="153"/>
  <c r="G2698" i="153"/>
  <c r="E2699" i="153"/>
  <c r="F2699" i="153"/>
  <c r="G2699" i="153"/>
  <c r="E2700" i="153"/>
  <c r="F2700" i="153"/>
  <c r="G2700" i="153"/>
  <c r="E2701" i="153"/>
  <c r="F2701" i="153"/>
  <c r="G2701" i="153"/>
  <c r="E2702" i="153"/>
  <c r="F2702" i="153"/>
  <c r="G2702" i="153"/>
  <c r="E2703" i="153"/>
  <c r="F2703" i="153"/>
  <c r="G2703" i="153"/>
  <c r="E2704" i="153"/>
  <c r="F2704" i="153"/>
  <c r="G2704" i="153"/>
  <c r="E2705" i="153"/>
  <c r="F2705" i="153"/>
  <c r="G2705" i="153"/>
  <c r="E2706" i="153"/>
  <c r="F2706" i="153"/>
  <c r="G2706" i="153"/>
  <c r="E2707" i="153"/>
  <c r="F2707" i="153"/>
  <c r="G2707" i="153"/>
  <c r="E2708" i="153"/>
  <c r="F2708" i="153"/>
  <c r="G2708" i="153"/>
  <c r="E2709" i="153"/>
  <c r="F2709" i="153"/>
  <c r="G2709" i="153"/>
  <c r="E2710" i="153"/>
  <c r="F2710" i="153"/>
  <c r="G2710" i="153"/>
  <c r="E2711" i="153"/>
  <c r="F2711" i="153"/>
  <c r="G2711" i="153"/>
  <c r="E2712" i="153"/>
  <c r="F2712" i="153"/>
  <c r="G2712" i="153"/>
  <c r="E2713" i="153"/>
  <c r="F2713" i="153"/>
  <c r="G2713" i="153"/>
  <c r="E2714" i="153"/>
  <c r="F2714" i="153"/>
  <c r="G2714" i="153"/>
  <c r="E2715" i="153"/>
  <c r="F2715" i="153"/>
  <c r="G2715" i="153"/>
  <c r="E2716" i="153"/>
  <c r="F2716" i="153"/>
  <c r="G2716" i="153"/>
  <c r="E2717" i="153"/>
  <c r="F2717" i="153"/>
  <c r="G2717" i="153"/>
  <c r="E2718" i="153"/>
  <c r="F2718" i="153"/>
  <c r="G2718" i="153"/>
  <c r="E2719" i="153"/>
  <c r="F2719" i="153"/>
  <c r="G2719" i="153"/>
  <c r="E2720" i="153"/>
  <c r="F2720" i="153"/>
  <c r="G2720" i="153"/>
  <c r="E2721" i="153"/>
  <c r="F2721" i="153"/>
  <c r="G2721" i="153"/>
  <c r="E2722" i="153"/>
  <c r="F2722" i="153"/>
  <c r="G2722" i="153"/>
  <c r="E2723" i="153"/>
  <c r="F2723" i="153"/>
  <c r="G2723" i="153"/>
  <c r="E2724" i="153"/>
  <c r="F2724" i="153"/>
  <c r="G2724" i="153"/>
  <c r="E2725" i="153"/>
  <c r="F2725" i="153"/>
  <c r="G2725" i="153"/>
  <c r="E2726" i="153"/>
  <c r="F2726" i="153"/>
  <c r="G2726" i="153"/>
  <c r="E2727" i="153"/>
  <c r="F2727" i="153"/>
  <c r="G2727" i="153"/>
  <c r="E2728" i="153"/>
  <c r="F2728" i="153"/>
  <c r="G2728" i="153"/>
  <c r="E2729" i="153"/>
  <c r="F2729" i="153"/>
  <c r="G2729" i="153"/>
  <c r="E2730" i="153"/>
  <c r="F2730" i="153"/>
  <c r="G2730" i="153"/>
  <c r="E2731" i="153"/>
  <c r="F2731" i="153"/>
  <c r="G2731" i="153"/>
  <c r="E2732" i="153"/>
  <c r="F2732" i="153"/>
  <c r="G2732" i="153"/>
  <c r="E2733" i="153"/>
  <c r="F2733" i="153"/>
  <c r="G2733" i="153"/>
  <c r="E2734" i="153"/>
  <c r="F2734" i="153"/>
  <c r="G2734" i="153"/>
  <c r="E2735" i="153"/>
  <c r="F2735" i="153"/>
  <c r="G2735" i="153"/>
  <c r="E2736" i="153"/>
  <c r="F2736" i="153"/>
  <c r="G2736" i="153"/>
  <c r="E2737" i="153"/>
  <c r="F2737" i="153"/>
  <c r="G2737" i="153"/>
  <c r="E2738" i="153"/>
  <c r="F2738" i="153"/>
  <c r="G2738" i="153"/>
  <c r="E2739" i="153"/>
  <c r="F2739" i="153"/>
  <c r="G2739" i="153"/>
  <c r="E2740" i="153"/>
  <c r="F2740" i="153"/>
  <c r="G2740" i="153"/>
  <c r="E2741" i="153"/>
  <c r="F2741" i="153"/>
  <c r="G2741" i="153"/>
  <c r="E2742" i="153"/>
  <c r="F2742" i="153"/>
  <c r="G2742" i="153"/>
  <c r="E2743" i="153"/>
  <c r="F2743" i="153"/>
  <c r="G2743" i="153"/>
  <c r="E2744" i="153"/>
  <c r="F2744" i="153"/>
  <c r="G2744" i="153"/>
  <c r="E2745" i="153"/>
  <c r="F2745" i="153"/>
  <c r="G2745" i="153"/>
  <c r="E2746" i="153"/>
  <c r="F2746" i="153"/>
  <c r="G2746" i="153"/>
  <c r="E2747" i="153"/>
  <c r="F2747" i="153"/>
  <c r="G2747" i="153"/>
  <c r="E2748" i="153"/>
  <c r="F2748" i="153"/>
  <c r="G2748" i="153"/>
  <c r="E2749" i="153"/>
  <c r="F2749" i="153"/>
  <c r="G2749" i="153"/>
  <c r="E2750" i="153"/>
  <c r="F2750" i="153"/>
  <c r="G2750" i="153"/>
  <c r="E2751" i="153"/>
  <c r="F2751" i="153"/>
  <c r="G2751" i="153"/>
  <c r="E2752" i="153"/>
  <c r="F2752" i="153"/>
  <c r="G2752" i="153"/>
  <c r="E2753" i="153"/>
  <c r="F2753" i="153"/>
  <c r="G2753" i="153"/>
  <c r="E2754" i="153"/>
  <c r="F2754" i="153"/>
  <c r="G2754" i="153"/>
  <c r="E2755" i="153"/>
  <c r="F2755" i="153"/>
  <c r="G2755" i="153"/>
  <c r="E2756" i="153"/>
  <c r="F2756" i="153"/>
  <c r="G2756" i="153"/>
  <c r="E2757" i="153"/>
  <c r="F2757" i="153"/>
  <c r="G2757" i="153"/>
  <c r="E2758" i="153"/>
  <c r="F2758" i="153"/>
  <c r="G2758" i="153"/>
  <c r="E2759" i="153"/>
  <c r="F2759" i="153"/>
  <c r="G2759" i="153"/>
  <c r="E2760" i="153"/>
  <c r="F2760" i="153"/>
  <c r="G2760" i="153"/>
  <c r="E2761" i="153"/>
  <c r="F2761" i="153"/>
  <c r="G2761" i="153"/>
  <c r="E2762" i="153"/>
  <c r="F2762" i="153"/>
  <c r="G2762" i="153"/>
  <c r="E2763" i="153"/>
  <c r="F2763" i="153"/>
  <c r="G2763" i="153"/>
  <c r="E2764" i="153"/>
  <c r="F2764" i="153"/>
  <c r="G2764" i="153"/>
  <c r="E2765" i="153"/>
  <c r="F2765" i="153"/>
  <c r="G2765" i="153"/>
  <c r="E2766" i="153"/>
  <c r="F2766" i="153"/>
  <c r="G2766" i="153"/>
  <c r="E2767" i="153"/>
  <c r="F2767" i="153"/>
  <c r="G2767" i="153"/>
  <c r="E2768" i="153"/>
  <c r="F2768" i="153"/>
  <c r="G2768" i="153"/>
  <c r="E2769" i="153"/>
  <c r="F2769" i="153"/>
  <c r="G2769" i="153"/>
  <c r="E2770" i="153"/>
  <c r="F2770" i="153"/>
  <c r="G2770" i="153"/>
  <c r="E2771" i="153"/>
  <c r="F2771" i="153"/>
  <c r="G2771" i="153"/>
  <c r="E2772" i="153"/>
  <c r="F2772" i="153"/>
  <c r="G2772" i="153"/>
  <c r="E2773" i="153"/>
  <c r="F2773" i="153"/>
  <c r="G2773" i="153"/>
  <c r="E2774" i="153"/>
  <c r="F2774" i="153"/>
  <c r="G2774" i="153"/>
  <c r="E2775" i="153"/>
  <c r="F2775" i="153"/>
  <c r="G2775" i="153"/>
  <c r="E2776" i="153"/>
  <c r="F2776" i="153"/>
  <c r="G2776" i="153"/>
  <c r="E2777" i="153"/>
  <c r="F2777" i="153"/>
  <c r="G2777" i="153"/>
  <c r="E2778" i="153"/>
  <c r="F2778" i="153"/>
  <c r="G2778" i="153"/>
  <c r="E2779" i="153"/>
  <c r="F2779" i="153"/>
  <c r="G2779" i="153"/>
  <c r="E2780" i="153"/>
  <c r="F2780" i="153"/>
  <c r="G2780" i="153"/>
  <c r="E2781" i="153"/>
  <c r="F2781" i="153"/>
  <c r="G2781" i="153"/>
  <c r="E2782" i="153"/>
  <c r="F2782" i="153"/>
  <c r="G2782" i="153"/>
  <c r="E2783" i="153"/>
  <c r="F2783" i="153"/>
  <c r="G2783" i="153"/>
  <c r="E2784" i="153"/>
  <c r="F2784" i="153"/>
  <c r="G2784" i="153"/>
  <c r="E2785" i="153"/>
  <c r="F2785" i="153"/>
  <c r="G2785" i="153"/>
  <c r="E2786" i="153"/>
  <c r="F2786" i="153"/>
  <c r="G2786" i="153"/>
  <c r="E2787" i="153"/>
  <c r="F2787" i="153"/>
  <c r="G2787" i="153"/>
  <c r="E2788" i="153"/>
  <c r="F2788" i="153"/>
  <c r="G2788" i="153"/>
  <c r="E2789" i="153"/>
  <c r="F2789" i="153"/>
  <c r="G2789" i="153"/>
  <c r="E2790" i="153"/>
  <c r="F2790" i="153"/>
  <c r="G2790" i="153"/>
  <c r="E2791" i="153"/>
  <c r="F2791" i="153"/>
  <c r="G2791" i="153"/>
  <c r="E2792" i="153"/>
  <c r="F2792" i="153"/>
  <c r="G2792" i="153"/>
  <c r="E2793" i="153"/>
  <c r="F2793" i="153"/>
  <c r="G2793" i="153"/>
  <c r="E2794" i="153"/>
  <c r="F2794" i="153"/>
  <c r="G2794" i="153"/>
  <c r="E2795" i="153"/>
  <c r="F2795" i="153"/>
  <c r="G2795" i="153"/>
  <c r="E2796" i="153"/>
  <c r="F2796" i="153"/>
  <c r="G2796" i="153"/>
  <c r="E2797" i="153"/>
  <c r="F2797" i="153"/>
  <c r="G2797" i="153"/>
  <c r="E2798" i="153"/>
  <c r="F2798" i="153"/>
  <c r="G2798" i="153"/>
  <c r="E2799" i="153"/>
  <c r="F2799" i="153"/>
  <c r="G2799" i="153"/>
  <c r="E2800" i="153"/>
  <c r="F2800" i="153"/>
  <c r="G2800" i="153"/>
  <c r="E2801" i="153"/>
  <c r="F2801" i="153"/>
  <c r="G2801" i="153"/>
  <c r="E2802" i="153"/>
  <c r="F2802" i="153"/>
  <c r="G2802" i="153"/>
  <c r="E2803" i="153"/>
  <c r="F2803" i="153"/>
  <c r="G2803" i="153"/>
  <c r="E2804" i="153"/>
  <c r="F2804" i="153"/>
  <c r="G2804" i="153"/>
  <c r="E2805" i="153"/>
  <c r="F2805" i="153"/>
  <c r="G2805" i="153"/>
  <c r="E2806" i="153"/>
  <c r="F2806" i="153"/>
  <c r="G2806" i="153"/>
  <c r="E2807" i="153"/>
  <c r="F2807" i="153"/>
  <c r="G2807" i="153"/>
  <c r="E2808" i="153"/>
  <c r="F2808" i="153"/>
  <c r="G2808" i="153"/>
  <c r="E2809" i="153"/>
  <c r="F2809" i="153"/>
  <c r="G2809" i="153"/>
  <c r="E2810" i="153"/>
  <c r="F2810" i="153"/>
  <c r="G2810" i="153"/>
  <c r="E2811" i="153"/>
  <c r="F2811" i="153"/>
  <c r="G2811" i="153"/>
  <c r="E2812" i="153"/>
  <c r="F2812" i="153"/>
  <c r="G2812" i="153"/>
  <c r="E2813" i="153"/>
  <c r="F2813" i="153"/>
  <c r="G2813" i="153"/>
  <c r="E2814" i="153"/>
  <c r="F2814" i="153"/>
  <c r="G2814" i="153"/>
  <c r="E2815" i="153"/>
  <c r="F2815" i="153"/>
  <c r="G2815" i="153"/>
  <c r="E2816" i="153"/>
  <c r="F2816" i="153"/>
  <c r="G2816" i="153"/>
  <c r="E2817" i="153"/>
  <c r="F2817" i="153"/>
  <c r="G2817" i="153"/>
  <c r="E2818" i="153"/>
  <c r="F2818" i="153"/>
  <c r="G2818" i="153"/>
  <c r="E2819" i="153"/>
  <c r="F2819" i="153"/>
  <c r="G2819" i="153"/>
  <c r="E2820" i="153"/>
  <c r="F2820" i="153"/>
  <c r="G2820" i="153"/>
  <c r="E2821" i="153"/>
  <c r="F2821" i="153"/>
  <c r="G2821" i="153"/>
  <c r="E2822" i="153"/>
  <c r="F2822" i="153"/>
  <c r="G2822" i="153"/>
  <c r="E2823" i="153"/>
  <c r="F2823" i="153"/>
  <c r="G2823" i="153"/>
  <c r="E2824" i="153"/>
  <c r="F2824" i="153"/>
  <c r="G2824" i="153"/>
  <c r="E2825" i="153"/>
  <c r="F2825" i="153"/>
  <c r="G2825" i="153"/>
  <c r="E2826" i="153"/>
  <c r="F2826" i="153"/>
  <c r="G2826" i="153"/>
  <c r="E2827" i="153"/>
  <c r="F2827" i="153"/>
  <c r="G2827" i="153"/>
  <c r="E2828" i="153"/>
  <c r="F2828" i="153"/>
  <c r="G2828" i="153"/>
  <c r="E2829" i="153"/>
  <c r="F2829" i="153"/>
  <c r="G2829" i="153"/>
  <c r="E2830" i="153"/>
  <c r="F2830" i="153"/>
  <c r="G2830" i="153"/>
  <c r="E2831" i="153"/>
  <c r="F2831" i="153"/>
  <c r="G2831" i="153"/>
  <c r="E2832" i="153"/>
  <c r="F2832" i="153"/>
  <c r="G2832" i="153"/>
  <c r="E2833" i="153"/>
  <c r="F2833" i="153"/>
  <c r="G2833" i="153"/>
  <c r="E2834" i="153"/>
  <c r="F2834" i="153"/>
  <c r="G2834" i="153"/>
  <c r="E2835" i="153"/>
  <c r="F2835" i="153"/>
  <c r="G2835" i="153"/>
  <c r="E2836" i="153"/>
  <c r="F2836" i="153"/>
  <c r="G2836" i="153"/>
  <c r="E2837" i="153"/>
  <c r="F2837" i="153"/>
  <c r="G2837" i="153"/>
  <c r="E2838" i="153"/>
  <c r="F2838" i="153"/>
  <c r="G2838" i="153"/>
  <c r="E2839" i="153"/>
  <c r="F2839" i="153"/>
  <c r="G2839" i="153"/>
  <c r="E2840" i="153"/>
  <c r="F2840" i="153"/>
  <c r="G2840" i="153"/>
  <c r="E2841" i="153"/>
  <c r="F2841" i="153"/>
  <c r="G2841" i="153"/>
  <c r="E2842" i="153"/>
  <c r="F2842" i="153"/>
  <c r="G2842" i="153"/>
  <c r="E2843" i="153"/>
  <c r="F2843" i="153"/>
  <c r="G2843" i="153"/>
  <c r="E2844" i="153"/>
  <c r="F2844" i="153"/>
  <c r="G2844" i="153"/>
  <c r="E2845" i="153"/>
  <c r="F2845" i="153"/>
  <c r="G2845" i="153"/>
  <c r="E2846" i="153"/>
  <c r="F2846" i="153"/>
  <c r="G2846" i="153"/>
  <c r="E2847" i="153"/>
  <c r="F2847" i="153"/>
  <c r="G2847" i="153"/>
  <c r="E2848" i="153"/>
  <c r="F2848" i="153"/>
  <c r="G2848" i="153"/>
  <c r="E2849" i="153"/>
  <c r="F2849" i="153"/>
  <c r="G2849" i="153"/>
  <c r="E2850" i="153"/>
  <c r="F2850" i="153"/>
  <c r="G2850" i="153"/>
  <c r="E2851" i="153"/>
  <c r="F2851" i="153"/>
  <c r="G2851" i="153"/>
  <c r="E2852" i="153"/>
  <c r="F2852" i="153"/>
  <c r="G2852" i="153"/>
  <c r="E2853" i="153"/>
  <c r="F2853" i="153"/>
  <c r="G2853" i="153"/>
  <c r="E2854" i="153"/>
  <c r="F2854" i="153"/>
  <c r="G2854" i="153"/>
  <c r="E2855" i="153"/>
  <c r="F2855" i="153"/>
  <c r="G2855" i="153"/>
  <c r="E2856" i="153"/>
  <c r="F2856" i="153"/>
  <c r="G2856" i="153"/>
  <c r="E2857" i="153"/>
  <c r="F2857" i="153"/>
  <c r="G2857" i="153"/>
  <c r="E2858" i="153"/>
  <c r="F2858" i="153"/>
  <c r="G2858" i="153"/>
  <c r="E2859" i="153"/>
  <c r="F2859" i="153"/>
  <c r="G2859" i="153"/>
  <c r="E2860" i="153"/>
  <c r="F2860" i="153"/>
  <c r="G2860" i="153"/>
  <c r="E2861" i="153"/>
  <c r="F2861" i="153"/>
  <c r="G2861" i="153"/>
  <c r="E2862" i="153"/>
  <c r="F2862" i="153"/>
  <c r="G2862" i="153"/>
  <c r="E2863" i="153"/>
  <c r="F2863" i="153"/>
  <c r="G2863" i="153"/>
  <c r="E2864" i="153"/>
  <c r="F2864" i="153"/>
  <c r="G2864" i="153"/>
  <c r="E2865" i="153"/>
  <c r="F2865" i="153"/>
  <c r="G2865" i="153"/>
  <c r="E2866" i="153"/>
  <c r="F2866" i="153"/>
  <c r="G2866" i="153"/>
  <c r="E2867" i="153"/>
  <c r="F2867" i="153"/>
  <c r="G2867" i="153"/>
  <c r="E2868" i="153"/>
  <c r="F2868" i="153"/>
  <c r="G2868" i="153"/>
  <c r="E2869" i="153"/>
  <c r="F2869" i="153"/>
  <c r="G2869" i="153"/>
  <c r="E2870" i="153"/>
  <c r="F2870" i="153"/>
  <c r="G2870" i="153"/>
  <c r="E2871" i="153"/>
  <c r="F2871" i="153"/>
  <c r="G2871" i="153"/>
  <c r="E2872" i="153"/>
  <c r="F2872" i="153"/>
  <c r="G2872" i="153"/>
  <c r="E2873" i="153"/>
  <c r="F2873" i="153"/>
  <c r="G2873" i="153"/>
  <c r="E2874" i="153"/>
  <c r="F2874" i="153"/>
  <c r="G2874" i="153"/>
  <c r="E2875" i="153"/>
  <c r="F2875" i="153"/>
  <c r="G2875" i="153"/>
  <c r="E2876" i="153"/>
  <c r="F2876" i="153"/>
  <c r="G2876" i="153"/>
  <c r="E2877" i="153"/>
  <c r="F2877" i="153"/>
  <c r="G2877" i="153"/>
  <c r="E2878" i="153"/>
  <c r="F2878" i="153"/>
  <c r="G2878" i="153"/>
  <c r="E2879" i="153"/>
  <c r="F2879" i="153"/>
  <c r="G2879" i="153"/>
  <c r="E2880" i="153"/>
  <c r="F2880" i="153"/>
  <c r="G2880" i="153"/>
  <c r="E2881" i="153"/>
  <c r="F2881" i="153"/>
  <c r="G2881" i="153"/>
  <c r="E2882" i="153"/>
  <c r="F2882" i="153"/>
  <c r="G2882" i="153"/>
  <c r="E2883" i="153"/>
  <c r="F2883" i="153"/>
  <c r="G2883" i="153"/>
  <c r="E2884" i="153"/>
  <c r="F2884" i="153"/>
  <c r="G2884" i="153"/>
  <c r="E2885" i="153"/>
  <c r="F2885" i="153"/>
  <c r="G2885" i="153"/>
  <c r="E2886" i="153"/>
  <c r="F2886" i="153"/>
  <c r="G2886" i="153"/>
  <c r="E2887" i="153"/>
  <c r="F2887" i="153"/>
  <c r="G2887" i="153"/>
  <c r="E2888" i="153"/>
  <c r="F2888" i="153"/>
  <c r="G2888" i="153"/>
  <c r="E2889" i="153"/>
  <c r="F2889" i="153"/>
  <c r="G2889" i="153"/>
  <c r="E2890" i="153"/>
  <c r="F2890" i="153"/>
  <c r="G2890" i="153"/>
  <c r="E2891" i="153"/>
  <c r="F2891" i="153"/>
  <c r="G2891" i="153"/>
  <c r="E2892" i="153"/>
  <c r="F2892" i="153"/>
  <c r="G2892" i="153"/>
  <c r="E2893" i="153"/>
  <c r="F2893" i="153"/>
  <c r="G2893" i="153"/>
  <c r="E2894" i="153"/>
  <c r="F2894" i="153"/>
  <c r="G2894" i="153"/>
  <c r="E2895" i="153"/>
  <c r="F2895" i="153"/>
  <c r="G2895" i="153"/>
  <c r="E2896" i="153"/>
  <c r="F2896" i="153"/>
  <c r="G2896" i="153"/>
  <c r="E2897" i="153"/>
  <c r="F2897" i="153"/>
  <c r="G2897" i="153"/>
  <c r="E2898" i="153"/>
  <c r="F2898" i="153"/>
  <c r="G2898" i="153"/>
  <c r="E2899" i="153"/>
  <c r="F2899" i="153"/>
  <c r="G2899" i="153"/>
  <c r="E2900" i="153"/>
  <c r="F2900" i="153"/>
  <c r="G2900" i="153"/>
  <c r="E2901" i="153"/>
  <c r="F2901" i="153"/>
  <c r="G2901" i="153"/>
  <c r="E2902" i="153"/>
  <c r="F2902" i="153"/>
  <c r="G2902" i="153"/>
  <c r="E2903" i="153"/>
  <c r="F2903" i="153"/>
  <c r="G2903" i="153"/>
  <c r="E2904" i="153"/>
  <c r="F2904" i="153"/>
  <c r="G2904" i="153"/>
  <c r="E2905" i="153"/>
  <c r="F2905" i="153"/>
  <c r="G2905" i="153"/>
  <c r="E2906" i="153"/>
  <c r="F2906" i="153"/>
  <c r="G2906" i="153"/>
  <c r="E2907" i="153"/>
  <c r="F2907" i="153"/>
  <c r="G2907" i="153"/>
  <c r="E2908" i="153"/>
  <c r="F2908" i="153"/>
  <c r="G2908" i="153"/>
  <c r="E2909" i="153"/>
  <c r="F2909" i="153"/>
  <c r="G2909" i="153"/>
  <c r="E2910" i="153"/>
  <c r="F2910" i="153"/>
  <c r="G2910" i="153"/>
  <c r="E2911" i="153"/>
  <c r="F2911" i="153"/>
  <c r="G2911" i="153"/>
  <c r="E2912" i="153"/>
  <c r="F2912" i="153"/>
  <c r="G2912" i="153"/>
  <c r="E2913" i="153"/>
  <c r="F2913" i="153"/>
  <c r="G2913" i="153"/>
  <c r="E2914" i="153"/>
  <c r="F2914" i="153"/>
  <c r="G2914" i="153"/>
  <c r="E2915" i="153"/>
  <c r="F2915" i="153"/>
  <c r="G2915" i="153"/>
  <c r="E2916" i="153"/>
  <c r="F2916" i="153"/>
  <c r="G2916" i="153"/>
  <c r="E2917" i="153"/>
  <c r="F2917" i="153"/>
  <c r="G2917" i="153"/>
  <c r="E2918" i="153"/>
  <c r="F2918" i="153"/>
  <c r="G2918" i="153"/>
  <c r="E2919" i="153"/>
  <c r="F2919" i="153"/>
  <c r="G2919" i="153"/>
  <c r="E2920" i="153"/>
  <c r="F2920" i="153"/>
  <c r="G2920" i="153"/>
  <c r="E2921" i="153"/>
  <c r="F2921" i="153"/>
  <c r="G2921" i="153"/>
  <c r="E2922" i="153"/>
  <c r="F2922" i="153"/>
  <c r="G2922" i="153"/>
  <c r="E2923" i="153"/>
  <c r="F2923" i="153"/>
  <c r="G2923" i="153"/>
  <c r="E2924" i="153"/>
  <c r="F2924" i="153"/>
  <c r="G2924" i="153"/>
  <c r="E2925" i="153"/>
  <c r="F2925" i="153"/>
  <c r="G2925" i="153"/>
  <c r="E2926" i="153"/>
  <c r="F2926" i="153"/>
  <c r="G2926" i="153"/>
  <c r="E2927" i="153"/>
  <c r="F2927" i="153"/>
  <c r="G2927" i="153"/>
  <c r="E2928" i="153"/>
  <c r="F2928" i="153"/>
  <c r="G2928" i="153"/>
  <c r="E2929" i="153"/>
  <c r="F2929" i="153"/>
  <c r="G2929" i="153"/>
  <c r="E2930" i="153"/>
  <c r="F2930" i="153"/>
  <c r="G2930" i="153"/>
  <c r="E2931" i="153"/>
  <c r="F2931" i="153"/>
  <c r="G2931" i="153"/>
  <c r="E2932" i="153"/>
  <c r="F2932" i="153"/>
  <c r="G2932" i="153"/>
  <c r="E2933" i="153"/>
  <c r="F2933" i="153"/>
  <c r="G2933" i="153"/>
  <c r="E2934" i="153"/>
  <c r="F2934" i="153"/>
  <c r="G2934" i="153"/>
  <c r="E2935" i="153"/>
  <c r="F2935" i="153"/>
  <c r="G2935" i="153"/>
  <c r="E2936" i="153"/>
  <c r="F2936" i="153"/>
  <c r="G2936" i="153"/>
  <c r="E2937" i="153"/>
  <c r="F2937" i="153"/>
  <c r="G2937" i="153"/>
  <c r="E2938" i="153"/>
  <c r="F2938" i="153"/>
  <c r="G2938" i="153"/>
  <c r="E2939" i="153"/>
  <c r="F2939" i="153"/>
  <c r="G2939" i="153"/>
  <c r="E2940" i="153"/>
  <c r="F2940" i="153"/>
  <c r="G2940" i="153"/>
  <c r="E2941" i="153"/>
  <c r="F2941" i="153"/>
  <c r="G2941" i="153"/>
  <c r="E2942" i="153"/>
  <c r="F2942" i="153"/>
  <c r="G2942" i="153"/>
  <c r="E2943" i="153"/>
  <c r="F2943" i="153"/>
  <c r="G2943" i="153"/>
  <c r="E2944" i="153"/>
  <c r="F2944" i="153"/>
  <c r="G2944" i="153"/>
  <c r="E2945" i="153"/>
  <c r="F2945" i="153"/>
  <c r="G2945" i="153"/>
  <c r="E2946" i="153"/>
  <c r="F2946" i="153"/>
  <c r="G2946" i="153"/>
  <c r="E2947" i="153"/>
  <c r="F2947" i="153"/>
  <c r="G2947" i="153"/>
  <c r="E2948" i="153"/>
  <c r="F2948" i="153"/>
  <c r="G2948" i="153"/>
  <c r="E2949" i="153"/>
  <c r="F2949" i="153"/>
  <c r="G2949" i="153"/>
  <c r="E2950" i="153"/>
  <c r="F2950" i="153"/>
  <c r="G2950" i="153"/>
  <c r="E2951" i="153"/>
  <c r="F2951" i="153"/>
  <c r="G2951" i="153"/>
  <c r="E2952" i="153"/>
  <c r="F2952" i="153"/>
  <c r="G2952" i="153"/>
  <c r="E2953" i="153"/>
  <c r="F2953" i="153"/>
  <c r="G2953" i="153"/>
  <c r="E2954" i="153"/>
  <c r="F2954" i="153"/>
  <c r="G2954" i="153"/>
  <c r="E2955" i="153"/>
  <c r="F2955" i="153"/>
  <c r="G2955" i="153"/>
  <c r="E2956" i="153"/>
  <c r="F2956" i="153"/>
  <c r="G2956" i="153"/>
  <c r="E2957" i="153"/>
  <c r="F2957" i="153"/>
  <c r="G2957" i="153"/>
  <c r="E2958" i="153"/>
  <c r="F2958" i="153"/>
  <c r="G2958" i="153"/>
  <c r="E2959" i="153"/>
  <c r="F2959" i="153"/>
  <c r="G2959" i="153"/>
  <c r="E2960" i="153"/>
  <c r="F2960" i="153"/>
  <c r="G2960" i="153"/>
  <c r="E2961" i="153"/>
  <c r="F2961" i="153"/>
  <c r="G2961" i="153"/>
  <c r="E2962" i="153"/>
  <c r="F2962" i="153"/>
  <c r="G2962" i="153"/>
  <c r="E2963" i="153"/>
  <c r="F2963" i="153"/>
  <c r="G2963" i="153"/>
  <c r="E2964" i="153"/>
  <c r="F2964" i="153"/>
  <c r="G2964" i="153"/>
  <c r="E2965" i="153"/>
  <c r="F2965" i="153"/>
  <c r="G2965" i="153"/>
  <c r="E2966" i="153"/>
  <c r="F2966" i="153"/>
  <c r="G2966" i="153"/>
  <c r="E2967" i="153"/>
  <c r="F2967" i="153"/>
  <c r="G2967" i="153"/>
  <c r="E2968" i="153"/>
  <c r="F2968" i="153"/>
  <c r="G2968" i="153"/>
  <c r="E2969" i="153"/>
  <c r="F2969" i="153"/>
  <c r="G2969" i="153"/>
  <c r="E2970" i="153"/>
  <c r="F2970" i="153"/>
  <c r="G2970" i="153"/>
  <c r="E2971" i="153"/>
  <c r="F2971" i="153"/>
  <c r="G2971" i="153"/>
  <c r="E2972" i="153"/>
  <c r="F2972" i="153"/>
  <c r="G2972" i="153"/>
  <c r="E2973" i="153"/>
  <c r="F2973" i="153"/>
  <c r="G2973" i="153"/>
  <c r="E2974" i="153"/>
  <c r="F2974" i="153"/>
  <c r="G2974" i="153"/>
  <c r="E2975" i="153"/>
  <c r="F2975" i="153"/>
  <c r="G2975" i="153"/>
  <c r="E2976" i="153"/>
  <c r="F2976" i="153"/>
  <c r="G2976" i="153"/>
  <c r="E2977" i="153"/>
  <c r="F2977" i="153"/>
  <c r="G2977" i="153"/>
  <c r="E2978" i="153"/>
  <c r="F2978" i="153"/>
  <c r="G2978" i="153"/>
  <c r="E2979" i="153"/>
  <c r="F2979" i="153"/>
  <c r="G2979" i="153"/>
  <c r="E2980" i="153"/>
  <c r="F2980" i="153"/>
  <c r="G2980" i="153"/>
  <c r="E2981" i="153"/>
  <c r="F2981" i="153"/>
  <c r="G2981" i="153"/>
  <c r="E2982" i="153"/>
  <c r="F2982" i="153"/>
  <c r="G2982" i="153"/>
  <c r="E2983" i="153"/>
  <c r="F2983" i="153"/>
  <c r="G2983" i="153"/>
  <c r="E2984" i="153"/>
  <c r="F2984" i="153"/>
  <c r="G2984" i="153"/>
  <c r="E2985" i="153"/>
  <c r="F2985" i="153"/>
  <c r="G2985" i="153"/>
  <c r="E2986" i="153"/>
  <c r="F2986" i="153"/>
  <c r="G2986" i="153"/>
  <c r="E2987" i="153"/>
  <c r="F2987" i="153"/>
  <c r="G2987" i="153"/>
  <c r="E2988" i="153"/>
  <c r="F2988" i="153"/>
  <c r="G2988" i="153"/>
  <c r="E2989" i="153"/>
  <c r="F2989" i="153"/>
  <c r="G2989" i="153"/>
  <c r="E2990" i="153"/>
  <c r="F2990" i="153"/>
  <c r="G2990" i="153"/>
  <c r="E2991" i="153"/>
  <c r="F2991" i="153"/>
  <c r="G2991" i="153"/>
  <c r="E2992" i="153"/>
  <c r="F2992" i="153"/>
  <c r="G2992" i="153"/>
  <c r="E2993" i="153"/>
  <c r="F2993" i="153"/>
  <c r="G2993" i="153"/>
  <c r="E2994" i="153"/>
  <c r="F2994" i="153"/>
  <c r="G2994" i="153"/>
  <c r="E2995" i="153"/>
  <c r="F2995" i="153"/>
  <c r="G2995" i="153"/>
  <c r="E2996" i="153"/>
  <c r="F2996" i="153"/>
  <c r="G2996" i="153"/>
  <c r="E2997" i="153"/>
  <c r="F2997" i="153"/>
  <c r="G2997" i="153"/>
  <c r="E2998" i="153"/>
  <c r="F2998" i="153"/>
  <c r="G2998" i="153"/>
  <c r="E2999" i="153"/>
  <c r="F2999" i="153"/>
  <c r="G2999" i="153"/>
  <c r="E3000" i="153"/>
  <c r="F3000" i="153"/>
  <c r="G3000" i="153"/>
  <c r="E3001" i="153"/>
  <c r="F3001" i="153"/>
  <c r="G3001" i="153"/>
  <c r="E3002" i="153"/>
  <c r="F3002" i="153"/>
  <c r="G3002" i="153"/>
  <c r="E3003" i="153"/>
  <c r="F3003" i="153"/>
  <c r="G3003" i="153"/>
  <c r="E3004" i="153"/>
  <c r="F3004" i="153"/>
  <c r="G3004" i="153"/>
  <c r="E3005" i="153"/>
  <c r="F3005" i="153"/>
  <c r="G3005" i="153"/>
  <c r="E3006" i="153"/>
  <c r="F3006" i="153"/>
  <c r="G3006" i="153"/>
  <c r="E3007" i="153"/>
  <c r="F3007" i="153"/>
  <c r="G3007" i="153"/>
  <c r="E3008" i="153"/>
  <c r="F3008" i="153"/>
  <c r="G3008" i="153"/>
  <c r="E3009" i="153"/>
  <c r="F3009" i="153"/>
  <c r="G3009" i="153"/>
  <c r="E3010" i="153"/>
  <c r="F3010" i="153"/>
  <c r="G3010" i="153"/>
  <c r="E3011" i="153"/>
  <c r="F3011" i="153"/>
  <c r="G3011" i="153"/>
  <c r="E3012" i="153"/>
  <c r="F3012" i="153"/>
  <c r="G3012" i="153"/>
  <c r="E3013" i="153"/>
  <c r="F3013" i="153"/>
  <c r="G3013" i="153"/>
  <c r="E3014" i="153"/>
  <c r="F3014" i="153"/>
  <c r="G3014" i="153"/>
  <c r="E3015" i="153"/>
  <c r="F3015" i="153"/>
  <c r="G3015" i="153"/>
  <c r="E3016" i="153"/>
  <c r="F3016" i="153"/>
  <c r="G3016" i="153"/>
  <c r="E3017" i="153"/>
  <c r="F3017" i="153"/>
  <c r="G3017" i="153"/>
  <c r="E3018" i="153"/>
  <c r="F3018" i="153"/>
  <c r="G3018" i="153"/>
  <c r="E3019" i="153"/>
  <c r="F3019" i="153"/>
  <c r="G3019" i="153"/>
  <c r="E3020" i="153"/>
  <c r="F3020" i="153"/>
  <c r="G3020" i="153"/>
  <c r="E3021" i="153"/>
  <c r="F3021" i="153"/>
  <c r="G3021" i="153"/>
  <c r="E3022" i="153"/>
  <c r="F3022" i="153"/>
  <c r="G3022" i="153"/>
  <c r="E3023" i="153"/>
  <c r="F3023" i="153"/>
  <c r="G3023" i="153"/>
  <c r="E3024" i="153"/>
  <c r="F3024" i="153"/>
  <c r="G3024" i="153"/>
  <c r="E3025" i="153"/>
  <c r="F3025" i="153"/>
  <c r="G3025" i="153"/>
  <c r="E3026" i="153"/>
  <c r="F3026" i="153"/>
  <c r="G3026" i="153"/>
  <c r="E3027" i="153"/>
  <c r="F3027" i="153"/>
  <c r="G3027" i="153"/>
  <c r="E3028" i="153"/>
  <c r="F3028" i="153"/>
  <c r="G3028" i="153"/>
  <c r="E3029" i="153"/>
  <c r="F3029" i="153"/>
  <c r="G3029" i="153"/>
  <c r="E3030" i="153"/>
  <c r="F3030" i="153"/>
  <c r="G3030" i="153"/>
  <c r="E3031" i="153"/>
  <c r="F3031" i="153"/>
  <c r="G3031" i="153"/>
  <c r="E3032" i="153"/>
  <c r="F3032" i="153"/>
  <c r="G3032" i="153"/>
  <c r="E3033" i="153"/>
  <c r="F3033" i="153"/>
  <c r="G3033" i="153"/>
  <c r="E3034" i="153"/>
  <c r="F3034" i="153"/>
  <c r="G3034" i="153"/>
  <c r="E3035" i="153"/>
  <c r="F3035" i="153"/>
  <c r="G3035" i="153"/>
  <c r="E3036" i="153"/>
  <c r="F3036" i="153"/>
  <c r="G3036" i="153"/>
  <c r="E3037" i="153"/>
  <c r="F3037" i="153"/>
  <c r="G3037" i="153"/>
  <c r="E3038" i="153"/>
  <c r="F3038" i="153"/>
  <c r="G3038" i="153"/>
  <c r="E3039" i="153"/>
  <c r="F3039" i="153"/>
  <c r="G3039" i="153"/>
  <c r="E3040" i="153"/>
  <c r="F3040" i="153"/>
  <c r="G3040" i="153"/>
  <c r="E3041" i="153"/>
  <c r="F3041" i="153"/>
  <c r="G3041" i="153"/>
  <c r="E3042" i="153"/>
  <c r="F3042" i="153"/>
  <c r="G3042" i="153"/>
  <c r="E3043" i="153"/>
  <c r="F3043" i="153"/>
  <c r="G3043" i="153"/>
  <c r="E3044" i="153"/>
  <c r="F3044" i="153"/>
  <c r="G3044" i="153"/>
  <c r="E3045" i="153"/>
  <c r="F3045" i="153"/>
  <c r="G3045" i="153"/>
  <c r="E3046" i="153"/>
  <c r="F3046" i="153"/>
  <c r="G3046" i="153"/>
  <c r="E3047" i="153"/>
  <c r="F3047" i="153"/>
  <c r="G3047" i="153"/>
  <c r="E3048" i="153"/>
  <c r="F3048" i="153"/>
  <c r="G3048" i="153"/>
  <c r="E3049" i="153"/>
  <c r="F3049" i="153"/>
  <c r="G3049" i="153"/>
  <c r="E3050" i="153"/>
  <c r="F3050" i="153"/>
  <c r="G3050" i="153"/>
  <c r="E3051" i="153"/>
  <c r="F3051" i="153"/>
  <c r="G3051" i="153"/>
  <c r="E3052" i="153"/>
  <c r="F3052" i="153"/>
  <c r="G3052" i="153"/>
  <c r="E3053" i="153"/>
  <c r="F3053" i="153"/>
  <c r="G3053" i="153"/>
  <c r="E3054" i="153"/>
  <c r="F3054" i="153"/>
  <c r="G3054" i="153"/>
  <c r="E3055" i="153"/>
  <c r="F3055" i="153"/>
  <c r="G3055" i="153"/>
  <c r="E3056" i="153"/>
  <c r="F3056" i="153"/>
  <c r="G3056" i="153"/>
  <c r="E3057" i="153"/>
  <c r="F3057" i="153"/>
  <c r="G3057" i="153"/>
  <c r="E3058" i="153"/>
  <c r="F3058" i="153"/>
  <c r="G3058" i="153"/>
  <c r="E3059" i="153"/>
  <c r="F3059" i="153"/>
  <c r="G3059" i="153"/>
  <c r="E3060" i="153"/>
  <c r="F3060" i="153"/>
  <c r="G3060" i="153"/>
  <c r="E3061" i="153"/>
  <c r="F3061" i="153"/>
  <c r="G3061" i="153"/>
  <c r="E3062" i="153"/>
  <c r="F3062" i="153"/>
  <c r="G3062" i="153"/>
  <c r="E3063" i="153"/>
  <c r="F3063" i="153"/>
  <c r="G3063" i="153"/>
  <c r="E3064" i="153"/>
  <c r="F3064" i="153"/>
  <c r="G3064" i="153"/>
  <c r="E3065" i="153"/>
  <c r="F3065" i="153"/>
  <c r="G3065" i="153"/>
  <c r="E3066" i="153"/>
  <c r="F3066" i="153"/>
  <c r="G3066" i="153"/>
  <c r="E3067" i="153"/>
  <c r="F3067" i="153"/>
  <c r="G3067" i="153"/>
  <c r="E3068" i="153"/>
  <c r="F3068" i="153"/>
  <c r="G3068" i="153"/>
  <c r="E3069" i="153"/>
  <c r="F3069" i="153"/>
  <c r="G3069" i="153"/>
  <c r="E3070" i="153"/>
  <c r="F3070" i="153"/>
  <c r="G3070" i="153"/>
  <c r="E3071" i="153"/>
  <c r="F3071" i="153"/>
  <c r="G3071" i="153"/>
  <c r="E3072" i="153"/>
  <c r="F3072" i="153"/>
  <c r="G3072" i="153"/>
  <c r="E3073" i="153"/>
  <c r="F3073" i="153"/>
  <c r="G3073" i="153"/>
  <c r="E3074" i="153"/>
  <c r="F3074" i="153"/>
  <c r="G3074" i="153"/>
  <c r="E3075" i="153"/>
  <c r="F3075" i="153"/>
  <c r="G3075" i="153"/>
  <c r="E3076" i="153"/>
  <c r="F3076" i="153"/>
  <c r="G3076" i="153"/>
  <c r="E3077" i="153"/>
  <c r="F3077" i="153"/>
  <c r="G3077" i="153"/>
  <c r="E3078" i="153"/>
  <c r="F3078" i="153"/>
  <c r="G3078" i="153"/>
  <c r="E3079" i="153"/>
  <c r="F3079" i="153"/>
  <c r="G3079" i="153"/>
  <c r="E3080" i="153"/>
  <c r="F3080" i="153"/>
  <c r="G3080" i="153"/>
  <c r="E3081" i="153"/>
  <c r="F3081" i="153"/>
  <c r="G3081" i="153"/>
  <c r="E3082" i="153"/>
  <c r="F3082" i="153"/>
  <c r="G3082" i="153"/>
  <c r="E3083" i="153"/>
  <c r="F3083" i="153"/>
  <c r="G3083" i="153"/>
  <c r="E3084" i="153"/>
  <c r="F3084" i="153"/>
  <c r="G3084" i="153"/>
  <c r="E3085" i="153"/>
  <c r="F3085" i="153"/>
  <c r="G3085" i="153"/>
  <c r="E3086" i="153"/>
  <c r="F3086" i="153"/>
  <c r="G3086" i="153"/>
  <c r="E3087" i="153"/>
  <c r="F3087" i="153"/>
  <c r="G3087" i="153"/>
  <c r="E3088" i="153"/>
  <c r="F3088" i="153"/>
  <c r="G3088" i="153"/>
  <c r="E3089" i="153"/>
  <c r="F3089" i="153"/>
  <c r="G3089" i="153"/>
  <c r="E3090" i="153"/>
  <c r="F3090" i="153"/>
  <c r="G3090" i="153"/>
  <c r="E3091" i="153"/>
  <c r="F3091" i="153"/>
  <c r="G3091" i="153"/>
  <c r="E3092" i="153"/>
  <c r="F3092" i="153"/>
  <c r="G3092" i="153"/>
  <c r="E3093" i="153"/>
  <c r="F3093" i="153"/>
  <c r="G3093" i="153"/>
  <c r="E3094" i="153"/>
  <c r="F3094" i="153"/>
  <c r="G3094" i="153"/>
  <c r="E3095" i="153"/>
  <c r="F3095" i="153"/>
  <c r="G3095" i="153"/>
  <c r="E3096" i="153"/>
  <c r="F3096" i="153"/>
  <c r="G3096" i="153"/>
  <c r="E3097" i="153"/>
  <c r="F3097" i="153"/>
  <c r="G3097" i="153"/>
  <c r="E3098" i="153"/>
  <c r="F3098" i="153"/>
  <c r="G3098" i="153"/>
  <c r="E3099" i="153"/>
  <c r="F3099" i="153"/>
  <c r="G3099" i="153"/>
  <c r="E3100" i="153"/>
  <c r="F3100" i="153"/>
  <c r="G3100" i="153"/>
  <c r="E3101" i="153"/>
  <c r="F3101" i="153"/>
  <c r="G3101" i="153"/>
  <c r="E3102" i="153"/>
  <c r="F3102" i="153"/>
  <c r="G3102" i="153"/>
  <c r="E3103" i="153"/>
  <c r="F3103" i="153"/>
  <c r="G3103" i="153"/>
  <c r="E3104" i="153"/>
  <c r="F3104" i="153"/>
  <c r="G3104" i="153"/>
  <c r="E3105" i="153"/>
  <c r="F3105" i="153"/>
  <c r="G3105" i="153"/>
  <c r="E3106" i="153"/>
  <c r="F3106" i="153"/>
  <c r="G3106" i="153"/>
  <c r="E3107" i="153"/>
  <c r="F3107" i="153"/>
  <c r="G3107" i="153"/>
  <c r="E3108" i="153"/>
  <c r="F3108" i="153"/>
  <c r="G3108" i="153"/>
  <c r="E3109" i="153"/>
  <c r="F3109" i="153"/>
  <c r="G3109" i="153"/>
  <c r="E3110" i="153"/>
  <c r="F3110" i="153"/>
  <c r="G3110" i="153"/>
  <c r="E3111" i="153"/>
  <c r="F3111" i="153"/>
  <c r="G3111" i="153"/>
  <c r="E3112" i="153"/>
  <c r="F3112" i="153"/>
  <c r="G3112" i="153"/>
  <c r="E3113" i="153"/>
  <c r="F3113" i="153"/>
  <c r="G3113" i="153"/>
  <c r="E3114" i="153"/>
  <c r="F3114" i="153"/>
  <c r="G3114" i="153"/>
  <c r="E3115" i="153"/>
  <c r="F3115" i="153"/>
  <c r="G3115" i="153"/>
  <c r="E3116" i="153"/>
  <c r="F3116" i="153"/>
  <c r="G3116" i="153"/>
  <c r="E3117" i="153"/>
  <c r="F3117" i="153"/>
  <c r="G3117" i="153"/>
  <c r="E3118" i="153"/>
  <c r="F3118" i="153"/>
  <c r="G3118" i="153"/>
  <c r="E3119" i="153"/>
  <c r="F3119" i="153"/>
  <c r="G3119" i="153"/>
  <c r="E3120" i="153"/>
  <c r="F3120" i="153"/>
  <c r="G3120" i="153"/>
  <c r="E3121" i="153"/>
  <c r="F3121" i="153"/>
  <c r="G3121" i="153"/>
  <c r="E3122" i="153"/>
  <c r="F3122" i="153"/>
  <c r="G3122" i="153"/>
  <c r="E3123" i="153"/>
  <c r="F3123" i="153"/>
  <c r="G3123" i="153"/>
  <c r="E3124" i="153"/>
  <c r="F3124" i="153"/>
  <c r="G3124" i="153"/>
  <c r="E3125" i="153"/>
  <c r="F3125" i="153"/>
  <c r="G3125" i="153"/>
  <c r="E3126" i="153"/>
  <c r="F3126" i="153"/>
  <c r="G3126" i="153"/>
  <c r="E3127" i="153"/>
  <c r="F3127" i="153"/>
  <c r="G3127" i="153"/>
  <c r="E3128" i="153"/>
  <c r="F3128" i="153"/>
  <c r="G3128" i="153"/>
  <c r="E3129" i="153"/>
  <c r="F3129" i="153"/>
  <c r="G3129" i="153"/>
  <c r="E3130" i="153"/>
  <c r="F3130" i="153"/>
  <c r="G3130" i="153"/>
  <c r="E3131" i="153"/>
  <c r="F3131" i="153"/>
  <c r="G3131" i="153"/>
  <c r="E3132" i="153"/>
  <c r="F3132" i="153"/>
  <c r="G3132" i="153"/>
  <c r="E3133" i="153"/>
  <c r="F3133" i="153"/>
  <c r="G3133" i="153"/>
  <c r="E3134" i="153"/>
  <c r="F3134" i="153"/>
  <c r="G3134" i="153"/>
  <c r="E3135" i="153"/>
  <c r="F3135" i="153"/>
  <c r="G3135" i="153"/>
  <c r="E3136" i="153"/>
  <c r="F3136" i="153"/>
  <c r="G3136" i="153"/>
  <c r="E3137" i="153"/>
  <c r="F3137" i="153"/>
  <c r="G3137" i="153"/>
  <c r="E3138" i="153"/>
  <c r="F3138" i="153"/>
  <c r="G3138" i="153"/>
  <c r="E3139" i="153"/>
  <c r="F3139" i="153"/>
  <c r="G3139" i="153"/>
  <c r="E3140" i="153"/>
  <c r="F3140" i="153"/>
  <c r="G3140" i="153"/>
  <c r="E3141" i="153"/>
  <c r="F3141" i="153"/>
  <c r="G3141" i="153"/>
  <c r="E3142" i="153"/>
  <c r="F3142" i="153"/>
  <c r="G3142" i="153"/>
  <c r="E3143" i="153"/>
  <c r="F3143" i="153"/>
  <c r="G3143" i="153"/>
  <c r="E3144" i="153"/>
  <c r="F3144" i="153"/>
  <c r="G3144" i="153"/>
  <c r="E3145" i="153"/>
  <c r="F3145" i="153"/>
  <c r="G3145" i="153"/>
  <c r="E3146" i="153"/>
  <c r="F3146" i="153"/>
  <c r="G3146" i="153"/>
  <c r="E3147" i="153"/>
  <c r="F3147" i="153"/>
  <c r="G3147" i="153"/>
  <c r="E3148" i="153"/>
  <c r="F3148" i="153"/>
  <c r="G3148" i="153"/>
  <c r="E3149" i="153"/>
  <c r="F3149" i="153"/>
  <c r="G3149" i="153"/>
  <c r="E3150" i="153"/>
  <c r="F3150" i="153"/>
  <c r="G3150" i="153"/>
  <c r="E3151" i="153"/>
  <c r="F3151" i="153"/>
  <c r="G3151" i="153"/>
  <c r="E3152" i="153"/>
  <c r="F3152" i="153"/>
  <c r="G3152" i="153"/>
  <c r="E3153" i="153"/>
  <c r="F3153" i="153"/>
  <c r="G3153" i="153"/>
  <c r="E3154" i="153"/>
  <c r="F3154" i="153"/>
  <c r="G3154" i="153"/>
  <c r="E3155" i="153"/>
  <c r="F3155" i="153"/>
  <c r="G3155" i="153"/>
  <c r="E3156" i="153"/>
  <c r="F3156" i="153"/>
  <c r="G3156" i="153"/>
  <c r="E3157" i="153"/>
  <c r="F3157" i="153"/>
  <c r="G3157" i="153"/>
  <c r="E3158" i="153"/>
  <c r="F3158" i="153"/>
  <c r="G3158" i="153"/>
  <c r="E3159" i="153"/>
  <c r="F3159" i="153"/>
  <c r="G3159" i="153"/>
  <c r="E3160" i="153"/>
  <c r="F3160" i="153"/>
  <c r="G3160" i="153"/>
  <c r="E3161" i="153"/>
  <c r="F3161" i="153"/>
  <c r="G3161" i="153"/>
  <c r="E3162" i="153"/>
  <c r="F3162" i="153"/>
  <c r="G3162" i="153"/>
  <c r="E3163" i="153"/>
  <c r="F3163" i="153"/>
  <c r="G3163" i="153"/>
  <c r="E3164" i="153"/>
  <c r="F3164" i="153"/>
  <c r="G3164" i="153"/>
  <c r="E3165" i="153"/>
  <c r="F3165" i="153"/>
  <c r="G3165" i="153"/>
  <c r="E3166" i="153"/>
  <c r="F3166" i="153"/>
  <c r="G3166" i="153"/>
  <c r="E3167" i="153"/>
  <c r="F3167" i="153"/>
  <c r="G3167" i="153"/>
  <c r="E3168" i="153"/>
  <c r="F3168" i="153"/>
  <c r="G3168" i="153"/>
  <c r="E3169" i="153"/>
  <c r="F3169" i="153"/>
  <c r="G3169" i="153"/>
  <c r="E3170" i="153"/>
  <c r="F3170" i="153"/>
  <c r="G3170" i="153"/>
  <c r="E3171" i="153"/>
  <c r="F3171" i="153"/>
  <c r="G3171" i="153"/>
  <c r="E3172" i="153"/>
  <c r="F3172" i="153"/>
  <c r="G3172" i="153"/>
  <c r="E3173" i="153"/>
  <c r="F3173" i="153"/>
  <c r="G3173" i="153"/>
  <c r="E3174" i="153"/>
  <c r="F3174" i="153"/>
  <c r="G3174" i="153"/>
  <c r="E3175" i="153"/>
  <c r="F3175" i="153"/>
  <c r="G3175" i="153"/>
  <c r="E3176" i="153"/>
  <c r="F3176" i="153"/>
  <c r="G3176" i="153"/>
  <c r="E3177" i="153"/>
  <c r="F3177" i="153"/>
  <c r="G3177" i="153"/>
  <c r="E3178" i="153"/>
  <c r="F3178" i="153"/>
  <c r="G3178" i="153"/>
  <c r="E3179" i="153"/>
  <c r="F3179" i="153"/>
  <c r="G3179" i="153"/>
  <c r="E3180" i="153"/>
  <c r="F3180" i="153"/>
  <c r="G3180" i="153"/>
  <c r="E3181" i="153"/>
  <c r="F3181" i="153"/>
  <c r="G3181" i="153"/>
  <c r="E3182" i="153"/>
  <c r="F3182" i="153"/>
  <c r="G3182" i="153"/>
  <c r="E3183" i="153"/>
  <c r="F3183" i="153"/>
  <c r="G3183" i="153"/>
  <c r="E3184" i="153"/>
  <c r="F3184" i="153"/>
  <c r="G3184" i="153"/>
  <c r="E3185" i="153"/>
  <c r="F3185" i="153"/>
  <c r="G3185" i="153"/>
  <c r="E3186" i="153"/>
  <c r="F3186" i="153"/>
  <c r="G3186" i="153"/>
  <c r="E3187" i="153"/>
  <c r="F3187" i="153"/>
  <c r="G3187" i="153"/>
  <c r="E3188" i="153"/>
  <c r="F3188" i="153"/>
  <c r="G3188" i="153"/>
  <c r="E3189" i="153"/>
  <c r="F3189" i="153"/>
  <c r="G3189" i="153"/>
  <c r="E3190" i="153"/>
  <c r="F3190" i="153"/>
  <c r="G3190" i="153"/>
  <c r="E3191" i="153"/>
  <c r="F3191" i="153"/>
  <c r="G3191" i="153"/>
  <c r="E3192" i="153"/>
  <c r="F3192" i="153"/>
  <c r="G3192" i="153"/>
  <c r="E3193" i="153"/>
  <c r="F3193" i="153"/>
  <c r="G3193" i="153"/>
  <c r="E3194" i="153"/>
  <c r="F3194" i="153"/>
  <c r="G3194" i="153"/>
  <c r="E3195" i="153"/>
  <c r="F3195" i="153"/>
  <c r="G3195" i="153"/>
  <c r="E3196" i="153"/>
  <c r="F3196" i="153"/>
  <c r="G3196" i="153"/>
  <c r="E3197" i="153"/>
  <c r="F3197" i="153"/>
  <c r="G3197" i="153"/>
  <c r="E3198" i="153"/>
  <c r="F3198" i="153"/>
  <c r="G3198" i="153"/>
  <c r="E3199" i="153"/>
  <c r="F3199" i="153"/>
  <c r="G3199" i="153"/>
  <c r="E3200" i="153"/>
  <c r="F3200" i="153"/>
  <c r="G3200" i="153"/>
  <c r="E3201" i="153"/>
  <c r="F3201" i="153"/>
  <c r="G3201" i="153"/>
  <c r="E3202" i="153"/>
  <c r="F3202" i="153"/>
  <c r="G3202" i="153"/>
  <c r="E3203" i="153"/>
  <c r="F3203" i="153"/>
  <c r="G3203" i="153"/>
  <c r="E3204" i="153"/>
  <c r="F3204" i="153"/>
  <c r="G3204" i="153"/>
  <c r="E3205" i="153"/>
  <c r="F3205" i="153"/>
  <c r="G3205" i="153"/>
  <c r="E3206" i="153"/>
  <c r="F3206" i="153"/>
  <c r="G3206" i="153"/>
  <c r="E3207" i="153"/>
  <c r="F3207" i="153"/>
  <c r="G3207" i="153"/>
  <c r="E3208" i="153"/>
  <c r="F3208" i="153"/>
  <c r="G3208" i="153"/>
  <c r="E3209" i="153"/>
  <c r="F3209" i="153"/>
  <c r="G3209" i="153"/>
  <c r="E3210" i="153"/>
  <c r="F3210" i="153"/>
  <c r="G3210" i="153"/>
  <c r="E3211" i="153"/>
  <c r="F3211" i="153"/>
  <c r="G3211" i="153"/>
  <c r="E3212" i="153"/>
  <c r="F3212" i="153"/>
  <c r="G3212" i="153"/>
  <c r="E3213" i="153"/>
  <c r="F3213" i="153"/>
  <c r="G3213" i="153"/>
  <c r="E3214" i="153"/>
  <c r="F3214" i="153"/>
  <c r="G3214" i="153"/>
  <c r="E3215" i="153"/>
  <c r="F3215" i="153"/>
  <c r="G3215" i="153"/>
  <c r="E3216" i="153"/>
  <c r="F3216" i="153"/>
  <c r="G3216" i="153"/>
  <c r="E3217" i="153"/>
  <c r="F3217" i="153"/>
  <c r="G3217" i="153"/>
  <c r="E3218" i="153"/>
  <c r="F3218" i="153"/>
  <c r="G3218" i="153"/>
  <c r="E3219" i="153"/>
  <c r="F3219" i="153"/>
  <c r="G3219" i="153"/>
  <c r="E3220" i="153"/>
  <c r="F3220" i="153"/>
  <c r="G3220" i="153"/>
  <c r="E3221" i="153"/>
  <c r="F3221" i="153"/>
  <c r="G3221" i="153"/>
  <c r="E3222" i="153"/>
  <c r="F3222" i="153"/>
  <c r="G3222" i="153"/>
  <c r="E3223" i="153"/>
  <c r="F3223" i="153"/>
  <c r="G3223" i="153"/>
  <c r="E3224" i="153"/>
  <c r="F3224" i="153"/>
  <c r="G3224" i="153"/>
  <c r="E3225" i="153"/>
  <c r="F3225" i="153"/>
  <c r="G3225" i="153"/>
  <c r="E3226" i="153"/>
  <c r="F3226" i="153"/>
  <c r="G3226" i="153"/>
  <c r="E3227" i="153"/>
  <c r="F3227" i="153"/>
  <c r="G3227" i="153"/>
  <c r="E3228" i="153"/>
  <c r="F3228" i="153"/>
  <c r="G3228" i="153"/>
  <c r="E3229" i="153"/>
  <c r="F3229" i="153"/>
  <c r="G3229" i="153"/>
  <c r="E3230" i="153"/>
  <c r="F3230" i="153"/>
  <c r="G3230" i="153"/>
  <c r="E3231" i="153"/>
  <c r="F3231" i="153"/>
  <c r="G3231" i="153"/>
  <c r="E3232" i="153"/>
  <c r="F3232" i="153"/>
  <c r="G3232" i="153"/>
  <c r="E3233" i="153"/>
  <c r="F3233" i="153"/>
  <c r="G3233" i="153"/>
  <c r="E3234" i="153"/>
  <c r="F3234" i="153"/>
  <c r="G3234" i="153"/>
  <c r="E3235" i="153"/>
  <c r="F3235" i="153"/>
  <c r="G3235" i="153"/>
  <c r="E3236" i="153"/>
  <c r="F3236" i="153"/>
  <c r="G3236" i="153"/>
  <c r="E3237" i="153"/>
  <c r="F3237" i="153"/>
  <c r="G3237" i="153"/>
  <c r="E3238" i="153"/>
  <c r="F3238" i="153"/>
  <c r="G3238" i="153"/>
  <c r="E3239" i="153"/>
  <c r="F3239" i="153"/>
  <c r="G3239" i="153"/>
  <c r="E3240" i="153"/>
  <c r="F3240" i="153"/>
  <c r="G3240" i="153"/>
  <c r="E3241" i="153"/>
  <c r="F3241" i="153"/>
  <c r="G3241" i="153"/>
  <c r="E3242" i="153"/>
  <c r="F3242" i="153"/>
  <c r="G3242" i="153"/>
  <c r="E3243" i="153"/>
  <c r="F3243" i="153"/>
  <c r="G3243" i="153"/>
  <c r="E3244" i="153"/>
  <c r="F3244" i="153"/>
  <c r="G3244" i="153"/>
  <c r="E3245" i="153"/>
  <c r="F3245" i="153"/>
  <c r="G3245" i="153"/>
  <c r="E3246" i="153"/>
  <c r="F3246" i="153"/>
  <c r="G3246" i="153"/>
  <c r="E3247" i="153"/>
  <c r="F3247" i="153"/>
  <c r="G3247" i="153"/>
  <c r="E3248" i="153"/>
  <c r="F3248" i="153"/>
  <c r="G3248" i="153"/>
  <c r="E3249" i="153"/>
  <c r="F3249" i="153"/>
  <c r="G3249" i="153"/>
  <c r="E3250" i="153"/>
  <c r="F3250" i="153"/>
  <c r="G3250" i="153"/>
  <c r="E3251" i="153"/>
  <c r="F3251" i="153"/>
  <c r="G3251" i="153"/>
  <c r="E3252" i="153"/>
  <c r="F3252" i="153"/>
  <c r="G3252" i="153"/>
  <c r="E3253" i="153"/>
  <c r="F3253" i="153"/>
  <c r="G3253" i="153"/>
  <c r="E3254" i="153"/>
  <c r="F3254" i="153"/>
  <c r="G3254" i="153"/>
  <c r="E3255" i="153"/>
  <c r="F3255" i="153"/>
  <c r="G3255" i="153"/>
  <c r="E3256" i="153"/>
  <c r="F3256" i="153"/>
  <c r="G3256" i="153"/>
  <c r="E3257" i="153"/>
  <c r="F3257" i="153"/>
  <c r="G3257" i="153"/>
  <c r="E3258" i="153"/>
  <c r="F3258" i="153"/>
  <c r="G3258" i="153"/>
  <c r="E3259" i="153"/>
  <c r="F3259" i="153"/>
  <c r="G3259" i="153"/>
  <c r="E3260" i="153"/>
  <c r="F3260" i="153"/>
  <c r="G3260" i="153"/>
  <c r="E3261" i="153"/>
  <c r="F3261" i="153"/>
  <c r="G3261" i="153"/>
  <c r="E3262" i="153"/>
  <c r="F3262" i="153"/>
  <c r="G3262" i="153"/>
  <c r="E3263" i="153"/>
  <c r="F3263" i="153"/>
  <c r="G3263" i="153"/>
  <c r="E3264" i="153"/>
  <c r="F3264" i="153"/>
  <c r="G3264" i="153"/>
  <c r="E3265" i="153"/>
  <c r="F3265" i="153"/>
  <c r="G3265" i="153"/>
  <c r="E3266" i="153"/>
  <c r="F3266" i="153"/>
  <c r="G3266" i="153"/>
  <c r="E3267" i="153"/>
  <c r="F3267" i="153"/>
  <c r="G3267" i="153"/>
  <c r="E3268" i="153"/>
  <c r="F3268" i="153"/>
  <c r="G3268" i="153"/>
  <c r="E3269" i="153"/>
  <c r="F3269" i="153"/>
  <c r="G3269" i="153"/>
  <c r="E3270" i="153"/>
  <c r="F3270" i="153"/>
  <c r="G3270" i="153"/>
  <c r="E3271" i="153"/>
  <c r="F3271" i="153"/>
  <c r="G3271" i="153"/>
  <c r="E3272" i="153"/>
  <c r="F3272" i="153"/>
  <c r="G3272" i="153"/>
  <c r="E3273" i="153"/>
  <c r="F3273" i="153"/>
  <c r="G3273" i="153"/>
  <c r="E3274" i="153"/>
  <c r="F3274" i="153"/>
  <c r="G3274" i="153"/>
  <c r="E3275" i="153"/>
  <c r="F3275" i="153"/>
  <c r="G3275" i="153"/>
  <c r="E3276" i="153"/>
  <c r="F3276" i="153"/>
  <c r="G3276" i="153"/>
  <c r="E3277" i="153"/>
  <c r="F3277" i="153"/>
  <c r="G3277" i="153"/>
  <c r="E3278" i="153"/>
  <c r="F3278" i="153"/>
  <c r="G3278" i="153"/>
  <c r="E3279" i="153"/>
  <c r="F3279" i="153"/>
  <c r="G3279" i="153"/>
  <c r="E3280" i="153"/>
  <c r="F3280" i="153"/>
  <c r="G3280" i="153"/>
  <c r="E3281" i="153"/>
  <c r="F3281" i="153"/>
  <c r="G3281" i="153"/>
  <c r="E3282" i="153"/>
  <c r="F3282" i="153"/>
  <c r="G3282" i="153"/>
  <c r="E3283" i="153"/>
  <c r="F3283" i="153"/>
  <c r="G3283" i="153"/>
  <c r="E3284" i="153"/>
  <c r="F3284" i="153"/>
  <c r="G3284" i="153"/>
  <c r="E3285" i="153"/>
  <c r="F3285" i="153"/>
  <c r="G3285" i="153"/>
  <c r="E3286" i="153"/>
  <c r="F3286" i="153"/>
  <c r="G3286" i="153"/>
  <c r="E3287" i="153"/>
  <c r="F3287" i="153"/>
  <c r="G3287" i="153"/>
  <c r="E3288" i="153"/>
  <c r="F3288" i="153"/>
  <c r="G3288" i="153"/>
  <c r="E3289" i="153"/>
  <c r="F3289" i="153"/>
  <c r="G3289" i="153"/>
  <c r="E3290" i="153"/>
  <c r="F3290" i="153"/>
  <c r="G3290" i="153"/>
  <c r="E3291" i="153"/>
  <c r="F3291" i="153"/>
  <c r="G3291" i="153"/>
  <c r="E3292" i="153"/>
  <c r="F3292" i="153"/>
  <c r="G3292" i="153"/>
  <c r="E3293" i="153"/>
  <c r="F3293" i="153"/>
  <c r="G3293" i="153"/>
  <c r="E3294" i="153"/>
  <c r="F3294" i="153"/>
  <c r="G3294" i="153"/>
  <c r="E3295" i="153"/>
  <c r="F3295" i="153"/>
  <c r="G3295" i="153"/>
  <c r="E3296" i="153"/>
  <c r="F3296" i="153"/>
  <c r="G3296" i="153"/>
  <c r="E3297" i="153"/>
  <c r="F3297" i="153"/>
  <c r="G3297" i="153"/>
  <c r="E3298" i="153"/>
  <c r="F3298" i="153"/>
  <c r="G3298" i="153"/>
  <c r="E3299" i="153"/>
  <c r="F3299" i="153"/>
  <c r="G3299" i="153"/>
  <c r="E3300" i="153"/>
  <c r="F3300" i="153"/>
  <c r="G3300" i="153"/>
  <c r="E3301" i="153"/>
  <c r="F3301" i="153"/>
  <c r="G3301" i="153"/>
  <c r="E3302" i="153"/>
  <c r="F3302" i="153"/>
  <c r="G3302" i="153"/>
  <c r="E3303" i="153"/>
  <c r="F3303" i="153"/>
  <c r="G3303" i="153"/>
  <c r="E3304" i="153"/>
  <c r="F3304" i="153"/>
  <c r="G3304" i="153"/>
  <c r="E3305" i="153"/>
  <c r="F3305" i="153"/>
  <c r="G3305" i="153"/>
  <c r="E3306" i="153"/>
  <c r="F3306" i="153"/>
  <c r="G3306" i="153"/>
  <c r="E3307" i="153"/>
  <c r="F3307" i="153"/>
  <c r="G3307" i="153"/>
  <c r="E3308" i="153"/>
  <c r="F3308" i="153"/>
  <c r="G3308" i="153"/>
  <c r="E3309" i="153"/>
  <c r="F3309" i="153"/>
  <c r="G3309" i="153"/>
  <c r="E3310" i="153"/>
  <c r="F3310" i="153"/>
  <c r="G3310" i="153"/>
  <c r="E3311" i="153"/>
  <c r="F3311" i="153"/>
  <c r="G3311" i="153"/>
  <c r="E3312" i="153"/>
  <c r="F3312" i="153"/>
  <c r="G3312" i="153"/>
  <c r="E3313" i="153"/>
  <c r="F3313" i="153"/>
  <c r="G3313" i="153"/>
  <c r="E3314" i="153"/>
  <c r="F3314" i="153"/>
  <c r="G3314" i="153"/>
  <c r="E3315" i="153"/>
  <c r="F3315" i="153"/>
  <c r="G3315" i="153"/>
  <c r="E3316" i="153"/>
  <c r="F3316" i="153"/>
  <c r="G3316" i="153"/>
  <c r="E3317" i="153"/>
  <c r="F3317" i="153"/>
  <c r="G3317" i="153"/>
  <c r="E3318" i="153"/>
  <c r="F3318" i="153"/>
  <c r="G3318" i="153"/>
  <c r="E3319" i="153"/>
  <c r="F3319" i="153"/>
  <c r="G3319" i="153"/>
  <c r="E3320" i="153"/>
  <c r="F3320" i="153"/>
  <c r="G3320" i="153"/>
  <c r="E3321" i="153"/>
  <c r="F3321" i="153"/>
  <c r="G3321" i="153"/>
  <c r="E3322" i="153"/>
  <c r="F3322" i="153"/>
  <c r="G3322" i="153"/>
  <c r="E3323" i="153"/>
  <c r="F3323" i="153"/>
  <c r="G3323" i="153"/>
  <c r="E3324" i="153"/>
  <c r="F3324" i="153"/>
  <c r="G3324" i="153"/>
  <c r="E3325" i="153"/>
  <c r="F3325" i="153"/>
  <c r="G3325" i="153"/>
  <c r="E3326" i="153"/>
  <c r="F3326" i="153"/>
  <c r="G3326" i="153"/>
  <c r="E3327" i="153"/>
  <c r="F3327" i="153"/>
  <c r="G3327" i="153"/>
  <c r="E3328" i="153"/>
  <c r="F3328" i="153"/>
  <c r="G3328" i="153"/>
  <c r="E3329" i="153"/>
  <c r="F3329" i="153"/>
  <c r="G3329" i="153"/>
  <c r="E3330" i="153"/>
  <c r="F3330" i="153"/>
  <c r="G3330" i="153"/>
  <c r="E3331" i="153"/>
  <c r="F3331" i="153"/>
  <c r="G3331" i="153"/>
  <c r="E3332" i="153"/>
  <c r="F3332" i="153"/>
  <c r="G3332" i="153"/>
  <c r="E3333" i="153"/>
  <c r="F3333" i="153"/>
  <c r="G3333" i="153"/>
  <c r="E3334" i="153"/>
  <c r="F3334" i="153"/>
  <c r="G3334" i="153"/>
  <c r="E3335" i="153"/>
  <c r="F3335" i="153"/>
  <c r="G3335" i="153"/>
  <c r="E3336" i="153"/>
  <c r="F3336" i="153"/>
  <c r="G3336" i="153"/>
  <c r="E3337" i="153"/>
  <c r="F3337" i="153"/>
  <c r="G3337" i="153"/>
  <c r="E3338" i="153"/>
  <c r="F3338" i="153"/>
  <c r="G3338" i="153"/>
  <c r="E3339" i="153"/>
  <c r="F3339" i="153"/>
  <c r="G3339" i="153"/>
  <c r="E3340" i="153"/>
  <c r="F3340" i="153"/>
  <c r="G3340" i="153"/>
  <c r="E3341" i="153"/>
  <c r="F3341" i="153"/>
  <c r="G3341" i="153"/>
  <c r="E3342" i="153"/>
  <c r="F3342" i="153"/>
  <c r="G3342" i="153"/>
  <c r="E3343" i="153"/>
  <c r="F3343" i="153"/>
  <c r="G3343" i="153"/>
  <c r="E3344" i="153"/>
  <c r="F3344" i="153"/>
  <c r="G3344" i="153"/>
  <c r="E3345" i="153"/>
  <c r="F3345" i="153"/>
  <c r="G3345" i="153"/>
  <c r="E3346" i="153"/>
  <c r="F3346" i="153"/>
  <c r="G3346" i="153"/>
  <c r="E3347" i="153"/>
  <c r="F3347" i="153"/>
  <c r="G3347" i="153"/>
  <c r="E3348" i="153"/>
  <c r="F3348" i="153"/>
  <c r="G3348" i="153"/>
  <c r="E3349" i="153"/>
  <c r="F3349" i="153"/>
  <c r="G3349" i="153"/>
  <c r="E3350" i="153"/>
  <c r="F3350" i="153"/>
  <c r="G3350" i="153"/>
  <c r="E3351" i="153"/>
  <c r="F3351" i="153"/>
  <c r="G3351" i="153"/>
  <c r="E3352" i="153"/>
  <c r="F3352" i="153"/>
  <c r="G3352" i="153"/>
  <c r="E3353" i="153"/>
  <c r="F3353" i="153"/>
  <c r="G3353" i="153"/>
  <c r="E3354" i="153"/>
  <c r="F3354" i="153"/>
  <c r="G3354" i="153"/>
  <c r="E3355" i="153"/>
  <c r="F3355" i="153"/>
  <c r="G3355" i="153"/>
  <c r="E3356" i="153"/>
  <c r="F3356" i="153"/>
  <c r="G3356" i="153"/>
  <c r="E3357" i="153"/>
  <c r="F3357" i="153"/>
  <c r="G3357" i="153"/>
  <c r="E3358" i="153"/>
  <c r="F3358" i="153"/>
  <c r="G3358" i="153"/>
  <c r="E3359" i="153"/>
  <c r="F3359" i="153"/>
  <c r="G3359" i="153"/>
  <c r="E3360" i="153"/>
  <c r="F3360" i="153"/>
  <c r="G3360" i="153"/>
  <c r="E3361" i="153"/>
  <c r="F3361" i="153"/>
  <c r="G3361" i="153"/>
  <c r="E3362" i="153"/>
  <c r="F3362" i="153"/>
  <c r="G3362" i="153"/>
  <c r="E3363" i="153"/>
  <c r="F3363" i="153"/>
  <c r="G3363" i="153"/>
  <c r="E3364" i="153"/>
  <c r="F3364" i="153"/>
  <c r="G3364" i="153"/>
  <c r="E3365" i="153"/>
  <c r="F3365" i="153"/>
  <c r="G3365" i="153"/>
  <c r="E3366" i="153"/>
  <c r="F3366" i="153"/>
  <c r="G3366" i="153"/>
  <c r="E3367" i="153"/>
  <c r="F3367" i="153"/>
  <c r="G3367" i="153"/>
  <c r="E3368" i="153"/>
  <c r="F3368" i="153"/>
  <c r="G3368" i="153"/>
  <c r="E3369" i="153"/>
  <c r="F3369" i="153"/>
  <c r="G3369" i="153"/>
  <c r="E3370" i="153"/>
  <c r="F3370" i="153"/>
  <c r="G3370" i="153"/>
  <c r="E3371" i="153"/>
  <c r="F3371" i="153"/>
  <c r="G3371" i="153"/>
  <c r="E3372" i="153"/>
  <c r="F3372" i="153"/>
  <c r="G3372" i="153"/>
  <c r="E3373" i="153"/>
  <c r="F3373" i="153"/>
  <c r="G3373" i="153"/>
  <c r="E3374" i="153"/>
  <c r="F3374" i="153"/>
  <c r="G3374" i="153"/>
  <c r="E3375" i="153"/>
  <c r="F3375" i="153"/>
  <c r="G3375" i="153"/>
  <c r="E3376" i="153"/>
  <c r="F3376" i="153"/>
  <c r="G3376" i="153"/>
  <c r="E3377" i="153"/>
  <c r="F3377" i="153"/>
  <c r="G3377" i="153"/>
  <c r="E3378" i="153"/>
  <c r="F3378" i="153"/>
  <c r="G3378" i="153"/>
  <c r="E3379" i="153"/>
  <c r="F3379" i="153"/>
  <c r="G3379" i="153"/>
  <c r="E3380" i="153"/>
  <c r="F3380" i="153"/>
  <c r="G3380" i="153"/>
  <c r="E3381" i="153"/>
  <c r="F3381" i="153"/>
  <c r="G3381" i="153"/>
  <c r="E3382" i="153"/>
  <c r="F3382" i="153"/>
  <c r="G3382" i="153"/>
  <c r="E3383" i="153"/>
  <c r="F3383" i="153"/>
  <c r="G3383" i="153"/>
  <c r="E3384" i="153"/>
  <c r="F3384" i="153"/>
  <c r="G3384" i="153"/>
  <c r="E3385" i="153"/>
  <c r="F3385" i="153"/>
  <c r="G3385" i="153"/>
  <c r="E3386" i="153"/>
  <c r="F3386" i="153"/>
  <c r="G3386" i="153"/>
  <c r="E3387" i="153"/>
  <c r="F3387" i="153"/>
  <c r="G3387" i="153"/>
  <c r="E3388" i="153"/>
  <c r="F3388" i="153"/>
  <c r="G3388" i="153"/>
  <c r="E3389" i="153"/>
  <c r="F3389" i="153"/>
  <c r="G3389" i="153"/>
  <c r="E3390" i="153"/>
  <c r="F3390" i="153"/>
  <c r="G3390" i="153"/>
  <c r="E3391" i="153"/>
  <c r="F3391" i="153"/>
  <c r="G3391" i="153"/>
  <c r="E3392" i="153"/>
  <c r="F3392" i="153"/>
  <c r="G3392" i="153"/>
  <c r="E3393" i="153"/>
  <c r="F3393" i="153"/>
  <c r="G3393" i="153"/>
  <c r="E3394" i="153"/>
  <c r="F3394" i="153"/>
  <c r="G3394" i="153"/>
  <c r="E3395" i="153"/>
  <c r="F3395" i="153"/>
  <c r="G3395" i="153"/>
  <c r="E3396" i="153"/>
  <c r="F3396" i="153"/>
  <c r="G3396" i="153"/>
  <c r="E3397" i="153"/>
  <c r="F3397" i="153"/>
  <c r="G3397" i="153"/>
  <c r="E3398" i="153"/>
  <c r="F3398" i="153"/>
  <c r="G3398" i="153"/>
  <c r="E3399" i="153"/>
  <c r="F3399" i="153"/>
  <c r="G3399" i="153"/>
  <c r="E3400" i="153"/>
  <c r="F3400" i="153"/>
  <c r="G3400" i="153"/>
  <c r="E3401" i="153"/>
  <c r="F3401" i="153"/>
  <c r="G3401" i="153"/>
  <c r="E3402" i="153"/>
  <c r="F3402" i="153"/>
  <c r="G3402" i="153"/>
  <c r="E3403" i="153"/>
  <c r="F3403" i="153"/>
  <c r="G3403" i="153"/>
  <c r="E3404" i="153"/>
  <c r="F3404" i="153"/>
  <c r="G3404" i="153"/>
  <c r="E3405" i="153"/>
  <c r="F3405" i="153"/>
  <c r="G3405" i="153"/>
  <c r="E3406" i="153"/>
  <c r="F3406" i="153"/>
  <c r="G3406" i="153"/>
  <c r="E3407" i="153"/>
  <c r="F3407" i="153"/>
  <c r="G3407" i="153"/>
  <c r="E3408" i="153"/>
  <c r="F3408" i="153"/>
  <c r="G3408" i="153"/>
  <c r="E3409" i="153"/>
  <c r="F3409" i="153"/>
  <c r="G3409" i="153"/>
  <c r="E3410" i="153"/>
  <c r="F3410" i="153"/>
  <c r="G3410" i="153"/>
  <c r="E3411" i="153"/>
  <c r="F3411" i="153"/>
  <c r="G3411" i="153"/>
  <c r="E3412" i="153"/>
  <c r="F3412" i="153"/>
  <c r="G3412" i="153"/>
  <c r="E3413" i="153"/>
  <c r="F3413" i="153"/>
  <c r="G3413" i="153"/>
  <c r="E3414" i="153"/>
  <c r="F3414" i="153"/>
  <c r="G3414" i="153"/>
  <c r="E3415" i="153"/>
  <c r="F3415" i="153"/>
  <c r="G3415" i="153"/>
  <c r="E3416" i="153"/>
  <c r="F3416" i="153"/>
  <c r="G3416" i="153"/>
  <c r="E3417" i="153"/>
  <c r="F3417" i="153"/>
  <c r="G3417" i="153"/>
  <c r="E3418" i="153"/>
  <c r="F3418" i="153"/>
  <c r="G3418" i="153"/>
  <c r="E3419" i="153"/>
  <c r="F3419" i="153"/>
  <c r="G3419" i="153"/>
  <c r="E3420" i="153"/>
  <c r="F3420" i="153"/>
  <c r="G3420" i="153"/>
  <c r="E3421" i="153"/>
  <c r="F3421" i="153"/>
  <c r="G3421" i="153"/>
  <c r="E3422" i="153"/>
  <c r="F3422" i="153"/>
  <c r="G3422" i="153"/>
  <c r="E3423" i="153"/>
  <c r="F3423" i="153"/>
  <c r="G3423" i="153"/>
  <c r="E3424" i="153"/>
  <c r="F3424" i="153"/>
  <c r="G3424" i="153"/>
  <c r="E3425" i="153"/>
  <c r="F3425" i="153"/>
  <c r="G3425" i="153"/>
  <c r="E3426" i="153"/>
  <c r="F3426" i="153"/>
  <c r="G3426" i="153"/>
  <c r="E3427" i="153"/>
  <c r="F3427" i="153"/>
  <c r="G3427" i="153"/>
  <c r="E3428" i="153"/>
  <c r="F3428" i="153"/>
  <c r="G3428" i="153"/>
  <c r="E3429" i="153"/>
  <c r="F3429" i="153"/>
  <c r="G3429" i="153"/>
  <c r="E3430" i="153"/>
  <c r="F3430" i="153"/>
  <c r="G3430" i="153"/>
  <c r="E3431" i="153"/>
  <c r="F3431" i="153"/>
  <c r="G3431" i="153"/>
  <c r="E3432" i="153"/>
  <c r="F3432" i="153"/>
  <c r="G3432" i="153"/>
  <c r="E3433" i="153"/>
  <c r="F3433" i="153"/>
  <c r="G3433" i="153"/>
  <c r="E3434" i="153"/>
  <c r="F3434" i="153"/>
  <c r="G3434" i="153"/>
  <c r="E3435" i="153"/>
  <c r="F3435" i="153"/>
  <c r="G3435" i="153"/>
  <c r="E3436" i="153"/>
  <c r="F3436" i="153"/>
  <c r="G3436" i="153"/>
  <c r="E3437" i="153"/>
  <c r="F3437" i="153"/>
  <c r="G3437" i="153"/>
  <c r="E3438" i="153"/>
  <c r="F3438" i="153"/>
  <c r="G3438" i="153"/>
  <c r="E3439" i="153"/>
  <c r="F3439" i="153"/>
  <c r="G3439" i="153"/>
  <c r="E3440" i="153"/>
  <c r="F3440" i="153"/>
  <c r="G3440" i="153"/>
  <c r="E3441" i="153"/>
  <c r="F3441" i="153"/>
  <c r="G3441" i="153"/>
  <c r="E3442" i="153"/>
  <c r="F3442" i="153"/>
  <c r="G3442" i="153"/>
  <c r="E3443" i="153"/>
  <c r="F3443" i="153"/>
  <c r="G3443" i="153"/>
  <c r="E3444" i="153"/>
  <c r="F3444" i="153"/>
  <c r="G3444" i="153"/>
  <c r="E3445" i="153"/>
  <c r="F3445" i="153"/>
  <c r="G3445" i="153"/>
  <c r="E3446" i="153"/>
  <c r="F3446" i="153"/>
  <c r="G3446" i="153"/>
  <c r="E3447" i="153"/>
  <c r="F3447" i="153"/>
  <c r="G3447" i="153"/>
  <c r="E3448" i="153"/>
  <c r="F3448" i="153"/>
  <c r="G3448" i="153"/>
  <c r="E3449" i="153"/>
  <c r="F3449" i="153"/>
  <c r="G3449" i="153"/>
  <c r="E3450" i="153"/>
  <c r="F3450" i="153"/>
  <c r="G3450" i="153"/>
  <c r="E3451" i="153"/>
  <c r="F3451" i="153"/>
  <c r="G3451" i="153"/>
  <c r="E3452" i="153"/>
  <c r="F3452" i="153"/>
  <c r="G3452" i="153"/>
  <c r="E3453" i="153"/>
  <c r="F3453" i="153"/>
  <c r="G3453" i="153"/>
  <c r="E3454" i="153"/>
  <c r="F3454" i="153"/>
  <c r="G3454" i="153"/>
  <c r="E3455" i="153"/>
  <c r="F3455" i="153"/>
  <c r="G3455" i="153"/>
  <c r="E3456" i="153"/>
  <c r="F3456" i="153"/>
  <c r="G3456" i="153"/>
  <c r="E3457" i="153"/>
  <c r="F3457" i="153"/>
  <c r="G3457" i="153"/>
  <c r="E3458" i="153"/>
  <c r="F3458" i="153"/>
  <c r="G3458" i="153"/>
  <c r="E3459" i="153"/>
  <c r="F3459" i="153"/>
  <c r="G3459" i="153"/>
  <c r="E3460" i="153"/>
  <c r="F3460" i="153"/>
  <c r="G3460" i="153"/>
  <c r="E3461" i="153"/>
  <c r="F3461" i="153"/>
  <c r="G3461" i="153"/>
  <c r="E3462" i="153"/>
  <c r="F3462" i="153"/>
  <c r="G3462" i="153"/>
  <c r="E3463" i="153"/>
  <c r="F3463" i="153"/>
  <c r="G3463" i="153"/>
  <c r="E3464" i="153"/>
  <c r="F3464" i="153"/>
  <c r="G3464" i="153"/>
  <c r="E3465" i="153"/>
  <c r="F3465" i="153"/>
  <c r="G3465" i="153"/>
  <c r="E3466" i="153"/>
  <c r="F3466" i="153"/>
  <c r="G3466" i="153"/>
  <c r="E3467" i="153"/>
  <c r="F3467" i="153"/>
  <c r="G3467" i="153"/>
  <c r="E3468" i="153"/>
  <c r="F3468" i="153"/>
  <c r="G3468" i="153"/>
  <c r="E3469" i="153"/>
  <c r="F3469" i="153"/>
  <c r="G3469" i="153"/>
  <c r="E3470" i="153"/>
  <c r="F3470" i="153"/>
  <c r="G3470" i="153"/>
  <c r="E3471" i="153"/>
  <c r="F3471" i="153"/>
  <c r="G3471" i="153"/>
  <c r="E3472" i="153"/>
  <c r="F3472" i="153"/>
  <c r="G3472" i="153"/>
  <c r="E3473" i="153"/>
  <c r="F3473" i="153"/>
  <c r="G3473" i="153"/>
  <c r="E3474" i="153"/>
  <c r="F3474" i="153"/>
  <c r="G3474" i="153"/>
  <c r="E3475" i="153"/>
  <c r="F3475" i="153"/>
  <c r="G3475" i="153"/>
  <c r="E3476" i="153"/>
  <c r="F3476" i="153"/>
  <c r="G3476" i="153"/>
  <c r="E3477" i="153"/>
  <c r="F3477" i="153"/>
  <c r="G3477" i="153"/>
  <c r="E3478" i="153"/>
  <c r="F3478" i="153"/>
  <c r="G3478" i="153"/>
  <c r="E3479" i="153"/>
  <c r="F3479" i="153"/>
  <c r="G3479" i="153"/>
  <c r="E3480" i="153"/>
  <c r="F3480" i="153"/>
  <c r="G3480" i="153"/>
  <c r="E3481" i="153"/>
  <c r="F3481" i="153"/>
  <c r="G3481" i="153"/>
  <c r="E3482" i="153"/>
  <c r="F3482" i="153"/>
  <c r="G3482" i="153"/>
  <c r="E3483" i="153"/>
  <c r="F3483" i="153"/>
  <c r="G3483" i="153"/>
  <c r="E3484" i="153"/>
  <c r="F3484" i="153"/>
  <c r="G3484" i="153"/>
  <c r="E3485" i="153"/>
  <c r="F3485" i="153"/>
  <c r="G3485" i="153"/>
  <c r="E3486" i="153"/>
  <c r="F3486" i="153"/>
  <c r="G3486" i="153"/>
  <c r="E3487" i="153"/>
  <c r="F3487" i="153"/>
  <c r="G3487" i="153"/>
  <c r="E3488" i="153"/>
  <c r="F3488" i="153"/>
  <c r="G3488" i="153"/>
  <c r="E3489" i="153"/>
  <c r="F3489" i="153"/>
  <c r="G3489" i="153"/>
  <c r="E3490" i="153"/>
  <c r="F3490" i="153"/>
  <c r="G3490" i="153"/>
  <c r="E3491" i="153"/>
  <c r="F3491" i="153"/>
  <c r="G3491" i="153"/>
  <c r="E3492" i="153"/>
  <c r="F3492" i="153"/>
  <c r="G3492" i="153"/>
  <c r="E3493" i="153"/>
  <c r="F3493" i="153"/>
  <c r="G3493" i="153"/>
  <c r="E3494" i="153"/>
  <c r="F3494" i="153"/>
  <c r="G3494" i="153"/>
  <c r="E3495" i="153"/>
  <c r="F3495" i="153"/>
  <c r="G3495" i="153"/>
  <c r="E3496" i="153"/>
  <c r="F3496" i="153"/>
  <c r="G3496" i="153"/>
  <c r="E3497" i="153"/>
  <c r="F3497" i="153"/>
  <c r="G3497" i="153"/>
  <c r="E3498" i="153"/>
  <c r="F3498" i="153"/>
  <c r="G3498" i="153"/>
  <c r="E3499" i="153"/>
  <c r="F3499" i="153"/>
  <c r="G3499" i="153"/>
  <c r="E3500" i="153"/>
  <c r="F3500" i="153"/>
  <c r="G3500" i="153"/>
  <c r="E3501" i="153"/>
  <c r="F3501" i="153"/>
  <c r="G3501" i="153"/>
  <c r="E3502" i="153"/>
  <c r="F3502" i="153"/>
  <c r="G3502" i="153"/>
  <c r="E3503" i="153"/>
  <c r="F3503" i="153"/>
  <c r="G3503" i="153"/>
  <c r="E3504" i="153"/>
  <c r="F3504" i="153"/>
  <c r="G3504" i="153"/>
  <c r="E3505" i="153"/>
  <c r="F3505" i="153"/>
  <c r="G3505" i="153"/>
  <c r="E3506" i="153"/>
  <c r="F3506" i="153"/>
  <c r="G3506" i="153"/>
  <c r="E3507" i="153"/>
  <c r="F3507" i="153"/>
  <c r="G3507" i="153"/>
  <c r="E3508" i="153"/>
  <c r="F3508" i="153"/>
  <c r="G3508" i="153"/>
  <c r="E3509" i="153"/>
  <c r="F3509" i="153"/>
  <c r="G3509" i="153"/>
  <c r="E3510" i="153"/>
  <c r="F3510" i="153"/>
  <c r="G3510" i="153"/>
  <c r="E3511" i="153"/>
  <c r="F3511" i="153"/>
  <c r="G3511" i="153"/>
  <c r="E3512" i="153"/>
  <c r="F3512" i="153"/>
  <c r="G3512" i="153"/>
  <c r="E3513" i="153"/>
  <c r="F3513" i="153"/>
  <c r="G3513" i="153"/>
  <c r="E3514" i="153"/>
  <c r="F3514" i="153"/>
  <c r="G3514" i="153"/>
  <c r="E3515" i="153"/>
  <c r="F3515" i="153"/>
  <c r="G3515" i="153"/>
  <c r="E3516" i="153"/>
  <c r="F3516" i="153"/>
  <c r="G3516" i="153"/>
  <c r="E3517" i="153"/>
  <c r="F3517" i="153"/>
  <c r="G3517" i="153"/>
  <c r="E3518" i="153"/>
  <c r="F3518" i="153"/>
  <c r="G3518" i="153"/>
  <c r="E3519" i="153"/>
  <c r="F3519" i="153"/>
  <c r="G3519" i="153"/>
  <c r="E3520" i="153"/>
  <c r="F3520" i="153"/>
  <c r="G3520" i="153"/>
  <c r="E3521" i="153"/>
  <c r="F3521" i="153"/>
  <c r="G3521" i="153"/>
  <c r="E3522" i="153"/>
  <c r="F3522" i="153"/>
  <c r="G3522" i="153"/>
  <c r="E3523" i="153"/>
  <c r="F3523" i="153"/>
  <c r="G3523" i="153"/>
  <c r="E3524" i="153"/>
  <c r="F3524" i="153"/>
  <c r="G3524" i="153"/>
  <c r="E3525" i="153"/>
  <c r="F3525" i="153"/>
  <c r="G3525" i="153"/>
  <c r="E3526" i="153"/>
  <c r="F3526" i="153"/>
  <c r="G3526" i="153"/>
  <c r="E3527" i="153"/>
  <c r="F3527" i="153"/>
  <c r="G3527" i="153"/>
  <c r="E3528" i="153"/>
  <c r="F3528" i="153"/>
  <c r="G3528" i="153"/>
  <c r="E3529" i="153"/>
  <c r="F3529" i="153"/>
  <c r="G3529" i="153"/>
  <c r="E3530" i="153"/>
  <c r="F3530" i="153"/>
  <c r="G3530" i="153"/>
  <c r="E3531" i="153"/>
  <c r="F3531" i="153"/>
  <c r="G3531" i="153"/>
  <c r="E3532" i="153"/>
  <c r="F3532" i="153"/>
  <c r="G3532" i="153"/>
  <c r="E3533" i="153"/>
  <c r="F3533" i="153"/>
  <c r="G3533" i="153"/>
  <c r="E3534" i="153"/>
  <c r="F3534" i="153"/>
  <c r="G3534" i="153"/>
  <c r="E3535" i="153"/>
  <c r="F3535" i="153"/>
  <c r="G3535" i="153"/>
  <c r="E3536" i="153"/>
  <c r="F3536" i="153"/>
  <c r="G3536" i="153"/>
  <c r="E3537" i="153"/>
  <c r="F3537" i="153"/>
  <c r="G3537" i="153"/>
  <c r="E3538" i="153"/>
  <c r="F3538" i="153"/>
  <c r="G3538" i="153"/>
  <c r="E3539" i="153"/>
  <c r="F3539" i="153"/>
  <c r="G3539" i="153"/>
  <c r="E3540" i="153"/>
  <c r="F3540" i="153"/>
  <c r="G3540" i="153"/>
  <c r="E3541" i="153"/>
  <c r="F3541" i="153"/>
  <c r="G3541" i="153"/>
  <c r="E3542" i="153"/>
  <c r="F3542" i="153"/>
  <c r="G3542" i="153"/>
  <c r="E3543" i="153"/>
  <c r="F3543" i="153"/>
  <c r="G3543" i="153"/>
  <c r="E3544" i="153"/>
  <c r="F3544" i="153"/>
  <c r="G3544" i="153"/>
  <c r="E3545" i="153"/>
  <c r="F3545" i="153"/>
  <c r="G3545" i="153"/>
  <c r="E3546" i="153"/>
  <c r="F3546" i="153"/>
  <c r="G3546" i="153"/>
  <c r="E3547" i="153"/>
  <c r="F3547" i="153"/>
  <c r="G3547" i="153"/>
  <c r="E3548" i="153"/>
  <c r="F3548" i="153"/>
  <c r="G3548" i="153"/>
  <c r="E3549" i="153"/>
  <c r="F3549" i="153"/>
  <c r="G3549" i="153"/>
  <c r="E3550" i="153"/>
  <c r="F3550" i="153"/>
  <c r="G3550" i="153"/>
  <c r="E3551" i="153"/>
  <c r="F3551" i="153"/>
  <c r="G3551" i="153"/>
  <c r="E3552" i="153"/>
  <c r="F3552" i="153"/>
  <c r="G3552" i="153"/>
  <c r="E3553" i="153"/>
  <c r="F3553" i="153"/>
  <c r="G3553" i="153"/>
  <c r="E3554" i="153"/>
  <c r="F3554" i="153"/>
  <c r="G3554" i="153"/>
  <c r="E3555" i="153"/>
  <c r="F3555" i="153"/>
  <c r="G3555" i="153"/>
  <c r="E3556" i="153"/>
  <c r="F3556" i="153"/>
  <c r="G3556" i="153"/>
  <c r="E3557" i="153"/>
  <c r="F3557" i="153"/>
  <c r="G3557" i="153"/>
  <c r="E3558" i="153"/>
  <c r="F3558" i="153"/>
  <c r="G3558" i="153"/>
  <c r="E3559" i="153"/>
  <c r="F3559" i="153"/>
  <c r="G3559" i="153"/>
  <c r="E3560" i="153"/>
  <c r="F3560" i="153"/>
  <c r="G3560" i="153"/>
  <c r="E3561" i="153"/>
  <c r="F3561" i="153"/>
  <c r="G3561" i="153"/>
  <c r="E3562" i="153"/>
  <c r="F3562" i="153"/>
  <c r="G3562" i="153"/>
  <c r="E3563" i="153"/>
  <c r="F3563" i="153"/>
  <c r="G3563" i="153"/>
  <c r="E3564" i="153"/>
  <c r="F3564" i="153"/>
  <c r="G3564" i="153"/>
  <c r="E3565" i="153"/>
  <c r="F3565" i="153"/>
  <c r="G3565" i="153"/>
  <c r="E3566" i="153"/>
  <c r="F3566" i="153"/>
  <c r="G3566" i="153"/>
  <c r="E3567" i="153"/>
  <c r="F3567" i="153"/>
  <c r="G3567" i="153"/>
  <c r="E3568" i="153"/>
  <c r="F3568" i="153"/>
  <c r="G3568" i="153"/>
  <c r="E3569" i="153"/>
  <c r="F3569" i="153"/>
  <c r="G3569" i="153"/>
  <c r="E3570" i="153"/>
  <c r="F3570" i="153"/>
  <c r="G3570" i="153"/>
  <c r="E3571" i="153"/>
  <c r="F3571" i="153"/>
  <c r="G3571" i="153"/>
  <c r="E3572" i="153"/>
  <c r="F3572" i="153"/>
  <c r="G3572" i="153"/>
  <c r="E3573" i="153"/>
  <c r="F3573" i="153"/>
  <c r="G3573" i="153"/>
  <c r="E3574" i="153"/>
  <c r="F3574" i="153"/>
  <c r="G3574" i="153"/>
  <c r="E3575" i="153"/>
  <c r="F3575" i="153"/>
  <c r="G3575" i="153"/>
  <c r="E3576" i="153"/>
  <c r="F3576" i="153"/>
  <c r="G3576" i="153"/>
  <c r="E3577" i="153"/>
  <c r="F3577" i="153"/>
  <c r="G3577" i="153"/>
  <c r="E3578" i="153"/>
  <c r="F3578" i="153"/>
  <c r="G3578" i="153"/>
  <c r="E3579" i="153"/>
  <c r="F3579" i="153"/>
  <c r="G3579" i="153"/>
  <c r="E3580" i="153"/>
  <c r="F3580" i="153"/>
  <c r="G3580" i="153"/>
  <c r="E3581" i="153"/>
  <c r="F3581" i="153"/>
  <c r="G3581" i="153"/>
  <c r="E3582" i="153"/>
  <c r="F3582" i="153"/>
  <c r="G3582" i="153"/>
  <c r="E3583" i="153"/>
  <c r="F3583" i="153"/>
  <c r="G3583" i="153"/>
  <c r="E3584" i="153"/>
  <c r="F3584" i="153"/>
  <c r="G3584" i="153"/>
  <c r="E3585" i="153"/>
  <c r="F3585" i="153"/>
  <c r="G3585" i="153"/>
  <c r="E3586" i="153"/>
  <c r="F3586" i="153"/>
  <c r="G3586" i="153"/>
  <c r="E3587" i="153"/>
  <c r="F3587" i="153"/>
  <c r="G3587" i="153"/>
  <c r="E3588" i="153"/>
  <c r="F3588" i="153"/>
  <c r="G3588" i="153"/>
  <c r="E3589" i="153"/>
  <c r="F3589" i="153"/>
  <c r="G3589" i="153"/>
  <c r="E3590" i="153"/>
  <c r="F3590" i="153"/>
  <c r="G3590" i="153"/>
  <c r="E3591" i="153"/>
  <c r="F3591" i="153"/>
  <c r="G3591" i="153"/>
  <c r="E3592" i="153"/>
  <c r="F3592" i="153"/>
  <c r="G3592" i="153"/>
  <c r="E3593" i="153"/>
  <c r="F3593" i="153"/>
  <c r="G3593" i="153"/>
  <c r="E3594" i="153"/>
  <c r="F3594" i="153"/>
  <c r="G3594" i="153"/>
  <c r="E3595" i="153"/>
  <c r="F3595" i="153"/>
  <c r="G3595" i="153"/>
  <c r="E3596" i="153"/>
  <c r="F3596" i="153"/>
  <c r="G3596" i="153"/>
  <c r="E3597" i="153"/>
  <c r="F3597" i="153"/>
  <c r="G3597" i="153"/>
  <c r="E3598" i="153"/>
  <c r="F3598" i="153"/>
  <c r="G3598" i="153"/>
  <c r="E3599" i="153"/>
  <c r="F3599" i="153"/>
  <c r="G3599" i="153"/>
  <c r="E3600" i="153"/>
  <c r="F3600" i="153"/>
  <c r="G3600" i="153"/>
  <c r="E3601" i="153"/>
  <c r="F3601" i="153"/>
  <c r="G3601" i="153"/>
  <c r="E3602" i="153"/>
  <c r="F3602" i="153"/>
  <c r="G3602" i="153"/>
  <c r="E3603" i="153"/>
  <c r="F3603" i="153"/>
  <c r="G3603" i="153"/>
  <c r="E3604" i="153"/>
  <c r="F3604" i="153"/>
  <c r="G3604" i="153"/>
  <c r="E3605" i="153"/>
  <c r="F3605" i="153"/>
  <c r="G3605" i="153"/>
  <c r="E3606" i="153"/>
  <c r="F3606" i="153"/>
  <c r="G3606" i="153"/>
  <c r="E3607" i="153"/>
  <c r="F3607" i="153"/>
  <c r="G3607" i="153"/>
  <c r="E3608" i="153"/>
  <c r="F3608" i="153"/>
  <c r="G3608" i="153"/>
  <c r="E3609" i="153"/>
  <c r="F3609" i="153"/>
  <c r="G3609" i="153"/>
  <c r="E3610" i="153"/>
  <c r="F3610" i="153"/>
  <c r="G3610" i="153"/>
  <c r="E3611" i="153"/>
  <c r="F3611" i="153"/>
  <c r="G3611" i="153"/>
  <c r="E3612" i="153"/>
  <c r="F3612" i="153"/>
  <c r="G3612" i="153"/>
  <c r="E3613" i="153"/>
  <c r="F3613" i="153"/>
  <c r="G3613" i="153"/>
  <c r="E3614" i="153"/>
  <c r="F3614" i="153"/>
  <c r="G3614" i="153"/>
  <c r="E3615" i="153"/>
  <c r="F3615" i="153"/>
  <c r="G3615" i="153"/>
  <c r="E3616" i="153"/>
  <c r="F3616" i="153"/>
  <c r="G3616" i="153"/>
  <c r="E3617" i="153"/>
  <c r="F3617" i="153"/>
  <c r="G3617" i="153"/>
  <c r="E3618" i="153"/>
  <c r="F3618" i="153"/>
  <c r="G3618" i="153"/>
  <c r="E3619" i="153"/>
  <c r="F3619" i="153"/>
  <c r="G3619" i="153"/>
  <c r="E3620" i="153"/>
  <c r="F3620" i="153"/>
  <c r="G3620" i="153"/>
  <c r="E3621" i="153"/>
  <c r="F3621" i="153"/>
  <c r="G3621" i="153"/>
  <c r="E3622" i="153"/>
  <c r="F3622" i="153"/>
  <c r="G3622" i="153"/>
  <c r="E3623" i="153"/>
  <c r="F3623" i="153"/>
  <c r="G3623" i="153"/>
  <c r="E3624" i="153"/>
  <c r="F3624" i="153"/>
  <c r="G3624" i="153"/>
  <c r="E3625" i="153"/>
  <c r="F3625" i="153"/>
  <c r="G3625" i="153"/>
  <c r="E3626" i="153"/>
  <c r="F3626" i="153"/>
  <c r="G3626" i="153"/>
  <c r="E3627" i="153"/>
  <c r="F3627" i="153"/>
  <c r="G3627" i="153"/>
  <c r="E3628" i="153"/>
  <c r="F3628" i="153"/>
  <c r="G3628" i="153"/>
  <c r="E3629" i="153"/>
  <c r="F3629" i="153"/>
  <c r="G3629" i="153"/>
  <c r="E3630" i="153"/>
  <c r="F3630" i="153"/>
  <c r="G3630" i="153"/>
  <c r="E3631" i="153"/>
  <c r="F3631" i="153"/>
  <c r="G3631" i="153"/>
  <c r="E3632" i="153"/>
  <c r="F3632" i="153"/>
  <c r="G3632" i="153"/>
  <c r="E3633" i="153"/>
  <c r="F3633" i="153"/>
  <c r="G3633" i="153"/>
  <c r="E3634" i="153"/>
  <c r="F3634" i="153"/>
  <c r="G3634" i="153"/>
  <c r="E3635" i="153"/>
  <c r="F3635" i="153"/>
  <c r="G3635" i="153"/>
  <c r="E3636" i="153"/>
  <c r="F3636" i="153"/>
  <c r="G3636" i="153"/>
  <c r="E3637" i="153"/>
  <c r="F3637" i="153"/>
  <c r="G3637" i="153"/>
  <c r="E3638" i="153"/>
  <c r="F3638" i="153"/>
  <c r="G3638" i="153"/>
  <c r="E3639" i="153"/>
  <c r="F3639" i="153"/>
  <c r="G3639" i="153"/>
  <c r="E3640" i="153"/>
  <c r="F3640" i="153"/>
  <c r="G3640" i="153"/>
  <c r="E3641" i="153"/>
  <c r="F3641" i="153"/>
  <c r="G3641" i="153"/>
  <c r="E3642" i="153"/>
  <c r="F3642" i="153"/>
  <c r="G3642" i="153"/>
  <c r="E3643" i="153"/>
  <c r="F3643" i="153"/>
  <c r="G3643" i="153"/>
  <c r="E3644" i="153"/>
  <c r="F3644" i="153"/>
  <c r="G3644" i="153"/>
  <c r="E3645" i="153"/>
  <c r="F3645" i="153"/>
  <c r="G3645" i="153"/>
  <c r="E3646" i="153"/>
  <c r="F3646" i="153"/>
  <c r="G3646" i="153"/>
  <c r="E3647" i="153"/>
  <c r="F3647" i="153"/>
  <c r="G3647" i="153"/>
  <c r="E3648" i="153"/>
  <c r="F3648" i="153"/>
  <c r="G3648" i="153"/>
  <c r="E3649" i="153"/>
  <c r="F3649" i="153"/>
  <c r="G3649" i="153"/>
  <c r="E3650" i="153"/>
  <c r="F3650" i="153"/>
  <c r="G3650" i="153"/>
  <c r="E3651" i="153"/>
  <c r="F3651" i="153"/>
  <c r="G3651" i="153"/>
  <c r="E3652" i="153"/>
  <c r="F3652" i="153"/>
  <c r="G3652" i="153"/>
  <c r="E3653" i="153"/>
  <c r="F3653" i="153"/>
  <c r="G3653" i="153"/>
  <c r="E3654" i="153"/>
  <c r="F3654" i="153"/>
  <c r="G3654" i="153"/>
  <c r="E3655" i="153"/>
  <c r="F3655" i="153"/>
  <c r="G3655" i="153"/>
  <c r="E3656" i="153"/>
  <c r="F3656" i="153"/>
  <c r="G3656" i="153"/>
  <c r="E3657" i="153"/>
  <c r="F3657" i="153"/>
  <c r="G3657" i="153"/>
  <c r="E3658" i="153"/>
  <c r="F3658" i="153"/>
  <c r="G3658" i="153"/>
  <c r="E3659" i="153"/>
  <c r="F3659" i="153"/>
  <c r="G3659" i="153"/>
  <c r="E3660" i="153"/>
  <c r="F3660" i="153"/>
  <c r="G3660" i="153"/>
  <c r="E3661" i="153"/>
  <c r="F3661" i="153"/>
  <c r="G3661" i="153"/>
  <c r="E3662" i="153"/>
  <c r="F3662" i="153"/>
  <c r="G3662" i="153"/>
  <c r="E3663" i="153"/>
  <c r="F3663" i="153"/>
  <c r="G3663" i="153"/>
  <c r="E3664" i="153"/>
  <c r="F3664" i="153"/>
  <c r="G3664" i="153"/>
  <c r="E3665" i="153"/>
  <c r="F3665" i="153"/>
  <c r="G3665" i="153"/>
  <c r="E3666" i="153"/>
  <c r="F3666" i="153"/>
  <c r="G3666" i="153"/>
  <c r="E3667" i="153"/>
  <c r="F3667" i="153"/>
  <c r="G3667" i="153"/>
  <c r="E3668" i="153"/>
  <c r="F3668" i="153"/>
  <c r="G3668" i="153"/>
  <c r="E3669" i="153"/>
  <c r="F3669" i="153"/>
  <c r="G3669" i="153"/>
  <c r="E3670" i="153"/>
  <c r="F3670" i="153"/>
  <c r="G3670" i="153"/>
  <c r="E3671" i="153"/>
  <c r="F3671" i="153"/>
  <c r="G3671" i="153"/>
  <c r="E3672" i="153"/>
  <c r="F3672" i="153"/>
  <c r="G3672" i="153"/>
  <c r="E3673" i="153"/>
  <c r="F3673" i="153"/>
  <c r="G3673" i="153"/>
  <c r="E3674" i="153"/>
  <c r="F3674" i="153"/>
  <c r="G3674" i="153"/>
  <c r="E3675" i="153"/>
  <c r="F3675" i="153"/>
  <c r="G3675" i="153"/>
  <c r="E3676" i="153"/>
  <c r="F3676" i="153"/>
  <c r="G3676" i="153"/>
  <c r="E3677" i="153"/>
  <c r="F3677" i="153"/>
  <c r="G3677" i="153"/>
  <c r="E3678" i="153"/>
  <c r="F3678" i="153"/>
  <c r="G3678" i="153"/>
  <c r="E3679" i="153"/>
  <c r="F3679" i="153"/>
  <c r="G3679" i="153"/>
  <c r="E3680" i="153"/>
  <c r="F3680" i="153"/>
  <c r="G3680" i="153"/>
  <c r="E3681" i="153"/>
  <c r="F3681" i="153"/>
  <c r="G3681" i="153"/>
  <c r="E3682" i="153"/>
  <c r="F3682" i="153"/>
  <c r="G3682" i="153"/>
  <c r="E3683" i="153"/>
  <c r="F3683" i="153"/>
  <c r="G3683" i="153"/>
  <c r="E3684" i="153"/>
  <c r="F3684" i="153"/>
  <c r="G3684" i="153"/>
  <c r="E3685" i="153"/>
  <c r="F3685" i="153"/>
  <c r="G3685" i="153"/>
  <c r="E3686" i="153"/>
  <c r="F3686" i="153"/>
  <c r="G3686" i="153"/>
  <c r="E3687" i="153"/>
  <c r="F3687" i="153"/>
  <c r="G3687" i="153"/>
  <c r="E3688" i="153"/>
  <c r="F3688" i="153"/>
  <c r="G3688" i="153"/>
  <c r="E3689" i="153"/>
  <c r="F3689" i="153"/>
  <c r="G3689" i="153"/>
  <c r="E3690" i="153"/>
  <c r="F3690" i="153"/>
  <c r="G3690" i="153"/>
  <c r="E3691" i="153"/>
  <c r="F3691" i="153"/>
  <c r="G3691" i="153"/>
  <c r="E3692" i="153"/>
  <c r="F3692" i="153"/>
  <c r="G3692" i="153"/>
  <c r="E3693" i="153"/>
  <c r="F3693" i="153"/>
  <c r="G3693" i="153"/>
  <c r="E3694" i="153"/>
  <c r="F3694" i="153"/>
  <c r="G3694" i="153"/>
  <c r="E3695" i="153"/>
  <c r="F3695" i="153"/>
  <c r="G3695" i="153"/>
  <c r="E3696" i="153"/>
  <c r="F3696" i="153"/>
  <c r="G3696" i="153"/>
  <c r="E3697" i="153"/>
  <c r="F3697" i="153"/>
  <c r="G3697" i="153"/>
  <c r="E3698" i="153"/>
  <c r="F3698" i="153"/>
  <c r="G3698" i="153"/>
  <c r="E3699" i="153"/>
  <c r="F3699" i="153"/>
  <c r="G3699" i="153"/>
  <c r="E3700" i="153"/>
  <c r="F3700" i="153"/>
  <c r="G3700" i="153"/>
  <c r="E3701" i="153"/>
  <c r="F3701" i="153"/>
  <c r="G3701" i="153"/>
  <c r="E3702" i="153"/>
  <c r="F3702" i="153"/>
  <c r="G3702" i="153"/>
  <c r="E3703" i="153"/>
  <c r="F3703" i="153"/>
  <c r="G3703" i="153"/>
  <c r="E3704" i="153"/>
  <c r="F3704" i="153"/>
  <c r="G3704" i="153"/>
  <c r="E3705" i="153"/>
  <c r="F3705" i="153"/>
  <c r="G3705" i="153"/>
  <c r="E3706" i="153"/>
  <c r="F3706" i="153"/>
  <c r="G3706" i="153"/>
  <c r="E3707" i="153"/>
  <c r="F3707" i="153"/>
  <c r="G3707" i="153"/>
  <c r="E3708" i="153"/>
  <c r="F3708" i="153"/>
  <c r="G3708" i="153"/>
  <c r="E3709" i="153"/>
  <c r="F3709" i="153"/>
  <c r="G3709" i="153"/>
  <c r="E3710" i="153"/>
  <c r="F3710" i="153"/>
  <c r="G3710" i="153"/>
  <c r="E3711" i="153"/>
  <c r="F3711" i="153"/>
  <c r="G3711" i="153"/>
  <c r="E3712" i="153"/>
  <c r="F3712" i="153"/>
  <c r="G3712" i="153"/>
  <c r="E3713" i="153"/>
  <c r="F3713" i="153"/>
  <c r="G3713" i="153"/>
  <c r="E3714" i="153"/>
  <c r="F3714" i="153"/>
  <c r="G3714" i="153"/>
  <c r="E3715" i="153"/>
  <c r="F3715" i="153"/>
  <c r="G3715" i="153"/>
  <c r="E3716" i="153"/>
  <c r="F3716" i="153"/>
  <c r="G3716" i="153"/>
  <c r="E3717" i="153"/>
  <c r="F3717" i="153"/>
  <c r="G3717" i="153"/>
  <c r="E3718" i="153"/>
  <c r="F3718" i="153"/>
  <c r="G3718" i="153"/>
  <c r="E3719" i="153"/>
  <c r="F3719" i="153"/>
  <c r="G3719" i="153"/>
  <c r="E3720" i="153"/>
  <c r="F3720" i="153"/>
  <c r="G3720" i="153"/>
  <c r="E3721" i="153"/>
  <c r="F3721" i="153"/>
  <c r="G3721" i="153"/>
  <c r="E3722" i="153"/>
  <c r="F3722" i="153"/>
  <c r="G3722" i="153"/>
  <c r="E3723" i="153"/>
  <c r="F3723" i="153"/>
  <c r="G3723" i="153"/>
  <c r="E3724" i="153"/>
  <c r="F3724" i="153"/>
  <c r="G3724" i="153"/>
  <c r="E3725" i="153"/>
  <c r="F3725" i="153"/>
  <c r="G3725" i="153"/>
  <c r="E3726" i="153"/>
  <c r="F3726" i="153"/>
  <c r="G3726" i="153"/>
  <c r="E3727" i="153"/>
  <c r="F3727" i="153"/>
  <c r="G3727" i="153"/>
  <c r="E3728" i="153"/>
  <c r="F3728" i="153"/>
  <c r="G3728" i="153"/>
  <c r="E3729" i="153"/>
  <c r="F3729" i="153"/>
  <c r="G3729" i="153"/>
  <c r="E3730" i="153"/>
  <c r="F3730" i="153"/>
  <c r="G3730" i="153"/>
  <c r="E3731" i="153"/>
  <c r="F3731" i="153"/>
  <c r="G3731" i="153"/>
  <c r="E3732" i="153"/>
  <c r="F3732" i="153"/>
  <c r="G3732" i="153"/>
  <c r="E3733" i="153"/>
  <c r="F3733" i="153"/>
  <c r="G3733" i="153"/>
  <c r="E3734" i="153"/>
  <c r="F3734" i="153"/>
  <c r="G3734" i="153"/>
  <c r="E3735" i="153"/>
  <c r="F3735" i="153"/>
  <c r="G3735" i="153"/>
  <c r="E3736" i="153"/>
  <c r="F3736" i="153"/>
  <c r="G3736" i="153"/>
  <c r="E3737" i="153"/>
  <c r="F3737" i="153"/>
  <c r="G3737" i="153"/>
  <c r="E3738" i="153"/>
  <c r="F3738" i="153"/>
  <c r="G3738" i="153"/>
  <c r="E3739" i="153"/>
  <c r="F3739" i="153"/>
  <c r="G3739" i="153"/>
  <c r="E3740" i="153"/>
  <c r="F3740" i="153"/>
  <c r="G3740" i="153"/>
  <c r="E3741" i="153"/>
  <c r="F3741" i="153"/>
  <c r="G3741" i="153"/>
  <c r="E3742" i="153"/>
  <c r="F3742" i="153"/>
  <c r="G3742" i="153"/>
  <c r="E3743" i="153"/>
  <c r="F3743" i="153"/>
  <c r="G3743" i="153"/>
  <c r="E3744" i="153"/>
  <c r="F3744" i="153"/>
  <c r="G3744" i="153"/>
  <c r="E3745" i="153"/>
  <c r="F3745" i="153"/>
  <c r="G3745" i="153"/>
  <c r="E3746" i="153"/>
  <c r="F3746" i="153"/>
  <c r="G3746" i="153"/>
  <c r="E3747" i="153"/>
  <c r="F3747" i="153"/>
  <c r="G3747" i="153"/>
  <c r="E3748" i="153"/>
  <c r="F3748" i="153"/>
  <c r="G3748" i="153"/>
  <c r="E3749" i="153"/>
  <c r="F3749" i="153"/>
  <c r="G3749" i="153"/>
  <c r="E3750" i="153"/>
  <c r="F3750" i="153"/>
  <c r="G3750" i="153"/>
  <c r="E3751" i="153"/>
  <c r="F3751" i="153"/>
  <c r="G3751" i="153"/>
  <c r="E3752" i="153"/>
  <c r="F3752" i="153"/>
  <c r="G3752" i="153"/>
  <c r="E3753" i="153"/>
  <c r="F3753" i="153"/>
  <c r="G3753" i="153"/>
  <c r="E3754" i="153"/>
  <c r="F3754" i="153"/>
  <c r="G3754" i="153"/>
  <c r="E3755" i="153"/>
  <c r="F3755" i="153"/>
  <c r="G3755" i="153"/>
  <c r="E3756" i="153"/>
  <c r="F3756" i="153"/>
  <c r="G3756" i="153"/>
  <c r="E3757" i="153"/>
  <c r="F3757" i="153"/>
  <c r="G3757" i="153"/>
  <c r="E3758" i="153"/>
  <c r="F3758" i="153"/>
  <c r="G3758" i="153"/>
  <c r="E3759" i="153"/>
  <c r="F3759" i="153"/>
  <c r="G3759" i="153"/>
  <c r="E3760" i="153"/>
  <c r="F3760" i="153"/>
  <c r="G3760" i="153"/>
  <c r="E3761" i="153"/>
  <c r="F3761" i="153"/>
  <c r="G3761" i="153"/>
  <c r="E3762" i="153"/>
  <c r="F3762" i="153"/>
  <c r="G3762" i="153"/>
  <c r="E3763" i="153"/>
  <c r="F3763" i="153"/>
  <c r="G3763" i="153"/>
  <c r="E3764" i="153"/>
  <c r="F3764" i="153"/>
  <c r="G3764" i="153"/>
  <c r="E3765" i="153"/>
  <c r="F3765" i="153"/>
  <c r="G3765" i="153"/>
  <c r="E3766" i="153"/>
  <c r="F3766" i="153"/>
  <c r="G3766" i="153"/>
  <c r="E3767" i="153"/>
  <c r="F3767" i="153"/>
  <c r="G3767" i="153"/>
  <c r="E3768" i="153"/>
  <c r="F3768" i="153"/>
  <c r="G3768" i="153"/>
  <c r="E3769" i="153"/>
  <c r="F3769" i="153"/>
  <c r="G3769" i="153"/>
  <c r="E3770" i="153"/>
  <c r="F3770" i="153"/>
  <c r="G3770" i="153"/>
  <c r="E3771" i="153"/>
  <c r="F3771" i="153"/>
  <c r="G3771" i="153"/>
  <c r="E3772" i="153"/>
  <c r="F3772" i="153"/>
  <c r="G3772" i="153"/>
  <c r="E3773" i="153"/>
  <c r="F3773" i="153"/>
  <c r="G3773" i="153"/>
  <c r="E3774" i="153"/>
  <c r="F3774" i="153"/>
  <c r="G3774" i="153"/>
  <c r="E3775" i="153"/>
  <c r="F3775" i="153"/>
  <c r="G3775" i="153"/>
  <c r="E3776" i="153"/>
  <c r="F3776" i="153"/>
  <c r="G3776" i="153"/>
  <c r="E3777" i="153"/>
  <c r="F3777" i="153"/>
  <c r="G3777" i="153"/>
  <c r="E3778" i="153"/>
  <c r="F3778" i="153"/>
  <c r="G3778" i="153"/>
  <c r="E3779" i="153"/>
  <c r="F3779" i="153"/>
  <c r="G3779" i="153"/>
  <c r="E3780" i="153"/>
  <c r="F3780" i="153"/>
  <c r="G3780" i="153"/>
  <c r="E3781" i="153"/>
  <c r="F3781" i="153"/>
  <c r="G3781" i="153"/>
  <c r="E3782" i="153"/>
  <c r="F3782" i="153"/>
  <c r="G3782" i="153"/>
  <c r="E3783" i="153"/>
  <c r="F3783" i="153"/>
  <c r="G3783" i="153"/>
  <c r="E3784" i="153"/>
  <c r="F3784" i="153"/>
  <c r="G3784" i="153"/>
  <c r="E3785" i="153"/>
  <c r="F3785" i="153"/>
  <c r="G3785" i="153"/>
  <c r="E3786" i="153"/>
  <c r="F3786" i="153"/>
  <c r="G3786" i="153"/>
  <c r="E3787" i="153"/>
  <c r="F3787" i="153"/>
  <c r="G3787" i="153"/>
  <c r="E3788" i="153"/>
  <c r="F3788" i="153"/>
  <c r="G3788" i="153"/>
  <c r="E3789" i="153"/>
  <c r="F3789" i="153"/>
  <c r="G3789" i="153"/>
  <c r="E3790" i="153"/>
  <c r="F3790" i="153"/>
  <c r="G3790" i="153"/>
  <c r="E3791" i="153"/>
  <c r="F3791" i="153"/>
  <c r="G3791" i="153"/>
  <c r="E3792" i="153"/>
  <c r="F3792" i="153"/>
  <c r="G3792" i="153"/>
  <c r="E3793" i="153"/>
  <c r="F3793" i="153"/>
  <c r="G3793" i="153"/>
  <c r="E3794" i="153"/>
  <c r="F3794" i="153"/>
  <c r="G3794" i="153"/>
  <c r="E3795" i="153"/>
  <c r="F3795" i="153"/>
  <c r="G3795" i="153"/>
  <c r="E3796" i="153"/>
  <c r="F3796" i="153"/>
  <c r="G3796" i="153"/>
  <c r="E3797" i="153"/>
  <c r="F3797" i="153"/>
  <c r="G3797" i="153"/>
  <c r="E3798" i="153"/>
  <c r="F3798" i="153"/>
  <c r="G3798" i="153"/>
  <c r="E3799" i="153"/>
  <c r="F3799" i="153"/>
  <c r="G3799" i="153"/>
  <c r="E3800" i="153"/>
  <c r="F3800" i="153"/>
  <c r="G3800" i="153"/>
  <c r="E3801" i="153"/>
  <c r="F3801" i="153"/>
  <c r="G3801" i="153"/>
  <c r="E3802" i="153"/>
  <c r="F3802" i="153"/>
  <c r="G3802" i="153"/>
  <c r="E3803" i="153"/>
  <c r="F3803" i="153"/>
  <c r="G3803" i="153"/>
  <c r="E3804" i="153"/>
  <c r="F3804" i="153"/>
  <c r="G3804" i="153"/>
  <c r="E3805" i="153"/>
  <c r="F3805" i="153"/>
  <c r="G3805" i="153"/>
  <c r="E3806" i="153"/>
  <c r="F3806" i="153"/>
  <c r="G3806" i="153"/>
  <c r="E3807" i="153"/>
  <c r="F3807" i="153"/>
  <c r="G3807" i="153"/>
  <c r="E3808" i="153"/>
  <c r="F3808" i="153"/>
  <c r="G3808" i="153"/>
  <c r="E3809" i="153"/>
  <c r="F3809" i="153"/>
  <c r="G3809" i="153"/>
  <c r="E3810" i="153"/>
  <c r="F3810" i="153"/>
  <c r="G3810" i="153"/>
  <c r="E3811" i="153"/>
  <c r="F3811" i="153"/>
  <c r="G3811" i="153"/>
  <c r="E3812" i="153"/>
  <c r="F3812" i="153"/>
  <c r="G3812" i="153"/>
  <c r="E3813" i="153"/>
  <c r="F3813" i="153"/>
  <c r="G3813" i="153"/>
  <c r="E3814" i="153"/>
  <c r="F3814" i="153"/>
  <c r="G3814" i="153"/>
  <c r="E3815" i="153"/>
  <c r="F3815" i="153"/>
  <c r="G3815" i="153"/>
  <c r="E3816" i="153"/>
  <c r="F3816" i="153"/>
  <c r="G3816" i="153"/>
  <c r="E3817" i="153"/>
  <c r="F3817" i="153"/>
  <c r="G3817" i="153"/>
  <c r="E3818" i="153"/>
  <c r="F3818" i="153"/>
  <c r="G3818" i="153"/>
  <c r="E3819" i="153"/>
  <c r="F3819" i="153"/>
  <c r="G3819" i="153"/>
  <c r="E3820" i="153"/>
  <c r="F3820" i="153"/>
  <c r="G3820" i="153"/>
  <c r="E3821" i="153"/>
  <c r="F3821" i="153"/>
  <c r="G3821" i="153"/>
  <c r="E3822" i="153"/>
  <c r="F3822" i="153"/>
  <c r="G3822" i="153"/>
  <c r="E3823" i="153"/>
  <c r="F3823" i="153"/>
  <c r="G3823" i="153"/>
  <c r="E3824" i="153"/>
  <c r="F3824" i="153"/>
  <c r="G3824" i="153"/>
  <c r="E3825" i="153"/>
  <c r="F3825" i="153"/>
  <c r="G3825" i="153"/>
  <c r="E3826" i="153"/>
  <c r="F3826" i="153"/>
  <c r="G3826" i="153"/>
  <c r="E3827" i="153"/>
  <c r="F3827" i="153"/>
  <c r="G3827" i="153"/>
  <c r="E3828" i="153"/>
  <c r="F3828" i="153"/>
  <c r="G3828" i="153"/>
  <c r="E3829" i="153"/>
  <c r="F3829" i="153"/>
  <c r="G3829" i="153"/>
  <c r="E3830" i="153"/>
  <c r="F3830" i="153"/>
  <c r="G3830" i="153"/>
  <c r="E3831" i="153"/>
  <c r="F3831" i="153"/>
  <c r="G3831" i="153"/>
  <c r="E3832" i="153"/>
  <c r="F3832" i="153"/>
  <c r="G3832" i="153"/>
  <c r="E3833" i="153"/>
  <c r="F3833" i="153"/>
  <c r="G3833" i="153"/>
  <c r="E3834" i="153"/>
  <c r="F3834" i="153"/>
  <c r="G3834" i="153"/>
  <c r="E3835" i="153"/>
  <c r="F3835" i="153"/>
  <c r="G3835" i="153"/>
  <c r="E3836" i="153"/>
  <c r="F3836" i="153"/>
  <c r="G3836" i="153"/>
  <c r="E3837" i="153"/>
  <c r="F3837" i="153"/>
  <c r="G3837" i="153"/>
  <c r="E3838" i="153"/>
  <c r="F3838" i="153"/>
  <c r="G3838" i="153"/>
  <c r="E3839" i="153"/>
  <c r="F3839" i="153"/>
  <c r="G3839" i="153"/>
  <c r="E3840" i="153"/>
  <c r="F3840" i="153"/>
  <c r="G3840" i="153"/>
  <c r="E3841" i="153"/>
  <c r="F3841" i="153"/>
  <c r="G3841" i="153"/>
  <c r="E3842" i="153"/>
  <c r="F3842" i="153"/>
  <c r="G3842" i="153"/>
  <c r="E3843" i="153"/>
  <c r="F3843" i="153"/>
  <c r="G3843" i="153"/>
  <c r="E3844" i="153"/>
  <c r="F3844" i="153"/>
  <c r="G3844" i="153"/>
  <c r="E3845" i="153"/>
  <c r="F3845" i="153"/>
  <c r="G3845" i="153"/>
  <c r="E3846" i="153"/>
  <c r="F3846" i="153"/>
  <c r="G3846" i="153"/>
  <c r="E3847" i="153"/>
  <c r="F3847" i="153"/>
  <c r="G3847" i="153"/>
  <c r="E3848" i="153"/>
  <c r="F3848" i="153"/>
  <c r="G3848" i="153"/>
  <c r="E3849" i="153"/>
  <c r="F3849" i="153"/>
  <c r="G3849" i="153"/>
  <c r="E3850" i="153"/>
  <c r="F3850" i="153"/>
  <c r="G3850" i="153"/>
  <c r="E3851" i="153"/>
  <c r="F3851" i="153"/>
  <c r="G3851" i="153"/>
  <c r="E3852" i="153"/>
  <c r="F3852" i="153"/>
  <c r="G3852" i="153"/>
  <c r="E3853" i="153"/>
  <c r="F3853" i="153"/>
  <c r="G3853" i="153"/>
  <c r="E3854" i="153"/>
  <c r="F3854" i="153"/>
  <c r="G3854" i="153"/>
  <c r="E3855" i="153"/>
  <c r="F3855" i="153"/>
  <c r="G3855" i="153"/>
  <c r="E3856" i="153"/>
  <c r="F3856" i="153"/>
  <c r="G3856" i="153"/>
  <c r="E3857" i="153"/>
  <c r="F3857" i="153"/>
  <c r="G3857" i="153"/>
  <c r="E3858" i="153"/>
  <c r="F3858" i="153"/>
  <c r="G3858" i="153"/>
  <c r="E3859" i="153"/>
  <c r="F3859" i="153"/>
  <c r="G3859" i="153"/>
  <c r="E3860" i="153"/>
  <c r="F3860" i="153"/>
  <c r="G3860" i="153"/>
  <c r="E3861" i="153"/>
  <c r="F3861" i="153"/>
  <c r="G3861" i="153"/>
  <c r="E3862" i="153"/>
  <c r="F3862" i="153"/>
  <c r="G3862" i="153"/>
  <c r="E3863" i="153"/>
  <c r="F3863" i="153"/>
  <c r="G3863" i="153"/>
  <c r="E3864" i="153"/>
  <c r="F3864" i="153"/>
  <c r="G3864" i="153"/>
  <c r="E3865" i="153"/>
  <c r="F3865" i="153"/>
  <c r="G3865" i="153"/>
  <c r="E3866" i="153"/>
  <c r="F3866" i="153"/>
  <c r="G3866" i="153"/>
  <c r="E3867" i="153"/>
  <c r="F3867" i="153"/>
  <c r="G3867" i="153"/>
  <c r="E3868" i="153"/>
  <c r="F3868" i="153"/>
  <c r="G3868" i="153"/>
  <c r="E3869" i="153"/>
  <c r="F3869" i="153"/>
  <c r="G3869" i="153"/>
  <c r="E3870" i="153"/>
  <c r="F3870" i="153"/>
  <c r="G3870" i="153"/>
  <c r="E3871" i="153"/>
  <c r="F3871" i="153"/>
  <c r="G3871" i="153"/>
  <c r="E3872" i="153"/>
  <c r="F3872" i="153"/>
  <c r="G3872" i="153"/>
  <c r="E3873" i="153"/>
  <c r="F3873" i="153"/>
  <c r="G3873" i="153"/>
  <c r="E3874" i="153"/>
  <c r="F3874" i="153"/>
  <c r="G3874" i="153"/>
  <c r="E3875" i="153"/>
  <c r="F3875" i="153"/>
  <c r="G3875" i="153"/>
  <c r="E3876" i="153"/>
  <c r="F3876" i="153"/>
  <c r="G3876" i="153"/>
  <c r="E3877" i="153"/>
  <c r="F3877" i="153"/>
  <c r="G3877" i="153"/>
  <c r="E3878" i="153"/>
  <c r="F3878" i="153"/>
  <c r="G3878" i="153"/>
  <c r="E3879" i="153"/>
  <c r="F3879" i="153"/>
  <c r="G3879" i="153"/>
  <c r="E3880" i="153"/>
  <c r="F3880" i="153"/>
  <c r="G3880" i="153"/>
  <c r="E3881" i="153"/>
  <c r="F3881" i="153"/>
  <c r="G3881" i="153"/>
  <c r="E3882" i="153"/>
  <c r="F3882" i="153"/>
  <c r="G3882" i="153"/>
  <c r="E3883" i="153"/>
  <c r="F3883" i="153"/>
  <c r="G3883" i="153"/>
  <c r="E3884" i="153"/>
  <c r="F3884" i="153"/>
  <c r="G3884" i="153"/>
  <c r="E3885" i="153"/>
  <c r="F3885" i="153"/>
  <c r="G3885" i="153"/>
  <c r="E3886" i="153"/>
  <c r="F3886" i="153"/>
  <c r="G3886" i="153"/>
  <c r="E3887" i="153"/>
  <c r="F3887" i="153"/>
  <c r="G3887" i="153"/>
  <c r="E3888" i="153"/>
  <c r="F3888" i="153"/>
  <c r="G3888" i="153"/>
  <c r="E3889" i="153"/>
  <c r="F3889" i="153"/>
  <c r="G3889" i="153"/>
  <c r="E3890" i="153"/>
  <c r="F3890" i="153"/>
  <c r="G3890" i="153"/>
  <c r="E3891" i="153"/>
  <c r="F3891" i="153"/>
  <c r="G3891" i="153"/>
  <c r="E3892" i="153"/>
  <c r="F3892" i="153"/>
  <c r="G3892" i="153"/>
  <c r="E3893" i="153"/>
  <c r="F3893" i="153"/>
  <c r="G3893" i="153"/>
  <c r="E3894" i="153"/>
  <c r="F3894" i="153"/>
  <c r="G3894" i="153"/>
  <c r="E3895" i="153"/>
  <c r="F3895" i="153"/>
  <c r="G3895" i="153"/>
  <c r="E3896" i="153"/>
  <c r="F3896" i="153"/>
  <c r="G3896" i="153"/>
  <c r="E3897" i="153"/>
  <c r="F3897" i="153"/>
  <c r="G3897" i="153"/>
  <c r="E3898" i="153"/>
  <c r="F3898" i="153"/>
  <c r="G3898" i="153"/>
  <c r="E3899" i="153"/>
  <c r="F3899" i="153"/>
  <c r="G3899" i="153"/>
  <c r="E3900" i="153"/>
  <c r="F3900" i="153"/>
  <c r="G3900" i="153"/>
  <c r="E3901" i="153"/>
  <c r="F3901" i="153"/>
  <c r="G3901" i="153"/>
  <c r="E3902" i="153"/>
  <c r="F3902" i="153"/>
  <c r="G3902" i="153"/>
  <c r="E3903" i="153"/>
  <c r="F3903" i="153"/>
  <c r="G3903" i="153"/>
  <c r="E3904" i="153"/>
  <c r="F3904" i="153"/>
  <c r="G3904" i="153"/>
  <c r="E3905" i="153"/>
  <c r="F3905" i="153"/>
  <c r="G3905" i="153"/>
  <c r="E3906" i="153"/>
  <c r="F3906" i="153"/>
  <c r="G3906" i="153"/>
  <c r="E3907" i="153"/>
  <c r="F3907" i="153"/>
  <c r="G3907" i="153"/>
  <c r="E3908" i="153"/>
  <c r="F3908" i="153"/>
  <c r="G3908" i="153"/>
  <c r="E3909" i="153"/>
  <c r="F3909" i="153"/>
  <c r="G3909" i="153"/>
  <c r="E3910" i="153"/>
  <c r="F3910" i="153"/>
  <c r="G3910" i="153"/>
  <c r="E3911" i="153"/>
  <c r="F3911" i="153"/>
  <c r="G3911" i="153"/>
  <c r="E3912" i="153"/>
  <c r="F3912" i="153"/>
  <c r="G3912" i="153"/>
  <c r="E3913" i="153"/>
  <c r="F3913" i="153"/>
  <c r="G3913" i="153"/>
  <c r="E3914" i="153"/>
  <c r="F3914" i="153"/>
  <c r="G3914" i="153"/>
  <c r="E3915" i="153"/>
  <c r="F3915" i="153"/>
  <c r="G3915" i="153"/>
  <c r="E3916" i="153"/>
  <c r="F3916" i="153"/>
  <c r="G3916" i="153"/>
  <c r="E3917" i="153"/>
  <c r="F3917" i="153"/>
  <c r="G3917" i="153"/>
  <c r="E3918" i="153"/>
  <c r="F3918" i="153"/>
  <c r="G3918" i="153"/>
  <c r="E3919" i="153"/>
  <c r="F3919" i="153"/>
  <c r="G3919" i="153"/>
  <c r="E3920" i="153"/>
  <c r="F3920" i="153"/>
  <c r="G3920" i="153"/>
  <c r="E3921" i="153"/>
  <c r="F3921" i="153"/>
  <c r="G3921" i="153"/>
  <c r="E3922" i="153"/>
  <c r="F3922" i="153"/>
  <c r="G3922" i="153"/>
  <c r="E3923" i="153"/>
  <c r="F3923" i="153"/>
  <c r="G3923" i="153"/>
  <c r="E3924" i="153"/>
  <c r="F3924" i="153"/>
  <c r="G3924" i="153"/>
  <c r="E3925" i="153"/>
  <c r="F3925" i="153"/>
  <c r="G3925" i="153"/>
  <c r="E3926" i="153"/>
  <c r="F3926" i="153"/>
  <c r="G3926" i="153"/>
  <c r="E3927" i="153"/>
  <c r="F3927" i="153"/>
  <c r="G3927" i="153"/>
  <c r="E3928" i="153"/>
  <c r="F3928" i="153"/>
  <c r="G3928" i="153"/>
  <c r="E3929" i="153"/>
  <c r="F3929" i="153"/>
  <c r="G3929" i="153"/>
  <c r="E3930" i="153"/>
  <c r="F3930" i="153"/>
  <c r="G3930" i="153"/>
  <c r="E3931" i="153"/>
  <c r="F3931" i="153"/>
  <c r="G3931" i="153"/>
  <c r="E3932" i="153"/>
  <c r="F3932" i="153"/>
  <c r="G3932" i="153"/>
  <c r="E3933" i="153"/>
  <c r="F3933" i="153"/>
  <c r="G3933" i="153"/>
  <c r="E3934" i="153"/>
  <c r="F3934" i="153"/>
  <c r="G3934" i="153"/>
  <c r="E3935" i="153"/>
  <c r="F3935" i="153"/>
  <c r="G3935" i="153"/>
  <c r="E3936" i="153"/>
  <c r="F3936" i="153"/>
  <c r="G3936" i="153"/>
  <c r="E3937" i="153"/>
  <c r="F3937" i="153"/>
  <c r="G3937" i="153"/>
  <c r="E3938" i="153"/>
  <c r="F3938" i="153"/>
  <c r="G3938" i="153"/>
  <c r="E3939" i="153"/>
  <c r="F3939" i="153"/>
  <c r="G3939" i="153"/>
  <c r="E3940" i="153"/>
  <c r="F3940" i="153"/>
  <c r="G3940" i="153"/>
  <c r="E3941" i="153"/>
  <c r="F3941" i="153"/>
  <c r="G3941" i="153"/>
  <c r="E3942" i="153"/>
  <c r="F3942" i="153"/>
  <c r="G3942" i="153"/>
  <c r="E3943" i="153"/>
  <c r="F3943" i="153"/>
  <c r="G3943" i="153"/>
  <c r="E3944" i="153"/>
  <c r="F3944" i="153"/>
  <c r="G3944" i="153"/>
  <c r="E3945" i="153"/>
  <c r="F3945" i="153"/>
  <c r="G3945" i="153"/>
  <c r="E3946" i="153"/>
  <c r="F3946" i="153"/>
  <c r="G3946" i="153"/>
  <c r="E3947" i="153"/>
  <c r="F3947" i="153"/>
  <c r="G3947" i="153"/>
  <c r="E3948" i="153"/>
  <c r="F3948" i="153"/>
  <c r="G3948" i="153"/>
  <c r="E3949" i="153"/>
  <c r="F3949" i="153"/>
  <c r="G3949" i="153"/>
  <c r="E3950" i="153"/>
  <c r="F3950" i="153"/>
  <c r="G3950" i="153"/>
  <c r="E3951" i="153"/>
  <c r="F3951" i="153"/>
  <c r="G3951" i="153"/>
  <c r="E3952" i="153"/>
  <c r="F3952" i="153"/>
  <c r="G3952" i="153"/>
  <c r="E3953" i="153"/>
  <c r="F3953" i="153"/>
  <c r="G3953" i="153"/>
  <c r="E3954" i="153"/>
  <c r="F3954" i="153"/>
  <c r="G3954" i="153"/>
  <c r="E3955" i="153"/>
  <c r="F3955" i="153"/>
  <c r="G3955" i="153"/>
  <c r="E3956" i="153"/>
  <c r="F3956" i="153"/>
  <c r="G3956" i="153"/>
  <c r="E3957" i="153"/>
  <c r="F3957" i="153"/>
  <c r="G3957" i="153"/>
  <c r="E3958" i="153"/>
  <c r="F3958" i="153"/>
  <c r="G3958" i="153"/>
  <c r="E3959" i="153"/>
  <c r="F3959" i="153"/>
  <c r="G3959" i="153"/>
  <c r="E3960" i="153"/>
  <c r="F3960" i="153"/>
  <c r="G3960" i="153"/>
  <c r="E3961" i="153"/>
  <c r="F3961" i="153"/>
  <c r="G3961" i="153"/>
  <c r="E3962" i="153"/>
  <c r="F3962" i="153"/>
  <c r="G3962" i="153"/>
  <c r="E3963" i="153"/>
  <c r="F3963" i="153"/>
  <c r="G3963" i="153"/>
  <c r="E3964" i="153"/>
  <c r="F3964" i="153"/>
  <c r="G3964" i="153"/>
  <c r="E3965" i="153"/>
  <c r="F3965" i="153"/>
  <c r="G3965" i="153"/>
  <c r="E3966" i="153"/>
  <c r="F3966" i="153"/>
  <c r="G3966" i="153"/>
  <c r="E3967" i="153"/>
  <c r="F3967" i="153"/>
  <c r="G3967" i="153"/>
  <c r="E3968" i="153"/>
  <c r="F3968" i="153"/>
  <c r="G3968" i="153"/>
  <c r="E3969" i="153"/>
  <c r="F3969" i="153"/>
  <c r="G3969" i="153"/>
  <c r="E3970" i="153"/>
  <c r="F3970" i="153"/>
  <c r="G3970" i="153"/>
  <c r="E3971" i="153"/>
  <c r="F3971" i="153"/>
  <c r="G3971" i="153"/>
  <c r="E3972" i="153"/>
  <c r="F3972" i="153"/>
  <c r="G3972" i="153"/>
  <c r="E3973" i="153"/>
  <c r="F3973" i="153"/>
  <c r="G3973" i="153"/>
  <c r="E3974" i="153"/>
  <c r="F3974" i="153"/>
  <c r="G3974" i="153"/>
  <c r="E3975" i="153"/>
  <c r="F3975" i="153"/>
  <c r="G3975" i="153"/>
  <c r="E3976" i="153"/>
  <c r="F3976" i="153"/>
  <c r="G3976" i="153"/>
  <c r="E3977" i="153"/>
  <c r="F3977" i="153"/>
  <c r="G3977" i="153"/>
  <c r="E3978" i="153"/>
  <c r="F3978" i="153"/>
  <c r="G3978" i="153"/>
  <c r="E3979" i="153"/>
  <c r="F3979" i="153"/>
  <c r="G3979" i="153"/>
  <c r="E3980" i="153"/>
  <c r="F3980" i="153"/>
  <c r="G3980" i="153"/>
  <c r="E3981" i="153"/>
  <c r="F3981" i="153"/>
  <c r="G3981" i="153"/>
  <c r="E3982" i="153"/>
  <c r="F3982" i="153"/>
  <c r="G3982" i="153"/>
  <c r="E3983" i="153"/>
  <c r="F3983" i="153"/>
  <c r="G3983" i="153"/>
  <c r="E3984" i="153"/>
  <c r="F3984" i="153"/>
  <c r="G3984" i="153"/>
  <c r="E3985" i="153"/>
  <c r="F3985" i="153"/>
  <c r="G3985" i="153"/>
  <c r="E3986" i="153"/>
  <c r="F3986" i="153"/>
  <c r="G3986" i="153"/>
  <c r="E3987" i="153"/>
  <c r="F3987" i="153"/>
  <c r="G3987" i="153"/>
  <c r="E3988" i="153"/>
  <c r="F3988" i="153"/>
  <c r="G3988" i="153"/>
  <c r="E3989" i="153"/>
  <c r="F3989" i="153"/>
  <c r="G3989" i="153"/>
  <c r="E3990" i="153"/>
  <c r="F3990" i="153"/>
  <c r="G3990" i="153"/>
  <c r="E3991" i="153"/>
  <c r="F3991" i="153"/>
  <c r="G3991" i="153"/>
  <c r="E3992" i="153"/>
  <c r="F3992" i="153"/>
  <c r="G3992" i="153"/>
  <c r="E3993" i="153"/>
  <c r="F3993" i="153"/>
  <c r="G3993" i="153"/>
  <c r="E3994" i="153"/>
  <c r="F3994" i="153"/>
  <c r="G3994" i="153"/>
  <c r="E3995" i="153"/>
  <c r="F3995" i="153"/>
  <c r="G3995" i="153"/>
  <c r="E3996" i="153"/>
  <c r="F3996" i="153"/>
  <c r="G3996" i="153"/>
  <c r="E3997" i="153"/>
  <c r="F3997" i="153"/>
  <c r="G3997" i="153"/>
  <c r="E3998" i="153"/>
  <c r="F3998" i="153"/>
  <c r="G3998" i="153"/>
  <c r="E3999" i="153"/>
  <c r="F3999" i="153"/>
  <c r="G3999" i="153"/>
  <c r="E4000" i="153"/>
  <c r="F4000" i="153"/>
  <c r="G4000" i="153"/>
  <c r="E4001" i="153"/>
  <c r="F4001" i="153"/>
  <c r="G4001" i="153"/>
  <c r="E4002" i="153"/>
  <c r="F4002" i="153"/>
  <c r="G4002" i="153"/>
  <c r="E4003" i="153"/>
  <c r="F4003" i="153"/>
  <c r="G4003" i="153"/>
  <c r="E4004" i="153"/>
  <c r="F4004" i="153"/>
  <c r="G4004" i="153"/>
  <c r="E4005" i="153"/>
  <c r="F4005" i="153"/>
  <c r="G4005" i="153"/>
  <c r="E4006" i="153"/>
  <c r="F4006" i="153"/>
  <c r="G4006" i="153"/>
  <c r="E4007" i="153"/>
  <c r="F4007" i="153"/>
  <c r="G4007" i="153"/>
  <c r="E4008" i="153"/>
  <c r="F4008" i="153"/>
  <c r="G4008" i="153"/>
  <c r="E4009" i="153"/>
  <c r="F4009" i="153"/>
  <c r="G4009" i="153"/>
  <c r="E4010" i="153"/>
  <c r="F4010" i="153"/>
  <c r="G4010" i="153"/>
  <c r="E4011" i="153"/>
  <c r="F4011" i="153"/>
  <c r="G4011" i="153"/>
  <c r="E4012" i="153"/>
  <c r="F4012" i="153"/>
  <c r="G4012" i="153"/>
  <c r="E4013" i="153"/>
  <c r="F4013" i="153"/>
  <c r="G4013" i="153"/>
  <c r="E4014" i="153"/>
  <c r="F4014" i="153"/>
  <c r="G4014" i="153"/>
  <c r="E4015" i="153"/>
  <c r="F4015" i="153"/>
  <c r="G4015" i="153"/>
  <c r="E4016" i="153"/>
  <c r="F4016" i="153"/>
  <c r="G4016" i="153"/>
  <c r="E4017" i="153"/>
  <c r="F4017" i="153"/>
  <c r="G4017" i="153"/>
  <c r="E4018" i="153"/>
  <c r="F4018" i="153"/>
  <c r="G4018" i="153"/>
  <c r="E4019" i="153"/>
  <c r="F4019" i="153"/>
  <c r="G4019" i="153"/>
  <c r="E4020" i="153"/>
  <c r="F4020" i="153"/>
  <c r="G4020" i="153"/>
  <c r="E4021" i="153"/>
  <c r="F4021" i="153"/>
  <c r="G4021" i="153"/>
  <c r="E4022" i="153"/>
  <c r="F4022" i="153"/>
  <c r="G4022" i="153"/>
  <c r="E4023" i="153"/>
  <c r="F4023" i="153"/>
  <c r="G4023" i="153"/>
  <c r="E4024" i="153"/>
  <c r="F4024" i="153"/>
  <c r="G4024" i="153"/>
  <c r="E4025" i="153"/>
  <c r="F4025" i="153"/>
  <c r="G4025" i="153"/>
  <c r="E4026" i="153"/>
  <c r="F4026" i="153"/>
  <c r="G4026" i="153"/>
  <c r="E4027" i="153"/>
  <c r="F4027" i="153"/>
  <c r="G4027" i="153"/>
  <c r="E4028" i="153"/>
  <c r="F4028" i="153"/>
  <c r="G4028" i="153"/>
  <c r="E4029" i="153"/>
  <c r="F4029" i="153"/>
  <c r="G4029" i="153"/>
  <c r="E4030" i="153"/>
  <c r="F4030" i="153"/>
  <c r="G4030" i="153"/>
  <c r="E4031" i="153"/>
  <c r="F4031" i="153"/>
  <c r="G4031" i="153"/>
  <c r="E4032" i="153"/>
  <c r="F4032" i="153"/>
  <c r="G4032" i="153"/>
  <c r="E4033" i="153"/>
  <c r="F4033" i="153"/>
  <c r="G4033" i="153"/>
  <c r="E4034" i="153"/>
  <c r="F4034" i="153"/>
  <c r="G4034" i="153"/>
  <c r="E4035" i="153"/>
  <c r="F4035" i="153"/>
  <c r="G4035" i="153"/>
  <c r="E4036" i="153"/>
  <c r="F4036" i="153"/>
  <c r="G4036" i="153"/>
  <c r="E4037" i="153"/>
  <c r="F4037" i="153"/>
  <c r="G4037" i="153"/>
  <c r="E4038" i="153"/>
  <c r="F4038" i="153"/>
  <c r="G4038" i="153"/>
  <c r="E4039" i="153"/>
  <c r="F4039" i="153"/>
  <c r="G4039" i="153"/>
  <c r="E4040" i="153"/>
  <c r="F4040" i="153"/>
  <c r="G4040" i="153"/>
  <c r="E4041" i="153"/>
  <c r="F4041" i="153"/>
  <c r="G4041" i="153"/>
  <c r="E4042" i="153"/>
  <c r="F4042" i="153"/>
  <c r="G4042" i="153"/>
  <c r="E4043" i="153"/>
  <c r="F4043" i="153"/>
  <c r="G4043" i="153"/>
  <c r="E4044" i="153"/>
  <c r="F4044" i="153"/>
  <c r="G4044" i="153"/>
  <c r="E4045" i="153"/>
  <c r="F4045" i="153"/>
  <c r="G4045" i="153"/>
  <c r="E4046" i="153"/>
  <c r="F4046" i="153"/>
  <c r="G4046" i="153"/>
  <c r="E4047" i="153"/>
  <c r="F4047" i="153"/>
  <c r="G4047" i="153"/>
  <c r="E4048" i="153"/>
  <c r="F4048" i="153"/>
  <c r="G4048" i="153"/>
  <c r="E4049" i="153"/>
  <c r="F4049" i="153"/>
  <c r="G4049" i="153"/>
  <c r="E4050" i="153"/>
  <c r="F4050" i="153"/>
  <c r="G4050" i="153"/>
  <c r="E4051" i="153"/>
  <c r="F4051" i="153"/>
  <c r="G4051" i="153"/>
  <c r="E4052" i="153"/>
  <c r="F4052" i="153"/>
  <c r="G4052" i="153"/>
  <c r="E4053" i="153"/>
  <c r="F4053" i="153"/>
  <c r="G4053" i="153"/>
  <c r="E4054" i="153"/>
  <c r="F4054" i="153"/>
  <c r="G4054" i="153"/>
  <c r="E4055" i="153"/>
  <c r="F4055" i="153"/>
  <c r="G4055" i="153"/>
  <c r="E4056" i="153"/>
  <c r="F4056" i="153"/>
  <c r="G4056" i="153"/>
  <c r="E4057" i="153"/>
  <c r="F4057" i="153"/>
  <c r="G4057" i="153"/>
  <c r="E4058" i="153"/>
  <c r="F4058" i="153"/>
  <c r="G4058" i="153"/>
  <c r="E4059" i="153"/>
  <c r="F4059" i="153"/>
  <c r="G4059" i="153"/>
  <c r="E4060" i="153"/>
  <c r="F4060" i="153"/>
  <c r="G4060" i="153"/>
  <c r="E4061" i="153"/>
  <c r="F4061" i="153"/>
  <c r="G4061" i="153"/>
  <c r="E4062" i="153"/>
  <c r="F4062" i="153"/>
  <c r="G4062" i="153"/>
  <c r="E4063" i="153"/>
  <c r="F4063" i="153"/>
  <c r="G4063" i="153"/>
  <c r="E4064" i="153"/>
  <c r="F4064" i="153"/>
  <c r="G4064" i="153"/>
  <c r="E4065" i="153"/>
  <c r="F4065" i="153"/>
  <c r="G4065" i="153"/>
  <c r="E4066" i="153"/>
  <c r="F4066" i="153"/>
  <c r="G4066" i="153"/>
  <c r="E4067" i="153"/>
  <c r="F4067" i="153"/>
  <c r="G4067" i="153"/>
  <c r="E4068" i="153"/>
  <c r="F4068" i="153"/>
  <c r="G4068" i="153"/>
  <c r="E4069" i="153"/>
  <c r="F4069" i="153"/>
  <c r="G4069" i="153"/>
  <c r="E4070" i="153"/>
  <c r="F4070" i="153"/>
  <c r="G4070" i="153"/>
  <c r="E4071" i="153"/>
  <c r="F4071" i="153"/>
  <c r="G4071" i="153"/>
  <c r="E4072" i="153"/>
  <c r="F4072" i="153"/>
  <c r="G4072" i="153"/>
  <c r="E4073" i="153"/>
  <c r="F4073" i="153"/>
  <c r="G4073" i="153"/>
  <c r="E4074" i="153"/>
  <c r="F4074" i="153"/>
  <c r="G4074" i="153"/>
  <c r="E4075" i="153"/>
  <c r="F4075" i="153"/>
  <c r="G4075" i="153"/>
  <c r="E4076" i="153"/>
  <c r="F4076" i="153"/>
  <c r="G4076" i="153"/>
  <c r="E4077" i="153"/>
  <c r="F4077" i="153"/>
  <c r="G4077" i="153"/>
  <c r="E4078" i="153"/>
  <c r="F4078" i="153"/>
  <c r="G4078" i="153"/>
  <c r="E4079" i="153"/>
  <c r="F4079" i="153"/>
  <c r="G4079" i="153"/>
  <c r="E4080" i="153"/>
  <c r="F4080" i="153"/>
  <c r="G4080" i="153"/>
  <c r="E4081" i="153"/>
  <c r="F4081" i="153"/>
  <c r="G4081" i="153"/>
  <c r="E4082" i="153"/>
  <c r="F4082" i="153"/>
  <c r="G4082" i="153"/>
  <c r="E4083" i="153"/>
  <c r="F4083" i="153"/>
  <c r="G4083" i="153"/>
  <c r="E4084" i="153"/>
  <c r="F4084" i="153"/>
  <c r="G4084" i="153"/>
  <c r="E4085" i="153"/>
  <c r="F4085" i="153"/>
  <c r="G4085" i="153"/>
  <c r="E4086" i="153"/>
  <c r="F4086" i="153"/>
  <c r="G4086" i="153"/>
  <c r="E4087" i="153"/>
  <c r="F4087" i="153"/>
  <c r="G4087" i="153"/>
  <c r="E4088" i="153"/>
  <c r="F4088" i="153"/>
  <c r="G4088" i="153"/>
  <c r="E4089" i="153"/>
  <c r="F4089" i="153"/>
  <c r="G4089" i="153"/>
  <c r="E4090" i="153"/>
  <c r="F4090" i="153"/>
  <c r="G4090" i="153"/>
  <c r="E4091" i="153"/>
  <c r="F4091" i="153"/>
  <c r="G4091" i="153"/>
  <c r="E4092" i="153"/>
  <c r="F4092" i="153"/>
  <c r="G4092" i="153"/>
  <c r="E4093" i="153"/>
  <c r="F4093" i="153"/>
  <c r="G4093" i="153"/>
  <c r="E4094" i="153"/>
  <c r="F4094" i="153"/>
  <c r="G4094" i="153"/>
  <c r="E4095" i="153"/>
  <c r="F4095" i="153"/>
  <c r="G4095" i="153"/>
  <c r="E4096" i="153"/>
  <c r="F4096" i="153"/>
  <c r="G4096" i="153"/>
  <c r="E4097" i="153"/>
  <c r="F4097" i="153"/>
  <c r="G4097" i="153"/>
  <c r="E4098" i="153"/>
  <c r="F4098" i="153"/>
  <c r="G4098" i="153"/>
  <c r="E4099" i="153"/>
  <c r="F4099" i="153"/>
  <c r="G4099" i="153"/>
  <c r="E4100" i="153"/>
  <c r="F4100" i="153"/>
  <c r="G4100" i="153"/>
  <c r="E4101" i="153"/>
  <c r="F4101" i="153"/>
  <c r="G4101" i="153"/>
  <c r="E4102" i="153"/>
  <c r="F4102" i="153"/>
  <c r="G4102" i="153"/>
  <c r="E4103" i="153"/>
  <c r="F4103" i="153"/>
  <c r="G4103" i="153"/>
  <c r="E4104" i="153"/>
  <c r="F4104" i="153"/>
  <c r="G4104" i="153"/>
  <c r="E4105" i="153"/>
  <c r="F4105" i="153"/>
  <c r="G4105" i="153"/>
  <c r="E4106" i="153"/>
  <c r="F4106" i="153"/>
  <c r="G4106" i="153"/>
  <c r="E4107" i="153"/>
  <c r="F4107" i="153"/>
  <c r="G4107" i="153"/>
  <c r="E4108" i="153"/>
  <c r="F4108" i="153"/>
  <c r="G4108" i="153"/>
  <c r="E4109" i="153"/>
  <c r="F4109" i="153"/>
  <c r="G4109" i="153"/>
  <c r="E4110" i="153"/>
  <c r="F4110" i="153"/>
  <c r="G4110" i="153"/>
  <c r="E4111" i="153"/>
  <c r="F4111" i="153"/>
  <c r="G4111" i="153"/>
  <c r="E4112" i="153"/>
  <c r="F4112" i="153"/>
  <c r="G4112" i="153"/>
  <c r="E4113" i="153"/>
  <c r="F4113" i="153"/>
  <c r="G4113" i="153"/>
  <c r="E4114" i="153"/>
  <c r="F4114" i="153"/>
  <c r="G4114" i="153"/>
  <c r="E4115" i="153"/>
  <c r="F4115" i="153"/>
  <c r="G4115" i="153"/>
  <c r="E4116" i="153"/>
  <c r="F4116" i="153"/>
  <c r="G4116" i="153"/>
  <c r="E4117" i="153"/>
  <c r="F4117" i="153"/>
  <c r="G4117" i="153"/>
  <c r="E4118" i="153"/>
  <c r="F4118" i="153"/>
  <c r="G4118" i="153"/>
  <c r="E4119" i="153"/>
  <c r="F4119" i="153"/>
  <c r="G4119" i="153"/>
  <c r="E4120" i="153"/>
  <c r="F4120" i="153"/>
  <c r="G4120" i="153"/>
  <c r="E4121" i="153"/>
  <c r="F4121" i="153"/>
  <c r="G4121" i="153"/>
  <c r="E4122" i="153"/>
  <c r="F4122" i="153"/>
  <c r="G4122" i="153"/>
  <c r="E4123" i="153"/>
  <c r="F4123" i="153"/>
  <c r="G4123" i="153"/>
  <c r="E4124" i="153"/>
  <c r="F4124" i="153"/>
  <c r="G4124" i="153"/>
  <c r="E4125" i="153"/>
  <c r="F4125" i="153"/>
  <c r="G4125" i="153"/>
  <c r="E4126" i="153"/>
  <c r="F4126" i="153"/>
  <c r="G4126" i="153"/>
  <c r="E4127" i="153"/>
  <c r="F4127" i="153"/>
  <c r="G4127" i="153"/>
  <c r="E4128" i="153"/>
  <c r="F4128" i="153"/>
  <c r="G4128" i="153"/>
  <c r="E4129" i="153"/>
  <c r="F4129" i="153"/>
  <c r="G4129" i="153"/>
  <c r="E4130" i="153"/>
  <c r="F4130" i="153"/>
  <c r="G4130" i="153"/>
  <c r="E4131" i="153"/>
  <c r="F4131" i="153"/>
  <c r="G4131" i="153"/>
  <c r="E4132" i="153"/>
  <c r="F4132" i="153"/>
  <c r="G4132" i="153"/>
  <c r="E4133" i="153"/>
  <c r="F4133" i="153"/>
  <c r="G4133" i="153"/>
  <c r="E4134" i="153"/>
  <c r="F4134" i="153"/>
  <c r="G4134" i="153"/>
  <c r="E4135" i="153"/>
  <c r="F4135" i="153"/>
  <c r="G4135" i="153"/>
  <c r="E4136" i="153"/>
  <c r="F4136" i="153"/>
  <c r="G4136" i="153"/>
  <c r="E4137" i="153"/>
  <c r="F4137" i="153"/>
  <c r="G4137" i="153"/>
  <c r="E4138" i="153"/>
  <c r="F4138" i="153"/>
  <c r="G4138" i="153"/>
  <c r="E4139" i="153"/>
  <c r="F4139" i="153"/>
  <c r="G4139" i="153"/>
  <c r="E4140" i="153"/>
  <c r="F4140" i="153"/>
  <c r="G4140" i="153"/>
  <c r="E4141" i="153"/>
  <c r="F4141" i="153"/>
  <c r="G4141" i="153"/>
  <c r="E4142" i="153"/>
  <c r="F4142" i="153"/>
  <c r="G4142" i="153"/>
  <c r="E4143" i="153"/>
  <c r="F4143" i="153"/>
  <c r="G4143" i="153"/>
  <c r="E4144" i="153"/>
  <c r="F4144" i="153"/>
  <c r="G4144" i="153"/>
  <c r="E4145" i="153"/>
  <c r="F4145" i="153"/>
  <c r="G4145" i="153"/>
  <c r="E4146" i="153"/>
  <c r="F4146" i="153"/>
  <c r="G4146" i="153"/>
  <c r="E4147" i="153"/>
  <c r="F4147" i="153"/>
  <c r="G4147" i="153"/>
  <c r="E4148" i="153"/>
  <c r="F4148" i="153"/>
  <c r="G4148" i="153"/>
  <c r="E4149" i="153"/>
  <c r="F4149" i="153"/>
  <c r="G4149" i="153"/>
  <c r="E4150" i="153"/>
  <c r="F4150" i="153"/>
  <c r="G4150" i="153"/>
  <c r="E4151" i="153"/>
  <c r="F4151" i="153"/>
  <c r="G4151" i="153"/>
  <c r="E4152" i="153"/>
  <c r="F4152" i="153"/>
  <c r="G4152" i="153"/>
  <c r="E4153" i="153"/>
  <c r="F4153" i="153"/>
  <c r="G4153" i="153"/>
  <c r="E4154" i="153"/>
  <c r="F4154" i="153"/>
  <c r="G4154" i="153"/>
  <c r="E4155" i="153"/>
  <c r="F4155" i="153"/>
  <c r="G4155" i="153"/>
  <c r="E4156" i="153"/>
  <c r="F4156" i="153"/>
  <c r="G4156" i="153"/>
  <c r="E4157" i="153"/>
  <c r="F4157" i="153"/>
  <c r="G4157" i="153"/>
  <c r="E4158" i="153"/>
  <c r="F4158" i="153"/>
  <c r="G4158" i="153"/>
  <c r="E4159" i="153"/>
  <c r="F4159" i="153"/>
  <c r="G4159" i="153"/>
  <c r="E4160" i="153"/>
  <c r="F4160" i="153"/>
  <c r="G4160" i="153"/>
  <c r="E4161" i="153"/>
  <c r="F4161" i="153"/>
  <c r="G4161" i="153"/>
  <c r="E4162" i="153"/>
  <c r="F4162" i="153"/>
  <c r="G4162" i="153"/>
  <c r="E4163" i="153"/>
  <c r="F4163" i="153"/>
  <c r="G4163" i="153"/>
  <c r="E4164" i="153"/>
  <c r="F4164" i="153"/>
  <c r="G4164" i="153"/>
  <c r="E4165" i="153"/>
  <c r="F4165" i="153"/>
  <c r="G4165" i="153"/>
  <c r="E4166" i="153"/>
  <c r="F4166" i="153"/>
  <c r="G4166" i="153"/>
  <c r="E4167" i="153"/>
  <c r="F4167" i="153"/>
  <c r="G4167" i="153"/>
  <c r="E4168" i="153"/>
  <c r="F4168" i="153"/>
  <c r="G4168" i="153"/>
  <c r="E4169" i="153"/>
  <c r="F4169" i="153"/>
  <c r="G4169" i="153"/>
  <c r="E4170" i="153"/>
  <c r="F4170" i="153"/>
  <c r="G4170" i="153"/>
  <c r="E4171" i="153"/>
  <c r="F4171" i="153"/>
  <c r="G4171" i="153"/>
  <c r="E4172" i="153"/>
  <c r="F4172" i="153"/>
  <c r="G4172" i="153"/>
  <c r="E4173" i="153"/>
  <c r="F4173" i="153"/>
  <c r="G4173" i="153"/>
  <c r="E4174" i="153"/>
  <c r="F4174" i="153"/>
  <c r="G4174" i="153"/>
  <c r="E4175" i="153"/>
  <c r="F4175" i="153"/>
  <c r="G4175" i="153"/>
  <c r="E4176" i="153"/>
  <c r="F4176" i="153"/>
  <c r="G4176" i="153"/>
  <c r="E4177" i="153"/>
  <c r="F4177" i="153"/>
  <c r="G4177" i="153"/>
  <c r="E4178" i="153"/>
  <c r="F4178" i="153"/>
  <c r="G4178" i="153"/>
  <c r="E4179" i="153"/>
  <c r="F4179" i="153"/>
  <c r="G4179" i="153"/>
  <c r="E4180" i="153"/>
  <c r="F4180" i="153"/>
  <c r="G4180" i="153"/>
  <c r="E4181" i="153"/>
  <c r="F4181" i="153"/>
  <c r="G4181" i="153"/>
  <c r="E4182" i="153"/>
  <c r="F4182" i="153"/>
  <c r="G4182" i="153"/>
  <c r="E4183" i="153"/>
  <c r="F4183" i="153"/>
  <c r="G4183" i="153"/>
  <c r="E4184" i="153"/>
  <c r="F4184" i="153"/>
  <c r="G4184" i="153"/>
  <c r="E4185" i="153"/>
  <c r="F4185" i="153"/>
  <c r="G4185" i="153"/>
  <c r="E4186" i="153"/>
  <c r="F4186" i="153"/>
  <c r="G4186" i="153"/>
  <c r="E4187" i="153"/>
  <c r="F4187" i="153"/>
  <c r="G4187" i="153"/>
  <c r="E4188" i="153"/>
  <c r="F4188" i="153"/>
  <c r="G4188" i="153"/>
  <c r="E4189" i="153"/>
  <c r="F4189" i="153"/>
  <c r="G4189" i="153"/>
  <c r="E4190" i="153"/>
  <c r="F4190" i="153"/>
  <c r="G4190" i="153"/>
  <c r="E4191" i="153"/>
  <c r="F4191" i="153"/>
  <c r="G4191" i="153"/>
  <c r="E4192" i="153"/>
  <c r="F4192" i="153"/>
  <c r="G4192" i="153"/>
  <c r="E4193" i="153"/>
  <c r="F4193" i="153"/>
  <c r="G4193" i="153"/>
  <c r="E4194" i="153"/>
  <c r="F4194" i="153"/>
  <c r="G4194" i="153"/>
  <c r="E4195" i="153"/>
  <c r="F4195" i="153"/>
  <c r="G4195" i="153"/>
  <c r="E4196" i="153"/>
  <c r="F4196" i="153"/>
  <c r="G4196" i="153"/>
  <c r="E4197" i="153"/>
  <c r="F4197" i="153"/>
  <c r="G4197" i="153"/>
  <c r="E4198" i="153"/>
  <c r="F4198" i="153"/>
  <c r="G4198" i="153"/>
  <c r="E4199" i="153"/>
  <c r="F4199" i="153"/>
  <c r="G4199" i="153"/>
  <c r="E4200" i="153"/>
  <c r="F4200" i="153"/>
  <c r="G4200" i="153"/>
  <c r="E4201" i="153"/>
  <c r="F4201" i="153"/>
  <c r="G4201" i="153"/>
  <c r="E4202" i="153"/>
  <c r="F4202" i="153"/>
  <c r="G4202" i="153"/>
  <c r="E4203" i="153"/>
  <c r="F4203" i="153"/>
  <c r="G4203" i="153"/>
  <c r="E4204" i="153"/>
  <c r="F4204" i="153"/>
  <c r="G4204" i="153"/>
  <c r="E4205" i="153"/>
  <c r="F4205" i="153"/>
  <c r="G4205" i="153"/>
  <c r="E4206" i="153"/>
  <c r="F4206" i="153"/>
  <c r="G4206" i="153"/>
  <c r="E4207" i="153"/>
  <c r="F4207" i="153"/>
  <c r="G4207" i="153"/>
  <c r="E4208" i="153"/>
  <c r="F4208" i="153"/>
  <c r="G4208" i="153"/>
  <c r="E4209" i="153"/>
  <c r="F4209" i="153"/>
  <c r="G4209" i="153"/>
  <c r="E4210" i="153"/>
  <c r="F4210" i="153"/>
  <c r="G4210" i="153"/>
  <c r="E4211" i="153"/>
  <c r="F4211" i="153"/>
  <c r="G4211" i="153"/>
  <c r="E4212" i="153"/>
  <c r="F4212" i="153"/>
  <c r="G4212" i="153"/>
  <c r="E4213" i="153"/>
  <c r="F4213" i="153"/>
  <c r="G4213" i="153"/>
  <c r="E4214" i="153"/>
  <c r="F4214" i="153"/>
  <c r="G4214" i="153"/>
  <c r="E4215" i="153"/>
  <c r="F4215" i="153"/>
  <c r="G4215" i="153"/>
  <c r="E4216" i="153"/>
  <c r="F4216" i="153"/>
  <c r="G4216" i="153"/>
  <c r="E4217" i="153"/>
  <c r="F4217" i="153"/>
  <c r="G4217" i="153"/>
  <c r="E4218" i="153"/>
  <c r="F4218" i="153"/>
  <c r="G4218" i="153"/>
  <c r="E4219" i="153"/>
  <c r="F4219" i="153"/>
  <c r="G4219" i="153"/>
  <c r="E4220" i="153"/>
  <c r="F4220" i="153"/>
  <c r="G4220" i="153"/>
  <c r="E4221" i="153"/>
  <c r="F4221" i="153"/>
  <c r="G4221" i="153"/>
  <c r="E4222" i="153"/>
  <c r="F4222" i="153"/>
  <c r="G4222" i="153"/>
  <c r="E4223" i="153"/>
  <c r="F4223" i="153"/>
  <c r="G4223" i="153"/>
  <c r="E4224" i="153"/>
  <c r="F4224" i="153"/>
  <c r="G4224" i="153"/>
  <c r="E4225" i="153"/>
  <c r="F4225" i="153"/>
  <c r="G4225" i="153"/>
  <c r="E4226" i="153"/>
  <c r="F4226" i="153"/>
  <c r="G4226" i="153"/>
  <c r="E4227" i="153"/>
  <c r="F4227" i="153"/>
  <c r="G4227" i="153"/>
  <c r="E4228" i="153"/>
  <c r="F4228" i="153"/>
  <c r="G4228" i="153"/>
  <c r="E4229" i="153"/>
  <c r="F4229" i="153"/>
  <c r="G4229" i="153"/>
  <c r="E4230" i="153"/>
  <c r="F4230" i="153"/>
  <c r="G4230" i="153"/>
  <c r="E4231" i="153"/>
  <c r="F4231" i="153"/>
  <c r="G4231" i="153"/>
  <c r="E4232" i="153"/>
  <c r="F4232" i="153"/>
  <c r="G4232" i="153"/>
  <c r="E4233" i="153"/>
  <c r="F4233" i="153"/>
  <c r="G4233" i="153"/>
  <c r="E4234" i="153"/>
  <c r="F4234" i="153"/>
  <c r="G4234" i="153"/>
  <c r="E4235" i="153"/>
  <c r="F4235" i="153"/>
  <c r="G4235" i="153"/>
  <c r="E4236" i="153"/>
  <c r="F4236" i="153"/>
  <c r="G4236" i="153"/>
  <c r="E4237" i="153"/>
  <c r="F4237" i="153"/>
  <c r="G4237" i="153"/>
  <c r="E4238" i="153"/>
  <c r="F4238" i="153"/>
  <c r="G4238" i="153"/>
  <c r="E4239" i="153"/>
  <c r="F4239" i="153"/>
  <c r="G4239" i="153"/>
  <c r="E4240" i="153"/>
  <c r="F4240" i="153"/>
  <c r="G4240" i="153"/>
  <c r="E4241" i="153"/>
  <c r="F4241" i="153"/>
  <c r="G4241" i="153"/>
  <c r="E4242" i="153"/>
  <c r="F4242" i="153"/>
  <c r="G4242" i="153"/>
  <c r="E4243" i="153"/>
  <c r="F4243" i="153"/>
  <c r="G4243" i="153"/>
  <c r="E4244" i="153"/>
  <c r="F4244" i="153"/>
  <c r="G4244" i="153"/>
  <c r="E4245" i="153"/>
  <c r="F4245" i="153"/>
  <c r="G4245" i="153"/>
  <c r="E4246" i="153"/>
  <c r="F4246" i="153"/>
  <c r="G4246" i="153"/>
  <c r="E4247" i="153"/>
  <c r="F4247" i="153"/>
  <c r="G4247" i="153"/>
  <c r="E4248" i="153"/>
  <c r="F4248" i="153"/>
  <c r="G4248" i="153"/>
  <c r="E4249" i="153"/>
  <c r="F4249" i="153"/>
  <c r="G4249" i="153"/>
  <c r="E4250" i="153"/>
  <c r="F4250" i="153"/>
  <c r="G4250" i="153"/>
  <c r="E4251" i="153"/>
  <c r="F4251" i="153"/>
  <c r="G4251" i="153"/>
  <c r="E4252" i="153"/>
  <c r="F4252" i="153"/>
  <c r="G4252" i="153"/>
  <c r="E4253" i="153"/>
  <c r="F4253" i="153"/>
  <c r="G4253" i="153"/>
  <c r="E4254" i="153"/>
  <c r="F4254" i="153"/>
  <c r="G4254" i="153"/>
  <c r="E4255" i="153"/>
  <c r="F4255" i="153"/>
  <c r="G4255" i="153"/>
  <c r="E4256" i="153"/>
  <c r="F4256" i="153"/>
  <c r="G4256" i="153"/>
  <c r="E4257" i="153"/>
  <c r="F4257" i="153"/>
  <c r="G4257" i="153"/>
  <c r="E4258" i="153"/>
  <c r="F4258" i="153"/>
  <c r="G4258" i="153"/>
  <c r="E4259" i="153"/>
  <c r="F4259" i="153"/>
  <c r="G4259" i="153"/>
  <c r="E4260" i="153"/>
  <c r="F4260" i="153"/>
  <c r="G4260" i="153"/>
  <c r="E4261" i="153"/>
  <c r="F4261" i="153"/>
  <c r="G4261" i="153"/>
  <c r="E4262" i="153"/>
  <c r="F4262" i="153"/>
  <c r="G4262" i="153"/>
  <c r="E4263" i="153"/>
  <c r="F4263" i="153"/>
  <c r="G4263" i="153"/>
  <c r="E4264" i="153"/>
  <c r="F4264" i="153"/>
  <c r="G4264" i="153"/>
  <c r="E4265" i="153"/>
  <c r="F4265" i="153"/>
  <c r="G4265" i="153"/>
  <c r="E4266" i="153"/>
  <c r="F4266" i="153"/>
  <c r="G4266" i="153"/>
  <c r="E4267" i="153"/>
  <c r="F4267" i="153"/>
  <c r="G4267" i="153"/>
  <c r="E4268" i="153"/>
  <c r="F4268" i="153"/>
  <c r="G4268" i="153"/>
  <c r="E4269" i="153"/>
  <c r="F4269" i="153"/>
  <c r="G4269" i="153"/>
  <c r="E4270" i="153"/>
  <c r="F4270" i="153"/>
  <c r="G4270" i="153"/>
  <c r="E4271" i="153"/>
  <c r="F4271" i="153"/>
  <c r="G4271" i="153"/>
  <c r="E4272" i="153"/>
  <c r="F4272" i="153"/>
  <c r="G4272" i="153"/>
  <c r="E4273" i="153"/>
  <c r="F4273" i="153"/>
  <c r="G4273" i="153"/>
  <c r="E4274" i="153"/>
  <c r="F4274" i="153"/>
  <c r="G4274" i="153"/>
  <c r="E4275" i="153"/>
  <c r="F4275" i="153"/>
  <c r="G4275" i="153"/>
  <c r="E4276" i="153"/>
  <c r="F4276" i="153"/>
  <c r="G4276" i="153"/>
  <c r="E4277" i="153"/>
  <c r="F4277" i="153"/>
  <c r="G4277" i="153"/>
  <c r="E4278" i="153"/>
  <c r="F4278" i="153"/>
  <c r="G4278" i="153"/>
  <c r="E4279" i="153"/>
  <c r="F4279" i="153"/>
  <c r="G4279" i="153"/>
  <c r="E4280" i="153"/>
  <c r="F4280" i="153"/>
  <c r="G4280" i="153"/>
  <c r="E4281" i="153"/>
  <c r="F4281" i="153"/>
  <c r="G4281" i="153"/>
  <c r="E4282" i="153"/>
  <c r="F4282" i="153"/>
  <c r="G4282" i="153"/>
  <c r="E4283" i="153"/>
  <c r="F4283" i="153"/>
  <c r="G4283" i="153"/>
  <c r="E4284" i="153"/>
  <c r="F4284" i="153"/>
  <c r="G4284" i="153"/>
  <c r="E4285" i="153"/>
  <c r="F4285" i="153"/>
  <c r="G4285" i="153"/>
  <c r="E4286" i="153"/>
  <c r="F4286" i="153"/>
  <c r="G4286" i="153"/>
  <c r="E4287" i="153"/>
  <c r="F4287" i="153"/>
  <c r="G4287" i="153"/>
  <c r="E4288" i="153"/>
  <c r="F4288" i="153"/>
  <c r="G4288" i="153"/>
  <c r="E4289" i="153"/>
  <c r="F4289" i="153"/>
  <c r="G4289" i="153"/>
  <c r="E4290" i="153"/>
  <c r="F4290" i="153"/>
  <c r="G4290" i="153"/>
  <c r="E4291" i="153"/>
  <c r="F4291" i="153"/>
  <c r="G4291" i="153"/>
  <c r="E4292" i="153"/>
  <c r="F4292" i="153"/>
  <c r="G4292" i="153"/>
  <c r="E4293" i="153"/>
  <c r="F4293" i="153"/>
  <c r="G4293" i="153"/>
  <c r="E4294" i="153"/>
  <c r="F4294" i="153"/>
  <c r="G4294" i="153"/>
  <c r="E4295" i="153"/>
  <c r="F4295" i="153"/>
  <c r="G4295" i="153"/>
  <c r="E4296" i="153"/>
  <c r="F4296" i="153"/>
  <c r="G4296" i="153"/>
  <c r="E4297" i="153"/>
  <c r="F4297" i="153"/>
  <c r="G4297" i="153"/>
  <c r="E4298" i="153"/>
  <c r="F4298" i="153"/>
  <c r="G4298" i="153"/>
  <c r="E4299" i="153"/>
  <c r="F4299" i="153"/>
  <c r="G4299" i="153"/>
  <c r="E4300" i="153"/>
  <c r="F4300" i="153"/>
  <c r="G4300" i="153"/>
  <c r="E4301" i="153"/>
  <c r="F4301" i="153"/>
  <c r="G4301" i="153"/>
  <c r="E4302" i="153"/>
  <c r="F4302" i="153"/>
  <c r="G4302" i="153"/>
  <c r="E4303" i="153"/>
  <c r="F4303" i="153"/>
  <c r="G4303" i="153"/>
  <c r="E4304" i="153"/>
  <c r="F4304" i="153"/>
  <c r="G4304" i="153"/>
  <c r="E4305" i="153"/>
  <c r="F4305" i="153"/>
  <c r="G4305" i="153"/>
  <c r="E4306" i="153"/>
  <c r="F4306" i="153"/>
  <c r="G4306" i="153"/>
  <c r="E4307" i="153"/>
  <c r="F4307" i="153"/>
  <c r="G4307" i="153"/>
  <c r="E4308" i="153"/>
  <c r="F4308" i="153"/>
  <c r="G4308" i="153"/>
  <c r="E4309" i="153"/>
  <c r="F4309" i="153"/>
  <c r="G4309" i="153"/>
  <c r="E4310" i="153"/>
  <c r="F4310" i="153"/>
  <c r="G4310" i="153"/>
  <c r="E4311" i="153"/>
  <c r="F4311" i="153"/>
  <c r="G4311" i="153"/>
  <c r="E4312" i="153"/>
  <c r="F4312" i="153"/>
  <c r="G4312" i="153"/>
  <c r="E4313" i="153"/>
  <c r="F4313" i="153"/>
  <c r="G4313" i="153"/>
  <c r="E4314" i="153"/>
  <c r="F4314" i="153"/>
  <c r="G4314" i="153"/>
  <c r="E4315" i="153"/>
  <c r="F4315" i="153"/>
  <c r="G4315" i="153"/>
  <c r="E4316" i="153"/>
  <c r="F4316" i="153"/>
  <c r="G4316" i="153"/>
  <c r="E4317" i="153"/>
  <c r="F4317" i="153"/>
  <c r="G4317" i="153"/>
  <c r="E4318" i="153"/>
  <c r="F4318" i="153"/>
  <c r="G4318" i="153"/>
  <c r="E4319" i="153"/>
  <c r="F4319" i="153"/>
  <c r="G4319" i="153"/>
  <c r="E4320" i="153"/>
  <c r="F4320" i="153"/>
  <c r="G4320" i="153"/>
  <c r="E4321" i="153"/>
  <c r="F4321" i="153"/>
  <c r="G4321" i="153"/>
  <c r="E4322" i="153"/>
  <c r="F4322" i="153"/>
  <c r="G4322" i="153"/>
  <c r="E4323" i="153"/>
  <c r="F4323" i="153"/>
  <c r="G4323" i="153"/>
  <c r="E4324" i="153"/>
  <c r="F4324" i="153"/>
  <c r="G4324" i="153"/>
  <c r="E4325" i="153"/>
  <c r="F4325" i="153"/>
  <c r="G4325" i="153"/>
  <c r="E4326" i="153"/>
  <c r="F4326" i="153"/>
  <c r="G4326" i="153"/>
  <c r="E4327" i="153"/>
  <c r="F4327" i="153"/>
  <c r="G4327" i="153"/>
  <c r="E4328" i="153"/>
  <c r="F4328" i="153"/>
  <c r="G4328" i="153"/>
  <c r="E4329" i="153"/>
  <c r="F4329" i="153"/>
  <c r="G4329" i="153"/>
  <c r="E4330" i="153"/>
  <c r="F4330" i="153"/>
  <c r="G4330" i="153"/>
  <c r="E4331" i="153"/>
  <c r="F4331" i="153"/>
  <c r="G4331" i="153"/>
  <c r="E4332" i="153"/>
  <c r="F4332" i="153"/>
  <c r="G4332" i="153"/>
  <c r="E4333" i="153"/>
  <c r="F4333" i="153"/>
  <c r="G4333" i="153"/>
  <c r="E4334" i="153"/>
  <c r="F4334" i="153"/>
  <c r="G4334" i="153"/>
  <c r="E4335" i="153"/>
  <c r="F4335" i="153"/>
  <c r="G4335" i="153"/>
  <c r="E4336" i="153"/>
  <c r="F4336" i="153"/>
  <c r="G4336" i="153"/>
  <c r="E4337" i="153"/>
  <c r="F4337" i="153"/>
  <c r="G4337" i="153"/>
  <c r="E4338" i="153"/>
  <c r="F4338" i="153"/>
  <c r="G4338" i="153"/>
  <c r="E4339" i="153"/>
  <c r="F4339" i="153"/>
  <c r="G4339" i="153"/>
  <c r="E4340" i="153"/>
  <c r="F4340" i="153"/>
  <c r="G4340" i="153"/>
  <c r="E4341" i="153"/>
  <c r="F4341" i="153"/>
  <c r="G4341" i="153"/>
  <c r="E4342" i="153"/>
  <c r="F4342" i="153"/>
  <c r="G4342" i="153"/>
  <c r="E4343" i="153"/>
  <c r="F4343" i="153"/>
  <c r="G4343" i="153"/>
  <c r="E4344" i="153"/>
  <c r="F4344" i="153"/>
  <c r="G4344" i="153"/>
  <c r="E4345" i="153"/>
  <c r="F4345" i="153"/>
  <c r="G4345" i="153"/>
  <c r="E4346" i="153"/>
  <c r="F4346" i="153"/>
  <c r="G4346" i="153"/>
  <c r="E4347" i="153"/>
  <c r="F4347" i="153"/>
  <c r="G4347" i="153"/>
  <c r="E4348" i="153"/>
  <c r="F4348" i="153"/>
  <c r="G4348" i="153"/>
  <c r="E4349" i="153"/>
  <c r="F4349" i="153"/>
  <c r="G4349" i="153"/>
  <c r="E4350" i="153"/>
  <c r="F4350" i="153"/>
  <c r="G4350" i="153"/>
  <c r="E4351" i="153"/>
  <c r="F4351" i="153"/>
  <c r="G4351" i="153"/>
  <c r="E4352" i="153"/>
  <c r="F4352" i="153"/>
  <c r="G4352" i="153"/>
  <c r="E4353" i="153"/>
  <c r="F4353" i="153"/>
  <c r="G4353" i="153"/>
  <c r="E4354" i="153"/>
  <c r="F4354" i="153"/>
  <c r="G4354" i="153"/>
  <c r="E4355" i="153"/>
  <c r="F4355" i="153"/>
  <c r="G4355" i="153"/>
  <c r="E4356" i="153"/>
  <c r="F4356" i="153"/>
  <c r="G4356" i="153"/>
  <c r="E4357" i="153"/>
  <c r="F4357" i="153"/>
  <c r="G4357" i="153"/>
  <c r="E4358" i="153"/>
  <c r="F4358" i="153"/>
  <c r="G4358" i="153"/>
  <c r="E4359" i="153"/>
  <c r="F4359" i="153"/>
  <c r="G4359" i="153"/>
  <c r="E4360" i="153"/>
  <c r="F4360" i="153"/>
  <c r="G4360" i="153"/>
  <c r="E4361" i="153"/>
  <c r="F4361" i="153"/>
  <c r="G4361" i="153"/>
  <c r="E4362" i="153"/>
  <c r="F4362" i="153"/>
  <c r="G4362" i="153"/>
  <c r="E4363" i="153"/>
  <c r="F4363" i="153"/>
  <c r="G4363" i="153"/>
  <c r="E4364" i="153"/>
  <c r="F4364" i="153"/>
  <c r="G4364" i="153"/>
  <c r="E4365" i="153"/>
  <c r="F4365" i="153"/>
  <c r="G4365" i="153"/>
  <c r="E4366" i="153"/>
  <c r="F4366" i="153"/>
  <c r="G4366" i="153"/>
  <c r="E4367" i="153"/>
  <c r="F4367" i="153"/>
  <c r="G4367" i="153"/>
  <c r="E4368" i="153"/>
  <c r="F4368" i="153"/>
  <c r="G4368" i="153"/>
  <c r="E4369" i="153"/>
  <c r="F4369" i="153"/>
  <c r="G4369" i="153"/>
  <c r="E4370" i="153"/>
  <c r="F4370" i="153"/>
  <c r="G4370" i="153"/>
  <c r="E4371" i="153"/>
  <c r="F4371" i="153"/>
  <c r="G4371" i="153"/>
  <c r="E4372" i="153"/>
  <c r="F4372" i="153"/>
  <c r="G4372" i="153"/>
  <c r="E4373" i="153"/>
  <c r="F4373" i="153"/>
  <c r="G4373" i="153"/>
  <c r="E4374" i="153"/>
  <c r="F4374" i="153"/>
  <c r="G4374" i="153"/>
  <c r="E4375" i="153"/>
  <c r="F4375" i="153"/>
  <c r="G4375" i="153"/>
  <c r="E4376" i="153"/>
  <c r="F4376" i="153"/>
  <c r="G4376" i="153"/>
  <c r="E4377" i="153"/>
  <c r="F4377" i="153"/>
  <c r="G4377" i="153"/>
  <c r="E4378" i="153"/>
  <c r="F4378" i="153"/>
  <c r="G4378" i="153"/>
  <c r="E4379" i="153"/>
  <c r="F4379" i="153"/>
  <c r="G4379" i="153"/>
  <c r="E4380" i="153"/>
  <c r="F4380" i="153"/>
  <c r="G4380" i="153"/>
  <c r="E4381" i="153"/>
  <c r="F4381" i="153"/>
  <c r="G4381" i="153"/>
  <c r="E4382" i="153"/>
  <c r="F4382" i="153"/>
  <c r="G4382" i="153"/>
  <c r="E4383" i="153"/>
  <c r="F4383" i="153"/>
  <c r="G4383" i="153"/>
  <c r="E4384" i="153"/>
  <c r="F4384" i="153"/>
  <c r="G4384" i="153"/>
  <c r="E4385" i="153"/>
  <c r="F4385" i="153"/>
  <c r="G4385" i="153"/>
  <c r="E4386" i="153"/>
  <c r="F4386" i="153"/>
  <c r="G4386" i="153"/>
  <c r="E4387" i="153"/>
  <c r="F4387" i="153"/>
  <c r="G4387" i="153"/>
  <c r="E4388" i="153"/>
  <c r="F4388" i="153"/>
  <c r="G4388" i="153"/>
  <c r="E4389" i="153"/>
  <c r="F4389" i="153"/>
  <c r="G4389" i="153"/>
  <c r="E4390" i="153"/>
  <c r="F4390" i="153"/>
  <c r="G4390" i="153"/>
  <c r="E4391" i="153"/>
  <c r="F4391" i="153"/>
  <c r="G4391" i="153"/>
  <c r="E4392" i="153"/>
  <c r="F4392" i="153"/>
  <c r="G4392" i="153"/>
  <c r="E4393" i="153"/>
  <c r="F4393" i="153"/>
  <c r="G4393" i="153"/>
  <c r="E4394" i="153"/>
  <c r="F4394" i="153"/>
  <c r="G4394" i="153"/>
  <c r="E4395" i="153"/>
  <c r="F4395" i="153"/>
  <c r="G4395" i="153"/>
  <c r="E4396" i="153"/>
  <c r="F4396" i="153"/>
  <c r="G4396" i="153"/>
  <c r="E4397" i="153"/>
  <c r="F4397" i="153"/>
  <c r="G4397" i="153"/>
  <c r="E4398" i="153"/>
  <c r="F4398" i="153"/>
  <c r="G4398" i="153"/>
  <c r="E4399" i="153"/>
  <c r="F4399" i="153"/>
  <c r="G4399" i="153"/>
  <c r="E4400" i="153"/>
  <c r="F4400" i="153"/>
  <c r="G4400" i="153"/>
  <c r="E4401" i="153"/>
  <c r="F4401" i="153"/>
  <c r="G4401" i="153"/>
  <c r="E4402" i="153"/>
  <c r="F4402" i="153"/>
  <c r="G4402" i="153"/>
  <c r="E4403" i="153"/>
  <c r="F4403" i="153"/>
  <c r="G4403" i="153"/>
  <c r="E4404" i="153"/>
  <c r="F4404" i="153"/>
  <c r="G4404" i="153"/>
  <c r="E4405" i="153"/>
  <c r="F4405" i="153"/>
  <c r="G4405" i="153"/>
  <c r="E4406" i="153"/>
  <c r="F4406" i="153"/>
  <c r="G4406" i="153"/>
  <c r="E4407" i="153"/>
  <c r="F4407" i="153"/>
  <c r="G4407" i="153"/>
  <c r="E4408" i="153"/>
  <c r="F4408" i="153"/>
  <c r="G4408" i="153"/>
  <c r="E4409" i="153"/>
  <c r="F4409" i="153"/>
  <c r="G4409" i="153"/>
  <c r="E4410" i="153"/>
  <c r="F4410" i="153"/>
  <c r="G4410" i="153"/>
  <c r="E4411" i="153"/>
  <c r="F4411" i="153"/>
  <c r="G4411" i="153"/>
  <c r="E4412" i="153"/>
  <c r="F4412" i="153"/>
  <c r="G4412" i="153"/>
  <c r="E4413" i="153"/>
  <c r="F4413" i="153"/>
  <c r="G4413" i="153"/>
  <c r="E4414" i="153"/>
  <c r="F4414" i="153"/>
  <c r="G4414" i="153"/>
  <c r="E4415" i="153"/>
  <c r="F4415" i="153"/>
  <c r="G4415" i="153"/>
  <c r="E4416" i="153"/>
  <c r="F4416" i="153"/>
  <c r="G4416" i="153"/>
  <c r="E4417" i="153"/>
  <c r="F4417" i="153"/>
  <c r="G4417" i="153"/>
  <c r="E4418" i="153"/>
  <c r="F4418" i="153"/>
  <c r="G4418" i="153"/>
  <c r="E4419" i="153"/>
  <c r="F4419" i="153"/>
  <c r="G4419" i="153"/>
  <c r="E4420" i="153"/>
  <c r="F4420" i="153"/>
  <c r="G4420" i="153"/>
  <c r="E4421" i="153"/>
  <c r="F4421" i="153"/>
  <c r="G4421" i="153"/>
  <c r="E4422" i="153"/>
  <c r="F4422" i="153"/>
  <c r="G4422" i="153"/>
  <c r="E4423" i="153"/>
  <c r="F4423" i="153"/>
  <c r="G4423" i="153"/>
  <c r="E4424" i="153"/>
  <c r="F4424" i="153"/>
  <c r="G4424" i="153"/>
  <c r="E4425" i="153"/>
  <c r="F4425" i="153"/>
  <c r="G4425" i="153"/>
  <c r="E4426" i="153"/>
  <c r="F4426" i="153"/>
  <c r="G4426" i="153"/>
  <c r="E4427" i="153"/>
  <c r="F4427" i="153"/>
  <c r="G4427" i="153"/>
  <c r="E4428" i="153"/>
  <c r="F4428" i="153"/>
  <c r="G4428" i="153"/>
  <c r="E4429" i="153"/>
  <c r="F4429" i="153"/>
  <c r="G4429" i="153"/>
  <c r="E4430" i="153"/>
  <c r="F4430" i="153"/>
  <c r="G4430" i="153"/>
  <c r="E4431" i="153"/>
  <c r="F4431" i="153"/>
  <c r="G4431" i="153"/>
  <c r="E4432" i="153"/>
  <c r="F4432" i="153"/>
  <c r="G4432" i="153"/>
  <c r="E4433" i="153"/>
  <c r="F4433" i="153"/>
  <c r="G4433" i="153"/>
  <c r="E4434" i="153"/>
  <c r="F4434" i="153"/>
  <c r="G4434" i="153"/>
  <c r="E4435" i="153"/>
  <c r="F4435" i="153"/>
  <c r="G4435" i="153"/>
  <c r="E4436" i="153"/>
  <c r="F4436" i="153"/>
  <c r="G4436" i="153"/>
  <c r="E4437" i="153"/>
  <c r="F4437" i="153"/>
  <c r="G4437" i="153"/>
  <c r="E4438" i="153"/>
  <c r="F4438" i="153"/>
  <c r="G4438" i="153"/>
  <c r="E4439" i="153"/>
  <c r="F4439" i="153"/>
  <c r="G4439" i="153"/>
  <c r="E4440" i="153"/>
  <c r="F4440" i="153"/>
  <c r="G4440" i="153"/>
  <c r="E4441" i="153"/>
  <c r="F4441" i="153"/>
  <c r="G4441" i="153"/>
  <c r="E4442" i="153"/>
  <c r="F4442" i="153"/>
  <c r="G4442" i="153"/>
  <c r="E4443" i="153"/>
  <c r="F4443" i="153"/>
  <c r="G4443" i="153"/>
  <c r="E4444" i="153"/>
  <c r="F4444" i="153"/>
  <c r="G4444" i="153"/>
  <c r="E4445" i="153"/>
  <c r="F4445" i="153"/>
  <c r="G4445" i="153"/>
  <c r="E4446" i="153"/>
  <c r="F4446" i="153"/>
  <c r="G4446" i="153"/>
  <c r="E4447" i="153"/>
  <c r="F4447" i="153"/>
  <c r="G4447" i="153"/>
  <c r="E4448" i="153"/>
  <c r="F4448" i="153"/>
  <c r="G4448" i="153"/>
  <c r="E4449" i="153"/>
  <c r="F4449" i="153"/>
  <c r="G4449" i="153"/>
  <c r="E4450" i="153"/>
  <c r="F4450" i="153"/>
  <c r="G4450" i="153"/>
  <c r="E4451" i="153"/>
  <c r="F4451" i="153"/>
  <c r="G4451" i="153"/>
  <c r="E4452" i="153"/>
  <c r="F4452" i="153"/>
  <c r="G4452" i="153"/>
  <c r="E4453" i="153"/>
  <c r="F4453" i="153"/>
  <c r="G4453" i="153"/>
  <c r="E4454" i="153"/>
  <c r="F4454" i="153"/>
  <c r="G4454" i="153"/>
  <c r="E4455" i="153"/>
  <c r="F4455" i="153"/>
  <c r="G4455" i="153"/>
  <c r="E4456" i="153"/>
  <c r="F4456" i="153"/>
  <c r="G4456" i="153"/>
  <c r="E4457" i="153"/>
  <c r="F4457" i="153"/>
  <c r="G4457" i="153"/>
  <c r="E4458" i="153"/>
  <c r="F4458" i="153"/>
  <c r="G4458" i="153"/>
  <c r="E4459" i="153"/>
  <c r="F4459" i="153"/>
  <c r="G4459" i="153"/>
  <c r="E4460" i="153"/>
  <c r="F4460" i="153"/>
  <c r="G4460" i="153"/>
  <c r="E4461" i="153"/>
  <c r="F4461" i="153"/>
  <c r="G4461" i="153"/>
  <c r="E4462" i="153"/>
  <c r="F4462" i="153"/>
  <c r="G4462" i="153"/>
  <c r="E4463" i="153"/>
  <c r="F4463" i="153"/>
  <c r="G4463" i="153"/>
  <c r="E4464" i="153"/>
  <c r="F4464" i="153"/>
  <c r="G4464" i="153"/>
  <c r="E4465" i="153"/>
  <c r="F4465" i="153"/>
  <c r="G4465" i="153"/>
  <c r="E4466" i="153"/>
  <c r="F4466" i="153"/>
  <c r="G4466" i="153"/>
  <c r="E4467" i="153"/>
  <c r="F4467" i="153"/>
  <c r="G4467" i="153"/>
  <c r="E4468" i="153"/>
  <c r="F4468" i="153"/>
  <c r="G4468" i="153"/>
  <c r="E4469" i="153"/>
  <c r="F4469" i="153"/>
  <c r="G4469" i="153"/>
  <c r="E4470" i="153"/>
  <c r="F4470" i="153"/>
  <c r="G4470" i="153"/>
  <c r="E4471" i="153"/>
  <c r="F4471" i="153"/>
  <c r="G4471" i="153"/>
  <c r="E4472" i="153"/>
  <c r="F4472" i="153"/>
  <c r="G4472" i="153"/>
  <c r="E4473" i="153"/>
  <c r="F4473" i="153"/>
  <c r="G4473" i="153"/>
  <c r="E4474" i="153"/>
  <c r="F4474" i="153"/>
  <c r="G4474" i="153"/>
  <c r="E4475" i="153"/>
  <c r="F4475" i="153"/>
  <c r="G4475" i="153"/>
  <c r="E4476" i="153"/>
  <c r="F4476" i="153"/>
  <c r="G4476" i="153"/>
  <c r="E4477" i="153"/>
  <c r="F4477" i="153"/>
  <c r="G4477" i="153"/>
  <c r="E4478" i="153"/>
  <c r="F4478" i="153"/>
  <c r="G4478" i="153"/>
  <c r="E4479" i="153"/>
  <c r="F4479" i="153"/>
  <c r="G4479" i="153"/>
  <c r="E4480" i="153"/>
  <c r="F4480" i="153"/>
  <c r="G4480" i="153"/>
  <c r="E4481" i="153"/>
  <c r="F4481" i="153"/>
  <c r="G4481" i="153"/>
  <c r="E4482" i="153"/>
  <c r="F4482" i="153"/>
  <c r="G4482" i="153"/>
  <c r="E4483" i="153"/>
  <c r="F4483" i="153"/>
  <c r="G4483" i="153"/>
  <c r="E4484" i="153"/>
  <c r="F4484" i="153"/>
  <c r="G4484" i="153"/>
  <c r="E4485" i="153"/>
  <c r="F4485" i="153"/>
  <c r="G4485" i="153"/>
  <c r="E4486" i="153"/>
  <c r="F4486" i="153"/>
  <c r="G4486" i="153"/>
  <c r="E4487" i="153"/>
  <c r="F4487" i="153"/>
  <c r="G4487" i="153"/>
  <c r="E4488" i="153"/>
  <c r="F4488" i="153"/>
  <c r="G4488" i="153"/>
  <c r="E4489" i="153"/>
  <c r="F4489" i="153"/>
  <c r="G4489" i="153"/>
  <c r="E4490" i="153"/>
  <c r="F4490" i="153"/>
  <c r="G4490" i="153"/>
  <c r="E4491" i="153"/>
  <c r="F4491" i="153"/>
  <c r="G4491" i="153"/>
  <c r="E4492" i="153"/>
  <c r="F4492" i="153"/>
  <c r="G4492" i="153"/>
  <c r="E4493" i="153"/>
  <c r="F4493" i="153"/>
  <c r="G4493" i="153"/>
  <c r="E4494" i="153"/>
  <c r="F4494" i="153"/>
  <c r="G4494" i="153"/>
  <c r="E4495" i="153"/>
  <c r="F4495" i="153"/>
  <c r="G4495" i="153"/>
  <c r="E4496" i="153"/>
  <c r="F4496" i="153"/>
  <c r="G4496" i="153"/>
  <c r="E4497" i="153"/>
  <c r="F4497" i="153"/>
  <c r="G4497" i="153"/>
  <c r="E4498" i="153"/>
  <c r="F4498" i="153"/>
  <c r="G4498" i="153"/>
  <c r="E4499" i="153"/>
  <c r="F4499" i="153"/>
  <c r="G4499" i="153"/>
  <c r="E4500" i="153"/>
  <c r="F4500" i="153"/>
  <c r="G4500" i="153"/>
  <c r="E4501" i="153"/>
  <c r="F4501" i="153"/>
  <c r="G4501" i="153"/>
  <c r="E4502" i="153"/>
  <c r="F4502" i="153"/>
  <c r="G4502" i="153"/>
  <c r="E4503" i="153"/>
  <c r="F4503" i="153"/>
  <c r="G4503" i="153"/>
  <c r="E4504" i="153"/>
  <c r="F4504" i="153"/>
  <c r="G4504" i="153"/>
  <c r="E4505" i="153"/>
  <c r="F4505" i="153"/>
  <c r="G4505" i="153"/>
  <c r="E4506" i="153"/>
  <c r="F4506" i="153"/>
  <c r="G4506" i="153"/>
  <c r="E4507" i="153"/>
  <c r="F4507" i="153"/>
  <c r="G4507" i="153"/>
  <c r="E4508" i="153"/>
  <c r="F4508" i="153"/>
  <c r="G4508" i="153"/>
  <c r="E4509" i="153"/>
  <c r="F4509" i="153"/>
  <c r="G4509" i="153"/>
  <c r="E4510" i="153"/>
  <c r="F4510" i="153"/>
  <c r="G4510" i="153"/>
  <c r="E4511" i="153"/>
  <c r="F4511" i="153"/>
  <c r="G4511" i="153"/>
  <c r="E4512" i="153"/>
  <c r="F4512" i="153"/>
  <c r="G4512" i="153"/>
  <c r="E4513" i="153"/>
  <c r="F4513" i="153"/>
  <c r="G4513" i="153"/>
  <c r="E4514" i="153"/>
  <c r="F4514" i="153"/>
  <c r="G4514" i="153"/>
  <c r="E4515" i="153"/>
  <c r="F4515" i="153"/>
  <c r="G4515" i="153"/>
  <c r="E4516" i="153"/>
  <c r="F4516" i="153"/>
  <c r="G4516" i="153"/>
  <c r="E4517" i="153"/>
  <c r="F4517" i="153"/>
  <c r="G4517" i="153"/>
  <c r="E4518" i="153"/>
  <c r="F4518" i="153"/>
  <c r="G4518" i="153"/>
  <c r="E4519" i="153"/>
  <c r="F4519" i="153"/>
  <c r="G4519" i="153"/>
  <c r="E4520" i="153"/>
  <c r="F4520" i="153"/>
  <c r="G4520" i="153"/>
  <c r="E4521" i="153"/>
  <c r="F4521" i="153"/>
  <c r="G4521" i="153"/>
  <c r="E4522" i="153"/>
  <c r="F4522" i="153"/>
  <c r="G4522" i="153"/>
  <c r="E4523" i="153"/>
  <c r="F4523" i="153"/>
  <c r="G4523" i="153"/>
  <c r="E4524" i="153"/>
  <c r="F4524" i="153"/>
  <c r="G4524" i="153"/>
  <c r="E4525" i="153"/>
  <c r="F4525" i="153"/>
  <c r="G4525" i="153"/>
  <c r="E4526" i="153"/>
  <c r="F4526" i="153"/>
  <c r="G4526" i="153"/>
  <c r="E4527" i="153"/>
  <c r="F4527" i="153"/>
  <c r="G4527" i="153"/>
  <c r="E4528" i="153"/>
  <c r="F4528" i="153"/>
  <c r="G4528" i="153"/>
  <c r="E4529" i="153"/>
  <c r="F4529" i="153"/>
  <c r="G4529" i="153"/>
  <c r="E4530" i="153"/>
  <c r="F4530" i="153"/>
  <c r="G4530" i="153"/>
  <c r="E4531" i="153"/>
  <c r="F4531" i="153"/>
  <c r="G4531" i="153"/>
  <c r="E4532" i="153"/>
  <c r="F4532" i="153"/>
  <c r="G4532" i="153"/>
  <c r="E4533" i="153"/>
  <c r="F4533" i="153"/>
  <c r="G4533" i="153"/>
  <c r="E4534" i="153"/>
  <c r="F4534" i="153"/>
  <c r="G4534" i="153"/>
  <c r="E4535" i="153"/>
  <c r="F4535" i="153"/>
  <c r="G4535" i="153"/>
  <c r="E4536" i="153"/>
  <c r="F4536" i="153"/>
  <c r="G4536" i="153"/>
  <c r="E4537" i="153"/>
  <c r="F4537" i="153"/>
  <c r="G4537" i="153"/>
  <c r="E4538" i="153"/>
  <c r="F4538" i="153"/>
  <c r="G4538" i="153"/>
  <c r="E4539" i="153"/>
  <c r="F4539" i="153"/>
  <c r="G4539" i="153"/>
  <c r="E4540" i="153"/>
  <c r="F4540" i="153"/>
  <c r="G4540" i="153"/>
  <c r="E4541" i="153"/>
  <c r="F4541" i="153"/>
  <c r="G4541" i="153"/>
  <c r="E4542" i="153"/>
  <c r="F4542" i="153"/>
  <c r="G4542" i="153"/>
  <c r="E4543" i="153"/>
  <c r="F4543" i="153"/>
  <c r="G4543" i="153"/>
  <c r="E4544" i="153"/>
  <c r="F4544" i="153"/>
  <c r="G4544" i="153"/>
  <c r="E4545" i="153"/>
  <c r="F4545" i="153"/>
  <c r="G4545" i="153"/>
  <c r="E4546" i="153"/>
  <c r="F4546" i="153"/>
  <c r="G4546" i="153"/>
  <c r="E4547" i="153"/>
  <c r="F4547" i="153"/>
  <c r="G4547" i="153"/>
  <c r="E4548" i="153"/>
  <c r="F4548" i="153"/>
  <c r="G4548" i="153"/>
  <c r="E4549" i="153"/>
  <c r="F4549" i="153"/>
  <c r="G4549" i="153"/>
  <c r="E4550" i="153"/>
  <c r="F4550" i="153"/>
  <c r="G4550" i="153"/>
  <c r="E4551" i="153"/>
  <c r="F4551" i="153"/>
  <c r="G4551" i="153"/>
  <c r="E4552" i="153"/>
  <c r="F4552" i="153"/>
  <c r="G4552" i="153"/>
  <c r="E4553" i="153"/>
  <c r="F4553" i="153"/>
  <c r="G4553" i="153"/>
  <c r="E4554" i="153"/>
  <c r="F4554" i="153"/>
  <c r="G4554" i="153"/>
  <c r="E4555" i="153"/>
  <c r="F4555" i="153"/>
  <c r="G4555" i="153"/>
  <c r="E4556" i="153"/>
  <c r="F4556" i="153"/>
  <c r="G4556" i="153"/>
  <c r="E4557" i="153"/>
  <c r="F4557" i="153"/>
  <c r="G4557" i="153"/>
  <c r="E4558" i="153"/>
  <c r="F4558" i="153"/>
  <c r="G4558" i="153"/>
  <c r="E4559" i="153"/>
  <c r="F4559" i="153"/>
  <c r="G4559" i="153"/>
  <c r="E4560" i="153"/>
  <c r="F4560" i="153"/>
  <c r="G4560" i="153"/>
  <c r="E4561" i="153"/>
  <c r="F4561" i="153"/>
  <c r="G4561" i="153"/>
  <c r="E4562" i="153"/>
  <c r="F4562" i="153"/>
  <c r="G4562" i="153"/>
  <c r="E4563" i="153"/>
  <c r="F4563" i="153"/>
  <c r="G4563" i="153"/>
  <c r="E4564" i="153"/>
  <c r="F4564" i="153"/>
  <c r="G4564" i="153"/>
  <c r="E4565" i="153"/>
  <c r="F4565" i="153"/>
  <c r="G4565" i="153"/>
  <c r="E4566" i="153"/>
  <c r="F4566" i="153"/>
  <c r="G4566" i="153"/>
  <c r="E4567" i="153"/>
  <c r="F4567" i="153"/>
  <c r="G4567" i="153"/>
  <c r="E4568" i="153"/>
  <c r="F4568" i="153"/>
  <c r="G4568" i="153"/>
  <c r="E4569" i="153"/>
  <c r="F4569" i="153"/>
  <c r="G4569" i="153"/>
  <c r="E4570" i="153"/>
  <c r="F4570" i="153"/>
  <c r="G4570" i="153"/>
  <c r="E4571" i="153"/>
  <c r="F4571" i="153"/>
  <c r="G4571" i="153"/>
  <c r="E4572" i="153"/>
  <c r="F4572" i="153"/>
  <c r="G4572" i="153"/>
  <c r="E4573" i="153"/>
  <c r="F4573" i="153"/>
  <c r="G4573" i="153"/>
  <c r="E4574" i="153"/>
  <c r="F4574" i="153"/>
  <c r="G4574" i="153"/>
  <c r="E4575" i="153"/>
  <c r="F4575" i="153"/>
  <c r="G4575" i="153"/>
  <c r="E4576" i="153"/>
  <c r="F4576" i="153"/>
  <c r="G4576" i="153"/>
  <c r="E4577" i="153"/>
  <c r="F4577" i="153"/>
  <c r="G4577" i="153"/>
  <c r="E4578" i="153"/>
  <c r="F4578" i="153"/>
  <c r="G4578" i="153"/>
  <c r="E4579" i="153"/>
  <c r="F4579" i="153"/>
  <c r="G4579" i="153"/>
  <c r="E4580" i="153"/>
  <c r="F4580" i="153"/>
  <c r="G4580" i="153"/>
  <c r="E4581" i="153"/>
  <c r="F4581" i="153"/>
  <c r="G4581" i="153"/>
  <c r="E4582" i="153"/>
  <c r="F4582" i="153"/>
  <c r="G4582" i="153"/>
  <c r="E4583" i="153"/>
  <c r="F4583" i="153"/>
  <c r="G4583" i="153"/>
  <c r="E4584" i="153"/>
  <c r="F4584" i="153"/>
  <c r="G4584" i="153"/>
  <c r="E4585" i="153"/>
  <c r="F4585" i="153"/>
  <c r="G4585" i="153"/>
  <c r="E4586" i="153"/>
  <c r="F4586" i="153"/>
  <c r="G4586" i="153"/>
  <c r="E4587" i="153"/>
  <c r="F4587" i="153"/>
  <c r="G4587" i="153"/>
  <c r="E4588" i="153"/>
  <c r="F4588" i="153"/>
  <c r="G4588" i="153"/>
  <c r="E4589" i="153"/>
  <c r="F4589" i="153"/>
  <c r="G4589" i="153"/>
  <c r="E4590" i="153"/>
  <c r="F4590" i="153"/>
  <c r="G4590" i="153"/>
  <c r="E4591" i="153"/>
  <c r="F4591" i="153"/>
  <c r="G4591" i="153"/>
  <c r="E4592" i="153"/>
  <c r="F4592" i="153"/>
  <c r="G4592" i="153"/>
  <c r="E4593" i="153"/>
  <c r="F4593" i="153"/>
  <c r="G4593" i="153"/>
  <c r="E4594" i="153"/>
  <c r="F4594" i="153"/>
  <c r="G4594" i="153"/>
  <c r="E4595" i="153"/>
  <c r="F4595" i="153"/>
  <c r="G4595" i="153"/>
  <c r="E4596" i="153"/>
  <c r="F4596" i="153"/>
  <c r="G4596" i="153"/>
  <c r="E4597" i="153"/>
  <c r="F4597" i="153"/>
  <c r="G4597" i="153"/>
  <c r="E4598" i="153"/>
  <c r="F4598" i="153"/>
  <c r="G4598" i="153"/>
  <c r="E4599" i="153"/>
  <c r="F4599" i="153"/>
  <c r="G4599" i="153"/>
  <c r="E4600" i="153"/>
  <c r="F4600" i="153"/>
  <c r="G4600" i="153"/>
  <c r="E4601" i="153"/>
  <c r="F4601" i="153"/>
  <c r="G4601" i="153"/>
  <c r="E4602" i="153"/>
  <c r="F4602" i="153"/>
  <c r="G4602" i="153"/>
  <c r="E4603" i="153"/>
  <c r="F4603" i="153"/>
  <c r="G4603" i="153"/>
  <c r="E4604" i="153"/>
  <c r="F4604" i="153"/>
  <c r="G4604" i="153"/>
  <c r="E4605" i="153"/>
  <c r="F4605" i="153"/>
  <c r="G4605" i="153"/>
  <c r="E4606" i="153"/>
  <c r="F4606" i="153"/>
  <c r="G4606" i="153"/>
  <c r="E4607" i="153"/>
  <c r="F4607" i="153"/>
  <c r="G4607" i="153"/>
  <c r="E4608" i="153"/>
  <c r="F4608" i="153"/>
  <c r="G4608" i="153"/>
  <c r="E4609" i="153"/>
  <c r="F4609" i="153"/>
  <c r="G4609" i="153"/>
  <c r="E4610" i="153"/>
  <c r="F4610" i="153"/>
  <c r="G4610" i="153"/>
  <c r="E4611" i="153"/>
  <c r="F4611" i="153"/>
  <c r="G4611" i="153"/>
  <c r="E4612" i="153"/>
  <c r="F4612" i="153"/>
  <c r="G4612" i="153"/>
  <c r="E4613" i="153"/>
  <c r="F4613" i="153"/>
  <c r="G4613" i="153"/>
  <c r="E4614" i="153"/>
  <c r="F4614" i="153"/>
  <c r="G4614" i="153"/>
  <c r="E4615" i="153"/>
  <c r="F4615" i="153"/>
  <c r="G4615" i="153"/>
  <c r="E4616" i="153"/>
  <c r="F4616" i="153"/>
  <c r="G4616" i="153"/>
  <c r="E4617" i="153"/>
  <c r="F4617" i="153"/>
  <c r="G4617" i="153"/>
  <c r="E4618" i="153"/>
  <c r="F4618" i="153"/>
  <c r="G4618" i="153"/>
  <c r="E4619" i="153"/>
  <c r="F4619" i="153"/>
  <c r="G4619" i="153"/>
  <c r="E4620" i="153"/>
  <c r="F4620" i="153"/>
  <c r="G4620" i="153"/>
  <c r="E4621" i="153"/>
  <c r="F4621" i="153"/>
  <c r="G4621" i="153"/>
  <c r="E4622" i="153"/>
  <c r="F4622" i="153"/>
  <c r="G4622" i="153"/>
  <c r="E4623" i="153"/>
  <c r="F4623" i="153"/>
  <c r="G4623" i="153"/>
  <c r="E4624" i="153"/>
  <c r="F4624" i="153"/>
  <c r="G4624" i="153"/>
  <c r="E4625" i="153"/>
  <c r="F4625" i="153"/>
  <c r="G4625" i="153"/>
  <c r="E4626" i="153"/>
  <c r="F4626" i="153"/>
  <c r="G4626" i="153"/>
  <c r="E4627" i="153"/>
  <c r="F4627" i="153"/>
  <c r="G4627" i="153"/>
  <c r="E4628" i="153"/>
  <c r="F4628" i="153"/>
  <c r="G4628" i="153"/>
  <c r="E4629" i="153"/>
  <c r="F4629" i="153"/>
  <c r="G4629" i="153"/>
  <c r="E4630" i="153"/>
  <c r="F4630" i="153"/>
  <c r="G4630" i="153"/>
  <c r="E4631" i="153"/>
  <c r="F4631" i="153"/>
  <c r="G4631" i="153"/>
  <c r="E4632" i="153"/>
  <c r="F4632" i="153"/>
  <c r="G4632" i="153"/>
  <c r="E4633" i="153"/>
  <c r="F4633" i="153"/>
  <c r="G4633" i="153"/>
  <c r="E4634" i="153"/>
  <c r="F4634" i="153"/>
  <c r="G4634" i="153"/>
  <c r="E4635" i="153"/>
  <c r="F4635" i="153"/>
  <c r="G4635" i="153"/>
  <c r="E4636" i="153"/>
  <c r="F4636" i="153"/>
  <c r="G4636" i="153"/>
  <c r="E4637" i="153"/>
  <c r="F4637" i="153"/>
  <c r="G4637" i="153"/>
  <c r="E4638" i="153"/>
  <c r="F4638" i="153"/>
  <c r="G4638" i="153"/>
  <c r="E4639" i="153"/>
  <c r="F4639" i="153"/>
  <c r="G4639" i="153"/>
  <c r="E4640" i="153"/>
  <c r="F4640" i="153"/>
  <c r="G4640" i="153"/>
  <c r="E4641" i="153"/>
  <c r="F4641" i="153"/>
  <c r="G4641" i="153"/>
  <c r="E4642" i="153"/>
  <c r="F4642" i="153"/>
  <c r="G4642" i="153"/>
  <c r="E4643" i="153"/>
  <c r="F4643" i="153"/>
  <c r="G4643" i="153"/>
  <c r="E4644" i="153"/>
  <c r="F4644" i="153"/>
  <c r="G4644" i="153"/>
  <c r="E4645" i="153"/>
  <c r="F4645" i="153"/>
  <c r="G4645" i="153"/>
  <c r="E4646" i="153"/>
  <c r="F4646" i="153"/>
  <c r="G4646" i="153"/>
  <c r="E4647" i="153"/>
  <c r="F4647" i="153"/>
  <c r="G4647" i="153"/>
  <c r="E4648" i="153"/>
  <c r="F4648" i="153"/>
  <c r="G4648" i="153"/>
  <c r="E4649" i="153"/>
  <c r="F4649" i="153"/>
  <c r="G4649" i="153"/>
  <c r="E4650" i="153"/>
  <c r="F4650" i="153"/>
  <c r="G4650" i="153"/>
  <c r="E4651" i="153"/>
  <c r="F4651" i="153"/>
  <c r="G4651" i="153"/>
  <c r="E4652" i="153"/>
  <c r="F4652" i="153"/>
  <c r="G4652" i="153"/>
  <c r="E4653" i="153"/>
  <c r="F4653" i="153"/>
  <c r="G4653" i="153"/>
  <c r="E4654" i="153"/>
  <c r="F4654" i="153"/>
  <c r="G4654" i="153"/>
  <c r="E4655" i="153"/>
  <c r="F4655" i="153"/>
  <c r="G4655" i="153"/>
  <c r="E4656" i="153"/>
  <c r="F4656" i="153"/>
  <c r="G4656" i="153"/>
  <c r="E4657" i="153"/>
  <c r="F4657" i="153"/>
  <c r="G4657" i="153"/>
  <c r="E4658" i="153"/>
  <c r="F4658" i="153"/>
  <c r="G4658" i="153"/>
  <c r="E4659" i="153"/>
  <c r="F4659" i="153"/>
  <c r="G4659" i="153"/>
  <c r="E4660" i="153"/>
  <c r="F4660" i="153"/>
  <c r="G4660" i="153"/>
  <c r="E4661" i="153"/>
  <c r="F4661" i="153"/>
  <c r="G4661" i="153"/>
  <c r="E4662" i="153"/>
  <c r="F4662" i="153"/>
  <c r="G4662" i="153"/>
  <c r="E4663" i="153"/>
  <c r="F4663" i="153"/>
  <c r="G4663" i="153"/>
  <c r="E4664" i="153"/>
  <c r="F4664" i="153"/>
  <c r="G4664" i="153"/>
  <c r="E4665" i="153"/>
  <c r="F4665" i="153"/>
  <c r="G4665" i="153"/>
  <c r="E4666" i="153"/>
  <c r="F4666" i="153"/>
  <c r="G4666" i="153"/>
  <c r="E4667" i="153"/>
  <c r="F4667" i="153"/>
  <c r="G4667" i="153"/>
  <c r="E4668" i="153"/>
  <c r="F4668" i="153"/>
  <c r="G4668" i="153"/>
  <c r="E4669" i="153"/>
  <c r="F4669" i="153"/>
  <c r="G4669" i="153"/>
  <c r="E4670" i="153"/>
  <c r="F4670" i="153"/>
  <c r="G4670" i="153"/>
  <c r="E4671" i="153"/>
  <c r="F4671" i="153"/>
  <c r="G4671" i="153"/>
  <c r="E4672" i="153"/>
  <c r="F4672" i="153"/>
  <c r="G4672" i="153"/>
  <c r="E4673" i="153"/>
  <c r="F4673" i="153"/>
  <c r="G4673" i="153"/>
  <c r="E4674" i="153"/>
  <c r="F4674" i="153"/>
  <c r="G4674" i="153"/>
  <c r="E4675" i="153"/>
  <c r="F4675" i="153"/>
  <c r="G4675" i="153"/>
  <c r="E4676" i="153"/>
  <c r="F4676" i="153"/>
  <c r="G4676" i="153"/>
  <c r="E4677" i="153"/>
  <c r="F4677" i="153"/>
  <c r="G4677" i="153"/>
  <c r="E4678" i="153"/>
  <c r="F4678" i="153"/>
  <c r="G4678" i="153"/>
  <c r="E4679" i="153"/>
  <c r="F4679" i="153"/>
  <c r="G4679" i="153"/>
  <c r="E4680" i="153"/>
  <c r="F4680" i="153"/>
  <c r="G4680" i="153"/>
  <c r="E4681" i="153"/>
  <c r="F4681" i="153"/>
  <c r="G4681" i="153"/>
  <c r="E4682" i="153"/>
  <c r="F4682" i="153"/>
  <c r="G4682" i="153"/>
  <c r="E4683" i="153"/>
  <c r="F4683" i="153"/>
  <c r="G4683" i="153"/>
  <c r="E4684" i="153"/>
  <c r="F4684" i="153"/>
  <c r="G4684" i="153"/>
  <c r="E4685" i="153"/>
  <c r="F4685" i="153"/>
  <c r="G4685" i="153"/>
  <c r="E4686" i="153"/>
  <c r="F4686" i="153"/>
  <c r="G4686" i="153"/>
  <c r="E4687" i="153"/>
  <c r="F4687" i="153"/>
  <c r="G4687" i="153"/>
  <c r="E4688" i="153"/>
  <c r="F4688" i="153"/>
  <c r="G4688" i="153"/>
  <c r="E4689" i="153"/>
  <c r="F4689" i="153"/>
  <c r="G4689" i="153"/>
  <c r="E4690" i="153"/>
  <c r="F4690" i="153"/>
  <c r="G4690" i="153"/>
  <c r="E4691" i="153"/>
  <c r="F4691" i="153"/>
  <c r="G4691" i="153"/>
  <c r="E4692" i="153"/>
  <c r="F4692" i="153"/>
  <c r="G4692" i="153"/>
  <c r="E4693" i="153"/>
  <c r="F4693" i="153"/>
  <c r="G4693" i="153"/>
  <c r="E4694" i="153"/>
  <c r="F4694" i="153"/>
  <c r="G4694" i="153"/>
  <c r="E4695" i="153"/>
  <c r="F4695" i="153"/>
  <c r="G4695" i="153"/>
  <c r="E4696" i="153"/>
  <c r="F4696" i="153"/>
  <c r="G4696" i="153"/>
  <c r="E4697" i="153"/>
  <c r="F4697" i="153"/>
  <c r="G4697" i="153"/>
  <c r="E4698" i="153"/>
  <c r="F4698" i="153"/>
  <c r="G4698" i="153"/>
  <c r="E4699" i="153"/>
  <c r="F4699" i="153"/>
  <c r="G4699" i="153"/>
  <c r="E4700" i="153"/>
  <c r="F4700" i="153"/>
  <c r="G4700" i="153"/>
  <c r="E4701" i="153"/>
  <c r="F4701" i="153"/>
  <c r="G4701" i="153"/>
  <c r="E4702" i="153"/>
  <c r="F4702" i="153"/>
  <c r="G4702" i="153"/>
  <c r="E4703" i="153"/>
  <c r="F4703" i="153"/>
  <c r="G4703" i="153"/>
  <c r="E4704" i="153"/>
  <c r="F4704" i="153"/>
  <c r="G4704" i="153"/>
  <c r="E4705" i="153"/>
  <c r="F4705" i="153"/>
  <c r="G4705" i="153"/>
  <c r="E4706" i="153"/>
  <c r="F4706" i="153"/>
  <c r="G4706" i="153"/>
  <c r="E4707" i="153"/>
  <c r="F4707" i="153"/>
  <c r="G4707" i="153"/>
  <c r="E4708" i="153"/>
  <c r="F4708" i="153"/>
  <c r="G4708" i="153"/>
  <c r="E4709" i="153"/>
  <c r="F4709" i="153"/>
  <c r="G4709" i="153"/>
  <c r="E4710" i="153"/>
  <c r="F4710" i="153"/>
  <c r="G4710" i="153"/>
  <c r="E4711" i="153"/>
  <c r="F4711" i="153"/>
  <c r="G4711" i="153"/>
  <c r="E4712" i="153"/>
  <c r="F4712" i="153"/>
  <c r="G4712" i="153"/>
  <c r="E4713" i="153"/>
  <c r="F4713" i="153"/>
  <c r="G4713" i="153"/>
  <c r="E4714" i="153"/>
  <c r="F4714" i="153"/>
  <c r="G4714" i="153"/>
  <c r="E4715" i="153"/>
  <c r="F4715" i="153"/>
  <c r="G4715" i="153"/>
  <c r="E4716" i="153"/>
  <c r="F4716" i="153"/>
  <c r="G4716" i="153"/>
  <c r="E4717" i="153"/>
  <c r="F4717" i="153"/>
  <c r="G4717" i="153"/>
  <c r="E4718" i="153"/>
  <c r="F4718" i="153"/>
  <c r="G4718" i="153"/>
  <c r="E4719" i="153"/>
  <c r="F4719" i="153"/>
  <c r="G4719" i="153"/>
  <c r="E4720" i="153"/>
  <c r="F4720" i="153"/>
  <c r="G4720" i="153"/>
  <c r="E4721" i="153"/>
  <c r="F4721" i="153"/>
  <c r="G4721" i="153"/>
  <c r="E4722" i="153"/>
  <c r="F4722" i="153"/>
  <c r="G4722" i="153"/>
  <c r="E4723" i="153"/>
  <c r="F4723" i="153"/>
  <c r="G4723" i="153"/>
  <c r="E4724" i="153"/>
  <c r="F4724" i="153"/>
  <c r="G4724" i="153"/>
  <c r="E4725" i="153"/>
  <c r="F4725" i="153"/>
  <c r="G4725" i="153"/>
  <c r="E4726" i="153"/>
  <c r="F4726" i="153"/>
  <c r="G4726" i="153"/>
  <c r="E4727" i="153"/>
  <c r="F4727" i="153"/>
  <c r="G4727" i="153"/>
  <c r="E4728" i="153"/>
  <c r="F4728" i="153"/>
  <c r="G4728" i="153"/>
  <c r="E4729" i="153"/>
  <c r="F4729" i="153"/>
  <c r="G4729" i="153"/>
  <c r="E4730" i="153"/>
  <c r="F4730" i="153"/>
  <c r="G4730" i="153"/>
  <c r="E4731" i="153"/>
  <c r="F4731" i="153"/>
  <c r="G4731" i="153"/>
  <c r="E4732" i="153"/>
  <c r="F4732" i="153"/>
  <c r="G4732" i="153"/>
  <c r="E4733" i="153"/>
  <c r="F4733" i="153"/>
  <c r="G4733" i="153"/>
  <c r="E4734" i="153"/>
  <c r="F4734" i="153"/>
  <c r="G4734" i="153"/>
  <c r="E4735" i="153"/>
  <c r="F4735" i="153"/>
  <c r="G4735" i="153"/>
  <c r="E4736" i="153"/>
  <c r="F4736" i="153"/>
  <c r="G4736" i="153"/>
  <c r="E4737" i="153"/>
  <c r="F4737" i="153"/>
  <c r="G4737" i="153"/>
  <c r="E4738" i="153"/>
  <c r="F4738" i="153"/>
  <c r="G4738" i="153"/>
  <c r="E4739" i="153"/>
  <c r="F4739" i="153"/>
  <c r="G4739" i="153"/>
  <c r="E4740" i="153"/>
  <c r="F4740" i="153"/>
  <c r="G4740" i="153"/>
  <c r="E4741" i="153"/>
  <c r="F4741" i="153"/>
  <c r="G4741" i="153"/>
  <c r="E4742" i="153"/>
  <c r="F4742" i="153"/>
  <c r="G4742" i="153"/>
  <c r="E4743" i="153"/>
  <c r="F4743" i="153"/>
  <c r="G4743" i="153"/>
  <c r="E4744" i="153"/>
  <c r="F4744" i="153"/>
  <c r="G4744" i="153"/>
  <c r="E4745" i="153"/>
  <c r="F4745" i="153"/>
  <c r="G4745" i="153"/>
  <c r="E4746" i="153"/>
  <c r="F4746" i="153"/>
  <c r="G4746" i="153"/>
  <c r="E4747" i="153"/>
  <c r="F4747" i="153"/>
  <c r="G4747" i="153"/>
  <c r="E4748" i="153"/>
  <c r="F4748" i="153"/>
  <c r="G4748" i="153"/>
  <c r="E4749" i="153"/>
  <c r="F4749" i="153"/>
  <c r="G4749" i="153"/>
  <c r="E4750" i="153"/>
  <c r="F4750" i="153"/>
  <c r="G4750" i="153"/>
  <c r="E4751" i="153"/>
  <c r="F4751" i="153"/>
  <c r="G4751" i="153"/>
  <c r="E4752" i="153"/>
  <c r="F4752" i="153"/>
  <c r="G4752" i="153"/>
  <c r="E4753" i="153"/>
  <c r="F4753" i="153"/>
  <c r="G4753" i="153"/>
  <c r="E4754" i="153"/>
  <c r="F4754" i="153"/>
  <c r="G4754" i="153"/>
  <c r="E4755" i="153"/>
  <c r="F4755" i="153"/>
  <c r="G4755" i="153"/>
  <c r="E4756" i="153"/>
  <c r="F4756" i="153"/>
  <c r="G4756" i="153"/>
  <c r="E4757" i="153"/>
  <c r="F4757" i="153"/>
  <c r="G4757" i="153"/>
  <c r="E4758" i="153"/>
  <c r="F4758" i="153"/>
  <c r="G4758" i="153"/>
  <c r="E4759" i="153"/>
  <c r="F4759" i="153"/>
  <c r="G4759" i="153"/>
  <c r="E4760" i="153"/>
  <c r="F4760" i="153"/>
  <c r="G4760" i="153"/>
  <c r="E4761" i="153"/>
  <c r="F4761" i="153"/>
  <c r="G4761" i="153"/>
  <c r="E4762" i="153"/>
  <c r="F4762" i="153"/>
  <c r="G4762" i="153"/>
  <c r="E4763" i="153"/>
  <c r="F4763" i="153"/>
  <c r="G4763" i="153"/>
  <c r="E4764" i="153"/>
  <c r="F4764" i="153"/>
  <c r="G4764" i="153"/>
  <c r="E4765" i="153"/>
  <c r="F4765" i="153"/>
  <c r="G4765" i="153"/>
  <c r="E4766" i="153"/>
  <c r="F4766" i="153"/>
  <c r="G4766" i="153"/>
  <c r="E4767" i="153"/>
  <c r="F4767" i="153"/>
  <c r="G4767" i="153"/>
  <c r="E4768" i="153"/>
  <c r="F4768" i="153"/>
  <c r="G4768" i="153"/>
  <c r="E4769" i="153"/>
  <c r="F4769" i="153"/>
  <c r="G4769" i="153"/>
  <c r="E4770" i="153"/>
  <c r="F4770" i="153"/>
  <c r="G4770" i="153"/>
  <c r="E4771" i="153"/>
  <c r="F4771" i="153"/>
  <c r="G4771" i="153"/>
  <c r="E4772" i="153"/>
  <c r="F4772" i="153"/>
  <c r="G4772" i="153"/>
  <c r="E4773" i="153"/>
  <c r="F4773" i="153"/>
  <c r="G4773" i="153"/>
  <c r="E4774" i="153"/>
  <c r="F4774" i="153"/>
  <c r="G4774" i="153"/>
  <c r="E4775" i="153"/>
  <c r="F4775" i="153"/>
  <c r="G4775" i="153"/>
  <c r="E4776" i="153"/>
  <c r="F4776" i="153"/>
  <c r="G4776" i="153"/>
  <c r="E4777" i="153"/>
  <c r="F4777" i="153"/>
  <c r="G4777" i="153"/>
  <c r="E4778" i="153"/>
  <c r="F4778" i="153"/>
  <c r="G4778" i="153"/>
  <c r="E4779" i="153"/>
  <c r="F4779" i="153"/>
  <c r="G4779" i="153"/>
  <c r="E4780" i="153"/>
  <c r="F4780" i="153"/>
  <c r="G4780" i="153"/>
  <c r="E4781" i="153"/>
  <c r="F4781" i="153"/>
  <c r="G4781" i="153"/>
  <c r="E4782" i="153"/>
  <c r="F4782" i="153"/>
  <c r="G4782" i="153"/>
  <c r="E4783" i="153"/>
  <c r="F4783" i="153"/>
  <c r="G4783" i="153"/>
  <c r="E4784" i="153"/>
  <c r="F4784" i="153"/>
  <c r="G4784" i="153"/>
  <c r="E4785" i="153"/>
  <c r="F4785" i="153"/>
  <c r="G4785" i="153"/>
  <c r="E4786" i="153"/>
  <c r="F4786" i="153"/>
  <c r="G4786" i="153"/>
  <c r="E4787" i="153"/>
  <c r="F4787" i="153"/>
  <c r="G4787" i="153"/>
  <c r="E4788" i="153"/>
  <c r="F4788" i="153"/>
  <c r="G4788" i="153"/>
  <c r="E4789" i="153"/>
  <c r="F4789" i="153"/>
  <c r="G4789" i="153"/>
  <c r="E4790" i="153"/>
  <c r="F4790" i="153"/>
  <c r="G4790" i="153"/>
  <c r="E4791" i="153"/>
  <c r="F4791" i="153"/>
  <c r="G4791" i="153"/>
  <c r="E4792" i="153"/>
  <c r="F4792" i="153"/>
  <c r="G4792" i="153"/>
  <c r="E4793" i="153"/>
  <c r="F4793" i="153"/>
  <c r="G4793" i="153"/>
  <c r="E4794" i="153"/>
  <c r="F4794" i="153"/>
  <c r="G4794" i="153"/>
  <c r="E4795" i="153"/>
  <c r="F4795" i="153"/>
  <c r="G4795" i="153"/>
  <c r="E4796" i="153"/>
  <c r="F4796" i="153"/>
  <c r="G4796" i="153"/>
  <c r="E4797" i="153"/>
  <c r="F4797" i="153"/>
  <c r="G4797" i="153"/>
  <c r="E4798" i="153"/>
  <c r="F4798" i="153"/>
  <c r="G4798" i="153"/>
  <c r="E4799" i="153"/>
  <c r="F4799" i="153"/>
  <c r="G4799" i="153"/>
  <c r="E4800" i="153"/>
  <c r="F4800" i="153"/>
  <c r="G4800" i="153"/>
  <c r="E4801" i="153"/>
  <c r="F4801" i="153"/>
  <c r="G4801" i="153"/>
  <c r="E4802" i="153"/>
  <c r="F4802" i="153"/>
  <c r="G4802" i="153"/>
  <c r="E4803" i="153"/>
  <c r="F4803" i="153"/>
  <c r="G4803" i="153"/>
  <c r="E4804" i="153"/>
  <c r="F4804" i="153"/>
  <c r="G4804" i="153"/>
  <c r="E4805" i="153"/>
  <c r="F4805" i="153"/>
  <c r="G4805" i="153"/>
  <c r="E4806" i="153"/>
  <c r="F4806" i="153"/>
  <c r="G4806" i="153"/>
  <c r="E4807" i="153"/>
  <c r="F4807" i="153"/>
  <c r="G4807" i="153"/>
  <c r="E4808" i="153"/>
  <c r="F4808" i="153"/>
  <c r="G4808" i="153"/>
  <c r="E4809" i="153"/>
  <c r="F4809" i="153"/>
  <c r="G4809" i="153"/>
  <c r="E4810" i="153"/>
  <c r="F4810" i="153"/>
  <c r="G4810" i="153"/>
  <c r="E4811" i="153"/>
  <c r="F4811" i="153"/>
  <c r="G4811" i="153"/>
  <c r="E4812" i="153"/>
  <c r="F4812" i="153"/>
  <c r="G4812" i="153"/>
  <c r="E4813" i="153"/>
  <c r="F4813" i="153"/>
  <c r="G4813" i="153"/>
  <c r="E4814" i="153"/>
  <c r="F4814" i="153"/>
  <c r="G4814" i="153"/>
  <c r="E4815" i="153"/>
  <c r="F4815" i="153"/>
  <c r="G4815" i="153"/>
  <c r="E4816" i="153"/>
  <c r="F4816" i="153"/>
  <c r="G4816" i="153"/>
  <c r="E4817" i="153"/>
  <c r="F4817" i="153"/>
  <c r="G4817" i="153"/>
  <c r="E4818" i="153"/>
  <c r="F4818" i="153"/>
  <c r="G4818" i="153"/>
  <c r="E4819" i="153"/>
  <c r="F4819" i="153"/>
  <c r="G4819" i="153"/>
  <c r="E4820" i="153"/>
  <c r="F4820" i="153"/>
  <c r="G4820" i="153"/>
  <c r="E4821" i="153"/>
  <c r="F4821" i="153"/>
  <c r="G4821" i="153"/>
  <c r="E4822" i="153"/>
  <c r="F4822" i="153"/>
  <c r="G4822" i="153"/>
  <c r="E4823" i="153"/>
  <c r="F4823" i="153"/>
  <c r="G4823" i="153"/>
  <c r="E4824" i="153"/>
  <c r="F4824" i="153"/>
  <c r="G4824" i="153"/>
  <c r="E4825" i="153"/>
  <c r="F4825" i="153"/>
  <c r="G4825" i="153"/>
  <c r="E4826" i="153"/>
  <c r="F4826" i="153"/>
  <c r="G4826" i="153"/>
  <c r="E4827" i="153"/>
  <c r="F4827" i="153"/>
  <c r="G4827" i="153"/>
  <c r="E4828" i="153"/>
  <c r="F4828" i="153"/>
  <c r="G4828" i="153"/>
  <c r="E4829" i="153"/>
  <c r="F4829" i="153"/>
  <c r="G4829" i="153"/>
  <c r="E4830" i="153"/>
  <c r="F4830" i="153"/>
  <c r="G4830" i="153"/>
  <c r="E4831" i="153"/>
  <c r="F4831" i="153"/>
  <c r="G4831" i="153"/>
  <c r="E4832" i="153"/>
  <c r="F4832" i="153"/>
  <c r="G4832" i="153"/>
  <c r="E4833" i="153"/>
  <c r="F4833" i="153"/>
  <c r="G4833" i="153"/>
  <c r="E4834" i="153"/>
  <c r="F4834" i="153"/>
  <c r="G4834" i="153"/>
  <c r="E4835" i="153"/>
  <c r="F4835" i="153"/>
  <c r="G4835" i="153"/>
  <c r="E4836" i="153"/>
  <c r="F4836" i="153"/>
  <c r="G4836" i="153"/>
  <c r="E4837" i="153"/>
  <c r="F4837" i="153"/>
  <c r="G4837" i="153"/>
  <c r="E4838" i="153"/>
  <c r="F4838" i="153"/>
  <c r="G4838" i="153"/>
  <c r="E4839" i="153"/>
  <c r="F4839" i="153"/>
  <c r="G4839" i="153"/>
  <c r="E4840" i="153"/>
  <c r="F4840" i="153"/>
  <c r="G4840" i="153"/>
  <c r="E4841" i="153"/>
  <c r="F4841" i="153"/>
  <c r="G4841" i="153"/>
  <c r="E4842" i="153"/>
  <c r="F4842" i="153"/>
  <c r="G4842" i="153"/>
  <c r="E4843" i="153"/>
  <c r="F4843" i="153"/>
  <c r="G4843" i="153"/>
  <c r="E4844" i="153"/>
  <c r="F4844" i="153"/>
  <c r="G4844" i="153"/>
  <c r="E4845" i="153"/>
  <c r="F4845" i="153"/>
  <c r="G4845" i="153"/>
  <c r="E4846" i="153"/>
  <c r="F4846" i="153"/>
  <c r="G4846" i="153"/>
  <c r="E4847" i="153"/>
  <c r="F4847" i="153"/>
  <c r="G4847" i="153"/>
  <c r="E4848" i="153"/>
  <c r="F4848" i="153"/>
  <c r="G4848" i="153"/>
  <c r="E4849" i="153"/>
  <c r="F4849" i="153"/>
  <c r="G4849" i="153"/>
  <c r="E4850" i="153"/>
  <c r="F4850" i="153"/>
  <c r="G4850" i="153"/>
  <c r="E4851" i="153"/>
  <c r="F4851" i="153"/>
  <c r="G4851" i="153"/>
  <c r="E4852" i="153"/>
  <c r="F4852" i="153"/>
  <c r="G4852" i="153"/>
  <c r="E4853" i="153"/>
  <c r="F4853" i="153"/>
  <c r="G4853" i="153"/>
  <c r="E4854" i="153"/>
  <c r="F4854" i="153"/>
  <c r="G4854" i="153"/>
  <c r="E4855" i="153"/>
  <c r="F4855" i="153"/>
  <c r="G4855" i="153"/>
  <c r="E4856" i="153"/>
  <c r="F4856" i="153"/>
  <c r="G4856" i="153"/>
  <c r="E4857" i="153"/>
  <c r="F4857" i="153"/>
  <c r="G4857" i="153"/>
  <c r="E4858" i="153"/>
  <c r="F4858" i="153"/>
  <c r="G4858" i="153"/>
  <c r="E4859" i="153"/>
  <c r="F4859" i="153"/>
  <c r="G4859" i="153"/>
  <c r="E4860" i="153"/>
  <c r="F4860" i="153"/>
  <c r="G4860" i="153"/>
  <c r="E4861" i="153"/>
  <c r="F4861" i="153"/>
  <c r="G4861" i="153"/>
  <c r="E4862" i="153"/>
  <c r="F4862" i="153"/>
  <c r="G4862" i="153"/>
  <c r="E4863" i="153"/>
  <c r="F4863" i="153"/>
  <c r="G4863" i="153"/>
  <c r="E4864" i="153"/>
  <c r="F4864" i="153"/>
  <c r="G4864" i="153"/>
  <c r="E4865" i="153"/>
  <c r="F4865" i="153"/>
  <c r="G4865" i="153"/>
  <c r="E4866" i="153"/>
  <c r="F4866" i="153"/>
  <c r="G4866" i="153"/>
  <c r="E4867" i="153"/>
  <c r="F4867" i="153"/>
  <c r="G4867" i="153"/>
  <c r="E4868" i="153"/>
  <c r="F4868" i="153"/>
  <c r="G4868" i="153"/>
  <c r="E4869" i="153"/>
  <c r="F4869" i="153"/>
  <c r="G4869" i="153"/>
  <c r="E4870" i="153"/>
  <c r="F4870" i="153"/>
  <c r="G4870" i="153"/>
  <c r="E4871" i="153"/>
  <c r="F4871" i="153"/>
  <c r="G4871" i="153"/>
  <c r="E4872" i="153"/>
  <c r="F4872" i="153"/>
  <c r="G4872" i="153"/>
  <c r="E4873" i="153"/>
  <c r="F4873" i="153"/>
  <c r="G4873" i="153"/>
  <c r="E4874" i="153"/>
  <c r="F4874" i="153"/>
  <c r="G4874" i="153"/>
  <c r="E4875" i="153"/>
  <c r="F4875" i="153"/>
  <c r="G4875" i="153"/>
  <c r="E4876" i="153"/>
  <c r="F4876" i="153"/>
  <c r="G4876" i="153"/>
  <c r="E4877" i="153"/>
  <c r="F4877" i="153"/>
  <c r="G4877" i="153"/>
  <c r="E4878" i="153"/>
  <c r="F4878" i="153"/>
  <c r="G4878" i="153"/>
  <c r="E4879" i="153"/>
  <c r="F4879" i="153"/>
  <c r="G4879" i="153"/>
  <c r="E4880" i="153"/>
  <c r="F4880" i="153"/>
  <c r="G4880" i="153"/>
  <c r="E4881" i="153"/>
  <c r="F4881" i="153"/>
  <c r="G4881" i="153"/>
  <c r="E4882" i="153"/>
  <c r="F4882" i="153"/>
  <c r="G4882" i="153"/>
  <c r="E4883" i="153"/>
  <c r="F4883" i="153"/>
  <c r="G4883" i="153"/>
  <c r="E4884" i="153"/>
  <c r="F4884" i="153"/>
  <c r="G4884" i="153"/>
  <c r="E4885" i="153"/>
  <c r="F4885" i="153"/>
  <c r="G4885" i="153"/>
  <c r="E4886" i="153"/>
  <c r="F4886" i="153"/>
  <c r="G4886" i="153"/>
  <c r="E4887" i="153"/>
  <c r="F4887" i="153"/>
  <c r="G4887" i="153"/>
  <c r="E4888" i="153"/>
  <c r="F4888" i="153"/>
  <c r="G4888" i="153"/>
  <c r="E4889" i="153"/>
  <c r="F4889" i="153"/>
  <c r="G4889" i="153"/>
  <c r="E4890" i="153"/>
  <c r="F4890" i="153"/>
  <c r="G4890" i="153"/>
  <c r="E4891" i="153"/>
  <c r="F4891" i="153"/>
  <c r="G4891" i="153"/>
  <c r="E4892" i="153"/>
  <c r="F4892" i="153"/>
  <c r="G4892" i="153"/>
  <c r="E4893" i="153"/>
  <c r="F4893" i="153"/>
  <c r="G4893" i="153"/>
  <c r="E4894" i="153"/>
  <c r="F4894" i="153"/>
  <c r="G4894" i="153"/>
  <c r="E4895" i="153"/>
  <c r="F4895" i="153"/>
  <c r="G4895" i="153"/>
  <c r="E4896" i="153"/>
  <c r="F4896" i="153"/>
  <c r="G4896" i="153"/>
  <c r="E4897" i="153"/>
  <c r="F4897" i="153"/>
  <c r="G4897" i="153"/>
  <c r="E4898" i="153"/>
  <c r="F4898" i="153"/>
  <c r="G4898" i="153"/>
  <c r="E4899" i="153"/>
  <c r="F4899" i="153"/>
  <c r="G4899" i="153"/>
  <c r="E4900" i="153"/>
  <c r="F4900" i="153"/>
  <c r="G4900" i="153"/>
  <c r="E4901" i="153"/>
  <c r="F4901" i="153"/>
  <c r="G4901" i="153"/>
  <c r="E4902" i="153"/>
  <c r="F4902" i="153"/>
  <c r="G4902" i="153"/>
  <c r="E4903" i="153"/>
  <c r="F4903" i="153"/>
  <c r="G4903" i="153"/>
  <c r="E4904" i="153"/>
  <c r="F4904" i="153"/>
  <c r="G4904" i="153"/>
  <c r="E4905" i="153"/>
  <c r="F4905" i="153"/>
  <c r="G4905" i="153"/>
  <c r="E4906" i="153"/>
  <c r="F4906" i="153"/>
  <c r="G4906" i="153"/>
  <c r="E4907" i="153"/>
  <c r="F4907" i="153"/>
  <c r="G4907" i="153"/>
  <c r="E4908" i="153"/>
  <c r="F4908" i="153"/>
  <c r="G4908" i="153"/>
  <c r="E4909" i="153"/>
  <c r="F4909" i="153"/>
  <c r="G4909" i="153"/>
  <c r="E4910" i="153"/>
  <c r="F4910" i="153"/>
  <c r="G4910" i="153"/>
  <c r="E4911" i="153"/>
  <c r="F4911" i="153"/>
  <c r="G4911" i="153"/>
  <c r="E4912" i="153"/>
  <c r="F4912" i="153"/>
  <c r="G4912" i="153"/>
  <c r="E4913" i="153"/>
  <c r="F4913" i="153"/>
  <c r="G4913" i="153"/>
  <c r="E4914" i="153"/>
  <c r="F4914" i="153"/>
  <c r="G4914" i="153"/>
  <c r="E4915" i="153"/>
  <c r="F4915" i="153"/>
  <c r="G4915" i="153"/>
  <c r="E4916" i="153"/>
  <c r="F4916" i="153"/>
  <c r="G4916" i="153"/>
  <c r="E4917" i="153"/>
  <c r="F4917" i="153"/>
  <c r="G4917" i="153"/>
  <c r="E4918" i="153"/>
  <c r="F4918" i="153"/>
  <c r="G4918" i="153"/>
  <c r="E4919" i="153"/>
  <c r="F4919" i="153"/>
  <c r="G4919" i="153"/>
  <c r="E4920" i="153"/>
  <c r="F4920" i="153"/>
  <c r="G4920" i="153"/>
  <c r="E4921" i="153"/>
  <c r="F4921" i="153"/>
  <c r="G4921" i="153"/>
  <c r="E4922" i="153"/>
  <c r="F4922" i="153"/>
  <c r="G4922" i="153"/>
  <c r="E4923" i="153"/>
  <c r="F4923" i="153"/>
  <c r="G4923" i="153"/>
  <c r="E4924" i="153"/>
  <c r="F4924" i="153"/>
  <c r="G4924" i="153"/>
  <c r="E4925" i="153"/>
  <c r="F4925" i="153"/>
  <c r="G4925" i="153"/>
  <c r="E4926" i="153"/>
  <c r="F4926" i="153"/>
  <c r="G4926" i="153"/>
  <c r="E4927" i="153"/>
  <c r="F4927" i="153"/>
  <c r="G4927" i="153"/>
  <c r="E4928" i="153"/>
  <c r="F4928" i="153"/>
  <c r="G4928" i="153"/>
  <c r="E4929" i="153"/>
  <c r="F4929" i="153"/>
  <c r="G4929" i="153"/>
  <c r="E4930" i="153"/>
  <c r="F4930" i="153"/>
  <c r="G4930" i="153"/>
  <c r="E4931" i="153"/>
  <c r="F4931" i="153"/>
  <c r="G4931" i="153"/>
  <c r="E4932" i="153"/>
  <c r="F4932" i="153"/>
  <c r="G4932" i="153"/>
  <c r="E4933" i="153"/>
  <c r="F4933" i="153"/>
  <c r="G4933" i="153"/>
  <c r="E4934" i="153"/>
  <c r="F4934" i="153"/>
  <c r="G4934" i="153"/>
  <c r="E4935" i="153"/>
  <c r="F4935" i="153"/>
  <c r="G4935" i="153"/>
  <c r="E4936" i="153"/>
  <c r="F4936" i="153"/>
  <c r="G4936" i="153"/>
  <c r="E4937" i="153"/>
  <c r="F4937" i="153"/>
  <c r="G4937" i="153"/>
  <c r="E4938" i="153"/>
  <c r="F4938" i="153"/>
  <c r="G4938" i="153"/>
  <c r="E4939" i="153"/>
  <c r="F4939" i="153"/>
  <c r="G4939" i="153"/>
  <c r="E4940" i="153"/>
  <c r="F4940" i="153"/>
  <c r="G4940" i="153"/>
  <c r="E4941" i="153"/>
  <c r="F4941" i="153"/>
  <c r="G4941" i="153"/>
  <c r="E4942" i="153"/>
  <c r="F4942" i="153"/>
  <c r="G4942" i="153"/>
  <c r="E4943" i="153"/>
  <c r="F4943" i="153"/>
  <c r="G4943" i="153"/>
  <c r="E4944" i="153"/>
  <c r="F4944" i="153"/>
  <c r="G4944" i="153"/>
  <c r="E4945" i="153"/>
  <c r="F4945" i="153"/>
  <c r="G4945" i="153"/>
  <c r="E4946" i="153"/>
  <c r="F4946" i="153"/>
  <c r="G4946" i="153"/>
  <c r="E4947" i="153"/>
  <c r="F4947" i="153"/>
  <c r="G4947" i="153"/>
  <c r="E4948" i="153"/>
  <c r="F4948" i="153"/>
  <c r="G4948" i="153"/>
  <c r="E4949" i="153"/>
  <c r="F4949" i="153"/>
  <c r="G4949" i="153"/>
  <c r="E4950" i="153"/>
  <c r="F4950" i="153"/>
  <c r="G4950" i="153"/>
  <c r="E4951" i="153"/>
  <c r="F4951" i="153"/>
  <c r="G4951" i="153"/>
  <c r="E4952" i="153"/>
  <c r="F4952" i="153"/>
  <c r="G4952" i="153"/>
  <c r="E4953" i="153"/>
  <c r="F4953" i="153"/>
  <c r="G4953" i="153"/>
  <c r="E4954" i="153"/>
  <c r="F4954" i="153"/>
  <c r="G4954" i="153"/>
  <c r="E4955" i="153"/>
  <c r="F4955" i="153"/>
  <c r="G4955" i="153"/>
  <c r="E4956" i="153"/>
  <c r="F4956" i="153"/>
  <c r="G4956" i="153"/>
  <c r="E4957" i="153"/>
  <c r="F4957" i="153"/>
  <c r="G4957" i="153"/>
  <c r="E4958" i="153"/>
  <c r="F4958" i="153"/>
  <c r="G4958" i="153"/>
  <c r="E4959" i="153"/>
  <c r="F4959" i="153"/>
  <c r="G4959" i="153"/>
  <c r="E4960" i="153"/>
  <c r="F4960" i="153"/>
  <c r="G4960" i="153"/>
  <c r="E4961" i="153"/>
  <c r="F4961" i="153"/>
  <c r="G4961" i="153"/>
  <c r="E4962" i="153"/>
  <c r="F4962" i="153"/>
  <c r="G4962" i="153"/>
  <c r="E4963" i="153"/>
  <c r="F4963" i="153"/>
  <c r="G4963" i="153"/>
  <c r="E4964" i="153"/>
  <c r="F4964" i="153"/>
  <c r="G4964" i="153"/>
  <c r="E4965" i="153"/>
  <c r="F4965" i="153"/>
  <c r="G4965" i="153"/>
  <c r="E4966" i="153"/>
  <c r="F4966" i="153"/>
  <c r="G4966" i="153"/>
  <c r="E4967" i="153"/>
  <c r="F4967" i="153"/>
  <c r="G4967" i="153"/>
  <c r="E4968" i="153"/>
  <c r="F4968" i="153"/>
  <c r="G4968" i="153"/>
  <c r="E4969" i="153"/>
  <c r="F4969" i="153"/>
  <c r="G4969" i="153"/>
  <c r="E4970" i="153"/>
  <c r="F4970" i="153"/>
  <c r="G4970" i="153"/>
  <c r="E4971" i="153"/>
  <c r="F4971" i="153"/>
  <c r="G4971" i="153"/>
  <c r="E4972" i="153"/>
  <c r="F4972" i="153"/>
  <c r="G4972" i="153"/>
  <c r="E4973" i="153"/>
  <c r="F4973" i="153"/>
  <c r="G4973" i="153"/>
  <c r="E4974" i="153"/>
  <c r="F4974" i="153"/>
  <c r="G4974" i="153"/>
  <c r="E4975" i="153"/>
  <c r="F4975" i="153"/>
  <c r="G4975" i="153"/>
  <c r="E4976" i="153"/>
  <c r="F4976" i="153"/>
  <c r="G4976" i="153"/>
  <c r="E4977" i="153"/>
  <c r="F4977" i="153"/>
  <c r="G4977" i="153"/>
  <c r="E4978" i="153"/>
  <c r="F4978" i="153"/>
  <c r="G4978" i="153"/>
  <c r="E4979" i="153"/>
  <c r="F4979" i="153"/>
  <c r="G4979" i="153"/>
  <c r="E4980" i="153"/>
  <c r="F4980" i="153"/>
  <c r="G4980" i="153"/>
  <c r="E4981" i="153"/>
  <c r="F4981" i="153"/>
  <c r="G4981" i="153"/>
  <c r="E4982" i="153"/>
  <c r="F4982" i="153"/>
  <c r="G4982" i="153"/>
  <c r="E4983" i="153"/>
  <c r="F4983" i="153"/>
  <c r="G4983" i="153"/>
  <c r="E4984" i="153"/>
  <c r="F4984" i="153"/>
  <c r="G4984" i="153"/>
  <c r="E4985" i="153"/>
  <c r="F4985" i="153"/>
  <c r="G4985" i="153"/>
  <c r="E4986" i="153"/>
  <c r="F4986" i="153"/>
  <c r="G4986" i="153"/>
  <c r="E4987" i="153"/>
  <c r="F4987" i="153"/>
  <c r="G4987" i="153"/>
  <c r="E4988" i="153"/>
  <c r="F4988" i="153"/>
  <c r="G4988" i="153"/>
  <c r="E4989" i="153"/>
  <c r="F4989" i="153"/>
  <c r="G4989" i="153"/>
  <c r="E4990" i="153"/>
  <c r="F4990" i="153"/>
  <c r="G4990" i="153"/>
  <c r="E4991" i="153"/>
  <c r="F4991" i="153"/>
  <c r="G4991" i="153"/>
  <c r="E4992" i="153"/>
  <c r="F4992" i="153"/>
  <c r="G4992" i="153"/>
  <c r="E4993" i="153"/>
  <c r="F4993" i="153"/>
  <c r="G4993" i="153"/>
  <c r="E4994" i="153"/>
  <c r="F4994" i="153"/>
  <c r="G4994" i="153"/>
  <c r="E4995" i="153"/>
  <c r="F4995" i="153"/>
  <c r="G4995" i="153"/>
  <c r="E4996" i="153"/>
  <c r="F4996" i="153"/>
  <c r="G4996" i="153"/>
  <c r="E4997" i="153"/>
  <c r="F4997" i="153"/>
  <c r="G4997" i="153"/>
  <c r="E4998" i="153"/>
  <c r="F4998" i="153"/>
  <c r="G4998" i="153"/>
  <c r="E4999" i="153"/>
  <c r="F4999" i="153"/>
  <c r="G4999" i="153"/>
  <c r="E5000" i="153"/>
  <c r="F5000" i="153"/>
  <c r="G5000" i="153"/>
  <c r="E5001" i="153"/>
  <c r="F5001" i="153"/>
  <c r="G5001" i="153"/>
  <c r="E5002" i="153"/>
  <c r="F5002" i="153"/>
  <c r="G5002" i="153"/>
  <c r="E5003" i="153"/>
  <c r="F5003" i="153"/>
  <c r="G5003" i="153"/>
  <c r="E5004" i="153"/>
  <c r="F5004" i="153"/>
  <c r="G5004" i="153"/>
  <c r="E5005" i="153"/>
  <c r="F5005" i="153"/>
  <c r="G5005" i="153"/>
  <c r="E5006" i="153"/>
  <c r="F5006" i="153"/>
  <c r="G5006" i="153"/>
  <c r="E5007" i="153"/>
  <c r="F5007" i="153"/>
  <c r="G5007" i="153"/>
  <c r="E5008" i="153"/>
  <c r="F5008" i="153"/>
  <c r="G5008" i="153"/>
  <c r="E5009" i="153"/>
  <c r="F5009" i="153"/>
  <c r="G5009" i="153"/>
  <c r="E5010" i="153"/>
  <c r="F5010" i="153"/>
  <c r="G5010" i="153"/>
  <c r="E5011" i="153"/>
  <c r="F5011" i="153"/>
  <c r="G5011" i="153"/>
  <c r="E5012" i="153"/>
  <c r="F5012" i="153"/>
  <c r="G5012" i="153"/>
  <c r="E5013" i="153"/>
  <c r="F5013" i="153"/>
  <c r="G5013" i="153"/>
  <c r="E5014" i="153"/>
  <c r="F5014" i="153"/>
  <c r="G5014" i="153"/>
  <c r="E5015" i="153"/>
  <c r="F5015" i="153"/>
  <c r="G5015" i="153"/>
  <c r="E5016" i="153"/>
  <c r="F5016" i="153"/>
  <c r="G5016" i="153"/>
  <c r="E5017" i="153"/>
  <c r="F5017" i="153"/>
  <c r="G5017" i="153"/>
  <c r="E5018" i="153"/>
  <c r="F5018" i="153"/>
  <c r="G5018" i="153"/>
  <c r="E5019" i="153"/>
  <c r="F5019" i="153"/>
  <c r="G5019" i="153"/>
  <c r="E5020" i="153"/>
  <c r="F5020" i="153"/>
  <c r="G5020" i="153"/>
  <c r="E5021" i="153"/>
  <c r="F5021" i="153"/>
  <c r="G5021" i="153"/>
  <c r="E5022" i="153"/>
  <c r="F5022" i="153"/>
  <c r="G5022" i="153"/>
  <c r="E5023" i="153"/>
  <c r="F5023" i="153"/>
  <c r="G5023" i="153"/>
  <c r="E5024" i="153"/>
  <c r="F5024" i="153"/>
  <c r="G5024" i="153"/>
  <c r="E5025" i="153"/>
  <c r="F5025" i="153"/>
  <c r="G5025" i="153"/>
  <c r="E5026" i="153"/>
  <c r="F5026" i="153"/>
  <c r="G5026" i="153"/>
  <c r="E5027" i="153"/>
  <c r="F5027" i="153"/>
  <c r="G5027" i="153"/>
  <c r="E5028" i="153"/>
  <c r="F5028" i="153"/>
  <c r="G5028" i="153"/>
  <c r="E5029" i="153"/>
  <c r="F5029" i="153"/>
  <c r="G5029" i="153"/>
  <c r="E5030" i="153"/>
  <c r="F5030" i="153"/>
  <c r="G5030" i="153"/>
  <c r="E5031" i="153"/>
  <c r="F5031" i="153"/>
  <c r="G5031" i="153"/>
  <c r="E5032" i="153"/>
  <c r="F5032" i="153"/>
  <c r="G5032" i="153"/>
  <c r="E5033" i="153"/>
  <c r="F5033" i="153"/>
  <c r="G5033" i="153"/>
  <c r="E5034" i="153"/>
  <c r="F5034" i="153"/>
  <c r="G5034" i="153"/>
  <c r="E5035" i="153"/>
  <c r="F5035" i="153"/>
  <c r="G5035" i="153"/>
  <c r="E5036" i="153"/>
  <c r="F5036" i="153"/>
  <c r="G5036" i="153"/>
  <c r="E5037" i="153"/>
  <c r="F5037" i="153"/>
  <c r="G5037" i="153"/>
  <c r="E5038" i="153"/>
  <c r="F5038" i="153"/>
  <c r="G5038" i="153"/>
  <c r="E5039" i="153"/>
  <c r="F5039" i="153"/>
  <c r="G5039" i="153"/>
  <c r="E5040" i="153"/>
  <c r="F5040" i="153"/>
  <c r="G5040" i="153"/>
  <c r="E5041" i="153"/>
  <c r="F5041" i="153"/>
  <c r="G5041" i="153"/>
  <c r="E5042" i="153"/>
  <c r="F5042" i="153"/>
  <c r="G5042" i="153"/>
  <c r="E5043" i="153"/>
  <c r="F5043" i="153"/>
  <c r="G5043" i="153"/>
  <c r="E5044" i="153"/>
  <c r="F5044" i="153"/>
  <c r="G5044" i="153"/>
  <c r="E5045" i="153"/>
  <c r="F5045" i="153"/>
  <c r="G5045" i="153"/>
  <c r="E5046" i="153"/>
  <c r="F5046" i="153"/>
  <c r="G5046" i="153"/>
  <c r="E5047" i="153"/>
  <c r="F5047" i="153"/>
  <c r="G5047" i="153"/>
  <c r="E5048" i="153"/>
  <c r="F5048" i="153"/>
  <c r="G5048" i="153"/>
  <c r="E5049" i="153"/>
  <c r="F5049" i="153"/>
  <c r="G5049" i="153"/>
  <c r="E5050" i="153"/>
  <c r="F5050" i="153"/>
  <c r="G5050" i="153"/>
  <c r="E5051" i="153"/>
  <c r="F5051" i="153"/>
  <c r="G5051" i="153"/>
  <c r="E5052" i="153"/>
  <c r="F5052" i="153"/>
  <c r="G5052" i="153"/>
  <c r="E5053" i="153"/>
  <c r="F5053" i="153"/>
  <c r="G5053" i="153"/>
  <c r="E5054" i="153"/>
  <c r="F5054" i="153"/>
  <c r="G5054" i="153"/>
  <c r="E5055" i="153"/>
  <c r="F5055" i="153"/>
  <c r="G5055" i="153"/>
  <c r="E5056" i="153"/>
  <c r="F5056" i="153"/>
  <c r="G5056" i="153"/>
  <c r="E5057" i="153"/>
  <c r="F5057" i="153"/>
  <c r="G5057" i="153"/>
  <c r="E5058" i="153"/>
  <c r="F5058" i="153"/>
  <c r="G5058" i="153"/>
  <c r="E5059" i="153"/>
  <c r="F5059" i="153"/>
  <c r="G5059" i="153"/>
  <c r="E5060" i="153"/>
  <c r="F5060" i="153"/>
  <c r="G5060" i="153"/>
  <c r="E5061" i="153"/>
  <c r="F5061" i="153"/>
  <c r="G5061" i="153"/>
  <c r="E5062" i="153"/>
  <c r="F5062" i="153"/>
  <c r="G5062" i="153"/>
  <c r="E5063" i="153"/>
  <c r="F5063" i="153"/>
  <c r="G5063" i="153"/>
  <c r="E5064" i="153"/>
  <c r="F5064" i="153"/>
  <c r="G5064" i="153"/>
  <c r="E5065" i="153"/>
  <c r="F5065" i="153"/>
  <c r="G5065" i="153"/>
  <c r="E5066" i="153"/>
  <c r="F5066" i="153"/>
  <c r="G5066" i="153"/>
  <c r="E5067" i="153"/>
  <c r="F5067" i="153"/>
  <c r="G5067" i="153"/>
  <c r="E5068" i="153"/>
  <c r="F5068" i="153"/>
  <c r="G5068" i="153"/>
  <c r="E5069" i="153"/>
  <c r="F5069" i="153"/>
  <c r="G5069" i="153"/>
  <c r="E5070" i="153"/>
  <c r="F5070" i="153"/>
  <c r="G5070" i="153"/>
  <c r="E5071" i="153"/>
  <c r="F5071" i="153"/>
  <c r="G5071" i="153"/>
  <c r="E5072" i="153"/>
  <c r="F5072" i="153"/>
  <c r="G5072" i="153"/>
  <c r="E5073" i="153"/>
  <c r="F5073" i="153"/>
  <c r="G5073" i="153"/>
  <c r="E5074" i="153"/>
  <c r="F5074" i="153"/>
  <c r="G5074" i="153"/>
  <c r="E5075" i="153"/>
  <c r="F5075" i="153"/>
  <c r="G5075" i="153"/>
  <c r="E5076" i="153"/>
  <c r="F5076" i="153"/>
  <c r="G5076" i="153"/>
  <c r="E5077" i="153"/>
  <c r="F5077" i="153"/>
  <c r="G5077" i="153"/>
  <c r="E5078" i="153"/>
  <c r="F5078" i="153"/>
  <c r="G5078" i="153"/>
  <c r="E5079" i="153"/>
  <c r="F5079" i="153"/>
  <c r="G5079" i="153"/>
  <c r="E5080" i="153"/>
  <c r="F5080" i="153"/>
  <c r="G5080" i="153"/>
  <c r="E5081" i="153"/>
  <c r="F5081" i="153"/>
  <c r="G5081" i="153"/>
  <c r="E5082" i="153"/>
  <c r="F5082" i="153"/>
  <c r="G5082" i="153"/>
  <c r="E5083" i="153"/>
  <c r="F5083" i="153"/>
  <c r="G5083" i="153"/>
  <c r="E5084" i="153"/>
  <c r="F5084" i="153"/>
  <c r="G5084" i="153"/>
  <c r="E5085" i="153"/>
  <c r="F5085" i="153"/>
  <c r="G5085" i="153"/>
  <c r="E5086" i="153"/>
  <c r="F5086" i="153"/>
  <c r="G5086" i="153"/>
  <c r="E5087" i="153"/>
  <c r="F5087" i="153"/>
  <c r="G5087" i="153"/>
  <c r="E5088" i="153"/>
  <c r="F5088" i="153"/>
  <c r="G5088" i="153"/>
  <c r="E5089" i="153"/>
  <c r="F5089" i="153"/>
  <c r="G5089" i="153"/>
  <c r="E5090" i="153"/>
  <c r="F5090" i="153"/>
  <c r="G5090" i="153"/>
  <c r="E5091" i="153"/>
  <c r="F5091" i="153"/>
  <c r="G5091" i="153"/>
  <c r="E5092" i="153"/>
  <c r="F5092" i="153"/>
  <c r="G5092" i="153"/>
  <c r="E5093" i="153"/>
  <c r="F5093" i="153"/>
  <c r="G5093" i="153"/>
  <c r="E5094" i="153"/>
  <c r="F5094" i="153"/>
  <c r="G5094" i="153"/>
  <c r="E5095" i="153"/>
  <c r="F5095" i="153"/>
  <c r="G5095" i="153"/>
  <c r="E5096" i="153"/>
  <c r="F5096" i="153"/>
  <c r="G5096" i="153"/>
  <c r="E5097" i="153"/>
  <c r="F5097" i="153"/>
  <c r="G5097" i="153"/>
  <c r="E5098" i="153"/>
  <c r="F5098" i="153"/>
  <c r="G5098" i="153"/>
  <c r="E5099" i="153"/>
  <c r="F5099" i="153"/>
  <c r="G5099" i="153"/>
  <c r="E5100" i="153"/>
  <c r="F5100" i="153"/>
  <c r="G5100" i="153"/>
  <c r="E5101" i="153"/>
  <c r="F5101" i="153"/>
  <c r="G5101" i="153"/>
  <c r="E5102" i="153"/>
  <c r="F5102" i="153"/>
  <c r="G5102" i="153"/>
  <c r="E5103" i="153"/>
  <c r="F5103" i="153"/>
  <c r="G5103" i="153"/>
  <c r="E5104" i="153"/>
  <c r="F5104" i="153"/>
  <c r="G5104" i="153"/>
  <c r="E5105" i="153"/>
  <c r="F5105" i="153"/>
  <c r="G5105" i="153"/>
  <c r="E5106" i="153"/>
  <c r="F5106" i="153"/>
  <c r="G5106" i="153"/>
  <c r="E5107" i="153"/>
  <c r="F5107" i="153"/>
  <c r="G5107" i="153"/>
  <c r="E5108" i="153"/>
  <c r="F5108" i="153"/>
  <c r="G5108" i="153"/>
  <c r="E5109" i="153"/>
  <c r="F5109" i="153"/>
  <c r="G5109" i="153"/>
  <c r="E5110" i="153"/>
  <c r="F5110" i="153"/>
  <c r="G5110" i="153"/>
  <c r="E5111" i="153"/>
  <c r="F5111" i="153"/>
  <c r="G5111" i="153"/>
  <c r="E5112" i="153"/>
  <c r="F5112" i="153"/>
  <c r="G5112" i="153"/>
  <c r="E5113" i="153"/>
  <c r="F5113" i="153"/>
  <c r="G5113" i="153"/>
  <c r="E5114" i="153"/>
  <c r="F5114" i="153"/>
  <c r="G5114" i="153"/>
  <c r="E5115" i="153"/>
  <c r="F5115" i="153"/>
  <c r="G5115" i="153"/>
  <c r="E5116" i="153"/>
  <c r="F5116" i="153"/>
  <c r="G5116" i="153"/>
  <c r="E5117" i="153"/>
  <c r="F5117" i="153"/>
  <c r="G5117" i="153"/>
  <c r="E5118" i="153"/>
  <c r="F5118" i="153"/>
  <c r="G5118" i="153"/>
  <c r="E5119" i="153"/>
  <c r="F5119" i="153"/>
  <c r="G5119" i="153"/>
  <c r="E5120" i="153"/>
  <c r="F5120" i="153"/>
  <c r="G5120" i="153"/>
  <c r="E5121" i="153"/>
  <c r="F5121" i="153"/>
  <c r="G5121" i="153"/>
  <c r="E5122" i="153"/>
  <c r="F5122" i="153"/>
  <c r="G5122" i="153"/>
  <c r="E5123" i="153"/>
  <c r="F5123" i="153"/>
  <c r="G5123" i="153"/>
  <c r="E5124" i="153"/>
  <c r="F5124" i="153"/>
  <c r="G5124" i="153"/>
  <c r="E5125" i="153"/>
  <c r="F5125" i="153"/>
  <c r="G5125" i="153"/>
  <c r="E5126" i="153"/>
  <c r="F5126" i="153"/>
  <c r="G5126" i="153"/>
  <c r="E5127" i="153"/>
  <c r="F5127" i="153"/>
  <c r="G5127" i="153"/>
  <c r="E5128" i="153"/>
  <c r="F5128" i="153"/>
  <c r="G5128" i="153"/>
  <c r="E5129" i="153"/>
  <c r="F5129" i="153"/>
  <c r="G5129" i="153"/>
  <c r="E5130" i="153"/>
  <c r="F5130" i="153"/>
  <c r="G5130" i="153"/>
  <c r="E5131" i="153"/>
  <c r="F5131" i="153"/>
  <c r="G5131" i="153"/>
  <c r="E5132" i="153"/>
  <c r="F5132" i="153"/>
  <c r="G5132" i="153"/>
  <c r="E5133" i="153"/>
  <c r="F5133" i="153"/>
  <c r="G5133" i="153"/>
  <c r="E5134" i="153"/>
  <c r="F5134" i="153"/>
  <c r="G5134" i="153"/>
  <c r="E5135" i="153"/>
  <c r="F5135" i="153"/>
  <c r="G5135" i="153"/>
  <c r="E5136" i="153"/>
  <c r="F5136" i="153"/>
  <c r="G5136" i="153"/>
  <c r="E5137" i="153"/>
  <c r="F5137" i="153"/>
  <c r="G5137" i="153"/>
  <c r="E5138" i="153"/>
  <c r="F5138" i="153"/>
  <c r="G5138" i="153"/>
  <c r="E5139" i="153"/>
  <c r="F5139" i="153"/>
  <c r="G5139" i="153"/>
  <c r="E5140" i="153"/>
  <c r="F5140" i="153"/>
  <c r="G5140" i="153"/>
  <c r="E5141" i="153"/>
  <c r="F5141" i="153"/>
  <c r="G5141" i="153"/>
  <c r="E5142" i="153"/>
  <c r="F5142" i="153"/>
  <c r="G5142" i="153"/>
  <c r="E5143" i="153"/>
  <c r="F5143" i="153"/>
  <c r="G5143" i="153"/>
  <c r="E5144" i="153"/>
  <c r="F5144" i="153"/>
  <c r="G5144" i="153"/>
  <c r="E5145" i="153"/>
  <c r="F5145" i="153"/>
  <c r="G5145" i="153"/>
  <c r="E5146" i="153"/>
  <c r="F5146" i="153"/>
  <c r="G5146" i="153"/>
  <c r="E5147" i="153"/>
  <c r="F5147" i="153"/>
  <c r="G5147" i="153"/>
  <c r="E5148" i="153"/>
  <c r="F5148" i="153"/>
  <c r="G5148" i="153"/>
  <c r="E5149" i="153"/>
  <c r="F5149" i="153"/>
  <c r="G5149" i="153"/>
  <c r="E5150" i="153"/>
  <c r="F5150" i="153"/>
  <c r="G5150" i="153"/>
  <c r="E5151" i="153"/>
  <c r="F5151" i="153"/>
  <c r="G5151" i="153"/>
  <c r="E5152" i="153"/>
  <c r="F5152" i="153"/>
  <c r="G5152" i="153"/>
  <c r="E5153" i="153"/>
  <c r="F5153" i="153"/>
  <c r="G5153" i="153"/>
  <c r="E5154" i="153"/>
  <c r="F5154" i="153"/>
  <c r="G5154" i="153"/>
  <c r="E5155" i="153"/>
  <c r="F5155" i="153"/>
  <c r="G5155" i="153"/>
  <c r="E5156" i="153"/>
  <c r="F5156" i="153"/>
  <c r="G5156" i="153"/>
  <c r="E5157" i="153"/>
  <c r="F5157" i="153"/>
  <c r="G5157" i="153"/>
  <c r="E5158" i="153"/>
  <c r="F5158" i="153"/>
  <c r="G5158" i="153"/>
  <c r="E5159" i="153"/>
  <c r="F5159" i="153"/>
  <c r="G5159" i="153"/>
  <c r="E5160" i="153"/>
  <c r="F5160" i="153"/>
  <c r="G5160" i="153"/>
  <c r="E5161" i="153"/>
  <c r="F5161" i="153"/>
  <c r="G5161" i="153"/>
  <c r="E5162" i="153"/>
  <c r="F5162" i="153"/>
  <c r="G5162" i="153"/>
  <c r="E5163" i="153"/>
  <c r="F5163" i="153"/>
  <c r="G5163" i="153"/>
  <c r="E5164" i="153"/>
  <c r="F5164" i="153"/>
  <c r="G5164" i="153"/>
  <c r="E5165" i="153"/>
  <c r="F5165" i="153"/>
  <c r="G5165" i="153"/>
  <c r="E5166" i="153"/>
  <c r="F5166" i="153"/>
  <c r="G5166" i="153"/>
  <c r="E5167" i="153"/>
  <c r="F5167" i="153"/>
  <c r="G5167" i="153"/>
  <c r="E5168" i="153"/>
  <c r="F5168" i="153"/>
  <c r="G5168" i="153"/>
  <c r="E5169" i="153"/>
  <c r="F5169" i="153"/>
  <c r="G5169" i="153"/>
  <c r="E5170" i="153"/>
  <c r="F5170" i="153"/>
  <c r="G5170" i="153"/>
  <c r="E5171" i="153"/>
  <c r="F5171" i="153"/>
  <c r="G5171" i="153"/>
  <c r="E5172" i="153"/>
  <c r="F5172" i="153"/>
  <c r="G5172" i="153"/>
  <c r="E5173" i="153"/>
  <c r="F5173" i="153"/>
  <c r="G5173" i="153"/>
  <c r="E5174" i="153"/>
  <c r="F5174" i="153"/>
  <c r="G5174" i="153"/>
  <c r="E5175" i="153"/>
  <c r="F5175" i="153"/>
  <c r="G5175" i="153"/>
  <c r="E5176" i="153"/>
  <c r="F5176" i="153"/>
  <c r="G5176" i="153"/>
  <c r="E5177" i="153"/>
  <c r="F5177" i="153"/>
  <c r="G5177" i="153"/>
  <c r="E5178" i="153"/>
  <c r="F5178" i="153"/>
  <c r="G5178" i="153"/>
  <c r="E5179" i="153"/>
  <c r="F5179" i="153"/>
  <c r="G5179" i="153"/>
  <c r="E5180" i="153"/>
  <c r="F5180" i="153"/>
  <c r="G5180" i="153"/>
  <c r="E5181" i="153"/>
  <c r="F5181" i="153"/>
  <c r="G5181" i="153"/>
  <c r="E5182" i="153"/>
  <c r="F5182" i="153"/>
  <c r="G5182" i="153"/>
  <c r="E5183" i="153"/>
  <c r="F5183" i="153"/>
  <c r="G5183" i="153"/>
  <c r="E5184" i="153"/>
  <c r="F5184" i="153"/>
  <c r="G5184" i="153"/>
  <c r="E5185" i="153"/>
  <c r="F5185" i="153"/>
  <c r="G5185" i="153"/>
  <c r="E5186" i="153"/>
  <c r="F5186" i="153"/>
  <c r="G5186" i="153"/>
  <c r="E5187" i="153"/>
  <c r="F5187" i="153"/>
  <c r="G5187" i="153"/>
  <c r="E5188" i="153"/>
  <c r="F5188" i="153"/>
  <c r="G5188" i="153"/>
  <c r="E5189" i="153"/>
  <c r="F5189" i="153"/>
  <c r="G5189" i="153"/>
  <c r="E5190" i="153"/>
  <c r="F5190" i="153"/>
  <c r="G5190" i="153"/>
  <c r="E5191" i="153"/>
  <c r="F5191" i="153"/>
  <c r="G5191" i="153"/>
  <c r="E5192" i="153"/>
  <c r="F5192" i="153"/>
  <c r="G5192" i="153"/>
  <c r="E5193" i="153"/>
  <c r="F5193" i="153"/>
  <c r="G5193" i="153"/>
  <c r="E5194" i="153"/>
  <c r="F5194" i="153"/>
  <c r="G5194" i="153"/>
  <c r="E5195" i="153"/>
  <c r="F5195" i="153"/>
  <c r="G5195" i="153"/>
  <c r="E5196" i="153"/>
  <c r="F5196" i="153"/>
  <c r="G5196" i="153"/>
  <c r="E5197" i="153"/>
  <c r="F5197" i="153"/>
  <c r="G5197" i="153"/>
  <c r="E5198" i="153"/>
  <c r="F5198" i="153"/>
  <c r="G5198" i="153"/>
  <c r="E5199" i="153"/>
  <c r="F5199" i="153"/>
  <c r="G5199" i="153"/>
  <c r="E5200" i="153"/>
  <c r="F5200" i="153"/>
  <c r="G5200" i="153"/>
  <c r="E5201" i="153"/>
  <c r="F5201" i="153"/>
  <c r="G5201" i="153"/>
  <c r="E5202" i="153"/>
  <c r="F5202" i="153"/>
  <c r="G5202" i="153"/>
  <c r="E5203" i="153"/>
  <c r="F5203" i="153"/>
  <c r="G5203" i="153"/>
  <c r="E5204" i="153"/>
  <c r="F5204" i="153"/>
  <c r="G5204" i="153"/>
  <c r="E5205" i="153"/>
  <c r="F5205" i="153"/>
  <c r="G5205" i="153"/>
  <c r="E5206" i="153"/>
  <c r="F5206" i="153"/>
  <c r="G5206" i="153"/>
  <c r="E5207" i="153"/>
  <c r="F5207" i="153"/>
  <c r="G5207" i="153"/>
  <c r="E5208" i="153"/>
  <c r="F5208" i="153"/>
  <c r="G5208" i="153"/>
  <c r="E5209" i="153"/>
  <c r="F5209" i="153"/>
  <c r="G5209" i="153"/>
  <c r="E5210" i="153"/>
  <c r="F5210" i="153"/>
  <c r="G5210" i="153"/>
  <c r="E5211" i="153"/>
  <c r="F5211" i="153"/>
  <c r="G5211" i="153"/>
  <c r="E5212" i="153"/>
  <c r="F5212" i="153"/>
  <c r="G5212" i="153"/>
  <c r="E5213" i="153"/>
  <c r="F5213" i="153"/>
  <c r="G5213" i="153"/>
  <c r="E5214" i="153"/>
  <c r="F5214" i="153"/>
  <c r="G5214" i="153"/>
  <c r="E5215" i="153"/>
  <c r="F5215" i="153"/>
  <c r="G5215" i="153"/>
  <c r="E5216" i="153"/>
  <c r="F5216" i="153"/>
  <c r="G5216" i="153"/>
  <c r="E5217" i="153"/>
  <c r="F5217" i="153"/>
  <c r="G5217" i="153"/>
  <c r="E5218" i="153"/>
  <c r="F5218" i="153"/>
  <c r="G5218" i="153"/>
  <c r="E5219" i="153"/>
  <c r="F5219" i="153"/>
  <c r="G5219" i="153"/>
  <c r="E5220" i="153"/>
  <c r="F5220" i="153"/>
  <c r="G5220" i="153"/>
  <c r="E5221" i="153"/>
  <c r="F5221" i="153"/>
  <c r="G5221" i="153"/>
  <c r="E5222" i="153"/>
  <c r="F5222" i="153"/>
  <c r="G5222" i="153"/>
  <c r="E5223" i="153"/>
  <c r="F5223" i="153"/>
  <c r="G5223" i="153"/>
  <c r="E5224" i="153"/>
  <c r="F5224" i="153"/>
  <c r="G5224" i="153"/>
  <c r="E5225" i="153"/>
  <c r="F5225" i="153"/>
  <c r="G5225" i="153"/>
  <c r="E5226" i="153"/>
  <c r="F5226" i="153"/>
  <c r="G5226" i="153"/>
  <c r="E5227" i="153"/>
  <c r="F5227" i="153"/>
  <c r="G5227" i="153"/>
  <c r="E5228" i="153"/>
  <c r="F5228" i="153"/>
  <c r="G5228" i="153"/>
  <c r="E5229" i="153"/>
  <c r="F5229" i="153"/>
  <c r="G5229" i="153"/>
  <c r="E5230" i="153"/>
  <c r="F5230" i="153"/>
  <c r="G5230" i="153"/>
  <c r="E5231" i="153"/>
  <c r="F5231" i="153"/>
  <c r="G5231" i="153"/>
  <c r="E5232" i="153"/>
  <c r="F5232" i="153"/>
  <c r="G5232" i="153"/>
  <c r="E5233" i="153"/>
  <c r="F5233" i="153"/>
  <c r="G5233" i="153"/>
  <c r="E5234" i="153"/>
  <c r="F5234" i="153"/>
  <c r="G5234" i="153"/>
  <c r="E5235" i="153"/>
  <c r="F5235" i="153"/>
  <c r="G5235" i="153"/>
  <c r="E5236" i="153"/>
  <c r="F5236" i="153"/>
  <c r="G5236" i="153"/>
  <c r="E5237" i="153"/>
  <c r="F5237" i="153"/>
  <c r="G5237" i="153"/>
  <c r="E5238" i="153"/>
  <c r="F5238" i="153"/>
  <c r="G5238" i="153"/>
  <c r="E5239" i="153"/>
  <c r="F5239" i="153"/>
  <c r="G5239" i="153"/>
  <c r="E5240" i="153"/>
  <c r="F5240" i="153"/>
  <c r="G5240" i="153"/>
  <c r="E5241" i="153"/>
  <c r="F5241" i="153"/>
  <c r="G5241" i="153"/>
  <c r="E5242" i="153"/>
  <c r="F5242" i="153"/>
  <c r="G5242" i="153"/>
  <c r="E5243" i="153"/>
  <c r="F5243" i="153"/>
  <c r="G5243" i="153"/>
  <c r="E5244" i="153"/>
  <c r="F5244" i="153"/>
  <c r="G5244" i="153"/>
  <c r="E5245" i="153"/>
  <c r="F5245" i="153"/>
  <c r="G5245" i="153"/>
  <c r="E5246" i="153"/>
  <c r="F5246" i="153"/>
  <c r="G5246" i="153"/>
  <c r="E5247" i="153"/>
  <c r="F5247" i="153"/>
  <c r="G5247" i="153"/>
  <c r="E5248" i="153"/>
  <c r="F5248" i="153"/>
  <c r="G5248" i="153"/>
  <c r="E5249" i="153"/>
  <c r="F5249" i="153"/>
  <c r="G5249" i="153"/>
  <c r="E5250" i="153"/>
  <c r="F5250" i="153"/>
  <c r="G5250" i="153"/>
  <c r="E5251" i="153"/>
  <c r="F5251" i="153"/>
  <c r="G5251" i="153"/>
  <c r="E5252" i="153"/>
  <c r="F5252" i="153"/>
  <c r="G5252" i="153"/>
  <c r="E5253" i="153"/>
  <c r="F5253" i="153"/>
  <c r="G5253" i="153"/>
  <c r="E5254" i="153"/>
  <c r="F5254" i="153"/>
  <c r="G5254" i="153"/>
  <c r="E5255" i="153"/>
  <c r="F5255" i="153"/>
  <c r="G5255" i="153"/>
  <c r="E5256" i="153"/>
  <c r="F5256" i="153"/>
  <c r="G5256" i="153"/>
  <c r="E5257" i="153"/>
  <c r="F5257" i="153"/>
  <c r="G5257" i="153"/>
  <c r="E5258" i="153"/>
  <c r="F5258" i="153"/>
  <c r="G5258" i="153"/>
  <c r="E5259" i="153"/>
  <c r="F5259" i="153"/>
  <c r="G5259" i="153"/>
  <c r="E5260" i="153"/>
  <c r="F5260" i="153"/>
  <c r="G5260" i="153"/>
  <c r="E5261" i="153"/>
  <c r="F5261" i="153"/>
  <c r="G5261" i="153"/>
  <c r="E5262" i="153"/>
  <c r="F5262" i="153"/>
  <c r="G5262" i="153"/>
  <c r="E5263" i="153"/>
  <c r="F5263" i="153"/>
  <c r="G5263" i="153"/>
  <c r="E5264" i="153"/>
  <c r="F5264" i="153"/>
  <c r="G5264" i="153"/>
  <c r="E5265" i="153"/>
  <c r="F5265" i="153"/>
  <c r="G5265" i="153"/>
  <c r="E5266" i="153"/>
  <c r="F5266" i="153"/>
  <c r="G5266" i="153"/>
  <c r="E5267" i="153"/>
  <c r="F5267" i="153"/>
  <c r="G5267" i="153"/>
  <c r="E5268" i="153"/>
  <c r="F5268" i="153"/>
  <c r="G5268" i="153"/>
  <c r="E5269" i="153"/>
  <c r="F5269" i="153"/>
  <c r="G5269" i="153"/>
  <c r="E5270" i="153"/>
  <c r="F5270" i="153"/>
  <c r="G5270" i="153"/>
  <c r="E5271" i="153"/>
  <c r="F5271" i="153"/>
  <c r="G5271" i="153"/>
  <c r="E5272" i="153"/>
  <c r="F5272" i="153"/>
  <c r="G5272" i="153"/>
  <c r="E5273" i="153"/>
  <c r="F5273" i="153"/>
  <c r="G5273" i="153"/>
  <c r="E5274" i="153"/>
  <c r="F5274" i="153"/>
  <c r="G5274" i="153"/>
  <c r="E5275" i="153"/>
  <c r="F5275" i="153"/>
  <c r="G5275" i="153"/>
  <c r="E5276" i="153"/>
  <c r="F5276" i="153"/>
  <c r="G5276" i="153"/>
  <c r="E5277" i="153"/>
  <c r="F5277" i="153"/>
  <c r="G5277" i="153"/>
  <c r="E5278" i="153"/>
  <c r="F5278" i="153"/>
  <c r="G5278" i="153"/>
  <c r="E5279" i="153"/>
  <c r="F5279" i="153"/>
  <c r="G5279" i="153"/>
  <c r="E5280" i="153"/>
  <c r="F5280" i="153"/>
  <c r="G5280" i="153"/>
  <c r="E5281" i="153"/>
  <c r="F5281" i="153"/>
  <c r="G5281" i="153"/>
  <c r="E5282" i="153"/>
  <c r="F5282" i="153"/>
  <c r="G5282" i="153"/>
  <c r="E5283" i="153"/>
  <c r="F5283" i="153"/>
  <c r="G5283" i="153"/>
  <c r="E5284" i="153"/>
  <c r="F5284" i="153"/>
  <c r="G5284" i="153"/>
  <c r="E5285" i="153"/>
  <c r="F5285" i="153"/>
  <c r="G5285" i="153"/>
  <c r="E5286" i="153"/>
  <c r="F5286" i="153"/>
  <c r="G5286" i="153"/>
  <c r="E5287" i="153"/>
  <c r="F5287" i="153"/>
  <c r="G5287" i="153"/>
  <c r="E5288" i="153"/>
  <c r="F5288" i="153"/>
  <c r="G5288" i="153"/>
  <c r="E5289" i="153"/>
  <c r="F5289" i="153"/>
  <c r="G5289" i="153"/>
  <c r="E5290" i="153"/>
  <c r="F5290" i="153"/>
  <c r="G5290" i="153"/>
  <c r="E5291" i="153"/>
  <c r="F5291" i="153"/>
  <c r="G5291" i="153"/>
  <c r="E5292" i="153"/>
  <c r="F5292" i="153"/>
  <c r="G5292" i="153"/>
  <c r="E5293" i="153"/>
  <c r="F5293" i="153"/>
  <c r="G5293" i="153"/>
  <c r="E5294" i="153"/>
  <c r="F5294" i="153"/>
  <c r="G5294" i="153"/>
  <c r="E5295" i="153"/>
  <c r="F5295" i="153"/>
  <c r="G5295" i="153"/>
  <c r="E5296" i="153"/>
  <c r="F5296" i="153"/>
  <c r="G5296" i="153"/>
  <c r="E5297" i="153"/>
  <c r="F5297" i="153"/>
  <c r="G5297" i="153"/>
  <c r="E5298" i="153"/>
  <c r="F5298" i="153"/>
  <c r="G5298" i="153"/>
  <c r="E5299" i="153"/>
  <c r="F5299" i="153"/>
  <c r="G5299" i="153"/>
  <c r="E5300" i="153"/>
  <c r="F5300" i="153"/>
  <c r="G5300" i="153"/>
  <c r="E5301" i="153"/>
  <c r="F5301" i="153"/>
  <c r="G5301" i="153"/>
  <c r="E5302" i="153"/>
  <c r="F5302" i="153"/>
  <c r="G5302" i="153"/>
  <c r="E5303" i="153"/>
  <c r="F5303" i="153"/>
  <c r="G5303" i="153"/>
  <c r="E5304" i="153"/>
  <c r="F5304" i="153"/>
  <c r="G5304" i="153"/>
  <c r="E5305" i="153"/>
  <c r="F5305" i="153"/>
  <c r="G5305" i="153"/>
  <c r="E5306" i="153"/>
  <c r="F5306" i="153"/>
  <c r="G5306" i="153"/>
  <c r="E5307" i="153"/>
  <c r="F5307" i="153"/>
  <c r="G5307" i="153"/>
  <c r="E5308" i="153"/>
  <c r="F5308" i="153"/>
  <c r="G5308" i="153"/>
  <c r="E5309" i="153"/>
  <c r="F5309" i="153"/>
  <c r="G5309" i="153"/>
  <c r="E5310" i="153"/>
  <c r="F5310" i="153"/>
  <c r="G5310" i="153"/>
  <c r="E5311" i="153"/>
  <c r="F5311" i="153"/>
  <c r="G5311" i="153"/>
  <c r="E5312" i="153"/>
  <c r="F5312" i="153"/>
  <c r="G5312" i="153"/>
  <c r="E5313" i="153"/>
  <c r="F5313" i="153"/>
  <c r="G5313" i="153"/>
  <c r="E5314" i="153"/>
  <c r="F5314" i="153"/>
  <c r="G5314" i="153"/>
  <c r="E5315" i="153"/>
  <c r="F5315" i="153"/>
  <c r="G5315" i="153"/>
  <c r="E5316" i="153"/>
  <c r="F5316" i="153"/>
  <c r="G5316" i="153"/>
  <c r="E5317" i="153"/>
  <c r="F5317" i="153"/>
  <c r="G5317" i="153"/>
  <c r="E5318" i="153"/>
  <c r="F5318" i="153"/>
  <c r="G5318" i="153"/>
  <c r="E5319" i="153"/>
  <c r="F5319" i="153"/>
  <c r="G5319" i="153"/>
  <c r="E5320" i="153"/>
  <c r="F5320" i="153"/>
  <c r="G5320" i="153"/>
  <c r="E5321" i="153"/>
  <c r="F5321" i="153"/>
  <c r="G5321" i="153"/>
  <c r="E5322" i="153"/>
  <c r="F5322" i="153"/>
  <c r="G5322" i="153"/>
  <c r="E5323" i="153"/>
  <c r="F5323" i="153"/>
  <c r="G5323" i="153"/>
  <c r="E5324" i="153"/>
  <c r="F5324" i="153"/>
  <c r="G5324" i="153"/>
  <c r="E5325" i="153"/>
  <c r="F5325" i="153"/>
  <c r="G5325" i="153"/>
  <c r="E5326" i="153"/>
  <c r="F5326" i="153"/>
  <c r="G5326" i="153"/>
  <c r="E5327" i="153"/>
  <c r="F5327" i="153"/>
  <c r="G5327" i="153"/>
  <c r="E5328" i="153"/>
  <c r="F5328" i="153"/>
  <c r="G5328" i="153"/>
  <c r="E5329" i="153"/>
  <c r="F5329" i="153"/>
  <c r="G5329" i="153"/>
  <c r="E5330" i="153"/>
  <c r="F5330" i="153"/>
  <c r="G5330" i="153"/>
  <c r="E5331" i="153"/>
  <c r="F5331" i="153"/>
  <c r="G5331" i="153"/>
  <c r="E5332" i="153"/>
  <c r="F5332" i="153"/>
  <c r="G5332" i="153"/>
  <c r="E5333" i="153"/>
  <c r="F5333" i="153"/>
  <c r="G5333" i="153"/>
  <c r="E5334" i="153"/>
  <c r="F5334" i="153"/>
  <c r="G5334" i="153"/>
  <c r="E5335" i="153"/>
  <c r="F5335" i="153"/>
  <c r="G5335" i="153"/>
  <c r="E5336" i="153"/>
  <c r="F5336" i="153"/>
  <c r="G5336" i="153"/>
  <c r="E5337" i="153"/>
  <c r="F5337" i="153"/>
  <c r="G5337" i="153"/>
  <c r="E5338" i="153"/>
  <c r="F5338" i="153"/>
  <c r="G5338" i="153"/>
  <c r="E5339" i="153"/>
  <c r="F5339" i="153"/>
  <c r="G5339" i="153"/>
  <c r="E5340" i="153"/>
  <c r="F5340" i="153"/>
  <c r="G5340" i="153"/>
  <c r="E5341" i="153"/>
  <c r="F5341" i="153"/>
  <c r="G5341" i="153"/>
  <c r="E5342" i="153"/>
  <c r="F5342" i="153"/>
  <c r="G5342" i="153"/>
  <c r="E5343" i="153"/>
  <c r="F5343" i="153"/>
  <c r="G5343" i="153"/>
  <c r="E5344" i="153"/>
  <c r="F5344" i="153"/>
  <c r="G5344" i="153"/>
  <c r="E5345" i="153"/>
  <c r="F5345" i="153"/>
  <c r="G5345" i="153"/>
  <c r="E5346" i="153"/>
  <c r="F5346" i="153"/>
  <c r="G5346" i="153"/>
  <c r="E5347" i="153"/>
  <c r="F5347" i="153"/>
  <c r="G5347" i="153"/>
  <c r="E5348" i="153"/>
  <c r="F5348" i="153"/>
  <c r="G5348" i="153"/>
  <c r="E5349" i="153"/>
  <c r="F5349" i="153"/>
  <c r="G5349" i="153"/>
  <c r="E5350" i="153"/>
  <c r="F5350" i="153"/>
  <c r="G5350" i="153"/>
  <c r="E5351" i="153"/>
  <c r="F5351" i="153"/>
  <c r="G5351" i="153"/>
  <c r="E5352" i="153"/>
  <c r="F5352" i="153"/>
  <c r="G5352" i="153"/>
  <c r="E5353" i="153"/>
  <c r="F5353" i="153"/>
  <c r="G5353" i="153"/>
  <c r="E5354" i="153"/>
  <c r="F5354" i="153"/>
  <c r="G5354" i="153"/>
  <c r="E5355" i="153"/>
  <c r="F5355" i="153"/>
  <c r="G5355" i="153"/>
  <c r="E5356" i="153"/>
  <c r="F5356" i="153"/>
  <c r="G5356" i="153"/>
  <c r="E5357" i="153"/>
  <c r="F5357" i="153"/>
  <c r="G5357" i="153"/>
  <c r="E5358" i="153"/>
  <c r="F5358" i="153"/>
  <c r="G5358" i="153"/>
  <c r="E5359" i="153"/>
  <c r="F5359" i="153"/>
  <c r="G5359" i="153"/>
  <c r="E5360" i="153"/>
  <c r="F5360" i="153"/>
  <c r="G5360" i="153"/>
  <c r="E5361" i="153"/>
  <c r="F5361" i="153"/>
  <c r="G5361" i="153"/>
  <c r="E5362" i="153"/>
  <c r="F5362" i="153"/>
  <c r="G5362" i="153"/>
  <c r="E5363" i="153"/>
  <c r="F5363" i="153"/>
  <c r="G5363" i="153"/>
  <c r="E5364" i="153"/>
  <c r="F5364" i="153"/>
  <c r="G5364" i="153"/>
  <c r="E5365" i="153"/>
  <c r="F5365" i="153"/>
  <c r="G5365" i="153"/>
  <c r="E5366" i="153"/>
  <c r="F5366" i="153"/>
  <c r="G5366" i="153"/>
  <c r="E5367" i="153"/>
  <c r="F5367" i="153"/>
  <c r="G5367" i="153"/>
  <c r="E5368" i="153"/>
  <c r="F5368" i="153"/>
  <c r="G5368" i="153"/>
  <c r="E5369" i="153"/>
  <c r="F5369" i="153"/>
  <c r="G5369" i="153"/>
  <c r="E5370" i="153"/>
  <c r="F5370" i="153"/>
  <c r="G5370" i="153"/>
  <c r="E5371" i="153"/>
  <c r="F5371" i="153"/>
  <c r="G5371" i="153"/>
  <c r="E5372" i="153"/>
  <c r="F5372" i="153"/>
  <c r="G5372" i="153"/>
  <c r="E5373" i="153"/>
  <c r="F5373" i="153"/>
  <c r="G5373" i="153"/>
  <c r="E5374" i="153"/>
  <c r="F5374" i="153"/>
  <c r="G5374" i="153"/>
  <c r="E5375" i="153"/>
  <c r="F5375" i="153"/>
  <c r="G5375" i="153"/>
  <c r="E5376" i="153"/>
  <c r="F5376" i="153"/>
  <c r="G5376" i="153"/>
  <c r="E5377" i="153"/>
  <c r="F5377" i="153"/>
  <c r="G5377" i="153"/>
  <c r="E5378" i="153"/>
  <c r="F5378" i="153"/>
  <c r="G5378" i="153"/>
  <c r="E5379" i="153"/>
  <c r="F5379" i="153"/>
  <c r="G5379" i="153"/>
  <c r="E5380" i="153"/>
  <c r="F5380" i="153"/>
  <c r="G5380" i="153"/>
  <c r="E5381" i="153"/>
  <c r="F5381" i="153"/>
  <c r="G5381" i="153"/>
  <c r="E5382" i="153"/>
  <c r="F5382" i="153"/>
  <c r="G5382" i="153"/>
  <c r="E5383" i="153"/>
  <c r="F5383" i="153"/>
  <c r="G5383" i="153"/>
  <c r="E5384" i="153"/>
  <c r="F5384" i="153"/>
  <c r="G5384" i="153"/>
  <c r="E5385" i="153"/>
  <c r="F5385" i="153"/>
  <c r="G5385" i="153"/>
  <c r="E5386" i="153"/>
  <c r="F5386" i="153"/>
  <c r="G5386" i="153"/>
  <c r="E5387" i="153"/>
  <c r="F5387" i="153"/>
  <c r="G5387" i="153"/>
  <c r="E5388" i="153"/>
  <c r="F5388" i="153"/>
  <c r="G5388" i="153"/>
  <c r="E5389" i="153"/>
  <c r="F5389" i="153"/>
  <c r="G5389" i="153"/>
  <c r="E5390" i="153"/>
  <c r="F5390" i="153"/>
  <c r="G5390" i="153"/>
  <c r="E5391" i="153"/>
  <c r="F5391" i="153"/>
  <c r="G5391" i="153"/>
  <c r="E5392" i="153"/>
  <c r="F5392" i="153"/>
  <c r="G5392" i="153"/>
  <c r="E5393" i="153"/>
  <c r="F5393" i="153"/>
  <c r="G5393" i="153"/>
  <c r="E5394" i="153"/>
  <c r="F5394" i="153"/>
  <c r="G5394" i="153"/>
  <c r="E5395" i="153"/>
  <c r="F5395" i="153"/>
  <c r="G5395" i="153"/>
  <c r="E5396" i="153"/>
  <c r="F5396" i="153"/>
  <c r="G5396" i="153"/>
  <c r="E5397" i="153"/>
  <c r="F5397" i="153"/>
  <c r="G5397" i="153"/>
  <c r="E5398" i="153"/>
  <c r="F5398" i="153"/>
  <c r="G5398" i="153"/>
  <c r="E5399" i="153"/>
  <c r="F5399" i="153"/>
  <c r="G5399" i="153"/>
  <c r="E5400" i="153"/>
  <c r="F5400" i="153"/>
  <c r="G5400" i="153"/>
  <c r="E5401" i="153"/>
  <c r="F5401" i="153"/>
  <c r="G5401" i="153"/>
  <c r="E5402" i="153"/>
  <c r="F5402" i="153"/>
  <c r="G5402" i="153"/>
  <c r="E5403" i="153"/>
  <c r="F5403" i="153"/>
  <c r="G5403" i="153"/>
  <c r="E5404" i="153"/>
  <c r="F5404" i="153"/>
  <c r="G5404" i="153"/>
  <c r="E5405" i="153"/>
  <c r="F5405" i="153"/>
  <c r="G5405" i="153"/>
  <c r="E5406" i="153"/>
  <c r="F5406" i="153"/>
  <c r="G5406" i="153"/>
  <c r="E5407" i="153"/>
  <c r="F5407" i="153"/>
  <c r="G5407" i="153"/>
  <c r="E5408" i="153"/>
  <c r="F5408" i="153"/>
  <c r="G5408" i="153"/>
  <c r="E5409" i="153"/>
  <c r="F5409" i="153"/>
  <c r="G5409" i="153"/>
  <c r="E5410" i="153"/>
  <c r="F5410" i="153"/>
  <c r="G5410" i="153"/>
  <c r="E5411" i="153"/>
  <c r="F5411" i="153"/>
  <c r="G5411" i="153"/>
  <c r="E5412" i="153"/>
  <c r="F5412" i="153"/>
  <c r="G5412" i="153"/>
  <c r="E5413" i="153"/>
  <c r="F5413" i="153"/>
  <c r="G5413" i="153"/>
  <c r="E5414" i="153"/>
  <c r="F5414" i="153"/>
  <c r="G5414" i="153"/>
  <c r="E5415" i="153"/>
  <c r="F5415" i="153"/>
  <c r="G5415" i="153"/>
  <c r="E5416" i="153"/>
  <c r="F5416" i="153"/>
  <c r="G5416" i="153"/>
  <c r="E5417" i="153"/>
  <c r="F5417" i="153"/>
  <c r="G5417" i="153"/>
  <c r="E5418" i="153"/>
  <c r="F5418" i="153"/>
  <c r="G5418" i="153"/>
  <c r="E5419" i="153"/>
  <c r="F5419" i="153"/>
  <c r="G5419" i="153"/>
  <c r="E5420" i="153"/>
  <c r="F5420" i="153"/>
  <c r="G5420" i="153"/>
  <c r="E5421" i="153"/>
  <c r="F5421" i="153"/>
  <c r="G5421" i="153"/>
  <c r="E5422" i="153"/>
  <c r="F5422" i="153"/>
  <c r="G5422" i="153"/>
  <c r="E5423" i="153"/>
  <c r="F5423" i="153"/>
  <c r="G5423" i="153"/>
  <c r="E5424" i="153"/>
  <c r="F5424" i="153"/>
  <c r="G5424" i="153"/>
  <c r="E5425" i="153"/>
  <c r="F5425" i="153"/>
  <c r="G5425" i="153"/>
  <c r="E5426" i="153"/>
  <c r="F5426" i="153"/>
  <c r="G5426" i="153"/>
  <c r="E5427" i="153"/>
  <c r="F5427" i="153"/>
  <c r="G5427" i="153"/>
  <c r="E5428" i="153"/>
  <c r="F5428" i="153"/>
  <c r="G5428" i="153"/>
  <c r="E5429" i="153"/>
  <c r="F5429" i="153"/>
  <c r="G5429" i="153"/>
  <c r="E5430" i="153"/>
  <c r="F5430" i="153"/>
  <c r="G5430" i="153"/>
  <c r="E5431" i="153"/>
  <c r="F5431" i="153"/>
  <c r="G5431" i="153"/>
  <c r="E5432" i="153"/>
  <c r="F5432" i="153"/>
  <c r="G5432" i="153"/>
  <c r="E5433" i="153"/>
  <c r="F5433" i="153"/>
  <c r="G5433" i="153"/>
  <c r="E5434" i="153"/>
  <c r="F5434" i="153"/>
  <c r="G5434" i="153"/>
  <c r="E5435" i="153"/>
  <c r="F5435" i="153"/>
  <c r="G5435" i="153"/>
  <c r="E5436" i="153"/>
  <c r="F5436" i="153"/>
  <c r="G5436" i="153"/>
  <c r="E5437" i="153"/>
  <c r="F5437" i="153"/>
  <c r="G5437" i="153"/>
  <c r="E5438" i="153"/>
  <c r="F5438" i="153"/>
  <c r="G5438" i="153"/>
  <c r="E5439" i="153"/>
  <c r="F5439" i="153"/>
  <c r="G5439" i="153"/>
  <c r="E5440" i="153"/>
  <c r="F5440" i="153"/>
  <c r="G5440" i="153"/>
  <c r="E5441" i="153"/>
  <c r="F5441" i="153"/>
  <c r="G5441" i="153"/>
  <c r="E5442" i="153"/>
  <c r="F5442" i="153"/>
  <c r="G5442" i="153"/>
  <c r="E5443" i="153"/>
  <c r="F5443" i="153"/>
  <c r="G5443" i="153"/>
  <c r="E5444" i="153"/>
  <c r="F5444" i="153"/>
  <c r="G5444" i="153"/>
  <c r="E5445" i="153"/>
  <c r="F5445" i="153"/>
  <c r="G5445" i="153"/>
  <c r="E5446" i="153"/>
  <c r="F5446" i="153"/>
  <c r="G5446" i="153"/>
  <c r="E5447" i="153"/>
  <c r="F5447" i="153"/>
  <c r="G5447" i="153"/>
  <c r="E5448" i="153"/>
  <c r="F5448" i="153"/>
  <c r="G5448" i="153"/>
  <c r="E5449" i="153"/>
  <c r="F5449" i="153"/>
  <c r="G5449" i="153"/>
  <c r="E5450" i="153"/>
  <c r="F5450" i="153"/>
  <c r="G5450" i="153"/>
  <c r="E5451" i="153"/>
  <c r="F5451" i="153"/>
  <c r="G5451" i="153"/>
  <c r="E5452" i="153"/>
  <c r="F5452" i="153"/>
  <c r="G5452" i="153"/>
  <c r="E5453" i="153"/>
  <c r="F5453" i="153"/>
  <c r="G5453" i="153"/>
  <c r="E5454" i="153"/>
  <c r="F5454" i="153"/>
  <c r="G5454" i="153"/>
  <c r="E5455" i="153"/>
  <c r="F5455" i="153"/>
  <c r="G5455" i="153"/>
  <c r="E5456" i="153"/>
  <c r="F5456" i="153"/>
  <c r="G5456" i="153"/>
  <c r="E5457" i="153"/>
  <c r="F5457" i="153"/>
  <c r="G5457" i="153"/>
  <c r="E5458" i="153"/>
  <c r="F5458" i="153"/>
  <c r="G5458" i="153"/>
  <c r="E5459" i="153"/>
  <c r="F5459" i="153"/>
  <c r="G5459" i="153"/>
  <c r="E5460" i="153"/>
  <c r="F5460" i="153"/>
  <c r="G5460" i="153"/>
  <c r="E5461" i="153"/>
  <c r="F5461" i="153"/>
  <c r="G5461" i="153"/>
  <c r="E5462" i="153"/>
  <c r="F5462" i="153"/>
  <c r="G5462" i="153"/>
  <c r="E5463" i="153"/>
  <c r="F5463" i="153"/>
  <c r="G5463" i="153"/>
  <c r="E5464" i="153"/>
  <c r="F5464" i="153"/>
  <c r="G5464" i="153"/>
  <c r="E5465" i="153"/>
  <c r="F5465" i="153"/>
  <c r="G5465" i="153"/>
  <c r="E5466" i="153"/>
  <c r="F5466" i="153"/>
  <c r="G5466" i="153"/>
  <c r="E5467" i="153"/>
  <c r="F5467" i="153"/>
  <c r="G5467" i="153"/>
  <c r="E5468" i="153"/>
  <c r="F5468" i="153"/>
  <c r="G5468" i="153"/>
  <c r="E5469" i="153"/>
  <c r="F5469" i="153"/>
  <c r="G5469" i="153"/>
  <c r="E5470" i="153"/>
  <c r="F5470" i="153"/>
  <c r="G5470" i="153"/>
  <c r="E5471" i="153"/>
  <c r="F5471" i="153"/>
  <c r="G5471" i="153"/>
  <c r="E5472" i="153"/>
  <c r="F5472" i="153"/>
  <c r="G5472" i="153"/>
  <c r="E5473" i="153"/>
  <c r="F5473" i="153"/>
  <c r="G5473" i="153"/>
  <c r="E5474" i="153"/>
  <c r="F5474" i="153"/>
  <c r="G5474" i="153"/>
  <c r="E5475" i="153"/>
  <c r="F5475" i="153"/>
  <c r="G5475" i="153"/>
  <c r="E5476" i="153"/>
  <c r="F5476" i="153"/>
  <c r="G5476" i="153"/>
  <c r="E5477" i="153"/>
  <c r="F5477" i="153"/>
  <c r="G5477" i="153"/>
  <c r="E5478" i="153"/>
  <c r="F5478" i="153"/>
  <c r="G5478" i="153"/>
  <c r="E5479" i="153"/>
  <c r="F5479" i="153"/>
  <c r="G5479" i="153"/>
  <c r="E5480" i="153"/>
  <c r="F5480" i="153"/>
  <c r="G5480" i="153"/>
  <c r="E5481" i="153"/>
  <c r="F5481" i="153"/>
  <c r="G5481" i="153"/>
  <c r="E5482" i="153"/>
  <c r="F5482" i="153"/>
  <c r="G5482" i="153"/>
  <c r="E5483" i="153"/>
  <c r="F5483" i="153"/>
  <c r="G5483" i="153"/>
  <c r="E5484" i="153"/>
  <c r="F5484" i="153"/>
  <c r="G5484" i="153"/>
  <c r="E5485" i="153"/>
  <c r="F5485" i="153"/>
  <c r="G5485" i="153"/>
  <c r="E5486" i="153"/>
  <c r="F5486" i="153"/>
  <c r="G5486" i="153"/>
  <c r="E5487" i="153"/>
  <c r="F5487" i="153"/>
  <c r="G5487" i="153"/>
  <c r="E5488" i="153"/>
  <c r="F5488" i="153"/>
  <c r="G5488" i="153"/>
  <c r="E5489" i="153"/>
  <c r="F5489" i="153"/>
  <c r="G5489" i="153"/>
  <c r="E5490" i="153"/>
  <c r="F5490" i="153"/>
  <c r="G5490" i="153"/>
  <c r="E5491" i="153"/>
  <c r="F5491" i="153"/>
  <c r="G5491" i="153"/>
  <c r="E5492" i="153"/>
  <c r="F5492" i="153"/>
  <c r="G5492" i="153"/>
  <c r="E5493" i="153"/>
  <c r="F5493" i="153"/>
  <c r="G5493" i="153"/>
  <c r="E5494" i="153"/>
  <c r="F5494" i="153"/>
  <c r="G5494" i="153"/>
  <c r="E5495" i="153"/>
  <c r="F5495" i="153"/>
  <c r="G5495" i="153"/>
  <c r="E5496" i="153"/>
  <c r="F5496" i="153"/>
  <c r="G5496" i="153"/>
  <c r="E5497" i="153"/>
  <c r="F5497" i="153"/>
  <c r="G5497" i="153"/>
  <c r="E5498" i="153"/>
  <c r="F5498" i="153"/>
  <c r="G5498" i="153"/>
  <c r="E5499" i="153"/>
  <c r="F5499" i="153"/>
  <c r="G5499" i="153"/>
  <c r="E5500" i="153"/>
  <c r="F5500" i="153"/>
  <c r="G5500" i="153"/>
  <c r="E5501" i="153"/>
  <c r="F5501" i="153"/>
  <c r="G5501" i="153"/>
  <c r="E5502" i="153"/>
  <c r="F5502" i="153"/>
  <c r="G5502" i="153"/>
  <c r="E5503" i="153"/>
  <c r="F5503" i="153"/>
  <c r="G5503" i="153"/>
  <c r="E5504" i="153"/>
  <c r="F5504" i="153"/>
  <c r="G5504" i="153"/>
  <c r="E5505" i="153"/>
  <c r="F5505" i="153"/>
  <c r="G5505" i="153"/>
  <c r="E5506" i="153"/>
  <c r="F5506" i="153"/>
  <c r="G5506" i="153"/>
  <c r="E5507" i="153"/>
  <c r="F5507" i="153"/>
  <c r="G5507" i="153"/>
  <c r="E5508" i="153"/>
  <c r="F5508" i="153"/>
  <c r="G5508" i="153"/>
  <c r="E5509" i="153"/>
  <c r="F5509" i="153"/>
  <c r="G5509" i="153"/>
  <c r="E5510" i="153"/>
  <c r="F5510" i="153"/>
  <c r="G5510" i="153"/>
  <c r="E5511" i="153"/>
  <c r="F5511" i="153"/>
  <c r="G5511" i="153"/>
  <c r="E5512" i="153"/>
  <c r="F5512" i="153"/>
  <c r="G5512" i="153"/>
  <c r="E5513" i="153"/>
  <c r="F5513" i="153"/>
  <c r="G5513" i="153"/>
  <c r="E5514" i="153"/>
  <c r="F5514" i="153"/>
  <c r="G5514" i="153"/>
  <c r="E5515" i="153"/>
  <c r="F5515" i="153"/>
  <c r="G5515" i="153"/>
  <c r="E5516" i="153"/>
  <c r="F5516" i="153"/>
  <c r="G5516" i="153"/>
  <c r="E5517" i="153"/>
  <c r="F5517" i="153"/>
  <c r="G5517" i="153"/>
  <c r="E5518" i="153"/>
  <c r="F5518" i="153"/>
  <c r="G5518" i="153"/>
  <c r="E5519" i="153"/>
  <c r="F5519" i="153"/>
  <c r="G5519" i="153"/>
  <c r="E5520" i="153"/>
  <c r="F5520" i="153"/>
  <c r="G5520" i="153"/>
  <c r="E5521" i="153"/>
  <c r="F5521" i="153"/>
  <c r="G5521" i="153"/>
  <c r="E5522" i="153"/>
  <c r="F5522" i="153"/>
  <c r="G5522" i="153"/>
  <c r="E5523" i="153"/>
  <c r="F5523" i="153"/>
  <c r="G5523" i="153"/>
  <c r="E5524" i="153"/>
  <c r="F5524" i="153"/>
  <c r="G5524" i="153"/>
  <c r="E5525" i="153"/>
  <c r="F5525" i="153"/>
  <c r="G5525" i="153"/>
  <c r="E5526" i="153"/>
  <c r="F5526" i="153"/>
  <c r="G5526" i="153"/>
  <c r="E5527" i="153"/>
  <c r="F5527" i="153"/>
  <c r="G5527" i="153"/>
  <c r="E5528" i="153"/>
  <c r="F5528" i="153"/>
  <c r="G5528" i="153"/>
  <c r="E5529" i="153"/>
  <c r="F5529" i="153"/>
  <c r="G5529" i="153"/>
  <c r="E5530" i="153"/>
  <c r="F5530" i="153"/>
  <c r="G5530" i="153"/>
  <c r="E5531" i="153"/>
  <c r="F5531" i="153"/>
  <c r="G5531" i="153"/>
  <c r="E5532" i="153"/>
  <c r="F5532" i="153"/>
  <c r="G5532" i="153"/>
  <c r="E5533" i="153"/>
  <c r="F5533" i="153"/>
  <c r="G5533" i="153"/>
  <c r="E5534" i="153"/>
  <c r="F5534" i="153"/>
  <c r="G5534" i="153"/>
  <c r="E5535" i="153"/>
  <c r="F5535" i="153"/>
  <c r="G5535" i="153"/>
  <c r="E5536" i="153"/>
  <c r="F5536" i="153"/>
  <c r="G5536" i="153"/>
  <c r="E5537" i="153"/>
  <c r="F5537" i="153"/>
  <c r="G5537" i="153"/>
  <c r="E5538" i="153"/>
  <c r="F5538" i="153"/>
  <c r="G5538" i="153"/>
  <c r="E5539" i="153"/>
  <c r="F5539" i="153"/>
  <c r="G5539" i="153"/>
  <c r="E5540" i="153"/>
  <c r="F5540" i="153"/>
  <c r="G5540" i="153"/>
  <c r="E5541" i="153"/>
  <c r="F5541" i="153"/>
  <c r="G5541" i="153"/>
  <c r="E5542" i="153"/>
  <c r="F5542" i="153"/>
  <c r="G5542" i="153"/>
  <c r="E5543" i="153"/>
  <c r="F5543" i="153"/>
  <c r="G5543" i="153"/>
  <c r="E5544" i="153"/>
  <c r="F5544" i="153"/>
  <c r="G5544" i="153"/>
  <c r="E5545" i="153"/>
  <c r="F5545" i="153"/>
  <c r="G5545" i="153"/>
  <c r="E5546" i="153"/>
  <c r="F5546" i="153"/>
  <c r="G5546" i="153"/>
  <c r="E5547" i="153"/>
  <c r="F5547" i="153"/>
  <c r="G5547" i="153"/>
  <c r="E5548" i="153"/>
  <c r="F5548" i="153"/>
  <c r="G5548" i="153"/>
  <c r="E5549" i="153"/>
  <c r="F5549" i="153"/>
  <c r="G5549" i="153"/>
  <c r="E5550" i="153"/>
  <c r="F5550" i="153"/>
  <c r="G5550" i="153"/>
  <c r="E5551" i="153"/>
  <c r="F5551" i="153"/>
  <c r="G5551" i="153"/>
  <c r="E5552" i="153"/>
  <c r="F5552" i="153"/>
  <c r="G5552" i="153"/>
  <c r="E5553" i="153"/>
  <c r="F5553" i="153"/>
  <c r="G5553" i="153"/>
  <c r="E5554" i="153"/>
  <c r="F5554" i="153"/>
  <c r="G5554" i="153"/>
  <c r="E5555" i="153"/>
  <c r="F5555" i="153"/>
  <c r="G5555" i="153"/>
  <c r="E5556" i="153"/>
  <c r="F5556" i="153"/>
  <c r="G5556" i="153"/>
  <c r="E5557" i="153"/>
  <c r="F5557" i="153"/>
  <c r="G5557" i="153"/>
  <c r="E5558" i="153"/>
  <c r="F5558" i="153"/>
  <c r="G5558" i="153"/>
  <c r="E5559" i="153"/>
  <c r="F5559" i="153"/>
  <c r="G5559" i="153"/>
  <c r="E5560" i="153"/>
  <c r="F5560" i="153"/>
  <c r="G5560" i="153"/>
  <c r="E5561" i="153"/>
  <c r="F5561" i="153"/>
  <c r="G5561" i="153"/>
  <c r="E5562" i="153"/>
  <c r="F5562" i="153"/>
  <c r="G5562" i="153"/>
  <c r="E5563" i="153"/>
  <c r="F5563" i="153"/>
  <c r="G5563" i="153"/>
  <c r="E5564" i="153"/>
  <c r="F5564" i="153"/>
  <c r="G5564" i="153"/>
  <c r="E5565" i="153"/>
  <c r="F5565" i="153"/>
  <c r="G5565" i="153"/>
  <c r="E5566" i="153"/>
  <c r="F5566" i="153"/>
  <c r="G5566" i="153"/>
  <c r="E5567" i="153"/>
  <c r="F5567" i="153"/>
  <c r="G5567" i="153"/>
  <c r="E5568" i="153"/>
  <c r="F5568" i="153"/>
  <c r="G5568" i="153"/>
  <c r="E5569" i="153"/>
  <c r="F5569" i="153"/>
  <c r="G5569" i="153"/>
  <c r="E5570" i="153"/>
  <c r="F5570" i="153"/>
  <c r="G5570" i="153"/>
  <c r="E5571" i="153"/>
  <c r="F5571" i="153"/>
  <c r="G5571" i="153"/>
  <c r="E5572" i="153"/>
  <c r="F5572" i="153"/>
  <c r="G5572" i="153"/>
  <c r="E5573" i="153"/>
  <c r="F5573" i="153"/>
  <c r="G5573" i="153"/>
  <c r="E5574" i="153"/>
  <c r="F5574" i="153"/>
  <c r="G5574" i="153"/>
  <c r="E5575" i="153"/>
  <c r="F5575" i="153"/>
  <c r="G5575" i="153"/>
  <c r="E5576" i="153"/>
  <c r="F5576" i="153"/>
  <c r="G5576" i="153"/>
  <c r="E5577" i="153"/>
  <c r="F5577" i="153"/>
  <c r="G5577" i="153"/>
  <c r="E5578" i="153"/>
  <c r="F5578" i="153"/>
  <c r="G5578" i="153"/>
  <c r="E5579" i="153"/>
  <c r="F5579" i="153"/>
  <c r="G5579" i="153"/>
  <c r="E5580" i="153"/>
  <c r="F5580" i="153"/>
  <c r="G5580" i="153"/>
  <c r="E5581" i="153"/>
  <c r="F5581" i="153"/>
  <c r="G5581" i="153"/>
  <c r="E5582" i="153"/>
  <c r="F5582" i="153"/>
  <c r="G5582" i="153"/>
  <c r="E5583" i="153"/>
  <c r="F5583" i="153"/>
  <c r="G5583" i="153"/>
  <c r="E5584" i="153"/>
  <c r="F5584" i="153"/>
  <c r="G5584" i="153"/>
  <c r="E5585" i="153"/>
  <c r="F5585" i="153"/>
  <c r="G5585" i="153"/>
  <c r="E5586" i="153"/>
  <c r="F5586" i="153"/>
  <c r="G5586" i="153"/>
  <c r="E5587" i="153"/>
  <c r="F5587" i="153"/>
  <c r="G5587" i="153"/>
  <c r="E5588" i="153"/>
  <c r="F5588" i="153"/>
  <c r="G5588" i="153"/>
  <c r="E5589" i="153"/>
  <c r="F5589" i="153"/>
  <c r="G5589" i="153"/>
  <c r="E5590" i="153"/>
  <c r="F5590" i="153"/>
  <c r="G5590" i="153"/>
  <c r="E5591" i="153"/>
  <c r="F5591" i="153"/>
  <c r="G5591" i="153"/>
  <c r="E5592" i="153"/>
  <c r="F5592" i="153"/>
  <c r="G5592" i="153"/>
  <c r="E5593" i="153"/>
  <c r="F5593" i="153"/>
  <c r="G5593" i="153"/>
  <c r="E5594" i="153"/>
  <c r="F5594" i="153"/>
  <c r="G5594" i="153"/>
  <c r="E5595" i="153"/>
  <c r="F5595" i="153"/>
  <c r="G5595" i="153"/>
  <c r="E5596" i="153"/>
  <c r="F5596" i="153"/>
  <c r="G5596" i="153"/>
  <c r="E5597" i="153"/>
  <c r="F5597" i="153"/>
  <c r="G5597" i="153"/>
  <c r="E5598" i="153"/>
  <c r="F5598" i="153"/>
  <c r="G5598" i="153"/>
  <c r="E5599" i="153"/>
  <c r="F5599" i="153"/>
  <c r="G5599" i="153"/>
  <c r="E5600" i="153"/>
  <c r="F5600" i="153"/>
  <c r="G5600" i="153"/>
  <c r="E5601" i="153"/>
  <c r="F5601" i="153"/>
  <c r="G5601" i="153"/>
  <c r="E5602" i="153"/>
  <c r="F5602" i="153"/>
  <c r="G5602" i="153"/>
  <c r="E5603" i="153"/>
  <c r="F5603" i="153"/>
  <c r="G5603" i="153"/>
  <c r="E5604" i="153"/>
  <c r="F5604" i="153"/>
  <c r="G5604" i="153"/>
  <c r="E5605" i="153"/>
  <c r="F5605" i="153"/>
  <c r="G5605" i="153"/>
  <c r="E5606" i="153"/>
  <c r="F5606" i="153"/>
  <c r="G5606" i="153"/>
  <c r="E5607" i="153"/>
  <c r="F5607" i="153"/>
  <c r="G5607" i="153"/>
  <c r="E5608" i="153"/>
  <c r="F5608" i="153"/>
  <c r="G5608" i="153"/>
  <c r="E5609" i="153"/>
  <c r="F5609" i="153"/>
  <c r="G5609" i="153"/>
  <c r="E5610" i="153"/>
  <c r="F5610" i="153"/>
  <c r="G5610" i="153"/>
  <c r="E5611" i="153"/>
  <c r="F5611" i="153"/>
  <c r="G5611" i="153"/>
  <c r="E5612" i="153"/>
  <c r="F5612" i="153"/>
  <c r="G5612" i="153"/>
  <c r="E5613" i="153"/>
  <c r="F5613" i="153"/>
  <c r="G5613" i="153"/>
  <c r="E5614" i="153"/>
  <c r="F5614" i="153"/>
  <c r="G5614" i="153"/>
  <c r="E5615" i="153"/>
  <c r="F5615" i="153"/>
  <c r="G5615" i="153"/>
  <c r="E5616" i="153"/>
  <c r="F5616" i="153"/>
  <c r="G5616" i="153"/>
  <c r="E5617" i="153"/>
  <c r="F5617" i="153"/>
  <c r="G5617" i="153"/>
  <c r="E5618" i="153"/>
  <c r="F5618" i="153"/>
  <c r="G5618" i="153"/>
  <c r="E5619" i="153"/>
  <c r="F5619" i="153"/>
  <c r="G5619" i="153"/>
  <c r="E5620" i="153"/>
  <c r="F5620" i="153"/>
  <c r="G5620" i="153"/>
  <c r="E5621" i="153"/>
  <c r="F5621" i="153"/>
  <c r="G5621" i="153"/>
  <c r="E5622" i="153"/>
  <c r="F5622" i="153"/>
  <c r="G5622" i="153"/>
  <c r="E5623" i="153"/>
  <c r="F5623" i="153"/>
  <c r="G5623" i="153"/>
  <c r="E5624" i="153"/>
  <c r="F5624" i="153"/>
  <c r="G5624" i="153"/>
  <c r="E5625" i="153"/>
  <c r="F5625" i="153"/>
  <c r="G5625" i="153"/>
  <c r="E5626" i="153"/>
  <c r="F5626" i="153"/>
  <c r="G5626" i="153"/>
  <c r="E5627" i="153"/>
  <c r="F5627" i="153"/>
  <c r="G5627" i="153"/>
  <c r="E5628" i="153"/>
  <c r="F5628" i="153"/>
  <c r="G5628" i="153"/>
  <c r="E5629" i="153"/>
  <c r="F5629" i="153"/>
  <c r="G5629" i="153"/>
  <c r="E5630" i="153"/>
  <c r="F5630" i="153"/>
  <c r="G5630" i="153"/>
  <c r="E5631" i="153"/>
  <c r="F5631" i="153"/>
  <c r="G5631" i="153"/>
  <c r="E5632" i="153"/>
  <c r="F5632" i="153"/>
  <c r="G5632" i="153"/>
  <c r="E5633" i="153"/>
  <c r="F5633" i="153"/>
  <c r="G5633" i="153"/>
  <c r="E5634" i="153"/>
  <c r="F5634" i="153"/>
  <c r="G5634" i="153"/>
  <c r="E5635" i="153"/>
  <c r="F5635" i="153"/>
  <c r="G5635" i="153"/>
  <c r="E5636" i="153"/>
  <c r="F5636" i="153"/>
  <c r="G5636" i="153"/>
  <c r="E5637" i="153"/>
  <c r="F5637" i="153"/>
  <c r="G5637" i="153"/>
  <c r="E5638" i="153"/>
  <c r="F5638" i="153"/>
  <c r="G5638" i="153"/>
  <c r="E5639" i="153"/>
  <c r="F5639" i="153"/>
  <c r="G5639" i="153"/>
  <c r="E5640" i="153"/>
  <c r="F5640" i="153"/>
  <c r="G5640" i="153"/>
  <c r="E5641" i="153"/>
  <c r="F5641" i="153"/>
  <c r="G5641" i="153"/>
  <c r="E5642" i="153"/>
  <c r="F5642" i="153"/>
  <c r="G5642" i="153"/>
  <c r="E5643" i="153"/>
  <c r="F5643" i="153"/>
  <c r="G5643" i="153"/>
  <c r="E5644" i="153"/>
  <c r="F5644" i="153"/>
  <c r="G5644" i="153"/>
  <c r="E5645" i="153"/>
  <c r="F5645" i="153"/>
  <c r="G5645" i="153"/>
  <c r="E5646" i="153"/>
  <c r="F5646" i="153"/>
  <c r="G5646" i="153"/>
  <c r="E5647" i="153"/>
  <c r="F5647" i="153"/>
  <c r="G5647" i="153"/>
  <c r="E5648" i="153"/>
  <c r="F5648" i="153"/>
  <c r="G5648" i="153"/>
  <c r="E5649" i="153"/>
  <c r="F5649" i="153"/>
  <c r="G5649" i="153"/>
  <c r="E5650" i="153"/>
  <c r="F5650" i="153"/>
  <c r="G5650" i="153"/>
  <c r="E5651" i="153"/>
  <c r="F5651" i="153"/>
  <c r="G5651" i="153"/>
  <c r="E5652" i="153"/>
  <c r="F5652" i="153"/>
  <c r="G5652" i="153"/>
  <c r="E5653" i="153"/>
  <c r="F5653" i="153"/>
  <c r="G5653" i="153"/>
  <c r="E5654" i="153"/>
  <c r="F5654" i="153"/>
  <c r="G5654" i="153"/>
  <c r="E5655" i="153"/>
  <c r="F5655" i="153"/>
  <c r="G5655" i="153"/>
  <c r="E5656" i="153"/>
  <c r="F5656" i="153"/>
  <c r="G5656" i="153"/>
  <c r="E5657" i="153"/>
  <c r="F5657" i="153"/>
  <c r="G5657" i="153"/>
  <c r="E5658" i="153"/>
  <c r="F5658" i="153"/>
  <c r="G5658" i="153"/>
  <c r="E5659" i="153"/>
  <c r="F5659" i="153"/>
  <c r="G5659" i="153"/>
  <c r="E5660" i="153"/>
  <c r="F5660" i="153"/>
  <c r="G5660" i="153"/>
  <c r="E5661" i="153"/>
  <c r="F5661" i="153"/>
  <c r="G5661" i="153"/>
  <c r="E5662" i="153"/>
  <c r="F5662" i="153"/>
  <c r="G5662" i="153"/>
  <c r="E5663" i="153"/>
  <c r="F5663" i="153"/>
  <c r="G5663" i="153"/>
  <c r="E5664" i="153"/>
  <c r="F5664" i="153"/>
  <c r="G5664" i="153"/>
  <c r="E5665" i="153"/>
  <c r="F5665" i="153"/>
  <c r="G5665" i="153"/>
  <c r="E5666" i="153"/>
  <c r="F5666" i="153"/>
  <c r="G5666" i="153"/>
  <c r="E5667" i="153"/>
  <c r="F5667" i="153"/>
  <c r="G5667" i="153"/>
  <c r="E5668" i="153"/>
  <c r="F5668" i="153"/>
  <c r="G5668" i="153"/>
  <c r="E5669" i="153"/>
  <c r="F5669" i="153"/>
  <c r="G5669" i="153"/>
  <c r="E5670" i="153"/>
  <c r="F5670" i="153"/>
  <c r="G5670" i="153"/>
  <c r="E5671" i="153"/>
  <c r="F5671" i="153"/>
  <c r="G5671" i="153"/>
  <c r="E5672" i="153"/>
  <c r="F5672" i="153"/>
  <c r="G5672" i="153"/>
  <c r="E5673" i="153"/>
  <c r="F5673" i="153"/>
  <c r="G5673" i="153"/>
  <c r="E5674" i="153"/>
  <c r="F5674" i="153"/>
  <c r="G5674" i="153"/>
  <c r="E5675" i="153"/>
  <c r="F5675" i="153"/>
  <c r="G5675" i="153"/>
  <c r="E5676" i="153"/>
  <c r="F5676" i="153"/>
  <c r="G5676" i="153"/>
  <c r="E5677" i="153"/>
  <c r="F5677" i="153"/>
  <c r="G5677" i="153"/>
  <c r="E5678" i="153"/>
  <c r="F5678" i="153"/>
  <c r="G5678" i="153"/>
  <c r="E5679" i="153"/>
  <c r="F5679" i="153"/>
  <c r="G5679" i="153"/>
  <c r="E5680" i="153"/>
  <c r="F5680" i="153"/>
  <c r="G5680" i="153"/>
  <c r="E5681" i="153"/>
  <c r="F5681" i="153"/>
  <c r="G5681" i="153"/>
  <c r="E5682" i="153"/>
  <c r="F5682" i="153"/>
  <c r="G5682" i="153"/>
  <c r="E5683" i="153"/>
  <c r="F5683" i="153"/>
  <c r="G5683" i="153"/>
  <c r="E5684" i="153"/>
  <c r="F5684" i="153"/>
  <c r="G5684" i="153"/>
  <c r="E5685" i="153"/>
  <c r="F5685" i="153"/>
  <c r="G5685" i="153"/>
  <c r="E5686" i="153"/>
  <c r="F5686" i="153"/>
  <c r="G5686" i="153"/>
  <c r="E5687" i="153"/>
  <c r="F5687" i="153"/>
  <c r="G5687" i="153"/>
  <c r="E5688" i="153"/>
  <c r="F5688" i="153"/>
  <c r="G5688" i="153"/>
  <c r="E5689" i="153"/>
  <c r="F5689" i="153"/>
  <c r="G5689" i="153"/>
  <c r="E5690" i="153"/>
  <c r="F5690" i="153"/>
  <c r="G5690" i="153"/>
  <c r="E5691" i="153"/>
  <c r="F5691" i="153"/>
  <c r="G5691" i="153"/>
  <c r="E5692" i="153"/>
  <c r="F5692" i="153"/>
  <c r="G5692" i="153"/>
  <c r="E5693" i="153"/>
  <c r="F5693" i="153"/>
  <c r="G5693" i="153"/>
  <c r="E5694" i="153"/>
  <c r="F5694" i="153"/>
  <c r="G5694" i="153"/>
  <c r="E5695" i="153"/>
  <c r="F5695" i="153"/>
  <c r="G5695" i="153"/>
  <c r="E5696" i="153"/>
  <c r="F5696" i="153"/>
  <c r="G5696" i="153"/>
  <c r="E5697" i="153"/>
  <c r="F5697" i="153"/>
  <c r="G5697" i="153"/>
  <c r="E5698" i="153"/>
  <c r="F5698" i="153"/>
  <c r="G5698" i="153"/>
  <c r="E5699" i="153"/>
  <c r="F5699" i="153"/>
  <c r="G5699" i="153"/>
  <c r="E5700" i="153"/>
  <c r="F5700" i="153"/>
  <c r="G5700" i="153"/>
  <c r="E5701" i="153"/>
  <c r="F5701" i="153"/>
  <c r="G5701" i="153"/>
  <c r="E5702" i="153"/>
  <c r="F5702" i="153"/>
  <c r="G5702" i="153"/>
  <c r="E5703" i="153"/>
  <c r="F5703" i="153"/>
  <c r="G5703" i="153"/>
  <c r="E5704" i="153"/>
  <c r="F5704" i="153"/>
  <c r="G5704" i="153"/>
  <c r="E5705" i="153"/>
  <c r="F5705" i="153"/>
  <c r="G5705" i="153"/>
  <c r="E5706" i="153"/>
  <c r="F5706" i="153"/>
  <c r="G5706" i="153"/>
  <c r="E5707" i="153"/>
  <c r="F5707" i="153"/>
  <c r="G5707" i="153"/>
  <c r="E5708" i="153"/>
  <c r="F5708" i="153"/>
  <c r="G5708" i="153"/>
  <c r="E5709" i="153"/>
  <c r="F5709" i="153"/>
  <c r="G5709" i="153"/>
  <c r="E5710" i="153"/>
  <c r="F5710" i="153"/>
  <c r="G5710" i="153"/>
  <c r="E5711" i="153"/>
  <c r="F5711" i="153"/>
  <c r="G5711" i="153"/>
  <c r="E5712" i="153"/>
  <c r="F5712" i="153"/>
  <c r="G5712" i="153"/>
  <c r="E5713" i="153"/>
  <c r="F5713" i="153"/>
  <c r="G5713" i="153"/>
  <c r="E5714" i="153"/>
  <c r="F5714" i="153"/>
  <c r="G5714" i="153"/>
  <c r="E5715" i="153"/>
  <c r="F5715" i="153"/>
  <c r="G5715" i="153"/>
  <c r="E5716" i="153"/>
  <c r="F5716" i="153"/>
  <c r="G5716" i="153"/>
  <c r="E5717" i="153"/>
  <c r="F5717" i="153"/>
  <c r="G5717" i="153"/>
  <c r="E5718" i="153"/>
  <c r="F5718" i="153"/>
  <c r="G5718" i="153"/>
  <c r="E5719" i="153"/>
  <c r="F5719" i="153"/>
  <c r="G5719" i="153"/>
  <c r="E5720" i="153"/>
  <c r="F5720" i="153"/>
  <c r="G5720" i="153"/>
  <c r="E5721" i="153"/>
  <c r="F5721" i="153"/>
  <c r="G5721" i="153"/>
  <c r="E5722" i="153"/>
  <c r="F5722" i="153"/>
  <c r="G5722" i="153"/>
  <c r="E5723" i="153"/>
  <c r="F5723" i="153"/>
  <c r="G5723" i="153"/>
  <c r="E5724" i="153"/>
  <c r="F5724" i="153"/>
  <c r="G5724" i="153"/>
  <c r="E5725" i="153"/>
  <c r="F5725" i="153"/>
  <c r="G5725" i="153"/>
  <c r="E5726" i="153"/>
  <c r="F5726" i="153"/>
  <c r="G5726" i="153"/>
  <c r="E5727" i="153"/>
  <c r="F5727" i="153"/>
  <c r="G5727" i="153"/>
  <c r="E5728" i="153"/>
  <c r="F5728" i="153"/>
  <c r="G5728" i="153"/>
  <c r="E5729" i="153"/>
  <c r="F5729" i="153"/>
  <c r="G5729" i="153"/>
  <c r="E5730" i="153"/>
  <c r="F5730" i="153"/>
  <c r="G5730" i="153"/>
  <c r="E5731" i="153"/>
  <c r="F5731" i="153"/>
  <c r="G5731" i="153"/>
  <c r="E5732" i="153"/>
  <c r="F5732" i="153"/>
  <c r="G5732" i="153"/>
  <c r="E5733" i="153"/>
  <c r="F5733" i="153"/>
  <c r="G5733" i="153"/>
  <c r="E5734" i="153"/>
  <c r="F5734" i="153"/>
  <c r="G5734" i="153"/>
  <c r="E5735" i="153"/>
  <c r="F5735" i="153"/>
  <c r="G5735" i="153"/>
  <c r="E5736" i="153"/>
  <c r="F5736" i="153"/>
  <c r="G5736" i="153"/>
  <c r="E5737" i="153"/>
  <c r="F5737" i="153"/>
  <c r="G5737" i="153"/>
  <c r="E5738" i="153"/>
  <c r="F5738" i="153"/>
  <c r="G5738" i="153"/>
  <c r="E5739" i="153"/>
  <c r="F5739" i="153"/>
  <c r="G5739" i="153"/>
  <c r="E5740" i="153"/>
  <c r="F5740" i="153"/>
  <c r="G5740" i="153"/>
  <c r="E5741" i="153"/>
  <c r="F5741" i="153"/>
  <c r="G5741" i="153"/>
  <c r="E5742" i="153"/>
  <c r="F5742" i="153"/>
  <c r="G5742" i="153"/>
  <c r="E5743" i="153"/>
  <c r="F5743" i="153"/>
  <c r="G5743" i="153"/>
  <c r="E5744" i="153"/>
  <c r="F5744" i="153"/>
  <c r="G5744" i="153"/>
  <c r="E5745" i="153"/>
  <c r="F5745" i="153"/>
  <c r="G5745" i="153"/>
  <c r="E5746" i="153"/>
  <c r="F5746" i="153"/>
  <c r="G5746" i="153"/>
  <c r="E5747" i="153"/>
  <c r="F5747" i="153"/>
  <c r="G5747" i="153"/>
  <c r="E5748" i="153"/>
  <c r="F5748" i="153"/>
  <c r="G5748" i="153"/>
  <c r="E5749" i="153"/>
  <c r="F5749" i="153"/>
  <c r="G5749" i="153"/>
  <c r="E5750" i="153"/>
  <c r="F5750" i="153"/>
  <c r="G5750" i="153"/>
  <c r="E5751" i="153"/>
  <c r="F5751" i="153"/>
  <c r="G5751" i="153"/>
  <c r="E5752" i="153"/>
  <c r="F5752" i="153"/>
  <c r="G5752" i="153"/>
  <c r="E5753" i="153"/>
  <c r="F5753" i="153"/>
  <c r="G5753" i="153"/>
  <c r="E5754" i="153"/>
  <c r="F5754" i="153"/>
  <c r="G5754" i="153"/>
  <c r="E5755" i="153"/>
  <c r="F5755" i="153"/>
  <c r="G5755" i="153"/>
  <c r="E5756" i="153"/>
  <c r="F5756" i="153"/>
  <c r="G5756" i="153"/>
  <c r="E5757" i="153"/>
  <c r="F5757" i="153"/>
  <c r="G5757" i="153"/>
  <c r="E5758" i="153"/>
  <c r="F5758" i="153"/>
  <c r="G5758" i="153"/>
  <c r="E5759" i="153"/>
  <c r="F5759" i="153"/>
  <c r="G5759" i="153"/>
  <c r="E5760" i="153"/>
  <c r="F5760" i="153"/>
  <c r="G5760" i="153"/>
  <c r="E5761" i="153"/>
  <c r="F5761" i="153"/>
  <c r="G5761" i="153"/>
  <c r="E5762" i="153"/>
  <c r="F5762" i="153"/>
  <c r="G5762" i="153"/>
  <c r="E5763" i="153"/>
  <c r="F5763" i="153"/>
  <c r="G5763" i="153"/>
  <c r="E5764" i="153"/>
  <c r="F5764" i="153"/>
  <c r="G5764" i="153"/>
  <c r="E5765" i="153"/>
  <c r="F5765" i="153"/>
  <c r="G5765" i="153"/>
  <c r="E5766" i="153"/>
  <c r="F5766" i="153"/>
  <c r="G5766" i="153"/>
  <c r="E5767" i="153"/>
  <c r="F5767" i="153"/>
  <c r="G5767" i="153"/>
  <c r="E5768" i="153"/>
  <c r="F5768" i="153"/>
  <c r="G5768" i="153"/>
  <c r="E5769" i="153"/>
  <c r="F5769" i="153"/>
  <c r="G5769" i="153"/>
  <c r="E5770" i="153"/>
  <c r="F5770" i="153"/>
  <c r="G5770" i="153"/>
  <c r="E5771" i="153"/>
  <c r="F5771" i="153"/>
  <c r="G5771" i="153"/>
  <c r="E5772" i="153"/>
  <c r="F5772" i="153"/>
  <c r="G5772" i="153"/>
  <c r="E5773" i="153"/>
  <c r="F5773" i="153"/>
  <c r="G5773" i="153"/>
  <c r="E5774" i="153"/>
  <c r="F5774" i="153"/>
  <c r="G5774" i="153"/>
  <c r="E5775" i="153"/>
  <c r="F5775" i="153"/>
  <c r="G5775" i="153"/>
  <c r="E5776" i="153"/>
  <c r="F5776" i="153"/>
  <c r="G5776" i="153"/>
  <c r="E5777" i="153"/>
  <c r="F5777" i="153"/>
  <c r="G5777" i="153"/>
  <c r="E5778" i="153"/>
  <c r="F5778" i="153"/>
  <c r="G5778" i="153"/>
  <c r="E5779" i="153"/>
  <c r="F5779" i="153"/>
  <c r="G5779" i="153"/>
  <c r="E5780" i="153"/>
  <c r="F5780" i="153"/>
  <c r="G5780" i="153"/>
  <c r="E5781" i="153"/>
  <c r="F5781" i="153"/>
  <c r="G5781" i="153"/>
  <c r="E5782" i="153"/>
  <c r="F5782" i="153"/>
  <c r="G5782" i="153"/>
  <c r="E5783" i="153"/>
  <c r="F5783" i="153"/>
  <c r="G5783" i="153"/>
  <c r="E5784" i="153"/>
  <c r="F5784" i="153"/>
  <c r="G5784" i="153"/>
  <c r="E5785" i="153"/>
  <c r="F5785" i="153"/>
  <c r="G5785" i="153"/>
  <c r="E5786" i="153"/>
  <c r="F5786" i="153"/>
  <c r="G5786" i="153"/>
  <c r="E5787" i="153"/>
  <c r="F5787" i="153"/>
  <c r="G5787" i="153"/>
  <c r="E5788" i="153"/>
  <c r="F5788" i="153"/>
  <c r="G5788" i="153"/>
  <c r="E5789" i="153"/>
  <c r="F5789" i="153"/>
  <c r="G5789" i="153"/>
  <c r="E5790" i="153"/>
  <c r="F5790" i="153"/>
  <c r="G5790" i="153"/>
  <c r="E5791" i="153"/>
  <c r="F5791" i="153"/>
  <c r="G5791" i="153"/>
  <c r="E5792" i="153"/>
  <c r="F5792" i="153"/>
  <c r="G5792" i="153"/>
  <c r="E5793" i="153"/>
  <c r="F5793" i="153"/>
  <c r="G5793" i="153"/>
  <c r="E5794" i="153"/>
  <c r="F5794" i="153"/>
  <c r="G5794" i="153"/>
  <c r="E5795" i="153"/>
  <c r="F5795" i="153"/>
  <c r="G5795" i="153"/>
  <c r="E5796" i="153"/>
  <c r="F5796" i="153"/>
  <c r="G5796" i="153"/>
  <c r="E5797" i="153"/>
  <c r="F5797" i="153"/>
  <c r="G5797" i="153"/>
  <c r="E5798" i="153"/>
  <c r="F5798" i="153"/>
  <c r="G5798" i="153"/>
  <c r="E5799" i="153"/>
  <c r="F5799" i="153"/>
  <c r="G5799" i="153"/>
  <c r="E5800" i="153"/>
  <c r="F5800" i="153"/>
  <c r="G5800" i="153"/>
  <c r="E5801" i="153"/>
  <c r="F5801" i="153"/>
  <c r="G5801" i="153"/>
  <c r="E5802" i="153"/>
  <c r="F5802" i="153"/>
  <c r="G5802" i="153"/>
  <c r="E5803" i="153"/>
  <c r="F5803" i="153"/>
  <c r="G5803" i="153"/>
  <c r="E5804" i="153"/>
  <c r="F5804" i="153"/>
  <c r="G5804" i="153"/>
  <c r="E5805" i="153"/>
  <c r="F5805" i="153"/>
  <c r="G5805" i="153"/>
  <c r="E5806" i="153"/>
  <c r="F5806" i="153"/>
  <c r="G5806" i="153"/>
  <c r="E5807" i="153"/>
  <c r="F5807" i="153"/>
  <c r="G5807" i="153"/>
  <c r="E5808" i="153"/>
  <c r="F5808" i="153"/>
  <c r="G5808" i="153"/>
  <c r="E5809" i="153"/>
  <c r="F5809" i="153"/>
  <c r="G5809" i="153"/>
  <c r="E5810" i="153"/>
  <c r="F5810" i="153"/>
  <c r="G5810" i="153"/>
  <c r="E5811" i="153"/>
  <c r="F5811" i="153"/>
  <c r="G5811" i="153"/>
  <c r="E5812" i="153"/>
  <c r="F5812" i="153"/>
  <c r="G5812" i="153"/>
  <c r="E5813" i="153"/>
  <c r="F5813" i="153"/>
  <c r="G5813" i="153"/>
  <c r="E5814" i="153"/>
  <c r="F5814" i="153"/>
  <c r="G5814" i="153"/>
  <c r="E5815" i="153"/>
  <c r="F5815" i="153"/>
  <c r="G5815" i="153"/>
  <c r="E5816" i="153"/>
  <c r="F5816" i="153"/>
  <c r="G5816" i="153"/>
  <c r="E5817" i="153"/>
  <c r="F5817" i="153"/>
  <c r="G5817" i="153"/>
  <c r="E5818" i="153"/>
  <c r="F5818" i="153"/>
  <c r="G5818" i="153"/>
  <c r="E5819" i="153"/>
  <c r="F5819" i="153"/>
  <c r="G5819" i="153"/>
  <c r="E5820" i="153"/>
  <c r="F5820" i="153"/>
  <c r="G5820" i="153"/>
  <c r="E5821" i="153"/>
  <c r="F5821" i="153"/>
  <c r="G5821" i="153"/>
  <c r="E5822" i="153"/>
  <c r="F5822" i="153"/>
  <c r="G5822" i="153"/>
  <c r="E5823" i="153"/>
  <c r="F5823" i="153"/>
  <c r="G5823" i="153"/>
  <c r="E5824" i="153"/>
  <c r="F5824" i="153"/>
  <c r="G5824" i="153"/>
  <c r="E5825" i="153"/>
  <c r="F5825" i="153"/>
  <c r="G5825" i="153"/>
  <c r="E5826" i="153"/>
  <c r="F5826" i="153"/>
  <c r="G5826" i="153"/>
  <c r="E5827" i="153"/>
  <c r="F5827" i="153"/>
  <c r="G5827" i="153"/>
  <c r="E5828" i="153"/>
  <c r="F5828" i="153"/>
  <c r="G5828" i="153"/>
  <c r="E5829" i="153"/>
  <c r="F5829" i="153"/>
  <c r="G5829" i="153"/>
  <c r="E5830" i="153"/>
  <c r="F5830" i="153"/>
  <c r="G5830" i="153"/>
  <c r="E5831" i="153"/>
  <c r="F5831" i="153"/>
  <c r="G5831" i="153"/>
  <c r="E5832" i="153"/>
  <c r="F5832" i="153"/>
  <c r="G5832" i="153"/>
  <c r="E5833" i="153"/>
  <c r="F5833" i="153"/>
  <c r="G5833" i="153"/>
  <c r="E5834" i="153"/>
  <c r="F5834" i="153"/>
  <c r="G5834" i="153"/>
  <c r="E5835" i="153"/>
  <c r="F5835" i="153"/>
  <c r="G5835" i="153"/>
  <c r="E5836" i="153"/>
  <c r="F5836" i="153"/>
  <c r="G5836" i="153"/>
  <c r="E5837" i="153"/>
  <c r="F5837" i="153"/>
  <c r="G5837" i="153"/>
  <c r="E5838" i="153"/>
  <c r="F5838" i="153"/>
  <c r="G5838" i="153"/>
  <c r="E5839" i="153"/>
  <c r="F5839" i="153"/>
  <c r="G5839" i="153"/>
  <c r="E5840" i="153"/>
  <c r="F5840" i="153"/>
  <c r="G5840" i="153"/>
  <c r="E5841" i="153"/>
  <c r="F5841" i="153"/>
  <c r="G5841" i="153"/>
  <c r="E5842" i="153"/>
  <c r="F5842" i="153"/>
  <c r="G5842" i="153"/>
  <c r="E5843" i="153"/>
  <c r="F5843" i="153"/>
  <c r="G5843" i="153"/>
  <c r="E5844" i="153"/>
  <c r="F5844" i="153"/>
  <c r="G5844" i="153"/>
  <c r="E5845" i="153"/>
  <c r="F5845" i="153"/>
  <c r="G5845" i="153"/>
  <c r="E5846" i="153"/>
  <c r="F5846" i="153"/>
  <c r="G5846" i="153"/>
  <c r="E5847" i="153"/>
  <c r="F5847" i="153"/>
  <c r="G5847" i="153"/>
  <c r="E5848" i="153"/>
  <c r="F5848" i="153"/>
  <c r="G5848" i="153"/>
  <c r="E5849" i="153"/>
  <c r="F5849" i="153"/>
  <c r="G5849" i="153"/>
  <c r="E5850" i="153"/>
  <c r="F5850" i="153"/>
  <c r="G5850" i="153"/>
  <c r="E5851" i="153"/>
  <c r="F5851" i="153"/>
  <c r="G5851" i="153"/>
  <c r="E5852" i="153"/>
  <c r="F5852" i="153"/>
  <c r="G5852" i="153"/>
  <c r="E5853" i="153"/>
  <c r="F5853" i="153"/>
  <c r="G5853" i="153"/>
  <c r="E5854" i="153"/>
  <c r="F5854" i="153"/>
  <c r="G5854" i="153"/>
  <c r="E5855" i="153"/>
  <c r="F5855" i="153"/>
  <c r="G5855" i="153"/>
  <c r="E5856" i="153"/>
  <c r="F5856" i="153"/>
  <c r="G5856" i="153"/>
  <c r="E5857" i="153"/>
  <c r="F5857" i="153"/>
  <c r="G5857" i="153"/>
  <c r="E5858" i="153"/>
  <c r="F5858" i="153"/>
  <c r="G5858" i="153"/>
  <c r="E5859" i="153"/>
  <c r="F5859" i="153"/>
  <c r="G5859" i="153"/>
  <c r="E5860" i="153"/>
  <c r="F5860" i="153"/>
  <c r="G5860" i="153"/>
  <c r="E5861" i="153"/>
  <c r="F5861" i="153"/>
  <c r="G5861" i="153"/>
  <c r="E5862" i="153"/>
  <c r="F5862" i="153"/>
  <c r="G5862" i="153"/>
  <c r="E5863" i="153"/>
  <c r="F5863" i="153"/>
  <c r="G5863" i="153"/>
  <c r="E5864" i="153"/>
  <c r="F5864" i="153"/>
  <c r="G5864" i="153"/>
  <c r="E5865" i="153"/>
  <c r="F5865" i="153"/>
  <c r="G5865" i="153"/>
  <c r="E5866" i="153"/>
  <c r="F5866" i="153"/>
  <c r="G5866" i="153"/>
  <c r="E5867" i="153"/>
  <c r="F5867" i="153"/>
  <c r="G5867" i="153"/>
  <c r="E5868" i="153"/>
  <c r="F5868" i="153"/>
  <c r="G5868" i="153"/>
  <c r="E5869" i="153"/>
  <c r="F5869" i="153"/>
  <c r="G5869" i="153"/>
  <c r="E5870" i="153"/>
  <c r="F5870" i="153"/>
  <c r="G5870" i="153"/>
  <c r="E5871" i="153"/>
  <c r="F5871" i="153"/>
  <c r="G5871" i="153"/>
  <c r="E5872" i="153"/>
  <c r="F5872" i="153"/>
  <c r="G5872" i="153"/>
  <c r="E5873" i="153"/>
  <c r="F5873" i="153"/>
  <c r="G5873" i="153"/>
  <c r="E5874" i="153"/>
  <c r="F5874" i="153"/>
  <c r="G5874" i="153"/>
  <c r="E5875" i="153"/>
  <c r="F5875" i="153"/>
  <c r="G5875" i="153"/>
  <c r="E5876" i="153"/>
  <c r="F5876" i="153"/>
  <c r="G5876" i="153"/>
  <c r="E5877" i="153"/>
  <c r="F5877" i="153"/>
  <c r="G5877" i="153"/>
  <c r="E5878" i="153"/>
  <c r="F5878" i="153"/>
  <c r="G5878" i="153"/>
  <c r="E5879" i="153"/>
  <c r="F5879" i="153"/>
  <c r="G5879" i="153"/>
  <c r="E5880" i="153"/>
  <c r="F5880" i="153"/>
  <c r="G5880" i="153"/>
  <c r="E5881" i="153"/>
  <c r="F5881" i="153"/>
  <c r="G5881" i="153"/>
  <c r="E5882" i="153"/>
  <c r="F5882" i="153"/>
  <c r="G5882" i="153"/>
  <c r="E5883" i="153"/>
  <c r="F5883" i="153"/>
  <c r="G5883" i="153"/>
  <c r="E5884" i="153"/>
  <c r="F5884" i="153"/>
  <c r="G5884" i="153"/>
  <c r="E5885" i="153"/>
  <c r="F5885" i="153"/>
  <c r="G5885" i="153"/>
  <c r="E5886" i="153"/>
  <c r="F5886" i="153"/>
  <c r="G5886" i="153"/>
  <c r="E5887" i="153"/>
  <c r="F5887" i="153"/>
  <c r="G5887" i="153"/>
  <c r="E5888" i="153"/>
  <c r="F5888" i="153"/>
  <c r="G5888" i="153"/>
  <c r="E5889" i="153"/>
  <c r="F5889" i="153"/>
  <c r="G5889" i="153"/>
  <c r="E5890" i="153"/>
  <c r="F5890" i="153"/>
  <c r="G5890" i="153"/>
  <c r="E5891" i="153"/>
  <c r="F5891" i="153"/>
  <c r="G5891" i="153"/>
  <c r="E5892" i="153"/>
  <c r="F5892" i="153"/>
  <c r="G5892" i="153"/>
  <c r="E5893" i="153"/>
  <c r="F5893" i="153"/>
  <c r="G5893" i="153"/>
  <c r="E5894" i="153"/>
  <c r="F5894" i="153"/>
  <c r="G5894" i="153"/>
  <c r="E5895" i="153"/>
  <c r="F5895" i="153"/>
  <c r="G5895" i="153"/>
  <c r="E5896" i="153"/>
  <c r="F5896" i="153"/>
  <c r="G5896" i="153"/>
  <c r="E5897" i="153"/>
  <c r="F5897" i="153"/>
  <c r="G5897" i="153"/>
  <c r="E5898" i="153"/>
  <c r="F5898" i="153"/>
  <c r="G5898" i="153"/>
  <c r="E5899" i="153"/>
  <c r="F5899" i="153"/>
  <c r="G5899" i="153"/>
  <c r="E5900" i="153"/>
  <c r="F5900" i="153"/>
  <c r="G5900" i="153"/>
  <c r="E5901" i="153"/>
  <c r="F5901" i="153"/>
  <c r="G5901" i="153"/>
  <c r="E5902" i="153"/>
  <c r="F5902" i="153"/>
  <c r="G5902" i="153"/>
  <c r="E5903" i="153"/>
  <c r="F5903" i="153"/>
  <c r="G5903" i="153"/>
  <c r="E5904" i="153"/>
  <c r="F5904" i="153"/>
  <c r="G5904" i="153"/>
  <c r="E5905" i="153"/>
  <c r="F5905" i="153"/>
  <c r="G5905" i="153"/>
  <c r="E5906" i="153"/>
  <c r="F5906" i="153"/>
  <c r="G5906" i="153"/>
  <c r="E5907" i="153"/>
  <c r="F5907" i="153"/>
  <c r="G5907" i="153"/>
  <c r="E5908" i="153"/>
  <c r="F5908" i="153"/>
  <c r="G5908" i="153"/>
  <c r="E5909" i="153"/>
  <c r="F5909" i="153"/>
  <c r="G5909" i="153"/>
  <c r="E5910" i="153"/>
  <c r="F5910" i="153"/>
  <c r="G5910" i="153"/>
  <c r="E5911" i="153"/>
  <c r="F5911" i="153"/>
  <c r="G5911" i="153"/>
  <c r="E5912" i="153"/>
  <c r="F5912" i="153"/>
  <c r="G5912" i="153"/>
  <c r="E5913" i="153"/>
  <c r="F5913" i="153"/>
  <c r="G5913" i="153"/>
  <c r="E5914" i="153"/>
  <c r="F5914" i="153"/>
  <c r="G5914" i="153"/>
  <c r="E5915" i="153"/>
  <c r="F5915" i="153"/>
  <c r="G5915" i="153"/>
  <c r="E5916" i="153"/>
  <c r="F5916" i="153"/>
  <c r="G5916" i="153"/>
  <c r="E5917" i="153"/>
  <c r="F5917" i="153"/>
  <c r="G5917" i="153"/>
  <c r="E5918" i="153"/>
  <c r="F5918" i="153"/>
  <c r="G5918" i="153"/>
  <c r="E5919" i="153"/>
  <c r="F5919" i="153"/>
  <c r="G5919" i="153"/>
  <c r="E5920" i="153"/>
  <c r="F5920" i="153"/>
  <c r="G5920" i="153"/>
  <c r="E5921" i="153"/>
  <c r="F5921" i="153"/>
  <c r="G5921" i="153"/>
  <c r="E5922" i="153"/>
  <c r="F5922" i="153"/>
  <c r="G5922" i="153"/>
  <c r="E5923" i="153"/>
  <c r="F5923" i="153"/>
  <c r="G5923" i="153"/>
  <c r="E5924" i="153"/>
  <c r="F5924" i="153"/>
  <c r="G5924" i="153"/>
  <c r="E5925" i="153"/>
  <c r="F5925" i="153"/>
  <c r="G5925" i="153"/>
  <c r="E5926" i="153"/>
  <c r="F5926" i="153"/>
  <c r="G5926" i="153"/>
  <c r="E5927" i="153"/>
  <c r="F5927" i="153"/>
  <c r="G5927" i="153"/>
  <c r="E5928" i="153"/>
  <c r="F5928" i="153"/>
  <c r="G5928" i="153"/>
  <c r="E5929" i="153"/>
  <c r="F5929" i="153"/>
  <c r="G5929" i="153"/>
  <c r="E5930" i="153"/>
  <c r="F5930" i="153"/>
  <c r="G5930" i="153"/>
  <c r="E5931" i="153"/>
  <c r="F5931" i="153"/>
  <c r="G5931" i="153"/>
  <c r="E5932" i="153"/>
  <c r="F5932" i="153"/>
  <c r="G5932" i="153"/>
  <c r="E5933" i="153"/>
  <c r="F5933" i="153"/>
  <c r="G5933" i="153"/>
  <c r="E5934" i="153"/>
  <c r="F5934" i="153"/>
  <c r="G5934" i="153"/>
  <c r="E5935" i="153"/>
  <c r="F5935" i="153"/>
  <c r="G5935" i="153"/>
  <c r="E5936" i="153"/>
  <c r="F5936" i="153"/>
  <c r="G5936" i="153"/>
  <c r="E5937" i="153"/>
  <c r="F5937" i="153"/>
  <c r="G5937" i="153"/>
  <c r="E5938" i="153"/>
  <c r="F5938" i="153"/>
  <c r="G5938" i="153"/>
  <c r="E5939" i="153"/>
  <c r="F5939" i="153"/>
  <c r="G5939" i="153"/>
  <c r="E5940" i="153"/>
  <c r="F5940" i="153"/>
  <c r="G5940" i="153"/>
  <c r="E5941" i="153"/>
  <c r="F5941" i="153"/>
  <c r="G5941" i="153"/>
  <c r="E5942" i="153"/>
  <c r="F5942" i="153"/>
  <c r="G5942" i="153"/>
  <c r="E5943" i="153"/>
  <c r="F5943" i="153"/>
  <c r="G5943" i="153"/>
  <c r="E5944" i="153"/>
  <c r="F5944" i="153"/>
  <c r="G5944" i="153"/>
  <c r="E5945" i="153"/>
  <c r="F5945" i="153"/>
  <c r="G5945" i="153"/>
  <c r="E5946" i="153"/>
  <c r="F5946" i="153"/>
  <c r="G5946" i="153"/>
  <c r="E5947" i="153"/>
  <c r="F5947" i="153"/>
  <c r="G5947" i="153"/>
  <c r="E5948" i="153"/>
  <c r="F5948" i="153"/>
  <c r="G5948" i="153"/>
  <c r="E5949" i="153"/>
  <c r="F5949" i="153"/>
  <c r="G5949" i="153"/>
  <c r="E5950" i="153"/>
  <c r="F5950" i="153"/>
  <c r="G5950" i="153"/>
  <c r="E5951" i="153"/>
  <c r="F5951" i="153"/>
  <c r="G5951" i="153"/>
  <c r="E5952" i="153"/>
  <c r="F5952" i="153"/>
  <c r="G5952" i="153"/>
  <c r="E5953" i="153"/>
  <c r="F5953" i="153"/>
  <c r="G5953" i="153"/>
  <c r="E5954" i="153"/>
  <c r="F5954" i="153"/>
  <c r="G5954" i="153"/>
  <c r="E5955" i="153"/>
  <c r="F5955" i="153"/>
  <c r="G5955" i="153"/>
  <c r="E5956" i="153"/>
  <c r="F5956" i="153"/>
  <c r="G5956" i="153"/>
  <c r="E5957" i="153"/>
  <c r="F5957" i="153"/>
  <c r="G5957" i="153"/>
  <c r="E5958" i="153"/>
  <c r="F5958" i="153"/>
  <c r="G5958" i="153"/>
  <c r="E5959" i="153"/>
  <c r="F5959" i="153"/>
  <c r="G5959" i="153"/>
  <c r="E5960" i="153"/>
  <c r="F5960" i="153"/>
  <c r="G5960" i="153"/>
  <c r="E5961" i="153"/>
  <c r="F5961" i="153"/>
  <c r="G5961" i="153"/>
  <c r="E5962" i="153"/>
  <c r="F5962" i="153"/>
  <c r="G5962" i="153"/>
  <c r="E5963" i="153"/>
  <c r="F5963" i="153"/>
  <c r="G5963" i="153"/>
  <c r="E5964" i="153"/>
  <c r="F5964" i="153"/>
  <c r="G5964" i="153"/>
  <c r="E5965" i="153"/>
  <c r="F5965" i="153"/>
  <c r="G5965" i="153"/>
  <c r="E5966" i="153"/>
  <c r="F5966" i="153"/>
  <c r="G5966" i="153"/>
  <c r="E5967" i="153"/>
  <c r="F5967" i="153"/>
  <c r="G5967" i="153"/>
  <c r="E5968" i="153"/>
  <c r="F5968" i="153"/>
  <c r="G5968" i="153"/>
  <c r="E5969" i="153"/>
  <c r="F5969" i="153"/>
  <c r="G5969" i="153"/>
  <c r="E5970" i="153"/>
  <c r="F5970" i="153"/>
  <c r="G5970" i="153"/>
  <c r="E5971" i="153"/>
  <c r="F5971" i="153"/>
  <c r="G5971" i="153"/>
  <c r="E5972" i="153"/>
  <c r="F5972" i="153"/>
  <c r="G5972" i="153"/>
  <c r="E5973" i="153"/>
  <c r="F5973" i="153"/>
  <c r="G5973" i="153"/>
  <c r="E5974" i="153"/>
  <c r="F5974" i="153"/>
  <c r="G5974" i="153"/>
  <c r="E5975" i="153"/>
  <c r="F5975" i="153"/>
  <c r="G5975" i="153"/>
  <c r="E5976" i="153"/>
  <c r="F5976" i="153"/>
  <c r="G5976" i="153"/>
  <c r="E5977" i="153"/>
  <c r="F5977" i="153"/>
  <c r="G5977" i="153"/>
  <c r="E5978" i="153"/>
  <c r="F5978" i="153"/>
  <c r="G5978" i="153"/>
  <c r="E5979" i="153"/>
  <c r="F5979" i="153"/>
  <c r="G5979" i="153"/>
  <c r="E5980" i="153"/>
  <c r="F5980" i="153"/>
  <c r="G5980" i="153"/>
  <c r="E5981" i="153"/>
  <c r="F5981" i="153"/>
  <c r="G5981" i="153"/>
  <c r="E5982" i="153"/>
  <c r="F5982" i="153"/>
  <c r="G5982" i="153"/>
  <c r="E5983" i="153"/>
  <c r="F5983" i="153"/>
  <c r="G5983" i="153"/>
  <c r="E5984" i="153"/>
  <c r="F5984" i="153"/>
  <c r="G5984" i="153"/>
  <c r="E5985" i="153"/>
  <c r="F5985" i="153"/>
  <c r="G5985" i="153"/>
  <c r="E5986" i="153"/>
  <c r="F5986" i="153"/>
  <c r="G5986" i="153"/>
  <c r="E5987" i="153"/>
  <c r="F5987" i="153"/>
  <c r="G5987" i="153"/>
  <c r="E5988" i="153"/>
  <c r="F5988" i="153"/>
  <c r="G5988" i="153"/>
  <c r="E5989" i="153"/>
  <c r="F5989" i="153"/>
  <c r="G5989" i="153"/>
  <c r="E5990" i="153"/>
  <c r="F5990" i="153"/>
  <c r="G5990" i="153"/>
  <c r="E5991" i="153"/>
  <c r="F5991" i="153"/>
  <c r="G5991" i="153"/>
  <c r="E5992" i="153"/>
  <c r="F5992" i="153"/>
  <c r="G5992" i="153"/>
  <c r="E5993" i="153"/>
  <c r="F5993" i="153"/>
  <c r="G5993" i="153"/>
  <c r="E5994" i="153"/>
  <c r="F5994" i="153"/>
  <c r="G5994" i="153"/>
  <c r="E5995" i="153"/>
  <c r="F5995" i="153"/>
  <c r="G5995" i="153"/>
  <c r="E5996" i="153"/>
  <c r="F5996" i="153"/>
  <c r="G5996" i="153"/>
  <c r="E5997" i="153"/>
  <c r="F5997" i="153"/>
  <c r="G5997" i="153"/>
  <c r="E5998" i="153"/>
  <c r="F5998" i="153"/>
  <c r="G5998" i="153"/>
  <c r="E5999" i="153"/>
  <c r="F5999" i="153"/>
  <c r="G5999" i="153"/>
  <c r="E6000" i="153"/>
  <c r="F6000" i="153"/>
  <c r="G6000" i="153"/>
  <c r="E6001" i="153"/>
  <c r="F6001" i="153"/>
  <c r="G6001" i="153"/>
  <c r="E6002" i="153"/>
  <c r="F6002" i="153"/>
  <c r="G6002" i="153"/>
  <c r="E6003" i="153"/>
  <c r="F6003" i="153"/>
  <c r="G6003" i="153"/>
  <c r="E6004" i="153"/>
  <c r="F6004" i="153"/>
  <c r="G6004" i="153"/>
  <c r="E6005" i="153"/>
  <c r="F6005" i="153"/>
  <c r="G6005" i="153"/>
  <c r="E6006" i="153"/>
  <c r="F6006" i="153"/>
  <c r="G6006" i="153"/>
  <c r="E6007" i="153"/>
  <c r="F6007" i="153"/>
  <c r="G6007" i="153"/>
  <c r="E6008" i="153"/>
  <c r="F6008" i="153"/>
  <c r="G6008" i="153"/>
  <c r="E6009" i="153"/>
  <c r="F6009" i="153"/>
  <c r="G6009" i="153"/>
  <c r="E6010" i="153"/>
  <c r="F6010" i="153"/>
  <c r="G6010" i="153"/>
  <c r="E6011" i="153"/>
  <c r="F6011" i="153"/>
  <c r="G6011" i="153"/>
  <c r="E6012" i="153"/>
  <c r="F6012" i="153"/>
  <c r="G6012" i="153"/>
  <c r="E6013" i="153"/>
  <c r="F6013" i="153"/>
  <c r="G6013" i="153"/>
  <c r="E6014" i="153"/>
  <c r="F6014" i="153"/>
  <c r="G6014" i="153"/>
  <c r="E6015" i="153"/>
  <c r="F6015" i="153"/>
  <c r="G6015" i="153"/>
  <c r="E6016" i="153"/>
  <c r="F6016" i="153"/>
  <c r="G6016" i="153"/>
  <c r="E6017" i="153"/>
  <c r="F6017" i="153"/>
  <c r="G6017" i="153"/>
  <c r="E6018" i="153"/>
  <c r="F6018" i="153"/>
  <c r="G6018" i="153"/>
  <c r="E6019" i="153"/>
  <c r="F6019" i="153"/>
  <c r="G6019" i="153"/>
  <c r="E6020" i="153"/>
  <c r="F6020" i="153"/>
  <c r="G6020" i="153"/>
  <c r="E6021" i="153"/>
  <c r="F6021" i="153"/>
  <c r="G6021" i="153"/>
  <c r="E6022" i="153"/>
  <c r="F6022" i="153"/>
  <c r="G6022" i="153"/>
  <c r="E6023" i="153"/>
  <c r="F6023" i="153"/>
  <c r="G6023" i="153"/>
  <c r="E6024" i="153"/>
  <c r="F6024" i="153"/>
  <c r="G6024" i="153"/>
  <c r="E6025" i="153"/>
  <c r="F6025" i="153"/>
  <c r="G6025" i="153"/>
  <c r="E6026" i="153"/>
  <c r="F6026" i="153"/>
  <c r="G6026" i="153"/>
  <c r="E6027" i="153"/>
  <c r="F6027" i="153"/>
  <c r="G6027" i="153"/>
  <c r="E6028" i="153"/>
  <c r="F6028" i="153"/>
  <c r="G6028" i="153"/>
  <c r="E6029" i="153"/>
  <c r="F6029" i="153"/>
  <c r="G6029" i="153"/>
  <c r="E6030" i="153"/>
  <c r="F6030" i="153"/>
  <c r="G6030" i="153"/>
  <c r="E6031" i="153"/>
  <c r="F6031" i="153"/>
  <c r="G6031" i="153"/>
  <c r="E6032" i="153"/>
  <c r="F6032" i="153"/>
  <c r="G6032" i="153"/>
  <c r="E6033" i="153"/>
  <c r="F6033" i="153"/>
  <c r="G6033" i="153"/>
  <c r="E6034" i="153"/>
  <c r="F6034" i="153"/>
  <c r="G6034" i="153"/>
  <c r="E6035" i="153"/>
  <c r="F6035" i="153"/>
  <c r="G6035" i="153"/>
  <c r="E6036" i="153"/>
  <c r="F6036" i="153"/>
  <c r="G6036" i="153"/>
  <c r="E6037" i="153"/>
  <c r="F6037" i="153"/>
  <c r="G6037" i="153"/>
  <c r="E6038" i="153"/>
  <c r="F6038" i="153"/>
  <c r="G6038" i="153"/>
  <c r="E6039" i="153"/>
  <c r="F6039" i="153"/>
  <c r="G6039" i="153"/>
  <c r="E6040" i="153"/>
  <c r="F6040" i="153"/>
  <c r="G6040" i="153"/>
  <c r="E6041" i="153"/>
  <c r="F6041" i="153"/>
  <c r="G6041" i="153"/>
  <c r="E6042" i="153"/>
  <c r="F6042" i="153"/>
  <c r="G6042" i="153"/>
  <c r="E6043" i="153"/>
  <c r="F6043" i="153"/>
  <c r="G6043" i="153"/>
  <c r="E6044" i="153"/>
  <c r="F6044" i="153"/>
  <c r="G6044" i="153"/>
  <c r="E6045" i="153"/>
  <c r="F6045" i="153"/>
  <c r="G6045" i="153"/>
  <c r="E6046" i="153"/>
  <c r="F6046" i="153"/>
  <c r="G6046" i="153"/>
  <c r="E6047" i="153"/>
  <c r="F6047" i="153"/>
  <c r="G6047" i="153"/>
  <c r="E6048" i="153"/>
  <c r="F6048" i="153"/>
  <c r="G6048" i="153"/>
  <c r="E6049" i="153"/>
  <c r="F6049" i="153"/>
  <c r="G6049" i="153"/>
  <c r="E6050" i="153"/>
  <c r="F6050" i="153"/>
  <c r="G6050" i="153"/>
  <c r="E6051" i="153"/>
  <c r="F6051" i="153"/>
  <c r="G6051" i="153"/>
  <c r="E6052" i="153"/>
  <c r="F6052" i="153"/>
  <c r="G6052" i="153"/>
  <c r="E6053" i="153"/>
  <c r="F6053" i="153"/>
  <c r="G6053" i="153"/>
  <c r="E6054" i="153"/>
  <c r="F6054" i="153"/>
  <c r="G6054" i="153"/>
  <c r="E6055" i="153"/>
  <c r="F6055" i="153"/>
  <c r="G6055" i="153"/>
  <c r="E6056" i="153"/>
  <c r="F6056" i="153"/>
  <c r="G6056" i="153"/>
  <c r="E6057" i="153"/>
  <c r="F6057" i="153"/>
  <c r="G6057" i="153"/>
  <c r="E6058" i="153"/>
  <c r="F6058" i="153"/>
  <c r="G6058" i="153"/>
  <c r="E6059" i="153"/>
  <c r="F6059" i="153"/>
  <c r="G6059" i="153"/>
  <c r="E6060" i="153"/>
  <c r="F6060" i="153"/>
  <c r="G6060" i="153"/>
  <c r="E6061" i="153"/>
  <c r="F6061" i="153"/>
  <c r="G6061" i="153"/>
  <c r="E6062" i="153"/>
  <c r="F6062" i="153"/>
  <c r="G6062" i="153"/>
  <c r="E6063" i="153"/>
  <c r="F6063" i="153"/>
  <c r="G6063" i="153"/>
  <c r="E6064" i="153"/>
  <c r="F6064" i="153"/>
  <c r="G6064" i="153"/>
  <c r="E6065" i="153"/>
  <c r="F6065" i="153"/>
  <c r="G6065" i="153"/>
  <c r="E6066" i="153"/>
  <c r="F6066" i="153"/>
  <c r="G6066" i="153"/>
  <c r="E6067" i="153"/>
  <c r="F6067" i="153"/>
  <c r="G6067" i="153"/>
  <c r="E6068" i="153"/>
  <c r="F6068" i="153"/>
  <c r="G6068" i="153"/>
  <c r="E6069" i="153"/>
  <c r="F6069" i="153"/>
  <c r="G6069" i="153"/>
  <c r="E6070" i="153"/>
  <c r="F6070" i="153"/>
  <c r="G6070" i="153"/>
  <c r="E6071" i="153"/>
  <c r="F6071" i="153"/>
  <c r="G6071" i="153"/>
  <c r="E6072" i="153"/>
  <c r="F6072" i="153"/>
  <c r="G6072" i="153"/>
  <c r="E6073" i="153"/>
  <c r="F6073" i="153"/>
  <c r="G6073" i="153"/>
  <c r="E6074" i="153"/>
  <c r="F6074" i="153"/>
  <c r="G6074" i="153"/>
  <c r="E6075" i="153"/>
  <c r="F6075" i="153"/>
  <c r="G6075" i="153"/>
  <c r="E6076" i="153"/>
  <c r="F6076" i="153"/>
  <c r="G6076" i="153"/>
  <c r="E6077" i="153"/>
  <c r="F6077" i="153"/>
  <c r="G6077" i="153"/>
  <c r="E6078" i="153"/>
  <c r="F6078" i="153"/>
  <c r="G6078" i="153"/>
  <c r="E6079" i="153"/>
  <c r="F6079" i="153"/>
  <c r="G6079" i="153"/>
  <c r="E6080" i="153"/>
  <c r="F6080" i="153"/>
  <c r="G6080" i="153"/>
  <c r="E6081" i="153"/>
  <c r="F6081" i="153"/>
  <c r="G6081" i="153"/>
  <c r="E6082" i="153"/>
  <c r="F6082" i="153"/>
  <c r="G6082" i="153"/>
  <c r="E6083" i="153"/>
  <c r="F6083" i="153"/>
  <c r="G6083" i="153"/>
  <c r="E6084" i="153"/>
  <c r="F6084" i="153"/>
  <c r="G6084" i="153"/>
  <c r="E6085" i="153"/>
  <c r="F6085" i="153"/>
  <c r="G6085" i="153"/>
  <c r="E6086" i="153"/>
  <c r="F6086" i="153"/>
  <c r="G6086" i="153"/>
  <c r="E6087" i="153"/>
  <c r="F6087" i="153"/>
  <c r="G6087" i="153"/>
  <c r="E6088" i="153"/>
  <c r="F6088" i="153"/>
  <c r="G6088" i="153"/>
  <c r="E6089" i="153"/>
  <c r="F6089" i="153"/>
  <c r="G6089" i="153"/>
  <c r="E6090" i="153"/>
  <c r="F6090" i="153"/>
  <c r="G6090" i="153"/>
  <c r="E6091" i="153"/>
  <c r="F6091" i="153"/>
  <c r="G6091" i="153"/>
  <c r="E6092" i="153"/>
  <c r="F6092" i="153"/>
  <c r="G6092" i="153"/>
  <c r="E6093" i="153"/>
  <c r="F6093" i="153"/>
  <c r="G6093" i="153"/>
  <c r="E6094" i="153"/>
  <c r="F6094" i="153"/>
  <c r="G6094" i="153"/>
  <c r="E6095" i="153"/>
  <c r="F6095" i="153"/>
  <c r="G6095" i="153"/>
  <c r="E6096" i="153"/>
  <c r="F6096" i="153"/>
  <c r="G6096" i="153"/>
  <c r="E6097" i="153"/>
  <c r="F6097" i="153"/>
  <c r="G6097" i="153"/>
  <c r="E6098" i="153"/>
  <c r="F6098" i="153"/>
  <c r="G6098" i="153"/>
  <c r="E6099" i="153"/>
  <c r="F6099" i="153"/>
  <c r="G6099" i="153"/>
  <c r="E6100" i="153"/>
  <c r="F6100" i="153"/>
  <c r="G6100" i="153"/>
  <c r="E6101" i="153"/>
  <c r="F6101" i="153"/>
  <c r="G6101" i="153"/>
  <c r="E6102" i="153"/>
  <c r="F6102" i="153"/>
  <c r="G6102" i="153"/>
  <c r="E6103" i="153"/>
  <c r="F6103" i="153"/>
  <c r="G6103" i="153"/>
  <c r="E6104" i="153"/>
  <c r="F6104" i="153"/>
  <c r="G6104" i="153"/>
  <c r="E6105" i="153"/>
  <c r="F6105" i="153"/>
  <c r="G6105" i="153"/>
  <c r="E6106" i="153"/>
  <c r="F6106" i="153"/>
  <c r="G6106" i="153"/>
  <c r="E6107" i="153"/>
  <c r="F6107" i="153"/>
  <c r="G6107" i="153"/>
  <c r="E6108" i="153"/>
  <c r="F6108" i="153"/>
  <c r="G6108" i="153"/>
  <c r="E6109" i="153"/>
  <c r="F6109" i="153"/>
  <c r="G6109" i="153"/>
  <c r="E6110" i="153"/>
  <c r="F6110" i="153"/>
  <c r="G6110" i="153"/>
  <c r="E6111" i="153"/>
  <c r="F6111" i="153"/>
  <c r="G6111" i="153"/>
  <c r="E6112" i="153"/>
  <c r="F6112" i="153"/>
  <c r="G6112" i="153"/>
  <c r="E6113" i="153"/>
  <c r="F6113" i="153"/>
  <c r="G6113" i="153"/>
  <c r="E6114" i="153"/>
  <c r="F6114" i="153"/>
  <c r="G6114" i="153"/>
  <c r="E6115" i="153"/>
  <c r="F6115" i="153"/>
  <c r="G6115" i="153"/>
  <c r="E6116" i="153"/>
  <c r="F6116" i="153"/>
  <c r="G6116" i="153"/>
  <c r="E6117" i="153"/>
  <c r="F6117" i="153"/>
  <c r="G6117" i="153"/>
  <c r="E6118" i="153"/>
  <c r="F6118" i="153"/>
  <c r="G6118" i="153"/>
  <c r="E6119" i="153"/>
  <c r="F6119" i="153"/>
  <c r="G6119" i="153"/>
  <c r="E6120" i="153"/>
  <c r="F6120" i="153"/>
  <c r="G6120" i="153"/>
  <c r="E6121" i="153"/>
  <c r="F6121" i="153"/>
  <c r="G6121" i="153"/>
  <c r="E6122" i="153"/>
  <c r="F6122" i="153"/>
  <c r="G6122" i="153"/>
  <c r="E6123" i="153"/>
  <c r="F6123" i="153"/>
  <c r="G6123" i="153"/>
  <c r="E6124" i="153"/>
  <c r="F6124" i="153"/>
  <c r="G6124" i="153"/>
  <c r="E6125" i="153"/>
  <c r="F6125" i="153"/>
  <c r="G6125" i="153"/>
  <c r="E6126" i="153"/>
  <c r="F6126" i="153"/>
  <c r="G6126" i="153"/>
  <c r="E6127" i="153"/>
  <c r="F6127" i="153"/>
  <c r="G6127" i="153"/>
  <c r="E6128" i="153"/>
  <c r="F6128" i="153"/>
  <c r="G6128" i="153"/>
  <c r="E6129" i="153"/>
  <c r="F6129" i="153"/>
  <c r="G6129" i="153"/>
  <c r="E6130" i="153"/>
  <c r="F6130" i="153"/>
  <c r="G6130" i="153"/>
  <c r="E6131" i="153"/>
  <c r="F6131" i="153"/>
  <c r="G6131" i="153"/>
  <c r="E6132" i="153"/>
  <c r="F6132" i="153"/>
  <c r="G6132" i="153"/>
  <c r="E6133" i="153"/>
  <c r="F6133" i="153"/>
  <c r="G6133" i="153"/>
  <c r="E6134" i="153"/>
  <c r="F6134" i="153"/>
  <c r="G6134" i="153"/>
  <c r="E6135" i="153"/>
  <c r="F6135" i="153"/>
  <c r="G6135" i="153"/>
  <c r="E6136" i="153"/>
  <c r="F6136" i="153"/>
  <c r="G6136" i="153"/>
  <c r="E6137" i="153"/>
  <c r="F6137" i="153"/>
  <c r="G6137" i="153"/>
  <c r="E6138" i="153"/>
  <c r="F6138" i="153"/>
  <c r="G6138" i="153"/>
  <c r="E6139" i="153"/>
  <c r="F6139" i="153"/>
  <c r="G6139" i="153"/>
  <c r="E6140" i="153"/>
  <c r="F6140" i="153"/>
  <c r="G6140" i="153"/>
  <c r="E6141" i="153"/>
  <c r="F6141" i="153"/>
  <c r="G6141" i="153"/>
  <c r="E6142" i="153"/>
  <c r="F6142" i="153"/>
  <c r="G6142" i="153"/>
  <c r="E6143" i="153"/>
  <c r="F6143" i="153"/>
  <c r="G6143" i="153"/>
  <c r="E6144" i="153"/>
  <c r="F6144" i="153"/>
  <c r="G6144" i="153"/>
  <c r="E6145" i="153"/>
  <c r="F6145" i="153"/>
  <c r="G6145" i="153"/>
  <c r="E6146" i="153"/>
  <c r="F6146" i="153"/>
  <c r="G6146" i="153"/>
  <c r="E6147" i="153"/>
  <c r="F6147" i="153"/>
  <c r="G6147" i="153"/>
  <c r="E6148" i="153"/>
  <c r="F6148" i="153"/>
  <c r="G6148" i="153"/>
  <c r="E6149" i="153"/>
  <c r="F6149" i="153"/>
  <c r="G6149" i="153"/>
  <c r="E6150" i="153"/>
  <c r="F6150" i="153"/>
  <c r="G6150" i="153"/>
  <c r="E6151" i="153"/>
  <c r="F6151" i="153"/>
  <c r="G6151" i="153"/>
  <c r="E6152" i="153"/>
  <c r="F6152" i="153"/>
  <c r="G6152" i="153"/>
  <c r="E6153" i="153"/>
  <c r="F6153" i="153"/>
  <c r="G6153" i="153"/>
  <c r="E6154" i="153"/>
  <c r="F6154" i="153"/>
  <c r="G6154" i="153"/>
  <c r="E6155" i="153"/>
  <c r="F6155" i="153"/>
  <c r="G6155" i="153"/>
  <c r="E6156" i="153"/>
  <c r="F6156" i="153"/>
  <c r="G6156" i="153"/>
  <c r="E6157" i="153"/>
  <c r="F6157" i="153"/>
  <c r="G6157" i="153"/>
  <c r="E6158" i="153"/>
  <c r="F6158" i="153"/>
  <c r="G6158" i="153"/>
  <c r="E6159" i="153"/>
  <c r="F6159" i="153"/>
  <c r="G6159" i="153"/>
  <c r="E6160" i="153"/>
  <c r="F6160" i="153"/>
  <c r="G6160" i="153"/>
  <c r="E6161" i="153"/>
  <c r="F6161" i="153"/>
  <c r="G6161" i="153"/>
  <c r="E6162" i="153"/>
  <c r="F6162" i="153"/>
  <c r="G6162" i="153"/>
  <c r="E6163" i="153"/>
  <c r="F6163" i="153"/>
  <c r="G6163" i="153"/>
  <c r="E6164" i="153"/>
  <c r="F6164" i="153"/>
  <c r="G6164" i="153"/>
  <c r="E6165" i="153"/>
  <c r="F6165" i="153"/>
  <c r="G6165" i="153"/>
  <c r="E6166" i="153"/>
  <c r="F6166" i="153"/>
  <c r="G6166" i="153"/>
  <c r="E6167" i="153"/>
  <c r="F6167" i="153"/>
  <c r="G6167" i="153"/>
  <c r="E6168" i="153"/>
  <c r="F6168" i="153"/>
  <c r="G6168" i="153"/>
  <c r="E6169" i="153"/>
  <c r="F6169" i="153"/>
  <c r="G6169" i="153"/>
  <c r="E6170" i="153"/>
  <c r="F6170" i="153"/>
  <c r="G6170" i="153"/>
  <c r="E6171" i="153"/>
  <c r="F6171" i="153"/>
  <c r="G6171" i="153"/>
  <c r="E6172" i="153"/>
  <c r="F6172" i="153"/>
  <c r="G6172" i="153"/>
  <c r="E6173" i="153"/>
  <c r="F6173" i="153"/>
  <c r="G6173" i="153"/>
  <c r="E6174" i="153"/>
  <c r="F6174" i="153"/>
  <c r="G6174" i="153"/>
  <c r="E6175" i="153"/>
  <c r="F6175" i="153"/>
  <c r="G6175" i="153"/>
  <c r="E6176" i="153"/>
  <c r="F6176" i="153"/>
  <c r="G6176" i="153"/>
  <c r="E6177" i="153"/>
  <c r="F6177" i="153"/>
  <c r="G6177" i="153"/>
  <c r="E6178" i="153"/>
  <c r="F6178" i="153"/>
  <c r="G6178" i="153"/>
  <c r="E6179" i="153"/>
  <c r="F6179" i="153"/>
  <c r="G6179" i="153"/>
  <c r="E6180" i="153"/>
  <c r="F6180" i="153"/>
  <c r="G6180" i="153"/>
  <c r="E6181" i="153"/>
  <c r="F6181" i="153"/>
  <c r="G6181" i="153"/>
  <c r="E6182" i="153"/>
  <c r="F6182" i="153"/>
  <c r="G6182" i="153"/>
  <c r="E6183" i="153"/>
  <c r="F6183" i="153"/>
  <c r="G6183" i="153"/>
  <c r="E6184" i="153"/>
  <c r="F6184" i="153"/>
  <c r="G6184" i="153"/>
  <c r="E6185" i="153"/>
  <c r="F6185" i="153"/>
  <c r="G6185" i="153"/>
  <c r="E6186" i="153"/>
  <c r="F6186" i="153"/>
  <c r="G6186" i="153"/>
  <c r="E6187" i="153"/>
  <c r="F6187" i="153"/>
  <c r="G6187" i="153"/>
  <c r="E6188" i="153"/>
  <c r="F6188" i="153"/>
  <c r="G6188" i="153"/>
  <c r="E6189" i="153"/>
  <c r="F6189" i="153"/>
  <c r="G6189" i="153"/>
  <c r="E6190" i="153"/>
  <c r="F6190" i="153"/>
  <c r="G6190" i="153"/>
  <c r="E6191" i="153"/>
  <c r="F6191" i="153"/>
  <c r="G6191" i="153"/>
  <c r="E6192" i="153"/>
  <c r="F6192" i="153"/>
  <c r="G6192" i="153"/>
  <c r="E6193" i="153"/>
  <c r="F6193" i="153"/>
  <c r="G6193" i="153"/>
  <c r="E6194" i="153"/>
  <c r="F6194" i="153"/>
  <c r="G6194" i="153"/>
  <c r="E6195" i="153"/>
  <c r="F6195" i="153"/>
  <c r="G6195" i="153"/>
  <c r="E6196" i="153"/>
  <c r="F6196" i="153"/>
  <c r="G6196" i="153"/>
  <c r="E6197" i="153"/>
  <c r="F6197" i="153"/>
  <c r="G6197" i="153"/>
  <c r="E6198" i="153"/>
  <c r="F6198" i="153"/>
  <c r="G6198" i="153"/>
  <c r="E6199" i="153"/>
  <c r="F6199" i="153"/>
  <c r="G6199" i="153"/>
  <c r="E6200" i="153"/>
  <c r="F6200" i="153"/>
  <c r="G6200" i="153"/>
  <c r="E6201" i="153"/>
  <c r="F6201" i="153"/>
  <c r="G6201" i="153"/>
  <c r="E6202" i="153"/>
  <c r="F6202" i="153"/>
  <c r="G6202" i="153"/>
  <c r="E6203" i="153"/>
  <c r="F6203" i="153"/>
  <c r="G6203" i="153"/>
  <c r="E6204" i="153"/>
  <c r="F6204" i="153"/>
  <c r="G6204" i="153"/>
  <c r="E6205" i="153"/>
  <c r="F6205" i="153"/>
  <c r="G6205" i="153"/>
  <c r="E6206" i="153"/>
  <c r="F6206" i="153"/>
  <c r="G6206" i="153"/>
  <c r="E6207" i="153"/>
  <c r="F6207" i="153"/>
  <c r="G6207" i="153"/>
  <c r="E6208" i="153"/>
  <c r="F6208" i="153"/>
  <c r="G6208" i="153"/>
  <c r="E6209" i="153"/>
  <c r="F6209" i="153"/>
  <c r="G6209" i="153"/>
  <c r="E6210" i="153"/>
  <c r="F6210" i="153"/>
  <c r="G6210" i="153"/>
  <c r="E6211" i="153"/>
  <c r="F6211" i="153"/>
  <c r="G6211" i="153"/>
  <c r="E6212" i="153"/>
  <c r="F6212" i="153"/>
  <c r="G6212" i="153"/>
  <c r="E6213" i="153"/>
  <c r="F6213" i="153"/>
  <c r="G6213" i="153"/>
  <c r="E6214" i="153"/>
  <c r="F6214" i="153"/>
  <c r="G6214" i="153"/>
  <c r="E6215" i="153"/>
  <c r="F6215" i="153"/>
  <c r="G6215" i="153"/>
  <c r="E6216" i="153"/>
  <c r="F6216" i="153"/>
  <c r="G6216" i="153"/>
  <c r="E6217" i="153"/>
  <c r="F6217" i="153"/>
  <c r="G6217" i="153"/>
  <c r="E6218" i="153"/>
  <c r="F6218" i="153"/>
  <c r="G6218" i="153"/>
  <c r="E6219" i="153"/>
  <c r="F6219" i="153"/>
  <c r="G6219" i="153"/>
  <c r="E6220" i="153"/>
  <c r="F6220" i="153"/>
  <c r="G6220" i="153"/>
  <c r="E6221" i="153"/>
  <c r="F6221" i="153"/>
  <c r="G6221" i="153"/>
  <c r="E6222" i="153"/>
  <c r="F6222" i="153"/>
  <c r="G6222" i="153"/>
  <c r="E6223" i="153"/>
  <c r="F6223" i="153"/>
  <c r="G6223" i="153"/>
  <c r="E6224" i="153"/>
  <c r="F6224" i="153"/>
  <c r="G6224" i="153"/>
  <c r="E6225" i="153"/>
  <c r="F6225" i="153"/>
  <c r="G6225" i="153"/>
  <c r="E6226" i="153"/>
  <c r="F6226" i="153"/>
  <c r="G6226" i="153"/>
  <c r="E6227" i="153"/>
  <c r="F6227" i="153"/>
  <c r="G6227" i="153"/>
  <c r="E6228" i="153"/>
  <c r="F6228" i="153"/>
  <c r="G6228" i="153"/>
  <c r="E6229" i="153"/>
  <c r="F6229" i="153"/>
  <c r="G6229" i="153"/>
  <c r="E6230" i="153"/>
  <c r="F6230" i="153"/>
  <c r="G6230" i="153"/>
  <c r="E6231" i="153"/>
  <c r="F6231" i="153"/>
  <c r="G6231" i="153"/>
  <c r="E6232" i="153"/>
  <c r="F6232" i="153"/>
  <c r="G6232" i="153"/>
  <c r="E6233" i="153"/>
  <c r="F6233" i="153"/>
  <c r="G6233" i="153"/>
  <c r="E6234" i="153"/>
  <c r="F6234" i="153"/>
  <c r="G6234" i="153"/>
  <c r="E6235" i="153"/>
  <c r="F6235" i="153"/>
  <c r="G6235" i="153"/>
  <c r="E6236" i="153"/>
  <c r="F6236" i="153"/>
  <c r="G6236" i="153"/>
  <c r="E6237" i="153"/>
  <c r="F6237" i="153"/>
  <c r="G6237" i="153"/>
  <c r="E6238" i="153"/>
  <c r="F6238" i="153"/>
  <c r="G6238" i="153"/>
  <c r="E6239" i="153"/>
  <c r="F6239" i="153"/>
  <c r="G6239" i="153"/>
  <c r="E6240" i="153"/>
  <c r="F6240" i="153"/>
  <c r="G6240" i="153"/>
  <c r="E6241" i="153"/>
  <c r="F6241" i="153"/>
  <c r="G6241" i="153"/>
  <c r="E6242" i="153"/>
  <c r="F6242" i="153"/>
  <c r="G6242" i="153"/>
  <c r="E6243" i="153"/>
  <c r="F6243" i="153"/>
  <c r="G6243" i="153"/>
  <c r="E6244" i="153"/>
  <c r="F6244" i="153"/>
  <c r="G6244" i="153"/>
  <c r="E6245" i="153"/>
  <c r="F6245" i="153"/>
  <c r="G6245" i="153"/>
  <c r="E6246" i="153"/>
  <c r="F6246" i="153"/>
  <c r="G6246" i="153"/>
  <c r="E6247" i="153"/>
  <c r="F6247" i="153"/>
  <c r="G6247" i="153"/>
  <c r="E6248" i="153"/>
  <c r="F6248" i="153"/>
  <c r="G6248" i="153"/>
  <c r="E6249" i="153"/>
  <c r="F6249" i="153"/>
  <c r="G6249" i="153"/>
  <c r="E6250" i="153"/>
  <c r="F6250" i="153"/>
  <c r="G6250" i="153"/>
  <c r="E6251" i="153"/>
  <c r="F6251" i="153"/>
  <c r="G6251" i="153"/>
  <c r="E6252" i="153"/>
  <c r="F6252" i="153"/>
  <c r="G6252" i="153"/>
  <c r="E6253" i="153"/>
  <c r="F6253" i="153"/>
  <c r="G6253" i="153"/>
  <c r="E6254" i="153"/>
  <c r="F6254" i="153"/>
  <c r="G6254" i="153"/>
  <c r="E6255" i="153"/>
  <c r="F6255" i="153"/>
  <c r="G6255" i="153"/>
  <c r="E6256" i="153"/>
  <c r="F6256" i="153"/>
  <c r="G6256" i="153"/>
  <c r="E6257" i="153"/>
  <c r="F6257" i="153"/>
  <c r="G6257" i="153"/>
  <c r="E6258" i="153"/>
  <c r="F6258" i="153"/>
  <c r="G6258" i="153"/>
  <c r="E6259" i="153"/>
  <c r="F6259" i="153"/>
  <c r="G6259" i="153"/>
  <c r="E6260" i="153"/>
  <c r="F6260" i="153"/>
  <c r="G6260" i="153"/>
  <c r="E6261" i="153"/>
  <c r="F6261" i="153"/>
  <c r="G6261" i="153"/>
  <c r="E6262" i="153"/>
  <c r="F6262" i="153"/>
  <c r="G6262" i="153"/>
  <c r="E6263" i="153"/>
  <c r="F6263" i="153"/>
  <c r="G6263" i="153"/>
  <c r="E6264" i="153"/>
  <c r="F6264" i="153"/>
  <c r="G6264" i="153"/>
  <c r="E6265" i="153"/>
  <c r="F6265" i="153"/>
  <c r="G6265" i="153"/>
  <c r="E6266" i="153"/>
  <c r="F6266" i="153"/>
  <c r="G6266" i="153"/>
  <c r="E6267" i="153"/>
  <c r="F6267" i="153"/>
  <c r="G6267" i="153"/>
  <c r="E6268" i="153"/>
  <c r="F6268" i="153"/>
  <c r="G6268" i="153"/>
  <c r="E6269" i="153"/>
  <c r="F6269" i="153"/>
  <c r="G6269" i="153"/>
  <c r="E6270" i="153"/>
  <c r="F6270" i="153"/>
  <c r="G6270" i="153"/>
  <c r="E6271" i="153"/>
  <c r="F6271" i="153"/>
  <c r="G6271" i="153"/>
  <c r="E6272" i="153"/>
  <c r="F6272" i="153"/>
  <c r="G6272" i="153"/>
  <c r="E6273" i="153"/>
  <c r="F6273" i="153"/>
  <c r="G6273" i="153"/>
  <c r="E6274" i="153"/>
  <c r="F6274" i="153"/>
  <c r="G6274" i="153"/>
  <c r="E6275" i="153"/>
  <c r="F6275" i="153"/>
  <c r="G6275" i="153"/>
  <c r="E6276" i="153"/>
  <c r="F6276" i="153"/>
  <c r="G6276" i="153"/>
  <c r="E6277" i="153"/>
  <c r="F6277" i="153"/>
  <c r="G6277" i="153"/>
  <c r="E6278" i="153"/>
  <c r="F6278" i="153"/>
  <c r="G6278" i="153"/>
  <c r="E6279" i="153"/>
  <c r="F6279" i="153"/>
  <c r="G6279" i="153"/>
  <c r="E6280" i="153"/>
  <c r="F6280" i="153"/>
  <c r="G6280" i="153"/>
  <c r="E6281" i="153"/>
  <c r="F6281" i="153"/>
  <c r="G6281" i="153"/>
  <c r="E6282" i="153"/>
  <c r="F6282" i="153"/>
  <c r="G6282" i="153"/>
  <c r="E6283" i="153"/>
  <c r="F6283" i="153"/>
  <c r="G6283" i="153"/>
  <c r="E6284" i="153"/>
  <c r="F6284" i="153"/>
  <c r="G6284" i="153"/>
  <c r="E6285" i="153"/>
  <c r="F6285" i="153"/>
  <c r="G6285" i="153"/>
  <c r="E6286" i="153"/>
  <c r="F6286" i="153"/>
  <c r="G6286" i="153"/>
  <c r="E6287" i="153"/>
  <c r="F6287" i="153"/>
  <c r="G6287" i="153"/>
  <c r="E6288" i="153"/>
  <c r="F6288" i="153"/>
  <c r="G6288" i="153"/>
  <c r="E6289" i="153"/>
  <c r="F6289" i="153"/>
  <c r="G6289" i="153"/>
  <c r="E6290" i="153"/>
  <c r="F6290" i="153"/>
  <c r="G6290" i="153"/>
  <c r="E6291" i="153"/>
  <c r="F6291" i="153"/>
  <c r="G6291" i="153"/>
  <c r="E6292" i="153"/>
  <c r="F6292" i="153"/>
  <c r="G6292" i="153"/>
  <c r="E6293" i="153"/>
  <c r="F6293" i="153"/>
  <c r="G6293" i="153"/>
  <c r="E6294" i="153"/>
  <c r="F6294" i="153"/>
  <c r="G6294" i="153"/>
  <c r="E6295" i="153"/>
  <c r="F6295" i="153"/>
  <c r="G6295" i="153"/>
  <c r="E6296" i="153"/>
  <c r="F6296" i="153"/>
  <c r="G6296" i="153"/>
  <c r="E6297" i="153"/>
  <c r="F6297" i="153"/>
  <c r="G6297" i="153"/>
  <c r="E6298" i="153"/>
  <c r="F6298" i="153"/>
  <c r="G6298" i="153"/>
  <c r="E6299" i="153"/>
  <c r="F6299" i="153"/>
  <c r="G6299" i="153"/>
  <c r="E6300" i="153"/>
  <c r="F6300" i="153"/>
  <c r="G6300" i="153"/>
  <c r="E6301" i="153"/>
  <c r="F6301" i="153"/>
  <c r="G6301" i="153"/>
  <c r="E6302" i="153"/>
  <c r="F6302" i="153"/>
  <c r="G6302" i="153"/>
  <c r="E6303" i="153"/>
  <c r="F6303" i="153"/>
  <c r="G6303" i="153"/>
  <c r="E6304" i="153"/>
  <c r="F6304" i="153"/>
  <c r="G6304" i="153"/>
  <c r="E6305" i="153"/>
  <c r="F6305" i="153"/>
  <c r="G6305" i="153"/>
  <c r="E6306" i="153"/>
  <c r="F6306" i="153"/>
  <c r="G6306" i="153"/>
  <c r="E6307" i="153"/>
  <c r="F6307" i="153"/>
  <c r="G6307" i="153"/>
  <c r="E6308" i="153"/>
  <c r="F6308" i="153"/>
  <c r="G6308" i="153"/>
  <c r="E6309" i="153"/>
  <c r="F6309" i="153"/>
  <c r="G6309" i="153"/>
  <c r="E6310" i="153"/>
  <c r="F6310" i="153"/>
  <c r="G6310" i="153"/>
  <c r="E6311" i="153"/>
  <c r="F6311" i="153"/>
  <c r="G6311" i="153"/>
  <c r="E6312" i="153"/>
  <c r="F6312" i="153"/>
  <c r="G6312" i="153"/>
  <c r="E6313" i="153"/>
  <c r="F6313" i="153"/>
  <c r="G6313" i="153"/>
  <c r="E6314" i="153"/>
  <c r="F6314" i="153"/>
  <c r="G6314" i="153"/>
  <c r="E6315" i="153"/>
  <c r="F6315" i="153"/>
  <c r="G6315" i="153"/>
  <c r="E6316" i="153"/>
  <c r="F6316" i="153"/>
  <c r="G6316" i="153"/>
  <c r="E6317" i="153"/>
  <c r="F6317" i="153"/>
  <c r="G6317" i="153"/>
  <c r="E6318" i="153"/>
  <c r="F6318" i="153"/>
  <c r="G6318" i="153"/>
  <c r="E6319" i="153"/>
  <c r="F6319" i="153"/>
  <c r="G6319" i="153"/>
  <c r="E6320" i="153"/>
  <c r="F6320" i="153"/>
  <c r="G6320" i="153"/>
  <c r="E6321" i="153"/>
  <c r="F6321" i="153"/>
  <c r="G6321" i="153"/>
  <c r="E6322" i="153"/>
  <c r="F6322" i="153"/>
  <c r="G6322" i="153"/>
  <c r="E6323" i="153"/>
  <c r="F6323" i="153"/>
  <c r="G6323" i="153"/>
  <c r="E6324" i="153"/>
  <c r="F6324" i="153"/>
  <c r="G6324" i="153"/>
  <c r="E6325" i="153"/>
  <c r="F6325" i="153"/>
  <c r="G6325" i="153"/>
  <c r="E6326" i="153"/>
  <c r="F6326" i="153"/>
  <c r="G6326" i="153"/>
  <c r="E6327" i="153"/>
  <c r="F6327" i="153"/>
  <c r="G6327" i="153"/>
  <c r="E6328" i="153"/>
  <c r="F6328" i="153"/>
  <c r="G6328" i="153"/>
  <c r="E6329" i="153"/>
  <c r="F6329" i="153"/>
  <c r="G6329" i="153"/>
  <c r="E6330" i="153"/>
  <c r="F6330" i="153"/>
  <c r="G6330" i="153"/>
  <c r="E6331" i="153"/>
  <c r="F6331" i="153"/>
  <c r="G6331" i="153"/>
  <c r="E6332" i="153"/>
  <c r="F6332" i="153"/>
  <c r="G6332" i="153"/>
  <c r="E6333" i="153"/>
  <c r="F6333" i="153"/>
  <c r="G6333" i="153"/>
  <c r="E6334" i="153"/>
  <c r="F6334" i="153"/>
  <c r="G6334" i="153"/>
  <c r="E6335" i="153"/>
  <c r="F6335" i="153"/>
  <c r="G6335" i="153"/>
  <c r="E6336" i="153"/>
  <c r="F6336" i="153"/>
  <c r="G6336" i="153"/>
  <c r="E6337" i="153"/>
  <c r="F6337" i="153"/>
  <c r="G6337" i="153"/>
  <c r="E6338" i="153"/>
  <c r="F6338" i="153"/>
  <c r="G6338" i="153"/>
  <c r="E6339" i="153"/>
  <c r="F6339" i="153"/>
  <c r="G6339" i="153"/>
  <c r="E6340" i="153"/>
  <c r="F6340" i="153"/>
  <c r="G6340" i="153"/>
  <c r="E6341" i="153"/>
  <c r="F6341" i="153"/>
  <c r="G6341" i="153"/>
  <c r="E6342" i="153"/>
  <c r="F6342" i="153"/>
  <c r="G6342" i="153"/>
  <c r="E6343" i="153"/>
  <c r="F6343" i="153"/>
  <c r="G6343" i="153"/>
  <c r="E6344" i="153"/>
  <c r="F6344" i="153"/>
  <c r="G6344" i="153"/>
  <c r="E6345" i="153"/>
  <c r="F6345" i="153"/>
  <c r="G6345" i="153"/>
  <c r="E6346" i="153"/>
  <c r="F6346" i="153"/>
  <c r="G6346" i="153"/>
  <c r="E6347" i="153"/>
  <c r="F6347" i="153"/>
  <c r="G6347" i="153"/>
  <c r="E6348" i="153"/>
  <c r="F6348" i="153"/>
  <c r="G6348" i="153"/>
  <c r="E6349" i="153"/>
  <c r="F6349" i="153"/>
  <c r="G6349" i="153"/>
  <c r="E6350" i="153"/>
  <c r="F6350" i="153"/>
  <c r="G6350" i="153"/>
  <c r="E6351" i="153"/>
  <c r="F6351" i="153"/>
  <c r="G6351" i="153"/>
  <c r="E6352" i="153"/>
  <c r="F6352" i="153"/>
  <c r="G6352" i="153"/>
  <c r="E6353" i="153"/>
  <c r="F6353" i="153"/>
  <c r="G6353" i="153"/>
  <c r="E6354" i="153"/>
  <c r="F6354" i="153"/>
  <c r="G6354" i="153"/>
  <c r="E6355" i="153"/>
  <c r="F6355" i="153"/>
  <c r="G6355" i="153"/>
  <c r="E6356" i="153"/>
  <c r="F6356" i="153"/>
  <c r="G6356" i="153"/>
  <c r="E6357" i="153"/>
  <c r="F6357" i="153"/>
  <c r="G6357" i="153"/>
  <c r="E6358" i="153"/>
  <c r="F6358" i="153"/>
  <c r="G6358" i="153"/>
  <c r="E6359" i="153"/>
  <c r="F6359" i="153"/>
  <c r="G6359" i="153"/>
  <c r="E6360" i="153"/>
  <c r="F6360" i="153"/>
  <c r="G6360" i="153"/>
  <c r="E6361" i="153"/>
  <c r="F6361" i="153"/>
  <c r="G6361" i="153"/>
  <c r="E6362" i="153"/>
  <c r="F6362" i="153"/>
  <c r="G6362" i="153"/>
  <c r="E6363" i="153"/>
  <c r="F6363" i="153"/>
  <c r="G6363" i="153"/>
  <c r="E6364" i="153"/>
  <c r="F6364" i="153"/>
  <c r="G6364" i="153"/>
  <c r="E6365" i="153"/>
  <c r="F6365" i="153"/>
  <c r="G6365" i="153"/>
  <c r="E6366" i="153"/>
  <c r="F6366" i="153"/>
  <c r="G6366" i="153"/>
  <c r="E6367" i="153"/>
  <c r="F6367" i="153"/>
  <c r="G6367" i="153"/>
  <c r="E6368" i="153"/>
  <c r="F6368" i="153"/>
  <c r="G6368" i="153"/>
  <c r="E6369" i="153"/>
  <c r="F6369" i="153"/>
  <c r="G6369" i="153"/>
  <c r="E6370" i="153"/>
  <c r="F6370" i="153"/>
  <c r="G6370" i="153"/>
  <c r="E6371" i="153"/>
  <c r="F6371" i="153"/>
  <c r="G6371" i="153"/>
  <c r="E6372" i="153"/>
  <c r="F6372" i="153"/>
  <c r="G6372" i="153"/>
  <c r="E6373" i="153"/>
  <c r="F6373" i="153"/>
  <c r="G6373" i="153"/>
  <c r="E6374" i="153"/>
  <c r="F6374" i="153"/>
  <c r="G6374" i="153"/>
  <c r="E6375" i="153"/>
  <c r="F6375" i="153"/>
  <c r="G6375" i="153"/>
  <c r="E6376" i="153"/>
  <c r="F6376" i="153"/>
  <c r="G6376" i="153"/>
  <c r="E6377" i="153"/>
  <c r="F6377" i="153"/>
  <c r="G6377" i="153"/>
  <c r="E6378" i="153"/>
  <c r="F6378" i="153"/>
  <c r="G6378" i="153"/>
  <c r="E6379" i="153"/>
  <c r="F6379" i="153"/>
  <c r="G6379" i="153"/>
  <c r="E6380" i="153"/>
  <c r="F6380" i="153"/>
  <c r="G6380" i="153"/>
  <c r="E6381" i="153"/>
  <c r="F6381" i="153"/>
  <c r="G6381" i="153"/>
  <c r="E6382" i="153"/>
  <c r="F6382" i="153"/>
  <c r="G6382" i="153"/>
  <c r="E6383" i="153"/>
  <c r="F6383" i="153"/>
  <c r="G6383" i="153"/>
  <c r="E6384" i="153"/>
  <c r="F6384" i="153"/>
  <c r="G6384" i="153"/>
  <c r="E6385" i="153"/>
  <c r="F6385" i="153"/>
  <c r="G6385" i="153"/>
  <c r="E6386" i="153"/>
  <c r="F6386" i="153"/>
  <c r="G6386" i="153"/>
  <c r="E6387" i="153"/>
  <c r="F6387" i="153"/>
  <c r="G6387" i="153"/>
  <c r="E6388" i="153"/>
  <c r="F6388" i="153"/>
  <c r="G6388" i="153"/>
  <c r="E6389" i="153"/>
  <c r="F6389" i="153"/>
  <c r="G6389" i="153"/>
  <c r="E6390" i="153"/>
  <c r="F6390" i="153"/>
  <c r="G6390" i="153"/>
  <c r="E6391" i="153"/>
  <c r="F6391" i="153"/>
  <c r="G6391" i="153"/>
  <c r="E6392" i="153"/>
  <c r="F6392" i="153"/>
  <c r="G6392" i="153"/>
  <c r="E6393" i="153"/>
  <c r="F6393" i="153"/>
  <c r="G6393" i="153"/>
  <c r="E6394" i="153"/>
  <c r="F6394" i="153"/>
  <c r="G6394" i="153"/>
  <c r="E6395" i="153"/>
  <c r="F6395" i="153"/>
  <c r="G6395" i="153"/>
  <c r="E6396" i="153"/>
  <c r="F6396" i="153"/>
  <c r="G6396" i="153"/>
  <c r="E6397" i="153"/>
  <c r="F6397" i="153"/>
  <c r="G6397" i="153"/>
  <c r="E6398" i="153"/>
  <c r="F6398" i="153"/>
  <c r="G6398" i="153"/>
  <c r="E6399" i="153"/>
  <c r="F6399" i="153"/>
  <c r="G6399" i="153"/>
  <c r="E6400" i="153"/>
  <c r="F6400" i="153"/>
  <c r="G6400" i="153"/>
  <c r="E6401" i="153"/>
  <c r="F6401" i="153"/>
  <c r="G6401" i="153"/>
  <c r="E6402" i="153"/>
  <c r="F6402" i="153"/>
  <c r="G6402" i="153"/>
  <c r="E6403" i="153"/>
  <c r="F6403" i="153"/>
  <c r="G6403" i="153"/>
  <c r="E6404" i="153"/>
  <c r="F6404" i="153"/>
  <c r="G6404" i="153"/>
  <c r="E6405" i="153"/>
  <c r="F6405" i="153"/>
  <c r="G6405" i="153"/>
  <c r="E6406" i="153"/>
  <c r="F6406" i="153"/>
  <c r="G6406" i="153"/>
  <c r="E6407" i="153"/>
  <c r="F6407" i="153"/>
  <c r="G6407" i="153"/>
  <c r="E6408" i="153"/>
  <c r="F6408" i="153"/>
  <c r="G6408" i="153"/>
  <c r="E6409" i="153"/>
  <c r="F6409" i="153"/>
  <c r="G6409" i="153"/>
  <c r="E6410" i="153"/>
  <c r="F6410" i="153"/>
  <c r="G6410" i="153"/>
  <c r="E6411" i="153"/>
  <c r="F6411" i="153"/>
  <c r="G6411" i="153"/>
  <c r="E6412" i="153"/>
  <c r="F6412" i="153"/>
  <c r="G6412" i="153"/>
  <c r="E6413" i="153"/>
  <c r="F6413" i="153"/>
  <c r="G6413" i="153"/>
  <c r="E6414" i="153"/>
  <c r="F6414" i="153"/>
  <c r="G6414" i="153"/>
  <c r="E6415" i="153"/>
  <c r="F6415" i="153"/>
  <c r="G6415" i="153"/>
  <c r="E6416" i="153"/>
  <c r="F6416" i="153"/>
  <c r="G6416" i="153"/>
  <c r="E6417" i="153"/>
  <c r="F6417" i="153"/>
  <c r="G6417" i="153"/>
  <c r="E6418" i="153"/>
  <c r="F6418" i="153"/>
  <c r="G6418" i="153"/>
  <c r="E6419" i="153"/>
  <c r="F6419" i="153"/>
  <c r="G6419" i="153"/>
  <c r="E6420" i="153"/>
  <c r="F6420" i="153"/>
  <c r="G6420" i="153"/>
  <c r="E6421" i="153"/>
  <c r="F6421" i="153"/>
  <c r="G6421" i="153"/>
  <c r="E6422" i="153"/>
  <c r="F6422" i="153"/>
  <c r="G6422" i="153"/>
  <c r="E6423" i="153"/>
  <c r="F6423" i="153"/>
  <c r="G6423" i="153"/>
  <c r="E6424" i="153"/>
  <c r="F6424" i="153"/>
  <c r="G6424" i="153"/>
  <c r="E6425" i="153"/>
  <c r="F6425" i="153"/>
  <c r="G6425" i="153"/>
  <c r="E6426" i="153"/>
  <c r="F6426" i="153"/>
  <c r="G6426" i="153"/>
  <c r="E6427" i="153"/>
  <c r="F6427" i="153"/>
  <c r="G6427" i="153"/>
  <c r="E6428" i="153"/>
  <c r="F6428" i="153"/>
  <c r="G6428" i="153"/>
  <c r="E6429" i="153"/>
  <c r="F6429" i="153"/>
  <c r="G6429" i="153"/>
  <c r="E6430" i="153"/>
  <c r="F6430" i="153"/>
  <c r="G6430" i="153"/>
  <c r="E6431" i="153"/>
  <c r="F6431" i="153"/>
  <c r="G6431" i="153"/>
  <c r="E6432" i="153"/>
  <c r="F6432" i="153"/>
  <c r="G6432" i="153"/>
  <c r="E6433" i="153"/>
  <c r="F6433" i="153"/>
  <c r="G6433" i="153"/>
  <c r="E6434" i="153"/>
  <c r="F6434" i="153"/>
  <c r="G6434" i="153"/>
  <c r="E6435" i="153"/>
  <c r="F6435" i="153"/>
  <c r="G6435" i="153"/>
  <c r="E6436" i="153"/>
  <c r="F6436" i="153"/>
  <c r="G6436" i="153"/>
  <c r="E6437" i="153"/>
  <c r="F6437" i="153"/>
  <c r="G6437" i="153"/>
  <c r="E6438" i="153"/>
  <c r="F6438" i="153"/>
  <c r="G6438" i="153"/>
  <c r="E6439" i="153"/>
  <c r="F6439" i="153"/>
  <c r="G6439" i="153"/>
  <c r="E6440" i="153"/>
  <c r="F6440" i="153"/>
  <c r="G6440" i="153"/>
  <c r="E6441" i="153"/>
  <c r="F6441" i="153"/>
  <c r="G6441" i="153"/>
  <c r="E6442" i="153"/>
  <c r="F6442" i="153"/>
  <c r="G6442" i="153"/>
  <c r="E6443" i="153"/>
  <c r="F6443" i="153"/>
  <c r="G6443" i="153"/>
  <c r="E6444" i="153"/>
  <c r="F6444" i="153"/>
  <c r="G6444" i="153"/>
  <c r="E6445" i="153"/>
  <c r="F6445" i="153"/>
  <c r="G6445" i="153"/>
  <c r="E6446" i="153"/>
  <c r="F6446" i="153"/>
  <c r="G6446" i="153"/>
  <c r="E6447" i="153"/>
  <c r="F6447" i="153"/>
  <c r="G6447" i="153"/>
  <c r="E6448" i="153"/>
  <c r="F6448" i="153"/>
  <c r="G6448" i="153"/>
  <c r="E6449" i="153"/>
  <c r="F6449" i="153"/>
  <c r="G6449" i="153"/>
  <c r="E6450" i="153"/>
  <c r="F6450" i="153"/>
  <c r="G6450" i="153"/>
  <c r="E6451" i="153"/>
  <c r="F6451" i="153"/>
  <c r="G6451" i="153"/>
  <c r="E6452" i="153"/>
  <c r="F6452" i="153"/>
  <c r="G6452" i="153"/>
  <c r="E6453" i="153"/>
  <c r="F6453" i="153"/>
  <c r="G6453" i="153"/>
  <c r="E6454" i="153"/>
  <c r="F6454" i="153"/>
  <c r="G6454" i="153"/>
  <c r="E6455" i="153"/>
  <c r="F6455" i="153"/>
  <c r="G6455" i="153"/>
  <c r="E6456" i="153"/>
  <c r="F6456" i="153"/>
  <c r="G6456" i="153"/>
  <c r="E6457" i="153"/>
  <c r="F6457" i="153"/>
  <c r="G6457" i="153"/>
  <c r="E6458" i="153"/>
  <c r="F6458" i="153"/>
  <c r="G6458" i="153"/>
  <c r="E6459" i="153"/>
  <c r="F6459" i="153"/>
  <c r="G6459" i="153"/>
  <c r="E6460" i="153"/>
  <c r="F6460" i="153"/>
  <c r="G6460" i="153"/>
  <c r="E6461" i="153"/>
  <c r="F6461" i="153"/>
  <c r="G6461" i="153"/>
  <c r="E6462" i="153"/>
  <c r="F6462" i="153"/>
  <c r="G6462" i="153"/>
  <c r="E6463" i="153"/>
  <c r="F6463" i="153"/>
  <c r="G6463" i="153"/>
  <c r="E6464" i="153"/>
  <c r="F6464" i="153"/>
  <c r="G6464" i="153"/>
  <c r="E6465" i="153"/>
  <c r="F6465" i="153"/>
  <c r="G6465" i="153"/>
  <c r="E6466" i="153"/>
  <c r="F6466" i="153"/>
  <c r="G6466" i="153"/>
  <c r="E6467" i="153"/>
  <c r="F6467" i="153"/>
  <c r="G6467" i="153"/>
  <c r="E6468" i="153"/>
  <c r="F6468" i="153"/>
  <c r="G6468" i="153"/>
  <c r="E6469" i="153"/>
  <c r="F6469" i="153"/>
  <c r="G6469" i="153"/>
  <c r="E6470" i="153"/>
  <c r="F6470" i="153"/>
  <c r="G6470" i="153"/>
  <c r="E6471" i="153"/>
  <c r="F6471" i="153"/>
  <c r="G6471" i="153"/>
  <c r="E6472" i="153"/>
  <c r="F6472" i="153"/>
  <c r="G6472" i="153"/>
  <c r="E6473" i="153"/>
  <c r="F6473" i="153"/>
  <c r="G6473" i="153"/>
  <c r="E6474" i="153"/>
  <c r="F6474" i="153"/>
  <c r="G6474" i="153"/>
  <c r="E6475" i="153"/>
  <c r="F6475" i="153"/>
  <c r="G6475" i="153"/>
  <c r="E6476" i="153"/>
  <c r="F6476" i="153"/>
  <c r="G6476" i="153"/>
  <c r="E6477" i="153"/>
  <c r="F6477" i="153"/>
  <c r="G6477" i="153"/>
  <c r="E6478" i="153"/>
  <c r="F6478" i="153"/>
  <c r="G6478" i="153"/>
  <c r="E6479" i="153"/>
  <c r="F6479" i="153"/>
  <c r="G6479" i="153"/>
  <c r="E6480" i="153"/>
  <c r="F6480" i="153"/>
  <c r="G6480" i="153"/>
  <c r="E6481" i="153"/>
  <c r="F6481" i="153"/>
  <c r="G6481" i="153"/>
  <c r="E6482" i="153"/>
  <c r="F6482" i="153"/>
  <c r="G6482" i="153"/>
  <c r="E6483" i="153"/>
  <c r="F6483" i="153"/>
  <c r="G6483" i="153"/>
  <c r="E6484" i="153"/>
  <c r="F6484" i="153"/>
  <c r="G6484" i="153"/>
  <c r="E6485" i="153"/>
  <c r="F6485" i="153"/>
  <c r="G6485" i="153"/>
  <c r="E6486" i="153"/>
  <c r="F6486" i="153"/>
  <c r="G6486" i="153"/>
  <c r="E6487" i="153"/>
  <c r="F6487" i="153"/>
  <c r="G6487" i="153"/>
  <c r="E6488" i="153"/>
  <c r="F6488" i="153"/>
  <c r="G6488" i="153"/>
  <c r="E6489" i="153"/>
  <c r="F6489" i="153"/>
  <c r="G6489" i="153"/>
  <c r="E6490" i="153"/>
  <c r="F6490" i="153"/>
  <c r="G6490" i="153"/>
  <c r="E6491" i="153"/>
  <c r="F6491" i="153"/>
  <c r="G6491" i="153"/>
  <c r="E6492" i="153"/>
  <c r="F6492" i="153"/>
  <c r="G6492" i="153"/>
  <c r="E6493" i="153"/>
  <c r="F6493" i="153"/>
  <c r="G6493" i="153"/>
  <c r="E6494" i="153"/>
  <c r="F6494" i="153"/>
  <c r="G6494" i="153"/>
  <c r="E6495" i="153"/>
  <c r="F6495" i="153"/>
  <c r="G6495" i="153"/>
  <c r="E6496" i="153"/>
  <c r="F6496" i="153"/>
  <c r="G6496" i="153"/>
  <c r="E6497" i="153"/>
  <c r="F6497" i="153"/>
  <c r="G6497" i="153"/>
  <c r="E6498" i="153"/>
  <c r="F6498" i="153"/>
  <c r="G6498" i="153"/>
  <c r="E6499" i="153"/>
  <c r="F6499" i="153"/>
  <c r="G6499" i="153"/>
  <c r="E6500" i="153"/>
  <c r="F6500" i="153"/>
  <c r="G6500" i="153"/>
  <c r="E6501" i="153"/>
  <c r="F6501" i="153"/>
  <c r="G6501" i="153"/>
  <c r="E6502" i="153"/>
  <c r="F6502" i="153"/>
  <c r="G6502" i="153"/>
  <c r="E6503" i="153"/>
  <c r="F6503" i="153"/>
  <c r="G6503" i="153"/>
  <c r="E6504" i="153"/>
  <c r="F6504" i="153"/>
  <c r="G6504" i="153"/>
  <c r="E6505" i="153"/>
  <c r="F6505" i="153"/>
  <c r="G6505" i="153"/>
  <c r="E6506" i="153"/>
  <c r="F6506" i="153"/>
  <c r="G6506" i="153"/>
  <c r="E6507" i="153"/>
  <c r="F6507" i="153"/>
  <c r="G6507" i="153"/>
  <c r="E6508" i="153"/>
  <c r="F6508" i="153"/>
  <c r="G6508" i="153"/>
  <c r="E6509" i="153"/>
  <c r="F6509" i="153"/>
  <c r="G6509" i="153"/>
  <c r="E6510" i="153"/>
  <c r="F6510" i="153"/>
  <c r="G6510" i="153"/>
  <c r="E6511" i="153"/>
  <c r="F6511" i="153"/>
  <c r="G6511" i="153"/>
  <c r="E6512" i="153"/>
  <c r="F6512" i="153"/>
  <c r="G6512" i="153"/>
  <c r="E6513" i="153"/>
  <c r="F6513" i="153"/>
  <c r="G6513" i="153"/>
  <c r="E6514" i="153"/>
  <c r="F6514" i="153"/>
  <c r="G6514" i="153"/>
  <c r="E6515" i="153"/>
  <c r="F6515" i="153"/>
  <c r="G6515" i="153"/>
  <c r="E6516" i="153"/>
  <c r="F6516" i="153"/>
  <c r="G6516" i="153"/>
  <c r="E6517" i="153"/>
  <c r="F6517" i="153"/>
  <c r="G6517" i="153"/>
  <c r="E6518" i="153"/>
  <c r="F6518" i="153"/>
  <c r="G6518" i="153"/>
  <c r="E6519" i="153"/>
  <c r="F6519" i="153"/>
  <c r="G6519" i="153"/>
  <c r="E6520" i="153"/>
  <c r="F6520" i="153"/>
  <c r="G6520" i="153"/>
  <c r="E6521" i="153"/>
  <c r="F6521" i="153"/>
  <c r="G6521" i="153"/>
  <c r="E6522" i="153"/>
  <c r="F6522" i="153"/>
  <c r="G6522" i="153"/>
  <c r="E6523" i="153"/>
  <c r="F6523" i="153"/>
  <c r="G6523" i="153"/>
  <c r="E6524" i="153"/>
  <c r="F6524" i="153"/>
  <c r="G6524" i="153"/>
  <c r="E6525" i="153"/>
  <c r="F6525" i="153"/>
  <c r="G6525" i="153"/>
  <c r="E6526" i="153"/>
  <c r="F6526" i="153"/>
  <c r="G6526" i="153"/>
  <c r="E6527" i="153"/>
  <c r="F6527" i="153"/>
  <c r="G6527" i="153"/>
  <c r="E6528" i="153"/>
  <c r="F6528" i="153"/>
  <c r="G6528" i="153"/>
  <c r="E6529" i="153"/>
  <c r="F6529" i="153"/>
  <c r="G6529" i="153"/>
  <c r="E6530" i="153"/>
  <c r="F6530" i="153"/>
  <c r="G6530" i="153"/>
  <c r="E6531" i="153"/>
  <c r="F6531" i="153"/>
  <c r="G6531" i="153"/>
  <c r="E6532" i="153"/>
  <c r="F6532" i="153"/>
  <c r="G6532" i="153"/>
  <c r="E6533" i="153"/>
  <c r="F6533" i="153"/>
  <c r="G6533" i="153"/>
  <c r="E6534" i="153"/>
  <c r="F6534" i="153"/>
  <c r="G6534" i="153"/>
  <c r="E6535" i="153"/>
  <c r="F6535" i="153"/>
  <c r="G6535" i="153"/>
  <c r="E6536" i="153"/>
  <c r="F6536" i="153"/>
  <c r="G6536" i="153"/>
  <c r="E6537" i="153"/>
  <c r="F6537" i="153"/>
  <c r="G6537" i="153"/>
  <c r="E6538" i="153"/>
  <c r="F6538" i="153"/>
  <c r="G6538" i="153"/>
  <c r="E6539" i="153"/>
  <c r="F6539" i="153"/>
  <c r="G6539" i="153"/>
  <c r="E6540" i="153"/>
  <c r="F6540" i="153"/>
  <c r="G6540" i="153"/>
  <c r="E6541" i="153"/>
  <c r="F6541" i="153"/>
  <c r="G6541" i="153"/>
  <c r="E6542" i="153"/>
  <c r="F6542" i="153"/>
  <c r="G6542" i="153"/>
  <c r="E6543" i="153"/>
  <c r="F6543" i="153"/>
  <c r="G6543" i="153"/>
  <c r="E6544" i="153"/>
  <c r="F6544" i="153"/>
  <c r="G6544" i="153"/>
  <c r="E6545" i="153"/>
  <c r="F6545" i="153"/>
  <c r="G6545" i="153"/>
  <c r="E6546" i="153"/>
  <c r="F6546" i="153"/>
  <c r="G6546" i="153"/>
  <c r="E6547" i="153"/>
  <c r="F6547" i="153"/>
  <c r="G6547" i="153"/>
  <c r="E6548" i="153"/>
  <c r="F6548" i="153"/>
  <c r="G6548" i="153"/>
  <c r="E6549" i="153"/>
  <c r="F6549" i="153"/>
  <c r="G6549" i="153"/>
  <c r="E6550" i="153"/>
  <c r="F6550" i="153"/>
  <c r="G6550" i="153"/>
  <c r="E6551" i="153"/>
  <c r="F6551" i="153"/>
  <c r="G6551" i="153"/>
  <c r="E6552" i="153"/>
  <c r="F6552" i="153"/>
  <c r="G6552" i="153"/>
  <c r="E6553" i="153"/>
  <c r="F6553" i="153"/>
  <c r="G6553" i="153"/>
  <c r="E6554" i="153"/>
  <c r="F6554" i="153"/>
  <c r="G6554" i="153"/>
  <c r="E6555" i="153"/>
  <c r="F6555" i="153"/>
  <c r="G6555" i="153"/>
  <c r="E6556" i="153"/>
  <c r="F6556" i="153"/>
  <c r="G6556" i="153"/>
  <c r="E6557" i="153"/>
  <c r="F6557" i="153"/>
  <c r="G6557" i="153"/>
  <c r="E6558" i="153"/>
  <c r="F6558" i="153"/>
  <c r="G6558" i="153"/>
  <c r="E6559" i="153"/>
  <c r="F6559" i="153"/>
  <c r="G6559" i="153"/>
  <c r="E6560" i="153"/>
  <c r="F6560" i="153"/>
  <c r="G6560" i="153"/>
  <c r="E6561" i="153"/>
  <c r="F6561" i="153"/>
  <c r="G6561" i="153"/>
  <c r="E6562" i="153"/>
  <c r="F6562" i="153"/>
  <c r="G6562" i="153"/>
  <c r="E6563" i="153"/>
  <c r="F6563" i="153"/>
  <c r="G6563" i="153"/>
  <c r="E6564" i="153"/>
  <c r="F6564" i="153"/>
  <c r="G6564" i="153"/>
  <c r="E6565" i="153"/>
  <c r="F6565" i="153"/>
  <c r="G6565" i="153"/>
  <c r="E6566" i="153"/>
  <c r="F6566" i="153"/>
  <c r="G6566" i="153"/>
  <c r="E6567" i="153"/>
  <c r="F6567" i="153"/>
  <c r="G6567" i="153"/>
  <c r="E6568" i="153"/>
  <c r="F6568" i="153"/>
  <c r="G6568" i="153"/>
  <c r="E6569" i="153"/>
  <c r="F6569" i="153"/>
  <c r="G6569" i="153"/>
  <c r="E6570" i="153"/>
  <c r="F6570" i="153"/>
  <c r="G6570" i="153"/>
  <c r="E6571" i="153"/>
  <c r="F6571" i="153"/>
  <c r="G6571" i="153"/>
  <c r="E6572" i="153"/>
  <c r="F6572" i="153"/>
  <c r="G6572" i="153"/>
  <c r="E6573" i="153"/>
  <c r="F6573" i="153"/>
  <c r="G6573" i="153"/>
  <c r="E6574" i="153"/>
  <c r="F6574" i="153"/>
  <c r="G6574" i="153"/>
  <c r="E6575" i="153"/>
  <c r="F6575" i="153"/>
  <c r="G6575" i="153"/>
  <c r="E6576" i="153"/>
  <c r="F6576" i="153"/>
  <c r="G6576" i="153"/>
  <c r="E6577" i="153"/>
  <c r="F6577" i="153"/>
  <c r="G6577" i="153"/>
  <c r="E6578" i="153"/>
  <c r="F6578" i="153"/>
  <c r="G6578" i="153"/>
  <c r="E6579" i="153"/>
  <c r="F6579" i="153"/>
  <c r="G6579" i="153"/>
  <c r="E6580" i="153"/>
  <c r="F6580" i="153"/>
  <c r="G6580" i="153"/>
  <c r="E6581" i="153"/>
  <c r="F6581" i="153"/>
  <c r="G6581" i="153"/>
  <c r="E6582" i="153"/>
  <c r="F6582" i="153"/>
  <c r="G6582" i="153"/>
  <c r="E6583" i="153"/>
  <c r="F6583" i="153"/>
  <c r="G6583" i="153"/>
  <c r="E6584" i="153"/>
  <c r="F6584" i="153"/>
  <c r="G6584" i="153"/>
  <c r="E6585" i="153"/>
  <c r="F6585" i="153"/>
  <c r="G6585" i="153"/>
  <c r="E6586" i="153"/>
  <c r="F6586" i="153"/>
  <c r="G6586" i="153"/>
  <c r="E6587" i="153"/>
  <c r="F6587" i="153"/>
  <c r="G6587" i="153"/>
  <c r="E6588" i="153"/>
  <c r="F6588" i="153"/>
  <c r="G6588" i="153"/>
  <c r="E6589" i="153"/>
  <c r="F6589" i="153"/>
  <c r="G6589" i="153"/>
  <c r="E6590" i="153"/>
  <c r="F6590" i="153"/>
  <c r="G6590" i="153"/>
  <c r="E6591" i="153"/>
  <c r="F6591" i="153"/>
  <c r="G6591" i="153"/>
  <c r="E6592" i="153"/>
  <c r="F6592" i="153"/>
  <c r="G6592" i="153"/>
  <c r="E6593" i="153"/>
  <c r="F6593" i="153"/>
  <c r="G6593" i="153"/>
  <c r="E6594" i="153"/>
  <c r="F6594" i="153"/>
  <c r="G6594" i="153"/>
  <c r="E6595" i="153"/>
  <c r="F6595" i="153"/>
  <c r="G6595" i="153"/>
  <c r="E6596" i="153"/>
  <c r="F6596" i="153"/>
  <c r="G6596" i="153"/>
  <c r="E6597" i="153"/>
  <c r="F6597" i="153"/>
  <c r="G6597" i="153"/>
  <c r="E6598" i="153"/>
  <c r="F6598" i="153"/>
  <c r="G6598" i="153"/>
  <c r="E6599" i="153"/>
  <c r="F6599" i="153"/>
  <c r="G6599" i="153"/>
  <c r="E6600" i="153"/>
  <c r="F6600" i="153"/>
  <c r="G6600" i="153"/>
  <c r="E6601" i="153"/>
  <c r="F6601" i="153"/>
  <c r="G6601" i="153"/>
  <c r="E6602" i="153"/>
  <c r="F6602" i="153"/>
  <c r="G6602" i="153"/>
  <c r="E6603" i="153"/>
  <c r="F6603" i="153"/>
  <c r="G6603" i="153"/>
  <c r="E6604" i="153"/>
  <c r="F6604" i="153"/>
  <c r="G6604" i="153"/>
  <c r="E6605" i="153"/>
  <c r="F6605" i="153"/>
  <c r="G6605" i="153"/>
  <c r="E6606" i="153"/>
  <c r="F6606" i="153"/>
  <c r="G6606" i="153"/>
  <c r="E6607" i="153"/>
  <c r="F6607" i="153"/>
  <c r="G6607" i="153"/>
  <c r="E6608" i="153"/>
  <c r="F6608" i="153"/>
  <c r="G6608" i="153"/>
  <c r="E6609" i="153"/>
  <c r="F6609" i="153"/>
  <c r="G6609" i="153"/>
  <c r="E6610" i="153"/>
  <c r="F6610" i="153"/>
  <c r="G6610" i="153"/>
  <c r="E6611" i="153"/>
  <c r="F6611" i="153"/>
  <c r="G6611" i="153"/>
  <c r="E6612" i="153"/>
  <c r="F6612" i="153"/>
  <c r="G6612" i="153"/>
  <c r="E6613" i="153"/>
  <c r="F6613" i="153"/>
  <c r="G6613" i="153"/>
  <c r="E6614" i="153"/>
  <c r="F6614" i="153"/>
  <c r="G6614" i="153"/>
  <c r="E6615" i="153"/>
  <c r="F6615" i="153"/>
  <c r="G6615" i="153"/>
  <c r="E6616" i="153"/>
  <c r="F6616" i="153"/>
  <c r="G6616" i="153"/>
  <c r="E6617" i="153"/>
  <c r="F6617" i="153"/>
  <c r="G6617" i="153"/>
  <c r="E6618" i="153"/>
  <c r="F6618" i="153"/>
  <c r="G6618" i="153"/>
  <c r="E6619" i="153"/>
  <c r="F6619" i="153"/>
  <c r="G6619" i="153"/>
  <c r="E6620" i="153"/>
  <c r="F6620" i="153"/>
  <c r="G6620" i="153"/>
  <c r="E6621" i="153"/>
  <c r="F6621" i="153"/>
  <c r="G6621" i="153"/>
  <c r="E6622" i="153"/>
  <c r="F6622" i="153"/>
  <c r="G6622" i="153"/>
  <c r="E6623" i="153"/>
  <c r="F6623" i="153"/>
  <c r="G6623" i="153"/>
  <c r="E6624" i="153"/>
  <c r="F6624" i="153"/>
  <c r="G6624" i="153"/>
  <c r="E6625" i="153"/>
  <c r="F6625" i="153"/>
  <c r="G6625" i="153"/>
  <c r="E6626" i="153"/>
  <c r="F6626" i="153"/>
  <c r="G6626" i="153"/>
  <c r="E6627" i="153"/>
  <c r="F6627" i="153"/>
  <c r="G6627" i="153"/>
  <c r="E6628" i="153"/>
  <c r="F6628" i="153"/>
  <c r="G6628" i="153"/>
  <c r="E6629" i="153"/>
  <c r="F6629" i="153"/>
  <c r="G6629" i="153"/>
  <c r="E6630" i="153"/>
  <c r="F6630" i="153"/>
  <c r="G6630" i="153"/>
  <c r="E6631" i="153"/>
  <c r="F6631" i="153"/>
  <c r="G6631" i="153"/>
  <c r="E6632" i="153"/>
  <c r="F6632" i="153"/>
  <c r="G6632" i="153"/>
  <c r="E6633" i="153"/>
  <c r="F6633" i="153"/>
  <c r="G6633" i="153"/>
  <c r="E6634" i="153"/>
  <c r="F6634" i="153"/>
  <c r="G6634" i="153"/>
  <c r="E6635" i="153"/>
  <c r="F6635" i="153"/>
  <c r="G6635" i="153"/>
  <c r="E6636" i="153"/>
  <c r="F6636" i="153"/>
  <c r="G6636" i="153"/>
  <c r="E6637" i="153"/>
  <c r="F6637" i="153"/>
  <c r="G6637" i="153"/>
  <c r="E6638" i="153"/>
  <c r="F6638" i="153"/>
  <c r="G6638" i="153"/>
  <c r="E6639" i="153"/>
  <c r="F6639" i="153"/>
  <c r="G6639" i="153"/>
  <c r="E6640" i="153"/>
  <c r="F6640" i="153"/>
  <c r="G6640" i="153"/>
  <c r="E6641" i="153"/>
  <c r="F6641" i="153"/>
  <c r="G6641" i="153"/>
  <c r="E6642" i="153"/>
  <c r="F6642" i="153"/>
  <c r="G6642" i="153"/>
  <c r="E6643" i="153"/>
  <c r="F6643" i="153"/>
  <c r="G6643" i="153"/>
  <c r="E6644" i="153"/>
  <c r="F6644" i="153"/>
  <c r="G6644" i="153"/>
  <c r="E6645" i="153"/>
  <c r="F6645" i="153"/>
  <c r="G6645" i="153"/>
  <c r="E6646" i="153"/>
  <c r="F6646" i="153"/>
  <c r="G6646" i="153"/>
  <c r="E6647" i="153"/>
  <c r="F6647" i="153"/>
  <c r="G6647" i="153"/>
  <c r="E6648" i="153"/>
  <c r="F6648" i="153"/>
  <c r="G6648" i="153"/>
  <c r="E6649" i="153"/>
  <c r="F6649" i="153"/>
  <c r="G6649" i="153"/>
  <c r="E6650" i="153"/>
  <c r="F6650" i="153"/>
  <c r="G6650" i="153"/>
  <c r="E6651" i="153"/>
  <c r="F6651" i="153"/>
  <c r="G6651" i="153"/>
  <c r="E6652" i="153"/>
  <c r="F6652" i="153"/>
  <c r="G6652" i="153"/>
  <c r="E6653" i="153"/>
  <c r="F6653" i="153"/>
  <c r="G6653" i="153"/>
  <c r="E6654" i="153"/>
  <c r="F6654" i="153"/>
  <c r="G6654" i="153"/>
  <c r="E6655" i="153"/>
  <c r="F6655" i="153"/>
  <c r="G6655" i="153"/>
  <c r="E6656" i="153"/>
  <c r="F6656" i="153"/>
  <c r="G6656" i="153"/>
  <c r="E6657" i="153"/>
  <c r="F6657" i="153"/>
  <c r="G6657" i="153"/>
  <c r="E6658" i="153"/>
  <c r="F6658" i="153"/>
  <c r="G6658" i="153"/>
  <c r="E6659" i="153"/>
  <c r="F6659" i="153"/>
  <c r="G6659" i="153"/>
  <c r="E6660" i="153"/>
  <c r="F6660" i="153"/>
  <c r="G6660" i="153"/>
  <c r="E6661" i="153"/>
  <c r="F6661" i="153"/>
  <c r="G6661" i="153"/>
  <c r="E6662" i="153"/>
  <c r="F6662" i="153"/>
  <c r="G6662" i="153"/>
  <c r="E6663" i="153"/>
  <c r="F6663" i="153"/>
  <c r="G6663" i="153"/>
  <c r="E6664" i="153"/>
  <c r="F6664" i="153"/>
  <c r="G6664" i="153"/>
  <c r="E6665" i="153"/>
  <c r="F6665" i="153"/>
  <c r="G6665" i="153"/>
  <c r="E6666" i="153"/>
  <c r="F6666" i="153"/>
  <c r="G6666" i="153"/>
  <c r="E6667" i="153"/>
  <c r="F6667" i="153"/>
  <c r="G6667" i="153"/>
  <c r="E6668" i="153"/>
  <c r="F6668" i="153"/>
  <c r="G6668" i="153"/>
  <c r="E6669" i="153"/>
  <c r="F6669" i="153"/>
  <c r="G6669" i="153"/>
  <c r="E6670" i="153"/>
  <c r="F6670" i="153"/>
  <c r="G6670" i="153"/>
  <c r="E6671" i="153"/>
  <c r="F6671" i="153"/>
  <c r="G6671" i="153"/>
  <c r="E6672" i="153"/>
  <c r="F6672" i="153"/>
  <c r="G6672" i="153"/>
  <c r="E6673" i="153"/>
  <c r="F6673" i="153"/>
  <c r="G6673" i="153"/>
  <c r="E6674" i="153"/>
  <c r="F6674" i="153"/>
  <c r="G6674" i="153"/>
  <c r="E6675" i="153"/>
  <c r="F6675" i="153"/>
  <c r="G6675" i="153"/>
  <c r="E6676" i="153"/>
  <c r="F6676" i="153"/>
  <c r="G6676" i="153"/>
  <c r="E6677" i="153"/>
  <c r="F6677" i="153"/>
  <c r="G6677" i="153"/>
  <c r="E6678" i="153"/>
  <c r="F6678" i="153"/>
  <c r="G6678" i="153"/>
  <c r="E6679" i="153"/>
  <c r="F6679" i="153"/>
  <c r="G6679" i="153"/>
  <c r="E6680" i="153"/>
  <c r="F6680" i="153"/>
  <c r="G6680" i="153"/>
  <c r="E6681" i="153"/>
  <c r="F6681" i="153"/>
  <c r="G6681" i="153"/>
  <c r="E6682" i="153"/>
  <c r="F6682" i="153"/>
  <c r="G6682" i="153"/>
  <c r="E6683" i="153"/>
  <c r="F6683" i="153"/>
  <c r="G6683" i="153"/>
  <c r="E6684" i="153"/>
  <c r="F6684" i="153"/>
  <c r="G6684" i="153"/>
  <c r="E6685" i="153"/>
  <c r="F6685" i="153"/>
  <c r="G6685" i="153"/>
  <c r="E6686" i="153"/>
  <c r="F6686" i="153"/>
  <c r="G6686" i="153"/>
  <c r="E6687" i="153"/>
  <c r="F6687" i="153"/>
  <c r="G6687" i="153"/>
  <c r="E6688" i="153"/>
  <c r="F6688" i="153"/>
  <c r="G6688" i="153"/>
  <c r="E6689" i="153"/>
  <c r="F6689" i="153"/>
  <c r="G6689" i="153"/>
  <c r="E6690" i="153"/>
  <c r="F6690" i="153"/>
  <c r="G6690" i="153"/>
  <c r="E6691" i="153"/>
  <c r="F6691" i="153"/>
  <c r="G6691" i="153"/>
  <c r="E6692" i="153"/>
  <c r="F6692" i="153"/>
  <c r="G6692" i="153"/>
  <c r="E6693" i="153"/>
  <c r="F6693" i="153"/>
  <c r="G6693" i="153"/>
  <c r="E6694" i="153"/>
  <c r="F6694" i="153"/>
  <c r="G6694" i="153"/>
  <c r="E6695" i="153"/>
  <c r="F6695" i="153"/>
  <c r="G6695" i="153"/>
  <c r="E6696" i="153"/>
  <c r="F6696" i="153"/>
  <c r="G6696" i="153"/>
  <c r="E6697" i="153"/>
  <c r="F6697" i="153"/>
  <c r="G6697" i="153"/>
  <c r="E6698" i="153"/>
  <c r="F6698" i="153"/>
  <c r="G6698" i="153"/>
  <c r="E6699" i="153"/>
  <c r="F6699" i="153"/>
  <c r="G6699" i="153"/>
  <c r="E6700" i="153"/>
  <c r="F6700" i="153"/>
  <c r="G6700" i="153"/>
  <c r="E6701" i="153"/>
  <c r="F6701" i="153"/>
  <c r="G6701" i="153"/>
  <c r="E6702" i="153"/>
  <c r="F6702" i="153"/>
  <c r="G6702" i="153"/>
  <c r="E6703" i="153"/>
  <c r="F6703" i="153"/>
  <c r="G6703" i="153"/>
  <c r="E6704" i="153"/>
  <c r="F6704" i="153"/>
  <c r="G6704" i="153"/>
  <c r="E6705" i="153"/>
  <c r="F6705" i="153"/>
  <c r="G6705" i="153"/>
  <c r="E6706" i="153"/>
  <c r="F6706" i="153"/>
  <c r="G6706" i="153"/>
  <c r="E6707" i="153"/>
  <c r="F6707" i="153"/>
  <c r="G6707" i="153"/>
  <c r="E6708" i="153"/>
  <c r="F6708" i="153"/>
  <c r="G6708" i="153"/>
  <c r="E6709" i="153"/>
  <c r="F6709" i="153"/>
  <c r="G6709" i="153"/>
  <c r="E6710" i="153"/>
  <c r="F6710" i="153"/>
  <c r="G6710" i="153"/>
  <c r="E6711" i="153"/>
  <c r="F6711" i="153"/>
  <c r="G6711" i="153"/>
  <c r="E6712" i="153"/>
  <c r="F6712" i="153"/>
  <c r="G6712" i="153"/>
  <c r="E6713" i="153"/>
  <c r="F6713" i="153"/>
  <c r="G6713" i="153"/>
  <c r="E6714" i="153"/>
  <c r="F6714" i="153"/>
  <c r="G6714" i="153"/>
  <c r="E6715" i="153"/>
  <c r="F6715" i="153"/>
  <c r="G6715" i="153"/>
  <c r="E6716" i="153"/>
  <c r="F6716" i="153"/>
  <c r="G6716" i="153"/>
  <c r="E6717" i="153"/>
  <c r="F6717" i="153"/>
  <c r="G6717" i="153"/>
  <c r="E6718" i="153"/>
  <c r="F6718" i="153"/>
  <c r="G6718" i="153"/>
  <c r="E6719" i="153"/>
  <c r="F6719" i="153"/>
  <c r="G6719" i="153"/>
  <c r="E6720" i="153"/>
  <c r="F6720" i="153"/>
  <c r="G6720" i="153"/>
  <c r="E6721" i="153"/>
  <c r="F6721" i="153"/>
  <c r="G6721" i="153"/>
  <c r="E6722" i="153"/>
  <c r="F6722" i="153"/>
  <c r="G6722" i="153"/>
  <c r="E6723" i="153"/>
  <c r="F6723" i="153"/>
  <c r="G6723" i="153"/>
  <c r="E6724" i="153"/>
  <c r="F6724" i="153"/>
  <c r="G6724" i="153"/>
  <c r="E6725" i="153"/>
  <c r="F6725" i="153"/>
  <c r="G6725" i="153"/>
  <c r="E6726" i="153"/>
  <c r="F6726" i="153"/>
  <c r="G6726" i="153"/>
  <c r="E6727" i="153"/>
  <c r="F6727" i="153"/>
  <c r="G6727" i="153"/>
  <c r="E6728" i="153"/>
  <c r="F6728" i="153"/>
  <c r="G6728" i="153"/>
  <c r="E6729" i="153"/>
  <c r="F6729" i="153"/>
  <c r="G6729" i="153"/>
  <c r="E6730" i="153"/>
  <c r="F6730" i="153"/>
  <c r="G6730" i="153"/>
  <c r="E6731" i="153"/>
  <c r="F6731" i="153"/>
  <c r="G6731" i="153"/>
  <c r="E6732" i="153"/>
  <c r="F6732" i="153"/>
  <c r="G6732" i="153"/>
  <c r="E6733" i="153"/>
  <c r="F6733" i="153"/>
  <c r="G6733" i="153"/>
  <c r="E6734" i="153"/>
  <c r="F6734" i="153"/>
  <c r="G6734" i="153"/>
  <c r="E6735" i="153"/>
  <c r="F6735" i="153"/>
  <c r="G6735" i="153"/>
  <c r="E6736" i="153"/>
  <c r="F6736" i="153"/>
  <c r="G6736" i="153"/>
  <c r="E6737" i="153"/>
  <c r="F6737" i="153"/>
  <c r="G6737" i="153"/>
  <c r="E6738" i="153"/>
  <c r="F6738" i="153"/>
  <c r="G6738" i="153"/>
  <c r="E6739" i="153"/>
  <c r="F6739" i="153"/>
  <c r="G6739" i="153"/>
  <c r="E6740" i="153"/>
  <c r="F6740" i="153"/>
  <c r="G6740" i="153"/>
  <c r="E6741" i="153"/>
  <c r="F6741" i="153"/>
  <c r="G6741" i="153"/>
  <c r="E6742" i="153"/>
  <c r="F6742" i="153"/>
  <c r="G6742" i="153"/>
  <c r="E6743" i="153"/>
  <c r="F6743" i="153"/>
  <c r="G6743" i="153"/>
  <c r="E6744" i="153"/>
  <c r="F6744" i="153"/>
  <c r="G6744" i="153"/>
  <c r="E6745" i="153"/>
  <c r="F6745" i="153"/>
  <c r="G6745" i="153"/>
  <c r="E6746" i="153"/>
  <c r="F6746" i="153"/>
  <c r="G6746" i="153"/>
  <c r="E6747" i="153"/>
  <c r="F6747" i="153"/>
  <c r="G6747" i="153"/>
  <c r="E6748" i="153"/>
  <c r="F6748" i="153"/>
  <c r="G6748" i="153"/>
  <c r="E6749" i="153"/>
  <c r="F6749" i="153"/>
  <c r="G6749" i="153"/>
  <c r="E6750" i="153"/>
  <c r="F6750" i="153"/>
  <c r="G6750" i="153"/>
  <c r="E6751" i="153"/>
  <c r="F6751" i="153"/>
  <c r="G6751" i="153"/>
  <c r="E6752" i="153"/>
  <c r="F6752" i="153"/>
  <c r="G6752" i="153"/>
  <c r="E6753" i="153"/>
  <c r="F6753" i="153"/>
  <c r="G6753" i="153"/>
  <c r="E6754" i="153"/>
  <c r="F6754" i="153"/>
  <c r="G6754" i="153"/>
  <c r="E6755" i="153"/>
  <c r="F6755" i="153"/>
  <c r="G6755" i="153"/>
  <c r="E6756" i="153"/>
  <c r="F6756" i="153"/>
  <c r="G6756" i="153"/>
  <c r="E6757" i="153"/>
  <c r="F6757" i="153"/>
  <c r="G6757" i="153"/>
  <c r="E6758" i="153"/>
  <c r="F6758" i="153"/>
  <c r="G6758" i="153"/>
  <c r="E6759" i="153"/>
  <c r="F6759" i="153"/>
  <c r="G6759" i="153"/>
  <c r="E6760" i="153"/>
  <c r="F6760" i="153"/>
  <c r="G6760" i="153"/>
  <c r="E6761" i="153"/>
  <c r="F6761" i="153"/>
  <c r="G6761" i="153"/>
  <c r="E6762" i="153"/>
  <c r="F6762" i="153"/>
  <c r="G6762" i="153"/>
  <c r="E6763" i="153"/>
  <c r="F6763" i="153"/>
  <c r="G6763" i="153"/>
  <c r="E6764" i="153"/>
  <c r="F6764" i="153"/>
  <c r="G6764" i="153"/>
  <c r="E6765" i="153"/>
  <c r="F6765" i="153"/>
  <c r="G6765" i="153"/>
  <c r="E6766" i="153"/>
  <c r="F6766" i="153"/>
  <c r="G6766" i="153"/>
  <c r="E6767" i="153"/>
  <c r="F6767" i="153"/>
  <c r="G6767" i="153"/>
  <c r="E6768" i="153"/>
  <c r="F6768" i="153"/>
  <c r="G6768" i="153"/>
  <c r="E6769" i="153"/>
  <c r="F6769" i="153"/>
  <c r="G6769" i="153"/>
  <c r="E6770" i="153"/>
  <c r="F6770" i="153"/>
  <c r="G6770" i="153"/>
  <c r="E6771" i="153"/>
  <c r="F6771" i="153"/>
  <c r="G6771" i="153"/>
  <c r="E6772" i="153"/>
  <c r="F6772" i="153"/>
  <c r="G6772" i="153"/>
  <c r="E6773" i="153"/>
  <c r="F6773" i="153"/>
  <c r="G6773" i="153"/>
  <c r="E6774" i="153"/>
  <c r="F6774" i="153"/>
  <c r="G6774" i="153"/>
  <c r="E6775" i="153"/>
  <c r="F6775" i="153"/>
  <c r="G6775" i="153"/>
  <c r="E6776" i="153"/>
  <c r="F6776" i="153"/>
  <c r="G6776" i="153"/>
  <c r="E6777" i="153"/>
  <c r="F6777" i="153"/>
  <c r="G6777" i="153"/>
  <c r="E6778" i="153"/>
  <c r="F6778" i="153"/>
  <c r="G6778" i="153"/>
  <c r="E6779" i="153"/>
  <c r="F6779" i="153"/>
  <c r="G6779" i="153"/>
  <c r="E6780" i="153"/>
  <c r="F6780" i="153"/>
  <c r="G6780" i="153"/>
  <c r="E6781" i="153"/>
  <c r="F6781" i="153"/>
  <c r="G6781" i="153"/>
  <c r="E6782" i="153"/>
  <c r="F6782" i="153"/>
  <c r="G6782" i="153"/>
  <c r="E6783" i="153"/>
  <c r="F6783" i="153"/>
  <c r="G6783" i="153"/>
  <c r="E6784" i="153"/>
  <c r="F6784" i="153"/>
  <c r="G6784" i="153"/>
  <c r="E6785" i="153"/>
  <c r="F6785" i="153"/>
  <c r="G6785" i="153"/>
  <c r="E6786" i="153"/>
  <c r="F6786" i="153"/>
  <c r="G6786" i="153"/>
  <c r="E6787" i="153"/>
  <c r="F6787" i="153"/>
  <c r="G6787" i="153"/>
  <c r="E6788" i="153"/>
  <c r="F6788" i="153"/>
  <c r="G6788" i="153"/>
  <c r="E6789" i="153"/>
  <c r="F6789" i="153"/>
  <c r="G6789" i="153"/>
  <c r="E6790" i="153"/>
  <c r="F6790" i="153"/>
  <c r="G6790" i="153"/>
  <c r="E6791" i="153"/>
  <c r="F6791" i="153"/>
  <c r="G6791" i="153"/>
  <c r="E6792" i="153"/>
  <c r="F6792" i="153"/>
  <c r="G6792" i="153"/>
  <c r="E6793" i="153"/>
  <c r="F6793" i="153"/>
  <c r="G6793" i="153"/>
  <c r="E6794" i="153"/>
  <c r="F6794" i="153"/>
  <c r="G6794" i="153"/>
  <c r="E6795" i="153"/>
  <c r="F6795" i="153"/>
  <c r="G6795" i="153"/>
  <c r="E6796" i="153"/>
  <c r="F6796" i="153"/>
  <c r="G6796" i="153"/>
  <c r="E6797" i="153"/>
  <c r="F6797" i="153"/>
  <c r="G6797" i="153"/>
  <c r="E6798" i="153"/>
  <c r="F6798" i="153"/>
  <c r="G6798" i="153"/>
  <c r="E6799" i="153"/>
  <c r="F6799" i="153"/>
  <c r="G6799" i="153"/>
  <c r="E6800" i="153"/>
  <c r="F6800" i="153"/>
  <c r="G6800" i="153"/>
  <c r="E6801" i="153"/>
  <c r="F6801" i="153"/>
  <c r="G6801" i="153"/>
  <c r="E6802" i="153"/>
  <c r="F6802" i="153"/>
  <c r="G6802" i="153"/>
  <c r="E6803" i="153"/>
  <c r="F6803" i="153"/>
  <c r="G6803" i="153"/>
  <c r="E6804" i="153"/>
  <c r="F6804" i="153"/>
  <c r="G6804" i="153"/>
  <c r="E6805" i="153"/>
  <c r="F6805" i="153"/>
  <c r="G6805" i="153"/>
  <c r="E6806" i="153"/>
  <c r="F6806" i="153"/>
  <c r="G6806" i="153"/>
  <c r="E6807" i="153"/>
  <c r="F6807" i="153"/>
  <c r="G6807" i="153"/>
  <c r="E6808" i="153"/>
  <c r="F6808" i="153"/>
  <c r="G6808" i="153"/>
  <c r="E6809" i="153"/>
  <c r="F6809" i="153"/>
  <c r="G6809" i="153"/>
  <c r="E6810" i="153"/>
  <c r="F6810" i="153"/>
  <c r="G6810" i="153"/>
  <c r="E6811" i="153"/>
  <c r="F6811" i="153"/>
  <c r="G6811" i="153"/>
  <c r="E6812" i="153"/>
  <c r="F6812" i="153"/>
  <c r="G6812" i="153"/>
  <c r="E6813" i="153"/>
  <c r="F6813" i="153"/>
  <c r="G6813" i="153"/>
  <c r="E6814" i="153"/>
  <c r="F6814" i="153"/>
  <c r="G6814" i="153"/>
  <c r="E6815" i="153"/>
  <c r="F6815" i="153"/>
  <c r="G6815" i="153"/>
  <c r="E6816" i="153"/>
  <c r="F6816" i="153"/>
  <c r="G6816" i="153"/>
  <c r="E6817" i="153"/>
  <c r="F6817" i="153"/>
  <c r="G6817" i="153"/>
  <c r="E6818" i="153"/>
  <c r="F6818" i="153"/>
  <c r="G6818" i="153"/>
  <c r="E6819" i="153"/>
  <c r="F6819" i="153"/>
  <c r="G6819" i="153"/>
  <c r="E6820" i="153"/>
  <c r="F6820" i="153"/>
  <c r="G6820" i="153"/>
  <c r="E6821" i="153"/>
  <c r="F6821" i="153"/>
  <c r="G6821" i="153"/>
  <c r="E6822" i="153"/>
  <c r="F6822" i="153"/>
  <c r="G6822" i="153"/>
  <c r="E6823" i="153"/>
  <c r="F6823" i="153"/>
  <c r="G6823" i="153"/>
  <c r="E6824" i="153"/>
  <c r="F6824" i="153"/>
  <c r="G6824" i="153"/>
  <c r="E6825" i="153"/>
  <c r="F6825" i="153"/>
  <c r="G6825" i="153"/>
  <c r="E6826" i="153"/>
  <c r="F6826" i="153"/>
  <c r="G6826" i="153"/>
  <c r="E6827" i="153"/>
  <c r="F6827" i="153"/>
  <c r="G6827" i="153"/>
  <c r="E6828" i="153"/>
  <c r="F6828" i="153"/>
  <c r="G6828" i="153"/>
  <c r="E6829" i="153"/>
  <c r="F6829" i="153"/>
  <c r="G6829" i="153"/>
  <c r="E6830" i="153"/>
  <c r="F6830" i="153"/>
  <c r="G6830" i="153"/>
  <c r="E6831" i="153"/>
  <c r="F6831" i="153"/>
  <c r="G6831" i="153"/>
  <c r="E6832" i="153"/>
  <c r="F6832" i="153"/>
  <c r="G6832" i="153"/>
  <c r="E6833" i="153"/>
  <c r="F6833" i="153"/>
  <c r="G6833" i="153"/>
  <c r="E6834" i="153"/>
  <c r="F6834" i="153"/>
  <c r="G6834" i="153"/>
  <c r="E6835" i="153"/>
  <c r="F6835" i="153"/>
  <c r="G6835" i="153"/>
  <c r="E6836" i="153"/>
  <c r="F6836" i="153"/>
  <c r="G6836" i="153"/>
  <c r="E6837" i="153"/>
  <c r="F6837" i="153"/>
  <c r="G6837" i="153"/>
  <c r="E6838" i="153"/>
  <c r="F6838" i="153"/>
  <c r="G6838" i="153"/>
  <c r="E6839" i="153"/>
  <c r="F6839" i="153"/>
  <c r="G6839" i="153"/>
  <c r="E6840" i="153"/>
  <c r="F6840" i="153"/>
  <c r="G6840" i="153"/>
  <c r="E6841" i="153"/>
  <c r="F6841" i="153"/>
  <c r="G6841" i="153"/>
  <c r="E6842" i="153"/>
  <c r="F6842" i="153"/>
  <c r="G6842" i="153"/>
  <c r="E6843" i="153"/>
  <c r="F6843" i="153"/>
  <c r="G6843" i="153"/>
  <c r="E6844" i="153"/>
  <c r="F6844" i="153"/>
  <c r="G6844" i="153"/>
  <c r="E6845" i="153"/>
  <c r="F6845" i="153"/>
  <c r="G6845" i="153"/>
  <c r="E6846" i="153"/>
  <c r="F6846" i="153"/>
  <c r="G6846" i="153"/>
  <c r="E6847" i="153"/>
  <c r="F6847" i="153"/>
  <c r="G6847" i="153"/>
  <c r="E6848" i="153"/>
  <c r="F6848" i="153"/>
  <c r="G6848" i="153"/>
  <c r="E6849" i="153"/>
  <c r="F6849" i="153"/>
  <c r="G6849" i="153"/>
  <c r="E6850" i="153"/>
  <c r="F6850" i="153"/>
  <c r="G6850" i="153"/>
  <c r="E6851" i="153"/>
  <c r="F6851" i="153"/>
  <c r="G6851" i="153"/>
  <c r="E6852" i="153"/>
  <c r="F6852" i="153"/>
  <c r="G6852" i="153"/>
  <c r="E6853" i="153"/>
  <c r="F6853" i="153"/>
  <c r="G6853" i="153"/>
  <c r="E6854" i="153"/>
  <c r="F6854" i="153"/>
  <c r="G6854" i="153"/>
  <c r="E6855" i="153"/>
  <c r="F6855" i="153"/>
  <c r="G6855" i="153"/>
  <c r="E6856" i="153"/>
  <c r="F6856" i="153"/>
  <c r="G6856" i="153"/>
  <c r="E6857" i="153"/>
  <c r="F6857" i="153"/>
  <c r="G6857" i="153"/>
  <c r="E6858" i="153"/>
  <c r="F6858" i="153"/>
  <c r="G6858" i="153"/>
  <c r="E6859" i="153"/>
  <c r="F6859" i="153"/>
  <c r="G6859" i="153"/>
  <c r="E6860" i="153"/>
  <c r="F6860" i="153"/>
  <c r="G6860" i="153"/>
  <c r="E6861" i="153"/>
  <c r="F6861" i="153"/>
  <c r="G6861" i="153"/>
  <c r="E6862" i="153"/>
  <c r="F6862" i="153"/>
  <c r="G6862" i="153"/>
  <c r="E6863" i="153"/>
  <c r="F6863" i="153"/>
  <c r="G6863" i="153"/>
  <c r="E6864" i="153"/>
  <c r="F6864" i="153"/>
  <c r="G6864" i="153"/>
  <c r="E6865" i="153"/>
  <c r="F6865" i="153"/>
  <c r="G6865" i="153"/>
  <c r="E6866" i="153"/>
  <c r="F6866" i="153"/>
  <c r="G6866" i="153"/>
  <c r="E6867" i="153"/>
  <c r="F6867" i="153"/>
  <c r="G6867" i="153"/>
  <c r="E6868" i="153"/>
  <c r="F6868" i="153"/>
  <c r="G6868" i="153"/>
  <c r="E6869" i="153"/>
  <c r="F6869" i="153"/>
  <c r="G6869" i="153"/>
  <c r="E6870" i="153"/>
  <c r="F6870" i="153"/>
  <c r="G6870" i="153"/>
  <c r="E6871" i="153"/>
  <c r="F6871" i="153"/>
  <c r="G6871" i="153"/>
  <c r="E6872" i="153"/>
  <c r="F6872" i="153"/>
  <c r="G6872" i="153"/>
  <c r="E6873" i="153"/>
  <c r="F6873" i="153"/>
  <c r="G6873" i="153"/>
  <c r="E6874" i="153"/>
  <c r="F6874" i="153"/>
  <c r="G6874" i="153"/>
  <c r="E6875" i="153"/>
  <c r="F6875" i="153"/>
  <c r="G6875" i="153"/>
  <c r="E6876" i="153"/>
  <c r="F6876" i="153"/>
  <c r="G6876" i="153"/>
  <c r="E6877" i="153"/>
  <c r="F6877" i="153"/>
  <c r="G6877" i="153"/>
  <c r="E6878" i="153"/>
  <c r="F6878" i="153"/>
  <c r="G6878" i="153"/>
  <c r="E6879" i="153"/>
  <c r="F6879" i="153"/>
  <c r="G6879" i="153"/>
  <c r="E6880" i="153"/>
  <c r="F6880" i="153"/>
  <c r="G6880" i="153"/>
  <c r="E6881" i="153"/>
  <c r="F6881" i="153"/>
  <c r="G6881" i="153"/>
  <c r="E6882" i="153"/>
  <c r="F6882" i="153"/>
  <c r="G6882" i="153"/>
  <c r="E6883" i="153"/>
  <c r="F6883" i="153"/>
  <c r="G6883" i="153"/>
  <c r="E6884" i="153"/>
  <c r="F6884" i="153"/>
  <c r="G6884" i="153"/>
  <c r="E6885" i="153"/>
  <c r="F6885" i="153"/>
  <c r="G6885" i="153"/>
  <c r="E6886" i="153"/>
  <c r="F6886" i="153"/>
  <c r="G6886" i="153"/>
  <c r="E6887" i="153"/>
  <c r="F6887" i="153"/>
  <c r="G6887" i="153"/>
  <c r="E6888" i="153"/>
  <c r="F6888" i="153"/>
  <c r="G6888" i="153"/>
  <c r="E6889" i="153"/>
  <c r="F6889" i="153"/>
  <c r="G6889" i="153"/>
  <c r="E6890" i="153"/>
  <c r="F6890" i="153"/>
  <c r="G6890" i="153"/>
  <c r="E6891" i="153"/>
  <c r="F6891" i="153"/>
  <c r="G6891" i="153"/>
  <c r="E6892" i="153"/>
  <c r="F6892" i="153"/>
  <c r="G6892" i="153"/>
  <c r="E6893" i="153"/>
  <c r="F6893" i="153"/>
  <c r="G6893" i="153"/>
  <c r="E6894" i="153"/>
  <c r="F6894" i="153"/>
  <c r="G6894" i="153"/>
  <c r="E6895" i="153"/>
  <c r="F6895" i="153"/>
  <c r="G6895" i="153"/>
  <c r="E6896" i="153"/>
  <c r="F6896" i="153"/>
  <c r="G6896" i="153"/>
  <c r="E6897" i="153"/>
  <c r="F6897" i="153"/>
  <c r="G6897" i="153"/>
  <c r="E6898" i="153"/>
  <c r="F6898" i="153"/>
  <c r="G6898" i="153"/>
  <c r="E6899" i="153"/>
  <c r="F6899" i="153"/>
  <c r="G6899" i="153"/>
  <c r="E6900" i="153"/>
  <c r="F6900" i="153"/>
  <c r="G6900" i="153"/>
  <c r="E6901" i="153"/>
  <c r="F6901" i="153"/>
  <c r="G6901" i="153"/>
  <c r="E6902" i="153"/>
  <c r="F6902" i="153"/>
  <c r="G6902" i="153"/>
  <c r="E6903" i="153"/>
  <c r="F6903" i="153"/>
  <c r="G6903" i="153"/>
  <c r="E6904" i="153"/>
  <c r="F6904" i="153"/>
  <c r="G6904" i="153"/>
  <c r="E6905" i="153"/>
  <c r="F6905" i="153"/>
  <c r="G6905" i="153"/>
  <c r="E6906" i="153"/>
  <c r="F6906" i="153"/>
  <c r="G6906" i="153"/>
  <c r="E6907" i="153"/>
  <c r="F6907" i="153"/>
  <c r="G6907" i="153"/>
  <c r="E6908" i="153"/>
  <c r="F6908" i="153"/>
  <c r="G6908" i="153"/>
  <c r="E6909" i="153"/>
  <c r="F6909" i="153"/>
  <c r="G6909" i="153"/>
  <c r="E6910" i="153"/>
  <c r="F6910" i="153"/>
  <c r="G6910" i="153"/>
  <c r="E6911" i="153"/>
  <c r="F6911" i="153"/>
  <c r="G6911" i="153"/>
  <c r="E6912" i="153"/>
  <c r="F6912" i="153"/>
  <c r="G6912" i="153"/>
  <c r="E6913" i="153"/>
  <c r="F6913" i="153"/>
  <c r="G6913" i="153"/>
  <c r="E6914" i="153"/>
  <c r="F6914" i="153"/>
  <c r="G6914" i="153"/>
  <c r="E6915" i="153"/>
  <c r="F6915" i="153"/>
  <c r="G6915" i="153"/>
  <c r="E6916" i="153"/>
  <c r="F6916" i="153"/>
  <c r="G6916" i="153"/>
  <c r="E6917" i="153"/>
  <c r="F6917" i="153"/>
  <c r="G6917" i="153"/>
  <c r="E6918" i="153"/>
  <c r="F6918" i="153"/>
  <c r="G6918" i="153"/>
  <c r="E6919" i="153"/>
  <c r="F6919" i="153"/>
  <c r="G6919" i="153"/>
  <c r="E6920" i="153"/>
  <c r="F6920" i="153"/>
  <c r="G6920" i="153"/>
  <c r="E6921" i="153"/>
  <c r="F6921" i="153"/>
  <c r="G6921" i="153"/>
  <c r="E6922" i="153"/>
  <c r="F6922" i="153"/>
  <c r="G6922" i="153"/>
  <c r="E6923" i="153"/>
  <c r="F6923" i="153"/>
  <c r="G6923" i="153"/>
  <c r="E6924" i="153"/>
  <c r="F6924" i="153"/>
  <c r="G6924" i="153"/>
  <c r="E6925" i="153"/>
  <c r="F6925" i="153"/>
  <c r="G6925" i="153"/>
  <c r="E6926" i="153"/>
  <c r="F6926" i="153"/>
  <c r="G6926" i="153"/>
  <c r="E6927" i="153"/>
  <c r="F6927" i="153"/>
  <c r="G6927" i="153"/>
  <c r="E6928" i="153"/>
  <c r="F6928" i="153"/>
  <c r="G6928" i="153"/>
  <c r="E6929" i="153"/>
  <c r="F6929" i="153"/>
  <c r="G6929" i="153"/>
  <c r="E6930" i="153"/>
  <c r="F6930" i="153"/>
  <c r="G6930" i="153"/>
  <c r="E6931" i="153"/>
  <c r="F6931" i="153"/>
  <c r="G6931" i="153"/>
  <c r="E6932" i="153"/>
  <c r="F6932" i="153"/>
  <c r="G6932" i="153"/>
  <c r="E6933" i="153"/>
  <c r="F6933" i="153"/>
  <c r="G6933" i="153"/>
  <c r="E6934" i="153"/>
  <c r="F6934" i="153"/>
  <c r="G6934" i="153"/>
  <c r="E6935" i="153"/>
  <c r="F6935" i="153"/>
  <c r="G6935" i="153"/>
  <c r="E6936" i="153"/>
  <c r="F6936" i="153"/>
  <c r="G6936" i="153"/>
  <c r="E6937" i="153"/>
  <c r="F6937" i="153"/>
  <c r="G6937" i="153"/>
  <c r="E6938" i="153"/>
  <c r="F6938" i="153"/>
  <c r="G6938" i="153"/>
  <c r="E6939" i="153"/>
  <c r="F6939" i="153"/>
  <c r="G6939" i="153"/>
  <c r="E6940" i="153"/>
  <c r="F6940" i="153"/>
  <c r="G6940" i="153"/>
  <c r="E6941" i="153"/>
  <c r="F6941" i="153"/>
  <c r="G6941" i="153"/>
  <c r="E6942" i="153"/>
  <c r="F6942" i="153"/>
  <c r="G6942" i="153"/>
  <c r="E6943" i="153"/>
  <c r="F6943" i="153"/>
  <c r="G6943" i="153"/>
  <c r="E6944" i="153"/>
  <c r="F6944" i="153"/>
  <c r="G6944" i="153"/>
  <c r="E6945" i="153"/>
  <c r="F6945" i="153"/>
  <c r="G6945" i="153"/>
  <c r="E6946" i="153"/>
  <c r="F6946" i="153"/>
  <c r="G6946" i="153"/>
  <c r="E6947" i="153"/>
  <c r="F6947" i="153"/>
  <c r="G6947" i="153"/>
  <c r="E6948" i="153"/>
  <c r="F6948" i="153"/>
  <c r="G6948" i="153"/>
  <c r="E6949" i="153"/>
  <c r="F6949" i="153"/>
  <c r="G6949" i="153"/>
  <c r="E6950" i="153"/>
  <c r="F6950" i="153"/>
  <c r="G6950" i="153"/>
  <c r="E6951" i="153"/>
  <c r="F6951" i="153"/>
  <c r="G6951" i="153"/>
  <c r="E6952" i="153"/>
  <c r="F6952" i="153"/>
  <c r="G6952" i="153"/>
  <c r="E6953" i="153"/>
  <c r="F6953" i="153"/>
  <c r="G6953" i="153"/>
  <c r="E6954" i="153"/>
  <c r="F6954" i="153"/>
  <c r="G6954" i="153"/>
  <c r="E6955" i="153"/>
  <c r="F6955" i="153"/>
  <c r="G6955" i="153"/>
  <c r="E6956" i="153"/>
  <c r="F6956" i="153"/>
  <c r="G6956" i="153"/>
  <c r="E6957" i="153"/>
  <c r="F6957" i="153"/>
  <c r="G6957" i="153"/>
  <c r="E6958" i="153"/>
  <c r="F6958" i="153"/>
  <c r="G6958" i="153"/>
  <c r="E6959" i="153"/>
  <c r="F6959" i="153"/>
  <c r="G6959" i="153"/>
  <c r="E6960" i="153"/>
  <c r="F6960" i="153"/>
  <c r="G6960" i="153"/>
  <c r="E6961" i="153"/>
  <c r="F6961" i="153"/>
  <c r="G6961" i="153"/>
  <c r="E6962" i="153"/>
  <c r="F6962" i="153"/>
  <c r="G6962" i="153"/>
  <c r="E6963" i="153"/>
  <c r="F6963" i="153"/>
  <c r="G6963" i="153"/>
  <c r="E6964" i="153"/>
  <c r="F6964" i="153"/>
  <c r="G6964" i="153"/>
  <c r="E6965" i="153"/>
  <c r="F6965" i="153"/>
  <c r="G6965" i="153"/>
  <c r="E6966" i="153"/>
  <c r="F6966" i="153"/>
  <c r="G6966" i="153"/>
  <c r="E6967" i="153"/>
  <c r="F6967" i="153"/>
  <c r="G6967" i="153"/>
  <c r="E6968" i="153"/>
  <c r="F6968" i="153"/>
  <c r="G6968" i="153"/>
  <c r="E6969" i="153"/>
  <c r="F6969" i="153"/>
  <c r="G6969" i="153"/>
  <c r="E6970" i="153"/>
  <c r="F6970" i="153"/>
  <c r="G6970" i="153"/>
  <c r="E6971" i="153"/>
  <c r="F6971" i="153"/>
  <c r="G6971" i="153"/>
  <c r="E6972" i="153"/>
  <c r="F6972" i="153"/>
  <c r="G6972" i="153"/>
  <c r="E6973" i="153"/>
  <c r="F6973" i="153"/>
  <c r="G6973" i="153"/>
  <c r="E6974" i="153"/>
  <c r="F6974" i="153"/>
  <c r="G6974" i="153"/>
  <c r="E6975" i="153"/>
  <c r="F6975" i="153"/>
  <c r="G6975" i="153"/>
  <c r="E6976" i="153"/>
  <c r="F6976" i="153"/>
  <c r="G6976" i="153"/>
  <c r="E6977" i="153"/>
  <c r="F6977" i="153"/>
  <c r="G6977" i="153"/>
  <c r="E6978" i="153"/>
  <c r="F6978" i="153"/>
  <c r="G6978" i="153"/>
  <c r="E6979" i="153"/>
  <c r="F6979" i="153"/>
  <c r="G6979" i="153"/>
  <c r="E6980" i="153"/>
  <c r="F6980" i="153"/>
  <c r="G6980" i="153"/>
  <c r="E6981" i="153"/>
  <c r="F6981" i="153"/>
  <c r="G6981" i="153"/>
  <c r="E6982" i="153"/>
  <c r="F6982" i="153"/>
  <c r="G6982" i="153"/>
  <c r="E6983" i="153"/>
  <c r="F6983" i="153"/>
  <c r="G6983" i="153"/>
  <c r="E6984" i="153"/>
  <c r="F6984" i="153"/>
  <c r="G6984" i="153"/>
  <c r="E6985" i="153"/>
  <c r="F6985" i="153"/>
  <c r="G6985" i="153"/>
  <c r="E6986" i="153"/>
  <c r="F6986" i="153"/>
  <c r="G6986" i="153"/>
  <c r="E6987" i="153"/>
  <c r="F6987" i="153"/>
  <c r="G6987" i="153"/>
  <c r="E6988" i="153"/>
  <c r="F6988" i="153"/>
  <c r="G6988" i="153"/>
  <c r="E6989" i="153"/>
  <c r="F6989" i="153"/>
  <c r="G6989" i="153"/>
  <c r="E6990" i="153"/>
  <c r="F6990" i="153"/>
  <c r="G6990" i="153"/>
  <c r="E6991" i="153"/>
  <c r="F6991" i="153"/>
  <c r="G6991" i="153"/>
  <c r="E6992" i="153"/>
  <c r="F6992" i="153"/>
  <c r="G6992" i="153"/>
  <c r="E6993" i="153"/>
  <c r="F6993" i="153"/>
  <c r="G6993" i="153"/>
  <c r="E6994" i="153"/>
  <c r="F6994" i="153"/>
  <c r="G6994" i="153"/>
  <c r="E6995" i="153"/>
  <c r="F6995" i="153"/>
  <c r="G6995" i="153"/>
  <c r="E6996" i="153"/>
  <c r="F6996" i="153"/>
  <c r="G6996" i="153"/>
  <c r="E6997" i="153"/>
  <c r="F6997" i="153"/>
  <c r="G6997" i="153"/>
  <c r="E6998" i="153"/>
  <c r="F6998" i="153"/>
  <c r="G6998" i="153"/>
  <c r="E6999" i="153"/>
  <c r="F6999" i="153"/>
  <c r="G6999" i="153"/>
  <c r="E7000" i="153"/>
  <c r="F7000" i="153"/>
  <c r="G7000" i="153"/>
  <c r="E7001" i="153"/>
  <c r="F7001" i="153"/>
  <c r="G7001" i="153"/>
  <c r="E7002" i="153"/>
  <c r="F7002" i="153"/>
  <c r="G7002" i="153"/>
  <c r="E7003" i="153"/>
  <c r="F7003" i="153"/>
  <c r="G7003" i="153"/>
  <c r="E7004" i="153"/>
  <c r="F7004" i="153"/>
  <c r="G7004" i="153"/>
  <c r="E7005" i="153"/>
  <c r="F7005" i="153"/>
  <c r="G7005" i="153"/>
  <c r="E7006" i="153"/>
  <c r="F7006" i="153"/>
  <c r="G7006" i="153"/>
  <c r="E7007" i="153"/>
  <c r="F7007" i="153"/>
  <c r="G7007" i="153"/>
  <c r="E7008" i="153"/>
  <c r="F7008" i="153"/>
  <c r="G7008" i="153"/>
  <c r="E7009" i="153"/>
  <c r="F7009" i="153"/>
  <c r="G7009" i="153"/>
  <c r="E7010" i="153"/>
  <c r="F7010" i="153"/>
  <c r="G7010" i="153"/>
  <c r="E7011" i="153"/>
  <c r="F7011" i="153"/>
  <c r="G7011" i="153"/>
  <c r="E7012" i="153"/>
  <c r="F7012" i="153"/>
  <c r="G7012" i="153"/>
  <c r="E7013" i="153"/>
  <c r="F7013" i="153"/>
  <c r="G7013" i="153"/>
  <c r="E7014" i="153"/>
  <c r="F7014" i="153"/>
  <c r="G7014" i="153"/>
  <c r="E7015" i="153"/>
  <c r="F7015" i="153"/>
  <c r="G7015" i="153"/>
  <c r="E7016" i="153"/>
  <c r="F7016" i="153"/>
  <c r="G7016" i="153"/>
  <c r="E7017" i="153"/>
  <c r="F7017" i="153"/>
  <c r="G7017" i="153"/>
  <c r="E7018" i="153"/>
  <c r="F7018" i="153"/>
  <c r="G7018" i="153"/>
  <c r="E7019" i="153"/>
  <c r="F7019" i="153"/>
  <c r="G7019" i="153"/>
  <c r="E7020" i="153"/>
  <c r="F7020" i="153"/>
  <c r="G7020" i="153"/>
  <c r="E7021" i="153"/>
  <c r="F7021" i="153"/>
  <c r="G7021" i="153"/>
  <c r="E7022" i="153"/>
  <c r="F7022" i="153"/>
  <c r="G7022" i="153"/>
  <c r="E7023" i="153"/>
  <c r="F7023" i="153"/>
  <c r="G7023" i="153"/>
  <c r="E7024" i="153"/>
  <c r="F7024" i="153"/>
  <c r="G7024" i="153"/>
  <c r="E7025" i="153"/>
  <c r="F7025" i="153"/>
  <c r="G7025" i="153"/>
  <c r="E7026" i="153"/>
  <c r="F7026" i="153"/>
  <c r="G7026" i="153"/>
  <c r="E7027" i="153"/>
  <c r="F7027" i="153"/>
  <c r="G7027" i="153"/>
  <c r="E7028" i="153"/>
  <c r="F7028" i="153"/>
  <c r="G7028" i="153"/>
  <c r="E7029" i="153"/>
  <c r="F7029" i="153"/>
  <c r="G7029" i="153"/>
  <c r="E7030" i="153"/>
  <c r="F7030" i="153"/>
  <c r="G7030" i="153"/>
  <c r="E7031" i="153"/>
  <c r="F7031" i="153"/>
  <c r="G7031" i="153"/>
  <c r="E7032" i="153"/>
  <c r="F7032" i="153"/>
  <c r="G7032" i="153"/>
  <c r="E7033" i="153"/>
  <c r="F7033" i="153"/>
  <c r="G7033" i="153"/>
  <c r="E7034" i="153"/>
  <c r="F7034" i="153"/>
  <c r="G7034" i="153"/>
  <c r="E7035" i="153"/>
  <c r="F7035" i="153"/>
  <c r="G7035" i="153"/>
  <c r="E7036" i="153"/>
  <c r="F7036" i="153"/>
  <c r="G7036" i="153"/>
  <c r="E7037" i="153"/>
  <c r="F7037" i="153"/>
  <c r="G7037" i="153"/>
  <c r="E7038" i="153"/>
  <c r="F7038" i="153"/>
  <c r="G7038" i="153"/>
  <c r="E7039" i="153"/>
  <c r="F7039" i="153"/>
  <c r="G7039" i="153"/>
  <c r="E7040" i="153"/>
  <c r="F7040" i="153"/>
  <c r="G7040" i="153"/>
  <c r="E7041" i="153"/>
  <c r="F7041" i="153"/>
  <c r="G7041" i="153"/>
  <c r="E7042" i="153"/>
  <c r="F7042" i="153"/>
  <c r="G7042" i="153"/>
  <c r="E7043" i="153"/>
  <c r="F7043" i="153"/>
  <c r="G7043" i="153"/>
  <c r="E7044" i="153"/>
  <c r="F7044" i="153"/>
  <c r="G7044" i="153"/>
  <c r="E7045" i="153"/>
  <c r="F7045" i="153"/>
  <c r="G7045" i="153"/>
  <c r="E7046" i="153"/>
  <c r="F7046" i="153"/>
  <c r="G7046" i="153"/>
  <c r="E7047" i="153"/>
  <c r="F7047" i="153"/>
  <c r="G7047" i="153"/>
  <c r="E7048" i="153"/>
  <c r="F7048" i="153"/>
  <c r="G7048" i="153"/>
  <c r="E7049" i="153"/>
  <c r="F7049" i="153"/>
  <c r="G7049" i="153"/>
  <c r="E7050" i="153"/>
  <c r="F7050" i="153"/>
  <c r="G7050" i="153"/>
  <c r="E7051" i="153"/>
  <c r="F7051" i="153"/>
  <c r="G7051" i="153"/>
  <c r="E7052" i="153"/>
  <c r="F7052" i="153"/>
  <c r="G7052" i="153"/>
  <c r="E7053" i="153"/>
  <c r="F7053" i="153"/>
  <c r="G7053" i="153"/>
  <c r="E7054" i="153"/>
  <c r="F7054" i="153"/>
  <c r="G7054" i="153"/>
  <c r="E7055" i="153"/>
  <c r="F7055" i="153"/>
  <c r="G7055" i="153"/>
  <c r="E7056" i="153"/>
  <c r="F7056" i="153"/>
  <c r="G7056" i="153"/>
  <c r="E7057" i="153"/>
  <c r="F7057" i="153"/>
  <c r="G7057" i="153"/>
  <c r="E7058" i="153"/>
  <c r="F7058" i="153"/>
  <c r="G7058" i="153"/>
  <c r="E7059" i="153"/>
  <c r="F7059" i="153"/>
  <c r="G7059" i="153"/>
  <c r="E7060" i="153"/>
  <c r="F7060" i="153"/>
  <c r="G7060" i="153"/>
  <c r="E7061" i="153"/>
  <c r="F7061" i="153"/>
  <c r="G7061" i="153"/>
  <c r="E7062" i="153"/>
  <c r="F7062" i="153"/>
  <c r="G7062" i="153"/>
  <c r="E7063" i="153"/>
  <c r="F7063" i="153"/>
  <c r="G7063" i="153"/>
  <c r="E7064" i="153"/>
  <c r="F7064" i="153"/>
  <c r="G7064" i="153"/>
  <c r="E7065" i="153"/>
  <c r="F7065" i="153"/>
  <c r="G7065" i="153"/>
  <c r="E7066" i="153"/>
  <c r="F7066" i="153"/>
  <c r="G7066" i="153"/>
  <c r="E7067" i="153"/>
  <c r="F7067" i="153"/>
  <c r="G7067" i="153"/>
  <c r="E7068" i="153"/>
  <c r="F7068" i="153"/>
  <c r="G7068" i="153"/>
  <c r="E7069" i="153"/>
  <c r="F7069" i="153"/>
  <c r="G7069" i="153"/>
  <c r="E7070" i="153"/>
  <c r="F7070" i="153"/>
  <c r="G7070" i="153"/>
  <c r="E7071" i="153"/>
  <c r="F7071" i="153"/>
  <c r="G7071" i="153"/>
  <c r="E7072" i="153"/>
  <c r="F7072" i="153"/>
  <c r="G7072" i="153"/>
  <c r="E7073" i="153"/>
  <c r="F7073" i="153"/>
  <c r="G7073" i="153"/>
  <c r="E7074" i="153"/>
  <c r="F7074" i="153"/>
  <c r="G7074" i="153"/>
  <c r="E7075" i="153"/>
  <c r="F7075" i="153"/>
  <c r="G7075" i="153"/>
  <c r="E7076" i="153"/>
  <c r="F7076" i="153"/>
  <c r="G7076" i="153"/>
  <c r="E7077" i="153"/>
  <c r="F7077" i="153"/>
  <c r="G7077" i="153"/>
  <c r="E7078" i="153"/>
  <c r="F7078" i="153"/>
  <c r="G7078" i="153"/>
  <c r="E7079" i="153"/>
  <c r="F7079" i="153"/>
  <c r="G7079" i="153"/>
  <c r="E7080" i="153"/>
  <c r="F7080" i="153"/>
  <c r="G7080" i="153"/>
  <c r="E7081" i="153"/>
  <c r="F7081" i="153"/>
  <c r="G7081" i="153"/>
  <c r="E7082" i="153"/>
  <c r="F7082" i="153"/>
  <c r="G7082" i="153"/>
  <c r="E7083" i="153"/>
  <c r="F7083" i="153"/>
  <c r="G7083" i="153"/>
  <c r="E7084" i="153"/>
  <c r="F7084" i="153"/>
  <c r="G7084" i="153"/>
  <c r="E7085" i="153"/>
  <c r="F7085" i="153"/>
  <c r="G7085" i="153"/>
  <c r="E7086" i="153"/>
  <c r="F7086" i="153"/>
  <c r="G7086" i="153"/>
  <c r="E7087" i="153"/>
  <c r="F7087" i="153"/>
  <c r="G7087" i="153"/>
  <c r="E7088" i="153"/>
  <c r="F7088" i="153"/>
  <c r="G7088" i="153"/>
  <c r="E7089" i="153"/>
  <c r="F7089" i="153"/>
  <c r="G7089" i="153"/>
  <c r="E7090" i="153"/>
  <c r="F7090" i="153"/>
  <c r="G7090" i="153"/>
  <c r="E7091" i="153"/>
  <c r="F7091" i="153"/>
  <c r="G7091" i="153"/>
  <c r="E7092" i="153"/>
  <c r="F7092" i="153"/>
  <c r="G7092" i="153"/>
  <c r="E7093" i="153"/>
  <c r="F7093" i="153"/>
  <c r="G7093" i="153"/>
  <c r="E7094" i="153"/>
  <c r="F7094" i="153"/>
  <c r="G7094" i="153"/>
  <c r="E7095" i="153"/>
  <c r="F7095" i="153"/>
  <c r="G7095" i="153"/>
  <c r="E7096" i="153"/>
  <c r="F7096" i="153"/>
  <c r="G7096" i="153"/>
  <c r="E7097" i="153"/>
  <c r="F7097" i="153"/>
  <c r="G7097" i="153"/>
  <c r="E7098" i="153"/>
  <c r="F7098" i="153"/>
  <c r="G7098" i="153"/>
  <c r="E7099" i="153"/>
  <c r="F7099" i="153"/>
  <c r="G7099" i="153"/>
  <c r="E7100" i="153"/>
  <c r="F7100" i="153"/>
  <c r="G7100" i="153"/>
  <c r="E7101" i="153"/>
  <c r="F7101" i="153"/>
  <c r="G7101" i="153"/>
  <c r="E7102" i="153"/>
  <c r="F7102" i="153"/>
  <c r="G7102" i="153"/>
  <c r="E7103" i="153"/>
  <c r="F7103" i="153"/>
  <c r="G7103" i="153"/>
  <c r="E7104" i="153"/>
  <c r="F7104" i="153"/>
  <c r="G7104" i="153"/>
  <c r="E7105" i="153"/>
  <c r="F7105" i="153"/>
  <c r="G7105" i="153"/>
  <c r="E7106" i="153"/>
  <c r="F7106" i="153"/>
  <c r="G7106" i="153"/>
  <c r="E7107" i="153"/>
  <c r="F7107" i="153"/>
  <c r="G7107" i="153"/>
  <c r="E7108" i="153"/>
  <c r="F7108" i="153"/>
  <c r="G7108" i="153"/>
  <c r="E7109" i="153"/>
  <c r="F7109" i="153"/>
  <c r="G7109" i="153"/>
  <c r="E7110" i="153"/>
  <c r="F7110" i="153"/>
  <c r="G7110" i="153"/>
  <c r="E7111" i="153"/>
  <c r="F7111" i="153"/>
  <c r="G7111" i="153"/>
  <c r="E7112" i="153"/>
  <c r="F7112" i="153"/>
  <c r="G7112" i="153"/>
  <c r="E7113" i="153"/>
  <c r="F7113" i="153"/>
  <c r="G7113" i="153"/>
  <c r="E7114" i="153"/>
  <c r="F7114" i="153"/>
  <c r="G7114" i="153"/>
  <c r="E7115" i="153"/>
  <c r="F7115" i="153"/>
  <c r="G7115" i="153"/>
  <c r="E7116" i="153"/>
  <c r="F7116" i="153"/>
  <c r="G7116" i="153"/>
  <c r="E7117" i="153"/>
  <c r="F7117" i="153"/>
  <c r="G7117" i="153"/>
  <c r="E7118" i="153"/>
  <c r="F7118" i="153"/>
  <c r="G7118" i="153"/>
  <c r="E7119" i="153"/>
  <c r="F7119" i="153"/>
  <c r="G7119" i="153"/>
  <c r="E7120" i="153"/>
  <c r="F7120" i="153"/>
  <c r="G7120" i="153"/>
  <c r="E7121" i="153"/>
  <c r="F7121" i="153"/>
  <c r="G7121" i="153"/>
  <c r="E7122" i="153"/>
  <c r="F7122" i="153"/>
  <c r="G7122" i="153"/>
  <c r="E7123" i="153"/>
  <c r="F7123" i="153"/>
  <c r="G7123" i="153"/>
  <c r="E7124" i="153"/>
  <c r="F7124" i="153"/>
  <c r="G7124" i="153"/>
  <c r="E7125" i="153"/>
  <c r="F7125" i="153"/>
  <c r="G7125" i="153"/>
  <c r="E7126" i="153"/>
  <c r="F7126" i="153"/>
  <c r="G7126" i="153"/>
  <c r="E7127" i="153"/>
  <c r="F7127" i="153"/>
  <c r="G7127" i="153"/>
  <c r="E7128" i="153"/>
  <c r="F7128" i="153"/>
  <c r="G7128" i="153"/>
  <c r="E7129" i="153"/>
  <c r="F7129" i="153"/>
  <c r="G7129" i="153"/>
  <c r="E7130" i="153"/>
  <c r="F7130" i="153"/>
  <c r="G7130" i="153"/>
  <c r="E7131" i="153"/>
  <c r="F7131" i="153"/>
  <c r="G7131" i="153"/>
  <c r="E7132" i="153"/>
  <c r="F7132" i="153"/>
  <c r="G7132" i="153"/>
  <c r="E7133" i="153"/>
  <c r="F7133" i="153"/>
  <c r="G7133" i="153"/>
  <c r="E7134" i="153"/>
  <c r="F7134" i="153"/>
  <c r="G7134" i="153"/>
  <c r="E7135" i="153"/>
  <c r="F7135" i="153"/>
  <c r="G7135" i="153"/>
  <c r="E7136" i="153"/>
  <c r="F7136" i="153"/>
  <c r="G7136" i="153"/>
  <c r="E7137" i="153"/>
  <c r="F7137" i="153"/>
  <c r="G7137" i="153"/>
  <c r="E7138" i="153"/>
  <c r="F7138" i="153"/>
  <c r="G7138" i="153"/>
  <c r="E7139" i="153"/>
  <c r="F7139" i="153"/>
  <c r="G7139" i="153"/>
  <c r="E7140" i="153"/>
  <c r="F7140" i="153"/>
  <c r="G7140" i="153"/>
  <c r="E7141" i="153"/>
  <c r="F7141" i="153"/>
  <c r="G7141" i="153"/>
  <c r="E7142" i="153"/>
  <c r="F7142" i="153"/>
  <c r="G7142" i="153"/>
  <c r="E7143" i="153"/>
  <c r="F7143" i="153"/>
  <c r="G7143" i="153"/>
  <c r="E7144" i="153"/>
  <c r="F7144" i="153"/>
  <c r="G7144" i="153"/>
  <c r="E7145" i="153"/>
  <c r="F7145" i="153"/>
  <c r="G7145" i="153"/>
  <c r="E7146" i="153"/>
  <c r="F7146" i="153"/>
  <c r="G7146" i="153"/>
  <c r="E7147" i="153"/>
  <c r="F7147" i="153"/>
  <c r="G7147" i="153"/>
  <c r="E7148" i="153"/>
  <c r="F7148" i="153"/>
  <c r="G7148" i="153"/>
  <c r="E7149" i="153"/>
  <c r="F7149" i="153"/>
  <c r="G7149" i="153"/>
  <c r="E7150" i="153"/>
  <c r="F7150" i="153"/>
  <c r="G7150" i="153"/>
  <c r="E7151" i="153"/>
  <c r="F7151" i="153"/>
  <c r="G7151" i="153"/>
  <c r="E7152" i="153"/>
  <c r="F7152" i="153"/>
  <c r="G7152" i="153"/>
  <c r="E7153" i="153"/>
  <c r="F7153" i="153"/>
  <c r="G7153" i="153"/>
  <c r="E7154" i="153"/>
  <c r="F7154" i="153"/>
  <c r="G7154" i="153"/>
  <c r="E7155" i="153"/>
  <c r="F7155" i="153"/>
  <c r="G7155" i="153"/>
  <c r="E7156" i="153"/>
  <c r="F7156" i="153"/>
  <c r="G7156" i="153"/>
  <c r="E7157" i="153"/>
  <c r="F7157" i="153"/>
  <c r="G7157" i="153"/>
  <c r="E7158" i="153"/>
  <c r="F7158" i="153"/>
  <c r="G7158" i="153"/>
  <c r="E7159" i="153"/>
  <c r="F7159" i="153"/>
  <c r="G7159" i="153"/>
  <c r="E7160" i="153"/>
  <c r="F7160" i="153"/>
  <c r="G7160" i="153"/>
  <c r="E7161" i="153"/>
  <c r="F7161" i="153"/>
  <c r="G7161" i="153"/>
  <c r="E7162" i="153"/>
  <c r="F7162" i="153"/>
  <c r="G7162" i="153"/>
  <c r="E7163" i="153"/>
  <c r="F7163" i="153"/>
  <c r="G7163" i="153"/>
  <c r="E7164" i="153"/>
  <c r="F7164" i="153"/>
  <c r="G7164" i="153"/>
  <c r="E7165" i="153"/>
  <c r="F7165" i="153"/>
  <c r="G7165" i="153"/>
  <c r="E7166" i="153"/>
  <c r="F7166" i="153"/>
  <c r="G7166" i="153"/>
  <c r="E7167" i="153"/>
  <c r="F7167" i="153"/>
  <c r="G7167" i="153"/>
  <c r="E7168" i="153"/>
  <c r="F7168" i="153"/>
  <c r="G7168" i="153"/>
  <c r="E7169" i="153"/>
  <c r="F7169" i="153"/>
  <c r="G7169" i="153"/>
  <c r="E7170" i="153"/>
  <c r="F7170" i="153"/>
  <c r="G7170" i="153"/>
  <c r="E7171" i="153"/>
  <c r="F7171" i="153"/>
  <c r="G7171" i="153"/>
  <c r="E7172" i="153"/>
  <c r="F7172" i="153"/>
  <c r="G7172" i="153"/>
  <c r="E7173" i="153"/>
  <c r="F7173" i="153"/>
  <c r="G7173" i="153"/>
  <c r="E7174" i="153"/>
  <c r="F7174" i="153"/>
  <c r="G7174" i="153"/>
  <c r="E7175" i="153"/>
  <c r="F7175" i="153"/>
  <c r="G7175" i="153"/>
  <c r="E7176" i="153"/>
  <c r="F7176" i="153"/>
  <c r="G7176" i="153"/>
  <c r="E7177" i="153"/>
  <c r="F7177" i="153"/>
  <c r="G7177" i="153"/>
  <c r="E7178" i="153"/>
  <c r="F7178" i="153"/>
  <c r="G7178" i="153"/>
  <c r="E7179" i="153"/>
  <c r="F7179" i="153"/>
  <c r="G7179" i="153"/>
  <c r="E7180" i="153"/>
  <c r="F7180" i="153"/>
  <c r="G7180" i="153"/>
  <c r="E7181" i="153"/>
  <c r="F7181" i="153"/>
  <c r="G7181" i="153"/>
  <c r="E7182" i="153"/>
  <c r="F7182" i="153"/>
  <c r="G7182" i="153"/>
  <c r="E7183" i="153"/>
  <c r="F7183" i="153"/>
  <c r="G7183" i="153"/>
  <c r="E7184" i="153"/>
  <c r="F7184" i="153"/>
  <c r="G7184" i="153"/>
  <c r="E7185" i="153"/>
  <c r="F7185" i="153"/>
  <c r="G7185" i="153"/>
  <c r="E7186" i="153"/>
  <c r="F7186" i="153"/>
  <c r="G7186" i="153"/>
  <c r="E7187" i="153"/>
  <c r="F7187" i="153"/>
  <c r="G7187" i="153"/>
  <c r="E7188" i="153"/>
  <c r="F7188" i="153"/>
  <c r="G7188" i="153"/>
  <c r="E7189" i="153"/>
  <c r="F7189" i="153"/>
  <c r="G7189" i="153"/>
  <c r="E7190" i="153"/>
  <c r="F7190" i="153"/>
  <c r="G7190" i="153"/>
  <c r="E7191" i="153"/>
  <c r="F7191" i="153"/>
  <c r="G7191" i="153"/>
  <c r="E7192" i="153"/>
  <c r="F7192" i="153"/>
  <c r="G7192" i="153"/>
  <c r="E7193" i="153"/>
  <c r="F7193" i="153"/>
  <c r="G7193" i="153"/>
  <c r="E7194" i="153"/>
  <c r="F7194" i="153"/>
  <c r="G7194" i="153"/>
  <c r="E7195" i="153"/>
  <c r="F7195" i="153"/>
  <c r="G7195" i="153"/>
  <c r="E7196" i="153"/>
  <c r="F7196" i="153"/>
  <c r="G7196" i="153"/>
  <c r="E7197" i="153"/>
  <c r="F7197" i="153"/>
  <c r="G7197" i="153"/>
  <c r="E7198" i="153"/>
  <c r="F7198" i="153"/>
  <c r="G7198" i="153"/>
  <c r="E7199" i="153"/>
  <c r="F7199" i="153"/>
  <c r="G7199" i="153"/>
  <c r="E7200" i="153"/>
  <c r="F7200" i="153"/>
  <c r="G7200" i="153"/>
  <c r="E7201" i="153"/>
  <c r="F7201" i="153"/>
  <c r="G7201" i="153"/>
  <c r="E7202" i="153"/>
  <c r="F7202" i="153"/>
  <c r="G7202" i="153"/>
  <c r="E7203" i="153"/>
  <c r="F7203" i="153"/>
  <c r="G7203" i="153"/>
  <c r="E7204" i="153"/>
  <c r="F7204" i="153"/>
  <c r="G7204" i="153"/>
  <c r="E7205" i="153"/>
  <c r="F7205" i="153"/>
  <c r="G7205" i="153"/>
  <c r="E7206" i="153"/>
  <c r="F7206" i="153"/>
  <c r="G7206" i="153"/>
  <c r="E7207" i="153"/>
  <c r="F7207" i="153"/>
  <c r="G7207" i="153"/>
  <c r="E7208" i="153"/>
  <c r="F7208" i="153"/>
  <c r="G7208" i="153"/>
  <c r="E7209" i="153"/>
  <c r="F7209" i="153"/>
  <c r="G7209" i="153"/>
  <c r="E7210" i="153"/>
  <c r="F7210" i="153"/>
  <c r="G7210" i="153"/>
  <c r="E7211" i="153"/>
  <c r="F7211" i="153"/>
  <c r="G7211" i="153"/>
  <c r="E7212" i="153"/>
  <c r="F7212" i="153"/>
  <c r="G7212" i="153"/>
  <c r="E7213" i="153"/>
  <c r="F7213" i="153"/>
  <c r="G7213" i="153"/>
  <c r="E7214" i="153"/>
  <c r="F7214" i="153"/>
  <c r="G7214" i="153"/>
  <c r="E7215" i="153"/>
  <c r="F7215" i="153"/>
  <c r="G7215" i="153"/>
  <c r="E7216" i="153"/>
  <c r="F7216" i="153"/>
  <c r="G7216" i="153"/>
  <c r="E7217" i="153"/>
  <c r="F7217" i="153"/>
  <c r="G7217" i="153"/>
  <c r="E7218" i="153"/>
  <c r="F7218" i="153"/>
  <c r="G7218" i="153"/>
  <c r="E7219" i="153"/>
  <c r="F7219" i="153"/>
  <c r="G7219" i="153"/>
  <c r="E7220" i="153"/>
  <c r="F7220" i="153"/>
  <c r="G7220" i="153"/>
  <c r="E7221" i="153"/>
  <c r="F7221" i="153"/>
  <c r="G7221" i="153"/>
  <c r="E7222" i="153"/>
  <c r="F7222" i="153"/>
  <c r="G7222" i="153"/>
  <c r="E7223" i="153"/>
  <c r="F7223" i="153"/>
  <c r="G7223" i="153"/>
  <c r="E7224" i="153"/>
  <c r="F7224" i="153"/>
  <c r="G7224" i="153"/>
  <c r="E7225" i="153"/>
  <c r="F7225" i="153"/>
  <c r="G7225" i="153"/>
  <c r="E7226" i="153"/>
  <c r="F7226" i="153"/>
  <c r="G7226" i="153"/>
  <c r="E7227" i="153"/>
  <c r="F7227" i="153"/>
  <c r="G7227" i="153"/>
  <c r="E7228" i="153"/>
  <c r="F7228" i="153"/>
  <c r="G7228" i="153"/>
  <c r="E7229" i="153"/>
  <c r="F7229" i="153"/>
  <c r="G7229" i="153"/>
  <c r="E7230" i="153"/>
  <c r="F7230" i="153"/>
  <c r="G7230" i="153"/>
  <c r="E7231" i="153"/>
  <c r="F7231" i="153"/>
  <c r="G7231" i="153"/>
  <c r="E7232" i="153"/>
  <c r="F7232" i="153"/>
  <c r="G7232" i="153"/>
  <c r="E7233" i="153"/>
  <c r="F7233" i="153"/>
  <c r="G7233" i="153"/>
  <c r="E7234" i="153"/>
  <c r="F7234" i="153"/>
  <c r="G7234" i="153"/>
  <c r="E7235" i="153"/>
  <c r="F7235" i="153"/>
  <c r="G7235" i="153"/>
  <c r="E7236" i="153"/>
  <c r="F7236" i="153"/>
  <c r="G7236" i="153"/>
  <c r="E7237" i="153"/>
  <c r="F7237" i="153"/>
  <c r="G7237" i="153"/>
  <c r="E7238" i="153"/>
  <c r="F7238" i="153"/>
  <c r="G7238" i="153"/>
  <c r="E7239" i="153"/>
  <c r="F7239" i="153"/>
  <c r="G7239" i="153"/>
  <c r="E7240" i="153"/>
  <c r="F7240" i="153"/>
  <c r="G7240" i="153"/>
  <c r="E7241" i="153"/>
  <c r="F7241" i="153"/>
  <c r="G7241" i="153"/>
  <c r="E7242" i="153"/>
  <c r="F7242" i="153"/>
  <c r="G7242" i="153"/>
  <c r="E7243" i="153"/>
  <c r="F7243" i="153"/>
  <c r="G7243" i="153"/>
  <c r="E7244" i="153"/>
  <c r="F7244" i="153"/>
  <c r="G7244" i="153"/>
  <c r="E7245" i="153"/>
  <c r="F7245" i="153"/>
  <c r="G7245" i="153"/>
  <c r="E7246" i="153"/>
  <c r="F7246" i="153"/>
  <c r="G7246" i="153"/>
  <c r="E7247" i="153"/>
  <c r="F7247" i="153"/>
  <c r="G7247" i="153"/>
  <c r="E7248" i="153"/>
  <c r="F7248" i="153"/>
  <c r="G7248" i="153"/>
  <c r="E7249" i="153"/>
  <c r="F7249" i="153"/>
  <c r="G7249" i="153"/>
  <c r="E7250" i="153"/>
  <c r="F7250" i="153"/>
  <c r="G7250" i="153"/>
  <c r="E7251" i="153"/>
  <c r="F7251" i="153"/>
  <c r="G7251" i="153"/>
  <c r="E7252" i="153"/>
  <c r="F7252" i="153"/>
  <c r="G7252" i="153"/>
  <c r="E7253" i="153"/>
  <c r="F7253" i="153"/>
  <c r="G7253" i="153"/>
  <c r="E7254" i="153"/>
  <c r="F7254" i="153"/>
  <c r="G7254" i="153"/>
  <c r="E7255" i="153"/>
  <c r="F7255" i="153"/>
  <c r="G7255" i="153"/>
  <c r="E7256" i="153"/>
  <c r="F7256" i="153"/>
  <c r="G7256" i="153"/>
  <c r="E7257" i="153"/>
  <c r="F7257" i="153"/>
  <c r="G7257" i="153"/>
  <c r="E7258" i="153"/>
  <c r="F7258" i="153"/>
  <c r="G7258" i="153"/>
  <c r="E7259" i="153"/>
  <c r="F7259" i="153"/>
  <c r="G7259" i="153"/>
  <c r="E7260" i="153"/>
  <c r="F7260" i="153"/>
  <c r="G7260" i="153"/>
  <c r="E7261" i="153"/>
  <c r="F7261" i="153"/>
  <c r="G7261" i="153"/>
  <c r="E7262" i="153"/>
  <c r="F7262" i="153"/>
  <c r="G7262" i="153"/>
  <c r="E7263" i="153"/>
  <c r="F7263" i="153"/>
  <c r="G7263" i="153"/>
  <c r="E7264" i="153"/>
  <c r="F7264" i="153"/>
  <c r="G7264" i="153"/>
  <c r="E7265" i="153"/>
  <c r="F7265" i="153"/>
  <c r="G7265" i="153"/>
  <c r="E7266" i="153"/>
  <c r="F7266" i="153"/>
  <c r="G7266" i="153"/>
  <c r="E7267" i="153"/>
  <c r="F7267" i="153"/>
  <c r="G7267" i="153"/>
  <c r="E7268" i="153"/>
  <c r="F7268" i="153"/>
  <c r="G7268" i="153"/>
  <c r="E7269" i="153"/>
  <c r="F7269" i="153"/>
  <c r="G7269" i="153"/>
  <c r="E7270" i="153"/>
  <c r="F7270" i="153"/>
  <c r="G7270" i="153"/>
  <c r="E7271" i="153"/>
  <c r="F7271" i="153"/>
  <c r="G7271" i="153"/>
  <c r="E7272" i="153"/>
  <c r="F7272" i="153"/>
  <c r="G7272" i="153"/>
  <c r="E7273" i="153"/>
  <c r="F7273" i="153"/>
  <c r="G7273" i="153"/>
  <c r="E7274" i="153"/>
  <c r="F7274" i="153"/>
  <c r="G7274" i="153"/>
  <c r="E7275" i="153"/>
  <c r="F7275" i="153"/>
  <c r="G7275" i="153"/>
  <c r="E7276" i="153"/>
  <c r="F7276" i="153"/>
  <c r="G7276" i="153"/>
  <c r="E7277" i="153"/>
  <c r="F7277" i="153"/>
  <c r="G7277" i="153"/>
  <c r="E7278" i="153"/>
  <c r="F7278" i="153"/>
  <c r="G7278" i="153"/>
  <c r="E7279" i="153"/>
  <c r="F7279" i="153"/>
  <c r="G7279" i="153"/>
  <c r="E7280" i="153"/>
  <c r="F7280" i="153"/>
  <c r="G7280" i="153"/>
  <c r="E7281" i="153"/>
  <c r="F7281" i="153"/>
  <c r="G7281" i="153"/>
  <c r="E7282" i="153"/>
  <c r="F7282" i="153"/>
  <c r="G7282" i="153"/>
  <c r="E7283" i="153"/>
  <c r="F7283" i="153"/>
  <c r="G7283" i="153"/>
  <c r="E7284" i="153"/>
  <c r="F7284" i="153"/>
  <c r="G7284" i="153"/>
  <c r="E7285" i="153"/>
  <c r="F7285" i="153"/>
  <c r="G7285" i="153"/>
  <c r="E7286" i="153"/>
  <c r="F7286" i="153"/>
  <c r="G7286" i="153"/>
  <c r="E7287" i="153"/>
  <c r="F7287" i="153"/>
  <c r="G7287" i="153"/>
  <c r="E7288" i="153"/>
  <c r="F7288" i="153"/>
  <c r="G7288" i="153"/>
  <c r="E7289" i="153"/>
  <c r="F7289" i="153"/>
  <c r="G7289" i="153"/>
  <c r="E7290" i="153"/>
  <c r="F7290" i="153"/>
  <c r="G7290" i="153"/>
  <c r="E7291" i="153"/>
  <c r="F7291" i="153"/>
  <c r="G7291" i="153"/>
  <c r="E7292" i="153"/>
  <c r="F7292" i="153"/>
  <c r="G7292" i="153"/>
  <c r="E7293" i="153"/>
  <c r="F7293" i="153"/>
  <c r="G7293" i="153"/>
  <c r="E7294" i="153"/>
  <c r="F7294" i="153"/>
  <c r="G7294" i="153"/>
  <c r="E7295" i="153"/>
  <c r="F7295" i="153"/>
  <c r="G7295" i="153"/>
  <c r="E7296" i="153"/>
  <c r="F7296" i="153"/>
  <c r="G7296" i="153"/>
  <c r="E7297" i="153"/>
  <c r="F7297" i="153"/>
  <c r="G7297" i="153"/>
  <c r="E7298" i="153"/>
  <c r="F7298" i="153"/>
  <c r="G7298" i="153"/>
  <c r="E7299" i="153"/>
  <c r="F7299" i="153"/>
  <c r="G7299" i="153"/>
  <c r="E7300" i="153"/>
  <c r="F7300" i="153"/>
  <c r="G7300" i="153"/>
  <c r="E7301" i="153"/>
  <c r="F7301" i="153"/>
  <c r="G7301" i="153"/>
  <c r="E7302" i="153"/>
  <c r="F7302" i="153"/>
  <c r="G7302" i="153"/>
  <c r="E7303" i="153"/>
  <c r="F7303" i="153"/>
  <c r="G7303" i="153"/>
  <c r="E7304" i="153"/>
  <c r="F7304" i="153"/>
  <c r="G7304" i="153"/>
  <c r="E7305" i="153"/>
  <c r="F7305" i="153"/>
  <c r="G7305" i="153"/>
  <c r="E7306" i="153"/>
  <c r="F7306" i="153"/>
  <c r="G7306" i="153"/>
  <c r="E7307" i="153"/>
  <c r="F7307" i="153"/>
  <c r="G7307" i="153"/>
  <c r="E7308" i="153"/>
  <c r="F7308" i="153"/>
  <c r="G7308" i="153"/>
  <c r="E7309" i="153"/>
  <c r="F7309" i="153"/>
  <c r="G7309" i="153"/>
  <c r="E7310" i="153"/>
  <c r="F7310" i="153"/>
  <c r="G7310" i="153"/>
  <c r="E7311" i="153"/>
  <c r="F7311" i="153"/>
  <c r="G7311" i="153"/>
  <c r="E7312" i="153"/>
  <c r="F7312" i="153"/>
  <c r="G7312" i="153"/>
  <c r="E7313" i="153"/>
  <c r="F7313" i="153"/>
  <c r="G7313" i="153"/>
  <c r="E7314" i="153"/>
  <c r="F7314" i="153"/>
  <c r="G7314" i="153"/>
  <c r="E7315" i="153"/>
  <c r="F7315" i="153"/>
  <c r="G7315" i="153"/>
  <c r="E7316" i="153"/>
  <c r="F7316" i="153"/>
  <c r="G7316" i="153"/>
  <c r="E7317" i="153"/>
  <c r="F7317" i="153"/>
  <c r="G7317" i="153"/>
  <c r="E7318" i="153"/>
  <c r="F7318" i="153"/>
  <c r="G7318" i="153"/>
  <c r="E7319" i="153"/>
  <c r="F7319" i="153"/>
  <c r="G7319" i="153"/>
  <c r="E7320" i="153"/>
  <c r="F7320" i="153"/>
  <c r="G7320" i="153"/>
  <c r="E7321" i="153"/>
  <c r="F7321" i="153"/>
  <c r="G7321" i="153"/>
  <c r="E7322" i="153"/>
  <c r="F7322" i="153"/>
  <c r="G7322" i="153"/>
  <c r="E7323" i="153"/>
  <c r="F7323" i="153"/>
  <c r="G7323" i="153"/>
  <c r="E7324" i="153"/>
  <c r="F7324" i="153"/>
  <c r="G7324" i="153"/>
  <c r="E7325" i="153"/>
  <c r="F7325" i="153"/>
  <c r="G7325" i="153"/>
  <c r="E7326" i="153"/>
  <c r="F7326" i="153"/>
  <c r="G7326" i="153"/>
  <c r="E7327" i="153"/>
  <c r="F7327" i="153"/>
  <c r="G7327" i="153"/>
  <c r="E7328" i="153"/>
  <c r="F7328" i="153"/>
  <c r="G7328" i="153"/>
  <c r="E7329" i="153"/>
  <c r="F7329" i="153"/>
  <c r="G7329" i="153"/>
  <c r="E7330" i="153"/>
  <c r="F7330" i="153"/>
  <c r="G7330" i="153"/>
  <c r="E7331" i="153"/>
  <c r="F7331" i="153"/>
  <c r="G7331" i="153"/>
  <c r="E7332" i="153"/>
  <c r="F7332" i="153"/>
  <c r="G7332" i="153"/>
  <c r="E7333" i="153"/>
  <c r="F7333" i="153"/>
  <c r="G7333" i="153"/>
  <c r="E7334" i="153"/>
  <c r="F7334" i="153"/>
  <c r="G7334" i="153"/>
  <c r="E7335" i="153"/>
  <c r="F7335" i="153"/>
  <c r="G7335" i="153"/>
  <c r="E7336" i="153"/>
  <c r="F7336" i="153"/>
  <c r="G7336" i="153"/>
  <c r="E7337" i="153"/>
  <c r="F7337" i="153"/>
  <c r="G7337" i="153"/>
  <c r="E7338" i="153"/>
  <c r="F7338" i="153"/>
  <c r="G7338" i="153"/>
  <c r="E7339" i="153"/>
  <c r="F7339" i="153"/>
  <c r="G7339" i="153"/>
  <c r="E7340" i="153"/>
  <c r="F7340" i="153"/>
  <c r="G7340" i="153"/>
  <c r="E7341" i="153"/>
  <c r="F7341" i="153"/>
  <c r="G7341" i="153"/>
  <c r="E7342" i="153"/>
  <c r="F7342" i="153"/>
  <c r="G7342" i="153"/>
  <c r="E7343" i="153"/>
  <c r="F7343" i="153"/>
  <c r="G7343" i="153"/>
  <c r="E7344" i="153"/>
  <c r="F7344" i="153"/>
  <c r="G7344" i="153"/>
  <c r="E7345" i="153"/>
  <c r="F7345" i="153"/>
  <c r="G7345" i="153"/>
  <c r="E7346" i="153"/>
  <c r="F7346" i="153"/>
  <c r="G7346" i="153"/>
  <c r="E7347" i="153"/>
  <c r="F7347" i="153"/>
  <c r="G7347" i="153"/>
  <c r="E7348" i="153"/>
  <c r="F7348" i="153"/>
  <c r="G7348" i="153"/>
  <c r="E7349" i="153"/>
  <c r="F7349" i="153"/>
  <c r="G7349" i="153"/>
  <c r="E7350" i="153"/>
  <c r="F7350" i="153"/>
  <c r="G7350" i="153"/>
  <c r="E7351" i="153"/>
  <c r="F7351" i="153"/>
  <c r="G7351" i="153"/>
  <c r="E7352" i="153"/>
  <c r="F7352" i="153"/>
  <c r="G7352" i="153"/>
  <c r="E7353" i="153"/>
  <c r="F7353" i="153"/>
  <c r="G7353" i="153"/>
  <c r="E7354" i="153"/>
  <c r="F7354" i="153"/>
  <c r="G7354" i="153"/>
  <c r="E7355" i="153"/>
  <c r="F7355" i="153"/>
  <c r="G7355" i="153"/>
  <c r="E7356" i="153"/>
  <c r="F7356" i="153"/>
  <c r="G7356" i="153"/>
  <c r="E7357" i="153"/>
  <c r="F7357" i="153"/>
  <c r="G7357" i="153"/>
  <c r="E7358" i="153"/>
  <c r="F7358" i="153"/>
  <c r="G7358" i="153"/>
  <c r="E7359" i="153"/>
  <c r="F7359" i="153"/>
  <c r="G7359" i="153"/>
  <c r="E7360" i="153"/>
  <c r="F7360" i="153"/>
  <c r="G7360" i="153"/>
  <c r="E7361" i="153"/>
  <c r="F7361" i="153"/>
  <c r="G7361" i="153"/>
  <c r="E7362" i="153"/>
  <c r="F7362" i="153"/>
  <c r="G7362" i="153"/>
  <c r="E7363" i="153"/>
  <c r="F7363" i="153"/>
  <c r="G7363" i="153"/>
  <c r="E7364" i="153"/>
  <c r="F7364" i="153"/>
  <c r="G7364" i="153"/>
  <c r="E7365" i="153"/>
  <c r="F7365" i="153"/>
  <c r="G7365" i="153"/>
  <c r="E7366" i="153"/>
  <c r="F7366" i="153"/>
  <c r="G7366" i="153"/>
  <c r="E7367" i="153"/>
  <c r="F7367" i="153"/>
  <c r="G7367" i="153"/>
  <c r="E7368" i="153"/>
  <c r="F7368" i="153"/>
  <c r="G7368" i="153"/>
  <c r="E7369" i="153"/>
  <c r="F7369" i="153"/>
  <c r="G7369" i="153"/>
  <c r="E7370" i="153"/>
  <c r="F7370" i="153"/>
  <c r="G7370" i="153"/>
  <c r="E7371" i="153"/>
  <c r="F7371" i="153"/>
  <c r="G7371" i="153"/>
  <c r="E7372" i="153"/>
  <c r="F7372" i="153"/>
  <c r="G7372" i="153"/>
  <c r="E7373" i="153"/>
  <c r="F7373" i="153"/>
  <c r="G7373" i="153"/>
  <c r="E7374" i="153"/>
  <c r="F7374" i="153"/>
  <c r="G7374" i="153"/>
  <c r="E7375" i="153"/>
  <c r="F7375" i="153"/>
  <c r="G7375" i="153"/>
  <c r="E7376" i="153"/>
  <c r="F7376" i="153"/>
  <c r="G7376" i="153"/>
  <c r="E7377" i="153"/>
  <c r="F7377" i="153"/>
  <c r="G7377" i="153"/>
  <c r="E7378" i="153"/>
  <c r="F7378" i="153"/>
  <c r="G7378" i="153"/>
  <c r="E7379" i="153"/>
  <c r="F7379" i="153"/>
  <c r="G7379" i="153"/>
  <c r="E7380" i="153"/>
  <c r="F7380" i="153"/>
  <c r="G7380" i="153"/>
  <c r="E7381" i="153"/>
  <c r="F7381" i="153"/>
  <c r="G7381" i="153"/>
  <c r="E7382" i="153"/>
  <c r="F7382" i="153"/>
  <c r="G7382" i="153"/>
  <c r="E7383" i="153"/>
  <c r="F7383" i="153"/>
  <c r="G7383" i="153"/>
  <c r="E7384" i="153"/>
  <c r="F7384" i="153"/>
  <c r="G7384" i="153"/>
  <c r="E7385" i="153"/>
  <c r="F7385" i="153"/>
  <c r="G7385" i="153"/>
  <c r="E7386" i="153"/>
  <c r="F7386" i="153"/>
  <c r="G7386" i="153"/>
  <c r="E7387" i="153"/>
  <c r="F7387" i="153"/>
  <c r="G7387" i="153"/>
  <c r="E7388" i="153"/>
  <c r="F7388" i="153"/>
  <c r="G7388" i="153"/>
  <c r="E7389" i="153"/>
  <c r="F7389" i="153"/>
  <c r="G7389" i="153"/>
  <c r="E7390" i="153"/>
  <c r="F7390" i="153"/>
  <c r="G7390" i="153"/>
  <c r="E7391" i="153"/>
  <c r="F7391" i="153"/>
  <c r="G7391" i="153"/>
  <c r="E7392" i="153"/>
  <c r="F7392" i="153"/>
  <c r="G7392" i="153"/>
  <c r="E7393" i="153"/>
  <c r="F7393" i="153"/>
  <c r="G7393" i="153"/>
  <c r="E7394" i="153"/>
  <c r="F7394" i="153"/>
  <c r="G7394" i="153"/>
  <c r="E7395" i="153"/>
  <c r="F7395" i="153"/>
  <c r="G7395" i="153"/>
  <c r="E7396" i="153"/>
  <c r="F7396" i="153"/>
  <c r="G7396" i="153"/>
  <c r="E7397" i="153"/>
  <c r="F7397" i="153"/>
  <c r="G7397" i="153"/>
  <c r="E7398" i="153"/>
  <c r="F7398" i="153"/>
  <c r="G7398" i="153"/>
  <c r="E7399" i="153"/>
  <c r="F7399" i="153"/>
  <c r="G7399" i="153"/>
  <c r="E7400" i="153"/>
  <c r="F7400" i="153"/>
  <c r="G7400" i="153"/>
  <c r="E7401" i="153"/>
  <c r="F7401" i="153"/>
  <c r="G7401" i="153"/>
  <c r="E7402" i="153"/>
  <c r="F7402" i="153"/>
  <c r="G7402" i="153"/>
  <c r="E7403" i="153"/>
  <c r="F7403" i="153"/>
  <c r="G7403" i="153"/>
  <c r="E7404" i="153"/>
  <c r="F7404" i="153"/>
  <c r="G7404" i="153"/>
  <c r="E7405" i="153"/>
  <c r="F7405" i="153"/>
  <c r="G7405" i="153"/>
  <c r="E7406" i="153"/>
  <c r="F7406" i="153"/>
  <c r="G7406" i="153"/>
  <c r="E7407" i="153"/>
  <c r="F7407" i="153"/>
  <c r="G7407" i="153"/>
  <c r="E7408" i="153"/>
  <c r="F7408" i="153"/>
  <c r="G7408" i="153"/>
  <c r="E7409" i="153"/>
  <c r="F7409" i="153"/>
  <c r="G7409" i="153"/>
  <c r="E7410" i="153"/>
  <c r="F7410" i="153"/>
  <c r="G7410" i="153"/>
  <c r="E7411" i="153"/>
  <c r="F7411" i="153"/>
  <c r="G7411" i="153"/>
  <c r="E7412" i="153"/>
  <c r="F7412" i="153"/>
  <c r="G7412" i="153"/>
  <c r="E7413" i="153"/>
  <c r="F7413" i="153"/>
  <c r="G7413" i="153"/>
  <c r="E7414" i="153"/>
  <c r="F7414" i="153"/>
  <c r="G7414" i="153"/>
  <c r="E7415" i="153"/>
  <c r="F7415" i="153"/>
  <c r="G7415" i="153"/>
  <c r="E7416" i="153"/>
  <c r="F7416" i="153"/>
  <c r="G7416" i="153"/>
  <c r="E7417" i="153"/>
  <c r="F7417" i="153"/>
  <c r="G7417" i="153"/>
  <c r="E7418" i="153"/>
  <c r="F7418" i="153"/>
  <c r="G7418" i="153"/>
  <c r="E7419" i="153"/>
  <c r="F7419" i="153"/>
  <c r="G7419" i="153"/>
  <c r="E7420" i="153"/>
  <c r="F7420" i="153"/>
  <c r="G7420" i="153"/>
  <c r="E7421" i="153"/>
  <c r="F7421" i="153"/>
  <c r="G7421" i="153"/>
  <c r="E7422" i="153"/>
  <c r="F7422" i="153"/>
  <c r="G7422" i="153"/>
  <c r="E7423" i="153"/>
  <c r="F7423" i="153"/>
  <c r="G7423" i="153"/>
  <c r="E7424" i="153"/>
  <c r="F7424" i="153"/>
  <c r="G7424" i="153"/>
  <c r="E7425" i="153"/>
  <c r="F7425" i="153"/>
  <c r="G7425" i="153"/>
  <c r="E7426" i="153"/>
  <c r="F7426" i="153"/>
  <c r="G7426" i="153"/>
  <c r="E7427" i="153"/>
  <c r="F7427" i="153"/>
  <c r="G7427" i="153"/>
  <c r="E7428" i="153"/>
  <c r="F7428" i="153"/>
  <c r="G7428" i="153"/>
  <c r="E7429" i="153"/>
  <c r="F7429" i="153"/>
  <c r="G7429" i="153"/>
  <c r="E7430" i="153"/>
  <c r="F7430" i="153"/>
  <c r="G7430" i="153"/>
  <c r="E7431" i="153"/>
  <c r="F7431" i="153"/>
  <c r="G7431" i="153"/>
  <c r="E7432" i="153"/>
  <c r="F7432" i="153"/>
  <c r="G7432" i="153"/>
  <c r="E7433" i="153"/>
  <c r="F7433" i="153"/>
  <c r="G7433" i="153"/>
  <c r="E7434" i="153"/>
  <c r="F7434" i="153"/>
  <c r="G7434" i="153"/>
  <c r="E7435" i="153"/>
  <c r="F7435" i="153"/>
  <c r="G7435" i="153"/>
  <c r="E7436" i="153"/>
  <c r="F7436" i="153"/>
  <c r="G7436" i="153"/>
  <c r="E7437" i="153"/>
  <c r="F7437" i="153"/>
  <c r="G7437" i="153"/>
  <c r="E7438" i="153"/>
  <c r="F7438" i="153"/>
  <c r="G7438" i="153"/>
  <c r="E7439" i="153"/>
  <c r="F7439" i="153"/>
  <c r="G7439" i="153"/>
  <c r="E7440" i="153"/>
  <c r="F7440" i="153"/>
  <c r="G7440" i="153"/>
  <c r="E7441" i="153"/>
  <c r="F7441" i="153"/>
  <c r="G7441" i="153"/>
  <c r="E7442" i="153"/>
  <c r="F7442" i="153"/>
  <c r="G7442" i="153"/>
  <c r="E7443" i="153"/>
  <c r="F7443" i="153"/>
  <c r="G7443" i="153"/>
  <c r="E7444" i="153"/>
  <c r="F7444" i="153"/>
  <c r="G7444" i="153"/>
  <c r="E7445" i="153"/>
  <c r="F7445" i="153"/>
  <c r="G7445" i="153"/>
  <c r="E7446" i="153"/>
  <c r="F7446" i="153"/>
  <c r="G7446" i="153"/>
  <c r="E7447" i="153"/>
  <c r="F7447" i="153"/>
  <c r="G7447" i="153"/>
  <c r="E7448" i="153"/>
  <c r="F7448" i="153"/>
  <c r="G7448" i="153"/>
  <c r="E7449" i="153"/>
  <c r="F7449" i="153"/>
  <c r="G7449" i="153"/>
  <c r="E7450" i="153"/>
  <c r="F7450" i="153"/>
  <c r="G7450" i="153"/>
  <c r="E7451" i="153"/>
  <c r="F7451" i="153"/>
  <c r="G7451" i="153"/>
  <c r="E7452" i="153"/>
  <c r="F7452" i="153"/>
  <c r="G7452" i="153"/>
  <c r="E7453" i="153"/>
  <c r="F7453" i="153"/>
  <c r="G7453" i="153"/>
  <c r="E7454" i="153"/>
  <c r="F7454" i="153"/>
  <c r="G7454" i="153"/>
  <c r="E7455" i="153"/>
  <c r="F7455" i="153"/>
  <c r="G7455" i="153"/>
  <c r="E7456" i="153"/>
  <c r="F7456" i="153"/>
  <c r="G7456" i="153"/>
  <c r="E7457" i="153"/>
  <c r="F7457" i="153"/>
  <c r="G7457" i="153"/>
  <c r="E7458" i="153"/>
  <c r="F7458" i="153"/>
  <c r="G7458" i="153"/>
  <c r="E7459" i="153"/>
  <c r="F7459" i="153"/>
  <c r="G7459" i="153"/>
  <c r="E7460" i="153"/>
  <c r="F7460" i="153"/>
  <c r="G7460" i="153"/>
  <c r="E7461" i="153"/>
  <c r="F7461" i="153"/>
  <c r="G7461" i="153"/>
  <c r="E7462" i="153"/>
  <c r="F7462" i="153"/>
  <c r="G7462" i="153"/>
  <c r="E7463" i="153"/>
  <c r="F7463" i="153"/>
  <c r="G7463" i="153"/>
  <c r="E7464" i="153"/>
  <c r="F7464" i="153"/>
  <c r="G7464" i="153"/>
  <c r="E7465" i="153"/>
  <c r="F7465" i="153"/>
  <c r="G7465" i="153"/>
  <c r="E7466" i="153"/>
  <c r="F7466" i="153"/>
  <c r="G7466" i="153"/>
  <c r="E7467" i="153"/>
  <c r="F7467" i="153"/>
  <c r="G7467" i="153"/>
  <c r="E7468" i="153"/>
  <c r="F7468" i="153"/>
  <c r="G7468" i="153"/>
  <c r="E7469" i="153"/>
  <c r="F7469" i="153"/>
  <c r="G7469" i="153"/>
  <c r="E7470" i="153"/>
  <c r="F7470" i="153"/>
  <c r="G7470" i="153"/>
  <c r="E7471" i="153"/>
  <c r="F7471" i="153"/>
  <c r="G7471" i="153"/>
  <c r="E7472" i="153"/>
  <c r="F7472" i="153"/>
  <c r="G7472" i="153"/>
  <c r="E7473" i="153"/>
  <c r="F7473" i="153"/>
  <c r="G7473" i="153"/>
  <c r="E7474" i="153"/>
  <c r="F7474" i="153"/>
  <c r="G7474" i="153"/>
  <c r="E7475" i="153"/>
  <c r="F7475" i="153"/>
  <c r="G7475" i="153"/>
  <c r="E7476" i="153"/>
  <c r="F7476" i="153"/>
  <c r="G7476" i="153"/>
  <c r="E7477" i="153"/>
  <c r="F7477" i="153"/>
  <c r="G7477" i="153"/>
  <c r="E7478" i="153"/>
  <c r="F7478" i="153"/>
  <c r="G7478" i="153"/>
  <c r="E7479" i="153"/>
  <c r="F7479" i="153"/>
  <c r="G7479" i="153"/>
  <c r="E7480" i="153"/>
  <c r="F7480" i="153"/>
  <c r="G7480" i="153"/>
  <c r="E7481" i="153"/>
  <c r="F7481" i="153"/>
  <c r="G7481" i="153"/>
  <c r="E7482" i="153"/>
  <c r="F7482" i="153"/>
  <c r="G7482" i="153"/>
  <c r="E7483" i="153"/>
  <c r="F7483" i="153"/>
  <c r="G7483" i="153"/>
  <c r="E7484" i="153"/>
  <c r="F7484" i="153"/>
  <c r="G7484" i="153"/>
  <c r="E7485" i="153"/>
  <c r="F7485" i="153"/>
  <c r="G7485" i="153"/>
  <c r="E7486" i="153"/>
  <c r="F7486" i="153"/>
  <c r="G7486" i="153"/>
  <c r="E7487" i="153"/>
  <c r="F7487" i="153"/>
  <c r="G7487" i="153"/>
  <c r="E7488" i="153"/>
  <c r="F7488" i="153"/>
  <c r="G7488" i="153"/>
  <c r="E7489" i="153"/>
  <c r="F7489" i="153"/>
  <c r="G7489" i="153"/>
  <c r="E7490" i="153"/>
  <c r="F7490" i="153"/>
  <c r="G7490" i="153"/>
  <c r="E7491" i="153"/>
  <c r="F7491" i="153"/>
  <c r="G7491" i="153"/>
  <c r="E7492" i="153"/>
  <c r="F7492" i="153"/>
  <c r="G7492" i="153"/>
  <c r="E7493" i="153"/>
  <c r="F7493" i="153"/>
  <c r="G7493" i="153"/>
  <c r="E7494" i="153"/>
  <c r="F7494" i="153"/>
  <c r="G7494" i="153"/>
  <c r="E7495" i="153"/>
  <c r="F7495" i="153"/>
  <c r="G7495" i="153"/>
  <c r="E7496" i="153"/>
  <c r="F7496" i="153"/>
  <c r="G7496" i="153"/>
  <c r="E7497" i="153"/>
  <c r="F7497" i="153"/>
  <c r="G7497" i="153"/>
  <c r="E7498" i="153"/>
  <c r="F7498" i="153"/>
  <c r="G7498" i="153"/>
  <c r="E7499" i="153"/>
  <c r="F7499" i="153"/>
  <c r="G7499" i="153"/>
  <c r="E7500" i="153"/>
  <c r="F7500" i="153"/>
  <c r="G7500" i="153"/>
  <c r="E7501" i="153"/>
  <c r="F7501" i="153"/>
  <c r="G7501" i="153"/>
  <c r="E7502" i="153"/>
  <c r="F7502" i="153"/>
  <c r="G7502" i="153"/>
  <c r="E7503" i="153"/>
  <c r="F7503" i="153"/>
  <c r="G7503" i="153"/>
  <c r="E7504" i="153"/>
  <c r="F7504" i="153"/>
  <c r="G7504" i="153"/>
  <c r="E7505" i="153"/>
  <c r="F7505" i="153"/>
  <c r="G7505" i="153"/>
  <c r="E7506" i="153"/>
  <c r="F7506" i="153"/>
  <c r="G7506" i="153"/>
  <c r="E7507" i="153"/>
  <c r="F7507" i="153"/>
  <c r="G7507" i="153"/>
  <c r="E7508" i="153"/>
  <c r="F7508" i="153"/>
  <c r="G7508" i="153"/>
  <c r="E7509" i="153"/>
  <c r="F7509" i="153"/>
  <c r="G7509" i="153"/>
  <c r="E7510" i="153"/>
  <c r="F7510" i="153"/>
  <c r="G7510" i="153"/>
  <c r="E7511" i="153"/>
  <c r="F7511" i="153"/>
  <c r="G7511" i="153"/>
  <c r="E7512" i="153"/>
  <c r="F7512" i="153"/>
  <c r="G7512" i="153"/>
  <c r="E7513" i="153"/>
  <c r="F7513" i="153"/>
  <c r="G7513" i="153"/>
  <c r="E7514" i="153"/>
  <c r="F7514" i="153"/>
  <c r="G7514" i="153"/>
  <c r="E7515" i="153"/>
  <c r="F7515" i="153"/>
  <c r="G7515" i="153"/>
  <c r="E7516" i="153"/>
  <c r="F7516" i="153"/>
  <c r="G7516" i="153"/>
  <c r="E7517" i="153"/>
  <c r="F7517" i="153"/>
  <c r="G7517" i="153"/>
  <c r="E7518" i="153"/>
  <c r="F7518" i="153"/>
  <c r="G7518" i="153"/>
  <c r="E7519" i="153"/>
  <c r="F7519" i="153"/>
  <c r="G7519" i="153"/>
  <c r="E7520" i="153"/>
  <c r="F7520" i="153"/>
  <c r="G7520" i="153"/>
  <c r="E7521" i="153"/>
  <c r="F7521" i="153"/>
  <c r="G7521" i="153"/>
  <c r="E7522" i="153"/>
  <c r="F7522" i="153"/>
  <c r="G7522" i="153"/>
  <c r="E7523" i="153"/>
  <c r="F7523" i="153"/>
  <c r="G7523" i="153"/>
  <c r="E7524" i="153"/>
  <c r="F7524" i="153"/>
  <c r="G7524" i="153"/>
  <c r="E7525" i="153"/>
  <c r="F7525" i="153"/>
  <c r="G7525" i="153"/>
  <c r="E7526" i="153"/>
  <c r="F7526" i="153"/>
  <c r="G7526" i="153"/>
  <c r="E7527" i="153"/>
  <c r="F7527" i="153"/>
  <c r="G7527" i="153"/>
  <c r="E7528" i="153"/>
  <c r="F7528" i="153"/>
  <c r="G7528" i="153"/>
  <c r="E7529" i="153"/>
  <c r="F7529" i="153"/>
  <c r="G7529" i="153"/>
  <c r="E7530" i="153"/>
  <c r="F7530" i="153"/>
  <c r="G7530" i="153"/>
  <c r="E7531" i="153"/>
  <c r="F7531" i="153"/>
  <c r="G7531" i="153"/>
  <c r="E7532" i="153"/>
  <c r="F7532" i="153"/>
  <c r="G7532" i="153"/>
  <c r="E7533" i="153"/>
  <c r="F7533" i="153"/>
  <c r="G7533" i="153"/>
  <c r="E7534" i="153"/>
  <c r="F7534" i="153"/>
  <c r="G7534" i="153"/>
  <c r="E7535" i="153"/>
  <c r="F7535" i="153"/>
  <c r="G7535" i="153"/>
  <c r="E7536" i="153"/>
  <c r="F7536" i="153"/>
  <c r="G7536" i="153"/>
  <c r="E7537" i="153"/>
  <c r="F7537" i="153"/>
  <c r="G7537" i="153"/>
  <c r="E7538" i="153"/>
  <c r="F7538" i="153"/>
  <c r="G7538" i="153"/>
  <c r="E7539" i="153"/>
  <c r="F7539" i="153"/>
  <c r="G7539" i="153"/>
  <c r="E7540" i="153"/>
  <c r="F7540" i="153"/>
  <c r="G7540" i="153"/>
  <c r="E7541" i="153"/>
  <c r="F7541" i="153"/>
  <c r="G7541" i="153"/>
  <c r="E7542" i="153"/>
  <c r="F7542" i="153"/>
  <c r="G7542" i="153"/>
  <c r="E7543" i="153"/>
  <c r="F7543" i="153"/>
  <c r="G7543" i="153"/>
  <c r="E7544" i="153"/>
  <c r="F7544" i="153"/>
  <c r="G7544" i="153"/>
  <c r="E7545" i="153"/>
  <c r="F7545" i="153"/>
  <c r="G7545" i="153"/>
  <c r="E7546" i="153"/>
  <c r="F7546" i="153"/>
  <c r="G7546" i="153"/>
  <c r="E7547" i="153"/>
  <c r="F7547" i="153"/>
  <c r="G7547" i="153"/>
  <c r="E7548" i="153"/>
  <c r="F7548" i="153"/>
  <c r="G7548" i="153"/>
  <c r="E7549" i="153"/>
  <c r="F7549" i="153"/>
  <c r="G7549" i="153"/>
  <c r="E7550" i="153"/>
  <c r="F7550" i="153"/>
  <c r="G7550" i="153"/>
  <c r="E7551" i="153"/>
  <c r="F7551" i="153"/>
  <c r="G7551" i="153"/>
  <c r="E7552" i="153"/>
  <c r="F7552" i="153"/>
  <c r="G7552" i="153"/>
  <c r="E7553" i="153"/>
  <c r="F7553" i="153"/>
  <c r="G7553" i="153"/>
  <c r="E7554" i="153"/>
  <c r="F7554" i="153"/>
  <c r="G7554" i="153"/>
  <c r="E7555" i="153"/>
  <c r="F7555" i="153"/>
  <c r="G7555" i="153"/>
  <c r="E7556" i="153"/>
  <c r="F7556" i="153"/>
  <c r="G7556" i="153"/>
  <c r="E7557" i="153"/>
  <c r="F7557" i="153"/>
  <c r="G7557" i="153"/>
  <c r="E7558" i="153"/>
  <c r="F7558" i="153"/>
  <c r="G7558" i="153"/>
  <c r="E7559" i="153"/>
  <c r="F7559" i="153"/>
  <c r="G7559" i="153"/>
  <c r="E7560" i="153"/>
  <c r="F7560" i="153"/>
  <c r="G7560" i="153"/>
  <c r="E7561" i="153"/>
  <c r="F7561" i="153"/>
  <c r="G7561" i="153"/>
  <c r="E7562" i="153"/>
  <c r="F7562" i="153"/>
  <c r="G7562" i="153"/>
  <c r="E7563" i="153"/>
  <c r="F7563" i="153"/>
  <c r="G7563" i="153"/>
  <c r="E7564" i="153"/>
  <c r="F7564" i="153"/>
  <c r="G7564" i="153"/>
  <c r="E7565" i="153"/>
  <c r="F7565" i="153"/>
  <c r="G7565" i="153"/>
  <c r="E7566" i="153"/>
  <c r="F7566" i="153"/>
  <c r="G7566" i="153"/>
  <c r="E7567" i="153"/>
  <c r="F7567" i="153"/>
  <c r="G7567" i="153"/>
  <c r="E7568" i="153"/>
  <c r="F7568" i="153"/>
  <c r="G7568" i="153"/>
  <c r="E7569" i="153"/>
  <c r="F7569" i="153"/>
  <c r="G7569" i="153"/>
  <c r="E7570" i="153"/>
  <c r="F7570" i="153"/>
  <c r="G7570" i="153"/>
  <c r="E7571" i="153"/>
  <c r="F7571" i="153"/>
  <c r="G7571" i="153"/>
  <c r="E7572" i="153"/>
  <c r="F7572" i="153"/>
  <c r="G7572" i="153"/>
  <c r="E7573" i="153"/>
  <c r="F7573" i="153"/>
  <c r="G7573" i="153"/>
  <c r="E7574" i="153"/>
  <c r="F7574" i="153"/>
  <c r="G7574" i="153"/>
  <c r="E7575" i="153"/>
  <c r="F7575" i="153"/>
  <c r="G7575" i="153"/>
  <c r="E7576" i="153"/>
  <c r="F7576" i="153"/>
  <c r="G7576" i="153"/>
  <c r="E7577" i="153"/>
  <c r="F7577" i="153"/>
  <c r="G7577" i="153"/>
  <c r="E7578" i="153"/>
  <c r="F7578" i="153"/>
  <c r="G7578" i="153"/>
  <c r="E7579" i="153"/>
  <c r="F7579" i="153"/>
  <c r="G7579" i="153"/>
  <c r="E7580" i="153"/>
  <c r="F7580" i="153"/>
  <c r="G7580" i="153"/>
  <c r="E7581" i="153"/>
  <c r="F7581" i="153"/>
  <c r="G7581" i="153"/>
  <c r="E7582" i="153"/>
  <c r="F7582" i="153"/>
  <c r="G7582" i="153"/>
  <c r="E7583" i="153"/>
  <c r="F7583" i="153"/>
  <c r="G7583" i="153"/>
  <c r="E7584" i="153"/>
  <c r="F7584" i="153"/>
  <c r="G7584" i="153"/>
  <c r="E7585" i="153"/>
  <c r="F7585" i="153"/>
  <c r="G7585" i="153"/>
  <c r="E7586" i="153"/>
  <c r="F7586" i="153"/>
  <c r="G7586" i="153"/>
  <c r="E7587" i="153"/>
  <c r="F7587" i="153"/>
  <c r="G7587" i="153"/>
  <c r="E7588" i="153"/>
  <c r="F7588" i="153"/>
  <c r="G7588" i="153"/>
  <c r="E7589" i="153"/>
  <c r="F7589" i="153"/>
  <c r="G7589" i="153"/>
  <c r="E7590" i="153"/>
  <c r="F7590" i="153"/>
  <c r="G7590" i="153"/>
  <c r="E7591" i="153"/>
  <c r="F7591" i="153"/>
  <c r="G7591" i="153"/>
  <c r="E7592" i="153"/>
  <c r="F7592" i="153"/>
  <c r="G7592" i="153"/>
  <c r="E7593" i="153"/>
  <c r="F7593" i="153"/>
  <c r="G7593" i="153"/>
  <c r="E7594" i="153"/>
  <c r="F7594" i="153"/>
  <c r="G7594" i="153"/>
  <c r="E7595" i="153"/>
  <c r="F7595" i="153"/>
  <c r="G7595" i="153"/>
  <c r="E7596" i="153"/>
  <c r="F7596" i="153"/>
  <c r="G7596" i="153"/>
  <c r="E7597" i="153"/>
  <c r="F7597" i="153"/>
  <c r="G7597" i="153"/>
  <c r="E7598" i="153"/>
  <c r="F7598" i="153"/>
  <c r="G7598" i="153"/>
  <c r="E7599" i="153"/>
  <c r="F7599" i="153"/>
  <c r="G7599" i="153"/>
  <c r="E7600" i="153"/>
  <c r="F7600" i="153"/>
  <c r="G7600" i="153"/>
  <c r="E7601" i="153"/>
  <c r="F7601" i="153"/>
  <c r="G7601" i="153"/>
  <c r="E7602" i="153"/>
  <c r="F7602" i="153"/>
  <c r="G7602" i="153"/>
  <c r="E7603" i="153"/>
  <c r="F7603" i="153"/>
  <c r="G7603" i="153"/>
  <c r="E7604" i="153"/>
  <c r="F7604" i="153"/>
  <c r="G7604" i="153"/>
  <c r="E7605" i="153"/>
  <c r="F7605" i="153"/>
  <c r="G7605" i="153"/>
  <c r="E7606" i="153"/>
  <c r="F7606" i="153"/>
  <c r="G7606" i="153"/>
  <c r="E7607" i="153"/>
  <c r="F7607" i="153"/>
  <c r="G7607" i="153"/>
  <c r="E7608" i="153"/>
  <c r="F7608" i="153"/>
  <c r="G7608" i="153"/>
  <c r="E7609" i="153"/>
  <c r="F7609" i="153"/>
  <c r="G7609" i="153"/>
  <c r="E7610" i="153"/>
  <c r="F7610" i="153"/>
  <c r="G7610" i="153"/>
  <c r="E7611" i="153"/>
  <c r="F7611" i="153"/>
  <c r="G7611" i="153"/>
  <c r="E7612" i="153"/>
  <c r="F7612" i="153"/>
  <c r="G7612" i="153"/>
  <c r="E7613" i="153"/>
  <c r="F7613" i="153"/>
  <c r="G7613" i="153"/>
  <c r="E7614" i="153"/>
  <c r="F7614" i="153"/>
  <c r="G7614" i="153"/>
  <c r="E7615" i="153"/>
  <c r="F7615" i="153"/>
  <c r="G7615" i="153"/>
  <c r="E7616" i="153"/>
  <c r="F7616" i="153"/>
  <c r="G7616" i="153"/>
  <c r="E7617" i="153"/>
  <c r="F7617" i="153"/>
  <c r="G7617" i="153"/>
  <c r="E7618" i="153"/>
  <c r="F7618" i="153"/>
  <c r="G7618" i="153"/>
  <c r="E7619" i="153"/>
  <c r="F7619" i="153"/>
  <c r="G7619" i="153"/>
  <c r="E7620" i="153"/>
  <c r="F7620" i="153"/>
  <c r="G7620" i="153"/>
  <c r="E7621" i="153"/>
  <c r="F7621" i="153"/>
  <c r="G7621" i="153"/>
  <c r="E7622" i="153"/>
  <c r="F7622" i="153"/>
  <c r="G7622" i="153"/>
  <c r="E7623" i="153"/>
  <c r="F7623" i="153"/>
  <c r="G7623" i="153"/>
  <c r="E7624" i="153"/>
  <c r="F7624" i="153"/>
  <c r="G7624" i="153"/>
  <c r="E7625" i="153"/>
  <c r="F7625" i="153"/>
  <c r="G7625" i="153"/>
  <c r="E7626" i="153"/>
  <c r="F7626" i="153"/>
  <c r="G7626" i="153"/>
  <c r="E7627" i="153"/>
  <c r="F7627" i="153"/>
  <c r="G7627" i="153"/>
  <c r="E7628" i="153"/>
  <c r="F7628" i="153"/>
  <c r="G7628" i="153"/>
  <c r="E7629" i="153"/>
  <c r="F7629" i="153"/>
  <c r="G7629" i="153"/>
  <c r="E7630" i="153"/>
  <c r="F7630" i="153"/>
  <c r="G7630" i="153"/>
  <c r="E7631" i="153"/>
  <c r="F7631" i="153"/>
  <c r="G7631" i="153"/>
  <c r="E7632" i="153"/>
  <c r="F7632" i="153"/>
  <c r="G7632" i="153"/>
  <c r="E7633" i="153"/>
  <c r="F7633" i="153"/>
  <c r="G7633" i="153"/>
  <c r="E7634" i="153"/>
  <c r="F7634" i="153"/>
  <c r="G7634" i="153"/>
  <c r="E7635" i="153"/>
  <c r="F7635" i="153"/>
  <c r="G7635" i="153"/>
  <c r="E7636" i="153"/>
  <c r="F7636" i="153"/>
  <c r="G7636" i="153"/>
  <c r="E7637" i="153"/>
  <c r="F7637" i="153"/>
  <c r="G7637" i="153"/>
  <c r="E7638" i="153"/>
  <c r="F7638" i="153"/>
  <c r="G7638" i="153"/>
  <c r="E7639" i="153"/>
  <c r="F7639" i="153"/>
  <c r="G7639" i="153"/>
  <c r="E7640" i="153"/>
  <c r="F7640" i="153"/>
  <c r="G7640" i="153"/>
  <c r="E7641" i="153"/>
  <c r="F7641" i="153"/>
  <c r="G7641" i="153"/>
  <c r="E7642" i="153"/>
  <c r="F7642" i="153"/>
  <c r="G7642" i="153"/>
  <c r="E7643" i="153"/>
  <c r="F7643" i="153"/>
  <c r="G7643" i="153"/>
  <c r="E7644" i="153"/>
  <c r="F7644" i="153"/>
  <c r="G7644" i="153"/>
  <c r="E7645" i="153"/>
  <c r="F7645" i="153"/>
  <c r="G7645" i="153"/>
  <c r="E7646" i="153"/>
  <c r="F7646" i="153"/>
  <c r="G7646" i="153"/>
  <c r="E7647" i="153"/>
  <c r="F7647" i="153"/>
  <c r="G7647" i="153"/>
  <c r="E7648" i="153"/>
  <c r="F7648" i="153"/>
  <c r="G7648" i="153"/>
  <c r="E7649" i="153"/>
  <c r="F7649" i="153"/>
  <c r="G7649" i="153"/>
  <c r="E7650" i="153"/>
  <c r="F7650" i="153"/>
  <c r="G7650" i="153"/>
  <c r="E7651" i="153"/>
  <c r="F7651" i="153"/>
  <c r="G7651" i="153"/>
  <c r="E7652" i="153"/>
  <c r="F7652" i="153"/>
  <c r="G7652" i="153"/>
  <c r="E7653" i="153"/>
  <c r="F7653" i="153"/>
  <c r="G7653" i="153"/>
  <c r="E7654" i="153"/>
  <c r="F7654" i="153"/>
  <c r="G7654" i="153"/>
  <c r="E7655" i="153"/>
  <c r="F7655" i="153"/>
  <c r="G7655" i="153"/>
  <c r="E7656" i="153"/>
  <c r="F7656" i="153"/>
  <c r="G7656" i="153"/>
  <c r="E7657" i="153"/>
  <c r="F7657" i="153"/>
  <c r="G7657" i="153"/>
  <c r="E7658" i="153"/>
  <c r="F7658" i="153"/>
  <c r="G7658" i="153"/>
  <c r="E7659" i="153"/>
  <c r="F7659" i="153"/>
  <c r="G7659" i="153"/>
  <c r="E7660" i="153"/>
  <c r="F7660" i="153"/>
  <c r="G7660" i="153"/>
  <c r="E7661" i="153"/>
  <c r="F7661" i="153"/>
  <c r="G7661" i="153"/>
  <c r="E7662" i="153"/>
  <c r="F7662" i="153"/>
  <c r="G7662" i="153"/>
  <c r="E7663" i="153"/>
  <c r="F7663" i="153"/>
  <c r="G7663" i="153"/>
  <c r="E7664" i="153"/>
  <c r="F7664" i="153"/>
  <c r="G7664" i="153"/>
  <c r="E7665" i="153"/>
  <c r="F7665" i="153"/>
  <c r="G7665" i="153"/>
  <c r="E7666" i="153"/>
  <c r="F7666" i="153"/>
  <c r="G7666" i="153"/>
  <c r="E7667" i="153"/>
  <c r="F7667" i="153"/>
  <c r="G7667" i="153"/>
  <c r="E7668" i="153"/>
  <c r="F7668" i="153"/>
  <c r="G7668" i="153"/>
  <c r="E7669" i="153"/>
  <c r="F7669" i="153"/>
  <c r="G7669" i="153"/>
  <c r="E7670" i="153"/>
  <c r="F7670" i="153"/>
  <c r="G7670" i="153"/>
  <c r="E7671" i="153"/>
  <c r="F7671" i="153"/>
  <c r="G7671" i="153"/>
  <c r="E7672" i="153"/>
  <c r="F7672" i="153"/>
  <c r="G7672" i="153"/>
  <c r="E7673" i="153"/>
  <c r="F7673" i="153"/>
  <c r="G7673" i="153"/>
  <c r="E7674" i="153"/>
  <c r="F7674" i="153"/>
  <c r="G7674" i="153"/>
  <c r="E7675" i="153"/>
  <c r="F7675" i="153"/>
  <c r="G7675" i="153"/>
  <c r="E7676" i="153"/>
  <c r="F7676" i="153"/>
  <c r="G7676" i="153"/>
  <c r="E7677" i="153"/>
  <c r="F7677" i="153"/>
  <c r="G7677" i="153"/>
  <c r="E7678" i="153"/>
  <c r="F7678" i="153"/>
  <c r="G7678" i="153"/>
  <c r="E7679" i="153"/>
  <c r="F7679" i="153"/>
  <c r="G7679" i="153"/>
  <c r="E7680" i="153"/>
  <c r="F7680" i="153"/>
  <c r="G7680" i="153"/>
  <c r="E7681" i="153"/>
  <c r="F7681" i="153"/>
  <c r="G7681" i="153"/>
  <c r="E7682" i="153"/>
  <c r="F7682" i="153"/>
  <c r="G7682" i="153"/>
  <c r="E7683" i="153"/>
  <c r="F7683" i="153"/>
  <c r="G7683" i="153"/>
  <c r="E7684" i="153"/>
  <c r="F7684" i="153"/>
  <c r="G7684" i="153"/>
  <c r="E7685" i="153"/>
  <c r="F7685" i="153"/>
  <c r="G7685" i="153"/>
  <c r="E7686" i="153"/>
  <c r="F7686" i="153"/>
  <c r="G7686" i="153"/>
  <c r="E7687" i="153"/>
  <c r="F7687" i="153"/>
  <c r="G7687" i="153"/>
  <c r="E7688" i="153"/>
  <c r="F7688" i="153"/>
  <c r="G7688" i="153"/>
  <c r="E7689" i="153"/>
  <c r="F7689" i="153"/>
  <c r="G7689" i="153"/>
  <c r="E7690" i="153"/>
  <c r="F7690" i="153"/>
  <c r="G7690" i="153"/>
  <c r="E7691" i="153"/>
  <c r="F7691" i="153"/>
  <c r="G7691" i="153"/>
  <c r="E7692" i="153"/>
  <c r="F7692" i="153"/>
  <c r="G7692" i="153"/>
  <c r="E7693" i="153"/>
  <c r="F7693" i="153"/>
  <c r="G7693" i="153"/>
  <c r="E7694" i="153"/>
  <c r="F7694" i="153"/>
  <c r="G7694" i="153"/>
  <c r="E7695" i="153"/>
  <c r="F7695" i="153"/>
  <c r="G7695" i="153"/>
  <c r="E7696" i="153"/>
  <c r="F7696" i="153"/>
  <c r="G7696" i="153"/>
  <c r="E7697" i="153"/>
  <c r="F7697" i="153"/>
  <c r="G7697" i="153"/>
  <c r="E7698" i="153"/>
  <c r="F7698" i="153"/>
  <c r="G7698" i="153"/>
  <c r="E7699" i="153"/>
  <c r="F7699" i="153"/>
  <c r="G7699" i="153"/>
  <c r="E7700" i="153"/>
  <c r="F7700" i="153"/>
  <c r="G7700" i="153"/>
  <c r="E7701" i="153"/>
  <c r="F7701" i="153"/>
  <c r="G7701" i="153"/>
  <c r="E7702" i="153"/>
  <c r="F7702" i="153"/>
  <c r="G7702" i="153"/>
  <c r="E7703" i="153"/>
  <c r="F7703" i="153"/>
  <c r="G7703" i="153"/>
  <c r="E7704" i="153"/>
  <c r="F7704" i="153"/>
  <c r="G7704" i="153"/>
  <c r="E7705" i="153"/>
  <c r="F7705" i="153"/>
  <c r="G7705" i="153"/>
  <c r="E7706" i="153"/>
  <c r="F7706" i="153"/>
  <c r="G7706" i="153"/>
  <c r="E7707" i="153"/>
  <c r="F7707" i="153"/>
  <c r="G7707" i="153"/>
  <c r="E7708" i="153"/>
  <c r="F7708" i="153"/>
  <c r="G7708" i="153"/>
  <c r="E7709" i="153"/>
  <c r="F7709" i="153"/>
  <c r="G7709" i="153"/>
  <c r="E7710" i="153"/>
  <c r="F7710" i="153"/>
  <c r="G7710" i="153"/>
  <c r="E7711" i="153"/>
  <c r="F7711" i="153"/>
  <c r="G7711" i="153"/>
  <c r="E7712" i="153"/>
  <c r="F7712" i="153"/>
  <c r="G7712" i="153"/>
  <c r="E7713" i="153"/>
  <c r="F7713" i="153"/>
  <c r="G7713" i="153"/>
  <c r="E7714" i="153"/>
  <c r="F7714" i="153"/>
  <c r="G7714" i="153"/>
  <c r="E7715" i="153"/>
  <c r="F7715" i="153"/>
  <c r="G7715" i="153"/>
  <c r="E7716" i="153"/>
  <c r="F7716" i="153"/>
  <c r="G7716" i="153"/>
  <c r="E7717" i="153"/>
  <c r="F7717" i="153"/>
  <c r="G7717" i="153"/>
  <c r="E7718" i="153"/>
  <c r="F7718" i="153"/>
  <c r="G7718" i="153"/>
  <c r="E7719" i="153"/>
  <c r="F7719" i="153"/>
  <c r="G7719" i="153"/>
  <c r="E7720" i="153"/>
  <c r="F7720" i="153"/>
  <c r="G7720" i="153"/>
  <c r="E7721" i="153"/>
  <c r="F7721" i="153"/>
  <c r="G7721" i="153"/>
  <c r="E7722" i="153"/>
  <c r="F7722" i="153"/>
  <c r="G7722" i="153"/>
  <c r="E7723" i="153"/>
  <c r="F7723" i="153"/>
  <c r="G7723" i="153"/>
  <c r="E7724" i="153"/>
  <c r="F7724" i="153"/>
  <c r="G7724" i="153"/>
  <c r="E7725" i="153"/>
  <c r="F7725" i="153"/>
  <c r="G7725" i="153"/>
  <c r="E7726" i="153"/>
  <c r="F7726" i="153"/>
  <c r="G7726" i="153"/>
  <c r="E7727" i="153"/>
  <c r="F7727" i="153"/>
  <c r="G7727" i="153"/>
  <c r="E7728" i="153"/>
  <c r="F7728" i="153"/>
  <c r="G7728" i="153"/>
  <c r="E7729" i="153"/>
  <c r="F7729" i="153"/>
  <c r="G7729" i="153"/>
  <c r="E7730" i="153"/>
  <c r="F7730" i="153"/>
  <c r="G7730" i="153"/>
  <c r="E7731" i="153"/>
  <c r="F7731" i="153"/>
  <c r="G7731" i="153"/>
  <c r="E7732" i="153"/>
  <c r="F7732" i="153"/>
  <c r="G7732" i="153"/>
  <c r="E7733" i="153"/>
  <c r="F7733" i="153"/>
  <c r="G7733" i="153"/>
  <c r="E7734" i="153"/>
  <c r="F7734" i="153"/>
  <c r="G7734" i="153"/>
  <c r="E7735" i="153"/>
  <c r="F7735" i="153"/>
  <c r="G7735" i="153"/>
  <c r="E7736" i="153"/>
  <c r="F7736" i="153"/>
  <c r="G7736" i="153"/>
  <c r="E7737" i="153"/>
  <c r="F7737" i="153"/>
  <c r="G7737" i="153"/>
  <c r="E7738" i="153"/>
  <c r="F7738" i="153"/>
  <c r="G7738" i="153"/>
  <c r="E7739" i="153"/>
  <c r="F7739" i="153"/>
  <c r="G7739" i="153"/>
  <c r="E7740" i="153"/>
  <c r="F7740" i="153"/>
  <c r="G7740" i="153"/>
  <c r="E7741" i="153"/>
  <c r="F7741" i="153"/>
  <c r="G7741" i="153"/>
  <c r="E7742" i="153"/>
  <c r="F7742" i="153"/>
  <c r="G7742" i="153"/>
  <c r="E7743" i="153"/>
  <c r="F7743" i="153"/>
  <c r="G7743" i="153"/>
  <c r="E7744" i="153"/>
  <c r="F7744" i="153"/>
  <c r="G7744" i="153"/>
  <c r="E7745" i="153"/>
  <c r="F7745" i="153"/>
  <c r="G7745" i="153"/>
  <c r="E7746" i="153"/>
  <c r="F7746" i="153"/>
  <c r="G7746" i="153"/>
  <c r="E7747" i="153"/>
  <c r="F7747" i="153"/>
  <c r="G7747" i="153"/>
  <c r="E7748" i="153"/>
  <c r="F7748" i="153"/>
  <c r="G7748" i="153"/>
  <c r="E7749" i="153"/>
  <c r="F7749" i="153"/>
  <c r="G7749" i="153"/>
  <c r="E7750" i="153"/>
  <c r="F7750" i="153"/>
  <c r="G7750" i="153"/>
  <c r="E7751" i="153"/>
  <c r="F7751" i="153"/>
  <c r="G7751" i="153"/>
  <c r="E7752" i="153"/>
  <c r="F7752" i="153"/>
  <c r="G7752" i="153"/>
  <c r="E7753" i="153"/>
  <c r="F7753" i="153"/>
  <c r="G7753" i="153"/>
  <c r="E7754" i="153"/>
  <c r="F7754" i="153"/>
  <c r="G7754" i="153"/>
  <c r="E7755" i="153"/>
  <c r="F7755" i="153"/>
  <c r="G7755" i="153"/>
  <c r="E7756" i="153"/>
  <c r="F7756" i="153"/>
  <c r="G7756" i="153"/>
  <c r="E7757" i="153"/>
  <c r="F7757" i="153"/>
  <c r="G7757" i="153"/>
  <c r="E7758" i="153"/>
  <c r="F7758" i="153"/>
  <c r="G7758" i="153"/>
  <c r="E7759" i="153"/>
  <c r="F7759" i="153"/>
  <c r="G7759" i="153"/>
  <c r="E7760" i="153"/>
  <c r="F7760" i="153"/>
  <c r="G7760" i="153"/>
  <c r="E7761" i="153"/>
  <c r="F7761" i="153"/>
  <c r="G7761" i="153"/>
  <c r="E7762" i="153"/>
  <c r="F7762" i="153"/>
  <c r="G7762" i="153"/>
  <c r="E7763" i="153"/>
  <c r="F7763" i="153"/>
  <c r="G7763" i="153"/>
  <c r="E7764" i="153"/>
  <c r="F7764" i="153"/>
  <c r="G7764" i="153"/>
  <c r="E7765" i="153"/>
  <c r="F7765" i="153"/>
  <c r="G7765" i="153"/>
  <c r="E7766" i="153"/>
  <c r="F7766" i="153"/>
  <c r="G7766" i="153"/>
  <c r="E7767" i="153"/>
  <c r="F7767" i="153"/>
  <c r="G7767" i="153"/>
  <c r="E7768" i="153"/>
  <c r="F7768" i="153"/>
  <c r="G7768" i="153"/>
  <c r="E7769" i="153"/>
  <c r="F7769" i="153"/>
  <c r="G7769" i="153"/>
  <c r="E7770" i="153"/>
  <c r="F7770" i="153"/>
  <c r="G7770" i="153"/>
  <c r="E7771" i="153"/>
  <c r="F7771" i="153"/>
  <c r="G7771" i="153"/>
  <c r="E7772" i="153"/>
  <c r="F7772" i="153"/>
  <c r="G7772" i="153"/>
  <c r="E7773" i="153"/>
  <c r="F7773" i="153"/>
  <c r="G7773" i="153"/>
  <c r="E7774" i="153"/>
  <c r="F7774" i="153"/>
  <c r="G7774" i="153"/>
  <c r="E7775" i="153"/>
  <c r="F7775" i="153"/>
  <c r="G7775" i="153"/>
  <c r="E7776" i="153"/>
  <c r="F7776" i="153"/>
  <c r="G7776" i="153"/>
  <c r="E7777" i="153"/>
  <c r="F7777" i="153"/>
  <c r="G7777" i="153"/>
  <c r="E7778" i="153"/>
  <c r="F7778" i="153"/>
  <c r="G7778" i="153"/>
  <c r="E7779" i="153"/>
  <c r="F7779" i="153"/>
  <c r="G7779" i="153"/>
  <c r="E7780" i="153"/>
  <c r="F7780" i="153"/>
  <c r="G7780" i="153"/>
  <c r="E7781" i="153"/>
  <c r="F7781" i="153"/>
  <c r="G7781" i="153"/>
  <c r="E7782" i="153"/>
  <c r="F7782" i="153"/>
  <c r="G7782" i="153"/>
  <c r="E7783" i="153"/>
  <c r="F7783" i="153"/>
  <c r="G7783" i="153"/>
  <c r="E7784" i="153"/>
  <c r="F7784" i="153"/>
  <c r="G7784" i="153"/>
  <c r="E7785" i="153"/>
  <c r="F7785" i="153"/>
  <c r="G7785" i="153"/>
  <c r="E7786" i="153"/>
  <c r="F7786" i="153"/>
  <c r="G7786" i="153"/>
  <c r="E7787" i="153"/>
  <c r="F7787" i="153"/>
  <c r="G7787" i="153"/>
  <c r="E7788" i="153"/>
  <c r="F7788" i="153"/>
  <c r="G7788" i="153"/>
  <c r="E7789" i="153"/>
  <c r="F7789" i="153"/>
  <c r="G7789" i="153"/>
  <c r="E7790" i="153"/>
  <c r="F7790" i="153"/>
  <c r="G7790" i="153"/>
  <c r="E7791" i="153"/>
  <c r="F7791" i="153"/>
  <c r="G7791" i="153"/>
  <c r="E7792" i="153"/>
  <c r="F7792" i="153"/>
  <c r="G7792" i="153"/>
  <c r="E7793" i="153"/>
  <c r="F7793" i="153"/>
  <c r="G7793" i="153"/>
  <c r="E7794" i="153"/>
  <c r="F7794" i="153"/>
  <c r="G7794" i="153"/>
  <c r="E7795" i="153"/>
  <c r="F7795" i="153"/>
  <c r="G7795" i="153"/>
  <c r="E7796" i="153"/>
  <c r="F7796" i="153"/>
  <c r="G7796" i="153"/>
  <c r="E7797" i="153"/>
  <c r="F7797" i="153"/>
  <c r="G7797" i="153"/>
  <c r="E7798" i="153"/>
  <c r="F7798" i="153"/>
  <c r="G7798" i="153"/>
  <c r="E7799" i="153"/>
  <c r="F7799" i="153"/>
  <c r="G7799" i="153"/>
  <c r="E7800" i="153"/>
  <c r="F7800" i="153"/>
  <c r="G7800" i="153"/>
  <c r="E7801" i="153"/>
  <c r="F7801" i="153"/>
  <c r="G7801" i="153"/>
  <c r="E7802" i="153"/>
  <c r="F7802" i="153"/>
  <c r="G7802" i="153"/>
  <c r="E7803" i="153"/>
  <c r="F7803" i="153"/>
  <c r="G7803" i="153"/>
  <c r="E7804" i="153"/>
  <c r="F7804" i="153"/>
  <c r="G7804" i="153"/>
  <c r="E7805" i="153"/>
  <c r="F7805" i="153"/>
  <c r="G7805" i="153"/>
  <c r="E7806" i="153"/>
  <c r="F7806" i="153"/>
  <c r="G7806" i="153"/>
  <c r="E7807" i="153"/>
  <c r="F7807" i="153"/>
  <c r="G7807" i="153"/>
  <c r="E7808" i="153"/>
  <c r="F7808" i="153"/>
  <c r="G7808" i="153"/>
  <c r="E7809" i="153"/>
  <c r="F7809" i="153"/>
  <c r="G7809" i="153"/>
  <c r="E7810" i="153"/>
  <c r="F7810" i="153"/>
  <c r="G7810" i="153"/>
  <c r="E7811" i="153"/>
  <c r="F7811" i="153"/>
  <c r="G7811" i="153"/>
  <c r="E7812" i="153"/>
  <c r="F7812" i="153"/>
  <c r="G7812" i="153"/>
  <c r="E7813" i="153"/>
  <c r="F7813" i="153"/>
  <c r="G7813" i="153"/>
  <c r="E7814" i="153"/>
  <c r="F7814" i="153"/>
  <c r="G7814" i="153"/>
  <c r="E7815" i="153"/>
  <c r="F7815" i="153"/>
  <c r="G7815" i="153"/>
  <c r="E7816" i="153"/>
  <c r="F7816" i="153"/>
  <c r="G7816" i="153"/>
  <c r="E7817" i="153"/>
  <c r="F7817" i="153"/>
  <c r="G7817" i="153"/>
  <c r="E7818" i="153"/>
  <c r="F7818" i="153"/>
  <c r="G7818" i="153"/>
  <c r="E7819" i="153"/>
  <c r="F7819" i="153"/>
  <c r="G7819" i="153"/>
  <c r="E7820" i="153"/>
  <c r="F7820" i="153"/>
  <c r="G7820" i="153"/>
  <c r="E7821" i="153"/>
  <c r="F7821" i="153"/>
  <c r="G7821" i="153"/>
  <c r="E7822" i="153"/>
  <c r="F7822" i="153"/>
  <c r="G7822" i="153"/>
  <c r="E7823" i="153"/>
  <c r="F7823" i="153"/>
  <c r="G7823" i="153"/>
  <c r="E7824" i="153"/>
  <c r="F7824" i="153"/>
  <c r="G7824" i="153"/>
  <c r="E7825" i="153"/>
  <c r="F7825" i="153"/>
  <c r="G7825" i="153"/>
  <c r="E7826" i="153"/>
  <c r="F7826" i="153"/>
  <c r="G7826" i="153"/>
  <c r="E7827" i="153"/>
  <c r="F7827" i="153"/>
  <c r="G7827" i="153"/>
  <c r="E7828" i="153"/>
  <c r="F7828" i="153"/>
  <c r="G7828" i="153"/>
  <c r="E7829" i="153"/>
  <c r="F7829" i="153"/>
  <c r="G7829" i="153"/>
  <c r="E7830" i="153"/>
  <c r="F7830" i="153"/>
  <c r="G7830" i="153"/>
  <c r="E7831" i="153"/>
  <c r="F7831" i="153"/>
  <c r="G7831" i="153"/>
  <c r="E7832" i="153"/>
  <c r="F7832" i="153"/>
  <c r="G7832" i="153"/>
  <c r="E7833" i="153"/>
  <c r="F7833" i="153"/>
  <c r="G7833" i="153"/>
  <c r="E7834" i="153"/>
  <c r="F7834" i="153"/>
  <c r="G7834" i="153"/>
  <c r="E7835" i="153"/>
  <c r="F7835" i="153"/>
  <c r="G7835" i="153"/>
  <c r="E7836" i="153"/>
  <c r="F7836" i="153"/>
  <c r="G7836" i="153"/>
  <c r="E7837" i="153"/>
  <c r="F7837" i="153"/>
  <c r="G7837" i="153"/>
  <c r="E7838" i="153"/>
  <c r="F7838" i="153"/>
  <c r="G7838" i="153"/>
  <c r="E7839" i="153"/>
  <c r="F7839" i="153"/>
  <c r="G7839" i="153"/>
  <c r="E7840" i="153"/>
  <c r="F7840" i="153"/>
  <c r="G7840" i="153"/>
  <c r="E7841" i="153"/>
  <c r="F7841" i="153"/>
  <c r="G7841" i="153"/>
  <c r="E7842" i="153"/>
  <c r="F7842" i="153"/>
  <c r="G7842" i="153"/>
  <c r="E7843" i="153"/>
  <c r="F7843" i="153"/>
  <c r="G7843" i="153"/>
  <c r="E7844" i="153"/>
  <c r="F7844" i="153"/>
  <c r="G7844" i="153"/>
  <c r="E7845" i="153"/>
  <c r="F7845" i="153"/>
  <c r="G7845" i="153"/>
  <c r="E7846" i="153"/>
  <c r="F7846" i="153"/>
  <c r="G7846" i="153"/>
  <c r="E7847" i="153"/>
  <c r="F7847" i="153"/>
  <c r="G7847" i="153"/>
  <c r="E7848" i="153"/>
  <c r="F7848" i="153"/>
  <c r="G7848" i="153"/>
  <c r="E7849" i="153"/>
  <c r="F7849" i="153"/>
  <c r="G7849" i="153"/>
  <c r="E7850" i="153"/>
  <c r="F7850" i="153"/>
  <c r="G7850" i="153"/>
  <c r="E7851" i="153"/>
  <c r="F7851" i="153"/>
  <c r="G7851" i="153"/>
  <c r="E7852" i="153"/>
  <c r="F7852" i="153"/>
  <c r="G7852" i="153"/>
  <c r="E7853" i="153"/>
  <c r="F7853" i="153"/>
  <c r="G7853" i="153"/>
  <c r="E7854" i="153"/>
  <c r="F7854" i="153"/>
  <c r="G7854" i="153"/>
  <c r="E7855" i="153"/>
  <c r="F7855" i="153"/>
  <c r="G7855" i="153"/>
  <c r="E7856" i="153"/>
  <c r="F7856" i="153"/>
  <c r="G7856" i="153"/>
  <c r="E7857" i="153"/>
  <c r="F7857" i="153"/>
  <c r="G7857" i="153"/>
  <c r="E7858" i="153"/>
  <c r="F7858" i="153"/>
  <c r="G7858" i="153"/>
  <c r="E7859" i="153"/>
  <c r="F7859" i="153"/>
  <c r="G7859" i="153"/>
  <c r="E7860" i="153"/>
  <c r="F7860" i="153"/>
  <c r="G7860" i="153"/>
  <c r="E7861" i="153"/>
  <c r="F7861" i="153"/>
  <c r="G7861" i="153"/>
  <c r="E7862" i="153"/>
  <c r="F7862" i="153"/>
  <c r="G7862" i="153"/>
  <c r="E7863" i="153"/>
  <c r="F7863" i="153"/>
  <c r="G7863" i="153"/>
  <c r="E7864" i="153"/>
  <c r="F7864" i="153"/>
  <c r="G7864" i="153"/>
  <c r="E7865" i="153"/>
  <c r="F7865" i="153"/>
  <c r="G7865" i="153"/>
  <c r="E7866" i="153"/>
  <c r="F7866" i="153"/>
  <c r="G7866" i="153"/>
  <c r="E7867" i="153"/>
  <c r="F7867" i="153"/>
  <c r="G7867" i="153"/>
  <c r="E7868" i="153"/>
  <c r="F7868" i="153"/>
  <c r="G7868" i="153"/>
  <c r="E7869" i="153"/>
  <c r="F7869" i="153"/>
  <c r="G7869" i="153"/>
  <c r="E7870" i="153"/>
  <c r="F7870" i="153"/>
  <c r="G7870" i="153"/>
  <c r="E7871" i="153"/>
  <c r="F7871" i="153"/>
  <c r="G7871" i="153"/>
  <c r="E7872" i="153"/>
  <c r="F7872" i="153"/>
  <c r="G7872" i="153"/>
  <c r="E7873" i="153"/>
  <c r="F7873" i="153"/>
  <c r="G7873" i="153"/>
  <c r="E7874" i="153"/>
  <c r="F7874" i="153"/>
  <c r="G7874" i="153"/>
  <c r="E7875" i="153"/>
  <c r="F7875" i="153"/>
  <c r="G7875" i="153"/>
  <c r="E7876" i="153"/>
  <c r="F7876" i="153"/>
  <c r="G7876" i="153"/>
  <c r="E7877" i="153"/>
  <c r="F7877" i="153"/>
  <c r="G7877" i="153"/>
  <c r="E7878" i="153"/>
  <c r="F7878" i="153"/>
  <c r="G7878" i="153"/>
  <c r="E7879" i="153"/>
  <c r="F7879" i="153"/>
  <c r="G7879" i="153"/>
  <c r="E7880" i="153"/>
  <c r="F7880" i="153"/>
  <c r="G7880" i="153"/>
  <c r="E7881" i="153"/>
  <c r="F7881" i="153"/>
  <c r="G7881" i="153"/>
  <c r="E7882" i="153"/>
  <c r="F7882" i="153"/>
  <c r="G7882" i="153"/>
  <c r="E7883" i="153"/>
  <c r="F7883" i="153"/>
  <c r="G7883" i="153"/>
  <c r="E7884" i="153"/>
  <c r="F7884" i="153"/>
  <c r="G7884" i="153"/>
  <c r="E7885" i="153"/>
  <c r="F7885" i="153"/>
  <c r="G7885" i="153"/>
  <c r="E7886" i="153"/>
  <c r="F7886" i="153"/>
  <c r="G7886" i="153"/>
  <c r="E7887" i="153"/>
  <c r="F7887" i="153"/>
  <c r="G7887" i="153"/>
  <c r="E7888" i="153"/>
  <c r="F7888" i="153"/>
  <c r="G7888" i="153"/>
  <c r="E7889" i="153"/>
  <c r="F7889" i="153"/>
  <c r="G7889" i="153"/>
  <c r="E7890" i="153"/>
  <c r="F7890" i="153"/>
  <c r="G7890" i="153"/>
  <c r="E7891" i="153"/>
  <c r="F7891" i="153"/>
  <c r="G7891" i="153"/>
  <c r="E7892" i="153"/>
  <c r="F7892" i="153"/>
  <c r="G7892" i="153"/>
  <c r="E7893" i="153"/>
  <c r="F7893" i="153"/>
  <c r="G7893" i="153"/>
  <c r="E7894" i="153"/>
  <c r="F7894" i="153"/>
  <c r="G7894" i="153"/>
  <c r="E7895" i="153"/>
  <c r="F7895" i="153"/>
  <c r="G7895" i="153"/>
  <c r="E7896" i="153"/>
  <c r="F7896" i="153"/>
  <c r="G7896" i="153"/>
  <c r="E7897" i="153"/>
  <c r="F7897" i="153"/>
  <c r="G7897" i="153"/>
  <c r="E7898" i="153"/>
  <c r="F7898" i="153"/>
  <c r="G7898" i="153"/>
  <c r="E7899" i="153"/>
  <c r="F7899" i="153"/>
  <c r="G7899" i="153"/>
  <c r="E7900" i="153"/>
  <c r="F7900" i="153"/>
  <c r="G7900" i="153"/>
  <c r="E7901" i="153"/>
  <c r="F7901" i="153"/>
  <c r="G7901" i="153"/>
  <c r="E7902" i="153"/>
  <c r="F7902" i="153"/>
  <c r="G7902" i="153"/>
  <c r="E7903" i="153"/>
  <c r="F7903" i="153"/>
  <c r="G7903" i="153"/>
  <c r="E7904" i="153"/>
  <c r="F7904" i="153"/>
  <c r="G7904" i="153"/>
  <c r="E7905" i="153"/>
  <c r="F7905" i="153"/>
  <c r="G7905" i="153"/>
  <c r="E7906" i="153"/>
  <c r="F7906" i="153"/>
  <c r="G7906" i="153"/>
  <c r="E7907" i="153"/>
  <c r="F7907" i="153"/>
  <c r="G7907" i="153"/>
  <c r="E7908" i="153"/>
  <c r="F7908" i="153"/>
  <c r="G7908" i="153"/>
  <c r="E7909" i="153"/>
  <c r="F7909" i="153"/>
  <c r="G7909" i="153"/>
  <c r="E7910" i="153"/>
  <c r="F7910" i="153"/>
  <c r="G7910" i="153"/>
  <c r="E7911" i="153"/>
  <c r="F7911" i="153"/>
  <c r="G7911" i="153"/>
  <c r="E7912" i="153"/>
  <c r="F7912" i="153"/>
  <c r="G7912" i="153"/>
  <c r="E7913" i="153"/>
  <c r="F7913" i="153"/>
  <c r="G7913" i="153"/>
  <c r="E7914" i="153"/>
  <c r="F7914" i="153"/>
  <c r="G7914" i="153"/>
  <c r="E7915" i="153"/>
  <c r="F7915" i="153"/>
  <c r="G7915" i="153"/>
  <c r="E7916" i="153"/>
  <c r="F7916" i="153"/>
  <c r="G7916" i="153"/>
  <c r="E7917" i="153"/>
  <c r="F7917" i="153"/>
  <c r="G7917" i="153"/>
  <c r="E7918" i="153"/>
  <c r="F7918" i="153"/>
  <c r="G7918" i="153"/>
  <c r="E7919" i="153"/>
  <c r="F7919" i="153"/>
  <c r="G7919" i="153"/>
  <c r="E7920" i="153"/>
  <c r="F7920" i="153"/>
  <c r="G7920" i="153"/>
  <c r="E7921" i="153"/>
  <c r="F7921" i="153"/>
  <c r="G7921" i="153"/>
  <c r="E7922" i="153"/>
  <c r="F7922" i="153"/>
  <c r="G7922" i="153"/>
  <c r="E7923" i="153"/>
  <c r="F7923" i="153"/>
  <c r="G7923" i="153"/>
  <c r="E7924" i="153"/>
  <c r="F7924" i="153"/>
  <c r="G7924" i="153"/>
  <c r="E7925" i="153"/>
  <c r="F7925" i="153"/>
  <c r="G7925" i="153"/>
  <c r="E7926" i="153"/>
  <c r="F7926" i="153"/>
  <c r="G7926" i="153"/>
  <c r="E7927" i="153"/>
  <c r="F7927" i="153"/>
  <c r="G7927" i="153"/>
  <c r="E7928" i="153"/>
  <c r="F7928" i="153"/>
  <c r="G7928" i="153"/>
  <c r="E7929" i="153"/>
  <c r="F7929" i="153"/>
  <c r="G7929" i="153"/>
  <c r="E7930" i="153"/>
  <c r="F7930" i="153"/>
  <c r="G7930" i="153"/>
  <c r="E7931" i="153"/>
  <c r="F7931" i="153"/>
  <c r="G7931" i="153"/>
  <c r="E7932" i="153"/>
  <c r="F7932" i="153"/>
  <c r="G7932" i="153"/>
  <c r="E7933" i="153"/>
  <c r="F7933" i="153"/>
  <c r="G7933" i="153"/>
  <c r="E7934" i="153"/>
  <c r="F7934" i="153"/>
  <c r="G7934" i="153"/>
  <c r="E7935" i="153"/>
  <c r="F7935" i="153"/>
  <c r="G7935" i="153"/>
  <c r="E7936" i="153"/>
  <c r="F7936" i="153"/>
  <c r="G7936" i="153"/>
  <c r="E7937" i="153"/>
  <c r="F7937" i="153"/>
  <c r="G7937" i="153"/>
  <c r="E7938" i="153"/>
  <c r="F7938" i="153"/>
  <c r="G7938" i="153"/>
  <c r="E7939" i="153"/>
  <c r="F7939" i="153"/>
  <c r="G7939" i="153"/>
  <c r="E7940" i="153"/>
  <c r="F7940" i="153"/>
  <c r="G7940" i="153"/>
  <c r="E7941" i="153"/>
  <c r="F7941" i="153"/>
  <c r="G7941" i="153"/>
  <c r="E7942" i="153"/>
  <c r="F7942" i="153"/>
  <c r="G7942" i="153"/>
  <c r="E7943" i="153"/>
  <c r="F7943" i="153"/>
  <c r="G7943" i="153"/>
  <c r="E7944" i="153"/>
  <c r="F7944" i="153"/>
  <c r="G7944" i="153"/>
  <c r="E7945" i="153"/>
  <c r="F7945" i="153"/>
  <c r="G7945" i="153"/>
  <c r="E7946" i="153"/>
  <c r="F7946" i="153"/>
  <c r="G7946" i="153"/>
  <c r="E7947" i="153"/>
  <c r="F7947" i="153"/>
  <c r="G7947" i="153"/>
  <c r="E7948" i="153"/>
  <c r="F7948" i="153"/>
  <c r="G7948" i="153"/>
  <c r="E7949" i="153"/>
  <c r="F7949" i="153"/>
  <c r="G7949" i="153"/>
  <c r="E7950" i="153"/>
  <c r="F7950" i="153"/>
  <c r="G7950" i="153"/>
  <c r="E7951" i="153"/>
  <c r="F7951" i="153"/>
  <c r="G7951" i="153"/>
  <c r="E7952" i="153"/>
  <c r="F7952" i="153"/>
  <c r="G7952" i="153"/>
  <c r="E7953" i="153"/>
  <c r="F7953" i="153"/>
  <c r="G7953" i="153"/>
  <c r="E7954" i="153"/>
  <c r="F7954" i="153"/>
  <c r="G7954" i="153"/>
  <c r="E7955" i="153"/>
  <c r="F7955" i="153"/>
  <c r="G7955" i="153"/>
  <c r="E7956" i="153"/>
  <c r="F7956" i="153"/>
  <c r="G7956" i="153"/>
  <c r="E7957" i="153"/>
  <c r="F7957" i="153"/>
  <c r="G7957" i="153"/>
  <c r="E7958" i="153"/>
  <c r="F7958" i="153"/>
  <c r="G7958" i="153"/>
  <c r="E7959" i="153"/>
  <c r="F7959" i="153"/>
  <c r="G7959" i="153"/>
  <c r="E7960" i="153"/>
  <c r="F7960" i="153"/>
  <c r="G7960" i="153"/>
  <c r="E7961" i="153"/>
  <c r="F7961" i="153"/>
  <c r="G7961" i="153"/>
  <c r="E7962" i="153"/>
  <c r="F7962" i="153"/>
  <c r="G7962" i="153"/>
  <c r="E7963" i="153"/>
  <c r="F7963" i="153"/>
  <c r="G7963" i="153"/>
  <c r="E7964" i="153"/>
  <c r="F7964" i="153"/>
  <c r="G7964" i="153"/>
  <c r="E7965" i="153"/>
  <c r="F7965" i="153"/>
  <c r="G7965" i="153"/>
  <c r="E7966" i="153"/>
  <c r="F7966" i="153"/>
  <c r="G7966" i="153"/>
  <c r="E7967" i="153"/>
  <c r="F7967" i="153"/>
  <c r="G7967" i="153"/>
  <c r="E7968" i="153"/>
  <c r="F7968" i="153"/>
  <c r="G7968" i="153"/>
  <c r="E7969" i="153"/>
  <c r="F7969" i="153"/>
  <c r="G7969" i="153"/>
  <c r="E7970" i="153"/>
  <c r="F7970" i="153"/>
  <c r="G7970" i="153"/>
  <c r="E7971" i="153"/>
  <c r="F7971" i="153"/>
  <c r="G7971" i="153"/>
  <c r="E7972" i="153"/>
  <c r="F7972" i="153"/>
  <c r="G7972" i="153"/>
  <c r="E7973" i="153"/>
  <c r="F7973" i="153"/>
  <c r="G7973" i="153"/>
  <c r="E7974" i="153"/>
  <c r="F7974" i="153"/>
  <c r="G7974" i="153"/>
  <c r="E7975" i="153"/>
  <c r="F7975" i="153"/>
  <c r="G7975" i="153"/>
  <c r="E7976" i="153"/>
  <c r="F7976" i="153"/>
  <c r="G7976" i="153"/>
  <c r="E7977" i="153"/>
  <c r="F7977" i="153"/>
  <c r="G7977" i="153"/>
  <c r="E7978" i="153"/>
  <c r="F7978" i="153"/>
  <c r="G7978" i="153"/>
  <c r="E7979" i="153"/>
  <c r="F7979" i="153"/>
  <c r="G7979" i="153"/>
  <c r="E7980" i="153"/>
  <c r="F7980" i="153"/>
  <c r="G7980" i="153"/>
  <c r="E7981" i="153"/>
  <c r="F7981" i="153"/>
  <c r="G7981" i="153"/>
  <c r="E7982" i="153"/>
  <c r="F7982" i="153"/>
  <c r="G7982" i="153"/>
  <c r="E7983" i="153"/>
  <c r="F7983" i="153"/>
  <c r="G7983" i="153"/>
  <c r="E7984" i="153"/>
  <c r="F7984" i="153"/>
  <c r="G7984" i="153"/>
  <c r="E7985" i="153"/>
  <c r="F7985" i="153"/>
  <c r="G7985" i="153"/>
  <c r="E7986" i="153"/>
  <c r="F7986" i="153"/>
  <c r="G7986" i="153"/>
  <c r="E7987" i="153"/>
  <c r="F7987" i="153"/>
  <c r="G7987" i="153"/>
  <c r="E7988" i="153"/>
  <c r="F7988" i="153"/>
  <c r="G7988" i="153"/>
  <c r="E7989" i="153"/>
  <c r="F7989" i="153"/>
  <c r="G7989" i="153"/>
  <c r="E7990" i="153"/>
  <c r="F7990" i="153"/>
  <c r="G7990" i="153"/>
  <c r="E7991" i="153"/>
  <c r="F7991" i="153"/>
  <c r="G7991" i="153"/>
  <c r="E7992" i="153"/>
  <c r="F7992" i="153"/>
  <c r="G7992" i="153"/>
  <c r="E7993" i="153"/>
  <c r="F7993" i="153"/>
  <c r="G7993" i="153"/>
  <c r="E7994" i="153"/>
  <c r="F7994" i="153"/>
  <c r="G7994" i="153"/>
  <c r="E7995" i="153"/>
  <c r="F7995" i="153"/>
  <c r="G7995" i="153"/>
  <c r="E7996" i="153"/>
  <c r="F7996" i="153"/>
  <c r="G7996" i="153"/>
  <c r="E7997" i="153"/>
  <c r="F7997" i="153"/>
  <c r="G7997" i="153"/>
  <c r="E7998" i="153"/>
  <c r="F7998" i="153"/>
  <c r="G7998" i="153"/>
  <c r="E7999" i="153"/>
  <c r="F7999" i="153"/>
  <c r="G7999" i="153"/>
  <c r="E8000" i="153"/>
  <c r="F8000" i="153"/>
  <c r="G8000" i="153"/>
  <c r="E8001" i="153"/>
  <c r="F8001" i="153"/>
  <c r="G8001" i="153"/>
  <c r="E8002" i="153"/>
  <c r="F8002" i="153"/>
  <c r="G8002" i="153"/>
  <c r="E8003" i="153"/>
  <c r="F8003" i="153"/>
  <c r="G8003" i="153"/>
  <c r="E8004" i="153"/>
  <c r="F8004" i="153"/>
  <c r="G8004" i="153"/>
  <c r="E8005" i="153"/>
  <c r="F8005" i="153"/>
  <c r="G8005" i="153"/>
  <c r="E8006" i="153"/>
  <c r="F8006" i="153"/>
  <c r="G8006" i="153"/>
  <c r="E8007" i="153"/>
  <c r="F8007" i="153"/>
  <c r="G8007" i="153"/>
  <c r="E8008" i="153"/>
  <c r="F8008" i="153"/>
  <c r="G8008" i="153"/>
  <c r="E8009" i="153"/>
  <c r="F8009" i="153"/>
  <c r="G8009" i="153"/>
  <c r="E8010" i="153"/>
  <c r="F8010" i="153"/>
  <c r="G8010" i="153"/>
  <c r="E8011" i="153"/>
  <c r="F8011" i="153"/>
  <c r="G8011" i="153"/>
  <c r="E8012" i="153"/>
  <c r="F8012" i="153"/>
  <c r="G8012" i="153"/>
  <c r="E8013" i="153"/>
  <c r="F8013" i="153"/>
  <c r="G8013" i="153"/>
  <c r="E8014" i="153"/>
  <c r="F8014" i="153"/>
  <c r="G8014" i="153"/>
  <c r="E8015" i="153"/>
  <c r="F8015" i="153"/>
  <c r="G8015" i="153"/>
  <c r="E8016" i="153"/>
  <c r="F8016" i="153"/>
  <c r="G8016" i="153"/>
  <c r="E8017" i="153"/>
  <c r="F8017" i="153"/>
  <c r="G8017" i="153"/>
  <c r="E8018" i="153"/>
  <c r="F8018" i="153"/>
  <c r="G8018" i="153"/>
  <c r="E8019" i="153"/>
  <c r="F8019" i="153"/>
  <c r="G8019" i="153"/>
  <c r="E8020" i="153"/>
  <c r="F8020" i="153"/>
  <c r="G8020" i="153"/>
  <c r="E8021" i="153"/>
  <c r="F8021" i="153"/>
  <c r="G8021" i="153"/>
  <c r="E8022" i="153"/>
  <c r="F8022" i="153"/>
  <c r="G8022" i="153"/>
  <c r="E8023" i="153"/>
  <c r="F8023" i="153"/>
  <c r="G8023" i="153"/>
  <c r="E8024" i="153"/>
  <c r="F8024" i="153"/>
  <c r="G8024" i="153"/>
  <c r="E8025" i="153"/>
  <c r="F8025" i="153"/>
  <c r="G8025" i="153"/>
  <c r="E8026" i="153"/>
  <c r="F8026" i="153"/>
  <c r="G8026" i="153"/>
  <c r="E8027" i="153"/>
  <c r="F8027" i="153"/>
  <c r="G8027" i="153"/>
  <c r="E8028" i="153"/>
  <c r="F8028" i="153"/>
  <c r="G8028" i="153"/>
  <c r="E8029" i="153"/>
  <c r="F8029" i="153"/>
  <c r="G8029" i="153"/>
  <c r="E8030" i="153"/>
  <c r="F8030" i="153"/>
  <c r="G8030" i="153"/>
  <c r="E8031" i="153"/>
  <c r="F8031" i="153"/>
  <c r="G8031" i="153"/>
  <c r="E8032" i="153"/>
  <c r="F8032" i="153"/>
  <c r="G8032" i="153"/>
  <c r="E8033" i="153"/>
  <c r="F8033" i="153"/>
  <c r="G8033" i="153"/>
  <c r="E8034" i="153"/>
  <c r="F8034" i="153"/>
  <c r="G8034" i="153"/>
  <c r="E8035" i="153"/>
  <c r="F8035" i="153"/>
  <c r="G8035" i="153"/>
  <c r="E8036" i="153"/>
  <c r="F8036" i="153"/>
  <c r="G8036" i="153"/>
  <c r="E8037" i="153"/>
  <c r="F8037" i="153"/>
  <c r="G8037" i="153"/>
  <c r="E8038" i="153"/>
  <c r="F8038" i="153"/>
  <c r="G8038" i="153"/>
  <c r="E8039" i="153"/>
  <c r="F8039" i="153"/>
  <c r="G8039" i="153"/>
  <c r="E8040" i="153"/>
  <c r="F8040" i="153"/>
  <c r="G8040" i="153"/>
  <c r="E8041" i="153"/>
  <c r="F8041" i="153"/>
  <c r="G8041" i="153"/>
  <c r="E8042" i="153"/>
  <c r="F8042" i="153"/>
  <c r="G8042" i="153"/>
  <c r="E8043" i="153"/>
  <c r="F8043" i="153"/>
  <c r="G8043" i="153"/>
  <c r="E8044" i="153"/>
  <c r="F8044" i="153"/>
  <c r="G8044" i="153"/>
  <c r="E8045" i="153"/>
  <c r="F8045" i="153"/>
  <c r="G8045" i="153"/>
  <c r="E8046" i="153"/>
  <c r="F8046" i="153"/>
  <c r="G8046" i="153"/>
  <c r="E8047" i="153"/>
  <c r="F8047" i="153"/>
  <c r="G8047" i="153"/>
  <c r="E8048" i="153"/>
  <c r="F8048" i="153"/>
  <c r="G8048" i="153"/>
  <c r="E8049" i="153"/>
  <c r="F8049" i="153"/>
  <c r="G8049" i="153"/>
  <c r="E8050" i="153"/>
  <c r="F8050" i="153"/>
  <c r="G8050" i="153"/>
  <c r="E8051" i="153"/>
  <c r="F8051" i="153"/>
  <c r="G8051" i="153"/>
  <c r="E8052" i="153"/>
  <c r="F8052" i="153"/>
  <c r="G8052" i="153"/>
  <c r="E8053" i="153"/>
  <c r="F8053" i="153"/>
  <c r="G8053" i="153"/>
  <c r="E8054" i="153"/>
  <c r="F8054" i="153"/>
  <c r="G8054" i="153"/>
  <c r="E8055" i="153"/>
  <c r="F8055" i="153"/>
  <c r="G8055" i="153"/>
  <c r="E8056" i="153"/>
  <c r="F8056" i="153"/>
  <c r="G8056" i="153"/>
  <c r="E8057" i="153"/>
  <c r="F8057" i="153"/>
  <c r="G8057" i="153"/>
  <c r="E8058" i="153"/>
  <c r="F8058" i="153"/>
  <c r="G8058" i="153"/>
  <c r="E8059" i="153"/>
  <c r="F8059" i="153"/>
  <c r="G8059" i="153"/>
  <c r="E8060" i="153"/>
  <c r="F8060" i="153"/>
  <c r="G8060" i="153"/>
  <c r="E8061" i="153"/>
  <c r="F8061" i="153"/>
  <c r="G8061" i="153"/>
  <c r="E8062" i="153"/>
  <c r="F8062" i="153"/>
  <c r="G8062" i="153"/>
  <c r="E8063" i="153"/>
  <c r="F8063" i="153"/>
  <c r="G8063" i="153"/>
  <c r="E8064" i="153"/>
  <c r="F8064" i="153"/>
  <c r="G8064" i="153"/>
  <c r="E8065" i="153"/>
  <c r="F8065" i="153"/>
  <c r="G8065" i="153"/>
  <c r="E8066" i="153"/>
  <c r="F8066" i="153"/>
  <c r="G8066" i="153"/>
  <c r="E8067" i="153"/>
  <c r="F8067" i="153"/>
  <c r="G8067" i="153"/>
  <c r="E8068" i="153"/>
  <c r="F8068" i="153"/>
  <c r="G8068" i="153"/>
  <c r="E8069" i="153"/>
  <c r="F8069" i="153"/>
  <c r="G8069" i="153"/>
  <c r="E8070" i="153"/>
  <c r="F8070" i="153"/>
  <c r="G8070" i="153"/>
  <c r="E8071" i="153"/>
  <c r="F8071" i="153"/>
  <c r="G8071" i="153"/>
  <c r="E8072" i="153"/>
  <c r="F8072" i="153"/>
  <c r="G8072" i="153"/>
  <c r="E8073" i="153"/>
  <c r="F8073" i="153"/>
  <c r="G8073" i="153"/>
  <c r="E8074" i="153"/>
  <c r="F8074" i="153"/>
  <c r="G8074" i="153"/>
  <c r="E8075" i="153"/>
  <c r="F8075" i="153"/>
  <c r="G8075" i="153"/>
  <c r="E8076" i="153"/>
  <c r="F8076" i="153"/>
  <c r="G8076" i="153"/>
  <c r="E8077" i="153"/>
  <c r="F8077" i="153"/>
  <c r="G8077" i="153"/>
  <c r="E8078" i="153"/>
  <c r="F8078" i="153"/>
  <c r="G8078" i="153"/>
  <c r="E8079" i="153"/>
  <c r="F8079" i="153"/>
  <c r="G8079" i="153"/>
  <c r="E8080" i="153"/>
  <c r="F8080" i="153"/>
  <c r="G8080" i="153"/>
  <c r="E8081" i="153"/>
  <c r="F8081" i="153"/>
  <c r="G8081" i="153"/>
  <c r="E8082" i="153"/>
  <c r="F8082" i="153"/>
  <c r="G8082" i="153"/>
  <c r="E8083" i="153"/>
  <c r="F8083" i="153"/>
  <c r="G8083" i="153"/>
  <c r="E8084" i="153"/>
  <c r="F8084" i="153"/>
  <c r="G8084" i="153"/>
  <c r="E8085" i="153"/>
  <c r="F8085" i="153"/>
  <c r="G8085" i="153"/>
  <c r="E8086" i="153"/>
  <c r="F8086" i="153"/>
  <c r="G8086" i="153"/>
  <c r="E8087" i="153"/>
  <c r="F8087" i="153"/>
  <c r="G8087" i="153"/>
  <c r="E8088" i="153"/>
  <c r="F8088" i="153"/>
  <c r="G8088" i="153"/>
  <c r="E8089" i="153"/>
  <c r="F8089" i="153"/>
  <c r="G8089" i="153"/>
  <c r="E8090" i="153"/>
  <c r="F8090" i="153"/>
  <c r="G8090" i="153"/>
  <c r="E8091" i="153"/>
  <c r="F8091" i="153"/>
  <c r="G8091" i="153"/>
  <c r="E8092" i="153"/>
  <c r="F8092" i="153"/>
  <c r="G8092" i="153"/>
  <c r="E8093" i="153"/>
  <c r="F8093" i="153"/>
  <c r="G8093" i="153"/>
  <c r="E8094" i="153"/>
  <c r="F8094" i="153"/>
  <c r="G8094" i="153"/>
  <c r="E8095" i="153"/>
  <c r="F8095" i="153"/>
  <c r="G8095" i="153"/>
  <c r="E8096" i="153"/>
  <c r="F8096" i="153"/>
  <c r="G8096" i="153"/>
  <c r="E8097" i="153"/>
  <c r="F8097" i="153"/>
  <c r="G8097" i="153"/>
  <c r="E8098" i="153"/>
  <c r="F8098" i="153"/>
  <c r="G8098" i="153"/>
  <c r="E8099" i="153"/>
  <c r="F8099" i="153"/>
  <c r="G8099" i="153"/>
  <c r="E8100" i="153"/>
  <c r="F8100" i="153"/>
  <c r="G8100" i="153"/>
  <c r="E8101" i="153"/>
  <c r="F8101" i="153"/>
  <c r="G8101" i="153"/>
  <c r="E8102" i="153"/>
  <c r="F8102" i="153"/>
  <c r="G8102" i="153"/>
  <c r="E8103" i="153"/>
  <c r="F8103" i="153"/>
  <c r="G8103" i="153"/>
  <c r="E8104" i="153"/>
  <c r="F8104" i="153"/>
  <c r="G8104" i="153"/>
  <c r="E8105" i="153"/>
  <c r="F8105" i="153"/>
  <c r="G8105" i="153"/>
  <c r="E8106" i="153"/>
  <c r="F8106" i="153"/>
  <c r="G8106" i="153"/>
  <c r="E8107" i="153"/>
  <c r="F8107" i="153"/>
  <c r="G8107" i="153"/>
  <c r="E8108" i="153"/>
  <c r="F8108" i="153"/>
  <c r="G8108" i="153"/>
  <c r="E8109" i="153"/>
  <c r="F8109" i="153"/>
  <c r="G8109" i="153"/>
  <c r="E8110" i="153"/>
  <c r="F8110" i="153"/>
  <c r="G8110" i="153"/>
  <c r="E8111" i="153"/>
  <c r="F8111" i="153"/>
  <c r="G8111" i="153"/>
  <c r="E8112" i="153"/>
  <c r="F8112" i="153"/>
  <c r="G8112" i="153"/>
  <c r="E8113" i="153"/>
  <c r="F8113" i="153"/>
  <c r="G8113" i="153"/>
  <c r="E8114" i="153"/>
  <c r="F8114" i="153"/>
  <c r="G8114" i="153"/>
  <c r="E8115" i="153"/>
  <c r="F8115" i="153"/>
  <c r="G8115" i="153"/>
  <c r="E8116" i="153"/>
  <c r="F8116" i="153"/>
  <c r="G8116" i="153"/>
  <c r="E8117" i="153"/>
  <c r="F8117" i="153"/>
  <c r="G8117" i="153"/>
  <c r="E8118" i="153"/>
  <c r="F8118" i="153"/>
  <c r="G8118" i="153"/>
  <c r="E8119" i="153"/>
  <c r="F8119" i="153"/>
  <c r="G8119" i="153"/>
  <c r="E8120" i="153"/>
  <c r="F8120" i="153"/>
  <c r="G8120" i="153"/>
  <c r="E8121" i="153"/>
  <c r="F8121" i="153"/>
  <c r="G8121" i="153"/>
  <c r="E8122" i="153"/>
  <c r="F8122" i="153"/>
  <c r="G8122" i="153"/>
  <c r="E8123" i="153"/>
  <c r="F8123" i="153"/>
  <c r="G8123" i="153"/>
  <c r="E8124" i="153"/>
  <c r="F8124" i="153"/>
  <c r="G8124" i="153"/>
  <c r="E8125" i="153"/>
  <c r="F8125" i="153"/>
  <c r="G8125" i="153"/>
  <c r="E8126" i="153"/>
  <c r="F8126" i="153"/>
  <c r="G8126" i="153"/>
  <c r="E8127" i="153"/>
  <c r="F8127" i="153"/>
  <c r="G8127" i="153"/>
  <c r="E8128" i="153"/>
  <c r="F8128" i="153"/>
  <c r="G8128" i="153"/>
  <c r="E8129" i="153"/>
  <c r="F8129" i="153"/>
  <c r="G8129" i="153"/>
  <c r="E8130" i="153"/>
  <c r="F8130" i="153"/>
  <c r="G8130" i="153"/>
  <c r="E8131" i="153"/>
  <c r="F8131" i="153"/>
  <c r="G8131" i="153"/>
  <c r="E8132" i="153"/>
  <c r="F8132" i="153"/>
  <c r="G8132" i="153"/>
  <c r="E8133" i="153"/>
  <c r="F8133" i="153"/>
  <c r="G8133" i="153"/>
  <c r="E8134" i="153"/>
  <c r="F8134" i="153"/>
  <c r="G8134" i="153"/>
  <c r="E8135" i="153"/>
  <c r="F8135" i="153"/>
  <c r="G8135" i="153"/>
  <c r="E8136" i="153"/>
  <c r="F8136" i="153"/>
  <c r="G8136" i="153"/>
  <c r="E8137" i="153"/>
  <c r="F8137" i="153"/>
  <c r="G8137" i="153"/>
  <c r="E8138" i="153"/>
  <c r="F8138" i="153"/>
  <c r="G8138" i="153"/>
  <c r="E8139" i="153"/>
  <c r="F8139" i="153"/>
  <c r="G8139" i="153"/>
  <c r="E8140" i="153"/>
  <c r="F8140" i="153"/>
  <c r="G8140" i="153"/>
  <c r="E8141" i="153"/>
  <c r="F8141" i="153"/>
  <c r="G8141" i="153"/>
  <c r="E8142" i="153"/>
  <c r="F8142" i="153"/>
  <c r="G8142" i="153"/>
  <c r="E8143" i="153"/>
  <c r="F8143" i="153"/>
  <c r="G8143" i="153"/>
  <c r="E8144" i="153"/>
  <c r="F8144" i="153"/>
  <c r="G8144" i="153"/>
  <c r="E8145" i="153"/>
  <c r="F8145" i="153"/>
  <c r="G8145" i="153"/>
  <c r="E8146" i="153"/>
  <c r="F8146" i="153"/>
  <c r="G8146" i="153"/>
  <c r="E8147" i="153"/>
  <c r="F8147" i="153"/>
  <c r="G8147" i="153"/>
  <c r="E8148" i="153"/>
  <c r="F8148" i="153"/>
  <c r="G8148" i="153"/>
  <c r="E8149" i="153"/>
  <c r="F8149" i="153"/>
  <c r="G8149" i="153"/>
  <c r="E8150" i="153"/>
  <c r="F8150" i="153"/>
  <c r="G8150" i="153"/>
  <c r="E8151" i="153"/>
  <c r="F8151" i="153"/>
  <c r="G8151" i="153"/>
  <c r="E8152" i="153"/>
  <c r="F8152" i="153"/>
  <c r="G8152" i="153"/>
  <c r="E8153" i="153"/>
  <c r="F8153" i="153"/>
  <c r="G8153" i="153"/>
  <c r="E8154" i="153"/>
  <c r="F8154" i="153"/>
  <c r="G8154" i="153"/>
  <c r="E8155" i="153"/>
  <c r="F8155" i="153"/>
  <c r="G8155" i="153"/>
  <c r="E8156" i="153"/>
  <c r="F8156" i="153"/>
  <c r="G8156" i="153"/>
  <c r="E8157" i="153"/>
  <c r="F8157" i="153"/>
  <c r="G8157" i="153"/>
  <c r="E8158" i="153"/>
  <c r="F8158" i="153"/>
  <c r="G8158" i="153"/>
  <c r="E8159" i="153"/>
  <c r="F8159" i="153"/>
  <c r="G8159" i="153"/>
  <c r="E8160" i="153"/>
  <c r="F8160" i="153"/>
  <c r="G8160" i="153"/>
  <c r="E8161" i="153"/>
  <c r="F8161" i="153"/>
  <c r="G8161" i="153"/>
  <c r="E8162" i="153"/>
  <c r="F8162" i="153"/>
  <c r="G8162" i="153"/>
  <c r="E8163" i="153"/>
  <c r="F8163" i="153"/>
  <c r="G8163" i="153"/>
  <c r="E8164" i="153"/>
  <c r="F8164" i="153"/>
  <c r="G8164" i="153"/>
  <c r="E8165" i="153"/>
  <c r="F8165" i="153"/>
  <c r="G8165" i="153"/>
  <c r="E8166" i="153"/>
  <c r="F8166" i="153"/>
  <c r="G8166" i="153"/>
  <c r="E8167" i="153"/>
  <c r="F8167" i="153"/>
  <c r="G8167" i="153"/>
  <c r="E8168" i="153"/>
  <c r="F8168" i="153"/>
  <c r="G8168" i="153"/>
  <c r="E8169" i="153"/>
  <c r="F8169" i="153"/>
  <c r="G8169" i="153"/>
  <c r="E8170" i="153"/>
  <c r="F8170" i="153"/>
  <c r="G8170" i="153"/>
  <c r="E8171" i="153"/>
  <c r="F8171" i="153"/>
  <c r="G8171" i="153"/>
  <c r="E8172" i="153"/>
  <c r="F8172" i="153"/>
  <c r="G8172" i="153"/>
  <c r="E8173" i="153"/>
  <c r="F8173" i="153"/>
  <c r="G8173" i="153"/>
  <c r="E8174" i="153"/>
  <c r="F8174" i="153"/>
  <c r="G8174" i="153"/>
  <c r="E8175" i="153"/>
  <c r="F8175" i="153"/>
  <c r="G8175" i="153"/>
  <c r="E8176" i="153"/>
  <c r="F8176" i="153"/>
  <c r="G8176" i="153"/>
  <c r="E8177" i="153"/>
  <c r="F8177" i="153"/>
  <c r="G8177" i="153"/>
  <c r="E8178" i="153"/>
  <c r="F8178" i="153"/>
  <c r="G8178" i="153"/>
  <c r="E8179" i="153"/>
  <c r="F8179" i="153"/>
  <c r="G8179" i="153"/>
  <c r="E8180" i="153"/>
  <c r="F8180" i="153"/>
  <c r="G8180" i="153"/>
  <c r="E8181" i="153"/>
  <c r="F8181" i="153"/>
  <c r="G8181" i="153"/>
  <c r="E8182" i="153"/>
  <c r="F8182" i="153"/>
  <c r="G8182" i="153"/>
  <c r="E8183" i="153"/>
  <c r="F8183" i="153"/>
  <c r="G8183" i="153"/>
  <c r="E8184" i="153"/>
  <c r="F8184" i="153"/>
  <c r="G8184" i="153"/>
  <c r="E8185" i="153"/>
  <c r="F8185" i="153"/>
  <c r="G8185" i="153"/>
  <c r="E8186" i="153"/>
  <c r="F8186" i="153"/>
  <c r="G8186" i="153"/>
  <c r="E8187" i="153"/>
  <c r="F8187" i="153"/>
  <c r="G8187" i="153"/>
  <c r="E8188" i="153"/>
  <c r="F8188" i="153"/>
  <c r="G8188" i="153"/>
  <c r="E8189" i="153"/>
  <c r="F8189" i="153"/>
  <c r="G8189" i="153"/>
  <c r="E8190" i="153"/>
  <c r="F8190" i="153"/>
  <c r="G8190" i="153"/>
  <c r="E8191" i="153"/>
  <c r="F8191" i="153"/>
  <c r="G8191" i="153"/>
  <c r="E8192" i="153"/>
  <c r="F8192" i="153"/>
  <c r="G8192" i="153"/>
  <c r="E8193" i="153"/>
  <c r="F8193" i="153"/>
  <c r="G8193" i="153"/>
  <c r="E8194" i="153"/>
  <c r="F8194" i="153"/>
  <c r="G8194" i="153"/>
  <c r="E8195" i="153"/>
  <c r="F8195" i="153"/>
  <c r="G8195" i="153"/>
  <c r="E8196" i="153"/>
  <c r="F8196" i="153"/>
  <c r="G8196" i="153"/>
  <c r="E8197" i="153"/>
  <c r="F8197" i="153"/>
  <c r="G8197" i="153"/>
  <c r="E8198" i="153"/>
  <c r="F8198" i="153"/>
  <c r="G8198" i="153"/>
  <c r="E8199" i="153"/>
  <c r="F8199" i="153"/>
  <c r="G8199" i="153"/>
  <c r="E8200" i="153"/>
  <c r="F8200" i="153"/>
  <c r="G8200" i="153"/>
  <c r="E8201" i="153"/>
  <c r="F8201" i="153"/>
  <c r="G8201" i="153"/>
  <c r="E8202" i="153"/>
  <c r="F8202" i="153"/>
  <c r="G8202" i="153"/>
  <c r="E8203" i="153"/>
  <c r="F8203" i="153"/>
  <c r="G8203" i="153"/>
  <c r="E8204" i="153"/>
  <c r="F8204" i="153"/>
  <c r="G8204" i="153"/>
  <c r="E8205" i="153"/>
  <c r="F8205" i="153"/>
  <c r="G8205" i="153"/>
  <c r="E8206" i="153"/>
  <c r="F8206" i="153"/>
  <c r="G8206" i="153"/>
  <c r="E8207" i="153"/>
  <c r="F8207" i="153"/>
  <c r="G8207" i="153"/>
  <c r="E8208" i="153"/>
  <c r="F8208" i="153"/>
  <c r="G8208" i="153"/>
  <c r="E8209" i="153"/>
  <c r="F8209" i="153"/>
  <c r="G8209" i="153"/>
  <c r="E8210" i="153"/>
  <c r="F8210" i="153"/>
  <c r="G8210" i="153"/>
  <c r="E8211" i="153"/>
  <c r="F8211" i="153"/>
  <c r="G8211" i="153"/>
  <c r="E8212" i="153"/>
  <c r="F8212" i="153"/>
  <c r="G8212" i="153"/>
  <c r="E8213" i="153"/>
  <c r="F8213" i="153"/>
  <c r="G8213" i="153"/>
  <c r="E8214" i="153"/>
  <c r="F8214" i="153"/>
  <c r="G8214" i="153"/>
  <c r="E8215" i="153"/>
  <c r="F8215" i="153"/>
  <c r="G8215" i="153"/>
  <c r="E8216" i="153"/>
  <c r="F8216" i="153"/>
  <c r="G8216" i="153"/>
  <c r="E8217" i="153"/>
  <c r="F8217" i="153"/>
  <c r="G8217" i="153"/>
  <c r="E8218" i="153"/>
  <c r="F8218" i="153"/>
  <c r="G8218" i="153"/>
  <c r="E8219" i="153"/>
  <c r="F8219" i="153"/>
  <c r="G8219" i="153"/>
  <c r="E8220" i="153"/>
  <c r="F8220" i="153"/>
  <c r="G8220" i="153"/>
  <c r="E8221" i="153"/>
  <c r="F8221" i="153"/>
  <c r="G8221" i="153"/>
  <c r="E8222" i="153"/>
  <c r="F8222" i="153"/>
  <c r="G8222" i="153"/>
  <c r="E8223" i="153"/>
  <c r="F8223" i="153"/>
  <c r="G8223" i="153"/>
  <c r="E8224" i="153"/>
  <c r="F8224" i="153"/>
  <c r="G8224" i="153"/>
  <c r="E8225" i="153"/>
  <c r="F8225" i="153"/>
  <c r="G8225" i="153"/>
  <c r="E8226" i="153"/>
  <c r="F8226" i="153"/>
  <c r="G8226" i="153"/>
  <c r="E8227" i="153"/>
  <c r="F8227" i="153"/>
  <c r="G8227" i="153"/>
  <c r="E8228" i="153"/>
  <c r="F8228" i="153"/>
  <c r="G8228" i="153"/>
  <c r="E8229" i="153"/>
  <c r="F8229" i="153"/>
  <c r="G8229" i="153"/>
  <c r="E8230" i="153"/>
  <c r="F8230" i="153"/>
  <c r="G8230" i="153"/>
  <c r="E8231" i="153"/>
  <c r="F8231" i="153"/>
  <c r="G8231" i="153"/>
  <c r="E8232" i="153"/>
  <c r="F8232" i="153"/>
  <c r="G8232" i="153"/>
  <c r="E8233" i="153"/>
  <c r="F8233" i="153"/>
  <c r="G8233" i="153"/>
  <c r="E8234" i="153"/>
  <c r="F8234" i="153"/>
  <c r="G8234" i="153"/>
  <c r="E8235" i="153"/>
  <c r="F8235" i="153"/>
  <c r="G8235" i="153"/>
  <c r="E8236" i="153"/>
  <c r="F8236" i="153"/>
  <c r="G8236" i="153"/>
  <c r="E8237" i="153"/>
  <c r="F8237" i="153"/>
  <c r="G8237" i="153"/>
  <c r="E8238" i="153"/>
  <c r="F8238" i="153"/>
  <c r="G8238" i="153"/>
  <c r="E8239" i="153"/>
  <c r="F8239" i="153"/>
  <c r="G8239" i="153"/>
  <c r="E8240" i="153"/>
  <c r="F8240" i="153"/>
  <c r="G8240" i="153"/>
  <c r="E8241" i="153"/>
  <c r="F8241" i="153"/>
  <c r="G8241" i="153"/>
  <c r="E8242" i="153"/>
  <c r="F8242" i="153"/>
  <c r="G8242" i="153"/>
  <c r="E8243" i="153"/>
  <c r="F8243" i="153"/>
  <c r="G8243" i="153"/>
  <c r="E8244" i="153"/>
  <c r="F8244" i="153"/>
  <c r="G8244" i="153"/>
  <c r="E8245" i="153"/>
  <c r="F8245" i="153"/>
  <c r="G8245" i="153"/>
  <c r="E8246" i="153"/>
  <c r="F8246" i="153"/>
  <c r="G8246" i="153"/>
  <c r="E8247" i="153"/>
  <c r="F8247" i="153"/>
  <c r="G8247" i="153"/>
  <c r="E8248" i="153"/>
  <c r="F8248" i="153"/>
  <c r="G8248" i="153"/>
  <c r="E8249" i="153"/>
  <c r="F8249" i="153"/>
  <c r="G8249" i="153"/>
  <c r="E8250" i="153"/>
  <c r="F8250" i="153"/>
  <c r="G8250" i="153"/>
  <c r="E8251" i="153"/>
  <c r="F8251" i="153"/>
  <c r="G8251" i="153"/>
  <c r="E8252" i="153"/>
  <c r="F8252" i="153"/>
  <c r="G8252" i="153"/>
  <c r="E8253" i="153"/>
  <c r="F8253" i="153"/>
  <c r="G8253" i="153"/>
  <c r="E8254" i="153"/>
  <c r="F8254" i="153"/>
  <c r="G8254" i="153"/>
  <c r="E8255" i="153"/>
  <c r="F8255" i="153"/>
  <c r="G8255" i="153"/>
  <c r="E8256" i="153"/>
  <c r="F8256" i="153"/>
  <c r="G8256" i="153"/>
  <c r="E8257" i="153"/>
  <c r="F8257" i="153"/>
  <c r="G8257" i="153"/>
  <c r="E8258" i="153"/>
  <c r="F8258" i="153"/>
  <c r="G8258" i="153"/>
  <c r="E8259" i="153"/>
  <c r="F8259" i="153"/>
  <c r="G8259" i="153"/>
  <c r="E8260" i="153"/>
  <c r="F8260" i="153"/>
  <c r="G8260" i="153"/>
  <c r="E8261" i="153"/>
  <c r="F8261" i="153"/>
  <c r="G8261" i="153"/>
  <c r="E8262" i="153"/>
  <c r="F8262" i="153"/>
  <c r="G8262" i="153"/>
  <c r="E8263" i="153"/>
  <c r="F8263" i="153"/>
  <c r="G8263" i="153"/>
  <c r="E8264" i="153"/>
  <c r="F8264" i="153"/>
  <c r="G8264" i="153"/>
  <c r="E8265" i="153"/>
  <c r="F8265" i="153"/>
  <c r="G8265" i="153"/>
  <c r="E8266" i="153"/>
  <c r="F8266" i="153"/>
  <c r="G8266" i="153"/>
  <c r="E8267" i="153"/>
  <c r="F8267" i="153"/>
  <c r="G8267" i="153"/>
  <c r="E8268" i="153"/>
  <c r="F8268" i="153"/>
  <c r="G8268" i="153"/>
  <c r="E8269" i="153"/>
  <c r="F8269" i="153"/>
  <c r="G8269" i="153"/>
  <c r="E8270" i="153"/>
  <c r="F8270" i="153"/>
  <c r="G8270" i="153"/>
  <c r="E8271" i="153"/>
  <c r="F8271" i="153"/>
  <c r="G8271" i="153"/>
  <c r="E8272" i="153"/>
  <c r="F8272" i="153"/>
  <c r="G8272" i="153"/>
  <c r="E8273" i="153"/>
  <c r="F8273" i="153"/>
  <c r="G8273" i="153"/>
  <c r="E8274" i="153"/>
  <c r="F8274" i="153"/>
  <c r="G8274" i="153"/>
  <c r="E8275" i="153"/>
  <c r="F8275" i="153"/>
  <c r="G8275" i="153"/>
  <c r="E8276" i="153"/>
  <c r="F8276" i="153"/>
  <c r="G8276" i="153"/>
  <c r="E8277" i="153"/>
  <c r="F8277" i="153"/>
  <c r="G8277" i="153"/>
  <c r="E8278" i="153"/>
  <c r="F8278" i="153"/>
  <c r="G8278" i="153"/>
  <c r="E8279" i="153"/>
  <c r="F8279" i="153"/>
  <c r="G8279" i="153"/>
  <c r="E8280" i="153"/>
  <c r="F8280" i="153"/>
  <c r="G8280" i="153"/>
  <c r="E8281" i="153"/>
  <c r="F8281" i="153"/>
  <c r="G8281" i="153"/>
  <c r="E8282" i="153"/>
  <c r="F8282" i="153"/>
  <c r="G8282" i="153"/>
  <c r="E8283" i="153"/>
  <c r="F8283" i="153"/>
  <c r="G8283" i="153"/>
  <c r="E8284" i="153"/>
  <c r="F8284" i="153"/>
  <c r="G8284" i="153"/>
  <c r="E8285" i="153"/>
  <c r="F8285" i="153"/>
  <c r="G8285" i="153"/>
  <c r="E8286" i="153"/>
  <c r="F8286" i="153"/>
  <c r="G8286" i="153"/>
  <c r="E8287" i="153"/>
  <c r="F8287" i="153"/>
  <c r="G8287" i="153"/>
  <c r="E8288" i="153"/>
  <c r="F8288" i="153"/>
  <c r="G8288" i="153"/>
  <c r="E8289" i="153"/>
  <c r="F8289" i="153"/>
  <c r="G8289" i="153"/>
  <c r="E8290" i="153"/>
  <c r="F8290" i="153"/>
  <c r="G8290" i="153"/>
  <c r="E8291" i="153"/>
  <c r="F8291" i="153"/>
  <c r="G8291" i="153"/>
  <c r="E8292" i="153"/>
  <c r="F8292" i="153"/>
  <c r="G8292" i="153"/>
  <c r="E8293" i="153"/>
  <c r="F8293" i="153"/>
  <c r="G8293" i="153"/>
  <c r="E8294" i="153"/>
  <c r="F8294" i="153"/>
  <c r="G8294" i="153"/>
  <c r="E8295" i="153"/>
  <c r="F8295" i="153"/>
  <c r="G8295" i="153"/>
  <c r="E8296" i="153"/>
  <c r="F8296" i="153"/>
  <c r="G8296" i="153"/>
  <c r="E8297" i="153"/>
  <c r="F8297" i="153"/>
  <c r="G8297" i="153"/>
  <c r="E8298" i="153"/>
  <c r="F8298" i="153"/>
  <c r="G8298" i="153"/>
  <c r="E8299" i="153"/>
  <c r="F8299" i="153"/>
  <c r="G8299" i="153"/>
  <c r="E8300" i="153"/>
  <c r="F8300" i="153"/>
  <c r="G8300" i="153"/>
  <c r="E8301" i="153"/>
  <c r="F8301" i="153"/>
  <c r="G8301" i="153"/>
  <c r="E8302" i="153"/>
  <c r="F8302" i="153"/>
  <c r="G8302" i="153"/>
  <c r="E8303" i="153"/>
  <c r="F8303" i="153"/>
  <c r="G8303" i="153"/>
  <c r="E8304" i="153"/>
  <c r="F8304" i="153"/>
  <c r="G8304" i="153"/>
  <c r="E8305" i="153"/>
  <c r="F8305" i="153"/>
  <c r="G8305" i="153"/>
  <c r="E8306" i="153"/>
  <c r="F8306" i="153"/>
  <c r="G8306" i="153"/>
  <c r="E8307" i="153"/>
  <c r="F8307" i="153"/>
  <c r="G8307" i="153"/>
  <c r="E8308" i="153"/>
  <c r="F8308" i="153"/>
  <c r="G8308" i="153"/>
  <c r="E8309" i="153"/>
  <c r="F8309" i="153"/>
  <c r="G8309" i="153"/>
  <c r="E8310" i="153"/>
  <c r="F8310" i="153"/>
  <c r="G8310" i="153"/>
  <c r="E8311" i="153"/>
  <c r="F8311" i="153"/>
  <c r="G8311" i="153"/>
  <c r="E8312" i="153"/>
  <c r="F8312" i="153"/>
  <c r="G8312" i="153"/>
  <c r="E8313" i="153"/>
  <c r="F8313" i="153"/>
  <c r="G8313" i="153"/>
  <c r="E8314" i="153"/>
  <c r="F8314" i="153"/>
  <c r="G8314" i="153"/>
  <c r="E8315" i="153"/>
  <c r="F8315" i="153"/>
  <c r="G8315" i="153"/>
  <c r="E8316" i="153"/>
  <c r="F8316" i="153"/>
  <c r="G8316" i="153"/>
  <c r="E8317" i="153"/>
  <c r="F8317" i="153"/>
  <c r="G8317" i="153"/>
  <c r="E8318" i="153"/>
  <c r="F8318" i="153"/>
  <c r="G8318" i="153"/>
  <c r="E8319" i="153"/>
  <c r="F8319" i="153"/>
  <c r="G8319" i="153"/>
  <c r="E8320" i="153"/>
  <c r="F8320" i="153"/>
  <c r="G8320" i="153"/>
  <c r="E8321" i="153"/>
  <c r="F8321" i="153"/>
  <c r="G8321" i="153"/>
  <c r="E8322" i="153"/>
  <c r="F8322" i="153"/>
  <c r="G8322" i="153"/>
  <c r="E8323" i="153"/>
  <c r="F8323" i="153"/>
  <c r="G8323" i="153"/>
  <c r="E8324" i="153"/>
  <c r="F8324" i="153"/>
  <c r="G8324" i="153"/>
  <c r="E8325" i="153"/>
  <c r="F8325" i="153"/>
  <c r="G8325" i="153"/>
  <c r="E8326" i="153"/>
  <c r="F8326" i="153"/>
  <c r="G8326" i="153"/>
  <c r="E8327" i="153"/>
  <c r="F8327" i="153"/>
  <c r="G8327" i="153"/>
  <c r="E8328" i="153"/>
  <c r="F8328" i="153"/>
  <c r="G8328" i="153"/>
  <c r="E8329" i="153"/>
  <c r="F8329" i="153"/>
  <c r="G8329" i="153"/>
  <c r="E8330" i="153"/>
  <c r="F8330" i="153"/>
  <c r="G8330" i="153"/>
  <c r="E8331" i="153"/>
  <c r="F8331" i="153"/>
  <c r="G8331" i="153"/>
  <c r="E8332" i="153"/>
  <c r="F8332" i="153"/>
  <c r="G8332" i="153"/>
  <c r="E8333" i="153"/>
  <c r="F8333" i="153"/>
  <c r="G8333" i="153"/>
  <c r="E8334" i="153"/>
  <c r="F8334" i="153"/>
  <c r="G8334" i="153"/>
  <c r="E8335" i="153"/>
  <c r="F8335" i="153"/>
  <c r="G8335" i="153"/>
  <c r="E8336" i="153"/>
  <c r="F8336" i="153"/>
  <c r="G8336" i="153"/>
  <c r="E8337" i="153"/>
  <c r="F8337" i="153"/>
  <c r="G8337" i="153"/>
  <c r="E8338" i="153"/>
  <c r="F8338" i="153"/>
  <c r="G8338" i="153"/>
  <c r="E8339" i="153"/>
  <c r="F8339" i="153"/>
  <c r="G8339" i="153"/>
  <c r="E8340" i="153"/>
  <c r="F8340" i="153"/>
  <c r="G8340" i="153"/>
  <c r="E8341" i="153"/>
  <c r="F8341" i="153"/>
  <c r="G8341" i="153"/>
  <c r="E8342" i="153"/>
  <c r="F8342" i="153"/>
  <c r="G8342" i="153"/>
  <c r="E8343" i="153"/>
  <c r="F8343" i="153"/>
  <c r="G8343" i="153"/>
  <c r="E8344" i="153"/>
  <c r="F8344" i="153"/>
  <c r="G8344" i="153"/>
  <c r="E8345" i="153"/>
  <c r="F8345" i="153"/>
  <c r="G8345" i="153"/>
  <c r="E8346" i="153"/>
  <c r="F8346" i="153"/>
  <c r="G8346" i="153"/>
  <c r="E8347" i="153"/>
  <c r="F8347" i="153"/>
  <c r="G8347" i="153"/>
  <c r="E8348" i="153"/>
  <c r="F8348" i="153"/>
  <c r="G8348" i="153"/>
  <c r="E8349" i="153"/>
  <c r="F8349" i="153"/>
  <c r="G8349" i="153"/>
  <c r="E8350" i="153"/>
  <c r="F8350" i="153"/>
  <c r="G8350" i="153"/>
  <c r="E8351" i="153"/>
  <c r="F8351" i="153"/>
  <c r="G8351" i="153"/>
  <c r="E8352" i="153"/>
  <c r="F8352" i="153"/>
  <c r="G8352" i="153"/>
  <c r="E8353" i="153"/>
  <c r="F8353" i="153"/>
  <c r="G8353" i="153"/>
  <c r="E8354" i="153"/>
  <c r="F8354" i="153"/>
  <c r="G8354" i="153"/>
  <c r="E8355" i="153"/>
  <c r="F8355" i="153"/>
  <c r="G8355" i="153"/>
  <c r="E8356" i="153"/>
  <c r="F8356" i="153"/>
  <c r="G8356" i="153"/>
  <c r="E8357" i="153"/>
  <c r="F8357" i="153"/>
  <c r="G8357" i="153"/>
  <c r="E8358" i="153"/>
  <c r="F8358" i="153"/>
  <c r="G8358" i="153"/>
  <c r="E8359" i="153"/>
  <c r="F8359" i="153"/>
  <c r="G8359" i="153"/>
  <c r="E8360" i="153"/>
  <c r="F8360" i="153"/>
  <c r="G8360" i="153"/>
  <c r="E8361" i="153"/>
  <c r="F8361" i="153"/>
  <c r="G8361" i="153"/>
  <c r="E8362" i="153"/>
  <c r="F8362" i="153"/>
  <c r="G8362" i="153"/>
  <c r="E8363" i="153"/>
  <c r="F8363" i="153"/>
  <c r="G8363" i="153"/>
  <c r="E8364" i="153"/>
  <c r="F8364" i="153"/>
  <c r="G8364" i="153"/>
  <c r="E8365" i="153"/>
  <c r="F8365" i="153"/>
  <c r="G8365" i="153"/>
  <c r="E8366" i="153"/>
  <c r="F8366" i="153"/>
  <c r="G8366" i="153"/>
  <c r="E8367" i="153"/>
  <c r="F8367" i="153"/>
  <c r="G8367" i="153"/>
  <c r="E8368" i="153"/>
  <c r="F8368" i="153"/>
  <c r="G8368" i="153"/>
  <c r="E8369" i="153"/>
  <c r="F8369" i="153"/>
  <c r="G8369" i="153"/>
  <c r="E8370" i="153"/>
  <c r="F8370" i="153"/>
  <c r="G8370" i="153"/>
  <c r="E8371" i="153"/>
  <c r="F8371" i="153"/>
  <c r="G8371" i="153"/>
  <c r="E8372" i="153"/>
  <c r="F8372" i="153"/>
  <c r="G8372" i="153"/>
  <c r="E8373" i="153"/>
  <c r="F8373" i="153"/>
  <c r="G8373" i="153"/>
  <c r="E8374" i="153"/>
  <c r="F8374" i="153"/>
  <c r="G8374" i="153"/>
  <c r="E8375" i="153"/>
  <c r="F8375" i="153"/>
  <c r="G8375" i="153"/>
  <c r="E8376" i="153"/>
  <c r="F8376" i="153"/>
  <c r="G8376" i="153"/>
  <c r="E8377" i="153"/>
  <c r="F8377" i="153"/>
  <c r="G8377" i="153"/>
  <c r="E8378" i="153"/>
  <c r="F8378" i="153"/>
  <c r="G8378" i="153"/>
  <c r="E8379" i="153"/>
  <c r="F8379" i="153"/>
  <c r="G8379" i="153"/>
  <c r="E8380" i="153"/>
  <c r="F8380" i="153"/>
  <c r="G8380" i="153"/>
  <c r="E8381" i="153"/>
  <c r="F8381" i="153"/>
  <c r="G8381" i="153"/>
  <c r="E8382" i="153"/>
  <c r="F8382" i="153"/>
  <c r="G8382" i="153"/>
  <c r="E8383" i="153"/>
  <c r="F8383" i="153"/>
  <c r="G8383" i="153"/>
  <c r="E8384" i="153"/>
  <c r="F8384" i="153"/>
  <c r="G8384" i="153"/>
  <c r="E8385" i="153"/>
  <c r="F8385" i="153"/>
  <c r="G8385" i="153"/>
  <c r="E8386" i="153"/>
  <c r="F8386" i="153"/>
  <c r="G8386" i="153"/>
  <c r="E8387" i="153"/>
  <c r="F8387" i="153"/>
  <c r="G8387" i="153"/>
  <c r="E8388" i="153"/>
  <c r="F8388" i="153"/>
  <c r="G8388" i="153"/>
  <c r="E8389" i="153"/>
  <c r="F8389" i="153"/>
  <c r="G8389" i="153"/>
  <c r="E8390" i="153"/>
  <c r="F8390" i="153"/>
  <c r="G8390" i="153"/>
  <c r="E8391" i="153"/>
  <c r="F8391" i="153"/>
  <c r="G8391" i="153"/>
  <c r="E8392" i="153"/>
  <c r="F8392" i="153"/>
  <c r="G8392" i="153"/>
  <c r="E8393" i="153"/>
  <c r="F8393" i="153"/>
  <c r="G8393" i="153"/>
  <c r="E8394" i="153"/>
  <c r="F8394" i="153"/>
  <c r="G8394" i="153"/>
  <c r="E8395" i="153"/>
  <c r="F8395" i="153"/>
  <c r="G8395" i="153"/>
  <c r="E8396" i="153"/>
  <c r="F8396" i="153"/>
  <c r="G8396" i="153"/>
  <c r="E8397" i="153"/>
  <c r="F8397" i="153"/>
  <c r="G8397" i="153"/>
  <c r="E8398" i="153"/>
  <c r="F8398" i="153"/>
  <c r="G8398" i="153"/>
  <c r="E8399" i="153"/>
  <c r="F8399" i="153"/>
  <c r="G8399" i="153"/>
  <c r="E8400" i="153"/>
  <c r="F8400" i="153"/>
  <c r="G8400" i="153"/>
  <c r="E8401" i="153"/>
  <c r="F8401" i="153"/>
  <c r="G8401" i="153"/>
  <c r="E8402" i="153"/>
  <c r="F8402" i="153"/>
  <c r="G8402" i="153"/>
  <c r="E8403" i="153"/>
  <c r="F8403" i="153"/>
  <c r="G8403" i="153"/>
  <c r="E8404" i="153"/>
  <c r="F8404" i="153"/>
  <c r="G8404" i="153"/>
  <c r="E8405" i="153"/>
  <c r="F8405" i="153"/>
  <c r="G8405" i="153"/>
  <c r="E8406" i="153"/>
  <c r="F8406" i="153"/>
  <c r="G8406" i="153"/>
  <c r="E8407" i="153"/>
  <c r="F8407" i="153"/>
  <c r="G8407" i="153"/>
  <c r="E8408" i="153"/>
  <c r="F8408" i="153"/>
  <c r="G8408" i="153"/>
  <c r="E8409" i="153"/>
  <c r="F8409" i="153"/>
  <c r="G8409" i="153"/>
  <c r="E8410" i="153"/>
  <c r="F8410" i="153"/>
  <c r="G8410" i="153"/>
  <c r="E8411" i="153"/>
  <c r="F8411" i="153"/>
  <c r="G8411" i="153"/>
  <c r="E8412" i="153"/>
  <c r="F8412" i="153"/>
  <c r="G8412" i="153"/>
  <c r="E8413" i="153"/>
  <c r="F8413" i="153"/>
  <c r="G8413" i="153"/>
  <c r="E8414" i="153"/>
  <c r="F8414" i="153"/>
  <c r="G8414" i="153"/>
  <c r="E8415" i="153"/>
  <c r="F8415" i="153"/>
  <c r="G8415" i="153"/>
  <c r="E8416" i="153"/>
  <c r="F8416" i="153"/>
  <c r="G8416" i="153"/>
  <c r="E8417" i="153"/>
  <c r="F8417" i="153"/>
  <c r="G8417" i="153"/>
  <c r="E8418" i="153"/>
  <c r="F8418" i="153"/>
  <c r="G8418" i="153"/>
  <c r="E8419" i="153"/>
  <c r="F8419" i="153"/>
  <c r="G8419" i="153"/>
  <c r="E8420" i="153"/>
  <c r="F8420" i="153"/>
  <c r="G8420" i="153"/>
  <c r="E8421" i="153"/>
  <c r="F8421" i="153"/>
  <c r="G8421" i="153"/>
  <c r="E8422" i="153"/>
  <c r="F8422" i="153"/>
  <c r="G8422" i="153"/>
  <c r="E8423" i="153"/>
  <c r="F8423" i="153"/>
  <c r="G8423" i="153"/>
  <c r="E8424" i="153"/>
  <c r="F8424" i="153"/>
  <c r="G8424" i="153"/>
  <c r="E8425" i="153"/>
  <c r="F8425" i="153"/>
  <c r="G8425" i="153"/>
  <c r="E8426" i="153"/>
  <c r="F8426" i="153"/>
  <c r="G8426" i="153"/>
  <c r="E8427" i="153"/>
  <c r="F8427" i="153"/>
  <c r="G8427" i="153"/>
  <c r="E8428" i="153"/>
  <c r="F8428" i="153"/>
  <c r="G8428" i="153"/>
  <c r="E8429" i="153"/>
  <c r="F8429" i="153"/>
  <c r="G8429" i="153"/>
  <c r="E8430" i="153"/>
  <c r="F8430" i="153"/>
  <c r="G8430" i="153"/>
  <c r="E8431" i="153"/>
  <c r="F8431" i="153"/>
  <c r="G8431" i="153"/>
  <c r="E8432" i="153"/>
  <c r="F8432" i="153"/>
  <c r="G8432" i="153"/>
  <c r="E8433" i="153"/>
  <c r="F8433" i="153"/>
  <c r="G8433" i="153"/>
  <c r="E8434" i="153"/>
  <c r="F8434" i="153"/>
  <c r="G8434" i="153"/>
  <c r="E8435" i="153"/>
  <c r="F8435" i="153"/>
  <c r="G8435" i="153"/>
  <c r="E8436" i="153"/>
  <c r="F8436" i="153"/>
  <c r="G8436" i="153"/>
  <c r="E8437" i="153"/>
  <c r="F8437" i="153"/>
  <c r="G8437" i="153"/>
  <c r="E8438" i="153"/>
  <c r="F8438" i="153"/>
  <c r="G8438" i="153"/>
  <c r="E8439" i="153"/>
  <c r="F8439" i="153"/>
  <c r="G8439" i="153"/>
  <c r="E8440" i="153"/>
  <c r="F8440" i="153"/>
  <c r="G8440" i="153"/>
  <c r="E8441" i="153"/>
  <c r="F8441" i="153"/>
  <c r="G8441" i="153"/>
  <c r="E8442" i="153"/>
  <c r="F8442" i="153"/>
  <c r="G8442" i="153"/>
  <c r="E8443" i="153"/>
  <c r="F8443" i="153"/>
  <c r="G8443" i="153"/>
  <c r="E8444" i="153"/>
  <c r="F8444" i="153"/>
  <c r="G8444" i="153"/>
  <c r="E8445" i="153"/>
  <c r="F8445" i="153"/>
  <c r="G8445" i="153"/>
  <c r="E8446" i="153"/>
  <c r="F8446" i="153"/>
  <c r="G8446" i="153"/>
  <c r="E8447" i="153"/>
  <c r="F8447" i="153"/>
  <c r="G8447" i="153"/>
  <c r="E8448" i="153"/>
  <c r="F8448" i="153"/>
  <c r="G8448" i="153"/>
  <c r="E8449" i="153"/>
  <c r="F8449" i="153"/>
  <c r="G8449" i="153"/>
  <c r="E8450" i="153"/>
  <c r="F8450" i="153"/>
  <c r="G8450" i="153"/>
  <c r="E8451" i="153"/>
  <c r="F8451" i="153"/>
  <c r="G8451" i="153"/>
  <c r="E8452" i="153"/>
  <c r="F8452" i="153"/>
  <c r="G8452" i="153"/>
  <c r="E8453" i="153"/>
  <c r="F8453" i="153"/>
  <c r="G8453" i="153"/>
  <c r="E8454" i="153"/>
  <c r="F8454" i="153"/>
  <c r="G8454" i="153"/>
  <c r="E8455" i="153"/>
  <c r="F8455" i="153"/>
  <c r="G8455" i="153"/>
  <c r="E8456" i="153"/>
  <c r="F8456" i="153"/>
  <c r="G8456" i="153"/>
  <c r="E8457" i="153"/>
  <c r="F8457" i="153"/>
  <c r="G8457" i="153"/>
  <c r="E8458" i="153"/>
  <c r="F8458" i="153"/>
  <c r="G8458" i="153"/>
  <c r="E8459" i="153"/>
  <c r="F8459" i="153"/>
  <c r="G8459" i="153"/>
  <c r="E8460" i="153"/>
  <c r="F8460" i="153"/>
  <c r="G8460" i="153"/>
  <c r="E8461" i="153"/>
  <c r="F8461" i="153"/>
  <c r="G8461" i="153"/>
  <c r="E8462" i="153"/>
  <c r="F8462" i="153"/>
  <c r="G8462" i="153"/>
  <c r="E8463" i="153"/>
  <c r="F8463" i="153"/>
  <c r="G8463" i="153"/>
  <c r="E8464" i="153"/>
  <c r="F8464" i="153"/>
  <c r="G8464" i="153"/>
  <c r="E8465" i="153"/>
  <c r="F8465" i="153"/>
  <c r="G8465" i="153"/>
  <c r="E8466" i="153"/>
  <c r="F8466" i="153"/>
  <c r="G8466" i="153"/>
  <c r="E8467" i="153"/>
  <c r="F8467" i="153"/>
  <c r="G8467" i="153"/>
  <c r="E8468" i="153"/>
  <c r="F8468" i="153"/>
  <c r="G8468" i="153"/>
  <c r="E8469" i="153"/>
  <c r="F8469" i="153"/>
  <c r="G8469" i="153"/>
  <c r="E8470" i="153"/>
  <c r="F8470" i="153"/>
  <c r="G8470" i="153"/>
  <c r="E8471" i="153"/>
  <c r="F8471" i="153"/>
  <c r="G8471" i="153"/>
  <c r="E8472" i="153"/>
  <c r="F8472" i="153"/>
  <c r="G8472" i="153"/>
  <c r="E8473" i="153"/>
  <c r="F8473" i="153"/>
  <c r="G8473" i="153"/>
  <c r="E8474" i="153"/>
  <c r="F8474" i="153"/>
  <c r="G8474" i="153"/>
  <c r="E8475" i="153"/>
  <c r="F8475" i="153"/>
  <c r="G8475" i="153"/>
  <c r="E8476" i="153"/>
  <c r="F8476" i="153"/>
  <c r="G8476" i="153"/>
  <c r="E8477" i="153"/>
  <c r="F8477" i="153"/>
  <c r="G8477" i="153"/>
  <c r="E8478" i="153"/>
  <c r="F8478" i="153"/>
  <c r="G8478" i="153"/>
  <c r="E8479" i="153"/>
  <c r="F8479" i="153"/>
  <c r="G8479" i="153"/>
  <c r="E8480" i="153"/>
  <c r="F8480" i="153"/>
  <c r="G8480" i="153"/>
  <c r="E8481" i="153"/>
  <c r="F8481" i="153"/>
  <c r="G8481" i="153"/>
  <c r="E8482" i="153"/>
  <c r="F8482" i="153"/>
  <c r="G8482" i="153"/>
  <c r="E8483" i="153"/>
  <c r="F8483" i="153"/>
  <c r="G8483" i="153"/>
  <c r="E8484" i="153"/>
  <c r="F8484" i="153"/>
  <c r="G8484" i="153"/>
  <c r="E8485" i="153"/>
  <c r="F8485" i="153"/>
  <c r="G8485" i="153"/>
  <c r="E8486" i="153"/>
  <c r="F8486" i="153"/>
  <c r="G8486" i="153"/>
  <c r="E8487" i="153"/>
  <c r="F8487" i="153"/>
  <c r="G8487" i="153"/>
  <c r="E8488" i="153"/>
  <c r="F8488" i="153"/>
  <c r="G8488" i="153"/>
  <c r="E8489" i="153"/>
  <c r="F8489" i="153"/>
  <c r="G8489" i="153"/>
  <c r="E8490" i="153"/>
  <c r="F8490" i="153"/>
  <c r="G8490" i="153"/>
  <c r="E8491" i="153"/>
  <c r="F8491" i="153"/>
  <c r="G8491" i="153"/>
  <c r="E8492" i="153"/>
  <c r="F8492" i="153"/>
  <c r="G8492" i="153"/>
  <c r="E8493" i="153"/>
  <c r="F8493" i="153"/>
  <c r="G8493" i="153"/>
  <c r="E8494" i="153"/>
  <c r="F8494" i="153"/>
  <c r="G8494" i="153"/>
  <c r="E8495" i="153"/>
  <c r="F8495" i="153"/>
  <c r="G8495" i="153"/>
  <c r="E8496" i="153"/>
  <c r="F8496" i="153"/>
  <c r="G8496" i="153"/>
  <c r="E8497" i="153"/>
  <c r="F8497" i="153"/>
  <c r="G8497" i="153"/>
  <c r="E8498" i="153"/>
  <c r="F8498" i="153"/>
  <c r="G8498" i="153"/>
  <c r="E8499" i="153"/>
  <c r="F8499" i="153"/>
  <c r="G8499" i="153"/>
  <c r="E8500" i="153"/>
  <c r="F8500" i="153"/>
  <c r="G8500" i="153"/>
  <c r="E8501" i="153"/>
  <c r="F8501" i="153"/>
  <c r="G8501" i="153"/>
  <c r="E8502" i="153"/>
  <c r="F8502" i="153"/>
  <c r="G8502" i="153"/>
  <c r="E8503" i="153"/>
  <c r="F8503" i="153"/>
  <c r="G8503" i="153"/>
  <c r="E8504" i="153"/>
  <c r="F8504" i="153"/>
  <c r="G8504" i="153"/>
  <c r="E8505" i="153"/>
  <c r="F8505" i="153"/>
  <c r="G8505" i="153"/>
  <c r="E8506" i="153"/>
  <c r="F8506" i="153"/>
  <c r="G8506" i="153"/>
  <c r="E8507" i="153"/>
  <c r="F8507" i="153"/>
  <c r="G8507" i="153"/>
  <c r="E8508" i="153"/>
  <c r="F8508" i="153"/>
  <c r="G8508" i="153"/>
  <c r="E8509" i="153"/>
  <c r="F8509" i="153"/>
  <c r="G8509" i="153"/>
  <c r="E8510" i="153"/>
  <c r="F8510" i="153"/>
  <c r="G8510" i="153"/>
  <c r="E8511" i="153"/>
  <c r="F8511" i="153"/>
  <c r="G8511" i="153"/>
  <c r="E8512" i="153"/>
  <c r="F8512" i="153"/>
  <c r="G8512" i="153"/>
  <c r="E8513" i="153"/>
  <c r="F8513" i="153"/>
  <c r="G8513" i="153"/>
  <c r="E8514" i="153"/>
  <c r="F8514" i="153"/>
  <c r="G8514" i="153"/>
  <c r="E8515" i="153"/>
  <c r="F8515" i="153"/>
  <c r="G8515" i="153"/>
  <c r="E8516" i="153"/>
  <c r="F8516" i="153"/>
  <c r="G8516" i="153"/>
  <c r="E8517" i="153"/>
  <c r="F8517" i="153"/>
  <c r="G8517" i="153"/>
  <c r="E8518" i="153"/>
  <c r="F8518" i="153"/>
  <c r="G8518" i="153"/>
  <c r="E8519" i="153"/>
  <c r="F8519" i="153"/>
  <c r="G8519" i="153"/>
  <c r="E8520" i="153"/>
  <c r="F8520" i="153"/>
  <c r="G8520" i="153"/>
  <c r="E8521" i="153"/>
  <c r="F8521" i="153"/>
  <c r="G8521" i="153"/>
  <c r="E8522" i="153"/>
  <c r="F8522" i="153"/>
  <c r="G8522" i="153"/>
  <c r="E8523" i="153"/>
  <c r="F8523" i="153"/>
  <c r="G8523" i="153"/>
  <c r="E8524" i="153"/>
  <c r="F8524" i="153"/>
  <c r="G8524" i="153"/>
  <c r="E8525" i="153"/>
  <c r="F8525" i="153"/>
  <c r="G8525" i="153"/>
  <c r="E8526" i="153"/>
  <c r="F8526" i="153"/>
  <c r="G8526" i="153"/>
  <c r="E8527" i="153"/>
  <c r="F8527" i="153"/>
  <c r="G8527" i="153"/>
  <c r="E8528" i="153"/>
  <c r="F8528" i="153"/>
  <c r="G8528" i="153"/>
  <c r="E8529" i="153"/>
  <c r="F8529" i="153"/>
  <c r="G8529" i="153"/>
  <c r="E8530" i="153"/>
  <c r="F8530" i="153"/>
  <c r="G8530" i="153"/>
  <c r="E8531" i="153"/>
  <c r="F8531" i="153"/>
  <c r="G8531" i="153"/>
  <c r="E8532" i="153"/>
  <c r="F8532" i="153"/>
  <c r="G8532" i="153"/>
  <c r="E8533" i="153"/>
  <c r="F8533" i="153"/>
  <c r="G8533" i="153"/>
  <c r="E8534" i="153"/>
  <c r="F8534" i="153"/>
  <c r="G8534" i="153"/>
  <c r="E8535" i="153"/>
  <c r="F8535" i="153"/>
  <c r="G8535" i="153"/>
  <c r="E8536" i="153"/>
  <c r="F8536" i="153"/>
  <c r="G8536" i="153"/>
  <c r="E8537" i="153"/>
  <c r="F8537" i="153"/>
  <c r="G8537" i="153"/>
  <c r="E8538" i="153"/>
  <c r="F8538" i="153"/>
  <c r="G8538" i="153"/>
  <c r="E8539" i="153"/>
  <c r="F8539" i="153"/>
  <c r="G8539" i="153"/>
  <c r="E8540" i="153"/>
  <c r="F8540" i="153"/>
  <c r="G8540" i="153"/>
  <c r="E8541" i="153"/>
  <c r="F8541" i="153"/>
  <c r="G8541" i="153"/>
  <c r="E8542" i="153"/>
  <c r="F8542" i="153"/>
  <c r="G8542" i="153"/>
  <c r="E8543" i="153"/>
  <c r="F8543" i="153"/>
  <c r="G8543" i="153"/>
  <c r="E8544" i="153"/>
  <c r="F8544" i="153"/>
  <c r="G8544" i="153"/>
  <c r="E8545" i="153"/>
  <c r="F8545" i="153"/>
  <c r="G8545" i="153"/>
  <c r="E8546" i="153"/>
  <c r="F8546" i="153"/>
  <c r="G8546" i="153"/>
  <c r="E8547" i="153"/>
  <c r="F8547" i="153"/>
  <c r="G8547" i="153"/>
  <c r="E8548" i="153"/>
  <c r="F8548" i="153"/>
  <c r="G8548" i="153"/>
  <c r="E8549" i="153"/>
  <c r="F8549" i="153"/>
  <c r="G8549" i="153"/>
  <c r="E8550" i="153"/>
  <c r="F8550" i="153"/>
  <c r="G8550" i="153"/>
  <c r="E8551" i="153"/>
  <c r="F8551" i="153"/>
  <c r="G8551" i="153"/>
  <c r="E8552" i="153"/>
  <c r="F8552" i="153"/>
  <c r="G8552" i="153"/>
  <c r="E8553" i="153"/>
  <c r="F8553" i="153"/>
  <c r="G8553" i="153"/>
  <c r="E8554" i="153"/>
  <c r="F8554" i="153"/>
  <c r="G8554" i="153"/>
  <c r="E8555" i="153"/>
  <c r="F8555" i="153"/>
  <c r="G8555" i="153"/>
  <c r="E8556" i="153"/>
  <c r="F8556" i="153"/>
  <c r="G8556" i="153"/>
  <c r="E8557" i="153"/>
  <c r="F8557" i="153"/>
  <c r="G8557" i="153"/>
  <c r="E8558" i="153"/>
  <c r="F8558" i="153"/>
  <c r="G8558" i="153"/>
  <c r="E8559" i="153"/>
  <c r="F8559" i="153"/>
  <c r="G8559" i="153"/>
  <c r="E8560" i="153"/>
  <c r="F8560" i="153"/>
  <c r="G8560" i="153"/>
  <c r="E8561" i="153"/>
  <c r="F8561" i="153"/>
  <c r="G8561" i="153"/>
  <c r="E8562" i="153"/>
  <c r="F8562" i="153"/>
  <c r="G8562" i="153"/>
  <c r="E8563" i="153"/>
  <c r="F8563" i="153"/>
  <c r="G8563" i="153"/>
  <c r="E8564" i="153"/>
  <c r="F8564" i="153"/>
  <c r="G8564" i="153"/>
  <c r="E8565" i="153"/>
  <c r="F8565" i="153"/>
  <c r="G8565" i="153"/>
  <c r="E8566" i="153"/>
  <c r="F8566" i="153"/>
  <c r="G8566" i="153"/>
  <c r="E8567" i="153"/>
  <c r="F8567" i="153"/>
  <c r="G8567" i="153"/>
  <c r="E8568" i="153"/>
  <c r="F8568" i="153"/>
  <c r="G8568" i="153"/>
  <c r="E8569" i="153"/>
  <c r="F8569" i="153"/>
  <c r="G8569" i="153"/>
  <c r="E8570" i="153"/>
  <c r="F8570" i="153"/>
  <c r="G8570" i="153"/>
  <c r="E8571" i="153"/>
  <c r="F8571" i="153"/>
  <c r="G8571" i="153"/>
  <c r="E8572" i="153"/>
  <c r="F8572" i="153"/>
  <c r="G8572" i="153"/>
  <c r="E8573" i="153"/>
  <c r="F8573" i="153"/>
  <c r="G8573" i="153"/>
  <c r="E8574" i="153"/>
  <c r="F8574" i="153"/>
  <c r="G8574" i="153"/>
  <c r="E8575" i="153"/>
  <c r="F8575" i="153"/>
  <c r="G8575" i="153"/>
  <c r="E8576" i="153"/>
  <c r="F8576" i="153"/>
  <c r="G8576" i="153"/>
  <c r="E8577" i="153"/>
  <c r="F8577" i="153"/>
  <c r="G8577" i="153"/>
  <c r="E8578" i="153"/>
  <c r="F8578" i="153"/>
  <c r="G8578" i="153"/>
  <c r="E8579" i="153"/>
  <c r="F8579" i="153"/>
  <c r="G8579" i="153"/>
  <c r="E8580" i="153"/>
  <c r="F8580" i="153"/>
  <c r="G8580" i="153"/>
  <c r="E8581" i="153"/>
  <c r="F8581" i="153"/>
  <c r="G8581" i="153"/>
  <c r="E8582" i="153"/>
  <c r="F8582" i="153"/>
  <c r="G8582" i="153"/>
  <c r="E8583" i="153"/>
  <c r="F8583" i="153"/>
  <c r="G8583" i="153"/>
  <c r="E8584" i="153"/>
  <c r="F8584" i="153"/>
  <c r="G8584" i="153"/>
  <c r="E8585" i="153"/>
  <c r="F8585" i="153"/>
  <c r="G8585" i="153"/>
  <c r="E8586" i="153"/>
  <c r="F8586" i="153"/>
  <c r="G8586" i="153"/>
  <c r="E8587" i="153"/>
  <c r="F8587" i="153"/>
  <c r="G8587" i="153"/>
  <c r="E8588" i="153"/>
  <c r="F8588" i="153"/>
  <c r="G8588" i="153"/>
  <c r="E8589" i="153"/>
  <c r="F8589" i="153"/>
  <c r="G8589" i="153"/>
  <c r="E8590" i="153"/>
  <c r="F8590" i="153"/>
  <c r="G8590" i="153"/>
  <c r="E8591" i="153"/>
  <c r="F8591" i="153"/>
  <c r="G8591" i="153"/>
  <c r="E8592" i="153"/>
  <c r="F8592" i="153"/>
  <c r="G8592" i="153"/>
  <c r="E8593" i="153"/>
  <c r="F8593" i="153"/>
  <c r="G8593" i="153"/>
  <c r="E8594" i="153"/>
  <c r="F8594" i="153"/>
  <c r="G8594" i="153"/>
  <c r="E8595" i="153"/>
  <c r="F8595" i="153"/>
  <c r="G8595" i="153"/>
  <c r="E8596" i="153"/>
  <c r="F8596" i="153"/>
  <c r="G8596" i="153"/>
  <c r="E8597" i="153"/>
  <c r="F8597" i="153"/>
  <c r="G8597" i="153"/>
  <c r="E8598" i="153"/>
  <c r="F8598" i="153"/>
  <c r="G8598" i="153"/>
  <c r="E8599" i="153"/>
  <c r="F8599" i="153"/>
  <c r="G8599" i="153"/>
  <c r="E8600" i="153"/>
  <c r="F8600" i="153"/>
  <c r="G8600" i="153"/>
  <c r="E8601" i="153"/>
  <c r="F8601" i="153"/>
  <c r="G8601" i="153"/>
  <c r="E8602" i="153"/>
  <c r="F8602" i="153"/>
  <c r="G8602" i="153"/>
  <c r="E8603" i="153"/>
  <c r="F8603" i="153"/>
  <c r="G8603" i="153"/>
  <c r="E8604" i="153"/>
  <c r="F8604" i="153"/>
  <c r="G8604" i="153"/>
  <c r="E8605" i="153"/>
  <c r="F8605" i="153"/>
  <c r="G8605" i="153"/>
  <c r="E8606" i="153"/>
  <c r="F8606" i="153"/>
  <c r="G8606" i="153"/>
  <c r="E8607" i="153"/>
  <c r="F8607" i="153"/>
  <c r="G8607" i="153"/>
  <c r="E8608" i="153"/>
  <c r="F8608" i="153"/>
  <c r="G8608" i="153"/>
  <c r="E8609" i="153"/>
  <c r="F8609" i="153"/>
  <c r="G8609" i="153"/>
  <c r="E8610" i="153"/>
  <c r="F8610" i="153"/>
  <c r="G8610" i="153"/>
  <c r="E8611" i="153"/>
  <c r="F8611" i="153"/>
  <c r="G8611" i="153"/>
  <c r="E8612" i="153"/>
  <c r="F8612" i="153"/>
  <c r="G8612" i="153"/>
  <c r="E8613" i="153"/>
  <c r="F8613" i="153"/>
  <c r="G8613" i="153"/>
  <c r="E8614" i="153"/>
  <c r="F8614" i="153"/>
  <c r="G8614" i="153"/>
  <c r="E8615" i="153"/>
  <c r="F8615" i="153"/>
  <c r="G8615" i="153"/>
  <c r="E8616" i="153"/>
  <c r="F8616" i="153"/>
  <c r="G8616" i="153"/>
  <c r="E8617" i="153"/>
  <c r="F8617" i="153"/>
  <c r="G8617" i="153"/>
  <c r="E8618" i="153"/>
  <c r="F8618" i="153"/>
  <c r="G8618" i="153"/>
  <c r="E8619" i="153"/>
  <c r="F8619" i="153"/>
  <c r="G8619" i="153"/>
  <c r="E8620" i="153"/>
  <c r="F8620" i="153"/>
  <c r="G8620" i="153"/>
  <c r="E8621" i="153"/>
  <c r="F8621" i="153"/>
  <c r="G8621" i="153"/>
  <c r="E8622" i="153"/>
  <c r="F8622" i="153"/>
  <c r="G8622" i="153"/>
  <c r="E8623" i="153"/>
  <c r="F8623" i="153"/>
  <c r="G8623" i="153"/>
  <c r="E8624" i="153"/>
  <c r="F8624" i="153"/>
  <c r="G8624" i="153"/>
  <c r="E8625" i="153"/>
  <c r="F8625" i="153"/>
  <c r="G8625" i="153"/>
  <c r="E8626" i="153"/>
  <c r="F8626" i="153"/>
  <c r="G8626" i="153"/>
  <c r="E8627" i="153"/>
  <c r="F8627" i="153"/>
  <c r="G8627" i="153"/>
  <c r="E8628" i="153"/>
  <c r="F8628" i="153"/>
  <c r="G8628" i="153"/>
  <c r="E8629" i="153"/>
  <c r="F8629" i="153"/>
  <c r="G8629" i="153"/>
  <c r="E8630" i="153"/>
  <c r="F8630" i="153"/>
  <c r="G8630" i="153"/>
  <c r="E8631" i="153"/>
  <c r="F8631" i="153"/>
  <c r="G8631" i="153"/>
  <c r="E8632" i="153"/>
  <c r="F8632" i="153"/>
  <c r="G8632" i="153"/>
  <c r="E8633" i="153"/>
  <c r="F8633" i="153"/>
  <c r="G8633" i="153"/>
  <c r="E8634" i="153"/>
  <c r="F8634" i="153"/>
  <c r="G8634" i="153"/>
  <c r="E8635" i="153"/>
  <c r="F8635" i="153"/>
  <c r="G8635" i="153"/>
  <c r="E8636" i="153"/>
  <c r="F8636" i="153"/>
  <c r="G8636" i="153"/>
  <c r="E8637" i="153"/>
  <c r="F8637" i="153"/>
  <c r="G8637" i="153"/>
  <c r="E8638" i="153"/>
  <c r="F8638" i="153"/>
  <c r="G8638" i="153"/>
  <c r="E8639" i="153"/>
  <c r="F8639" i="153"/>
  <c r="G8639" i="153"/>
  <c r="E8640" i="153"/>
  <c r="F8640" i="153"/>
  <c r="G8640" i="153"/>
  <c r="E8641" i="153"/>
  <c r="F8641" i="153"/>
  <c r="G8641" i="153"/>
  <c r="E8642" i="153"/>
  <c r="F8642" i="153"/>
  <c r="G8642" i="153"/>
  <c r="E8643" i="153"/>
  <c r="F8643" i="153"/>
  <c r="G8643" i="153"/>
  <c r="E8644" i="153"/>
  <c r="F8644" i="153"/>
  <c r="G8644" i="153"/>
  <c r="E8645" i="153"/>
  <c r="F8645" i="153"/>
  <c r="G8645" i="153"/>
  <c r="E8646" i="153"/>
  <c r="F8646" i="153"/>
  <c r="G8646" i="153"/>
  <c r="E8647" i="153"/>
  <c r="F8647" i="153"/>
  <c r="G8647" i="153"/>
  <c r="E8648" i="153"/>
  <c r="F8648" i="153"/>
  <c r="G8648" i="153"/>
  <c r="E8649" i="153"/>
  <c r="F8649" i="153"/>
  <c r="G8649" i="153"/>
  <c r="E8650" i="153"/>
  <c r="F8650" i="153"/>
  <c r="G8650" i="153"/>
  <c r="E8651" i="153"/>
  <c r="F8651" i="153"/>
  <c r="G8651" i="153"/>
  <c r="E8652" i="153"/>
  <c r="F8652" i="153"/>
  <c r="G8652" i="153"/>
  <c r="E8653" i="153"/>
  <c r="F8653" i="153"/>
  <c r="G8653" i="153"/>
  <c r="E8654" i="153"/>
  <c r="F8654" i="153"/>
  <c r="G8654" i="153"/>
  <c r="E8655" i="153"/>
  <c r="F8655" i="153"/>
  <c r="G8655" i="153"/>
  <c r="E8656" i="153"/>
  <c r="F8656" i="153"/>
  <c r="G8656" i="153"/>
  <c r="E8657" i="153"/>
  <c r="F8657" i="153"/>
  <c r="G8657" i="153"/>
  <c r="E8658" i="153"/>
  <c r="F8658" i="153"/>
  <c r="G8658" i="153"/>
  <c r="E8659" i="153"/>
  <c r="F8659" i="153"/>
  <c r="G8659" i="153"/>
  <c r="E8660" i="153"/>
  <c r="F8660" i="153"/>
  <c r="G8660" i="153"/>
  <c r="E8661" i="153"/>
  <c r="F8661" i="153"/>
  <c r="G8661" i="153"/>
  <c r="E8662" i="153"/>
  <c r="F8662" i="153"/>
  <c r="G8662" i="153"/>
  <c r="E8663" i="153"/>
  <c r="F8663" i="153"/>
  <c r="G8663" i="153"/>
  <c r="E8664" i="153"/>
  <c r="F8664" i="153"/>
  <c r="G8664" i="153"/>
  <c r="E8665" i="153"/>
  <c r="F8665" i="153"/>
  <c r="G8665" i="153"/>
  <c r="E8666" i="153"/>
  <c r="F8666" i="153"/>
  <c r="G8666" i="153"/>
  <c r="E8667" i="153"/>
  <c r="F8667" i="153"/>
  <c r="G8667" i="153"/>
  <c r="E8668" i="153"/>
  <c r="F8668" i="153"/>
  <c r="G8668" i="153"/>
  <c r="E8669" i="153"/>
  <c r="F8669" i="153"/>
  <c r="G8669" i="153"/>
  <c r="E8670" i="153"/>
  <c r="F8670" i="153"/>
  <c r="G8670" i="153"/>
  <c r="E8671" i="153"/>
  <c r="F8671" i="153"/>
  <c r="G8671" i="153"/>
  <c r="E8672" i="153"/>
  <c r="F8672" i="153"/>
  <c r="G8672" i="153"/>
  <c r="E8673" i="153"/>
  <c r="F8673" i="153"/>
  <c r="G8673" i="153"/>
  <c r="E8674" i="153"/>
  <c r="F8674" i="153"/>
  <c r="G8674" i="153"/>
  <c r="E8675" i="153"/>
  <c r="F8675" i="153"/>
  <c r="G8675" i="153"/>
  <c r="E8676" i="153"/>
  <c r="F8676" i="153"/>
  <c r="G8676" i="153"/>
  <c r="E8677" i="153"/>
  <c r="F8677" i="153"/>
  <c r="G8677" i="153"/>
  <c r="E8678" i="153"/>
  <c r="F8678" i="153"/>
  <c r="G8678" i="153"/>
  <c r="E8679" i="153"/>
  <c r="F8679" i="153"/>
  <c r="G8679" i="153"/>
  <c r="E8680" i="153"/>
  <c r="F8680" i="153"/>
  <c r="G8680" i="153"/>
  <c r="E8681" i="153"/>
  <c r="F8681" i="153"/>
  <c r="G8681" i="153"/>
  <c r="E8682" i="153"/>
  <c r="F8682" i="153"/>
  <c r="G8682" i="153"/>
  <c r="E8683" i="153"/>
  <c r="F8683" i="153"/>
  <c r="G8683" i="153"/>
  <c r="E8684" i="153"/>
  <c r="F8684" i="153"/>
  <c r="G8684" i="153"/>
  <c r="E8685" i="153"/>
  <c r="F8685" i="153"/>
  <c r="G8685" i="153"/>
  <c r="E8686" i="153"/>
  <c r="F8686" i="153"/>
  <c r="G8686" i="153"/>
  <c r="E8687" i="153"/>
  <c r="F8687" i="153"/>
  <c r="G8687" i="153"/>
  <c r="E8688" i="153"/>
  <c r="F8688" i="153"/>
  <c r="G8688" i="153"/>
  <c r="E8689" i="153"/>
  <c r="F8689" i="153"/>
  <c r="G8689" i="153"/>
  <c r="E8690" i="153"/>
  <c r="F8690" i="153"/>
  <c r="G8690" i="153"/>
  <c r="E8691" i="153"/>
  <c r="F8691" i="153"/>
  <c r="G8691" i="153"/>
  <c r="E8692" i="153"/>
  <c r="F8692" i="153"/>
  <c r="G8692" i="153"/>
  <c r="E8693" i="153"/>
  <c r="F8693" i="153"/>
  <c r="G8693" i="153"/>
  <c r="E8694" i="153"/>
  <c r="F8694" i="153"/>
  <c r="G8694" i="153"/>
  <c r="E8695" i="153"/>
  <c r="F8695" i="153"/>
  <c r="G8695" i="153"/>
  <c r="E8696" i="153"/>
  <c r="F8696" i="153"/>
  <c r="G8696" i="153"/>
  <c r="E8697" i="153"/>
  <c r="F8697" i="153"/>
  <c r="G8697" i="153"/>
  <c r="E8698" i="153"/>
  <c r="F8698" i="153"/>
  <c r="G8698" i="153"/>
  <c r="E8699" i="153"/>
  <c r="F8699" i="153"/>
  <c r="G8699" i="153"/>
  <c r="E8700" i="153"/>
  <c r="F8700" i="153"/>
  <c r="G8700" i="153"/>
  <c r="E8701" i="153"/>
  <c r="F8701" i="153"/>
  <c r="G8701" i="153"/>
  <c r="E8702" i="153"/>
  <c r="F8702" i="153"/>
  <c r="G8702" i="153"/>
  <c r="E8703" i="153"/>
  <c r="F8703" i="153"/>
  <c r="G8703" i="153"/>
  <c r="E8704" i="153"/>
  <c r="F8704" i="153"/>
  <c r="G8704" i="153"/>
  <c r="E8705" i="153"/>
  <c r="F8705" i="153"/>
  <c r="G8705" i="153"/>
  <c r="E8706" i="153"/>
  <c r="F8706" i="153"/>
  <c r="G8706" i="153"/>
  <c r="E8707" i="153"/>
  <c r="F8707" i="153"/>
  <c r="G8707" i="153"/>
  <c r="E8708" i="153"/>
  <c r="F8708" i="153"/>
  <c r="G8708" i="153"/>
  <c r="E8709" i="153"/>
  <c r="F8709" i="153"/>
  <c r="G8709" i="153"/>
  <c r="E8710" i="153"/>
  <c r="F8710" i="153"/>
  <c r="G8710" i="153"/>
  <c r="E8711" i="153"/>
  <c r="F8711" i="153"/>
  <c r="G8711" i="153"/>
  <c r="E8712" i="153"/>
  <c r="F8712" i="153"/>
  <c r="G8712" i="153"/>
  <c r="E8713" i="153"/>
  <c r="F8713" i="153"/>
  <c r="G8713" i="153"/>
  <c r="E8714" i="153"/>
  <c r="F8714" i="153"/>
  <c r="G8714" i="153"/>
  <c r="E8715" i="153"/>
  <c r="F8715" i="153"/>
  <c r="G8715" i="153"/>
  <c r="E8716" i="153"/>
  <c r="F8716" i="153"/>
  <c r="G8716" i="153"/>
  <c r="E8717" i="153"/>
  <c r="F8717" i="153"/>
  <c r="G8717" i="153"/>
  <c r="E8718" i="153"/>
  <c r="F8718" i="153"/>
  <c r="G8718" i="153"/>
  <c r="E8719" i="153"/>
  <c r="F8719" i="153"/>
  <c r="G8719" i="153"/>
  <c r="E8720" i="153"/>
  <c r="F8720" i="153"/>
  <c r="G8720" i="153"/>
  <c r="E8721" i="153"/>
  <c r="F8721" i="153"/>
  <c r="G8721" i="153"/>
  <c r="E8722" i="153"/>
  <c r="F8722" i="153"/>
  <c r="G8722" i="153"/>
  <c r="E8723" i="153"/>
  <c r="F8723" i="153"/>
  <c r="G8723" i="153"/>
  <c r="E8724" i="153"/>
  <c r="F8724" i="153"/>
  <c r="G8724" i="153"/>
  <c r="E8725" i="153"/>
  <c r="F8725" i="153"/>
  <c r="G8725" i="153"/>
  <c r="E8726" i="153"/>
  <c r="F8726" i="153"/>
  <c r="G8726" i="153"/>
  <c r="E8727" i="153"/>
  <c r="F8727" i="153"/>
  <c r="G8727" i="153"/>
  <c r="E8728" i="153"/>
  <c r="F8728" i="153"/>
  <c r="G8728" i="153"/>
  <c r="E8729" i="153"/>
  <c r="F8729" i="153"/>
  <c r="G8729" i="153"/>
  <c r="E8730" i="153"/>
  <c r="F8730" i="153"/>
  <c r="G8730" i="153"/>
  <c r="E8731" i="153"/>
  <c r="F8731" i="153"/>
  <c r="G8731" i="153"/>
  <c r="E8732" i="153"/>
  <c r="F8732" i="153"/>
  <c r="G8732" i="153"/>
  <c r="E8733" i="153"/>
  <c r="F8733" i="153"/>
  <c r="G8733" i="153"/>
  <c r="E8734" i="153"/>
  <c r="F8734" i="153"/>
  <c r="G8734" i="153"/>
  <c r="E8735" i="153"/>
  <c r="F8735" i="153"/>
  <c r="G8735" i="153"/>
  <c r="E8736" i="153"/>
  <c r="F8736" i="153"/>
  <c r="G8736" i="153"/>
  <c r="E8737" i="153"/>
  <c r="F8737" i="153"/>
  <c r="G8737" i="153"/>
  <c r="E8738" i="153"/>
  <c r="F8738" i="153"/>
  <c r="G8738" i="153"/>
  <c r="E8739" i="153"/>
  <c r="F8739" i="153"/>
  <c r="G8739" i="153"/>
  <c r="E8740" i="153"/>
  <c r="F8740" i="153"/>
  <c r="G8740" i="153"/>
  <c r="E8741" i="153"/>
  <c r="F8741" i="153"/>
  <c r="G8741" i="153"/>
  <c r="E8742" i="153"/>
  <c r="F8742" i="153"/>
  <c r="G8742" i="153"/>
  <c r="E8743" i="153"/>
  <c r="F8743" i="153"/>
  <c r="G8743" i="153"/>
  <c r="E8744" i="153"/>
  <c r="F8744" i="153"/>
  <c r="G8744" i="153"/>
  <c r="E8745" i="153"/>
  <c r="F8745" i="153"/>
  <c r="G8745" i="153"/>
  <c r="E8746" i="153"/>
  <c r="F8746" i="153"/>
  <c r="G8746" i="153"/>
  <c r="E8747" i="153"/>
  <c r="F8747" i="153"/>
  <c r="G8747" i="153"/>
  <c r="E8748" i="153"/>
  <c r="F8748" i="153"/>
  <c r="G8748" i="153"/>
  <c r="E8749" i="153"/>
  <c r="F8749" i="153"/>
  <c r="G8749" i="153"/>
  <c r="E8750" i="153"/>
  <c r="F8750" i="153"/>
  <c r="G8750" i="153"/>
  <c r="E8751" i="153"/>
  <c r="F8751" i="153"/>
  <c r="G8751" i="153"/>
  <c r="E8752" i="153"/>
  <c r="F8752" i="153"/>
  <c r="G8752" i="153"/>
  <c r="E8753" i="153"/>
  <c r="F8753" i="153"/>
  <c r="G8753" i="153"/>
  <c r="E8754" i="153"/>
  <c r="F8754" i="153"/>
  <c r="G8754" i="153"/>
  <c r="E8755" i="153"/>
  <c r="F8755" i="153"/>
  <c r="G8755" i="153"/>
  <c r="E8756" i="153"/>
  <c r="F8756" i="153"/>
  <c r="G8756" i="153"/>
  <c r="E8757" i="153"/>
  <c r="F8757" i="153"/>
  <c r="G8757" i="153"/>
  <c r="E8758" i="153"/>
  <c r="F8758" i="153"/>
  <c r="G8758" i="153"/>
  <c r="E8759" i="153"/>
  <c r="F8759" i="153"/>
  <c r="G8759" i="153"/>
  <c r="E8760" i="153"/>
  <c r="F8760" i="153"/>
  <c r="G8760" i="153"/>
  <c r="E8761" i="153"/>
  <c r="F8761" i="153"/>
  <c r="G8761" i="153"/>
  <c r="E8762" i="153"/>
  <c r="F8762" i="153"/>
  <c r="G8762" i="153"/>
  <c r="E8763" i="153"/>
  <c r="F8763" i="153"/>
  <c r="G8763" i="153"/>
  <c r="E8764" i="153"/>
  <c r="F8764" i="153"/>
  <c r="G8764" i="153"/>
  <c r="E8765" i="153"/>
  <c r="F8765" i="153"/>
  <c r="G8765" i="153"/>
  <c r="E8766" i="153"/>
  <c r="F8766" i="153"/>
  <c r="G8766" i="153"/>
  <c r="E8767" i="153"/>
  <c r="F8767" i="153"/>
  <c r="G8767" i="153"/>
  <c r="E8768" i="153"/>
  <c r="F8768" i="153"/>
  <c r="G8768" i="153"/>
  <c r="E8769" i="153"/>
  <c r="F8769" i="153"/>
  <c r="G8769" i="153"/>
  <c r="E8770" i="153"/>
  <c r="F8770" i="153"/>
  <c r="G8770" i="153"/>
  <c r="E8771" i="153"/>
  <c r="F8771" i="153"/>
  <c r="G8771" i="153"/>
  <c r="E8772" i="153"/>
  <c r="F8772" i="153"/>
  <c r="G8772" i="153"/>
  <c r="E8773" i="153"/>
  <c r="F8773" i="153"/>
  <c r="G8773" i="153"/>
  <c r="E8774" i="153"/>
  <c r="F8774" i="153"/>
  <c r="G8774" i="153"/>
  <c r="E8775" i="153"/>
  <c r="F8775" i="153"/>
  <c r="G8775" i="153"/>
  <c r="E8776" i="153"/>
  <c r="F8776" i="153"/>
  <c r="G8776" i="153"/>
  <c r="E8777" i="153"/>
  <c r="F8777" i="153"/>
  <c r="G8777" i="153"/>
  <c r="E8778" i="153"/>
  <c r="F8778" i="153"/>
  <c r="G8778" i="153"/>
  <c r="E8779" i="153"/>
  <c r="F8779" i="153"/>
  <c r="G8779" i="153"/>
  <c r="E8780" i="153"/>
  <c r="F8780" i="153"/>
  <c r="G8780" i="153"/>
  <c r="E8781" i="153"/>
  <c r="F8781" i="153"/>
  <c r="G8781" i="153"/>
  <c r="E8782" i="153"/>
  <c r="F8782" i="153"/>
  <c r="G8782" i="153"/>
  <c r="E8783" i="153"/>
  <c r="F8783" i="153"/>
  <c r="G8783" i="153"/>
  <c r="E8784" i="153"/>
  <c r="F8784" i="153"/>
  <c r="G8784" i="153"/>
  <c r="E8785" i="153"/>
  <c r="F8785" i="153"/>
  <c r="G8785" i="153"/>
  <c r="E8786" i="153"/>
  <c r="F8786" i="153"/>
  <c r="G8786" i="153"/>
  <c r="E8787" i="153"/>
  <c r="F8787" i="153"/>
  <c r="G8787" i="153"/>
  <c r="E8788" i="153"/>
  <c r="F8788" i="153"/>
  <c r="G8788" i="153"/>
  <c r="E8789" i="153"/>
  <c r="F8789" i="153"/>
  <c r="G8789" i="153"/>
  <c r="E8790" i="153"/>
  <c r="F8790" i="153"/>
  <c r="G8790" i="153"/>
  <c r="E8791" i="153"/>
  <c r="F8791" i="153"/>
  <c r="G8791" i="153"/>
  <c r="E8792" i="153"/>
  <c r="F8792" i="153"/>
  <c r="G8792" i="153"/>
  <c r="E8793" i="153"/>
  <c r="F8793" i="153"/>
  <c r="G8793" i="153"/>
  <c r="E8794" i="153"/>
  <c r="F8794" i="153"/>
  <c r="G8794" i="153"/>
  <c r="E8795" i="153"/>
  <c r="F8795" i="153"/>
  <c r="G8795" i="153"/>
  <c r="E8796" i="153"/>
  <c r="F8796" i="153"/>
  <c r="G8796" i="153"/>
  <c r="E8797" i="153"/>
  <c r="F8797" i="153"/>
  <c r="G8797" i="153"/>
  <c r="E8798" i="153"/>
  <c r="F8798" i="153"/>
  <c r="G8798" i="153"/>
  <c r="E8799" i="153"/>
  <c r="F8799" i="153"/>
  <c r="G8799" i="153"/>
  <c r="E8800" i="153"/>
  <c r="F8800" i="153"/>
  <c r="G8800" i="153"/>
  <c r="E8801" i="153"/>
  <c r="F8801" i="153"/>
  <c r="G8801" i="153"/>
  <c r="E8802" i="153"/>
  <c r="F8802" i="153"/>
  <c r="G8802" i="153"/>
  <c r="E8803" i="153"/>
  <c r="F8803" i="153"/>
  <c r="G8803" i="153"/>
  <c r="E8804" i="153"/>
  <c r="F8804" i="153"/>
  <c r="G8804" i="153"/>
  <c r="E8805" i="153"/>
  <c r="F8805" i="153"/>
  <c r="G8805" i="153"/>
  <c r="E8806" i="153"/>
  <c r="F8806" i="153"/>
  <c r="G8806" i="153"/>
  <c r="E8807" i="153"/>
  <c r="F8807" i="153"/>
  <c r="G8807" i="153"/>
  <c r="E8808" i="153"/>
  <c r="F8808" i="153"/>
  <c r="G8808" i="153"/>
  <c r="E8809" i="153"/>
  <c r="F8809" i="153"/>
  <c r="G8809" i="153"/>
  <c r="E8810" i="153"/>
  <c r="F8810" i="153"/>
  <c r="G8810" i="153"/>
  <c r="E8811" i="153"/>
  <c r="F8811" i="153"/>
  <c r="G8811" i="153"/>
  <c r="E8812" i="153"/>
  <c r="F8812" i="153"/>
  <c r="G8812" i="153"/>
  <c r="E8813" i="153"/>
  <c r="F8813" i="153"/>
  <c r="G8813" i="153"/>
  <c r="E8814" i="153"/>
  <c r="F8814" i="153"/>
  <c r="G8814" i="153"/>
  <c r="E8815" i="153"/>
  <c r="F8815" i="153"/>
  <c r="G8815" i="153"/>
  <c r="E8816" i="153"/>
  <c r="F8816" i="153"/>
  <c r="G8816" i="153"/>
  <c r="E8817" i="153"/>
  <c r="F8817" i="153"/>
  <c r="G8817" i="153"/>
  <c r="E8818" i="153"/>
  <c r="F8818" i="153"/>
  <c r="G8818" i="153"/>
  <c r="E8819" i="153"/>
  <c r="F8819" i="153"/>
  <c r="G8819" i="153"/>
  <c r="E8820" i="153"/>
  <c r="F8820" i="153"/>
  <c r="G8820" i="153"/>
  <c r="E8821" i="153"/>
  <c r="F8821" i="153"/>
  <c r="G8821" i="153"/>
  <c r="E8822" i="153"/>
  <c r="F8822" i="153"/>
  <c r="G8822" i="153"/>
  <c r="E8823" i="153"/>
  <c r="F8823" i="153"/>
  <c r="G8823" i="153"/>
  <c r="E8824" i="153"/>
  <c r="F8824" i="153"/>
  <c r="G8824" i="153"/>
  <c r="E8825" i="153"/>
  <c r="F8825" i="153"/>
  <c r="G8825" i="153"/>
  <c r="E8826" i="153"/>
  <c r="F8826" i="153"/>
  <c r="G8826" i="153"/>
  <c r="E8827" i="153"/>
  <c r="F8827" i="153"/>
  <c r="G8827" i="153"/>
  <c r="E8828" i="153"/>
  <c r="F8828" i="153"/>
  <c r="G8828" i="153"/>
  <c r="E8829" i="153"/>
  <c r="F8829" i="153"/>
  <c r="G8829" i="153"/>
  <c r="E8830" i="153"/>
  <c r="F8830" i="153"/>
  <c r="G8830" i="153"/>
  <c r="E8831" i="153"/>
  <c r="F8831" i="153"/>
  <c r="G8831" i="153"/>
  <c r="E8832" i="153"/>
  <c r="F8832" i="153"/>
  <c r="G8832" i="153"/>
  <c r="E8833" i="153"/>
  <c r="F8833" i="153"/>
  <c r="G8833" i="153"/>
  <c r="E8834" i="153"/>
  <c r="F8834" i="153"/>
  <c r="G8834" i="153"/>
  <c r="E8835" i="153"/>
  <c r="F8835" i="153"/>
  <c r="G8835" i="153"/>
  <c r="E8836" i="153"/>
  <c r="F8836" i="153"/>
  <c r="G8836" i="153"/>
  <c r="E8837" i="153"/>
  <c r="F8837" i="153"/>
  <c r="G8837" i="153"/>
  <c r="E8838" i="153"/>
  <c r="F8838" i="153"/>
  <c r="G8838" i="153"/>
  <c r="E8839" i="153"/>
  <c r="F8839" i="153"/>
  <c r="G8839" i="153"/>
  <c r="E8840" i="153"/>
  <c r="F8840" i="153"/>
  <c r="G8840" i="153"/>
  <c r="E8841" i="153"/>
  <c r="F8841" i="153"/>
  <c r="G8841" i="153"/>
  <c r="E8842" i="153"/>
  <c r="F8842" i="153"/>
  <c r="G8842" i="153"/>
  <c r="E8843" i="153"/>
  <c r="F8843" i="153"/>
  <c r="G8843" i="153"/>
  <c r="E8844" i="153"/>
  <c r="F8844" i="153"/>
  <c r="G8844" i="153"/>
  <c r="E8845" i="153"/>
  <c r="F8845" i="153"/>
  <c r="G8845" i="153"/>
  <c r="E8846" i="153"/>
  <c r="F8846" i="153"/>
  <c r="G8846" i="153"/>
  <c r="E8847" i="153"/>
  <c r="F8847" i="153"/>
  <c r="G8847" i="153"/>
  <c r="E8848" i="153"/>
  <c r="F8848" i="153"/>
  <c r="G8848" i="153"/>
  <c r="E8849" i="153"/>
  <c r="F8849" i="153"/>
  <c r="G8849" i="153"/>
  <c r="E8850" i="153"/>
  <c r="F8850" i="153"/>
  <c r="G8850" i="153"/>
  <c r="E8851" i="153"/>
  <c r="F8851" i="153"/>
  <c r="G8851" i="153"/>
  <c r="E8852" i="153"/>
  <c r="F8852" i="153"/>
  <c r="G8852" i="153"/>
  <c r="E8853" i="153"/>
  <c r="F8853" i="153"/>
  <c r="G8853" i="153"/>
  <c r="E8854" i="153"/>
  <c r="F8854" i="153"/>
  <c r="G8854" i="153"/>
  <c r="E8855" i="153"/>
  <c r="F8855" i="153"/>
  <c r="G8855" i="153"/>
  <c r="E8856" i="153"/>
  <c r="F8856" i="153"/>
  <c r="G8856" i="153"/>
  <c r="E8857" i="153"/>
  <c r="F8857" i="153"/>
  <c r="G8857" i="153"/>
  <c r="E8858" i="153"/>
  <c r="F8858" i="153"/>
  <c r="G8858" i="153"/>
  <c r="E8859" i="153"/>
  <c r="F8859" i="153"/>
  <c r="G8859" i="153"/>
  <c r="E8860" i="153"/>
  <c r="F8860" i="153"/>
  <c r="G8860" i="153"/>
  <c r="E8861" i="153"/>
  <c r="F8861" i="153"/>
  <c r="G8861" i="153"/>
  <c r="E8862" i="153"/>
  <c r="F8862" i="153"/>
  <c r="G8862" i="153"/>
  <c r="E8863" i="153"/>
  <c r="F8863" i="153"/>
  <c r="G8863" i="153"/>
  <c r="E8864" i="153"/>
  <c r="F8864" i="153"/>
  <c r="G8864" i="153"/>
  <c r="E8865" i="153"/>
  <c r="F8865" i="153"/>
  <c r="G8865" i="153"/>
  <c r="E8866" i="153"/>
  <c r="F8866" i="153"/>
  <c r="G8866" i="153"/>
  <c r="E8867" i="153"/>
  <c r="F8867" i="153"/>
  <c r="G8867" i="153"/>
  <c r="E8868" i="153"/>
  <c r="F8868" i="153"/>
  <c r="G8868" i="153"/>
  <c r="E8869" i="153"/>
  <c r="F8869" i="153"/>
  <c r="G8869" i="153"/>
  <c r="E8870" i="153"/>
  <c r="F8870" i="153"/>
  <c r="G8870" i="153"/>
  <c r="E8871" i="153"/>
  <c r="F8871" i="153"/>
  <c r="G8871" i="153"/>
  <c r="E8872" i="153"/>
  <c r="F8872" i="153"/>
  <c r="G8872" i="153"/>
  <c r="E8873" i="153"/>
  <c r="F8873" i="153"/>
  <c r="G8873" i="153"/>
  <c r="E8874" i="153"/>
  <c r="F8874" i="153"/>
  <c r="G8874" i="153"/>
  <c r="E8875" i="153"/>
  <c r="F8875" i="153"/>
  <c r="G8875" i="153"/>
  <c r="E8876" i="153"/>
  <c r="F8876" i="153"/>
  <c r="G8876" i="153"/>
  <c r="E8877" i="153"/>
  <c r="F8877" i="153"/>
  <c r="G8877" i="153"/>
  <c r="E8878" i="153"/>
  <c r="F8878" i="153"/>
  <c r="G8878" i="153"/>
  <c r="E8879" i="153"/>
  <c r="F8879" i="153"/>
  <c r="G8879" i="153"/>
  <c r="E8880" i="153"/>
  <c r="F8880" i="153"/>
  <c r="G8880" i="153"/>
  <c r="E8881" i="153"/>
  <c r="F8881" i="153"/>
  <c r="G8881" i="153"/>
  <c r="E8882" i="153"/>
  <c r="F8882" i="153"/>
  <c r="G8882" i="153"/>
  <c r="E8883" i="153"/>
  <c r="F8883" i="153"/>
  <c r="G8883" i="153"/>
  <c r="E8884" i="153"/>
  <c r="F8884" i="153"/>
  <c r="G8884" i="153"/>
  <c r="E8885" i="153"/>
  <c r="F8885" i="153"/>
  <c r="G8885" i="153"/>
  <c r="E8886" i="153"/>
  <c r="F8886" i="153"/>
  <c r="G8886" i="153"/>
  <c r="E8887" i="153"/>
  <c r="F8887" i="153"/>
  <c r="G8887" i="153"/>
  <c r="E8888" i="153"/>
  <c r="F8888" i="153"/>
  <c r="G8888" i="153"/>
  <c r="E8889" i="153"/>
  <c r="F8889" i="153"/>
  <c r="G8889" i="153"/>
  <c r="E8890" i="153"/>
  <c r="F8890" i="153"/>
  <c r="G8890" i="153"/>
  <c r="E8891" i="153"/>
  <c r="F8891" i="153"/>
  <c r="G8891" i="153"/>
  <c r="E8892" i="153"/>
  <c r="F8892" i="153"/>
  <c r="G8892" i="153"/>
  <c r="E8893" i="153"/>
  <c r="F8893" i="153"/>
  <c r="G8893" i="153"/>
  <c r="E8894" i="153"/>
  <c r="F8894" i="153"/>
  <c r="G8894" i="153"/>
  <c r="E8895" i="153"/>
  <c r="F8895" i="153"/>
  <c r="G8895" i="153"/>
  <c r="E8896" i="153"/>
  <c r="F8896" i="153"/>
  <c r="G8896" i="153"/>
  <c r="E8897" i="153"/>
  <c r="F8897" i="153"/>
  <c r="G8897" i="153"/>
  <c r="E8898" i="153"/>
  <c r="F8898" i="153"/>
  <c r="G8898" i="153"/>
  <c r="E8899" i="153"/>
  <c r="F8899" i="153"/>
  <c r="G8899" i="153"/>
  <c r="E8900" i="153"/>
  <c r="F8900" i="153"/>
  <c r="G8900" i="153"/>
  <c r="E8901" i="153"/>
  <c r="F8901" i="153"/>
  <c r="G8901" i="153"/>
  <c r="E8902" i="153"/>
  <c r="F8902" i="153"/>
  <c r="G8902" i="153"/>
  <c r="E8903" i="153"/>
  <c r="F8903" i="153"/>
  <c r="G8903" i="153"/>
  <c r="E8904" i="153"/>
  <c r="F8904" i="153"/>
  <c r="G8904" i="153"/>
  <c r="E8905" i="153"/>
  <c r="F8905" i="153"/>
  <c r="G8905" i="153"/>
  <c r="E8906" i="153"/>
  <c r="F8906" i="153"/>
  <c r="G8906" i="153"/>
  <c r="E8907" i="153"/>
  <c r="F8907" i="153"/>
  <c r="G8907" i="153"/>
  <c r="E8908" i="153"/>
  <c r="F8908" i="153"/>
  <c r="G8908" i="153"/>
  <c r="E8909" i="153"/>
  <c r="F8909" i="153"/>
  <c r="G8909" i="153"/>
  <c r="E8910" i="153"/>
  <c r="F8910" i="153"/>
  <c r="G8910" i="153"/>
  <c r="E8911" i="153"/>
  <c r="F8911" i="153"/>
  <c r="G8911" i="153"/>
  <c r="E8912" i="153"/>
  <c r="F8912" i="153"/>
  <c r="G8912" i="153"/>
  <c r="E8913" i="153"/>
  <c r="F8913" i="153"/>
  <c r="G8913" i="153"/>
  <c r="E8914" i="153"/>
  <c r="F8914" i="153"/>
  <c r="G8914" i="153"/>
  <c r="E8915" i="153"/>
  <c r="F8915" i="153"/>
  <c r="G8915" i="153"/>
  <c r="E8916" i="153"/>
  <c r="F8916" i="153"/>
  <c r="G8916" i="153"/>
  <c r="E8917" i="153"/>
  <c r="F8917" i="153"/>
  <c r="G8917" i="153"/>
  <c r="E8918" i="153"/>
  <c r="F8918" i="153"/>
  <c r="G8918" i="153"/>
  <c r="E8919" i="153"/>
  <c r="F8919" i="153"/>
  <c r="G8919" i="153"/>
  <c r="E8920" i="153"/>
  <c r="F8920" i="153"/>
  <c r="G8920" i="153"/>
  <c r="E8921" i="153"/>
  <c r="F8921" i="153"/>
  <c r="G8921" i="153"/>
  <c r="E8922" i="153"/>
  <c r="F8922" i="153"/>
  <c r="G8922" i="153"/>
  <c r="E8923" i="153"/>
  <c r="F8923" i="153"/>
  <c r="G8923" i="153"/>
  <c r="E8924" i="153"/>
  <c r="F8924" i="153"/>
  <c r="G8924" i="153"/>
  <c r="E8925" i="153"/>
  <c r="F8925" i="153"/>
  <c r="G8925" i="153"/>
  <c r="E8926" i="153"/>
  <c r="F8926" i="153"/>
  <c r="G8926" i="153"/>
  <c r="E8927" i="153"/>
  <c r="F8927" i="153"/>
  <c r="G8927" i="153"/>
  <c r="E8928" i="153"/>
  <c r="F8928" i="153"/>
  <c r="G8928" i="153"/>
  <c r="E8929" i="153"/>
  <c r="F8929" i="153"/>
  <c r="G8929" i="153"/>
  <c r="E8930" i="153"/>
  <c r="F8930" i="153"/>
  <c r="G8930" i="153"/>
  <c r="E8931" i="153"/>
  <c r="F8931" i="153"/>
  <c r="G8931" i="153"/>
  <c r="E8932" i="153"/>
  <c r="F8932" i="153"/>
  <c r="G8932" i="153"/>
  <c r="E8933" i="153"/>
  <c r="F8933" i="153"/>
  <c r="G8933" i="153"/>
  <c r="E8934" i="153"/>
  <c r="F8934" i="153"/>
  <c r="G8934" i="153"/>
  <c r="E8935" i="153"/>
  <c r="F8935" i="153"/>
  <c r="G8935" i="153"/>
  <c r="E8936" i="153"/>
  <c r="F8936" i="153"/>
  <c r="G8936" i="153"/>
  <c r="E8937" i="153"/>
  <c r="F8937" i="153"/>
  <c r="G8937" i="153"/>
  <c r="E8938" i="153"/>
  <c r="F8938" i="153"/>
  <c r="G8938" i="153"/>
  <c r="E8939" i="153"/>
  <c r="F8939" i="153"/>
  <c r="G8939" i="153"/>
  <c r="E8940" i="153"/>
  <c r="F8940" i="153"/>
  <c r="G8940" i="153"/>
  <c r="E8941" i="153"/>
  <c r="F8941" i="153"/>
  <c r="G8941" i="153"/>
  <c r="E8942" i="153"/>
  <c r="F8942" i="153"/>
  <c r="G8942" i="153"/>
  <c r="E8943" i="153"/>
  <c r="F8943" i="153"/>
  <c r="G8943" i="153"/>
  <c r="E8944" i="153"/>
  <c r="F8944" i="153"/>
  <c r="G8944" i="153"/>
  <c r="E8945" i="153"/>
  <c r="F8945" i="153"/>
  <c r="G8945" i="153"/>
  <c r="E8946" i="153"/>
  <c r="F8946" i="153"/>
  <c r="G8946" i="153"/>
  <c r="E8947" i="153"/>
  <c r="F8947" i="153"/>
  <c r="G8947" i="153"/>
  <c r="E8948" i="153"/>
  <c r="F8948" i="153"/>
  <c r="G8948" i="153"/>
  <c r="E8949" i="153"/>
  <c r="F8949" i="153"/>
  <c r="G8949" i="153"/>
  <c r="E8950" i="153"/>
  <c r="F8950" i="153"/>
  <c r="G8950" i="153"/>
  <c r="E8951" i="153"/>
  <c r="F8951" i="153"/>
  <c r="G8951" i="153"/>
  <c r="E8952" i="153"/>
  <c r="F8952" i="153"/>
  <c r="G8952" i="153"/>
  <c r="E8953" i="153"/>
  <c r="F8953" i="153"/>
  <c r="G8953" i="153"/>
  <c r="E8954" i="153"/>
  <c r="F8954" i="153"/>
  <c r="G8954" i="153"/>
  <c r="E8955" i="153"/>
  <c r="F8955" i="153"/>
  <c r="G8955" i="153"/>
  <c r="E8956" i="153"/>
  <c r="F8956" i="153"/>
  <c r="G8956" i="153"/>
  <c r="E8957" i="153"/>
  <c r="F8957" i="153"/>
  <c r="G8957" i="153"/>
  <c r="E8958" i="153"/>
  <c r="F8958" i="153"/>
  <c r="G8958" i="153"/>
  <c r="E8959" i="153"/>
  <c r="F8959" i="153"/>
  <c r="G8959" i="153"/>
  <c r="E8960" i="153"/>
  <c r="F8960" i="153"/>
  <c r="G8960" i="153"/>
  <c r="E8961" i="153"/>
  <c r="F8961" i="153"/>
  <c r="G8961" i="153"/>
  <c r="E8962" i="153"/>
  <c r="F8962" i="153"/>
  <c r="G8962" i="153"/>
  <c r="E8963" i="153"/>
  <c r="F8963" i="153"/>
  <c r="G8963" i="153"/>
  <c r="E8964" i="153"/>
  <c r="F8964" i="153"/>
  <c r="G8964" i="153"/>
  <c r="E8965" i="153"/>
  <c r="F8965" i="153"/>
  <c r="G8965" i="153"/>
  <c r="E8966" i="153"/>
  <c r="F8966" i="153"/>
  <c r="G8966" i="153"/>
  <c r="E8967" i="153"/>
  <c r="F8967" i="153"/>
  <c r="G8967" i="153"/>
  <c r="E8968" i="153"/>
  <c r="F8968" i="153"/>
  <c r="G8968" i="153"/>
  <c r="E8969" i="153"/>
  <c r="F8969" i="153"/>
  <c r="G8969" i="153"/>
  <c r="E8970" i="153"/>
  <c r="F8970" i="153"/>
  <c r="G8970" i="153"/>
  <c r="E8971" i="153"/>
  <c r="F8971" i="153"/>
  <c r="G8971" i="153"/>
  <c r="E8972" i="153"/>
  <c r="F8972" i="153"/>
  <c r="G8972" i="153"/>
  <c r="E8973" i="153"/>
  <c r="F8973" i="153"/>
  <c r="G8973" i="153"/>
  <c r="E8974" i="153"/>
  <c r="F8974" i="153"/>
  <c r="G8974" i="153"/>
  <c r="E8975" i="153"/>
  <c r="F8975" i="153"/>
  <c r="G8975" i="153"/>
  <c r="E8976" i="153"/>
  <c r="F8976" i="153"/>
  <c r="G8976" i="153"/>
  <c r="E8977" i="153"/>
  <c r="F8977" i="153"/>
  <c r="G8977" i="153"/>
  <c r="E8978" i="153"/>
  <c r="F8978" i="153"/>
  <c r="G8978" i="153"/>
  <c r="E8979" i="153"/>
  <c r="F8979" i="153"/>
  <c r="G8979" i="153"/>
  <c r="E8980" i="153"/>
  <c r="F8980" i="153"/>
  <c r="G8980" i="153"/>
  <c r="E8981" i="153"/>
  <c r="F8981" i="153"/>
  <c r="G8981" i="153"/>
  <c r="E8982" i="153"/>
  <c r="F8982" i="153"/>
  <c r="G8982" i="153"/>
  <c r="E8983" i="153"/>
  <c r="F8983" i="153"/>
  <c r="G8983" i="153"/>
  <c r="E8984" i="153"/>
  <c r="F8984" i="153"/>
  <c r="G8984" i="153"/>
  <c r="E8985" i="153"/>
  <c r="F8985" i="153"/>
  <c r="G8985" i="153"/>
  <c r="E8986" i="153"/>
  <c r="F8986" i="153"/>
  <c r="G8986" i="153"/>
  <c r="E8987" i="153"/>
  <c r="F8987" i="153"/>
  <c r="G8987" i="153"/>
  <c r="E8988" i="153"/>
  <c r="F8988" i="153"/>
  <c r="G8988" i="153"/>
  <c r="E8989" i="153"/>
  <c r="F8989" i="153"/>
  <c r="G8989" i="153"/>
  <c r="E8990" i="153"/>
  <c r="F8990" i="153"/>
  <c r="G8990" i="153"/>
  <c r="E8991" i="153"/>
  <c r="F8991" i="153"/>
  <c r="G8991" i="153"/>
  <c r="E8992" i="153"/>
  <c r="F8992" i="153"/>
  <c r="G8992" i="153"/>
  <c r="E8993" i="153"/>
  <c r="F8993" i="153"/>
  <c r="G8993" i="153"/>
  <c r="E8994" i="153"/>
  <c r="F8994" i="153"/>
  <c r="G8994" i="153"/>
  <c r="E8995" i="153"/>
  <c r="F8995" i="153"/>
  <c r="G8995" i="153"/>
  <c r="E8996" i="153"/>
  <c r="F8996" i="153"/>
  <c r="G8996" i="153"/>
  <c r="E8997" i="153"/>
  <c r="F8997" i="153"/>
  <c r="G8997" i="153"/>
  <c r="E8998" i="153"/>
  <c r="F8998" i="153"/>
  <c r="G8998" i="153"/>
  <c r="E8999" i="153"/>
  <c r="F8999" i="153"/>
  <c r="G8999" i="153"/>
  <c r="E9000" i="153"/>
  <c r="F9000" i="153"/>
  <c r="G9000" i="153"/>
  <c r="E9001" i="153"/>
  <c r="F9001" i="153"/>
  <c r="G9001" i="153"/>
  <c r="E9002" i="153"/>
  <c r="F9002" i="153"/>
  <c r="G9002" i="153"/>
  <c r="E9003" i="153"/>
  <c r="F9003" i="153"/>
  <c r="G9003" i="153"/>
  <c r="E9004" i="153"/>
  <c r="F9004" i="153"/>
  <c r="G9004" i="153"/>
  <c r="E9005" i="153"/>
  <c r="F9005" i="153"/>
  <c r="G9005" i="153"/>
  <c r="E9006" i="153"/>
  <c r="F9006" i="153"/>
  <c r="G9006" i="153"/>
  <c r="E9007" i="153"/>
  <c r="F9007" i="153"/>
  <c r="G9007" i="153"/>
  <c r="E9008" i="153"/>
  <c r="F9008" i="153"/>
  <c r="G9008" i="153"/>
  <c r="E9009" i="153"/>
  <c r="F9009" i="153"/>
  <c r="G9009" i="153"/>
  <c r="E9010" i="153"/>
  <c r="F9010" i="153"/>
  <c r="G9010" i="153"/>
  <c r="E9011" i="153"/>
  <c r="F9011" i="153"/>
  <c r="G9011" i="153"/>
  <c r="E9012" i="153"/>
  <c r="F9012" i="153"/>
  <c r="G9012" i="153"/>
  <c r="E9013" i="153"/>
  <c r="F9013" i="153"/>
  <c r="G9013" i="153"/>
  <c r="E9014" i="153"/>
  <c r="F9014" i="153"/>
  <c r="G9014" i="153"/>
  <c r="E9015" i="153"/>
  <c r="F9015" i="153"/>
  <c r="G9015" i="153"/>
  <c r="E9016" i="153"/>
  <c r="F9016" i="153"/>
  <c r="G9016" i="153"/>
  <c r="E9017" i="153"/>
  <c r="F9017" i="153"/>
  <c r="G9017" i="153"/>
  <c r="E9018" i="153"/>
  <c r="F9018" i="153"/>
  <c r="G9018" i="153"/>
  <c r="E9019" i="153"/>
  <c r="F9019" i="153"/>
  <c r="G9019" i="153"/>
  <c r="E9020" i="153"/>
  <c r="F9020" i="153"/>
  <c r="G9020" i="153"/>
  <c r="E9021" i="153"/>
  <c r="F9021" i="153"/>
  <c r="G9021" i="153"/>
  <c r="E9022" i="153"/>
  <c r="F9022" i="153"/>
  <c r="G9022" i="153"/>
  <c r="E9023" i="153"/>
  <c r="F9023" i="153"/>
  <c r="G9023" i="153"/>
  <c r="E9024" i="153"/>
  <c r="F9024" i="153"/>
  <c r="G9024" i="153"/>
  <c r="E9025" i="153"/>
  <c r="F9025" i="153"/>
  <c r="G9025" i="153"/>
  <c r="E9026" i="153"/>
  <c r="F9026" i="153"/>
  <c r="G9026" i="153"/>
  <c r="E9027" i="153"/>
  <c r="F9027" i="153"/>
  <c r="G9027" i="153"/>
  <c r="E9028" i="153"/>
  <c r="F9028" i="153"/>
  <c r="G9028" i="153"/>
  <c r="E9029" i="153"/>
  <c r="F9029" i="153"/>
  <c r="G9029" i="153"/>
  <c r="E9030" i="153"/>
  <c r="F9030" i="153"/>
  <c r="G9030" i="153"/>
  <c r="E9031" i="153"/>
  <c r="F9031" i="153"/>
  <c r="G9031" i="153"/>
  <c r="E9032" i="153"/>
  <c r="F9032" i="153"/>
  <c r="G9032" i="153"/>
  <c r="E9033" i="153"/>
  <c r="F9033" i="153"/>
  <c r="G9033" i="153"/>
  <c r="E9034" i="153"/>
  <c r="F9034" i="153"/>
  <c r="G9034" i="153"/>
  <c r="E9035" i="153"/>
  <c r="F9035" i="153"/>
  <c r="G9035" i="153"/>
  <c r="E9036" i="153"/>
  <c r="F9036" i="153"/>
  <c r="G9036" i="153"/>
  <c r="E9037" i="153"/>
  <c r="F9037" i="153"/>
  <c r="G9037" i="153"/>
  <c r="E9038" i="153"/>
  <c r="F9038" i="153"/>
  <c r="G9038" i="153"/>
  <c r="E9039" i="153"/>
  <c r="F9039" i="153"/>
  <c r="G9039" i="153"/>
  <c r="E9040" i="153"/>
  <c r="F9040" i="153"/>
  <c r="G9040" i="153"/>
  <c r="E9041" i="153"/>
  <c r="F9041" i="153"/>
  <c r="G9041" i="153"/>
  <c r="E9042" i="153"/>
  <c r="F9042" i="153"/>
  <c r="G9042" i="153"/>
  <c r="E9043" i="153"/>
  <c r="F9043" i="153"/>
  <c r="G9043" i="153"/>
  <c r="E9044" i="153"/>
  <c r="F9044" i="153"/>
  <c r="G9044" i="153"/>
  <c r="E9045" i="153"/>
  <c r="F9045" i="153"/>
  <c r="G9045" i="153"/>
  <c r="E9046" i="153"/>
  <c r="F9046" i="153"/>
  <c r="G9046" i="153"/>
  <c r="E9047" i="153"/>
  <c r="F9047" i="153"/>
  <c r="G9047" i="153"/>
  <c r="E9048" i="153"/>
  <c r="F9048" i="153"/>
  <c r="G9048" i="153"/>
  <c r="E9049" i="153"/>
  <c r="F9049" i="153"/>
  <c r="G9049" i="153"/>
  <c r="E9050" i="153"/>
  <c r="F9050" i="153"/>
  <c r="G9050" i="153"/>
  <c r="E9051" i="153"/>
  <c r="F9051" i="153"/>
  <c r="G9051" i="153"/>
  <c r="E9052" i="153"/>
  <c r="F9052" i="153"/>
  <c r="G9052" i="153"/>
  <c r="E9053" i="153"/>
  <c r="F9053" i="153"/>
  <c r="G9053" i="153"/>
  <c r="E9054" i="153"/>
  <c r="F9054" i="153"/>
  <c r="G9054" i="153"/>
  <c r="E9055" i="153"/>
  <c r="F9055" i="153"/>
  <c r="G9055" i="153"/>
  <c r="E9056" i="153"/>
  <c r="F9056" i="153"/>
  <c r="G9056" i="153"/>
  <c r="E9057" i="153"/>
  <c r="F9057" i="153"/>
  <c r="G9057" i="153"/>
  <c r="E9058" i="153"/>
  <c r="F9058" i="153"/>
  <c r="G9058" i="153"/>
  <c r="E9059" i="153"/>
  <c r="F9059" i="153"/>
  <c r="G9059" i="153"/>
  <c r="E9060" i="153"/>
  <c r="F9060" i="153"/>
  <c r="G9060" i="153"/>
  <c r="E9061" i="153"/>
  <c r="F9061" i="153"/>
  <c r="G9061" i="153"/>
  <c r="E9062" i="153"/>
  <c r="F9062" i="153"/>
  <c r="G9062" i="153"/>
  <c r="E9063" i="153"/>
  <c r="F9063" i="153"/>
  <c r="G9063" i="153"/>
  <c r="E9064" i="153"/>
  <c r="F9064" i="153"/>
  <c r="G9064" i="153"/>
  <c r="E9065" i="153"/>
  <c r="F9065" i="153"/>
  <c r="G9065" i="153"/>
  <c r="E9066" i="153"/>
  <c r="F9066" i="153"/>
  <c r="G9066" i="153"/>
  <c r="E9067" i="153"/>
  <c r="F9067" i="153"/>
  <c r="G9067" i="153"/>
  <c r="E9068" i="153"/>
  <c r="F9068" i="153"/>
  <c r="G9068" i="153"/>
  <c r="E9069" i="153"/>
  <c r="F9069" i="153"/>
  <c r="G9069" i="153"/>
  <c r="E9070" i="153"/>
  <c r="F9070" i="153"/>
  <c r="G9070" i="153"/>
  <c r="E9071" i="153"/>
  <c r="F9071" i="153"/>
  <c r="G9071" i="153"/>
  <c r="E9072" i="153"/>
  <c r="F9072" i="153"/>
  <c r="G9072" i="153"/>
  <c r="E9073" i="153"/>
  <c r="F9073" i="153"/>
  <c r="G9073" i="153"/>
  <c r="E9074" i="153"/>
  <c r="F9074" i="153"/>
  <c r="G9074" i="153"/>
  <c r="E9075" i="153"/>
  <c r="F9075" i="153"/>
  <c r="G9075" i="153"/>
  <c r="E9076" i="153"/>
  <c r="F9076" i="153"/>
  <c r="G9076" i="153"/>
  <c r="E9077" i="153"/>
  <c r="F9077" i="153"/>
  <c r="G9077" i="153"/>
  <c r="E9078" i="153"/>
  <c r="F9078" i="153"/>
  <c r="G9078" i="153"/>
  <c r="E9079" i="153"/>
  <c r="F9079" i="153"/>
  <c r="G9079" i="153"/>
  <c r="E9080" i="153"/>
  <c r="F9080" i="153"/>
  <c r="G9080" i="153"/>
  <c r="E9081" i="153"/>
  <c r="F9081" i="153"/>
  <c r="G9081" i="153"/>
  <c r="E9082" i="153"/>
  <c r="F9082" i="153"/>
  <c r="G9082" i="153"/>
  <c r="E9083" i="153"/>
  <c r="F9083" i="153"/>
  <c r="G9083" i="153"/>
  <c r="E9084" i="153"/>
  <c r="F9084" i="153"/>
  <c r="G9084" i="153"/>
  <c r="E9085" i="153"/>
  <c r="F9085" i="153"/>
  <c r="G9085" i="153"/>
  <c r="E9086" i="153"/>
  <c r="F9086" i="153"/>
  <c r="G9086" i="153"/>
  <c r="E9087" i="153"/>
  <c r="F9087" i="153"/>
  <c r="G9087" i="153"/>
  <c r="E9088" i="153"/>
  <c r="F9088" i="153"/>
  <c r="G9088" i="153"/>
  <c r="E9089" i="153"/>
  <c r="F9089" i="153"/>
  <c r="G9089" i="153"/>
  <c r="E9090" i="153"/>
  <c r="F9090" i="153"/>
  <c r="G9090" i="153"/>
  <c r="E9091" i="153"/>
  <c r="F9091" i="153"/>
  <c r="G9091" i="153"/>
  <c r="E9092" i="153"/>
  <c r="F9092" i="153"/>
  <c r="G9092" i="153"/>
  <c r="E9093" i="153"/>
  <c r="F9093" i="153"/>
  <c r="G9093" i="153"/>
  <c r="E9094" i="153"/>
  <c r="F9094" i="153"/>
  <c r="G9094" i="153"/>
  <c r="E9095" i="153"/>
  <c r="F9095" i="153"/>
  <c r="G9095" i="153"/>
  <c r="E9096" i="153"/>
  <c r="F9096" i="153"/>
  <c r="G9096" i="153"/>
  <c r="E9097" i="153"/>
  <c r="F9097" i="153"/>
  <c r="G9097" i="153"/>
  <c r="E9098" i="153"/>
  <c r="F9098" i="153"/>
  <c r="G9098" i="153"/>
  <c r="E9099" i="153"/>
  <c r="F9099" i="153"/>
  <c r="G9099" i="153"/>
  <c r="E9100" i="153"/>
  <c r="F9100" i="153"/>
  <c r="G9100" i="153"/>
  <c r="E9101" i="153"/>
  <c r="F9101" i="153"/>
  <c r="G9101" i="153"/>
  <c r="E9102" i="153"/>
  <c r="F9102" i="153"/>
  <c r="G9102" i="153"/>
  <c r="E9103" i="153"/>
  <c r="F9103" i="153"/>
  <c r="G9103" i="153"/>
  <c r="E9104" i="153"/>
  <c r="F9104" i="153"/>
  <c r="G9104" i="153"/>
  <c r="E9105" i="153"/>
  <c r="F9105" i="153"/>
  <c r="G9105" i="153"/>
  <c r="E9106" i="153"/>
  <c r="F9106" i="153"/>
  <c r="G9106" i="153"/>
  <c r="E9107" i="153"/>
  <c r="F9107" i="153"/>
  <c r="G9107" i="153"/>
  <c r="E9108" i="153"/>
  <c r="F9108" i="153"/>
  <c r="G9108" i="153"/>
  <c r="E9109" i="153"/>
  <c r="F9109" i="153"/>
  <c r="G9109" i="153"/>
  <c r="E9110" i="153"/>
  <c r="F9110" i="153"/>
  <c r="G9110" i="153"/>
  <c r="E9111" i="153"/>
  <c r="F9111" i="153"/>
  <c r="G9111" i="153"/>
  <c r="E9112" i="153"/>
  <c r="F9112" i="153"/>
  <c r="G9112" i="153"/>
  <c r="E9113" i="153"/>
  <c r="F9113" i="153"/>
  <c r="G9113" i="153"/>
  <c r="E9114" i="153"/>
  <c r="F9114" i="153"/>
  <c r="G9114" i="153"/>
  <c r="E9115" i="153"/>
  <c r="F9115" i="153"/>
  <c r="G9115" i="153"/>
  <c r="E9116" i="153"/>
  <c r="F9116" i="153"/>
  <c r="G9116" i="153"/>
  <c r="E9117" i="153"/>
  <c r="F9117" i="153"/>
  <c r="G9117" i="153"/>
  <c r="E9118" i="153"/>
  <c r="F9118" i="153"/>
  <c r="G9118" i="153"/>
  <c r="E9119" i="153"/>
  <c r="F9119" i="153"/>
  <c r="G9119" i="153"/>
  <c r="E9120" i="153"/>
  <c r="F9120" i="153"/>
  <c r="G9120" i="153"/>
  <c r="E9121" i="153"/>
  <c r="F9121" i="153"/>
  <c r="G9121" i="153"/>
  <c r="E9122" i="153"/>
  <c r="F9122" i="153"/>
  <c r="G9122" i="153"/>
  <c r="E9123" i="153"/>
  <c r="F9123" i="153"/>
  <c r="G9123" i="153"/>
  <c r="E9124" i="153"/>
  <c r="F9124" i="153"/>
  <c r="G9124" i="153"/>
  <c r="E9125" i="153"/>
  <c r="F9125" i="153"/>
  <c r="G9125" i="153"/>
  <c r="E9126" i="153"/>
  <c r="F9126" i="153"/>
  <c r="G9126" i="153"/>
  <c r="E9127" i="153"/>
  <c r="F9127" i="153"/>
  <c r="G9127" i="153"/>
  <c r="E9128" i="153"/>
  <c r="F9128" i="153"/>
  <c r="G9128" i="153"/>
  <c r="E9129" i="153"/>
  <c r="F9129" i="153"/>
  <c r="G9129" i="153"/>
  <c r="E9130" i="153"/>
  <c r="F9130" i="153"/>
  <c r="G9130" i="153"/>
  <c r="E9131" i="153"/>
  <c r="F9131" i="153"/>
  <c r="G9131" i="153"/>
  <c r="E9132" i="153"/>
  <c r="F9132" i="153"/>
  <c r="G9132" i="153"/>
  <c r="E9133" i="153"/>
  <c r="F9133" i="153"/>
  <c r="G9133" i="153"/>
  <c r="E9134" i="153"/>
  <c r="F9134" i="153"/>
  <c r="G9134" i="153"/>
  <c r="E9135" i="153"/>
  <c r="F9135" i="153"/>
  <c r="G9135" i="153"/>
  <c r="E9136" i="153"/>
  <c r="F9136" i="153"/>
  <c r="G9136" i="153"/>
  <c r="E9137" i="153"/>
  <c r="F9137" i="153"/>
  <c r="G9137" i="153"/>
  <c r="E9138" i="153"/>
  <c r="F9138" i="153"/>
  <c r="G9138" i="153"/>
  <c r="E9139" i="153"/>
  <c r="F9139" i="153"/>
  <c r="G9139" i="153"/>
  <c r="E9140" i="153"/>
  <c r="F9140" i="153"/>
  <c r="G9140" i="153"/>
  <c r="E9141" i="153"/>
  <c r="F9141" i="153"/>
  <c r="G9141" i="153"/>
  <c r="E9142" i="153"/>
  <c r="F9142" i="153"/>
  <c r="G9142" i="153"/>
  <c r="E9143" i="153"/>
  <c r="F9143" i="153"/>
  <c r="G9143" i="153"/>
  <c r="E9144" i="153"/>
  <c r="F9144" i="153"/>
  <c r="G9144" i="153"/>
  <c r="E9145" i="153"/>
  <c r="F9145" i="153"/>
  <c r="G9145" i="153"/>
  <c r="E9146" i="153"/>
  <c r="F9146" i="153"/>
  <c r="G9146" i="153"/>
  <c r="E9147" i="153"/>
  <c r="F9147" i="153"/>
  <c r="G9147" i="153"/>
  <c r="E9148" i="153"/>
  <c r="F9148" i="153"/>
  <c r="G9148" i="153"/>
  <c r="E9149" i="153"/>
  <c r="F9149" i="153"/>
  <c r="G9149" i="153"/>
  <c r="E9150" i="153"/>
  <c r="F9150" i="153"/>
  <c r="G9150" i="153"/>
  <c r="E9151" i="153"/>
  <c r="F9151" i="153"/>
  <c r="G9151" i="153"/>
  <c r="E9152" i="153"/>
  <c r="F9152" i="153"/>
  <c r="G9152" i="153"/>
  <c r="E9153" i="153"/>
  <c r="F9153" i="153"/>
  <c r="G9153" i="153"/>
  <c r="E9154" i="153"/>
  <c r="F9154" i="153"/>
  <c r="G9154" i="153"/>
  <c r="E9155" i="153"/>
  <c r="F9155" i="153"/>
  <c r="G9155" i="153"/>
  <c r="E9156" i="153"/>
  <c r="F9156" i="153"/>
  <c r="G9156" i="153"/>
  <c r="E9157" i="153"/>
  <c r="F9157" i="153"/>
  <c r="G9157" i="153"/>
  <c r="E9158" i="153"/>
  <c r="F9158" i="153"/>
  <c r="G9158" i="153"/>
  <c r="E9159" i="153"/>
  <c r="F9159" i="153"/>
  <c r="G9159" i="153"/>
  <c r="E9160" i="153"/>
  <c r="F9160" i="153"/>
  <c r="G9160" i="153"/>
  <c r="E9161" i="153"/>
  <c r="F9161" i="153"/>
  <c r="G9161" i="153"/>
  <c r="E9162" i="153"/>
  <c r="F9162" i="153"/>
  <c r="G9162" i="153"/>
  <c r="E9163" i="153"/>
  <c r="F9163" i="153"/>
  <c r="G9163" i="153"/>
  <c r="E9164" i="153"/>
  <c r="F9164" i="153"/>
  <c r="G9164" i="153"/>
  <c r="E9165" i="153"/>
  <c r="F9165" i="153"/>
  <c r="G9165" i="153"/>
  <c r="E9166" i="153"/>
  <c r="F9166" i="153"/>
  <c r="G9166" i="153"/>
  <c r="E9167" i="153"/>
  <c r="F9167" i="153"/>
  <c r="G9167" i="153"/>
  <c r="E9168" i="153"/>
  <c r="F9168" i="153"/>
  <c r="G9168" i="153"/>
  <c r="E9169" i="153"/>
  <c r="F9169" i="153"/>
  <c r="G9169" i="153"/>
  <c r="E9170" i="153"/>
  <c r="F9170" i="153"/>
  <c r="G9170" i="153"/>
  <c r="E9171" i="153"/>
  <c r="F9171" i="153"/>
  <c r="G9171" i="153"/>
  <c r="E9172" i="153"/>
  <c r="F9172" i="153"/>
  <c r="G9172" i="153"/>
  <c r="E9173" i="153"/>
  <c r="F9173" i="153"/>
  <c r="G9173" i="153"/>
  <c r="E9174" i="153"/>
  <c r="F9174" i="153"/>
  <c r="G9174" i="153"/>
  <c r="E9175" i="153"/>
  <c r="F9175" i="153"/>
  <c r="G9175" i="153"/>
  <c r="E9176" i="153"/>
  <c r="F9176" i="153"/>
  <c r="G9176" i="153"/>
  <c r="E9177" i="153"/>
  <c r="F9177" i="153"/>
  <c r="G9177" i="153"/>
  <c r="E9178" i="153"/>
  <c r="F9178" i="153"/>
  <c r="G9178" i="153"/>
  <c r="E9179" i="153"/>
  <c r="F9179" i="153"/>
  <c r="G9179" i="153"/>
  <c r="E9180" i="153"/>
  <c r="F9180" i="153"/>
  <c r="G9180" i="153"/>
  <c r="E9181" i="153"/>
  <c r="F9181" i="153"/>
  <c r="G9181" i="153"/>
  <c r="E9182" i="153"/>
  <c r="F9182" i="153"/>
  <c r="G9182" i="153"/>
  <c r="E9183" i="153"/>
  <c r="F9183" i="153"/>
  <c r="G9183" i="153"/>
  <c r="E9184" i="153"/>
  <c r="F9184" i="153"/>
  <c r="G9184" i="153"/>
  <c r="E9185" i="153"/>
  <c r="F9185" i="153"/>
  <c r="G9185" i="153"/>
  <c r="E9186" i="153"/>
  <c r="F9186" i="153"/>
  <c r="G9186" i="153"/>
  <c r="E9187" i="153"/>
  <c r="F9187" i="153"/>
  <c r="G9187" i="153"/>
  <c r="E9188" i="153"/>
  <c r="F9188" i="153"/>
  <c r="G9188" i="153"/>
  <c r="E9189" i="153"/>
  <c r="F9189" i="153"/>
  <c r="G9189" i="153"/>
  <c r="E9190" i="153"/>
  <c r="F9190" i="153"/>
  <c r="G9190" i="153"/>
  <c r="E9191" i="153"/>
  <c r="F9191" i="153"/>
  <c r="G9191" i="153"/>
  <c r="E9192" i="153"/>
  <c r="F9192" i="153"/>
  <c r="G9192" i="153"/>
  <c r="E9193" i="153"/>
  <c r="F9193" i="153"/>
  <c r="G9193" i="153"/>
  <c r="E9194" i="153"/>
  <c r="F9194" i="153"/>
  <c r="G9194" i="153"/>
  <c r="E9195" i="153"/>
  <c r="F9195" i="153"/>
  <c r="G9195" i="153"/>
  <c r="E9196" i="153"/>
  <c r="F9196" i="153"/>
  <c r="G9196" i="153"/>
  <c r="E9197" i="153"/>
  <c r="F9197" i="153"/>
  <c r="G9197" i="153"/>
  <c r="E9198" i="153"/>
  <c r="F9198" i="153"/>
  <c r="G9198" i="153"/>
  <c r="E9199" i="153"/>
  <c r="F9199" i="153"/>
  <c r="G9199" i="153"/>
  <c r="E9200" i="153"/>
  <c r="F9200" i="153"/>
  <c r="G9200" i="153"/>
  <c r="E9201" i="153"/>
  <c r="F9201" i="153"/>
  <c r="G9201" i="153"/>
  <c r="E9202" i="153"/>
  <c r="F9202" i="153"/>
  <c r="G9202" i="153"/>
  <c r="E9203" i="153"/>
  <c r="F9203" i="153"/>
  <c r="G9203" i="153"/>
  <c r="E9204" i="153"/>
  <c r="F9204" i="153"/>
  <c r="G9204" i="153"/>
  <c r="E9205" i="153"/>
  <c r="F9205" i="153"/>
  <c r="G9205" i="153"/>
  <c r="E9206" i="153"/>
  <c r="F9206" i="153"/>
  <c r="G9206" i="153"/>
  <c r="E9207" i="153"/>
  <c r="F9207" i="153"/>
  <c r="G9207" i="153"/>
  <c r="E9208" i="153"/>
  <c r="F9208" i="153"/>
  <c r="G9208" i="153"/>
  <c r="E9209" i="153"/>
  <c r="F9209" i="153"/>
  <c r="G9209" i="153"/>
  <c r="E9210" i="153"/>
  <c r="F9210" i="153"/>
  <c r="G9210" i="153"/>
  <c r="E9211" i="153"/>
  <c r="F9211" i="153"/>
  <c r="G9211" i="153"/>
  <c r="E9212" i="153"/>
  <c r="F9212" i="153"/>
  <c r="G9212" i="153"/>
  <c r="E9213" i="153"/>
  <c r="F9213" i="153"/>
  <c r="G9213" i="153"/>
  <c r="E9214" i="153"/>
  <c r="F9214" i="153"/>
  <c r="G9214" i="153"/>
  <c r="E9215" i="153"/>
  <c r="F9215" i="153"/>
  <c r="G9215" i="153"/>
  <c r="E9216" i="153"/>
  <c r="F9216" i="153"/>
  <c r="G9216" i="153"/>
  <c r="E9217" i="153"/>
  <c r="F9217" i="153"/>
  <c r="G9217" i="153"/>
  <c r="E9218" i="153"/>
  <c r="F9218" i="153"/>
  <c r="G9218" i="153"/>
  <c r="E9219" i="153"/>
  <c r="F9219" i="153"/>
  <c r="G9219" i="153"/>
  <c r="E9220" i="153"/>
  <c r="F9220" i="153"/>
  <c r="G9220" i="153"/>
  <c r="E9221" i="153"/>
  <c r="F9221" i="153"/>
  <c r="G9221" i="153"/>
  <c r="E9222" i="153"/>
  <c r="F9222" i="153"/>
  <c r="G9222" i="153"/>
  <c r="E9223" i="153"/>
  <c r="F9223" i="153"/>
  <c r="G9223" i="153"/>
  <c r="E9224" i="153"/>
  <c r="F9224" i="153"/>
  <c r="G9224" i="153"/>
  <c r="E9225" i="153"/>
  <c r="F9225" i="153"/>
  <c r="G9225" i="153"/>
  <c r="E9226" i="153"/>
  <c r="F9226" i="153"/>
  <c r="G9226" i="153"/>
  <c r="E9227" i="153"/>
  <c r="F9227" i="153"/>
  <c r="G9227" i="153"/>
  <c r="E9228" i="153"/>
  <c r="F9228" i="153"/>
  <c r="G9228" i="153"/>
  <c r="E9229" i="153"/>
  <c r="F9229" i="153"/>
  <c r="G9229" i="153"/>
  <c r="E9230" i="153"/>
  <c r="F9230" i="153"/>
  <c r="G9230" i="153"/>
  <c r="E9231" i="153"/>
  <c r="F9231" i="153"/>
  <c r="G9231" i="153"/>
  <c r="E9232" i="153"/>
  <c r="F9232" i="153"/>
  <c r="G9232" i="153"/>
  <c r="E9233" i="153"/>
  <c r="F9233" i="153"/>
  <c r="G9233" i="153"/>
  <c r="E9234" i="153"/>
  <c r="F9234" i="153"/>
  <c r="G9234" i="153"/>
  <c r="E9235" i="153"/>
  <c r="F9235" i="153"/>
  <c r="G9235" i="153"/>
  <c r="E9236" i="153"/>
  <c r="F9236" i="153"/>
  <c r="G9236" i="153"/>
  <c r="E9237" i="153"/>
  <c r="F9237" i="153"/>
  <c r="G9237" i="153"/>
  <c r="E9238" i="153"/>
  <c r="F9238" i="153"/>
  <c r="G9238" i="153"/>
  <c r="E9239" i="153"/>
  <c r="F9239" i="153"/>
  <c r="G9239" i="153"/>
  <c r="E9240" i="153"/>
  <c r="F9240" i="153"/>
  <c r="G9240" i="153"/>
  <c r="E9241" i="153"/>
  <c r="F9241" i="153"/>
  <c r="G9241" i="153"/>
  <c r="E9242" i="153"/>
  <c r="F9242" i="153"/>
  <c r="G9242" i="153"/>
  <c r="E9243" i="153"/>
  <c r="F9243" i="153"/>
  <c r="G9243" i="153"/>
  <c r="E9244" i="153"/>
  <c r="F9244" i="153"/>
  <c r="G9244" i="153"/>
  <c r="E9245" i="153"/>
  <c r="F9245" i="153"/>
  <c r="G9245" i="153"/>
  <c r="E9246" i="153"/>
  <c r="F9246" i="153"/>
  <c r="G9246" i="153"/>
  <c r="E9247" i="153"/>
  <c r="F9247" i="153"/>
  <c r="G9247" i="153"/>
  <c r="E9248" i="153"/>
  <c r="F9248" i="153"/>
  <c r="G9248" i="153"/>
  <c r="E9249" i="153"/>
  <c r="F9249" i="153"/>
  <c r="G9249" i="153"/>
  <c r="E9250" i="153"/>
  <c r="F9250" i="153"/>
  <c r="G9250" i="153"/>
  <c r="E9251" i="153"/>
  <c r="F9251" i="153"/>
  <c r="G9251" i="153"/>
  <c r="E9252" i="153"/>
  <c r="F9252" i="153"/>
  <c r="G9252" i="153"/>
  <c r="E9253" i="153"/>
  <c r="F9253" i="153"/>
  <c r="G9253" i="153"/>
  <c r="E9254" i="153"/>
  <c r="F9254" i="153"/>
  <c r="G9254" i="153"/>
  <c r="E9255" i="153"/>
  <c r="F9255" i="153"/>
  <c r="G9255" i="153"/>
  <c r="E9256" i="153"/>
  <c r="F9256" i="153"/>
  <c r="G9256" i="153"/>
  <c r="E9257" i="153"/>
  <c r="F9257" i="153"/>
  <c r="G9257" i="153"/>
  <c r="E9258" i="153"/>
  <c r="F9258" i="153"/>
  <c r="G9258" i="153"/>
  <c r="E9259" i="153"/>
  <c r="F9259" i="153"/>
  <c r="G9259" i="153"/>
  <c r="E9260" i="153"/>
  <c r="F9260" i="153"/>
  <c r="G9260" i="153"/>
  <c r="E9261" i="153"/>
  <c r="F9261" i="153"/>
  <c r="G9261" i="153"/>
  <c r="E9262" i="153"/>
  <c r="F9262" i="153"/>
  <c r="G9262" i="153"/>
  <c r="E9263" i="153"/>
  <c r="F9263" i="153"/>
  <c r="G9263" i="153"/>
  <c r="E9264" i="153"/>
  <c r="F9264" i="153"/>
  <c r="G9264" i="153"/>
  <c r="E9265" i="153"/>
  <c r="F9265" i="153"/>
  <c r="G9265" i="153"/>
  <c r="E9266" i="153"/>
  <c r="F9266" i="153"/>
  <c r="G9266" i="153"/>
  <c r="E9267" i="153"/>
  <c r="F9267" i="153"/>
  <c r="G9267" i="153"/>
  <c r="E9268" i="153"/>
  <c r="F9268" i="153"/>
  <c r="G9268" i="153"/>
  <c r="E9269" i="153"/>
  <c r="F9269" i="153"/>
  <c r="G9269" i="153"/>
  <c r="E9270" i="153"/>
  <c r="F9270" i="153"/>
  <c r="G9270" i="153"/>
  <c r="E9271" i="153"/>
  <c r="F9271" i="153"/>
  <c r="G9271" i="153"/>
  <c r="E9272" i="153"/>
  <c r="F9272" i="153"/>
  <c r="G9272" i="153"/>
  <c r="E9273" i="153"/>
  <c r="F9273" i="153"/>
  <c r="G9273" i="153"/>
  <c r="E9274" i="153"/>
  <c r="F9274" i="153"/>
  <c r="G9274" i="153"/>
  <c r="E9275" i="153"/>
  <c r="F9275" i="153"/>
  <c r="G9275" i="153"/>
  <c r="E9276" i="153"/>
  <c r="F9276" i="153"/>
  <c r="G9276" i="153"/>
  <c r="E9277" i="153"/>
  <c r="F9277" i="153"/>
  <c r="G9277" i="153"/>
  <c r="E9278" i="153"/>
  <c r="F9278" i="153"/>
  <c r="G9278" i="153"/>
  <c r="E9279" i="153"/>
  <c r="F9279" i="153"/>
  <c r="G9279" i="153"/>
  <c r="E9280" i="153"/>
  <c r="F9280" i="153"/>
  <c r="G9280" i="153"/>
  <c r="E9281" i="153"/>
  <c r="F9281" i="153"/>
  <c r="G9281" i="153"/>
  <c r="E9282" i="153"/>
  <c r="F9282" i="153"/>
  <c r="G9282" i="153"/>
  <c r="E9283" i="153"/>
  <c r="F9283" i="153"/>
  <c r="G9283" i="153"/>
  <c r="E9284" i="153"/>
  <c r="F9284" i="153"/>
  <c r="G9284" i="153"/>
  <c r="E9285" i="153"/>
  <c r="F9285" i="153"/>
  <c r="G9285" i="153"/>
  <c r="E9286" i="153"/>
  <c r="F9286" i="153"/>
  <c r="G9286" i="153"/>
  <c r="E9287" i="153"/>
  <c r="F9287" i="153"/>
  <c r="G9287" i="153"/>
  <c r="E9288" i="153"/>
  <c r="F9288" i="153"/>
  <c r="G9288" i="153"/>
  <c r="E9289" i="153"/>
  <c r="F9289" i="153"/>
  <c r="G9289" i="153"/>
  <c r="E9290" i="153"/>
  <c r="F9290" i="153"/>
  <c r="G9290" i="153"/>
  <c r="E9291" i="153"/>
  <c r="F9291" i="153"/>
  <c r="G9291" i="153"/>
  <c r="E9292" i="153"/>
  <c r="F9292" i="153"/>
  <c r="G9292" i="153"/>
  <c r="E9293" i="153"/>
  <c r="F9293" i="153"/>
  <c r="G9293" i="153"/>
  <c r="E9294" i="153"/>
  <c r="F9294" i="153"/>
  <c r="G9294" i="153"/>
  <c r="E9295" i="153"/>
  <c r="F9295" i="153"/>
  <c r="G9295" i="153"/>
  <c r="E9296" i="153"/>
  <c r="F9296" i="153"/>
  <c r="G9296" i="153"/>
  <c r="E9297" i="153"/>
  <c r="F9297" i="153"/>
  <c r="G9297" i="153"/>
  <c r="E9298" i="153"/>
  <c r="F9298" i="153"/>
  <c r="G9298" i="153"/>
  <c r="E9299" i="153"/>
  <c r="F9299" i="153"/>
  <c r="G9299" i="153"/>
  <c r="E9300" i="153"/>
  <c r="F9300" i="153"/>
  <c r="G9300" i="153"/>
  <c r="E9301" i="153"/>
  <c r="F9301" i="153"/>
  <c r="G9301" i="153"/>
  <c r="E9302" i="153"/>
  <c r="F9302" i="153"/>
  <c r="G9302" i="153"/>
  <c r="E9303" i="153"/>
  <c r="F9303" i="153"/>
  <c r="G9303" i="153"/>
  <c r="E9304" i="153"/>
  <c r="F9304" i="153"/>
  <c r="G9304" i="153"/>
  <c r="E9305" i="153"/>
  <c r="F9305" i="153"/>
  <c r="G9305" i="153"/>
  <c r="E9306" i="153"/>
  <c r="F9306" i="153"/>
  <c r="G9306" i="153"/>
  <c r="E9307" i="153"/>
  <c r="F9307" i="153"/>
  <c r="G9307" i="153"/>
  <c r="E9308" i="153"/>
  <c r="F9308" i="153"/>
  <c r="G9308" i="153"/>
  <c r="E9309" i="153"/>
  <c r="F9309" i="153"/>
  <c r="G9309" i="153"/>
  <c r="E9310" i="153"/>
  <c r="F9310" i="153"/>
  <c r="G9310" i="153"/>
  <c r="E9311" i="153"/>
  <c r="F9311" i="153"/>
  <c r="G9311" i="153"/>
  <c r="E9312" i="153"/>
  <c r="F9312" i="153"/>
  <c r="G9312" i="153"/>
  <c r="E9313" i="153"/>
  <c r="F9313" i="153"/>
  <c r="G9313" i="153"/>
  <c r="E9314" i="153"/>
  <c r="F9314" i="153"/>
  <c r="G9314" i="153"/>
  <c r="E9315" i="153"/>
  <c r="F9315" i="153"/>
  <c r="G9315" i="153"/>
  <c r="E9316" i="153"/>
  <c r="F9316" i="153"/>
  <c r="G9316" i="153"/>
  <c r="E9317" i="153"/>
  <c r="F9317" i="153"/>
  <c r="G9317" i="153"/>
  <c r="E9318" i="153"/>
  <c r="F9318" i="153"/>
  <c r="G9318" i="153"/>
  <c r="E9319" i="153"/>
  <c r="F9319" i="153"/>
  <c r="G9319" i="153"/>
  <c r="E9320" i="153"/>
  <c r="F9320" i="153"/>
  <c r="G9320" i="153"/>
  <c r="E9321" i="153"/>
  <c r="F9321" i="153"/>
  <c r="G9321" i="153"/>
  <c r="E9322" i="153"/>
  <c r="F9322" i="153"/>
  <c r="G9322" i="153"/>
  <c r="E9323" i="153"/>
  <c r="F9323" i="153"/>
  <c r="G9323" i="153"/>
  <c r="E9324" i="153"/>
  <c r="F9324" i="153"/>
  <c r="G9324" i="153"/>
  <c r="E9325" i="153"/>
  <c r="F9325" i="153"/>
  <c r="G9325" i="153"/>
  <c r="E9326" i="153"/>
  <c r="F9326" i="153"/>
  <c r="G9326" i="153"/>
  <c r="E9327" i="153"/>
  <c r="F9327" i="153"/>
  <c r="G9327" i="153"/>
  <c r="E9328" i="153"/>
  <c r="F9328" i="153"/>
  <c r="G9328" i="153"/>
  <c r="E9329" i="153"/>
  <c r="F9329" i="153"/>
  <c r="G9329" i="153"/>
  <c r="E9330" i="153"/>
  <c r="F9330" i="153"/>
  <c r="G9330" i="153"/>
  <c r="E9331" i="153"/>
  <c r="F9331" i="153"/>
  <c r="G9331" i="153"/>
  <c r="E9332" i="153"/>
  <c r="F9332" i="153"/>
  <c r="G9332" i="153"/>
  <c r="E9333" i="153"/>
  <c r="F9333" i="153"/>
  <c r="G9333" i="153"/>
  <c r="E9334" i="153"/>
  <c r="F9334" i="153"/>
  <c r="G9334" i="153"/>
  <c r="E9335" i="153"/>
  <c r="F9335" i="153"/>
  <c r="G9335" i="153"/>
  <c r="E9336" i="153"/>
  <c r="F9336" i="153"/>
  <c r="G9336" i="153"/>
  <c r="E9337" i="153"/>
  <c r="F9337" i="153"/>
  <c r="G9337" i="153"/>
  <c r="E9338" i="153"/>
  <c r="F9338" i="153"/>
  <c r="G9338" i="153"/>
  <c r="E9339" i="153"/>
  <c r="F9339" i="153"/>
  <c r="G9339" i="153"/>
  <c r="E9340" i="153"/>
  <c r="F9340" i="153"/>
  <c r="G9340" i="153"/>
  <c r="E9341" i="153"/>
  <c r="F9341" i="153"/>
  <c r="G9341" i="153"/>
  <c r="E9342" i="153"/>
  <c r="F9342" i="153"/>
  <c r="G9342" i="153"/>
  <c r="E9343" i="153"/>
  <c r="F9343" i="153"/>
  <c r="G9343" i="153"/>
  <c r="E9344" i="153"/>
  <c r="F9344" i="153"/>
  <c r="G9344" i="153"/>
  <c r="E9345" i="153"/>
  <c r="F9345" i="153"/>
  <c r="G9345" i="153"/>
  <c r="E9346" i="153"/>
  <c r="F9346" i="153"/>
  <c r="G9346" i="153"/>
  <c r="E9347" i="153"/>
  <c r="F9347" i="153"/>
  <c r="G9347" i="153"/>
  <c r="E9348" i="153"/>
  <c r="F9348" i="153"/>
  <c r="G9348" i="153"/>
  <c r="E9349" i="153"/>
  <c r="F9349" i="153"/>
  <c r="G9349" i="153"/>
  <c r="E9350" i="153"/>
  <c r="F9350" i="153"/>
  <c r="G9350" i="153"/>
  <c r="E9351" i="153"/>
  <c r="F9351" i="153"/>
  <c r="G9351" i="153"/>
  <c r="E9352" i="153"/>
  <c r="F9352" i="153"/>
  <c r="G9352" i="153"/>
  <c r="E9353" i="153"/>
  <c r="F9353" i="153"/>
  <c r="G9353" i="153"/>
  <c r="E9354" i="153"/>
  <c r="F9354" i="153"/>
  <c r="G9354" i="153"/>
  <c r="E9355" i="153"/>
  <c r="F9355" i="153"/>
  <c r="G9355" i="153"/>
  <c r="E9356" i="153"/>
  <c r="F9356" i="153"/>
  <c r="G9356" i="153"/>
  <c r="E9357" i="153"/>
  <c r="F9357" i="153"/>
  <c r="G9357" i="153"/>
  <c r="E9358" i="153"/>
  <c r="F9358" i="153"/>
  <c r="G9358" i="153"/>
  <c r="E9359" i="153"/>
  <c r="F9359" i="153"/>
  <c r="G9359" i="153"/>
  <c r="E9360" i="153"/>
  <c r="F9360" i="153"/>
  <c r="G9360" i="153"/>
  <c r="E9361" i="153"/>
  <c r="F9361" i="153"/>
  <c r="G9361" i="153"/>
  <c r="E9362" i="153"/>
  <c r="F9362" i="153"/>
  <c r="G9362" i="153"/>
  <c r="E9363" i="153"/>
  <c r="F9363" i="153"/>
  <c r="G9363" i="153"/>
  <c r="E9364" i="153"/>
  <c r="F9364" i="153"/>
  <c r="G9364" i="153"/>
  <c r="E9365" i="153"/>
  <c r="F9365" i="153"/>
  <c r="G9365" i="153"/>
  <c r="E9366" i="153"/>
  <c r="F9366" i="153"/>
  <c r="G9366" i="153"/>
  <c r="E9367" i="153"/>
  <c r="F9367" i="153"/>
  <c r="G9367" i="153"/>
  <c r="E9368" i="153"/>
  <c r="F9368" i="153"/>
  <c r="G9368" i="153"/>
  <c r="E9369" i="153"/>
  <c r="F9369" i="153"/>
  <c r="G9369" i="153"/>
  <c r="E9370" i="153"/>
  <c r="F9370" i="153"/>
  <c r="G9370" i="153"/>
  <c r="E9371" i="153"/>
  <c r="F9371" i="153"/>
  <c r="G9371" i="153"/>
  <c r="E9372" i="153"/>
  <c r="F9372" i="153"/>
  <c r="G9372" i="153"/>
  <c r="E9373" i="153"/>
  <c r="F9373" i="153"/>
  <c r="G9373" i="153"/>
  <c r="E9374" i="153"/>
  <c r="F9374" i="153"/>
  <c r="G9374" i="153"/>
  <c r="E9375" i="153"/>
  <c r="F9375" i="153"/>
  <c r="G9375" i="153"/>
  <c r="E9376" i="153"/>
  <c r="F9376" i="153"/>
  <c r="G9376" i="153"/>
  <c r="E9377" i="153"/>
  <c r="F9377" i="153"/>
  <c r="G9377" i="153"/>
  <c r="E9378" i="153"/>
  <c r="F9378" i="153"/>
  <c r="G9378" i="153"/>
  <c r="E9379" i="153"/>
  <c r="F9379" i="153"/>
  <c r="G9379" i="153"/>
  <c r="E9380" i="153"/>
  <c r="F9380" i="153"/>
  <c r="G9380" i="153"/>
  <c r="E9381" i="153"/>
  <c r="F9381" i="153"/>
  <c r="G9381" i="153"/>
  <c r="E9382" i="153"/>
  <c r="F9382" i="153"/>
  <c r="G9382" i="153"/>
  <c r="E9383" i="153"/>
  <c r="F9383" i="153"/>
  <c r="G9383" i="153"/>
  <c r="E9384" i="153"/>
  <c r="F9384" i="153"/>
  <c r="G9384" i="153"/>
  <c r="E9385" i="153"/>
  <c r="F9385" i="153"/>
  <c r="G9385" i="153"/>
  <c r="E9386" i="153"/>
  <c r="F9386" i="153"/>
  <c r="G9386" i="153"/>
  <c r="E9387" i="153"/>
  <c r="F9387" i="153"/>
  <c r="G9387" i="153"/>
  <c r="E9388" i="153"/>
  <c r="F9388" i="153"/>
  <c r="G9388" i="153"/>
  <c r="E9389" i="153"/>
  <c r="F9389" i="153"/>
  <c r="G9389" i="153"/>
  <c r="E9390" i="153"/>
  <c r="F9390" i="153"/>
  <c r="G9390" i="153"/>
  <c r="E9391" i="153"/>
  <c r="F9391" i="153"/>
  <c r="G9391" i="153"/>
  <c r="E9392" i="153"/>
  <c r="F9392" i="153"/>
  <c r="G9392" i="153"/>
  <c r="E9393" i="153"/>
  <c r="F9393" i="153"/>
  <c r="G9393" i="153"/>
  <c r="E9394" i="153"/>
  <c r="F9394" i="153"/>
  <c r="G9394" i="153"/>
  <c r="E9395" i="153"/>
  <c r="F9395" i="153"/>
  <c r="G9395" i="153"/>
  <c r="E9396" i="153"/>
  <c r="F9396" i="153"/>
  <c r="G9396" i="153"/>
  <c r="E9397" i="153"/>
  <c r="F9397" i="153"/>
  <c r="G9397" i="153"/>
  <c r="E9398" i="153"/>
  <c r="F9398" i="153"/>
  <c r="G9398" i="153"/>
  <c r="E9399" i="153"/>
  <c r="F9399" i="153"/>
  <c r="G9399" i="153"/>
  <c r="E9400" i="153"/>
  <c r="F9400" i="153"/>
  <c r="G9400" i="153"/>
  <c r="E9401" i="153"/>
  <c r="F9401" i="153"/>
  <c r="G9401" i="153"/>
  <c r="E9402" i="153"/>
  <c r="F9402" i="153"/>
  <c r="G9402" i="153"/>
  <c r="E9403" i="153"/>
  <c r="F9403" i="153"/>
  <c r="G9403" i="153"/>
  <c r="E9404" i="153"/>
  <c r="F9404" i="153"/>
  <c r="G9404" i="153"/>
  <c r="E9405" i="153"/>
  <c r="F9405" i="153"/>
  <c r="G9405" i="153"/>
  <c r="E9406" i="153"/>
  <c r="F9406" i="153"/>
  <c r="G9406" i="153"/>
  <c r="E9407" i="153"/>
  <c r="F9407" i="153"/>
  <c r="G9407" i="153"/>
  <c r="E9408" i="153"/>
  <c r="F9408" i="153"/>
  <c r="G9408" i="153"/>
  <c r="E9409" i="153"/>
  <c r="F9409" i="153"/>
  <c r="G9409" i="153"/>
  <c r="E9410" i="153"/>
  <c r="F9410" i="153"/>
  <c r="G9410" i="153"/>
  <c r="E9411" i="153"/>
  <c r="F9411" i="153"/>
  <c r="G9411" i="153"/>
  <c r="E9412" i="153"/>
  <c r="F9412" i="153"/>
  <c r="G9412" i="153"/>
  <c r="E9413" i="153"/>
  <c r="F9413" i="153"/>
  <c r="G9413" i="153"/>
  <c r="E9414" i="153"/>
  <c r="F9414" i="153"/>
  <c r="G9414" i="153"/>
  <c r="E9415" i="153"/>
  <c r="F9415" i="153"/>
  <c r="G9415" i="153"/>
  <c r="E9416" i="153"/>
  <c r="F9416" i="153"/>
  <c r="G9416" i="153"/>
  <c r="E9417" i="153"/>
  <c r="F9417" i="153"/>
  <c r="G9417" i="153"/>
  <c r="E9418" i="153"/>
  <c r="F9418" i="153"/>
  <c r="G9418" i="153"/>
  <c r="E9419" i="153"/>
  <c r="F9419" i="153"/>
  <c r="G9419" i="153"/>
  <c r="E9420" i="153"/>
  <c r="F9420" i="153"/>
  <c r="G9420" i="153"/>
  <c r="E9421" i="153"/>
  <c r="F9421" i="153"/>
  <c r="G9421" i="153"/>
  <c r="E9422" i="153"/>
  <c r="F9422" i="153"/>
  <c r="G9422" i="153"/>
  <c r="E9423" i="153"/>
  <c r="F9423" i="153"/>
  <c r="G9423" i="153"/>
  <c r="E9424" i="153"/>
  <c r="F9424" i="153"/>
  <c r="G9424" i="153"/>
  <c r="E9425" i="153"/>
  <c r="F9425" i="153"/>
  <c r="G9425" i="153"/>
  <c r="E9426" i="153"/>
  <c r="F9426" i="153"/>
  <c r="G9426" i="153"/>
  <c r="E9427" i="153"/>
  <c r="F9427" i="153"/>
  <c r="G9427" i="153"/>
  <c r="E9428" i="153"/>
  <c r="F9428" i="153"/>
  <c r="G9428" i="153"/>
  <c r="E9429" i="153"/>
  <c r="F9429" i="153"/>
  <c r="G9429" i="153"/>
  <c r="E9430" i="153"/>
  <c r="F9430" i="153"/>
  <c r="G9430" i="153"/>
  <c r="E9431" i="153"/>
  <c r="F9431" i="153"/>
  <c r="G9431" i="153"/>
  <c r="E9432" i="153"/>
  <c r="F9432" i="153"/>
  <c r="G9432" i="153"/>
  <c r="E9433" i="153"/>
  <c r="F9433" i="153"/>
  <c r="G9433" i="153"/>
  <c r="E9434" i="153"/>
  <c r="F9434" i="153"/>
  <c r="G9434" i="153"/>
  <c r="E9435" i="153"/>
  <c r="F9435" i="153"/>
  <c r="G9435" i="153"/>
  <c r="E9436" i="153"/>
  <c r="F9436" i="153"/>
  <c r="G9436" i="153"/>
  <c r="E9437" i="153"/>
  <c r="F9437" i="153"/>
  <c r="G9437" i="153"/>
  <c r="E9438" i="153"/>
  <c r="F9438" i="153"/>
  <c r="G9438" i="153"/>
  <c r="E9439" i="153"/>
  <c r="F9439" i="153"/>
  <c r="G9439" i="153"/>
  <c r="E9440" i="153"/>
  <c r="F9440" i="153"/>
  <c r="G9440" i="153"/>
  <c r="E9441" i="153"/>
  <c r="F9441" i="153"/>
  <c r="G9441" i="153"/>
  <c r="E9442" i="153"/>
  <c r="F9442" i="153"/>
  <c r="G9442" i="153"/>
  <c r="E9443" i="153"/>
  <c r="F9443" i="153"/>
  <c r="G9443" i="153"/>
  <c r="E9444" i="153"/>
  <c r="F9444" i="153"/>
  <c r="G9444" i="153"/>
  <c r="E9445" i="153"/>
  <c r="F9445" i="153"/>
  <c r="G9445" i="153"/>
  <c r="E9446" i="153"/>
  <c r="F9446" i="153"/>
  <c r="G9446" i="153"/>
  <c r="E9447" i="153"/>
  <c r="F9447" i="153"/>
  <c r="G9447" i="153"/>
  <c r="E9448" i="153"/>
  <c r="F9448" i="153"/>
  <c r="G9448" i="153"/>
  <c r="E9449" i="153"/>
  <c r="F9449" i="153"/>
  <c r="G9449" i="153"/>
  <c r="E9450" i="153"/>
  <c r="F9450" i="153"/>
  <c r="G9450" i="153"/>
  <c r="E9451" i="153"/>
  <c r="F9451" i="153"/>
  <c r="G9451" i="153"/>
  <c r="E9452" i="153"/>
  <c r="F9452" i="153"/>
  <c r="G9452" i="153"/>
  <c r="E9453" i="153"/>
  <c r="F9453" i="153"/>
  <c r="G9453" i="153"/>
  <c r="E9454" i="153"/>
  <c r="F9454" i="153"/>
  <c r="G9454" i="153"/>
  <c r="E9455" i="153"/>
  <c r="F9455" i="153"/>
  <c r="G9455" i="153"/>
  <c r="E9456" i="153"/>
  <c r="F9456" i="153"/>
  <c r="G9456" i="153"/>
  <c r="E9457" i="153"/>
  <c r="F9457" i="153"/>
  <c r="G9457" i="153"/>
  <c r="E9458" i="153"/>
  <c r="F9458" i="153"/>
  <c r="G9458" i="153"/>
  <c r="E9459" i="153"/>
  <c r="F9459" i="153"/>
  <c r="G9459" i="153"/>
  <c r="E9460" i="153"/>
  <c r="F9460" i="153"/>
  <c r="G9460" i="153"/>
  <c r="E9461" i="153"/>
  <c r="F9461" i="153"/>
  <c r="G9461" i="153"/>
  <c r="E9462" i="153"/>
  <c r="F9462" i="153"/>
  <c r="G9462" i="153"/>
  <c r="E9463" i="153"/>
  <c r="F9463" i="153"/>
  <c r="G9463" i="153"/>
  <c r="E9464" i="153"/>
  <c r="F9464" i="153"/>
  <c r="G9464" i="153"/>
  <c r="E9465" i="153"/>
  <c r="F9465" i="153"/>
  <c r="G9465" i="153"/>
  <c r="E9466" i="153"/>
  <c r="F9466" i="153"/>
  <c r="G9466" i="153"/>
  <c r="E9467" i="153"/>
  <c r="F9467" i="153"/>
  <c r="G9467" i="153"/>
  <c r="E9468" i="153"/>
  <c r="F9468" i="153"/>
  <c r="G9468" i="153"/>
  <c r="E9469" i="153"/>
  <c r="F9469" i="153"/>
  <c r="G9469" i="153"/>
  <c r="E9470" i="153"/>
  <c r="F9470" i="153"/>
  <c r="G9470" i="153"/>
  <c r="E9471" i="153"/>
  <c r="F9471" i="153"/>
  <c r="G9471" i="153"/>
  <c r="E9472" i="153"/>
  <c r="F9472" i="153"/>
  <c r="G9472" i="153"/>
  <c r="E9473" i="153"/>
  <c r="F9473" i="153"/>
  <c r="G9473" i="153"/>
  <c r="E9474" i="153"/>
  <c r="F9474" i="153"/>
  <c r="G9474" i="153"/>
  <c r="E9475" i="153"/>
  <c r="F9475" i="153"/>
  <c r="G9475" i="153"/>
  <c r="E9476" i="153"/>
  <c r="F9476" i="153"/>
  <c r="G9476" i="153"/>
  <c r="E9477" i="153"/>
  <c r="F9477" i="153"/>
  <c r="G9477" i="153"/>
  <c r="E9478" i="153"/>
  <c r="F9478" i="153"/>
  <c r="G9478" i="153"/>
  <c r="E9479" i="153"/>
  <c r="F9479" i="153"/>
  <c r="G9479" i="153"/>
  <c r="E9480" i="153"/>
  <c r="F9480" i="153"/>
  <c r="G9480" i="153"/>
  <c r="E9481" i="153"/>
  <c r="F9481" i="153"/>
  <c r="G9481" i="153"/>
  <c r="E9482" i="153"/>
  <c r="F9482" i="153"/>
  <c r="G9482" i="153"/>
  <c r="E9483" i="153"/>
  <c r="F9483" i="153"/>
  <c r="G9483" i="153"/>
  <c r="E9484" i="153"/>
  <c r="F9484" i="153"/>
  <c r="G9484" i="153"/>
  <c r="E9485" i="153"/>
  <c r="F9485" i="153"/>
  <c r="G9485" i="153"/>
  <c r="E9486" i="153"/>
  <c r="F9486" i="153"/>
  <c r="G9486" i="153"/>
  <c r="E9487" i="153"/>
  <c r="F9487" i="153"/>
  <c r="G9487" i="153"/>
  <c r="E9488" i="153"/>
  <c r="F9488" i="153"/>
  <c r="G9488" i="153"/>
  <c r="E9489" i="153"/>
  <c r="F9489" i="153"/>
  <c r="G9489" i="153"/>
  <c r="E9490" i="153"/>
  <c r="F9490" i="153"/>
  <c r="G9490" i="153"/>
  <c r="E9491" i="153"/>
  <c r="F9491" i="153"/>
  <c r="G9491" i="153"/>
  <c r="E9492" i="153"/>
  <c r="F9492" i="153"/>
  <c r="G9492" i="153"/>
  <c r="E9493" i="153"/>
  <c r="F9493" i="153"/>
  <c r="G9493" i="153"/>
  <c r="E9494" i="153"/>
  <c r="F9494" i="153"/>
  <c r="G9494" i="153"/>
  <c r="E9495" i="153"/>
  <c r="F9495" i="153"/>
  <c r="G9495" i="153"/>
  <c r="E9496" i="153"/>
  <c r="F9496" i="153"/>
  <c r="G9496" i="153"/>
  <c r="E9497" i="153"/>
  <c r="F9497" i="153"/>
  <c r="G9497" i="153"/>
  <c r="E9498" i="153"/>
  <c r="F9498" i="153"/>
  <c r="G9498" i="153"/>
  <c r="E9499" i="153"/>
  <c r="F9499" i="153"/>
  <c r="G9499" i="153"/>
  <c r="E9500" i="153"/>
  <c r="F9500" i="153"/>
  <c r="G9500" i="153"/>
  <c r="E9501" i="153"/>
  <c r="F9501" i="153"/>
  <c r="G9501" i="153"/>
  <c r="E9502" i="153"/>
  <c r="F9502" i="153"/>
  <c r="G9502" i="153"/>
  <c r="E9503" i="153"/>
  <c r="F9503" i="153"/>
  <c r="G9503" i="153"/>
  <c r="E9504" i="153"/>
  <c r="F9504" i="153"/>
  <c r="G9504" i="153"/>
  <c r="E9505" i="153"/>
  <c r="F9505" i="153"/>
  <c r="G9505" i="153"/>
  <c r="E9506" i="153"/>
  <c r="F9506" i="153"/>
  <c r="G9506" i="153"/>
  <c r="E9507" i="153"/>
  <c r="F9507" i="153"/>
  <c r="G9507" i="153"/>
  <c r="E9508" i="153"/>
  <c r="F9508" i="153"/>
  <c r="G9508" i="153"/>
  <c r="E9509" i="153"/>
  <c r="F9509" i="153"/>
  <c r="G9509" i="153"/>
  <c r="E9510" i="153"/>
  <c r="F9510" i="153"/>
  <c r="G9510" i="153"/>
  <c r="E9511" i="153"/>
  <c r="F9511" i="153"/>
  <c r="G9511" i="153"/>
  <c r="E9512" i="153"/>
  <c r="F9512" i="153"/>
  <c r="G9512" i="153"/>
  <c r="E9513" i="153"/>
  <c r="F9513" i="153"/>
  <c r="G9513" i="153"/>
  <c r="E9514" i="153"/>
  <c r="F9514" i="153"/>
  <c r="G9514" i="153"/>
  <c r="E9515" i="153"/>
  <c r="F9515" i="153"/>
  <c r="G9515" i="153"/>
  <c r="E9516" i="153"/>
  <c r="F9516" i="153"/>
  <c r="G9516" i="153"/>
  <c r="E9517" i="153"/>
  <c r="F9517" i="153"/>
  <c r="G9517" i="153"/>
  <c r="E9518" i="153"/>
  <c r="F9518" i="153"/>
  <c r="G9518" i="153"/>
  <c r="E9519" i="153"/>
  <c r="F9519" i="153"/>
  <c r="G9519" i="153"/>
  <c r="E9520" i="153"/>
  <c r="F9520" i="153"/>
  <c r="G9520" i="153"/>
  <c r="E9521" i="153"/>
  <c r="F9521" i="153"/>
  <c r="G9521" i="153"/>
  <c r="E9522" i="153"/>
  <c r="F9522" i="153"/>
  <c r="G9522" i="153"/>
  <c r="E9523" i="153"/>
  <c r="F9523" i="153"/>
  <c r="G9523" i="153"/>
  <c r="E9524" i="153"/>
  <c r="F9524" i="153"/>
  <c r="G9524" i="153"/>
  <c r="E9525" i="153"/>
  <c r="F9525" i="153"/>
  <c r="G9525" i="153"/>
  <c r="E9526" i="153"/>
  <c r="F9526" i="153"/>
  <c r="G9526" i="153"/>
  <c r="E9527" i="153"/>
  <c r="F9527" i="153"/>
  <c r="G9527" i="153"/>
  <c r="E9528" i="153"/>
  <c r="F9528" i="153"/>
  <c r="G9528" i="153"/>
  <c r="E9529" i="153"/>
  <c r="F9529" i="153"/>
  <c r="G9529" i="153"/>
  <c r="E9530" i="153"/>
  <c r="F9530" i="153"/>
  <c r="G9530" i="153"/>
  <c r="E9531" i="153"/>
  <c r="F9531" i="153"/>
  <c r="G9531" i="153"/>
  <c r="E9532" i="153"/>
  <c r="F9532" i="153"/>
  <c r="G9532" i="153"/>
  <c r="E9533" i="153"/>
  <c r="F9533" i="153"/>
  <c r="G9533" i="153"/>
  <c r="E9534" i="153"/>
  <c r="F9534" i="153"/>
  <c r="G9534" i="153"/>
  <c r="E9535" i="153"/>
  <c r="F9535" i="153"/>
  <c r="G9535" i="153"/>
  <c r="E9536" i="153"/>
  <c r="F9536" i="153"/>
  <c r="G9536" i="153"/>
  <c r="E9537" i="153"/>
  <c r="F9537" i="153"/>
  <c r="G9537" i="153"/>
  <c r="E9538" i="153"/>
  <c r="F9538" i="153"/>
  <c r="G9538" i="153"/>
  <c r="E9539" i="153"/>
  <c r="F9539" i="153"/>
  <c r="G9539" i="153"/>
  <c r="E9540" i="153"/>
  <c r="F9540" i="153"/>
  <c r="G9540" i="153"/>
  <c r="E9541" i="153"/>
  <c r="F9541" i="153"/>
  <c r="G9541" i="153"/>
  <c r="E9542" i="153"/>
  <c r="F9542" i="153"/>
  <c r="G9542" i="153"/>
  <c r="E9543" i="153"/>
  <c r="F9543" i="153"/>
  <c r="G9543" i="153"/>
  <c r="E9544" i="153"/>
  <c r="F9544" i="153"/>
  <c r="G9544" i="153"/>
  <c r="E9545" i="153"/>
  <c r="F9545" i="153"/>
  <c r="G9545" i="153"/>
  <c r="E9546" i="153"/>
  <c r="F9546" i="153"/>
  <c r="G9546" i="153"/>
  <c r="E9547" i="153"/>
  <c r="F9547" i="153"/>
  <c r="G9547" i="153"/>
  <c r="E9548" i="153"/>
  <c r="F9548" i="153"/>
  <c r="G9548" i="153"/>
  <c r="E9549" i="153"/>
  <c r="F9549" i="153"/>
  <c r="G9549" i="153"/>
  <c r="E9550" i="153"/>
  <c r="F9550" i="153"/>
  <c r="G9550" i="153"/>
  <c r="E9551" i="153"/>
  <c r="F9551" i="153"/>
  <c r="G9551" i="153"/>
  <c r="E9552" i="153"/>
  <c r="F9552" i="153"/>
  <c r="G9552" i="153"/>
  <c r="E9553" i="153"/>
  <c r="F9553" i="153"/>
  <c r="G9553" i="153"/>
  <c r="E9554" i="153"/>
  <c r="F9554" i="153"/>
  <c r="G9554" i="153"/>
  <c r="E9555" i="153"/>
  <c r="F9555" i="153"/>
  <c r="G9555" i="153"/>
  <c r="E9556" i="153"/>
  <c r="F9556" i="153"/>
  <c r="G9556" i="153"/>
  <c r="E9557" i="153"/>
  <c r="F9557" i="153"/>
  <c r="G9557" i="153"/>
  <c r="E9558" i="153"/>
  <c r="F9558" i="153"/>
  <c r="G9558" i="153"/>
  <c r="E9559" i="153"/>
  <c r="F9559" i="153"/>
  <c r="G9559" i="153"/>
  <c r="E9560" i="153"/>
  <c r="F9560" i="153"/>
  <c r="G9560" i="153"/>
  <c r="E9561" i="153"/>
  <c r="F9561" i="153"/>
  <c r="G9561" i="153"/>
  <c r="E9562" i="153"/>
  <c r="F9562" i="153"/>
  <c r="G9562" i="153"/>
  <c r="E9563" i="153"/>
  <c r="F9563" i="153"/>
  <c r="G9563" i="153"/>
  <c r="E9564" i="153"/>
  <c r="F9564" i="153"/>
  <c r="G9564" i="153"/>
  <c r="E9565" i="153"/>
  <c r="F9565" i="153"/>
  <c r="G9565" i="153"/>
  <c r="E9566" i="153"/>
  <c r="F9566" i="153"/>
  <c r="G9566" i="153"/>
  <c r="E9567" i="153"/>
  <c r="F9567" i="153"/>
  <c r="G9567" i="153"/>
  <c r="E9568" i="153"/>
  <c r="F9568" i="153"/>
  <c r="G9568" i="153"/>
  <c r="E9569" i="153"/>
  <c r="F9569" i="153"/>
  <c r="G9569" i="153"/>
  <c r="E9570" i="153"/>
  <c r="F9570" i="153"/>
  <c r="G9570" i="153"/>
  <c r="E9571" i="153"/>
  <c r="F9571" i="153"/>
  <c r="G9571" i="153"/>
  <c r="E9572" i="153"/>
  <c r="F9572" i="153"/>
  <c r="G9572" i="153"/>
  <c r="E9573" i="153"/>
  <c r="F9573" i="153"/>
  <c r="G9573" i="153"/>
  <c r="E9574" i="153"/>
  <c r="F9574" i="153"/>
  <c r="G9574" i="153"/>
  <c r="E9575" i="153"/>
  <c r="F9575" i="153"/>
  <c r="G9575" i="153"/>
  <c r="E9576" i="153"/>
  <c r="F9576" i="153"/>
  <c r="G9576" i="153"/>
  <c r="E9577" i="153"/>
  <c r="F9577" i="153"/>
  <c r="G9577" i="153"/>
  <c r="E9578" i="153"/>
  <c r="F9578" i="153"/>
  <c r="G9578" i="153"/>
  <c r="E9579" i="153"/>
  <c r="F9579" i="153"/>
  <c r="G9579" i="153"/>
  <c r="E9580" i="153"/>
  <c r="F9580" i="153"/>
  <c r="G9580" i="153"/>
  <c r="E9581" i="153"/>
  <c r="F9581" i="153"/>
  <c r="G9581" i="153"/>
  <c r="E9582" i="153"/>
  <c r="F9582" i="153"/>
  <c r="G9582" i="153"/>
  <c r="E9583" i="153"/>
  <c r="F9583" i="153"/>
  <c r="G9583" i="153"/>
  <c r="E9584" i="153"/>
  <c r="F9584" i="153"/>
  <c r="G9584" i="153"/>
  <c r="E9585" i="153"/>
  <c r="F9585" i="153"/>
  <c r="G9585" i="153"/>
  <c r="E9586" i="153"/>
  <c r="F9586" i="153"/>
  <c r="G9586" i="153"/>
  <c r="E9587" i="153"/>
  <c r="F9587" i="153"/>
  <c r="G9587" i="153"/>
  <c r="E9588" i="153"/>
  <c r="F9588" i="153"/>
  <c r="G9588" i="153"/>
  <c r="E9589" i="153"/>
  <c r="F9589" i="153"/>
  <c r="G9589" i="153"/>
  <c r="E9590" i="153"/>
  <c r="F9590" i="153"/>
  <c r="G9590" i="153"/>
  <c r="E9591" i="153"/>
  <c r="F9591" i="153"/>
  <c r="G9591" i="153"/>
  <c r="E9592" i="153"/>
  <c r="F9592" i="153"/>
  <c r="G9592" i="153"/>
  <c r="E9593" i="153"/>
  <c r="F9593" i="153"/>
  <c r="G9593" i="153"/>
  <c r="E9594" i="153"/>
  <c r="F9594" i="153"/>
  <c r="G9594" i="153"/>
  <c r="E9595" i="153"/>
  <c r="F9595" i="153"/>
  <c r="G9595" i="153"/>
  <c r="E9596" i="153"/>
  <c r="F9596" i="153"/>
  <c r="G9596" i="153"/>
  <c r="E9597" i="153"/>
  <c r="F9597" i="153"/>
  <c r="G9597" i="153"/>
  <c r="E9598" i="153"/>
  <c r="F9598" i="153"/>
  <c r="G9598" i="153"/>
  <c r="E9599" i="153"/>
  <c r="F9599" i="153"/>
  <c r="G9599" i="153"/>
  <c r="E9600" i="153"/>
  <c r="F9600" i="153"/>
  <c r="G9600" i="153"/>
  <c r="E9601" i="153"/>
  <c r="F9601" i="153"/>
  <c r="G9601" i="153"/>
  <c r="E9602" i="153"/>
  <c r="F9602" i="153"/>
  <c r="G9602" i="153"/>
  <c r="E9603" i="153"/>
  <c r="F9603" i="153"/>
  <c r="G9603" i="153"/>
  <c r="E9604" i="153"/>
  <c r="F9604" i="153"/>
  <c r="G9604" i="153"/>
  <c r="E9605" i="153"/>
  <c r="F9605" i="153"/>
  <c r="G9605" i="153"/>
  <c r="E9606" i="153"/>
  <c r="F9606" i="153"/>
  <c r="G9606" i="153"/>
  <c r="E9607" i="153"/>
  <c r="F9607" i="153"/>
  <c r="G9607" i="153"/>
  <c r="E9608" i="153"/>
  <c r="F9608" i="153"/>
  <c r="G9608" i="153"/>
  <c r="E9609" i="153"/>
  <c r="F9609" i="153"/>
  <c r="G9609" i="153"/>
  <c r="E9610" i="153"/>
  <c r="F9610" i="153"/>
  <c r="G9610" i="153"/>
  <c r="E9611" i="153"/>
  <c r="F9611" i="153"/>
  <c r="G9611" i="153"/>
  <c r="E9612" i="153"/>
  <c r="F9612" i="153"/>
  <c r="G9612" i="153"/>
  <c r="E9613" i="153"/>
  <c r="F9613" i="153"/>
  <c r="G9613" i="153"/>
  <c r="E9614" i="153"/>
  <c r="F9614" i="153"/>
  <c r="G9614" i="153"/>
  <c r="E9615" i="153"/>
  <c r="F9615" i="153"/>
  <c r="G9615" i="153"/>
  <c r="E9616" i="153"/>
  <c r="F9616" i="153"/>
  <c r="G9616" i="153"/>
  <c r="E9617" i="153"/>
  <c r="F9617" i="153"/>
  <c r="G9617" i="153"/>
  <c r="E9618" i="153"/>
  <c r="F9618" i="153"/>
  <c r="G9618" i="153"/>
  <c r="E9619" i="153"/>
  <c r="F9619" i="153"/>
  <c r="G9619" i="153"/>
  <c r="E9620" i="153"/>
  <c r="F9620" i="153"/>
  <c r="G9620" i="153"/>
  <c r="E9621" i="153"/>
  <c r="F9621" i="153"/>
  <c r="G9621" i="153"/>
  <c r="E9622" i="153"/>
  <c r="F9622" i="153"/>
  <c r="G9622" i="153"/>
  <c r="E9623" i="153"/>
  <c r="F9623" i="153"/>
  <c r="G9623" i="153"/>
  <c r="E9624" i="153"/>
  <c r="F9624" i="153"/>
  <c r="G9624" i="153"/>
  <c r="E9625" i="153"/>
  <c r="F9625" i="153"/>
  <c r="G9625" i="153"/>
  <c r="E9626" i="153"/>
  <c r="F9626" i="153"/>
  <c r="G9626" i="153"/>
  <c r="E9627" i="153"/>
  <c r="F9627" i="153"/>
  <c r="G9627" i="153"/>
  <c r="E9628" i="153"/>
  <c r="F9628" i="153"/>
  <c r="G9628" i="153"/>
  <c r="E9629" i="153"/>
  <c r="F9629" i="153"/>
  <c r="G9629" i="153"/>
  <c r="E9630" i="153"/>
  <c r="F9630" i="153"/>
  <c r="G9630" i="153"/>
  <c r="E9631" i="153"/>
  <c r="F9631" i="153"/>
  <c r="G9631" i="153"/>
  <c r="E9632" i="153"/>
  <c r="F9632" i="153"/>
  <c r="G9632" i="153"/>
  <c r="E9633" i="153"/>
  <c r="F9633" i="153"/>
  <c r="G9633" i="153"/>
  <c r="E9634" i="153"/>
  <c r="F9634" i="153"/>
  <c r="G9634" i="153"/>
  <c r="E9635" i="153"/>
  <c r="F9635" i="153"/>
  <c r="G9635" i="153"/>
  <c r="E9636" i="153"/>
  <c r="F9636" i="153"/>
  <c r="G9636" i="153"/>
  <c r="E9637" i="153"/>
  <c r="F9637" i="153"/>
  <c r="G9637" i="153"/>
  <c r="E9638" i="153"/>
  <c r="F9638" i="153"/>
  <c r="G9638" i="153"/>
  <c r="E9639" i="153"/>
  <c r="F9639" i="153"/>
  <c r="G9639" i="153"/>
  <c r="E9640" i="153"/>
  <c r="F9640" i="153"/>
  <c r="G9640" i="153"/>
  <c r="E9641" i="153"/>
  <c r="F9641" i="153"/>
  <c r="G9641" i="153"/>
  <c r="E9642" i="153"/>
  <c r="F9642" i="153"/>
  <c r="G9642" i="153"/>
  <c r="E9643" i="153"/>
  <c r="F9643" i="153"/>
  <c r="G9643" i="153"/>
  <c r="E9644" i="153"/>
  <c r="F9644" i="153"/>
  <c r="G9644" i="153"/>
  <c r="E9645" i="153"/>
  <c r="F9645" i="153"/>
  <c r="G9645" i="153"/>
  <c r="E9646" i="153"/>
  <c r="F9646" i="153"/>
  <c r="G9646" i="153"/>
  <c r="E9647" i="153"/>
  <c r="F9647" i="153"/>
  <c r="G9647" i="153"/>
  <c r="E9648" i="153"/>
  <c r="F9648" i="153"/>
  <c r="G9648" i="153"/>
  <c r="E9649" i="153"/>
  <c r="F9649" i="153"/>
  <c r="G9649" i="153"/>
  <c r="E9650" i="153"/>
  <c r="F9650" i="153"/>
  <c r="G9650" i="153"/>
  <c r="E9651" i="153"/>
  <c r="F9651" i="153"/>
  <c r="G9651" i="153"/>
  <c r="E9652" i="153"/>
  <c r="F9652" i="153"/>
  <c r="G9652" i="153"/>
  <c r="E9653" i="153"/>
  <c r="F9653" i="153"/>
  <c r="G9653" i="153"/>
  <c r="E9654" i="153"/>
  <c r="F9654" i="153"/>
  <c r="G9654" i="153"/>
  <c r="E9655" i="153"/>
  <c r="F9655" i="153"/>
  <c r="G9655" i="153"/>
  <c r="E9656" i="153"/>
  <c r="F9656" i="153"/>
  <c r="G9656" i="153"/>
  <c r="E9657" i="153"/>
  <c r="F9657" i="153"/>
  <c r="G9657" i="153"/>
  <c r="E9658" i="153"/>
  <c r="F9658" i="153"/>
  <c r="G9658" i="153"/>
  <c r="E9659" i="153"/>
  <c r="F9659" i="153"/>
  <c r="G9659" i="153"/>
  <c r="E9660" i="153"/>
  <c r="F9660" i="153"/>
  <c r="G9660" i="153"/>
  <c r="E9661" i="153"/>
  <c r="F9661" i="153"/>
  <c r="G9661" i="153"/>
  <c r="E9662" i="153"/>
  <c r="F9662" i="153"/>
  <c r="G9662" i="153"/>
  <c r="E9663" i="153"/>
  <c r="F9663" i="153"/>
  <c r="G9663" i="153"/>
  <c r="E9664" i="153"/>
  <c r="F9664" i="153"/>
  <c r="G9664" i="153"/>
  <c r="E9665" i="153"/>
  <c r="F9665" i="153"/>
  <c r="G9665" i="153"/>
  <c r="E9666" i="153"/>
  <c r="F9666" i="153"/>
  <c r="G9666" i="153"/>
  <c r="E9667" i="153"/>
  <c r="F9667" i="153"/>
  <c r="G9667" i="153"/>
  <c r="E9668" i="153"/>
  <c r="F9668" i="153"/>
  <c r="G9668" i="153"/>
  <c r="E9669" i="153"/>
  <c r="F9669" i="153"/>
  <c r="G9669" i="153"/>
  <c r="E9670" i="153"/>
  <c r="F9670" i="153"/>
  <c r="G9670" i="153"/>
  <c r="E9671" i="153"/>
  <c r="F9671" i="153"/>
  <c r="G9671" i="153"/>
  <c r="E9672" i="153"/>
  <c r="F9672" i="153"/>
  <c r="G9672" i="153"/>
  <c r="E9673" i="153"/>
  <c r="F9673" i="153"/>
  <c r="G9673" i="153"/>
  <c r="E9674" i="153"/>
  <c r="F9674" i="153"/>
  <c r="G9674" i="153"/>
  <c r="E9675" i="153"/>
  <c r="F9675" i="153"/>
  <c r="G9675" i="153"/>
  <c r="E9676" i="153"/>
  <c r="F9676" i="153"/>
  <c r="G9676" i="153"/>
  <c r="E9677" i="153"/>
  <c r="F9677" i="153"/>
  <c r="G9677" i="153"/>
  <c r="E9678" i="153"/>
  <c r="F9678" i="153"/>
  <c r="G9678" i="153"/>
  <c r="E9679" i="153"/>
  <c r="F9679" i="153"/>
  <c r="G9679" i="153"/>
  <c r="E9680" i="153"/>
  <c r="F9680" i="153"/>
  <c r="G9680" i="153"/>
  <c r="E9681" i="153"/>
  <c r="F9681" i="153"/>
  <c r="G9681" i="153"/>
  <c r="E9682" i="153"/>
  <c r="F9682" i="153"/>
  <c r="G9682" i="153"/>
  <c r="E9683" i="153"/>
  <c r="F9683" i="153"/>
  <c r="G9683" i="153"/>
  <c r="E9684" i="153"/>
  <c r="F9684" i="153"/>
  <c r="G9684" i="153"/>
  <c r="E9685" i="153"/>
  <c r="F9685" i="153"/>
  <c r="G9685" i="153"/>
  <c r="E9686" i="153"/>
  <c r="F9686" i="153"/>
  <c r="G9686" i="153"/>
  <c r="E9687" i="153"/>
  <c r="F9687" i="153"/>
  <c r="G9687" i="153"/>
  <c r="E9688" i="153"/>
  <c r="F9688" i="153"/>
  <c r="G9688" i="153"/>
  <c r="E9689" i="153"/>
  <c r="F9689" i="153"/>
  <c r="G9689" i="153"/>
  <c r="E9690" i="153"/>
  <c r="F9690" i="153"/>
  <c r="G9690" i="153"/>
  <c r="E9691" i="153"/>
  <c r="F9691" i="153"/>
  <c r="G9691" i="153"/>
  <c r="E9692" i="153"/>
  <c r="F9692" i="153"/>
  <c r="G9692" i="153"/>
  <c r="E9693" i="153"/>
  <c r="F9693" i="153"/>
  <c r="G9693" i="153"/>
  <c r="E9694" i="153"/>
  <c r="F9694" i="153"/>
  <c r="G9694" i="153"/>
  <c r="E9695" i="153"/>
  <c r="F9695" i="153"/>
  <c r="G9695" i="153"/>
  <c r="E9696" i="153"/>
  <c r="F9696" i="153"/>
  <c r="G9696" i="153"/>
  <c r="E9697" i="153"/>
  <c r="F9697" i="153"/>
  <c r="G9697" i="153"/>
  <c r="E9698" i="153"/>
  <c r="F9698" i="153"/>
  <c r="G9698" i="153"/>
  <c r="E9699" i="153"/>
  <c r="F9699" i="153"/>
  <c r="G9699" i="153"/>
  <c r="E9700" i="153"/>
  <c r="F9700" i="153"/>
  <c r="G9700" i="153"/>
  <c r="E9701" i="153"/>
  <c r="F9701" i="153"/>
  <c r="G9701" i="153"/>
  <c r="E9702" i="153"/>
  <c r="F9702" i="153"/>
  <c r="G9702" i="153"/>
  <c r="E9703" i="153"/>
  <c r="F9703" i="153"/>
  <c r="G9703" i="153"/>
  <c r="E9704" i="153"/>
  <c r="F9704" i="153"/>
  <c r="G9704" i="153"/>
  <c r="E9705" i="153"/>
  <c r="F9705" i="153"/>
  <c r="G9705" i="153"/>
  <c r="E9706" i="153"/>
  <c r="F9706" i="153"/>
  <c r="G9706" i="153"/>
  <c r="E9707" i="153"/>
  <c r="F9707" i="153"/>
  <c r="G9707" i="153"/>
  <c r="E9708" i="153"/>
  <c r="F9708" i="153"/>
  <c r="G9708" i="153"/>
  <c r="E9709" i="153"/>
  <c r="F9709" i="153"/>
  <c r="G9709" i="153"/>
  <c r="E9710" i="153"/>
  <c r="F9710" i="153"/>
  <c r="G9710" i="153"/>
  <c r="E9711" i="153"/>
  <c r="F9711" i="153"/>
  <c r="G9711" i="153"/>
  <c r="E9712" i="153"/>
  <c r="F9712" i="153"/>
  <c r="G9712" i="153"/>
  <c r="E9713" i="153"/>
  <c r="F9713" i="153"/>
  <c r="G9713" i="153"/>
  <c r="E9714" i="153"/>
  <c r="F9714" i="153"/>
  <c r="G9714" i="153"/>
  <c r="E9715" i="153"/>
  <c r="F9715" i="153"/>
  <c r="G9715" i="153"/>
  <c r="E9716" i="153"/>
  <c r="F9716" i="153"/>
  <c r="G9716" i="153"/>
  <c r="E9717" i="153"/>
  <c r="F9717" i="153"/>
  <c r="G9717" i="153"/>
  <c r="E9718" i="153"/>
  <c r="F9718" i="153"/>
  <c r="G9718" i="153"/>
  <c r="E9719" i="153"/>
  <c r="F9719" i="153"/>
  <c r="G9719" i="153"/>
  <c r="E9720" i="153"/>
  <c r="F9720" i="153"/>
  <c r="G9720" i="153"/>
  <c r="E9721" i="153"/>
  <c r="F9721" i="153"/>
  <c r="G9721" i="153"/>
  <c r="E9722" i="153"/>
  <c r="F9722" i="153"/>
  <c r="G9722" i="153"/>
  <c r="E9723" i="153"/>
  <c r="F9723" i="153"/>
  <c r="G9723" i="153"/>
  <c r="E9724" i="153"/>
  <c r="F9724" i="153"/>
  <c r="G9724" i="153"/>
  <c r="E9725" i="153"/>
  <c r="F9725" i="153"/>
  <c r="G9725" i="153"/>
  <c r="E9726" i="153"/>
  <c r="F9726" i="153"/>
  <c r="G9726" i="153"/>
  <c r="E9727" i="153"/>
  <c r="F9727" i="153"/>
  <c r="G9727" i="153"/>
  <c r="E9728" i="153"/>
  <c r="F9728" i="153"/>
  <c r="G9728" i="153"/>
  <c r="E9729" i="153"/>
  <c r="F9729" i="153"/>
  <c r="G9729" i="153"/>
  <c r="E9730" i="153"/>
  <c r="F9730" i="153"/>
  <c r="G9730" i="153"/>
  <c r="E9731" i="153"/>
  <c r="F9731" i="153"/>
  <c r="G9731" i="153"/>
  <c r="E9732" i="153"/>
  <c r="F9732" i="153"/>
  <c r="G9732" i="153"/>
  <c r="E9733" i="153"/>
  <c r="F9733" i="153"/>
  <c r="G9733" i="153"/>
  <c r="E9734" i="153"/>
  <c r="F9734" i="153"/>
  <c r="G9734" i="153"/>
  <c r="E9735" i="153"/>
  <c r="F9735" i="153"/>
  <c r="G9735" i="153"/>
  <c r="E9736" i="153"/>
  <c r="F9736" i="153"/>
  <c r="G9736" i="153"/>
  <c r="E9737" i="153"/>
  <c r="F9737" i="153"/>
  <c r="G9737" i="153"/>
  <c r="E9738" i="153"/>
  <c r="F9738" i="153"/>
  <c r="G9738" i="153"/>
  <c r="E9739" i="153"/>
  <c r="F9739" i="153"/>
  <c r="G9739" i="153"/>
  <c r="E9740" i="153"/>
  <c r="F9740" i="153"/>
  <c r="G9740" i="153"/>
  <c r="E9741" i="153"/>
  <c r="F9741" i="153"/>
  <c r="G9741" i="153"/>
  <c r="E9742" i="153"/>
  <c r="F9742" i="153"/>
  <c r="G9742" i="153"/>
  <c r="E9743" i="153"/>
  <c r="F9743" i="153"/>
  <c r="G9743" i="153"/>
  <c r="E9744" i="153"/>
  <c r="F9744" i="153"/>
  <c r="G9744" i="153"/>
  <c r="E9745" i="153"/>
  <c r="F9745" i="153"/>
  <c r="G9745" i="153"/>
  <c r="E9746" i="153"/>
  <c r="F9746" i="153"/>
  <c r="G9746" i="153"/>
  <c r="E9747" i="153"/>
  <c r="F9747" i="153"/>
  <c r="G9747" i="153"/>
  <c r="E9748" i="153"/>
  <c r="F9748" i="153"/>
  <c r="G9748" i="153"/>
  <c r="E9749" i="153"/>
  <c r="F9749" i="153"/>
  <c r="G9749" i="153"/>
  <c r="E9750" i="153"/>
  <c r="F9750" i="153"/>
  <c r="G9750" i="153"/>
  <c r="E9751" i="153"/>
  <c r="F9751" i="153"/>
  <c r="G9751" i="153"/>
  <c r="E9752" i="153"/>
  <c r="F9752" i="153"/>
  <c r="G9752" i="153"/>
  <c r="E9753" i="153"/>
  <c r="F9753" i="153"/>
  <c r="G9753" i="153"/>
  <c r="E9754" i="153"/>
  <c r="F9754" i="153"/>
  <c r="G9754" i="153"/>
  <c r="E9755" i="153"/>
  <c r="F9755" i="153"/>
  <c r="G9755" i="153"/>
  <c r="E9756" i="153"/>
  <c r="F9756" i="153"/>
  <c r="G9756" i="153"/>
  <c r="E9757" i="153"/>
  <c r="F9757" i="153"/>
  <c r="G9757" i="153"/>
  <c r="E9758" i="153"/>
  <c r="F9758" i="153"/>
  <c r="G9758" i="153"/>
  <c r="E9759" i="153"/>
  <c r="F9759" i="153"/>
  <c r="G9759" i="153"/>
  <c r="E9760" i="153"/>
  <c r="F9760" i="153"/>
  <c r="G9760" i="153"/>
  <c r="E9761" i="153"/>
  <c r="F9761" i="153"/>
  <c r="G9761" i="153"/>
  <c r="E9762" i="153"/>
  <c r="F9762" i="153"/>
  <c r="G9762" i="153"/>
  <c r="E9763" i="153"/>
  <c r="F9763" i="153"/>
  <c r="G9763" i="153"/>
  <c r="E9764" i="153"/>
  <c r="F9764" i="153"/>
  <c r="G9764" i="153"/>
  <c r="E9765" i="153"/>
  <c r="F9765" i="153"/>
  <c r="G9765" i="153"/>
  <c r="E9766" i="153"/>
  <c r="F9766" i="153"/>
  <c r="G9766" i="153"/>
  <c r="E9767" i="153"/>
  <c r="F9767" i="153"/>
  <c r="G9767" i="153"/>
  <c r="E9768" i="153"/>
  <c r="F9768" i="153"/>
  <c r="G9768" i="153"/>
  <c r="E9769" i="153"/>
  <c r="F9769" i="153"/>
  <c r="G9769" i="153"/>
  <c r="E9770" i="153"/>
  <c r="F9770" i="153"/>
  <c r="G9770" i="153"/>
  <c r="E9771" i="153"/>
  <c r="F9771" i="153"/>
  <c r="G9771" i="153"/>
  <c r="E9772" i="153"/>
  <c r="F9772" i="153"/>
  <c r="G9772" i="153"/>
  <c r="E9773" i="153"/>
  <c r="F9773" i="153"/>
  <c r="G9773" i="153"/>
  <c r="E9774" i="153"/>
  <c r="F9774" i="153"/>
  <c r="G9774" i="153"/>
  <c r="E9775" i="153"/>
  <c r="F9775" i="153"/>
  <c r="G9775" i="153"/>
  <c r="E9776" i="153"/>
  <c r="F9776" i="153"/>
  <c r="G9776" i="153"/>
  <c r="E9777" i="153"/>
  <c r="F9777" i="153"/>
  <c r="G9777" i="153"/>
  <c r="E9778" i="153"/>
  <c r="F9778" i="153"/>
  <c r="G9778" i="153"/>
  <c r="E9779" i="153"/>
  <c r="F9779" i="153"/>
  <c r="G9779" i="153"/>
  <c r="E9780" i="153"/>
  <c r="F9780" i="153"/>
  <c r="G9780" i="153"/>
  <c r="E9781" i="153"/>
  <c r="F9781" i="153"/>
  <c r="G9781" i="153"/>
  <c r="E9782" i="153"/>
  <c r="F9782" i="153"/>
  <c r="G9782" i="153"/>
  <c r="E9783" i="153"/>
  <c r="F9783" i="153"/>
  <c r="G9783" i="153"/>
  <c r="E9784" i="153"/>
  <c r="F9784" i="153"/>
  <c r="G9784" i="153"/>
  <c r="E9785" i="153"/>
  <c r="F9785" i="153"/>
  <c r="G9785" i="153"/>
  <c r="E9786" i="153"/>
  <c r="F9786" i="153"/>
  <c r="G9786" i="153"/>
  <c r="E9787" i="153"/>
  <c r="F9787" i="153"/>
  <c r="G9787" i="153"/>
  <c r="E9788" i="153"/>
  <c r="F9788" i="153"/>
  <c r="G9788" i="153"/>
  <c r="E9789" i="153"/>
  <c r="F9789" i="153"/>
  <c r="G9789" i="153"/>
  <c r="E9790" i="153"/>
  <c r="F9790" i="153"/>
  <c r="G9790" i="153"/>
  <c r="E9791" i="153"/>
  <c r="F9791" i="153"/>
  <c r="G9791" i="153"/>
  <c r="E9792" i="153"/>
  <c r="F9792" i="153"/>
  <c r="G9792" i="153"/>
  <c r="E9793" i="153"/>
  <c r="F9793" i="153"/>
  <c r="G9793" i="153"/>
  <c r="E9794" i="153"/>
  <c r="F9794" i="153"/>
  <c r="G9794" i="153"/>
  <c r="E9795" i="153"/>
  <c r="F9795" i="153"/>
  <c r="G9795" i="153"/>
  <c r="E9796" i="153"/>
  <c r="F9796" i="153"/>
  <c r="G9796" i="153"/>
  <c r="E9797" i="153"/>
  <c r="F9797" i="153"/>
  <c r="G9797" i="153"/>
  <c r="E9798" i="153"/>
  <c r="F9798" i="153"/>
  <c r="G9798" i="153"/>
  <c r="E9799" i="153"/>
  <c r="F9799" i="153"/>
  <c r="G9799" i="153"/>
  <c r="E9800" i="153"/>
  <c r="F9800" i="153"/>
  <c r="G9800" i="153"/>
  <c r="E9801" i="153"/>
  <c r="F9801" i="153"/>
  <c r="G9801" i="153"/>
  <c r="E9802" i="153"/>
  <c r="F9802" i="153"/>
  <c r="G9802" i="153"/>
  <c r="E9803" i="153"/>
  <c r="F9803" i="153"/>
  <c r="G9803" i="153"/>
  <c r="E9804" i="153"/>
  <c r="F9804" i="153"/>
  <c r="G9804" i="153"/>
  <c r="E9805" i="153"/>
  <c r="F9805" i="153"/>
  <c r="G9805" i="153"/>
  <c r="E9806" i="153"/>
  <c r="F9806" i="153"/>
  <c r="G9806" i="153"/>
  <c r="E9807" i="153"/>
  <c r="F9807" i="153"/>
  <c r="G9807" i="153"/>
  <c r="E9808" i="153"/>
  <c r="F9808" i="153"/>
  <c r="G9808" i="153"/>
  <c r="E9809" i="153"/>
  <c r="F9809" i="153"/>
  <c r="G9809" i="153"/>
  <c r="E9810" i="153"/>
  <c r="F9810" i="153"/>
  <c r="G9810" i="153"/>
  <c r="E9811" i="153"/>
  <c r="F9811" i="153"/>
  <c r="G9811" i="153"/>
  <c r="E9812" i="153"/>
  <c r="F9812" i="153"/>
  <c r="G9812" i="153"/>
  <c r="E9813" i="153"/>
  <c r="F9813" i="153"/>
  <c r="G9813" i="153"/>
  <c r="E9814" i="153"/>
  <c r="F9814" i="153"/>
  <c r="G9814" i="153"/>
  <c r="E9815" i="153"/>
  <c r="F9815" i="153"/>
  <c r="G9815" i="153"/>
  <c r="E9816" i="153"/>
  <c r="F9816" i="153"/>
  <c r="G9816" i="153"/>
  <c r="E9817" i="153"/>
  <c r="F9817" i="153"/>
  <c r="G9817" i="153"/>
  <c r="E9818" i="153"/>
  <c r="F9818" i="153"/>
  <c r="G9818" i="153"/>
  <c r="E9819" i="153"/>
  <c r="F9819" i="153"/>
  <c r="G9819" i="153"/>
  <c r="E9820" i="153"/>
  <c r="F9820" i="153"/>
  <c r="G9820" i="153"/>
  <c r="E9821" i="153"/>
  <c r="F9821" i="153"/>
  <c r="G9821" i="153"/>
  <c r="E9822" i="153"/>
  <c r="F9822" i="153"/>
  <c r="G9822" i="153"/>
  <c r="E9823" i="153"/>
  <c r="F9823" i="153"/>
  <c r="G9823" i="153"/>
  <c r="E9824" i="153"/>
  <c r="F9824" i="153"/>
  <c r="G9824" i="153"/>
  <c r="E9825" i="153"/>
  <c r="F9825" i="153"/>
  <c r="G9825" i="153"/>
  <c r="E9826" i="153"/>
  <c r="F9826" i="153"/>
  <c r="G9826" i="153"/>
  <c r="E9827" i="153"/>
  <c r="F9827" i="153"/>
  <c r="G9827" i="153"/>
  <c r="E9828" i="153"/>
  <c r="F9828" i="153"/>
  <c r="G9828" i="153"/>
  <c r="E9829" i="153"/>
  <c r="F9829" i="153"/>
  <c r="G9829" i="153"/>
  <c r="E9830" i="153"/>
  <c r="F9830" i="153"/>
  <c r="G9830" i="153"/>
  <c r="E9831" i="153"/>
  <c r="F9831" i="153"/>
  <c r="G9831" i="153"/>
  <c r="E9832" i="153"/>
  <c r="F9832" i="153"/>
  <c r="G9832" i="153"/>
  <c r="E9833" i="153"/>
  <c r="F9833" i="153"/>
  <c r="G9833" i="153"/>
  <c r="E9834" i="153"/>
  <c r="F9834" i="153"/>
  <c r="G9834" i="153"/>
  <c r="E9835" i="153"/>
  <c r="F9835" i="153"/>
  <c r="G9835" i="153"/>
  <c r="E9836" i="153"/>
  <c r="F9836" i="153"/>
  <c r="G9836" i="153"/>
  <c r="E9837" i="153"/>
  <c r="F9837" i="153"/>
  <c r="G9837" i="153"/>
  <c r="E9838" i="153"/>
  <c r="F9838" i="153"/>
  <c r="G9838" i="153"/>
  <c r="E9839" i="153"/>
  <c r="F9839" i="153"/>
  <c r="G9839" i="153"/>
  <c r="E9840" i="153"/>
  <c r="F9840" i="153"/>
  <c r="G9840" i="153"/>
  <c r="E9841" i="153"/>
  <c r="F9841" i="153"/>
  <c r="G9841" i="153"/>
  <c r="E9842" i="153"/>
  <c r="F9842" i="153"/>
  <c r="G9842" i="153"/>
  <c r="E9843" i="153"/>
  <c r="F9843" i="153"/>
  <c r="G9843" i="153"/>
  <c r="E9844" i="153"/>
  <c r="F9844" i="153"/>
  <c r="G9844" i="153"/>
  <c r="E9845" i="153"/>
  <c r="F9845" i="153"/>
  <c r="G9845" i="153"/>
  <c r="E9846" i="153"/>
  <c r="F9846" i="153"/>
  <c r="G9846" i="153"/>
  <c r="E9847" i="153"/>
  <c r="F9847" i="153"/>
  <c r="G9847" i="153"/>
  <c r="E9848" i="153"/>
  <c r="F9848" i="153"/>
  <c r="G9848" i="153"/>
  <c r="E9849" i="153"/>
  <c r="F9849" i="153"/>
  <c r="G9849" i="153"/>
  <c r="E9850" i="153"/>
  <c r="F9850" i="153"/>
  <c r="G9850" i="153"/>
  <c r="E9851" i="153"/>
  <c r="F9851" i="153"/>
  <c r="G9851" i="153"/>
  <c r="E9852" i="153"/>
  <c r="F9852" i="153"/>
  <c r="G9852" i="153"/>
  <c r="E9853" i="153"/>
  <c r="F9853" i="153"/>
  <c r="G9853" i="153"/>
  <c r="E9854" i="153"/>
  <c r="F9854" i="153"/>
  <c r="G9854" i="153"/>
  <c r="E9855" i="153"/>
  <c r="F9855" i="153"/>
  <c r="G9855" i="153"/>
  <c r="E9856" i="153"/>
  <c r="F9856" i="153"/>
  <c r="G9856" i="153"/>
  <c r="E9857" i="153"/>
  <c r="F9857" i="153"/>
  <c r="G9857" i="153"/>
  <c r="E9858" i="153"/>
  <c r="F9858" i="153"/>
  <c r="G9858" i="153"/>
  <c r="E9859" i="153"/>
  <c r="F9859" i="153"/>
  <c r="G9859" i="153"/>
  <c r="E9860" i="153"/>
  <c r="F9860" i="153"/>
  <c r="G9860" i="153"/>
  <c r="E9861" i="153"/>
  <c r="F9861" i="153"/>
  <c r="G9861" i="153"/>
  <c r="E9862" i="153"/>
  <c r="F9862" i="153"/>
  <c r="G9862" i="153"/>
  <c r="E9863" i="153"/>
  <c r="F9863" i="153"/>
  <c r="G9863" i="153"/>
  <c r="E9864" i="153"/>
  <c r="F9864" i="153"/>
  <c r="G9864" i="153"/>
  <c r="E9865" i="153"/>
  <c r="F9865" i="153"/>
  <c r="G9865" i="153"/>
  <c r="E9866" i="153"/>
  <c r="F9866" i="153"/>
  <c r="G9866" i="153"/>
  <c r="E9867" i="153"/>
  <c r="F9867" i="153"/>
  <c r="G9867" i="153"/>
  <c r="E9868" i="153"/>
  <c r="F9868" i="153"/>
  <c r="G9868" i="153"/>
  <c r="E9869" i="153"/>
  <c r="F9869" i="153"/>
  <c r="G9869" i="153"/>
  <c r="E9870" i="153"/>
  <c r="F9870" i="153"/>
  <c r="G9870" i="153"/>
  <c r="E9871" i="153"/>
  <c r="F9871" i="153"/>
  <c r="G9871" i="153"/>
  <c r="E9872" i="153"/>
  <c r="F9872" i="153"/>
  <c r="G9872" i="153"/>
  <c r="E9873" i="153"/>
  <c r="F9873" i="153"/>
  <c r="G9873" i="153"/>
  <c r="E9874" i="153"/>
  <c r="F9874" i="153"/>
  <c r="G9874" i="153"/>
  <c r="E9875" i="153"/>
  <c r="F9875" i="153"/>
  <c r="G9875" i="153"/>
  <c r="E9876" i="153"/>
  <c r="F9876" i="153"/>
  <c r="G9876" i="153"/>
  <c r="E9877" i="153"/>
  <c r="F9877" i="153"/>
  <c r="G9877" i="153"/>
  <c r="E9878" i="153"/>
  <c r="F9878" i="153"/>
  <c r="G9878" i="153"/>
  <c r="E9879" i="153"/>
  <c r="F9879" i="153"/>
  <c r="G9879" i="153"/>
  <c r="E9880" i="153"/>
  <c r="F9880" i="153"/>
  <c r="G9880" i="153"/>
  <c r="E9881" i="153"/>
  <c r="F9881" i="153"/>
  <c r="G9881" i="153"/>
  <c r="E9882" i="153"/>
  <c r="F9882" i="153"/>
  <c r="G9882" i="153"/>
  <c r="E9883" i="153"/>
  <c r="F9883" i="153"/>
  <c r="G9883" i="153"/>
  <c r="E9884" i="153"/>
  <c r="F9884" i="153"/>
  <c r="G9884" i="153"/>
  <c r="E9885" i="153"/>
  <c r="F9885" i="153"/>
  <c r="G9885" i="153"/>
  <c r="E9886" i="153"/>
  <c r="F9886" i="153"/>
  <c r="G9886" i="153"/>
  <c r="E9887" i="153"/>
  <c r="F9887" i="153"/>
  <c r="G9887" i="153"/>
  <c r="E9888" i="153"/>
  <c r="F9888" i="153"/>
  <c r="G9888" i="153"/>
  <c r="E9889" i="153"/>
  <c r="F9889" i="153"/>
  <c r="G9889" i="153"/>
  <c r="E9890" i="153"/>
  <c r="F9890" i="153"/>
  <c r="G9890" i="153"/>
  <c r="E9891" i="153"/>
  <c r="F9891" i="153"/>
  <c r="G9891" i="153"/>
  <c r="E9892" i="153"/>
  <c r="F9892" i="153"/>
  <c r="G9892" i="153"/>
  <c r="E9893" i="153"/>
  <c r="F9893" i="153"/>
  <c r="G9893" i="153"/>
  <c r="E9894" i="153"/>
  <c r="F9894" i="153"/>
  <c r="G9894" i="153"/>
  <c r="E9895" i="153"/>
  <c r="F9895" i="153"/>
  <c r="G9895" i="153"/>
  <c r="E9896" i="153"/>
  <c r="F9896" i="153"/>
  <c r="G9896" i="153"/>
  <c r="E9897" i="153"/>
  <c r="F9897" i="153"/>
  <c r="G9897" i="153"/>
  <c r="E9898" i="153"/>
  <c r="F9898" i="153"/>
  <c r="G9898" i="153"/>
  <c r="E9899" i="153"/>
  <c r="F9899" i="153"/>
  <c r="G9899" i="153"/>
  <c r="E9900" i="153"/>
  <c r="F9900" i="153"/>
  <c r="G9900" i="153"/>
  <c r="E9901" i="153"/>
  <c r="F9901" i="153"/>
  <c r="G9901" i="153"/>
  <c r="E9902" i="153"/>
  <c r="F9902" i="153"/>
  <c r="G9902" i="153"/>
  <c r="E9903" i="153"/>
  <c r="F9903" i="153"/>
  <c r="G9903" i="153"/>
  <c r="E9904" i="153"/>
  <c r="F9904" i="153"/>
  <c r="G9904" i="153"/>
  <c r="E9905" i="153"/>
  <c r="F9905" i="153"/>
  <c r="G9905" i="153"/>
  <c r="E9906" i="153"/>
  <c r="F9906" i="153"/>
  <c r="G9906" i="153"/>
  <c r="E9907" i="153"/>
  <c r="F9907" i="153"/>
  <c r="G9907" i="153"/>
  <c r="E9908" i="153"/>
  <c r="F9908" i="153"/>
  <c r="G9908" i="153"/>
  <c r="E9909" i="153"/>
  <c r="F9909" i="153"/>
  <c r="G9909" i="153"/>
  <c r="E9910" i="153"/>
  <c r="F9910" i="153"/>
  <c r="G9910" i="153"/>
  <c r="E9911" i="153"/>
  <c r="F9911" i="153"/>
  <c r="G9911" i="153"/>
  <c r="E9912" i="153"/>
  <c r="F9912" i="153"/>
  <c r="G9912" i="153"/>
  <c r="E9913" i="153"/>
  <c r="F9913" i="153"/>
  <c r="G9913" i="153"/>
  <c r="E9914" i="153"/>
  <c r="F9914" i="153"/>
  <c r="G9914" i="153"/>
  <c r="E9915" i="153"/>
  <c r="F9915" i="153"/>
  <c r="G9915" i="153"/>
  <c r="E9916" i="153"/>
  <c r="F9916" i="153"/>
  <c r="G9916" i="153"/>
  <c r="E9917" i="153"/>
  <c r="F9917" i="153"/>
  <c r="G9917" i="153"/>
  <c r="E9918" i="153"/>
  <c r="F9918" i="153"/>
  <c r="G9918" i="153"/>
  <c r="E9919" i="153"/>
  <c r="F9919" i="153"/>
  <c r="G9919" i="153"/>
  <c r="E9920" i="153"/>
  <c r="F9920" i="153"/>
  <c r="G9920" i="153"/>
  <c r="E9921" i="153"/>
  <c r="F9921" i="153"/>
  <c r="G9921" i="153"/>
  <c r="E9922" i="153"/>
  <c r="F9922" i="153"/>
  <c r="G9922" i="153"/>
  <c r="E9923" i="153"/>
  <c r="F9923" i="153"/>
  <c r="G9923" i="153"/>
  <c r="E9924" i="153"/>
  <c r="F9924" i="153"/>
  <c r="G9924" i="153"/>
  <c r="E9925" i="153"/>
  <c r="F9925" i="153"/>
  <c r="G9925" i="153"/>
  <c r="E9926" i="153"/>
  <c r="F9926" i="153"/>
  <c r="G9926" i="153"/>
  <c r="E9927" i="153"/>
  <c r="F9927" i="153"/>
  <c r="G9927" i="153"/>
  <c r="E9928" i="153"/>
  <c r="F9928" i="153"/>
  <c r="G9928" i="153"/>
  <c r="E9929" i="153"/>
  <c r="F9929" i="153"/>
  <c r="G9929" i="153"/>
  <c r="E9930" i="153"/>
  <c r="F9930" i="153"/>
  <c r="G9930" i="153"/>
  <c r="E9931" i="153"/>
  <c r="F9931" i="153"/>
  <c r="G9931" i="153"/>
  <c r="E9932" i="153"/>
  <c r="F9932" i="153"/>
  <c r="G9932" i="153"/>
  <c r="E9933" i="153"/>
  <c r="F9933" i="153"/>
  <c r="G9933" i="153"/>
  <c r="E9934" i="153"/>
  <c r="F9934" i="153"/>
  <c r="G9934" i="153"/>
  <c r="E9935" i="153"/>
  <c r="F9935" i="153"/>
  <c r="G9935" i="153"/>
  <c r="E9936" i="153"/>
  <c r="F9936" i="153"/>
  <c r="G9936" i="153"/>
  <c r="E9937" i="153"/>
  <c r="F9937" i="153"/>
  <c r="G9937" i="153"/>
  <c r="E9938" i="153"/>
  <c r="F9938" i="153"/>
  <c r="G9938" i="153"/>
  <c r="E9939" i="153"/>
  <c r="F9939" i="153"/>
  <c r="G9939" i="153"/>
  <c r="E9940" i="153"/>
  <c r="F9940" i="153"/>
  <c r="G9940" i="153"/>
  <c r="E9941" i="153"/>
  <c r="F9941" i="153"/>
  <c r="G9941" i="153"/>
  <c r="E9942" i="153"/>
  <c r="F9942" i="153"/>
  <c r="G9942" i="153"/>
  <c r="E9943" i="153"/>
  <c r="F9943" i="153"/>
  <c r="G9943" i="153"/>
  <c r="E9944" i="153"/>
  <c r="F9944" i="153"/>
  <c r="G9944" i="153"/>
  <c r="E9945" i="153"/>
  <c r="F9945" i="153"/>
  <c r="G9945" i="153"/>
  <c r="E9946" i="153"/>
  <c r="F9946" i="153"/>
  <c r="G9946" i="153"/>
  <c r="E9947" i="153"/>
  <c r="F9947" i="153"/>
  <c r="G9947" i="153"/>
  <c r="E9948" i="153"/>
  <c r="F9948" i="153"/>
  <c r="G9948" i="153"/>
  <c r="E9949" i="153"/>
  <c r="F9949" i="153"/>
  <c r="G9949" i="153"/>
  <c r="E9950" i="153"/>
  <c r="F9950" i="153"/>
  <c r="G9950" i="153"/>
  <c r="E9951" i="153"/>
  <c r="F9951" i="153"/>
  <c r="G9951" i="153"/>
  <c r="E9952" i="153"/>
  <c r="F9952" i="153"/>
  <c r="G9952" i="153"/>
  <c r="E9953" i="153"/>
  <c r="F9953" i="153"/>
  <c r="G9953" i="153"/>
  <c r="E9954" i="153"/>
  <c r="F9954" i="153"/>
  <c r="G9954" i="153"/>
  <c r="E9955" i="153"/>
  <c r="F9955" i="153"/>
  <c r="G9955" i="153"/>
  <c r="E9956" i="153"/>
  <c r="F9956" i="153"/>
  <c r="G9956" i="153"/>
  <c r="E9957" i="153"/>
  <c r="F9957" i="153"/>
  <c r="G9957" i="153"/>
  <c r="E9958" i="153"/>
  <c r="F9958" i="153"/>
  <c r="G9958" i="153"/>
  <c r="E9959" i="153"/>
  <c r="F9959" i="153"/>
  <c r="G9959" i="153"/>
  <c r="E9960" i="153"/>
  <c r="F9960" i="153"/>
  <c r="G9960" i="153"/>
  <c r="E9961" i="153"/>
  <c r="F9961" i="153"/>
  <c r="G9961" i="153"/>
  <c r="E9962" i="153"/>
  <c r="F9962" i="153"/>
  <c r="G9962" i="153"/>
  <c r="E9963" i="153"/>
  <c r="F9963" i="153"/>
  <c r="G9963" i="153"/>
  <c r="E9964" i="153"/>
  <c r="F9964" i="153"/>
  <c r="G9964" i="153"/>
  <c r="E9965" i="153"/>
  <c r="F9965" i="153"/>
  <c r="G9965" i="153"/>
  <c r="E9966" i="153"/>
  <c r="F9966" i="153"/>
  <c r="G9966" i="153"/>
  <c r="E9967" i="153"/>
  <c r="F9967" i="153"/>
  <c r="G9967" i="153"/>
  <c r="E9968" i="153"/>
  <c r="F9968" i="153"/>
  <c r="G9968" i="153"/>
  <c r="E9969" i="153"/>
  <c r="F9969" i="153"/>
  <c r="G9969" i="153"/>
  <c r="E9970" i="153"/>
  <c r="F9970" i="153"/>
  <c r="G9970" i="153"/>
  <c r="E9971" i="153"/>
  <c r="F9971" i="153"/>
  <c r="G9971" i="153"/>
  <c r="E9972" i="153"/>
  <c r="F9972" i="153"/>
  <c r="G9972" i="153"/>
  <c r="E9973" i="153"/>
  <c r="F9973" i="153"/>
  <c r="G9973" i="153"/>
  <c r="E9974" i="153"/>
  <c r="F9974" i="153"/>
  <c r="G9974" i="153"/>
  <c r="E9975" i="153"/>
  <c r="F9975" i="153"/>
  <c r="G9975" i="153"/>
  <c r="E9976" i="153"/>
  <c r="F9976" i="153"/>
  <c r="G9976" i="153"/>
  <c r="E9977" i="153"/>
  <c r="F9977" i="153"/>
  <c r="G9977" i="153"/>
  <c r="E9978" i="153"/>
  <c r="F9978" i="153"/>
  <c r="G9978" i="153"/>
  <c r="E9979" i="153"/>
  <c r="F9979" i="153"/>
  <c r="G9979" i="153"/>
  <c r="E9980" i="153"/>
  <c r="F9980" i="153"/>
  <c r="G9980" i="153"/>
  <c r="E9981" i="153"/>
  <c r="F9981" i="153"/>
  <c r="G9981" i="153"/>
  <c r="E9982" i="153"/>
  <c r="F9982" i="153"/>
  <c r="G9982" i="153"/>
  <c r="E9983" i="153"/>
  <c r="F9983" i="153"/>
  <c r="G9983" i="153"/>
  <c r="E9984" i="153"/>
  <c r="F9984" i="153"/>
  <c r="G9984" i="153"/>
  <c r="E9985" i="153"/>
  <c r="F9985" i="153"/>
  <c r="G9985" i="153"/>
  <c r="E9986" i="153"/>
  <c r="F9986" i="153"/>
  <c r="G9986" i="153"/>
  <c r="E9987" i="153"/>
  <c r="F9987" i="153"/>
  <c r="G9987" i="153"/>
  <c r="E9988" i="153"/>
  <c r="F9988" i="153"/>
  <c r="G9988" i="153"/>
  <c r="E9989" i="153"/>
  <c r="F9989" i="153"/>
  <c r="G9989" i="153"/>
  <c r="E9990" i="153"/>
  <c r="F9990" i="153"/>
  <c r="G9990" i="153"/>
  <c r="E9991" i="153"/>
  <c r="F9991" i="153"/>
  <c r="G9991" i="153"/>
  <c r="E9992" i="153"/>
  <c r="F9992" i="153"/>
  <c r="G9992" i="153"/>
  <c r="E9993" i="153"/>
  <c r="F9993" i="153"/>
  <c r="G9993" i="153"/>
  <c r="E9994" i="153"/>
  <c r="F9994" i="153"/>
  <c r="G9994" i="153"/>
  <c r="E9995" i="153"/>
  <c r="F9995" i="153"/>
  <c r="G9995" i="153"/>
  <c r="E9996" i="153"/>
  <c r="F9996" i="153"/>
  <c r="G9996" i="153"/>
  <c r="E9997" i="153"/>
  <c r="F9997" i="153"/>
  <c r="G9997" i="153"/>
  <c r="E9998" i="153"/>
  <c r="F9998" i="153"/>
  <c r="G9998" i="153"/>
  <c r="E9999" i="153"/>
  <c r="F9999" i="153"/>
  <c r="G9999" i="153"/>
  <c r="E10000" i="153"/>
  <c r="F10000" i="153"/>
  <c r="G10000" i="153"/>
  <c r="E10001" i="153"/>
  <c r="F10001" i="153"/>
  <c r="G10001" i="153"/>
  <c r="E10002" i="153"/>
  <c r="F10002" i="153"/>
  <c r="G10002" i="153"/>
  <c r="E10003" i="153"/>
  <c r="F10003" i="153"/>
  <c r="G10003" i="153"/>
  <c r="E10004" i="153"/>
  <c r="F10004" i="153"/>
  <c r="G10004" i="153"/>
  <c r="E10005" i="153"/>
  <c r="F10005" i="153"/>
  <c r="G10005" i="153"/>
  <c r="G6" i="153"/>
  <c r="H6" i="153" s="1"/>
  <c r="F6" i="153"/>
  <c r="E6" i="153"/>
  <c r="P19" i="156"/>
  <c r="AH61" i="157"/>
  <c r="AP58" i="157"/>
  <c r="AO58" i="157"/>
  <c r="AN58" i="157"/>
  <c r="AM58" i="157"/>
  <c r="AL58" i="157"/>
  <c r="AK58" i="157"/>
  <c r="AJ58" i="157"/>
  <c r="AI58" i="157"/>
  <c r="AH58" i="157"/>
  <c r="AG58" i="157"/>
  <c r="AP56" i="157"/>
  <c r="AO56" i="157"/>
  <c r="AN56" i="157"/>
  <c r="AM56" i="157"/>
  <c r="AL56" i="157"/>
  <c r="AK56" i="157"/>
  <c r="AJ56" i="157"/>
  <c r="AI56" i="157"/>
  <c r="AH56" i="157"/>
  <c r="AG56" i="157"/>
  <c r="AP55" i="157"/>
  <c r="AO55" i="157"/>
  <c r="AN55" i="157"/>
  <c r="AM55" i="157"/>
  <c r="AL55" i="157"/>
  <c r="AK55" i="157"/>
  <c r="AJ55" i="157"/>
  <c r="AI55" i="157"/>
  <c r="AH55" i="157"/>
  <c r="AG55" i="157"/>
  <c r="AN50" i="157"/>
  <c r="AM50" i="157"/>
  <c r="AL50" i="157"/>
  <c r="AK50" i="157"/>
  <c r="AJ50" i="157"/>
  <c r="AI50" i="157"/>
  <c r="AH50" i="157"/>
  <c r="AG50" i="157"/>
  <c r="AN48" i="157"/>
  <c r="AM48" i="157"/>
  <c r="AL48" i="157"/>
  <c r="AK48" i="157"/>
  <c r="AJ48" i="157"/>
  <c r="AI48" i="157"/>
  <c r="AH48" i="157"/>
  <c r="AG48" i="157"/>
  <c r="AN47" i="157"/>
  <c r="AM47" i="157"/>
  <c r="AL47" i="157"/>
  <c r="AK47" i="157"/>
  <c r="AJ47" i="157"/>
  <c r="AI47" i="157"/>
  <c r="AH47" i="157"/>
  <c r="AG47" i="157"/>
  <c r="AA42" i="157"/>
  <c r="Z42" i="157"/>
  <c r="Y42" i="157"/>
  <c r="X42" i="157"/>
  <c r="W42" i="157"/>
  <c r="V42" i="157"/>
  <c r="U42" i="157"/>
  <c r="T42" i="157"/>
  <c r="S42" i="157"/>
  <c r="R42" i="157"/>
  <c r="Q42" i="157"/>
  <c r="P42" i="157"/>
  <c r="AA41" i="157"/>
  <c r="Z41" i="157"/>
  <c r="Y41" i="157"/>
  <c r="X41" i="157"/>
  <c r="W41" i="157"/>
  <c r="V41" i="157"/>
  <c r="U41" i="157"/>
  <c r="T41" i="157"/>
  <c r="S41" i="157"/>
  <c r="R41" i="157"/>
  <c r="Q41" i="157"/>
  <c r="P41" i="157"/>
  <c r="AA39" i="157"/>
  <c r="Z39" i="157"/>
  <c r="Y39" i="157"/>
  <c r="X39" i="157"/>
  <c r="W39" i="157"/>
  <c r="V39" i="157"/>
  <c r="U39" i="157"/>
  <c r="T39" i="157"/>
  <c r="S39" i="157"/>
  <c r="R39" i="157"/>
  <c r="Q39" i="157"/>
  <c r="P39" i="157"/>
  <c r="AA38" i="157"/>
  <c r="Z38" i="157"/>
  <c r="Y38" i="157"/>
  <c r="X38" i="157"/>
  <c r="W38" i="157"/>
  <c r="V38" i="157"/>
  <c r="U38" i="157"/>
  <c r="T38" i="157"/>
  <c r="S38" i="157"/>
  <c r="R38" i="157"/>
  <c r="Q38" i="157"/>
  <c r="P38" i="157"/>
  <c r="AB31" i="157"/>
  <c r="AA31" i="157"/>
  <c r="Z31" i="157"/>
  <c r="Y31" i="157"/>
  <c r="X31" i="157"/>
  <c r="W31" i="157"/>
  <c r="V31" i="157"/>
  <c r="U31" i="157"/>
  <c r="S31" i="157"/>
  <c r="R31" i="157"/>
  <c r="Q31" i="157"/>
  <c r="P31" i="157"/>
  <c r="AB30" i="157"/>
  <c r="AA30" i="157"/>
  <c r="Z30" i="157"/>
  <c r="Y30" i="157"/>
  <c r="X30" i="157"/>
  <c r="W30" i="157"/>
  <c r="V30" i="157"/>
  <c r="U30" i="157"/>
  <c r="S30" i="157"/>
  <c r="R30" i="157"/>
  <c r="Q30" i="157"/>
  <c r="P30" i="157"/>
  <c r="AB28" i="157"/>
  <c r="AA28" i="157"/>
  <c r="Z28" i="157"/>
  <c r="Y28" i="157"/>
  <c r="X28" i="157"/>
  <c r="W28" i="157"/>
  <c r="V28" i="157"/>
  <c r="U28" i="157"/>
  <c r="S28" i="157"/>
  <c r="R28" i="157"/>
  <c r="Q28" i="157"/>
  <c r="P28" i="157"/>
  <c r="AB27" i="157"/>
  <c r="AA27" i="157"/>
  <c r="Z27" i="157"/>
  <c r="Y27" i="157"/>
  <c r="X27" i="157"/>
  <c r="W27" i="157"/>
  <c r="V27" i="157"/>
  <c r="U27" i="157"/>
  <c r="S27" i="157"/>
  <c r="R27" i="157"/>
  <c r="Q27" i="157"/>
  <c r="P27" i="157"/>
  <c r="AB22" i="157"/>
  <c r="AA22" i="157"/>
  <c r="Z22" i="157"/>
  <c r="Y22" i="157"/>
  <c r="X22" i="157"/>
  <c r="W22" i="157"/>
  <c r="V22" i="157"/>
  <c r="U22" i="157"/>
  <c r="S22" i="157"/>
  <c r="R22" i="157"/>
  <c r="Q22" i="157"/>
  <c r="P22" i="157"/>
  <c r="AB21" i="157"/>
  <c r="AA21" i="157"/>
  <c r="Z21" i="157"/>
  <c r="Y21" i="157"/>
  <c r="X21" i="157"/>
  <c r="W21" i="157"/>
  <c r="V21" i="157"/>
  <c r="U21" i="157"/>
  <c r="S21" i="157"/>
  <c r="R21" i="157"/>
  <c r="Q21" i="157"/>
  <c r="IO935" i="156"/>
  <c r="IN935" i="156"/>
  <c r="IO934" i="156"/>
  <c r="IN934" i="156"/>
  <c r="IO933" i="156"/>
  <c r="IN933" i="156"/>
  <c r="IO932" i="156"/>
  <c r="IN932" i="156"/>
  <c r="IO931" i="156"/>
  <c r="IN931" i="156"/>
  <c r="IO930" i="156"/>
  <c r="IN930" i="156"/>
  <c r="IO929" i="156"/>
  <c r="IN929" i="156"/>
  <c r="IO928" i="156"/>
  <c r="IN928" i="156"/>
  <c r="IO927" i="156"/>
  <c r="IN927" i="156"/>
  <c r="IO926" i="156"/>
  <c r="IN926" i="156"/>
  <c r="IO925" i="156"/>
  <c r="IN925" i="156"/>
  <c r="IO924" i="156"/>
  <c r="IN924" i="156"/>
  <c r="IN936" i="156"/>
  <c r="FW874" i="154"/>
  <c r="FW873" i="154"/>
  <c r="FV873" i="154"/>
  <c r="FW872" i="154"/>
  <c r="FV872" i="154"/>
  <c r="FW871" i="154"/>
  <c r="FV871" i="154"/>
  <c r="FW870" i="154"/>
  <c r="FV870" i="154"/>
  <c r="FW869" i="154"/>
  <c r="FV869" i="154"/>
  <c r="FW868" i="154"/>
  <c r="FV868" i="154"/>
  <c r="FW867" i="154"/>
  <c r="FV867" i="154"/>
  <c r="FW866" i="154"/>
  <c r="FV866" i="154"/>
  <c r="FW865" i="154"/>
  <c r="FV865" i="154"/>
  <c r="FW864" i="154"/>
  <c r="FV864" i="154"/>
  <c r="FW863" i="154"/>
  <c r="FV863" i="154"/>
  <c r="FW862" i="154"/>
  <c r="FV862" i="154"/>
  <c r="F1536" i="151"/>
  <c r="HS926" i="146"/>
  <c r="HR926" i="146"/>
  <c r="HS925" i="146"/>
  <c r="HR925" i="146"/>
  <c r="HS924" i="146"/>
  <c r="HR924" i="146"/>
  <c r="HS923" i="146"/>
  <c r="HR923" i="146"/>
  <c r="HS922" i="146"/>
  <c r="HR922" i="146"/>
  <c r="HS921" i="146"/>
  <c r="HR921" i="146"/>
  <c r="HS920" i="146"/>
  <c r="HR920" i="146"/>
  <c r="HS919" i="146"/>
  <c r="HR919" i="146"/>
  <c r="HS918" i="146"/>
  <c r="HR918" i="146"/>
  <c r="HP926" i="146"/>
  <c r="HP925" i="146"/>
  <c r="HP924" i="146"/>
  <c r="HP923" i="146"/>
  <c r="HP922" i="146"/>
  <c r="HP921" i="146"/>
  <c r="HP920" i="146"/>
  <c r="HP919" i="146"/>
  <c r="HP918" i="146"/>
  <c r="GI693" i="146"/>
  <c r="GH693" i="146"/>
  <c r="GF693" i="146"/>
  <c r="GE693" i="146"/>
  <c r="GC693" i="146"/>
  <c r="GB693" i="146"/>
  <c r="FZ693" i="146"/>
  <c r="FY693" i="146"/>
  <c r="GI692" i="146"/>
  <c r="GH692" i="146"/>
  <c r="GF692" i="146"/>
  <c r="GE692" i="146"/>
  <c r="GC692" i="146"/>
  <c r="GB692" i="146"/>
  <c r="FZ692" i="146"/>
  <c r="FY692" i="146"/>
  <c r="GI691" i="146"/>
  <c r="GH691" i="146"/>
  <c r="GF691" i="146"/>
  <c r="GE691" i="146"/>
  <c r="GC691" i="146"/>
  <c r="GB691" i="146"/>
  <c r="FZ691" i="146"/>
  <c r="FY691" i="146"/>
  <c r="GI690" i="146"/>
  <c r="GH690" i="146"/>
  <c r="GF690" i="146"/>
  <c r="GE690" i="146"/>
  <c r="GC690" i="146"/>
  <c r="GB690" i="146"/>
  <c r="FZ690" i="146"/>
  <c r="FY690" i="146"/>
  <c r="GI689" i="146"/>
  <c r="GH689" i="146"/>
  <c r="GF689" i="146"/>
  <c r="GE689" i="146"/>
  <c r="GC689" i="146"/>
  <c r="GB689" i="146"/>
  <c r="FZ689" i="146"/>
  <c r="FY689" i="146"/>
  <c r="GI688" i="146"/>
  <c r="GH688" i="146"/>
  <c r="GF688" i="146"/>
  <c r="GE688" i="146"/>
  <c r="GC688" i="146"/>
  <c r="GB688" i="146"/>
  <c r="FZ688" i="146"/>
  <c r="FY688" i="146"/>
  <c r="GI687" i="146"/>
  <c r="GH687" i="146"/>
  <c r="GF687" i="146"/>
  <c r="GE687" i="146"/>
  <c r="GC687" i="146"/>
  <c r="GB687" i="146"/>
  <c r="FZ687" i="146"/>
  <c r="FY687" i="146"/>
  <c r="GI686" i="146"/>
  <c r="GH686" i="146"/>
  <c r="GF686" i="146"/>
  <c r="GE686" i="146"/>
  <c r="GC686" i="146"/>
  <c r="GB686" i="146"/>
  <c r="FZ686" i="146"/>
  <c r="FY686" i="146"/>
  <c r="GI684" i="146"/>
  <c r="GH684" i="146"/>
  <c r="GF684" i="146"/>
  <c r="GE684" i="146"/>
  <c r="GC684" i="146"/>
  <c r="GB684" i="146"/>
  <c r="FZ684" i="146"/>
  <c r="FY684" i="146"/>
  <c r="GI683" i="146"/>
  <c r="GH683" i="146"/>
  <c r="GF683" i="146"/>
  <c r="GE683" i="146"/>
  <c r="GC683" i="146"/>
  <c r="GB683" i="146"/>
  <c r="FZ683" i="146"/>
  <c r="FY683" i="146"/>
  <c r="GI682" i="146"/>
  <c r="GH682" i="146"/>
  <c r="GF682" i="146"/>
  <c r="GE682" i="146"/>
  <c r="GC682" i="146"/>
  <c r="GB682" i="146"/>
  <c r="FZ682" i="146"/>
  <c r="FY682" i="146"/>
  <c r="GI681" i="146"/>
  <c r="GH681" i="146"/>
  <c r="GF681" i="146"/>
  <c r="GE681" i="146"/>
  <c r="GC681" i="146"/>
  <c r="GB681" i="146"/>
  <c r="FZ681" i="146"/>
  <c r="FY681" i="146"/>
  <c r="FT671" i="146"/>
  <c r="FS671" i="146"/>
  <c r="FR671" i="146"/>
  <c r="FQ671" i="146"/>
  <c r="FP671" i="146"/>
  <c r="FO671" i="146"/>
  <c r="FN671" i="146"/>
  <c r="FM671" i="146"/>
  <c r="FL671" i="146"/>
  <c r="FK671" i="146"/>
  <c r="FJ671" i="146"/>
  <c r="FI671" i="146"/>
  <c r="FT670" i="146"/>
  <c r="FS670" i="146"/>
  <c r="FR670" i="146"/>
  <c r="FQ670" i="146"/>
  <c r="FP670" i="146"/>
  <c r="FO670" i="146"/>
  <c r="FN670" i="146"/>
  <c r="FM670" i="146"/>
  <c r="FL670" i="146"/>
  <c r="FK670" i="146"/>
  <c r="FJ670" i="146"/>
  <c r="FI670" i="146"/>
  <c r="FT668" i="146"/>
  <c r="FS668" i="146"/>
  <c r="FR668" i="146"/>
  <c r="FQ668" i="146"/>
  <c r="FP668" i="146"/>
  <c r="FO668" i="146"/>
  <c r="FN668" i="146"/>
  <c r="FM668" i="146"/>
  <c r="FL668" i="146"/>
  <c r="FK668" i="146"/>
  <c r="FJ668" i="146"/>
  <c r="FI668" i="146"/>
  <c r="FT667" i="146"/>
  <c r="FS667" i="146"/>
  <c r="FR667" i="146"/>
  <c r="FQ667" i="146"/>
  <c r="FP667" i="146"/>
  <c r="FO667" i="146"/>
  <c r="FN667" i="146"/>
  <c r="FM667" i="146"/>
  <c r="FL667" i="146"/>
  <c r="FK667" i="146"/>
  <c r="FJ667" i="146"/>
  <c r="FI667" i="146"/>
  <c r="FT666" i="146"/>
  <c r="FS666" i="146"/>
  <c r="FR666" i="146"/>
  <c r="FQ666" i="146"/>
  <c r="FP666" i="146"/>
  <c r="FO666" i="146"/>
  <c r="FN666" i="146"/>
  <c r="FM666" i="146"/>
  <c r="FL666" i="146"/>
  <c r="FK666" i="146"/>
  <c r="FJ666" i="146"/>
  <c r="FI666" i="146"/>
  <c r="FT665" i="146"/>
  <c r="FS665" i="146"/>
  <c r="FR665" i="146"/>
  <c r="FQ665" i="146"/>
  <c r="FP665" i="146"/>
  <c r="FO665" i="146"/>
  <c r="FN665" i="146"/>
  <c r="FM665" i="146"/>
  <c r="FL665" i="146"/>
  <c r="FK665" i="146"/>
  <c r="FJ665" i="146"/>
  <c r="FI665" i="146"/>
  <c r="FT664" i="146"/>
  <c r="FS664" i="146"/>
  <c r="FR664" i="146"/>
  <c r="FQ664" i="146"/>
  <c r="FP664" i="146"/>
  <c r="FO664" i="146"/>
  <c r="FN664" i="146"/>
  <c r="FM664" i="146"/>
  <c r="FL664" i="146"/>
  <c r="FK664" i="146"/>
  <c r="FJ664" i="146"/>
  <c r="FI664" i="146"/>
  <c r="FT662" i="146"/>
  <c r="FS662" i="146"/>
  <c r="FR662" i="146"/>
  <c r="FQ662" i="146"/>
  <c r="FP662" i="146"/>
  <c r="FO662" i="146"/>
  <c r="FN662" i="146"/>
  <c r="FM662" i="146"/>
  <c r="FL662" i="146"/>
  <c r="FK662" i="146"/>
  <c r="FJ662" i="146"/>
  <c r="FI662" i="146"/>
  <c r="FT661" i="146"/>
  <c r="FS661" i="146"/>
  <c r="FR661" i="146"/>
  <c r="FQ661" i="146"/>
  <c r="FP661" i="146"/>
  <c r="FO661" i="146"/>
  <c r="FN661" i="146"/>
  <c r="FM661" i="146"/>
  <c r="FL661" i="146"/>
  <c r="FK661" i="146"/>
  <c r="FJ661" i="146"/>
  <c r="FI661" i="146"/>
  <c r="FT659" i="146"/>
  <c r="FS659" i="146"/>
  <c r="FR659" i="146"/>
  <c r="FQ659" i="146"/>
  <c r="FP659" i="146"/>
  <c r="FO659" i="146"/>
  <c r="FN659" i="146"/>
  <c r="FM659" i="146"/>
  <c r="FL659" i="146"/>
  <c r="FK659" i="146"/>
  <c r="FJ659" i="146"/>
  <c r="FI659" i="146"/>
  <c r="FT658" i="146"/>
  <c r="FS658" i="146"/>
  <c r="FR658" i="146"/>
  <c r="FQ658" i="146"/>
  <c r="FP658" i="146"/>
  <c r="FO658" i="146"/>
  <c r="FN658" i="146"/>
  <c r="FM658" i="146"/>
  <c r="FL658" i="146"/>
  <c r="FK658" i="146"/>
  <c r="FJ658" i="146"/>
  <c r="FI658" i="146"/>
  <c r="FT656" i="146"/>
  <c r="FS656" i="146"/>
  <c r="FR656" i="146"/>
  <c r="FQ656" i="146"/>
  <c r="FP656" i="146"/>
  <c r="FO656" i="146"/>
  <c r="FN656" i="146"/>
  <c r="FM656" i="146"/>
  <c r="FL656" i="146"/>
  <c r="FK656" i="146"/>
  <c r="FJ656" i="146"/>
  <c r="FI656" i="146"/>
  <c r="FT655" i="146"/>
  <c r="FS655" i="146"/>
  <c r="FR655" i="146"/>
  <c r="FQ655" i="146"/>
  <c r="FP655" i="146"/>
  <c r="FO655" i="146"/>
  <c r="FN655" i="146"/>
  <c r="FM655" i="146"/>
  <c r="FL655" i="146"/>
  <c r="FK655" i="146"/>
  <c r="FJ655" i="146"/>
  <c r="FI655" i="146"/>
  <c r="FT653" i="146"/>
  <c r="FS653" i="146"/>
  <c r="FR653" i="146"/>
  <c r="FQ653" i="146"/>
  <c r="FP653" i="146"/>
  <c r="FO653" i="146"/>
  <c r="FN653" i="146"/>
  <c r="FM653" i="146"/>
  <c r="FL653" i="146"/>
  <c r="FK653" i="146"/>
  <c r="FJ653" i="146"/>
  <c r="FI653" i="146"/>
  <c r="FT652" i="146"/>
  <c r="FS652" i="146"/>
  <c r="FR652" i="146"/>
  <c r="FQ652" i="146"/>
  <c r="FP652" i="146"/>
  <c r="FO652" i="146"/>
  <c r="FN652" i="146"/>
  <c r="FM652" i="146"/>
  <c r="FL652" i="146"/>
  <c r="FK652" i="146"/>
  <c r="FJ652" i="146"/>
  <c r="FI652" i="146"/>
  <c r="FT650" i="146"/>
  <c r="FS650" i="146"/>
  <c r="FR650" i="146"/>
  <c r="FQ650" i="146"/>
  <c r="FP650" i="146"/>
  <c r="FO650" i="146"/>
  <c r="FN650" i="146"/>
  <c r="FM650" i="146"/>
  <c r="FL650" i="146"/>
  <c r="FK650" i="146"/>
  <c r="FJ650" i="146"/>
  <c r="FI650" i="146"/>
  <c r="FT649" i="146"/>
  <c r="FS649" i="146"/>
  <c r="FR649" i="146"/>
  <c r="FQ649" i="146"/>
  <c r="FP649" i="146"/>
  <c r="FO649" i="146"/>
  <c r="FN649" i="146"/>
  <c r="FM649" i="146"/>
  <c r="FL649" i="146"/>
  <c r="FK649" i="146"/>
  <c r="FJ649" i="146"/>
  <c r="FI649" i="146"/>
  <c r="FT647" i="146"/>
  <c r="FS647" i="146"/>
  <c r="FR647" i="146"/>
  <c r="FQ647" i="146"/>
  <c r="FP647" i="146"/>
  <c r="FO647" i="146"/>
  <c r="FN647" i="146"/>
  <c r="FM647" i="146"/>
  <c r="FL647" i="146"/>
  <c r="FK647" i="146"/>
  <c r="FJ647" i="146"/>
  <c r="FI647" i="146"/>
  <c r="FT646" i="146"/>
  <c r="FS646" i="146"/>
  <c r="FR646" i="146"/>
  <c r="FQ646" i="146"/>
  <c r="FP646" i="146"/>
  <c r="FO646" i="146"/>
  <c r="FN646" i="146"/>
  <c r="FM646" i="146"/>
  <c r="FL646" i="146"/>
  <c r="FK646" i="146"/>
  <c r="FJ646" i="146"/>
  <c r="FI646" i="146"/>
  <c r="FT644" i="146"/>
  <c r="FS644" i="146"/>
  <c r="FR644" i="146"/>
  <c r="FQ644" i="146"/>
  <c r="FP644" i="146"/>
  <c r="FO644" i="146"/>
  <c r="FN644" i="146"/>
  <c r="FM644" i="146"/>
  <c r="FL644" i="146"/>
  <c r="FK644" i="146"/>
  <c r="FJ644" i="146"/>
  <c r="FI644" i="146"/>
  <c r="FT643" i="146"/>
  <c r="FS643" i="146"/>
  <c r="FR643" i="146"/>
  <c r="FQ643" i="146"/>
  <c r="FP643" i="146"/>
  <c r="FO643" i="146"/>
  <c r="FN643" i="146"/>
  <c r="FM643" i="146"/>
  <c r="FL643" i="146"/>
  <c r="FK643" i="146"/>
  <c r="FJ643" i="146"/>
  <c r="FI643" i="146"/>
  <c r="FT641" i="146"/>
  <c r="FS641" i="146"/>
  <c r="FR641" i="146"/>
  <c r="FQ641" i="146"/>
  <c r="FP641" i="146"/>
  <c r="FO641" i="146"/>
  <c r="FN641" i="146"/>
  <c r="FM641" i="146"/>
  <c r="FL641" i="146"/>
  <c r="FK641" i="146"/>
  <c r="FJ641" i="146"/>
  <c r="FI641" i="146"/>
  <c r="FT640" i="146"/>
  <c r="FS640" i="146"/>
  <c r="FR640" i="146"/>
  <c r="FQ640" i="146"/>
  <c r="FP640" i="146"/>
  <c r="FO640" i="146"/>
  <c r="FN640" i="146"/>
  <c r="FM640" i="146"/>
  <c r="FL640" i="146"/>
  <c r="FK640" i="146"/>
  <c r="FJ640" i="146"/>
  <c r="FI640" i="146"/>
  <c r="FT635" i="146"/>
  <c r="FS635" i="146"/>
  <c r="FR635" i="146"/>
  <c r="FQ635" i="146"/>
  <c r="FP635" i="146"/>
  <c r="FO635" i="146"/>
  <c r="FN635" i="146"/>
  <c r="FM635" i="146"/>
  <c r="FL635" i="146"/>
  <c r="FK635" i="146"/>
  <c r="FJ635" i="146"/>
  <c r="FI635" i="146"/>
  <c r="FT634" i="146"/>
  <c r="FS634" i="146"/>
  <c r="FR634" i="146"/>
  <c r="FQ634" i="146"/>
  <c r="FP634" i="146"/>
  <c r="FO634" i="146"/>
  <c r="FN634" i="146"/>
  <c r="FM634" i="146"/>
  <c r="FL634" i="146"/>
  <c r="FK634" i="146"/>
  <c r="FJ634" i="146"/>
  <c r="FI634" i="146"/>
  <c r="FT632" i="146"/>
  <c r="FS632" i="146"/>
  <c r="FR632" i="146"/>
  <c r="FQ632" i="146"/>
  <c r="FP632" i="146"/>
  <c r="FO632" i="146"/>
  <c r="FN632" i="146"/>
  <c r="FM632" i="146"/>
  <c r="FL632" i="146"/>
  <c r="FK632" i="146"/>
  <c r="FJ632" i="146"/>
  <c r="FI632" i="146"/>
  <c r="FT631" i="146"/>
  <c r="FS631" i="146"/>
  <c r="FR631" i="146"/>
  <c r="FQ631" i="146"/>
  <c r="FP631" i="146"/>
  <c r="FO631" i="146"/>
  <c r="FN631" i="146"/>
  <c r="FM631" i="146"/>
  <c r="FL631" i="146"/>
  <c r="FK631" i="146"/>
  <c r="FJ631" i="146"/>
  <c r="FI631" i="146"/>
  <c r="FT629" i="146"/>
  <c r="FS629" i="146"/>
  <c r="FR629" i="146"/>
  <c r="FQ629" i="146"/>
  <c r="FP629" i="146"/>
  <c r="FO629" i="146"/>
  <c r="FN629" i="146"/>
  <c r="FM629" i="146"/>
  <c r="FL629" i="146"/>
  <c r="FK629" i="146"/>
  <c r="FJ629" i="146"/>
  <c r="FI629" i="146"/>
  <c r="FT628" i="146"/>
  <c r="FS628" i="146"/>
  <c r="FR628" i="146"/>
  <c r="FQ628" i="146"/>
  <c r="FP628" i="146"/>
  <c r="FO628" i="146"/>
  <c r="FN628" i="146"/>
  <c r="FM628" i="146"/>
  <c r="FL628" i="146"/>
  <c r="FK628" i="146"/>
  <c r="FJ628" i="146"/>
  <c r="FI628" i="146"/>
  <c r="FT626" i="146"/>
  <c r="FS626" i="146"/>
  <c r="FR626" i="146"/>
  <c r="FQ626" i="146"/>
  <c r="FP626" i="146"/>
  <c r="FO626" i="146"/>
  <c r="FN626" i="146"/>
  <c r="FM626" i="146"/>
  <c r="FL626" i="146"/>
  <c r="FK626" i="146"/>
  <c r="FJ626" i="146"/>
  <c r="FI626" i="146"/>
  <c r="FT625" i="146"/>
  <c r="FS625" i="146"/>
  <c r="FR625" i="146"/>
  <c r="FQ625" i="146"/>
  <c r="FP625" i="146"/>
  <c r="FO625" i="146"/>
  <c r="FN625" i="146"/>
  <c r="FM625" i="146"/>
  <c r="FL625" i="146"/>
  <c r="FK625" i="146"/>
  <c r="FJ625" i="146"/>
  <c r="FI625" i="146"/>
  <c r="FT624" i="146"/>
  <c r="FS624" i="146"/>
  <c r="FR624" i="146"/>
  <c r="FQ624" i="146"/>
  <c r="FP624" i="146"/>
  <c r="FO624" i="146"/>
  <c r="FN624" i="146"/>
  <c r="FM624" i="146"/>
  <c r="FL624" i="146"/>
  <c r="FK624" i="146"/>
  <c r="FJ624" i="146"/>
  <c r="FI624" i="146"/>
  <c r="FT623" i="146"/>
  <c r="FS623" i="146"/>
  <c r="FR623" i="146"/>
  <c r="FQ623" i="146"/>
  <c r="FP623" i="146"/>
  <c r="FO623" i="146"/>
  <c r="FN623" i="146"/>
  <c r="FM623" i="146"/>
  <c r="FL623" i="146"/>
  <c r="FK623" i="146"/>
  <c r="FJ623" i="146"/>
  <c r="FI623" i="146"/>
  <c r="FT622" i="146"/>
  <c r="FS622" i="146"/>
  <c r="FR622" i="146"/>
  <c r="FQ622" i="146"/>
  <c r="FP622" i="146"/>
  <c r="FO622" i="146"/>
  <c r="FN622" i="146"/>
  <c r="FM622" i="146"/>
  <c r="FL622" i="146"/>
  <c r="FK622" i="146"/>
  <c r="FJ622" i="146"/>
  <c r="FI622" i="146"/>
  <c r="FT620" i="146"/>
  <c r="FS620" i="146"/>
  <c r="FR620" i="146"/>
  <c r="FQ620" i="146"/>
  <c r="FP620" i="146"/>
  <c r="FO620" i="146"/>
  <c r="FN620" i="146"/>
  <c r="FM620" i="146"/>
  <c r="FL620" i="146"/>
  <c r="FK620" i="146"/>
  <c r="FJ620" i="146"/>
  <c r="FI620" i="146"/>
  <c r="FT619" i="146"/>
  <c r="FS619" i="146"/>
  <c r="FR619" i="146"/>
  <c r="FQ619" i="146"/>
  <c r="FP619" i="146"/>
  <c r="FO619" i="146"/>
  <c r="FN619" i="146"/>
  <c r="FM619" i="146"/>
  <c r="FL619" i="146"/>
  <c r="FK619" i="146"/>
  <c r="FJ619" i="146"/>
  <c r="FI619" i="146"/>
  <c r="FT617" i="146"/>
  <c r="FS617" i="146"/>
  <c r="FR617" i="146"/>
  <c r="FQ617" i="146"/>
  <c r="FP617" i="146"/>
  <c r="FO617" i="146"/>
  <c r="FN617" i="146"/>
  <c r="FM617" i="146"/>
  <c r="FL617" i="146"/>
  <c r="FK617" i="146"/>
  <c r="FJ617" i="146"/>
  <c r="FI617" i="146"/>
  <c r="FT616" i="146"/>
  <c r="FS616" i="146"/>
  <c r="FR616" i="146"/>
  <c r="FQ616" i="146"/>
  <c r="FP616" i="146"/>
  <c r="FO616" i="146"/>
  <c r="FN616" i="146"/>
  <c r="FM616" i="146"/>
  <c r="FL616" i="146"/>
  <c r="FK616" i="146"/>
  <c r="FJ616" i="146"/>
  <c r="FI616" i="146"/>
  <c r="FT614" i="146"/>
  <c r="FS614" i="146"/>
  <c r="FR614" i="146"/>
  <c r="FQ614" i="146"/>
  <c r="FP614" i="146"/>
  <c r="FO614" i="146"/>
  <c r="FN614" i="146"/>
  <c r="FM614" i="146"/>
  <c r="FL614" i="146"/>
  <c r="FK614" i="146"/>
  <c r="FJ614" i="146"/>
  <c r="FI614" i="146"/>
  <c r="FT613" i="146"/>
  <c r="FS613" i="146"/>
  <c r="FR613" i="146"/>
  <c r="FQ613" i="146"/>
  <c r="FP613" i="146"/>
  <c r="FO613" i="146"/>
  <c r="FN613" i="146"/>
  <c r="FM613" i="146"/>
  <c r="FL613" i="146"/>
  <c r="FK613" i="146"/>
  <c r="FJ613" i="146"/>
  <c r="FI613" i="146"/>
  <c r="FT611" i="146"/>
  <c r="FS611" i="146"/>
  <c r="FR611" i="146"/>
  <c r="FQ611" i="146"/>
  <c r="FP611" i="146"/>
  <c r="FO611" i="146"/>
  <c r="FN611" i="146"/>
  <c r="FM611" i="146"/>
  <c r="FL611" i="146"/>
  <c r="FK611" i="146"/>
  <c r="FJ611" i="146"/>
  <c r="FI611" i="146"/>
  <c r="FT610" i="146"/>
  <c r="FS610" i="146"/>
  <c r="FR610" i="146"/>
  <c r="FQ610" i="146"/>
  <c r="FP610" i="146"/>
  <c r="FO610" i="146"/>
  <c r="FN610" i="146"/>
  <c r="FM610" i="146"/>
  <c r="FL610" i="146"/>
  <c r="FK610" i="146"/>
  <c r="FJ610" i="146"/>
  <c r="FI610" i="146"/>
  <c r="FT608" i="146"/>
  <c r="FS608" i="146"/>
  <c r="FR608" i="146"/>
  <c r="FQ608" i="146"/>
  <c r="FP608" i="146"/>
  <c r="FO608" i="146"/>
  <c r="FN608" i="146"/>
  <c r="FM608" i="146"/>
  <c r="FL608" i="146"/>
  <c r="FK608" i="146"/>
  <c r="FJ608" i="146"/>
  <c r="FI608" i="146"/>
  <c r="FT607" i="146"/>
  <c r="FS607" i="146"/>
  <c r="FR607" i="146"/>
  <c r="FQ607" i="146"/>
  <c r="FP607" i="146"/>
  <c r="FO607" i="146"/>
  <c r="FN607" i="146"/>
  <c r="FM607" i="146"/>
  <c r="FL607" i="146"/>
  <c r="FK607" i="146"/>
  <c r="FJ607" i="146"/>
  <c r="FI607" i="146"/>
  <c r="ED581" i="146"/>
  <c r="EC581" i="146"/>
  <c r="EB581" i="146"/>
  <c r="EA581" i="146"/>
  <c r="DX581" i="146"/>
  <c r="DV581" i="146"/>
  <c r="DU581" i="146"/>
  <c r="DR581" i="146"/>
  <c r="ED580" i="146"/>
  <c r="EC580" i="146"/>
  <c r="EB580" i="146"/>
  <c r="EA580" i="146"/>
  <c r="DX580" i="146"/>
  <c r="DV580" i="146"/>
  <c r="DU580" i="146"/>
  <c r="DR580" i="146"/>
  <c r="ED579" i="146"/>
  <c r="EC579" i="146"/>
  <c r="EB579" i="146"/>
  <c r="EA579" i="146"/>
  <c r="DX579" i="146"/>
  <c r="DV579" i="146"/>
  <c r="DU579" i="146"/>
  <c r="DR579" i="146"/>
  <c r="ED578" i="146"/>
  <c r="EC578" i="146"/>
  <c r="EB578" i="146"/>
  <c r="EA578" i="146"/>
  <c r="DX578" i="146"/>
  <c r="DV578" i="146"/>
  <c r="DU578" i="146"/>
  <c r="DR578" i="146"/>
  <c r="ED577" i="146"/>
  <c r="EC577" i="146"/>
  <c r="EB577" i="146"/>
  <c r="EA577" i="146"/>
  <c r="DX577" i="146"/>
  <c r="DV577" i="146"/>
  <c r="DU577" i="146"/>
  <c r="DR577" i="146"/>
  <c r="ED576" i="146"/>
  <c r="EC576" i="146"/>
  <c r="EB576" i="146"/>
  <c r="EA576" i="146"/>
  <c r="DX576" i="146"/>
  <c r="DV576" i="146"/>
  <c r="DU576" i="146"/>
  <c r="DR576" i="146"/>
  <c r="ED575" i="146"/>
  <c r="EC575" i="146"/>
  <c r="EB575" i="146"/>
  <c r="EA575" i="146"/>
  <c r="DX575" i="146"/>
  <c r="DV575" i="146"/>
  <c r="DU575" i="146"/>
  <c r="DR575" i="146"/>
  <c r="ED574" i="146"/>
  <c r="EC574" i="146"/>
  <c r="EB574" i="146"/>
  <c r="EA574" i="146"/>
  <c r="DX574" i="146"/>
  <c r="DV574" i="146"/>
  <c r="DU574" i="146"/>
  <c r="DR574" i="146"/>
  <c r="ED572" i="146"/>
  <c r="EB572" i="146"/>
  <c r="EA572" i="146"/>
  <c r="DX572" i="146"/>
  <c r="DV572" i="146"/>
  <c r="DU572" i="146"/>
  <c r="DR572" i="146"/>
  <c r="ED571" i="146"/>
  <c r="EB571" i="146"/>
  <c r="EA571" i="146"/>
  <c r="DX571" i="146"/>
  <c r="DV571" i="146"/>
  <c r="DU571" i="146"/>
  <c r="DR571" i="146"/>
  <c r="ED570" i="146"/>
  <c r="EB570" i="146"/>
  <c r="EA570" i="146"/>
  <c r="DX570" i="146"/>
  <c r="DV570" i="146"/>
  <c r="DU570" i="146"/>
  <c r="DR570" i="146"/>
  <c r="ED569" i="146"/>
  <c r="EB569" i="146"/>
  <c r="EA569" i="146"/>
  <c r="DX569" i="146"/>
  <c r="DV569" i="146"/>
  <c r="DU569" i="146"/>
  <c r="DR569" i="146"/>
  <c r="DM540" i="146"/>
  <c r="DL540" i="146"/>
  <c r="DK540" i="146"/>
  <c r="DJ540" i="146"/>
  <c r="DI540" i="146"/>
  <c r="DH540" i="146"/>
  <c r="DG540" i="146"/>
  <c r="DF540" i="146"/>
  <c r="DD540" i="146"/>
  <c r="DC540" i="146"/>
  <c r="DB540" i="146"/>
  <c r="DA540" i="146"/>
  <c r="DM539" i="146"/>
  <c r="DL539" i="146"/>
  <c r="DK539" i="146"/>
  <c r="DJ539" i="146"/>
  <c r="DI539" i="146"/>
  <c r="DH539" i="146"/>
  <c r="DG539" i="146"/>
  <c r="DF539" i="146"/>
  <c r="DD539" i="146"/>
  <c r="DC539" i="146"/>
  <c r="DB539" i="146"/>
  <c r="DA539" i="146"/>
  <c r="CX533" i="146"/>
  <c r="CW533" i="146"/>
  <c r="CV533" i="146"/>
  <c r="CU533" i="146"/>
  <c r="CT533" i="146"/>
  <c r="CS533" i="146"/>
  <c r="CR533" i="146"/>
  <c r="CQ533" i="146"/>
  <c r="CP533" i="146"/>
  <c r="CX532" i="146"/>
  <c r="CW532" i="146"/>
  <c r="CV532" i="146"/>
  <c r="CU532" i="146"/>
  <c r="CT532" i="146"/>
  <c r="CS532" i="146"/>
  <c r="CR532" i="146"/>
  <c r="CQ532" i="146"/>
  <c r="CP532" i="146"/>
  <c r="CX531" i="146"/>
  <c r="CW531" i="146"/>
  <c r="CV531" i="146"/>
  <c r="CU531" i="146"/>
  <c r="CT531" i="146"/>
  <c r="CS531" i="146"/>
  <c r="CR531" i="146"/>
  <c r="CQ531" i="146"/>
  <c r="CP531" i="146"/>
  <c r="CX530" i="146"/>
  <c r="CW530" i="146"/>
  <c r="CV530" i="146"/>
  <c r="CU530" i="146"/>
  <c r="CT530" i="146"/>
  <c r="CS530" i="146"/>
  <c r="CR530" i="146"/>
  <c r="CQ530" i="146"/>
  <c r="CP530" i="146"/>
  <c r="CX529" i="146"/>
  <c r="CW529" i="146"/>
  <c r="CV529" i="146"/>
  <c r="CU529" i="146"/>
  <c r="CT529" i="146"/>
  <c r="CS529" i="146"/>
  <c r="CR529" i="146"/>
  <c r="CQ529" i="146"/>
  <c r="CP529" i="146"/>
  <c r="CX528" i="146"/>
  <c r="CW528" i="146"/>
  <c r="CV528" i="146"/>
  <c r="CU528" i="146"/>
  <c r="CT528" i="146"/>
  <c r="CS528" i="146"/>
  <c r="CR528" i="146"/>
  <c r="CQ528" i="146"/>
  <c r="CP528" i="146"/>
  <c r="CX527" i="146"/>
  <c r="CW527" i="146"/>
  <c r="CV527" i="146"/>
  <c r="CU527" i="146"/>
  <c r="CT527" i="146"/>
  <c r="CS527" i="146"/>
  <c r="CR527" i="146"/>
  <c r="CQ527" i="146"/>
  <c r="CP527" i="146"/>
  <c r="CX526" i="146"/>
  <c r="CW526" i="146"/>
  <c r="CV526" i="146"/>
  <c r="CU526" i="146"/>
  <c r="CT526" i="146"/>
  <c r="CS526" i="146"/>
  <c r="CR526" i="146"/>
  <c r="CQ526" i="146"/>
  <c r="CP526" i="146"/>
  <c r="CX525" i="146"/>
  <c r="CW525" i="146"/>
  <c r="CV525" i="146"/>
  <c r="CU525" i="146"/>
  <c r="CT525" i="146"/>
  <c r="CS525" i="146"/>
  <c r="CR525" i="146"/>
  <c r="CQ525" i="146"/>
  <c r="CP525" i="146"/>
  <c r="CX524" i="146"/>
  <c r="CW524" i="146"/>
  <c r="CV524" i="146"/>
  <c r="CU524" i="146"/>
  <c r="CT524" i="146"/>
  <c r="CS524" i="146"/>
  <c r="CR524" i="146"/>
  <c r="CQ524" i="146"/>
  <c r="CP524" i="146"/>
  <c r="CX523" i="146"/>
  <c r="CW523" i="146"/>
  <c r="CV523" i="146"/>
  <c r="CU523" i="146"/>
  <c r="CT523" i="146"/>
  <c r="CS523" i="146"/>
  <c r="CR523" i="146"/>
  <c r="CQ523" i="146"/>
  <c r="CP523" i="146"/>
  <c r="CX522" i="146"/>
  <c r="CW522" i="146"/>
  <c r="CV522" i="146"/>
  <c r="CU522" i="146"/>
  <c r="CT522" i="146"/>
  <c r="CS522" i="146"/>
  <c r="CR522" i="146"/>
  <c r="CQ522" i="146"/>
  <c r="CP522" i="146"/>
  <c r="BZ516" i="146"/>
  <c r="CL512" i="146"/>
  <c r="CH512" i="146"/>
  <c r="CF512" i="146"/>
  <c r="CD512" i="146"/>
  <c r="CB512" i="146"/>
  <c r="CA512" i="146"/>
  <c r="CL511" i="146"/>
  <c r="CH511" i="146"/>
  <c r="CF511" i="146"/>
  <c r="CD511" i="146"/>
  <c r="CB511" i="146"/>
  <c r="CA511" i="146"/>
  <c r="CL510" i="146"/>
  <c r="CH510" i="146"/>
  <c r="CF510" i="146"/>
  <c r="CD510" i="146"/>
  <c r="CB510" i="146"/>
  <c r="CA510" i="146"/>
  <c r="CL509" i="146"/>
  <c r="CH509" i="146"/>
  <c r="CF509" i="146"/>
  <c r="CD509" i="146"/>
  <c r="CB509" i="146"/>
  <c r="CA509" i="146"/>
  <c r="CL508" i="146"/>
  <c r="CH508" i="146"/>
  <c r="CF508" i="146"/>
  <c r="CD508" i="146"/>
  <c r="CB508" i="146"/>
  <c r="CA508" i="146"/>
  <c r="CL507" i="146"/>
  <c r="CH507" i="146"/>
  <c r="CF507" i="146"/>
  <c r="CD507" i="146"/>
  <c r="CB507" i="146"/>
  <c r="CA507" i="146"/>
  <c r="CL506" i="146"/>
  <c r="CH506" i="146"/>
  <c r="CF506" i="146"/>
  <c r="CD506" i="146"/>
  <c r="CB506" i="146"/>
  <c r="CA506" i="146"/>
  <c r="CL505" i="146"/>
  <c r="CH505" i="146"/>
  <c r="CF505" i="146"/>
  <c r="CD505" i="146"/>
  <c r="CB505" i="146"/>
  <c r="CA505" i="146"/>
  <c r="CL503" i="146"/>
  <c r="CH503" i="146"/>
  <c r="CF503" i="146"/>
  <c r="CD503" i="146"/>
  <c r="CB503" i="146"/>
  <c r="CA503" i="146"/>
  <c r="CL502" i="146"/>
  <c r="CH502" i="146"/>
  <c r="CF502" i="146"/>
  <c r="CD502" i="146"/>
  <c r="CB502" i="146"/>
  <c r="CA502" i="146"/>
  <c r="CL501" i="146"/>
  <c r="CH501" i="146"/>
  <c r="CF501" i="146"/>
  <c r="CD501" i="146"/>
  <c r="CB501" i="146"/>
  <c r="CA501" i="146"/>
  <c r="CL500" i="146"/>
  <c r="CH500" i="146"/>
  <c r="CF500" i="146"/>
  <c r="CD500" i="146"/>
  <c r="CB500" i="146"/>
  <c r="CA500" i="146"/>
  <c r="AS271" i="146"/>
  <c r="AS270" i="146"/>
  <c r="AS269" i="146"/>
  <c r="AS268" i="146"/>
  <c r="AS267" i="146"/>
  <c r="AS266" i="146"/>
  <c r="AS265" i="146"/>
  <c r="AS264" i="146"/>
  <c r="AS263" i="146"/>
  <c r="AS262" i="146"/>
  <c r="AS261" i="146"/>
  <c r="AS260" i="146"/>
  <c r="AS259" i="146"/>
  <c r="AS258" i="146"/>
  <c r="AS257" i="146"/>
  <c r="AS256" i="146"/>
  <c r="AS255" i="146"/>
  <c r="AS254" i="146"/>
  <c r="AP271" i="146"/>
  <c r="AP270" i="146"/>
  <c r="AP269" i="146"/>
  <c r="AP268" i="146"/>
  <c r="AP267" i="146"/>
  <c r="AP266" i="146"/>
  <c r="AP265" i="146"/>
  <c r="AP264" i="146"/>
  <c r="AP263" i="146"/>
  <c r="AP262" i="146"/>
  <c r="AP261" i="146"/>
  <c r="AP260" i="146"/>
  <c r="AP259" i="146"/>
  <c r="AP258" i="146"/>
  <c r="AP257" i="146"/>
  <c r="AP256" i="146"/>
  <c r="AP255" i="146"/>
  <c r="AP254" i="146"/>
  <c r="CL504" i="146"/>
  <c r="M1976" i="151" l="1"/>
  <c r="M1978" i="151" s="1"/>
  <c r="F1538" i="151"/>
  <c r="F1101" i="109"/>
  <c r="X566" i="109"/>
  <c r="AD566" i="109" s="1"/>
  <c r="Y565" i="109"/>
  <c r="AE565" i="109" s="1"/>
  <c r="E2" i="109"/>
  <c r="E3" i="109" s="1"/>
  <c r="Q566" i="109"/>
  <c r="R566" i="109" s="1"/>
  <c r="R556" i="109"/>
  <c r="P502" i="152"/>
  <c r="Y566" i="109" l="1"/>
  <c r="AE566" i="109" s="1"/>
  <c r="AE550" i="109" s="1"/>
  <c r="L1540" i="109"/>
  <c r="L1543" i="109" s="1"/>
  <c r="F1104" i="109"/>
  <c r="P511" i="152"/>
  <c r="O512" i="152" s="1"/>
  <c r="CL514" i="146" s="1"/>
  <c r="CL513" i="146"/>
  <c r="G2383" i="152" l="1"/>
  <c r="E2383" i="152"/>
  <c r="D2383" i="152"/>
  <c r="C2291" i="152"/>
  <c r="C2260" i="152"/>
  <c r="I1801" i="152"/>
  <c r="I1654" i="151" s="1"/>
  <c r="D1573" i="152"/>
  <c r="FV874" i="154"/>
  <c r="I1656" i="151" l="1"/>
  <c r="I1217" i="109"/>
  <c r="I1220" i="109" s="1"/>
  <c r="N2116" i="152"/>
  <c r="D1801" i="152"/>
  <c r="D1654" i="151" s="1"/>
  <c r="J1801" i="152"/>
  <c r="J1654" i="151" s="1"/>
  <c r="H1801" i="152"/>
  <c r="H1654" i="151" s="1"/>
  <c r="F1801" i="152"/>
  <c r="F1654" i="151" s="1"/>
  <c r="E1801" i="152"/>
  <c r="E1654" i="151" s="1"/>
  <c r="C1801" i="152"/>
  <c r="C1654" i="151" s="1"/>
  <c r="L2115" i="152"/>
  <c r="L2116" i="152" s="1"/>
  <c r="O1169" i="152"/>
  <c r="FT673" i="146" s="1"/>
  <c r="E1169" i="152"/>
  <c r="FJ673" i="146" s="1"/>
  <c r="F1169" i="152"/>
  <c r="FK673" i="146" s="1"/>
  <c r="G1169" i="152"/>
  <c r="FL673" i="146" s="1"/>
  <c r="H1169" i="152"/>
  <c r="FM673" i="146" s="1"/>
  <c r="I1169" i="152"/>
  <c r="FN673" i="146" s="1"/>
  <c r="J1169" i="152"/>
  <c r="FO673" i="146" s="1"/>
  <c r="FP673" i="146"/>
  <c r="L1169" i="152"/>
  <c r="FQ673" i="146" s="1"/>
  <c r="M1169" i="152"/>
  <c r="FR673" i="146" s="1"/>
  <c r="N1169" i="152"/>
  <c r="FS673" i="146" s="1"/>
  <c r="E1170" i="152"/>
  <c r="FJ674" i="146" s="1"/>
  <c r="F1170" i="152"/>
  <c r="FK674" i="146" s="1"/>
  <c r="G1170" i="152"/>
  <c r="FL674" i="146" s="1"/>
  <c r="H1170" i="152"/>
  <c r="FM674" i="146" s="1"/>
  <c r="I1170" i="152"/>
  <c r="FN674" i="146" s="1"/>
  <c r="J1170" i="152"/>
  <c r="FO674" i="146" s="1"/>
  <c r="K1170" i="152"/>
  <c r="FP674" i="146" s="1"/>
  <c r="L1170" i="152"/>
  <c r="FQ674" i="146" s="1"/>
  <c r="M1170" i="152"/>
  <c r="FR674" i="146" s="1"/>
  <c r="N1170" i="152"/>
  <c r="FS674" i="146" s="1"/>
  <c r="O1170" i="152"/>
  <c r="FT674" i="146" s="1"/>
  <c r="FI674" i="146"/>
  <c r="FI673" i="146"/>
  <c r="C541" i="152"/>
  <c r="C542" i="152" s="1"/>
  <c r="P1109" i="152"/>
  <c r="FU610" i="146" s="1"/>
  <c r="FU607" i="146"/>
  <c r="FT618" i="146"/>
  <c r="FS618" i="146"/>
  <c r="FR618" i="146"/>
  <c r="FQ618" i="146"/>
  <c r="FP618" i="146"/>
  <c r="FO618" i="146"/>
  <c r="FN618" i="146"/>
  <c r="FM618" i="146"/>
  <c r="FL618" i="146"/>
  <c r="FK618" i="146"/>
  <c r="FJ618" i="146"/>
  <c r="FI618" i="146"/>
  <c r="P1116" i="152"/>
  <c r="FU617" i="146" s="1"/>
  <c r="P1115" i="152"/>
  <c r="FU616" i="146" s="1"/>
  <c r="FT615" i="146"/>
  <c r="FS615" i="146"/>
  <c r="FR615" i="146"/>
  <c r="FQ615" i="146"/>
  <c r="FP615" i="146"/>
  <c r="FO615" i="146"/>
  <c r="FN615" i="146"/>
  <c r="FM615" i="146"/>
  <c r="FL615" i="146"/>
  <c r="FK615" i="146"/>
  <c r="FJ615" i="146"/>
  <c r="FI615" i="146"/>
  <c r="P1113" i="152"/>
  <c r="FU614" i="146" s="1"/>
  <c r="P1112" i="152"/>
  <c r="FU613" i="146" s="1"/>
  <c r="FT612" i="146"/>
  <c r="FS612" i="146"/>
  <c r="FR612" i="146"/>
  <c r="FQ612" i="146"/>
  <c r="FP612" i="146"/>
  <c r="FO612" i="146"/>
  <c r="FN612" i="146"/>
  <c r="FM612" i="146"/>
  <c r="FL612" i="146"/>
  <c r="FK612" i="146"/>
  <c r="FJ612" i="146"/>
  <c r="FI612" i="146"/>
  <c r="P1110" i="152"/>
  <c r="FU611" i="146" s="1"/>
  <c r="Y607" i="152"/>
  <c r="FA600" i="146" s="1"/>
  <c r="X607" i="152"/>
  <c r="EZ600" i="146" s="1"/>
  <c r="W607" i="152"/>
  <c r="EY600" i="146" s="1"/>
  <c r="V607" i="152"/>
  <c r="EX600" i="146" s="1"/>
  <c r="U607" i="152"/>
  <c r="EW600" i="146" s="1"/>
  <c r="T607" i="152"/>
  <c r="EV600" i="146" s="1"/>
  <c r="S607" i="152"/>
  <c r="EU600" i="146" s="1"/>
  <c r="R607" i="152"/>
  <c r="ET600" i="146" s="1"/>
  <c r="Q607" i="152"/>
  <c r="ES600" i="146" s="1"/>
  <c r="P607" i="152"/>
  <c r="ER600" i="146" s="1"/>
  <c r="O607" i="152"/>
  <c r="EQ600" i="146" s="1"/>
  <c r="N607" i="152"/>
  <c r="EP600" i="146" s="1"/>
  <c r="M607" i="152"/>
  <c r="EO600" i="146" s="1"/>
  <c r="L607" i="152"/>
  <c r="EN600" i="146" s="1"/>
  <c r="K607" i="152"/>
  <c r="EM600" i="146" s="1"/>
  <c r="J607" i="152"/>
  <c r="EL600" i="146" s="1"/>
  <c r="EY593" i="146"/>
  <c r="EX593" i="146"/>
  <c r="EW593" i="146"/>
  <c r="EV593" i="146"/>
  <c r="EU593" i="146"/>
  <c r="ET593" i="146"/>
  <c r="ES593" i="146"/>
  <c r="ER593" i="146"/>
  <c r="Y606" i="152"/>
  <c r="FA599" i="146" s="1"/>
  <c r="X606" i="152"/>
  <c r="EZ599" i="146" s="1"/>
  <c r="W606" i="152"/>
  <c r="EY599" i="146" s="1"/>
  <c r="V606" i="152"/>
  <c r="EX599" i="146" s="1"/>
  <c r="U606" i="152"/>
  <c r="EW599" i="146" s="1"/>
  <c r="T606" i="152"/>
  <c r="EV599" i="146" s="1"/>
  <c r="S606" i="152"/>
  <c r="EU599" i="146" s="1"/>
  <c r="R606" i="152"/>
  <c r="ET599" i="146" s="1"/>
  <c r="Q606" i="152"/>
  <c r="ES599" i="146" s="1"/>
  <c r="P606" i="152"/>
  <c r="ER599" i="146" s="1"/>
  <c r="O606" i="152"/>
  <c r="EQ599" i="146" s="1"/>
  <c r="N606" i="152"/>
  <c r="EP599" i="146" s="1"/>
  <c r="M606" i="152"/>
  <c r="EO599" i="146" s="1"/>
  <c r="L606" i="152"/>
  <c r="EN599" i="146" s="1"/>
  <c r="K606" i="152"/>
  <c r="J606" i="152"/>
  <c r="EY592" i="146"/>
  <c r="EX592" i="146"/>
  <c r="EU592" i="146"/>
  <c r="EW592" i="146"/>
  <c r="EV592" i="146"/>
  <c r="ET592" i="146"/>
  <c r="ES592" i="146"/>
  <c r="ER592" i="146"/>
  <c r="AE439" i="152"/>
  <c r="AD439" i="152"/>
  <c r="AC439" i="152"/>
  <c r="AB439" i="152"/>
  <c r="AA439" i="152"/>
  <c r="Z439" i="152"/>
  <c r="Y439" i="152"/>
  <c r="X439" i="152"/>
  <c r="W439" i="152"/>
  <c r="V439" i="152"/>
  <c r="U439" i="152"/>
  <c r="T439" i="152"/>
  <c r="S438" i="152"/>
  <c r="R438" i="152"/>
  <c r="Q438" i="152"/>
  <c r="P438" i="152"/>
  <c r="O438" i="152"/>
  <c r="N438" i="152"/>
  <c r="M438" i="152"/>
  <c r="L438" i="152"/>
  <c r="K438" i="152"/>
  <c r="J438" i="152"/>
  <c r="I438" i="152"/>
  <c r="H438" i="152"/>
  <c r="AE383" i="152"/>
  <c r="AD383" i="152"/>
  <c r="AC383" i="152"/>
  <c r="AB383" i="152"/>
  <c r="AA383" i="152"/>
  <c r="Z383" i="152"/>
  <c r="Y383" i="152"/>
  <c r="X383" i="152"/>
  <c r="W383" i="152"/>
  <c r="V383" i="152"/>
  <c r="U383" i="152"/>
  <c r="S382" i="152"/>
  <c r="R382" i="152"/>
  <c r="Q382" i="152"/>
  <c r="P382" i="152"/>
  <c r="O382" i="152"/>
  <c r="N382" i="152"/>
  <c r="M382" i="152"/>
  <c r="L382" i="152"/>
  <c r="K382" i="152"/>
  <c r="J382" i="152"/>
  <c r="I382" i="152"/>
  <c r="H382" i="152"/>
  <c r="AE269" i="152"/>
  <c r="AD269" i="152"/>
  <c r="AC269" i="152"/>
  <c r="AB269" i="152"/>
  <c r="AA269" i="152"/>
  <c r="Z269" i="152"/>
  <c r="Y269" i="152"/>
  <c r="X269" i="152"/>
  <c r="W269" i="152"/>
  <c r="V269" i="152"/>
  <c r="U269" i="152"/>
  <c r="T269" i="152"/>
  <c r="S268" i="152"/>
  <c r="R268" i="152"/>
  <c r="Q268" i="152"/>
  <c r="P268" i="152"/>
  <c r="O268" i="152"/>
  <c r="N268" i="152"/>
  <c r="M268" i="152"/>
  <c r="L268" i="152"/>
  <c r="K268" i="152"/>
  <c r="J268" i="152"/>
  <c r="I268" i="152"/>
  <c r="H268" i="152"/>
  <c r="Z606" i="152" l="1"/>
  <c r="AB606" i="152" s="1"/>
  <c r="EL599" i="146"/>
  <c r="EM599" i="146"/>
  <c r="AA606" i="152"/>
  <c r="AC606" i="152" s="1"/>
  <c r="DA542" i="146"/>
  <c r="D1174" i="152"/>
  <c r="M2116" i="152"/>
  <c r="F1770" i="151"/>
  <c r="K1654" i="151"/>
  <c r="K1656" i="151" s="1"/>
  <c r="H1656" i="151"/>
  <c r="H1217" i="109"/>
  <c r="G1654" i="151"/>
  <c r="C1656" i="151"/>
  <c r="C1217" i="109"/>
  <c r="J1656" i="151"/>
  <c r="J1217" i="109"/>
  <c r="J1220" i="109" s="1"/>
  <c r="E1656" i="151"/>
  <c r="E1217" i="109"/>
  <c r="E1220" i="109" s="1"/>
  <c r="D1656" i="151"/>
  <c r="D1217" i="109"/>
  <c r="D1220" i="109" s="1"/>
  <c r="F1656" i="151"/>
  <c r="F1217" i="109"/>
  <c r="F1220" i="109" s="1"/>
  <c r="K2115" i="152"/>
  <c r="K2116" i="152" s="1"/>
  <c r="F1422" i="151"/>
  <c r="G1801" i="152"/>
  <c r="P1117" i="152"/>
  <c r="FU618" i="146" s="1"/>
  <c r="P1114" i="152"/>
  <c r="FU615" i="146" s="1"/>
  <c r="P1111" i="152"/>
  <c r="FU612" i="146" s="1"/>
  <c r="FU673" i="146"/>
  <c r="FU674" i="146"/>
  <c r="AD440" i="152"/>
  <c r="AB440" i="152"/>
  <c r="Z440" i="152"/>
  <c r="X440" i="152"/>
  <c r="V440" i="152"/>
  <c r="T440" i="152"/>
  <c r="AD384" i="152"/>
  <c r="AB384" i="152"/>
  <c r="Z384" i="152"/>
  <c r="X384" i="152"/>
  <c r="V384" i="152"/>
  <c r="T384" i="152"/>
  <c r="AD327" i="152"/>
  <c r="AB327" i="152"/>
  <c r="Z327" i="152"/>
  <c r="X327" i="152"/>
  <c r="V327" i="152"/>
  <c r="T327" i="152"/>
  <c r="AD270" i="152"/>
  <c r="AB270" i="152"/>
  <c r="Z270" i="152"/>
  <c r="X270" i="152"/>
  <c r="V270" i="152"/>
  <c r="T270" i="152"/>
  <c r="F438" i="152" l="1"/>
  <c r="N1976" i="151"/>
  <c r="N1978" i="151" s="1"/>
  <c r="F1772" i="151"/>
  <c r="F1329" i="109"/>
  <c r="L1654" i="151"/>
  <c r="L1656" i="151" s="1"/>
  <c r="G1656" i="151"/>
  <c r="H1220" i="109"/>
  <c r="K1217" i="109"/>
  <c r="K1220" i="109" s="1"/>
  <c r="C1220" i="109"/>
  <c r="G1217" i="109"/>
  <c r="L1976" i="151"/>
  <c r="L1978" i="151" s="1"/>
  <c r="F1424" i="151"/>
  <c r="F987" i="109"/>
  <c r="F325" i="152"/>
  <c r="F382" i="152"/>
  <c r="F268" i="152"/>
  <c r="H10" i="154"/>
  <c r="F1332" i="109" l="1"/>
  <c r="M1540" i="109"/>
  <c r="M1543" i="109" s="1"/>
  <c r="L1217" i="109"/>
  <c r="L1220" i="109" s="1"/>
  <c r="G1220" i="109"/>
  <c r="F990" i="109"/>
  <c r="K1540" i="109"/>
  <c r="K1543" i="109" s="1"/>
  <c r="G10" i="156"/>
  <c r="NU1970" i="156"/>
  <c r="NX1967" i="156"/>
  <c r="OA1965" i="156"/>
  <c r="NZ1965" i="156"/>
  <c r="NX1965" i="156"/>
  <c r="NZ1959" i="156"/>
  <c r="OA1957" i="156"/>
  <c r="NZ1957" i="156"/>
  <c r="NP1951" i="156"/>
  <c r="NM1874" i="156"/>
  <c r="NK1874" i="156"/>
  <c r="NJ1874" i="156"/>
  <c r="NI1874" i="156"/>
  <c r="NM1873" i="156"/>
  <c r="NK1873" i="156"/>
  <c r="NJ1873" i="156"/>
  <c r="NI1873" i="156"/>
  <c r="NM1872" i="156"/>
  <c r="NK1872" i="156"/>
  <c r="NJ1872" i="156"/>
  <c r="NI1872" i="156"/>
  <c r="NM1871" i="156"/>
  <c r="NK1871" i="156"/>
  <c r="NJ1871" i="156"/>
  <c r="NI1871" i="156"/>
  <c r="NM1870" i="156"/>
  <c r="NK1870" i="156"/>
  <c r="NJ1870" i="156"/>
  <c r="NI1870" i="156"/>
  <c r="NM1869" i="156"/>
  <c r="NK1869" i="156"/>
  <c r="NJ1869" i="156"/>
  <c r="NI1869" i="156"/>
  <c r="NM1868" i="156"/>
  <c r="NK1868" i="156"/>
  <c r="NJ1868" i="156"/>
  <c r="NI1868" i="156"/>
  <c r="NE1843" i="156"/>
  <c r="NC1843" i="156"/>
  <c r="NB1843" i="156"/>
  <c r="NA1843" i="156"/>
  <c r="NE1842" i="156"/>
  <c r="NC1842" i="156"/>
  <c r="NB1842" i="156"/>
  <c r="NA1842" i="156"/>
  <c r="NE1841" i="156"/>
  <c r="NC1841" i="156"/>
  <c r="NB1841" i="156"/>
  <c r="NA1841" i="156"/>
  <c r="NE1840" i="156"/>
  <c r="NC1840" i="156"/>
  <c r="NB1840" i="156"/>
  <c r="NA1840" i="156"/>
  <c r="NE1839" i="156"/>
  <c r="NC1839" i="156"/>
  <c r="NB1839" i="156"/>
  <c r="NA1839" i="156"/>
  <c r="NE1838" i="156"/>
  <c r="NC1838" i="156"/>
  <c r="NB1838" i="156"/>
  <c r="NA1838" i="156"/>
  <c r="NE1837" i="156"/>
  <c r="NC1837" i="156"/>
  <c r="NB1837" i="156"/>
  <c r="NA1837" i="156"/>
  <c r="NE1836" i="156"/>
  <c r="NC1836" i="156"/>
  <c r="NB1836" i="156"/>
  <c r="NA1836" i="156"/>
  <c r="NE1835" i="156"/>
  <c r="NC1835" i="156"/>
  <c r="NB1835" i="156"/>
  <c r="NA1835" i="156"/>
  <c r="NE1834" i="156"/>
  <c r="NC1834" i="156"/>
  <c r="NB1834" i="156"/>
  <c r="NA1834" i="156"/>
  <c r="NE1833" i="156"/>
  <c r="NC1833" i="156"/>
  <c r="NB1833" i="156"/>
  <c r="NA1833" i="156"/>
  <c r="NE1832" i="156"/>
  <c r="NC1832" i="156"/>
  <c r="NB1832" i="156"/>
  <c r="NA1832" i="156"/>
  <c r="NE1831" i="156"/>
  <c r="NC1831" i="156"/>
  <c r="NB1831" i="156"/>
  <c r="NA1831" i="156"/>
  <c r="NE1830" i="156"/>
  <c r="NC1830" i="156"/>
  <c r="NB1830" i="156"/>
  <c r="NA1830" i="156"/>
  <c r="NE1829" i="156"/>
  <c r="NC1829" i="156"/>
  <c r="NB1829" i="156"/>
  <c r="NA1829" i="156"/>
  <c r="NE1828" i="156"/>
  <c r="NC1828" i="156"/>
  <c r="NB1828" i="156"/>
  <c r="NA1828" i="156"/>
  <c r="NE1827" i="156"/>
  <c r="NC1827" i="156"/>
  <c r="NB1827" i="156"/>
  <c r="NA1827" i="156"/>
  <c r="NE1826" i="156"/>
  <c r="NC1826" i="156"/>
  <c r="NB1826" i="156"/>
  <c r="NA1826" i="156"/>
  <c r="NE1825" i="156"/>
  <c r="NC1825" i="156"/>
  <c r="NB1825" i="156"/>
  <c r="NA1825" i="156"/>
  <c r="NE1824" i="156"/>
  <c r="NC1824" i="156"/>
  <c r="NB1824" i="156"/>
  <c r="NA1824" i="156"/>
  <c r="NE1823" i="156"/>
  <c r="NC1823" i="156"/>
  <c r="NB1823" i="156"/>
  <c r="NA1823" i="156"/>
  <c r="MW1817" i="156"/>
  <c r="MR1817" i="156"/>
  <c r="MW1801" i="156"/>
  <c r="MU1801" i="156"/>
  <c r="MT1801" i="156"/>
  <c r="MS1801" i="156"/>
  <c r="MW1800" i="156"/>
  <c r="MU1800" i="156"/>
  <c r="MT1800" i="156"/>
  <c r="MS1800" i="156"/>
  <c r="MW1799" i="156"/>
  <c r="MU1799" i="156"/>
  <c r="MT1799" i="156"/>
  <c r="MS1799" i="156"/>
  <c r="MW1798" i="156"/>
  <c r="MU1798" i="156"/>
  <c r="MT1798" i="156"/>
  <c r="MS1798" i="156"/>
  <c r="MW1797" i="156"/>
  <c r="MU1797" i="156"/>
  <c r="MT1797" i="156"/>
  <c r="MS1797" i="156"/>
  <c r="MW1796" i="156"/>
  <c r="MU1796" i="156"/>
  <c r="MT1796" i="156"/>
  <c r="MS1796" i="156"/>
  <c r="MW1795" i="156"/>
  <c r="MU1795" i="156"/>
  <c r="MT1795" i="156"/>
  <c r="MS1795" i="156"/>
  <c r="MW1794" i="156"/>
  <c r="MU1794" i="156"/>
  <c r="MT1794" i="156"/>
  <c r="MS1794" i="156"/>
  <c r="MW1793" i="156"/>
  <c r="MU1793" i="156"/>
  <c r="MT1793" i="156"/>
  <c r="MS1793" i="156"/>
  <c r="MW1792" i="156"/>
  <c r="MU1792" i="156"/>
  <c r="MT1792" i="156"/>
  <c r="MS1792" i="156"/>
  <c r="MW1791" i="156"/>
  <c r="MU1791" i="156"/>
  <c r="MT1791" i="156"/>
  <c r="MS1791" i="156"/>
  <c r="MW1790" i="156"/>
  <c r="MU1790" i="156"/>
  <c r="MT1790" i="156"/>
  <c r="MS1790" i="156"/>
  <c r="MW1789" i="156"/>
  <c r="MU1789" i="156"/>
  <c r="MT1789" i="156"/>
  <c r="MS1789" i="156"/>
  <c r="MW1788" i="156"/>
  <c r="MU1788" i="156"/>
  <c r="MT1788" i="156"/>
  <c r="MS1788" i="156"/>
  <c r="MW1787" i="156"/>
  <c r="MU1787" i="156"/>
  <c r="MT1787" i="156"/>
  <c r="MS1787" i="156"/>
  <c r="MW1786" i="156"/>
  <c r="MU1786" i="156"/>
  <c r="MT1786" i="156"/>
  <c r="MS1786" i="156"/>
  <c r="MW1785" i="156"/>
  <c r="MU1785" i="156"/>
  <c r="MT1785" i="156"/>
  <c r="MS1785" i="156"/>
  <c r="MW1784" i="156"/>
  <c r="MU1784" i="156"/>
  <c r="MT1784" i="156"/>
  <c r="MS1784" i="156"/>
  <c r="MC1742" i="156"/>
  <c r="MJ1718" i="156"/>
  <c r="MI1718" i="156"/>
  <c r="MH1718" i="156"/>
  <c r="MG1718" i="156"/>
  <c r="MF1718" i="156"/>
  <c r="ME1718" i="156"/>
  <c r="MD1718" i="156"/>
  <c r="MC1718" i="156"/>
  <c r="MJ1717" i="156"/>
  <c r="MI1717" i="156"/>
  <c r="MH1717" i="156"/>
  <c r="MG1717" i="156"/>
  <c r="MF1717" i="156"/>
  <c r="ME1717" i="156"/>
  <c r="MD1717" i="156"/>
  <c r="MC1717" i="156"/>
  <c r="MJ1716" i="156"/>
  <c r="MI1716" i="156"/>
  <c r="MH1716" i="156"/>
  <c r="MG1716" i="156"/>
  <c r="MF1716" i="156"/>
  <c r="ME1716" i="156"/>
  <c r="MD1716" i="156"/>
  <c r="MC1716" i="156"/>
  <c r="LZ1691" i="156"/>
  <c r="LY1691" i="156"/>
  <c r="LW1691" i="156"/>
  <c r="LV1691" i="156"/>
  <c r="LZ1690" i="156"/>
  <c r="LY1690" i="156"/>
  <c r="LW1690" i="156"/>
  <c r="LV1690" i="156"/>
  <c r="LZ1689" i="156"/>
  <c r="LY1689" i="156"/>
  <c r="LW1689" i="156"/>
  <c r="LV1689" i="156"/>
  <c r="LZ1688" i="156"/>
  <c r="LY1688" i="156"/>
  <c r="LW1688" i="156"/>
  <c r="LV1688" i="156"/>
  <c r="LZ1687" i="156"/>
  <c r="LY1687" i="156"/>
  <c r="LW1687" i="156"/>
  <c r="LV1687" i="156"/>
  <c r="LZ1686" i="156"/>
  <c r="LY1686" i="156"/>
  <c r="LW1686" i="156"/>
  <c r="LV1686" i="156"/>
  <c r="LZ1685" i="156"/>
  <c r="LY1685" i="156"/>
  <c r="LW1685" i="156"/>
  <c r="LV1685" i="156"/>
  <c r="LZ1684" i="156"/>
  <c r="LY1684" i="156"/>
  <c r="LW1684" i="156"/>
  <c r="LV1684" i="156"/>
  <c r="LZ1683" i="156"/>
  <c r="LY1683" i="156"/>
  <c r="LY1704" i="156" s="1"/>
  <c r="LW1683" i="156"/>
  <c r="LW1704" i="156" s="1"/>
  <c r="LV1683" i="156"/>
  <c r="LV1704" i="156" s="1"/>
  <c r="KY1620" i="156"/>
  <c r="LF1617" i="156"/>
  <c r="LD1617" i="156"/>
  <c r="LC1617" i="156"/>
  <c r="LB1617" i="156"/>
  <c r="KZ1617" i="156"/>
  <c r="KY1617" i="156"/>
  <c r="LF1616" i="156"/>
  <c r="LD1616" i="156"/>
  <c r="LC1616" i="156"/>
  <c r="LB1616" i="156"/>
  <c r="KZ1616" i="156"/>
  <c r="KY1616" i="156"/>
  <c r="LF1615" i="156"/>
  <c r="LD1615" i="156"/>
  <c r="LC1615" i="156"/>
  <c r="LB1615" i="156"/>
  <c r="KZ1615" i="156"/>
  <c r="KY1615" i="156"/>
  <c r="LF1614" i="156"/>
  <c r="LD1614" i="156"/>
  <c r="LC1614" i="156"/>
  <c r="LB1614" i="156"/>
  <c r="KZ1614" i="156"/>
  <c r="KY1614" i="156"/>
  <c r="LF1613" i="156"/>
  <c r="LD1613" i="156"/>
  <c r="LC1613" i="156"/>
  <c r="LB1613" i="156"/>
  <c r="KZ1613" i="156"/>
  <c r="KY1613" i="156"/>
  <c r="LF1612" i="156"/>
  <c r="LD1612" i="156"/>
  <c r="LC1612" i="156"/>
  <c r="LB1612" i="156"/>
  <c r="KZ1612" i="156"/>
  <c r="KY1612" i="156"/>
  <c r="LF1611" i="156"/>
  <c r="LD1611" i="156"/>
  <c r="LC1611" i="156"/>
  <c r="LB1611" i="156"/>
  <c r="KZ1611" i="156"/>
  <c r="KY1611" i="156"/>
  <c r="LF1610" i="156"/>
  <c r="LD1610" i="156"/>
  <c r="LC1610" i="156"/>
  <c r="LB1610" i="156"/>
  <c r="KZ1610" i="156"/>
  <c r="KY1610" i="156"/>
  <c r="LF1609" i="156"/>
  <c r="LD1609" i="156"/>
  <c r="LC1609" i="156"/>
  <c r="LB1609" i="156"/>
  <c r="KZ1609" i="156"/>
  <c r="KY1609" i="156"/>
  <c r="LF1608" i="156"/>
  <c r="LD1608" i="156"/>
  <c r="LC1608" i="156"/>
  <c r="LB1608" i="156"/>
  <c r="KZ1608" i="156"/>
  <c r="KY1608" i="156"/>
  <c r="LF1607" i="156"/>
  <c r="LD1607" i="156"/>
  <c r="LC1607" i="156"/>
  <c r="LB1607" i="156"/>
  <c r="KZ1607" i="156"/>
  <c r="KY1607" i="156"/>
  <c r="LF1606" i="156"/>
  <c r="LD1606" i="156"/>
  <c r="LC1606" i="156"/>
  <c r="LB1606" i="156"/>
  <c r="KZ1606" i="156"/>
  <c r="KY1606" i="156"/>
  <c r="LF1605" i="156"/>
  <c r="LD1605" i="156"/>
  <c r="LC1605" i="156"/>
  <c r="LB1605" i="156"/>
  <c r="KZ1605" i="156"/>
  <c r="KY1605" i="156"/>
  <c r="LF1604" i="156"/>
  <c r="LD1604" i="156"/>
  <c r="LC1604" i="156"/>
  <c r="LB1604" i="156"/>
  <c r="KZ1604" i="156"/>
  <c r="KY1604" i="156"/>
  <c r="LF1603" i="156"/>
  <c r="LD1603" i="156"/>
  <c r="LC1603" i="156"/>
  <c r="LB1603" i="156"/>
  <c r="KZ1603" i="156"/>
  <c r="KY1603" i="156"/>
  <c r="LF1602" i="156"/>
  <c r="LD1602" i="156"/>
  <c r="LC1602" i="156"/>
  <c r="LB1602" i="156"/>
  <c r="KZ1602" i="156"/>
  <c r="KY1602" i="156"/>
  <c r="LF1601" i="156"/>
  <c r="LD1601" i="156"/>
  <c r="LC1601" i="156"/>
  <c r="LB1601" i="156"/>
  <c r="KZ1601" i="156"/>
  <c r="KY1601" i="156"/>
  <c r="LF1600" i="156"/>
  <c r="LD1600" i="156"/>
  <c r="LC1600" i="156"/>
  <c r="LB1600" i="156"/>
  <c r="KZ1600" i="156"/>
  <c r="KY1600" i="156"/>
  <c r="KR1592" i="156"/>
  <c r="KR1570" i="156"/>
  <c r="KS1570" i="156"/>
  <c r="KU1570" i="156"/>
  <c r="KV1570" i="156"/>
  <c r="KR1571" i="156"/>
  <c r="KS1571" i="156"/>
  <c r="KU1571" i="156"/>
  <c r="KV1571" i="156"/>
  <c r="KR1572" i="156"/>
  <c r="KS1572" i="156"/>
  <c r="KU1572" i="156"/>
  <c r="KV1572" i="156"/>
  <c r="KR1573" i="156"/>
  <c r="KS1573" i="156"/>
  <c r="KU1573" i="156"/>
  <c r="KV1573" i="156"/>
  <c r="KR1574" i="156"/>
  <c r="KS1574" i="156"/>
  <c r="KU1574" i="156"/>
  <c r="KV1574" i="156"/>
  <c r="KR1575" i="156"/>
  <c r="KS1575" i="156"/>
  <c r="KU1575" i="156"/>
  <c r="KV1575" i="156"/>
  <c r="KR1576" i="156"/>
  <c r="KS1576" i="156"/>
  <c r="KU1576" i="156"/>
  <c r="KV1576" i="156"/>
  <c r="KR1577" i="156"/>
  <c r="KS1577" i="156"/>
  <c r="KU1577" i="156"/>
  <c r="KV1577" i="156"/>
  <c r="KV1569" i="156"/>
  <c r="KU1569" i="156"/>
  <c r="KS1569" i="156"/>
  <c r="KR1569" i="156"/>
  <c r="IE814" i="156"/>
  <c r="ID814" i="156"/>
  <c r="IE813" i="156"/>
  <c r="ID813" i="156"/>
  <c r="IE812" i="156"/>
  <c r="ID812" i="156"/>
  <c r="IE811" i="156"/>
  <c r="ID811" i="156"/>
  <c r="IE810" i="156"/>
  <c r="ID810" i="156"/>
  <c r="IE809" i="156"/>
  <c r="ID809" i="156"/>
  <c r="IE808" i="156"/>
  <c r="ID808" i="156"/>
  <c r="IE807" i="156"/>
  <c r="ID807" i="156"/>
  <c r="IE806" i="156"/>
  <c r="ID806" i="156"/>
  <c r="IB814" i="156"/>
  <c r="IB813" i="156"/>
  <c r="IB812" i="156"/>
  <c r="IB811" i="156"/>
  <c r="IB810" i="156"/>
  <c r="IB809" i="156"/>
  <c r="IB808" i="156"/>
  <c r="IB807" i="156"/>
  <c r="IB806" i="156"/>
  <c r="GO603" i="156"/>
  <c r="HE600" i="156"/>
  <c r="HD600" i="156"/>
  <c r="HB600" i="156"/>
  <c r="HA600" i="156"/>
  <c r="GX600" i="156"/>
  <c r="GW600" i="156"/>
  <c r="GU600" i="156"/>
  <c r="GT600" i="156"/>
  <c r="GQ600" i="156"/>
  <c r="GP600" i="156"/>
  <c r="GN600" i="156"/>
  <c r="GM600" i="156"/>
  <c r="HE599" i="156"/>
  <c r="HD599" i="156"/>
  <c r="HB599" i="156"/>
  <c r="HA599" i="156"/>
  <c r="GX599" i="156"/>
  <c r="GW599" i="156"/>
  <c r="GU599" i="156"/>
  <c r="GT599" i="156"/>
  <c r="GQ599" i="156"/>
  <c r="GP599" i="156"/>
  <c r="GN599" i="156"/>
  <c r="GM599" i="156"/>
  <c r="HE598" i="156"/>
  <c r="HD598" i="156"/>
  <c r="HB598" i="156"/>
  <c r="HA598" i="156"/>
  <c r="GX598" i="156"/>
  <c r="GW598" i="156"/>
  <c r="GU598" i="156"/>
  <c r="GT598" i="156"/>
  <c r="GQ598" i="156"/>
  <c r="GP598" i="156"/>
  <c r="GN598" i="156"/>
  <c r="GM598" i="156"/>
  <c r="HE597" i="156"/>
  <c r="HD597" i="156"/>
  <c r="HB597" i="156"/>
  <c r="HA597" i="156"/>
  <c r="GX597" i="156"/>
  <c r="GW597" i="156"/>
  <c r="GU597" i="156"/>
  <c r="GT597" i="156"/>
  <c r="GQ597" i="156"/>
  <c r="GP597" i="156"/>
  <c r="GN597" i="156"/>
  <c r="GM597" i="156"/>
  <c r="HE596" i="156"/>
  <c r="HD596" i="156"/>
  <c r="HB596" i="156"/>
  <c r="HA596" i="156"/>
  <c r="GX596" i="156"/>
  <c r="GW596" i="156"/>
  <c r="GU596" i="156"/>
  <c r="GT596" i="156"/>
  <c r="GQ596" i="156"/>
  <c r="GP596" i="156"/>
  <c r="GN596" i="156"/>
  <c r="GM596" i="156"/>
  <c r="GO588" i="156"/>
  <c r="HE585" i="156"/>
  <c r="HD585" i="156"/>
  <c r="HB585" i="156"/>
  <c r="HA585" i="156"/>
  <c r="GX585" i="156"/>
  <c r="GW585" i="156"/>
  <c r="GU585" i="156"/>
  <c r="GT585" i="156"/>
  <c r="GQ585" i="156"/>
  <c r="GP585" i="156"/>
  <c r="GN585" i="156"/>
  <c r="GM585" i="156"/>
  <c r="HE584" i="156"/>
  <c r="HD584" i="156"/>
  <c r="HB584" i="156"/>
  <c r="HA584" i="156"/>
  <c r="GX584" i="156"/>
  <c r="GW584" i="156"/>
  <c r="GU584" i="156"/>
  <c r="GT584" i="156"/>
  <c r="GQ584" i="156"/>
  <c r="GP584" i="156"/>
  <c r="GN584" i="156"/>
  <c r="GM584" i="156"/>
  <c r="HE583" i="156"/>
  <c r="HD583" i="156"/>
  <c r="HB583" i="156"/>
  <c r="HA583" i="156"/>
  <c r="GX583" i="156"/>
  <c r="GW583" i="156"/>
  <c r="GU583" i="156"/>
  <c r="GT583" i="156"/>
  <c r="GQ583" i="156"/>
  <c r="GP583" i="156"/>
  <c r="GN583" i="156"/>
  <c r="GM583" i="156"/>
  <c r="HE582" i="156"/>
  <c r="HD582" i="156"/>
  <c r="HB582" i="156"/>
  <c r="HA582" i="156"/>
  <c r="GX582" i="156"/>
  <c r="GW582" i="156"/>
  <c r="GU582" i="156"/>
  <c r="GT582" i="156"/>
  <c r="GQ582" i="156"/>
  <c r="GP582" i="156"/>
  <c r="GN582" i="156"/>
  <c r="GM582" i="156"/>
  <c r="HE581" i="156"/>
  <c r="HD581" i="156"/>
  <c r="HB581" i="156"/>
  <c r="HA581" i="156"/>
  <c r="GX581" i="156"/>
  <c r="GW581" i="156"/>
  <c r="GU581" i="156"/>
  <c r="GT581" i="156"/>
  <c r="GQ581" i="156"/>
  <c r="GP581" i="156"/>
  <c r="GN581" i="156"/>
  <c r="GM581" i="156"/>
  <c r="GH548" i="156"/>
  <c r="GG548" i="156"/>
  <c r="GF548" i="156"/>
  <c r="GE548" i="156"/>
  <c r="GD548" i="156"/>
  <c r="GC548" i="156"/>
  <c r="GB548" i="156"/>
  <c r="GA548" i="156"/>
  <c r="FY548" i="156"/>
  <c r="FX548" i="156"/>
  <c r="FW548" i="156"/>
  <c r="FV548" i="156"/>
  <c r="GH547" i="156"/>
  <c r="GG547" i="156"/>
  <c r="GF547" i="156"/>
  <c r="GE547" i="156"/>
  <c r="GD547" i="156"/>
  <c r="GC547" i="156"/>
  <c r="GB547" i="156"/>
  <c r="GA547" i="156"/>
  <c r="FY547" i="156"/>
  <c r="FX547" i="156"/>
  <c r="FW547" i="156"/>
  <c r="FV547" i="156"/>
  <c r="FR539" i="156"/>
  <c r="FQ539" i="156"/>
  <c r="FP539" i="156"/>
  <c r="FR538" i="156"/>
  <c r="FQ538" i="156"/>
  <c r="FP538" i="156"/>
  <c r="FR537" i="156"/>
  <c r="FQ537" i="156"/>
  <c r="FP537" i="156"/>
  <c r="FR536" i="156"/>
  <c r="FQ536" i="156"/>
  <c r="FP536" i="156"/>
  <c r="FR535" i="156"/>
  <c r="FQ535" i="156"/>
  <c r="FP535" i="156"/>
  <c r="FR534" i="156"/>
  <c r="FQ534" i="156"/>
  <c r="FP534" i="156"/>
  <c r="FR533" i="156"/>
  <c r="FQ533" i="156"/>
  <c r="FP533" i="156"/>
  <c r="FR532" i="156"/>
  <c r="FQ532" i="156"/>
  <c r="FP532" i="156"/>
  <c r="FP530" i="156"/>
  <c r="FP529" i="156"/>
  <c r="FP528" i="156"/>
  <c r="FP527" i="156"/>
  <c r="ER519" i="156"/>
  <c r="EP519" i="156"/>
  <c r="EO519" i="156"/>
  <c r="EL519" i="156"/>
  <c r="EJ519" i="156"/>
  <c r="EI519" i="156"/>
  <c r="EF519" i="156"/>
  <c r="ER518" i="156"/>
  <c r="EP518" i="156"/>
  <c r="EO518" i="156"/>
  <c r="EL518" i="156"/>
  <c r="EJ518" i="156"/>
  <c r="EI518" i="156"/>
  <c r="EF518" i="156"/>
  <c r="ER517" i="156"/>
  <c r="EP517" i="156"/>
  <c r="EO517" i="156"/>
  <c r="EL517" i="156"/>
  <c r="EJ517" i="156"/>
  <c r="EI517" i="156"/>
  <c r="EF517" i="156"/>
  <c r="ER516" i="156"/>
  <c r="EP516" i="156"/>
  <c r="EO516" i="156"/>
  <c r="EL516" i="156"/>
  <c r="EJ516" i="156"/>
  <c r="EI516" i="156"/>
  <c r="EF516" i="156"/>
  <c r="ER515" i="156"/>
  <c r="EP515" i="156"/>
  <c r="EO515" i="156"/>
  <c r="EL515" i="156"/>
  <c r="EJ515" i="156"/>
  <c r="EI515" i="156"/>
  <c r="EF515" i="156"/>
  <c r="ER514" i="156"/>
  <c r="EP514" i="156"/>
  <c r="EO514" i="156"/>
  <c r="EL514" i="156"/>
  <c r="EJ514" i="156"/>
  <c r="EI514" i="156"/>
  <c r="EF514" i="156"/>
  <c r="ER513" i="156"/>
  <c r="EP513" i="156"/>
  <c r="EO513" i="156"/>
  <c r="EL513" i="156"/>
  <c r="EJ513" i="156"/>
  <c r="EI513" i="156"/>
  <c r="EF513" i="156"/>
  <c r="ER512" i="156"/>
  <c r="EP512" i="156"/>
  <c r="EO512" i="156"/>
  <c r="EL512" i="156"/>
  <c r="EJ512" i="156"/>
  <c r="EI512" i="156"/>
  <c r="EF512" i="156"/>
  <c r="ER510" i="156"/>
  <c r="EP510" i="156"/>
  <c r="EO510" i="156"/>
  <c r="EL510" i="156"/>
  <c r="EJ510" i="156"/>
  <c r="EI510" i="156"/>
  <c r="EF510" i="156"/>
  <c r="ER509" i="156"/>
  <c r="EP509" i="156"/>
  <c r="EO509" i="156"/>
  <c r="EL509" i="156"/>
  <c r="EJ509" i="156"/>
  <c r="EI509" i="156"/>
  <c r="EF509" i="156"/>
  <c r="ER508" i="156"/>
  <c r="EP508" i="156"/>
  <c r="EO508" i="156"/>
  <c r="EL508" i="156"/>
  <c r="EJ508" i="156"/>
  <c r="EI508" i="156"/>
  <c r="EF508" i="156"/>
  <c r="ER507" i="156"/>
  <c r="EP507" i="156"/>
  <c r="EO507" i="156"/>
  <c r="EL507" i="156"/>
  <c r="EJ507" i="156"/>
  <c r="EI507" i="156"/>
  <c r="EA478" i="156"/>
  <c r="DZ478" i="156"/>
  <c r="DY478" i="156"/>
  <c r="DX478" i="156"/>
  <c r="DW478" i="156"/>
  <c r="DV478" i="156"/>
  <c r="DU478" i="156"/>
  <c r="DT478" i="156"/>
  <c r="DR478" i="156"/>
  <c r="DQ478" i="156"/>
  <c r="DP478" i="156"/>
  <c r="DO478" i="156"/>
  <c r="EA477" i="156"/>
  <c r="DZ477" i="156"/>
  <c r="DY477" i="156"/>
  <c r="DX477" i="156"/>
  <c r="DW477" i="156"/>
  <c r="DV477" i="156"/>
  <c r="DU477" i="156"/>
  <c r="DT477" i="156"/>
  <c r="DR477" i="156"/>
  <c r="DQ477" i="156"/>
  <c r="DP477" i="156"/>
  <c r="DO477" i="156"/>
  <c r="DD461" i="156"/>
  <c r="DE461" i="156"/>
  <c r="DF461" i="156"/>
  <c r="DG461" i="156"/>
  <c r="DH461" i="156"/>
  <c r="DI461" i="156"/>
  <c r="DJ461" i="156"/>
  <c r="DK461" i="156"/>
  <c r="DL461" i="156"/>
  <c r="DD462" i="156"/>
  <c r="DE462" i="156"/>
  <c r="DF462" i="156"/>
  <c r="DG462" i="156"/>
  <c r="DH462" i="156"/>
  <c r="DI462" i="156"/>
  <c r="DJ462" i="156"/>
  <c r="DK462" i="156"/>
  <c r="DL462" i="156"/>
  <c r="DD463" i="156"/>
  <c r="DE463" i="156"/>
  <c r="DF463" i="156"/>
  <c r="DG463" i="156"/>
  <c r="DH463" i="156"/>
  <c r="DI463" i="156"/>
  <c r="DJ463" i="156"/>
  <c r="DK463" i="156"/>
  <c r="DL463" i="156"/>
  <c r="DD464" i="156"/>
  <c r="DE464" i="156"/>
  <c r="DF464" i="156"/>
  <c r="DG464" i="156"/>
  <c r="DH464" i="156"/>
  <c r="DI464" i="156"/>
  <c r="DJ464" i="156"/>
  <c r="DK464" i="156"/>
  <c r="DL464" i="156"/>
  <c r="DD465" i="156"/>
  <c r="DE465" i="156"/>
  <c r="DF465" i="156"/>
  <c r="DG465" i="156"/>
  <c r="DH465" i="156"/>
  <c r="DI465" i="156"/>
  <c r="DJ465" i="156"/>
  <c r="DK465" i="156"/>
  <c r="DL465" i="156"/>
  <c r="DD466" i="156"/>
  <c r="DE466" i="156"/>
  <c r="DF466" i="156"/>
  <c r="DG466" i="156"/>
  <c r="DH466" i="156"/>
  <c r="DI466" i="156"/>
  <c r="DJ466" i="156"/>
  <c r="DK466" i="156"/>
  <c r="DL466" i="156"/>
  <c r="DD467" i="156"/>
  <c r="DE467" i="156"/>
  <c r="DF467" i="156"/>
  <c r="DG467" i="156"/>
  <c r="DH467" i="156"/>
  <c r="DI467" i="156"/>
  <c r="DJ467" i="156"/>
  <c r="DK467" i="156"/>
  <c r="DL467" i="156"/>
  <c r="DD468" i="156"/>
  <c r="DE468" i="156"/>
  <c r="DF468" i="156"/>
  <c r="DG468" i="156"/>
  <c r="DH468" i="156"/>
  <c r="DI468" i="156"/>
  <c r="DJ468" i="156"/>
  <c r="DK468" i="156"/>
  <c r="DL468" i="156"/>
  <c r="DD469" i="156"/>
  <c r="DE469" i="156"/>
  <c r="DF469" i="156"/>
  <c r="DG469" i="156"/>
  <c r="DH469" i="156"/>
  <c r="DI469" i="156"/>
  <c r="DJ469" i="156"/>
  <c r="DK469" i="156"/>
  <c r="DL469" i="156"/>
  <c r="DD470" i="156"/>
  <c r="DE470" i="156"/>
  <c r="DF470" i="156"/>
  <c r="DG470" i="156"/>
  <c r="DH470" i="156"/>
  <c r="DI470" i="156"/>
  <c r="DJ470" i="156"/>
  <c r="DK470" i="156"/>
  <c r="DL470" i="156"/>
  <c r="DD471" i="156"/>
  <c r="DE471" i="156"/>
  <c r="DF471" i="156"/>
  <c r="DG471" i="156"/>
  <c r="DH471" i="156"/>
  <c r="DI471" i="156"/>
  <c r="DJ471" i="156"/>
  <c r="DK471" i="156"/>
  <c r="DL471" i="156"/>
  <c r="DL460" i="156"/>
  <c r="DK460" i="156"/>
  <c r="DJ460" i="156"/>
  <c r="DI460" i="156"/>
  <c r="DH460" i="156"/>
  <c r="DG460" i="156"/>
  <c r="DF460" i="156"/>
  <c r="DE460" i="156"/>
  <c r="DD460" i="156"/>
  <c r="CN454" i="156"/>
  <c r="CS452" i="156"/>
  <c r="CR452" i="156"/>
  <c r="CQ452" i="156"/>
  <c r="CS451" i="156"/>
  <c r="CR451" i="156"/>
  <c r="CQ451" i="156"/>
  <c r="CZ450" i="156"/>
  <c r="CV450" i="156"/>
  <c r="CT450" i="156"/>
  <c r="CS450" i="156"/>
  <c r="CR450" i="156"/>
  <c r="CQ450" i="156"/>
  <c r="CZ449" i="156"/>
  <c r="CV449" i="156"/>
  <c r="CT449" i="156"/>
  <c r="CS449" i="156"/>
  <c r="CR449" i="156"/>
  <c r="CQ449" i="156"/>
  <c r="CZ448" i="156"/>
  <c r="CV448" i="156"/>
  <c r="CT448" i="156"/>
  <c r="CS448" i="156"/>
  <c r="CR448" i="156"/>
  <c r="CQ448" i="156"/>
  <c r="CZ447" i="156"/>
  <c r="CV447" i="156"/>
  <c r="CT447" i="156"/>
  <c r="CS447" i="156"/>
  <c r="CR447" i="156"/>
  <c r="CQ447" i="156"/>
  <c r="CZ446" i="156"/>
  <c r="CV446" i="156"/>
  <c r="CT446" i="156"/>
  <c r="CS446" i="156"/>
  <c r="CR446" i="156"/>
  <c r="CQ446" i="156"/>
  <c r="CZ445" i="156"/>
  <c r="CV445" i="156"/>
  <c r="CT445" i="156"/>
  <c r="CS445" i="156"/>
  <c r="CR445" i="156"/>
  <c r="CQ445" i="156"/>
  <c r="CZ444" i="156"/>
  <c r="CV444" i="156"/>
  <c r="CT444" i="156"/>
  <c r="CS444" i="156"/>
  <c r="CR444" i="156"/>
  <c r="CQ444" i="156"/>
  <c r="CZ443" i="156"/>
  <c r="CV443" i="156"/>
  <c r="CT443" i="156"/>
  <c r="CS443" i="156"/>
  <c r="CR443" i="156"/>
  <c r="CQ443" i="156"/>
  <c r="CS442" i="156"/>
  <c r="CR442" i="156"/>
  <c r="CQ442" i="156"/>
  <c r="CZ441" i="156"/>
  <c r="CV441" i="156"/>
  <c r="CT441" i="156"/>
  <c r="CS441" i="156"/>
  <c r="CR441" i="156"/>
  <c r="CQ441" i="156"/>
  <c r="CZ440" i="156"/>
  <c r="CV440" i="156"/>
  <c r="CT440" i="156"/>
  <c r="CS440" i="156"/>
  <c r="CR440" i="156"/>
  <c r="CQ440" i="156"/>
  <c r="CZ439" i="156"/>
  <c r="CV439" i="156"/>
  <c r="CT439" i="156"/>
  <c r="CS439" i="156"/>
  <c r="CR439" i="156"/>
  <c r="CQ439" i="156"/>
  <c r="CZ438" i="156"/>
  <c r="CV438" i="156"/>
  <c r="CT438" i="156"/>
  <c r="CS438" i="156"/>
  <c r="CR438" i="156"/>
  <c r="CQ438" i="156"/>
  <c r="CD423" i="156"/>
  <c r="CC421" i="156"/>
  <c r="CD421" i="156"/>
  <c r="CE421" i="156"/>
  <c r="CF421" i="156"/>
  <c r="CG421" i="156"/>
  <c r="CH421" i="156"/>
  <c r="CI421" i="156"/>
  <c r="CJ421" i="156"/>
  <c r="CK421" i="156"/>
  <c r="CC422" i="156"/>
  <c r="CD422" i="156"/>
  <c r="CE422" i="156"/>
  <c r="CF422" i="156"/>
  <c r="CG422" i="156"/>
  <c r="CH422" i="156"/>
  <c r="CI422" i="156"/>
  <c r="CJ422" i="156"/>
  <c r="CK422" i="156"/>
  <c r="CC423" i="156"/>
  <c r="CE423" i="156"/>
  <c r="CF423" i="156"/>
  <c r="CG423" i="156"/>
  <c r="CH423" i="156"/>
  <c r="CI423" i="156"/>
  <c r="CJ423" i="156"/>
  <c r="CK423" i="156"/>
  <c r="CC424" i="156"/>
  <c r="CD424" i="156"/>
  <c r="CE424" i="156"/>
  <c r="CF424" i="156"/>
  <c r="CG424" i="156"/>
  <c r="CH424" i="156"/>
  <c r="CI424" i="156"/>
  <c r="CJ424" i="156"/>
  <c r="CK424" i="156"/>
  <c r="CC425" i="156"/>
  <c r="CD425" i="156"/>
  <c r="CE425" i="156"/>
  <c r="CF425" i="156"/>
  <c r="CG425" i="156"/>
  <c r="CH425" i="156"/>
  <c r="CI425" i="156"/>
  <c r="CJ425" i="156"/>
  <c r="CK425" i="156"/>
  <c r="CC426" i="156"/>
  <c r="CD426" i="156"/>
  <c r="CE426" i="156"/>
  <c r="CF426" i="156"/>
  <c r="CG426" i="156"/>
  <c r="CH426" i="156"/>
  <c r="CI426" i="156"/>
  <c r="CJ426" i="156"/>
  <c r="CK426" i="156"/>
  <c r="CC427" i="156"/>
  <c r="CD427" i="156"/>
  <c r="CE427" i="156"/>
  <c r="CF427" i="156"/>
  <c r="CG427" i="156"/>
  <c r="CH427" i="156"/>
  <c r="CI427" i="156"/>
  <c r="CJ427" i="156"/>
  <c r="CK427" i="156"/>
  <c r="CC428" i="156"/>
  <c r="CD428" i="156"/>
  <c r="CE428" i="156"/>
  <c r="CF428" i="156"/>
  <c r="CG428" i="156"/>
  <c r="CH428" i="156"/>
  <c r="CI428" i="156"/>
  <c r="CJ428" i="156"/>
  <c r="CK428" i="156"/>
  <c r="CC429" i="156"/>
  <c r="CD429" i="156"/>
  <c r="CE429" i="156"/>
  <c r="CF429" i="156"/>
  <c r="CG429" i="156"/>
  <c r="CH429" i="156"/>
  <c r="CI429" i="156"/>
  <c r="CJ429" i="156"/>
  <c r="CK429" i="156"/>
  <c r="CC430" i="156"/>
  <c r="CD430" i="156"/>
  <c r="CE430" i="156"/>
  <c r="CF430" i="156"/>
  <c r="CG430" i="156"/>
  <c r="CH430" i="156"/>
  <c r="CI430" i="156"/>
  <c r="CJ430" i="156"/>
  <c r="CK430" i="156"/>
  <c r="CC431" i="156"/>
  <c r="CD431" i="156"/>
  <c r="CE431" i="156"/>
  <c r="CF431" i="156"/>
  <c r="CG431" i="156"/>
  <c r="CH431" i="156"/>
  <c r="CI431" i="156"/>
  <c r="CJ431" i="156"/>
  <c r="CK431" i="156"/>
  <c r="CK420" i="156"/>
  <c r="CJ420" i="156"/>
  <c r="CI420" i="156"/>
  <c r="CH420" i="156"/>
  <c r="CG420" i="156"/>
  <c r="CF420" i="156"/>
  <c r="CE420" i="156"/>
  <c r="CD420" i="156"/>
  <c r="CC420" i="156"/>
  <c r="BM414" i="156"/>
  <c r="BY410" i="156"/>
  <c r="BU410" i="156"/>
  <c r="BS410" i="156"/>
  <c r="BQ410" i="156"/>
  <c r="BO410" i="156"/>
  <c r="BN410" i="156"/>
  <c r="BY409" i="156"/>
  <c r="BU409" i="156"/>
  <c r="BS409" i="156"/>
  <c r="BQ409" i="156"/>
  <c r="BO409" i="156"/>
  <c r="BN409" i="156"/>
  <c r="BY408" i="156"/>
  <c r="BU408" i="156"/>
  <c r="BS408" i="156"/>
  <c r="BQ408" i="156"/>
  <c r="BO408" i="156"/>
  <c r="BN408" i="156"/>
  <c r="BY407" i="156"/>
  <c r="BU407" i="156"/>
  <c r="BS407" i="156"/>
  <c r="BQ407" i="156"/>
  <c r="BO407" i="156"/>
  <c r="BN407" i="156"/>
  <c r="BY406" i="156"/>
  <c r="BU406" i="156"/>
  <c r="BS406" i="156"/>
  <c r="BQ406" i="156"/>
  <c r="BO406" i="156"/>
  <c r="BN406" i="156"/>
  <c r="BY405" i="156"/>
  <c r="BU405" i="156"/>
  <c r="BS405" i="156"/>
  <c r="BQ405" i="156"/>
  <c r="BO405" i="156"/>
  <c r="BN405" i="156"/>
  <c r="BY404" i="156"/>
  <c r="BU404" i="156"/>
  <c r="BS404" i="156"/>
  <c r="BQ404" i="156"/>
  <c r="BO404" i="156"/>
  <c r="BN404" i="156"/>
  <c r="BY403" i="156"/>
  <c r="BU403" i="156"/>
  <c r="BS403" i="156"/>
  <c r="BQ403" i="156"/>
  <c r="BO403" i="156"/>
  <c r="BN403" i="156"/>
  <c r="BY401" i="156"/>
  <c r="BU401" i="156"/>
  <c r="BS401" i="156"/>
  <c r="BQ401" i="156"/>
  <c r="BO401" i="156"/>
  <c r="BN401" i="156"/>
  <c r="BY400" i="156"/>
  <c r="BU400" i="156"/>
  <c r="BS400" i="156"/>
  <c r="BQ400" i="156"/>
  <c r="BO400" i="156"/>
  <c r="BN400" i="156"/>
  <c r="BY399" i="156"/>
  <c r="BU399" i="156"/>
  <c r="BS399" i="156"/>
  <c r="BQ399" i="156"/>
  <c r="BO399" i="156"/>
  <c r="BN399" i="156"/>
  <c r="BY398" i="156"/>
  <c r="BU398" i="156"/>
  <c r="BS398" i="156"/>
  <c r="BQ398" i="156"/>
  <c r="BO398" i="156"/>
  <c r="BN398" i="156"/>
  <c r="AE153" i="156"/>
  <c r="AF153" i="156"/>
  <c r="AE154" i="156"/>
  <c r="AF154" i="156"/>
  <c r="AE155" i="156"/>
  <c r="AF155" i="156"/>
  <c r="AE156" i="156"/>
  <c r="AF156" i="156"/>
  <c r="AE157" i="156"/>
  <c r="AF157" i="156"/>
  <c r="AE158" i="156"/>
  <c r="AF158" i="156"/>
  <c r="AE159" i="156"/>
  <c r="AF159" i="156"/>
  <c r="AE160" i="156"/>
  <c r="AF160" i="156"/>
  <c r="AE161" i="156"/>
  <c r="AF161" i="156"/>
  <c r="AE162" i="156"/>
  <c r="AF162" i="156"/>
  <c r="AE163" i="156"/>
  <c r="AF163" i="156"/>
  <c r="AE164" i="156"/>
  <c r="AF164" i="156"/>
  <c r="AE165" i="156"/>
  <c r="AF165" i="156"/>
  <c r="AE166" i="156"/>
  <c r="AF166" i="156"/>
  <c r="AE167" i="156"/>
  <c r="AF167" i="156"/>
  <c r="AE168" i="156"/>
  <c r="AF168" i="156"/>
  <c r="AE169" i="156"/>
  <c r="AF169" i="156"/>
  <c r="AF152" i="156"/>
  <c r="AE152" i="156"/>
  <c r="AC169" i="156"/>
  <c r="AC168" i="156"/>
  <c r="AC167" i="156"/>
  <c r="AC166" i="156"/>
  <c r="AC165" i="156"/>
  <c r="AC164" i="156"/>
  <c r="AC163" i="156"/>
  <c r="AC162" i="156"/>
  <c r="AC161" i="156"/>
  <c r="AC160" i="156"/>
  <c r="AC159" i="156"/>
  <c r="AC158" i="156"/>
  <c r="AC157" i="156"/>
  <c r="AC156" i="156"/>
  <c r="AC155" i="156"/>
  <c r="AC154" i="156"/>
  <c r="AC153" i="156"/>
  <c r="AC152" i="156"/>
  <c r="ID815" i="156" l="1"/>
  <c r="IB815" i="156"/>
  <c r="AE170" i="156"/>
  <c r="AC170" i="156"/>
  <c r="HP1414" i="154"/>
  <c r="FL745" i="154"/>
  <c r="FM748" i="154"/>
  <c r="FL748" i="154"/>
  <c r="FM747" i="154"/>
  <c r="FL747" i="154"/>
  <c r="FM746" i="154"/>
  <c r="FL746" i="154"/>
  <c r="FM745" i="154"/>
  <c r="FM744" i="154"/>
  <c r="FL744" i="154"/>
  <c r="FM743" i="154"/>
  <c r="FL743" i="154"/>
  <c r="FM742" i="154"/>
  <c r="FL742" i="154"/>
  <c r="FM741" i="154"/>
  <c r="FL741" i="154"/>
  <c r="FM740" i="154"/>
  <c r="FL740" i="154"/>
  <c r="FJ748" i="154"/>
  <c r="FJ747" i="154"/>
  <c r="FJ746" i="154"/>
  <c r="FJ745" i="154"/>
  <c r="FJ744" i="154"/>
  <c r="FJ743" i="154"/>
  <c r="FJ742" i="154"/>
  <c r="FJ741" i="154"/>
  <c r="FJ740" i="154"/>
  <c r="DQ518" i="154"/>
  <c r="DO518" i="154"/>
  <c r="DN518" i="154"/>
  <c r="DK518" i="154"/>
  <c r="DI518" i="154"/>
  <c r="DH518" i="154"/>
  <c r="DE518" i="154"/>
  <c r="DQ517" i="154"/>
  <c r="DO517" i="154"/>
  <c r="DN517" i="154"/>
  <c r="DK517" i="154"/>
  <c r="DI517" i="154"/>
  <c r="DH517" i="154"/>
  <c r="DE517" i="154"/>
  <c r="DQ516" i="154"/>
  <c r="DO516" i="154"/>
  <c r="DN516" i="154"/>
  <c r="DK516" i="154"/>
  <c r="DI516" i="154"/>
  <c r="DH516" i="154"/>
  <c r="DE516" i="154"/>
  <c r="DQ515" i="154"/>
  <c r="DO515" i="154"/>
  <c r="DN515" i="154"/>
  <c r="DK515" i="154"/>
  <c r="DI515" i="154"/>
  <c r="DH515" i="154"/>
  <c r="DE515" i="154"/>
  <c r="DQ514" i="154"/>
  <c r="DO514" i="154"/>
  <c r="DN514" i="154"/>
  <c r="DK514" i="154"/>
  <c r="DI514" i="154"/>
  <c r="DH514" i="154"/>
  <c r="DE514" i="154"/>
  <c r="DQ513" i="154"/>
  <c r="DO513" i="154"/>
  <c r="DN513" i="154"/>
  <c r="DK513" i="154"/>
  <c r="DI513" i="154"/>
  <c r="DH513" i="154"/>
  <c r="DE513" i="154"/>
  <c r="DQ512" i="154"/>
  <c r="DO512" i="154"/>
  <c r="DN512" i="154"/>
  <c r="DK512" i="154"/>
  <c r="DI512" i="154"/>
  <c r="DH512" i="154"/>
  <c r="DE512" i="154"/>
  <c r="DQ511" i="154"/>
  <c r="DO511" i="154"/>
  <c r="DN511" i="154"/>
  <c r="DK511" i="154"/>
  <c r="DI511" i="154"/>
  <c r="DH511" i="154"/>
  <c r="DE511" i="154"/>
  <c r="DQ509" i="154"/>
  <c r="DO509" i="154"/>
  <c r="DN509" i="154"/>
  <c r="DK509" i="154"/>
  <c r="DI509" i="154"/>
  <c r="DH509" i="154"/>
  <c r="DE509" i="154"/>
  <c r="DQ508" i="154"/>
  <c r="DO508" i="154"/>
  <c r="DN508" i="154"/>
  <c r="DK508" i="154"/>
  <c r="DI508" i="154"/>
  <c r="DH508" i="154"/>
  <c r="DE508" i="154"/>
  <c r="DQ507" i="154"/>
  <c r="DO507" i="154"/>
  <c r="DN507" i="154"/>
  <c r="DK507" i="154"/>
  <c r="DI507" i="154"/>
  <c r="DH507" i="154"/>
  <c r="DE507" i="154"/>
  <c r="DQ506" i="154"/>
  <c r="DO506" i="154"/>
  <c r="DN506" i="154"/>
  <c r="DK506" i="154"/>
  <c r="DI506" i="154"/>
  <c r="DH506" i="154"/>
  <c r="DE506" i="154"/>
  <c r="CZ477" i="154"/>
  <c r="CY477" i="154"/>
  <c r="CX477" i="154"/>
  <c r="CW477" i="154"/>
  <c r="CV477" i="154"/>
  <c r="CU477" i="154"/>
  <c r="CT477" i="154"/>
  <c r="CS477" i="154"/>
  <c r="CQ477" i="154"/>
  <c r="CP477" i="154"/>
  <c r="CO477" i="154"/>
  <c r="CN477" i="154"/>
  <c r="CZ476" i="154"/>
  <c r="CY476" i="154"/>
  <c r="CX476" i="154"/>
  <c r="CW476" i="154"/>
  <c r="CV476" i="154"/>
  <c r="CU476" i="154"/>
  <c r="CT476" i="154"/>
  <c r="CS476" i="154"/>
  <c r="CQ476" i="154"/>
  <c r="CP476" i="154"/>
  <c r="CO476" i="154"/>
  <c r="CN476" i="154"/>
  <c r="CK470" i="154"/>
  <c r="CJ470" i="154"/>
  <c r="CI470" i="154"/>
  <c r="CH470" i="154"/>
  <c r="CG470" i="154"/>
  <c r="CF470" i="154"/>
  <c r="CE470" i="154"/>
  <c r="CD470" i="154"/>
  <c r="CC470" i="154"/>
  <c r="CK469" i="154"/>
  <c r="CJ469" i="154"/>
  <c r="CI469" i="154"/>
  <c r="CH469" i="154"/>
  <c r="CG469" i="154"/>
  <c r="CF469" i="154"/>
  <c r="CE469" i="154"/>
  <c r="CD469" i="154"/>
  <c r="CC469" i="154"/>
  <c r="CK468" i="154"/>
  <c r="CJ468" i="154"/>
  <c r="CI468" i="154"/>
  <c r="CH468" i="154"/>
  <c r="CG468" i="154"/>
  <c r="CF468" i="154"/>
  <c r="CE468" i="154"/>
  <c r="CD468" i="154"/>
  <c r="CC468" i="154"/>
  <c r="CK467" i="154"/>
  <c r="CJ467" i="154"/>
  <c r="CI467" i="154"/>
  <c r="CH467" i="154"/>
  <c r="CG467" i="154"/>
  <c r="CF467" i="154"/>
  <c r="CE467" i="154"/>
  <c r="CD467" i="154"/>
  <c r="CC467" i="154"/>
  <c r="CK466" i="154"/>
  <c r="CJ466" i="154"/>
  <c r="CI466" i="154"/>
  <c r="CH466" i="154"/>
  <c r="CG466" i="154"/>
  <c r="CF466" i="154"/>
  <c r="CE466" i="154"/>
  <c r="CD466" i="154"/>
  <c r="CC466" i="154"/>
  <c r="CK465" i="154"/>
  <c r="CJ465" i="154"/>
  <c r="CI465" i="154"/>
  <c r="CH465" i="154"/>
  <c r="CG465" i="154"/>
  <c r="CF465" i="154"/>
  <c r="CE465" i="154"/>
  <c r="CD465" i="154"/>
  <c r="CC465" i="154"/>
  <c r="CK464" i="154"/>
  <c r="CJ464" i="154"/>
  <c r="CI464" i="154"/>
  <c r="CH464" i="154"/>
  <c r="CG464" i="154"/>
  <c r="CF464" i="154"/>
  <c r="CE464" i="154"/>
  <c r="CD464" i="154"/>
  <c r="CC464" i="154"/>
  <c r="CK463" i="154"/>
  <c r="CJ463" i="154"/>
  <c r="CI463" i="154"/>
  <c r="CH463" i="154"/>
  <c r="CG463" i="154"/>
  <c r="CF463" i="154"/>
  <c r="CE463" i="154"/>
  <c r="CD463" i="154"/>
  <c r="CC463" i="154"/>
  <c r="CK462" i="154"/>
  <c r="CJ462" i="154"/>
  <c r="CI462" i="154"/>
  <c r="CH462" i="154"/>
  <c r="CG462" i="154"/>
  <c r="CF462" i="154"/>
  <c r="CE462" i="154"/>
  <c r="CD462" i="154"/>
  <c r="CC462" i="154"/>
  <c r="CK461" i="154"/>
  <c r="CJ461" i="154"/>
  <c r="CI461" i="154"/>
  <c r="CH461" i="154"/>
  <c r="CG461" i="154"/>
  <c r="CF461" i="154"/>
  <c r="CE461" i="154"/>
  <c r="CD461" i="154"/>
  <c r="CC461" i="154"/>
  <c r="CK460" i="154"/>
  <c r="CJ460" i="154"/>
  <c r="CI460" i="154"/>
  <c r="CH460" i="154"/>
  <c r="CG460" i="154"/>
  <c r="CF460" i="154"/>
  <c r="CE460" i="154"/>
  <c r="CD460" i="154"/>
  <c r="CC460" i="154"/>
  <c r="CK459" i="154"/>
  <c r="CJ459" i="154"/>
  <c r="CI459" i="154"/>
  <c r="CH459" i="154"/>
  <c r="CG459" i="154"/>
  <c r="CF459" i="154"/>
  <c r="CE459" i="154"/>
  <c r="CD459" i="154"/>
  <c r="CC459" i="154"/>
  <c r="BM453" i="154"/>
  <c r="BY449" i="154"/>
  <c r="BU449" i="154"/>
  <c r="BS449" i="154"/>
  <c r="BQ449" i="154"/>
  <c r="BO449" i="154"/>
  <c r="BN449" i="154"/>
  <c r="BY448" i="154"/>
  <c r="BU448" i="154"/>
  <c r="BS448" i="154"/>
  <c r="BQ448" i="154"/>
  <c r="BO448" i="154"/>
  <c r="BN448" i="154"/>
  <c r="BY447" i="154"/>
  <c r="BU447" i="154"/>
  <c r="BS447" i="154"/>
  <c r="BQ447" i="154"/>
  <c r="BO447" i="154"/>
  <c r="BN447" i="154"/>
  <c r="BY446" i="154"/>
  <c r="BU446" i="154"/>
  <c r="BS446" i="154"/>
  <c r="BQ446" i="154"/>
  <c r="BO446" i="154"/>
  <c r="BN446" i="154"/>
  <c r="BY445" i="154"/>
  <c r="BU445" i="154"/>
  <c r="BS445" i="154"/>
  <c r="BQ445" i="154"/>
  <c r="BO445" i="154"/>
  <c r="BN445" i="154"/>
  <c r="BY444" i="154"/>
  <c r="BU444" i="154"/>
  <c r="BS444" i="154"/>
  <c r="BQ444" i="154"/>
  <c r="BO444" i="154"/>
  <c r="BN444" i="154"/>
  <c r="BY443" i="154"/>
  <c r="BU443" i="154"/>
  <c r="BS443" i="154"/>
  <c r="BQ443" i="154"/>
  <c r="BO443" i="154"/>
  <c r="BN443" i="154"/>
  <c r="BY442" i="154"/>
  <c r="BU442" i="154"/>
  <c r="BS442" i="154"/>
  <c r="BQ442" i="154"/>
  <c r="BO442" i="154"/>
  <c r="BN442" i="154"/>
  <c r="BY440" i="154"/>
  <c r="BU440" i="154"/>
  <c r="BS440" i="154"/>
  <c r="BQ440" i="154"/>
  <c r="BO440" i="154"/>
  <c r="BN440" i="154"/>
  <c r="BY439" i="154"/>
  <c r="BU439" i="154"/>
  <c r="BS439" i="154"/>
  <c r="BQ439" i="154"/>
  <c r="BO439" i="154"/>
  <c r="BN439" i="154"/>
  <c r="BY438" i="154"/>
  <c r="BU438" i="154"/>
  <c r="BS438" i="154"/>
  <c r="BQ438" i="154"/>
  <c r="BO438" i="154"/>
  <c r="BN438" i="154"/>
  <c r="BY437" i="154"/>
  <c r="BU437" i="154"/>
  <c r="BS437" i="154"/>
  <c r="BQ437" i="154"/>
  <c r="BO437" i="154"/>
  <c r="BN437" i="154"/>
  <c r="AF184" i="154"/>
  <c r="AE184" i="154"/>
  <c r="AF183" i="154"/>
  <c r="AE183" i="154"/>
  <c r="AF182" i="154"/>
  <c r="AE182" i="154"/>
  <c r="AF181" i="154"/>
  <c r="AE181" i="154"/>
  <c r="AF180" i="154"/>
  <c r="AE180" i="154"/>
  <c r="AF179" i="154"/>
  <c r="AE179" i="154"/>
  <c r="AF178" i="154"/>
  <c r="AE178" i="154"/>
  <c r="AF177" i="154"/>
  <c r="AE177" i="154"/>
  <c r="AF176" i="154"/>
  <c r="AE176" i="154"/>
  <c r="AF175" i="154"/>
  <c r="AE175" i="154"/>
  <c r="AF174" i="154"/>
  <c r="AE174" i="154"/>
  <c r="AF173" i="154"/>
  <c r="AE173" i="154"/>
  <c r="AF172" i="154"/>
  <c r="AE172" i="154"/>
  <c r="AF171" i="154"/>
  <c r="AE171" i="154"/>
  <c r="AF170" i="154"/>
  <c r="AE170" i="154"/>
  <c r="AF169" i="154"/>
  <c r="AE169" i="154"/>
  <c r="AF168" i="154"/>
  <c r="AE168" i="154"/>
  <c r="AF167" i="154"/>
  <c r="AE167" i="154"/>
  <c r="AC184" i="154"/>
  <c r="AC183" i="154"/>
  <c r="AC182" i="154"/>
  <c r="AC181" i="154"/>
  <c r="AC180" i="154"/>
  <c r="AC179" i="154"/>
  <c r="AC178" i="154"/>
  <c r="AC177" i="154"/>
  <c r="AC176" i="154"/>
  <c r="AC175" i="154"/>
  <c r="AC174" i="154"/>
  <c r="AC173" i="154"/>
  <c r="AC172" i="154"/>
  <c r="AC171" i="154"/>
  <c r="AC170" i="154"/>
  <c r="AC169" i="154"/>
  <c r="AC168" i="154"/>
  <c r="AC167" i="154"/>
  <c r="NF2078" i="146"/>
  <c r="NJ2076" i="146"/>
  <c r="NI2076" i="146"/>
  <c r="NH2076" i="146"/>
  <c r="NG2076" i="146"/>
  <c r="NJ2068" i="146"/>
  <c r="NI2068" i="146"/>
  <c r="MY2062" i="146"/>
  <c r="MV1986" i="146"/>
  <c r="MT1986" i="146"/>
  <c r="MS1986" i="146"/>
  <c r="MR1986" i="146"/>
  <c r="MV1985" i="146"/>
  <c r="MT1985" i="146"/>
  <c r="MS1985" i="146"/>
  <c r="MR1985" i="146"/>
  <c r="MV1984" i="146"/>
  <c r="MT1984" i="146"/>
  <c r="MS1984" i="146"/>
  <c r="MR1984" i="146"/>
  <c r="MV1983" i="146"/>
  <c r="MT1983" i="146"/>
  <c r="MS1983" i="146"/>
  <c r="MR1983" i="146"/>
  <c r="MV1982" i="146"/>
  <c r="MT1982" i="146"/>
  <c r="MS1982" i="146"/>
  <c r="MR1982" i="146"/>
  <c r="MV1981" i="146"/>
  <c r="MT1981" i="146"/>
  <c r="MS1981" i="146"/>
  <c r="MR1981" i="146"/>
  <c r="MV1980" i="146"/>
  <c r="MT1980" i="146"/>
  <c r="MS1980" i="146"/>
  <c r="MR1980" i="146"/>
  <c r="MN1955" i="146"/>
  <c r="ML1955" i="146"/>
  <c r="MK1955" i="146"/>
  <c r="MJ1955" i="146"/>
  <c r="MN1954" i="146"/>
  <c r="ML1954" i="146"/>
  <c r="MK1954" i="146"/>
  <c r="MJ1954" i="146"/>
  <c r="MN1953" i="146"/>
  <c r="ML1953" i="146"/>
  <c r="MK1953" i="146"/>
  <c r="MJ1953" i="146"/>
  <c r="MN1952" i="146"/>
  <c r="ML1952" i="146"/>
  <c r="MK1952" i="146"/>
  <c r="MJ1952" i="146"/>
  <c r="MN1951" i="146"/>
  <c r="ML1951" i="146"/>
  <c r="MK1951" i="146"/>
  <c r="MJ1951" i="146"/>
  <c r="MN1950" i="146"/>
  <c r="ML1950" i="146"/>
  <c r="MK1950" i="146"/>
  <c r="MJ1950" i="146"/>
  <c r="MN1949" i="146"/>
  <c r="ML1949" i="146"/>
  <c r="MK1949" i="146"/>
  <c r="MJ1949" i="146"/>
  <c r="MN1948" i="146"/>
  <c r="ML1948" i="146"/>
  <c r="MK1948" i="146"/>
  <c r="MJ1948" i="146"/>
  <c r="MN1947" i="146"/>
  <c r="ML1947" i="146"/>
  <c r="MK1947" i="146"/>
  <c r="MJ1947" i="146"/>
  <c r="MN1946" i="146"/>
  <c r="ML1946" i="146"/>
  <c r="MK1946" i="146"/>
  <c r="MJ1946" i="146"/>
  <c r="MN1945" i="146"/>
  <c r="ML1945" i="146"/>
  <c r="MK1945" i="146"/>
  <c r="MJ1945" i="146"/>
  <c r="MN1944" i="146"/>
  <c r="ML1944" i="146"/>
  <c r="MK1944" i="146"/>
  <c r="MJ1944" i="146"/>
  <c r="MN1943" i="146"/>
  <c r="ML1943" i="146"/>
  <c r="MK1943" i="146"/>
  <c r="MJ1943" i="146"/>
  <c r="MN1942" i="146"/>
  <c r="ML1942" i="146"/>
  <c r="MK1942" i="146"/>
  <c r="MJ1942" i="146"/>
  <c r="MN1941" i="146"/>
  <c r="ML1941" i="146"/>
  <c r="MK1941" i="146"/>
  <c r="MJ1941" i="146"/>
  <c r="MN1940" i="146"/>
  <c r="ML1940" i="146"/>
  <c r="MK1940" i="146"/>
  <c r="MJ1940" i="146"/>
  <c r="MN1939" i="146"/>
  <c r="ML1939" i="146"/>
  <c r="MK1939" i="146"/>
  <c r="MJ1939" i="146"/>
  <c r="MN1938" i="146"/>
  <c r="ML1938" i="146"/>
  <c r="MK1938" i="146"/>
  <c r="MJ1938" i="146"/>
  <c r="MN1937" i="146"/>
  <c r="ML1937" i="146"/>
  <c r="MK1937" i="146"/>
  <c r="MJ1937" i="146"/>
  <c r="MN1936" i="146"/>
  <c r="ML1936" i="146"/>
  <c r="MK1936" i="146"/>
  <c r="MJ1936" i="146"/>
  <c r="MN1935" i="146"/>
  <c r="ML1935" i="146"/>
  <c r="MK1935" i="146"/>
  <c r="MJ1935" i="146"/>
  <c r="MF1913" i="146"/>
  <c r="MD1913" i="146"/>
  <c r="MC1913" i="146"/>
  <c r="MB1913" i="146"/>
  <c r="MF1912" i="146"/>
  <c r="MD1912" i="146"/>
  <c r="MC1912" i="146"/>
  <c r="MB1912" i="146"/>
  <c r="MF1911" i="146"/>
  <c r="MD1911" i="146"/>
  <c r="MC1911" i="146"/>
  <c r="MB1911" i="146"/>
  <c r="MF1910" i="146"/>
  <c r="MD1910" i="146"/>
  <c r="MC1910" i="146"/>
  <c r="MB1910" i="146"/>
  <c r="MF1909" i="146"/>
  <c r="MD1909" i="146"/>
  <c r="MC1909" i="146"/>
  <c r="MB1909" i="146"/>
  <c r="MF1908" i="146"/>
  <c r="MD1908" i="146"/>
  <c r="MC1908" i="146"/>
  <c r="MB1908" i="146"/>
  <c r="MF1907" i="146"/>
  <c r="MD1907" i="146"/>
  <c r="MC1907" i="146"/>
  <c r="MB1907" i="146"/>
  <c r="MF1906" i="146"/>
  <c r="MD1906" i="146"/>
  <c r="MC1906" i="146"/>
  <c r="MB1906" i="146"/>
  <c r="MF1905" i="146"/>
  <c r="MD1905" i="146"/>
  <c r="MC1905" i="146"/>
  <c r="MB1905" i="146"/>
  <c r="MF1904" i="146"/>
  <c r="MD1904" i="146"/>
  <c r="MC1904" i="146"/>
  <c r="MB1904" i="146"/>
  <c r="MF1903" i="146"/>
  <c r="MD1903" i="146"/>
  <c r="MC1903" i="146"/>
  <c r="MB1903" i="146"/>
  <c r="MF1902" i="146"/>
  <c r="MD1902" i="146"/>
  <c r="MC1902" i="146"/>
  <c r="MB1902" i="146"/>
  <c r="MF1901" i="146"/>
  <c r="MD1901" i="146"/>
  <c r="MC1901" i="146"/>
  <c r="MB1901" i="146"/>
  <c r="MF1900" i="146"/>
  <c r="MD1900" i="146"/>
  <c r="MC1900" i="146"/>
  <c r="MB1900" i="146"/>
  <c r="MF1899" i="146"/>
  <c r="MD1899" i="146"/>
  <c r="MC1899" i="146"/>
  <c r="MB1899" i="146"/>
  <c r="MF1898" i="146"/>
  <c r="MD1898" i="146"/>
  <c r="MC1898" i="146"/>
  <c r="MB1898" i="146"/>
  <c r="MF1897" i="146"/>
  <c r="MD1897" i="146"/>
  <c r="MC1897" i="146"/>
  <c r="MB1897" i="146"/>
  <c r="MF1896" i="146"/>
  <c r="MD1896" i="146"/>
  <c r="MC1896" i="146"/>
  <c r="MB1896" i="146"/>
  <c r="LL1854" i="146"/>
  <c r="LS1830" i="146"/>
  <c r="LR1830" i="146"/>
  <c r="LQ1830" i="146"/>
  <c r="LP1830" i="146"/>
  <c r="LO1830" i="146"/>
  <c r="LN1830" i="146"/>
  <c r="LM1830" i="146"/>
  <c r="LL1830" i="146"/>
  <c r="LS1829" i="146"/>
  <c r="LR1829" i="146"/>
  <c r="LQ1829" i="146"/>
  <c r="LP1829" i="146"/>
  <c r="LO1829" i="146"/>
  <c r="LN1829" i="146"/>
  <c r="LM1829" i="146"/>
  <c r="LL1829" i="146"/>
  <c r="LS1828" i="146"/>
  <c r="LR1828" i="146"/>
  <c r="LQ1828" i="146"/>
  <c r="LP1828" i="146"/>
  <c r="LO1828" i="146"/>
  <c r="LN1828" i="146"/>
  <c r="LM1828" i="146"/>
  <c r="LL1828" i="146"/>
  <c r="LI1803" i="146"/>
  <c r="LH1803" i="146"/>
  <c r="LF1803" i="146"/>
  <c r="LE1803" i="146"/>
  <c r="LI1802" i="146"/>
  <c r="LH1802" i="146"/>
  <c r="LF1802" i="146"/>
  <c r="LE1802" i="146"/>
  <c r="LI1801" i="146"/>
  <c r="LH1801" i="146"/>
  <c r="LF1801" i="146"/>
  <c r="LE1801" i="146"/>
  <c r="LI1800" i="146"/>
  <c r="LH1800" i="146"/>
  <c r="LF1800" i="146"/>
  <c r="LE1800" i="146"/>
  <c r="LI1799" i="146"/>
  <c r="LH1799" i="146"/>
  <c r="LF1799" i="146"/>
  <c r="LE1799" i="146"/>
  <c r="LI1798" i="146"/>
  <c r="LH1798" i="146"/>
  <c r="LF1798" i="146"/>
  <c r="LE1798" i="146"/>
  <c r="LI1797" i="146"/>
  <c r="LH1797" i="146"/>
  <c r="LF1797" i="146"/>
  <c r="LE1797" i="146"/>
  <c r="LI1796" i="146"/>
  <c r="LH1796" i="146"/>
  <c r="LF1796" i="146"/>
  <c r="LE1796" i="146"/>
  <c r="LH1795" i="146"/>
  <c r="LH1816" i="146" s="1"/>
  <c r="LF1795" i="146"/>
  <c r="LF1816" i="146" s="1"/>
  <c r="LE1795" i="146"/>
  <c r="KH1732" i="146"/>
  <c r="KO1729" i="146"/>
  <c r="KM1729" i="146"/>
  <c r="KL1729" i="146"/>
  <c r="KK1729" i="146"/>
  <c r="KI1729" i="146"/>
  <c r="KH1729" i="146"/>
  <c r="KO1728" i="146"/>
  <c r="KM1728" i="146"/>
  <c r="KL1728" i="146"/>
  <c r="KK1728" i="146"/>
  <c r="KI1728" i="146"/>
  <c r="KH1728" i="146"/>
  <c r="KO1727" i="146"/>
  <c r="KM1727" i="146"/>
  <c r="KL1727" i="146"/>
  <c r="KK1727" i="146"/>
  <c r="KI1727" i="146"/>
  <c r="KH1727" i="146"/>
  <c r="KO1726" i="146"/>
  <c r="KM1726" i="146"/>
  <c r="KL1726" i="146"/>
  <c r="KK1726" i="146"/>
  <c r="KI1726" i="146"/>
  <c r="KH1726" i="146"/>
  <c r="KO1725" i="146"/>
  <c r="KM1725" i="146"/>
  <c r="KL1725" i="146"/>
  <c r="KK1725" i="146"/>
  <c r="KI1725" i="146"/>
  <c r="KH1725" i="146"/>
  <c r="KO1724" i="146"/>
  <c r="KM1724" i="146"/>
  <c r="KL1724" i="146"/>
  <c r="KK1724" i="146"/>
  <c r="KI1724" i="146"/>
  <c r="KH1724" i="146"/>
  <c r="KO1723" i="146"/>
  <c r="KM1723" i="146"/>
  <c r="KL1723" i="146"/>
  <c r="KK1723" i="146"/>
  <c r="KI1723" i="146"/>
  <c r="KH1723" i="146"/>
  <c r="KO1722" i="146"/>
  <c r="KM1722" i="146"/>
  <c r="KL1722" i="146"/>
  <c r="KK1722" i="146"/>
  <c r="KI1722" i="146"/>
  <c r="KH1722" i="146"/>
  <c r="KO1721" i="146"/>
  <c r="KM1721" i="146"/>
  <c r="KL1721" i="146"/>
  <c r="KK1721" i="146"/>
  <c r="KI1721" i="146"/>
  <c r="KH1721" i="146"/>
  <c r="KO1720" i="146"/>
  <c r="KM1720" i="146"/>
  <c r="KL1720" i="146"/>
  <c r="KK1720" i="146"/>
  <c r="KI1720" i="146"/>
  <c r="KH1720" i="146"/>
  <c r="KO1719" i="146"/>
  <c r="KM1719" i="146"/>
  <c r="KL1719" i="146"/>
  <c r="KK1719" i="146"/>
  <c r="KI1719" i="146"/>
  <c r="KH1719" i="146"/>
  <c r="KO1718" i="146"/>
  <c r="KM1718" i="146"/>
  <c r="KL1718" i="146"/>
  <c r="KK1718" i="146"/>
  <c r="KI1718" i="146"/>
  <c r="KH1718" i="146"/>
  <c r="KO1717" i="146"/>
  <c r="KM1717" i="146"/>
  <c r="KL1717" i="146"/>
  <c r="KK1717" i="146"/>
  <c r="KI1717" i="146"/>
  <c r="KH1717" i="146"/>
  <c r="KO1716" i="146"/>
  <c r="KM1716" i="146"/>
  <c r="KL1716" i="146"/>
  <c r="KK1716" i="146"/>
  <c r="KI1716" i="146"/>
  <c r="KH1716" i="146"/>
  <c r="KO1715" i="146"/>
  <c r="KM1715" i="146"/>
  <c r="KL1715" i="146"/>
  <c r="KK1715" i="146"/>
  <c r="KI1715" i="146"/>
  <c r="KH1715" i="146"/>
  <c r="KO1714" i="146"/>
  <c r="KM1714" i="146"/>
  <c r="KL1714" i="146"/>
  <c r="KK1714" i="146"/>
  <c r="KI1714" i="146"/>
  <c r="KH1714" i="146"/>
  <c r="KO1713" i="146"/>
  <c r="KM1713" i="146"/>
  <c r="KL1713" i="146"/>
  <c r="KK1713" i="146"/>
  <c r="KI1713" i="146"/>
  <c r="KH1713" i="146"/>
  <c r="KO1712" i="146"/>
  <c r="KM1712" i="146"/>
  <c r="KL1712" i="146"/>
  <c r="KK1712" i="146"/>
  <c r="KI1712" i="146"/>
  <c r="KH1712" i="146"/>
  <c r="KA1704" i="146"/>
  <c r="KE1689" i="146"/>
  <c r="KD1689" i="146"/>
  <c r="KE1688" i="146"/>
  <c r="KD1688" i="146"/>
  <c r="KE1687" i="146"/>
  <c r="KD1687" i="146"/>
  <c r="KE1686" i="146"/>
  <c r="KD1686" i="146"/>
  <c r="KE1685" i="146"/>
  <c r="KD1685" i="146"/>
  <c r="KE1684" i="146"/>
  <c r="KD1684" i="146"/>
  <c r="KE1683" i="146"/>
  <c r="KD1683" i="146"/>
  <c r="KE1682" i="146"/>
  <c r="KD1682" i="146"/>
  <c r="KE1681" i="146"/>
  <c r="KD1681" i="146"/>
  <c r="KB1689" i="146"/>
  <c r="KA1689" i="146"/>
  <c r="KB1688" i="146"/>
  <c r="KA1688" i="146"/>
  <c r="KB1687" i="146"/>
  <c r="KA1687" i="146"/>
  <c r="KB1686" i="146"/>
  <c r="KA1686" i="146"/>
  <c r="KB1685" i="146"/>
  <c r="KA1685" i="146"/>
  <c r="KB1684" i="146"/>
  <c r="KA1684" i="146"/>
  <c r="KB1683" i="146"/>
  <c r="KA1683" i="146"/>
  <c r="KB1682" i="146"/>
  <c r="KA1682" i="146"/>
  <c r="KB1681" i="146"/>
  <c r="KA1681" i="146"/>
  <c r="LE1816" i="146" l="1"/>
  <c r="FL749" i="154"/>
  <c r="FJ749" i="154"/>
  <c r="AE185" i="154"/>
  <c r="AC185" i="154"/>
  <c r="AR271" i="146"/>
  <c r="AR270" i="146"/>
  <c r="AR269" i="146"/>
  <c r="AR268" i="146"/>
  <c r="AR267" i="146"/>
  <c r="AR266" i="146"/>
  <c r="AR265" i="146"/>
  <c r="AR264" i="146"/>
  <c r="AR263" i="146"/>
  <c r="AR262" i="146"/>
  <c r="AR261" i="146"/>
  <c r="AR260" i="146"/>
  <c r="AR259" i="146"/>
  <c r="AR258" i="146"/>
  <c r="AR257" i="146"/>
  <c r="AR256" i="146"/>
  <c r="AR255" i="146"/>
  <c r="AR254" i="146"/>
  <c r="F1444" i="152"/>
  <c r="HR927" i="146" s="1"/>
  <c r="D1444" i="152"/>
  <c r="HP927" i="146" s="1"/>
  <c r="F264" i="152" l="1"/>
  <c r="AR272" i="146" s="1"/>
  <c r="AP272" i="146"/>
  <c r="EI387" i="158" l="1"/>
  <c r="EH387" i="158"/>
  <c r="EG387" i="158"/>
  <c r="EF387" i="158"/>
  <c r="EE387" i="158"/>
  <c r="ED387" i="158"/>
  <c r="EI386" i="158"/>
  <c r="EH386" i="158"/>
  <c r="EG386" i="158"/>
  <c r="EF386" i="158"/>
  <c r="EE386" i="158"/>
  <c r="ED386" i="158"/>
  <c r="EI385" i="158"/>
  <c r="EH385" i="158"/>
  <c r="EG385" i="158"/>
  <c r="EF385" i="158"/>
  <c r="EE385" i="158"/>
  <c r="ED385" i="158"/>
  <c r="EI384" i="158"/>
  <c r="EH384" i="158"/>
  <c r="EG384" i="158"/>
  <c r="EF384" i="158"/>
  <c r="EE384" i="158"/>
  <c r="ED384" i="158"/>
  <c r="EI383" i="158"/>
  <c r="EH383" i="158"/>
  <c r="EG383" i="158"/>
  <c r="EF383" i="158"/>
  <c r="EE383" i="158"/>
  <c r="ED383" i="158"/>
  <c r="EI382" i="158"/>
  <c r="EH382" i="158"/>
  <c r="EG382" i="158"/>
  <c r="EF382" i="158"/>
  <c r="EE382" i="158"/>
  <c r="ED382" i="158"/>
  <c r="EI381" i="158"/>
  <c r="EH381" i="158"/>
  <c r="EG381" i="158"/>
  <c r="EF381" i="158"/>
  <c r="EE381" i="158"/>
  <c r="ED381" i="158"/>
  <c r="EH375" i="158"/>
  <c r="EG375" i="158"/>
  <c r="EF375" i="158"/>
  <c r="EE375" i="158"/>
  <c r="ED375" i="158"/>
  <c r="EH374" i="158"/>
  <c r="EG374" i="158"/>
  <c r="EF374" i="158"/>
  <c r="EE374" i="158"/>
  <c r="ED374" i="158"/>
  <c r="EK368" i="158"/>
  <c r="EJ368" i="158"/>
  <c r="EI368" i="158"/>
  <c r="EH368" i="158"/>
  <c r="EG368" i="158"/>
  <c r="EF368" i="158"/>
  <c r="EE368" i="158"/>
  <c r="ED368" i="158"/>
  <c r="EK367" i="158"/>
  <c r="EJ367" i="158"/>
  <c r="EI367" i="158"/>
  <c r="EH367" i="158"/>
  <c r="EG367" i="158"/>
  <c r="EF367" i="158"/>
  <c r="EE367" i="158"/>
  <c r="ED367" i="158"/>
  <c r="EA361" i="158"/>
  <c r="DZ361" i="158"/>
  <c r="DY361" i="158"/>
  <c r="DX361" i="158"/>
  <c r="EA360" i="158"/>
  <c r="DZ360" i="158"/>
  <c r="DY360" i="158"/>
  <c r="DX360" i="158"/>
  <c r="EA359" i="158"/>
  <c r="DZ359" i="158"/>
  <c r="DY359" i="158"/>
  <c r="DX359" i="158"/>
  <c r="EA358" i="158"/>
  <c r="DZ358" i="158"/>
  <c r="DY358" i="158"/>
  <c r="DX358" i="158"/>
  <c r="EA357" i="158"/>
  <c r="DZ357" i="158"/>
  <c r="DY357" i="158"/>
  <c r="DX357" i="158"/>
  <c r="EA356" i="158"/>
  <c r="DZ356" i="158"/>
  <c r="DY356" i="158"/>
  <c r="DX356" i="158"/>
  <c r="EA355" i="158"/>
  <c r="DZ355" i="158"/>
  <c r="DY355" i="158"/>
  <c r="DX355" i="158"/>
  <c r="EA354" i="158"/>
  <c r="DZ354" i="158"/>
  <c r="DY354" i="158"/>
  <c r="DX354" i="158"/>
  <c r="EA353" i="158"/>
  <c r="DZ353" i="158"/>
  <c r="DY353" i="158"/>
  <c r="DX353" i="158"/>
  <c r="EA352" i="158"/>
  <c r="DZ352" i="158"/>
  <c r="DY352" i="158"/>
  <c r="DX352" i="158"/>
  <c r="EA351" i="158"/>
  <c r="DZ351" i="158"/>
  <c r="DY351" i="158"/>
  <c r="DX351" i="158"/>
  <c r="EA350" i="158"/>
  <c r="DZ350" i="158"/>
  <c r="DY350" i="158"/>
  <c r="DX350" i="158"/>
  <c r="EA349" i="158"/>
  <c r="DZ349" i="158"/>
  <c r="DY349" i="158"/>
  <c r="DX349" i="158"/>
  <c r="EA348" i="158"/>
  <c r="DZ348" i="158"/>
  <c r="DY348" i="158"/>
  <c r="DX348" i="158"/>
  <c r="EA347" i="158"/>
  <c r="DZ347" i="158"/>
  <c r="DY347" i="158"/>
  <c r="DX347" i="158"/>
  <c r="EA346" i="158"/>
  <c r="DZ346" i="158"/>
  <c r="DY346" i="158"/>
  <c r="DX346" i="158"/>
  <c r="EA345" i="158"/>
  <c r="DZ345" i="158"/>
  <c r="DY345" i="158"/>
  <c r="DX345" i="158"/>
  <c r="EA344" i="158"/>
  <c r="DZ344" i="158"/>
  <c r="DY344" i="158"/>
  <c r="DX344" i="158"/>
  <c r="EA343" i="158"/>
  <c r="DZ343" i="158"/>
  <c r="DY343" i="158"/>
  <c r="DX343" i="158"/>
  <c r="EA342" i="158"/>
  <c r="DZ342" i="158"/>
  <c r="DY342" i="158"/>
  <c r="DX342" i="158"/>
  <c r="EA341" i="158"/>
  <c r="DZ341" i="158"/>
  <c r="DY341" i="158"/>
  <c r="DX341" i="158"/>
  <c r="DQ334" i="158"/>
  <c r="DO334" i="158"/>
  <c r="DN334" i="158"/>
  <c r="DM334" i="158"/>
  <c r="DK334" i="158"/>
  <c r="DJ334" i="158"/>
  <c r="DQ333" i="158"/>
  <c r="DO333" i="158"/>
  <c r="DN333" i="158"/>
  <c r="DM333" i="158"/>
  <c r="DK333" i="158"/>
  <c r="DJ333" i="158"/>
  <c r="DQ332" i="158"/>
  <c r="DO332" i="158"/>
  <c r="DN332" i="158"/>
  <c r="DM332" i="158"/>
  <c r="DK332" i="158"/>
  <c r="DJ332" i="158"/>
  <c r="DQ331" i="158"/>
  <c r="DO331" i="158"/>
  <c r="DN331" i="158"/>
  <c r="DM331" i="158"/>
  <c r="DK331" i="158"/>
  <c r="DJ331" i="158"/>
  <c r="DQ330" i="158"/>
  <c r="DO330" i="158"/>
  <c r="DN330" i="158"/>
  <c r="DM330" i="158"/>
  <c r="DK330" i="158"/>
  <c r="DJ330" i="158"/>
  <c r="DQ329" i="158"/>
  <c r="DO329" i="158"/>
  <c r="DN329" i="158"/>
  <c r="DM329" i="158"/>
  <c r="DK329" i="158"/>
  <c r="DJ329" i="158"/>
  <c r="DQ328" i="158"/>
  <c r="DO328" i="158"/>
  <c r="DN328" i="158"/>
  <c r="DM328" i="158"/>
  <c r="DK328" i="158"/>
  <c r="DJ328" i="158"/>
  <c r="DQ327" i="158"/>
  <c r="DO327" i="158"/>
  <c r="DN327" i="158"/>
  <c r="DM327" i="158"/>
  <c r="DK327" i="158"/>
  <c r="DJ327" i="158"/>
  <c r="DQ326" i="158"/>
  <c r="DO326" i="158"/>
  <c r="DN326" i="158"/>
  <c r="DM326" i="158"/>
  <c r="DK326" i="158"/>
  <c r="DJ326" i="158"/>
  <c r="DQ325" i="158"/>
  <c r="DO325" i="158"/>
  <c r="DN325" i="158"/>
  <c r="DM325" i="158"/>
  <c r="DK325" i="158"/>
  <c r="DJ325" i="158"/>
  <c r="DQ324" i="158"/>
  <c r="DO324" i="158"/>
  <c r="DN324" i="158"/>
  <c r="DM324" i="158"/>
  <c r="DK324" i="158"/>
  <c r="DJ324" i="158"/>
  <c r="DQ323" i="158"/>
  <c r="DO323" i="158"/>
  <c r="DN323" i="158"/>
  <c r="DM323" i="158"/>
  <c r="DK323" i="158"/>
  <c r="DJ323" i="158"/>
  <c r="DQ322" i="158"/>
  <c r="DO322" i="158"/>
  <c r="DN322" i="158"/>
  <c r="DM322" i="158"/>
  <c r="DK322" i="158"/>
  <c r="DJ322" i="158"/>
  <c r="DQ321" i="158"/>
  <c r="DO321" i="158"/>
  <c r="DN321" i="158"/>
  <c r="DM321" i="158"/>
  <c r="DK321" i="158"/>
  <c r="DJ321" i="158"/>
  <c r="DQ320" i="158"/>
  <c r="DO320" i="158"/>
  <c r="DN320" i="158"/>
  <c r="DM320" i="158"/>
  <c r="DK320" i="158"/>
  <c r="DJ320" i="158"/>
  <c r="DQ319" i="158"/>
  <c r="DO319" i="158"/>
  <c r="DN319" i="158"/>
  <c r="DM319" i="158"/>
  <c r="DK319" i="158"/>
  <c r="DJ319" i="158"/>
  <c r="DQ318" i="158"/>
  <c r="DO318" i="158"/>
  <c r="DN318" i="158"/>
  <c r="DM318" i="158"/>
  <c r="DK318" i="158"/>
  <c r="DJ318" i="158"/>
  <c r="DQ317" i="158"/>
  <c r="DO317" i="158"/>
  <c r="DN317" i="158"/>
  <c r="DM317" i="158"/>
  <c r="DK317" i="158"/>
  <c r="DJ317" i="158"/>
  <c r="CP306" i="158"/>
  <c r="DD304" i="158"/>
  <c r="DC304" i="158"/>
  <c r="DB304" i="158"/>
  <c r="CZ304" i="158"/>
  <c r="CY304" i="158"/>
  <c r="CX304" i="158"/>
  <c r="CW304" i="158"/>
  <c r="CV304" i="158"/>
  <c r="CU304" i="158"/>
  <c r="CS304" i="158"/>
  <c r="CR304" i="158"/>
  <c r="CQ304" i="158"/>
  <c r="CP304" i="158"/>
  <c r="DD303" i="158"/>
  <c r="DC303" i="158"/>
  <c r="DB303" i="158"/>
  <c r="CZ303" i="158"/>
  <c r="CY303" i="158"/>
  <c r="CX303" i="158"/>
  <c r="CW303" i="158"/>
  <c r="CV303" i="158"/>
  <c r="CU303" i="158"/>
  <c r="CS303" i="158"/>
  <c r="CR303" i="158"/>
  <c r="CQ303" i="158"/>
  <c r="CP303" i="158"/>
  <c r="CC295" i="158"/>
  <c r="CB295" i="158"/>
  <c r="BZ295" i="158"/>
  <c r="BY295" i="158"/>
  <c r="BV295" i="158"/>
  <c r="BU295" i="158"/>
  <c r="BS295" i="158"/>
  <c r="BR295" i="158"/>
  <c r="BO295" i="158"/>
  <c r="BN295" i="158"/>
  <c r="BL295" i="158"/>
  <c r="BK295" i="158"/>
  <c r="CC294" i="158"/>
  <c r="CB294" i="158"/>
  <c r="BZ294" i="158"/>
  <c r="BY294" i="158"/>
  <c r="BV294" i="158"/>
  <c r="BU294" i="158"/>
  <c r="BS294" i="158"/>
  <c r="BR294" i="158"/>
  <c r="BO294" i="158"/>
  <c r="BN294" i="158"/>
  <c r="BL294" i="158"/>
  <c r="BK294" i="158"/>
  <c r="CC293" i="158"/>
  <c r="CB293" i="158"/>
  <c r="BZ293" i="158"/>
  <c r="BY293" i="158"/>
  <c r="BV293" i="158"/>
  <c r="BU293" i="158"/>
  <c r="BS293" i="158"/>
  <c r="BR293" i="158"/>
  <c r="BO293" i="158"/>
  <c r="BN293" i="158"/>
  <c r="BL293" i="158"/>
  <c r="BK293" i="158"/>
  <c r="CC292" i="158"/>
  <c r="CB292" i="158"/>
  <c r="BZ292" i="158"/>
  <c r="BY292" i="158"/>
  <c r="BV292" i="158"/>
  <c r="BU292" i="158"/>
  <c r="BS292" i="158"/>
  <c r="BR292" i="158"/>
  <c r="BO292" i="158"/>
  <c r="BN292" i="158"/>
  <c r="BL292" i="158"/>
  <c r="BK292" i="158"/>
  <c r="CC291" i="158"/>
  <c r="CB291" i="158"/>
  <c r="BZ291" i="158"/>
  <c r="BY291" i="158"/>
  <c r="BV291" i="158"/>
  <c r="BU291" i="158"/>
  <c r="BS291" i="158"/>
  <c r="BR291" i="158"/>
  <c r="BO291" i="158"/>
  <c r="BN291" i="158"/>
  <c r="BL291" i="158"/>
  <c r="BK291" i="158"/>
  <c r="BR284" i="158"/>
  <c r="BQ284" i="158"/>
  <c r="BO284" i="158"/>
  <c r="BN284" i="158"/>
  <c r="BL284" i="158"/>
  <c r="BK284" i="158"/>
  <c r="AV276" i="158"/>
  <c r="AU276" i="158"/>
  <c r="AT276" i="158"/>
  <c r="AS276" i="158"/>
  <c r="AR276" i="158"/>
  <c r="AQ276" i="158"/>
  <c r="AV275" i="158"/>
  <c r="AU275" i="158"/>
  <c r="AT275" i="158"/>
  <c r="AS275" i="158"/>
  <c r="AR275" i="158"/>
  <c r="AQ275" i="158"/>
  <c r="AV274" i="158"/>
  <c r="AU274" i="158"/>
  <c r="AT274" i="158"/>
  <c r="AS274" i="158"/>
  <c r="AR274" i="158"/>
  <c r="AQ274" i="158"/>
  <c r="AV273" i="158"/>
  <c r="AU273" i="158"/>
  <c r="AT273" i="158"/>
  <c r="AS273" i="158"/>
  <c r="AR273" i="158"/>
  <c r="AQ273" i="158"/>
  <c r="AV272" i="158"/>
  <c r="AU272" i="158"/>
  <c r="AT272" i="158"/>
  <c r="AS272" i="158"/>
  <c r="AR272" i="158"/>
  <c r="AQ272" i="158"/>
  <c r="AV271" i="158"/>
  <c r="AU271" i="158"/>
  <c r="AT271" i="158"/>
  <c r="AS271" i="158"/>
  <c r="AR271" i="158"/>
  <c r="AQ271" i="158"/>
  <c r="AV270" i="158"/>
  <c r="AU270" i="158"/>
  <c r="AT270" i="158"/>
  <c r="AS270" i="158"/>
  <c r="AR270" i="158"/>
  <c r="AQ270" i="158"/>
  <c r="AV269" i="158"/>
  <c r="AU269" i="158"/>
  <c r="AT269" i="158"/>
  <c r="AS269" i="158"/>
  <c r="AR269" i="158"/>
  <c r="AQ269" i="158"/>
  <c r="AV267" i="158"/>
  <c r="AU267" i="158"/>
  <c r="AT267" i="158"/>
  <c r="AS267" i="158"/>
  <c r="AR267" i="158"/>
  <c r="AQ267" i="158"/>
  <c r="AV266" i="158"/>
  <c r="AU266" i="158"/>
  <c r="AT266" i="158"/>
  <c r="AS266" i="158"/>
  <c r="AR266" i="158"/>
  <c r="AQ266" i="158"/>
  <c r="AV265" i="158"/>
  <c r="AU265" i="158"/>
  <c r="AT265" i="158"/>
  <c r="AS265" i="158"/>
  <c r="AR265" i="158"/>
  <c r="AQ265" i="158"/>
  <c r="AV264" i="158"/>
  <c r="AU264" i="158"/>
  <c r="AT264" i="158"/>
  <c r="AS264" i="158"/>
  <c r="AR264" i="158"/>
  <c r="AQ264" i="158"/>
  <c r="BA257" i="158"/>
  <c r="AZ257" i="158"/>
  <c r="AY257" i="158"/>
  <c r="AW257" i="158"/>
  <c r="AV257" i="158"/>
  <c r="AU257" i="158"/>
  <c r="AS257" i="158"/>
  <c r="AR257" i="158"/>
  <c r="BA256" i="158"/>
  <c r="AZ256" i="158"/>
  <c r="AY256" i="158"/>
  <c r="AW256" i="158"/>
  <c r="AV256" i="158"/>
  <c r="AU256" i="158"/>
  <c r="AS256" i="158"/>
  <c r="AR256" i="158"/>
  <c r="BA254" i="158"/>
  <c r="AZ254" i="158"/>
  <c r="AY254" i="158"/>
  <c r="AW254" i="158"/>
  <c r="AV254" i="158"/>
  <c r="AU254" i="158"/>
  <c r="AS254" i="158"/>
  <c r="AR254" i="158"/>
  <c r="BA253" i="158"/>
  <c r="AZ253" i="158"/>
  <c r="AY253" i="158"/>
  <c r="AW253" i="158"/>
  <c r="AV253" i="158"/>
  <c r="AU253" i="158"/>
  <c r="AS253" i="158"/>
  <c r="AR253" i="158"/>
  <c r="BA252" i="158"/>
  <c r="AZ252" i="158"/>
  <c r="AY252" i="158"/>
  <c r="AW252" i="158"/>
  <c r="AV252" i="158"/>
  <c r="AU252" i="158"/>
  <c r="AS252" i="158"/>
  <c r="AR252" i="158"/>
  <c r="AU246" i="158"/>
  <c r="AT246" i="158"/>
  <c r="AS246" i="158"/>
  <c r="AR246" i="158"/>
  <c r="AU245" i="158"/>
  <c r="AT245" i="158"/>
  <c r="AS245" i="158"/>
  <c r="AR245" i="158"/>
  <c r="AU243" i="158"/>
  <c r="AT243" i="158"/>
  <c r="AS243" i="158"/>
  <c r="AR243" i="158"/>
  <c r="AU242" i="158"/>
  <c r="AT242" i="158"/>
  <c r="AS242" i="158"/>
  <c r="AR242" i="158"/>
  <c r="AU241" i="158"/>
  <c r="AT241" i="158"/>
  <c r="AS241" i="158"/>
  <c r="AR241" i="158"/>
  <c r="BD236" i="158"/>
  <c r="BC236" i="158"/>
  <c r="BB236" i="158"/>
  <c r="BA236" i="158"/>
  <c r="AZ236" i="158"/>
  <c r="AY236" i="158"/>
  <c r="AX236" i="158"/>
  <c r="AW236" i="158"/>
  <c r="AT236" i="158"/>
  <c r="AS236" i="158"/>
  <c r="AR236" i="158"/>
  <c r="AQ236" i="158"/>
  <c r="BD235" i="158"/>
  <c r="BC235" i="158"/>
  <c r="BB235" i="158"/>
  <c r="BA235" i="158"/>
  <c r="AZ235" i="158"/>
  <c r="AY235" i="158"/>
  <c r="AX235" i="158"/>
  <c r="AW235" i="158"/>
  <c r="AT235" i="158"/>
  <c r="AS235" i="158"/>
  <c r="AR235" i="158"/>
  <c r="AQ235" i="158"/>
  <c r="BB228" i="158"/>
  <c r="BA228" i="158"/>
  <c r="AZ228" i="158"/>
  <c r="AY228" i="158"/>
  <c r="AX228" i="158"/>
  <c r="AW228" i="158"/>
  <c r="AV228" i="158"/>
  <c r="AU228" i="158"/>
  <c r="AT228" i="158"/>
  <c r="AS228" i="158"/>
  <c r="AR228" i="158"/>
  <c r="AQ228" i="158"/>
  <c r="BB227" i="158"/>
  <c r="BA227" i="158"/>
  <c r="AZ227" i="158"/>
  <c r="AY227" i="158"/>
  <c r="AX227" i="158"/>
  <c r="AW227" i="158"/>
  <c r="AV227" i="158"/>
  <c r="AU227" i="158"/>
  <c r="AT227" i="158"/>
  <c r="AS227" i="158"/>
  <c r="AR227" i="158"/>
  <c r="AQ227" i="158"/>
  <c r="BB226" i="158"/>
  <c r="BA226" i="158"/>
  <c r="AZ226" i="158"/>
  <c r="AY226" i="158"/>
  <c r="AX226" i="158"/>
  <c r="AW226" i="158"/>
  <c r="AV226" i="158"/>
  <c r="AU226" i="158"/>
  <c r="AT226" i="158"/>
  <c r="AS226" i="158"/>
  <c r="AR226" i="158"/>
  <c r="AQ226" i="158"/>
  <c r="AN220" i="158"/>
  <c r="AM220" i="158"/>
  <c r="AL220" i="158"/>
  <c r="AK220" i="158"/>
  <c r="AN219" i="158"/>
  <c r="AM219" i="158"/>
  <c r="AL219" i="158"/>
  <c r="AK219" i="158"/>
  <c r="AN218" i="158"/>
  <c r="AM218" i="158"/>
  <c r="AL218" i="158"/>
  <c r="AK218" i="158"/>
  <c r="AN217" i="158"/>
  <c r="AM217" i="158"/>
  <c r="AL217" i="158"/>
  <c r="AK217" i="158"/>
  <c r="AN216" i="158"/>
  <c r="AM216" i="158"/>
  <c r="AL216" i="158"/>
  <c r="AK216" i="158"/>
  <c r="AN215" i="158"/>
  <c r="AM215" i="158"/>
  <c r="AL215" i="158"/>
  <c r="AK215" i="158"/>
  <c r="AN214" i="158"/>
  <c r="AM214" i="158"/>
  <c r="AL214" i="158"/>
  <c r="AK214" i="158"/>
  <c r="AN213" i="158"/>
  <c r="AM213" i="158"/>
  <c r="AL213" i="158"/>
  <c r="AK213" i="158"/>
  <c r="AN212" i="158"/>
  <c r="AM212" i="158"/>
  <c r="AL212" i="158"/>
  <c r="AK212" i="158"/>
  <c r="AN211" i="158"/>
  <c r="AM211" i="158"/>
  <c r="AL211" i="158"/>
  <c r="AK211" i="158"/>
  <c r="AN210" i="158"/>
  <c r="AM210" i="158"/>
  <c r="AL210" i="158"/>
  <c r="AK210" i="158"/>
  <c r="AN209" i="158"/>
  <c r="AM209" i="158"/>
  <c r="AL209" i="158"/>
  <c r="AK209" i="158"/>
  <c r="AN208" i="158"/>
  <c r="AM208" i="158"/>
  <c r="AL208" i="158"/>
  <c r="AK208" i="158"/>
  <c r="AN206" i="158"/>
  <c r="AM206" i="158"/>
  <c r="AL206" i="158"/>
  <c r="AK206" i="158"/>
  <c r="AN205" i="158"/>
  <c r="AM205" i="158"/>
  <c r="AL205" i="158"/>
  <c r="AK205" i="158"/>
  <c r="AN204" i="158"/>
  <c r="AM204" i="158"/>
  <c r="AL204" i="158"/>
  <c r="AK204" i="158"/>
  <c r="AN203" i="158"/>
  <c r="AM203" i="158"/>
  <c r="AL203" i="158"/>
  <c r="AK203" i="158"/>
  <c r="AN202" i="158"/>
  <c r="AM202" i="158"/>
  <c r="AL202" i="158"/>
  <c r="AK202" i="158"/>
  <c r="AN201" i="158"/>
  <c r="AM201" i="158"/>
  <c r="AL201" i="158"/>
  <c r="AK201" i="158"/>
  <c r="AN200" i="158"/>
  <c r="AM200" i="158"/>
  <c r="AL200" i="158"/>
  <c r="AK200" i="158"/>
  <c r="AN199" i="158"/>
  <c r="AM199" i="158"/>
  <c r="AL199" i="158"/>
  <c r="AK199" i="158"/>
  <c r="AN198" i="158"/>
  <c r="AM198" i="158"/>
  <c r="AL198" i="158"/>
  <c r="AK198" i="158"/>
  <c r="AN197" i="158"/>
  <c r="AM197" i="158"/>
  <c r="AL197" i="158"/>
  <c r="AK197" i="158"/>
  <c r="AN196" i="158"/>
  <c r="AM196" i="158"/>
  <c r="AL196" i="158"/>
  <c r="AK196" i="158"/>
  <c r="AN195" i="158"/>
  <c r="AM195" i="158"/>
  <c r="AL195" i="158"/>
  <c r="AK195" i="158"/>
  <c r="AN194" i="158"/>
  <c r="AM194" i="158"/>
  <c r="AL194" i="158"/>
  <c r="AK194" i="158"/>
  <c r="AN193" i="158"/>
  <c r="AM193" i="158"/>
  <c r="AL193" i="158"/>
  <c r="AK193" i="158"/>
  <c r="AN192" i="158"/>
  <c r="AM192" i="158"/>
  <c r="AL192" i="158"/>
  <c r="AK192" i="158"/>
  <c r="AN191" i="158"/>
  <c r="AM191" i="158"/>
  <c r="AL191" i="158"/>
  <c r="AK191" i="158"/>
  <c r="AM186" i="158"/>
  <c r="AL186" i="158"/>
  <c r="AK186" i="158"/>
  <c r="AM185" i="158"/>
  <c r="AL185" i="158"/>
  <c r="AK185" i="158"/>
  <c r="AM184" i="158"/>
  <c r="AL184" i="158"/>
  <c r="AK184" i="158"/>
  <c r="AM183" i="158"/>
  <c r="AL183" i="158"/>
  <c r="AK183" i="158"/>
  <c r="AM182" i="158"/>
  <c r="AL182" i="158"/>
  <c r="AK182" i="158"/>
  <c r="AM181" i="158"/>
  <c r="AL181" i="158"/>
  <c r="AK181" i="158"/>
  <c r="AM180" i="158"/>
  <c r="AL180" i="158"/>
  <c r="AK180" i="158"/>
  <c r="AM179" i="158"/>
  <c r="AL179" i="158"/>
  <c r="AK179" i="158"/>
  <c r="AM178" i="158"/>
  <c r="AL178" i="158"/>
  <c r="AK178" i="158"/>
  <c r="AA172" i="158"/>
  <c r="Z172" i="158"/>
  <c r="AA171" i="158"/>
  <c r="Z171" i="158"/>
  <c r="AA170" i="158"/>
  <c r="Z170" i="158"/>
  <c r="AG164" i="158"/>
  <c r="AE164" i="158"/>
  <c r="AD164" i="158"/>
  <c r="AC164" i="158"/>
  <c r="AB164" i="158"/>
  <c r="AA164" i="158"/>
  <c r="Z164" i="158"/>
  <c r="AG163" i="158"/>
  <c r="AE163" i="158"/>
  <c r="AD163" i="158"/>
  <c r="AC163" i="158"/>
  <c r="AB163" i="158"/>
  <c r="AA163" i="158"/>
  <c r="Z163" i="158"/>
  <c r="AG157" i="158"/>
  <c r="AF157" i="158"/>
  <c r="AE157" i="158"/>
  <c r="AD157" i="158"/>
  <c r="AC157" i="158"/>
  <c r="AB157" i="158"/>
  <c r="AA157" i="158"/>
  <c r="Z157" i="158"/>
  <c r="AG156" i="158"/>
  <c r="AF156" i="158"/>
  <c r="AE156" i="158"/>
  <c r="AD156" i="158"/>
  <c r="AC156" i="158"/>
  <c r="AB156" i="158"/>
  <c r="AA156" i="158"/>
  <c r="Z156" i="158"/>
  <c r="AG155" i="158"/>
  <c r="AF155" i="158"/>
  <c r="AE155" i="158"/>
  <c r="AD155" i="158"/>
  <c r="AC155" i="158"/>
  <c r="AB155" i="158"/>
  <c r="AA155" i="158"/>
  <c r="Z155" i="158"/>
  <c r="W149" i="158"/>
  <c r="V149" i="158"/>
  <c r="U149" i="158"/>
  <c r="T149" i="158"/>
  <c r="S149" i="158"/>
  <c r="R149" i="158"/>
  <c r="Q149" i="158"/>
  <c r="P149" i="158"/>
  <c r="W148" i="158"/>
  <c r="V148" i="158"/>
  <c r="U148" i="158"/>
  <c r="T148" i="158"/>
  <c r="S148" i="158"/>
  <c r="R148" i="158"/>
  <c r="Q148" i="158"/>
  <c r="P148" i="158"/>
  <c r="W147" i="158"/>
  <c r="V147" i="158"/>
  <c r="U147" i="158"/>
  <c r="T147" i="158"/>
  <c r="S147" i="158"/>
  <c r="R147" i="158"/>
  <c r="Q147" i="158"/>
  <c r="P147" i="158"/>
  <c r="W146" i="158"/>
  <c r="V146" i="158"/>
  <c r="U146" i="158"/>
  <c r="T146" i="158"/>
  <c r="S146" i="158"/>
  <c r="R146" i="158"/>
  <c r="Q146" i="158"/>
  <c r="P146" i="158"/>
  <c r="W145" i="158"/>
  <c r="V145" i="158"/>
  <c r="U145" i="158"/>
  <c r="T145" i="158"/>
  <c r="S145" i="158"/>
  <c r="R145" i="158"/>
  <c r="Q145" i="158"/>
  <c r="P145" i="158"/>
  <c r="W144" i="158"/>
  <c r="V144" i="158"/>
  <c r="U144" i="158"/>
  <c r="T144" i="158"/>
  <c r="S144" i="158"/>
  <c r="R144" i="158"/>
  <c r="Q144" i="158"/>
  <c r="P144" i="158"/>
  <c r="W143" i="158"/>
  <c r="V143" i="158"/>
  <c r="U143" i="158"/>
  <c r="T143" i="158"/>
  <c r="S143" i="158"/>
  <c r="R143" i="158"/>
  <c r="Q143" i="158"/>
  <c r="P143" i="158"/>
  <c r="W142" i="158"/>
  <c r="V142" i="158"/>
  <c r="U142" i="158"/>
  <c r="T142" i="158"/>
  <c r="S142" i="158"/>
  <c r="R142" i="158"/>
  <c r="Q142" i="158"/>
  <c r="P142" i="158"/>
  <c r="W141" i="158"/>
  <c r="V141" i="158"/>
  <c r="U141" i="158"/>
  <c r="T141" i="158"/>
  <c r="S141" i="158"/>
  <c r="R141" i="158"/>
  <c r="Q141" i="158"/>
  <c r="P141" i="158"/>
  <c r="W140" i="158"/>
  <c r="V140" i="158"/>
  <c r="U140" i="158"/>
  <c r="T140" i="158"/>
  <c r="S140" i="158"/>
  <c r="R140" i="158"/>
  <c r="Q140" i="158"/>
  <c r="P140" i="158"/>
  <c r="W139" i="158"/>
  <c r="V139" i="158"/>
  <c r="U139" i="158"/>
  <c r="T139" i="158"/>
  <c r="S139" i="158"/>
  <c r="R139" i="158"/>
  <c r="Q139" i="158"/>
  <c r="P139" i="158"/>
  <c r="W138" i="158"/>
  <c r="V138" i="158"/>
  <c r="U138" i="158"/>
  <c r="T138" i="158"/>
  <c r="S138" i="158"/>
  <c r="R138" i="158"/>
  <c r="Q138" i="158"/>
  <c r="P138" i="158"/>
  <c r="W137" i="158"/>
  <c r="V137" i="158"/>
  <c r="U137" i="158"/>
  <c r="T137" i="158"/>
  <c r="S137" i="158"/>
  <c r="R137" i="158"/>
  <c r="Q137" i="158"/>
  <c r="P137" i="158"/>
  <c r="W136" i="158"/>
  <c r="V136" i="158"/>
  <c r="U136" i="158"/>
  <c r="T136" i="158"/>
  <c r="S136" i="158"/>
  <c r="R136" i="158"/>
  <c r="Q136" i="158"/>
  <c r="P136" i="158"/>
  <c r="W135" i="158"/>
  <c r="V135" i="158"/>
  <c r="U135" i="158"/>
  <c r="T135" i="158"/>
  <c r="S135" i="158"/>
  <c r="R135" i="158"/>
  <c r="Q135" i="158"/>
  <c r="P135" i="158"/>
  <c r="W134" i="158"/>
  <c r="V134" i="158"/>
  <c r="U134" i="158"/>
  <c r="T134" i="158"/>
  <c r="S134" i="158"/>
  <c r="R134" i="158"/>
  <c r="Q134" i="158"/>
  <c r="P134" i="158"/>
  <c r="W133" i="158"/>
  <c r="V133" i="158"/>
  <c r="U133" i="158"/>
  <c r="T133" i="158"/>
  <c r="S133" i="158"/>
  <c r="R133" i="158"/>
  <c r="Q133" i="158"/>
  <c r="P133" i="158"/>
  <c r="W132" i="158"/>
  <c r="V132" i="158"/>
  <c r="U132" i="158"/>
  <c r="T132" i="158"/>
  <c r="S132" i="158"/>
  <c r="R132" i="158"/>
  <c r="Q132" i="158"/>
  <c r="P132" i="158"/>
  <c r="W131" i="158"/>
  <c r="V131" i="158"/>
  <c r="U131" i="158"/>
  <c r="T131" i="158"/>
  <c r="S131" i="158"/>
  <c r="R131" i="158"/>
  <c r="Q131" i="158"/>
  <c r="P131" i="158"/>
  <c r="W130" i="158"/>
  <c r="V130" i="158"/>
  <c r="U130" i="158"/>
  <c r="T130" i="158"/>
  <c r="S130" i="158"/>
  <c r="R130" i="158"/>
  <c r="Q130" i="158"/>
  <c r="P130" i="158"/>
  <c r="W128" i="158"/>
  <c r="V128" i="158"/>
  <c r="U128" i="158"/>
  <c r="T128" i="158"/>
  <c r="S128" i="158"/>
  <c r="R128" i="158"/>
  <c r="Q128" i="158"/>
  <c r="W127" i="158"/>
  <c r="V127" i="158"/>
  <c r="U127" i="158"/>
  <c r="T127" i="158"/>
  <c r="S127" i="158"/>
  <c r="R127" i="158"/>
  <c r="Q127" i="158"/>
  <c r="P127" i="158"/>
  <c r="W126" i="158"/>
  <c r="V126" i="158"/>
  <c r="U126" i="158"/>
  <c r="T126" i="158"/>
  <c r="S126" i="158"/>
  <c r="R126" i="158"/>
  <c r="Q126" i="158"/>
  <c r="P126" i="158"/>
  <c r="W125" i="158"/>
  <c r="V125" i="158"/>
  <c r="U125" i="158"/>
  <c r="T125" i="158"/>
  <c r="S125" i="158"/>
  <c r="R125" i="158"/>
  <c r="Q125" i="158"/>
  <c r="P125" i="158"/>
  <c r="W124" i="158"/>
  <c r="V124" i="158"/>
  <c r="U124" i="158"/>
  <c r="T124" i="158"/>
  <c r="S124" i="158"/>
  <c r="R124" i="158"/>
  <c r="Q124" i="158"/>
  <c r="P124" i="158"/>
  <c r="W123" i="158"/>
  <c r="V123" i="158"/>
  <c r="U123" i="158"/>
  <c r="T123" i="158"/>
  <c r="S123" i="158"/>
  <c r="R123" i="158"/>
  <c r="Q123" i="158"/>
  <c r="P123" i="158"/>
  <c r="W122" i="158"/>
  <c r="V122" i="158"/>
  <c r="U122" i="158"/>
  <c r="T122" i="158"/>
  <c r="S122" i="158"/>
  <c r="R122" i="158"/>
  <c r="Q122" i="158"/>
  <c r="P122" i="158"/>
  <c r="W121" i="158"/>
  <c r="V121" i="158"/>
  <c r="U121" i="158"/>
  <c r="T121" i="158"/>
  <c r="S121" i="158"/>
  <c r="R121" i="158"/>
  <c r="Q121" i="158"/>
  <c r="P121" i="158"/>
  <c r="W120" i="158"/>
  <c r="V120" i="158"/>
  <c r="U120" i="158"/>
  <c r="T120" i="158"/>
  <c r="S120" i="158"/>
  <c r="R120" i="158"/>
  <c r="Q120" i="158"/>
  <c r="P120" i="158"/>
  <c r="W119" i="158"/>
  <c r="V119" i="158"/>
  <c r="U119" i="158"/>
  <c r="T119" i="158"/>
  <c r="S119" i="158"/>
  <c r="R119" i="158"/>
  <c r="Q119" i="158"/>
  <c r="P119" i="158"/>
  <c r="W118" i="158"/>
  <c r="V118" i="158"/>
  <c r="U118" i="158"/>
  <c r="T118" i="158"/>
  <c r="S118" i="158"/>
  <c r="R118" i="158"/>
  <c r="Q118" i="158"/>
  <c r="P118" i="158"/>
  <c r="W117" i="158"/>
  <c r="V117" i="158"/>
  <c r="U117" i="158"/>
  <c r="T117" i="158"/>
  <c r="S117" i="158"/>
  <c r="R117" i="158"/>
  <c r="Q117" i="158"/>
  <c r="P117" i="158"/>
  <c r="W116" i="158"/>
  <c r="V116" i="158"/>
  <c r="U116" i="158"/>
  <c r="T116" i="158"/>
  <c r="S116" i="158"/>
  <c r="R116" i="158"/>
  <c r="Q116" i="158"/>
  <c r="P116" i="158"/>
  <c r="W115" i="158"/>
  <c r="V115" i="158"/>
  <c r="U115" i="158"/>
  <c r="T115" i="158"/>
  <c r="S115" i="158"/>
  <c r="R115" i="158"/>
  <c r="Q115" i="158"/>
  <c r="P115" i="158"/>
  <c r="W114" i="158"/>
  <c r="V114" i="158"/>
  <c r="U114" i="158"/>
  <c r="T114" i="158"/>
  <c r="S114" i="158"/>
  <c r="R114" i="158"/>
  <c r="Q114" i="158"/>
  <c r="P114" i="158"/>
  <c r="W113" i="158"/>
  <c r="V113" i="158"/>
  <c r="U113" i="158"/>
  <c r="T113" i="158"/>
  <c r="S113" i="158"/>
  <c r="R113" i="158"/>
  <c r="Q113" i="158"/>
  <c r="P113" i="158"/>
  <c r="W112" i="158"/>
  <c r="V112" i="158"/>
  <c r="U112" i="158"/>
  <c r="T112" i="158"/>
  <c r="S112" i="158"/>
  <c r="R112" i="158"/>
  <c r="Q112" i="158"/>
  <c r="P112" i="158"/>
  <c r="W111" i="158"/>
  <c r="V111" i="158"/>
  <c r="U111" i="158"/>
  <c r="T111" i="158"/>
  <c r="S111" i="158"/>
  <c r="R111" i="158"/>
  <c r="Q111" i="158"/>
  <c r="P111" i="158"/>
  <c r="W110" i="158"/>
  <c r="V110" i="158"/>
  <c r="U110" i="158"/>
  <c r="T110" i="158"/>
  <c r="S110" i="158"/>
  <c r="R110" i="158"/>
  <c r="Q110" i="158"/>
  <c r="P110" i="158"/>
  <c r="W109" i="158"/>
  <c r="V109" i="158"/>
  <c r="U109" i="158"/>
  <c r="T109" i="158"/>
  <c r="S109" i="158"/>
  <c r="R109" i="158"/>
  <c r="Q109" i="158"/>
  <c r="P109" i="158"/>
  <c r="W108" i="158"/>
  <c r="V108" i="158"/>
  <c r="U108" i="158"/>
  <c r="T108" i="158"/>
  <c r="S108" i="158"/>
  <c r="R108" i="158"/>
  <c r="Q108" i="158"/>
  <c r="P108" i="158"/>
  <c r="W107" i="158"/>
  <c r="V107" i="158"/>
  <c r="U107" i="158"/>
  <c r="T107" i="158"/>
  <c r="S107" i="158"/>
  <c r="R107" i="158"/>
  <c r="Q107" i="158"/>
  <c r="P107" i="158"/>
  <c r="W106" i="158"/>
  <c r="V106" i="158"/>
  <c r="U106" i="158"/>
  <c r="T106" i="158"/>
  <c r="S106" i="158"/>
  <c r="R106" i="158"/>
  <c r="Q106" i="158"/>
  <c r="P106" i="158"/>
  <c r="W105" i="158"/>
  <c r="V105" i="158"/>
  <c r="U105" i="158"/>
  <c r="T105" i="158"/>
  <c r="S105" i="158"/>
  <c r="R105" i="158"/>
  <c r="Q105" i="158"/>
  <c r="P105" i="158"/>
  <c r="W104" i="158"/>
  <c r="V104" i="158"/>
  <c r="U104" i="158"/>
  <c r="T104" i="158"/>
  <c r="S104" i="158"/>
  <c r="R104" i="158"/>
  <c r="Q104" i="158"/>
  <c r="P104" i="158"/>
  <c r="W103" i="158"/>
  <c r="V103" i="158"/>
  <c r="U103" i="158"/>
  <c r="T103" i="158"/>
  <c r="S103" i="158"/>
  <c r="R103" i="158"/>
  <c r="Q103" i="158"/>
  <c r="P103" i="158"/>
  <c r="W102" i="158"/>
  <c r="V102" i="158"/>
  <c r="U102" i="158"/>
  <c r="T102" i="158"/>
  <c r="S102" i="158"/>
  <c r="R102" i="158"/>
  <c r="Q102" i="158"/>
  <c r="P102" i="158"/>
  <c r="W101" i="158"/>
  <c r="V101" i="158"/>
  <c r="U101" i="158"/>
  <c r="T101" i="158"/>
  <c r="S101" i="158"/>
  <c r="R101" i="158"/>
  <c r="Q101" i="158"/>
  <c r="P101" i="158"/>
  <c r="W100" i="158"/>
  <c r="V100" i="158"/>
  <c r="U100" i="158"/>
  <c r="T100" i="158"/>
  <c r="S100" i="158"/>
  <c r="R100" i="158"/>
  <c r="Q100" i="158"/>
  <c r="P100" i="158"/>
  <c r="W95" i="158"/>
  <c r="V95" i="158"/>
  <c r="U95" i="158"/>
  <c r="T95" i="158"/>
  <c r="S95" i="158"/>
  <c r="R95" i="158"/>
  <c r="Q95" i="158"/>
  <c r="P95" i="158"/>
  <c r="W94" i="158"/>
  <c r="V94" i="158"/>
  <c r="U94" i="158"/>
  <c r="T94" i="158"/>
  <c r="S94" i="158"/>
  <c r="R94" i="158"/>
  <c r="Q94" i="158"/>
  <c r="P94" i="158"/>
  <c r="W93" i="158"/>
  <c r="V93" i="158"/>
  <c r="U93" i="158"/>
  <c r="T93" i="158"/>
  <c r="S93" i="158"/>
  <c r="R93" i="158"/>
  <c r="Q93" i="158"/>
  <c r="P93" i="158"/>
  <c r="W92" i="158"/>
  <c r="V92" i="158"/>
  <c r="U92" i="158"/>
  <c r="T92" i="158"/>
  <c r="S92" i="158"/>
  <c r="R92" i="158"/>
  <c r="Q92" i="158"/>
  <c r="P92" i="158"/>
  <c r="W91" i="158"/>
  <c r="V91" i="158"/>
  <c r="U91" i="158"/>
  <c r="T91" i="158"/>
  <c r="S91" i="158"/>
  <c r="R91" i="158"/>
  <c r="Q91" i="158"/>
  <c r="P91" i="158"/>
  <c r="W90" i="158"/>
  <c r="V90" i="158"/>
  <c r="U90" i="158"/>
  <c r="T90" i="158"/>
  <c r="S90" i="158"/>
  <c r="R90" i="158"/>
  <c r="Q90" i="158"/>
  <c r="P90" i="158"/>
  <c r="W89" i="158"/>
  <c r="V89" i="158"/>
  <c r="U89" i="158"/>
  <c r="T89" i="158"/>
  <c r="S89" i="158"/>
  <c r="R89" i="158"/>
  <c r="Q89" i="158"/>
  <c r="P89" i="158"/>
  <c r="W88" i="158"/>
  <c r="V88" i="158"/>
  <c r="U88" i="158"/>
  <c r="T88" i="158"/>
  <c r="S88" i="158"/>
  <c r="R88" i="158"/>
  <c r="Q88" i="158"/>
  <c r="P88" i="158"/>
  <c r="W87" i="158"/>
  <c r="V87" i="158"/>
  <c r="U87" i="158"/>
  <c r="T87" i="158"/>
  <c r="S87" i="158"/>
  <c r="R87" i="158"/>
  <c r="Q87" i="158"/>
  <c r="P87" i="158"/>
  <c r="W86" i="158"/>
  <c r="V86" i="158"/>
  <c r="U86" i="158"/>
  <c r="T86" i="158"/>
  <c r="S86" i="158"/>
  <c r="R86" i="158"/>
  <c r="Q86" i="158"/>
  <c r="P86" i="158"/>
  <c r="W85" i="158"/>
  <c r="V85" i="158"/>
  <c r="U85" i="158"/>
  <c r="T85" i="158"/>
  <c r="S85" i="158"/>
  <c r="R85" i="158"/>
  <c r="Q85" i="158"/>
  <c r="P85" i="158"/>
  <c r="W84" i="158"/>
  <c r="V84" i="158"/>
  <c r="U84" i="158"/>
  <c r="T84" i="158"/>
  <c r="S84" i="158"/>
  <c r="R84" i="158"/>
  <c r="Q84" i="158"/>
  <c r="P84" i="158"/>
  <c r="W83" i="158"/>
  <c r="V83" i="158"/>
  <c r="U83" i="158"/>
  <c r="T83" i="158"/>
  <c r="S83" i="158"/>
  <c r="R83" i="158"/>
  <c r="Q83" i="158"/>
  <c r="P83" i="158"/>
  <c r="W82" i="158"/>
  <c r="V82" i="158"/>
  <c r="U82" i="158"/>
  <c r="T82" i="158"/>
  <c r="S82" i="158"/>
  <c r="R82" i="158"/>
  <c r="Q82" i="158"/>
  <c r="P82" i="158"/>
  <c r="W81" i="158"/>
  <c r="V81" i="158"/>
  <c r="U81" i="158"/>
  <c r="T81" i="158"/>
  <c r="S81" i="158"/>
  <c r="R81" i="158"/>
  <c r="Q81" i="158"/>
  <c r="P81" i="158"/>
  <c r="W80" i="158"/>
  <c r="V80" i="158"/>
  <c r="U80" i="158"/>
  <c r="T80" i="158"/>
  <c r="S80" i="158"/>
  <c r="R80" i="158"/>
  <c r="Q80" i="158"/>
  <c r="P80" i="158"/>
  <c r="W79" i="158"/>
  <c r="V79" i="158"/>
  <c r="U79" i="158"/>
  <c r="T79" i="158"/>
  <c r="S79" i="158"/>
  <c r="R79" i="158"/>
  <c r="Q79" i="158"/>
  <c r="P79" i="158"/>
  <c r="W78" i="158"/>
  <c r="V78" i="158"/>
  <c r="U78" i="158"/>
  <c r="T78" i="158"/>
  <c r="S78" i="158"/>
  <c r="R78" i="158"/>
  <c r="Q78" i="158"/>
  <c r="P78" i="158"/>
  <c r="W77" i="158"/>
  <c r="V77" i="158"/>
  <c r="U77" i="158"/>
  <c r="T77" i="158"/>
  <c r="S77" i="158"/>
  <c r="R77" i="158"/>
  <c r="Q77" i="158"/>
  <c r="P77" i="158"/>
  <c r="W76" i="158"/>
  <c r="V76" i="158"/>
  <c r="U76" i="158"/>
  <c r="T76" i="158"/>
  <c r="S76" i="158"/>
  <c r="R76" i="158"/>
  <c r="Q76" i="158"/>
  <c r="P76" i="158"/>
  <c r="W71" i="158"/>
  <c r="V71" i="158"/>
  <c r="U71" i="158"/>
  <c r="T71" i="158"/>
  <c r="S71" i="158"/>
  <c r="R71" i="158"/>
  <c r="Q71" i="158"/>
  <c r="P71" i="158"/>
  <c r="W70" i="158"/>
  <c r="V70" i="158"/>
  <c r="U70" i="158"/>
  <c r="T70" i="158"/>
  <c r="S70" i="158"/>
  <c r="R70" i="158"/>
  <c r="Q70" i="158"/>
  <c r="P70" i="158"/>
  <c r="W69" i="158"/>
  <c r="V69" i="158"/>
  <c r="U69" i="158"/>
  <c r="T69" i="158"/>
  <c r="S69" i="158"/>
  <c r="R69" i="158"/>
  <c r="Q69" i="158"/>
  <c r="P69" i="158"/>
  <c r="W68" i="158"/>
  <c r="V68" i="158"/>
  <c r="U68" i="158"/>
  <c r="T68" i="158"/>
  <c r="S68" i="158"/>
  <c r="R68" i="158"/>
  <c r="Q68" i="158"/>
  <c r="P68" i="158"/>
  <c r="W67" i="158"/>
  <c r="V67" i="158"/>
  <c r="U67" i="158"/>
  <c r="T67" i="158"/>
  <c r="S67" i="158"/>
  <c r="R67" i="158"/>
  <c r="Q67" i="158"/>
  <c r="P67" i="158"/>
  <c r="W66" i="158"/>
  <c r="V66" i="158"/>
  <c r="U66" i="158"/>
  <c r="T66" i="158"/>
  <c r="S66" i="158"/>
  <c r="R66" i="158"/>
  <c r="Q66" i="158"/>
  <c r="P66" i="158"/>
  <c r="W65" i="158"/>
  <c r="V65" i="158"/>
  <c r="U65" i="158"/>
  <c r="T65" i="158"/>
  <c r="S65" i="158"/>
  <c r="R65" i="158"/>
  <c r="Q65" i="158"/>
  <c r="P65" i="158"/>
  <c r="W64" i="158"/>
  <c r="V64" i="158"/>
  <c r="U64" i="158"/>
  <c r="T64" i="158"/>
  <c r="S64" i="158"/>
  <c r="R64" i="158"/>
  <c r="Q64" i="158"/>
  <c r="P64" i="158"/>
  <c r="W63" i="158"/>
  <c r="V63" i="158"/>
  <c r="U63" i="158"/>
  <c r="T63" i="158"/>
  <c r="S63" i="158"/>
  <c r="R63" i="158"/>
  <c r="Q63" i="158"/>
  <c r="P63" i="158"/>
  <c r="W62" i="158"/>
  <c r="V62" i="158"/>
  <c r="U62" i="158"/>
  <c r="T62" i="158"/>
  <c r="S62" i="158"/>
  <c r="R62" i="158"/>
  <c r="Q62" i="158"/>
  <c r="P62" i="158"/>
  <c r="W61" i="158"/>
  <c r="V61" i="158"/>
  <c r="U61" i="158"/>
  <c r="T61" i="158"/>
  <c r="S61" i="158"/>
  <c r="R61" i="158"/>
  <c r="Q61" i="158"/>
  <c r="P61" i="158"/>
  <c r="W60" i="158"/>
  <c r="V60" i="158"/>
  <c r="U60" i="158"/>
  <c r="T60" i="158"/>
  <c r="S60" i="158"/>
  <c r="R60" i="158"/>
  <c r="Q60" i="158"/>
  <c r="P60" i="158"/>
  <c r="W59" i="158"/>
  <c r="V59" i="158"/>
  <c r="U59" i="158"/>
  <c r="T59" i="158"/>
  <c r="S59" i="158"/>
  <c r="R59" i="158"/>
  <c r="Q59" i="158"/>
  <c r="P59" i="158"/>
  <c r="W58" i="158"/>
  <c r="V58" i="158"/>
  <c r="U58" i="158"/>
  <c r="T58" i="158"/>
  <c r="S58" i="158"/>
  <c r="R58" i="158"/>
  <c r="Q58" i="158"/>
  <c r="P58" i="158"/>
  <c r="W57" i="158"/>
  <c r="V57" i="158"/>
  <c r="U57" i="158"/>
  <c r="T57" i="158"/>
  <c r="S57" i="158"/>
  <c r="R57" i="158"/>
  <c r="Q57" i="158"/>
  <c r="P57" i="158"/>
  <c r="W56" i="158"/>
  <c r="V56" i="158"/>
  <c r="U56" i="158"/>
  <c r="T56" i="158"/>
  <c r="S56" i="158"/>
  <c r="R56" i="158"/>
  <c r="Q56" i="158"/>
  <c r="P56" i="158"/>
  <c r="W55" i="158"/>
  <c r="V55" i="158"/>
  <c r="U55" i="158"/>
  <c r="T55" i="158"/>
  <c r="S55" i="158"/>
  <c r="R55" i="158"/>
  <c r="Q55" i="158"/>
  <c r="P55" i="158"/>
  <c r="W54" i="158"/>
  <c r="V54" i="158"/>
  <c r="U54" i="158"/>
  <c r="T54" i="158"/>
  <c r="S54" i="158"/>
  <c r="R54" i="158"/>
  <c r="Q54" i="158"/>
  <c r="P54" i="158"/>
  <c r="W53" i="158"/>
  <c r="V53" i="158"/>
  <c r="U53" i="158"/>
  <c r="T53" i="158"/>
  <c r="S53" i="158"/>
  <c r="R53" i="158"/>
  <c r="Q53" i="158"/>
  <c r="P53" i="158"/>
  <c r="W52" i="158"/>
  <c r="V52" i="158"/>
  <c r="U52" i="158"/>
  <c r="T52" i="158"/>
  <c r="S52" i="158"/>
  <c r="R52" i="158"/>
  <c r="Q52" i="158"/>
  <c r="P52" i="158"/>
  <c r="W48" i="158"/>
  <c r="V48" i="158"/>
  <c r="U48" i="158"/>
  <c r="T48" i="158"/>
  <c r="S48" i="158"/>
  <c r="R48" i="158"/>
  <c r="Q48" i="158"/>
  <c r="P48" i="158"/>
  <c r="W47" i="158"/>
  <c r="V47" i="158"/>
  <c r="U47" i="158"/>
  <c r="T47" i="158"/>
  <c r="S47" i="158"/>
  <c r="R47" i="158"/>
  <c r="Q47" i="158"/>
  <c r="P47" i="158"/>
  <c r="W46" i="158"/>
  <c r="V46" i="158"/>
  <c r="U46" i="158"/>
  <c r="T46" i="158"/>
  <c r="S46" i="158"/>
  <c r="R46" i="158"/>
  <c r="Q46" i="158"/>
  <c r="P46" i="158"/>
  <c r="W45" i="158"/>
  <c r="V45" i="158"/>
  <c r="U45" i="158"/>
  <c r="T45" i="158"/>
  <c r="S45" i="158"/>
  <c r="R45" i="158"/>
  <c r="Q45" i="158"/>
  <c r="P45" i="158"/>
  <c r="W44" i="158"/>
  <c r="V44" i="158"/>
  <c r="U44" i="158"/>
  <c r="T44" i="158"/>
  <c r="S44" i="158"/>
  <c r="R44" i="158"/>
  <c r="Q44" i="158"/>
  <c r="P44" i="158"/>
  <c r="W43" i="158"/>
  <c r="V43" i="158"/>
  <c r="U43" i="158"/>
  <c r="T43" i="158"/>
  <c r="S43" i="158"/>
  <c r="R43" i="158"/>
  <c r="Q43" i="158"/>
  <c r="P43" i="158"/>
  <c r="W42" i="158"/>
  <c r="V42" i="158"/>
  <c r="U42" i="158"/>
  <c r="T42" i="158"/>
  <c r="S42" i="158"/>
  <c r="R42" i="158"/>
  <c r="Q42" i="158"/>
  <c r="P42" i="158"/>
  <c r="W41" i="158"/>
  <c r="V41" i="158"/>
  <c r="U41" i="158"/>
  <c r="T41" i="158"/>
  <c r="S41" i="158"/>
  <c r="R41" i="158"/>
  <c r="Q41" i="158"/>
  <c r="P41" i="158"/>
  <c r="W40" i="158"/>
  <c r="V40" i="158"/>
  <c r="U40" i="158"/>
  <c r="T40" i="158"/>
  <c r="S40" i="158"/>
  <c r="R40" i="158"/>
  <c r="Q40" i="158"/>
  <c r="P40" i="158"/>
  <c r="W39" i="158"/>
  <c r="V39" i="158"/>
  <c r="U39" i="158"/>
  <c r="T39" i="158"/>
  <c r="S39" i="158"/>
  <c r="R39" i="158"/>
  <c r="Q39" i="158"/>
  <c r="P39" i="158"/>
  <c r="W38" i="158"/>
  <c r="V38" i="158"/>
  <c r="U38" i="158"/>
  <c r="T38" i="158"/>
  <c r="S38" i="158"/>
  <c r="R38" i="158"/>
  <c r="Q38" i="158"/>
  <c r="P38" i="158"/>
  <c r="W37" i="158"/>
  <c r="V37" i="158"/>
  <c r="U37" i="158"/>
  <c r="T37" i="158"/>
  <c r="S37" i="158"/>
  <c r="R37" i="158"/>
  <c r="Q37" i="158"/>
  <c r="P37" i="158"/>
  <c r="W36" i="158"/>
  <c r="V36" i="158"/>
  <c r="U36" i="158"/>
  <c r="T36" i="158"/>
  <c r="S36" i="158"/>
  <c r="R36" i="158"/>
  <c r="Q36" i="158"/>
  <c r="P36" i="158"/>
  <c r="W35" i="158"/>
  <c r="V35" i="158"/>
  <c r="U35" i="158"/>
  <c r="T35" i="158"/>
  <c r="S35" i="158"/>
  <c r="R35" i="158"/>
  <c r="Q35" i="158"/>
  <c r="P35" i="158"/>
  <c r="W34" i="158"/>
  <c r="V34" i="158"/>
  <c r="U34" i="158"/>
  <c r="T34" i="158"/>
  <c r="S34" i="158"/>
  <c r="R34" i="158"/>
  <c r="Q34" i="158"/>
  <c r="P34" i="158"/>
  <c r="W33" i="158"/>
  <c r="V33" i="158"/>
  <c r="U33" i="158"/>
  <c r="T33" i="158"/>
  <c r="S33" i="158"/>
  <c r="R33" i="158"/>
  <c r="Q33" i="158"/>
  <c r="P33" i="158"/>
  <c r="W32" i="158"/>
  <c r="V32" i="158"/>
  <c r="U32" i="158"/>
  <c r="T32" i="158"/>
  <c r="S32" i="158"/>
  <c r="R32" i="158"/>
  <c r="Q32" i="158"/>
  <c r="P32" i="158"/>
  <c r="W31" i="158"/>
  <c r="V31" i="158"/>
  <c r="U31" i="158"/>
  <c r="T31" i="158"/>
  <c r="S31" i="158"/>
  <c r="R31" i="158"/>
  <c r="Q31" i="158"/>
  <c r="P31" i="158"/>
  <c r="W30" i="158"/>
  <c r="V30" i="158"/>
  <c r="U30" i="158"/>
  <c r="T30" i="158"/>
  <c r="S30" i="158"/>
  <c r="R30" i="158"/>
  <c r="Q30" i="158"/>
  <c r="P30" i="158"/>
  <c r="W29" i="158"/>
  <c r="V29" i="158"/>
  <c r="U29" i="158"/>
  <c r="T29" i="158"/>
  <c r="S29" i="158"/>
  <c r="R29" i="158"/>
  <c r="Q29" i="158"/>
  <c r="P29" i="158"/>
  <c r="V24" i="158"/>
  <c r="U24" i="158"/>
  <c r="T24" i="158"/>
  <c r="S24" i="158"/>
  <c r="R24" i="158"/>
  <c r="Q24" i="158"/>
  <c r="P24" i="158"/>
  <c r="T19" i="158"/>
  <c r="S19" i="158"/>
  <c r="R19" i="158"/>
  <c r="Q19" i="158"/>
  <c r="P19" i="158"/>
  <c r="P21" i="157"/>
  <c r="CP309" i="158" l="1"/>
  <c r="G11" i="158"/>
  <c r="E4" i="158"/>
  <c r="L11" i="158"/>
  <c r="G11" i="157"/>
  <c r="E4" i="157"/>
  <c r="L11" i="157"/>
  <c r="F4" i="146"/>
  <c r="E4" i="156"/>
  <c r="KU1590" i="156"/>
  <c r="KS1590" i="156"/>
  <c r="KR1590" i="156"/>
  <c r="KT1578" i="156"/>
  <c r="KD1702" i="146"/>
  <c r="KB1702" i="146"/>
  <c r="KA1702" i="146"/>
  <c r="KC1690" i="146"/>
  <c r="KC1689" i="146"/>
  <c r="KC1688" i="146"/>
  <c r="KC1687" i="146"/>
  <c r="KC1686" i="146"/>
  <c r="KC1685" i="146"/>
  <c r="KC1684" i="146"/>
  <c r="KC1683" i="146"/>
  <c r="KC1682" i="146"/>
  <c r="KC1681" i="146"/>
  <c r="E3" i="146" l="1"/>
  <c r="E3" i="156"/>
  <c r="E3" i="154"/>
  <c r="E3" i="158"/>
  <c r="E3" i="157"/>
  <c r="DP317" i="158"/>
  <c r="L1172" i="152"/>
  <c r="DT575" i="146" l="1"/>
  <c r="P1183" i="152" l="1"/>
  <c r="C1195" i="152"/>
  <c r="FX693" i="146" s="1"/>
  <c r="C1194" i="152"/>
  <c r="FX692" i="146" s="1"/>
  <c r="C1193" i="152"/>
  <c r="FX691" i="146" s="1"/>
  <c r="C1192" i="152"/>
  <c r="FX690" i="146" s="1"/>
  <c r="C1191" i="152"/>
  <c r="FX689" i="146" s="1"/>
  <c r="C1190" i="152"/>
  <c r="FX688" i="146" s="1"/>
  <c r="C1189" i="152"/>
  <c r="FX687" i="146" s="1"/>
  <c r="C1188" i="152"/>
  <c r="FX686" i="146" s="1"/>
  <c r="C1186" i="152"/>
  <c r="FX684" i="146" s="1"/>
  <c r="C1185" i="152"/>
  <c r="FX683" i="146" s="1"/>
  <c r="C1184" i="152"/>
  <c r="FX682" i="146" s="1"/>
  <c r="C1183" i="152"/>
  <c r="FX681" i="146" s="1"/>
  <c r="I1172" i="152" l="1"/>
  <c r="J1172" i="152"/>
  <c r="K1172" i="152"/>
  <c r="M1172" i="152"/>
  <c r="N1172" i="152"/>
  <c r="O1172" i="152"/>
  <c r="H1172" i="152"/>
  <c r="G1172" i="152"/>
  <c r="F1172" i="152"/>
  <c r="E1172" i="152"/>
  <c r="P1172" i="152" l="1"/>
  <c r="ED582" i="146"/>
  <c r="EB582" i="146"/>
  <c r="EA582" i="146"/>
  <c r="DX582" i="146"/>
  <c r="DV582" i="146"/>
  <c r="DU582" i="146"/>
  <c r="DR582" i="146"/>
  <c r="EG581" i="146"/>
  <c r="DW581" i="146"/>
  <c r="DT581" i="146"/>
  <c r="EG580" i="146"/>
  <c r="DW580" i="146"/>
  <c r="DT580" i="146"/>
  <c r="EG579" i="146"/>
  <c r="DW579" i="146"/>
  <c r="DT579" i="146"/>
  <c r="EG578" i="146"/>
  <c r="DW578" i="146"/>
  <c r="DT578" i="146"/>
  <c r="EG577" i="146"/>
  <c r="DW577" i="146"/>
  <c r="DT577" i="146"/>
  <c r="EG576" i="146"/>
  <c r="DW576" i="146"/>
  <c r="DT576" i="146"/>
  <c r="EG575" i="146"/>
  <c r="DW575" i="146"/>
  <c r="DS575" i="146"/>
  <c r="EG574" i="146"/>
  <c r="DW574" i="146"/>
  <c r="DT574" i="146"/>
  <c r="ED573" i="146"/>
  <c r="EB573" i="146"/>
  <c r="EA573" i="146"/>
  <c r="DX573" i="146"/>
  <c r="DV573" i="146"/>
  <c r="DU573" i="146"/>
  <c r="DR573" i="146"/>
  <c r="EG572" i="146"/>
  <c r="EC572" i="146"/>
  <c r="DW572" i="146"/>
  <c r="DT572" i="146"/>
  <c r="EG571" i="146"/>
  <c r="EC571" i="146"/>
  <c r="DW571" i="146"/>
  <c r="DT571" i="146"/>
  <c r="EG570" i="146"/>
  <c r="EC570" i="146"/>
  <c r="DW570" i="146"/>
  <c r="DT570" i="146"/>
  <c r="EG569" i="146"/>
  <c r="EC569" i="146"/>
  <c r="DW569" i="146"/>
  <c r="DT569" i="146"/>
  <c r="O556" i="152"/>
  <c r="DM557" i="146" s="1"/>
  <c r="N556" i="152"/>
  <c r="DL557" i="146" s="1"/>
  <c r="M556" i="152"/>
  <c r="DK557" i="146" s="1"/>
  <c r="L556" i="152"/>
  <c r="DJ557" i="146" s="1"/>
  <c r="K556" i="152"/>
  <c r="DI557" i="146" s="1"/>
  <c r="J556" i="152"/>
  <c r="DH557" i="146" s="1"/>
  <c r="I556" i="152"/>
  <c r="DG557" i="146" s="1"/>
  <c r="H556" i="152"/>
  <c r="DF557" i="146" s="1"/>
  <c r="F556" i="152"/>
  <c r="DD557" i="146" s="1"/>
  <c r="E556" i="152"/>
  <c r="DC557" i="146" s="1"/>
  <c r="D556" i="152"/>
  <c r="DB557" i="146" s="1"/>
  <c r="C556" i="152"/>
  <c r="DA543" i="146"/>
  <c r="O541" i="152"/>
  <c r="DM542" i="146" s="1"/>
  <c r="N541" i="152"/>
  <c r="DL542" i="146" s="1"/>
  <c r="M541" i="152"/>
  <c r="DK542" i="146" s="1"/>
  <c r="L541" i="152"/>
  <c r="DJ542" i="146" s="1"/>
  <c r="K541" i="152"/>
  <c r="DI542" i="146" s="1"/>
  <c r="J541" i="152"/>
  <c r="DH542" i="146" s="1"/>
  <c r="I541" i="152"/>
  <c r="DG542" i="146" s="1"/>
  <c r="H541" i="152"/>
  <c r="DF542" i="146" s="1"/>
  <c r="F541" i="152"/>
  <c r="DD542" i="146" s="1"/>
  <c r="E541" i="152"/>
  <c r="DC542" i="146" s="1"/>
  <c r="D541" i="152"/>
  <c r="DB542" i="146" s="1"/>
  <c r="C540" i="152"/>
  <c r="D1173" i="152" s="1"/>
  <c r="P539" i="152"/>
  <c r="DN540" i="146" s="1"/>
  <c r="DE540" i="146"/>
  <c r="P538" i="152"/>
  <c r="DN539" i="146" s="1"/>
  <c r="DE539" i="146"/>
  <c r="CH513" i="146"/>
  <c r="CF513" i="146"/>
  <c r="CD513" i="146"/>
  <c r="CB513" i="146"/>
  <c r="CA513" i="146"/>
  <c r="CJ512" i="146"/>
  <c r="CI512" i="146"/>
  <c r="CG512" i="146"/>
  <c r="CC512" i="146"/>
  <c r="CJ511" i="146"/>
  <c r="CI511" i="146"/>
  <c r="CG511" i="146"/>
  <c r="CC511" i="146"/>
  <c r="CJ510" i="146"/>
  <c r="CI510" i="146"/>
  <c r="CG510" i="146"/>
  <c r="CC510" i="146"/>
  <c r="CJ509" i="146"/>
  <c r="CI509" i="146"/>
  <c r="CG509" i="146"/>
  <c r="CC509" i="146"/>
  <c r="CJ508" i="146"/>
  <c r="CI508" i="146"/>
  <c r="CG508" i="146"/>
  <c r="CC508" i="146"/>
  <c r="CJ507" i="146"/>
  <c r="CI507" i="146"/>
  <c r="CG507" i="146"/>
  <c r="CC507" i="146"/>
  <c r="CJ506" i="146"/>
  <c r="CI506" i="146"/>
  <c r="CG506" i="146"/>
  <c r="CC506" i="146"/>
  <c r="CJ505" i="146"/>
  <c r="CI505" i="146"/>
  <c r="CG505" i="146"/>
  <c r="CC505" i="146"/>
  <c r="CH504" i="146"/>
  <c r="CF504" i="146"/>
  <c r="CD504" i="146"/>
  <c r="CB504" i="146"/>
  <c r="CA504" i="146"/>
  <c r="CJ503" i="146"/>
  <c r="CI503" i="146"/>
  <c r="CG503" i="146"/>
  <c r="CC503" i="146"/>
  <c r="CJ502" i="146"/>
  <c r="CI502" i="146"/>
  <c r="CG502" i="146"/>
  <c r="CC502" i="146"/>
  <c r="CJ501" i="146"/>
  <c r="CI501" i="146"/>
  <c r="CG501" i="146"/>
  <c r="CC501" i="146"/>
  <c r="CJ500" i="146"/>
  <c r="CI500" i="146"/>
  <c r="CG500" i="146"/>
  <c r="CC500" i="146"/>
  <c r="H540" i="152" l="1"/>
  <c r="DF541" i="146" s="1"/>
  <c r="C548" i="152"/>
  <c r="DA557" i="146"/>
  <c r="DA541" i="146"/>
  <c r="L558" i="152"/>
  <c r="DJ559" i="146" s="1"/>
  <c r="P541" i="152"/>
  <c r="DN542" i="146" s="1"/>
  <c r="DS576" i="146"/>
  <c r="DZ579" i="146"/>
  <c r="E548" i="152"/>
  <c r="J548" i="152"/>
  <c r="N548" i="152"/>
  <c r="DS571" i="146"/>
  <c r="DS577" i="146"/>
  <c r="DS581" i="146"/>
  <c r="P556" i="152"/>
  <c r="DN557" i="146" s="1"/>
  <c r="C1196" i="152"/>
  <c r="FX694" i="146" s="1"/>
  <c r="H1174" i="152"/>
  <c r="L1174" i="152"/>
  <c r="F548" i="152"/>
  <c r="K548" i="152"/>
  <c r="O548" i="152"/>
  <c r="DZ571" i="146"/>
  <c r="DS572" i="146"/>
  <c r="DZ577" i="146"/>
  <c r="DS578" i="146"/>
  <c r="DZ581" i="146"/>
  <c r="CE505" i="146"/>
  <c r="CE508" i="146"/>
  <c r="CE512" i="146"/>
  <c r="D548" i="152"/>
  <c r="I548" i="152"/>
  <c r="M548" i="152"/>
  <c r="DS570" i="146"/>
  <c r="DZ575" i="146"/>
  <c r="DS580" i="146"/>
  <c r="C1187" i="152"/>
  <c r="FX685" i="146" s="1"/>
  <c r="DZ570" i="146"/>
  <c r="DZ576" i="146"/>
  <c r="DZ580" i="146"/>
  <c r="EF570" i="146"/>
  <c r="EF571" i="146"/>
  <c r="CC504" i="146"/>
  <c r="CE501" i="146"/>
  <c r="CE502" i="146"/>
  <c r="F558" i="152"/>
  <c r="DD559" i="146" s="1"/>
  <c r="I540" i="152"/>
  <c r="DG541" i="146" s="1"/>
  <c r="H548" i="152"/>
  <c r="L548" i="152"/>
  <c r="DS569" i="146"/>
  <c r="DZ572" i="146"/>
  <c r="DZ574" i="146"/>
  <c r="DZ578" i="146"/>
  <c r="DS579" i="146"/>
  <c r="EF569" i="146"/>
  <c r="EF572" i="146"/>
  <c r="EF578" i="146"/>
  <c r="DX583" i="146"/>
  <c r="EB583" i="146"/>
  <c r="DV583" i="146"/>
  <c r="DR583" i="146"/>
  <c r="EA583" i="146"/>
  <c r="CF514" i="146"/>
  <c r="CH514" i="146"/>
  <c r="EF574" i="146"/>
  <c r="EG582" i="146"/>
  <c r="F540" i="152"/>
  <c r="DD541" i="146" s="1"/>
  <c r="G1174" i="152"/>
  <c r="L542" i="152"/>
  <c r="DJ543" i="146" s="1"/>
  <c r="K542" i="152"/>
  <c r="DI543" i="146" s="1"/>
  <c r="K1174" i="152"/>
  <c r="D542" i="152"/>
  <c r="DB543" i="146" s="1"/>
  <c r="E1174" i="152"/>
  <c r="I542" i="152"/>
  <c r="DG543" i="146" s="1"/>
  <c r="I1174" i="152"/>
  <c r="M540" i="152"/>
  <c r="DK541" i="146" s="1"/>
  <c r="M1174" i="152"/>
  <c r="E540" i="152"/>
  <c r="DC541" i="146" s="1"/>
  <c r="F1174" i="152"/>
  <c r="J540" i="152"/>
  <c r="DH541" i="146" s="1"/>
  <c r="J1174" i="152"/>
  <c r="N540" i="152"/>
  <c r="DL541" i="146" s="1"/>
  <c r="N1174" i="152"/>
  <c r="O542" i="152"/>
  <c r="DM543" i="146" s="1"/>
  <c r="O1174" i="152"/>
  <c r="D558" i="152"/>
  <c r="DB559" i="146" s="1"/>
  <c r="EC582" i="146"/>
  <c r="DW582" i="146"/>
  <c r="D540" i="152"/>
  <c r="DB541" i="146" s="1"/>
  <c r="O540" i="152"/>
  <c r="DM541" i="146" s="1"/>
  <c r="E558" i="152"/>
  <c r="EC573" i="146"/>
  <c r="CJ513" i="146"/>
  <c r="EG573" i="146"/>
  <c r="ED583" i="146"/>
  <c r="CB514" i="146"/>
  <c r="CG513" i="146"/>
  <c r="CI513" i="146"/>
  <c r="CK503" i="146"/>
  <c r="CK501" i="146"/>
  <c r="CI504" i="146"/>
  <c r="CJ504" i="146"/>
  <c r="CG504" i="146"/>
  <c r="Q539" i="152"/>
  <c r="DO540" i="146" s="1"/>
  <c r="Q538" i="152"/>
  <c r="DO539" i="146" s="1"/>
  <c r="L540" i="152"/>
  <c r="DJ541" i="146" s="1"/>
  <c r="K558" i="152"/>
  <c r="DI559" i="146" s="1"/>
  <c r="K540" i="152"/>
  <c r="DI541" i="146" s="1"/>
  <c r="CE503" i="146"/>
  <c r="EF576" i="146"/>
  <c r="CK507" i="146"/>
  <c r="CE506" i="146"/>
  <c r="I558" i="152"/>
  <c r="DG559" i="146" s="1"/>
  <c r="CC513" i="146"/>
  <c r="CE510" i="146"/>
  <c r="M558" i="152"/>
  <c r="DK559" i="146" s="1"/>
  <c r="G556" i="152"/>
  <c r="DE557" i="146" s="1"/>
  <c r="CD514" i="146"/>
  <c r="EF580" i="146"/>
  <c r="CK511" i="146"/>
  <c r="J558" i="152"/>
  <c r="DH559" i="146" s="1"/>
  <c r="CE507" i="146"/>
  <c r="N558" i="152"/>
  <c r="DL559" i="146" s="1"/>
  <c r="CE511" i="146"/>
  <c r="N542" i="152"/>
  <c r="DL543" i="146" s="1"/>
  <c r="EF577" i="146"/>
  <c r="CK508" i="146"/>
  <c r="EF581" i="146"/>
  <c r="CK512" i="146"/>
  <c r="E542" i="152"/>
  <c r="DC543" i="146" s="1"/>
  <c r="J542" i="152"/>
  <c r="DH543" i="146" s="1"/>
  <c r="G541" i="152"/>
  <c r="DE542" i="146" s="1"/>
  <c r="CA514" i="146"/>
  <c r="H542" i="152"/>
  <c r="DF543" i="146" s="1"/>
  <c r="F542" i="152"/>
  <c r="DD543" i="146" s="1"/>
  <c r="H558" i="152"/>
  <c r="DF559" i="146" s="1"/>
  <c r="O558" i="152"/>
  <c r="DM559" i="146" s="1"/>
  <c r="DW573" i="146"/>
  <c r="DZ569" i="146"/>
  <c r="DT573" i="146"/>
  <c r="CE500" i="146"/>
  <c r="CK500" i="146"/>
  <c r="CK502" i="146"/>
  <c r="CK505" i="146"/>
  <c r="EF575" i="146"/>
  <c r="CK506" i="146"/>
  <c r="CE509" i="146"/>
  <c r="CK509" i="146"/>
  <c r="EF579" i="146"/>
  <c r="CK510" i="146"/>
  <c r="M542" i="152"/>
  <c r="DK543" i="146" s="1"/>
  <c r="C558" i="152"/>
  <c r="DA559" i="146" s="1"/>
  <c r="DU583" i="146"/>
  <c r="DT582" i="146"/>
  <c r="DS574" i="146"/>
  <c r="H1173" i="152" l="1"/>
  <c r="H1175" i="152" s="1"/>
  <c r="DF549" i="146"/>
  <c r="X576" i="152"/>
  <c r="DG549" i="146"/>
  <c r="X577" i="152"/>
  <c r="AA577" i="152" s="1"/>
  <c r="DL549" i="146"/>
  <c r="X582" i="152"/>
  <c r="AA582" i="152" s="1"/>
  <c r="DM549" i="146"/>
  <c r="X583" i="152"/>
  <c r="AA583" i="152" s="1"/>
  <c r="DH549" i="146"/>
  <c r="X578" i="152"/>
  <c r="AA578" i="152" s="1"/>
  <c r="DJ549" i="146"/>
  <c r="X580" i="152"/>
  <c r="AA580" i="152" s="1"/>
  <c r="DK549" i="146"/>
  <c r="X581" i="152"/>
  <c r="AA581" i="152" s="1"/>
  <c r="DI549" i="146"/>
  <c r="X579" i="152"/>
  <c r="AA579" i="152" s="1"/>
  <c r="DC549" i="146"/>
  <c r="X573" i="152"/>
  <c r="AA573" i="152" s="1"/>
  <c r="DD549" i="146"/>
  <c r="X574" i="152"/>
  <c r="AA574" i="152" s="1"/>
  <c r="DB549" i="146"/>
  <c r="X572" i="152"/>
  <c r="AA572" i="152" s="1"/>
  <c r="P540" i="152"/>
  <c r="DN541" i="146" s="1"/>
  <c r="DA549" i="146"/>
  <c r="X571" i="152"/>
  <c r="E557" i="152"/>
  <c r="DC558" i="146" s="1"/>
  <c r="DC559" i="146"/>
  <c r="P542" i="152"/>
  <c r="DN543" i="146" s="1"/>
  <c r="F557" i="152"/>
  <c r="DD558" i="146" s="1"/>
  <c r="DY574" i="146"/>
  <c r="F550" i="152"/>
  <c r="DD551" i="146" s="1"/>
  <c r="EE569" i="146"/>
  <c r="EF573" i="146"/>
  <c r="L557" i="152"/>
  <c r="DJ558" i="146" s="1"/>
  <c r="DZ582" i="146"/>
  <c r="DS573" i="146"/>
  <c r="L550" i="152"/>
  <c r="DJ551" i="146" s="1"/>
  <c r="EE581" i="146"/>
  <c r="P558" i="152"/>
  <c r="K557" i="152"/>
  <c r="DI558" i="146" s="1"/>
  <c r="O1173" i="152"/>
  <c r="O1175" i="152" s="1"/>
  <c r="M1173" i="152"/>
  <c r="M1175" i="152" s="1"/>
  <c r="N557" i="152"/>
  <c r="DL558" i="146" s="1"/>
  <c r="E1173" i="152"/>
  <c r="N1173" i="152"/>
  <c r="N1175" i="152" s="1"/>
  <c r="I1173" i="152"/>
  <c r="I1175" i="152" s="1"/>
  <c r="G558" i="152"/>
  <c r="DE559" i="146" s="1"/>
  <c r="EE570" i="146"/>
  <c r="DY576" i="146"/>
  <c r="DY575" i="146"/>
  <c r="DY581" i="146"/>
  <c r="DY577" i="146"/>
  <c r="DY571" i="146"/>
  <c r="O557" i="152"/>
  <c r="DM558" i="146" s="1"/>
  <c r="CG514" i="146"/>
  <c r="EE577" i="146"/>
  <c r="EE580" i="146"/>
  <c r="M557" i="152"/>
  <c r="DK558" i="146" s="1"/>
  <c r="C1197" i="152"/>
  <c r="FX695" i="146" s="1"/>
  <c r="P548" i="152"/>
  <c r="DN549" i="146" s="1"/>
  <c r="G1173" i="152"/>
  <c r="G1175" i="152" s="1"/>
  <c r="CK513" i="146"/>
  <c r="D550" i="152"/>
  <c r="DB551" i="146" s="1"/>
  <c r="EE572" i="146"/>
  <c r="EE576" i="146"/>
  <c r="L1173" i="152"/>
  <c r="L1175" i="152" s="1"/>
  <c r="CK504" i="146"/>
  <c r="F1173" i="152"/>
  <c r="F1175" i="152" s="1"/>
  <c r="C557" i="152"/>
  <c r="DA558" i="146" s="1"/>
  <c r="EE579" i="146"/>
  <c r="EE575" i="146"/>
  <c r="H557" i="152"/>
  <c r="DF558" i="146" s="1"/>
  <c r="Q541" i="152"/>
  <c r="DO542" i="146" s="1"/>
  <c r="J557" i="152"/>
  <c r="DH558" i="146" s="1"/>
  <c r="Q556" i="152"/>
  <c r="DO557" i="146" s="1"/>
  <c r="K1173" i="152"/>
  <c r="K1175" i="152" s="1"/>
  <c r="E550" i="152"/>
  <c r="DC551" i="146" s="1"/>
  <c r="J1173" i="152"/>
  <c r="J1175" i="152" s="1"/>
  <c r="EE578" i="146"/>
  <c r="DY578" i="146"/>
  <c r="DY572" i="146"/>
  <c r="EE571" i="146"/>
  <c r="DY580" i="146"/>
  <c r="DY570" i="146"/>
  <c r="DY579" i="146"/>
  <c r="N550" i="152"/>
  <c r="DL551" i="146" s="1"/>
  <c r="D557" i="152"/>
  <c r="DB558" i="146" s="1"/>
  <c r="EE574" i="146"/>
  <c r="EG583" i="146"/>
  <c r="CJ514" i="146"/>
  <c r="EC583" i="146"/>
  <c r="DW583" i="146"/>
  <c r="CE504" i="146"/>
  <c r="K550" i="152"/>
  <c r="DI551" i="146" s="1"/>
  <c r="J550" i="152"/>
  <c r="DH551" i="146" s="1"/>
  <c r="CI514" i="146"/>
  <c r="M550" i="152"/>
  <c r="DK551" i="146" s="1"/>
  <c r="CE513" i="146"/>
  <c r="CC514" i="146"/>
  <c r="C550" i="152"/>
  <c r="DA551" i="146" s="1"/>
  <c r="I557" i="152"/>
  <c r="DG558" i="146" s="1"/>
  <c r="I550" i="152"/>
  <c r="DG551" i="146" s="1"/>
  <c r="G542" i="152"/>
  <c r="DE543" i="146" s="1"/>
  <c r="G540" i="152"/>
  <c r="DE541" i="146" s="1"/>
  <c r="DS582" i="146"/>
  <c r="O550" i="152"/>
  <c r="DM551" i="146" s="1"/>
  <c r="DT583" i="146"/>
  <c r="G548" i="152"/>
  <c r="DE549" i="146" s="1"/>
  <c r="DY569" i="146"/>
  <c r="DZ573" i="146"/>
  <c r="H550" i="152"/>
  <c r="DF551" i="146" s="1"/>
  <c r="EF582" i="146"/>
  <c r="E1175" i="152" l="1"/>
  <c r="P1173" i="152"/>
  <c r="AA576" i="152"/>
  <c r="AA584" i="152" s="1"/>
  <c r="X584" i="152"/>
  <c r="S1196" i="152" s="1"/>
  <c r="X575" i="152"/>
  <c r="AA571" i="152"/>
  <c r="AA575" i="152" s="1"/>
  <c r="E549" i="152"/>
  <c r="P550" i="152"/>
  <c r="DN551" i="146" s="1"/>
  <c r="DN559" i="146"/>
  <c r="EH572" i="146"/>
  <c r="L549" i="152"/>
  <c r="Y580" i="152" s="1"/>
  <c r="G557" i="152"/>
  <c r="DE558" i="146" s="1"/>
  <c r="F549" i="152"/>
  <c r="K549" i="152"/>
  <c r="Y579" i="152" s="1"/>
  <c r="Q548" i="152"/>
  <c r="DO549" i="146" s="1"/>
  <c r="DY582" i="146"/>
  <c r="DZ583" i="146"/>
  <c r="DS583" i="146"/>
  <c r="I549" i="152"/>
  <c r="EI572" i="146"/>
  <c r="S1186" i="152"/>
  <c r="S1189" i="152"/>
  <c r="S1183" i="152"/>
  <c r="V1183" i="152" s="1"/>
  <c r="B2647" i="152"/>
  <c r="EH575" i="146"/>
  <c r="C549" i="152"/>
  <c r="EH577" i="146"/>
  <c r="S1194" i="152"/>
  <c r="EH571" i="146"/>
  <c r="S1193" i="152"/>
  <c r="S1188" i="152"/>
  <c r="N549" i="152"/>
  <c r="P557" i="152"/>
  <c r="DN558" i="146" s="1"/>
  <c r="EF583" i="146"/>
  <c r="Q540" i="152"/>
  <c r="DO541" i="146" s="1"/>
  <c r="EH580" i="146"/>
  <c r="D549" i="152"/>
  <c r="G550" i="152"/>
  <c r="DE551" i="146" s="1"/>
  <c r="Q542" i="152"/>
  <c r="DO543" i="146" s="1"/>
  <c r="Q558" i="152"/>
  <c r="CK514" i="146"/>
  <c r="M549" i="152"/>
  <c r="O549" i="152"/>
  <c r="S1190" i="152"/>
  <c r="S1195" i="152"/>
  <c r="EH570" i="146"/>
  <c r="S1192" i="152"/>
  <c r="EH578" i="146"/>
  <c r="J549" i="152"/>
  <c r="H549" i="152"/>
  <c r="EH579" i="146"/>
  <c r="EH576" i="146"/>
  <c r="EE573" i="146"/>
  <c r="S1185" i="152"/>
  <c r="S1191" i="152"/>
  <c r="S1184" i="152"/>
  <c r="EH581" i="146"/>
  <c r="EH574" i="146"/>
  <c r="EE582" i="146"/>
  <c r="CE514" i="146"/>
  <c r="DY573" i="146"/>
  <c r="EH569" i="146"/>
  <c r="X585" i="152" l="1"/>
  <c r="AA585" i="152" s="1"/>
  <c r="DM550" i="146"/>
  <c r="Y583" i="152"/>
  <c r="DL550" i="146"/>
  <c r="Y582" i="152"/>
  <c r="DK550" i="146"/>
  <c r="Y581" i="152"/>
  <c r="AB580" i="152"/>
  <c r="AC580" i="152" s="1"/>
  <c r="Z580" i="152"/>
  <c r="Z579" i="152"/>
  <c r="AB579" i="152"/>
  <c r="AC579" i="152" s="1"/>
  <c r="DH550" i="146"/>
  <c r="Y578" i="152"/>
  <c r="DG550" i="146"/>
  <c r="Y577" i="152"/>
  <c r="DF550" i="146"/>
  <c r="Y576" i="152"/>
  <c r="DD550" i="146"/>
  <c r="Y574" i="152"/>
  <c r="T1186" i="152" s="1"/>
  <c r="DC550" i="146"/>
  <c r="Y573" i="152"/>
  <c r="DB550" i="146"/>
  <c r="Y572" i="152"/>
  <c r="DA550" i="146"/>
  <c r="Y571" i="152"/>
  <c r="Q550" i="152"/>
  <c r="DO559" i="146"/>
  <c r="DJ550" i="146"/>
  <c r="T1191" i="152"/>
  <c r="DI550" i="146"/>
  <c r="G549" i="152"/>
  <c r="DE550" i="146" s="1"/>
  <c r="T1185" i="152"/>
  <c r="B2657" i="152"/>
  <c r="NF2076" i="146" s="1"/>
  <c r="NH2068" i="146"/>
  <c r="EI576" i="146"/>
  <c r="EI578" i="146"/>
  <c r="EE583" i="146"/>
  <c r="EI581" i="146"/>
  <c r="Q557" i="152"/>
  <c r="DO558" i="146" s="1"/>
  <c r="S1187" i="152"/>
  <c r="EI579" i="146"/>
  <c r="EI580" i="146"/>
  <c r="P549" i="152"/>
  <c r="DN550" i="146" s="1"/>
  <c r="EI571" i="146"/>
  <c r="EI575" i="146"/>
  <c r="EI570" i="146"/>
  <c r="EI577" i="146"/>
  <c r="EH582" i="146"/>
  <c r="DY583" i="146"/>
  <c r="EI574" i="146"/>
  <c r="EH573" i="146"/>
  <c r="EI569" i="146"/>
  <c r="AB583" i="152" l="1"/>
  <c r="AC583" i="152" s="1"/>
  <c r="Z583" i="152"/>
  <c r="Z582" i="152"/>
  <c r="AB582" i="152"/>
  <c r="AC582" i="152" s="1"/>
  <c r="Z581" i="152"/>
  <c r="AB581" i="152"/>
  <c r="AC581" i="152" s="1"/>
  <c r="Z578" i="152"/>
  <c r="AB578" i="152"/>
  <c r="AC578" i="152" s="1"/>
  <c r="AB577" i="152"/>
  <c r="AC577" i="152" s="1"/>
  <c r="Z577" i="152"/>
  <c r="Y584" i="152"/>
  <c r="AB576" i="152"/>
  <c r="Z576" i="152"/>
  <c r="Z574" i="152"/>
  <c r="AC574" i="152" s="1"/>
  <c r="AB574" i="152"/>
  <c r="AB573" i="152"/>
  <c r="Z573" i="152"/>
  <c r="U1185" i="152" s="1"/>
  <c r="AB572" i="152"/>
  <c r="Z572" i="152"/>
  <c r="AC572" i="152" s="1"/>
  <c r="DO551" i="146"/>
  <c r="T586" i="152"/>
  <c r="U586" i="152" s="1"/>
  <c r="Z571" i="152"/>
  <c r="Y575" i="152"/>
  <c r="AB571" i="152"/>
  <c r="U1192" i="152"/>
  <c r="T1192" i="152"/>
  <c r="U1191" i="152"/>
  <c r="S1197" i="152"/>
  <c r="Q549" i="152"/>
  <c r="DO550" i="146" s="1"/>
  <c r="EH583" i="146"/>
  <c r="T1194" i="152"/>
  <c r="T1190" i="152"/>
  <c r="EI573" i="146"/>
  <c r="EI582" i="146"/>
  <c r="T1189" i="152"/>
  <c r="T1195" i="152"/>
  <c r="T1183" i="152"/>
  <c r="T1184" i="152"/>
  <c r="T1193" i="152"/>
  <c r="T1188" i="152"/>
  <c r="T1196" i="152"/>
  <c r="E591" i="152"/>
  <c r="KJ1712" i="146"/>
  <c r="H2657" i="152"/>
  <c r="NL2076" i="146" s="1"/>
  <c r="G2657" i="152"/>
  <c r="NK2076" i="146" s="1"/>
  <c r="E2647" i="152"/>
  <c r="NK2068" i="146" s="1"/>
  <c r="H2579" i="152"/>
  <c r="MV2004" i="146" s="1"/>
  <c r="F2579" i="152"/>
  <c r="MT2004" i="146" s="1"/>
  <c r="E2579" i="152"/>
  <c r="MS2004" i="146" s="1"/>
  <c r="D2579" i="152"/>
  <c r="MR2004" i="146" s="1"/>
  <c r="G2561" i="152"/>
  <c r="MU1986" i="146" s="1"/>
  <c r="G2560" i="152"/>
  <c r="MU1985" i="146" s="1"/>
  <c r="G2559" i="152"/>
  <c r="MU1984" i="146" s="1"/>
  <c r="G2558" i="152"/>
  <c r="MU1983" i="146" s="1"/>
  <c r="G2557" i="152"/>
  <c r="MU1982" i="146" s="1"/>
  <c r="G2556" i="152"/>
  <c r="MU1981" i="146" s="1"/>
  <c r="G2555" i="152"/>
  <c r="MU1980" i="146" s="1"/>
  <c r="H2547" i="152"/>
  <c r="MN1974" i="146" s="1"/>
  <c r="F2547" i="152"/>
  <c r="ML1974" i="146" s="1"/>
  <c r="E2547" i="152"/>
  <c r="MK1974" i="146" s="1"/>
  <c r="D2547" i="152"/>
  <c r="MJ1974" i="146" s="1"/>
  <c r="G2528" i="152"/>
  <c r="MM1955" i="146" s="1"/>
  <c r="G2527" i="152"/>
  <c r="MM1954" i="146" s="1"/>
  <c r="G2526" i="152"/>
  <c r="MM1953" i="146" s="1"/>
  <c r="G2525" i="152"/>
  <c r="MM1952" i="146" s="1"/>
  <c r="G2524" i="152"/>
  <c r="MM1951" i="146" s="1"/>
  <c r="G2523" i="152"/>
  <c r="MM1950" i="146" s="1"/>
  <c r="G2522" i="152"/>
  <c r="MM1949" i="146" s="1"/>
  <c r="G2521" i="152"/>
  <c r="MM1948" i="146" s="1"/>
  <c r="G2520" i="152"/>
  <c r="MM1947" i="146" s="1"/>
  <c r="G2519" i="152"/>
  <c r="MM1946" i="146" s="1"/>
  <c r="G2518" i="152"/>
  <c r="MM1945" i="146" s="1"/>
  <c r="G2517" i="152"/>
  <c r="MM1944" i="146" s="1"/>
  <c r="G2516" i="152"/>
  <c r="MM1943" i="146" s="1"/>
  <c r="G2515" i="152"/>
  <c r="MM1942" i="146" s="1"/>
  <c r="G2514" i="152"/>
  <c r="MM1941" i="146" s="1"/>
  <c r="G2513" i="152"/>
  <c r="MM1940" i="146" s="1"/>
  <c r="G2512" i="152"/>
  <c r="MM1939" i="146" s="1"/>
  <c r="G2511" i="152"/>
  <c r="MM1938" i="146" s="1"/>
  <c r="G2510" i="152"/>
  <c r="MM1937" i="146" s="1"/>
  <c r="G2509" i="152"/>
  <c r="MM1936" i="146" s="1"/>
  <c r="G2508" i="152"/>
  <c r="MM1935" i="146" s="1"/>
  <c r="F2500" i="152"/>
  <c r="MD1929" i="146" s="1"/>
  <c r="E2500" i="152"/>
  <c r="MC1929" i="146" s="1"/>
  <c r="D2500" i="152"/>
  <c r="MB1929" i="146" s="1"/>
  <c r="ME1913" i="146"/>
  <c r="ME1912" i="146"/>
  <c r="ME1911" i="146"/>
  <c r="ME1910" i="146"/>
  <c r="ME1909" i="146"/>
  <c r="ME1908" i="146"/>
  <c r="ME1907" i="146"/>
  <c r="ME1906" i="146"/>
  <c r="ME1905" i="146"/>
  <c r="ME1904" i="146"/>
  <c r="ME1903" i="146"/>
  <c r="ME1902" i="146"/>
  <c r="ME1901" i="146"/>
  <c r="ME1900" i="146"/>
  <c r="ME1899" i="146"/>
  <c r="ME1898" i="146"/>
  <c r="ME1897" i="146"/>
  <c r="ME1896" i="146"/>
  <c r="F2382" i="152"/>
  <c r="F2381" i="152"/>
  <c r="F2380" i="152"/>
  <c r="F2379" i="152"/>
  <c r="F2378" i="152"/>
  <c r="F2377" i="152"/>
  <c r="F2376" i="152"/>
  <c r="F2375" i="152"/>
  <c r="F2374" i="152"/>
  <c r="F2373" i="152"/>
  <c r="F2372" i="152"/>
  <c r="LG1803" i="146"/>
  <c r="LG1802" i="146"/>
  <c r="LG1801" i="146"/>
  <c r="LG1800" i="146"/>
  <c r="LG1799" i="146"/>
  <c r="LG1798" i="146"/>
  <c r="LG1797" i="146"/>
  <c r="LG1795" i="146"/>
  <c r="J2291" i="152"/>
  <c r="KO1730" i="146" s="1"/>
  <c r="H2291" i="152"/>
  <c r="KM1730" i="146" s="1"/>
  <c r="G2291" i="152"/>
  <c r="KL1730" i="146" s="1"/>
  <c r="F2291" i="152"/>
  <c r="KK1730" i="146" s="1"/>
  <c r="KI1730" i="146"/>
  <c r="KH1730" i="146"/>
  <c r="N2290" i="152"/>
  <c r="KS1729" i="146" s="1"/>
  <c r="L2290" i="152"/>
  <c r="KQ1729" i="146" s="1"/>
  <c r="K2290" i="152"/>
  <c r="KP1729" i="146" s="1"/>
  <c r="KN1729" i="146"/>
  <c r="KJ1729" i="146"/>
  <c r="N2289" i="152"/>
  <c r="KS1728" i="146" s="1"/>
  <c r="L2289" i="152"/>
  <c r="KQ1728" i="146" s="1"/>
  <c r="K2289" i="152"/>
  <c r="KP1728" i="146" s="1"/>
  <c r="KN1728" i="146"/>
  <c r="KJ1728" i="146"/>
  <c r="N2288" i="152"/>
  <c r="KS1727" i="146" s="1"/>
  <c r="L2288" i="152"/>
  <c r="KQ1727" i="146" s="1"/>
  <c r="K2288" i="152"/>
  <c r="KP1727" i="146" s="1"/>
  <c r="KN1727" i="146"/>
  <c r="KJ1727" i="146"/>
  <c r="N2287" i="152"/>
  <c r="KS1726" i="146" s="1"/>
  <c r="L2287" i="152"/>
  <c r="KQ1726" i="146" s="1"/>
  <c r="K2287" i="152"/>
  <c r="KP1726" i="146" s="1"/>
  <c r="KN1726" i="146"/>
  <c r="KJ1726" i="146"/>
  <c r="N2286" i="152"/>
  <c r="KS1725" i="146" s="1"/>
  <c r="L2286" i="152"/>
  <c r="KQ1725" i="146" s="1"/>
  <c r="K2286" i="152"/>
  <c r="KP1725" i="146" s="1"/>
  <c r="KN1725" i="146"/>
  <c r="KJ1725" i="146"/>
  <c r="N2285" i="152"/>
  <c r="KS1724" i="146" s="1"/>
  <c r="L2285" i="152"/>
  <c r="KQ1724" i="146" s="1"/>
  <c r="K2285" i="152"/>
  <c r="KP1724" i="146" s="1"/>
  <c r="KN1724" i="146"/>
  <c r="KJ1724" i="146"/>
  <c r="N2284" i="152"/>
  <c r="KS1723" i="146" s="1"/>
  <c r="L2284" i="152"/>
  <c r="KQ1723" i="146" s="1"/>
  <c r="K2284" i="152"/>
  <c r="KP1723" i="146" s="1"/>
  <c r="KN1723" i="146"/>
  <c r="KJ1723" i="146"/>
  <c r="N2283" i="152"/>
  <c r="KS1722" i="146" s="1"/>
  <c r="L2283" i="152"/>
  <c r="KQ1722" i="146" s="1"/>
  <c r="K2283" i="152"/>
  <c r="KP1722" i="146" s="1"/>
  <c r="KN1722" i="146"/>
  <c r="KJ1722" i="146"/>
  <c r="N2282" i="152"/>
  <c r="KS1721" i="146" s="1"/>
  <c r="L2282" i="152"/>
  <c r="KQ1721" i="146" s="1"/>
  <c r="K2282" i="152"/>
  <c r="KP1721" i="146" s="1"/>
  <c r="KN1721" i="146"/>
  <c r="KJ1721" i="146"/>
  <c r="N2281" i="152"/>
  <c r="KS1720" i="146" s="1"/>
  <c r="L2281" i="152"/>
  <c r="KQ1720" i="146" s="1"/>
  <c r="K2281" i="152"/>
  <c r="KP1720" i="146" s="1"/>
  <c r="KN1720" i="146"/>
  <c r="KJ1720" i="146"/>
  <c r="N2280" i="152"/>
  <c r="KS1719" i="146" s="1"/>
  <c r="L2280" i="152"/>
  <c r="KQ1719" i="146" s="1"/>
  <c r="K2280" i="152"/>
  <c r="KP1719" i="146" s="1"/>
  <c r="KN1719" i="146"/>
  <c r="KJ1719" i="146"/>
  <c r="N2279" i="152"/>
  <c r="KS1718" i="146" s="1"/>
  <c r="L2279" i="152"/>
  <c r="KQ1718" i="146" s="1"/>
  <c r="K2279" i="152"/>
  <c r="KP1718" i="146" s="1"/>
  <c r="KN1718" i="146"/>
  <c r="KJ1718" i="146"/>
  <c r="N2278" i="152"/>
  <c r="KS1717" i="146" s="1"/>
  <c r="L2278" i="152"/>
  <c r="KQ1717" i="146" s="1"/>
  <c r="K2278" i="152"/>
  <c r="KP1717" i="146" s="1"/>
  <c r="KN1717" i="146"/>
  <c r="KJ1717" i="146"/>
  <c r="N2277" i="152"/>
  <c r="KS1716" i="146" s="1"/>
  <c r="L2277" i="152"/>
  <c r="KQ1716" i="146" s="1"/>
  <c r="K2277" i="152"/>
  <c r="KP1716" i="146" s="1"/>
  <c r="KN1716" i="146"/>
  <c r="KJ1716" i="146"/>
  <c r="N2276" i="152"/>
  <c r="KS1715" i="146" s="1"/>
  <c r="L2276" i="152"/>
  <c r="KQ1715" i="146" s="1"/>
  <c r="K2276" i="152"/>
  <c r="KP1715" i="146" s="1"/>
  <c r="KN1715" i="146"/>
  <c r="KJ1715" i="146"/>
  <c r="N2275" i="152"/>
  <c r="KS1714" i="146" s="1"/>
  <c r="L2275" i="152"/>
  <c r="KQ1714" i="146" s="1"/>
  <c r="K2275" i="152"/>
  <c r="KP1714" i="146" s="1"/>
  <c r="KN1714" i="146"/>
  <c r="KJ1714" i="146"/>
  <c r="N2274" i="152"/>
  <c r="KS1713" i="146" s="1"/>
  <c r="L2274" i="152"/>
  <c r="KQ1713" i="146" s="1"/>
  <c r="K2274" i="152"/>
  <c r="KP1713" i="146" s="1"/>
  <c r="KN1713" i="146"/>
  <c r="KJ1713" i="146"/>
  <c r="KS1712" i="146"/>
  <c r="L2273" i="152"/>
  <c r="KQ1712" i="146" s="1"/>
  <c r="KP1712" i="146"/>
  <c r="KN1712" i="146"/>
  <c r="F2260" i="152"/>
  <c r="D2260" i="152"/>
  <c r="E2247" i="152"/>
  <c r="E2260" i="152" s="1"/>
  <c r="DU317" i="158"/>
  <c r="DL317" i="158"/>
  <c r="CV305" i="158"/>
  <c r="N1196" i="152"/>
  <c r="GI694" i="146" s="1"/>
  <c r="M1196" i="152"/>
  <c r="GH694" i="146" s="1"/>
  <c r="K1196" i="152"/>
  <c r="GF694" i="146" s="1"/>
  <c r="J1196" i="152"/>
  <c r="GE694" i="146" s="1"/>
  <c r="H1196" i="152"/>
  <c r="GC694" i="146" s="1"/>
  <c r="G1196" i="152"/>
  <c r="GB694" i="146" s="1"/>
  <c r="E1196" i="152"/>
  <c r="FZ694" i="146" s="1"/>
  <c r="D1196" i="152"/>
  <c r="FY694" i="146" s="1"/>
  <c r="Q1195" i="152"/>
  <c r="P1195" i="152"/>
  <c r="V1195" i="152" s="1"/>
  <c r="O1195" i="152"/>
  <c r="GJ693" i="146" s="1"/>
  <c r="GG693" i="146"/>
  <c r="GD693" i="146"/>
  <c r="GA693" i="146"/>
  <c r="Q1194" i="152"/>
  <c r="P1194" i="152"/>
  <c r="V1194" i="152" s="1"/>
  <c r="O1194" i="152"/>
  <c r="GJ692" i="146" s="1"/>
  <c r="GG692" i="146"/>
  <c r="GD692" i="146"/>
  <c r="GA692" i="146"/>
  <c r="Q1193" i="152"/>
  <c r="P1193" i="152"/>
  <c r="V1193" i="152" s="1"/>
  <c r="O1193" i="152"/>
  <c r="GJ691" i="146" s="1"/>
  <c r="GG691" i="146"/>
  <c r="GD691" i="146"/>
  <c r="GA691" i="146"/>
  <c r="Q1192" i="152"/>
  <c r="P1192" i="152"/>
  <c r="V1192" i="152" s="1"/>
  <c r="O1192" i="152"/>
  <c r="GJ690" i="146" s="1"/>
  <c r="GG690" i="146"/>
  <c r="GD690" i="146"/>
  <c r="GA690" i="146"/>
  <c r="Q1191" i="152"/>
  <c r="W1191" i="152" s="1"/>
  <c r="P1191" i="152"/>
  <c r="V1191" i="152" s="1"/>
  <c r="O1191" i="152"/>
  <c r="GJ689" i="146" s="1"/>
  <c r="GG689" i="146"/>
  <c r="GD689" i="146"/>
  <c r="GA689" i="146"/>
  <c r="Q1190" i="152"/>
  <c r="P1190" i="152"/>
  <c r="V1190" i="152" s="1"/>
  <c r="O1190" i="152"/>
  <c r="GJ688" i="146" s="1"/>
  <c r="GG688" i="146"/>
  <c r="GD688" i="146"/>
  <c r="GA688" i="146"/>
  <c r="Q1189" i="152"/>
  <c r="P1189" i="152"/>
  <c r="V1189" i="152" s="1"/>
  <c r="O1189" i="152"/>
  <c r="GJ687" i="146" s="1"/>
  <c r="GG687" i="146"/>
  <c r="GD687" i="146"/>
  <c r="GA687" i="146"/>
  <c r="Q1188" i="152"/>
  <c r="P1188" i="152"/>
  <c r="V1188" i="152" s="1"/>
  <c r="O1188" i="152"/>
  <c r="GJ686" i="146" s="1"/>
  <c r="GG686" i="146"/>
  <c r="GD686" i="146"/>
  <c r="GA686" i="146"/>
  <c r="GI685" i="146"/>
  <c r="GH685" i="146"/>
  <c r="GF685" i="146"/>
  <c r="GE685" i="146"/>
  <c r="GC685" i="146"/>
  <c r="GB685" i="146"/>
  <c r="FZ685" i="146"/>
  <c r="FY685" i="146"/>
  <c r="Q1186" i="152"/>
  <c r="W1186" i="152" s="1"/>
  <c r="P1186" i="152"/>
  <c r="V1186" i="152" s="1"/>
  <c r="O1186" i="152"/>
  <c r="GJ684" i="146" s="1"/>
  <c r="GG684" i="146"/>
  <c r="GD684" i="146"/>
  <c r="GA684" i="146"/>
  <c r="Q1185" i="152"/>
  <c r="W1185" i="152" s="1"/>
  <c r="P1185" i="152"/>
  <c r="V1185" i="152" s="1"/>
  <c r="O1185" i="152"/>
  <c r="GJ683" i="146" s="1"/>
  <c r="GG683" i="146"/>
  <c r="GD683" i="146"/>
  <c r="GA683" i="146"/>
  <c r="Q1184" i="152"/>
  <c r="P1184" i="152"/>
  <c r="V1184" i="152" s="1"/>
  <c r="O1184" i="152"/>
  <c r="GJ682" i="146" s="1"/>
  <c r="GG682" i="146"/>
  <c r="GD682" i="146"/>
  <c r="GA682" i="146"/>
  <c r="Q1183" i="152"/>
  <c r="O1183" i="152"/>
  <c r="GJ681" i="146" s="1"/>
  <c r="GG681" i="146"/>
  <c r="GD681" i="146"/>
  <c r="GA681" i="146"/>
  <c r="O1168" i="152"/>
  <c r="FT672" i="146" s="1"/>
  <c r="N1168" i="152"/>
  <c r="FS672" i="146" s="1"/>
  <c r="M1168" i="152"/>
  <c r="FR672" i="146" s="1"/>
  <c r="L1168" i="152"/>
  <c r="FQ672" i="146" s="1"/>
  <c r="K1168" i="152"/>
  <c r="FP672" i="146" s="1"/>
  <c r="J1168" i="152"/>
  <c r="FO672" i="146" s="1"/>
  <c r="I1168" i="152"/>
  <c r="FN672" i="146" s="1"/>
  <c r="H1168" i="152"/>
  <c r="FM672" i="146" s="1"/>
  <c r="FL672" i="146"/>
  <c r="FK672" i="146"/>
  <c r="E1168" i="152"/>
  <c r="FJ672" i="146" s="1"/>
  <c r="D1168" i="152"/>
  <c r="FI672" i="146" s="1"/>
  <c r="FU671" i="146"/>
  <c r="FU670" i="146"/>
  <c r="FT669" i="146"/>
  <c r="FS669" i="146"/>
  <c r="FR669" i="146"/>
  <c r="FQ669" i="146"/>
  <c r="FP669" i="146"/>
  <c r="FO669" i="146"/>
  <c r="FN669" i="146"/>
  <c r="FM669" i="146"/>
  <c r="FL669" i="146"/>
  <c r="FK669" i="146"/>
  <c r="FJ669" i="146"/>
  <c r="FI669" i="146"/>
  <c r="FU668" i="146"/>
  <c r="FU667" i="146"/>
  <c r="FU665" i="146"/>
  <c r="FU664" i="146"/>
  <c r="FT663" i="146"/>
  <c r="FS663" i="146"/>
  <c r="FR663" i="146"/>
  <c r="FQ663" i="146"/>
  <c r="FP663" i="146"/>
  <c r="FO663" i="146"/>
  <c r="FN663" i="146"/>
  <c r="FM663" i="146"/>
  <c r="FL663" i="146"/>
  <c r="FK663" i="146"/>
  <c r="FJ663" i="146"/>
  <c r="FI663" i="146"/>
  <c r="FU662" i="146"/>
  <c r="FU661" i="146"/>
  <c r="FT660" i="146"/>
  <c r="FS660" i="146"/>
  <c r="FR660" i="146"/>
  <c r="FQ660" i="146"/>
  <c r="FP660" i="146"/>
  <c r="FO660" i="146"/>
  <c r="FN660" i="146"/>
  <c r="FM660" i="146"/>
  <c r="FL660" i="146"/>
  <c r="FK660" i="146"/>
  <c r="FJ660" i="146"/>
  <c r="FI660" i="146"/>
  <c r="FU659" i="146"/>
  <c r="FU658" i="146"/>
  <c r="FT657" i="146"/>
  <c r="FS657" i="146"/>
  <c r="FR657" i="146"/>
  <c r="FQ657" i="146"/>
  <c r="FP657" i="146"/>
  <c r="FO657" i="146"/>
  <c r="FN657" i="146"/>
  <c r="FM657" i="146"/>
  <c r="FL657" i="146"/>
  <c r="FK657" i="146"/>
  <c r="FJ657" i="146"/>
  <c r="FI657" i="146"/>
  <c r="FU656" i="146"/>
  <c r="FU655" i="146"/>
  <c r="FT654" i="146"/>
  <c r="FS654" i="146"/>
  <c r="FR654" i="146"/>
  <c r="FQ654" i="146"/>
  <c r="FP654" i="146"/>
  <c r="FO654" i="146"/>
  <c r="FN654" i="146"/>
  <c r="FM654" i="146"/>
  <c r="FL654" i="146"/>
  <c r="FK654" i="146"/>
  <c r="FJ654" i="146"/>
  <c r="FI654" i="146"/>
  <c r="FU653" i="146"/>
  <c r="FU652" i="146"/>
  <c r="FT651" i="146"/>
  <c r="FS651" i="146"/>
  <c r="FR651" i="146"/>
  <c r="FQ651" i="146"/>
  <c r="FP651" i="146"/>
  <c r="FO651" i="146"/>
  <c r="FN651" i="146"/>
  <c r="FM651" i="146"/>
  <c r="FL651" i="146"/>
  <c r="FK651" i="146"/>
  <c r="FJ651" i="146"/>
  <c r="FI651" i="146"/>
  <c r="FU650" i="146"/>
  <c r="FU649" i="146"/>
  <c r="FT648" i="146"/>
  <c r="FS648" i="146"/>
  <c r="FR648" i="146"/>
  <c r="FQ648" i="146"/>
  <c r="FP648" i="146"/>
  <c r="FO648" i="146"/>
  <c r="FN648" i="146"/>
  <c r="FM648" i="146"/>
  <c r="FL648" i="146"/>
  <c r="FK648" i="146"/>
  <c r="FJ648" i="146"/>
  <c r="FI648" i="146"/>
  <c r="P1143" i="152"/>
  <c r="FU647" i="146" s="1"/>
  <c r="P1142" i="152"/>
  <c r="FU646" i="146" s="1"/>
  <c r="FT645" i="146"/>
  <c r="FS645" i="146"/>
  <c r="FR645" i="146"/>
  <c r="FQ645" i="146"/>
  <c r="FP645" i="146"/>
  <c r="FO645" i="146"/>
  <c r="FN645" i="146"/>
  <c r="FM645" i="146"/>
  <c r="FL645" i="146"/>
  <c r="FK645" i="146"/>
  <c r="FJ645" i="146"/>
  <c r="FI645" i="146"/>
  <c r="P1140" i="152"/>
  <c r="FU644" i="146" s="1"/>
  <c r="P1139" i="152"/>
  <c r="FU643" i="146" s="1"/>
  <c r="FT642" i="146"/>
  <c r="FS642" i="146"/>
  <c r="FR642" i="146"/>
  <c r="FQ642" i="146"/>
  <c r="FP642" i="146"/>
  <c r="FO642" i="146"/>
  <c r="FN642" i="146"/>
  <c r="FM642" i="146"/>
  <c r="FL642" i="146"/>
  <c r="FK642" i="146"/>
  <c r="FJ642" i="146"/>
  <c r="FI642" i="146"/>
  <c r="P1137" i="152"/>
  <c r="FU641" i="146" s="1"/>
  <c r="P1136" i="152"/>
  <c r="FU640" i="146" s="1"/>
  <c r="FT636" i="146"/>
  <c r="FS636" i="146"/>
  <c r="FR636" i="146"/>
  <c r="FQ636" i="146"/>
  <c r="FP636" i="146"/>
  <c r="FO636" i="146"/>
  <c r="FN636" i="146"/>
  <c r="FM636" i="146"/>
  <c r="FL636" i="146"/>
  <c r="FK636" i="146"/>
  <c r="FJ636" i="146"/>
  <c r="FI636" i="146"/>
  <c r="P1134" i="152"/>
  <c r="FU635" i="146" s="1"/>
  <c r="P1133" i="152"/>
  <c r="FU634" i="146" s="1"/>
  <c r="FT633" i="146"/>
  <c r="FS633" i="146"/>
  <c r="FR633" i="146"/>
  <c r="FQ633" i="146"/>
  <c r="FP633" i="146"/>
  <c r="FO633" i="146"/>
  <c r="FN633" i="146"/>
  <c r="FM633" i="146"/>
  <c r="FL633" i="146"/>
  <c r="FK633" i="146"/>
  <c r="FJ633" i="146"/>
  <c r="FI633" i="146"/>
  <c r="P1131" i="152"/>
  <c r="FU632" i="146" s="1"/>
  <c r="P1130" i="152"/>
  <c r="FU631" i="146" s="1"/>
  <c r="FT630" i="146"/>
  <c r="FS630" i="146"/>
  <c r="FR630" i="146"/>
  <c r="FQ630" i="146"/>
  <c r="FP630" i="146"/>
  <c r="FO630" i="146"/>
  <c r="FN630" i="146"/>
  <c r="FM630" i="146"/>
  <c r="FL630" i="146"/>
  <c r="FK630" i="146"/>
  <c r="FJ630" i="146"/>
  <c r="FI630" i="146"/>
  <c r="P1128" i="152"/>
  <c r="FU629" i="146" s="1"/>
  <c r="P1127" i="152"/>
  <c r="FU628" i="146" s="1"/>
  <c r="FT627" i="146"/>
  <c r="FS627" i="146"/>
  <c r="FR627" i="146"/>
  <c r="FQ627" i="146"/>
  <c r="FP627" i="146"/>
  <c r="FO627" i="146"/>
  <c r="FN627" i="146"/>
  <c r="FM627" i="146"/>
  <c r="FL627" i="146"/>
  <c r="FK627" i="146"/>
  <c r="FJ627" i="146"/>
  <c r="FI627" i="146"/>
  <c r="P1125" i="152"/>
  <c r="FU626" i="146" s="1"/>
  <c r="P1124" i="152"/>
  <c r="FU625" i="146" s="1"/>
  <c r="P1122" i="152"/>
  <c r="FU623" i="146" s="1"/>
  <c r="P1121" i="152"/>
  <c r="FU622" i="146" s="1"/>
  <c r="FT621" i="146"/>
  <c r="FS621" i="146"/>
  <c r="FR621" i="146"/>
  <c r="FQ621" i="146"/>
  <c r="FP621" i="146"/>
  <c r="FO621" i="146"/>
  <c r="FN621" i="146"/>
  <c r="FM621" i="146"/>
  <c r="FL621" i="146"/>
  <c r="FK621" i="146"/>
  <c r="FJ621" i="146"/>
  <c r="FI621" i="146"/>
  <c r="P1119" i="152"/>
  <c r="FU620" i="146" s="1"/>
  <c r="P1118" i="152"/>
  <c r="FU619" i="146" s="1"/>
  <c r="FT609" i="146"/>
  <c r="FS609" i="146"/>
  <c r="FR609" i="146"/>
  <c r="FQ609" i="146"/>
  <c r="FP609" i="146"/>
  <c r="FO609" i="146"/>
  <c r="FN609" i="146"/>
  <c r="FM609" i="146"/>
  <c r="FL609" i="146"/>
  <c r="FK609" i="146"/>
  <c r="FJ609" i="146"/>
  <c r="FI609" i="146"/>
  <c r="P1107" i="152"/>
  <c r="FU608" i="146" s="1"/>
  <c r="AQ58" i="157"/>
  <c r="AP57" i="157"/>
  <c r="AO57" i="157"/>
  <c r="AN57" i="157"/>
  <c r="AM57" i="157"/>
  <c r="AL57" i="157"/>
  <c r="AK57" i="157"/>
  <c r="AJ57" i="157"/>
  <c r="AI57" i="157"/>
  <c r="AH57" i="157"/>
  <c r="AG57" i="157"/>
  <c r="AQ56" i="157"/>
  <c r="AQ55" i="157"/>
  <c r="AO50" i="157"/>
  <c r="AN49" i="157"/>
  <c r="AM49" i="157"/>
  <c r="AL49" i="157"/>
  <c r="AK49" i="157"/>
  <c r="AJ49" i="157"/>
  <c r="AI49" i="157"/>
  <c r="AH49" i="157"/>
  <c r="AG49" i="157"/>
  <c r="AO47" i="157"/>
  <c r="AB42" i="157"/>
  <c r="AB41" i="157"/>
  <c r="AA40" i="157"/>
  <c r="Z40" i="157"/>
  <c r="Y40" i="157"/>
  <c r="X40" i="157"/>
  <c r="W40" i="157"/>
  <c r="V40" i="157"/>
  <c r="U40" i="157"/>
  <c r="T40" i="157"/>
  <c r="S40" i="157"/>
  <c r="R40" i="157"/>
  <c r="Q40" i="157"/>
  <c r="P40" i="157"/>
  <c r="AB39" i="157"/>
  <c r="AB38" i="157"/>
  <c r="AB33" i="157"/>
  <c r="AA33" i="157"/>
  <c r="Z33" i="157"/>
  <c r="Y33" i="157"/>
  <c r="X33" i="157"/>
  <c r="W33" i="157"/>
  <c r="V33" i="157"/>
  <c r="U33" i="157"/>
  <c r="S33" i="157"/>
  <c r="R33" i="157"/>
  <c r="Q33" i="157"/>
  <c r="P33" i="157"/>
  <c r="AB32" i="157"/>
  <c r="AA32" i="157"/>
  <c r="Z32" i="157"/>
  <c r="Y32" i="157"/>
  <c r="X32" i="157"/>
  <c r="W32" i="157"/>
  <c r="V32" i="157"/>
  <c r="U32" i="157"/>
  <c r="S32" i="157"/>
  <c r="R32" i="157"/>
  <c r="Q32" i="157"/>
  <c r="P32" i="157"/>
  <c r="AC31" i="157"/>
  <c r="AC30" i="157"/>
  <c r="T30" i="157"/>
  <c r="AB29" i="157"/>
  <c r="AA29" i="157"/>
  <c r="Z29" i="157"/>
  <c r="Y29" i="157"/>
  <c r="X29" i="157"/>
  <c r="W29" i="157"/>
  <c r="V29" i="157"/>
  <c r="U29" i="157"/>
  <c r="S29" i="157"/>
  <c r="R29" i="157"/>
  <c r="Q29" i="157"/>
  <c r="P29" i="157"/>
  <c r="AC28" i="157"/>
  <c r="AC27" i="157"/>
  <c r="T27" i="157"/>
  <c r="AC22" i="157"/>
  <c r="T22" i="157"/>
  <c r="AC21" i="157"/>
  <c r="T21" i="157"/>
  <c r="EA362" i="158"/>
  <c r="DZ362" i="158"/>
  <c r="DY362" i="158"/>
  <c r="DX362" i="158"/>
  <c r="DQ335" i="158"/>
  <c r="DO335" i="158"/>
  <c r="DN335" i="158"/>
  <c r="DM335" i="158"/>
  <c r="DK335" i="158"/>
  <c r="DJ335" i="158"/>
  <c r="DU334" i="158"/>
  <c r="DS334" i="158"/>
  <c r="DR334" i="158"/>
  <c r="DP334" i="158"/>
  <c r="DL334" i="158"/>
  <c r="DU333" i="158"/>
  <c r="DS333" i="158"/>
  <c r="DR333" i="158"/>
  <c r="DP333" i="158"/>
  <c r="DL333" i="158"/>
  <c r="DU332" i="158"/>
  <c r="DS332" i="158"/>
  <c r="DP332" i="158"/>
  <c r="DL332" i="158"/>
  <c r="DU331" i="158"/>
  <c r="DS331" i="158"/>
  <c r="DR331" i="158"/>
  <c r="DP331" i="158"/>
  <c r="DL331" i="158"/>
  <c r="DU330" i="158"/>
  <c r="DS330" i="158"/>
  <c r="DR330" i="158"/>
  <c r="DP330" i="158"/>
  <c r="DL330" i="158"/>
  <c r="DU329" i="158"/>
  <c r="DS329" i="158"/>
  <c r="DR329" i="158"/>
  <c r="DP329" i="158"/>
  <c r="DL329" i="158"/>
  <c r="DU328" i="158"/>
  <c r="DS328" i="158"/>
  <c r="DP328" i="158"/>
  <c r="DL328" i="158"/>
  <c r="DU327" i="158"/>
  <c r="DS327" i="158"/>
  <c r="DR327" i="158"/>
  <c r="DP327" i="158"/>
  <c r="DL327" i="158"/>
  <c r="DU326" i="158"/>
  <c r="DS326" i="158"/>
  <c r="DR326" i="158"/>
  <c r="DP326" i="158"/>
  <c r="DL326" i="158"/>
  <c r="DU325" i="158"/>
  <c r="DS325" i="158"/>
  <c r="DR325" i="158"/>
  <c r="DP325" i="158"/>
  <c r="DL325" i="158"/>
  <c r="DU324" i="158"/>
  <c r="DS324" i="158"/>
  <c r="DR324" i="158"/>
  <c r="DP324" i="158"/>
  <c r="DL324" i="158"/>
  <c r="DU323" i="158"/>
  <c r="DS323" i="158"/>
  <c r="DR323" i="158"/>
  <c r="DP323" i="158"/>
  <c r="DL323" i="158"/>
  <c r="DU322" i="158"/>
  <c r="DS322" i="158"/>
  <c r="DR322" i="158"/>
  <c r="DP322" i="158"/>
  <c r="DL322" i="158"/>
  <c r="DU321" i="158"/>
  <c r="DS321" i="158"/>
  <c r="DR321" i="158"/>
  <c r="DP321" i="158"/>
  <c r="DL321" i="158"/>
  <c r="DU320" i="158"/>
  <c r="DS320" i="158"/>
  <c r="DR320" i="158"/>
  <c r="DP320" i="158"/>
  <c r="DL320" i="158"/>
  <c r="DU319" i="158"/>
  <c r="DS319" i="158"/>
  <c r="DR319" i="158"/>
  <c r="DP319" i="158"/>
  <c r="DL319" i="158"/>
  <c r="DU318" i="158"/>
  <c r="DS318" i="158"/>
  <c r="DR318" i="158"/>
  <c r="DP318" i="158"/>
  <c r="DL318" i="158"/>
  <c r="DS317" i="158"/>
  <c r="DR317" i="158"/>
  <c r="DD305" i="158"/>
  <c r="DC305" i="158"/>
  <c r="DB305" i="158"/>
  <c r="CZ305" i="158"/>
  <c r="CY305" i="158"/>
  <c r="CX305" i="158"/>
  <c r="CW305" i="158"/>
  <c r="CU305" i="158"/>
  <c r="CS305" i="158"/>
  <c r="CR305" i="158"/>
  <c r="CQ305" i="158"/>
  <c r="CP305" i="158"/>
  <c r="DE304" i="158"/>
  <c r="DA304" i="158"/>
  <c r="CT304" i="158"/>
  <c r="DE303" i="158"/>
  <c r="DA303" i="158"/>
  <c r="CT303" i="158"/>
  <c r="CC296" i="158"/>
  <c r="CB296" i="158"/>
  <c r="BZ296" i="158"/>
  <c r="BY296" i="158"/>
  <c r="BV296" i="158"/>
  <c r="BU296" i="158"/>
  <c r="BS296" i="158"/>
  <c r="BR296" i="158"/>
  <c r="BO296" i="158"/>
  <c r="BN296" i="158"/>
  <c r="BL296" i="158"/>
  <c r="BK296" i="158"/>
  <c r="CJ295" i="158"/>
  <c r="CI295" i="158"/>
  <c r="CG295" i="158"/>
  <c r="CF295" i="158"/>
  <c r="CD295" i="158"/>
  <c r="CA295" i="158"/>
  <c r="BW295" i="158"/>
  <c r="BT295" i="158"/>
  <c r="BP295" i="158"/>
  <c r="BM295" i="158"/>
  <c r="CJ294" i="158"/>
  <c r="CI294" i="158"/>
  <c r="CG294" i="158"/>
  <c r="CF294" i="158"/>
  <c r="CD294" i="158"/>
  <c r="CA294" i="158"/>
  <c r="BW294" i="158"/>
  <c r="BT294" i="158"/>
  <c r="BP294" i="158"/>
  <c r="BM294" i="158"/>
  <c r="CJ293" i="158"/>
  <c r="CI293" i="158"/>
  <c r="CG293" i="158"/>
  <c r="CF293" i="158"/>
  <c r="CD293" i="158"/>
  <c r="CA293" i="158"/>
  <c r="BW293" i="158"/>
  <c r="BT293" i="158"/>
  <c r="BP293" i="158"/>
  <c r="BM293" i="158"/>
  <c r="CJ292" i="158"/>
  <c r="CI292" i="158"/>
  <c r="CG292" i="158"/>
  <c r="CD292" i="158"/>
  <c r="CA292" i="158"/>
  <c r="BW292" i="158"/>
  <c r="BT292" i="158"/>
  <c r="BP292" i="158"/>
  <c r="BM292" i="158"/>
  <c r="CJ291" i="158"/>
  <c r="CI291" i="158"/>
  <c r="CG291" i="158"/>
  <c r="CF291" i="158"/>
  <c r="CD291" i="158"/>
  <c r="CA291" i="158"/>
  <c r="BW291" i="158"/>
  <c r="BT291" i="158"/>
  <c r="BP291" i="158"/>
  <c r="BM291" i="158"/>
  <c r="BU284" i="158"/>
  <c r="BT284" i="158"/>
  <c r="BS284" i="158"/>
  <c r="BP284" i="158"/>
  <c r="BM284" i="158"/>
  <c r="AV277" i="158"/>
  <c r="AU277" i="158"/>
  <c r="AT277" i="158"/>
  <c r="AS277" i="158"/>
  <c r="AR277" i="158"/>
  <c r="AQ277" i="158"/>
  <c r="AX276" i="158"/>
  <c r="AW276" i="158"/>
  <c r="AX275" i="158"/>
  <c r="AW275" i="158"/>
  <c r="AX274" i="158"/>
  <c r="AW274" i="158"/>
  <c r="AX273" i="158"/>
  <c r="AW273" i="158"/>
  <c r="AX272" i="158"/>
  <c r="AW272" i="158"/>
  <c r="AX271" i="158"/>
  <c r="AW271" i="158"/>
  <c r="AX270" i="158"/>
  <c r="AW270" i="158"/>
  <c r="AX269" i="158"/>
  <c r="AW269" i="158"/>
  <c r="AV268" i="158"/>
  <c r="AU268" i="158"/>
  <c r="AT268" i="158"/>
  <c r="AS268" i="158"/>
  <c r="AR268" i="158"/>
  <c r="AQ268" i="158"/>
  <c r="AX267" i="158"/>
  <c r="AW267" i="158"/>
  <c r="AX266" i="158"/>
  <c r="AW266" i="158"/>
  <c r="AX265" i="158"/>
  <c r="AW265" i="158"/>
  <c r="AX264" i="158"/>
  <c r="AW264" i="158"/>
  <c r="BA258" i="158"/>
  <c r="AZ258" i="158"/>
  <c r="AY258" i="158"/>
  <c r="AW258" i="158"/>
  <c r="AV258" i="158"/>
  <c r="AU258" i="158"/>
  <c r="AS258" i="158"/>
  <c r="AR258" i="158"/>
  <c r="BB257" i="158"/>
  <c r="AX257" i="158"/>
  <c r="AT257" i="158"/>
  <c r="BB256" i="158"/>
  <c r="AX256" i="158"/>
  <c r="AT256" i="158"/>
  <c r="BB254" i="158"/>
  <c r="AX254" i="158"/>
  <c r="AT254" i="158"/>
  <c r="BB253" i="158"/>
  <c r="AX253" i="158"/>
  <c r="AT253" i="158"/>
  <c r="AU247" i="158"/>
  <c r="AT247" i="158"/>
  <c r="AS247" i="158"/>
  <c r="AR247" i="158"/>
  <c r="AV246" i="158"/>
  <c r="AV245" i="158"/>
  <c r="AR244" i="158"/>
  <c r="AV243" i="158"/>
  <c r="AV242" i="158"/>
  <c r="AV241" i="158"/>
  <c r="BF236" i="158"/>
  <c r="BE236" i="158"/>
  <c r="AV236" i="158"/>
  <c r="AU236" i="158"/>
  <c r="BF235" i="158"/>
  <c r="BE235" i="158"/>
  <c r="AV235" i="158"/>
  <c r="AU235" i="158"/>
  <c r="AA173" i="158"/>
  <c r="Z173" i="158"/>
  <c r="AB172" i="158"/>
  <c r="AB171" i="158"/>
  <c r="AB170" i="158"/>
  <c r="Y585" i="152" l="1"/>
  <c r="AB585" i="152" s="1"/>
  <c r="V1187" i="152"/>
  <c r="W1183" i="152"/>
  <c r="X1183" i="152" s="1"/>
  <c r="X1186" i="152"/>
  <c r="X1185" i="152"/>
  <c r="V1196" i="152"/>
  <c r="X1191" i="152"/>
  <c r="AB575" i="152"/>
  <c r="U1186" i="152"/>
  <c r="Z584" i="152"/>
  <c r="U1196" i="152" s="1"/>
  <c r="AC576" i="152"/>
  <c r="AC584" i="152" s="1"/>
  <c r="AB584" i="152"/>
  <c r="Z575" i="152"/>
  <c r="AC573" i="152"/>
  <c r="AC571" i="152"/>
  <c r="LG1796" i="146"/>
  <c r="LG1816" i="146" s="1"/>
  <c r="F2383" i="152"/>
  <c r="W1192" i="152"/>
  <c r="X1192" i="152" s="1"/>
  <c r="AD31" i="157"/>
  <c r="T31" i="157"/>
  <c r="AD28" i="157"/>
  <c r="T28" i="157"/>
  <c r="AO49" i="157"/>
  <c r="AO48" i="157"/>
  <c r="W1194" i="152"/>
  <c r="X1194" i="152" s="1"/>
  <c r="W1188" i="152"/>
  <c r="W1189" i="152"/>
  <c r="X1189" i="152" s="1"/>
  <c r="W1193" i="152"/>
  <c r="X1193" i="152" s="1"/>
  <c r="W1190" i="152"/>
  <c r="X1190" i="152" s="1"/>
  <c r="W1184" i="152"/>
  <c r="X1184" i="152" s="1"/>
  <c r="W1195" i="152"/>
  <c r="X1195" i="152" s="1"/>
  <c r="I1171" i="152"/>
  <c r="FN675" i="146" s="1"/>
  <c r="F1171" i="152"/>
  <c r="FK675" i="146" s="1"/>
  <c r="J1171" i="152"/>
  <c r="FO675" i="146" s="1"/>
  <c r="N1171" i="152"/>
  <c r="FS675" i="146" s="1"/>
  <c r="E1171" i="152"/>
  <c r="FJ675" i="146" s="1"/>
  <c r="G1171" i="152"/>
  <c r="FL675" i="146" s="1"/>
  <c r="K1171" i="152"/>
  <c r="FP675" i="146" s="1"/>
  <c r="M1171" i="152"/>
  <c r="FR675" i="146" s="1"/>
  <c r="H1171" i="152"/>
  <c r="FM675" i="146" s="1"/>
  <c r="L1171" i="152"/>
  <c r="FQ675" i="146" s="1"/>
  <c r="O1171" i="152"/>
  <c r="FT675" i="146" s="1"/>
  <c r="D1171" i="152"/>
  <c r="CQ307" i="158"/>
  <c r="AS244" i="158"/>
  <c r="CU309" i="158"/>
  <c r="CU306" i="158"/>
  <c r="CR307" i="158"/>
  <c r="AT244" i="158"/>
  <c r="CY307" i="158"/>
  <c r="AV255" i="158"/>
  <c r="DD307" i="158"/>
  <c r="BA255" i="158"/>
  <c r="CH292" i="158"/>
  <c r="CF292" i="158"/>
  <c r="CQ309" i="158"/>
  <c r="CQ306" i="158"/>
  <c r="CV309" i="158"/>
  <c r="CV306" i="158"/>
  <c r="DB309" i="158"/>
  <c r="DB306" i="158"/>
  <c r="CX308" i="158"/>
  <c r="AU255" i="158"/>
  <c r="CZ309" i="158"/>
  <c r="CZ306" i="158"/>
  <c r="CS307" i="158"/>
  <c r="AU244" i="158"/>
  <c r="DA306" i="158"/>
  <c r="AX252" i="158"/>
  <c r="CU307" i="158"/>
  <c r="AR255" i="158"/>
  <c r="CZ307" i="158"/>
  <c r="AW255" i="158"/>
  <c r="CR309" i="158"/>
  <c r="CR306" i="158"/>
  <c r="CX309" i="158"/>
  <c r="CX306" i="158"/>
  <c r="DC309" i="158"/>
  <c r="DC306" i="158"/>
  <c r="DT328" i="158"/>
  <c r="DR328" i="158"/>
  <c r="DT332" i="158"/>
  <c r="DR332" i="158"/>
  <c r="DC307" i="158"/>
  <c r="AZ255" i="158"/>
  <c r="CV307" i="158"/>
  <c r="AS255" i="158"/>
  <c r="DB307" i="158"/>
  <c r="AY255" i="158"/>
  <c r="CS309" i="158"/>
  <c r="CS306" i="158"/>
  <c r="CY309" i="158"/>
  <c r="CY306" i="158"/>
  <c r="DD309" i="158"/>
  <c r="DD306" i="158"/>
  <c r="KC1702" i="146"/>
  <c r="EI583" i="146"/>
  <c r="K1197" i="152"/>
  <c r="GF695" i="146" s="1"/>
  <c r="U1193" i="152"/>
  <c r="M1197" i="152"/>
  <c r="GH695" i="146" s="1"/>
  <c r="T1187" i="152"/>
  <c r="H1197" i="152"/>
  <c r="GC695" i="146" s="1"/>
  <c r="N1197" i="152"/>
  <c r="GI695" i="146" s="1"/>
  <c r="E1197" i="152"/>
  <c r="FZ695" i="146" s="1"/>
  <c r="U1188" i="152"/>
  <c r="U1183" i="152"/>
  <c r="U1189" i="152"/>
  <c r="G1197" i="152"/>
  <c r="GB695" i="146" s="1"/>
  <c r="U1194" i="152"/>
  <c r="U1184" i="152"/>
  <c r="U1195" i="152"/>
  <c r="U1190" i="152"/>
  <c r="BB252" i="158"/>
  <c r="CW306" i="158"/>
  <c r="AT252" i="158"/>
  <c r="AH164" i="158"/>
  <c r="AF164" i="158"/>
  <c r="AH163" i="158"/>
  <c r="AF163" i="158"/>
  <c r="DT334" i="158"/>
  <c r="DT319" i="158"/>
  <c r="DT327" i="158"/>
  <c r="AD30" i="157"/>
  <c r="AD27" i="157"/>
  <c r="AD22" i="157"/>
  <c r="P1196" i="152"/>
  <c r="M2275" i="152"/>
  <c r="KR1714" i="146" s="1"/>
  <c r="M2279" i="152"/>
  <c r="KR1718" i="146" s="1"/>
  <c r="M2287" i="152"/>
  <c r="KR1726" i="146" s="1"/>
  <c r="M2277" i="152"/>
  <c r="KR1716" i="146" s="1"/>
  <c r="M2285" i="152"/>
  <c r="KR1724" i="146" s="1"/>
  <c r="N2291" i="152"/>
  <c r="KS1730" i="146" s="1"/>
  <c r="M2286" i="152"/>
  <c r="KR1725" i="146" s="1"/>
  <c r="M2289" i="152"/>
  <c r="KR1728" i="146" s="1"/>
  <c r="I2291" i="152"/>
  <c r="KN1730" i="146" s="1"/>
  <c r="M2276" i="152"/>
  <c r="KR1715" i="146" s="1"/>
  <c r="M2283" i="152"/>
  <c r="KR1722" i="146" s="1"/>
  <c r="M2273" i="152"/>
  <c r="KR1712" i="146" s="1"/>
  <c r="M2280" i="152"/>
  <c r="KR1719" i="146" s="1"/>
  <c r="M2284" i="152"/>
  <c r="KR1723" i="146" s="1"/>
  <c r="G2579" i="152"/>
  <c r="MU2004" i="146" s="1"/>
  <c r="K1801" i="152"/>
  <c r="L1801" i="152" s="1"/>
  <c r="M2278" i="152"/>
  <c r="KR1717" i="146" s="1"/>
  <c r="M2281" i="152"/>
  <c r="KR1720" i="146" s="1"/>
  <c r="M2288" i="152"/>
  <c r="KR1727" i="146" s="1"/>
  <c r="L2291" i="152"/>
  <c r="KQ1730" i="146" s="1"/>
  <c r="G2547" i="152"/>
  <c r="MM1974" i="146" s="1"/>
  <c r="E2291" i="152"/>
  <c r="KJ1730" i="146" s="1"/>
  <c r="M2274" i="152"/>
  <c r="KR1713" i="146" s="1"/>
  <c r="M2282" i="152"/>
  <c r="KR1721" i="146" s="1"/>
  <c r="M2290" i="152"/>
  <c r="KR1729" i="146" s="1"/>
  <c r="G2500" i="152"/>
  <c r="ME1929" i="146" s="1"/>
  <c r="K2291" i="152"/>
  <c r="KP1730" i="146" s="1"/>
  <c r="O1187" i="152"/>
  <c r="GJ685" i="146" s="1"/>
  <c r="FU663" i="146"/>
  <c r="FU669" i="146"/>
  <c r="R1186" i="152"/>
  <c r="R1189" i="152"/>
  <c r="R1190" i="152"/>
  <c r="R1191" i="152"/>
  <c r="R1192" i="152"/>
  <c r="R1194" i="152"/>
  <c r="R1195" i="152"/>
  <c r="R1184" i="152"/>
  <c r="R1185" i="152"/>
  <c r="R1193" i="152"/>
  <c r="P1108" i="152"/>
  <c r="FU609" i="146" s="1"/>
  <c r="P1123" i="152"/>
  <c r="FU624" i="146" s="1"/>
  <c r="P1129" i="152"/>
  <c r="FU630" i="146" s="1"/>
  <c r="P1135" i="152"/>
  <c r="FU636" i="146" s="1"/>
  <c r="P1141" i="152"/>
  <c r="FU645" i="146" s="1"/>
  <c r="FU651" i="146"/>
  <c r="FU657" i="146"/>
  <c r="FU672" i="146"/>
  <c r="D1197" i="152"/>
  <c r="FY695" i="146" s="1"/>
  <c r="J1197" i="152"/>
  <c r="GE695" i="146" s="1"/>
  <c r="GG685" i="146"/>
  <c r="I1196" i="152"/>
  <c r="GD694" i="146" s="1"/>
  <c r="Q1196" i="152"/>
  <c r="P1120" i="152"/>
  <c r="FU621" i="146" s="1"/>
  <c r="P1126" i="152"/>
  <c r="FU627" i="146" s="1"/>
  <c r="P1132" i="152"/>
  <c r="FU633" i="146" s="1"/>
  <c r="P1138" i="152"/>
  <c r="FU642" i="146" s="1"/>
  <c r="P1144" i="152"/>
  <c r="FU648" i="146" s="1"/>
  <c r="FU654" i="146"/>
  <c r="GA685" i="146"/>
  <c r="P1187" i="152"/>
  <c r="L1196" i="152"/>
  <c r="GG694" i="146" s="1"/>
  <c r="R1188" i="152"/>
  <c r="F1196" i="152"/>
  <c r="GA694" i="146" s="1"/>
  <c r="FU660" i="146"/>
  <c r="FU666" i="146"/>
  <c r="GD685" i="146"/>
  <c r="Q1187" i="152"/>
  <c r="O1196" i="152"/>
  <c r="GJ694" i="146" s="1"/>
  <c r="DT321" i="158"/>
  <c r="CT305" i="158"/>
  <c r="BQ291" i="158"/>
  <c r="AT278" i="158"/>
  <c r="BQ293" i="158"/>
  <c r="BQ295" i="158"/>
  <c r="DT318" i="158"/>
  <c r="DT326" i="158"/>
  <c r="DT329" i="158"/>
  <c r="CK291" i="158"/>
  <c r="AX277" i="158"/>
  <c r="AX258" i="158"/>
  <c r="BX294" i="158"/>
  <c r="DS335" i="158"/>
  <c r="DT333" i="158"/>
  <c r="AW268" i="158"/>
  <c r="AQ278" i="158"/>
  <c r="AU278" i="158"/>
  <c r="BM296" i="158"/>
  <c r="CK295" i="158"/>
  <c r="BV284" i="158"/>
  <c r="BX293" i="158"/>
  <c r="BQ294" i="158"/>
  <c r="CK294" i="158"/>
  <c r="BB258" i="158"/>
  <c r="DT325" i="158"/>
  <c r="CG296" i="158"/>
  <c r="CK293" i="158"/>
  <c r="DT323" i="158"/>
  <c r="AB173" i="158"/>
  <c r="BB255" i="158"/>
  <c r="AT258" i="158"/>
  <c r="AS278" i="158"/>
  <c r="BQ292" i="158"/>
  <c r="CK292" i="158"/>
  <c r="DE305" i="158"/>
  <c r="DT320" i="158"/>
  <c r="DT324" i="158"/>
  <c r="DT331" i="158"/>
  <c r="AV244" i="158"/>
  <c r="CH293" i="158"/>
  <c r="CH294" i="158"/>
  <c r="BX295" i="158"/>
  <c r="CH295" i="158"/>
  <c r="BP296" i="158"/>
  <c r="BW296" i="158"/>
  <c r="CI296" i="158"/>
  <c r="DL335" i="158"/>
  <c r="DT317" i="158"/>
  <c r="BG235" i="158"/>
  <c r="AX268" i="158"/>
  <c r="AR278" i="158"/>
  <c r="AV278" i="158"/>
  <c r="BX291" i="158"/>
  <c r="BX292" i="158"/>
  <c r="CJ296" i="158"/>
  <c r="DP335" i="158"/>
  <c r="DU335" i="158"/>
  <c r="BG236" i="158"/>
  <c r="BH235" i="158"/>
  <c r="BH236" i="158"/>
  <c r="AV247" i="158"/>
  <c r="AW277" i="158"/>
  <c r="CE291" i="158"/>
  <c r="CE292" i="158"/>
  <c r="CE293" i="158"/>
  <c r="CE294" i="158"/>
  <c r="CE295" i="158"/>
  <c r="BT296" i="158"/>
  <c r="CA296" i="158"/>
  <c r="DA305" i="158"/>
  <c r="DT322" i="158"/>
  <c r="DT330" i="158"/>
  <c r="AD21" i="157"/>
  <c r="AB40" i="157"/>
  <c r="AQ57" i="157"/>
  <c r="AC32" i="157"/>
  <c r="T32" i="157"/>
  <c r="AC29" i="157"/>
  <c r="AC33" i="157"/>
  <c r="R1183" i="152"/>
  <c r="T33" i="157"/>
  <c r="CZ308" i="158"/>
  <c r="CH291" i="158"/>
  <c r="CD296" i="158"/>
  <c r="DR335" i="158"/>
  <c r="DF304" i="158"/>
  <c r="FI675" i="146" l="1"/>
  <c r="P1171" i="152"/>
  <c r="D1175" i="152"/>
  <c r="P1175" i="152" s="1"/>
  <c r="DC308" i="158"/>
  <c r="DD308" i="158"/>
  <c r="CR308" i="158"/>
  <c r="V1197" i="152"/>
  <c r="AC575" i="152"/>
  <c r="W1187" i="152"/>
  <c r="Z585" i="152"/>
  <c r="AC585" i="152" s="1"/>
  <c r="AC569" i="152" s="1"/>
  <c r="X1188" i="152"/>
  <c r="X1196" i="152" s="1"/>
  <c r="W1196" i="152"/>
  <c r="X1187" i="152"/>
  <c r="CS308" i="158"/>
  <c r="CY308" i="158"/>
  <c r="CS310" i="158"/>
  <c r="CU310" i="158"/>
  <c r="CY310" i="158"/>
  <c r="CV310" i="158"/>
  <c r="DD310" i="158"/>
  <c r="DC310" i="158"/>
  <c r="DB310" i="158"/>
  <c r="DB308" i="158"/>
  <c r="DE307" i="158"/>
  <c r="CZ310" i="158"/>
  <c r="DA309" i="158"/>
  <c r="CW309" i="158"/>
  <c r="CQ308" i="158"/>
  <c r="CQ310" i="158"/>
  <c r="CR310" i="158"/>
  <c r="AD33" i="157"/>
  <c r="AD29" i="157"/>
  <c r="T29" i="157"/>
  <c r="T1197" i="152"/>
  <c r="CV308" i="158"/>
  <c r="CU308" i="158"/>
  <c r="FU675" i="146"/>
  <c r="BD253" i="158"/>
  <c r="BC253" i="158"/>
  <c r="AX255" i="158"/>
  <c r="DE309" i="158"/>
  <c r="DE306" i="158"/>
  <c r="DF306" i="158"/>
  <c r="CP310" i="158"/>
  <c r="CP307" i="158"/>
  <c r="CX310" i="158"/>
  <c r="CX307" i="158"/>
  <c r="BD254" i="158"/>
  <c r="BC254" i="158"/>
  <c r="CT309" i="158"/>
  <c r="CT306" i="158"/>
  <c r="CH296" i="158"/>
  <c r="CF296" i="158"/>
  <c r="BD256" i="158"/>
  <c r="BC256" i="158"/>
  <c r="CW307" i="158"/>
  <c r="AT255" i="158"/>
  <c r="DG303" i="158"/>
  <c r="DF303" i="158"/>
  <c r="U1187" i="152"/>
  <c r="BD257" i="158"/>
  <c r="BC257" i="158"/>
  <c r="BD252" i="158"/>
  <c r="BC252" i="158"/>
  <c r="P1197" i="152"/>
  <c r="O1197" i="152"/>
  <c r="GJ695" i="146" s="1"/>
  <c r="M2291" i="152"/>
  <c r="KR1730" i="146" s="1"/>
  <c r="I1197" i="152"/>
  <c r="GD695" i="146" s="1"/>
  <c r="R1187" i="152"/>
  <c r="L1197" i="152"/>
  <c r="GG695" i="146" s="1"/>
  <c r="R1196" i="152"/>
  <c r="F1197" i="152"/>
  <c r="GA695" i="146" s="1"/>
  <c r="Q1197" i="152"/>
  <c r="CK296" i="158"/>
  <c r="CL291" i="158"/>
  <c r="CL294" i="158"/>
  <c r="BC258" i="158"/>
  <c r="AW278" i="158"/>
  <c r="BQ296" i="158"/>
  <c r="CL292" i="158"/>
  <c r="AX278" i="158"/>
  <c r="CL293" i="158"/>
  <c r="BC255" i="158"/>
  <c r="DT335" i="158"/>
  <c r="DF305" i="158"/>
  <c r="BX296" i="158"/>
  <c r="CL295" i="158"/>
  <c r="AD32" i="157"/>
  <c r="CE296" i="158"/>
  <c r="DE308" i="158" l="1"/>
  <c r="DE310" i="158"/>
  <c r="W1197" i="152"/>
  <c r="U1197" i="152"/>
  <c r="AC586" i="152"/>
  <c r="BD258" i="158"/>
  <c r="DG309" i="158"/>
  <c r="DF309" i="158"/>
  <c r="CW308" i="158"/>
  <c r="BD255" i="158"/>
  <c r="DA308" i="158"/>
  <c r="DA307" i="158"/>
  <c r="DA310" i="158"/>
  <c r="CT310" i="158"/>
  <c r="CT307" i="158"/>
  <c r="CW310" i="158"/>
  <c r="DF307" i="158"/>
  <c r="DG305" i="158"/>
  <c r="DG304" i="158"/>
  <c r="CT308" i="158"/>
  <c r="CP308" i="158"/>
  <c r="H4" i="152"/>
  <c r="E2662" i="152" s="1"/>
  <c r="R1197" i="152"/>
  <c r="CL296" i="158"/>
  <c r="G4" i="152" l="1"/>
  <c r="C2662" i="152" s="1"/>
  <c r="DF310" i="158"/>
  <c r="DG306" i="158"/>
  <c r="DG307" i="158"/>
  <c r="DF308" i="158"/>
  <c r="X1197" i="152"/>
  <c r="DG310" i="158"/>
  <c r="X1198" i="152" l="1"/>
  <c r="I4" i="152" s="1"/>
  <c r="G2662" i="152" s="1"/>
  <c r="DG308" i="158"/>
  <c r="X1180" i="152"/>
  <c r="J3" i="152"/>
  <c r="L608" i="152"/>
  <c r="EN601" i="146" s="1"/>
  <c r="N608" i="152"/>
  <c r="EP601" i="146" s="1"/>
  <c r="EZ592" i="146"/>
  <c r="FB599" i="146"/>
  <c r="EX594" i="146"/>
  <c r="M608" i="152"/>
  <c r="EO601" i="146" s="1"/>
  <c r="Y608" i="152"/>
  <c r="FA601" i="146" s="1"/>
  <c r="EY594" i="146"/>
  <c r="T600" i="152"/>
  <c r="FA593" i="146" s="1"/>
  <c r="AA607" i="152"/>
  <c r="FC600" i="146" s="1"/>
  <c r="EU594" i="146"/>
  <c r="W608" i="152"/>
  <c r="EY601" i="146" s="1"/>
  <c r="R608" i="152"/>
  <c r="ET601" i="146" s="1"/>
  <c r="T608" i="152"/>
  <c r="EV601" i="146" s="1"/>
  <c r="V608" i="152"/>
  <c r="EX601" i="146" s="1"/>
  <c r="EW594" i="146"/>
  <c r="U608" i="152"/>
  <c r="EW601" i="146" s="1"/>
  <c r="Q608" i="152"/>
  <c r="ES601" i="146" s="1"/>
  <c r="Z607" i="152"/>
  <c r="FB600" i="146" s="1"/>
  <c r="ER594" i="146"/>
  <c r="EV594" i="146"/>
  <c r="X608" i="152"/>
  <c r="EZ601" i="146" s="1"/>
  <c r="ET594" i="146"/>
  <c r="ES594" i="146"/>
  <c r="FA592" i="146"/>
  <c r="J608" i="152"/>
  <c r="EL601" i="146" s="1"/>
  <c r="P608" i="152"/>
  <c r="ER601" i="146" s="1"/>
  <c r="S608" i="152"/>
  <c r="EU601" i="146" s="1"/>
  <c r="K608" i="152"/>
  <c r="EM601" i="146" s="1"/>
  <c r="FC599" i="146"/>
  <c r="O608" i="152"/>
  <c r="EQ601" i="146" s="1"/>
  <c r="S600" i="152"/>
  <c r="EL530" i="154"/>
  <c r="EK530" i="154"/>
  <c r="EJ530" i="154"/>
  <c r="EI530" i="154"/>
  <c r="EH530" i="154"/>
  <c r="EG530" i="154"/>
  <c r="EF530" i="154"/>
  <c r="EE530" i="154"/>
  <c r="EL529" i="154"/>
  <c r="EK529" i="154"/>
  <c r="EJ529" i="154"/>
  <c r="EH529" i="154"/>
  <c r="DQ519" i="154"/>
  <c r="DO519" i="154"/>
  <c r="DN519" i="154"/>
  <c r="DK519" i="154"/>
  <c r="DI519" i="154"/>
  <c r="DH519" i="154"/>
  <c r="DE519" i="154"/>
  <c r="DT518" i="154"/>
  <c r="DP518" i="154"/>
  <c r="DT517" i="154"/>
  <c r="DP517" i="154"/>
  <c r="DT516" i="154"/>
  <c r="DP516" i="154"/>
  <c r="DT515" i="154"/>
  <c r="DP515" i="154"/>
  <c r="DT514" i="154"/>
  <c r="DP514" i="154"/>
  <c r="DT513" i="154"/>
  <c r="DP513" i="154"/>
  <c r="DT512" i="154"/>
  <c r="DP512" i="154"/>
  <c r="DJ512" i="154"/>
  <c r="DT511" i="154"/>
  <c r="DP511" i="154"/>
  <c r="DG511" i="154"/>
  <c r="DQ510" i="154"/>
  <c r="DO510" i="154"/>
  <c r="DN510" i="154"/>
  <c r="DK510" i="154"/>
  <c r="DI510" i="154"/>
  <c r="DH510" i="154"/>
  <c r="DE510" i="154"/>
  <c r="DT509" i="154"/>
  <c r="DP509" i="154"/>
  <c r="DT508" i="154"/>
  <c r="DP508" i="154"/>
  <c r="DT507" i="154"/>
  <c r="DP507" i="154"/>
  <c r="DT506" i="154"/>
  <c r="DP506" i="154"/>
  <c r="DJ506" i="154"/>
  <c r="CZ494" i="154"/>
  <c r="CY494" i="154"/>
  <c r="CX494" i="154"/>
  <c r="CT480" i="154"/>
  <c r="DA477" i="154"/>
  <c r="CR477" i="154"/>
  <c r="DA476" i="154"/>
  <c r="CR476" i="154"/>
  <c r="BU450" i="154"/>
  <c r="BS450" i="154"/>
  <c r="BO450" i="154"/>
  <c r="BV449" i="154"/>
  <c r="BT449" i="154"/>
  <c r="BW448" i="154"/>
  <c r="BV448" i="154"/>
  <c r="BT448" i="154"/>
  <c r="BV447" i="154"/>
  <c r="BT447" i="154"/>
  <c r="BW446" i="154"/>
  <c r="BV446" i="154"/>
  <c r="BT446" i="154"/>
  <c r="BV445" i="154"/>
  <c r="BT445" i="154"/>
  <c r="BW444" i="154"/>
  <c r="BV444" i="154"/>
  <c r="BT444" i="154"/>
  <c r="BV443" i="154"/>
  <c r="BT443" i="154"/>
  <c r="BW442" i="154"/>
  <c r="BV442" i="154"/>
  <c r="BT442" i="154"/>
  <c r="BU441" i="154"/>
  <c r="BO441" i="154"/>
  <c r="BW440" i="154"/>
  <c r="BV440" i="154"/>
  <c r="BT440" i="154"/>
  <c r="BV439" i="154"/>
  <c r="BT439" i="154"/>
  <c r="BV438" i="154"/>
  <c r="BT438" i="154"/>
  <c r="BV437" i="154"/>
  <c r="BT437" i="154"/>
  <c r="J4" i="152" l="1"/>
  <c r="J2662" i="152" s="1"/>
  <c r="J2661" i="152"/>
  <c r="EZ593" i="146"/>
  <c r="S601" i="152"/>
  <c r="EZ594" i="146" s="1"/>
  <c r="EG529" i="154"/>
  <c r="EM529" i="154"/>
  <c r="EF529" i="154"/>
  <c r="EN529" i="154"/>
  <c r="CZ486" i="154"/>
  <c r="BP437" i="154"/>
  <c r="BP438" i="154"/>
  <c r="BR439" i="154"/>
  <c r="BP439" i="154"/>
  <c r="CQ496" i="154"/>
  <c r="BP440" i="154"/>
  <c r="CR479" i="154"/>
  <c r="BN441" i="154"/>
  <c r="BX443" i="154"/>
  <c r="BW443" i="154"/>
  <c r="BX445" i="154"/>
  <c r="BW445" i="154"/>
  <c r="BX447" i="154"/>
  <c r="BW447" i="154"/>
  <c r="BX449" i="154"/>
  <c r="BW449" i="154"/>
  <c r="CP478" i="154"/>
  <c r="CP479" i="154"/>
  <c r="CU480" i="154"/>
  <c r="CU479" i="154"/>
  <c r="CY480" i="154"/>
  <c r="CY479" i="154"/>
  <c r="CU494" i="154"/>
  <c r="DJ507" i="154"/>
  <c r="DF508" i="154"/>
  <c r="DG508" i="154"/>
  <c r="DJ513" i="154"/>
  <c r="DF514" i="154"/>
  <c r="DG514" i="154"/>
  <c r="DJ517" i="154"/>
  <c r="DF518" i="154"/>
  <c r="DG518" i="154"/>
  <c r="CS496" i="154"/>
  <c r="BP442" i="154"/>
  <c r="BR445" i="154"/>
  <c r="BP445" i="154"/>
  <c r="CY496" i="154"/>
  <c r="BP448" i="154"/>
  <c r="CQ480" i="154"/>
  <c r="CQ479" i="154"/>
  <c r="CV494" i="154"/>
  <c r="DJ508" i="154"/>
  <c r="DF509" i="154"/>
  <c r="DG509" i="154"/>
  <c r="DJ514" i="154"/>
  <c r="DF515" i="154"/>
  <c r="DG515" i="154"/>
  <c r="DJ518" i="154"/>
  <c r="CT496" i="154"/>
  <c r="BP443" i="154"/>
  <c r="CW496" i="154"/>
  <c r="BP446" i="154"/>
  <c r="CZ488" i="154"/>
  <c r="BP449" i="154"/>
  <c r="DA479" i="154"/>
  <c r="BN450" i="154"/>
  <c r="CZ480" i="154"/>
  <c r="CZ479" i="154"/>
  <c r="EE531" i="154"/>
  <c r="EE529" i="154"/>
  <c r="CR494" i="154"/>
  <c r="BQ441" i="154"/>
  <c r="CN480" i="154"/>
  <c r="CN479" i="154"/>
  <c r="CS478" i="154"/>
  <c r="CS479" i="154"/>
  <c r="CW478" i="154"/>
  <c r="CW479" i="154"/>
  <c r="CN494" i="154"/>
  <c r="CS494" i="154"/>
  <c r="CW494" i="154"/>
  <c r="DF506" i="154"/>
  <c r="DG506" i="154"/>
  <c r="DJ509" i="154"/>
  <c r="DJ511" i="154"/>
  <c r="DF512" i="154"/>
  <c r="DG512" i="154"/>
  <c r="DJ515" i="154"/>
  <c r="DF516" i="154"/>
  <c r="DG516" i="154"/>
  <c r="BR444" i="154"/>
  <c r="BP444" i="154"/>
  <c r="CX496" i="154"/>
  <c r="BP447" i="154"/>
  <c r="CV480" i="154"/>
  <c r="CV479" i="154"/>
  <c r="EI531" i="154"/>
  <c r="EI529" i="154"/>
  <c r="BX437" i="154"/>
  <c r="BW437" i="154"/>
  <c r="BW438" i="154"/>
  <c r="BX439" i="154"/>
  <c r="BW439" i="154"/>
  <c r="BS441" i="154"/>
  <c r="DA494" i="154"/>
  <c r="BQ450" i="154"/>
  <c r="CO478" i="154"/>
  <c r="CO479" i="154"/>
  <c r="CT478" i="154"/>
  <c r="CT479" i="154"/>
  <c r="CX478" i="154"/>
  <c r="CX479" i="154"/>
  <c r="CO486" i="154"/>
  <c r="CT494" i="154"/>
  <c r="DF507" i="154"/>
  <c r="DG507" i="154"/>
  <c r="DF513" i="154"/>
  <c r="DG513" i="154"/>
  <c r="DJ516" i="154"/>
  <c r="DF517" i="154"/>
  <c r="DG517" i="154"/>
  <c r="EJ531" i="154"/>
  <c r="DI520" i="154"/>
  <c r="DQ520" i="154"/>
  <c r="CY478" i="154"/>
  <c r="DK520" i="154"/>
  <c r="DN520" i="154"/>
  <c r="BV450" i="154"/>
  <c r="DJ519" i="154"/>
  <c r="DB476" i="154"/>
  <c r="DG519" i="154"/>
  <c r="DB477" i="154"/>
  <c r="DE520" i="154"/>
  <c r="DP510" i="154"/>
  <c r="DH520" i="154"/>
  <c r="DO520" i="154"/>
  <c r="EM530" i="154"/>
  <c r="CQ478" i="154"/>
  <c r="EG531" i="154"/>
  <c r="EK531" i="154"/>
  <c r="BR443" i="154"/>
  <c r="BR447" i="154"/>
  <c r="CU478" i="154"/>
  <c r="CP480" i="154"/>
  <c r="DG510" i="154"/>
  <c r="DM512" i="154"/>
  <c r="EF531" i="154"/>
  <c r="CO480" i="154"/>
  <c r="CW480" i="154"/>
  <c r="DJ510" i="154"/>
  <c r="EN530" i="154"/>
  <c r="BR449" i="154"/>
  <c r="BT450" i="154"/>
  <c r="CS480" i="154"/>
  <c r="CX480" i="154"/>
  <c r="EH531" i="154"/>
  <c r="EL531" i="154"/>
  <c r="BT441" i="154"/>
  <c r="AC607" i="152"/>
  <c r="FE600" i="146" s="1"/>
  <c r="AB607" i="152"/>
  <c r="FD600" i="146" s="1"/>
  <c r="AA608" i="152"/>
  <c r="FC601" i="146" s="1"/>
  <c r="Z608" i="152"/>
  <c r="FB601" i="146" s="1"/>
  <c r="FE599" i="146"/>
  <c r="T601" i="152"/>
  <c r="FD599" i="146"/>
  <c r="BR438" i="154"/>
  <c r="BX438" i="154"/>
  <c r="BR440" i="154"/>
  <c r="BX440" i="154"/>
  <c r="CN478" i="154"/>
  <c r="CV478" i="154"/>
  <c r="CW488" i="154"/>
  <c r="DT519" i="154"/>
  <c r="BP441" i="154"/>
  <c r="BV441" i="154"/>
  <c r="BR442" i="154"/>
  <c r="BX442" i="154"/>
  <c r="BX444" i="154"/>
  <c r="BR446" i="154"/>
  <c r="BX446" i="154"/>
  <c r="BR448" i="154"/>
  <c r="BX448" i="154"/>
  <c r="DS506" i="154"/>
  <c r="DT510" i="154"/>
  <c r="BR437" i="154"/>
  <c r="DM506" i="154"/>
  <c r="FA594" i="146" l="1"/>
  <c r="AC608" i="152"/>
  <c r="CX486" i="154"/>
  <c r="CR480" i="154"/>
  <c r="CY486" i="154"/>
  <c r="CT488" i="154"/>
  <c r="CN488" i="154"/>
  <c r="DA478" i="154"/>
  <c r="CR478" i="154"/>
  <c r="DA486" i="154"/>
  <c r="CX488" i="154"/>
  <c r="CS488" i="154"/>
  <c r="CY488" i="154"/>
  <c r="CR486" i="154"/>
  <c r="DF510" i="154"/>
  <c r="CO488" i="154"/>
  <c r="CQ488" i="154"/>
  <c r="DF519" i="154"/>
  <c r="DF511" i="154"/>
  <c r="DS508" i="154"/>
  <c r="DS518" i="154"/>
  <c r="DS515" i="154"/>
  <c r="DA480" i="154"/>
  <c r="BY441" i="154"/>
  <c r="CP496" i="154"/>
  <c r="CY495" i="154"/>
  <c r="DS509" i="154"/>
  <c r="BY450" i="154"/>
  <c r="BY451" i="154"/>
  <c r="BO451" i="154"/>
  <c r="DS516" i="154"/>
  <c r="BX450" i="154"/>
  <c r="BW450" i="154"/>
  <c r="DL516" i="154"/>
  <c r="DM516" i="154"/>
  <c r="BS451" i="154"/>
  <c r="DR507" i="154"/>
  <c r="DS507" i="154"/>
  <c r="DL509" i="154"/>
  <c r="DM509" i="154"/>
  <c r="CW486" i="154"/>
  <c r="CN486" i="154"/>
  <c r="CZ495" i="154"/>
  <c r="CZ496" i="154"/>
  <c r="CV486" i="154"/>
  <c r="DL517" i="154"/>
  <c r="DM517" i="154"/>
  <c r="DL513" i="154"/>
  <c r="DM513" i="154"/>
  <c r="DM507" i="154"/>
  <c r="CP486" i="154"/>
  <c r="DS513" i="154"/>
  <c r="BX441" i="154"/>
  <c r="BW441" i="154"/>
  <c r="BQ451" i="154"/>
  <c r="DS514" i="154"/>
  <c r="DS511" i="154"/>
  <c r="DP520" i="154"/>
  <c r="DP519" i="154"/>
  <c r="BU451" i="154"/>
  <c r="CV495" i="154"/>
  <c r="CV496" i="154"/>
  <c r="CU496" i="154"/>
  <c r="DA488" i="154"/>
  <c r="BP450" i="154"/>
  <c r="DR512" i="154"/>
  <c r="DS512" i="154"/>
  <c r="CZ478" i="154"/>
  <c r="DS517" i="154"/>
  <c r="DB478" i="154"/>
  <c r="BN451" i="154"/>
  <c r="CT486" i="154"/>
  <c r="DL515" i="154"/>
  <c r="DM515" i="154"/>
  <c r="DL511" i="154"/>
  <c r="DM511" i="154"/>
  <c r="CS486" i="154"/>
  <c r="DL518" i="154"/>
  <c r="DM518" i="154"/>
  <c r="DL514" i="154"/>
  <c r="DM514" i="154"/>
  <c r="DL508" i="154"/>
  <c r="DM508" i="154"/>
  <c r="CQ486" i="154"/>
  <c r="CU486" i="154"/>
  <c r="CV488" i="154"/>
  <c r="CU488" i="154"/>
  <c r="CP488" i="154"/>
  <c r="BV451" i="154"/>
  <c r="BT451" i="154"/>
  <c r="BR441" i="154"/>
  <c r="DT520" i="154"/>
  <c r="DM519" i="154"/>
  <c r="AB608" i="152"/>
  <c r="FD601" i="146" s="1"/>
  <c r="FE601" i="146"/>
  <c r="DL506" i="154"/>
  <c r="DM510" i="154"/>
  <c r="DS519" i="154"/>
  <c r="DR511" i="154"/>
  <c r="DS510" i="154"/>
  <c r="BR450" i="154"/>
  <c r="CR496" i="154"/>
  <c r="CY487" i="154" l="1"/>
  <c r="CS495" i="154"/>
  <c r="DU509" i="154"/>
  <c r="CQ495" i="154"/>
  <c r="CO487" i="154"/>
  <c r="CW495" i="154"/>
  <c r="DF520" i="154"/>
  <c r="DL519" i="154"/>
  <c r="DL512" i="154"/>
  <c r="CN487" i="154"/>
  <c r="DR514" i="154"/>
  <c r="CS487" i="154"/>
  <c r="DR516" i="154"/>
  <c r="DR517" i="154"/>
  <c r="CU495" i="154"/>
  <c r="DR518" i="154"/>
  <c r="CW487" i="154"/>
  <c r="DG520" i="154"/>
  <c r="DB496" i="154"/>
  <c r="BP451" i="154"/>
  <c r="DR510" i="154"/>
  <c r="DR506" i="154"/>
  <c r="EM531" i="154"/>
  <c r="EN531" i="154"/>
  <c r="CX495" i="154"/>
  <c r="BX451" i="154"/>
  <c r="BW451" i="154"/>
  <c r="DB486" i="154"/>
  <c r="DB494" i="154"/>
  <c r="DR513" i="154"/>
  <c r="DL507" i="154"/>
  <c r="CP495" i="154"/>
  <c r="DJ520" i="154"/>
  <c r="DB480" i="154"/>
  <c r="DB479" i="154"/>
  <c r="CZ487" i="154"/>
  <c r="DA496" i="154"/>
  <c r="CT495" i="154"/>
  <c r="DR509" i="154"/>
  <c r="DR515" i="154"/>
  <c r="DR508" i="154"/>
  <c r="CQ487" i="154"/>
  <c r="BR451" i="154"/>
  <c r="DM520" i="154"/>
  <c r="DU506" i="154"/>
  <c r="DU511" i="154"/>
  <c r="CR488" i="154"/>
  <c r="DS520" i="154"/>
  <c r="DV509" i="154" l="1"/>
  <c r="DB488" i="154"/>
  <c r="CV487" i="154"/>
  <c r="DB495" i="154"/>
  <c r="DV515" i="154"/>
  <c r="DU515" i="154"/>
  <c r="CR487" i="154"/>
  <c r="CR495" i="154"/>
  <c r="DL520" i="154"/>
  <c r="DL510" i="154"/>
  <c r="DV512" i="154"/>
  <c r="DU512" i="154"/>
  <c r="CP487" i="154"/>
  <c r="DA495" i="154"/>
  <c r="DA487" i="154"/>
  <c r="DV507" i="154"/>
  <c r="DU507" i="154"/>
  <c r="DV513" i="154"/>
  <c r="DU513" i="154"/>
  <c r="DV518" i="154"/>
  <c r="DU518" i="154"/>
  <c r="DV517" i="154"/>
  <c r="DU517" i="154"/>
  <c r="DV514" i="154"/>
  <c r="DU514" i="154"/>
  <c r="CX487" i="154"/>
  <c r="DV508" i="154"/>
  <c r="DU508" i="154"/>
  <c r="CU487" i="154"/>
  <c r="DR520" i="154"/>
  <c r="DR519" i="154"/>
  <c r="CT487" i="154"/>
  <c r="DV516" i="154"/>
  <c r="DU516" i="154"/>
  <c r="DU519" i="154"/>
  <c r="DU510" i="154"/>
  <c r="LH1600" i="156"/>
  <c r="LG1600" i="156"/>
  <c r="KY1618" i="156"/>
  <c r="KZ1618" i="156"/>
  <c r="FH533" i="156"/>
  <c r="FI533" i="156"/>
  <c r="FH534" i="156"/>
  <c r="FI534" i="156"/>
  <c r="FH535" i="156"/>
  <c r="FI535" i="156"/>
  <c r="FH536" i="156"/>
  <c r="FI536" i="156"/>
  <c r="FH537" i="156"/>
  <c r="FI537" i="156"/>
  <c r="FH538" i="156"/>
  <c r="FI538" i="156"/>
  <c r="FH539" i="156"/>
  <c r="FI539" i="156"/>
  <c r="FI532" i="156"/>
  <c r="FH532" i="156"/>
  <c r="FH528" i="156"/>
  <c r="FI528" i="156"/>
  <c r="FH529" i="156"/>
  <c r="FI529" i="156"/>
  <c r="FH530" i="156"/>
  <c r="FI530" i="156"/>
  <c r="FR527" i="156" l="1"/>
  <c r="FI527" i="156"/>
  <c r="FQ527" i="156"/>
  <c r="FH527" i="156"/>
  <c r="DB487" i="154"/>
  <c r="DV510" i="154"/>
  <c r="DV506" i="154"/>
  <c r="DV519" i="154"/>
  <c r="DV511" i="154"/>
  <c r="DU520" i="154"/>
  <c r="DV520" i="154" l="1"/>
  <c r="OC1965" i="156" l="1"/>
  <c r="OB1965" i="156"/>
  <c r="OB1957" i="156"/>
  <c r="NM1892" i="156"/>
  <c r="NK1892" i="156"/>
  <c r="NJ1892" i="156"/>
  <c r="NI1892" i="156"/>
  <c r="NL1874" i="156"/>
  <c r="NL1873" i="156"/>
  <c r="NL1872" i="156"/>
  <c r="NL1871" i="156"/>
  <c r="NL1870" i="156"/>
  <c r="NL1869" i="156"/>
  <c r="NL1868" i="156"/>
  <c r="NE1862" i="156"/>
  <c r="NC1862" i="156"/>
  <c r="NB1862" i="156"/>
  <c r="NA1862" i="156"/>
  <c r="ND1843" i="156"/>
  <c r="ND1842" i="156"/>
  <c r="ND1841" i="156"/>
  <c r="ND1840" i="156"/>
  <c r="ND1839" i="156"/>
  <c r="ND1838" i="156"/>
  <c r="ND1837" i="156"/>
  <c r="ND1836" i="156"/>
  <c r="ND1835" i="156"/>
  <c r="ND1834" i="156"/>
  <c r="ND1833" i="156"/>
  <c r="ND1832" i="156"/>
  <c r="ND1831" i="156"/>
  <c r="ND1830" i="156"/>
  <c r="ND1829" i="156"/>
  <c r="ND1828" i="156"/>
  <c r="ND1827" i="156"/>
  <c r="ND1826" i="156"/>
  <c r="ND1825" i="156"/>
  <c r="ND1824" i="156"/>
  <c r="ND1823" i="156"/>
  <c r="MU1817" i="156"/>
  <c r="MT1817" i="156"/>
  <c r="MS1817" i="156"/>
  <c r="MV1801" i="156"/>
  <c r="MV1800" i="156"/>
  <c r="MV1799" i="156"/>
  <c r="MV1798" i="156"/>
  <c r="MV1797" i="156"/>
  <c r="MV1796" i="156"/>
  <c r="MV1795" i="156"/>
  <c r="MV1794" i="156"/>
  <c r="MV1793" i="156"/>
  <c r="MV1792" i="156"/>
  <c r="MV1791" i="156"/>
  <c r="MV1790" i="156"/>
  <c r="MV1789" i="156"/>
  <c r="MV1788" i="156"/>
  <c r="MV1787" i="156"/>
  <c r="MV1786" i="156"/>
  <c r="MV1785" i="156"/>
  <c r="MV1784" i="156"/>
  <c r="LX1703" i="156"/>
  <c r="LX1702" i="156"/>
  <c r="LX1701" i="156"/>
  <c r="LX1700" i="156"/>
  <c r="LX1699" i="156"/>
  <c r="LX1698" i="156"/>
  <c r="LX1697" i="156"/>
  <c r="LX1696" i="156"/>
  <c r="LX1695" i="156"/>
  <c r="LX1694" i="156"/>
  <c r="LX1693" i="156"/>
  <c r="LX1691" i="156"/>
  <c r="LX1690" i="156"/>
  <c r="LX1689" i="156"/>
  <c r="LX1688" i="156"/>
  <c r="LX1687" i="156"/>
  <c r="LX1686" i="156"/>
  <c r="LX1685" i="156"/>
  <c r="LX1684" i="156"/>
  <c r="LX1683" i="156"/>
  <c r="LX1704" i="156" s="1"/>
  <c r="LF1618" i="156"/>
  <c r="LD1618" i="156"/>
  <c r="LC1618" i="156"/>
  <c r="LB1618" i="156"/>
  <c r="LJ1617" i="156"/>
  <c r="LH1617" i="156"/>
  <c r="LG1617" i="156"/>
  <c r="LE1617" i="156"/>
  <c r="LA1617" i="156"/>
  <c r="LJ1616" i="156"/>
  <c r="LH1616" i="156"/>
  <c r="LG1616" i="156"/>
  <c r="LE1616" i="156"/>
  <c r="LA1616" i="156"/>
  <c r="LJ1615" i="156"/>
  <c r="LH1615" i="156"/>
  <c r="LG1615" i="156"/>
  <c r="LE1615" i="156"/>
  <c r="LA1615" i="156"/>
  <c r="LJ1614" i="156"/>
  <c r="LH1614" i="156"/>
  <c r="LG1614" i="156"/>
  <c r="LE1614" i="156"/>
  <c r="LA1614" i="156"/>
  <c r="LJ1613" i="156"/>
  <c r="LH1613" i="156"/>
  <c r="LG1613" i="156"/>
  <c r="LE1613" i="156"/>
  <c r="LA1613" i="156"/>
  <c r="LJ1612" i="156"/>
  <c r="LH1612" i="156"/>
  <c r="LG1612" i="156"/>
  <c r="LE1612" i="156"/>
  <c r="LA1612" i="156"/>
  <c r="LJ1611" i="156"/>
  <c r="LH1611" i="156"/>
  <c r="LG1611" i="156"/>
  <c r="LE1611" i="156"/>
  <c r="LA1611" i="156"/>
  <c r="LJ1610" i="156"/>
  <c r="LH1610" i="156"/>
  <c r="LG1610" i="156"/>
  <c r="LE1610" i="156"/>
  <c r="LA1610" i="156"/>
  <c r="LJ1609" i="156"/>
  <c r="LH1609" i="156"/>
  <c r="LG1609" i="156"/>
  <c r="LE1609" i="156"/>
  <c r="LA1609" i="156"/>
  <c r="LJ1608" i="156"/>
  <c r="LH1608" i="156"/>
  <c r="LG1608" i="156"/>
  <c r="LE1608" i="156"/>
  <c r="LA1608" i="156"/>
  <c r="LJ1607" i="156"/>
  <c r="LH1607" i="156"/>
  <c r="LG1607" i="156"/>
  <c r="LE1607" i="156"/>
  <c r="LA1607" i="156"/>
  <c r="LJ1606" i="156"/>
  <c r="LH1606" i="156"/>
  <c r="LG1606" i="156"/>
  <c r="LE1606" i="156"/>
  <c r="LA1606" i="156"/>
  <c r="LJ1605" i="156"/>
  <c r="LH1605" i="156"/>
  <c r="LG1605" i="156"/>
  <c r="LE1605" i="156"/>
  <c r="LA1605" i="156"/>
  <c r="LJ1604" i="156"/>
  <c r="LH1604" i="156"/>
  <c r="LG1604" i="156"/>
  <c r="LE1604" i="156"/>
  <c r="LA1604" i="156"/>
  <c r="LJ1603" i="156"/>
  <c r="LH1603" i="156"/>
  <c r="LG1603" i="156"/>
  <c r="LE1603" i="156"/>
  <c r="LA1603" i="156"/>
  <c r="LJ1602" i="156"/>
  <c r="LH1602" i="156"/>
  <c r="LG1602" i="156"/>
  <c r="LE1602" i="156"/>
  <c r="LA1602" i="156"/>
  <c r="LJ1601" i="156"/>
  <c r="LH1601" i="156"/>
  <c r="LG1601" i="156"/>
  <c r="LE1601" i="156"/>
  <c r="LA1601" i="156"/>
  <c r="LJ1600" i="156"/>
  <c r="LE1600" i="156"/>
  <c r="LA1600" i="156"/>
  <c r="KT1589" i="156"/>
  <c r="KT1588" i="156"/>
  <c r="KT1587" i="156"/>
  <c r="KT1586" i="156"/>
  <c r="KT1585" i="156"/>
  <c r="KT1584" i="156"/>
  <c r="KT1583" i="156"/>
  <c r="KT1582" i="156"/>
  <c r="KT1581" i="156"/>
  <c r="KT1580" i="156"/>
  <c r="KT1579" i="156"/>
  <c r="KT1577" i="156"/>
  <c r="KT1576" i="156"/>
  <c r="KT1575" i="156"/>
  <c r="KT1574" i="156"/>
  <c r="KT1573" i="156"/>
  <c r="KT1572" i="156"/>
  <c r="KT1571" i="156"/>
  <c r="KT1570" i="156"/>
  <c r="HE601" i="156"/>
  <c r="HD601" i="156"/>
  <c r="HB601" i="156"/>
  <c r="HA601" i="156"/>
  <c r="GX601" i="156"/>
  <c r="GW601" i="156"/>
  <c r="GU601" i="156"/>
  <c r="GT601" i="156"/>
  <c r="GQ601" i="156"/>
  <c r="GP601" i="156"/>
  <c r="GN601" i="156"/>
  <c r="GM601" i="156"/>
  <c r="HF600" i="156"/>
  <c r="HC600" i="156"/>
  <c r="GY600" i="156"/>
  <c r="GV600" i="156"/>
  <c r="GR600" i="156"/>
  <c r="GO600" i="156"/>
  <c r="HF599" i="156"/>
  <c r="HC599" i="156"/>
  <c r="GY599" i="156"/>
  <c r="GV599" i="156"/>
  <c r="GR599" i="156"/>
  <c r="GO599" i="156"/>
  <c r="HF598" i="156"/>
  <c r="HC598" i="156"/>
  <c r="GY598" i="156"/>
  <c r="GV598" i="156"/>
  <c r="GR598" i="156"/>
  <c r="GO598" i="156"/>
  <c r="HF597" i="156"/>
  <c r="HC597" i="156"/>
  <c r="GY597" i="156"/>
  <c r="GV597" i="156"/>
  <c r="GR597" i="156"/>
  <c r="GO597" i="156"/>
  <c r="HF596" i="156"/>
  <c r="HC596" i="156"/>
  <c r="GY596" i="156"/>
  <c r="GV596" i="156"/>
  <c r="GR596" i="156"/>
  <c r="GO596" i="156"/>
  <c r="HE586" i="156"/>
  <c r="HD586" i="156"/>
  <c r="HB586" i="156"/>
  <c r="HA586" i="156"/>
  <c r="GX586" i="156"/>
  <c r="GW586" i="156"/>
  <c r="GU586" i="156"/>
  <c r="GT586" i="156"/>
  <c r="GQ586" i="156"/>
  <c r="GP586" i="156"/>
  <c r="GN586" i="156"/>
  <c r="GM586" i="156"/>
  <c r="HF585" i="156"/>
  <c r="HC585" i="156"/>
  <c r="GY585" i="156"/>
  <c r="GV585" i="156"/>
  <c r="GR585" i="156"/>
  <c r="GO585" i="156"/>
  <c r="HF584" i="156"/>
  <c r="HC584" i="156"/>
  <c r="GY584" i="156"/>
  <c r="GV584" i="156"/>
  <c r="GR584" i="156"/>
  <c r="GO584" i="156"/>
  <c r="HF583" i="156"/>
  <c r="HC583" i="156"/>
  <c r="GY583" i="156"/>
  <c r="GV583" i="156"/>
  <c r="GR583" i="156"/>
  <c r="GO583" i="156"/>
  <c r="HF582" i="156"/>
  <c r="HC582" i="156"/>
  <c r="GY582" i="156"/>
  <c r="GV582" i="156"/>
  <c r="GR582" i="156"/>
  <c r="GO582" i="156"/>
  <c r="HF581" i="156"/>
  <c r="HC581" i="156"/>
  <c r="GY581" i="156"/>
  <c r="GV581" i="156"/>
  <c r="GR581" i="156"/>
  <c r="GO581" i="156"/>
  <c r="GB571" i="156"/>
  <c r="GA571" i="156"/>
  <c r="GB570" i="156"/>
  <c r="GA570" i="156"/>
  <c r="GB569" i="156"/>
  <c r="GA569" i="156"/>
  <c r="GB568" i="156"/>
  <c r="GA568" i="156"/>
  <c r="GB567" i="156"/>
  <c r="GA567" i="156"/>
  <c r="GB566" i="156"/>
  <c r="GA566" i="156"/>
  <c r="GB565" i="156"/>
  <c r="GA565" i="156"/>
  <c r="GB564" i="156"/>
  <c r="GA564" i="156"/>
  <c r="GB558" i="156"/>
  <c r="GA558" i="156"/>
  <c r="GB557" i="156"/>
  <c r="GA557" i="156"/>
  <c r="GB556" i="156"/>
  <c r="GA556" i="156"/>
  <c r="GB555" i="156"/>
  <c r="GA555" i="156"/>
  <c r="GH549" i="156"/>
  <c r="GG549" i="156"/>
  <c r="GF549" i="156"/>
  <c r="GE549" i="156"/>
  <c r="GD549" i="156"/>
  <c r="GC549" i="156"/>
  <c r="GB549" i="156"/>
  <c r="GA549" i="156"/>
  <c r="FY549" i="156"/>
  <c r="FX549" i="156"/>
  <c r="FW549" i="156"/>
  <c r="FV549" i="156"/>
  <c r="GI548" i="156"/>
  <c r="GI547" i="156"/>
  <c r="FZ547" i="156"/>
  <c r="FR540" i="156"/>
  <c r="FQ540" i="156"/>
  <c r="FP540" i="156"/>
  <c r="FI540" i="156"/>
  <c r="FH540" i="156"/>
  <c r="FS539" i="156"/>
  <c r="FJ539" i="156"/>
  <c r="FD539" i="156"/>
  <c r="FA539" i="156"/>
  <c r="FS538" i="156"/>
  <c r="FJ538" i="156"/>
  <c r="FD538" i="156"/>
  <c r="FA538" i="156"/>
  <c r="EZ538" i="156"/>
  <c r="FS537" i="156"/>
  <c r="FJ537" i="156"/>
  <c r="FD537" i="156"/>
  <c r="FA537" i="156"/>
  <c r="EZ537" i="156"/>
  <c r="FS536" i="156"/>
  <c r="FJ536" i="156"/>
  <c r="FA536" i="156"/>
  <c r="EZ536" i="156"/>
  <c r="FS535" i="156"/>
  <c r="FJ535" i="156"/>
  <c r="FD535" i="156"/>
  <c r="FA535" i="156"/>
  <c r="EZ535" i="156"/>
  <c r="FS534" i="156"/>
  <c r="FJ534" i="156"/>
  <c r="FA534" i="156"/>
  <c r="EZ534" i="156"/>
  <c r="FS533" i="156"/>
  <c r="FJ533" i="156"/>
  <c r="FD533" i="156"/>
  <c r="FA533" i="156"/>
  <c r="EZ533" i="156"/>
  <c r="FS532" i="156"/>
  <c r="FJ532" i="156"/>
  <c r="FA532" i="156"/>
  <c r="EZ532" i="156"/>
  <c r="FP531" i="156"/>
  <c r="FI531" i="156"/>
  <c r="FH531" i="156"/>
  <c r="FJ530" i="156"/>
  <c r="FD530" i="156"/>
  <c r="FA530" i="156"/>
  <c r="EZ530" i="156"/>
  <c r="FJ529" i="156"/>
  <c r="FA529" i="156"/>
  <c r="EZ529" i="156"/>
  <c r="FJ528" i="156"/>
  <c r="FA528" i="156"/>
  <c r="EZ528" i="156"/>
  <c r="FJ527" i="156"/>
  <c r="FA527" i="156"/>
  <c r="EZ527" i="156"/>
  <c r="ER520" i="156"/>
  <c r="EP520" i="156"/>
  <c r="EO520" i="156"/>
  <c r="EL520" i="156"/>
  <c r="EJ520" i="156"/>
  <c r="EI520" i="156"/>
  <c r="EQ519" i="156"/>
  <c r="EQ518" i="156"/>
  <c r="EH518" i="156"/>
  <c r="EQ517" i="156"/>
  <c r="EQ516" i="156"/>
  <c r="EQ515" i="156"/>
  <c r="EQ514" i="156"/>
  <c r="EH514" i="156"/>
  <c r="EQ513" i="156"/>
  <c r="EQ512" i="156"/>
  <c r="EK512" i="156"/>
  <c r="EH512" i="156"/>
  <c r="ER511" i="156"/>
  <c r="EP511" i="156"/>
  <c r="EO511" i="156"/>
  <c r="EL511" i="156"/>
  <c r="EJ511" i="156"/>
  <c r="EI511" i="156"/>
  <c r="EF511" i="156"/>
  <c r="EQ510" i="156"/>
  <c r="EQ509" i="156"/>
  <c r="EQ508" i="156"/>
  <c r="EQ507" i="156"/>
  <c r="EA495" i="156"/>
  <c r="EB478" i="156"/>
  <c r="DS478" i="156"/>
  <c r="EB477" i="156"/>
  <c r="DS477" i="156"/>
  <c r="CV451" i="156"/>
  <c r="CT451" i="156"/>
  <c r="CO450" i="156"/>
  <c r="CO448" i="156"/>
  <c r="CO447" i="156"/>
  <c r="CO446" i="156"/>
  <c r="CO445" i="156"/>
  <c r="CO443" i="156"/>
  <c r="CV442" i="156"/>
  <c r="CT442" i="156"/>
  <c r="DS495" i="156"/>
  <c r="CO441" i="156"/>
  <c r="CO440" i="156"/>
  <c r="CO439" i="156"/>
  <c r="BU411" i="156"/>
  <c r="BS411" i="156"/>
  <c r="BQ411" i="156"/>
  <c r="BN411" i="156"/>
  <c r="BW410" i="156"/>
  <c r="BV410" i="156"/>
  <c r="BT410" i="156"/>
  <c r="BP410" i="156"/>
  <c r="BW409" i="156"/>
  <c r="BV409" i="156"/>
  <c r="BT409" i="156"/>
  <c r="BP409" i="156"/>
  <c r="BW408" i="156"/>
  <c r="BV408" i="156"/>
  <c r="BT408" i="156"/>
  <c r="BP408" i="156"/>
  <c r="BV407" i="156"/>
  <c r="BT407" i="156"/>
  <c r="BP407" i="156"/>
  <c r="BW406" i="156"/>
  <c r="BV406" i="156"/>
  <c r="BT406" i="156"/>
  <c r="BV405" i="156"/>
  <c r="BT405" i="156"/>
  <c r="BW404" i="156"/>
  <c r="BV404" i="156"/>
  <c r="BT404" i="156"/>
  <c r="BP404" i="156"/>
  <c r="BW403" i="156"/>
  <c r="BV403" i="156"/>
  <c r="BT403" i="156"/>
  <c r="BP403" i="156"/>
  <c r="BU402" i="156"/>
  <c r="BS402" i="156"/>
  <c r="BQ402" i="156"/>
  <c r="BO402" i="156"/>
  <c r="BN402" i="156"/>
  <c r="BV401" i="156"/>
  <c r="BT401" i="156"/>
  <c r="BV400" i="156"/>
  <c r="BT400" i="156"/>
  <c r="BP400" i="156"/>
  <c r="BV399" i="156"/>
  <c r="BT399" i="156"/>
  <c r="BW398" i="156"/>
  <c r="BV398" i="156"/>
  <c r="BT398" i="156"/>
  <c r="BP398" i="156"/>
  <c r="KT1569" i="156" l="1"/>
  <c r="KT1590" i="156" s="1"/>
  <c r="FZ548" i="156"/>
  <c r="GJ548" i="156"/>
  <c r="EZ539" i="156"/>
  <c r="BX400" i="156"/>
  <c r="BW400" i="156"/>
  <c r="EA487" i="156"/>
  <c r="DW495" i="156"/>
  <c r="FL533" i="156"/>
  <c r="EU513" i="156"/>
  <c r="EG516" i="156"/>
  <c r="EH516" i="156"/>
  <c r="FL537" i="156"/>
  <c r="EU517" i="156"/>
  <c r="FD540" i="156"/>
  <c r="EF520" i="156"/>
  <c r="FW566" i="156"/>
  <c r="FD534" i="156"/>
  <c r="BR399" i="156"/>
  <c r="BP399" i="156"/>
  <c r="BR401" i="156"/>
  <c r="BP401" i="156"/>
  <c r="BX405" i="156"/>
  <c r="BW405" i="156"/>
  <c r="BX407" i="156"/>
  <c r="BW407" i="156"/>
  <c r="DO495" i="156"/>
  <c r="DT495" i="156"/>
  <c r="DX495" i="156"/>
  <c r="EG507" i="156"/>
  <c r="EH507" i="156"/>
  <c r="FL528" i="156"/>
  <c r="EU508" i="156"/>
  <c r="EK510" i="156"/>
  <c r="EG513" i="156"/>
  <c r="EH513" i="156"/>
  <c r="FL534" i="156"/>
  <c r="EU514" i="156"/>
  <c r="EK516" i="156"/>
  <c r="EG517" i="156"/>
  <c r="EH517" i="156"/>
  <c r="FL538" i="156"/>
  <c r="EU518" i="156"/>
  <c r="FQ528" i="156"/>
  <c r="FD527" i="156"/>
  <c r="BX401" i="156"/>
  <c r="BW401" i="156"/>
  <c r="CO449" i="156"/>
  <c r="DR495" i="156"/>
  <c r="EG510" i="156"/>
  <c r="EH510" i="156"/>
  <c r="FW568" i="156"/>
  <c r="FD536" i="156"/>
  <c r="BR405" i="156"/>
  <c r="BP405" i="156"/>
  <c r="BR406" i="156"/>
  <c r="BP406" i="156"/>
  <c r="DP495" i="156"/>
  <c r="DU495" i="156"/>
  <c r="DY495" i="156"/>
  <c r="EN507" i="156"/>
  <c r="EK507" i="156"/>
  <c r="EG508" i="156"/>
  <c r="EH508" i="156"/>
  <c r="FL529" i="156"/>
  <c r="EU509" i="156"/>
  <c r="EK513" i="156"/>
  <c r="FL535" i="156"/>
  <c r="EU515" i="156"/>
  <c r="EK517" i="156"/>
  <c r="FL539" i="156"/>
  <c r="EU519" i="156"/>
  <c r="FQ529" i="156"/>
  <c r="FD528" i="156"/>
  <c r="BX399" i="156"/>
  <c r="BW399" i="156"/>
  <c r="FL527" i="156"/>
  <c r="EU507" i="156"/>
  <c r="EK509" i="156"/>
  <c r="EK515" i="156"/>
  <c r="EK519" i="156"/>
  <c r="FW564" i="156"/>
  <c r="FD532" i="156"/>
  <c r="BY411" i="156"/>
  <c r="BO411" i="156"/>
  <c r="CO438" i="156"/>
  <c r="CO444" i="156"/>
  <c r="DQ495" i="156"/>
  <c r="DV495" i="156"/>
  <c r="DZ495" i="156"/>
  <c r="EK508" i="156"/>
  <c r="EG509" i="156"/>
  <c r="EH509" i="156"/>
  <c r="FL530" i="156"/>
  <c r="EU510" i="156"/>
  <c r="FL532" i="156"/>
  <c r="EU512" i="156"/>
  <c r="EK514" i="156"/>
  <c r="EG515" i="156"/>
  <c r="EH515" i="156"/>
  <c r="EU516" i="156"/>
  <c r="EK518" i="156"/>
  <c r="EG519" i="156"/>
  <c r="EH519" i="156"/>
  <c r="FQ530" i="156"/>
  <c r="FD529" i="156"/>
  <c r="LI1603" i="156"/>
  <c r="GS596" i="156"/>
  <c r="GZ599" i="156"/>
  <c r="CP443" i="156"/>
  <c r="CP445" i="156"/>
  <c r="CP446" i="156"/>
  <c r="CP447" i="156"/>
  <c r="CP448" i="156"/>
  <c r="CP450" i="156"/>
  <c r="FZ549" i="156"/>
  <c r="BP402" i="156"/>
  <c r="CP441" i="156"/>
  <c r="CP440" i="156"/>
  <c r="FV556" i="156"/>
  <c r="CP439" i="156"/>
  <c r="LI1614" i="156"/>
  <c r="LI1611" i="156"/>
  <c r="LI1605" i="156"/>
  <c r="LI1606" i="156"/>
  <c r="LI1602" i="156"/>
  <c r="LI1604" i="156"/>
  <c r="LI1610" i="156"/>
  <c r="LI1612" i="156"/>
  <c r="LI1613" i="156"/>
  <c r="BR409" i="156"/>
  <c r="BX409" i="156"/>
  <c r="GZ581" i="156"/>
  <c r="GO586" i="156"/>
  <c r="HH582" i="156"/>
  <c r="HC586" i="156"/>
  <c r="GZ583" i="156"/>
  <c r="GS584" i="156"/>
  <c r="GZ585" i="156"/>
  <c r="GS598" i="156"/>
  <c r="GY586" i="156"/>
  <c r="FV570" i="156"/>
  <c r="EZ531" i="156"/>
  <c r="GJ547" i="156"/>
  <c r="GI549" i="156"/>
  <c r="FW570" i="156"/>
  <c r="GE570" i="156"/>
  <c r="GS581" i="156"/>
  <c r="HH581" i="156"/>
  <c r="GS583" i="156"/>
  <c r="GZ584" i="156"/>
  <c r="GZ596" i="156"/>
  <c r="GO601" i="156"/>
  <c r="HC601" i="156"/>
  <c r="GZ598" i="156"/>
  <c r="GS599" i="156"/>
  <c r="HH599" i="156"/>
  <c r="GZ600" i="156"/>
  <c r="HH598" i="156"/>
  <c r="LH1618" i="156"/>
  <c r="ND1862" i="156"/>
  <c r="HH585" i="156"/>
  <c r="GY601" i="156"/>
  <c r="LA1618" i="156"/>
  <c r="LI1600" i="156"/>
  <c r="LI1601" i="156"/>
  <c r="LI1608" i="156"/>
  <c r="LI1609" i="156"/>
  <c r="LI1616" i="156"/>
  <c r="LI1617" i="156"/>
  <c r="MV1817" i="156"/>
  <c r="LE1618" i="156"/>
  <c r="LI1607" i="156"/>
  <c r="LI1615" i="156"/>
  <c r="NL1892" i="156"/>
  <c r="FW571" i="156"/>
  <c r="GC568" i="156"/>
  <c r="GC567" i="156"/>
  <c r="EQ520" i="156"/>
  <c r="EK520" i="156"/>
  <c r="FH541" i="156"/>
  <c r="EI521" i="156"/>
  <c r="EP521" i="156"/>
  <c r="EO521" i="156"/>
  <c r="EL521" i="156"/>
  <c r="GC558" i="156"/>
  <c r="GB559" i="156"/>
  <c r="BX406" i="156"/>
  <c r="BX403" i="156"/>
  <c r="BR403" i="156"/>
  <c r="FA540" i="156"/>
  <c r="FA531" i="156"/>
  <c r="EC477" i="156"/>
  <c r="EZ540" i="156"/>
  <c r="CT452" i="156"/>
  <c r="EH520" i="156"/>
  <c r="BX408" i="156"/>
  <c r="BR408" i="156"/>
  <c r="BR407" i="156"/>
  <c r="BX404" i="156"/>
  <c r="BR404" i="156"/>
  <c r="BS412" i="156"/>
  <c r="BQ412" i="156"/>
  <c r="BR400" i="156"/>
  <c r="FP541" i="156"/>
  <c r="GC565" i="156"/>
  <c r="GC569" i="156"/>
  <c r="FI541" i="156"/>
  <c r="GC566" i="156"/>
  <c r="GC570" i="156"/>
  <c r="GC571" i="156"/>
  <c r="GC556" i="156"/>
  <c r="GC557" i="156"/>
  <c r="EQ511" i="156"/>
  <c r="EU511" i="156"/>
  <c r="ER521" i="156"/>
  <c r="EJ521" i="156"/>
  <c r="EC478" i="156"/>
  <c r="BX398" i="156"/>
  <c r="BR398" i="156"/>
  <c r="LJ1618" i="156"/>
  <c r="GS600" i="156"/>
  <c r="GR601" i="156"/>
  <c r="GS585" i="156"/>
  <c r="GR586" i="156"/>
  <c r="BX410" i="156"/>
  <c r="BT411" i="156"/>
  <c r="BV411" i="156"/>
  <c r="BV402" i="156"/>
  <c r="BR410" i="156"/>
  <c r="BP411" i="156"/>
  <c r="DS487" i="156"/>
  <c r="BW411" i="156"/>
  <c r="DW480" i="156"/>
  <c r="BT402" i="156"/>
  <c r="DP480" i="156"/>
  <c r="DT480" i="156"/>
  <c r="DX480" i="156"/>
  <c r="EU520" i="156"/>
  <c r="EG514" i="156"/>
  <c r="EG518" i="156"/>
  <c r="FW556" i="156"/>
  <c r="FD531" i="156"/>
  <c r="GV601" i="156"/>
  <c r="GZ597" i="156"/>
  <c r="BU412" i="156"/>
  <c r="CV452" i="156"/>
  <c r="DU480" i="156"/>
  <c r="DY480" i="156"/>
  <c r="EK511" i="156"/>
  <c r="FC527" i="156"/>
  <c r="FW557" i="156"/>
  <c r="EA480" i="156"/>
  <c r="DR480" i="156"/>
  <c r="DV480" i="156"/>
  <c r="DZ480" i="156"/>
  <c r="EH511" i="156"/>
  <c r="EG512" i="156"/>
  <c r="FW558" i="156"/>
  <c r="GC555" i="156"/>
  <c r="GA559" i="156"/>
  <c r="FW555" i="156"/>
  <c r="FW565" i="156"/>
  <c r="FW567" i="156"/>
  <c r="FW569" i="156"/>
  <c r="HG583" i="156"/>
  <c r="HI583" i="156"/>
  <c r="HG596" i="156"/>
  <c r="HI596" i="156"/>
  <c r="HG600" i="156"/>
  <c r="HI600" i="156"/>
  <c r="FJ531" i="156"/>
  <c r="GA572" i="156"/>
  <c r="HG582" i="156"/>
  <c r="HI582" i="156"/>
  <c r="HF586" i="156"/>
  <c r="HG599" i="156"/>
  <c r="HI599" i="156"/>
  <c r="FJ540" i="156"/>
  <c r="FS540" i="156"/>
  <c r="GB572" i="156"/>
  <c r="HG581" i="156"/>
  <c r="HI581" i="156"/>
  <c r="GV586" i="156"/>
  <c r="GZ582" i="156"/>
  <c r="HH584" i="156"/>
  <c r="HG585" i="156"/>
  <c r="HI585" i="156"/>
  <c r="HH597" i="156"/>
  <c r="HG598" i="156"/>
  <c r="HI598" i="156"/>
  <c r="HH583" i="156"/>
  <c r="HG584" i="156"/>
  <c r="HI584" i="156"/>
  <c r="HH596" i="156"/>
  <c r="HG597" i="156"/>
  <c r="HI597" i="156"/>
  <c r="HH600" i="156"/>
  <c r="HF601" i="156"/>
  <c r="GC564" i="156"/>
  <c r="GS582" i="156"/>
  <c r="GS597" i="156"/>
  <c r="LG1618" i="156"/>
  <c r="GE567" i="156" l="1"/>
  <c r="GE571" i="156"/>
  <c r="GE558" i="156"/>
  <c r="GE556" i="156"/>
  <c r="GE557" i="156"/>
  <c r="FE533" i="156"/>
  <c r="FE539" i="156"/>
  <c r="FE536" i="156"/>
  <c r="EM507" i="156"/>
  <c r="EN511" i="156"/>
  <c r="CU438" i="156"/>
  <c r="CW444" i="156"/>
  <c r="FE530" i="156"/>
  <c r="GE555" i="156"/>
  <c r="GE569" i="156"/>
  <c r="CU444" i="156"/>
  <c r="FE535" i="156"/>
  <c r="FE529" i="156"/>
  <c r="FL531" i="156"/>
  <c r="CW449" i="156"/>
  <c r="FE528" i="156"/>
  <c r="EG511" i="156"/>
  <c r="GE564" i="156"/>
  <c r="GE566" i="156"/>
  <c r="CU449" i="156"/>
  <c r="FE537" i="156"/>
  <c r="FE527" i="156"/>
  <c r="FL540" i="156"/>
  <c r="GE565" i="156"/>
  <c r="CW438" i="156"/>
  <c r="CX444" i="156"/>
  <c r="CU451" i="156"/>
  <c r="CO451" i="156"/>
  <c r="BY412" i="156"/>
  <c r="BO412" i="156"/>
  <c r="DO479" i="156"/>
  <c r="DO480" i="156"/>
  <c r="DQ481" i="156"/>
  <c r="DQ480" i="156"/>
  <c r="EB487" i="156"/>
  <c r="EB495" i="156"/>
  <c r="EN512" i="156"/>
  <c r="EM518" i="156"/>
  <c r="EN518" i="156"/>
  <c r="DZ487" i="156"/>
  <c r="DQ487" i="156"/>
  <c r="CP438" i="156"/>
  <c r="EM515" i="156"/>
  <c r="EN515" i="156"/>
  <c r="EM517" i="156"/>
  <c r="EN517" i="156"/>
  <c r="EM513" i="156"/>
  <c r="EN513" i="156"/>
  <c r="DY487" i="156"/>
  <c r="DP487" i="156"/>
  <c r="CP449" i="156"/>
  <c r="EM510" i="156"/>
  <c r="EN510" i="156"/>
  <c r="DT487" i="156"/>
  <c r="FV568" i="156"/>
  <c r="FC536" i="156"/>
  <c r="CY449" i="156"/>
  <c r="CX449" i="156"/>
  <c r="DQ496" i="156"/>
  <c r="DQ497" i="156"/>
  <c r="DZ496" i="156"/>
  <c r="DZ497" i="156"/>
  <c r="FB538" i="156"/>
  <c r="FC538" i="156"/>
  <c r="FK528" i="156"/>
  <c r="FC528" i="156"/>
  <c r="FB530" i="156"/>
  <c r="FC530" i="156"/>
  <c r="FV569" i="156"/>
  <c r="FC537" i="156"/>
  <c r="FK535" i="156"/>
  <c r="FC535" i="156"/>
  <c r="FV564" i="156"/>
  <c r="FC532" i="156"/>
  <c r="DV496" i="156"/>
  <c r="DV497" i="156"/>
  <c r="DS480" i="156"/>
  <c r="CO442" i="156"/>
  <c r="DX496" i="156"/>
  <c r="DX497" i="156"/>
  <c r="FV557" i="156"/>
  <c r="FC529" i="156"/>
  <c r="FB539" i="156"/>
  <c r="FC539" i="156"/>
  <c r="FK534" i="156"/>
  <c r="FC534" i="156"/>
  <c r="BY402" i="156"/>
  <c r="BX402" i="156"/>
  <c r="BW402" i="156"/>
  <c r="FD541" i="156"/>
  <c r="EF521" i="156"/>
  <c r="FB533" i="156"/>
  <c r="FC533" i="156"/>
  <c r="CX438" i="156"/>
  <c r="GE568" i="156"/>
  <c r="FL536" i="156"/>
  <c r="EM514" i="156"/>
  <c r="EN514" i="156"/>
  <c r="EM508" i="156"/>
  <c r="EN508" i="156"/>
  <c r="DV487" i="156"/>
  <c r="CP444" i="156"/>
  <c r="EM519" i="156"/>
  <c r="EN519" i="156"/>
  <c r="EM509" i="156"/>
  <c r="EN509" i="156"/>
  <c r="DU487" i="156"/>
  <c r="DR487" i="156"/>
  <c r="EM516" i="156"/>
  <c r="EN516" i="156"/>
  <c r="DX487" i="156"/>
  <c r="DO487" i="156"/>
  <c r="DW487" i="156"/>
  <c r="BN412" i="156"/>
  <c r="FV558" i="156"/>
  <c r="FK538" i="156"/>
  <c r="FK529" i="156"/>
  <c r="FB536" i="156"/>
  <c r="FB534" i="156"/>
  <c r="FB529" i="156"/>
  <c r="FK539" i="156"/>
  <c r="FK536" i="156"/>
  <c r="CY444" i="156"/>
  <c r="FK533" i="156"/>
  <c r="EN520" i="156"/>
  <c r="HH601" i="156"/>
  <c r="HH586" i="156"/>
  <c r="FK530" i="156"/>
  <c r="FB537" i="156"/>
  <c r="FB528" i="156"/>
  <c r="CW450" i="156"/>
  <c r="CX450" i="156"/>
  <c r="CU450" i="156"/>
  <c r="CW447" i="156"/>
  <c r="CU447" i="156"/>
  <c r="CX447" i="156"/>
  <c r="CW445" i="156"/>
  <c r="CU445" i="156"/>
  <c r="CX445" i="156"/>
  <c r="FK532" i="156"/>
  <c r="FK537" i="156"/>
  <c r="FB532" i="156"/>
  <c r="FB535" i="156"/>
  <c r="CY438" i="156"/>
  <c r="CW448" i="156"/>
  <c r="CX448" i="156"/>
  <c r="CU448" i="156"/>
  <c r="CW446" i="156"/>
  <c r="CX446" i="156"/>
  <c r="CU446" i="156"/>
  <c r="CW443" i="156"/>
  <c r="CU443" i="156"/>
  <c r="CX443" i="156"/>
  <c r="CW441" i="156"/>
  <c r="CU441" i="156"/>
  <c r="CX441" i="156"/>
  <c r="CX440" i="156"/>
  <c r="CW440" i="156"/>
  <c r="CU440" i="156"/>
  <c r="CX439" i="156"/>
  <c r="CW439" i="156"/>
  <c r="CU439" i="156"/>
  <c r="CP442" i="156"/>
  <c r="LI1618" i="156"/>
  <c r="GJ549" i="156"/>
  <c r="FC540" i="156"/>
  <c r="HJ581" i="156"/>
  <c r="HJ599" i="156"/>
  <c r="HJ584" i="156"/>
  <c r="GS601" i="156"/>
  <c r="GS586" i="156"/>
  <c r="GZ601" i="156"/>
  <c r="FA541" i="156"/>
  <c r="GZ586" i="156"/>
  <c r="HJ583" i="156"/>
  <c r="HJ598" i="156"/>
  <c r="HJ596" i="156"/>
  <c r="EQ521" i="156"/>
  <c r="FW572" i="156"/>
  <c r="EU521" i="156"/>
  <c r="GD557" i="156"/>
  <c r="EZ541" i="156"/>
  <c r="FF537" i="156"/>
  <c r="EH521" i="156"/>
  <c r="FF536" i="156"/>
  <c r="FF533" i="156"/>
  <c r="DQ489" i="156"/>
  <c r="BR402" i="156"/>
  <c r="DQ479" i="156"/>
  <c r="GD556" i="156"/>
  <c r="BV412" i="156"/>
  <c r="EB480" i="156"/>
  <c r="BR411" i="156"/>
  <c r="FK527" i="156"/>
  <c r="DO481" i="156"/>
  <c r="HI586" i="156"/>
  <c r="HJ585" i="156"/>
  <c r="HI601" i="156"/>
  <c r="HJ600" i="156"/>
  <c r="BX411" i="156"/>
  <c r="BT412" i="156"/>
  <c r="BP412" i="156"/>
  <c r="GC572" i="156"/>
  <c r="HG601" i="156"/>
  <c r="HJ597" i="156"/>
  <c r="FJ541" i="156"/>
  <c r="DV479" i="156"/>
  <c r="DV481" i="156"/>
  <c r="DV489" i="156"/>
  <c r="DY479" i="156"/>
  <c r="DY481" i="156"/>
  <c r="DR481" i="156"/>
  <c r="DR479" i="156"/>
  <c r="FV555" i="156"/>
  <c r="FB527" i="156"/>
  <c r="FC531" i="156"/>
  <c r="DU479" i="156"/>
  <c r="DU481" i="156"/>
  <c r="DP479" i="156"/>
  <c r="DP481" i="156"/>
  <c r="GD570" i="156"/>
  <c r="FE532" i="156"/>
  <c r="EG520" i="156"/>
  <c r="EA481" i="156"/>
  <c r="EA479" i="156"/>
  <c r="DX489" i="156"/>
  <c r="DX479" i="156"/>
  <c r="DX481" i="156"/>
  <c r="DW481" i="156"/>
  <c r="DW479" i="156"/>
  <c r="DS479" i="156"/>
  <c r="HG586" i="156"/>
  <c r="HJ582" i="156"/>
  <c r="FW559" i="156"/>
  <c r="GC559" i="156"/>
  <c r="DZ481" i="156"/>
  <c r="DZ489" i="156"/>
  <c r="DZ479" i="156"/>
  <c r="FX565" i="156"/>
  <c r="BW412" i="156"/>
  <c r="FE538" i="156"/>
  <c r="FE534" i="156"/>
  <c r="DT481" i="156"/>
  <c r="DT479" i="156"/>
  <c r="FF539" i="156" l="1"/>
  <c r="FX567" i="156"/>
  <c r="FX569" i="156"/>
  <c r="FX571" i="156"/>
  <c r="FF535" i="156"/>
  <c r="GE559" i="156"/>
  <c r="FX568" i="156"/>
  <c r="FX558" i="156"/>
  <c r="FF530" i="156"/>
  <c r="GD564" i="156"/>
  <c r="GD569" i="156"/>
  <c r="FL541" i="156"/>
  <c r="EN521" i="156"/>
  <c r="FR529" i="156"/>
  <c r="FE531" i="156"/>
  <c r="FR528" i="156"/>
  <c r="FR530" i="156"/>
  <c r="FG527" i="156"/>
  <c r="FF529" i="156"/>
  <c r="FX556" i="156"/>
  <c r="FX557" i="156"/>
  <c r="FF528" i="156"/>
  <c r="DS481" i="156"/>
  <c r="NY1957" i="156"/>
  <c r="NW1965" i="156" s="1"/>
  <c r="GD558" i="156"/>
  <c r="CY451" i="156"/>
  <c r="GD568" i="156"/>
  <c r="GD567" i="156"/>
  <c r="FV567" i="156"/>
  <c r="ET518" i="156"/>
  <c r="DY496" i="156"/>
  <c r="DY497" i="156"/>
  <c r="DR496" i="156"/>
  <c r="DR497" i="156"/>
  <c r="GE572" i="156"/>
  <c r="GD566" i="156"/>
  <c r="FV566" i="156"/>
  <c r="ET507" i="156"/>
  <c r="CW451" i="156"/>
  <c r="CP451" i="156"/>
  <c r="DW496" i="156"/>
  <c r="DW497" i="156"/>
  <c r="DO497" i="156"/>
  <c r="EC487" i="156"/>
  <c r="EC495" i="156"/>
  <c r="GD565" i="156"/>
  <c r="FV565" i="156"/>
  <c r="EA496" i="156"/>
  <c r="EA497" i="156"/>
  <c r="EK521" i="156"/>
  <c r="GD571" i="156"/>
  <c r="FV571" i="156"/>
  <c r="CP452" i="156"/>
  <c r="CO452" i="156"/>
  <c r="FX555" i="156"/>
  <c r="EM511" i="156"/>
  <c r="DP496" i="156"/>
  <c r="DP497" i="156"/>
  <c r="DU496" i="156"/>
  <c r="DU497" i="156"/>
  <c r="FQ541" i="156"/>
  <c r="FQ531" i="156"/>
  <c r="DT496" i="156"/>
  <c r="DT497" i="156"/>
  <c r="CZ451" i="156"/>
  <c r="EM520" i="156"/>
  <c r="EM512" i="156"/>
  <c r="ET513" i="156"/>
  <c r="FV572" i="156"/>
  <c r="FB540" i="156"/>
  <c r="ET515" i="156"/>
  <c r="CY446" i="156"/>
  <c r="ET517" i="156"/>
  <c r="CY448" i="156"/>
  <c r="CY450" i="156"/>
  <c r="ET519" i="156"/>
  <c r="ET512" i="156"/>
  <c r="CY443" i="156"/>
  <c r="CY445" i="156"/>
  <c r="ET514" i="156"/>
  <c r="ET516" i="156"/>
  <c r="CY447" i="156"/>
  <c r="ET510" i="156"/>
  <c r="CY441" i="156"/>
  <c r="CY440" i="156"/>
  <c r="ET509" i="156"/>
  <c r="CY439" i="156"/>
  <c r="ET508" i="156"/>
  <c r="CU442" i="156"/>
  <c r="CZ442" i="156"/>
  <c r="CW442" i="156"/>
  <c r="CX442" i="156"/>
  <c r="FK540" i="156"/>
  <c r="FF538" i="156"/>
  <c r="FS529" i="156"/>
  <c r="FG535" i="156"/>
  <c r="FY567" i="156"/>
  <c r="DW489" i="156"/>
  <c r="DT489" i="156"/>
  <c r="FY571" i="156"/>
  <c r="FG539" i="156"/>
  <c r="FG537" i="156"/>
  <c r="FY568" i="156"/>
  <c r="FG536" i="156"/>
  <c r="FF534" i="156"/>
  <c r="FG533" i="156"/>
  <c r="FY565" i="156"/>
  <c r="FF532" i="156"/>
  <c r="EB481" i="156"/>
  <c r="BR412" i="156"/>
  <c r="EB479" i="156"/>
  <c r="EC480" i="156"/>
  <c r="GD555" i="156"/>
  <c r="DO489" i="156"/>
  <c r="HJ586" i="156"/>
  <c r="HJ601" i="156"/>
  <c r="BX412" i="156"/>
  <c r="EA489" i="156"/>
  <c r="DP489" i="156"/>
  <c r="FC541" i="156"/>
  <c r="FX566" i="156"/>
  <c r="FE540" i="156"/>
  <c r="DU489" i="156"/>
  <c r="FB531" i="156"/>
  <c r="DY489" i="156"/>
  <c r="FX570" i="156"/>
  <c r="FX564" i="156"/>
  <c r="FS527" i="156"/>
  <c r="FV559" i="156"/>
  <c r="DR489" i="156"/>
  <c r="FK531" i="156"/>
  <c r="FG529" i="156" l="1"/>
  <c r="GD572" i="156"/>
  <c r="FY558" i="156"/>
  <c r="FG530" i="156"/>
  <c r="FS530" i="156"/>
  <c r="FG528" i="156"/>
  <c r="EG521" i="156"/>
  <c r="FE541" i="156"/>
  <c r="CW452" i="156"/>
  <c r="CZ452" i="156"/>
  <c r="CY452" i="156"/>
  <c r="FF527" i="156"/>
  <c r="CU452" i="156"/>
  <c r="FY556" i="156"/>
  <c r="FX559" i="156"/>
  <c r="FY555" i="156"/>
  <c r="CX451" i="156"/>
  <c r="DU488" i="156"/>
  <c r="FY557" i="156"/>
  <c r="DR488" i="156"/>
  <c r="DZ488" i="156"/>
  <c r="DS497" i="156"/>
  <c r="ES513" i="156"/>
  <c r="EM521" i="156"/>
  <c r="DO496" i="156"/>
  <c r="DV488" i="156"/>
  <c r="EB496" i="156"/>
  <c r="EB497" i="156"/>
  <c r="ES518" i="156"/>
  <c r="DY488" i="156"/>
  <c r="FZ569" i="156"/>
  <c r="FY569" i="156"/>
  <c r="ES507" i="156"/>
  <c r="DX488" i="156"/>
  <c r="DQ488" i="156"/>
  <c r="CX452" i="156"/>
  <c r="ES516" i="156"/>
  <c r="ES512" i="156"/>
  <c r="ET520" i="156"/>
  <c r="ES517" i="156"/>
  <c r="ES514" i="156"/>
  <c r="ES519" i="156"/>
  <c r="ES515" i="156"/>
  <c r="ES510" i="156"/>
  <c r="ES509" i="156"/>
  <c r="ES508" i="156"/>
  <c r="ET511" i="156"/>
  <c r="CY442" i="156"/>
  <c r="DS489" i="156"/>
  <c r="FY570" i="156"/>
  <c r="FG538" i="156"/>
  <c r="FZ567" i="156"/>
  <c r="FZ571" i="156"/>
  <c r="FZ568" i="156"/>
  <c r="FY566" i="156"/>
  <c r="FG534" i="156"/>
  <c r="FZ565" i="156"/>
  <c r="FF540" i="156"/>
  <c r="FG532" i="156"/>
  <c r="FZ558" i="156"/>
  <c r="FG531" i="156"/>
  <c r="FZ556" i="156"/>
  <c r="EC481" i="156"/>
  <c r="EB489" i="156"/>
  <c r="EC479" i="156"/>
  <c r="FS528" i="156"/>
  <c r="FR531" i="156"/>
  <c r="FB541" i="156"/>
  <c r="GD559" i="156"/>
  <c r="FK541" i="156"/>
  <c r="FX572" i="156"/>
  <c r="FY564" i="156"/>
  <c r="FF531" i="156" l="1"/>
  <c r="DW488" i="156"/>
  <c r="FZ557" i="156"/>
  <c r="FZ555" i="156"/>
  <c r="EA488" i="156"/>
  <c r="DT488" i="156"/>
  <c r="EC496" i="156"/>
  <c r="EC497" i="156"/>
  <c r="DP488" i="156"/>
  <c r="DS488" i="156"/>
  <c r="DS496" i="156"/>
  <c r="EB488" i="156"/>
  <c r="FZ559" i="156"/>
  <c r="FY559" i="156"/>
  <c r="EV507" i="156"/>
  <c r="EW507" i="156"/>
  <c r="EV518" i="156"/>
  <c r="EW518" i="156"/>
  <c r="DO488" i="156"/>
  <c r="EV513" i="156"/>
  <c r="EW513" i="156"/>
  <c r="ET521" i="156"/>
  <c r="EV515" i="156"/>
  <c r="EV514" i="156"/>
  <c r="EV512" i="156"/>
  <c r="ES520" i="156"/>
  <c r="EV517" i="156"/>
  <c r="EV519" i="156"/>
  <c r="EV516" i="156"/>
  <c r="EV510" i="156"/>
  <c r="EV509" i="156"/>
  <c r="EV508" i="156"/>
  <c r="ES511" i="156"/>
  <c r="FZ570" i="156"/>
  <c r="FZ566" i="156"/>
  <c r="FG540" i="156"/>
  <c r="FF541" i="156"/>
  <c r="FR541" i="156"/>
  <c r="FZ564" i="156"/>
  <c r="EC489" i="156" l="1"/>
  <c r="FM533" i="156"/>
  <c r="FS541" i="156"/>
  <c r="FS531" i="156"/>
  <c r="FZ572" i="156"/>
  <c r="FY572" i="156"/>
  <c r="EC488" i="156"/>
  <c r="FM527" i="156"/>
  <c r="FM538" i="156"/>
  <c r="ES521" i="156"/>
  <c r="FM532" i="156"/>
  <c r="EW512" i="156"/>
  <c r="EV520" i="156"/>
  <c r="FM535" i="156"/>
  <c r="EW515" i="156"/>
  <c r="FM534" i="156"/>
  <c r="EW514" i="156"/>
  <c r="FM537" i="156"/>
  <c r="EW517" i="156"/>
  <c r="FM539" i="156"/>
  <c r="EW519" i="156"/>
  <c r="FM536" i="156"/>
  <c r="EW516" i="156"/>
  <c r="EW510" i="156"/>
  <c r="FM530" i="156"/>
  <c r="EW509" i="156"/>
  <c r="FM529" i="156"/>
  <c r="FM528" i="156"/>
  <c r="EW508" i="156"/>
  <c r="EV511" i="156"/>
  <c r="FG541" i="156"/>
  <c r="FN538" i="156" l="1"/>
  <c r="FO538" i="156"/>
  <c r="FN527" i="156"/>
  <c r="FO527" i="156"/>
  <c r="GF565" i="156"/>
  <c r="GF570" i="156"/>
  <c r="GF555" i="156"/>
  <c r="FN533" i="156"/>
  <c r="FO533" i="156"/>
  <c r="EV521" i="156"/>
  <c r="GF564" i="156"/>
  <c r="FN532" i="156"/>
  <c r="FM540" i="156"/>
  <c r="EW520" i="156"/>
  <c r="FN530" i="156"/>
  <c r="GF558" i="156"/>
  <c r="GF557" i="156"/>
  <c r="FN529" i="156"/>
  <c r="EW511" i="156"/>
  <c r="GF556" i="156"/>
  <c r="FM531" i="156"/>
  <c r="FN528" i="156"/>
  <c r="GF566" i="156" l="1"/>
  <c r="FO537" i="156"/>
  <c r="FN537" i="156"/>
  <c r="FO539" i="156"/>
  <c r="FN539" i="156"/>
  <c r="FO536" i="156"/>
  <c r="FN536" i="156"/>
  <c r="GF571" i="156"/>
  <c r="GG570" i="156"/>
  <c r="GH570" i="156"/>
  <c r="FO534" i="156"/>
  <c r="FN534" i="156"/>
  <c r="FO535" i="156"/>
  <c r="FN535" i="156"/>
  <c r="GF568" i="156"/>
  <c r="GF569" i="156"/>
  <c r="GG555" i="156"/>
  <c r="GH555" i="156"/>
  <c r="GG565" i="156"/>
  <c r="GH565" i="156"/>
  <c r="GF567" i="156"/>
  <c r="EW521" i="156"/>
  <c r="GG564" i="156"/>
  <c r="GF572" i="156"/>
  <c r="FO532" i="156"/>
  <c r="GG558" i="156"/>
  <c r="FO530" i="156"/>
  <c r="FO529" i="156"/>
  <c r="GG557" i="156"/>
  <c r="FM541" i="156"/>
  <c r="GG556" i="156"/>
  <c r="GF559" i="156"/>
  <c r="FO528" i="156"/>
  <c r="FN531" i="156"/>
  <c r="GH567" i="156" l="1"/>
  <c r="GG567" i="156"/>
  <c r="GH568" i="156"/>
  <c r="GG568" i="156"/>
  <c r="GH571" i="156"/>
  <c r="GG571" i="156"/>
  <c r="GH569" i="156"/>
  <c r="GG569" i="156"/>
  <c r="FO540" i="156"/>
  <c r="FN540" i="156"/>
  <c r="GH566" i="156"/>
  <c r="GG566" i="156"/>
  <c r="GH564" i="156"/>
  <c r="GH558" i="156"/>
  <c r="GH557" i="156"/>
  <c r="FO531" i="156"/>
  <c r="FN541" i="156"/>
  <c r="GH556" i="156"/>
  <c r="GH559" i="156" l="1"/>
  <c r="GG559" i="156"/>
  <c r="GH572" i="156"/>
  <c r="GG572" i="156"/>
  <c r="FO541" i="156"/>
</calcChain>
</file>

<file path=xl/sharedStrings.xml><?xml version="1.0" encoding="utf-8"?>
<sst xmlns="http://schemas.openxmlformats.org/spreadsheetml/2006/main" count="7817" uniqueCount="1295">
  <si>
    <t>TOTAL</t>
  </si>
  <si>
    <t>N°</t>
  </si>
  <si>
    <t>DEBUT</t>
  </si>
  <si>
    <t>FIN</t>
  </si>
  <si>
    <t>OBSERVATION</t>
  </si>
  <si>
    <t>ETABLISSEMENTS</t>
  </si>
  <si>
    <t>Philosophie</t>
  </si>
  <si>
    <t>Anglais</t>
  </si>
  <si>
    <t>Espagnol</t>
  </si>
  <si>
    <t>Allemand</t>
  </si>
  <si>
    <t>Mathématiques</t>
  </si>
  <si>
    <t>Arts Plastiques</t>
  </si>
  <si>
    <t>6e</t>
  </si>
  <si>
    <t>5e</t>
  </si>
  <si>
    <t>4e</t>
  </si>
  <si>
    <t>3e</t>
  </si>
  <si>
    <t>2nd A</t>
  </si>
  <si>
    <t>2nd C</t>
  </si>
  <si>
    <t>1ère A</t>
  </si>
  <si>
    <t>1ère C</t>
  </si>
  <si>
    <t>1ère D</t>
  </si>
  <si>
    <t>Tle A</t>
  </si>
  <si>
    <t>Tle C</t>
  </si>
  <si>
    <t>Tle D</t>
  </si>
  <si>
    <t>SECOND CYCLE</t>
  </si>
  <si>
    <t>6ème</t>
  </si>
  <si>
    <t>5ème</t>
  </si>
  <si>
    <t>4ème</t>
  </si>
  <si>
    <t>3ème</t>
  </si>
  <si>
    <t>Total</t>
  </si>
  <si>
    <t>Genre</t>
  </si>
  <si>
    <t>Total Général</t>
  </si>
  <si>
    <t>NIVEAU</t>
  </si>
  <si>
    <t>TOTAL GENERAL</t>
  </si>
  <si>
    <t>DISCIPLINES</t>
  </si>
  <si>
    <t>NIVEAUX</t>
  </si>
  <si>
    <t>Garçons</t>
  </si>
  <si>
    <t>PREMIER CYCLE</t>
  </si>
  <si>
    <t>Reprographes</t>
  </si>
  <si>
    <t>Gardiens</t>
  </si>
  <si>
    <t>Besoins</t>
  </si>
  <si>
    <t>Existants</t>
  </si>
  <si>
    <t>Français</t>
  </si>
  <si>
    <t>Histoire- Géographie</t>
  </si>
  <si>
    <t>Physiques et Chimie</t>
  </si>
  <si>
    <t>Sciences de la Vie et de la Terre</t>
  </si>
  <si>
    <t>Musique</t>
  </si>
  <si>
    <t>E P S</t>
  </si>
  <si>
    <t>H-G/L. MOD</t>
  </si>
  <si>
    <t>L. MOD/EDHC</t>
  </si>
  <si>
    <t>ANG/EPS</t>
  </si>
  <si>
    <t>MATHS/TICE</t>
  </si>
  <si>
    <t>PC/SVT</t>
  </si>
  <si>
    <t>SVT/PC</t>
  </si>
  <si>
    <t>BAC A1</t>
  </si>
  <si>
    <t>Observations</t>
  </si>
  <si>
    <t>CLIQUER POUR CHOISIR L'ETABLISSEMENT:</t>
  </si>
  <si>
    <t>Emploi</t>
  </si>
  <si>
    <t>E-mail</t>
  </si>
  <si>
    <t>PC</t>
  </si>
  <si>
    <t>Filles</t>
  </si>
  <si>
    <t>CANDIDATS INSCRITS</t>
  </si>
  <si>
    <t>CANDIDATS PRESENTS</t>
  </si>
  <si>
    <t>ECONOME / INTENDANT</t>
  </si>
  <si>
    <t>ECONOME ADJOINT</t>
  </si>
  <si>
    <t>Secrétaires</t>
  </si>
  <si>
    <t>Laborantins</t>
  </si>
  <si>
    <t>Vaguemestres</t>
  </si>
  <si>
    <t>Manœuvres (Techn. De surface)</t>
  </si>
  <si>
    <t>Magasiniers</t>
  </si>
  <si>
    <t>Autres</t>
  </si>
  <si>
    <t>Electricité</t>
  </si>
  <si>
    <t>Bâtiments administratifs</t>
  </si>
  <si>
    <t>F</t>
  </si>
  <si>
    <t>RAPPORT ETABLISSEMENT SECONDAIRE PUBLIC TROISIEME  TRIMESTRE ET FIN D'ANNEE</t>
  </si>
  <si>
    <t xml:space="preserve"> INTRODUCTION:</t>
  </si>
  <si>
    <t xml:space="preserve">                                                                  CHAPITRE  I : VIE PEDAGOGIQUE ET RESULTATS SCOLAIRES</t>
  </si>
  <si>
    <t xml:space="preserve">  A /  VIE PEDAGOGIQUE</t>
  </si>
  <si>
    <t xml:space="preserve">      1- Documents pédagogiques</t>
  </si>
  <si>
    <r>
      <t xml:space="preserve">Appréciation générale sur la tenue des documents pédagogiques </t>
    </r>
    <r>
      <rPr>
        <b/>
        <sz val="14"/>
        <color rgb="FFFF0000"/>
        <rFont val="Palatino Linotype"/>
        <family val="1"/>
      </rPr>
      <t xml:space="preserve"> </t>
    </r>
  </si>
  <si>
    <t>CAHIERS DE TEXTE</t>
  </si>
  <si>
    <t>CAHIERS DE NOTE</t>
  </si>
  <si>
    <t>CAHIERS D’APPEL</t>
  </si>
  <si>
    <r>
      <t>Existe: "</t>
    </r>
    <r>
      <rPr>
        <b/>
        <sz val="14"/>
        <color theme="1"/>
        <rFont val="Calibri"/>
        <family val="2"/>
      </rPr>
      <t>OUI</t>
    </r>
    <r>
      <rPr>
        <sz val="14"/>
        <color theme="1"/>
        <rFont val="Calibri"/>
        <family val="2"/>
      </rPr>
      <t xml:space="preserve">" ou " </t>
    </r>
    <r>
      <rPr>
        <b/>
        <sz val="14"/>
        <color theme="1"/>
        <rFont val="Calibri"/>
        <family val="2"/>
      </rPr>
      <t>NON</t>
    </r>
    <r>
      <rPr>
        <sz val="14"/>
        <color theme="1"/>
        <rFont val="Calibri"/>
        <family val="2"/>
      </rPr>
      <t xml:space="preserve"> "</t>
    </r>
  </si>
  <si>
    <r>
      <t>sur le remplissage (</t>
    </r>
    <r>
      <rPr>
        <b/>
        <sz val="14"/>
        <color theme="1"/>
        <rFont val="Calibri"/>
        <family val="2"/>
      </rPr>
      <t>Bien</t>
    </r>
    <r>
      <rPr>
        <sz val="14"/>
        <color theme="1"/>
        <rFont val="Calibri"/>
        <family val="2"/>
      </rPr>
      <t xml:space="preserve"> ou </t>
    </r>
    <r>
      <rPr>
        <b/>
        <sz val="14"/>
        <color theme="1"/>
        <rFont val="Calibri"/>
        <family val="2"/>
      </rPr>
      <t>Mal</t>
    </r>
    <r>
      <rPr>
        <sz val="14"/>
        <color theme="1"/>
        <rFont val="Calibri"/>
        <family val="2"/>
      </rPr>
      <t xml:space="preserve"> )</t>
    </r>
  </si>
  <si>
    <t>Appreciation sur la tenue des documents, sur l'execution des progressions, et sur le rythme des évaluations</t>
  </si>
  <si>
    <t xml:space="preserve">    2 -  ACTIVITES DES UP  ET DES CONSEILS D’ENSEIGNEMENT</t>
  </si>
  <si>
    <t>U P  N°</t>
  </si>
  <si>
    <t>DATES/PERIODES</t>
  </si>
  <si>
    <t>TYPES D’ACTIVITES : THEMES</t>
  </si>
  <si>
    <t>ANIMATEUR DU THEME</t>
  </si>
  <si>
    <t>COMMENTAIRE:</t>
  </si>
  <si>
    <t>(Participation des Enseignants concernés)</t>
  </si>
  <si>
    <t xml:space="preserve">    b) Activités des Conseils d’Enseignement (C.E)</t>
  </si>
  <si>
    <t xml:space="preserve">DATES/PERIODES  </t>
  </si>
  <si>
    <t>ANIMATEUR  DU THEME</t>
  </si>
  <si>
    <t>LORS DU REMPLISSAGE, ECRIRE LES DISCIPLINES SUIVANT LE MODELE DES CELLULE EN JAUNE ===&gt;</t>
  </si>
  <si>
    <t>CE / ACE</t>
  </si>
  <si>
    <t>MATHS</t>
  </si>
  <si>
    <t>SVT</t>
  </si>
  <si>
    <t>LM</t>
  </si>
  <si>
    <t>PHILO</t>
  </si>
  <si>
    <t>ANG</t>
  </si>
  <si>
    <t>ALL</t>
  </si>
  <si>
    <t>ESP</t>
  </si>
  <si>
    <t>HG</t>
  </si>
  <si>
    <t>EPS</t>
  </si>
  <si>
    <t>ARTS P</t>
  </si>
  <si>
    <t>EDU M</t>
  </si>
  <si>
    <t>EDHC</t>
  </si>
  <si>
    <t>HG/LM</t>
  </si>
  <si>
    <t>LM/EDHC</t>
  </si>
  <si>
    <t xml:space="preserve">    3–VISITES DE  CLASSES  </t>
  </si>
  <si>
    <t xml:space="preserve">HG </t>
  </si>
  <si>
    <t xml:space="preserve">LM </t>
  </si>
  <si>
    <t xml:space="preserve">ANG </t>
  </si>
  <si>
    <t xml:space="preserve">MATHS </t>
  </si>
  <si>
    <t>TICE</t>
  </si>
  <si>
    <t>a) Chef  d’établissement  ou ACE</t>
  </si>
  <si>
    <t>«VISITEUR»:QUALITE ET NOM</t>
  </si>
  <si>
    <t>NOM ET PRENOMS DU PROFESSEUR</t>
  </si>
  <si>
    <t>DISCIPLINE</t>
  </si>
  <si>
    <t>CLASSE</t>
  </si>
  <si>
    <t>DATES</t>
  </si>
  <si>
    <t>HEURES</t>
  </si>
  <si>
    <t>AP / CP</t>
  </si>
  <si>
    <r>
      <t xml:space="preserve">b) Conseillers  Pédagogiques : </t>
    </r>
    <r>
      <rPr>
        <b/>
        <sz val="14"/>
        <color rgb="FFFF0000"/>
        <rFont val="Palatino Linotype"/>
        <family val="1"/>
      </rPr>
      <t xml:space="preserve">  </t>
    </r>
  </si>
  <si>
    <r>
      <t xml:space="preserve">Prof bivalent en HG/LM vu en HG, écrire: </t>
    </r>
    <r>
      <rPr>
        <b/>
        <sz val="14"/>
        <color rgb="FFFF0000"/>
        <rFont val="Calibri"/>
        <family val="2"/>
      </rPr>
      <t xml:space="preserve">HG/LM(HG) </t>
    </r>
    <r>
      <rPr>
        <b/>
        <sz val="14"/>
        <color theme="1"/>
        <rFont val="Calibri"/>
        <family val="2"/>
      </rPr>
      <t xml:space="preserve">                                     Prof bivalent en HG/LM vu en LM, écrire:</t>
    </r>
    <r>
      <rPr>
        <b/>
        <sz val="14"/>
        <color rgb="FFFF0000"/>
        <rFont val="Calibri"/>
        <family val="2"/>
      </rPr>
      <t xml:space="preserve"> HG/LM(LM)  </t>
    </r>
    <r>
      <rPr>
        <b/>
        <sz val="14"/>
        <color theme="1"/>
        <rFont val="Calibri"/>
        <family val="2"/>
      </rPr>
      <t xml:space="preserve">                                       Faire de même pour les autres cas</t>
    </r>
  </si>
  <si>
    <r>
      <t xml:space="preserve">Prof bivalent en ANG/EPS vu en ANG, écrire: </t>
    </r>
    <r>
      <rPr>
        <b/>
        <sz val="14"/>
        <color rgb="FFFF0000"/>
        <rFont val="Calibri"/>
        <family val="2"/>
      </rPr>
      <t>ANG/EPS(ANG);</t>
    </r>
    <r>
      <rPr>
        <b/>
        <sz val="14"/>
        <color theme="1"/>
        <rFont val="Calibri"/>
        <family val="2"/>
      </rPr>
      <t xml:space="preserve">                                      Prof bivalent en ANG/EPS vu en EPS, écrire: </t>
    </r>
    <r>
      <rPr>
        <b/>
        <sz val="14"/>
        <color rgb="FFFF0000"/>
        <rFont val="Calibri"/>
        <family val="2"/>
      </rPr>
      <t xml:space="preserve">ANG/EPS(EPS); </t>
    </r>
    <r>
      <rPr>
        <b/>
        <sz val="14"/>
        <color theme="1"/>
        <rFont val="Calibri"/>
        <family val="2"/>
      </rPr>
      <t xml:space="preserve">                                         Faire de même pour les autres cas</t>
    </r>
  </si>
  <si>
    <t>FORMATIONS</t>
  </si>
  <si>
    <r>
      <t xml:space="preserve">Prof bivalent en PC/SVT formé en PC, écrire: </t>
    </r>
    <r>
      <rPr>
        <b/>
        <sz val="16"/>
        <color rgb="FFFF0000"/>
        <rFont val="Calibri"/>
        <family val="2"/>
      </rPr>
      <t xml:space="preserve">PC/SVT(PC) ;  </t>
    </r>
    <r>
      <rPr>
        <b/>
        <sz val="16"/>
        <color theme="1"/>
        <rFont val="Calibri"/>
        <family val="2"/>
      </rPr>
      <t xml:space="preserve">Prof bivalent en PC/SVT formé en SVT, écrire: </t>
    </r>
    <r>
      <rPr>
        <b/>
        <sz val="16"/>
        <color rgb="FFFF0000"/>
        <rFont val="Calibri"/>
        <family val="2"/>
      </rPr>
      <t>PC/SVT(SVT);</t>
    </r>
    <r>
      <rPr>
        <b/>
        <sz val="16"/>
        <color theme="1"/>
        <rFont val="Calibri"/>
        <family val="2"/>
      </rPr>
      <t xml:space="preserve"> Faire de même pour les autres cas</t>
    </r>
  </si>
  <si>
    <r>
      <t>4- FORMATIONS:</t>
    </r>
    <r>
      <rPr>
        <b/>
        <sz val="14"/>
        <color rgb="FFFF0000"/>
        <rFont val="Palatino Linotype"/>
        <family val="1"/>
      </rPr>
      <t xml:space="preserve"> </t>
    </r>
  </si>
  <si>
    <t>THEMES ET LIEUX</t>
  </si>
  <si>
    <t xml:space="preserve">B-RESULTATS  SCOLAIRES </t>
  </si>
  <si>
    <r>
      <t xml:space="preserve">1-RESULTATS SCOLAIRES DE FIN DE </t>
    </r>
    <r>
      <rPr>
        <b/>
        <sz val="16"/>
        <color rgb="FFFF0000"/>
        <rFont val="Calibri"/>
        <family val="2"/>
      </rPr>
      <t>TROISIEME TRIMETRE</t>
    </r>
  </si>
  <si>
    <t>CYCLES</t>
  </si>
  <si>
    <t>EFFECTIF TOTAL</t>
  </si>
  <si>
    <t>CLASSES</t>
  </si>
  <si>
    <t>MOYENNE ≥ 10</t>
  </si>
  <si>
    <t>10&gt; MOYENNE ≥8.5</t>
  </si>
  <si>
    <t>MOYENNE&lt;8.5</t>
  </si>
  <si>
    <t>MOYENNE DE NIVEAU</t>
  </si>
  <si>
    <t>Nombre</t>
  </si>
  <si>
    <t>%</t>
  </si>
  <si>
    <t>Premier Cycle</t>
  </si>
  <si>
    <t>bilan 1</t>
  </si>
  <si>
    <t>Second Cycle</t>
  </si>
  <si>
    <t>bilan 2</t>
  </si>
  <si>
    <t>Bilan 1&amp;2</t>
  </si>
  <si>
    <t xml:space="preserve"> NIVEAU </t>
  </si>
  <si>
    <t>Rang</t>
  </si>
  <si>
    <t>Matricule</t>
  </si>
  <si>
    <t>Nom et Prénoms</t>
  </si>
  <si>
    <t>Age</t>
  </si>
  <si>
    <t>Nationalité</t>
  </si>
  <si>
    <t>Red</t>
  </si>
  <si>
    <t>LV2</t>
  </si>
  <si>
    <t>M/20</t>
  </si>
  <si>
    <t>Classe</t>
  </si>
  <si>
    <t>1er /1ere</t>
  </si>
  <si>
    <r>
      <t xml:space="preserve">2-RESULTATS SCOLAIRES DE FIN DE </t>
    </r>
    <r>
      <rPr>
        <b/>
        <sz val="16"/>
        <color rgb="FFFF0000"/>
        <rFont val="Calibri"/>
        <family val="2"/>
      </rPr>
      <t>FIN D'ANNEE</t>
    </r>
  </si>
  <si>
    <t>NON CLASSES</t>
  </si>
  <si>
    <t xml:space="preserve">     2 – LISTE DES MAJORS DE CLASSE PAR NIVEAU</t>
  </si>
  <si>
    <t xml:space="preserve">Total </t>
  </si>
  <si>
    <t>Niveaux</t>
  </si>
  <si>
    <t>Point 1</t>
  </si>
  <si>
    <t>1èC</t>
  </si>
  <si>
    <t>Point 2</t>
  </si>
  <si>
    <t xml:space="preserve"> Nombre deClasses pédagogiques</t>
  </si>
  <si>
    <t xml:space="preserve">Filles </t>
  </si>
  <si>
    <t>Effectif  par classe</t>
  </si>
  <si>
    <t>ET D’EXCLUSION AVEC L’APPROCHE GENRE</t>
  </si>
  <si>
    <t>ELEVES   EN    SITUATION :</t>
  </si>
  <si>
    <t>D’Admission</t>
  </si>
  <si>
    <t>De Redoublement</t>
  </si>
  <si>
    <t>D’Exclusion</t>
  </si>
  <si>
    <t>CONTRÔLE 1</t>
  </si>
  <si>
    <t>Non Red et Red ayant :MG ≥10</t>
  </si>
  <si>
    <t>Non Red ayant :   10&gt; M G ≥ 8.5</t>
  </si>
  <si>
    <t>Red ayant :  10&gt;M G ≥8.5</t>
  </si>
  <si>
    <t>Non Red ayant: M G&lt; 8.5</t>
  </si>
  <si>
    <t>Red  ayant:      M G &lt; 8.5</t>
  </si>
  <si>
    <t>Total Général 'exclusion</t>
  </si>
  <si>
    <t>SAISIE ETABLISSEMENT</t>
  </si>
  <si>
    <r>
      <rPr>
        <b/>
        <sz val="12"/>
        <color rgb="FFFF0000"/>
        <rFont val="Times New Roman"/>
        <family val="1"/>
      </rPr>
      <t>REFERENCE</t>
    </r>
    <r>
      <rPr>
        <b/>
        <sz val="12"/>
        <color theme="1"/>
        <rFont val="Times New Roman"/>
        <family val="1"/>
      </rPr>
      <t xml:space="preserve"> EFFECTIF PYRAMIDE</t>
    </r>
  </si>
  <si>
    <r>
      <rPr>
        <b/>
        <sz val="12"/>
        <color rgb="FFFF0000"/>
        <rFont val="Times New Roman"/>
        <family val="1"/>
      </rPr>
      <t>CRITERE DE REUSSITE</t>
    </r>
    <r>
      <rPr>
        <b/>
        <sz val="12"/>
        <color theme="1"/>
        <rFont val="Times New Roman"/>
        <family val="1"/>
      </rPr>
      <t xml:space="preserve"> DU REMPLISSAGE</t>
    </r>
  </si>
  <si>
    <t>G</t>
  </si>
  <si>
    <t>T</t>
  </si>
  <si>
    <t>S/T</t>
  </si>
  <si>
    <r>
      <t>6</t>
    </r>
    <r>
      <rPr>
        <vertAlign val="superscript"/>
        <sz val="14"/>
        <color theme="1"/>
        <rFont val="Times New Roman"/>
        <family val="1"/>
      </rPr>
      <t>ème</t>
    </r>
  </si>
  <si>
    <r>
      <t>5</t>
    </r>
    <r>
      <rPr>
        <vertAlign val="superscript"/>
        <sz val="14"/>
        <color theme="1"/>
        <rFont val="Times New Roman"/>
        <family val="1"/>
      </rPr>
      <t>ème</t>
    </r>
  </si>
  <si>
    <r>
      <t>4</t>
    </r>
    <r>
      <rPr>
        <vertAlign val="superscript"/>
        <sz val="14"/>
        <color theme="1"/>
        <rFont val="Times New Roman"/>
        <family val="1"/>
      </rPr>
      <t>ème</t>
    </r>
  </si>
  <si>
    <r>
      <t>3</t>
    </r>
    <r>
      <rPr>
        <vertAlign val="superscript"/>
        <sz val="14"/>
        <color theme="1"/>
        <rFont val="Times New Roman"/>
        <family val="1"/>
      </rPr>
      <t>ème</t>
    </r>
  </si>
  <si>
    <r>
      <t>Total 1</t>
    </r>
    <r>
      <rPr>
        <b/>
        <vertAlign val="superscript"/>
        <sz val="14"/>
        <color theme="1"/>
        <rFont val="Times New Roman"/>
        <family val="1"/>
      </rPr>
      <t>er</t>
    </r>
    <r>
      <rPr>
        <b/>
        <sz val="14"/>
        <color theme="1"/>
        <rFont val="Times New Roman"/>
        <family val="1"/>
      </rPr>
      <t>Cycle</t>
    </r>
  </si>
  <si>
    <r>
      <t>2</t>
    </r>
    <r>
      <rPr>
        <vertAlign val="superscript"/>
        <sz val="14"/>
        <color theme="1"/>
        <rFont val="Times New Roman"/>
        <family val="1"/>
      </rPr>
      <t>nde</t>
    </r>
    <r>
      <rPr>
        <sz val="14"/>
        <color theme="1"/>
        <rFont val="Times New Roman"/>
        <family val="1"/>
      </rPr>
      <t xml:space="preserve">  A</t>
    </r>
  </si>
  <si>
    <r>
      <t>2</t>
    </r>
    <r>
      <rPr>
        <vertAlign val="superscript"/>
        <sz val="14"/>
        <color theme="1"/>
        <rFont val="Times New Roman"/>
        <family val="1"/>
      </rPr>
      <t>nde</t>
    </r>
    <r>
      <rPr>
        <sz val="14"/>
        <color theme="1"/>
        <rFont val="Times New Roman"/>
        <family val="1"/>
      </rPr>
      <t xml:space="preserve">  C</t>
    </r>
  </si>
  <si>
    <r>
      <t>1</t>
    </r>
    <r>
      <rPr>
        <vertAlign val="superscript"/>
        <sz val="14"/>
        <color theme="1"/>
        <rFont val="Times New Roman"/>
        <family val="1"/>
      </rPr>
      <t>ère</t>
    </r>
    <r>
      <rPr>
        <sz val="14"/>
        <color theme="1"/>
        <rFont val="Times New Roman"/>
        <family val="1"/>
      </rPr>
      <t xml:space="preserve"> A</t>
    </r>
  </si>
  <si>
    <r>
      <t>1</t>
    </r>
    <r>
      <rPr>
        <vertAlign val="superscript"/>
        <sz val="14"/>
        <color theme="1"/>
        <rFont val="Times New Roman"/>
        <family val="1"/>
      </rPr>
      <t>ère</t>
    </r>
    <r>
      <rPr>
        <sz val="14"/>
        <color theme="1"/>
        <rFont val="Times New Roman"/>
        <family val="1"/>
      </rPr>
      <t xml:space="preserve"> C</t>
    </r>
  </si>
  <si>
    <r>
      <t>1</t>
    </r>
    <r>
      <rPr>
        <vertAlign val="superscript"/>
        <sz val="14"/>
        <color theme="1"/>
        <rFont val="Times New Roman"/>
        <family val="1"/>
      </rPr>
      <t>ère</t>
    </r>
    <r>
      <rPr>
        <sz val="14"/>
        <color theme="1"/>
        <rFont val="Times New Roman"/>
        <family val="1"/>
      </rPr>
      <t xml:space="preserve"> D</t>
    </r>
  </si>
  <si>
    <r>
      <t>Total  2</t>
    </r>
    <r>
      <rPr>
        <b/>
        <vertAlign val="superscript"/>
        <sz val="14"/>
        <color theme="1"/>
        <rFont val="Times New Roman"/>
        <family val="1"/>
      </rPr>
      <t>nd</t>
    </r>
    <r>
      <rPr>
        <b/>
        <sz val="14"/>
        <color theme="1"/>
        <rFont val="Times New Roman"/>
        <family val="1"/>
      </rPr>
      <t xml:space="preserve"> Cycle</t>
    </r>
  </si>
  <si>
    <t>Total        Etabliss.</t>
  </si>
  <si>
    <t xml:space="preserve">NOMBRE D'ELEVES ADMIS: </t>
  </si>
  <si>
    <t xml:space="preserve">NOMBRE DE REDOUBLANTS: </t>
  </si>
  <si>
    <t xml:space="preserve">NOMBRE D'ELEVES EXCLUS: </t>
  </si>
  <si>
    <t>CHAPITRE II: EFFECTIFS ET PYRAMIDES</t>
  </si>
  <si>
    <r>
      <t>2-EFFECTIFS ET PYRAMIDES</t>
    </r>
    <r>
      <rPr>
        <b/>
        <sz val="16"/>
        <color rgb="FFFF0000"/>
        <rFont val="Calibri"/>
        <family val="2"/>
      </rPr>
      <t xml:space="preserve"> APRES LES CONSEILS DE FIN D'ANNEE</t>
    </r>
  </si>
  <si>
    <t>CONTRÔLE 2</t>
  </si>
  <si>
    <t>Nbre de Classe Pedag. Avant  Conseils</t>
  </si>
  <si>
    <t>EFF. ET PYRA.  (Avant les Conseils)</t>
  </si>
  <si>
    <t xml:space="preserve">Non Red+Red  ayant Moy. G ≥10 </t>
  </si>
  <si>
    <r>
      <t xml:space="preserve">Non Red ayant :   10&gt; M G ≥ 8.5 </t>
    </r>
    <r>
      <rPr>
        <b/>
        <sz val="14"/>
        <color rgb="FFFF0000"/>
        <rFont val="Calibri"/>
        <family val="2"/>
        <scheme val="minor"/>
      </rPr>
      <t>+ Non Classé(e)s</t>
    </r>
    <r>
      <rPr>
        <b/>
        <sz val="14"/>
        <color theme="1"/>
        <rFont val="Calibri"/>
        <family val="2"/>
        <scheme val="minor"/>
      </rPr>
      <t xml:space="preserve"> Admis(e)s à Redoubler</t>
    </r>
  </si>
  <si>
    <r>
      <t xml:space="preserve">Red ayant :  10&gt;M G ≥8.5+Non Red &amp; Red  ayant Moy. G &lt;8,50 </t>
    </r>
    <r>
      <rPr>
        <b/>
        <sz val="14"/>
        <color rgb="FFFF0000"/>
        <rFont val="Calibri"/>
        <family val="2"/>
        <scheme val="minor"/>
      </rPr>
      <t>+ Non Classé(e)s</t>
    </r>
    <r>
      <rPr>
        <b/>
        <sz val="14"/>
        <color theme="1"/>
        <rFont val="Calibri"/>
        <family val="2"/>
        <scheme val="minor"/>
      </rPr>
      <t xml:space="preserve"> Declaré€s Exclu(e)s</t>
    </r>
  </si>
  <si>
    <t>Nbre. de Classes Pedag. Après Conseil</t>
  </si>
  <si>
    <t>EFF.  ET  PYRA.  (après les Conseils)</t>
  </si>
  <si>
    <t>GARÇONS</t>
  </si>
  <si>
    <t>FILLES</t>
  </si>
  <si>
    <t>% Reussite</t>
  </si>
  <si>
    <t>% Red.</t>
  </si>
  <si>
    <t>% Exclus</t>
  </si>
  <si>
    <r>
      <t>6</t>
    </r>
    <r>
      <rPr>
        <b/>
        <vertAlign val="superscript"/>
        <sz val="14"/>
        <color theme="1"/>
        <rFont val="Calibri"/>
        <family val="2"/>
        <scheme val="minor"/>
      </rPr>
      <t>ème</t>
    </r>
  </si>
  <si>
    <r>
      <t>5</t>
    </r>
    <r>
      <rPr>
        <b/>
        <vertAlign val="superscript"/>
        <sz val="14"/>
        <color theme="1"/>
        <rFont val="Calibri"/>
        <family val="2"/>
        <scheme val="minor"/>
      </rPr>
      <t>ème</t>
    </r>
  </si>
  <si>
    <r>
      <t>4</t>
    </r>
    <r>
      <rPr>
        <b/>
        <vertAlign val="superscript"/>
        <sz val="14"/>
        <color theme="1"/>
        <rFont val="Calibri"/>
        <family val="2"/>
        <scheme val="minor"/>
      </rPr>
      <t>ème</t>
    </r>
  </si>
  <si>
    <r>
      <t>3</t>
    </r>
    <r>
      <rPr>
        <b/>
        <vertAlign val="superscript"/>
        <sz val="14"/>
        <color theme="1"/>
        <rFont val="Calibri"/>
        <family val="2"/>
        <scheme val="minor"/>
      </rPr>
      <t>ème</t>
    </r>
  </si>
  <si>
    <r>
      <t>Total 1</t>
    </r>
    <r>
      <rPr>
        <b/>
        <vertAlign val="superscript"/>
        <sz val="14"/>
        <color theme="1"/>
        <rFont val="Calibri"/>
        <family val="2"/>
        <scheme val="minor"/>
      </rPr>
      <t>er</t>
    </r>
    <r>
      <rPr>
        <b/>
        <sz val="14"/>
        <color theme="1"/>
        <rFont val="Calibri"/>
        <family val="2"/>
        <scheme val="minor"/>
      </rPr>
      <t xml:space="preserve"> Cycle</t>
    </r>
  </si>
  <si>
    <r>
      <t>2</t>
    </r>
    <r>
      <rPr>
        <b/>
        <vertAlign val="superscript"/>
        <sz val="14"/>
        <color theme="1"/>
        <rFont val="Calibri"/>
        <family val="2"/>
        <scheme val="minor"/>
      </rPr>
      <t>nde</t>
    </r>
    <r>
      <rPr>
        <b/>
        <sz val="14"/>
        <color theme="1"/>
        <rFont val="Calibri"/>
        <family val="2"/>
        <scheme val="minor"/>
      </rPr>
      <t xml:space="preserve"> A</t>
    </r>
  </si>
  <si>
    <r>
      <t>2</t>
    </r>
    <r>
      <rPr>
        <b/>
        <vertAlign val="superscript"/>
        <sz val="14"/>
        <color theme="1"/>
        <rFont val="Calibri"/>
        <family val="2"/>
        <scheme val="minor"/>
      </rPr>
      <t>nde</t>
    </r>
    <r>
      <rPr>
        <b/>
        <sz val="14"/>
        <color theme="1"/>
        <rFont val="Calibri"/>
        <family val="2"/>
        <scheme val="minor"/>
      </rPr>
      <t xml:space="preserve"> C</t>
    </r>
  </si>
  <si>
    <t>1èreA</t>
  </si>
  <si>
    <t>1èreC</t>
  </si>
  <si>
    <t>1èreD</t>
  </si>
  <si>
    <t>TleA</t>
  </si>
  <si>
    <t>TleC</t>
  </si>
  <si>
    <t>TleD</t>
  </si>
  <si>
    <r>
      <t>Total 2</t>
    </r>
    <r>
      <rPr>
        <b/>
        <vertAlign val="superscript"/>
        <sz val="14"/>
        <color theme="1"/>
        <rFont val="Calibri"/>
        <family val="2"/>
        <scheme val="minor"/>
      </rPr>
      <t>nd</t>
    </r>
    <r>
      <rPr>
        <b/>
        <sz val="14"/>
        <color theme="1"/>
        <rFont val="Calibri"/>
        <family val="2"/>
        <scheme val="minor"/>
      </rPr>
      <t xml:space="preserve"> Cycle</t>
    </r>
  </si>
  <si>
    <r>
      <t>3-PYRAMIDES PREVISIONNELLES  (</t>
    </r>
    <r>
      <rPr>
        <b/>
        <sz val="14"/>
        <color rgb="FFFF0000"/>
        <rFont val="Calibri"/>
        <family val="2"/>
      </rPr>
      <t>Année scolaire suivante</t>
    </r>
    <r>
      <rPr>
        <b/>
        <sz val="14"/>
        <color rgb="FF000000"/>
        <rFont val="Calibri"/>
        <family val="2"/>
      </rPr>
      <t>)</t>
    </r>
  </si>
  <si>
    <t>Cycles</t>
  </si>
  <si>
    <t>Base Probable</t>
  </si>
  <si>
    <t>Capacité d'accueil</t>
  </si>
  <si>
    <t>Effectifs par classe</t>
  </si>
  <si>
    <t>4– TAUX DE PROMOTION INTERNE</t>
  </si>
  <si>
    <t>a) PREMIER CYCLE</t>
  </si>
  <si>
    <t>Effectif</t>
  </si>
  <si>
    <t>ADMIS</t>
  </si>
  <si>
    <t>REDOUBLENT</t>
  </si>
  <si>
    <t>EXCLU ( E ) S</t>
  </si>
  <si>
    <t>b) SECOND CYCLE</t>
  </si>
  <si>
    <t>2nde A</t>
  </si>
  <si>
    <t>2nde C</t>
  </si>
  <si>
    <t>4-RESULTATS DES EXAMENS BEPC-BAC</t>
  </si>
  <si>
    <t>a)Examen blanc: BEPC-BAC</t>
  </si>
  <si>
    <t>Tableau statistique des resultats</t>
  </si>
  <si>
    <t>CANDIDATS ADMIS</t>
  </si>
  <si>
    <t>% D’ADMIS</t>
  </si>
  <si>
    <t>Ivoiriens</t>
  </si>
  <si>
    <t>Etrangers</t>
  </si>
  <si>
    <t>TL GL</t>
  </si>
  <si>
    <t>Ivoirriens</t>
  </si>
  <si>
    <t xml:space="preserve">T </t>
  </si>
  <si>
    <t>BEPC</t>
  </si>
  <si>
    <t>BAC A2</t>
  </si>
  <si>
    <t>BAC C</t>
  </si>
  <si>
    <t>BAC D</t>
  </si>
  <si>
    <t>TOTAL BAC</t>
  </si>
  <si>
    <t>b)Session Normale: BEPC-BAC</t>
  </si>
  <si>
    <t>CHAPITRE III: VIE SCOLAIRE</t>
  </si>
  <si>
    <t>NOMBRE TOTAL D'ACTIVITES =</t>
  </si>
  <si>
    <t>Dates  / Périodes</t>
  </si>
  <si>
    <t>Activités menées</t>
  </si>
  <si>
    <t>NOMBRE  TOTAL DE CAS DE DISCIPLINE =</t>
  </si>
  <si>
    <t>Dates</t>
  </si>
  <si>
    <r>
      <t>Elèves concernés</t>
    </r>
    <r>
      <rPr>
        <b/>
        <sz val="11"/>
        <color theme="1"/>
        <rFont val="Calibri"/>
        <family val="2"/>
      </rPr>
      <t>(Nom et Prénoms)</t>
    </r>
  </si>
  <si>
    <t>Objet</t>
  </si>
  <si>
    <t>Décision du Conseil</t>
  </si>
  <si>
    <t>Clubs / associations / Coopératives /  Sport</t>
  </si>
  <si>
    <t>Activités  menées</t>
  </si>
  <si>
    <r>
      <t>Rappel 1</t>
    </r>
    <r>
      <rPr>
        <b/>
        <vertAlign val="superscript"/>
        <sz val="10"/>
        <color rgb="FFFF0000"/>
        <rFont val="Calibri"/>
        <family val="2"/>
        <scheme val="minor"/>
      </rPr>
      <t>er</t>
    </r>
    <r>
      <rPr>
        <b/>
        <sz val="10"/>
        <color rgb="FFFF0000"/>
        <rFont val="Calibri"/>
        <family val="2"/>
        <scheme val="minor"/>
      </rPr>
      <t xml:space="preserve"> trimestre: =</t>
    </r>
  </si>
  <si>
    <t>Rappel 2è trimestre: =</t>
  </si>
  <si>
    <r>
      <t xml:space="preserve">NB: </t>
    </r>
    <r>
      <rPr>
        <b/>
        <sz val="16"/>
        <color rgb="FFFF0000"/>
        <rFont val="Times New Roman"/>
        <family val="1"/>
      </rPr>
      <t>Si un cas d'Abandon, d'Encadrement Psychosocial, de Grossesse, de Maladie ou de Décès a déjà été cité dans les rapports précédents, ne plus le répéter.</t>
    </r>
  </si>
  <si>
    <r>
      <t xml:space="preserve">   </t>
    </r>
    <r>
      <rPr>
        <b/>
        <sz val="16"/>
        <color rgb="FFFF0000"/>
        <rFont val="Times New Roman"/>
        <family val="1"/>
      </rPr>
      <t xml:space="preserve">    Ne citer que les nouveaux cas ou les omis.</t>
    </r>
  </si>
  <si>
    <t xml:space="preserve">Nom et Prénoms </t>
  </si>
  <si>
    <r>
      <t xml:space="preserve">NOMBRE TOTAL DE CAS DE DECES DU </t>
    </r>
    <r>
      <rPr>
        <b/>
        <sz val="11"/>
        <color rgb="FFFF0000"/>
        <rFont val="Calibri"/>
        <family val="2"/>
      </rPr>
      <t>3è trimestre;=</t>
    </r>
  </si>
  <si>
    <t>NOMBRE TOTAL DE CAS PSYCHO S =</t>
  </si>
  <si>
    <t>Problème psychosocial</t>
  </si>
  <si>
    <t>LORS DU REMPLISSAGE, ECRIRE LES CLASSES SUIVANT LE MODELE EN JAUNE</t>
  </si>
  <si>
    <t>PREMIER   CYCLE</t>
  </si>
  <si>
    <t>SECOND   CYCLE</t>
  </si>
  <si>
    <t>6è</t>
  </si>
  <si>
    <t>5è</t>
  </si>
  <si>
    <t>4è</t>
  </si>
  <si>
    <t>3è</t>
  </si>
  <si>
    <t>2NDE</t>
  </si>
  <si>
    <t>1ERE</t>
  </si>
  <si>
    <t>TLE</t>
  </si>
  <si>
    <r>
      <t>Rappel 1</t>
    </r>
    <r>
      <rPr>
        <b/>
        <vertAlign val="superscript"/>
        <sz val="14"/>
        <color rgb="FF000000"/>
        <rFont val="Agency FB"/>
        <family val="2"/>
      </rPr>
      <t>er</t>
    </r>
    <r>
      <rPr>
        <b/>
        <sz val="14"/>
        <color rgb="FF000000"/>
        <rFont val="Agency FB"/>
        <family val="2"/>
      </rPr>
      <t xml:space="preserve"> trimestre</t>
    </r>
  </si>
  <si>
    <r>
      <t>Rappel 2è</t>
    </r>
    <r>
      <rPr>
        <b/>
        <sz val="14"/>
        <color rgb="FF000000"/>
        <rFont val="Agency FB"/>
        <family val="2"/>
      </rPr>
      <t xml:space="preserve"> trimestre</t>
    </r>
  </si>
  <si>
    <t>3è trimestre</t>
  </si>
  <si>
    <t>Date de dépôt du certificat de Grossesse</t>
  </si>
  <si>
    <t>Terme théorique</t>
  </si>
  <si>
    <t>Auteur de Grossesse</t>
  </si>
  <si>
    <t>Nom et prénom</t>
  </si>
  <si>
    <t>Fonction</t>
  </si>
  <si>
    <t>NOMBRE TOTAL DE CAS MALADIE =</t>
  </si>
  <si>
    <t xml:space="preserve">Date de dépôt du certificat médical </t>
  </si>
  <si>
    <t>Type de maladie</t>
  </si>
  <si>
    <t>Durée de l’arrêt des cours</t>
  </si>
  <si>
    <t>NOMBRE TOTAL DE CAS DE DECES =</t>
  </si>
  <si>
    <t>Date du décès</t>
  </si>
  <si>
    <t>Cause du décès</t>
  </si>
  <si>
    <t>DREN/DDEN</t>
  </si>
  <si>
    <t>CAS D'ABANDONS</t>
  </si>
  <si>
    <t>ENCADREMENT PSYCHOSOCIAL</t>
  </si>
  <si>
    <t>CAS DE MALADIES</t>
  </si>
  <si>
    <t>CAS DE DECES</t>
  </si>
  <si>
    <r>
      <t>Rappel 1</t>
    </r>
    <r>
      <rPr>
        <b/>
        <vertAlign val="superscript"/>
        <sz val="10"/>
        <color rgb="FF000000"/>
        <rFont val="Calibri"/>
        <family val="2"/>
        <scheme val="minor"/>
      </rPr>
      <t>er</t>
    </r>
    <r>
      <rPr>
        <b/>
        <sz val="10"/>
        <color rgb="FF000000"/>
        <rFont val="Calibri"/>
        <family val="2"/>
        <scheme val="minor"/>
      </rPr>
      <t xml:space="preserve"> trimestre</t>
    </r>
  </si>
  <si>
    <t>Rappel 2è trimestre</t>
  </si>
  <si>
    <t>Fonction actuelle</t>
  </si>
  <si>
    <t>Contact</t>
  </si>
  <si>
    <t xml:space="preserve">             FONCTIONS</t>
  </si>
  <si>
    <t>EXISTANTS (Nombre)</t>
  </si>
  <si>
    <t>BESOINS (Nombre)</t>
  </si>
  <si>
    <t>OBSERVATIONS</t>
  </si>
  <si>
    <t>H</t>
  </si>
  <si>
    <t>CHEF D’ETABLISSEMENT</t>
  </si>
  <si>
    <t>CENSEURS / A C E</t>
  </si>
  <si>
    <t>INSPECTEURS D’EDUCATION</t>
  </si>
  <si>
    <t>INSPECTEURS D’ORIENTATION</t>
  </si>
  <si>
    <t>CONSEILLERS VIE SCOLAIRE</t>
  </si>
  <si>
    <t>EDUCATEURS / EDUCATEURS SPECIALISES</t>
  </si>
  <si>
    <t>INFIRMIRS</t>
  </si>
  <si>
    <t>AUTRES</t>
  </si>
  <si>
    <r>
      <t>NB</t>
    </r>
    <r>
      <rPr>
        <b/>
        <sz val="14"/>
        <color theme="1"/>
        <rFont val="Times New Roman"/>
        <family val="1"/>
      </rPr>
      <t> : F = Nombre de femmes ;   H = Nombre d’hommes</t>
    </r>
  </si>
  <si>
    <t xml:space="preserve"> SECOND CYCLE</t>
  </si>
  <si>
    <t xml:space="preserve">Existants (Nombre ) </t>
  </si>
  <si>
    <t>Besoins (Nombre )</t>
  </si>
  <si>
    <t>1-LISTE DU PERSONNEL DE SERVICES ( Regrouper les noms par fonction)</t>
  </si>
  <si>
    <t>FONCTIONS</t>
  </si>
  <si>
    <t>EXISTANTS</t>
  </si>
  <si>
    <t>BESOINS</t>
  </si>
  <si>
    <t>Informaticiens</t>
  </si>
  <si>
    <t>Bibliothécaires</t>
  </si>
  <si>
    <t>G-MATERIELS  ET  FINANCES</t>
  </si>
  <si>
    <t>LES  LOCAUX</t>
  </si>
  <si>
    <t xml:space="preserve">ETAT (Bon, Passable ou Mauvais)  </t>
  </si>
  <si>
    <t>Toiture</t>
  </si>
  <si>
    <t>Plafond</t>
  </si>
  <si>
    <t>Mur</t>
  </si>
  <si>
    <t>Plancher</t>
  </si>
  <si>
    <t>Portes</t>
  </si>
  <si>
    <t>Fenêtres</t>
  </si>
  <si>
    <t>Plomberie</t>
  </si>
  <si>
    <t>Bâtiments Pédagogiques</t>
  </si>
  <si>
    <t>Preaux</t>
  </si>
  <si>
    <t>Autres  Bâtiments …..</t>
  </si>
  <si>
    <r>
      <t>2-</t>
    </r>
    <r>
      <rPr>
        <b/>
        <u/>
        <sz val="14"/>
        <color theme="1"/>
        <rFont val="Times New Roman"/>
        <family val="1"/>
      </rPr>
      <t>ETAT DES INSTALLATIONS SPORTIVES</t>
    </r>
  </si>
  <si>
    <t xml:space="preserve">N°  </t>
  </si>
  <si>
    <t>TYPES  D’INSTALLATION</t>
  </si>
  <si>
    <t>ETAT   (Bon, Passable, Mauvais)</t>
  </si>
  <si>
    <t>DESIGNATION</t>
  </si>
  <si>
    <t>ETAT DU PATRIMOINE</t>
  </si>
  <si>
    <t>Bon (Nombre )</t>
  </si>
  <si>
    <t>Passable (Nombre )</t>
  </si>
  <si>
    <t>Hors usage (Nombre )</t>
  </si>
  <si>
    <t>BESOINS (Nombre )</t>
  </si>
  <si>
    <t>Armoires à dossier suspendu en fer</t>
  </si>
  <si>
    <t>Armoires à dossier suspendu en bois</t>
  </si>
  <si>
    <t>Armoires à 2 battants en fer</t>
  </si>
  <si>
    <t>Armoires à 2 battants en bois</t>
  </si>
  <si>
    <t>Armoires à claper</t>
  </si>
  <si>
    <t>Bureaux de Direction</t>
  </si>
  <si>
    <t>Bureaux Agents</t>
  </si>
  <si>
    <t>Bureaux des Professeurs (Classes)</t>
  </si>
  <si>
    <t>Fauteuils de Direction</t>
  </si>
  <si>
    <t>Fauteuils Agents</t>
  </si>
  <si>
    <t>Fauteuils Visiteurs</t>
  </si>
  <si>
    <t>Chaises rembourrées</t>
  </si>
  <si>
    <t>Chaises en fer</t>
  </si>
  <si>
    <t>Chaises en bois</t>
  </si>
  <si>
    <t>Chaises en plastique</t>
  </si>
  <si>
    <t>Tables-Bancs</t>
  </si>
  <si>
    <t>Tables simples</t>
  </si>
  <si>
    <t>Bancs simples</t>
  </si>
  <si>
    <t>Autres….</t>
  </si>
  <si>
    <t>ETAT  DU  PATRIMOINE</t>
  </si>
  <si>
    <t>Split</t>
  </si>
  <si>
    <t>Climatiseurs</t>
  </si>
  <si>
    <t>Ventilateurs sur plafond</t>
  </si>
  <si>
    <t>Ventilateurs sur pied</t>
  </si>
  <si>
    <t>Congélateurs</t>
  </si>
  <si>
    <t>Réfrigérateurs</t>
  </si>
  <si>
    <t>Téléviseurs</t>
  </si>
  <si>
    <t>Radiocassettes</t>
  </si>
  <si>
    <t>Vidéo DVD</t>
  </si>
  <si>
    <t>Vidéoprojecteur</t>
  </si>
  <si>
    <t>Mégaphones</t>
  </si>
  <si>
    <t xml:space="preserve">Appareils Sono  </t>
  </si>
  <si>
    <t xml:space="preserve">Photocopieurs  </t>
  </si>
  <si>
    <t>Risographes</t>
  </si>
  <si>
    <t>Ronéo typeurs</t>
  </si>
  <si>
    <t>Téléphones</t>
  </si>
  <si>
    <t>Fax</t>
  </si>
  <si>
    <t>Machines dactylo mécaniques</t>
  </si>
  <si>
    <t>Machines dactylo électriques</t>
  </si>
  <si>
    <t>Calculatrices  (Simples)</t>
  </si>
  <si>
    <t>Calculatrices à ruban</t>
  </si>
  <si>
    <r>
      <t>c-</t>
    </r>
    <r>
      <rPr>
        <b/>
        <u/>
        <sz val="18"/>
        <color theme="1"/>
        <rFont val="Times New Roman"/>
        <family val="1"/>
      </rPr>
      <t xml:space="preserve">Appareils Informatiques et accessoires </t>
    </r>
  </si>
  <si>
    <t>Ordinateurs bureautiques</t>
  </si>
  <si>
    <t>Ordinateurs portables</t>
  </si>
  <si>
    <t>Imprimantes à jet d’encre</t>
  </si>
  <si>
    <t>Imprimantes Laser</t>
  </si>
  <si>
    <t>Imprimantes Matricielles</t>
  </si>
  <si>
    <t>Scanners</t>
  </si>
  <si>
    <t>Onduleurs</t>
  </si>
  <si>
    <r>
      <t xml:space="preserve">b)    </t>
    </r>
    <r>
      <rPr>
        <b/>
        <u/>
        <sz val="14"/>
        <color theme="1"/>
        <rFont val="Times New Roman"/>
        <family val="1"/>
      </rPr>
      <t>Etat d’exécution  des  fonds  COGES</t>
    </r>
  </si>
  <si>
    <t>EFFECTIF TOTAL (ELEVES)</t>
  </si>
  <si>
    <t>SOMME ALLOUEE</t>
  </si>
  <si>
    <t>DEPENSES</t>
  </si>
  <si>
    <t>DISPONIBLE</t>
  </si>
  <si>
    <r>
      <t xml:space="preserve">C)   </t>
    </r>
    <r>
      <rPr>
        <b/>
        <u/>
        <sz val="12"/>
        <color theme="1"/>
        <rFont val="Times New Roman"/>
        <family val="1"/>
      </rPr>
      <t>ETAT  D’EXECUTION  DES  BUDGETS</t>
    </r>
  </si>
  <si>
    <t>Budget Général</t>
  </si>
  <si>
    <t>FAES</t>
  </si>
  <si>
    <t>CONCLUSION:</t>
  </si>
  <si>
    <t>fin</t>
  </si>
  <si>
    <t>CONCLUSION</t>
  </si>
  <si>
    <t>CONSIGNES ET IMPRESSION</t>
  </si>
  <si>
    <t>A respecter pour bien renseigner son moteur de saisie</t>
  </si>
  <si>
    <t>A/ Dispositions lors du remplissage des différents tableaux :</t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</si>
  <si>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 xml:space="preserve">Pour les tableaux relatifs aux visites de classes, écrire les disciplines suivant le modèle des cellules en jaune. </t>
    </r>
  </si>
  <si>
    <t xml:space="preserve">        Exemple : MATHS, PC, SVT, LM, PHILO, ANG, ALL, ESP, ARTS P, EDU M,    </t>
  </si>
  <si>
    <t xml:space="preserve">                         EDHC, HG/LM, LM/EDHC, ANG/EPS, MATHS/TICE, PC/SVT, </t>
  </si>
  <si>
    <t xml:space="preserve">                         SVT/PC</t>
  </si>
  <si>
    <r>
      <t xml:space="preserve">      NB : -Un prof bivalent HG/LM vu en HG, écrire </t>
    </r>
    <r>
      <rPr>
        <sz val="20"/>
        <color rgb="FFFF0000"/>
        <rFont val="Times New Roman"/>
        <family val="1"/>
      </rPr>
      <t>HG/LM(HG)</t>
    </r>
  </si>
  <si>
    <r>
      <t xml:space="preserve">               -Un prof bivalent HG/LM vu en LM, écrire </t>
    </r>
    <r>
      <rPr>
        <sz val="20"/>
        <color rgb="FFFF0000"/>
        <rFont val="Times New Roman"/>
        <family val="1"/>
      </rPr>
      <t xml:space="preserve">HG/LM(LM) </t>
    </r>
  </si>
  <si>
    <r>
      <t xml:space="preserve">               </t>
    </r>
    <r>
      <rPr>
        <sz val="20"/>
        <color theme="1"/>
        <rFont val="Times New Roman"/>
        <family val="1"/>
      </rPr>
      <t xml:space="preserve">-Un prof bivalent ANG/EPS formé en ANG, écrire </t>
    </r>
    <r>
      <rPr>
        <sz val="20"/>
        <color rgb="FFFF0000"/>
        <rFont val="Times New Roman"/>
        <family val="1"/>
      </rPr>
      <t xml:space="preserve">ANG/EPS(ANG) </t>
    </r>
  </si>
  <si>
    <r>
      <t xml:space="preserve">               </t>
    </r>
    <r>
      <rPr>
        <sz val="20"/>
        <color theme="1"/>
        <rFont val="Times New Roman"/>
        <family val="1"/>
      </rPr>
      <t xml:space="preserve">-Un prof bivalent ANG/EPS formé en EPS, écrire </t>
    </r>
    <r>
      <rPr>
        <sz val="20"/>
        <color rgb="FFFF0000"/>
        <rFont val="Times New Roman"/>
        <family val="1"/>
      </rPr>
      <t xml:space="preserve">ANG/EPS(EPS) 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</si>
  <si>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 xml:space="preserve">Pour le fonctionnement du Conseil Intérieur, écrire </t>
    </r>
    <r>
      <rPr>
        <b/>
        <sz val="20"/>
        <color theme="1"/>
        <rFont val="Times New Roman"/>
        <family val="1"/>
      </rPr>
      <t>une activité</t>
    </r>
    <r>
      <rPr>
        <sz val="20"/>
        <color theme="1"/>
        <rFont val="Times New Roman"/>
        <family val="1"/>
      </rPr>
      <t xml:space="preserve"> par ligne.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</si>
  <si>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 xml:space="preserve">Pour les activités parascolaires, écrire </t>
    </r>
    <r>
      <rPr>
        <b/>
        <sz val="20"/>
        <color theme="1"/>
        <rFont val="Times New Roman"/>
        <family val="1"/>
      </rPr>
      <t>un club</t>
    </r>
    <r>
      <rPr>
        <sz val="20"/>
        <color theme="1"/>
        <rFont val="Times New Roman"/>
        <family val="1"/>
      </rPr>
      <t xml:space="preserve"> par ligne.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</si>
  <si>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 xml:space="preserve">Pour les cas de grossesse, écrire dans la colonne de classes : </t>
    </r>
    <r>
      <rPr>
        <sz val="20"/>
        <color rgb="FFFF0000"/>
        <rFont val="Times New Roman"/>
        <family val="1"/>
      </rPr>
      <t>6è</t>
    </r>
    <r>
      <rPr>
        <sz val="20"/>
        <color theme="1"/>
        <rFont val="Times New Roman"/>
        <family val="1"/>
      </rPr>
      <t xml:space="preserve">, </t>
    </r>
    <r>
      <rPr>
        <sz val="20"/>
        <color rgb="FFFF0000"/>
        <rFont val="Times New Roman"/>
        <family val="1"/>
      </rPr>
      <t>5è</t>
    </r>
    <r>
      <rPr>
        <sz val="20"/>
        <color theme="1"/>
        <rFont val="Times New Roman"/>
        <family val="1"/>
      </rPr>
      <t xml:space="preserve">, </t>
    </r>
    <r>
      <rPr>
        <sz val="20"/>
        <color rgb="FFFF0000"/>
        <rFont val="Times New Roman"/>
        <family val="1"/>
      </rPr>
      <t>4è</t>
    </r>
    <r>
      <rPr>
        <sz val="20"/>
        <color theme="1"/>
        <rFont val="Times New Roman"/>
        <family val="1"/>
      </rPr>
      <t xml:space="preserve">, </t>
    </r>
    <r>
      <rPr>
        <sz val="20"/>
        <color rgb="FFFF0000"/>
        <rFont val="Times New Roman"/>
        <family val="1"/>
      </rPr>
      <t>3è</t>
    </r>
    <r>
      <rPr>
        <sz val="20"/>
        <color theme="1"/>
        <rFont val="Times New Roman"/>
        <family val="1"/>
      </rPr>
      <t xml:space="preserve">, </t>
    </r>
    <r>
      <rPr>
        <sz val="20"/>
        <color rgb="FFFF0000"/>
        <rFont val="Times New Roman"/>
        <family val="1"/>
      </rPr>
      <t>2NDE</t>
    </r>
    <r>
      <rPr>
        <sz val="20"/>
        <color theme="1"/>
        <rFont val="Times New Roman"/>
        <family val="1"/>
      </rPr>
      <t xml:space="preserve">, </t>
    </r>
    <r>
      <rPr>
        <sz val="20"/>
        <color rgb="FFFF0000"/>
        <rFont val="Times New Roman"/>
        <family val="1"/>
      </rPr>
      <t>1ERE</t>
    </r>
    <r>
      <rPr>
        <sz val="20"/>
        <color theme="1"/>
        <rFont val="Times New Roman"/>
        <family val="1"/>
      </rPr>
      <t xml:space="preserve">, </t>
    </r>
    <r>
      <rPr>
        <sz val="20"/>
        <color rgb="FFFF0000"/>
        <rFont val="Times New Roman"/>
        <family val="1"/>
      </rPr>
      <t>TLE</t>
    </r>
    <r>
      <rPr>
        <sz val="20"/>
        <color theme="1"/>
        <rFont val="Times New Roman"/>
        <family val="1"/>
      </rPr>
      <t>.</t>
    </r>
  </si>
  <si>
    <t>B/ Comment activer la macro sur Excel :</t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</si>
  <si>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Ouvrir une feuille Excel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</si>
  <si>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Cliquez sur 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>Fichier</t>
    </r>
    <r>
      <rPr>
        <b/>
        <sz val="22"/>
        <color rgb="FF0070C0"/>
        <rFont val="Calibri"/>
        <family val="2"/>
        <scheme val="minor"/>
      </rPr>
      <t>"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</si>
  <si>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Cliquez sur 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>Autres</t>
    </r>
    <r>
      <rPr>
        <b/>
        <sz val="22"/>
        <color rgb="FF0070C0"/>
        <rFont val="Calibri"/>
        <family val="2"/>
        <scheme val="minor"/>
      </rPr>
      <t xml:space="preserve">" </t>
    </r>
    <r>
      <rPr>
        <sz val="20"/>
        <color theme="1"/>
        <rFont val="Times New Roman"/>
        <family val="1"/>
      </rPr>
      <t>ou 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>Options</t>
    </r>
    <r>
      <rPr>
        <b/>
        <sz val="22"/>
        <color rgb="FF0070C0"/>
        <rFont val="Calibri"/>
        <family val="2"/>
        <scheme val="minor"/>
      </rPr>
      <t>"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</si>
  <si>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 xml:space="preserve">Dans la fenêtre, cliquez sur 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>Centre de gestion de la confidentialité</t>
    </r>
    <r>
      <rPr>
        <b/>
        <sz val="22"/>
        <color rgb="FF0070C0"/>
        <rFont val="Calibri"/>
        <family val="2"/>
        <scheme val="minor"/>
      </rPr>
      <t>"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</si>
  <si>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Dans la nouvelle fenêtre, cliquez sur 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 xml:space="preserve">Paramètre du centre de gestion de la confidentialité </t>
    </r>
    <r>
      <rPr>
        <b/>
        <sz val="22"/>
        <color rgb="FF0070C0"/>
        <rFont val="Calibri"/>
        <family val="2"/>
        <scheme val="minor"/>
      </rPr>
      <t>"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</si>
  <si>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Cliquez sur 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>Paramètre des macros</t>
    </r>
    <r>
      <rPr>
        <b/>
        <sz val="22"/>
        <color rgb="FF0070C0"/>
        <rFont val="Calibri"/>
        <family val="2"/>
        <scheme val="minor"/>
      </rPr>
      <t>"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</si>
  <si>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Cliquez sur 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>Activer toutes les macros</t>
    </r>
    <r>
      <rPr>
        <b/>
        <sz val="22"/>
        <color rgb="FF0070C0"/>
        <rFont val="Calibri"/>
        <family val="2"/>
        <scheme val="minor"/>
      </rPr>
      <t xml:space="preserve">" </t>
    </r>
    <r>
      <rPr>
        <sz val="22"/>
        <color theme="1"/>
        <rFont val="Calibri"/>
        <family val="2"/>
        <scheme val="minor"/>
      </rPr>
      <t>et validez pa</t>
    </r>
    <r>
      <rPr>
        <sz val="20"/>
        <color theme="1"/>
        <rFont val="Times New Roman"/>
        <family val="1"/>
      </rPr>
      <t>r 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>Ok</t>
    </r>
    <r>
      <rPr>
        <b/>
        <sz val="22"/>
        <color rgb="FF0070C0"/>
        <rFont val="Calibri"/>
        <family val="2"/>
        <scheme val="minor"/>
      </rPr>
      <t>"</t>
    </r>
  </si>
  <si>
    <t xml:space="preserve">      Votre macro est maintenant activée</t>
  </si>
  <si>
    <t xml:space="preserve">   MINISTERE DE L’EDUCATION NATIONALE                                                                                              </t>
  </si>
  <si>
    <t xml:space="preserve">          ET DE L’ALPHABETISATION                                                                                                                        </t>
  </si>
  <si>
    <t xml:space="preserve">                                   </t>
  </si>
  <si>
    <t>LE CHEF D'ETABLISSEMENT</t>
  </si>
  <si>
    <t xml:space="preserve">                      REPUBLIQUE DE COTE D’IVOIRE</t>
  </si>
  <si>
    <t xml:space="preserve">                            Union- Discipline-Travail</t>
  </si>
  <si>
    <t xml:space="preserve"> Etablissement</t>
  </si>
  <si>
    <t>ImprimeRapport3</t>
  </si>
  <si>
    <r>
      <t>Ø</t>
    </r>
    <r>
      <rPr>
        <sz val="7"/>
        <color theme="1"/>
        <rFont val="Times New Roman"/>
        <family val="1"/>
      </rPr>
      <t xml:space="preserve"> </t>
    </r>
  </si>
  <si>
    <r>
      <t>Ø</t>
    </r>
    <r>
      <rPr>
        <sz val="7"/>
        <color theme="1"/>
        <rFont val="Times New Roman"/>
        <family val="1"/>
      </rPr>
      <t xml:space="preserve"> Nee renseigner que dans les cellules blanches </t>
    </r>
    <r>
      <rPr>
        <sz val="20"/>
        <color theme="1"/>
        <rFont val="Times New Roman"/>
        <family val="1"/>
      </rPr>
      <t xml:space="preserve"> </t>
    </r>
  </si>
  <si>
    <r>
      <t xml:space="preserve">N'apporter aucune modification au fichier !!!!!!. </t>
    </r>
    <r>
      <rPr>
        <sz val="20"/>
        <color rgb="FFFF0000"/>
        <rFont val="Calibri"/>
        <family val="2"/>
        <scheme val="minor"/>
      </rPr>
      <t>Pas d'insertion ou de suppression de lignes ou de colonnes</t>
    </r>
    <r>
      <rPr>
        <sz val="20"/>
        <color theme="1"/>
        <rFont val="Calibri"/>
        <family val="2"/>
        <scheme val="minor"/>
      </rPr>
      <t>.</t>
    </r>
  </si>
  <si>
    <t>Ne saisir que dans les cellues à fond blanc et pas de "copier coller" dans les tableaux.</t>
  </si>
  <si>
    <r>
      <t xml:space="preserve">Eviter de travailler avec </t>
    </r>
    <r>
      <rPr>
        <sz val="20"/>
        <color rgb="FFFF0000"/>
        <rFont val="Calibri"/>
        <family val="2"/>
        <scheme val="minor"/>
      </rPr>
      <t>office 2007</t>
    </r>
    <r>
      <rPr>
        <sz val="20"/>
        <color theme="1"/>
        <rFont val="Calibri"/>
        <family val="2"/>
        <scheme val="minor"/>
      </rPr>
      <t xml:space="preserve"> car il n'est pas compatible avec le fichier du moteur de saisie.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</si>
  <si>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Evitez d’écrire</t>
    </r>
    <r>
      <rPr>
        <b/>
        <sz val="22"/>
        <color rgb="FF0070C0"/>
        <rFont val="Calibri"/>
        <family val="2"/>
        <scheme val="minor"/>
      </rPr>
      <t xml:space="preserve"> "</t>
    </r>
    <r>
      <rPr>
        <sz val="20"/>
        <color theme="1"/>
        <rFont val="Times New Roman"/>
        <family val="1"/>
      </rPr>
      <t>RAS</t>
    </r>
    <r>
      <rPr>
        <b/>
        <sz val="22"/>
        <color rgb="FF0070C0"/>
        <rFont val="Calibri"/>
        <family val="2"/>
        <scheme val="minor"/>
      </rPr>
      <t>"</t>
    </r>
    <r>
      <rPr>
        <sz val="20"/>
        <color theme="1"/>
        <rFont val="Times New Roman"/>
        <family val="1"/>
      </rPr>
      <t xml:space="preserve"> ou tout autre chose dans les lignes ou colonnes non renseignées</t>
    </r>
  </si>
  <si>
    <t>Contrôle</t>
  </si>
  <si>
    <t xml:space="preserve">RAPPORT ETABLISSEMENT SECONDAIRE PUBLIC DEUXIEME TRIMESTRE </t>
  </si>
  <si>
    <t>2-ACTIVITES DES UP  ET DES CONSEILS D’ENSEIGNEMENT</t>
  </si>
  <si>
    <t>a)  Activités des Unités Pédagogiques(UP)</t>
  </si>
  <si>
    <t xml:space="preserve">        1 – TABLEAUX STATISTIQUES DES RESULTATS SCOLAIRES PAR CLASSE DU DEUXIEME TRIMESTRE</t>
  </si>
  <si>
    <t>MOYENNE DE LA CLASSE</t>
  </si>
  <si>
    <r>
      <t>2-a) Effectif</t>
    </r>
    <r>
      <rPr>
        <b/>
        <sz val="14"/>
        <color rgb="FFFF0000"/>
        <rFont val="Calibri"/>
        <family val="2"/>
      </rPr>
      <t xml:space="preserve"> total</t>
    </r>
    <r>
      <rPr>
        <b/>
        <sz val="14"/>
        <color rgb="FF000000"/>
        <rFont val="Calibri"/>
        <family val="2"/>
      </rPr>
      <t xml:space="preserve"> élèves par approche genre Pour l'année en cours )</t>
    </r>
  </si>
  <si>
    <t>Classes pédagogiques</t>
  </si>
  <si>
    <r>
      <t xml:space="preserve">2-b) Effectif élèves  </t>
    </r>
    <r>
      <rPr>
        <b/>
        <sz val="14"/>
        <color rgb="FFFF0000"/>
        <rFont val="Calibri"/>
        <family val="2"/>
      </rPr>
      <t>classés</t>
    </r>
    <r>
      <rPr>
        <b/>
        <sz val="14"/>
        <color rgb="FF000000"/>
        <rFont val="Calibri"/>
        <family val="2"/>
      </rPr>
      <t xml:space="preserve"> par approche genre Pour l'année en cours )</t>
    </r>
  </si>
  <si>
    <r>
      <t xml:space="preserve">2-c) Effectif élèves </t>
    </r>
    <r>
      <rPr>
        <b/>
        <sz val="14"/>
        <color rgb="FFFF0000"/>
        <rFont val="Calibri"/>
        <family val="2"/>
      </rPr>
      <t>non classés</t>
    </r>
    <r>
      <rPr>
        <b/>
        <sz val="14"/>
        <color rgb="FF000000"/>
        <rFont val="Calibri"/>
        <family val="2"/>
      </rPr>
      <t xml:space="preserve"> par approche genre Pour l'année en cours )</t>
    </r>
  </si>
  <si>
    <t xml:space="preserve">  3– STATISTIQUE DES ELEVES EN SITUATION D’ADMISSION, DE REDOUBLEMENT </t>
  </si>
  <si>
    <t>D’Admission…..............................D’Admission…............................................D’Admission</t>
  </si>
  <si>
    <t>De Redoublement….....................................................De Redoublement</t>
  </si>
  <si>
    <t xml:space="preserve">D’Exclusion…................................... D’Exclusion …......................................................D’Exclusion …....................................................D’Exclusion </t>
  </si>
  <si>
    <t>CONTRÔLE</t>
  </si>
  <si>
    <t>BE</t>
  </si>
  <si>
    <t>1/2B</t>
  </si>
  <si>
    <t>ETAT DES BOURSIERS et  1/2B DU PREMIER CYCLE</t>
  </si>
  <si>
    <t>S/T 1</t>
  </si>
  <si>
    <t>M</t>
  </si>
  <si>
    <t>1/2 B</t>
  </si>
  <si>
    <t>ETAT DES BOURSIERS et  1/2B DU SECOND CYCLE</t>
  </si>
  <si>
    <t>2NDEA</t>
  </si>
  <si>
    <t>2NDEC</t>
  </si>
  <si>
    <t>1EREA</t>
  </si>
  <si>
    <t>1EREC</t>
  </si>
  <si>
    <t>1ERED</t>
  </si>
  <si>
    <t>TA</t>
  </si>
  <si>
    <t>TC</t>
  </si>
  <si>
    <t>TD</t>
  </si>
  <si>
    <t>S/T 2</t>
  </si>
  <si>
    <r>
      <t>2</t>
    </r>
    <r>
      <rPr>
        <b/>
        <vertAlign val="superscript"/>
        <sz val="14"/>
        <color rgb="FF000000"/>
        <rFont val="Agency FB"/>
        <family val="2"/>
      </rPr>
      <t>ème</t>
    </r>
    <r>
      <rPr>
        <b/>
        <sz val="14"/>
        <color rgb="FF000000"/>
        <rFont val="Agency FB"/>
        <family val="2"/>
      </rPr>
      <t xml:space="preserve"> trimestre</t>
    </r>
  </si>
  <si>
    <t>Nom et prénoms</t>
  </si>
  <si>
    <t>1-ETABLISSEMENT</t>
  </si>
  <si>
    <t>ETABLISSEMENT</t>
  </si>
  <si>
    <t>DATE DE CREATION</t>
  </si>
  <si>
    <t>ADRESSE POSTALE</t>
  </si>
  <si>
    <t>ADRESSE TELEPHONIQUE</t>
  </si>
  <si>
    <t>ADRESSE ELECTRONIQUE</t>
  </si>
  <si>
    <t>2- CHEF D’ETABLISSEMENT</t>
  </si>
  <si>
    <t>Nom et prénoms </t>
  </si>
  <si>
    <t>Discipline </t>
  </si>
  <si>
    <t>Grade</t>
  </si>
  <si>
    <t>Tel. Bureau </t>
  </si>
  <si>
    <t>Tel domicile </t>
  </si>
  <si>
    <t>3-CENSEURS ou ADJOINTS AU CHEF D’ETABLISSEMENT</t>
  </si>
  <si>
    <t>4-INSPECTEURS   D’EDUCATION</t>
  </si>
  <si>
    <t>5-INSPECTEURS D’ORIENTATION</t>
  </si>
  <si>
    <t>6- EDUCATEURS</t>
  </si>
  <si>
    <t xml:space="preserve">7-INTENDANT ou ECONOME </t>
  </si>
  <si>
    <t>Type de salles</t>
  </si>
  <si>
    <t>Salles de classes ordinaires</t>
  </si>
  <si>
    <t>Salles de classes spécialisées</t>
  </si>
  <si>
    <t>Autres types salles</t>
  </si>
  <si>
    <t>Total Général des salles</t>
  </si>
  <si>
    <t>S V T</t>
  </si>
  <si>
    <t>H G</t>
  </si>
  <si>
    <t>LV</t>
  </si>
  <si>
    <t>Autres salles spécialisées</t>
  </si>
  <si>
    <t>Total salles spécialisées</t>
  </si>
  <si>
    <t>Existant</t>
  </si>
  <si>
    <t>Besoin</t>
  </si>
  <si>
    <t>Genre                                       Statut</t>
  </si>
  <si>
    <t>Garçons + Filles</t>
  </si>
  <si>
    <t>Internes</t>
  </si>
  <si>
    <t>½ Pensionnaires</t>
  </si>
  <si>
    <t>Externes</t>
  </si>
  <si>
    <t>ETAT</t>
  </si>
  <si>
    <t>Existant (oui ou non)</t>
  </si>
  <si>
    <t>Fonctionne ( oui ou non)</t>
  </si>
  <si>
    <t>Observation</t>
  </si>
  <si>
    <t>Infirmerie</t>
  </si>
  <si>
    <t>Bibliothèque</t>
  </si>
  <si>
    <t>Foyer</t>
  </si>
  <si>
    <t>Préeau</t>
  </si>
  <si>
    <t>Coopérative</t>
  </si>
  <si>
    <t>Théâtre</t>
  </si>
  <si>
    <t xml:space="preserve">Théatre </t>
  </si>
  <si>
    <t>Dance</t>
  </si>
  <si>
    <t>Chorale</t>
  </si>
  <si>
    <t>Club</t>
  </si>
  <si>
    <t>Nombre de membres</t>
  </si>
  <si>
    <t>Responsable</t>
  </si>
  <si>
    <t>Contacts</t>
  </si>
  <si>
    <t xml:space="preserve">6e </t>
  </si>
  <si>
    <t xml:space="preserve">5e </t>
  </si>
  <si>
    <t xml:space="preserve">4e </t>
  </si>
  <si>
    <t xml:space="preserve">3e </t>
  </si>
  <si>
    <t>Double vacation (oui ou non)</t>
  </si>
  <si>
    <t>Nombre de classes Physiques</t>
  </si>
  <si>
    <t>Nombre de classes Pédagogiques</t>
  </si>
  <si>
    <t>Classes</t>
  </si>
  <si>
    <t>TOTAL  1er Cycle</t>
  </si>
  <si>
    <t>Cycle</t>
  </si>
  <si>
    <t>TOTAL 2 ème Cycle</t>
  </si>
  <si>
    <t>Total général</t>
  </si>
  <si>
    <t>2ème langue</t>
  </si>
  <si>
    <t>All</t>
  </si>
  <si>
    <t>Esp</t>
  </si>
  <si>
    <t>Nombre de classes</t>
  </si>
  <si>
    <t>Nombre d’élèves</t>
  </si>
  <si>
    <t>1-Premier cycle</t>
  </si>
  <si>
    <t xml:space="preserve">6ème </t>
  </si>
  <si>
    <t xml:space="preserve">5ème </t>
  </si>
  <si>
    <t xml:space="preserve">4ème </t>
  </si>
  <si>
    <t xml:space="preserve">3ème </t>
  </si>
  <si>
    <t>Total 1er Cycle</t>
  </si>
  <si>
    <t>Nombre de classes *</t>
  </si>
  <si>
    <t>Nombre d’élèves y   compris les redoublants</t>
  </si>
  <si>
    <t>Nombre d’élèves  Redoublants</t>
  </si>
  <si>
    <t>Total 2nd Cycle</t>
  </si>
  <si>
    <t>Total 1er + 2nd Cycle</t>
  </si>
  <si>
    <t>2-Second  cycle</t>
  </si>
  <si>
    <t>Seconde</t>
  </si>
  <si>
    <t>Première</t>
  </si>
  <si>
    <t>Terminale</t>
  </si>
  <si>
    <t>A</t>
  </si>
  <si>
    <t>C</t>
  </si>
  <si>
    <t>Total seconde</t>
  </si>
  <si>
    <t>D</t>
  </si>
  <si>
    <t>Total Prémière</t>
  </si>
  <si>
    <t>Total Terminale</t>
  </si>
  <si>
    <t>IVOIRIENS</t>
  </si>
  <si>
    <t>ETRANGERS AFRICAINS</t>
  </si>
  <si>
    <t>ETRANGERS NON AFRICAINS</t>
  </si>
  <si>
    <t>NOMBRE TOTAL D’ELEVES</t>
  </si>
  <si>
    <t>Total 1er cycle</t>
  </si>
  <si>
    <t>Tles C</t>
  </si>
  <si>
    <t>Tles D</t>
  </si>
  <si>
    <t>SIXIEME</t>
  </si>
  <si>
    <t>SECONDE A</t>
  </si>
  <si>
    <t>SECONDE C</t>
  </si>
  <si>
    <t>TOTAL SECONDE A+C</t>
  </si>
  <si>
    <t>GENRE</t>
  </si>
  <si>
    <t>EFFECTIF</t>
  </si>
  <si>
    <t>Candidats</t>
  </si>
  <si>
    <t>CANDIDATSADMIS</t>
  </si>
  <si>
    <t>% ADMIS</t>
  </si>
  <si>
    <t>Nationalite</t>
  </si>
  <si>
    <t>ETRANGERS</t>
  </si>
  <si>
    <t>Total Inscrits</t>
  </si>
  <si>
    <t>Total Présents</t>
  </si>
  <si>
    <t>Total Admis</t>
  </si>
  <si>
    <t>% Total Admis</t>
  </si>
  <si>
    <t xml:space="preserve">BEPC </t>
  </si>
  <si>
    <t xml:space="preserve">BAC A2 </t>
  </si>
  <si>
    <t xml:space="preserve">BAC C </t>
  </si>
  <si>
    <t xml:space="preserve">BAC D </t>
  </si>
  <si>
    <t xml:space="preserve">BAC    toutes séries </t>
  </si>
  <si>
    <t>SECONDES</t>
  </si>
  <si>
    <t>PREMIERES</t>
  </si>
  <si>
    <t>TERMINALE</t>
  </si>
  <si>
    <t>Années Scolaire</t>
  </si>
  <si>
    <t>ANNEE SCOLAIRE PRECEDANTE</t>
  </si>
  <si>
    <t>Effectifs</t>
  </si>
  <si>
    <t>Eff. Par Classe</t>
  </si>
  <si>
    <t>ANNE SCOLAIRE EN COURS</t>
  </si>
  <si>
    <t>Eff par Classe</t>
  </si>
  <si>
    <t>Ecart</t>
  </si>
  <si>
    <t>CYCLE</t>
  </si>
  <si>
    <t xml:space="preserve">Existants </t>
  </si>
  <si>
    <t>HOMME</t>
  </si>
  <si>
    <t>FEMME</t>
  </si>
  <si>
    <t>FONCTION</t>
  </si>
  <si>
    <t>EXISTANT NOMBRE</t>
  </si>
  <si>
    <t>BESOIN NOMBRE</t>
  </si>
  <si>
    <t>FEMMES</t>
  </si>
  <si>
    <t xml:space="preserve">Nombre de CE  </t>
  </si>
  <si>
    <t>Nombre de ACE</t>
  </si>
  <si>
    <t>Inspecteurs d’éducation</t>
  </si>
  <si>
    <t>Inspecteurs d’Orientation</t>
  </si>
  <si>
    <t>Conseiller Vie scolaire</t>
  </si>
  <si>
    <t>Educateurs</t>
  </si>
  <si>
    <t>Infirmier D.E</t>
  </si>
  <si>
    <t>Aide Soignantes</t>
  </si>
  <si>
    <t>Informaticien</t>
  </si>
  <si>
    <t>Nombre comptables</t>
  </si>
  <si>
    <t>Bibliothecaire</t>
  </si>
  <si>
    <t>Table banc</t>
  </si>
  <si>
    <t>Point d'eau Potable</t>
  </si>
  <si>
    <t>Clôture</t>
  </si>
  <si>
    <t>Internat</t>
  </si>
  <si>
    <t>Cantine</t>
  </si>
  <si>
    <t>Bloc Sanitaire</t>
  </si>
  <si>
    <t>Installations Sportives</t>
  </si>
  <si>
    <t>Existants ( Nombre)</t>
  </si>
  <si>
    <t>Besoin (Nombre)</t>
  </si>
  <si>
    <t xml:space="preserve">Nombre de salles </t>
  </si>
  <si>
    <t xml:space="preserve"> Etat des salles</t>
  </si>
  <si>
    <t>Salles équipées</t>
  </si>
  <si>
    <t>Oui</t>
  </si>
  <si>
    <t>Non</t>
  </si>
  <si>
    <t>Laboratoires de sciences physiques</t>
  </si>
  <si>
    <t>Laboratoires des sciences de la vie et de la terre</t>
  </si>
  <si>
    <t>Nombre d bâtiments</t>
  </si>
  <si>
    <t>Nombre de salles</t>
  </si>
  <si>
    <t>Etat des salles</t>
  </si>
  <si>
    <t>Bon</t>
  </si>
  <si>
    <t>Acceptable</t>
  </si>
  <si>
    <t>Mauvais</t>
  </si>
  <si>
    <t>Blocs sanitaires</t>
  </si>
  <si>
    <t>Réfectoire</t>
  </si>
  <si>
    <t>Dortoirs</t>
  </si>
  <si>
    <t>Cuisine</t>
  </si>
  <si>
    <t>1  Nombre de classes par niveau (pyramide)</t>
  </si>
  <si>
    <t>PREMIER  CYCLE</t>
  </si>
  <si>
    <t>SECOND  CYCLE</t>
  </si>
  <si>
    <t>S/Total</t>
  </si>
  <si>
    <t>2ndA</t>
  </si>
  <si>
    <t>2ndC</t>
  </si>
  <si>
    <t>Général</t>
  </si>
  <si>
    <t>Nombre de classes à double vacation</t>
  </si>
  <si>
    <t>2  Effectifs élèves</t>
  </si>
  <si>
    <t>Attendus</t>
  </si>
  <si>
    <t>Présents</t>
  </si>
  <si>
    <t>Pourcentage</t>
  </si>
  <si>
    <t>3   effectifs enseignants</t>
  </si>
  <si>
    <t>Math</t>
  </si>
  <si>
    <t>S P</t>
  </si>
  <si>
    <t>FR</t>
  </si>
  <si>
    <t>H/G</t>
  </si>
  <si>
    <t>MUS</t>
  </si>
  <si>
    <t>AP</t>
  </si>
  <si>
    <t>% présents</t>
  </si>
  <si>
    <t>Besoins 1re cycle</t>
  </si>
  <si>
    <t>Besoins 2nd cycle</t>
  </si>
  <si>
    <t>4  Effectif personnel administratif et d’encadrement</t>
  </si>
  <si>
    <t>PERSONNELS</t>
  </si>
  <si>
    <t>Chef d’Etablissement</t>
  </si>
  <si>
    <t>Adjoint au C.E. ou Censeur</t>
  </si>
  <si>
    <t>Intendant</t>
  </si>
  <si>
    <t>Conseiller d’éducation</t>
  </si>
  <si>
    <t>Conseiller d’orientation</t>
  </si>
  <si>
    <t>Educateur</t>
  </si>
  <si>
    <t>Secrétaire</t>
  </si>
  <si>
    <t>Infirmier</t>
  </si>
  <si>
    <t>%présents</t>
  </si>
  <si>
    <t>5  Effectif personnels techniquels et  d'entretien</t>
  </si>
  <si>
    <t>secrétaire</t>
  </si>
  <si>
    <t>laboratin</t>
  </si>
  <si>
    <t>reprographe</t>
  </si>
  <si>
    <t>infirmier</t>
  </si>
  <si>
    <t>Manœuvre</t>
  </si>
  <si>
    <t>Archiviste</t>
  </si>
  <si>
    <t>Gardien</t>
  </si>
  <si>
    <t xml:space="preserve">OBSERVATIONS   </t>
  </si>
  <si>
    <t>COLLER ICI</t>
  </si>
  <si>
    <t>1-REUNION  DE  RENTREE</t>
  </si>
  <si>
    <t>DATE DE LA REUNION</t>
  </si>
  <si>
    <t>ORGANISATEUR</t>
  </si>
  <si>
    <t>LIEU</t>
  </si>
  <si>
    <t xml:space="preserve">      2- Documents pédagogiques</t>
  </si>
  <si>
    <t xml:space="preserve">3-MISE EN PLACE ET FONCTIONNEMENT DES UNITES PEDAGOGIQUES(UP) </t>
  </si>
  <si>
    <t>a) Mise en place : Liste des Animateurs des Unités Pédagogiques (UP)</t>
  </si>
  <si>
    <t>U P N°</t>
  </si>
  <si>
    <t>ETABLISSEMENT RESPONSABLE</t>
  </si>
  <si>
    <t>PROFESSEUR   ANIMATEUR D’UP</t>
  </si>
  <si>
    <t>Etablissement</t>
  </si>
  <si>
    <t>b) Fonctionnement : Activités des Unités Pédagogiques(UP)</t>
  </si>
  <si>
    <t xml:space="preserve">   4– MISE EN PLACE ET FONCTIONNEMENT DES CONSEILS D’ENSEIGNEMENT (C.E)</t>
  </si>
  <si>
    <t>a)Mise en place :Liste des Responsables des Conseils d’Enseignement(C E)</t>
  </si>
  <si>
    <t>RESPONSABLE (NOM ET PRENOMS)</t>
  </si>
  <si>
    <t>EMPLOI</t>
  </si>
  <si>
    <t>CONTACT</t>
  </si>
  <si>
    <t xml:space="preserve">    b) Fonctionnement : Activités des Conseils d’Enseignement (C.E)</t>
  </si>
  <si>
    <t xml:space="preserve">    5–VISITES DE  CLASSES  </t>
  </si>
  <si>
    <t>TL  GL</t>
  </si>
  <si>
    <t>NOMBRE DE CLASSES</t>
  </si>
  <si>
    <t>Total 2nd cycle</t>
  </si>
  <si>
    <t>TOTAL ETABLISSEMENT</t>
  </si>
  <si>
    <t xml:space="preserve"> Nombre de classes Pédagogiques</t>
  </si>
  <si>
    <t>COLLER D'ICI</t>
  </si>
  <si>
    <t>1er trimestre</t>
  </si>
  <si>
    <t xml:space="preserve">        1 – TABLEAUX STATISTIQUES DES RESULTATS SCOLAIRES PAR CLASSE DU PREMIER TRIMESTRE</t>
  </si>
  <si>
    <t>M ou F</t>
  </si>
  <si>
    <t>BOURSIER=</t>
  </si>
  <si>
    <t>DEMI BOURSIER=</t>
  </si>
  <si>
    <t xml:space="preserve">LE GENRE = </t>
  </si>
  <si>
    <t>LORS DU REMPLISSAGE, ECRIRE LES CLASSES, LES BOURSIERS OU  DEMIS BOURSIERS, LE GENRE SUIVANT LE MODELE EN JAUNE</t>
  </si>
  <si>
    <t>ATTENTION !!</t>
  </si>
  <si>
    <t>CONSIGNES !!!!!</t>
  </si>
  <si>
    <t>Saisir que dans les cellules blanches,  n'y apporter aucune modification au fichier et pas de copier coller !!</t>
  </si>
  <si>
    <r>
      <rPr>
        <b/>
        <sz val="14"/>
        <color rgb="FFFF0000"/>
        <rFont val="Times New Roman"/>
        <family val="1"/>
      </rPr>
      <t>REFERENCE</t>
    </r>
    <r>
      <rPr>
        <b/>
        <sz val="14"/>
        <color theme="1"/>
        <rFont val="Times New Roman"/>
        <family val="1"/>
      </rPr>
      <t xml:space="preserve"> EFFECTIF PYRAMIDE</t>
    </r>
  </si>
  <si>
    <r>
      <rPr>
        <b/>
        <sz val="14"/>
        <color rgb="FFFF0000"/>
        <rFont val="Times New Roman"/>
        <family val="1"/>
      </rPr>
      <t>CRITERE DE REUSSITE</t>
    </r>
    <r>
      <rPr>
        <b/>
        <sz val="14"/>
        <color theme="1"/>
        <rFont val="Times New Roman"/>
        <family val="1"/>
      </rPr>
      <t xml:space="preserve"> DU REMPLISSAGE</t>
    </r>
  </si>
  <si>
    <r>
      <t>Elèves concernés</t>
    </r>
    <r>
      <rPr>
        <b/>
        <sz val="14"/>
        <color rgb="FFFF0000"/>
        <rFont val="Calibri"/>
        <family val="2"/>
      </rPr>
      <t>(Nom et Prénoms)</t>
    </r>
  </si>
  <si>
    <r>
      <t>C -</t>
    </r>
    <r>
      <rPr>
        <b/>
        <u/>
        <sz val="14"/>
        <color theme="1"/>
        <rFont val="Times New Roman"/>
        <family val="1"/>
      </rPr>
      <t>ACTIVITES  PARA-SCOLAIRES</t>
    </r>
  </si>
  <si>
    <r>
      <t>6</t>
    </r>
    <r>
      <rPr>
        <b/>
        <vertAlign val="superscript"/>
        <sz val="14"/>
        <color theme="1"/>
        <rFont val="Times New Roman"/>
        <family val="1"/>
      </rPr>
      <t>ème</t>
    </r>
  </si>
  <si>
    <r>
      <t>5</t>
    </r>
    <r>
      <rPr>
        <b/>
        <vertAlign val="superscript"/>
        <sz val="14"/>
        <color theme="1"/>
        <rFont val="Times New Roman"/>
        <family val="1"/>
      </rPr>
      <t>ème</t>
    </r>
  </si>
  <si>
    <r>
      <t>4</t>
    </r>
    <r>
      <rPr>
        <b/>
        <vertAlign val="superscript"/>
        <sz val="14"/>
        <color theme="1"/>
        <rFont val="Times New Roman"/>
        <family val="1"/>
      </rPr>
      <t>ème</t>
    </r>
  </si>
  <si>
    <r>
      <t>3</t>
    </r>
    <r>
      <rPr>
        <b/>
        <vertAlign val="superscript"/>
        <sz val="14"/>
        <color theme="1"/>
        <rFont val="Times New Roman"/>
        <family val="1"/>
      </rPr>
      <t>ème</t>
    </r>
  </si>
  <si>
    <r>
      <t>2</t>
    </r>
    <r>
      <rPr>
        <b/>
        <vertAlign val="superscript"/>
        <sz val="14"/>
        <color theme="1"/>
        <rFont val="Times New Roman"/>
        <family val="1"/>
      </rPr>
      <t>e</t>
    </r>
    <r>
      <rPr>
        <b/>
        <sz val="14"/>
        <color theme="1"/>
        <rFont val="Times New Roman"/>
        <family val="1"/>
      </rPr>
      <t>A</t>
    </r>
  </si>
  <si>
    <r>
      <t>2</t>
    </r>
    <r>
      <rPr>
        <b/>
        <vertAlign val="superscript"/>
        <sz val="14"/>
        <color theme="1"/>
        <rFont val="Times New Roman"/>
        <family val="1"/>
      </rPr>
      <t>e</t>
    </r>
    <r>
      <rPr>
        <b/>
        <sz val="14"/>
        <color theme="1"/>
        <rFont val="Times New Roman"/>
        <family val="1"/>
      </rPr>
      <t>C</t>
    </r>
  </si>
  <si>
    <r>
      <t>1</t>
    </r>
    <r>
      <rPr>
        <b/>
        <vertAlign val="superscript"/>
        <sz val="14"/>
        <color theme="1"/>
        <rFont val="Times New Roman"/>
        <family val="1"/>
      </rPr>
      <t>ère</t>
    </r>
    <r>
      <rPr>
        <b/>
        <sz val="14"/>
        <color theme="1"/>
        <rFont val="Times New Roman"/>
        <family val="1"/>
      </rPr>
      <t>A</t>
    </r>
  </si>
  <si>
    <r>
      <t>1</t>
    </r>
    <r>
      <rPr>
        <b/>
        <vertAlign val="superscript"/>
        <sz val="14"/>
        <color theme="1"/>
        <rFont val="Times New Roman"/>
        <family val="1"/>
      </rPr>
      <t>ère</t>
    </r>
    <r>
      <rPr>
        <b/>
        <sz val="14"/>
        <color theme="1"/>
        <rFont val="Times New Roman"/>
        <family val="1"/>
      </rPr>
      <t>C</t>
    </r>
  </si>
  <si>
    <r>
      <t>1</t>
    </r>
    <r>
      <rPr>
        <b/>
        <vertAlign val="superscript"/>
        <sz val="14"/>
        <color theme="1"/>
        <rFont val="Times New Roman"/>
        <family val="1"/>
      </rPr>
      <t>ère</t>
    </r>
    <r>
      <rPr>
        <b/>
        <sz val="14"/>
        <color theme="1"/>
        <rFont val="Times New Roman"/>
        <family val="1"/>
      </rPr>
      <t>D</t>
    </r>
  </si>
  <si>
    <t>Elèves concernés(Nom et Prénoms)</t>
  </si>
  <si>
    <t>C-ACTIVITES  PARA-SCOLAIRES</t>
  </si>
  <si>
    <t>a-PERSONNEL ADMINISTRATIF ET D’ENCADREMENT</t>
  </si>
  <si>
    <t>CHAPITRE IV: LES PERSONNELS</t>
  </si>
  <si>
    <t>1-LISTE DU PERSONNEL ADMINISTRATIF ET D’ENCADREMENT ( Regrouper les noms par fonction )</t>
  </si>
  <si>
    <t xml:space="preserve">   2-ETAT ET BESOINS EN PERSONNEL ADMINISTRATIF ET D’ENCADREMENT  </t>
  </si>
  <si>
    <t xml:space="preserve">  3– STATISTIQUE DES ELEVES EN SITUATION D’ADMISSION, DE REDOUBLEMENT ET D'EXCLUSION</t>
  </si>
  <si>
    <r>
      <t>1</t>
    </r>
    <r>
      <rPr>
        <b/>
        <vertAlign val="superscript"/>
        <sz val="14"/>
        <color rgb="FF000000"/>
        <rFont val="Calibri"/>
        <family val="2"/>
        <scheme val="minor"/>
      </rPr>
      <t>er</t>
    </r>
    <r>
      <rPr>
        <b/>
        <sz val="14"/>
        <color rgb="FF000000"/>
        <rFont val="Calibri"/>
        <family val="2"/>
        <scheme val="minor"/>
      </rPr>
      <t xml:space="preserve"> trimestre</t>
    </r>
  </si>
  <si>
    <t>T.G</t>
  </si>
  <si>
    <t>NON REDOUBLANTS</t>
  </si>
  <si>
    <t>REDOUBLANTS</t>
  </si>
  <si>
    <t>CONTRÔLE  3</t>
  </si>
  <si>
    <t>ETAT DU REMPLISSAGE</t>
  </si>
  <si>
    <r>
      <rPr>
        <b/>
        <sz val="12"/>
        <color rgb="FFFF0000"/>
        <rFont val="Calibri"/>
        <family val="2"/>
      </rPr>
      <t>CONTRÔLE 2</t>
    </r>
    <r>
      <rPr>
        <b/>
        <sz val="9"/>
        <color rgb="FFFF0000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REPART. PAR ANNEE</t>
    </r>
    <r>
      <rPr>
        <b/>
        <sz val="9"/>
        <rFont val="Calibri"/>
        <family val="2"/>
      </rPr>
      <t xml:space="preserve"> DE NAIS….....</t>
    </r>
  </si>
  <si>
    <r>
      <rPr>
        <b/>
        <sz val="12"/>
        <color rgb="FFFF0000"/>
        <rFont val="Calibri"/>
        <family val="2"/>
      </rPr>
      <t>CONTRÔLE 3</t>
    </r>
    <r>
      <rPr>
        <b/>
        <sz val="11"/>
        <color rgb="FFFF0000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EFFECTIF PAR APPROCHE G</t>
    </r>
    <r>
      <rPr>
        <b/>
        <sz val="11"/>
        <rFont val="Calibri"/>
        <family val="2"/>
      </rPr>
      <t>ENRE</t>
    </r>
  </si>
  <si>
    <r>
      <rPr>
        <b/>
        <sz val="12"/>
        <color rgb="FFFF0000"/>
        <rFont val="Calibri"/>
        <family val="2"/>
      </rPr>
      <t>CONTRÔLE 1</t>
    </r>
    <r>
      <rPr>
        <b/>
        <sz val="9"/>
        <color rgb="FFFF0000"/>
        <rFont val="Calibri"/>
        <family val="2"/>
      </rPr>
      <t xml:space="preserve"> </t>
    </r>
    <r>
      <rPr>
        <b/>
        <sz val="9"/>
        <color theme="1"/>
        <rFont val="Calibri"/>
        <family val="2"/>
      </rPr>
      <t>STATISTIQUE D'ADMISSION …..........</t>
    </r>
  </si>
  <si>
    <t>NOM PRENOMS</t>
  </si>
  <si>
    <t>MATRICULE</t>
  </si>
  <si>
    <t>DATE DE NAISSANCE</t>
  </si>
  <si>
    <t>ANNEE DE NAISSANCE</t>
  </si>
  <si>
    <t>LANGUE VIVANTE 2</t>
  </si>
  <si>
    <r>
      <t>TOTAL</t>
    </r>
    <r>
      <rPr>
        <b/>
        <sz val="14"/>
        <color rgb="FFFF0000"/>
        <rFont val="Times New Roman"/>
        <family val="1"/>
      </rPr>
      <t xml:space="preserve"> (Saisi  Etablissement)</t>
    </r>
  </si>
  <si>
    <r>
      <t xml:space="preserve">REFERENCE </t>
    </r>
    <r>
      <rPr>
        <b/>
        <sz val="14"/>
        <color rgb="FFFF0000"/>
        <rFont val="Times New Roman"/>
        <family val="1"/>
      </rPr>
      <t>(Effectif pyramide )</t>
    </r>
  </si>
  <si>
    <t>Clubs - associations - Coopératives - Sport</t>
  </si>
  <si>
    <t>le</t>
  </si>
  <si>
    <t>Fait au</t>
  </si>
  <si>
    <r>
      <t xml:space="preserve">Appréciation générale sur la tenue des documents pédagogiques </t>
    </r>
    <r>
      <rPr>
        <b/>
        <sz val="16"/>
        <color rgb="FFFF0000"/>
        <rFont val="Palatino Linotype"/>
        <family val="1"/>
      </rPr>
      <t xml:space="preserve"> </t>
    </r>
  </si>
  <si>
    <r>
      <t>Existe: "</t>
    </r>
    <r>
      <rPr>
        <b/>
        <sz val="16"/>
        <color theme="1"/>
        <rFont val="Calibri"/>
        <family val="2"/>
      </rPr>
      <t>OUI</t>
    </r>
    <r>
      <rPr>
        <sz val="16"/>
        <color theme="1"/>
        <rFont val="Calibri"/>
        <family val="2"/>
      </rPr>
      <t xml:space="preserve">" ou " </t>
    </r>
    <r>
      <rPr>
        <b/>
        <sz val="16"/>
        <color theme="1"/>
        <rFont val="Calibri"/>
        <family val="2"/>
      </rPr>
      <t>NON</t>
    </r>
    <r>
      <rPr>
        <sz val="16"/>
        <color theme="1"/>
        <rFont val="Calibri"/>
        <family val="2"/>
      </rPr>
      <t xml:space="preserve"> "</t>
    </r>
  </si>
  <si>
    <r>
      <t>sur le remplissage (</t>
    </r>
    <r>
      <rPr>
        <b/>
        <sz val="16"/>
        <color theme="1"/>
        <rFont val="Calibri"/>
        <family val="2"/>
      </rPr>
      <t>Bien</t>
    </r>
    <r>
      <rPr>
        <sz val="16"/>
        <color theme="1"/>
        <rFont val="Calibri"/>
        <family val="2"/>
      </rPr>
      <t xml:space="preserve"> ou </t>
    </r>
    <r>
      <rPr>
        <b/>
        <sz val="16"/>
        <color theme="1"/>
        <rFont val="Calibri"/>
        <family val="2"/>
      </rPr>
      <t>Mal</t>
    </r>
    <r>
      <rPr>
        <sz val="16"/>
        <color theme="1"/>
        <rFont val="Calibri"/>
        <family val="2"/>
      </rPr>
      <t xml:space="preserve"> )</t>
    </r>
  </si>
  <si>
    <t xml:space="preserve">b) Conseillers  Pédagogiques :   </t>
  </si>
  <si>
    <t xml:space="preserve">6- FORMATIONS: </t>
  </si>
  <si>
    <r>
      <t xml:space="preserve">◄ </t>
    </r>
    <r>
      <rPr>
        <b/>
        <i/>
        <sz val="14"/>
        <color theme="1"/>
        <rFont val="Times New Roman"/>
        <family val="1"/>
      </rPr>
      <t>CHAPITRE  II : EFFECTIFS ET PYRAMIDES</t>
    </r>
  </si>
  <si>
    <r>
      <t>A- </t>
    </r>
    <r>
      <rPr>
        <b/>
        <sz val="14"/>
        <color theme="1"/>
        <rFont val="Times New Roman"/>
        <family val="1"/>
      </rPr>
      <t>FONCTIONNEMENT DU CONSEIL INTERIEUR</t>
    </r>
  </si>
  <si>
    <t>B- FONCTIONNEMENT DU CONSEIL  DE DISCIPLINE</t>
  </si>
  <si>
    <t>1-CAS D’ABANDONS</t>
  </si>
  <si>
    <t xml:space="preserve">2-ENCADREMENT PSYCHO SOCIAL </t>
  </si>
  <si>
    <t>4- CAS DE MALADIES</t>
  </si>
  <si>
    <t>5-CAS DE DECES</t>
  </si>
  <si>
    <r>
      <t>1-</t>
    </r>
    <r>
      <rPr>
        <b/>
        <sz val="16"/>
        <color theme="1"/>
        <rFont val="Times New Roman"/>
        <family val="1"/>
      </rPr>
      <t>ETAT ET BESOINS EN PERSONNEL ENSEIGNANT</t>
    </r>
  </si>
  <si>
    <r>
      <t>2-</t>
    </r>
    <r>
      <rPr>
        <b/>
        <sz val="16"/>
        <color theme="1"/>
        <rFont val="Times New Roman"/>
        <family val="1"/>
      </rPr>
      <t>ETAT ET BESOINS EN PERSONNEL DE SERVICES</t>
    </r>
  </si>
  <si>
    <r>
      <t>2-</t>
    </r>
    <r>
      <rPr>
        <b/>
        <sz val="16"/>
        <color theme="1"/>
        <rFont val="Times New Roman"/>
        <family val="1"/>
      </rPr>
      <t>ETAT DES INSTALLATIONS SPORTIVES</t>
    </r>
  </si>
  <si>
    <r>
      <t>c-</t>
    </r>
    <r>
      <rPr>
        <b/>
        <sz val="16"/>
        <color theme="1"/>
        <rFont val="Times New Roman"/>
        <family val="1"/>
      </rPr>
      <t xml:space="preserve">Appareils Informatiques et accessoires </t>
    </r>
  </si>
  <si>
    <r>
      <t xml:space="preserve">b)    </t>
    </r>
    <r>
      <rPr>
        <b/>
        <sz val="14"/>
        <color theme="1"/>
        <rFont val="Times New Roman"/>
        <family val="1"/>
      </rPr>
      <t>Etat d’exécution  des  fonds  COGES</t>
    </r>
  </si>
  <si>
    <r>
      <t xml:space="preserve">C)   </t>
    </r>
    <r>
      <rPr>
        <b/>
        <sz val="14"/>
        <color theme="1"/>
        <rFont val="Times New Roman"/>
        <family val="1"/>
      </rPr>
      <t>ETAT  D’EXECUTION  DES  BUDGETS</t>
    </r>
  </si>
  <si>
    <t xml:space="preserve">4- FORMATIONS: </t>
  </si>
  <si>
    <t>1-RESULTATS SCOLAIRES DE FIN DE TROISIEME TRIMETRE</t>
  </si>
  <si>
    <t xml:space="preserve">        a) Tableau statistique des résultats scolaires par classe</t>
  </si>
  <si>
    <t>2-RESULTATS SCOLAIRES DE FIN DE FIN D'ANNEE</t>
  </si>
  <si>
    <r>
      <t>2-a) Effectifs et Pyramides par approche genre (</t>
    </r>
    <r>
      <rPr>
        <b/>
        <sz val="14"/>
        <color rgb="FFFF0000"/>
        <rFont val="Calibri"/>
        <family val="2"/>
      </rPr>
      <t xml:space="preserve">Année scolaire en cours </t>
    </r>
    <r>
      <rPr>
        <b/>
        <sz val="14"/>
        <color rgb="FF000000"/>
        <rFont val="Calibri"/>
        <family val="2"/>
      </rPr>
      <t>)</t>
    </r>
  </si>
  <si>
    <r>
      <t>3-</t>
    </r>
    <r>
      <rPr>
        <b/>
        <sz val="16"/>
        <color theme="1"/>
        <rFont val="Times New Roman"/>
        <family val="1"/>
      </rPr>
      <t xml:space="preserve">RECENSEMENT DU PATRIMOINE ET  BESOINS </t>
    </r>
  </si>
  <si>
    <r>
      <t>a-</t>
    </r>
    <r>
      <rPr>
        <b/>
        <sz val="16"/>
        <color theme="1"/>
        <rFont val="Times New Roman"/>
        <family val="1"/>
      </rPr>
      <t xml:space="preserve">Les mobiliers </t>
    </r>
  </si>
  <si>
    <r>
      <t>1-</t>
    </r>
    <r>
      <rPr>
        <b/>
        <sz val="16"/>
        <color theme="1"/>
        <rFont val="Times New Roman"/>
        <family val="1"/>
      </rPr>
      <t>FONCTIONNEMENT DU  COGES</t>
    </r>
  </si>
  <si>
    <r>
      <t>a) </t>
    </r>
    <r>
      <rPr>
        <b/>
        <sz val="16"/>
        <color theme="1"/>
        <rFont val="Times New Roman"/>
        <family val="1"/>
      </rPr>
      <t>Activités  du COGES</t>
    </r>
  </si>
  <si>
    <t xml:space="preserve">            LE CHEF D'ETABLISSEMENT</t>
  </si>
  <si>
    <t>ImpressionRapportTroisiemeTrimes</t>
  </si>
  <si>
    <t>ImpressionEnqueteRapide</t>
  </si>
  <si>
    <t>ImpressionRapportRapportRentree</t>
  </si>
  <si>
    <t>ImpressionRapportPremierTrimes</t>
  </si>
  <si>
    <t>ImpressionRapportDeuxiemTrimes</t>
  </si>
  <si>
    <t>NOMBRE</t>
  </si>
  <si>
    <t>OBSERVAT.</t>
  </si>
  <si>
    <t>Réunions d'UP</t>
  </si>
  <si>
    <t>Réunion des CE</t>
  </si>
  <si>
    <t>Harmonisation des supports de cours</t>
  </si>
  <si>
    <t>Harmonisation des progressions, des documents et manuels pédagogiques</t>
  </si>
  <si>
    <t>Harmonisation des progressions</t>
  </si>
  <si>
    <t>Encadrement des nouveaux ou stagiaires et des clubs</t>
  </si>
  <si>
    <t>Examens blancs, Concours</t>
  </si>
  <si>
    <t>Devoirs de niveaux</t>
  </si>
  <si>
    <t>Classes ouvertes et visites de classes</t>
  </si>
  <si>
    <t>Elaboration de cours et supports</t>
  </si>
  <si>
    <t>Elaboration des sujets d'examens</t>
  </si>
  <si>
    <t>Formations</t>
  </si>
  <si>
    <t>Elaboration de devoirs de niveaux</t>
  </si>
  <si>
    <t>Restitution d'atelier et CR</t>
  </si>
  <si>
    <t>Bilan d'activités</t>
  </si>
  <si>
    <t>Activités culturelles</t>
  </si>
  <si>
    <t>Corrections de devoirs</t>
  </si>
  <si>
    <t>Séance de rémédiation et de régularisation</t>
  </si>
  <si>
    <t>Action sociale</t>
  </si>
  <si>
    <r>
      <t xml:space="preserve"> </t>
    </r>
    <r>
      <rPr>
        <b/>
        <sz val="12"/>
        <color theme="1"/>
        <rFont val="Agency FB"/>
        <family val="2"/>
      </rPr>
      <t xml:space="preserve">TYPES D'ACTVITES REALISEES PAR LES UP                           </t>
    </r>
  </si>
  <si>
    <r>
      <t xml:space="preserve">    </t>
    </r>
    <r>
      <rPr>
        <b/>
        <sz val="12"/>
        <color theme="1"/>
        <rFont val="Agency FB"/>
        <family val="2"/>
      </rPr>
      <t>TYPES D'ACTVITES REALISEES PAR LES C E</t>
    </r>
  </si>
  <si>
    <t>Choix des supports de cours et mise en commun</t>
  </si>
  <si>
    <t>VIGILANCE !!!!!!!</t>
  </si>
  <si>
    <t>TYPES D'ACTVITES REALISEES PAR LES CONSEILS INTERIEURS</t>
  </si>
  <si>
    <t>Réunions</t>
  </si>
  <si>
    <t>Réunion bilan d'activités</t>
  </si>
  <si>
    <t>Mise en place de commissions</t>
  </si>
  <si>
    <t>Projets d'établissement</t>
  </si>
  <si>
    <t>Sécurisation de l'environnement</t>
  </si>
  <si>
    <t>Matrice d'action</t>
  </si>
  <si>
    <t>Conférences</t>
  </si>
  <si>
    <t>Activités particulières</t>
  </si>
  <si>
    <t xml:space="preserve">TYPES D'ACTVITES REALISEES PAR LES CONSEILS DE DISCIPLINE  </t>
  </si>
  <si>
    <t>Cas d'indiscipline</t>
  </si>
  <si>
    <t>Activités d'encouragement, de félicitation, de distinction</t>
  </si>
  <si>
    <t xml:space="preserve">   c - Recapitulatif chiffré du fonctionnement des Conseils Interieurs et et des Conseils de Discipline</t>
  </si>
  <si>
    <t xml:space="preserve">   c - Recapitulatif chiffré des Activites des  Unites Pedagogiques (UP) et des Conseils  d'Enseignement (CE )</t>
  </si>
  <si>
    <t>CHAPITRE  I : VIE PEDAGOGIQUE ET RESULTATS SCOLAIRES</t>
  </si>
  <si>
    <r>
      <t xml:space="preserve"> </t>
    </r>
    <r>
      <rPr>
        <b/>
        <sz val="16"/>
        <color theme="1"/>
        <rFont val="Agency FB"/>
        <family val="2"/>
      </rPr>
      <t xml:space="preserve">TYPES D'ACTVITES REALISEES PAR LES UP                           </t>
    </r>
  </si>
  <si>
    <r>
      <t xml:space="preserve">    </t>
    </r>
    <r>
      <rPr>
        <b/>
        <sz val="16"/>
        <color theme="1"/>
        <rFont val="Agency FB"/>
        <family val="2"/>
      </rPr>
      <t>TYPES D'ACTVITES REALISEES PAR LES C E</t>
    </r>
  </si>
  <si>
    <t xml:space="preserve">                         INTRODUCTION:</t>
  </si>
  <si>
    <r>
      <t>1-</t>
    </r>
    <r>
      <rPr>
        <b/>
        <sz val="16"/>
        <color theme="1"/>
        <rFont val="Times New Roman"/>
        <family val="1"/>
      </rPr>
      <t>ETAT DES  LOCAUX</t>
    </r>
  </si>
  <si>
    <t>EFFECTIF ELEVES Classés</t>
  </si>
  <si>
    <t>MOYENNE PAR NIVEAU</t>
  </si>
  <si>
    <t xml:space="preserve">        1 – TABLEAUX STATISTIQUES DES RESULTATS SCOLAIRES PAR NIVEAU DU PREMIER TRIMESTRE</t>
  </si>
  <si>
    <t xml:space="preserve">        a) Tableau statistique des résultats scolaires par niveau</t>
  </si>
  <si>
    <t xml:space="preserve">        1 – TABLEAUX STATISTIQUES DES RESULTATS SCOLAIRES PAR NIVEAU DU DEUXIEME TRIMESTRE</t>
  </si>
  <si>
    <r>
      <t xml:space="preserve">VOIR </t>
    </r>
    <r>
      <rPr>
        <b/>
        <sz val="14"/>
        <color rgb="FFFF0000"/>
        <rFont val="Calibri"/>
        <family val="2"/>
        <scheme val="minor"/>
      </rPr>
      <t>L524</t>
    </r>
    <r>
      <rPr>
        <b/>
        <sz val="14"/>
        <rFont val="Calibri"/>
        <family val="2"/>
        <scheme val="minor"/>
      </rPr>
      <t>C21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4"/>
        <color rgb="FF00B0F0"/>
        <rFont val="Calibri"/>
        <family val="2"/>
        <scheme val="minor"/>
      </rPr>
      <t>ou</t>
    </r>
    <r>
      <rPr>
        <b/>
        <sz val="14"/>
        <color theme="1"/>
        <rFont val="Calibri"/>
        <family val="2"/>
        <scheme val="minor"/>
      </rPr>
      <t xml:space="preserve"> U524 </t>
    </r>
    <r>
      <rPr>
        <b/>
        <sz val="14"/>
        <color rgb="FF00C057"/>
        <rFont val="Calibri"/>
        <family val="2"/>
        <scheme val="minor"/>
      </rPr>
      <t>Pour correction</t>
    </r>
  </si>
  <si>
    <t>EFFECTIF ELEVES NON Classés</t>
  </si>
  <si>
    <t>LIRE AIDE ICI !!!!</t>
  </si>
  <si>
    <t>LIRE AIDE ICI !!!!!!</t>
  </si>
  <si>
    <r>
      <t xml:space="preserve">NOMBRE TOTAL DE CAS DE DECES DU </t>
    </r>
    <r>
      <rPr>
        <b/>
        <sz val="12"/>
        <color rgb="FFFF0000"/>
        <rFont val="Calibri"/>
        <family val="2"/>
      </rPr>
      <t>1er trimestre=</t>
    </r>
  </si>
  <si>
    <r>
      <t xml:space="preserve">Prof bivalent en MATHS/TICE vu en MATHS, écrire: </t>
    </r>
    <r>
      <rPr>
        <b/>
        <sz val="12"/>
        <color rgb="FFFF0000"/>
        <rFont val="Calibri"/>
        <family val="2"/>
      </rPr>
      <t xml:space="preserve">MATHS/TICE(MATHS);     </t>
    </r>
    <r>
      <rPr>
        <b/>
        <sz val="12"/>
        <rFont val="Calibri"/>
        <family val="2"/>
      </rPr>
      <t xml:space="preserve">  Prof bivalent en MATHS/TICE vu en TICE, écrire: </t>
    </r>
    <r>
      <rPr>
        <b/>
        <sz val="12"/>
        <color rgb="FFFF0000"/>
        <rFont val="Calibri"/>
        <family val="2"/>
      </rPr>
      <t xml:space="preserve">MATHS/TICE(TICE) </t>
    </r>
    <r>
      <rPr>
        <b/>
        <sz val="12"/>
        <rFont val="Calibri"/>
        <family val="2"/>
      </rPr>
      <t xml:space="preserve">               Faire de même pour les autres cas</t>
    </r>
  </si>
  <si>
    <t xml:space="preserve">c) Inspecteurs disciplinaires  </t>
  </si>
  <si>
    <r>
      <rPr>
        <b/>
        <sz val="16"/>
        <color theme="1"/>
        <rFont val="Palatino Linotype"/>
        <family val="1"/>
      </rPr>
      <t>c</t>
    </r>
    <r>
      <rPr>
        <b/>
        <sz val="16"/>
        <color theme="1"/>
        <rFont val="Arial"/>
        <family val="2"/>
      </rPr>
      <t>) Inspecteurs disciplinaires</t>
    </r>
    <r>
      <rPr>
        <b/>
        <sz val="14"/>
        <color theme="1"/>
        <rFont val="Palatino Linotype"/>
        <family val="1"/>
      </rPr>
      <t xml:space="preserve"> </t>
    </r>
    <r>
      <rPr>
        <b/>
        <sz val="14"/>
        <color rgb="FFFF0000"/>
        <rFont val="Palatino Linotype"/>
        <family val="1"/>
      </rPr>
      <t xml:space="preserve"> </t>
    </r>
  </si>
  <si>
    <t>INSPECTEURS DISC.</t>
  </si>
  <si>
    <r>
      <t>6</t>
    </r>
    <r>
      <rPr>
        <b/>
        <vertAlign val="superscript"/>
        <sz val="12"/>
        <color theme="1"/>
        <rFont val="Times New Roman"/>
        <family val="1"/>
      </rPr>
      <t>ème</t>
    </r>
  </si>
  <si>
    <r>
      <t>5</t>
    </r>
    <r>
      <rPr>
        <b/>
        <vertAlign val="superscript"/>
        <sz val="12"/>
        <color theme="1"/>
        <rFont val="Times New Roman"/>
        <family val="1"/>
      </rPr>
      <t>ème</t>
    </r>
  </si>
  <si>
    <r>
      <t>4</t>
    </r>
    <r>
      <rPr>
        <b/>
        <vertAlign val="superscript"/>
        <sz val="12"/>
        <color theme="1"/>
        <rFont val="Times New Roman"/>
        <family val="1"/>
      </rPr>
      <t>ème</t>
    </r>
  </si>
  <si>
    <r>
      <t>3</t>
    </r>
    <r>
      <rPr>
        <b/>
        <vertAlign val="superscript"/>
        <sz val="12"/>
        <color theme="1"/>
        <rFont val="Times New Roman"/>
        <family val="1"/>
      </rPr>
      <t>ème</t>
    </r>
  </si>
  <si>
    <r>
      <t>2</t>
    </r>
    <r>
      <rPr>
        <b/>
        <vertAlign val="superscript"/>
        <sz val="12"/>
        <color theme="1"/>
        <rFont val="Times New Roman"/>
        <family val="1"/>
      </rPr>
      <t>e</t>
    </r>
    <r>
      <rPr>
        <b/>
        <sz val="12"/>
        <color theme="1"/>
        <rFont val="Times New Roman"/>
        <family val="1"/>
      </rPr>
      <t>A</t>
    </r>
  </si>
  <si>
    <r>
      <t>2</t>
    </r>
    <r>
      <rPr>
        <b/>
        <vertAlign val="superscript"/>
        <sz val="12"/>
        <color theme="1"/>
        <rFont val="Times New Roman"/>
        <family val="1"/>
      </rPr>
      <t>e</t>
    </r>
    <r>
      <rPr>
        <b/>
        <sz val="12"/>
        <color theme="1"/>
        <rFont val="Times New Roman"/>
        <family val="1"/>
      </rPr>
      <t>C</t>
    </r>
  </si>
  <si>
    <r>
      <t>1</t>
    </r>
    <r>
      <rPr>
        <b/>
        <vertAlign val="superscript"/>
        <sz val="12"/>
        <color theme="1"/>
        <rFont val="Times New Roman"/>
        <family val="1"/>
      </rPr>
      <t>ère</t>
    </r>
    <r>
      <rPr>
        <b/>
        <sz val="12"/>
        <color theme="1"/>
        <rFont val="Times New Roman"/>
        <family val="1"/>
      </rPr>
      <t>A</t>
    </r>
  </si>
  <si>
    <r>
      <t>1</t>
    </r>
    <r>
      <rPr>
        <b/>
        <vertAlign val="superscript"/>
        <sz val="12"/>
        <color theme="1"/>
        <rFont val="Times New Roman"/>
        <family val="1"/>
      </rPr>
      <t>ère</t>
    </r>
    <r>
      <rPr>
        <b/>
        <sz val="12"/>
        <color theme="1"/>
        <rFont val="Times New Roman"/>
        <family val="1"/>
      </rPr>
      <t>C</t>
    </r>
  </si>
  <si>
    <r>
      <t>1</t>
    </r>
    <r>
      <rPr>
        <b/>
        <vertAlign val="superscript"/>
        <sz val="12"/>
        <color theme="1"/>
        <rFont val="Times New Roman"/>
        <family val="1"/>
      </rPr>
      <t>ère</t>
    </r>
    <r>
      <rPr>
        <b/>
        <sz val="12"/>
        <color theme="1"/>
        <rFont val="Times New Roman"/>
        <family val="1"/>
      </rPr>
      <t>D</t>
    </r>
  </si>
  <si>
    <t>B-      FONCTIONNEMENT DU CONSEIL  DE DISCIPLINE</t>
  </si>
  <si>
    <t>Rappel 1er  trimestre: =</t>
  </si>
  <si>
    <r>
      <t>NOMBRE TOTAL DE CAS D'ABANDON DU 2</t>
    </r>
    <r>
      <rPr>
        <b/>
        <sz val="11"/>
        <color rgb="FFFF0000"/>
        <rFont val="Calibri"/>
        <family val="2"/>
      </rPr>
      <t>è trimestre;=</t>
    </r>
  </si>
  <si>
    <t>D - CAS SOCIAUX</t>
  </si>
  <si>
    <t>1-      CAS D’ABANDONS</t>
  </si>
  <si>
    <r>
      <t xml:space="preserve">NB: </t>
    </r>
    <r>
      <rPr>
        <b/>
        <sz val="16"/>
        <color rgb="FFFF0000"/>
        <rFont val="Times New Roman"/>
        <family val="1"/>
      </rPr>
      <t>Si un cas d'Abandon, d'Encadrement Psychosocial, de Grossesse, de Maladie ou de Décès a déjà été cité dans le rapport précédent, ne plus le répéter.</t>
    </r>
  </si>
  <si>
    <t>Rappel 1er trimestre: =</t>
  </si>
  <si>
    <r>
      <t>NOMBRE TOTAL DE CAS DE PSYCHO S DU 3è trime</t>
    </r>
    <r>
      <rPr>
        <b/>
        <sz val="11"/>
        <color rgb="FFFF0000"/>
        <rFont val="Calibri"/>
        <family val="2"/>
      </rPr>
      <t>stre;=</t>
    </r>
  </si>
  <si>
    <t>NOMBRE TOTAL DE CAS D'ABANDON =</t>
  </si>
  <si>
    <t>NOMBRE TOTAL DE CASPSYCHO S =</t>
  </si>
  <si>
    <r>
      <t>NOMBRE TOTAL DE CAS DE PSYCHO S DU 2</t>
    </r>
    <r>
      <rPr>
        <b/>
        <sz val="11"/>
        <color rgb="FFFF0000"/>
        <rFont val="Calibri"/>
        <family val="2"/>
      </rPr>
      <t>è trimestre;=</t>
    </r>
  </si>
  <si>
    <t xml:space="preserve">2-      ENCADREMENT PSYCHOSOCIAL </t>
  </si>
  <si>
    <r>
      <t>2-</t>
    </r>
    <r>
      <rPr>
        <b/>
        <sz val="12"/>
        <color theme="1"/>
        <rFont val="Times New Roman"/>
        <family val="1"/>
      </rPr>
      <t xml:space="preserve">ENCADREMENT PSYCHO SOCIAL </t>
    </r>
  </si>
  <si>
    <r>
      <t>3-</t>
    </r>
    <r>
      <rPr>
        <sz val="14"/>
        <color theme="1"/>
        <rFont val="Times New Roman"/>
        <family val="1"/>
      </rPr>
      <t>CAS DE GROSSESSES</t>
    </r>
  </si>
  <si>
    <t>3-CAS DE GROSSESSES</t>
  </si>
  <si>
    <r>
      <t xml:space="preserve">NOMBRE TOTAL DE CAS PSYCHO S. DU </t>
    </r>
    <r>
      <rPr>
        <b/>
        <sz val="11"/>
        <color rgb="FFFF0000"/>
        <rFont val="Calibri"/>
        <family val="2"/>
      </rPr>
      <t>1er trimestre =</t>
    </r>
  </si>
  <si>
    <r>
      <t>NOMBRE TOTAL DE CAS DE MALADIE DU 2</t>
    </r>
    <r>
      <rPr>
        <b/>
        <sz val="11"/>
        <color rgb="FFFF0000"/>
        <rFont val="Calibri"/>
        <family val="2"/>
      </rPr>
      <t>è trimestre;=</t>
    </r>
  </si>
  <si>
    <t>4-CAS DE MALADIES</t>
  </si>
  <si>
    <r>
      <t xml:space="preserve">NOMBRE TOTAL DE CAS DE DECES DU </t>
    </r>
    <r>
      <rPr>
        <b/>
        <sz val="11"/>
        <color rgb="FFFF0000"/>
        <rFont val="Calibri"/>
        <family val="2"/>
      </rPr>
      <t>2è trimestre;=</t>
    </r>
  </si>
  <si>
    <t>5 CAS DE DECES</t>
  </si>
  <si>
    <t xml:space="preserve"> TYPES D'ACTVITES PARA-SCOLAIRES REALISEES                            </t>
  </si>
  <si>
    <t>Activités socio-culturelles</t>
  </si>
  <si>
    <t>Activités sportives</t>
  </si>
  <si>
    <t>Activités environnementales</t>
  </si>
  <si>
    <t>Activités Coopératives</t>
  </si>
  <si>
    <t>Formation</t>
  </si>
  <si>
    <t>Sensibilisation</t>
  </si>
  <si>
    <t>Journée carrière</t>
  </si>
  <si>
    <t>Journée de prière</t>
  </si>
  <si>
    <t>a) Fonctionnement : Activités des Unités Pédagogiques(UP)</t>
  </si>
  <si>
    <r>
      <t xml:space="preserve">   c - </t>
    </r>
    <r>
      <rPr>
        <b/>
        <sz val="14"/>
        <color rgb="FFFF0000"/>
        <rFont val="Palatino Linotype"/>
        <family val="1"/>
      </rPr>
      <t>Récapitulatif chiffré des activités</t>
    </r>
    <r>
      <rPr>
        <b/>
        <sz val="14"/>
        <color theme="1"/>
        <rFont val="Palatino Linotype"/>
        <family val="1"/>
      </rPr>
      <t xml:space="preserve"> des Unités Pédagogiques (UP) et des Conseils  d'Enseignement (CE )</t>
    </r>
  </si>
  <si>
    <t>Ici il s'agit de faire le décompte  des activités des (UP) et des (CE) que vous avez citées  dans les deux tableaux précédents</t>
  </si>
  <si>
    <t>LORS DU REMPLISSAGE, ECRIRE LES DISCIPLINES SUIVANT LE MODELE DES CELLULES EN JAUNE ===&gt;</t>
  </si>
  <si>
    <r>
      <t xml:space="preserve">Vos </t>
    </r>
    <r>
      <rPr>
        <b/>
        <sz val="14"/>
        <color rgb="FFFF0000"/>
        <rFont val="Calibri"/>
        <family val="2"/>
      </rPr>
      <t>saisies Etablissements</t>
    </r>
    <r>
      <rPr>
        <b/>
        <sz val="14"/>
        <color rgb="FF000000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 xml:space="preserve">doivent </t>
    </r>
    <r>
      <rPr>
        <b/>
        <sz val="14"/>
        <color rgb="FF000000"/>
        <rFont val="Calibri"/>
        <family val="2"/>
      </rPr>
      <t xml:space="preserve">être </t>
    </r>
    <r>
      <rPr>
        <b/>
        <sz val="14"/>
        <color rgb="FFFF0000"/>
        <rFont val="Calibri"/>
        <family val="2"/>
      </rPr>
      <t>égales</t>
    </r>
    <r>
      <rPr>
        <b/>
        <sz val="14"/>
        <color rgb="FF000000"/>
        <rFont val="Calibri"/>
        <family val="2"/>
      </rPr>
      <t xml:space="preserve"> en genres; en nombres et par niveau aux effectifs que vous avez déja définis dans les tableaux des </t>
    </r>
    <r>
      <rPr>
        <b/>
        <sz val="14"/>
        <color rgb="FFFF0000"/>
        <rFont val="Calibri"/>
        <family val="2"/>
      </rPr>
      <t xml:space="preserve">pyramides </t>
    </r>
    <r>
      <rPr>
        <b/>
        <sz val="14"/>
        <color rgb="FF000000"/>
        <rFont val="Calibri"/>
        <family val="2"/>
      </rPr>
      <t xml:space="preserve">à la </t>
    </r>
    <r>
      <rPr>
        <b/>
        <sz val="14"/>
        <rFont val="Calibri"/>
        <family val="2"/>
      </rPr>
      <t>L</t>
    </r>
    <r>
      <rPr>
        <b/>
        <sz val="14"/>
        <color rgb="FFFF0000"/>
        <rFont val="Calibri"/>
        <family val="2"/>
      </rPr>
      <t>534</t>
    </r>
    <r>
      <rPr>
        <b/>
        <sz val="14"/>
        <rFont val="Calibri"/>
        <family val="2"/>
      </rPr>
      <t>C</t>
    </r>
    <r>
      <rPr>
        <b/>
        <sz val="14"/>
        <color rgb="FFFF0000"/>
        <rFont val="Calibri"/>
        <family val="2"/>
      </rPr>
      <t xml:space="preserve">2 </t>
    </r>
    <r>
      <rPr>
        <b/>
        <sz val="14"/>
        <rFont val="Calibri"/>
        <family val="2"/>
      </rPr>
      <t>ou</t>
    </r>
    <r>
      <rPr>
        <b/>
        <sz val="14"/>
        <color rgb="FFFF0000"/>
        <rFont val="Calibri"/>
        <family val="2"/>
      </rPr>
      <t xml:space="preserve"> B534</t>
    </r>
  </si>
  <si>
    <r>
      <t xml:space="preserve">Vos </t>
    </r>
    <r>
      <rPr>
        <b/>
        <sz val="14"/>
        <color rgb="FFFF0000"/>
        <rFont val="Calibri"/>
        <family val="2"/>
      </rPr>
      <t>saisies Etablissements</t>
    </r>
    <r>
      <rPr>
        <b/>
        <sz val="14"/>
        <color rgb="FF000000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 xml:space="preserve">doivent </t>
    </r>
    <r>
      <rPr>
        <b/>
        <sz val="14"/>
        <color rgb="FF000000"/>
        <rFont val="Calibri"/>
        <family val="2"/>
      </rPr>
      <t xml:space="preserve">être </t>
    </r>
    <r>
      <rPr>
        <b/>
        <sz val="14"/>
        <color rgb="FFFF0000"/>
        <rFont val="Calibri"/>
        <family val="2"/>
      </rPr>
      <t>égales</t>
    </r>
    <r>
      <rPr>
        <b/>
        <sz val="14"/>
        <color rgb="FF000000"/>
        <rFont val="Calibri"/>
        <family val="2"/>
      </rPr>
      <t xml:space="preserve"> en genres, en nombres et par niveau aux effectifs que vous avez déja definis dans les tableaux des </t>
    </r>
    <r>
      <rPr>
        <b/>
        <sz val="14"/>
        <color rgb="FFFF0000"/>
        <rFont val="Calibri"/>
        <family val="2"/>
      </rPr>
      <t xml:space="preserve">pyramides </t>
    </r>
    <r>
      <rPr>
        <b/>
        <sz val="14"/>
        <color rgb="FF000000"/>
        <rFont val="Calibri"/>
        <family val="2"/>
      </rPr>
      <t xml:space="preserve">à la </t>
    </r>
    <r>
      <rPr>
        <b/>
        <sz val="14"/>
        <rFont val="Calibri"/>
        <family val="2"/>
      </rPr>
      <t>L</t>
    </r>
    <r>
      <rPr>
        <b/>
        <sz val="14"/>
        <color rgb="FFFF0000"/>
        <rFont val="Calibri"/>
        <family val="2"/>
      </rPr>
      <t>534</t>
    </r>
    <r>
      <rPr>
        <b/>
        <sz val="14"/>
        <rFont val="Calibri"/>
        <family val="2"/>
      </rPr>
      <t>C</t>
    </r>
    <r>
      <rPr>
        <b/>
        <sz val="14"/>
        <color rgb="FFFF0000"/>
        <rFont val="Calibri"/>
        <family val="2"/>
      </rPr>
      <t>2</t>
    </r>
    <r>
      <rPr>
        <b/>
        <sz val="14"/>
        <color rgb="FF000000"/>
        <rFont val="Calibri"/>
        <family val="2"/>
      </rPr>
      <t xml:space="preserve"> ou </t>
    </r>
    <r>
      <rPr>
        <b/>
        <sz val="14"/>
        <color rgb="FFFF0000"/>
        <rFont val="Calibri"/>
        <family val="2"/>
      </rPr>
      <t>B534</t>
    </r>
  </si>
  <si>
    <t xml:space="preserve">   c - Récapitulatif chiffré du fonctionnement des Conseils Interieurs et et des Conseils de Discipline</t>
  </si>
  <si>
    <t>Ici il s'agit de faire le décompte  des activités des Conseils Interieurs et des Conseils de Discipline que vous avez citées  dans les deux tableaux précédents</t>
  </si>
  <si>
    <t>Ici il s'agit de faire le décompte  des activités para-scolaires que vous avez citées dans le tableau précédent</t>
  </si>
  <si>
    <r>
      <t xml:space="preserve">   c-1- </t>
    </r>
    <r>
      <rPr>
        <b/>
        <sz val="14"/>
        <color rgb="FFFF0000"/>
        <rFont val="Palatino Linotype"/>
        <family val="1"/>
      </rPr>
      <t>Récapitulatif chiffré des Activités</t>
    </r>
    <r>
      <rPr>
        <b/>
        <sz val="14"/>
        <color theme="1"/>
        <rFont val="Palatino Linotype"/>
        <family val="1"/>
      </rPr>
      <t xml:space="preserve"> Para-scolaires réalisées</t>
    </r>
  </si>
  <si>
    <t>INFIRMIERS</t>
  </si>
  <si>
    <t>Ici il s'agit de faire le décompte  des activités des (UP) et des (CE) que vous avez citées dans les deux tableaux précédents</t>
  </si>
  <si>
    <t xml:space="preserve">   c - Récapitulatif chiffré du fonctionnement des Conseils Interieurs et des Conseils de Discipline</t>
  </si>
  <si>
    <t>Ici il s'agit de faire le décompte  des activités des Conseils Interieurs et des Conseils de Discipline que vous avez citées dans les deux tableaux précédents</t>
  </si>
  <si>
    <t>Ici il s'agit de faire le décompte  des activités para-scolaires que vous avez citées  dans le tableau précédent</t>
  </si>
  <si>
    <r>
      <t xml:space="preserve">   c - </t>
    </r>
    <r>
      <rPr>
        <b/>
        <sz val="14"/>
        <color rgb="FFFF0000"/>
        <rFont val="Palatino Linotype"/>
        <family val="1"/>
      </rPr>
      <t>Récapitulatif chiffré des Activites</t>
    </r>
    <r>
      <rPr>
        <b/>
        <sz val="14"/>
        <color theme="1"/>
        <rFont val="Palatino Linotype"/>
        <family val="1"/>
      </rPr>
      <t xml:space="preserve"> des  Unites Pedagogiques (UP) et des Conseils  d'Enseignement (CE )</t>
    </r>
  </si>
  <si>
    <r>
      <t xml:space="preserve">Prof bivalent en MATHS/TICE vu en MATHS, écrire: </t>
    </r>
    <r>
      <rPr>
        <b/>
        <sz val="13"/>
        <color rgb="FFFF0000"/>
        <rFont val="Calibri"/>
        <family val="2"/>
      </rPr>
      <t xml:space="preserve">MATHS/TICE(MATHS);                  </t>
    </r>
    <r>
      <rPr>
        <b/>
        <sz val="13"/>
        <rFont val="Calibri"/>
        <family val="2"/>
      </rPr>
      <t xml:space="preserve">  Prof bivalent en MATHS/TICE vu en TICE, écrire: </t>
    </r>
    <r>
      <rPr>
        <b/>
        <sz val="13"/>
        <color rgb="FFFF0000"/>
        <rFont val="Calibri"/>
        <family val="2"/>
      </rPr>
      <t xml:space="preserve">MATHS/TICE(TICE) </t>
    </r>
    <r>
      <rPr>
        <b/>
        <sz val="13"/>
        <rFont val="Calibri"/>
        <family val="2"/>
      </rPr>
      <t xml:space="preserve">                                          Faire de même pour les autres cas</t>
    </r>
  </si>
  <si>
    <r>
      <t xml:space="preserve">Prof bivalent en HG/LM vu en HG, écrire: </t>
    </r>
    <r>
      <rPr>
        <b/>
        <sz val="14"/>
        <color rgb="FFFF0000"/>
        <rFont val="Calibri"/>
        <family val="2"/>
      </rPr>
      <t xml:space="preserve">HG/LM(HG) </t>
    </r>
    <r>
      <rPr>
        <b/>
        <sz val="14"/>
        <color theme="1"/>
        <rFont val="Calibri"/>
        <family val="2"/>
      </rPr>
      <t xml:space="preserve">                                             Prof bivalent en HG/LM vu en LM, écrire:</t>
    </r>
    <r>
      <rPr>
        <b/>
        <sz val="14"/>
        <color rgb="FFFF0000"/>
        <rFont val="Calibri"/>
        <family val="2"/>
      </rPr>
      <t xml:space="preserve"> HG/LM(LM)  </t>
    </r>
    <r>
      <rPr>
        <b/>
        <sz val="14"/>
        <color theme="1"/>
        <rFont val="Calibri"/>
        <family val="2"/>
      </rPr>
      <t xml:space="preserve">                                            Faire de même pour les autres cas</t>
    </r>
  </si>
  <si>
    <r>
      <t xml:space="preserve">   c-1- </t>
    </r>
    <r>
      <rPr>
        <b/>
        <sz val="14"/>
        <color rgb="FFFF0000"/>
        <rFont val="Palatino Linotype"/>
        <family val="1"/>
      </rPr>
      <t>Récapitulatif chiffré des Activites</t>
    </r>
    <r>
      <rPr>
        <b/>
        <sz val="14"/>
        <color theme="1"/>
        <rFont val="Palatino Linotype"/>
        <family val="1"/>
      </rPr>
      <t xml:space="preserve"> Para-scolaires réalisées</t>
    </r>
  </si>
  <si>
    <t>A respecter pour la protection et la bonne saisie du fichier</t>
  </si>
  <si>
    <t>COMMENTAIRE</t>
  </si>
  <si>
    <r>
      <t>Existe: "</t>
    </r>
    <r>
      <rPr>
        <b/>
        <sz val="12"/>
        <color theme="1"/>
        <rFont val="Calibri"/>
        <family val="2"/>
      </rPr>
      <t>OUI</t>
    </r>
    <r>
      <rPr>
        <sz val="12"/>
        <color theme="1"/>
        <rFont val="Calibri"/>
        <family val="2"/>
      </rPr>
      <t xml:space="preserve">" ou " </t>
    </r>
    <r>
      <rPr>
        <b/>
        <sz val="12"/>
        <color theme="1"/>
        <rFont val="Calibri"/>
        <family val="2"/>
      </rPr>
      <t>NON</t>
    </r>
    <r>
      <rPr>
        <sz val="12"/>
        <color theme="1"/>
        <rFont val="Calibri"/>
        <family val="2"/>
      </rPr>
      <t xml:space="preserve"> "</t>
    </r>
  </si>
  <si>
    <t>Mode d'herbergement</t>
  </si>
  <si>
    <r>
      <t xml:space="preserve">b- </t>
    </r>
    <r>
      <rPr>
        <b/>
        <sz val="16"/>
        <color theme="1"/>
        <rFont val="Times New Roman"/>
        <family val="1"/>
      </rPr>
      <t>Appareils Electroménagers et Divers</t>
    </r>
  </si>
  <si>
    <r>
      <t>Mode d'hebergement= (</t>
    </r>
    <r>
      <rPr>
        <b/>
        <sz val="18"/>
        <color rgb="FFFF0000"/>
        <rFont val="Times New Roman"/>
        <family val="1"/>
      </rPr>
      <t>En famille</t>
    </r>
    <r>
      <rPr>
        <b/>
        <sz val="18"/>
        <color theme="1"/>
        <rFont val="Times New Roman"/>
        <family val="1"/>
      </rPr>
      <t xml:space="preserve"> ou </t>
    </r>
    <r>
      <rPr>
        <b/>
        <sz val="18"/>
        <color rgb="FFFF0000"/>
        <rFont val="Times New Roman"/>
        <family val="1"/>
      </rPr>
      <t xml:space="preserve"> Internat </t>
    </r>
    <r>
      <rPr>
        <b/>
        <sz val="18"/>
        <rFont val="Times New Roman"/>
        <family val="1"/>
      </rPr>
      <t xml:space="preserve">ou </t>
    </r>
    <r>
      <rPr>
        <b/>
        <sz val="18"/>
        <color rgb="FFFF0000"/>
        <rFont val="Times New Roman"/>
        <family val="1"/>
      </rPr>
      <t>Chez tuteur</t>
    </r>
    <r>
      <rPr>
        <b/>
        <sz val="18"/>
        <color theme="1"/>
        <rFont val="Times New Roman"/>
        <family val="1"/>
      </rPr>
      <t xml:space="preserve"> ou </t>
    </r>
    <r>
      <rPr>
        <b/>
        <sz val="18"/>
        <color rgb="FFFF0000"/>
        <rFont val="Times New Roman"/>
        <family val="1"/>
      </rPr>
      <t>Librement</t>
    </r>
    <r>
      <rPr>
        <b/>
        <sz val="18"/>
        <color theme="1"/>
        <rFont val="Times New Roman"/>
        <family val="1"/>
      </rPr>
      <t>)</t>
    </r>
  </si>
  <si>
    <t xml:space="preserve"> CHAPITRE  I : VIE PEDAGOGIQUE ET RESULTATS SCOLAIRES</t>
  </si>
  <si>
    <t xml:space="preserve">   c-1- Récapitulatif chiffré des Activités Para-scolaires réalisées</t>
  </si>
  <si>
    <r>
      <t xml:space="preserve">VOIR </t>
    </r>
    <r>
      <rPr>
        <b/>
        <sz val="14"/>
        <color rgb="FFFF0000"/>
        <rFont val="Calibri"/>
        <family val="2"/>
        <scheme val="minor"/>
      </rPr>
      <t>L521</t>
    </r>
    <r>
      <rPr>
        <b/>
        <sz val="14"/>
        <rFont val="Calibri"/>
        <family val="2"/>
        <scheme val="minor"/>
      </rPr>
      <t>C21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4"/>
        <color rgb="FF00B0F0"/>
        <rFont val="Calibri"/>
        <family val="2"/>
        <scheme val="minor"/>
      </rPr>
      <t>ou</t>
    </r>
    <r>
      <rPr>
        <b/>
        <sz val="14"/>
        <color theme="1"/>
        <rFont val="Calibri"/>
        <family val="2"/>
        <scheme val="minor"/>
      </rPr>
      <t xml:space="preserve"> U</t>
    </r>
    <r>
      <rPr>
        <b/>
        <sz val="14"/>
        <color rgb="FFFF0000"/>
        <rFont val="Calibri"/>
        <family val="2"/>
        <scheme val="minor"/>
      </rPr>
      <t>521</t>
    </r>
    <r>
      <rPr>
        <b/>
        <sz val="14"/>
        <color theme="1"/>
        <rFont val="Calibri"/>
        <family val="2"/>
        <scheme val="minor"/>
      </rPr>
      <t xml:space="preserve"> </t>
    </r>
    <r>
      <rPr>
        <b/>
        <sz val="14"/>
        <color rgb="FF00C057"/>
        <rFont val="Calibri"/>
        <family val="2"/>
        <scheme val="minor"/>
      </rPr>
      <t>Pour correction</t>
    </r>
  </si>
  <si>
    <r>
      <t>a-</t>
    </r>
    <r>
      <rPr>
        <b/>
        <sz val="14"/>
        <color theme="1"/>
        <rFont val="Times New Roman"/>
        <family val="1"/>
      </rPr>
      <t xml:space="preserve">Les mobiliers </t>
    </r>
  </si>
  <si>
    <r>
      <t xml:space="preserve">b- </t>
    </r>
    <r>
      <rPr>
        <b/>
        <sz val="14"/>
        <color theme="1"/>
        <rFont val="Times New Roman"/>
        <family val="1"/>
      </rPr>
      <t>Appareils Electroménagers et Divers</t>
    </r>
  </si>
  <si>
    <r>
      <t>c-</t>
    </r>
    <r>
      <rPr>
        <b/>
        <sz val="14"/>
        <color theme="1"/>
        <rFont val="Times New Roman"/>
        <family val="1"/>
      </rPr>
      <t xml:space="preserve">Appareils Informatiques et accessoires </t>
    </r>
  </si>
  <si>
    <r>
      <t>1-</t>
    </r>
    <r>
      <rPr>
        <b/>
        <sz val="14"/>
        <color theme="1"/>
        <rFont val="Times New Roman"/>
        <family val="1"/>
      </rPr>
      <t>FONCTIONNEMENT DU  COGES</t>
    </r>
  </si>
  <si>
    <r>
      <t>a) </t>
    </r>
    <r>
      <rPr>
        <b/>
        <sz val="14"/>
        <color theme="1"/>
        <rFont val="Times New Roman"/>
        <family val="1"/>
      </rPr>
      <t>Activités  du COGES</t>
    </r>
  </si>
  <si>
    <r>
      <t xml:space="preserve">1 /  NOMBRE </t>
    </r>
    <r>
      <rPr>
        <sz val="14"/>
        <color theme="1"/>
        <rFont val="Times New Roman"/>
        <family val="1"/>
      </rPr>
      <t>DES BOURSIERS ET DEMI BOURSIERS</t>
    </r>
  </si>
  <si>
    <t>UYYY</t>
  </si>
  <si>
    <t>PPPPP</t>
  </si>
  <si>
    <r>
      <t>3-</t>
    </r>
    <r>
      <rPr>
        <sz val="16"/>
        <color theme="1"/>
        <rFont val="Times New Roman"/>
        <family val="1"/>
      </rPr>
      <t>CAS DE GROSSESSES</t>
    </r>
  </si>
  <si>
    <r>
      <t xml:space="preserve">b- </t>
    </r>
    <r>
      <rPr>
        <b/>
        <sz val="18"/>
        <color theme="1"/>
        <rFont val="Times New Roman"/>
        <family val="1"/>
      </rPr>
      <t>Appareils Electroménagers et Divers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</si>
  <si>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Créez un dossier de sauvegarde</t>
    </r>
    <r>
      <rPr>
        <sz val="20"/>
        <color theme="1"/>
        <rFont val="Wingdings"/>
        <charset val="2"/>
      </rPr>
      <t xml:space="preserve"> </t>
    </r>
    <r>
      <rPr>
        <sz val="18"/>
        <color theme="1"/>
        <rFont val="Arial"/>
        <family val="2"/>
      </rPr>
      <t>sur le "</t>
    </r>
    <r>
      <rPr>
        <sz val="18"/>
        <color rgb="FFFF0000"/>
        <rFont val="Arial"/>
        <family val="2"/>
      </rPr>
      <t>Bureau</t>
    </r>
    <r>
      <rPr>
        <sz val="18"/>
        <color theme="1"/>
        <rFont val="Arial"/>
        <family val="2"/>
      </rPr>
      <t>" par exemple.</t>
    </r>
  </si>
  <si>
    <t xml:space="preserve">Procédure d'impression d'un rapport: </t>
  </si>
  <si>
    <r>
      <t>Ø</t>
    </r>
    <r>
      <rPr>
        <sz val="18"/>
        <color theme="1"/>
        <rFont val="Arial"/>
        <family val="2"/>
      </rPr>
      <t>Cliquez sur "</t>
    </r>
    <r>
      <rPr>
        <sz val="18"/>
        <color rgb="FFFF0000"/>
        <rFont val="Arial"/>
        <family val="2"/>
      </rPr>
      <t>Fichier</t>
    </r>
    <r>
      <rPr>
        <sz val="18"/>
        <color theme="1"/>
        <rFont val="Arial"/>
        <family val="2"/>
      </rPr>
      <t>" puis "</t>
    </r>
    <r>
      <rPr>
        <sz val="18"/>
        <color rgb="FFFF0000"/>
        <rFont val="Arial"/>
        <family val="2"/>
      </rPr>
      <t>Imprimer</t>
    </r>
    <r>
      <rPr>
        <sz val="18"/>
        <color theme="1"/>
        <rFont val="Arial"/>
        <family val="2"/>
      </rPr>
      <t>"  et sélectionnez dans "</t>
    </r>
    <r>
      <rPr>
        <sz val="18"/>
        <color rgb="FFFF0000"/>
        <rFont val="Arial"/>
        <family val="2"/>
      </rPr>
      <t>Imprimante</t>
    </r>
    <r>
      <rPr>
        <sz val="18"/>
        <color theme="1"/>
        <rFont val="Arial"/>
        <family val="2"/>
      </rPr>
      <t>"</t>
    </r>
    <r>
      <rPr>
        <sz val="18"/>
        <color theme="1"/>
        <rFont val="Times New Roman"/>
        <family val="1"/>
      </rPr>
      <t xml:space="preserve"> ''Microsoft to PDF''</t>
    </r>
  </si>
  <si>
    <t xml:space="preserve">                        Union- Discipline-Travail</t>
  </si>
  <si>
    <t>8- ORGANISATION MATERIELLE</t>
  </si>
  <si>
    <t>10-   ACTIVITES PARA–SCOLAIRES</t>
  </si>
  <si>
    <t>11- LISTE DES CLUBS</t>
  </si>
  <si>
    <t>12- DOUBLE VACATION</t>
  </si>
  <si>
    <t>13-ENSEIGNEMENT DE LA SECONDE LANGUE</t>
  </si>
  <si>
    <t>14- PYRAMIDE ET EFFECTIF PAR NIVEAU</t>
  </si>
  <si>
    <t>15- RECAPITULATIF DES ELEVES PAR NATIONALITE</t>
  </si>
  <si>
    <t>16-EFFECTIF DES AFFECTES EN SIXIEME / EN SECONDE (elèves affectés dans l'établissement )</t>
  </si>
  <si>
    <t>17-RESULTATS AUX EXAMENS (Pour l'année scolaire précédente )</t>
  </si>
  <si>
    <t>20-INFRASTRUCTURES</t>
  </si>
  <si>
    <t>20-A-ETAT DES LIEUX</t>
  </si>
  <si>
    <t xml:space="preserve">19-A-PERSONNEL ENSEIGNANT </t>
  </si>
  <si>
    <t xml:space="preserve">19-B-PERSONNEL NON ENSEIGNANTENSEIGNANT </t>
  </si>
  <si>
    <t>9  STATUT DES ELEVES</t>
  </si>
  <si>
    <t>18- ETAT COMPARATIF DES EFFECTIFS ELEVES ET DES PYRAMIDES  2021–20202/ 2022-2023</t>
  </si>
  <si>
    <t>Nbre de Classes Pedag.</t>
  </si>
  <si>
    <t>19-ETAT ET BESOINS  EN PERSONNEL</t>
  </si>
  <si>
    <t>20-B- SITUATION DES LABORATOIRES OU SALLES SPECIALISEES</t>
  </si>
  <si>
    <t>20-C-SITUATION DES SALLES NON SPECIALISEES</t>
  </si>
  <si>
    <t>RAPPORT DE RENTREE</t>
  </si>
  <si>
    <t>ENQIETE RAPIDE</t>
  </si>
  <si>
    <r>
      <t xml:space="preserve">2- </t>
    </r>
    <r>
      <rPr>
        <b/>
        <sz val="14"/>
        <color theme="1"/>
        <rFont val="Times New Roman"/>
        <family val="1"/>
      </rPr>
      <t>REPARTITION DES ELEVES PAR ANNEE DE NAISSANCE</t>
    </r>
  </si>
  <si>
    <t>3-EFFECTIF PAR NIVEAU  AVEC L’APPROCHE GENRE</t>
  </si>
  <si>
    <t>2- FONCTIONNEMENT DU CONSEIL  DE DISCIPLINE</t>
  </si>
  <si>
    <t>3-ACTIVITES  PARASCOLAIRES</t>
  </si>
  <si>
    <t>4-CAS SOCIAUX</t>
  </si>
  <si>
    <t>4-1-CAS D’ABANDONS</t>
  </si>
  <si>
    <t xml:space="preserve">2-ENCADREMENT PSYCHOSOCIAL </t>
  </si>
  <si>
    <t>CHAPITRE V-MATERIELS  ET  FINANCES</t>
  </si>
  <si>
    <t>1-PERSONNEL ADMINISTRATIF ET D’ENCADREMENT</t>
  </si>
  <si>
    <t>1-1-LISTE DU PERSONNEL ADMINISTRATIF ET D’ENCADREMENT ( Regrouper les noms par fonction )</t>
  </si>
  <si>
    <t xml:space="preserve">   1-2-ETAT ET BESOINS EN PERSONNEL ADMINISTRATIF ET D’ENCADREMENT  </t>
  </si>
  <si>
    <t>2-PERSONNEL ENSEIGNANT</t>
  </si>
  <si>
    <r>
      <t>2-1-</t>
    </r>
    <r>
      <rPr>
        <b/>
        <sz val="14"/>
        <color theme="1"/>
        <rFont val="Times New Roman"/>
        <family val="1"/>
      </rPr>
      <t>ETAT ET BESOINS EN PERSONNEL ENSEIGNANT</t>
    </r>
  </si>
  <si>
    <r>
      <t xml:space="preserve"> 3-</t>
    </r>
    <r>
      <rPr>
        <b/>
        <sz val="14"/>
        <color theme="1"/>
        <rFont val="Times New Roman"/>
        <family val="1"/>
      </rPr>
      <t>PERSONNEL DE SERVICES (TECHNIQUE ET D’ENTRETIEN)</t>
    </r>
  </si>
  <si>
    <t>3-1-LISTE DU PERSONNEL DE SERVICES ( Regrouper les noms par fonction)</t>
  </si>
  <si>
    <r>
      <t>3-2-</t>
    </r>
    <r>
      <rPr>
        <b/>
        <sz val="14"/>
        <color theme="1"/>
        <rFont val="Times New Roman"/>
        <family val="1"/>
      </rPr>
      <t>ETAT ET BESOINS EN PERSONNEL DE SERVICES</t>
    </r>
  </si>
  <si>
    <r>
      <t xml:space="preserve">1- </t>
    </r>
    <r>
      <rPr>
        <b/>
        <sz val="14"/>
        <color theme="1"/>
        <rFont val="Times New Roman"/>
        <family val="1"/>
      </rPr>
      <t>MATERIELS </t>
    </r>
  </si>
  <si>
    <r>
      <t>1-1-</t>
    </r>
    <r>
      <rPr>
        <b/>
        <sz val="14"/>
        <color theme="1"/>
        <rFont val="Times New Roman"/>
        <family val="1"/>
      </rPr>
      <t>ETAT DES  LOCAUX</t>
    </r>
  </si>
  <si>
    <r>
      <t>1-2-</t>
    </r>
    <r>
      <rPr>
        <b/>
        <sz val="14"/>
        <color theme="1"/>
        <rFont val="Times New Roman"/>
        <family val="1"/>
      </rPr>
      <t>ETAT DES INSTALLATIONS SPORTIVES</t>
    </r>
  </si>
  <si>
    <r>
      <t>1-3-</t>
    </r>
    <r>
      <rPr>
        <b/>
        <sz val="14"/>
        <color theme="1"/>
        <rFont val="Times New Roman"/>
        <family val="1"/>
      </rPr>
      <t xml:space="preserve">RECENSEMENT DU PATRIMOINE ET  BESOINS </t>
    </r>
  </si>
  <si>
    <r>
      <t xml:space="preserve">2- </t>
    </r>
    <r>
      <rPr>
        <b/>
        <sz val="14"/>
        <color theme="1"/>
        <rFont val="Times New Roman"/>
        <family val="1"/>
      </rPr>
      <t>FINANCES</t>
    </r>
  </si>
  <si>
    <r>
      <t>2-1-</t>
    </r>
    <r>
      <rPr>
        <b/>
        <sz val="14"/>
        <color theme="1"/>
        <rFont val="Times New Roman"/>
        <family val="1"/>
      </rPr>
      <t>FONCTIONNEMENT DU  COGES</t>
    </r>
  </si>
  <si>
    <r>
      <t xml:space="preserve">◄ </t>
    </r>
    <r>
      <rPr>
        <b/>
        <sz val="14"/>
        <color theme="1"/>
        <rFont val="Times New Roman"/>
        <family val="1"/>
      </rPr>
      <t>CHAPITRE  II : EFFECTIFS ET PYRAMIDES</t>
    </r>
  </si>
  <si>
    <r>
      <t>1-</t>
    </r>
    <r>
      <rPr>
        <sz val="14"/>
        <color theme="1"/>
        <rFont val="Times New Roman"/>
        <family val="1"/>
      </rPr>
      <t>LISTE DES BOURSIERS ET DEMI BOURSIERS</t>
    </r>
  </si>
  <si>
    <t>3-CONCLUSION:</t>
  </si>
  <si>
    <r>
      <t>2-NOMBRE</t>
    </r>
    <r>
      <rPr>
        <sz val="14"/>
        <color theme="1"/>
        <rFont val="Times New Roman"/>
        <family val="1"/>
      </rPr>
      <t xml:space="preserve"> DE BOURSIERS ET DEMI BOURSIERS</t>
    </r>
  </si>
  <si>
    <r>
      <t xml:space="preserve">3- </t>
    </r>
    <r>
      <rPr>
        <b/>
        <sz val="14"/>
        <color theme="1"/>
        <rFont val="Times New Roman"/>
        <family val="1"/>
      </rPr>
      <t>REPARTITION DES ELEVES PAR ANNEE DE NAISSANCE</t>
    </r>
  </si>
  <si>
    <r>
      <t>1- </t>
    </r>
    <r>
      <rPr>
        <b/>
        <sz val="14"/>
        <color theme="1"/>
        <rFont val="Times New Roman"/>
        <family val="1"/>
      </rPr>
      <t>FONCTIONNEMENT DU CONSEIL INTERIEUR</t>
    </r>
  </si>
  <si>
    <t>3-ACTIVITES  PARA-SCOLAIRES</t>
  </si>
  <si>
    <t xml:space="preserve">4-2-ENCADREMENT PSYCHO SOCIAL </t>
  </si>
  <si>
    <r>
      <t>4-3-</t>
    </r>
    <r>
      <rPr>
        <sz val="16"/>
        <color theme="1"/>
        <rFont val="Times New Roman"/>
        <family val="1"/>
      </rPr>
      <t>CAS DE GROSSESSES</t>
    </r>
  </si>
  <si>
    <t>4-4- CAS DE MALADIES</t>
  </si>
  <si>
    <t>4-5-CAS DE DECES</t>
  </si>
  <si>
    <r>
      <t>2-1-</t>
    </r>
    <r>
      <rPr>
        <b/>
        <sz val="16"/>
        <color theme="1"/>
        <rFont val="Times New Roman"/>
        <family val="1"/>
      </rPr>
      <t>ETAT ET BESOINS EN PERSONNEL ENSEIGNANT</t>
    </r>
  </si>
  <si>
    <r>
      <t xml:space="preserve"> 3-</t>
    </r>
    <r>
      <rPr>
        <b/>
        <sz val="16"/>
        <color theme="1"/>
        <rFont val="Times New Roman"/>
        <family val="1"/>
      </rPr>
      <t>PERSONNEL DE SERVICES (TECHNIQUE ET D’ENTRETIEN)</t>
    </r>
  </si>
  <si>
    <r>
      <t>3-1-</t>
    </r>
    <r>
      <rPr>
        <b/>
        <sz val="16"/>
        <color theme="1"/>
        <rFont val="Times New Roman"/>
        <family val="1"/>
      </rPr>
      <t>ETAT ET BESOINS EN PERSONNEL DE SERVICES</t>
    </r>
  </si>
  <si>
    <r>
      <t xml:space="preserve">1- </t>
    </r>
    <r>
      <rPr>
        <b/>
        <sz val="16"/>
        <color theme="1"/>
        <rFont val="Times New Roman"/>
        <family val="1"/>
      </rPr>
      <t>MATERIELS </t>
    </r>
  </si>
  <si>
    <r>
      <t>1-1-</t>
    </r>
    <r>
      <rPr>
        <b/>
        <sz val="16"/>
        <color theme="1"/>
        <rFont val="Times New Roman"/>
        <family val="1"/>
      </rPr>
      <t>ETAT DES  LOCAUX</t>
    </r>
  </si>
  <si>
    <r>
      <t>1-2-</t>
    </r>
    <r>
      <rPr>
        <b/>
        <sz val="16"/>
        <color theme="1"/>
        <rFont val="Times New Roman"/>
        <family val="1"/>
      </rPr>
      <t>ETAT DES INSTALLATIONS SPORTIVES</t>
    </r>
  </si>
  <si>
    <r>
      <t>1-3-</t>
    </r>
    <r>
      <rPr>
        <b/>
        <sz val="16"/>
        <color theme="1"/>
        <rFont val="Times New Roman"/>
        <family val="1"/>
      </rPr>
      <t xml:space="preserve">RECENSEMENT DU PATRIMOINE ET  BESOINS </t>
    </r>
  </si>
  <si>
    <r>
      <t>1-FINANCE (</t>
    </r>
    <r>
      <rPr>
        <b/>
        <sz val="16"/>
        <color theme="1"/>
        <rFont val="Times New Roman"/>
        <family val="1"/>
      </rPr>
      <t>FONCTIONNEMENT DU  COGES)</t>
    </r>
  </si>
  <si>
    <t>PREMIER TRIMESTRE</t>
  </si>
  <si>
    <t>DEUXIEME TRIMESTRE</t>
  </si>
  <si>
    <r>
      <t xml:space="preserve">1 /  </t>
    </r>
    <r>
      <rPr>
        <sz val="14"/>
        <color theme="1"/>
        <rFont val="Times New Roman"/>
        <family val="1"/>
      </rPr>
      <t>LISTE DES BOURSIERS ET DEMI BOURSIERS</t>
    </r>
  </si>
  <si>
    <t>A-      FONCTIONNEMENT DU CONSEIL INTERIEUR</t>
  </si>
  <si>
    <r>
      <t xml:space="preserve">◄ </t>
    </r>
    <r>
      <rPr>
        <b/>
        <i/>
        <sz val="14"/>
        <color theme="1"/>
        <rFont val="Times New Roman"/>
        <family val="1"/>
      </rPr>
      <t>CHAPITRE III : VIE  SCOLAIRE</t>
    </r>
  </si>
  <si>
    <t>E-CONCLUSION:</t>
  </si>
  <si>
    <t>D-CAS SOCIAUX</t>
  </si>
  <si>
    <t xml:space="preserve"> 3- STATISTIQUE DES ELEVES EN SITUATION D’ADMISSION, DE REDOUBLEMENT  ET D'EXCLUSION (FIN D'ANNEE)</t>
  </si>
  <si>
    <r>
      <t xml:space="preserve">        a – TABLEAUX STATISTIQUES DES RESULTATS SCOLAIRES PAR NIVEAU </t>
    </r>
    <r>
      <rPr>
        <b/>
        <sz val="14"/>
        <color rgb="FFFF0000"/>
        <rFont val="Calibri"/>
        <family val="2"/>
      </rPr>
      <t>DE FIN D'ANNEE</t>
    </r>
  </si>
  <si>
    <r>
      <t xml:space="preserve">     b-Liste des majors de classe par niveau </t>
    </r>
    <r>
      <rPr>
        <b/>
        <sz val="14"/>
        <color rgb="FFFF0000"/>
        <rFont val="Calibri"/>
        <family val="2"/>
      </rPr>
      <t>de fin d'année</t>
    </r>
  </si>
  <si>
    <t>5-RESULTATS DES EXAMENS BEPC-BAC</t>
  </si>
  <si>
    <r>
      <t>1- </t>
    </r>
    <r>
      <rPr>
        <b/>
        <sz val="12"/>
        <color theme="1"/>
        <rFont val="Times New Roman"/>
        <family val="1"/>
      </rPr>
      <t>FONCTIONNEMENT DU CONSEIL INTERIEUR</t>
    </r>
  </si>
  <si>
    <r>
      <rPr>
        <b/>
        <sz val="18"/>
        <color theme="1"/>
        <rFont val="Times New Roman"/>
        <family val="1"/>
      </rPr>
      <t>3-</t>
    </r>
    <r>
      <rPr>
        <b/>
        <sz val="12"/>
        <color theme="1"/>
        <rFont val="Times New Roman"/>
        <family val="1"/>
      </rPr>
      <t>ACTIVITES  PARA-SCOLAIRES</t>
    </r>
  </si>
  <si>
    <r>
      <rPr>
        <b/>
        <sz val="18"/>
        <color theme="1"/>
        <rFont val="Times New Roman"/>
        <family val="1"/>
      </rPr>
      <t>1</t>
    </r>
    <r>
      <rPr>
        <b/>
        <sz val="14"/>
        <color theme="1"/>
        <rFont val="Times New Roman"/>
        <family val="1"/>
      </rPr>
      <t>-PERSONNEL ADMINISTRATIF ET D’ENCADREMENT</t>
    </r>
  </si>
  <si>
    <t>a-LISTE DU PERSONNEL ADMINISTRATIF ET D’ENCADREMENT ( Regrouper les noms par fonction )</t>
  </si>
  <si>
    <t xml:space="preserve">   b-ETAT ET BESOINS EN PERSONNEL ADMINISTRATIF ET D’ENCADREMENT  </t>
  </si>
  <si>
    <r>
      <t>a-</t>
    </r>
    <r>
      <rPr>
        <b/>
        <sz val="16"/>
        <color theme="1"/>
        <rFont val="Times New Roman"/>
        <family val="1"/>
      </rPr>
      <t>ETAT ET BESOINS EN PERSONNEL ENSEIGNANT</t>
    </r>
  </si>
  <si>
    <r>
      <rPr>
        <b/>
        <sz val="16"/>
        <color rgb="FF000000"/>
        <rFont val="Calibri"/>
        <family val="2"/>
      </rPr>
      <t xml:space="preserve"> 3-</t>
    </r>
    <r>
      <rPr>
        <b/>
        <sz val="14"/>
        <color theme="1"/>
        <rFont val="Times New Roman"/>
        <family val="1"/>
      </rPr>
      <t>PERSONNEL DE SERVICES (TECHNIQUE ET D’ENTRETIEN)</t>
    </r>
  </si>
  <si>
    <t>a-LISTE DU PERSONNEL DE SERVICES ( Regrouper les noms par fonction)</t>
  </si>
  <si>
    <r>
      <t>b-</t>
    </r>
    <r>
      <rPr>
        <b/>
        <sz val="14"/>
        <color theme="1"/>
        <rFont val="Times New Roman"/>
        <family val="1"/>
      </rPr>
      <t>ETAT ET BESOINS EN PERSONNEL DE SERVICES</t>
    </r>
  </si>
  <si>
    <r>
      <t>1-</t>
    </r>
    <r>
      <rPr>
        <b/>
        <sz val="14"/>
        <color theme="1"/>
        <rFont val="Times New Roman"/>
        <family val="1"/>
      </rPr>
      <t>ETAT DES  LOCAUX</t>
    </r>
  </si>
  <si>
    <r>
      <rPr>
        <b/>
        <sz val="16"/>
        <color rgb="FF000000"/>
        <rFont val="Calibri"/>
        <family val="2"/>
      </rPr>
      <t>1</t>
    </r>
    <r>
      <rPr>
        <b/>
        <sz val="11"/>
        <color rgb="FF000000"/>
        <rFont val="Calibri"/>
        <family val="2"/>
      </rPr>
      <t xml:space="preserve">- </t>
    </r>
    <r>
      <rPr>
        <b/>
        <sz val="14"/>
        <color theme="1"/>
        <rFont val="Times New Roman"/>
        <family val="1"/>
      </rPr>
      <t>MATERIELS </t>
    </r>
  </si>
  <si>
    <r>
      <t xml:space="preserve">2- </t>
    </r>
    <r>
      <rPr>
        <b/>
        <sz val="16"/>
        <color theme="1"/>
        <rFont val="Times New Roman"/>
        <family val="1"/>
      </rPr>
      <t>FINANCES</t>
    </r>
  </si>
  <si>
    <t xml:space="preserve">     1-b-Liste des majors de classe par niveau du troisième trimestre</t>
  </si>
  <si>
    <t xml:space="preserve">     TABLEAUX STATISTIQUES DES RESULTATS SCOLAIRES PAR CLASSE DE FIN D'ANNEE</t>
  </si>
  <si>
    <t xml:space="preserve">     2-a- Liste des majors de classe par niveau de fin d'année</t>
  </si>
  <si>
    <t>1-CAS SOCIAUX</t>
  </si>
  <si>
    <t>1-CHAPITRE V: MATERIELS  ET  FINANCES</t>
  </si>
  <si>
    <t xml:space="preserve">DRENA : </t>
  </si>
  <si>
    <t xml:space="preserve">DRENA: </t>
  </si>
  <si>
    <r>
      <rPr>
        <b/>
        <sz val="20"/>
        <color rgb="FFFF0000"/>
        <rFont val="Wingdings"/>
        <charset val="2"/>
      </rPr>
      <t>Ø</t>
    </r>
    <r>
      <rPr>
        <b/>
        <sz val="7"/>
        <color rgb="FFFF0000"/>
        <rFont val="Times New Roman"/>
        <family val="1"/>
      </rPr>
      <t xml:space="preserve"> </t>
    </r>
    <r>
      <rPr>
        <b/>
        <sz val="20"/>
        <color rgb="FFFF0000"/>
        <rFont val="Times New Roman"/>
        <family val="1"/>
      </rPr>
      <t>Si votre impression ne passe pas, fermer ce fichier.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</si>
  <si>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Ouvrir un nouveau fichier Excel different du rapport puis reprendre la même procedure d'activation et le laisser ouvert.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</si>
  <si>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Et enfin reouvrir son fichier des rapport pour reprendre l'impression.</t>
    </r>
  </si>
  <si>
    <r>
      <t>Ø</t>
    </r>
    <r>
      <rPr>
        <sz val="7"/>
        <color theme="1"/>
        <rFont val="Times New Roman"/>
        <family val="1"/>
      </rPr>
      <t xml:space="preserve"> </t>
    </r>
    <r>
      <rPr>
        <sz val="20"/>
        <color theme="1"/>
        <rFont val="Times New Roman"/>
        <family val="1"/>
      </rPr>
      <t>Cliquez sur le bouton ci-dessous et enregistrez les différentes pages en les nommant comme suit:</t>
    </r>
    <r>
      <rPr>
        <sz val="20"/>
        <color theme="1"/>
        <rFont val="Wingdings"/>
        <charset val="2"/>
      </rPr>
      <t xml:space="preserve"> </t>
    </r>
  </si>
  <si>
    <r>
      <t xml:space="preserve"> ( </t>
    </r>
    <r>
      <rPr>
        <sz val="18"/>
        <color rgb="FFFF0000"/>
        <rFont val="Arial"/>
        <family val="2"/>
      </rPr>
      <t>P1</t>
    </r>
    <r>
      <rPr>
        <sz val="18"/>
        <color theme="1"/>
        <rFont val="Arial"/>
        <family val="2"/>
      </rPr>
      <t xml:space="preserve"> puis</t>
    </r>
    <r>
      <rPr>
        <sz val="18"/>
        <color rgb="FFFF0000"/>
        <rFont val="Arial"/>
        <family val="2"/>
      </rPr>
      <t xml:space="preserve"> P2</t>
    </r>
    <r>
      <rPr>
        <sz val="18"/>
        <color theme="1"/>
        <rFont val="Arial"/>
        <family val="2"/>
      </rPr>
      <t>….................</t>
    </r>
    <r>
      <rPr>
        <sz val="18"/>
        <color rgb="FFFF0000"/>
        <rFont val="Arial"/>
        <family val="2"/>
      </rPr>
      <t>Pn</t>
    </r>
    <r>
      <rPr>
        <sz val="18"/>
        <color theme="1"/>
        <rFont val="Arial"/>
        <family val="2"/>
      </rPr>
      <t>) dans le dossier de sauvegarde créé</t>
    </r>
  </si>
  <si>
    <t>CONTACTS PARENTS</t>
  </si>
  <si>
    <t>MOY. 1er TRI</t>
  </si>
  <si>
    <t>MOY. 2ème TRI</t>
  </si>
  <si>
    <t>MOY. 3ème TRI</t>
  </si>
  <si>
    <t>DFA</t>
  </si>
  <si>
    <t>MODELE D'ECRITURE DES CLASSES</t>
  </si>
  <si>
    <t>AGE</t>
  </si>
  <si>
    <t>JOUR</t>
  </si>
  <si>
    <t>MOIS</t>
  </si>
  <si>
    <r>
      <t>MODELE D'ECRITURE DU GENRE(</t>
    </r>
    <r>
      <rPr>
        <b/>
        <sz val="14"/>
        <color rgb="FF00B0F0"/>
        <rFont val="Calibri"/>
        <family val="2"/>
        <scheme val="minor"/>
      </rPr>
      <t>G</t>
    </r>
    <r>
      <rPr>
        <b/>
        <sz val="14"/>
        <color theme="1"/>
        <rFont val="Calibri"/>
        <family val="2"/>
        <scheme val="minor"/>
      </rPr>
      <t xml:space="preserve">arçon / </t>
    </r>
    <r>
      <rPr>
        <b/>
        <sz val="14"/>
        <color rgb="FFFF0000"/>
        <rFont val="Calibri"/>
        <family val="2"/>
        <scheme val="minor"/>
      </rPr>
      <t>F</t>
    </r>
    <r>
      <rPr>
        <b/>
        <sz val="14"/>
        <color theme="1"/>
        <rFont val="Calibri"/>
        <family val="2"/>
        <scheme val="minor"/>
      </rPr>
      <t>ille)</t>
    </r>
  </si>
  <si>
    <t xml:space="preserve">NATIONALITE </t>
  </si>
  <si>
    <t>A-MISE EN PLACE DU CONSEIL INTERIEUR ET FONCTIONNEMENT</t>
  </si>
  <si>
    <t xml:space="preserve">1-LISTE DES MEMBRES DU CONSEIL INTERIEUR </t>
  </si>
  <si>
    <t>Qualité de membre</t>
  </si>
  <si>
    <t>contact</t>
  </si>
  <si>
    <r>
      <t>2- </t>
    </r>
    <r>
      <rPr>
        <sz val="14"/>
        <color theme="1"/>
        <rFont val="Times New Roman"/>
        <family val="1"/>
      </rPr>
      <t>FONCTIONNEMENT DU CONSEIL INTERIEUR</t>
    </r>
  </si>
  <si>
    <r>
      <t>1-</t>
    </r>
    <r>
      <rPr>
        <sz val="11"/>
        <color theme="1"/>
        <rFont val="Times New Roman"/>
        <family val="1"/>
      </rPr>
      <t>LISTE DES MEMBRES DU CONSEIL DE DISCIPLINE</t>
    </r>
  </si>
  <si>
    <t>B- MISE  EN  PLACE  DU  CONSEIL DE  DISCIPLINE ET  FONCTIONNEMENT</t>
  </si>
  <si>
    <t>2-c) Effectif élèves non classés par approche genre Pour l'année en cours )</t>
  </si>
  <si>
    <r>
      <t>2- </t>
    </r>
    <r>
      <rPr>
        <b/>
        <sz val="14"/>
        <color theme="1"/>
        <rFont val="Times New Roman"/>
        <family val="1"/>
      </rPr>
      <t>FONCTIONNEMENT DU CONSEIL INTERIEUR</t>
    </r>
  </si>
  <si>
    <t>1-LISTE DES MEMBRES DU CONSEIL DE DISCIPLINE</t>
  </si>
  <si>
    <t>2-a) Effectif total élèves par approche genre Pour l'année en cours )</t>
  </si>
  <si>
    <t>2-b) Effectif élèves  classés par approche genre Pour l'année en cours )</t>
  </si>
  <si>
    <t>2-EFFECTIFS ET PYRAMIDES APRES LES CONSEILS DE FIN D'ANNEE</t>
  </si>
  <si>
    <t>Non Red ayant :   10&gt; M G ≥ 8.5 + Non Classé(e)s Admis(e)s à Redoubler</t>
  </si>
  <si>
    <t>Red ayant :  10&gt;M G ≥8.5+Non Red &amp; Red  ayant Moy. G &lt;8,50 + Non Classé(e)s Declaré€s Exclu(e)s</t>
  </si>
  <si>
    <r>
      <t>6</t>
    </r>
    <r>
      <rPr>
        <b/>
        <vertAlign val="superscript"/>
        <sz val="14"/>
        <rFont val="Calibri"/>
        <family val="2"/>
        <scheme val="minor"/>
      </rPr>
      <t>ème</t>
    </r>
  </si>
  <si>
    <r>
      <t>5</t>
    </r>
    <r>
      <rPr>
        <b/>
        <vertAlign val="superscript"/>
        <sz val="14"/>
        <rFont val="Calibri"/>
        <family val="2"/>
        <scheme val="minor"/>
      </rPr>
      <t>ème</t>
    </r>
  </si>
  <si>
    <r>
      <t>4</t>
    </r>
    <r>
      <rPr>
        <b/>
        <vertAlign val="superscript"/>
        <sz val="14"/>
        <rFont val="Calibri"/>
        <family val="2"/>
        <scheme val="minor"/>
      </rPr>
      <t>ème</t>
    </r>
  </si>
  <si>
    <r>
      <t>3</t>
    </r>
    <r>
      <rPr>
        <b/>
        <vertAlign val="superscript"/>
        <sz val="14"/>
        <rFont val="Calibri"/>
        <family val="2"/>
        <scheme val="minor"/>
      </rPr>
      <t>ème</t>
    </r>
  </si>
  <si>
    <r>
      <t>Total 1</t>
    </r>
    <r>
      <rPr>
        <b/>
        <vertAlign val="superscript"/>
        <sz val="14"/>
        <rFont val="Calibri"/>
        <family val="2"/>
        <scheme val="minor"/>
      </rPr>
      <t>er</t>
    </r>
    <r>
      <rPr>
        <b/>
        <sz val="14"/>
        <rFont val="Calibri"/>
        <family val="2"/>
        <scheme val="minor"/>
      </rPr>
      <t xml:space="preserve"> Cycle</t>
    </r>
  </si>
  <si>
    <r>
      <t>2</t>
    </r>
    <r>
      <rPr>
        <b/>
        <vertAlign val="superscript"/>
        <sz val="14"/>
        <rFont val="Calibri"/>
        <family val="2"/>
        <scheme val="minor"/>
      </rPr>
      <t>nde</t>
    </r>
    <r>
      <rPr>
        <b/>
        <sz val="14"/>
        <rFont val="Calibri"/>
        <family val="2"/>
        <scheme val="minor"/>
      </rPr>
      <t xml:space="preserve"> A</t>
    </r>
  </si>
  <si>
    <r>
      <t>2</t>
    </r>
    <r>
      <rPr>
        <b/>
        <vertAlign val="superscript"/>
        <sz val="14"/>
        <rFont val="Calibri"/>
        <family val="2"/>
        <scheme val="minor"/>
      </rPr>
      <t>nde</t>
    </r>
    <r>
      <rPr>
        <b/>
        <sz val="14"/>
        <rFont val="Calibri"/>
        <family val="2"/>
        <scheme val="minor"/>
      </rPr>
      <t xml:space="preserve"> C</t>
    </r>
  </si>
  <si>
    <r>
      <t>Total 2</t>
    </r>
    <r>
      <rPr>
        <b/>
        <vertAlign val="superscript"/>
        <sz val="14"/>
        <rFont val="Calibri"/>
        <family val="2"/>
        <scheme val="minor"/>
      </rPr>
      <t>nd</t>
    </r>
    <r>
      <rPr>
        <b/>
        <sz val="14"/>
        <rFont val="Calibri"/>
        <family val="2"/>
        <scheme val="minor"/>
      </rPr>
      <t xml:space="preserve"> Cycle</t>
    </r>
  </si>
  <si>
    <t>3-PYRAMIDES PREVISIONNELLES  (Année scolaire suivante)</t>
  </si>
  <si>
    <r>
      <t xml:space="preserve">NOMBRE TOTAL DE CAS D'ABANDONS DU </t>
    </r>
    <r>
      <rPr>
        <b/>
        <sz val="11"/>
        <color rgb="FFFF0000"/>
        <rFont val="Calibri"/>
        <family val="2"/>
      </rPr>
      <t>1er trimestre =</t>
    </r>
  </si>
  <si>
    <r>
      <t xml:space="preserve">NOMBRE TOTAL DE CAS DE MALADIES DU </t>
    </r>
    <r>
      <rPr>
        <b/>
        <sz val="12"/>
        <color rgb="FFFF0000"/>
        <rFont val="Calibri"/>
        <family val="2"/>
      </rPr>
      <t>1er trimestre =</t>
    </r>
  </si>
  <si>
    <r>
      <t xml:space="preserve">NOMBRE TOTAL DE CAS D'ABANDONS DU </t>
    </r>
    <r>
      <rPr>
        <b/>
        <sz val="11"/>
        <color rgb="FFFF0000"/>
        <rFont val="Calibri"/>
        <family val="2"/>
      </rPr>
      <t>3è trimestre;=</t>
    </r>
  </si>
  <si>
    <t>NOMBRE TOTAL DE CAS D'ABANDONS =</t>
  </si>
  <si>
    <r>
      <t xml:space="preserve">NOMBRE TOTAL DE CAS DE MALADIES DU </t>
    </r>
    <r>
      <rPr>
        <b/>
        <sz val="11"/>
        <color rgb="FFFF0000"/>
        <rFont val="Calibri"/>
        <family val="2"/>
      </rPr>
      <t>3è trimestre;=</t>
    </r>
  </si>
  <si>
    <t>NOMBRE TOTAL DE CAS MALADIES =</t>
  </si>
  <si>
    <t>N° DE LA CLASSE</t>
  </si>
  <si>
    <r>
      <t xml:space="preserve">     b) Liste des majors de classe par niveau du </t>
    </r>
    <r>
      <rPr>
        <b/>
        <sz val="14"/>
        <color rgb="FFFF0000"/>
        <rFont val="Calibri"/>
        <family val="2"/>
      </rPr>
      <t>troisième trimestre</t>
    </r>
  </si>
  <si>
    <t>SANS EXTRAIT</t>
  </si>
  <si>
    <t>ÂGE INCORRECT</t>
  </si>
  <si>
    <t>ETAT DU FICHIER</t>
  </si>
  <si>
    <t>Ne saisir que dans les cellules blanches,  n'apporter aucune modification au fichier et pas de copier coller !!</t>
  </si>
  <si>
    <t>CONTACT CHEF D'ETABLISSEMENT</t>
  </si>
  <si>
    <r>
      <t>sur le remplissage (</t>
    </r>
    <r>
      <rPr>
        <b/>
        <sz val="10"/>
        <color theme="1"/>
        <rFont val="Calibri"/>
        <family val="2"/>
      </rPr>
      <t>Bien</t>
    </r>
    <r>
      <rPr>
        <sz val="10"/>
        <color theme="1"/>
        <rFont val="Calibri"/>
        <family val="2"/>
      </rPr>
      <t xml:space="preserve"> ou </t>
    </r>
    <r>
      <rPr>
        <b/>
        <sz val="10"/>
        <color theme="1"/>
        <rFont val="Calibri"/>
        <family val="2"/>
      </rPr>
      <t>Mal</t>
    </r>
    <r>
      <rPr>
        <sz val="10"/>
        <color theme="1"/>
        <rFont val="Calibri"/>
        <family val="2"/>
      </rPr>
      <t xml:space="preserve"> )</t>
    </r>
  </si>
  <si>
    <r>
      <t>Existe: "</t>
    </r>
    <r>
      <rPr>
        <b/>
        <sz val="9"/>
        <color theme="1"/>
        <rFont val="Calibri"/>
        <family val="2"/>
      </rPr>
      <t>OUI</t>
    </r>
    <r>
      <rPr>
        <sz val="9"/>
        <color theme="1"/>
        <rFont val="Calibri"/>
        <family val="2"/>
      </rPr>
      <t xml:space="preserve">" ou " </t>
    </r>
    <r>
      <rPr>
        <b/>
        <sz val="9"/>
        <color theme="1"/>
        <rFont val="Calibri"/>
        <family val="2"/>
      </rPr>
      <t>NON</t>
    </r>
    <r>
      <rPr>
        <sz val="9"/>
        <color theme="1"/>
        <rFont val="Calibri"/>
        <family val="2"/>
      </rPr>
      <t xml:space="preserve"> "</t>
    </r>
  </si>
  <si>
    <t>SOMMAIRE</t>
  </si>
  <si>
    <t>BESOINS(Nombre )</t>
  </si>
  <si>
    <t>Impression</t>
  </si>
  <si>
    <t>Impression2</t>
  </si>
  <si>
    <t>Impression en PDF</t>
  </si>
  <si>
    <r>
      <t>Ø</t>
    </r>
    <r>
      <rPr>
        <sz val="20"/>
        <color theme="1"/>
        <rFont val="Times New Roman"/>
        <family val="1"/>
      </rPr>
      <t>Revenez dans votre rapport, prenez la feuille "</t>
    </r>
    <r>
      <rPr>
        <sz val="20"/>
        <color rgb="FFFF0000"/>
        <rFont val="Times New Roman"/>
        <family val="1"/>
      </rPr>
      <t>CONSIGNES ET IMPRESSION</t>
    </r>
    <r>
      <rPr>
        <sz val="20"/>
        <color theme="1"/>
        <rFont val="Times New Roman"/>
        <family val="1"/>
      </rPr>
      <t>" voir "Procédure d'impression d'un rapport":</t>
    </r>
    <r>
      <rPr>
        <sz val="20"/>
        <color theme="1"/>
        <rFont val="Wingdings"/>
        <charset val="2"/>
      </rPr>
      <t xml:space="preserve"> </t>
    </r>
  </si>
  <si>
    <t>ImpressionT3</t>
  </si>
  <si>
    <t>Préaux</t>
  </si>
  <si>
    <t>Armoires à clapet</t>
  </si>
  <si>
    <r>
      <t xml:space="preserve">Vos </t>
    </r>
    <r>
      <rPr>
        <b/>
        <sz val="14"/>
        <color rgb="FFFF0000"/>
        <rFont val="Calibri"/>
        <family val="2"/>
      </rPr>
      <t>saisies Etablissements</t>
    </r>
    <r>
      <rPr>
        <b/>
        <sz val="14"/>
        <color rgb="FF000000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 xml:space="preserve">doivent </t>
    </r>
    <r>
      <rPr>
        <b/>
        <sz val="14"/>
        <color rgb="FF000000"/>
        <rFont val="Calibri"/>
        <family val="2"/>
      </rPr>
      <t xml:space="preserve">être </t>
    </r>
    <r>
      <rPr>
        <b/>
        <sz val="14"/>
        <color rgb="FFFF0000"/>
        <rFont val="Calibri"/>
        <family val="2"/>
      </rPr>
      <t>égales</t>
    </r>
    <r>
      <rPr>
        <b/>
        <sz val="14"/>
        <color rgb="FF000000"/>
        <rFont val="Calibri"/>
        <family val="2"/>
      </rPr>
      <t xml:space="preserve"> en genre; en nombre et par niveau  aux </t>
    </r>
    <r>
      <rPr>
        <b/>
        <sz val="14"/>
        <color rgb="FFFF0000"/>
        <rFont val="Calibri"/>
        <family val="2"/>
      </rPr>
      <t>effectifs</t>
    </r>
    <r>
      <rPr>
        <b/>
        <sz val="14"/>
        <color rgb="FF000000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>élèves classés</t>
    </r>
    <r>
      <rPr>
        <b/>
        <sz val="14"/>
        <color rgb="FF000000"/>
        <rFont val="Calibri"/>
        <family val="2"/>
      </rPr>
      <t xml:space="preserve"> que vous avez déja definis dans les tableaux des </t>
    </r>
    <r>
      <rPr>
        <b/>
        <sz val="14"/>
        <color rgb="FFFF0000"/>
        <rFont val="Calibri"/>
        <family val="2"/>
      </rPr>
      <t xml:space="preserve">pyramides </t>
    </r>
    <r>
      <rPr>
        <b/>
        <sz val="14"/>
        <color rgb="FF000000"/>
        <rFont val="Calibri"/>
        <family val="2"/>
      </rPr>
      <t xml:space="preserve">à la </t>
    </r>
    <r>
      <rPr>
        <b/>
        <sz val="14"/>
        <rFont val="Calibri"/>
        <family val="2"/>
      </rPr>
      <t>L</t>
    </r>
    <r>
      <rPr>
        <b/>
        <sz val="14"/>
        <color rgb="FFFF0000"/>
        <rFont val="Calibri"/>
        <family val="2"/>
      </rPr>
      <t>497</t>
    </r>
    <r>
      <rPr>
        <b/>
        <sz val="14"/>
        <rFont val="Calibri"/>
        <family val="2"/>
      </rPr>
      <t>C</t>
    </r>
    <r>
      <rPr>
        <b/>
        <sz val="14"/>
        <color rgb="FFFF0000"/>
        <rFont val="Calibri"/>
        <family val="2"/>
      </rPr>
      <t>2</t>
    </r>
    <r>
      <rPr>
        <b/>
        <sz val="14"/>
        <color rgb="FF000000"/>
        <rFont val="Calibri"/>
        <family val="2"/>
      </rPr>
      <t xml:space="preserve"> ou B</t>
    </r>
    <r>
      <rPr>
        <b/>
        <sz val="14"/>
        <color rgb="FFFF0000"/>
        <rFont val="Calibri"/>
        <family val="2"/>
      </rPr>
      <t>497</t>
    </r>
  </si>
  <si>
    <r>
      <t xml:space="preserve">Vos </t>
    </r>
    <r>
      <rPr>
        <b/>
        <sz val="14"/>
        <color rgb="FFFF0000"/>
        <rFont val="Calibri"/>
        <family val="2"/>
      </rPr>
      <t>saisies Etablissements</t>
    </r>
    <r>
      <rPr>
        <b/>
        <sz val="14"/>
        <color rgb="FF000000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 xml:space="preserve">doivent </t>
    </r>
    <r>
      <rPr>
        <b/>
        <sz val="14"/>
        <color rgb="FF000000"/>
        <rFont val="Calibri"/>
        <family val="2"/>
      </rPr>
      <t xml:space="preserve">être </t>
    </r>
    <r>
      <rPr>
        <b/>
        <sz val="14"/>
        <color rgb="FFFF0000"/>
        <rFont val="Calibri"/>
        <family val="2"/>
      </rPr>
      <t>égales</t>
    </r>
    <r>
      <rPr>
        <b/>
        <sz val="14"/>
        <color rgb="FF000000"/>
        <rFont val="Calibri"/>
        <family val="2"/>
      </rPr>
      <t xml:space="preserve"> en genre; en nombre et par niveau  aux </t>
    </r>
    <r>
      <rPr>
        <b/>
        <sz val="14"/>
        <color rgb="FFFF0000"/>
        <rFont val="Calibri"/>
        <family val="2"/>
      </rPr>
      <t>effectifs</t>
    </r>
    <r>
      <rPr>
        <b/>
        <sz val="14"/>
        <color rgb="FF000000"/>
        <rFont val="Calibri"/>
        <family val="2"/>
      </rPr>
      <t xml:space="preserve"> </t>
    </r>
    <r>
      <rPr>
        <b/>
        <sz val="14"/>
        <color rgb="FFFF0000"/>
        <rFont val="Calibri"/>
        <family val="2"/>
      </rPr>
      <t>élèves classés</t>
    </r>
    <r>
      <rPr>
        <b/>
        <sz val="14"/>
        <color rgb="FF000000"/>
        <rFont val="Calibri"/>
        <family val="2"/>
      </rPr>
      <t xml:space="preserve"> que vous avez déja definis dans les tableaux des </t>
    </r>
    <r>
      <rPr>
        <b/>
        <sz val="14"/>
        <color rgb="FFFF0000"/>
        <rFont val="Calibri"/>
        <family val="2"/>
      </rPr>
      <t xml:space="preserve">pyramides </t>
    </r>
    <r>
      <rPr>
        <b/>
        <sz val="14"/>
        <color rgb="FF000000"/>
        <rFont val="Calibri"/>
        <family val="2"/>
      </rPr>
      <t xml:space="preserve">à la </t>
    </r>
    <r>
      <rPr>
        <b/>
        <sz val="14"/>
        <rFont val="Calibri"/>
        <family val="2"/>
      </rPr>
      <t>L</t>
    </r>
    <r>
      <rPr>
        <b/>
        <sz val="14"/>
        <color rgb="FFFF0000"/>
        <rFont val="Calibri"/>
        <family val="2"/>
      </rPr>
      <t>500</t>
    </r>
    <r>
      <rPr>
        <b/>
        <sz val="14"/>
        <rFont val="Calibri"/>
        <family val="2"/>
      </rPr>
      <t>C</t>
    </r>
    <r>
      <rPr>
        <b/>
        <sz val="14"/>
        <color rgb="FFFF0000"/>
        <rFont val="Calibri"/>
        <family val="2"/>
      </rPr>
      <t>2</t>
    </r>
    <r>
      <rPr>
        <b/>
        <sz val="14"/>
        <color rgb="FF000000"/>
        <rFont val="Calibri"/>
        <family val="2"/>
      </rPr>
      <t xml:space="preserve"> ou B</t>
    </r>
    <r>
      <rPr>
        <b/>
        <sz val="14"/>
        <color rgb="FFFF0000"/>
        <rFont val="Calibri"/>
        <family val="2"/>
      </rPr>
      <t>500</t>
    </r>
  </si>
  <si>
    <t>Ne touchez pas aux feuilles masquées.</t>
  </si>
  <si>
    <t>Non Red ayant : 10&gt; M G ≥ 8.5</t>
  </si>
  <si>
    <r>
      <t xml:space="preserve">VOIR </t>
    </r>
    <r>
      <rPr>
        <b/>
        <sz val="11"/>
        <color rgb="FFFF0000"/>
        <rFont val="Calibri"/>
        <family val="2"/>
        <scheme val="minor"/>
      </rPr>
      <t>L568</t>
    </r>
    <r>
      <rPr>
        <b/>
        <sz val="11"/>
        <rFont val="Calibri"/>
        <family val="2"/>
        <scheme val="minor"/>
      </rPr>
      <t>C21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00B0F0"/>
        <rFont val="Calibri"/>
        <family val="2"/>
        <scheme val="minor"/>
      </rPr>
      <t>ou</t>
    </r>
    <r>
      <rPr>
        <b/>
        <sz val="11"/>
        <color theme="1"/>
        <rFont val="Calibri"/>
        <family val="2"/>
        <scheme val="minor"/>
      </rPr>
      <t xml:space="preserve"> U568 </t>
    </r>
    <r>
      <rPr>
        <b/>
        <sz val="11"/>
        <color rgb="FF00C057"/>
        <rFont val="Calibri"/>
        <family val="2"/>
        <scheme val="minor"/>
      </rPr>
      <t>Pour correction</t>
    </r>
  </si>
  <si>
    <r>
      <t xml:space="preserve">CONTRÔLE 1 </t>
    </r>
    <r>
      <rPr>
        <b/>
        <sz val="11"/>
        <color theme="1"/>
        <rFont val="Calibri"/>
        <family val="2"/>
      </rPr>
      <t>STATISTIQUE D'ADMISSION …..........</t>
    </r>
  </si>
  <si>
    <t>2024-2025</t>
  </si>
  <si>
    <t>2025-2026</t>
  </si>
  <si>
    <t>2026-2027</t>
  </si>
  <si>
    <t>2027-2028</t>
  </si>
  <si>
    <t>2028-2029</t>
  </si>
  <si>
    <t>2029-2030</t>
  </si>
  <si>
    <t>2030-2031</t>
  </si>
  <si>
    <t>2031-2032</t>
  </si>
  <si>
    <t>2032-2033</t>
  </si>
  <si>
    <t>2033-2034</t>
  </si>
  <si>
    <t>2034-2035</t>
  </si>
  <si>
    <t>2035-2036</t>
  </si>
  <si>
    <t>2036-2037</t>
  </si>
  <si>
    <t>2037-2038</t>
  </si>
  <si>
    <t>2038-2039</t>
  </si>
  <si>
    <t>2039-2040</t>
  </si>
  <si>
    <t>2040-2041</t>
  </si>
  <si>
    <t>CONTACT DU REDACTEUR</t>
  </si>
  <si>
    <t>ANNEE SCOLAIRE</t>
  </si>
  <si>
    <t>9 ans</t>
  </si>
  <si>
    <t>10 ans</t>
  </si>
  <si>
    <t>11 ans</t>
  </si>
  <si>
    <t>12 ans</t>
  </si>
  <si>
    <t>13 ans</t>
  </si>
  <si>
    <t>25</t>
  </si>
  <si>
    <t>14 ans</t>
  </si>
  <si>
    <t>15 ans</t>
  </si>
  <si>
    <t>16 ans</t>
  </si>
  <si>
    <t>17 ans</t>
  </si>
  <si>
    <t>18 ans</t>
  </si>
  <si>
    <t>19 ans</t>
  </si>
  <si>
    <t>20 ans</t>
  </si>
  <si>
    <t>21 ans</t>
  </si>
  <si>
    <t>22 ans</t>
  </si>
  <si>
    <t>23 ans</t>
  </si>
  <si>
    <t>24 ans</t>
  </si>
  <si>
    <t>25 ans</t>
  </si>
  <si>
    <t>26 ans</t>
  </si>
  <si>
    <t>27 ans</t>
  </si>
  <si>
    <t>ETAT DU REMPLISAGE DE VOTRE RAPPORT 1er TRIMESTRE</t>
  </si>
  <si>
    <t>ETAT DU REMPLISAGE DE VOTRE RAPPORT DU DEUXIEME TRIMESTRE</t>
  </si>
  <si>
    <t>NE TRANSMETTEZ PAS LE RAPPORT TANT QUE TOUS LES ETATS N'AFFICHENT  PAS  "BON"</t>
  </si>
  <si>
    <t>NE TRANSMETTEZ PAS LE RAPPORT TANT QUE L'ETAT N'AFFICHE PAS  "OUI"</t>
  </si>
  <si>
    <t>FAITES SAISIR OBLIGATOIREMENT L'ANNEE SCOLAIRE PAR LA DRENA  AVANT TOUTE SAISIE !!!!!!!!</t>
  </si>
  <si>
    <r>
      <t xml:space="preserve">VOIR </t>
    </r>
    <r>
      <rPr>
        <b/>
        <sz val="11"/>
        <color rgb="FFFF0000"/>
        <rFont val="Calibri"/>
        <family val="2"/>
        <scheme val="minor"/>
      </rPr>
      <t>L1175</t>
    </r>
    <r>
      <rPr>
        <b/>
        <sz val="11"/>
        <rFont val="Calibri"/>
        <family val="2"/>
        <scheme val="minor"/>
      </rPr>
      <t>C17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00B0F0"/>
        <rFont val="Calibri"/>
        <family val="2"/>
        <scheme val="minor"/>
      </rPr>
      <t>ou</t>
    </r>
    <r>
      <rPr>
        <b/>
        <sz val="11"/>
        <color theme="1"/>
        <rFont val="Calibri"/>
        <family val="2"/>
        <scheme val="minor"/>
      </rPr>
      <t xml:space="preserve"> Q1175 </t>
    </r>
    <r>
      <rPr>
        <b/>
        <sz val="11"/>
        <color rgb="FF00C057"/>
        <rFont val="Calibri"/>
        <family val="2"/>
        <scheme val="minor"/>
      </rPr>
      <t>Pour correction</t>
    </r>
  </si>
  <si>
    <r>
      <t xml:space="preserve">VOIR </t>
    </r>
    <r>
      <rPr>
        <b/>
        <sz val="11"/>
        <color rgb="FFFF0000"/>
        <rFont val="Calibri"/>
        <family val="2"/>
        <scheme val="minor"/>
      </rPr>
      <t>L1179</t>
    </r>
    <r>
      <rPr>
        <b/>
        <sz val="11"/>
        <rFont val="Calibri"/>
        <family val="2"/>
        <scheme val="minor"/>
      </rPr>
      <t>C16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00B0F0"/>
        <rFont val="Calibri"/>
        <family val="2"/>
        <scheme val="minor"/>
      </rPr>
      <t>ou</t>
    </r>
    <r>
      <rPr>
        <b/>
        <sz val="11"/>
        <color theme="1"/>
        <rFont val="Calibri"/>
        <family val="2"/>
        <scheme val="minor"/>
      </rPr>
      <t xml:space="preserve"> </t>
    </r>
    <r>
      <rPr>
        <b/>
        <sz val="11"/>
        <color rgb="FFFF0000"/>
        <rFont val="Calibri"/>
        <family val="2"/>
        <scheme val="minor"/>
      </rPr>
      <t>P</t>
    </r>
    <r>
      <rPr>
        <b/>
        <sz val="11"/>
        <color theme="1"/>
        <rFont val="Calibri"/>
        <family val="2"/>
        <scheme val="minor"/>
      </rPr>
      <t xml:space="preserve">1179 </t>
    </r>
    <r>
      <rPr>
        <b/>
        <sz val="11"/>
        <color rgb="FF00C057"/>
        <rFont val="Calibri"/>
        <family val="2"/>
        <scheme val="minor"/>
      </rPr>
      <t>Pour correction</t>
    </r>
  </si>
  <si>
    <t>NE TRANSMETTEZ PAS LE RAPPORT TANT QUE L'ETAT N'AFFICHE PAS  "BON REMPLISSAGE DU RAPPORT"</t>
  </si>
  <si>
    <t xml:space="preserve">ÂGE </t>
  </si>
  <si>
    <t>Etablissement:</t>
  </si>
  <si>
    <r>
      <t>Total 1</t>
    </r>
    <r>
      <rPr>
        <b/>
        <vertAlign val="superscript"/>
        <sz val="11"/>
        <color theme="1"/>
        <rFont val="Times New Roman"/>
        <family val="1"/>
      </rPr>
      <t>er</t>
    </r>
    <r>
      <rPr>
        <b/>
        <sz val="11"/>
        <color theme="1"/>
        <rFont val="Times New Roman"/>
        <family val="1"/>
      </rPr>
      <t>Cycle</t>
    </r>
  </si>
  <si>
    <r>
      <t>Total  2</t>
    </r>
    <r>
      <rPr>
        <b/>
        <vertAlign val="superscript"/>
        <sz val="11"/>
        <color theme="1"/>
        <rFont val="Times New Roman"/>
        <family val="1"/>
      </rPr>
      <t>nd</t>
    </r>
    <r>
      <rPr>
        <b/>
        <sz val="11"/>
        <color theme="1"/>
        <rFont val="Times New Roman"/>
        <family val="1"/>
      </rPr>
      <t xml:space="preserve"> Cycle</t>
    </r>
  </si>
  <si>
    <t>Mode d'herbergement de l'élève</t>
  </si>
  <si>
    <t>INFORMATIONS SUR L'ELEVE FILLE ENCEINTE</t>
  </si>
  <si>
    <t>F_26-40_R_0</t>
  </si>
  <si>
    <t>ABENGOUROU</t>
  </si>
  <si>
    <r>
      <rPr>
        <b/>
        <sz val="14"/>
        <color rgb="FFFF0000"/>
        <rFont val="Calibri"/>
        <family val="2"/>
        <scheme val="minor"/>
      </rPr>
      <t>CHOIX_</t>
    </r>
    <r>
      <rPr>
        <b/>
        <sz val="14"/>
        <color theme="1"/>
        <rFont val="Calibri"/>
        <family val="2"/>
        <scheme val="minor"/>
      </rPr>
      <t>DRENA :</t>
    </r>
  </si>
  <si>
    <t>ABIDJAN 1</t>
  </si>
  <si>
    <r>
      <rPr>
        <b/>
        <sz val="14"/>
        <color rgb="FFFF0000"/>
        <rFont val="Calibri"/>
        <family val="2"/>
        <scheme val="minor"/>
      </rPr>
      <t>CHOIX_</t>
    </r>
    <r>
      <rPr>
        <b/>
        <sz val="14"/>
        <color theme="1"/>
        <rFont val="Calibri"/>
        <family val="2"/>
        <scheme val="minor"/>
      </rPr>
      <t>ANNEE SCOLAIRE :</t>
    </r>
  </si>
  <si>
    <t>ABIDJAN 2</t>
  </si>
  <si>
    <t>ABIDJAN 3</t>
  </si>
  <si>
    <t>ABIDJAN 4</t>
  </si>
  <si>
    <t>ABOISSO</t>
  </si>
  <si>
    <t>ADZOPE</t>
  </si>
  <si>
    <t>AGBOVILLE</t>
  </si>
  <si>
    <t>BONDOUKOU</t>
  </si>
  <si>
    <t>BONGOUANOU</t>
  </si>
  <si>
    <t>BOUAFLE</t>
  </si>
  <si>
    <t>BOUAKE 1</t>
  </si>
  <si>
    <t>BOUAKE 2</t>
  </si>
  <si>
    <t>BOUNA</t>
  </si>
  <si>
    <t>BOUNDIALI</t>
  </si>
  <si>
    <t>DABOU</t>
  </si>
  <si>
    <t>DALOA</t>
  </si>
  <si>
    <t>ANNEE SCOLAIRE ???????</t>
  </si>
  <si>
    <t>DANANE</t>
  </si>
  <si>
    <t>DAOUKRO</t>
  </si>
  <si>
    <t>DIMBOKRO</t>
  </si>
  <si>
    <t>DIVO</t>
  </si>
  <si>
    <t>DUEKOUE</t>
  </si>
  <si>
    <t>FERKESSEDOUGOU</t>
  </si>
  <si>
    <t>GAGNOA</t>
  </si>
  <si>
    <t>GRAND BASSAM</t>
  </si>
  <si>
    <t>GUIGLO</t>
  </si>
  <si>
    <t>ISSIA</t>
  </si>
  <si>
    <t>KATIOLA</t>
  </si>
  <si>
    <t>KORHOGO</t>
  </si>
  <si>
    <t>MAN</t>
  </si>
  <si>
    <t>MANKONO</t>
  </si>
  <si>
    <t>MINIGNAN</t>
  </si>
  <si>
    <t>ODIENNE</t>
  </si>
  <si>
    <t>SAN PEDRO</t>
  </si>
  <si>
    <t>SASSANDRA</t>
  </si>
  <si>
    <t>SEGUELA</t>
  </si>
  <si>
    <t>SINFRA</t>
  </si>
  <si>
    <t>SOUBRE</t>
  </si>
  <si>
    <t>TIASSALE</t>
  </si>
  <si>
    <t>TOUBA</t>
  </si>
  <si>
    <t>YAMOUSSOUKRO</t>
  </si>
  <si>
    <t>DRENA ??????????</t>
  </si>
  <si>
    <t>SAISIR LA LISTE DE VOS ETABLISSEMENTS</t>
  </si>
  <si>
    <r>
      <t xml:space="preserve">LE CHOIX DE L'ANNNEE SCOLAIRE DOIT  ETRE FAIT </t>
    </r>
    <r>
      <rPr>
        <b/>
        <sz val="11"/>
        <rFont val="Calibri"/>
        <family val="2"/>
        <scheme val="minor"/>
      </rPr>
      <t xml:space="preserve">OLIGATOIREMENT </t>
    </r>
    <r>
      <rPr>
        <b/>
        <sz val="11"/>
        <color rgb="FFEE0000"/>
        <rFont val="Calibri"/>
        <family val="2"/>
        <scheme val="minor"/>
      </rPr>
      <t>PAR LA DRENA AVANT LA TRANSMISSION AUX ETABLISSEMENTS</t>
    </r>
  </si>
  <si>
    <r>
      <t xml:space="preserve">SAISIR LE </t>
    </r>
    <r>
      <rPr>
        <b/>
        <sz val="12"/>
        <rFont val="Calibri"/>
        <family val="2"/>
        <scheme val="minor"/>
      </rPr>
      <t>NOM</t>
    </r>
    <r>
      <rPr>
        <b/>
        <sz val="12"/>
        <color rgb="FFFF0000"/>
        <rFont val="Calibri"/>
        <family val="2"/>
        <scheme val="minor"/>
      </rPr>
      <t xml:space="preserve">  DE L'AGENT SELC 2 EN </t>
    </r>
    <r>
      <rPr>
        <b/>
        <sz val="12"/>
        <rFont val="Calibri"/>
        <family val="2"/>
        <scheme val="minor"/>
      </rPr>
      <t>DRENA</t>
    </r>
  </si>
  <si>
    <r>
      <t xml:space="preserve">SAISIR LE </t>
    </r>
    <r>
      <rPr>
        <b/>
        <sz val="12"/>
        <rFont val="Calibri"/>
        <family val="2"/>
        <scheme val="minor"/>
      </rPr>
      <t>CONTACT</t>
    </r>
    <r>
      <rPr>
        <b/>
        <sz val="12"/>
        <color rgb="FFFF0000"/>
        <rFont val="Calibri"/>
        <family val="2"/>
        <scheme val="minor"/>
      </rPr>
      <t xml:space="preserve"> DE L'AGENT SELC 2  EN </t>
    </r>
    <r>
      <rPr>
        <b/>
        <sz val="12"/>
        <rFont val="Calibri"/>
        <family val="2"/>
        <scheme val="minor"/>
      </rPr>
      <t>DRENA</t>
    </r>
  </si>
  <si>
    <r>
      <t>SAISIR L'</t>
    </r>
    <r>
      <rPr>
        <b/>
        <sz val="12"/>
        <rFont val="Calibri"/>
        <family val="2"/>
        <scheme val="minor"/>
      </rPr>
      <t>E-MAIL</t>
    </r>
    <r>
      <rPr>
        <b/>
        <sz val="12"/>
        <color rgb="FFFF0000"/>
        <rFont val="Calibri"/>
        <family val="2"/>
        <scheme val="minor"/>
      </rPr>
      <t xml:space="preserve">  DE L'AGENT SELC 2  EN </t>
    </r>
    <r>
      <rPr>
        <b/>
        <sz val="12"/>
        <rFont val="Calibri"/>
        <family val="2"/>
        <scheme val="minor"/>
      </rPr>
      <t>DRENA</t>
    </r>
  </si>
  <si>
    <t>F_26-40_R1</t>
  </si>
  <si>
    <t>F_26-40_R2</t>
  </si>
  <si>
    <t>F_26-40_R3</t>
  </si>
  <si>
    <t>MasquerEtablissement</t>
  </si>
  <si>
    <t xml:space="preserve">TROSIEME TRIMESTRE </t>
  </si>
  <si>
    <r>
      <t xml:space="preserve"> </t>
    </r>
    <r>
      <rPr>
        <b/>
        <sz val="12"/>
        <rFont val="Calibri"/>
        <family val="2"/>
        <scheme val="minor"/>
      </rPr>
      <t>ATTENTION !!!!!!!!!!!!!!!!!!!!!!!!!!!!!!!!!!!</t>
    </r>
    <r>
      <rPr>
        <b/>
        <sz val="12"/>
        <color rgb="FFFF0000"/>
        <rFont val="Calibri"/>
        <family val="2"/>
        <scheme val="minor"/>
      </rPr>
      <t xml:space="preserve"> VEUILLEZ</t>
    </r>
    <r>
      <rPr>
        <b/>
        <sz val="12"/>
        <rFont val="Calibri"/>
        <family val="2"/>
        <scheme val="minor"/>
      </rPr>
      <t xml:space="preserve"> LIRE ; RENSEIGNER ET </t>
    </r>
    <r>
      <rPr>
        <b/>
        <sz val="12"/>
        <color rgb="FF00642D"/>
        <rFont val="Calibri"/>
        <family val="2"/>
        <scheme val="minor"/>
      </rPr>
      <t>MASQUER</t>
    </r>
    <r>
      <rPr>
        <b/>
        <sz val="12"/>
        <color rgb="FFFF0000"/>
        <rFont val="Calibri"/>
        <family val="2"/>
        <scheme val="minor"/>
      </rPr>
      <t xml:space="preserve"> LA FEUILLE </t>
    </r>
    <r>
      <rPr>
        <b/>
        <sz val="12"/>
        <rFont val="Calibri"/>
        <family val="2"/>
        <scheme val="minor"/>
      </rPr>
      <t>"ETABLMISSEMENTS"</t>
    </r>
    <r>
      <rPr>
        <b/>
        <sz val="12"/>
        <color rgb="FFFF0000"/>
        <rFont val="Calibri"/>
        <family val="2"/>
        <scheme val="minor"/>
      </rPr>
      <t xml:space="preserve"> AVANT LA TRANSMISSION DU FICHIER AUX ETABLISSEMENTS</t>
    </r>
  </si>
  <si>
    <r>
      <rPr>
        <b/>
        <sz val="12"/>
        <rFont val="Calibri"/>
        <family val="2"/>
        <scheme val="minor"/>
      </rPr>
      <t>CLIQUEZ</t>
    </r>
    <r>
      <rPr>
        <b/>
        <sz val="12"/>
        <color rgb="FFFF0000"/>
        <rFont val="Calibri"/>
        <family val="2"/>
        <scheme val="minor"/>
      </rPr>
      <t xml:space="preserve"> POUR CHOISIR LE NOM DE LA DRENA </t>
    </r>
    <r>
      <rPr>
        <b/>
        <sz val="12"/>
        <rFont val="Calibri"/>
        <family val="2"/>
        <scheme val="minor"/>
      </rPr>
      <t>ET DE L'ANNEE SCOLAIRE DANS LES  CELLULES  CI-DESSOUS.</t>
    </r>
  </si>
  <si>
    <t>RAPPORT ETABLISSEMENT SECONDAIRE PUBLIC  PREMIER TRIMESTRE</t>
  </si>
  <si>
    <t>CM NATIO KOBADARA</t>
  </si>
  <si>
    <t>CM NIOFOIN</t>
  </si>
  <si>
    <t>LM SOHOUO</t>
  </si>
  <si>
    <t>LM NAPIE</t>
  </si>
  <si>
    <t>LM M'BENGUE</t>
  </si>
  <si>
    <t>LM DIKODOUGOU</t>
  </si>
  <si>
    <t>LM SIRASSO</t>
  </si>
  <si>
    <t>LM TIORONIARADOUGOU</t>
  </si>
  <si>
    <t>CM KARAKORO</t>
  </si>
  <si>
    <t>LYDO KORHOGO</t>
  </si>
  <si>
    <t>LYMOKO KORHOGO</t>
  </si>
  <si>
    <t>LY HOUPHOUET BOIGNY KORHOGO</t>
  </si>
  <si>
    <t>LY MUNI SINEMATIALI</t>
  </si>
  <si>
    <t>CM KOMBOLOKOURA</t>
  </si>
  <si>
    <t>CM LATAHA</t>
  </si>
  <si>
    <t>CM LAVONONKAHA</t>
  </si>
  <si>
    <t>CM SOLIGNOUGO</t>
  </si>
  <si>
    <t>CM KANOROBA</t>
  </si>
  <si>
    <t>CM NAFOUN</t>
  </si>
  <si>
    <t>CM BORON</t>
  </si>
  <si>
    <t>CM KIEMOU</t>
  </si>
  <si>
    <t>CM GUIEMBE</t>
  </si>
  <si>
    <t>CM POUNGBE</t>
  </si>
  <si>
    <t>CM KATOGO</t>
  </si>
  <si>
    <t>CM BOUGOU</t>
  </si>
  <si>
    <t>CM SEDIOGO</t>
  </si>
  <si>
    <t>CM KOMBORODOUGOU</t>
  </si>
  <si>
    <t>CM KATIALI</t>
  </si>
  <si>
    <t>CM NANGASSEREGUE</t>
  </si>
  <si>
    <t>CM NANGAKAHA</t>
  </si>
  <si>
    <t>CM NANGOUNKAHA</t>
  </si>
  <si>
    <t>CM LAMEKAHA</t>
  </si>
  <si>
    <t>CM OUATTARADOUGOU</t>
  </si>
  <si>
    <t>CM KALOA</t>
  </si>
  <si>
    <t>CM DASSOUNGBOHO</t>
  </si>
  <si>
    <t>CM BAHOUAKAHA</t>
  </si>
  <si>
    <t>CM N'GANON</t>
  </si>
  <si>
    <t>CM FANTA KADER M'BENGUE</t>
  </si>
  <si>
    <t>CM FAPAHA</t>
  </si>
  <si>
    <t>CM 2 GUIEMBE</t>
  </si>
  <si>
    <t>CM 2 KOMBORODOUGOU</t>
  </si>
  <si>
    <t>CM BODONON</t>
  </si>
  <si>
    <t>CM DAGBA</t>
  </si>
  <si>
    <t>CM KADIOHA</t>
  </si>
  <si>
    <t>CM KAFIOKAHA 2</t>
  </si>
  <si>
    <t>CM NAHOUOKAHA</t>
  </si>
  <si>
    <t>CM SIOLOKAHA</t>
  </si>
  <si>
    <t>CM KAGBOLODOUGOU 2</t>
  </si>
  <si>
    <t>LY EX SINEMATILI</t>
  </si>
  <si>
    <t>CM BARTHELEMY CARDOZI KORHOGO</t>
  </si>
  <si>
    <t>CM CLY TIEMOKO YADE SINEMATIALI</t>
  </si>
  <si>
    <t>CM AMADOU GON CLY DE KAGBOLODOUGOU</t>
  </si>
  <si>
    <t>CM AMADOU GON CLY DE  KONI</t>
  </si>
  <si>
    <t>CM PREMAFOLO DE KORHOGO</t>
  </si>
  <si>
    <t>CM GBALOHO DE KORHOGO</t>
  </si>
  <si>
    <t>CM PITIENGOMON DE KORHOGO</t>
  </si>
  <si>
    <t>CM DE FONONVOGO</t>
  </si>
  <si>
    <t>CM DE TONGON</t>
  </si>
  <si>
    <t>CM DE OLEOKAHA</t>
  </si>
  <si>
    <t>CM 2 DE KANOROBA</t>
  </si>
  <si>
    <t>CM DE FODONITION</t>
  </si>
  <si>
    <t>CM DE FARAKORO</t>
  </si>
  <si>
    <t>CM DE SANHARA</t>
  </si>
  <si>
    <t>CM DE WARANIENE- DOKAHA</t>
  </si>
  <si>
    <t>CM DE KOKAHA</t>
  </si>
  <si>
    <t>CM DE DIKODOUGOU</t>
  </si>
  <si>
    <t>CM DE SEGUETIELE</t>
  </si>
  <si>
    <t>TRAORE IDRISSA</t>
  </si>
  <si>
    <t>idristra2021@gmail.com</t>
  </si>
  <si>
    <t>0709628863/0505865270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</si>
</sst>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\G\é\n\é\r\a\l"/>
    <numFmt numFmtId="165" formatCode="0#&quot; &quot;##&quot; &quot;##&quot; &quot;##&quot; &quot;##"/>
    <numFmt numFmtId="166" formatCode="[$-F800]dddd\,\ mmmm\ dd\,\ yyyy"/>
    <numFmt numFmtId="167" formatCode="#,##0\ _€"/>
    <numFmt numFmtId="168" formatCode="[$-F400]h:mm:ss\ AM/PM"/>
    <numFmt numFmtId="169" formatCode="&quot;DRENA&quot;\ "/>
    <numFmt numFmtId="170" formatCode="dd"/>
    <numFmt numFmtId="171" formatCode="mm"/>
    <numFmt numFmtId="172" formatCode="yyyy"/>
  </numFmts>
  <fonts count="28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color indexed="10"/>
      <name val="MS Sans Serif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sz val="14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Times New Roman"/>
      <family val="1"/>
    </font>
    <font>
      <sz val="10"/>
      <color indexed="8"/>
      <name val="Times New Roman"/>
      <family val="1"/>
    </font>
    <font>
      <sz val="10"/>
      <color indexed="35"/>
      <name val="MS Sans Serif"/>
      <family val="2"/>
    </font>
    <font>
      <sz val="10"/>
      <color indexed="50"/>
      <name val="Times New Roman"/>
      <family val="1"/>
    </font>
    <font>
      <sz val="10"/>
      <name val="MS Sans Serif"/>
      <family val="2"/>
    </font>
    <font>
      <sz val="10"/>
      <color rgb="FFFF0000"/>
      <name val="Times New Roman"/>
      <family val="1"/>
    </font>
    <font>
      <sz val="10"/>
      <color rgb="FF00FF00"/>
      <name val="Times New Roman"/>
      <family val="1"/>
    </font>
    <font>
      <sz val="10"/>
      <color indexed="13"/>
      <name val="MS Sans Serif"/>
      <family val="2"/>
    </font>
    <font>
      <sz val="10"/>
      <color rgb="FF01FF74"/>
      <name val="Times New Roman"/>
      <family val="1"/>
    </font>
    <font>
      <sz val="10"/>
      <name val="Calibri"/>
      <family val="2"/>
      <scheme val="minor"/>
    </font>
    <font>
      <sz val="10"/>
      <name val="MS Sans Serif"/>
    </font>
    <font>
      <sz val="10"/>
      <color rgb="FFFF0000"/>
      <name val="MS Sans Serif"/>
      <family val="2"/>
    </font>
    <font>
      <b/>
      <sz val="14"/>
      <color theme="1"/>
      <name val="Calibri"/>
      <family val="2"/>
      <scheme val="minor"/>
    </font>
    <font>
      <sz val="10"/>
      <color indexed="13"/>
      <name val="MS Sans Serif"/>
    </font>
    <font>
      <b/>
      <sz val="10"/>
      <name val="MS Sans Serif"/>
    </font>
    <font>
      <sz val="10"/>
      <color theme="1"/>
      <name val="Times New Roman"/>
      <family val="1"/>
    </font>
    <font>
      <b/>
      <sz val="10"/>
      <color rgb="FFFF0000"/>
      <name val="Times New Roman"/>
      <family val="1"/>
    </font>
    <font>
      <sz val="10"/>
      <color theme="6"/>
      <name val="MS Sans Serif"/>
      <family val="2"/>
    </font>
    <font>
      <b/>
      <sz val="10"/>
      <color theme="6"/>
      <name val="MS Sans Serif"/>
    </font>
    <font>
      <sz val="11"/>
      <name val="MS Sans Serif"/>
      <family val="2"/>
    </font>
    <font>
      <b/>
      <sz val="10"/>
      <color indexed="50"/>
      <name val="Times New Roman"/>
      <family val="1"/>
    </font>
    <font>
      <b/>
      <sz val="14"/>
      <color rgb="FFFF0000"/>
      <name val="Calibri"/>
      <family val="2"/>
    </font>
    <font>
      <b/>
      <sz val="18"/>
      <color rgb="FFFF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</font>
    <font>
      <sz val="10"/>
      <color rgb="FFC00000"/>
      <name val="Times New Roman"/>
      <family val="1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gency FB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6"/>
      <color rgb="FF000000"/>
      <name val="Arial"/>
      <family val="2"/>
    </font>
    <font>
      <b/>
      <sz val="16"/>
      <color theme="1"/>
      <name val="Arial"/>
      <family val="2"/>
    </font>
    <font>
      <b/>
      <sz val="16"/>
      <color rgb="FFFF0000"/>
      <name val="Calibri"/>
      <family val="2"/>
    </font>
    <font>
      <sz val="12"/>
      <color theme="1"/>
      <name val="Calibri"/>
      <family val="2"/>
    </font>
    <font>
      <b/>
      <sz val="18"/>
      <color rgb="FF000000"/>
      <name val="Calibri"/>
      <family val="2"/>
    </font>
    <font>
      <sz val="16"/>
      <color theme="1"/>
      <name val="Arial"/>
      <family val="2"/>
    </font>
    <font>
      <b/>
      <sz val="18"/>
      <color rgb="FF0070C0"/>
      <name val="Calibri"/>
      <family val="2"/>
      <scheme val="minor"/>
    </font>
    <font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</font>
    <font>
      <sz val="10"/>
      <color rgb="FF000000"/>
      <name val="Calibri"/>
      <family val="2"/>
    </font>
    <font>
      <sz val="16"/>
      <color theme="1"/>
      <name val="Calibri"/>
      <family val="2"/>
    </font>
    <font>
      <b/>
      <sz val="22"/>
      <color theme="1"/>
      <name val="Calibri"/>
      <family val="2"/>
      <scheme val="minor"/>
    </font>
    <font>
      <b/>
      <sz val="12"/>
      <color rgb="FFFF0000"/>
      <name val="Times New Roman"/>
      <family val="1"/>
    </font>
    <font>
      <b/>
      <sz val="11"/>
      <color rgb="FFFF0000"/>
      <name val="Calibri"/>
      <family val="2"/>
    </font>
    <font>
      <b/>
      <sz val="18"/>
      <color theme="1"/>
      <name val="Calibri"/>
      <family val="2"/>
    </font>
    <font>
      <b/>
      <sz val="20"/>
      <color rgb="FFFF0000"/>
      <name val="Calibri"/>
      <family val="2"/>
    </font>
    <font>
      <b/>
      <sz val="16"/>
      <name val="Calibri"/>
      <family val="2"/>
    </font>
    <font>
      <b/>
      <sz val="14"/>
      <color theme="1"/>
      <name val="Palatino Linotype"/>
      <family val="1"/>
    </font>
    <font>
      <b/>
      <sz val="14"/>
      <color rgb="FFFF0000"/>
      <name val="Palatino Linotype"/>
      <family val="1"/>
    </font>
    <font>
      <sz val="14"/>
      <color theme="1"/>
      <name val="Calibri"/>
      <family val="2"/>
    </font>
    <font>
      <b/>
      <sz val="15"/>
      <color theme="1"/>
      <name val="Calibri"/>
      <family val="2"/>
    </font>
    <font>
      <b/>
      <sz val="16"/>
      <color theme="1"/>
      <name val="Palatino Linotype"/>
      <family val="1"/>
    </font>
    <font>
      <b/>
      <sz val="12"/>
      <color rgb="FFFF0000"/>
      <name val="Calibri"/>
      <family val="2"/>
    </font>
    <font>
      <b/>
      <sz val="11"/>
      <color theme="1"/>
      <name val="Calibri"/>
      <family val="2"/>
    </font>
    <font>
      <b/>
      <sz val="13"/>
      <name val="Calibri"/>
      <family val="2"/>
    </font>
    <font>
      <b/>
      <sz val="13"/>
      <color rgb="FFFF0000"/>
      <name val="Calibri"/>
      <family val="2"/>
    </font>
    <font>
      <b/>
      <sz val="14"/>
      <name val="Calibri"/>
      <family val="2"/>
    </font>
    <font>
      <b/>
      <sz val="24"/>
      <color theme="1"/>
      <name val="Times New Roman"/>
      <family val="1"/>
    </font>
    <font>
      <b/>
      <sz val="18"/>
      <color theme="1"/>
      <name val="Times New Roman"/>
      <family val="1"/>
    </font>
    <font>
      <b/>
      <sz val="26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rgb="FF0070C0"/>
      <name val="Times New Roman"/>
      <family val="1"/>
    </font>
    <font>
      <b/>
      <sz val="14"/>
      <color rgb="FFFF0000"/>
      <name val="Times New Roman"/>
      <family val="1"/>
    </font>
    <font>
      <b/>
      <sz val="14"/>
      <color theme="1"/>
      <name val="Times New Roman"/>
      <family val="1"/>
    </font>
    <font>
      <vertAlign val="superscript"/>
      <sz val="14"/>
      <color theme="1"/>
      <name val="Times New Roman"/>
      <family val="1"/>
    </font>
    <font>
      <sz val="16"/>
      <color rgb="FF0070C0"/>
      <name val="Times New Roman"/>
      <family val="1"/>
    </font>
    <font>
      <b/>
      <sz val="16"/>
      <color rgb="FFFF0000"/>
      <name val="Times New Roman"/>
      <family val="1"/>
    </font>
    <font>
      <sz val="16"/>
      <color theme="1"/>
      <name val="Times New Roman"/>
      <family val="1"/>
    </font>
    <font>
      <b/>
      <sz val="16"/>
      <color rgb="FF0070C0"/>
      <name val="Times New Roman"/>
      <family val="1"/>
    </font>
    <font>
      <b/>
      <sz val="18"/>
      <color rgb="FF0070C0"/>
      <name val="Times New Roman"/>
      <family val="1"/>
    </font>
    <font>
      <b/>
      <sz val="18"/>
      <color rgb="FFFF0000"/>
      <name val="Times New Roman"/>
      <family val="1"/>
    </font>
    <font>
      <b/>
      <sz val="12"/>
      <color theme="4"/>
      <name val="Calibri"/>
      <family val="2"/>
    </font>
    <font>
      <b/>
      <vertAlign val="superscript"/>
      <sz val="14"/>
      <color theme="1"/>
      <name val="Times New Roman"/>
      <family val="1"/>
    </font>
    <font>
      <b/>
      <sz val="16"/>
      <color rgb="FF00C057"/>
      <name val="Calibri"/>
      <family val="2"/>
    </font>
    <font>
      <b/>
      <sz val="22"/>
      <color rgb="FFFF0000"/>
      <name val="Calibri"/>
      <family val="2"/>
    </font>
    <font>
      <b/>
      <sz val="18"/>
      <color rgb="FFFF0000"/>
      <name val="Calibri"/>
      <family val="2"/>
    </font>
    <font>
      <i/>
      <sz val="11"/>
      <color rgb="FF000000"/>
      <name val="Calibri"/>
      <family val="2"/>
    </font>
    <font>
      <b/>
      <sz val="14"/>
      <color rgb="FF0070C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vertAlign val="superscript"/>
      <sz val="14"/>
      <color theme="1"/>
      <name val="Calibri"/>
      <family val="2"/>
      <scheme val="minor"/>
    </font>
    <font>
      <b/>
      <sz val="12"/>
      <color rgb="FF0070C0"/>
      <name val="Calibri"/>
      <family val="2"/>
    </font>
    <font>
      <b/>
      <i/>
      <sz val="11"/>
      <color theme="1"/>
      <name val="Times New Roman"/>
      <family val="1"/>
    </font>
    <font>
      <b/>
      <sz val="16"/>
      <color rgb="FF0070C0"/>
      <name val="Calibri"/>
      <family val="2"/>
    </font>
    <font>
      <b/>
      <sz val="11"/>
      <name val="Calibri"/>
      <family val="2"/>
    </font>
    <font>
      <b/>
      <i/>
      <sz val="18"/>
      <color theme="1"/>
      <name val="Calibri"/>
      <family val="2"/>
      <scheme val="minor"/>
    </font>
    <font>
      <b/>
      <u/>
      <sz val="12"/>
      <color theme="1"/>
      <name val="Times New Roman"/>
      <family val="1"/>
    </font>
    <font>
      <b/>
      <sz val="12"/>
      <color rgb="FF000000"/>
      <name val="Calibri"/>
      <family val="2"/>
    </font>
    <font>
      <b/>
      <u/>
      <sz val="14"/>
      <color theme="1"/>
      <name val="Times New Roman"/>
      <family val="1"/>
    </font>
    <font>
      <b/>
      <sz val="11"/>
      <color rgb="FF000000"/>
      <name val="Calibri"/>
      <family val="2"/>
    </font>
    <font>
      <b/>
      <u/>
      <sz val="18"/>
      <color theme="1"/>
      <name val="Times New Roman"/>
      <family val="1"/>
    </font>
    <font>
      <b/>
      <sz val="10"/>
      <color rgb="FFFF0000"/>
      <name val="Calibri"/>
      <family val="2"/>
      <scheme val="minor"/>
    </font>
    <font>
      <b/>
      <vertAlign val="superscript"/>
      <sz val="10"/>
      <color rgb="FFFF0000"/>
      <name val="Calibri"/>
      <family val="2"/>
      <scheme val="minor"/>
    </font>
    <font>
      <b/>
      <sz val="20"/>
      <color rgb="FFFF0000"/>
      <name val="Times New Roman"/>
      <family val="1"/>
    </font>
    <font>
      <u/>
      <sz val="14"/>
      <color theme="1"/>
      <name val="Times New Roman"/>
      <family val="1"/>
    </font>
    <font>
      <b/>
      <sz val="14"/>
      <color rgb="FF000000"/>
      <name val="Agency FB"/>
      <family val="2"/>
    </font>
    <font>
      <sz val="14"/>
      <color rgb="FF000000"/>
      <name val="Agency FB"/>
      <family val="2"/>
    </font>
    <font>
      <b/>
      <vertAlign val="superscript"/>
      <sz val="14"/>
      <color rgb="FF000000"/>
      <name val="Agency FB"/>
      <family val="2"/>
    </font>
    <font>
      <b/>
      <sz val="18"/>
      <color theme="1"/>
      <name val="Calisto MT"/>
      <family val="1"/>
    </font>
    <font>
      <sz val="18"/>
      <color theme="1"/>
      <name val="Calibri"/>
      <family val="2"/>
    </font>
    <font>
      <b/>
      <sz val="16"/>
      <color theme="1"/>
      <name val="Calisto MT"/>
      <family val="1"/>
    </font>
    <font>
      <sz val="10"/>
      <color theme="1"/>
      <name val="Calibri"/>
      <family val="2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vertAlign val="superscript"/>
      <sz val="10"/>
      <color rgb="FF000000"/>
      <name val="Calibri"/>
      <family val="2"/>
      <scheme val="minor"/>
    </font>
    <font>
      <b/>
      <sz val="14"/>
      <color rgb="FF000000"/>
      <name val="Times New Roman"/>
      <family val="1"/>
    </font>
    <font>
      <sz val="18"/>
      <color theme="1"/>
      <name val="Times New Roman"/>
      <family val="1"/>
    </font>
    <font>
      <b/>
      <sz val="20"/>
      <color theme="1"/>
      <name val="Times New Roman"/>
      <family val="1"/>
    </font>
    <font>
      <b/>
      <sz val="22"/>
      <color theme="1"/>
      <name val="Times New Roman"/>
      <family val="1"/>
    </font>
    <font>
      <sz val="16"/>
      <color rgb="FF000000"/>
      <name val="Calibri"/>
      <family val="2"/>
    </font>
    <font>
      <b/>
      <sz val="18"/>
      <color rgb="FF000000"/>
      <name val="Felix Titling"/>
      <family val="5"/>
    </font>
    <font>
      <b/>
      <sz val="24"/>
      <color theme="1"/>
      <name val="Brush Script MT"/>
      <family val="4"/>
    </font>
    <font>
      <sz val="7"/>
      <color theme="1"/>
      <name val="Times New Roman"/>
      <family val="1"/>
    </font>
    <font>
      <b/>
      <sz val="11"/>
      <color theme="1"/>
      <name val="Agency FB"/>
      <family val="2"/>
    </font>
    <font>
      <sz val="20"/>
      <color theme="1"/>
      <name val="Calibri"/>
      <family val="2"/>
      <scheme val="minor"/>
    </font>
    <font>
      <b/>
      <sz val="16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i/>
      <sz val="14"/>
      <color theme="1"/>
      <name val="Times New Roman"/>
      <family val="1"/>
    </font>
    <font>
      <sz val="22"/>
      <color theme="1"/>
      <name val="Calibri"/>
      <family val="2"/>
      <scheme val="minor"/>
    </font>
    <font>
      <sz val="10"/>
      <color rgb="FFCC00CC"/>
      <name val="MS Sans Serif"/>
      <family val="2"/>
    </font>
    <font>
      <b/>
      <sz val="22"/>
      <color rgb="FFFF0000"/>
      <name val="Calibri"/>
      <family val="2"/>
      <scheme val="minor"/>
    </font>
    <font>
      <sz val="20"/>
      <color theme="1"/>
      <name val="Wingdings"/>
      <charset val="2"/>
    </font>
    <font>
      <sz val="20"/>
      <color theme="1"/>
      <name val="Times New Roman"/>
      <family val="1"/>
    </font>
    <font>
      <b/>
      <sz val="22"/>
      <color rgb="FF0070C0"/>
      <name val="Calibri"/>
      <family val="2"/>
      <scheme val="minor"/>
    </font>
    <font>
      <sz val="5"/>
      <color theme="1"/>
      <name val="Times New Roman"/>
      <family val="1"/>
    </font>
    <font>
      <sz val="20"/>
      <color rgb="FFFF0000"/>
      <name val="Times New Roman"/>
      <family val="1"/>
    </font>
    <font>
      <sz val="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2"/>
      <name val="Calibri"/>
      <family val="2"/>
    </font>
    <font>
      <sz val="12"/>
      <color theme="9" tint="0.59999389629810485"/>
      <name val="Calibri"/>
      <family val="2"/>
    </font>
    <font>
      <sz val="11"/>
      <color theme="9" tint="0.59999389629810485"/>
      <name val="Calibri"/>
      <family val="2"/>
    </font>
    <font>
      <b/>
      <sz val="26"/>
      <color theme="1"/>
      <name val="Algerian"/>
      <family val="5"/>
    </font>
    <font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Agency FB"/>
      <family val="2"/>
    </font>
    <font>
      <sz val="20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theme="3" tint="0.39997558519241921"/>
      <name val="Calibri"/>
      <family val="2"/>
      <scheme val="minor"/>
    </font>
    <font>
      <b/>
      <sz val="14"/>
      <color rgb="FF000000"/>
      <name val="Arial"/>
      <family val="2"/>
    </font>
    <font>
      <sz val="11"/>
      <name val="Calibri"/>
      <family val="2"/>
    </font>
    <font>
      <b/>
      <sz val="14"/>
      <color theme="1"/>
      <name val="Bahnschrift SemiBold Condensed"/>
      <family val="2"/>
    </font>
    <font>
      <b/>
      <sz val="11"/>
      <color rgb="FFFF0000"/>
      <name val="Calibri"/>
      <family val="2"/>
      <scheme val="minor"/>
    </font>
    <font>
      <b/>
      <sz val="14"/>
      <color theme="1"/>
      <name val="Algerian"/>
      <family val="5"/>
    </font>
    <font>
      <b/>
      <sz val="14"/>
      <color theme="4"/>
      <name val="Calibri"/>
      <family val="2"/>
    </font>
    <font>
      <b/>
      <sz val="14"/>
      <color rgb="FF00C057"/>
      <name val="Calibri"/>
      <family val="2"/>
    </font>
    <font>
      <i/>
      <sz val="14"/>
      <color theme="1"/>
      <name val="Times New Roman"/>
      <family val="1"/>
    </font>
    <font>
      <b/>
      <sz val="14"/>
      <color theme="1"/>
      <name val="Calisto MT"/>
      <family val="1"/>
    </font>
    <font>
      <b/>
      <sz val="14"/>
      <color rgb="FF000000"/>
      <name val="Calibri"/>
      <family val="2"/>
      <scheme val="minor"/>
    </font>
    <font>
      <b/>
      <vertAlign val="superscript"/>
      <sz val="14"/>
      <color rgb="FF000000"/>
      <name val="Calibri"/>
      <family val="2"/>
      <scheme val="minor"/>
    </font>
    <font>
      <b/>
      <sz val="14"/>
      <color rgb="FF000000"/>
      <name val="Felix Titling"/>
      <family val="5"/>
    </font>
    <font>
      <b/>
      <sz val="14"/>
      <color theme="1"/>
      <name val="Brush Script MT"/>
      <family val="4"/>
    </font>
    <font>
      <b/>
      <sz val="14"/>
      <name val="Times New Roman"/>
      <family val="1"/>
    </font>
    <font>
      <sz val="14"/>
      <color theme="9" tint="0.59999389629810485"/>
      <name val="Calibri"/>
      <family val="2"/>
    </font>
    <font>
      <sz val="14"/>
      <color rgb="FF000000"/>
      <name val="Times New Roman"/>
      <family val="1"/>
    </font>
    <font>
      <u/>
      <sz val="14"/>
      <color theme="1"/>
      <name val="Calibri"/>
      <family val="2"/>
      <scheme val="minor"/>
    </font>
    <font>
      <b/>
      <sz val="9"/>
      <color rgb="FFFF0000"/>
      <name val="Calibri"/>
      <family val="2"/>
    </font>
    <font>
      <b/>
      <sz val="9"/>
      <name val="Calibri"/>
      <family val="2"/>
    </font>
    <font>
      <b/>
      <sz val="9"/>
      <color theme="1"/>
      <name val="Calibri"/>
      <family val="2"/>
    </font>
    <font>
      <sz val="8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theme="1"/>
      <name val="Calibri"/>
      <family val="2"/>
      <scheme val="minor"/>
    </font>
    <font>
      <sz val="14"/>
      <name val="Calibri"/>
      <family val="2"/>
    </font>
    <font>
      <sz val="12"/>
      <color rgb="FF000000"/>
      <name val="Times New Roman"/>
      <family val="1"/>
    </font>
    <font>
      <b/>
      <sz val="16"/>
      <color rgb="FFFF0000"/>
      <name val="Palatino Linotype"/>
      <family val="1"/>
    </font>
    <font>
      <sz val="16"/>
      <color rgb="FF000000"/>
      <name val="Times New Roman"/>
      <family val="1"/>
    </font>
    <font>
      <u/>
      <sz val="16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6"/>
      <color rgb="FFFF0000"/>
      <name val="Calibri"/>
      <family val="2"/>
      <scheme val="minor"/>
    </font>
    <font>
      <u/>
      <sz val="16"/>
      <color theme="10"/>
      <name val="Calibri"/>
      <family val="2"/>
      <scheme val="minor"/>
    </font>
    <font>
      <b/>
      <sz val="10"/>
      <color rgb="FF0070C0"/>
      <name val="Times New Roman"/>
      <family val="1"/>
    </font>
    <font>
      <sz val="18"/>
      <name val="Calibri"/>
      <family val="2"/>
    </font>
    <font>
      <sz val="12"/>
      <color theme="1"/>
      <name val="Agency FB"/>
      <family val="2"/>
    </font>
    <font>
      <b/>
      <sz val="12"/>
      <color theme="1"/>
      <name val="Agency FB"/>
      <family val="2"/>
    </font>
    <font>
      <sz val="11"/>
      <color theme="1"/>
      <name val="Agency FB"/>
      <family val="2"/>
    </font>
    <font>
      <b/>
      <sz val="10"/>
      <color theme="1"/>
      <name val="Arial"/>
      <family val="2"/>
    </font>
    <font>
      <sz val="16"/>
      <color theme="1"/>
      <name val="Agency FB"/>
      <family val="2"/>
    </font>
    <font>
      <sz val="18"/>
      <color theme="1"/>
      <name val="Calibri"/>
      <family val="2"/>
      <scheme val="minor"/>
    </font>
    <font>
      <b/>
      <sz val="14"/>
      <color rgb="FF00C057"/>
      <name val="Calibri"/>
      <family val="2"/>
      <scheme val="minor"/>
    </font>
    <font>
      <b/>
      <sz val="16"/>
      <color theme="1"/>
      <name val="Algerian"/>
      <family val="5"/>
    </font>
    <font>
      <b/>
      <sz val="10"/>
      <color rgb="FF00C057"/>
      <name val="Times New Roman"/>
      <family val="1"/>
    </font>
    <font>
      <b/>
      <vertAlign val="superscript"/>
      <sz val="12"/>
      <color theme="1"/>
      <name val="Times New Roman"/>
      <family val="1"/>
    </font>
    <font>
      <b/>
      <sz val="9"/>
      <color theme="1"/>
      <name val="Times New Roman"/>
      <family val="1"/>
    </font>
    <font>
      <b/>
      <sz val="12"/>
      <color rgb="FF000000"/>
      <name val="Calibri"/>
      <family val="2"/>
      <scheme val="minor"/>
    </font>
    <font>
      <sz val="14"/>
      <color theme="1"/>
      <name val="Agency FB"/>
      <family val="2"/>
    </font>
    <font>
      <b/>
      <sz val="18"/>
      <name val="Times New Roman"/>
      <family val="1"/>
    </font>
    <font>
      <sz val="16"/>
      <name val="Calibri"/>
      <family val="2"/>
    </font>
    <font>
      <b/>
      <sz val="18"/>
      <name val="Palatino Linotype"/>
      <family val="1"/>
    </font>
    <font>
      <sz val="18"/>
      <color theme="1"/>
      <name val="Arial"/>
      <family val="2"/>
    </font>
    <font>
      <b/>
      <sz val="10"/>
      <name val="Times New Roman"/>
      <family val="1"/>
    </font>
    <font>
      <sz val="10"/>
      <color rgb="FF0070C0"/>
      <name val="Times New Roman"/>
      <family val="1"/>
    </font>
    <font>
      <sz val="16"/>
      <color theme="1"/>
      <name val="Wingdings"/>
      <charset val="2"/>
    </font>
    <font>
      <sz val="18"/>
      <color theme="1"/>
      <name val="Wingdings"/>
      <charset val="2"/>
    </font>
    <font>
      <sz val="18"/>
      <color rgb="FFFF0000"/>
      <name val="Arial"/>
      <family val="2"/>
    </font>
    <font>
      <b/>
      <sz val="20"/>
      <color rgb="FFFF0000"/>
      <name val="Wingdings"/>
      <charset val="2"/>
    </font>
    <font>
      <b/>
      <sz val="7"/>
      <color rgb="FFFF0000"/>
      <name val="Times New Roman"/>
      <family val="1"/>
    </font>
    <font>
      <b/>
      <sz val="11"/>
      <color theme="1"/>
      <name val="Times New Roman"/>
      <family val="1"/>
    </font>
    <font>
      <sz val="16"/>
      <name val="Times New Roman"/>
      <family val="1"/>
    </font>
    <font>
      <b/>
      <sz val="16"/>
      <name val="Times New Roman"/>
      <family val="1"/>
    </font>
    <font>
      <b/>
      <sz val="12"/>
      <name val="Calibri"/>
      <family val="2"/>
      <scheme val="minor"/>
    </font>
    <font>
      <b/>
      <sz val="14"/>
      <name val="Agency FB"/>
      <family val="2"/>
    </font>
    <font>
      <b/>
      <vertAlign val="superscript"/>
      <sz val="14"/>
      <name val="Calibri"/>
      <family val="2"/>
      <scheme val="minor"/>
    </font>
    <font>
      <sz val="14"/>
      <name val="Calibri"/>
      <family val="2"/>
      <scheme val="minor"/>
    </font>
    <font>
      <sz val="12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sz val="11"/>
      <color rgb="FF0F0E0D"/>
      <name val="Times New Roman"/>
      <family val="1"/>
    </font>
    <font>
      <sz val="9"/>
      <color theme="1"/>
      <name val="Times New Roman"/>
      <family val="1"/>
    </font>
    <font>
      <sz val="11"/>
      <color rgb="FF010000"/>
      <name val="Times New Roman"/>
      <family val="1"/>
    </font>
    <font>
      <sz val="12"/>
      <color rgb="FF0F0E0D"/>
      <name val="Times New Roman"/>
      <family val="1"/>
    </font>
    <font>
      <sz val="12"/>
      <name val="Times New Roman"/>
      <family val="1"/>
    </font>
    <font>
      <sz val="12"/>
      <color rgb="FF020000"/>
      <name val="Times New Roman"/>
      <family val="1"/>
    </font>
    <font>
      <sz val="12"/>
      <color rgb="FF0D0B0A"/>
      <name val="Times New Roman"/>
      <family val="1"/>
    </font>
    <font>
      <sz val="12"/>
      <color rgb="FF010000"/>
      <name val="Times New Roman"/>
      <family val="1"/>
    </font>
    <font>
      <sz val="10"/>
      <color rgb="FF0F0E0D"/>
      <name val="Times New Roman"/>
      <family val="1"/>
    </font>
    <font>
      <sz val="16"/>
      <color theme="9" tint="0.59999389629810485"/>
      <name val="Calibri"/>
      <family val="2"/>
    </font>
    <font>
      <b/>
      <sz val="12"/>
      <color theme="9" tint="0.59999389629810485"/>
      <name val="Calibri"/>
      <family val="2"/>
    </font>
    <font>
      <sz val="12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9"/>
      <color theme="1"/>
      <name val="Calibri"/>
      <family val="2"/>
    </font>
    <font>
      <sz val="10"/>
      <color rgb="FF000000"/>
      <name val="Times New Roman"/>
      <family val="1"/>
    </font>
    <font>
      <sz val="12"/>
      <name val="Calibri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Calisto MT"/>
      <family val="1"/>
    </font>
    <font>
      <sz val="14"/>
      <name val="Times New Roman"/>
      <family val="1"/>
    </font>
    <font>
      <b/>
      <sz val="12"/>
      <name val="Times New Roman"/>
      <family val="1"/>
    </font>
    <font>
      <b/>
      <sz val="10"/>
      <color rgb="FF00FF00"/>
      <name val="Times New Roman"/>
      <family val="1"/>
    </font>
    <font>
      <sz val="14"/>
      <color theme="0"/>
      <name val="Calibri"/>
      <family val="2"/>
      <scheme val="minor"/>
    </font>
    <font>
      <sz val="14"/>
      <color rgb="FFFFC000"/>
      <name val="Calibri"/>
      <family val="2"/>
    </font>
    <font>
      <b/>
      <sz val="1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00C057"/>
      <name val="Calibri"/>
      <family val="2"/>
      <scheme val="minor"/>
    </font>
    <font>
      <b/>
      <sz val="11"/>
      <color rgb="FFFF0000"/>
      <name val="Times New Roman"/>
      <family val="1"/>
    </font>
    <font>
      <b/>
      <sz val="16"/>
      <color rgb="FF000000"/>
      <name val="Algerian"/>
      <family val="5"/>
    </font>
    <font>
      <b/>
      <sz val="18"/>
      <color rgb="FF000000"/>
      <name val="Algerian"/>
      <family val="5"/>
    </font>
    <font>
      <b/>
      <sz val="48"/>
      <color theme="1"/>
      <name val="Times New Roman"/>
      <family val="1"/>
    </font>
    <font>
      <b/>
      <sz val="18"/>
      <color rgb="FF00B050"/>
      <name val="Times New Roman"/>
      <family val="1"/>
    </font>
    <font>
      <b/>
      <sz val="14"/>
      <color theme="0"/>
      <name val="Calibri"/>
      <family val="2"/>
    </font>
    <font>
      <b/>
      <sz val="16"/>
      <color theme="0"/>
      <name val="Calibri"/>
      <family val="2"/>
    </font>
    <font>
      <b/>
      <sz val="11"/>
      <color rgb="FFEE0000"/>
      <name val="Calibri"/>
      <family val="2"/>
      <scheme val="minor"/>
    </font>
    <font>
      <b/>
      <sz val="18"/>
      <color rgb="FFEE0000"/>
      <name val="Calibri"/>
      <family val="2"/>
    </font>
    <font>
      <b/>
      <sz val="11"/>
      <color theme="0"/>
      <name val="Calibri"/>
      <family val="2"/>
    </font>
    <font>
      <b/>
      <vertAlign val="superscript"/>
      <sz val="11"/>
      <color theme="1"/>
      <name val="Times New Roman"/>
      <family val="1"/>
    </font>
    <font>
      <sz val="11"/>
      <color theme="0"/>
      <name val="Calibri"/>
      <family val="2"/>
      <scheme val="minor"/>
    </font>
    <font>
      <b/>
      <sz val="12"/>
      <color rgb="FF00642D"/>
      <name val="Calibri"/>
      <family val="2"/>
      <scheme val="minor"/>
    </font>
    <font>
      <b/>
      <sz val="10"/>
      <color rgb="FF00B050"/>
      <name val="Times New Roman"/>
      <family val="1"/>
    </font>
    <font>
      <b/>
      <sz val="14"/>
      <color theme="9" tint="0.59999389629810485"/>
      <name val="Calibri"/>
      <family val="2"/>
    </font>
    <font>
      <b/>
      <sz val="16"/>
      <color rgb="FF0000FF"/>
      <name val="Calibri"/>
      <family val="2"/>
    </font>
    <font>
      <b/>
      <sz val="14"/>
      <color rgb="FF008000"/>
      <name val="Calibri"/>
      <family val="2"/>
    </font>
    <font>
      <sz val="14"/>
      <color rgb="FF008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CE6F1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9"/>
        <bgColor rgb="FF000000"/>
      </patternFill>
    </fill>
    <fill>
      <patternFill patternType="solid">
        <fgColor theme="8" tint="0.59999389629810485"/>
        <bgColor rgb="FF000000"/>
      </patternFill>
    </fill>
    <fill>
      <patternFill patternType="solid">
        <fgColor rgb="FFF2DCDB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00FF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ECF1F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1FF74"/>
        <bgColor rgb="FF000000"/>
      </patternFill>
    </fill>
    <fill>
      <patternFill patternType="solid">
        <fgColor rgb="FF00FF00"/>
        <bgColor rgb="FF000000"/>
      </patternFill>
    </fill>
    <fill>
      <patternFill patternType="solid">
        <fgColor rgb="FF00C057"/>
        <bgColor rgb="FF000000"/>
      </patternFill>
    </fill>
  </fills>
  <borders count="10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 diagonalDown="1">
      <left style="medium">
        <color indexed="64"/>
      </left>
      <right/>
      <top style="medium">
        <color indexed="64"/>
      </top>
      <bottom/>
      <diagonal style="medium">
        <color indexed="64"/>
      </diagonal>
    </border>
    <border diagonalDown="1">
      <left style="medium">
        <color indexed="64"/>
      </left>
      <right/>
      <top/>
      <bottom style="medium">
        <color indexed="64"/>
      </bottom>
      <diagonal style="medium">
        <color indexed="64"/>
      </diagonal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/>
      <diagonal/>
    </border>
  </borders>
  <cellStyleXfs count="19">
    <xf numFmtId="0" fontId="0" fillId="0" borderId="0"/>
    <xf numFmtId="22" fontId="2" fillId="0" borderId="0"/>
    <xf numFmtId="164" fontId="3" fillId="0" borderId="0" applyFont="0" applyFill="0" applyBorder="0" applyAlignment="0" applyProtection="0"/>
    <xf numFmtId="164" fontId="5" fillId="0" borderId="0" applyNumberFormat="0" applyFill="0" applyBorder="0" applyAlignment="0" applyProtection="0"/>
    <xf numFmtId="164" fontId="6" fillId="0" borderId="0" applyNumberFormat="0" applyFill="0" applyBorder="0" applyAlignment="0" applyProtection="0"/>
    <xf numFmtId="0" fontId="4" fillId="0" borderId="0" applyFont="0" applyFill="0" applyBorder="0" applyAlignment="0" applyProtection="0"/>
    <xf numFmtId="3" fontId="3" fillId="0" borderId="0" applyFont="0" applyFill="0" applyBorder="0" applyAlignment="0" applyProtection="0"/>
    <xf numFmtId="22" fontId="3" fillId="0" borderId="0" applyFont="0" applyFill="0" applyBorder="0" applyAlignment="0" applyProtection="0"/>
    <xf numFmtId="2" fontId="3" fillId="0" borderId="0" applyFont="0" applyFill="0" applyBorder="0" applyAlignment="0" applyProtection="0"/>
    <xf numFmtId="0" fontId="2" fillId="0" borderId="0"/>
    <xf numFmtId="0" fontId="3" fillId="0" borderId="0"/>
    <xf numFmtId="0" fontId="25" fillId="0" borderId="0"/>
    <xf numFmtId="0" fontId="63" fillId="0" borderId="0" applyNumberFormat="0" applyFill="0" applyBorder="0" applyAlignment="0" applyProtection="0"/>
    <xf numFmtId="0" fontId="25" fillId="0" borderId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20" fillId="0" borderId="0" applyFont="0" applyFill="0" applyBorder="0" applyAlignment="0" applyProtection="0"/>
    <xf numFmtId="0" fontId="63" fillId="0" borderId="0" applyNumberFormat="0" applyFill="0" applyBorder="0" applyAlignment="0" applyProtection="0"/>
  </cellStyleXfs>
  <cellXfs count="2523">
    <xf numFmtId="0" fontId="0" fillId="0" borderId="0" xfId="0"/>
    <xf numFmtId="0" fontId="15" fillId="0" borderId="0" xfId="0" applyFont="1"/>
    <xf numFmtId="0" fontId="21" fillId="0" borderId="0" xfId="9" applyFont="1"/>
    <xf numFmtId="22" fontId="21" fillId="0" borderId="0" xfId="1" applyFont="1"/>
    <xf numFmtId="0" fontId="22" fillId="0" borderId="0" xfId="0" applyFont="1"/>
    <xf numFmtId="0" fontId="23" fillId="0" borderId="0" xfId="0" applyFont="1"/>
    <xf numFmtId="22" fontId="21" fillId="0" borderId="0" xfId="0" applyNumberFormat="1" applyFont="1"/>
    <xf numFmtId="0" fontId="24" fillId="0" borderId="0" xfId="9" applyFont="1"/>
    <xf numFmtId="0" fontId="25" fillId="0" borderId="0" xfId="10" applyFont="1"/>
    <xf numFmtId="22" fontId="25" fillId="0" borderId="0" xfId="0" applyNumberFormat="1" applyFont="1"/>
    <xf numFmtId="0" fontId="24" fillId="0" borderId="0" xfId="0" applyFont="1"/>
    <xf numFmtId="0" fontId="11" fillId="0" borderId="0" xfId="0" applyFont="1"/>
    <xf numFmtId="22" fontId="26" fillId="0" borderId="0" xfId="1" applyFont="1"/>
    <xf numFmtId="0" fontId="21" fillId="0" borderId="0" xfId="0" applyFont="1"/>
    <xf numFmtId="22" fontId="27" fillId="0" borderId="0" xfId="0" applyNumberFormat="1" applyFont="1"/>
    <xf numFmtId="0" fontId="28" fillId="0" borderId="0" xfId="10" applyFont="1"/>
    <xf numFmtId="2" fontId="21" fillId="0" borderId="0" xfId="1" applyNumberFormat="1" applyFont="1" applyAlignment="1">
      <alignment horizontal="center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26" fillId="0" borderId="0" xfId="9" applyFont="1"/>
    <xf numFmtId="0" fontId="11" fillId="0" borderId="0" xfId="0" applyFont="1" applyAlignment="1">
      <alignment horizontal="center"/>
    </xf>
    <xf numFmtId="22" fontId="29" fillId="0" borderId="0" xfId="0" applyNumberFormat="1" applyFont="1"/>
    <xf numFmtId="0" fontId="30" fillId="0" borderId="0" xfId="0" applyFont="1" applyAlignment="1">
      <alignment horizontal="center"/>
    </xf>
    <xf numFmtId="0" fontId="32" fillId="0" borderId="0" xfId="10" applyFont="1"/>
    <xf numFmtId="0" fontId="31" fillId="0" borderId="0" xfId="0" applyFont="1"/>
    <xf numFmtId="0" fontId="34" fillId="0" borderId="0" xfId="10" applyFont="1"/>
    <xf numFmtId="0" fontId="35" fillId="0" borderId="0" xfId="0" applyFont="1"/>
    <xf numFmtId="0" fontId="36" fillId="0" borderId="0" xfId="9" applyFont="1"/>
    <xf numFmtId="0" fontId="36" fillId="0" borderId="0" xfId="0" applyFont="1"/>
    <xf numFmtId="0" fontId="25" fillId="0" borderId="0" xfId="0" applyFont="1"/>
    <xf numFmtId="0" fontId="30" fillId="0" borderId="0" xfId="0" applyFont="1"/>
    <xf numFmtId="22" fontId="37" fillId="0" borderId="0" xfId="1" applyFont="1"/>
    <xf numFmtId="0" fontId="24" fillId="2" borderId="0" xfId="9" applyFont="1" applyFill="1"/>
    <xf numFmtId="0" fontId="39" fillId="0" borderId="0" xfId="10" applyFont="1"/>
    <xf numFmtId="0" fontId="37" fillId="0" borderId="0" xfId="9" applyFont="1"/>
    <xf numFmtId="0" fontId="41" fillId="0" borderId="0" xfId="9" applyFont="1"/>
    <xf numFmtId="0" fontId="21" fillId="0" borderId="0" xfId="1" applyNumberFormat="1" applyFont="1"/>
    <xf numFmtId="22" fontId="21" fillId="0" borderId="0" xfId="1" applyFont="1" applyAlignment="1">
      <alignment horizontal="center"/>
    </xf>
    <xf numFmtId="0" fontId="41" fillId="2" borderId="0" xfId="9" applyFont="1" applyFill="1"/>
    <xf numFmtId="14" fontId="21" fillId="0" borderId="0" xfId="1" applyNumberFormat="1" applyFont="1"/>
    <xf numFmtId="22" fontId="21" fillId="0" borderId="0" xfId="1" applyFont="1" applyAlignment="1">
      <alignment wrapText="1"/>
    </xf>
    <xf numFmtId="22" fontId="21" fillId="0" borderId="0" xfId="1" applyFont="1" applyAlignment="1">
      <alignment vertical="center" wrapText="1"/>
    </xf>
    <xf numFmtId="0" fontId="0" fillId="9" borderId="0" xfId="0" applyFill="1"/>
    <xf numFmtId="0" fontId="19" fillId="12" borderId="23" xfId="0" applyFont="1" applyFill="1" applyBorder="1"/>
    <xf numFmtId="0" fontId="15" fillId="18" borderId="0" xfId="0" applyFont="1" applyFill="1"/>
    <xf numFmtId="0" fontId="19" fillId="13" borderId="0" xfId="0" applyFont="1" applyFill="1"/>
    <xf numFmtId="0" fontId="15" fillId="13" borderId="0" xfId="0" applyFont="1" applyFill="1"/>
    <xf numFmtId="0" fontId="48" fillId="13" borderId="0" xfId="0" applyFont="1" applyFill="1"/>
    <xf numFmtId="0" fontId="47" fillId="13" borderId="0" xfId="0" applyFont="1" applyFill="1"/>
    <xf numFmtId="0" fontId="9" fillId="11" borderId="45" xfId="0" applyFont="1" applyFill="1" applyBorder="1" applyAlignment="1">
      <alignment horizontal="center" vertical="center" wrapText="1"/>
    </xf>
    <xf numFmtId="0" fontId="9" fillId="11" borderId="53" xfId="0" applyFont="1" applyFill="1" applyBorder="1" applyAlignment="1">
      <alignment horizontal="center" vertical="center" wrapText="1"/>
    </xf>
    <xf numFmtId="0" fontId="9" fillId="11" borderId="44" xfId="0" applyFont="1" applyFill="1" applyBorder="1" applyAlignment="1">
      <alignment horizontal="center" vertical="center" wrapText="1"/>
    </xf>
    <xf numFmtId="0" fontId="9" fillId="11" borderId="41" xfId="0" applyFont="1" applyFill="1" applyBorder="1" applyAlignment="1">
      <alignment horizontal="center" vertical="center" wrapText="1"/>
    </xf>
    <xf numFmtId="0" fontId="9" fillId="11" borderId="5" xfId="0" applyFont="1" applyFill="1" applyBorder="1" applyAlignment="1">
      <alignment horizontal="center" vertical="center" wrapText="1"/>
    </xf>
    <xf numFmtId="0" fontId="66" fillId="0" borderId="34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9" fillId="11" borderId="30" xfId="0" applyFont="1" applyFill="1" applyBorder="1" applyAlignment="1">
      <alignment horizontal="center" vertical="center" wrapText="1"/>
    </xf>
    <xf numFmtId="0" fontId="19" fillId="12" borderId="18" xfId="0" applyFont="1" applyFill="1" applyBorder="1"/>
    <xf numFmtId="0" fontId="68" fillId="7" borderId="21" xfId="0" applyFont="1" applyFill="1" applyBorder="1" applyAlignment="1">
      <alignment horizontal="center" vertical="center" wrapText="1"/>
    </xf>
    <xf numFmtId="0" fontId="69" fillId="13" borderId="0" xfId="0" applyFont="1" applyFill="1" applyAlignment="1">
      <alignment horizontal="center" vertical="center"/>
    </xf>
    <xf numFmtId="0" fontId="70" fillId="11" borderId="5" xfId="0" applyFont="1" applyFill="1" applyBorder="1" applyAlignment="1">
      <alignment horizontal="center" vertical="center" wrapText="1"/>
    </xf>
    <xf numFmtId="0" fontId="72" fillId="13" borderId="0" xfId="0" applyFont="1" applyFill="1" applyAlignment="1">
      <alignment horizontal="center" vertical="center"/>
    </xf>
    <xf numFmtId="0" fontId="53" fillId="13" borderId="0" xfId="0" applyFont="1" applyFill="1"/>
    <xf numFmtId="0" fontId="73" fillId="9" borderId="0" xfId="0" applyFont="1" applyFill="1"/>
    <xf numFmtId="0" fontId="15" fillId="9" borderId="0" xfId="0" applyFont="1" applyFill="1"/>
    <xf numFmtId="0" fontId="48" fillId="16" borderId="35" xfId="0" applyFont="1" applyFill="1" applyBorder="1" applyAlignment="1">
      <alignment horizontal="center"/>
    </xf>
    <xf numFmtId="0" fontId="48" fillId="16" borderId="14" xfId="0" applyFont="1" applyFill="1" applyBorder="1" applyAlignment="1">
      <alignment horizontal="center"/>
    </xf>
    <xf numFmtId="0" fontId="75" fillId="17" borderId="36" xfId="0" applyFont="1" applyFill="1" applyBorder="1"/>
    <xf numFmtId="0" fontId="75" fillId="17" borderId="12" xfId="0" applyFont="1" applyFill="1" applyBorder="1"/>
    <xf numFmtId="0" fontId="10" fillId="0" borderId="8" xfId="0" applyFont="1" applyBorder="1" applyAlignment="1" applyProtection="1">
      <alignment horizontal="center" vertical="center" wrapText="1"/>
      <protection locked="0"/>
    </xf>
    <xf numFmtId="0" fontId="76" fillId="11" borderId="22" xfId="0" applyFont="1" applyFill="1" applyBorder="1" applyAlignment="1">
      <alignment horizontal="center" vertical="center" wrapText="1"/>
    </xf>
    <xf numFmtId="0" fontId="19" fillId="14" borderId="0" xfId="0" applyFont="1" applyFill="1"/>
    <xf numFmtId="0" fontId="15" fillId="14" borderId="0" xfId="0" applyFont="1" applyFill="1"/>
    <xf numFmtId="0" fontId="77" fillId="9" borderId="0" xfId="0" applyFont="1" applyFill="1"/>
    <xf numFmtId="44" fontId="70" fillId="11" borderId="5" xfId="15" applyFont="1" applyFill="1" applyBorder="1" applyAlignment="1">
      <alignment horizontal="center" vertical="center" wrapText="1"/>
    </xf>
    <xf numFmtId="0" fontId="48" fillId="13" borderId="5" xfId="0" applyFont="1" applyFill="1" applyBorder="1" applyAlignment="1">
      <alignment horizontal="center" vertical="center" wrapText="1"/>
    </xf>
    <xf numFmtId="0" fontId="48" fillId="13" borderId="0" xfId="0" applyFont="1" applyFill="1" applyAlignment="1">
      <alignment horizontal="center" vertical="center" wrapText="1"/>
    </xf>
    <xf numFmtId="0" fontId="9" fillId="13" borderId="0" xfId="0" applyFont="1" applyFill="1"/>
    <xf numFmtId="0" fontId="9" fillId="11" borderId="56" xfId="0" applyFont="1" applyFill="1" applyBorder="1" applyAlignment="1">
      <alignment horizontal="center" vertical="center" wrapText="1"/>
    </xf>
    <xf numFmtId="0" fontId="79" fillId="15" borderId="5" xfId="0" applyFont="1" applyFill="1" applyBorder="1" applyAlignment="1">
      <alignment horizontal="center" wrapText="1"/>
    </xf>
    <xf numFmtId="0" fontId="45" fillId="15" borderId="6" xfId="0" applyFont="1" applyFill="1" applyBorder="1" applyAlignment="1">
      <alignment horizontal="center" vertical="center"/>
    </xf>
    <xf numFmtId="0" fontId="7" fillId="8" borderId="18" xfId="0" applyFont="1" applyFill="1" applyBorder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9" fillId="11" borderId="57" xfId="0" applyFont="1" applyFill="1" applyBorder="1" applyAlignment="1">
      <alignment horizontal="center" vertical="center" wrapText="1"/>
    </xf>
    <xf numFmtId="0" fontId="70" fillId="11" borderId="24" xfId="0" applyFont="1" applyFill="1" applyBorder="1" applyAlignment="1">
      <alignment horizontal="center" vertical="center" wrapText="1"/>
    </xf>
    <xf numFmtId="0" fontId="9" fillId="11" borderId="58" xfId="0" applyFont="1" applyFill="1" applyBorder="1" applyAlignment="1">
      <alignment horizontal="center" vertical="center" wrapText="1"/>
    </xf>
    <xf numFmtId="0" fontId="45" fillId="15" borderId="29" xfId="0" applyFont="1" applyFill="1" applyBorder="1" applyAlignment="1">
      <alignment horizontal="center" vertical="center"/>
    </xf>
    <xf numFmtId="0" fontId="33" fillId="8" borderId="5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center"/>
    </xf>
    <xf numFmtId="0" fontId="9" fillId="11" borderId="59" xfId="0" applyFont="1" applyFill="1" applyBorder="1" applyAlignment="1">
      <alignment horizontal="center" vertical="center" wrapText="1"/>
    </xf>
    <xf numFmtId="0" fontId="45" fillId="15" borderId="18" xfId="0" applyFont="1" applyFill="1" applyBorder="1" applyAlignment="1">
      <alignment horizontal="center" vertical="center"/>
    </xf>
    <xf numFmtId="0" fontId="45" fillId="15" borderId="2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 wrapText="1"/>
    </xf>
    <xf numFmtId="0" fontId="7" fillId="8" borderId="22" xfId="0" applyFont="1" applyFill="1" applyBorder="1" applyAlignment="1">
      <alignment horizontal="center" vertical="center" wrapText="1"/>
    </xf>
    <xf numFmtId="0" fontId="45" fillId="22" borderId="5" xfId="0" applyFont="1" applyFill="1" applyBorder="1" applyAlignment="1">
      <alignment horizontal="center"/>
    </xf>
    <xf numFmtId="0" fontId="66" fillId="22" borderId="22" xfId="0" applyFont="1" applyFill="1" applyBorder="1" applyAlignment="1">
      <alignment horizontal="center"/>
    </xf>
    <xf numFmtId="0" fontId="66" fillId="22" borderId="5" xfId="0" applyFont="1" applyFill="1" applyBorder="1" applyAlignment="1">
      <alignment horizontal="center"/>
    </xf>
    <xf numFmtId="0" fontId="66" fillId="0" borderId="40" xfId="0" applyFont="1" applyBorder="1" applyAlignment="1" applyProtection="1">
      <alignment horizontal="center"/>
      <protection locked="0"/>
    </xf>
    <xf numFmtId="10" fontId="66" fillId="22" borderId="5" xfId="0" applyNumberFormat="1" applyFont="1" applyFill="1" applyBorder="1" applyAlignment="1">
      <alignment horizontal="center"/>
    </xf>
    <xf numFmtId="0" fontId="66" fillId="0" borderId="60" xfId="0" applyFont="1" applyBorder="1" applyAlignment="1" applyProtection="1">
      <alignment horizontal="center"/>
      <protection locked="0"/>
    </xf>
    <xf numFmtId="2" fontId="66" fillId="0" borderId="61" xfId="0" applyNumberFormat="1" applyFont="1" applyBorder="1" applyAlignment="1" applyProtection="1">
      <alignment horizontal="center" vertical="center"/>
      <protection locked="0"/>
    </xf>
    <xf numFmtId="0" fontId="66" fillId="0" borderId="46" xfId="0" applyFont="1" applyBorder="1" applyAlignment="1" applyProtection="1">
      <alignment horizontal="center"/>
      <protection locked="0"/>
    </xf>
    <xf numFmtId="0" fontId="66" fillId="0" borderId="6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66" fillId="0" borderId="49" xfId="0" applyFont="1" applyBorder="1" applyAlignment="1" applyProtection="1">
      <alignment horizontal="center"/>
      <protection locked="0"/>
    </xf>
    <xf numFmtId="0" fontId="66" fillId="0" borderId="63" xfId="0" applyFont="1" applyBorder="1" applyAlignment="1" applyProtection="1">
      <alignment horizontal="center"/>
      <protection locked="0"/>
    </xf>
    <xf numFmtId="0" fontId="66" fillId="22" borderId="31" xfId="0" applyFont="1" applyFill="1" applyBorder="1" applyAlignment="1">
      <alignment horizontal="center"/>
    </xf>
    <xf numFmtId="0" fontId="66" fillId="22" borderId="27" xfId="0" applyFont="1" applyFill="1" applyBorder="1" applyAlignment="1">
      <alignment horizontal="center"/>
    </xf>
    <xf numFmtId="0" fontId="66" fillId="22" borderId="0" xfId="0" applyFont="1" applyFill="1" applyAlignment="1">
      <alignment horizontal="center"/>
    </xf>
    <xf numFmtId="2" fontId="72" fillId="8" borderId="5" xfId="0" applyNumberFormat="1" applyFont="1" applyFill="1" applyBorder="1" applyAlignment="1">
      <alignment horizontal="center" vertical="center"/>
    </xf>
    <xf numFmtId="0" fontId="66" fillId="22" borderId="30" xfId="0" applyFont="1" applyFill="1" applyBorder="1" applyAlignment="1">
      <alignment horizontal="center"/>
    </xf>
    <xf numFmtId="10" fontId="66" fillId="22" borderId="30" xfId="0" applyNumberFormat="1" applyFont="1" applyFill="1" applyBorder="1" applyAlignment="1">
      <alignment horizontal="center"/>
    </xf>
    <xf numFmtId="0" fontId="45" fillId="22" borderId="30" xfId="0" applyFont="1" applyFill="1" applyBorder="1" applyAlignment="1">
      <alignment horizontal="center"/>
    </xf>
    <xf numFmtId="0" fontId="17" fillId="19" borderId="5" xfId="0" applyFont="1" applyFill="1" applyBorder="1" applyAlignment="1">
      <alignment horizontal="center" vertical="center"/>
    </xf>
    <xf numFmtId="0" fontId="50" fillId="17" borderId="64" xfId="0" applyFont="1" applyFill="1" applyBorder="1" applyAlignment="1">
      <alignment horizontal="center" vertical="center" wrapText="1"/>
    </xf>
    <xf numFmtId="0" fontId="50" fillId="17" borderId="50" xfId="0" applyFont="1" applyFill="1" applyBorder="1" applyAlignment="1">
      <alignment horizontal="center" vertical="center" wrapText="1"/>
    </xf>
    <xf numFmtId="0" fontId="50" fillId="17" borderId="51" xfId="0" applyFont="1" applyFill="1" applyBorder="1" applyAlignment="1">
      <alignment horizontal="center" vertical="center" wrapText="1"/>
    </xf>
    <xf numFmtId="0" fontId="50" fillId="11" borderId="30" xfId="0" applyFont="1" applyFill="1" applyBorder="1" applyAlignment="1">
      <alignment horizontal="center" vertical="center" wrapText="1"/>
    </xf>
    <xf numFmtId="0" fontId="10" fillId="6" borderId="35" xfId="0" applyFont="1" applyFill="1" applyBorder="1" applyAlignment="1">
      <alignment horizontal="center" vertical="center" wrapText="1"/>
    </xf>
    <xf numFmtId="0" fontId="10" fillId="0" borderId="19" xfId="0" applyFont="1" applyBorder="1" applyAlignment="1" applyProtection="1">
      <alignment horizontal="center" vertical="center" wrapText="1"/>
      <protection locked="0"/>
    </xf>
    <xf numFmtId="0" fontId="10" fillId="0" borderId="35" xfId="0" applyFont="1" applyBorder="1" applyAlignment="1" applyProtection="1">
      <alignment horizontal="center" vertical="center" wrapText="1"/>
      <protection locked="0"/>
    </xf>
    <xf numFmtId="0" fontId="10" fillId="0" borderId="14" xfId="0" applyFont="1" applyBorder="1" applyAlignment="1" applyProtection="1">
      <alignment horizontal="center" vertical="center" wrapText="1"/>
      <protection locked="0"/>
    </xf>
    <xf numFmtId="0" fontId="50" fillId="11" borderId="65" xfId="0" applyFont="1" applyFill="1" applyBorder="1" applyAlignment="1">
      <alignment horizontal="center" vertical="center" wrapText="1"/>
    </xf>
    <xf numFmtId="0" fontId="50" fillId="11" borderId="66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10" fillId="0" borderId="9" xfId="0" applyFont="1" applyBorder="1" applyAlignment="1" applyProtection="1">
      <alignment horizontal="center" vertical="center" wrapText="1"/>
      <protection locked="0"/>
    </xf>
    <xf numFmtId="0" fontId="10" fillId="0" borderId="10" xfId="0" applyFont="1" applyBorder="1" applyAlignment="1" applyProtection="1">
      <alignment horizontal="center" vertical="center" wrapText="1"/>
      <protection locked="0"/>
    </xf>
    <xf numFmtId="0" fontId="45" fillId="22" borderId="22" xfId="0" applyFont="1" applyFill="1" applyBorder="1" applyAlignment="1">
      <alignment horizontal="center"/>
    </xf>
    <xf numFmtId="0" fontId="45" fillId="23" borderId="0" xfId="0" applyFont="1" applyFill="1" applyAlignment="1">
      <alignment horizontal="center" wrapText="1"/>
    </xf>
    <xf numFmtId="0" fontId="45" fillId="19" borderId="22" xfId="0" applyFont="1" applyFill="1" applyBorder="1" applyAlignment="1">
      <alignment horizontal="center" wrapText="1"/>
    </xf>
    <xf numFmtId="0" fontId="45" fillId="16" borderId="55" xfId="0" applyFont="1" applyFill="1" applyBorder="1" applyAlignment="1">
      <alignment horizontal="center"/>
    </xf>
    <xf numFmtId="0" fontId="45" fillId="16" borderId="67" xfId="0" applyFont="1" applyFill="1" applyBorder="1" applyAlignment="1">
      <alignment horizontal="center"/>
    </xf>
    <xf numFmtId="0" fontId="45" fillId="16" borderId="68" xfId="0" applyFont="1" applyFill="1" applyBorder="1" applyAlignment="1">
      <alignment horizontal="center"/>
    </xf>
    <xf numFmtId="0" fontId="66" fillId="16" borderId="29" xfId="0" applyFont="1" applyFill="1" applyBorder="1" applyAlignment="1">
      <alignment horizontal="center"/>
    </xf>
    <xf numFmtId="0" fontId="45" fillId="16" borderId="52" xfId="0" applyFont="1" applyFill="1" applyBorder="1" applyAlignment="1">
      <alignment horizontal="center"/>
    </xf>
    <xf numFmtId="0" fontId="45" fillId="16" borderId="15" xfId="0" applyFont="1" applyFill="1" applyBorder="1" applyAlignment="1">
      <alignment horizontal="center"/>
    </xf>
    <xf numFmtId="0" fontId="45" fillId="16" borderId="33" xfId="0" applyFont="1" applyFill="1" applyBorder="1" applyAlignment="1">
      <alignment horizontal="center"/>
    </xf>
    <xf numFmtId="0" fontId="45" fillId="16" borderId="25" xfId="0" applyFont="1" applyFill="1" applyBorder="1" applyAlignment="1">
      <alignment horizontal="center"/>
    </xf>
    <xf numFmtId="0" fontId="45" fillId="19" borderId="38" xfId="0" applyFont="1" applyFill="1" applyBorder="1" applyAlignment="1">
      <alignment horizontal="center" wrapText="1"/>
    </xf>
    <xf numFmtId="0" fontId="75" fillId="0" borderId="3" xfId="0" applyFont="1" applyBorder="1" applyAlignment="1" applyProtection="1">
      <alignment horizontal="center"/>
      <protection locked="0"/>
    </xf>
    <xf numFmtId="0" fontId="75" fillId="0" borderId="2" xfId="0" applyFont="1" applyBorder="1" applyAlignment="1" applyProtection="1">
      <alignment horizontal="center"/>
      <protection locked="0"/>
    </xf>
    <xf numFmtId="0" fontId="75" fillId="0" borderId="7" xfId="0" applyFont="1" applyBorder="1" applyAlignment="1" applyProtection="1">
      <alignment horizontal="center"/>
      <protection locked="0"/>
    </xf>
    <xf numFmtId="0" fontId="75" fillId="22" borderId="24" xfId="0" applyFont="1" applyFill="1" applyBorder="1" applyAlignment="1">
      <alignment horizontal="center"/>
    </xf>
    <xf numFmtId="0" fontId="75" fillId="0" borderId="13" xfId="0" applyFont="1" applyBorder="1" applyAlignment="1" applyProtection="1">
      <alignment horizontal="center"/>
      <protection locked="0"/>
    </xf>
    <xf numFmtId="0" fontId="75" fillId="0" borderId="35" xfId="0" applyFont="1" applyBorder="1" applyAlignment="1" applyProtection="1">
      <alignment horizontal="center"/>
      <protection locked="0"/>
    </xf>
    <xf numFmtId="0" fontId="75" fillId="0" borderId="37" xfId="0" applyFont="1" applyBorder="1" applyAlignment="1" applyProtection="1">
      <alignment horizontal="center"/>
      <protection locked="0"/>
    </xf>
    <xf numFmtId="0" fontId="17" fillId="22" borderId="5" xfId="0" applyFont="1" applyFill="1" applyBorder="1" applyAlignment="1">
      <alignment horizontal="center"/>
    </xf>
    <xf numFmtId="0" fontId="45" fillId="19" borderId="34" xfId="0" applyFont="1" applyFill="1" applyBorder="1" applyAlignment="1">
      <alignment horizontal="center" wrapText="1"/>
    </xf>
    <xf numFmtId="0" fontId="75" fillId="0" borderId="69" xfId="0" applyFont="1" applyBorder="1" applyAlignment="1" applyProtection="1">
      <alignment horizontal="center"/>
      <protection locked="0"/>
    </xf>
    <xf numFmtId="0" fontId="75" fillId="0" borderId="36" xfId="0" applyFont="1" applyBorder="1" applyAlignment="1" applyProtection="1">
      <alignment horizontal="center"/>
      <protection locked="0"/>
    </xf>
    <xf numFmtId="0" fontId="75" fillId="0" borderId="47" xfId="0" applyFont="1" applyBorder="1" applyAlignment="1" applyProtection="1">
      <alignment horizontal="center"/>
      <protection locked="0"/>
    </xf>
    <xf numFmtId="0" fontId="75" fillId="22" borderId="5" xfId="0" applyFont="1" applyFill="1" applyBorder="1" applyAlignment="1">
      <alignment horizontal="center"/>
    </xf>
    <xf numFmtId="0" fontId="42" fillId="22" borderId="70" xfId="0" applyFont="1" applyFill="1" applyBorder="1" applyAlignment="1">
      <alignment horizontal="center"/>
    </xf>
    <xf numFmtId="0" fontId="42" fillId="22" borderId="28" xfId="0" applyFont="1" applyFill="1" applyBorder="1" applyAlignment="1">
      <alignment horizontal="center"/>
    </xf>
    <xf numFmtId="0" fontId="42" fillId="22" borderId="5" xfId="0" applyFont="1" applyFill="1" applyBorder="1" applyAlignment="1">
      <alignment horizontal="center"/>
    </xf>
    <xf numFmtId="0" fontId="45" fillId="19" borderId="5" xfId="0" applyFont="1" applyFill="1" applyBorder="1" applyAlignment="1">
      <alignment horizontal="center" wrapText="1"/>
    </xf>
    <xf numFmtId="0" fontId="82" fillId="22" borderId="69" xfId="0" applyFont="1" applyFill="1" applyBorder="1" applyAlignment="1">
      <alignment horizontal="center"/>
    </xf>
    <xf numFmtId="0" fontId="82" fillId="22" borderId="63" xfId="0" applyFont="1" applyFill="1" applyBorder="1" applyAlignment="1">
      <alignment horizontal="center"/>
    </xf>
    <xf numFmtId="0" fontId="82" fillId="22" borderId="5" xfId="0" applyFont="1" applyFill="1" applyBorder="1" applyAlignment="1">
      <alignment horizontal="center"/>
    </xf>
    <xf numFmtId="1" fontId="82" fillId="22" borderId="69" xfId="0" applyNumberFormat="1" applyFont="1" applyFill="1" applyBorder="1" applyAlignment="1">
      <alignment horizontal="center"/>
    </xf>
    <xf numFmtId="1" fontId="82" fillId="22" borderId="63" xfId="0" applyNumberFormat="1" applyFont="1" applyFill="1" applyBorder="1" applyAlignment="1">
      <alignment horizontal="center"/>
    </xf>
    <xf numFmtId="1" fontId="82" fillId="22" borderId="5" xfId="0" applyNumberFormat="1" applyFont="1" applyFill="1" applyBorder="1" applyAlignment="1">
      <alignment horizontal="center"/>
    </xf>
    <xf numFmtId="0" fontId="45" fillId="16" borderId="8" xfId="0" applyFont="1" applyFill="1" applyBorder="1" applyAlignment="1">
      <alignment horizontal="center"/>
    </xf>
    <xf numFmtId="0" fontId="45" fillId="16" borderId="9" xfId="0" applyFont="1" applyFill="1" applyBorder="1" applyAlignment="1">
      <alignment horizontal="center"/>
    </xf>
    <xf numFmtId="0" fontId="66" fillId="16" borderId="9" xfId="0" applyFont="1" applyFill="1" applyBorder="1" applyAlignment="1">
      <alignment horizontal="center"/>
    </xf>
    <xf numFmtId="0" fontId="45" fillId="16" borderId="10" xfId="0" applyFont="1" applyFill="1" applyBorder="1" applyAlignment="1">
      <alignment horizontal="center"/>
    </xf>
    <xf numFmtId="0" fontId="45" fillId="16" borderId="23" xfId="0" applyFont="1" applyFill="1" applyBorder="1" applyAlignment="1">
      <alignment horizontal="center"/>
    </xf>
    <xf numFmtId="0" fontId="45" fillId="19" borderId="34" xfId="0" applyFont="1" applyFill="1" applyBorder="1" applyAlignment="1">
      <alignment horizontal="center"/>
    </xf>
    <xf numFmtId="1" fontId="72" fillId="22" borderId="8" xfId="0" applyNumberFormat="1" applyFont="1" applyFill="1" applyBorder="1" applyAlignment="1">
      <alignment horizontal="center"/>
    </xf>
    <xf numFmtId="1" fontId="72" fillId="22" borderId="71" xfId="0" applyNumberFormat="1" applyFont="1" applyFill="1" applyBorder="1" applyAlignment="1">
      <alignment horizontal="center"/>
    </xf>
    <xf numFmtId="1" fontId="72" fillId="22" borderId="18" xfId="0" applyNumberFormat="1" applyFont="1" applyFill="1" applyBorder="1" applyAlignment="1">
      <alignment horizontal="center"/>
    </xf>
    <xf numFmtId="1" fontId="55" fillId="22" borderId="8" xfId="0" applyNumberFormat="1" applyFont="1" applyFill="1" applyBorder="1" applyAlignment="1">
      <alignment horizontal="center"/>
    </xf>
    <xf numFmtId="1" fontId="55" fillId="22" borderId="71" xfId="0" applyNumberFormat="1" applyFont="1" applyFill="1" applyBorder="1" applyAlignment="1">
      <alignment horizontal="center"/>
    </xf>
    <xf numFmtId="1" fontId="55" fillId="22" borderId="18" xfId="0" applyNumberFormat="1" applyFont="1" applyFill="1" applyBorder="1" applyAlignment="1">
      <alignment horizontal="center"/>
    </xf>
    <xf numFmtId="0" fontId="45" fillId="19" borderId="5" xfId="0" applyFont="1" applyFill="1" applyBorder="1" applyAlignment="1">
      <alignment horizontal="center"/>
    </xf>
    <xf numFmtId="1" fontId="72" fillId="22" borderId="69" xfId="0" applyNumberFormat="1" applyFont="1" applyFill="1" applyBorder="1" applyAlignment="1">
      <alignment horizontal="center"/>
    </xf>
    <xf numFmtId="1" fontId="72" fillId="22" borderId="63" xfId="0" applyNumberFormat="1" applyFont="1" applyFill="1" applyBorder="1" applyAlignment="1">
      <alignment horizontal="center"/>
    </xf>
    <xf numFmtId="1" fontId="72" fillId="22" borderId="5" xfId="0" applyNumberFormat="1" applyFont="1" applyFill="1" applyBorder="1" applyAlignment="1">
      <alignment horizontal="center"/>
    </xf>
    <xf numFmtId="0" fontId="68" fillId="25" borderId="18" xfId="0" applyFont="1" applyFill="1" applyBorder="1" applyAlignment="1">
      <alignment horizontal="center" vertical="center" wrapText="1"/>
    </xf>
    <xf numFmtId="0" fontId="88" fillId="24" borderId="5" xfId="0" applyFont="1" applyFill="1" applyBorder="1" applyAlignment="1">
      <alignment horizontal="center" vertical="center" wrapText="1"/>
    </xf>
    <xf numFmtId="0" fontId="89" fillId="24" borderId="16" xfId="0" applyFont="1" applyFill="1" applyBorder="1" applyAlignment="1">
      <alignment horizontal="center" vertical="center" wrapText="1"/>
    </xf>
    <xf numFmtId="0" fontId="90" fillId="24" borderId="16" xfId="0" applyFont="1" applyFill="1" applyBorder="1" applyAlignment="1">
      <alignment horizontal="center" vertical="center" wrapText="1"/>
    </xf>
    <xf numFmtId="0" fontId="91" fillId="24" borderId="16" xfId="0" applyFont="1" applyFill="1" applyBorder="1" applyAlignment="1">
      <alignment horizontal="center" vertical="center" wrapText="1"/>
    </xf>
    <xf numFmtId="0" fontId="89" fillId="24" borderId="29" xfId="0" applyFont="1" applyFill="1" applyBorder="1" applyAlignment="1">
      <alignment horizontal="center" vertical="center" wrapText="1"/>
    </xf>
    <xf numFmtId="0" fontId="90" fillId="24" borderId="29" xfId="0" applyFont="1" applyFill="1" applyBorder="1" applyAlignment="1">
      <alignment horizontal="center" vertical="center" wrapText="1"/>
    </xf>
    <xf numFmtId="0" fontId="91" fillId="24" borderId="29" xfId="0" applyFont="1" applyFill="1" applyBorder="1" applyAlignment="1">
      <alignment horizontal="center" vertical="center" wrapText="1"/>
    </xf>
    <xf numFmtId="0" fontId="89" fillId="24" borderId="5" xfId="0" applyFont="1" applyFill="1" applyBorder="1" applyAlignment="1">
      <alignment horizontal="center" vertical="center" wrapText="1"/>
    </xf>
    <xf numFmtId="0" fontId="91" fillId="24" borderId="18" xfId="0" applyFont="1" applyFill="1" applyBorder="1" applyAlignment="1">
      <alignment horizontal="center" vertical="center" wrapText="1"/>
    </xf>
    <xf numFmtId="0" fontId="89" fillId="24" borderId="18" xfId="0" applyFont="1" applyFill="1" applyBorder="1" applyAlignment="1">
      <alignment horizontal="center" vertical="center" wrapText="1"/>
    </xf>
    <xf numFmtId="0" fontId="89" fillId="10" borderId="29" xfId="0" applyFont="1" applyFill="1" applyBorder="1" applyAlignment="1">
      <alignment horizontal="center" vertical="center" wrapText="1"/>
    </xf>
    <xf numFmtId="0" fontId="90" fillId="10" borderId="29" xfId="0" applyFont="1" applyFill="1" applyBorder="1" applyAlignment="1">
      <alignment horizontal="center" vertical="center" wrapText="1"/>
    </xf>
    <xf numFmtId="0" fontId="91" fillId="10" borderId="29" xfId="0" applyFont="1" applyFill="1" applyBorder="1" applyAlignment="1">
      <alignment horizontal="center" vertical="center" wrapText="1"/>
    </xf>
    <xf numFmtId="0" fontId="91" fillId="10" borderId="24" xfId="0" applyFont="1" applyFill="1" applyBorder="1" applyAlignment="1">
      <alignment horizontal="center" vertical="center" wrapText="1"/>
    </xf>
    <xf numFmtId="0" fontId="88" fillId="24" borderId="21" xfId="0" applyFont="1" applyFill="1" applyBorder="1" applyAlignment="1">
      <alignment horizontal="center" vertical="center" wrapText="1"/>
    </xf>
    <xf numFmtId="0" fontId="94" fillId="6" borderId="5" xfId="0" applyFont="1" applyFill="1" applyBorder="1" applyAlignment="1">
      <alignment horizontal="center" vertical="center" wrapText="1"/>
    </xf>
    <xf numFmtId="0" fontId="86" fillId="6" borderId="5" xfId="0" applyFont="1" applyFill="1" applyBorder="1" applyAlignment="1">
      <alignment horizontal="center" vertical="center" wrapText="1"/>
    </xf>
    <xf numFmtId="0" fontId="93" fillId="6" borderId="29" xfId="0" applyFont="1" applyFill="1" applyBorder="1" applyAlignment="1">
      <alignment horizontal="center" vertical="center" wrapText="1"/>
    </xf>
    <xf numFmtId="0" fontId="95" fillId="6" borderId="29" xfId="0" applyFont="1" applyFill="1" applyBorder="1" applyAlignment="1">
      <alignment horizontal="center" vertical="center" wrapText="1"/>
    </xf>
    <xf numFmtId="0" fontId="96" fillId="6" borderId="29" xfId="0" applyFont="1" applyFill="1" applyBorder="1" applyAlignment="1">
      <alignment horizontal="center" vertical="center" wrapText="1"/>
    </xf>
    <xf numFmtId="0" fontId="94" fillId="6" borderId="29" xfId="0" applyFont="1" applyFill="1" applyBorder="1" applyAlignment="1">
      <alignment horizontal="center" vertical="center" wrapText="1"/>
    </xf>
    <xf numFmtId="0" fontId="86" fillId="6" borderId="29" xfId="0" applyFont="1" applyFill="1" applyBorder="1" applyAlignment="1">
      <alignment horizontal="center" vertical="center" wrapText="1"/>
    </xf>
    <xf numFmtId="1" fontId="97" fillId="0" borderId="29" xfId="0" applyNumberFormat="1" applyFont="1" applyBorder="1" applyAlignment="1">
      <alignment horizontal="center" vertical="center" wrapText="1"/>
    </xf>
    <xf numFmtId="1" fontId="98" fillId="0" borderId="29" xfId="0" applyNumberFormat="1" applyFont="1" applyBorder="1" applyAlignment="1">
      <alignment horizontal="center" vertical="center" wrapText="1"/>
    </xf>
    <xf numFmtId="0" fontId="98" fillId="26" borderId="18" xfId="0" applyFont="1" applyFill="1" applyBorder="1" applyAlignment="1">
      <alignment horizontal="center" vertical="center" wrapText="1"/>
    </xf>
    <xf numFmtId="0" fontId="99" fillId="0" borderId="5" xfId="0" applyFont="1" applyBorder="1" applyAlignment="1">
      <alignment horizontal="center" vertical="center"/>
    </xf>
    <xf numFmtId="0" fontId="78" fillId="0" borderId="5" xfId="0" applyFont="1" applyBorder="1" applyAlignment="1">
      <alignment horizontal="center" vertical="center"/>
    </xf>
    <xf numFmtId="0" fontId="42" fillId="0" borderId="5" xfId="0" applyFont="1" applyBorder="1" applyAlignment="1">
      <alignment horizontal="center" vertical="center"/>
    </xf>
    <xf numFmtId="0" fontId="91" fillId="24" borderId="24" xfId="0" applyFont="1" applyFill="1" applyBorder="1" applyAlignment="1">
      <alignment horizontal="center" vertical="center" wrapText="1"/>
    </xf>
    <xf numFmtId="0" fontId="96" fillId="6" borderId="5" xfId="0" applyFont="1" applyFill="1" applyBorder="1" applyAlignment="1">
      <alignment horizontal="center" vertical="center" wrapText="1"/>
    </xf>
    <xf numFmtId="0" fontId="97" fillId="2" borderId="18" xfId="0" applyFont="1" applyFill="1" applyBorder="1" applyAlignment="1">
      <alignment horizontal="center" vertical="center" wrapText="1"/>
    </xf>
    <xf numFmtId="0" fontId="98" fillId="2" borderId="18" xfId="0" applyFont="1" applyFill="1" applyBorder="1" applyAlignment="1">
      <alignment horizontal="center" vertical="center" wrapText="1"/>
    </xf>
    <xf numFmtId="0" fontId="78" fillId="2" borderId="5" xfId="0" applyFont="1" applyFill="1" applyBorder="1" applyAlignment="1">
      <alignment horizontal="center" vertical="center"/>
    </xf>
    <xf numFmtId="0" fontId="42" fillId="2" borderId="5" xfId="0" applyFont="1" applyFill="1" applyBorder="1" applyAlignment="1">
      <alignment horizontal="center" vertical="center"/>
    </xf>
    <xf numFmtId="0" fontId="96" fillId="6" borderId="24" xfId="0" applyFont="1" applyFill="1" applyBorder="1" applyAlignment="1">
      <alignment horizontal="center" vertical="center" wrapText="1"/>
    </xf>
    <xf numFmtId="0" fontId="94" fillId="6" borderId="24" xfId="0" applyFont="1" applyFill="1" applyBorder="1" applyAlignment="1">
      <alignment horizontal="center" vertical="center" wrapText="1"/>
    </xf>
    <xf numFmtId="0" fontId="86" fillId="6" borderId="24" xfId="0" applyFont="1" applyFill="1" applyBorder="1" applyAlignment="1">
      <alignment horizontal="center" vertical="center" wrapText="1"/>
    </xf>
    <xf numFmtId="0" fontId="94" fillId="27" borderId="18" xfId="0" applyFont="1" applyFill="1" applyBorder="1" applyAlignment="1">
      <alignment horizontal="center" vertical="center" wrapText="1"/>
    </xf>
    <xf numFmtId="0" fontId="42" fillId="27" borderId="5" xfId="0" applyFont="1" applyFill="1" applyBorder="1" applyAlignment="1">
      <alignment horizontal="center" vertical="center"/>
    </xf>
    <xf numFmtId="0" fontId="71" fillId="15" borderId="5" xfId="0" applyFont="1" applyFill="1" applyBorder="1" applyAlignment="1">
      <alignment horizontal="center" vertical="center"/>
    </xf>
    <xf numFmtId="0" fontId="102" fillId="27" borderId="5" xfId="0" applyFont="1" applyFill="1" applyBorder="1" applyAlignment="1">
      <alignment horizontal="center" vertical="center"/>
    </xf>
    <xf numFmtId="1" fontId="71" fillId="15" borderId="5" xfId="0" applyNumberFormat="1" applyFont="1" applyFill="1" applyBorder="1" applyAlignment="1">
      <alignment horizontal="center" vertical="center"/>
    </xf>
    <xf numFmtId="1" fontId="103" fillId="15" borderId="5" xfId="0" applyNumberFormat="1" applyFont="1" applyFill="1" applyBorder="1" applyAlignment="1">
      <alignment horizontal="center" vertical="center"/>
    </xf>
    <xf numFmtId="0" fontId="103" fillId="27" borderId="5" xfId="0" applyFont="1" applyFill="1" applyBorder="1" applyAlignment="1">
      <alignment horizontal="center" vertical="center"/>
    </xf>
    <xf numFmtId="0" fontId="104" fillId="13" borderId="0" xfId="0" applyFont="1" applyFill="1"/>
    <xf numFmtId="0" fontId="105" fillId="24" borderId="75" xfId="0" applyFont="1" applyFill="1" applyBorder="1" applyAlignment="1">
      <alignment horizontal="center" vertical="center" wrapText="1"/>
    </xf>
    <xf numFmtId="0" fontId="49" fillId="24" borderId="75" xfId="0" applyFont="1" applyFill="1" applyBorder="1" applyAlignment="1">
      <alignment horizontal="center" vertical="center" wrapText="1"/>
    </xf>
    <xf numFmtId="0" fontId="33" fillId="24" borderId="75" xfId="0" applyFont="1" applyFill="1" applyBorder="1" applyAlignment="1">
      <alignment horizontal="center" vertical="center" wrapText="1"/>
    </xf>
    <xf numFmtId="0" fontId="106" fillId="24" borderId="75" xfId="0" applyFont="1" applyFill="1" applyBorder="1" applyAlignment="1">
      <alignment horizontal="center" vertical="center" wrapText="1"/>
    </xf>
    <xf numFmtId="0" fontId="107" fillId="24" borderId="75" xfId="0" applyFont="1" applyFill="1" applyBorder="1" applyAlignment="1">
      <alignment horizontal="center" vertical="center" wrapText="1"/>
    </xf>
    <xf numFmtId="0" fontId="7" fillId="24" borderId="18" xfId="0" applyFont="1" applyFill="1" applyBorder="1" applyAlignment="1">
      <alignment horizontal="center" vertical="center" wrapText="1"/>
    </xf>
    <xf numFmtId="0" fontId="89" fillId="10" borderId="24" xfId="0" applyFont="1" applyFill="1" applyBorder="1" applyAlignment="1">
      <alignment horizontal="center" vertical="center" wrapText="1"/>
    </xf>
    <xf numFmtId="0" fontId="50" fillId="11" borderId="56" xfId="0" applyFont="1" applyFill="1" applyBorder="1" applyAlignment="1">
      <alignment horizontal="center" vertical="center" wrapText="1"/>
    </xf>
    <xf numFmtId="0" fontId="33" fillId="6" borderId="39" xfId="0" applyFont="1" applyFill="1" applyBorder="1" applyAlignment="1">
      <alignment horizontal="center" vertical="center" wrapText="1"/>
    </xf>
    <xf numFmtId="0" fontId="105" fillId="6" borderId="39" xfId="0" applyFont="1" applyFill="1" applyBorder="1" applyAlignment="1">
      <alignment horizontal="center" vertical="center" wrapText="1"/>
    </xf>
    <xf numFmtId="0" fontId="49" fillId="6" borderId="39" xfId="0" applyFont="1" applyFill="1" applyBorder="1" applyAlignment="1">
      <alignment horizontal="center" vertical="center" wrapText="1"/>
    </xf>
    <xf numFmtId="1" fontId="105" fillId="0" borderId="39" xfId="0" applyNumberFormat="1" applyFont="1" applyBorder="1" applyAlignment="1" applyProtection="1">
      <alignment horizontal="center" vertical="center" wrapText="1"/>
      <protection locked="0"/>
    </xf>
    <xf numFmtId="0" fontId="8" fillId="0" borderId="39" xfId="0" applyFont="1" applyBorder="1" applyAlignment="1" applyProtection="1">
      <alignment horizontal="center" vertical="center" wrapText="1"/>
      <protection locked="0"/>
    </xf>
    <xf numFmtId="1" fontId="96" fillId="6" borderId="29" xfId="0" applyNumberFormat="1" applyFont="1" applyFill="1" applyBorder="1" applyAlignment="1">
      <alignment horizontal="center" vertical="center" wrapText="1"/>
    </xf>
    <xf numFmtId="1" fontId="94" fillId="6" borderId="29" xfId="0" applyNumberFormat="1" applyFont="1" applyFill="1" applyBorder="1" applyAlignment="1">
      <alignment horizontal="center" vertical="center" wrapText="1"/>
    </xf>
    <xf numFmtId="1" fontId="86" fillId="6" borderId="29" xfId="0" applyNumberFormat="1" applyFont="1" applyFill="1" applyBorder="1" applyAlignment="1">
      <alignment horizontal="center" vertical="center" wrapText="1"/>
    </xf>
    <xf numFmtId="0" fontId="109" fillId="0" borderId="5" xfId="0" applyFont="1" applyBorder="1" applyAlignment="1">
      <alignment horizontal="center" vertical="center"/>
    </xf>
    <xf numFmtId="0" fontId="8" fillId="0" borderId="83" xfId="0" applyFont="1" applyBorder="1" applyAlignment="1" applyProtection="1">
      <alignment horizontal="center" vertical="center" wrapText="1"/>
      <protection locked="0"/>
    </xf>
    <xf numFmtId="0" fontId="49" fillId="6" borderId="83" xfId="0" applyFont="1" applyFill="1" applyBorder="1" applyAlignment="1">
      <alignment horizontal="center" vertical="center" wrapText="1"/>
    </xf>
    <xf numFmtId="0" fontId="105" fillId="6" borderId="5" xfId="0" applyFont="1" applyFill="1" applyBorder="1" applyAlignment="1">
      <alignment horizontal="center" vertical="center" wrapText="1"/>
    </xf>
    <xf numFmtId="1" fontId="97" fillId="2" borderId="18" xfId="0" applyNumberFormat="1" applyFont="1" applyFill="1" applyBorder="1" applyAlignment="1">
      <alignment horizontal="center" vertical="center" wrapText="1"/>
    </xf>
    <xf numFmtId="1" fontId="98" fillId="2" borderId="18" xfId="0" applyNumberFormat="1" applyFont="1" applyFill="1" applyBorder="1" applyAlignment="1">
      <alignment horizontal="center" vertical="center" wrapText="1"/>
    </xf>
    <xf numFmtId="0" fontId="109" fillId="2" borderId="5" xfId="0" applyFont="1" applyFill="1" applyBorder="1" applyAlignment="1">
      <alignment horizontal="center" vertical="center"/>
    </xf>
    <xf numFmtId="1" fontId="105" fillId="0" borderId="84" xfId="0" applyNumberFormat="1" applyFont="1" applyBorder="1" applyAlignment="1" applyProtection="1">
      <alignment horizontal="center" vertical="center" wrapText="1"/>
      <protection locked="0"/>
    </xf>
    <xf numFmtId="1" fontId="49" fillId="0" borderId="85" xfId="0" applyNumberFormat="1" applyFont="1" applyBorder="1" applyAlignment="1" applyProtection="1">
      <alignment horizontal="center" vertical="center" wrapText="1"/>
      <protection locked="0"/>
    </xf>
    <xf numFmtId="0" fontId="33" fillId="6" borderId="45" xfId="0" applyFont="1" applyFill="1" applyBorder="1" applyAlignment="1">
      <alignment horizontal="center" vertical="center" wrapText="1"/>
    </xf>
    <xf numFmtId="1" fontId="105" fillId="0" borderId="5" xfId="0" applyNumberFormat="1" applyFont="1" applyBorder="1" applyAlignment="1" applyProtection="1">
      <alignment horizontal="center" vertical="center" wrapText="1"/>
      <protection locked="0"/>
    </xf>
    <xf numFmtId="1" fontId="49" fillId="0" borderId="5" xfId="0" applyNumberFormat="1" applyFont="1" applyBorder="1" applyAlignment="1" applyProtection="1">
      <alignment horizontal="center" vertical="center" wrapText="1"/>
      <protection locked="0"/>
    </xf>
    <xf numFmtId="0" fontId="33" fillId="6" borderId="5" xfId="0" applyFont="1" applyFill="1" applyBorder="1" applyAlignment="1">
      <alignment horizontal="center" vertical="center" wrapText="1"/>
    </xf>
    <xf numFmtId="1" fontId="49" fillId="0" borderId="39" xfId="0" applyNumberFormat="1" applyFont="1" applyBorder="1" applyAlignment="1" applyProtection="1">
      <alignment horizontal="center" vertical="center" wrapText="1"/>
      <protection locked="0"/>
    </xf>
    <xf numFmtId="0" fontId="19" fillId="23" borderId="0" xfId="0" applyFont="1" applyFill="1"/>
    <xf numFmtId="1" fontId="86" fillId="6" borderId="5" xfId="0" applyNumberFormat="1" applyFont="1" applyFill="1" applyBorder="1" applyAlignment="1">
      <alignment horizontal="center" vertical="center" wrapText="1"/>
    </xf>
    <xf numFmtId="1" fontId="94" fillId="2" borderId="18" xfId="0" applyNumberFormat="1" applyFont="1" applyFill="1" applyBorder="1" applyAlignment="1">
      <alignment horizontal="center" vertical="center" wrapText="1"/>
    </xf>
    <xf numFmtId="1" fontId="86" fillId="6" borderId="24" xfId="0" applyNumberFormat="1" applyFont="1" applyFill="1" applyBorder="1" applyAlignment="1">
      <alignment horizontal="center" vertical="center" wrapText="1"/>
    </xf>
    <xf numFmtId="0" fontId="110" fillId="9" borderId="0" xfId="0" applyFont="1" applyFill="1" applyAlignment="1">
      <alignment vertical="center"/>
    </xf>
    <xf numFmtId="0" fontId="45" fillId="19" borderId="40" xfId="0" applyFont="1" applyFill="1" applyBorder="1" applyAlignment="1">
      <alignment horizontal="center" wrapText="1"/>
    </xf>
    <xf numFmtId="0" fontId="75" fillId="0" borderId="5" xfId="0" applyFont="1" applyBorder="1" applyAlignment="1" applyProtection="1">
      <alignment horizontal="center"/>
      <protection locked="0"/>
    </xf>
    <xf numFmtId="0" fontId="66" fillId="22" borderId="87" xfId="0" applyFont="1" applyFill="1" applyBorder="1" applyAlignment="1">
      <alignment horizontal="center"/>
    </xf>
    <xf numFmtId="1" fontId="55" fillId="22" borderId="70" xfId="0" applyNumberFormat="1" applyFont="1" applyFill="1" applyBorder="1" applyAlignment="1">
      <alignment horizontal="center"/>
    </xf>
    <xf numFmtId="1" fontId="55" fillId="22" borderId="29" xfId="0" applyNumberFormat="1" applyFont="1" applyFill="1" applyBorder="1" applyAlignment="1">
      <alignment horizontal="center"/>
    </xf>
    <xf numFmtId="0" fontId="59" fillId="24" borderId="5" xfId="0" applyFont="1" applyFill="1" applyBorder="1" applyAlignment="1">
      <alignment horizontal="center"/>
    </xf>
    <xf numFmtId="0" fontId="43" fillId="24" borderId="5" xfId="0" applyFont="1" applyFill="1" applyBorder="1" applyAlignment="1">
      <alignment horizontal="center"/>
    </xf>
    <xf numFmtId="0" fontId="44" fillId="24" borderId="30" xfId="0" applyFont="1" applyFill="1" applyBorder="1" applyAlignment="1">
      <alignment horizontal="center"/>
    </xf>
    <xf numFmtId="0" fontId="33" fillId="24" borderId="34" xfId="0" applyFont="1" applyFill="1" applyBorder="1"/>
    <xf numFmtId="0" fontId="111" fillId="22" borderId="5" xfId="0" applyFont="1" applyFill="1" applyBorder="1" applyAlignment="1">
      <alignment horizontal="center"/>
    </xf>
    <xf numFmtId="0" fontId="55" fillId="22" borderId="5" xfId="0" applyFont="1" applyFill="1" applyBorder="1" applyAlignment="1">
      <alignment horizontal="center"/>
    </xf>
    <xf numFmtId="10" fontId="7" fillId="24" borderId="5" xfId="0" applyNumberFormat="1" applyFont="1" applyFill="1" applyBorder="1" applyAlignment="1">
      <alignment horizontal="center"/>
    </xf>
    <xf numFmtId="1" fontId="111" fillId="22" borderId="5" xfId="0" applyNumberFormat="1" applyFont="1" applyFill="1" applyBorder="1" applyAlignment="1">
      <alignment horizontal="center"/>
    </xf>
    <xf numFmtId="1" fontId="55" fillId="22" borderId="5" xfId="0" applyNumberFormat="1" applyFont="1" applyFill="1" applyBorder="1" applyAlignment="1">
      <alignment horizontal="center"/>
    </xf>
    <xf numFmtId="0" fontId="33" fillId="24" borderId="42" xfId="0" applyFont="1" applyFill="1" applyBorder="1"/>
    <xf numFmtId="0" fontId="33" fillId="24" borderId="43" xfId="0" applyFont="1" applyFill="1" applyBorder="1"/>
    <xf numFmtId="0" fontId="33" fillId="24" borderId="24" xfId="0" applyFont="1" applyFill="1" applyBorder="1"/>
    <xf numFmtId="0" fontId="33" fillId="24" borderId="5" xfId="0" applyFont="1" applyFill="1" applyBorder="1" applyAlignment="1">
      <alignment horizontal="center"/>
    </xf>
    <xf numFmtId="0" fontId="112" fillId="23" borderId="0" xfId="0" applyFont="1" applyFill="1"/>
    <xf numFmtId="0" fontId="112" fillId="13" borderId="0" xfId="0" applyFont="1" applyFill="1"/>
    <xf numFmtId="0" fontId="113" fillId="24" borderId="5" xfId="0" applyFont="1" applyFill="1" applyBorder="1" applyAlignment="1">
      <alignment horizontal="center"/>
    </xf>
    <xf numFmtId="0" fontId="33" fillId="24" borderId="5" xfId="0" applyFont="1" applyFill="1" applyBorder="1"/>
    <xf numFmtId="0" fontId="87" fillId="17" borderId="29" xfId="0" applyFont="1" applyFill="1" applyBorder="1" applyAlignment="1">
      <alignment horizontal="center" vertical="center" wrapText="1"/>
    </xf>
    <xf numFmtId="0" fontId="87" fillId="17" borderId="5" xfId="0" applyFont="1" applyFill="1" applyBorder="1" applyAlignment="1">
      <alignment horizontal="center" vertical="center" wrapText="1"/>
    </xf>
    <xf numFmtId="0" fontId="91" fillId="17" borderId="5" xfId="0" applyFont="1" applyFill="1" applyBorder="1" applyAlignment="1">
      <alignment horizontal="center" vertical="center" wrapText="1"/>
    </xf>
    <xf numFmtId="0" fontId="60" fillId="0" borderId="24" xfId="0" applyFont="1" applyBorder="1" applyAlignment="1" applyProtection="1">
      <alignment horizontal="center" vertical="center" wrapText="1"/>
      <protection locked="0"/>
    </xf>
    <xf numFmtId="0" fontId="60" fillId="0" borderId="29" xfId="0" applyFont="1" applyBorder="1" applyAlignment="1" applyProtection="1">
      <alignment horizontal="center" vertical="center" wrapText="1"/>
      <protection locked="0"/>
    </xf>
    <xf numFmtId="10" fontId="87" fillId="17" borderId="29" xfId="0" applyNumberFormat="1" applyFont="1" applyFill="1" applyBorder="1" applyAlignment="1">
      <alignment horizontal="center" vertical="center" wrapText="1"/>
    </xf>
    <xf numFmtId="0" fontId="91" fillId="17" borderId="24" xfId="0" applyFont="1" applyFill="1" applyBorder="1" applyAlignment="1">
      <alignment horizontal="center" vertical="center" wrapText="1"/>
    </xf>
    <xf numFmtId="0" fontId="112" fillId="28" borderId="5" xfId="0" applyFont="1" applyFill="1" applyBorder="1" applyAlignment="1">
      <alignment horizontal="center" vertical="center" wrapText="1"/>
    </xf>
    <xf numFmtId="0" fontId="45" fillId="15" borderId="5" xfId="0" applyFont="1" applyFill="1" applyBorder="1" applyAlignment="1">
      <alignment horizontal="center" vertical="center"/>
    </xf>
    <xf numFmtId="0" fontId="61" fillId="9" borderId="0" xfId="0" applyFont="1" applyFill="1" applyAlignment="1">
      <alignment horizontal="left" vertical="center" indent="6"/>
    </xf>
    <xf numFmtId="0" fontId="45" fillId="24" borderId="5" xfId="0" applyFont="1" applyFill="1" applyBorder="1" applyAlignment="1">
      <alignment horizontal="center" vertical="center" wrapText="1"/>
    </xf>
    <xf numFmtId="0" fontId="56" fillId="0" borderId="24" xfId="0" applyFont="1" applyBorder="1" applyAlignment="1" applyProtection="1">
      <alignment horizontal="center" vertical="center" wrapText="1"/>
      <protection locked="0"/>
    </xf>
    <xf numFmtId="0" fontId="56" fillId="0" borderId="29" xfId="0" applyFont="1" applyBorder="1" applyAlignment="1" applyProtection="1">
      <alignment horizontal="center" vertical="center" wrapText="1"/>
      <protection locked="0"/>
    </xf>
    <xf numFmtId="0" fontId="115" fillId="28" borderId="5" xfId="0" applyFont="1" applyFill="1" applyBorder="1" applyAlignment="1">
      <alignment horizontal="center" vertical="center" wrapText="1"/>
    </xf>
    <xf numFmtId="0" fontId="91" fillId="9" borderId="0" xfId="0" applyFont="1" applyFill="1" applyAlignment="1">
      <alignment vertical="center"/>
    </xf>
    <xf numFmtId="0" fontId="56" fillId="0" borderId="5" xfId="0" applyFont="1" applyBorder="1" applyAlignment="1" applyProtection="1">
      <alignment horizontal="center" vertical="center" wrapText="1"/>
      <protection locked="0"/>
    </xf>
    <xf numFmtId="0" fontId="117" fillId="28" borderId="5" xfId="0" applyFont="1" applyFill="1" applyBorder="1" applyAlignment="1">
      <alignment horizontal="center" vertical="center" wrapText="1"/>
    </xf>
    <xf numFmtId="0" fontId="60" fillId="9" borderId="0" xfId="0" applyFont="1" applyFill="1" applyAlignment="1">
      <alignment vertical="center" wrapText="1"/>
    </xf>
    <xf numFmtId="0" fontId="90" fillId="9" borderId="0" xfId="0" applyFont="1" applyFill="1" applyAlignment="1">
      <alignment horizontal="center" vertical="center" wrapText="1"/>
    </xf>
    <xf numFmtId="0" fontId="119" fillId="17" borderId="5" xfId="0" applyFont="1" applyFill="1" applyBorder="1" applyAlignment="1">
      <alignment horizontal="center" vertical="center" wrapText="1"/>
    </xf>
    <xf numFmtId="0" fontId="79" fillId="24" borderId="5" xfId="0" applyFont="1" applyFill="1" applyBorder="1" applyAlignment="1">
      <alignment horizontal="center" vertical="center" wrapText="1"/>
    </xf>
    <xf numFmtId="0" fontId="121" fillId="9" borderId="0" xfId="0" applyFont="1" applyFill="1" applyAlignment="1">
      <alignment vertical="center"/>
    </xf>
    <xf numFmtId="0" fontId="36" fillId="9" borderId="0" xfId="0" applyFont="1" applyFill="1" applyAlignment="1">
      <alignment horizontal="left" vertical="center" indent="6"/>
    </xf>
    <xf numFmtId="0" fontId="61" fillId="9" borderId="0" xfId="0" applyFont="1" applyFill="1" applyAlignment="1">
      <alignment vertical="center"/>
    </xf>
    <xf numFmtId="0" fontId="88" fillId="9" borderId="0" xfId="0" applyFont="1" applyFill="1" applyAlignment="1">
      <alignment horizontal="left" vertical="center" indent="6"/>
    </xf>
    <xf numFmtId="0" fontId="11" fillId="9" borderId="0" xfId="0" applyFont="1" applyFill="1" applyAlignment="1">
      <alignment horizontal="center" vertical="center"/>
    </xf>
    <xf numFmtId="0" fontId="124" fillId="2" borderId="5" xfId="0" applyFont="1" applyFill="1" applyBorder="1" applyAlignment="1">
      <alignment horizontal="center" vertical="center"/>
    </xf>
    <xf numFmtId="0" fontId="19" fillId="9" borderId="0" xfId="0" applyFont="1" applyFill="1"/>
    <xf numFmtId="0" fontId="123" fillId="11" borderId="5" xfId="0" applyFont="1" applyFill="1" applyBorder="1" applyAlignment="1">
      <alignment horizontal="center" vertical="center"/>
    </xf>
    <xf numFmtId="0" fontId="123" fillId="11" borderId="24" xfId="0" applyFont="1" applyFill="1" applyBorder="1" applyAlignment="1">
      <alignment horizontal="center" vertical="center" wrapText="1"/>
    </xf>
    <xf numFmtId="0" fontId="86" fillId="9" borderId="28" xfId="0" applyFont="1" applyFill="1" applyBorder="1" applyAlignment="1">
      <alignment vertical="center" wrapText="1"/>
    </xf>
    <xf numFmtId="0" fontId="86" fillId="9" borderId="28" xfId="0" applyFont="1" applyFill="1" applyBorder="1" applyAlignment="1">
      <alignment vertical="center"/>
    </xf>
    <xf numFmtId="0" fontId="86" fillId="9" borderId="29" xfId="0" applyFont="1" applyFill="1" applyBorder="1" applyAlignment="1">
      <alignment vertical="center"/>
    </xf>
    <xf numFmtId="0" fontId="86" fillId="17" borderId="24" xfId="0" applyFont="1" applyFill="1" applyBorder="1" applyAlignment="1">
      <alignment horizontal="center" vertical="center" wrapText="1"/>
    </xf>
    <xf numFmtId="0" fontId="86" fillId="17" borderId="22" xfId="0" applyFont="1" applyFill="1" applyBorder="1" applyAlignment="1">
      <alignment horizontal="center" vertical="center"/>
    </xf>
    <xf numFmtId="0" fontId="86" fillId="17" borderId="5" xfId="0" applyFont="1" applyFill="1" applyBorder="1" applyAlignment="1">
      <alignment horizontal="center" vertical="center"/>
    </xf>
    <xf numFmtId="0" fontId="86" fillId="17" borderId="29" xfId="0" applyFont="1" applyFill="1" applyBorder="1" applyAlignment="1">
      <alignment horizontal="center" vertical="center"/>
    </xf>
    <xf numFmtId="0" fontId="60" fillId="9" borderId="0" xfId="0" applyFont="1" applyFill="1" applyAlignment="1">
      <alignment horizontal="left" vertical="center" indent="6"/>
    </xf>
    <xf numFmtId="0" fontId="60" fillId="9" borderId="28" xfId="0" applyFont="1" applyFill="1" applyBorder="1" applyAlignment="1">
      <alignment horizontal="left" vertical="center" indent="6"/>
    </xf>
    <xf numFmtId="0" fontId="126" fillId="24" borderId="5" xfId="0" applyFont="1" applyFill="1" applyBorder="1" applyAlignment="1">
      <alignment horizontal="center" vertical="center" wrapText="1"/>
    </xf>
    <xf numFmtId="0" fontId="127" fillId="24" borderId="5" xfId="0" applyFont="1" applyFill="1" applyBorder="1" applyAlignment="1">
      <alignment horizontal="center" vertical="center" wrapText="1"/>
    </xf>
    <xf numFmtId="0" fontId="127" fillId="24" borderId="18" xfId="0" applyFont="1" applyFill="1" applyBorder="1" applyAlignment="1">
      <alignment horizontal="center" vertical="center" wrapText="1"/>
    </xf>
    <xf numFmtId="0" fontId="127" fillId="24" borderId="5" xfId="0" applyFont="1" applyFill="1" applyBorder="1" applyAlignment="1">
      <alignment vertical="center" wrapText="1"/>
    </xf>
    <xf numFmtId="0" fontId="60" fillId="9" borderId="0" xfId="0" applyFont="1" applyFill="1" applyAlignment="1">
      <alignment horizontal="left" vertical="center" wrapText="1" indent="6"/>
    </xf>
    <xf numFmtId="0" fontId="70" fillId="17" borderId="5" xfId="0" applyFont="1" applyFill="1" applyBorder="1" applyAlignment="1">
      <alignment horizontal="center" vertical="center" wrapText="1"/>
    </xf>
    <xf numFmtId="0" fontId="17" fillId="17" borderId="5" xfId="0" applyFont="1" applyFill="1" applyBorder="1" applyAlignment="1">
      <alignment horizontal="center" vertical="center" wrapText="1"/>
    </xf>
    <xf numFmtId="0" fontId="129" fillId="9" borderId="0" xfId="0" applyFont="1" applyFill="1"/>
    <xf numFmtId="0" fontId="11" fillId="9" borderId="0" xfId="0" applyFont="1" applyFill="1"/>
    <xf numFmtId="0" fontId="65" fillId="13" borderId="0" xfId="0" applyFont="1" applyFill="1"/>
    <xf numFmtId="0" fontId="130" fillId="17" borderId="5" xfId="0" applyFont="1" applyFill="1" applyBorder="1" applyAlignment="1">
      <alignment horizontal="center" vertical="center" wrapText="1"/>
    </xf>
    <xf numFmtId="0" fontId="131" fillId="17" borderId="5" xfId="0" applyFont="1" applyFill="1" applyBorder="1" applyAlignment="1">
      <alignment horizontal="center" vertical="center" wrapText="1"/>
    </xf>
    <xf numFmtId="0" fontId="8" fillId="9" borderId="0" xfId="0" applyFont="1" applyFill="1"/>
    <xf numFmtId="0" fontId="88" fillId="9" borderId="0" xfId="0" applyFont="1" applyFill="1" applyAlignment="1">
      <alignment vertical="center"/>
    </xf>
    <xf numFmtId="0" fontId="116" fillId="9" borderId="0" xfId="0" applyFont="1" applyFill="1" applyAlignment="1">
      <alignment vertical="center"/>
    </xf>
    <xf numFmtId="0" fontId="36" fillId="9" borderId="0" xfId="0" applyFont="1" applyFill="1" applyAlignment="1">
      <alignment vertical="center"/>
    </xf>
    <xf numFmtId="0" fontId="84" fillId="24" borderId="5" xfId="0" applyFont="1" applyFill="1" applyBorder="1" applyAlignment="1">
      <alignment horizontal="center" vertical="center" wrapText="1"/>
    </xf>
    <xf numFmtId="0" fontId="13" fillId="0" borderId="9" xfId="0" applyFont="1" applyBorder="1" applyAlignment="1" applyProtection="1">
      <alignment horizontal="center" wrapText="1"/>
      <protection locked="0"/>
    </xf>
    <xf numFmtId="165" fontId="56" fillId="0" borderId="29" xfId="0" applyNumberFormat="1" applyFont="1" applyBorder="1" applyAlignment="1" applyProtection="1">
      <alignment horizontal="center" vertical="center" wrapText="1"/>
      <protection locked="0"/>
    </xf>
    <xf numFmtId="0" fontId="86" fillId="24" borderId="30" xfId="0" applyFont="1" applyFill="1" applyBorder="1" applyAlignment="1">
      <alignment horizontal="center" vertical="center" wrapText="1"/>
    </xf>
    <xf numFmtId="0" fontId="86" fillId="24" borderId="29" xfId="0" applyFont="1" applyFill="1" applyBorder="1" applyAlignment="1">
      <alignment horizontal="center" vertical="center" wrapText="1"/>
    </xf>
    <xf numFmtId="0" fontId="86" fillId="24" borderId="24" xfId="0" applyFont="1" applyFill="1" applyBorder="1" applyAlignment="1">
      <alignment horizontal="center" vertical="center" wrapText="1"/>
    </xf>
    <xf numFmtId="0" fontId="56" fillId="0" borderId="18" xfId="0" applyFont="1" applyBorder="1" applyAlignment="1" applyProtection="1">
      <alignment horizontal="center" vertical="center" wrapText="1"/>
      <protection locked="0"/>
    </xf>
    <xf numFmtId="0" fontId="56" fillId="0" borderId="16" xfId="0" applyFont="1" applyBorder="1" applyAlignment="1" applyProtection="1">
      <alignment horizontal="center" vertical="center" wrapText="1"/>
      <protection locked="0"/>
    </xf>
    <xf numFmtId="0" fontId="86" fillId="24" borderId="5" xfId="0" applyFont="1" applyFill="1" applyBorder="1" applyAlignment="1">
      <alignment horizontal="center" vertical="center" wrapText="1"/>
    </xf>
    <xf numFmtId="0" fontId="56" fillId="0" borderId="26" xfId="0" applyFont="1" applyBorder="1" applyAlignment="1" applyProtection="1">
      <alignment horizontal="center" vertical="center" wrapText="1"/>
      <protection locked="0"/>
    </xf>
    <xf numFmtId="0" fontId="47" fillId="28" borderId="5" xfId="0" applyFont="1" applyFill="1" applyBorder="1" applyAlignment="1">
      <alignment horizontal="left" vertical="center" wrapText="1"/>
    </xf>
    <xf numFmtId="0" fontId="84" fillId="24" borderId="29" xfId="0" applyFont="1" applyFill="1" applyBorder="1" applyAlignment="1">
      <alignment horizontal="center" vertical="center" wrapText="1"/>
    </xf>
    <xf numFmtId="0" fontId="84" fillId="24" borderId="24" xfId="0" applyFont="1" applyFill="1" applyBorder="1" applyAlignment="1">
      <alignment vertical="center" wrapText="1"/>
    </xf>
    <xf numFmtId="0" fontId="87" fillId="0" borderId="18" xfId="0" applyFont="1" applyBorder="1" applyAlignment="1" applyProtection="1">
      <alignment horizontal="center" vertical="top" wrapText="1"/>
      <protection locked="0"/>
    </xf>
    <xf numFmtId="0" fontId="87" fillId="0" borderId="5" xfId="0" applyFont="1" applyBorder="1" applyAlignment="1" applyProtection="1">
      <alignment horizontal="center" vertical="top" wrapText="1"/>
      <protection locked="0"/>
    </xf>
    <xf numFmtId="0" fontId="87" fillId="0" borderId="29" xfId="0" applyFont="1" applyBorder="1" applyAlignment="1" applyProtection="1">
      <alignment horizontal="center" vertical="top" wrapText="1"/>
      <protection locked="0"/>
    </xf>
    <xf numFmtId="0" fontId="87" fillId="0" borderId="24" xfId="0" applyFont="1" applyBorder="1" applyAlignment="1" applyProtection="1">
      <alignment horizontal="center" vertical="top" wrapText="1"/>
      <protection locked="0"/>
    </xf>
    <xf numFmtId="0" fontId="60" fillId="0" borderId="24" xfId="0" applyFont="1" applyBorder="1" applyAlignment="1" applyProtection="1">
      <alignment horizontal="center" vertical="top" wrapText="1"/>
      <protection locked="0"/>
    </xf>
    <xf numFmtId="0" fontId="47" fillId="28" borderId="34" xfId="0" applyFont="1" applyFill="1" applyBorder="1" applyAlignment="1">
      <alignment horizontal="center" vertical="center" wrapText="1"/>
    </xf>
    <xf numFmtId="0" fontId="87" fillId="0" borderId="5" xfId="0" applyFont="1" applyBorder="1" applyAlignment="1" applyProtection="1">
      <alignment horizontal="center" wrapText="1"/>
      <protection locked="0"/>
    </xf>
    <xf numFmtId="0" fontId="13" fillId="0" borderId="5" xfId="0" applyFont="1" applyBorder="1" applyAlignment="1" applyProtection="1">
      <alignment horizontal="center"/>
      <protection locked="0"/>
    </xf>
    <xf numFmtId="0" fontId="47" fillId="28" borderId="5" xfId="0" applyFont="1" applyFill="1" applyBorder="1" applyAlignment="1">
      <alignment horizontal="center" vertical="center" wrapText="1"/>
    </xf>
    <xf numFmtId="0" fontId="117" fillId="13" borderId="0" xfId="0" applyFont="1" applyFill="1"/>
    <xf numFmtId="0" fontId="134" fillId="24" borderId="29" xfId="0" applyFont="1" applyFill="1" applyBorder="1" applyAlignment="1">
      <alignment horizontal="center" vertical="center" wrapText="1"/>
    </xf>
    <xf numFmtId="0" fontId="134" fillId="24" borderId="24" xfId="0" applyFont="1" applyFill="1" applyBorder="1" applyAlignment="1">
      <alignment vertical="center" wrapText="1"/>
    </xf>
    <xf numFmtId="0" fontId="86" fillId="24" borderId="18" xfId="0" applyFont="1" applyFill="1" applyBorder="1" applyAlignment="1">
      <alignment horizontal="center" vertical="center" wrapText="1"/>
    </xf>
    <xf numFmtId="0" fontId="135" fillId="24" borderId="29" xfId="0" applyFont="1" applyFill="1" applyBorder="1" applyAlignment="1">
      <alignment horizontal="center" vertical="center" wrapText="1"/>
    </xf>
    <xf numFmtId="0" fontId="86" fillId="24" borderId="29" xfId="0" applyFont="1" applyFill="1" applyBorder="1" applyAlignment="1">
      <alignment vertical="center" wrapText="1"/>
    </xf>
    <xf numFmtId="0" fontId="86" fillId="24" borderId="5" xfId="0" applyFont="1" applyFill="1" applyBorder="1" applyAlignment="1">
      <alignment vertical="center" wrapText="1"/>
    </xf>
    <xf numFmtId="0" fontId="75" fillId="14" borderId="0" xfId="0" applyFont="1" applyFill="1"/>
    <xf numFmtId="0" fontId="18" fillId="13" borderId="0" xfId="0" applyFont="1" applyFill="1"/>
    <xf numFmtId="0" fontId="57" fillId="13" borderId="0" xfId="0" applyFont="1" applyFill="1"/>
    <xf numFmtId="0" fontId="91" fillId="24" borderId="26" xfId="0" applyFont="1" applyFill="1" applyBorder="1" applyAlignment="1">
      <alignment horizontal="center" vertical="center" wrapText="1"/>
    </xf>
    <xf numFmtId="0" fontId="88" fillId="24" borderId="26" xfId="0" applyFont="1" applyFill="1" applyBorder="1" applyAlignment="1">
      <alignment horizontal="center" vertical="center" wrapText="1"/>
    </xf>
    <xf numFmtId="0" fontId="88" fillId="24" borderId="29" xfId="0" applyFont="1" applyFill="1" applyBorder="1" applyAlignment="1">
      <alignment horizontal="center" vertical="center" wrapText="1"/>
    </xf>
    <xf numFmtId="0" fontId="45" fillId="24" borderId="5" xfId="0" applyFont="1" applyFill="1" applyBorder="1" applyAlignment="1">
      <alignment horizontal="left" vertical="center" wrapText="1" indent="2"/>
    </xf>
    <xf numFmtId="0" fontId="45" fillId="24" borderId="18" xfId="0" applyFont="1" applyFill="1" applyBorder="1" applyAlignment="1">
      <alignment horizontal="center" vertical="center" wrapText="1"/>
    </xf>
    <xf numFmtId="0" fontId="88" fillId="24" borderId="18" xfId="0" applyFont="1" applyFill="1" applyBorder="1" applyAlignment="1">
      <alignment horizontal="center" vertical="center" wrapText="1"/>
    </xf>
    <xf numFmtId="0" fontId="121" fillId="6" borderId="5" xfId="0" applyFont="1" applyFill="1" applyBorder="1" applyAlignment="1">
      <alignment horizontal="center" vertical="center" wrapText="1"/>
    </xf>
    <xf numFmtId="0" fontId="136" fillId="24" borderId="18" xfId="0" applyFont="1" applyFill="1" applyBorder="1" applyAlignment="1">
      <alignment horizontal="center" vertical="center" wrapText="1"/>
    </xf>
    <xf numFmtId="0" fontId="115" fillId="13" borderId="0" xfId="0" applyFont="1" applyFill="1"/>
    <xf numFmtId="0" fontId="138" fillId="15" borderId="5" xfId="0" applyFont="1" applyFill="1" applyBorder="1" applyAlignment="1">
      <alignment horizontal="center"/>
    </xf>
    <xf numFmtId="0" fontId="139" fillId="3" borderId="0" xfId="0" applyFont="1" applyFill="1" applyAlignment="1">
      <alignment horizontal="center"/>
    </xf>
    <xf numFmtId="0" fontId="64" fillId="11" borderId="22" xfId="0" applyFont="1" applyFill="1" applyBorder="1" applyAlignment="1">
      <alignment horizontal="center" vertical="center" wrapText="1"/>
    </xf>
    <xf numFmtId="0" fontId="52" fillId="11" borderId="53" xfId="0" applyFont="1" applyFill="1" applyBorder="1" applyAlignment="1">
      <alignment horizontal="center" vertical="center" wrapText="1"/>
    </xf>
    <xf numFmtId="0" fontId="45" fillId="17" borderId="5" xfId="0" applyFont="1" applyFill="1" applyBorder="1" applyAlignment="1">
      <alignment horizontal="center" vertical="center" wrapText="1"/>
    </xf>
    <xf numFmtId="0" fontId="8" fillId="0" borderId="0" xfId="0" applyFont="1"/>
    <xf numFmtId="0" fontId="14" fillId="0" borderId="0" xfId="0" applyFont="1"/>
    <xf numFmtId="0" fontId="17" fillId="11" borderId="24" xfId="0" applyFont="1" applyFill="1" applyBorder="1" applyAlignment="1">
      <alignment horizontal="center" vertical="center" wrapText="1"/>
    </xf>
    <xf numFmtId="2" fontId="66" fillId="0" borderId="5" xfId="0" applyNumberFormat="1" applyFont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 wrapText="1"/>
    </xf>
    <xf numFmtId="0" fontId="75" fillId="0" borderId="24" xfId="0" applyFont="1" applyBorder="1" applyAlignment="1" applyProtection="1">
      <alignment horizontal="center" vertical="center" wrapText="1"/>
      <protection locked="0"/>
    </xf>
    <xf numFmtId="0" fontId="75" fillId="0" borderId="29" xfId="0" applyFont="1" applyBorder="1" applyAlignment="1" applyProtection="1">
      <alignment horizontal="center" vertical="center" wrapText="1"/>
      <protection locked="0"/>
    </xf>
    <xf numFmtId="0" fontId="66" fillId="0" borderId="29" xfId="0" applyFont="1" applyBorder="1" applyAlignment="1" applyProtection="1">
      <alignment horizontal="center" vertical="center" wrapText="1"/>
      <protection locked="0"/>
    </xf>
    <xf numFmtId="0" fontId="91" fillId="17" borderId="22" xfId="0" applyFont="1" applyFill="1" applyBorder="1" applyAlignment="1">
      <alignment horizontal="center" vertical="center"/>
    </xf>
    <xf numFmtId="0" fontId="91" fillId="17" borderId="5" xfId="0" applyFont="1" applyFill="1" applyBorder="1" applyAlignment="1">
      <alignment horizontal="center" vertical="center"/>
    </xf>
    <xf numFmtId="0" fontId="91" fillId="17" borderId="29" xfId="0" applyFont="1" applyFill="1" applyBorder="1" applyAlignment="1">
      <alignment horizontal="center" vertical="center"/>
    </xf>
    <xf numFmtId="0" fontId="87" fillId="24" borderId="29" xfId="0" applyFont="1" applyFill="1" applyBorder="1" applyAlignment="1">
      <alignment horizontal="center" vertical="center" wrapText="1"/>
    </xf>
    <xf numFmtId="0" fontId="66" fillId="0" borderId="5" xfId="0" applyFont="1" applyBorder="1" applyAlignment="1" applyProtection="1">
      <alignment horizontal="center" vertical="center" wrapText="1"/>
      <protection locked="0"/>
    </xf>
    <xf numFmtId="0" fontId="19" fillId="0" borderId="0" xfId="0" applyFont="1"/>
    <xf numFmtId="0" fontId="66" fillId="0" borderId="24" xfId="0" applyFont="1" applyBorder="1" applyAlignment="1" applyProtection="1">
      <alignment horizontal="center" vertical="center" wrapText="1"/>
      <protection locked="0"/>
    </xf>
    <xf numFmtId="0" fontId="41" fillId="29" borderId="0" xfId="9" applyFont="1" applyFill="1"/>
    <xf numFmtId="0" fontId="24" fillId="29" borderId="0" xfId="9" applyFont="1" applyFill="1"/>
    <xf numFmtId="22" fontId="21" fillId="29" borderId="0" xfId="1" applyFont="1" applyFill="1"/>
    <xf numFmtId="0" fontId="25" fillId="29" borderId="0" xfId="10" applyFont="1" applyFill="1"/>
    <xf numFmtId="22" fontId="26" fillId="29" borderId="0" xfId="1" applyFont="1" applyFill="1"/>
    <xf numFmtId="22" fontId="21" fillId="29" borderId="0" xfId="0" applyNumberFormat="1" applyFont="1" applyFill="1"/>
    <xf numFmtId="0" fontId="26" fillId="29" borderId="0" xfId="9" applyFont="1" applyFill="1"/>
    <xf numFmtId="0" fontId="21" fillId="29" borderId="0" xfId="9" applyFont="1" applyFill="1"/>
    <xf numFmtId="0" fontId="41" fillId="4" borderId="0" xfId="9" applyFont="1" applyFill="1"/>
    <xf numFmtId="0" fontId="148" fillId="0" borderId="0" xfId="10" applyFont="1"/>
    <xf numFmtId="22" fontId="21" fillId="30" borderId="0" xfId="1" applyFont="1" applyFill="1"/>
    <xf numFmtId="0" fontId="24" fillId="30" borderId="0" xfId="9" applyFont="1" applyFill="1"/>
    <xf numFmtId="0" fontId="148" fillId="30" borderId="0" xfId="10" applyFont="1" applyFill="1"/>
    <xf numFmtId="22" fontId="26" fillId="30" borderId="0" xfId="1" applyFont="1" applyFill="1"/>
    <xf numFmtId="22" fontId="21" fillId="30" borderId="0" xfId="0" applyNumberFormat="1" applyFont="1" applyFill="1"/>
    <xf numFmtId="0" fontId="25" fillId="30" borderId="0" xfId="10" applyFont="1" applyFill="1"/>
    <xf numFmtId="0" fontId="21" fillId="30" borderId="0" xfId="9" applyFont="1" applyFill="1"/>
    <xf numFmtId="0" fontId="148" fillId="29" borderId="0" xfId="10" applyFont="1" applyFill="1"/>
    <xf numFmtId="14" fontId="56" fillId="0" borderId="5" xfId="0" applyNumberFormat="1" applyFont="1" applyBorder="1" applyAlignment="1" applyProtection="1">
      <alignment horizontal="center" vertical="center" wrapText="1"/>
      <protection locked="0"/>
    </xf>
    <xf numFmtId="14" fontId="56" fillId="0" borderId="24" xfId="0" applyNumberFormat="1" applyFont="1" applyBorder="1" applyAlignment="1" applyProtection="1">
      <alignment horizontal="center" vertical="center" wrapText="1"/>
      <protection locked="0"/>
    </xf>
    <xf numFmtId="14" fontId="66" fillId="0" borderId="29" xfId="0" applyNumberFormat="1" applyFont="1" applyBorder="1" applyAlignment="1" applyProtection="1">
      <alignment horizontal="center" vertical="center" wrapText="1"/>
      <protection locked="0"/>
    </xf>
    <xf numFmtId="0" fontId="25" fillId="31" borderId="0" xfId="10" applyFont="1" applyFill="1"/>
    <xf numFmtId="0" fontId="38" fillId="0" borderId="0" xfId="10" applyFont="1"/>
    <xf numFmtId="0" fontId="12" fillId="0" borderId="0" xfId="0" applyFont="1" applyAlignment="1" applyProtection="1">
      <alignment horizontal="center" vertical="center"/>
      <protection locked="0"/>
    </xf>
    <xf numFmtId="0" fontId="0" fillId="4" borderId="0" xfId="0" applyFill="1"/>
    <xf numFmtId="0" fontId="136" fillId="4" borderId="0" xfId="0" applyFont="1" applyFill="1" applyAlignment="1">
      <alignment vertical="center"/>
    </xf>
    <xf numFmtId="0" fontId="134" fillId="4" borderId="0" xfId="0" applyFont="1" applyFill="1" applyAlignment="1">
      <alignment vertical="center"/>
    </xf>
    <xf numFmtId="0" fontId="150" fillId="4" borderId="0" xfId="0" applyFont="1" applyFill="1" applyAlignment="1">
      <alignment horizontal="left" vertical="center" indent="5"/>
    </xf>
    <xf numFmtId="0" fontId="153" fillId="4" borderId="0" xfId="0" applyFont="1" applyFill="1" applyAlignment="1">
      <alignment horizontal="left" vertical="center" indent="2"/>
    </xf>
    <xf numFmtId="0" fontId="151" fillId="4" borderId="0" xfId="0" applyFont="1" applyFill="1" applyAlignment="1">
      <alignment vertical="center"/>
    </xf>
    <xf numFmtId="0" fontId="154" fillId="4" borderId="0" xfId="0" applyFont="1" applyFill="1" applyAlignment="1">
      <alignment vertical="center"/>
    </xf>
    <xf numFmtId="0" fontId="153" fillId="4" borderId="0" xfId="0" applyFont="1" applyFill="1" applyAlignment="1">
      <alignment vertical="center"/>
    </xf>
    <xf numFmtId="0" fontId="155" fillId="4" borderId="0" xfId="0" applyFont="1" applyFill="1" applyAlignment="1">
      <alignment vertical="center"/>
    </xf>
    <xf numFmtId="0" fontId="156" fillId="4" borderId="0" xfId="0" applyFont="1" applyFill="1" applyAlignment="1">
      <alignment vertical="center"/>
    </xf>
    <xf numFmtId="0" fontId="158" fillId="23" borderId="0" xfId="0" applyFont="1" applyFill="1"/>
    <xf numFmtId="0" fontId="159" fillId="9" borderId="0" xfId="0" applyFont="1" applyFill="1"/>
    <xf numFmtId="0" fontId="159" fillId="13" borderId="0" xfId="0" applyFont="1" applyFill="1"/>
    <xf numFmtId="2" fontId="158" fillId="9" borderId="0" xfId="0" applyNumberFormat="1" applyFont="1" applyFill="1"/>
    <xf numFmtId="0" fontId="158" fillId="9" borderId="0" xfId="0" applyFont="1" applyFill="1"/>
    <xf numFmtId="2" fontId="159" fillId="9" borderId="0" xfId="0" applyNumberFormat="1" applyFont="1" applyFill="1"/>
    <xf numFmtId="0" fontId="147" fillId="0" borderId="0" xfId="0" applyFont="1"/>
    <xf numFmtId="0" fontId="0" fillId="0" borderId="16" xfId="0" applyBorder="1"/>
    <xf numFmtId="0" fontId="0" fillId="0" borderId="27" xfId="0" applyBorder="1"/>
    <xf numFmtId="0" fontId="8" fillId="0" borderId="27" xfId="0" applyFont="1" applyBorder="1"/>
    <xf numFmtId="0" fontId="161" fillId="0" borderId="0" xfId="0" applyFont="1"/>
    <xf numFmtId="0" fontId="161" fillId="0" borderId="0" xfId="0" applyFont="1" applyAlignment="1">
      <alignment horizontal="right"/>
    </xf>
    <xf numFmtId="0" fontId="0" fillId="0" borderId="21" xfId="0" applyBorder="1"/>
    <xf numFmtId="0" fontId="0" fillId="0" borderId="28" xfId="0" applyBorder="1"/>
    <xf numFmtId="0" fontId="0" fillId="0" borderId="29" xfId="0" applyBorder="1"/>
    <xf numFmtId="0" fontId="162" fillId="0" borderId="27" xfId="0" applyFont="1" applyBorder="1" applyAlignment="1">
      <alignment horizontal="left"/>
    </xf>
    <xf numFmtId="0" fontId="12" fillId="0" borderId="1" xfId="0" applyFont="1" applyBorder="1"/>
    <xf numFmtId="0" fontId="12" fillId="0" borderId="27" xfId="0" applyFont="1" applyBorder="1"/>
    <xf numFmtId="0" fontId="14" fillId="0" borderId="25" xfId="0" applyFont="1" applyBorder="1"/>
    <xf numFmtId="0" fontId="145" fillId="0" borderId="25" xfId="0" applyFont="1" applyBorder="1"/>
    <xf numFmtId="0" fontId="14" fillId="0" borderId="26" xfId="0" applyFont="1" applyBorder="1"/>
    <xf numFmtId="0" fontId="14" fillId="0" borderId="16" xfId="0" applyFont="1" applyBorder="1"/>
    <xf numFmtId="0" fontId="145" fillId="0" borderId="0" xfId="0" applyFont="1"/>
    <xf numFmtId="0" fontId="142" fillId="0" borderId="7" xfId="0" applyFont="1" applyBorder="1" applyProtection="1">
      <protection locked="0"/>
    </xf>
    <xf numFmtId="0" fontId="8" fillId="0" borderId="88" xfId="0" applyFont="1" applyBorder="1" applyProtection="1">
      <protection locked="0"/>
    </xf>
    <xf numFmtId="166" fontId="33" fillId="0" borderId="0" xfId="0" applyNumberFormat="1" applyFont="1" applyAlignment="1">
      <alignment horizontal="left"/>
    </xf>
    <xf numFmtId="0" fontId="161" fillId="0" borderId="28" xfId="0" applyFont="1" applyBorder="1"/>
    <xf numFmtId="0" fontId="163" fillId="17" borderId="64" xfId="0" applyFont="1" applyFill="1" applyBorder="1" applyAlignment="1">
      <alignment horizontal="center" vertical="center" wrapText="1"/>
    </xf>
    <xf numFmtId="0" fontId="163" fillId="17" borderId="50" xfId="0" applyFont="1" applyFill="1" applyBorder="1" applyAlignment="1">
      <alignment horizontal="center" vertical="center" wrapText="1"/>
    </xf>
    <xf numFmtId="0" fontId="163" fillId="17" borderId="51" xfId="0" applyFont="1" applyFill="1" applyBorder="1" applyAlignment="1">
      <alignment horizontal="center" vertical="center" wrapText="1"/>
    </xf>
    <xf numFmtId="0" fontId="149" fillId="4" borderId="0" xfId="0" applyFont="1" applyFill="1" applyAlignment="1">
      <alignment horizontal="center"/>
    </xf>
    <xf numFmtId="0" fontId="142" fillId="4" borderId="0" xfId="0" applyFont="1" applyFill="1"/>
    <xf numFmtId="0" fontId="165" fillId="4" borderId="0" xfId="0" applyFont="1" applyFill="1"/>
    <xf numFmtId="0" fontId="156" fillId="4" borderId="0" xfId="0" applyFont="1" applyFill="1"/>
    <xf numFmtId="22" fontId="46" fillId="0" borderId="0" xfId="0" applyNumberFormat="1" applyFont="1"/>
    <xf numFmtId="0" fontId="1" fillId="0" borderId="22" xfId="0" applyFont="1" applyBorder="1" applyAlignment="1">
      <alignment horizontal="center"/>
    </xf>
    <xf numFmtId="22" fontId="21" fillId="0" borderId="0" xfId="1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22" fontId="2" fillId="0" borderId="0" xfId="1"/>
    <xf numFmtId="0" fontId="40" fillId="0" borderId="0" xfId="10" applyFont="1"/>
    <xf numFmtId="1" fontId="105" fillId="6" borderId="79" xfId="0" applyNumberFormat="1" applyFont="1" applyFill="1" applyBorder="1" applyAlignment="1">
      <alignment horizontal="center" vertical="center" wrapText="1"/>
    </xf>
    <xf numFmtId="1" fontId="49" fillId="6" borderId="79" xfId="0" applyNumberFormat="1" applyFont="1" applyFill="1" applyBorder="1" applyAlignment="1">
      <alignment horizontal="center" vertical="center" wrapText="1"/>
    </xf>
    <xf numFmtId="1" fontId="105" fillId="6" borderId="82" xfId="0" applyNumberFormat="1" applyFont="1" applyFill="1" applyBorder="1" applyAlignment="1">
      <alignment horizontal="center" vertical="center" wrapText="1"/>
    </xf>
    <xf numFmtId="1" fontId="49" fillId="6" borderId="82" xfId="0" applyNumberFormat="1" applyFont="1" applyFill="1" applyBorder="1" applyAlignment="1">
      <alignment horizontal="center" vertical="center" wrapText="1"/>
    </xf>
    <xf numFmtId="0" fontId="47" fillId="28" borderId="34" xfId="0" applyFont="1" applyFill="1" applyBorder="1" applyAlignment="1">
      <alignment horizontal="left" vertical="center" wrapText="1"/>
    </xf>
    <xf numFmtId="0" fontId="145" fillId="0" borderId="5" xfId="0" applyFont="1" applyBorder="1" applyAlignment="1" applyProtection="1">
      <alignment horizontal="center" vertical="center"/>
      <protection locked="0"/>
    </xf>
    <xf numFmtId="0" fontId="75" fillId="0" borderId="19" xfId="0" applyFont="1" applyBorder="1" applyAlignment="1" applyProtection="1">
      <alignment horizontal="center"/>
      <protection locked="0"/>
    </xf>
    <xf numFmtId="0" fontId="75" fillId="0" borderId="17" xfId="0" applyFont="1" applyBorder="1" applyAlignment="1" applyProtection="1">
      <alignment horizontal="center"/>
      <protection locked="0"/>
    </xf>
    <xf numFmtId="0" fontId="91" fillId="24" borderId="5" xfId="0" applyFont="1" applyFill="1" applyBorder="1" applyAlignment="1">
      <alignment horizontal="center" vertical="center" wrapText="1"/>
    </xf>
    <xf numFmtId="0" fontId="91" fillId="9" borderId="0" xfId="0" applyFont="1" applyFill="1" applyAlignment="1">
      <alignment horizontal="left" vertical="center" indent="6"/>
    </xf>
    <xf numFmtId="0" fontId="91" fillId="9" borderId="0" xfId="0" applyFont="1" applyFill="1" applyAlignment="1">
      <alignment horizontal="center" vertical="center" wrapText="1"/>
    </xf>
    <xf numFmtId="0" fontId="17" fillId="19" borderId="5" xfId="0" applyFont="1" applyFill="1" applyBorder="1" applyAlignment="1">
      <alignment horizontal="center"/>
    </xf>
    <xf numFmtId="0" fontId="9" fillId="11" borderId="5" xfId="0" applyFont="1" applyFill="1" applyBorder="1" applyAlignment="1">
      <alignment horizontal="left" vertical="center" wrapText="1"/>
    </xf>
    <xf numFmtId="0" fontId="33" fillId="11" borderId="5" xfId="0" applyFont="1" applyFill="1" applyBorder="1" applyAlignment="1">
      <alignment horizontal="center"/>
    </xf>
    <xf numFmtId="0" fontId="33" fillId="11" borderId="5" xfId="0" applyFont="1" applyFill="1" applyBorder="1" applyAlignment="1">
      <alignment horizontal="center" vertical="center" wrapText="1"/>
    </xf>
    <xf numFmtId="0" fontId="33" fillId="11" borderId="34" xfId="0" applyFont="1" applyFill="1" applyBorder="1"/>
    <xf numFmtId="0" fontId="33" fillId="11" borderId="5" xfId="0" applyFont="1" applyFill="1" applyBorder="1" applyAlignment="1">
      <alignment horizontal="center" vertical="center"/>
    </xf>
    <xf numFmtId="0" fontId="168" fillId="19" borderId="34" xfId="0" applyFont="1" applyFill="1" applyBorder="1" applyAlignment="1">
      <alignment horizontal="center" vertical="center" wrapText="1"/>
    </xf>
    <xf numFmtId="0" fontId="168" fillId="19" borderId="34" xfId="0" applyFont="1" applyFill="1" applyBorder="1" applyAlignment="1">
      <alignment horizontal="left" vertical="center" wrapText="1"/>
    </xf>
    <xf numFmtId="0" fontId="52" fillId="11" borderId="29" xfId="0" applyFont="1" applyFill="1" applyBorder="1" applyAlignment="1">
      <alignment horizontal="center" vertical="center" wrapText="1"/>
    </xf>
    <xf numFmtId="0" fontId="54" fillId="11" borderId="39" xfId="0" applyFont="1" applyFill="1" applyBorder="1" applyAlignment="1">
      <alignment horizontal="center" vertical="center" wrapText="1"/>
    </xf>
    <xf numFmtId="0" fontId="168" fillId="19" borderId="5" xfId="0" applyFont="1" applyFill="1" applyBorder="1" applyAlignment="1">
      <alignment horizontal="left" vertical="center" wrapText="1"/>
    </xf>
    <xf numFmtId="0" fontId="48" fillId="16" borderId="5" xfId="0" applyFont="1" applyFill="1" applyBorder="1" applyAlignment="1">
      <alignment horizontal="center" vertical="center" wrapText="1"/>
    </xf>
    <xf numFmtId="0" fontId="47" fillId="19" borderId="38" xfId="0" applyFont="1" applyFill="1" applyBorder="1" applyAlignment="1">
      <alignment horizontal="left" vertical="center" wrapText="1"/>
    </xf>
    <xf numFmtId="0" fontId="47" fillId="19" borderId="34" xfId="0" applyFont="1" applyFill="1" applyBorder="1" applyAlignment="1">
      <alignment horizontal="left" vertical="center" wrapText="1"/>
    </xf>
    <xf numFmtId="0" fontId="47" fillId="19" borderId="5" xfId="0" applyFont="1" applyFill="1" applyBorder="1" applyAlignment="1">
      <alignment horizontal="left" vertical="center" wrapText="1"/>
    </xf>
    <xf numFmtId="0" fontId="53" fillId="11" borderId="24" xfId="0" applyFont="1" applyFill="1" applyBorder="1" applyAlignment="1">
      <alignment horizontal="left" vertical="center" wrapText="1"/>
    </xf>
    <xf numFmtId="0" fontId="54" fillId="11" borderId="93" xfId="0" applyFont="1" applyFill="1" applyBorder="1" applyAlignment="1">
      <alignment horizontal="center" vertical="center" wrapText="1"/>
    </xf>
    <xf numFmtId="0" fontId="54" fillId="11" borderId="29" xfId="0" applyFont="1" applyFill="1" applyBorder="1" applyAlignment="1">
      <alignment horizontal="center" vertical="center" wrapText="1"/>
    </xf>
    <xf numFmtId="43" fontId="47" fillId="19" borderId="5" xfId="16" applyFont="1" applyFill="1" applyBorder="1" applyAlignment="1" applyProtection="1">
      <alignment horizontal="left" vertical="center" wrapText="1"/>
    </xf>
    <xf numFmtId="0" fontId="42" fillId="7" borderId="5" xfId="0" applyFont="1" applyFill="1" applyBorder="1" applyAlignment="1">
      <alignment horizontal="center" vertical="center"/>
    </xf>
    <xf numFmtId="0" fontId="88" fillId="24" borderId="22" xfId="0" applyFont="1" applyFill="1" applyBorder="1" applyAlignment="1">
      <alignment horizontal="center" vertical="center" wrapText="1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170" fillId="11" borderId="5" xfId="0" applyFont="1" applyFill="1" applyBorder="1" applyAlignment="1">
      <alignment horizontal="center" vertical="center" wrapText="1"/>
    </xf>
    <xf numFmtId="0" fontId="33" fillId="11" borderId="34" xfId="0" applyFont="1" applyFill="1" applyBorder="1" applyAlignment="1">
      <alignment horizontal="left" wrapText="1"/>
    </xf>
    <xf numFmtId="0" fontId="33" fillId="11" borderId="5" xfId="0" applyFont="1" applyFill="1" applyBorder="1" applyAlignment="1">
      <alignment horizontal="left" wrapText="1"/>
    </xf>
    <xf numFmtId="0" fontId="145" fillId="11" borderId="5" xfId="0" applyFont="1" applyFill="1" applyBorder="1" applyAlignment="1">
      <alignment horizontal="left" wrapText="1"/>
    </xf>
    <xf numFmtId="0" fontId="145" fillId="11" borderId="5" xfId="0" applyFont="1" applyFill="1" applyBorder="1" applyAlignment="1">
      <alignment horizontal="center" vertical="center" wrapText="1"/>
    </xf>
    <xf numFmtId="0" fontId="54" fillId="11" borderId="5" xfId="0" applyFont="1" applyFill="1" applyBorder="1" applyAlignment="1">
      <alignment horizontal="center" vertical="center" wrapText="1"/>
    </xf>
    <xf numFmtId="0" fontId="54" fillId="11" borderId="41" xfId="0" applyFont="1" applyFill="1" applyBorder="1" applyAlignment="1">
      <alignment horizontal="center" vertical="center" wrapText="1"/>
    </xf>
    <xf numFmtId="0" fontId="91" fillId="24" borderId="30" xfId="0" applyFont="1" applyFill="1" applyBorder="1" applyAlignment="1">
      <alignment horizontal="center" vertical="center" wrapText="1"/>
    </xf>
    <xf numFmtId="0" fontId="123" fillId="11" borderId="5" xfId="0" applyFont="1" applyFill="1" applyBorder="1" applyAlignment="1">
      <alignment horizontal="center" vertical="center" wrapText="1"/>
    </xf>
    <xf numFmtId="0" fontId="16" fillId="16" borderId="30" xfId="0" applyFont="1" applyFill="1" applyBorder="1" applyAlignment="1">
      <alignment horizontal="center" vertical="center" wrapText="1"/>
    </xf>
    <xf numFmtId="0" fontId="123" fillId="2" borderId="5" xfId="0" applyFont="1" applyFill="1" applyBorder="1" applyAlignment="1">
      <alignment horizontal="center" vertical="center"/>
    </xf>
    <xf numFmtId="44" fontId="17" fillId="11" borderId="5" xfId="17" applyFont="1" applyFill="1" applyBorder="1" applyAlignment="1">
      <alignment horizontal="center" vertical="center" wrapText="1"/>
    </xf>
    <xf numFmtId="0" fontId="123" fillId="2" borderId="5" xfId="0" applyFont="1" applyFill="1" applyBorder="1" applyAlignment="1">
      <alignment horizontal="center" vertical="center" wrapText="1"/>
    </xf>
    <xf numFmtId="0" fontId="124" fillId="2" borderId="24" xfId="0" applyFont="1" applyFill="1" applyBorder="1" applyAlignment="1">
      <alignment horizontal="center" vertical="center"/>
    </xf>
    <xf numFmtId="0" fontId="18" fillId="12" borderId="23" xfId="0" applyFont="1" applyFill="1" applyBorder="1"/>
    <xf numFmtId="0" fontId="18" fillId="12" borderId="18" xfId="0" applyFont="1" applyFill="1" applyBorder="1"/>
    <xf numFmtId="0" fontId="75" fillId="18" borderId="0" xfId="0" applyFont="1" applyFill="1"/>
    <xf numFmtId="0" fontId="90" fillId="7" borderId="24" xfId="0" applyFont="1" applyFill="1" applyBorder="1" applyAlignment="1">
      <alignment horizontal="center" vertical="center" wrapText="1"/>
    </xf>
    <xf numFmtId="0" fontId="42" fillId="13" borderId="0" xfId="0" applyFont="1" applyFill="1" applyAlignment="1">
      <alignment horizontal="center" vertical="center"/>
    </xf>
    <xf numFmtId="0" fontId="17" fillId="11" borderId="5" xfId="0" applyFont="1" applyFill="1" applyBorder="1" applyAlignment="1">
      <alignment horizontal="center" vertical="center" wrapText="1"/>
    </xf>
    <xf numFmtId="0" fontId="82" fillId="13" borderId="0" xfId="0" applyFont="1" applyFill="1" applyAlignment="1">
      <alignment horizontal="center" vertical="center"/>
    </xf>
    <xf numFmtId="0" fontId="168" fillId="13" borderId="0" xfId="0" applyFont="1" applyFill="1"/>
    <xf numFmtId="0" fontId="75" fillId="13" borderId="0" xfId="0" applyFont="1" applyFill="1"/>
    <xf numFmtId="0" fontId="75" fillId="9" borderId="0" xfId="0" applyFont="1" applyFill="1"/>
    <xf numFmtId="0" fontId="17" fillId="11" borderId="22" xfId="0" applyFont="1" applyFill="1" applyBorder="1" applyAlignment="1">
      <alignment horizontal="center" vertical="center" wrapText="1"/>
    </xf>
    <xf numFmtId="0" fontId="18" fillId="14" borderId="0" xfId="0" applyFont="1" applyFill="1"/>
    <xf numFmtId="0" fontId="48" fillId="13" borderId="0" xfId="0" applyFont="1" applyFill="1" applyAlignment="1">
      <alignment horizontal="left"/>
    </xf>
    <xf numFmtId="0" fontId="17" fillId="15" borderId="5" xfId="0" applyFont="1" applyFill="1" applyBorder="1" applyAlignment="1">
      <alignment horizontal="center" vertical="center" wrapText="1"/>
    </xf>
    <xf numFmtId="0" fontId="17" fillId="15" borderId="5" xfId="0" applyFont="1" applyFill="1" applyBorder="1" applyAlignment="1">
      <alignment horizontal="center" vertical="center"/>
    </xf>
    <xf numFmtId="0" fontId="75" fillId="0" borderId="34" xfId="0" applyFont="1" applyBorder="1" applyAlignment="1" applyProtection="1">
      <alignment horizontal="center"/>
      <protection locked="0"/>
    </xf>
    <xf numFmtId="0" fontId="75" fillId="22" borderId="22" xfId="0" applyFont="1" applyFill="1" applyBorder="1" applyAlignment="1">
      <alignment horizontal="center"/>
    </xf>
    <xf numFmtId="10" fontId="75" fillId="22" borderId="5" xfId="0" applyNumberFormat="1" applyFont="1" applyFill="1" applyBorder="1" applyAlignment="1">
      <alignment horizontal="center"/>
    </xf>
    <xf numFmtId="2" fontId="75" fillId="0" borderId="61" xfId="0" applyNumberFormat="1" applyFont="1" applyBorder="1" applyAlignment="1" applyProtection="1">
      <alignment horizontal="center" vertical="center"/>
      <protection locked="0"/>
    </xf>
    <xf numFmtId="0" fontId="75" fillId="0" borderId="42" xfId="0" applyFont="1" applyBorder="1" applyAlignment="1" applyProtection="1">
      <alignment horizontal="center"/>
      <protection locked="0"/>
    </xf>
    <xf numFmtId="0" fontId="75" fillId="0" borderId="43" xfId="0" applyFont="1" applyBorder="1" applyAlignment="1" applyProtection="1">
      <alignment horizontal="center"/>
      <protection locked="0"/>
    </xf>
    <xf numFmtId="0" fontId="75" fillId="22" borderId="30" xfId="0" applyFont="1" applyFill="1" applyBorder="1" applyAlignment="1">
      <alignment horizontal="center"/>
    </xf>
    <xf numFmtId="10" fontId="75" fillId="22" borderId="30" xfId="0" applyNumberFormat="1" applyFont="1" applyFill="1" applyBorder="1" applyAlignment="1">
      <alignment horizontal="center"/>
    </xf>
    <xf numFmtId="0" fontId="17" fillId="22" borderId="30" xfId="0" applyFont="1" applyFill="1" applyBorder="1" applyAlignment="1">
      <alignment horizontal="center"/>
    </xf>
    <xf numFmtId="0" fontId="17" fillId="19" borderId="34" xfId="0" applyFont="1" applyFill="1" applyBorder="1" applyAlignment="1">
      <alignment horizontal="center" wrapText="1"/>
    </xf>
    <xf numFmtId="0" fontId="17" fillId="16" borderId="52" xfId="0" applyFont="1" applyFill="1" applyBorder="1" applyAlignment="1">
      <alignment horizontal="center"/>
    </xf>
    <xf numFmtId="0" fontId="17" fillId="16" borderId="15" xfId="0" applyFont="1" applyFill="1" applyBorder="1" applyAlignment="1">
      <alignment horizontal="center"/>
    </xf>
    <xf numFmtId="0" fontId="75" fillId="16" borderId="9" xfId="0" applyFont="1" applyFill="1" applyBorder="1" applyAlignment="1">
      <alignment horizontal="center"/>
    </xf>
    <xf numFmtId="0" fontId="17" fillId="16" borderId="33" xfId="0" applyFont="1" applyFill="1" applyBorder="1" applyAlignment="1">
      <alignment horizontal="center"/>
    </xf>
    <xf numFmtId="0" fontId="17" fillId="16" borderId="25" xfId="0" applyFont="1" applyFill="1" applyBorder="1" applyAlignment="1">
      <alignment horizontal="center"/>
    </xf>
    <xf numFmtId="0" fontId="17" fillId="19" borderId="40" xfId="0" applyFont="1" applyFill="1" applyBorder="1" applyAlignment="1">
      <alignment horizontal="center" wrapText="1"/>
    </xf>
    <xf numFmtId="0" fontId="17" fillId="19" borderId="5" xfId="0" applyFont="1" applyFill="1" applyBorder="1" applyAlignment="1">
      <alignment horizontal="center" wrapText="1"/>
    </xf>
    <xf numFmtId="0" fontId="17" fillId="16" borderId="8" xfId="0" applyFont="1" applyFill="1" applyBorder="1" applyAlignment="1">
      <alignment horizontal="center"/>
    </xf>
    <xf numFmtId="0" fontId="17" fillId="16" borderId="9" xfId="0" applyFont="1" applyFill="1" applyBorder="1" applyAlignment="1">
      <alignment horizontal="center"/>
    </xf>
    <xf numFmtId="0" fontId="17" fillId="16" borderId="10" xfId="0" applyFont="1" applyFill="1" applyBorder="1" applyAlignment="1">
      <alignment horizontal="center"/>
    </xf>
    <xf numFmtId="0" fontId="17" fillId="16" borderId="23" xfId="0" applyFont="1" applyFill="1" applyBorder="1" applyAlignment="1">
      <alignment horizontal="center"/>
    </xf>
    <xf numFmtId="0" fontId="17" fillId="19" borderId="34" xfId="0" applyFont="1" applyFill="1" applyBorder="1" applyAlignment="1">
      <alignment horizontal="center"/>
    </xf>
    <xf numFmtId="1" fontId="82" fillId="22" borderId="8" xfId="0" applyNumberFormat="1" applyFont="1" applyFill="1" applyBorder="1" applyAlignment="1">
      <alignment horizontal="center"/>
    </xf>
    <xf numFmtId="1" fontId="82" fillId="22" borderId="71" xfId="0" applyNumberFormat="1" applyFont="1" applyFill="1" applyBorder="1" applyAlignment="1">
      <alignment horizontal="center"/>
    </xf>
    <xf numFmtId="1" fontId="82" fillId="22" borderId="18" xfId="0" applyNumberFormat="1" applyFont="1" applyFill="1" applyBorder="1" applyAlignment="1">
      <alignment horizontal="center"/>
    </xf>
    <xf numFmtId="1" fontId="42" fillId="22" borderId="8" xfId="0" applyNumberFormat="1" applyFont="1" applyFill="1" applyBorder="1" applyAlignment="1">
      <alignment horizontal="center"/>
    </xf>
    <xf numFmtId="1" fontId="42" fillId="22" borderId="71" xfId="0" applyNumberFormat="1" applyFont="1" applyFill="1" applyBorder="1" applyAlignment="1">
      <alignment horizontal="center"/>
    </xf>
    <xf numFmtId="1" fontId="42" fillId="22" borderId="18" xfId="0" applyNumberFormat="1" applyFont="1" applyFill="1" applyBorder="1" applyAlignment="1">
      <alignment horizontal="center"/>
    </xf>
    <xf numFmtId="0" fontId="90" fillId="25" borderId="18" xfId="0" applyFont="1" applyFill="1" applyBorder="1" applyAlignment="1">
      <alignment horizontal="center" vertical="center" wrapText="1"/>
    </xf>
    <xf numFmtId="0" fontId="88" fillId="0" borderId="19" xfId="0" applyFont="1" applyBorder="1" applyAlignment="1" applyProtection="1">
      <alignment horizontal="center" vertical="center" wrapText="1"/>
      <protection locked="0"/>
    </xf>
    <xf numFmtId="0" fontId="91" fillId="6" borderId="5" xfId="0" applyFont="1" applyFill="1" applyBorder="1" applyAlignment="1">
      <alignment horizontal="center" vertical="center" wrapText="1"/>
    </xf>
    <xf numFmtId="0" fontId="90" fillId="6" borderId="5" xfId="0" applyFont="1" applyFill="1" applyBorder="1" applyAlignment="1">
      <alignment horizontal="center" vertical="center" wrapText="1"/>
    </xf>
    <xf numFmtId="0" fontId="88" fillId="6" borderId="29" xfId="0" applyFont="1" applyFill="1" applyBorder="1" applyAlignment="1">
      <alignment horizontal="center" vertical="center" wrapText="1"/>
    </xf>
    <xf numFmtId="0" fontId="89" fillId="6" borderId="29" xfId="0" applyFont="1" applyFill="1" applyBorder="1" applyAlignment="1">
      <alignment horizontal="center" vertical="center" wrapText="1"/>
    </xf>
    <xf numFmtId="0" fontId="90" fillId="6" borderId="29" xfId="0" applyFont="1" applyFill="1" applyBorder="1" applyAlignment="1">
      <alignment horizontal="center" vertical="center" wrapText="1"/>
    </xf>
    <xf numFmtId="0" fontId="91" fillId="6" borderId="29" xfId="0" applyFont="1" applyFill="1" applyBorder="1" applyAlignment="1">
      <alignment horizontal="center" vertical="center" wrapText="1"/>
    </xf>
    <xf numFmtId="1" fontId="89" fillId="0" borderId="29" xfId="0" applyNumberFormat="1" applyFont="1" applyBorder="1" applyAlignment="1">
      <alignment horizontal="center" vertical="center" wrapText="1"/>
    </xf>
    <xf numFmtId="1" fontId="90" fillId="0" borderId="29" xfId="0" applyNumberFormat="1" applyFont="1" applyBorder="1" applyAlignment="1">
      <alignment horizontal="center" vertical="center" wrapText="1"/>
    </xf>
    <xf numFmtId="0" fontId="90" fillId="26" borderId="18" xfId="0" applyFont="1" applyFill="1" applyBorder="1" applyAlignment="1">
      <alignment horizontal="center" vertical="center" wrapText="1"/>
    </xf>
    <xf numFmtId="0" fontId="173" fillId="0" borderId="5" xfId="0" applyFont="1" applyBorder="1" applyAlignment="1">
      <alignment horizontal="center" vertical="center"/>
    </xf>
    <xf numFmtId="0" fontId="89" fillId="2" borderId="18" xfId="0" applyFont="1" applyFill="1" applyBorder="1" applyAlignment="1">
      <alignment horizontal="center" vertical="center" wrapText="1"/>
    </xf>
    <xf numFmtId="0" fontId="90" fillId="2" borderId="18" xfId="0" applyFont="1" applyFill="1" applyBorder="1" applyAlignment="1">
      <alignment horizontal="center" vertical="center" wrapText="1"/>
    </xf>
    <xf numFmtId="0" fontId="91" fillId="6" borderId="24" xfId="0" applyFont="1" applyFill="1" applyBorder="1" applyAlignment="1">
      <alignment horizontal="center" vertical="center" wrapText="1"/>
    </xf>
    <xf numFmtId="0" fontId="90" fillId="27" borderId="18" xfId="0" applyFont="1" applyFill="1" applyBorder="1" applyAlignment="1">
      <alignment horizontal="center" vertical="center" wrapText="1"/>
    </xf>
    <xf numFmtId="0" fontId="42" fillId="15" borderId="30" xfId="0" applyFont="1" applyFill="1" applyBorder="1" applyAlignment="1">
      <alignment horizontal="center" vertical="center"/>
    </xf>
    <xf numFmtId="0" fontId="42" fillId="27" borderId="30" xfId="0" applyFont="1" applyFill="1" applyBorder="1" applyAlignment="1">
      <alignment horizontal="center" vertical="center"/>
    </xf>
    <xf numFmtId="1" fontId="42" fillId="15" borderId="30" xfId="0" applyNumberFormat="1" applyFont="1" applyFill="1" applyBorder="1" applyAlignment="1">
      <alignment horizontal="center" vertical="center"/>
    </xf>
    <xf numFmtId="0" fontId="17" fillId="18" borderId="5" xfId="0" applyFont="1" applyFill="1" applyBorder="1"/>
    <xf numFmtId="0" fontId="33" fillId="26" borderId="5" xfId="0" applyFont="1" applyFill="1" applyBorder="1" applyAlignment="1">
      <alignment horizontal="center" vertical="center"/>
    </xf>
    <xf numFmtId="0" fontId="33" fillId="26" borderId="5" xfId="0" applyFont="1" applyFill="1" applyBorder="1" applyAlignment="1">
      <alignment horizontal="center"/>
    </xf>
    <xf numFmtId="0" fontId="17" fillId="33" borderId="5" xfId="0" applyFont="1" applyFill="1" applyBorder="1" applyAlignment="1">
      <alignment horizontal="center"/>
    </xf>
    <xf numFmtId="0" fontId="18" fillId="23" borderId="0" xfId="0" applyFont="1" applyFill="1"/>
    <xf numFmtId="0" fontId="175" fillId="9" borderId="0" xfId="0" applyFont="1" applyFill="1" applyAlignment="1">
      <alignment vertical="center"/>
    </xf>
    <xf numFmtId="0" fontId="146" fillId="9" borderId="0" xfId="0" applyFont="1" applyFill="1" applyAlignment="1">
      <alignment vertical="center"/>
    </xf>
    <xf numFmtId="14" fontId="75" fillId="0" borderId="24" xfId="0" applyNumberFormat="1" applyFont="1" applyBorder="1" applyAlignment="1" applyProtection="1">
      <alignment horizontal="center" vertical="center" wrapText="1"/>
      <protection locked="0"/>
    </xf>
    <xf numFmtId="14" fontId="75" fillId="0" borderId="5" xfId="0" applyNumberFormat="1" applyFont="1" applyBorder="1" applyAlignment="1" applyProtection="1">
      <alignment horizontal="center" vertical="center" wrapText="1"/>
      <protection locked="0"/>
    </xf>
    <xf numFmtId="14" fontId="75" fillId="0" borderId="29" xfId="0" applyNumberFormat="1" applyFont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>
      <alignment horizontal="center" vertical="center"/>
    </xf>
    <xf numFmtId="0" fontId="91" fillId="9" borderId="28" xfId="0" applyFont="1" applyFill="1" applyBorder="1" applyAlignment="1">
      <alignment vertical="center" wrapText="1"/>
    </xf>
    <xf numFmtId="0" fontId="91" fillId="9" borderId="29" xfId="0" applyFont="1" applyFill="1" applyBorder="1" applyAlignment="1">
      <alignment vertical="center" wrapText="1"/>
    </xf>
    <xf numFmtId="0" fontId="91" fillId="17" borderId="29" xfId="0" applyFont="1" applyFill="1" applyBorder="1" applyAlignment="1">
      <alignment horizontal="center" vertical="center" wrapText="1"/>
    </xf>
    <xf numFmtId="0" fontId="88" fillId="9" borderId="0" xfId="0" applyFont="1" applyFill="1" applyAlignment="1">
      <alignment vertical="center" wrapText="1"/>
    </xf>
    <xf numFmtId="0" fontId="88" fillId="9" borderId="28" xfId="0" applyFont="1" applyFill="1" applyBorder="1" applyAlignment="1">
      <alignment horizontal="left" vertical="center" indent="6"/>
    </xf>
    <xf numFmtId="0" fontId="176" fillId="24" borderId="5" xfId="0" applyFont="1" applyFill="1" applyBorder="1" applyAlignment="1">
      <alignment horizontal="center" vertical="center" wrapText="1"/>
    </xf>
    <xf numFmtId="0" fontId="75" fillId="24" borderId="18" xfId="0" applyFont="1" applyFill="1" applyBorder="1" applyAlignment="1">
      <alignment horizontal="center" vertical="center" wrapText="1"/>
    </xf>
    <xf numFmtId="0" fontId="75" fillId="24" borderId="5" xfId="0" applyFont="1" applyFill="1" applyBorder="1" applyAlignment="1">
      <alignment vertical="center" wrapText="1"/>
    </xf>
    <xf numFmtId="0" fontId="88" fillId="9" borderId="0" xfId="0" applyFont="1" applyFill="1" applyAlignment="1">
      <alignment horizontal="left" vertical="center" wrapText="1" indent="6"/>
    </xf>
    <xf numFmtId="0" fontId="177" fillId="17" borderId="5" xfId="0" applyFont="1" applyFill="1" applyBorder="1" applyAlignment="1">
      <alignment horizontal="center" vertical="center" wrapText="1"/>
    </xf>
    <xf numFmtId="0" fontId="179" fillId="15" borderId="5" xfId="0" applyFont="1" applyFill="1" applyBorder="1" applyAlignment="1">
      <alignment horizontal="center"/>
    </xf>
    <xf numFmtId="0" fontId="180" fillId="3" borderId="0" xfId="0" applyFont="1" applyFill="1" applyAlignment="1">
      <alignment horizontal="center"/>
    </xf>
    <xf numFmtId="0" fontId="48" fillId="20" borderId="5" xfId="0" applyFont="1" applyFill="1" applyBorder="1" applyAlignment="1">
      <alignment horizontal="left" vertical="center"/>
    </xf>
    <xf numFmtId="0" fontId="123" fillId="2" borderId="5" xfId="0" applyFont="1" applyFill="1" applyBorder="1" applyAlignment="1">
      <alignment horizontal="left" vertical="center"/>
    </xf>
    <xf numFmtId="0" fontId="181" fillId="17" borderId="40" xfId="0" applyFont="1" applyFill="1" applyBorder="1" applyAlignment="1">
      <alignment horizontal="center" vertical="center" wrapText="1"/>
    </xf>
    <xf numFmtId="0" fontId="181" fillId="17" borderId="46" xfId="0" applyFont="1" applyFill="1" applyBorder="1" applyAlignment="1">
      <alignment horizontal="center" vertical="center" wrapText="1"/>
    </xf>
    <xf numFmtId="0" fontId="181" fillId="17" borderId="49" xfId="0" applyFont="1" applyFill="1" applyBorder="1" applyAlignment="1">
      <alignment horizontal="center" vertical="center" wrapText="1"/>
    </xf>
    <xf numFmtId="0" fontId="90" fillId="17" borderId="40" xfId="0" applyFont="1" applyFill="1" applyBorder="1" applyAlignment="1">
      <alignment horizontal="center" vertical="center" wrapText="1"/>
    </xf>
    <xf numFmtId="0" fontId="90" fillId="17" borderId="46" xfId="0" applyFont="1" applyFill="1" applyBorder="1" applyAlignment="1">
      <alignment horizontal="center" vertical="center" wrapText="1"/>
    </xf>
    <xf numFmtId="0" fontId="90" fillId="17" borderId="49" xfId="0" applyFont="1" applyFill="1" applyBorder="1" applyAlignment="1">
      <alignment horizontal="center" vertical="center" wrapText="1"/>
    </xf>
    <xf numFmtId="0" fontId="91" fillId="6" borderId="19" xfId="0" applyFont="1" applyFill="1" applyBorder="1" applyAlignment="1">
      <alignment horizontal="center" vertical="center" wrapText="1"/>
    </xf>
    <xf numFmtId="0" fontId="182" fillId="13" borderId="0" xfId="0" applyFont="1" applyFill="1"/>
    <xf numFmtId="0" fontId="123" fillId="2" borderId="5" xfId="0" applyFont="1" applyFill="1" applyBorder="1" applyAlignment="1">
      <alignment horizontal="right" vertical="center" wrapText="1"/>
    </xf>
    <xf numFmtId="0" fontId="88" fillId="0" borderId="37" xfId="0" applyFont="1" applyBorder="1" applyAlignment="1" applyProtection="1">
      <alignment horizontal="center" vertical="center" wrapText="1"/>
      <protection locked="0"/>
    </xf>
    <xf numFmtId="0" fontId="88" fillId="0" borderId="95" xfId="0" applyFont="1" applyBorder="1" applyAlignment="1" applyProtection="1">
      <alignment horizontal="center" vertical="center" wrapText="1"/>
      <protection locked="0"/>
    </xf>
    <xf numFmtId="0" fontId="88" fillId="0" borderId="89" xfId="0" applyFont="1" applyBorder="1" applyAlignment="1" applyProtection="1">
      <alignment horizontal="center" vertical="center" wrapText="1"/>
      <protection locked="0"/>
    </xf>
    <xf numFmtId="0" fontId="88" fillId="6" borderId="8" xfId="0" applyFont="1" applyFill="1" applyBorder="1" applyAlignment="1">
      <alignment horizontal="center" vertical="center" wrapText="1"/>
    </xf>
    <xf numFmtId="0" fontId="88" fillId="6" borderId="5" xfId="0" applyFont="1" applyFill="1" applyBorder="1" applyAlignment="1">
      <alignment horizontal="center" vertical="center" wrapText="1"/>
    </xf>
    <xf numFmtId="0" fontId="90" fillId="17" borderId="60" xfId="0" applyFont="1" applyFill="1" applyBorder="1" applyAlignment="1">
      <alignment horizontal="center" vertical="center" wrapText="1"/>
    </xf>
    <xf numFmtId="0" fontId="90" fillId="17" borderId="62" xfId="0" applyFont="1" applyFill="1" applyBorder="1" applyAlignment="1">
      <alignment horizontal="center" vertical="center" wrapText="1"/>
    </xf>
    <xf numFmtId="0" fontId="90" fillId="17" borderId="63" xfId="0" applyFont="1" applyFill="1" applyBorder="1" applyAlignment="1">
      <alignment horizontal="center" vertical="center" wrapText="1"/>
    </xf>
    <xf numFmtId="0" fontId="133" fillId="24" borderId="5" xfId="0" applyFont="1" applyFill="1" applyBorder="1" applyAlignment="1">
      <alignment horizontal="center" vertical="center" wrapText="1"/>
    </xf>
    <xf numFmtId="0" fontId="133" fillId="24" borderId="29" xfId="0" applyFont="1" applyFill="1" applyBorder="1" applyAlignment="1">
      <alignment horizontal="center" vertical="center" wrapText="1"/>
    </xf>
    <xf numFmtId="0" fontId="183" fillId="24" borderId="24" xfId="0" applyFont="1" applyFill="1" applyBorder="1" applyAlignment="1">
      <alignment horizontal="center" vertical="center" wrapText="1"/>
    </xf>
    <xf numFmtId="0" fontId="133" fillId="24" borderId="24" xfId="0" applyFont="1" applyFill="1" applyBorder="1" applyAlignment="1">
      <alignment horizontal="center" vertical="center" wrapText="1"/>
    </xf>
    <xf numFmtId="0" fontId="82" fillId="23" borderId="0" xfId="0" applyFont="1" applyFill="1"/>
    <xf numFmtId="0" fontId="82" fillId="13" borderId="0" xfId="0" applyFont="1" applyFill="1"/>
    <xf numFmtId="0" fontId="48" fillId="28" borderId="5" xfId="0" applyFont="1" applyFill="1" applyBorder="1" applyAlignment="1">
      <alignment horizontal="center" vertical="center" wrapText="1"/>
    </xf>
    <xf numFmtId="0" fontId="91" fillId="9" borderId="28" xfId="0" applyFont="1" applyFill="1" applyBorder="1" applyAlignment="1">
      <alignment vertical="center"/>
    </xf>
    <xf numFmtId="0" fontId="91" fillId="9" borderId="29" xfId="0" applyFont="1" applyFill="1" applyBorder="1" applyAlignment="1">
      <alignment vertical="center"/>
    </xf>
    <xf numFmtId="0" fontId="75" fillId="24" borderId="5" xfId="0" applyFont="1" applyFill="1" applyBorder="1" applyAlignment="1">
      <alignment horizontal="center" vertical="center" wrapText="1"/>
    </xf>
    <xf numFmtId="0" fontId="8" fillId="0" borderId="9" xfId="0" applyFont="1" applyBorder="1" applyAlignment="1" applyProtection="1">
      <alignment horizontal="center" wrapText="1"/>
      <protection locked="0"/>
    </xf>
    <xf numFmtId="165" fontId="75" fillId="0" borderId="29" xfId="0" applyNumberFormat="1" applyFont="1" applyBorder="1" applyAlignment="1" applyProtection="1">
      <alignment horizontal="center" vertical="center" wrapText="1"/>
      <protection locked="0"/>
    </xf>
    <xf numFmtId="0" fontId="75" fillId="0" borderId="18" xfId="0" applyFont="1" applyBorder="1" applyAlignment="1" applyProtection="1">
      <alignment horizontal="center" vertical="center" wrapText="1"/>
      <protection locked="0"/>
    </xf>
    <xf numFmtId="0" fontId="75" fillId="0" borderId="16" xfId="0" applyFont="1" applyBorder="1" applyAlignment="1" applyProtection="1">
      <alignment horizontal="center" vertical="center" wrapText="1"/>
      <protection locked="0"/>
    </xf>
    <xf numFmtId="0" fontId="75" fillId="0" borderId="26" xfId="0" applyFont="1" applyBorder="1" applyAlignment="1" applyProtection="1">
      <alignment horizontal="center" vertical="center" wrapText="1"/>
      <protection locked="0"/>
    </xf>
    <xf numFmtId="0" fontId="48" fillId="28" borderId="5" xfId="0" applyFont="1" applyFill="1" applyBorder="1" applyAlignment="1">
      <alignment horizontal="left" vertical="center" wrapText="1"/>
    </xf>
    <xf numFmtId="0" fontId="91" fillId="24" borderId="24" xfId="0" applyFont="1" applyFill="1" applyBorder="1" applyAlignment="1">
      <alignment vertical="center" wrapText="1"/>
    </xf>
    <xf numFmtId="0" fontId="48" fillId="28" borderId="34" xfId="0" applyFont="1" applyFill="1" applyBorder="1" applyAlignment="1">
      <alignment horizontal="center" vertical="center" wrapText="1"/>
    </xf>
    <xf numFmtId="0" fontId="48" fillId="28" borderId="34" xfId="0" applyFont="1" applyFill="1" applyBorder="1" applyAlignment="1">
      <alignment horizontal="left" vertical="center" wrapText="1"/>
    </xf>
    <xf numFmtId="0" fontId="8" fillId="0" borderId="5" xfId="0" applyFont="1" applyBorder="1" applyProtection="1">
      <protection locked="0"/>
    </xf>
    <xf numFmtId="0" fontId="88" fillId="24" borderId="24" xfId="0" applyFont="1" applyFill="1" applyBorder="1" applyAlignment="1">
      <alignment vertical="center" wrapText="1"/>
    </xf>
    <xf numFmtId="0" fontId="91" fillId="24" borderId="29" xfId="0" applyFont="1" applyFill="1" applyBorder="1" applyAlignment="1">
      <alignment vertical="center" wrapText="1"/>
    </xf>
    <xf numFmtId="0" fontId="91" fillId="24" borderId="5" xfId="0" applyFont="1" applyFill="1" applyBorder="1" applyAlignment="1">
      <alignment vertical="center" wrapText="1"/>
    </xf>
    <xf numFmtId="0" fontId="17" fillId="24" borderId="5" xfId="0" applyFont="1" applyFill="1" applyBorder="1" applyAlignment="1">
      <alignment horizontal="left" vertical="center" wrapText="1" indent="2"/>
    </xf>
    <xf numFmtId="0" fontId="17" fillId="24" borderId="18" xfId="0" applyFont="1" applyFill="1" applyBorder="1" applyAlignment="1">
      <alignment horizontal="center" vertical="center" wrapText="1"/>
    </xf>
    <xf numFmtId="0" fontId="184" fillId="9" borderId="0" xfId="0" applyFont="1" applyFill="1"/>
    <xf numFmtId="0" fontId="122" fillId="9" borderId="0" xfId="0" applyFont="1" applyFill="1" applyAlignment="1">
      <alignment vertical="center"/>
    </xf>
    <xf numFmtId="0" fontId="91" fillId="24" borderId="5" xfId="0" applyFont="1" applyFill="1" applyBorder="1" applyAlignment="1">
      <alignment horizontal="left" vertical="center" wrapText="1"/>
    </xf>
    <xf numFmtId="0" fontId="91" fillId="13" borderId="0" xfId="0" applyFont="1" applyFill="1"/>
    <xf numFmtId="0" fontId="185" fillId="15" borderId="5" xfId="0" applyFont="1" applyFill="1" applyBorder="1" applyAlignment="1">
      <alignment horizontal="center" vertical="center" wrapText="1"/>
    </xf>
    <xf numFmtId="0" fontId="69" fillId="15" borderId="5" xfId="0" applyFont="1" applyFill="1" applyBorder="1" applyAlignment="1">
      <alignment horizontal="center" vertical="center" wrapText="1"/>
    </xf>
    <xf numFmtId="0" fontId="68" fillId="7" borderId="5" xfId="0" applyFont="1" applyFill="1" applyBorder="1" applyAlignment="1">
      <alignment horizontal="center" vertical="center" wrapText="1"/>
    </xf>
    <xf numFmtId="0" fontId="172" fillId="5" borderId="23" xfId="0" applyFont="1" applyFill="1" applyBorder="1" applyAlignment="1">
      <alignment horizontal="left" vertical="center"/>
    </xf>
    <xf numFmtId="0" fontId="115" fillId="6" borderId="22" xfId="0" applyFont="1" applyFill="1" applyBorder="1" applyAlignment="1">
      <alignment horizontal="center" vertical="center" wrapText="1"/>
    </xf>
    <xf numFmtId="0" fontId="48" fillId="20" borderId="5" xfId="0" applyFont="1" applyFill="1" applyBorder="1" applyAlignment="1">
      <alignment horizontal="center" vertical="center" wrapText="1"/>
    </xf>
    <xf numFmtId="0" fontId="169" fillId="13" borderId="0" xfId="0" applyFont="1" applyFill="1"/>
    <xf numFmtId="0" fontId="16" fillId="16" borderId="5" xfId="0" applyFont="1" applyFill="1" applyBorder="1" applyAlignment="1">
      <alignment horizontal="center" vertical="center" wrapText="1"/>
    </xf>
    <xf numFmtId="0" fontId="42" fillId="2" borderId="5" xfId="0" applyFont="1" applyFill="1" applyBorder="1" applyAlignment="1">
      <alignment horizontal="center" vertical="center" wrapText="1"/>
    </xf>
    <xf numFmtId="165" fontId="8" fillId="0" borderId="5" xfId="0" applyNumberFormat="1" applyFont="1" applyBorder="1" applyAlignment="1" applyProtection="1">
      <alignment horizontal="center" wrapText="1"/>
      <protection locked="0"/>
    </xf>
    <xf numFmtId="0" fontId="33" fillId="11" borderId="42" xfId="0" applyFont="1" applyFill="1" applyBorder="1"/>
    <xf numFmtId="0" fontId="33" fillId="11" borderId="43" xfId="0" applyFont="1" applyFill="1" applyBorder="1"/>
    <xf numFmtId="0" fontId="193" fillId="24" borderId="24" xfId="0" applyFont="1" applyFill="1" applyBorder="1" applyAlignment="1">
      <alignment horizontal="center" vertical="center" wrapText="1"/>
    </xf>
    <xf numFmtId="0" fontId="8" fillId="6" borderId="55" xfId="0" applyFont="1" applyFill="1" applyBorder="1" applyAlignment="1">
      <alignment horizontal="center" vertical="center" wrapText="1"/>
    </xf>
    <xf numFmtId="0" fontId="48" fillId="20" borderId="5" xfId="0" applyFont="1" applyFill="1" applyBorder="1" applyAlignment="1">
      <alignment horizontal="left" vertical="center" wrapText="1"/>
    </xf>
    <xf numFmtId="0" fontId="0" fillId="2" borderId="0" xfId="0" applyFill="1"/>
    <xf numFmtId="0" fontId="47" fillId="16" borderId="55" xfId="0" applyFont="1" applyFill="1" applyBorder="1" applyAlignment="1">
      <alignment horizontal="left" vertical="center"/>
    </xf>
    <xf numFmtId="0" fontId="47" fillId="16" borderId="5" xfId="0" applyFont="1" applyFill="1" applyBorder="1" applyAlignment="1">
      <alignment horizontal="left" vertical="center"/>
    </xf>
    <xf numFmtId="0" fontId="72" fillId="0" borderId="0" xfId="0" applyFont="1" applyAlignment="1">
      <alignment horizontal="left" vertical="center"/>
    </xf>
    <xf numFmtId="0" fontId="55" fillId="0" borderId="0" xfId="0" applyFont="1" applyAlignment="1">
      <alignment horizontal="left" vertical="center"/>
    </xf>
    <xf numFmtId="0" fontId="14" fillId="0" borderId="0" xfId="0" applyFont="1" applyAlignment="1">
      <alignment horizontal="left"/>
    </xf>
    <xf numFmtId="0" fontId="137" fillId="0" borderId="0" xfId="0" applyFont="1" applyAlignment="1">
      <alignment horizontal="left"/>
    </xf>
    <xf numFmtId="0" fontId="53" fillId="0" borderId="0" xfId="0" applyFont="1" applyAlignment="1">
      <alignment horizontal="left"/>
    </xf>
    <xf numFmtId="0" fontId="66" fillId="0" borderId="0" xfId="0" applyFont="1" applyAlignment="1">
      <alignment horizontal="left"/>
    </xf>
    <xf numFmtId="0" fontId="77" fillId="0" borderId="0" xfId="0" applyFont="1" applyAlignment="1">
      <alignment horizontal="left"/>
    </xf>
    <xf numFmtId="0" fontId="45" fillId="11" borderId="24" xfId="0" applyFont="1" applyFill="1" applyBorder="1" applyAlignment="1">
      <alignment horizontal="center" vertical="center" wrapText="1"/>
    </xf>
    <xf numFmtId="0" fontId="66" fillId="17" borderId="8" xfId="0" applyFont="1" applyFill="1" applyBorder="1" applyAlignment="1">
      <alignment horizontal="left" wrapText="1"/>
    </xf>
    <xf numFmtId="0" fontId="66" fillId="17" borderId="9" xfId="0" applyFont="1" applyFill="1" applyBorder="1" applyAlignment="1">
      <alignment horizontal="left" wrapText="1"/>
    </xf>
    <xf numFmtId="0" fontId="66" fillId="17" borderId="10" xfId="0" applyFont="1" applyFill="1" applyBorder="1" applyAlignment="1">
      <alignment horizontal="left" wrapText="1"/>
    </xf>
    <xf numFmtId="0" fontId="145" fillId="0" borderId="0" xfId="0" applyFont="1" applyAlignment="1">
      <alignment horizontal="right"/>
    </xf>
    <xf numFmtId="0" fontId="77" fillId="0" borderId="0" xfId="0" applyFont="1"/>
    <xf numFmtId="0" fontId="66" fillId="0" borderId="0" xfId="0" applyFont="1"/>
    <xf numFmtId="44" fontId="45" fillId="11" borderId="5" xfId="17" applyFont="1" applyFill="1" applyBorder="1" applyAlignment="1">
      <alignment horizontal="center" vertical="center" wrapText="1"/>
    </xf>
    <xf numFmtId="0" fontId="54" fillId="11" borderId="56" xfId="0" applyFont="1" applyFill="1" applyBorder="1" applyAlignment="1">
      <alignment horizontal="center" vertical="center" wrapText="1"/>
    </xf>
    <xf numFmtId="0" fontId="47" fillId="16" borderId="8" xfId="0" applyFont="1" applyFill="1" applyBorder="1" applyAlignment="1">
      <alignment horizontal="center" vertical="center"/>
    </xf>
    <xf numFmtId="0" fontId="47" fillId="16" borderId="10" xfId="0" applyFont="1" applyFill="1" applyBorder="1" applyAlignment="1">
      <alignment horizontal="center" vertical="center"/>
    </xf>
    <xf numFmtId="0" fontId="47" fillId="16" borderId="71" xfId="0" applyFont="1" applyFill="1" applyBorder="1" applyAlignment="1">
      <alignment horizontal="center" vertical="center"/>
    </xf>
    <xf numFmtId="0" fontId="47" fillId="16" borderId="32" xfId="0" applyFont="1" applyFill="1" applyBorder="1" applyAlignment="1">
      <alignment horizontal="center"/>
    </xf>
    <xf numFmtId="0" fontId="47" fillId="16" borderId="15" xfId="0" applyFont="1" applyFill="1" applyBorder="1" applyAlignment="1">
      <alignment horizontal="center"/>
    </xf>
    <xf numFmtId="0" fontId="47" fillId="16" borderId="33" xfId="0" applyFont="1" applyFill="1" applyBorder="1" applyAlignment="1">
      <alignment horizontal="center"/>
    </xf>
    <xf numFmtId="0" fontId="54" fillId="11" borderId="53" xfId="0" applyFont="1" applyFill="1" applyBorder="1" applyAlignment="1">
      <alignment horizontal="center" vertical="center" wrapText="1"/>
    </xf>
    <xf numFmtId="165" fontId="54" fillId="11" borderId="44" xfId="0" applyNumberFormat="1" applyFont="1" applyFill="1" applyBorder="1" applyAlignment="1">
      <alignment horizontal="center" vertical="center" wrapText="1"/>
    </xf>
    <xf numFmtId="165" fontId="66" fillId="0" borderId="0" xfId="0" applyNumberFormat="1" applyFont="1" applyAlignment="1" applyProtection="1">
      <alignment vertical="center"/>
      <protection locked="0"/>
    </xf>
    <xf numFmtId="0" fontId="45" fillId="16" borderId="30" xfId="0" applyFont="1" applyFill="1" applyBorder="1" applyAlignment="1">
      <alignment horizontal="center" vertical="center" wrapText="1"/>
    </xf>
    <xf numFmtId="0" fontId="86" fillId="24" borderId="24" xfId="0" applyFont="1" applyFill="1" applyBorder="1" applyAlignment="1">
      <alignment vertical="center" wrapText="1"/>
    </xf>
    <xf numFmtId="0" fontId="45" fillId="16" borderId="5" xfId="0" applyFont="1" applyFill="1" applyBorder="1" applyAlignment="1">
      <alignment horizontal="center" vertical="center" wrapText="1"/>
    </xf>
    <xf numFmtId="0" fontId="45" fillId="19" borderId="5" xfId="0" applyFont="1" applyFill="1" applyBorder="1" applyAlignment="1">
      <alignment horizontal="center" vertical="center" wrapText="1"/>
    </xf>
    <xf numFmtId="0" fontId="87" fillId="24" borderId="24" xfId="0" applyFont="1" applyFill="1" applyBorder="1" applyAlignment="1">
      <alignment horizontal="center" vertical="center" wrapText="1"/>
    </xf>
    <xf numFmtId="0" fontId="47" fillId="0" borderId="0" xfId="0" applyFont="1"/>
    <xf numFmtId="0" fontId="18" fillId="0" borderId="0" xfId="0" applyFont="1"/>
    <xf numFmtId="0" fontId="45" fillId="11" borderId="22" xfId="0" applyFont="1" applyFill="1" applyBorder="1" applyAlignment="1">
      <alignment horizontal="center" vertical="center" wrapText="1"/>
    </xf>
    <xf numFmtId="0" fontId="137" fillId="0" borderId="0" xfId="0" applyFont="1"/>
    <xf numFmtId="0" fontId="79" fillId="11" borderId="22" xfId="0" applyFont="1" applyFill="1" applyBorder="1" applyAlignment="1">
      <alignment horizontal="center" vertical="center" wrapText="1"/>
    </xf>
    <xf numFmtId="0" fontId="48" fillId="0" borderId="0" xfId="0" applyFont="1"/>
    <xf numFmtId="0" fontId="75" fillId="0" borderId="0" xfId="0" applyFont="1"/>
    <xf numFmtId="0" fontId="45" fillId="19" borderId="5" xfId="0" applyFont="1" applyFill="1" applyBorder="1" applyAlignment="1">
      <alignment horizontal="center" vertical="center"/>
    </xf>
    <xf numFmtId="0" fontId="163" fillId="11" borderId="30" xfId="0" applyFont="1" applyFill="1" applyBorder="1" applyAlignment="1">
      <alignment horizontal="center" vertical="center" wrapText="1"/>
    </xf>
    <xf numFmtId="0" fontId="163" fillId="11" borderId="65" xfId="0" applyFont="1" applyFill="1" applyBorder="1" applyAlignment="1">
      <alignment horizontal="center" vertical="center" wrapText="1"/>
    </xf>
    <xf numFmtId="0" fontId="163" fillId="11" borderId="66" xfId="0" applyFont="1" applyFill="1" applyBorder="1" applyAlignment="1">
      <alignment horizontal="center" vertical="center" wrapText="1"/>
    </xf>
    <xf numFmtId="0" fontId="58" fillId="0" borderId="8" xfId="0" applyFont="1" applyBorder="1" applyAlignment="1" applyProtection="1">
      <alignment horizontal="center" vertical="center" wrapText="1"/>
      <protection locked="0"/>
    </xf>
    <xf numFmtId="0" fontId="86" fillId="0" borderId="5" xfId="0" applyFont="1" applyBorder="1" applyAlignment="1">
      <alignment horizontal="center" vertical="center" wrapText="1"/>
    </xf>
    <xf numFmtId="0" fontId="86" fillId="0" borderId="0" xfId="0" applyFont="1" applyAlignment="1">
      <alignment horizontal="right" vertical="top" wrapText="1"/>
    </xf>
    <xf numFmtId="0" fontId="82" fillId="0" borderId="0" xfId="0" applyFont="1"/>
    <xf numFmtId="0" fontId="88" fillId="0" borderId="0" xfId="0" applyFont="1" applyAlignment="1">
      <alignment horizontal="left" vertical="center" indent="6"/>
    </xf>
    <xf numFmtId="0" fontId="66" fillId="0" borderId="18" xfId="0" applyFont="1" applyBorder="1" applyAlignment="1" applyProtection="1">
      <alignment horizontal="center" vertical="center" wrapText="1"/>
      <protection locked="0"/>
    </xf>
    <xf numFmtId="0" fontId="91" fillId="0" borderId="0" xfId="0" applyFont="1" applyAlignment="1">
      <alignment vertical="center"/>
    </xf>
    <xf numFmtId="14" fontId="66" fillId="0" borderId="24" xfId="0" applyNumberFormat="1" applyFont="1" applyBorder="1" applyAlignment="1" applyProtection="1">
      <alignment horizontal="center" vertical="center" wrapText="1"/>
      <protection locked="0"/>
    </xf>
    <xf numFmtId="14" fontId="45" fillId="24" borderId="5" xfId="0" applyNumberFormat="1" applyFont="1" applyFill="1" applyBorder="1" applyAlignment="1">
      <alignment horizontal="center" vertical="center" wrapText="1"/>
    </xf>
    <xf numFmtId="0" fontId="86" fillId="0" borderId="0" xfId="0" applyFont="1" applyAlignment="1">
      <alignment vertical="center"/>
    </xf>
    <xf numFmtId="0" fontId="95" fillId="0" borderId="0" xfId="0" applyFont="1" applyAlignment="1">
      <alignment horizontal="left" vertical="center" indent="6"/>
    </xf>
    <xf numFmtId="0" fontId="196" fillId="0" borderId="0" xfId="0" applyFont="1"/>
    <xf numFmtId="0" fontId="17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86" fillId="0" borderId="28" xfId="0" applyFont="1" applyBorder="1" applyAlignment="1">
      <alignment vertical="center" wrapText="1"/>
    </xf>
    <xf numFmtId="0" fontId="128" fillId="24" borderId="5" xfId="0" applyFont="1" applyFill="1" applyBorder="1" applyAlignment="1">
      <alignment horizontal="center" vertical="center" wrapText="1"/>
    </xf>
    <xf numFmtId="0" fontId="66" fillId="24" borderId="5" xfId="0" applyFont="1" applyFill="1" applyBorder="1" applyAlignment="1">
      <alignment horizontal="center" vertical="center" wrapText="1"/>
    </xf>
    <xf numFmtId="0" fontId="66" fillId="24" borderId="18" xfId="0" applyFont="1" applyFill="1" applyBorder="1" applyAlignment="1">
      <alignment horizontal="center" vertical="center" wrapText="1"/>
    </xf>
    <xf numFmtId="0" fontId="66" fillId="24" borderId="5" xfId="0" applyFont="1" applyFill="1" applyBorder="1" applyAlignment="1">
      <alignment vertical="center" wrapText="1"/>
    </xf>
    <xf numFmtId="165" fontId="66" fillId="0" borderId="29" xfId="0" applyNumberFormat="1" applyFont="1" applyBorder="1" applyAlignment="1" applyProtection="1">
      <alignment horizontal="center" vertical="center" wrapText="1"/>
      <protection locked="0"/>
    </xf>
    <xf numFmtId="0" fontId="95" fillId="0" borderId="0" xfId="0" applyFont="1" applyAlignment="1">
      <alignment vertical="center"/>
    </xf>
    <xf numFmtId="0" fontId="14" fillId="0" borderId="5" xfId="0" applyFont="1" applyBorder="1" applyAlignment="1" applyProtection="1">
      <alignment horizontal="center" wrapText="1"/>
      <protection locked="0"/>
    </xf>
    <xf numFmtId="0" fontId="87" fillId="24" borderId="5" xfId="0" applyFont="1" applyFill="1" applyBorder="1" applyAlignment="1">
      <alignment horizontal="left" vertical="center" wrapText="1"/>
    </xf>
    <xf numFmtId="0" fontId="86" fillId="0" borderId="18" xfId="0" applyFont="1" applyBorder="1" applyAlignment="1" applyProtection="1">
      <alignment horizontal="center" vertical="top" wrapText="1"/>
      <protection locked="0"/>
    </xf>
    <xf numFmtId="0" fontId="86" fillId="0" borderId="5" xfId="0" applyFont="1" applyBorder="1" applyAlignment="1" applyProtection="1">
      <alignment horizontal="center" vertical="top" wrapText="1"/>
      <protection locked="0"/>
    </xf>
    <xf numFmtId="0" fontId="86" fillId="0" borderId="29" xfId="0" applyFont="1" applyBorder="1" applyAlignment="1" applyProtection="1">
      <alignment horizontal="center" vertical="top" wrapText="1"/>
      <protection locked="0"/>
    </xf>
    <xf numFmtId="0" fontId="86" fillId="0" borderId="24" xfId="0" applyFont="1" applyBorder="1" applyAlignment="1" applyProtection="1">
      <alignment horizontal="center" vertical="top" wrapText="1"/>
      <protection locked="0"/>
    </xf>
    <xf numFmtId="0" fontId="95" fillId="0" borderId="24" xfId="0" applyFont="1" applyBorder="1" applyAlignment="1" applyProtection="1">
      <alignment horizontal="center" vertical="top" wrapText="1"/>
      <protection locked="0"/>
    </xf>
    <xf numFmtId="0" fontId="86" fillId="0" borderId="0" xfId="0" applyFont="1"/>
    <xf numFmtId="0" fontId="86" fillId="0" borderId="5" xfId="0" applyFont="1" applyBorder="1" applyAlignment="1" applyProtection="1">
      <alignment horizontal="center" wrapText="1"/>
      <protection locked="0"/>
    </xf>
    <xf numFmtId="0" fontId="14" fillId="0" borderId="5" xfId="0" applyFont="1" applyBorder="1" applyAlignment="1" applyProtection="1">
      <alignment horizontal="center"/>
      <protection locked="0"/>
    </xf>
    <xf numFmtId="0" fontId="95" fillId="24" borderId="29" xfId="0" applyFont="1" applyFill="1" applyBorder="1" applyAlignment="1">
      <alignment horizontal="center" vertical="center" wrapText="1"/>
    </xf>
    <xf numFmtId="0" fontId="95" fillId="24" borderId="24" xfId="0" applyFont="1" applyFill="1" applyBorder="1" applyAlignment="1">
      <alignment vertical="center" wrapText="1"/>
    </xf>
    <xf numFmtId="0" fontId="86" fillId="24" borderId="26" xfId="0" applyFont="1" applyFill="1" applyBorder="1" applyAlignment="1">
      <alignment horizontal="center" vertical="center" wrapText="1"/>
    </xf>
    <xf numFmtId="0" fontId="62" fillId="24" borderId="29" xfId="0" applyFont="1" applyFill="1" applyBorder="1" applyAlignment="1">
      <alignment vertical="center" wrapText="1"/>
    </xf>
    <xf numFmtId="0" fontId="70" fillId="0" borderId="0" xfId="0" applyFont="1" applyAlignment="1">
      <alignment horizontal="center" vertical="center" wrapText="1"/>
    </xf>
    <xf numFmtId="0" fontId="75" fillId="0" borderId="5" xfId="0" applyFont="1" applyBorder="1" applyAlignment="1" applyProtection="1">
      <alignment horizontal="center" vertical="center"/>
      <protection locked="0"/>
    </xf>
    <xf numFmtId="0" fontId="79" fillId="16" borderId="5" xfId="0" applyFont="1" applyFill="1" applyBorder="1" applyAlignment="1">
      <alignment horizontal="center" vertical="center" wrapText="1"/>
    </xf>
    <xf numFmtId="0" fontId="66" fillId="0" borderId="5" xfId="0" applyFont="1" applyBorder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horizontal="center" vertical="center" wrapText="1"/>
      <protection locked="0"/>
    </xf>
    <xf numFmtId="0" fontId="64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97" fillId="0" borderId="0" xfId="0" applyFont="1" applyAlignment="1">
      <alignment horizontal="center" vertical="center"/>
    </xf>
    <xf numFmtId="0" fontId="79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66" fillId="0" borderId="0" xfId="0" applyFont="1" applyAlignment="1" applyProtection="1">
      <alignment horizontal="center" vertical="center"/>
      <protection locked="0"/>
    </xf>
    <xf numFmtId="0" fontId="66" fillId="0" borderId="0" xfId="0" applyFont="1" applyAlignment="1">
      <alignment horizontal="center" vertical="center"/>
    </xf>
    <xf numFmtId="10" fontId="66" fillId="0" borderId="0" xfId="0" applyNumberFormat="1" applyFont="1" applyAlignment="1">
      <alignment horizontal="center" vertical="center"/>
    </xf>
    <xf numFmtId="2" fontId="66" fillId="0" borderId="0" xfId="0" applyNumberFormat="1" applyFont="1" applyAlignment="1" applyProtection="1">
      <alignment horizontal="center" vertical="center"/>
      <protection locked="0"/>
    </xf>
    <xf numFmtId="2" fontId="72" fillId="0" borderId="0" xfId="0" applyNumberFormat="1" applyFont="1" applyAlignment="1">
      <alignment horizontal="center" vertical="center"/>
    </xf>
    <xf numFmtId="0" fontId="137" fillId="0" borderId="0" xfId="0" applyFont="1" applyAlignment="1" applyProtection="1">
      <alignment horizontal="left" vertical="top"/>
      <protection locked="0"/>
    </xf>
    <xf numFmtId="0" fontId="163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/>
    </xf>
    <xf numFmtId="0" fontId="58" fillId="0" borderId="0" xfId="0" applyFont="1" applyAlignment="1" applyProtection="1">
      <alignment horizontal="center" vertical="center"/>
      <protection locked="0"/>
    </xf>
    <xf numFmtId="0" fontId="72" fillId="0" borderId="0" xfId="0" applyFont="1"/>
    <xf numFmtId="0" fontId="95" fillId="0" borderId="24" xfId="0" applyFont="1" applyBorder="1" applyAlignment="1" applyProtection="1">
      <alignment horizontal="center" vertical="center" wrapText="1"/>
      <protection locked="0"/>
    </xf>
    <xf numFmtId="0" fontId="86" fillId="17" borderId="29" xfId="0" applyFont="1" applyFill="1" applyBorder="1" applyAlignment="1">
      <alignment horizontal="center" vertical="center" wrapText="1"/>
    </xf>
    <xf numFmtId="0" fontId="143" fillId="0" borderId="0" xfId="0" applyFont="1" applyAlignment="1">
      <alignment vertical="center"/>
    </xf>
    <xf numFmtId="0" fontId="195" fillId="0" borderId="0" xfId="0" applyFont="1" applyAlignment="1">
      <alignment vertical="center"/>
    </xf>
    <xf numFmtId="0" fontId="54" fillId="11" borderId="5" xfId="0" applyFont="1" applyFill="1" applyBorder="1" applyAlignment="1">
      <alignment horizontal="left" vertical="center" wrapText="1"/>
    </xf>
    <xf numFmtId="0" fontId="45" fillId="19" borderId="5" xfId="0" applyFont="1" applyFill="1" applyBorder="1" applyAlignment="1">
      <alignment horizontal="left" vertical="center" wrapText="1"/>
    </xf>
    <xf numFmtId="0" fontId="45" fillId="19" borderId="5" xfId="0" applyFont="1" applyFill="1" applyBorder="1" applyAlignment="1">
      <alignment horizontal="left" wrapText="1"/>
    </xf>
    <xf numFmtId="0" fontId="14" fillId="0" borderId="5" xfId="0" applyFont="1" applyBorder="1" applyAlignment="1" applyProtection="1">
      <alignment horizontal="center" vertical="center" wrapText="1"/>
      <protection locked="0"/>
    </xf>
    <xf numFmtId="0" fontId="14" fillId="11" borderId="5" xfId="0" applyFont="1" applyFill="1" applyBorder="1" applyAlignment="1">
      <alignment horizontal="center" vertical="center" wrapText="1"/>
    </xf>
    <xf numFmtId="10" fontId="145" fillId="11" borderId="5" xfId="0" applyNumberFormat="1" applyFont="1" applyFill="1" applyBorder="1" applyAlignment="1">
      <alignment horizontal="center" vertical="center" wrapText="1"/>
    </xf>
    <xf numFmtId="10" fontId="33" fillId="11" borderId="5" xfId="0" applyNumberFormat="1" applyFont="1" applyFill="1" applyBorder="1" applyAlignment="1">
      <alignment horizontal="center" vertical="center" wrapText="1"/>
    </xf>
    <xf numFmtId="0" fontId="44" fillId="0" borderId="0" xfId="0" applyFont="1"/>
    <xf numFmtId="167" fontId="14" fillId="0" borderId="5" xfId="0" applyNumberFormat="1" applyFont="1" applyBorder="1" applyAlignment="1" applyProtection="1">
      <alignment horizontal="center" vertical="center" wrapText="1"/>
      <protection locked="0"/>
    </xf>
    <xf numFmtId="167" fontId="145" fillId="11" borderId="5" xfId="0" applyNumberFormat="1" applyFont="1" applyFill="1" applyBorder="1" applyAlignment="1">
      <alignment horizontal="center" vertical="center" wrapText="1"/>
    </xf>
    <xf numFmtId="0" fontId="33" fillId="11" borderId="22" xfId="0" applyFont="1" applyFill="1" applyBorder="1" applyAlignment="1">
      <alignment horizontal="center"/>
    </xf>
    <xf numFmtId="0" fontId="33" fillId="11" borderId="23" xfId="0" applyFont="1" applyFill="1" applyBorder="1" applyAlignment="1">
      <alignment horizontal="center"/>
    </xf>
    <xf numFmtId="0" fontId="33" fillId="11" borderId="18" xfId="0" applyFont="1" applyFill="1" applyBorder="1" applyAlignment="1">
      <alignment horizontal="center"/>
    </xf>
    <xf numFmtId="0" fontId="33" fillId="11" borderId="30" xfId="0" applyFont="1" applyFill="1" applyBorder="1" applyAlignment="1">
      <alignment horizontal="center" vertical="center"/>
    </xf>
    <xf numFmtId="0" fontId="145" fillId="11" borderId="5" xfId="0" applyFont="1" applyFill="1" applyBorder="1" applyAlignment="1">
      <alignment horizontal="center" wrapText="1"/>
    </xf>
    <xf numFmtId="0" fontId="45" fillId="19" borderId="8" xfId="0" applyFont="1" applyFill="1" applyBorder="1" applyAlignment="1">
      <alignment horizontal="center"/>
    </xf>
    <xf numFmtId="14" fontId="14" fillId="0" borderId="9" xfId="0" applyNumberFormat="1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165" fontId="14" fillId="0" borderId="9" xfId="0" applyNumberFormat="1" applyFont="1" applyBorder="1" applyAlignment="1" applyProtection="1">
      <alignment horizontal="center"/>
      <protection locked="0"/>
    </xf>
    <xf numFmtId="0" fontId="14" fillId="0" borderId="10" xfId="0" applyFont="1" applyBorder="1" applyAlignment="1" applyProtection="1">
      <alignment horizontal="center"/>
      <protection locked="0"/>
    </xf>
    <xf numFmtId="0" fontId="54" fillId="11" borderId="30" xfId="0" applyFont="1" applyFill="1" applyBorder="1" applyAlignment="1">
      <alignment horizontal="center" vertical="center" wrapText="1"/>
    </xf>
    <xf numFmtId="165" fontId="14" fillId="0" borderId="9" xfId="0" quotePrefix="1" applyNumberFormat="1" applyFont="1" applyBorder="1" applyAlignment="1" applyProtection="1">
      <alignment horizontal="center"/>
      <protection locked="0"/>
    </xf>
    <xf numFmtId="0" fontId="14" fillId="0" borderId="9" xfId="0" quotePrefix="1" applyFont="1" applyBorder="1" applyAlignment="1" applyProtection="1">
      <alignment horizontal="center"/>
      <protection locked="0"/>
    </xf>
    <xf numFmtId="0" fontId="14" fillId="0" borderId="5" xfId="0" applyFont="1" applyBorder="1" applyAlignment="1" applyProtection="1">
      <alignment horizontal="center" vertical="center"/>
      <protection locked="0"/>
    </xf>
    <xf numFmtId="0" fontId="199" fillId="0" borderId="9" xfId="18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 wrapText="1"/>
      <protection locked="0"/>
    </xf>
    <xf numFmtId="165" fontId="14" fillId="0" borderId="9" xfId="0" quotePrefix="1" applyNumberFormat="1" applyFont="1" applyBorder="1" applyAlignment="1" applyProtection="1">
      <alignment horizontal="center" wrapText="1"/>
      <protection locked="0"/>
    </xf>
    <xf numFmtId="165" fontId="14" fillId="0" borderId="9" xfId="0" applyNumberFormat="1" applyFont="1" applyBorder="1" applyAlignment="1" applyProtection="1">
      <alignment horizontal="center" wrapText="1"/>
      <protection locked="0"/>
    </xf>
    <xf numFmtId="0" fontId="199" fillId="0" borderId="10" xfId="18" applyFont="1" applyBorder="1" applyAlignment="1" applyProtection="1">
      <alignment horizontal="center" wrapText="1"/>
      <protection locked="0"/>
    </xf>
    <xf numFmtId="0" fontId="14" fillId="0" borderId="10" xfId="0" applyFont="1" applyBorder="1" applyAlignment="1" applyProtection="1">
      <alignment horizontal="center" wrapText="1"/>
      <protection locked="0"/>
    </xf>
    <xf numFmtId="0" fontId="54" fillId="11" borderId="30" xfId="0" applyFont="1" applyFill="1" applyBorder="1" applyAlignment="1">
      <alignment horizontal="left" vertical="center" wrapText="1"/>
    </xf>
    <xf numFmtId="0" fontId="145" fillId="11" borderId="5" xfId="0" applyFont="1" applyFill="1" applyBorder="1" applyAlignment="1">
      <alignment horizontal="center" vertical="center"/>
    </xf>
    <xf numFmtId="0" fontId="145" fillId="11" borderId="94" xfId="0" applyFont="1" applyFill="1" applyBorder="1" applyAlignment="1">
      <alignment horizontal="left" wrapText="1"/>
    </xf>
    <xf numFmtId="0" fontId="145" fillId="11" borderId="5" xfId="0" applyFont="1" applyFill="1" applyBorder="1" applyAlignment="1">
      <alignment horizontal="center"/>
    </xf>
    <xf numFmtId="0" fontId="145" fillId="11" borderId="46" xfId="0" applyFont="1" applyFill="1" applyBorder="1" applyAlignment="1">
      <alignment horizontal="left" wrapText="1"/>
    </xf>
    <xf numFmtId="0" fontId="145" fillId="11" borderId="49" xfId="0" applyFont="1" applyFill="1" applyBorder="1" applyAlignment="1">
      <alignment horizontal="left" wrapText="1"/>
    </xf>
    <xf numFmtId="0" fontId="33" fillId="11" borderId="5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center" vertical="center" wrapText="1"/>
    </xf>
    <xf numFmtId="0" fontId="14" fillId="0" borderId="0" xfId="0" applyFont="1" applyAlignment="1" applyProtection="1">
      <alignment horizontal="center" vertical="center" wrapText="1"/>
      <protection locked="0"/>
    </xf>
    <xf numFmtId="0" fontId="14" fillId="0" borderId="0" xfId="0" applyFont="1" applyAlignment="1" applyProtection="1">
      <alignment horizontal="center" wrapText="1"/>
      <protection locked="0"/>
    </xf>
    <xf numFmtId="165" fontId="14" fillId="0" borderId="0" xfId="0" quotePrefix="1" applyNumberFormat="1" applyFont="1" applyAlignment="1" applyProtection="1">
      <alignment horizontal="center" wrapText="1"/>
      <protection locked="0"/>
    </xf>
    <xf numFmtId="165" fontId="14" fillId="0" borderId="0" xfId="0" applyNumberFormat="1" applyFont="1" applyAlignment="1" applyProtection="1">
      <alignment horizontal="center" wrapText="1"/>
      <protection locked="0"/>
    </xf>
    <xf numFmtId="0" fontId="199" fillId="0" borderId="0" xfId="18" applyFont="1" applyFill="1" applyBorder="1" applyAlignment="1" applyProtection="1">
      <alignment horizontal="center" wrapText="1"/>
      <protection locked="0"/>
    </xf>
    <xf numFmtId="0" fontId="54" fillId="0" borderId="0" xfId="0" applyFont="1" applyAlignment="1">
      <alignment horizontal="left" vertical="center" wrapText="1"/>
    </xf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 applyProtection="1">
      <alignment horizontal="center"/>
      <protection locked="0"/>
    </xf>
    <xf numFmtId="0" fontId="145" fillId="0" borderId="0" xfId="0" applyFont="1" applyAlignment="1">
      <alignment horizontal="center" vertical="center" wrapText="1"/>
    </xf>
    <xf numFmtId="0" fontId="145" fillId="0" borderId="0" xfId="0" applyFont="1" applyAlignment="1">
      <alignment horizontal="center" vertical="center"/>
    </xf>
    <xf numFmtId="0" fontId="145" fillId="0" borderId="0" xfId="0" applyFont="1" applyAlignment="1">
      <alignment horizontal="left" wrapText="1"/>
    </xf>
    <xf numFmtId="0" fontId="145" fillId="0" borderId="0" xfId="0" applyFont="1" applyAlignment="1">
      <alignment horizontal="center"/>
    </xf>
    <xf numFmtId="0" fontId="145" fillId="11" borderId="19" xfId="0" applyFont="1" applyFill="1" applyBorder="1" applyAlignment="1">
      <alignment horizontal="center"/>
    </xf>
    <xf numFmtId="0" fontId="145" fillId="11" borderId="35" xfId="0" applyFont="1" applyFill="1" applyBorder="1" applyAlignment="1">
      <alignment horizontal="center"/>
    </xf>
    <xf numFmtId="0" fontId="145" fillId="11" borderId="14" xfId="0" applyFont="1" applyFill="1" applyBorder="1" applyAlignment="1">
      <alignment horizontal="center"/>
    </xf>
    <xf numFmtId="0" fontId="145" fillId="11" borderId="46" xfId="0" applyFont="1" applyFill="1" applyBorder="1" applyAlignment="1">
      <alignment horizontal="left"/>
    </xf>
    <xf numFmtId="0" fontId="145" fillId="11" borderId="27" xfId="0" applyFont="1" applyFill="1" applyBorder="1" applyAlignment="1">
      <alignment horizontal="left"/>
    </xf>
    <xf numFmtId="0" fontId="145" fillId="11" borderId="49" xfId="0" applyFont="1" applyFill="1" applyBorder="1" applyAlignment="1">
      <alignment horizontal="left"/>
    </xf>
    <xf numFmtId="0" fontId="14" fillId="11" borderId="5" xfId="0" applyFont="1" applyFill="1" applyBorder="1" applyAlignment="1">
      <alignment horizontal="center"/>
    </xf>
    <xf numFmtId="165" fontId="14" fillId="0" borderId="5" xfId="0" quotePrefix="1" applyNumberFormat="1" applyFont="1" applyBorder="1" applyAlignment="1" applyProtection="1">
      <alignment horizontal="center"/>
      <protection locked="0"/>
    </xf>
    <xf numFmtId="0" fontId="33" fillId="0" borderId="0" xfId="0" applyFont="1"/>
    <xf numFmtId="0" fontId="145" fillId="11" borderId="34" xfId="0" applyFont="1" applyFill="1" applyBorder="1" applyAlignment="1">
      <alignment horizontal="left" wrapText="1"/>
    </xf>
    <xf numFmtId="0" fontId="145" fillId="11" borderId="13" xfId="0" applyFont="1" applyFill="1" applyBorder="1" applyAlignment="1">
      <alignment horizontal="center"/>
    </xf>
    <xf numFmtId="0" fontId="145" fillId="11" borderId="34" xfId="0" applyFont="1" applyFill="1" applyBorder="1" applyAlignment="1">
      <alignment horizontal="center"/>
    </xf>
    <xf numFmtId="0" fontId="145" fillId="11" borderId="92" xfId="0" applyFont="1" applyFill="1" applyBorder="1" applyAlignment="1">
      <alignment horizontal="center"/>
    </xf>
    <xf numFmtId="0" fontId="145" fillId="11" borderId="22" xfId="0" applyFont="1" applyFill="1" applyBorder="1" applyAlignment="1">
      <alignment horizontal="center"/>
    </xf>
    <xf numFmtId="0" fontId="145" fillId="11" borderId="18" xfId="0" applyFont="1" applyFill="1" applyBorder="1" applyAlignment="1">
      <alignment horizont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11" xfId="0" applyFont="1" applyBorder="1" applyAlignment="1" applyProtection="1">
      <alignment horizontal="center" vertical="center"/>
      <protection locked="0"/>
    </xf>
    <xf numFmtId="0" fontId="14" fillId="0" borderId="12" xfId="0" applyFont="1" applyBorder="1" applyAlignment="1" applyProtection="1">
      <alignment horizontal="center" vertical="center"/>
      <protection locked="0"/>
    </xf>
    <xf numFmtId="0" fontId="145" fillId="11" borderId="31" xfId="0" applyFont="1" applyFill="1" applyBorder="1" applyAlignment="1">
      <alignment horizontal="center"/>
    </xf>
    <xf numFmtId="0" fontId="145" fillId="11" borderId="48" xfId="0" applyFont="1" applyFill="1" applyBorder="1" applyAlignment="1">
      <alignment horizontal="center"/>
    </xf>
    <xf numFmtId="0" fontId="145" fillId="11" borderId="34" xfId="0" applyFont="1" applyFill="1" applyBorder="1" applyAlignment="1">
      <alignment horizontal="center" wrapText="1"/>
    </xf>
    <xf numFmtId="0" fontId="145" fillId="11" borderId="42" xfId="0" applyFont="1" applyFill="1" applyBorder="1" applyAlignment="1">
      <alignment horizontal="center" wrapText="1"/>
    </xf>
    <xf numFmtId="0" fontId="33" fillId="11" borderId="34" xfId="0" applyFont="1" applyFill="1" applyBorder="1" applyAlignment="1">
      <alignment horizontal="center" vertical="center" wrapText="1"/>
    </xf>
    <xf numFmtId="0" fontId="33" fillId="11" borderId="92" xfId="0" applyFont="1" applyFill="1" applyBorder="1" applyAlignment="1">
      <alignment horizontal="center" vertical="center" wrapText="1"/>
    </xf>
    <xf numFmtId="0" fontId="7" fillId="11" borderId="42" xfId="0" applyFont="1" applyFill="1" applyBorder="1" applyAlignment="1">
      <alignment horizontal="center" wrapText="1"/>
    </xf>
    <xf numFmtId="0" fontId="7" fillId="11" borderId="43" xfId="0" applyFont="1" applyFill="1" applyBorder="1" applyAlignment="1">
      <alignment horizontal="center" wrapText="1"/>
    </xf>
    <xf numFmtId="0" fontId="1" fillId="11" borderId="34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wrapText="1"/>
    </xf>
    <xf numFmtId="44" fontId="7" fillId="11" borderId="42" xfId="17" applyFont="1" applyFill="1" applyBorder="1" applyAlignment="1">
      <alignment horizontal="center" wrapText="1"/>
    </xf>
    <xf numFmtId="0" fontId="7" fillId="11" borderId="34" xfId="0" applyFont="1" applyFill="1" applyBorder="1" applyAlignment="1">
      <alignment horizontal="center"/>
    </xf>
    <xf numFmtId="0" fontId="8" fillId="0" borderId="5" xfId="0" applyFont="1" applyBorder="1" applyAlignment="1" applyProtection="1">
      <alignment horizontal="center" vertical="center" textRotation="90"/>
      <protection locked="0"/>
    </xf>
    <xf numFmtId="0" fontId="33" fillId="11" borderId="5" xfId="0" applyFont="1" applyFill="1" applyBorder="1" applyAlignment="1">
      <alignment horizontal="center" vertical="center" textRotation="90"/>
    </xf>
    <xf numFmtId="0" fontId="33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wrapText="1"/>
    </xf>
    <xf numFmtId="43" fontId="33" fillId="0" borderId="0" xfId="16" applyFont="1" applyFill="1" applyBorder="1" applyAlignment="1" applyProtection="1">
      <alignment horizontal="center" wrapText="1"/>
    </xf>
    <xf numFmtId="0" fontId="33" fillId="0" borderId="0" xfId="0" applyFont="1" applyAlignment="1">
      <alignment horizontal="left" wrapText="1"/>
    </xf>
    <xf numFmtId="0" fontId="8" fillId="0" borderId="0" xfId="0" applyFont="1" applyAlignment="1">
      <alignment horizontal="center" vertical="center" wrapText="1"/>
    </xf>
    <xf numFmtId="0" fontId="33" fillId="0" borderId="0" xfId="0" applyFont="1" applyAlignment="1">
      <alignment horizontal="left" vertical="center" wrapText="1"/>
    </xf>
    <xf numFmtId="0" fontId="8" fillId="0" borderId="0" xfId="0" applyFont="1" applyAlignment="1" applyProtection="1">
      <alignment horizontal="center" textRotation="90" wrapText="1"/>
      <protection locked="0"/>
    </xf>
    <xf numFmtId="0" fontId="33" fillId="0" borderId="0" xfId="0" applyFont="1" applyAlignment="1">
      <alignment horizontal="center" vertical="center" textRotation="90" wrapText="1"/>
    </xf>
    <xf numFmtId="1" fontId="7" fillId="0" borderId="0" xfId="0" applyNumberFormat="1" applyFont="1" applyAlignment="1">
      <alignment horizontal="center" vertical="center" textRotation="90" wrapText="1"/>
    </xf>
    <xf numFmtId="0" fontId="33" fillId="11" borderId="34" xfId="0" applyFont="1" applyFill="1" applyBorder="1" applyAlignment="1">
      <alignment horizontal="center" vertical="center" textRotation="90"/>
    </xf>
    <xf numFmtId="10" fontId="191" fillId="11" borderId="19" xfId="0" applyNumberFormat="1" applyFont="1" applyFill="1" applyBorder="1" applyAlignment="1">
      <alignment horizontal="center" vertical="center" textRotation="90"/>
    </xf>
    <xf numFmtId="0" fontId="191" fillId="11" borderId="34" xfId="0" applyFont="1" applyFill="1" applyBorder="1" applyAlignment="1">
      <alignment horizontal="center" vertical="center" textRotation="90"/>
    </xf>
    <xf numFmtId="10" fontId="191" fillId="11" borderId="34" xfId="0" applyNumberFormat="1" applyFont="1" applyFill="1" applyBorder="1" applyAlignment="1">
      <alignment horizontal="center" vertical="center" textRotation="90"/>
    </xf>
    <xf numFmtId="0" fontId="33" fillId="11" borderId="18" xfId="0" applyFont="1" applyFill="1" applyBorder="1" applyAlignment="1">
      <alignment horizontal="center" vertical="center" textRotation="90"/>
    </xf>
    <xf numFmtId="0" fontId="33" fillId="11" borderId="22" xfId="0" applyFont="1" applyFill="1" applyBorder="1" applyAlignment="1">
      <alignment horizontal="center" vertical="center" textRotation="90"/>
    </xf>
    <xf numFmtId="0" fontId="191" fillId="11" borderId="5" xfId="0" applyFont="1" applyFill="1" applyBorder="1" applyAlignment="1">
      <alignment horizontal="center" vertical="center" textRotation="90"/>
    </xf>
    <xf numFmtId="10" fontId="191" fillId="11" borderId="8" xfId="0" applyNumberFormat="1" applyFont="1" applyFill="1" applyBorder="1" applyAlignment="1">
      <alignment horizontal="center" vertical="center" textRotation="90"/>
    </xf>
    <xf numFmtId="10" fontId="191" fillId="11" borderId="5" xfId="0" applyNumberFormat="1" applyFont="1" applyFill="1" applyBorder="1" applyAlignment="1">
      <alignment horizontal="center" vertical="center" textRotation="90"/>
    </xf>
    <xf numFmtId="0" fontId="191" fillId="11" borderId="26" xfId="0" applyFont="1" applyFill="1" applyBorder="1" applyAlignment="1">
      <alignment horizontal="center" vertical="center"/>
    </xf>
    <xf numFmtId="0" fontId="191" fillId="11" borderId="30" xfId="0" applyFont="1" applyFill="1" applyBorder="1" applyAlignment="1">
      <alignment horizontal="center" vertical="center"/>
    </xf>
    <xf numFmtId="0" fontId="191" fillId="11" borderId="34" xfId="0" applyFont="1" applyFill="1" applyBorder="1" applyAlignment="1">
      <alignment horizontal="center" vertical="center"/>
    </xf>
    <xf numFmtId="0" fontId="191" fillId="11" borderId="40" xfId="0" applyFont="1" applyFill="1" applyBorder="1" applyAlignment="1">
      <alignment horizontal="center" vertical="center"/>
    </xf>
    <xf numFmtId="0" fontId="145" fillId="11" borderId="5" xfId="0" applyFont="1" applyFill="1" applyBorder="1" applyAlignment="1">
      <alignment horizontal="center" vertical="center" textRotation="90" wrapText="1"/>
    </xf>
    <xf numFmtId="1" fontId="145" fillId="11" borderId="5" xfId="0" applyNumberFormat="1" applyFont="1" applyFill="1" applyBorder="1" applyAlignment="1">
      <alignment horizontal="center" vertical="center" textRotation="90" wrapText="1"/>
    </xf>
    <xf numFmtId="0" fontId="54" fillId="11" borderId="81" xfId="0" applyFont="1" applyFill="1" applyBorder="1" applyAlignment="1">
      <alignment horizontal="center" vertical="center" wrapText="1"/>
    </xf>
    <xf numFmtId="0" fontId="47" fillId="19" borderId="5" xfId="0" applyFont="1" applyFill="1" applyBorder="1" applyAlignment="1">
      <alignment horizontal="center" vertical="center" wrapText="1"/>
    </xf>
    <xf numFmtId="0" fontId="200" fillId="36" borderId="0" xfId="9" applyFont="1" applyFill="1"/>
    <xf numFmtId="0" fontId="37" fillId="2" borderId="0" xfId="9" applyFont="1" applyFill="1"/>
    <xf numFmtId="0" fontId="25" fillId="10" borderId="0" xfId="10" applyFont="1" applyFill="1"/>
    <xf numFmtId="1" fontId="14" fillId="0" borderId="5" xfId="0" applyNumberFormat="1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145" fillId="11" borderId="34" xfId="0" applyFont="1" applyFill="1" applyBorder="1" applyAlignment="1">
      <alignment horizontal="center" vertical="center"/>
    </xf>
    <xf numFmtId="0" fontId="33" fillId="11" borderId="34" xfId="0" applyFont="1" applyFill="1" applyBorder="1" applyAlignment="1">
      <alignment horizontal="center" vertical="center"/>
    </xf>
    <xf numFmtId="0" fontId="13" fillId="0" borderId="9" xfId="0" applyFont="1" applyBorder="1" applyAlignment="1" applyProtection="1">
      <alignment horizontal="center" vertical="center"/>
      <protection locked="0"/>
    </xf>
    <xf numFmtId="0" fontId="7" fillId="11" borderId="34" xfId="0" applyFont="1" applyFill="1" applyBorder="1" applyAlignment="1">
      <alignment horizontal="center" vertical="center"/>
    </xf>
    <xf numFmtId="0" fontId="14" fillId="0" borderId="5" xfId="0" applyFont="1" applyBorder="1" applyAlignment="1" applyProtection="1">
      <alignment horizontal="center" vertical="center" textRotation="90" wrapText="1"/>
      <protection locked="0"/>
    </xf>
    <xf numFmtId="0" fontId="47" fillId="19" borderId="5" xfId="0" applyFont="1" applyFill="1" applyBorder="1" applyAlignment="1">
      <alignment horizontal="center" vertical="center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10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 vertical="center" wrapText="1"/>
      <protection locked="0"/>
    </xf>
    <xf numFmtId="0" fontId="14" fillId="0" borderId="10" xfId="0" applyFont="1" applyBorder="1" applyAlignment="1" applyProtection="1">
      <alignment horizontal="center" vertical="center" wrapText="1"/>
      <protection locked="0"/>
    </xf>
    <xf numFmtId="0" fontId="47" fillId="16" borderId="55" xfId="0" applyFont="1" applyFill="1" applyBorder="1" applyAlignment="1" applyProtection="1">
      <alignment horizontal="left" vertical="center"/>
      <protection locked="0"/>
    </xf>
    <xf numFmtId="0" fontId="47" fillId="16" borderId="5" xfId="0" applyFont="1" applyFill="1" applyBorder="1" applyAlignment="1" applyProtection="1">
      <alignment horizontal="left" vertical="center"/>
      <protection locked="0"/>
    </xf>
    <xf numFmtId="0" fontId="75" fillId="13" borderId="0" xfId="0" applyFont="1" applyFill="1" applyProtection="1">
      <protection locked="0"/>
    </xf>
    <xf numFmtId="44" fontId="45" fillId="11" borderId="5" xfId="17" applyFont="1" applyFill="1" applyBorder="1" applyAlignment="1" applyProtection="1">
      <alignment horizontal="center" vertical="center" wrapText="1"/>
      <protection locked="0"/>
    </xf>
    <xf numFmtId="0" fontId="9" fillId="11" borderId="45" xfId="0" applyFont="1" applyFill="1" applyBorder="1" applyAlignment="1">
      <alignment horizontal="left" vertical="center" wrapText="1"/>
    </xf>
    <xf numFmtId="0" fontId="42" fillId="13" borderId="0" xfId="0" applyFont="1" applyFill="1"/>
    <xf numFmtId="0" fontId="17" fillId="13" borderId="0" xfId="0" applyFont="1" applyFill="1"/>
    <xf numFmtId="0" fontId="9" fillId="11" borderId="99" xfId="0" applyFont="1" applyFill="1" applyBorder="1" applyAlignment="1">
      <alignment horizontal="center" vertical="center" wrapText="1"/>
    </xf>
    <xf numFmtId="0" fontId="9" fillId="11" borderId="101" xfId="0" applyFont="1" applyFill="1" applyBorder="1" applyAlignment="1">
      <alignment horizontal="center" vertical="center" wrapText="1"/>
    </xf>
    <xf numFmtId="0" fontId="9" fillId="11" borderId="85" xfId="0" applyFont="1" applyFill="1" applyBorder="1" applyAlignment="1">
      <alignment horizontal="center" vertical="center" wrapText="1"/>
    </xf>
    <xf numFmtId="0" fontId="9" fillId="11" borderId="102" xfId="0" applyFont="1" applyFill="1" applyBorder="1" applyAlignment="1">
      <alignment horizontal="left" vertical="center" wrapText="1"/>
    </xf>
    <xf numFmtId="0" fontId="9" fillId="11" borderId="100" xfId="0" applyFont="1" applyFill="1" applyBorder="1" applyAlignment="1">
      <alignment horizontal="left" vertical="center" wrapText="1"/>
    </xf>
    <xf numFmtId="0" fontId="163" fillId="24" borderId="47" xfId="0" applyFont="1" applyFill="1" applyBorder="1" applyAlignment="1">
      <alignment horizontal="right"/>
    </xf>
    <xf numFmtId="0" fontId="204" fillId="24" borderId="5" xfId="0" applyFont="1" applyFill="1" applyBorder="1"/>
    <xf numFmtId="0" fontId="50" fillId="24" borderId="70" xfId="0" applyFont="1" applyFill="1" applyBorder="1" applyAlignment="1">
      <alignment horizontal="center"/>
    </xf>
    <xf numFmtId="0" fontId="205" fillId="11" borderId="53" xfId="0" applyFont="1" applyFill="1" applyBorder="1" applyAlignment="1">
      <alignment horizontal="center" vertical="center" wrapText="1"/>
    </xf>
    <xf numFmtId="0" fontId="9" fillId="0" borderId="99" xfId="0" applyFont="1" applyBorder="1" applyAlignment="1">
      <alignment horizontal="center" vertical="center" wrapText="1"/>
    </xf>
    <xf numFmtId="0" fontId="9" fillId="0" borderId="102" xfId="0" applyFont="1" applyBorder="1" applyAlignment="1">
      <alignment horizontal="left" vertical="center" wrapText="1"/>
    </xf>
    <xf numFmtId="0" fontId="54" fillId="0" borderId="101" xfId="0" applyFont="1" applyBorder="1" applyAlignment="1">
      <alignment horizontal="center" vertical="center" wrapText="1"/>
    </xf>
    <xf numFmtId="0" fontId="206" fillId="0" borderId="103" xfId="0" applyFont="1" applyBorder="1" applyAlignment="1">
      <alignment horizontal="center" vertical="center" wrapText="1"/>
    </xf>
    <xf numFmtId="0" fontId="206" fillId="0" borderId="5" xfId="0" applyFont="1" applyBorder="1" applyAlignment="1">
      <alignment horizontal="center"/>
    </xf>
    <xf numFmtId="0" fontId="54" fillId="0" borderId="85" xfId="0" applyFont="1" applyBorder="1" applyAlignment="1">
      <alignment horizontal="center" vertical="center" wrapText="1"/>
    </xf>
    <xf numFmtId="0" fontId="54" fillId="0" borderId="45" xfId="0" applyFont="1" applyBorder="1" applyAlignment="1">
      <alignment horizontal="left" vertical="center" wrapText="1"/>
    </xf>
    <xf numFmtId="0" fontId="206" fillId="0" borderId="56" xfId="0" applyFont="1" applyBorder="1" applyAlignment="1">
      <alignment horizontal="center" vertical="center" wrapText="1"/>
    </xf>
    <xf numFmtId="0" fontId="54" fillId="0" borderId="100" xfId="0" applyFont="1" applyBorder="1" applyAlignment="1">
      <alignment horizontal="left" vertical="center" wrapText="1"/>
    </xf>
    <xf numFmtId="0" fontId="206" fillId="0" borderId="56" xfId="0" applyFont="1" applyBorder="1" applyAlignment="1">
      <alignment horizontal="center" vertical="center"/>
    </xf>
    <xf numFmtId="0" fontId="206" fillId="0" borderId="56" xfId="0" applyFont="1" applyBorder="1" applyAlignment="1">
      <alignment horizontal="center"/>
    </xf>
    <xf numFmtId="0" fontId="54" fillId="0" borderId="5" xfId="0" applyFont="1" applyBorder="1" applyAlignment="1">
      <alignment horizontal="left" vertical="center" wrapText="1"/>
    </xf>
    <xf numFmtId="0" fontId="163" fillId="4" borderId="5" xfId="0" applyFont="1" applyFill="1" applyBorder="1" applyAlignment="1">
      <alignment horizontal="center" vertical="center"/>
    </xf>
    <xf numFmtId="0" fontId="163" fillId="24" borderId="28" xfId="0" applyFont="1" applyFill="1" applyBorder="1" applyAlignment="1">
      <alignment horizontal="center" vertical="center"/>
    </xf>
    <xf numFmtId="0" fontId="163" fillId="24" borderId="5" xfId="0" applyFont="1" applyFill="1" applyBorder="1" applyAlignment="1">
      <alignment horizontal="center" vertical="center"/>
    </xf>
    <xf numFmtId="14" fontId="9" fillId="11" borderId="56" xfId="0" applyNumberFormat="1" applyFont="1" applyFill="1" applyBorder="1" applyAlignment="1">
      <alignment horizontal="center" vertical="center" wrapText="1"/>
    </xf>
    <xf numFmtId="14" fontId="54" fillId="11" borderId="56" xfId="0" applyNumberFormat="1" applyFont="1" applyFill="1" applyBorder="1" applyAlignment="1">
      <alignment horizontal="center" vertical="center" wrapText="1"/>
    </xf>
    <xf numFmtId="0" fontId="145" fillId="0" borderId="0" xfId="0" applyFont="1" applyAlignment="1">
      <alignment horizontal="right" vertical="top"/>
    </xf>
    <xf numFmtId="0" fontId="66" fillId="0" borderId="0" xfId="0" applyFont="1" applyAlignment="1" applyProtection="1">
      <alignment horizontal="center" vertical="center" wrapText="1"/>
      <protection locked="0"/>
    </xf>
    <xf numFmtId="0" fontId="73" fillId="0" borderId="0" xfId="0" applyFont="1"/>
    <xf numFmtId="0" fontId="42" fillId="0" borderId="0" xfId="0" applyFont="1"/>
    <xf numFmtId="0" fontId="54" fillId="11" borderId="101" xfId="0" applyFont="1" applyFill="1" applyBorder="1" applyAlignment="1">
      <alignment horizontal="center" vertical="center" wrapText="1"/>
    </xf>
    <xf numFmtId="0" fontId="54" fillId="11" borderId="99" xfId="0" applyFont="1" applyFill="1" applyBorder="1" applyAlignment="1">
      <alignment horizontal="center" vertical="center" wrapText="1"/>
    </xf>
    <xf numFmtId="0" fontId="54" fillId="11" borderId="102" xfId="0" applyFont="1" applyFill="1" applyBorder="1" applyAlignment="1">
      <alignment horizontal="left" vertical="center" wrapText="1"/>
    </xf>
    <xf numFmtId="0" fontId="54" fillId="11" borderId="85" xfId="0" applyFont="1" applyFill="1" applyBorder="1" applyAlignment="1">
      <alignment horizontal="center" vertical="center" wrapText="1"/>
    </xf>
    <xf numFmtId="0" fontId="54" fillId="11" borderId="45" xfId="0" applyFont="1" applyFill="1" applyBorder="1" applyAlignment="1">
      <alignment horizontal="left" vertical="center" wrapText="1"/>
    </xf>
    <xf numFmtId="0" fontId="54" fillId="11" borderId="100" xfId="0" applyFont="1" applyFill="1" applyBorder="1" applyAlignment="1">
      <alignment horizontal="left" vertical="center" wrapText="1"/>
    </xf>
    <xf numFmtId="0" fontId="82" fillId="13" borderId="0" xfId="0" applyFont="1" applyFill="1" applyAlignment="1">
      <alignment horizontal="left" vertical="center"/>
    </xf>
    <xf numFmtId="0" fontId="202" fillId="0" borderId="103" xfId="0" applyFont="1" applyBorder="1" applyAlignment="1" applyProtection="1">
      <alignment horizontal="center" vertical="center" wrapText="1"/>
      <protection locked="0"/>
    </xf>
    <xf numFmtId="0" fontId="204" fillId="0" borderId="56" xfId="0" applyFont="1" applyBorder="1" applyAlignment="1" applyProtection="1">
      <alignment horizontal="center" vertical="center" wrapText="1"/>
      <protection locked="0"/>
    </xf>
    <xf numFmtId="0" fontId="204" fillId="0" borderId="56" xfId="0" applyFont="1" applyBorder="1" applyAlignment="1" applyProtection="1">
      <alignment horizontal="center" vertical="center"/>
      <protection locked="0"/>
    </xf>
    <xf numFmtId="0" fontId="202" fillId="0" borderId="56" xfId="0" applyFont="1" applyBorder="1" applyAlignment="1" applyProtection="1">
      <alignment horizontal="center" vertical="center" wrapText="1"/>
      <protection locked="0"/>
    </xf>
    <xf numFmtId="0" fontId="204" fillId="0" borderId="5" xfId="0" applyFont="1" applyBorder="1" applyProtection="1">
      <protection locked="0"/>
    </xf>
    <xf numFmtId="0" fontId="204" fillId="4" borderId="5" xfId="0" applyFont="1" applyFill="1" applyBorder="1" applyProtection="1">
      <protection locked="0"/>
    </xf>
    <xf numFmtId="0" fontId="204" fillId="0" borderId="56" xfId="0" applyFont="1" applyBorder="1" applyAlignment="1" applyProtection="1">
      <alignment horizontal="center"/>
      <protection locked="0"/>
    </xf>
    <xf numFmtId="0" fontId="204" fillId="0" borderId="5" xfId="0" applyFont="1" applyBorder="1" applyAlignment="1" applyProtection="1">
      <alignment horizontal="center"/>
      <protection locked="0"/>
    </xf>
    <xf numFmtId="0" fontId="54" fillId="11" borderId="56" xfId="0" applyFont="1" applyFill="1" applyBorder="1" applyAlignment="1" applyProtection="1">
      <alignment horizontal="center" vertical="center" wrapText="1"/>
      <protection locked="0"/>
    </xf>
    <xf numFmtId="0" fontId="75" fillId="0" borderId="0" xfId="0" applyFont="1" applyAlignment="1" applyProtection="1">
      <alignment vertical="center"/>
      <protection locked="0"/>
    </xf>
    <xf numFmtId="0" fontId="66" fillId="0" borderId="0" xfId="0" applyFont="1" applyAlignment="1" applyProtection="1">
      <alignment vertical="center"/>
      <protection locked="0"/>
    </xf>
    <xf numFmtId="165" fontId="66" fillId="2" borderId="0" xfId="0" applyNumberFormat="1" applyFont="1" applyFill="1" applyAlignment="1" applyProtection="1">
      <alignment vertical="center"/>
      <protection locked="0"/>
    </xf>
    <xf numFmtId="0" fontId="17" fillId="0" borderId="0" xfId="0" applyFont="1"/>
    <xf numFmtId="0" fontId="45" fillId="0" borderId="0" xfId="0" applyFont="1"/>
    <xf numFmtId="0" fontId="54" fillId="11" borderId="44" xfId="0" applyFont="1" applyFill="1" applyBorder="1" applyAlignment="1">
      <alignment horizontal="center" vertical="center" wrapText="1"/>
    </xf>
    <xf numFmtId="0" fontId="206" fillId="0" borderId="103" xfId="0" applyFont="1" applyBorder="1" applyAlignment="1" applyProtection="1">
      <alignment horizontal="center" vertical="center" wrapText="1"/>
      <protection locked="0"/>
    </xf>
    <xf numFmtId="0" fontId="206" fillId="0" borderId="5" xfId="0" applyFont="1" applyBorder="1" applyAlignment="1" applyProtection="1">
      <alignment horizontal="center"/>
      <protection locked="0"/>
    </xf>
    <xf numFmtId="0" fontId="206" fillId="0" borderId="5" xfId="0" applyFont="1" applyBorder="1" applyProtection="1">
      <protection locked="0"/>
    </xf>
    <xf numFmtId="0" fontId="206" fillId="0" borderId="56" xfId="0" applyFont="1" applyBorder="1" applyAlignment="1" applyProtection="1">
      <alignment horizontal="center" vertical="center" wrapText="1"/>
      <protection locked="0"/>
    </xf>
    <xf numFmtId="0" fontId="206" fillId="0" borderId="56" xfId="0" applyFont="1" applyBorder="1" applyAlignment="1" applyProtection="1">
      <alignment horizontal="center" vertical="center"/>
      <protection locked="0"/>
    </xf>
    <xf numFmtId="0" fontId="206" fillId="0" borderId="56" xfId="0" applyFont="1" applyBorder="1" applyAlignment="1" applyProtection="1">
      <alignment horizontal="center"/>
      <protection locked="0"/>
    </xf>
    <xf numFmtId="0" fontId="163" fillId="4" borderId="5" xfId="0" applyFont="1" applyFill="1" applyBorder="1" applyAlignment="1" applyProtection="1">
      <alignment horizontal="center" vertical="center"/>
      <protection locked="0"/>
    </xf>
    <xf numFmtId="0" fontId="163" fillId="24" borderId="70" xfId="0" applyFont="1" applyFill="1" applyBorder="1" applyAlignment="1">
      <alignment horizontal="center"/>
    </xf>
    <xf numFmtId="0" fontId="75" fillId="0" borderId="29" xfId="16" applyNumberFormat="1" applyFont="1" applyBorder="1" applyAlignment="1" applyProtection="1">
      <alignment vertical="center" wrapText="1"/>
      <protection locked="0"/>
    </xf>
    <xf numFmtId="14" fontId="75" fillId="0" borderId="29" xfId="16" applyNumberFormat="1" applyFont="1" applyBorder="1" applyAlignment="1" applyProtection="1">
      <alignment vertical="center" wrapText="1"/>
      <protection locked="0"/>
    </xf>
    <xf numFmtId="0" fontId="66" fillId="0" borderId="29" xfId="0" applyFont="1" applyBorder="1" applyAlignment="1" applyProtection="1">
      <alignment vertical="center" wrapText="1"/>
      <protection locked="0"/>
    </xf>
    <xf numFmtId="14" fontId="66" fillId="0" borderId="29" xfId="0" applyNumberFormat="1" applyFont="1" applyBorder="1" applyAlignment="1" applyProtection="1">
      <alignment vertical="center" wrapText="1"/>
      <protection locked="0"/>
    </xf>
    <xf numFmtId="0" fontId="77" fillId="0" borderId="0" xfId="0" applyFont="1" applyAlignment="1">
      <alignment wrapText="1"/>
    </xf>
    <xf numFmtId="0" fontId="66" fillId="0" borderId="0" xfId="0" applyFont="1" applyAlignment="1">
      <alignment wrapText="1"/>
    </xf>
    <xf numFmtId="0" fontId="145" fillId="0" borderId="0" xfId="0" applyFont="1" applyAlignment="1">
      <alignment horizontal="right" wrapText="1"/>
    </xf>
    <xf numFmtId="14" fontId="66" fillId="0" borderId="0" xfId="0" applyNumberFormat="1" applyFont="1" applyAlignment="1" applyProtection="1">
      <alignment horizontal="center" vertical="center" wrapText="1"/>
      <protection locked="0"/>
    </xf>
    <xf numFmtId="0" fontId="66" fillId="2" borderId="0" xfId="0" applyFont="1" applyFill="1" applyAlignment="1" applyProtection="1">
      <alignment horizontal="center" vertical="center" wrapText="1"/>
      <protection locked="0"/>
    </xf>
    <xf numFmtId="0" fontId="48" fillId="16" borderId="32" xfId="0" applyFont="1" applyFill="1" applyBorder="1" applyAlignment="1">
      <alignment horizontal="center"/>
    </xf>
    <xf numFmtId="0" fontId="48" fillId="16" borderId="15" xfId="0" applyFont="1" applyFill="1" applyBorder="1" applyAlignment="1">
      <alignment horizontal="center"/>
    </xf>
    <xf numFmtId="0" fontId="48" fillId="16" borderId="33" xfId="0" applyFont="1" applyFill="1" applyBorder="1" applyAlignment="1">
      <alignment horizontal="center"/>
    </xf>
    <xf numFmtId="0" fontId="75" fillId="17" borderId="8" xfId="0" applyFont="1" applyFill="1" applyBorder="1" applyAlignment="1">
      <alignment horizontal="left" wrapText="1"/>
    </xf>
    <xf numFmtId="0" fontId="75" fillId="17" borderId="9" xfId="0" applyFont="1" applyFill="1" applyBorder="1" applyAlignment="1">
      <alignment horizontal="left" wrapText="1"/>
    </xf>
    <xf numFmtId="0" fontId="51" fillId="11" borderId="56" xfId="0" applyFont="1" applyFill="1" applyBorder="1" applyAlignment="1">
      <alignment horizontal="center" vertical="center" wrapText="1"/>
    </xf>
    <xf numFmtId="0" fontId="50" fillId="24" borderId="5" xfId="0" applyFont="1" applyFill="1" applyBorder="1" applyAlignment="1">
      <alignment horizontal="center"/>
    </xf>
    <xf numFmtId="0" fontId="163" fillId="24" borderId="5" xfId="0" applyFont="1" applyFill="1" applyBorder="1" applyAlignment="1">
      <alignment horizontal="right"/>
    </xf>
    <xf numFmtId="0" fontId="50" fillId="24" borderId="5" xfId="0" applyFont="1" applyFill="1" applyBorder="1" applyAlignment="1">
      <alignment horizontal="center" vertical="center"/>
    </xf>
    <xf numFmtId="0" fontId="16" fillId="24" borderId="5" xfId="0" applyFont="1" applyFill="1" applyBorder="1" applyAlignment="1">
      <alignment horizontal="center" vertical="center" wrapText="1"/>
    </xf>
    <xf numFmtId="165" fontId="86" fillId="24" borderId="5" xfId="0" applyNumberFormat="1" applyFont="1" applyFill="1" applyBorder="1" applyAlignment="1">
      <alignment horizontal="center" vertical="center" wrapText="1"/>
    </xf>
    <xf numFmtId="165" fontId="91" fillId="24" borderId="5" xfId="0" applyNumberFormat="1" applyFont="1" applyFill="1" applyBorder="1" applyAlignment="1">
      <alignment horizontal="center" vertical="center" wrapText="1"/>
    </xf>
    <xf numFmtId="0" fontId="102" fillId="13" borderId="5" xfId="0" applyFont="1" applyFill="1" applyBorder="1" applyAlignment="1">
      <alignment horizontal="center" vertical="center"/>
    </xf>
    <xf numFmtId="0" fontId="190" fillId="10" borderId="5" xfId="0" applyFont="1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103" fillId="2" borderId="5" xfId="0" applyFont="1" applyFill="1" applyBorder="1" applyAlignment="1">
      <alignment horizontal="center" vertical="center" wrapText="1"/>
    </xf>
    <xf numFmtId="0" fontId="78" fillId="10" borderId="5" xfId="0" applyFont="1" applyFill="1" applyBorder="1" applyAlignment="1">
      <alignment horizontal="center" vertical="center" wrapText="1"/>
    </xf>
    <xf numFmtId="0" fontId="209" fillId="5" borderId="22" xfId="0" applyFont="1" applyFill="1" applyBorder="1" applyAlignment="1">
      <alignment horizontal="left" vertical="center"/>
    </xf>
    <xf numFmtId="0" fontId="48" fillId="15" borderId="5" xfId="0" applyFont="1" applyFill="1" applyBorder="1" applyAlignment="1">
      <alignment horizontal="left" vertical="center" wrapText="1"/>
    </xf>
    <xf numFmtId="0" fontId="210" fillId="36" borderId="0" xfId="9" applyFont="1" applyFill="1"/>
    <xf numFmtId="0" fontId="37" fillId="36" borderId="0" xfId="9" applyFont="1" applyFill="1"/>
    <xf numFmtId="0" fontId="170" fillId="11" borderId="5" xfId="0" applyFont="1" applyFill="1" applyBorder="1" applyAlignment="1">
      <alignment horizontal="left" vertical="center" wrapText="1"/>
    </xf>
    <xf numFmtId="0" fontId="207" fillId="0" borderId="0" xfId="0" applyFont="1"/>
    <xf numFmtId="166" fontId="12" fillId="0" borderId="0" xfId="0" applyNumberFormat="1" applyFont="1" applyAlignment="1">
      <alignment horizontal="left"/>
    </xf>
    <xf numFmtId="0" fontId="42" fillId="2" borderId="24" xfId="0" applyFont="1" applyFill="1" applyBorder="1" applyAlignment="1">
      <alignment horizontal="center" vertical="center" wrapText="1"/>
    </xf>
    <xf numFmtId="0" fontId="157" fillId="28" borderId="5" xfId="0" applyFont="1" applyFill="1" applyBorder="1" applyAlignment="1">
      <alignment horizontal="center" vertical="center" wrapText="1"/>
    </xf>
    <xf numFmtId="0" fontId="51" fillId="11" borderId="102" xfId="0" applyFont="1" applyFill="1" applyBorder="1" applyAlignment="1">
      <alignment horizontal="left" vertical="center" wrapText="1"/>
    </xf>
    <xf numFmtId="0" fontId="51" fillId="11" borderId="45" xfId="0" applyFont="1" applyFill="1" applyBorder="1" applyAlignment="1">
      <alignment horizontal="left" vertical="center" wrapText="1"/>
    </xf>
    <xf numFmtId="0" fontId="51" fillId="11" borderId="100" xfId="0" applyFont="1" applyFill="1" applyBorder="1" applyAlignment="1">
      <alignment horizontal="left" vertical="center" wrapText="1"/>
    </xf>
    <xf numFmtId="0" fontId="79" fillId="15" borderId="22" xfId="0" applyFont="1" applyFill="1" applyBorder="1" applyAlignment="1">
      <alignment horizontal="center" wrapText="1"/>
    </xf>
    <xf numFmtId="0" fontId="7" fillId="8" borderId="22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 vertical="center" wrapText="1"/>
    </xf>
    <xf numFmtId="0" fontId="33" fillId="8" borderId="22" xfId="0" applyFont="1" applyFill="1" applyBorder="1" applyAlignment="1">
      <alignment horizontal="center" vertical="center" wrapText="1"/>
    </xf>
    <xf numFmtId="0" fontId="42" fillId="2" borderId="22" xfId="0" applyFont="1" applyFill="1" applyBorder="1" applyAlignment="1">
      <alignment horizontal="center" vertical="center"/>
    </xf>
    <xf numFmtId="0" fontId="73" fillId="9" borderId="0" xfId="0" applyFont="1" applyFill="1" applyAlignment="1">
      <alignment horizontal="center" vertical="top"/>
    </xf>
    <xf numFmtId="0" fontId="90" fillId="6" borderId="13" xfId="0" applyFont="1" applyFill="1" applyBorder="1" applyAlignment="1">
      <alignment horizontal="center" vertical="center" wrapText="1"/>
    </xf>
    <xf numFmtId="0" fontId="90" fillId="6" borderId="6" xfId="0" applyFont="1" applyFill="1" applyBorder="1" applyAlignment="1">
      <alignment horizontal="center" vertical="center" wrapText="1"/>
    </xf>
    <xf numFmtId="0" fontId="90" fillId="6" borderId="69" xfId="0" applyFont="1" applyFill="1" applyBorder="1" applyAlignment="1">
      <alignment horizontal="center" vertical="center" wrapText="1"/>
    </xf>
    <xf numFmtId="0" fontId="181" fillId="17" borderId="34" xfId="0" applyFont="1" applyFill="1" applyBorder="1" applyAlignment="1">
      <alignment horizontal="center" vertical="center" wrapText="1"/>
    </xf>
    <xf numFmtId="0" fontId="181" fillId="17" borderId="42" xfId="0" applyFont="1" applyFill="1" applyBorder="1" applyAlignment="1">
      <alignment horizontal="center" vertical="center" wrapText="1"/>
    </xf>
    <xf numFmtId="0" fontId="181" fillId="17" borderId="43" xfId="0" applyFont="1" applyFill="1" applyBorder="1" applyAlignment="1">
      <alignment horizontal="center" vertical="center" wrapText="1"/>
    </xf>
    <xf numFmtId="0" fontId="87" fillId="9" borderId="0" xfId="0" applyFont="1" applyFill="1" applyAlignment="1">
      <alignment vertical="center"/>
    </xf>
    <xf numFmtId="0" fontId="213" fillId="17" borderId="5" xfId="0" applyFont="1" applyFill="1" applyBorder="1" applyAlignment="1">
      <alignment horizontal="center" vertical="center" wrapText="1"/>
    </xf>
    <xf numFmtId="0" fontId="202" fillId="0" borderId="104" xfId="0" applyFont="1" applyBorder="1" applyAlignment="1" applyProtection="1">
      <alignment horizontal="center" vertical="center" wrapText="1"/>
      <protection locked="0"/>
    </xf>
    <xf numFmtId="0" fontId="16" fillId="11" borderId="22" xfId="0" applyFont="1" applyFill="1" applyBorder="1" applyAlignment="1">
      <alignment horizontal="center" vertical="center" wrapText="1"/>
    </xf>
    <xf numFmtId="0" fontId="82" fillId="22" borderId="5" xfId="0" applyFont="1" applyFill="1" applyBorder="1" applyAlignment="1">
      <alignment horizontal="center" vertical="center"/>
    </xf>
    <xf numFmtId="0" fontId="9" fillId="11" borderId="105" xfId="0" applyFont="1" applyFill="1" applyBorder="1" applyAlignment="1">
      <alignment horizontal="center" vertical="center" wrapText="1"/>
    </xf>
    <xf numFmtId="0" fontId="202" fillId="0" borderId="106" xfId="0" applyFont="1" applyBorder="1" applyAlignment="1" applyProtection="1">
      <alignment horizontal="center" vertical="center" wrapText="1"/>
      <protection locked="0"/>
    </xf>
    <xf numFmtId="0" fontId="202" fillId="0" borderId="106" xfId="0" applyFont="1" applyBorder="1" applyAlignment="1" applyProtection="1">
      <alignment horizontal="center" vertical="center"/>
      <protection locked="0"/>
    </xf>
    <xf numFmtId="0" fontId="202" fillId="0" borderId="106" xfId="0" applyFont="1" applyBorder="1" applyAlignment="1" applyProtection="1">
      <alignment horizontal="center"/>
      <protection locked="0"/>
    </xf>
    <xf numFmtId="0" fontId="50" fillId="24" borderId="28" xfId="0" applyFont="1" applyFill="1" applyBorder="1" applyAlignment="1">
      <alignment horizontal="center"/>
    </xf>
    <xf numFmtId="0" fontId="51" fillId="11" borderId="99" xfId="0" applyFont="1" applyFill="1" applyBorder="1" applyAlignment="1">
      <alignment horizontal="left" vertical="center" wrapText="1"/>
    </xf>
    <xf numFmtId="0" fontId="214" fillId="0" borderId="104" xfId="0" applyFont="1" applyBorder="1" applyAlignment="1" applyProtection="1">
      <alignment horizontal="center" vertical="center" wrapText="1"/>
      <protection locked="0"/>
    </xf>
    <xf numFmtId="0" fontId="214" fillId="0" borderId="5" xfId="0" applyFont="1" applyBorder="1" applyProtection="1">
      <protection locked="0"/>
    </xf>
    <xf numFmtId="0" fontId="214" fillId="0" borderId="106" xfId="0" applyFont="1" applyBorder="1" applyAlignment="1" applyProtection="1">
      <alignment horizontal="center" vertical="center" wrapText="1"/>
      <protection locked="0"/>
    </xf>
    <xf numFmtId="0" fontId="214" fillId="0" borderId="106" xfId="0" applyFont="1" applyBorder="1" applyAlignment="1" applyProtection="1">
      <alignment horizontal="center" vertical="center"/>
      <protection locked="0"/>
    </xf>
    <xf numFmtId="0" fontId="214" fillId="0" borderId="106" xfId="0" applyFont="1" applyBorder="1" applyAlignment="1" applyProtection="1">
      <alignment horizontal="center"/>
      <protection locked="0"/>
    </xf>
    <xf numFmtId="0" fontId="173" fillId="2" borderId="5" xfId="0" applyFont="1" applyFill="1" applyBorder="1" applyAlignment="1">
      <alignment horizontal="center" vertical="center"/>
    </xf>
    <xf numFmtId="0" fontId="9" fillId="11" borderId="99" xfId="0" applyFont="1" applyFill="1" applyBorder="1" applyAlignment="1">
      <alignment horizontal="left" vertical="center" wrapText="1"/>
    </xf>
    <xf numFmtId="0" fontId="163" fillId="24" borderId="47" xfId="0" applyFont="1" applyFill="1" applyBorder="1" applyAlignment="1">
      <alignment horizontal="center" vertical="center" wrapText="1"/>
    </xf>
    <xf numFmtId="0" fontId="163" fillId="24" borderId="5" xfId="0" applyFont="1" applyFill="1" applyBorder="1" applyAlignment="1">
      <alignment horizontal="center" vertical="center" wrapText="1"/>
    </xf>
    <xf numFmtId="0" fontId="198" fillId="4" borderId="0" xfId="0" applyFont="1" applyFill="1" applyAlignment="1">
      <alignment vertical="center"/>
    </xf>
    <xf numFmtId="0" fontId="12" fillId="0" borderId="0" xfId="0" applyFont="1" applyAlignment="1">
      <alignment horizontal="right"/>
    </xf>
    <xf numFmtId="0" fontId="67" fillId="0" borderId="0" xfId="0" applyFont="1" applyAlignment="1">
      <alignment horizontal="right"/>
    </xf>
    <xf numFmtId="0" fontId="58" fillId="0" borderId="5" xfId="0" applyFont="1" applyBorder="1" applyAlignment="1" applyProtection="1">
      <alignment horizontal="center" vertical="center" wrapText="1"/>
      <protection locked="0"/>
    </xf>
    <xf numFmtId="0" fontId="56" fillId="17" borderId="8" xfId="0" applyFont="1" applyFill="1" applyBorder="1" applyAlignment="1">
      <alignment horizontal="left" wrapText="1"/>
    </xf>
    <xf numFmtId="0" fontId="56" fillId="17" borderId="9" xfId="0" applyFont="1" applyFill="1" applyBorder="1" applyAlignment="1">
      <alignment horizontal="left" wrapText="1"/>
    </xf>
    <xf numFmtId="0" fontId="58" fillId="0" borderId="103" xfId="0" applyFont="1" applyBorder="1" applyAlignment="1" applyProtection="1">
      <alignment horizontal="center" vertical="center" wrapText="1"/>
      <protection locked="0"/>
    </xf>
    <xf numFmtId="0" fontId="58" fillId="0" borderId="56" xfId="0" applyFont="1" applyBorder="1" applyAlignment="1" applyProtection="1">
      <alignment horizontal="center" vertical="center" wrapText="1"/>
      <protection locked="0"/>
    </xf>
    <xf numFmtId="0" fontId="58" fillId="0" borderId="103" xfId="0" applyFont="1" applyBorder="1" applyAlignment="1">
      <alignment horizontal="center" vertical="center" wrapText="1"/>
    </xf>
    <xf numFmtId="0" fontId="58" fillId="0" borderId="50" xfId="0" applyFont="1" applyBorder="1" applyAlignment="1">
      <alignment horizontal="center" vertical="center" wrapText="1"/>
    </xf>
    <xf numFmtId="0" fontId="58" fillId="0" borderId="5" xfId="0" applyFont="1" applyBorder="1" applyAlignment="1">
      <alignment horizontal="center" vertical="center"/>
    </xf>
    <xf numFmtId="0" fontId="17" fillId="11" borderId="30" xfId="0" applyFont="1" applyFill="1" applyBorder="1" applyAlignment="1">
      <alignment horizontal="center" vertical="center" wrapText="1"/>
    </xf>
    <xf numFmtId="0" fontId="216" fillId="0" borderId="0" xfId="0" applyFont="1" applyAlignment="1">
      <alignment horizontal="left" vertical="top" wrapText="1"/>
    </xf>
    <xf numFmtId="0" fontId="58" fillId="0" borderId="56" xfId="0" applyFont="1" applyBorder="1" applyAlignment="1" applyProtection="1">
      <alignment horizontal="center" vertical="center"/>
      <protection locked="0"/>
    </xf>
    <xf numFmtId="0" fontId="54" fillId="24" borderId="70" xfId="0" applyFont="1" applyFill="1" applyBorder="1" applyAlignment="1">
      <alignment horizontal="center"/>
    </xf>
    <xf numFmtId="0" fontId="163" fillId="24" borderId="28" xfId="0" applyFont="1" applyFill="1" applyBorder="1" applyAlignment="1">
      <alignment horizontal="center"/>
    </xf>
    <xf numFmtId="0" fontId="58" fillId="0" borderId="56" xfId="0" applyFont="1" applyBorder="1" applyAlignment="1" applyProtection="1">
      <alignment horizontal="center"/>
      <protection locked="0"/>
    </xf>
    <xf numFmtId="0" fontId="54" fillId="11" borderId="105" xfId="0" applyFont="1" applyFill="1" applyBorder="1" applyAlignment="1">
      <alignment horizontal="center" vertical="center" wrapText="1"/>
    </xf>
    <xf numFmtId="0" fontId="54" fillId="11" borderId="99" xfId="0" applyFont="1" applyFill="1" applyBorder="1" applyAlignment="1">
      <alignment horizontal="left" vertical="center" wrapText="1"/>
    </xf>
    <xf numFmtId="0" fontId="217" fillId="0" borderId="0" xfId="0" applyFont="1"/>
    <xf numFmtId="0" fontId="58" fillId="0" borderId="104" xfId="0" applyFont="1" applyBorder="1" applyAlignment="1" applyProtection="1">
      <alignment horizontal="center" vertical="center" wrapText="1"/>
      <protection locked="0"/>
    </xf>
    <xf numFmtId="0" fontId="58" fillId="0" borderId="5" xfId="0" applyFont="1" applyBorder="1" applyProtection="1">
      <protection locked="0"/>
    </xf>
    <xf numFmtId="0" fontId="58" fillId="0" borderId="106" xfId="0" applyFont="1" applyBorder="1" applyAlignment="1" applyProtection="1">
      <alignment horizontal="center" vertical="center" wrapText="1"/>
      <protection locked="0"/>
    </xf>
    <xf numFmtId="0" fontId="58" fillId="0" borderId="106" xfId="0" applyFont="1" applyBorder="1" applyAlignment="1" applyProtection="1">
      <alignment horizontal="center" vertical="center"/>
      <protection locked="0"/>
    </xf>
    <xf numFmtId="0" fontId="58" fillId="0" borderId="106" xfId="0" applyFont="1" applyBorder="1" applyAlignment="1" applyProtection="1">
      <alignment horizontal="center"/>
      <protection locked="0"/>
    </xf>
    <xf numFmtId="0" fontId="54" fillId="24" borderId="28" xfId="0" applyFont="1" applyFill="1" applyBorder="1" applyAlignment="1">
      <alignment horizontal="center"/>
    </xf>
    <xf numFmtId="0" fontId="58" fillId="24" borderId="5" xfId="0" applyFont="1" applyFill="1" applyBorder="1"/>
    <xf numFmtId="0" fontId="218" fillId="0" borderId="103" xfId="0" applyFont="1" applyBorder="1" applyAlignment="1">
      <alignment horizontal="center" vertical="center" wrapText="1"/>
    </xf>
    <xf numFmtId="0" fontId="218" fillId="0" borderId="56" xfId="0" applyFont="1" applyBorder="1" applyAlignment="1">
      <alignment horizontal="center" vertical="center" wrapText="1"/>
    </xf>
    <xf numFmtId="0" fontId="218" fillId="0" borderId="56" xfId="0" applyFont="1" applyBorder="1" applyAlignment="1">
      <alignment horizontal="center" vertical="center"/>
    </xf>
    <xf numFmtId="0" fontId="218" fillId="0" borderId="56" xfId="0" applyFont="1" applyBorder="1" applyAlignment="1">
      <alignment horizontal="center"/>
    </xf>
    <xf numFmtId="0" fontId="218" fillId="0" borderId="45" xfId="0" applyFont="1" applyBorder="1" applyAlignment="1">
      <alignment horizontal="center"/>
    </xf>
    <xf numFmtId="0" fontId="219" fillId="36" borderId="0" xfId="9" applyFont="1" applyFill="1"/>
    <xf numFmtId="0" fontId="37" fillId="25" borderId="0" xfId="9" applyFont="1" applyFill="1"/>
    <xf numFmtId="22" fontId="220" fillId="0" borderId="0" xfId="1" applyFont="1"/>
    <xf numFmtId="14" fontId="56" fillId="0" borderId="29" xfId="0" applyNumberFormat="1" applyFont="1" applyBorder="1" applyAlignment="1" applyProtection="1">
      <alignment horizontal="center" vertical="center" wrapText="1"/>
      <protection locked="0"/>
    </xf>
    <xf numFmtId="14" fontId="17" fillId="24" borderId="5" xfId="0" applyNumberFormat="1" applyFont="1" applyFill="1" applyBorder="1" applyAlignment="1">
      <alignment horizontal="center" vertical="center" wrapText="1"/>
    </xf>
    <xf numFmtId="168" fontId="66" fillId="24" borderId="18" xfId="0" applyNumberFormat="1" applyFont="1" applyFill="1" applyBorder="1" applyAlignment="1">
      <alignment horizontal="center" vertical="center" wrapText="1"/>
    </xf>
    <xf numFmtId="14" fontId="17" fillId="17" borderId="5" xfId="0" applyNumberFormat="1" applyFont="1" applyFill="1" applyBorder="1" applyAlignment="1">
      <alignment horizontal="center" vertical="center" wrapText="1"/>
    </xf>
    <xf numFmtId="14" fontId="45" fillId="17" borderId="5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86" fillId="13" borderId="0" xfId="0" applyFont="1" applyFill="1"/>
    <xf numFmtId="14" fontId="45" fillId="24" borderId="5" xfId="0" applyNumberFormat="1" applyFont="1" applyFill="1" applyBorder="1" applyAlignment="1">
      <alignment horizontal="left" vertical="center" wrapText="1" indent="2"/>
    </xf>
    <xf numFmtId="0" fontId="207" fillId="4" borderId="0" xfId="0" applyFont="1" applyFill="1"/>
    <xf numFmtId="0" fontId="218" fillId="4" borderId="0" xfId="0" applyFont="1" applyFill="1"/>
    <xf numFmtId="0" fontId="222" fillId="4" borderId="0" xfId="0" applyFont="1" applyFill="1" applyAlignment="1">
      <alignment horizontal="left" vertical="center" indent="5"/>
    </xf>
    <xf numFmtId="0" fontId="221" fillId="4" borderId="0" xfId="0" applyFont="1" applyFill="1" applyAlignment="1">
      <alignment horizontal="left" vertical="center" indent="5"/>
    </xf>
    <xf numFmtId="169" fontId="48" fillId="21" borderId="54" xfId="0" applyNumberFormat="1" applyFont="1" applyFill="1" applyBorder="1" applyAlignment="1">
      <alignment horizontal="center" vertical="center" wrapText="1"/>
    </xf>
    <xf numFmtId="0" fontId="0" fillId="7" borderId="0" xfId="0" applyFill="1"/>
    <xf numFmtId="0" fontId="91" fillId="13" borderId="0" xfId="0" applyFont="1" applyFill="1" applyAlignment="1">
      <alignment horizontal="left" vertical="center"/>
    </xf>
    <xf numFmtId="0" fontId="91" fillId="0" borderId="0" xfId="0" applyFont="1" applyAlignment="1">
      <alignment horizontal="left" vertical="center"/>
    </xf>
    <xf numFmtId="0" fontId="224" fillId="4" borderId="0" xfId="0" applyFont="1" applyFill="1" applyAlignment="1">
      <alignment horizontal="left" vertical="center" indent="5"/>
    </xf>
    <xf numFmtId="44" fontId="123" fillId="37" borderId="5" xfId="17" applyFont="1" applyFill="1" applyBorder="1" applyAlignment="1">
      <alignment horizontal="center" vertical="center"/>
    </xf>
    <xf numFmtId="44" fontId="123" fillId="37" borderId="24" xfId="17" applyFont="1" applyFill="1" applyBorder="1" applyAlignment="1">
      <alignment horizontal="center" vertical="center"/>
    </xf>
    <xf numFmtId="14" fontId="7" fillId="24" borderId="5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" fontId="8" fillId="0" borderId="0" xfId="0" applyNumberFormat="1" applyFont="1"/>
    <xf numFmtId="14" fontId="8" fillId="0" borderId="0" xfId="0" applyNumberFormat="1" applyFont="1"/>
    <xf numFmtId="0" fontId="8" fillId="8" borderId="4" xfId="0" applyFont="1" applyFill="1" applyBorder="1" applyAlignment="1">
      <alignment horizontal="center"/>
    </xf>
    <xf numFmtId="0" fontId="8" fillId="0" borderId="4" xfId="0" applyFont="1" applyBorder="1"/>
    <xf numFmtId="14" fontId="8" fillId="0" borderId="2" xfId="0" applyNumberFormat="1" applyFont="1" applyBorder="1"/>
    <xf numFmtId="170" fontId="8" fillId="8" borderId="2" xfId="0" applyNumberFormat="1" applyFont="1" applyFill="1" applyBorder="1"/>
    <xf numFmtId="171" fontId="8" fillId="8" borderId="2" xfId="0" applyNumberFormat="1" applyFont="1" applyFill="1" applyBorder="1"/>
    <xf numFmtId="172" fontId="8" fillId="8" borderId="2" xfId="0" applyNumberFormat="1" applyFont="1" applyFill="1" applyBorder="1"/>
    <xf numFmtId="2" fontId="8" fillId="0" borderId="4" xfId="0" applyNumberFormat="1" applyFont="1" applyBorder="1"/>
    <xf numFmtId="14" fontId="8" fillId="0" borderId="4" xfId="0" applyNumberFormat="1" applyFont="1" applyBorder="1"/>
    <xf numFmtId="170" fontId="8" fillId="8" borderId="0" xfId="0" applyNumberFormat="1" applyFont="1" applyFill="1"/>
    <xf numFmtId="171" fontId="8" fillId="8" borderId="0" xfId="0" applyNumberFormat="1" applyFont="1" applyFill="1"/>
    <xf numFmtId="172" fontId="8" fillId="8" borderId="0" xfId="0" applyNumberFormat="1" applyFont="1" applyFill="1"/>
    <xf numFmtId="0" fontId="8" fillId="8" borderId="2" xfId="0" applyFont="1" applyFill="1" applyBorder="1" applyAlignment="1">
      <alignment horizontal="center"/>
    </xf>
    <xf numFmtId="0" fontId="8" fillId="0" borderId="2" xfId="0" applyFont="1" applyBorder="1"/>
    <xf numFmtId="0" fontId="7" fillId="24" borderId="5" xfId="0" applyFont="1" applyFill="1" applyBorder="1" applyAlignment="1">
      <alignment horizontal="center" vertical="center" wrapText="1"/>
    </xf>
    <xf numFmtId="44" fontId="145" fillId="2" borderId="1" xfId="17" applyFont="1" applyFill="1" applyBorder="1" applyAlignment="1">
      <alignment horizontal="center"/>
    </xf>
    <xf numFmtId="44" fontId="145" fillId="2" borderId="30" xfId="17" applyFont="1" applyFill="1" applyBorder="1" applyAlignment="1">
      <alignment horizontal="center"/>
    </xf>
    <xf numFmtId="44" fontId="123" fillId="37" borderId="30" xfId="17" applyFont="1" applyFill="1" applyBorder="1" applyAlignment="1">
      <alignment horizontal="center" vertical="center"/>
    </xf>
    <xf numFmtId="0" fontId="8" fillId="6" borderId="5" xfId="0" applyFont="1" applyFill="1" applyBorder="1"/>
    <xf numFmtId="0" fontId="49" fillId="6" borderId="5" xfId="0" applyFont="1" applyFill="1" applyBorder="1" applyAlignment="1">
      <alignment horizontal="center"/>
    </xf>
    <xf numFmtId="1" fontId="8" fillId="0" borderId="4" xfId="0" applyNumberFormat="1" applyFont="1" applyBorder="1" applyAlignment="1">
      <alignment horizontal="center"/>
    </xf>
    <xf numFmtId="1" fontId="8" fillId="0" borderId="0" xfId="0" applyNumberFormat="1" applyFont="1" applyAlignment="1">
      <alignment horizontal="center"/>
    </xf>
    <xf numFmtId="172" fontId="8" fillId="0" borderId="4" xfId="0" applyNumberFormat="1" applyFont="1" applyBorder="1" applyAlignment="1">
      <alignment horizontal="center"/>
    </xf>
    <xf numFmtId="165" fontId="8" fillId="0" borderId="4" xfId="0" applyNumberFormat="1" applyFont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0" fontId="123" fillId="37" borderId="5" xfId="17" applyNumberFormat="1" applyFont="1" applyFill="1" applyBorder="1" applyAlignment="1">
      <alignment horizontal="center" vertical="center"/>
    </xf>
    <xf numFmtId="0" fontId="123" fillId="37" borderId="30" xfId="17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0" fillId="0" borderId="20" xfId="0" applyFont="1" applyBorder="1" applyAlignment="1" applyProtection="1">
      <alignment horizontal="center" vertical="center" wrapText="1"/>
      <protection locked="0"/>
    </xf>
    <xf numFmtId="0" fontId="10" fillId="0" borderId="4" xfId="0" applyFont="1" applyBorder="1" applyAlignment="1" applyProtection="1">
      <alignment horizontal="center" vertical="center" wrapText="1"/>
      <protection locked="0"/>
    </xf>
    <xf numFmtId="0" fontId="10" fillId="0" borderId="11" xfId="0" applyFont="1" applyBorder="1" applyAlignment="1" applyProtection="1">
      <alignment horizontal="center" vertical="center" wrapText="1"/>
      <protection locked="0"/>
    </xf>
    <xf numFmtId="0" fontId="10" fillId="0" borderId="17" xfId="0" applyFont="1" applyBorder="1" applyAlignment="1" applyProtection="1">
      <alignment horizontal="center" vertical="center" wrapText="1"/>
      <protection locked="0"/>
    </xf>
    <xf numFmtId="0" fontId="10" fillId="0" borderId="36" xfId="0" applyFont="1" applyBorder="1" applyAlignment="1" applyProtection="1">
      <alignment horizontal="center" vertical="center" wrapText="1"/>
      <protection locked="0"/>
    </xf>
    <xf numFmtId="0" fontId="10" fillId="0" borderId="12" xfId="0" applyFont="1" applyBorder="1" applyAlignment="1" applyProtection="1">
      <alignment horizontal="center" vertical="center" wrapText="1"/>
      <protection locked="0"/>
    </xf>
    <xf numFmtId="0" fontId="60" fillId="6" borderId="8" xfId="0" applyFont="1" applyFill="1" applyBorder="1" applyAlignment="1">
      <alignment horizontal="center" vertical="center" wrapText="1"/>
    </xf>
    <xf numFmtId="0" fontId="60" fillId="6" borderId="5" xfId="0" applyFont="1" applyFill="1" applyBorder="1" applyAlignment="1">
      <alignment horizontal="center" vertical="center" wrapText="1"/>
    </xf>
    <xf numFmtId="3" fontId="56" fillId="0" borderId="29" xfId="0" applyNumberFormat="1" applyFont="1" applyBorder="1" applyAlignment="1" applyProtection="1">
      <alignment horizontal="center" vertical="center" wrapText="1"/>
      <protection locked="0"/>
    </xf>
    <xf numFmtId="0" fontId="45" fillId="17" borderId="29" xfId="0" applyFont="1" applyFill="1" applyBorder="1" applyAlignment="1">
      <alignment horizontal="center" vertical="center" wrapText="1"/>
    </xf>
    <xf numFmtId="0" fontId="75" fillId="0" borderId="5" xfId="0" applyFont="1" applyBorder="1" applyProtection="1">
      <protection locked="0"/>
    </xf>
    <xf numFmtId="0" fontId="48" fillId="23" borderId="0" xfId="0" applyFont="1" applyFill="1"/>
    <xf numFmtId="0" fontId="226" fillId="9" borderId="0" xfId="0" applyFont="1" applyFill="1" applyAlignment="1">
      <alignment vertical="center"/>
    </xf>
    <xf numFmtId="0" fontId="88" fillId="24" borderId="24" xfId="0" applyFont="1" applyFill="1" applyBorder="1" applyAlignment="1">
      <alignment horizontal="center" vertical="center" wrapText="1"/>
    </xf>
    <xf numFmtId="0" fontId="75" fillId="24" borderId="29" xfId="0" applyFont="1" applyFill="1" applyBorder="1" applyAlignment="1">
      <alignment horizontal="center" vertical="center" wrapText="1"/>
    </xf>
    <xf numFmtId="0" fontId="86" fillId="0" borderId="24" xfId="0" applyFont="1" applyBorder="1" applyAlignment="1">
      <alignment horizontal="center" vertical="center" wrapText="1"/>
    </xf>
    <xf numFmtId="0" fontId="95" fillId="0" borderId="19" xfId="0" applyFont="1" applyBorder="1" applyAlignment="1" applyProtection="1">
      <alignment horizontal="center" vertical="center" wrapText="1"/>
      <protection locked="0"/>
    </xf>
    <xf numFmtId="0" fontId="66" fillId="0" borderId="5" xfId="0" applyFont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5" fillId="0" borderId="70" xfId="0" applyFont="1" applyBorder="1" applyAlignment="1">
      <alignment horizontal="center" vertical="center"/>
    </xf>
    <xf numFmtId="0" fontId="45" fillId="0" borderId="28" xfId="0" applyFont="1" applyBorder="1" applyAlignment="1">
      <alignment horizontal="center" vertical="center"/>
    </xf>
    <xf numFmtId="0" fontId="45" fillId="0" borderId="69" xfId="0" applyFont="1" applyBorder="1" applyAlignment="1">
      <alignment horizontal="center" vertical="center"/>
    </xf>
    <xf numFmtId="0" fontId="45" fillId="0" borderId="63" xfId="0" applyFont="1" applyBorder="1" applyAlignment="1">
      <alignment horizontal="center" vertical="center"/>
    </xf>
    <xf numFmtId="1" fontId="45" fillId="0" borderId="8" xfId="0" applyNumberFormat="1" applyFont="1" applyBorder="1" applyAlignment="1">
      <alignment horizontal="center"/>
    </xf>
    <xf numFmtId="1" fontId="45" fillId="0" borderId="71" xfId="0" applyNumberFormat="1" applyFont="1" applyBorder="1" applyAlignment="1">
      <alignment horizontal="center"/>
    </xf>
    <xf numFmtId="1" fontId="45" fillId="0" borderId="18" xfId="0" applyNumberFormat="1" applyFont="1" applyBorder="1" applyAlignment="1">
      <alignment horizontal="center"/>
    </xf>
    <xf numFmtId="1" fontId="45" fillId="0" borderId="69" xfId="0" applyNumberFormat="1" applyFont="1" applyBorder="1" applyAlignment="1">
      <alignment horizontal="center"/>
    </xf>
    <xf numFmtId="1" fontId="45" fillId="0" borderId="63" xfId="0" applyNumberFormat="1" applyFont="1" applyBorder="1" applyAlignment="1">
      <alignment horizontal="center"/>
    </xf>
    <xf numFmtId="1" fontId="45" fillId="0" borderId="5" xfId="0" applyNumberFormat="1" applyFont="1" applyBorder="1" applyAlignment="1">
      <alignment horizontal="center"/>
    </xf>
    <xf numFmtId="0" fontId="88" fillId="0" borderId="5" xfId="0" applyFont="1" applyBorder="1" applyAlignment="1">
      <alignment horizontal="center" vertical="center" wrapText="1"/>
    </xf>
    <xf numFmtId="0" fontId="33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95" fillId="0" borderId="35" xfId="0" applyFont="1" applyBorder="1" applyAlignment="1" applyProtection="1">
      <alignment horizontal="center" vertical="center" wrapText="1"/>
      <protection locked="0"/>
    </xf>
    <xf numFmtId="0" fontId="95" fillId="0" borderId="37" xfId="0" applyFont="1" applyBorder="1" applyAlignment="1" applyProtection="1">
      <alignment horizontal="center" vertical="center" wrapText="1"/>
      <protection locked="0"/>
    </xf>
    <xf numFmtId="0" fontId="95" fillId="0" borderId="95" xfId="0" applyFont="1" applyBorder="1" applyAlignment="1" applyProtection="1">
      <alignment horizontal="center" vertical="center" wrapText="1"/>
      <protection locked="0"/>
    </xf>
    <xf numFmtId="0" fontId="95" fillId="0" borderId="96" xfId="0" applyFont="1" applyBorder="1" applyAlignment="1" applyProtection="1">
      <alignment horizontal="center" vertical="center" wrapText="1"/>
      <protection locked="0"/>
    </xf>
    <xf numFmtId="0" fontId="95" fillId="0" borderId="89" xfId="0" applyFont="1" applyBorder="1" applyAlignment="1" applyProtection="1">
      <alignment horizontal="center" vertical="center" wrapText="1"/>
      <protection locked="0"/>
    </xf>
    <xf numFmtId="0" fontId="95" fillId="0" borderId="8" xfId="0" applyFont="1" applyBorder="1" applyAlignment="1">
      <alignment horizontal="center" vertical="center" wrapText="1"/>
    </xf>
    <xf numFmtId="0" fontId="95" fillId="0" borderId="5" xfId="0" applyFont="1" applyBorder="1" applyAlignment="1">
      <alignment horizontal="center" vertical="center" wrapText="1"/>
    </xf>
    <xf numFmtId="0" fontId="95" fillId="0" borderId="20" xfId="0" applyFont="1" applyBorder="1" applyAlignment="1" applyProtection="1">
      <alignment horizontal="center" vertical="center" wrapText="1"/>
      <protection locked="0"/>
    </xf>
    <xf numFmtId="0" fontId="95" fillId="0" borderId="4" xfId="0" applyFont="1" applyBorder="1" applyAlignment="1" applyProtection="1">
      <alignment horizontal="center" vertical="center" wrapText="1"/>
      <protection locked="0"/>
    </xf>
    <xf numFmtId="0" fontId="95" fillId="0" borderId="88" xfId="0" applyFont="1" applyBorder="1" applyAlignment="1" applyProtection="1">
      <alignment horizontal="center" vertical="center" wrapText="1"/>
      <protection locked="0"/>
    </xf>
    <xf numFmtId="0" fontId="143" fillId="0" borderId="5" xfId="0" applyFont="1" applyBorder="1" applyAlignment="1">
      <alignment horizontal="center" vertical="center" wrapText="1"/>
    </xf>
    <xf numFmtId="0" fontId="14" fillId="0" borderId="29" xfId="0" applyFont="1" applyBorder="1" applyAlignment="1" applyProtection="1">
      <alignment horizontal="center" vertical="center" wrapText="1"/>
      <protection locked="0"/>
    </xf>
    <xf numFmtId="0" fontId="195" fillId="0" borderId="24" xfId="0" applyFont="1" applyBorder="1" applyAlignment="1">
      <alignment horizontal="center" vertical="center" wrapText="1"/>
    </xf>
    <xf numFmtId="0" fontId="87" fillId="0" borderId="5" xfId="0" applyFont="1" applyBorder="1" applyAlignment="1">
      <alignment horizontal="left" vertical="center" wrapText="1"/>
    </xf>
    <xf numFmtId="0" fontId="17" fillId="0" borderId="5" xfId="0" applyFont="1" applyBorder="1" applyAlignment="1">
      <alignment horizontal="center"/>
    </xf>
    <xf numFmtId="0" fontId="66" fillId="0" borderId="34" xfId="0" applyFont="1" applyBorder="1" applyAlignment="1" applyProtection="1">
      <alignment horizontal="center" vertical="center"/>
      <protection locked="0"/>
    </xf>
    <xf numFmtId="0" fontId="66" fillId="0" borderId="22" xfId="0" applyFont="1" applyBorder="1" applyAlignment="1">
      <alignment horizontal="center" vertical="center"/>
    </xf>
    <xf numFmtId="0" fontId="66" fillId="0" borderId="40" xfId="0" applyFont="1" applyBorder="1" applyAlignment="1" applyProtection="1">
      <alignment horizontal="center" vertical="center"/>
      <protection locked="0"/>
    </xf>
    <xf numFmtId="10" fontId="66" fillId="0" borderId="5" xfId="0" applyNumberFormat="1" applyFont="1" applyBorder="1" applyAlignment="1">
      <alignment horizontal="center" vertical="center"/>
    </xf>
    <xf numFmtId="0" fontId="66" fillId="0" borderId="60" xfId="0" applyFont="1" applyBorder="1" applyAlignment="1" applyProtection="1">
      <alignment horizontal="center" vertical="center"/>
      <protection locked="0"/>
    </xf>
    <xf numFmtId="0" fontId="66" fillId="0" borderId="42" xfId="0" applyFont="1" applyBorder="1" applyAlignment="1" applyProtection="1">
      <alignment horizontal="center" vertical="center"/>
      <protection locked="0"/>
    </xf>
    <xf numFmtId="0" fontId="66" fillId="0" borderId="46" xfId="0" applyFont="1" applyBorder="1" applyAlignment="1" applyProtection="1">
      <alignment horizontal="center" vertical="center"/>
      <protection locked="0"/>
    </xf>
    <xf numFmtId="0" fontId="66" fillId="0" borderId="62" xfId="0" applyFont="1" applyBorder="1" applyAlignment="1" applyProtection="1">
      <alignment horizontal="center" vertical="center"/>
      <protection locked="0"/>
    </xf>
    <xf numFmtId="0" fontId="66" fillId="0" borderId="43" xfId="0" applyFont="1" applyBorder="1" applyAlignment="1" applyProtection="1">
      <alignment horizontal="center" vertical="center"/>
      <protection locked="0"/>
    </xf>
    <xf numFmtId="0" fontId="66" fillId="0" borderId="49" xfId="0" applyFont="1" applyBorder="1" applyAlignment="1" applyProtection="1">
      <alignment horizontal="center" vertical="center"/>
      <protection locked="0"/>
    </xf>
    <xf numFmtId="0" fontId="66" fillId="0" borderId="63" xfId="0" applyFont="1" applyBorder="1" applyAlignment="1" applyProtection="1">
      <alignment horizontal="center" vertical="center"/>
      <protection locked="0"/>
    </xf>
    <xf numFmtId="2" fontId="72" fillId="0" borderId="5" xfId="0" applyNumberFormat="1" applyFont="1" applyBorder="1" applyAlignment="1">
      <alignment horizontal="center" vertical="center"/>
    </xf>
    <xf numFmtId="0" fontId="66" fillId="0" borderId="30" xfId="0" applyFont="1" applyBorder="1" applyAlignment="1">
      <alignment horizontal="center" vertical="center"/>
    </xf>
    <xf numFmtId="10" fontId="66" fillId="0" borderId="30" xfId="0" applyNumberFormat="1" applyFont="1" applyBorder="1" applyAlignment="1">
      <alignment horizontal="center" vertical="center"/>
    </xf>
    <xf numFmtId="0" fontId="17" fillId="0" borderId="30" xfId="0" applyFont="1" applyBorder="1" applyAlignment="1">
      <alignment horizontal="center"/>
    </xf>
    <xf numFmtId="0" fontId="143" fillId="0" borderId="0" xfId="0" applyFont="1" applyAlignment="1">
      <alignment horizontal="center" vertical="center" wrapText="1"/>
    </xf>
    <xf numFmtId="0" fontId="195" fillId="0" borderId="0" xfId="0" applyFont="1" applyAlignment="1">
      <alignment horizontal="center" vertical="center" wrapText="1"/>
    </xf>
    <xf numFmtId="0" fontId="17" fillId="11" borderId="5" xfId="0" applyFont="1" applyFill="1" applyBorder="1" applyAlignment="1">
      <alignment horizontal="center"/>
    </xf>
    <xf numFmtId="0" fontId="66" fillId="11" borderId="31" xfId="0" applyFont="1" applyFill="1" applyBorder="1" applyAlignment="1">
      <alignment horizontal="center" vertical="center"/>
    </xf>
    <xf numFmtId="0" fontId="66" fillId="11" borderId="5" xfId="0" applyFont="1" applyFill="1" applyBorder="1" applyAlignment="1">
      <alignment horizontal="center" vertical="center"/>
    </xf>
    <xf numFmtId="0" fontId="66" fillId="11" borderId="27" xfId="0" applyFont="1" applyFill="1" applyBorder="1" applyAlignment="1">
      <alignment horizontal="center" vertical="center"/>
    </xf>
    <xf numFmtId="10" fontId="66" fillId="11" borderId="5" xfId="0" applyNumberFormat="1" applyFont="1" applyFill="1" applyBorder="1" applyAlignment="1">
      <alignment horizontal="center" vertical="center"/>
    </xf>
    <xf numFmtId="0" fontId="66" fillId="11" borderId="0" xfId="0" applyFont="1" applyFill="1" applyAlignment="1">
      <alignment horizontal="center" vertical="center"/>
    </xf>
    <xf numFmtId="2" fontId="72" fillId="11" borderId="5" xfId="0" applyNumberFormat="1" applyFont="1" applyFill="1" applyBorder="1" applyAlignment="1">
      <alignment horizontal="center" vertical="center"/>
    </xf>
    <xf numFmtId="0" fontId="86" fillId="0" borderId="29" xfId="0" applyFont="1" applyBorder="1" applyAlignment="1">
      <alignment vertical="center" wrapText="1"/>
    </xf>
    <xf numFmtId="0" fontId="91" fillId="0" borderId="5" xfId="0" applyFont="1" applyBorder="1" applyAlignment="1" applyProtection="1">
      <alignment horizontal="center" vertical="center" wrapText="1"/>
      <protection locked="0"/>
    </xf>
    <xf numFmtId="0" fontId="219" fillId="35" borderId="0" xfId="9" applyFont="1" applyFill="1"/>
    <xf numFmtId="0" fontId="54" fillId="11" borderId="75" xfId="0" applyFont="1" applyFill="1" applyBorder="1" applyAlignment="1">
      <alignment horizontal="center" vertical="center" wrapText="1"/>
    </xf>
    <xf numFmtId="0" fontId="54" fillId="11" borderId="45" xfId="0" applyFont="1" applyFill="1" applyBorder="1" applyAlignment="1">
      <alignment horizontal="center" vertical="center" wrapText="1"/>
    </xf>
    <xf numFmtId="0" fontId="56" fillId="0" borderId="29" xfId="0" applyFont="1" applyBorder="1" applyAlignment="1" applyProtection="1">
      <alignment vertical="center" wrapText="1"/>
      <protection locked="0"/>
    </xf>
    <xf numFmtId="43" fontId="56" fillId="0" borderId="29" xfId="16" applyFont="1" applyBorder="1" applyAlignment="1" applyProtection="1">
      <alignment vertical="center" wrapText="1"/>
      <protection locked="0"/>
    </xf>
    <xf numFmtId="0" fontId="79" fillId="15" borderId="22" xfId="0" applyFont="1" applyFill="1" applyBorder="1" applyAlignment="1">
      <alignment horizontal="center" vertical="center" wrapText="1"/>
    </xf>
    <xf numFmtId="0" fontId="79" fillId="15" borderId="5" xfId="0" applyFont="1" applyFill="1" applyBorder="1" applyAlignment="1">
      <alignment horizontal="center" vertical="center" wrapText="1"/>
    </xf>
    <xf numFmtId="0" fontId="94" fillId="2" borderId="18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84" fillId="24" borderId="18" xfId="0" applyFont="1" applyFill="1" applyBorder="1" applyAlignment="1">
      <alignment horizontal="center" vertical="center" wrapText="1"/>
    </xf>
    <xf numFmtId="0" fontId="33" fillId="24" borderId="23" xfId="0" applyFont="1" applyFill="1" applyBorder="1" applyAlignment="1">
      <alignment horizontal="center" vertical="center" wrapText="1"/>
    </xf>
    <xf numFmtId="0" fontId="44" fillId="24" borderId="5" xfId="0" applyFont="1" applyFill="1" applyBorder="1" applyAlignment="1">
      <alignment horizontal="center"/>
    </xf>
    <xf numFmtId="0" fontId="84" fillId="24" borderId="24" xfId="0" applyFont="1" applyFill="1" applyBorder="1" applyAlignment="1">
      <alignment horizontal="center" vertical="center" wrapText="1"/>
    </xf>
    <xf numFmtId="0" fontId="70" fillId="11" borderId="22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center"/>
    </xf>
    <xf numFmtId="0" fontId="14" fillId="0" borderId="25" xfId="0" applyFont="1" applyBorder="1" applyAlignment="1">
      <alignment vertical="center"/>
    </xf>
    <xf numFmtId="0" fontId="145" fillId="0" borderId="25" xfId="0" applyFont="1" applyBorder="1" applyAlignment="1">
      <alignment vertical="center"/>
    </xf>
    <xf numFmtId="0" fontId="14" fillId="0" borderId="26" xfId="0" applyFont="1" applyBorder="1" applyAlignment="1">
      <alignment vertical="center"/>
    </xf>
    <xf numFmtId="0" fontId="161" fillId="0" borderId="28" xfId="0" applyFont="1" applyBorder="1" applyAlignment="1">
      <alignment vertical="top"/>
    </xf>
    <xf numFmtId="0" fontId="58" fillId="0" borderId="35" xfId="0" applyFont="1" applyBorder="1" applyAlignment="1">
      <alignment horizontal="center" vertical="center" wrapText="1"/>
    </xf>
    <xf numFmtId="0" fontId="58" fillId="0" borderId="9" xfId="0" applyFont="1" applyBorder="1" applyAlignment="1">
      <alignment horizontal="center" vertical="center" wrapText="1"/>
    </xf>
    <xf numFmtId="0" fontId="91" fillId="38" borderId="26" xfId="0" applyFont="1" applyFill="1" applyBorder="1" applyAlignment="1">
      <alignment horizontal="center" vertical="center" wrapText="1"/>
    </xf>
    <xf numFmtId="0" fontId="91" fillId="38" borderId="18" xfId="0" applyFont="1" applyFill="1" applyBorder="1" applyAlignment="1">
      <alignment horizontal="center" vertical="center" wrapText="1"/>
    </xf>
    <xf numFmtId="0" fontId="91" fillId="38" borderId="5" xfId="0" applyFont="1" applyFill="1" applyBorder="1" applyAlignment="1">
      <alignment horizontal="center" vertical="center" wrapText="1"/>
    </xf>
    <xf numFmtId="0" fontId="88" fillId="38" borderId="5" xfId="0" applyFont="1" applyFill="1" applyBorder="1" applyAlignment="1">
      <alignment horizontal="center" vertical="center" wrapText="1"/>
    </xf>
    <xf numFmtId="0" fontId="88" fillId="38" borderId="21" xfId="0" applyFont="1" applyFill="1" applyBorder="1" applyAlignment="1">
      <alignment horizontal="center" vertical="center" wrapText="1"/>
    </xf>
    <xf numFmtId="0" fontId="91" fillId="38" borderId="24" xfId="0" applyFont="1" applyFill="1" applyBorder="1" applyAlignment="1">
      <alignment horizontal="center" vertical="center" wrapText="1"/>
    </xf>
    <xf numFmtId="0" fontId="88" fillId="38" borderId="22" xfId="0" applyFont="1" applyFill="1" applyBorder="1" applyAlignment="1">
      <alignment horizontal="center" vertical="center" wrapText="1"/>
    </xf>
    <xf numFmtId="0" fontId="88" fillId="38" borderId="18" xfId="0" applyFont="1" applyFill="1" applyBorder="1" applyAlignment="1">
      <alignment horizontal="center" vertical="center" wrapText="1"/>
    </xf>
    <xf numFmtId="0" fontId="91" fillId="38" borderId="29" xfId="0" applyFont="1" applyFill="1" applyBorder="1" applyAlignment="1">
      <alignment horizontal="center" vertical="center" wrapText="1"/>
    </xf>
    <xf numFmtId="0" fontId="91" fillId="38" borderId="40" xfId="0" applyFont="1" applyFill="1" applyBorder="1" applyAlignment="1">
      <alignment horizontal="center" vertical="center" wrapText="1"/>
    </xf>
    <xf numFmtId="0" fontId="91" fillId="38" borderId="46" xfId="0" applyFont="1" applyFill="1" applyBorder="1" applyAlignment="1">
      <alignment horizontal="center" vertical="center" wrapText="1"/>
    </xf>
    <xf numFmtId="0" fontId="91" fillId="38" borderId="49" xfId="0" applyFont="1" applyFill="1" applyBorder="1" applyAlignment="1">
      <alignment horizontal="center" vertical="center" wrapText="1"/>
    </xf>
    <xf numFmtId="0" fontId="87" fillId="38" borderId="5" xfId="0" applyFont="1" applyFill="1" applyBorder="1" applyAlignment="1">
      <alignment horizontal="center" vertical="center" wrapText="1"/>
    </xf>
    <xf numFmtId="0" fontId="133" fillId="38" borderId="29" xfId="0" applyFont="1" applyFill="1" applyBorder="1" applyAlignment="1">
      <alignment horizontal="center" vertical="center" wrapText="1"/>
    </xf>
    <xf numFmtId="0" fontId="133" fillId="38" borderId="5" xfId="0" applyFont="1" applyFill="1" applyBorder="1" applyAlignment="1">
      <alignment horizontal="center" vertical="center" wrapText="1"/>
    </xf>
    <xf numFmtId="0" fontId="183" fillId="38" borderId="24" xfId="0" applyFont="1" applyFill="1" applyBorder="1" applyAlignment="1">
      <alignment horizontal="center" vertical="center" wrapText="1"/>
    </xf>
    <xf numFmtId="0" fontId="133" fillId="38" borderId="24" xfId="0" applyFont="1" applyFill="1" applyBorder="1" applyAlignment="1">
      <alignment horizontal="center" vertical="center" wrapText="1"/>
    </xf>
    <xf numFmtId="0" fontId="45" fillId="38" borderId="5" xfId="0" applyFont="1" applyFill="1" applyBorder="1" applyAlignment="1">
      <alignment horizontal="center" vertical="center" wrapText="1"/>
    </xf>
    <xf numFmtId="14" fontId="45" fillId="38" borderId="5" xfId="0" applyNumberFormat="1" applyFont="1" applyFill="1" applyBorder="1" applyAlignment="1">
      <alignment horizontal="center" vertical="center" wrapText="1"/>
    </xf>
    <xf numFmtId="0" fontId="54" fillId="11" borderId="5" xfId="0" applyFont="1" applyFill="1" applyBorder="1" applyAlignment="1">
      <alignment horizontal="center" vertical="center"/>
    </xf>
    <xf numFmtId="0" fontId="163" fillId="11" borderId="63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/>
    </xf>
    <xf numFmtId="0" fontId="86" fillId="11" borderId="24" xfId="0" applyFont="1" applyFill="1" applyBorder="1" applyAlignment="1">
      <alignment horizontal="center" vertical="center" wrapText="1"/>
    </xf>
    <xf numFmtId="0" fontId="86" fillId="11" borderId="29" xfId="0" applyFont="1" applyFill="1" applyBorder="1" applyAlignment="1">
      <alignment horizontal="center" vertical="center" wrapText="1"/>
    </xf>
    <xf numFmtId="0" fontId="86" fillId="11" borderId="22" xfId="0" applyFont="1" applyFill="1" applyBorder="1" applyAlignment="1">
      <alignment horizontal="center" vertical="center" wrapText="1"/>
    </xf>
    <xf numFmtId="0" fontId="86" fillId="11" borderId="5" xfId="0" applyFont="1" applyFill="1" applyBorder="1" applyAlignment="1">
      <alignment horizontal="center" vertical="center" wrapText="1"/>
    </xf>
    <xf numFmtId="0" fontId="128" fillId="11" borderId="5" xfId="0" applyFont="1" applyFill="1" applyBorder="1" applyAlignment="1">
      <alignment horizontal="center" vertical="center" wrapText="1"/>
    </xf>
    <xf numFmtId="0" fontId="66" fillId="11" borderId="5" xfId="0" applyFont="1" applyFill="1" applyBorder="1" applyAlignment="1">
      <alignment horizontal="center" vertical="center" wrapText="1"/>
    </xf>
    <xf numFmtId="0" fontId="66" fillId="11" borderId="18" xfId="0" applyFont="1" applyFill="1" applyBorder="1" applyAlignment="1">
      <alignment horizontal="center" vertical="center" wrapText="1"/>
    </xf>
    <xf numFmtId="0" fontId="66" fillId="11" borderId="5" xfId="0" applyFont="1" applyFill="1" applyBorder="1" applyAlignment="1">
      <alignment vertical="center" wrapText="1"/>
    </xf>
    <xf numFmtId="0" fontId="15" fillId="11" borderId="18" xfId="0" applyFont="1" applyFill="1" applyBorder="1" applyAlignment="1">
      <alignment horizontal="center" vertical="center" wrapText="1"/>
    </xf>
    <xf numFmtId="0" fontId="86" fillId="11" borderId="18" xfId="0" applyFont="1" applyFill="1" applyBorder="1" applyAlignment="1">
      <alignment horizontal="center" vertical="center" wrapText="1"/>
    </xf>
    <xf numFmtId="0" fontId="91" fillId="11" borderId="5" xfId="0" applyFont="1" applyFill="1" applyBorder="1" applyAlignment="1">
      <alignment horizontal="left" vertical="center" wrapText="1"/>
    </xf>
    <xf numFmtId="0" fontId="87" fillId="11" borderId="5" xfId="0" applyFont="1" applyFill="1" applyBorder="1" applyAlignment="1">
      <alignment horizontal="left" vertical="center" wrapText="1"/>
    </xf>
    <xf numFmtId="0" fontId="86" fillId="11" borderId="30" xfId="0" applyFont="1" applyFill="1" applyBorder="1" applyAlignment="1">
      <alignment horizontal="center" vertical="center" wrapText="1"/>
    </xf>
    <xf numFmtId="0" fontId="91" fillId="11" borderId="29" xfId="0" applyFont="1" applyFill="1" applyBorder="1" applyAlignment="1">
      <alignment horizontal="center" vertical="center" wrapText="1"/>
    </xf>
    <xf numFmtId="0" fontId="91" fillId="11" borderId="5" xfId="0" applyFont="1" applyFill="1" applyBorder="1" applyAlignment="1">
      <alignment horizontal="center" vertical="center" wrapText="1"/>
    </xf>
    <xf numFmtId="0" fontId="48" fillId="11" borderId="5" xfId="0" applyFont="1" applyFill="1" applyBorder="1" applyAlignment="1">
      <alignment horizontal="left" vertical="center" wrapText="1"/>
    </xf>
    <xf numFmtId="0" fontId="86" fillId="11" borderId="24" xfId="0" applyFont="1" applyFill="1" applyBorder="1" applyAlignment="1">
      <alignment vertical="center" wrapText="1"/>
    </xf>
    <xf numFmtId="0" fontId="47" fillId="11" borderId="34" xfId="0" applyFont="1" applyFill="1" applyBorder="1" applyAlignment="1">
      <alignment horizontal="center" vertical="center" wrapText="1"/>
    </xf>
    <xf numFmtId="0" fontId="47" fillId="11" borderId="34" xfId="0" applyFont="1" applyFill="1" applyBorder="1" applyAlignment="1">
      <alignment horizontal="left" vertical="center" wrapText="1"/>
    </xf>
    <xf numFmtId="0" fontId="47" fillId="0" borderId="34" xfId="0" applyFont="1" applyBorder="1" applyAlignment="1">
      <alignment horizontal="center" vertical="center" wrapText="1"/>
    </xf>
    <xf numFmtId="0" fontId="14" fillId="0" borderId="5" xfId="0" applyFont="1" applyBorder="1" applyProtection="1">
      <protection locked="0"/>
    </xf>
    <xf numFmtId="0" fontId="95" fillId="39" borderId="29" xfId="0" applyFont="1" applyFill="1" applyBorder="1" applyAlignment="1">
      <alignment horizontal="center" vertical="center" wrapText="1"/>
    </xf>
    <xf numFmtId="0" fontId="95" fillId="39" borderId="24" xfId="0" applyFont="1" applyFill="1" applyBorder="1" applyAlignment="1">
      <alignment vertical="center" wrapText="1"/>
    </xf>
    <xf numFmtId="0" fontId="86" fillId="39" borderId="5" xfId="0" applyFont="1" applyFill="1" applyBorder="1" applyAlignment="1">
      <alignment horizontal="center" vertical="center" wrapText="1"/>
    </xf>
    <xf numFmtId="0" fontId="86" fillId="39" borderId="18" xfId="0" applyFont="1" applyFill="1" applyBorder="1" applyAlignment="1">
      <alignment horizontal="center" vertical="center" wrapText="1"/>
    </xf>
    <xf numFmtId="0" fontId="86" fillId="39" borderId="26" xfId="0" applyFont="1" applyFill="1" applyBorder="1" applyAlignment="1">
      <alignment horizontal="center" vertical="center" wrapText="1"/>
    </xf>
    <xf numFmtId="0" fontId="86" fillId="39" borderId="29" xfId="0" applyFont="1" applyFill="1" applyBorder="1" applyAlignment="1">
      <alignment horizontal="center" vertical="center" wrapText="1"/>
    </xf>
    <xf numFmtId="0" fontId="86" fillId="39" borderId="24" xfId="0" applyFont="1" applyFill="1" applyBorder="1" applyAlignment="1">
      <alignment horizontal="center" vertical="center" wrapText="1"/>
    </xf>
    <xf numFmtId="0" fontId="91" fillId="39" borderId="29" xfId="0" applyFont="1" applyFill="1" applyBorder="1" applyAlignment="1">
      <alignment vertical="center" wrapText="1"/>
    </xf>
    <xf numFmtId="0" fontId="86" fillId="0" borderId="29" xfId="0" applyFont="1" applyBorder="1" applyAlignment="1">
      <alignment horizontal="center" vertical="center" wrapText="1"/>
    </xf>
    <xf numFmtId="0" fontId="14" fillId="0" borderId="24" xfId="0" applyFont="1" applyBorder="1" applyProtection="1">
      <protection locked="0"/>
    </xf>
    <xf numFmtId="0" fontId="86" fillId="38" borderId="24" xfId="0" applyFont="1" applyFill="1" applyBorder="1" applyAlignment="1">
      <alignment horizontal="center" vertical="center" wrapText="1"/>
    </xf>
    <xf numFmtId="0" fontId="86" fillId="38" borderId="5" xfId="0" applyFont="1" applyFill="1" applyBorder="1" applyAlignment="1">
      <alignment vertical="center" wrapText="1"/>
    </xf>
    <xf numFmtId="0" fontId="86" fillId="38" borderId="29" xfId="0" applyFont="1" applyFill="1" applyBorder="1" applyAlignment="1">
      <alignment horizontal="center" vertical="center" wrapText="1"/>
    </xf>
    <xf numFmtId="0" fontId="87" fillId="38" borderId="29" xfId="0" applyFont="1" applyFill="1" applyBorder="1" applyAlignment="1">
      <alignment horizontal="center" vertical="center" wrapText="1"/>
    </xf>
    <xf numFmtId="0" fontId="91" fillId="38" borderId="29" xfId="0" applyFont="1" applyFill="1" applyBorder="1" applyAlignment="1">
      <alignment vertical="center" wrapText="1"/>
    </xf>
    <xf numFmtId="0" fontId="62" fillId="38" borderId="29" xfId="0" applyFont="1" applyFill="1" applyBorder="1" applyAlignment="1">
      <alignment vertical="center" wrapText="1"/>
    </xf>
    <xf numFmtId="0" fontId="87" fillId="0" borderId="24" xfId="0" applyFont="1" applyBorder="1" applyAlignment="1">
      <alignment horizontal="center" vertical="center" wrapText="1"/>
    </xf>
    <xf numFmtId="0" fontId="86" fillId="38" borderId="29" xfId="0" applyFont="1" applyFill="1" applyBorder="1" applyAlignment="1">
      <alignment vertical="center" wrapText="1"/>
    </xf>
    <xf numFmtId="0" fontId="95" fillId="38" borderId="26" xfId="0" applyFont="1" applyFill="1" applyBorder="1" applyAlignment="1">
      <alignment horizontal="center" vertical="center" wrapText="1"/>
    </xf>
    <xf numFmtId="0" fontId="95" fillId="38" borderId="29" xfId="0" applyFont="1" applyFill="1" applyBorder="1" applyAlignment="1">
      <alignment horizontal="center" vertical="center" wrapText="1"/>
    </xf>
    <xf numFmtId="0" fontId="45" fillId="38" borderId="5" xfId="0" applyFont="1" applyFill="1" applyBorder="1" applyAlignment="1">
      <alignment horizontal="left" vertical="center" wrapText="1" indent="2"/>
    </xf>
    <xf numFmtId="0" fontId="45" fillId="38" borderId="18" xfId="0" applyFont="1" applyFill="1" applyBorder="1" applyAlignment="1">
      <alignment horizontal="center" vertical="center" wrapText="1"/>
    </xf>
    <xf numFmtId="0" fontId="181" fillId="38" borderId="5" xfId="0" applyFont="1" applyFill="1" applyBorder="1" applyAlignment="1">
      <alignment horizontal="center" vertical="center" wrapText="1"/>
    </xf>
    <xf numFmtId="0" fontId="88" fillId="38" borderId="29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vertical="top"/>
    </xf>
    <xf numFmtId="0" fontId="54" fillId="11" borderId="99" xfId="0" applyFont="1" applyFill="1" applyBorder="1" applyAlignment="1">
      <alignment horizontal="left" vertical="top" wrapText="1"/>
    </xf>
    <xf numFmtId="0" fontId="163" fillId="11" borderId="64" xfId="0" applyFont="1" applyFill="1" applyBorder="1" applyAlignment="1">
      <alignment horizontal="center" vertical="center" wrapText="1"/>
    </xf>
    <xf numFmtId="0" fontId="163" fillId="11" borderId="50" xfId="0" applyFont="1" applyFill="1" applyBorder="1" applyAlignment="1">
      <alignment horizontal="center" vertical="center" wrapText="1"/>
    </xf>
    <xf numFmtId="0" fontId="163" fillId="11" borderId="51" xfId="0" applyFont="1" applyFill="1" applyBorder="1" applyAlignment="1">
      <alignment horizontal="center" vertical="center" wrapText="1"/>
    </xf>
    <xf numFmtId="0" fontId="58" fillId="11" borderId="35" xfId="0" applyFont="1" applyFill="1" applyBorder="1" applyAlignment="1">
      <alignment horizontal="center" vertical="center" wrapText="1"/>
    </xf>
    <xf numFmtId="0" fontId="58" fillId="11" borderId="9" xfId="0" applyFont="1" applyFill="1" applyBorder="1" applyAlignment="1">
      <alignment horizontal="center" vertical="center" wrapText="1"/>
    </xf>
    <xf numFmtId="0" fontId="72" fillId="11" borderId="69" xfId="0" applyFont="1" applyFill="1" applyBorder="1" applyAlignment="1">
      <alignment horizontal="center" vertical="center"/>
    </xf>
    <xf numFmtId="0" fontId="72" fillId="11" borderId="63" xfId="0" applyFont="1" applyFill="1" applyBorder="1" applyAlignment="1">
      <alignment horizontal="center" vertical="center"/>
    </xf>
    <xf numFmtId="0" fontId="72" fillId="11" borderId="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/>
    </xf>
    <xf numFmtId="1" fontId="82" fillId="11" borderId="5" xfId="0" applyNumberFormat="1" applyFont="1" applyFill="1" applyBorder="1" applyAlignment="1">
      <alignment horizontal="center" vertical="center"/>
    </xf>
    <xf numFmtId="1" fontId="82" fillId="0" borderId="69" xfId="0" applyNumberFormat="1" applyFont="1" applyBorder="1" applyAlignment="1">
      <alignment horizontal="center" vertical="center"/>
    </xf>
    <xf numFmtId="1" fontId="82" fillId="0" borderId="63" xfId="0" applyNumberFormat="1" applyFont="1" applyBorder="1" applyAlignment="1">
      <alignment horizontal="center" vertical="center"/>
    </xf>
    <xf numFmtId="1" fontId="72" fillId="0" borderId="8" xfId="0" applyNumberFormat="1" applyFont="1" applyBorder="1" applyAlignment="1">
      <alignment horizontal="center" vertical="center"/>
    </xf>
    <xf numFmtId="1" fontId="72" fillId="0" borderId="71" xfId="0" applyNumberFormat="1" applyFont="1" applyBorder="1" applyAlignment="1">
      <alignment horizontal="center" vertical="center"/>
    </xf>
    <xf numFmtId="1" fontId="72" fillId="19" borderId="8" xfId="0" applyNumberFormat="1" applyFont="1" applyFill="1" applyBorder="1" applyAlignment="1">
      <alignment horizontal="center" vertical="center"/>
    </xf>
    <xf numFmtId="1" fontId="72" fillId="19" borderId="71" xfId="0" applyNumberFormat="1" applyFont="1" applyFill="1" applyBorder="1" applyAlignment="1">
      <alignment horizontal="center" vertical="center"/>
    </xf>
    <xf numFmtId="1" fontId="72" fillId="19" borderId="18" xfId="0" applyNumberFormat="1" applyFont="1" applyFill="1" applyBorder="1" applyAlignment="1">
      <alignment horizontal="center" vertical="center"/>
    </xf>
    <xf numFmtId="1" fontId="72" fillId="19" borderId="69" xfId="0" applyNumberFormat="1" applyFont="1" applyFill="1" applyBorder="1" applyAlignment="1">
      <alignment horizontal="center"/>
    </xf>
    <xf numFmtId="1" fontId="72" fillId="19" borderId="63" xfId="0" applyNumberFormat="1" applyFont="1" applyFill="1" applyBorder="1" applyAlignment="1">
      <alignment horizontal="center"/>
    </xf>
    <xf numFmtId="1" fontId="72" fillId="19" borderId="5" xfId="0" applyNumberFormat="1" applyFont="1" applyFill="1" applyBorder="1" applyAlignment="1">
      <alignment horizontal="center"/>
    </xf>
    <xf numFmtId="1" fontId="72" fillId="19" borderId="71" xfId="0" applyNumberFormat="1" applyFont="1" applyFill="1" applyBorder="1" applyAlignment="1">
      <alignment horizontal="center"/>
    </xf>
    <xf numFmtId="1" fontId="72" fillId="19" borderId="18" xfId="0" applyNumberFormat="1" applyFont="1" applyFill="1" applyBorder="1" applyAlignment="1">
      <alignment horizontal="center"/>
    </xf>
    <xf numFmtId="1" fontId="72" fillId="0" borderId="8" xfId="0" applyNumberFormat="1" applyFont="1" applyBorder="1" applyAlignment="1">
      <alignment horizontal="center"/>
    </xf>
    <xf numFmtId="1" fontId="72" fillId="0" borderId="71" xfId="0" applyNumberFormat="1" applyFont="1" applyBorder="1" applyAlignment="1">
      <alignment horizontal="center"/>
    </xf>
    <xf numFmtId="0" fontId="227" fillId="0" borderId="19" xfId="0" applyFont="1" applyBorder="1" applyAlignment="1" applyProtection="1">
      <alignment horizontal="center" vertical="center" wrapText="1"/>
      <protection locked="0"/>
    </xf>
    <xf numFmtId="0" fontId="228" fillId="0" borderId="5" xfId="0" applyFont="1" applyBorder="1" applyAlignment="1">
      <alignment horizontal="center" vertical="center" wrapText="1"/>
    </xf>
    <xf numFmtId="0" fontId="228" fillId="11" borderId="5" xfId="0" applyFont="1" applyFill="1" applyBorder="1" applyAlignment="1">
      <alignment horizontal="center" vertical="center" wrapText="1"/>
    </xf>
    <xf numFmtId="0" fontId="228" fillId="11" borderId="24" xfId="0" applyFont="1" applyFill="1" applyBorder="1" applyAlignment="1">
      <alignment horizontal="center" vertical="center" wrapText="1"/>
    </xf>
    <xf numFmtId="0" fontId="91" fillId="11" borderId="26" xfId="0" applyFont="1" applyFill="1" applyBorder="1" applyAlignment="1">
      <alignment horizontal="center" vertical="center" wrapText="1"/>
    </xf>
    <xf numFmtId="0" fontId="91" fillId="11" borderId="18" xfId="0" applyFont="1" applyFill="1" applyBorder="1" applyAlignment="1">
      <alignment horizontal="center" vertical="center" wrapText="1"/>
    </xf>
    <xf numFmtId="0" fontId="228" fillId="0" borderId="29" xfId="0" applyFont="1" applyBorder="1" applyAlignment="1">
      <alignment horizontal="center" vertical="center" wrapText="1"/>
    </xf>
    <xf numFmtId="0" fontId="88" fillId="11" borderId="5" xfId="0" applyFont="1" applyFill="1" applyBorder="1" applyAlignment="1">
      <alignment horizontal="center" vertical="center" wrapText="1"/>
    </xf>
    <xf numFmtId="0" fontId="88" fillId="11" borderId="21" xfId="0" applyFont="1" applyFill="1" applyBorder="1" applyAlignment="1">
      <alignment horizontal="center" vertical="center" wrapText="1"/>
    </xf>
    <xf numFmtId="0" fontId="91" fillId="11" borderId="24" xfId="0" applyFont="1" applyFill="1" applyBorder="1" applyAlignment="1">
      <alignment horizontal="center" vertical="center" wrapText="1"/>
    </xf>
    <xf numFmtId="0" fontId="88" fillId="11" borderId="22" xfId="0" applyFont="1" applyFill="1" applyBorder="1" applyAlignment="1">
      <alignment horizontal="center" vertical="center" wrapText="1"/>
    </xf>
    <xf numFmtId="0" fontId="88" fillId="11" borderId="18" xfId="0" applyFont="1" applyFill="1" applyBorder="1" applyAlignment="1">
      <alignment horizontal="center" vertical="center" wrapText="1"/>
    </xf>
    <xf numFmtId="0" fontId="17" fillId="11" borderId="5" xfId="0" applyFont="1" applyFill="1" applyBorder="1" applyAlignment="1">
      <alignment horizontal="center" vertical="center"/>
    </xf>
    <xf numFmtId="0" fontId="88" fillId="19" borderId="5" xfId="0" applyFont="1" applyFill="1" applyBorder="1" applyAlignment="1">
      <alignment horizontal="center" vertical="center" wrapText="1"/>
    </xf>
    <xf numFmtId="0" fontId="33" fillId="19" borderId="5" xfId="0" applyFont="1" applyFill="1" applyBorder="1" applyAlignment="1">
      <alignment horizontal="center" vertical="center"/>
    </xf>
    <xf numFmtId="0" fontId="45" fillId="0" borderId="5" xfId="0" applyFont="1" applyBorder="1" applyAlignment="1">
      <alignment horizontal="center" vertical="center" wrapText="1"/>
    </xf>
    <xf numFmtId="0" fontId="45" fillId="38" borderId="5" xfId="0" applyFont="1" applyFill="1" applyBorder="1" applyAlignment="1">
      <alignment horizontal="center" vertical="center"/>
    </xf>
    <xf numFmtId="0" fontId="17" fillId="38" borderId="5" xfId="0" applyFont="1" applyFill="1" applyBorder="1" applyAlignment="1">
      <alignment horizontal="center" vertical="center" wrapText="1"/>
    </xf>
    <xf numFmtId="0" fontId="58" fillId="0" borderId="45" xfId="0" applyFont="1" applyBorder="1" applyAlignment="1" applyProtection="1">
      <alignment horizontal="center"/>
      <protection locked="0"/>
    </xf>
    <xf numFmtId="0" fontId="206" fillId="0" borderId="30" xfId="0" applyFont="1" applyBorder="1" applyProtection="1">
      <protection locked="0"/>
    </xf>
    <xf numFmtId="0" fontId="54" fillId="11" borderId="4" xfId="0" applyFont="1" applyFill="1" applyBorder="1" applyAlignment="1">
      <alignment horizontal="center" vertical="center"/>
    </xf>
    <xf numFmtId="0" fontId="206" fillId="11" borderId="4" xfId="0" applyFont="1" applyFill="1" applyBorder="1" applyAlignment="1">
      <alignment vertical="center"/>
    </xf>
    <xf numFmtId="0" fontId="163" fillId="11" borderId="4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/>
    </xf>
    <xf numFmtId="0" fontId="45" fillId="11" borderId="30" xfId="0" applyFont="1" applyFill="1" applyBorder="1" applyAlignment="1">
      <alignment horizontal="center"/>
    </xf>
    <xf numFmtId="0" fontId="230" fillId="11" borderId="56" xfId="0" applyFont="1" applyFill="1" applyBorder="1" applyAlignment="1">
      <alignment horizontal="center" vertical="center" wrapText="1"/>
    </xf>
    <xf numFmtId="0" fontId="166" fillId="0" borderId="39" xfId="0" applyFont="1" applyBorder="1" applyAlignment="1">
      <alignment horizontal="center" vertical="center" wrapText="1"/>
    </xf>
    <xf numFmtId="0" fontId="166" fillId="0" borderId="77" xfId="0" applyFont="1" applyBorder="1" applyAlignment="1">
      <alignment horizontal="center" vertical="center" wrapText="1"/>
    </xf>
    <xf numFmtId="1" fontId="166" fillId="0" borderId="77" xfId="0" applyNumberFormat="1" applyFont="1" applyBorder="1" applyAlignment="1">
      <alignment horizontal="center" vertical="center" wrapText="1"/>
    </xf>
    <xf numFmtId="0" fontId="232" fillId="0" borderId="39" xfId="0" applyFont="1" applyBorder="1" applyAlignment="1" applyProtection="1">
      <alignment horizontal="center" vertical="center" wrapText="1"/>
      <protection locked="0"/>
    </xf>
    <xf numFmtId="1" fontId="166" fillId="0" borderId="80" xfId="0" applyNumberFormat="1" applyFont="1" applyBorder="1" applyAlignment="1">
      <alignment horizontal="center" vertical="center" wrapText="1"/>
    </xf>
    <xf numFmtId="0" fontId="166" fillId="0" borderId="80" xfId="0" applyFont="1" applyBorder="1" applyAlignment="1">
      <alignment horizontal="center" vertical="center" wrapText="1"/>
    </xf>
    <xf numFmtId="0" fontId="232" fillId="0" borderId="83" xfId="0" applyFont="1" applyBorder="1" applyAlignment="1" applyProtection="1">
      <alignment horizontal="center" vertical="center" wrapText="1"/>
      <protection locked="0"/>
    </xf>
    <xf numFmtId="0" fontId="166" fillId="0" borderId="76" xfId="0" applyFont="1" applyBorder="1" applyAlignment="1">
      <alignment horizontal="center" vertical="center" wrapText="1"/>
    </xf>
    <xf numFmtId="0" fontId="166" fillId="0" borderId="5" xfId="0" applyFont="1" applyBorder="1" applyAlignment="1">
      <alignment horizontal="center" vertical="center" wrapText="1"/>
    </xf>
    <xf numFmtId="0" fontId="166" fillId="0" borderId="45" xfId="0" applyFont="1" applyBorder="1" applyAlignment="1">
      <alignment horizontal="center" vertical="center" wrapText="1"/>
    </xf>
    <xf numFmtId="0" fontId="229" fillId="11" borderId="75" xfId="0" applyFont="1" applyFill="1" applyBorder="1" applyAlignment="1">
      <alignment horizontal="center" vertical="center" wrapText="1"/>
    </xf>
    <xf numFmtId="0" fontId="229" fillId="11" borderId="23" xfId="0" applyFont="1" applyFill="1" applyBorder="1" applyAlignment="1">
      <alignment horizontal="center" vertical="center" wrapText="1"/>
    </xf>
    <xf numFmtId="0" fontId="229" fillId="11" borderId="18" xfId="0" applyFont="1" applyFill="1" applyBorder="1" applyAlignment="1">
      <alignment horizontal="center" vertical="center" wrapText="1"/>
    </xf>
    <xf numFmtId="0" fontId="166" fillId="11" borderId="39" xfId="0" applyFont="1" applyFill="1" applyBorder="1" applyAlignment="1">
      <alignment horizontal="center" vertical="center" wrapText="1"/>
    </xf>
    <xf numFmtId="0" fontId="166" fillId="11" borderId="83" xfId="0" applyFont="1" applyFill="1" applyBorder="1" applyAlignment="1">
      <alignment horizontal="center" vertical="center" wrapText="1"/>
    </xf>
    <xf numFmtId="0" fontId="166" fillId="11" borderId="80" xfId="0" applyFont="1" applyFill="1" applyBorder="1" applyAlignment="1">
      <alignment horizontal="center" vertical="center" wrapText="1"/>
    </xf>
    <xf numFmtId="10" fontId="229" fillId="11" borderId="81" xfId="0" applyNumberFormat="1" applyFont="1" applyFill="1" applyBorder="1" applyAlignment="1">
      <alignment horizontal="center" vertical="center" wrapText="1"/>
    </xf>
    <xf numFmtId="1" fontId="166" fillId="11" borderId="76" xfId="0" applyNumberFormat="1" applyFont="1" applyFill="1" applyBorder="1" applyAlignment="1">
      <alignment horizontal="center" vertical="center" wrapText="1"/>
    </xf>
    <xf numFmtId="1" fontId="166" fillId="11" borderId="5" xfId="0" applyNumberFormat="1" applyFont="1" applyFill="1" applyBorder="1" applyAlignment="1">
      <alignment horizontal="center" vertical="center" wrapText="1"/>
    </xf>
    <xf numFmtId="1" fontId="166" fillId="11" borderId="80" xfId="0" applyNumberFormat="1" applyFont="1" applyFill="1" applyBorder="1" applyAlignment="1">
      <alignment horizontal="center" vertical="center" wrapText="1"/>
    </xf>
    <xf numFmtId="0" fontId="166" fillId="11" borderId="76" xfId="0" applyFont="1" applyFill="1" applyBorder="1" applyAlignment="1">
      <alignment horizontal="center" vertical="center" wrapText="1"/>
    </xf>
    <xf numFmtId="0" fontId="166" fillId="11" borderId="5" xfId="0" applyFont="1" applyFill="1" applyBorder="1" applyAlignment="1">
      <alignment horizontal="center" vertical="center" wrapText="1"/>
    </xf>
    <xf numFmtId="0" fontId="166" fillId="11" borderId="39" xfId="0" applyFont="1" applyFill="1" applyBorder="1" applyAlignment="1" applyProtection="1">
      <alignment horizontal="center" vertical="center" wrapText="1"/>
      <protection locked="0"/>
    </xf>
    <xf numFmtId="0" fontId="166" fillId="11" borderId="76" xfId="0" applyFont="1" applyFill="1" applyBorder="1" applyAlignment="1" applyProtection="1">
      <alignment horizontal="center" vertical="center" wrapText="1"/>
      <protection locked="0"/>
    </xf>
    <xf numFmtId="1" fontId="166" fillId="11" borderId="39" xfId="0" applyNumberFormat="1" applyFont="1" applyFill="1" applyBorder="1" applyAlignment="1">
      <alignment horizontal="center" vertical="center" wrapText="1"/>
    </xf>
    <xf numFmtId="0" fontId="166" fillId="11" borderId="86" xfId="0" applyFont="1" applyFill="1" applyBorder="1" applyAlignment="1">
      <alignment horizontal="center" vertical="center" wrapText="1"/>
    </xf>
    <xf numFmtId="10" fontId="229" fillId="11" borderId="29" xfId="0" applyNumberFormat="1" applyFont="1" applyFill="1" applyBorder="1" applyAlignment="1">
      <alignment horizontal="center" vertical="center" wrapText="1"/>
    </xf>
    <xf numFmtId="1" fontId="166" fillId="11" borderId="86" xfId="0" applyNumberFormat="1" applyFont="1" applyFill="1" applyBorder="1" applyAlignment="1">
      <alignment horizontal="center" vertical="center" wrapText="1"/>
    </xf>
    <xf numFmtId="0" fontId="232" fillId="0" borderId="39" xfId="0" applyFont="1" applyBorder="1" applyAlignment="1">
      <alignment horizontal="center" vertical="center" wrapText="1"/>
    </xf>
    <xf numFmtId="0" fontId="232" fillId="0" borderId="76" xfId="0" applyFont="1" applyBorder="1" applyAlignment="1" applyProtection="1">
      <alignment horizontal="center" vertical="center" wrapText="1"/>
      <protection locked="0"/>
    </xf>
    <xf numFmtId="10" fontId="233" fillId="0" borderId="78" xfId="0" applyNumberFormat="1" applyFont="1" applyBorder="1" applyAlignment="1">
      <alignment horizontal="center" vertical="center" wrapText="1"/>
    </xf>
    <xf numFmtId="1" fontId="232" fillId="0" borderId="39" xfId="0" applyNumberFormat="1" applyFont="1" applyBorder="1" applyAlignment="1">
      <alignment horizontal="center" vertical="center" wrapText="1"/>
    </xf>
    <xf numFmtId="1" fontId="232" fillId="0" borderId="79" xfId="0" applyNumberFormat="1" applyFont="1" applyBorder="1" applyAlignment="1">
      <alignment horizontal="center" vertical="center" wrapText="1"/>
    </xf>
    <xf numFmtId="10" fontId="233" fillId="0" borderId="81" xfId="0" applyNumberFormat="1" applyFont="1" applyBorder="1" applyAlignment="1">
      <alignment horizontal="center" vertical="center" wrapText="1"/>
    </xf>
    <xf numFmtId="1" fontId="232" fillId="0" borderId="82" xfId="0" applyNumberFormat="1" applyFont="1" applyBorder="1" applyAlignment="1">
      <alignment horizontal="center" vertical="center" wrapText="1"/>
    </xf>
    <xf numFmtId="0" fontId="232" fillId="0" borderId="76" xfId="0" applyFont="1" applyBorder="1" applyAlignment="1">
      <alignment horizontal="center" vertical="center" wrapText="1"/>
    </xf>
    <xf numFmtId="0" fontId="232" fillId="0" borderId="5" xfId="0" applyFont="1" applyBorder="1" applyAlignment="1">
      <alignment horizontal="center" vertical="center" wrapText="1"/>
    </xf>
    <xf numFmtId="0" fontId="232" fillId="0" borderId="5" xfId="0" applyFont="1" applyBorder="1" applyAlignment="1" applyProtection="1">
      <alignment horizontal="center" vertical="center" wrapText="1"/>
      <protection locked="0"/>
    </xf>
    <xf numFmtId="1" fontId="232" fillId="0" borderId="18" xfId="0" applyNumberFormat="1" applyFont="1" applyBorder="1" applyAlignment="1">
      <alignment horizontal="center" vertical="center" wrapText="1"/>
    </xf>
    <xf numFmtId="0" fontId="232" fillId="0" borderId="18" xfId="0" applyFont="1" applyBorder="1" applyAlignment="1">
      <alignment horizontal="center" vertical="center" wrapText="1"/>
    </xf>
    <xf numFmtId="1" fontId="232" fillId="0" borderId="84" xfId="0" applyNumberFormat="1" applyFont="1" applyBorder="1" applyAlignment="1" applyProtection="1">
      <alignment horizontal="center" vertical="center" wrapText="1"/>
      <protection locked="0"/>
    </xf>
    <xf numFmtId="1" fontId="232" fillId="0" borderId="85" xfId="0" applyNumberFormat="1" applyFont="1" applyBorder="1" applyAlignment="1" applyProtection="1">
      <alignment horizontal="center" vertical="center" wrapText="1"/>
      <protection locked="0"/>
    </xf>
    <xf numFmtId="1" fontId="232" fillId="0" borderId="5" xfId="0" applyNumberFormat="1" applyFont="1" applyBorder="1" applyAlignment="1" applyProtection="1">
      <alignment horizontal="center" vertical="center" wrapText="1"/>
      <protection locked="0"/>
    </xf>
    <xf numFmtId="1" fontId="232" fillId="0" borderId="39" xfId="0" applyNumberFormat="1" applyFont="1" applyBorder="1" applyAlignment="1" applyProtection="1">
      <alignment horizontal="center" vertical="center" wrapText="1"/>
      <protection locked="0"/>
    </xf>
    <xf numFmtId="0" fontId="234" fillId="11" borderId="5" xfId="0" applyFont="1" applyFill="1" applyBorder="1" applyAlignment="1">
      <alignment horizontal="center"/>
    </xf>
    <xf numFmtId="0" fontId="234" fillId="11" borderId="30" xfId="0" applyFont="1" applyFill="1" applyBorder="1" applyAlignment="1">
      <alignment horizontal="center"/>
    </xf>
    <xf numFmtId="0" fontId="145" fillId="19" borderId="34" xfId="0" applyFont="1" applyFill="1" applyBorder="1"/>
    <xf numFmtId="0" fontId="145" fillId="19" borderId="42" xfId="0" applyFont="1" applyFill="1" applyBorder="1"/>
    <xf numFmtId="0" fontId="145" fillId="19" borderId="43" xfId="0" applyFont="1" applyFill="1" applyBorder="1"/>
    <xf numFmtId="0" fontId="145" fillId="19" borderId="24" xfId="0" applyFont="1" applyFill="1" applyBorder="1"/>
    <xf numFmtId="0" fontId="235" fillId="11" borderId="5" xfId="0" applyFont="1" applyFill="1" applyBorder="1" applyAlignment="1">
      <alignment horizontal="center"/>
    </xf>
    <xf numFmtId="0" fontId="145" fillId="19" borderId="5" xfId="0" applyFont="1" applyFill="1" applyBorder="1"/>
    <xf numFmtId="0" fontId="87" fillId="11" borderId="29" xfId="0" applyFont="1" applyFill="1" applyBorder="1" applyAlignment="1">
      <alignment horizontal="center" vertical="center" wrapText="1"/>
    </xf>
    <xf numFmtId="0" fontId="87" fillId="11" borderId="5" xfId="0" applyFont="1" applyFill="1" applyBorder="1" applyAlignment="1">
      <alignment horizontal="center" vertical="center" wrapText="1"/>
    </xf>
    <xf numFmtId="14" fontId="45" fillId="11" borderId="5" xfId="0" applyNumberFormat="1" applyFont="1" applyFill="1" applyBorder="1" applyAlignment="1">
      <alignment horizontal="center" vertical="center" wrapText="1"/>
    </xf>
    <xf numFmtId="0" fontId="9" fillId="11" borderId="4" xfId="0" applyFont="1" applyFill="1" applyBorder="1" applyAlignment="1">
      <alignment horizontal="center" vertical="center"/>
    </xf>
    <xf numFmtId="0" fontId="54" fillId="11" borderId="28" xfId="0" applyFont="1" applyFill="1" applyBorder="1" applyAlignment="1">
      <alignment horizontal="center"/>
    </xf>
    <xf numFmtId="0" fontId="181" fillId="11" borderId="5" xfId="0" applyFont="1" applyFill="1" applyBorder="1" applyAlignment="1">
      <alignment horizontal="center" vertical="center" wrapText="1"/>
    </xf>
    <xf numFmtId="0" fontId="88" fillId="11" borderId="29" xfId="0" applyFont="1" applyFill="1" applyBorder="1" applyAlignment="1">
      <alignment horizontal="center" vertical="center" wrapText="1"/>
    </xf>
    <xf numFmtId="0" fontId="45" fillId="2" borderId="5" xfId="0" applyFont="1" applyFill="1" applyBorder="1" applyAlignment="1" applyProtection="1">
      <alignment horizontal="center" vertical="center"/>
      <protection locked="0"/>
    </xf>
    <xf numFmtId="2" fontId="66" fillId="0" borderId="107" xfId="0" applyNumberFormat="1" applyFont="1" applyBorder="1" applyAlignment="1" applyProtection="1">
      <alignment horizontal="center" vertical="center"/>
      <protection locked="0"/>
    </xf>
    <xf numFmtId="2" fontId="66" fillId="0" borderId="48" xfId="0" applyNumberFormat="1" applyFont="1" applyBorder="1" applyAlignment="1" applyProtection="1">
      <alignment horizontal="center" vertical="center"/>
      <protection locked="0"/>
    </xf>
    <xf numFmtId="0" fontId="124" fillId="6" borderId="5" xfId="0" applyFont="1" applyFill="1" applyBorder="1" applyAlignment="1" applyProtection="1">
      <alignment horizontal="center" vertical="center"/>
      <protection locked="0"/>
    </xf>
    <xf numFmtId="0" fontId="60" fillId="40" borderId="24" xfId="0" applyFont="1" applyFill="1" applyBorder="1" applyAlignment="1" applyProtection="1">
      <alignment horizontal="center" vertical="center" wrapText="1"/>
      <protection locked="0"/>
    </xf>
    <xf numFmtId="0" fontId="56" fillId="40" borderId="29" xfId="0" applyFont="1" applyFill="1" applyBorder="1" applyAlignment="1" applyProtection="1">
      <alignment horizontal="center" vertical="center" wrapText="1"/>
      <protection locked="0"/>
    </xf>
    <xf numFmtId="0" fontId="86" fillId="40" borderId="5" xfId="0" applyFont="1" applyFill="1" applyBorder="1" applyAlignment="1">
      <alignment horizontal="center" vertical="center" wrapText="1"/>
    </xf>
    <xf numFmtId="0" fontId="56" fillId="40" borderId="18" xfId="0" applyFont="1" applyFill="1" applyBorder="1" applyAlignment="1" applyProtection="1">
      <alignment horizontal="center" vertical="center" wrapText="1"/>
      <protection locked="0"/>
    </xf>
    <xf numFmtId="0" fontId="84" fillId="24" borderId="26" xfId="0" applyFont="1" applyFill="1" applyBorder="1" applyAlignment="1">
      <alignment horizontal="center" vertical="center" wrapText="1"/>
    </xf>
    <xf numFmtId="49" fontId="239" fillId="0" borderId="5" xfId="0" applyNumberFormat="1" applyFont="1" applyBorder="1" applyAlignment="1" applyProtection="1">
      <alignment horizontal="center" vertical="center" wrapText="1"/>
      <protection locked="0"/>
    </xf>
    <xf numFmtId="0" fontId="56" fillId="0" borderId="5" xfId="0" applyFont="1" applyBorder="1" applyAlignment="1" applyProtection="1">
      <alignment horizontal="left" vertical="center" wrapText="1"/>
      <protection locked="0"/>
    </xf>
    <xf numFmtId="165" fontId="56" fillId="0" borderId="5" xfId="0" applyNumberFormat="1" applyFont="1" applyBorder="1" applyAlignment="1" applyProtection="1">
      <alignment horizontal="center" vertical="center" wrapText="1"/>
      <protection locked="0"/>
    </xf>
    <xf numFmtId="0" fontId="241" fillId="0" borderId="5" xfId="0" applyFont="1" applyBorder="1" applyAlignment="1" applyProtection="1">
      <alignment horizontal="left" vertical="center" wrapText="1"/>
      <protection locked="0"/>
    </xf>
    <xf numFmtId="0" fontId="242" fillId="0" borderId="5" xfId="0" applyFont="1" applyBorder="1" applyAlignment="1" applyProtection="1">
      <alignment horizontal="center" vertical="center" wrapText="1"/>
      <protection locked="0"/>
    </xf>
    <xf numFmtId="0" fontId="243" fillId="0" borderId="5" xfId="0" applyFont="1" applyBorder="1" applyAlignment="1" applyProtection="1">
      <alignment horizontal="center" vertical="center" wrapText="1"/>
      <protection locked="0"/>
    </xf>
    <xf numFmtId="0" fontId="60" fillId="0" borderId="5" xfId="0" applyFont="1" applyBorder="1" applyAlignment="1" applyProtection="1">
      <alignment horizontal="center" vertical="center" wrapText="1"/>
      <protection locked="0"/>
    </xf>
    <xf numFmtId="49" fontId="241" fillId="0" borderId="5" xfId="0" applyNumberFormat="1" applyFont="1" applyBorder="1" applyAlignment="1" applyProtection="1">
      <alignment horizontal="center" vertical="center" wrapText="1"/>
      <protection locked="0"/>
    </xf>
    <xf numFmtId="0" fontId="239" fillId="0" borderId="5" xfId="0" applyFont="1" applyBorder="1" applyAlignment="1" applyProtection="1">
      <alignment horizontal="center" vertical="center" wrapText="1"/>
      <protection locked="0"/>
    </xf>
    <xf numFmtId="0" fontId="244" fillId="0" borderId="5" xfId="0" applyFont="1" applyBorder="1" applyAlignment="1" applyProtection="1">
      <alignment horizontal="center" vertical="center" wrapText="1"/>
      <protection locked="0"/>
    </xf>
    <xf numFmtId="0" fontId="0" fillId="24" borderId="5" xfId="0" applyFill="1" applyBorder="1" applyProtection="1">
      <protection locked="0"/>
    </xf>
    <xf numFmtId="0" fontId="13" fillId="24" borderId="5" xfId="0" applyFont="1" applyFill="1" applyBorder="1" applyAlignment="1" applyProtection="1">
      <alignment horizontal="center"/>
      <protection locked="0"/>
    </xf>
    <xf numFmtId="0" fontId="56" fillId="24" borderId="5" xfId="0" applyFont="1" applyFill="1" applyBorder="1" applyAlignment="1" applyProtection="1">
      <alignment horizontal="center" vertical="center" wrapText="1"/>
      <protection locked="0"/>
    </xf>
    <xf numFmtId="0" fontId="56" fillId="24" borderId="29" xfId="0" applyFont="1" applyFill="1" applyBorder="1" applyAlignment="1" applyProtection="1">
      <alignment horizontal="center" vertical="center" wrapText="1"/>
      <protection locked="0"/>
    </xf>
    <xf numFmtId="0" fontId="56" fillId="24" borderId="18" xfId="0" applyFont="1" applyFill="1" applyBorder="1" applyAlignment="1" applyProtection="1">
      <alignment horizontal="center" vertical="center" wrapText="1"/>
      <protection locked="0"/>
    </xf>
    <xf numFmtId="0" fontId="56" fillId="24" borderId="24" xfId="0" applyFont="1" applyFill="1" applyBorder="1" applyAlignment="1" applyProtection="1">
      <alignment horizontal="center" vertical="center" wrapText="1"/>
      <protection locked="0"/>
    </xf>
    <xf numFmtId="0" fontId="0" fillId="24" borderId="24" xfId="0" applyFill="1" applyBorder="1" applyProtection="1">
      <protection locked="0"/>
    </xf>
    <xf numFmtId="0" fontId="75" fillId="0" borderId="5" xfId="0" applyFont="1" applyBorder="1" applyAlignment="1" applyProtection="1">
      <alignment horizontal="center" vertical="center" wrapText="1"/>
      <protection locked="0"/>
    </xf>
    <xf numFmtId="0" fontId="206" fillId="0" borderId="5" xfId="0" applyFont="1" applyBorder="1" applyAlignment="1" applyProtection="1">
      <alignment horizontal="center" wrapText="1"/>
      <protection locked="0"/>
    </xf>
    <xf numFmtId="0" fontId="17" fillId="0" borderId="24" xfId="0" applyFont="1" applyBorder="1" applyAlignment="1" applyProtection="1">
      <alignment horizontal="center" vertical="center" wrapText="1"/>
      <protection locked="0"/>
    </xf>
    <xf numFmtId="0" fontId="72" fillId="0" borderId="70" xfId="0" applyFont="1" applyBorder="1" applyAlignment="1">
      <alignment horizontal="center" vertical="center"/>
    </xf>
    <xf numFmtId="0" fontId="72" fillId="0" borderId="28" xfId="0" applyFont="1" applyBorder="1" applyAlignment="1">
      <alignment horizontal="center" vertical="center"/>
    </xf>
    <xf numFmtId="1" fontId="72" fillId="19" borderId="23" xfId="0" applyNumberFormat="1" applyFont="1" applyFill="1" applyBorder="1" applyAlignment="1">
      <alignment horizontal="center"/>
    </xf>
    <xf numFmtId="1" fontId="72" fillId="0" borderId="18" xfId="0" applyNumberFormat="1" applyFont="1" applyBorder="1" applyAlignment="1">
      <alignment horizontal="center"/>
    </xf>
    <xf numFmtId="0" fontId="37" fillId="7" borderId="0" xfId="9" applyFont="1" applyFill="1"/>
    <xf numFmtId="0" fontId="0" fillId="0" borderId="0" xfId="0" applyAlignment="1">
      <alignment horizontal="center" vertical="center" wrapText="1"/>
    </xf>
    <xf numFmtId="0" fontId="45" fillId="0" borderId="24" xfId="0" applyFont="1" applyBorder="1" applyAlignment="1" applyProtection="1">
      <alignment horizontal="center" vertical="center" wrapText="1"/>
      <protection locked="0"/>
    </xf>
    <xf numFmtId="0" fontId="236" fillId="0" borderId="5" xfId="0" applyFont="1" applyBorder="1" applyAlignment="1" applyProtection="1">
      <alignment horizontal="center" vertical="center" wrapText="1"/>
      <protection locked="0"/>
    </xf>
    <xf numFmtId="0" fontId="61" fillId="0" borderId="5" xfId="0" applyFont="1" applyBorder="1" applyAlignment="1" applyProtection="1">
      <alignment vertical="center" wrapText="1"/>
      <protection locked="0"/>
    </xf>
    <xf numFmtId="0" fontId="237" fillId="0" borderId="5" xfId="0" applyFont="1" applyBorder="1" applyAlignment="1" applyProtection="1">
      <alignment horizontal="center" vertical="center" wrapText="1"/>
      <protection locked="0"/>
    </xf>
    <xf numFmtId="0" fontId="238" fillId="0" borderId="5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wrapText="1"/>
      <protection locked="0"/>
    </xf>
    <xf numFmtId="0" fontId="86" fillId="0" borderId="5" xfId="0" applyFont="1" applyBorder="1" applyAlignment="1" applyProtection="1">
      <alignment horizontal="center" vertical="center" wrapText="1"/>
      <protection locked="0"/>
    </xf>
    <xf numFmtId="0" fontId="47" fillId="0" borderId="34" xfId="0" applyFont="1" applyBorder="1" applyAlignment="1" applyProtection="1">
      <alignment horizontal="center" vertical="center" wrapText="1"/>
      <protection locked="0"/>
    </xf>
    <xf numFmtId="0" fontId="86" fillId="0" borderId="29" xfId="0" applyFont="1" applyBorder="1" applyAlignment="1" applyProtection="1">
      <alignment vertical="center" wrapText="1"/>
      <protection locked="0"/>
    </xf>
    <xf numFmtId="0" fontId="91" fillId="17" borderId="22" xfId="0" applyFont="1" applyFill="1" applyBorder="1" applyAlignment="1">
      <alignment horizontal="center" vertical="center" wrapText="1"/>
    </xf>
    <xf numFmtId="0" fontId="75" fillId="0" borderId="40" xfId="0" applyFont="1" applyBorder="1" applyAlignment="1" applyProtection="1">
      <alignment horizontal="center"/>
      <protection locked="0"/>
    </xf>
    <xf numFmtId="0" fontId="75" fillId="0" borderId="60" xfId="0" applyFont="1" applyBorder="1" applyAlignment="1" applyProtection="1">
      <alignment horizontal="center"/>
      <protection locked="0"/>
    </xf>
    <xf numFmtId="0" fontId="75" fillId="0" borderId="46" xfId="0" applyFont="1" applyBorder="1" applyAlignment="1" applyProtection="1">
      <alignment horizontal="center"/>
      <protection locked="0"/>
    </xf>
    <xf numFmtId="0" fontId="75" fillId="0" borderId="62" xfId="0" applyFont="1" applyBorder="1" applyAlignment="1" applyProtection="1">
      <alignment horizontal="center"/>
      <protection locked="0"/>
    </xf>
    <xf numFmtId="0" fontId="75" fillId="0" borderId="49" xfId="0" applyFont="1" applyBorder="1" applyAlignment="1" applyProtection="1">
      <alignment horizontal="center"/>
      <protection locked="0"/>
    </xf>
    <xf numFmtId="0" fontId="75" fillId="0" borderId="63" xfId="0" applyFont="1" applyBorder="1" applyAlignment="1" applyProtection="1">
      <alignment horizontal="center"/>
      <protection locked="0"/>
    </xf>
    <xf numFmtId="0" fontId="75" fillId="22" borderId="31" xfId="0" applyFont="1" applyFill="1" applyBorder="1" applyAlignment="1">
      <alignment horizontal="center"/>
    </xf>
    <xf numFmtId="0" fontId="75" fillId="22" borderId="27" xfId="0" applyFont="1" applyFill="1" applyBorder="1" applyAlignment="1">
      <alignment horizontal="center"/>
    </xf>
    <xf numFmtId="0" fontId="75" fillId="22" borderId="0" xfId="0" applyFont="1" applyFill="1" applyAlignment="1">
      <alignment horizontal="center"/>
    </xf>
    <xf numFmtId="0" fontId="202" fillId="0" borderId="56" xfId="0" applyFont="1" applyBorder="1" applyAlignment="1" applyProtection="1">
      <alignment horizontal="center" vertical="center"/>
      <protection locked="0"/>
    </xf>
    <xf numFmtId="0" fontId="202" fillId="0" borderId="56" xfId="0" applyFont="1" applyBorder="1" applyAlignment="1" applyProtection="1">
      <alignment horizontal="center"/>
      <protection locked="0"/>
    </xf>
    <xf numFmtId="0" fontId="163" fillId="24" borderId="4" xfId="0" applyFont="1" applyFill="1" applyBorder="1" applyAlignment="1">
      <alignment horizontal="center"/>
    </xf>
    <xf numFmtId="0" fontId="143" fillId="6" borderId="5" xfId="0" applyFont="1" applyFill="1" applyBorder="1" applyAlignment="1">
      <alignment horizontal="center" vertical="center" wrapText="1"/>
    </xf>
    <xf numFmtId="0" fontId="195" fillId="6" borderId="24" xfId="0" applyFont="1" applyFill="1" applyBorder="1" applyAlignment="1">
      <alignment horizontal="center" vertical="center" wrapText="1"/>
    </xf>
    <xf numFmtId="0" fontId="17" fillId="17" borderId="29" xfId="0" applyFont="1" applyFill="1" applyBorder="1" applyAlignment="1">
      <alignment horizontal="center" vertical="center" wrapText="1"/>
    </xf>
    <xf numFmtId="3" fontId="75" fillId="0" borderId="29" xfId="0" applyNumberFormat="1" applyFont="1" applyBorder="1" applyAlignment="1" applyProtection="1">
      <alignment horizontal="center" vertical="center" wrapText="1"/>
      <protection locked="0"/>
    </xf>
    <xf numFmtId="165" fontId="133" fillId="24" borderId="5" xfId="0" applyNumberFormat="1" applyFont="1" applyFill="1" applyBorder="1" applyAlignment="1">
      <alignment horizontal="center" vertical="center" wrapText="1"/>
    </xf>
    <xf numFmtId="165" fontId="86" fillId="24" borderId="18" xfId="0" applyNumberFormat="1" applyFont="1" applyFill="1" applyBorder="1" applyAlignment="1">
      <alignment horizontal="center" vertical="center" wrapText="1"/>
    </xf>
    <xf numFmtId="172" fontId="8" fillId="0" borderId="2" xfId="0" applyNumberFormat="1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2" fontId="8" fillId="0" borderId="2" xfId="0" applyNumberFormat="1" applyFont="1" applyBorder="1"/>
    <xf numFmtId="165" fontId="7" fillId="24" borderId="5" xfId="0" applyNumberFormat="1" applyFont="1" applyFill="1" applyBorder="1" applyAlignment="1">
      <alignment horizontal="center" vertical="center" wrapText="1"/>
    </xf>
    <xf numFmtId="2" fontId="7" fillId="24" borderId="5" xfId="0" applyNumberFormat="1" applyFont="1" applyFill="1" applyBorder="1" applyAlignment="1">
      <alignment horizontal="center" vertical="center" wrapText="1"/>
    </xf>
    <xf numFmtId="167" fontId="90" fillId="6" borderId="5" xfId="0" applyNumberFormat="1" applyFont="1" applyFill="1" applyBorder="1" applyAlignment="1">
      <alignment horizontal="center" vertical="center" wrapText="1"/>
    </xf>
    <xf numFmtId="167" fontId="56" fillId="0" borderId="29" xfId="0" applyNumberFormat="1" applyFont="1" applyBorder="1" applyAlignment="1" applyProtection="1">
      <alignment horizontal="center" vertical="center" wrapText="1"/>
      <protection locked="0"/>
    </xf>
    <xf numFmtId="167" fontId="91" fillId="24" borderId="18" xfId="0" applyNumberFormat="1" applyFont="1" applyFill="1" applyBorder="1" applyAlignment="1">
      <alignment horizontal="center" vertical="center" wrapText="1"/>
    </xf>
    <xf numFmtId="167" fontId="88" fillId="0" borderId="29" xfId="0" applyNumberFormat="1" applyFont="1" applyBorder="1" applyAlignment="1" applyProtection="1">
      <alignment horizontal="center" vertical="center" wrapText="1"/>
      <protection locked="0"/>
    </xf>
    <xf numFmtId="0" fontId="10" fillId="0" borderId="5" xfId="0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>
      <alignment horizontal="center"/>
    </xf>
    <xf numFmtId="0" fontId="7" fillId="8" borderId="2" xfId="0" applyFont="1" applyFill="1" applyBorder="1" applyAlignment="1">
      <alignment horizontal="center" vertical="center" wrapText="1"/>
    </xf>
    <xf numFmtId="0" fontId="182" fillId="23" borderId="0" xfId="0" applyFont="1" applyFill="1"/>
    <xf numFmtId="0" fontId="245" fillId="23" borderId="0" xfId="0" applyFont="1" applyFill="1" applyAlignment="1">
      <alignment horizontal="center"/>
    </xf>
    <xf numFmtId="0" fontId="246" fillId="23" borderId="0" xfId="0" applyFont="1" applyFill="1" applyAlignment="1">
      <alignment horizontal="center" vertical="center" wrapText="1"/>
    </xf>
    <xf numFmtId="0" fontId="245" fillId="9" borderId="0" xfId="0" applyFont="1" applyFill="1" applyAlignment="1">
      <alignment horizontal="center"/>
    </xf>
    <xf numFmtId="10" fontId="245" fillId="23" borderId="0" xfId="0" applyNumberFormat="1" applyFont="1" applyFill="1" applyAlignment="1">
      <alignment horizontal="center"/>
    </xf>
    <xf numFmtId="0" fontId="60" fillId="6" borderId="35" xfId="0" applyFont="1" applyFill="1" applyBorder="1" applyAlignment="1">
      <alignment horizontal="center" vertical="center" wrapText="1"/>
    </xf>
    <xf numFmtId="0" fontId="60" fillId="6" borderId="36" xfId="0" applyFont="1" applyFill="1" applyBorder="1" applyAlignment="1">
      <alignment horizontal="center" vertical="center" wrapText="1"/>
    </xf>
    <xf numFmtId="0" fontId="48" fillId="16" borderId="30" xfId="0" applyFont="1" applyFill="1" applyBorder="1" applyAlignment="1">
      <alignment horizontal="center" vertical="center" wrapText="1"/>
    </xf>
    <xf numFmtId="0" fontId="48" fillId="16" borderId="24" xfId="0" applyFont="1" applyFill="1" applyBorder="1" applyAlignment="1">
      <alignment horizontal="center" vertical="center" wrapText="1"/>
    </xf>
    <xf numFmtId="0" fontId="192" fillId="13" borderId="0" xfId="0" applyFont="1" applyFill="1"/>
    <xf numFmtId="0" fontId="48" fillId="16" borderId="55" xfId="0" applyFont="1" applyFill="1" applyBorder="1" applyAlignment="1">
      <alignment horizontal="center" vertical="center" wrapText="1"/>
    </xf>
    <xf numFmtId="0" fontId="58" fillId="0" borderId="45" xfId="0" applyFont="1" applyBorder="1" applyAlignment="1" applyProtection="1">
      <alignment horizontal="center" vertical="center" wrapText="1"/>
      <protection locked="0"/>
    </xf>
    <xf numFmtId="0" fontId="17" fillId="24" borderId="5" xfId="0" applyFont="1" applyFill="1" applyBorder="1" applyAlignment="1">
      <alignment vertical="center" wrapText="1"/>
    </xf>
    <xf numFmtId="0" fontId="45" fillId="24" borderId="5" xfId="0" applyFont="1" applyFill="1" applyBorder="1" applyAlignment="1">
      <alignment vertical="center" wrapText="1"/>
    </xf>
    <xf numFmtId="167" fontId="75" fillId="0" borderId="29" xfId="0" applyNumberFormat="1" applyFont="1" applyBorder="1" applyAlignment="1" applyProtection="1">
      <alignment horizontal="center" vertical="center" wrapText="1"/>
      <protection locked="0"/>
    </xf>
    <xf numFmtId="0" fontId="56" fillId="0" borderId="5" xfId="0" applyFont="1" applyBorder="1" applyAlignment="1" applyProtection="1">
      <alignment horizontal="center" vertical="center"/>
      <protection locked="0"/>
    </xf>
    <xf numFmtId="0" fontId="56" fillId="0" borderId="24" xfId="0" applyFont="1" applyBorder="1" applyAlignment="1" applyProtection="1">
      <alignment horizontal="center" vertical="center"/>
      <protection locked="0"/>
    </xf>
    <xf numFmtId="0" fontId="16" fillId="11" borderId="24" xfId="0" applyFont="1" applyFill="1" applyBorder="1" applyAlignment="1">
      <alignment horizontal="center" vertical="center" wrapText="1"/>
    </xf>
    <xf numFmtId="0" fontId="56" fillId="0" borderId="29" xfId="0" applyFont="1" applyBorder="1" applyAlignment="1" applyProtection="1">
      <alignment horizontal="left" vertical="center" wrapText="1"/>
      <protection locked="0"/>
    </xf>
    <xf numFmtId="14" fontId="56" fillId="0" borderId="29" xfId="0" applyNumberFormat="1" applyFont="1" applyBorder="1" applyAlignment="1" applyProtection="1">
      <alignment horizontal="left" vertical="center" wrapText="1"/>
      <protection locked="0"/>
    </xf>
    <xf numFmtId="0" fontId="56" fillId="0" borderId="5" xfId="0" applyFont="1" applyBorder="1" applyProtection="1">
      <protection locked="0"/>
    </xf>
    <xf numFmtId="0" fontId="16" fillId="11" borderId="5" xfId="0" applyFont="1" applyFill="1" applyBorder="1" applyAlignment="1">
      <alignment horizontal="center" vertical="center" wrapText="1"/>
    </xf>
    <xf numFmtId="165" fontId="13" fillId="0" borderId="5" xfId="0" applyNumberFormat="1" applyFont="1" applyBorder="1" applyAlignment="1" applyProtection="1">
      <alignment horizontal="center" wrapText="1"/>
      <protection locked="0"/>
    </xf>
    <xf numFmtId="167" fontId="88" fillId="0" borderId="29" xfId="0" applyNumberFormat="1" applyFont="1" applyBorder="1" applyAlignment="1" applyProtection="1">
      <alignment vertical="center" wrapText="1"/>
      <protection locked="0"/>
    </xf>
    <xf numFmtId="167" fontId="91" fillId="38" borderId="18" xfId="0" applyNumberFormat="1" applyFont="1" applyFill="1" applyBorder="1" applyAlignment="1">
      <alignment horizontal="center" vertical="center" wrapText="1"/>
    </xf>
    <xf numFmtId="10" fontId="212" fillId="11" borderId="29" xfId="0" applyNumberFormat="1" applyFont="1" applyFill="1" applyBorder="1" applyAlignment="1">
      <alignment horizontal="center" vertical="center" wrapText="1"/>
    </xf>
    <xf numFmtId="0" fontId="129" fillId="17" borderId="10" xfId="0" applyFont="1" applyFill="1" applyBorder="1" applyAlignment="1">
      <alignment horizontal="left" wrapText="1"/>
    </xf>
    <xf numFmtId="0" fontId="249" fillId="17" borderId="9" xfId="0" applyFont="1" applyFill="1" applyBorder="1" applyAlignment="1">
      <alignment horizontal="left" wrapText="1"/>
    </xf>
    <xf numFmtId="0" fontId="66" fillId="17" borderId="22" xfId="0" applyFont="1" applyFill="1" applyBorder="1" applyAlignment="1">
      <alignment horizontal="left" wrapText="1"/>
    </xf>
    <xf numFmtId="165" fontId="56" fillId="0" borderId="29" xfId="0" applyNumberFormat="1" applyFont="1" applyBorder="1" applyAlignment="1" applyProtection="1">
      <alignment horizontal="left" vertical="center"/>
      <protection locked="0"/>
    </xf>
    <xf numFmtId="0" fontId="56" fillId="0" borderId="29" xfId="0" applyFont="1" applyBorder="1" applyAlignment="1" applyProtection="1">
      <alignment horizontal="left" vertical="center"/>
      <protection locked="0"/>
    </xf>
    <xf numFmtId="0" fontId="56" fillId="0" borderId="18" xfId="0" applyFont="1" applyBorder="1" applyAlignment="1" applyProtection="1">
      <alignment horizontal="left" vertical="center"/>
      <protection locked="0"/>
    </xf>
    <xf numFmtId="14" fontId="56" fillId="0" borderId="18" xfId="0" applyNumberFormat="1" applyFont="1" applyBorder="1" applyAlignment="1" applyProtection="1">
      <alignment vertical="center" wrapText="1"/>
      <protection locked="0"/>
    </xf>
    <xf numFmtId="0" fontId="56" fillId="0" borderId="5" xfId="0" applyFont="1" applyBorder="1" applyAlignment="1" applyProtection="1">
      <alignment horizontal="left" vertical="center"/>
      <protection locked="0"/>
    </xf>
    <xf numFmtId="0" fontId="56" fillId="0" borderId="24" xfId="0" applyFont="1" applyBorder="1" applyAlignment="1" applyProtection="1">
      <alignment horizontal="left" vertical="center"/>
      <protection locked="0"/>
    </xf>
    <xf numFmtId="165" fontId="56" fillId="0" borderId="29" xfId="0" applyNumberFormat="1" applyFont="1" applyBorder="1" applyAlignment="1" applyProtection="1">
      <alignment horizontal="left" vertical="center" wrapText="1"/>
      <protection locked="0"/>
    </xf>
    <xf numFmtId="0" fontId="66" fillId="0" borderId="29" xfId="0" applyFont="1" applyBorder="1" applyAlignment="1" applyProtection="1">
      <alignment horizontal="left" vertical="center" wrapText="1"/>
      <protection locked="0"/>
    </xf>
    <xf numFmtId="14" fontId="66" fillId="0" borderId="29" xfId="0" applyNumberFormat="1" applyFont="1" applyBorder="1" applyAlignment="1" applyProtection="1">
      <alignment horizontal="left" vertical="center" wrapText="1"/>
      <protection locked="0"/>
    </xf>
    <xf numFmtId="165" fontId="66" fillId="0" borderId="29" xfId="0" applyNumberFormat="1" applyFont="1" applyBorder="1" applyAlignment="1" applyProtection="1">
      <alignment horizontal="left" vertical="center" wrapText="1"/>
      <protection locked="0"/>
    </xf>
    <xf numFmtId="0" fontId="206" fillId="0" borderId="5" xfId="0" applyFont="1" applyBorder="1" applyAlignment="1">
      <alignment horizontal="left" vertical="center" wrapText="1"/>
    </xf>
    <xf numFmtId="0" fontId="206" fillId="4" borderId="5" xfId="0" applyFont="1" applyFill="1" applyBorder="1" applyAlignment="1">
      <alignment horizontal="left" vertical="center" wrapText="1"/>
    </xf>
    <xf numFmtId="1" fontId="16" fillId="0" borderId="63" xfId="0" applyNumberFormat="1" applyFont="1" applyBorder="1" applyAlignment="1">
      <alignment horizontal="center" vertical="center"/>
    </xf>
    <xf numFmtId="1" fontId="16" fillId="0" borderId="69" xfId="0" applyNumberFormat="1" applyFont="1" applyBorder="1" applyAlignment="1">
      <alignment horizontal="center" vertical="center"/>
    </xf>
    <xf numFmtId="1" fontId="16" fillId="0" borderId="5" xfId="0" applyNumberFormat="1" applyFont="1" applyBorder="1" applyAlignment="1">
      <alignment horizontal="center" vertical="center"/>
    </xf>
    <xf numFmtId="0" fontId="91" fillId="0" borderId="5" xfId="0" applyFont="1" applyBorder="1" applyAlignment="1">
      <alignment horizontal="center" vertical="center" wrapText="1"/>
    </xf>
    <xf numFmtId="0" fontId="88" fillId="0" borderId="29" xfId="0" applyFont="1" applyBorder="1" applyAlignment="1">
      <alignment horizontal="center" vertical="center" wrapText="1"/>
    </xf>
    <xf numFmtId="0" fontId="91" fillId="0" borderId="24" xfId="0" applyFont="1" applyBorder="1" applyAlignment="1">
      <alignment horizontal="center" vertical="center" wrapText="1"/>
    </xf>
    <xf numFmtId="0" fontId="191" fillId="0" borderId="0" xfId="0" applyFont="1" applyAlignment="1">
      <alignment horizontal="right" vertical="top"/>
    </xf>
    <xf numFmtId="0" fontId="250" fillId="38" borderId="24" xfId="0" applyFont="1" applyFill="1" applyBorder="1" applyAlignment="1">
      <alignment horizontal="center" vertical="center" wrapText="1"/>
    </xf>
    <xf numFmtId="0" fontId="56" fillId="0" borderId="5" xfId="0" applyFont="1" applyBorder="1" applyAlignment="1" applyProtection="1">
      <alignment horizontal="left" wrapText="1"/>
      <protection locked="0"/>
    </xf>
    <xf numFmtId="165" fontId="56" fillId="0" borderId="5" xfId="0" applyNumberFormat="1" applyFont="1" applyBorder="1" applyAlignment="1" applyProtection="1">
      <alignment horizontal="left" wrapText="1"/>
      <protection locked="0"/>
    </xf>
    <xf numFmtId="0" fontId="58" fillId="0" borderId="5" xfId="0" applyFont="1" applyBorder="1" applyAlignment="1">
      <alignment horizontal="left" vertical="center"/>
    </xf>
    <xf numFmtId="0" fontId="13" fillId="0" borderId="5" xfId="0" applyFont="1" applyBorder="1" applyAlignment="1">
      <alignment horizontal="left" wrapText="1"/>
    </xf>
    <xf numFmtId="0" fontId="56" fillId="0" borderId="5" xfId="0" applyFont="1" applyBorder="1" applyAlignment="1" applyProtection="1">
      <alignment horizontal="center"/>
      <protection locked="0"/>
    </xf>
    <xf numFmtId="165" fontId="8" fillId="0" borderId="5" xfId="0" applyNumberFormat="1" applyFont="1" applyBorder="1" applyAlignment="1" applyProtection="1">
      <alignment horizontal="center" vertical="center" wrapText="1"/>
      <protection locked="0"/>
    </xf>
    <xf numFmtId="0" fontId="206" fillId="0" borderId="5" xfId="0" applyFont="1" applyBorder="1" applyAlignment="1" applyProtection="1">
      <alignment horizontal="left" wrapText="1"/>
      <protection locked="0"/>
    </xf>
    <xf numFmtId="0" fontId="206" fillId="4" borderId="5" xfId="0" applyFont="1" applyFill="1" applyBorder="1" applyAlignment="1" applyProtection="1">
      <alignment horizontal="left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10" fontId="75" fillId="0" borderId="5" xfId="0" applyNumberFormat="1" applyFont="1" applyBorder="1" applyAlignment="1">
      <alignment horizontal="center" vertical="center"/>
    </xf>
    <xf numFmtId="10" fontId="75" fillId="11" borderId="5" xfId="0" applyNumberFormat="1" applyFont="1" applyFill="1" applyBorder="1" applyAlignment="1">
      <alignment horizontal="center" vertical="center"/>
    </xf>
    <xf numFmtId="0" fontId="17" fillId="0" borderId="24" xfId="0" applyFont="1" applyBorder="1" applyAlignment="1">
      <alignment horizontal="center" vertical="center" wrapText="1"/>
    </xf>
    <xf numFmtId="0" fontId="252" fillId="0" borderId="19" xfId="0" applyFont="1" applyBorder="1" applyAlignment="1" applyProtection="1">
      <alignment horizontal="center" vertical="center" wrapText="1"/>
      <protection locked="0"/>
    </xf>
    <xf numFmtId="0" fontId="252" fillId="0" borderId="35" xfId="0" applyFont="1" applyBorder="1" applyAlignment="1" applyProtection="1">
      <alignment horizontal="center" vertical="center" wrapText="1"/>
      <protection locked="0"/>
    </xf>
    <xf numFmtId="0" fontId="252" fillId="0" borderId="14" xfId="0" applyFont="1" applyBorder="1" applyAlignment="1" applyProtection="1">
      <alignment horizontal="center" vertical="center" wrapText="1"/>
      <protection locked="0"/>
    </xf>
    <xf numFmtId="0" fontId="252" fillId="0" borderId="8" xfId="0" applyFont="1" applyBorder="1" applyAlignment="1" applyProtection="1">
      <alignment horizontal="center" vertical="center" wrapText="1"/>
      <protection locked="0"/>
    </xf>
    <xf numFmtId="0" fontId="252" fillId="0" borderId="9" xfId="0" applyFont="1" applyBorder="1" applyAlignment="1" applyProtection="1">
      <alignment horizontal="center" vertical="center" wrapText="1"/>
      <protection locked="0"/>
    </xf>
    <xf numFmtId="0" fontId="252" fillId="0" borderId="10" xfId="0" applyFont="1" applyBorder="1" applyAlignment="1" applyProtection="1">
      <alignment horizontal="center" vertical="center" wrapText="1"/>
      <protection locked="0"/>
    </xf>
    <xf numFmtId="0" fontId="253" fillId="0" borderId="35" xfId="0" applyFont="1" applyBorder="1" applyAlignment="1" applyProtection="1">
      <alignment horizontal="center" vertical="center" wrapText="1"/>
      <protection locked="0"/>
    </xf>
    <xf numFmtId="0" fontId="253" fillId="0" borderId="9" xfId="0" applyFont="1" applyBorder="1" applyAlignment="1" applyProtection="1">
      <alignment horizontal="center" vertical="center" wrapText="1"/>
      <protection locked="0"/>
    </xf>
    <xf numFmtId="0" fontId="252" fillId="0" borderId="19" xfId="0" applyFont="1" applyBorder="1" applyAlignment="1" applyProtection="1">
      <alignment horizontal="left" vertical="center" wrapText="1"/>
      <protection locked="0"/>
    </xf>
    <xf numFmtId="0" fontId="252" fillId="0" borderId="35" xfId="0" applyFont="1" applyBorder="1" applyAlignment="1" applyProtection="1">
      <alignment horizontal="left" vertical="center" wrapText="1"/>
      <protection locked="0"/>
    </xf>
    <xf numFmtId="0" fontId="252" fillId="0" borderId="14" xfId="0" applyFont="1" applyBorder="1" applyAlignment="1" applyProtection="1">
      <alignment horizontal="left" vertical="center" wrapText="1"/>
      <protection locked="0"/>
    </xf>
    <xf numFmtId="0" fontId="252" fillId="0" borderId="8" xfId="0" applyFont="1" applyBorder="1" applyAlignment="1" applyProtection="1">
      <alignment horizontal="left" vertical="center" wrapText="1"/>
      <protection locked="0"/>
    </xf>
    <xf numFmtId="0" fontId="252" fillId="0" borderId="9" xfId="0" applyFont="1" applyBorder="1" applyAlignment="1" applyProtection="1">
      <alignment horizontal="left" vertical="center" wrapText="1"/>
      <protection locked="0"/>
    </xf>
    <xf numFmtId="0" fontId="252" fillId="0" borderId="10" xfId="0" applyFont="1" applyBorder="1" applyAlignment="1" applyProtection="1">
      <alignment horizontal="left" vertical="center" wrapText="1"/>
      <protection locked="0"/>
    </xf>
    <xf numFmtId="0" fontId="253" fillId="0" borderId="35" xfId="0" applyFont="1" applyBorder="1" applyAlignment="1" applyProtection="1">
      <alignment horizontal="left" vertical="center" wrapText="1"/>
      <protection locked="0"/>
    </xf>
    <xf numFmtId="0" fontId="253" fillId="0" borderId="9" xfId="0" applyFont="1" applyBorder="1" applyAlignment="1" applyProtection="1">
      <alignment horizontal="left" vertical="center" wrapText="1"/>
      <protection locked="0"/>
    </xf>
    <xf numFmtId="0" fontId="251" fillId="0" borderId="5" xfId="0" applyFont="1" applyBorder="1" applyAlignment="1">
      <alignment horizontal="center"/>
    </xf>
    <xf numFmtId="0" fontId="157" fillId="0" borderId="5" xfId="0" applyFont="1" applyBorder="1" applyAlignment="1">
      <alignment horizontal="center"/>
    </xf>
    <xf numFmtId="10" fontId="229" fillId="0" borderId="5" xfId="0" applyNumberFormat="1" applyFont="1" applyBorder="1" applyAlignment="1">
      <alignment horizontal="center"/>
    </xf>
    <xf numFmtId="1" fontId="251" fillId="0" borderId="5" xfId="0" applyNumberFormat="1" applyFont="1" applyBorder="1" applyAlignment="1">
      <alignment horizontal="center"/>
    </xf>
    <xf numFmtId="0" fontId="229" fillId="19" borderId="5" xfId="0" applyFont="1" applyFill="1" applyBorder="1" applyAlignment="1">
      <alignment horizontal="center"/>
    </xf>
    <xf numFmtId="10" fontId="229" fillId="19" borderId="5" xfId="0" applyNumberFormat="1" applyFont="1" applyFill="1" applyBorder="1" applyAlignment="1">
      <alignment horizontal="center"/>
    </xf>
    <xf numFmtId="0" fontId="7" fillId="11" borderId="5" xfId="0" applyFont="1" applyFill="1" applyBorder="1" applyAlignment="1">
      <alignment horizontal="center"/>
    </xf>
    <xf numFmtId="10" fontId="7" fillId="19" borderId="5" xfId="0" applyNumberFormat="1" applyFont="1" applyFill="1" applyBorder="1" applyAlignment="1">
      <alignment horizontal="center"/>
    </xf>
    <xf numFmtId="0" fontId="87" fillId="0" borderId="29" xfId="0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38" borderId="5" xfId="0" applyFont="1" applyFill="1" applyBorder="1" applyAlignment="1">
      <alignment horizontal="center" vertical="center" wrapText="1"/>
    </xf>
    <xf numFmtId="0" fontId="16" fillId="0" borderId="2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254" fillId="0" borderId="24" xfId="0" applyFont="1" applyBorder="1" applyAlignment="1">
      <alignment horizontal="center" vertical="center" wrapText="1"/>
    </xf>
    <xf numFmtId="0" fontId="56" fillId="0" borderId="5" xfId="0" applyFont="1" applyBorder="1" applyAlignment="1" applyProtection="1">
      <alignment vertical="center" wrapText="1"/>
      <protection locked="0"/>
    </xf>
    <xf numFmtId="14" fontId="56" fillId="0" borderId="29" xfId="0" applyNumberFormat="1" applyFont="1" applyBorder="1" applyAlignment="1" applyProtection="1">
      <alignment vertical="center" wrapText="1"/>
      <protection locked="0"/>
    </xf>
    <xf numFmtId="0" fontId="10" fillId="0" borderId="8" xfId="0" applyFont="1" applyBorder="1" applyAlignment="1" applyProtection="1">
      <alignment horizontal="left" vertical="center" wrapText="1"/>
      <protection locked="0"/>
    </xf>
    <xf numFmtId="0" fontId="10" fillId="0" borderId="5" xfId="0" applyFont="1" applyBorder="1" applyAlignment="1" applyProtection="1">
      <alignment horizontal="left" vertical="center" wrapText="1"/>
      <protection locked="0"/>
    </xf>
    <xf numFmtId="0" fontId="206" fillId="0" borderId="5" xfId="0" applyFont="1" applyBorder="1" applyAlignment="1">
      <alignment horizontal="center" vertical="center" wrapText="1"/>
    </xf>
    <xf numFmtId="0" fontId="56" fillId="19" borderId="5" xfId="0" applyFont="1" applyFill="1" applyBorder="1" applyAlignment="1">
      <alignment horizontal="center" vertical="center"/>
    </xf>
    <xf numFmtId="10" fontId="56" fillId="19" borderId="5" xfId="0" applyNumberFormat="1" applyFont="1" applyFill="1" applyBorder="1" applyAlignment="1">
      <alignment horizontal="center" vertical="center"/>
    </xf>
    <xf numFmtId="0" fontId="56" fillId="0" borderId="5" xfId="0" applyFont="1" applyBorder="1" applyAlignment="1">
      <alignment horizontal="center" vertical="center"/>
    </xf>
    <xf numFmtId="2" fontId="56" fillId="0" borderId="5" xfId="0" applyNumberFormat="1" applyFont="1" applyBorder="1" applyAlignment="1" applyProtection="1">
      <alignment horizontal="center" vertical="center"/>
      <protection locked="0"/>
    </xf>
    <xf numFmtId="2" fontId="157" fillId="19" borderId="5" xfId="0" applyNumberFormat="1" applyFont="1" applyFill="1" applyBorder="1" applyAlignment="1">
      <alignment horizontal="center" vertical="center"/>
    </xf>
    <xf numFmtId="0" fontId="16" fillId="0" borderId="22" xfId="0" applyFont="1" applyBorder="1" applyAlignment="1">
      <alignment horizontal="center" wrapText="1"/>
    </xf>
    <xf numFmtId="0" fontId="56" fillId="0" borderId="22" xfId="0" applyFont="1" applyBorder="1" applyAlignment="1">
      <alignment horizontal="center" wrapText="1"/>
    </xf>
    <xf numFmtId="0" fontId="56" fillId="0" borderId="5" xfId="0" applyFont="1" applyBorder="1" applyAlignment="1">
      <alignment horizontal="center" wrapText="1"/>
    </xf>
    <xf numFmtId="0" fontId="56" fillId="0" borderId="40" xfId="0" applyFont="1" applyBorder="1" applyAlignment="1" applyProtection="1">
      <alignment horizontal="center" wrapText="1"/>
      <protection locked="0"/>
    </xf>
    <xf numFmtId="10" fontId="56" fillId="0" borderId="5" xfId="0" applyNumberFormat="1" applyFont="1" applyBorder="1" applyAlignment="1">
      <alignment horizontal="center" wrapText="1"/>
    </xf>
    <xf numFmtId="0" fontId="56" fillId="0" borderId="60" xfId="0" applyFont="1" applyBorder="1" applyAlignment="1" applyProtection="1">
      <alignment horizontal="center" wrapText="1"/>
      <protection locked="0"/>
    </xf>
    <xf numFmtId="2" fontId="56" fillId="0" borderId="61" xfId="0" applyNumberFormat="1" applyFont="1" applyBorder="1" applyAlignment="1" applyProtection="1">
      <alignment horizontal="center" vertical="center" wrapText="1"/>
      <protection locked="0"/>
    </xf>
    <xf numFmtId="0" fontId="56" fillId="0" borderId="46" xfId="0" applyFont="1" applyBorder="1" applyAlignment="1" applyProtection="1">
      <alignment horizontal="center" wrapText="1"/>
      <protection locked="0"/>
    </xf>
    <xf numFmtId="0" fontId="56" fillId="0" borderId="62" xfId="0" applyFont="1" applyBorder="1" applyAlignment="1" applyProtection="1">
      <alignment horizontal="center" wrapText="1"/>
      <protection locked="0"/>
    </xf>
    <xf numFmtId="0" fontId="56" fillId="0" borderId="49" xfId="0" applyFont="1" applyBorder="1" applyAlignment="1" applyProtection="1">
      <alignment horizontal="center" wrapText="1"/>
      <protection locked="0"/>
    </xf>
    <xf numFmtId="0" fontId="56" fillId="0" borderId="63" xfId="0" applyFont="1" applyBorder="1" applyAlignment="1" applyProtection="1">
      <alignment horizontal="center" wrapText="1"/>
      <protection locked="0"/>
    </xf>
    <xf numFmtId="0" fontId="56" fillId="11" borderId="31" xfId="0" applyFont="1" applyFill="1" applyBorder="1" applyAlignment="1">
      <alignment horizontal="center" wrapText="1"/>
    </xf>
    <xf numFmtId="0" fontId="56" fillId="11" borderId="22" xfId="0" applyFont="1" applyFill="1" applyBorder="1" applyAlignment="1">
      <alignment horizontal="center" wrapText="1"/>
    </xf>
    <xf numFmtId="0" fontId="16" fillId="11" borderId="5" xfId="0" applyFont="1" applyFill="1" applyBorder="1" applyAlignment="1">
      <alignment horizontal="center" wrapText="1"/>
    </xf>
    <xf numFmtId="0" fontId="56" fillId="11" borderId="5" xfId="0" applyFont="1" applyFill="1" applyBorder="1" applyAlignment="1">
      <alignment horizontal="center" wrapText="1"/>
    </xf>
    <xf numFmtId="0" fontId="56" fillId="11" borderId="27" xfId="0" applyFont="1" applyFill="1" applyBorder="1" applyAlignment="1">
      <alignment horizontal="center" wrapText="1"/>
    </xf>
    <xf numFmtId="10" fontId="56" fillId="11" borderId="5" xfId="0" applyNumberFormat="1" applyFont="1" applyFill="1" applyBorder="1" applyAlignment="1">
      <alignment horizontal="center" wrapText="1"/>
    </xf>
    <xf numFmtId="0" fontId="56" fillId="11" borderId="0" xfId="0" applyFont="1" applyFill="1" applyAlignment="1">
      <alignment horizontal="center" wrapText="1"/>
    </xf>
    <xf numFmtId="2" fontId="157" fillId="11" borderId="5" xfId="0" applyNumberFormat="1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center" wrapText="1"/>
    </xf>
    <xf numFmtId="0" fontId="56" fillId="0" borderId="34" xfId="0" applyFont="1" applyBorder="1" applyAlignment="1" applyProtection="1">
      <alignment horizontal="center" wrapText="1"/>
      <protection locked="0"/>
    </xf>
    <xf numFmtId="0" fontId="56" fillId="0" borderId="42" xfId="0" applyFont="1" applyBorder="1" applyAlignment="1" applyProtection="1">
      <alignment horizontal="center" wrapText="1"/>
      <protection locked="0"/>
    </xf>
    <xf numFmtId="0" fontId="16" fillId="0" borderId="30" xfId="0" applyFont="1" applyBorder="1" applyAlignment="1">
      <alignment horizontal="center" wrapText="1"/>
    </xf>
    <xf numFmtId="0" fontId="56" fillId="0" borderId="30" xfId="0" applyFont="1" applyBorder="1" applyAlignment="1">
      <alignment horizontal="center" wrapText="1"/>
    </xf>
    <xf numFmtId="0" fontId="56" fillId="0" borderId="43" xfId="0" applyFont="1" applyBorder="1" applyAlignment="1" applyProtection="1">
      <alignment horizontal="center" wrapText="1"/>
      <protection locked="0"/>
    </xf>
    <xf numFmtId="10" fontId="56" fillId="0" borderId="30" xfId="0" applyNumberFormat="1" applyFont="1" applyBorder="1" applyAlignment="1">
      <alignment horizontal="center" wrapText="1"/>
    </xf>
    <xf numFmtId="0" fontId="16" fillId="11" borderId="22" xfId="0" applyFont="1" applyFill="1" applyBorder="1" applyAlignment="1">
      <alignment horizontal="center" wrapText="1"/>
    </xf>
    <xf numFmtId="0" fontId="75" fillId="11" borderId="5" xfId="0" applyFont="1" applyFill="1" applyBorder="1" applyAlignment="1">
      <alignment horizontal="center" vertical="center"/>
    </xf>
    <xf numFmtId="0" fontId="192" fillId="0" borderId="70" xfId="0" applyFont="1" applyBorder="1" applyAlignment="1">
      <alignment horizontal="center" vertical="center"/>
    </xf>
    <xf numFmtId="0" fontId="192" fillId="0" borderId="28" xfId="0" applyFont="1" applyBorder="1" applyAlignment="1">
      <alignment horizontal="center" vertical="center"/>
    </xf>
    <xf numFmtId="0" fontId="192" fillId="11" borderId="5" xfId="0" applyFont="1" applyFill="1" applyBorder="1" applyAlignment="1">
      <alignment horizontal="center" vertical="center"/>
    </xf>
    <xf numFmtId="0" fontId="82" fillId="11" borderId="69" xfId="0" applyFont="1" applyFill="1" applyBorder="1" applyAlignment="1">
      <alignment horizontal="center" vertical="center"/>
    </xf>
    <xf numFmtId="0" fontId="82" fillId="11" borderId="63" xfId="0" applyFont="1" applyFill="1" applyBorder="1" applyAlignment="1">
      <alignment horizontal="center" vertical="center"/>
    </xf>
    <xf numFmtId="0" fontId="82" fillId="11" borderId="5" xfId="0" applyFont="1" applyFill="1" applyBorder="1" applyAlignment="1">
      <alignment horizontal="center" vertical="center"/>
    </xf>
    <xf numFmtId="1" fontId="192" fillId="0" borderId="8" xfId="0" applyNumberFormat="1" applyFont="1" applyBorder="1" applyAlignment="1">
      <alignment horizontal="center" vertical="center"/>
    </xf>
    <xf numFmtId="1" fontId="192" fillId="0" borderId="71" xfId="0" applyNumberFormat="1" applyFont="1" applyBorder="1" applyAlignment="1">
      <alignment horizontal="center" vertical="center"/>
    </xf>
    <xf numFmtId="1" fontId="192" fillId="11" borderId="71" xfId="0" applyNumberFormat="1" applyFont="1" applyFill="1" applyBorder="1" applyAlignment="1">
      <alignment horizontal="center" vertical="center"/>
    </xf>
    <xf numFmtId="1" fontId="82" fillId="11" borderId="71" xfId="0" applyNumberFormat="1" applyFont="1" applyFill="1" applyBorder="1" applyAlignment="1">
      <alignment horizontal="center" vertical="center"/>
    </xf>
    <xf numFmtId="1" fontId="82" fillId="11" borderId="18" xfId="0" applyNumberFormat="1" applyFont="1" applyFill="1" applyBorder="1" applyAlignment="1">
      <alignment horizontal="center" vertical="center"/>
    </xf>
    <xf numFmtId="1" fontId="82" fillId="11" borderId="8" xfId="0" applyNumberFormat="1" applyFont="1" applyFill="1" applyBorder="1" applyAlignment="1">
      <alignment horizontal="center" vertical="center"/>
    </xf>
    <xf numFmtId="1" fontId="192" fillId="0" borderId="8" xfId="0" applyNumberFormat="1" applyFont="1" applyBorder="1" applyAlignment="1">
      <alignment horizontal="center"/>
    </xf>
    <xf numFmtId="1" fontId="192" fillId="0" borderId="71" xfId="0" applyNumberFormat="1" applyFont="1" applyBorder="1" applyAlignment="1">
      <alignment horizontal="center"/>
    </xf>
    <xf numFmtId="1" fontId="82" fillId="19" borderId="71" xfId="0" applyNumberFormat="1" applyFont="1" applyFill="1" applyBorder="1" applyAlignment="1">
      <alignment horizontal="center"/>
    </xf>
    <xf numFmtId="1" fontId="82" fillId="19" borderId="18" xfId="0" applyNumberFormat="1" applyFont="1" applyFill="1" applyBorder="1" applyAlignment="1">
      <alignment horizontal="center"/>
    </xf>
    <xf numFmtId="1" fontId="82" fillId="19" borderId="8" xfId="0" applyNumberFormat="1" applyFont="1" applyFill="1" applyBorder="1" applyAlignment="1">
      <alignment horizontal="center"/>
    </xf>
    <xf numFmtId="1" fontId="82" fillId="19" borderId="69" xfId="0" applyNumberFormat="1" applyFont="1" applyFill="1" applyBorder="1" applyAlignment="1">
      <alignment horizontal="center"/>
    </xf>
    <xf numFmtId="1" fontId="82" fillId="19" borderId="63" xfId="0" applyNumberFormat="1" applyFont="1" applyFill="1" applyBorder="1" applyAlignment="1">
      <alignment horizontal="center"/>
    </xf>
    <xf numFmtId="1" fontId="82" fillId="19" borderId="5" xfId="0" applyNumberFormat="1" applyFont="1" applyFill="1" applyBorder="1" applyAlignment="1">
      <alignment horizontal="center"/>
    </xf>
    <xf numFmtId="0" fontId="255" fillId="0" borderId="19" xfId="0" applyFont="1" applyBorder="1" applyAlignment="1" applyProtection="1">
      <alignment horizontal="center" vertical="center" wrapText="1"/>
      <protection locked="0"/>
    </xf>
    <xf numFmtId="0" fontId="181" fillId="0" borderId="5" xfId="0" applyFont="1" applyBorder="1" applyAlignment="1">
      <alignment horizontal="center" vertical="center" wrapText="1"/>
    </xf>
    <xf numFmtId="0" fontId="181" fillId="0" borderId="29" xfId="0" applyFont="1" applyBorder="1" applyAlignment="1">
      <alignment horizontal="center" vertical="center" wrapText="1"/>
    </xf>
    <xf numFmtId="0" fontId="181" fillId="11" borderId="24" xfId="0" applyFont="1" applyFill="1" applyBorder="1" applyAlignment="1">
      <alignment horizontal="center" vertical="center" wrapText="1"/>
    </xf>
    <xf numFmtId="0" fontId="56" fillId="19" borderId="87" xfId="0" applyFont="1" applyFill="1" applyBorder="1" applyAlignment="1">
      <alignment horizontal="center" vertical="center"/>
    </xf>
    <xf numFmtId="0" fontId="16" fillId="19" borderId="5" xfId="0" applyFont="1" applyFill="1" applyBorder="1" applyAlignment="1">
      <alignment horizontal="center" vertical="center"/>
    </xf>
    <xf numFmtId="1" fontId="157" fillId="19" borderId="70" xfId="0" applyNumberFormat="1" applyFont="1" applyFill="1" applyBorder="1" applyAlignment="1">
      <alignment horizontal="center" vertical="center"/>
    </xf>
    <xf numFmtId="1" fontId="157" fillId="19" borderId="29" xfId="0" applyNumberFormat="1" applyFont="1" applyFill="1" applyBorder="1" applyAlignment="1">
      <alignment horizontal="center" vertical="center"/>
    </xf>
    <xf numFmtId="0" fontId="202" fillId="0" borderId="5" xfId="0" applyFont="1" applyBorder="1" applyAlignment="1" applyProtection="1">
      <alignment horizontal="center" vertical="center" wrapText="1"/>
      <protection locked="0"/>
    </xf>
    <xf numFmtId="0" fontId="202" fillId="0" borderId="30" xfId="0" applyFont="1" applyBorder="1" applyAlignment="1" applyProtection="1">
      <alignment horizontal="center" vertical="center" wrapText="1"/>
      <protection locked="0"/>
    </xf>
    <xf numFmtId="0" fontId="252" fillId="0" borderId="5" xfId="0" applyFont="1" applyBorder="1" applyAlignment="1" applyProtection="1">
      <alignment wrapText="1"/>
      <protection locked="0"/>
    </xf>
    <xf numFmtId="0" fontId="13" fillId="0" borderId="5" xfId="0" applyFont="1" applyBorder="1" applyProtection="1">
      <protection locked="0"/>
    </xf>
    <xf numFmtId="168" fontId="56" fillId="0" borderId="29" xfId="0" applyNumberFormat="1" applyFont="1" applyBorder="1" applyAlignment="1" applyProtection="1">
      <alignment horizontal="center" vertical="center" wrapText="1"/>
      <protection locked="0"/>
    </xf>
    <xf numFmtId="0" fontId="254" fillId="0" borderId="5" xfId="0" applyFont="1" applyBorder="1" applyAlignment="1">
      <alignment horizontal="center" vertical="center" wrapText="1"/>
    </xf>
    <xf numFmtId="168" fontId="56" fillId="0" borderId="18" xfId="0" applyNumberFormat="1" applyFont="1" applyBorder="1" applyAlignment="1" applyProtection="1">
      <alignment horizontal="center" vertical="center" wrapText="1"/>
      <protection locked="0"/>
    </xf>
    <xf numFmtId="0" fontId="56" fillId="24" borderId="5" xfId="0" applyFont="1" applyFill="1" applyBorder="1" applyAlignment="1">
      <alignment horizontal="center" vertical="center" wrapText="1"/>
    </xf>
    <xf numFmtId="165" fontId="75" fillId="0" borderId="5" xfId="0" applyNumberFormat="1" applyFont="1" applyBorder="1" applyAlignment="1" applyProtection="1">
      <alignment horizontal="center" vertical="center" wrapText="1"/>
      <protection locked="0"/>
    </xf>
    <xf numFmtId="0" fontId="91" fillId="0" borderId="18" xfId="0" applyFont="1" applyBorder="1" applyAlignment="1" applyProtection="1">
      <alignment horizontal="center" vertical="top" wrapText="1"/>
      <protection locked="0"/>
    </xf>
    <xf numFmtId="0" fontId="91" fillId="0" borderId="5" xfId="0" applyFont="1" applyBorder="1" applyAlignment="1" applyProtection="1">
      <alignment horizontal="center" vertical="top" wrapText="1"/>
      <protection locked="0"/>
    </xf>
    <xf numFmtId="0" fontId="91" fillId="0" borderId="29" xfId="0" applyFont="1" applyBorder="1" applyAlignment="1" applyProtection="1">
      <alignment horizontal="center" vertical="top" wrapText="1"/>
      <protection locked="0"/>
    </xf>
    <xf numFmtId="0" fontId="91" fillId="0" borderId="24" xfId="0" applyFont="1" applyBorder="1" applyAlignment="1" applyProtection="1">
      <alignment horizontal="center" vertical="top" wrapText="1"/>
      <protection locked="0"/>
    </xf>
    <xf numFmtId="0" fontId="88" fillId="0" borderId="24" xfId="0" applyFont="1" applyBorder="1" applyAlignment="1" applyProtection="1">
      <alignment horizontal="center" vertical="top" wrapText="1"/>
      <protection locked="0"/>
    </xf>
    <xf numFmtId="167" fontId="256" fillId="11" borderId="5" xfId="0" applyNumberFormat="1" applyFont="1" applyFill="1" applyBorder="1" applyAlignment="1">
      <alignment horizontal="center" vertical="center" wrapText="1"/>
    </xf>
    <xf numFmtId="167" fontId="87" fillId="11" borderId="18" xfId="0" applyNumberFormat="1" applyFont="1" applyFill="1" applyBorder="1" applyAlignment="1">
      <alignment horizontal="center" vertical="center" wrapText="1"/>
    </xf>
    <xf numFmtId="167" fontId="226" fillId="11" borderId="18" xfId="0" applyNumberFormat="1" applyFont="1" applyFill="1" applyBorder="1" applyAlignment="1">
      <alignment horizontal="center" vertical="center" wrapText="1"/>
    </xf>
    <xf numFmtId="0" fontId="60" fillId="11" borderId="18" xfId="0" applyFont="1" applyFill="1" applyBorder="1" applyAlignment="1">
      <alignment horizontal="center" vertical="center" wrapText="1"/>
    </xf>
    <xf numFmtId="167" fontId="60" fillId="0" borderId="29" xfId="0" applyNumberFormat="1" applyFont="1" applyBorder="1" applyAlignment="1" applyProtection="1">
      <alignment horizontal="center" vertical="center" wrapText="1"/>
      <protection locked="0"/>
    </xf>
    <xf numFmtId="0" fontId="72" fillId="13" borderId="27" xfId="0" applyFont="1" applyFill="1" applyBorder="1" applyAlignment="1">
      <alignment horizontal="center" vertical="center"/>
    </xf>
    <xf numFmtId="0" fontId="69" fillId="13" borderId="30" xfId="0" applyFont="1" applyFill="1" applyBorder="1" applyAlignment="1">
      <alignment horizontal="center" vertical="center"/>
    </xf>
    <xf numFmtId="22" fontId="21" fillId="9" borderId="0" xfId="1" applyFont="1" applyFill="1"/>
    <xf numFmtId="0" fontId="257" fillId="0" borderId="0" xfId="9" applyFont="1"/>
    <xf numFmtId="0" fontId="37" fillId="41" borderId="0" xfId="9" applyFont="1" applyFill="1"/>
    <xf numFmtId="0" fontId="25" fillId="42" borderId="0" xfId="10" applyFont="1" applyFill="1"/>
    <xf numFmtId="0" fontId="48" fillId="21" borderId="5" xfId="0" applyFont="1" applyFill="1" applyBorder="1" applyAlignment="1">
      <alignment horizontal="center" vertical="center" wrapText="1"/>
    </xf>
    <xf numFmtId="0" fontId="16" fillId="24" borderId="24" xfId="0" applyFont="1" applyFill="1" applyBorder="1" applyAlignment="1">
      <alignment horizontal="center" vertical="center" wrapText="1"/>
    </xf>
    <xf numFmtId="0" fontId="82" fillId="13" borderId="5" xfId="0" applyFont="1" applyFill="1" applyBorder="1" applyAlignment="1">
      <alignment horizontal="center" vertical="center" wrapText="1"/>
    </xf>
    <xf numFmtId="0" fontId="82" fillId="13" borderId="24" xfId="0" applyFont="1" applyFill="1" applyBorder="1" applyAlignment="1">
      <alignment horizontal="center" vertical="center" wrapText="1"/>
    </xf>
    <xf numFmtId="165" fontId="42" fillId="13" borderId="5" xfId="0" applyNumberFormat="1" applyFont="1" applyFill="1" applyBorder="1" applyAlignment="1">
      <alignment horizontal="center" vertical="center" wrapText="1"/>
    </xf>
    <xf numFmtId="0" fontId="86" fillId="17" borderId="22" xfId="0" applyFont="1" applyFill="1" applyBorder="1" applyAlignment="1">
      <alignment horizontal="center" vertical="center" wrapText="1"/>
    </xf>
    <xf numFmtId="165" fontId="56" fillId="0" borderId="29" xfId="0" applyNumberFormat="1" applyFont="1" applyBorder="1" applyAlignment="1" applyProtection="1">
      <alignment vertical="center" wrapText="1"/>
      <protection locked="0"/>
    </xf>
    <xf numFmtId="0" fontId="56" fillId="0" borderId="18" xfId="0" applyFont="1" applyBorder="1" applyAlignment="1" applyProtection="1">
      <alignment vertical="center" wrapText="1"/>
      <protection locked="0"/>
    </xf>
    <xf numFmtId="0" fontId="56" fillId="0" borderId="24" xfId="0" applyFont="1" applyBorder="1" applyAlignment="1" applyProtection="1">
      <alignment vertical="center" wrapText="1"/>
      <protection locked="0"/>
    </xf>
    <xf numFmtId="0" fontId="75" fillId="0" borderId="29" xfId="0" applyFont="1" applyBorder="1" applyAlignment="1" applyProtection="1">
      <alignment vertical="center" wrapText="1"/>
      <protection locked="0"/>
    </xf>
    <xf numFmtId="14" fontId="75" fillId="0" borderId="29" xfId="0" applyNumberFormat="1" applyFont="1" applyBorder="1" applyAlignment="1" applyProtection="1">
      <alignment vertical="center" wrapText="1"/>
      <protection locked="0"/>
    </xf>
    <xf numFmtId="165" fontId="56" fillId="0" borderId="5" xfId="0" applyNumberFormat="1" applyFont="1" applyBorder="1" applyAlignment="1" applyProtection="1">
      <alignment vertical="center" wrapText="1"/>
      <protection locked="0"/>
    </xf>
    <xf numFmtId="0" fontId="75" fillId="0" borderId="5" xfId="0" applyFont="1" applyBorder="1" applyAlignment="1" applyProtection="1">
      <alignment vertical="center" wrapText="1"/>
      <protection locked="0"/>
    </xf>
    <xf numFmtId="165" fontId="75" fillId="0" borderId="5" xfId="0" applyNumberFormat="1" applyFont="1" applyBorder="1" applyAlignment="1" applyProtection="1">
      <alignment vertical="center" wrapText="1"/>
      <protection locked="0"/>
    </xf>
    <xf numFmtId="165" fontId="75" fillId="0" borderId="29" xfId="0" applyNumberFormat="1" applyFont="1" applyBorder="1" applyAlignment="1" applyProtection="1">
      <alignment vertical="center" wrapText="1"/>
      <protection locked="0"/>
    </xf>
    <xf numFmtId="11" fontId="56" fillId="0" borderId="29" xfId="0" applyNumberFormat="1" applyFont="1" applyBorder="1" applyAlignment="1" applyProtection="1">
      <alignment vertical="center" wrapText="1"/>
      <protection locked="0"/>
    </xf>
    <xf numFmtId="43" fontId="75" fillId="0" borderId="29" xfId="16" applyFont="1" applyBorder="1" applyAlignment="1" applyProtection="1">
      <alignment vertical="center" wrapText="1"/>
      <protection locked="0"/>
    </xf>
    <xf numFmtId="14" fontId="56" fillId="0" borderId="29" xfId="16" applyNumberFormat="1" applyFont="1" applyBorder="1" applyAlignment="1" applyProtection="1">
      <alignment vertical="center" wrapText="1"/>
      <protection locked="0"/>
    </xf>
    <xf numFmtId="0" fontId="75" fillId="0" borderId="29" xfId="16" applyNumberFormat="1" applyFont="1" applyBorder="1" applyAlignment="1" applyProtection="1">
      <alignment horizontal="left" vertical="center" wrapText="1"/>
      <protection locked="0"/>
    </xf>
    <xf numFmtId="14" fontId="75" fillId="0" borderId="29" xfId="16" applyNumberFormat="1" applyFont="1" applyBorder="1" applyAlignment="1" applyProtection="1">
      <alignment horizontal="left" vertical="center" wrapText="1"/>
      <protection locked="0"/>
    </xf>
    <xf numFmtId="0" fontId="75" fillId="0" borderId="5" xfId="0" applyFont="1" applyBorder="1" applyAlignment="1" applyProtection="1">
      <alignment wrapText="1"/>
      <protection locked="0"/>
    </xf>
    <xf numFmtId="165" fontId="75" fillId="0" borderId="5" xfId="0" applyNumberFormat="1" applyFont="1" applyBorder="1" applyAlignment="1" applyProtection="1">
      <alignment wrapText="1"/>
      <protection locked="0"/>
    </xf>
    <xf numFmtId="0" fontId="75" fillId="0" borderId="5" xfId="0" applyFont="1" applyBorder="1" applyAlignment="1" applyProtection="1">
      <alignment horizontal="center" wrapText="1"/>
      <protection locked="0"/>
    </xf>
    <xf numFmtId="0" fontId="8" fillId="0" borderId="5" xfId="0" applyFont="1" applyBorder="1" applyAlignment="1" applyProtection="1">
      <alignment wrapText="1"/>
      <protection locked="0"/>
    </xf>
    <xf numFmtId="0" fontId="86" fillId="17" borderId="5" xfId="0" applyFont="1" applyFill="1" applyBorder="1" applyAlignment="1">
      <alignment horizontal="center" vertical="center" wrapText="1"/>
    </xf>
    <xf numFmtId="0" fontId="45" fillId="24" borderId="5" xfId="0" applyFont="1" applyFill="1" applyBorder="1" applyAlignment="1">
      <alignment horizontal="left" vertical="center" wrapText="1"/>
    </xf>
    <xf numFmtId="0" fontId="17" fillId="0" borderId="5" xfId="0" applyFont="1" applyBorder="1" applyAlignment="1" applyProtection="1">
      <alignment vertical="center" wrapText="1"/>
      <protection locked="0"/>
    </xf>
    <xf numFmtId="0" fontId="16" fillId="0" borderId="5" xfId="0" applyFont="1" applyBorder="1" applyAlignment="1" applyProtection="1">
      <alignment vertical="center" wrapText="1"/>
      <protection locked="0"/>
    </xf>
    <xf numFmtId="17" fontId="56" fillId="0" borderId="29" xfId="0" applyNumberFormat="1" applyFont="1" applyBorder="1" applyAlignment="1" applyProtection="1">
      <alignment vertical="center" wrapText="1"/>
      <protection locked="0"/>
    </xf>
    <xf numFmtId="0" fontId="56" fillId="0" borderId="29" xfId="14" applyNumberFormat="1" applyFont="1" applyBorder="1" applyAlignment="1" applyProtection="1">
      <alignment vertical="center" wrapText="1"/>
      <protection locked="0"/>
    </xf>
    <xf numFmtId="14" fontId="56" fillId="0" borderId="29" xfId="14" applyNumberFormat="1" applyFont="1" applyBorder="1" applyAlignment="1" applyProtection="1">
      <alignment vertical="center" wrapText="1"/>
      <protection locked="0"/>
    </xf>
    <xf numFmtId="0" fontId="61" fillId="0" borderId="5" xfId="0" applyFont="1" applyBorder="1" applyAlignment="1" applyProtection="1">
      <alignment wrapText="1"/>
      <protection locked="0"/>
    </xf>
    <xf numFmtId="0" fontId="61" fillId="0" borderId="5" xfId="0" applyFont="1" applyBorder="1" applyAlignment="1" applyProtection="1">
      <alignment horizontal="center" wrapText="1"/>
      <protection locked="0"/>
    </xf>
    <xf numFmtId="0" fontId="61" fillId="0" borderId="5" xfId="0" applyFont="1" applyBorder="1" applyAlignment="1" applyProtection="1">
      <alignment horizontal="center" vertical="center" wrapText="1"/>
      <protection locked="0"/>
    </xf>
    <xf numFmtId="165" fontId="36" fillId="0" borderId="5" xfId="0" applyNumberFormat="1" applyFont="1" applyBorder="1" applyAlignment="1" applyProtection="1">
      <alignment horizontal="center" vertical="center" wrapText="1"/>
      <protection locked="0"/>
    </xf>
    <xf numFmtId="165" fontId="237" fillId="0" borderId="5" xfId="0" applyNumberFormat="1" applyFont="1" applyBorder="1" applyAlignment="1" applyProtection="1">
      <alignment horizontal="center" wrapText="1"/>
      <protection locked="0"/>
    </xf>
    <xf numFmtId="0" fontId="61" fillId="0" borderId="5" xfId="0" applyFont="1" applyBorder="1" applyAlignment="1" applyProtection="1">
      <alignment horizontal="left" wrapText="1"/>
      <protection locked="0"/>
    </xf>
    <xf numFmtId="165" fontId="237" fillId="0" borderId="5" xfId="0" applyNumberFormat="1" applyFont="1" applyBorder="1" applyAlignment="1" applyProtection="1">
      <alignment horizontal="center" vertical="center" wrapText="1"/>
      <protection locked="0"/>
    </xf>
    <xf numFmtId="49" fontId="61" fillId="0" borderId="5" xfId="0" applyNumberFormat="1" applyFont="1" applyBorder="1" applyAlignment="1" applyProtection="1">
      <alignment horizontal="center" vertical="center" wrapText="1"/>
      <protection locked="0"/>
    </xf>
    <xf numFmtId="49" fontId="60" fillId="0" borderId="5" xfId="0" applyNumberFormat="1" applyFont="1" applyBorder="1" applyAlignment="1" applyProtection="1">
      <alignment horizontal="center" vertical="center" wrapText="1"/>
      <protection locked="0"/>
    </xf>
    <xf numFmtId="0" fontId="60" fillId="0" borderId="5" xfId="0" applyFont="1" applyBorder="1" applyAlignment="1" applyProtection="1">
      <alignment horizontal="center" wrapText="1"/>
      <protection locked="0"/>
    </xf>
    <xf numFmtId="0" fontId="36" fillId="0" borderId="5" xfId="0" applyFont="1" applyBorder="1" applyAlignment="1" applyProtection="1">
      <alignment horizontal="center" wrapText="1"/>
      <protection locked="0"/>
    </xf>
    <xf numFmtId="0" fontId="21" fillId="0" borderId="5" xfId="0" applyFont="1" applyBorder="1" applyAlignment="1" applyProtection="1">
      <alignment horizontal="center" wrapText="1"/>
      <protection locked="0"/>
    </xf>
    <xf numFmtId="0" fontId="240" fillId="0" borderId="5" xfId="0" applyFont="1" applyBorder="1" applyAlignment="1" applyProtection="1">
      <alignment horizontal="center" wrapText="1"/>
      <protection locked="0"/>
    </xf>
    <xf numFmtId="0" fontId="2" fillId="0" borderId="5" xfId="0" applyFont="1" applyBorder="1" applyAlignment="1" applyProtection="1">
      <alignment wrapText="1"/>
      <protection locked="0"/>
    </xf>
    <xf numFmtId="0" fontId="36" fillId="0" borderId="5" xfId="0" applyFont="1" applyBorder="1" applyAlignment="1" applyProtection="1">
      <alignment wrapText="1"/>
      <protection locked="0"/>
    </xf>
    <xf numFmtId="14" fontId="0" fillId="0" borderId="8" xfId="0" applyNumberFormat="1" applyBorder="1" applyAlignment="1" applyProtection="1">
      <alignment horizontal="center" vertical="center" wrapText="1"/>
      <protection locked="0"/>
    </xf>
    <xf numFmtId="0" fontId="0" fillId="0" borderId="8" xfId="0" applyBorder="1" applyAlignment="1" applyProtection="1">
      <alignment horizontal="center" vertical="center" wrapText="1"/>
      <protection locked="0"/>
    </xf>
    <xf numFmtId="14" fontId="13" fillId="0" borderId="55" xfId="0" applyNumberFormat="1" applyFont="1" applyBorder="1" applyAlignment="1" applyProtection="1">
      <alignment horizontal="center" vertical="center"/>
      <protection locked="0"/>
    </xf>
    <xf numFmtId="0" fontId="13" fillId="0" borderId="55" xfId="0" applyFont="1" applyBorder="1" applyAlignment="1" applyProtection="1">
      <alignment horizontal="center" vertical="center"/>
      <protection locked="0"/>
    </xf>
    <xf numFmtId="0" fontId="252" fillId="0" borderId="5" xfId="0" applyFont="1" applyBorder="1" applyAlignment="1" applyProtection="1">
      <alignment horizontal="center" vertical="center" wrapText="1"/>
      <protection locked="0"/>
    </xf>
    <xf numFmtId="0" fontId="66" fillId="43" borderId="5" xfId="0" applyFont="1" applyFill="1" applyBorder="1" applyAlignment="1">
      <alignment horizontal="center"/>
    </xf>
    <xf numFmtId="0" fontId="111" fillId="43" borderId="5" xfId="0" applyFont="1" applyFill="1" applyBorder="1" applyAlignment="1">
      <alignment horizontal="center"/>
    </xf>
    <xf numFmtId="0" fontId="55" fillId="43" borderId="5" xfId="0" applyFont="1" applyFill="1" applyBorder="1" applyAlignment="1">
      <alignment horizontal="center"/>
    </xf>
    <xf numFmtId="10" fontId="7" fillId="44" borderId="5" xfId="0" applyNumberFormat="1" applyFont="1" applyFill="1" applyBorder="1" applyAlignment="1">
      <alignment horizontal="center"/>
    </xf>
    <xf numFmtId="10" fontId="7" fillId="43" borderId="5" xfId="0" applyNumberFormat="1" applyFont="1" applyFill="1" applyBorder="1" applyAlignment="1">
      <alignment horizontal="center"/>
    </xf>
    <xf numFmtId="0" fontId="48" fillId="16" borderId="8" xfId="0" applyFont="1" applyFill="1" applyBorder="1" applyAlignment="1">
      <alignment horizontal="center" vertical="center" wrapText="1"/>
    </xf>
    <xf numFmtId="0" fontId="48" fillId="16" borderId="9" xfId="0" applyFont="1" applyFill="1" applyBorder="1" applyAlignment="1">
      <alignment horizontal="center" vertical="center" wrapText="1"/>
    </xf>
    <xf numFmtId="0" fontId="48" fillId="16" borderId="10" xfId="0" applyFont="1" applyFill="1" applyBorder="1" applyAlignment="1">
      <alignment horizontal="center" vertical="center" wrapText="1"/>
    </xf>
    <xf numFmtId="0" fontId="48" fillId="16" borderId="71" xfId="0" applyFont="1" applyFill="1" applyBorder="1" applyAlignment="1">
      <alignment horizontal="center" vertical="center" wrapText="1"/>
    </xf>
    <xf numFmtId="0" fontId="48" fillId="16" borderId="35" xfId="0" applyFont="1" applyFill="1" applyBorder="1" applyAlignment="1">
      <alignment horizontal="center" wrapText="1"/>
    </xf>
    <xf numFmtId="0" fontId="48" fillId="16" borderId="14" xfId="0" applyFont="1" applyFill="1" applyBorder="1" applyAlignment="1">
      <alignment horizontal="center" wrapText="1"/>
    </xf>
    <xf numFmtId="0" fontId="75" fillId="17" borderId="36" xfId="0" applyFont="1" applyFill="1" applyBorder="1" applyAlignment="1">
      <alignment wrapText="1"/>
    </xf>
    <xf numFmtId="0" fontId="75" fillId="17" borderId="12" xfId="0" applyFont="1" applyFill="1" applyBorder="1" applyAlignment="1">
      <alignment wrapText="1"/>
    </xf>
    <xf numFmtId="166" fontId="67" fillId="0" borderId="0" xfId="0" applyNumberFormat="1" applyFont="1"/>
    <xf numFmtId="166" fontId="67" fillId="0" borderId="16" xfId="0" applyNumberFormat="1" applyFont="1" applyBorder="1"/>
    <xf numFmtId="0" fontId="147" fillId="0" borderId="0" xfId="0" applyFont="1" applyAlignment="1">
      <alignment vertical="center"/>
    </xf>
    <xf numFmtId="0" fontId="161" fillId="0" borderId="0" xfId="0" applyFont="1" applyAlignment="1">
      <alignment vertical="top"/>
    </xf>
    <xf numFmtId="166" fontId="12" fillId="0" borderId="0" xfId="0" applyNumberFormat="1" applyFont="1"/>
    <xf numFmtId="166" fontId="12" fillId="0" borderId="16" xfId="0" applyNumberFormat="1" applyFont="1" applyBorder="1"/>
    <xf numFmtId="0" fontId="248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 wrapText="1"/>
    </xf>
    <xf numFmtId="0" fontId="86" fillId="0" borderId="0" xfId="0" applyFont="1" applyAlignment="1">
      <alignment horizontal="center" vertical="center" wrapText="1"/>
    </xf>
    <xf numFmtId="0" fontId="47" fillId="0" borderId="0" xfId="0" applyFont="1" applyAlignment="1">
      <alignment horizontal="left" vertical="center" wrapText="1"/>
    </xf>
    <xf numFmtId="0" fontId="47" fillId="11" borderId="5" xfId="0" applyFont="1" applyFill="1" applyBorder="1" applyAlignment="1">
      <alignment horizontal="center" vertical="center" wrapText="1"/>
    </xf>
    <xf numFmtId="0" fontId="14" fillId="11" borderId="5" xfId="0" applyFont="1" applyFill="1" applyBorder="1" applyAlignment="1" applyProtection="1">
      <alignment horizontal="center"/>
      <protection locked="0"/>
    </xf>
    <xf numFmtId="0" fontId="66" fillId="11" borderId="5" xfId="0" applyFont="1" applyFill="1" applyBorder="1" applyAlignment="1" applyProtection="1">
      <alignment horizontal="center" vertical="center" wrapText="1"/>
      <protection locked="0"/>
    </xf>
    <xf numFmtId="0" fontId="47" fillId="24" borderId="5" xfId="0" applyFont="1" applyFill="1" applyBorder="1" applyAlignment="1">
      <alignment horizontal="center" vertical="center" wrapText="1"/>
    </xf>
    <xf numFmtId="0" fontId="14" fillId="24" borderId="5" xfId="0" applyFont="1" applyFill="1" applyBorder="1" applyAlignment="1" applyProtection="1">
      <alignment horizontal="center"/>
      <protection locked="0"/>
    </xf>
    <xf numFmtId="0" fontId="66" fillId="24" borderId="5" xfId="0" applyFont="1" applyFill="1" applyBorder="1" applyAlignment="1" applyProtection="1">
      <alignment horizontal="center" vertical="center" wrapText="1"/>
      <protection locked="0"/>
    </xf>
    <xf numFmtId="0" fontId="258" fillId="0" borderId="0" xfId="0" applyFont="1"/>
    <xf numFmtId="0" fontId="259" fillId="18" borderId="0" xfId="0" applyFont="1" applyFill="1"/>
    <xf numFmtId="0" fontId="192" fillId="18" borderId="0" xfId="0" applyFont="1" applyFill="1"/>
    <xf numFmtId="0" fontId="71" fillId="15" borderId="5" xfId="0" applyFont="1" applyFill="1" applyBorder="1" applyAlignment="1">
      <alignment horizontal="center" vertical="center" wrapText="1"/>
    </xf>
    <xf numFmtId="0" fontId="69" fillId="10" borderId="5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0" fontId="263" fillId="7" borderId="5" xfId="0" applyFont="1" applyFill="1" applyBorder="1" applyAlignment="1">
      <alignment horizontal="center" vertical="center" wrapText="1"/>
    </xf>
    <xf numFmtId="0" fontId="264" fillId="12" borderId="23" xfId="0" applyFont="1" applyFill="1" applyBorder="1" applyAlignment="1">
      <alignment horizontal="center" vertical="center"/>
    </xf>
    <xf numFmtId="0" fontId="265" fillId="12" borderId="23" xfId="0" applyFont="1" applyFill="1" applyBorder="1" applyAlignment="1">
      <alignment horizontal="center" vertical="center"/>
    </xf>
    <xf numFmtId="0" fontId="18" fillId="34" borderId="0" xfId="0" applyFont="1" applyFill="1"/>
    <xf numFmtId="0" fontId="75" fillId="35" borderId="0" xfId="0" applyFont="1" applyFill="1"/>
    <xf numFmtId="0" fontId="71" fillId="2" borderId="5" xfId="0" applyFont="1" applyFill="1" applyBorder="1" applyAlignment="1">
      <alignment horizontal="center" vertical="center" wrapText="1"/>
    </xf>
    <xf numFmtId="0" fontId="145" fillId="10" borderId="24" xfId="0" applyFont="1" applyFill="1" applyBorder="1" applyAlignment="1">
      <alignment horizontal="center" vertical="center" wrapText="1"/>
    </xf>
    <xf numFmtId="0" fontId="267" fillId="24" borderId="30" xfId="0" applyFont="1" applyFill="1" applyBorder="1" applyAlignment="1">
      <alignment horizontal="center" vertical="center" wrapText="1"/>
    </xf>
    <xf numFmtId="169" fontId="48" fillId="21" borderId="108" xfId="0" applyNumberFormat="1" applyFont="1" applyFill="1" applyBorder="1" applyAlignment="1">
      <alignment horizontal="center" vertical="center" wrapText="1"/>
    </xf>
    <xf numFmtId="0" fontId="182" fillId="13" borderId="0" xfId="0" applyFont="1" applyFill="1" applyAlignment="1">
      <alignment horizontal="center" vertical="center"/>
    </xf>
    <xf numFmtId="0" fontId="268" fillId="34" borderId="0" xfId="0" applyFont="1" applyFill="1" applyAlignment="1">
      <alignment horizontal="center" vertical="center" wrapText="1"/>
    </xf>
    <xf numFmtId="0" fontId="269" fillId="34" borderId="0" xfId="0" applyFont="1" applyFill="1" applyAlignment="1">
      <alignment horizontal="center" vertical="center" wrapText="1"/>
    </xf>
    <xf numFmtId="0" fontId="55" fillId="46" borderId="22" xfId="0" applyFont="1" applyFill="1" applyBorder="1"/>
    <xf numFmtId="0" fontId="18" fillId="45" borderId="23" xfId="0" applyFont="1" applyFill="1" applyBorder="1"/>
    <xf numFmtId="0" fontId="18" fillId="45" borderId="18" xfId="0" applyFont="1" applyFill="1" applyBorder="1"/>
    <xf numFmtId="0" fontId="55" fillId="45" borderId="22" xfId="0" applyFont="1" applyFill="1" applyBorder="1"/>
    <xf numFmtId="0" fontId="190" fillId="2" borderId="5" xfId="0" applyFont="1" applyFill="1" applyBorder="1" applyAlignment="1">
      <alignment horizontal="center" vertical="center" wrapText="1"/>
    </xf>
    <xf numFmtId="0" fontId="103" fillId="13" borderId="5" xfId="0" applyFont="1" applyFill="1" applyBorder="1" applyAlignment="1">
      <alignment horizontal="center" vertical="center"/>
    </xf>
    <xf numFmtId="0" fontId="55" fillId="13" borderId="5" xfId="0" applyFont="1" applyFill="1" applyBorder="1" applyAlignment="1">
      <alignment horizontal="center" vertical="center"/>
    </xf>
    <xf numFmtId="0" fontId="271" fillId="13" borderId="5" xfId="0" applyFont="1" applyFill="1" applyBorder="1" applyAlignment="1">
      <alignment horizontal="center" vertical="center"/>
    </xf>
    <xf numFmtId="0" fontId="263" fillId="7" borderId="21" xfId="0" applyFont="1" applyFill="1" applyBorder="1" applyAlignment="1">
      <alignment horizontal="center" vertical="center" wrapText="1"/>
    </xf>
    <xf numFmtId="0" fontId="172" fillId="5" borderId="22" xfId="0" applyFont="1" applyFill="1" applyBorder="1" applyAlignment="1">
      <alignment horizontal="left" vertical="center"/>
    </xf>
    <xf numFmtId="0" fontId="49" fillId="6" borderId="76" xfId="0" applyFont="1" applyFill="1" applyBorder="1" applyAlignment="1">
      <alignment horizontal="center" vertical="center" wrapText="1"/>
    </xf>
    <xf numFmtId="0" fontId="33" fillId="6" borderId="77" xfId="0" applyFont="1" applyFill="1" applyBorder="1" applyAlignment="1">
      <alignment horizontal="center" vertical="center" wrapText="1"/>
    </xf>
    <xf numFmtId="10" fontId="33" fillId="6" borderId="78" xfId="0" applyNumberFormat="1" applyFont="1" applyFill="1" applyBorder="1" applyAlignment="1">
      <alignment horizontal="center" vertical="center" wrapText="1"/>
    </xf>
    <xf numFmtId="1" fontId="167" fillId="6" borderId="39" xfId="0" applyNumberFormat="1" applyFont="1" applyFill="1" applyBorder="1" applyAlignment="1">
      <alignment horizontal="center" vertical="center" wrapText="1"/>
    </xf>
    <xf numFmtId="1" fontId="49" fillId="6" borderId="39" xfId="0" applyNumberFormat="1" applyFont="1" applyFill="1" applyBorder="1" applyAlignment="1">
      <alignment horizontal="center" vertical="center" wrapText="1"/>
    </xf>
    <xf numFmtId="1" fontId="33" fillId="6" borderId="77" xfId="0" applyNumberFormat="1" applyFont="1" applyFill="1" applyBorder="1" applyAlignment="1">
      <alignment horizontal="center" vertical="center" wrapText="1"/>
    </xf>
    <xf numFmtId="0" fontId="167" fillId="6" borderId="39" xfId="0" applyFont="1" applyFill="1" applyBorder="1" applyAlignment="1">
      <alignment horizontal="center" vertical="center" wrapText="1"/>
    </xf>
    <xf numFmtId="10" fontId="33" fillId="6" borderId="81" xfId="0" applyNumberFormat="1" applyFont="1" applyFill="1" applyBorder="1" applyAlignment="1">
      <alignment horizontal="center" vertical="center" wrapText="1"/>
    </xf>
    <xf numFmtId="1" fontId="33" fillId="6" borderId="80" xfId="0" applyNumberFormat="1" applyFont="1" applyFill="1" applyBorder="1" applyAlignment="1">
      <alignment horizontal="center" vertical="center" wrapText="1"/>
    </xf>
    <xf numFmtId="0" fontId="33" fillId="6" borderId="80" xfId="0" applyFont="1" applyFill="1" applyBorder="1" applyAlignment="1">
      <alignment horizontal="center" vertical="center" wrapText="1"/>
    </xf>
    <xf numFmtId="0" fontId="105" fillId="6" borderId="83" xfId="0" applyFont="1" applyFill="1" applyBorder="1" applyAlignment="1">
      <alignment horizontal="center" vertical="center" wrapText="1"/>
    </xf>
    <xf numFmtId="1" fontId="167" fillId="6" borderId="76" xfId="0" applyNumberFormat="1" applyFont="1" applyFill="1" applyBorder="1" applyAlignment="1">
      <alignment horizontal="center" vertical="center" wrapText="1"/>
    </xf>
    <xf numFmtId="1" fontId="49" fillId="6" borderId="5" xfId="0" applyNumberFormat="1" applyFont="1" applyFill="1" applyBorder="1" applyAlignment="1">
      <alignment horizontal="center" vertical="center" wrapText="1"/>
    </xf>
    <xf numFmtId="0" fontId="167" fillId="6" borderId="76" xfId="0" applyFont="1" applyFill="1" applyBorder="1" applyAlignment="1">
      <alignment horizontal="center" vertical="center" wrapText="1"/>
    </xf>
    <xf numFmtId="0" fontId="49" fillId="6" borderId="5" xfId="0" applyFont="1" applyFill="1" applyBorder="1" applyAlignment="1">
      <alignment horizontal="center" vertical="center" wrapText="1"/>
    </xf>
    <xf numFmtId="0" fontId="105" fillId="6" borderId="76" xfId="0" applyFont="1" applyFill="1" applyBorder="1" applyAlignment="1">
      <alignment horizontal="center" vertical="center" wrapText="1"/>
    </xf>
    <xf numFmtId="0" fontId="33" fillId="6" borderId="76" xfId="0" applyFont="1" applyFill="1" applyBorder="1" applyAlignment="1">
      <alignment horizontal="center" vertical="center" wrapText="1"/>
    </xf>
    <xf numFmtId="1" fontId="167" fillId="6" borderId="18" xfId="0" applyNumberFormat="1" applyFont="1" applyFill="1" applyBorder="1" applyAlignment="1">
      <alignment horizontal="center" vertical="center" wrapText="1"/>
    </xf>
    <xf numFmtId="1" fontId="49" fillId="6" borderId="18" xfId="0" applyNumberFormat="1" applyFont="1" applyFill="1" applyBorder="1" applyAlignment="1">
      <alignment horizontal="center" vertical="center" wrapText="1"/>
    </xf>
    <xf numFmtId="0" fontId="167" fillId="6" borderId="18" xfId="0" applyFont="1" applyFill="1" applyBorder="1" applyAlignment="1">
      <alignment horizontal="center" vertical="center" wrapText="1"/>
    </xf>
    <xf numFmtId="0" fontId="49" fillId="6" borderId="18" xfId="0" applyFont="1" applyFill="1" applyBorder="1" applyAlignment="1">
      <alignment horizontal="center" vertical="center" wrapText="1"/>
    </xf>
    <xf numFmtId="1" fontId="105" fillId="6" borderId="39" xfId="0" applyNumberFormat="1" applyFont="1" applyFill="1" applyBorder="1" applyAlignment="1">
      <alignment horizontal="center" vertical="center" wrapText="1"/>
    </xf>
    <xf numFmtId="0" fontId="33" fillId="6" borderId="86" xfId="0" applyFont="1" applyFill="1" applyBorder="1" applyAlignment="1">
      <alignment horizontal="center" vertical="center" wrapText="1"/>
    </xf>
    <xf numFmtId="10" fontId="33" fillId="6" borderId="29" xfId="0" applyNumberFormat="1" applyFont="1" applyFill="1" applyBorder="1" applyAlignment="1">
      <alignment horizontal="center" vertical="center" wrapText="1"/>
    </xf>
    <xf numFmtId="1" fontId="33" fillId="6" borderId="86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left" vertical="top" wrapText="1"/>
    </xf>
    <xf numFmtId="0" fontId="56" fillId="0" borderId="0" xfId="0" applyFont="1" applyAlignment="1" applyProtection="1">
      <alignment vertical="center" wrapText="1"/>
      <protection locked="0"/>
    </xf>
    <xf numFmtId="14" fontId="56" fillId="0" borderId="0" xfId="0" applyNumberFormat="1" applyFont="1" applyAlignment="1" applyProtection="1">
      <alignment vertical="center" wrapText="1"/>
      <protection locked="0"/>
    </xf>
    <xf numFmtId="0" fontId="56" fillId="0" borderId="0" xfId="0" applyFont="1" applyAlignment="1" applyProtection="1">
      <alignment horizontal="center" vertical="center" wrapText="1"/>
      <protection locked="0"/>
    </xf>
    <xf numFmtId="14" fontId="56" fillId="0" borderId="0" xfId="0" applyNumberFormat="1" applyFont="1" applyAlignment="1" applyProtection="1">
      <alignment horizontal="center" vertical="center" wrapText="1"/>
      <protection locked="0"/>
    </xf>
    <xf numFmtId="165" fontId="56" fillId="0" borderId="0" xfId="0" applyNumberFormat="1" applyFont="1" applyAlignment="1" applyProtection="1">
      <alignment horizontal="center" vertical="center" wrapText="1"/>
      <protection locked="0"/>
    </xf>
    <xf numFmtId="14" fontId="56" fillId="0" borderId="18" xfId="0" applyNumberFormat="1" applyFont="1" applyBorder="1" applyAlignment="1" applyProtection="1">
      <alignment horizontal="center" vertical="center" wrapText="1"/>
      <protection locked="0"/>
    </xf>
    <xf numFmtId="165" fontId="56" fillId="0" borderId="18" xfId="0" applyNumberFormat="1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>
      <alignment horizontal="center" vertical="center" wrapText="1"/>
    </xf>
    <xf numFmtId="0" fontId="87" fillId="0" borderId="0" xfId="0" applyFont="1" applyAlignment="1">
      <alignment horizontal="center" vertical="center" wrapText="1"/>
    </xf>
    <xf numFmtId="0" fontId="87" fillId="0" borderId="5" xfId="0" applyFont="1" applyBorder="1" applyAlignment="1">
      <alignment horizontal="center" vertical="center" wrapText="1"/>
    </xf>
    <xf numFmtId="0" fontId="254" fillId="0" borderId="0" xfId="0" applyFont="1" applyAlignment="1">
      <alignment horizontal="center" vertical="center" wrapText="1"/>
    </xf>
    <xf numFmtId="168" fontId="56" fillId="0" borderId="0" xfId="0" applyNumberFormat="1" applyFont="1" applyAlignment="1" applyProtection="1">
      <alignment horizontal="center" vertical="center" wrapText="1"/>
      <protection locked="0"/>
    </xf>
    <xf numFmtId="0" fontId="16" fillId="0" borderId="23" xfId="0" applyFont="1" applyBorder="1" applyAlignment="1">
      <alignment horizontal="center" vertical="center" wrapText="1"/>
    </xf>
    <xf numFmtId="44" fontId="17" fillId="0" borderId="0" xfId="17" applyFont="1" applyFill="1" applyBorder="1" applyAlignment="1">
      <alignment horizontal="center" vertical="center" wrapText="1"/>
    </xf>
    <xf numFmtId="44" fontId="45" fillId="0" borderId="0" xfId="17" applyFont="1" applyFill="1" applyBorder="1" applyAlignment="1">
      <alignment horizontal="center" vertical="center" wrapText="1"/>
    </xf>
    <xf numFmtId="0" fontId="75" fillId="0" borderId="0" xfId="0" applyFont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vertical="center" wrapText="1"/>
      <protection locked="0"/>
    </xf>
    <xf numFmtId="14" fontId="66" fillId="0" borderId="0" xfId="0" applyNumberFormat="1" applyFont="1" applyAlignment="1" applyProtection="1">
      <alignment vertical="center" wrapText="1"/>
      <protection locked="0"/>
    </xf>
    <xf numFmtId="0" fontId="66" fillId="0" borderId="0" xfId="0" applyFont="1" applyAlignment="1">
      <alignment horizontal="left" wrapText="1"/>
    </xf>
    <xf numFmtId="0" fontId="66" fillId="0" borderId="18" xfId="0" applyFont="1" applyBorder="1" applyAlignment="1" applyProtection="1">
      <alignment vertical="center" wrapText="1"/>
      <protection locked="0"/>
    </xf>
    <xf numFmtId="14" fontId="66" fillId="0" borderId="18" xfId="0" applyNumberFormat="1" applyFont="1" applyBorder="1" applyAlignment="1" applyProtection="1">
      <alignment vertical="center" wrapText="1"/>
      <protection locked="0"/>
    </xf>
    <xf numFmtId="0" fontId="13" fillId="0" borderId="0" xfId="0" applyFont="1"/>
    <xf numFmtId="165" fontId="66" fillId="0" borderId="0" xfId="0" applyNumberFormat="1" applyFont="1" applyAlignment="1" applyProtection="1">
      <alignment horizontal="center" vertical="center" wrapText="1"/>
      <protection locked="0"/>
    </xf>
    <xf numFmtId="14" fontId="66" fillId="0" borderId="18" xfId="0" applyNumberFormat="1" applyFont="1" applyBorder="1" applyAlignment="1" applyProtection="1">
      <alignment horizontal="center" vertical="center" wrapText="1"/>
      <protection locked="0"/>
    </xf>
    <xf numFmtId="165" fontId="66" fillId="0" borderId="18" xfId="0" applyNumberFormat="1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7" fillId="0" borderId="5" xfId="0" applyFont="1" applyBorder="1" applyAlignment="1" applyProtection="1">
      <alignment horizontal="center" vertical="center" wrapText="1"/>
      <protection locked="0"/>
    </xf>
    <xf numFmtId="0" fontId="16" fillId="0" borderId="0" xfId="0" applyFont="1" applyAlignment="1" applyProtection="1">
      <alignment horizontal="center" vertical="center" wrapText="1"/>
      <protection locked="0"/>
    </xf>
    <xf numFmtId="0" fontId="16" fillId="0" borderId="5" xfId="0" applyFont="1" applyBorder="1" applyAlignment="1" applyProtection="1">
      <alignment horizontal="center" vertical="center" wrapText="1"/>
      <protection locked="0"/>
    </xf>
    <xf numFmtId="0" fontId="17" fillId="0" borderId="0" xfId="0" applyFont="1" applyAlignment="1">
      <alignment horizontal="center" vertical="center" wrapText="1"/>
    </xf>
    <xf numFmtId="14" fontId="75" fillId="0" borderId="0" xfId="0" applyNumberFormat="1" applyFont="1" applyAlignment="1" applyProtection="1">
      <alignment horizontal="center" vertical="center" wrapText="1"/>
      <protection locked="0"/>
    </xf>
    <xf numFmtId="165" fontId="75" fillId="0" borderId="0" xfId="0" applyNumberFormat="1" applyFont="1" applyAlignment="1" applyProtection="1">
      <alignment horizontal="center" vertical="center" wrapText="1"/>
      <protection locked="0"/>
    </xf>
    <xf numFmtId="0" fontId="17" fillId="0" borderId="5" xfId="0" applyFont="1" applyBorder="1" applyAlignment="1">
      <alignment horizontal="center" vertical="center" wrapText="1"/>
    </xf>
    <xf numFmtId="14" fontId="75" fillId="0" borderId="18" xfId="0" applyNumberFormat="1" applyFont="1" applyBorder="1" applyAlignment="1" applyProtection="1">
      <alignment horizontal="center" vertical="center" wrapText="1"/>
      <protection locked="0"/>
    </xf>
    <xf numFmtId="165" fontId="75" fillId="0" borderId="18" xfId="0" applyNumberFormat="1" applyFont="1" applyBorder="1" applyAlignment="1" applyProtection="1">
      <alignment horizontal="center" vertical="center" wrapText="1"/>
      <protection locked="0"/>
    </xf>
    <xf numFmtId="0" fontId="60" fillId="11" borderId="5" xfId="0" applyFont="1" applyFill="1" applyBorder="1" applyAlignment="1">
      <alignment horizontal="center" vertical="center" wrapText="1"/>
    </xf>
    <xf numFmtId="14" fontId="66" fillId="0" borderId="5" xfId="0" applyNumberFormat="1" applyFont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56" fillId="0" borderId="0" xfId="0" applyFont="1" applyProtection="1">
      <protection locked="0"/>
    </xf>
    <xf numFmtId="0" fontId="56" fillId="0" borderId="0" xfId="0" applyFont="1" applyAlignment="1" applyProtection="1">
      <alignment horizontal="left" vertical="center" wrapText="1"/>
      <protection locked="0"/>
    </xf>
    <xf numFmtId="0" fontId="56" fillId="0" borderId="18" xfId="0" applyFont="1" applyBorder="1" applyAlignment="1" applyProtection="1">
      <alignment horizontal="left" vertical="center" wrapText="1"/>
      <protection locked="0"/>
    </xf>
    <xf numFmtId="0" fontId="13" fillId="0" borderId="0" xfId="0" applyFont="1" applyAlignment="1" applyProtection="1">
      <alignment horizontal="center" wrapText="1"/>
      <protection locked="0"/>
    </xf>
    <xf numFmtId="0" fontId="13" fillId="0" borderId="5" xfId="0" applyFont="1" applyBorder="1" applyAlignment="1" applyProtection="1">
      <alignment horizontal="left" wrapText="1"/>
      <protection locked="0"/>
    </xf>
    <xf numFmtId="44" fontId="79" fillId="11" borderId="5" xfId="17" applyFont="1" applyFill="1" applyBorder="1" applyAlignment="1">
      <alignment horizontal="center" vertical="center" wrapText="1"/>
    </xf>
    <xf numFmtId="0" fontId="117" fillId="16" borderId="30" xfId="0" applyFont="1" applyFill="1" applyBorder="1" applyAlignment="1">
      <alignment horizontal="center" vertical="center"/>
    </xf>
    <xf numFmtId="0" fontId="52" fillId="11" borderId="56" xfId="0" applyFont="1" applyFill="1" applyBorder="1" applyAlignment="1">
      <alignment horizontal="center" vertical="center" wrapText="1"/>
    </xf>
    <xf numFmtId="0" fontId="272" fillId="34" borderId="0" xfId="0" applyFont="1" applyFill="1" applyAlignment="1">
      <alignment horizontal="left" vertical="center" wrapText="1"/>
    </xf>
    <xf numFmtId="0" fontId="55" fillId="47" borderId="22" xfId="0" applyFont="1" applyFill="1" applyBorder="1"/>
    <xf numFmtId="0" fontId="18" fillId="47" borderId="18" xfId="0" applyFont="1" applyFill="1" applyBorder="1"/>
    <xf numFmtId="0" fontId="18" fillId="47" borderId="23" xfId="0" applyFont="1" applyFill="1" applyBorder="1"/>
    <xf numFmtId="0" fontId="226" fillId="38" borderId="24" xfId="0" applyFont="1" applyFill="1" applyBorder="1" applyAlignment="1">
      <alignment horizontal="center" vertical="center" wrapText="1"/>
    </xf>
    <xf numFmtId="0" fontId="69" fillId="13" borderId="5" xfId="0" applyFont="1" applyFill="1" applyBorder="1" applyAlignment="1">
      <alignment horizontal="center" vertical="center" wrapText="1"/>
    </xf>
    <xf numFmtId="0" fontId="156" fillId="2" borderId="22" xfId="0" applyFont="1" applyFill="1" applyBorder="1" applyAlignment="1">
      <alignment horizontal="center" vertical="center" wrapText="1"/>
    </xf>
    <xf numFmtId="0" fontId="0" fillId="2" borderId="18" xfId="0" applyFill="1" applyBorder="1" applyAlignment="1">
      <alignment horizontal="center" vertical="center"/>
    </xf>
    <xf numFmtId="0" fontId="274" fillId="0" borderId="0" xfId="0" applyFont="1"/>
    <xf numFmtId="0" fontId="258" fillId="4" borderId="0" xfId="0" applyFont="1" applyFill="1" applyAlignment="1">
      <alignment horizontal="center"/>
    </xf>
    <xf numFmtId="0" fontId="142" fillId="29" borderId="5" xfId="0" applyFont="1" applyFill="1" applyBorder="1" applyAlignment="1">
      <alignment horizontal="center"/>
    </xf>
    <xf numFmtId="0" fontId="33" fillId="41" borderId="5" xfId="0" applyFont="1" applyFill="1" applyBorder="1"/>
    <xf numFmtId="0" fontId="44" fillId="0" borderId="5" xfId="0" applyFont="1" applyBorder="1" applyAlignment="1" applyProtection="1">
      <alignment horizontal="center"/>
      <protection locked="0"/>
    </xf>
    <xf numFmtId="0" fontId="107" fillId="0" borderId="30" xfId="0" applyFont="1" applyBorder="1" applyAlignment="1">
      <alignment horizontal="center" vertical="center" wrapText="1"/>
    </xf>
    <xf numFmtId="0" fontId="207" fillId="0" borderId="7" xfId="0" applyFont="1" applyBorder="1" applyAlignment="1">
      <alignment horizontal="center" vertical="center"/>
    </xf>
    <xf numFmtId="0" fontId="145" fillId="25" borderId="29" xfId="0" applyFont="1" applyFill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wrapText="1"/>
      <protection locked="0"/>
    </xf>
    <xf numFmtId="0" fontId="142" fillId="0" borderId="88" xfId="0" applyFont="1" applyBorder="1" applyProtection="1">
      <protection locked="0"/>
    </xf>
    <xf numFmtId="166" fontId="0" fillId="0" borderId="6" xfId="0" applyNumberFormat="1" applyBorder="1" applyAlignment="1">
      <alignment horizontal="center"/>
    </xf>
    <xf numFmtId="165" fontId="7" fillId="0" borderId="5" xfId="0" applyNumberFormat="1" applyFont="1" applyBorder="1" applyAlignment="1" applyProtection="1">
      <alignment horizontal="center" wrapText="1"/>
      <protection locked="0"/>
    </xf>
    <xf numFmtId="0" fontId="107" fillId="2" borderId="26" xfId="0" applyFont="1" applyFill="1" applyBorder="1" applyAlignment="1">
      <alignment horizontal="center" vertical="center" wrapText="1"/>
    </xf>
    <xf numFmtId="0" fontId="63" fillId="0" borderId="5" xfId="18" applyBorder="1" applyAlignment="1" applyProtection="1">
      <alignment horizontal="center" wrapText="1"/>
      <protection locked="0"/>
    </xf>
    <xf numFmtId="0" fontId="107" fillId="2" borderId="25" xfId="0" applyFont="1" applyFill="1" applyBorder="1" applyAlignment="1">
      <alignment horizontal="center" vertical="center" wrapText="1"/>
    </xf>
    <xf numFmtId="166" fontId="13" fillId="0" borderId="6" xfId="0" applyNumberFormat="1" applyFont="1" applyBorder="1" applyAlignment="1">
      <alignment horizontal="center"/>
    </xf>
    <xf numFmtId="0" fontId="7" fillId="0" borderId="16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9" xfId="0" applyFont="1" applyBorder="1" applyAlignment="1">
      <alignment horizontal="center" vertical="center" wrapText="1"/>
    </xf>
    <xf numFmtId="0" fontId="8" fillId="0" borderId="88" xfId="0" applyFont="1" applyBorder="1"/>
    <xf numFmtId="0" fontId="0" fillId="0" borderId="0" xfId="0" applyAlignment="1">
      <alignment vertical="top"/>
    </xf>
    <xf numFmtId="0" fontId="274" fillId="0" borderId="0" xfId="0" applyFont="1" applyProtection="1">
      <protection locked="0"/>
    </xf>
    <xf numFmtId="0" fontId="7" fillId="0" borderId="24" xfId="0" applyFont="1" applyBorder="1" applyAlignment="1" applyProtection="1">
      <alignment horizontal="center" vertical="center" wrapText="1"/>
      <protection locked="0"/>
    </xf>
    <xf numFmtId="0" fontId="112" fillId="13" borderId="5" xfId="0" applyFont="1" applyFill="1" applyBorder="1" applyAlignment="1">
      <alignment horizontal="center" vertical="center" wrapText="1"/>
    </xf>
    <xf numFmtId="165" fontId="69" fillId="13" borderId="5" xfId="0" applyNumberFormat="1" applyFont="1" applyFill="1" applyBorder="1" applyAlignment="1">
      <alignment horizontal="center" vertical="center" wrapText="1"/>
    </xf>
    <xf numFmtId="0" fontId="157" fillId="13" borderId="0" xfId="0" applyFont="1" applyFill="1" applyAlignment="1">
      <alignment horizontal="left" vertical="center" wrapText="1"/>
    </xf>
    <xf numFmtId="0" fontId="190" fillId="7" borderId="5" xfId="0" applyFont="1" applyFill="1" applyBorder="1" applyAlignment="1">
      <alignment horizontal="center" vertical="center" wrapText="1"/>
    </xf>
    <xf numFmtId="0" fontId="68" fillId="7" borderId="24" xfId="0" applyFont="1" applyFill="1" applyBorder="1" applyAlignment="1">
      <alignment horizontal="center" vertical="center" wrapText="1"/>
    </xf>
    <xf numFmtId="0" fontId="276" fillId="0" borderId="0" xfId="9" applyFont="1"/>
    <xf numFmtId="0" fontId="277" fillId="9" borderId="0" xfId="0" applyFont="1" applyFill="1" applyAlignment="1" applyProtection="1">
      <alignment horizontal="center" vertical="center" wrapText="1"/>
      <protection locked="0"/>
    </xf>
    <xf numFmtId="0" fontId="107" fillId="2" borderId="5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135" fillId="24" borderId="1" xfId="0" applyFont="1" applyFill="1" applyBorder="1" applyAlignment="1">
      <alignment horizontal="center" vertical="center" wrapText="1"/>
    </xf>
    <xf numFmtId="0" fontId="135" fillId="24" borderId="27" xfId="0" applyFont="1" applyFill="1" applyBorder="1" applyAlignment="1">
      <alignment horizontal="center" vertical="center" wrapText="1"/>
    </xf>
    <xf numFmtId="0" fontId="135" fillId="24" borderId="21" xfId="0" applyFont="1" applyFill="1" applyBorder="1" applyAlignment="1">
      <alignment horizontal="center" vertical="center" wrapText="1"/>
    </xf>
    <xf numFmtId="0" fontId="121" fillId="24" borderId="1" xfId="0" applyFont="1" applyFill="1" applyBorder="1" applyAlignment="1">
      <alignment horizontal="center" vertical="center" wrapText="1"/>
    </xf>
    <xf numFmtId="0" fontId="121" fillId="24" borderId="27" xfId="0" applyFont="1" applyFill="1" applyBorder="1" applyAlignment="1">
      <alignment horizontal="center" vertical="center" wrapText="1"/>
    </xf>
    <xf numFmtId="0" fontId="121" fillId="24" borderId="21" xfId="0" applyFont="1" applyFill="1" applyBorder="1" applyAlignment="1">
      <alignment horizontal="center" vertical="center" wrapText="1"/>
    </xf>
    <xf numFmtId="0" fontId="84" fillId="24" borderId="1" xfId="0" applyFont="1" applyFill="1" applyBorder="1" applyAlignment="1">
      <alignment horizontal="center" vertical="center" wrapText="1"/>
    </xf>
    <xf numFmtId="0" fontId="84" fillId="24" borderId="27" xfId="0" applyFont="1" applyFill="1" applyBorder="1" applyAlignment="1">
      <alignment horizontal="center" vertical="center" wrapText="1"/>
    </xf>
    <xf numFmtId="0" fontId="84" fillId="24" borderId="21" xfId="0" applyFont="1" applyFill="1" applyBorder="1" applyAlignment="1">
      <alignment horizontal="center" vertical="center" wrapText="1"/>
    </xf>
    <xf numFmtId="0" fontId="91" fillId="24" borderId="22" xfId="0" applyFont="1" applyFill="1" applyBorder="1" applyAlignment="1">
      <alignment horizontal="center" vertical="center" wrapText="1"/>
    </xf>
    <xf numFmtId="0" fontId="91" fillId="24" borderId="23" xfId="0" applyFont="1" applyFill="1" applyBorder="1" applyAlignment="1">
      <alignment horizontal="center" vertical="center" wrapText="1"/>
    </xf>
    <xf numFmtId="0" fontId="91" fillId="24" borderId="18" xfId="0" applyFont="1" applyFill="1" applyBorder="1" applyAlignment="1">
      <alignment horizontal="center" vertical="center" wrapText="1"/>
    </xf>
    <xf numFmtId="0" fontId="91" fillId="0" borderId="22" xfId="0" applyFont="1" applyBorder="1" applyAlignment="1">
      <alignment horizontal="center" vertical="center" wrapText="1"/>
    </xf>
    <xf numFmtId="0" fontId="91" fillId="0" borderId="23" xfId="0" applyFont="1" applyBorder="1" applyAlignment="1">
      <alignment horizontal="center" vertical="center" wrapText="1"/>
    </xf>
    <xf numFmtId="0" fontId="91" fillId="0" borderId="18" xfId="0" applyFont="1" applyBorder="1" applyAlignment="1">
      <alignment horizontal="center" vertical="center" wrapText="1"/>
    </xf>
    <xf numFmtId="0" fontId="91" fillId="17" borderId="30" xfId="0" applyFont="1" applyFill="1" applyBorder="1" applyAlignment="1">
      <alignment horizontal="center" vertical="center" wrapText="1"/>
    </xf>
    <xf numFmtId="0" fontId="91" fillId="17" borderId="31" xfId="0" applyFont="1" applyFill="1" applyBorder="1" applyAlignment="1">
      <alignment horizontal="center" vertical="center" wrapText="1"/>
    </xf>
    <xf numFmtId="0" fontId="17" fillId="16" borderId="30" xfId="0" applyFont="1" applyFill="1" applyBorder="1" applyAlignment="1">
      <alignment horizontal="center" vertical="center" wrapText="1"/>
    </xf>
    <xf numFmtId="0" fontId="17" fillId="16" borderId="24" xfId="0" applyFont="1" applyFill="1" applyBorder="1" applyAlignment="1">
      <alignment horizontal="center" vertical="center" wrapText="1"/>
    </xf>
    <xf numFmtId="0" fontId="48" fillId="32" borderId="22" xfId="0" applyFont="1" applyFill="1" applyBorder="1" applyAlignment="1">
      <alignment horizontal="center" vertical="center" wrapText="1"/>
    </xf>
    <xf numFmtId="0" fontId="48" fillId="32" borderId="23" xfId="0" applyFont="1" applyFill="1" applyBorder="1" applyAlignment="1">
      <alignment horizontal="center" vertical="center" wrapText="1"/>
    </xf>
    <xf numFmtId="0" fontId="48" fillId="32" borderId="18" xfId="0" applyFont="1" applyFill="1" applyBorder="1" applyAlignment="1">
      <alignment horizontal="center" vertical="center" wrapText="1"/>
    </xf>
    <xf numFmtId="0" fontId="88" fillId="24" borderId="22" xfId="0" applyFont="1" applyFill="1" applyBorder="1" applyAlignment="1">
      <alignment horizontal="center" vertical="center" wrapText="1"/>
    </xf>
    <xf numFmtId="0" fontId="88" fillId="24" borderId="18" xfId="0" applyFont="1" applyFill="1" applyBorder="1" applyAlignment="1">
      <alignment horizontal="center" vertical="center" wrapText="1"/>
    </xf>
    <xf numFmtId="0" fontId="90" fillId="2" borderId="22" xfId="0" applyFont="1" applyFill="1" applyBorder="1" applyAlignment="1">
      <alignment horizontal="center" vertical="center" wrapText="1"/>
    </xf>
    <xf numFmtId="0" fontId="90" fillId="2" borderId="23" xfId="0" applyFont="1" applyFill="1" applyBorder="1" applyAlignment="1">
      <alignment horizontal="center" vertical="center" wrapText="1"/>
    </xf>
    <xf numFmtId="0" fontId="90" fillId="2" borderId="18" xfId="0" applyFont="1" applyFill="1" applyBorder="1" applyAlignment="1">
      <alignment horizontal="center" vertical="center" wrapText="1"/>
    </xf>
    <xf numFmtId="0" fontId="33" fillId="26" borderId="5" xfId="0" applyFont="1" applyFill="1" applyBorder="1" applyAlignment="1">
      <alignment horizontal="center"/>
    </xf>
    <xf numFmtId="0" fontId="42" fillId="13" borderId="25" xfId="0" applyFont="1" applyFill="1" applyBorder="1" applyAlignment="1">
      <alignment horizontal="right" vertical="center"/>
    </xf>
    <xf numFmtId="0" fontId="42" fillId="13" borderId="26" xfId="0" applyFont="1" applyFill="1" applyBorder="1" applyAlignment="1">
      <alignment horizontal="right" vertical="center"/>
    </xf>
    <xf numFmtId="0" fontId="42" fillId="15" borderId="22" xfId="0" applyFont="1" applyFill="1" applyBorder="1" applyAlignment="1">
      <alignment horizontal="center" vertical="center" wrapText="1"/>
    </xf>
    <xf numFmtId="0" fontId="42" fillId="15" borderId="18" xfId="0" applyFont="1" applyFill="1" applyBorder="1" applyAlignment="1">
      <alignment horizontal="center" vertical="center" wrapText="1"/>
    </xf>
    <xf numFmtId="165" fontId="107" fillId="10" borderId="22" xfId="0" applyNumberFormat="1" applyFont="1" applyFill="1" applyBorder="1" applyAlignment="1">
      <alignment horizontal="center" vertical="center" wrapText="1"/>
    </xf>
    <xf numFmtId="165" fontId="107" fillId="10" borderId="26" xfId="0" applyNumberFormat="1" applyFont="1" applyFill="1" applyBorder="1" applyAlignment="1">
      <alignment horizontal="center" vertical="center" wrapText="1"/>
    </xf>
    <xf numFmtId="0" fontId="49" fillId="0" borderId="22" xfId="0" applyFont="1" applyBorder="1" applyAlignment="1">
      <alignment horizontal="center" vertical="top" wrapText="1"/>
    </xf>
    <xf numFmtId="0" fontId="49" fillId="0" borderId="23" xfId="0" applyFont="1" applyBorder="1" applyAlignment="1">
      <alignment horizontal="center" vertical="top" wrapText="1"/>
    </xf>
    <xf numFmtId="0" fontId="49" fillId="0" borderId="18" xfId="0" applyFont="1" applyBorder="1" applyAlignment="1">
      <alignment horizontal="center" vertical="top" wrapText="1"/>
    </xf>
    <xf numFmtId="0" fontId="17" fillId="16" borderId="23" xfId="0" applyFont="1" applyFill="1" applyBorder="1" applyAlignment="1">
      <alignment horizontal="center" vertical="center" wrapText="1"/>
    </xf>
    <xf numFmtId="0" fontId="17" fillId="16" borderId="18" xfId="0" applyFont="1" applyFill="1" applyBorder="1" applyAlignment="1">
      <alignment horizontal="center" vertical="center" wrapText="1"/>
    </xf>
    <xf numFmtId="0" fontId="18" fillId="0" borderId="1" xfId="0" applyFont="1" applyBorder="1" applyAlignment="1" applyProtection="1">
      <alignment horizontal="left" vertical="top" wrapText="1"/>
      <protection locked="0"/>
    </xf>
    <xf numFmtId="0" fontId="18" fillId="0" borderId="25" xfId="0" applyFont="1" applyBorder="1" applyAlignment="1" applyProtection="1">
      <alignment horizontal="left" vertical="top" wrapText="1"/>
      <protection locked="0"/>
    </xf>
    <xf numFmtId="0" fontId="18" fillId="0" borderId="26" xfId="0" applyFont="1" applyBorder="1" applyAlignment="1" applyProtection="1">
      <alignment horizontal="left" vertical="top" wrapText="1"/>
      <protection locked="0"/>
    </xf>
    <xf numFmtId="0" fontId="18" fillId="0" borderId="21" xfId="0" applyFont="1" applyBorder="1" applyAlignment="1" applyProtection="1">
      <alignment horizontal="left" vertical="top" wrapText="1"/>
      <protection locked="0"/>
    </xf>
    <xf numFmtId="0" fontId="18" fillId="0" borderId="28" xfId="0" applyFont="1" applyBorder="1" applyAlignment="1" applyProtection="1">
      <alignment horizontal="left" vertical="top" wrapText="1"/>
      <protection locked="0"/>
    </xf>
    <xf numFmtId="0" fontId="18" fillId="0" borderId="29" xfId="0" applyFont="1" applyBorder="1" applyAlignment="1" applyProtection="1">
      <alignment horizontal="left" vertical="top" wrapText="1"/>
      <protection locked="0"/>
    </xf>
    <xf numFmtId="0" fontId="17" fillId="16" borderId="22" xfId="0" applyFont="1" applyFill="1" applyBorder="1" applyAlignment="1">
      <alignment horizontal="center" vertical="center"/>
    </xf>
    <xf numFmtId="0" fontId="17" fillId="16" borderId="23" xfId="0" applyFont="1" applyFill="1" applyBorder="1" applyAlignment="1">
      <alignment horizontal="center" vertical="center"/>
    </xf>
    <xf numFmtId="0" fontId="17" fillId="16" borderId="71" xfId="0" applyFont="1" applyFill="1" applyBorder="1" applyAlignment="1">
      <alignment horizontal="center" vertical="center"/>
    </xf>
    <xf numFmtId="0" fontId="17" fillId="16" borderId="72" xfId="0" applyFont="1" applyFill="1" applyBorder="1" applyAlignment="1">
      <alignment horizontal="center" vertical="center" wrapText="1"/>
    </xf>
    <xf numFmtId="0" fontId="17" fillId="16" borderId="31" xfId="0" applyFont="1" applyFill="1" applyBorder="1" applyAlignment="1">
      <alignment horizontal="center" vertical="center" wrapText="1"/>
    </xf>
    <xf numFmtId="0" fontId="79" fillId="15" borderId="1" xfId="0" applyFont="1" applyFill="1" applyBorder="1" applyAlignment="1">
      <alignment horizontal="center" vertical="center" wrapText="1"/>
    </xf>
    <xf numFmtId="0" fontId="79" fillId="15" borderId="26" xfId="0" applyFont="1" applyFill="1" applyBorder="1" applyAlignment="1">
      <alignment horizontal="center" vertical="center" wrapText="1"/>
    </xf>
    <xf numFmtId="0" fontId="79" fillId="15" borderId="27" xfId="0" applyFont="1" applyFill="1" applyBorder="1" applyAlignment="1">
      <alignment horizontal="center" vertical="center" wrapText="1"/>
    </xf>
    <xf numFmtId="0" fontId="79" fillId="15" borderId="16" xfId="0" applyFont="1" applyFill="1" applyBorder="1" applyAlignment="1">
      <alignment horizontal="center" vertical="center" wrapText="1"/>
    </xf>
    <xf numFmtId="0" fontId="181" fillId="24" borderId="30" xfId="0" applyFont="1" applyFill="1" applyBorder="1" applyAlignment="1">
      <alignment horizontal="center" vertical="center" wrapText="1"/>
    </xf>
    <xf numFmtId="0" fontId="181" fillId="24" borderId="31" xfId="0" applyFont="1" applyFill="1" applyBorder="1" applyAlignment="1">
      <alignment horizontal="center" vertical="center" wrapText="1"/>
    </xf>
    <xf numFmtId="0" fontId="181" fillId="24" borderId="24" xfId="0" applyFont="1" applyFill="1" applyBorder="1" applyAlignment="1">
      <alignment horizontal="center" vertical="center" wrapText="1"/>
    </xf>
    <xf numFmtId="0" fontId="144" fillId="24" borderId="30" xfId="0" applyFont="1" applyFill="1" applyBorder="1" applyAlignment="1">
      <alignment horizontal="center" vertical="center" wrapText="1"/>
    </xf>
    <xf numFmtId="0" fontId="144" fillId="24" borderId="31" xfId="0" applyFont="1" applyFill="1" applyBorder="1" applyAlignment="1">
      <alignment horizontal="center" vertical="center" wrapText="1"/>
    </xf>
    <xf numFmtId="0" fontId="144" fillId="24" borderId="24" xfId="0" applyFont="1" applyFill="1" applyBorder="1" applyAlignment="1">
      <alignment horizontal="center" vertical="center" wrapText="1"/>
    </xf>
    <xf numFmtId="0" fontId="133" fillId="24" borderId="22" xfId="0" applyFont="1" applyFill="1" applyBorder="1" applyAlignment="1">
      <alignment horizontal="center" vertical="center"/>
    </xf>
    <xf numFmtId="0" fontId="133" fillId="24" borderId="23" xfId="0" applyFont="1" applyFill="1" applyBorder="1" applyAlignment="1">
      <alignment horizontal="center" vertical="center"/>
    </xf>
    <xf numFmtId="0" fontId="133" fillId="24" borderId="18" xfId="0" applyFont="1" applyFill="1" applyBorder="1" applyAlignment="1">
      <alignment horizontal="center" vertical="center"/>
    </xf>
    <xf numFmtId="0" fontId="91" fillId="0" borderId="1" xfId="0" applyFont="1" applyBorder="1" applyAlignment="1">
      <alignment horizontal="center" vertical="center" wrapText="1"/>
    </xf>
    <xf numFmtId="0" fontId="91" fillId="0" borderId="25" xfId="0" applyFont="1" applyBorder="1" applyAlignment="1">
      <alignment horizontal="center" vertical="center" wrapText="1"/>
    </xf>
    <xf numFmtId="0" fontId="91" fillId="0" borderId="26" xfId="0" applyFont="1" applyBorder="1" applyAlignment="1">
      <alignment horizontal="center" vertical="center" wrapText="1"/>
    </xf>
    <xf numFmtId="0" fontId="91" fillId="0" borderId="21" xfId="0" applyFont="1" applyBorder="1" applyAlignment="1">
      <alignment horizontal="center" vertical="center" wrapText="1"/>
    </xf>
    <xf numFmtId="0" fontId="91" fillId="0" borderId="28" xfId="0" applyFont="1" applyBorder="1" applyAlignment="1">
      <alignment horizontal="center" vertical="center" wrapText="1"/>
    </xf>
    <xf numFmtId="0" fontId="91" fillId="0" borderId="29" xfId="0" applyFont="1" applyBorder="1" applyAlignment="1">
      <alignment horizontal="center" vertical="center" wrapText="1"/>
    </xf>
    <xf numFmtId="0" fontId="48" fillId="30" borderId="1" xfId="0" applyFont="1" applyFill="1" applyBorder="1" applyAlignment="1">
      <alignment horizontal="center" vertical="center" wrapText="1"/>
    </xf>
    <xf numFmtId="0" fontId="48" fillId="30" borderId="26" xfId="0" applyFont="1" applyFill="1" applyBorder="1" applyAlignment="1">
      <alignment horizontal="center" vertical="center" wrapText="1"/>
    </xf>
    <xf numFmtId="0" fontId="48" fillId="30" borderId="27" xfId="0" applyFont="1" applyFill="1" applyBorder="1" applyAlignment="1">
      <alignment horizontal="center" vertical="center" wrapText="1"/>
    </xf>
    <xf numFmtId="0" fontId="48" fillId="30" borderId="16" xfId="0" applyFont="1" applyFill="1" applyBorder="1" applyAlignment="1">
      <alignment horizontal="center" vertical="center" wrapText="1"/>
    </xf>
    <xf numFmtId="0" fontId="48" fillId="30" borderId="21" xfId="0" applyFont="1" applyFill="1" applyBorder="1" applyAlignment="1">
      <alignment horizontal="center" vertical="center" wrapText="1"/>
    </xf>
    <xf numFmtId="0" fontId="48" fillId="30" borderId="29" xfId="0" applyFont="1" applyFill="1" applyBorder="1" applyAlignment="1">
      <alignment horizontal="center" vertical="center" wrapText="1"/>
    </xf>
    <xf numFmtId="0" fontId="90" fillId="25" borderId="30" xfId="0" applyFont="1" applyFill="1" applyBorder="1" applyAlignment="1">
      <alignment horizontal="center" vertical="center" wrapText="1"/>
    </xf>
    <xf numFmtId="0" fontId="90" fillId="25" borderId="24" xfId="0" applyFont="1" applyFill="1" applyBorder="1" applyAlignment="1">
      <alignment horizontal="center" vertical="center" wrapText="1"/>
    </xf>
    <xf numFmtId="0" fontId="79" fillId="15" borderId="5" xfId="0" applyFont="1" applyFill="1" applyBorder="1" applyAlignment="1">
      <alignment horizontal="center" vertical="center" wrapText="1"/>
    </xf>
    <xf numFmtId="0" fontId="91" fillId="17" borderId="24" xfId="0" applyFont="1" applyFill="1" applyBorder="1" applyAlignment="1">
      <alignment horizontal="center" vertical="center" wrapText="1"/>
    </xf>
    <xf numFmtId="0" fontId="86" fillId="17" borderId="30" xfId="0" applyFont="1" applyFill="1" applyBorder="1" applyAlignment="1">
      <alignment horizontal="center" vertical="center" wrapText="1"/>
    </xf>
    <xf numFmtId="0" fontId="86" fillId="17" borderId="24" xfId="0" applyFont="1" applyFill="1" applyBorder="1" applyAlignment="1">
      <alignment horizontal="center" vertical="center" wrapText="1"/>
    </xf>
    <xf numFmtId="0" fontId="86" fillId="17" borderId="22" xfId="0" applyFont="1" applyFill="1" applyBorder="1" applyAlignment="1">
      <alignment horizontal="center" vertical="center" wrapText="1"/>
    </xf>
    <xf numFmtId="0" fontId="86" fillId="17" borderId="18" xfId="0" applyFont="1" applyFill="1" applyBorder="1" applyAlignment="1">
      <alignment horizontal="center" vertical="center" wrapText="1"/>
    </xf>
    <xf numFmtId="0" fontId="48" fillId="16" borderId="32" xfId="0" applyFont="1" applyFill="1" applyBorder="1" applyAlignment="1">
      <alignment horizontal="center" vertical="center" wrapText="1"/>
    </xf>
    <xf numFmtId="0" fontId="48" fillId="16" borderId="55" xfId="0" applyFont="1" applyFill="1" applyBorder="1" applyAlignment="1">
      <alignment horizontal="center" vertical="center" wrapText="1"/>
    </xf>
    <xf numFmtId="0" fontId="48" fillId="16" borderId="30" xfId="0" applyFont="1" applyFill="1" applyBorder="1" applyAlignment="1">
      <alignment horizontal="center" vertical="center" wrapText="1"/>
    </xf>
    <xf numFmtId="0" fontId="48" fillId="16" borderId="24" xfId="0" applyFont="1" applyFill="1" applyBorder="1" applyAlignment="1">
      <alignment horizontal="center" vertical="center" wrapText="1"/>
    </xf>
    <xf numFmtId="0" fontId="48" fillId="16" borderId="22" xfId="0" applyFont="1" applyFill="1" applyBorder="1" applyAlignment="1">
      <alignment horizontal="center" vertical="center" wrapText="1"/>
    </xf>
    <xf numFmtId="0" fontId="48" fillId="16" borderId="23" xfId="0" applyFont="1" applyFill="1" applyBorder="1" applyAlignment="1">
      <alignment horizontal="center" vertical="center" wrapText="1"/>
    </xf>
    <xf numFmtId="0" fontId="48" fillId="16" borderId="18" xfId="0" applyFont="1" applyFill="1" applyBorder="1" applyAlignment="1">
      <alignment horizontal="center" vertical="center" wrapText="1"/>
    </xf>
    <xf numFmtId="0" fontId="17" fillId="19" borderId="30" xfId="0" applyFont="1" applyFill="1" applyBorder="1" applyAlignment="1">
      <alignment horizontal="center" vertical="center" wrapText="1"/>
    </xf>
    <xf numFmtId="0" fontId="17" fillId="19" borderId="31" xfId="0" applyFont="1" applyFill="1" applyBorder="1" applyAlignment="1">
      <alignment horizontal="center" vertical="center" wrapText="1"/>
    </xf>
    <xf numFmtId="0" fontId="17" fillId="19" borderId="24" xfId="0" applyFont="1" applyFill="1" applyBorder="1" applyAlignment="1">
      <alignment horizontal="center" vertical="center" wrapText="1"/>
    </xf>
    <xf numFmtId="0" fontId="17" fillId="19" borderId="27" xfId="0" applyFont="1" applyFill="1" applyBorder="1" applyAlignment="1">
      <alignment horizontal="center" vertical="center" wrapText="1"/>
    </xf>
    <xf numFmtId="0" fontId="17" fillId="19" borderId="22" xfId="0" applyFont="1" applyFill="1" applyBorder="1" applyAlignment="1">
      <alignment horizontal="center"/>
    </xf>
    <xf numFmtId="0" fontId="17" fillId="19" borderId="18" xfId="0" applyFont="1" applyFill="1" applyBorder="1" applyAlignment="1">
      <alignment horizontal="center"/>
    </xf>
    <xf numFmtId="0" fontId="91" fillId="17" borderId="22" xfId="0" applyFont="1" applyFill="1" applyBorder="1" applyAlignment="1">
      <alignment horizontal="center" vertical="center" wrapText="1"/>
    </xf>
    <xf numFmtId="0" fontId="91" fillId="17" borderId="23" xfId="0" applyFont="1" applyFill="1" applyBorder="1" applyAlignment="1">
      <alignment horizontal="center" vertical="center" wrapText="1"/>
    </xf>
    <xf numFmtId="0" fontId="91" fillId="17" borderId="18" xfId="0" applyFont="1" applyFill="1" applyBorder="1" applyAlignment="1">
      <alignment horizontal="center" vertical="center" wrapText="1"/>
    </xf>
    <xf numFmtId="0" fontId="91" fillId="24" borderId="1" xfId="0" applyFont="1" applyFill="1" applyBorder="1" applyAlignment="1">
      <alignment horizontal="center" vertical="center" wrapText="1"/>
    </xf>
    <xf numFmtId="0" fontId="91" fillId="24" borderId="25" xfId="0" applyFont="1" applyFill="1" applyBorder="1" applyAlignment="1">
      <alignment horizontal="center" vertical="center" wrapText="1"/>
    </xf>
    <xf numFmtId="0" fontId="91" fillId="24" borderId="26" xfId="0" applyFont="1" applyFill="1" applyBorder="1" applyAlignment="1">
      <alignment horizontal="center" vertical="center" wrapText="1"/>
    </xf>
    <xf numFmtId="0" fontId="91" fillId="24" borderId="21" xfId="0" applyFont="1" applyFill="1" applyBorder="1" applyAlignment="1">
      <alignment horizontal="center" vertical="center" wrapText="1"/>
    </xf>
    <xf numFmtId="0" fontId="91" fillId="24" borderId="28" xfId="0" applyFont="1" applyFill="1" applyBorder="1" applyAlignment="1">
      <alignment horizontal="center" vertical="center" wrapText="1"/>
    </xf>
    <xf numFmtId="0" fontId="91" fillId="24" borderId="29" xfId="0" applyFont="1" applyFill="1" applyBorder="1" applyAlignment="1">
      <alignment horizontal="center" vertical="center" wrapText="1"/>
    </xf>
    <xf numFmtId="0" fontId="174" fillId="13" borderId="25" xfId="0" applyFont="1" applyFill="1" applyBorder="1" applyAlignment="1">
      <alignment horizontal="right" vertical="center"/>
    </xf>
    <xf numFmtId="0" fontId="174" fillId="13" borderId="26" xfId="0" applyFont="1" applyFill="1" applyBorder="1" applyAlignment="1">
      <alignment horizontal="right" vertical="center"/>
    </xf>
    <xf numFmtId="0" fontId="82" fillId="13" borderId="1" xfId="0" applyFont="1" applyFill="1" applyBorder="1" applyAlignment="1">
      <alignment horizontal="right" vertical="center"/>
    </xf>
    <xf numFmtId="0" fontId="82" fillId="13" borderId="25" xfId="0" applyFont="1" applyFill="1" applyBorder="1" applyAlignment="1">
      <alignment horizontal="right" vertical="center"/>
    </xf>
    <xf numFmtId="0" fontId="82" fillId="13" borderId="26" xfId="0" applyFont="1" applyFill="1" applyBorder="1" applyAlignment="1">
      <alignment horizontal="right" vertical="center"/>
    </xf>
    <xf numFmtId="0" fontId="75" fillId="0" borderId="1" xfId="0" applyFont="1" applyBorder="1" applyAlignment="1" applyProtection="1">
      <alignment horizontal="left" vertical="top" wrapText="1"/>
      <protection locked="0"/>
    </xf>
    <xf numFmtId="0" fontId="75" fillId="0" borderId="25" xfId="0" applyFont="1" applyBorder="1" applyAlignment="1" applyProtection="1">
      <alignment horizontal="left" vertical="top" wrapText="1"/>
      <protection locked="0"/>
    </xf>
    <xf numFmtId="0" fontId="75" fillId="0" borderId="26" xfId="0" applyFont="1" applyBorder="1" applyAlignment="1" applyProtection="1">
      <alignment horizontal="left" vertical="top" wrapText="1"/>
      <protection locked="0"/>
    </xf>
    <xf numFmtId="0" fontId="75" fillId="0" borderId="21" xfId="0" applyFont="1" applyBorder="1" applyAlignment="1" applyProtection="1">
      <alignment horizontal="left" vertical="top" wrapText="1"/>
      <protection locked="0"/>
    </xf>
    <xf numFmtId="0" fontId="75" fillId="0" borderId="28" xfId="0" applyFont="1" applyBorder="1" applyAlignment="1" applyProtection="1">
      <alignment horizontal="left" vertical="top" wrapText="1"/>
      <protection locked="0"/>
    </xf>
    <xf numFmtId="0" fontId="75" fillId="0" borderId="29" xfId="0" applyFont="1" applyBorder="1" applyAlignment="1" applyProtection="1">
      <alignment horizontal="left" vertical="top" wrapText="1"/>
      <protection locked="0"/>
    </xf>
    <xf numFmtId="0" fontId="49" fillId="0" borderId="22" xfId="0" applyFont="1" applyBorder="1" applyAlignment="1">
      <alignment horizontal="center"/>
    </xf>
    <xf numFmtId="0" fontId="49" fillId="0" borderId="23" xfId="0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0" fontId="123" fillId="11" borderId="5" xfId="0" applyFont="1" applyFill="1" applyBorder="1" applyAlignment="1">
      <alignment horizontal="center" vertical="center"/>
    </xf>
    <xf numFmtId="0" fontId="123" fillId="11" borderId="5" xfId="0" applyFont="1" applyFill="1" applyBorder="1" applyAlignment="1">
      <alignment horizontal="center" vertical="center" wrapText="1"/>
    </xf>
    <xf numFmtId="0" fontId="9" fillId="11" borderId="22" xfId="0" applyFont="1" applyFill="1" applyBorder="1" applyAlignment="1">
      <alignment horizontal="right" vertical="center" wrapText="1"/>
    </xf>
    <xf numFmtId="0" fontId="9" fillId="11" borderId="18" xfId="0" applyFont="1" applyFill="1" applyBorder="1" applyAlignment="1">
      <alignment horizontal="right" vertical="center" wrapText="1"/>
    </xf>
    <xf numFmtId="0" fontId="88" fillId="24" borderId="30" xfId="0" applyFont="1" applyFill="1" applyBorder="1" applyAlignment="1">
      <alignment horizontal="center" vertical="center" wrapText="1"/>
    </xf>
    <xf numFmtId="0" fontId="88" fillId="24" borderId="24" xfId="0" applyFont="1" applyFill="1" applyBorder="1" applyAlignment="1">
      <alignment horizontal="center" vertical="center" wrapText="1"/>
    </xf>
    <xf numFmtId="0" fontId="91" fillId="24" borderId="30" xfId="0" applyFont="1" applyFill="1" applyBorder="1" applyAlignment="1">
      <alignment horizontal="center" vertical="center" wrapText="1"/>
    </xf>
    <xf numFmtId="0" fontId="91" fillId="24" borderId="24" xfId="0" applyFont="1" applyFill="1" applyBorder="1" applyAlignment="1">
      <alignment horizontal="center" vertical="center" wrapText="1"/>
    </xf>
    <xf numFmtId="0" fontId="18" fillId="0" borderId="27" xfId="0" applyFont="1" applyBorder="1" applyAlignment="1" applyProtection="1">
      <alignment horizontal="left" vertical="top" wrapText="1"/>
      <protection locked="0"/>
    </xf>
    <xf numFmtId="0" fontId="18" fillId="0" borderId="0" xfId="0" applyFont="1" applyAlignment="1" applyProtection="1">
      <alignment horizontal="left" vertical="top" wrapText="1"/>
      <protection locked="0"/>
    </xf>
    <xf numFmtId="0" fontId="18" fillId="0" borderId="16" xfId="0" applyFont="1" applyBorder="1" applyAlignment="1" applyProtection="1">
      <alignment horizontal="left" vertical="top" wrapText="1"/>
      <protection locked="0"/>
    </xf>
    <xf numFmtId="0" fontId="88" fillId="24" borderId="23" xfId="0" applyFont="1" applyFill="1" applyBorder="1" applyAlignment="1">
      <alignment horizontal="center" vertical="center" wrapText="1"/>
    </xf>
    <xf numFmtId="0" fontId="17" fillId="16" borderId="1" xfId="0" applyFont="1" applyFill="1" applyBorder="1" applyAlignment="1">
      <alignment horizontal="center" vertical="center" wrapText="1"/>
    </xf>
    <xf numFmtId="0" fontId="17" fillId="16" borderId="21" xfId="0" applyFont="1" applyFill="1" applyBorder="1" applyAlignment="1">
      <alignment horizontal="center" vertical="center" wrapText="1"/>
    </xf>
    <xf numFmtId="0" fontId="17" fillId="16" borderId="22" xfId="0" applyFont="1" applyFill="1" applyBorder="1" applyAlignment="1">
      <alignment horizontal="center" vertical="center" wrapText="1"/>
    </xf>
    <xf numFmtId="0" fontId="94" fillId="2" borderId="22" xfId="0" applyFont="1" applyFill="1" applyBorder="1" applyAlignment="1">
      <alignment horizontal="center" vertical="center" wrapText="1"/>
    </xf>
    <xf numFmtId="0" fontId="94" fillId="2" borderId="23" xfId="0" applyFont="1" applyFill="1" applyBorder="1" applyAlignment="1">
      <alignment horizontal="center" vertical="center" wrapText="1"/>
    </xf>
    <xf numFmtId="0" fontId="94" fillId="2" borderId="18" xfId="0" applyFont="1" applyFill="1" applyBorder="1" applyAlignment="1">
      <alignment horizontal="center" vertical="center" wrapText="1"/>
    </xf>
    <xf numFmtId="0" fontId="84" fillId="2" borderId="22" xfId="0" applyFont="1" applyFill="1" applyBorder="1" applyAlignment="1">
      <alignment horizontal="left" vertical="center"/>
    </xf>
    <xf numFmtId="0" fontId="84" fillId="2" borderId="23" xfId="0" applyFont="1" applyFill="1" applyBorder="1" applyAlignment="1">
      <alignment horizontal="left" vertical="center"/>
    </xf>
    <xf numFmtId="0" fontId="84" fillId="2" borderId="18" xfId="0" applyFont="1" applyFill="1" applyBorder="1" applyAlignment="1">
      <alignment horizontal="left" vertical="center"/>
    </xf>
    <xf numFmtId="0" fontId="91" fillId="24" borderId="30" xfId="0" applyFont="1" applyFill="1" applyBorder="1" applyAlignment="1">
      <alignment horizontal="left" vertical="center" wrapText="1"/>
    </xf>
    <xf numFmtId="0" fontId="91" fillId="24" borderId="24" xfId="0" applyFont="1" applyFill="1" applyBorder="1" applyAlignment="1">
      <alignment horizontal="left" vertical="center" wrapText="1"/>
    </xf>
    <xf numFmtId="0" fontId="42" fillId="2" borderId="22" xfId="0" applyFont="1" applyFill="1" applyBorder="1" applyAlignment="1">
      <alignment horizontal="center" vertical="center"/>
    </xf>
    <xf numFmtId="0" fontId="42" fillId="2" borderId="18" xfId="0" applyFont="1" applyFill="1" applyBorder="1" applyAlignment="1">
      <alignment horizontal="center" vertical="center"/>
    </xf>
    <xf numFmtId="0" fontId="157" fillId="2" borderId="19" xfId="0" applyFont="1" applyFill="1" applyBorder="1" applyAlignment="1">
      <alignment vertical="top" wrapText="1"/>
    </xf>
    <xf numFmtId="0" fontId="157" fillId="2" borderId="14" xfId="0" applyFont="1" applyFill="1" applyBorder="1" applyAlignment="1">
      <alignment vertical="top" wrapText="1"/>
    </xf>
    <xf numFmtId="0" fontId="157" fillId="2" borderId="20" xfId="0" applyFont="1" applyFill="1" applyBorder="1" applyAlignment="1">
      <alignment vertical="top" wrapText="1"/>
    </xf>
    <xf numFmtId="0" fontId="157" fillId="2" borderId="11" xfId="0" applyFont="1" applyFill="1" applyBorder="1" applyAlignment="1">
      <alignment vertical="top" wrapText="1"/>
    </xf>
    <xf numFmtId="0" fontId="157" fillId="2" borderId="17" xfId="0" applyFont="1" applyFill="1" applyBorder="1" applyAlignment="1">
      <alignment vertical="top" wrapText="1"/>
    </xf>
    <xf numFmtId="0" fontId="157" fillId="2" borderId="12" xfId="0" applyFont="1" applyFill="1" applyBorder="1" applyAlignment="1">
      <alignment vertical="top" wrapText="1"/>
    </xf>
    <xf numFmtId="0" fontId="48" fillId="30" borderId="25" xfId="0" applyFont="1" applyFill="1" applyBorder="1" applyAlignment="1">
      <alignment horizontal="center" vertical="center" wrapText="1"/>
    </xf>
    <xf numFmtId="0" fontId="48" fillId="30" borderId="0" xfId="0" applyFont="1" applyFill="1" applyAlignment="1">
      <alignment horizontal="center" vertical="center" wrapText="1"/>
    </xf>
    <xf numFmtId="0" fontId="48" fillId="30" borderId="28" xfId="0" applyFont="1" applyFill="1" applyBorder="1" applyAlignment="1">
      <alignment horizontal="center" vertical="center" wrapText="1"/>
    </xf>
    <xf numFmtId="0" fontId="42" fillId="0" borderId="22" xfId="0" applyFont="1" applyBorder="1" applyAlignment="1">
      <alignment horizontal="center" vertical="center"/>
    </xf>
    <xf numFmtId="0" fontId="42" fillId="0" borderId="23" xfId="0" applyFont="1" applyBorder="1" applyAlignment="1">
      <alignment horizontal="center" vertical="center"/>
    </xf>
    <xf numFmtId="0" fontId="42" fillId="0" borderId="18" xfId="0" applyFont="1" applyBorder="1" applyAlignment="1">
      <alignment horizontal="center" vertical="center"/>
    </xf>
    <xf numFmtId="0" fontId="79" fillId="15" borderId="22" xfId="0" applyFont="1" applyFill="1" applyBorder="1" applyAlignment="1">
      <alignment horizontal="center" vertical="center" wrapText="1"/>
    </xf>
    <xf numFmtId="0" fontId="79" fillId="15" borderId="18" xfId="0" applyFont="1" applyFill="1" applyBorder="1" applyAlignment="1">
      <alignment horizontal="center" vertical="center" wrapText="1"/>
    </xf>
    <xf numFmtId="0" fontId="17" fillId="15" borderId="19" xfId="0" applyFont="1" applyFill="1" applyBorder="1" applyAlignment="1">
      <alignment horizontal="left" wrapText="1"/>
    </xf>
    <xf numFmtId="0" fontId="17" fillId="15" borderId="14" xfId="0" applyFont="1" applyFill="1" applyBorder="1" applyAlignment="1">
      <alignment horizontal="left" wrapText="1"/>
    </xf>
    <xf numFmtId="0" fontId="17" fillId="15" borderId="17" xfId="0" applyFont="1" applyFill="1" applyBorder="1" applyAlignment="1">
      <alignment horizontal="left" wrapText="1"/>
    </xf>
    <xf numFmtId="0" fontId="17" fillId="15" borderId="12" xfId="0" applyFont="1" applyFill="1" applyBorder="1" applyAlignment="1">
      <alignment horizontal="left" wrapText="1"/>
    </xf>
    <xf numFmtId="165" fontId="107" fillId="0" borderId="22" xfId="0" applyNumberFormat="1" applyFont="1" applyBorder="1" applyAlignment="1">
      <alignment horizontal="center" vertical="center" wrapText="1"/>
    </xf>
    <xf numFmtId="165" fontId="107" fillId="0" borderId="18" xfId="0" applyNumberFormat="1" applyFont="1" applyBorder="1" applyAlignment="1">
      <alignment horizontal="center" vertical="center" wrapText="1"/>
    </xf>
    <xf numFmtId="0" fontId="98" fillId="24" borderId="1" xfId="0" applyFont="1" applyFill="1" applyBorder="1" applyAlignment="1">
      <alignment horizontal="center" vertical="center" wrapText="1"/>
    </xf>
    <xf numFmtId="0" fontId="98" fillId="24" borderId="27" xfId="0" applyFont="1" applyFill="1" applyBorder="1" applyAlignment="1">
      <alignment horizontal="center" vertical="center" wrapText="1"/>
    </xf>
    <xf numFmtId="0" fontId="98" fillId="24" borderId="21" xfId="0" applyFont="1" applyFill="1" applyBorder="1" applyAlignment="1">
      <alignment horizontal="center" vertical="center" wrapText="1"/>
    </xf>
    <xf numFmtId="0" fontId="42" fillId="0" borderId="22" xfId="0" applyFont="1" applyBorder="1" applyAlignment="1">
      <alignment horizontal="left" vertical="center" wrapText="1"/>
    </xf>
    <xf numFmtId="0" fontId="42" fillId="0" borderId="23" xfId="0" applyFont="1" applyBorder="1" applyAlignment="1">
      <alignment horizontal="left" vertical="center" wrapText="1"/>
    </xf>
    <xf numFmtId="0" fontId="42" fillId="0" borderId="18" xfId="0" applyFont="1" applyBorder="1" applyAlignment="1">
      <alignment horizontal="left" vertical="center" wrapText="1"/>
    </xf>
    <xf numFmtId="0" fontId="45" fillId="15" borderId="1" xfId="0" applyFont="1" applyFill="1" applyBorder="1" applyAlignment="1">
      <alignment horizontal="center" vertical="center" wrapText="1"/>
    </xf>
    <xf numFmtId="0" fontId="45" fillId="15" borderId="26" xfId="0" applyFont="1" applyFill="1" applyBorder="1" applyAlignment="1">
      <alignment horizontal="center" vertical="center" wrapText="1"/>
    </xf>
    <xf numFmtId="0" fontId="45" fillId="15" borderId="21" xfId="0" applyFont="1" applyFill="1" applyBorder="1" applyAlignment="1">
      <alignment horizontal="center" vertical="center" wrapText="1"/>
    </xf>
    <xf numFmtId="0" fontId="45" fillId="15" borderId="29" xfId="0" applyFont="1" applyFill="1" applyBorder="1" applyAlignment="1">
      <alignment horizontal="center" vertical="center" wrapText="1"/>
    </xf>
    <xf numFmtId="0" fontId="17" fillId="11" borderId="22" xfId="0" applyFont="1" applyFill="1" applyBorder="1" applyAlignment="1">
      <alignment horizontal="center" vertical="center" wrapText="1"/>
    </xf>
    <xf numFmtId="0" fontId="17" fillId="11" borderId="18" xfId="0" applyFont="1" applyFill="1" applyBorder="1" applyAlignment="1">
      <alignment horizontal="center" vertical="center" wrapText="1"/>
    </xf>
    <xf numFmtId="0" fontId="56" fillId="0" borderId="1" xfId="0" applyFont="1" applyBorder="1" applyAlignment="1" applyProtection="1">
      <alignment horizontal="left" vertical="top" wrapText="1"/>
      <protection locked="0"/>
    </xf>
    <xf numFmtId="0" fontId="56" fillId="0" borderId="25" xfId="0" applyFont="1" applyBorder="1" applyAlignment="1" applyProtection="1">
      <alignment horizontal="left" vertical="top" wrapText="1"/>
      <protection locked="0"/>
    </xf>
    <xf numFmtId="0" fontId="56" fillId="0" borderId="26" xfId="0" applyFont="1" applyBorder="1" applyAlignment="1" applyProtection="1">
      <alignment horizontal="left" vertical="top" wrapText="1"/>
      <protection locked="0"/>
    </xf>
    <xf numFmtId="0" fontId="56" fillId="0" borderId="27" xfId="0" applyFont="1" applyBorder="1" applyAlignment="1" applyProtection="1">
      <alignment horizontal="left" vertical="top" wrapText="1"/>
      <protection locked="0"/>
    </xf>
    <xf numFmtId="0" fontId="56" fillId="0" borderId="0" xfId="0" applyFont="1" applyAlignment="1" applyProtection="1">
      <alignment horizontal="left" vertical="top" wrapText="1"/>
      <protection locked="0"/>
    </xf>
    <xf numFmtId="0" fontId="56" fillId="0" borderId="16" xfId="0" applyFont="1" applyBorder="1" applyAlignment="1" applyProtection="1">
      <alignment horizontal="left" vertical="top" wrapText="1"/>
      <protection locked="0"/>
    </xf>
    <xf numFmtId="0" fontId="56" fillId="0" borderId="21" xfId="0" applyFont="1" applyBorder="1" applyAlignment="1" applyProtection="1">
      <alignment horizontal="left" vertical="top" wrapText="1"/>
      <protection locked="0"/>
    </xf>
    <xf numFmtId="0" fontId="56" fillId="0" borderId="28" xfId="0" applyFont="1" applyBorder="1" applyAlignment="1" applyProtection="1">
      <alignment horizontal="left" vertical="top" wrapText="1"/>
      <protection locked="0"/>
    </xf>
    <xf numFmtId="0" fontId="56" fillId="0" borderId="29" xfId="0" applyFont="1" applyBorder="1" applyAlignment="1" applyProtection="1">
      <alignment horizontal="left" vertical="top" wrapText="1"/>
      <protection locked="0"/>
    </xf>
    <xf numFmtId="0" fontId="91" fillId="38" borderId="30" xfId="0" applyFont="1" applyFill="1" applyBorder="1" applyAlignment="1">
      <alignment horizontal="center" vertical="center" wrapText="1"/>
    </xf>
    <xf numFmtId="0" fontId="91" fillId="38" borderId="31" xfId="0" applyFont="1" applyFill="1" applyBorder="1" applyAlignment="1">
      <alignment horizontal="center" vertical="center" wrapText="1"/>
    </xf>
    <xf numFmtId="0" fontId="91" fillId="38" borderId="24" xfId="0" applyFont="1" applyFill="1" applyBorder="1" applyAlignment="1">
      <alignment horizontal="center" vertical="center" wrapText="1"/>
    </xf>
    <xf numFmtId="0" fontId="87" fillId="38" borderId="30" xfId="0" applyFont="1" applyFill="1" applyBorder="1" applyAlignment="1">
      <alignment horizontal="center" vertical="center" wrapText="1"/>
    </xf>
    <xf numFmtId="0" fontId="87" fillId="38" borderId="24" xfId="0" applyFont="1" applyFill="1" applyBorder="1" applyAlignment="1">
      <alignment horizontal="center" vertical="center" wrapText="1"/>
    </xf>
    <xf numFmtId="0" fontId="87" fillId="38" borderId="31" xfId="0" applyFont="1" applyFill="1" applyBorder="1" applyAlignment="1">
      <alignment horizontal="center" vertical="center" wrapText="1"/>
    </xf>
    <xf numFmtId="0" fontId="212" fillId="38" borderId="30" xfId="0" applyFont="1" applyFill="1" applyBorder="1" applyAlignment="1">
      <alignment horizontal="center" vertical="center" wrapText="1"/>
    </xf>
    <xf numFmtId="0" fontId="212" fillId="38" borderId="31" xfId="0" applyFont="1" applyFill="1" applyBorder="1" applyAlignment="1">
      <alignment horizontal="center" vertical="center" wrapText="1"/>
    </xf>
    <xf numFmtId="0" fontId="212" fillId="38" borderId="24" xfId="0" applyFont="1" applyFill="1" applyBorder="1" applyAlignment="1">
      <alignment horizontal="center" vertical="center" wrapText="1"/>
    </xf>
    <xf numFmtId="0" fontId="91" fillId="38" borderId="5" xfId="0" applyFont="1" applyFill="1" applyBorder="1" applyAlignment="1">
      <alignment horizontal="center" vertical="center" wrapText="1"/>
    </xf>
    <xf numFmtId="0" fontId="87" fillId="38" borderId="5" xfId="0" applyFont="1" applyFill="1" applyBorder="1" applyAlignment="1">
      <alignment horizontal="center" vertical="center" wrapText="1"/>
    </xf>
    <xf numFmtId="0" fontId="248" fillId="0" borderId="0" xfId="0" applyFont="1" applyAlignment="1">
      <alignment horizontal="center" vertical="center"/>
    </xf>
    <xf numFmtId="0" fontId="247" fillId="0" borderId="1" xfId="0" applyFont="1" applyBorder="1" applyAlignment="1">
      <alignment horizontal="left" vertical="top" wrapText="1"/>
    </xf>
    <xf numFmtId="0" fontId="247" fillId="0" borderId="25" xfId="0" applyFont="1" applyBorder="1" applyAlignment="1">
      <alignment horizontal="left" vertical="top" wrapText="1"/>
    </xf>
    <xf numFmtId="0" fontId="247" fillId="0" borderId="26" xfId="0" applyFont="1" applyBorder="1" applyAlignment="1">
      <alignment horizontal="left" vertical="top" wrapText="1"/>
    </xf>
    <xf numFmtId="0" fontId="247" fillId="0" borderId="21" xfId="0" applyFont="1" applyBorder="1" applyAlignment="1">
      <alignment horizontal="left" vertical="top" wrapText="1"/>
    </xf>
    <xf numFmtId="0" fontId="247" fillId="0" borderId="28" xfId="0" applyFont="1" applyBorder="1" applyAlignment="1">
      <alignment horizontal="left" vertical="top" wrapText="1"/>
    </xf>
    <xf numFmtId="0" fontId="247" fillId="0" borderId="29" xfId="0" applyFont="1" applyBorder="1" applyAlignment="1">
      <alignment horizontal="left" vertical="top" wrapText="1"/>
    </xf>
    <xf numFmtId="0" fontId="70" fillId="0" borderId="28" xfId="0" applyFont="1" applyBorder="1" applyAlignment="1">
      <alignment horizontal="center" vertical="center" wrapText="1"/>
    </xf>
    <xf numFmtId="0" fontId="91" fillId="38" borderId="22" xfId="0" applyFont="1" applyFill="1" applyBorder="1" applyAlignment="1">
      <alignment horizontal="center" vertical="center" wrapText="1"/>
    </xf>
    <xf numFmtId="0" fontId="91" fillId="38" borderId="23" xfId="0" applyFont="1" applyFill="1" applyBorder="1" applyAlignment="1">
      <alignment horizontal="center" vertical="center" wrapText="1"/>
    </xf>
    <xf numFmtId="0" fontId="91" fillId="38" borderId="18" xfId="0" applyFont="1" applyFill="1" applyBorder="1" applyAlignment="1">
      <alignment horizontal="center" vertical="center" wrapText="1"/>
    </xf>
    <xf numFmtId="0" fontId="45" fillId="16" borderId="22" xfId="0" applyFont="1" applyFill="1" applyBorder="1" applyAlignment="1">
      <alignment horizontal="center" vertical="center"/>
    </xf>
    <xf numFmtId="0" fontId="45" fillId="16" borderId="23" xfId="0" applyFont="1" applyFill="1" applyBorder="1" applyAlignment="1">
      <alignment horizontal="center" vertical="center"/>
    </xf>
    <xf numFmtId="0" fontId="45" fillId="16" borderId="71" xfId="0" applyFont="1" applyFill="1" applyBorder="1" applyAlignment="1">
      <alignment horizontal="center" vertical="center"/>
    </xf>
    <xf numFmtId="0" fontId="247" fillId="0" borderId="1" xfId="0" applyFont="1" applyBorder="1" applyAlignment="1" applyProtection="1">
      <alignment horizontal="left" vertical="top" wrapText="1"/>
      <protection locked="0"/>
    </xf>
    <xf numFmtId="0" fontId="247" fillId="0" borderId="25" xfId="0" applyFont="1" applyBorder="1" applyAlignment="1" applyProtection="1">
      <alignment horizontal="left" vertical="top" wrapText="1"/>
      <protection locked="0"/>
    </xf>
    <xf numFmtId="0" fontId="247" fillId="0" borderId="26" xfId="0" applyFont="1" applyBorder="1" applyAlignment="1" applyProtection="1">
      <alignment horizontal="left" vertical="top" wrapText="1"/>
      <protection locked="0"/>
    </xf>
    <xf numFmtId="0" fontId="247" fillId="0" borderId="21" xfId="0" applyFont="1" applyBorder="1" applyAlignment="1" applyProtection="1">
      <alignment horizontal="left" vertical="top" wrapText="1"/>
      <protection locked="0"/>
    </xf>
    <xf numFmtId="0" fontId="247" fillId="0" borderId="28" xfId="0" applyFont="1" applyBorder="1" applyAlignment="1" applyProtection="1">
      <alignment horizontal="left" vertical="top" wrapText="1"/>
      <protection locked="0"/>
    </xf>
    <xf numFmtId="0" fontId="247" fillId="0" borderId="29" xfId="0" applyFont="1" applyBorder="1" applyAlignment="1" applyProtection="1">
      <alignment horizontal="left" vertical="top" wrapText="1"/>
      <protection locked="0"/>
    </xf>
    <xf numFmtId="0" fontId="16" fillId="16" borderId="23" xfId="0" applyFont="1" applyFill="1" applyBorder="1" applyAlignment="1">
      <alignment horizontal="center" vertical="center" wrapText="1"/>
    </xf>
    <xf numFmtId="0" fontId="16" fillId="16" borderId="18" xfId="0" applyFont="1" applyFill="1" applyBorder="1" applyAlignment="1">
      <alignment horizontal="center" vertical="center" wrapText="1"/>
    </xf>
    <xf numFmtId="0" fontId="187" fillId="16" borderId="30" xfId="0" applyFont="1" applyFill="1" applyBorder="1" applyAlignment="1">
      <alignment horizontal="center" vertical="center" wrapText="1"/>
    </xf>
    <xf numFmtId="0" fontId="187" fillId="16" borderId="24" xfId="0" applyFont="1" applyFill="1" applyBorder="1" applyAlignment="1">
      <alignment horizontal="center" vertical="center" wrapText="1"/>
    </xf>
    <xf numFmtId="0" fontId="16" fillId="16" borderId="30" xfId="0" applyFont="1" applyFill="1" applyBorder="1" applyAlignment="1">
      <alignment horizontal="center" vertical="center" wrapText="1"/>
    </xf>
    <xf numFmtId="0" fontId="16" fillId="16" borderId="24" xfId="0" applyFont="1" applyFill="1" applyBorder="1" applyAlignment="1">
      <alignment horizontal="center" vertical="center" wrapText="1"/>
    </xf>
    <xf numFmtId="0" fontId="16" fillId="16" borderId="1" xfId="0" applyFont="1" applyFill="1" applyBorder="1" applyAlignment="1">
      <alignment horizontal="center" vertical="center" wrapText="1"/>
    </xf>
    <xf numFmtId="0" fontId="16" fillId="16" borderId="21" xfId="0" applyFont="1" applyFill="1" applyBorder="1" applyAlignment="1">
      <alignment horizontal="center" vertical="center" wrapText="1"/>
    </xf>
    <xf numFmtId="0" fontId="16" fillId="16" borderId="22" xfId="0" applyFont="1" applyFill="1" applyBorder="1" applyAlignment="1">
      <alignment horizontal="center" vertical="center" wrapText="1"/>
    </xf>
    <xf numFmtId="0" fontId="48" fillId="0" borderId="22" xfId="0" applyFont="1" applyBorder="1" applyAlignment="1">
      <alignment horizontal="center" vertical="center" wrapText="1"/>
    </xf>
    <xf numFmtId="0" fontId="48" fillId="0" borderId="23" xfId="0" applyFont="1" applyBorder="1" applyAlignment="1">
      <alignment horizontal="center" vertical="center" wrapText="1"/>
    </xf>
    <xf numFmtId="0" fontId="48" fillId="0" borderId="18" xfId="0" applyFont="1" applyBorder="1" applyAlignment="1">
      <alignment horizontal="center" vertical="center" wrapText="1"/>
    </xf>
    <xf numFmtId="0" fontId="88" fillId="38" borderId="22" xfId="0" applyFont="1" applyFill="1" applyBorder="1" applyAlignment="1">
      <alignment horizontal="center" vertical="center" wrapText="1"/>
    </xf>
    <xf numFmtId="0" fontId="88" fillId="38" borderId="18" xfId="0" applyFont="1" applyFill="1" applyBorder="1" applyAlignment="1">
      <alignment horizontal="center" vertical="center" wrapText="1"/>
    </xf>
    <xf numFmtId="0" fontId="45" fillId="16" borderId="72" xfId="0" applyFont="1" applyFill="1" applyBorder="1" applyAlignment="1">
      <alignment horizontal="center" vertical="center" wrapText="1"/>
    </xf>
    <xf numFmtId="0" fontId="45" fillId="16" borderId="23" xfId="0" applyFont="1" applyFill="1" applyBorder="1" applyAlignment="1">
      <alignment horizontal="center" vertical="center" wrapText="1"/>
    </xf>
    <xf numFmtId="0" fontId="45" fillId="16" borderId="30" xfId="0" applyFont="1" applyFill="1" applyBorder="1" applyAlignment="1">
      <alignment horizontal="center" vertical="center" wrapText="1"/>
    </xf>
    <xf numFmtId="0" fontId="45" fillId="16" borderId="31" xfId="0" applyFont="1" applyFill="1" applyBorder="1" applyAlignment="1">
      <alignment horizontal="center" vertical="center" wrapText="1"/>
    </xf>
    <xf numFmtId="0" fontId="160" fillId="0" borderId="0" xfId="0" applyFont="1" applyAlignment="1">
      <alignment horizontal="center"/>
    </xf>
    <xf numFmtId="0" fontId="47" fillId="16" borderId="30" xfId="0" applyFont="1" applyFill="1" applyBorder="1" applyAlignment="1" applyProtection="1">
      <alignment horizontal="left" vertical="center"/>
      <protection locked="0"/>
    </xf>
    <xf numFmtId="0" fontId="47" fillId="16" borderId="24" xfId="0" applyFont="1" applyFill="1" applyBorder="1" applyAlignment="1" applyProtection="1">
      <alignment horizontal="left" vertical="center"/>
      <protection locked="0"/>
    </xf>
    <xf numFmtId="0" fontId="47" fillId="16" borderId="32" xfId="0" applyFont="1" applyFill="1" applyBorder="1" applyAlignment="1" applyProtection="1">
      <alignment horizontal="left" vertical="center"/>
      <protection locked="0"/>
    </xf>
    <xf numFmtId="0" fontId="47" fillId="16" borderId="55" xfId="0" applyFont="1" applyFill="1" applyBorder="1" applyAlignment="1" applyProtection="1">
      <alignment horizontal="left" vertical="center"/>
      <protection locked="0"/>
    </xf>
    <xf numFmtId="0" fontId="47" fillId="16" borderId="22" xfId="0" applyFont="1" applyFill="1" applyBorder="1" applyAlignment="1" applyProtection="1">
      <alignment horizontal="center" vertical="center"/>
      <protection locked="0"/>
    </xf>
    <xf numFmtId="0" fontId="47" fillId="16" borderId="23" xfId="0" applyFont="1" applyFill="1" applyBorder="1" applyAlignment="1" applyProtection="1">
      <alignment horizontal="center" vertical="center"/>
      <protection locked="0"/>
    </xf>
    <xf numFmtId="0" fontId="47" fillId="16" borderId="18" xfId="0" applyFont="1" applyFill="1" applyBorder="1" applyAlignment="1" applyProtection="1">
      <alignment horizontal="center" vertical="center"/>
      <protection locked="0"/>
    </xf>
    <xf numFmtId="0" fontId="48" fillId="16" borderId="30" xfId="0" applyFont="1" applyFill="1" applyBorder="1" applyAlignment="1">
      <alignment horizontal="center" vertical="center"/>
    </xf>
    <xf numFmtId="0" fontId="48" fillId="16" borderId="24" xfId="0" applyFont="1" applyFill="1" applyBorder="1" applyAlignment="1">
      <alignment horizontal="center" vertical="center"/>
    </xf>
    <xf numFmtId="0" fontId="48" fillId="16" borderId="32" xfId="0" applyFont="1" applyFill="1" applyBorder="1" applyAlignment="1">
      <alignment horizontal="left" vertical="center"/>
    </xf>
    <xf numFmtId="0" fontId="48" fillId="16" borderId="55" xfId="0" applyFont="1" applyFill="1" applyBorder="1" applyAlignment="1">
      <alignment horizontal="left" vertical="center"/>
    </xf>
    <xf numFmtId="0" fontId="57" fillId="16" borderId="32" xfId="0" applyFont="1" applyFill="1" applyBorder="1" applyAlignment="1">
      <alignment horizontal="left" vertical="center"/>
    </xf>
    <xf numFmtId="0" fontId="57" fillId="16" borderId="55" xfId="0" applyFont="1" applyFill="1" applyBorder="1" applyAlignment="1">
      <alignment horizontal="left" vertical="center"/>
    </xf>
    <xf numFmtId="0" fontId="47" fillId="16" borderId="22" xfId="0" applyFont="1" applyFill="1" applyBorder="1" applyAlignment="1">
      <alignment horizontal="left" vertical="center"/>
    </xf>
    <xf numFmtId="0" fontId="47" fillId="16" borderId="23" xfId="0" applyFont="1" applyFill="1" applyBorder="1" applyAlignment="1">
      <alignment horizontal="left" vertical="center"/>
    </xf>
    <xf numFmtId="0" fontId="47" fillId="16" borderId="18" xfId="0" applyFont="1" applyFill="1" applyBorder="1" applyAlignment="1">
      <alignment horizontal="left" vertical="center"/>
    </xf>
    <xf numFmtId="0" fontId="160" fillId="0" borderId="0" xfId="0" applyFont="1" applyAlignment="1">
      <alignment horizontal="left"/>
    </xf>
    <xf numFmtId="0" fontId="160" fillId="0" borderId="16" xfId="0" applyFont="1" applyBorder="1" applyAlignment="1">
      <alignment horizontal="left"/>
    </xf>
    <xf numFmtId="166" fontId="12" fillId="0" borderId="0" xfId="0" applyNumberFormat="1" applyFont="1" applyAlignment="1">
      <alignment horizontal="left"/>
    </xf>
    <xf numFmtId="0" fontId="54" fillId="11" borderId="22" xfId="0" applyFont="1" applyFill="1" applyBorder="1" applyAlignment="1">
      <alignment horizontal="center" vertical="center" wrapText="1"/>
    </xf>
    <xf numFmtId="0" fontId="54" fillId="11" borderId="18" xfId="0" applyFont="1" applyFill="1" applyBorder="1" applyAlignment="1">
      <alignment horizontal="center" vertical="center" wrapText="1"/>
    </xf>
    <xf numFmtId="166" fontId="12" fillId="0" borderId="16" xfId="0" applyNumberFormat="1" applyFont="1" applyBorder="1" applyAlignment="1">
      <alignment horizontal="left"/>
    </xf>
    <xf numFmtId="0" fontId="8" fillId="0" borderId="1" xfId="0" applyFont="1" applyBorder="1" applyAlignment="1">
      <alignment horizontal="left" vertical="top" wrapText="1"/>
    </xf>
    <xf numFmtId="0" fontId="8" fillId="0" borderId="25" xfId="0" applyFont="1" applyBorder="1" applyAlignment="1">
      <alignment horizontal="left" vertical="top" wrapText="1"/>
    </xf>
    <xf numFmtId="0" fontId="8" fillId="0" borderId="26" xfId="0" applyFont="1" applyBorder="1" applyAlignment="1">
      <alignment horizontal="left" vertical="top" wrapText="1"/>
    </xf>
    <xf numFmtId="0" fontId="8" fillId="0" borderId="27" xfId="0" applyFont="1" applyBorder="1" applyAlignment="1">
      <alignment horizontal="left" vertical="top" wrapText="1"/>
    </xf>
    <xf numFmtId="0" fontId="8" fillId="0" borderId="0" xfId="0" applyFont="1" applyAlignment="1">
      <alignment horizontal="left" vertical="top" wrapText="1"/>
    </xf>
    <xf numFmtId="0" fontId="8" fillId="0" borderId="16" xfId="0" applyFont="1" applyBorder="1" applyAlignment="1">
      <alignment horizontal="left" vertical="top" wrapText="1"/>
    </xf>
    <xf numFmtId="0" fontId="8" fillId="0" borderId="21" xfId="0" applyFont="1" applyBorder="1" applyAlignment="1">
      <alignment horizontal="left" vertical="top" wrapText="1"/>
    </xf>
    <xf numFmtId="0" fontId="8" fillId="0" borderId="28" xfId="0" applyFont="1" applyBorder="1" applyAlignment="1">
      <alignment horizontal="left" vertical="top" wrapText="1"/>
    </xf>
    <xf numFmtId="0" fontId="8" fillId="0" borderId="29" xfId="0" applyFont="1" applyBorder="1" applyAlignment="1">
      <alignment horizontal="left" vertical="top" wrapText="1"/>
    </xf>
    <xf numFmtId="0" fontId="266" fillId="0" borderId="0" xfId="0" applyFont="1" applyAlignment="1">
      <alignment horizontal="center" vertical="top"/>
    </xf>
    <xf numFmtId="0" fontId="45" fillId="16" borderId="24" xfId="0" applyFont="1" applyFill="1" applyBorder="1" applyAlignment="1">
      <alignment horizontal="center" vertical="center" wrapText="1"/>
    </xf>
    <xf numFmtId="0" fontId="91" fillId="38" borderId="1" xfId="0" applyFont="1" applyFill="1" applyBorder="1" applyAlignment="1">
      <alignment horizontal="center" vertical="center" wrapText="1"/>
    </xf>
    <xf numFmtId="0" fontId="91" fillId="38" borderId="25" xfId="0" applyFont="1" applyFill="1" applyBorder="1" applyAlignment="1">
      <alignment horizontal="center" vertical="center" wrapText="1"/>
    </xf>
    <xf numFmtId="0" fontId="91" fillId="38" borderId="26" xfId="0" applyFont="1" applyFill="1" applyBorder="1" applyAlignment="1">
      <alignment horizontal="center" vertical="center" wrapText="1"/>
    </xf>
    <xf numFmtId="0" fontId="91" fillId="38" borderId="21" xfId="0" applyFont="1" applyFill="1" applyBorder="1" applyAlignment="1">
      <alignment horizontal="center" vertical="center" wrapText="1"/>
    </xf>
    <xf numFmtId="0" fontId="91" fillId="38" borderId="28" xfId="0" applyFont="1" applyFill="1" applyBorder="1" applyAlignment="1">
      <alignment horizontal="center" vertical="center" wrapText="1"/>
    </xf>
    <xf numFmtId="0" fontId="91" fillId="38" borderId="29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top" wrapText="1"/>
    </xf>
    <xf numFmtId="0" fontId="13" fillId="0" borderId="25" xfId="0" applyFont="1" applyBorder="1" applyAlignment="1">
      <alignment horizontal="left" vertical="top" wrapText="1"/>
    </xf>
    <xf numFmtId="0" fontId="13" fillId="0" borderId="26" xfId="0" applyFont="1" applyBorder="1" applyAlignment="1">
      <alignment horizontal="left" vertical="top" wrapText="1"/>
    </xf>
    <xf numFmtId="0" fontId="13" fillId="0" borderId="27" xfId="0" applyFont="1" applyBorder="1" applyAlignment="1">
      <alignment horizontal="left" vertical="top" wrapText="1"/>
    </xf>
    <xf numFmtId="0" fontId="13" fillId="0" borderId="0" xfId="0" applyFont="1" applyAlignment="1">
      <alignment horizontal="left" vertical="top" wrapText="1"/>
    </xf>
    <xf numFmtId="0" fontId="13" fillId="0" borderId="16" xfId="0" applyFont="1" applyBorder="1" applyAlignment="1">
      <alignment horizontal="left" vertical="top" wrapText="1"/>
    </xf>
    <xf numFmtId="0" fontId="13" fillId="0" borderId="21" xfId="0" applyFont="1" applyBorder="1" applyAlignment="1">
      <alignment horizontal="left" vertical="top" wrapText="1"/>
    </xf>
    <xf numFmtId="0" fontId="13" fillId="0" borderId="28" xfId="0" applyFont="1" applyBorder="1" applyAlignment="1">
      <alignment horizontal="left" vertical="top" wrapText="1"/>
    </xf>
    <xf numFmtId="0" fontId="13" fillId="0" borderId="29" xfId="0" applyFont="1" applyBorder="1" applyAlignment="1">
      <alignment horizontal="left" vertical="top" wrapText="1"/>
    </xf>
    <xf numFmtId="0" fontId="91" fillId="11" borderId="30" xfId="0" applyFont="1" applyFill="1" applyBorder="1" applyAlignment="1">
      <alignment horizontal="center" vertical="center" wrapText="1"/>
    </xf>
    <xf numFmtId="0" fontId="91" fillId="11" borderId="24" xfId="0" applyFont="1" applyFill="1" applyBorder="1" applyAlignment="1">
      <alignment horizontal="center" vertical="center" wrapText="1"/>
    </xf>
    <xf numFmtId="0" fontId="144" fillId="38" borderId="30" xfId="0" applyFont="1" applyFill="1" applyBorder="1" applyAlignment="1">
      <alignment horizontal="center" vertical="center" wrapText="1"/>
    </xf>
    <xf numFmtId="0" fontId="144" fillId="38" borderId="31" xfId="0" applyFont="1" applyFill="1" applyBorder="1" applyAlignment="1">
      <alignment horizontal="center" vertical="center" wrapText="1"/>
    </xf>
    <xf numFmtId="0" fontId="144" fillId="38" borderId="24" xfId="0" applyFont="1" applyFill="1" applyBorder="1" applyAlignment="1">
      <alignment horizontal="center" vertical="center" wrapText="1"/>
    </xf>
    <xf numFmtId="0" fontId="133" fillId="38" borderId="22" xfId="0" applyFont="1" applyFill="1" applyBorder="1" applyAlignment="1">
      <alignment horizontal="center" vertical="center"/>
    </xf>
    <xf numFmtId="0" fontId="133" fillId="38" borderId="23" xfId="0" applyFont="1" applyFill="1" applyBorder="1" applyAlignment="1">
      <alignment horizontal="center" vertical="center"/>
    </xf>
    <xf numFmtId="0" fontId="133" fillId="38" borderId="18" xfId="0" applyFont="1" applyFill="1" applyBorder="1" applyAlignment="1">
      <alignment horizontal="center" vertical="center"/>
    </xf>
    <xf numFmtId="0" fontId="86" fillId="11" borderId="22" xfId="0" applyFont="1" applyFill="1" applyBorder="1" applyAlignment="1">
      <alignment horizontal="center" vertical="center" wrapText="1"/>
    </xf>
    <xf numFmtId="0" fontId="86" fillId="11" borderId="18" xfId="0" applyFont="1" applyFill="1" applyBorder="1" applyAlignment="1">
      <alignment horizontal="center" vertical="center" wrapText="1"/>
    </xf>
    <xf numFmtId="0" fontId="86" fillId="11" borderId="23" xfId="0" applyFont="1" applyFill="1" applyBorder="1" applyAlignment="1">
      <alignment horizontal="center" vertical="center" wrapText="1"/>
    </xf>
    <xf numFmtId="0" fontId="86" fillId="11" borderId="30" xfId="0" applyFont="1" applyFill="1" applyBorder="1" applyAlignment="1">
      <alignment horizontal="center" vertical="center" wrapText="1"/>
    </xf>
    <xf numFmtId="0" fontId="86" fillId="11" borderId="24" xfId="0" applyFont="1" applyFill="1" applyBorder="1" applyAlignment="1">
      <alignment horizontal="center" vertical="center" wrapText="1"/>
    </xf>
    <xf numFmtId="0" fontId="86" fillId="11" borderId="30" xfId="0" applyFont="1" applyFill="1" applyBorder="1" applyAlignment="1">
      <alignment horizontal="left" vertical="center" wrapText="1"/>
    </xf>
    <xf numFmtId="0" fontId="86" fillId="11" borderId="24" xfId="0" applyFont="1" applyFill="1" applyBorder="1" applyAlignment="1">
      <alignment horizontal="left" vertical="center" wrapText="1"/>
    </xf>
    <xf numFmtId="0" fontId="56" fillId="0" borderId="1" xfId="0" applyFont="1" applyBorder="1" applyAlignment="1" applyProtection="1">
      <alignment horizontal="left" vertical="top" shrinkToFit="1"/>
      <protection locked="0"/>
    </xf>
    <xf numFmtId="0" fontId="56" fillId="0" borderId="25" xfId="0" applyFont="1" applyBorder="1" applyAlignment="1" applyProtection="1">
      <alignment horizontal="left" vertical="top" shrinkToFit="1"/>
      <protection locked="0"/>
    </xf>
    <xf numFmtId="0" fontId="56" fillId="0" borderId="26" xfId="0" applyFont="1" applyBorder="1" applyAlignment="1" applyProtection="1">
      <alignment horizontal="left" vertical="top" shrinkToFit="1"/>
      <protection locked="0"/>
    </xf>
    <xf numFmtId="0" fontId="56" fillId="0" borderId="27" xfId="0" applyFont="1" applyBorder="1" applyAlignment="1" applyProtection="1">
      <alignment horizontal="left" vertical="top" shrinkToFit="1"/>
      <protection locked="0"/>
    </xf>
    <xf numFmtId="0" fontId="56" fillId="0" borderId="0" xfId="0" applyFont="1" applyAlignment="1" applyProtection="1">
      <alignment horizontal="left" vertical="top" shrinkToFit="1"/>
      <protection locked="0"/>
    </xf>
    <xf numFmtId="0" fontId="56" fillId="0" borderId="16" xfId="0" applyFont="1" applyBorder="1" applyAlignment="1" applyProtection="1">
      <alignment horizontal="left" vertical="top" shrinkToFit="1"/>
      <protection locked="0"/>
    </xf>
    <xf numFmtId="0" fontId="56" fillId="0" borderId="21" xfId="0" applyFont="1" applyBorder="1" applyAlignment="1" applyProtection="1">
      <alignment horizontal="left" vertical="top" shrinkToFit="1"/>
      <protection locked="0"/>
    </xf>
    <xf numFmtId="0" fontId="56" fillId="0" borderId="28" xfId="0" applyFont="1" applyBorder="1" applyAlignment="1" applyProtection="1">
      <alignment horizontal="left" vertical="top" shrinkToFit="1"/>
      <protection locked="0"/>
    </xf>
    <xf numFmtId="0" fontId="56" fillId="0" borderId="29" xfId="0" applyFont="1" applyBorder="1" applyAlignment="1" applyProtection="1">
      <alignment horizontal="left" vertical="top" shrinkToFit="1"/>
      <protection locked="0"/>
    </xf>
    <xf numFmtId="0" fontId="95" fillId="39" borderId="30" xfId="0" applyFont="1" applyFill="1" applyBorder="1" applyAlignment="1">
      <alignment horizontal="center" vertical="center" wrapText="1"/>
    </xf>
    <xf numFmtId="0" fontId="95" fillId="39" borderId="24" xfId="0" applyFont="1" applyFill="1" applyBorder="1" applyAlignment="1">
      <alignment horizontal="center" vertical="center" wrapText="1"/>
    </xf>
    <xf numFmtId="0" fontId="87" fillId="11" borderId="30" xfId="0" applyFont="1" applyFill="1" applyBorder="1" applyAlignment="1">
      <alignment horizontal="center" vertical="center" wrapText="1"/>
    </xf>
    <xf numFmtId="0" fontId="87" fillId="11" borderId="24" xfId="0" applyFont="1" applyFill="1" applyBorder="1" applyAlignment="1">
      <alignment horizontal="center" vertical="center" wrapText="1"/>
    </xf>
    <xf numFmtId="0" fontId="47" fillId="11" borderId="22" xfId="0" applyFont="1" applyFill="1" applyBorder="1" applyAlignment="1">
      <alignment horizontal="left" vertical="center" wrapText="1"/>
    </xf>
    <xf numFmtId="0" fontId="47" fillId="11" borderId="23" xfId="0" applyFont="1" applyFill="1" applyBorder="1" applyAlignment="1">
      <alignment horizontal="left" vertical="center" wrapText="1"/>
    </xf>
    <xf numFmtId="0" fontId="13" fillId="0" borderId="1" xfId="0" applyFont="1" applyBorder="1" applyAlignment="1" applyProtection="1">
      <alignment horizontal="left" vertical="top"/>
      <protection locked="0"/>
    </xf>
    <xf numFmtId="0" fontId="13" fillId="0" borderId="25" xfId="0" applyFont="1" applyBorder="1" applyAlignment="1" applyProtection="1">
      <alignment horizontal="left" vertical="top"/>
      <protection locked="0"/>
    </xf>
    <xf numFmtId="0" fontId="13" fillId="0" borderId="26" xfId="0" applyFont="1" applyBorder="1" applyAlignment="1" applyProtection="1">
      <alignment horizontal="left" vertical="top"/>
      <protection locked="0"/>
    </xf>
    <xf numFmtId="0" fontId="13" fillId="0" borderId="27" xfId="0" applyFont="1" applyBorder="1" applyAlignment="1" applyProtection="1">
      <alignment horizontal="left" vertical="top"/>
      <protection locked="0"/>
    </xf>
    <xf numFmtId="0" fontId="13" fillId="0" borderId="0" xfId="0" applyFont="1" applyAlignment="1" applyProtection="1">
      <alignment horizontal="left" vertical="top"/>
      <protection locked="0"/>
    </xf>
    <xf numFmtId="0" fontId="13" fillId="0" borderId="16" xfId="0" applyFont="1" applyBorder="1" applyAlignment="1" applyProtection="1">
      <alignment horizontal="left" vertical="top"/>
      <protection locked="0"/>
    </xf>
    <xf numFmtId="0" fontId="13" fillId="0" borderId="21" xfId="0" applyFont="1" applyBorder="1" applyAlignment="1" applyProtection="1">
      <alignment horizontal="left" vertical="top"/>
      <protection locked="0"/>
    </xf>
    <xf numFmtId="0" fontId="13" fillId="0" borderId="28" xfId="0" applyFont="1" applyBorder="1" applyAlignment="1" applyProtection="1">
      <alignment horizontal="left" vertical="top"/>
      <protection locked="0"/>
    </xf>
    <xf numFmtId="0" fontId="13" fillId="0" borderId="29" xfId="0" applyFont="1" applyBorder="1" applyAlignment="1" applyProtection="1">
      <alignment horizontal="left" vertical="top"/>
      <protection locked="0"/>
    </xf>
    <xf numFmtId="0" fontId="137" fillId="0" borderId="1" xfId="0" applyFont="1" applyBorder="1" applyAlignment="1" applyProtection="1">
      <alignment horizontal="left" vertical="top" wrapText="1"/>
      <protection locked="0"/>
    </xf>
    <xf numFmtId="0" fontId="137" fillId="0" borderId="25" xfId="0" applyFont="1" applyBorder="1" applyAlignment="1" applyProtection="1">
      <alignment horizontal="left" vertical="top" wrapText="1"/>
      <protection locked="0"/>
    </xf>
    <xf numFmtId="0" fontId="137" fillId="0" borderId="26" xfId="0" applyFont="1" applyBorder="1" applyAlignment="1" applyProtection="1">
      <alignment horizontal="left" vertical="top" wrapText="1"/>
      <protection locked="0"/>
    </xf>
    <xf numFmtId="0" fontId="137" fillId="0" borderId="27" xfId="0" applyFont="1" applyBorder="1" applyAlignment="1" applyProtection="1">
      <alignment horizontal="left" vertical="top" wrapText="1"/>
      <protection locked="0"/>
    </xf>
    <xf numFmtId="0" fontId="137" fillId="0" borderId="0" xfId="0" applyFont="1" applyAlignment="1" applyProtection="1">
      <alignment horizontal="left" vertical="top" wrapText="1"/>
      <protection locked="0"/>
    </xf>
    <xf numFmtId="0" fontId="137" fillId="0" borderId="16" xfId="0" applyFont="1" applyBorder="1" applyAlignment="1" applyProtection="1">
      <alignment horizontal="left" vertical="top" wrapText="1"/>
      <protection locked="0"/>
    </xf>
    <xf numFmtId="0" fontId="137" fillId="0" borderId="21" xfId="0" applyFont="1" applyBorder="1" applyAlignment="1" applyProtection="1">
      <alignment horizontal="left" vertical="top" wrapText="1"/>
      <protection locked="0"/>
    </xf>
    <xf numFmtId="0" fontId="137" fillId="0" borderId="28" xfId="0" applyFont="1" applyBorder="1" applyAlignment="1" applyProtection="1">
      <alignment horizontal="left" vertical="top" wrapText="1"/>
      <protection locked="0"/>
    </xf>
    <xf numFmtId="0" fontId="137" fillId="0" borderId="29" xfId="0" applyFont="1" applyBorder="1" applyAlignment="1" applyProtection="1">
      <alignment horizontal="left" vertical="top" wrapText="1"/>
      <protection locked="0"/>
    </xf>
    <xf numFmtId="0" fontId="88" fillId="38" borderId="30" xfId="0" applyFont="1" applyFill="1" applyBorder="1" applyAlignment="1">
      <alignment horizontal="center" vertical="center" wrapText="1"/>
    </xf>
    <xf numFmtId="0" fontId="88" fillId="38" borderId="24" xfId="0" applyFont="1" applyFill="1" applyBorder="1" applyAlignment="1">
      <alignment horizontal="center" vertical="center" wrapText="1"/>
    </xf>
    <xf numFmtId="166" fontId="12" fillId="0" borderId="0" xfId="0" applyNumberFormat="1" applyFont="1" applyAlignment="1">
      <alignment horizontal="center"/>
    </xf>
    <xf numFmtId="0" fontId="95" fillId="38" borderId="30" xfId="0" applyFont="1" applyFill="1" applyBorder="1" applyAlignment="1">
      <alignment horizontal="center" vertical="center" wrapText="1"/>
    </xf>
    <xf numFmtId="0" fontId="95" fillId="38" borderId="24" xfId="0" applyFont="1" applyFill="1" applyBorder="1" applyAlignment="1">
      <alignment horizontal="center" vertical="center" wrapText="1"/>
    </xf>
    <xf numFmtId="0" fontId="86" fillId="38" borderId="30" xfId="0" applyFont="1" applyFill="1" applyBorder="1" applyAlignment="1">
      <alignment horizontal="center" vertical="center" wrapText="1"/>
    </xf>
    <xf numFmtId="0" fontId="86" fillId="38" borderId="24" xfId="0" applyFont="1" applyFill="1" applyBorder="1" applyAlignment="1">
      <alignment horizontal="center" vertical="center" wrapText="1"/>
    </xf>
    <xf numFmtId="0" fontId="86" fillId="38" borderId="22" xfId="0" applyFont="1" applyFill="1" applyBorder="1" applyAlignment="1">
      <alignment horizontal="center" vertical="center" wrapText="1"/>
    </xf>
    <xf numFmtId="0" fontId="86" fillId="38" borderId="23" xfId="0" applyFont="1" applyFill="1" applyBorder="1" applyAlignment="1">
      <alignment horizontal="center" vertical="center" wrapText="1"/>
    </xf>
    <xf numFmtId="0" fontId="86" fillId="38" borderId="18" xfId="0" applyFont="1" applyFill="1" applyBorder="1" applyAlignment="1">
      <alignment horizontal="center" vertical="center" wrapText="1"/>
    </xf>
    <xf numFmtId="0" fontId="86" fillId="39" borderId="22" xfId="0" applyFont="1" applyFill="1" applyBorder="1" applyAlignment="1">
      <alignment horizontal="center" vertical="center" wrapText="1"/>
    </xf>
    <xf numFmtId="0" fontId="86" fillId="39" borderId="23" xfId="0" applyFont="1" applyFill="1" applyBorder="1" applyAlignment="1">
      <alignment horizontal="center" vertical="center" wrapText="1"/>
    </xf>
    <xf numFmtId="0" fontId="86" fillId="39" borderId="18" xfId="0" applyFont="1" applyFill="1" applyBorder="1" applyAlignment="1">
      <alignment horizontal="center" vertical="center" wrapText="1"/>
    </xf>
    <xf numFmtId="0" fontId="95" fillId="39" borderId="22" xfId="0" applyFont="1" applyFill="1" applyBorder="1" applyAlignment="1">
      <alignment horizontal="center" vertical="center" wrapText="1"/>
    </xf>
    <xf numFmtId="0" fontId="95" fillId="39" borderId="23" xfId="0" applyFont="1" applyFill="1" applyBorder="1" applyAlignment="1">
      <alignment horizontal="center" vertical="center" wrapText="1"/>
    </xf>
    <xf numFmtId="0" fontId="95" fillId="39" borderId="18" xfId="0" applyFont="1" applyFill="1" applyBorder="1" applyAlignment="1">
      <alignment horizontal="center" vertical="center" wrapText="1"/>
    </xf>
    <xf numFmtId="0" fontId="86" fillId="39" borderId="30" xfId="0" applyFont="1" applyFill="1" applyBorder="1" applyAlignment="1">
      <alignment horizontal="center" vertical="center" wrapText="1"/>
    </xf>
    <xf numFmtId="0" fontId="86" fillId="39" borderId="24" xfId="0" applyFont="1" applyFill="1" applyBorder="1" applyAlignment="1">
      <alignment horizontal="center" vertical="center" wrapText="1"/>
    </xf>
    <xf numFmtId="0" fontId="95" fillId="11" borderId="30" xfId="0" applyFont="1" applyFill="1" applyBorder="1" applyAlignment="1">
      <alignment horizontal="center" vertical="center" wrapText="1"/>
    </xf>
    <xf numFmtId="0" fontId="95" fillId="11" borderId="24" xfId="0" applyFont="1" applyFill="1" applyBorder="1" applyAlignment="1">
      <alignment horizontal="center" vertical="center" wrapText="1"/>
    </xf>
    <xf numFmtId="0" fontId="9" fillId="11" borderId="22" xfId="0" applyFont="1" applyFill="1" applyBorder="1" applyAlignment="1">
      <alignment horizontal="center"/>
    </xf>
    <xf numFmtId="0" fontId="9" fillId="11" borderId="18" xfId="0" applyFont="1" applyFill="1" applyBorder="1" applyAlignment="1">
      <alignment horizontal="center"/>
    </xf>
    <xf numFmtId="0" fontId="18" fillId="0" borderId="89" xfId="0" applyFont="1" applyBorder="1" applyAlignment="1" applyProtection="1">
      <alignment horizontal="left" vertical="top" wrapText="1"/>
      <protection locked="0"/>
    </xf>
    <xf numFmtId="0" fontId="18" fillId="0" borderId="90" xfId="0" applyFont="1" applyBorder="1" applyAlignment="1" applyProtection="1">
      <alignment horizontal="left" vertical="top" wrapText="1"/>
      <protection locked="0"/>
    </xf>
    <xf numFmtId="0" fontId="18" fillId="0" borderId="91" xfId="0" applyFont="1" applyBorder="1" applyAlignment="1" applyProtection="1">
      <alignment horizontal="left" vertical="top" wrapText="1"/>
      <protection locked="0"/>
    </xf>
    <xf numFmtId="0" fontId="18" fillId="0" borderId="7" xfId="0" applyFont="1" applyBorder="1" applyAlignment="1" applyProtection="1">
      <alignment horizontal="left" vertical="top" wrapText="1"/>
      <protection locked="0"/>
    </xf>
    <xf numFmtId="0" fontId="18" fillId="0" borderId="87" xfId="0" applyFont="1" applyBorder="1" applyAlignment="1" applyProtection="1">
      <alignment horizontal="left" vertical="top" wrapText="1"/>
      <protection locked="0"/>
    </xf>
    <xf numFmtId="0" fontId="18" fillId="0" borderId="3" xfId="0" applyFont="1" applyBorder="1" applyAlignment="1" applyProtection="1">
      <alignment horizontal="left" vertical="top" wrapText="1"/>
      <protection locked="0"/>
    </xf>
    <xf numFmtId="0" fontId="48" fillId="16" borderId="32" xfId="0" applyFont="1" applyFill="1" applyBorder="1" applyAlignment="1">
      <alignment horizontal="center" vertical="center"/>
    </xf>
    <xf numFmtId="0" fontId="48" fillId="16" borderId="55" xfId="0" applyFont="1" applyFill="1" applyBorder="1" applyAlignment="1">
      <alignment horizontal="center" vertical="center"/>
    </xf>
    <xf numFmtId="165" fontId="49" fillId="0" borderId="22" xfId="0" applyNumberFormat="1" applyFont="1" applyBorder="1" applyAlignment="1">
      <alignment horizontal="center" vertical="center" wrapText="1"/>
    </xf>
    <xf numFmtId="165" fontId="49" fillId="0" borderId="18" xfId="0" applyNumberFormat="1" applyFont="1" applyBorder="1" applyAlignment="1">
      <alignment horizontal="center" vertical="center" wrapText="1"/>
    </xf>
    <xf numFmtId="0" fontId="251" fillId="0" borderId="1" xfId="0" applyFont="1" applyBorder="1" applyAlignment="1">
      <alignment horizontal="left" vertical="top" wrapText="1"/>
    </xf>
    <xf numFmtId="0" fontId="251" fillId="0" borderId="25" xfId="0" applyFont="1" applyBorder="1" applyAlignment="1">
      <alignment horizontal="left" vertical="top" wrapText="1"/>
    </xf>
    <xf numFmtId="0" fontId="251" fillId="0" borderId="26" xfId="0" applyFont="1" applyBorder="1" applyAlignment="1">
      <alignment horizontal="left" vertical="top" wrapText="1"/>
    </xf>
    <xf numFmtId="0" fontId="251" fillId="0" borderId="27" xfId="0" applyFont="1" applyBorder="1" applyAlignment="1">
      <alignment horizontal="left" vertical="top" wrapText="1"/>
    </xf>
    <xf numFmtId="0" fontId="251" fillId="0" borderId="0" xfId="0" applyFont="1" applyAlignment="1">
      <alignment horizontal="left" vertical="top" wrapText="1"/>
    </xf>
    <xf numFmtId="0" fontId="251" fillId="0" borderId="16" xfId="0" applyFont="1" applyBorder="1" applyAlignment="1">
      <alignment horizontal="left" vertical="top" wrapText="1"/>
    </xf>
    <xf numFmtId="0" fontId="251" fillId="0" borderId="21" xfId="0" applyFont="1" applyBorder="1" applyAlignment="1">
      <alignment horizontal="left" vertical="top" wrapText="1"/>
    </xf>
    <xf numFmtId="0" fontId="251" fillId="0" borderId="28" xfId="0" applyFont="1" applyBorder="1" applyAlignment="1">
      <alignment horizontal="left" vertical="top" wrapText="1"/>
    </xf>
    <xf numFmtId="0" fontId="251" fillId="0" borderId="29" xfId="0" applyFont="1" applyBorder="1" applyAlignment="1">
      <alignment horizontal="left" vertical="top" wrapText="1"/>
    </xf>
    <xf numFmtId="0" fontId="17" fillId="19" borderId="5" xfId="0" applyFont="1" applyFill="1" applyBorder="1" applyAlignment="1">
      <alignment horizontal="center" vertical="center" wrapText="1"/>
    </xf>
    <xf numFmtId="0" fontId="17" fillId="19" borderId="5" xfId="0" applyFont="1" applyFill="1" applyBorder="1" applyAlignment="1">
      <alignment horizontal="center"/>
    </xf>
    <xf numFmtId="0" fontId="64" fillId="16" borderId="30" xfId="0" applyFont="1" applyFill="1" applyBorder="1" applyAlignment="1">
      <alignment horizontal="center" vertical="center" wrapText="1"/>
    </xf>
    <xf numFmtId="0" fontId="64" fillId="16" borderId="24" xfId="0" applyFont="1" applyFill="1" applyBorder="1" applyAlignment="1">
      <alignment horizontal="center" vertical="center" wrapText="1"/>
    </xf>
    <xf numFmtId="166" fontId="44" fillId="0" borderId="0" xfId="0" applyNumberFormat="1" applyFont="1" applyAlignment="1">
      <alignment horizontal="left"/>
    </xf>
    <xf numFmtId="166" fontId="67" fillId="0" borderId="0" xfId="0" applyNumberFormat="1" applyFont="1" applyAlignment="1">
      <alignment horizontal="left"/>
    </xf>
    <xf numFmtId="166" fontId="67" fillId="0" borderId="16" xfId="0" applyNumberFormat="1" applyFont="1" applyBorder="1" applyAlignment="1">
      <alignment horizontal="left"/>
    </xf>
    <xf numFmtId="166" fontId="44" fillId="0" borderId="0" xfId="0" applyNumberFormat="1" applyFont="1" applyAlignment="1">
      <alignment horizontal="center"/>
    </xf>
    <xf numFmtId="0" fontId="48" fillId="19" borderId="22" xfId="0" applyFont="1" applyFill="1" applyBorder="1" applyAlignment="1">
      <alignment horizontal="center" vertical="center" wrapText="1"/>
    </xf>
    <xf numFmtId="0" fontId="48" fillId="19" borderId="23" xfId="0" applyFont="1" applyFill="1" applyBorder="1" applyAlignment="1">
      <alignment horizontal="center" vertical="center" wrapText="1"/>
    </xf>
    <xf numFmtId="0" fontId="48" fillId="19" borderId="18" xfId="0" applyFont="1" applyFill="1" applyBorder="1" applyAlignment="1">
      <alignment horizontal="center" vertical="center" wrapText="1"/>
    </xf>
    <xf numFmtId="0" fontId="88" fillId="11" borderId="22" xfId="0" applyFont="1" applyFill="1" applyBorder="1" applyAlignment="1">
      <alignment horizontal="center" vertical="center" wrapText="1"/>
    </xf>
    <xf numFmtId="0" fontId="88" fillId="11" borderId="18" xfId="0" applyFont="1" applyFill="1" applyBorder="1" applyAlignment="1">
      <alignment horizontal="center" vertical="center" wrapText="1"/>
    </xf>
    <xf numFmtId="0" fontId="197" fillId="16" borderId="30" xfId="0" applyFont="1" applyFill="1" applyBorder="1" applyAlignment="1">
      <alignment horizontal="center" vertical="center" wrapText="1"/>
    </xf>
    <xf numFmtId="0" fontId="197" fillId="16" borderId="24" xfId="0" applyFont="1" applyFill="1" applyBorder="1" applyAlignment="1">
      <alignment horizontal="center" vertical="center" wrapText="1"/>
    </xf>
    <xf numFmtId="0" fontId="91" fillId="11" borderId="22" xfId="0" applyFont="1" applyFill="1" applyBorder="1" applyAlignment="1">
      <alignment horizontal="center" vertical="center" wrapText="1"/>
    </xf>
    <xf numFmtId="0" fontId="91" fillId="11" borderId="23" xfId="0" applyFont="1" applyFill="1" applyBorder="1" applyAlignment="1">
      <alignment horizontal="center" vertical="center" wrapText="1"/>
    </xf>
    <xf numFmtId="0" fontId="91" fillId="11" borderId="18" xfId="0" applyFont="1" applyFill="1" applyBorder="1" applyAlignment="1">
      <alignment horizontal="center" vertical="center" wrapText="1"/>
    </xf>
    <xf numFmtId="0" fontId="91" fillId="11" borderId="1" xfId="0" applyFont="1" applyFill="1" applyBorder="1" applyAlignment="1">
      <alignment horizontal="center" vertical="center" wrapText="1"/>
    </xf>
    <xf numFmtId="0" fontId="91" fillId="11" borderId="25" xfId="0" applyFont="1" applyFill="1" applyBorder="1" applyAlignment="1">
      <alignment horizontal="center" vertical="center" wrapText="1"/>
    </xf>
    <xf numFmtId="0" fontId="91" fillId="11" borderId="26" xfId="0" applyFont="1" applyFill="1" applyBorder="1" applyAlignment="1">
      <alignment horizontal="center" vertical="center" wrapText="1"/>
    </xf>
    <xf numFmtId="0" fontId="91" fillId="11" borderId="21" xfId="0" applyFont="1" applyFill="1" applyBorder="1" applyAlignment="1">
      <alignment horizontal="center" vertical="center" wrapText="1"/>
    </xf>
    <xf numFmtId="0" fontId="91" fillId="11" borderId="28" xfId="0" applyFont="1" applyFill="1" applyBorder="1" applyAlignment="1">
      <alignment horizontal="center" vertical="center" wrapText="1"/>
    </xf>
    <xf numFmtId="0" fontId="91" fillId="11" borderId="29" xfId="0" applyFont="1" applyFill="1" applyBorder="1" applyAlignment="1">
      <alignment horizontal="center" vertical="center" wrapText="1"/>
    </xf>
    <xf numFmtId="0" fontId="16" fillId="11" borderId="30" xfId="0" applyFont="1" applyFill="1" applyBorder="1" applyAlignment="1">
      <alignment horizontal="center" vertical="center" wrapText="1"/>
    </xf>
    <xf numFmtId="0" fontId="16" fillId="11" borderId="31" xfId="0" applyFont="1" applyFill="1" applyBorder="1" applyAlignment="1">
      <alignment horizontal="center" vertical="center" wrapText="1"/>
    </xf>
    <xf numFmtId="0" fontId="16" fillId="11" borderId="24" xfId="0" applyFont="1" applyFill="1" applyBorder="1" applyAlignment="1">
      <alignment horizontal="center" vertical="center" wrapText="1"/>
    </xf>
    <xf numFmtId="0" fontId="54" fillId="11" borderId="22" xfId="0" applyFont="1" applyFill="1" applyBorder="1" applyAlignment="1">
      <alignment horizontal="right" vertical="center" wrapText="1"/>
    </xf>
    <xf numFmtId="0" fontId="54" fillId="11" borderId="18" xfId="0" applyFont="1" applyFill="1" applyBorder="1" applyAlignment="1">
      <alignment horizontal="right" vertical="center" wrapText="1"/>
    </xf>
    <xf numFmtId="0" fontId="54" fillId="11" borderId="23" xfId="0" applyFont="1" applyFill="1" applyBorder="1" applyAlignment="1">
      <alignment horizontal="right" vertical="center" wrapText="1"/>
    </xf>
    <xf numFmtId="0" fontId="75" fillId="0" borderId="27" xfId="0" applyFont="1" applyBorder="1" applyAlignment="1" applyProtection="1">
      <alignment horizontal="left" vertical="top" wrapText="1"/>
      <protection locked="0"/>
    </xf>
    <xf numFmtId="0" fontId="75" fillId="0" borderId="0" xfId="0" applyFont="1" applyAlignment="1" applyProtection="1">
      <alignment horizontal="left" vertical="top" wrapText="1"/>
      <protection locked="0"/>
    </xf>
    <xf numFmtId="0" fontId="75" fillId="0" borderId="16" xfId="0" applyFont="1" applyBorder="1" applyAlignment="1" applyProtection="1">
      <alignment horizontal="left" vertical="top" wrapText="1"/>
      <protection locked="0"/>
    </xf>
    <xf numFmtId="0" fontId="66" fillId="0" borderId="1" xfId="0" applyFont="1" applyBorder="1" applyAlignment="1" applyProtection="1">
      <alignment horizontal="left" vertical="top" wrapText="1"/>
      <protection locked="0"/>
    </xf>
    <xf numFmtId="0" fontId="66" fillId="0" borderId="25" xfId="0" applyFont="1" applyBorder="1" applyAlignment="1" applyProtection="1">
      <alignment horizontal="left" vertical="top" wrapText="1"/>
      <protection locked="0"/>
    </xf>
    <xf numFmtId="0" fontId="66" fillId="0" borderId="26" xfId="0" applyFont="1" applyBorder="1" applyAlignment="1" applyProtection="1">
      <alignment horizontal="left" vertical="top" wrapText="1"/>
      <protection locked="0"/>
    </xf>
    <xf numFmtId="0" fontId="66" fillId="0" borderId="27" xfId="0" applyFont="1" applyBorder="1" applyAlignment="1" applyProtection="1">
      <alignment horizontal="left" vertical="top" wrapText="1"/>
      <protection locked="0"/>
    </xf>
    <xf numFmtId="0" fontId="66" fillId="0" borderId="0" xfId="0" applyFont="1" applyAlignment="1" applyProtection="1">
      <alignment horizontal="left" vertical="top" wrapText="1"/>
      <protection locked="0"/>
    </xf>
    <xf numFmtId="0" fontId="66" fillId="0" borderId="16" xfId="0" applyFont="1" applyBorder="1" applyAlignment="1" applyProtection="1">
      <alignment horizontal="left" vertical="top" wrapText="1"/>
      <protection locked="0"/>
    </xf>
    <xf numFmtId="0" fontId="66" fillId="0" borderId="21" xfId="0" applyFont="1" applyBorder="1" applyAlignment="1" applyProtection="1">
      <alignment horizontal="left" vertical="top" wrapText="1"/>
      <protection locked="0"/>
    </xf>
    <xf numFmtId="0" fontId="66" fillId="0" borderId="28" xfId="0" applyFont="1" applyBorder="1" applyAlignment="1" applyProtection="1">
      <alignment horizontal="left" vertical="top" wrapText="1"/>
      <protection locked="0"/>
    </xf>
    <xf numFmtId="0" fontId="66" fillId="0" borderId="29" xfId="0" applyFont="1" applyBorder="1" applyAlignment="1" applyProtection="1">
      <alignment horizontal="left" vertical="top" wrapText="1"/>
      <protection locked="0"/>
    </xf>
    <xf numFmtId="0" fontId="17" fillId="11" borderId="23" xfId="0" applyFont="1" applyFill="1" applyBorder="1" applyAlignment="1">
      <alignment horizontal="center" vertical="center" wrapText="1"/>
    </xf>
    <xf numFmtId="0" fontId="88" fillId="19" borderId="22" xfId="0" applyFont="1" applyFill="1" applyBorder="1" applyAlignment="1">
      <alignment horizontal="center" vertical="center" wrapText="1"/>
    </xf>
    <xf numFmtId="0" fontId="88" fillId="19" borderId="18" xfId="0" applyFont="1" applyFill="1" applyBorder="1" applyAlignment="1">
      <alignment horizontal="center" vertical="center" wrapText="1"/>
    </xf>
    <xf numFmtId="0" fontId="33" fillId="19" borderId="5" xfId="0" applyFont="1" applyFill="1" applyBorder="1" applyAlignment="1">
      <alignment horizontal="center"/>
    </xf>
    <xf numFmtId="0" fontId="134" fillId="24" borderId="30" xfId="0" applyFont="1" applyFill="1" applyBorder="1" applyAlignment="1">
      <alignment horizontal="center" vertical="center" wrapText="1"/>
    </xf>
    <xf numFmtId="0" fontId="134" fillId="24" borderId="24" xfId="0" applyFont="1" applyFill="1" applyBorder="1" applyAlignment="1">
      <alignment horizontal="center" vertical="center" wrapText="1"/>
    </xf>
    <xf numFmtId="0" fontId="134" fillId="24" borderId="22" xfId="0" applyFont="1" applyFill="1" applyBorder="1" applyAlignment="1">
      <alignment horizontal="center" vertical="center" wrapText="1"/>
    </xf>
    <xf numFmtId="0" fontId="134" fillId="24" borderId="23" xfId="0" applyFont="1" applyFill="1" applyBorder="1" applyAlignment="1">
      <alignment horizontal="center" vertical="center" wrapText="1"/>
    </xf>
    <xf numFmtId="0" fontId="134" fillId="24" borderId="18" xfId="0" applyFont="1" applyFill="1" applyBorder="1" applyAlignment="1">
      <alignment horizontal="center" vertical="center" wrapText="1"/>
    </xf>
    <xf numFmtId="0" fontId="135" fillId="24" borderId="30" xfId="0" applyFont="1" applyFill="1" applyBorder="1" applyAlignment="1">
      <alignment horizontal="center" vertical="center" wrapText="1"/>
    </xf>
    <xf numFmtId="0" fontId="135" fillId="24" borderId="24" xfId="0" applyFont="1" applyFill="1" applyBorder="1" applyAlignment="1">
      <alignment horizontal="center" vertical="center" wrapText="1"/>
    </xf>
    <xf numFmtId="0" fontId="86" fillId="24" borderId="30" xfId="0" applyFont="1" applyFill="1" applyBorder="1" applyAlignment="1">
      <alignment horizontal="center" vertical="center" wrapText="1"/>
    </xf>
    <xf numFmtId="0" fontId="86" fillId="24" borderId="24" xfId="0" applyFont="1" applyFill="1" applyBorder="1" applyAlignment="1">
      <alignment horizontal="center" vertical="center" wrapText="1"/>
    </xf>
    <xf numFmtId="0" fontId="86" fillId="24" borderId="22" xfId="0" applyFont="1" applyFill="1" applyBorder="1" applyAlignment="1">
      <alignment horizontal="center" vertical="center" wrapText="1"/>
    </xf>
    <xf numFmtId="0" fontId="86" fillId="24" borderId="23" xfId="0" applyFont="1" applyFill="1" applyBorder="1" applyAlignment="1">
      <alignment horizontal="center" vertical="center" wrapText="1"/>
    </xf>
    <xf numFmtId="0" fontId="86" fillId="24" borderId="18" xfId="0" applyFont="1" applyFill="1" applyBorder="1" applyAlignment="1">
      <alignment horizontal="center" vertical="center" wrapText="1"/>
    </xf>
    <xf numFmtId="0" fontId="135" fillId="24" borderId="22" xfId="0" applyFont="1" applyFill="1" applyBorder="1" applyAlignment="1">
      <alignment horizontal="center" vertical="center" wrapText="1"/>
    </xf>
    <xf numFmtId="0" fontId="135" fillId="24" borderId="23" xfId="0" applyFont="1" applyFill="1" applyBorder="1" applyAlignment="1">
      <alignment horizontal="center" vertical="center" wrapText="1"/>
    </xf>
    <xf numFmtId="0" fontId="135" fillId="24" borderId="18" xfId="0" applyFont="1" applyFill="1" applyBorder="1" applyAlignment="1">
      <alignment horizontal="center" vertical="center" wrapText="1"/>
    </xf>
    <xf numFmtId="0" fontId="84" fillId="24" borderId="22" xfId="0" applyFont="1" applyFill="1" applyBorder="1" applyAlignment="1">
      <alignment horizontal="center" vertical="center" wrapText="1"/>
    </xf>
    <xf numFmtId="0" fontId="84" fillId="24" borderId="23" xfId="0" applyFont="1" applyFill="1" applyBorder="1" applyAlignment="1">
      <alignment horizontal="center" vertical="center" wrapText="1"/>
    </xf>
    <xf numFmtId="0" fontId="84" fillId="24" borderId="18" xfId="0" applyFont="1" applyFill="1" applyBorder="1" applyAlignment="1">
      <alignment horizontal="center" vertical="center" wrapText="1"/>
    </xf>
    <xf numFmtId="0" fontId="84" fillId="24" borderId="30" xfId="0" applyFont="1" applyFill="1" applyBorder="1" applyAlignment="1">
      <alignment horizontal="center" vertical="center" wrapText="1"/>
    </xf>
    <xf numFmtId="0" fontId="84" fillId="24" borderId="24" xfId="0" applyFont="1" applyFill="1" applyBorder="1" applyAlignment="1">
      <alignment horizontal="center" vertical="center" wrapText="1"/>
    </xf>
    <xf numFmtId="0" fontId="86" fillId="24" borderId="30" xfId="0" applyFont="1" applyFill="1" applyBorder="1" applyAlignment="1">
      <alignment vertical="center" wrapText="1"/>
    </xf>
    <xf numFmtId="0" fontId="86" fillId="24" borderId="24" xfId="0" applyFont="1" applyFill="1" applyBorder="1" applyAlignment="1">
      <alignment vertical="center" wrapText="1"/>
    </xf>
    <xf numFmtId="14" fontId="86" fillId="17" borderId="30" xfId="0" applyNumberFormat="1" applyFont="1" applyFill="1" applyBorder="1" applyAlignment="1">
      <alignment horizontal="center" vertical="center" wrapText="1"/>
    </xf>
    <xf numFmtId="14" fontId="86" fillId="17" borderId="24" xfId="0" applyNumberFormat="1" applyFont="1" applyFill="1" applyBorder="1" applyAlignment="1">
      <alignment horizontal="center" vertical="center" wrapText="1"/>
    </xf>
    <xf numFmtId="0" fontId="43" fillId="0" borderId="22" xfId="0" applyFont="1" applyBorder="1" applyAlignment="1">
      <alignment horizontal="center"/>
    </xf>
    <xf numFmtId="0" fontId="43" fillId="0" borderId="23" xfId="0" applyFont="1" applyBorder="1" applyAlignment="1">
      <alignment horizontal="center"/>
    </xf>
    <xf numFmtId="0" fontId="43" fillId="0" borderId="18" xfId="0" applyFont="1" applyBorder="1" applyAlignment="1">
      <alignment horizontal="center"/>
    </xf>
    <xf numFmtId="0" fontId="87" fillId="17" borderId="22" xfId="0" applyFont="1" applyFill="1" applyBorder="1" applyAlignment="1">
      <alignment horizontal="center" vertical="center" wrapText="1"/>
    </xf>
    <xf numFmtId="0" fontId="87" fillId="17" borderId="23" xfId="0" applyFont="1" applyFill="1" applyBorder="1" applyAlignment="1">
      <alignment horizontal="center" vertical="center" wrapText="1"/>
    </xf>
    <xf numFmtId="0" fontId="87" fillId="17" borderId="18" xfId="0" applyFont="1" applyFill="1" applyBorder="1" applyAlignment="1">
      <alignment horizontal="center" vertical="center" wrapText="1"/>
    </xf>
    <xf numFmtId="0" fontId="87" fillId="17" borderId="30" xfId="0" applyFont="1" applyFill="1" applyBorder="1" applyAlignment="1">
      <alignment horizontal="center" vertical="center" wrapText="1"/>
    </xf>
    <xf numFmtId="0" fontId="87" fillId="17" borderId="24" xfId="0" applyFont="1" applyFill="1" applyBorder="1" applyAlignment="1">
      <alignment horizontal="center" vertical="center" wrapText="1"/>
    </xf>
    <xf numFmtId="0" fontId="9" fillId="11" borderId="22" xfId="0" applyFont="1" applyFill="1" applyBorder="1" applyAlignment="1">
      <alignment horizontal="center" vertical="center" wrapText="1"/>
    </xf>
    <xf numFmtId="0" fontId="9" fillId="11" borderId="18" xfId="0" applyFont="1" applyFill="1" applyBorder="1" applyAlignment="1">
      <alignment horizontal="center" vertical="center" wrapText="1"/>
    </xf>
    <xf numFmtId="0" fontId="70" fillId="28" borderId="1" xfId="0" applyFont="1" applyFill="1" applyBorder="1" applyAlignment="1">
      <alignment horizontal="center" vertical="center"/>
    </xf>
    <xf numFmtId="0" fontId="70" fillId="28" borderId="27" xfId="0" applyFont="1" applyFill="1" applyBorder="1" applyAlignment="1">
      <alignment horizontal="center" vertical="center"/>
    </xf>
    <xf numFmtId="0" fontId="44" fillId="24" borderId="5" xfId="0" applyFont="1" applyFill="1" applyBorder="1" applyAlignment="1">
      <alignment horizontal="center"/>
    </xf>
    <xf numFmtId="0" fontId="70" fillId="28" borderId="21" xfId="0" applyFont="1" applyFill="1" applyBorder="1" applyAlignment="1">
      <alignment horizontal="center" vertical="center"/>
    </xf>
    <xf numFmtId="0" fontId="33" fillId="24" borderId="30" xfId="0" applyFont="1" applyFill="1" applyBorder="1" applyAlignment="1">
      <alignment horizontal="center" vertical="center" wrapText="1"/>
    </xf>
    <xf numFmtId="0" fontId="33" fillId="24" borderId="24" xfId="0" applyFont="1" applyFill="1" applyBorder="1" applyAlignment="1">
      <alignment horizontal="center" vertical="center" wrapText="1"/>
    </xf>
    <xf numFmtId="0" fontId="33" fillId="24" borderId="23" xfId="0" applyFont="1" applyFill="1" applyBorder="1" applyAlignment="1">
      <alignment horizontal="center" vertical="center"/>
    </xf>
    <xf numFmtId="0" fontId="33" fillId="24" borderId="18" xfId="0" applyFont="1" applyFill="1" applyBorder="1" applyAlignment="1">
      <alignment horizontal="center" vertical="center"/>
    </xf>
    <xf numFmtId="0" fontId="87" fillId="0" borderId="22" xfId="0" applyFont="1" applyBorder="1" applyAlignment="1">
      <alignment horizontal="center" vertical="center" wrapText="1"/>
    </xf>
    <xf numFmtId="0" fontId="87" fillId="0" borderId="23" xfId="0" applyFont="1" applyBorder="1" applyAlignment="1">
      <alignment horizontal="center" vertical="center" wrapText="1"/>
    </xf>
    <xf numFmtId="0" fontId="87" fillId="0" borderId="18" xfId="0" applyFont="1" applyBorder="1" applyAlignment="1">
      <alignment horizontal="center" vertical="center" wrapText="1"/>
    </xf>
    <xf numFmtId="0" fontId="70" fillId="16" borderId="30" xfId="0" applyFont="1" applyFill="1" applyBorder="1" applyAlignment="1">
      <alignment horizontal="center" vertical="center" wrapText="1"/>
    </xf>
    <xf numFmtId="0" fontId="70" fillId="16" borderId="31" xfId="0" applyFont="1" applyFill="1" applyBorder="1" applyAlignment="1">
      <alignment horizontal="center" vertical="center" wrapText="1"/>
    </xf>
    <xf numFmtId="0" fontId="101" fillId="13" borderId="25" xfId="0" applyFont="1" applyFill="1" applyBorder="1" applyAlignment="1">
      <alignment horizontal="right" vertical="center"/>
    </xf>
    <xf numFmtId="0" fontId="101" fillId="13" borderId="26" xfId="0" applyFont="1" applyFill="1" applyBorder="1" applyAlignment="1">
      <alignment horizontal="right" vertical="center"/>
    </xf>
    <xf numFmtId="0" fontId="103" fillId="13" borderId="25" xfId="0" applyFont="1" applyFill="1" applyBorder="1" applyAlignment="1">
      <alignment horizontal="right" vertical="center"/>
    </xf>
    <xf numFmtId="0" fontId="103" fillId="13" borderId="26" xfId="0" applyFont="1" applyFill="1" applyBorder="1" applyAlignment="1">
      <alignment horizontal="right" vertical="center"/>
    </xf>
    <xf numFmtId="0" fontId="85" fillId="2" borderId="22" xfId="0" applyFont="1" applyFill="1" applyBorder="1" applyAlignment="1">
      <alignment horizontal="center" vertical="center" wrapText="1"/>
    </xf>
    <xf numFmtId="0" fontId="85" fillId="2" borderId="23" xfId="0" applyFont="1" applyFill="1" applyBorder="1" applyAlignment="1">
      <alignment horizontal="center" vertical="center" wrapText="1"/>
    </xf>
    <xf numFmtId="0" fontId="85" fillId="2" borderId="18" xfId="0" applyFont="1" applyFill="1" applyBorder="1" applyAlignment="1">
      <alignment horizontal="center" vertical="center" wrapText="1"/>
    </xf>
    <xf numFmtId="0" fontId="33" fillId="11" borderId="73" xfId="0" applyFont="1" applyFill="1" applyBorder="1" applyAlignment="1">
      <alignment horizontal="center" vertical="center"/>
    </xf>
    <xf numFmtId="0" fontId="33" fillId="11" borderId="74" xfId="0" applyFont="1" applyFill="1" applyBorder="1" applyAlignment="1">
      <alignment horizontal="center" vertical="center"/>
    </xf>
    <xf numFmtId="0" fontId="33" fillId="24" borderId="22" xfId="0" applyFont="1" applyFill="1" applyBorder="1" applyAlignment="1">
      <alignment horizontal="center" vertical="center" wrapText="1"/>
    </xf>
    <xf numFmtId="0" fontId="33" fillId="24" borderId="23" xfId="0" applyFont="1" applyFill="1" applyBorder="1" applyAlignment="1">
      <alignment horizontal="center" vertical="center" wrapText="1"/>
    </xf>
    <xf numFmtId="0" fontId="33" fillId="24" borderId="18" xfId="0" applyFont="1" applyFill="1" applyBorder="1" applyAlignment="1">
      <alignment horizontal="center" vertical="center" wrapText="1"/>
    </xf>
    <xf numFmtId="0" fontId="70" fillId="16" borderId="24" xfId="0" applyFont="1" applyFill="1" applyBorder="1" applyAlignment="1">
      <alignment horizontal="center" vertical="center" wrapText="1"/>
    </xf>
    <xf numFmtId="0" fontId="83" fillId="24" borderId="1" xfId="0" applyFont="1" applyFill="1" applyBorder="1" applyAlignment="1">
      <alignment horizontal="center" vertical="center" wrapText="1"/>
    </xf>
    <xf numFmtId="0" fontId="83" fillId="24" borderId="25" xfId="0" applyFont="1" applyFill="1" applyBorder="1" applyAlignment="1">
      <alignment horizontal="center" vertical="center" wrapText="1"/>
    </xf>
    <xf numFmtId="0" fontId="83" fillId="24" borderId="26" xfId="0" applyFont="1" applyFill="1" applyBorder="1" applyAlignment="1">
      <alignment horizontal="center" vertical="center" wrapText="1"/>
    </xf>
    <xf numFmtId="0" fontId="83" fillId="24" borderId="21" xfId="0" applyFont="1" applyFill="1" applyBorder="1" applyAlignment="1">
      <alignment horizontal="center" vertical="center" wrapText="1"/>
    </xf>
    <xf numFmtId="0" fontId="83" fillId="24" borderId="28" xfId="0" applyFont="1" applyFill="1" applyBorder="1" applyAlignment="1">
      <alignment horizontal="center" vertical="center" wrapText="1"/>
    </xf>
    <xf numFmtId="0" fontId="83" fillId="24" borderId="29" xfId="0" applyFont="1" applyFill="1" applyBorder="1" applyAlignment="1">
      <alignment horizontal="center" vertical="center" wrapText="1"/>
    </xf>
    <xf numFmtId="0" fontId="17" fillId="16" borderId="8" xfId="0" applyFont="1" applyFill="1" applyBorder="1" applyAlignment="1">
      <alignment horizontal="center" vertical="center"/>
    </xf>
    <xf numFmtId="0" fontId="17" fillId="16" borderId="9" xfId="0" applyFont="1" applyFill="1" applyBorder="1" applyAlignment="1">
      <alignment horizontal="center" vertical="center"/>
    </xf>
    <xf numFmtId="0" fontId="17" fillId="16" borderId="10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 wrapText="1"/>
    </xf>
    <xf numFmtId="0" fontId="42" fillId="0" borderId="5" xfId="0" applyFont="1" applyBorder="1" applyAlignment="1">
      <alignment horizontal="center" vertical="center"/>
    </xf>
    <xf numFmtId="0" fontId="42" fillId="0" borderId="30" xfId="0" applyFont="1" applyBorder="1" applyAlignment="1">
      <alignment horizontal="center" vertical="center"/>
    </xf>
    <xf numFmtId="0" fontId="80" fillId="2" borderId="19" xfId="0" applyFont="1" applyFill="1" applyBorder="1" applyAlignment="1">
      <alignment vertical="top" wrapText="1"/>
    </xf>
    <xf numFmtId="0" fontId="80" fillId="2" borderId="14" xfId="0" applyFont="1" applyFill="1" applyBorder="1" applyAlignment="1">
      <alignment vertical="top" wrapText="1"/>
    </xf>
    <xf numFmtId="0" fontId="80" fillId="2" borderId="20" xfId="0" applyFont="1" applyFill="1" applyBorder="1" applyAlignment="1">
      <alignment vertical="top" wrapText="1"/>
    </xf>
    <xf numFmtId="0" fontId="80" fillId="2" borderId="11" xfId="0" applyFont="1" applyFill="1" applyBorder="1" applyAlignment="1">
      <alignment vertical="top" wrapText="1"/>
    </xf>
    <xf numFmtId="0" fontId="80" fillId="2" borderId="17" xfId="0" applyFont="1" applyFill="1" applyBorder="1" applyAlignment="1">
      <alignment vertical="top" wrapText="1"/>
    </xf>
    <xf numFmtId="0" fontId="80" fillId="2" borderId="12" xfId="0" applyFont="1" applyFill="1" applyBorder="1" applyAlignment="1">
      <alignment vertical="top" wrapText="1"/>
    </xf>
    <xf numFmtId="0" fontId="42" fillId="0" borderId="25" xfId="0" applyFont="1" applyBorder="1" applyAlignment="1">
      <alignment horizontal="left" vertical="center" wrapText="1"/>
    </xf>
    <xf numFmtId="0" fontId="42" fillId="0" borderId="26" xfId="0" applyFont="1" applyBorder="1" applyAlignment="1">
      <alignment horizontal="left" vertical="center" wrapText="1"/>
    </xf>
    <xf numFmtId="165" fontId="49" fillId="10" borderId="1" xfId="0" applyNumberFormat="1" applyFont="1" applyFill="1" applyBorder="1" applyAlignment="1" applyProtection="1">
      <alignment horizontal="center" vertical="center" wrapText="1"/>
      <protection locked="0"/>
    </xf>
    <xf numFmtId="165" fontId="49" fillId="10" borderId="26" xfId="0" applyNumberFormat="1" applyFont="1" applyFill="1" applyBorder="1" applyAlignment="1" applyProtection="1">
      <alignment horizontal="center" vertical="center" wrapText="1"/>
      <protection locked="0"/>
    </xf>
    <xf numFmtId="0" fontId="78" fillId="0" borderId="22" xfId="0" applyFont="1" applyBorder="1" applyAlignment="1">
      <alignment horizontal="center" vertical="center"/>
    </xf>
    <xf numFmtId="0" fontId="78" fillId="0" borderId="23" xfId="0" applyFont="1" applyBorder="1" applyAlignment="1">
      <alignment horizontal="center" vertical="center"/>
    </xf>
    <xf numFmtId="0" fontId="78" fillId="0" borderId="25" xfId="0" applyFont="1" applyBorder="1" applyAlignment="1">
      <alignment horizontal="center" vertical="center"/>
    </xf>
    <xf numFmtId="0" fontId="78" fillId="0" borderId="26" xfId="0" applyFont="1" applyBorder="1" applyAlignment="1">
      <alignment horizontal="center" vertical="center"/>
    </xf>
    <xf numFmtId="0" fontId="70" fillId="11" borderId="22" xfId="0" applyFont="1" applyFill="1" applyBorder="1" applyAlignment="1">
      <alignment horizontal="center" vertical="center" wrapText="1"/>
    </xf>
    <xf numFmtId="0" fontId="70" fillId="11" borderId="18" xfId="0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left" vertical="top" wrapText="1"/>
    </xf>
    <xf numFmtId="0" fontId="16" fillId="0" borderId="25" xfId="0" applyFont="1" applyBorder="1" applyAlignment="1">
      <alignment horizontal="left" vertical="top" wrapText="1"/>
    </xf>
    <xf numFmtId="0" fontId="16" fillId="0" borderId="26" xfId="0" applyFont="1" applyBorder="1" applyAlignment="1">
      <alignment horizontal="left" vertical="top" wrapText="1"/>
    </xf>
    <xf numFmtId="0" fontId="16" fillId="0" borderId="27" xfId="0" applyFont="1" applyBorder="1" applyAlignment="1">
      <alignment horizontal="left" vertical="top" wrapText="1"/>
    </xf>
    <xf numFmtId="0" fontId="16" fillId="0" borderId="0" xfId="0" applyFont="1" applyAlignment="1">
      <alignment horizontal="left" vertical="top" wrapText="1"/>
    </xf>
    <xf numFmtId="0" fontId="16" fillId="0" borderId="16" xfId="0" applyFont="1" applyBorder="1" applyAlignment="1">
      <alignment horizontal="left" vertical="top" wrapText="1"/>
    </xf>
    <xf numFmtId="0" fontId="16" fillId="0" borderId="21" xfId="0" applyFont="1" applyBorder="1" applyAlignment="1">
      <alignment horizontal="left" vertical="top" wrapText="1"/>
    </xf>
    <xf numFmtId="0" fontId="16" fillId="0" borderId="28" xfId="0" applyFont="1" applyBorder="1" applyAlignment="1">
      <alignment horizontal="left" vertical="top" wrapText="1"/>
    </xf>
    <xf numFmtId="0" fontId="16" fillId="0" borderId="29" xfId="0" applyFont="1" applyBorder="1" applyAlignment="1">
      <alignment horizontal="left" vertical="top" wrapText="1"/>
    </xf>
    <xf numFmtId="0" fontId="87" fillId="11" borderId="22" xfId="0" applyFont="1" applyFill="1" applyBorder="1" applyAlignment="1">
      <alignment horizontal="center" vertical="center" wrapText="1"/>
    </xf>
    <xf numFmtId="0" fontId="87" fillId="11" borderId="23" xfId="0" applyFont="1" applyFill="1" applyBorder="1" applyAlignment="1">
      <alignment horizontal="center" vertical="center" wrapText="1"/>
    </xf>
    <xf numFmtId="0" fontId="87" fillId="11" borderId="18" xfId="0" applyFont="1" applyFill="1" applyBorder="1" applyAlignment="1">
      <alignment horizontal="center" vertical="center" wrapText="1"/>
    </xf>
    <xf numFmtId="0" fontId="70" fillId="11" borderId="23" xfId="0" applyFont="1" applyFill="1" applyBorder="1" applyAlignment="1">
      <alignment horizontal="center" vertical="center" wrapText="1"/>
    </xf>
    <xf numFmtId="0" fontId="45" fillId="19" borderId="1" xfId="0" applyFont="1" applyFill="1" applyBorder="1" applyAlignment="1">
      <alignment horizontal="center" vertical="center"/>
    </xf>
    <xf numFmtId="0" fontId="45" fillId="19" borderId="21" xfId="0" applyFont="1" applyFill="1" applyBorder="1" applyAlignment="1">
      <alignment horizontal="center" vertical="center"/>
    </xf>
    <xf numFmtId="0" fontId="72" fillId="19" borderId="1" xfId="0" applyFont="1" applyFill="1" applyBorder="1" applyAlignment="1">
      <alignment horizontal="center" vertical="center"/>
    </xf>
    <xf numFmtId="0" fontId="72" fillId="19" borderId="27" xfId="0" applyFont="1" applyFill="1" applyBorder="1" applyAlignment="1">
      <alignment horizontal="center" vertical="center"/>
    </xf>
    <xf numFmtId="0" fontId="234" fillId="11" borderId="5" xfId="0" applyFont="1" applyFill="1" applyBorder="1" applyAlignment="1">
      <alignment horizontal="center"/>
    </xf>
    <xf numFmtId="0" fontId="45" fillId="16" borderId="18" xfId="0" applyFont="1" applyFill="1" applyBorder="1" applyAlignment="1">
      <alignment horizontal="center" vertical="center" wrapText="1"/>
    </xf>
    <xf numFmtId="0" fontId="229" fillId="11" borderId="22" xfId="0" applyFont="1" applyFill="1" applyBorder="1" applyAlignment="1">
      <alignment horizontal="center" vertical="center" wrapText="1"/>
    </xf>
    <xf numFmtId="0" fontId="229" fillId="11" borderId="23" xfId="0" applyFont="1" applyFill="1" applyBorder="1" applyAlignment="1">
      <alignment horizontal="center" vertical="center" wrapText="1"/>
    </xf>
    <xf numFmtId="0" fontId="229" fillId="11" borderId="18" xfId="0" applyFont="1" applyFill="1" applyBorder="1" applyAlignment="1">
      <alignment horizontal="center" vertical="center" wrapText="1"/>
    </xf>
    <xf numFmtId="0" fontId="45" fillId="16" borderId="22" xfId="0" applyFont="1" applyFill="1" applyBorder="1" applyAlignment="1">
      <alignment horizontal="center" vertical="center" wrapText="1"/>
    </xf>
    <xf numFmtId="0" fontId="56" fillId="0" borderId="1" xfId="0" applyFont="1" applyBorder="1" applyAlignment="1">
      <alignment horizontal="left" vertical="top" wrapText="1"/>
    </xf>
    <xf numFmtId="0" fontId="56" fillId="0" borderId="25" xfId="0" applyFont="1" applyBorder="1" applyAlignment="1">
      <alignment horizontal="left" vertical="top" wrapText="1"/>
    </xf>
    <xf numFmtId="0" fontId="56" fillId="0" borderId="26" xfId="0" applyFont="1" applyBorder="1" applyAlignment="1">
      <alignment horizontal="left" vertical="top" wrapText="1"/>
    </xf>
    <xf numFmtId="0" fontId="56" fillId="0" borderId="27" xfId="0" applyFont="1" applyBorder="1" applyAlignment="1">
      <alignment horizontal="left" vertical="top" wrapText="1"/>
    </xf>
    <xf numFmtId="0" fontId="56" fillId="0" borderId="0" xfId="0" applyFont="1" applyAlignment="1">
      <alignment horizontal="left" vertical="top" wrapText="1"/>
    </xf>
    <xf numFmtId="0" fontId="56" fillId="0" borderId="16" xfId="0" applyFont="1" applyBorder="1" applyAlignment="1">
      <alignment horizontal="left" vertical="top" wrapText="1"/>
    </xf>
    <xf numFmtId="0" fontId="56" fillId="0" borderId="21" xfId="0" applyFont="1" applyBorder="1" applyAlignment="1">
      <alignment horizontal="left" vertical="top" wrapText="1"/>
    </xf>
    <xf numFmtId="0" fontId="56" fillId="0" borderId="28" xfId="0" applyFont="1" applyBorder="1" applyAlignment="1">
      <alignment horizontal="left" vertical="top" wrapText="1"/>
    </xf>
    <xf numFmtId="0" fontId="56" fillId="0" borderId="29" xfId="0" applyFont="1" applyBorder="1" applyAlignment="1">
      <alignment horizontal="left" vertical="top" wrapText="1"/>
    </xf>
    <xf numFmtId="14" fontId="56" fillId="0" borderId="1" xfId="0" applyNumberFormat="1" applyFont="1" applyBorder="1" applyAlignment="1" applyProtection="1">
      <alignment horizontal="left" vertical="top" wrapText="1"/>
      <protection locked="0"/>
    </xf>
    <xf numFmtId="14" fontId="56" fillId="0" borderId="25" xfId="0" applyNumberFormat="1" applyFont="1" applyBorder="1" applyAlignment="1" applyProtection="1">
      <alignment horizontal="left" vertical="top" wrapText="1"/>
      <protection locked="0"/>
    </xf>
    <xf numFmtId="14" fontId="56" fillId="0" borderId="26" xfId="0" applyNumberFormat="1" applyFont="1" applyBorder="1" applyAlignment="1" applyProtection="1">
      <alignment horizontal="left" vertical="top" wrapText="1"/>
      <protection locked="0"/>
    </xf>
    <xf numFmtId="14" fontId="56" fillId="0" borderId="27" xfId="0" applyNumberFormat="1" applyFont="1" applyBorder="1" applyAlignment="1" applyProtection="1">
      <alignment horizontal="left" vertical="top" wrapText="1"/>
      <protection locked="0"/>
    </xf>
    <xf numFmtId="14" fontId="56" fillId="0" borderId="0" xfId="0" applyNumberFormat="1" applyFont="1" applyAlignment="1" applyProtection="1">
      <alignment horizontal="left" vertical="top" wrapText="1"/>
      <protection locked="0"/>
    </xf>
    <xf numFmtId="14" fontId="56" fillId="0" borderId="16" xfId="0" applyNumberFormat="1" applyFont="1" applyBorder="1" applyAlignment="1" applyProtection="1">
      <alignment horizontal="left" vertical="top" wrapText="1"/>
      <protection locked="0"/>
    </xf>
    <xf numFmtId="14" fontId="56" fillId="0" borderId="21" xfId="0" applyNumberFormat="1" applyFont="1" applyBorder="1" applyAlignment="1" applyProtection="1">
      <alignment horizontal="left" vertical="top" wrapText="1"/>
      <protection locked="0"/>
    </xf>
    <xf numFmtId="14" fontId="56" fillId="0" borderId="28" xfId="0" applyNumberFormat="1" applyFont="1" applyBorder="1" applyAlignment="1" applyProtection="1">
      <alignment horizontal="left" vertical="top" wrapText="1"/>
      <protection locked="0"/>
    </xf>
    <xf numFmtId="14" fontId="56" fillId="0" borderId="29" xfId="0" applyNumberFormat="1" applyFont="1" applyBorder="1" applyAlignment="1" applyProtection="1">
      <alignment horizontal="left" vertical="top" wrapText="1"/>
      <protection locked="0"/>
    </xf>
    <xf numFmtId="0" fontId="45" fillId="19" borderId="27" xfId="0" applyFont="1" applyFill="1" applyBorder="1" applyAlignment="1">
      <alignment horizontal="center" vertical="center"/>
    </xf>
    <xf numFmtId="0" fontId="87" fillId="24" borderId="30" xfId="0" applyFont="1" applyFill="1" applyBorder="1" applyAlignment="1">
      <alignment horizontal="center" vertical="center" wrapText="1"/>
    </xf>
    <xf numFmtId="0" fontId="87" fillId="24" borderId="24" xfId="0" applyFont="1" applyFill="1" applyBorder="1" applyAlignment="1">
      <alignment horizontal="center" vertical="center" wrapText="1"/>
    </xf>
    <xf numFmtId="0" fontId="86" fillId="24" borderId="30" xfId="0" applyFont="1" applyFill="1" applyBorder="1" applyAlignment="1">
      <alignment horizontal="left" vertical="center" wrapText="1"/>
    </xf>
    <xf numFmtId="0" fontId="86" fillId="24" borderId="24" xfId="0" applyFont="1" applyFill="1" applyBorder="1" applyAlignment="1">
      <alignment horizontal="left" vertical="center" wrapText="1"/>
    </xf>
    <xf numFmtId="0" fontId="95" fillId="24" borderId="30" xfId="0" applyFont="1" applyFill="1" applyBorder="1" applyAlignment="1">
      <alignment horizontal="center" vertical="center" wrapText="1"/>
    </xf>
    <xf numFmtId="0" fontId="95" fillId="24" borderId="24" xfId="0" applyFont="1" applyFill="1" applyBorder="1" applyAlignment="1">
      <alignment horizontal="center" vertical="center" wrapText="1"/>
    </xf>
    <xf numFmtId="0" fontId="47" fillId="24" borderId="22" xfId="0" applyFont="1" applyFill="1" applyBorder="1" applyAlignment="1">
      <alignment horizontal="center" vertical="center" wrapText="1"/>
    </xf>
    <xf numFmtId="0" fontId="47" fillId="24" borderId="18" xfId="0" applyFont="1" applyFill="1" applyBorder="1" applyAlignment="1">
      <alignment horizontal="center" vertical="center" wrapText="1"/>
    </xf>
    <xf numFmtId="0" fontId="247" fillId="0" borderId="27" xfId="0" applyFont="1" applyBorder="1" applyAlignment="1" applyProtection="1">
      <alignment horizontal="left" vertical="top" wrapText="1"/>
      <protection locked="0"/>
    </xf>
    <xf numFmtId="0" fontId="247" fillId="0" borderId="0" xfId="0" applyFont="1" applyAlignment="1" applyProtection="1">
      <alignment horizontal="left" vertical="top" wrapText="1"/>
      <protection locked="0"/>
    </xf>
    <xf numFmtId="0" fontId="247" fillId="0" borderId="16" xfId="0" applyFont="1" applyBorder="1" applyAlignment="1" applyProtection="1">
      <alignment horizontal="left" vertical="top" wrapText="1"/>
      <protection locked="0"/>
    </xf>
    <xf numFmtId="0" fontId="88" fillId="11" borderId="30" xfId="0" applyFont="1" applyFill="1" applyBorder="1" applyAlignment="1">
      <alignment horizontal="center" vertical="center" wrapText="1"/>
    </xf>
    <xf numFmtId="0" fontId="88" fillId="11" borderId="24" xfId="0" applyFont="1" applyFill="1" applyBorder="1" applyAlignment="1">
      <alignment horizontal="center" vertical="center" wrapText="1"/>
    </xf>
    <xf numFmtId="0" fontId="95" fillId="24" borderId="22" xfId="0" applyFont="1" applyFill="1" applyBorder="1" applyAlignment="1">
      <alignment horizontal="center" vertical="center" wrapText="1"/>
    </xf>
    <xf numFmtId="0" fontId="95" fillId="24" borderId="23" xfId="0" applyFont="1" applyFill="1" applyBorder="1" applyAlignment="1">
      <alignment horizontal="center" vertical="center" wrapText="1"/>
    </xf>
    <xf numFmtId="0" fontId="95" fillId="24" borderId="18" xfId="0" applyFont="1" applyFill="1" applyBorder="1" applyAlignment="1">
      <alignment horizontal="center" vertical="center" wrapText="1"/>
    </xf>
    <xf numFmtId="166" fontId="33" fillId="0" borderId="0" xfId="0" applyNumberFormat="1" applyFont="1" applyAlignment="1">
      <alignment horizontal="left"/>
    </xf>
    <xf numFmtId="0" fontId="70" fillId="0" borderId="0" xfId="0" applyFont="1" applyAlignment="1">
      <alignment horizontal="center" vertical="center" wrapText="1"/>
    </xf>
    <xf numFmtId="0" fontId="9" fillId="11" borderId="5" xfId="0" applyFont="1" applyFill="1" applyBorder="1" applyAlignment="1">
      <alignment horizontal="right" vertical="center" wrapText="1"/>
    </xf>
    <xf numFmtId="0" fontId="9" fillId="11" borderId="23" xfId="0" applyFont="1" applyFill="1" applyBorder="1" applyAlignment="1">
      <alignment horizontal="right" vertical="center" wrapText="1"/>
    </xf>
    <xf numFmtId="0" fontId="229" fillId="11" borderId="30" xfId="0" applyFont="1" applyFill="1" applyBorder="1" applyAlignment="1">
      <alignment horizontal="center" vertical="center" wrapText="1"/>
    </xf>
    <xf numFmtId="0" fontId="229" fillId="11" borderId="24" xfId="0" applyFont="1" applyFill="1" applyBorder="1" applyAlignment="1">
      <alignment horizontal="center" vertical="center" wrapText="1"/>
    </xf>
    <xf numFmtId="0" fontId="229" fillId="11" borderId="23" xfId="0" applyFont="1" applyFill="1" applyBorder="1" applyAlignment="1">
      <alignment horizontal="center" vertical="center"/>
    </xf>
    <xf numFmtId="0" fontId="229" fillId="11" borderId="18" xfId="0" applyFont="1" applyFill="1" applyBorder="1" applyAlignment="1">
      <alignment horizontal="center" vertical="center"/>
    </xf>
    <xf numFmtId="0" fontId="166" fillId="11" borderId="73" xfId="0" applyFont="1" applyFill="1" applyBorder="1" applyAlignment="1">
      <alignment horizontal="center" vertical="center"/>
    </xf>
    <xf numFmtId="0" fontId="166" fillId="11" borderId="74" xfId="0" applyFont="1" applyFill="1" applyBorder="1" applyAlignment="1">
      <alignment horizontal="center" vertical="center"/>
    </xf>
    <xf numFmtId="0" fontId="45" fillId="16" borderId="1" xfId="0" applyFont="1" applyFill="1" applyBorder="1" applyAlignment="1">
      <alignment horizontal="center" vertical="center" wrapText="1"/>
    </xf>
    <xf numFmtId="0" fontId="45" fillId="16" borderId="21" xfId="0" applyFont="1" applyFill="1" applyBorder="1" applyAlignment="1">
      <alignment horizontal="center" vertical="center" wrapText="1"/>
    </xf>
    <xf numFmtId="0" fontId="201" fillId="0" borderId="22" xfId="0" applyFont="1" applyBorder="1" applyAlignment="1" applyProtection="1">
      <alignment horizontal="left" vertical="top"/>
      <protection locked="0"/>
    </xf>
    <xf numFmtId="0" fontId="201" fillId="0" borderId="23" xfId="0" applyFont="1" applyBorder="1" applyAlignment="1" applyProtection="1">
      <alignment horizontal="left" vertical="top"/>
      <protection locked="0"/>
    </xf>
    <xf numFmtId="0" fontId="201" fillId="0" borderId="18" xfId="0" applyFont="1" applyBorder="1" applyAlignment="1" applyProtection="1">
      <alignment horizontal="left" vertical="top"/>
      <protection locked="0"/>
    </xf>
    <xf numFmtId="10" fontId="145" fillId="0" borderId="0" xfId="0" applyNumberFormat="1" applyFont="1" applyAlignment="1">
      <alignment horizontal="center" vertical="center" wrapText="1"/>
    </xf>
    <xf numFmtId="10" fontId="145" fillId="11" borderId="22" xfId="0" applyNumberFormat="1" applyFont="1" applyFill="1" applyBorder="1" applyAlignment="1">
      <alignment horizontal="left" vertical="center" wrapText="1"/>
    </xf>
    <xf numFmtId="10" fontId="145" fillId="11" borderId="18" xfId="0" applyNumberFormat="1" applyFont="1" applyFill="1" applyBorder="1" applyAlignment="1">
      <alignment horizontal="left" vertical="center" wrapText="1"/>
    </xf>
    <xf numFmtId="0" fontId="145" fillId="11" borderId="5" xfId="0" applyFont="1" applyFill="1" applyBorder="1" applyAlignment="1">
      <alignment horizontal="center" vertical="center" wrapText="1"/>
    </xf>
    <xf numFmtId="0" fontId="145" fillId="0" borderId="0" xfId="0" applyFont="1" applyAlignment="1">
      <alignment horizontal="left"/>
    </xf>
    <xf numFmtId="0" fontId="145" fillId="11" borderId="30" xfId="0" applyFont="1" applyFill="1" applyBorder="1" applyAlignment="1">
      <alignment horizontal="center" vertical="center" wrapText="1"/>
    </xf>
    <xf numFmtId="0" fontId="145" fillId="11" borderId="24" xfId="0" applyFont="1" applyFill="1" applyBorder="1" applyAlignment="1">
      <alignment horizontal="center" vertical="center" wrapText="1"/>
    </xf>
    <xf numFmtId="0" fontId="145" fillId="11" borderId="30" xfId="0" applyFont="1" applyFill="1" applyBorder="1" applyAlignment="1">
      <alignment horizontal="center" vertical="center"/>
    </xf>
    <xf numFmtId="0" fontId="145" fillId="11" borderId="24" xfId="0" applyFont="1" applyFill="1" applyBorder="1" applyAlignment="1">
      <alignment horizontal="center" vertical="center"/>
    </xf>
    <xf numFmtId="0" fontId="145" fillId="11" borderId="5" xfId="0" applyFont="1" applyFill="1" applyBorder="1" applyAlignment="1">
      <alignment horizontal="center" vertical="center"/>
    </xf>
    <xf numFmtId="0" fontId="145" fillId="11" borderId="5" xfId="0" applyFont="1" applyFill="1" applyBorder="1" applyAlignment="1">
      <alignment horizontal="center" wrapText="1"/>
    </xf>
    <xf numFmtId="0" fontId="48" fillId="19" borderId="30" xfId="0" applyFont="1" applyFill="1" applyBorder="1" applyAlignment="1">
      <alignment horizontal="center" vertical="center" wrapText="1"/>
    </xf>
    <xf numFmtId="0" fontId="48" fillId="19" borderId="24" xfId="0" applyFont="1" applyFill="1" applyBorder="1" applyAlignment="1">
      <alignment horizontal="center" vertical="center" wrapText="1"/>
    </xf>
    <xf numFmtId="0" fontId="9" fillId="11" borderId="23" xfId="0" applyFont="1" applyFill="1" applyBorder="1" applyAlignment="1">
      <alignment horizontal="center" vertical="center" wrapText="1"/>
    </xf>
    <xf numFmtId="0" fontId="141" fillId="11" borderId="22" xfId="0" applyFont="1" applyFill="1" applyBorder="1" applyAlignment="1">
      <alignment horizontal="center" vertical="center" wrapText="1"/>
    </xf>
    <xf numFmtId="0" fontId="141" fillId="11" borderId="23" xfId="0" applyFont="1" applyFill="1" applyBorder="1" applyAlignment="1">
      <alignment horizontal="center" vertical="center" wrapText="1"/>
    </xf>
    <xf numFmtId="0" fontId="141" fillId="11" borderId="18" xfId="0" applyFont="1" applyFill="1" applyBorder="1" applyAlignment="1">
      <alignment horizontal="center" vertical="center" wrapText="1"/>
    </xf>
    <xf numFmtId="0" fontId="141" fillId="11" borderId="30" xfId="0" applyFont="1" applyFill="1" applyBorder="1" applyAlignment="1">
      <alignment horizontal="center" vertical="center" wrapText="1"/>
    </xf>
    <xf numFmtId="0" fontId="141" fillId="11" borderId="24" xfId="0" applyFont="1" applyFill="1" applyBorder="1" applyAlignment="1">
      <alignment horizontal="center" vertical="center" wrapText="1"/>
    </xf>
    <xf numFmtId="0" fontId="33" fillId="11" borderId="5" xfId="0" applyFont="1" applyFill="1" applyBorder="1" applyAlignment="1">
      <alignment horizontal="center" vertical="center" textRotation="90" wrapText="1"/>
    </xf>
    <xf numFmtId="0" fontId="33" fillId="11" borderId="5" xfId="0" applyFont="1" applyFill="1" applyBorder="1" applyAlignment="1">
      <alignment horizontal="center" wrapText="1"/>
    </xf>
    <xf numFmtId="0" fontId="33" fillId="11" borderId="5" xfId="0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43" fontId="33" fillId="11" borderId="5" xfId="16" applyFont="1" applyFill="1" applyBorder="1" applyAlignment="1" applyProtection="1">
      <alignment horizontal="center" wrapText="1"/>
    </xf>
    <xf numFmtId="0" fontId="54" fillId="11" borderId="30" xfId="0" applyFont="1" applyFill="1" applyBorder="1" applyAlignment="1">
      <alignment horizontal="left" vertical="center" wrapText="1"/>
    </xf>
    <xf numFmtId="0" fontId="54" fillId="11" borderId="24" xfId="0" applyFont="1" applyFill="1" applyBorder="1" applyAlignment="1">
      <alignment horizontal="left" vertical="center" wrapText="1"/>
    </xf>
    <xf numFmtId="0" fontId="54" fillId="11" borderId="30" xfId="0" applyFont="1" applyFill="1" applyBorder="1" applyAlignment="1">
      <alignment horizontal="center" vertical="center" wrapText="1"/>
    </xf>
    <xf numFmtId="0" fontId="54" fillId="11" borderId="24" xfId="0" applyFont="1" applyFill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0" fontId="54" fillId="11" borderId="38" xfId="0" applyFont="1" applyFill="1" applyBorder="1" applyAlignment="1">
      <alignment horizontal="center" vertical="center" wrapText="1"/>
    </xf>
    <xf numFmtId="0" fontId="145" fillId="11" borderId="97" xfId="0" applyFont="1" applyFill="1" applyBorder="1" applyAlignment="1">
      <alignment horizontal="center" vertical="center" wrapText="1"/>
    </xf>
    <xf numFmtId="0" fontId="145" fillId="11" borderId="98" xfId="0" applyFont="1" applyFill="1" applyBorder="1" applyAlignment="1">
      <alignment horizontal="center" vertical="center" wrapText="1"/>
    </xf>
    <xf numFmtId="0" fontId="145" fillId="11" borderId="22" xfId="0" applyFont="1" applyFill="1" applyBorder="1" applyAlignment="1">
      <alignment horizontal="center" vertical="center"/>
    </xf>
    <xf numFmtId="0" fontId="145" fillId="11" borderId="18" xfId="0" applyFont="1" applyFill="1" applyBorder="1" applyAlignment="1">
      <alignment horizontal="center" vertical="center"/>
    </xf>
    <xf numFmtId="0" fontId="33" fillId="11" borderId="27" xfId="0" applyFont="1" applyFill="1" applyBorder="1" applyAlignment="1">
      <alignment horizontal="left" wrapText="1"/>
    </xf>
    <xf numFmtId="0" fontId="33" fillId="11" borderId="16" xfId="0" applyFont="1" applyFill="1" applyBorder="1" applyAlignment="1">
      <alignment horizontal="left" wrapText="1"/>
    </xf>
    <xf numFmtId="0" fontId="33" fillId="11" borderId="30" xfId="0" applyFont="1" applyFill="1" applyBorder="1" applyAlignment="1">
      <alignment horizontal="left" vertical="center" wrapText="1"/>
    </xf>
    <xf numFmtId="0" fontId="33" fillId="11" borderId="31" xfId="0" applyFont="1" applyFill="1" applyBorder="1" applyAlignment="1">
      <alignment horizontal="left" vertical="center" wrapText="1"/>
    </xf>
    <xf numFmtId="0" fontId="33" fillId="11" borderId="24" xfId="0" applyFont="1" applyFill="1" applyBorder="1" applyAlignment="1">
      <alignment horizontal="left" vertical="center" wrapText="1"/>
    </xf>
    <xf numFmtId="0" fontId="48" fillId="11" borderId="22" xfId="0" applyFont="1" applyFill="1" applyBorder="1" applyAlignment="1">
      <alignment horizontal="center" vertical="center"/>
    </xf>
    <xf numFmtId="0" fontId="48" fillId="11" borderId="23" xfId="0" applyFont="1" applyFill="1" applyBorder="1" applyAlignment="1">
      <alignment horizontal="center" vertical="center"/>
    </xf>
    <xf numFmtId="0" fontId="48" fillId="11" borderId="18" xfId="0" applyFont="1" applyFill="1" applyBorder="1" applyAlignment="1">
      <alignment horizontal="center" vertical="center"/>
    </xf>
    <xf numFmtId="0" fontId="33" fillId="11" borderId="30" xfId="0" applyFont="1" applyFill="1" applyBorder="1" applyAlignment="1">
      <alignment horizontal="center" vertical="center" wrapText="1"/>
    </xf>
    <xf numFmtId="0" fontId="33" fillId="11" borderId="31" xfId="0" applyFont="1" applyFill="1" applyBorder="1" applyAlignment="1">
      <alignment horizontal="center" vertical="center" wrapText="1"/>
    </xf>
    <xf numFmtId="0" fontId="33" fillId="11" borderId="24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left" vertical="center" wrapText="1"/>
    </xf>
    <xf numFmtId="0" fontId="33" fillId="11" borderId="21" xfId="0" applyFont="1" applyFill="1" applyBorder="1" applyAlignment="1">
      <alignment horizontal="left" vertical="center" wrapText="1"/>
    </xf>
    <xf numFmtId="0" fontId="33" fillId="11" borderId="22" xfId="0" applyFont="1" applyFill="1" applyBorder="1" applyAlignment="1">
      <alignment horizontal="center" vertical="center"/>
    </xf>
    <xf numFmtId="0" fontId="33" fillId="11" borderId="23" xfId="0" applyFont="1" applyFill="1" applyBorder="1" applyAlignment="1">
      <alignment horizontal="center" vertical="center"/>
    </xf>
    <xf numFmtId="0" fontId="33" fillId="11" borderId="18" xfId="0" applyFont="1" applyFill="1" applyBorder="1" applyAlignment="1">
      <alignment horizontal="center" vertical="center"/>
    </xf>
    <xf numFmtId="0" fontId="145" fillId="11" borderId="27" xfId="0" applyFont="1" applyFill="1" applyBorder="1" applyAlignment="1">
      <alignment horizontal="left" vertical="center" wrapText="1"/>
    </xf>
    <xf numFmtId="0" fontId="145" fillId="11" borderId="16" xfId="0" applyFont="1" applyFill="1" applyBorder="1" applyAlignment="1">
      <alignment horizontal="left" vertical="center" wrapText="1"/>
    </xf>
    <xf numFmtId="0" fontId="33" fillId="11" borderId="1" xfId="0" applyFont="1" applyFill="1" applyBorder="1" applyAlignment="1">
      <alignment horizontal="center" vertical="center" wrapText="1"/>
    </xf>
    <xf numFmtId="0" fontId="33" fillId="11" borderId="21" xfId="0" applyFont="1" applyFill="1" applyBorder="1" applyAlignment="1">
      <alignment horizontal="center" vertical="center" wrapText="1"/>
    </xf>
    <xf numFmtId="0" fontId="191" fillId="11" borderId="1" xfId="0" applyFont="1" applyFill="1" applyBorder="1" applyAlignment="1">
      <alignment horizontal="center"/>
    </xf>
    <xf numFmtId="0" fontId="191" fillId="11" borderId="25" xfId="0" applyFont="1" applyFill="1" applyBorder="1" applyAlignment="1">
      <alignment horizontal="center"/>
    </xf>
    <xf numFmtId="0" fontId="191" fillId="11" borderId="26" xfId="0" applyFont="1" applyFill="1" applyBorder="1" applyAlignment="1">
      <alignment horizontal="center"/>
    </xf>
    <xf numFmtId="0" fontId="33" fillId="11" borderId="23" xfId="0" applyFont="1" applyFill="1" applyBorder="1" applyAlignment="1">
      <alignment horizontal="center"/>
    </xf>
    <xf numFmtId="0" fontId="33" fillId="11" borderId="18" xfId="0" applyFont="1" applyFill="1" applyBorder="1" applyAlignment="1">
      <alignment horizontal="center"/>
    </xf>
    <xf numFmtId="0" fontId="33" fillId="11" borderId="22" xfId="0" applyFont="1" applyFill="1" applyBorder="1" applyAlignment="1">
      <alignment horizontal="center"/>
    </xf>
    <xf numFmtId="0" fontId="191" fillId="11" borderId="5" xfId="0" applyFont="1" applyFill="1" applyBorder="1" applyAlignment="1">
      <alignment horizontal="center" vertical="center"/>
    </xf>
    <xf numFmtId="0" fontId="191" fillId="11" borderId="30" xfId="0" applyFont="1" applyFill="1" applyBorder="1" applyAlignment="1">
      <alignment horizontal="center" vertical="center" wrapText="1"/>
    </xf>
    <xf numFmtId="0" fontId="191" fillId="11" borderId="24" xfId="0" applyFont="1" applyFill="1" applyBorder="1" applyAlignment="1">
      <alignment horizontal="center" vertical="center" wrapText="1"/>
    </xf>
    <xf numFmtId="0" fontId="145" fillId="0" borderId="0" xfId="0" applyFont="1" applyAlignment="1">
      <alignment horizontal="center"/>
    </xf>
    <xf numFmtId="0" fontId="191" fillId="11" borderId="18" xfId="0" applyFont="1" applyFill="1" applyBorder="1" applyAlignment="1">
      <alignment horizontal="center" vertical="center"/>
    </xf>
    <xf numFmtId="0" fontId="0" fillId="7" borderId="0" xfId="0" applyFill="1"/>
    <xf numFmtId="0" fontId="0" fillId="2" borderId="0" xfId="0" applyFill="1"/>
    <xf numFmtId="0" fontId="270" fillId="2" borderId="26" xfId="0" applyFont="1" applyFill="1" applyBorder="1" applyAlignment="1">
      <alignment horizontal="center" vertical="center" wrapText="1"/>
    </xf>
    <xf numFmtId="0" fontId="270" fillId="2" borderId="29" xfId="0" applyFont="1" applyFill="1" applyBorder="1" applyAlignment="1">
      <alignment horizontal="center" vertical="center" wrapText="1"/>
    </xf>
    <xf numFmtId="0" fontId="107" fillId="2" borderId="26" xfId="0" applyFont="1" applyFill="1" applyBorder="1" applyAlignment="1">
      <alignment horizontal="center" vertical="center" wrapText="1"/>
    </xf>
    <xf numFmtId="0" fontId="107" fillId="2" borderId="16" xfId="0" applyFont="1" applyFill="1" applyBorder="1" applyAlignment="1">
      <alignment horizontal="center" vertical="center" wrapText="1"/>
    </xf>
    <xf numFmtId="0" fontId="107" fillId="2" borderId="29" xfId="0" applyFont="1" applyFill="1" applyBorder="1" applyAlignment="1">
      <alignment horizontal="center" vertical="center" wrapText="1"/>
    </xf>
    <xf numFmtId="0" fontId="149" fillId="2" borderId="0" xfId="0" applyFont="1" applyFill="1" applyAlignment="1">
      <alignment horizontal="center"/>
    </xf>
    <xf numFmtId="0" fontId="33" fillId="6" borderId="22" xfId="0" applyFont="1" applyFill="1" applyBorder="1" applyAlignment="1">
      <alignment horizontal="center"/>
    </xf>
    <xf numFmtId="0" fontId="33" fillId="6" borderId="18" xfId="0" applyFont="1" applyFill="1" applyBorder="1" applyAlignment="1">
      <alignment horizontal="center"/>
    </xf>
    <xf numFmtId="0" fontId="33" fillId="6" borderId="1" xfId="0" applyFont="1" applyFill="1" applyBorder="1" applyAlignment="1">
      <alignment horizontal="center"/>
    </xf>
    <xf numFmtId="0" fontId="33" fillId="6" borderId="26" xfId="0" applyFont="1" applyFill="1" applyBorder="1" applyAlignment="1">
      <alignment horizontal="center"/>
    </xf>
  </cellXfs>
  <cellStyles count="19">
    <cellStyle name="Date" xfId="2" xr:uid="{00000000-0005-0000-0000-000000000000}"/>
    <cellStyle name="En-tête 1" xfId="3" xr:uid="{00000000-0005-0000-0000-000001000000}"/>
    <cellStyle name="En-tête 2" xfId="4" xr:uid="{00000000-0005-0000-0000-000002000000}"/>
    <cellStyle name="Euro" xfId="5" xr:uid="{00000000-0005-0000-0000-000003000000}"/>
    <cellStyle name="Financier0" xfId="6" xr:uid="{00000000-0005-0000-0000-000004000000}"/>
    <cellStyle name="Lien hypertexte" xfId="18" builtinId="8"/>
    <cellStyle name="Lien hypertexte 2" xfId="12" xr:uid="{37D9C00A-71AD-4A97-8860-8AC8F7358340}"/>
    <cellStyle name="Milliers" xfId="16" builtinId="3"/>
    <cellStyle name="Milliers 2" xfId="14" xr:uid="{7B025068-9FF0-46AF-BC01-AA7D2D5A4111}"/>
    <cellStyle name="Monétaire" xfId="17" builtinId="4"/>
    <cellStyle name="Monétaire 2" xfId="15" xr:uid="{47178274-AE01-4FF3-9D63-A4BB5CDBCCDB}"/>
    <cellStyle name="Monétaire0" xfId="7" xr:uid="{00000000-0005-0000-0000-000007000000}"/>
    <cellStyle name="Normal" xfId="0" builtinId="0"/>
    <cellStyle name="Normal 2" xfId="1" xr:uid="{00000000-0005-0000-0000-000009000000}"/>
    <cellStyle name="Normal 2 2" xfId="11" xr:uid="{7F78A77B-EE36-4982-B5BE-4B1E27AD90B9}"/>
    <cellStyle name="Normal 2 4" xfId="13" xr:uid="{BFA7C7AC-E6E1-4A0B-993C-FF13137D3813}"/>
    <cellStyle name="Normal_COURSE" xfId="10" xr:uid="{00000000-0005-0000-0000-00000A000000}"/>
    <cellStyle name="Normal_Macro1" xfId="9" xr:uid="{00000000-0005-0000-0000-00000B000000}"/>
    <cellStyle name="Virgule fixe" xfId="8" xr:uid="{00000000-0005-0000-0000-00000C000000}"/>
  </cellStyles>
  <dxfs count="0"/>
  <tableStyles count="0" defaultTableStyle="TableStyleMedium9" defaultPivotStyle="PivotStyleLight16"/>
  <colors>
    <mruColors>
      <color rgb="FF00C057"/>
      <color rgb="FF01FF74"/>
      <color rgb="FF00FF00"/>
      <color rgb="FFFFFFCC"/>
      <color rgb="FFECF1F8"/>
      <color rgb="FFCC00CC"/>
      <color rgb="FF008000"/>
      <color rgb="FFCC00FF"/>
      <color rgb="FF00642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microsoft.com/office/2006/relationships/xlMacrosheet" Target="macrosheets/sheet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111123</xdr:rowOff>
    </xdr:from>
    <xdr:to>
      <xdr:col>12</xdr:col>
      <xdr:colOff>2333625</xdr:colOff>
      <xdr:row>7</xdr:row>
      <xdr:rowOff>1</xdr:rowOff>
    </xdr:to>
    <xdr:sp macro="" textlink="">
      <xdr:nvSpPr>
        <xdr:cNvPr id="6" name="WordArt 13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238125" y="2830078"/>
          <a:ext cx="11222182" cy="6508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fr-FR" sz="4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RAPPORT DE FIN DU 1er TRIMESTRE </a:t>
          </a:r>
        </a:p>
      </xdr:txBody>
    </xdr:sp>
    <xdr:clientData/>
  </xdr:twoCellAnchor>
  <xdr:twoCellAnchor editAs="oneCell">
    <xdr:from>
      <xdr:col>12</xdr:col>
      <xdr:colOff>170584</xdr:colOff>
      <xdr:row>1</xdr:row>
      <xdr:rowOff>137959</xdr:rowOff>
    </xdr:from>
    <xdr:to>
      <xdr:col>12</xdr:col>
      <xdr:colOff>1047750</xdr:colOff>
      <xdr:row>2</xdr:row>
      <xdr:rowOff>428626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14584" y="1868334"/>
          <a:ext cx="877166" cy="624041"/>
        </a:xfrm>
        <a:prstGeom prst="rect">
          <a:avLst/>
        </a:prstGeom>
      </xdr:spPr>
    </xdr:pic>
    <xdr:clientData/>
  </xdr:twoCellAnchor>
  <xdr:twoCellAnchor>
    <xdr:from>
      <xdr:col>380</xdr:col>
      <xdr:colOff>50131</xdr:colOff>
      <xdr:row>2089</xdr:row>
      <xdr:rowOff>45329</xdr:rowOff>
    </xdr:from>
    <xdr:to>
      <xdr:col>391</xdr:col>
      <xdr:colOff>2428874</xdr:colOff>
      <xdr:row>2095</xdr:row>
      <xdr:rowOff>5146842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522859238" y="672895865"/>
          <a:ext cx="11733654" cy="8514638"/>
        </a:xfrm>
        <a:prstGeom prst="rect">
          <a:avLst/>
        </a:prstGeom>
        <a:solidFill>
          <a:schemeClr val="lt1"/>
        </a:solidFill>
        <a:ln w="349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 : VIE PÉDAGOGIQUE ET RÉSULTATS SCOLAIRES</a:t>
          </a:r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…………………..……………………………………………….....................................................................................….P.1 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A-VIE PÉDAGOGIQUE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……………………………………………….……………….....................................................................................................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1-Réunion de rentrée……………..…………………………………..............................................................................................................P.1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2-Documents pédagogiques……………………………………………...........................................................................................................P.1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3- Mise en place et fonctionnement des unités pédagogiques  (UP) 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4-Mise en place et fonctionnement des Conseils d'Enseignement (CE)........................................................................................P.3 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</a:t>
          </a:r>
          <a:r>
            <a:rPr lang="fr-FR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5-Visites de classes ………………………...……………...........................................................................................................……..…………………………………………..</a:t>
          </a:r>
          <a:r>
            <a:rPr lang="fr-F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P.6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6-Formations……………...………………………..........................................................................................................................................................….............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P.9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</a:t>
          </a:r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B-RÉSULTATS SCOLAIRES…..………...........................................................................................................................................……………………………….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P.9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 Tableaux statistiques des résultats scolaires par classe ................................................................................P.10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 Liste des majors de classe par niveau…………………................................................................................………..P.11</a:t>
          </a:r>
        </a:p>
        <a:p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                   2-a-Effectif total élèves par approche genre Pour l'année en cours ) ………..............................................………..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P.12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2-b-Effectif élèves  classés par approche genre Pour l'année en cours ) ……….........................………...................P.12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2-c-Effectif élèves non classés par approche genre Pour l'année en cours ).......................................................P.12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3- statistiques des élèves en situation d’admission, de redoublement et d’exclusion avec l’approche genre ...........................P.13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 II : EFFECTIFS ET PYRAMIDES.....................................................................................................................................................................................P.14             </a:t>
          </a:r>
          <a:endParaRPr lang="fr-F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1-Nombre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boursiers et demi-boursiers...........................................................................................................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P.14</a:t>
          </a:r>
        </a:p>
        <a:p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2-Répartition des élèves par année de naissance................................................................................................P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.15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3-Effectifs par niveau avec l’approche genre………………………..............................................................................P.17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III: VIE SCOLAIRE ……………………………….........................................................................................................................................................................P.18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 Fonctionnement du conseil interieur……………………………………...………......................................................................................P.18 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 Fonctionnement du conseil de discipline.....................................................................................................................................P.19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3-Activités parascolaires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………………………………..............................................................................................……..............................</a:t>
          </a:r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P.21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4-Cas sociaux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………………………….….......……..…………………………............................................................................................................P.22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4-1- Cas d’abandons ……… ………………….......................................…....................................................................................……………P.22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fr-FR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4-2- Encadrement psychosocial..........................................................................................................................................................................................</a:t>
          </a:r>
          <a:r>
            <a:rPr lang="fr-FR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fr-FR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.23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4-3-Cas de grossesses..........................................................................................................................................................................................................P.24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4-4- Cas de maladies............................................................................................................................................................................................................P.25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4-5- Cas de décès.................................................................................................................................................................................................................P.26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IV : LES PERSONNELS.....................................................................................................................................................................................................P.27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1-Personnel administratif et d'encadrement........................................................................................................P.27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2-Personnel enseignant........................................................................................................................................P.29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3-Personnel de services (Technique et d'entretien</a:t>
          </a:r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).............................................................................................P.30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V-MATERIELS  ET  FINANCES.........................................................................................................................................................................................P.32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1- Matériel.........................................................................................................................................................................................P.32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2-Finance..........................................................................................................................................................................................P.37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3-Conclusion...........................................................................................................................................................................................................P38</a:t>
          </a:r>
          <a:endParaRPr lang="fr-F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111125</xdr:rowOff>
    </xdr:from>
    <xdr:to>
      <xdr:col>12</xdr:col>
      <xdr:colOff>2333625</xdr:colOff>
      <xdr:row>6</xdr:row>
      <xdr:rowOff>369094</xdr:rowOff>
    </xdr:to>
    <xdr:sp macro="" textlink="">
      <xdr:nvSpPr>
        <xdr:cNvPr id="4" name="WordArt 1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238125" y="2682875"/>
          <a:ext cx="11239500" cy="6389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fr-FR" sz="4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RAPPORT DE FIN DU 2éme TRIMESTRE </a:t>
          </a:r>
        </a:p>
        <a:p>
          <a:pPr algn="ctr" rtl="0">
            <a:defRPr sz="1000"/>
          </a:pPr>
          <a:endParaRPr lang="fr-FR" sz="18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12</xdr:col>
      <xdr:colOff>170584</xdr:colOff>
      <xdr:row>1</xdr:row>
      <xdr:rowOff>137959</xdr:rowOff>
    </xdr:from>
    <xdr:to>
      <xdr:col>12</xdr:col>
      <xdr:colOff>1047750</xdr:colOff>
      <xdr:row>2</xdr:row>
      <xdr:rowOff>328449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23343" y="1856838"/>
          <a:ext cx="877166" cy="518938"/>
        </a:xfrm>
        <a:prstGeom prst="rect">
          <a:avLst/>
        </a:prstGeom>
      </xdr:spPr>
    </xdr:pic>
    <xdr:clientData/>
  </xdr:twoCellAnchor>
  <xdr:twoCellAnchor>
    <xdr:from>
      <xdr:col>236</xdr:col>
      <xdr:colOff>55378</xdr:colOff>
      <xdr:row>1432</xdr:row>
      <xdr:rowOff>66454</xdr:rowOff>
    </xdr:from>
    <xdr:to>
      <xdr:col>249</xdr:col>
      <xdr:colOff>697761</xdr:colOff>
      <xdr:row>1479</xdr:row>
      <xdr:rowOff>121831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15089215" y="501048227"/>
          <a:ext cx="10577180" cy="8904767"/>
        </a:xfrm>
        <a:prstGeom prst="rect">
          <a:avLst/>
        </a:prstGeom>
        <a:solidFill>
          <a:schemeClr val="lt1"/>
        </a:solidFill>
        <a:ln w="349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SOMMAIRE</a:t>
          </a:r>
          <a:endParaRPr lang="fr-FR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200" b="1" u="non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Introduction</a:t>
          </a:r>
          <a:r>
            <a:rPr lang="fr-F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..............................................................................................................................................................................................................................................................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</a:t>
          </a:r>
        </a:p>
        <a:p>
          <a:endParaRPr lang="fr-FR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 : VIE PÉDAGOGIQUE ET RÉSULTATS SCOLAIRES</a:t>
          </a:r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…………………..……………………………………………….....................................................................................…....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</a:t>
          </a:r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A-VIE PÉDAGOGIQUE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……………………………………………….………………........................................................................................................P.1</a:t>
          </a:r>
          <a:endParaRPr lang="fr-FR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1-Documents pédagogiques……………………………………………...............................................................................................................P.1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 Activités des unités pédagogiques  (UP) et </a:t>
          </a:r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Conseils d'Enseignement (CE)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............................................................................................P.2-3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3</a:t>
          </a:r>
          <a:r>
            <a:rPr lang="fr-FR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Visites de classes ……………………...……………...........................................................................................................……..…………………………………….……......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P.5-7</a:t>
          </a:r>
          <a:endParaRPr lang="fr-F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4-Formations…………...………………………..........................................................................................................................................................…....................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P.8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</a:t>
          </a:r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B-RÉSULTATS SCOLAIRES…..………...........................................................................................................................................…………………………..…....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P.9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 Tableaux statistiques des résultats scolaires par classe ...................................................................................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P.9</a:t>
          </a:r>
          <a:endParaRPr lang="fr-FR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 Liste des majors de classe par niveau…………………................................................................................…………..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P.10</a:t>
          </a:r>
          <a:endParaRPr lang="fr-FR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                   2-a-Effectif total élèves par approche genre Pour l'année en cours ) ………..............................................………....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P.11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2-b-Effectif élèves  classés par approche genre Pour l'année en cours ) ……….........................……….....................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P.11</a:t>
          </a:r>
          <a:endParaRPr lang="fr-FR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2-c-Effectif élèves non classés par approche genre Pour l'année en cours )..........................................................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P.11</a:t>
          </a:r>
          <a:endParaRPr lang="fr-FR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statistiques des élèves en situation d’admission, de redoublement et d’exclusion avec l’approche genre ..............................P.12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 II : EFFECTIFS ET PYRAMIDES........................................................................................................................................................................................P.13             </a:t>
          </a:r>
          <a:endParaRPr lang="fr-F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1-Nombre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boursiers et demi-boursiers.............................................................................................................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P.13</a:t>
          </a:r>
          <a:endParaRPr lang="fr-FR" sz="16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III: VIE SCOLAIRE ……………………………….........................................................................................................................................................................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P.14</a:t>
          </a:r>
          <a:endParaRPr lang="fr-FR" sz="12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 Fonctionnement du conseil interieur……………………………………...………......................................................................................P.14 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 Fonctionnement du conseil de discipline....................................................................................................................................P.15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3-Activités parascolaires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……………………………….............................................................................................……............................…P.17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4-Cas sociaux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………………………….….......……..………………………..............................................................................................................P.19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4-1- Cas d’abandons 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 ………………….......................................…....................................................................................……………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P.19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fr-FR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4-2- 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Encadrement psychosocial........................................................................................................................................................P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.20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4-3-Cas de grossesses...................................................................................................................................................................P.21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4-4- Cas de maladies.....................................................................................................................................................................P.22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4-5- Cas de décès..........................................................................................................................................................................P.23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Conclusion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...........................................................................................................................................................................................................P.24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225755</xdr:colOff>
      <xdr:row>4</xdr:row>
      <xdr:rowOff>160811</xdr:rowOff>
    </xdr:from>
    <xdr:to>
      <xdr:col>12</xdr:col>
      <xdr:colOff>2321255</xdr:colOff>
      <xdr:row>7</xdr:row>
      <xdr:rowOff>74220</xdr:rowOff>
    </xdr:to>
    <xdr:sp macro="" textlink="">
      <xdr:nvSpPr>
        <xdr:cNvPr id="2" name="WordArt 1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225755" y="2115292"/>
          <a:ext cx="11261766" cy="12864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fr-FR" sz="4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RAPPORTS DE FIN DU 3ème TRIMESTRE  ET BILAN DE FIN D'ANNEE </a:t>
          </a:r>
          <a:endParaRPr lang="fr-FR" sz="18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11</xdr:col>
      <xdr:colOff>640312</xdr:colOff>
      <xdr:row>1</xdr:row>
      <xdr:rowOff>98815</xdr:rowOff>
    </xdr:from>
    <xdr:to>
      <xdr:col>12</xdr:col>
      <xdr:colOff>865080</xdr:colOff>
      <xdr:row>2</xdr:row>
      <xdr:rowOff>446631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08428" y="1821144"/>
          <a:ext cx="877166" cy="687062"/>
        </a:xfrm>
        <a:prstGeom prst="rect">
          <a:avLst/>
        </a:prstGeom>
      </xdr:spPr>
    </xdr:pic>
    <xdr:clientData/>
  </xdr:twoCellAnchor>
  <xdr:twoCellAnchor>
    <xdr:from>
      <xdr:col>397</xdr:col>
      <xdr:colOff>20052</xdr:colOff>
      <xdr:row>1977</xdr:row>
      <xdr:rowOff>20052</xdr:rowOff>
    </xdr:from>
    <xdr:to>
      <xdr:col>409</xdr:col>
      <xdr:colOff>727345</xdr:colOff>
      <xdr:row>2024</xdr:row>
      <xdr:rowOff>188571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/>
      </xdr:nvSpPr>
      <xdr:spPr>
        <a:xfrm>
          <a:off x="511372184" y="653936368"/>
          <a:ext cx="9851293" cy="9122019"/>
        </a:xfrm>
        <a:prstGeom prst="rect">
          <a:avLst/>
        </a:prstGeom>
        <a:solidFill>
          <a:schemeClr val="lt1"/>
        </a:solidFill>
        <a:ln w="349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 </a:t>
          </a:r>
          <a:r>
            <a:rPr lang="fr-FR" sz="1400" b="1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SOMMAIRE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Introduction...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……….……………………………………………………………………………………………………….…….....P.1 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 :</a:t>
          </a:r>
          <a:r>
            <a:rPr lang="fr-FR" sz="1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pédagogique et résultats scolaires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…………………..………………………………............……..…P. 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A-Vie pédagogique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……………………………………………….……………….......................................P.1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1- Documents pédagogiques...........................................................................................P. 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2 -  Activités des up  et des conseils d’enseignement......................................................P.3</a:t>
          </a:r>
        </a:p>
        <a:p>
          <a:r>
            <a:rPr lang="fr-FR" sz="18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B-Résultats scolaires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……………………………………………….…………………………………..................P.9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1-Résultats scolaires de fin de troisième trimestre……………..………………….………..............P.9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1-a-Liste des majors de classe par niveau et par classe……………………………………........…...P.10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2-Résultats scolaires de fin d’année ………………………..….………………………….......................P. 11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2-a-Liste des majors de classe par niveau et par classe……………………………..........…..........P.12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</a:t>
          </a:r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 Statistique des élèves en situation d’admission, de redoublement  et d'exclusion (fin d'année) ..P   14</a:t>
          </a:r>
          <a:endParaRPr lang="fr-FR" sz="18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II : Effectifs et pyramides………………………..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…………………..………………………………………….....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P.15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1-Effectifs et pyramides (année scolaire en cours)……………...………………………….................P. 15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2-Effectifs et pyramides après les conseils de fin d’année…..……………………………………..…..P. 15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3-Pyramide prévisionnelle …………………………………………………………………………………............P. 16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4-Taux de promotion interne……………………………………………………………............….............…P. 16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             5-Resultats des examens BEPC-BAC...................................................................................P. 17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III : Vie scolaire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……………………….…………….…………………………………………........……….............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1-Fonctionnement du conseil intérieur………………………..………….……………….......................P. 18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2-Fonctionnement du conseil de discipline…………………………….…….......……..……...............P. 19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3-Activités Para-scolaires………… ……………………………………………...……………………….............P.21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4-Cas sociaux ….……………………………………………………………………………………...…….................P.23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Chapitre IV : Les personnels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……………….……...............……………………………......................................P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.28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1-Etat et besoins en personnel administratif et d’encadrement………………………..............P.28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 Etat et besoins en personnel enseignant ………………………………....................................P.30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3- Etat et besoins en personnel de service……………………………………...………......................P. 31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Chapitre V : Finances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………………………………………….................................……................................…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P.33</a:t>
          </a:r>
        </a:p>
        <a:p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 MATERIELS ………………………….….......……..…………………………..........................................P.33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 FINANCES……… ………………….......................................………………...............................…P.38</a:t>
          </a:r>
        </a:p>
        <a:p>
          <a:r>
            <a:rPr lang="fr-FR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Conclusion</a:t>
          </a:r>
          <a:r>
            <a:rPr lang="fr-FR" sz="2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……..............……………………..…….….....….……………….…...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P.39</a:t>
          </a:r>
        </a:p>
        <a:p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111123</xdr:rowOff>
    </xdr:from>
    <xdr:to>
      <xdr:col>12</xdr:col>
      <xdr:colOff>1323975</xdr:colOff>
      <xdr:row>10</xdr:row>
      <xdr:rowOff>40968</xdr:rowOff>
    </xdr:to>
    <xdr:sp macro="" textlink="">
      <xdr:nvSpPr>
        <xdr:cNvPr id="22" name="WordArt 13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238125" y="4382010"/>
          <a:ext cx="10221656" cy="9028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fr-FR" sz="4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ENQUÊTE RAPIDE 2022~2023</a:t>
          </a:r>
        </a:p>
      </xdr:txBody>
    </xdr:sp>
    <xdr:clientData/>
  </xdr:twoCellAnchor>
  <xdr:twoCellAnchor editAs="oneCell">
    <xdr:from>
      <xdr:col>12</xdr:col>
      <xdr:colOff>69023</xdr:colOff>
      <xdr:row>1</xdr:row>
      <xdr:rowOff>579699</xdr:rowOff>
    </xdr:from>
    <xdr:to>
      <xdr:col>12</xdr:col>
      <xdr:colOff>980110</xdr:colOff>
      <xdr:row>1</xdr:row>
      <xdr:rowOff>1187174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07501" y="2319047"/>
          <a:ext cx="911087" cy="6074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5</xdr:row>
      <xdr:rowOff>111123</xdr:rowOff>
    </xdr:from>
    <xdr:to>
      <xdr:col>12</xdr:col>
      <xdr:colOff>1323975</xdr:colOff>
      <xdr:row>10</xdr:row>
      <xdr:rowOff>1666874</xdr:rowOff>
    </xdr:to>
    <xdr:sp macro="" textlink="">
      <xdr:nvSpPr>
        <xdr:cNvPr id="4" name="WordArt 1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 noChangeShapeType="1"/>
        </xdr:cNvSpPr>
      </xdr:nvSpPr>
      <xdr:spPr bwMode="auto">
        <a:xfrm>
          <a:off x="238125" y="4368798"/>
          <a:ext cx="10229850" cy="25082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ctr" rtl="0">
            <a:defRPr sz="1000"/>
          </a:pPr>
          <a:r>
            <a:rPr lang="fr-FR" sz="4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RAPPORT DE RENTREE </a:t>
          </a:r>
        </a:p>
        <a:p>
          <a:pPr algn="ctr" rtl="0">
            <a:defRPr sz="1000"/>
          </a:pPr>
          <a:r>
            <a:rPr lang="fr-FR" sz="4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2022~2023</a:t>
          </a:r>
        </a:p>
      </xdr:txBody>
    </xdr:sp>
    <xdr:clientData/>
  </xdr:twoCellAnchor>
  <xdr:twoCellAnchor editAs="oneCell">
    <xdr:from>
      <xdr:col>12</xdr:col>
      <xdr:colOff>410108</xdr:colOff>
      <xdr:row>1</xdr:row>
      <xdr:rowOff>39915</xdr:rowOff>
    </xdr:from>
    <xdr:to>
      <xdr:col>12</xdr:col>
      <xdr:colOff>941160</xdr:colOff>
      <xdr:row>2</xdr:row>
      <xdr:rowOff>147411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9572" y="1752147"/>
          <a:ext cx="531052" cy="4363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36636</xdr:colOff>
      <xdr:row>0</xdr:row>
      <xdr:rowOff>49824</xdr:rowOff>
    </xdr:from>
    <xdr:to>
      <xdr:col>13</xdr:col>
      <xdr:colOff>1147886</xdr:colOff>
      <xdr:row>44</xdr:row>
      <xdr:rowOff>720481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36636" y="49824"/>
          <a:ext cx="10953750" cy="9267580"/>
        </a:xfrm>
        <a:prstGeom prst="rect">
          <a:avLst/>
        </a:prstGeom>
        <a:solidFill>
          <a:schemeClr val="lt1"/>
        </a:solidFill>
        <a:ln w="41275" cmpd="dbl">
          <a:solidFill>
            <a:schemeClr val="tx1"/>
          </a:solidFill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</a:t>
          </a: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fr-FR" sz="2000" b="1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SOMMAIRE</a:t>
          </a:r>
        </a:p>
        <a:p>
          <a:endParaRPr lang="fr-FR" sz="1600" b="1" u="non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600" b="1" u="non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fr-FR" sz="1600" b="1" u="non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20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1 -</a:t>
          </a:r>
          <a:r>
            <a:rPr lang="fr-FR" sz="2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20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Nombre de classes par niveau (pyramide) .........………………………………………………………….….....P.1 </a:t>
          </a:r>
        </a:p>
        <a:p>
          <a:r>
            <a:rPr lang="fr-FR" sz="20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2 -Effectifs élèves …………………..…………………………………………………................................................P.1 </a:t>
          </a:r>
        </a:p>
        <a:p>
          <a:r>
            <a:rPr lang="fr-FR" sz="20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3 -effectifs enseignants ……………………………………………….………………..............................................P.1</a:t>
          </a:r>
        </a:p>
        <a:p>
          <a:r>
            <a:rPr lang="fr-FR" sz="20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fr-FR" sz="20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20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-Effectif personnel administratif et d’encadrement </a:t>
          </a:r>
          <a:r>
            <a:rPr lang="fr-FR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……………………............................................P.2 </a:t>
          </a:r>
        </a:p>
        <a:p>
          <a:r>
            <a:rPr lang="fr-FR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5-Effectif personnels techniquels et  d'entretien ……………..…………………………………......................P.2</a:t>
          </a:r>
        </a:p>
        <a:p>
          <a:r>
            <a:rPr lang="fr-FR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6-Oservations…………………………………………………............................................................................P.2</a:t>
          </a:r>
        </a:p>
        <a:p>
          <a:r>
            <a:rPr lang="fr-FR" sz="2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</a:t>
          </a:r>
          <a:endParaRPr lang="fr-FR" sz="1100"/>
        </a:p>
      </xdr:txBody>
    </xdr:sp>
    <xdr:clientData/>
  </xdr:twoCellAnchor>
  <xdr:twoCellAnchor>
    <xdr:from>
      <xdr:col>15</xdr:col>
      <xdr:colOff>47625</xdr:colOff>
      <xdr:row>46</xdr:row>
      <xdr:rowOff>28575</xdr:rowOff>
    </xdr:from>
    <xdr:to>
      <xdr:col>28</xdr:col>
      <xdr:colOff>742950</xdr:colOff>
      <xdr:row>85</xdr:row>
      <xdr:rowOff>104776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11915775" y="9353550"/>
          <a:ext cx="10601325" cy="7496176"/>
        </a:xfrm>
        <a:prstGeom prst="rect">
          <a:avLst/>
        </a:prstGeom>
        <a:solidFill>
          <a:schemeClr val="lt1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 </a:t>
          </a:r>
          <a:r>
            <a:rPr lang="fr-FR" sz="1600" b="1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</a:t>
          </a:r>
          <a:r>
            <a:rPr lang="fr-FR" sz="2400" b="1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SOMMAIRE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1-ETABLISSEMENT ...……….……………………………………………………………………………………………………………...............P.1 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2- CHEF D’ETABLISSEMENT …………………..……………………………………………....................................................…….P.1 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3-CENSEURS ou ADJOINTS AU CHEF D’ETABLISSEMENT…….………………...........................................................P.1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4-INSPECTEURS   D’EDUCATION ……………………………………….………………………………….........................................P.2 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5-INSPECTEURS D’ORIENTATION ……………..………………………………........................................................…..........P.3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6- EDUCATEURS ………………………………………….....................................................................................……...…...P.4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7-INTENDANT ou ECONOME  ………………….......................................……..….…………………………………..................P.5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8- ORGANISATION MATERIELLE ……………………............................................................………………….............…..P.5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9-STATUT DES ELEVES ………………………..……….....................................…………..………………………………………..…...</a:t>
          </a:r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 5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10-ACTIVITES PARA–SCOLAIRES ……………............................................................………………………….................P.6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11- LISTE DES CLUBS …..………………………......................................................................................……………..…..P.6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12- DOUBLE VACATION ………………..................................………………………………………………………………….............P.7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13-ENSEIGNEMENT DE LA SECONDE LANGUE ………………..........................………………………............…............…P.7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14- PYRAMIDE ET EFFECTIF PAR NIVEAU……….…………............................……………………………........………...........</a:t>
          </a:r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P.7-8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15- RECAPITULATIF DES ELEVES PAR NATIONALITE ……….............………………..………….………………....................P. 8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16-EFFECTIF DES AFFECTES EN SIXIEME / EN SECONDE (elèves affectés dans l'établissement ).....................P.9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17-RESULTATS AUX EXAMENS (Pour l'année scolaire précédente )………………………........................................P.9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18- ETAT COMPARATIF DES EFFECTIFS ELEVES ET DES PYRAMIDES  2021–2022 / 2022-2023 .......................P.10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19-ETAT ET BESOINS  EN PERSONNEL …...............……………………………..............................................................P</a:t>
          </a:r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.11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19-A-PERSONNEL ENSEIGNANT  ………………………..............................................................................................P.11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19-B-PERSONNEL NON ENSEIGNANTENSEIGNANT  …......................……………………………..................................P.12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20-INFRASTRUCTURES ……………………………………...………....................................................................................P.13</a:t>
          </a:r>
        </a:p>
        <a:p>
          <a:pPr marL="0" indent="0"/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20-A-ETAT DES LIEUX …………………………………………......................................................……..............................…P.13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20-B-SITUATION DES LABORATOIRES OU SALLES SPECIALISEES ..…........................……………………….................P.13</a:t>
          </a:r>
        </a:p>
        <a:p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20-C-SITUATION DES SALLES NON SPECIALISEES ………..................................................................…………………P.13</a:t>
          </a:r>
        </a:p>
        <a:p>
          <a:endParaRPr lang="fr-FR" sz="1100"/>
        </a:p>
      </xdr:txBody>
    </xdr:sp>
    <xdr:clientData/>
  </xdr:twoCellAnchor>
  <xdr:twoCellAnchor>
    <xdr:from>
      <xdr:col>30</xdr:col>
      <xdr:colOff>38100</xdr:colOff>
      <xdr:row>87</xdr:row>
      <xdr:rowOff>57150</xdr:rowOff>
    </xdr:from>
    <xdr:to>
      <xdr:col>43</xdr:col>
      <xdr:colOff>695325</xdr:colOff>
      <xdr:row>133</xdr:row>
      <xdr:rowOff>180975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23336250" y="17183100"/>
          <a:ext cx="10563225" cy="8886825"/>
        </a:xfrm>
        <a:prstGeom prst="rect">
          <a:avLst/>
        </a:prstGeom>
        <a:solidFill>
          <a:schemeClr val="lt1"/>
        </a:solidFill>
        <a:ln w="349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 </a:t>
          </a:r>
          <a:r>
            <a:rPr lang="fr-FR" sz="1200" b="1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SOMMAIRE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 : VIE PÉDAGOGIQUE ET RÉSULTATS SCOLAIRES</a:t>
          </a:r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…………………..……………………………………………….....................................................................................….P.1 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A-VIE PÉDAGOGIQUE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……………………………………………….……………….....................................................................................................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1-Réunion de rentrée……………..…………………………………...............................................................................................................P.1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2-Documents pédagogiques……………………………………………............................................................................................................P.1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3- Mise en place et fonctionnement des unités pédagogiques  (UP) 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4-Mise en place et fonctionnement des Conseils d'Enseignement (CE).........................................................................................P.3 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</a:t>
          </a:r>
          <a:r>
            <a:rPr lang="fr-FR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5-Visites de classes ………………………...……………...........................................................................................................……..…………………………………………...</a:t>
          </a:r>
          <a:r>
            <a:rPr lang="fr-F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P.6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6-Formations……………...………………………..........................................................................................................................................................…..............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P.9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</a:t>
          </a:r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B-RÉSULTATS SCOLAIRES…..………...........................................................................................................................................………………………………..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P.9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 Tableaux statistiques des résultats scolaires par classe ..................................................................................P.10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 Liste des majors de classe par niveau…………………................................................................................…………P.11</a:t>
          </a:r>
        </a:p>
        <a:p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                   2-a-Effectif total élèves par approche genre Pour l'année en cours ) ………..............................................………..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P.12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2-b-Effectif élèves  classés par approche genre Pour l'année en cours ) ……….........................………...................P.12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2-c-Effectif élèves non classés par approche genre Pour l'année en cours )........................................................ P.12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3- statistiques des élèves en situation d’admission, de redoublement et d’exclusion avec l’approche genre .............................P.13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 II : EFFECTIFS ET PYRAMIDES.......................................................................................................................................................................................P.14             </a:t>
          </a:r>
          <a:endParaRPr lang="fr-F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1-Nombre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boursiers et demi-boursiers............................................................................................................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P.14</a:t>
          </a:r>
        </a:p>
        <a:p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2-Répartition des élèves par année de naissance.................................................................................................P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.15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3-Effectifs par niveau avec l’approche genre………………………................................................................................P.17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III: VIE SCOLAIRE ………………………………...........................................................................................................................................................................P.18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 Fonctionnement du conseil interieur……………………………………...………........................................................................................P.18 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 Fonctionnement du conseil de discipline.......................................................................................................................................P.19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3-Activités parascolaires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………………………………..............................................................................................……..............................…</a:t>
          </a:r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P.21</a:t>
          </a:r>
        </a:p>
        <a:p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4-Cas sociaux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………………………….….......……..………………………….............................................................................................................P.22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4-1- Cas d’abandons ……… ………………….......................................…....................................................................................………………P.22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fr-FR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4-2- Encadrement psychosocial............................................................................................................................................................................................</a:t>
          </a:r>
          <a:r>
            <a:rPr lang="fr-FR" sz="105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fr-FR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.23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4-3-Cas de grossesses............................................................................................................................................................................................................P.24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4-4- Cas de maladies..............................................................................................................................................................................................................P.25</a:t>
          </a:r>
        </a:p>
        <a:p>
          <a:r>
            <a:rPr lang="fr-FR" sz="12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4-5- Cas de décès...................................................................................................................................................................................................................P.26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IV : LES PERSONNELS.......................................................................................................................................................................................................P.27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1-Personnel administratif et d'encadrement.........................................................................................................P.27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2-Personnel enseignant.........................................................................................................................................P.29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3-Personnel de services (Technique et d'entretien</a:t>
          </a:r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)..............................................................................................P.30</a:t>
          </a: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V-MATERIELS  ET  FINANCES...........................................................................................................................................................................................P.32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1- Matériel......................................................................................................................................................................................... P.32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2-Finance...........................................................................................................................................................................................P.37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</a:t>
          </a:r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3-Conclusion.............................................................................................................................................................................................................P38</a:t>
          </a:r>
          <a:endParaRPr lang="fr-FR" sz="14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60</xdr:col>
      <xdr:colOff>16607</xdr:colOff>
      <xdr:row>183</xdr:row>
      <xdr:rowOff>34191</xdr:rowOff>
    </xdr:from>
    <xdr:to>
      <xdr:col>72</xdr:col>
      <xdr:colOff>723900</xdr:colOff>
      <xdr:row>231</xdr:row>
      <xdr:rowOff>12210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 txBox="1"/>
      </xdr:nvSpPr>
      <xdr:spPr>
        <a:xfrm>
          <a:off x="46174757" y="35400516"/>
          <a:ext cx="9851293" cy="9122019"/>
        </a:xfrm>
        <a:prstGeom prst="rect">
          <a:avLst/>
        </a:prstGeom>
        <a:solidFill>
          <a:schemeClr val="lt1"/>
        </a:solidFill>
        <a:ln w="349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 </a:t>
          </a:r>
          <a:r>
            <a:rPr lang="fr-FR" sz="1400" b="1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SOMMAIRE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Introduction...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……….……………………………………………………………………………………………………….…….....P.1 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 :</a:t>
          </a:r>
          <a:r>
            <a:rPr lang="fr-FR" sz="18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pédagogique et résultats scolaires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…………………..………………………………............……..…P. 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A-Vie pédagogique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……………………………………………….……………….......................................P.1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1- Documents pédagogiques...........................................................................................P. 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2 -  Activités des up  et des conseils d’enseignement......................................................P.3</a:t>
          </a:r>
        </a:p>
        <a:p>
          <a:r>
            <a:rPr lang="fr-FR" sz="18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</a:t>
          </a:r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B-Résultats scolaires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……………………………………………….…………………………………..................P.9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1-Résultats scolaires de fin de troisième trimestre……………..………………….………..............P.9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1-a-Liste des majors de classe par niveau et par classe……………………………………........…...P.10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2-Résultats scolaires de fin d’année ………………………..….………………………….......................P. 11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2-a-Liste des majors de classe par niveau et par classe……………………………..........…..........P.12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</a:t>
          </a:r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 Statistique des élèves en situation d’admission, de redoublement  et d'exclusion (fin d'année) ..P   14</a:t>
          </a:r>
          <a:endParaRPr lang="fr-FR" sz="18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II : Effectifs et pyramides………………………..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…………………..………………………………………….....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P.15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1-Effectifs et pyramides (année scolaire en cours)……………...………………………….................P. 15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2-Effectifs et pyramides après les conseils de fin d’année…..……………………………………..…..P. 15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3-Pyramide prévisionnelle …………………………………………………………………………………............P. 16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4-Taux de promotion interne……………………………………………………………............….............…P. 16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             5-Resultats des examens BEPC-BAC...................................................................................P. 17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III : Vie scolaire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……………………….…………….…………………………………………........……….............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1-Fonctionnement du conseil intérieur………………………..………….……………….......................P. 18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2-Fonctionnement du conseil de discipline…………………………….…….......……..……...............P. 19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3-Activités Para-scolaires………… ……………………………………………...……………………….............P.21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4-Cas sociaux ….……………………………………………………………………………………...…….................P.23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Chapitre IV : Les personnels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……………….……...............……………………………......................................P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.28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1-Etat et besoins en personnel administratif et d’encadrement………………………..............P.28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 Etat et besoins en personnel enseignant ………………………………....................................P.30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3- Etat et besoins en personnel de service……………………………………...………......................P. 31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Chapitre V : Finances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………………………………………….................................……................................…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P.33</a:t>
          </a:r>
        </a:p>
        <a:p>
          <a:r>
            <a:rPr lang="fr-FR" sz="18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 MATERIELS ………………………….….......……..…………………………..........................................P.33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2- FINANCES……… ………………….......................................………………...............................…P.38</a:t>
          </a:r>
        </a:p>
        <a:p>
          <a:r>
            <a:rPr lang="fr-FR" sz="20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Conclusion</a:t>
          </a:r>
          <a:r>
            <a:rPr lang="fr-FR" sz="2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……..............……………………..…….….....….……………….…...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P.39</a:t>
          </a:r>
        </a:p>
        <a:p>
          <a:endParaRPr lang="fr-FR" sz="1100"/>
        </a:p>
      </xdr:txBody>
    </xdr:sp>
    <xdr:clientData/>
  </xdr:twoCellAnchor>
  <xdr:twoCellAnchor>
    <xdr:from>
      <xdr:col>45</xdr:col>
      <xdr:colOff>0</xdr:colOff>
      <xdr:row>136</xdr:row>
      <xdr:rowOff>1</xdr:rowOff>
    </xdr:from>
    <xdr:to>
      <xdr:col>58</xdr:col>
      <xdr:colOff>657225</xdr:colOff>
      <xdr:row>181</xdr:row>
      <xdr:rowOff>123825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34728150" y="26460451"/>
          <a:ext cx="10563225" cy="8696324"/>
        </a:xfrm>
        <a:prstGeom prst="rect">
          <a:avLst/>
        </a:prstGeom>
        <a:solidFill>
          <a:schemeClr val="lt1"/>
        </a:solidFill>
        <a:ln w="349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                                                                                                      </a:t>
          </a:r>
          <a:r>
            <a:rPr lang="fr-FR" sz="1200" b="1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SOMMAIRE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INTRODUCTION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……………..……</a:t>
          </a:r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………………………….............................................................................................................P.1</a:t>
          </a:r>
          <a:endParaRPr lang="fr-FR" sz="16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2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CHAPITRE I : VIE PÉDAGOGIQUE ET RÉSULTATS SCOLAIRES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…………………..………………………………………………......................................P.1</a:t>
          </a:r>
          <a:endParaRPr lang="fr-FR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fr-FR" sz="14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A-VIE PÉDAGOGIQUE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……………………………………………….………………...........................................................................................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</a:t>
          </a:r>
          <a:endParaRPr lang="fr-FR" sz="14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1-Documents pédagogiques……………………………………………................................................................................................P.1</a:t>
          </a:r>
        </a:p>
        <a:p>
          <a:r>
            <a:rPr lang="fr-F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fr-FR" sz="14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2-Activites des up  et des conseils d’enseignement..........................................................................................................P.1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a- Activités des Unités Pédagogiques(UP) .......................................................................................................................P.1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b-Activités des Conseils d’Enseignement (C.E) )...............................................................................................................P.4</a:t>
          </a:r>
        </a:p>
        <a:p>
          <a:r>
            <a:rPr lang="fr-FR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3-Visites de classes …………………...........................................................................................……..………………..……………....</a:t>
          </a:r>
          <a:r>
            <a:rPr lang="fr-FR" sz="12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P.4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4-Formations……………………............................................................................................................................…..............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P.7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B-RÉSULTATS SCOLAIRES…..………............................................................................................................…………………..P.8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1-Tableaux statistiques des résultats scolaires par classe .......................................................................P.8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2-Liste des majors de classe par niveau………………….....................................................................…………P.9</a:t>
          </a:r>
        </a:p>
        <a:p>
          <a:r>
            <a:rPr lang="fr-FR" sz="16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                   2-a-Effectif total élèves par approche genre Pour l'année en cours ) ………..................................………..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P.10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2-b-Effectif élèves  classés par approche genre Pour l'année en cours ) ………........................................P.10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2-c-Effectif élèves non classés par approche genre Pour l'année en cours ).......................................... P.10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3- statistiques des élèves en situation d’admission, de redoublement et d’exclusion avec l’approche genre .............P.11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CHAPITRE  II : EFFECTIFS ET PYRAMIDES</a:t>
          </a:r>
          <a:r>
            <a:rPr lang="fr-FR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...................................................................................................................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P.12         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1-Nombre</a:t>
          </a:r>
          <a:r>
            <a:rPr lang="fr-FR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de boursiers et demi-boursiers..............................................................................................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P.12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CHAPITRE III: VIE SCOLAIRE ……………………………….....................................................................................................................P.13</a:t>
          </a:r>
        </a:p>
        <a:p>
          <a:r>
            <a:rPr lang="fr-FR" sz="18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</a:t>
          </a:r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1- Fonctionnement du conseil interieur…...............................................................................................P.13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2- Fonctionnement du conseil de discipline...........................................................................................P.14</a:t>
          </a:r>
        </a:p>
        <a:p>
          <a:r>
            <a:rPr lang="fr-FR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C-Activités parascolaires……………………………….......................................................……........................…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P.16</a:t>
          </a:r>
        </a:p>
        <a:p>
          <a:r>
            <a:rPr lang="fr-FR" sz="16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D-Cas sociaux</a:t>
          </a:r>
          <a:r>
            <a:rPr lang="fr-FR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………………………….….......……..…………………………................................................................P.16</a:t>
          </a:r>
        </a:p>
        <a:p>
          <a:r>
            <a:rPr lang="fr-FR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1- Cas d’abandons ……… ………………….......................................…...........................................………………P.18</a:t>
          </a:r>
        </a:p>
        <a:p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2- Encadrement psychosocial</a:t>
          </a:r>
          <a:r>
            <a:rPr lang="fr-FR" sz="18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.........................................................................................................</a:t>
          </a:r>
          <a:r>
            <a:rPr lang="fr-FR" sz="14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</a:t>
          </a:r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.19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3-Cas de grossesses......................................................................................................................................................P.20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4- Cas de maladies........................................................................................................................................................P.21</a:t>
          </a:r>
        </a:p>
        <a:p>
          <a:r>
            <a:rPr lang="fr-FR" sz="14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   5- Cas de décès.............................................................................................................................................................P.22</a:t>
          </a:r>
        </a:p>
        <a:p>
          <a:r>
            <a:rPr lang="fr-FR" sz="18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</a:t>
          </a:r>
          <a:r>
            <a:rPr lang="fr-FR" sz="16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E-Conclusion..........................................................................................................................................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P.23</a:t>
          </a:r>
          <a:endParaRPr lang="fr-FR" sz="16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247649</xdr:colOff>
      <xdr:row>0</xdr:row>
      <xdr:rowOff>342900</xdr:rowOff>
    </xdr:from>
    <xdr:to>
      <xdr:col>1</xdr:col>
      <xdr:colOff>505538</xdr:colOff>
      <xdr:row>2</xdr:row>
      <xdr:rowOff>28575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CEA0963E-A921-4DF0-867E-EA5470414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4" y="342900"/>
          <a:ext cx="257889" cy="771525"/>
        </a:xfrm>
        <a:prstGeom prst="rect">
          <a:avLst/>
        </a:prstGeom>
      </xdr:spPr>
    </xdr:pic>
    <xdr:clientData/>
  </xdr:twoCellAnchor>
  <xdr:twoCellAnchor editAs="oneCell">
    <xdr:from>
      <xdr:col>3</xdr:col>
      <xdr:colOff>2647949</xdr:colOff>
      <xdr:row>0</xdr:row>
      <xdr:rowOff>123825</xdr:rowOff>
    </xdr:from>
    <xdr:to>
      <xdr:col>4</xdr:col>
      <xdr:colOff>38100</xdr:colOff>
      <xdr:row>0</xdr:row>
      <xdr:rowOff>672513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49548D1-E8C7-41B4-8B48-EC8A2A703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29699" y="123825"/>
          <a:ext cx="161926" cy="548688"/>
        </a:xfrm>
        <a:prstGeom prst="rect">
          <a:avLst/>
        </a:prstGeom>
      </xdr:spPr>
    </xdr:pic>
    <xdr:clientData/>
  </xdr:twoCellAnchor>
  <xdr:twoCellAnchor editAs="oneCell">
    <xdr:from>
      <xdr:col>2</xdr:col>
      <xdr:colOff>1458452</xdr:colOff>
      <xdr:row>1</xdr:row>
      <xdr:rowOff>103648</xdr:rowOff>
    </xdr:from>
    <xdr:to>
      <xdr:col>2</xdr:col>
      <xdr:colOff>2007140</xdr:colOff>
      <xdr:row>1</xdr:row>
      <xdr:rowOff>292640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D25AD91E-F029-4A7D-8EA5-49D8D7624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5934075" y="704850"/>
          <a:ext cx="188992" cy="548688"/>
        </a:xfrm>
        <a:prstGeom prst="rect">
          <a:avLst/>
        </a:prstGeom>
      </xdr:spPr>
    </xdr:pic>
    <xdr:clientData/>
  </xdr:twoCellAnchor>
  <xdr:twoCellAnchor editAs="oneCell">
    <xdr:from>
      <xdr:col>2</xdr:col>
      <xdr:colOff>1697533</xdr:colOff>
      <xdr:row>2</xdr:row>
      <xdr:rowOff>217947</xdr:rowOff>
    </xdr:from>
    <xdr:to>
      <xdr:col>3</xdr:col>
      <xdr:colOff>13345</xdr:colOff>
      <xdr:row>2</xdr:row>
      <xdr:rowOff>333374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64106946-8CDD-4AF1-92AB-704EA88A16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6103150" y="1298730"/>
          <a:ext cx="115427" cy="3351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9</xdr:row>
          <xdr:rowOff>57150</xdr:rowOff>
        </xdr:from>
        <xdr:to>
          <xdr:col>4</xdr:col>
          <xdr:colOff>0</xdr:colOff>
          <xdr:row>12</xdr:row>
          <xdr:rowOff>314325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MASQUER LA FEUILLE ETABLISSEMENTS</a:t>
              </a:r>
              <a:endParaRPr lang="fr-FR" sz="1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ICI</a:t>
              </a:r>
              <a:endParaRPr lang="fr-FR" sz="18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AVANT SA TRANSMISSION AUX ETABLISSEMENT</a:t>
              </a:r>
              <a:r>
                <a:rPr lang="fr-FR" sz="14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752475</xdr:colOff>
          <xdr:row>53</xdr:row>
          <xdr:rowOff>38100</xdr:rowOff>
        </xdr:from>
        <xdr:to>
          <xdr:col>4</xdr:col>
          <xdr:colOff>466725</xdr:colOff>
          <xdr:row>57</xdr:row>
          <xdr:rowOff>123825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B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IMPRESSION RAPPORT PREMIER TRIMESTRE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</xdr:colOff>
          <xdr:row>53</xdr:row>
          <xdr:rowOff>47625</xdr:rowOff>
        </xdr:from>
        <xdr:to>
          <xdr:col>10</xdr:col>
          <xdr:colOff>438150</xdr:colOff>
          <xdr:row>57</xdr:row>
          <xdr:rowOff>85725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B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IMPRIMER RAPPORT</a:t>
              </a:r>
            </a:p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DEUXIEME TRIMESTRE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323850</xdr:colOff>
          <xdr:row>53</xdr:row>
          <xdr:rowOff>47625</xdr:rowOff>
        </xdr:from>
        <xdr:to>
          <xdr:col>14</xdr:col>
          <xdr:colOff>561975</xdr:colOff>
          <xdr:row>57</xdr:row>
          <xdr:rowOff>133350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B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IMPRESSION RAPPORT </a:t>
              </a:r>
            </a:p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TROISIEME TRIMESTRE</a:t>
              </a:r>
            </a:p>
          </xdr:txBody>
        </xdr:sp>
        <xdr:clientData fPrintsWithSheet="0"/>
      </xdr:twoCellAnchor>
    </mc:Choice>
    <mc:Fallback/>
  </mc:AlternateContent>
</xdr:wsDr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00000000-0001-0000-0000-000000000000}">
  <sheetPr>
    <tabColor rgb="FFFF0000"/>
  </sheetPr>
  <dimension ref="A1:AS1023"/>
  <sheetViews>
    <sheetView showFormulas="1" topLeftCell="I1" zoomScale="96" zoomScaleNormal="96" workbookViewId="0">
      <selection activeCell="J1" sqref="J1:J31"/>
    </sheetView>
  </sheetViews>
  <sheetFormatPr baseColWidth="10" defaultColWidth="24.28515625" defaultRowHeight="12.75" x14ac:dyDescent="0.2"/>
  <cols>
    <col min="1" max="1" width="24.28515625" style="3"/>
    <col min="2" max="2" width="37.85546875" style="3" customWidth="1"/>
    <col min="3" max="3" width="34.28515625" style="3" bestFit="1" customWidth="1"/>
    <col min="4" max="4" width="29.7109375" style="3" bestFit="1" customWidth="1"/>
    <col min="5" max="5" width="24.5703125" style="3" bestFit="1" customWidth="1"/>
    <col min="6" max="6" width="26.7109375" style="3" bestFit="1" customWidth="1"/>
    <col min="7" max="7" width="36.42578125" style="3" customWidth="1"/>
    <col min="8" max="8" width="35.42578125" style="3" customWidth="1"/>
    <col min="9" max="9" width="41.140625" style="3" customWidth="1"/>
    <col min="10" max="10" width="29.7109375" style="3" customWidth="1"/>
    <col min="11" max="16384" width="24.28515625" style="3"/>
  </cols>
  <sheetData>
    <row r="1" spans="1:40" x14ac:dyDescent="0.2">
      <c r="A1" s="3" t="s">
        <v>452</v>
      </c>
      <c r="B1" s="3" t="s">
        <v>809</v>
      </c>
      <c r="C1" s="3" t="s">
        <v>810</v>
      </c>
      <c r="D1" s="3" t="s">
        <v>811</v>
      </c>
      <c r="E1" s="3" t="s">
        <v>812</v>
      </c>
      <c r="F1" s="3" t="s">
        <v>808</v>
      </c>
      <c r="G1" s="1642" t="s">
        <v>1100</v>
      </c>
      <c r="H1" s="1642" t="s">
        <v>1101</v>
      </c>
      <c r="I1" s="1642" t="s">
        <v>1104</v>
      </c>
      <c r="J1" s="3" t="s">
        <v>1220</v>
      </c>
    </row>
    <row r="2" spans="1:40" x14ac:dyDescent="0.2">
      <c r="A2" s="4" t="b">
        <f>ECHO()</f>
        <v>1</v>
      </c>
      <c r="B2" s="4" t="b">
        <f>ECHO()</f>
        <v>1</v>
      </c>
      <c r="C2" s="4" t="b">
        <f>ECHO()</f>
        <v>1</v>
      </c>
      <c r="D2" s="4" t="b">
        <f>ECHO()</f>
        <v>1</v>
      </c>
      <c r="E2" s="4" t="b">
        <f>ECHO()</f>
        <v>1</v>
      </c>
      <c r="F2" s="4" t="b">
        <f>ECHO()</f>
        <v>1</v>
      </c>
      <c r="G2" s="4" t="b">
        <f>ECHO()</f>
        <v>1</v>
      </c>
      <c r="H2" s="4" t="b">
        <f>ECHO()</f>
        <v>1</v>
      </c>
      <c r="I2" s="4" t="b">
        <f>ECHO()</f>
        <v>1</v>
      </c>
      <c r="J2" s="4" t="b">
        <f>ECHO()</f>
        <v>1</v>
      </c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E2" s="4"/>
      <c r="AF2" s="4"/>
      <c r="AI2" s="4"/>
      <c r="AJ2" s="4"/>
      <c r="AK2" s="4"/>
      <c r="AM2" s="4"/>
      <c r="AN2" s="4"/>
    </row>
    <row r="3" spans="1:40" x14ac:dyDescent="0.2">
      <c r="A3" s="3" t="b">
        <f>SAVE()</f>
        <v>1</v>
      </c>
      <c r="B3" s="3" t="b">
        <f>SAVE()</f>
        <v>1</v>
      </c>
      <c r="C3" s="3" t="b">
        <f>SAVE()</f>
        <v>1</v>
      </c>
      <c r="D3" s="3" t="b">
        <f>SAVE()</f>
        <v>1</v>
      </c>
      <c r="E3" s="3" t="b">
        <f>SAVE()</f>
        <v>1</v>
      </c>
      <c r="F3" s="3" t="b">
        <f>SAVE()</f>
        <v>1</v>
      </c>
      <c r="G3" s="3" t="b">
        <f>SAVE()</f>
        <v>1</v>
      </c>
      <c r="H3" s="3" t="b">
        <f>SAVE()</f>
        <v>1</v>
      </c>
      <c r="I3" s="3" t="b">
        <f>SAVE()</f>
        <v>1</v>
      </c>
      <c r="J3" s="3" t="b">
        <f>SAVE()</f>
        <v>1</v>
      </c>
      <c r="AA3" s="5"/>
      <c r="AB3" s="5"/>
      <c r="AC3" s="5"/>
    </row>
    <row r="4" spans="1:40" x14ac:dyDescent="0.2">
      <c r="A4" s="29" t="b">
        <f>WORKBOOK.UNHIDE("MACRO")</f>
        <v>1</v>
      </c>
      <c r="B4" s="29" t="b">
        <f>WORKBOOK.UNHIDE("MACRO")</f>
        <v>1</v>
      </c>
      <c r="C4" s="29" t="b">
        <f>WORKBOOK.UNHIDE("MACRO")</f>
        <v>1</v>
      </c>
      <c r="D4" s="29" t="b">
        <f>WORKBOOK.UNHIDE("MACRO")</f>
        <v>1</v>
      </c>
      <c r="E4" s="29" t="b">
        <f>WORKBOOK.UNHIDE("MACRO")</f>
        <v>1</v>
      </c>
      <c r="F4" s="29" t="b">
        <f>WORKBOOK.UNHIDE("MACRO")</f>
        <v>1</v>
      </c>
      <c r="G4" s="29" t="b">
        <f>WORKBOOK.UNHIDE("MACRO")</f>
        <v>1</v>
      </c>
      <c r="H4" s="29" t="b">
        <f>WORKBOOK.UNHIDE("MACRO")</f>
        <v>1</v>
      </c>
      <c r="I4" s="29" t="b">
        <f>WORKBOOK.UNHIDE("MACRO")</f>
        <v>1</v>
      </c>
      <c r="J4" s="29" t="b">
        <f>WORKBOOK.UNHIDE("MACRO")</f>
        <v>1</v>
      </c>
      <c r="K4" s="5"/>
      <c r="L4" s="5"/>
      <c r="M4" s="5"/>
      <c r="N4" s="29"/>
      <c r="O4" s="6"/>
      <c r="P4" s="5"/>
      <c r="Q4" s="5"/>
      <c r="R4" s="5"/>
      <c r="S4" s="29"/>
      <c r="T4" s="5"/>
      <c r="U4" s="5"/>
      <c r="V4" s="26"/>
      <c r="W4" s="6"/>
      <c r="X4" s="26"/>
      <c r="Z4" s="5"/>
      <c r="AA4" s="6"/>
      <c r="AB4" s="6"/>
      <c r="AE4" s="6"/>
      <c r="AF4" s="29"/>
      <c r="AI4" s="29"/>
      <c r="AJ4" s="29"/>
      <c r="AK4" s="29"/>
      <c r="AM4" s="29"/>
      <c r="AN4" s="29"/>
    </row>
    <row r="5" spans="1:40" x14ac:dyDescent="0.2">
      <c r="A5" s="35" t="b">
        <f>WORKBOOK.UNHIDE("PAGE DE GARDE")</f>
        <v>1</v>
      </c>
      <c r="B5" s="990" t="b">
        <f>WORKBOOK.UNHIDE("IMPRES. ENQUETE RAPIDE")</f>
        <v>1</v>
      </c>
      <c r="C5" s="990" t="b">
        <f>WORKBOOK.UNHIDE("IMPRES. RAPPORT DE RENTREE")</f>
        <v>1</v>
      </c>
      <c r="D5" s="989" t="b">
        <f>WORKBOOK.UNHIDE("IMPRES. 1er TRIM.")</f>
        <v>1</v>
      </c>
      <c r="E5" s="989" t="b">
        <f>WORKBOOK.UNHIDE("IMPRES. 2ème TRIMES.")</f>
        <v>1</v>
      </c>
      <c r="F5" s="879" t="b">
        <f>WORKBOOK.UNHIDE("IMPRES. 3è TRIMES. BILAN")</f>
        <v>1</v>
      </c>
      <c r="G5" s="989" t="b">
        <f>WORKBOOK.UNHIDE("IMPRES. 1er TRIM.")</f>
        <v>1</v>
      </c>
      <c r="H5" s="989" t="b">
        <f>WORKBOOK.UNHIDE("IMPRES. 2ème TRIMES.")</f>
        <v>1</v>
      </c>
      <c r="I5" s="879" t="b">
        <f>WORKBOOK.UNHIDE("IMPRES. 3è TRIMES. BILAN")</f>
        <v>1</v>
      </c>
      <c r="J5" s="1862" t="b">
        <f>WORKBOOK.SELECT("ETABLISSEMENTS")</f>
        <v>1</v>
      </c>
      <c r="K5" s="5"/>
      <c r="L5" s="5"/>
      <c r="M5" s="5"/>
      <c r="N5" s="29"/>
      <c r="O5" s="6"/>
      <c r="P5" s="5"/>
      <c r="Q5" s="5"/>
      <c r="R5" s="5"/>
      <c r="S5" s="29"/>
      <c r="T5" s="5"/>
      <c r="U5" s="5"/>
      <c r="V5" s="26"/>
      <c r="W5" s="29"/>
      <c r="X5" s="26"/>
      <c r="Y5" s="5"/>
      <c r="Z5" s="5"/>
      <c r="AB5" s="8"/>
      <c r="AC5" s="5"/>
      <c r="AE5" s="29"/>
      <c r="AF5" s="7"/>
      <c r="AI5" s="35"/>
      <c r="AJ5" s="35"/>
      <c r="AK5" s="35"/>
      <c r="AM5" s="35"/>
      <c r="AN5" s="35"/>
    </row>
    <row r="6" spans="1:40" x14ac:dyDescent="0.2">
      <c r="A6" s="3" t="b">
        <f>PROTECT.DOCUMENT(FALSE)</f>
        <v>1</v>
      </c>
      <c r="B6" s="3" t="b">
        <f>PROTECT.DOCUMENT(FALSE)</f>
        <v>1</v>
      </c>
      <c r="C6" s="3" t="b">
        <f>PROTECT.DOCUMENT(FALSE)</f>
        <v>1</v>
      </c>
      <c r="D6" s="3" t="b">
        <f>PROTECT.DOCUMENT(FALSE)</f>
        <v>1</v>
      </c>
      <c r="E6" s="3" t="b">
        <f>PROTECT.DOCUMENT(FALSE)</f>
        <v>1</v>
      </c>
      <c r="F6" s="3" t="b">
        <f>PROTECT.DOCUMENT(FALSE)</f>
        <v>1</v>
      </c>
      <c r="G6" s="3" t="b">
        <f>PROTECT.DOCUMENT(FALSE)</f>
        <v>1</v>
      </c>
      <c r="H6" s="3" t="b">
        <f>PROTECT.DOCUMENT(FALSE)</f>
        <v>1</v>
      </c>
      <c r="I6" s="3" t="b">
        <f>PROTECT.DOCUMENT(FALSE)</f>
        <v>1</v>
      </c>
      <c r="J6" s="3" t="b">
        <f>SELECT("L2C4:L3C4")</f>
        <v>1</v>
      </c>
      <c r="K6" s="5"/>
      <c r="L6" s="5"/>
      <c r="M6" s="7"/>
      <c r="N6" s="7"/>
      <c r="O6" s="6"/>
      <c r="P6" s="7"/>
      <c r="Q6" s="7"/>
      <c r="R6" s="7"/>
      <c r="S6" s="7"/>
      <c r="T6" s="5"/>
      <c r="U6" s="5"/>
      <c r="V6" s="7"/>
      <c r="W6" s="29"/>
      <c r="X6" s="7"/>
      <c r="Y6" s="5"/>
      <c r="Z6" s="7"/>
      <c r="AA6" s="5"/>
      <c r="AB6" s="6"/>
      <c r="AC6" s="9"/>
      <c r="AE6" s="29"/>
      <c r="AF6" s="7"/>
    </row>
    <row r="7" spans="1:40" x14ac:dyDescent="0.2">
      <c r="A7" s="406" t="b">
        <f>SELECT("L1C1:L15C13")</f>
        <v>1</v>
      </c>
      <c r="B7" s="12" t="b">
        <f>SELECT("L1C1:L15C13")</f>
        <v>1</v>
      </c>
      <c r="C7" s="12" t="b">
        <f>SELECT("L1C1:L15C13")</f>
        <v>1</v>
      </c>
      <c r="D7" s="12" t="b">
        <f>SELECT("L1C1:L15C13")</f>
        <v>1</v>
      </c>
      <c r="E7" s="12" t="b">
        <f>SELECT("L1C1:L15C13")</f>
        <v>1</v>
      </c>
      <c r="F7" s="12" t="b">
        <f>SELECT("L1C1:L15C13")</f>
        <v>1</v>
      </c>
      <c r="G7" s="12" t="b">
        <f>SELECT("L1C1:L15C13;L2089C381:L2096C392;L1C15:L3C15;L17C15:L85C20;L87C22:L140C26;L142C28:L195C32;L197C34:L250C38;L252C40:L272C45;L274C47:L328C53;L330C55:L383C61;L385C63:L438C69;L440C71:L493C75;L495C77:L516C78")</f>
        <v>1</v>
      </c>
      <c r="H7" s="12" t="b">
        <f>SELECT("L1C1:L15C13;L1433C237:L1480C250;L17C15:L101C16;L88C21:L162C25;L164C27:L185C32;L187C34:L265C40;L267C42:L320C48;L322C50:L375C56;L377C58:L430C62;L432C64:L453C65;L456C79:L470C89;L472C91:L496C106;L498C108:L522C110;L522C128:L540C131")</f>
        <v>1</v>
      </c>
      <c r="I7" s="12" t="b">
        <f>SELECT("L1C1:L15C13;L1978C398:L2025C410;L17C15:L92C19;L94C21:L147C25;L148C27:L170C32;L172C34:L226C40;L228C42:L281C48;L283C50:L336C56;L338C58:L391C62;L393C64:L414C65;L417C79:L431C89;L433C91:L454C92;L457C106:L471C116")</f>
        <v>1</v>
      </c>
      <c r="J7" s="12" t="b">
        <f>COPY()</f>
        <v>1</v>
      </c>
      <c r="K7" s="7"/>
      <c r="L7" s="7"/>
      <c r="M7" s="7"/>
      <c r="N7" s="6"/>
      <c r="O7" s="6"/>
      <c r="P7" s="7"/>
      <c r="Q7" s="7"/>
      <c r="T7" s="7"/>
      <c r="U7" s="7"/>
      <c r="W7" s="7"/>
      <c r="X7" s="8"/>
      <c r="Y7" s="7"/>
      <c r="AA7" s="9"/>
      <c r="AB7" s="6"/>
      <c r="AE7" s="7"/>
      <c r="AF7" s="10"/>
      <c r="AI7" s="8"/>
      <c r="AJ7" s="40"/>
      <c r="AK7" s="40"/>
      <c r="AL7" s="465"/>
      <c r="AM7" s="8"/>
      <c r="AN7" s="8"/>
    </row>
    <row r="8" spans="1:40" x14ac:dyDescent="0.2">
      <c r="A8" s="3" t="b">
        <f>SET.PRINT.AREA()</f>
        <v>1</v>
      </c>
      <c r="B8" s="8" t="b">
        <f>SET.PRINT.AREA()</f>
        <v>1</v>
      </c>
      <c r="C8" s="8" t="b">
        <f>SET.PRINT.AREA()</f>
        <v>1</v>
      </c>
      <c r="D8" s="8" t="b">
        <f>SET.PRINT.AREA()</f>
        <v>1</v>
      </c>
      <c r="E8" s="8" t="b">
        <f>SET.PRINT.AREA()</f>
        <v>1</v>
      </c>
      <c r="F8" s="8" t="b">
        <f>SET.PRINT.AREA()</f>
        <v>1</v>
      </c>
      <c r="G8" s="8" t="b">
        <f>SET.PRINT.AREA()</f>
        <v>1</v>
      </c>
      <c r="H8" s="8" t="b">
        <f>SET.PRINT.AREA()</f>
        <v>1</v>
      </c>
      <c r="I8" s="8" t="b">
        <f>SET.PRINT.AREA()</f>
        <v>1</v>
      </c>
      <c r="J8" s="3" t="b">
        <f>SELECT("L368C2")</f>
        <v>1</v>
      </c>
      <c r="K8" s="7"/>
      <c r="L8" s="7"/>
      <c r="M8" s="7"/>
      <c r="N8" s="6"/>
      <c r="O8" s="6"/>
      <c r="R8" s="7"/>
      <c r="S8" s="7"/>
      <c r="T8" s="7"/>
      <c r="U8" s="7"/>
      <c r="V8" s="6"/>
      <c r="W8" s="7"/>
      <c r="X8" s="12"/>
      <c r="Z8" s="7"/>
      <c r="AB8" s="5"/>
      <c r="AF8" s="7"/>
      <c r="AI8" s="8"/>
      <c r="AL8" s="465"/>
      <c r="AM8" s="8"/>
      <c r="AN8" s="12"/>
    </row>
    <row r="9" spans="1:40" x14ac:dyDescent="0.2">
      <c r="A9" s="3" t="b">
        <f>PRINT(1,,,1,,FALSE,,,,,,2)</f>
        <v>1</v>
      </c>
      <c r="B9" s="29" t="b">
        <f>PRINT(1,,,1,,FALSE,,,,,,2)</f>
        <v>1</v>
      </c>
      <c r="C9" s="29" t="b">
        <f>PRINT(1,,,1,,FALSE,,,,,,2)</f>
        <v>1</v>
      </c>
      <c r="D9" s="29" t="b">
        <f>PRINT(1,,,1,,FALSE,,,,,,2)</f>
        <v>1</v>
      </c>
      <c r="E9" s="29" t="b">
        <f>PRINT(1,,,1,,FALSE,,,,,,2)</f>
        <v>1</v>
      </c>
      <c r="F9" s="29" t="b">
        <f>PRINT(1,,,1,,FALSE,,,,,,2)</f>
        <v>1</v>
      </c>
      <c r="G9" s="29" t="b">
        <f>PRINT(1,,,1,,FALSE,,,,,,2)</f>
        <v>1</v>
      </c>
      <c r="H9" s="29" t="b">
        <f>PRINT(1,,,1,,FALSE,,,,,,2)</f>
        <v>1</v>
      </c>
      <c r="I9" s="29" t="b">
        <f>PRINT(1,,,1,,FALSE,,,,,,2)</f>
        <v>1</v>
      </c>
      <c r="J9" s="6" t="b">
        <f>PASTE.SPECIAL(3,1,FALSE,FALSE)</f>
        <v>1</v>
      </c>
      <c r="K9" s="7"/>
      <c r="L9" s="7"/>
      <c r="M9" s="7"/>
      <c r="N9" s="6"/>
      <c r="O9" s="6"/>
      <c r="P9" s="6"/>
      <c r="Q9" s="6"/>
      <c r="R9" s="11"/>
      <c r="S9" s="30"/>
      <c r="T9" s="7"/>
      <c r="U9" s="7"/>
      <c r="V9" s="8"/>
      <c r="W9" s="7"/>
      <c r="X9" s="8"/>
      <c r="Y9" s="7"/>
      <c r="Z9" s="11"/>
      <c r="AB9" s="9"/>
      <c r="AE9" s="7"/>
      <c r="AF9" s="8"/>
      <c r="AI9" s="35"/>
      <c r="AJ9" s="35"/>
      <c r="AK9" s="35"/>
      <c r="AL9" s="465"/>
      <c r="AM9" s="35"/>
    </row>
    <row r="10" spans="1:40" ht="15" x14ac:dyDescent="0.25">
      <c r="A10" s="3" t="b">
        <f>PROTECT.DOCUMENT(FALSE)</f>
        <v>1</v>
      </c>
      <c r="B10" s="35" t="b">
        <f>WORKBOOK.UNHIDE("SOMMAIRE")</f>
        <v>1</v>
      </c>
      <c r="C10" s="35" t="b">
        <f>WORKBOOK.UNHIDE("SOMMAIRE")</f>
        <v>1</v>
      </c>
      <c r="D10" s="35" t="b">
        <f>WORKBOOK.UNHIDE("SOMMAIRE")</f>
        <v>1</v>
      </c>
      <c r="E10" s="35" t="b">
        <f>WORKBOOK.UNHIDE("SOMMAIRE")</f>
        <v>1</v>
      </c>
      <c r="F10" s="35" t="b">
        <f>WORKBOOK.UNHIDE("SOMMAIRE")</f>
        <v>1</v>
      </c>
      <c r="G10" s="1643" t="b">
        <f>WORKBOOK.SELECT("IMPRES. 1er TRIM.")</f>
        <v>1</v>
      </c>
      <c r="H10" s="1643" t="b">
        <f>WORKBOOK.SELECT("IMPRES. 2ème TRIMES.")</f>
        <v>1</v>
      </c>
      <c r="I10" s="1643" t="b">
        <f>WORKBOOK.SELECT("IMPRES. 3è TRIMES. BILAN")</f>
        <v>1</v>
      </c>
      <c r="J10" s="1862" t="b">
        <f>WORKBOOK.SELECT("PREMIER TRIMES.")</f>
        <v>1</v>
      </c>
      <c r="K10" s="7"/>
      <c r="L10" s="7"/>
      <c r="M10" s="6"/>
      <c r="O10" s="6"/>
      <c r="P10" s="10"/>
      <c r="Q10" s="7"/>
      <c r="R10" s="6"/>
      <c r="S10" s="6"/>
      <c r="V10" s="12"/>
      <c r="W10" s="7"/>
      <c r="Y10" s="11"/>
      <c r="Z10" s="6"/>
      <c r="AE10" s="10"/>
      <c r="AF10" s="8"/>
      <c r="AI10"/>
      <c r="AJ10" s="40"/>
      <c r="AL10" s="465"/>
      <c r="AM10"/>
    </row>
    <row r="11" spans="1:40" x14ac:dyDescent="0.2">
      <c r="A11" s="7" t="b">
        <f>WORKBOOK.HIDE("PAGE DE GARDE")</f>
        <v>1</v>
      </c>
      <c r="B11" s="3" t="b">
        <f>PROTECT.DOCUMENT(FALSE)</f>
        <v>1</v>
      </c>
      <c r="C11" s="3" t="b">
        <f>PROTECT.DOCUMENT(FALSE)</f>
        <v>1</v>
      </c>
      <c r="D11" s="3" t="b">
        <f>PROTECT.DOCUMENT(FALSE)</f>
        <v>1</v>
      </c>
      <c r="E11" s="3" t="b">
        <f>PROTECT.DOCUMENT(FALSE)</f>
        <v>1</v>
      </c>
      <c r="F11" s="3" t="b">
        <f>PROTECT.DOCUMENT(FALSE)</f>
        <v>1</v>
      </c>
      <c r="G11" s="12" t="b">
        <f>SELECT("L519C92:L533C102;L535C104:L559C119;L561C121:L585C123;L585C141:L601C161;L603C163:L675C177;L677C179:L695C192;L697C194:L731C199;L733C201:L800C204;L802C206:L835C211;L837C213:L913C220;L915C222:L927C227;L929C229:L1035C232;L1037C234:L1138C239;L1140C241:L1246C247")</f>
        <v>1</v>
      </c>
      <c r="H11" s="12" t="b">
        <f>SELECT("L540C150:L630C153;L632C155:L735C162;L737C164:L749C169;L751C171:L857C174;L859C176:L874C179;L875C181:L977C186;L979C188:L1085C194;L1087C196:L1196C205;L1198C207:L1304C214;L1306C216:L1411C222;L1413C224:L1414C224")</f>
        <v>1</v>
      </c>
      <c r="I11" s="12" t="b">
        <f>SELECT("L473C118:L497C133;L499C135:L521C153;L523C155:L541C175;L543C177:L572C192;L574C194:L603C197;L606C220:L696C223;L698C225:L801C232;L803C234:L815C239;L817C241:L919C244;L921C246:L936C249;L938C251:L1039C256;L1041C258:L1143C264;L1145C266:L1248C275")</f>
        <v>1</v>
      </c>
      <c r="J11" s="3" t="b">
        <f>SELECT("L2669C32:L2670C32")</f>
        <v>1</v>
      </c>
      <c r="K11" s="7"/>
      <c r="N11" s="6"/>
      <c r="O11" s="7"/>
      <c r="P11" s="6"/>
      <c r="Q11" s="6"/>
      <c r="R11" s="8"/>
      <c r="S11" s="8"/>
      <c r="T11" s="7"/>
      <c r="U11" s="7"/>
      <c r="V11" s="8"/>
      <c r="W11" s="7"/>
      <c r="Y11" s="6"/>
      <c r="Z11" s="8"/>
      <c r="AE11" s="7"/>
      <c r="AF11" s="8"/>
    </row>
    <row r="12" spans="1:40" x14ac:dyDescent="0.2">
      <c r="A12" s="35" t="b">
        <f>WORKBOOK.UNHIDE("SOMMAIRE")</f>
        <v>1</v>
      </c>
      <c r="B12" s="12" t="b">
        <f>SELECT("L1C1:L45C14")</f>
        <v>1</v>
      </c>
      <c r="C12" s="12" t="b">
        <f>SELECT("L46C16:L86C29")</f>
        <v>1</v>
      </c>
      <c r="D12" s="12" t="b">
        <f>SELECT("L88C31:L134C44")</f>
        <v>1</v>
      </c>
      <c r="E12" s="12" t="b">
        <f>SELECT("L137C46:L182C59")</f>
        <v>1</v>
      </c>
      <c r="F12" s="12" t="b">
        <f>SELECT("L184C61:L231C73")</f>
        <v>1</v>
      </c>
      <c r="G12" s="8" t="b">
        <f>SET.PRINT.AREA()</f>
        <v>1</v>
      </c>
      <c r="H12" s="8" t="b">
        <f>SET.PRINT.AREA()</f>
        <v>1</v>
      </c>
      <c r="I12" s="8" t="b">
        <f>SET.PRINT.AREA()</f>
        <v>1</v>
      </c>
      <c r="J12" s="6" t="b">
        <f>PASTE.SPECIAL(3,1,FALSE,FALSE)</f>
        <v>1</v>
      </c>
      <c r="K12" s="6"/>
      <c r="L12" s="6"/>
      <c r="O12" s="6"/>
      <c r="R12" s="5"/>
      <c r="S12" s="29"/>
      <c r="V12" s="12"/>
      <c r="X12" s="6"/>
      <c r="Y12" s="8"/>
      <c r="Z12" s="5"/>
      <c r="AE12" s="8"/>
      <c r="AI12" s="8"/>
      <c r="AJ12" s="35"/>
      <c r="AK12" s="35"/>
      <c r="AM12" s="8"/>
    </row>
    <row r="13" spans="1:40" ht="15" customHeight="1" x14ac:dyDescent="0.2">
      <c r="A13" s="3" t="b">
        <f>PROTECT.DOCUMENT(FALSE)</f>
        <v>1</v>
      </c>
      <c r="B13" s="8" t="b">
        <f>SET.PRINT.AREA()</f>
        <v>1</v>
      </c>
      <c r="C13" s="8" t="b">
        <f>SET.PRINT.AREA()</f>
        <v>1</v>
      </c>
      <c r="D13" s="8" t="b">
        <f>SET.PRINT.AREA()</f>
        <v>1</v>
      </c>
      <c r="E13" s="8" t="b">
        <f>SET.PRINT.AREA()</f>
        <v>1</v>
      </c>
      <c r="F13" s="8" t="b">
        <f>SET.PRINT.AREA()</f>
        <v>1</v>
      </c>
      <c r="G13" s="29" t="b">
        <f>PRINT(1,,,1,,FALSE,,,,,,2)</f>
        <v>1</v>
      </c>
      <c r="H13" s="29" t="b">
        <f>PRINT(1,,,1,,FALSE,,,,,,2)</f>
        <v>1</v>
      </c>
      <c r="I13" s="29" t="b">
        <f>PRINT(1,,,1,,FALSE,,,,,,2)</f>
        <v>1</v>
      </c>
      <c r="J13" s="1862" t="b">
        <f>WORKBOOK.SELECT("DEUXIEME TRIMES.")</f>
        <v>1</v>
      </c>
      <c r="O13" s="7"/>
      <c r="P13" s="7"/>
      <c r="Q13" s="7"/>
      <c r="R13" s="5"/>
      <c r="S13" s="29"/>
      <c r="T13" s="7"/>
      <c r="U13" s="7"/>
      <c r="V13" s="8"/>
      <c r="W13" s="7"/>
      <c r="X13" s="8"/>
      <c r="Y13" s="5"/>
      <c r="Z13" s="5"/>
      <c r="AE13" s="8"/>
      <c r="AF13" s="8"/>
    </row>
    <row r="14" spans="1:40" x14ac:dyDescent="0.2">
      <c r="A14" s="406" t="b">
        <f>SELECT("L1C1:L45C14")</f>
        <v>1</v>
      </c>
      <c r="B14" s="29" t="b">
        <f>PRINT(1,,,1,,FALSE,,,,,,2)</f>
        <v>1</v>
      </c>
      <c r="C14" s="29" t="b">
        <f>PRINT(1,,,1,,FALSE,,,,,,2)</f>
        <v>1</v>
      </c>
      <c r="D14" s="29" t="e">
        <f>PRINT(1,,,1,,FALSE,,,,,,2)</f>
        <v>#VALUE!</v>
      </c>
      <c r="E14" s="29" t="b">
        <f>PRINT(1,,,1,,FALSE,,,,,,2)</f>
        <v>1</v>
      </c>
      <c r="F14" s="29" t="b">
        <f>PRINT(1,,,1,,FALSE,,,,,,2)</f>
        <v>1</v>
      </c>
      <c r="G14" s="1643" t="b">
        <f>WORKBOOK.SELECT("IMPRES. 1er TRIM.")</f>
        <v>1</v>
      </c>
      <c r="H14" s="3" t="b">
        <f>PROTECT.DOCUMENT(TRUE)</f>
        <v>1</v>
      </c>
      <c r="I14" s="1643" t="b">
        <f>WORKBOOK.SELECT("IMPRES. 3è TRIMES. BILAN")</f>
        <v>1</v>
      </c>
      <c r="J14" s="3" t="b">
        <f>SELECT("L1998C31:L1999C31")</f>
        <v>1</v>
      </c>
      <c r="N14" s="6"/>
      <c r="O14" s="6"/>
      <c r="R14" s="7"/>
      <c r="S14" s="7"/>
      <c r="T14" s="6"/>
      <c r="U14" s="6"/>
      <c r="V14" s="12"/>
      <c r="W14" s="10"/>
      <c r="X14" s="6"/>
      <c r="Y14" s="5"/>
      <c r="Z14" s="7"/>
      <c r="AE14" s="8"/>
      <c r="AF14" s="8"/>
      <c r="AI14" s="35"/>
      <c r="AM14" s="35"/>
    </row>
    <row r="15" spans="1:40" x14ac:dyDescent="0.2">
      <c r="A15" s="3" t="b">
        <f>SET.PRINT.AREA()</f>
        <v>1</v>
      </c>
      <c r="B15" s="3" t="b">
        <f>PROTECT.DOCUMENT(TRUE)</f>
        <v>1</v>
      </c>
      <c r="C15" s="3" t="b">
        <f>PROTECT.DOCUMENT(TRUE)</f>
        <v>1</v>
      </c>
      <c r="D15" s="3" t="b">
        <f>PROTECT.DOCUMENT(TRUE)</f>
        <v>1</v>
      </c>
      <c r="E15" s="3" t="b">
        <f>PROTECT.DOCUMENT(TRUE)</f>
        <v>1</v>
      </c>
      <c r="F15" s="3" t="b">
        <f>PROTECT.DOCUMENT(TRUE)</f>
        <v>1</v>
      </c>
      <c r="G15" s="12" t="b">
        <f>SELECT("L1248C249:L1357C258;L1359C260:L1465C267;L1467C269:L1572C275;L1574C277:L1675C284;L1677C286:L1702C291;L1707C293:L1732C294;L1735C307:L1789C313;L1791C315:L1820C321;L1822C323:L1854C324;L1857C333:L1889C336;L1891C338:L1929C344;L1931C346:L1974C352")</f>
        <v>1</v>
      </c>
      <c r="H15" s="3" t="b">
        <f>WORKBOOK.HIDE("IMPRES. 2ème TRIMES.")</f>
        <v>1</v>
      </c>
      <c r="I15" s="12" t="b">
        <f>SELECT("L1250C277:L1353C284;L1355C286:L1460C292;L1462C294:L1563C301;L1565C303:L1592C304;L1595C310:L1620C311;L1623C324:L1677C330;L1679C332:L1708C338;L1710C340:L1742C341;L1745C350:L1777C353;L1779C355:L1817C361;L1819C363:L1862C369")</f>
        <v>1</v>
      </c>
      <c r="J15" s="6" t="b">
        <f>PASTE.SPECIAL(3,1,FALSE,FALSE)</f>
        <v>1</v>
      </c>
      <c r="K15" s="6"/>
      <c r="L15" s="6"/>
      <c r="N15" s="6"/>
      <c r="O15" s="7"/>
      <c r="P15" s="6"/>
      <c r="Q15" s="6"/>
      <c r="T15" s="7"/>
      <c r="U15" s="16"/>
      <c r="V15" s="8"/>
      <c r="W15" s="7"/>
      <c r="X15" s="7"/>
      <c r="Y15" s="7"/>
      <c r="AF15" s="8"/>
      <c r="AI15" s="8"/>
      <c r="AJ15" s="12"/>
      <c r="AK15" s="35"/>
      <c r="AM15" s="8"/>
    </row>
    <row r="16" spans="1:40" ht="15.75" customHeight="1" x14ac:dyDescent="0.2">
      <c r="A16" s="3" t="b">
        <f>PRINT(1,,,1,,FALSE,,,,,,2)</f>
        <v>1</v>
      </c>
      <c r="B16" s="3" t="b">
        <f>WORKBOOK.HIDE("SOMMAIRE")</f>
        <v>1</v>
      </c>
      <c r="C16" s="3" t="b">
        <f>WORKBOOK.HIDE("SOMMAIRE")</f>
        <v>1</v>
      </c>
      <c r="D16" s="3" t="b">
        <f>WORKBOOK.HIDE("SOMMAIRE")</f>
        <v>1</v>
      </c>
      <c r="E16" s="3" t="b">
        <f>WORKBOOK.HIDE("SOMMAIRE")</f>
        <v>1</v>
      </c>
      <c r="F16" s="3" t="b">
        <f>WORKBOOK.HIDE("SOMMAIRE")</f>
        <v>1</v>
      </c>
      <c r="G16" s="8" t="b">
        <f>SET.PRINT.AREA()</f>
        <v>1</v>
      </c>
      <c r="H16" s="880" t="b">
        <f>WORKBOOK.SELECT("DEUXIEME TRIMES.")</f>
        <v>1</v>
      </c>
      <c r="I16" s="8" t="b">
        <f>SET.PRINT.AREA()</f>
        <v>1</v>
      </c>
      <c r="J16" s="1862" t="b">
        <f>WORKBOOK.SELECT("TROISIEME TRI et BILAN")</f>
        <v>1</v>
      </c>
      <c r="K16" s="6"/>
      <c r="L16" s="6"/>
      <c r="O16" s="6"/>
      <c r="T16" s="7"/>
      <c r="W16" s="8"/>
      <c r="X16" s="8"/>
      <c r="AE16" s="8"/>
      <c r="AI16" s="8"/>
      <c r="AJ16" s="35"/>
      <c r="AM16" s="8"/>
    </row>
    <row r="17" spans="1:45" ht="17.45" customHeight="1" x14ac:dyDescent="0.2">
      <c r="A17" s="3" t="b">
        <f>PROTECT.DOCUMENT(FALSE)</f>
        <v>1</v>
      </c>
      <c r="B17" s="990" t="b">
        <f>WORKBOOK.SELECT("IMPRES. ENQUETE RAPIDE")</f>
        <v>1</v>
      </c>
      <c r="C17" s="990" t="b">
        <f>WORKBOOK.SELECT("IMPRES. RAPPORT DE RENTREE")</f>
        <v>1</v>
      </c>
      <c r="D17" s="990" t="b">
        <f>WORKBOOK.SELECT("IMPRES. 1er TRIM.")</f>
        <v>1</v>
      </c>
      <c r="E17" s="880" t="b">
        <f>WORKBOOK.SELECT("DEUXIEME TRIMES.")</f>
        <v>1</v>
      </c>
      <c r="F17" s="880" t="b">
        <f>WORKBOOK.SELECT("TROISIEME TRI et BILAN")</f>
        <v>1</v>
      </c>
      <c r="G17" s="29" t="b">
        <f>PRINT(1,,,1,,FALSE,,,,,,2)</f>
        <v>1</v>
      </c>
      <c r="H17" s="3" t="b">
        <f>SELECT("L1C1")</f>
        <v>1</v>
      </c>
      <c r="I17" s="29" t="b">
        <f>PRINT(1,,,1,,FALSE,,,,,,2)</f>
        <v>1</v>
      </c>
      <c r="J17" s="3" t="b">
        <f>SELECT("L2091C32:L2092C32")</f>
        <v>1</v>
      </c>
      <c r="K17" s="12"/>
      <c r="L17" s="12"/>
      <c r="N17" s="12"/>
      <c r="O17" s="7"/>
      <c r="P17" s="6"/>
      <c r="Q17" s="6"/>
      <c r="U17" s="12"/>
      <c r="V17" s="7"/>
      <c r="W17" s="8"/>
      <c r="X17" s="6"/>
      <c r="AE17" s="8"/>
      <c r="AF17" s="33"/>
      <c r="AI17" s="35"/>
      <c r="AK17" s="12"/>
      <c r="AM17" s="35"/>
      <c r="AS17" s="17"/>
    </row>
    <row r="18" spans="1:45" ht="21" customHeight="1" x14ac:dyDescent="0.2">
      <c r="A18" s="7" t="b">
        <f>WORKBOOK.HIDE("SOMMAIRE")</f>
        <v>1</v>
      </c>
      <c r="B18" s="12" t="b">
        <f>SELECT("L17C15:L42C30")</f>
        <v>1</v>
      </c>
      <c r="C18" s="12" t="b">
        <f>SELECT("L17C15:L150C23")</f>
        <v>1</v>
      </c>
      <c r="D18" s="12" t="b">
        <f>SELECT("L2089C381:L2090C381")</f>
        <v>1</v>
      </c>
      <c r="E18" s="1066" t="b">
        <f>SELECT("L22C2:L31C6")</f>
        <v>1</v>
      </c>
      <c r="F18" s="1066" t="b">
        <f>SELECT("L23C2:L48C6")</f>
        <v>1</v>
      </c>
      <c r="G18" s="1643" t="b">
        <f>WORKBOOK.SELECT("IMPRES. 1er TRIM.")</f>
        <v>1</v>
      </c>
      <c r="H18" s="3" t="b">
        <f>WORKBOOK.HIDE("MACRO")</f>
        <v>1</v>
      </c>
      <c r="I18" s="1643" t="b">
        <f>WORKBOOK.SELECT("IMPRES. 3è TRIMES. BILAN")</f>
        <v>1</v>
      </c>
      <c r="J18" s="6" t="b">
        <f>PASTE.SPECIAL(3,1,FALSE,FALSE)</f>
        <v>1</v>
      </c>
      <c r="K18" s="6"/>
      <c r="L18" s="6"/>
      <c r="N18" s="6"/>
      <c r="O18" s="6"/>
      <c r="U18" s="8"/>
      <c r="V18" s="8"/>
      <c r="W18" s="8"/>
      <c r="X18" s="7"/>
      <c r="Y18" s="7"/>
      <c r="AE18" s="8"/>
      <c r="AF18" s="6"/>
      <c r="AJ18" s="6"/>
    </row>
    <row r="19" spans="1:45" ht="16.5" customHeight="1" x14ac:dyDescent="0.2">
      <c r="A19" s="397" t="b">
        <f>WORKBOOK.UNHIDE("P1")</f>
        <v>1</v>
      </c>
      <c r="B19" s="8" t="b">
        <f>SET.PRINT.AREA()</f>
        <v>1</v>
      </c>
      <c r="C19" s="8" t="b">
        <f>SET.PRINT.AREA()</f>
        <v>1</v>
      </c>
      <c r="D19" s="8" t="b">
        <f>SET.PRINT.AREA()</f>
        <v>1</v>
      </c>
      <c r="E19" s="401" t="b">
        <f>COPY()</f>
        <v>1</v>
      </c>
      <c r="F19" s="401" t="b">
        <f>COPY()</f>
        <v>1</v>
      </c>
      <c r="G19" s="27" t="b">
        <f>SELECT("L1976C354:L2004C360;L2006C362:L2062C363;L2065C367:L2081C368")</f>
        <v>1</v>
      </c>
      <c r="H19" s="1645" t="b">
        <f>RETURN()</f>
        <v>1</v>
      </c>
      <c r="I19" s="27" t="b">
        <f>SELECT("L1864C371:L1892C377;L1894C379:L1951C380;L1954C384:L1970C385")</f>
        <v>1</v>
      </c>
      <c r="J19" s="1862" t="b">
        <f>WORKBOOK.SELECT("PREMIER TRIMES.")</f>
        <v>1</v>
      </c>
      <c r="K19" s="12"/>
      <c r="L19" s="12"/>
      <c r="N19" s="12"/>
      <c r="O19" s="7"/>
      <c r="P19" s="6"/>
      <c r="Q19" s="6"/>
      <c r="U19" s="6"/>
      <c r="V19" s="6"/>
      <c r="AJ19" s="35"/>
      <c r="AK19" s="6"/>
    </row>
    <row r="20" spans="1:45" ht="18" customHeight="1" x14ac:dyDescent="0.2">
      <c r="A20" s="398" t="b">
        <f>WORKBOOK.SELECT("P1","P1")</f>
        <v>1</v>
      </c>
      <c r="B20" s="29" t="b">
        <f>PRINT(1,,,1,,FALSE,,,,,,2)</f>
        <v>1</v>
      </c>
      <c r="C20" s="29" t="b">
        <f>PRINT(1,,,1,,FALSE,,,,,,2)</f>
        <v>1</v>
      </c>
      <c r="D20" s="29" t="b">
        <f>PRINT(1,,,1,,FALSE,,,,,,2)</f>
        <v>1</v>
      </c>
      <c r="E20" s="1065" t="b">
        <f>WORKBOOK.SELECT("IMPRES. 2ème TRIMES.")</f>
        <v>1</v>
      </c>
      <c r="F20" s="1065" t="b">
        <f>WORKBOOK.SELECT("IMPRES. 3è TRIMES. BILAN")</f>
        <v>1</v>
      </c>
      <c r="G20" s="8" t="b">
        <f>SET.PRINT.AREA()</f>
        <v>1</v>
      </c>
      <c r="I20" s="8" t="b">
        <f>SET.PRINT.AREA()</f>
        <v>1</v>
      </c>
      <c r="J20" s="3" t="b">
        <f>SELECT("L5C3")</f>
        <v>1</v>
      </c>
      <c r="K20" s="6"/>
      <c r="L20" s="6"/>
      <c r="M20" s="6"/>
      <c r="N20" s="6"/>
      <c r="O20" s="6"/>
      <c r="P20" s="6"/>
      <c r="Q20" s="6"/>
      <c r="T20" s="6"/>
      <c r="U20" s="7"/>
      <c r="V20" s="8"/>
      <c r="W20" s="8"/>
      <c r="X20" s="6"/>
      <c r="AE20" s="33"/>
      <c r="AF20" s="6"/>
      <c r="AI20" s="465"/>
      <c r="AK20" s="41"/>
      <c r="AM20" s="465"/>
    </row>
    <row r="21" spans="1:45" ht="18" customHeight="1" x14ac:dyDescent="0.2">
      <c r="A21" s="399" t="b">
        <f>PROTECT.DOCUMENT(FALSE)</f>
        <v>1</v>
      </c>
      <c r="B21" s="990" t="b">
        <f>WORKBOOK.SELECT("IMPRES. ENQUETE RAPIDE")</f>
        <v>1</v>
      </c>
      <c r="C21" s="990" t="b">
        <f>WORKBOOK.SELECT("IMPRES. RAPPORT DE RENTREE")</f>
        <v>1</v>
      </c>
      <c r="D21" s="1064" t="b">
        <f>WORKBOOK.SELECT("PREMIER TRIMES.")</f>
        <v>1</v>
      </c>
      <c r="E21" s="12" t="b">
        <f>SELECT("L35C15:L44C19")</f>
        <v>1</v>
      </c>
      <c r="F21" s="1066" t="b">
        <f>SELECT("L41C15:L66C19")</f>
        <v>1</v>
      </c>
      <c r="G21" s="29" t="b">
        <f>PRINT(1,,,1,,FALSE,,,,,,2)</f>
        <v>1</v>
      </c>
      <c r="I21" s="29" t="b">
        <f>PRINT(1,,,1,,FALSE,,,,,,2)</f>
        <v>1</v>
      </c>
      <c r="J21" s="1862" t="b">
        <f>WORKBOOK.SELECT("DEUXIEME TRIMES.")</f>
        <v>1</v>
      </c>
      <c r="K21" s="12"/>
      <c r="L21" s="12"/>
      <c r="M21" s="6"/>
      <c r="N21" s="12"/>
      <c r="O21" s="7"/>
      <c r="T21" s="7"/>
      <c r="U21" s="13"/>
      <c r="V21" s="29"/>
      <c r="W21" s="8"/>
      <c r="X21" s="8"/>
      <c r="AE21" s="6"/>
      <c r="AF21" s="8"/>
      <c r="AI21" s="35"/>
      <c r="AK21" s="35"/>
      <c r="AM21" s="35"/>
    </row>
    <row r="22" spans="1:45" ht="21" customHeight="1" x14ac:dyDescent="0.2">
      <c r="A22" s="400" t="b">
        <f>SELECT("L5C2")</f>
        <v>1</v>
      </c>
      <c r="B22" s="12" t="b">
        <f>SELECT("L44C32:L61C34")</f>
        <v>1</v>
      </c>
      <c r="C22" s="12" t="b">
        <f>SELECT("L152C25:L173C34")</f>
        <v>1</v>
      </c>
      <c r="D22" s="12" t="b">
        <f>SELECT("L24C2:L73C7")</f>
        <v>1</v>
      </c>
      <c r="E22" s="402" t="b">
        <f>PASTE.SPECIAL(3,1,FALSE,FALSE)</f>
        <v>1</v>
      </c>
      <c r="F22" s="402" t="b">
        <f>PASTE.SPECIAL(3,1,FALSE,FALSE)</f>
        <v>1</v>
      </c>
      <c r="G22" s="1643" t="b">
        <f>WORKBOOK.SELECT("IMPRES. 1er TRIM.")</f>
        <v>1</v>
      </c>
      <c r="I22" s="1643" t="b">
        <f>WORKBOOK.SELECT("IMPRES. 3è TRIMES. BILAN")</f>
        <v>1</v>
      </c>
      <c r="J22" s="3" t="b">
        <f>SELECT("L4C3")</f>
        <v>1</v>
      </c>
      <c r="K22" s="6"/>
      <c r="L22" s="6"/>
      <c r="M22" s="12"/>
      <c r="N22" s="6"/>
      <c r="O22" s="6"/>
      <c r="T22" s="16"/>
      <c r="U22" s="8"/>
      <c r="V22" s="29"/>
      <c r="W22" s="8"/>
      <c r="X22" s="6"/>
      <c r="AI22" s="6"/>
      <c r="AJ22" s="12"/>
      <c r="AM22" s="6"/>
    </row>
    <row r="23" spans="1:45" x14ac:dyDescent="0.2">
      <c r="A23" s="401" t="b">
        <f>COPY()</f>
        <v>1</v>
      </c>
      <c r="B23" s="8" t="b">
        <f>SET.PRINT.AREA()</f>
        <v>1</v>
      </c>
      <c r="C23" s="8" t="b">
        <f>SET.PRINT.AREA()</f>
        <v>1</v>
      </c>
      <c r="D23" s="401" t="b">
        <f>COPY()</f>
        <v>1</v>
      </c>
      <c r="E23" s="880" t="b">
        <f>WORKBOOK.SELECT("DEUXIEME TRIMES.")</f>
        <v>1</v>
      </c>
      <c r="F23" s="880" t="b">
        <f>WORKBOOK.SELECT("TROISIEME TRI et BILAN")</f>
        <v>1</v>
      </c>
      <c r="G23" s="3" t="b">
        <f>PROTECT.DOCUMENT(TRUE)</f>
        <v>1</v>
      </c>
      <c r="I23" s="3" t="b">
        <f>PROTECT.DOCUMENT(TRUE)</f>
        <v>1</v>
      </c>
      <c r="J23" s="1862" t="b">
        <f>WORKBOOK.SELECT("TROISIEME TRI et BILAN")</f>
        <v>1</v>
      </c>
      <c r="K23" s="12"/>
      <c r="L23" s="12"/>
      <c r="M23" s="6"/>
      <c r="N23" s="12"/>
      <c r="O23" s="7"/>
      <c r="P23" s="6"/>
      <c r="Q23" s="6"/>
      <c r="U23" s="8"/>
      <c r="V23" s="9"/>
      <c r="X23" s="8"/>
      <c r="AE23" s="6"/>
      <c r="AF23" s="7"/>
      <c r="AJ23" s="35"/>
      <c r="AK23" s="12"/>
    </row>
    <row r="24" spans="1:45" x14ac:dyDescent="0.2">
      <c r="A24" s="400" t="b">
        <f>SELECT("L5C8")</f>
        <v>1</v>
      </c>
      <c r="B24" s="29" t="b">
        <f>PRINT(1,,,1,,FALSE,,,,,,2)</f>
        <v>1</v>
      </c>
      <c r="C24" s="29" t="b">
        <f>PRINT(1,,,1,,FALSE,,,,,,2)</f>
        <v>1</v>
      </c>
      <c r="D24" s="990" t="b">
        <f>WORKBOOK.SELECT("IMPRES. 1er TRIM.")</f>
        <v>1</v>
      </c>
      <c r="E24" s="12" t="b">
        <f>SELECT("L33C2:L61C6")</f>
        <v>1</v>
      </c>
      <c r="F24" s="1066" t="b">
        <f>SELECT("L50C2:L74C6")</f>
        <v>1</v>
      </c>
      <c r="G24" s="3" t="b">
        <f>WORKBOOK.HIDE("IMPRES. 1er TRIM.")</f>
        <v>1</v>
      </c>
      <c r="I24" s="3" t="b">
        <f>WORKBOOK.HIDE("IMPRES. 3è TRIMES. BILAN")</f>
        <v>1</v>
      </c>
      <c r="J24" s="3" t="b">
        <f>SELECT("L4C3")</f>
        <v>1</v>
      </c>
      <c r="K24" s="6"/>
      <c r="L24" s="6"/>
      <c r="M24" s="12"/>
      <c r="N24" s="7"/>
      <c r="O24" s="6"/>
      <c r="T24" s="12"/>
      <c r="U24" s="12"/>
      <c r="W24" s="33"/>
      <c r="X24" s="12"/>
      <c r="AE24" s="8"/>
      <c r="AF24" s="7"/>
      <c r="AI24" s="8"/>
      <c r="AK24" s="35"/>
      <c r="AM24" s="8"/>
    </row>
    <row r="25" spans="1:45" ht="15.6" customHeight="1" x14ac:dyDescent="0.2">
      <c r="A25" s="402" t="b">
        <f>PASTE.SPECIAL(3,1,FALSE,FALSE)</f>
        <v>1</v>
      </c>
      <c r="B25" s="3" t="b">
        <f>PROTECT.DOCUMENT(TRUE)</f>
        <v>1</v>
      </c>
      <c r="C25" s="990" t="b">
        <f>WORKBOOK.SELECT("IMPRES. RAPPORT DE RENTREE")</f>
        <v>1</v>
      </c>
      <c r="D25" s="12" t="b">
        <f>SELECT("L36C15")</f>
        <v>1</v>
      </c>
      <c r="E25" s="401" t="b">
        <f>COPY()</f>
        <v>1</v>
      </c>
      <c r="F25" s="401" t="b">
        <f>COPY()</f>
        <v>1</v>
      </c>
      <c r="G25" s="1644" t="b">
        <f>WORKBOOK.SELECT("PREMIER TRIMES.","PREMIER TRIMES.")</f>
        <v>1</v>
      </c>
      <c r="I25" s="34" t="b">
        <f>WORKBOOK.SELECT("TROISIEME TRI et BILAN")</f>
        <v>1</v>
      </c>
      <c r="J25" s="1862" t="b">
        <f>WORKBOOK.SELECT("ETABLISSEMENTS")</f>
        <v>1</v>
      </c>
      <c r="K25" s="12"/>
      <c r="L25" s="12"/>
      <c r="M25" s="6"/>
      <c r="N25" s="8"/>
      <c r="O25" s="7"/>
      <c r="P25" s="6"/>
      <c r="T25" s="8"/>
      <c r="W25" s="6"/>
      <c r="X25" s="7"/>
      <c r="Y25" s="5"/>
      <c r="AJ25" s="6"/>
    </row>
    <row r="26" spans="1:45" x14ac:dyDescent="0.2">
      <c r="A26" s="400" t="b">
        <f>SELECT("L18C1:L18C5")</f>
        <v>1</v>
      </c>
      <c r="B26" s="3" t="b">
        <f>WORKBOOK.HIDE("IMPRES. ENQUETE RAPIDE")</f>
        <v>1</v>
      </c>
      <c r="C26" s="12" t="b">
        <f>SELECT("L175C36:L221C40")</f>
        <v>1</v>
      </c>
      <c r="D26" s="402" t="b">
        <f>PASTE.SPECIAL(1,1,FALSE,FALSE)</f>
        <v>1</v>
      </c>
      <c r="E26" s="1065" t="b">
        <f>WORKBOOK.SELECT("IMPRES. 2ème TRIMES.")</f>
        <v>1</v>
      </c>
      <c r="F26" s="1065" t="b">
        <f>WORKBOOK.SELECT("IMPRES. 3è TRIMES. BILAN")</f>
        <v>1</v>
      </c>
      <c r="G26" s="3" t="b">
        <f>SELECT("L1C1")</f>
        <v>1</v>
      </c>
      <c r="I26" s="3" t="b">
        <f>SELECT("L1C1")</f>
        <v>1</v>
      </c>
      <c r="J26" s="3" t="b">
        <f>SELECT("L3C2")</f>
        <v>1</v>
      </c>
      <c r="M26" s="12"/>
      <c r="N26" s="29"/>
      <c r="O26" s="6"/>
      <c r="Q26" s="6"/>
      <c r="T26" s="6"/>
      <c r="U26" s="6"/>
      <c r="X26" s="8"/>
      <c r="Y26" s="5"/>
      <c r="AE26" s="7"/>
      <c r="AF26" s="6"/>
      <c r="AI26" s="28"/>
      <c r="AK26" s="6"/>
      <c r="AM26" s="28"/>
    </row>
    <row r="27" spans="1:45" ht="14.25" customHeight="1" x14ac:dyDescent="0.2">
      <c r="A27" s="401" t="b">
        <f>COPY()</f>
        <v>1</v>
      </c>
      <c r="B27" s="880" t="b">
        <f>WORKBOOK.SELECT("ENQUETE RAPIDE","ENQUETE RAPIDE")</f>
        <v>1</v>
      </c>
      <c r="C27" s="8" t="b">
        <f>SET.PRINT.AREA()</f>
        <v>1</v>
      </c>
      <c r="D27" s="12" t="b">
        <f>SELECT("L17C15:L85C20")</f>
        <v>1</v>
      </c>
      <c r="E27" s="12" t="b">
        <f>SELECT("L46C15:L74C19")</f>
        <v>1</v>
      </c>
      <c r="F27" s="1066" t="b">
        <f>SELECT("L68C15:L92C19")</f>
        <v>1</v>
      </c>
      <c r="G27" s="3" t="b">
        <f>WORKBOOK.HIDE("MACRO")</f>
        <v>1</v>
      </c>
      <c r="I27" s="3" t="b">
        <f>WORKBOOK.HIDE("MACRO")</f>
        <v>1</v>
      </c>
      <c r="J27" s="3" t="b">
        <f>WORKBOOK.HIDE("ETABLISSEMENTS")</f>
        <v>1</v>
      </c>
      <c r="K27" s="6"/>
      <c r="L27" s="6"/>
      <c r="M27" s="7"/>
      <c r="N27" s="29"/>
      <c r="O27" s="7"/>
      <c r="P27" s="6"/>
      <c r="Q27" s="7"/>
      <c r="T27" s="7"/>
      <c r="U27" s="7"/>
      <c r="W27" s="6"/>
      <c r="X27" s="29"/>
      <c r="Y27" s="7"/>
      <c r="AE27" s="7"/>
      <c r="AF27" s="6"/>
      <c r="AI27" s="27"/>
      <c r="AK27" s="35"/>
      <c r="AM27" s="27"/>
    </row>
    <row r="28" spans="1:45" x14ac:dyDescent="0.2">
      <c r="A28" s="400" t="b">
        <f>SELECT("L18C7")</f>
        <v>1</v>
      </c>
      <c r="B28" s="3" t="b">
        <f>SELECT("L1C1")</f>
        <v>1</v>
      </c>
      <c r="C28" s="29" t="b">
        <f>PRINT(1,,,1,,FALSE,,,,,,2)</f>
        <v>1</v>
      </c>
      <c r="D28" s="8" t="b">
        <f>SET.PRINT.AREA()</f>
        <v>1</v>
      </c>
      <c r="E28" s="402" t="b">
        <f>PASTE.SPECIAL(3,1,FALSE,FALSE)</f>
        <v>1</v>
      </c>
      <c r="F28" s="402" t="b">
        <f>PASTE.SPECIAL(3,1,FALSE,FALSE)</f>
        <v>1</v>
      </c>
      <c r="G28" s="1645" t="b">
        <f>RETURN()</f>
        <v>1</v>
      </c>
      <c r="H28" s="7"/>
      <c r="I28" s="1645" t="b">
        <f>RETURN()</f>
        <v>1</v>
      </c>
      <c r="J28" s="1862" t="b">
        <f>WORKBOOK.SELECT("CONSIGNES ET IMPRESSION")</f>
        <v>1</v>
      </c>
      <c r="M28" s="8"/>
      <c r="N28" s="8"/>
      <c r="O28" s="7"/>
      <c r="T28" s="13"/>
      <c r="U28" s="13"/>
      <c r="W28" s="8"/>
      <c r="AF28" s="8"/>
      <c r="AI28" s="27"/>
      <c r="AK28" s="467"/>
      <c r="AM28" s="27"/>
    </row>
    <row r="29" spans="1:45" x14ac:dyDescent="0.2">
      <c r="A29" s="402" t="b">
        <f>PASTE.SPECIAL(3,1,FALSE,FALSE)</f>
        <v>1</v>
      </c>
      <c r="B29" s="3" t="b">
        <f>WORKBOOK.HIDE("MACRO")</f>
        <v>1</v>
      </c>
      <c r="C29" s="990" t="b">
        <f>WORKBOOK.SELECT("IMPRES. RAPPORT DE RENTREE")</f>
        <v>1</v>
      </c>
      <c r="D29" s="29" t="b">
        <f>PRINT(1,,,1,,FALSE,,,,,,2)</f>
        <v>1</v>
      </c>
      <c r="E29" s="880" t="b">
        <f>WORKBOOK.SELECT("DEUXIEME TRIMES.")</f>
        <v>1</v>
      </c>
      <c r="F29" s="1065" t="b">
        <f>WORKBOOK.SELECT("IMPRES. 3è TRIMES. BILAN")</f>
        <v>1</v>
      </c>
      <c r="G29" s="6"/>
      <c r="H29" s="7"/>
      <c r="J29" s="3" t="b">
        <f>SELECT("L2C4")</f>
        <v>1</v>
      </c>
      <c r="M29" s="6"/>
      <c r="O29" s="6"/>
      <c r="T29" s="8"/>
      <c r="U29" s="8"/>
      <c r="W29" s="8"/>
      <c r="Y29" s="7"/>
      <c r="AE29" s="6"/>
      <c r="AI29" s="39"/>
      <c r="AM29" s="39"/>
    </row>
    <row r="30" spans="1:45" x14ac:dyDescent="0.2">
      <c r="A30" s="400" t="b">
        <f>SELECT("L20C2")</f>
        <v>1</v>
      </c>
      <c r="B30" s="881" t="b">
        <f>RETURN()</f>
        <v>1</v>
      </c>
      <c r="C30" s="12" t="b">
        <f>SELECT("L223C42:L278C60")</f>
        <v>1</v>
      </c>
      <c r="D30" s="1064" t="b">
        <f>WORKBOOK.SELECT("PREMIER TRIMES.")</f>
        <v>1</v>
      </c>
      <c r="E30" s="12" t="b">
        <f>SELECT("L63C2:L73C6")</f>
        <v>1</v>
      </c>
      <c r="F30" s="1066" t="b">
        <f>SELECT("L17C15:L92C19")</f>
        <v>1</v>
      </c>
      <c r="H30" s="10"/>
      <c r="J30" s="3" t="b">
        <f>WORKBOOK.HIDE("MACRO")</f>
        <v>1</v>
      </c>
      <c r="K30" s="7"/>
      <c r="L30" s="7"/>
      <c r="M30" s="6"/>
      <c r="P30" s="7"/>
      <c r="Q30" s="7"/>
      <c r="R30" s="10"/>
      <c r="T30" s="8"/>
      <c r="U30" s="8"/>
      <c r="W30" s="8"/>
      <c r="X30" s="29"/>
      <c r="Y30" s="11"/>
      <c r="AE30" s="6"/>
      <c r="AF30" s="7"/>
      <c r="AI30" s="12"/>
      <c r="AK30" s="12"/>
      <c r="AM30" s="12"/>
    </row>
    <row r="31" spans="1:45" x14ac:dyDescent="0.2">
      <c r="A31" s="401" t="b">
        <f>COPY()</f>
        <v>1</v>
      </c>
      <c r="B31" s="8"/>
      <c r="C31" s="8" t="b">
        <f>SET.PRINT.AREA()</f>
        <v>1</v>
      </c>
      <c r="D31" s="12" t="b">
        <f>SELECT("L79C2:L128C6")</f>
        <v>1</v>
      </c>
      <c r="E31" s="401" t="b">
        <f>COPY()</f>
        <v>1</v>
      </c>
      <c r="F31" s="8" t="b">
        <f>SET.PRINT.AREA()</f>
        <v>1</v>
      </c>
      <c r="G31" s="6"/>
      <c r="H31" s="7"/>
      <c r="J31" s="881" t="b">
        <f>RETURN()</f>
        <v>1</v>
      </c>
      <c r="K31" s="6"/>
      <c r="L31" s="6"/>
      <c r="M31" s="7"/>
      <c r="O31" s="6"/>
      <c r="Q31" s="6"/>
      <c r="R31" s="6"/>
      <c r="T31" s="8"/>
      <c r="U31" s="8"/>
      <c r="W31" s="12"/>
      <c r="X31" s="9"/>
      <c r="Y31" s="7"/>
      <c r="AE31" s="8"/>
      <c r="AF31" s="7"/>
      <c r="AI31" s="35"/>
      <c r="AJ31" s="8"/>
      <c r="AK31" s="35"/>
      <c r="AM31" s="35"/>
    </row>
    <row r="32" spans="1:45" ht="18" customHeight="1" x14ac:dyDescent="0.2">
      <c r="A32" s="400" t="b">
        <f>SELECT("L20C8")</f>
        <v>1</v>
      </c>
      <c r="B32" s="29"/>
      <c r="C32" s="29" t="b">
        <f>PRINT(1,,,1,,FALSE,,,,,,2)</f>
        <v>1</v>
      </c>
      <c r="D32" s="401" t="b">
        <f>COPY()</f>
        <v>1</v>
      </c>
      <c r="E32" s="1065" t="b">
        <f>WORKBOOK.SELECT("IMPRES. 2ème TRIMES.")</f>
        <v>1</v>
      </c>
      <c r="F32" s="29" t="b">
        <f>PRINT(1,,,1,,FALSE,,,,,,2)</f>
        <v>1</v>
      </c>
      <c r="G32" s="6"/>
      <c r="K32" s="6"/>
      <c r="L32" s="6"/>
      <c r="O32" s="6"/>
      <c r="T32" s="7"/>
      <c r="U32" s="7"/>
      <c r="W32" s="8"/>
      <c r="AF32" s="420"/>
      <c r="AI32" s="27"/>
      <c r="AM32" s="27"/>
    </row>
    <row r="33" spans="1:45" ht="15" customHeight="1" x14ac:dyDescent="0.2">
      <c r="A33" s="402" t="b">
        <f>PASTE.SPECIAL(3,1,FALSE,FALSE)</f>
        <v>1</v>
      </c>
      <c r="B33" s="29"/>
      <c r="C33" s="990" t="b">
        <f>WORKBOOK.SELECT("IMPRES. RAPPORT DE RENTREE")</f>
        <v>1</v>
      </c>
      <c r="D33" s="990" t="b">
        <f>WORKBOOK.SELECT("IMPRES. 1er TRIM.")</f>
        <v>1</v>
      </c>
      <c r="E33" s="12" t="b">
        <f>SELECT("L76C15:L86C19")</f>
        <v>1</v>
      </c>
      <c r="F33" s="880" t="b">
        <f>WORKBOOK.SELECT("TROISIEME TRI et BILAN")</f>
        <v>1</v>
      </c>
      <c r="G33" s="6"/>
      <c r="I33" s="6"/>
      <c r="K33" s="6"/>
      <c r="L33" s="6"/>
      <c r="O33" s="7"/>
      <c r="P33" s="7"/>
      <c r="Y33" s="8"/>
      <c r="AE33" s="7"/>
      <c r="AF33" s="7"/>
      <c r="AK33" s="6"/>
    </row>
    <row r="34" spans="1:45" x14ac:dyDescent="0.2">
      <c r="A34" s="398" t="b">
        <f>WORKBOOK.SELECT("TROISIEME TRI et BILAN","TROISIEME TRI et BILAN")</f>
        <v>1</v>
      </c>
      <c r="B34" s="12"/>
      <c r="C34" s="12" t="b">
        <f>SELECT("L280C62:L296C90")</f>
        <v>1</v>
      </c>
      <c r="D34" s="12" t="b">
        <f>SELECT("L90C22:L140C26")</f>
        <v>1</v>
      </c>
      <c r="E34" s="402" t="b">
        <f>PASTE.SPECIAL(3,1,FALSE,FALSE)</f>
        <v>1</v>
      </c>
      <c r="F34" s="1066" t="b">
        <f>SELECT("L83C2:L111C6")</f>
        <v>1</v>
      </c>
      <c r="G34" s="6"/>
      <c r="H34" s="6"/>
      <c r="I34" s="6"/>
      <c r="O34" s="6"/>
      <c r="W34" s="7"/>
      <c r="AE34" s="7"/>
      <c r="AF34" s="13"/>
      <c r="AI34" s="465"/>
      <c r="AK34" s="35"/>
      <c r="AM34" s="465"/>
    </row>
    <row r="35" spans="1:45" ht="22.5" customHeight="1" x14ac:dyDescent="0.2">
      <c r="A35" s="400" t="b">
        <f>SELECT("L22C2:L123C2")</f>
        <v>1</v>
      </c>
      <c r="C35" s="8" t="b">
        <f>SET.PRINT.AREA()</f>
        <v>1</v>
      </c>
      <c r="D35" s="402" t="b">
        <f>PASTE.SPECIAL(3,1,FALSE,FALSE)</f>
        <v>1</v>
      </c>
      <c r="E35" s="1065" t="b">
        <f>WORKBOOK.SELECT("IMPRES. 2ème TRIMES.")</f>
        <v>1</v>
      </c>
      <c r="F35" s="401" t="b">
        <f>COPY()</f>
        <v>1</v>
      </c>
      <c r="K35" s="6"/>
      <c r="L35" s="6"/>
      <c r="Q35" s="6"/>
      <c r="R35" s="6"/>
      <c r="Y35" s="6"/>
      <c r="AE35" s="420"/>
      <c r="AF35" s="35"/>
      <c r="AI35" s="35"/>
      <c r="AM35" s="35"/>
      <c r="AS35" s="17"/>
    </row>
    <row r="36" spans="1:45" x14ac:dyDescent="0.2">
      <c r="A36" s="401" t="b">
        <f>FORMULA.FIND("",1,1,1,1,FALSE)</f>
        <v>1</v>
      </c>
      <c r="C36" s="29" t="b">
        <f>PRINT(1,,,1,,FALSE,,,,,,2)</f>
        <v>1</v>
      </c>
      <c r="D36" s="12" t="b">
        <f>SELECT("L87C22:L140C26")</f>
        <v>1</v>
      </c>
      <c r="F36" s="1065" t="b">
        <f>WORKBOOK.SELECT("IMPRES. 3è TRIMES. BILAN")</f>
        <v>1</v>
      </c>
      <c r="K36" s="6"/>
      <c r="L36" s="6"/>
      <c r="O36" s="6"/>
      <c r="P36" s="17"/>
      <c r="Q36" s="7"/>
      <c r="W36" s="7"/>
      <c r="AE36" s="7"/>
      <c r="AF36" s="8"/>
      <c r="AI36" s="27"/>
      <c r="AM36" s="27"/>
    </row>
    <row r="37" spans="1:45" x14ac:dyDescent="0.2">
      <c r="A37" s="400" t="b">
        <f>SELECT("LC:L23C6")</f>
        <v>1</v>
      </c>
      <c r="C37" s="990" t="b">
        <f>WORKBOOK.SELECT("IMPRES. RAPPORT DE RENTREE")</f>
        <v>1</v>
      </c>
      <c r="D37" s="8" t="b">
        <f>SET.PRINT.AREA()</f>
        <v>1</v>
      </c>
      <c r="E37" s="12" t="b">
        <f>SELECT("L17C15:L86C19")</f>
        <v>1</v>
      </c>
      <c r="F37" s="1066" t="b">
        <f>SELECT("L97C21:L125C25")</f>
        <v>1</v>
      </c>
      <c r="H37" s="14"/>
      <c r="K37" s="6"/>
      <c r="L37" s="6"/>
      <c r="O37" s="6"/>
      <c r="Q37" s="6"/>
      <c r="U37" s="6"/>
      <c r="W37" s="8"/>
      <c r="Y37" s="8"/>
      <c r="AE37" s="13"/>
      <c r="AF37" s="8"/>
      <c r="AI37" s="6"/>
      <c r="AK37" s="12"/>
      <c r="AM37" s="6"/>
    </row>
    <row r="38" spans="1:45" x14ac:dyDescent="0.2">
      <c r="A38" s="401" t="b">
        <f>COPY()</f>
        <v>1</v>
      </c>
      <c r="C38" s="12" t="b">
        <f>SELECT("L298C92:L310C111")</f>
        <v>1</v>
      </c>
      <c r="D38" s="29" t="b">
        <f>PRINT(1,,,1,,FALSE,,,,,,2)</f>
        <v>1</v>
      </c>
      <c r="E38" s="8" t="b">
        <f>SET.PRINT.AREA()</f>
        <v>1</v>
      </c>
      <c r="F38" s="402" t="b">
        <f>PASTE.SPECIAL(3,1,FALSE,FALSE)</f>
        <v>1</v>
      </c>
      <c r="H38" s="6"/>
      <c r="O38" s="7"/>
      <c r="T38" s="7"/>
      <c r="U38" s="7"/>
      <c r="W38" s="6"/>
      <c r="AE38" s="35"/>
      <c r="AI38" s="12"/>
      <c r="AK38" s="35"/>
      <c r="AM38" s="12"/>
    </row>
    <row r="39" spans="1:45" x14ac:dyDescent="0.2">
      <c r="A39" s="398" t="b">
        <f>WORKBOOK.SELECT("P1","P1")</f>
        <v>1</v>
      </c>
      <c r="C39" s="8" t="b">
        <f>SET.PRINT.AREA()</f>
        <v>1</v>
      </c>
      <c r="D39" s="1064" t="b">
        <f>WORKBOOK.SELECT("PREMIER TRIMES.")</f>
        <v>1</v>
      </c>
      <c r="E39" s="29" t="b">
        <f>PRINT(1,,,1,,FALSE,,,,,,2)</f>
        <v>1</v>
      </c>
      <c r="F39" s="880" t="b">
        <f>WORKBOOK.SELECT("TROISIEME TRI et BILAN")</f>
        <v>1</v>
      </c>
      <c r="H39" s="6"/>
      <c r="K39" s="7"/>
      <c r="L39" s="7"/>
      <c r="O39" s="6"/>
      <c r="Q39" s="6"/>
      <c r="U39" s="8"/>
      <c r="W39" s="7"/>
      <c r="X39" s="7"/>
      <c r="Y39" s="6"/>
      <c r="AE39" s="8"/>
      <c r="AF39" s="6"/>
      <c r="AI39" s="6"/>
      <c r="AM39" s="6"/>
    </row>
    <row r="40" spans="1:45" x14ac:dyDescent="0.2">
      <c r="A40" s="400" t="b">
        <f>SELECT("L26C1")</f>
        <v>1</v>
      </c>
      <c r="C40" s="29" t="b">
        <f>PRINT(1,,,1,,FALSE,,,,,,2)</f>
        <v>1</v>
      </c>
      <c r="D40" s="12" t="b">
        <f>SELECT("L134C2:L183C6")</f>
        <v>1</v>
      </c>
      <c r="E40" s="880" t="b">
        <f>WORKBOOK.SELECT("DEUXIEME TRIMES.")</f>
        <v>1</v>
      </c>
      <c r="F40" s="1066" t="b">
        <f>SELECT("L113C2:L133C6")</f>
        <v>1</v>
      </c>
      <c r="H40" s="7"/>
      <c r="K40" s="6"/>
      <c r="L40" s="6"/>
      <c r="U40" s="8"/>
      <c r="W40" s="8"/>
      <c r="Y40" s="6"/>
      <c r="AE40" s="8"/>
      <c r="AJ40" s="35"/>
      <c r="AK40" s="6"/>
    </row>
    <row r="41" spans="1:45" x14ac:dyDescent="0.2">
      <c r="A41" s="402" t="b">
        <f>PASTE.SPECIAL(3,1,FALSE,FALSE)</f>
        <v>1</v>
      </c>
      <c r="B41" s="990"/>
      <c r="C41" s="990" t="b">
        <f>WORKBOOK.SELECT("IMPRES. RAPPORT DE RENTREE")</f>
        <v>1</v>
      </c>
      <c r="D41" s="401" t="b">
        <f>COPY()</f>
        <v>1</v>
      </c>
      <c r="E41" s="1066" t="b">
        <f>SELECT("L81C2:L109C6")</f>
        <v>1</v>
      </c>
      <c r="F41" s="401" t="b">
        <f>COPY()</f>
        <v>1</v>
      </c>
      <c r="K41" s="6"/>
      <c r="L41" s="6"/>
      <c r="O41" s="6"/>
      <c r="Q41" s="6"/>
      <c r="U41" s="8"/>
      <c r="W41" s="12"/>
      <c r="Y41" s="5"/>
      <c r="AF41" s="7"/>
      <c r="AI41" s="6"/>
      <c r="AM41" s="6"/>
    </row>
    <row r="42" spans="1:45" x14ac:dyDescent="0.2">
      <c r="A42" s="400" t="b">
        <f>SELECT("L25C1:L126C1")</f>
        <v>1</v>
      </c>
      <c r="B42" s="12"/>
      <c r="C42" s="12" t="b">
        <f>SELECT("L312C113:L335C125")</f>
        <v>1</v>
      </c>
      <c r="D42" s="990" t="b">
        <f>WORKBOOK.SELECT("IMPRES. 1er TRIM.")</f>
        <v>1</v>
      </c>
      <c r="E42" s="401" t="b">
        <f>COPY()</f>
        <v>1</v>
      </c>
      <c r="F42" s="1065" t="b">
        <f>WORKBOOK.SELECT("IMPRES. 3è TRIMES. BILAN")</f>
        <v>1</v>
      </c>
      <c r="J42" s="6"/>
      <c r="K42" s="6"/>
      <c r="L42" s="6"/>
      <c r="O42" s="6"/>
      <c r="P42" s="6"/>
      <c r="Q42" s="6"/>
      <c r="U42" s="8"/>
      <c r="Y42" s="5"/>
      <c r="AE42" s="6"/>
      <c r="AF42" s="8"/>
      <c r="AJ42" s="12"/>
    </row>
    <row r="43" spans="1:45" x14ac:dyDescent="0.2">
      <c r="A43" s="401" t="b">
        <f>FORMULA.FIND("",1,1,1,1,FALSE)</f>
        <v>1</v>
      </c>
      <c r="B43" s="8"/>
      <c r="C43" s="8" t="b">
        <f>SET.PRINT.AREA()</f>
        <v>1</v>
      </c>
      <c r="D43" s="12" t="b">
        <f>SELECT("L145C28")</f>
        <v>1</v>
      </c>
      <c r="E43" s="1065" t="b">
        <f>WORKBOOK.SELECT("IMPRES. 2ème TRIMES.")</f>
        <v>1</v>
      </c>
      <c r="F43" s="1066" t="b">
        <f>SELECT("L127C21:L147C25")</f>
        <v>1</v>
      </c>
      <c r="G43" s="7"/>
      <c r="H43" s="6"/>
      <c r="I43" s="7"/>
      <c r="J43" s="6"/>
      <c r="O43" s="7"/>
      <c r="P43" s="7"/>
      <c r="Q43" s="6"/>
      <c r="U43" s="8"/>
      <c r="Y43" s="7"/>
      <c r="AI43" s="8"/>
      <c r="AJ43" s="35"/>
      <c r="AM43" s="8"/>
    </row>
    <row r="44" spans="1:45" x14ac:dyDescent="0.2">
      <c r="A44" s="400" t="b">
        <f>SELECT("LC:L26C5")</f>
        <v>1</v>
      </c>
      <c r="B44" s="29"/>
      <c r="C44" s="29" t="b">
        <f>PRINT(1,,,1,,FALSE,,,,,,2)</f>
        <v>1</v>
      </c>
      <c r="D44" s="402" t="b">
        <f>PASTE.SPECIAL(3,1,FALSE,FALSE)</f>
        <v>1</v>
      </c>
      <c r="E44" s="1066" t="b">
        <f>SELECT("L91C21:L119C25")</f>
        <v>1</v>
      </c>
      <c r="F44" s="402" t="b">
        <f>PASTE.SPECIAL(3,1,FALSE,FALSE)</f>
        <v>1</v>
      </c>
      <c r="G44" s="8"/>
      <c r="I44" s="8"/>
      <c r="J44" s="6"/>
      <c r="K44" s="6"/>
      <c r="L44" s="6"/>
      <c r="O44" s="6"/>
      <c r="P44" s="6"/>
      <c r="T44" s="6"/>
      <c r="U44" s="8"/>
      <c r="W44" s="7"/>
      <c r="AE44" s="7"/>
      <c r="AF44" s="7"/>
      <c r="AI44" s="35"/>
      <c r="AM44" s="35"/>
    </row>
    <row r="45" spans="1:45" x14ac:dyDescent="0.2">
      <c r="A45" s="401" t="b">
        <f>COPY()</f>
        <v>1</v>
      </c>
      <c r="B45" s="990"/>
      <c r="C45" s="990" t="b">
        <f>WORKBOOK.SELECT("IMPRES. RAPPORT DE RENTREE")</f>
        <v>1</v>
      </c>
      <c r="D45" s="12" t="b">
        <f>SELECT("L142C28:L195C32")</f>
        <v>1</v>
      </c>
      <c r="E45" s="402" t="b">
        <f>PASTE.SPECIAL(3,1,FALSE,FALSE)</f>
        <v>1</v>
      </c>
      <c r="F45" s="1065" t="b">
        <f>WORKBOOK.SELECT("IMPRES. 3è TRIMES. BILAN")</f>
        <v>1</v>
      </c>
      <c r="G45" s="6"/>
      <c r="I45" s="6"/>
      <c r="K45" s="6"/>
      <c r="L45" s="6"/>
      <c r="Q45" s="7"/>
      <c r="T45" s="13"/>
      <c r="U45" s="8"/>
      <c r="X45" s="8"/>
      <c r="AE45" s="8"/>
      <c r="AF45" s="2"/>
    </row>
    <row r="46" spans="1:45" x14ac:dyDescent="0.2">
      <c r="A46" s="398" t="b">
        <f>WORKBOOK.SELECT("P1","P1")</f>
        <v>1</v>
      </c>
      <c r="B46" s="12"/>
      <c r="C46" s="12" t="b">
        <f>SELECT("L337C127:L362C131")</f>
        <v>1</v>
      </c>
      <c r="D46" s="8" t="b">
        <f>SET.PRINT.AREA()</f>
        <v>1</v>
      </c>
      <c r="E46" s="880" t="b">
        <f>WORKBOOK.SELECT("DEUXIEME TRIMES.")</f>
        <v>1</v>
      </c>
      <c r="F46" s="1066" t="b">
        <f>SELECT("L94C21:L147C25")</f>
        <v>1</v>
      </c>
      <c r="J46" s="6"/>
      <c r="K46" s="7"/>
      <c r="L46" s="7"/>
      <c r="O46" s="7"/>
      <c r="P46" s="6"/>
      <c r="Q46" s="6"/>
      <c r="T46" s="8"/>
      <c r="U46" s="13"/>
      <c r="W46" s="6"/>
      <c r="AF46" s="10"/>
      <c r="AI46" s="12"/>
      <c r="AK46" s="8"/>
      <c r="AM46" s="12"/>
    </row>
    <row r="47" spans="1:45" x14ac:dyDescent="0.2">
      <c r="A47" s="400" t="b">
        <f>SELECT("L26C7")</f>
        <v>1</v>
      </c>
      <c r="B47" s="8"/>
      <c r="C47" s="8" t="b">
        <f>SET.PRINT.AREA()</f>
        <v>1</v>
      </c>
      <c r="D47" s="29" t="b">
        <f>PRINT(1,,,1,,FALSE,,,,,,2)</f>
        <v>1</v>
      </c>
      <c r="E47" s="1066" t="b">
        <f>SELECT("L111C2:L141C6")</f>
        <v>1</v>
      </c>
      <c r="F47" s="8" t="b">
        <f>SET.PRINT.AREA()</f>
        <v>1</v>
      </c>
      <c r="J47" s="6"/>
      <c r="O47" s="6"/>
      <c r="Q47" s="7"/>
      <c r="T47" s="8"/>
      <c r="U47" s="8"/>
      <c r="W47" s="6"/>
      <c r="AE47" s="7"/>
      <c r="AF47" s="7"/>
      <c r="AI47" s="35"/>
      <c r="AL47" s="12"/>
      <c r="AM47" s="35"/>
    </row>
    <row r="48" spans="1:45" x14ac:dyDescent="0.2">
      <c r="A48" s="402" t="b">
        <f>PASTE.SPECIAL(1,1,FALSE,FALSE)</f>
        <v>1</v>
      </c>
      <c r="B48" s="29"/>
      <c r="C48" s="29" t="b">
        <f>PRINT(1,,,1,,FALSE,,,,,,2)</f>
        <v>1</v>
      </c>
      <c r="D48" s="1064" t="b">
        <f>WORKBOOK.SELECT("PREMIER TRIMES.")</f>
        <v>1</v>
      </c>
      <c r="E48" s="401" t="b">
        <f>COPY()</f>
        <v>1</v>
      </c>
      <c r="F48" s="29" t="b">
        <f>PRINT(1,,,1,,FALSE,,,,,,2)</f>
        <v>1</v>
      </c>
      <c r="J48" s="7"/>
      <c r="K48" s="11"/>
      <c r="L48" s="11"/>
      <c r="O48" s="7"/>
      <c r="P48" s="6"/>
      <c r="T48" s="8"/>
      <c r="U48" s="8"/>
      <c r="W48" s="8"/>
      <c r="AE48" s="2"/>
      <c r="AF48" s="7"/>
    </row>
    <row r="49" spans="1:39" x14ac:dyDescent="0.2">
      <c r="A49" s="398" t="b">
        <f>WORKBOOK.SELECT("P1","P1")</f>
        <v>1</v>
      </c>
      <c r="C49" s="990" t="b">
        <f>WORKBOOK.SELECT("IMPRES. RAPPORT DE RENTREE")</f>
        <v>1</v>
      </c>
      <c r="D49" s="12" t="b">
        <f>SELECT("L189C2:L238C6")</f>
        <v>1</v>
      </c>
      <c r="E49" s="1065" t="b">
        <f>WORKBOOK.SELECT("IMPRES. 2ème TRIMES.")</f>
        <v>1</v>
      </c>
      <c r="F49" s="1065" t="b">
        <f>WORKBOOK.SELECT("IMPRES. 3è TRIMES. BILAN")</f>
        <v>1</v>
      </c>
      <c r="K49" s="11"/>
      <c r="L49" s="11"/>
      <c r="O49" s="6"/>
      <c r="P49" s="6"/>
      <c r="Q49" s="6"/>
      <c r="T49" s="7"/>
      <c r="U49" s="7"/>
      <c r="Y49" s="7"/>
      <c r="AE49" s="10"/>
      <c r="AF49" s="8"/>
      <c r="AI49" s="12"/>
      <c r="AL49" s="6"/>
      <c r="AM49" s="6"/>
    </row>
    <row r="50" spans="1:39" x14ac:dyDescent="0.2">
      <c r="A50" s="400" t="b">
        <f>SELECT("L127C2")</f>
        <v>1</v>
      </c>
      <c r="C50" s="12" t="b">
        <f>SELECT("L364C133:L387C139")</f>
        <v>1</v>
      </c>
      <c r="D50" s="401" t="b">
        <f>COPY()</f>
        <v>1</v>
      </c>
      <c r="E50" s="1066" t="b">
        <f>SELECT("L121C21:L151C25")</f>
        <v>1</v>
      </c>
      <c r="F50" s="1066" t="b">
        <f>SELECT("L148C27:L170C32")</f>
        <v>1</v>
      </c>
      <c r="J50" s="11"/>
      <c r="K50" s="7"/>
      <c r="L50" s="7"/>
      <c r="P50" s="17"/>
      <c r="T50" s="8"/>
      <c r="U50" s="8"/>
      <c r="W50" s="7"/>
      <c r="AE50" s="7"/>
      <c r="AF50" s="6"/>
      <c r="AM50" s="35"/>
    </row>
    <row r="51" spans="1:39" x14ac:dyDescent="0.2">
      <c r="A51" s="401" t="b">
        <f>COPY()</f>
        <v>1</v>
      </c>
      <c r="C51" s="8" t="b">
        <f>SET.PRINT.AREA()</f>
        <v>1</v>
      </c>
      <c r="D51" s="990" t="b">
        <f>WORKBOOK.SELECT("IMPRES. 1er TRIM.")</f>
        <v>1</v>
      </c>
      <c r="E51" s="402" t="b">
        <f>PASTE.SPECIAL(3,1,FALSE,FALSE)</f>
        <v>1</v>
      </c>
      <c r="F51" s="8" t="b">
        <f>SET.PRINT.AREA()</f>
        <v>1</v>
      </c>
      <c r="J51" s="11"/>
      <c r="K51" s="8"/>
      <c r="L51" s="8"/>
      <c r="O51" s="7"/>
      <c r="T51" s="8"/>
      <c r="U51" s="8"/>
      <c r="W51" s="7"/>
      <c r="Y51" s="8"/>
      <c r="AE51" s="7"/>
      <c r="AI51" s="6"/>
    </row>
    <row r="52" spans="1:39" ht="26.25" x14ac:dyDescent="0.2">
      <c r="A52" s="400" t="b">
        <f>SELECT("L25C7:L126C7")</f>
        <v>1</v>
      </c>
      <c r="C52" s="29" t="b">
        <f>PRINT(1,,,1,,FALSE,,,,,,2)</f>
        <v>1</v>
      </c>
      <c r="D52" s="12" t="b">
        <f>SELECT("L200C34")</f>
        <v>1</v>
      </c>
      <c r="E52" s="880" t="b">
        <f>WORKBOOK.SELECT("DEUXIEME TRIMES.")</f>
        <v>1</v>
      </c>
      <c r="F52" s="29" t="b">
        <f>PRINT(1,,,1,,FALSE,,,,,,2)</f>
        <v>1</v>
      </c>
      <c r="J52" s="7"/>
      <c r="K52" s="5"/>
      <c r="L52" s="5"/>
      <c r="O52" s="6"/>
      <c r="P52" s="6"/>
      <c r="Q52" s="6"/>
      <c r="T52" s="8"/>
      <c r="U52" s="8"/>
      <c r="W52" s="420"/>
      <c r="AE52" s="8"/>
      <c r="AF52" s="7"/>
      <c r="AI52" s="6"/>
      <c r="AM52" s="12"/>
    </row>
    <row r="53" spans="1:39" x14ac:dyDescent="0.2">
      <c r="A53" s="401" t="b">
        <f>FORMULA.FIND("",1,1,1,1,FALSE)</f>
        <v>1</v>
      </c>
      <c r="C53" s="3" t="b">
        <f>PROTECT.DOCUMENT(TRUE)</f>
        <v>1</v>
      </c>
      <c r="D53" s="402" t="b">
        <f>PASTE.SPECIAL(3,1,FALSE,FALSE)</f>
        <v>1</v>
      </c>
      <c r="E53" s="1066" t="b">
        <f>SELECT("L143C2:L152C6")</f>
        <v>1</v>
      </c>
      <c r="F53" s="880" t="b">
        <f>WORKBOOK.SELECT("TROISIEME TRI et BILAN")</f>
        <v>1</v>
      </c>
      <c r="J53" s="8"/>
      <c r="K53" s="5"/>
      <c r="L53" s="5"/>
      <c r="O53" s="6"/>
      <c r="Q53" s="6"/>
      <c r="T53" s="13"/>
      <c r="W53" s="7"/>
      <c r="Y53" s="6"/>
      <c r="AE53" s="6"/>
      <c r="AF53" s="17"/>
      <c r="AM53" s="35"/>
    </row>
    <row r="54" spans="1:39" x14ac:dyDescent="0.2">
      <c r="A54" s="400" t="b">
        <f>SELECT("L(+2)C(+1)")</f>
        <v>1</v>
      </c>
      <c r="C54" s="3" t="b">
        <f>WORKBOOK.HIDE("IMPRES. RAPPORT DE RENTREE")</f>
        <v>1</v>
      </c>
      <c r="D54" s="12" t="b">
        <f>SELECT("L197C34:L250C38")</f>
        <v>1</v>
      </c>
      <c r="E54" s="401" t="b">
        <f>COPY()</f>
        <v>1</v>
      </c>
      <c r="F54" s="1066" t="b">
        <f>SELECT("L171C2:L196C8")</f>
        <v>1</v>
      </c>
      <c r="J54" s="5"/>
      <c r="K54" s="5"/>
      <c r="L54" s="5"/>
      <c r="O54" s="8"/>
      <c r="P54" s="6"/>
      <c r="Q54" s="7"/>
      <c r="T54" s="8"/>
      <c r="U54" s="7"/>
      <c r="W54" s="13"/>
      <c r="AF54" s="8"/>
      <c r="AI54" s="12"/>
    </row>
    <row r="55" spans="1:39" x14ac:dyDescent="0.2">
      <c r="A55" s="402" t="b">
        <f>PASTE.SPECIAL(1,1,FALSE,FALSE)</f>
        <v>1</v>
      </c>
      <c r="B55" s="12"/>
      <c r="C55" s="880" t="b">
        <f>WORKBOOK.SELECT("RAPPORT DE RENTREE","RAPPORT DE RENTREE")</f>
        <v>1</v>
      </c>
      <c r="D55" s="8" t="b">
        <f>SET.PRINT.AREA()</f>
        <v>1</v>
      </c>
      <c r="E55" s="1065" t="b">
        <f>WORKBOOK.SELECT("IMPRES. 2ème TRIMES.")</f>
        <v>1</v>
      </c>
      <c r="F55" s="401" t="b">
        <f>COPY()</f>
        <v>1</v>
      </c>
      <c r="J55" s="5"/>
      <c r="K55" s="15"/>
      <c r="L55" s="15"/>
      <c r="O55" s="8"/>
      <c r="P55" s="6"/>
      <c r="Q55" s="6"/>
      <c r="T55" s="8"/>
      <c r="U55" s="8"/>
      <c r="W55" s="35"/>
      <c r="Y55" s="8"/>
      <c r="AE55" s="7"/>
      <c r="AM55" s="6"/>
    </row>
    <row r="56" spans="1:39" x14ac:dyDescent="0.2">
      <c r="A56" s="402" t="b">
        <f>PASTE.SPECIAL(3,1,FALSE,FALSE)</f>
        <v>1</v>
      </c>
      <c r="B56" s="8"/>
      <c r="C56" s="3" t="b">
        <f>SELECT("L1C1")</f>
        <v>1</v>
      </c>
      <c r="D56" s="29" t="b">
        <f>PRINT(1,,,1,,FALSE,,,,,,2)</f>
        <v>1</v>
      </c>
      <c r="E56" s="1066" t="b">
        <f>SELECT("L153C21:L162C25")</f>
        <v>1</v>
      </c>
      <c r="F56" s="1065" t="b">
        <f>WORKBOOK.SELECT("IMPRES. 3è TRIMES. BILAN")</f>
        <v>1</v>
      </c>
      <c r="J56" s="5"/>
      <c r="O56" s="7"/>
      <c r="P56" s="6"/>
      <c r="T56" s="8"/>
      <c r="W56" s="8"/>
      <c r="AE56" s="17"/>
      <c r="AF56" s="7"/>
      <c r="AI56" s="12"/>
      <c r="AM56" s="35"/>
    </row>
    <row r="57" spans="1:39" ht="15" x14ac:dyDescent="0.25">
      <c r="A57" s="398" t="b">
        <f>WORKBOOK.SELECT("P1","P1")</f>
        <v>1</v>
      </c>
      <c r="B57" s="29"/>
      <c r="C57" s="3" t="b">
        <f>WORKBOOK.HIDE("MACRO")</f>
        <v>1</v>
      </c>
      <c r="D57" s="12" t="b">
        <f>WORKBOOK.SELECT("IMPRES. 1er TRIM.")</f>
        <v>1</v>
      </c>
      <c r="E57" s="402" t="b">
        <f>PASTE.SPECIAL(3,1,FALSE,FALSE)</f>
        <v>1</v>
      </c>
      <c r="F57" s="1066" t="b">
        <f>SELECT("L176C34:L201C40")</f>
        <v>1</v>
      </c>
      <c r="J57" s="15"/>
      <c r="Q57" s="6"/>
      <c r="T57" s="7"/>
      <c r="U57" s="7"/>
      <c r="W57" s="8"/>
      <c r="Y57" s="6"/>
      <c r="AE57" s="8"/>
      <c r="AF57" s="468"/>
    </row>
    <row r="58" spans="1:39" x14ac:dyDescent="0.2">
      <c r="A58" s="400" t="b">
        <f>SELECT("L127C1")</f>
        <v>1</v>
      </c>
      <c r="B58" s="990"/>
      <c r="C58" s="881" t="b">
        <f>RETURN()</f>
        <v>1</v>
      </c>
      <c r="D58" s="8" t="b">
        <f>SELECT("L252C40:L272C45")</f>
        <v>1</v>
      </c>
      <c r="E58" s="1065" t="b">
        <f>WORKBOOK.SELECT("IMPRES. 2ème TRIMES.")</f>
        <v>1</v>
      </c>
      <c r="F58" s="402" t="b">
        <f>PASTE.SPECIAL(3,1,FALSE,FALSE)</f>
        <v>1</v>
      </c>
      <c r="P58" s="7"/>
      <c r="AF58" s="8"/>
      <c r="AI58" s="6"/>
      <c r="AM58" s="12"/>
    </row>
    <row r="59" spans="1:39" x14ac:dyDescent="0.2">
      <c r="A59" s="401" t="b">
        <f>COPY()</f>
        <v>1</v>
      </c>
      <c r="B59" s="12"/>
      <c r="D59" s="29" t="b">
        <f>SET.PRINT.AREA()</f>
        <v>1</v>
      </c>
      <c r="E59" s="1066" t="b">
        <f>SELECT("L88C21:L162C25")</f>
        <v>1</v>
      </c>
      <c r="F59" s="880" t="b">
        <f>WORKBOOK.SELECT("TROISIEME TRI et BILAN")</f>
        <v>1</v>
      </c>
      <c r="P59" s="6"/>
      <c r="Q59" s="6"/>
      <c r="T59" s="7"/>
      <c r="U59" s="7"/>
      <c r="W59" s="6"/>
      <c r="AE59" s="7"/>
      <c r="AF59" s="8"/>
      <c r="AI59" s="35"/>
      <c r="AM59" s="35"/>
    </row>
    <row r="60" spans="1:39" ht="15" x14ac:dyDescent="0.25">
      <c r="A60" s="400" t="b">
        <f>SELECT("L25C7:L126C7")</f>
        <v>1</v>
      </c>
      <c r="B60" s="8"/>
      <c r="D60" s="29" t="b">
        <f>PRINT(1,,,1,,FALSE,,,,,,2)</f>
        <v>1</v>
      </c>
      <c r="E60" s="8" t="b">
        <f>SET.PRINT.AREA()</f>
        <v>1</v>
      </c>
      <c r="F60" s="1066" t="b">
        <f>SELECT("L198C2:L221C8")</f>
        <v>1</v>
      </c>
      <c r="P60" s="7"/>
      <c r="Q60" s="6"/>
      <c r="AE60" s="468"/>
      <c r="AF60" s="8"/>
    </row>
    <row r="61" spans="1:39" x14ac:dyDescent="0.2">
      <c r="A61" s="401" t="b">
        <f>FORMULA.FIND("",1,1,1,1,FALSE)</f>
        <v>1</v>
      </c>
      <c r="B61" s="29"/>
      <c r="D61" s="1064" t="b">
        <f>WORKBOOK.SELECT("PREMIER TRIMES.")</f>
        <v>1</v>
      </c>
      <c r="E61" s="29" t="b">
        <f>PRINT(1,,,1,,FALSE,,,,,,2)</f>
        <v>1</v>
      </c>
      <c r="F61" s="401" t="b">
        <f>COPY()</f>
        <v>1</v>
      </c>
      <c r="O61" s="7"/>
      <c r="T61" s="7"/>
      <c r="U61" s="7"/>
      <c r="W61" s="7"/>
      <c r="AE61" s="8"/>
      <c r="AF61" s="7"/>
      <c r="AI61" s="12"/>
      <c r="AL61" s="12"/>
      <c r="AM61" s="6"/>
    </row>
    <row r="62" spans="1:39" x14ac:dyDescent="0.2">
      <c r="A62" s="400" t="b">
        <f>SELECT("L(+2)C")</f>
        <v>1</v>
      </c>
      <c r="D62" s="12" t="b">
        <f>SELECT("L272C2:L321C8")</f>
        <v>1</v>
      </c>
      <c r="E62" s="1065" t="b">
        <f>WORKBOOK.SELECT("IMPRES. 2ème TRIMES.")</f>
        <v>1</v>
      </c>
      <c r="F62" s="1065" t="b">
        <f>WORKBOOK.SELECT("IMPRES. 3è TRIMES. BILAN")</f>
        <v>1</v>
      </c>
      <c r="P62" s="6"/>
      <c r="Q62" s="2"/>
      <c r="W62" s="8"/>
      <c r="AE62" s="8"/>
      <c r="AF62" s="8"/>
      <c r="AI62" s="35"/>
      <c r="AL62" s="35"/>
      <c r="AM62" s="35"/>
    </row>
    <row r="63" spans="1:39" x14ac:dyDescent="0.2">
      <c r="A63" s="402" t="b">
        <f>PASTE.SPECIAL(1,1,FALSE,FALSE)</f>
        <v>1</v>
      </c>
      <c r="D63" s="401" t="b">
        <f>COPY()</f>
        <v>1</v>
      </c>
      <c r="E63" s="1066" t="b">
        <f>SELECT("L164C27:L185C32")</f>
        <v>1</v>
      </c>
      <c r="F63" s="1066" t="b">
        <f>SELECT("L203C34:L226C40")</f>
        <v>1</v>
      </c>
      <c r="Q63" s="6"/>
      <c r="AE63" s="8"/>
      <c r="AF63" s="8"/>
    </row>
    <row r="64" spans="1:39" x14ac:dyDescent="0.2">
      <c r="A64" s="402" t="b">
        <f>PASTE.SPECIAL(3,1,FALSE,FALSE)</f>
        <v>1</v>
      </c>
      <c r="D64" s="990" t="b">
        <f>WORKBOOK.SELECT("IMPRES. 1er TRIM.")</f>
        <v>1</v>
      </c>
      <c r="E64" s="8" t="b">
        <f>SET.PRINT.AREA()</f>
        <v>1</v>
      </c>
      <c r="F64" s="402" t="b">
        <f>PASTE.SPECIAL(3,1,FALSE,FALSE)</f>
        <v>1</v>
      </c>
      <c r="W64" s="7"/>
      <c r="AE64" s="7"/>
      <c r="AI64" s="12"/>
      <c r="AL64" s="6"/>
      <c r="AM64" s="12"/>
    </row>
    <row r="65" spans="1:39" x14ac:dyDescent="0.2">
      <c r="A65" s="398" t="b">
        <f>WORKBOOK.SELECT("P1","P1")</f>
        <v>1</v>
      </c>
      <c r="D65" s="12" t="b">
        <f>SELECT("L278C47")</f>
        <v>1</v>
      </c>
      <c r="E65" s="29" t="b">
        <f>PRINT(1,,,1,,FALSE,,,,,,2)</f>
        <v>1</v>
      </c>
      <c r="F65" s="1065" t="b">
        <f>WORKBOOK.SELECT("IMPRES. 3è TRIMES. BILAN")</f>
        <v>1</v>
      </c>
      <c r="P65" s="6"/>
      <c r="Q65" s="7"/>
      <c r="W65" s="2"/>
      <c r="AE65" s="8"/>
      <c r="AL65" s="35"/>
      <c r="AM65" s="35"/>
    </row>
    <row r="66" spans="1:39" x14ac:dyDescent="0.2">
      <c r="A66" s="400" t="b">
        <f>SELECT("L25C7:L126C7")</f>
        <v>1</v>
      </c>
      <c r="D66" s="402" t="b">
        <f>PASTE.SPECIAL(3,1,FALSE,FALSE)</f>
        <v>1</v>
      </c>
      <c r="E66" s="880" t="b">
        <f>WORKBOOK.SELECT("DEUXIEME TRIMES.")</f>
        <v>1</v>
      </c>
      <c r="F66" s="1066" t="b">
        <f>SELECT("L172C34:L226C40")</f>
        <v>1</v>
      </c>
      <c r="O66" s="19"/>
      <c r="P66" s="6"/>
      <c r="Q66" s="6"/>
      <c r="R66" s="10"/>
      <c r="W66" s="10"/>
      <c r="AE66" s="8"/>
      <c r="AF66" s="7"/>
      <c r="AI66" s="6"/>
    </row>
    <row r="67" spans="1:39" x14ac:dyDescent="0.2">
      <c r="A67" s="401" t="b">
        <f>FORMULA.FIND("",1,1,1,1,FALSE)</f>
        <v>1</v>
      </c>
      <c r="D67" s="12" t="b">
        <f>SELECT("L274C47:L328C53")</f>
        <v>1</v>
      </c>
      <c r="E67" s="1066" t="b">
        <f>SELECT("L190C2:L215C8")</f>
        <v>1</v>
      </c>
      <c r="F67" s="8" t="b">
        <f>SET.PRINT.AREA()</f>
        <v>1</v>
      </c>
      <c r="O67" s="12"/>
      <c r="P67" s="7"/>
      <c r="Q67" s="2"/>
      <c r="R67" s="6"/>
      <c r="T67" s="10"/>
      <c r="U67" s="7"/>
      <c r="W67" s="7"/>
      <c r="AF67" s="7"/>
      <c r="AI67" s="6"/>
      <c r="AM67" s="6"/>
    </row>
    <row r="68" spans="1:39" x14ac:dyDescent="0.2">
      <c r="A68" s="400" t="b">
        <f>SELECT("L(+2)C:L1C11")</f>
        <v>1</v>
      </c>
      <c r="B68" s="7"/>
      <c r="C68" s="8"/>
      <c r="D68" s="8" t="b">
        <f>SET.PRINT.AREA()</f>
        <v>1</v>
      </c>
      <c r="E68" s="401" t="b">
        <f>COPY()</f>
        <v>1</v>
      </c>
      <c r="F68" s="29" t="b">
        <f>PRINT(1,,,1,,FALSE,,,,,,2)</f>
        <v>1</v>
      </c>
      <c r="O68" s="7"/>
      <c r="P68" s="6"/>
      <c r="Q68" s="7"/>
      <c r="R68" s="6"/>
      <c r="T68" s="7"/>
      <c r="U68" s="7"/>
      <c r="W68" s="7"/>
      <c r="AF68" s="7"/>
      <c r="AL68" s="12"/>
      <c r="AM68" s="35"/>
    </row>
    <row r="69" spans="1:39" x14ac:dyDescent="0.2">
      <c r="A69" s="399" t="b">
        <f>SET.PRINT.AREA()</f>
        <v>1</v>
      </c>
      <c r="B69" s="13"/>
      <c r="C69" s="20"/>
      <c r="D69" s="29" t="b">
        <f>PRINT(1,,,1,,FALSE,,,,,,2)</f>
        <v>1</v>
      </c>
      <c r="E69" s="1065" t="b">
        <f>WORKBOOK.SELECT("IMPRES. 2ème TRIMES.")</f>
        <v>1</v>
      </c>
      <c r="F69" s="880" t="b">
        <f>WORKBOOK.SELECT("TROISIEME TRI et BILAN")</f>
        <v>1</v>
      </c>
      <c r="T69" s="7"/>
      <c r="U69" s="7"/>
      <c r="W69" s="8"/>
      <c r="AE69" s="7"/>
      <c r="AI69" s="12"/>
      <c r="AL69" s="35"/>
    </row>
    <row r="70" spans="1:39" x14ac:dyDescent="0.2">
      <c r="A70" s="399" t="b">
        <f>PRINT(1,,,1,,FALSE,,,,,,2)</f>
        <v>1</v>
      </c>
      <c r="B70" s="8"/>
      <c r="D70" s="1064" t="b">
        <f>WORKBOOK.SELECT("PREMIER TRIMES.")</f>
        <v>1</v>
      </c>
      <c r="E70" s="1066" t="b">
        <f>SELECT("L191C34:L216C40")</f>
        <v>1</v>
      </c>
      <c r="F70" s="1066" t="b">
        <f>SELECT("L231C2:L259C8")</f>
        <v>1</v>
      </c>
      <c r="P70" s="6"/>
      <c r="Q70" s="6"/>
      <c r="T70" s="8"/>
      <c r="U70" s="8"/>
      <c r="W70" s="6"/>
      <c r="AE70" s="7"/>
      <c r="AF70" s="34"/>
      <c r="AM70" s="12"/>
    </row>
    <row r="71" spans="1:39" x14ac:dyDescent="0.2">
      <c r="A71" s="398" t="b">
        <f>WORKBOOK.SELECT("P1","P1")</f>
        <v>1</v>
      </c>
      <c r="B71" s="8"/>
      <c r="C71" s="6"/>
      <c r="D71" s="12" t="b">
        <f>SELECT("L329C2:L378C8")</f>
        <v>1</v>
      </c>
      <c r="E71" s="402" t="b">
        <f>PASTE.SPECIAL(3,1,FALSE,FALSE)</f>
        <v>1</v>
      </c>
      <c r="F71" s="401" t="b">
        <f>COPY()</f>
        <v>1</v>
      </c>
      <c r="O71" s="7"/>
      <c r="R71" s="6"/>
      <c r="T71" s="8"/>
      <c r="U71" s="8"/>
      <c r="AE71" s="7"/>
      <c r="AF71" s="7"/>
      <c r="AI71" s="12"/>
      <c r="AL71" s="6"/>
      <c r="AM71" s="35"/>
    </row>
    <row r="72" spans="1:39" x14ac:dyDescent="0.2">
      <c r="A72" s="400" t="b">
        <f>SELECT("L25C7:L126C7")</f>
        <v>1</v>
      </c>
      <c r="B72" s="8"/>
      <c r="D72" s="401" t="b">
        <f>COPY()</f>
        <v>1</v>
      </c>
      <c r="E72" s="880" t="b">
        <f>WORKBOOK.SELECT("DEUXIEME TRIMES.")</f>
        <v>1</v>
      </c>
      <c r="F72" s="1065" t="b">
        <f>WORKBOOK.SELECT("IMPRES. 3è TRIMES. BILAN")</f>
        <v>1</v>
      </c>
      <c r="P72" s="6"/>
      <c r="Q72" s="7"/>
      <c r="R72" s="6"/>
      <c r="T72" s="10"/>
      <c r="U72" s="7"/>
      <c r="W72" s="7"/>
      <c r="AF72" s="7"/>
    </row>
    <row r="73" spans="1:39" ht="13.5" thickBot="1" x14ac:dyDescent="0.25">
      <c r="A73" s="401" t="b">
        <f>FORMULA.FIND("",1,1,1,1,FALSE)</f>
        <v>1</v>
      </c>
      <c r="B73" s="6"/>
      <c r="C73" s="7"/>
      <c r="D73" s="990" t="b">
        <f>WORKBOOK.SELECT("IMPRES. 1er TRIM.")</f>
        <v>1</v>
      </c>
      <c r="E73" s="1066" t="b">
        <f>SELECT("L217C2:L247C8")</f>
        <v>1</v>
      </c>
      <c r="F73" s="1066" t="b">
        <f>SELECT("L231C42:L259C48")</f>
        <v>1</v>
      </c>
      <c r="P73" s="6"/>
      <c r="T73" s="8"/>
      <c r="U73" s="8"/>
      <c r="W73" s="17"/>
      <c r="AE73" s="34"/>
      <c r="AF73" s="7"/>
      <c r="AI73" s="6"/>
      <c r="AM73" s="6"/>
    </row>
    <row r="74" spans="1:39" ht="15.75" thickBot="1" x14ac:dyDescent="0.3">
      <c r="A74" s="400" t="b">
        <f>SELECT("L(+3)C:L(+3)C11")</f>
        <v>1</v>
      </c>
      <c r="B74" s="466"/>
      <c r="D74" s="12" t="b">
        <f>SELECT("L333C55")</f>
        <v>1</v>
      </c>
      <c r="E74" s="401" t="b">
        <f>COPY()</f>
        <v>1</v>
      </c>
      <c r="F74" s="402" t="b">
        <f>PASTE.SPECIAL(3,1,FALSE,FALSE)</f>
        <v>1</v>
      </c>
      <c r="O74" s="7"/>
      <c r="Q74" s="7"/>
      <c r="T74" s="8"/>
      <c r="U74" s="8"/>
      <c r="W74" s="8"/>
      <c r="AE74" s="7"/>
      <c r="AI74" s="35"/>
      <c r="AM74" s="35"/>
    </row>
    <row r="75" spans="1:39" x14ac:dyDescent="0.2">
      <c r="A75" s="401" t="b">
        <f>COPY()</f>
        <v>1</v>
      </c>
      <c r="C75" s="7"/>
      <c r="D75" s="402" t="b">
        <f>PASTE.SPECIAL(3,1,FALSE,FALSE)</f>
        <v>1</v>
      </c>
      <c r="E75" s="1065" t="b">
        <f>WORKBOOK.SELECT("IMPRES. 2ème TRIMES.")</f>
        <v>1</v>
      </c>
      <c r="F75" s="880" t="b">
        <f>WORKBOOK.SELECT("TROISIEME TRI et BILAN")</f>
        <v>1</v>
      </c>
      <c r="P75" s="2"/>
      <c r="R75" s="6"/>
      <c r="T75" s="8"/>
      <c r="U75" s="8"/>
      <c r="AE75" s="7"/>
      <c r="AF75" s="7"/>
    </row>
    <row r="76" spans="1:39" x14ac:dyDescent="0.2">
      <c r="A76" s="400" t="b">
        <f>SELECT("L(-1)C:L26C11")</f>
        <v>1</v>
      </c>
      <c r="B76" s="6"/>
      <c r="C76" s="6"/>
      <c r="D76" s="12" t="b">
        <f>SELECT("L330C55:L383C61")</f>
        <v>1</v>
      </c>
      <c r="E76" s="1066" t="b">
        <f>SELECT("L218C34:L248C40")</f>
        <v>1</v>
      </c>
      <c r="F76" s="1066" t="b">
        <f>SELECT("L261C2:L281C8")</f>
        <v>1</v>
      </c>
      <c r="P76" s="6"/>
      <c r="R76" s="6"/>
      <c r="T76" s="10"/>
      <c r="U76" s="7"/>
      <c r="W76" s="7"/>
      <c r="AE76" s="7"/>
      <c r="AF76" s="8"/>
      <c r="AI76" s="12"/>
      <c r="AL76" s="35"/>
      <c r="AM76" s="12"/>
    </row>
    <row r="77" spans="1:39" ht="15" x14ac:dyDescent="0.25">
      <c r="A77" s="402" t="b">
        <f>PASTE.SPECIAL(1,1,FALSE,FALSE)</f>
        <v>1</v>
      </c>
      <c r="C77" s="7"/>
      <c r="D77" s="8" t="b">
        <f>SET.PRINT.AREA()</f>
        <v>1</v>
      </c>
      <c r="E77" s="402" t="b">
        <f>PASTE.SPECIAL(3,1,FALSE,FALSE)</f>
        <v>1</v>
      </c>
      <c r="F77" s="401" t="b">
        <f>COPY()</f>
        <v>1</v>
      </c>
      <c r="O77" s="7"/>
      <c r="Q77" s="5"/>
      <c r="W77" s="468"/>
      <c r="AE77" s="7"/>
      <c r="AF77" s="7"/>
      <c r="AI77" s="35"/>
      <c r="AM77" s="35"/>
    </row>
    <row r="78" spans="1:39" x14ac:dyDescent="0.2">
      <c r="A78" s="398" t="b">
        <f>WORKBOOK.SELECT("P1","P1")</f>
        <v>1</v>
      </c>
      <c r="B78" s="7"/>
      <c r="C78" s="6"/>
      <c r="D78" s="29" t="b">
        <f>PRINT(1,,,1,,FALSE,,,,,,2)</f>
        <v>1</v>
      </c>
      <c r="E78" s="880" t="b">
        <f>WORKBOOK.SELECT("DEUXIEME TRIMES.")</f>
        <v>1</v>
      </c>
      <c r="F78" s="1065" t="b">
        <f>WORKBOOK.SELECT("IMPRES. 3è TRIMES. BILAN")</f>
        <v>1</v>
      </c>
      <c r="P78" s="7"/>
      <c r="Q78" s="5"/>
      <c r="T78" s="10"/>
      <c r="U78" s="7"/>
      <c r="W78" s="8"/>
      <c r="AD78" s="34"/>
      <c r="AE78" s="7"/>
      <c r="AL78" s="8"/>
    </row>
    <row r="79" spans="1:39" x14ac:dyDescent="0.2">
      <c r="A79" s="400" t="b">
        <f>SELECT("L26C1:L126C1")</f>
        <v>1</v>
      </c>
      <c r="D79" s="1064" t="b">
        <f>WORKBOOK.SELECT("PREMIER TRIMES.")</f>
        <v>1</v>
      </c>
      <c r="E79" s="1066" t="b">
        <f>SELECT("L249C2:L264C8")</f>
        <v>1</v>
      </c>
      <c r="F79" s="1066" t="b">
        <f>SELECT("L261C42:L281C48")</f>
        <v>1</v>
      </c>
      <c r="P79" s="6"/>
      <c r="Q79" s="15"/>
      <c r="R79" s="6"/>
      <c r="W79" s="8"/>
      <c r="AD79" s="7"/>
      <c r="AE79" s="36"/>
      <c r="AF79" s="7"/>
      <c r="AI79" s="12"/>
      <c r="AM79" s="6"/>
    </row>
    <row r="80" spans="1:39" ht="26.25" x14ac:dyDescent="0.2">
      <c r="A80" s="401" t="b">
        <f>FORMULA.FIND("",1,1,1,1,FALSE)</f>
        <v>1</v>
      </c>
      <c r="B80" s="7"/>
      <c r="C80" s="8"/>
      <c r="D80" s="12" t="b">
        <f>SELECT("L385C2:L434C8")</f>
        <v>1</v>
      </c>
      <c r="E80" s="401" t="b">
        <f>COPY()</f>
        <v>1</v>
      </c>
      <c r="F80" s="402" t="b">
        <f>PASTE.SPECIAL(3,1,FALSE,FALSE)</f>
        <v>1</v>
      </c>
      <c r="O80" s="7"/>
      <c r="P80" s="2"/>
      <c r="R80" s="6"/>
      <c r="T80" s="10"/>
      <c r="U80" s="10"/>
      <c r="W80" s="8"/>
      <c r="AD80" s="8"/>
      <c r="AE80" s="7"/>
      <c r="AF80" s="420"/>
      <c r="AM80" s="35"/>
    </row>
    <row r="81" spans="1:39" x14ac:dyDescent="0.2">
      <c r="A81" s="400" t="b">
        <f>SELECT("LC:L26C5")</f>
        <v>1</v>
      </c>
      <c r="B81" s="6"/>
      <c r="D81" s="401" t="b">
        <f>COPY()</f>
        <v>1</v>
      </c>
      <c r="E81" s="1065" t="b">
        <f>WORKBOOK.SELECT("IMPRES. 2ème TRIMES.")</f>
        <v>1</v>
      </c>
      <c r="F81" s="1065" t="b">
        <f>WORKBOOK.SELECT("IMPRES. 3è TRIMES. BILAN")</f>
        <v>1</v>
      </c>
      <c r="P81" s="7"/>
      <c r="W81" s="7"/>
      <c r="AF81" s="7"/>
      <c r="AI81" s="6"/>
    </row>
    <row r="82" spans="1:39" x14ac:dyDescent="0.2">
      <c r="A82" s="404" t="b">
        <f>CLEAR()</f>
        <v>1</v>
      </c>
      <c r="B82" s="7"/>
      <c r="C82" s="6"/>
      <c r="D82" s="990" t="b">
        <f>WORKBOOK.SELECT("IMPRES. 1er TRIM.")</f>
        <v>1</v>
      </c>
      <c r="E82" s="1066" t="b">
        <f>SELECT("L250C34:L265C40")</f>
        <v>1</v>
      </c>
      <c r="F82" s="1066" t="b">
        <f>SELECT("L228C42:L281C48")</f>
        <v>1</v>
      </c>
      <c r="W82" s="8"/>
      <c r="AD82" s="7"/>
      <c r="AE82" s="7"/>
      <c r="AF82" s="8"/>
      <c r="AI82" s="6"/>
      <c r="AM82" s="12"/>
    </row>
    <row r="83" spans="1:39" x14ac:dyDescent="0.2">
      <c r="A83" s="403" t="b">
        <f>WORKBOOK.SELECT("P1","P1")</f>
        <v>1</v>
      </c>
      <c r="B83" s="6"/>
      <c r="D83" s="12" t="b">
        <f>SELECT("L388C63")</f>
        <v>1</v>
      </c>
      <c r="E83" s="402" t="b">
        <f>PASTE.SPECIAL(3,1,FALSE,FALSE)</f>
        <v>1</v>
      </c>
      <c r="F83" s="8" t="b">
        <f>SET.PRINT.AREA()</f>
        <v>1</v>
      </c>
      <c r="M83" s="5"/>
      <c r="O83" s="7"/>
      <c r="P83" s="6"/>
      <c r="R83" s="6"/>
      <c r="T83" s="10"/>
      <c r="U83" s="7"/>
      <c r="W83" s="8"/>
      <c r="AD83" s="6"/>
      <c r="AE83" s="7"/>
      <c r="AF83" s="7"/>
      <c r="AM83" s="35"/>
    </row>
    <row r="84" spans="1:39" x14ac:dyDescent="0.2">
      <c r="A84" s="7" t="b">
        <f>WORKBOOK.HIDE("P1")</f>
        <v>1</v>
      </c>
      <c r="C84" s="19"/>
      <c r="D84" s="402" t="b">
        <f>PASTE.SPECIAL(3,1,FALSE,FALSE)</f>
        <v>1</v>
      </c>
      <c r="E84" s="1065" t="b">
        <f>WORKBOOK.SELECT("IMPRES. 2ème TRIMES.")</f>
        <v>1</v>
      </c>
      <c r="F84" s="29" t="b">
        <f>PRINT(1,,,1,,FALSE,,,,,,2)</f>
        <v>1</v>
      </c>
      <c r="M84" s="5"/>
      <c r="O84" s="6"/>
      <c r="R84" s="6"/>
      <c r="AD84" s="6"/>
      <c r="AE84" s="8"/>
      <c r="AF84" s="8"/>
      <c r="AI84" s="12"/>
    </row>
    <row r="85" spans="1:39" x14ac:dyDescent="0.2">
      <c r="A85" s="38" t="b">
        <f>WORKBOOK.UNHIDE("P2")</f>
        <v>1</v>
      </c>
      <c r="B85" s="8"/>
      <c r="C85" s="6"/>
      <c r="D85" s="12" t="b">
        <f>SELECT("L385C63:L438C69")</f>
        <v>1</v>
      </c>
      <c r="E85" s="1066" t="b">
        <f>SELECT("L187C34:L265C40")</f>
        <v>1</v>
      </c>
      <c r="F85" s="880" t="b">
        <f>WORKBOOK.SELECT("TROISIEME TRI et BILAN")</f>
        <v>1</v>
      </c>
      <c r="M85" s="7"/>
      <c r="P85" s="7"/>
      <c r="T85" s="13"/>
      <c r="U85" s="10"/>
      <c r="AE85" s="7"/>
      <c r="AF85" s="8"/>
      <c r="AM85" s="6"/>
    </row>
    <row r="86" spans="1:39" x14ac:dyDescent="0.2">
      <c r="A86" s="399" t="b">
        <f>PROTECT.DOCUMENT(FALSE)</f>
        <v>1</v>
      </c>
      <c r="C86" s="7"/>
      <c r="D86" s="8" t="b">
        <f>SET.PRINT.AREA()</f>
        <v>1</v>
      </c>
      <c r="E86" s="8" t="b">
        <f>SET.PRINT.AREA()</f>
        <v>1</v>
      </c>
      <c r="F86" s="1066" t="b">
        <f>SELECT("L290C2:L318C8")</f>
        <v>1</v>
      </c>
      <c r="M86" s="6"/>
      <c r="O86" s="7"/>
      <c r="W86" s="7"/>
      <c r="AI86" s="12"/>
      <c r="AM86" s="35"/>
    </row>
    <row r="87" spans="1:39" x14ac:dyDescent="0.2">
      <c r="A87" s="398" t="b">
        <f>WORKBOOK.SELECT("TROISIEME TRI et BILAN","TROISIEME TRI et BILAN")</f>
        <v>1</v>
      </c>
      <c r="B87" s="6"/>
      <c r="D87" s="29" t="b">
        <f>PRINT(1,,,1,,FALSE,,,,,,2)</f>
        <v>1</v>
      </c>
      <c r="E87" s="8" t="b">
        <f>PRINT(1,,,1,,FALSE,,,,,,2)</f>
        <v>1</v>
      </c>
      <c r="F87" s="401" t="b">
        <f>COPY()</f>
        <v>1</v>
      </c>
      <c r="M87" s="6"/>
      <c r="P87" s="7"/>
      <c r="R87" s="6"/>
      <c r="T87" s="5"/>
      <c r="U87" s="5"/>
      <c r="W87" s="7"/>
      <c r="AE87" s="7"/>
    </row>
    <row r="88" spans="1:39" ht="15.75" customHeight="1" x14ac:dyDescent="0.2">
      <c r="A88" s="400" t="b">
        <f>SELECT("L130C2:L231C2")</f>
        <v>1</v>
      </c>
      <c r="C88" s="8"/>
      <c r="D88" s="1064" t="b">
        <f>WORKBOOK.SELECT("PREMIER TRIMES.")</f>
        <v>1</v>
      </c>
      <c r="E88" s="880" t="b">
        <f>WORKBOOK.SELECT("DEUXIEME TRIMES.")</f>
        <v>1</v>
      </c>
      <c r="F88" s="1065" t="b">
        <f>WORKBOOK.SELECT("IMPRES. 3è TRIMES. BILAN")</f>
        <v>1</v>
      </c>
      <c r="M88" s="6"/>
      <c r="T88" s="9"/>
      <c r="U88" s="9"/>
      <c r="W88" s="7"/>
      <c r="AD88" s="7"/>
      <c r="AE88" s="420"/>
      <c r="AF88" s="7"/>
      <c r="AI88" s="6"/>
      <c r="AM88" s="12"/>
    </row>
    <row r="89" spans="1:39" x14ac:dyDescent="0.2">
      <c r="A89" s="401" t="b">
        <f>FORMULA.FIND("",1,1,1,1,FALSE)</f>
        <v>1</v>
      </c>
      <c r="B89" s="19"/>
      <c r="C89" s="7"/>
      <c r="D89" s="12" t="b">
        <f>SELECT("L441C2:L490C6")</f>
        <v>1</v>
      </c>
      <c r="E89" s="1066" t="b">
        <f>SELECT("L273C2:L301C8")</f>
        <v>1</v>
      </c>
      <c r="F89" s="1066" t="b">
        <f>SELECT("L286C50:L314C56")</f>
        <v>1</v>
      </c>
      <c r="O89" s="7"/>
      <c r="R89" s="6"/>
      <c r="AE89" s="7"/>
      <c r="AF89" s="6"/>
      <c r="AI89" s="35"/>
      <c r="AM89" s="35"/>
    </row>
    <row r="90" spans="1:39" x14ac:dyDescent="0.2">
      <c r="A90" s="400" t="b">
        <f>SELECT("LC:L131C6")</f>
        <v>1</v>
      </c>
      <c r="B90" s="6"/>
      <c r="C90" s="8"/>
      <c r="D90" s="401" t="b">
        <f>COPY()</f>
        <v>1</v>
      </c>
      <c r="E90" s="401" t="b">
        <f>COPY()</f>
        <v>1</v>
      </c>
      <c r="F90" s="402" t="b">
        <f>PASTE.SPECIAL(3,1,FALSE,FALSE)</f>
        <v>1</v>
      </c>
      <c r="M90" s="6"/>
      <c r="O90" s="6"/>
      <c r="P90" s="5"/>
      <c r="R90" s="6"/>
      <c r="AD90" s="12"/>
      <c r="AE90" s="8"/>
    </row>
    <row r="91" spans="1:39" x14ac:dyDescent="0.2">
      <c r="A91" s="401" t="b">
        <f>COPY()</f>
        <v>1</v>
      </c>
      <c r="B91" s="7"/>
      <c r="C91" s="8"/>
      <c r="D91" s="990" t="b">
        <f>WORKBOOK.SELECT("IMPRES. 1er TRIM.")</f>
        <v>1</v>
      </c>
      <c r="E91" s="1065" t="b">
        <f>WORKBOOK.SELECT("IMPRES. 2ème TRIMES.")</f>
        <v>1</v>
      </c>
      <c r="F91" s="880" t="b">
        <f>WORKBOOK.SELECT("TROISIEME TRI et BILAN")</f>
        <v>1</v>
      </c>
      <c r="P91" s="5"/>
      <c r="W91" s="34"/>
      <c r="AE91" s="7"/>
      <c r="AF91" s="7"/>
      <c r="AI91" s="12"/>
      <c r="AM91" s="6"/>
    </row>
    <row r="92" spans="1:39" x14ac:dyDescent="0.2">
      <c r="A92" s="398" t="b">
        <f>WORKBOOK.SELECT("P2","P2")</f>
        <v>1</v>
      </c>
      <c r="C92" s="8"/>
      <c r="D92" s="12" t="b">
        <f>SELECT("L443C71")</f>
        <v>1</v>
      </c>
      <c r="E92" s="1066" t="b">
        <f>SELECT("L270C42:L298C48")</f>
        <v>1</v>
      </c>
      <c r="F92" s="1066" t="b">
        <f>SELECT("L320C2:L340C8")</f>
        <v>1</v>
      </c>
      <c r="O92" s="7"/>
      <c r="P92" s="15"/>
      <c r="R92" s="6"/>
      <c r="W92" s="7"/>
      <c r="AD92" s="6"/>
      <c r="AE92" s="8"/>
      <c r="AF92" s="8"/>
      <c r="AI92" s="35"/>
      <c r="AM92" s="35"/>
    </row>
    <row r="93" spans="1:39" x14ac:dyDescent="0.2">
      <c r="A93" s="400" t="b">
        <f>SELECT("L4C1")</f>
        <v>1</v>
      </c>
      <c r="B93" s="8"/>
      <c r="D93" s="402" t="b">
        <f>PASTE.SPECIAL(3,1,FALSE,FALSE)</f>
        <v>1</v>
      </c>
      <c r="E93" s="402" t="b">
        <f>PASTE.SPECIAL(3,1,FALSE,FALSE)</f>
        <v>1</v>
      </c>
      <c r="F93" s="401" t="b">
        <f>COPY()</f>
        <v>1</v>
      </c>
      <c r="M93" s="6"/>
      <c r="R93" s="6"/>
      <c r="W93" s="8"/>
      <c r="AD93" s="6"/>
      <c r="AE93" s="8"/>
      <c r="AF93" s="7"/>
    </row>
    <row r="94" spans="1:39" x14ac:dyDescent="0.2">
      <c r="A94" s="402" t="b">
        <f>PASTE.SPECIAL(3,1,FALSE,FALSE)</f>
        <v>1</v>
      </c>
      <c r="B94" s="7"/>
      <c r="C94" s="19"/>
      <c r="D94" s="12" t="b">
        <f>SELECT("L440C71:L493C75")</f>
        <v>1</v>
      </c>
      <c r="E94" s="880" t="b">
        <f>WORKBOOK.SELECT("DEUXIEME TRIMES.")</f>
        <v>1</v>
      </c>
      <c r="F94" s="1065" t="b">
        <f>WORKBOOK.SELECT("IMPRES. 3è TRIMES. BILAN")</f>
        <v>1</v>
      </c>
      <c r="M94" s="6"/>
      <c r="O94" s="7"/>
      <c r="AD94" s="6"/>
      <c r="AF94" s="7"/>
      <c r="AI94" s="12"/>
      <c r="AM94" s="12"/>
    </row>
    <row r="95" spans="1:39" x14ac:dyDescent="0.2">
      <c r="A95" s="400" t="b">
        <f>SELECT("L3C1:L104C1")</f>
        <v>1</v>
      </c>
      <c r="B95" s="8"/>
      <c r="C95" s="7"/>
      <c r="D95" s="8" t="b">
        <f>SET.PRINT.AREA()</f>
        <v>1</v>
      </c>
      <c r="E95" s="1066" t="b">
        <f>SELECT("L303C2:L323C8")</f>
        <v>1</v>
      </c>
      <c r="F95" s="1066" t="b">
        <f>SELECT("L316C50:L336C56")</f>
        <v>1</v>
      </c>
      <c r="M95" s="12"/>
      <c r="R95" s="21"/>
      <c r="W95" s="7"/>
      <c r="AE95" s="6"/>
      <c r="AF95" s="7"/>
      <c r="AM95" s="35"/>
    </row>
    <row r="96" spans="1:39" x14ac:dyDescent="0.2">
      <c r="A96" s="401" t="b">
        <f>FORMULA.FIND("",1,1,1,1,FALSE)</f>
        <v>1</v>
      </c>
      <c r="B96" s="8"/>
      <c r="D96" s="29" t="b">
        <f>PRINT(1,,,1,,FALSE,,,,,,2)</f>
        <v>1</v>
      </c>
      <c r="E96" s="401" t="b">
        <f>COPY()</f>
        <v>1</v>
      </c>
      <c r="F96" s="402" t="b">
        <f>PASTE.SPECIAL(3,1,FALSE,FALSE)</f>
        <v>1</v>
      </c>
      <c r="M96" s="6"/>
      <c r="O96" s="7"/>
      <c r="W96" s="6"/>
      <c r="AI96" s="6"/>
    </row>
    <row r="97" spans="1:39" x14ac:dyDescent="0.2">
      <c r="A97" s="400" t="b">
        <f>SELECT("LC:L4C5")</f>
        <v>1</v>
      </c>
      <c r="B97" s="8"/>
      <c r="C97" s="7"/>
      <c r="D97" s="1190"/>
      <c r="E97" s="1065" t="b">
        <f>WORKBOOK.SELECT("IMPRES. 2ème TRIMES.")</f>
        <v>1</v>
      </c>
      <c r="F97" s="1065" t="b">
        <f>WORKBOOK.SELECT("IMPRES. 3è TRIMES. BILAN")</f>
        <v>1</v>
      </c>
      <c r="M97" s="12"/>
      <c r="W97" s="6"/>
      <c r="AD97" s="6"/>
      <c r="AE97" s="7"/>
      <c r="AF97" s="7"/>
      <c r="AI97" s="6"/>
      <c r="AM97" s="6"/>
    </row>
    <row r="98" spans="1:39" x14ac:dyDescent="0.2">
      <c r="A98" s="401" t="b">
        <f>COPY()</f>
        <v>1</v>
      </c>
      <c r="C98" s="7"/>
      <c r="D98" s="990" t="b">
        <f>WORKBOOK.SELECT("IMPRES. 1er TRIM.")</f>
        <v>1</v>
      </c>
      <c r="E98" s="1066" t="b">
        <f>SELECT("L300C42:L320C48")</f>
        <v>1</v>
      </c>
      <c r="F98" s="1066" t="b">
        <f>SELECT("L283C50:L336C56")</f>
        <v>1</v>
      </c>
      <c r="M98" s="6"/>
      <c r="O98" s="7"/>
      <c r="AE98" s="8"/>
      <c r="AF98" s="8"/>
      <c r="AM98" s="35"/>
    </row>
    <row r="99" spans="1:39" x14ac:dyDescent="0.2">
      <c r="A99" s="398" t="b">
        <f>WORKBOOK.SELECT("P2","P2")</f>
        <v>1</v>
      </c>
      <c r="B99" s="19"/>
      <c r="C99" s="6"/>
      <c r="D99" s="12" t="b">
        <f>SELECT("L495C77:L516C78")</f>
        <v>1</v>
      </c>
      <c r="E99" s="402" t="b">
        <f>PASTE.SPECIAL(3,1,FALSE,FALSE)</f>
        <v>1</v>
      </c>
      <c r="F99" s="8" t="b">
        <f>SET.PRINT.AREA()</f>
        <v>1</v>
      </c>
      <c r="M99" s="12"/>
      <c r="P99" s="6"/>
      <c r="AD99" s="8"/>
      <c r="AE99" s="7"/>
      <c r="AF99" s="7"/>
      <c r="AI99" s="12"/>
    </row>
    <row r="100" spans="1:39" ht="15" x14ac:dyDescent="0.25">
      <c r="A100" s="400" t="b">
        <f>SELECT("L4C7")</f>
        <v>1</v>
      </c>
      <c r="B100" s="7"/>
      <c r="C100" s="6"/>
      <c r="D100" s="8" t="b">
        <f>SET.PRINT.AREA()</f>
        <v>1</v>
      </c>
      <c r="E100" s="1065" t="b">
        <f>WORKBOOK.SELECT("IMPRES. 2ème TRIMES.")</f>
        <v>1</v>
      </c>
      <c r="F100" s="29" t="b">
        <f>PRINT(1,,,1,,FALSE,,,,,,2)</f>
        <v>1</v>
      </c>
      <c r="M100" s="6"/>
      <c r="O100" s="7"/>
      <c r="P100" s="6"/>
      <c r="AE100" s="7"/>
      <c r="AF100" s="469"/>
      <c r="AM100" s="12"/>
    </row>
    <row r="101" spans="1:39" x14ac:dyDescent="0.2">
      <c r="A101" s="402" t="b">
        <f>PASTE.SPECIAL(1,1,FALSE,FALSE)</f>
        <v>1</v>
      </c>
      <c r="B101" s="6"/>
      <c r="D101" s="29" t="b">
        <f>PRINT(1,,,1,,FALSE,,,,,,2)</f>
        <v>1</v>
      </c>
      <c r="E101" s="1066" t="b">
        <f>SELECT("L267C42:L320C48")</f>
        <v>1</v>
      </c>
      <c r="F101" s="880" t="b">
        <f>WORKBOOK.SELECT("TROISIEME TRI et BILAN")</f>
        <v>1</v>
      </c>
      <c r="M101" s="12"/>
      <c r="P101" s="6"/>
      <c r="W101" s="7"/>
      <c r="AD101" s="2"/>
      <c r="AE101" s="7"/>
      <c r="AF101" s="8"/>
      <c r="AI101" s="12"/>
      <c r="AM101" s="35"/>
    </row>
    <row r="102" spans="1:39" x14ac:dyDescent="0.2">
      <c r="A102" s="398" t="b">
        <f>WORKBOOK.SELECT("P2","P2")</f>
        <v>1</v>
      </c>
      <c r="C102" s="7"/>
      <c r="D102" s="990" t="b">
        <f>WORKBOOK.SELECT("IMPRES. 1er TRIM.")</f>
        <v>1</v>
      </c>
      <c r="E102" s="8" t="b">
        <f>SET.PRINT.AREA()</f>
        <v>1</v>
      </c>
      <c r="F102" s="1066" t="b">
        <f>SELECT("L350C2:L378C6")</f>
        <v>1</v>
      </c>
      <c r="M102" s="6"/>
      <c r="O102" s="7"/>
      <c r="P102" s="6"/>
      <c r="AD102" s="2"/>
      <c r="AE102" s="7"/>
    </row>
    <row r="103" spans="1:39" x14ac:dyDescent="0.2">
      <c r="A103" s="400" t="b">
        <f>SELECT("L105C2")</f>
        <v>1</v>
      </c>
      <c r="B103" s="8"/>
      <c r="D103" s="12" t="b">
        <f>SELECT("L519C92:L533C102")</f>
        <v>1</v>
      </c>
      <c r="E103" s="8" t="b">
        <f>PRINT(1,,,1,,FALSE,,,,,,2)</f>
        <v>1</v>
      </c>
      <c r="F103" s="401" t="b">
        <f>COPY()</f>
        <v>1</v>
      </c>
      <c r="M103" s="12"/>
      <c r="P103" s="6"/>
      <c r="W103" s="12"/>
      <c r="AD103" s="13"/>
      <c r="AE103" s="7"/>
      <c r="AF103" s="8"/>
      <c r="AI103" s="6"/>
      <c r="AM103" s="6"/>
    </row>
    <row r="104" spans="1:39" x14ac:dyDescent="0.2">
      <c r="A104" s="401" t="b">
        <f>COPY()</f>
        <v>1</v>
      </c>
      <c r="C104" s="7"/>
      <c r="D104" s="8" t="b">
        <f>SET.PRINT.AREA()</f>
        <v>1</v>
      </c>
      <c r="E104" s="880" t="b">
        <f>WORKBOOK.SELECT("DEUXIEME TRIMES.")</f>
        <v>1</v>
      </c>
      <c r="F104" s="1065" t="b">
        <f>WORKBOOK.SELECT("IMPRES. 3è TRIMES. BILAN")</f>
        <v>1</v>
      </c>
      <c r="M104" s="6"/>
      <c r="O104" s="7"/>
      <c r="P104" s="6"/>
      <c r="R104" s="10"/>
      <c r="AE104" s="36"/>
      <c r="AF104" s="2"/>
      <c r="AI104" s="35"/>
      <c r="AM104" s="35"/>
    </row>
    <row r="105" spans="1:39" x14ac:dyDescent="0.2">
      <c r="A105" s="400" t="b">
        <f>SELECT("L3C7:L105C7")</f>
        <v>1</v>
      </c>
      <c r="B105" s="7"/>
      <c r="C105" s="8"/>
      <c r="D105" s="29" t="b">
        <f>PRINT(1,,,1,,FALSE,,,,,,2)</f>
        <v>1</v>
      </c>
      <c r="E105" s="1066" t="b">
        <f>SELECT("L332C2:L360C8")</f>
        <v>1</v>
      </c>
      <c r="F105" s="1066" t="b">
        <f>SELECT("L341C58:L369C62")</f>
        <v>1</v>
      </c>
      <c r="P105" s="6"/>
      <c r="W105" s="6"/>
      <c r="AE105" s="7"/>
      <c r="AF105" s="8"/>
    </row>
    <row r="106" spans="1:39" x14ac:dyDescent="0.2">
      <c r="A106" s="401" t="b">
        <f>FORMULA.FIND("",1,1,1,1,FALSE)</f>
        <v>1</v>
      </c>
      <c r="B106" s="7"/>
      <c r="D106" s="990" t="b">
        <f>WORKBOOK.SELECT("IMPRES. 1er TRIM.")</f>
        <v>1</v>
      </c>
      <c r="E106" s="401" t="b">
        <f>COPY()</f>
        <v>1</v>
      </c>
      <c r="F106" s="402" t="b">
        <f>PASTE.SPECIAL(3,1,FALSE,FALSE)</f>
        <v>1</v>
      </c>
      <c r="M106" s="6"/>
      <c r="O106" s="7"/>
      <c r="P106" s="6"/>
      <c r="W106" s="6"/>
      <c r="AI106" s="12"/>
      <c r="AM106" s="12"/>
    </row>
    <row r="107" spans="1:39" x14ac:dyDescent="0.2">
      <c r="A107" s="400" t="b">
        <f>SELECT("L(+2)C(+1)")</f>
        <v>1</v>
      </c>
      <c r="B107" s="6"/>
      <c r="D107" s="12" t="b">
        <f>SELECT("L535C104:L559C119")</f>
        <v>1</v>
      </c>
      <c r="E107" s="1065" t="b">
        <f>WORKBOOK.SELECT("IMPRES. 2ème TRIMES.")</f>
        <v>1</v>
      </c>
      <c r="F107" s="880" t="b">
        <f>WORKBOOK.SELECT("TROISIEME TRI et BILAN")</f>
        <v>1</v>
      </c>
      <c r="M107" s="6"/>
      <c r="P107" s="6"/>
      <c r="W107" s="6"/>
      <c r="AE107" s="7"/>
      <c r="AF107" s="31"/>
      <c r="AI107" s="35"/>
      <c r="AM107" s="35"/>
    </row>
    <row r="108" spans="1:39" x14ac:dyDescent="0.2">
      <c r="A108" s="402" t="b">
        <f>PASTE.SPECIAL(1,1,FALSE,FALSE)</f>
        <v>1</v>
      </c>
      <c r="B108" s="8"/>
      <c r="D108" s="8" t="b">
        <f>SET.PRINT.AREA()</f>
        <v>1</v>
      </c>
      <c r="E108" s="1066" t="b">
        <f>SELECT("L325C50:L353C56")</f>
        <v>1</v>
      </c>
      <c r="F108" s="1066" t="b">
        <f>SELECT("L380C2:L400C6")</f>
        <v>1</v>
      </c>
      <c r="M108" s="7"/>
      <c r="P108" s="6"/>
      <c r="AE108" s="7"/>
    </row>
    <row r="109" spans="1:39" x14ac:dyDescent="0.2">
      <c r="A109" s="402" t="b">
        <f>PASTE.SPECIAL(3,1,FALSE,FALSE)</f>
        <v>1</v>
      </c>
      <c r="B109" s="6"/>
      <c r="D109" s="29" t="b">
        <f>PRINT(1,,,1,,FALSE,,,,,,2)</f>
        <v>1</v>
      </c>
      <c r="E109" s="402" t="b">
        <f>PASTE.SPECIAL(3,1,FALSE,FALSE)</f>
        <v>1</v>
      </c>
      <c r="F109" s="401" t="b">
        <f>COPY()</f>
        <v>1</v>
      </c>
      <c r="M109" s="8"/>
      <c r="O109" s="24"/>
      <c r="P109" s="6"/>
      <c r="AE109" s="8"/>
      <c r="AF109" s="7"/>
      <c r="AI109" s="12"/>
      <c r="AM109" s="6"/>
    </row>
    <row r="110" spans="1:39" x14ac:dyDescent="0.2">
      <c r="A110" s="398" t="b">
        <f>WORKBOOK.SELECT("P2","P2")</f>
        <v>1</v>
      </c>
      <c r="B110" s="8"/>
      <c r="D110" s="990" t="b">
        <f>WORKBOOK.SELECT("IMPRES. 1er TRIM.")</f>
        <v>1</v>
      </c>
      <c r="E110" s="880" t="b">
        <f>WORKBOOK.SELECT("DEUXIEME TRIMES.")</f>
        <v>1</v>
      </c>
      <c r="F110" s="1065" t="b">
        <f>WORKBOOK.SELECT("IMPRES. 3è TRIMES. BILAN")</f>
        <v>1</v>
      </c>
      <c r="M110" s="5"/>
      <c r="O110" s="24"/>
      <c r="P110" s="6"/>
      <c r="W110" s="6"/>
      <c r="AE110" s="7"/>
      <c r="AF110" s="37"/>
      <c r="AM110" s="35"/>
    </row>
    <row r="111" spans="1:39" ht="15" x14ac:dyDescent="0.25">
      <c r="A111" s="400" t="b">
        <f>SELECT("L105C1")</f>
        <v>1</v>
      </c>
      <c r="D111" s="12" t="b">
        <f>SELECT("L561C121:L583C139")</f>
        <v>1</v>
      </c>
      <c r="E111" s="1066" t="b">
        <f>SELECT("L362C2:L382C8")</f>
        <v>1</v>
      </c>
      <c r="F111" s="1066" t="b">
        <f>SELECT("L371C58:L391C62")</f>
        <v>1</v>
      </c>
      <c r="M111" s="5"/>
      <c r="O111" s="24"/>
      <c r="P111" s="6"/>
      <c r="AE111" s="469"/>
      <c r="AF111" s="7"/>
      <c r="AI111" s="6"/>
    </row>
    <row r="112" spans="1:39" x14ac:dyDescent="0.2">
      <c r="A112" s="401" t="b">
        <f>COPY()</f>
        <v>1</v>
      </c>
      <c r="B112" s="7"/>
      <c r="D112" s="8" t="b">
        <f>SET.PRINT.AREA()</f>
        <v>1</v>
      </c>
      <c r="E112" s="401" t="b">
        <f>COPY()</f>
        <v>1</v>
      </c>
      <c r="F112" s="402" t="b">
        <f>PASTE.SPECIAL(3,1,FALSE,FALSE)</f>
        <v>1</v>
      </c>
      <c r="M112" s="15"/>
      <c r="O112" s="24"/>
      <c r="P112" s="6"/>
      <c r="W112" s="8"/>
      <c r="AE112" s="8"/>
      <c r="AI112" s="6"/>
      <c r="AM112" s="12"/>
    </row>
    <row r="113" spans="1:39" x14ac:dyDescent="0.2">
      <c r="A113" s="400" t="b">
        <f>SELECT("L3C7:L105C7")</f>
        <v>1</v>
      </c>
      <c r="C113" s="8"/>
      <c r="D113" s="29" t="b">
        <f>PRINT(1,,,1,,FALSE,,,,,,2)</f>
        <v>1</v>
      </c>
      <c r="E113" s="1065" t="b">
        <f>WORKBOOK.SELECT("IMPRES. 2ème TRIMES.")</f>
        <v>1</v>
      </c>
      <c r="F113" s="1065" t="b">
        <f>WORKBOOK.SELECT("IMPRES. 3è TRIMES. BILAN")</f>
        <v>1</v>
      </c>
      <c r="O113" s="24"/>
      <c r="P113" s="6"/>
      <c r="AF113" s="7"/>
      <c r="AM113" s="35"/>
    </row>
    <row r="114" spans="1:39" x14ac:dyDescent="0.2">
      <c r="A114" s="401" t="b">
        <f>FORMULA.FIND("",1,1,1,1,FALSE)</f>
        <v>1</v>
      </c>
      <c r="B114" s="7"/>
      <c r="C114" s="2"/>
      <c r="D114" s="990" t="b">
        <f>WORKBOOK.SELECT("IMPRES. 1er TRIM.")</f>
        <v>1</v>
      </c>
      <c r="E114" s="1066" t="b">
        <f>SELECT("L355C50:L375C56")</f>
        <v>1</v>
      </c>
      <c r="F114" s="1066" t="b">
        <f>SELECT("L338C58:L391C62")</f>
        <v>1</v>
      </c>
      <c r="O114" s="24"/>
      <c r="P114" s="6"/>
      <c r="W114" s="2"/>
      <c r="AE114" s="8"/>
      <c r="AI114" s="12"/>
    </row>
    <row r="115" spans="1:39" x14ac:dyDescent="0.2">
      <c r="A115" s="400" t="b">
        <f>SELECT("L(+2)C")</f>
        <v>1</v>
      </c>
      <c r="B115" s="8"/>
      <c r="C115" s="7"/>
      <c r="D115" s="12" t="b">
        <f>SELECT("L585C141:L601C161")</f>
        <v>1</v>
      </c>
      <c r="E115" s="402" t="b">
        <f>PASTE.SPECIAL(3,1,FALSE,FALSE)</f>
        <v>1</v>
      </c>
      <c r="F115" s="8" t="b">
        <f>SET.PRINT.AREA()</f>
        <v>1</v>
      </c>
      <c r="O115" s="24"/>
      <c r="P115" s="6"/>
      <c r="R115" s="7"/>
      <c r="W115" s="2"/>
      <c r="AE115" s="2"/>
      <c r="AF115" s="2"/>
      <c r="AM115" s="6"/>
    </row>
    <row r="116" spans="1:39" x14ac:dyDescent="0.2">
      <c r="A116" s="402" t="b">
        <f>PASTE.SPECIAL(1,1,FALSE,FALSE)</f>
        <v>1</v>
      </c>
      <c r="C116" s="7"/>
      <c r="D116" s="8" t="b">
        <f>SET.PRINT.AREA()</f>
        <v>1</v>
      </c>
      <c r="E116" s="1065" t="b">
        <f>WORKBOOK.SELECT("IMPRES. 2ème TRIMES.")</f>
        <v>1</v>
      </c>
      <c r="F116" s="29" t="b">
        <f>PRINT(1,,,1,,FALSE,,,,,,2)</f>
        <v>1</v>
      </c>
      <c r="O116" s="25"/>
      <c r="P116" s="6"/>
      <c r="W116" s="13"/>
      <c r="AE116" s="8"/>
      <c r="AF116" s="7"/>
      <c r="AI116" s="12"/>
      <c r="AM116" s="35"/>
    </row>
    <row r="117" spans="1:39" x14ac:dyDescent="0.2">
      <c r="A117" s="402" t="b">
        <f>PASTE.SPECIAL(3,1,FALSE,FALSE)</f>
        <v>1</v>
      </c>
      <c r="B117" s="10"/>
      <c r="C117" s="10"/>
      <c r="D117" s="29" t="b">
        <f>PRINT(1,,,1,,FALSE,,,,,,2)</f>
        <v>1</v>
      </c>
      <c r="E117" s="1066" t="b">
        <f>SELECT("L322C50:L375C56")</f>
        <v>1</v>
      </c>
      <c r="F117" s="1065" t="b">
        <f>WORKBOOK.SELECT("IMPRES. 3è TRIMES. BILAN")</f>
        <v>1</v>
      </c>
      <c r="P117" s="6"/>
      <c r="W117" s="7"/>
    </row>
    <row r="118" spans="1:39" x14ac:dyDescent="0.2">
      <c r="A118" s="398" t="b">
        <f>WORKBOOK.SELECT("P2","P2")</f>
        <v>1</v>
      </c>
      <c r="B118" s="7"/>
      <c r="C118" s="7"/>
      <c r="D118" s="990" t="b">
        <f>WORKBOOK.SELECT("IMPRES. 1er TRIM.")</f>
        <v>1</v>
      </c>
      <c r="E118" s="8" t="b">
        <f>SET.PRINT.AREA()</f>
        <v>1</v>
      </c>
      <c r="F118" s="1066" t="b">
        <f>SELECT("L393C64:L414C65")</f>
        <v>1</v>
      </c>
      <c r="P118" s="6"/>
      <c r="R118" s="10"/>
      <c r="AE118" s="7"/>
      <c r="AI118" s="6"/>
      <c r="AM118" s="12"/>
    </row>
    <row r="119" spans="1:39" x14ac:dyDescent="0.2">
      <c r="A119" s="400" t="b">
        <f>SELECT("L1C7:L128C7")</f>
        <v>1</v>
      </c>
      <c r="B119" s="6"/>
      <c r="C119" s="6"/>
      <c r="D119" s="12" t="b">
        <f>SELECT("L603C163:L675C177")</f>
        <v>1</v>
      </c>
      <c r="E119" s="29" t="b">
        <f>PRINT(1,,,1,,FALSE,,,,,,2)</f>
        <v>1</v>
      </c>
      <c r="F119" s="8" t="b">
        <f>SET.PRINT.AREA()</f>
        <v>1</v>
      </c>
      <c r="P119" s="6"/>
      <c r="W119" s="6"/>
      <c r="AE119" s="37"/>
      <c r="AI119" s="35"/>
      <c r="AM119" s="35"/>
    </row>
    <row r="120" spans="1:39" x14ac:dyDescent="0.2">
      <c r="A120" s="401" t="b">
        <f>FORMULA.FIND("",1,1,1,1,FALSE)</f>
        <v>1</v>
      </c>
      <c r="B120" s="8"/>
      <c r="C120" s="8"/>
      <c r="D120" s="8" t="b">
        <f>SET.PRINT.AREA()</f>
        <v>1</v>
      </c>
      <c r="E120" s="880" t="b">
        <f>WORKBOOK.SELECT("DEUXIEME TRIMES.")</f>
        <v>1</v>
      </c>
      <c r="F120" s="29" t="b">
        <f>PRINT(1,,,1,,FALSE,,,,,,2)</f>
        <v>1</v>
      </c>
      <c r="P120" s="6"/>
      <c r="AE120" s="7"/>
    </row>
    <row r="121" spans="1:39" x14ac:dyDescent="0.2">
      <c r="A121" s="400" t="b">
        <f>SELECT("L(+2)C:L1C11")</f>
        <v>1</v>
      </c>
      <c r="B121" s="6"/>
      <c r="C121" s="6"/>
      <c r="D121" s="29" t="b">
        <f>PRINT(1,,,1,,FALSE,,,,,,2)</f>
        <v>1</v>
      </c>
      <c r="E121" s="1066" t="b">
        <f>SELECT("L391C2:L419C6")</f>
        <v>1</v>
      </c>
      <c r="F121" s="1065" t="b">
        <f>WORKBOOK.SELECT("IMPRES. 3è TRIMES. BILAN")</f>
        <v>1</v>
      </c>
      <c r="P121" s="6"/>
      <c r="W121" s="7"/>
      <c r="AI121" s="12"/>
      <c r="AM121" s="6"/>
    </row>
    <row r="122" spans="1:39" x14ac:dyDescent="0.2">
      <c r="A122" s="399" t="b">
        <f>SET.PRINT.AREA()</f>
        <v>1</v>
      </c>
      <c r="D122" s="990" t="b">
        <f>WORKBOOK.SELECT("IMPRES. 1er TRIM.")</f>
        <v>1</v>
      </c>
      <c r="E122" s="401" t="b">
        <f>COPY()</f>
        <v>1</v>
      </c>
      <c r="F122" s="1066" t="b">
        <f>SELECT("L417C79:L431C89")</f>
        <v>1</v>
      </c>
      <c r="O122" s="7"/>
      <c r="P122" s="6"/>
      <c r="W122" s="8"/>
      <c r="AE122" s="7"/>
      <c r="AI122" s="35"/>
      <c r="AM122" s="35"/>
    </row>
    <row r="123" spans="1:39" x14ac:dyDescent="0.2">
      <c r="A123" s="399" t="b">
        <f>PRINT(1,,,1,,FALSE,,,,,,2)</f>
        <v>1</v>
      </c>
      <c r="B123" s="6"/>
      <c r="C123" s="6"/>
      <c r="D123" s="12" t="b">
        <f>SELECT("L677C179:L695C192")</f>
        <v>1</v>
      </c>
      <c r="E123" s="1065" t="b">
        <f>WORKBOOK.SELECT("IMPRES. 2ème TRIMES.")</f>
        <v>1</v>
      </c>
      <c r="F123" s="8" t="b">
        <f>SET.PRINT.AREA()</f>
        <v>1</v>
      </c>
      <c r="P123" s="6"/>
      <c r="W123" s="6"/>
    </row>
    <row r="124" spans="1:39" x14ac:dyDescent="0.2">
      <c r="A124" s="398" t="b">
        <f>WORKBOOK.SELECT("P2","P2")</f>
        <v>1</v>
      </c>
      <c r="B124" s="6"/>
      <c r="C124" s="6"/>
      <c r="D124" s="8" t="b">
        <f>SET.PRINT.AREA()</f>
        <v>1</v>
      </c>
      <c r="E124" s="1066" t="b">
        <f>SELECT("L380C58:L408C62")</f>
        <v>1</v>
      </c>
      <c r="F124" s="29" t="b">
        <f>PRINT(1,,,1,,FALSE,,,,,,2)</f>
        <v>1</v>
      </c>
      <c r="O124" s="7"/>
      <c r="P124" s="6"/>
      <c r="W124" s="7"/>
      <c r="AE124" s="2"/>
      <c r="AI124" s="12"/>
      <c r="AM124" s="12"/>
    </row>
    <row r="125" spans="1:39" x14ac:dyDescent="0.2">
      <c r="A125" s="400" t="b">
        <f>SELECT("L1C7:L128C7")</f>
        <v>1</v>
      </c>
      <c r="B125" s="8"/>
      <c r="C125" s="8"/>
      <c r="D125" s="29" t="b">
        <f>PRINT(1,,,1,,FALSE,,,,,,2)</f>
        <v>1</v>
      </c>
      <c r="E125" s="402" t="b">
        <f>PASTE.SPECIAL(3,1,FALSE,FALSE)</f>
        <v>1</v>
      </c>
      <c r="F125" s="1065" t="b">
        <f>WORKBOOK.SELECT("IMPRES. 3è TRIMES. BILAN")</f>
        <v>1</v>
      </c>
      <c r="P125" s="6"/>
      <c r="AE125" s="31"/>
      <c r="AM125" s="35"/>
    </row>
    <row r="126" spans="1:39" x14ac:dyDescent="0.2">
      <c r="A126" s="401" t="b">
        <f>FORMULA.FIND("",1,1,1,1,FALSE)</f>
        <v>1</v>
      </c>
      <c r="D126" s="1064" t="b">
        <f>WORKBOOK.SELECT("PREMIER TRIMES.")</f>
        <v>1</v>
      </c>
      <c r="E126" s="880" t="b">
        <f>WORKBOOK.SELECT("DEUXIEME TRIMES.")</f>
        <v>1</v>
      </c>
      <c r="F126" s="1066" t="b">
        <f>SELECT("L433C91:L454C92")</f>
        <v>1</v>
      </c>
      <c r="O126" s="7"/>
      <c r="P126" s="6"/>
      <c r="W126" s="6"/>
      <c r="AI126" s="6"/>
    </row>
    <row r="127" spans="1:39" x14ac:dyDescent="0.2">
      <c r="A127" s="400" t="b">
        <f>SELECT("L(+3)C:L(+3)C11")</f>
        <v>1</v>
      </c>
      <c r="B127" s="7"/>
      <c r="C127" s="7"/>
      <c r="D127" s="12" t="b">
        <f>SELECT("L1206C2:L1235C7")</f>
        <v>1</v>
      </c>
      <c r="E127" s="1066" t="b">
        <f>SELECT("L421C2:L441C6")</f>
        <v>1</v>
      </c>
      <c r="F127" s="8" t="b">
        <f>SET.PRINT.AREA()</f>
        <v>1</v>
      </c>
      <c r="P127" s="6"/>
      <c r="W127" s="12"/>
      <c r="AE127" s="7"/>
      <c r="AI127" s="6"/>
      <c r="AM127" s="6"/>
    </row>
    <row r="128" spans="1:39" ht="15.95" customHeight="1" x14ac:dyDescent="0.2">
      <c r="A128" s="401" t="b">
        <f>COPY()</f>
        <v>1</v>
      </c>
      <c r="B128" s="18"/>
      <c r="C128" s="18"/>
      <c r="D128" s="401" t="b">
        <f>COPY()</f>
        <v>1</v>
      </c>
      <c r="E128" s="401" t="b">
        <f>COPY()</f>
        <v>1</v>
      </c>
      <c r="F128" s="29" t="b">
        <f>PRINT(1,,,1,,FALSE,,,,,,2)</f>
        <v>1</v>
      </c>
      <c r="P128" s="6"/>
      <c r="AM128" s="34"/>
    </row>
    <row r="129" spans="1:39" x14ac:dyDescent="0.2">
      <c r="A129" s="400" t="b">
        <f>SELECT("LC:L4C11")</f>
        <v>1</v>
      </c>
      <c r="B129" s="8"/>
      <c r="C129" s="8"/>
      <c r="D129" s="990" t="b">
        <f>WORKBOOK.SELECT("IMPRES. 1er TRIM.")</f>
        <v>1</v>
      </c>
      <c r="E129" s="1065" t="b">
        <f>WORKBOOK.SELECT("IMPRES. 2ème TRIMES.")</f>
        <v>1</v>
      </c>
      <c r="F129" s="1065" t="b">
        <f>WORKBOOK.SELECT("IMPRES. 3è TRIMES. BILAN")</f>
        <v>1</v>
      </c>
      <c r="P129" s="6"/>
      <c r="W129" s="2"/>
      <c r="AI129" s="12"/>
    </row>
    <row r="130" spans="1:39" x14ac:dyDescent="0.2">
      <c r="A130" s="402" t="b">
        <f>PASTE.SPECIAL(1,1,FALSE,FALSE)</f>
        <v>1</v>
      </c>
      <c r="B130" s="5"/>
      <c r="C130" s="5"/>
      <c r="D130" s="12" t="b">
        <f>SELECT("L702C194")</f>
        <v>1</v>
      </c>
      <c r="E130" s="1066" t="b">
        <f>SELECT("L410C58:L430C62")</f>
        <v>1</v>
      </c>
      <c r="F130" s="1066" t="b">
        <f>SELECT("L457C106:L471C116")</f>
        <v>1</v>
      </c>
      <c r="P130" s="6"/>
      <c r="W130" s="34"/>
      <c r="AM130" s="12"/>
    </row>
    <row r="131" spans="1:39" x14ac:dyDescent="0.2">
      <c r="A131" s="398" t="b">
        <f>WORKBOOK.SELECT("P2","P2")</f>
        <v>1</v>
      </c>
      <c r="B131" s="13"/>
      <c r="C131" s="13"/>
      <c r="D131" s="402" t="b">
        <f>PASTE.SPECIAL(3,1,FALSE,FALSE)</f>
        <v>1</v>
      </c>
      <c r="E131" s="402" t="b">
        <f>PASTE.SPECIAL(3,1,FALSE,FALSE)</f>
        <v>1</v>
      </c>
      <c r="F131" s="8" t="b">
        <f>SET.PRINT.AREA()</f>
        <v>1</v>
      </c>
      <c r="P131" s="6"/>
      <c r="AI131" s="12"/>
      <c r="AM131" s="35"/>
    </row>
    <row r="132" spans="1:39" x14ac:dyDescent="0.2">
      <c r="A132" s="400" t="b">
        <f>SELECT("L3C1:L104C1")</f>
        <v>1</v>
      </c>
      <c r="B132" s="8"/>
      <c r="C132" s="8"/>
      <c r="D132" s="12" t="b">
        <f>SELECT("L697C194:L731C199")</f>
        <v>1</v>
      </c>
      <c r="E132" s="1065" t="b">
        <f>WORKBOOK.SELECT("IMPRES. 2ème TRIMES.")</f>
        <v>1</v>
      </c>
      <c r="F132" s="29" t="b">
        <f>PRINT(1,,,1,,FALSE,,,,,,2)</f>
        <v>1</v>
      </c>
      <c r="P132" s="6"/>
      <c r="W132" s="6"/>
    </row>
    <row r="133" spans="1:39" ht="19.5" customHeight="1" x14ac:dyDescent="0.2">
      <c r="A133" s="401" t="b">
        <f>FORMULA.FIND("",1,1,1,1,FALSE)</f>
        <v>1</v>
      </c>
      <c r="B133" s="2"/>
      <c r="C133" s="2"/>
      <c r="D133" s="8" t="b">
        <f>SET.PRINT.AREA()</f>
        <v>1</v>
      </c>
      <c r="E133" s="1066" t="b">
        <f>SELECT("L377C58:L430C62")</f>
        <v>1</v>
      </c>
      <c r="F133" s="1065" t="b">
        <f>WORKBOOK.SELECT("IMPRES. 3è TRIMES. BILAN")</f>
        <v>1</v>
      </c>
      <c r="P133" s="6"/>
      <c r="AI133" s="6"/>
      <c r="AM133" s="6"/>
    </row>
    <row r="134" spans="1:39" x14ac:dyDescent="0.2">
      <c r="A134" s="400" t="b">
        <f>SELECT("LC:L4C5")</f>
        <v>1</v>
      </c>
      <c r="B134" s="7"/>
      <c r="C134" s="7"/>
      <c r="D134" s="29" t="b">
        <f>PRINT(1,,,1,,FALSE,,,,,,2)</f>
        <v>1</v>
      </c>
      <c r="E134" s="8" t="b">
        <f>SET.PRINT.AREA()</f>
        <v>1</v>
      </c>
      <c r="F134" s="1066" t="b">
        <f>SELECT("L473C118:L497C133")</f>
        <v>1</v>
      </c>
      <c r="P134" s="6"/>
      <c r="AI134" s="35"/>
      <c r="AM134" s="35"/>
    </row>
    <row r="135" spans="1:39" x14ac:dyDescent="0.2">
      <c r="A135" s="404" t="b">
        <f>CLEAR()</f>
        <v>1</v>
      </c>
      <c r="B135" s="7"/>
      <c r="C135" s="7"/>
      <c r="D135" s="1064" t="b">
        <f>WORKBOOK.SELECT("PREMIER TRIMES.")</f>
        <v>1</v>
      </c>
      <c r="E135" s="29" t="b">
        <f>PRINT(1,,,1,,FALSE,,,,,,2)</f>
        <v>1</v>
      </c>
      <c r="F135" s="8" t="b">
        <f>SET.PRINT.AREA()</f>
        <v>1</v>
      </c>
      <c r="P135" s="6"/>
      <c r="W135" s="10"/>
    </row>
    <row r="136" spans="1:39" x14ac:dyDescent="0.2">
      <c r="A136" s="398" t="b">
        <f>WORKBOOK.SELECT("P2","P2")</f>
        <v>1</v>
      </c>
      <c r="B136" s="10"/>
      <c r="C136" s="10"/>
      <c r="D136" s="12" t="b">
        <f>SELECT("L1243C2:L1305C5")</f>
        <v>1</v>
      </c>
      <c r="E136" s="1065" t="b">
        <f>WORKBOOK.SELECT("IMPRES. 2ème TRIMES.")</f>
        <v>1</v>
      </c>
      <c r="F136" s="29" t="b">
        <f>PRINT(1,,,1,,FALSE,,,,,,2)</f>
        <v>1</v>
      </c>
      <c r="P136" s="6"/>
      <c r="AI136" s="12"/>
      <c r="AM136" s="12"/>
    </row>
    <row r="137" spans="1:39" x14ac:dyDescent="0.2">
      <c r="A137" s="399" t="b">
        <f>PROTECT.DOCUMENT(TRUE)</f>
        <v>1</v>
      </c>
      <c r="B137" s="7"/>
      <c r="C137" s="7"/>
      <c r="D137" s="401" t="b">
        <f>COPY()</f>
        <v>1</v>
      </c>
      <c r="E137" s="1066" t="b">
        <f>SELECT("L432C64:L453C65")</f>
        <v>1</v>
      </c>
      <c r="F137" s="1065" t="b">
        <f>WORKBOOK.SELECT("IMPRES. 3è TRIMES. BILAN")</f>
        <v>1</v>
      </c>
      <c r="P137" s="6"/>
      <c r="W137" s="2"/>
      <c r="AI137" s="35"/>
      <c r="AM137" s="35"/>
    </row>
    <row r="138" spans="1:39" x14ac:dyDescent="0.2">
      <c r="A138" s="398" t="b">
        <f>WORKBOOK.HIDE("P2")</f>
        <v>1</v>
      </c>
      <c r="B138" s="7"/>
      <c r="C138" s="7"/>
      <c r="D138" s="990" t="b">
        <f>WORKBOOK.SELECT("IMPRES. 1er TRIM.")</f>
        <v>1</v>
      </c>
      <c r="E138" s="8" t="b">
        <f>SET.PRINT.AREA()</f>
        <v>1</v>
      </c>
      <c r="F138" s="1066" t="b">
        <f>SELECT("L499C135:L521C153")</f>
        <v>1</v>
      </c>
      <c r="P138" s="6"/>
    </row>
    <row r="139" spans="1:39" x14ac:dyDescent="0.2">
      <c r="A139" s="38" t="b">
        <f>WORKBOOK.UNHIDE("P3")</f>
        <v>1</v>
      </c>
      <c r="B139" s="8"/>
      <c r="C139" s="8"/>
      <c r="D139" s="12" t="b">
        <f>SELECT("L738C201")</f>
        <v>1</v>
      </c>
      <c r="E139" s="29" t="b">
        <f>PRINT(1,,,1,,FALSE,,,,,,2)</f>
        <v>1</v>
      </c>
      <c r="F139" s="8" t="b">
        <f>SET.PRINT.AREA()</f>
        <v>1</v>
      </c>
      <c r="P139" s="6"/>
      <c r="W139" s="7"/>
      <c r="AI139" s="12"/>
      <c r="AM139" s="6"/>
    </row>
    <row r="140" spans="1:39" x14ac:dyDescent="0.2">
      <c r="A140" s="3" t="b">
        <f>PROTECT.DOCUMENT(FALSE)</f>
        <v>1</v>
      </c>
      <c r="B140" s="6"/>
      <c r="C140" s="6"/>
      <c r="D140" s="402" t="b">
        <f>PASTE.SPECIAL(3,1,FALSE,FALSE)</f>
        <v>1</v>
      </c>
      <c r="E140" s="1065" t="b">
        <f>WORKBOOK.SELECT("IMPRES. 2ème TRIMES.")</f>
        <v>1</v>
      </c>
      <c r="F140" s="29" t="b">
        <f>PRINT(1,,,1,,FALSE,,,,,,2)</f>
        <v>1</v>
      </c>
      <c r="W140" s="7"/>
      <c r="AM140" s="35"/>
    </row>
    <row r="141" spans="1:39" ht="14.25" customHeight="1" x14ac:dyDescent="0.2">
      <c r="A141" s="7" t="b">
        <f>WORKBOOK.SELECT("TROISIEME TRI et BILAN","TROISIEME TRI et BILAN")</f>
        <v>1</v>
      </c>
      <c r="D141" s="12" t="b">
        <f>SELECT("L733C201:L800C204")</f>
        <v>1</v>
      </c>
      <c r="E141" s="1066" t="b">
        <f>SELECT("L456C79:L470C89")</f>
        <v>1</v>
      </c>
      <c r="F141" s="1065" t="b">
        <f>WORKBOOK.SELECT("IMPRES. 3è TRIMES. BILAN")</f>
        <v>1</v>
      </c>
      <c r="W141" s="420"/>
      <c r="AI141" s="6"/>
    </row>
    <row r="142" spans="1:39" x14ac:dyDescent="0.2">
      <c r="A142" s="8" t="b">
        <f>SELECT("L241C3:L341C3")</f>
        <v>1</v>
      </c>
      <c r="B142" s="7"/>
      <c r="C142" s="7"/>
      <c r="D142" s="8" t="b">
        <f>SET.PRINT.AREA()</f>
        <v>1</v>
      </c>
      <c r="E142" s="8" t="b">
        <f>SET.PRINT.AREA()</f>
        <v>1</v>
      </c>
      <c r="F142" s="1066" t="b">
        <f>SELECT("L523C155:L541C175")</f>
        <v>1</v>
      </c>
      <c r="W142" s="7"/>
      <c r="AI142" s="6"/>
      <c r="AM142" s="12"/>
    </row>
    <row r="143" spans="1:39" x14ac:dyDescent="0.2">
      <c r="A143" s="12" t="b">
        <f>FORMULA.FIND("",1,1,1,1,FALSE)</f>
        <v>1</v>
      </c>
      <c r="B143" s="17"/>
      <c r="C143" s="17"/>
      <c r="D143" s="29" t="b">
        <f>PRINT(1,,,1,,FALSE,,,,,,2)</f>
        <v>1</v>
      </c>
      <c r="E143" s="29" t="b">
        <f>PRINT(1,,,1,,FALSE,,,,,,2)</f>
        <v>1</v>
      </c>
      <c r="F143" s="8" t="b">
        <f>SET.PRINT.AREA()</f>
        <v>1</v>
      </c>
      <c r="J143" s="11"/>
      <c r="W143" s="13"/>
      <c r="AM143" s="35"/>
    </row>
    <row r="144" spans="1:39" x14ac:dyDescent="0.2">
      <c r="A144" s="8" t="b">
        <f>SELECT("LC:L241C8")</f>
        <v>1</v>
      </c>
      <c r="B144" s="8"/>
      <c r="C144" s="8"/>
      <c r="D144" s="1064" t="b">
        <f>WORKBOOK.SELECT("PREMIER TRIMES.")</f>
        <v>1</v>
      </c>
      <c r="E144" s="1065" t="b">
        <f>WORKBOOK.SELECT("IMPRES. 2ème TRIMES.")</f>
        <v>1</v>
      </c>
      <c r="F144" s="29" t="b">
        <f>PRINT(1,,,1,,FALSE,,,,,,2)</f>
        <v>1</v>
      </c>
      <c r="J144" s="11"/>
      <c r="W144" s="7"/>
      <c r="AI144" s="12"/>
    </row>
    <row r="145" spans="1:39" x14ac:dyDescent="0.2">
      <c r="A145" s="12" t="b">
        <f>COPY()</f>
        <v>1</v>
      </c>
      <c r="D145" s="12" t="b">
        <f>SELECT("L1316C2:L1345C7")</f>
        <v>1</v>
      </c>
      <c r="E145" s="1066" t="b">
        <f>SELECT("L472C91:L496C106")</f>
        <v>1</v>
      </c>
      <c r="F145" s="1065" t="b">
        <f>WORKBOOK.SELECT("IMPRES. 3è TRIMES. BILAN")</f>
        <v>1</v>
      </c>
      <c r="J145" s="7"/>
      <c r="W145" s="8"/>
      <c r="AM145" s="6"/>
    </row>
    <row r="146" spans="1:39" x14ac:dyDescent="0.2">
      <c r="A146" s="7" t="b">
        <f>WORKBOOK.SELECT("P3","P3")</f>
        <v>1</v>
      </c>
      <c r="D146" s="401" t="b">
        <f>COPY()</f>
        <v>1</v>
      </c>
      <c r="E146" s="8" t="b">
        <f>SET.PRINT.AREA()</f>
        <v>1</v>
      </c>
      <c r="F146" s="1066" t="b">
        <f>SELECT("L543C177:L572C192")</f>
        <v>1</v>
      </c>
      <c r="J146" s="8"/>
      <c r="Q146" s="6"/>
      <c r="W146" s="8"/>
      <c r="AI146" s="12"/>
      <c r="AM146" s="35"/>
    </row>
    <row r="147" spans="1:39" x14ac:dyDescent="0.2">
      <c r="A147" s="8" t="b">
        <f>SELECT("L5C2")</f>
        <v>1</v>
      </c>
      <c r="B147" s="7"/>
      <c r="C147" s="7"/>
      <c r="D147" s="990" t="b">
        <f>WORKBOOK.SELECT("IMPRES. 1er TRIM.")</f>
        <v>1</v>
      </c>
      <c r="E147" s="29" t="b">
        <f>PRINT(1,,,1,,FALSE,,,,,,2)</f>
        <v>1</v>
      </c>
      <c r="F147" s="8" t="b">
        <f>SET.PRINT.AREA()</f>
        <v>1</v>
      </c>
      <c r="J147" s="5"/>
    </row>
    <row r="148" spans="1:39" ht="19.5" customHeight="1" x14ac:dyDescent="0.2">
      <c r="A148" s="6" t="b">
        <f>PASTE.SPECIAL(3,1,FALSE,FALSE)</f>
        <v>1</v>
      </c>
      <c r="B148" s="13"/>
      <c r="C148" s="13"/>
      <c r="D148" s="12" t="b">
        <f>SELECT("L806C206")</f>
        <v>1</v>
      </c>
      <c r="E148" s="1065" t="b">
        <f>WORKBOOK.SELECT("IMPRES. 2ème TRIMES.")</f>
        <v>1</v>
      </c>
      <c r="F148" s="29" t="b">
        <f>PRINT(1,,,1,,FALSE,,,,,,2)</f>
        <v>1</v>
      </c>
      <c r="Q148" s="21"/>
      <c r="W148" s="6"/>
      <c r="AI148" s="6"/>
      <c r="AM148" s="12"/>
    </row>
    <row r="149" spans="1:39" x14ac:dyDescent="0.2">
      <c r="A149" s="8" t="b">
        <f>SELECT("L4C2:L105C2")</f>
        <v>1</v>
      </c>
      <c r="B149" s="8"/>
      <c r="C149" s="8"/>
      <c r="D149" s="402" t="b">
        <f>PASTE.SPECIAL(3,1,FALSE,FALSE)</f>
        <v>1</v>
      </c>
      <c r="E149" s="1066" t="b">
        <f>SELECT("L498C108:L520C126")</f>
        <v>1</v>
      </c>
      <c r="F149" s="1065" t="b">
        <f>WORKBOOK.SELECT("IMPRES. 3è TRIMES. BILAN")</f>
        <v>1</v>
      </c>
      <c r="Q149" s="6"/>
      <c r="AI149" s="35"/>
      <c r="AM149" s="35"/>
    </row>
    <row r="150" spans="1:39" x14ac:dyDescent="0.2">
      <c r="A150" s="12" t="b">
        <f>FORMULA.FIND("",1,1,1,1,FALSE)</f>
        <v>1</v>
      </c>
      <c r="B150" s="5"/>
      <c r="C150" s="5"/>
      <c r="D150" s="12" t="b">
        <f>SELECT("L802C206:L835C211")</f>
        <v>1</v>
      </c>
      <c r="E150" s="8" t="b">
        <f>SET.PRINT.AREA()</f>
        <v>1</v>
      </c>
      <c r="F150" s="1066" t="b">
        <f>SELECT("L574C194:L603C197")</f>
        <v>1</v>
      </c>
      <c r="Q150" s="6"/>
      <c r="W150" s="7"/>
    </row>
    <row r="151" spans="1:39" x14ac:dyDescent="0.2">
      <c r="A151" s="8" t="b">
        <f>SELECT("LC(-1):L5C7")</f>
        <v>1</v>
      </c>
      <c r="B151" s="8"/>
      <c r="C151" s="8"/>
      <c r="D151" s="8" t="b">
        <f>SET.PRINT.AREA()</f>
        <v>1</v>
      </c>
      <c r="E151" s="29" t="b">
        <f>PRINT(1,,,1,,FALSE,,,,,,2)</f>
        <v>1</v>
      </c>
      <c r="F151" s="8" t="b">
        <f>SET.PRINT.AREA()</f>
        <v>1</v>
      </c>
      <c r="Q151" s="7"/>
      <c r="W151" s="8"/>
      <c r="AI151" s="12"/>
      <c r="AM151" s="6"/>
    </row>
    <row r="152" spans="1:39" x14ac:dyDescent="0.2">
      <c r="A152" s="12" t="b">
        <f>COPY()</f>
        <v>1</v>
      </c>
      <c r="B152" s="6"/>
      <c r="C152" s="6"/>
      <c r="D152" s="29" t="b">
        <f>PRINT(1,,,1,,FALSE,,,,,,2)</f>
        <v>1</v>
      </c>
      <c r="E152" s="1065" t="b">
        <f>WORKBOOK.SELECT("IMPRES. 2ème TRIMES.")</f>
        <v>1</v>
      </c>
      <c r="F152" s="29" t="b">
        <f>PRINT(1,,,1,,FALSE,,,,,,2)</f>
        <v>1</v>
      </c>
      <c r="Q152" s="6"/>
      <c r="AI152" s="35"/>
      <c r="AM152" s="35"/>
    </row>
    <row r="153" spans="1:39" x14ac:dyDescent="0.2">
      <c r="A153" s="7" t="b">
        <f>WORKBOOK.SELECT("P3","P3")</f>
        <v>1</v>
      </c>
      <c r="B153" s="17"/>
      <c r="C153" s="17"/>
      <c r="D153" s="1064" t="b">
        <f>WORKBOOK.SELECT("PREMIER TRIMES.")</f>
        <v>1</v>
      </c>
      <c r="E153" s="1066" t="b">
        <f>SELECT("L522C128:L538C148")</f>
        <v>1</v>
      </c>
      <c r="F153" s="880" t="b">
        <f>WORKBOOK.SELECT("TROISIEME TRI et BILAN")</f>
        <v>1</v>
      </c>
      <c r="W153" s="7"/>
    </row>
    <row r="154" spans="1:39" x14ac:dyDescent="0.2">
      <c r="A154" s="8" t="b">
        <f>SELECT("L5C9")</f>
        <v>1</v>
      </c>
      <c r="D154" s="12" t="b">
        <f>SELECT("L1352C2:L1425C9")</f>
        <v>1</v>
      </c>
      <c r="E154" s="8" t="b">
        <f>SET.PRINT.AREA()</f>
        <v>1</v>
      </c>
      <c r="F154" s="1066" t="b">
        <f>SELECT("L642C2:L660C5")</f>
        <v>1</v>
      </c>
      <c r="AI154" s="12"/>
      <c r="AM154" s="12"/>
    </row>
    <row r="155" spans="1:39" x14ac:dyDescent="0.2">
      <c r="A155" s="6" t="b">
        <f>PASTE.SPECIAL(1,1,FALSE,FALSE)</f>
        <v>1</v>
      </c>
      <c r="B155" s="6"/>
      <c r="C155" s="6"/>
      <c r="D155" s="401" t="b">
        <f>COPY()</f>
        <v>1</v>
      </c>
      <c r="E155" s="29" t="b">
        <f>PRINT(1,,,1,,FALSE,,,,,,2)</f>
        <v>1</v>
      </c>
      <c r="F155" s="401" t="b">
        <f>COPY()</f>
        <v>1</v>
      </c>
      <c r="W155" s="12"/>
      <c r="AM155" s="35"/>
    </row>
    <row r="156" spans="1:39" x14ac:dyDescent="0.2">
      <c r="A156" s="7" t="b">
        <f>WORKBOOK.SELECT("P3","P3")</f>
        <v>1</v>
      </c>
      <c r="D156" s="990" t="b">
        <f>WORKBOOK.SELECT("IMPRES. 1er TRIM.")</f>
        <v>1</v>
      </c>
      <c r="E156" s="880" t="b">
        <f>WORKBOOK.SELECT("DEUXIEME TRIMES.")</f>
        <v>1</v>
      </c>
      <c r="F156" s="1065" t="b">
        <f>WORKBOOK.SELECT("IMPRES. 3è TRIMES. BILAN")</f>
        <v>1</v>
      </c>
      <c r="W156" s="7"/>
      <c r="AI156" s="6"/>
    </row>
    <row r="157" spans="1:39" x14ac:dyDescent="0.2">
      <c r="A157" s="8" t="b">
        <f>SELECT("L106C2")</f>
        <v>1</v>
      </c>
      <c r="B157" s="6"/>
      <c r="C157" s="6"/>
      <c r="D157" s="12" t="b">
        <f>SELECT("L840C213")</f>
        <v>1</v>
      </c>
      <c r="E157" s="1066" t="b">
        <f>SELECT("L1059C2:L1077C5")</f>
        <v>1</v>
      </c>
      <c r="F157" s="1066" t="b">
        <f>SELECT("L611C220:L629C223")</f>
        <v>1</v>
      </c>
      <c r="W157" s="8"/>
      <c r="AI157" s="6"/>
      <c r="AM157" s="6"/>
    </row>
    <row r="158" spans="1:39" x14ac:dyDescent="0.2">
      <c r="A158" s="12" t="b">
        <f>COPY()</f>
        <v>1</v>
      </c>
      <c r="D158" s="402" t="b">
        <f>PASTE.SPECIAL(3,1,FALSE,FALSE)</f>
        <v>1</v>
      </c>
      <c r="E158" s="401" t="b">
        <f>COPY()</f>
        <v>1</v>
      </c>
      <c r="F158" s="402" t="b">
        <f>PASTE.SPECIAL(3,1,FALSE,FALSE)</f>
        <v>1</v>
      </c>
      <c r="W158" s="6"/>
      <c r="AM158" s="35"/>
    </row>
    <row r="159" spans="1:39" x14ac:dyDescent="0.2">
      <c r="A159" s="8" t="b">
        <f>SELECT("L4C10:L105C10")</f>
        <v>1</v>
      </c>
      <c r="B159" s="6"/>
      <c r="C159" s="6"/>
      <c r="D159" s="12" t="b">
        <f>SELECT("L837C213:L913C220")</f>
        <v>1</v>
      </c>
      <c r="E159" s="1065" t="b">
        <f>WORKBOOK.SELECT("IMPRES. 2ème TRIMES.")</f>
        <v>1</v>
      </c>
      <c r="F159" s="880" t="b">
        <f>WORKBOOK.SELECT("TROISIEME TRI et BILAN")</f>
        <v>1</v>
      </c>
      <c r="W159" s="8"/>
      <c r="AI159" s="12"/>
    </row>
    <row r="160" spans="1:39" x14ac:dyDescent="0.2">
      <c r="A160" s="12" t="b">
        <f>FORMULA.FIND("",1,1,1,1,FALSE)</f>
        <v>1</v>
      </c>
      <c r="D160" s="8" t="b">
        <f>SET.PRINT.AREA()</f>
        <v>1</v>
      </c>
      <c r="E160" s="1066" t="b">
        <f>SELECT("L545C150:L563C153")</f>
        <v>1</v>
      </c>
      <c r="F160" s="1066" t="b">
        <f>SELECT("L662C2:L682C5")</f>
        <v>1</v>
      </c>
      <c r="W160" s="8"/>
      <c r="AM160" s="12"/>
    </row>
    <row r="161" spans="1:39" x14ac:dyDescent="0.2">
      <c r="A161" s="8" t="b">
        <f>SELECT("L(+2)C(+1)")</f>
        <v>1</v>
      </c>
      <c r="B161" s="6"/>
      <c r="C161" s="6"/>
      <c r="D161" s="29" t="b">
        <f>PRINT(1,,,1,,FALSE,,,,,,2)</f>
        <v>1</v>
      </c>
      <c r="E161" s="402" t="b">
        <f>PASTE.SPECIAL(3,1,FALSE,FALSE)</f>
        <v>1</v>
      </c>
      <c r="F161" s="401" t="b">
        <f>COPY()</f>
        <v>1</v>
      </c>
      <c r="AI161" s="12"/>
      <c r="AM161" s="35"/>
    </row>
    <row r="162" spans="1:39" x14ac:dyDescent="0.2">
      <c r="A162" s="6" t="b">
        <f>PASTE.SPECIAL(1,1,FALSE,FALSE)</f>
        <v>1</v>
      </c>
      <c r="D162" s="990" t="b">
        <f>WORKBOOK.SELECT("IMPRES. 1er TRIM.")</f>
        <v>1</v>
      </c>
      <c r="E162" s="880" t="b">
        <f>WORKBOOK.SELECT("DEUXIEME TRIMES.")</f>
        <v>1</v>
      </c>
      <c r="F162" s="1065" t="b">
        <f>WORKBOOK.SELECT("IMPRES. 3è TRIMES. BILAN")</f>
        <v>1</v>
      </c>
    </row>
    <row r="163" spans="1:39" x14ac:dyDescent="0.2">
      <c r="A163" s="6" t="b">
        <f>PASTE.SPECIAL(3,1,FALSE,FALSE)</f>
        <v>1</v>
      </c>
      <c r="D163" s="12" t="b">
        <f>SELECT("L915C222:L927C227")</f>
        <v>1</v>
      </c>
      <c r="E163" s="1066" t="b">
        <f>SELECT("L1079C2:L1099C5")</f>
        <v>1</v>
      </c>
      <c r="F163" s="1066" t="b">
        <f>SELECT("L631C220:L651C223")</f>
        <v>1</v>
      </c>
      <c r="W163" s="7"/>
      <c r="AI163" s="6"/>
      <c r="AM163" s="6"/>
    </row>
    <row r="164" spans="1:39" x14ac:dyDescent="0.2">
      <c r="A164" s="7" t="b">
        <f>WORKBOOK.SELECT("P3","P3")</f>
        <v>1</v>
      </c>
      <c r="D164" s="8" t="b">
        <f>SET.PRINT.AREA()</f>
        <v>1</v>
      </c>
      <c r="E164" s="401" t="b">
        <f>COPY()</f>
        <v>1</v>
      </c>
      <c r="F164" s="402" t="b">
        <f>PASTE.SPECIAL(3,1,FALSE,FALSE)</f>
        <v>1</v>
      </c>
      <c r="W164" s="12"/>
      <c r="AI164" s="35"/>
      <c r="AM164" s="35"/>
    </row>
    <row r="165" spans="1:39" x14ac:dyDescent="0.2">
      <c r="A165" s="8" t="b">
        <f>SELECT("L106C1")</f>
        <v>1</v>
      </c>
      <c r="D165" s="29" t="b">
        <f>PRINT(1,,,1,,FALSE,,,,,,2)</f>
        <v>1</v>
      </c>
      <c r="E165" s="1065" t="b">
        <f>WORKBOOK.SELECT("IMPRES. 2ème TRIMES.")</f>
        <v>1</v>
      </c>
      <c r="F165" s="880" t="b">
        <f>WORKBOOK.SELECT("TROISIEME TRI et BILAN")</f>
        <v>1</v>
      </c>
      <c r="W165" s="7"/>
    </row>
    <row r="166" spans="1:39" x14ac:dyDescent="0.2">
      <c r="A166" s="12" t="b">
        <f>COPY()</f>
        <v>1</v>
      </c>
      <c r="D166" s="1064" t="b">
        <f>WORKBOOK.SELECT("PREMIER TRIMES.")</f>
        <v>1</v>
      </c>
      <c r="E166" s="1066" t="b">
        <f>SELECT("L565C150:L585C153")</f>
        <v>1</v>
      </c>
      <c r="F166" s="1066" t="b">
        <f>SELECT("L684C2:L704C5")</f>
        <v>1</v>
      </c>
      <c r="W166" s="8"/>
      <c r="AI166" s="12"/>
      <c r="AM166" s="12"/>
    </row>
    <row r="167" spans="1:39" x14ac:dyDescent="0.2">
      <c r="A167" s="8" t="b">
        <f>SELECT("L4C10:L105C10")</f>
        <v>1</v>
      </c>
      <c r="D167" s="12" t="b">
        <f>SELECT("L1452C2:L1551C5")</f>
        <v>1</v>
      </c>
      <c r="E167" s="402" t="b">
        <f>PASTE.SPECIAL(3,1,FALSE,FALSE)</f>
        <v>1</v>
      </c>
      <c r="F167" s="401" t="b">
        <f>COPY()</f>
        <v>1</v>
      </c>
      <c r="W167" s="7"/>
      <c r="AI167" s="35"/>
      <c r="AM167" s="35"/>
    </row>
    <row r="168" spans="1:39" x14ac:dyDescent="0.2">
      <c r="A168" s="12" t="b">
        <f>FORMULA.FIND("",1,1,1,1,FALSE)</f>
        <v>1</v>
      </c>
      <c r="D168" s="401" t="b">
        <f>COPY()</f>
        <v>1</v>
      </c>
      <c r="E168" s="880" t="b">
        <f>WORKBOOK.SELECT("DEUXIEME TRIMES.")</f>
        <v>1</v>
      </c>
      <c r="F168" s="1065" t="b">
        <f>WORKBOOK.SELECT("IMPRES. 3è TRIMES. BILAN")</f>
        <v>1</v>
      </c>
      <c r="G168" s="6"/>
      <c r="I168" s="6"/>
    </row>
    <row r="169" spans="1:39" x14ac:dyDescent="0.2">
      <c r="A169" s="8" t="b">
        <f>SELECT("L(+2)C")</f>
        <v>1</v>
      </c>
      <c r="D169" s="990" t="b">
        <f>WORKBOOK.SELECT("IMPRES. 1er TRIM.")</f>
        <v>1</v>
      </c>
      <c r="E169" s="1066" t="b">
        <f>SELECT("L1101C2:L1121C5")</f>
        <v>1</v>
      </c>
      <c r="F169" s="1066" t="b">
        <f>SELECT("L653C220:L673C223")</f>
        <v>1</v>
      </c>
      <c r="V169" s="419"/>
      <c r="W169" s="7"/>
      <c r="AI169" s="12"/>
      <c r="AM169" s="6"/>
    </row>
    <row r="170" spans="1:39" x14ac:dyDescent="0.2">
      <c r="A170" s="6" t="b">
        <f>PASTE.SPECIAL(1,1,FALSE,FALSE)</f>
        <v>1</v>
      </c>
      <c r="D170" s="12" t="b">
        <f>SELECT("L932C229")</f>
        <v>1</v>
      </c>
      <c r="E170" s="401" t="b">
        <f>COPY()</f>
        <v>1</v>
      </c>
      <c r="F170" s="402" t="b">
        <f>PASTE.SPECIAL(3,1,FALSE,FALSE)</f>
        <v>1</v>
      </c>
      <c r="G170" s="8"/>
      <c r="I170" s="8"/>
      <c r="W170" s="8"/>
      <c r="AM170" s="35"/>
    </row>
    <row r="171" spans="1:39" x14ac:dyDescent="0.2">
      <c r="A171" s="6" t="b">
        <f>PASTE.SPECIAL(3,1,FALSE,FALSE)</f>
        <v>1</v>
      </c>
      <c r="D171" s="402" t="b">
        <f>PASTE.SPECIAL(3,1,FALSE,FALSE)</f>
        <v>1</v>
      </c>
      <c r="E171" s="1065" t="b">
        <f>WORKBOOK.SELECT("IMPRES. 2ème TRIMES.")</f>
        <v>1</v>
      </c>
      <c r="F171" s="880" t="b">
        <f>WORKBOOK.SELECT("TROISIEME TRI et BILAN")</f>
        <v>1</v>
      </c>
      <c r="P171" s="5"/>
      <c r="V171" s="7"/>
      <c r="W171" s="2"/>
      <c r="AI171" s="6"/>
    </row>
    <row r="172" spans="1:39" x14ac:dyDescent="0.2">
      <c r="A172" s="7" t="b">
        <f>WORKBOOK.SELECT("P3","P3")</f>
        <v>1</v>
      </c>
      <c r="D172" s="12" t="b">
        <f>SELECT("L929C229:L1035C232")</f>
        <v>1</v>
      </c>
      <c r="E172" s="1066" t="b">
        <f>SELECT("L587C150:L607C153")</f>
        <v>1</v>
      </c>
      <c r="F172" s="1066" t="b">
        <f>SELECT("L706C2:L727C5")</f>
        <v>1</v>
      </c>
      <c r="G172" s="7"/>
      <c r="I172" s="7"/>
      <c r="P172" s="5"/>
      <c r="V172" s="8"/>
      <c r="AI172" s="6"/>
      <c r="AM172" s="12"/>
    </row>
    <row r="173" spans="1:39" x14ac:dyDescent="0.2">
      <c r="A173" s="8" t="b">
        <f>SELECT("L4C10:L105C10")</f>
        <v>1</v>
      </c>
      <c r="D173" s="8" t="b">
        <f>SET.PRINT.AREA()</f>
        <v>1</v>
      </c>
      <c r="E173" s="402" t="b">
        <f>PASTE.SPECIAL(3,1,FALSE,FALSE)</f>
        <v>1</v>
      </c>
      <c r="F173" s="401" t="b">
        <f>COPY()</f>
        <v>1</v>
      </c>
      <c r="G173" s="22"/>
      <c r="I173" s="22"/>
      <c r="P173" s="7"/>
      <c r="V173" s="6"/>
      <c r="W173" s="12"/>
      <c r="AM173" s="35"/>
    </row>
    <row r="174" spans="1:39" x14ac:dyDescent="0.2">
      <c r="A174" s="12" t="b">
        <f>FORMULA.FIND("",1,1,1,1,FALSE)</f>
        <v>1</v>
      </c>
      <c r="D174" s="29" t="b">
        <f>PRINT(1,,,1,,FALSE,,,,,,2)</f>
        <v>1</v>
      </c>
      <c r="E174" s="880" t="b">
        <f>WORKBOOK.SELECT("DEUXIEME TRIMES.")</f>
        <v>1</v>
      </c>
      <c r="F174" s="1065" t="b">
        <f>WORKBOOK.SELECT("IMPRES. 3è TRIMES. BILAN")</f>
        <v>1</v>
      </c>
      <c r="G174" s="8"/>
      <c r="I174" s="8"/>
      <c r="P174" s="7"/>
      <c r="V174" s="7"/>
      <c r="W174" s="7"/>
      <c r="AI174" s="12"/>
    </row>
    <row r="175" spans="1:39" x14ac:dyDescent="0.2">
      <c r="A175" s="8" t="b">
        <f>SELECT("L(+2)C(-1):L1C15")</f>
        <v>1</v>
      </c>
      <c r="D175" s="1064" t="b">
        <f>WORKBOOK.SELECT("PREMIER TRIMES.")</f>
        <v>1</v>
      </c>
      <c r="E175" s="1066" t="b">
        <f>SELECT("L1123C2:L1144C5")</f>
        <v>1</v>
      </c>
      <c r="F175" s="1066" t="b">
        <f>SELECT("L675C220:L696C223")</f>
        <v>1</v>
      </c>
      <c r="G175" s="8"/>
      <c r="I175" s="8"/>
      <c r="P175" s="10"/>
      <c r="W175" s="8"/>
      <c r="AM175" s="6"/>
    </row>
    <row r="176" spans="1:39" x14ac:dyDescent="0.2">
      <c r="A176" s="3" t="b">
        <f>SET.PRINT.AREA()</f>
        <v>1</v>
      </c>
      <c r="D176" s="12" t="b">
        <f>SELECT("L1582C2:L1681C7")</f>
        <v>1</v>
      </c>
      <c r="E176" s="401" t="b">
        <f>COPY()</f>
        <v>1</v>
      </c>
      <c r="F176" s="402" t="b">
        <f>PASTE.SPECIAL(3,1,FALSE,FALSE)</f>
        <v>1</v>
      </c>
      <c r="G176" s="7"/>
      <c r="I176" s="7"/>
      <c r="P176" s="7"/>
      <c r="V176" s="6"/>
      <c r="W176" s="7"/>
      <c r="AI176" s="12"/>
      <c r="AM176" s="35"/>
    </row>
    <row r="177" spans="1:40" x14ac:dyDescent="0.2">
      <c r="A177" s="3" t="b">
        <f>PRINT(1,,,1,,FALSE,,,,,,2)</f>
        <v>1</v>
      </c>
      <c r="D177" s="401" t="b">
        <f>COPY()</f>
        <v>1</v>
      </c>
      <c r="E177" s="1065" t="b">
        <f>WORKBOOK.SELECT("IMPRES. 2ème TRIMES.")</f>
        <v>1</v>
      </c>
      <c r="F177" s="1065" t="b">
        <f>WORKBOOK.SELECT("IMPRES. 3è TRIMES. BILAN")</f>
        <v>1</v>
      </c>
      <c r="G177" s="8"/>
      <c r="I177" s="8"/>
      <c r="V177" s="12"/>
    </row>
    <row r="178" spans="1:40" x14ac:dyDescent="0.2">
      <c r="A178" s="7" t="b">
        <f>WORKBOOK.SELECT("P3","P3")</f>
        <v>1</v>
      </c>
      <c r="D178" s="990" t="b">
        <f>WORKBOOK.SELECT("IMPRES. 1er TRIM.")</f>
        <v>1</v>
      </c>
      <c r="E178" s="1066" t="b">
        <f>SELECT("L609C150:L630C153")</f>
        <v>1</v>
      </c>
      <c r="F178" s="1066" t="b">
        <f>SELECT("L606C220:L696C223")</f>
        <v>1</v>
      </c>
      <c r="G178" s="7"/>
      <c r="I178" s="7"/>
      <c r="P178" s="6"/>
      <c r="W178" s="7"/>
      <c r="AI178" s="6"/>
      <c r="AM178" s="12"/>
    </row>
    <row r="179" spans="1:40" x14ac:dyDescent="0.2">
      <c r="A179" s="8" t="b">
        <f>SELECT("L4C10:L105C10")</f>
        <v>1</v>
      </c>
      <c r="D179" s="12" t="b">
        <f>SELECT("L1041C234")</f>
        <v>1</v>
      </c>
      <c r="E179" s="402" t="b">
        <f>PASTE.SPECIAL(3,1,FALSE,FALSE)</f>
        <v>1</v>
      </c>
      <c r="F179" s="8" t="b">
        <f>SET.PRINT.AREA()</f>
        <v>1</v>
      </c>
      <c r="G179" s="8"/>
      <c r="I179" s="8"/>
      <c r="P179" s="12"/>
      <c r="V179" s="2"/>
      <c r="W179" s="6"/>
      <c r="AI179" s="35"/>
      <c r="AM179" s="35"/>
    </row>
    <row r="180" spans="1:40" x14ac:dyDescent="0.2">
      <c r="A180" s="12" t="b">
        <f>FORMULA.FIND("",1,1,1,1,FALSE)</f>
        <v>1</v>
      </c>
      <c r="D180" s="402" t="b">
        <f>PASTE.SPECIAL(3,1,FALSE,FALSE)</f>
        <v>1</v>
      </c>
      <c r="E180" s="1065" t="b">
        <f>WORKBOOK.SELECT("IMPRES. 2ème TRIMES.")</f>
        <v>1</v>
      </c>
      <c r="F180" s="29" t="b">
        <f>PRINT(1,,,1,,FALSE,,,,,,2)</f>
        <v>1</v>
      </c>
      <c r="P180" s="6"/>
      <c r="W180" s="7"/>
    </row>
    <row r="181" spans="1:40" x14ac:dyDescent="0.2">
      <c r="A181" s="8" t="b">
        <f>SELECT("L(+3)C(-1):L(+3)C15")</f>
        <v>1</v>
      </c>
      <c r="D181" s="12" t="b">
        <f>SELECT("L1037C234:L1138C239")</f>
        <v>1</v>
      </c>
      <c r="E181" s="1066" t="b">
        <f>SELECT("L540C150:L630C153")</f>
        <v>1</v>
      </c>
      <c r="F181" s="880" t="b">
        <f>WORKBOOK.SELECT("TROISIEME TRI et BILAN")</f>
        <v>1</v>
      </c>
      <c r="AI181" s="12"/>
      <c r="AM181" s="6"/>
    </row>
    <row r="182" spans="1:40" x14ac:dyDescent="0.2">
      <c r="A182" s="12" t="b">
        <f>COPY()</f>
        <v>1</v>
      </c>
      <c r="D182" s="8" t="b">
        <f>SET.PRINT.AREA()</f>
        <v>1</v>
      </c>
      <c r="E182" s="8" t="b">
        <f>SET.PRINT.AREA()</f>
        <v>1</v>
      </c>
      <c r="F182" s="1066" t="b">
        <f>SELECT("L736C2:L758C9")</f>
        <v>1</v>
      </c>
      <c r="G182" s="8"/>
      <c r="I182" s="8"/>
      <c r="P182" s="21"/>
      <c r="W182" s="31"/>
      <c r="AI182" s="35"/>
      <c r="AM182" s="35"/>
    </row>
    <row r="183" spans="1:40" x14ac:dyDescent="0.2">
      <c r="A183" s="8" t="b">
        <f>SELECT("L(-1)C:L5C15")</f>
        <v>1</v>
      </c>
      <c r="D183" s="29" t="b">
        <f>PRINT(1,,,1,,FALSE,,,,,,2)</f>
        <v>1</v>
      </c>
      <c r="E183" s="8" t="b">
        <f>PRINT(1,,,1,,FALSE,,,,,,2)</f>
        <v>1</v>
      </c>
      <c r="F183" s="401" t="b">
        <f>COPY()</f>
        <v>1</v>
      </c>
      <c r="W183" s="8"/>
    </row>
    <row r="184" spans="1:40" x14ac:dyDescent="0.2">
      <c r="A184" s="6" t="b">
        <f>PASTE.SPECIAL(1,1,FALSE,FALSE)</f>
        <v>1</v>
      </c>
      <c r="D184" s="1064" t="b">
        <f>WORKBOOK.SELECT("PREMIER TRIMES.")</f>
        <v>1</v>
      </c>
      <c r="E184" s="880" t="b">
        <f>WORKBOOK.SELECT("DEUXIEME TRIMES.")</f>
        <v>1</v>
      </c>
      <c r="F184" s="1065" t="b">
        <f>WORKBOOK.SELECT("IMPRES. 3è TRIMES. BILAN")</f>
        <v>1</v>
      </c>
      <c r="G184" s="6"/>
      <c r="I184" s="6"/>
      <c r="P184" s="6"/>
      <c r="AI184" s="12"/>
    </row>
    <row r="185" spans="1:40" x14ac:dyDescent="0.2">
      <c r="A185" s="7" t="b">
        <f>WORKBOOK.SELECT("P3","P3")</f>
        <v>1</v>
      </c>
      <c r="D185" s="12" t="b">
        <f>SELECT("L1691C2:L1790C8")</f>
        <v>1</v>
      </c>
      <c r="E185" s="1066" t="b">
        <f>SELECT("L1167C2:L1189C9")</f>
        <v>1</v>
      </c>
      <c r="F185" s="1066" t="b">
        <f>SELECT("L701C225:L723C232")</f>
        <v>1</v>
      </c>
      <c r="G185" s="7"/>
      <c r="I185" s="7"/>
      <c r="W185" s="7"/>
      <c r="AM185" s="12"/>
    </row>
    <row r="186" spans="1:40" x14ac:dyDescent="0.2">
      <c r="A186" s="8" t="b">
        <f>SELECT("L4C2:L105C2")</f>
        <v>1</v>
      </c>
      <c r="D186" s="401" t="b">
        <f>COPY()</f>
        <v>1</v>
      </c>
      <c r="E186" s="401" t="b">
        <f>COPY()</f>
        <v>1</v>
      </c>
      <c r="F186" s="402" t="b">
        <f>PASTE.SPECIAL(3,1,FALSE,FALSE)</f>
        <v>1</v>
      </c>
      <c r="P186" s="6"/>
      <c r="W186" s="31"/>
      <c r="AI186" s="6"/>
      <c r="AM186" s="35"/>
    </row>
    <row r="187" spans="1:40" x14ac:dyDescent="0.2">
      <c r="A187" s="12" t="b">
        <f>FORMULA.FIND("",1,1,1,1,FALSE)</f>
        <v>1</v>
      </c>
      <c r="B187" s="8"/>
      <c r="D187" s="990" t="b">
        <f>WORKBOOK.SELECT("IMPRES. 1er TRIM.")</f>
        <v>1</v>
      </c>
      <c r="E187" s="1065" t="b">
        <f>WORKBOOK.SELECT("IMPRES. 2ème TRIMES.")</f>
        <v>1</v>
      </c>
      <c r="F187" s="880" t="b">
        <f>WORKBOOK.SELECT("TROISIEME TRI et BILAN")</f>
        <v>1</v>
      </c>
      <c r="W187" s="6"/>
      <c r="AI187" s="6"/>
    </row>
    <row r="188" spans="1:40" x14ac:dyDescent="0.2">
      <c r="A188" s="8" t="b">
        <f>SELECT("LC:L5C7")</f>
        <v>1</v>
      </c>
      <c r="D188" s="12" t="b">
        <f>SELECT("L1143C241")</f>
        <v>1</v>
      </c>
      <c r="E188" s="1066" t="b">
        <f>SELECT("L635C155:L657C162")</f>
        <v>1</v>
      </c>
      <c r="F188" s="1066" t="b">
        <f>SELECT("L760C2:L783C9")</f>
        <v>1</v>
      </c>
      <c r="W188" s="7"/>
      <c r="AM188" s="6"/>
      <c r="AN188" s="35"/>
    </row>
    <row r="189" spans="1:40" x14ac:dyDescent="0.2">
      <c r="A189" s="2" t="b">
        <f>CLEAR()</f>
        <v>1</v>
      </c>
      <c r="D189" s="402" t="b">
        <f>PASTE.SPECIAL(3,1,FALSE,FALSE)</f>
        <v>1</v>
      </c>
      <c r="E189" s="402" t="b">
        <f>PASTE.SPECIAL(3,1,FALSE,FALSE)</f>
        <v>1</v>
      </c>
      <c r="F189" s="401" t="b">
        <f>COPY()</f>
        <v>1</v>
      </c>
      <c r="AI189" s="12"/>
      <c r="AM189" s="35"/>
    </row>
    <row r="190" spans="1:40" x14ac:dyDescent="0.2">
      <c r="A190" s="7" t="b">
        <f>WORKBOOK.SELECT("P3","P3")</f>
        <v>1</v>
      </c>
      <c r="D190" s="12" t="b">
        <f>SELECT("L1140C241:L1246C247")</f>
        <v>1</v>
      </c>
      <c r="E190" s="880" t="b">
        <f>WORKBOOK.SELECT("DEUXIEME TRIMES.")</f>
        <v>1</v>
      </c>
      <c r="F190" s="1065" t="b">
        <f>WORKBOOK.SELECT("IMPRES. 3è TRIMES. BILAN")</f>
        <v>1</v>
      </c>
      <c r="G190" s="7"/>
      <c r="I190" s="7"/>
      <c r="P190" s="6"/>
      <c r="AN190" s="12"/>
    </row>
    <row r="191" spans="1:40" x14ac:dyDescent="0.2">
      <c r="A191" s="3" t="b">
        <f>PROTECT.DOCUMENT(TRUE)</f>
        <v>1</v>
      </c>
      <c r="D191" s="8" t="b">
        <f>SET.PRINT.AREA()</f>
        <v>1</v>
      </c>
      <c r="E191" s="1066" t="b">
        <f>SELECT("L1191C2:L1214C9")</f>
        <v>1</v>
      </c>
      <c r="F191" s="1066" t="b">
        <f>SELECT("L725C225:L748C232")</f>
        <v>1</v>
      </c>
      <c r="W191" s="7"/>
      <c r="AI191" s="12"/>
      <c r="AN191" s="35"/>
    </row>
    <row r="192" spans="1:40" x14ac:dyDescent="0.2">
      <c r="A192" s="7" t="b">
        <f>WORKBOOK.HIDE("P3")</f>
        <v>1</v>
      </c>
      <c r="D192" s="29" t="b">
        <f>PRINT(1,,,1,,FALSE,,,,,,2)</f>
        <v>1</v>
      </c>
      <c r="E192" s="401" t="b">
        <f>COPY()</f>
        <v>1</v>
      </c>
      <c r="F192" s="402" t="b">
        <f>PASTE.SPECIAL(3,1,FALSE,FALSE)</f>
        <v>1</v>
      </c>
      <c r="W192" s="8"/>
      <c r="AM192" s="12"/>
    </row>
    <row r="193" spans="1:40" x14ac:dyDescent="0.2">
      <c r="A193" s="38" t="b">
        <f>WORKBOOK.UNHIDE("P4")</f>
        <v>1</v>
      </c>
      <c r="D193" s="1064" t="b">
        <f>WORKBOOK.SELECT("PREMIER TRIMES.")</f>
        <v>1</v>
      </c>
      <c r="E193" s="1065" t="b">
        <f>WORKBOOK.SELECT("IMPRES. 2ème TRIMES.")</f>
        <v>1</v>
      </c>
      <c r="F193" s="880" t="b">
        <f>WORKBOOK.SELECT("TROISIEME TRI et BILAN")</f>
        <v>1</v>
      </c>
      <c r="G193" s="7"/>
      <c r="I193" s="7"/>
      <c r="W193" s="29"/>
      <c r="AI193" s="6"/>
      <c r="AM193" s="35"/>
      <c r="AN193" s="6"/>
    </row>
    <row r="194" spans="1:40" ht="15" x14ac:dyDescent="0.25">
      <c r="A194" s="3" t="b">
        <f>PROTECT.DOCUMENT(FALSE)</f>
        <v>1</v>
      </c>
      <c r="D194" s="12" t="b">
        <f>SELECT("L1805C2:L1832C11")</f>
        <v>1</v>
      </c>
      <c r="E194" s="1066" t="b">
        <f>SELECT("L659C155:L682C162")</f>
        <v>1</v>
      </c>
      <c r="F194" s="1066" t="b">
        <f>SELECT("L785C2:L809C9")</f>
        <v>1</v>
      </c>
      <c r="P194" s="6"/>
      <c r="W194" s="469"/>
      <c r="AI194" s="35"/>
      <c r="AN194" s="35"/>
    </row>
    <row r="195" spans="1:40" x14ac:dyDescent="0.2">
      <c r="A195" s="7" t="b">
        <f>WORKBOOK.SELECT("TROISIEME TRI et BILAN","TROISIEME TRI et BILAN")</f>
        <v>1</v>
      </c>
      <c r="D195" s="401" t="b">
        <f>COPY()</f>
        <v>1</v>
      </c>
      <c r="E195" s="402" t="b">
        <f>PASTE.SPECIAL(3,1,FALSE,FALSE)</f>
        <v>1</v>
      </c>
      <c r="F195" s="401" t="b">
        <f>COPY()</f>
        <v>1</v>
      </c>
      <c r="G195" s="8"/>
      <c r="I195" s="8"/>
      <c r="P195" s="7"/>
      <c r="W195" s="8"/>
      <c r="AM195" s="6"/>
    </row>
    <row r="196" spans="1:40" x14ac:dyDescent="0.2">
      <c r="A196" s="406" t="b">
        <f>SELECT("L349C3:L450C3")</f>
        <v>1</v>
      </c>
      <c r="D196" s="990" t="b">
        <f>WORKBOOK.SELECT("IMPRES. 1er TRIM.")</f>
        <v>1</v>
      </c>
      <c r="E196" s="880" t="b">
        <f>WORKBOOK.SELECT("DEUXIEME TRIMES.")</f>
        <v>1</v>
      </c>
      <c r="F196" s="1065" t="b">
        <f>WORKBOOK.SELECT("IMPRES. 3è TRIMES. BILAN")</f>
        <v>1</v>
      </c>
      <c r="G196" s="7"/>
      <c r="I196" s="7"/>
      <c r="P196" s="6"/>
      <c r="AI196" s="12"/>
      <c r="AM196" s="35"/>
      <c r="AN196" s="12"/>
    </row>
    <row r="197" spans="1:40" x14ac:dyDescent="0.2">
      <c r="A197" s="12" t="b">
        <f>FORMULA.FIND("",1,1,1,1,FALSE)</f>
        <v>1</v>
      </c>
      <c r="D197" s="12" t="b">
        <f>SELECT("L1252C249")</f>
        <v>1</v>
      </c>
      <c r="E197" s="1066" t="b">
        <f>SELECT("L1216C2:L1240C9")</f>
        <v>1</v>
      </c>
      <c r="F197" s="1066" t="b">
        <f>SELECT("L750C225:L774C232")</f>
        <v>1</v>
      </c>
      <c r="G197" s="6"/>
      <c r="I197" s="6"/>
      <c r="W197" s="8"/>
      <c r="AI197" s="35"/>
      <c r="AN197" s="35"/>
    </row>
    <row r="198" spans="1:40" x14ac:dyDescent="0.2">
      <c r="A198" s="406" t="b">
        <f>SELECT("LC(-1):L350C8")</f>
        <v>1</v>
      </c>
      <c r="D198" s="402" t="b">
        <f>PASTE.SPECIAL(3,1,FALSE,FALSE)</f>
        <v>1</v>
      </c>
      <c r="E198" s="401" t="b">
        <f>COPY()</f>
        <v>1</v>
      </c>
      <c r="F198" s="402" t="b">
        <f>PASTE.SPECIAL(3,1,FALSE,FALSE)</f>
        <v>1</v>
      </c>
      <c r="P198" s="6"/>
      <c r="W198" s="2"/>
    </row>
    <row r="199" spans="1:40" x14ac:dyDescent="0.2">
      <c r="A199" s="12" t="b">
        <f>COPY()</f>
        <v>1</v>
      </c>
      <c r="D199" s="1064" t="b">
        <f>WORKBOOK.SELECT("PREMIER TRIMES.")</f>
        <v>1</v>
      </c>
      <c r="E199" s="1065" t="b">
        <f>WORKBOOK.SELECT("IMPRES. 2ème TRIMES.")</f>
        <v>1</v>
      </c>
      <c r="F199" s="880" t="b">
        <f>WORKBOOK.SELECT("TROISIEME TRI et BILAN")</f>
        <v>1</v>
      </c>
      <c r="G199" s="8"/>
      <c r="I199" s="8"/>
      <c r="W199" s="8"/>
      <c r="AI199" s="12"/>
      <c r="AN199" s="6"/>
    </row>
    <row r="200" spans="1:40" x14ac:dyDescent="0.2">
      <c r="A200" s="7" t="b">
        <f>WORKBOOK.SELECT("P4","P4")</f>
        <v>1</v>
      </c>
      <c r="D200" s="12" t="b">
        <f>SELECT("L1835C2:L1864C11")</f>
        <v>1</v>
      </c>
      <c r="E200" s="1066" t="b">
        <f>SELECT("L684C155:L708C162")</f>
        <v>1</v>
      </c>
      <c r="F200" s="1066" t="b">
        <f>SELECT("L811C2:L835C9")</f>
        <v>1</v>
      </c>
      <c r="P200" s="6"/>
      <c r="AM200" s="8"/>
    </row>
    <row r="201" spans="1:40" x14ac:dyDescent="0.2">
      <c r="A201" s="406" t="b">
        <f>SELECT("L5C1")</f>
        <v>1</v>
      </c>
      <c r="D201" s="401" t="b">
        <f>COPY()</f>
        <v>1</v>
      </c>
      <c r="E201" s="402" t="b">
        <f>PASTE.SPECIAL(3,1,FALSE,FALSE)</f>
        <v>1</v>
      </c>
      <c r="F201" s="401" t="b">
        <f>COPY()</f>
        <v>1</v>
      </c>
      <c r="P201" s="6"/>
      <c r="W201" s="31"/>
      <c r="AI201" s="6"/>
      <c r="AM201" s="35"/>
    </row>
    <row r="202" spans="1:40" x14ac:dyDescent="0.2">
      <c r="A202" s="6" t="b">
        <f>PASTE.SPECIAL(3,1,FALSE,FALSE)</f>
        <v>1</v>
      </c>
      <c r="D202" s="990" t="b">
        <f>WORKBOOK.SELECT("IMPRES. 1er TRIM.")</f>
        <v>1</v>
      </c>
      <c r="E202" s="880" t="b">
        <f>WORKBOOK.SELECT("DEUXIEME TRIMES.")</f>
        <v>1</v>
      </c>
      <c r="F202" s="1065" t="b">
        <f>WORKBOOK.SELECT("IMPRES. 3è TRIMES. BILAN")</f>
        <v>1</v>
      </c>
      <c r="G202" s="7"/>
      <c r="I202" s="7"/>
      <c r="W202" s="9"/>
      <c r="AI202" s="6"/>
    </row>
    <row r="203" spans="1:40" x14ac:dyDescent="0.2">
      <c r="A203" s="406" t="b">
        <f>SELECT("L4C2:L105C2")</f>
        <v>1</v>
      </c>
      <c r="D203" s="12" t="b">
        <f>SELECT("L1282C249")</f>
        <v>1</v>
      </c>
      <c r="E203" s="1066" t="b">
        <f>SELECT("L1242C2:L1266C9")</f>
        <v>1</v>
      </c>
      <c r="F203" s="1066" t="b">
        <f>SELECT("L776C225:L801C232")</f>
        <v>1</v>
      </c>
      <c r="P203" s="6"/>
      <c r="AM203" s="12"/>
    </row>
    <row r="204" spans="1:40" x14ac:dyDescent="0.2">
      <c r="A204" s="12" t="b">
        <f>FORMULA.FIND("",1,1,1,1,FALSE)</f>
        <v>1</v>
      </c>
      <c r="D204" s="402" t="b">
        <f>PASTE.SPECIAL(3,1,FALSE,FALSE)</f>
        <v>1</v>
      </c>
      <c r="E204" s="401" t="b">
        <f>COPY()</f>
        <v>1</v>
      </c>
      <c r="F204" s="402" t="b">
        <f>PASTE.SPECIAL(3,1,FALSE,FALSE)</f>
        <v>1</v>
      </c>
      <c r="P204" s="7"/>
      <c r="W204" s="31"/>
      <c r="AI204" s="12"/>
    </row>
    <row r="205" spans="1:40" x14ac:dyDescent="0.2">
      <c r="A205" s="406" t="b">
        <f>SELECT("LC(-1):L5C7")</f>
        <v>1</v>
      </c>
      <c r="D205" s="1064" t="b">
        <f>WORKBOOK.SELECT("PREMIER TRIMES.")</f>
        <v>1</v>
      </c>
      <c r="E205" s="1065" t="b">
        <f>WORKBOOK.SELECT("IMPRES. 2ème TRIMES.")</f>
        <v>1</v>
      </c>
      <c r="F205" s="1065" t="b">
        <f>WORKBOOK.SELECT("IMPRES. 3è TRIMES. BILAN")</f>
        <v>1</v>
      </c>
      <c r="AM205" s="6"/>
    </row>
    <row r="206" spans="1:40" x14ac:dyDescent="0.2">
      <c r="A206" s="12" t="b">
        <f>COPY()</f>
        <v>1</v>
      </c>
      <c r="D206" s="12" t="b">
        <f>SELECT("L1867C2:L1896C11")</f>
        <v>1</v>
      </c>
      <c r="E206" s="1066" t="b">
        <f>SELECT("L710C155:L735C162")</f>
        <v>1</v>
      </c>
      <c r="F206" s="1066" t="b">
        <f>SELECT("L698C225:L801C232")</f>
        <v>1</v>
      </c>
      <c r="G206" s="7"/>
      <c r="I206" s="7"/>
      <c r="P206" s="6"/>
      <c r="AI206" s="12"/>
      <c r="AM206" s="35"/>
    </row>
    <row r="207" spans="1:40" x14ac:dyDescent="0.2">
      <c r="A207" s="7" t="b">
        <f>WORKBOOK.SELECT("P4","P4")</f>
        <v>1</v>
      </c>
      <c r="D207" s="401" t="b">
        <f>COPY()</f>
        <v>1</v>
      </c>
      <c r="E207" s="402" t="b">
        <f>PASTE.SPECIAL(3,1,FALSE,FALSE)</f>
        <v>1</v>
      </c>
      <c r="F207" s="8" t="b">
        <f>SET.PRINT.AREA()</f>
        <v>1</v>
      </c>
    </row>
    <row r="208" spans="1:40" x14ac:dyDescent="0.2">
      <c r="A208" s="406" t="b">
        <f>SELECT("L5C9")</f>
        <v>1</v>
      </c>
      <c r="D208" s="990" t="b">
        <f>WORKBOOK.SELECT("IMPRES. 1er TRIM.")</f>
        <v>1</v>
      </c>
      <c r="E208" s="1065" t="b">
        <f>WORKBOOK.SELECT("IMPRES. 2ème TRIMES.")</f>
        <v>1</v>
      </c>
      <c r="F208" s="29" t="b">
        <f>PRINT(1,,,1,,FALSE,,,,,,2)</f>
        <v>1</v>
      </c>
      <c r="G208" s="7"/>
      <c r="I208" s="7"/>
      <c r="AI208" s="6"/>
      <c r="AM208" s="6"/>
    </row>
    <row r="209" spans="1:39" x14ac:dyDescent="0.2">
      <c r="A209" s="6" t="b">
        <f>PASTE.SPECIAL(1,1,FALSE,FALSE)</f>
        <v>1</v>
      </c>
      <c r="D209" s="12" t="b">
        <f>SELECT("L1314C249")</f>
        <v>1</v>
      </c>
      <c r="E209" s="1066" t="b">
        <f>SELECT("L632C155:L735C162")</f>
        <v>1</v>
      </c>
      <c r="F209" s="1065" t="b">
        <f>WORKBOOK.SELECT("IMPRES. 3è TRIMES. BILAN")</f>
        <v>1</v>
      </c>
      <c r="P209" s="6"/>
      <c r="AI209" s="35"/>
    </row>
    <row r="210" spans="1:39" x14ac:dyDescent="0.2">
      <c r="A210" s="7" t="b">
        <f>WORKBOOK.SELECT("P4","P4")</f>
        <v>1</v>
      </c>
      <c r="D210" s="402" t="b">
        <f>PASTE.SPECIAL(3,1,FALSE,FALSE)</f>
        <v>1</v>
      </c>
      <c r="E210" s="8" t="b">
        <f>SET.PRINT.AREA()</f>
        <v>1</v>
      </c>
      <c r="F210" s="1066" t="b">
        <f>SELECT("L803C234:L815C239")</f>
        <v>1</v>
      </c>
      <c r="G210" s="7"/>
      <c r="I210" s="7"/>
      <c r="P210" s="6"/>
      <c r="AM210" s="8"/>
    </row>
    <row r="211" spans="1:39" x14ac:dyDescent="0.2">
      <c r="A211" s="406" t="b">
        <f>SELECT("L106C2")</f>
        <v>1</v>
      </c>
      <c r="D211" s="1064" t="b">
        <f>WORKBOOK.SELECT("PREMIER TRIMES.")</f>
        <v>1</v>
      </c>
      <c r="E211" s="8" t="b">
        <f>PRINT(1,,,1,,FALSE,,,,,,2)</f>
        <v>1</v>
      </c>
      <c r="F211" s="8" t="b">
        <f>SET.PRINT.AREA()</f>
        <v>1</v>
      </c>
      <c r="P211" s="6"/>
      <c r="AI211" s="12"/>
      <c r="AM211" s="35"/>
    </row>
    <row r="212" spans="1:39" x14ac:dyDescent="0.2">
      <c r="A212" s="12" t="b">
        <f>COPY()</f>
        <v>1</v>
      </c>
      <c r="D212" s="12" t="b">
        <f>SELECT("L1899C2:L1904C11")</f>
        <v>1</v>
      </c>
      <c r="E212" s="1065" t="b">
        <f>WORKBOOK.SELECT("IMPRES. 2ème TRIMES.")</f>
        <v>1</v>
      </c>
      <c r="F212" s="29" t="b">
        <f>PRINT(1,,,1,,FALSE,,,,,,2)</f>
        <v>1</v>
      </c>
      <c r="G212" s="7"/>
      <c r="I212" s="7"/>
      <c r="P212" s="6"/>
      <c r="AI212" s="35"/>
    </row>
    <row r="213" spans="1:39" x14ac:dyDescent="0.2">
      <c r="A213" s="406" t="b">
        <f>SELECT("L4C10:L105C10")</f>
        <v>1</v>
      </c>
      <c r="D213" s="401" t="b">
        <f>COPY()</f>
        <v>1</v>
      </c>
      <c r="E213" s="1066" t="b">
        <f>SELECT("L737C164:L749C169")</f>
        <v>1</v>
      </c>
      <c r="F213" s="880" t="b">
        <f>WORKBOOK.SELECT("TROISIEME TRI et BILAN")</f>
        <v>1</v>
      </c>
      <c r="G213" s="7"/>
      <c r="I213" s="7"/>
      <c r="P213" s="6"/>
    </row>
    <row r="214" spans="1:39" x14ac:dyDescent="0.2">
      <c r="A214" s="12" t="b">
        <f>FORMULA.FIND("",1,1,1,1,FALSE)</f>
        <v>1</v>
      </c>
      <c r="D214" s="990" t="b">
        <f>WORKBOOK.SELECT("IMPRES. 1er TRIM.")</f>
        <v>1</v>
      </c>
      <c r="E214" s="8" t="b">
        <f>SET.PRINT.AREA()</f>
        <v>1</v>
      </c>
      <c r="F214" s="1066" t="b">
        <f>SELECT("L862C2:L881C5")</f>
        <v>1</v>
      </c>
      <c r="G214" s="7"/>
      <c r="I214" s="7"/>
      <c r="AI214" s="12"/>
      <c r="AM214" s="12"/>
    </row>
    <row r="215" spans="1:39" x14ac:dyDescent="0.2">
      <c r="A215" s="8" t="b">
        <f>SELECT("L(+2)C(+1)")</f>
        <v>1</v>
      </c>
      <c r="D215" s="12" t="b">
        <f>SELECT("L1346C249")</f>
        <v>1</v>
      </c>
      <c r="E215" s="29" t="b">
        <f>PRINT(1,,,1,,FALSE,,,,,,2)</f>
        <v>1</v>
      </c>
      <c r="F215" s="401" t="b">
        <f>COPY()</f>
        <v>1</v>
      </c>
      <c r="P215" s="21"/>
      <c r="AM215" s="35"/>
    </row>
    <row r="216" spans="1:39" x14ac:dyDescent="0.2">
      <c r="A216" s="6" t="b">
        <f>PASTE.SPECIAL(1,1,FALSE,FALSE)</f>
        <v>1</v>
      </c>
      <c r="D216" s="402" t="b">
        <f>PASTE.SPECIAL(3,1,FALSE,FALSE)</f>
        <v>1</v>
      </c>
      <c r="E216" s="1422" t="b">
        <f>WORKBOOK.SELECT("DEUXIEME TRIMES.")</f>
        <v>1</v>
      </c>
      <c r="F216" s="1065" t="b">
        <f>WORKBOOK.SELECT("IMPRES. 3è TRIMES. BILAN")</f>
        <v>1</v>
      </c>
      <c r="G216" s="7"/>
      <c r="I216" s="7"/>
      <c r="P216" s="6"/>
      <c r="AI216" s="6"/>
    </row>
    <row r="217" spans="1:39" x14ac:dyDescent="0.2">
      <c r="A217" s="6" t="b">
        <f>PASTE.SPECIAL(3,1,FALSE,FALSE)</f>
        <v>1</v>
      </c>
      <c r="D217" s="990" t="b">
        <f t="shared" ref="D217" si="0">WORKBOOK.SELECT("IMPRES. 1er TRIM.")</f>
        <v>1</v>
      </c>
      <c r="E217" s="1066" t="b">
        <f>SELECT("L1293C2:L1312C5")</f>
        <v>1</v>
      </c>
      <c r="F217" s="1066" t="b">
        <f>SELECT("L820C241:L839C244")</f>
        <v>1</v>
      </c>
      <c r="P217" s="5"/>
      <c r="AI217" s="6"/>
      <c r="AM217" s="6"/>
    </row>
    <row r="218" spans="1:39" x14ac:dyDescent="0.2">
      <c r="A218" s="7" t="b">
        <f>WORKBOOK.SELECT("P4","P4")</f>
        <v>1</v>
      </c>
      <c r="D218" s="12" t="b">
        <f>SELECT("L1248C249:L1357C258")</f>
        <v>1</v>
      </c>
      <c r="E218" s="401" t="b">
        <f>COPY()</f>
        <v>1</v>
      </c>
      <c r="F218" s="402" t="b">
        <f>PASTE.SPECIAL(3,1,FALSE,FALSE)</f>
        <v>1</v>
      </c>
      <c r="G218" s="7"/>
      <c r="I218" s="7"/>
      <c r="P218" s="5"/>
      <c r="AM218" s="35"/>
    </row>
    <row r="219" spans="1:39" x14ac:dyDescent="0.2">
      <c r="A219" s="406" t="b">
        <f>SELECT("L106C1")</f>
        <v>1</v>
      </c>
      <c r="D219" s="8" t="b">
        <f>SET.PRINT.AREA()</f>
        <v>1</v>
      </c>
      <c r="E219" s="1065" t="b">
        <f>WORKBOOK.SELECT("IMPRES. 2ème TRIMES.")</f>
        <v>1</v>
      </c>
      <c r="F219" s="880" t="b">
        <f>WORKBOOK.SELECT("TROISIEME TRI et BILAN")</f>
        <v>1</v>
      </c>
      <c r="P219" s="15"/>
      <c r="AI219" s="12"/>
    </row>
    <row r="220" spans="1:39" x14ac:dyDescent="0.2">
      <c r="A220" s="12" t="b">
        <f>COPY()</f>
        <v>1</v>
      </c>
      <c r="D220" s="29" t="b">
        <f t="shared" ref="D220" si="1">PRINT(1,,,1,,FALSE,,,,,,2)</f>
        <v>1</v>
      </c>
      <c r="E220" s="1066" t="b">
        <f>SELECT("L754C171:L773C174")</f>
        <v>1</v>
      </c>
      <c r="F220" s="1066" t="b">
        <f>SELECT("L883C2:L903C5")</f>
        <v>1</v>
      </c>
    </row>
    <row r="221" spans="1:39" x14ac:dyDescent="0.2">
      <c r="A221" s="406" t="b">
        <f>SELECT("L4C10:L105C10")</f>
        <v>1</v>
      </c>
      <c r="D221" s="1064" t="b">
        <f>WORKBOOK.SELECT("PREMIER TRIMES.")</f>
        <v>1</v>
      </c>
      <c r="E221" s="402" t="b">
        <f>PASTE.SPECIAL(3,1,FALSE,FALSE)</f>
        <v>1</v>
      </c>
      <c r="F221" s="401" t="b">
        <f>COPY()</f>
        <v>1</v>
      </c>
      <c r="AI221" s="12"/>
      <c r="AM221" s="12"/>
    </row>
    <row r="222" spans="1:39" x14ac:dyDescent="0.2">
      <c r="A222" s="12" t="b">
        <f>FORMULA.FIND("",1,1,1,1,FALSE)</f>
        <v>1</v>
      </c>
      <c r="D222" s="12" t="b">
        <f>SELECT("L1913C2:L2012C9")</f>
        <v>1</v>
      </c>
      <c r="E222" s="880" t="b">
        <f>WORKBOOK.SELECT("DEUXIEME TRIMES.")</f>
        <v>1</v>
      </c>
      <c r="F222" s="1065" t="b">
        <f>WORKBOOK.SELECT("IMPRES. 3è TRIMES. BILAN")</f>
        <v>1</v>
      </c>
      <c r="AM222" s="35"/>
    </row>
    <row r="223" spans="1:39" x14ac:dyDescent="0.2">
      <c r="A223" s="8" t="b">
        <f>SELECT("L(+2)C")</f>
        <v>1</v>
      </c>
      <c r="D223" s="401" t="b">
        <f>COPY()</f>
        <v>1</v>
      </c>
      <c r="E223" s="1066" t="b">
        <f>SELECT("L1314C2:L1334C5")</f>
        <v>1</v>
      </c>
      <c r="F223" s="1066" t="b">
        <f>SELECT("L841C241:L861C244")</f>
        <v>1</v>
      </c>
      <c r="AI223" s="6"/>
    </row>
    <row r="224" spans="1:39" x14ac:dyDescent="0.2">
      <c r="A224" s="6" t="b">
        <f>PASTE.SPECIAL(1,1,FALSE,FALSE)</f>
        <v>1</v>
      </c>
      <c r="D224" s="990" t="b">
        <f>WORKBOOK.SELECT("IMPRES. 1er TRIM.")</f>
        <v>1</v>
      </c>
      <c r="E224" s="401" t="b">
        <f>COPY()</f>
        <v>1</v>
      </c>
      <c r="F224" s="402" t="b">
        <f>PASTE.SPECIAL(3,1,FALSE,FALSE)</f>
        <v>1</v>
      </c>
      <c r="AI224" s="35"/>
      <c r="AM224" s="6"/>
    </row>
    <row r="225" spans="1:39" x14ac:dyDescent="0.2">
      <c r="A225" s="6" t="b">
        <f>PASTE.SPECIAL(3,1,FALSE,FALSE)</f>
        <v>1</v>
      </c>
      <c r="D225" s="12" t="b">
        <f>SELECT("L1362C260")</f>
        <v>1</v>
      </c>
      <c r="E225" s="1065" t="b">
        <f>WORKBOOK.SELECT("IMPRES. 2ème TRIMES.")</f>
        <v>1</v>
      </c>
      <c r="F225" s="880" t="b">
        <f>WORKBOOK.SELECT("TROISIEME TRI et BILAN")</f>
        <v>1</v>
      </c>
    </row>
    <row r="226" spans="1:39" x14ac:dyDescent="0.2">
      <c r="A226" s="7" t="b">
        <f>WORKBOOK.SELECT("P4","P4")</f>
        <v>1</v>
      </c>
      <c r="D226" s="402" t="b">
        <f>PASTE.SPECIAL(3,1,FALSE,FALSE)</f>
        <v>1</v>
      </c>
      <c r="E226" s="1066" t="b">
        <f>SELECT("L775C171:L795C174")</f>
        <v>1</v>
      </c>
      <c r="F226" s="1066" t="b">
        <f>SELECT("L927C2:L947C5")</f>
        <v>1</v>
      </c>
      <c r="AI226" s="12"/>
    </row>
    <row r="227" spans="1:39" x14ac:dyDescent="0.2">
      <c r="A227" s="8" t="b">
        <f>SELECT("L4C10:L105C10")</f>
        <v>1</v>
      </c>
      <c r="D227" s="12" t="b">
        <f>SELECT("L1359C260:L1465C267")</f>
        <v>1</v>
      </c>
      <c r="E227" s="402" t="b">
        <f>PASTE.SPECIAL(3,1,FALSE,FALSE)</f>
        <v>1</v>
      </c>
      <c r="F227" s="401" t="b">
        <f>COPY()</f>
        <v>1</v>
      </c>
      <c r="AI227" s="35"/>
    </row>
    <row r="228" spans="1:39" x14ac:dyDescent="0.2">
      <c r="A228" s="12" t="b">
        <f>FORMULA.FIND("",1,1,1,1,FALSE)</f>
        <v>1</v>
      </c>
      <c r="D228" s="8" t="b">
        <f>SET.PRINT.AREA()</f>
        <v>1</v>
      </c>
      <c r="E228" s="880" t="b">
        <f>WORKBOOK.SELECT("DEUXIEME TRIMES.")</f>
        <v>1</v>
      </c>
      <c r="F228" s="1065" t="b">
        <f>WORKBOOK.SELECT("IMPRES. 3è TRIMES. BILAN")</f>
        <v>1</v>
      </c>
      <c r="AM228" s="8"/>
    </row>
    <row r="229" spans="1:39" x14ac:dyDescent="0.2">
      <c r="A229" s="406" t="b">
        <f>SELECT("L(+2)C(-1):L1C15")</f>
        <v>1</v>
      </c>
      <c r="D229" s="29" t="b">
        <f>PRINT(1,,,1,,FALSE,,,,,,2)</f>
        <v>1</v>
      </c>
      <c r="E229" s="1066" t="b">
        <f>SELECT("L1336C2:L1356C5")</f>
        <v>1</v>
      </c>
      <c r="F229" s="1066" t="b">
        <f>SELECT("L885C241:L905C244")</f>
        <v>1</v>
      </c>
      <c r="AE229" s="7"/>
      <c r="AI229" s="12"/>
    </row>
    <row r="230" spans="1:39" x14ac:dyDescent="0.2">
      <c r="A230" s="3" t="b">
        <f>SET.PRINT.AREA()</f>
        <v>1</v>
      </c>
      <c r="D230" s="1064" t="b">
        <f>WORKBOOK.SELECT("PREMIER TRIMES.")</f>
        <v>1</v>
      </c>
      <c r="E230" s="401" t="b">
        <f>COPY()</f>
        <v>1</v>
      </c>
      <c r="F230" s="402" t="b">
        <f>PASTE.SPECIAL(3,1,FALSE,FALSE)</f>
        <v>1</v>
      </c>
      <c r="W230" s="7"/>
      <c r="AE230" s="470"/>
    </row>
    <row r="231" spans="1:39" ht="15" x14ac:dyDescent="0.25">
      <c r="A231" s="3" t="b">
        <f>PRINT(1,,,1,,FALSE,,,,,,2)</f>
        <v>1</v>
      </c>
      <c r="D231" s="12" t="b">
        <f>SELECT("L2021C2:L2120C8")</f>
        <v>1</v>
      </c>
      <c r="E231" s="1065" t="b">
        <f>WORKBOOK.SELECT("IMPRES. 2ème TRIMES.")</f>
        <v>1</v>
      </c>
      <c r="F231" s="880" t="b">
        <f>WORKBOOK.SELECT("TROISIEME TRI et BILAN")</f>
        <v>1</v>
      </c>
      <c r="W231" s="470"/>
      <c r="AE231" s="469"/>
      <c r="AI231" s="6"/>
    </row>
    <row r="232" spans="1:39" ht="15" x14ac:dyDescent="0.25">
      <c r="A232" s="7" t="b">
        <f>WORKBOOK.SELECT("P4","P4")</f>
        <v>1</v>
      </c>
      <c r="D232" s="401" t="b">
        <f>COPY()</f>
        <v>1</v>
      </c>
      <c r="E232" s="1066" t="b">
        <f>SELECT("L797C171:L817C174")</f>
        <v>1</v>
      </c>
      <c r="F232" s="1066" t="b">
        <f>SELECT("L949C2:L961C5")</f>
        <v>1</v>
      </c>
      <c r="W232" s="469"/>
      <c r="AI232" s="6"/>
    </row>
    <row r="233" spans="1:39" ht="15" x14ac:dyDescent="0.25">
      <c r="A233" s="8" t="b">
        <f>SELECT("L4C10:L105C10")</f>
        <v>1</v>
      </c>
      <c r="B233" s="8"/>
      <c r="D233" s="990" t="b">
        <f>WORKBOOK.SELECT("IMPRES. 1er TRIM.")</f>
        <v>1</v>
      </c>
      <c r="E233" s="402" t="b">
        <f>PASTE.SPECIAL(3,1,FALSE,FALSE)</f>
        <v>1</v>
      </c>
      <c r="F233" s="401" t="b">
        <f>COPY()</f>
        <v>1</v>
      </c>
      <c r="AE233" s="469"/>
    </row>
    <row r="234" spans="1:39" ht="15" x14ac:dyDescent="0.25">
      <c r="A234" s="12" t="b">
        <f>FORMULA.FIND("",1,1,1,1,FALSE)</f>
        <v>1</v>
      </c>
      <c r="D234" s="12" t="b">
        <f>SELECT("L1470C269")</f>
        <v>1</v>
      </c>
      <c r="E234" s="880" t="b">
        <f>WORKBOOK.SELECT("DEUXIEME TRIMES.")</f>
        <v>1</v>
      </c>
      <c r="F234" s="1065" t="b">
        <f>WORKBOOK.SELECT("IMPRES. 3è TRIMES. BILAN")</f>
        <v>1</v>
      </c>
      <c r="W234" s="469"/>
      <c r="AI234" s="12"/>
    </row>
    <row r="235" spans="1:39" x14ac:dyDescent="0.2">
      <c r="A235" s="8" t="b">
        <f>SELECT("L(+3)C(-1):L(+3)C15")</f>
        <v>1</v>
      </c>
      <c r="D235" s="402" t="b">
        <f>PASTE.SPECIAL(3,1,FALSE,FALSE)</f>
        <v>1</v>
      </c>
      <c r="E235" s="1066" t="b">
        <f>SELECT("L1358C2:L1378C5")</f>
        <v>1</v>
      </c>
      <c r="F235" s="1066" t="b">
        <f>SELECT("L907C241:L919C244")</f>
        <v>1</v>
      </c>
      <c r="AE235" s="6"/>
    </row>
    <row r="236" spans="1:39" x14ac:dyDescent="0.2">
      <c r="A236" s="12" t="b">
        <f>COPY()</f>
        <v>1</v>
      </c>
      <c r="D236" s="12" t="b">
        <f>SELECT("L1467C269:L1572C275")</f>
        <v>1</v>
      </c>
      <c r="E236" s="401" t="b">
        <f>COPY()</f>
        <v>1</v>
      </c>
      <c r="F236" s="402" t="b">
        <f>PASTE.SPECIAL(3,1,FALSE,FALSE)</f>
        <v>1</v>
      </c>
      <c r="W236" s="6"/>
      <c r="AE236" s="6"/>
      <c r="AI236" s="12"/>
    </row>
    <row r="237" spans="1:39" x14ac:dyDescent="0.2">
      <c r="A237" s="406" t="b">
        <f>SELECT("L(-1)C:L5C15")</f>
        <v>1</v>
      </c>
      <c r="D237" s="8" t="b">
        <f>SET.PRINT.AREA()</f>
        <v>1</v>
      </c>
      <c r="E237" s="1065" t="b">
        <f>WORKBOOK.SELECT("IMPRES. 2ème TRIMES.")</f>
        <v>1</v>
      </c>
      <c r="F237" s="1065" t="b">
        <f>WORKBOOK.SELECT("IMPRES. 3è TRIMES. BILAN")</f>
        <v>1</v>
      </c>
      <c r="W237" s="6"/>
      <c r="AE237" s="6"/>
    </row>
    <row r="238" spans="1:39" x14ac:dyDescent="0.2">
      <c r="A238" s="6" t="b">
        <f>PASTE.SPECIAL(1,1,FALSE,FALSE)</f>
        <v>1</v>
      </c>
      <c r="D238" s="29" t="b">
        <f>PRINT(1,,,1,,FALSE,,,,,,2)</f>
        <v>1</v>
      </c>
      <c r="E238" s="1066" t="b">
        <f>SELECT("L819C171:L839C174")</f>
        <v>1</v>
      </c>
      <c r="F238" s="1066" t="b">
        <f>SELECT("L817C241:L919C244")</f>
        <v>1</v>
      </c>
      <c r="W238" s="6"/>
      <c r="AI238" s="6"/>
    </row>
    <row r="239" spans="1:39" x14ac:dyDescent="0.2">
      <c r="A239" s="7" t="b">
        <f>WORKBOOK.SELECT("P4","P4")</f>
        <v>1</v>
      </c>
      <c r="D239" s="1064" t="b">
        <f>WORKBOOK.SELECT("PREMIER TRIMES.")</f>
        <v>1</v>
      </c>
      <c r="E239" s="402" t="b">
        <f>PASTE.SPECIAL(3,1,FALSE,FALSE)</f>
        <v>1</v>
      </c>
      <c r="F239" s="8" t="b">
        <f>SET.PRINT.AREA()</f>
        <v>1</v>
      </c>
      <c r="AI239" s="35"/>
    </row>
    <row r="240" spans="1:39" x14ac:dyDescent="0.2">
      <c r="A240" s="8" t="b">
        <f>SELECT("L4C2:L105C2")</f>
        <v>1</v>
      </c>
      <c r="D240" s="12" t="b">
        <f>SELECT("L2132C2:L2231C9")</f>
        <v>1</v>
      </c>
      <c r="E240" s="880" t="b">
        <f>WORKBOOK.SELECT("DEUXIEME TRIMES.")</f>
        <v>1</v>
      </c>
      <c r="F240" s="29" t="b">
        <f>PRINT(1,,,1,,FALSE,,,,,,2)</f>
        <v>1</v>
      </c>
      <c r="AE240" s="6"/>
    </row>
    <row r="241" spans="1:35" x14ac:dyDescent="0.2">
      <c r="A241" s="12" t="b">
        <f>FORMULA.FIND("",1,1,1,1,FALSE)</f>
        <v>1</v>
      </c>
      <c r="D241" s="401" t="b">
        <f>COPY()</f>
        <v>1</v>
      </c>
      <c r="E241" s="1066" t="b">
        <f>SELECT("L1380C2:L1396C5")</f>
        <v>1</v>
      </c>
      <c r="F241" s="1065" t="b">
        <f>WORKBOOK.SELECT("IMPRES. 3è TRIMES. BILAN")</f>
        <v>1</v>
      </c>
      <c r="W241" s="6"/>
      <c r="AI241" s="12"/>
    </row>
    <row r="242" spans="1:35" x14ac:dyDescent="0.2">
      <c r="A242" s="406" t="b">
        <f>SELECT("LC:L5C7")</f>
        <v>1</v>
      </c>
      <c r="D242" s="990" t="b">
        <f>WORKBOOK.SELECT("IMPRES. 1er TRIM.")</f>
        <v>1</v>
      </c>
      <c r="E242" s="401" t="b">
        <f>COPY()</f>
        <v>1</v>
      </c>
      <c r="F242" s="1066" t="b">
        <f>SELECT("L921C246:L936C249")</f>
        <v>1</v>
      </c>
      <c r="AI242" s="35"/>
    </row>
    <row r="243" spans="1:35" x14ac:dyDescent="0.2">
      <c r="A243" s="2" t="b">
        <f>CLEAR()</f>
        <v>1</v>
      </c>
      <c r="D243" s="12" t="b">
        <f>SELECT("L1579C277")</f>
        <v>1</v>
      </c>
      <c r="E243" s="1065" t="b">
        <f>WORKBOOK.SELECT("IMPRES. 2ème TRIMES.")</f>
        <v>1</v>
      </c>
      <c r="F243" s="8" t="b">
        <f>SET.PRINT.AREA()</f>
        <v>1</v>
      </c>
    </row>
    <row r="244" spans="1:35" x14ac:dyDescent="0.2">
      <c r="A244" s="7" t="b">
        <f>WORKBOOK.SELECT("P4","P4")</f>
        <v>1</v>
      </c>
      <c r="D244" s="402" t="b">
        <f>PASTE.SPECIAL(3,1,FALSE,FALSE)</f>
        <v>1</v>
      </c>
      <c r="E244" s="1066" t="b">
        <f>SELECT("L841C171:L857C174")</f>
        <v>1</v>
      </c>
      <c r="F244" s="29" t="b">
        <f>PRINT(1,,,1,,FALSE,,,,,,2)</f>
        <v>1</v>
      </c>
      <c r="AI244" s="12"/>
    </row>
    <row r="245" spans="1:35" x14ac:dyDescent="0.2">
      <c r="A245" s="3" t="b">
        <f>PROTECT.DOCUMENT(TRUE)</f>
        <v>1</v>
      </c>
      <c r="D245" s="12" t="b">
        <f>SELECT("L1574C277:L1675C284")</f>
        <v>1</v>
      </c>
      <c r="E245" s="402" t="b">
        <f>PASTE.SPECIAL(3,1,FALSE,FALSE)</f>
        <v>1</v>
      </c>
      <c r="F245" s="880" t="b">
        <f>WORKBOOK.SELECT("TROISIEME TRI et BILAN")</f>
        <v>1</v>
      </c>
    </row>
    <row r="246" spans="1:35" x14ac:dyDescent="0.2">
      <c r="A246" s="7" t="b">
        <f>WORKBOOK.HIDE("P4")</f>
        <v>1</v>
      </c>
      <c r="D246" s="8" t="b">
        <f>SET.PRINT.AREA()</f>
        <v>1</v>
      </c>
      <c r="E246" s="1065" t="b">
        <f>WORKBOOK.SELECT("IMPRES. 2ème TRIMES.")</f>
        <v>1</v>
      </c>
      <c r="F246" s="1066" t="b">
        <f>SELECT("L997C2:L1018C7")</f>
        <v>1</v>
      </c>
      <c r="AE246" s="6"/>
      <c r="AI246" s="6"/>
    </row>
    <row r="247" spans="1:35" x14ac:dyDescent="0.2">
      <c r="A247" s="38" t="b">
        <f>WORKBOOK.UNHIDE("P5")</f>
        <v>1</v>
      </c>
      <c r="D247" s="29" t="b">
        <f>PRINT(1,,,1,,FALSE,,,,,,2)</f>
        <v>1</v>
      </c>
      <c r="E247" s="1066" t="b">
        <f>SELECT("L751C171:L857C174")</f>
        <v>1</v>
      </c>
      <c r="F247" s="401" t="b">
        <f>COPY()</f>
        <v>1</v>
      </c>
      <c r="W247" s="6"/>
      <c r="AE247" s="20"/>
      <c r="AI247" s="6"/>
    </row>
    <row r="248" spans="1:35" x14ac:dyDescent="0.2">
      <c r="A248" s="407" t="b">
        <f>PROTECT.DOCUMENT(FALSE)</f>
        <v>1</v>
      </c>
      <c r="D248" s="990" t="b">
        <f t="shared" ref="D248" si="2">WORKBOOK.SELECT("IMPRES. 1er TRIM.")</f>
        <v>1</v>
      </c>
      <c r="E248" s="8" t="b">
        <f>SET.PRINT.AREA()</f>
        <v>1</v>
      </c>
      <c r="F248" s="1065" t="b">
        <f>WORKBOOK.SELECT("IMPRES. 3è TRIMES. BILAN")</f>
        <v>1</v>
      </c>
      <c r="W248" s="20"/>
    </row>
    <row r="249" spans="1:35" x14ac:dyDescent="0.2">
      <c r="A249" s="408" t="b">
        <f>WORKBOOK.SELECT("TROISIEME TRI et BILAN","TROISIEME TRI et BILAN")</f>
        <v>1</v>
      </c>
      <c r="D249" s="12" t="b">
        <f>SELECT("L1677C286:L1702C291")</f>
        <v>1</v>
      </c>
      <c r="E249" s="8" t="b">
        <f>PRINT(1,,,1,,FALSE,,,,,,2)</f>
        <v>1</v>
      </c>
      <c r="F249" s="1066" t="b">
        <f>SELECT("L942C251")</f>
        <v>1</v>
      </c>
      <c r="AI249" s="12"/>
    </row>
    <row r="250" spans="1:35" x14ac:dyDescent="0.2">
      <c r="A250" s="409" t="b">
        <f>SELECT("L457C3:L558C3")</f>
        <v>1</v>
      </c>
      <c r="D250" s="8" t="b">
        <f>SET.PRINT.AREA()</f>
        <v>1</v>
      </c>
      <c r="E250" s="1065" t="b">
        <f>WORKBOOK.SELECT("IMPRES. 2ème TRIMES.")</f>
        <v>1</v>
      </c>
      <c r="F250" s="402" t="b">
        <f>PASTE.SPECIAL(3,1,FALSE,FALSE)</f>
        <v>1</v>
      </c>
      <c r="AE250" s="6"/>
    </row>
    <row r="251" spans="1:35" x14ac:dyDescent="0.2">
      <c r="A251" s="410" t="b">
        <f>FORMULA.FIND("",1,1,1,1,FALSE)</f>
        <v>1</v>
      </c>
      <c r="D251" s="29" t="b">
        <f t="shared" ref="D251" si="3">PRINT(1,,,1,,FALSE,,,,,,2)</f>
        <v>1</v>
      </c>
      <c r="E251" s="1066" t="b">
        <f>SELECT("L859C176:L874C179")</f>
        <v>1</v>
      </c>
      <c r="F251" s="880" t="b">
        <f>WORKBOOK.SELECT("TROISIEME TRI et BILAN")</f>
        <v>1</v>
      </c>
      <c r="W251" s="6"/>
      <c r="AI251" s="12"/>
    </row>
    <row r="252" spans="1:35" x14ac:dyDescent="0.2">
      <c r="A252" s="409" t="b">
        <f>SELECT("LC(-1):L458C8")</f>
        <v>1</v>
      </c>
      <c r="D252" s="990" t="b">
        <f t="shared" ref="D252" si="4">WORKBOOK.SELECT("IMPRES. 1er TRIM.")</f>
        <v>1</v>
      </c>
      <c r="E252" s="8" t="b">
        <f>SET.PRINT.AREA()</f>
        <v>1</v>
      </c>
      <c r="F252" s="1066" t="b">
        <f>SELECT("L1020C2:L1043C7")</f>
        <v>1</v>
      </c>
      <c r="AE252" s="7"/>
    </row>
    <row r="253" spans="1:35" x14ac:dyDescent="0.2">
      <c r="A253" s="410" t="b">
        <f>COPY()</f>
        <v>1</v>
      </c>
      <c r="D253" s="12" t="b">
        <f>SELECT("L1707C293:L1732C294")</f>
        <v>1</v>
      </c>
      <c r="E253" s="29" t="b">
        <f>PRINT(1,,,1,,FALSE,,,,,,2)</f>
        <v>1</v>
      </c>
      <c r="F253" s="401" t="b">
        <f>COPY()</f>
        <v>1</v>
      </c>
      <c r="W253" s="7"/>
      <c r="AE253" s="6"/>
      <c r="AI253" s="6"/>
    </row>
    <row r="254" spans="1:35" x14ac:dyDescent="0.2">
      <c r="A254" s="408" t="b">
        <f>WORKBOOK.SELECT("P5","P5")</f>
        <v>1</v>
      </c>
      <c r="D254" s="8" t="b">
        <f>SET.PRINT.AREA()</f>
        <v>1</v>
      </c>
      <c r="E254" s="1422" t="b">
        <f>WORKBOOK.SELECT("DEUXIEME TRIMES.")</f>
        <v>1</v>
      </c>
      <c r="F254" s="1065" t="b">
        <f>WORKBOOK.SELECT("IMPRES. 3è TRIMES. BILAN")</f>
        <v>1</v>
      </c>
      <c r="W254" s="6"/>
      <c r="AI254" s="35"/>
    </row>
    <row r="255" spans="1:35" x14ac:dyDescent="0.2">
      <c r="A255" s="409" t="b">
        <f>SELECT("L5C1")</f>
        <v>1</v>
      </c>
      <c r="D255" s="29" t="b">
        <f t="shared" ref="D255" si="5">PRINT(1,,,1,,FALSE,,,,,,2)</f>
        <v>1</v>
      </c>
      <c r="E255" s="1066" t="b">
        <f>SELECT("L1429C2:L1450C7")</f>
        <v>1</v>
      </c>
      <c r="F255" s="1066" t="b">
        <f>SELECT("L965C251")</f>
        <v>1</v>
      </c>
      <c r="AE255" s="7"/>
    </row>
    <row r="256" spans="1:35" x14ac:dyDescent="0.2">
      <c r="A256" s="411" t="b">
        <f>PASTE.SPECIAL(3,1,FALSE,FALSE)</f>
        <v>1</v>
      </c>
      <c r="D256" s="1064" t="b">
        <f>WORKBOOK.SELECT("PREMIER TRIMES.")</f>
        <v>1</v>
      </c>
      <c r="E256" s="401" t="b">
        <f>COPY()</f>
        <v>1</v>
      </c>
      <c r="F256" s="402" t="b">
        <f>PASTE.SPECIAL(3,1,FALSE,FALSE)</f>
        <v>1</v>
      </c>
      <c r="W256" s="7"/>
      <c r="AE256" s="8"/>
      <c r="AI256" s="12"/>
    </row>
    <row r="257" spans="1:35" x14ac:dyDescent="0.2">
      <c r="A257" s="409" t="b">
        <f>SELECT("L4C2:L105C2")</f>
        <v>1</v>
      </c>
      <c r="D257" s="12" t="b">
        <f>SELECT("L2301C2:L2350C8")</f>
        <v>1</v>
      </c>
      <c r="E257" s="1065" t="b">
        <f>WORKBOOK.SELECT("IMPRES. 2ème TRIMES.")</f>
        <v>1</v>
      </c>
      <c r="F257" s="880" t="b">
        <f>WORKBOOK.SELECT("TROISIEME TRI et BILAN")</f>
        <v>1</v>
      </c>
      <c r="W257" s="8"/>
      <c r="AI257" s="35"/>
    </row>
    <row r="258" spans="1:35" x14ac:dyDescent="0.2">
      <c r="A258" s="410" t="b">
        <f>FORMULA.FIND("",1,1,1,1,FALSE)</f>
        <v>1</v>
      </c>
      <c r="D258" s="401" t="b">
        <f>COPY()</f>
        <v>1</v>
      </c>
      <c r="E258" s="1066" t="b">
        <f>SELECT("L880C181:L901C186")</f>
        <v>1</v>
      </c>
      <c r="F258" s="1066" t="b">
        <f>SELECT("L1045C2:L1068C7")</f>
        <v>1</v>
      </c>
      <c r="AE258" s="7"/>
    </row>
    <row r="259" spans="1:35" x14ac:dyDescent="0.2">
      <c r="A259" s="409" t="b">
        <f>SELECT("LC(-1):L5C7")</f>
        <v>1</v>
      </c>
      <c r="D259" s="990" t="b">
        <f>WORKBOOK.SELECT("IMPRES. 1er TRIM.")</f>
        <v>1</v>
      </c>
      <c r="E259" s="402" t="b">
        <f>PASTE.SPECIAL(3,1,FALSE,FALSE)</f>
        <v>1</v>
      </c>
      <c r="F259" s="401" t="b">
        <f>COPY()</f>
        <v>1</v>
      </c>
      <c r="W259" s="7"/>
      <c r="AE259" s="6"/>
      <c r="AI259" s="12"/>
    </row>
    <row r="260" spans="1:35" x14ac:dyDescent="0.2">
      <c r="A260" s="410" t="b">
        <f>COPY()</f>
        <v>1</v>
      </c>
      <c r="D260" s="12" t="b">
        <f>SELECT("L1739C307")</f>
        <v>1</v>
      </c>
      <c r="E260" s="1422" t="b">
        <f>WORKBOOK.SELECT("DEUXIEME TRIMES.")</f>
        <v>1</v>
      </c>
      <c r="F260" s="1065" t="b">
        <f>WORKBOOK.SELECT("IMPRES. 3è TRIMES. BILAN")</f>
        <v>1</v>
      </c>
      <c r="W260" s="6"/>
      <c r="AE260" s="6"/>
    </row>
    <row r="261" spans="1:35" x14ac:dyDescent="0.2">
      <c r="A261" s="408" t="b">
        <f>WORKBOOK.SELECT("P5","P5")</f>
        <v>1</v>
      </c>
      <c r="D261" s="402" t="b">
        <f>PASTE.SPECIAL(3,1,FALSE,FALSE)</f>
        <v>1</v>
      </c>
      <c r="E261" s="1066" t="b">
        <f>SELECT("L1452C2:L1475C7")</f>
        <v>1</v>
      </c>
      <c r="F261" s="1066" t="b">
        <f>SELECT("L990C251")</f>
        <v>1</v>
      </c>
      <c r="W261" s="6"/>
      <c r="AE261" s="6"/>
      <c r="AI261" s="6"/>
    </row>
    <row r="262" spans="1:35" x14ac:dyDescent="0.2">
      <c r="A262" s="409" t="b">
        <f>SELECT("L5C9")</f>
        <v>1</v>
      </c>
      <c r="D262" s="12" t="b">
        <f>SELECT("L1735C307:L1789C313")</f>
        <v>1</v>
      </c>
      <c r="E262" s="401" t="b">
        <f>COPY()</f>
        <v>1</v>
      </c>
      <c r="F262" s="402" t="b">
        <f>PASTE.SPECIAL(3,1,FALSE,FALSE)</f>
        <v>1</v>
      </c>
      <c r="W262" s="6"/>
      <c r="AI262" s="6"/>
    </row>
    <row r="263" spans="1:35" x14ac:dyDescent="0.2">
      <c r="A263" s="411" t="b">
        <f>PASTE.SPECIAL(1,1,FALSE,FALSE)</f>
        <v>1</v>
      </c>
      <c r="D263" s="8" t="b">
        <f>SET.PRINT.AREA()</f>
        <v>1</v>
      </c>
      <c r="E263" s="1065" t="b">
        <f>WORKBOOK.SELECT("IMPRES. 2ème TRIMES.")</f>
        <v>1</v>
      </c>
      <c r="F263" s="880" t="b">
        <f>WORKBOOK.SELECT("TROISIEME TRI et BILAN")</f>
        <v>1</v>
      </c>
    </row>
    <row r="264" spans="1:35" x14ac:dyDescent="0.2">
      <c r="A264" s="408" t="b">
        <f>WORKBOOK.SELECT("P5","P5")</f>
        <v>1</v>
      </c>
      <c r="D264" s="29" t="b">
        <f>PRINT(1,,,1,,FALSE,,,,,,2)</f>
        <v>1</v>
      </c>
      <c r="E264" s="1066" t="b">
        <f>SELECT("L903C181:L926C186")</f>
        <v>1</v>
      </c>
      <c r="F264" s="1066" t="b">
        <f>SELECT("L1070C2:L1094C7")</f>
        <v>1</v>
      </c>
      <c r="AE264" s="7"/>
      <c r="AI264" s="12"/>
    </row>
    <row r="265" spans="1:35" x14ac:dyDescent="0.2">
      <c r="A265" s="409" t="b">
        <f>SELECT("L106C3")</f>
        <v>1</v>
      </c>
      <c r="D265" s="990" t="b">
        <f t="shared" ref="D265" si="6">WORKBOOK.SELECT("IMPRES. 1er TRIM.")</f>
        <v>1</v>
      </c>
      <c r="E265" s="402" t="b">
        <f>PASTE.SPECIAL(3,1,FALSE,FALSE)</f>
        <v>1</v>
      </c>
      <c r="F265" s="401" t="b">
        <f>COPY()</f>
        <v>1</v>
      </c>
      <c r="W265" s="7"/>
      <c r="AE265" s="8"/>
    </row>
    <row r="266" spans="1:35" x14ac:dyDescent="0.2">
      <c r="A266" s="410" t="b">
        <f>COPY()</f>
        <v>1</v>
      </c>
      <c r="D266" s="12" t="b">
        <f>SELECT("L1791C315:L1820C321")</f>
        <v>1</v>
      </c>
      <c r="E266" s="1422" t="b">
        <f>WORKBOOK.SELECT("DEUXIEME TRIMES.")</f>
        <v>1</v>
      </c>
      <c r="F266" s="1065" t="b">
        <f>WORKBOOK.SELECT("IMPRES. 3è TRIMES. BILAN")</f>
        <v>1</v>
      </c>
      <c r="W266" s="8"/>
      <c r="AI266" s="12"/>
    </row>
    <row r="267" spans="1:35" x14ac:dyDescent="0.2">
      <c r="A267" s="409" t="b">
        <f>SELECT("L4C10:L105C10")</f>
        <v>1</v>
      </c>
      <c r="D267" s="8" t="b">
        <f>SET.PRINT.AREA()</f>
        <v>1</v>
      </c>
      <c r="E267" s="1066" t="b">
        <f>SELECT("L1477C2:L1500C7")</f>
        <v>1</v>
      </c>
      <c r="F267" s="1066" t="b">
        <f>SELECT("LC251")</f>
        <v>1</v>
      </c>
      <c r="AE267" s="7"/>
    </row>
    <row r="268" spans="1:35" x14ac:dyDescent="0.2">
      <c r="A268" s="410" t="b">
        <f>FORMULA.FIND("",1,1,1,1,FALSE)</f>
        <v>1</v>
      </c>
      <c r="D268" s="29" t="b">
        <f t="shared" ref="D268" si="7">PRINT(1,,,1,,FALSE,,,,,,2)</f>
        <v>1</v>
      </c>
      <c r="E268" s="401" t="b">
        <f>COPY()</f>
        <v>1</v>
      </c>
      <c r="F268" s="402" t="b">
        <f>PASTE.SPECIAL(3,1,FALSE,FALSE)</f>
        <v>1</v>
      </c>
      <c r="W268" s="7"/>
      <c r="AE268" s="8"/>
      <c r="AI268" s="6"/>
    </row>
    <row r="269" spans="1:35" x14ac:dyDescent="0.2">
      <c r="A269" s="412" t="b">
        <f>SELECT("L(+2)C(+1)")</f>
        <v>1</v>
      </c>
      <c r="D269" s="990" t="b">
        <f t="shared" ref="D269" si="8">WORKBOOK.SELECT("IMPRES. 1er TRIM.")</f>
        <v>1</v>
      </c>
      <c r="E269" s="1065" t="b">
        <f>WORKBOOK.SELECT("IMPRES. 2ème TRIMES.")</f>
        <v>1</v>
      </c>
      <c r="F269" s="1065" t="b">
        <f>WORKBOOK.SELECT("IMPRES. 3è TRIMES. BILAN")</f>
        <v>1</v>
      </c>
      <c r="W269" s="8"/>
      <c r="AE269" s="6"/>
      <c r="AI269" s="35"/>
    </row>
    <row r="270" spans="1:35" x14ac:dyDescent="0.2">
      <c r="A270" s="411" t="b">
        <f>PASTE.SPECIAL(1,1,FALSE,FALSE)</f>
        <v>1</v>
      </c>
      <c r="D270" s="12" t="b">
        <f>SELECT("L1822C323:L1854C324")</f>
        <v>1</v>
      </c>
      <c r="E270" s="1066" t="b">
        <f>SELECT("L928C181:L951C186")</f>
        <v>1</v>
      </c>
      <c r="F270" s="1066" t="b">
        <f>SELECT("L938C251:L1039C256")</f>
        <v>1</v>
      </c>
      <c r="W270" s="6"/>
      <c r="AE270" s="6"/>
    </row>
    <row r="271" spans="1:35" x14ac:dyDescent="0.2">
      <c r="A271" s="411" t="b">
        <f>PASTE.SPECIAL(3,1,FALSE,FALSE)</f>
        <v>1</v>
      </c>
      <c r="D271" s="8" t="b">
        <f>SET.PRINT.AREA()</f>
        <v>1</v>
      </c>
      <c r="E271" s="402" t="b">
        <f>PASTE.SPECIAL(3,1,FALSE,FALSE)</f>
        <v>1</v>
      </c>
      <c r="F271" s="8" t="b">
        <f>SET.PRINT.AREA()</f>
        <v>1</v>
      </c>
      <c r="W271" s="6"/>
      <c r="AI271" s="12"/>
    </row>
    <row r="272" spans="1:35" x14ac:dyDescent="0.2">
      <c r="A272" s="408" t="b">
        <f>WORKBOOK.SELECT("P5","P5")</f>
        <v>1</v>
      </c>
      <c r="D272" s="29" t="b">
        <f t="shared" ref="D272" si="9">PRINT(1,,,1,,FALSE,,,,,,2)</f>
        <v>1</v>
      </c>
      <c r="E272" s="1422" t="b">
        <f>WORKBOOK.SELECT("DEUXIEME TRIMES.")</f>
        <v>1</v>
      </c>
      <c r="F272" s="29" t="b">
        <f>PRINT(1,,,1,,FALSE,,,,,,2)</f>
        <v>1</v>
      </c>
      <c r="AI272" s="35"/>
    </row>
    <row r="273" spans="1:35" x14ac:dyDescent="0.2">
      <c r="A273" s="409" t="b">
        <f>SELECT("L106C2")</f>
        <v>1</v>
      </c>
      <c r="D273" s="1064" t="b">
        <f>WORKBOOK.SELECT("PREMIER TRIMES.")</f>
        <v>1</v>
      </c>
      <c r="E273" s="1066" t="b">
        <f>SELECT("L1502C2:L1526C7")</f>
        <v>1</v>
      </c>
      <c r="F273" s="880" t="b">
        <f>WORKBOOK.SELECT("TROISIEME TRI et BILAN")</f>
        <v>1</v>
      </c>
      <c r="AE273" s="6"/>
    </row>
    <row r="274" spans="1:35" x14ac:dyDescent="0.2">
      <c r="A274" s="410" t="b">
        <f>COPY()</f>
        <v>1</v>
      </c>
      <c r="D274" s="12" t="b">
        <f>SELECT("L2429C2:L2458C5")</f>
        <v>1</v>
      </c>
      <c r="E274" s="401" t="b">
        <f>COPY()</f>
        <v>1</v>
      </c>
      <c r="F274" s="1066" t="b">
        <f>SELECT("L1107C2:L1127C8")</f>
        <v>1</v>
      </c>
      <c r="W274" s="6"/>
      <c r="AE274" s="7"/>
      <c r="AI274" s="12"/>
    </row>
    <row r="275" spans="1:35" x14ac:dyDescent="0.2">
      <c r="A275" s="409" t="b">
        <f>SELECT("L4C10:L105C10")</f>
        <v>1</v>
      </c>
      <c r="D275" s="401" t="b">
        <f>COPY()</f>
        <v>1</v>
      </c>
      <c r="E275" s="1065" t="b">
        <f>WORKBOOK.SELECT("IMPRES. 2ème TRIMES.")</f>
        <v>1</v>
      </c>
      <c r="F275" s="401" t="b">
        <f>COPY()</f>
        <v>1</v>
      </c>
      <c r="W275" s="7"/>
      <c r="AE275" s="6"/>
    </row>
    <row r="276" spans="1:35" x14ac:dyDescent="0.2">
      <c r="A276" s="410" t="b">
        <f>FORMULA.FIND("",1,1,1,1,FALSE)</f>
        <v>1</v>
      </c>
      <c r="D276" s="990" t="b">
        <f>WORKBOOK.SELECT("IMPRES. 1er TRIM.")</f>
        <v>1</v>
      </c>
      <c r="E276" s="1066" t="b">
        <f>SELECT("L953C181:L977C186")</f>
        <v>1</v>
      </c>
      <c r="F276" s="1065" t="b">
        <f>WORKBOOK.SELECT("IMPRES. 3è TRIMES. BILAN")</f>
        <v>1</v>
      </c>
      <c r="W276" s="6"/>
      <c r="AI276" s="6"/>
    </row>
    <row r="277" spans="1:35" x14ac:dyDescent="0.2">
      <c r="A277" s="412" t="b">
        <f>SELECT("L(+2)C")</f>
        <v>1</v>
      </c>
      <c r="D277" s="12" t="b">
        <f>SELECT("L1860C333")</f>
        <v>1</v>
      </c>
      <c r="E277" s="402" t="b">
        <f>PASTE.SPECIAL(3,1,FALSE,FALSE)</f>
        <v>1</v>
      </c>
      <c r="F277" s="1066" t="b">
        <f>SELECT("L1044C258")</f>
        <v>1</v>
      </c>
      <c r="AE277" s="7"/>
      <c r="AI277" s="6"/>
    </row>
    <row r="278" spans="1:35" x14ac:dyDescent="0.2">
      <c r="A278" s="411" t="b">
        <f>PASTE.SPECIAL(1,1,FALSE,FALSE)</f>
        <v>1</v>
      </c>
      <c r="D278" s="402" t="b">
        <f>PASTE.SPECIAL(3,1,FALSE,FALSE)</f>
        <v>1</v>
      </c>
      <c r="E278" s="1066" t="b">
        <f>SELECT("L875C181:L977C186")</f>
        <v>1</v>
      </c>
      <c r="F278" s="402" t="b">
        <f>PASTE.SPECIAL(3,1,FALSE,FALSE)</f>
        <v>1</v>
      </c>
      <c r="W278" s="7"/>
      <c r="AE278" s="6"/>
    </row>
    <row r="279" spans="1:35" x14ac:dyDescent="0.2">
      <c r="A279" s="411" t="b">
        <f>PASTE.SPECIAL(3,1,FALSE,FALSE)</f>
        <v>1</v>
      </c>
      <c r="D279" s="12" t="b">
        <f>SELECT("L1857C333:L1889C336")</f>
        <v>1</v>
      </c>
      <c r="E279" s="8" t="b">
        <f>SET.PRINT.AREA()</f>
        <v>1</v>
      </c>
      <c r="F279" s="880" t="b">
        <f>WORKBOOK.SELECT("TROISIEME TRI et BILAN")</f>
        <v>1</v>
      </c>
      <c r="W279" s="6"/>
      <c r="AI279" s="12"/>
    </row>
    <row r="280" spans="1:35" x14ac:dyDescent="0.2">
      <c r="A280" s="408" t="b">
        <f>WORKBOOK.SELECT("P5","P5")</f>
        <v>1</v>
      </c>
      <c r="D280" s="8" t="b">
        <f>SET.PRINT.AREA()</f>
        <v>1</v>
      </c>
      <c r="E280" s="29" t="b">
        <f>PRINT(1,,,1,,FALSE,,,,,,2)</f>
        <v>1</v>
      </c>
      <c r="F280" s="1066" t="b">
        <f>SELECT("L1129C2:L1150C8")</f>
        <v>1</v>
      </c>
      <c r="AE280" s="6"/>
    </row>
    <row r="281" spans="1:35" x14ac:dyDescent="0.2">
      <c r="A281" s="412" t="b">
        <f>SELECT("L4C10:L105C10")</f>
        <v>1</v>
      </c>
      <c r="D281" s="29" t="b">
        <f>PRINT(1,,,1,,FALSE,,,,,,2)</f>
        <v>1</v>
      </c>
      <c r="E281" s="1422" t="b">
        <f>WORKBOOK.SELECT("DEUXIEME TRIMES.")</f>
        <v>1</v>
      </c>
      <c r="F281" s="401" t="b">
        <f>COPY()</f>
        <v>1</v>
      </c>
      <c r="W281" s="6"/>
      <c r="AE281" s="12"/>
      <c r="AI281" s="12"/>
    </row>
    <row r="282" spans="1:35" x14ac:dyDescent="0.2">
      <c r="A282" s="410" t="b">
        <f>FORMULA.FIND("",1,1,1,1,FALSE)</f>
        <v>1</v>
      </c>
      <c r="D282" s="990" t="b">
        <f t="shared" ref="D282" si="10">WORKBOOK.SELECT("IMPRES. 1er TRIM.")</f>
        <v>1</v>
      </c>
      <c r="E282" s="1066" t="b">
        <f>SELECT("L1540C2:L1560C8")</f>
        <v>1</v>
      </c>
      <c r="F282" s="1065" t="b">
        <f>WORKBOOK.SELECT("IMPRES. 3è TRIMES. BILAN")</f>
        <v>1</v>
      </c>
      <c r="W282" s="12"/>
      <c r="AE282" s="6"/>
    </row>
    <row r="283" spans="1:35" x14ac:dyDescent="0.2">
      <c r="A283" s="409" t="b">
        <f>SELECT("L(+2)C(-1):L1C15")</f>
        <v>1</v>
      </c>
      <c r="D283" s="12" t="b">
        <f>SELECT("L1891C338:L1929C344")</f>
        <v>1</v>
      </c>
      <c r="E283" s="401" t="b">
        <f>COPY()</f>
        <v>1</v>
      </c>
      <c r="F283" s="1066" t="b">
        <f>SELECT("L1066C258")</f>
        <v>1</v>
      </c>
      <c r="W283" s="6"/>
      <c r="AI283" s="6"/>
    </row>
    <row r="284" spans="1:35" x14ac:dyDescent="0.2">
      <c r="A284" s="407" t="b">
        <f>SET.PRINT.AREA()</f>
        <v>1</v>
      </c>
      <c r="D284" s="8" t="b">
        <f>SET.PRINT.AREA()</f>
        <v>1</v>
      </c>
      <c r="E284" s="1065" t="b">
        <f>WORKBOOK.SELECT("IMPRES. 2ème TRIMES.")</f>
        <v>1</v>
      </c>
      <c r="F284" s="402" t="b">
        <f>PASTE.SPECIAL(3,1,FALSE,FALSE)</f>
        <v>1</v>
      </c>
      <c r="AE284" s="6"/>
      <c r="AI284" s="35"/>
    </row>
    <row r="285" spans="1:35" x14ac:dyDescent="0.2">
      <c r="A285" s="407" t="b">
        <f>PRINT(1,,,1,,FALSE,,,,,,2)</f>
        <v>1</v>
      </c>
      <c r="D285" s="29" t="b">
        <f t="shared" ref="D285" si="11">PRINT(1,,,1,,FALSE,,,,,,2)</f>
        <v>1</v>
      </c>
      <c r="E285" s="1066" t="b">
        <f>SELECT("L982C188:L1002C194")</f>
        <v>1</v>
      </c>
      <c r="F285" s="880" t="b">
        <f>WORKBOOK.SELECT("TROISIEME TRI et BILAN")</f>
        <v>1</v>
      </c>
      <c r="W285" s="6"/>
    </row>
    <row r="286" spans="1:35" x14ac:dyDescent="0.2">
      <c r="A286" s="408" t="b">
        <f>WORKBOOK.SELECT("P5","P5")</f>
        <v>1</v>
      </c>
      <c r="D286" s="990" t="b">
        <f t="shared" ref="D286" si="12">WORKBOOK.SELECT("IMPRES. 1er TRIM.")</f>
        <v>1</v>
      </c>
      <c r="E286" s="402" t="b">
        <f>PASTE.SPECIAL(3,1,FALSE,FALSE)</f>
        <v>1</v>
      </c>
      <c r="F286" s="1066" t="b">
        <f>SELECT("L1152C2:L1173C8")</f>
        <v>1</v>
      </c>
      <c r="AE286" s="6"/>
      <c r="AI286" s="12"/>
    </row>
    <row r="287" spans="1:35" x14ac:dyDescent="0.2">
      <c r="A287" s="412" t="b">
        <f>SELECT("L4C10:L105C10")</f>
        <v>1</v>
      </c>
      <c r="D287" s="12" t="b">
        <f>SELECT("L1931C346:L1974C352")</f>
        <v>1</v>
      </c>
      <c r="E287" s="1422" t="b">
        <f>WORKBOOK.SELECT("DEUXIEME TRIMES.")</f>
        <v>1</v>
      </c>
      <c r="F287" s="401" t="b">
        <f>COPY()</f>
        <v>1</v>
      </c>
      <c r="W287" s="6"/>
      <c r="AI287" s="35"/>
    </row>
    <row r="288" spans="1:35" x14ac:dyDescent="0.2">
      <c r="A288" s="410" t="b">
        <f>FORMULA.FIND("",1,1,1,1,FALSE)</f>
        <v>1</v>
      </c>
      <c r="D288" s="8" t="b">
        <f>SET.PRINT.AREA()</f>
        <v>1</v>
      </c>
      <c r="E288" s="1066" t="b">
        <f>SELECT("L1562C2:L1583C8")</f>
        <v>1</v>
      </c>
      <c r="F288" s="1065" t="b">
        <f>WORKBOOK.SELECT("IMPRES. 3è TRIMES. BILAN")</f>
        <v>1</v>
      </c>
      <c r="AE288" s="7"/>
    </row>
    <row r="289" spans="1:35" x14ac:dyDescent="0.2">
      <c r="A289" s="412" t="b">
        <f>SELECT("L(+3)C(-1):L(+3)C15")</f>
        <v>1</v>
      </c>
      <c r="D289" s="29" t="b">
        <f t="shared" ref="D289" si="13">PRINT(1,,,1,,FALSE,,,,,,2)</f>
        <v>1</v>
      </c>
      <c r="E289" s="401" t="b">
        <f>COPY()</f>
        <v>1</v>
      </c>
      <c r="F289" s="1066" t="b">
        <f>SELECT("L1089C258")</f>
        <v>1</v>
      </c>
      <c r="W289" s="7"/>
      <c r="AE289" s="6"/>
      <c r="AI289" s="12"/>
    </row>
    <row r="290" spans="1:35" x14ac:dyDescent="0.2">
      <c r="A290" s="410" t="b">
        <f>COPY()</f>
        <v>1</v>
      </c>
      <c r="D290" s="990" t="b">
        <f t="shared" ref="D290" si="14">WORKBOOK.SELECT("IMPRES. 1er TRIM.")</f>
        <v>1</v>
      </c>
      <c r="E290" s="1065" t="b">
        <f>WORKBOOK.SELECT("IMPRES. 2ème TRIMES.")</f>
        <v>1</v>
      </c>
      <c r="F290" s="402" t="b">
        <f>PASTE.SPECIAL(3,1,FALSE,FALSE)</f>
        <v>1</v>
      </c>
      <c r="W290" s="6"/>
    </row>
    <row r="291" spans="1:35" x14ac:dyDescent="0.2">
      <c r="A291" s="409" t="b">
        <f>SELECT("L(-1)C:L5C15")</f>
        <v>1</v>
      </c>
      <c r="D291" s="12" t="b">
        <f>SELECT("L1976C354:L2004C360")</f>
        <v>1</v>
      </c>
      <c r="E291" s="1066" t="b">
        <f>SELECT("L1004C188:L1025C194")</f>
        <v>1</v>
      </c>
      <c r="F291" s="880" t="b">
        <f>WORKBOOK.SELECT("TROISIEME TRI et BILAN")</f>
        <v>1</v>
      </c>
      <c r="AE291" s="7"/>
      <c r="AI291" s="6"/>
    </row>
    <row r="292" spans="1:35" x14ac:dyDescent="0.2">
      <c r="A292" s="411" t="b">
        <f>PASTE.SPECIAL(1,1,FALSE,FALSE)</f>
        <v>1</v>
      </c>
      <c r="D292" s="8" t="b">
        <f>SET.PRINT.AREA()</f>
        <v>1</v>
      </c>
      <c r="E292" s="402" t="b">
        <f>PASTE.SPECIAL(3,1,FALSE,FALSE)</f>
        <v>1</v>
      </c>
      <c r="F292" s="1066" t="b">
        <f>SELECT("L1175C2:L1196C8")</f>
        <v>1</v>
      </c>
      <c r="W292" s="7"/>
      <c r="AI292" s="6"/>
    </row>
    <row r="293" spans="1:35" x14ac:dyDescent="0.2">
      <c r="A293" s="408" t="b">
        <f>WORKBOOK.SELECT("P5","P5")</f>
        <v>1</v>
      </c>
      <c r="D293" s="29" t="b">
        <f t="shared" ref="D293" si="15">PRINT(1,,,1,,FALSE,,,,,,2)</f>
        <v>1</v>
      </c>
      <c r="E293" s="1422" t="b">
        <f>WORKBOOK.SELECT("DEUXIEME TRIMES.")</f>
        <v>1</v>
      </c>
      <c r="F293" s="401" t="b">
        <f>COPY()</f>
        <v>1</v>
      </c>
      <c r="AE293" s="6"/>
    </row>
    <row r="294" spans="1:35" x14ac:dyDescent="0.2">
      <c r="A294" s="412" t="b">
        <f>SELECT("L4C2:L105C2")</f>
        <v>1</v>
      </c>
      <c r="D294" s="1064" t="b">
        <f>WORKBOOK.SELECT("PREMIER TRIMES.")</f>
        <v>1</v>
      </c>
      <c r="E294" s="1066" t="b">
        <f>SELECT("L1585C2:L1606C8")</f>
        <v>1</v>
      </c>
      <c r="F294" s="1065" t="b">
        <f>WORKBOOK.SELECT("IMPRES. 3è TRIMES. BILAN")</f>
        <v>1</v>
      </c>
      <c r="W294" s="6"/>
      <c r="AI294" s="12"/>
    </row>
    <row r="295" spans="1:35" x14ac:dyDescent="0.2">
      <c r="A295" s="410" t="b">
        <f>FORMULA.FIND("",1,1,1,1,FALSE)</f>
        <v>1</v>
      </c>
      <c r="D295" s="12" t="b">
        <f>SELECT("L2588C2:L2637C5")</f>
        <v>1</v>
      </c>
      <c r="E295" s="401" t="b">
        <f>COPY()</f>
        <v>1</v>
      </c>
      <c r="F295" s="1066" t="b">
        <f>SELECT("L1112C258")</f>
        <v>1</v>
      </c>
      <c r="AE295" s="7"/>
    </row>
    <row r="296" spans="1:35" x14ac:dyDescent="0.2">
      <c r="A296" s="409" t="b">
        <f>SELECT("LC:L5C7")</f>
        <v>1</v>
      </c>
      <c r="D296" s="401" t="b">
        <f>COPY()</f>
        <v>1</v>
      </c>
      <c r="E296" s="1065" t="b">
        <f>WORKBOOK.SELECT("IMPRES. 2ème TRIMES.")</f>
        <v>1</v>
      </c>
      <c r="F296" s="402" t="b">
        <f>PASTE.SPECIAL(3,1,FALSE,FALSE)</f>
        <v>1</v>
      </c>
      <c r="W296" s="7"/>
      <c r="AE296" s="6"/>
      <c r="AI296" s="12"/>
    </row>
    <row r="297" spans="1:35" x14ac:dyDescent="0.2">
      <c r="A297" s="413" t="b">
        <f>CLEAR()</f>
        <v>1</v>
      </c>
      <c r="D297" s="990" t="b">
        <f>WORKBOOK.SELECT("IMPRES. 1er TRIM.")</f>
        <v>1</v>
      </c>
      <c r="E297" s="1066" t="b">
        <f>SELECT("L1027C188:L1048C194")</f>
        <v>1</v>
      </c>
      <c r="F297" s="880" t="b">
        <f>WORKBOOK.SELECT("TROISIEME TRI et BILAN")</f>
        <v>1</v>
      </c>
      <c r="W297" s="6"/>
    </row>
    <row r="298" spans="1:35" x14ac:dyDescent="0.2">
      <c r="A298" s="408" t="b">
        <f>WORKBOOK.SELECT("P5","P5")</f>
        <v>1</v>
      </c>
      <c r="D298" s="12" t="b">
        <f>SELECT("L2010C362")</f>
        <v>1</v>
      </c>
      <c r="E298" s="402" t="b">
        <f>PASTE.SPECIAL(3,1,FALSE,FALSE)</f>
        <v>1</v>
      </c>
      <c r="F298" s="1066" t="b">
        <f>SELECT("L1198C2:L1206C8")</f>
        <v>1</v>
      </c>
      <c r="AE298" s="7"/>
      <c r="AI298" s="6"/>
    </row>
    <row r="299" spans="1:35" x14ac:dyDescent="0.2">
      <c r="A299" s="407" t="b">
        <f>PROTECT.DOCUMENT(TRUE)</f>
        <v>1</v>
      </c>
      <c r="D299" s="402" t="b">
        <f>PASTE.SPECIAL(3,1,FALSE,FALSE)</f>
        <v>1</v>
      </c>
      <c r="E299" s="1422" t="b">
        <f>WORKBOOK.SELECT("DEUXIEME TRIMES.")</f>
        <v>1</v>
      </c>
      <c r="F299" s="401" t="b">
        <f>COPY()</f>
        <v>1</v>
      </c>
      <c r="W299" s="7"/>
      <c r="AE299" s="6"/>
      <c r="AI299" s="35"/>
    </row>
    <row r="300" spans="1:35" x14ac:dyDescent="0.2">
      <c r="A300" s="408" t="b">
        <f>WORKBOOK.HIDE("P5")</f>
        <v>1</v>
      </c>
      <c r="D300" s="12" t="b">
        <f>SELECT("L2006C362:L2062C363")</f>
        <v>1</v>
      </c>
      <c r="E300" s="1066" t="b">
        <f>SELECT("L1608C2:L1629C8")</f>
        <v>1</v>
      </c>
      <c r="F300" s="1065" t="b">
        <f>WORKBOOK.SELECT("IMPRES. 3è TRIMES. BILAN")</f>
        <v>1</v>
      </c>
      <c r="W300" s="6"/>
    </row>
    <row r="301" spans="1:35" x14ac:dyDescent="0.2">
      <c r="A301" s="38" t="b">
        <f>WORKBOOK.UNHIDE("P6")</f>
        <v>1</v>
      </c>
      <c r="D301" s="8" t="b">
        <f>SET.PRINT.AREA()</f>
        <v>1</v>
      </c>
      <c r="E301" s="401" t="b">
        <f>COPY()</f>
        <v>1</v>
      </c>
      <c r="F301" s="1066" t="b">
        <f>SELECT("L1135C258")</f>
        <v>1</v>
      </c>
      <c r="AE301" s="7"/>
      <c r="AI301" s="12"/>
    </row>
    <row r="302" spans="1:35" x14ac:dyDescent="0.2">
      <c r="A302" s="3" t="b">
        <f>PROTECT.DOCUMENT(FALSE)</f>
        <v>1</v>
      </c>
      <c r="D302" s="29" t="b">
        <f>PRINT(1,,,1,,FALSE,,,,,,2)</f>
        <v>1</v>
      </c>
      <c r="E302" s="1065" t="b">
        <f>WORKBOOK.SELECT("IMPRES. 2ème TRIMES.")</f>
        <v>1</v>
      </c>
      <c r="F302" s="402" t="b">
        <f>PASTE.SPECIAL(3,1,FALSE,FALSE)</f>
        <v>1</v>
      </c>
      <c r="W302" s="7"/>
      <c r="AE302" s="6"/>
      <c r="AI302" s="35"/>
    </row>
    <row r="303" spans="1:35" x14ac:dyDescent="0.2">
      <c r="A303" s="7" t="b">
        <f>WORKBOOK.SELECT("TROISIEME TRI et BILAN","TROISIEME TRI et BILAN")</f>
        <v>1</v>
      </c>
      <c r="D303" s="990" t="b">
        <f t="shared" ref="D303" si="16">WORKBOOK.SELECT("IMPRES. 1er TRIM.")</f>
        <v>1</v>
      </c>
      <c r="E303" s="1066" t="b">
        <f>SELECT("L1050C188:L1071C194")</f>
        <v>1</v>
      </c>
      <c r="F303" s="1065" t="b">
        <f>WORKBOOK.SELECT("IMPRES. 3è TRIMES. BILAN")</f>
        <v>1</v>
      </c>
      <c r="W303" s="6"/>
    </row>
    <row r="304" spans="1:35" x14ac:dyDescent="0.2">
      <c r="A304" s="406" t="b">
        <f>SELECT("L566C3:L667C3")</f>
        <v>1</v>
      </c>
      <c r="D304" s="12" t="b">
        <f>SELECT("L2065C367:L2081C368")</f>
        <v>1</v>
      </c>
      <c r="E304" s="402" t="b">
        <f>PASTE.SPECIAL(3,1,FALSE,FALSE)</f>
        <v>1</v>
      </c>
      <c r="F304" s="1066" t="b">
        <f>SELECT("L1041C258:L1143C264")</f>
        <v>1</v>
      </c>
      <c r="AE304" s="6"/>
      <c r="AI304" s="12"/>
    </row>
    <row r="305" spans="1:35" x14ac:dyDescent="0.2">
      <c r="A305" s="12" t="b">
        <f>FORMULA.FIND("",1,1,1,1,FALSE)</f>
        <v>1</v>
      </c>
      <c r="D305" s="8" t="b">
        <f>SET.PRINT.AREA()</f>
        <v>1</v>
      </c>
      <c r="E305" s="1422" t="b">
        <f>WORKBOOK.SELECT("DEUXIEME TRIMES.")</f>
        <v>1</v>
      </c>
      <c r="F305" s="8" t="b">
        <f>SET.PRINT.AREA()</f>
        <v>1</v>
      </c>
      <c r="W305" s="6"/>
    </row>
    <row r="306" spans="1:35" x14ac:dyDescent="0.2">
      <c r="A306" s="406" t="b">
        <f>SELECT("LC(-1):L567C6")</f>
        <v>1</v>
      </c>
      <c r="D306" s="29" t="b">
        <f t="shared" ref="D306" si="17">PRINT(1,,,1,,FALSE,,,,,,2)</f>
        <v>1</v>
      </c>
      <c r="E306" s="1066" t="b">
        <f>SELECT("L1631C2:L1642C8")</f>
        <v>1</v>
      </c>
      <c r="F306" s="29" t="b">
        <f>PRINT(1,,,1,,FALSE,,,,,,2)</f>
        <v>1</v>
      </c>
      <c r="AE306" s="6"/>
      <c r="AI306" s="6"/>
    </row>
    <row r="307" spans="1:35" x14ac:dyDescent="0.2">
      <c r="A307" s="12" t="b">
        <f>COPY()</f>
        <v>1</v>
      </c>
      <c r="D307" s="3" t="b">
        <f t="shared" ref="D307" si="18">PROTECT.DOCUMENT(TRUE)</f>
        <v>1</v>
      </c>
      <c r="E307" s="401" t="b">
        <f>COPY()</f>
        <v>1</v>
      </c>
      <c r="F307" s="880" t="b">
        <f>WORKBOOK.SELECT("TROISIEME TRI et BILAN")</f>
        <v>1</v>
      </c>
      <c r="W307" s="6"/>
      <c r="AI307" s="6"/>
    </row>
    <row r="308" spans="1:35" x14ac:dyDescent="0.2">
      <c r="A308" s="7" t="b">
        <f>WORKBOOK.SELECT("P6","P6")</f>
        <v>1</v>
      </c>
      <c r="D308" s="3" t="b">
        <f>WORKBOOK.HIDE("IMPRES. 1er TRIM.")</f>
        <v>1</v>
      </c>
      <c r="E308" s="1065" t="b">
        <f>WORKBOOK.SELECT("IMPRES. 2ème TRIMES.")</f>
        <v>1</v>
      </c>
      <c r="F308" s="1066" t="b">
        <f>SELECT("L1224C2:L1251C11")</f>
        <v>1</v>
      </c>
      <c r="AE308" s="7"/>
    </row>
    <row r="309" spans="1:35" x14ac:dyDescent="0.2">
      <c r="A309" s="406" t="b">
        <f>SELECT("L5C1")</f>
        <v>1</v>
      </c>
      <c r="D309" s="880" t="b">
        <f>WORKBOOK.SELECT("PREMIER TRIMES.","PREMIER TRIMES.")</f>
        <v>1</v>
      </c>
      <c r="E309" s="1066" t="b">
        <f>SELECT("L1073C188:L1084C194")</f>
        <v>1</v>
      </c>
      <c r="F309" s="401" t="b">
        <f>COPY()</f>
        <v>1</v>
      </c>
      <c r="W309" s="7"/>
      <c r="AE309" s="6"/>
      <c r="AI309" s="12"/>
    </row>
    <row r="310" spans="1:35" x14ac:dyDescent="0.2">
      <c r="A310" s="6" t="b">
        <f>PASTE.SPECIAL(3,1,FALSE,FALSE)</f>
        <v>1</v>
      </c>
      <c r="D310" s="3" t="b">
        <f>SELECT("L1C1")</f>
        <v>1</v>
      </c>
      <c r="E310" s="402" t="b">
        <f>PASTE.SPECIAL(3,1,FALSE,FALSE)</f>
        <v>1</v>
      </c>
      <c r="F310" s="1065" t="b">
        <f>WORKBOOK.SELECT("IMPRES. 3è TRIMES. BILAN")</f>
        <v>1</v>
      </c>
      <c r="W310" s="6"/>
    </row>
    <row r="311" spans="1:35" x14ac:dyDescent="0.2">
      <c r="A311" s="406" t="b">
        <f>SELECT("L4C2:L105C2")</f>
        <v>1</v>
      </c>
      <c r="D311" s="3" t="b">
        <f>WORKBOOK.HIDE("MACRO")</f>
        <v>1</v>
      </c>
      <c r="E311" s="1066" t="b">
        <f>SELECT("L979C188:L1085C194")</f>
        <v>1</v>
      </c>
      <c r="F311" s="1066" t="b">
        <f>SELECT("L1149C266:L1176C275")</f>
        <v>1</v>
      </c>
      <c r="AE311" s="6"/>
      <c r="AI311" s="12"/>
    </row>
    <row r="312" spans="1:35" x14ac:dyDescent="0.2">
      <c r="A312" s="12" t="b">
        <f>FORMULA.FIND("",1,1,1,1,FALSE)</f>
        <v>1</v>
      </c>
      <c r="D312" s="881" t="b">
        <f>RETURN()</f>
        <v>1</v>
      </c>
      <c r="E312" s="8" t="b">
        <f>SET.PRINT.AREA()</f>
        <v>1</v>
      </c>
      <c r="F312" s="402" t="b">
        <f>PASTE.SPECIAL(3,1,FALSE,FALSE)</f>
        <v>1</v>
      </c>
      <c r="W312" s="6"/>
    </row>
    <row r="313" spans="1:35" x14ac:dyDescent="0.2">
      <c r="A313" s="406" t="b">
        <f>SELECT("LC(-1):L5C5")</f>
        <v>1</v>
      </c>
      <c r="E313" s="29" t="b">
        <f>PRINT(1,,,1,,FALSE,,,,,,2)</f>
        <v>1</v>
      </c>
      <c r="F313" s="880" t="b">
        <f>WORKBOOK.SELECT("TROISIEME TRI et BILAN")</f>
        <v>1</v>
      </c>
      <c r="AE313" s="7"/>
      <c r="AI313" s="6"/>
    </row>
    <row r="314" spans="1:35" x14ac:dyDescent="0.2">
      <c r="A314" s="12" t="b">
        <f>COPY()</f>
        <v>1</v>
      </c>
      <c r="E314" s="880" t="b">
        <f>WORKBOOK.SELECT("DEUXIEME TRIMES.")</f>
        <v>1</v>
      </c>
      <c r="F314" s="1066" t="b">
        <f>SELECT("L1254C2:L1283C11")</f>
        <v>1</v>
      </c>
      <c r="W314" s="7"/>
      <c r="AE314" s="6"/>
      <c r="AI314" s="35"/>
    </row>
    <row r="315" spans="1:35" x14ac:dyDescent="0.2">
      <c r="A315" s="7" t="b">
        <f>WORKBOOK.SELECT("P6","P6")</f>
        <v>1</v>
      </c>
      <c r="E315" s="1066" t="b">
        <f>SELECT("L1660C2:L1687C11")</f>
        <v>1</v>
      </c>
      <c r="F315" s="401" t="b">
        <f>COPY()</f>
        <v>1</v>
      </c>
      <c r="W315" s="6"/>
    </row>
    <row r="316" spans="1:35" x14ac:dyDescent="0.2">
      <c r="A316" s="406" t="b">
        <f>SELECT("L5C7")</f>
        <v>1</v>
      </c>
      <c r="E316" s="401" t="b">
        <f>COPY()</f>
        <v>1</v>
      </c>
      <c r="F316" s="1065" t="b">
        <f>WORKBOOK.SELECT("IMPRES. 3è TRIMES. BILAN")</f>
        <v>1</v>
      </c>
      <c r="AE316" s="7"/>
      <c r="AI316" s="12"/>
    </row>
    <row r="317" spans="1:35" x14ac:dyDescent="0.2">
      <c r="A317" s="6" t="b">
        <f>PASTE.SPECIAL(1,1,FALSE,FALSE)</f>
        <v>1</v>
      </c>
      <c r="E317" s="1065" t="b">
        <f>WORKBOOK.SELECT("IMPRES. 2ème TRIMES.")</f>
        <v>1</v>
      </c>
      <c r="F317" s="1066" t="b">
        <f>SELECT("L1179C266:L1208C275")</f>
        <v>1</v>
      </c>
      <c r="W317" s="7"/>
      <c r="AE317" s="6"/>
      <c r="AI317" s="35"/>
    </row>
    <row r="318" spans="1:35" x14ac:dyDescent="0.2">
      <c r="A318" s="7" t="b">
        <f>WORKBOOK.SELECT("P6","P6")</f>
        <v>1</v>
      </c>
      <c r="E318" s="1066" t="b">
        <f>SELECT("L1091C196:L1118C205")</f>
        <v>1</v>
      </c>
      <c r="F318" s="402" t="b">
        <f>PASTE.SPECIAL(3,1,FALSE,FALSE)</f>
        <v>1</v>
      </c>
      <c r="W318" s="6"/>
    </row>
    <row r="319" spans="1:35" x14ac:dyDescent="0.2">
      <c r="A319" s="406" t="b">
        <f>SELECT("L106C3")</f>
        <v>1</v>
      </c>
      <c r="E319" s="402" t="b">
        <f>PASTE.SPECIAL(3,1,FALSE,FALSE)</f>
        <v>1</v>
      </c>
      <c r="F319" s="880" t="b">
        <f>WORKBOOK.SELECT("TROISIEME TRI et BILAN")</f>
        <v>1</v>
      </c>
      <c r="AE319" s="7"/>
      <c r="AI319" s="12"/>
    </row>
    <row r="320" spans="1:35" x14ac:dyDescent="0.2">
      <c r="A320" s="12" t="b">
        <f>COPY()</f>
        <v>1</v>
      </c>
      <c r="E320" s="880" t="b">
        <f>WORKBOOK.SELECT("DEUXIEME TRIMES.")</f>
        <v>1</v>
      </c>
      <c r="F320" s="1066" t="b">
        <f>SELECT("L1286C2:L1315C11")</f>
        <v>1</v>
      </c>
      <c r="W320" s="7"/>
    </row>
    <row r="321" spans="1:35" x14ac:dyDescent="0.2">
      <c r="A321" s="406" t="b">
        <f>SELECT("L4C8:L105C8")</f>
        <v>1</v>
      </c>
      <c r="E321" s="1066" t="b">
        <f>SELECT("L1690C2:L1719C11")</f>
        <v>1</v>
      </c>
      <c r="F321" s="401" t="b">
        <f>COPY()</f>
        <v>1</v>
      </c>
      <c r="AE321" s="11"/>
      <c r="AI321" s="6"/>
    </row>
    <row r="322" spans="1:35" x14ac:dyDescent="0.2">
      <c r="A322" s="12" t="b">
        <f>FORMULA.FIND("",1,1,1,1,FALSE)</f>
        <v>1</v>
      </c>
      <c r="E322" s="401" t="b">
        <f>COPY()</f>
        <v>1</v>
      </c>
      <c r="F322" s="1065" t="b">
        <f>WORKBOOK.SELECT("IMPRES. 3è TRIMES. BILAN")</f>
        <v>1</v>
      </c>
      <c r="W322" s="11"/>
      <c r="AE322" s="11"/>
      <c r="AI322" s="6"/>
    </row>
    <row r="323" spans="1:35" x14ac:dyDescent="0.2">
      <c r="A323" s="8" t="b">
        <f>SELECT("L(+2)C(+1)")</f>
        <v>1</v>
      </c>
      <c r="E323" s="1065" t="b">
        <f>WORKBOOK.SELECT("IMPRES. 2ème TRIMES.")</f>
        <v>1</v>
      </c>
      <c r="F323" s="1066" t="b">
        <f>SELECT("L1211C266:L1240C275")</f>
        <v>1</v>
      </c>
      <c r="W323" s="11"/>
      <c r="AE323" s="7"/>
    </row>
    <row r="324" spans="1:35" x14ac:dyDescent="0.2">
      <c r="A324" s="6" t="b">
        <f>PASTE.SPECIAL(1,1,FALSE,FALSE)</f>
        <v>1</v>
      </c>
      <c r="E324" s="1066" t="b">
        <f>SELECT("L1121C196:L1150C205")</f>
        <v>1</v>
      </c>
      <c r="F324" s="402" t="b">
        <f>PASTE.SPECIAL(3,1,FALSE,FALSE)</f>
        <v>1</v>
      </c>
      <c r="W324" s="7"/>
      <c r="AE324" s="8"/>
      <c r="AI324" s="12"/>
    </row>
    <row r="325" spans="1:35" x14ac:dyDescent="0.2">
      <c r="A325" s="6" t="b">
        <f>PASTE.SPECIAL(3,1,FALSE,FALSE)</f>
        <v>1</v>
      </c>
      <c r="E325" s="402" t="b">
        <f>PASTE.SPECIAL(3,1,FALSE,FALSE)</f>
        <v>1</v>
      </c>
      <c r="F325" s="880" t="b">
        <f>WORKBOOK.SELECT("TROISIEME TRI et BILAN")</f>
        <v>1</v>
      </c>
      <c r="W325" s="8"/>
      <c r="AE325" s="5"/>
    </row>
    <row r="326" spans="1:35" x14ac:dyDescent="0.2">
      <c r="A326" s="7" t="b">
        <f>WORKBOOK.SELECT("P6","P6")</f>
        <v>1</v>
      </c>
      <c r="E326" s="880" t="b">
        <f>WORKBOOK.SELECT("DEUXIEME TRIMES.")</f>
        <v>1</v>
      </c>
      <c r="F326" s="1066" t="b">
        <f>SELECT("L1318C2:L1323C11")</f>
        <v>1</v>
      </c>
      <c r="W326" s="5"/>
      <c r="AE326" s="5"/>
      <c r="AI326" s="12"/>
    </row>
    <row r="327" spans="1:35" x14ac:dyDescent="0.2">
      <c r="A327" s="406" t="b">
        <f>SELECT("L106C2")</f>
        <v>1</v>
      </c>
      <c r="E327" s="1066" t="b">
        <f>SELECT("L1722C2:L1751C11")</f>
        <v>1</v>
      </c>
      <c r="F327" s="401" t="b">
        <f>COPY()</f>
        <v>1</v>
      </c>
      <c r="W327" s="5"/>
      <c r="AE327" s="5"/>
    </row>
    <row r="328" spans="1:35" x14ac:dyDescent="0.2">
      <c r="A328" s="12" t="b">
        <f>COPY()</f>
        <v>1</v>
      </c>
      <c r="E328" s="401" t="b">
        <f>COPY()</f>
        <v>1</v>
      </c>
      <c r="F328" s="1065" t="b">
        <f>WORKBOOK.SELECT("IMPRES. 3è TRIMES. BILAN")</f>
        <v>1</v>
      </c>
      <c r="W328" s="5"/>
      <c r="AE328" s="5"/>
      <c r="AI328" s="6"/>
    </row>
    <row r="329" spans="1:35" x14ac:dyDescent="0.2">
      <c r="A329" s="406" t="b">
        <f>SELECT("L4C8:L105C8")</f>
        <v>1</v>
      </c>
      <c r="E329" s="1065" t="b">
        <f>WORKBOOK.SELECT("IMPRES. 2ème TRIMES.")</f>
        <v>1</v>
      </c>
      <c r="F329" s="1066" t="b">
        <f>SELECT("L1243C266:L1248C275")</f>
        <v>1</v>
      </c>
      <c r="W329" s="5"/>
      <c r="AE329" s="9"/>
      <c r="AI329" s="35"/>
    </row>
    <row r="330" spans="1:35" x14ac:dyDescent="0.2">
      <c r="A330" s="12" t="b">
        <f>FORMULA.FIND("",1,1,1,1,FALSE)</f>
        <v>1</v>
      </c>
      <c r="E330" s="1066" t="b">
        <f>SELECT("L1153C196:L1182C205")</f>
        <v>1</v>
      </c>
      <c r="F330" s="402" t="b">
        <f>PASTE.SPECIAL(3,1,FALSE,FALSE)</f>
        <v>1</v>
      </c>
      <c r="W330" s="9"/>
    </row>
    <row r="331" spans="1:35" x14ac:dyDescent="0.2">
      <c r="A331" s="8" t="b">
        <f>SELECT("L(+2)C")</f>
        <v>1</v>
      </c>
      <c r="E331" s="402" t="b">
        <f>PASTE.SPECIAL(3,1,FALSE,FALSE)</f>
        <v>1</v>
      </c>
      <c r="F331" s="1065" t="b">
        <f>WORKBOOK.SELECT("IMPRES. 3è TRIMES. BILAN")</f>
        <v>1</v>
      </c>
      <c r="AI331" s="12"/>
    </row>
    <row r="332" spans="1:35" x14ac:dyDescent="0.2">
      <c r="A332" s="6" t="b">
        <f>PASTE.SPECIAL(1,1,FALSE,FALSE)</f>
        <v>1</v>
      </c>
      <c r="E332" s="880" t="b">
        <f>WORKBOOK.SELECT("DEUXIEME TRIMES.")</f>
        <v>1</v>
      </c>
      <c r="F332" s="1066" t="b">
        <f>SELECT("L1145C266:L1248C275")</f>
        <v>1</v>
      </c>
      <c r="AI332" s="35"/>
    </row>
    <row r="333" spans="1:35" x14ac:dyDescent="0.2">
      <c r="A333" s="6" t="b">
        <f>PASTE.SPECIAL(3,1,FALSE,FALSE)</f>
        <v>1</v>
      </c>
      <c r="E333" s="1066" t="b">
        <f>SELECT("L1754C2:L1765C11")</f>
        <v>1</v>
      </c>
      <c r="F333" s="8" t="b">
        <f>SET.PRINT.AREA()</f>
        <v>1</v>
      </c>
    </row>
    <row r="334" spans="1:35" x14ac:dyDescent="0.2">
      <c r="A334" s="7" t="b">
        <f>WORKBOOK.SELECT("P6","P6")</f>
        <v>1</v>
      </c>
      <c r="E334" s="401" t="b">
        <f>COPY()</f>
        <v>1</v>
      </c>
      <c r="F334" s="29" t="b">
        <f>PRINT(1,,,1,,FALSE,,,,,,2)</f>
        <v>1</v>
      </c>
      <c r="AI334" s="12"/>
    </row>
    <row r="335" spans="1:35" x14ac:dyDescent="0.2">
      <c r="A335" s="406" t="b">
        <f>SELECT("L4C8:L105C8")</f>
        <v>1</v>
      </c>
      <c r="E335" s="1065" t="b">
        <f>WORKBOOK.SELECT("IMPRES. 2ème TRIMES.")</f>
        <v>1</v>
      </c>
      <c r="F335" s="880" t="b">
        <f>WORKBOOK.SELECT("TROISIEME TRI et BILAN")</f>
        <v>1</v>
      </c>
    </row>
    <row r="336" spans="1:35" x14ac:dyDescent="0.2">
      <c r="A336" s="12" t="b">
        <f>FORMULA.FIND("",1,1,1,1,FALSE)</f>
        <v>1</v>
      </c>
      <c r="E336" s="1066" t="b">
        <f>SELECT("L1185C196:L1196C205")</f>
        <v>1</v>
      </c>
      <c r="F336" s="1066" t="b">
        <f>SELECT("L1335C2:L1355C9")</f>
        <v>1</v>
      </c>
      <c r="AI336" s="6"/>
    </row>
    <row r="337" spans="1:35" x14ac:dyDescent="0.2">
      <c r="A337" s="406" t="b">
        <f>SELECT("L(+2)C(-1):L1C11")</f>
        <v>1</v>
      </c>
      <c r="E337" s="402" t="b">
        <f>PASTE.SPECIAL(3,1,FALSE,FALSE)</f>
        <v>1</v>
      </c>
      <c r="F337" s="401" t="b">
        <f>COPY()</f>
        <v>1</v>
      </c>
      <c r="AI337" s="6"/>
    </row>
    <row r="338" spans="1:35" x14ac:dyDescent="0.2">
      <c r="A338" s="3" t="b">
        <f>SET.PRINT.AREA()</f>
        <v>1</v>
      </c>
      <c r="E338" s="1065" t="b">
        <f>WORKBOOK.SELECT("IMPRES. 2ème TRIMES.")</f>
        <v>1</v>
      </c>
      <c r="F338" s="1065" t="b">
        <f>WORKBOOK.SELECT("IMPRES. 3è TRIMES. BILAN")</f>
        <v>1</v>
      </c>
    </row>
    <row r="339" spans="1:35" x14ac:dyDescent="0.2">
      <c r="A339" s="3" t="b">
        <f>PRINT(1,,,1,,FALSE,,,,,,2)</f>
        <v>1</v>
      </c>
      <c r="E339" s="1066" t="b">
        <f>SELECT("L1087C196:L1196C205")</f>
        <v>1</v>
      </c>
      <c r="F339" s="1066" t="b">
        <f>SELECT("L1253C277:L1373C284")</f>
        <v>1</v>
      </c>
      <c r="AI339" s="12"/>
    </row>
    <row r="340" spans="1:35" x14ac:dyDescent="0.2">
      <c r="A340" s="7" t="b">
        <f>WORKBOOK.SELECT("P6","P6")</f>
        <v>1</v>
      </c>
      <c r="E340" s="8" t="b">
        <f>SET.PRINT.AREA()</f>
        <v>1</v>
      </c>
      <c r="F340" s="402" t="b">
        <f>PASTE.SPECIAL(3,1,FALSE,FALSE)</f>
        <v>1</v>
      </c>
    </row>
    <row r="341" spans="1:35" x14ac:dyDescent="0.2">
      <c r="A341" s="406" t="b">
        <f>SELECT("L4C8:L105C8")</f>
        <v>1</v>
      </c>
      <c r="E341" s="8" t="b">
        <f>PRINT(1,,,1,,FALSE,,,,,,2)</f>
        <v>1</v>
      </c>
      <c r="F341" s="880" t="b">
        <f>WORKBOOK.SELECT("TROISIEME TRI et BILAN")</f>
        <v>1</v>
      </c>
      <c r="AI341" s="12"/>
    </row>
    <row r="342" spans="1:35" x14ac:dyDescent="0.2">
      <c r="A342" s="12" t="b">
        <f>FORMULA.FIND("",1,1,1,1,FALSE)</f>
        <v>1</v>
      </c>
      <c r="E342" s="1422" t="b">
        <f>WORKBOOK.SELECT("DEUXIEME TRIMES.")</f>
        <v>1</v>
      </c>
      <c r="F342" s="1066" t="b">
        <f>SELECT("L1357C2:L1379C9")</f>
        <v>1</v>
      </c>
    </row>
    <row r="343" spans="1:35" x14ac:dyDescent="0.2">
      <c r="A343" s="8" t="b">
        <f>SELECT("L(+3)C(-1):L(+3)C11")</f>
        <v>1</v>
      </c>
      <c r="E343" s="1066" t="b">
        <f>SELECT("L1774C2:L1794C9")</f>
        <v>1</v>
      </c>
      <c r="F343" s="401" t="b">
        <f>COPY()</f>
        <v>1</v>
      </c>
      <c r="AI343" s="6"/>
    </row>
    <row r="344" spans="1:35" x14ac:dyDescent="0.2">
      <c r="A344" s="12" t="b">
        <f>COPY()</f>
        <v>1</v>
      </c>
      <c r="E344" s="401" t="b">
        <f>COPY()</f>
        <v>1</v>
      </c>
      <c r="F344" s="1065" t="b">
        <f>WORKBOOK.SELECT("IMPRES. 3è TRIMES. BILAN")</f>
        <v>1</v>
      </c>
      <c r="AI344" s="35"/>
    </row>
    <row r="345" spans="1:35" x14ac:dyDescent="0.2">
      <c r="A345" s="406" t="b">
        <f>SELECT("L(-1)C:L5C11")</f>
        <v>1</v>
      </c>
      <c r="E345" s="1065" t="b">
        <f>WORKBOOK.SELECT("IMPRES. 2ème TRIMES.")</f>
        <v>1</v>
      </c>
      <c r="F345" s="1066" t="b">
        <f>SELECT("L1275C277:L1297C284")</f>
        <v>1</v>
      </c>
    </row>
    <row r="346" spans="1:35" x14ac:dyDescent="0.2">
      <c r="A346" s="6" t="b">
        <f>PASTE.SPECIAL(1,1,FALSE,FALSE)</f>
        <v>1</v>
      </c>
      <c r="E346" s="1066" t="b">
        <f>SELECT("L1201C207:L1221C214")</f>
        <v>1</v>
      </c>
      <c r="F346" s="402" t="b">
        <f>PASTE.SPECIAL(3,1,FALSE,FALSE)</f>
        <v>1</v>
      </c>
      <c r="AI346" s="12"/>
    </row>
    <row r="347" spans="1:35" x14ac:dyDescent="0.2">
      <c r="A347" s="7" t="b">
        <f>WORKBOOK.SELECT("P6","P6")</f>
        <v>1</v>
      </c>
      <c r="E347" s="402" t="b">
        <f>PASTE.SPECIAL(3,1,FALSE,FALSE)</f>
        <v>1</v>
      </c>
      <c r="F347" s="880" t="b">
        <f>WORKBOOK.SELECT("TROISIEME TRI et BILAN")</f>
        <v>1</v>
      </c>
      <c r="AI347" s="35"/>
    </row>
    <row r="348" spans="1:35" x14ac:dyDescent="0.2">
      <c r="A348" s="8" t="b">
        <f>SELECT("L4C2:L105C2")</f>
        <v>1</v>
      </c>
      <c r="E348" s="1422" t="b">
        <f>WORKBOOK.SELECT("DEUXIEME TRIMES.")</f>
        <v>1</v>
      </c>
      <c r="F348" s="1066" t="b">
        <f>SELECT("L1381C2:L1403C9")</f>
        <v>1</v>
      </c>
    </row>
    <row r="349" spans="1:35" x14ac:dyDescent="0.2">
      <c r="A349" s="12" t="b">
        <f>FORMULA.FIND("",1,1,1,1,FALSE)</f>
        <v>1</v>
      </c>
      <c r="E349" s="1066" t="b">
        <f>SELECT("L1796C2:L1818C9")</f>
        <v>1</v>
      </c>
      <c r="F349" s="401" t="b">
        <f>COPY()</f>
        <v>1</v>
      </c>
      <c r="AI349" s="12"/>
    </row>
    <row r="350" spans="1:35" x14ac:dyDescent="0.2">
      <c r="A350" s="406" t="b">
        <f>SELECT("LC:L5C5")</f>
        <v>1</v>
      </c>
      <c r="E350" s="401" t="b">
        <f>COPY()</f>
        <v>1</v>
      </c>
      <c r="F350" s="1065" t="b">
        <f>WORKBOOK.SELECT("IMPRES. 3è TRIMES. BILAN")</f>
        <v>1</v>
      </c>
    </row>
    <row r="351" spans="1:35" x14ac:dyDescent="0.2">
      <c r="A351" s="2" t="b">
        <f>CLEAR()</f>
        <v>1</v>
      </c>
      <c r="E351" s="1065" t="b">
        <f>WORKBOOK.SELECT("IMPRES. 2ème TRIMES.")</f>
        <v>1</v>
      </c>
      <c r="F351" s="1066" t="b">
        <f>SELECT("L1299C277:L1321C284")</f>
        <v>1</v>
      </c>
      <c r="AI351" s="6"/>
    </row>
    <row r="352" spans="1:35" x14ac:dyDescent="0.2">
      <c r="A352" s="7" t="b">
        <f>WORKBOOK.SELECT("P6","P6")</f>
        <v>1</v>
      </c>
      <c r="E352" s="1066" t="b">
        <f>SELECT("L1223C207:L1245C214")</f>
        <v>1</v>
      </c>
      <c r="F352" s="402" t="b">
        <f>PASTE.SPECIAL(3,1,FALSE,FALSE)</f>
        <v>1</v>
      </c>
      <c r="AI352" s="6"/>
    </row>
    <row r="353" spans="1:35" x14ac:dyDescent="0.2">
      <c r="A353" s="3" t="b">
        <f>PROTECT.DOCUMENT(TRUE)</f>
        <v>1</v>
      </c>
      <c r="E353" s="402" t="b">
        <f>PASTE.SPECIAL(3,1,FALSE,FALSE)</f>
        <v>1</v>
      </c>
      <c r="F353" s="880" t="b">
        <f>WORKBOOK.SELECT("TROISIEME TRI et BILAN")</f>
        <v>1</v>
      </c>
    </row>
    <row r="354" spans="1:35" x14ac:dyDescent="0.2">
      <c r="A354" s="7" t="b">
        <f>WORKBOOK.HIDE("P6")</f>
        <v>1</v>
      </c>
      <c r="E354" s="1422" t="b">
        <f>WORKBOOK.SELECT("DEUXIEME TRIMES.")</f>
        <v>1</v>
      </c>
      <c r="F354" s="1066" t="b">
        <f>SELECT("L1405C2:L1426C9")</f>
        <v>1</v>
      </c>
      <c r="AI354" s="12"/>
    </row>
    <row r="355" spans="1:35" x14ac:dyDescent="0.2">
      <c r="A355" s="38" t="b">
        <f>WORKBOOK.UNHIDE("P7")</f>
        <v>1</v>
      </c>
      <c r="E355" s="1066" t="b">
        <f>SELECT("L1820C2:L1842C9")</f>
        <v>1</v>
      </c>
      <c r="F355" s="401" t="b">
        <f>COPY()</f>
        <v>1</v>
      </c>
    </row>
    <row r="356" spans="1:35" x14ac:dyDescent="0.2">
      <c r="A356" s="3" t="b">
        <f>PROTECT.DOCUMENT(FALSE)</f>
        <v>1</v>
      </c>
      <c r="E356" s="401" t="b">
        <f>COPY()</f>
        <v>1</v>
      </c>
      <c r="F356" s="1065" t="b">
        <f>WORKBOOK.SELECT("IMPRES. 3è TRIMES. BILAN")</f>
        <v>1</v>
      </c>
      <c r="AI356" s="12"/>
    </row>
    <row r="357" spans="1:35" x14ac:dyDescent="0.2">
      <c r="A357" s="406" t="b">
        <f>SELECT("L1C1:L23C14")</f>
        <v>1</v>
      </c>
      <c r="E357" s="1065" t="b">
        <f>WORKBOOK.SELECT("IMPRES. 2ème TRIMES.")</f>
        <v>1</v>
      </c>
      <c r="F357" s="1066" t="b">
        <f>SELECT("L1323C277:L1345C284")</f>
        <v>1</v>
      </c>
    </row>
    <row r="358" spans="1:35" x14ac:dyDescent="0.2">
      <c r="A358" s="3" t="b">
        <f>SET.PRINT.AREA()</f>
        <v>1</v>
      </c>
      <c r="E358" s="1066" t="b">
        <f>SELECT("L1247C207:L1269C214")</f>
        <v>1</v>
      </c>
      <c r="F358" s="402" t="b">
        <f>PASTE.SPECIAL(3,1,FALSE,FALSE)</f>
        <v>1</v>
      </c>
      <c r="AI358" s="6"/>
    </row>
    <row r="359" spans="1:35" x14ac:dyDescent="0.2">
      <c r="A359" s="3" t="b">
        <f>PRINT(1,,,1,,FALSE,,,,,,2)</f>
        <v>1</v>
      </c>
      <c r="E359" s="402" t="b">
        <f>PASTE.SPECIAL(3,1,FALSE,FALSE)</f>
        <v>1</v>
      </c>
      <c r="F359" s="880" t="b">
        <f>WORKBOOK.SELECT("TROISIEME TRI et BILAN")</f>
        <v>1</v>
      </c>
      <c r="AI359" s="35"/>
    </row>
    <row r="360" spans="1:35" x14ac:dyDescent="0.2">
      <c r="A360" s="3" t="b">
        <f>PROTECT.DOCUMENT(TRUE)</f>
        <v>1</v>
      </c>
      <c r="E360" s="1422" t="b">
        <f>WORKBOOK.SELECT("DEUXIEME TRIMES.")</f>
        <v>1</v>
      </c>
      <c r="F360" s="1066" t="b">
        <f>SELECT("L1428C2:L1434C9")</f>
        <v>1</v>
      </c>
    </row>
    <row r="361" spans="1:35" x14ac:dyDescent="0.2">
      <c r="A361" s="7" t="b">
        <f>WORKBOOK.HIDE("P7")</f>
        <v>1</v>
      </c>
      <c r="E361" s="1066" t="b">
        <f>SELECT("L1844C2:L1866C9")</f>
        <v>1</v>
      </c>
      <c r="F361" s="401" t="b">
        <f>COPY()</f>
        <v>1</v>
      </c>
      <c r="AI361" s="12"/>
    </row>
    <row r="362" spans="1:35" x14ac:dyDescent="0.2">
      <c r="A362" s="38" t="b">
        <f>WORKBOOK.UNHIDE("P8")</f>
        <v>1</v>
      </c>
      <c r="E362" s="401" t="b">
        <f>COPY()</f>
        <v>1</v>
      </c>
      <c r="F362" s="1065" t="b">
        <f>WORKBOOK.SELECT("IMPRES. 3è TRIMES. BILAN")</f>
        <v>1</v>
      </c>
      <c r="AI362" s="35"/>
    </row>
    <row r="363" spans="1:35" x14ac:dyDescent="0.2">
      <c r="A363" s="3" t="b">
        <f>PROTECT.DOCUMENT(FALSE)</f>
        <v>1</v>
      </c>
      <c r="E363" s="1065" t="b">
        <f>WORKBOOK.SELECT("IMPRES. 2ème TRIMES.")</f>
        <v>1</v>
      </c>
      <c r="F363" s="1066" t="b">
        <f>SELECT("L1347C277:L1353C284")</f>
        <v>1</v>
      </c>
    </row>
    <row r="364" spans="1:35" x14ac:dyDescent="0.2">
      <c r="A364" s="406" t="b">
        <f>SELECT("L1C1:L15C11")</f>
        <v>1</v>
      </c>
      <c r="E364" s="1066" t="b">
        <f>SELECT("L1271C207:L1293C214")</f>
        <v>1</v>
      </c>
      <c r="F364" s="402" t="b">
        <f>PASTE.SPECIAL(3,1,FALSE,FALSE)</f>
        <v>1</v>
      </c>
      <c r="AI364" s="12"/>
    </row>
    <row r="365" spans="1:35" x14ac:dyDescent="0.2">
      <c r="A365" s="3" t="b">
        <f>SET.PRINT.AREA()</f>
        <v>1</v>
      </c>
      <c r="E365" s="402" t="b">
        <f>PASTE.SPECIAL(3,1,FALSE,FALSE)</f>
        <v>1</v>
      </c>
      <c r="F365" s="1065" t="b">
        <f>WORKBOOK.SELECT("IMPRES. 3è TRIMES. BILAN")</f>
        <v>1</v>
      </c>
    </row>
    <row r="366" spans="1:35" x14ac:dyDescent="0.2">
      <c r="A366" s="3" t="b">
        <f>PRINT(1,,,1,,FALSE,,,,,,2)</f>
        <v>1</v>
      </c>
      <c r="E366" s="1422" t="b">
        <f>WORKBOOK.SELECT("DEUXIEME TRIMES.")</f>
        <v>1</v>
      </c>
      <c r="F366" s="1066" t="b">
        <f>SELECT("L1250C277:L1353C284")</f>
        <v>1</v>
      </c>
      <c r="AI366" s="6"/>
    </row>
    <row r="367" spans="1:35" x14ac:dyDescent="0.2">
      <c r="A367" s="3" t="b">
        <f>PROTECT.DOCUMENT(TRUE)</f>
        <v>1</v>
      </c>
      <c r="E367" s="1066" t="b">
        <f>SELECT("L1868C2:L1876C9")</f>
        <v>1</v>
      </c>
      <c r="F367" s="8" t="b">
        <f>SET.PRINT.AREA()</f>
        <v>1</v>
      </c>
      <c r="AI367" s="6"/>
    </row>
    <row r="368" spans="1:35" x14ac:dyDescent="0.2">
      <c r="A368" s="7" t="b">
        <f>WORKBOOK.HIDE("P8")</f>
        <v>1</v>
      </c>
      <c r="E368" s="401" t="b">
        <f>COPY()</f>
        <v>1</v>
      </c>
      <c r="F368" s="29" t="b">
        <f>PRINT(1,,,1,,FALSE,,,,,,2)</f>
        <v>1</v>
      </c>
    </row>
    <row r="369" spans="1:39" x14ac:dyDescent="0.2">
      <c r="A369" s="38" t="b">
        <f>WORKBOOK.UNHIDE("P9")</f>
        <v>1</v>
      </c>
      <c r="E369" s="1065" t="b">
        <f>WORKBOOK.SELECT("IMPRES. 2ème TRIMES.")</f>
        <v>1</v>
      </c>
      <c r="F369" s="880" t="b">
        <f>WORKBOOK.SELECT("TROISIEME TRI et BILAN")</f>
        <v>1</v>
      </c>
      <c r="AI369" s="12"/>
    </row>
    <row r="370" spans="1:39" x14ac:dyDescent="0.2">
      <c r="A370" s="3" t="b">
        <f>PROTECT.DOCUMENT(FALSE)</f>
        <v>1</v>
      </c>
      <c r="E370" s="1066" t="b">
        <f>SELECT("L1295C207:L1302C214")</f>
        <v>1</v>
      </c>
      <c r="F370" s="1066" t="b">
        <f>SELECT("L1446C2:L1470C8")</f>
        <v>1</v>
      </c>
    </row>
    <row r="371" spans="1:39" x14ac:dyDescent="0.2">
      <c r="A371" s="406" t="b">
        <f>SELECT("L1C1:L22C14")</f>
        <v>1</v>
      </c>
      <c r="E371" s="402" t="b">
        <f>PASTE.SPECIAL(3,1,FALSE,FALSE)</f>
        <v>1</v>
      </c>
      <c r="F371" s="401" t="b">
        <f>COPY()</f>
        <v>1</v>
      </c>
      <c r="AI371" s="12"/>
    </row>
    <row r="372" spans="1:39" x14ac:dyDescent="0.2">
      <c r="A372" s="3" t="b">
        <f>SET.PRINT.AREA()</f>
        <v>1</v>
      </c>
      <c r="E372" s="1065" t="b">
        <f>WORKBOOK.SELECT("IMPRES. 2ème TRIMES.")</f>
        <v>1</v>
      </c>
      <c r="F372" s="1065" t="b">
        <f>WORKBOOK.SELECT("IMPRES. 3è TRIMES. BILAN")</f>
        <v>1</v>
      </c>
      <c r="AM372" s="35"/>
    </row>
    <row r="373" spans="1:39" x14ac:dyDescent="0.2">
      <c r="A373" s="3" t="b">
        <f>PRINT(1,,,1,,FALSE,,,,,,2)</f>
        <v>1</v>
      </c>
      <c r="E373" s="1066" t="b">
        <f>SELECT("L1198C207:L1304C214")</f>
        <v>1</v>
      </c>
      <c r="F373" s="1066" t="b">
        <f>SELECT("L1358C286:L1382C292")</f>
        <v>1</v>
      </c>
      <c r="AI373" s="6"/>
    </row>
    <row r="374" spans="1:39" x14ac:dyDescent="0.2">
      <c r="A374" s="3" t="b">
        <f>PROTECT.DOCUMENT(TRUE)</f>
        <v>1</v>
      </c>
      <c r="E374" s="8" t="b">
        <f>SET.PRINT.AREA()</f>
        <v>1</v>
      </c>
      <c r="F374" s="402" t="b">
        <f>PASTE.SPECIAL(3,1,FALSE,FALSE)</f>
        <v>1</v>
      </c>
      <c r="AI374" s="35"/>
      <c r="AM374" s="12"/>
    </row>
    <row r="375" spans="1:39" x14ac:dyDescent="0.2">
      <c r="A375" s="7" t="b">
        <f>WORKBOOK.HIDE("P9")</f>
        <v>1</v>
      </c>
      <c r="E375" s="8" t="b">
        <f>PRINT(1,,,1,,FALSE,,,,,,2)</f>
        <v>1</v>
      </c>
      <c r="F375" s="880" t="b">
        <f>WORKBOOK.SELECT("TROISIEME TRI et BILAN")</f>
        <v>1</v>
      </c>
    </row>
    <row r="376" spans="1:39" x14ac:dyDescent="0.2">
      <c r="A376" s="38" t="b">
        <f>WORKBOOK.UNHIDE("P10")</f>
        <v>1</v>
      </c>
      <c r="E376" s="880" t="b">
        <f>WORKBOOK.SELECT("DEUXIEME TRIMES.")</f>
        <v>1</v>
      </c>
      <c r="F376" s="1066" t="b">
        <f>SELECT("L1472C2:L1498C8")</f>
        <v>1</v>
      </c>
      <c r="AI376" s="12"/>
      <c r="AM376" s="6"/>
    </row>
    <row r="377" spans="1:39" x14ac:dyDescent="0.2">
      <c r="A377" s="3" t="b">
        <f>PROTECT.DOCUMENT(FALSE)</f>
        <v>1</v>
      </c>
      <c r="E377" s="1066" t="b">
        <f>SELECT("L1885C2:L1909C8")</f>
        <v>1</v>
      </c>
      <c r="F377" s="401" t="b">
        <f>COPY()</f>
        <v>1</v>
      </c>
      <c r="AI377" s="35"/>
    </row>
    <row r="378" spans="1:39" x14ac:dyDescent="0.2">
      <c r="A378" s="406" t="b">
        <f>SELECT("L1C1:L15C11")</f>
        <v>1</v>
      </c>
      <c r="E378" s="401" t="b">
        <f>COPY()</f>
        <v>1</v>
      </c>
      <c r="F378" s="1065" t="b">
        <f>WORKBOOK.SELECT("IMPRES. 3è TRIMES. BILAN")</f>
        <v>1</v>
      </c>
      <c r="AM378" s="12"/>
    </row>
    <row r="379" spans="1:39" x14ac:dyDescent="0.2">
      <c r="A379" s="3" t="b">
        <f>SET.PRINT.AREA()</f>
        <v>1</v>
      </c>
      <c r="E379" s="1065" t="b">
        <f>WORKBOOK.SELECT("IMPRES. 2ème TRIMES.")</f>
        <v>1</v>
      </c>
      <c r="F379" s="1066" t="b">
        <f>SELECT("L1384C286:L1410C292")</f>
        <v>1</v>
      </c>
      <c r="AI379" s="12"/>
    </row>
    <row r="380" spans="1:39" x14ac:dyDescent="0.2">
      <c r="A380" s="3" t="b">
        <f>PRINT(1,,,1,,FALSE,,,,,,2)</f>
        <v>1</v>
      </c>
      <c r="E380" s="1066" t="b">
        <f>SELECT("L1309C216:L1333C222")</f>
        <v>1</v>
      </c>
      <c r="F380" s="402" t="b">
        <f>PASTE.SPECIAL(3,1,FALSE,FALSE)</f>
        <v>1</v>
      </c>
      <c r="AM380" s="12"/>
    </row>
    <row r="381" spans="1:39" x14ac:dyDescent="0.2">
      <c r="A381" s="3" t="b">
        <f>PROTECT.DOCUMENT(TRUE)</f>
        <v>1</v>
      </c>
      <c r="E381" s="402" t="b">
        <f>PASTE.SPECIAL(3,1,FALSE,FALSE)</f>
        <v>1</v>
      </c>
      <c r="F381" s="880" t="b">
        <f>WORKBOOK.SELECT("TROISIEME TRI et BILAN")</f>
        <v>1</v>
      </c>
      <c r="AI381" s="6"/>
    </row>
    <row r="382" spans="1:39" x14ac:dyDescent="0.2">
      <c r="A382" s="7" t="b">
        <f>WORKBOOK.HIDE("P10")</f>
        <v>1</v>
      </c>
      <c r="E382" s="880" t="b">
        <f>WORKBOOK.SELECT("DEUXIEME TRIMES.")</f>
        <v>1</v>
      </c>
      <c r="F382" s="1066" t="b">
        <f>SELECT("L1500C2:L1526C8")</f>
        <v>1</v>
      </c>
      <c r="AI382" s="6"/>
      <c r="AM382" s="6"/>
    </row>
    <row r="383" spans="1:39" x14ac:dyDescent="0.2">
      <c r="A383" s="38" t="b">
        <f>WORKBOOK.UNHIDE("P11")</f>
        <v>1</v>
      </c>
      <c r="E383" s="1066" t="b">
        <f>SELECT("L1911C2:L1931C8")</f>
        <v>1</v>
      </c>
      <c r="F383" s="401" t="b">
        <f>COPY()</f>
        <v>1</v>
      </c>
    </row>
    <row r="384" spans="1:39" x14ac:dyDescent="0.2">
      <c r="A384" s="3" t="b">
        <f>PROTECT.DOCUMENT(FALSE)</f>
        <v>1</v>
      </c>
      <c r="E384" s="401" t="b">
        <f>COPY()</f>
        <v>1</v>
      </c>
      <c r="F384" s="1065" t="b">
        <f>WORKBOOK.SELECT("IMPRES. 3è TRIMES. BILAN")</f>
        <v>1</v>
      </c>
      <c r="AI384" s="12"/>
      <c r="AM384" s="12"/>
    </row>
    <row r="385" spans="1:39" x14ac:dyDescent="0.2">
      <c r="A385" s="406" t="b">
        <f>SELECT("L1C1:L28C25")</f>
        <v>1</v>
      </c>
      <c r="E385" s="1065" t="b">
        <f>WORKBOOK.SELECT("IMPRES. 2ème TRIMES.")</f>
        <v>1</v>
      </c>
      <c r="F385" s="1066" t="b">
        <f>SELECT("L1412C286:L1438C292")</f>
        <v>1</v>
      </c>
    </row>
    <row r="386" spans="1:39" x14ac:dyDescent="0.2">
      <c r="A386" s="3" t="b">
        <f>SET.PRINT.AREA()</f>
        <v>1</v>
      </c>
      <c r="E386" s="1066" t="b">
        <f>SELECT("L1335C216:L1361C222")</f>
        <v>1</v>
      </c>
      <c r="F386" s="402" t="b">
        <f>PASTE.SPECIAL(3,1,FALSE,FALSE)</f>
        <v>1</v>
      </c>
      <c r="AI386" s="12"/>
    </row>
    <row r="387" spans="1:39" x14ac:dyDescent="0.2">
      <c r="A387" s="3" t="b">
        <f>PRINT(1,,,1,,FALSE,,,,,,2)</f>
        <v>1</v>
      </c>
      <c r="E387" s="402" t="b">
        <f>PASTE.SPECIAL(3,1,FALSE,FALSE)</f>
        <v>1</v>
      </c>
      <c r="F387" s="880" t="b">
        <f>WORKBOOK.SELECT("TROISIEME TRI et BILAN")</f>
        <v>1</v>
      </c>
      <c r="AM387" s="35"/>
    </row>
    <row r="388" spans="1:39" x14ac:dyDescent="0.2">
      <c r="A388" s="3" t="b">
        <f>PROTECT.DOCUMENT(TRUE)</f>
        <v>1</v>
      </c>
      <c r="E388" s="880" t="b">
        <f>WORKBOOK.SELECT("DEUXIEME TRIMES.")</f>
        <v>1</v>
      </c>
      <c r="F388" s="1066" t="b">
        <f>SELECT("L1528C2:L1545C8")</f>
        <v>1</v>
      </c>
      <c r="AI388" s="6"/>
    </row>
    <row r="389" spans="1:39" x14ac:dyDescent="0.2">
      <c r="A389" s="7" t="b">
        <f>WORKBOOK.HIDE("P11")</f>
        <v>1</v>
      </c>
      <c r="E389" s="1066" t="b">
        <f>SELECT("L1939C2:L1965C8")</f>
        <v>1</v>
      </c>
      <c r="F389" s="401" t="b">
        <f>COPY()</f>
        <v>1</v>
      </c>
      <c r="AI389" s="35"/>
      <c r="AM389" s="12"/>
    </row>
    <row r="390" spans="1:39" x14ac:dyDescent="0.2">
      <c r="A390" s="38" t="b">
        <f>WORKBOOK.UNHIDE("P12")</f>
        <v>1</v>
      </c>
      <c r="E390" s="401" t="b">
        <f>COPY()</f>
        <v>1</v>
      </c>
      <c r="F390" s="1065" t="b">
        <f>WORKBOOK.SELECT("IMPRES. 3è TRIMES. BILAN")</f>
        <v>1</v>
      </c>
      <c r="AM390" s="35"/>
    </row>
    <row r="391" spans="1:39" x14ac:dyDescent="0.2">
      <c r="A391" s="3" t="b">
        <f>PROTECT.DOCUMENT(FALSE)</f>
        <v>1</v>
      </c>
      <c r="E391" s="1065" t="b">
        <f>WORKBOOK.SELECT("IMPRES. 2ème TRIMES.")</f>
        <v>1</v>
      </c>
      <c r="F391" s="1066" t="b">
        <f>SELECT("L1440C286:L1460C292")</f>
        <v>1</v>
      </c>
      <c r="AI391" s="12"/>
    </row>
    <row r="392" spans="1:39" x14ac:dyDescent="0.2">
      <c r="A392" s="406" t="b">
        <f>SELECT("L1C1:L21C21")</f>
        <v>1</v>
      </c>
      <c r="E392" s="1066" t="b">
        <f>SELECT("L1363C216:L1389C222")</f>
        <v>1</v>
      </c>
      <c r="F392" s="402" t="b">
        <f>PASTE.SPECIAL(3,1,FALSE,FALSE)</f>
        <v>1</v>
      </c>
      <c r="AI392" s="35"/>
      <c r="AM392" s="12"/>
    </row>
    <row r="393" spans="1:39" x14ac:dyDescent="0.2">
      <c r="A393" s="3" t="b">
        <f>SET.PRINT.AREA()</f>
        <v>1</v>
      </c>
      <c r="E393" s="402" t="b">
        <f>PASTE.SPECIAL(3,1,FALSE,FALSE)</f>
        <v>1</v>
      </c>
      <c r="F393" s="1065" t="b">
        <f>WORKBOOK.SELECT("IMPRES. 3è TRIMES. BILAN")</f>
        <v>1</v>
      </c>
    </row>
    <row r="394" spans="1:39" x14ac:dyDescent="0.2">
      <c r="A394" s="3" t="b">
        <f>PRINT(1,,,1,,FALSE,,,,,,2)</f>
        <v>1</v>
      </c>
      <c r="E394" s="880" t="b">
        <f>WORKBOOK.SELECT("DEUXIEME TRIMES.")</f>
        <v>1</v>
      </c>
      <c r="F394" s="1066" t="b">
        <f>SELECT("L1355C286:L1460C292")</f>
        <v>1</v>
      </c>
      <c r="AI394" s="12"/>
      <c r="AM394" s="6"/>
    </row>
    <row r="395" spans="1:39" x14ac:dyDescent="0.2">
      <c r="A395" s="3" t="b">
        <f>PROTECT.DOCUMENT(TRUE)</f>
        <v>1</v>
      </c>
      <c r="E395" s="1066" t="b">
        <f>SELECT("L1967C2:L1987C8")</f>
        <v>1</v>
      </c>
      <c r="F395" s="8" t="b">
        <f>SET.PRINT.AREA()</f>
        <v>1</v>
      </c>
    </row>
    <row r="396" spans="1:39" x14ac:dyDescent="0.2">
      <c r="A396" s="7" t="b">
        <f>WORKBOOK.HIDE("P12")</f>
        <v>1</v>
      </c>
      <c r="E396" s="401" t="b">
        <f>COPY()</f>
        <v>1</v>
      </c>
      <c r="F396" s="29" t="b">
        <f>PRINT(1,,,1,,FALSE,,,,,,2)</f>
        <v>1</v>
      </c>
      <c r="AI396" s="6"/>
      <c r="AM396" s="12"/>
    </row>
    <row r="397" spans="1:39" x14ac:dyDescent="0.2">
      <c r="A397" s="38" t="b">
        <f>WORKBOOK.UNHIDE("P13")</f>
        <v>1</v>
      </c>
      <c r="E397" s="1065" t="b">
        <f>WORKBOOK.SELECT("IMPRES. 2ème TRIMES.")</f>
        <v>1</v>
      </c>
      <c r="F397" s="880" t="b">
        <f>WORKBOOK.SELECT("TROISIEME TRI et BILAN")</f>
        <v>1</v>
      </c>
      <c r="AI397" s="6"/>
    </row>
    <row r="398" spans="1:39" x14ac:dyDescent="0.2">
      <c r="A398" s="3" t="b">
        <f>PROTECT.DOCUMENT(FALSE)</f>
        <v>1</v>
      </c>
      <c r="E398" s="1066" t="b">
        <f>SELECT("L1391C216:L1411C222")</f>
        <v>1</v>
      </c>
      <c r="F398" s="1066" t="b">
        <f>SELECT("L1557C2:L1585C9")</f>
        <v>1</v>
      </c>
      <c r="AM398" s="12"/>
    </row>
    <row r="399" spans="1:39" x14ac:dyDescent="0.2">
      <c r="A399" s="406" t="b">
        <f>SELECT("L1C1:L17C17")</f>
        <v>1</v>
      </c>
      <c r="E399" s="402" t="b">
        <f>PASTE.SPECIAL(3,1,FALSE,FALSE)</f>
        <v>1</v>
      </c>
      <c r="F399" s="401" t="b">
        <f>COPY()</f>
        <v>1</v>
      </c>
      <c r="AI399" s="12"/>
    </row>
    <row r="400" spans="1:39" x14ac:dyDescent="0.2">
      <c r="A400" s="3" t="b">
        <f>SET.PRINT.AREA()</f>
        <v>1</v>
      </c>
      <c r="E400" s="1065" t="b">
        <f>WORKBOOK.SELECT("IMPRES. 2ème TRIMES.")</f>
        <v>1</v>
      </c>
      <c r="F400" s="1065" t="b">
        <f>WORKBOOK.SELECT("IMPRES. 3è TRIMES. BILAN")</f>
        <v>1</v>
      </c>
      <c r="AM400" s="6"/>
    </row>
    <row r="401" spans="1:39" x14ac:dyDescent="0.2">
      <c r="A401" s="3" t="b">
        <f>PRINT(1,,,1,,FALSE,,,,,,2)</f>
        <v>1</v>
      </c>
      <c r="E401" s="1066" t="b">
        <f>SELECT("L1306C216:L1411C222")</f>
        <v>1</v>
      </c>
      <c r="F401" s="1066" t="b">
        <f>SELECT("L1467C294")</f>
        <v>1</v>
      </c>
      <c r="AI401" s="12"/>
    </row>
    <row r="402" spans="1:39" x14ac:dyDescent="0.2">
      <c r="A402" s="3" t="b">
        <f>PROTECT.DOCUMENT(TRUE)</f>
        <v>1</v>
      </c>
      <c r="E402" s="8" t="b">
        <f>SET.PRINT.AREA()</f>
        <v>1</v>
      </c>
      <c r="F402" s="402" t="b">
        <f>PASTE.SPECIAL(3,1,FALSE,FALSE)</f>
        <v>1</v>
      </c>
      <c r="AM402" s="12"/>
    </row>
    <row r="403" spans="1:39" x14ac:dyDescent="0.2">
      <c r="A403" s="7" t="b">
        <f>WORKBOOK.HIDE("P13")</f>
        <v>1</v>
      </c>
      <c r="E403" s="8" t="b">
        <f>PRINT(1,,,1,,FALSE,,,,,,2)</f>
        <v>1</v>
      </c>
      <c r="F403" s="880" t="b">
        <f>WORKBOOK.SELECT("TROISIEME TRI et BILAN")</f>
        <v>1</v>
      </c>
      <c r="AI403" s="6"/>
    </row>
    <row r="404" spans="1:39" x14ac:dyDescent="0.2">
      <c r="A404" s="38" t="b">
        <f>WORKBOOK.UNHIDE("P14")</f>
        <v>1</v>
      </c>
      <c r="E404" s="1065" t="b">
        <f>WORKBOOK.SELECT("IMPRES. 2ème TRIMES.")</f>
        <v>1</v>
      </c>
      <c r="F404" s="1066" t="b">
        <f>SELECT("L1587C2:L1619C9")</f>
        <v>1</v>
      </c>
      <c r="AI404" s="35"/>
    </row>
    <row r="405" spans="1:39" x14ac:dyDescent="0.2">
      <c r="A405" s="3" t="b">
        <f>PROTECT.DOCUMENT(FALSE)</f>
        <v>1</v>
      </c>
      <c r="E405" s="1066" t="b">
        <f>SELECT("L1413C224:L1414C224")</f>
        <v>1</v>
      </c>
      <c r="F405" s="401" t="b">
        <f>COPY()</f>
        <v>1</v>
      </c>
      <c r="AM405" s="35"/>
    </row>
    <row r="406" spans="1:39" x14ac:dyDescent="0.2">
      <c r="A406" s="406" t="b">
        <f>SELECT("L1C1:L24C14")</f>
        <v>1</v>
      </c>
      <c r="E406" s="8" t="b">
        <f>SET.PRINT.AREA()</f>
        <v>1</v>
      </c>
      <c r="F406" s="1065" t="b">
        <f>WORKBOOK.SELECT("IMPRES. 3è TRIMES. BILAN")</f>
        <v>1</v>
      </c>
      <c r="AI406" s="12"/>
    </row>
    <row r="407" spans="1:39" x14ac:dyDescent="0.2">
      <c r="A407" s="3" t="b">
        <f>SET.PRINT.AREA()</f>
        <v>1</v>
      </c>
      <c r="E407" s="29" t="b">
        <f>PRINT(1,,,1,,FALSE,,,,,,2)</f>
        <v>1</v>
      </c>
      <c r="F407" s="1066" t="b">
        <f>SELECT("L1497C294")</f>
        <v>1</v>
      </c>
      <c r="AI407" s="35"/>
      <c r="AM407" s="12"/>
    </row>
    <row r="408" spans="1:39" x14ac:dyDescent="0.2">
      <c r="A408" s="3" t="b">
        <f>PRINT(1,,,1,,FALSE,,,,,,2)</f>
        <v>1</v>
      </c>
      <c r="E408" s="3" t="b">
        <f t="shared" ref="E408" si="19">PROTECT.DOCUMENT(TRUE)</f>
        <v>1</v>
      </c>
      <c r="F408" s="402" t="b">
        <f>PASTE.SPECIAL(3,1,FALSE,FALSE)</f>
        <v>1</v>
      </c>
      <c r="AM408" s="35"/>
    </row>
    <row r="409" spans="1:39" x14ac:dyDescent="0.2">
      <c r="A409" s="3" t="b">
        <f>PROTECT.DOCUMENT(TRUE)</f>
        <v>1</v>
      </c>
      <c r="E409" s="3" t="b">
        <f>WORKBOOK.HIDE("IMPRES. 2ème TRIMES.")</f>
        <v>1</v>
      </c>
      <c r="F409" s="880" t="b">
        <f>WORKBOOK.SELECT("TROISIEME TRI et BILAN")</f>
        <v>1</v>
      </c>
      <c r="AI409" s="12"/>
    </row>
    <row r="410" spans="1:39" x14ac:dyDescent="0.2">
      <c r="A410" s="7" t="b">
        <f>WORKBOOK.HIDE("P14")</f>
        <v>1</v>
      </c>
      <c r="E410" s="880" t="b">
        <f>WORKBOOK.SELECT("DEUXIEME TRIMES.")</f>
        <v>1</v>
      </c>
      <c r="F410" s="1066" t="b">
        <f>SELECT("L1621C2:L1653C9")</f>
        <v>1</v>
      </c>
      <c r="AM410" s="12"/>
    </row>
    <row r="411" spans="1:39" x14ac:dyDescent="0.2">
      <c r="A411" s="38" t="b">
        <f>WORKBOOK.UNHIDE("P15")</f>
        <v>1</v>
      </c>
      <c r="E411" s="3" t="b">
        <f>SELECT("L1C1")</f>
        <v>1</v>
      </c>
      <c r="F411" s="401" t="b">
        <f>COPY()</f>
        <v>1</v>
      </c>
      <c r="AI411" s="6"/>
    </row>
    <row r="412" spans="1:39" x14ac:dyDescent="0.2">
      <c r="A412" s="3" t="b">
        <f>PROTECT.DOCUMENT(FALSE)</f>
        <v>1</v>
      </c>
      <c r="E412" s="3" t="b">
        <f>WORKBOOK.HIDE("MACRO")</f>
        <v>1</v>
      </c>
      <c r="F412" s="1065" t="b">
        <f>WORKBOOK.SELECT("IMPRES. 3è TRIMES. BILAN")</f>
        <v>1</v>
      </c>
      <c r="AI412" s="6"/>
      <c r="AM412" s="6"/>
    </row>
    <row r="413" spans="1:39" x14ac:dyDescent="0.2">
      <c r="A413" s="7" t="b">
        <f>WORKBOOK.SELECT("TROISIEME TRI et BILAN","TROISIEME TRI et BILAN")</f>
        <v>1</v>
      </c>
      <c r="E413" s="881" t="b">
        <f>RETURN()</f>
        <v>1</v>
      </c>
      <c r="F413" s="1066" t="b">
        <f>SELECT("L1531C294")</f>
        <v>1</v>
      </c>
    </row>
    <row r="414" spans="1:39" x14ac:dyDescent="0.2">
      <c r="A414" s="406" t="b">
        <f>SELECT("L907C3:L1008C3")</f>
        <v>1</v>
      </c>
      <c r="D414" s="7"/>
      <c r="F414" s="402" t="b">
        <f>PASTE.SPECIAL(3,1,FALSE,FALSE)</f>
        <v>1</v>
      </c>
      <c r="AI414" s="12"/>
      <c r="AM414" s="12"/>
    </row>
    <row r="415" spans="1:39" x14ac:dyDescent="0.2">
      <c r="A415" s="12" t="b">
        <f>FORMULA.FIND("",1,1,1,1,FALSE)</f>
        <v>1</v>
      </c>
      <c r="D415" s="6"/>
      <c r="F415" s="1065" t="b">
        <f>WORKBOOK.SELECT("IMPRES. 3è TRIMES. BILAN")</f>
        <v>1</v>
      </c>
    </row>
    <row r="416" spans="1:39" x14ac:dyDescent="0.2">
      <c r="A416" s="406" t="b">
        <f>SELECT("LC(-1):L908C5")</f>
        <v>1</v>
      </c>
      <c r="D416" s="6"/>
      <c r="F416" s="1066" t="b">
        <f>SELECT("L1462C294:L1563C301")</f>
        <v>1</v>
      </c>
      <c r="AI416" s="12"/>
      <c r="AM416" s="12"/>
    </row>
    <row r="417" spans="1:39" x14ac:dyDescent="0.2">
      <c r="A417" s="12" t="b">
        <f>COPY()</f>
        <v>1</v>
      </c>
      <c r="D417" s="6"/>
      <c r="F417" s="8" t="b">
        <f>SET.PRINT.AREA()</f>
        <v>1</v>
      </c>
    </row>
    <row r="418" spans="1:39" x14ac:dyDescent="0.2">
      <c r="A418" s="7" t="b">
        <f>WORKBOOK.SELECT("P15","P15")</f>
        <v>1</v>
      </c>
      <c r="F418" s="29" t="b">
        <f>PRINT(1,,,1,,FALSE,,,,,,2)</f>
        <v>1</v>
      </c>
      <c r="AI418" s="6"/>
      <c r="AM418" s="6"/>
    </row>
    <row r="419" spans="1:39" x14ac:dyDescent="0.2">
      <c r="A419" s="406" t="b">
        <f>SELECT("L6C1")</f>
        <v>1</v>
      </c>
      <c r="F419" s="1065" t="b">
        <f>WORKBOOK.SELECT("IMPRES. 3è TRIMES. BILAN")</f>
        <v>1</v>
      </c>
      <c r="AI419" s="35"/>
    </row>
    <row r="420" spans="1:39" x14ac:dyDescent="0.2">
      <c r="A420" s="6" t="b">
        <f>PASTE.SPECIAL(3,1,FALSE,FALSE)</f>
        <v>1</v>
      </c>
      <c r="D420" s="6"/>
      <c r="F420" s="1066" t="b">
        <f>SELECT("L1565C303:L1592C304")</f>
        <v>1</v>
      </c>
      <c r="AM420" s="12"/>
    </row>
    <row r="421" spans="1:39" x14ac:dyDescent="0.2">
      <c r="A421" s="406" t="b">
        <f>SELECT("L5C2:L106C2")</f>
        <v>1</v>
      </c>
      <c r="F421" s="8" t="b">
        <f>SET.PRINT.AREA()</f>
        <v>1</v>
      </c>
      <c r="AI421" s="12"/>
    </row>
    <row r="422" spans="1:39" x14ac:dyDescent="0.2">
      <c r="A422" s="12" t="b">
        <f>FORMULA.FIND("",1,1,1,1,FALSE)</f>
        <v>1</v>
      </c>
      <c r="F422" s="29" t="b">
        <f>PRINT(1,,,1,,FALSE,,,,,,2)</f>
        <v>1</v>
      </c>
      <c r="AI422" s="35"/>
    </row>
    <row r="423" spans="1:39" x14ac:dyDescent="0.2">
      <c r="A423" s="406" t="b">
        <f>SELECT("LC(-1):L6C4")</f>
        <v>1</v>
      </c>
      <c r="F423" s="1065" t="b">
        <f>WORKBOOK.SELECT("IMPRES. 3è TRIMES. BILAN")</f>
        <v>1</v>
      </c>
      <c r="AM423" s="35"/>
    </row>
    <row r="424" spans="1:39" x14ac:dyDescent="0.2">
      <c r="A424" s="12" t="b">
        <f>COPY()</f>
        <v>1</v>
      </c>
      <c r="F424" s="1066" t="b">
        <f>SELECT("L1595C310:L1620C311")</f>
        <v>1</v>
      </c>
      <c r="AI424" s="6"/>
    </row>
    <row r="425" spans="1:39" x14ac:dyDescent="0.2">
      <c r="A425" s="7" t="b">
        <f>WORKBOOK.SELECT("P15","P15")</f>
        <v>1</v>
      </c>
      <c r="F425" s="8" t="b">
        <f>SET.PRINT.AREA()</f>
        <v>1</v>
      </c>
      <c r="AI425" s="35"/>
      <c r="AM425" s="12"/>
    </row>
    <row r="426" spans="1:39" x14ac:dyDescent="0.2">
      <c r="A426" s="406" t="b">
        <f>SELECT("L6C6")</f>
        <v>1</v>
      </c>
      <c r="D426" s="6"/>
      <c r="E426" s="8"/>
      <c r="F426" s="29" t="b">
        <f>PRINT(1,,,1,,FALSE,,,,,,2)</f>
        <v>1</v>
      </c>
      <c r="AM426" s="35"/>
    </row>
    <row r="427" spans="1:39" x14ac:dyDescent="0.2">
      <c r="A427" s="6" t="b">
        <f>PASTE.SPECIAL(1,1,FALSE,FALSE)</f>
        <v>1</v>
      </c>
      <c r="D427" s="20"/>
      <c r="E427" s="8"/>
      <c r="F427" s="880" t="b">
        <f>WORKBOOK.SELECT("TROISIEME TRI et BILAN")</f>
        <v>1</v>
      </c>
      <c r="AI427" s="12"/>
    </row>
    <row r="428" spans="1:39" x14ac:dyDescent="0.2">
      <c r="A428" s="7" t="b">
        <f>WORKBOOK.SELECT("P15","P15")</f>
        <v>1</v>
      </c>
      <c r="F428" s="1066" t="b">
        <f>SELECT("L1723C2:L1745C8")</f>
        <v>1</v>
      </c>
      <c r="AI428" s="35"/>
      <c r="AM428" s="12"/>
    </row>
    <row r="429" spans="1:39" x14ac:dyDescent="0.2">
      <c r="A429" s="406" t="b">
        <f>SELECT("L107C3")</f>
        <v>1</v>
      </c>
      <c r="E429" s="8"/>
      <c r="F429" s="401" t="b">
        <f>COPY()</f>
        <v>1</v>
      </c>
    </row>
    <row r="430" spans="1:39" x14ac:dyDescent="0.2">
      <c r="A430" s="12" t="b">
        <f>COPY()</f>
        <v>1</v>
      </c>
      <c r="D430" s="6"/>
      <c r="E430" s="8"/>
      <c r="F430" s="1065" t="b">
        <f>WORKBOOK.SELECT("IMPRES. 3è TRIMES. BILAN")</f>
        <v>1</v>
      </c>
      <c r="AI430" s="6"/>
      <c r="AM430" s="6"/>
    </row>
    <row r="431" spans="1:39" x14ac:dyDescent="0.2">
      <c r="A431" s="406" t="b">
        <f>SELECT("L5C7:L106C7")</f>
        <v>1</v>
      </c>
      <c r="F431" s="1066" t="b">
        <f>SELECT("L1627C324")</f>
        <v>1</v>
      </c>
      <c r="AI431" s="35"/>
    </row>
    <row r="432" spans="1:39" x14ac:dyDescent="0.2">
      <c r="A432" s="12" t="b">
        <f>FORMULA.FIND("",1,1,1,1,FALSE)</f>
        <v>1</v>
      </c>
      <c r="D432" s="7"/>
      <c r="E432" s="8"/>
      <c r="F432" s="402" t="b">
        <f>PASTE.SPECIAL(3,1,FALSE,FALSE)</f>
        <v>1</v>
      </c>
      <c r="AM432" s="12"/>
    </row>
    <row r="433" spans="1:39" x14ac:dyDescent="0.2">
      <c r="A433" s="8" t="b">
        <f>SELECT("L(+2)C(+1)")</f>
        <v>1</v>
      </c>
      <c r="D433" s="6"/>
      <c r="F433" s="880" t="b">
        <f>WORKBOOK.SELECT("TROISIEME TRI et BILAN")</f>
        <v>1</v>
      </c>
      <c r="AI433" s="12"/>
    </row>
    <row r="434" spans="1:39" x14ac:dyDescent="0.2">
      <c r="A434" s="6" t="b">
        <f>PASTE.SPECIAL(1,1,FALSE,FALSE)</f>
        <v>1</v>
      </c>
      <c r="E434" s="7"/>
      <c r="F434" s="1066" t="b">
        <f>SELECT("L1747C2:L1772C8")</f>
        <v>1</v>
      </c>
      <c r="AI434" s="35"/>
      <c r="AM434" s="12"/>
    </row>
    <row r="435" spans="1:39" x14ac:dyDescent="0.2">
      <c r="A435" s="6" t="b">
        <f>PASTE.SPECIAL(3,1,FALSE,FALSE)</f>
        <v>1</v>
      </c>
      <c r="D435" s="7"/>
      <c r="E435" s="22"/>
      <c r="F435" s="401" t="b">
        <f>COPY()</f>
        <v>1</v>
      </c>
    </row>
    <row r="436" spans="1:39" x14ac:dyDescent="0.2">
      <c r="A436" s="7" t="b">
        <f>WORKBOOK.SELECT("P15","P15")</f>
        <v>1</v>
      </c>
      <c r="D436" s="8"/>
      <c r="E436" s="8"/>
      <c r="F436" s="1065" t="b">
        <f>WORKBOOK.SELECT("IMPRES. 3è TRIMES. BILAN")</f>
        <v>1</v>
      </c>
      <c r="AI436" s="6"/>
      <c r="AM436" s="6"/>
    </row>
    <row r="437" spans="1:39" x14ac:dyDescent="0.2">
      <c r="A437" s="406" t="b">
        <f>SELECT("L107C2")</f>
        <v>1</v>
      </c>
      <c r="E437" s="8"/>
      <c r="F437" s="1066" t="b">
        <f>SELECT("L1651C324")</f>
        <v>1</v>
      </c>
      <c r="AI437" s="35"/>
      <c r="AM437" s="35"/>
    </row>
    <row r="438" spans="1:39" x14ac:dyDescent="0.2">
      <c r="A438" s="12" t="b">
        <f>COPY()</f>
        <v>1</v>
      </c>
      <c r="D438" s="7"/>
      <c r="E438" s="7"/>
      <c r="F438" s="402" t="b">
        <f>PASTE.SPECIAL(3,1,FALSE,FALSE)</f>
        <v>1</v>
      </c>
    </row>
    <row r="439" spans="1:39" x14ac:dyDescent="0.2">
      <c r="A439" s="406" t="b">
        <f>SELECT("L5C7:L106C7")</f>
        <v>1</v>
      </c>
      <c r="D439" s="6"/>
      <c r="E439" s="23"/>
      <c r="F439" s="1065" t="b">
        <f>WORKBOOK.SELECT("IMPRES. 3è TRIMES. BILAN")</f>
        <v>1</v>
      </c>
      <c r="AI439" s="12"/>
      <c r="AM439" s="12"/>
    </row>
    <row r="440" spans="1:39" x14ac:dyDescent="0.2">
      <c r="A440" s="12" t="b">
        <f>FORMULA.FIND("",1,1,1,1,FALSE)</f>
        <v>1</v>
      </c>
      <c r="D440" s="6"/>
      <c r="E440" s="8"/>
      <c r="F440" s="1066" t="b">
        <f>SELECT("L1623C324:L1677C330")</f>
        <v>1</v>
      </c>
      <c r="AI440" s="35"/>
      <c r="AM440" s="35"/>
    </row>
    <row r="441" spans="1:39" x14ac:dyDescent="0.2">
      <c r="A441" s="8" t="b">
        <f>SELECT("L(+2)C")</f>
        <v>1</v>
      </c>
      <c r="D441" s="6"/>
      <c r="F441" s="8" t="b">
        <f>SET.PRINT.AREA()</f>
        <v>1</v>
      </c>
    </row>
    <row r="442" spans="1:39" x14ac:dyDescent="0.2">
      <c r="A442" s="6" t="b">
        <f>PASTE.SPECIAL(1,1,FALSE,FALSE)</f>
        <v>1</v>
      </c>
      <c r="E442" s="7"/>
      <c r="F442" s="29" t="b">
        <f>PRINT(1,,,1,,FALSE,,,,,,2)</f>
        <v>1</v>
      </c>
      <c r="AI442" s="6"/>
      <c r="AM442" s="12"/>
    </row>
    <row r="443" spans="1:39" x14ac:dyDescent="0.2">
      <c r="A443" s="6" t="b">
        <f>PASTE.SPECIAL(3,1,FALSE,FALSE)</f>
        <v>1</v>
      </c>
      <c r="E443" s="8"/>
      <c r="F443" s="1065" t="b">
        <f>WORKBOOK.SELECT("IMPRES. 3è TRIMES. BILAN")</f>
        <v>1</v>
      </c>
      <c r="AI443" s="35"/>
    </row>
    <row r="444" spans="1:39" x14ac:dyDescent="0.2">
      <c r="A444" s="7" t="b">
        <f>WORKBOOK.SELECT("P15","P15")</f>
        <v>1</v>
      </c>
      <c r="D444" s="7"/>
      <c r="E444" s="8"/>
      <c r="F444" s="1066" t="b">
        <f>SELECT("L1679C332:L1708C338")</f>
        <v>1</v>
      </c>
      <c r="AM444" s="6"/>
    </row>
    <row r="445" spans="1:39" x14ac:dyDescent="0.2">
      <c r="A445" s="406" t="b">
        <f>SELECT("L5C7:L106C7")</f>
        <v>1</v>
      </c>
      <c r="D445" s="8"/>
      <c r="E445" s="8"/>
      <c r="F445" s="8" t="b">
        <f>SET.PRINT.AREA()</f>
        <v>1</v>
      </c>
      <c r="AI445" s="12"/>
    </row>
    <row r="446" spans="1:39" x14ac:dyDescent="0.2">
      <c r="A446" s="12" t="b">
        <f>FORMULA.FIND("",1,1,1,1,FALSE)</f>
        <v>1</v>
      </c>
      <c r="E446" s="6"/>
      <c r="F446" s="29" t="b">
        <f>PRINT(1,,,1,,FALSE,,,,,,2)</f>
        <v>1</v>
      </c>
      <c r="AI446" s="35"/>
      <c r="AM446" s="12"/>
    </row>
    <row r="447" spans="1:39" x14ac:dyDescent="0.2">
      <c r="A447" s="406" t="b">
        <f>SELECT("L(+2)C(-1):L1C9")</f>
        <v>1</v>
      </c>
      <c r="D447" s="7"/>
      <c r="F447" s="880" t="b">
        <f>WORKBOOK.SELECT("IMPRES. 3è TRIMES. BILAN")</f>
        <v>1</v>
      </c>
    </row>
    <row r="448" spans="1:39" x14ac:dyDescent="0.2">
      <c r="A448" s="3" t="b">
        <f>SET.PRINT.AREA()</f>
        <v>1</v>
      </c>
      <c r="D448" s="8"/>
      <c r="F448" s="1066" t="b">
        <f>SELECT("L1710C340:L1742C341")</f>
        <v>1</v>
      </c>
      <c r="AI448" s="6"/>
      <c r="AM448" s="12"/>
    </row>
    <row r="449" spans="1:39" x14ac:dyDescent="0.2">
      <c r="A449" s="3" t="b">
        <f>PRINT(1,,,1,,FALSE,,,,,,2)</f>
        <v>1</v>
      </c>
      <c r="D449" s="6"/>
      <c r="F449" s="8" t="b">
        <f>SET.PRINT.AREA()</f>
        <v>1</v>
      </c>
      <c r="AI449" s="35"/>
    </row>
    <row r="450" spans="1:39" x14ac:dyDescent="0.2">
      <c r="A450" s="7" t="b">
        <f>WORKBOOK.SELECT("P15","P15")</f>
        <v>1</v>
      </c>
      <c r="D450" s="6"/>
      <c r="F450" s="29" t="b">
        <f>PRINT(1,,,1,,FALSE,,,,,,2)</f>
        <v>1</v>
      </c>
      <c r="AM450" s="6"/>
    </row>
    <row r="451" spans="1:39" x14ac:dyDescent="0.2">
      <c r="A451" s="406" t="b">
        <f>SELECT("L5C7:L106C7")</f>
        <v>1</v>
      </c>
      <c r="F451" s="880" t="b">
        <f>WORKBOOK.SELECT("TROISIEME TRI et BILAN")</f>
        <v>1</v>
      </c>
      <c r="AI451" s="12"/>
      <c r="AM451" s="35"/>
    </row>
    <row r="452" spans="1:39" x14ac:dyDescent="0.2">
      <c r="A452" s="12" t="b">
        <f>FORMULA.FIND("",1,1,1,1,FALSE)</f>
        <v>1</v>
      </c>
      <c r="F452" s="1066" t="b">
        <f>SELECT("L1851C2:L1880C5")</f>
        <v>1</v>
      </c>
      <c r="AI452" s="35"/>
    </row>
    <row r="453" spans="1:39" x14ac:dyDescent="0.2">
      <c r="A453" s="8" t="b">
        <f>SELECT("L(+3)C(-1):L(+3)C9")</f>
        <v>1</v>
      </c>
      <c r="D453" s="6"/>
      <c r="F453" s="401" t="b">
        <f>COPY()</f>
        <v>1</v>
      </c>
      <c r="AM453" s="12"/>
    </row>
    <row r="454" spans="1:39" x14ac:dyDescent="0.2">
      <c r="A454" s="12" t="b">
        <f>COPY()</f>
        <v>1</v>
      </c>
      <c r="D454" s="7"/>
      <c r="E454" s="8"/>
      <c r="F454" s="1065" t="b">
        <f>WORKBOOK.SELECT("IMPRES. 3è TRIMES. BILAN")</f>
        <v>1</v>
      </c>
      <c r="AI454" s="6"/>
      <c r="AM454" s="35"/>
    </row>
    <row r="455" spans="1:39" x14ac:dyDescent="0.2">
      <c r="A455" s="406" t="b">
        <f>SELECT("L(-1)C:L6C9")</f>
        <v>1</v>
      </c>
      <c r="D455" s="6"/>
      <c r="E455" s="7"/>
      <c r="F455" s="1066" t="b">
        <f>SELECT("L1748C350")</f>
        <v>1</v>
      </c>
      <c r="AI455" s="35"/>
    </row>
    <row r="456" spans="1:39" x14ac:dyDescent="0.2">
      <c r="A456" s="6" t="b">
        <f>PASTE.SPECIAL(1,1,FALSE,FALSE)</f>
        <v>1</v>
      </c>
      <c r="F456" s="402" t="b">
        <f>PASTE.SPECIAL(3,1,FALSE,FALSE)</f>
        <v>1</v>
      </c>
      <c r="AM456" s="12"/>
    </row>
    <row r="457" spans="1:39" x14ac:dyDescent="0.2">
      <c r="A457" s="7" t="b">
        <f>WORKBOOK.SELECT("P15","P15")</f>
        <v>1</v>
      </c>
      <c r="D457" s="7"/>
      <c r="E457" s="8"/>
      <c r="F457" s="1065" t="b">
        <f>WORKBOOK.SELECT("IMPRES. 3è TRIMES. BILAN")</f>
        <v>1</v>
      </c>
      <c r="AI457" s="12"/>
    </row>
    <row r="458" spans="1:39" x14ac:dyDescent="0.2">
      <c r="A458" s="8" t="b">
        <f>SELECT("L5C2:L106C2")</f>
        <v>1</v>
      </c>
      <c r="D458" s="6"/>
      <c r="E458" s="6"/>
      <c r="F458" s="1066" t="b">
        <f>SELECT("L1745C350:L1777C353")</f>
        <v>1</v>
      </c>
      <c r="AI458" s="35"/>
      <c r="AM458" s="6"/>
    </row>
    <row r="459" spans="1:39" x14ac:dyDescent="0.2">
      <c r="A459" s="12" t="b">
        <f>FORMULA.FIND("",1,1,1,1,FALSE)</f>
        <v>1</v>
      </c>
      <c r="F459" s="8" t="b">
        <f>SET.PRINT.AREA()</f>
        <v>1</v>
      </c>
    </row>
    <row r="460" spans="1:39" x14ac:dyDescent="0.2">
      <c r="A460" s="406" t="b">
        <f>SELECT("LC:L6C4")</f>
        <v>1</v>
      </c>
      <c r="D460" s="6"/>
      <c r="E460" s="8"/>
      <c r="F460" s="29" t="b">
        <f>PRINT(1,,,1,,FALSE,,,,,,2)</f>
        <v>1</v>
      </c>
      <c r="AI460" s="6"/>
      <c r="AM460" s="12"/>
    </row>
    <row r="461" spans="1:39" x14ac:dyDescent="0.2">
      <c r="A461" s="2" t="b">
        <f>CLEAR()</f>
        <v>1</v>
      </c>
      <c r="D461" s="12"/>
      <c r="F461" s="1065" t="b">
        <f>WORKBOOK.SELECT("IMPRES. 3è TRIMES. BILAN")</f>
        <v>1</v>
      </c>
      <c r="AI461" s="35"/>
    </row>
    <row r="462" spans="1:39" x14ac:dyDescent="0.2">
      <c r="A462" s="7" t="b">
        <f>WORKBOOK.SELECT("P15","P15")</f>
        <v>1</v>
      </c>
      <c r="D462" s="6"/>
      <c r="F462" s="1066" t="b">
        <f>SELECT("L1779C355:L1817C361")</f>
        <v>1</v>
      </c>
      <c r="AM462" s="12"/>
    </row>
    <row r="463" spans="1:39" x14ac:dyDescent="0.2">
      <c r="A463" s="3" t="b">
        <f>PROTECT.DOCUMENT(TRUE)</f>
        <v>1</v>
      </c>
      <c r="E463" s="7"/>
      <c r="F463" s="8" t="b">
        <f>SET.PRINT.AREA()</f>
        <v>1</v>
      </c>
      <c r="AI463" s="12"/>
    </row>
    <row r="464" spans="1:39" x14ac:dyDescent="0.2">
      <c r="A464" s="7" t="b">
        <f>WORKBOOK.HIDE("P15")</f>
        <v>1</v>
      </c>
      <c r="D464" s="6"/>
      <c r="F464" s="29" t="b">
        <f>PRINT(1,,,1,,FALSE,,,,,,2)</f>
        <v>1</v>
      </c>
      <c r="AI464" s="35"/>
      <c r="AM464" s="6"/>
    </row>
    <row r="465" spans="1:39" x14ac:dyDescent="0.2">
      <c r="A465" s="38" t="b">
        <f>WORKBOOK.UNHIDE("P16")</f>
        <v>1</v>
      </c>
      <c r="F465" s="1065" t="b">
        <f>WORKBOOK.SELECT("IMPRES. 3è TRIMES. BILAN")</f>
        <v>1</v>
      </c>
      <c r="AM465" s="35"/>
    </row>
    <row r="466" spans="1:39" x14ac:dyDescent="0.2">
      <c r="A466" s="399" t="b">
        <f>PROTECT.DOCUMENT(FALSE)</f>
        <v>1</v>
      </c>
      <c r="D466" s="6"/>
      <c r="F466" s="1066" t="b">
        <f>SELECT("L1819C363:L1862C369")</f>
        <v>1</v>
      </c>
      <c r="AI466" s="6"/>
    </row>
    <row r="467" spans="1:39" x14ac:dyDescent="0.2">
      <c r="A467" s="398" t="b">
        <f>WORKBOOK.SELECT("TROISIEME TRI et BILAN","TROISIEME TRI et BILAN")</f>
        <v>1</v>
      </c>
      <c r="D467" s="7"/>
      <c r="F467" s="8" t="b">
        <f>SET.PRINT.AREA()</f>
        <v>1</v>
      </c>
      <c r="AI467" s="35"/>
      <c r="AM467" s="12"/>
    </row>
    <row r="468" spans="1:39" x14ac:dyDescent="0.2">
      <c r="A468" s="414" t="b">
        <f>SELECT("L1015C3:L1116C3")</f>
        <v>1</v>
      </c>
      <c r="D468" s="7"/>
      <c r="F468" s="29" t="b">
        <f>PRINT(1,,,1,,FALSE,,,,,,2)</f>
        <v>1</v>
      </c>
      <c r="AM468" s="35"/>
    </row>
    <row r="469" spans="1:39" x14ac:dyDescent="0.2">
      <c r="A469" s="401" t="b">
        <f>FORMULA.FIND("",1,1,1,1,FALSE)</f>
        <v>1</v>
      </c>
      <c r="D469" s="6"/>
      <c r="E469" s="7"/>
      <c r="F469" s="1065" t="b">
        <f>WORKBOOK.SELECT("IMPRES. 3è TRIMES. BILAN")</f>
        <v>1</v>
      </c>
      <c r="AI469" s="12"/>
    </row>
    <row r="470" spans="1:39" x14ac:dyDescent="0.2">
      <c r="A470" s="414" t="b">
        <f>SELECT("LC(-1):L1016C9")</f>
        <v>1</v>
      </c>
      <c r="F470" s="1066" t="b">
        <f>SELECT("L1864C371:L1892C377")</f>
        <v>1</v>
      </c>
      <c r="AI470" s="35"/>
      <c r="AM470" s="12"/>
    </row>
    <row r="471" spans="1:39" x14ac:dyDescent="0.2">
      <c r="A471" s="401" t="b">
        <f>COPY()</f>
        <v>1</v>
      </c>
      <c r="D471" s="7"/>
      <c r="E471" s="7"/>
      <c r="F471" s="8" t="b">
        <f>SET.PRINT.AREA()</f>
        <v>1</v>
      </c>
    </row>
    <row r="472" spans="1:39" x14ac:dyDescent="0.2">
      <c r="A472" s="398" t="b">
        <f>WORKBOOK.SELECT("P16","P16")</f>
        <v>1</v>
      </c>
      <c r="D472" s="6"/>
      <c r="F472" s="29" t="b">
        <f>PRINT(1,,,1,,FALSE,,,,,,2)</f>
        <v>1</v>
      </c>
      <c r="AI472" s="6"/>
      <c r="AM472" s="6"/>
    </row>
    <row r="473" spans="1:39" x14ac:dyDescent="0.2">
      <c r="A473" s="414" t="b">
        <f>SELECT("L4C1")</f>
        <v>1</v>
      </c>
      <c r="D473" s="6"/>
      <c r="E473" s="7"/>
      <c r="F473" s="880" t="b">
        <f>WORKBOOK.SELECT("TROISIEME TRI et BILAN")</f>
        <v>1</v>
      </c>
      <c r="AI473" s="35"/>
    </row>
    <row r="474" spans="1:39" x14ac:dyDescent="0.2">
      <c r="A474" s="402" t="b">
        <f>PASTE.SPECIAL(3,1,FALSE,FALSE)</f>
        <v>1</v>
      </c>
      <c r="F474" s="1066" t="b">
        <f>SELECT("L2010C2:L2038C5")</f>
        <v>1</v>
      </c>
      <c r="AM474" s="12"/>
    </row>
    <row r="475" spans="1:39" x14ac:dyDescent="0.2">
      <c r="A475" s="414" t="b">
        <f>SELECT("L3C2:L104C2")</f>
        <v>1</v>
      </c>
      <c r="D475" s="7"/>
      <c r="E475" s="7"/>
      <c r="F475" s="401" t="b">
        <f>COPY()</f>
        <v>1</v>
      </c>
      <c r="AI475" s="12"/>
    </row>
    <row r="476" spans="1:39" x14ac:dyDescent="0.2">
      <c r="A476" s="401" t="b">
        <f>FORMULA.FIND("",1,1,1,1,FALSE)</f>
        <v>1</v>
      </c>
      <c r="D476" s="6"/>
      <c r="E476" s="7"/>
      <c r="F476" s="1065" t="b">
        <f>WORKBOOK.SELECT("IMPRES. 3è TRIMES. BILAN")</f>
        <v>1</v>
      </c>
      <c r="AI476" s="35"/>
      <c r="AM476" s="12"/>
    </row>
    <row r="477" spans="1:39" x14ac:dyDescent="0.2">
      <c r="A477" s="414" t="b">
        <f>SELECT("LC(-1):L4C8")</f>
        <v>1</v>
      </c>
      <c r="E477" s="7"/>
      <c r="F477" s="1066" t="b">
        <f>SELECT("L1899C379:L1927C382")</f>
        <v>1</v>
      </c>
    </row>
    <row r="478" spans="1:39" x14ac:dyDescent="0.2">
      <c r="A478" s="401" t="b">
        <f>COPY()</f>
        <v>1</v>
      </c>
      <c r="D478" s="7"/>
      <c r="F478" s="402" t="b">
        <f>PASTE.SPECIAL(3,1,FALSE,FALSE)</f>
        <v>1</v>
      </c>
      <c r="AI478" s="6"/>
      <c r="AM478" s="6"/>
    </row>
    <row r="479" spans="1:39" x14ac:dyDescent="0.2">
      <c r="A479" s="398" t="b">
        <f>WORKBOOK.SELECT("P16","P16")</f>
        <v>1</v>
      </c>
      <c r="D479" s="6"/>
      <c r="E479" s="7"/>
      <c r="F479" s="880" t="b">
        <f>WORKBOOK.SELECT("TROISIEME TRI et BILAN")</f>
        <v>1</v>
      </c>
      <c r="AI479" s="35"/>
      <c r="AM479" s="35"/>
    </row>
    <row r="480" spans="1:39" x14ac:dyDescent="0.2">
      <c r="A480" s="414" t="b">
        <f>SELECT("L4C10")</f>
        <v>1</v>
      </c>
      <c r="F480" s="1066" t="b">
        <f>SELECT("L2040C2:L2059C5")</f>
        <v>1</v>
      </c>
    </row>
    <row r="481" spans="1:39" x14ac:dyDescent="0.2">
      <c r="A481" s="402" t="b">
        <f>PASTE.SPECIAL(1,1,FALSE,FALSE)</f>
        <v>1</v>
      </c>
      <c r="D481" s="7"/>
      <c r="E481" s="7"/>
      <c r="F481" s="401" t="b">
        <f>COPY()</f>
        <v>1</v>
      </c>
      <c r="AI481" s="12"/>
      <c r="AM481" s="12"/>
    </row>
    <row r="482" spans="1:39" x14ac:dyDescent="0.2">
      <c r="A482" s="398" t="b">
        <f>WORKBOOK.SELECT("P16","P16")</f>
        <v>1</v>
      </c>
      <c r="D482" s="6"/>
      <c r="F482" s="1065" t="b">
        <f>WORKBOOK.SELECT("IMPRES. 3è TRIMES. BILAN")</f>
        <v>1</v>
      </c>
      <c r="AI482" s="35"/>
      <c r="AM482" s="35"/>
    </row>
    <row r="483" spans="1:39" x14ac:dyDescent="0.2">
      <c r="A483" s="414" t="b">
        <f>SELECT("L105C4")</f>
        <v>1</v>
      </c>
      <c r="F483" s="1066" t="b">
        <f>SELECT("L1929C379:L1949C382")</f>
        <v>1</v>
      </c>
    </row>
    <row r="484" spans="1:39" x14ac:dyDescent="0.2">
      <c r="A484" s="401" t="b">
        <f>COPY()</f>
        <v>1</v>
      </c>
      <c r="D484" s="6"/>
      <c r="F484" s="402" t="b">
        <f>PASTE.SPECIAL(3,1,FALSE,FALSE)</f>
        <v>1</v>
      </c>
      <c r="AI484" s="6"/>
      <c r="AM484" s="12"/>
    </row>
    <row r="485" spans="1:39" x14ac:dyDescent="0.2">
      <c r="A485" s="414" t="b">
        <f>SELECT("L3C11:L105C11")</f>
        <v>1</v>
      </c>
      <c r="E485" s="7"/>
      <c r="F485" s="1065" t="b">
        <f>WORKBOOK.SELECT("IMPRES. 3è TRIMES. BILAN")</f>
        <v>1</v>
      </c>
      <c r="AI485" s="35"/>
    </row>
    <row r="486" spans="1:39" x14ac:dyDescent="0.2">
      <c r="A486" s="401" t="b">
        <f>FORMULA.FIND("",1,1,1,1,FALSE)</f>
        <v>1</v>
      </c>
      <c r="D486" s="6"/>
      <c r="F486" s="1066" t="b">
        <f>SELECT("L1894C379:L1951C380")</f>
        <v>1</v>
      </c>
      <c r="AM486" s="6"/>
    </row>
    <row r="487" spans="1:39" x14ac:dyDescent="0.2">
      <c r="A487" s="400" t="b">
        <f>SELECT("L(+2)C(+2)")</f>
        <v>1</v>
      </c>
      <c r="E487" s="7"/>
      <c r="F487" s="8" t="b">
        <f>SET.PRINT.AREA()</f>
        <v>1</v>
      </c>
      <c r="AI487" s="12"/>
    </row>
    <row r="488" spans="1:39" x14ac:dyDescent="0.2">
      <c r="A488" s="402" t="b">
        <f>PASTE.SPECIAL(1,1,FALSE,FALSE)</f>
        <v>1</v>
      </c>
      <c r="D488" s="7"/>
      <c r="F488" s="29" t="b">
        <f>PRINT(1,,,1,,FALSE,,,,,,2)</f>
        <v>1</v>
      </c>
      <c r="AI488" s="35"/>
      <c r="AM488" s="12"/>
    </row>
    <row r="489" spans="1:39" x14ac:dyDescent="0.2">
      <c r="A489" s="402" t="b">
        <f>PASTE.SPECIAL(3,1,FALSE,FALSE)</f>
        <v>1</v>
      </c>
      <c r="D489" s="6"/>
      <c r="E489" s="7"/>
      <c r="F489" s="1065" t="b">
        <f>WORKBOOK.SELECT("IMPRES. 3è TRIMES. BILAN")</f>
        <v>1</v>
      </c>
    </row>
    <row r="490" spans="1:39" x14ac:dyDescent="0.2">
      <c r="A490" s="398" t="b">
        <f>WORKBOOK.SELECT("P16","P16")</f>
        <v>1</v>
      </c>
      <c r="F490" s="1066" t="b">
        <f>SELECT("L1954C384:L1970C385")</f>
        <v>1</v>
      </c>
      <c r="AI490" s="6"/>
      <c r="AM490" s="12"/>
    </row>
    <row r="491" spans="1:39" x14ac:dyDescent="0.2">
      <c r="A491" s="414" t="b">
        <f>SELECT("L105C3")</f>
        <v>1</v>
      </c>
      <c r="D491" s="6"/>
      <c r="E491" s="7"/>
      <c r="F491" s="8" t="b">
        <f>SET.PRINT.AREA()</f>
        <v>1</v>
      </c>
      <c r="AI491" s="35"/>
    </row>
    <row r="492" spans="1:39" x14ac:dyDescent="0.2">
      <c r="A492" s="401" t="b">
        <f>COPY()</f>
        <v>1</v>
      </c>
      <c r="E492" s="7"/>
      <c r="F492" s="29" t="b">
        <f>PRINT(1,,,1,,FALSE,,,,,,2)</f>
        <v>1</v>
      </c>
      <c r="AM492" s="6"/>
    </row>
    <row r="493" spans="1:39" x14ac:dyDescent="0.2">
      <c r="A493" s="414" t="b">
        <f>SELECT("L3C11:L105C11")</f>
        <v>1</v>
      </c>
      <c r="D493" s="7"/>
      <c r="E493" s="7"/>
      <c r="F493" s="3" t="b">
        <f t="shared" ref="F493" si="20">PROTECT.DOCUMENT(TRUE)</f>
        <v>1</v>
      </c>
      <c r="AI493" s="12"/>
      <c r="AM493" s="35"/>
    </row>
    <row r="494" spans="1:39" x14ac:dyDescent="0.2">
      <c r="A494" s="401" t="b">
        <f>FORMULA.FIND("",1,1,1,1,FALSE)</f>
        <v>1</v>
      </c>
      <c r="D494" s="6"/>
      <c r="F494" s="3" t="b">
        <f>WORKBOOK.HIDE("IMPRES. 3è TRIMES. BILAN")</f>
        <v>1</v>
      </c>
      <c r="AI494" s="35"/>
    </row>
    <row r="495" spans="1:39" x14ac:dyDescent="0.2">
      <c r="A495" s="400" t="b">
        <f>SELECT("L(+2)C(+1)")</f>
        <v>1</v>
      </c>
      <c r="E495" s="7"/>
      <c r="F495" s="880" t="b">
        <f>WORKBOOK.SELECT("TROISIEME TRI et BILAN")</f>
        <v>1</v>
      </c>
      <c r="AM495" s="12"/>
    </row>
    <row r="496" spans="1:39" x14ac:dyDescent="0.2">
      <c r="A496" s="402" t="b">
        <f>PASTE.SPECIAL(1,1,FALSE,FALSE)</f>
        <v>1</v>
      </c>
      <c r="D496" s="7"/>
      <c r="F496" s="3" t="b">
        <f>SELECT("L1C1")</f>
        <v>1</v>
      </c>
      <c r="AI496" s="6"/>
      <c r="AM496" s="35"/>
    </row>
    <row r="497" spans="1:39" x14ac:dyDescent="0.2">
      <c r="A497" s="402" t="b">
        <f>PASTE.SPECIAL(3,1,FALSE,FALSE)</f>
        <v>1</v>
      </c>
      <c r="D497" s="6"/>
      <c r="E497" s="7"/>
      <c r="F497" s="3" t="b">
        <f>WORKBOOK.HIDE("MACRO")</f>
        <v>1</v>
      </c>
      <c r="AI497" s="35"/>
    </row>
    <row r="498" spans="1:39" x14ac:dyDescent="0.2">
      <c r="A498" s="398" t="b">
        <f>WORKBOOK.SELECT("P16","P16")</f>
        <v>1</v>
      </c>
      <c r="F498" s="881" t="b">
        <f>RETURN()</f>
        <v>1</v>
      </c>
      <c r="AM498" s="12"/>
    </row>
    <row r="499" spans="1:39" x14ac:dyDescent="0.2">
      <c r="A499" s="414" t="b">
        <f>SELECT("L3C11:L105C11")</f>
        <v>1</v>
      </c>
      <c r="D499" s="7"/>
      <c r="AI499" s="12"/>
    </row>
    <row r="500" spans="1:39" x14ac:dyDescent="0.2">
      <c r="A500" s="401" t="b">
        <f>FORMULA.FIND("",1,1,1,1,FALSE)</f>
        <v>1</v>
      </c>
      <c r="AI500" s="35"/>
      <c r="AM500" s="6"/>
    </row>
    <row r="501" spans="1:39" x14ac:dyDescent="0.2">
      <c r="A501" s="414" t="b">
        <f>SELECT("L(+2)C(-1):L1C17")</f>
        <v>1</v>
      </c>
      <c r="D501" s="11"/>
      <c r="E501" s="11"/>
    </row>
    <row r="502" spans="1:39" x14ac:dyDescent="0.2">
      <c r="A502" s="399" t="b">
        <f>SET.PRINT.AREA()</f>
        <v>1</v>
      </c>
      <c r="D502" s="11"/>
      <c r="E502" s="11"/>
      <c r="AI502" s="6"/>
      <c r="AM502" s="12"/>
    </row>
    <row r="503" spans="1:39" x14ac:dyDescent="0.2">
      <c r="A503" s="399" t="b">
        <f>PRINT(1,,,1,,FALSE,,,,,,2)</f>
        <v>1</v>
      </c>
      <c r="D503" s="7"/>
      <c r="E503" s="7"/>
      <c r="AI503" s="35"/>
    </row>
    <row r="504" spans="1:39" x14ac:dyDescent="0.2">
      <c r="A504" s="7" t="b">
        <f>WORKBOOK.SELECT("P16","P16")</f>
        <v>1</v>
      </c>
      <c r="D504" s="8"/>
      <c r="E504" s="8"/>
      <c r="AM504" s="12"/>
    </row>
    <row r="505" spans="1:39" x14ac:dyDescent="0.2">
      <c r="A505" s="414" t="b">
        <f>SELECT("L3C11:L105C11")</f>
        <v>1</v>
      </c>
      <c r="D505" s="8"/>
      <c r="E505" s="8"/>
      <c r="AI505" s="12"/>
    </row>
    <row r="506" spans="1:39" x14ac:dyDescent="0.2">
      <c r="A506" s="12" t="b">
        <f>FORMULA.FIND("",1,1,1,1,FALSE)</f>
        <v>1</v>
      </c>
      <c r="D506" s="7"/>
      <c r="E506" s="7"/>
      <c r="AI506" s="35"/>
      <c r="AM506" s="6"/>
    </row>
    <row r="507" spans="1:39" x14ac:dyDescent="0.2">
      <c r="A507" s="8" t="b">
        <f>SELECT("L(+3)C(-1):L(+3)C17")</f>
        <v>1</v>
      </c>
      <c r="D507" s="8"/>
      <c r="E507" s="8"/>
    </row>
    <row r="508" spans="1:39" x14ac:dyDescent="0.2">
      <c r="A508" s="12" t="b">
        <f>COPY()</f>
        <v>1</v>
      </c>
      <c r="D508" s="8"/>
      <c r="E508" s="8"/>
      <c r="AI508" s="6"/>
    </row>
    <row r="509" spans="1:39" x14ac:dyDescent="0.2">
      <c r="A509" s="406" t="b">
        <f>SELECT("L(-1)C:L4C17")</f>
        <v>1</v>
      </c>
      <c r="D509" s="19"/>
      <c r="E509" s="19"/>
      <c r="AI509" s="35"/>
    </row>
    <row r="510" spans="1:39" x14ac:dyDescent="0.2">
      <c r="A510" s="6" t="b">
        <f>PASTE.SPECIAL(1,1,FALSE,FALSE)</f>
        <v>1</v>
      </c>
    </row>
    <row r="511" spans="1:39" x14ac:dyDescent="0.2">
      <c r="A511" s="7" t="b">
        <f>WORKBOOK.SELECT("P16","P16")</f>
        <v>1</v>
      </c>
      <c r="D511" s="8"/>
      <c r="E511" s="8"/>
      <c r="AI511" s="12"/>
    </row>
    <row r="512" spans="1:39" x14ac:dyDescent="0.2">
      <c r="A512" s="8" t="b">
        <f>SELECT("L4C2:L104C2")</f>
        <v>1</v>
      </c>
      <c r="AI512" s="35"/>
    </row>
    <row r="513" spans="1:35" x14ac:dyDescent="0.2">
      <c r="A513" s="12" t="b">
        <f>FORMULA.FIND("",1,1,1,1,FALSE)</f>
        <v>1</v>
      </c>
      <c r="D513" s="7"/>
      <c r="E513" s="7"/>
    </row>
    <row r="514" spans="1:35" x14ac:dyDescent="0.2">
      <c r="A514" s="406" t="b">
        <f>SELECT("LC:L4C8")</f>
        <v>1</v>
      </c>
      <c r="D514" s="22"/>
      <c r="E514" s="22"/>
      <c r="AI514" s="6"/>
    </row>
    <row r="515" spans="1:35" x14ac:dyDescent="0.2">
      <c r="A515" s="2" t="b">
        <f>CLEAR()</f>
        <v>1</v>
      </c>
      <c r="D515" s="8"/>
      <c r="E515" s="8"/>
      <c r="AI515" s="35"/>
    </row>
    <row r="516" spans="1:35" x14ac:dyDescent="0.2">
      <c r="A516" s="7" t="b">
        <f>WORKBOOK.SELECT("P16","P16")</f>
        <v>1</v>
      </c>
      <c r="D516" s="8"/>
      <c r="E516" s="8"/>
    </row>
    <row r="517" spans="1:35" x14ac:dyDescent="0.2">
      <c r="A517" s="3" t="b">
        <f>PROTECT.DOCUMENT(TRUE)</f>
        <v>1</v>
      </c>
      <c r="D517" s="7"/>
      <c r="E517" s="7"/>
      <c r="AI517" s="12"/>
    </row>
    <row r="518" spans="1:35" x14ac:dyDescent="0.2">
      <c r="A518" s="7" t="b">
        <f>WORKBOOK.HIDE("P16")</f>
        <v>1</v>
      </c>
      <c r="D518" s="8"/>
      <c r="E518" s="8"/>
      <c r="F518" s="8"/>
      <c r="AI518" s="35"/>
    </row>
    <row r="519" spans="1:35" x14ac:dyDescent="0.2">
      <c r="A519" s="397" t="b">
        <f>WORKBOOK.UNHIDE("P17")</f>
        <v>1</v>
      </c>
      <c r="D519" s="7"/>
      <c r="E519" s="7"/>
      <c r="F519" s="7"/>
    </row>
    <row r="520" spans="1:35" x14ac:dyDescent="0.2">
      <c r="A520" s="399" t="b">
        <f>PROTECT.DOCUMENT(FALSE)</f>
        <v>1</v>
      </c>
      <c r="D520" s="8"/>
      <c r="E520" s="8"/>
      <c r="F520" s="8"/>
      <c r="AI520" s="6"/>
    </row>
    <row r="521" spans="1:35" x14ac:dyDescent="0.2">
      <c r="A521" s="398" t="b">
        <f>WORKBOOK.SELECT("TROISIEME TRI et BILAN","TROISIEME TRI et BILAN")</f>
        <v>1</v>
      </c>
      <c r="AI521" s="35"/>
    </row>
    <row r="522" spans="1:35" x14ac:dyDescent="0.2">
      <c r="A522" s="414" t="b">
        <f>SELECT("L1123C3:L1224C3")</f>
        <v>1</v>
      </c>
      <c r="D522" s="8"/>
      <c r="E522" s="8"/>
      <c r="F522" s="8"/>
    </row>
    <row r="523" spans="1:35" x14ac:dyDescent="0.2">
      <c r="A523" s="401" t="b">
        <f>FORMULA.FIND("",1,1,1,1,FALSE)</f>
        <v>1</v>
      </c>
      <c r="D523" s="8"/>
      <c r="E523" s="8"/>
      <c r="F523" s="8"/>
      <c r="AI523" s="12"/>
    </row>
    <row r="524" spans="1:35" x14ac:dyDescent="0.2">
      <c r="A524" s="414" t="b">
        <f>SELECT("LC(-1):L1124C5")</f>
        <v>1</v>
      </c>
      <c r="D524" s="8"/>
      <c r="E524" s="8"/>
      <c r="F524" s="8"/>
      <c r="AI524" s="35"/>
    </row>
    <row r="525" spans="1:35" x14ac:dyDescent="0.2">
      <c r="A525" s="401" t="b">
        <f>COPY()</f>
        <v>1</v>
      </c>
    </row>
    <row r="526" spans="1:35" x14ac:dyDescent="0.2">
      <c r="A526" s="398" t="b">
        <f>WORKBOOK.SELECT("P17","P17")</f>
        <v>1</v>
      </c>
      <c r="D526" s="8"/>
      <c r="E526" s="8"/>
      <c r="F526" s="8"/>
      <c r="AI526" s="6"/>
    </row>
    <row r="527" spans="1:35" x14ac:dyDescent="0.2">
      <c r="A527" s="414" t="b">
        <f>SELECT("L4C1")</f>
        <v>1</v>
      </c>
      <c r="D527" s="8"/>
      <c r="E527" s="8"/>
      <c r="F527" s="8"/>
      <c r="AI527" s="35"/>
    </row>
    <row r="528" spans="1:35" x14ac:dyDescent="0.2">
      <c r="A528" s="402" t="b">
        <f>PASTE.SPECIAL(3,1,FALSE,FALSE)</f>
        <v>1</v>
      </c>
      <c r="D528" s="19"/>
      <c r="E528" s="19"/>
      <c r="F528" s="19"/>
    </row>
    <row r="529" spans="1:35" x14ac:dyDescent="0.2">
      <c r="A529" s="414" t="b">
        <f>SELECT("L3C2:L104C2")</f>
        <v>1</v>
      </c>
      <c r="AI529" s="12"/>
    </row>
    <row r="530" spans="1:35" x14ac:dyDescent="0.2">
      <c r="A530" s="401" t="b">
        <f>FORMULA.FIND("",1,1,1,1,FALSE)</f>
        <v>1</v>
      </c>
      <c r="D530" s="6"/>
      <c r="E530" s="6"/>
      <c r="F530" s="6"/>
      <c r="AI530" s="35"/>
    </row>
    <row r="531" spans="1:35" x14ac:dyDescent="0.2">
      <c r="A531" s="414" t="b">
        <f>SELECT("LC(-1):L4C4")</f>
        <v>1</v>
      </c>
      <c r="D531" s="7"/>
      <c r="E531" s="7"/>
      <c r="F531" s="7"/>
    </row>
    <row r="532" spans="1:35" x14ac:dyDescent="0.2">
      <c r="A532" s="401" t="b">
        <f>COPY()</f>
        <v>1</v>
      </c>
      <c r="AI532" s="6"/>
    </row>
    <row r="533" spans="1:35" x14ac:dyDescent="0.2">
      <c r="A533" s="398" t="b">
        <f>WORKBOOK.SELECT("P17","P17")</f>
        <v>1</v>
      </c>
      <c r="AI533" s="35"/>
    </row>
    <row r="534" spans="1:35" x14ac:dyDescent="0.2">
      <c r="A534" s="414" t="b">
        <f>SELECT("L4C6")</f>
        <v>1</v>
      </c>
    </row>
    <row r="535" spans="1:35" x14ac:dyDescent="0.2">
      <c r="A535" s="402" t="b">
        <f>PASTE.SPECIAL(1,1,FALSE,FALSE)</f>
        <v>1</v>
      </c>
      <c r="AI535" s="12"/>
    </row>
    <row r="536" spans="1:35" x14ac:dyDescent="0.2">
      <c r="A536" s="398" t="b">
        <f>WORKBOOK.SELECT("P17","P17")</f>
        <v>1</v>
      </c>
      <c r="D536" s="7"/>
      <c r="E536" s="7"/>
      <c r="F536" s="7"/>
      <c r="AI536" s="35"/>
    </row>
    <row r="537" spans="1:35" x14ac:dyDescent="0.2">
      <c r="A537" s="414" t="b">
        <f>SELECT("L105C3")</f>
        <v>1</v>
      </c>
    </row>
    <row r="538" spans="1:35" x14ac:dyDescent="0.2">
      <c r="A538" s="401" t="b">
        <f>COPY()</f>
        <v>1</v>
      </c>
      <c r="AI538" s="6"/>
    </row>
    <row r="539" spans="1:35" x14ac:dyDescent="0.2">
      <c r="A539" s="414" t="b">
        <f>SELECT("L3C7:L104C7")</f>
        <v>1</v>
      </c>
      <c r="D539" s="7"/>
      <c r="E539" s="7"/>
      <c r="F539" s="7"/>
      <c r="AI539" s="35"/>
    </row>
    <row r="540" spans="1:35" x14ac:dyDescent="0.2">
      <c r="A540" s="401" t="b">
        <f>FORMULA.FIND("",1,1,1,1,FALSE)</f>
        <v>1</v>
      </c>
    </row>
    <row r="541" spans="1:35" x14ac:dyDescent="0.2">
      <c r="A541" s="400" t="b">
        <f>SELECT("L(+2)C(+1)")</f>
        <v>1</v>
      </c>
      <c r="D541" s="8"/>
      <c r="E541" s="8"/>
      <c r="F541" s="8"/>
      <c r="AI541" s="12"/>
    </row>
    <row r="542" spans="1:35" x14ac:dyDescent="0.2">
      <c r="A542" s="402" t="b">
        <f>PASTE.SPECIAL(1,1,FALSE,FALSE)</f>
        <v>1</v>
      </c>
      <c r="D542" s="7"/>
      <c r="E542" s="7"/>
      <c r="F542" s="7"/>
      <c r="AI542" s="35"/>
    </row>
    <row r="543" spans="1:35" x14ac:dyDescent="0.2">
      <c r="A543" s="402" t="b">
        <f>PASTE.SPECIAL(3,1,FALSE,FALSE)</f>
        <v>1</v>
      </c>
      <c r="D543" s="6"/>
      <c r="E543" s="6"/>
      <c r="F543" s="6"/>
    </row>
    <row r="544" spans="1:35" x14ac:dyDescent="0.2">
      <c r="A544" s="398" t="b">
        <f>WORKBOOK.SELECT("P17","P17")</f>
        <v>1</v>
      </c>
      <c r="AI544" s="6"/>
    </row>
    <row r="545" spans="1:35" x14ac:dyDescent="0.2">
      <c r="A545" s="414" t="b">
        <f>SELECT("L105C2")</f>
        <v>1</v>
      </c>
      <c r="D545" s="8"/>
      <c r="E545" s="8"/>
      <c r="F545" s="8"/>
      <c r="AI545" s="35"/>
    </row>
    <row r="546" spans="1:35" x14ac:dyDescent="0.2">
      <c r="A546" s="401" t="b">
        <f>COPY()</f>
        <v>1</v>
      </c>
    </row>
    <row r="547" spans="1:35" x14ac:dyDescent="0.2">
      <c r="A547" s="414" t="b">
        <f>SELECT("L3C7:L104C7")</f>
        <v>1</v>
      </c>
      <c r="AI547" s="12"/>
    </row>
    <row r="548" spans="1:35" x14ac:dyDescent="0.2">
      <c r="A548" s="401" t="b">
        <f>FORMULA.FIND("",1,1,1,1,FALSE)</f>
        <v>1</v>
      </c>
      <c r="D548" s="7"/>
      <c r="E548" s="7"/>
      <c r="F548" s="7"/>
      <c r="AI548" s="35"/>
    </row>
    <row r="549" spans="1:35" x14ac:dyDescent="0.2">
      <c r="A549" s="400" t="b">
        <f>SELECT("L(+2)C")</f>
        <v>1</v>
      </c>
    </row>
    <row r="550" spans="1:35" x14ac:dyDescent="0.2">
      <c r="A550" s="402" t="b">
        <f>PASTE.SPECIAL(1,1,FALSE,FALSE)</f>
        <v>1</v>
      </c>
      <c r="D550" s="6"/>
      <c r="E550" s="6"/>
      <c r="F550" s="6"/>
      <c r="AI550" s="6"/>
    </row>
    <row r="551" spans="1:35" x14ac:dyDescent="0.2">
      <c r="A551" s="402" t="b">
        <f>PASTE.SPECIAL(3,1,FALSE,FALSE)</f>
        <v>1</v>
      </c>
      <c r="D551" s="7"/>
      <c r="E551" s="7"/>
      <c r="F551" s="7"/>
      <c r="AI551" s="35"/>
    </row>
    <row r="552" spans="1:35" x14ac:dyDescent="0.2">
      <c r="A552" s="398" t="b">
        <f>WORKBOOK.SELECT("P17","P17")</f>
        <v>1</v>
      </c>
    </row>
    <row r="553" spans="1:35" x14ac:dyDescent="0.2">
      <c r="A553" s="414" t="b">
        <f>SELECT("L3C7:L104C7")</f>
        <v>1</v>
      </c>
      <c r="AI553" s="12"/>
    </row>
    <row r="554" spans="1:35" x14ac:dyDescent="0.2">
      <c r="A554" s="401" t="b">
        <f>FORMULA.FIND("",1,1,1,1,FALSE)</f>
        <v>1</v>
      </c>
      <c r="D554" s="7"/>
      <c r="E554" s="7"/>
      <c r="F554" s="7"/>
      <c r="AI554" s="35"/>
    </row>
    <row r="555" spans="1:35" x14ac:dyDescent="0.2">
      <c r="A555" s="414" t="b">
        <f>SELECT("L(+2)C(-1):L1C9")</f>
        <v>1</v>
      </c>
    </row>
    <row r="556" spans="1:35" x14ac:dyDescent="0.2">
      <c r="A556" s="399" t="b">
        <f>SET.PRINT.AREA()</f>
        <v>1</v>
      </c>
      <c r="D556" s="8"/>
      <c r="E556" s="8"/>
      <c r="F556" s="8"/>
      <c r="AI556" s="6"/>
    </row>
    <row r="557" spans="1:35" x14ac:dyDescent="0.2">
      <c r="A557" s="399" t="b">
        <f>PRINT(1,,,1,,FALSE,,,,,,2)</f>
        <v>1</v>
      </c>
      <c r="D557" s="7"/>
      <c r="E557" s="7"/>
      <c r="F557" s="7"/>
      <c r="AI557" s="35"/>
    </row>
    <row r="558" spans="1:35" x14ac:dyDescent="0.2">
      <c r="A558" s="398" t="b">
        <f>WORKBOOK.SELECT("P17","P17")</f>
        <v>1</v>
      </c>
    </row>
    <row r="559" spans="1:35" x14ac:dyDescent="0.2">
      <c r="A559" s="414" t="b">
        <f>SELECT("L3C7:L104C7")</f>
        <v>1</v>
      </c>
      <c r="AI559" s="12"/>
    </row>
    <row r="560" spans="1:35" x14ac:dyDescent="0.2">
      <c r="A560" s="12" t="b">
        <f>FORMULA.FIND("",1,1,1,1,FALSE)</f>
        <v>1</v>
      </c>
      <c r="AI560" s="35"/>
    </row>
    <row r="561" spans="1:35" x14ac:dyDescent="0.2">
      <c r="A561" s="8" t="b">
        <f>SELECT("L(+3)C(-1):L(+3)C9")</f>
        <v>1</v>
      </c>
      <c r="D561" s="7"/>
      <c r="E561" s="7"/>
      <c r="F561" s="7"/>
    </row>
    <row r="562" spans="1:35" x14ac:dyDescent="0.2">
      <c r="A562" s="12" t="b">
        <f>COPY()</f>
        <v>1</v>
      </c>
      <c r="AI562" s="6"/>
    </row>
    <row r="563" spans="1:35" x14ac:dyDescent="0.2">
      <c r="A563" s="414" t="b">
        <f>SELECT("LC:L4C9")</f>
        <v>1</v>
      </c>
      <c r="D563" s="7"/>
      <c r="E563" s="7"/>
      <c r="F563" s="7"/>
      <c r="AI563" s="35"/>
    </row>
    <row r="564" spans="1:35" x14ac:dyDescent="0.2">
      <c r="A564" s="6" t="b">
        <f>PASTE.SPECIAL(1,1,FALSE,FALSE)</f>
        <v>1</v>
      </c>
    </row>
    <row r="565" spans="1:35" x14ac:dyDescent="0.2">
      <c r="A565" s="398" t="b">
        <f>WORKBOOK.SELECT("P17","P17")</f>
        <v>1</v>
      </c>
      <c r="D565" s="7"/>
      <c r="E565" s="7"/>
      <c r="F565" s="7"/>
      <c r="AI565" s="12"/>
    </row>
    <row r="566" spans="1:35" x14ac:dyDescent="0.2">
      <c r="A566" s="8" t="b">
        <f>SELECT("L4C2:L104C2")</f>
        <v>1</v>
      </c>
      <c r="AI566" s="35"/>
    </row>
    <row r="567" spans="1:35" x14ac:dyDescent="0.2">
      <c r="A567" s="12" t="b">
        <f>FORMULA.FIND("",1,1,1,1,FALSE)</f>
        <v>1</v>
      </c>
      <c r="D567" s="7"/>
      <c r="E567" s="7"/>
      <c r="F567" s="7"/>
    </row>
    <row r="568" spans="1:35" x14ac:dyDescent="0.2">
      <c r="A568" s="406" t="b">
        <f>SELECT("LC:L4C4")</f>
        <v>1</v>
      </c>
      <c r="D568" s="7"/>
      <c r="E568" s="7"/>
      <c r="F568" s="7"/>
      <c r="AI568" s="6"/>
    </row>
    <row r="569" spans="1:35" x14ac:dyDescent="0.2">
      <c r="A569" s="2" t="b">
        <f>CLEAR()</f>
        <v>1</v>
      </c>
      <c r="D569" s="7"/>
      <c r="E569" s="7"/>
      <c r="F569" s="7"/>
      <c r="AI569" s="35"/>
    </row>
    <row r="570" spans="1:35" x14ac:dyDescent="0.2">
      <c r="A570" s="398" t="b">
        <f>WORKBOOK.SELECT("P17","P17")</f>
        <v>1</v>
      </c>
    </row>
    <row r="571" spans="1:35" x14ac:dyDescent="0.2">
      <c r="A571" s="3" t="b">
        <f>PROTECT.DOCUMENT(TRUE)</f>
        <v>1</v>
      </c>
      <c r="D571" s="7"/>
      <c r="E571" s="7"/>
      <c r="F571" s="7"/>
      <c r="AI571" s="12"/>
    </row>
    <row r="572" spans="1:35" x14ac:dyDescent="0.2">
      <c r="A572" s="7" t="b">
        <f>WORKBOOK.HIDE("P17")</f>
        <v>1</v>
      </c>
      <c r="AI572" s="35"/>
    </row>
    <row r="573" spans="1:35" x14ac:dyDescent="0.2">
      <c r="A573" s="35" t="b">
        <f>WORKBOOK.UNHIDE("P18")</f>
        <v>1</v>
      </c>
      <c r="D573" s="7"/>
      <c r="E573" s="7"/>
      <c r="F573" s="7"/>
    </row>
    <row r="574" spans="1:35" x14ac:dyDescent="0.2">
      <c r="A574" s="3" t="b">
        <f>PROTECT.DOCUMENT(FALSE)</f>
        <v>1</v>
      </c>
      <c r="AI574" s="6"/>
    </row>
    <row r="575" spans="1:35" x14ac:dyDescent="0.2">
      <c r="A575" s="7" t="b">
        <f>WORKBOOK.SELECT("TROISIEME TRI et BILAN","TROISIEME TRI et BILAN")</f>
        <v>1</v>
      </c>
      <c r="AI575" s="35"/>
    </row>
    <row r="576" spans="1:35" x14ac:dyDescent="0.2">
      <c r="A576" s="406" t="b">
        <f>SELECT("L1238C3:L1339C3")</f>
        <v>1</v>
      </c>
    </row>
    <row r="577" spans="1:35" x14ac:dyDescent="0.2">
      <c r="A577" s="12" t="b">
        <f>FORMULA.FIND("",1,1,1,1,FALSE)</f>
        <v>1</v>
      </c>
      <c r="AI577" s="12"/>
    </row>
    <row r="578" spans="1:35" x14ac:dyDescent="0.2">
      <c r="A578" s="406" t="b">
        <f>SELECT("LC(-1):L1239C7")</f>
        <v>1</v>
      </c>
      <c r="AI578" s="35"/>
    </row>
    <row r="579" spans="1:35" x14ac:dyDescent="0.2">
      <c r="A579" s="12" t="b">
        <f>COPY()</f>
        <v>1</v>
      </c>
    </row>
    <row r="580" spans="1:35" x14ac:dyDescent="0.2">
      <c r="A580" s="7" t="b">
        <f>WORKBOOK.SELECT("P18","P18")</f>
        <v>1</v>
      </c>
      <c r="AI580" s="6"/>
    </row>
    <row r="581" spans="1:35" x14ac:dyDescent="0.2">
      <c r="A581" s="406" t="b">
        <f>SELECT("L5C1")</f>
        <v>1</v>
      </c>
      <c r="AI581" s="35"/>
    </row>
    <row r="582" spans="1:35" x14ac:dyDescent="0.2">
      <c r="A582" s="6" t="b">
        <f>PASTE.SPECIAL(3,1,FALSE,FALSE)</f>
        <v>1</v>
      </c>
    </row>
    <row r="583" spans="1:35" x14ac:dyDescent="0.2">
      <c r="A583" s="406" t="b">
        <f>SELECT("L4C2:L105C2")</f>
        <v>1</v>
      </c>
      <c r="AI583" s="12"/>
    </row>
    <row r="584" spans="1:35" x14ac:dyDescent="0.2">
      <c r="A584" s="12" t="b">
        <f>FORMULA.FIND("",1,1,1,1,FALSE)</f>
        <v>1</v>
      </c>
      <c r="AI584" s="35"/>
    </row>
    <row r="585" spans="1:35" x14ac:dyDescent="0.2">
      <c r="A585" s="406" t="b">
        <f>SELECT("LC(-1):L5C6")</f>
        <v>1</v>
      </c>
    </row>
    <row r="586" spans="1:35" x14ac:dyDescent="0.2">
      <c r="A586" s="12" t="b">
        <f>COPY()</f>
        <v>1</v>
      </c>
      <c r="AI586" s="6"/>
    </row>
    <row r="587" spans="1:35" x14ac:dyDescent="0.2">
      <c r="A587" s="7" t="b">
        <f>WORKBOOK.SELECT("P18","P18")</f>
        <v>1</v>
      </c>
      <c r="AI587" s="35"/>
    </row>
    <row r="588" spans="1:35" x14ac:dyDescent="0.2">
      <c r="A588" s="406" t="b">
        <f>SELECT("L5C8")</f>
        <v>1</v>
      </c>
    </row>
    <row r="589" spans="1:35" x14ac:dyDescent="0.2">
      <c r="A589" s="6" t="b">
        <f>PASTE.SPECIAL(1,1,FALSE,FALSE)</f>
        <v>1</v>
      </c>
      <c r="AI589" s="12"/>
    </row>
    <row r="590" spans="1:35" x14ac:dyDescent="0.2">
      <c r="A590" s="7" t="b">
        <f>WORKBOOK.SELECT("P18","P18")</f>
        <v>1</v>
      </c>
      <c r="AI590" s="35"/>
    </row>
    <row r="591" spans="1:35" x14ac:dyDescent="0.2">
      <c r="A591" s="406" t="b">
        <f>SELECT("L106C3")</f>
        <v>1</v>
      </c>
    </row>
    <row r="592" spans="1:35" x14ac:dyDescent="0.2">
      <c r="A592" s="12" t="b">
        <f>COPY()</f>
        <v>1</v>
      </c>
      <c r="AI592" s="6"/>
    </row>
    <row r="593" spans="1:35" x14ac:dyDescent="0.2">
      <c r="A593" s="406" t="b">
        <f>SELECT("L4C9:L105C9")</f>
        <v>1</v>
      </c>
      <c r="AI593" s="35"/>
    </row>
    <row r="594" spans="1:35" x14ac:dyDescent="0.2">
      <c r="A594" s="12" t="b">
        <f>FORMULA.FIND("",1,1,1,1,FALSE)</f>
        <v>1</v>
      </c>
    </row>
    <row r="595" spans="1:35" x14ac:dyDescent="0.2">
      <c r="A595" s="400" t="b">
        <f>SELECT("L(+2)C(+1)")</f>
        <v>1</v>
      </c>
      <c r="AI595" s="12"/>
    </row>
    <row r="596" spans="1:35" x14ac:dyDescent="0.2">
      <c r="A596" s="6" t="b">
        <f>PASTE.SPECIAL(1,1,FALSE,FALSE)</f>
        <v>1</v>
      </c>
      <c r="AI596" s="35"/>
    </row>
    <row r="597" spans="1:35" x14ac:dyDescent="0.2">
      <c r="A597" s="6" t="b">
        <f>PASTE.SPECIAL(3,1,FALSE,FALSE)</f>
        <v>1</v>
      </c>
    </row>
    <row r="598" spans="1:35" x14ac:dyDescent="0.2">
      <c r="A598" s="7" t="b">
        <f>WORKBOOK.SELECT("P18","P18")</f>
        <v>1</v>
      </c>
      <c r="AI598" s="6"/>
    </row>
    <row r="599" spans="1:35" x14ac:dyDescent="0.2">
      <c r="A599" s="406" t="b">
        <f>SELECT("L106C2")</f>
        <v>1</v>
      </c>
      <c r="AI599" s="35"/>
    </row>
    <row r="600" spans="1:35" x14ac:dyDescent="0.2">
      <c r="A600" s="12" t="b">
        <f>COPY()</f>
        <v>1</v>
      </c>
    </row>
    <row r="601" spans="1:35" x14ac:dyDescent="0.2">
      <c r="A601" s="406" t="b">
        <f>SELECT("L4C9:L105C9")</f>
        <v>1</v>
      </c>
      <c r="AI601" s="12"/>
    </row>
    <row r="602" spans="1:35" x14ac:dyDescent="0.2">
      <c r="A602" s="12" t="b">
        <f>FORMULA.FIND("",1,1,1,1,FALSE)</f>
        <v>1</v>
      </c>
      <c r="AI602" s="35"/>
    </row>
    <row r="603" spans="1:35" x14ac:dyDescent="0.2">
      <c r="A603" s="400" t="b">
        <f>SELECT("L(+2)C")</f>
        <v>1</v>
      </c>
    </row>
    <row r="604" spans="1:35" x14ac:dyDescent="0.2">
      <c r="A604" s="6" t="b">
        <f>PASTE.SPECIAL(1,1,FALSE,FALSE)</f>
        <v>1</v>
      </c>
      <c r="AI604" s="6"/>
    </row>
    <row r="605" spans="1:35" x14ac:dyDescent="0.2">
      <c r="A605" s="6" t="b">
        <f>PASTE.SPECIAL(3,1,FALSE,FALSE)</f>
        <v>1</v>
      </c>
      <c r="AI605" s="35"/>
    </row>
    <row r="606" spans="1:35" x14ac:dyDescent="0.2">
      <c r="A606" s="7" t="b">
        <f>WORKBOOK.SELECT("P18","P18")</f>
        <v>1</v>
      </c>
    </row>
    <row r="607" spans="1:35" x14ac:dyDescent="0.2">
      <c r="A607" s="406" t="b">
        <f>SELECT("L4C9:L105C9")</f>
        <v>1</v>
      </c>
      <c r="AI607" s="12"/>
    </row>
    <row r="608" spans="1:35" x14ac:dyDescent="0.2">
      <c r="A608" s="12" t="b">
        <f>FORMULA.FIND("",1,1,1,1,FALSE)</f>
        <v>1</v>
      </c>
      <c r="AI608" s="35"/>
    </row>
    <row r="609" spans="1:35" x14ac:dyDescent="0.2">
      <c r="A609" s="414" t="b">
        <f>SELECT("L(+2)C(-1):L1C13")</f>
        <v>1</v>
      </c>
    </row>
    <row r="610" spans="1:35" x14ac:dyDescent="0.2">
      <c r="A610" s="3" t="b">
        <f>SET.PRINT.AREA()</f>
        <v>1</v>
      </c>
      <c r="AI610" s="6"/>
    </row>
    <row r="611" spans="1:35" x14ac:dyDescent="0.2">
      <c r="A611" s="3" t="b">
        <f>PRINT(1,,,1,,FALSE,,,,,,2)</f>
        <v>1</v>
      </c>
      <c r="AI611" s="35"/>
    </row>
    <row r="612" spans="1:35" x14ac:dyDescent="0.2">
      <c r="A612" s="7" t="b">
        <f>WORKBOOK.SELECT("P18","P18")</f>
        <v>1</v>
      </c>
    </row>
    <row r="613" spans="1:35" x14ac:dyDescent="0.2">
      <c r="A613" s="406" t="b">
        <f>SELECT("L4C9:L105C9")</f>
        <v>1</v>
      </c>
      <c r="AI613" s="12"/>
    </row>
    <row r="614" spans="1:35" x14ac:dyDescent="0.2">
      <c r="A614" s="12" t="b">
        <f>FORMULA.FIND("",1,1,1,1,FALSE)</f>
        <v>1</v>
      </c>
      <c r="AI614" s="35"/>
    </row>
    <row r="615" spans="1:35" x14ac:dyDescent="0.2">
      <c r="A615" s="8" t="b">
        <f>SELECT("L(+3)C(-1):L(+3)C13")</f>
        <v>1</v>
      </c>
    </row>
    <row r="616" spans="1:35" x14ac:dyDescent="0.2">
      <c r="A616" s="12" t="b">
        <f>COPY()</f>
        <v>1</v>
      </c>
      <c r="AI616" s="6"/>
    </row>
    <row r="617" spans="1:35" x14ac:dyDescent="0.2">
      <c r="A617" s="406" t="b">
        <f>SELECT("L(-1)C:L5C13")</f>
        <v>1</v>
      </c>
      <c r="AI617" s="35"/>
    </row>
    <row r="618" spans="1:35" x14ac:dyDescent="0.2">
      <c r="A618" s="6" t="b">
        <f>PASTE.SPECIAL(1,1,FALSE,FALSE)</f>
        <v>1</v>
      </c>
    </row>
    <row r="619" spans="1:35" x14ac:dyDescent="0.2">
      <c r="A619" s="7" t="b">
        <f>WORKBOOK.SELECT("P18","P18")</f>
        <v>1</v>
      </c>
      <c r="AI619" s="12"/>
    </row>
    <row r="620" spans="1:35" x14ac:dyDescent="0.2">
      <c r="A620" s="8" t="b">
        <f>SELECT("L4C2:L105C2")</f>
        <v>1</v>
      </c>
      <c r="AI620" s="35"/>
    </row>
    <row r="621" spans="1:35" x14ac:dyDescent="0.2">
      <c r="A621" s="12" t="b">
        <f>FORMULA.FIND("",1,1,1,1,FALSE)</f>
        <v>1</v>
      </c>
    </row>
    <row r="622" spans="1:35" x14ac:dyDescent="0.2">
      <c r="A622" s="406" t="b">
        <f>SELECT("LC:L5C6")</f>
        <v>1</v>
      </c>
      <c r="AI622" s="6"/>
    </row>
    <row r="623" spans="1:35" x14ac:dyDescent="0.2">
      <c r="A623" s="2" t="b">
        <f>CLEAR()</f>
        <v>1</v>
      </c>
      <c r="AI623" s="35"/>
    </row>
    <row r="624" spans="1:35" x14ac:dyDescent="0.2">
      <c r="A624" s="7" t="b">
        <f>WORKBOOK.SELECT("P18","P18")</f>
        <v>1</v>
      </c>
    </row>
    <row r="625" spans="1:35" x14ac:dyDescent="0.2">
      <c r="A625" s="3" t="b">
        <f>PROTECT.DOCUMENT(TRUE)</f>
        <v>1</v>
      </c>
      <c r="AI625" s="12"/>
    </row>
    <row r="626" spans="1:35" x14ac:dyDescent="0.2">
      <c r="A626" s="7" t="b">
        <f>WORKBOOK.HIDE("P18")</f>
        <v>1</v>
      </c>
      <c r="AI626" s="35"/>
    </row>
    <row r="627" spans="1:35" x14ac:dyDescent="0.2">
      <c r="A627" s="405" t="b">
        <f>WORKBOOK.UNHIDE("P19")</f>
        <v>1</v>
      </c>
    </row>
    <row r="628" spans="1:35" x14ac:dyDescent="0.2">
      <c r="A628" s="3" t="b">
        <f>PROTECT.DOCUMENT(FALSE)</f>
        <v>1</v>
      </c>
      <c r="AI628" s="6"/>
    </row>
    <row r="629" spans="1:35" x14ac:dyDescent="0.2">
      <c r="A629" s="7" t="b">
        <f>WORKBOOK.SELECT("TROISIEME TRI et BILAN","TROISIEME TRI et BILAN")</f>
        <v>1</v>
      </c>
      <c r="AI629" s="7"/>
    </row>
    <row r="630" spans="1:35" x14ac:dyDescent="0.2">
      <c r="A630" s="8" t="b">
        <f>SELECT("L1350C3:L1451C3")</f>
        <v>1</v>
      </c>
      <c r="AI630" s="40"/>
    </row>
    <row r="631" spans="1:35" x14ac:dyDescent="0.2">
      <c r="A631" s="12" t="b">
        <f>FORMULA.FIND("",1,1,1,1,FALSE)</f>
        <v>1</v>
      </c>
    </row>
    <row r="632" spans="1:35" x14ac:dyDescent="0.2">
      <c r="A632" s="8" t="b">
        <f>SELECT("LC:L1351C8")</f>
        <v>1</v>
      </c>
      <c r="AI632" s="12"/>
    </row>
    <row r="633" spans="1:35" x14ac:dyDescent="0.2">
      <c r="A633" s="12" t="b">
        <f>COPY()</f>
        <v>1</v>
      </c>
      <c r="AI633" s="35"/>
    </row>
    <row r="634" spans="1:35" x14ac:dyDescent="0.2">
      <c r="A634" s="7" t="b">
        <f>WORKBOOK.SELECT("P19","P19")</f>
        <v>1</v>
      </c>
    </row>
    <row r="635" spans="1:35" x14ac:dyDescent="0.2">
      <c r="A635" s="8" t="b">
        <f>SELECT("L4C2")</f>
        <v>1</v>
      </c>
      <c r="AI635" s="6"/>
    </row>
    <row r="636" spans="1:35" x14ac:dyDescent="0.2">
      <c r="A636" s="6" t="b">
        <f>PASTE.SPECIAL(3,1,FALSE,FALSE)</f>
        <v>1</v>
      </c>
      <c r="AI636" s="35"/>
    </row>
    <row r="637" spans="1:35" x14ac:dyDescent="0.2">
      <c r="A637" s="8" t="b">
        <f>SELECT("L4C2:L104C2")</f>
        <v>1</v>
      </c>
      <c r="AI637" s="40"/>
    </row>
    <row r="638" spans="1:35" x14ac:dyDescent="0.2">
      <c r="A638" s="12" t="b">
        <f>FORMULA.FIND("",1,1,1,1,FALSE)</f>
        <v>1</v>
      </c>
    </row>
    <row r="639" spans="1:35" x14ac:dyDescent="0.2">
      <c r="A639" s="8" t="b">
        <f>SELECT("LC(-1):L4C7")</f>
        <v>1</v>
      </c>
      <c r="AI639" s="12"/>
    </row>
    <row r="640" spans="1:35" x14ac:dyDescent="0.2">
      <c r="A640" s="12" t="b">
        <f>COPY()</f>
        <v>1</v>
      </c>
      <c r="AI640" s="35"/>
    </row>
    <row r="641" spans="1:35" x14ac:dyDescent="0.2">
      <c r="A641" s="7" t="b">
        <f>WORKBOOK.SELECT("P19","P19")</f>
        <v>1</v>
      </c>
    </row>
    <row r="642" spans="1:35" x14ac:dyDescent="0.2">
      <c r="A642" s="8" t="b">
        <f>SELECT("L4C9")</f>
        <v>1</v>
      </c>
      <c r="AI642" s="6"/>
    </row>
    <row r="643" spans="1:35" x14ac:dyDescent="0.2">
      <c r="A643" s="6" t="b">
        <f>PASTE.SPECIAL(1,1,FALSE,FALSE)</f>
        <v>1</v>
      </c>
    </row>
    <row r="644" spans="1:35" x14ac:dyDescent="0.2">
      <c r="A644" s="7" t="b">
        <f>WORKBOOK.SELECT("P19","P19")</f>
        <v>1</v>
      </c>
      <c r="AI644" s="12"/>
    </row>
    <row r="645" spans="1:35" x14ac:dyDescent="0.2">
      <c r="A645" s="8" t="b">
        <f>SELECT("L105C3")</f>
        <v>1</v>
      </c>
    </row>
    <row r="646" spans="1:35" x14ac:dyDescent="0.2">
      <c r="A646" s="12" t="b">
        <f>COPY()</f>
        <v>1</v>
      </c>
      <c r="AI646" s="6"/>
    </row>
    <row r="647" spans="1:35" x14ac:dyDescent="0.2">
      <c r="A647" s="8" t="b">
        <f>SELECT("L4C10:L104C10")</f>
        <v>1</v>
      </c>
    </row>
    <row r="648" spans="1:35" x14ac:dyDescent="0.2">
      <c r="A648" s="12" t="b">
        <f>FORMULA.FIND("",1,1,1,1,FALSE)</f>
        <v>1</v>
      </c>
    </row>
    <row r="649" spans="1:35" x14ac:dyDescent="0.2">
      <c r="A649" s="8" t="b">
        <f>SELECT("L(+2)C(+1)")</f>
        <v>1</v>
      </c>
    </row>
    <row r="650" spans="1:35" x14ac:dyDescent="0.2">
      <c r="A650" s="6" t="b">
        <f>PASTE.SPECIAL(1,1,FALSE,FALSE)</f>
        <v>1</v>
      </c>
      <c r="AI650" s="8"/>
    </row>
    <row r="651" spans="1:35" x14ac:dyDescent="0.2">
      <c r="A651" s="6" t="b">
        <f>PASTE.SPECIAL(3,1,FALSE,FALSE)</f>
        <v>1</v>
      </c>
      <c r="AI651" s="35"/>
    </row>
    <row r="652" spans="1:35" x14ac:dyDescent="0.2">
      <c r="A652" s="7" t="b">
        <f>WORKBOOK.SELECT("P19","P19")</f>
        <v>1</v>
      </c>
    </row>
    <row r="653" spans="1:35" x14ac:dyDescent="0.2">
      <c r="A653" s="8" t="b">
        <f>SELECT("L105C2")</f>
        <v>1</v>
      </c>
      <c r="AI653" s="12"/>
    </row>
    <row r="654" spans="1:35" x14ac:dyDescent="0.2">
      <c r="A654" s="12" t="b">
        <f>COPY()</f>
        <v>1</v>
      </c>
    </row>
    <row r="655" spans="1:35" x14ac:dyDescent="0.2">
      <c r="A655" s="8" t="b">
        <f>SELECT("L4C10:L104C10")</f>
        <v>1</v>
      </c>
      <c r="AI655" s="6"/>
    </row>
    <row r="656" spans="1:35" x14ac:dyDescent="0.2">
      <c r="A656" s="12" t="b">
        <f>FORMULA.FIND("",1,1,1,1,FALSE)</f>
        <v>1</v>
      </c>
      <c r="AI656" s="35"/>
    </row>
    <row r="657" spans="1:36" x14ac:dyDescent="0.2">
      <c r="A657" s="8" t="b">
        <f>SELECT("L(+2)C")</f>
        <v>1</v>
      </c>
    </row>
    <row r="658" spans="1:36" x14ac:dyDescent="0.2">
      <c r="A658" s="6" t="b">
        <f>PASTE.SPECIAL(1,1,FALSE,FALSE)</f>
        <v>1</v>
      </c>
      <c r="AI658" s="6"/>
    </row>
    <row r="659" spans="1:36" x14ac:dyDescent="0.2">
      <c r="A659" s="6" t="b">
        <f>PASTE.SPECIAL(3,1,FALSE,FALSE)</f>
        <v>1</v>
      </c>
    </row>
    <row r="660" spans="1:36" x14ac:dyDescent="0.2">
      <c r="A660" s="7" t="b">
        <f>WORKBOOK.SELECT("P19","P19")</f>
        <v>1</v>
      </c>
      <c r="AI660" s="8"/>
    </row>
    <row r="661" spans="1:36" x14ac:dyDescent="0.2">
      <c r="A661" s="8" t="b">
        <f>SELECT("L4C10:L104C10")</f>
        <v>1</v>
      </c>
      <c r="AI661" s="35"/>
    </row>
    <row r="662" spans="1:36" x14ac:dyDescent="0.2">
      <c r="A662" s="12" t="b">
        <f>FORMULA.FIND("",1,1,1,1,FALSE)</f>
        <v>1</v>
      </c>
    </row>
    <row r="663" spans="1:36" x14ac:dyDescent="0.2">
      <c r="A663" s="8" t="b">
        <f>SELECT("L(+2)C(-1):L1C15")</f>
        <v>1</v>
      </c>
      <c r="AJ663" s="35"/>
    </row>
    <row r="664" spans="1:36" x14ac:dyDescent="0.2">
      <c r="A664" s="3" t="b">
        <f>SET.PRINT.AREA()</f>
        <v>1</v>
      </c>
      <c r="AI664" s="12"/>
    </row>
    <row r="665" spans="1:36" x14ac:dyDescent="0.2">
      <c r="A665" s="3" t="b">
        <f>PRINT(1,,,1,,FALSE,,,,,,2)</f>
        <v>1</v>
      </c>
      <c r="AI665" s="35"/>
      <c r="AJ665" s="12"/>
    </row>
    <row r="666" spans="1:36" x14ac:dyDescent="0.2">
      <c r="A666" s="7" t="b">
        <f>WORKBOOK.SELECT("P19","P19")</f>
        <v>1</v>
      </c>
      <c r="AJ666" s="35"/>
    </row>
    <row r="667" spans="1:36" x14ac:dyDescent="0.2">
      <c r="A667" s="8" t="b">
        <f>SELECT("L4C10:L104C10")</f>
        <v>1</v>
      </c>
      <c r="AI667" s="6"/>
    </row>
    <row r="668" spans="1:36" x14ac:dyDescent="0.2">
      <c r="A668" s="12" t="b">
        <f>FORMULA.FIND("",1,1,1,1,FALSE)</f>
        <v>1</v>
      </c>
      <c r="AI668" s="35"/>
      <c r="AJ668" s="6"/>
    </row>
    <row r="669" spans="1:36" x14ac:dyDescent="0.2">
      <c r="A669" s="8" t="b">
        <f>SELECT("L(+3)C(-1):L(+3)C15")</f>
        <v>1</v>
      </c>
      <c r="AJ669" s="35"/>
    </row>
    <row r="670" spans="1:36" x14ac:dyDescent="0.2">
      <c r="A670" s="12" t="b">
        <f>COPY()</f>
        <v>1</v>
      </c>
    </row>
    <row r="671" spans="1:36" x14ac:dyDescent="0.2">
      <c r="A671" s="8" t="b">
        <f>SELECT("L(-1)C:L4C15")</f>
        <v>1</v>
      </c>
      <c r="AI671" s="12"/>
      <c r="AJ671" s="12"/>
    </row>
    <row r="672" spans="1:36" x14ac:dyDescent="0.2">
      <c r="A672" s="6" t="b">
        <f>PASTE.SPECIAL(1,1,FALSE,FALSE)</f>
        <v>1</v>
      </c>
      <c r="AI672" s="35"/>
      <c r="AJ672" s="35"/>
    </row>
    <row r="673" spans="1:36" x14ac:dyDescent="0.2">
      <c r="A673" s="7" t="b">
        <f>WORKBOOK.SELECT("P19","P19")</f>
        <v>1</v>
      </c>
    </row>
    <row r="674" spans="1:36" x14ac:dyDescent="0.2">
      <c r="A674" s="8" t="b">
        <f>SELECT("L4C2:L104C2")</f>
        <v>1</v>
      </c>
      <c r="AI674" s="6"/>
      <c r="AJ674" s="6"/>
    </row>
    <row r="675" spans="1:36" x14ac:dyDescent="0.2">
      <c r="A675" s="12" t="b">
        <f>FORMULA.FIND("",1,1,1,1,FALSE)</f>
        <v>1</v>
      </c>
    </row>
    <row r="676" spans="1:36" x14ac:dyDescent="0.2">
      <c r="A676" s="8" t="b">
        <f>SELECT("LC:L4C7")</f>
        <v>1</v>
      </c>
    </row>
    <row r="677" spans="1:36" x14ac:dyDescent="0.2">
      <c r="A677" s="2" t="b">
        <f>CLEAR()</f>
        <v>1</v>
      </c>
    </row>
    <row r="678" spans="1:36" x14ac:dyDescent="0.2">
      <c r="A678" s="7" t="b">
        <f>WORKBOOK.SELECT("P19","P19")</f>
        <v>1</v>
      </c>
      <c r="AI678" s="8"/>
    </row>
    <row r="679" spans="1:36" x14ac:dyDescent="0.2">
      <c r="A679" s="3" t="b">
        <f>PROTECT.DOCUMENT(TRUE)</f>
        <v>1</v>
      </c>
    </row>
    <row r="680" spans="1:36" x14ac:dyDescent="0.2">
      <c r="A680" s="7" t="b">
        <f>WORKBOOK.HIDE("P19")</f>
        <v>1</v>
      </c>
    </row>
    <row r="681" spans="1:36" x14ac:dyDescent="0.2">
      <c r="A681" s="405" t="b">
        <f>WORKBOOK.UNHIDE("P20")</f>
        <v>1</v>
      </c>
    </row>
    <row r="682" spans="1:36" x14ac:dyDescent="0.2">
      <c r="A682" s="3" t="b">
        <f>PROTECT.DOCUMENT(FALSE)</f>
        <v>1</v>
      </c>
    </row>
    <row r="683" spans="1:36" x14ac:dyDescent="0.2">
      <c r="A683" s="7" t="b">
        <f>WORKBOOK.SELECT("TROISIEME TRI et BILAN","TROISIEME TRI et BILAN")</f>
        <v>1</v>
      </c>
    </row>
    <row r="684" spans="1:36" x14ac:dyDescent="0.2">
      <c r="A684" s="8" t="b">
        <f>SELECT("L1468C3:L1568C3")</f>
        <v>1</v>
      </c>
    </row>
    <row r="685" spans="1:36" x14ac:dyDescent="0.2">
      <c r="A685" s="12" t="b">
        <f>FORMULA.FIND("",1,1,1,1,FALSE)</f>
        <v>1</v>
      </c>
    </row>
    <row r="686" spans="1:36" x14ac:dyDescent="0.2">
      <c r="A686" s="8" t="b">
        <f>SELECT("LC:L1468C10")</f>
        <v>1</v>
      </c>
    </row>
    <row r="687" spans="1:36" x14ac:dyDescent="0.2">
      <c r="A687" s="12" t="b">
        <f>COPY()</f>
        <v>1</v>
      </c>
    </row>
    <row r="688" spans="1:36" x14ac:dyDescent="0.2">
      <c r="A688" s="7" t="b">
        <f>WORKBOOK.SELECT("P20","P20")</f>
        <v>1</v>
      </c>
    </row>
    <row r="689" spans="1:1" x14ac:dyDescent="0.2">
      <c r="A689" s="8" t="b">
        <f>SELECT("L5C2")</f>
        <v>1</v>
      </c>
    </row>
    <row r="690" spans="1:1" x14ac:dyDescent="0.2">
      <c r="A690" s="6" t="b">
        <f>PASTE.SPECIAL(3,1,FALSE,FALSE)</f>
        <v>1</v>
      </c>
    </row>
    <row r="691" spans="1:1" x14ac:dyDescent="0.2">
      <c r="A691" s="8" t="b">
        <f>SELECT("L4C2:L105C2")</f>
        <v>1</v>
      </c>
    </row>
    <row r="692" spans="1:1" x14ac:dyDescent="0.2">
      <c r="A692" s="12" t="b">
        <f>FORMULA.FIND("",1,1,1,1,FALSE)</f>
        <v>1</v>
      </c>
    </row>
    <row r="693" spans="1:1" x14ac:dyDescent="0.2">
      <c r="A693" s="8" t="b">
        <f>SELECT("LC(-1):L5C9")</f>
        <v>1</v>
      </c>
    </row>
    <row r="694" spans="1:1" x14ac:dyDescent="0.2">
      <c r="A694" s="12" t="b">
        <f>COPY()</f>
        <v>1</v>
      </c>
    </row>
    <row r="695" spans="1:1" x14ac:dyDescent="0.2">
      <c r="A695" s="7" t="b">
        <f>WORKBOOK.SELECT("P20","P20")</f>
        <v>1</v>
      </c>
    </row>
    <row r="696" spans="1:1" x14ac:dyDescent="0.2">
      <c r="A696" s="8" t="b">
        <f>SELECT("L5C11")</f>
        <v>1</v>
      </c>
    </row>
    <row r="697" spans="1:1" x14ac:dyDescent="0.2">
      <c r="A697" s="6" t="b">
        <f>PASTE.SPECIAL(1,1,FALSE,FALSE)</f>
        <v>1</v>
      </c>
    </row>
    <row r="698" spans="1:1" x14ac:dyDescent="0.2">
      <c r="A698" s="7" t="b">
        <f>WORKBOOK.SELECT("P20","P20")</f>
        <v>1</v>
      </c>
    </row>
    <row r="699" spans="1:1" x14ac:dyDescent="0.2">
      <c r="A699" s="8" t="b">
        <f>SELECT("L106C3")</f>
        <v>1</v>
      </c>
    </row>
    <row r="700" spans="1:1" x14ac:dyDescent="0.2">
      <c r="A700" s="12" t="b">
        <f>COPY()</f>
        <v>1</v>
      </c>
    </row>
    <row r="701" spans="1:1" x14ac:dyDescent="0.2">
      <c r="A701" s="8" t="b">
        <f>SELECT("L4C12:L105C12")</f>
        <v>1</v>
      </c>
    </row>
    <row r="702" spans="1:1" x14ac:dyDescent="0.2">
      <c r="A702" s="12" t="b">
        <f>FORMULA.FIND("",1,1,1,1,FALSE)</f>
        <v>1</v>
      </c>
    </row>
    <row r="703" spans="1:1" x14ac:dyDescent="0.2">
      <c r="A703" s="8" t="b">
        <f>SELECT("L(+2)C(+1)")</f>
        <v>1</v>
      </c>
    </row>
    <row r="704" spans="1:1" x14ac:dyDescent="0.2">
      <c r="A704" s="6" t="b">
        <f>PASTE.SPECIAL(1,1,FALSE,FALSE)</f>
        <v>1</v>
      </c>
    </row>
    <row r="705" spans="1:1" x14ac:dyDescent="0.2">
      <c r="A705" s="6" t="b">
        <f>PASTE.SPECIAL(3,1,FALSE,FALSE)</f>
        <v>1</v>
      </c>
    </row>
    <row r="706" spans="1:1" x14ac:dyDescent="0.2">
      <c r="A706" s="7" t="b">
        <f>WORKBOOK.SELECT("P20","P20")</f>
        <v>1</v>
      </c>
    </row>
    <row r="707" spans="1:1" x14ac:dyDescent="0.2">
      <c r="A707" s="8" t="b">
        <f>SELECT("L106C2")</f>
        <v>1</v>
      </c>
    </row>
    <row r="708" spans="1:1" x14ac:dyDescent="0.2">
      <c r="A708" s="12" t="b">
        <f>COPY()</f>
        <v>1</v>
      </c>
    </row>
    <row r="709" spans="1:1" x14ac:dyDescent="0.2">
      <c r="A709" s="8" t="b">
        <f>SELECT("L4C12:L105C12")</f>
        <v>1</v>
      </c>
    </row>
    <row r="710" spans="1:1" x14ac:dyDescent="0.2">
      <c r="A710" s="12" t="b">
        <f>FORMULA.FIND("",1,1,1,1,FALSE)</f>
        <v>1</v>
      </c>
    </row>
    <row r="711" spans="1:1" x14ac:dyDescent="0.2">
      <c r="A711" s="8" t="b">
        <f>SELECT("L(+2)C")</f>
        <v>1</v>
      </c>
    </row>
    <row r="712" spans="1:1" x14ac:dyDescent="0.2">
      <c r="A712" s="6" t="b">
        <f>PASTE.SPECIAL(1,1,FALSE,FALSE)</f>
        <v>1</v>
      </c>
    </row>
    <row r="713" spans="1:1" x14ac:dyDescent="0.2">
      <c r="A713" s="6" t="b">
        <f>PASTE.SPECIAL(3,1,FALSE,FALSE)</f>
        <v>1</v>
      </c>
    </row>
    <row r="714" spans="1:1" x14ac:dyDescent="0.2">
      <c r="A714" s="7" t="b">
        <f>WORKBOOK.SELECT("P20","P20")</f>
        <v>1</v>
      </c>
    </row>
    <row r="715" spans="1:1" x14ac:dyDescent="0.2">
      <c r="A715" s="8" t="b">
        <f>SELECT("L4C12:L105C12")</f>
        <v>1</v>
      </c>
    </row>
    <row r="716" spans="1:1" x14ac:dyDescent="0.2">
      <c r="A716" s="12" t="b">
        <f>FORMULA.FIND("",1,1,1,1,FALSE)</f>
        <v>1</v>
      </c>
    </row>
    <row r="717" spans="1:1" x14ac:dyDescent="0.2">
      <c r="A717" s="8" t="b">
        <f>SELECT("L(+2)C(-1):L1C19")</f>
        <v>1</v>
      </c>
    </row>
    <row r="718" spans="1:1" x14ac:dyDescent="0.2">
      <c r="A718" s="3" t="b">
        <f>SET.PRINT.AREA()</f>
        <v>1</v>
      </c>
    </row>
    <row r="719" spans="1:1" x14ac:dyDescent="0.2">
      <c r="A719" s="3" t="b">
        <f>PRINT(1,,,1,,FALSE,,,,,,2)</f>
        <v>1</v>
      </c>
    </row>
    <row r="720" spans="1:1" x14ac:dyDescent="0.2">
      <c r="A720" s="7" t="b">
        <f>WORKBOOK.SELECT("P20","P20")</f>
        <v>1</v>
      </c>
    </row>
    <row r="721" spans="1:1" x14ac:dyDescent="0.2">
      <c r="A721" s="8" t="b">
        <f>SELECT("L4C12:L105C12")</f>
        <v>1</v>
      </c>
    </row>
    <row r="722" spans="1:1" x14ac:dyDescent="0.2">
      <c r="A722" s="12" t="b">
        <f>FORMULA.FIND("",1,1,1,1,FALSE)</f>
        <v>1</v>
      </c>
    </row>
    <row r="723" spans="1:1" x14ac:dyDescent="0.2">
      <c r="A723" s="8" t="b">
        <f>SELECT("L(+3)C(-1):L(+3)C19")</f>
        <v>1</v>
      </c>
    </row>
    <row r="724" spans="1:1" x14ac:dyDescent="0.2">
      <c r="A724" s="12" t="b">
        <f>COPY()</f>
        <v>1</v>
      </c>
    </row>
    <row r="725" spans="1:1" x14ac:dyDescent="0.2">
      <c r="A725" s="8" t="b">
        <f>SELECT("L(-1)C:L5C19")</f>
        <v>1</v>
      </c>
    </row>
    <row r="726" spans="1:1" x14ac:dyDescent="0.2">
      <c r="A726" s="6" t="b">
        <f>PASTE.SPECIAL(1,1,FALSE,FALSE)</f>
        <v>1</v>
      </c>
    </row>
    <row r="727" spans="1:1" x14ac:dyDescent="0.2">
      <c r="A727" s="7" t="b">
        <f>WORKBOOK.SELECT("P20","P20")</f>
        <v>1</v>
      </c>
    </row>
    <row r="728" spans="1:1" x14ac:dyDescent="0.2">
      <c r="A728" s="8" t="b">
        <f>SELECT("L4C2:L105C2")</f>
        <v>1</v>
      </c>
    </row>
    <row r="729" spans="1:1" x14ac:dyDescent="0.2">
      <c r="A729" s="12" t="b">
        <f>FORMULA.FIND("",1,1,1,1,FALSE)</f>
        <v>1</v>
      </c>
    </row>
    <row r="730" spans="1:1" x14ac:dyDescent="0.2">
      <c r="A730" s="8" t="b">
        <f>SELECT("LC:L5C9")</f>
        <v>1</v>
      </c>
    </row>
    <row r="731" spans="1:1" x14ac:dyDescent="0.2">
      <c r="A731" s="2" t="b">
        <f>CLEAR()</f>
        <v>1</v>
      </c>
    </row>
    <row r="732" spans="1:1" x14ac:dyDescent="0.2">
      <c r="A732" s="7" t="b">
        <f>WORKBOOK.SELECT("P20","P20")</f>
        <v>1</v>
      </c>
    </row>
    <row r="733" spans="1:1" x14ac:dyDescent="0.2">
      <c r="A733" s="3" t="b">
        <f>PROTECT.DOCUMENT(TRUE)</f>
        <v>1</v>
      </c>
    </row>
    <row r="734" spans="1:1" x14ac:dyDescent="0.2">
      <c r="A734" s="7" t="b">
        <f>WORKBOOK.HIDE("P20")</f>
        <v>1</v>
      </c>
    </row>
    <row r="735" spans="1:1" x14ac:dyDescent="0.2">
      <c r="A735" s="405" t="b">
        <f>WORKBOOK.UNHIDE("P21")</f>
        <v>1</v>
      </c>
    </row>
    <row r="736" spans="1:1" x14ac:dyDescent="0.2">
      <c r="A736" s="3" t="b">
        <f>PROTECT.DOCUMENT(FALSE)</f>
        <v>1</v>
      </c>
    </row>
    <row r="737" spans="1:1" x14ac:dyDescent="0.2">
      <c r="A737" s="7" t="b">
        <f>WORKBOOK.SELECT("TROISIEME TRI et BILAN","TROISIEME TRI et BILAN")</f>
        <v>1</v>
      </c>
    </row>
    <row r="738" spans="1:1" x14ac:dyDescent="0.2">
      <c r="A738" s="8" t="b">
        <f>SELECT("L1578C3:L1679C3")</f>
        <v>1</v>
      </c>
    </row>
    <row r="739" spans="1:1" x14ac:dyDescent="0.2">
      <c r="A739" s="12" t="b">
        <f>FORMULA.FIND("",1,1,1,1,FALSE)</f>
        <v>1</v>
      </c>
    </row>
    <row r="740" spans="1:1" x14ac:dyDescent="0.2">
      <c r="A740" s="8" t="b">
        <f>SELECT("LC:L1579C9")</f>
        <v>1</v>
      </c>
    </row>
    <row r="741" spans="1:1" x14ac:dyDescent="0.2">
      <c r="A741" s="12" t="b">
        <f>COPY()</f>
        <v>1</v>
      </c>
    </row>
    <row r="742" spans="1:1" x14ac:dyDescent="0.2">
      <c r="A742" s="7" t="b">
        <f>WORKBOOK.SELECT("P21","P21")</f>
        <v>1</v>
      </c>
    </row>
    <row r="743" spans="1:1" x14ac:dyDescent="0.2">
      <c r="A743" s="8" t="b">
        <f>SELECT("L4C2")</f>
        <v>1</v>
      </c>
    </row>
    <row r="744" spans="1:1" x14ac:dyDescent="0.2">
      <c r="A744" s="6" t="b">
        <f>PASTE.SPECIAL(3,1,FALSE,FALSE)</f>
        <v>1</v>
      </c>
    </row>
    <row r="745" spans="1:1" x14ac:dyDescent="0.2">
      <c r="A745" s="8" t="b">
        <f>SELECT("L3C2:L105C2")</f>
        <v>1</v>
      </c>
    </row>
    <row r="746" spans="1:1" x14ac:dyDescent="0.2">
      <c r="A746" s="12" t="b">
        <f>FORMULA.FIND("",1,1,1,1,FALSE)</f>
        <v>1</v>
      </c>
    </row>
    <row r="747" spans="1:1" x14ac:dyDescent="0.2">
      <c r="A747" s="8" t="b">
        <f>SELECT("LC(-1):L5C8")</f>
        <v>1</v>
      </c>
    </row>
    <row r="748" spans="1:1" x14ac:dyDescent="0.2">
      <c r="A748" s="12" t="b">
        <f>COPY()</f>
        <v>1</v>
      </c>
    </row>
    <row r="749" spans="1:1" x14ac:dyDescent="0.2">
      <c r="A749" s="7" t="b">
        <f>WORKBOOK.SELECT("P21","P21")</f>
        <v>1</v>
      </c>
    </row>
    <row r="750" spans="1:1" x14ac:dyDescent="0.2">
      <c r="A750" s="8" t="b">
        <f>SELECT("L4C10")</f>
        <v>1</v>
      </c>
    </row>
    <row r="751" spans="1:1" x14ac:dyDescent="0.2">
      <c r="A751" s="6" t="b">
        <f>PASTE.SPECIAL(1,1,FALSE,FALSE)</f>
        <v>1</v>
      </c>
    </row>
    <row r="752" spans="1:1" x14ac:dyDescent="0.2">
      <c r="A752" s="7" t="b">
        <f>WORKBOOK.SELECT("P21","P21")</f>
        <v>1</v>
      </c>
    </row>
    <row r="753" spans="1:1" x14ac:dyDescent="0.2">
      <c r="A753" s="8" t="b">
        <f>SELECT("L105C3")</f>
        <v>1</v>
      </c>
    </row>
    <row r="754" spans="1:1" x14ac:dyDescent="0.2">
      <c r="A754" s="12" t="b">
        <f>COPY()</f>
        <v>1</v>
      </c>
    </row>
    <row r="755" spans="1:1" x14ac:dyDescent="0.2">
      <c r="A755" s="8" t="b">
        <f>SELECT("L4C11:L105C11")</f>
        <v>1</v>
      </c>
    </row>
    <row r="756" spans="1:1" x14ac:dyDescent="0.2">
      <c r="A756" s="12" t="b">
        <f>FORMULA.FIND("",1,1,1,1,FALSE)</f>
        <v>1</v>
      </c>
    </row>
    <row r="757" spans="1:1" x14ac:dyDescent="0.2">
      <c r="A757" s="8" t="b">
        <f>SELECT("L(+2)C(+1)")</f>
        <v>1</v>
      </c>
    </row>
    <row r="758" spans="1:1" x14ac:dyDescent="0.2">
      <c r="A758" s="6" t="b">
        <f>PASTE.SPECIAL(1,1,FALSE,FALSE)</f>
        <v>1</v>
      </c>
    </row>
    <row r="759" spans="1:1" x14ac:dyDescent="0.2">
      <c r="A759" s="6" t="b">
        <f>PASTE.SPECIAL(3,1,FALSE,FALSE)</f>
        <v>1</v>
      </c>
    </row>
    <row r="760" spans="1:1" x14ac:dyDescent="0.2">
      <c r="A760" s="7" t="b">
        <f>WORKBOOK.SELECT("P21","P21")</f>
        <v>1</v>
      </c>
    </row>
    <row r="761" spans="1:1" x14ac:dyDescent="0.2">
      <c r="A761" s="8" t="b">
        <f>SELECT("L105C2")</f>
        <v>1</v>
      </c>
    </row>
    <row r="762" spans="1:1" x14ac:dyDescent="0.2">
      <c r="A762" s="12" t="b">
        <f>COPY()</f>
        <v>1</v>
      </c>
    </row>
    <row r="763" spans="1:1" x14ac:dyDescent="0.2">
      <c r="A763" s="8" t="b">
        <f>SELECT("L4C11:L105C11")</f>
        <v>1</v>
      </c>
    </row>
    <row r="764" spans="1:1" x14ac:dyDescent="0.2">
      <c r="A764" s="12" t="b">
        <f>FORMULA.FIND("",1,1,1,1,FALSE)</f>
        <v>1</v>
      </c>
    </row>
    <row r="765" spans="1:1" x14ac:dyDescent="0.2">
      <c r="A765" s="8" t="b">
        <f>SELECT("L(+2)C")</f>
        <v>1</v>
      </c>
    </row>
    <row r="766" spans="1:1" x14ac:dyDescent="0.2">
      <c r="A766" s="6" t="b">
        <f>PASTE.SPECIAL(1,1,FALSE,FALSE)</f>
        <v>1</v>
      </c>
    </row>
    <row r="767" spans="1:1" x14ac:dyDescent="0.2">
      <c r="A767" s="6" t="b">
        <f>PASTE.SPECIAL(3,1,FALSE,FALSE)</f>
        <v>1</v>
      </c>
    </row>
    <row r="768" spans="1:1" x14ac:dyDescent="0.2">
      <c r="A768" s="7" t="b">
        <f>WORKBOOK.SELECT("P21","P21")</f>
        <v>1</v>
      </c>
    </row>
    <row r="769" spans="1:1" x14ac:dyDescent="0.2">
      <c r="A769" s="8" t="b">
        <f>SELECT("L3C11:L105C11")</f>
        <v>1</v>
      </c>
    </row>
    <row r="770" spans="1:1" x14ac:dyDescent="0.2">
      <c r="A770" s="12" t="b">
        <f>FORMULA.FIND("",1,1,1,1,FALSE)</f>
        <v>1</v>
      </c>
    </row>
    <row r="771" spans="1:1" x14ac:dyDescent="0.2">
      <c r="A771" s="8" t="b">
        <f>SELECT("L(+3)C(-1):L1C17")</f>
        <v>1</v>
      </c>
    </row>
    <row r="772" spans="1:1" x14ac:dyDescent="0.2">
      <c r="A772" s="3" t="b">
        <f>SET.PRINT.AREA()</f>
        <v>1</v>
      </c>
    </row>
    <row r="773" spans="1:1" x14ac:dyDescent="0.2">
      <c r="A773" s="3" t="b">
        <f>PRINT(1,,,1,,FALSE,,,,,,2)</f>
        <v>1</v>
      </c>
    </row>
    <row r="774" spans="1:1" x14ac:dyDescent="0.2">
      <c r="A774" s="7" t="b">
        <f>WORKBOOK.SELECT("P21","P21")</f>
        <v>1</v>
      </c>
    </row>
    <row r="775" spans="1:1" x14ac:dyDescent="0.2">
      <c r="A775" s="8" t="b">
        <f>SELECT("L3C11:L105C11")</f>
        <v>1</v>
      </c>
    </row>
    <row r="776" spans="1:1" x14ac:dyDescent="0.2">
      <c r="A776" s="12" t="b">
        <f>FORMULA.FIND("",1,1,1,1,FALSE)</f>
        <v>1</v>
      </c>
    </row>
    <row r="777" spans="1:1" x14ac:dyDescent="0.2">
      <c r="A777" s="8" t="b">
        <f>SELECT("L(+4)C(-1):L(+4)C17")</f>
        <v>1</v>
      </c>
    </row>
    <row r="778" spans="1:1" x14ac:dyDescent="0.2">
      <c r="A778" s="12" t="b">
        <f>COPY()</f>
        <v>1</v>
      </c>
    </row>
    <row r="779" spans="1:1" x14ac:dyDescent="0.2">
      <c r="A779" s="8" t="b">
        <f>SELECT("L(-1)C:L4C17")</f>
        <v>1</v>
      </c>
    </row>
    <row r="780" spans="1:1" x14ac:dyDescent="0.2">
      <c r="A780" s="6" t="b">
        <f>PASTE.SPECIAL(1,1,FALSE,FALSE)</f>
        <v>1</v>
      </c>
    </row>
    <row r="781" spans="1:1" x14ac:dyDescent="0.2">
      <c r="A781" s="7" t="b">
        <f>WORKBOOK.SELECT("P21","P21")</f>
        <v>1</v>
      </c>
    </row>
    <row r="782" spans="1:1" x14ac:dyDescent="0.2">
      <c r="A782" s="8" t="b">
        <f>SELECT("L3C2:L104C2")</f>
        <v>1</v>
      </c>
    </row>
    <row r="783" spans="1:1" x14ac:dyDescent="0.2">
      <c r="A783" s="12" t="b">
        <f>FORMULA.FIND("",1,1,1,1,FALSE)</f>
        <v>1</v>
      </c>
    </row>
    <row r="784" spans="1:1" x14ac:dyDescent="0.2">
      <c r="A784" s="8" t="b">
        <f>SELECT("LC:L5C8")</f>
        <v>1</v>
      </c>
    </row>
    <row r="785" spans="1:1" x14ac:dyDescent="0.2">
      <c r="A785" s="2" t="b">
        <f>CLEAR()</f>
        <v>1</v>
      </c>
    </row>
    <row r="786" spans="1:1" x14ac:dyDescent="0.2">
      <c r="A786" s="7" t="b">
        <f>WORKBOOK.SELECT("P21","P21")</f>
        <v>1</v>
      </c>
    </row>
    <row r="787" spans="1:1" x14ac:dyDescent="0.2">
      <c r="A787" s="3" t="b">
        <f>PROTECT.DOCUMENT(TRUE)</f>
        <v>1</v>
      </c>
    </row>
    <row r="788" spans="1:1" x14ac:dyDescent="0.2">
      <c r="A788" s="7" t="b">
        <f>WORKBOOK.HIDE("P21")</f>
        <v>1</v>
      </c>
    </row>
    <row r="789" spans="1:1" x14ac:dyDescent="0.2">
      <c r="A789" s="405" t="b">
        <f>WORKBOOK.UNHIDE("P22")</f>
        <v>1</v>
      </c>
    </row>
    <row r="790" spans="1:1" x14ac:dyDescent="0.2">
      <c r="A790" s="3" t="b">
        <f>PROTECT.DOCUMENT(FALSE)</f>
        <v>1</v>
      </c>
    </row>
    <row r="791" spans="1:1" x14ac:dyDescent="0.2">
      <c r="A791" s="7" t="b">
        <f>WORKBOOK.SELECT("TROISIEME TRI et BILAN","TROISIEME TRI et BILAN")</f>
        <v>1</v>
      </c>
    </row>
    <row r="792" spans="1:1" x14ac:dyDescent="0.2">
      <c r="A792" s="8" t="b">
        <f>SELECT("L1689C3:L1790C3")</f>
        <v>1</v>
      </c>
    </row>
    <row r="793" spans="1:1" x14ac:dyDescent="0.2">
      <c r="A793" s="12" t="b">
        <f>FORMULA.FIND("",1,1,1,1,FALSE)</f>
        <v>1</v>
      </c>
    </row>
    <row r="794" spans="1:1" x14ac:dyDescent="0.2">
      <c r="A794" s="8" t="b">
        <f>SELECT("LC:L1690C8")</f>
        <v>1</v>
      </c>
    </row>
    <row r="795" spans="1:1" x14ac:dyDescent="0.2">
      <c r="A795" s="12" t="b">
        <f>COPY()</f>
        <v>1</v>
      </c>
    </row>
    <row r="796" spans="1:1" x14ac:dyDescent="0.2">
      <c r="A796" s="7" t="b">
        <f>WORKBOOK.SELECT("P22","P22")</f>
        <v>1</v>
      </c>
    </row>
    <row r="797" spans="1:1" x14ac:dyDescent="0.2">
      <c r="A797" s="8" t="b">
        <f>SELECT("L4C2")</f>
        <v>1</v>
      </c>
    </row>
    <row r="798" spans="1:1" x14ac:dyDescent="0.2">
      <c r="A798" s="6" t="b">
        <f>PASTE.SPECIAL(3,1,FALSE,FALSE)</f>
        <v>1</v>
      </c>
    </row>
    <row r="799" spans="1:1" x14ac:dyDescent="0.2">
      <c r="A799" s="8" t="b">
        <f>SELECT("L3C2:L104C2")</f>
        <v>1</v>
      </c>
    </row>
    <row r="800" spans="1:1" x14ac:dyDescent="0.2">
      <c r="A800" s="12" t="b">
        <f>FORMULA.FIND("",1,1,1,1,FALSE)</f>
        <v>1</v>
      </c>
    </row>
    <row r="801" spans="1:1" x14ac:dyDescent="0.2">
      <c r="A801" s="8" t="b">
        <f>SELECT("LC(-1):L4C7")</f>
        <v>1</v>
      </c>
    </row>
    <row r="802" spans="1:1" x14ac:dyDescent="0.2">
      <c r="A802" s="12" t="b">
        <f>COPY()</f>
        <v>1</v>
      </c>
    </row>
    <row r="803" spans="1:1" x14ac:dyDescent="0.2">
      <c r="A803" s="7" t="b">
        <f>WORKBOOK.SELECT("P22","P22")</f>
        <v>1</v>
      </c>
    </row>
    <row r="804" spans="1:1" x14ac:dyDescent="0.2">
      <c r="A804" s="8" t="b">
        <f>SELECT("L4C9")</f>
        <v>1</v>
      </c>
    </row>
    <row r="805" spans="1:1" x14ac:dyDescent="0.2">
      <c r="A805" s="6" t="b">
        <f>PASTE.SPECIAL(1,1,FALSE,FALSE)</f>
        <v>1</v>
      </c>
    </row>
    <row r="806" spans="1:1" x14ac:dyDescent="0.2">
      <c r="A806" s="7" t="b">
        <f>WORKBOOK.SELECT("P22","P22")</f>
        <v>1</v>
      </c>
    </row>
    <row r="807" spans="1:1" x14ac:dyDescent="0.2">
      <c r="A807" s="8" t="b">
        <f>SELECT("L105C3")</f>
        <v>1</v>
      </c>
    </row>
    <row r="808" spans="1:1" x14ac:dyDescent="0.2">
      <c r="A808" s="12" t="b">
        <f>COPY()</f>
        <v>1</v>
      </c>
    </row>
    <row r="809" spans="1:1" x14ac:dyDescent="0.2">
      <c r="A809" s="8" t="b">
        <f>SELECT("L4C10:L104C10")</f>
        <v>1</v>
      </c>
    </row>
    <row r="810" spans="1:1" x14ac:dyDescent="0.2">
      <c r="A810" s="12" t="b">
        <f>FORMULA.FIND("",1,1,1,1,FALSE)</f>
        <v>1</v>
      </c>
    </row>
    <row r="811" spans="1:1" x14ac:dyDescent="0.2">
      <c r="A811" s="8" t="b">
        <f>SELECT("L(+2)C(+1)")</f>
        <v>1</v>
      </c>
    </row>
    <row r="812" spans="1:1" x14ac:dyDescent="0.2">
      <c r="A812" s="6" t="b">
        <f>PASTE.SPECIAL(1,1,FALSE,FALSE)</f>
        <v>1</v>
      </c>
    </row>
    <row r="813" spans="1:1" x14ac:dyDescent="0.2">
      <c r="A813" s="6" t="b">
        <f>PASTE.SPECIAL(3,1,FALSE,FALSE)</f>
        <v>1</v>
      </c>
    </row>
    <row r="814" spans="1:1" x14ac:dyDescent="0.2">
      <c r="A814" s="7" t="b">
        <f>WORKBOOK.SELECT("P22","P22")</f>
        <v>1</v>
      </c>
    </row>
    <row r="815" spans="1:1" x14ac:dyDescent="0.2">
      <c r="A815" s="8" t="b">
        <f>SELECT("L105C2")</f>
        <v>1</v>
      </c>
    </row>
    <row r="816" spans="1:1" x14ac:dyDescent="0.2">
      <c r="A816" s="12" t="b">
        <f>COPY()</f>
        <v>1</v>
      </c>
    </row>
    <row r="817" spans="1:1" x14ac:dyDescent="0.2">
      <c r="A817" s="8" t="b">
        <f>SELECT("L4C10:L104C10")</f>
        <v>1</v>
      </c>
    </row>
    <row r="818" spans="1:1" x14ac:dyDescent="0.2">
      <c r="A818" s="12" t="b">
        <f>FORMULA.FIND("",1,1,1,1,FALSE)</f>
        <v>1</v>
      </c>
    </row>
    <row r="819" spans="1:1" x14ac:dyDescent="0.2">
      <c r="A819" s="8" t="b">
        <f>SELECT("L(+2)C")</f>
        <v>1</v>
      </c>
    </row>
    <row r="820" spans="1:1" x14ac:dyDescent="0.2">
      <c r="A820" s="6" t="b">
        <f>PASTE.SPECIAL(1,1,FALSE,FALSE)</f>
        <v>1</v>
      </c>
    </row>
    <row r="821" spans="1:1" x14ac:dyDescent="0.2">
      <c r="A821" s="6" t="b">
        <f>PASTE.SPECIAL(3,1,FALSE,FALSE)</f>
        <v>1</v>
      </c>
    </row>
    <row r="822" spans="1:1" x14ac:dyDescent="0.2">
      <c r="A822" s="7" t="b">
        <f>WORKBOOK.SELECT("P22","P22")</f>
        <v>1</v>
      </c>
    </row>
    <row r="823" spans="1:1" x14ac:dyDescent="0.2">
      <c r="A823" s="8" t="b">
        <f>SELECT("L4C10:L104C10")</f>
        <v>1</v>
      </c>
    </row>
    <row r="824" spans="1:1" x14ac:dyDescent="0.2">
      <c r="A824" s="12" t="b">
        <f>FORMULA.FIND("",1,1,1,1,FALSE)</f>
        <v>1</v>
      </c>
    </row>
    <row r="825" spans="1:1" x14ac:dyDescent="0.2">
      <c r="A825" s="8" t="b">
        <f>SELECT("L(+3)C(-1):L1C15")</f>
        <v>1</v>
      </c>
    </row>
    <row r="826" spans="1:1" x14ac:dyDescent="0.2">
      <c r="A826" s="3" t="b">
        <f>SET.PRINT.AREA()</f>
        <v>1</v>
      </c>
    </row>
    <row r="827" spans="1:1" x14ac:dyDescent="0.2">
      <c r="A827" s="3" t="b">
        <f>PRINT(1,,,1,,FALSE,,,,,,2)</f>
        <v>1</v>
      </c>
    </row>
    <row r="828" spans="1:1" x14ac:dyDescent="0.2">
      <c r="A828" s="7" t="b">
        <f>WORKBOOK.SELECT("P22","P22")</f>
        <v>1</v>
      </c>
    </row>
    <row r="829" spans="1:1" x14ac:dyDescent="0.2">
      <c r="A829" s="8" t="b">
        <f>SELECT("L4C10:L104C10")</f>
        <v>1</v>
      </c>
    </row>
    <row r="830" spans="1:1" x14ac:dyDescent="0.2">
      <c r="A830" s="12" t="b">
        <f>FORMULA.FIND("",1,1,1,1,FALSE)</f>
        <v>1</v>
      </c>
    </row>
    <row r="831" spans="1:1" x14ac:dyDescent="0.2">
      <c r="A831" s="8" t="b">
        <f>SELECT("L(+4)C(-1):L(+4)C15")</f>
        <v>1</v>
      </c>
    </row>
    <row r="832" spans="1:1" x14ac:dyDescent="0.2">
      <c r="A832" s="12" t="b">
        <f>COPY()</f>
        <v>1</v>
      </c>
    </row>
    <row r="833" spans="1:1" x14ac:dyDescent="0.2">
      <c r="A833" s="8" t="b">
        <f>SELECT("L(-1)C:L4C15")</f>
        <v>1</v>
      </c>
    </row>
    <row r="834" spans="1:1" x14ac:dyDescent="0.2">
      <c r="A834" s="6" t="b">
        <f>PASTE.SPECIAL(1,1,FALSE,FALSE)</f>
        <v>1</v>
      </c>
    </row>
    <row r="835" spans="1:1" x14ac:dyDescent="0.2">
      <c r="A835" s="7" t="b">
        <f>WORKBOOK.SELECT("P22","P22")</f>
        <v>1</v>
      </c>
    </row>
    <row r="836" spans="1:1" x14ac:dyDescent="0.2">
      <c r="A836" s="8" t="b">
        <f>SELECT("L3C2:L104C2")</f>
        <v>1</v>
      </c>
    </row>
    <row r="837" spans="1:1" x14ac:dyDescent="0.2">
      <c r="A837" s="12" t="b">
        <f>FORMULA.FIND("",1,1,1,1,FALSE)</f>
        <v>1</v>
      </c>
    </row>
    <row r="838" spans="1:1" x14ac:dyDescent="0.2">
      <c r="A838" s="8" t="b">
        <f>SELECT("LC:L5C7")</f>
        <v>1</v>
      </c>
    </row>
    <row r="839" spans="1:1" x14ac:dyDescent="0.2">
      <c r="A839" s="2" t="b">
        <f>CLEAR()</f>
        <v>1</v>
      </c>
    </row>
    <row r="840" spans="1:1" x14ac:dyDescent="0.2">
      <c r="A840" s="7" t="b">
        <f>WORKBOOK.SELECT("P22","P22")</f>
        <v>1</v>
      </c>
    </row>
    <row r="841" spans="1:1" x14ac:dyDescent="0.2">
      <c r="A841" s="3" t="b">
        <f>PROTECT.DOCUMENT(TRUE)</f>
        <v>1</v>
      </c>
    </row>
    <row r="842" spans="1:1" x14ac:dyDescent="0.2">
      <c r="A842" s="7" t="b">
        <f>WORKBOOK.HIDE("P22")</f>
        <v>1</v>
      </c>
    </row>
    <row r="843" spans="1:1" x14ac:dyDescent="0.2">
      <c r="A843" s="405" t="b">
        <f>WORKBOOK.UNHIDE("P23")</f>
        <v>1</v>
      </c>
    </row>
    <row r="844" spans="1:1" x14ac:dyDescent="0.2">
      <c r="A844" s="3" t="b">
        <f>PROTECT.DOCUMENT(FALSE)</f>
        <v>1</v>
      </c>
    </row>
    <row r="845" spans="1:1" x14ac:dyDescent="0.2">
      <c r="A845" s="7" t="b">
        <f>WORKBOOK.SELECT("TROISIEME TRI et BILAN","TROISIEME TRI et BILAN")</f>
        <v>1</v>
      </c>
    </row>
    <row r="846" spans="1:1" x14ac:dyDescent="0.2">
      <c r="A846" s="8" t="b">
        <f>SELECT("L1800C3:L1901C3")</f>
        <v>1</v>
      </c>
    </row>
    <row r="847" spans="1:1" x14ac:dyDescent="0.2">
      <c r="A847" s="12" t="b">
        <f>FORMULA.FIND("",1,1,1,1,FALSE)</f>
        <v>1</v>
      </c>
    </row>
    <row r="848" spans="1:1" x14ac:dyDescent="0.2">
      <c r="A848" s="8" t="b">
        <f>SELECT("LC:L1801C9")</f>
        <v>1</v>
      </c>
    </row>
    <row r="849" spans="1:1" x14ac:dyDescent="0.2">
      <c r="A849" s="12" t="b">
        <f>COPY()</f>
        <v>1</v>
      </c>
    </row>
    <row r="850" spans="1:1" x14ac:dyDescent="0.2">
      <c r="A850" s="7" t="b">
        <f>WORKBOOK.SELECT("P23","P23")</f>
        <v>1</v>
      </c>
    </row>
    <row r="851" spans="1:1" x14ac:dyDescent="0.2">
      <c r="A851" s="8" t="b">
        <f>SELECT("L7C2")</f>
        <v>1</v>
      </c>
    </row>
    <row r="852" spans="1:1" x14ac:dyDescent="0.2">
      <c r="A852" s="6" t="b">
        <f>PASTE.SPECIAL(3,1,FALSE,FALSE)</f>
        <v>1</v>
      </c>
    </row>
    <row r="853" spans="1:1" x14ac:dyDescent="0.2">
      <c r="A853" s="8" t="b">
        <f>SELECT("L6C2:L107C2")</f>
        <v>1</v>
      </c>
    </row>
    <row r="854" spans="1:1" x14ac:dyDescent="0.2">
      <c r="A854" s="12" t="b">
        <f>FORMULA.FIND("",1,1,1,1,FALSE)</f>
        <v>1</v>
      </c>
    </row>
    <row r="855" spans="1:1" x14ac:dyDescent="0.2">
      <c r="A855" s="8" t="b">
        <f>SELECT("LC(-1):L7C8")</f>
        <v>1</v>
      </c>
    </row>
    <row r="856" spans="1:1" x14ac:dyDescent="0.2">
      <c r="A856" s="12" t="b">
        <f>COPY()</f>
        <v>1</v>
      </c>
    </row>
    <row r="857" spans="1:1" x14ac:dyDescent="0.2">
      <c r="A857" s="7" t="b">
        <f>WORKBOOK.SELECT("P23","P23")</f>
        <v>1</v>
      </c>
    </row>
    <row r="858" spans="1:1" x14ac:dyDescent="0.2">
      <c r="A858" s="8" t="b">
        <f>SELECT("L7C10")</f>
        <v>1</v>
      </c>
    </row>
    <row r="859" spans="1:1" x14ac:dyDescent="0.2">
      <c r="A859" s="6" t="b">
        <f>PASTE.SPECIAL(1,1,FALSE,FALSE)</f>
        <v>1</v>
      </c>
    </row>
    <row r="860" spans="1:1" x14ac:dyDescent="0.2">
      <c r="A860" s="7" t="b">
        <f>WORKBOOK.SELECT("P23","P23")</f>
        <v>1</v>
      </c>
    </row>
    <row r="861" spans="1:1" x14ac:dyDescent="0.2">
      <c r="A861" s="8" t="b">
        <f>SELECT("L6C11:L107C11")</f>
        <v>1</v>
      </c>
    </row>
    <row r="862" spans="1:1" x14ac:dyDescent="0.2">
      <c r="A862" s="12" t="b">
        <f>FORMULA.FIND("",1,1,1,1,FALSE)</f>
        <v>1</v>
      </c>
    </row>
    <row r="863" spans="1:1" x14ac:dyDescent="0.2">
      <c r="A863" s="8" t="b">
        <f>SELECT("L(+1)C(-1):L1C17")</f>
        <v>1</v>
      </c>
    </row>
    <row r="864" spans="1:1" x14ac:dyDescent="0.2">
      <c r="A864" s="3" t="b">
        <f>SET.PRINT.AREA()</f>
        <v>1</v>
      </c>
    </row>
    <row r="865" spans="1:1" x14ac:dyDescent="0.2">
      <c r="A865" s="3" t="b">
        <f>PRINT(1,,,1,,FALSE,,,,,,2)</f>
        <v>1</v>
      </c>
    </row>
    <row r="866" spans="1:1" x14ac:dyDescent="0.2">
      <c r="A866" s="7" t="b">
        <f>WORKBOOK.SELECT("P23","P23")</f>
        <v>1</v>
      </c>
    </row>
    <row r="867" spans="1:1" x14ac:dyDescent="0.2">
      <c r="A867" s="8" t="b">
        <f>SELECT("L6C11:L107C11")</f>
        <v>1</v>
      </c>
    </row>
    <row r="868" spans="1:1" x14ac:dyDescent="0.2">
      <c r="A868" s="12" t="b">
        <f>FORMULA.FIND("",1,1,1,1,FALSE)</f>
        <v>1</v>
      </c>
    </row>
    <row r="869" spans="1:1" x14ac:dyDescent="0.2">
      <c r="A869" s="8" t="b">
        <f>SELECT("L(+4)C(-1):L(+4)C17")</f>
        <v>1</v>
      </c>
    </row>
    <row r="870" spans="1:1" x14ac:dyDescent="0.2">
      <c r="A870" s="12" t="b">
        <f>COPY()</f>
        <v>1</v>
      </c>
    </row>
    <row r="871" spans="1:1" x14ac:dyDescent="0.2">
      <c r="A871" s="8" t="b">
        <f>SELECT("L(-1)C:L7C17")</f>
        <v>1</v>
      </c>
    </row>
    <row r="872" spans="1:1" x14ac:dyDescent="0.2">
      <c r="A872" s="6" t="b">
        <f>PASTE.SPECIAL(1,1,FALSE,FALSE)</f>
        <v>1</v>
      </c>
    </row>
    <row r="873" spans="1:1" x14ac:dyDescent="0.2">
      <c r="A873" s="7" t="b">
        <f>WORKBOOK.SELECT("P23","P23")</f>
        <v>1</v>
      </c>
    </row>
    <row r="874" spans="1:1" x14ac:dyDescent="0.2">
      <c r="A874" s="8" t="b">
        <f>SELECT("L6C2:L107C2")</f>
        <v>1</v>
      </c>
    </row>
    <row r="875" spans="1:1" x14ac:dyDescent="0.2">
      <c r="A875" s="12" t="b">
        <f>FORMULA.FIND("",1,1,1,1,FALSE)</f>
        <v>1</v>
      </c>
    </row>
    <row r="876" spans="1:1" x14ac:dyDescent="0.2">
      <c r="A876" s="8" t="b">
        <f>SELECT("LC:L7C8")</f>
        <v>1</v>
      </c>
    </row>
    <row r="877" spans="1:1" x14ac:dyDescent="0.2">
      <c r="A877" s="2" t="b">
        <f>CLEAR()</f>
        <v>1</v>
      </c>
    </row>
    <row r="878" spans="1:1" x14ac:dyDescent="0.2">
      <c r="A878" s="7" t="b">
        <f>WORKBOOK.SELECT("P23","P23")</f>
        <v>1</v>
      </c>
    </row>
    <row r="879" spans="1:1" x14ac:dyDescent="0.2">
      <c r="A879" s="3" t="b">
        <f>PROTECT.DOCUMENT(TRUE)</f>
        <v>1</v>
      </c>
    </row>
    <row r="880" spans="1:1" x14ac:dyDescent="0.2">
      <c r="A880" s="7" t="b">
        <f>WORKBOOK.HIDE("P23")</f>
        <v>1</v>
      </c>
    </row>
    <row r="881" spans="1:1" x14ac:dyDescent="0.2">
      <c r="A881" s="35" t="b">
        <f>WORKBOOK.UNHIDE("P24")</f>
        <v>1</v>
      </c>
    </row>
    <row r="882" spans="1:1" x14ac:dyDescent="0.2">
      <c r="A882" s="3" t="b">
        <f>PROTECT.DOCUMENT(FALSE)</f>
        <v>1</v>
      </c>
    </row>
    <row r="883" spans="1:1" x14ac:dyDescent="0.2">
      <c r="A883" s="406" t="b">
        <f>SELECT("L1C1:L29C6")</f>
        <v>1</v>
      </c>
    </row>
    <row r="884" spans="1:1" x14ac:dyDescent="0.2">
      <c r="A884" s="3" t="b">
        <f>SET.PRINT.AREA()</f>
        <v>1</v>
      </c>
    </row>
    <row r="885" spans="1:1" x14ac:dyDescent="0.2">
      <c r="A885" s="3" t="b">
        <f>PRINT(1,,,1,,FALSE,,,,,,2)</f>
        <v>1</v>
      </c>
    </row>
    <row r="886" spans="1:1" x14ac:dyDescent="0.2">
      <c r="A886" s="3" t="b">
        <f>PROTECT.DOCUMENT(FALSE)</f>
        <v>1</v>
      </c>
    </row>
    <row r="887" spans="1:1" x14ac:dyDescent="0.2">
      <c r="A887" s="7" t="b">
        <f>WORKBOOK.HIDE("P24")</f>
        <v>1</v>
      </c>
    </row>
    <row r="888" spans="1:1" x14ac:dyDescent="0.2">
      <c r="A888" s="405" t="b">
        <f>WORKBOOK.UNHIDE("P25 1")</f>
        <v>1</v>
      </c>
    </row>
    <row r="889" spans="1:1" x14ac:dyDescent="0.2">
      <c r="A889" s="3" t="b">
        <f>PROTECT.DOCUMENT(FALSE)</f>
        <v>1</v>
      </c>
    </row>
    <row r="890" spans="1:1" x14ac:dyDescent="0.2">
      <c r="A890" s="7" t="b">
        <f>WORKBOOK.SELECT("TROISIEME TRI et BILAN","TROISIEME TRI et BILAN")</f>
        <v>1</v>
      </c>
    </row>
    <row r="891" spans="1:1" x14ac:dyDescent="0.2">
      <c r="A891" s="8" t="b">
        <f>SELECT("L1969C3:L2020C3")</f>
        <v>1</v>
      </c>
    </row>
    <row r="892" spans="1:1" x14ac:dyDescent="0.2">
      <c r="A892" s="12" t="b">
        <f>FORMULA.FIND("",1,1,1,1,FALSE)</f>
        <v>1</v>
      </c>
    </row>
    <row r="893" spans="1:1" x14ac:dyDescent="0.2">
      <c r="A893" s="8" t="b">
        <f>SELECT("LC:L1970C8")</f>
        <v>1</v>
      </c>
    </row>
    <row r="894" spans="1:1" x14ac:dyDescent="0.2">
      <c r="A894" s="12" t="b">
        <f>COPY()</f>
        <v>1</v>
      </c>
    </row>
    <row r="895" spans="1:1" x14ac:dyDescent="0.2">
      <c r="A895" s="7" t="b">
        <f>WORKBOOK.SELECT("P25 1","P25 1")</f>
        <v>1</v>
      </c>
    </row>
    <row r="896" spans="1:1" x14ac:dyDescent="0.2">
      <c r="A896" s="8" t="b">
        <f>SELECT("L6C2")</f>
        <v>1</v>
      </c>
    </row>
    <row r="897" spans="1:1" x14ac:dyDescent="0.2">
      <c r="A897" s="6" t="b">
        <f>PASTE.SPECIAL(3,1,FALSE,FALSE)</f>
        <v>1</v>
      </c>
    </row>
    <row r="898" spans="1:1" x14ac:dyDescent="0.2">
      <c r="A898" s="8" t="b">
        <f>SELECT("L5C2:L56C2")</f>
        <v>1</v>
      </c>
    </row>
    <row r="899" spans="1:1" x14ac:dyDescent="0.2">
      <c r="A899" s="12" t="b">
        <f>FORMULA.FIND("",1,1,1,1,FALSE)</f>
        <v>1</v>
      </c>
    </row>
    <row r="900" spans="1:1" x14ac:dyDescent="0.2">
      <c r="A900" s="8" t="b">
        <f>SELECT("LC(-1):L6C7")</f>
        <v>1</v>
      </c>
    </row>
    <row r="901" spans="1:1" x14ac:dyDescent="0.2">
      <c r="A901" s="12" t="b">
        <f>COPY()</f>
        <v>1</v>
      </c>
    </row>
    <row r="902" spans="1:1" x14ac:dyDescent="0.2">
      <c r="A902" s="7" t="b">
        <f>WORKBOOK.SELECT("P25 1","P25 1")</f>
        <v>1</v>
      </c>
    </row>
    <row r="903" spans="1:1" x14ac:dyDescent="0.2">
      <c r="A903" s="8" t="b">
        <f>SELECT("L6C9")</f>
        <v>1</v>
      </c>
    </row>
    <row r="904" spans="1:1" x14ac:dyDescent="0.2">
      <c r="A904" s="6" t="b">
        <f>PASTE.SPECIAL(1,1,FALSE,FALSE)</f>
        <v>1</v>
      </c>
    </row>
    <row r="905" spans="1:1" x14ac:dyDescent="0.2">
      <c r="A905" s="7" t="b">
        <f>WORKBOOK.SELECT("P25 1","P25 1")</f>
        <v>1</v>
      </c>
    </row>
    <row r="906" spans="1:1" x14ac:dyDescent="0.2">
      <c r="A906" s="8" t="b">
        <f>SELECT("L5C10:L56C10")</f>
        <v>1</v>
      </c>
    </row>
    <row r="907" spans="1:1" x14ac:dyDescent="0.2">
      <c r="A907" s="12" t="b">
        <f>FORMULA.FIND("",1,1,1,1,FALSE)</f>
        <v>1</v>
      </c>
    </row>
    <row r="908" spans="1:1" x14ac:dyDescent="0.2">
      <c r="A908" s="8" t="b">
        <f>SELECT("L(+1)C(-1):L1C15")</f>
        <v>1</v>
      </c>
    </row>
    <row r="909" spans="1:1" x14ac:dyDescent="0.2">
      <c r="A909" s="3" t="b">
        <f>SET.PRINT.AREA()</f>
        <v>1</v>
      </c>
    </row>
    <row r="910" spans="1:1" x14ac:dyDescent="0.2">
      <c r="A910" s="3" t="b">
        <f>PRINT(1,,,1,,FALSE,,,,,,2)</f>
        <v>1</v>
      </c>
    </row>
    <row r="911" spans="1:1" x14ac:dyDescent="0.2">
      <c r="A911" s="7" t="b">
        <f>WORKBOOK.SELECT("P25 1","P25 1")</f>
        <v>1</v>
      </c>
    </row>
    <row r="912" spans="1:1" x14ac:dyDescent="0.2">
      <c r="A912" s="8" t="b">
        <f>SELECT("L5C10:L56C10")</f>
        <v>1</v>
      </c>
    </row>
    <row r="913" spans="1:1" x14ac:dyDescent="0.2">
      <c r="A913" s="12" t="b">
        <f>FORMULA.FIND("",1,1,1,1,FALSE)</f>
        <v>1</v>
      </c>
    </row>
    <row r="914" spans="1:1" x14ac:dyDescent="0.2">
      <c r="A914" s="8" t="b">
        <f>SELECT("L(+4)C(-1):L(+4)C15")</f>
        <v>1</v>
      </c>
    </row>
    <row r="915" spans="1:1" x14ac:dyDescent="0.2">
      <c r="A915" s="12" t="b">
        <f>COPY()</f>
        <v>1</v>
      </c>
    </row>
    <row r="916" spans="1:1" x14ac:dyDescent="0.2">
      <c r="A916" s="8" t="b">
        <f>SELECT("L(-1)C:L6C15")</f>
        <v>1</v>
      </c>
    </row>
    <row r="917" spans="1:1" x14ac:dyDescent="0.2">
      <c r="A917" s="6" t="b">
        <f>PASTE.SPECIAL(1,1,FALSE,FALSE)</f>
        <v>1</v>
      </c>
    </row>
    <row r="918" spans="1:1" x14ac:dyDescent="0.2">
      <c r="A918" s="7" t="b">
        <f>WORKBOOK.SELECT("P25 1","P25 1")</f>
        <v>1</v>
      </c>
    </row>
    <row r="919" spans="1:1" x14ac:dyDescent="0.2">
      <c r="A919" s="8" t="b">
        <f>SELECT("L5C2:L56C2")</f>
        <v>1</v>
      </c>
    </row>
    <row r="920" spans="1:1" x14ac:dyDescent="0.2">
      <c r="A920" s="12" t="b">
        <f>FORMULA.FIND("",1,1,1,1,FALSE)</f>
        <v>1</v>
      </c>
    </row>
    <row r="921" spans="1:1" x14ac:dyDescent="0.2">
      <c r="A921" s="8" t="b">
        <f>SELECT("LC:L6C7")</f>
        <v>1</v>
      </c>
    </row>
    <row r="922" spans="1:1" x14ac:dyDescent="0.2">
      <c r="A922" s="2" t="b">
        <f>CLEAR()</f>
        <v>1</v>
      </c>
    </row>
    <row r="923" spans="1:1" x14ac:dyDescent="0.2">
      <c r="A923" s="7" t="b">
        <f>WORKBOOK.SELECT("P25 1","P25 1")</f>
        <v>1</v>
      </c>
    </row>
    <row r="924" spans="1:1" x14ac:dyDescent="0.2">
      <c r="A924" s="3" t="b">
        <f>PROTECT.DOCUMENT(TRUE)</f>
        <v>1</v>
      </c>
    </row>
    <row r="925" spans="1:1" x14ac:dyDescent="0.2">
      <c r="A925" s="7" t="b">
        <f>WORKBOOK.SELECT("P25 1","P25 1")</f>
        <v>1</v>
      </c>
    </row>
    <row r="926" spans="1:1" x14ac:dyDescent="0.2">
      <c r="A926" s="7" t="b">
        <f>WORKBOOK.HIDE("P25 1")</f>
        <v>1</v>
      </c>
    </row>
    <row r="927" spans="1:1" x14ac:dyDescent="0.2">
      <c r="A927" s="35" t="b">
        <f>WORKBOOK.UNHIDE("P26")</f>
        <v>1</v>
      </c>
    </row>
    <row r="928" spans="1:1" x14ac:dyDescent="0.2">
      <c r="A928" s="3" t="b">
        <f>PROTECT.DOCUMENT(FALSE)</f>
        <v>1</v>
      </c>
    </row>
    <row r="929" spans="1:1" x14ac:dyDescent="0.2">
      <c r="A929" s="406" t="b">
        <f>SELECT("L1C1:L30C7")</f>
        <v>1</v>
      </c>
    </row>
    <row r="930" spans="1:1" x14ac:dyDescent="0.2">
      <c r="A930" s="3" t="b">
        <f>SET.PRINT.AREA()</f>
        <v>1</v>
      </c>
    </row>
    <row r="931" spans="1:1" x14ac:dyDescent="0.2">
      <c r="A931" s="3" t="b">
        <f>PRINT(1,,,1,,FALSE,,,,,,2)</f>
        <v>1</v>
      </c>
    </row>
    <row r="932" spans="1:1" x14ac:dyDescent="0.2">
      <c r="A932" s="3" t="b">
        <f>PROTECT.DOCUMENT(TRUE)</f>
        <v>1</v>
      </c>
    </row>
    <row r="933" spans="1:1" x14ac:dyDescent="0.2">
      <c r="A933" s="7" t="b">
        <f>WORKBOOK.HIDE("P26")</f>
        <v>1</v>
      </c>
    </row>
    <row r="934" spans="1:1" x14ac:dyDescent="0.2">
      <c r="A934" s="35" t="b">
        <f>WORKBOOK.UNHIDE("P27")</f>
        <v>1</v>
      </c>
    </row>
    <row r="935" spans="1:1" x14ac:dyDescent="0.2">
      <c r="A935" s="3" t="b">
        <f>PROTECT.DOCUMENT(FALSE)</f>
        <v>1</v>
      </c>
    </row>
    <row r="936" spans="1:1" x14ac:dyDescent="0.2">
      <c r="A936" s="406" t="b">
        <f>SELECT("L1C1:L32C9")</f>
        <v>1</v>
      </c>
    </row>
    <row r="937" spans="1:1" x14ac:dyDescent="0.2">
      <c r="A937" s="3" t="b">
        <f>SET.PRINT.AREA()</f>
        <v>1</v>
      </c>
    </row>
    <row r="938" spans="1:1" x14ac:dyDescent="0.2">
      <c r="A938" s="3" t="b">
        <f>PRINT(1,,,1,,FALSE,,,,,,2)</f>
        <v>1</v>
      </c>
    </row>
    <row r="939" spans="1:1" x14ac:dyDescent="0.2">
      <c r="A939" s="3" t="b">
        <f>PROTECT.DOCUMENT(TRUE)</f>
        <v>1</v>
      </c>
    </row>
    <row r="940" spans="1:1" x14ac:dyDescent="0.2">
      <c r="A940" s="7" t="b">
        <f>WORKBOOK.HIDE("P27")</f>
        <v>1</v>
      </c>
    </row>
    <row r="941" spans="1:1" x14ac:dyDescent="0.2">
      <c r="A941" s="35" t="b">
        <f>WORKBOOK.UNHIDE("P28")</f>
        <v>1</v>
      </c>
    </row>
    <row r="942" spans="1:1" x14ac:dyDescent="0.2">
      <c r="A942" s="3" t="b">
        <f>PROTECT.DOCUMENT(FALSE)</f>
        <v>1</v>
      </c>
    </row>
    <row r="943" spans="1:1" x14ac:dyDescent="0.2">
      <c r="A943" s="406" t="b">
        <f>SELECT("L1C1:L33C4")</f>
        <v>1</v>
      </c>
    </row>
    <row r="944" spans="1:1" x14ac:dyDescent="0.2">
      <c r="A944" s="3" t="b">
        <f>SET.PRINT.AREA()</f>
        <v>1</v>
      </c>
    </row>
    <row r="945" spans="1:1" x14ac:dyDescent="0.2">
      <c r="A945" s="3" t="b">
        <f>PRINT(1,,,1,,FALSE,,,,,,2)</f>
        <v>1</v>
      </c>
    </row>
    <row r="946" spans="1:1" x14ac:dyDescent="0.2">
      <c r="A946" s="3" t="b">
        <f>PROTECT.DOCUMENT(TRUE)</f>
        <v>1</v>
      </c>
    </row>
    <row r="947" spans="1:1" x14ac:dyDescent="0.2">
      <c r="A947" s="7" t="b">
        <f>WORKBOOK.HIDE("P28")</f>
        <v>1</v>
      </c>
    </row>
    <row r="948" spans="1:1" x14ac:dyDescent="0.2">
      <c r="A948" s="35" t="b">
        <f>WORKBOOK.UNHIDE("P29")</f>
        <v>1</v>
      </c>
    </row>
    <row r="949" spans="1:1" x14ac:dyDescent="0.2">
      <c r="A949" s="3" t="b">
        <f>PROTECT.DOCUMENT(FALSE)</f>
        <v>1</v>
      </c>
    </row>
    <row r="950" spans="1:1" x14ac:dyDescent="0.2">
      <c r="A950" s="406" t="b">
        <f>SELECT("L1C1:L39C7")</f>
        <v>1</v>
      </c>
    </row>
    <row r="951" spans="1:1" x14ac:dyDescent="0.2">
      <c r="A951" s="3" t="b">
        <f>SET.PRINT.AREA()</f>
        <v>1</v>
      </c>
    </row>
    <row r="952" spans="1:1" x14ac:dyDescent="0.2">
      <c r="A952" s="3" t="b">
        <f>PRINT(1,,,1,,FALSE,,,,,,2)</f>
        <v>1</v>
      </c>
    </row>
    <row r="953" spans="1:1" x14ac:dyDescent="0.2">
      <c r="A953" s="3" t="b">
        <f>PROTECT.DOCUMENT(TRUE)</f>
        <v>1</v>
      </c>
    </row>
    <row r="954" spans="1:1" x14ac:dyDescent="0.2">
      <c r="A954" s="7" t="b">
        <f>WORKBOOK.HIDE("P29")</f>
        <v>1</v>
      </c>
    </row>
    <row r="955" spans="1:1" x14ac:dyDescent="0.2">
      <c r="A955" s="35" t="b">
        <f>WORKBOOK.UNHIDE("P30")</f>
        <v>1</v>
      </c>
    </row>
    <row r="956" spans="1:1" x14ac:dyDescent="0.2">
      <c r="A956" s="3" t="b">
        <f>PROTECT.DOCUMENT(FALSE)</f>
        <v>1</v>
      </c>
    </row>
    <row r="957" spans="1:1" x14ac:dyDescent="0.2">
      <c r="A957" s="406" t="b">
        <f>SELECT("L1C1:L44C7")</f>
        <v>1</v>
      </c>
    </row>
    <row r="958" spans="1:1" x14ac:dyDescent="0.2">
      <c r="A958" s="3" t="b">
        <f>SET.PRINT.AREA()</f>
        <v>1</v>
      </c>
    </row>
    <row r="959" spans="1:1" x14ac:dyDescent="0.2">
      <c r="A959" s="3" t="b">
        <f>PRINT(1,,,1,,FALSE,,,,,,2)</f>
        <v>1</v>
      </c>
    </row>
    <row r="960" spans="1:1" x14ac:dyDescent="0.2">
      <c r="A960" s="3" t="b">
        <f>PROTECT.DOCUMENT(TRUE)</f>
        <v>1</v>
      </c>
    </row>
    <row r="961" spans="1:1" x14ac:dyDescent="0.2">
      <c r="A961" s="7" t="b">
        <f>WORKBOOK.HIDE("P30")</f>
        <v>1</v>
      </c>
    </row>
    <row r="962" spans="1:1" x14ac:dyDescent="0.2">
      <c r="A962" s="35" t="b">
        <f>WORKBOOK.UNHIDE("P31")</f>
        <v>1</v>
      </c>
    </row>
    <row r="963" spans="1:1" x14ac:dyDescent="0.2">
      <c r="A963" s="3" t="b">
        <f>PROTECT.DOCUMENT(FALSE)</f>
        <v>1</v>
      </c>
    </row>
    <row r="964" spans="1:1" x14ac:dyDescent="0.2">
      <c r="A964" s="406" t="b">
        <f>SELECT("L1C1:L29C7")</f>
        <v>1</v>
      </c>
    </row>
    <row r="965" spans="1:1" x14ac:dyDescent="0.2">
      <c r="A965" s="3" t="b">
        <f>SET.PRINT.AREA()</f>
        <v>1</v>
      </c>
    </row>
    <row r="966" spans="1:1" x14ac:dyDescent="0.2">
      <c r="A966" s="3" t="b">
        <f>PRINT(1,,,1,,FALSE,,,,,,2)</f>
        <v>1</v>
      </c>
    </row>
    <row r="967" spans="1:1" x14ac:dyDescent="0.2">
      <c r="A967" s="3" t="b">
        <f>PROTECT.DOCUMENT(TRUE)</f>
        <v>1</v>
      </c>
    </row>
    <row r="968" spans="1:1" x14ac:dyDescent="0.2">
      <c r="A968" s="7" t="b">
        <f>WORKBOOK.HIDE("P31")</f>
        <v>1</v>
      </c>
    </row>
    <row r="969" spans="1:1" x14ac:dyDescent="0.2">
      <c r="A969" s="405" t="b">
        <f>WORKBOOK.UNHIDE("P32")</f>
        <v>1</v>
      </c>
    </row>
    <row r="970" spans="1:1" x14ac:dyDescent="0.2">
      <c r="A970" s="3" t="b">
        <f>PROTECT.DOCUMENT(FALSE)</f>
        <v>1</v>
      </c>
    </row>
    <row r="971" spans="1:1" x14ac:dyDescent="0.2">
      <c r="A971" s="7" t="b">
        <f>WORKBOOK.SELECT("TROISIEME TRI et BILAN","TROISIEME TRI et BILAN")</f>
        <v>1</v>
      </c>
    </row>
    <row r="972" spans="1:1" x14ac:dyDescent="0.2">
      <c r="A972" s="8" t="b">
        <f>SELECT("L2256C3:L2307C3")</f>
        <v>1</v>
      </c>
    </row>
    <row r="973" spans="1:1" x14ac:dyDescent="0.2">
      <c r="A973" s="12" t="b">
        <f>FORMULA.FIND("",1,1,1,1,FALSE)</f>
        <v>1</v>
      </c>
    </row>
    <row r="974" spans="1:1" x14ac:dyDescent="0.2">
      <c r="A974" s="8" t="b">
        <f>SELECT("LC:L2257C5")</f>
        <v>1</v>
      </c>
    </row>
    <row r="975" spans="1:1" x14ac:dyDescent="0.2">
      <c r="A975" s="12" t="b">
        <f>COPY()</f>
        <v>1</v>
      </c>
    </row>
    <row r="976" spans="1:1" x14ac:dyDescent="0.2">
      <c r="A976" s="7" t="b">
        <f>WORKBOOK.SELECT("P32","P32")</f>
        <v>1</v>
      </c>
    </row>
    <row r="977" spans="1:1" x14ac:dyDescent="0.2">
      <c r="A977" s="8" t="b">
        <f>SELECT("L4C2")</f>
        <v>1</v>
      </c>
    </row>
    <row r="978" spans="1:1" x14ac:dyDescent="0.2">
      <c r="A978" s="6" t="b">
        <f>PASTE.SPECIAL(3,1,FALSE,FALSE)</f>
        <v>1</v>
      </c>
    </row>
    <row r="979" spans="1:1" x14ac:dyDescent="0.2">
      <c r="A979" s="8" t="b">
        <f>SELECT("L3C2:L54C2")</f>
        <v>1</v>
      </c>
    </row>
    <row r="980" spans="1:1" x14ac:dyDescent="0.2">
      <c r="A980" s="12" t="b">
        <f>FORMULA.FIND("",1,1,1,1,FALSE)</f>
        <v>1</v>
      </c>
    </row>
    <row r="981" spans="1:1" x14ac:dyDescent="0.2">
      <c r="A981" s="8" t="b">
        <f>SELECT("LC(-1):L4C4")</f>
        <v>1</v>
      </c>
    </row>
    <row r="982" spans="1:1" x14ac:dyDescent="0.2">
      <c r="A982" s="12" t="b">
        <f>COPY()</f>
        <v>1</v>
      </c>
    </row>
    <row r="983" spans="1:1" x14ac:dyDescent="0.2">
      <c r="A983" s="7" t="b">
        <f>WORKBOOK.SELECT("P32","P32")</f>
        <v>1</v>
      </c>
    </row>
    <row r="984" spans="1:1" x14ac:dyDescent="0.2">
      <c r="A984" s="8" t="b">
        <f>SELECT("L4C6")</f>
        <v>1</v>
      </c>
    </row>
    <row r="985" spans="1:1" x14ac:dyDescent="0.2">
      <c r="A985" s="6" t="b">
        <f>PASTE.SPECIAL(1,1,FALSE,FALSE)</f>
        <v>1</v>
      </c>
    </row>
    <row r="986" spans="1:1" x14ac:dyDescent="0.2">
      <c r="A986" s="7" t="b">
        <f>WORKBOOK.SELECT("P32","P32")</f>
        <v>1</v>
      </c>
    </row>
    <row r="987" spans="1:1" x14ac:dyDescent="0.2">
      <c r="A987" s="8" t="b">
        <f>SELECT("L3C7:L54C7")</f>
        <v>1</v>
      </c>
    </row>
    <row r="988" spans="1:1" x14ac:dyDescent="0.2">
      <c r="A988" s="12" t="b">
        <f>FORMULA.FIND("",1,1,1,1,FALSE)</f>
        <v>1</v>
      </c>
    </row>
    <row r="989" spans="1:1" x14ac:dyDescent="0.2">
      <c r="A989" s="8" t="b">
        <f>SELECT("L(+1)C(-1):L1C9")</f>
        <v>1</v>
      </c>
    </row>
    <row r="990" spans="1:1" x14ac:dyDescent="0.2">
      <c r="A990" s="3" t="b">
        <f>SET.PRINT.AREA()</f>
        <v>1</v>
      </c>
    </row>
    <row r="991" spans="1:1" x14ac:dyDescent="0.2">
      <c r="A991" s="3" t="b">
        <f>PRINT(1,,,1,,FALSE,,,,,,2)</f>
        <v>1</v>
      </c>
    </row>
    <row r="992" spans="1:1" x14ac:dyDescent="0.2">
      <c r="A992" s="7" t="b">
        <f>WORKBOOK.SELECT("P32","P32")</f>
        <v>1</v>
      </c>
    </row>
    <row r="993" spans="1:1" x14ac:dyDescent="0.2">
      <c r="A993" s="8" t="b">
        <f>SELECT("L3C7:L54C7")</f>
        <v>1</v>
      </c>
    </row>
    <row r="994" spans="1:1" x14ac:dyDescent="0.2">
      <c r="A994" s="12" t="b">
        <f>FORMULA.FIND("",1,1,1,1,FALSE)</f>
        <v>1</v>
      </c>
    </row>
    <row r="995" spans="1:1" x14ac:dyDescent="0.2">
      <c r="A995" s="8" t="b">
        <f>SELECT("L(+4)C(-1):L(+4)C9")</f>
        <v>1</v>
      </c>
    </row>
    <row r="996" spans="1:1" x14ac:dyDescent="0.2">
      <c r="A996" s="12" t="b">
        <f>COPY()</f>
        <v>1</v>
      </c>
    </row>
    <row r="997" spans="1:1" x14ac:dyDescent="0.2">
      <c r="A997" s="8" t="b">
        <f>SELECT("L(-1)C:L4C9")</f>
        <v>1</v>
      </c>
    </row>
    <row r="998" spans="1:1" x14ac:dyDescent="0.2">
      <c r="A998" s="6" t="b">
        <f>PASTE.SPECIAL(1,1,FALSE,FALSE)</f>
        <v>1</v>
      </c>
    </row>
    <row r="999" spans="1:1" x14ac:dyDescent="0.2">
      <c r="A999" s="7" t="b">
        <f>WORKBOOK.SELECT("P32","P32")</f>
        <v>1</v>
      </c>
    </row>
    <row r="1000" spans="1:1" x14ac:dyDescent="0.2">
      <c r="A1000" s="8" t="b">
        <f>SELECT("L3C2:L54C2")</f>
        <v>1</v>
      </c>
    </row>
    <row r="1001" spans="1:1" x14ac:dyDescent="0.2">
      <c r="A1001" s="12" t="b">
        <f>FORMULA.FIND("",1,1,1,1,FALSE)</f>
        <v>1</v>
      </c>
    </row>
    <row r="1002" spans="1:1" x14ac:dyDescent="0.2">
      <c r="A1002" s="8" t="b">
        <f>SELECT("LC:L4C4")</f>
        <v>1</v>
      </c>
    </row>
    <row r="1003" spans="1:1" x14ac:dyDescent="0.2">
      <c r="A1003" s="2" t="b">
        <f>CLEAR()</f>
        <v>1</v>
      </c>
    </row>
    <row r="1004" spans="1:1" x14ac:dyDescent="0.2">
      <c r="A1004" s="7" t="b">
        <f>WORKBOOK.SELECT("P32","P32")</f>
        <v>1</v>
      </c>
    </row>
    <row r="1005" spans="1:1" x14ac:dyDescent="0.2">
      <c r="A1005" s="3" t="b">
        <f>PROTECT.DOCUMENT(TRUE)</f>
        <v>1</v>
      </c>
    </row>
    <row r="1006" spans="1:1" x14ac:dyDescent="0.2">
      <c r="A1006" s="7" t="b">
        <f>WORKBOOK.HIDE("P32")</f>
        <v>1</v>
      </c>
    </row>
    <row r="1007" spans="1:1" x14ac:dyDescent="0.2">
      <c r="A1007" s="35" t="b">
        <f>WORKBOOK.UNHIDE("P33")</f>
        <v>1</v>
      </c>
    </row>
    <row r="1008" spans="1:1" x14ac:dyDescent="0.2">
      <c r="A1008" s="3" t="b">
        <f>PROTECT.DOCUMENT(FALSE)</f>
        <v>1</v>
      </c>
    </row>
    <row r="1009" spans="1:1" x14ac:dyDescent="0.2">
      <c r="A1009" s="406" t="b">
        <f>SELECT("L1C1:L15C8")</f>
        <v>1</v>
      </c>
    </row>
    <row r="1010" spans="1:1" x14ac:dyDescent="0.2">
      <c r="A1010" s="3" t="b">
        <f>SET.PRINT.AREA()</f>
        <v>1</v>
      </c>
    </row>
    <row r="1011" spans="1:1" x14ac:dyDescent="0.2">
      <c r="A1011" s="3" t="b">
        <f>PRINT(1,,,1,,FALSE,,,,,,2)</f>
        <v>1</v>
      </c>
    </row>
    <row r="1012" spans="1:1" x14ac:dyDescent="0.2">
      <c r="A1012" s="3" t="b">
        <f>PROTECT.DOCUMENT(FALSE)</f>
        <v>1</v>
      </c>
    </row>
    <row r="1013" spans="1:1" x14ac:dyDescent="0.2">
      <c r="A1013" s="7" t="b">
        <f>WORKBOOK.HIDE("P33")</f>
        <v>1</v>
      </c>
    </row>
    <row r="1014" spans="1:1" x14ac:dyDescent="0.2">
      <c r="A1014" s="35" t="b">
        <f>WORKBOOK.UNHIDE("P34")</f>
        <v>1</v>
      </c>
    </row>
    <row r="1015" spans="1:1" x14ac:dyDescent="0.2">
      <c r="A1015" s="3" t="b">
        <f>PROTECT.DOCUMENT(FALSE)</f>
        <v>1</v>
      </c>
    </row>
    <row r="1016" spans="1:1" x14ac:dyDescent="0.2">
      <c r="A1016" s="406" t="b">
        <f>SELECT("L1C1:L16C13")</f>
        <v>1</v>
      </c>
    </row>
    <row r="1017" spans="1:1" x14ac:dyDescent="0.2">
      <c r="A1017" s="3" t="b">
        <f>SET.PRINT.AREA()</f>
        <v>1</v>
      </c>
    </row>
    <row r="1018" spans="1:1" x14ac:dyDescent="0.2">
      <c r="A1018" s="3" t="b">
        <f>PRINT(1,,,1,,FALSE,,,,,,2)</f>
        <v>1</v>
      </c>
    </row>
    <row r="1019" spans="1:1" x14ac:dyDescent="0.2">
      <c r="A1019" s="3" t="b">
        <f>PROTECT.DOCUMENT(FALSE)</f>
        <v>1</v>
      </c>
    </row>
    <row r="1020" spans="1:1" x14ac:dyDescent="0.2">
      <c r="A1020" s="7" t="b">
        <f>WORKBOOK.HIDE("P34")</f>
        <v>1</v>
      </c>
    </row>
    <row r="1021" spans="1:1" x14ac:dyDescent="0.2">
      <c r="A1021" s="7" t="b">
        <f>WORKBOOK.SELECT("TROISIEME TRI et BILAN","TROISIEME TRI et BILAN")</f>
        <v>0</v>
      </c>
    </row>
    <row r="1022" spans="1:1" x14ac:dyDescent="0.2">
      <c r="A1022" s="32" t="b">
        <f>WORKBOOK.HIDE("macro")</f>
        <v>1</v>
      </c>
    </row>
    <row r="1023" spans="1:1" x14ac:dyDescent="0.2">
      <c r="A1023" s="418" t="b">
        <f>RETURN()</f>
        <v>1</v>
      </c>
    </row>
  </sheetData>
  <pageMargins left="0.59055118110236227" right="0.59055118110236227" top="0.59055118110236227" bottom="0.59055118110236227" header="0" footer="0"/>
  <pageSetup paperSize="271" scale="60" orientation="portrait" blackAndWhite="1" horizontalDpi="300" verticalDpi="300" r:id="rId1"/>
  <headerFooter alignWithMargins="0"/>
</xm:macroshee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5D821-2040-47CD-A42F-2D28065534CD}">
  <sheetPr codeName="Feuil3"/>
  <dimension ref="A1:AJ2674"/>
  <sheetViews>
    <sheetView zoomScale="112" zoomScaleNormal="112" workbookViewId="0">
      <selection activeCell="C5" sqref="C5:Z6"/>
    </sheetView>
  </sheetViews>
  <sheetFormatPr baseColWidth="10" defaultColWidth="26.28515625" defaultRowHeight="18.75" x14ac:dyDescent="0.3"/>
  <cols>
    <col min="1" max="1" width="17.140625" style="382" customWidth="1"/>
    <col min="2" max="2" width="26.140625" style="382" customWidth="1"/>
    <col min="3" max="3" width="22.42578125" style="382" customWidth="1"/>
    <col min="4" max="4" width="17.42578125" style="382" customWidth="1"/>
    <col min="5" max="5" width="16.85546875" style="382" customWidth="1"/>
    <col min="6" max="6" width="15" style="382" customWidth="1"/>
    <col min="7" max="7" width="14.7109375" style="382" customWidth="1"/>
    <col min="8" max="8" width="12.42578125" style="382" customWidth="1"/>
    <col min="9" max="9" width="55.42578125" style="382" customWidth="1"/>
    <col min="10" max="32" width="18.7109375" style="382" customWidth="1"/>
    <col min="33" max="33" width="15" style="382" customWidth="1"/>
    <col min="34" max="36" width="4.42578125" style="382" customWidth="1"/>
    <col min="37" max="16384" width="26.28515625" style="382"/>
  </cols>
  <sheetData>
    <row r="1" spans="1:33" ht="27" thickTop="1" thickBot="1" x14ac:dyDescent="0.35">
      <c r="A1" s="656" t="s">
        <v>705</v>
      </c>
      <c r="B1" s="1079">
        <v>0</v>
      </c>
      <c r="C1" s="1646" t="str">
        <f>ETABLISSEMENTS!D2</f>
        <v>KORHOGO</v>
      </c>
      <c r="D1" s="987" t="s">
        <v>1224</v>
      </c>
      <c r="E1" s="654"/>
      <c r="F1" s="518"/>
      <c r="G1" s="518"/>
      <c r="H1" s="518"/>
      <c r="I1" s="518"/>
      <c r="J1" s="1734" t="str">
        <f>C3</f>
        <v>2025-2026</v>
      </c>
      <c r="K1" s="1733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518"/>
      <c r="W1" s="518"/>
      <c r="X1" s="518"/>
      <c r="Y1" s="518"/>
      <c r="Z1" s="519"/>
      <c r="AA1" s="366"/>
      <c r="AB1" s="366"/>
      <c r="AC1" s="366"/>
      <c r="AD1" s="366"/>
      <c r="AE1" s="366"/>
      <c r="AF1" s="366"/>
      <c r="AG1" s="520"/>
    </row>
    <row r="2" spans="1:33" ht="41.25" customHeight="1" thickBot="1" x14ac:dyDescent="0.35">
      <c r="A2" s="988" t="s">
        <v>2</v>
      </c>
      <c r="B2" s="1860" t="s">
        <v>56</v>
      </c>
      <c r="C2" s="1856"/>
      <c r="D2" s="1857" t="str">
        <f>ETABLISSEMENTS!F3</f>
        <v>TRAORE IDRISSA</v>
      </c>
      <c r="E2" s="1858" t="str">
        <f>ETABLISSEMENTS!F5</f>
        <v>0709628863/0505865270</v>
      </c>
      <c r="F2" s="1858" t="str">
        <f>ETABLISSEMENTS!F7</f>
        <v>idristra2021@gmail.com</v>
      </c>
      <c r="G2" s="1731" t="s">
        <v>1111</v>
      </c>
      <c r="H2" s="1731" t="s">
        <v>1157</v>
      </c>
      <c r="I2" s="1731" t="s">
        <v>1158</v>
      </c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366"/>
      <c r="AE2" s="366"/>
      <c r="AF2" s="366"/>
      <c r="AG2" s="520"/>
    </row>
    <row r="3" spans="1:33" ht="60.75" customHeight="1" thickBot="1" x14ac:dyDescent="0.35">
      <c r="A3" s="991" t="s">
        <v>1095</v>
      </c>
      <c r="B3" s="1748" t="s">
        <v>1156</v>
      </c>
      <c r="C3" s="1750" t="str">
        <f>ETABLISSEMENTS!D3</f>
        <v>2025-2026</v>
      </c>
      <c r="D3" s="1750" t="s">
        <v>1217</v>
      </c>
      <c r="E3" s="1898" t="s">
        <v>1094</v>
      </c>
      <c r="F3" s="1899"/>
      <c r="G3" s="651" t="s">
        <v>769</v>
      </c>
      <c r="H3" s="651" t="s">
        <v>767</v>
      </c>
      <c r="I3" s="652" t="s">
        <v>768</v>
      </c>
      <c r="J3" s="653" t="str">
        <f>IF(AND(AA585="OUI",AB585="OUI",AC585="OUI",P1175="OUI",V1197="OUI",W1197="OUI",X1197="OUI"),"BON REMPLISSAGE DES EFFECTIFS","RAPPORT PAS JUSTE")</f>
        <v>BON REMPLISSAGE DES EFFECTIFS</v>
      </c>
      <c r="K3" s="612" t="s">
        <v>1093</v>
      </c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366"/>
      <c r="AE3" s="366"/>
      <c r="AF3" s="366"/>
      <c r="AG3" s="520"/>
    </row>
    <row r="4" spans="1:33" ht="69" customHeight="1" thickBot="1" x14ac:dyDescent="0.35">
      <c r="A4" s="1518"/>
      <c r="B4" s="1859" t="s">
        <v>852</v>
      </c>
      <c r="C4" s="504" t="s">
        <v>739</v>
      </c>
      <c r="D4" s="2028" t="s">
        <v>740</v>
      </c>
      <c r="E4" s="2029"/>
      <c r="F4" s="655" t="s">
        <v>766</v>
      </c>
      <c r="G4" s="986" t="str">
        <f>IF(AC586="OUI","BON","PAS ENCORE BON")</f>
        <v>BON</v>
      </c>
      <c r="H4" s="986" t="str">
        <f>IF(P1175="OUI","BON","PAS ENCORE BON")</f>
        <v>BON</v>
      </c>
      <c r="I4" s="986" t="str">
        <f>IF(X1198="OUI","BON","PAS ENCORE BON")</f>
        <v>BON</v>
      </c>
      <c r="J4" s="983" t="str">
        <f>IF((J3="BON REMPLISSAGE DES EFFECTIFS"),"BON REMPLISSAGE DU RAPPORT","MAUVAIS REMPLISSAGE DES EFFECTIFS")</f>
        <v>BON REMPLISSAGE DU RAPPORT</v>
      </c>
      <c r="K4" s="612" t="str">
        <f>IF(V496="OUI","BON FICHIER","FICHIER MODIFIER")</f>
        <v>BON FICHIER</v>
      </c>
      <c r="L4" s="366"/>
      <c r="M4" s="366"/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  <c r="AD4" s="366"/>
      <c r="AE4" s="366"/>
      <c r="AF4" s="366"/>
      <c r="AG4" s="520"/>
    </row>
    <row r="5" spans="1:33" ht="40.5" customHeight="1" thickBot="1" x14ac:dyDescent="0.35">
      <c r="A5" s="991" t="s">
        <v>1130</v>
      </c>
      <c r="B5" s="523" t="s">
        <v>75</v>
      </c>
      <c r="C5" s="1976"/>
      <c r="D5" s="1977"/>
      <c r="E5" s="1977"/>
      <c r="F5" s="1977"/>
      <c r="G5" s="1977"/>
      <c r="H5" s="1977"/>
      <c r="I5" s="1977"/>
      <c r="J5" s="1977"/>
      <c r="K5" s="1977"/>
      <c r="L5" s="1977"/>
      <c r="M5" s="1977"/>
      <c r="N5" s="1977"/>
      <c r="O5" s="1977"/>
      <c r="P5" s="1977"/>
      <c r="Q5" s="1977"/>
      <c r="R5" s="1977"/>
      <c r="S5" s="1977"/>
      <c r="T5" s="1977"/>
      <c r="U5" s="1977"/>
      <c r="V5" s="1977"/>
      <c r="W5" s="1977"/>
      <c r="X5" s="1977"/>
      <c r="Y5" s="1977"/>
      <c r="Z5" s="1978"/>
      <c r="AA5" s="366"/>
      <c r="AB5" s="366"/>
      <c r="AC5" s="366"/>
      <c r="AD5" s="366"/>
      <c r="AE5" s="366"/>
      <c r="AF5" s="366"/>
      <c r="AG5" s="520"/>
    </row>
    <row r="6" spans="1:33" ht="33.75" customHeight="1" thickBot="1" x14ac:dyDescent="0.35">
      <c r="A6" s="1518"/>
      <c r="B6" s="937" t="s">
        <v>77</v>
      </c>
      <c r="C6" s="1979"/>
      <c r="D6" s="1980"/>
      <c r="E6" s="1980"/>
      <c r="F6" s="1980"/>
      <c r="G6" s="1980"/>
      <c r="H6" s="1980"/>
      <c r="I6" s="1980"/>
      <c r="J6" s="1980"/>
      <c r="K6" s="1980"/>
      <c r="L6" s="1980"/>
      <c r="M6" s="1980"/>
      <c r="N6" s="1980"/>
      <c r="O6" s="1980"/>
      <c r="P6" s="1980"/>
      <c r="Q6" s="1980"/>
      <c r="R6" s="1980"/>
      <c r="S6" s="1980"/>
      <c r="T6" s="1980"/>
      <c r="U6" s="1980"/>
      <c r="V6" s="1980"/>
      <c r="W6" s="1980"/>
      <c r="X6" s="1980"/>
      <c r="Y6" s="1980"/>
      <c r="Z6" s="1981"/>
      <c r="AA6" s="366"/>
      <c r="AB6" s="366"/>
      <c r="AC6" s="366"/>
      <c r="AD6" s="366"/>
      <c r="AE6" s="366"/>
      <c r="AF6" s="366"/>
      <c r="AG6" s="520"/>
    </row>
    <row r="7" spans="1:33" ht="38.25" customHeight="1" thickBot="1" x14ac:dyDescent="0.35">
      <c r="A7" s="522"/>
      <c r="B7" s="524" t="s">
        <v>706</v>
      </c>
      <c r="C7" s="522"/>
      <c r="D7" s="522"/>
      <c r="E7" s="522"/>
      <c r="F7" s="522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520"/>
    </row>
    <row r="8" spans="1:33" ht="38.25" thickBot="1" x14ac:dyDescent="0.35">
      <c r="A8" s="522"/>
      <c r="B8" s="1702" t="s">
        <v>5</v>
      </c>
      <c r="C8" s="1703" t="s">
        <v>707</v>
      </c>
      <c r="D8" s="1704" t="s">
        <v>708</v>
      </c>
      <c r="E8" s="1705" t="s">
        <v>709</v>
      </c>
      <c r="F8" s="1704" t="s">
        <v>4</v>
      </c>
      <c r="G8" s="366"/>
      <c r="H8" s="366"/>
      <c r="I8" s="366"/>
      <c r="J8" s="366"/>
      <c r="K8" s="366"/>
      <c r="L8" s="366"/>
      <c r="M8" s="366"/>
      <c r="N8" s="366"/>
      <c r="O8" s="366"/>
      <c r="P8" s="366"/>
      <c r="Q8" s="366"/>
      <c r="R8" s="36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366"/>
      <c r="AE8" s="366"/>
      <c r="AF8" s="366"/>
      <c r="AG8" s="520"/>
    </row>
    <row r="9" spans="1:33" ht="40.5" customHeight="1" thickBot="1" x14ac:dyDescent="0.35">
      <c r="A9" s="522"/>
      <c r="B9" s="503"/>
      <c r="C9" s="1692"/>
      <c r="D9" s="1693"/>
      <c r="E9" s="1693"/>
      <c r="F9" s="503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520"/>
    </row>
    <row r="10" spans="1:33" x14ac:dyDescent="0.3">
      <c r="A10" s="529"/>
      <c r="B10" s="529"/>
      <c r="C10" s="529"/>
      <c r="D10" s="529"/>
      <c r="E10" s="529"/>
      <c r="F10" s="529"/>
      <c r="G10" s="529"/>
      <c r="H10" s="529"/>
      <c r="I10" s="529"/>
      <c r="J10" s="529"/>
      <c r="K10" s="529"/>
      <c r="L10" s="529"/>
      <c r="M10" s="529"/>
      <c r="N10" s="529"/>
      <c r="O10" s="529"/>
      <c r="P10" s="529"/>
      <c r="Q10" s="529"/>
      <c r="R10" s="529"/>
      <c r="S10" s="529"/>
      <c r="T10" s="529"/>
      <c r="U10" s="529"/>
      <c r="V10" s="529"/>
      <c r="W10" s="529"/>
      <c r="X10" s="529"/>
      <c r="Y10" s="529"/>
      <c r="Z10" s="529"/>
      <c r="AA10" s="529"/>
      <c r="AB10" s="529"/>
      <c r="AC10" s="529"/>
      <c r="AD10" s="529"/>
      <c r="AE10" s="529"/>
      <c r="AF10" s="529"/>
      <c r="AG10" s="520"/>
    </row>
    <row r="11" spans="1:33" x14ac:dyDescent="0.3">
      <c r="A11" s="366"/>
      <c r="B11" s="525" t="s">
        <v>710</v>
      </c>
      <c r="C11" s="526"/>
      <c r="D11" s="526"/>
      <c r="E11" s="527"/>
      <c r="F11" s="527"/>
      <c r="G11" s="526"/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366"/>
      <c r="T11" s="366"/>
      <c r="U11" s="366"/>
      <c r="V11" s="366"/>
      <c r="W11" s="366"/>
      <c r="X11" s="366"/>
      <c r="Y11" s="366"/>
      <c r="Z11" s="366"/>
      <c r="AA11" s="366"/>
      <c r="AB11" s="366"/>
      <c r="AC11" s="366"/>
      <c r="AD11" s="366"/>
      <c r="AE11" s="366"/>
      <c r="AF11" s="366"/>
      <c r="AG11" s="520"/>
    </row>
    <row r="12" spans="1:33" ht="21.75" thickBot="1" x14ac:dyDescent="0.45">
      <c r="A12" s="366"/>
      <c r="B12" s="63" t="s">
        <v>79</v>
      </c>
      <c r="C12" s="527"/>
      <c r="D12" s="527"/>
      <c r="E12" s="527"/>
      <c r="F12" s="527"/>
      <c r="G12" s="526"/>
      <c r="H12" s="526"/>
      <c r="I12" s="526"/>
      <c r="J12" s="526"/>
      <c r="K12" s="526"/>
      <c r="L12" s="526"/>
      <c r="M12" s="526"/>
      <c r="N12" s="526"/>
      <c r="O12" s="526"/>
      <c r="P12" s="526"/>
      <c r="Q12" s="526"/>
      <c r="R12" s="52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366"/>
      <c r="AE12" s="366"/>
      <c r="AF12" s="366"/>
      <c r="AG12" s="520"/>
    </row>
    <row r="13" spans="1:33" ht="37.5" x14ac:dyDescent="0.3">
      <c r="A13" s="366"/>
      <c r="B13" s="1949" t="s">
        <v>493</v>
      </c>
      <c r="C13" s="1706" t="s">
        <v>80</v>
      </c>
      <c r="D13" s="1706" t="s">
        <v>81</v>
      </c>
      <c r="E13" s="1706" t="s">
        <v>82</v>
      </c>
      <c r="F13" s="1707" t="s">
        <v>4</v>
      </c>
      <c r="G13" s="526"/>
      <c r="H13" s="526"/>
      <c r="I13" s="526"/>
      <c r="J13" s="526"/>
      <c r="K13" s="526"/>
      <c r="L13" s="526"/>
      <c r="M13" s="526"/>
      <c r="N13" s="526"/>
      <c r="O13" s="526"/>
      <c r="P13" s="526"/>
      <c r="Q13" s="526"/>
      <c r="R13" s="52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366"/>
      <c r="AE13" s="366"/>
      <c r="AF13" s="366"/>
      <c r="AG13" s="520"/>
    </row>
    <row r="14" spans="1:33" ht="75.75" thickBot="1" x14ac:dyDescent="0.35">
      <c r="A14" s="366"/>
      <c r="B14" s="1950"/>
      <c r="C14" s="1708" t="s">
        <v>83</v>
      </c>
      <c r="D14" s="1708" t="s">
        <v>83</v>
      </c>
      <c r="E14" s="1708" t="s">
        <v>83</v>
      </c>
      <c r="F14" s="1709" t="s">
        <v>84</v>
      </c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366"/>
      <c r="AE14" s="366"/>
      <c r="AF14" s="366"/>
      <c r="AG14" s="520"/>
    </row>
    <row r="15" spans="1:33" ht="41.25" customHeight="1" thickBot="1" x14ac:dyDescent="0.35">
      <c r="A15" s="366"/>
      <c r="B15" s="664">
        <f>B9</f>
        <v>0</v>
      </c>
      <c r="C15" s="69"/>
      <c r="D15" s="69"/>
      <c r="E15" s="69"/>
      <c r="F15" s="1461"/>
      <c r="G15" s="526"/>
      <c r="H15" s="526"/>
      <c r="I15" s="526"/>
      <c r="J15" s="526"/>
      <c r="K15" s="526"/>
      <c r="L15" s="526"/>
      <c r="M15" s="526"/>
      <c r="N15" s="526"/>
      <c r="O15" s="526"/>
      <c r="P15" s="526"/>
      <c r="Q15" s="526"/>
      <c r="R15" s="526"/>
      <c r="S15" s="366"/>
      <c r="T15" s="366"/>
      <c r="U15" s="366"/>
      <c r="V15" s="366"/>
      <c r="W15" s="366"/>
      <c r="X15" s="366"/>
      <c r="Y15" s="366"/>
      <c r="Z15" s="366"/>
      <c r="AA15" s="366"/>
      <c r="AB15" s="366"/>
      <c r="AC15" s="366"/>
      <c r="AD15" s="366"/>
      <c r="AE15" s="366"/>
      <c r="AF15" s="366"/>
      <c r="AG15" s="520"/>
    </row>
    <row r="16" spans="1:33" ht="19.5" thickBot="1" x14ac:dyDescent="0.35">
      <c r="A16" s="366"/>
      <c r="B16" s="366"/>
      <c r="C16" s="366"/>
      <c r="D16" s="366"/>
      <c r="E16" s="366"/>
      <c r="F16" s="366"/>
      <c r="G16" s="526"/>
      <c r="H16" s="526"/>
      <c r="I16" s="526"/>
      <c r="J16" s="526"/>
      <c r="K16" s="526"/>
      <c r="L16" s="526"/>
      <c r="M16" s="526"/>
      <c r="N16" s="526"/>
      <c r="O16" s="526"/>
      <c r="P16" s="526"/>
      <c r="Q16" s="526"/>
      <c r="R16" s="52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6"/>
      <c r="AG16" s="520"/>
    </row>
    <row r="17" spans="1:33" ht="132" thickBot="1" x14ac:dyDescent="0.35">
      <c r="A17" s="366"/>
      <c r="B17" s="528" t="s">
        <v>85</v>
      </c>
      <c r="C17" s="1905"/>
      <c r="D17" s="1906"/>
      <c r="E17" s="1906"/>
      <c r="F17" s="1906"/>
      <c r="G17" s="1906"/>
      <c r="H17" s="1906"/>
      <c r="I17" s="1906"/>
      <c r="J17" s="1906"/>
      <c r="K17" s="1906"/>
      <c r="L17" s="1906"/>
      <c r="M17" s="1906"/>
      <c r="N17" s="1906"/>
      <c r="O17" s="1906"/>
      <c r="P17" s="1906"/>
      <c r="Q17" s="1906"/>
      <c r="R17" s="1906"/>
      <c r="S17" s="1906"/>
      <c r="T17" s="1906"/>
      <c r="U17" s="1906"/>
      <c r="V17" s="1906"/>
      <c r="W17" s="1906"/>
      <c r="X17" s="1906"/>
      <c r="Y17" s="1906"/>
      <c r="Z17" s="1907"/>
      <c r="AA17" s="366"/>
      <c r="AB17" s="366"/>
      <c r="AC17" s="366"/>
      <c r="AD17" s="366"/>
      <c r="AE17" s="366"/>
      <c r="AF17" s="366"/>
      <c r="AG17" s="520"/>
    </row>
    <row r="18" spans="1:33" ht="19.5" thickBot="1" x14ac:dyDescent="0.35">
      <c r="A18" s="366"/>
      <c r="B18" s="366"/>
      <c r="C18" s="1908"/>
      <c r="D18" s="1909"/>
      <c r="E18" s="1909"/>
      <c r="F18" s="1909"/>
      <c r="G18" s="1909"/>
      <c r="H18" s="1909"/>
      <c r="I18" s="1909"/>
      <c r="J18" s="1909"/>
      <c r="K18" s="1909"/>
      <c r="L18" s="1909"/>
      <c r="M18" s="1909"/>
      <c r="N18" s="1909"/>
      <c r="O18" s="1909"/>
      <c r="P18" s="1909"/>
      <c r="Q18" s="1909"/>
      <c r="R18" s="1909"/>
      <c r="S18" s="1909"/>
      <c r="T18" s="1909"/>
      <c r="U18" s="1909"/>
      <c r="V18" s="1909"/>
      <c r="W18" s="1909"/>
      <c r="X18" s="1909"/>
      <c r="Y18" s="1909"/>
      <c r="Z18" s="1910"/>
      <c r="AA18" s="366"/>
      <c r="AB18" s="366"/>
      <c r="AC18" s="366"/>
      <c r="AD18" s="366"/>
      <c r="AE18" s="366"/>
      <c r="AF18" s="366"/>
      <c r="AG18" s="520"/>
    </row>
    <row r="19" spans="1:33" x14ac:dyDescent="0.3">
      <c r="A19" s="529"/>
      <c r="B19" s="365"/>
      <c r="C19" s="365"/>
      <c r="D19" s="365"/>
      <c r="E19" s="365"/>
      <c r="F19" s="365"/>
      <c r="G19" s="365"/>
      <c r="H19" s="365"/>
      <c r="I19" s="365"/>
      <c r="J19" s="365"/>
      <c r="K19" s="365"/>
      <c r="L19" s="365"/>
      <c r="M19" s="365"/>
      <c r="N19" s="365"/>
      <c r="O19" s="365"/>
      <c r="P19" s="365"/>
      <c r="Q19" s="365"/>
      <c r="R19" s="365"/>
      <c r="S19" s="365"/>
      <c r="T19" s="365"/>
      <c r="U19" s="365"/>
      <c r="V19" s="365"/>
      <c r="W19" s="365"/>
      <c r="X19" s="365"/>
      <c r="Y19" s="365"/>
      <c r="Z19" s="365"/>
      <c r="AA19" s="365"/>
      <c r="AB19" s="365"/>
      <c r="AC19" s="365"/>
      <c r="AD19" s="365"/>
      <c r="AE19" s="365"/>
      <c r="AF19" s="365"/>
      <c r="AG19" s="520"/>
    </row>
    <row r="20" spans="1:33" ht="21" x14ac:dyDescent="0.4">
      <c r="A20" s="366"/>
      <c r="B20" s="63" t="s">
        <v>711</v>
      </c>
      <c r="C20" s="526"/>
      <c r="D20" s="526"/>
      <c r="E20" s="526"/>
      <c r="F20" s="526"/>
      <c r="G20" s="526"/>
      <c r="H20" s="526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6"/>
      <c r="AG20" s="520"/>
    </row>
    <row r="21" spans="1:33" ht="21.75" thickBot="1" x14ac:dyDescent="0.45">
      <c r="A21" s="366"/>
      <c r="B21" s="63" t="s">
        <v>712</v>
      </c>
      <c r="C21" s="526"/>
      <c r="D21" s="526"/>
      <c r="E21" s="526"/>
      <c r="F21" s="526"/>
      <c r="G21" s="526"/>
      <c r="H21" s="526"/>
      <c r="I21" s="526"/>
      <c r="J21" s="526"/>
      <c r="K21" s="526"/>
      <c r="L21" s="526"/>
      <c r="M21" s="526"/>
      <c r="N21" s="526"/>
      <c r="O21" s="526"/>
      <c r="P21" s="526"/>
      <c r="Q21" s="526"/>
      <c r="R21" s="52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6"/>
      <c r="AG21" s="520"/>
    </row>
    <row r="22" spans="1:33" ht="19.5" thickBot="1" x14ac:dyDescent="0.35">
      <c r="A22" s="366"/>
      <c r="B22" s="1951" t="s">
        <v>713</v>
      </c>
      <c r="C22" s="1949" t="s">
        <v>714</v>
      </c>
      <c r="D22" s="1949" t="s">
        <v>34</v>
      </c>
      <c r="E22" s="1953" t="s">
        <v>715</v>
      </c>
      <c r="F22" s="1954"/>
      <c r="G22" s="1955"/>
      <c r="H22" s="526"/>
      <c r="I22" s="526"/>
      <c r="J22" s="526"/>
      <c r="K22" s="526"/>
      <c r="L22" s="526"/>
      <c r="M22" s="526"/>
      <c r="N22" s="526"/>
      <c r="O22" s="526"/>
      <c r="P22" s="526"/>
      <c r="Q22" s="526"/>
      <c r="R22" s="52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6"/>
      <c r="AG22" s="520"/>
    </row>
    <row r="23" spans="1:33" ht="23.25" customHeight="1" thickBot="1" x14ac:dyDescent="0.35">
      <c r="A23" s="366"/>
      <c r="B23" s="1952"/>
      <c r="C23" s="1950"/>
      <c r="D23" s="1950"/>
      <c r="E23" s="1474" t="s">
        <v>152</v>
      </c>
      <c r="F23" s="1474" t="s">
        <v>716</v>
      </c>
      <c r="G23" s="493" t="s">
        <v>315</v>
      </c>
      <c r="H23" s="526"/>
      <c r="I23" s="526"/>
      <c r="J23" s="526"/>
      <c r="K23" s="526"/>
      <c r="L23" s="526"/>
      <c r="M23" s="526"/>
      <c r="N23" s="526"/>
      <c r="O23" s="526"/>
      <c r="P23" s="526"/>
      <c r="Q23" s="526"/>
      <c r="R23" s="52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6"/>
      <c r="AG23" s="520"/>
    </row>
    <row r="24" spans="1:33" ht="19.5" thickBot="1" x14ac:dyDescent="0.35">
      <c r="A24" s="366"/>
      <c r="B24" s="1415"/>
      <c r="C24" s="1193"/>
      <c r="D24" s="1193"/>
      <c r="E24" s="1193"/>
      <c r="F24" s="1193"/>
      <c r="G24" s="1652"/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520"/>
    </row>
    <row r="25" spans="1:33" ht="19.5" thickBot="1" x14ac:dyDescent="0.35">
      <c r="A25" s="366"/>
      <c r="B25" s="1415"/>
      <c r="C25" s="1193"/>
      <c r="D25" s="1193"/>
      <c r="E25" s="1193"/>
      <c r="F25" s="1193"/>
      <c r="G25" s="1652"/>
      <c r="H25" s="526"/>
      <c r="I25" s="526"/>
      <c r="J25" s="526"/>
      <c r="K25" s="526"/>
      <c r="L25" s="526"/>
      <c r="M25" s="526"/>
      <c r="N25" s="526"/>
      <c r="O25" s="526"/>
      <c r="P25" s="526"/>
      <c r="Q25" s="526"/>
      <c r="R25" s="52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366"/>
      <c r="AE25" s="366"/>
      <c r="AF25" s="366"/>
      <c r="AG25" s="520"/>
    </row>
    <row r="26" spans="1:33" ht="19.5" thickBot="1" x14ac:dyDescent="0.35">
      <c r="A26" s="366"/>
      <c r="B26" s="1415"/>
      <c r="C26" s="1193"/>
      <c r="D26" s="1193"/>
      <c r="E26" s="1193"/>
      <c r="F26" s="1193"/>
      <c r="G26" s="1652"/>
      <c r="H26" s="526"/>
      <c r="I26" s="526"/>
      <c r="J26" s="526"/>
      <c r="K26" s="526"/>
      <c r="L26" s="526"/>
      <c r="M26" s="526"/>
      <c r="N26" s="526"/>
      <c r="O26" s="526"/>
      <c r="P26" s="526"/>
      <c r="Q26" s="526"/>
      <c r="R26" s="52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366"/>
      <c r="AE26" s="366"/>
      <c r="AF26" s="366"/>
      <c r="AG26" s="520"/>
    </row>
    <row r="27" spans="1:33" ht="19.5" thickBot="1" x14ac:dyDescent="0.35">
      <c r="A27" s="366"/>
      <c r="B27" s="1415"/>
      <c r="C27" s="1193"/>
      <c r="D27" s="1193"/>
      <c r="E27" s="1193"/>
      <c r="F27" s="1193"/>
      <c r="G27" s="1652"/>
      <c r="H27" s="526"/>
      <c r="I27" s="526"/>
      <c r="J27" s="526"/>
      <c r="K27" s="526"/>
      <c r="L27" s="526"/>
      <c r="M27" s="526"/>
      <c r="N27" s="526"/>
      <c r="O27" s="526"/>
      <c r="P27" s="526"/>
      <c r="Q27" s="526"/>
      <c r="R27" s="52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6"/>
      <c r="AG27" s="520"/>
    </row>
    <row r="28" spans="1:33" ht="19.5" thickBot="1" x14ac:dyDescent="0.35">
      <c r="A28" s="366"/>
      <c r="B28" s="1415"/>
      <c r="C28" s="1193"/>
      <c r="D28" s="1193"/>
      <c r="E28" s="1193"/>
      <c r="F28" s="1193"/>
      <c r="G28" s="1652"/>
      <c r="H28" s="526"/>
      <c r="I28" s="526"/>
      <c r="J28" s="526"/>
      <c r="K28" s="526"/>
      <c r="L28" s="526"/>
      <c r="M28" s="526"/>
      <c r="N28" s="526"/>
      <c r="O28" s="526"/>
      <c r="P28" s="526"/>
      <c r="Q28" s="526"/>
      <c r="R28" s="52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6"/>
      <c r="AG28" s="520"/>
    </row>
    <row r="29" spans="1:33" ht="19.5" thickBot="1" x14ac:dyDescent="0.35">
      <c r="A29" s="366"/>
      <c r="B29" s="1415"/>
      <c r="C29" s="1193"/>
      <c r="D29" s="1193"/>
      <c r="E29" s="1193"/>
      <c r="F29" s="1193"/>
      <c r="G29" s="1652"/>
      <c r="H29" s="526"/>
      <c r="I29" s="526"/>
      <c r="J29" s="526"/>
      <c r="K29" s="526"/>
      <c r="L29" s="526"/>
      <c r="M29" s="526"/>
      <c r="N29" s="526"/>
      <c r="O29" s="526"/>
      <c r="P29" s="526"/>
      <c r="Q29" s="526"/>
      <c r="R29" s="52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520"/>
    </row>
    <row r="30" spans="1:33" ht="19.5" thickBot="1" x14ac:dyDescent="0.35">
      <c r="A30" s="366"/>
      <c r="B30" s="1415"/>
      <c r="C30" s="1193"/>
      <c r="D30" s="1193"/>
      <c r="E30" s="1193"/>
      <c r="F30" s="1193"/>
      <c r="G30" s="1652"/>
      <c r="H30" s="526"/>
      <c r="I30" s="526"/>
      <c r="J30" s="526"/>
      <c r="K30" s="526"/>
      <c r="L30" s="526"/>
      <c r="M30" s="526"/>
      <c r="N30" s="526"/>
      <c r="O30" s="526"/>
      <c r="P30" s="526"/>
      <c r="Q30" s="526"/>
      <c r="R30" s="52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6"/>
      <c r="AG30" s="520"/>
    </row>
    <row r="31" spans="1:33" ht="19.5" thickBot="1" x14ac:dyDescent="0.35">
      <c r="A31" s="366"/>
      <c r="B31" s="1415"/>
      <c r="C31" s="1193"/>
      <c r="D31" s="1193"/>
      <c r="E31" s="1193"/>
      <c r="F31" s="1193"/>
      <c r="G31" s="1652"/>
      <c r="H31" s="526"/>
      <c r="I31" s="526"/>
      <c r="J31" s="526"/>
      <c r="K31" s="526"/>
      <c r="L31" s="526"/>
      <c r="M31" s="526"/>
      <c r="N31" s="526"/>
      <c r="O31" s="526"/>
      <c r="P31" s="526"/>
      <c r="Q31" s="526"/>
      <c r="R31" s="52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366"/>
      <c r="AE31" s="366"/>
      <c r="AF31" s="366"/>
      <c r="AG31" s="520"/>
    </row>
    <row r="32" spans="1:33" ht="19.5" thickBot="1" x14ac:dyDescent="0.35">
      <c r="A32" s="366"/>
      <c r="B32" s="1415"/>
      <c r="C32" s="1193"/>
      <c r="D32" s="1193"/>
      <c r="E32" s="1193"/>
      <c r="F32" s="1193"/>
      <c r="G32" s="1652"/>
      <c r="H32" s="526"/>
      <c r="I32" s="526"/>
      <c r="J32" s="526"/>
      <c r="K32" s="526"/>
      <c r="L32" s="526"/>
      <c r="M32" s="526"/>
      <c r="N32" s="526"/>
      <c r="O32" s="526"/>
      <c r="P32" s="526"/>
      <c r="Q32" s="526"/>
      <c r="R32" s="52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366"/>
      <c r="AE32" s="366"/>
      <c r="AF32" s="366"/>
      <c r="AG32" s="520"/>
    </row>
    <row r="33" spans="1:33" ht="19.5" thickBot="1" x14ac:dyDescent="0.35">
      <c r="A33" s="366"/>
      <c r="B33" s="1415"/>
      <c r="C33" s="1193"/>
      <c r="D33" s="1193"/>
      <c r="E33" s="1193"/>
      <c r="F33" s="1193"/>
      <c r="G33" s="1652"/>
      <c r="H33" s="526"/>
      <c r="I33" s="526"/>
      <c r="J33" s="526"/>
      <c r="K33" s="526"/>
      <c r="L33" s="526"/>
      <c r="M33" s="526"/>
      <c r="N33" s="526"/>
      <c r="O33" s="526"/>
      <c r="P33" s="526"/>
      <c r="Q33" s="526"/>
      <c r="R33" s="52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366"/>
      <c r="AE33" s="366"/>
      <c r="AF33" s="366"/>
      <c r="AG33" s="520"/>
    </row>
    <row r="34" spans="1:33" ht="19.5" thickBot="1" x14ac:dyDescent="0.35">
      <c r="A34" s="366"/>
      <c r="B34" s="1415"/>
      <c r="C34" s="1193"/>
      <c r="D34" s="1193"/>
      <c r="E34" s="1193"/>
      <c r="F34" s="1193"/>
      <c r="G34" s="1652"/>
      <c r="H34" s="526"/>
      <c r="I34" s="526"/>
      <c r="J34" s="526"/>
      <c r="K34" s="526"/>
      <c r="L34" s="526"/>
      <c r="M34" s="526"/>
      <c r="N34" s="526"/>
      <c r="O34" s="526"/>
      <c r="P34" s="526"/>
      <c r="Q34" s="526"/>
      <c r="R34" s="52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366"/>
      <c r="AE34" s="366"/>
      <c r="AF34" s="366"/>
      <c r="AG34" s="520"/>
    </row>
    <row r="35" spans="1:33" ht="19.5" thickBot="1" x14ac:dyDescent="0.35">
      <c r="A35" s="366"/>
      <c r="B35" s="1415"/>
      <c r="C35" s="1193"/>
      <c r="D35" s="1193"/>
      <c r="E35" s="1193"/>
      <c r="F35" s="1193"/>
      <c r="G35" s="1652"/>
      <c r="H35" s="526"/>
      <c r="I35" s="526"/>
      <c r="J35" s="526"/>
      <c r="K35" s="526"/>
      <c r="L35" s="526"/>
      <c r="M35" s="526"/>
      <c r="N35" s="526"/>
      <c r="O35" s="526"/>
      <c r="P35" s="526"/>
      <c r="Q35" s="526"/>
      <c r="R35" s="52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366"/>
      <c r="AE35" s="366"/>
      <c r="AF35" s="366"/>
      <c r="AG35" s="520"/>
    </row>
    <row r="36" spans="1:33" ht="19.5" thickBot="1" x14ac:dyDescent="0.35">
      <c r="A36" s="366"/>
      <c r="B36" s="1415"/>
      <c r="C36" s="1193"/>
      <c r="D36" s="1193"/>
      <c r="E36" s="1193"/>
      <c r="F36" s="1193"/>
      <c r="G36" s="1652"/>
      <c r="H36" s="526"/>
      <c r="I36" s="526"/>
      <c r="J36" s="526"/>
      <c r="K36" s="526"/>
      <c r="L36" s="526"/>
      <c r="M36" s="526"/>
      <c r="N36" s="526"/>
      <c r="O36" s="526"/>
      <c r="P36" s="526"/>
      <c r="Q36" s="526"/>
      <c r="R36" s="52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366"/>
      <c r="AE36" s="366"/>
      <c r="AF36" s="366"/>
      <c r="AG36" s="520"/>
    </row>
    <row r="37" spans="1:33" ht="19.5" thickBot="1" x14ac:dyDescent="0.35">
      <c r="A37" s="366"/>
      <c r="B37" s="1415"/>
      <c r="C37" s="1193"/>
      <c r="D37" s="1193"/>
      <c r="E37" s="1193"/>
      <c r="F37" s="1193"/>
      <c r="G37" s="1652"/>
      <c r="H37" s="526"/>
      <c r="I37" s="526"/>
      <c r="J37" s="526"/>
      <c r="K37" s="526"/>
      <c r="L37" s="526"/>
      <c r="M37" s="526"/>
      <c r="N37" s="526"/>
      <c r="O37" s="526"/>
      <c r="P37" s="526"/>
      <c r="Q37" s="526"/>
      <c r="R37" s="52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520"/>
    </row>
    <row r="38" spans="1:33" ht="19.5" thickBot="1" x14ac:dyDescent="0.35">
      <c r="A38" s="366"/>
      <c r="B38" s="1415"/>
      <c r="C38" s="1193"/>
      <c r="D38" s="1193"/>
      <c r="E38" s="1193"/>
      <c r="F38" s="1193"/>
      <c r="G38" s="1652"/>
      <c r="H38" s="526"/>
      <c r="I38" s="526"/>
      <c r="J38" s="526"/>
      <c r="K38" s="526"/>
      <c r="L38" s="526"/>
      <c r="M38" s="526"/>
      <c r="N38" s="526"/>
      <c r="O38" s="526"/>
      <c r="P38" s="526"/>
      <c r="Q38" s="526"/>
      <c r="R38" s="52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366"/>
      <c r="AE38" s="366"/>
      <c r="AF38" s="366"/>
      <c r="AG38" s="520"/>
    </row>
    <row r="39" spans="1:33" ht="19.5" thickBot="1" x14ac:dyDescent="0.35">
      <c r="A39" s="366"/>
      <c r="B39" s="1415"/>
      <c r="C39" s="1193"/>
      <c r="D39" s="1193"/>
      <c r="E39" s="1193"/>
      <c r="F39" s="1193"/>
      <c r="G39" s="1652"/>
      <c r="H39" s="526"/>
      <c r="I39" s="526"/>
      <c r="J39" s="526"/>
      <c r="K39" s="526"/>
      <c r="L39" s="526"/>
      <c r="M39" s="526"/>
      <c r="N39" s="526"/>
      <c r="O39" s="526"/>
      <c r="P39" s="526"/>
      <c r="Q39" s="526"/>
      <c r="R39" s="52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366"/>
      <c r="AE39" s="366"/>
      <c r="AF39" s="366"/>
      <c r="AG39" s="520"/>
    </row>
    <row r="40" spans="1:33" ht="19.5" thickBot="1" x14ac:dyDescent="0.35">
      <c r="A40" s="366"/>
      <c r="B40" s="1415"/>
      <c r="C40" s="1193"/>
      <c r="D40" s="1193"/>
      <c r="E40" s="1193"/>
      <c r="F40" s="1193"/>
      <c r="G40" s="1652"/>
      <c r="H40" s="526"/>
      <c r="I40" s="526"/>
      <c r="J40" s="526"/>
      <c r="K40" s="526"/>
      <c r="L40" s="526"/>
      <c r="M40" s="526"/>
      <c r="N40" s="526"/>
      <c r="O40" s="526"/>
      <c r="P40" s="526"/>
      <c r="Q40" s="526"/>
      <c r="R40" s="52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366"/>
      <c r="AE40" s="366"/>
      <c r="AF40" s="366"/>
      <c r="AG40" s="520"/>
    </row>
    <row r="41" spans="1:33" ht="19.5" thickBot="1" x14ac:dyDescent="0.35">
      <c r="A41" s="366"/>
      <c r="B41" s="1471" t="s">
        <v>713</v>
      </c>
      <c r="C41" s="1949" t="s">
        <v>714</v>
      </c>
      <c r="D41" s="1949" t="s">
        <v>34</v>
      </c>
      <c r="E41" s="1953" t="s">
        <v>715</v>
      </c>
      <c r="F41" s="1954"/>
      <c r="G41" s="1955"/>
      <c r="H41" s="526"/>
      <c r="I41" s="526"/>
      <c r="J41" s="526"/>
      <c r="K41" s="526"/>
      <c r="L41" s="526"/>
      <c r="M41" s="526"/>
      <c r="N41" s="526"/>
      <c r="O41" s="526"/>
      <c r="P41" s="526"/>
      <c r="Q41" s="526"/>
      <c r="R41" s="52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366"/>
      <c r="AE41" s="366"/>
      <c r="AF41" s="366"/>
      <c r="AG41" s="520"/>
    </row>
    <row r="42" spans="1:33" ht="38.25" thickBot="1" x14ac:dyDescent="0.35">
      <c r="A42" s="366"/>
      <c r="B42" s="1472"/>
      <c r="C42" s="1950"/>
      <c r="D42" s="1950"/>
      <c r="E42" s="1474" t="s">
        <v>152</v>
      </c>
      <c r="F42" s="1474" t="s">
        <v>716</v>
      </c>
      <c r="G42" s="493" t="s">
        <v>315</v>
      </c>
      <c r="H42" s="526"/>
      <c r="I42" s="526"/>
      <c r="J42" s="526"/>
      <c r="K42" s="526"/>
      <c r="L42" s="526"/>
      <c r="M42" s="526"/>
      <c r="N42" s="526"/>
      <c r="O42" s="526"/>
      <c r="P42" s="526"/>
      <c r="Q42" s="526"/>
      <c r="R42" s="52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366"/>
      <c r="AE42" s="366"/>
      <c r="AF42" s="366"/>
      <c r="AG42" s="520"/>
    </row>
    <row r="43" spans="1:33" ht="19.5" thickBot="1" x14ac:dyDescent="0.35">
      <c r="A43" s="366"/>
      <c r="B43" s="1555"/>
      <c r="C43" s="1653"/>
      <c r="D43" s="1653"/>
      <c r="E43" s="1653"/>
      <c r="F43" s="1653"/>
      <c r="G43" s="1652"/>
      <c r="H43" s="526"/>
      <c r="I43" s="526"/>
      <c r="J43" s="526"/>
      <c r="K43" s="526"/>
      <c r="L43" s="526"/>
      <c r="M43" s="526"/>
      <c r="N43" s="526"/>
      <c r="O43" s="526"/>
      <c r="P43" s="526"/>
      <c r="Q43" s="526"/>
      <c r="R43" s="52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366"/>
      <c r="AE43" s="366"/>
      <c r="AF43" s="366"/>
      <c r="AG43" s="520"/>
    </row>
    <row r="44" spans="1:33" ht="19.5" thickBot="1" x14ac:dyDescent="0.35">
      <c r="A44" s="366"/>
      <c r="B44" s="1654"/>
      <c r="C44" s="1193"/>
      <c r="D44" s="1193"/>
      <c r="E44" s="1193"/>
      <c r="F44" s="1193"/>
      <c r="G44" s="1652"/>
      <c r="H44" s="526"/>
      <c r="I44" s="526"/>
      <c r="J44" s="526"/>
      <c r="K44" s="526"/>
      <c r="L44" s="526"/>
      <c r="M44" s="526"/>
      <c r="N44" s="526"/>
      <c r="O44" s="526"/>
      <c r="P44" s="526"/>
      <c r="Q44" s="526"/>
      <c r="R44" s="52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366"/>
      <c r="AE44" s="366"/>
      <c r="AF44" s="366"/>
      <c r="AG44" s="520"/>
    </row>
    <row r="45" spans="1:33" ht="19.5" thickBot="1" x14ac:dyDescent="0.35">
      <c r="A45" s="366"/>
      <c r="B45" s="1654"/>
      <c r="C45" s="1193"/>
      <c r="D45" s="1193"/>
      <c r="E45" s="1193"/>
      <c r="F45" s="1193"/>
      <c r="G45" s="1652"/>
      <c r="H45" s="526"/>
      <c r="I45" s="526"/>
      <c r="J45" s="526"/>
      <c r="K45" s="526"/>
      <c r="L45" s="526"/>
      <c r="M45" s="526"/>
      <c r="N45" s="526"/>
      <c r="O45" s="526"/>
      <c r="P45" s="526"/>
      <c r="Q45" s="526"/>
      <c r="R45" s="52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366"/>
      <c r="AE45" s="366"/>
      <c r="AF45" s="366"/>
      <c r="AG45" s="520"/>
    </row>
    <row r="46" spans="1:33" ht="19.5" thickBot="1" x14ac:dyDescent="0.35">
      <c r="A46" s="366"/>
      <c r="B46" s="387"/>
      <c r="C46" s="1655"/>
      <c r="D46" s="1655"/>
      <c r="E46" s="1655"/>
      <c r="F46" s="1655"/>
      <c r="G46" s="1652"/>
      <c r="H46" s="526"/>
      <c r="I46" s="526"/>
      <c r="J46" s="526"/>
      <c r="K46" s="526"/>
      <c r="L46" s="526"/>
      <c r="M46" s="526"/>
      <c r="N46" s="526"/>
      <c r="O46" s="526"/>
      <c r="P46" s="526"/>
      <c r="Q46" s="526"/>
      <c r="R46" s="52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366"/>
      <c r="AE46" s="366"/>
      <c r="AF46" s="366"/>
      <c r="AG46" s="520"/>
    </row>
    <row r="47" spans="1:33" ht="19.5" thickBot="1" x14ac:dyDescent="0.35">
      <c r="A47" s="366"/>
      <c r="B47" s="387"/>
      <c r="C47" s="1655"/>
      <c r="D47" s="1655"/>
      <c r="E47" s="1655"/>
      <c r="F47" s="1655"/>
      <c r="G47" s="1652"/>
      <c r="H47" s="526"/>
      <c r="I47" s="526"/>
      <c r="J47" s="526"/>
      <c r="K47" s="526"/>
      <c r="L47" s="526"/>
      <c r="M47" s="526"/>
      <c r="N47" s="526"/>
      <c r="O47" s="526"/>
      <c r="P47" s="526"/>
      <c r="Q47" s="526"/>
      <c r="R47" s="52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366"/>
      <c r="AE47" s="366"/>
      <c r="AF47" s="366"/>
      <c r="AG47" s="520"/>
    </row>
    <row r="48" spans="1:33" ht="19.5" thickBot="1" x14ac:dyDescent="0.35">
      <c r="A48" s="366"/>
      <c r="B48" s="1415"/>
      <c r="C48" s="1655"/>
      <c r="D48" s="1655"/>
      <c r="E48" s="1655"/>
      <c r="F48" s="1655"/>
      <c r="G48" s="1652"/>
      <c r="H48" s="526"/>
      <c r="I48" s="526"/>
      <c r="J48" s="526"/>
      <c r="K48" s="526"/>
      <c r="L48" s="526"/>
      <c r="M48" s="526"/>
      <c r="N48" s="526"/>
      <c r="O48" s="526"/>
      <c r="P48" s="526"/>
      <c r="Q48" s="526"/>
      <c r="R48" s="52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366"/>
      <c r="AE48" s="366"/>
      <c r="AF48" s="366"/>
      <c r="AG48" s="520"/>
    </row>
    <row r="49" spans="1:33" ht="19.5" thickBot="1" x14ac:dyDescent="0.35">
      <c r="A49" s="366"/>
      <c r="B49" s="387"/>
      <c r="C49" s="1655"/>
      <c r="D49" s="1655"/>
      <c r="E49" s="1655"/>
      <c r="F49" s="1655"/>
      <c r="G49" s="1652"/>
      <c r="H49" s="526"/>
      <c r="I49" s="526"/>
      <c r="J49" s="526"/>
      <c r="K49" s="526"/>
      <c r="L49" s="526"/>
      <c r="M49" s="526"/>
      <c r="N49" s="526"/>
      <c r="O49" s="526"/>
      <c r="P49" s="526"/>
      <c r="Q49" s="526"/>
      <c r="R49" s="52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366"/>
      <c r="AE49" s="366"/>
      <c r="AF49" s="366"/>
      <c r="AG49" s="520"/>
    </row>
    <row r="50" spans="1:33" ht="19.5" thickBot="1" x14ac:dyDescent="0.35">
      <c r="A50" s="366"/>
      <c r="B50" s="387"/>
      <c r="C50" s="1655"/>
      <c r="D50" s="1655"/>
      <c r="E50" s="1655"/>
      <c r="F50" s="1655"/>
      <c r="G50" s="1652"/>
      <c r="H50" s="526"/>
      <c r="I50" s="526"/>
      <c r="J50" s="526"/>
      <c r="K50" s="526"/>
      <c r="L50" s="526"/>
      <c r="M50" s="526"/>
      <c r="N50" s="526"/>
      <c r="O50" s="526"/>
      <c r="P50" s="526"/>
      <c r="Q50" s="526"/>
      <c r="R50" s="52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366"/>
      <c r="AE50" s="366"/>
      <c r="AF50" s="366"/>
      <c r="AG50" s="520"/>
    </row>
    <row r="51" spans="1:33" ht="19.5" thickBot="1" x14ac:dyDescent="0.35">
      <c r="A51" s="366"/>
      <c r="B51" s="1415"/>
      <c r="C51" s="1655"/>
      <c r="D51" s="1655"/>
      <c r="E51" s="1655"/>
      <c r="F51" s="1655"/>
      <c r="G51" s="1652"/>
      <c r="H51" s="526"/>
      <c r="I51" s="526"/>
      <c r="J51" s="526"/>
      <c r="K51" s="526"/>
      <c r="L51" s="526"/>
      <c r="M51" s="526"/>
      <c r="N51" s="526"/>
      <c r="O51" s="526"/>
      <c r="P51" s="526"/>
      <c r="Q51" s="526"/>
      <c r="R51" s="52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366"/>
      <c r="AE51" s="366"/>
      <c r="AF51" s="366"/>
      <c r="AG51" s="520"/>
    </row>
    <row r="52" spans="1:33" ht="19.5" thickBot="1" x14ac:dyDescent="0.35">
      <c r="A52" s="366"/>
      <c r="B52" s="387"/>
      <c r="C52" s="1655"/>
      <c r="D52" s="1655"/>
      <c r="E52" s="1655"/>
      <c r="F52" s="1655"/>
      <c r="G52" s="1652"/>
      <c r="H52" s="526"/>
      <c r="I52" s="526"/>
      <c r="J52" s="526"/>
      <c r="K52" s="526"/>
      <c r="L52" s="526"/>
      <c r="M52" s="526"/>
      <c r="N52" s="526"/>
      <c r="O52" s="526"/>
      <c r="P52" s="526"/>
      <c r="Q52" s="526"/>
      <c r="R52" s="52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366"/>
      <c r="AE52" s="366"/>
      <c r="AF52" s="366"/>
      <c r="AG52" s="520"/>
    </row>
    <row r="53" spans="1:33" ht="19.5" thickBot="1" x14ac:dyDescent="0.35">
      <c r="A53" s="366"/>
      <c r="B53" s="387"/>
      <c r="C53" s="1655"/>
      <c r="D53" s="1655"/>
      <c r="E53" s="1655"/>
      <c r="F53" s="1655"/>
      <c r="G53" s="1652"/>
      <c r="H53" s="526"/>
      <c r="I53" s="526"/>
      <c r="J53" s="526"/>
      <c r="K53" s="526"/>
      <c r="L53" s="526"/>
      <c r="M53" s="526"/>
      <c r="N53" s="526"/>
      <c r="O53" s="526"/>
      <c r="P53" s="526"/>
      <c r="Q53" s="526"/>
      <c r="R53" s="52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366"/>
      <c r="AE53" s="366"/>
      <c r="AF53" s="366"/>
      <c r="AG53" s="520"/>
    </row>
    <row r="54" spans="1:33" ht="19.5" thickBot="1" x14ac:dyDescent="0.35">
      <c r="A54" s="366"/>
      <c r="B54" s="1415"/>
      <c r="C54" s="1655"/>
      <c r="D54" s="1655"/>
      <c r="E54" s="1655"/>
      <c r="F54" s="1655"/>
      <c r="G54" s="1652"/>
      <c r="H54" s="526"/>
      <c r="I54" s="526"/>
      <c r="J54" s="526"/>
      <c r="K54" s="526"/>
      <c r="L54" s="526"/>
      <c r="M54" s="526"/>
      <c r="N54" s="526"/>
      <c r="O54" s="526"/>
      <c r="P54" s="526"/>
      <c r="Q54" s="526"/>
      <c r="R54" s="52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366"/>
      <c r="AE54" s="366"/>
      <c r="AF54" s="366"/>
      <c r="AG54" s="520"/>
    </row>
    <row r="55" spans="1:33" ht="19.5" thickBot="1" x14ac:dyDescent="0.35">
      <c r="A55" s="366"/>
      <c r="B55" s="387"/>
      <c r="C55" s="1655"/>
      <c r="D55" s="1655"/>
      <c r="E55" s="1655"/>
      <c r="F55" s="1655"/>
      <c r="G55" s="1652"/>
      <c r="H55" s="526"/>
      <c r="I55" s="526"/>
      <c r="J55" s="526"/>
      <c r="K55" s="526"/>
      <c r="L55" s="526"/>
      <c r="M55" s="526"/>
      <c r="N55" s="526"/>
      <c r="O55" s="526"/>
      <c r="P55" s="526"/>
      <c r="Q55" s="526"/>
      <c r="R55" s="52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366"/>
      <c r="AE55" s="366"/>
      <c r="AF55" s="366"/>
      <c r="AG55" s="520"/>
    </row>
    <row r="56" spans="1:33" ht="19.5" thickBot="1" x14ac:dyDescent="0.35">
      <c r="A56" s="366"/>
      <c r="B56" s="387"/>
      <c r="C56" s="1655"/>
      <c r="D56" s="1655"/>
      <c r="E56" s="1655"/>
      <c r="F56" s="1655"/>
      <c r="G56" s="1652"/>
      <c r="H56" s="526"/>
      <c r="I56" s="526"/>
      <c r="J56" s="526"/>
      <c r="K56" s="526"/>
      <c r="L56" s="526"/>
      <c r="M56" s="526"/>
      <c r="N56" s="526"/>
      <c r="O56" s="526"/>
      <c r="P56" s="526"/>
      <c r="Q56" s="526"/>
      <c r="R56" s="52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366"/>
      <c r="AE56" s="366"/>
      <c r="AF56" s="366"/>
      <c r="AG56" s="520"/>
    </row>
    <row r="57" spans="1:33" ht="19.5" thickBot="1" x14ac:dyDescent="0.35">
      <c r="A57" s="366"/>
      <c r="B57" s="1415"/>
      <c r="C57" s="1655"/>
      <c r="D57" s="1655"/>
      <c r="E57" s="1655"/>
      <c r="F57" s="1655"/>
      <c r="G57" s="1652"/>
      <c r="H57" s="526"/>
      <c r="I57" s="526"/>
      <c r="J57" s="526"/>
      <c r="K57" s="526"/>
      <c r="L57" s="526"/>
      <c r="M57" s="526"/>
      <c r="N57" s="526"/>
      <c r="O57" s="526"/>
      <c r="P57" s="526"/>
      <c r="Q57" s="526"/>
      <c r="R57" s="52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366"/>
      <c r="AE57" s="366"/>
      <c r="AF57" s="366"/>
      <c r="AG57" s="520"/>
    </row>
    <row r="58" spans="1:33" ht="19.5" thickBot="1" x14ac:dyDescent="0.35">
      <c r="A58" s="366"/>
      <c r="B58" s="387"/>
      <c r="C58" s="1655"/>
      <c r="D58" s="1655"/>
      <c r="E58" s="1655"/>
      <c r="F58" s="1655"/>
      <c r="G58" s="1652"/>
      <c r="H58" s="526"/>
      <c r="I58" s="526"/>
      <c r="J58" s="526"/>
      <c r="K58" s="526"/>
      <c r="L58" s="526"/>
      <c r="M58" s="526"/>
      <c r="N58" s="526"/>
      <c r="O58" s="526"/>
      <c r="P58" s="526"/>
      <c r="Q58" s="526"/>
      <c r="R58" s="52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366"/>
      <c r="AE58" s="366"/>
      <c r="AF58" s="366"/>
      <c r="AG58" s="520"/>
    </row>
    <row r="59" spans="1:33" ht="19.5" thickBot="1" x14ac:dyDescent="0.35">
      <c r="A59" s="366"/>
      <c r="B59" s="387"/>
      <c r="C59" s="1655"/>
      <c r="D59" s="1655"/>
      <c r="E59" s="1655"/>
      <c r="F59" s="1655"/>
      <c r="G59" s="1652"/>
      <c r="H59" s="526"/>
      <c r="I59" s="526"/>
      <c r="J59" s="526"/>
      <c r="K59" s="526"/>
      <c r="L59" s="526"/>
      <c r="M59" s="526"/>
      <c r="N59" s="526"/>
      <c r="O59" s="526"/>
      <c r="P59" s="526"/>
      <c r="Q59" s="526"/>
      <c r="R59" s="52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366"/>
      <c r="AE59" s="366"/>
      <c r="AF59" s="366"/>
      <c r="AG59" s="520"/>
    </row>
    <row r="60" spans="1:33" ht="19.5" thickBot="1" x14ac:dyDescent="0.35">
      <c r="A60" s="366"/>
      <c r="B60" s="1415"/>
      <c r="C60" s="1655"/>
      <c r="D60" s="1655"/>
      <c r="E60" s="1655"/>
      <c r="F60" s="1655"/>
      <c r="G60" s="1652"/>
      <c r="H60" s="526"/>
      <c r="I60" s="526"/>
      <c r="J60" s="526"/>
      <c r="K60" s="526"/>
      <c r="L60" s="526"/>
      <c r="M60" s="526"/>
      <c r="N60" s="526"/>
      <c r="O60" s="526"/>
      <c r="P60" s="526"/>
      <c r="Q60" s="526"/>
      <c r="R60" s="52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366"/>
      <c r="AE60" s="366"/>
      <c r="AF60" s="366"/>
      <c r="AG60" s="520"/>
    </row>
    <row r="61" spans="1:33" ht="19.5" thickBot="1" x14ac:dyDescent="0.35">
      <c r="A61" s="366"/>
      <c r="B61" s="387"/>
      <c r="C61" s="1655"/>
      <c r="D61" s="1655"/>
      <c r="E61" s="1655"/>
      <c r="F61" s="1655"/>
      <c r="G61" s="1652"/>
      <c r="H61" s="526"/>
      <c r="I61" s="526"/>
      <c r="J61" s="526"/>
      <c r="K61" s="526"/>
      <c r="L61" s="526"/>
      <c r="M61" s="526"/>
      <c r="N61" s="526"/>
      <c r="O61" s="526"/>
      <c r="P61" s="526"/>
      <c r="Q61" s="526"/>
      <c r="R61" s="52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366"/>
      <c r="AE61" s="366"/>
      <c r="AF61" s="366"/>
      <c r="AG61" s="520"/>
    </row>
    <row r="62" spans="1:33" ht="19.5" thickBot="1" x14ac:dyDescent="0.35">
      <c r="A62" s="366"/>
      <c r="B62" s="387"/>
      <c r="C62" s="1655"/>
      <c r="D62" s="1655"/>
      <c r="E62" s="1655"/>
      <c r="F62" s="1655"/>
      <c r="G62" s="1652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366"/>
      <c r="AE62" s="366"/>
      <c r="AF62" s="366"/>
      <c r="AG62" s="520"/>
    </row>
    <row r="63" spans="1:33" ht="19.5" thickBot="1" x14ac:dyDescent="0.35">
      <c r="A63" s="366"/>
      <c r="B63" s="1415"/>
      <c r="C63" s="1655"/>
      <c r="D63" s="1655"/>
      <c r="E63" s="1655"/>
      <c r="F63" s="1655"/>
      <c r="G63" s="1652"/>
      <c r="H63" s="526"/>
      <c r="I63" s="526"/>
      <c r="J63" s="526"/>
      <c r="K63" s="526"/>
      <c r="L63" s="526"/>
      <c r="M63" s="526"/>
      <c r="N63" s="526"/>
      <c r="O63" s="526"/>
      <c r="P63" s="526"/>
      <c r="Q63" s="526"/>
      <c r="R63" s="52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366"/>
      <c r="AE63" s="366"/>
      <c r="AF63" s="366"/>
      <c r="AG63" s="520"/>
    </row>
    <row r="64" spans="1:33" ht="19.5" thickBot="1" x14ac:dyDescent="0.35">
      <c r="A64" s="366"/>
      <c r="B64" s="387"/>
      <c r="C64" s="1655"/>
      <c r="D64" s="1655"/>
      <c r="E64" s="1655"/>
      <c r="F64" s="1655"/>
      <c r="G64" s="1652"/>
      <c r="H64" s="526"/>
      <c r="I64" s="526"/>
      <c r="J64" s="526"/>
      <c r="K64" s="526"/>
      <c r="L64" s="526"/>
      <c r="M64" s="526"/>
      <c r="N64" s="526"/>
      <c r="O64" s="526"/>
      <c r="P64" s="526"/>
      <c r="Q64" s="526"/>
      <c r="R64" s="52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366"/>
      <c r="AE64" s="366"/>
      <c r="AF64" s="366"/>
      <c r="AG64" s="520"/>
    </row>
    <row r="65" spans="1:33" ht="19.5" thickBot="1" x14ac:dyDescent="0.35">
      <c r="A65" s="366"/>
      <c r="B65" s="387"/>
      <c r="C65" s="1655"/>
      <c r="D65" s="1655"/>
      <c r="E65" s="1655"/>
      <c r="F65" s="1655"/>
      <c r="G65" s="1652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366"/>
      <c r="AE65" s="366"/>
      <c r="AF65" s="366"/>
      <c r="AG65" s="520"/>
    </row>
    <row r="66" spans="1:33" ht="19.5" thickBot="1" x14ac:dyDescent="0.35">
      <c r="A66" s="366"/>
      <c r="B66" s="1415"/>
      <c r="C66" s="1655"/>
      <c r="D66" s="1655"/>
      <c r="E66" s="1655"/>
      <c r="F66" s="1655"/>
      <c r="G66" s="1652"/>
      <c r="H66" s="526"/>
      <c r="I66" s="526"/>
      <c r="J66" s="526"/>
      <c r="K66" s="526"/>
      <c r="L66" s="526"/>
      <c r="M66" s="526"/>
      <c r="N66" s="526"/>
      <c r="O66" s="526"/>
      <c r="P66" s="526"/>
      <c r="Q66" s="526"/>
      <c r="R66" s="52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366"/>
      <c r="AE66" s="366"/>
      <c r="AF66" s="366"/>
      <c r="AG66" s="520"/>
    </row>
    <row r="67" spans="1:33" ht="19.5" thickBot="1" x14ac:dyDescent="0.35">
      <c r="A67" s="366"/>
      <c r="B67" s="387"/>
      <c r="C67" s="1655"/>
      <c r="D67" s="1655"/>
      <c r="E67" s="1655"/>
      <c r="F67" s="1655"/>
      <c r="G67" s="1652"/>
      <c r="H67" s="526"/>
      <c r="I67" s="526"/>
      <c r="J67" s="526"/>
      <c r="K67" s="526"/>
      <c r="L67" s="526"/>
      <c r="M67" s="526"/>
      <c r="N67" s="526"/>
      <c r="O67" s="526"/>
      <c r="P67" s="526"/>
      <c r="Q67" s="526"/>
      <c r="R67" s="52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366"/>
      <c r="AE67" s="366"/>
      <c r="AF67" s="366"/>
      <c r="AG67" s="520"/>
    </row>
    <row r="68" spans="1:33" ht="19.5" thickBot="1" x14ac:dyDescent="0.35">
      <c r="A68" s="366"/>
      <c r="B68" s="387"/>
      <c r="C68" s="1655"/>
      <c r="D68" s="1655"/>
      <c r="E68" s="1655"/>
      <c r="F68" s="1655"/>
      <c r="G68" s="1652"/>
      <c r="H68" s="526"/>
      <c r="I68" s="526"/>
      <c r="J68" s="526"/>
      <c r="K68" s="526"/>
      <c r="L68" s="526"/>
      <c r="M68" s="526"/>
      <c r="N68" s="526"/>
      <c r="O68" s="526"/>
      <c r="P68" s="526"/>
      <c r="Q68" s="526"/>
      <c r="R68" s="52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366"/>
      <c r="AE68" s="366"/>
      <c r="AF68" s="366"/>
      <c r="AG68" s="520"/>
    </row>
    <row r="69" spans="1:33" ht="19.5" thickBot="1" x14ac:dyDescent="0.35">
      <c r="A69" s="366"/>
      <c r="B69" s="1415"/>
      <c r="C69" s="1655"/>
      <c r="D69" s="1655"/>
      <c r="E69" s="1655"/>
      <c r="F69" s="1655"/>
      <c r="G69" s="1652"/>
      <c r="H69" s="526"/>
      <c r="I69" s="526"/>
      <c r="J69" s="526"/>
      <c r="K69" s="526"/>
      <c r="L69" s="526"/>
      <c r="M69" s="526"/>
      <c r="N69" s="526"/>
      <c r="O69" s="526"/>
      <c r="P69" s="526"/>
      <c r="Q69" s="526"/>
      <c r="R69" s="52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366"/>
      <c r="AE69" s="366"/>
      <c r="AF69" s="366"/>
      <c r="AG69" s="520"/>
    </row>
    <row r="70" spans="1:33" ht="19.5" thickBot="1" x14ac:dyDescent="0.35">
      <c r="A70" s="366"/>
      <c r="B70" s="387"/>
      <c r="C70" s="1655"/>
      <c r="D70" s="1655"/>
      <c r="E70" s="1655"/>
      <c r="F70" s="1655"/>
      <c r="G70" s="1652"/>
      <c r="H70" s="526"/>
      <c r="I70" s="526"/>
      <c r="J70" s="526"/>
      <c r="K70" s="526"/>
      <c r="L70" s="526"/>
      <c r="M70" s="526"/>
      <c r="N70" s="526"/>
      <c r="O70" s="526"/>
      <c r="P70" s="526"/>
      <c r="Q70" s="526"/>
      <c r="R70" s="52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366"/>
      <c r="AE70" s="366"/>
      <c r="AF70" s="366"/>
      <c r="AG70" s="520"/>
    </row>
    <row r="71" spans="1:33" ht="19.5" thickBot="1" x14ac:dyDescent="0.35">
      <c r="A71" s="366"/>
      <c r="B71" s="387"/>
      <c r="C71" s="1655"/>
      <c r="D71" s="1655"/>
      <c r="E71" s="1655"/>
      <c r="F71" s="1655"/>
      <c r="G71" s="1652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366"/>
      <c r="AE71" s="366"/>
      <c r="AF71" s="366"/>
      <c r="AG71" s="520"/>
    </row>
    <row r="72" spans="1:33" ht="19.5" thickBot="1" x14ac:dyDescent="0.35">
      <c r="A72" s="366"/>
      <c r="B72" s="1415"/>
      <c r="C72" s="1655"/>
      <c r="D72" s="1655"/>
      <c r="E72" s="1655"/>
      <c r="F72" s="1655"/>
      <c r="G72" s="1652"/>
      <c r="H72" s="526"/>
      <c r="I72" s="526"/>
      <c r="J72" s="526"/>
      <c r="K72" s="526"/>
      <c r="L72" s="526"/>
      <c r="M72" s="526"/>
      <c r="N72" s="526"/>
      <c r="O72" s="526"/>
      <c r="P72" s="526"/>
      <c r="Q72" s="526"/>
      <c r="R72" s="52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366"/>
      <c r="AE72" s="366"/>
      <c r="AF72" s="366"/>
      <c r="AG72" s="520"/>
    </row>
    <row r="73" spans="1:33" ht="19.5" thickBot="1" x14ac:dyDescent="0.35">
      <c r="A73" s="366"/>
      <c r="B73" s="387"/>
      <c r="C73" s="1655"/>
      <c r="D73" s="1655"/>
      <c r="E73" s="1655"/>
      <c r="F73" s="1655"/>
      <c r="G73" s="1652"/>
      <c r="H73" s="526"/>
      <c r="I73" s="526"/>
      <c r="J73" s="526"/>
      <c r="K73" s="526"/>
      <c r="L73" s="526"/>
      <c r="M73" s="526"/>
      <c r="N73" s="526"/>
      <c r="O73" s="526"/>
      <c r="P73" s="526"/>
      <c r="Q73" s="526"/>
      <c r="R73" s="52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366"/>
      <c r="AE73" s="366"/>
      <c r="AF73" s="366"/>
      <c r="AG73" s="520"/>
    </row>
    <row r="74" spans="1:33" x14ac:dyDescent="0.3">
      <c r="A74" s="366"/>
      <c r="B74" s="366"/>
      <c r="C74" s="366"/>
      <c r="D74" s="366"/>
      <c r="E74" s="366"/>
      <c r="F74" s="366"/>
      <c r="G74" s="366"/>
      <c r="H74" s="526"/>
      <c r="I74" s="526"/>
      <c r="J74" s="526"/>
      <c r="K74" s="526"/>
      <c r="L74" s="526"/>
      <c r="M74" s="526"/>
      <c r="N74" s="526"/>
      <c r="O74" s="526"/>
      <c r="P74" s="526"/>
      <c r="Q74" s="526"/>
      <c r="R74" s="52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366"/>
      <c r="AE74" s="366"/>
      <c r="AF74" s="366"/>
      <c r="AG74" s="520"/>
    </row>
    <row r="75" spans="1:33" x14ac:dyDescent="0.3">
      <c r="A75" s="529"/>
      <c r="B75" s="365"/>
      <c r="C75" s="365"/>
      <c r="D75" s="365"/>
      <c r="E75" s="365"/>
      <c r="F75" s="365"/>
      <c r="G75" s="365"/>
      <c r="H75" s="365"/>
      <c r="I75" s="365"/>
      <c r="J75" s="365"/>
      <c r="K75" s="365"/>
      <c r="L75" s="365"/>
      <c r="M75" s="365"/>
      <c r="N75" s="365"/>
      <c r="O75" s="365"/>
      <c r="P75" s="365"/>
      <c r="Q75" s="365"/>
      <c r="R75" s="365"/>
      <c r="S75" s="365"/>
      <c r="T75" s="365"/>
      <c r="U75" s="365"/>
      <c r="V75" s="365"/>
      <c r="W75" s="365"/>
      <c r="X75" s="365"/>
      <c r="Y75" s="365"/>
      <c r="Z75" s="365"/>
      <c r="AA75" s="365"/>
      <c r="AB75" s="365"/>
      <c r="AC75" s="365"/>
      <c r="AD75" s="365"/>
      <c r="AE75" s="365"/>
      <c r="AF75" s="365"/>
      <c r="AG75" s="520"/>
    </row>
    <row r="76" spans="1:33" ht="21" x14ac:dyDescent="0.4">
      <c r="A76" s="366"/>
      <c r="B76" s="63" t="s">
        <v>717</v>
      </c>
      <c r="C76" s="526"/>
      <c r="D76" s="526"/>
      <c r="E76" s="526"/>
      <c r="F76" s="526"/>
      <c r="G76" s="526"/>
      <c r="H76" s="526"/>
      <c r="I76" s="526"/>
      <c r="J76" s="526"/>
      <c r="K76" s="526"/>
      <c r="L76" s="526"/>
      <c r="M76" s="526"/>
      <c r="N76" s="526"/>
      <c r="O76" s="526"/>
      <c r="P76" s="526"/>
      <c r="Q76" s="526"/>
      <c r="R76" s="526"/>
      <c r="S76" s="366"/>
      <c r="T76" s="366"/>
      <c r="U76" s="366"/>
      <c r="V76" s="366"/>
      <c r="W76" s="366"/>
      <c r="X76" s="366"/>
      <c r="Y76" s="366"/>
      <c r="Z76" s="366"/>
      <c r="AA76" s="366"/>
      <c r="AB76" s="366"/>
      <c r="AC76" s="366"/>
      <c r="AD76" s="366"/>
      <c r="AE76" s="366"/>
      <c r="AF76" s="366"/>
      <c r="AG76" s="520"/>
    </row>
    <row r="77" spans="1:33" ht="21.75" thickBot="1" x14ac:dyDescent="0.45">
      <c r="A77" s="366"/>
      <c r="B77" s="63"/>
      <c r="C77" s="526"/>
      <c r="D77" s="526"/>
      <c r="E77" s="526"/>
      <c r="F77" s="526"/>
      <c r="G77" s="526"/>
      <c r="H77" s="526"/>
      <c r="I77" s="526"/>
      <c r="J77" s="526"/>
      <c r="K77" s="526"/>
      <c r="L77" s="526"/>
      <c r="M77" s="526"/>
      <c r="N77" s="526"/>
      <c r="O77" s="526"/>
      <c r="P77" s="526"/>
      <c r="Q77" s="526"/>
      <c r="R77" s="526"/>
      <c r="S77" s="366"/>
      <c r="T77" s="366"/>
      <c r="U77" s="366"/>
      <c r="V77" s="366"/>
      <c r="W77" s="366"/>
      <c r="X77" s="366"/>
      <c r="Y77" s="366"/>
      <c r="Z77" s="366"/>
      <c r="AA77" s="366"/>
      <c r="AB77" s="366"/>
      <c r="AC77" s="366"/>
      <c r="AD77" s="366"/>
      <c r="AE77" s="366"/>
      <c r="AF77" s="366"/>
      <c r="AG77" s="520"/>
    </row>
    <row r="78" spans="1:33" ht="30.75" customHeight="1" thickBot="1" x14ac:dyDescent="0.35">
      <c r="A78" s="366"/>
      <c r="B78" s="493" t="s">
        <v>713</v>
      </c>
      <c r="C78" s="515" t="s">
        <v>34</v>
      </c>
      <c r="D78" s="515" t="s">
        <v>88</v>
      </c>
      <c r="E78" s="515" t="s">
        <v>89</v>
      </c>
      <c r="F78" s="515" t="s">
        <v>90</v>
      </c>
      <c r="G78" s="526"/>
      <c r="H78" s="526"/>
      <c r="I78" s="526"/>
      <c r="J78" s="526"/>
      <c r="K78" s="526"/>
      <c r="L78" s="526"/>
      <c r="M78" s="526"/>
      <c r="N78" s="526"/>
      <c r="O78" s="526"/>
      <c r="P78" s="526"/>
      <c r="Q78" s="526"/>
      <c r="R78" s="52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366"/>
      <c r="AE78" s="366"/>
      <c r="AF78" s="366"/>
      <c r="AG78" s="520"/>
    </row>
    <row r="79" spans="1:33" ht="19.5" thickBot="1" x14ac:dyDescent="0.35">
      <c r="A79" s="366"/>
      <c r="B79" s="1555"/>
      <c r="C79" s="1653"/>
      <c r="D79" s="1496"/>
      <c r="E79" s="1653"/>
      <c r="F79" s="1653"/>
      <c r="G79" s="526"/>
      <c r="H79" s="526"/>
      <c r="I79" s="526"/>
      <c r="J79" s="526"/>
      <c r="K79" s="526"/>
      <c r="L79" s="526"/>
      <c r="M79" s="526"/>
      <c r="N79" s="526"/>
      <c r="O79" s="526"/>
      <c r="P79" s="526"/>
      <c r="Q79" s="526"/>
      <c r="R79" s="52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366"/>
      <c r="AE79" s="366"/>
      <c r="AF79" s="366"/>
      <c r="AG79" s="520"/>
    </row>
    <row r="80" spans="1:33" ht="19.5" thickBot="1" x14ac:dyDescent="0.35">
      <c r="A80" s="366"/>
      <c r="B80" s="1654"/>
      <c r="C80" s="1193"/>
      <c r="D80" s="1193"/>
      <c r="E80" s="1193"/>
      <c r="F80" s="1193"/>
      <c r="G80" s="526"/>
      <c r="H80" s="526"/>
      <c r="I80" s="526"/>
      <c r="J80" s="526"/>
      <c r="K80" s="526"/>
      <c r="L80" s="526"/>
      <c r="M80" s="526"/>
      <c r="N80" s="526"/>
      <c r="O80" s="526"/>
      <c r="P80" s="526"/>
      <c r="Q80" s="526"/>
      <c r="R80" s="52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366"/>
      <c r="AE80" s="366"/>
      <c r="AF80" s="366"/>
      <c r="AG80" s="520"/>
    </row>
    <row r="81" spans="1:33" ht="19.5" thickBot="1" x14ac:dyDescent="0.35">
      <c r="A81" s="366"/>
      <c r="B81" s="1654"/>
      <c r="C81" s="1193"/>
      <c r="D81" s="1193"/>
      <c r="E81" s="1193"/>
      <c r="F81" s="1193"/>
      <c r="G81" s="526"/>
      <c r="H81" s="526"/>
      <c r="I81" s="526"/>
      <c r="J81" s="526"/>
      <c r="K81" s="526"/>
      <c r="L81" s="526"/>
      <c r="M81" s="526"/>
      <c r="N81" s="526"/>
      <c r="O81" s="526"/>
      <c r="P81" s="526"/>
      <c r="Q81" s="526"/>
      <c r="R81" s="52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366"/>
      <c r="AE81" s="366"/>
      <c r="AF81" s="366"/>
      <c r="AG81" s="520"/>
    </row>
    <row r="82" spans="1:33" ht="19.5" thickBot="1" x14ac:dyDescent="0.35">
      <c r="A82" s="366"/>
      <c r="B82" s="1415"/>
      <c r="C82" s="1193"/>
      <c r="D82" s="1556"/>
      <c r="E82" s="1193"/>
      <c r="F82" s="1193"/>
      <c r="G82" s="526"/>
      <c r="H82" s="526"/>
      <c r="I82" s="526"/>
      <c r="J82" s="526"/>
      <c r="K82" s="526"/>
      <c r="L82" s="526"/>
      <c r="M82" s="526"/>
      <c r="N82" s="526"/>
      <c r="O82" s="526"/>
      <c r="P82" s="526"/>
      <c r="Q82" s="526"/>
      <c r="R82" s="52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366"/>
      <c r="AE82" s="366"/>
      <c r="AF82" s="366"/>
      <c r="AG82" s="520"/>
    </row>
    <row r="83" spans="1:33" ht="19.5" thickBot="1" x14ac:dyDescent="0.35">
      <c r="A83" s="366"/>
      <c r="B83" s="1415"/>
      <c r="C83" s="1193"/>
      <c r="D83" s="1556"/>
      <c r="E83" s="1193"/>
      <c r="F83" s="1193"/>
      <c r="G83" s="526"/>
      <c r="H83" s="526"/>
      <c r="I83" s="526"/>
      <c r="J83" s="526"/>
      <c r="K83" s="526"/>
      <c r="L83" s="526"/>
      <c r="M83" s="526"/>
      <c r="N83" s="526"/>
      <c r="O83" s="526"/>
      <c r="P83" s="526"/>
      <c r="Q83" s="526"/>
      <c r="R83" s="52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366"/>
      <c r="AE83" s="366"/>
      <c r="AF83" s="366"/>
      <c r="AG83" s="520"/>
    </row>
    <row r="84" spans="1:33" ht="19.5" thickBot="1" x14ac:dyDescent="0.35">
      <c r="A84" s="366"/>
      <c r="B84" s="1415"/>
      <c r="C84" s="1193"/>
      <c r="D84" s="1556"/>
      <c r="E84" s="1193"/>
      <c r="F84" s="1193"/>
      <c r="G84" s="526"/>
      <c r="H84" s="526"/>
      <c r="I84" s="526"/>
      <c r="J84" s="526"/>
      <c r="K84" s="526"/>
      <c r="L84" s="526"/>
      <c r="M84" s="526"/>
      <c r="N84" s="526"/>
      <c r="O84" s="526"/>
      <c r="P84" s="526"/>
      <c r="Q84" s="526"/>
      <c r="R84" s="52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366"/>
      <c r="AE84" s="366"/>
      <c r="AF84" s="366"/>
      <c r="AG84" s="520"/>
    </row>
    <row r="85" spans="1:33" ht="19.5" thickBot="1" x14ac:dyDescent="0.35">
      <c r="A85" s="366"/>
      <c r="B85" s="1415"/>
      <c r="C85" s="1193"/>
      <c r="D85" s="1556"/>
      <c r="E85" s="1193"/>
      <c r="F85" s="1193"/>
      <c r="G85" s="526"/>
      <c r="H85" s="526"/>
      <c r="I85" s="526"/>
      <c r="J85" s="526"/>
      <c r="K85" s="526"/>
      <c r="L85" s="526"/>
      <c r="M85" s="526"/>
      <c r="N85" s="526"/>
      <c r="O85" s="526"/>
      <c r="P85" s="526"/>
      <c r="Q85" s="526"/>
      <c r="R85" s="52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366"/>
      <c r="AE85" s="366"/>
      <c r="AF85" s="366"/>
      <c r="AG85" s="520"/>
    </row>
    <row r="86" spans="1:33" ht="19.5" thickBot="1" x14ac:dyDescent="0.35">
      <c r="A86" s="366"/>
      <c r="B86" s="1415"/>
      <c r="C86" s="1193"/>
      <c r="D86" s="1556"/>
      <c r="E86" s="1193"/>
      <c r="F86" s="1193"/>
      <c r="G86" s="526"/>
      <c r="H86" s="526"/>
      <c r="I86" s="526"/>
      <c r="J86" s="526"/>
      <c r="K86" s="526"/>
      <c r="L86" s="526"/>
      <c r="M86" s="526"/>
      <c r="N86" s="526"/>
      <c r="O86" s="526"/>
      <c r="P86" s="526"/>
      <c r="Q86" s="526"/>
      <c r="R86" s="52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366"/>
      <c r="AE86" s="366"/>
      <c r="AF86" s="366"/>
      <c r="AG86" s="520"/>
    </row>
    <row r="87" spans="1:33" ht="19.5" thickBot="1" x14ac:dyDescent="0.35">
      <c r="A87" s="366"/>
      <c r="B87" s="1415"/>
      <c r="C87" s="1193"/>
      <c r="D87" s="1556"/>
      <c r="E87" s="1193"/>
      <c r="F87" s="1193"/>
      <c r="G87" s="526"/>
      <c r="H87" s="526"/>
      <c r="I87" s="526"/>
      <c r="J87" s="526"/>
      <c r="K87" s="526"/>
      <c r="L87" s="526"/>
      <c r="M87" s="526"/>
      <c r="N87" s="526"/>
      <c r="O87" s="526"/>
      <c r="P87" s="526"/>
      <c r="Q87" s="526"/>
      <c r="R87" s="52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366"/>
      <c r="AE87" s="366"/>
      <c r="AF87" s="366"/>
      <c r="AG87" s="520"/>
    </row>
    <row r="88" spans="1:33" ht="19.5" thickBot="1" x14ac:dyDescent="0.35">
      <c r="A88" s="366"/>
      <c r="B88" s="1415"/>
      <c r="C88" s="1193"/>
      <c r="D88" s="1556"/>
      <c r="E88" s="1193"/>
      <c r="F88" s="1193"/>
      <c r="G88" s="526"/>
      <c r="H88" s="526"/>
      <c r="I88" s="526"/>
      <c r="J88" s="526"/>
      <c r="K88" s="526"/>
      <c r="L88" s="526"/>
      <c r="M88" s="526"/>
      <c r="N88" s="526"/>
      <c r="O88" s="526"/>
      <c r="P88" s="526"/>
      <c r="Q88" s="526"/>
      <c r="R88" s="52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366"/>
      <c r="AE88" s="366"/>
      <c r="AF88" s="366"/>
      <c r="AG88" s="520"/>
    </row>
    <row r="89" spans="1:33" ht="19.5" thickBot="1" x14ac:dyDescent="0.35">
      <c r="A89" s="366"/>
      <c r="B89" s="1415"/>
      <c r="C89" s="1193"/>
      <c r="D89" s="1556"/>
      <c r="E89" s="1193"/>
      <c r="F89" s="1193"/>
      <c r="G89" s="526"/>
      <c r="H89" s="526"/>
      <c r="I89" s="526"/>
      <c r="J89" s="526"/>
      <c r="K89" s="526"/>
      <c r="L89" s="526"/>
      <c r="M89" s="526"/>
      <c r="N89" s="526"/>
      <c r="O89" s="526"/>
      <c r="P89" s="526"/>
      <c r="Q89" s="526"/>
      <c r="R89" s="52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366"/>
      <c r="AE89" s="366"/>
      <c r="AF89" s="366"/>
      <c r="AG89" s="520"/>
    </row>
    <row r="90" spans="1:33" ht="19.5" thickBot="1" x14ac:dyDescent="0.35">
      <c r="A90" s="366"/>
      <c r="B90" s="1415"/>
      <c r="C90" s="1193"/>
      <c r="D90" s="1556"/>
      <c r="E90" s="1193"/>
      <c r="F90" s="1193"/>
      <c r="G90" s="526"/>
      <c r="H90" s="526"/>
      <c r="I90" s="526"/>
      <c r="J90" s="526"/>
      <c r="K90" s="526"/>
      <c r="L90" s="526"/>
      <c r="M90" s="526"/>
      <c r="N90" s="526"/>
      <c r="O90" s="526"/>
      <c r="P90" s="526"/>
      <c r="Q90" s="526"/>
      <c r="R90" s="52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366"/>
      <c r="AE90" s="366"/>
      <c r="AF90" s="366"/>
      <c r="AG90" s="520"/>
    </row>
    <row r="91" spans="1:33" ht="19.5" thickBot="1" x14ac:dyDescent="0.35">
      <c r="A91" s="366"/>
      <c r="B91" s="1415"/>
      <c r="C91" s="1193"/>
      <c r="D91" s="1556"/>
      <c r="E91" s="1193"/>
      <c r="F91" s="1193"/>
      <c r="G91" s="526"/>
      <c r="H91" s="526"/>
      <c r="I91" s="526"/>
      <c r="J91" s="526"/>
      <c r="K91" s="526"/>
      <c r="L91" s="526"/>
      <c r="M91" s="526"/>
      <c r="N91" s="526"/>
      <c r="O91" s="526"/>
      <c r="P91" s="526"/>
      <c r="Q91" s="526"/>
      <c r="R91" s="52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366"/>
      <c r="AE91" s="366"/>
      <c r="AF91" s="366"/>
      <c r="AG91" s="520"/>
    </row>
    <row r="92" spans="1:33" ht="19.5" thickBot="1" x14ac:dyDescent="0.35">
      <c r="A92" s="366"/>
      <c r="B92" s="1415"/>
      <c r="C92" s="1655"/>
      <c r="D92" s="1656"/>
      <c r="E92" s="1655"/>
      <c r="F92" s="1655"/>
      <c r="G92" s="526"/>
      <c r="H92" s="526"/>
      <c r="I92" s="526"/>
      <c r="J92" s="526"/>
      <c r="K92" s="526"/>
      <c r="L92" s="526"/>
      <c r="M92" s="526"/>
      <c r="N92" s="526"/>
      <c r="O92" s="526"/>
      <c r="P92" s="526"/>
      <c r="Q92" s="526"/>
      <c r="R92" s="52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366"/>
      <c r="AE92" s="366"/>
      <c r="AF92" s="366"/>
      <c r="AG92" s="520"/>
    </row>
    <row r="93" spans="1:33" ht="19.5" thickBot="1" x14ac:dyDescent="0.35">
      <c r="A93" s="366"/>
      <c r="B93" s="387"/>
      <c r="C93" s="1655"/>
      <c r="D93" s="1656"/>
      <c r="E93" s="1655"/>
      <c r="F93" s="1655"/>
      <c r="G93" s="526"/>
      <c r="H93" s="526"/>
      <c r="I93" s="526"/>
      <c r="J93" s="526"/>
      <c r="K93" s="526"/>
      <c r="L93" s="526"/>
      <c r="M93" s="526"/>
      <c r="N93" s="526"/>
      <c r="O93" s="526"/>
      <c r="P93" s="526"/>
      <c r="Q93" s="526"/>
      <c r="R93" s="52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366"/>
      <c r="AE93" s="366"/>
      <c r="AF93" s="366"/>
      <c r="AG93" s="520"/>
    </row>
    <row r="94" spans="1:33" ht="19.5" thickBot="1" x14ac:dyDescent="0.35">
      <c r="A94" s="366"/>
      <c r="B94" s="1415"/>
      <c r="C94" s="1655"/>
      <c r="D94" s="1656"/>
      <c r="E94" s="1655"/>
      <c r="F94" s="1655"/>
      <c r="G94" s="526"/>
      <c r="H94" s="526"/>
      <c r="I94" s="526"/>
      <c r="J94" s="526"/>
      <c r="K94" s="526"/>
      <c r="L94" s="526"/>
      <c r="M94" s="526"/>
      <c r="N94" s="526"/>
      <c r="O94" s="526"/>
      <c r="P94" s="526"/>
      <c r="Q94" s="526"/>
      <c r="R94" s="52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366"/>
      <c r="AE94" s="366"/>
      <c r="AF94" s="366"/>
      <c r="AG94" s="520"/>
    </row>
    <row r="95" spans="1:33" ht="19.5" thickBot="1" x14ac:dyDescent="0.35">
      <c r="A95" s="366"/>
      <c r="B95" s="387"/>
      <c r="C95" s="1655"/>
      <c r="D95" s="1656"/>
      <c r="E95" s="1655"/>
      <c r="F95" s="1655"/>
      <c r="G95" s="526"/>
      <c r="H95" s="526"/>
      <c r="I95" s="526"/>
      <c r="J95" s="526"/>
      <c r="K95" s="526"/>
      <c r="L95" s="526"/>
      <c r="M95" s="526"/>
      <c r="N95" s="526"/>
      <c r="O95" s="526"/>
      <c r="P95" s="526"/>
      <c r="Q95" s="526"/>
      <c r="R95" s="52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366"/>
      <c r="AE95" s="366"/>
      <c r="AF95" s="366"/>
      <c r="AG95" s="520"/>
    </row>
    <row r="96" spans="1:33" ht="19.5" thickBot="1" x14ac:dyDescent="0.35">
      <c r="A96" s="366"/>
      <c r="B96" s="1415"/>
      <c r="C96" s="1655"/>
      <c r="D96" s="1656"/>
      <c r="E96" s="1655"/>
      <c r="F96" s="1655"/>
      <c r="G96" s="526"/>
      <c r="H96" s="526"/>
      <c r="I96" s="526"/>
      <c r="J96" s="526"/>
      <c r="K96" s="526"/>
      <c r="L96" s="526"/>
      <c r="M96" s="526"/>
      <c r="N96" s="526"/>
      <c r="O96" s="526"/>
      <c r="P96" s="526"/>
      <c r="Q96" s="526"/>
      <c r="R96" s="52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366"/>
      <c r="AE96" s="366"/>
      <c r="AF96" s="366"/>
      <c r="AG96" s="520"/>
    </row>
    <row r="97" spans="1:33" ht="19.5" thickBot="1" x14ac:dyDescent="0.35">
      <c r="A97" s="366"/>
      <c r="B97" s="387"/>
      <c r="C97" s="1655"/>
      <c r="D97" s="1656"/>
      <c r="E97" s="1655"/>
      <c r="F97" s="1655"/>
      <c r="G97" s="526"/>
      <c r="H97" s="526"/>
      <c r="I97" s="526"/>
      <c r="J97" s="526"/>
      <c r="K97" s="526"/>
      <c r="L97" s="526"/>
      <c r="M97" s="526"/>
      <c r="N97" s="526"/>
      <c r="O97" s="526"/>
      <c r="P97" s="526"/>
      <c r="Q97" s="526"/>
      <c r="R97" s="52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366"/>
      <c r="AE97" s="366"/>
      <c r="AF97" s="366"/>
      <c r="AG97" s="520"/>
    </row>
    <row r="98" spans="1:33" ht="19.5" thickBot="1" x14ac:dyDescent="0.35">
      <c r="A98" s="366"/>
      <c r="B98" s="1415"/>
      <c r="C98" s="1655"/>
      <c r="D98" s="1656"/>
      <c r="E98" s="1655"/>
      <c r="F98" s="1655"/>
      <c r="G98" s="526"/>
      <c r="H98" s="526"/>
      <c r="I98" s="526"/>
      <c r="J98" s="526"/>
      <c r="K98" s="526"/>
      <c r="L98" s="526"/>
      <c r="M98" s="526"/>
      <c r="N98" s="526"/>
      <c r="O98" s="526"/>
      <c r="P98" s="526"/>
      <c r="Q98" s="526"/>
      <c r="R98" s="52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366"/>
      <c r="AE98" s="366"/>
      <c r="AF98" s="366"/>
      <c r="AG98" s="520"/>
    </row>
    <row r="99" spans="1:33" ht="19.5" thickBot="1" x14ac:dyDescent="0.35">
      <c r="A99" s="366"/>
      <c r="B99" s="387"/>
      <c r="C99" s="1655"/>
      <c r="D99" s="1656"/>
      <c r="E99" s="1655"/>
      <c r="F99" s="1655"/>
      <c r="G99" s="526"/>
      <c r="H99" s="526"/>
      <c r="I99" s="526"/>
      <c r="J99" s="526"/>
      <c r="K99" s="526"/>
      <c r="L99" s="526"/>
      <c r="M99" s="526"/>
      <c r="N99" s="526"/>
      <c r="O99" s="526"/>
      <c r="P99" s="526"/>
      <c r="Q99" s="526"/>
      <c r="R99" s="52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366"/>
      <c r="AE99" s="366"/>
      <c r="AF99" s="366"/>
      <c r="AG99" s="520"/>
    </row>
    <row r="100" spans="1:33" ht="19.5" thickBot="1" x14ac:dyDescent="0.35">
      <c r="A100" s="366"/>
      <c r="B100" s="1415"/>
      <c r="C100" s="1655"/>
      <c r="D100" s="1656"/>
      <c r="E100" s="1655"/>
      <c r="F100" s="1655"/>
      <c r="G100" s="526"/>
      <c r="H100" s="526"/>
      <c r="I100" s="526"/>
      <c r="J100" s="526"/>
      <c r="K100" s="526"/>
      <c r="L100" s="526"/>
      <c r="M100" s="526"/>
      <c r="N100" s="526"/>
      <c r="O100" s="526"/>
      <c r="P100" s="526"/>
      <c r="Q100" s="526"/>
      <c r="R100" s="52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366"/>
      <c r="AE100" s="366"/>
      <c r="AF100" s="366"/>
      <c r="AG100" s="520"/>
    </row>
    <row r="101" spans="1:33" ht="19.5" thickBot="1" x14ac:dyDescent="0.35">
      <c r="A101" s="366"/>
      <c r="B101" s="387"/>
      <c r="C101" s="1655"/>
      <c r="D101" s="1656"/>
      <c r="E101" s="1655"/>
      <c r="F101" s="1655"/>
      <c r="G101" s="526"/>
      <c r="H101" s="526"/>
      <c r="I101" s="526"/>
      <c r="J101" s="526"/>
      <c r="K101" s="526"/>
      <c r="L101" s="526"/>
      <c r="M101" s="526"/>
      <c r="N101" s="526"/>
      <c r="O101" s="526"/>
      <c r="P101" s="526"/>
      <c r="Q101" s="526"/>
      <c r="R101" s="52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366"/>
      <c r="AE101" s="366"/>
      <c r="AF101" s="366"/>
      <c r="AG101" s="520"/>
    </row>
    <row r="102" spans="1:33" ht="19.5" thickBot="1" x14ac:dyDescent="0.35">
      <c r="A102" s="366"/>
      <c r="B102" s="1415"/>
      <c r="C102" s="1655"/>
      <c r="D102" s="1656"/>
      <c r="E102" s="1655"/>
      <c r="F102" s="1655"/>
      <c r="G102" s="526"/>
      <c r="H102" s="526"/>
      <c r="I102" s="526"/>
      <c r="J102" s="526"/>
      <c r="K102" s="526"/>
      <c r="L102" s="526"/>
      <c r="M102" s="526"/>
      <c r="N102" s="526"/>
      <c r="O102" s="526"/>
      <c r="P102" s="526"/>
      <c r="Q102" s="526"/>
      <c r="R102" s="52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366"/>
      <c r="AE102" s="366"/>
      <c r="AF102" s="366"/>
      <c r="AG102" s="520"/>
    </row>
    <row r="103" spans="1:33" ht="19.5" thickBot="1" x14ac:dyDescent="0.35">
      <c r="A103" s="366"/>
      <c r="B103" s="387"/>
      <c r="C103" s="1655"/>
      <c r="D103" s="1656"/>
      <c r="E103" s="1655"/>
      <c r="F103" s="1655"/>
      <c r="G103" s="526"/>
      <c r="H103" s="526"/>
      <c r="I103" s="526"/>
      <c r="J103" s="526"/>
      <c r="K103" s="526"/>
      <c r="L103" s="526"/>
      <c r="M103" s="526"/>
      <c r="N103" s="526"/>
      <c r="O103" s="526"/>
      <c r="P103" s="526"/>
      <c r="Q103" s="526"/>
      <c r="R103" s="52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366"/>
      <c r="AE103" s="366"/>
      <c r="AF103" s="366"/>
      <c r="AG103" s="520"/>
    </row>
    <row r="104" spans="1:33" ht="19.5" thickBot="1" x14ac:dyDescent="0.35">
      <c r="A104" s="366"/>
      <c r="B104" s="1415"/>
      <c r="C104" s="1655"/>
      <c r="D104" s="1656"/>
      <c r="E104" s="1655"/>
      <c r="F104" s="1655"/>
      <c r="G104" s="526"/>
      <c r="H104" s="526"/>
      <c r="I104" s="526"/>
      <c r="J104" s="526"/>
      <c r="K104" s="526"/>
      <c r="L104" s="526"/>
      <c r="M104" s="526"/>
      <c r="N104" s="526"/>
      <c r="O104" s="526"/>
      <c r="P104" s="526"/>
      <c r="Q104" s="526"/>
      <c r="R104" s="52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366"/>
      <c r="AE104" s="366"/>
      <c r="AF104" s="366"/>
      <c r="AG104" s="520"/>
    </row>
    <row r="105" spans="1:33" ht="19.5" thickBot="1" x14ac:dyDescent="0.35">
      <c r="A105" s="366"/>
      <c r="B105" s="387"/>
      <c r="C105" s="1655"/>
      <c r="D105" s="1656"/>
      <c r="E105" s="1655"/>
      <c r="F105" s="1655"/>
      <c r="G105" s="526"/>
      <c r="H105" s="526"/>
      <c r="I105" s="526"/>
      <c r="J105" s="526"/>
      <c r="K105" s="526"/>
      <c r="L105" s="526"/>
      <c r="M105" s="526"/>
      <c r="N105" s="526"/>
      <c r="O105" s="526"/>
      <c r="P105" s="526"/>
      <c r="Q105" s="526"/>
      <c r="R105" s="52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366"/>
      <c r="AE105" s="366"/>
      <c r="AF105" s="366"/>
      <c r="AG105" s="520"/>
    </row>
    <row r="106" spans="1:33" ht="19.5" thickBot="1" x14ac:dyDescent="0.35">
      <c r="A106" s="366"/>
      <c r="B106" s="1415"/>
      <c r="C106" s="1655"/>
      <c r="D106" s="1655"/>
      <c r="E106" s="1655"/>
      <c r="F106" s="1655"/>
      <c r="G106" s="526"/>
      <c r="H106" s="526"/>
      <c r="I106" s="526"/>
      <c r="J106" s="526"/>
      <c r="K106" s="526"/>
      <c r="L106" s="526"/>
      <c r="M106" s="526"/>
      <c r="N106" s="526"/>
      <c r="O106" s="526"/>
      <c r="P106" s="526"/>
      <c r="Q106" s="526"/>
      <c r="R106" s="52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366"/>
      <c r="AE106" s="366"/>
      <c r="AF106" s="366"/>
      <c r="AG106" s="520"/>
    </row>
    <row r="107" spans="1:33" ht="19.5" thickBot="1" x14ac:dyDescent="0.35">
      <c r="A107" s="366"/>
      <c r="B107" s="387"/>
      <c r="C107" s="1655"/>
      <c r="D107" s="1655"/>
      <c r="E107" s="1655"/>
      <c r="F107" s="1655"/>
      <c r="G107" s="526"/>
      <c r="H107" s="526"/>
      <c r="I107" s="526"/>
      <c r="J107" s="526"/>
      <c r="K107" s="526"/>
      <c r="L107" s="526"/>
      <c r="M107" s="526"/>
      <c r="N107" s="526"/>
      <c r="O107" s="526"/>
      <c r="P107" s="526"/>
      <c r="Q107" s="526"/>
      <c r="R107" s="52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366"/>
      <c r="AE107" s="366"/>
      <c r="AF107" s="366"/>
      <c r="AG107" s="520"/>
    </row>
    <row r="108" spans="1:33" ht="19.5" thickBot="1" x14ac:dyDescent="0.35">
      <c r="A108" s="366"/>
      <c r="B108" s="1415"/>
      <c r="C108" s="1655"/>
      <c r="D108" s="1656"/>
      <c r="E108" s="1655"/>
      <c r="F108" s="1655"/>
      <c r="G108" s="526"/>
      <c r="H108" s="526"/>
      <c r="I108" s="526"/>
      <c r="J108" s="526"/>
      <c r="K108" s="526"/>
      <c r="L108" s="526"/>
      <c r="M108" s="526"/>
      <c r="N108" s="526"/>
      <c r="O108" s="526"/>
      <c r="P108" s="526"/>
      <c r="Q108" s="526"/>
      <c r="R108" s="52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366"/>
      <c r="AE108" s="366"/>
      <c r="AF108" s="366"/>
      <c r="AG108" s="520"/>
    </row>
    <row r="109" spans="1:33" ht="62.25" customHeight="1" thickBot="1" x14ac:dyDescent="0.35">
      <c r="A109" s="366"/>
      <c r="B109" s="493" t="s">
        <v>87</v>
      </c>
      <c r="C109" s="515" t="s">
        <v>34</v>
      </c>
      <c r="D109" s="515" t="s">
        <v>88</v>
      </c>
      <c r="E109" s="515" t="s">
        <v>89</v>
      </c>
      <c r="F109" s="515" t="s">
        <v>90</v>
      </c>
      <c r="G109" s="526"/>
      <c r="H109" s="526"/>
      <c r="I109" s="526"/>
      <c r="J109" s="526"/>
      <c r="K109" s="526"/>
      <c r="L109" s="526"/>
      <c r="M109" s="526"/>
      <c r="N109" s="526"/>
      <c r="O109" s="526"/>
      <c r="P109" s="526"/>
      <c r="Q109" s="526"/>
      <c r="R109" s="52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366"/>
      <c r="AE109" s="366"/>
      <c r="AF109" s="366"/>
      <c r="AG109" s="520"/>
    </row>
    <row r="110" spans="1:33" ht="19.5" thickBot="1" x14ac:dyDescent="0.35">
      <c r="A110" s="366"/>
      <c r="B110" s="1415"/>
      <c r="C110" s="1655"/>
      <c r="D110" s="1656"/>
      <c r="E110" s="1655"/>
      <c r="F110" s="1655"/>
      <c r="G110" s="526"/>
      <c r="H110" s="526"/>
      <c r="I110" s="526"/>
      <c r="J110" s="526"/>
      <c r="K110" s="526"/>
      <c r="L110" s="526"/>
      <c r="M110" s="526"/>
      <c r="N110" s="526"/>
      <c r="O110" s="526"/>
      <c r="P110" s="526"/>
      <c r="Q110" s="526"/>
      <c r="R110" s="52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366"/>
      <c r="AE110" s="366"/>
      <c r="AF110" s="366"/>
      <c r="AG110" s="520"/>
    </row>
    <row r="111" spans="1:33" ht="19.5" thickBot="1" x14ac:dyDescent="0.35">
      <c r="A111" s="366"/>
      <c r="B111" s="387"/>
      <c r="C111" s="1655"/>
      <c r="D111" s="1655"/>
      <c r="E111" s="1655"/>
      <c r="F111" s="1655"/>
      <c r="G111" s="526"/>
      <c r="H111" s="526"/>
      <c r="I111" s="526"/>
      <c r="J111" s="526"/>
      <c r="K111" s="526"/>
      <c r="L111" s="526"/>
      <c r="M111" s="526"/>
      <c r="N111" s="526"/>
      <c r="O111" s="526"/>
      <c r="P111" s="526"/>
      <c r="Q111" s="526"/>
      <c r="R111" s="52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366"/>
      <c r="AE111" s="366"/>
      <c r="AF111" s="366"/>
      <c r="AG111" s="520"/>
    </row>
    <row r="112" spans="1:33" ht="19.5" thickBot="1" x14ac:dyDescent="0.35">
      <c r="A112" s="366"/>
      <c r="B112" s="1415"/>
      <c r="C112" s="1655"/>
      <c r="D112" s="1655"/>
      <c r="E112" s="1655"/>
      <c r="F112" s="1655"/>
      <c r="G112" s="526"/>
      <c r="H112" s="526"/>
      <c r="I112" s="526"/>
      <c r="J112" s="526"/>
      <c r="K112" s="526"/>
      <c r="L112" s="526"/>
      <c r="M112" s="526"/>
      <c r="N112" s="526"/>
      <c r="O112" s="526"/>
      <c r="P112" s="526"/>
      <c r="Q112" s="526"/>
      <c r="R112" s="52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366"/>
      <c r="AE112" s="366"/>
      <c r="AF112" s="366"/>
      <c r="AG112" s="520"/>
    </row>
    <row r="113" spans="1:33" ht="19.5" thickBot="1" x14ac:dyDescent="0.35">
      <c r="A113" s="366"/>
      <c r="B113" s="387"/>
      <c r="C113" s="1655"/>
      <c r="D113" s="1655"/>
      <c r="E113" s="1655"/>
      <c r="F113" s="1655"/>
      <c r="G113" s="526"/>
      <c r="H113" s="526"/>
      <c r="I113" s="526"/>
      <c r="J113" s="526"/>
      <c r="K113" s="526"/>
      <c r="L113" s="526"/>
      <c r="M113" s="526"/>
      <c r="N113" s="526"/>
      <c r="O113" s="526"/>
      <c r="P113" s="526"/>
      <c r="Q113" s="526"/>
      <c r="R113" s="52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366"/>
      <c r="AE113" s="366"/>
      <c r="AF113" s="366"/>
      <c r="AG113" s="520"/>
    </row>
    <row r="114" spans="1:33" ht="19.5" thickBot="1" x14ac:dyDescent="0.35">
      <c r="A114" s="366"/>
      <c r="B114" s="1415"/>
      <c r="C114" s="1655"/>
      <c r="D114" s="1655"/>
      <c r="E114" s="1655"/>
      <c r="F114" s="1655"/>
      <c r="G114" s="526"/>
      <c r="H114" s="526"/>
      <c r="I114" s="526"/>
      <c r="J114" s="526"/>
      <c r="K114" s="526"/>
      <c r="L114" s="526"/>
      <c r="M114" s="526"/>
      <c r="N114" s="526"/>
      <c r="O114" s="526"/>
      <c r="P114" s="526"/>
      <c r="Q114" s="526"/>
      <c r="R114" s="52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366"/>
      <c r="AE114" s="366"/>
      <c r="AF114" s="366"/>
      <c r="AG114" s="520"/>
    </row>
    <row r="115" spans="1:33" ht="19.5" thickBot="1" x14ac:dyDescent="0.35">
      <c r="A115" s="366"/>
      <c r="B115" s="387"/>
      <c r="C115" s="1655"/>
      <c r="D115" s="1655"/>
      <c r="E115" s="1655"/>
      <c r="F115" s="1655"/>
      <c r="G115" s="526"/>
      <c r="H115" s="526"/>
      <c r="I115" s="526"/>
      <c r="J115" s="526"/>
      <c r="K115" s="526"/>
      <c r="L115" s="526"/>
      <c r="M115" s="526"/>
      <c r="N115" s="526"/>
      <c r="O115" s="526"/>
      <c r="P115" s="526"/>
      <c r="Q115" s="526"/>
      <c r="R115" s="52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366"/>
      <c r="AE115" s="366"/>
      <c r="AF115" s="366"/>
      <c r="AG115" s="520"/>
    </row>
    <row r="116" spans="1:33" ht="19.5" thickBot="1" x14ac:dyDescent="0.35">
      <c r="A116" s="366"/>
      <c r="B116" s="1415"/>
      <c r="C116" s="1655"/>
      <c r="D116" s="1655"/>
      <c r="E116" s="1655"/>
      <c r="F116" s="1655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366"/>
      <c r="AE116" s="366"/>
      <c r="AF116" s="366"/>
      <c r="AG116" s="520"/>
    </row>
    <row r="117" spans="1:33" ht="19.5" thickBot="1" x14ac:dyDescent="0.35">
      <c r="A117" s="366"/>
      <c r="B117" s="387"/>
      <c r="C117" s="1655"/>
      <c r="D117" s="1655"/>
      <c r="E117" s="1655"/>
      <c r="F117" s="1655"/>
      <c r="G117" s="526"/>
      <c r="H117" s="526"/>
      <c r="I117" s="526"/>
      <c r="J117" s="526"/>
      <c r="K117" s="526"/>
      <c r="L117" s="526"/>
      <c r="M117" s="526"/>
      <c r="N117" s="526"/>
      <c r="O117" s="526"/>
      <c r="P117" s="526"/>
      <c r="Q117" s="526"/>
      <c r="R117" s="52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366"/>
      <c r="AE117" s="366"/>
      <c r="AF117" s="366"/>
      <c r="AG117" s="520"/>
    </row>
    <row r="118" spans="1:33" ht="19.5" thickBot="1" x14ac:dyDescent="0.35">
      <c r="A118" s="366"/>
      <c r="B118" s="1415"/>
      <c r="C118" s="1655"/>
      <c r="D118" s="1655"/>
      <c r="E118" s="1655"/>
      <c r="F118" s="1655"/>
      <c r="G118" s="526"/>
      <c r="H118" s="526"/>
      <c r="I118" s="526"/>
      <c r="J118" s="526"/>
      <c r="K118" s="526"/>
      <c r="L118" s="526"/>
      <c r="M118" s="526"/>
      <c r="N118" s="526"/>
      <c r="O118" s="526"/>
      <c r="P118" s="526"/>
      <c r="Q118" s="526"/>
      <c r="R118" s="52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366"/>
      <c r="AE118" s="366"/>
      <c r="AF118" s="366"/>
      <c r="AG118" s="520"/>
    </row>
    <row r="119" spans="1:33" ht="19.5" thickBot="1" x14ac:dyDescent="0.35">
      <c r="A119" s="366"/>
      <c r="B119" s="387"/>
      <c r="C119" s="1655"/>
      <c r="D119" s="1655"/>
      <c r="E119" s="1655"/>
      <c r="F119" s="1655"/>
      <c r="G119" s="526"/>
      <c r="H119" s="526"/>
      <c r="I119" s="526"/>
      <c r="J119" s="526"/>
      <c r="K119" s="526"/>
      <c r="L119" s="526"/>
      <c r="M119" s="526"/>
      <c r="N119" s="526"/>
      <c r="O119" s="526"/>
      <c r="P119" s="526"/>
      <c r="Q119" s="526"/>
      <c r="R119" s="52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366"/>
      <c r="AE119" s="366"/>
      <c r="AF119" s="366"/>
      <c r="AG119" s="520"/>
    </row>
    <row r="120" spans="1:33" ht="19.5" thickBot="1" x14ac:dyDescent="0.35">
      <c r="A120" s="366"/>
      <c r="B120" s="1415"/>
      <c r="C120" s="1655"/>
      <c r="D120" s="1655"/>
      <c r="E120" s="1655"/>
      <c r="F120" s="1655"/>
      <c r="G120" s="526"/>
      <c r="H120" s="526"/>
      <c r="I120" s="526"/>
      <c r="J120" s="526"/>
      <c r="K120" s="526"/>
      <c r="L120" s="526"/>
      <c r="M120" s="526"/>
      <c r="N120" s="526"/>
      <c r="O120" s="526"/>
      <c r="P120" s="526"/>
      <c r="Q120" s="526"/>
      <c r="R120" s="52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366"/>
      <c r="AE120" s="366"/>
      <c r="AF120" s="366"/>
      <c r="AG120" s="520"/>
    </row>
    <row r="121" spans="1:33" ht="19.5" thickBot="1" x14ac:dyDescent="0.35">
      <c r="A121" s="366"/>
      <c r="B121" s="387"/>
      <c r="C121" s="1655"/>
      <c r="D121" s="1655"/>
      <c r="E121" s="1655"/>
      <c r="F121" s="1655"/>
      <c r="G121" s="526"/>
      <c r="H121" s="526"/>
      <c r="I121" s="526"/>
      <c r="J121" s="526"/>
      <c r="K121" s="526"/>
      <c r="L121" s="526"/>
      <c r="M121" s="526"/>
      <c r="N121" s="526"/>
      <c r="O121" s="526"/>
      <c r="P121" s="526"/>
      <c r="Q121" s="526"/>
      <c r="R121" s="52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366"/>
      <c r="AE121" s="366"/>
      <c r="AF121" s="366"/>
      <c r="AG121" s="520"/>
    </row>
    <row r="122" spans="1:33" ht="19.5" thickBot="1" x14ac:dyDescent="0.35">
      <c r="A122" s="366"/>
      <c r="B122" s="1415"/>
      <c r="C122" s="1655"/>
      <c r="D122" s="1655"/>
      <c r="E122" s="1655"/>
      <c r="F122" s="1655"/>
      <c r="G122" s="526"/>
      <c r="H122" s="526"/>
      <c r="I122" s="526"/>
      <c r="J122" s="526"/>
      <c r="K122" s="526"/>
      <c r="L122" s="526"/>
      <c r="M122" s="526"/>
      <c r="N122" s="526"/>
      <c r="O122" s="526"/>
      <c r="P122" s="526"/>
      <c r="Q122" s="526"/>
      <c r="R122" s="52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366"/>
      <c r="AE122" s="366"/>
      <c r="AF122" s="366"/>
      <c r="AG122" s="520"/>
    </row>
    <row r="123" spans="1:33" ht="19.5" thickBot="1" x14ac:dyDescent="0.35">
      <c r="A123" s="366"/>
      <c r="B123" s="387"/>
      <c r="C123" s="1655"/>
      <c r="D123" s="1655"/>
      <c r="E123" s="1655"/>
      <c r="F123" s="1655"/>
      <c r="G123" s="526"/>
      <c r="H123" s="526"/>
      <c r="I123" s="526"/>
      <c r="J123" s="526"/>
      <c r="K123" s="526"/>
      <c r="L123" s="526"/>
      <c r="M123" s="526"/>
      <c r="N123" s="526"/>
      <c r="O123" s="526"/>
      <c r="P123" s="526"/>
      <c r="Q123" s="526"/>
      <c r="R123" s="52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366"/>
      <c r="AE123" s="366"/>
      <c r="AF123" s="366"/>
      <c r="AG123" s="520"/>
    </row>
    <row r="124" spans="1:33" ht="19.5" thickBot="1" x14ac:dyDescent="0.35">
      <c r="A124" s="366"/>
      <c r="B124" s="1415"/>
      <c r="C124" s="1655"/>
      <c r="D124" s="1655"/>
      <c r="E124" s="1655"/>
      <c r="F124" s="1655"/>
      <c r="G124" s="526"/>
      <c r="H124" s="526"/>
      <c r="I124" s="526"/>
      <c r="J124" s="526"/>
      <c r="K124" s="526"/>
      <c r="L124" s="526"/>
      <c r="M124" s="526"/>
      <c r="N124" s="526"/>
      <c r="O124" s="526"/>
      <c r="P124" s="526"/>
      <c r="Q124" s="526"/>
      <c r="R124" s="52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366"/>
      <c r="AE124" s="366"/>
      <c r="AF124" s="366"/>
      <c r="AG124" s="520"/>
    </row>
    <row r="125" spans="1:33" ht="19.5" thickBot="1" x14ac:dyDescent="0.35">
      <c r="A125" s="366"/>
      <c r="B125" s="387"/>
      <c r="C125" s="1655"/>
      <c r="D125" s="1655"/>
      <c r="E125" s="1655"/>
      <c r="F125" s="1655"/>
      <c r="G125" s="526"/>
      <c r="H125" s="526"/>
      <c r="I125" s="526"/>
      <c r="J125" s="526"/>
      <c r="K125" s="526"/>
      <c r="L125" s="526"/>
      <c r="M125" s="526"/>
      <c r="N125" s="526"/>
      <c r="O125" s="526"/>
      <c r="P125" s="526"/>
      <c r="Q125" s="526"/>
      <c r="R125" s="52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366"/>
      <c r="AE125" s="366"/>
      <c r="AF125" s="366"/>
      <c r="AG125" s="520"/>
    </row>
    <row r="126" spans="1:33" ht="19.5" thickBot="1" x14ac:dyDescent="0.35">
      <c r="A126" s="366"/>
      <c r="B126" s="1415"/>
      <c r="C126" s="1655"/>
      <c r="D126" s="1655"/>
      <c r="E126" s="1655"/>
      <c r="F126" s="1655"/>
      <c r="G126" s="526"/>
      <c r="H126" s="526"/>
      <c r="I126" s="526"/>
      <c r="J126" s="526"/>
      <c r="K126" s="526"/>
      <c r="L126" s="526"/>
      <c r="M126" s="526"/>
      <c r="N126" s="526"/>
      <c r="O126" s="526"/>
      <c r="P126" s="526"/>
      <c r="Q126" s="526"/>
      <c r="R126" s="52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366"/>
      <c r="AE126" s="366"/>
      <c r="AF126" s="366"/>
      <c r="AG126" s="520"/>
    </row>
    <row r="127" spans="1:33" ht="19.5" thickBot="1" x14ac:dyDescent="0.35">
      <c r="A127" s="366"/>
      <c r="B127" s="387"/>
      <c r="C127" s="1655"/>
      <c r="D127" s="1655"/>
      <c r="E127" s="1655"/>
      <c r="F127" s="1655"/>
      <c r="G127" s="526"/>
      <c r="H127" s="526"/>
      <c r="I127" s="526"/>
      <c r="J127" s="526"/>
      <c r="K127" s="526"/>
      <c r="L127" s="526"/>
      <c r="M127" s="526"/>
      <c r="N127" s="526"/>
      <c r="O127" s="526"/>
      <c r="P127" s="526"/>
      <c r="Q127" s="526"/>
      <c r="R127" s="52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366"/>
      <c r="AE127" s="366"/>
      <c r="AF127" s="366"/>
      <c r="AG127" s="520"/>
    </row>
    <row r="128" spans="1:33" ht="19.5" thickBot="1" x14ac:dyDescent="0.35">
      <c r="A128" s="366"/>
      <c r="B128" s="1415"/>
      <c r="C128" s="1655"/>
      <c r="D128" s="1656"/>
      <c r="E128" s="1655"/>
      <c r="F128" s="1655"/>
      <c r="G128" s="526"/>
      <c r="H128" s="526"/>
      <c r="I128" s="526"/>
      <c r="J128" s="526"/>
      <c r="K128" s="526"/>
      <c r="L128" s="526"/>
      <c r="M128" s="526"/>
      <c r="N128" s="526"/>
      <c r="O128" s="526"/>
      <c r="P128" s="526"/>
      <c r="Q128" s="526"/>
      <c r="R128" s="52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366"/>
      <c r="AE128" s="366"/>
      <c r="AF128" s="366"/>
      <c r="AG128" s="520"/>
    </row>
    <row r="129" spans="1:33" x14ac:dyDescent="0.3">
      <c r="A129" s="366"/>
      <c r="B129" s="896"/>
      <c r="C129" s="526"/>
      <c r="D129" s="526"/>
      <c r="E129" s="526"/>
      <c r="F129" s="526"/>
      <c r="G129" s="526"/>
      <c r="H129" s="526"/>
      <c r="I129" s="526"/>
      <c r="J129" s="526"/>
      <c r="K129" s="526"/>
      <c r="L129" s="526"/>
      <c r="M129" s="526"/>
      <c r="N129" s="526"/>
      <c r="O129" s="526"/>
      <c r="P129" s="526"/>
      <c r="Q129" s="526"/>
      <c r="R129" s="52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366"/>
      <c r="AE129" s="366"/>
      <c r="AF129" s="366"/>
      <c r="AG129" s="520"/>
    </row>
    <row r="130" spans="1:33" x14ac:dyDescent="0.3">
      <c r="A130" s="529"/>
      <c r="B130" s="365"/>
      <c r="C130" s="365"/>
      <c r="D130" s="365"/>
      <c r="E130" s="365"/>
      <c r="F130" s="365"/>
      <c r="G130" s="365"/>
      <c r="H130" s="365"/>
      <c r="I130" s="365"/>
      <c r="J130" s="365"/>
      <c r="K130" s="365"/>
      <c r="L130" s="365"/>
      <c r="M130" s="365"/>
      <c r="N130" s="365"/>
      <c r="O130" s="365"/>
      <c r="P130" s="365"/>
      <c r="Q130" s="365"/>
      <c r="R130" s="365"/>
      <c r="S130" s="365"/>
      <c r="T130" s="365"/>
      <c r="U130" s="365"/>
      <c r="V130" s="365"/>
      <c r="W130" s="365"/>
      <c r="X130" s="365"/>
      <c r="Y130" s="365"/>
      <c r="Z130" s="365"/>
      <c r="AA130" s="365"/>
      <c r="AB130" s="365"/>
      <c r="AC130" s="365"/>
      <c r="AD130" s="365"/>
      <c r="AE130" s="365"/>
      <c r="AF130" s="365"/>
      <c r="AG130" s="520"/>
    </row>
    <row r="131" spans="1:33" ht="21" x14ac:dyDescent="0.4">
      <c r="A131" s="366"/>
      <c r="B131" s="63" t="s">
        <v>718</v>
      </c>
      <c r="C131" s="526"/>
      <c r="D131" s="526"/>
      <c r="E131" s="526"/>
      <c r="F131" s="526"/>
      <c r="G131" s="526"/>
      <c r="H131" s="526"/>
      <c r="I131" s="526"/>
      <c r="J131" s="526"/>
      <c r="K131" s="526"/>
      <c r="L131" s="526"/>
      <c r="M131" s="526"/>
      <c r="N131" s="526"/>
      <c r="O131" s="526"/>
      <c r="P131" s="526"/>
      <c r="Q131" s="526"/>
      <c r="R131" s="52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366"/>
      <c r="AE131" s="366"/>
      <c r="AF131" s="366"/>
      <c r="AG131" s="520"/>
    </row>
    <row r="132" spans="1:33" ht="21" x14ac:dyDescent="0.4">
      <c r="A132" s="366"/>
      <c r="B132" s="63" t="s">
        <v>719</v>
      </c>
      <c r="C132" s="526"/>
      <c r="D132" s="526"/>
      <c r="E132" s="526"/>
      <c r="F132" s="526"/>
      <c r="G132" s="526"/>
      <c r="H132" s="526"/>
      <c r="I132" s="526"/>
      <c r="J132" s="526"/>
      <c r="K132" s="526"/>
      <c r="L132" s="526"/>
      <c r="M132" s="526"/>
      <c r="N132" s="526"/>
      <c r="O132" s="526"/>
      <c r="P132" s="526"/>
      <c r="Q132" s="526"/>
      <c r="R132" s="52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366"/>
      <c r="AE132" s="366"/>
      <c r="AF132" s="366"/>
      <c r="AG132" s="520"/>
    </row>
    <row r="133" spans="1:33" ht="19.5" thickBot="1" x14ac:dyDescent="0.35">
      <c r="A133" s="366"/>
      <c r="B133" s="366"/>
      <c r="C133" s="366"/>
      <c r="D133" s="366"/>
      <c r="E133" s="366"/>
      <c r="F133" s="366"/>
      <c r="G133" s="526"/>
      <c r="H133" s="526"/>
      <c r="I133" s="526"/>
      <c r="J133" s="526"/>
      <c r="K133" s="526"/>
      <c r="L133" s="526"/>
      <c r="M133" s="526"/>
      <c r="N133" s="526"/>
      <c r="O133" s="526"/>
      <c r="P133" s="526"/>
      <c r="Q133" s="526"/>
      <c r="R133" s="52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366"/>
      <c r="AE133" s="366"/>
      <c r="AF133" s="366"/>
      <c r="AG133" s="520"/>
    </row>
    <row r="134" spans="1:33" ht="57" customHeight="1" thickBot="1" x14ac:dyDescent="0.35">
      <c r="A134" s="366"/>
      <c r="B134" s="49" t="s">
        <v>1</v>
      </c>
      <c r="C134" s="49" t="s">
        <v>34</v>
      </c>
      <c r="D134" s="49" t="s">
        <v>720</v>
      </c>
      <c r="E134" s="49" t="s">
        <v>721</v>
      </c>
      <c r="F134" s="49" t="s">
        <v>722</v>
      </c>
      <c r="G134" s="526"/>
      <c r="H134" s="526"/>
      <c r="I134" s="526"/>
      <c r="J134" s="526"/>
      <c r="K134" s="526"/>
      <c r="L134" s="526"/>
      <c r="M134" s="526"/>
      <c r="N134" s="526"/>
      <c r="O134" s="526"/>
      <c r="P134" s="526"/>
      <c r="Q134" s="526"/>
      <c r="R134" s="52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366"/>
      <c r="AE134" s="366"/>
      <c r="AF134" s="366"/>
      <c r="AG134" s="520"/>
    </row>
    <row r="135" spans="1:33" ht="19.5" thickBot="1" x14ac:dyDescent="0.35">
      <c r="A135" s="366"/>
      <c r="B135" s="1415"/>
      <c r="C135" s="1555"/>
      <c r="D135" s="1555"/>
      <c r="E135" s="1555"/>
      <c r="F135" s="1657"/>
      <c r="G135" s="526"/>
      <c r="H135" s="526"/>
      <c r="I135" s="526"/>
      <c r="J135" s="526"/>
      <c r="K135" s="526"/>
      <c r="L135" s="526"/>
      <c r="M135" s="526"/>
      <c r="N135" s="526"/>
      <c r="O135" s="526"/>
      <c r="P135" s="526"/>
      <c r="Q135" s="526"/>
      <c r="R135" s="52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366"/>
      <c r="AE135" s="366"/>
      <c r="AF135" s="366"/>
      <c r="AG135" s="520"/>
    </row>
    <row r="136" spans="1:33" ht="19.5" thickBot="1" x14ac:dyDescent="0.35">
      <c r="A136" s="366"/>
      <c r="B136" s="1415"/>
      <c r="C136" s="1555"/>
      <c r="D136" s="1555"/>
      <c r="E136" s="1555"/>
      <c r="F136" s="1657"/>
      <c r="G136" s="526"/>
      <c r="H136" s="526"/>
      <c r="I136" s="526"/>
      <c r="J136" s="526"/>
      <c r="K136" s="526"/>
      <c r="L136" s="526"/>
      <c r="M136" s="526"/>
      <c r="N136" s="526"/>
      <c r="O136" s="526"/>
      <c r="P136" s="526"/>
      <c r="Q136" s="526"/>
      <c r="R136" s="52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366"/>
      <c r="AE136" s="366"/>
      <c r="AF136" s="366"/>
      <c r="AG136" s="520"/>
    </row>
    <row r="137" spans="1:33" ht="19.5" thickBot="1" x14ac:dyDescent="0.35">
      <c r="A137" s="366"/>
      <c r="B137" s="1415"/>
      <c r="C137" s="1555"/>
      <c r="D137" s="1555"/>
      <c r="E137" s="1555"/>
      <c r="F137" s="1657"/>
      <c r="G137" s="526"/>
      <c r="H137" s="526"/>
      <c r="I137" s="526"/>
      <c r="J137" s="526"/>
      <c r="K137" s="526"/>
      <c r="L137" s="526"/>
      <c r="M137" s="526"/>
      <c r="N137" s="526"/>
      <c r="O137" s="526"/>
      <c r="P137" s="526"/>
      <c r="Q137" s="526"/>
      <c r="R137" s="52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366"/>
      <c r="AE137" s="366"/>
      <c r="AF137" s="366"/>
      <c r="AG137" s="520"/>
    </row>
    <row r="138" spans="1:33" ht="19.5" thickBot="1" x14ac:dyDescent="0.35">
      <c r="A138" s="366"/>
      <c r="B138" s="1415"/>
      <c r="C138" s="1555"/>
      <c r="D138" s="1555"/>
      <c r="E138" s="1555"/>
      <c r="F138" s="1657"/>
      <c r="G138" s="526"/>
      <c r="H138" s="526"/>
      <c r="I138" s="526"/>
      <c r="J138" s="526"/>
      <c r="K138" s="526"/>
      <c r="L138" s="526"/>
      <c r="M138" s="526"/>
      <c r="N138" s="526"/>
      <c r="O138" s="526"/>
      <c r="P138" s="526"/>
      <c r="Q138" s="526"/>
      <c r="R138" s="52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366"/>
      <c r="AE138" s="366"/>
      <c r="AF138" s="366"/>
      <c r="AG138" s="520"/>
    </row>
    <row r="139" spans="1:33" ht="19.5" thickBot="1" x14ac:dyDescent="0.35">
      <c r="A139" s="366"/>
      <c r="B139" s="1415"/>
      <c r="C139" s="1555"/>
      <c r="D139" s="1555"/>
      <c r="E139" s="1555"/>
      <c r="F139" s="1657"/>
      <c r="G139" s="526"/>
      <c r="H139" s="526"/>
      <c r="I139" s="526"/>
      <c r="J139" s="526"/>
      <c r="K139" s="526"/>
      <c r="L139" s="526"/>
      <c r="M139" s="526"/>
      <c r="N139" s="526"/>
      <c r="O139" s="526"/>
      <c r="P139" s="526"/>
      <c r="Q139" s="526"/>
      <c r="R139" s="52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366"/>
      <c r="AE139" s="366"/>
      <c r="AF139" s="366"/>
      <c r="AG139" s="520"/>
    </row>
    <row r="140" spans="1:33" ht="19.5" thickBot="1" x14ac:dyDescent="0.35">
      <c r="A140" s="366"/>
      <c r="B140" s="1415"/>
      <c r="C140" s="1555"/>
      <c r="D140" s="1555"/>
      <c r="E140" s="1555"/>
      <c r="F140" s="1657"/>
      <c r="G140" s="526"/>
      <c r="H140" s="526"/>
      <c r="I140" s="526"/>
      <c r="J140" s="526"/>
      <c r="K140" s="526"/>
      <c r="L140" s="526"/>
      <c r="M140" s="526"/>
      <c r="N140" s="526"/>
      <c r="O140" s="526"/>
      <c r="P140" s="526"/>
      <c r="Q140" s="526"/>
      <c r="R140" s="52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366"/>
      <c r="AE140" s="366"/>
      <c r="AF140" s="366"/>
      <c r="AG140" s="520"/>
    </row>
    <row r="141" spans="1:33" ht="19.5" thickBot="1" x14ac:dyDescent="0.35">
      <c r="A141" s="366"/>
      <c r="B141" s="1415"/>
      <c r="C141" s="1555"/>
      <c r="D141" s="1555"/>
      <c r="E141" s="1555"/>
      <c r="F141" s="1657"/>
      <c r="G141" s="526"/>
      <c r="H141" s="526"/>
      <c r="I141" s="526"/>
      <c r="J141" s="526"/>
      <c r="K141" s="526"/>
      <c r="L141" s="526"/>
      <c r="M141" s="526"/>
      <c r="N141" s="526"/>
      <c r="O141" s="526"/>
      <c r="P141" s="526"/>
      <c r="Q141" s="526"/>
      <c r="R141" s="52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366"/>
      <c r="AE141" s="366"/>
      <c r="AF141" s="366"/>
      <c r="AG141" s="520"/>
    </row>
    <row r="142" spans="1:33" ht="19.5" thickBot="1" x14ac:dyDescent="0.35">
      <c r="A142" s="366"/>
      <c r="B142" s="1415"/>
      <c r="C142" s="1555"/>
      <c r="D142" s="1555"/>
      <c r="E142" s="1555"/>
      <c r="F142" s="1657"/>
      <c r="G142" s="526"/>
      <c r="H142" s="526"/>
      <c r="I142" s="526"/>
      <c r="J142" s="526"/>
      <c r="K142" s="526"/>
      <c r="L142" s="526"/>
      <c r="M142" s="526"/>
      <c r="N142" s="526"/>
      <c r="O142" s="526"/>
      <c r="P142" s="526"/>
      <c r="Q142" s="526"/>
      <c r="R142" s="52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366"/>
      <c r="AE142" s="366"/>
      <c r="AF142" s="366"/>
      <c r="AG142" s="520"/>
    </row>
    <row r="143" spans="1:33" ht="19.5" thickBot="1" x14ac:dyDescent="0.35">
      <c r="A143" s="366"/>
      <c r="B143" s="1415"/>
      <c r="C143" s="1555"/>
      <c r="D143" s="1555"/>
      <c r="E143" s="1555"/>
      <c r="F143" s="1657"/>
      <c r="G143" s="526"/>
      <c r="H143" s="526"/>
      <c r="I143" s="526"/>
      <c r="J143" s="526"/>
      <c r="K143" s="526"/>
      <c r="L143" s="526"/>
      <c r="M143" s="526"/>
      <c r="N143" s="526"/>
      <c r="O143" s="526"/>
      <c r="P143" s="526"/>
      <c r="Q143" s="526"/>
      <c r="R143" s="52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366"/>
      <c r="AE143" s="366"/>
      <c r="AF143" s="366"/>
      <c r="AG143" s="520"/>
    </row>
    <row r="144" spans="1:33" ht="19.5" thickBot="1" x14ac:dyDescent="0.35">
      <c r="A144" s="366"/>
      <c r="B144" s="1415"/>
      <c r="C144" s="1555"/>
      <c r="D144" s="1555"/>
      <c r="E144" s="1555"/>
      <c r="F144" s="1657"/>
      <c r="G144" s="526"/>
      <c r="H144" s="526"/>
      <c r="I144" s="526"/>
      <c r="J144" s="526"/>
      <c r="K144" s="526"/>
      <c r="L144" s="526"/>
      <c r="M144" s="526"/>
      <c r="N144" s="526"/>
      <c r="O144" s="526"/>
      <c r="P144" s="526"/>
      <c r="Q144" s="526"/>
      <c r="R144" s="52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366"/>
      <c r="AE144" s="366"/>
      <c r="AF144" s="366"/>
      <c r="AG144" s="520"/>
    </row>
    <row r="145" spans="1:33" ht="19.5" thickBot="1" x14ac:dyDescent="0.35">
      <c r="A145" s="366"/>
      <c r="B145" s="1415"/>
      <c r="C145" s="1555"/>
      <c r="D145" s="1555"/>
      <c r="E145" s="1555"/>
      <c r="F145" s="1657"/>
      <c r="G145" s="526"/>
      <c r="H145" s="526"/>
      <c r="I145" s="526"/>
      <c r="J145" s="526"/>
      <c r="K145" s="526"/>
      <c r="L145" s="526"/>
      <c r="M145" s="526"/>
      <c r="N145" s="526"/>
      <c r="O145" s="526"/>
      <c r="P145" s="526"/>
      <c r="Q145" s="526"/>
      <c r="R145" s="52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366"/>
      <c r="AE145" s="366"/>
      <c r="AF145" s="366"/>
      <c r="AG145" s="520"/>
    </row>
    <row r="146" spans="1:33" ht="19.5" thickBot="1" x14ac:dyDescent="0.35">
      <c r="A146" s="366"/>
      <c r="B146" s="1415"/>
      <c r="C146" s="1555"/>
      <c r="D146" s="1555"/>
      <c r="E146" s="1555"/>
      <c r="F146" s="1657"/>
      <c r="G146" s="526"/>
      <c r="H146" s="526"/>
      <c r="I146" s="526"/>
      <c r="J146" s="526"/>
      <c r="K146" s="526"/>
      <c r="L146" s="526"/>
      <c r="M146" s="526"/>
      <c r="N146" s="526"/>
      <c r="O146" s="526"/>
      <c r="P146" s="526"/>
      <c r="Q146" s="526"/>
      <c r="R146" s="52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366"/>
      <c r="AE146" s="366"/>
      <c r="AF146" s="366"/>
      <c r="AG146" s="520"/>
    </row>
    <row r="147" spans="1:33" ht="19.5" thickBot="1" x14ac:dyDescent="0.35">
      <c r="A147" s="366"/>
      <c r="B147" s="1415"/>
      <c r="C147" s="1555"/>
      <c r="D147" s="1555"/>
      <c r="E147" s="1555"/>
      <c r="F147" s="1657"/>
      <c r="G147" s="526"/>
      <c r="H147" s="526"/>
      <c r="I147" s="526"/>
      <c r="J147" s="526"/>
      <c r="K147" s="526"/>
      <c r="L147" s="526"/>
      <c r="M147" s="526"/>
      <c r="N147" s="526"/>
      <c r="O147" s="526"/>
      <c r="P147" s="526"/>
      <c r="Q147" s="526"/>
      <c r="R147" s="52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366"/>
      <c r="AE147" s="366"/>
      <c r="AF147" s="366"/>
      <c r="AG147" s="520"/>
    </row>
    <row r="148" spans="1:33" ht="19.5" thickBot="1" x14ac:dyDescent="0.35">
      <c r="A148" s="366"/>
      <c r="B148" s="1415"/>
      <c r="C148" s="1658"/>
      <c r="D148" s="1658"/>
      <c r="E148" s="1658"/>
      <c r="F148" s="1659"/>
      <c r="G148" s="526"/>
      <c r="H148" s="526"/>
      <c r="I148" s="526"/>
      <c r="J148" s="526"/>
      <c r="K148" s="526"/>
      <c r="L148" s="526"/>
      <c r="M148" s="526"/>
      <c r="N148" s="526"/>
      <c r="O148" s="526"/>
      <c r="P148" s="526"/>
      <c r="Q148" s="526"/>
      <c r="R148" s="52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366"/>
      <c r="AE148" s="366"/>
      <c r="AF148" s="366"/>
      <c r="AG148" s="520"/>
    </row>
    <row r="149" spans="1:33" ht="19.5" thickBot="1" x14ac:dyDescent="0.35">
      <c r="A149" s="366"/>
      <c r="B149" s="1415"/>
      <c r="C149" s="1658"/>
      <c r="D149" s="1658"/>
      <c r="E149" s="1658"/>
      <c r="F149" s="1659"/>
      <c r="G149" s="526"/>
      <c r="H149" s="526"/>
      <c r="I149" s="526"/>
      <c r="J149" s="526"/>
      <c r="K149" s="526"/>
      <c r="L149" s="526"/>
      <c r="M149" s="526"/>
      <c r="N149" s="526"/>
      <c r="O149" s="526"/>
      <c r="P149" s="526"/>
      <c r="Q149" s="526"/>
      <c r="R149" s="52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366"/>
      <c r="AE149" s="366"/>
      <c r="AF149" s="366"/>
      <c r="AG149" s="520"/>
    </row>
    <row r="150" spans="1:33" ht="19.5" thickBot="1" x14ac:dyDescent="0.35">
      <c r="A150" s="366"/>
      <c r="B150" s="1415"/>
      <c r="C150" s="1658"/>
      <c r="D150" s="1658"/>
      <c r="E150" s="1658"/>
      <c r="F150" s="1659"/>
      <c r="G150" s="526"/>
      <c r="H150" s="526"/>
      <c r="I150" s="526"/>
      <c r="J150" s="526"/>
      <c r="K150" s="526"/>
      <c r="L150" s="526"/>
      <c r="M150" s="526"/>
      <c r="N150" s="526"/>
      <c r="O150" s="526"/>
      <c r="P150" s="526"/>
      <c r="Q150" s="526"/>
      <c r="R150" s="52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366"/>
      <c r="AE150" s="366"/>
      <c r="AF150" s="366"/>
      <c r="AG150" s="520"/>
    </row>
    <row r="151" spans="1:33" ht="19.5" thickBot="1" x14ac:dyDescent="0.35">
      <c r="A151" s="366"/>
      <c r="B151" s="1415"/>
      <c r="C151" s="1658"/>
      <c r="D151" s="1658"/>
      <c r="E151" s="1658"/>
      <c r="F151" s="1659"/>
      <c r="G151" s="526"/>
      <c r="H151" s="526"/>
      <c r="I151" s="526"/>
      <c r="J151" s="526"/>
      <c r="K151" s="526"/>
      <c r="L151" s="526"/>
      <c r="M151" s="526"/>
      <c r="N151" s="526"/>
      <c r="O151" s="526"/>
      <c r="P151" s="526"/>
      <c r="Q151" s="526"/>
      <c r="R151" s="52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366"/>
      <c r="AE151" s="366"/>
      <c r="AF151" s="366"/>
      <c r="AG151" s="520"/>
    </row>
    <row r="152" spans="1:33" ht="19.5" thickBot="1" x14ac:dyDescent="0.35">
      <c r="A152" s="366"/>
      <c r="B152" s="1415"/>
      <c r="C152" s="1658"/>
      <c r="D152" s="1658"/>
      <c r="E152" s="1658"/>
      <c r="F152" s="1659"/>
      <c r="G152" s="526"/>
      <c r="H152" s="526"/>
      <c r="I152" s="526"/>
      <c r="J152" s="526"/>
      <c r="K152" s="526"/>
      <c r="L152" s="526"/>
      <c r="M152" s="526"/>
      <c r="N152" s="526"/>
      <c r="O152" s="526"/>
      <c r="P152" s="526"/>
      <c r="Q152" s="526"/>
      <c r="R152" s="52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366"/>
      <c r="AE152" s="366"/>
      <c r="AF152" s="366"/>
      <c r="AG152" s="520"/>
    </row>
    <row r="153" spans="1:33" ht="19.5" thickBot="1" x14ac:dyDescent="0.35">
      <c r="A153" s="366"/>
      <c r="B153" s="1415"/>
      <c r="C153" s="1658"/>
      <c r="D153" s="1658"/>
      <c r="E153" s="1658"/>
      <c r="F153" s="1659"/>
      <c r="G153" s="526"/>
      <c r="H153" s="526"/>
      <c r="I153" s="526"/>
      <c r="J153" s="526"/>
      <c r="K153" s="526"/>
      <c r="L153" s="526"/>
      <c r="M153" s="526"/>
      <c r="N153" s="526"/>
      <c r="O153" s="526"/>
      <c r="P153" s="526"/>
      <c r="Q153" s="526"/>
      <c r="R153" s="52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366"/>
      <c r="AE153" s="366"/>
      <c r="AF153" s="366"/>
      <c r="AG153" s="520"/>
    </row>
    <row r="154" spans="1:33" ht="19.5" thickBot="1" x14ac:dyDescent="0.35">
      <c r="A154" s="366"/>
      <c r="B154" s="1415"/>
      <c r="C154" s="1658"/>
      <c r="D154" s="1658"/>
      <c r="E154" s="1658"/>
      <c r="F154" s="1659"/>
      <c r="G154" s="526"/>
      <c r="H154" s="526"/>
      <c r="I154" s="526"/>
      <c r="J154" s="526"/>
      <c r="K154" s="526"/>
      <c r="L154" s="526"/>
      <c r="M154" s="526"/>
      <c r="N154" s="526"/>
      <c r="O154" s="526"/>
      <c r="P154" s="526"/>
      <c r="Q154" s="526"/>
      <c r="R154" s="526"/>
      <c r="S154" s="366"/>
      <c r="T154" s="366"/>
      <c r="U154" s="366"/>
      <c r="V154" s="366"/>
      <c r="W154" s="366"/>
      <c r="X154" s="366"/>
      <c r="Y154" s="366"/>
      <c r="Z154" s="366"/>
      <c r="AA154" s="366"/>
      <c r="AB154" s="366"/>
      <c r="AC154" s="366"/>
      <c r="AD154" s="366"/>
      <c r="AE154" s="366"/>
      <c r="AF154" s="366"/>
      <c r="AG154" s="520"/>
    </row>
    <row r="155" spans="1:33" ht="19.5" thickBot="1" x14ac:dyDescent="0.35">
      <c r="A155" s="366"/>
      <c r="B155" s="1415"/>
      <c r="C155" s="1658"/>
      <c r="D155" s="1658"/>
      <c r="E155" s="1658"/>
      <c r="F155" s="1659"/>
      <c r="G155" s="526"/>
      <c r="H155" s="526"/>
      <c r="I155" s="526"/>
      <c r="J155" s="526"/>
      <c r="K155" s="526"/>
      <c r="L155" s="526"/>
      <c r="M155" s="526"/>
      <c r="N155" s="526"/>
      <c r="O155" s="526"/>
      <c r="P155" s="526"/>
      <c r="Q155" s="526"/>
      <c r="R155" s="526"/>
      <c r="S155" s="366"/>
      <c r="T155" s="366"/>
      <c r="U155" s="366"/>
      <c r="V155" s="366"/>
      <c r="W155" s="366"/>
      <c r="X155" s="366"/>
      <c r="Y155" s="366"/>
      <c r="Z155" s="366"/>
      <c r="AA155" s="366"/>
      <c r="AB155" s="366"/>
      <c r="AC155" s="366"/>
      <c r="AD155" s="366"/>
      <c r="AE155" s="366"/>
      <c r="AF155" s="366"/>
      <c r="AG155" s="520"/>
    </row>
    <row r="156" spans="1:33" ht="19.5" thickBot="1" x14ac:dyDescent="0.35">
      <c r="A156" s="366"/>
      <c r="B156" s="1415"/>
      <c r="C156" s="1658"/>
      <c r="D156" s="1658"/>
      <c r="E156" s="1658"/>
      <c r="F156" s="1659"/>
      <c r="G156" s="526"/>
      <c r="H156" s="526"/>
      <c r="I156" s="526"/>
      <c r="J156" s="526"/>
      <c r="K156" s="526"/>
      <c r="L156" s="526"/>
      <c r="M156" s="526"/>
      <c r="N156" s="526"/>
      <c r="O156" s="526"/>
      <c r="P156" s="526"/>
      <c r="Q156" s="526"/>
      <c r="R156" s="52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366"/>
      <c r="AE156" s="366"/>
      <c r="AF156" s="366"/>
      <c r="AG156" s="520"/>
    </row>
    <row r="157" spans="1:33" ht="19.5" thickBot="1" x14ac:dyDescent="0.35">
      <c r="A157" s="366"/>
      <c r="B157" s="1415"/>
      <c r="C157" s="1658"/>
      <c r="D157" s="1658"/>
      <c r="E157" s="1658"/>
      <c r="F157" s="1659"/>
      <c r="G157" s="526"/>
      <c r="H157" s="526"/>
      <c r="I157" s="526"/>
      <c r="J157" s="526"/>
      <c r="K157" s="526"/>
      <c r="L157" s="526"/>
      <c r="M157" s="526"/>
      <c r="N157" s="526"/>
      <c r="O157" s="526"/>
      <c r="P157" s="526"/>
      <c r="Q157" s="526"/>
      <c r="R157" s="526"/>
      <c r="S157" s="366"/>
      <c r="T157" s="366"/>
      <c r="U157" s="366"/>
      <c r="V157" s="366"/>
      <c r="W157" s="366"/>
      <c r="X157" s="366"/>
      <c r="Y157" s="366"/>
      <c r="Z157" s="366"/>
      <c r="AA157" s="366"/>
      <c r="AB157" s="366"/>
      <c r="AC157" s="366"/>
      <c r="AD157" s="366"/>
      <c r="AE157" s="366"/>
      <c r="AF157" s="366"/>
      <c r="AG157" s="520"/>
    </row>
    <row r="158" spans="1:33" ht="19.5" thickBot="1" x14ac:dyDescent="0.35">
      <c r="A158" s="366"/>
      <c r="B158" s="1415"/>
      <c r="C158" s="1658"/>
      <c r="D158" s="1658"/>
      <c r="E158" s="1658"/>
      <c r="F158" s="1659"/>
      <c r="G158" s="526"/>
      <c r="H158" s="526"/>
      <c r="I158" s="526"/>
      <c r="J158" s="526"/>
      <c r="K158" s="526"/>
      <c r="L158" s="526"/>
      <c r="M158" s="526"/>
      <c r="N158" s="526"/>
      <c r="O158" s="526"/>
      <c r="P158" s="526"/>
      <c r="Q158" s="526"/>
      <c r="R158" s="526"/>
      <c r="S158" s="366"/>
      <c r="T158" s="366"/>
      <c r="U158" s="366"/>
      <c r="V158" s="366"/>
      <c r="W158" s="366"/>
      <c r="X158" s="366"/>
      <c r="Y158" s="366"/>
      <c r="Z158" s="366"/>
      <c r="AA158" s="366"/>
      <c r="AB158" s="366"/>
      <c r="AC158" s="366"/>
      <c r="AD158" s="366"/>
      <c r="AE158" s="366"/>
      <c r="AF158" s="366"/>
      <c r="AG158" s="520"/>
    </row>
    <row r="159" spans="1:33" ht="19.5" thickBot="1" x14ac:dyDescent="0.35">
      <c r="A159" s="366"/>
      <c r="B159" s="1415"/>
      <c r="C159" s="1658"/>
      <c r="D159" s="1658"/>
      <c r="E159" s="1658"/>
      <c r="F159" s="1659"/>
      <c r="G159" s="526"/>
      <c r="H159" s="526"/>
      <c r="I159" s="526"/>
      <c r="J159" s="526"/>
      <c r="K159" s="526"/>
      <c r="L159" s="526"/>
      <c r="M159" s="526"/>
      <c r="N159" s="526"/>
      <c r="O159" s="526"/>
      <c r="P159" s="526"/>
      <c r="Q159" s="526"/>
      <c r="R159" s="526"/>
      <c r="S159" s="366"/>
      <c r="T159" s="366"/>
      <c r="U159" s="366"/>
      <c r="V159" s="366"/>
      <c r="W159" s="366"/>
      <c r="X159" s="366"/>
      <c r="Y159" s="366"/>
      <c r="Z159" s="366"/>
      <c r="AA159" s="366"/>
      <c r="AB159" s="366"/>
      <c r="AC159" s="366"/>
      <c r="AD159" s="366"/>
      <c r="AE159" s="366"/>
      <c r="AF159" s="366"/>
      <c r="AG159" s="520"/>
    </row>
    <row r="160" spans="1:33" ht="19.5" thickBot="1" x14ac:dyDescent="0.35">
      <c r="A160" s="366"/>
      <c r="B160" s="1415"/>
      <c r="C160" s="1658"/>
      <c r="D160" s="1658"/>
      <c r="E160" s="1658"/>
      <c r="F160" s="1659"/>
      <c r="G160" s="526"/>
      <c r="H160" s="526"/>
      <c r="I160" s="526"/>
      <c r="J160" s="526"/>
      <c r="K160" s="526"/>
      <c r="L160" s="526"/>
      <c r="M160" s="526"/>
      <c r="N160" s="526"/>
      <c r="O160" s="526"/>
      <c r="P160" s="526"/>
      <c r="Q160" s="526"/>
      <c r="R160" s="526"/>
      <c r="S160" s="366"/>
      <c r="T160" s="366"/>
      <c r="U160" s="366"/>
      <c r="V160" s="366"/>
      <c r="W160" s="366"/>
      <c r="X160" s="366"/>
      <c r="Y160" s="366"/>
      <c r="Z160" s="366"/>
      <c r="AA160" s="366"/>
      <c r="AB160" s="366"/>
      <c r="AC160" s="366"/>
      <c r="AD160" s="366"/>
      <c r="AE160" s="366"/>
      <c r="AF160" s="366"/>
      <c r="AG160" s="520"/>
    </row>
    <row r="161" spans="1:33" ht="19.5" thickBot="1" x14ac:dyDescent="0.35">
      <c r="A161" s="366"/>
      <c r="B161" s="1415"/>
      <c r="C161" s="1658"/>
      <c r="D161" s="1658"/>
      <c r="E161" s="1658"/>
      <c r="F161" s="1659"/>
      <c r="G161" s="526"/>
      <c r="H161" s="526"/>
      <c r="I161" s="526"/>
      <c r="J161" s="526"/>
      <c r="K161" s="526"/>
      <c r="L161" s="526"/>
      <c r="M161" s="526"/>
      <c r="N161" s="526"/>
      <c r="O161" s="526"/>
      <c r="P161" s="526"/>
      <c r="Q161" s="526"/>
      <c r="R161" s="52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520"/>
    </row>
    <row r="162" spans="1:33" ht="19.5" thickBot="1" x14ac:dyDescent="0.35">
      <c r="A162" s="366"/>
      <c r="B162" s="1415"/>
      <c r="C162" s="1658"/>
      <c r="D162" s="1658"/>
      <c r="E162" s="1658"/>
      <c r="F162" s="1659"/>
      <c r="G162" s="526"/>
      <c r="H162" s="526"/>
      <c r="I162" s="526"/>
      <c r="J162" s="526"/>
      <c r="K162" s="526"/>
      <c r="L162" s="526"/>
      <c r="M162" s="526"/>
      <c r="N162" s="526"/>
      <c r="O162" s="526"/>
      <c r="P162" s="526"/>
      <c r="Q162" s="526"/>
      <c r="R162" s="526"/>
      <c r="S162" s="366"/>
      <c r="T162" s="366"/>
      <c r="U162" s="366"/>
      <c r="V162" s="366"/>
      <c r="W162" s="366"/>
      <c r="X162" s="366"/>
      <c r="Y162" s="366"/>
      <c r="Z162" s="366"/>
      <c r="AA162" s="366"/>
      <c r="AB162" s="366"/>
      <c r="AC162" s="366"/>
      <c r="AD162" s="366"/>
      <c r="AE162" s="366"/>
      <c r="AF162" s="366"/>
      <c r="AG162" s="520"/>
    </row>
    <row r="163" spans="1:33" ht="60" customHeight="1" thickBot="1" x14ac:dyDescent="0.35">
      <c r="A163" s="366"/>
      <c r="B163" s="509" t="s">
        <v>1</v>
      </c>
      <c r="C163" s="1191" t="s">
        <v>34</v>
      </c>
      <c r="D163" s="691" t="s">
        <v>720</v>
      </c>
      <c r="E163" s="691" t="s">
        <v>721</v>
      </c>
      <c r="F163" s="692" t="s">
        <v>722</v>
      </c>
      <c r="G163" s="526"/>
      <c r="H163" s="526"/>
      <c r="I163" s="526"/>
      <c r="J163" s="526"/>
      <c r="K163" s="526"/>
      <c r="L163" s="526"/>
      <c r="M163" s="526"/>
      <c r="N163" s="526"/>
      <c r="O163" s="526"/>
      <c r="P163" s="526"/>
      <c r="Q163" s="526"/>
      <c r="R163" s="526"/>
      <c r="S163" s="366"/>
      <c r="T163" s="366"/>
      <c r="U163" s="366"/>
      <c r="V163" s="366"/>
      <c r="W163" s="366"/>
      <c r="X163" s="366"/>
      <c r="Y163" s="366"/>
      <c r="Z163" s="366"/>
      <c r="AA163" s="366"/>
      <c r="AB163" s="366"/>
      <c r="AC163" s="366"/>
      <c r="AD163" s="366"/>
      <c r="AE163" s="366"/>
      <c r="AF163" s="366"/>
      <c r="AG163" s="520"/>
    </row>
    <row r="164" spans="1:33" ht="19.5" thickBot="1" x14ac:dyDescent="0.35">
      <c r="A164" s="366"/>
      <c r="B164" s="387"/>
      <c r="C164" s="1655"/>
      <c r="D164" s="1655"/>
      <c r="E164" s="1655"/>
      <c r="F164" s="1660"/>
      <c r="G164" s="526"/>
      <c r="H164" s="526"/>
      <c r="I164" s="526"/>
      <c r="J164" s="526"/>
      <c r="K164" s="526"/>
      <c r="L164" s="526"/>
      <c r="M164" s="526"/>
      <c r="N164" s="526"/>
      <c r="O164" s="526"/>
      <c r="P164" s="526"/>
      <c r="Q164" s="526"/>
      <c r="R164" s="526"/>
      <c r="S164" s="366"/>
      <c r="T164" s="366"/>
      <c r="U164" s="366"/>
      <c r="V164" s="366"/>
      <c r="W164" s="366"/>
      <c r="X164" s="366"/>
      <c r="Y164" s="366"/>
      <c r="Z164" s="366"/>
      <c r="AA164" s="366"/>
      <c r="AB164" s="366"/>
      <c r="AC164" s="366"/>
      <c r="AD164" s="366"/>
      <c r="AE164" s="366"/>
      <c r="AF164" s="366"/>
      <c r="AG164" s="520"/>
    </row>
    <row r="165" spans="1:33" ht="19.5" thickBot="1" x14ac:dyDescent="0.35">
      <c r="A165" s="366"/>
      <c r="B165" s="387"/>
      <c r="C165" s="1655"/>
      <c r="D165" s="1655"/>
      <c r="E165" s="1655"/>
      <c r="F165" s="1660"/>
      <c r="G165" s="526"/>
      <c r="H165" s="526"/>
      <c r="I165" s="526"/>
      <c r="J165" s="526"/>
      <c r="K165" s="526"/>
      <c r="L165" s="526"/>
      <c r="M165" s="526"/>
      <c r="N165" s="526"/>
      <c r="O165" s="526"/>
      <c r="P165" s="526"/>
      <c r="Q165" s="526"/>
      <c r="R165" s="526"/>
      <c r="S165" s="366"/>
      <c r="T165" s="366"/>
      <c r="U165" s="366"/>
      <c r="V165" s="366"/>
      <c r="W165" s="366"/>
      <c r="X165" s="366"/>
      <c r="Y165" s="366"/>
      <c r="Z165" s="366"/>
      <c r="AA165" s="366"/>
      <c r="AB165" s="366"/>
      <c r="AC165" s="366"/>
      <c r="AD165" s="366"/>
      <c r="AE165" s="366"/>
      <c r="AF165" s="366"/>
      <c r="AG165" s="520"/>
    </row>
    <row r="166" spans="1:33" ht="19.5" thickBot="1" x14ac:dyDescent="0.35">
      <c r="A166" s="366"/>
      <c r="B166" s="387"/>
      <c r="C166" s="1655"/>
      <c r="D166" s="1655"/>
      <c r="E166" s="1655"/>
      <c r="F166" s="1660"/>
      <c r="G166" s="526"/>
      <c r="H166" s="526"/>
      <c r="I166" s="526"/>
      <c r="J166" s="526"/>
      <c r="K166" s="526"/>
      <c r="L166" s="526"/>
      <c r="M166" s="526"/>
      <c r="N166" s="526"/>
      <c r="O166" s="526"/>
      <c r="P166" s="526"/>
      <c r="Q166" s="526"/>
      <c r="R166" s="526"/>
      <c r="S166" s="366"/>
      <c r="T166" s="366"/>
      <c r="U166" s="366"/>
      <c r="V166" s="366"/>
      <c r="W166" s="366"/>
      <c r="X166" s="366"/>
      <c r="Y166" s="366"/>
      <c r="Z166" s="366"/>
      <c r="AA166" s="366"/>
      <c r="AB166" s="366"/>
      <c r="AC166" s="366"/>
      <c r="AD166" s="366"/>
      <c r="AE166" s="366"/>
      <c r="AF166" s="366"/>
      <c r="AG166" s="520"/>
    </row>
    <row r="167" spans="1:33" ht="19.5" thickBot="1" x14ac:dyDescent="0.35">
      <c r="A167" s="366"/>
      <c r="B167" s="387"/>
      <c r="C167" s="1655"/>
      <c r="D167" s="1655"/>
      <c r="E167" s="1655"/>
      <c r="F167" s="1660"/>
      <c r="G167" s="526"/>
      <c r="H167" s="526"/>
      <c r="I167" s="526"/>
      <c r="J167" s="526"/>
      <c r="K167" s="526"/>
      <c r="L167" s="526"/>
      <c r="M167" s="526"/>
      <c r="N167" s="526"/>
      <c r="O167" s="526"/>
      <c r="P167" s="526"/>
      <c r="Q167" s="526"/>
      <c r="R167" s="526"/>
      <c r="S167" s="366"/>
      <c r="T167" s="366"/>
      <c r="U167" s="366"/>
      <c r="V167" s="366"/>
      <c r="W167" s="366"/>
      <c r="X167" s="366"/>
      <c r="Y167" s="366"/>
      <c r="Z167" s="366"/>
      <c r="AA167" s="366"/>
      <c r="AB167" s="366"/>
      <c r="AC167" s="366"/>
      <c r="AD167" s="366"/>
      <c r="AE167" s="366"/>
      <c r="AF167" s="366"/>
      <c r="AG167" s="520"/>
    </row>
    <row r="168" spans="1:33" ht="19.5" thickBot="1" x14ac:dyDescent="0.35">
      <c r="A168" s="366"/>
      <c r="B168" s="387"/>
      <c r="C168" s="1655"/>
      <c r="D168" s="1655"/>
      <c r="E168" s="1655"/>
      <c r="F168" s="1660"/>
      <c r="G168" s="526"/>
      <c r="H168" s="526"/>
      <c r="I168" s="526"/>
      <c r="J168" s="526"/>
      <c r="K168" s="526"/>
      <c r="L168" s="526"/>
      <c r="M168" s="526"/>
      <c r="N168" s="526"/>
      <c r="O168" s="526"/>
      <c r="P168" s="526"/>
      <c r="Q168" s="526"/>
      <c r="R168" s="526"/>
      <c r="S168" s="366"/>
      <c r="T168" s="366"/>
      <c r="U168" s="366"/>
      <c r="V168" s="366"/>
      <c r="W168" s="366"/>
      <c r="X168" s="366"/>
      <c r="Y168" s="366"/>
      <c r="Z168" s="366"/>
      <c r="AA168" s="366"/>
      <c r="AB168" s="366"/>
      <c r="AC168" s="366"/>
      <c r="AD168" s="366"/>
      <c r="AE168" s="366"/>
      <c r="AF168" s="366"/>
      <c r="AG168" s="520"/>
    </row>
    <row r="169" spans="1:33" ht="19.5" thickBot="1" x14ac:dyDescent="0.35">
      <c r="A169" s="366"/>
      <c r="B169" s="387"/>
      <c r="C169" s="1655"/>
      <c r="D169" s="1655"/>
      <c r="E169" s="1655"/>
      <c r="F169" s="1660"/>
      <c r="G169" s="526"/>
      <c r="H169" s="526"/>
      <c r="I169" s="526"/>
      <c r="J169" s="526"/>
      <c r="K169" s="526"/>
      <c r="L169" s="526"/>
      <c r="M169" s="526"/>
      <c r="N169" s="526"/>
      <c r="O169" s="526"/>
      <c r="P169" s="526"/>
      <c r="Q169" s="526"/>
      <c r="R169" s="526"/>
      <c r="S169" s="366"/>
      <c r="T169" s="366"/>
      <c r="U169" s="366"/>
      <c r="V169" s="366"/>
      <c r="W169" s="366"/>
      <c r="X169" s="366"/>
      <c r="Y169" s="366"/>
      <c r="Z169" s="366"/>
      <c r="AA169" s="366"/>
      <c r="AB169" s="366"/>
      <c r="AC169" s="366"/>
      <c r="AD169" s="366"/>
      <c r="AE169" s="366"/>
      <c r="AF169" s="366"/>
      <c r="AG169" s="520"/>
    </row>
    <row r="170" spans="1:33" ht="19.5" thickBot="1" x14ac:dyDescent="0.35">
      <c r="A170" s="366"/>
      <c r="B170" s="387"/>
      <c r="C170" s="1655"/>
      <c r="D170" s="1655"/>
      <c r="E170" s="1655"/>
      <c r="F170" s="1660"/>
      <c r="G170" s="526"/>
      <c r="H170" s="526"/>
      <c r="I170" s="526"/>
      <c r="J170" s="526"/>
      <c r="K170" s="526"/>
      <c r="L170" s="526"/>
      <c r="M170" s="526"/>
      <c r="N170" s="526"/>
      <c r="O170" s="526"/>
      <c r="P170" s="526"/>
      <c r="Q170" s="526"/>
      <c r="R170" s="52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520"/>
    </row>
    <row r="171" spans="1:33" ht="19.5" thickBot="1" x14ac:dyDescent="0.35">
      <c r="A171" s="366"/>
      <c r="B171" s="387"/>
      <c r="C171" s="1655"/>
      <c r="D171" s="1655"/>
      <c r="E171" s="1655"/>
      <c r="F171" s="1660"/>
      <c r="G171" s="526"/>
      <c r="H171" s="526"/>
      <c r="I171" s="526"/>
      <c r="J171" s="526"/>
      <c r="K171" s="526"/>
      <c r="L171" s="526"/>
      <c r="M171" s="526"/>
      <c r="N171" s="526"/>
      <c r="O171" s="526"/>
      <c r="P171" s="526"/>
      <c r="Q171" s="526"/>
      <c r="R171" s="526"/>
      <c r="S171" s="366"/>
      <c r="T171" s="366"/>
      <c r="U171" s="366"/>
      <c r="V171" s="366"/>
      <c r="W171" s="366"/>
      <c r="X171" s="366"/>
      <c r="Y171" s="366"/>
      <c r="Z171" s="366"/>
      <c r="AA171" s="366"/>
      <c r="AB171" s="366"/>
      <c r="AC171" s="366"/>
      <c r="AD171" s="366"/>
      <c r="AE171" s="366"/>
      <c r="AF171" s="366"/>
      <c r="AG171" s="520"/>
    </row>
    <row r="172" spans="1:33" ht="19.5" thickBot="1" x14ac:dyDescent="0.35">
      <c r="A172" s="366"/>
      <c r="B172" s="387"/>
      <c r="C172" s="1655"/>
      <c r="D172" s="1655"/>
      <c r="E172" s="1655"/>
      <c r="F172" s="1660"/>
      <c r="G172" s="526"/>
      <c r="H172" s="526"/>
      <c r="I172" s="526"/>
      <c r="J172" s="526"/>
      <c r="K172" s="526"/>
      <c r="L172" s="526"/>
      <c r="M172" s="526"/>
      <c r="N172" s="526"/>
      <c r="O172" s="526"/>
      <c r="P172" s="526"/>
      <c r="Q172" s="526"/>
      <c r="R172" s="526"/>
      <c r="S172" s="366"/>
      <c r="T172" s="366"/>
      <c r="U172" s="366"/>
      <c r="V172" s="366"/>
      <c r="W172" s="366"/>
      <c r="X172" s="366"/>
      <c r="Y172" s="366"/>
      <c r="Z172" s="366"/>
      <c r="AA172" s="366"/>
      <c r="AB172" s="366"/>
      <c r="AC172" s="366"/>
      <c r="AD172" s="366"/>
      <c r="AE172" s="366"/>
      <c r="AF172" s="366"/>
      <c r="AG172" s="520"/>
    </row>
    <row r="173" spans="1:33" ht="19.5" thickBot="1" x14ac:dyDescent="0.35">
      <c r="A173" s="366"/>
      <c r="B173" s="387"/>
      <c r="C173" s="1655"/>
      <c r="D173" s="1655"/>
      <c r="E173" s="1655"/>
      <c r="F173" s="1660"/>
      <c r="G173" s="526"/>
      <c r="H173" s="526"/>
      <c r="I173" s="526"/>
      <c r="J173" s="526"/>
      <c r="K173" s="526"/>
      <c r="L173" s="526"/>
      <c r="M173" s="526"/>
      <c r="N173" s="526"/>
      <c r="O173" s="526"/>
      <c r="P173" s="526"/>
      <c r="Q173" s="526"/>
      <c r="R173" s="526"/>
      <c r="S173" s="366"/>
      <c r="T173" s="366"/>
      <c r="U173" s="366"/>
      <c r="V173" s="366"/>
      <c r="W173" s="366"/>
      <c r="X173" s="366"/>
      <c r="Y173" s="366"/>
      <c r="Z173" s="366"/>
      <c r="AA173" s="366"/>
      <c r="AB173" s="366"/>
      <c r="AC173" s="366"/>
      <c r="AD173" s="366"/>
      <c r="AE173" s="366"/>
      <c r="AF173" s="366"/>
      <c r="AG173" s="520"/>
    </row>
    <row r="174" spans="1:33" ht="19.5" thickBot="1" x14ac:dyDescent="0.35">
      <c r="A174" s="366"/>
      <c r="B174" s="387"/>
      <c r="C174" s="1655"/>
      <c r="D174" s="1655"/>
      <c r="E174" s="1655"/>
      <c r="F174" s="1660"/>
      <c r="G174" s="526"/>
      <c r="H174" s="526"/>
      <c r="I174" s="526"/>
      <c r="J174" s="526"/>
      <c r="K174" s="526"/>
      <c r="L174" s="526"/>
      <c r="M174" s="526"/>
      <c r="N174" s="526"/>
      <c r="O174" s="526"/>
      <c r="P174" s="526"/>
      <c r="Q174" s="526"/>
      <c r="R174" s="526"/>
      <c r="S174" s="366"/>
      <c r="T174" s="366"/>
      <c r="U174" s="366"/>
      <c r="V174" s="366"/>
      <c r="W174" s="366"/>
      <c r="X174" s="366"/>
      <c r="Y174" s="366"/>
      <c r="Z174" s="366"/>
      <c r="AA174" s="366"/>
      <c r="AB174" s="366"/>
      <c r="AC174" s="366"/>
      <c r="AD174" s="366"/>
      <c r="AE174" s="366"/>
      <c r="AF174" s="366"/>
      <c r="AG174" s="520"/>
    </row>
    <row r="175" spans="1:33" ht="19.5" thickBot="1" x14ac:dyDescent="0.35">
      <c r="A175" s="366"/>
      <c r="B175" s="387"/>
      <c r="C175" s="1655"/>
      <c r="D175" s="1655"/>
      <c r="E175" s="1655"/>
      <c r="F175" s="1660"/>
      <c r="G175" s="526"/>
      <c r="H175" s="526"/>
      <c r="I175" s="526"/>
      <c r="J175" s="526"/>
      <c r="K175" s="526"/>
      <c r="L175" s="526"/>
      <c r="M175" s="526"/>
      <c r="N175" s="526"/>
      <c r="O175" s="526"/>
      <c r="P175" s="526"/>
      <c r="Q175" s="526"/>
      <c r="R175" s="526"/>
      <c r="S175" s="366"/>
      <c r="T175" s="366"/>
      <c r="U175" s="366"/>
      <c r="V175" s="366"/>
      <c r="W175" s="366"/>
      <c r="X175" s="366"/>
      <c r="Y175" s="366"/>
      <c r="Z175" s="366"/>
      <c r="AA175" s="366"/>
      <c r="AB175" s="366"/>
      <c r="AC175" s="366"/>
      <c r="AD175" s="366"/>
      <c r="AE175" s="366"/>
      <c r="AF175" s="366"/>
      <c r="AG175" s="520"/>
    </row>
    <row r="176" spans="1:33" ht="19.5" thickBot="1" x14ac:dyDescent="0.35">
      <c r="A176" s="366"/>
      <c r="B176" s="387"/>
      <c r="C176" s="1655"/>
      <c r="D176" s="1655"/>
      <c r="E176" s="1655"/>
      <c r="F176" s="1660"/>
      <c r="G176" s="526"/>
      <c r="H176" s="526"/>
      <c r="I176" s="526"/>
      <c r="J176" s="526"/>
      <c r="K176" s="526"/>
      <c r="L176" s="526"/>
      <c r="M176" s="526"/>
      <c r="N176" s="526"/>
      <c r="O176" s="526"/>
      <c r="P176" s="526"/>
      <c r="Q176" s="526"/>
      <c r="R176" s="526"/>
      <c r="S176" s="366"/>
      <c r="T176" s="366"/>
      <c r="U176" s="366"/>
      <c r="V176" s="366"/>
      <c r="W176" s="366"/>
      <c r="X176" s="366"/>
      <c r="Y176" s="366"/>
      <c r="Z176" s="366"/>
      <c r="AA176" s="366"/>
      <c r="AB176" s="366"/>
      <c r="AC176" s="366"/>
      <c r="AD176" s="366"/>
      <c r="AE176" s="366"/>
      <c r="AF176" s="366"/>
      <c r="AG176" s="520"/>
    </row>
    <row r="177" spans="1:33" ht="19.5" thickBot="1" x14ac:dyDescent="0.35">
      <c r="A177" s="366"/>
      <c r="B177" s="387"/>
      <c r="C177" s="1655"/>
      <c r="D177" s="1655"/>
      <c r="E177" s="1655"/>
      <c r="F177" s="1660"/>
      <c r="G177" s="526"/>
      <c r="H177" s="526"/>
      <c r="I177" s="526"/>
      <c r="J177" s="526"/>
      <c r="K177" s="526"/>
      <c r="L177" s="526"/>
      <c r="M177" s="526"/>
      <c r="N177" s="526"/>
      <c r="O177" s="526"/>
      <c r="P177" s="526"/>
      <c r="Q177" s="526"/>
      <c r="R177" s="526"/>
      <c r="S177" s="366"/>
      <c r="T177" s="366"/>
      <c r="U177" s="366"/>
      <c r="V177" s="366"/>
      <c r="W177" s="366"/>
      <c r="X177" s="366"/>
      <c r="Y177" s="366"/>
      <c r="Z177" s="366"/>
      <c r="AA177" s="366"/>
      <c r="AB177" s="366"/>
      <c r="AC177" s="366"/>
      <c r="AD177" s="366"/>
      <c r="AE177" s="366"/>
      <c r="AF177" s="366"/>
      <c r="AG177" s="520"/>
    </row>
    <row r="178" spans="1:33" ht="19.5" thickBot="1" x14ac:dyDescent="0.35">
      <c r="A178" s="366"/>
      <c r="B178" s="387"/>
      <c r="C178" s="1655"/>
      <c r="D178" s="1655"/>
      <c r="E178" s="1655"/>
      <c r="F178" s="1660"/>
      <c r="G178" s="526"/>
      <c r="H178" s="526"/>
      <c r="I178" s="526"/>
      <c r="J178" s="526"/>
      <c r="K178" s="526"/>
      <c r="L178" s="526"/>
      <c r="M178" s="526"/>
      <c r="N178" s="526"/>
      <c r="O178" s="526"/>
      <c r="P178" s="526"/>
      <c r="Q178" s="526"/>
      <c r="R178" s="526"/>
      <c r="S178" s="366"/>
      <c r="T178" s="366"/>
      <c r="U178" s="366"/>
      <c r="V178" s="366"/>
      <c r="W178" s="366"/>
      <c r="X178" s="366"/>
      <c r="Y178" s="366"/>
      <c r="Z178" s="366"/>
      <c r="AA178" s="366"/>
      <c r="AB178" s="366"/>
      <c r="AC178" s="366"/>
      <c r="AD178" s="366"/>
      <c r="AE178" s="366"/>
      <c r="AF178" s="366"/>
      <c r="AG178" s="520"/>
    </row>
    <row r="179" spans="1:33" ht="19.5" thickBot="1" x14ac:dyDescent="0.35">
      <c r="A179" s="366"/>
      <c r="B179" s="387"/>
      <c r="C179" s="1655"/>
      <c r="D179" s="1655"/>
      <c r="E179" s="1655"/>
      <c r="F179" s="1660"/>
      <c r="G179" s="526"/>
      <c r="H179" s="526"/>
      <c r="I179" s="526"/>
      <c r="J179" s="526"/>
      <c r="K179" s="526"/>
      <c r="L179" s="526"/>
      <c r="M179" s="526"/>
      <c r="N179" s="526"/>
      <c r="O179" s="526"/>
      <c r="P179" s="526"/>
      <c r="Q179" s="526"/>
      <c r="R179" s="526"/>
      <c r="S179" s="366"/>
      <c r="T179" s="366"/>
      <c r="U179" s="366"/>
      <c r="V179" s="366"/>
      <c r="W179" s="366"/>
      <c r="X179" s="366"/>
      <c r="Y179" s="366"/>
      <c r="Z179" s="366"/>
      <c r="AA179" s="366"/>
      <c r="AB179" s="366"/>
      <c r="AC179" s="366"/>
      <c r="AD179" s="366"/>
      <c r="AE179" s="366"/>
      <c r="AF179" s="366"/>
      <c r="AG179" s="520"/>
    </row>
    <row r="180" spans="1:33" ht="19.5" thickBot="1" x14ac:dyDescent="0.35">
      <c r="A180" s="366"/>
      <c r="B180" s="387"/>
      <c r="C180" s="1655"/>
      <c r="D180" s="1655"/>
      <c r="E180" s="1655"/>
      <c r="F180" s="1660"/>
      <c r="G180" s="526"/>
      <c r="H180" s="526"/>
      <c r="I180" s="526"/>
      <c r="J180" s="526"/>
      <c r="K180" s="526"/>
      <c r="L180" s="526"/>
      <c r="M180" s="526"/>
      <c r="N180" s="526"/>
      <c r="O180" s="526"/>
      <c r="P180" s="526"/>
      <c r="Q180" s="526"/>
      <c r="R180" s="526"/>
      <c r="S180" s="366"/>
      <c r="T180" s="366"/>
      <c r="U180" s="366"/>
      <c r="V180" s="366"/>
      <c r="W180" s="366"/>
      <c r="X180" s="366"/>
      <c r="Y180" s="366"/>
      <c r="Z180" s="366"/>
      <c r="AA180" s="366"/>
      <c r="AB180" s="366"/>
      <c r="AC180" s="366"/>
      <c r="AD180" s="366"/>
      <c r="AE180" s="366"/>
      <c r="AF180" s="366"/>
      <c r="AG180" s="520"/>
    </row>
    <row r="181" spans="1:33" ht="19.5" thickBot="1" x14ac:dyDescent="0.35">
      <c r="A181" s="366"/>
      <c r="B181" s="387"/>
      <c r="C181" s="1655"/>
      <c r="D181" s="1655"/>
      <c r="E181" s="1655"/>
      <c r="F181" s="1660"/>
      <c r="G181" s="526"/>
      <c r="H181" s="526"/>
      <c r="I181" s="526"/>
      <c r="J181" s="526"/>
      <c r="K181" s="526"/>
      <c r="L181" s="526"/>
      <c r="M181" s="526"/>
      <c r="N181" s="526"/>
      <c r="O181" s="526"/>
      <c r="P181" s="526"/>
      <c r="Q181" s="526"/>
      <c r="R181" s="526"/>
      <c r="S181" s="366"/>
      <c r="T181" s="366"/>
      <c r="U181" s="366"/>
      <c r="V181" s="366"/>
      <c r="W181" s="366"/>
      <c r="X181" s="366"/>
      <c r="Y181" s="366"/>
      <c r="Z181" s="366"/>
      <c r="AA181" s="366"/>
      <c r="AB181" s="366"/>
      <c r="AC181" s="366"/>
      <c r="AD181" s="366"/>
      <c r="AE181" s="366"/>
      <c r="AF181" s="366"/>
      <c r="AG181" s="520"/>
    </row>
    <row r="182" spans="1:33" ht="19.5" thickBot="1" x14ac:dyDescent="0.35">
      <c r="A182" s="366"/>
      <c r="B182" s="387"/>
      <c r="C182" s="1655"/>
      <c r="D182" s="1655"/>
      <c r="E182" s="1655"/>
      <c r="F182" s="1660"/>
      <c r="G182" s="526"/>
      <c r="H182" s="526"/>
      <c r="I182" s="526"/>
      <c r="J182" s="526"/>
      <c r="K182" s="526"/>
      <c r="L182" s="526"/>
      <c r="M182" s="526"/>
      <c r="N182" s="526"/>
      <c r="O182" s="526"/>
      <c r="P182" s="526"/>
      <c r="Q182" s="526"/>
      <c r="R182" s="526"/>
      <c r="S182" s="366"/>
      <c r="T182" s="366"/>
      <c r="U182" s="366"/>
      <c r="V182" s="366"/>
      <c r="W182" s="366"/>
      <c r="X182" s="366"/>
      <c r="Y182" s="366"/>
      <c r="Z182" s="366"/>
      <c r="AA182" s="366"/>
      <c r="AB182" s="366"/>
      <c r="AC182" s="366"/>
      <c r="AD182" s="366"/>
      <c r="AE182" s="366"/>
      <c r="AF182" s="366"/>
      <c r="AG182" s="520"/>
    </row>
    <row r="183" spans="1:33" ht="19.5" thickBot="1" x14ac:dyDescent="0.35">
      <c r="A183" s="366"/>
      <c r="B183" s="387"/>
      <c r="C183" s="1655"/>
      <c r="D183" s="1655"/>
      <c r="E183" s="1655"/>
      <c r="F183" s="1660"/>
      <c r="G183" s="526"/>
      <c r="H183" s="526"/>
      <c r="I183" s="526"/>
      <c r="J183" s="526"/>
      <c r="K183" s="526"/>
      <c r="L183" s="526"/>
      <c r="M183" s="526"/>
      <c r="N183" s="526"/>
      <c r="O183" s="526"/>
      <c r="P183" s="526"/>
      <c r="Q183" s="526"/>
      <c r="R183" s="526"/>
      <c r="S183" s="366"/>
      <c r="T183" s="366"/>
      <c r="U183" s="366"/>
      <c r="V183" s="366"/>
      <c r="W183" s="366"/>
      <c r="X183" s="366"/>
      <c r="Y183" s="366"/>
      <c r="Z183" s="366"/>
      <c r="AA183" s="366"/>
      <c r="AB183" s="366"/>
      <c r="AC183" s="366"/>
      <c r="AD183" s="366"/>
      <c r="AE183" s="366"/>
      <c r="AF183" s="366"/>
      <c r="AG183" s="520"/>
    </row>
    <row r="184" spans="1:33" x14ac:dyDescent="0.3">
      <c r="A184" s="366"/>
      <c r="B184" s="366"/>
      <c r="C184" s="366"/>
      <c r="D184" s="366"/>
      <c r="E184" s="366"/>
      <c r="F184" s="366"/>
      <c r="G184" s="526"/>
      <c r="H184" s="526"/>
      <c r="I184" s="526"/>
      <c r="J184" s="526"/>
      <c r="K184" s="526"/>
      <c r="L184" s="526"/>
      <c r="M184" s="526"/>
      <c r="N184" s="526"/>
      <c r="O184" s="526"/>
      <c r="P184" s="526"/>
      <c r="Q184" s="526"/>
      <c r="R184" s="52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366"/>
      <c r="AG184" s="520"/>
    </row>
    <row r="185" spans="1:33" x14ac:dyDescent="0.3">
      <c r="A185" s="529"/>
      <c r="B185" s="365"/>
      <c r="C185" s="365"/>
      <c r="D185" s="365"/>
      <c r="E185" s="365"/>
      <c r="F185" s="365"/>
      <c r="G185" s="365"/>
      <c r="H185" s="365"/>
      <c r="I185" s="365"/>
      <c r="J185" s="365"/>
      <c r="K185" s="365"/>
      <c r="L185" s="365"/>
      <c r="M185" s="365"/>
      <c r="N185" s="365"/>
      <c r="O185" s="365"/>
      <c r="P185" s="365"/>
      <c r="Q185" s="365"/>
      <c r="R185" s="365"/>
      <c r="S185" s="365"/>
      <c r="T185" s="365"/>
      <c r="U185" s="365"/>
      <c r="V185" s="365"/>
      <c r="W185" s="365"/>
      <c r="X185" s="365"/>
      <c r="Y185" s="365"/>
      <c r="Z185" s="365"/>
      <c r="AA185" s="365"/>
      <c r="AB185" s="365"/>
      <c r="AC185" s="365"/>
      <c r="AD185" s="365"/>
      <c r="AE185" s="365"/>
      <c r="AF185" s="365"/>
      <c r="AG185" s="520"/>
    </row>
    <row r="186" spans="1:33" ht="21" x14ac:dyDescent="0.4">
      <c r="A186" s="366"/>
      <c r="B186" s="63" t="s">
        <v>723</v>
      </c>
      <c r="C186" s="366"/>
      <c r="D186" s="526"/>
      <c r="E186" s="526"/>
      <c r="F186" s="526"/>
      <c r="G186" s="526"/>
      <c r="H186" s="526"/>
      <c r="I186" s="526"/>
      <c r="J186" s="526"/>
      <c r="K186" s="526"/>
      <c r="L186" s="526"/>
      <c r="M186" s="526"/>
      <c r="N186" s="526"/>
      <c r="O186" s="526"/>
      <c r="P186" s="526"/>
      <c r="Q186" s="526"/>
      <c r="R186" s="526"/>
      <c r="S186" s="366"/>
      <c r="T186" s="366"/>
      <c r="U186" s="366"/>
      <c r="V186" s="366"/>
      <c r="W186" s="366"/>
      <c r="X186" s="366"/>
      <c r="Y186" s="366"/>
      <c r="Z186" s="366"/>
      <c r="AA186" s="366"/>
      <c r="AB186" s="366"/>
      <c r="AC186" s="366"/>
      <c r="AD186" s="366"/>
      <c r="AE186" s="366"/>
      <c r="AF186" s="366"/>
      <c r="AG186" s="520"/>
    </row>
    <row r="187" spans="1:33" ht="19.5" thickBot="1" x14ac:dyDescent="0.35">
      <c r="A187" s="366"/>
      <c r="B187" s="77"/>
      <c r="C187" s="526"/>
      <c r="D187" s="526"/>
      <c r="E187" s="526"/>
      <c r="F187" s="526"/>
      <c r="G187" s="526"/>
      <c r="H187" s="526"/>
      <c r="I187" s="526"/>
      <c r="J187" s="526"/>
      <c r="K187" s="526"/>
      <c r="L187" s="526"/>
      <c r="M187" s="526"/>
      <c r="N187" s="526"/>
      <c r="O187" s="526"/>
      <c r="P187" s="526"/>
      <c r="Q187" s="526"/>
      <c r="R187" s="526"/>
      <c r="S187" s="366"/>
      <c r="T187" s="366"/>
      <c r="U187" s="366"/>
      <c r="V187" s="366"/>
      <c r="W187" s="366"/>
      <c r="X187" s="366"/>
      <c r="Y187" s="366"/>
      <c r="Z187" s="366"/>
      <c r="AA187" s="366"/>
      <c r="AB187" s="366"/>
      <c r="AC187" s="366"/>
      <c r="AD187" s="366"/>
      <c r="AE187" s="366"/>
      <c r="AF187" s="366"/>
      <c r="AG187" s="520"/>
    </row>
    <row r="188" spans="1:33" ht="38.25" customHeight="1" thickBot="1" x14ac:dyDescent="0.35">
      <c r="A188" s="366"/>
      <c r="B188" s="78" t="s">
        <v>1</v>
      </c>
      <c r="C188" s="78" t="s">
        <v>34</v>
      </c>
      <c r="D188" s="78" t="s">
        <v>94</v>
      </c>
      <c r="E188" s="78" t="s">
        <v>89</v>
      </c>
      <c r="F188" s="78" t="s">
        <v>95</v>
      </c>
      <c r="G188" s="526"/>
      <c r="H188" s="526"/>
      <c r="I188" s="526"/>
      <c r="J188" s="526"/>
      <c r="K188" s="526"/>
      <c r="L188" s="526"/>
      <c r="M188" s="526"/>
      <c r="N188" s="526"/>
      <c r="O188" s="526"/>
      <c r="P188" s="526"/>
      <c r="Q188" s="526"/>
      <c r="R188" s="526"/>
      <c r="S188" s="366"/>
      <c r="T188" s="366"/>
      <c r="U188" s="366"/>
      <c r="V188" s="366"/>
      <c r="W188" s="366"/>
      <c r="X188" s="366"/>
      <c r="Y188" s="366"/>
      <c r="Z188" s="366"/>
      <c r="AA188" s="366"/>
      <c r="AB188" s="366"/>
      <c r="AC188" s="366"/>
      <c r="AD188" s="366"/>
      <c r="AE188" s="366"/>
      <c r="AF188" s="366"/>
      <c r="AG188" s="520"/>
    </row>
    <row r="189" spans="1:33" ht="19.5" thickBot="1" x14ac:dyDescent="0.35">
      <c r="A189" s="366"/>
      <c r="B189" s="387"/>
      <c r="C189" s="1193"/>
      <c r="D189" s="1556"/>
      <c r="E189" s="1193"/>
      <c r="F189" s="1193"/>
      <c r="G189" s="526"/>
      <c r="H189" s="526"/>
      <c r="I189" s="526"/>
      <c r="J189" s="526"/>
      <c r="K189" s="526"/>
      <c r="L189" s="526"/>
      <c r="M189" s="526"/>
      <c r="N189" s="526"/>
      <c r="O189" s="526"/>
      <c r="P189" s="526"/>
      <c r="Q189" s="526"/>
      <c r="R189" s="52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366"/>
      <c r="AG189" s="520"/>
    </row>
    <row r="190" spans="1:33" ht="19.5" thickBot="1" x14ac:dyDescent="0.35">
      <c r="A190" s="366"/>
      <c r="B190" s="387"/>
      <c r="C190" s="1193"/>
      <c r="D190" s="1556"/>
      <c r="E190" s="1193"/>
      <c r="F190" s="1193"/>
      <c r="G190" s="526"/>
      <c r="H190" s="526"/>
      <c r="I190" s="526"/>
      <c r="J190" s="526"/>
      <c r="K190" s="526"/>
      <c r="L190" s="526"/>
      <c r="M190" s="526"/>
      <c r="N190" s="526"/>
      <c r="O190" s="526"/>
      <c r="P190" s="526"/>
      <c r="Q190" s="526"/>
      <c r="R190" s="52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366"/>
      <c r="AG190" s="520"/>
    </row>
    <row r="191" spans="1:33" ht="19.5" thickBot="1" x14ac:dyDescent="0.35">
      <c r="A191" s="366"/>
      <c r="B191" s="387"/>
      <c r="C191" s="1193"/>
      <c r="D191" s="1556"/>
      <c r="E191" s="1193"/>
      <c r="F191" s="1193"/>
      <c r="G191" s="526"/>
      <c r="H191" s="526"/>
      <c r="I191" s="526"/>
      <c r="J191" s="526"/>
      <c r="K191" s="526"/>
      <c r="L191" s="526"/>
      <c r="M191" s="526"/>
      <c r="N191" s="526"/>
      <c r="O191" s="526"/>
      <c r="P191" s="526"/>
      <c r="Q191" s="526"/>
      <c r="R191" s="52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366"/>
      <c r="AG191" s="520"/>
    </row>
    <row r="192" spans="1:33" ht="19.5" thickBot="1" x14ac:dyDescent="0.35">
      <c r="A192" s="366"/>
      <c r="B192" s="387"/>
      <c r="C192" s="1193"/>
      <c r="D192" s="1556"/>
      <c r="E192" s="1193"/>
      <c r="F192" s="1193"/>
      <c r="G192" s="526"/>
      <c r="H192" s="526"/>
      <c r="I192" s="526"/>
      <c r="J192" s="526"/>
      <c r="K192" s="526"/>
      <c r="L192" s="526"/>
      <c r="M192" s="526"/>
      <c r="N192" s="526"/>
      <c r="O192" s="526"/>
      <c r="P192" s="526"/>
      <c r="Q192" s="526"/>
      <c r="R192" s="52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366"/>
      <c r="AG192" s="520"/>
    </row>
    <row r="193" spans="1:33" ht="19.5" thickBot="1" x14ac:dyDescent="0.35">
      <c r="A193" s="366"/>
      <c r="B193" s="387"/>
      <c r="C193" s="1193"/>
      <c r="D193" s="1556"/>
      <c r="E193" s="1193"/>
      <c r="F193" s="1193"/>
      <c r="G193" s="526"/>
      <c r="H193" s="526"/>
      <c r="I193" s="526"/>
      <c r="J193" s="526"/>
      <c r="K193" s="526"/>
      <c r="L193" s="526"/>
      <c r="M193" s="526"/>
      <c r="N193" s="526"/>
      <c r="O193" s="526"/>
      <c r="P193" s="526"/>
      <c r="Q193" s="526"/>
      <c r="R193" s="52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366"/>
      <c r="AG193" s="520"/>
    </row>
    <row r="194" spans="1:33" ht="19.5" thickBot="1" x14ac:dyDescent="0.35">
      <c r="A194" s="366"/>
      <c r="B194" s="387"/>
      <c r="C194" s="1193"/>
      <c r="D194" s="1556"/>
      <c r="E194" s="1193"/>
      <c r="F194" s="1193"/>
      <c r="G194" s="526"/>
      <c r="H194" s="526"/>
      <c r="I194" s="526"/>
      <c r="J194" s="526"/>
      <c r="K194" s="526"/>
      <c r="L194" s="526"/>
      <c r="M194" s="526"/>
      <c r="N194" s="526"/>
      <c r="O194" s="526"/>
      <c r="P194" s="526"/>
      <c r="Q194" s="526"/>
      <c r="R194" s="52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366"/>
      <c r="AG194" s="520"/>
    </row>
    <row r="195" spans="1:33" ht="19.5" thickBot="1" x14ac:dyDescent="0.35">
      <c r="A195" s="366"/>
      <c r="B195" s="387"/>
      <c r="C195" s="1193"/>
      <c r="D195" s="1556"/>
      <c r="E195" s="1193"/>
      <c r="F195" s="1193"/>
      <c r="G195" s="526"/>
      <c r="H195" s="526"/>
      <c r="I195" s="526"/>
      <c r="J195" s="526"/>
      <c r="K195" s="526"/>
      <c r="L195" s="526"/>
      <c r="M195" s="526"/>
      <c r="N195" s="526"/>
      <c r="O195" s="526"/>
      <c r="P195" s="526"/>
      <c r="Q195" s="526"/>
      <c r="R195" s="52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366"/>
      <c r="AG195" s="520"/>
    </row>
    <row r="196" spans="1:33" ht="19.5" thickBot="1" x14ac:dyDescent="0.35">
      <c r="A196" s="366"/>
      <c r="B196" s="387"/>
      <c r="C196" s="1193"/>
      <c r="D196" s="1556"/>
      <c r="E196" s="1193"/>
      <c r="F196" s="1193"/>
      <c r="G196" s="526"/>
      <c r="H196" s="526"/>
      <c r="I196" s="526"/>
      <c r="J196" s="526"/>
      <c r="K196" s="526"/>
      <c r="L196" s="526"/>
      <c r="M196" s="526"/>
      <c r="N196" s="526"/>
      <c r="O196" s="526"/>
      <c r="P196" s="526"/>
      <c r="Q196" s="526"/>
      <c r="R196" s="52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366"/>
      <c r="AG196" s="520"/>
    </row>
    <row r="197" spans="1:33" ht="19.5" thickBot="1" x14ac:dyDescent="0.35">
      <c r="A197" s="366"/>
      <c r="B197" s="387"/>
      <c r="C197" s="1193"/>
      <c r="D197" s="1556"/>
      <c r="E197" s="1193"/>
      <c r="F197" s="1193"/>
      <c r="G197" s="526"/>
      <c r="H197" s="526"/>
      <c r="I197" s="526"/>
      <c r="J197" s="526"/>
      <c r="K197" s="526"/>
      <c r="L197" s="526"/>
      <c r="M197" s="526"/>
      <c r="N197" s="526"/>
      <c r="O197" s="526"/>
      <c r="P197" s="526"/>
      <c r="Q197" s="526"/>
      <c r="R197" s="52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366"/>
      <c r="AG197" s="520"/>
    </row>
    <row r="198" spans="1:33" ht="19.5" thickBot="1" x14ac:dyDescent="0.35">
      <c r="A198" s="366"/>
      <c r="B198" s="387"/>
      <c r="C198" s="1193"/>
      <c r="D198" s="1556"/>
      <c r="E198" s="1193"/>
      <c r="F198" s="1193"/>
      <c r="G198" s="526"/>
      <c r="H198" s="526"/>
      <c r="I198" s="526"/>
      <c r="J198" s="526"/>
      <c r="K198" s="526"/>
      <c r="L198" s="526"/>
      <c r="M198" s="526"/>
      <c r="N198" s="526"/>
      <c r="O198" s="526"/>
      <c r="P198" s="526"/>
      <c r="Q198" s="526"/>
      <c r="R198" s="52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366"/>
      <c r="AG198" s="520"/>
    </row>
    <row r="199" spans="1:33" ht="19.5" thickBot="1" x14ac:dyDescent="0.35">
      <c r="A199" s="366"/>
      <c r="B199" s="387"/>
      <c r="C199" s="1193"/>
      <c r="D199" s="1556"/>
      <c r="E199" s="1193"/>
      <c r="F199" s="1193"/>
      <c r="G199" s="526"/>
      <c r="H199" s="526"/>
      <c r="I199" s="526"/>
      <c r="J199" s="526"/>
      <c r="K199" s="526"/>
      <c r="L199" s="526"/>
      <c r="M199" s="526"/>
      <c r="N199" s="526"/>
      <c r="O199" s="526"/>
      <c r="P199" s="526"/>
      <c r="Q199" s="526"/>
      <c r="R199" s="52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366"/>
      <c r="AG199" s="520"/>
    </row>
    <row r="200" spans="1:33" ht="19.5" thickBot="1" x14ac:dyDescent="0.35">
      <c r="A200" s="366"/>
      <c r="B200" s="387"/>
      <c r="C200" s="1193"/>
      <c r="D200" s="1556"/>
      <c r="E200" s="1193"/>
      <c r="F200" s="1193"/>
      <c r="G200" s="526"/>
      <c r="H200" s="526"/>
      <c r="I200" s="526"/>
      <c r="J200" s="526"/>
      <c r="K200" s="526"/>
      <c r="L200" s="526"/>
      <c r="M200" s="526"/>
      <c r="N200" s="526"/>
      <c r="O200" s="526"/>
      <c r="P200" s="526"/>
      <c r="Q200" s="526"/>
      <c r="R200" s="52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366"/>
      <c r="AG200" s="520"/>
    </row>
    <row r="201" spans="1:33" ht="19.5" thickBot="1" x14ac:dyDescent="0.35">
      <c r="A201" s="366"/>
      <c r="B201" s="387"/>
      <c r="C201" s="1193"/>
      <c r="D201" s="1556"/>
      <c r="E201" s="1193"/>
      <c r="F201" s="1193"/>
      <c r="G201" s="526"/>
      <c r="H201" s="526"/>
      <c r="I201" s="526"/>
      <c r="J201" s="526"/>
      <c r="K201" s="526"/>
      <c r="L201" s="526"/>
      <c r="M201" s="526"/>
      <c r="N201" s="526"/>
      <c r="O201" s="526"/>
      <c r="P201" s="526"/>
      <c r="Q201" s="526"/>
      <c r="R201" s="52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366"/>
      <c r="AG201" s="520"/>
    </row>
    <row r="202" spans="1:33" ht="19.5" thickBot="1" x14ac:dyDescent="0.35">
      <c r="A202" s="366"/>
      <c r="B202" s="387"/>
      <c r="C202" s="1193"/>
      <c r="D202" s="1556"/>
      <c r="E202" s="1193"/>
      <c r="F202" s="1193"/>
      <c r="G202" s="526"/>
      <c r="H202" s="526"/>
      <c r="I202" s="526"/>
      <c r="J202" s="526"/>
      <c r="K202" s="526"/>
      <c r="L202" s="526"/>
      <c r="M202" s="526"/>
      <c r="N202" s="526"/>
      <c r="O202" s="526"/>
      <c r="P202" s="526"/>
      <c r="Q202" s="526"/>
      <c r="R202" s="52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366"/>
      <c r="AG202" s="520"/>
    </row>
    <row r="203" spans="1:33" ht="19.5" thickBot="1" x14ac:dyDescent="0.35">
      <c r="A203" s="366"/>
      <c r="B203" s="387"/>
      <c r="C203" s="1193"/>
      <c r="D203" s="1556"/>
      <c r="E203" s="1193"/>
      <c r="F203" s="1193"/>
      <c r="G203" s="526"/>
      <c r="H203" s="526"/>
      <c r="I203" s="526"/>
      <c r="J203" s="526"/>
      <c r="K203" s="526"/>
      <c r="L203" s="526"/>
      <c r="M203" s="526"/>
      <c r="N203" s="526"/>
      <c r="O203" s="526"/>
      <c r="P203" s="526"/>
      <c r="Q203" s="526"/>
      <c r="R203" s="52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366"/>
      <c r="AG203" s="520"/>
    </row>
    <row r="204" spans="1:33" ht="19.5" thickBot="1" x14ac:dyDescent="0.35">
      <c r="A204" s="366"/>
      <c r="B204" s="387"/>
      <c r="C204" s="1193"/>
      <c r="D204" s="1556"/>
      <c r="E204" s="1193"/>
      <c r="F204" s="1193"/>
      <c r="G204" s="526"/>
      <c r="H204" s="526"/>
      <c r="I204" s="526"/>
      <c r="J204" s="526"/>
      <c r="K204" s="526"/>
      <c r="L204" s="526"/>
      <c r="M204" s="526"/>
      <c r="N204" s="526"/>
      <c r="O204" s="526"/>
      <c r="P204" s="526"/>
      <c r="Q204" s="526"/>
      <c r="R204" s="52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366"/>
      <c r="AG204" s="520"/>
    </row>
    <row r="205" spans="1:33" ht="19.5" thickBot="1" x14ac:dyDescent="0.35">
      <c r="A205" s="366"/>
      <c r="B205" s="387"/>
      <c r="C205" s="1193"/>
      <c r="D205" s="1556"/>
      <c r="E205" s="1193"/>
      <c r="F205" s="1193"/>
      <c r="G205" s="526"/>
      <c r="H205" s="526"/>
      <c r="I205" s="526"/>
      <c r="J205" s="526"/>
      <c r="K205" s="526"/>
      <c r="L205" s="526"/>
      <c r="M205" s="526"/>
      <c r="N205" s="526"/>
      <c r="O205" s="526"/>
      <c r="P205" s="526"/>
      <c r="Q205" s="526"/>
      <c r="R205" s="52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366"/>
      <c r="AG205" s="520"/>
    </row>
    <row r="206" spans="1:33" ht="19.5" thickBot="1" x14ac:dyDescent="0.35">
      <c r="A206" s="366"/>
      <c r="B206" s="387"/>
      <c r="C206" s="1193"/>
      <c r="D206" s="1556"/>
      <c r="E206" s="1193"/>
      <c r="F206" s="1193"/>
      <c r="G206" s="526"/>
      <c r="H206" s="526"/>
      <c r="I206" s="526"/>
      <c r="J206" s="526"/>
      <c r="K206" s="526"/>
      <c r="L206" s="526"/>
      <c r="M206" s="526"/>
      <c r="N206" s="526"/>
      <c r="O206" s="526"/>
      <c r="P206" s="526"/>
      <c r="Q206" s="526"/>
      <c r="R206" s="52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366"/>
      <c r="AG206" s="520"/>
    </row>
    <row r="207" spans="1:33" ht="19.5" thickBot="1" x14ac:dyDescent="0.35">
      <c r="A207" s="366"/>
      <c r="B207" s="387"/>
      <c r="C207" s="1193"/>
      <c r="D207" s="1556"/>
      <c r="E207" s="1193"/>
      <c r="F207" s="1193"/>
      <c r="G207" s="526"/>
      <c r="H207" s="526"/>
      <c r="I207" s="526"/>
      <c r="J207" s="526"/>
      <c r="K207" s="526"/>
      <c r="L207" s="526"/>
      <c r="M207" s="526"/>
      <c r="N207" s="526"/>
      <c r="O207" s="526"/>
      <c r="P207" s="526"/>
      <c r="Q207" s="526"/>
      <c r="R207" s="52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366"/>
      <c r="AG207" s="520"/>
    </row>
    <row r="208" spans="1:33" ht="19.5" thickBot="1" x14ac:dyDescent="0.35">
      <c r="A208" s="366"/>
      <c r="B208" s="387"/>
      <c r="C208" s="1193"/>
      <c r="D208" s="1556"/>
      <c r="E208" s="1193"/>
      <c r="F208" s="1193"/>
      <c r="G208" s="526"/>
      <c r="H208" s="526"/>
      <c r="I208" s="526"/>
      <c r="J208" s="526"/>
      <c r="K208" s="526"/>
      <c r="L208" s="526"/>
      <c r="M208" s="526"/>
      <c r="N208" s="526"/>
      <c r="O208" s="526"/>
      <c r="P208" s="526"/>
      <c r="Q208" s="526"/>
      <c r="R208" s="52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366"/>
      <c r="AG208" s="520"/>
    </row>
    <row r="209" spans="1:33" ht="21.75" thickBot="1" x14ac:dyDescent="0.35">
      <c r="A209" s="366"/>
      <c r="B209" s="387"/>
      <c r="C209" s="963"/>
      <c r="D209" s="964"/>
      <c r="E209" s="963"/>
      <c r="F209" s="963"/>
      <c r="G209" s="526"/>
      <c r="H209" s="526"/>
      <c r="I209" s="526"/>
      <c r="J209" s="526"/>
      <c r="K209" s="526"/>
      <c r="L209" s="526"/>
      <c r="M209" s="526"/>
      <c r="N209" s="526"/>
      <c r="O209" s="526"/>
      <c r="P209" s="526"/>
      <c r="Q209" s="526"/>
      <c r="R209" s="52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366"/>
      <c r="AG209" s="520"/>
    </row>
    <row r="210" spans="1:33" ht="21.75" thickBot="1" x14ac:dyDescent="0.35">
      <c r="A210" s="366"/>
      <c r="B210" s="387"/>
      <c r="C210" s="963"/>
      <c r="D210" s="964"/>
      <c r="E210" s="963"/>
      <c r="F210" s="963"/>
      <c r="G210" s="526"/>
      <c r="H210" s="526"/>
      <c r="I210" s="526"/>
      <c r="J210" s="526"/>
      <c r="K210" s="526"/>
      <c r="L210" s="526"/>
      <c r="M210" s="526"/>
      <c r="N210" s="526"/>
      <c r="O210" s="526"/>
      <c r="P210" s="526"/>
      <c r="Q210" s="526"/>
      <c r="R210" s="52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366"/>
      <c r="AG210" s="520"/>
    </row>
    <row r="211" spans="1:33" ht="21.75" thickBot="1" x14ac:dyDescent="0.35">
      <c r="A211" s="366"/>
      <c r="B211" s="387"/>
      <c r="C211" s="963"/>
      <c r="D211" s="964"/>
      <c r="E211" s="963"/>
      <c r="F211" s="963"/>
      <c r="G211" s="526"/>
      <c r="H211" s="526"/>
      <c r="I211" s="526"/>
      <c r="J211" s="526"/>
      <c r="K211" s="526"/>
      <c r="L211" s="526"/>
      <c r="M211" s="526"/>
      <c r="N211" s="526"/>
      <c r="O211" s="526"/>
      <c r="P211" s="526"/>
      <c r="Q211" s="526"/>
      <c r="R211" s="52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366"/>
      <c r="AG211" s="520"/>
    </row>
    <row r="212" spans="1:33" ht="21.75" thickBot="1" x14ac:dyDescent="0.35">
      <c r="A212" s="366"/>
      <c r="B212" s="387"/>
      <c r="C212" s="963"/>
      <c r="D212" s="964"/>
      <c r="E212" s="963"/>
      <c r="F212" s="963"/>
      <c r="G212" s="526"/>
      <c r="H212" s="526"/>
      <c r="I212" s="526"/>
      <c r="J212" s="526"/>
      <c r="K212" s="526"/>
      <c r="L212" s="526"/>
      <c r="M212" s="526"/>
      <c r="N212" s="526"/>
      <c r="O212" s="526"/>
      <c r="P212" s="526"/>
      <c r="Q212" s="526"/>
      <c r="R212" s="52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366"/>
      <c r="AG212" s="520"/>
    </row>
    <row r="213" spans="1:33" ht="21.75" thickBot="1" x14ac:dyDescent="0.35">
      <c r="A213" s="366"/>
      <c r="B213" s="387"/>
      <c r="C213" s="963"/>
      <c r="D213" s="964"/>
      <c r="E213" s="963"/>
      <c r="F213" s="963"/>
      <c r="G213" s="526"/>
      <c r="H213" s="526"/>
      <c r="I213" s="526"/>
      <c r="J213" s="526"/>
      <c r="K213" s="526"/>
      <c r="L213" s="526"/>
      <c r="M213" s="526"/>
      <c r="N213" s="526"/>
      <c r="O213" s="526"/>
      <c r="P213" s="526"/>
      <c r="Q213" s="526"/>
      <c r="R213" s="52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366"/>
      <c r="AG213" s="520"/>
    </row>
    <row r="214" spans="1:33" ht="21.75" thickBot="1" x14ac:dyDescent="0.35">
      <c r="A214" s="366"/>
      <c r="B214" s="387"/>
      <c r="C214" s="963"/>
      <c r="D214" s="964"/>
      <c r="E214" s="963"/>
      <c r="F214" s="963"/>
      <c r="G214" s="526"/>
      <c r="H214" s="526"/>
      <c r="I214" s="526"/>
      <c r="J214" s="526"/>
      <c r="K214" s="526"/>
      <c r="L214" s="526"/>
      <c r="M214" s="526"/>
      <c r="N214" s="526"/>
      <c r="O214" s="526"/>
      <c r="P214" s="526"/>
      <c r="Q214" s="526"/>
      <c r="R214" s="52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366"/>
      <c r="AG214" s="520"/>
    </row>
    <row r="215" spans="1:33" ht="21.75" thickBot="1" x14ac:dyDescent="0.35">
      <c r="A215" s="366"/>
      <c r="B215" s="387"/>
      <c r="C215" s="963"/>
      <c r="D215" s="964"/>
      <c r="E215" s="963"/>
      <c r="F215" s="963"/>
      <c r="G215" s="526"/>
      <c r="H215" s="526"/>
      <c r="I215" s="526"/>
      <c r="J215" s="526"/>
      <c r="K215" s="526"/>
      <c r="L215" s="526"/>
      <c r="M215" s="526"/>
      <c r="N215" s="526"/>
      <c r="O215" s="526"/>
      <c r="P215" s="526"/>
      <c r="Q215" s="526"/>
      <c r="R215" s="52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366"/>
      <c r="AG215" s="520"/>
    </row>
    <row r="216" spans="1:33" ht="21.75" thickBot="1" x14ac:dyDescent="0.35">
      <c r="A216" s="366"/>
      <c r="B216" s="387"/>
      <c r="C216" s="963"/>
      <c r="D216" s="964"/>
      <c r="E216" s="963"/>
      <c r="F216" s="963"/>
      <c r="G216" s="526"/>
      <c r="H216" s="526"/>
      <c r="I216" s="526"/>
      <c r="J216" s="526"/>
      <c r="K216" s="526"/>
      <c r="L216" s="526"/>
      <c r="M216" s="526"/>
      <c r="N216" s="526"/>
      <c r="O216" s="526"/>
      <c r="P216" s="526"/>
      <c r="Q216" s="526"/>
      <c r="R216" s="52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366"/>
      <c r="AG216" s="520"/>
    </row>
    <row r="217" spans="1:33" ht="21.75" thickBot="1" x14ac:dyDescent="0.35">
      <c r="A217" s="366"/>
      <c r="B217" s="387"/>
      <c r="C217" s="963"/>
      <c r="D217" s="964"/>
      <c r="E217" s="963"/>
      <c r="F217" s="963"/>
      <c r="G217" s="526"/>
      <c r="H217" s="526"/>
      <c r="I217" s="526"/>
      <c r="J217" s="526"/>
      <c r="K217" s="526"/>
      <c r="L217" s="526"/>
      <c r="M217" s="526"/>
      <c r="N217" s="526"/>
      <c r="O217" s="526"/>
      <c r="P217" s="526"/>
      <c r="Q217" s="526"/>
      <c r="R217" s="52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366"/>
      <c r="AG217" s="520"/>
    </row>
    <row r="218" spans="1:33" ht="58.5" customHeight="1" thickBot="1" x14ac:dyDescent="0.35">
      <c r="A218" s="366"/>
      <c r="B218" s="78" t="s">
        <v>1</v>
      </c>
      <c r="C218" s="78" t="s">
        <v>34</v>
      </c>
      <c r="D218" s="78" t="s">
        <v>94</v>
      </c>
      <c r="E218" s="78" t="s">
        <v>89</v>
      </c>
      <c r="F218" s="78" t="s">
        <v>95</v>
      </c>
      <c r="G218" s="526"/>
      <c r="H218" s="526"/>
      <c r="I218" s="526"/>
      <c r="J218" s="526"/>
      <c r="K218" s="526"/>
      <c r="L218" s="526"/>
      <c r="M218" s="526"/>
      <c r="N218" s="526"/>
      <c r="O218" s="526"/>
      <c r="P218" s="526"/>
      <c r="Q218" s="526"/>
      <c r="R218" s="52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366"/>
      <c r="AG218" s="520"/>
    </row>
    <row r="219" spans="1:33" ht="19.5" thickBot="1" x14ac:dyDescent="0.35">
      <c r="A219" s="366"/>
      <c r="B219" s="387"/>
      <c r="C219" s="1655"/>
      <c r="D219" s="1656"/>
      <c r="E219" s="1655"/>
      <c r="F219" s="1655"/>
      <c r="G219" s="526"/>
      <c r="H219" s="526"/>
      <c r="I219" s="526"/>
      <c r="J219" s="526"/>
      <c r="K219" s="526"/>
      <c r="L219" s="526"/>
      <c r="M219" s="526"/>
      <c r="N219" s="526"/>
      <c r="O219" s="526"/>
      <c r="P219" s="526"/>
      <c r="Q219" s="526"/>
      <c r="R219" s="52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366"/>
      <c r="AG219" s="520"/>
    </row>
    <row r="220" spans="1:33" ht="19.5" thickBot="1" x14ac:dyDescent="0.35">
      <c r="A220" s="366"/>
      <c r="B220" s="387"/>
      <c r="C220" s="1655"/>
      <c r="D220" s="1655"/>
      <c r="E220" s="1655"/>
      <c r="F220" s="1655"/>
      <c r="G220" s="526"/>
      <c r="H220" s="526"/>
      <c r="I220" s="526"/>
      <c r="J220" s="526"/>
      <c r="K220" s="526"/>
      <c r="L220" s="526"/>
      <c r="M220" s="526"/>
      <c r="N220" s="526"/>
      <c r="O220" s="526"/>
      <c r="P220" s="526"/>
      <c r="Q220" s="526"/>
      <c r="R220" s="52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366"/>
      <c r="AG220" s="520"/>
    </row>
    <row r="221" spans="1:33" ht="19.5" thickBot="1" x14ac:dyDescent="0.35">
      <c r="A221" s="366"/>
      <c r="B221" s="387"/>
      <c r="C221" s="1655"/>
      <c r="D221" s="1655"/>
      <c r="E221" s="1655"/>
      <c r="F221" s="1655"/>
      <c r="G221" s="526"/>
      <c r="H221" s="526"/>
      <c r="I221" s="526"/>
      <c r="J221" s="526"/>
      <c r="K221" s="526"/>
      <c r="L221" s="526"/>
      <c r="M221" s="526"/>
      <c r="N221" s="526"/>
      <c r="O221" s="526"/>
      <c r="P221" s="526"/>
      <c r="Q221" s="526"/>
      <c r="R221" s="52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366"/>
      <c r="AG221" s="520"/>
    </row>
    <row r="222" spans="1:33" ht="19.5" thickBot="1" x14ac:dyDescent="0.35">
      <c r="A222" s="366"/>
      <c r="B222" s="387"/>
      <c r="C222" s="1655"/>
      <c r="D222" s="1655"/>
      <c r="E222" s="1655"/>
      <c r="F222" s="1655"/>
      <c r="G222" s="526"/>
      <c r="H222" s="526"/>
      <c r="I222" s="526"/>
      <c r="J222" s="526"/>
      <c r="K222" s="526"/>
      <c r="L222" s="526"/>
      <c r="M222" s="526"/>
      <c r="N222" s="526"/>
      <c r="O222" s="526"/>
      <c r="P222" s="526"/>
      <c r="Q222" s="526"/>
      <c r="R222" s="52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366"/>
      <c r="AG222" s="520"/>
    </row>
    <row r="223" spans="1:33" ht="19.5" thickBot="1" x14ac:dyDescent="0.35">
      <c r="A223" s="366"/>
      <c r="B223" s="387"/>
      <c r="C223" s="1655"/>
      <c r="D223" s="1655"/>
      <c r="E223" s="1655"/>
      <c r="F223" s="1655"/>
      <c r="G223" s="526"/>
      <c r="H223" s="526"/>
      <c r="I223" s="526"/>
      <c r="J223" s="526"/>
      <c r="K223" s="526"/>
      <c r="L223" s="526"/>
      <c r="M223" s="526"/>
      <c r="N223" s="526"/>
      <c r="O223" s="526"/>
      <c r="P223" s="526"/>
      <c r="Q223" s="526"/>
      <c r="R223" s="52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366"/>
      <c r="AG223" s="520"/>
    </row>
    <row r="224" spans="1:33" ht="19.5" thickBot="1" x14ac:dyDescent="0.35">
      <c r="A224" s="366"/>
      <c r="B224" s="387"/>
      <c r="C224" s="1655"/>
      <c r="D224" s="1655"/>
      <c r="E224" s="1655"/>
      <c r="F224" s="1655"/>
      <c r="G224" s="526"/>
      <c r="H224" s="526"/>
      <c r="I224" s="526"/>
      <c r="J224" s="526"/>
      <c r="K224" s="526"/>
      <c r="L224" s="526"/>
      <c r="M224" s="526"/>
      <c r="N224" s="526"/>
      <c r="O224" s="526"/>
      <c r="P224" s="526"/>
      <c r="Q224" s="526"/>
      <c r="R224" s="52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366"/>
      <c r="AG224" s="520"/>
    </row>
    <row r="225" spans="1:33" ht="19.5" thickBot="1" x14ac:dyDescent="0.35">
      <c r="A225" s="366"/>
      <c r="B225" s="387"/>
      <c r="C225" s="1655"/>
      <c r="D225" s="1655"/>
      <c r="E225" s="1655"/>
      <c r="F225" s="1655"/>
      <c r="G225" s="526"/>
      <c r="H225" s="526"/>
      <c r="I225" s="526"/>
      <c r="J225" s="526"/>
      <c r="K225" s="526"/>
      <c r="L225" s="526"/>
      <c r="M225" s="526"/>
      <c r="N225" s="526"/>
      <c r="O225" s="526"/>
      <c r="P225" s="526"/>
      <c r="Q225" s="526"/>
      <c r="R225" s="52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366"/>
      <c r="AG225" s="520"/>
    </row>
    <row r="226" spans="1:33" ht="19.5" thickBot="1" x14ac:dyDescent="0.35">
      <c r="A226" s="366"/>
      <c r="B226" s="387"/>
      <c r="C226" s="1655"/>
      <c r="D226" s="1655"/>
      <c r="E226" s="1655"/>
      <c r="F226" s="1655"/>
      <c r="G226" s="526"/>
      <c r="H226" s="526"/>
      <c r="I226" s="526"/>
      <c r="J226" s="526"/>
      <c r="K226" s="526"/>
      <c r="L226" s="526"/>
      <c r="M226" s="526"/>
      <c r="N226" s="526"/>
      <c r="O226" s="526"/>
      <c r="P226" s="526"/>
      <c r="Q226" s="526"/>
      <c r="R226" s="52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366"/>
      <c r="AG226" s="520"/>
    </row>
    <row r="227" spans="1:33" ht="19.5" thickBot="1" x14ac:dyDescent="0.35">
      <c r="A227" s="366"/>
      <c r="B227" s="387"/>
      <c r="C227" s="1655"/>
      <c r="D227" s="1655"/>
      <c r="E227" s="1655"/>
      <c r="F227" s="1655"/>
      <c r="G227" s="526"/>
      <c r="H227" s="526"/>
      <c r="I227" s="526"/>
      <c r="J227" s="526"/>
      <c r="K227" s="526"/>
      <c r="L227" s="526"/>
      <c r="M227" s="526"/>
      <c r="N227" s="526"/>
      <c r="O227" s="526"/>
      <c r="P227" s="526"/>
      <c r="Q227" s="526"/>
      <c r="R227" s="52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366"/>
      <c r="AG227" s="520"/>
    </row>
    <row r="228" spans="1:33" ht="19.5" thickBot="1" x14ac:dyDescent="0.35">
      <c r="A228" s="366"/>
      <c r="B228" s="387"/>
      <c r="C228" s="1655"/>
      <c r="D228" s="1655"/>
      <c r="E228" s="1655"/>
      <c r="F228" s="1655"/>
      <c r="G228" s="526"/>
      <c r="H228" s="526"/>
      <c r="I228" s="526"/>
      <c r="J228" s="526"/>
      <c r="K228" s="526"/>
      <c r="L228" s="526"/>
      <c r="M228" s="526"/>
      <c r="N228" s="526"/>
      <c r="O228" s="526"/>
      <c r="P228" s="526"/>
      <c r="Q228" s="526"/>
      <c r="R228" s="52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366"/>
      <c r="AG228" s="520"/>
    </row>
    <row r="229" spans="1:33" ht="19.5" thickBot="1" x14ac:dyDescent="0.35">
      <c r="A229" s="366"/>
      <c r="B229" s="387"/>
      <c r="C229" s="1655"/>
      <c r="D229" s="1655"/>
      <c r="E229" s="1655"/>
      <c r="F229" s="1655"/>
      <c r="G229" s="526"/>
      <c r="H229" s="526"/>
      <c r="I229" s="526"/>
      <c r="J229" s="526"/>
      <c r="K229" s="526"/>
      <c r="L229" s="526"/>
      <c r="M229" s="526"/>
      <c r="N229" s="526"/>
      <c r="O229" s="526"/>
      <c r="P229" s="526"/>
      <c r="Q229" s="526"/>
      <c r="R229" s="52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366"/>
      <c r="AG229" s="520"/>
    </row>
    <row r="230" spans="1:33" ht="19.5" thickBot="1" x14ac:dyDescent="0.35">
      <c r="A230" s="366"/>
      <c r="B230" s="387"/>
      <c r="C230" s="1655"/>
      <c r="D230" s="1655"/>
      <c r="E230" s="1655"/>
      <c r="F230" s="1655"/>
      <c r="G230" s="526"/>
      <c r="H230" s="526"/>
      <c r="I230" s="526"/>
      <c r="J230" s="526"/>
      <c r="K230" s="526"/>
      <c r="L230" s="526"/>
      <c r="M230" s="526"/>
      <c r="N230" s="526"/>
      <c r="O230" s="526"/>
      <c r="P230" s="526"/>
      <c r="Q230" s="526"/>
      <c r="R230" s="52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366"/>
      <c r="AG230" s="520"/>
    </row>
    <row r="231" spans="1:33" ht="19.5" thickBot="1" x14ac:dyDescent="0.35">
      <c r="A231" s="366"/>
      <c r="B231" s="387"/>
      <c r="C231" s="1655"/>
      <c r="D231" s="1655"/>
      <c r="E231" s="1655"/>
      <c r="F231" s="1655"/>
      <c r="G231" s="526"/>
      <c r="H231" s="526"/>
      <c r="I231" s="526"/>
      <c r="J231" s="526"/>
      <c r="K231" s="526"/>
      <c r="L231" s="526"/>
      <c r="M231" s="526"/>
      <c r="N231" s="526"/>
      <c r="O231" s="526"/>
      <c r="P231" s="526"/>
      <c r="Q231" s="526"/>
      <c r="R231" s="52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366"/>
      <c r="AG231" s="520"/>
    </row>
    <row r="232" spans="1:33" ht="19.5" thickBot="1" x14ac:dyDescent="0.35">
      <c r="A232" s="366"/>
      <c r="B232" s="387"/>
      <c r="C232" s="1655"/>
      <c r="D232" s="1655"/>
      <c r="E232" s="1655"/>
      <c r="F232" s="1655"/>
      <c r="G232" s="526"/>
      <c r="H232" s="526"/>
      <c r="I232" s="526"/>
      <c r="J232" s="526"/>
      <c r="K232" s="526"/>
      <c r="L232" s="526"/>
      <c r="M232" s="526"/>
      <c r="N232" s="526"/>
      <c r="O232" s="526"/>
      <c r="P232" s="526"/>
      <c r="Q232" s="526"/>
      <c r="R232" s="52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366"/>
      <c r="AG232" s="520"/>
    </row>
    <row r="233" spans="1:33" ht="19.5" thickBot="1" x14ac:dyDescent="0.35">
      <c r="A233" s="366"/>
      <c r="B233" s="387"/>
      <c r="C233" s="1655"/>
      <c r="D233" s="1655"/>
      <c r="E233" s="1655"/>
      <c r="F233" s="1655"/>
      <c r="G233" s="526"/>
      <c r="H233" s="526"/>
      <c r="I233" s="526"/>
      <c r="J233" s="526"/>
      <c r="K233" s="526"/>
      <c r="L233" s="526"/>
      <c r="M233" s="526"/>
      <c r="N233" s="526"/>
      <c r="O233" s="526"/>
      <c r="P233" s="526"/>
      <c r="Q233" s="526"/>
      <c r="R233" s="52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366"/>
      <c r="AG233" s="520"/>
    </row>
    <row r="234" spans="1:33" ht="19.5" thickBot="1" x14ac:dyDescent="0.35">
      <c r="A234" s="366"/>
      <c r="B234" s="387"/>
      <c r="C234" s="1655"/>
      <c r="D234" s="1655"/>
      <c r="E234" s="1655"/>
      <c r="F234" s="1655"/>
      <c r="G234" s="526"/>
      <c r="H234" s="526"/>
      <c r="I234" s="526"/>
      <c r="J234" s="526"/>
      <c r="K234" s="526"/>
      <c r="L234" s="526"/>
      <c r="M234" s="526"/>
      <c r="N234" s="526"/>
      <c r="O234" s="526"/>
      <c r="P234" s="526"/>
      <c r="Q234" s="526"/>
      <c r="R234" s="52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366"/>
      <c r="AG234" s="520"/>
    </row>
    <row r="235" spans="1:33" ht="19.5" thickBot="1" x14ac:dyDescent="0.35">
      <c r="A235" s="366"/>
      <c r="B235" s="387"/>
      <c r="C235" s="1655"/>
      <c r="D235" s="1655"/>
      <c r="E235" s="1655"/>
      <c r="F235" s="1655"/>
      <c r="G235" s="526"/>
      <c r="H235" s="526"/>
      <c r="I235" s="526"/>
      <c r="J235" s="526"/>
      <c r="K235" s="526"/>
      <c r="L235" s="526"/>
      <c r="M235" s="526"/>
      <c r="N235" s="526"/>
      <c r="O235" s="526"/>
      <c r="P235" s="526"/>
      <c r="Q235" s="526"/>
      <c r="R235" s="52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366"/>
      <c r="AG235" s="520"/>
    </row>
    <row r="236" spans="1:33" ht="19.5" thickBot="1" x14ac:dyDescent="0.35">
      <c r="A236" s="366"/>
      <c r="B236" s="387"/>
      <c r="C236" s="1655"/>
      <c r="D236" s="1655"/>
      <c r="E236" s="1655"/>
      <c r="F236" s="1655"/>
      <c r="G236" s="526"/>
      <c r="H236" s="526"/>
      <c r="I236" s="526"/>
      <c r="J236" s="526"/>
      <c r="K236" s="526"/>
      <c r="L236" s="526"/>
      <c r="M236" s="526"/>
      <c r="N236" s="526"/>
      <c r="O236" s="526"/>
      <c r="P236" s="526"/>
      <c r="Q236" s="526"/>
      <c r="R236" s="52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366"/>
      <c r="AG236" s="520"/>
    </row>
    <row r="237" spans="1:33" ht="19.5" thickBot="1" x14ac:dyDescent="0.35">
      <c r="A237" s="366"/>
      <c r="B237" s="387"/>
      <c r="C237" s="1655"/>
      <c r="D237" s="1655"/>
      <c r="E237" s="1655"/>
      <c r="F237" s="1655"/>
      <c r="G237" s="526"/>
      <c r="H237" s="526"/>
      <c r="I237" s="526"/>
      <c r="J237" s="526"/>
      <c r="K237" s="526"/>
      <c r="L237" s="526"/>
      <c r="M237" s="526"/>
      <c r="N237" s="526"/>
      <c r="O237" s="526"/>
      <c r="P237" s="526"/>
      <c r="Q237" s="526"/>
      <c r="R237" s="52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366"/>
      <c r="AG237" s="520"/>
    </row>
    <row r="238" spans="1:33" ht="19.5" thickBot="1" x14ac:dyDescent="0.35">
      <c r="A238" s="366"/>
      <c r="B238" s="387"/>
      <c r="C238" s="1655"/>
      <c r="D238" s="1655"/>
      <c r="E238" s="1655"/>
      <c r="F238" s="1655"/>
      <c r="G238" s="526"/>
      <c r="H238" s="526"/>
      <c r="I238" s="526"/>
      <c r="J238" s="526"/>
      <c r="K238" s="526"/>
      <c r="L238" s="526"/>
      <c r="M238" s="526"/>
      <c r="N238" s="526"/>
      <c r="O238" s="526"/>
      <c r="P238" s="526"/>
      <c r="Q238" s="526"/>
      <c r="R238" s="52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366"/>
      <c r="AG238" s="520"/>
    </row>
    <row r="239" spans="1:33" x14ac:dyDescent="0.3">
      <c r="A239" s="366"/>
      <c r="B239" s="366"/>
      <c r="C239" s="366"/>
      <c r="D239" s="366"/>
      <c r="E239" s="366"/>
      <c r="F239" s="366"/>
      <c r="G239" s="526"/>
      <c r="H239" s="526"/>
      <c r="I239" s="526"/>
      <c r="J239" s="526"/>
      <c r="K239" s="526"/>
      <c r="L239" s="526"/>
      <c r="M239" s="526"/>
      <c r="N239" s="526"/>
      <c r="O239" s="526"/>
      <c r="P239" s="526"/>
      <c r="Q239" s="526"/>
      <c r="R239" s="52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366"/>
      <c r="AG239" s="520"/>
    </row>
    <row r="240" spans="1:33" x14ac:dyDescent="0.3">
      <c r="A240" s="529"/>
      <c r="B240" s="365"/>
      <c r="C240" s="365"/>
      <c r="D240" s="365"/>
      <c r="E240" s="365"/>
      <c r="F240" s="365"/>
      <c r="G240" s="365"/>
      <c r="H240" s="365"/>
      <c r="I240" s="365"/>
      <c r="J240" s="365"/>
      <c r="K240" s="365"/>
      <c r="L240" s="365"/>
      <c r="M240" s="365"/>
      <c r="N240" s="365"/>
      <c r="O240" s="365"/>
      <c r="P240" s="365"/>
      <c r="Q240" s="365"/>
      <c r="R240" s="365"/>
      <c r="S240" s="365"/>
      <c r="T240" s="365"/>
      <c r="U240" s="365"/>
      <c r="V240" s="365"/>
      <c r="W240" s="365"/>
      <c r="X240" s="365"/>
      <c r="Y240" s="365"/>
      <c r="Z240" s="365"/>
      <c r="AA240" s="365"/>
      <c r="AB240" s="365"/>
      <c r="AC240" s="365"/>
      <c r="AD240" s="365"/>
      <c r="AE240" s="365"/>
      <c r="AF240" s="365"/>
      <c r="AG240" s="520"/>
    </row>
    <row r="241" spans="1:33" customFormat="1" x14ac:dyDescent="0.3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520"/>
    </row>
    <row r="242" spans="1:33" customFormat="1" ht="21" x14ac:dyDescent="0.4">
      <c r="A242" s="45"/>
      <c r="B242" s="63" t="s">
        <v>910</v>
      </c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520"/>
    </row>
    <row r="243" spans="1:33" customFormat="1" ht="17.25" customHeight="1" x14ac:dyDescent="0.3">
      <c r="A243" s="45"/>
      <c r="B243" s="900" t="s">
        <v>837</v>
      </c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520"/>
    </row>
    <row r="244" spans="1:33" customFormat="1" ht="17.25" customHeight="1" thickBot="1" x14ac:dyDescent="0.35">
      <c r="A244" s="45"/>
      <c r="B244" s="899" t="s">
        <v>911</v>
      </c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520"/>
    </row>
    <row r="245" spans="1:33" customFormat="1" ht="45.75" customHeight="1" thickBot="1" x14ac:dyDescent="0.35">
      <c r="A245" s="45"/>
      <c r="B245" s="52" t="s">
        <v>1</v>
      </c>
      <c r="C245" s="50" t="s">
        <v>834</v>
      </c>
      <c r="D245" s="50" t="s">
        <v>813</v>
      </c>
      <c r="E245" s="50" t="s">
        <v>835</v>
      </c>
      <c r="F245" s="50" t="s">
        <v>813</v>
      </c>
      <c r="G245" s="51" t="s">
        <v>55</v>
      </c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520"/>
    </row>
    <row r="246" spans="1:33" customFormat="1" ht="32.25" thickBot="1" x14ac:dyDescent="0.35">
      <c r="A246" s="45"/>
      <c r="B246" s="902">
        <v>1</v>
      </c>
      <c r="C246" s="1022" t="s">
        <v>815</v>
      </c>
      <c r="D246" s="1038"/>
      <c r="E246" s="996" t="s">
        <v>816</v>
      </c>
      <c r="F246" s="1038"/>
      <c r="G246" s="942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520"/>
    </row>
    <row r="247" spans="1:33" customFormat="1" ht="63.75" thickBot="1" x14ac:dyDescent="0.35">
      <c r="A247" s="45"/>
      <c r="B247" s="903">
        <v>2</v>
      </c>
      <c r="C247" s="997" t="s">
        <v>836</v>
      </c>
      <c r="D247" s="1039"/>
      <c r="E247" s="998" t="s">
        <v>817</v>
      </c>
      <c r="F247" s="1039"/>
      <c r="G247" s="942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520"/>
    </row>
    <row r="248" spans="1:33" customFormat="1" ht="79.5" thickBot="1" x14ac:dyDescent="0.35">
      <c r="A248" s="45"/>
      <c r="B248" s="903">
        <v>3</v>
      </c>
      <c r="C248" s="997" t="s">
        <v>818</v>
      </c>
      <c r="D248" s="1038"/>
      <c r="E248" s="998" t="s">
        <v>819</v>
      </c>
      <c r="F248" s="1038"/>
      <c r="G248" s="942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520"/>
    </row>
    <row r="249" spans="1:33" customFormat="1" ht="63.75" thickBot="1" x14ac:dyDescent="0.35">
      <c r="A249" s="45"/>
      <c r="B249" s="903">
        <v>4</v>
      </c>
      <c r="C249" s="997" t="s">
        <v>820</v>
      </c>
      <c r="D249" s="1039"/>
      <c r="E249" s="998" t="s">
        <v>821</v>
      </c>
      <c r="F249" s="1039"/>
      <c r="G249" s="942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520"/>
    </row>
    <row r="250" spans="1:33" customFormat="1" ht="63.75" thickBot="1" x14ac:dyDescent="0.35">
      <c r="A250" s="45"/>
      <c r="B250" s="903">
        <v>5</v>
      </c>
      <c r="C250" s="997" t="s">
        <v>821</v>
      </c>
      <c r="D250" s="1038"/>
      <c r="E250" s="998" t="s">
        <v>820</v>
      </c>
      <c r="F250" s="1038"/>
      <c r="G250" s="942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520"/>
    </row>
    <row r="251" spans="1:33" customFormat="1" ht="32.25" thickBot="1" x14ac:dyDescent="0.35">
      <c r="A251" s="45"/>
      <c r="B251" s="903">
        <v>6</v>
      </c>
      <c r="C251" s="997" t="s">
        <v>822</v>
      </c>
      <c r="D251" s="1039"/>
      <c r="E251" s="998" t="s">
        <v>822</v>
      </c>
      <c r="F251" s="1039"/>
      <c r="G251" s="942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520"/>
    </row>
    <row r="252" spans="1:33" customFormat="1" ht="63.75" thickBot="1" x14ac:dyDescent="0.35">
      <c r="A252" s="45"/>
      <c r="B252" s="903">
        <v>7</v>
      </c>
      <c r="C252" s="997" t="s">
        <v>823</v>
      </c>
      <c r="D252" s="1038"/>
      <c r="E252" s="998" t="s">
        <v>823</v>
      </c>
      <c r="F252" s="1038"/>
      <c r="G252" s="942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520"/>
    </row>
    <row r="253" spans="1:33" customFormat="1" ht="48" thickBot="1" x14ac:dyDescent="0.35">
      <c r="A253" s="45"/>
      <c r="B253" s="903">
        <v>8</v>
      </c>
      <c r="C253" s="997" t="s">
        <v>824</v>
      </c>
      <c r="D253" s="1039"/>
      <c r="E253" s="998" t="s">
        <v>824</v>
      </c>
      <c r="F253" s="1039"/>
      <c r="G253" s="942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520"/>
    </row>
    <row r="254" spans="1:33" customFormat="1" ht="48" thickBot="1" x14ac:dyDescent="0.35">
      <c r="A254" s="45"/>
      <c r="B254" s="903">
        <v>9</v>
      </c>
      <c r="C254" s="997" t="s">
        <v>825</v>
      </c>
      <c r="D254" s="1038"/>
      <c r="E254" s="998" t="s">
        <v>825</v>
      </c>
      <c r="F254" s="1038"/>
      <c r="G254" s="942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520"/>
    </row>
    <row r="255" spans="1:33" customFormat="1" ht="21" thickBot="1" x14ac:dyDescent="0.35">
      <c r="A255" s="45"/>
      <c r="B255" s="903">
        <v>10</v>
      </c>
      <c r="C255" s="997" t="s">
        <v>826</v>
      </c>
      <c r="D255" s="1039"/>
      <c r="E255" s="998" t="s">
        <v>826</v>
      </c>
      <c r="F255" s="1039"/>
      <c r="G255" s="942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520"/>
    </row>
    <row r="256" spans="1:33" customFormat="1" ht="48" thickBot="1" x14ac:dyDescent="0.35">
      <c r="A256" s="45"/>
      <c r="B256" s="903">
        <v>11</v>
      </c>
      <c r="C256" s="997" t="s">
        <v>827</v>
      </c>
      <c r="D256" s="1038"/>
      <c r="E256" s="998" t="s">
        <v>827</v>
      </c>
      <c r="F256" s="1038"/>
      <c r="G256" s="942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520"/>
    </row>
    <row r="257" spans="1:33" customFormat="1" ht="32.25" thickBot="1" x14ac:dyDescent="0.35">
      <c r="A257" s="45"/>
      <c r="B257" s="903">
        <v>12</v>
      </c>
      <c r="C257" s="997" t="s">
        <v>828</v>
      </c>
      <c r="D257" s="1039"/>
      <c r="E257" s="998" t="s">
        <v>828</v>
      </c>
      <c r="F257" s="1039"/>
      <c r="G257" s="942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520"/>
    </row>
    <row r="258" spans="1:33" customFormat="1" ht="32.25" thickBot="1" x14ac:dyDescent="0.35">
      <c r="A258" s="45"/>
      <c r="B258" s="903">
        <v>13</v>
      </c>
      <c r="C258" s="997" t="s">
        <v>829</v>
      </c>
      <c r="D258" s="1038"/>
      <c r="E258" s="998" t="s">
        <v>829</v>
      </c>
      <c r="F258" s="1038"/>
      <c r="G258" s="942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520"/>
    </row>
    <row r="259" spans="1:33" customFormat="1" ht="32.25" thickBot="1" x14ac:dyDescent="0.35">
      <c r="A259" s="45"/>
      <c r="B259" s="903">
        <v>14</v>
      </c>
      <c r="C259" s="997" t="s">
        <v>830</v>
      </c>
      <c r="D259" s="1039"/>
      <c r="E259" s="998" t="s">
        <v>830</v>
      </c>
      <c r="F259" s="1039"/>
      <c r="G259" s="942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520"/>
    </row>
    <row r="260" spans="1:33" customFormat="1" ht="32.25" thickBot="1" x14ac:dyDescent="0.35">
      <c r="A260" s="45"/>
      <c r="B260" s="903">
        <v>15</v>
      </c>
      <c r="C260" s="997" t="s">
        <v>831</v>
      </c>
      <c r="D260" s="1038"/>
      <c r="E260" s="998" t="s">
        <v>831</v>
      </c>
      <c r="F260" s="1038"/>
      <c r="G260" s="942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520"/>
    </row>
    <row r="261" spans="1:33" customFormat="1" ht="63.75" thickBot="1" x14ac:dyDescent="0.35">
      <c r="A261" s="45"/>
      <c r="B261" s="903">
        <v>16</v>
      </c>
      <c r="C261" s="997" t="s">
        <v>832</v>
      </c>
      <c r="D261" s="1039"/>
      <c r="E261" s="998" t="s">
        <v>832</v>
      </c>
      <c r="F261" s="1039"/>
      <c r="G261" s="942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520"/>
    </row>
    <row r="262" spans="1:33" customFormat="1" ht="21" thickBot="1" x14ac:dyDescent="0.35">
      <c r="A262" s="45"/>
      <c r="B262" s="903">
        <v>17</v>
      </c>
      <c r="C262" s="997" t="s">
        <v>833</v>
      </c>
      <c r="D262" s="1038"/>
      <c r="E262" s="998" t="s">
        <v>833</v>
      </c>
      <c r="F262" s="1038"/>
      <c r="G262" s="942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520"/>
    </row>
    <row r="263" spans="1:33" customFormat="1" ht="21" thickBot="1" x14ac:dyDescent="0.35">
      <c r="A263" s="45"/>
      <c r="B263" s="903">
        <v>18</v>
      </c>
      <c r="C263" s="997" t="s">
        <v>70</v>
      </c>
      <c r="D263" s="1039"/>
      <c r="E263" s="998" t="s">
        <v>70</v>
      </c>
      <c r="F263" s="1475"/>
      <c r="G263" s="942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520"/>
    </row>
    <row r="264" spans="1:33" customFormat="1" ht="21" thickBot="1" x14ac:dyDescent="0.35">
      <c r="A264" s="45"/>
      <c r="B264" s="1987" t="s">
        <v>0</v>
      </c>
      <c r="C264" s="1988"/>
      <c r="D264" s="908">
        <f>SUM(D246:D263)</f>
        <v>0</v>
      </c>
      <c r="E264" s="906" t="s">
        <v>0</v>
      </c>
      <c r="F264" s="976">
        <f>SUM(F246:F263)</f>
        <v>0</v>
      </c>
      <c r="G264" s="942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520"/>
    </row>
    <row r="265" spans="1:33" customFormat="1" x14ac:dyDescent="0.3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520"/>
    </row>
    <row r="266" spans="1:33" customFormat="1" ht="19.5" thickBot="1" x14ac:dyDescent="0.3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520"/>
    </row>
    <row r="267" spans="1:33" ht="19.5" thickBot="1" x14ac:dyDescent="0.35">
      <c r="A267" s="366"/>
      <c r="B267" s="2019" t="s">
        <v>912</v>
      </c>
      <c r="C267" s="2020"/>
      <c r="D267" s="2020"/>
      <c r="E267" s="2021"/>
      <c r="F267" s="56" t="s">
        <v>97</v>
      </c>
      <c r="G267" s="79" t="s">
        <v>98</v>
      </c>
      <c r="H267" s="79" t="s">
        <v>59</v>
      </c>
      <c r="I267" s="79" t="s">
        <v>99</v>
      </c>
      <c r="J267" s="79" t="s">
        <v>100</v>
      </c>
      <c r="K267" s="79" t="s">
        <v>101</v>
      </c>
      <c r="L267" s="79" t="s">
        <v>102</v>
      </c>
      <c r="M267" s="79" t="s">
        <v>103</v>
      </c>
      <c r="N267" s="79" t="s">
        <v>104</v>
      </c>
      <c r="O267" s="79" t="s">
        <v>105</v>
      </c>
      <c r="P267" s="79" t="s">
        <v>106</v>
      </c>
      <c r="Q267" s="79" t="s">
        <v>107</v>
      </c>
      <c r="R267" s="79" t="s">
        <v>108</v>
      </c>
      <c r="S267" s="999" t="s">
        <v>109</v>
      </c>
      <c r="T267" s="1943" t="s">
        <v>110</v>
      </c>
      <c r="U267" s="1943"/>
      <c r="V267" s="1943" t="s">
        <v>111</v>
      </c>
      <c r="W267" s="1943"/>
      <c r="X267" s="1943" t="s">
        <v>50</v>
      </c>
      <c r="Y267" s="1943"/>
      <c r="Z267" s="1943" t="s">
        <v>51</v>
      </c>
      <c r="AA267" s="1943"/>
      <c r="AB267" s="1943" t="s">
        <v>52</v>
      </c>
      <c r="AC267" s="1943"/>
      <c r="AD267" s="1943" t="s">
        <v>53</v>
      </c>
      <c r="AE267" s="1943"/>
      <c r="AF267" s="366"/>
      <c r="AG267" s="520"/>
    </row>
    <row r="268" spans="1:33" ht="21.75" thickBot="1" x14ac:dyDescent="0.45">
      <c r="A268" s="366"/>
      <c r="B268" s="63" t="s">
        <v>724</v>
      </c>
      <c r="C268" s="526"/>
      <c r="D268" s="2010" t="s">
        <v>867</v>
      </c>
      <c r="E268" s="2011"/>
      <c r="F268" s="80">
        <f>SUM(G268,H268,I268,J268,K268,L268,M268,N268,O268,P268,Q268,R268,S268,T270,V270,X270,Z270,AB270,AD270)</f>
        <v>0</v>
      </c>
      <c r="G268" s="81">
        <f>COUNTIF($E$272:$E$321,"MATHS")</f>
        <v>0</v>
      </c>
      <c r="H268" s="82">
        <f>COUNTIF($E$272:$E$321,"PC")</f>
        <v>0</v>
      </c>
      <c r="I268" s="82">
        <f>COUNTIF($E$272:$E$321,"SVT")</f>
        <v>0</v>
      </c>
      <c r="J268" s="82">
        <f>COUNTIF($E$272:$E$321,"LM")</f>
        <v>0</v>
      </c>
      <c r="K268" s="82">
        <f>COUNTIF($E$272:$E$321,"PHILO")</f>
        <v>0</v>
      </c>
      <c r="L268" s="82">
        <f>COUNTIF($E$272:$E$321,"ANG")</f>
        <v>0</v>
      </c>
      <c r="M268" s="82">
        <f>COUNTIF($E$272:$E$321,"ALL")</f>
        <v>0</v>
      </c>
      <c r="N268" s="82">
        <f>COUNTIF($E$272:$E$321,"ESP")</f>
        <v>0</v>
      </c>
      <c r="O268" s="82">
        <f>COUNTIF($E$272:$E$321,"HG")</f>
        <v>0</v>
      </c>
      <c r="P268" s="82">
        <f>COUNTIF($E$272:$E$321,"EPS")</f>
        <v>0</v>
      </c>
      <c r="Q268" s="82">
        <f>COUNTIF($E$272:$E$321,"ARTS P")</f>
        <v>0</v>
      </c>
      <c r="R268" s="82">
        <f>COUNTIF($E$272:$E$321,"EDU M")</f>
        <v>0</v>
      </c>
      <c r="S268" s="1000">
        <f>COUNTIF($E$272:$E$321,"EDHC")</f>
        <v>0</v>
      </c>
      <c r="T268" s="1001" t="s">
        <v>113</v>
      </c>
      <c r="U268" s="1001" t="s">
        <v>100</v>
      </c>
      <c r="V268" s="1001" t="s">
        <v>114</v>
      </c>
      <c r="W268" s="1001" t="s">
        <v>109</v>
      </c>
      <c r="X268" s="1001" t="s">
        <v>115</v>
      </c>
      <c r="Y268" s="1001" t="s">
        <v>106</v>
      </c>
      <c r="Z268" s="1001" t="s">
        <v>116</v>
      </c>
      <c r="AA268" s="1001" t="s">
        <v>117</v>
      </c>
      <c r="AB268" s="1001" t="s">
        <v>52</v>
      </c>
      <c r="AC268" s="1001" t="s">
        <v>99</v>
      </c>
      <c r="AD268" s="1001" t="s">
        <v>99</v>
      </c>
      <c r="AE268" s="1002" t="s">
        <v>59</v>
      </c>
      <c r="AF268" s="366"/>
      <c r="AG268" s="520"/>
    </row>
    <row r="269" spans="1:33" ht="21.75" thickBot="1" x14ac:dyDescent="0.45">
      <c r="A269" s="366"/>
      <c r="B269" s="63" t="s">
        <v>118</v>
      </c>
      <c r="C269" s="526"/>
      <c r="D269" s="2012"/>
      <c r="E269" s="2013"/>
      <c r="F269" s="46"/>
      <c r="G269" s="46"/>
      <c r="H269" s="46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6"/>
      <c r="T269" s="92">
        <f>COUNTIF($E$272:$E$321,"HG/LM(HG)")</f>
        <v>0</v>
      </c>
      <c r="U269" s="92">
        <f>COUNTIF($E$272:$E$321,"HG/LM(LM)")</f>
        <v>0</v>
      </c>
      <c r="V269" s="92">
        <f>COUNTIF($E$272:$E$321,"LM/EDHC(LM)")</f>
        <v>0</v>
      </c>
      <c r="W269" s="92">
        <f>COUNTIF($E$272:$E$321,"LM/EDHC(EDHC)")</f>
        <v>0</v>
      </c>
      <c r="X269" s="92">
        <f>COUNTIF($E$272:$E$321,"ANG/EPS(ANG)")</f>
        <v>0</v>
      </c>
      <c r="Y269" s="92">
        <f>COUNTIF($E$272:$E$321,"ANG/EPS(EPS)")</f>
        <v>0</v>
      </c>
      <c r="Z269" s="92">
        <f>COUNTIF($E$272:$E$321,"MATHS/TICE(MATHS)")</f>
        <v>0</v>
      </c>
      <c r="AA269" s="92">
        <f>COUNTIF($E$272:$E$321,"MATHS/TICE(TICE)")</f>
        <v>0</v>
      </c>
      <c r="AB269" s="92">
        <f>COUNTIF($E$272:$E$321,"PC/SVT(PC)")</f>
        <v>0</v>
      </c>
      <c r="AC269" s="92">
        <f>COUNTIF($E$272:$E$321,"PC/SVT(SVT)")</f>
        <v>0</v>
      </c>
      <c r="AD269" s="92">
        <f>COUNTIF($E$272:$E$321,"SVT/PC(SVT)")</f>
        <v>0</v>
      </c>
      <c r="AE269" s="92">
        <f>COUNTIF($E$272:$E$321,"SVT/PC(PC)")</f>
        <v>0</v>
      </c>
      <c r="AF269" s="366"/>
      <c r="AG269" s="520"/>
    </row>
    <row r="270" spans="1:33" ht="21.75" thickBot="1" x14ac:dyDescent="0.45">
      <c r="A270" s="366"/>
      <c r="B270" s="63"/>
      <c r="C270" s="526"/>
      <c r="D270" s="2014"/>
      <c r="E270" s="2015"/>
      <c r="F270" s="46"/>
      <c r="G270" s="46"/>
      <c r="H270" s="46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5"/>
      <c r="T270" s="1865">
        <f>T269+U269</f>
        <v>0</v>
      </c>
      <c r="U270" s="1865"/>
      <c r="V270" s="1865">
        <f>V269+W269</f>
        <v>0</v>
      </c>
      <c r="W270" s="1865"/>
      <c r="X270" s="1865">
        <f>X269+Y269</f>
        <v>0</v>
      </c>
      <c r="Y270" s="1865"/>
      <c r="Z270" s="1865">
        <f>Z269+AA269</f>
        <v>0</v>
      </c>
      <c r="AA270" s="1865"/>
      <c r="AB270" s="1865">
        <f>AB269+AC269</f>
        <v>0</v>
      </c>
      <c r="AC270" s="1865"/>
      <c r="AD270" s="1865">
        <f>AD269+AE269</f>
        <v>0</v>
      </c>
      <c r="AE270" s="1865"/>
      <c r="AF270" s="366"/>
      <c r="AG270" s="520"/>
    </row>
    <row r="271" spans="1:33" ht="90.75" thickBot="1" x14ac:dyDescent="0.35">
      <c r="A271" s="366"/>
      <c r="B271" s="78" t="s">
        <v>1</v>
      </c>
      <c r="C271" s="78" t="s">
        <v>119</v>
      </c>
      <c r="D271" s="78" t="s">
        <v>120</v>
      </c>
      <c r="E271" s="78" t="s">
        <v>121</v>
      </c>
      <c r="F271" s="78" t="s">
        <v>122</v>
      </c>
      <c r="G271" s="78" t="s">
        <v>123</v>
      </c>
      <c r="H271" s="78" t="s">
        <v>124</v>
      </c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366"/>
      <c r="T271" s="366"/>
      <c r="U271" s="366"/>
      <c r="V271" s="366"/>
      <c r="W271" s="366"/>
      <c r="X271" s="366"/>
      <c r="Y271" s="366"/>
      <c r="Z271" s="366"/>
      <c r="AA271" s="366"/>
      <c r="AB271" s="366"/>
      <c r="AC271" s="366"/>
      <c r="AD271" s="366"/>
      <c r="AE271" s="366"/>
      <c r="AF271" s="366"/>
      <c r="AG271" s="520"/>
    </row>
    <row r="272" spans="1:33" ht="19.5" thickBot="1" x14ac:dyDescent="0.35">
      <c r="A272" s="366"/>
      <c r="B272" s="387"/>
      <c r="C272" s="1193"/>
      <c r="D272" s="1193"/>
      <c r="E272" s="1193"/>
      <c r="F272" s="1661"/>
      <c r="G272" s="1556"/>
      <c r="H272" s="1193"/>
      <c r="I272" s="526"/>
      <c r="J272" s="526"/>
      <c r="K272" s="526"/>
      <c r="L272" s="526"/>
      <c r="M272" s="526"/>
      <c r="N272" s="526"/>
      <c r="O272" s="526"/>
      <c r="P272" s="526"/>
      <c r="Q272" s="526"/>
      <c r="R272" s="526"/>
      <c r="S272" s="366"/>
      <c r="T272" s="366"/>
      <c r="U272" s="366"/>
      <c r="V272" s="366"/>
      <c r="W272" s="366"/>
      <c r="X272" s="366"/>
      <c r="Y272" s="366"/>
      <c r="Z272" s="366"/>
      <c r="AA272" s="366"/>
      <c r="AB272" s="366"/>
      <c r="AC272" s="366"/>
      <c r="AD272" s="366"/>
      <c r="AE272" s="366"/>
      <c r="AF272" s="366"/>
      <c r="AG272" s="520"/>
    </row>
    <row r="273" spans="1:33" ht="19.5" thickBot="1" x14ac:dyDescent="0.35">
      <c r="A273" s="366"/>
      <c r="B273" s="387"/>
      <c r="C273" s="1193"/>
      <c r="D273" s="1193"/>
      <c r="E273" s="1193"/>
      <c r="F273" s="1193"/>
      <c r="G273" s="1556"/>
      <c r="H273" s="1193"/>
      <c r="I273" s="526"/>
      <c r="J273" s="526"/>
      <c r="K273" s="526"/>
      <c r="L273" s="526"/>
      <c r="M273" s="526"/>
      <c r="N273" s="526"/>
      <c r="O273" s="526"/>
      <c r="P273" s="526"/>
      <c r="Q273" s="526"/>
      <c r="R273" s="52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366"/>
      <c r="AG273" s="520"/>
    </row>
    <row r="274" spans="1:33" ht="19.5" thickBot="1" x14ac:dyDescent="0.35">
      <c r="A274" s="366"/>
      <c r="B274" s="387"/>
      <c r="C274" s="1193"/>
      <c r="D274" s="1193"/>
      <c r="E274" s="1193"/>
      <c r="F274" s="1193"/>
      <c r="G274" s="1556"/>
      <c r="H274" s="1193"/>
      <c r="I274" s="526"/>
      <c r="J274" s="526"/>
      <c r="K274" s="526"/>
      <c r="L274" s="526"/>
      <c r="M274" s="526"/>
      <c r="N274" s="526"/>
      <c r="O274" s="526"/>
      <c r="P274" s="526"/>
      <c r="Q274" s="526"/>
      <c r="R274" s="52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366"/>
      <c r="AG274" s="520"/>
    </row>
    <row r="275" spans="1:33" ht="19.5" thickBot="1" x14ac:dyDescent="0.35">
      <c r="A275" s="366"/>
      <c r="B275" s="387"/>
      <c r="C275" s="1193"/>
      <c r="D275" s="1193"/>
      <c r="E275" s="1193"/>
      <c r="F275" s="1193"/>
      <c r="G275" s="1556"/>
      <c r="H275" s="1193"/>
      <c r="I275" s="526"/>
      <c r="J275" s="526"/>
      <c r="K275" s="526"/>
      <c r="L275" s="526"/>
      <c r="M275" s="526"/>
      <c r="N275" s="526"/>
      <c r="O275" s="526"/>
      <c r="P275" s="526"/>
      <c r="Q275" s="526"/>
      <c r="R275" s="52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366"/>
      <c r="AG275" s="520"/>
    </row>
    <row r="276" spans="1:33" ht="19.5" thickBot="1" x14ac:dyDescent="0.35">
      <c r="A276" s="366"/>
      <c r="B276" s="387"/>
      <c r="C276" s="1193"/>
      <c r="D276" s="1193"/>
      <c r="E276" s="1193"/>
      <c r="F276" s="1193"/>
      <c r="G276" s="1556"/>
      <c r="H276" s="1193"/>
      <c r="I276" s="526"/>
      <c r="J276" s="526"/>
      <c r="K276" s="526"/>
      <c r="L276" s="526"/>
      <c r="M276" s="526"/>
      <c r="N276" s="526"/>
      <c r="O276" s="526"/>
      <c r="P276" s="526"/>
      <c r="Q276" s="526"/>
      <c r="R276" s="52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366"/>
      <c r="AG276" s="520"/>
    </row>
    <row r="277" spans="1:33" ht="19.5" thickBot="1" x14ac:dyDescent="0.35">
      <c r="A277" s="366"/>
      <c r="B277" s="387"/>
      <c r="C277" s="1193"/>
      <c r="D277" s="1193"/>
      <c r="E277" s="1193"/>
      <c r="F277" s="1193"/>
      <c r="G277" s="1193"/>
      <c r="H277" s="1193"/>
      <c r="I277" s="526"/>
      <c r="J277" s="526"/>
      <c r="K277" s="526"/>
      <c r="L277" s="526"/>
      <c r="M277" s="526"/>
      <c r="N277" s="526"/>
      <c r="O277" s="526"/>
      <c r="P277" s="526"/>
      <c r="Q277" s="526"/>
      <c r="R277" s="52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366"/>
      <c r="AG277" s="520"/>
    </row>
    <row r="278" spans="1:33" ht="19.5" thickBot="1" x14ac:dyDescent="0.35">
      <c r="A278" s="366"/>
      <c r="B278" s="387"/>
      <c r="C278" s="1193"/>
      <c r="D278" s="1193"/>
      <c r="E278" s="1193"/>
      <c r="F278" s="1193"/>
      <c r="G278" s="1556"/>
      <c r="H278" s="1193"/>
      <c r="I278" s="526"/>
      <c r="J278" s="526"/>
      <c r="K278" s="526"/>
      <c r="L278" s="526"/>
      <c r="M278" s="526"/>
      <c r="N278" s="526"/>
      <c r="O278" s="526"/>
      <c r="P278" s="526"/>
      <c r="Q278" s="526"/>
      <c r="R278" s="52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366"/>
      <c r="AG278" s="520"/>
    </row>
    <row r="279" spans="1:33" ht="19.5" thickBot="1" x14ac:dyDescent="0.35">
      <c r="A279" s="366"/>
      <c r="B279" s="387"/>
      <c r="C279" s="1193"/>
      <c r="D279" s="1193"/>
      <c r="E279" s="1193"/>
      <c r="F279" s="1193"/>
      <c r="G279" s="1193"/>
      <c r="H279" s="1193"/>
      <c r="I279" s="526"/>
      <c r="J279" s="526"/>
      <c r="K279" s="526"/>
      <c r="L279" s="526"/>
      <c r="M279" s="526"/>
      <c r="N279" s="526"/>
      <c r="O279" s="526"/>
      <c r="P279" s="526"/>
      <c r="Q279" s="526"/>
      <c r="R279" s="52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366"/>
      <c r="AG279" s="520"/>
    </row>
    <row r="280" spans="1:33" ht="19.5" thickBot="1" x14ac:dyDescent="0.35">
      <c r="A280" s="366"/>
      <c r="B280" s="387"/>
      <c r="C280" s="1193"/>
      <c r="D280" s="1193"/>
      <c r="E280" s="1193"/>
      <c r="F280" s="1193"/>
      <c r="G280" s="1193"/>
      <c r="H280" s="1193"/>
      <c r="I280" s="526"/>
      <c r="J280" s="526"/>
      <c r="K280" s="526"/>
      <c r="L280" s="526"/>
      <c r="M280" s="526"/>
      <c r="N280" s="526"/>
      <c r="O280" s="526"/>
      <c r="P280" s="526"/>
      <c r="Q280" s="526"/>
      <c r="R280" s="52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366"/>
      <c r="AG280" s="520"/>
    </row>
    <row r="281" spans="1:33" ht="19.5" thickBot="1" x14ac:dyDescent="0.35">
      <c r="A281" s="366"/>
      <c r="B281" s="387"/>
      <c r="C281" s="1193"/>
      <c r="D281" s="1193"/>
      <c r="E281" s="1193"/>
      <c r="F281" s="1193"/>
      <c r="G281" s="1556"/>
      <c r="H281" s="1193"/>
      <c r="I281" s="526"/>
      <c r="J281" s="526"/>
      <c r="K281" s="526"/>
      <c r="L281" s="526"/>
      <c r="M281" s="526"/>
      <c r="N281" s="526"/>
      <c r="O281" s="526"/>
      <c r="P281" s="526"/>
      <c r="Q281" s="526"/>
      <c r="R281" s="52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366"/>
      <c r="AG281" s="520"/>
    </row>
    <row r="282" spans="1:33" ht="19.5" thickBot="1" x14ac:dyDescent="0.35">
      <c r="A282" s="366"/>
      <c r="B282" s="387"/>
      <c r="C282" s="1193"/>
      <c r="D282" s="1193"/>
      <c r="E282" s="1193"/>
      <c r="F282" s="1193"/>
      <c r="G282" s="1193"/>
      <c r="H282" s="1193"/>
      <c r="I282" s="526"/>
      <c r="J282" s="526"/>
      <c r="K282" s="526"/>
      <c r="L282" s="526"/>
      <c r="M282" s="526"/>
      <c r="N282" s="526"/>
      <c r="O282" s="526"/>
      <c r="P282" s="526"/>
      <c r="Q282" s="526"/>
      <c r="R282" s="52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366"/>
      <c r="AG282" s="520"/>
    </row>
    <row r="283" spans="1:33" ht="19.5" thickBot="1" x14ac:dyDescent="0.35">
      <c r="A283" s="366"/>
      <c r="B283" s="387"/>
      <c r="C283" s="1193"/>
      <c r="D283" s="1193"/>
      <c r="E283" s="1193"/>
      <c r="F283" s="1193"/>
      <c r="G283" s="1193"/>
      <c r="H283" s="1193"/>
      <c r="I283" s="526"/>
      <c r="J283" s="526"/>
      <c r="K283" s="526"/>
      <c r="L283" s="526"/>
      <c r="M283" s="526"/>
      <c r="N283" s="526"/>
      <c r="O283" s="526"/>
      <c r="P283" s="526"/>
      <c r="Q283" s="526"/>
      <c r="R283" s="52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366"/>
      <c r="AG283" s="520"/>
    </row>
    <row r="284" spans="1:33" ht="19.5" thickBot="1" x14ac:dyDescent="0.35">
      <c r="A284" s="366"/>
      <c r="B284" s="387"/>
      <c r="C284" s="1193"/>
      <c r="D284" s="1193"/>
      <c r="E284" s="1193"/>
      <c r="F284" s="1193"/>
      <c r="G284" s="1556"/>
      <c r="H284" s="1193"/>
      <c r="I284" s="526"/>
      <c r="J284" s="526"/>
      <c r="K284" s="526"/>
      <c r="L284" s="526"/>
      <c r="M284" s="526"/>
      <c r="N284" s="526"/>
      <c r="O284" s="526"/>
      <c r="P284" s="526"/>
      <c r="Q284" s="526"/>
      <c r="R284" s="52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366"/>
      <c r="AG284" s="520"/>
    </row>
    <row r="285" spans="1:33" ht="19.5" thickBot="1" x14ac:dyDescent="0.35">
      <c r="A285" s="366"/>
      <c r="B285" s="387"/>
      <c r="C285" s="1193"/>
      <c r="D285" s="1193"/>
      <c r="E285" s="1193"/>
      <c r="F285" s="1193"/>
      <c r="G285" s="1193"/>
      <c r="H285" s="1193"/>
      <c r="I285" s="526"/>
      <c r="J285" s="526"/>
      <c r="K285" s="526"/>
      <c r="L285" s="526"/>
      <c r="M285" s="526"/>
      <c r="N285" s="526"/>
      <c r="O285" s="526"/>
      <c r="P285" s="526"/>
      <c r="Q285" s="526"/>
      <c r="R285" s="52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366"/>
      <c r="AG285" s="520"/>
    </row>
    <row r="286" spans="1:33" ht="19.5" thickBot="1" x14ac:dyDescent="0.35">
      <c r="A286" s="366"/>
      <c r="B286" s="387"/>
      <c r="C286" s="1193"/>
      <c r="D286" s="1193"/>
      <c r="E286" s="1193"/>
      <c r="F286" s="1193"/>
      <c r="G286" s="1193"/>
      <c r="H286" s="1193"/>
      <c r="I286" s="526"/>
      <c r="J286" s="526"/>
      <c r="K286" s="526"/>
      <c r="L286" s="526"/>
      <c r="M286" s="526"/>
      <c r="N286" s="526"/>
      <c r="O286" s="526"/>
      <c r="P286" s="526"/>
      <c r="Q286" s="526"/>
      <c r="R286" s="52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366"/>
      <c r="AG286" s="520"/>
    </row>
    <row r="287" spans="1:33" ht="19.5" thickBot="1" x14ac:dyDescent="0.35">
      <c r="A287" s="366"/>
      <c r="B287" s="387"/>
      <c r="C287" s="1193"/>
      <c r="D287" s="1193"/>
      <c r="E287" s="1193"/>
      <c r="F287" s="1193"/>
      <c r="G287" s="1556"/>
      <c r="H287" s="1193"/>
      <c r="I287" s="526"/>
      <c r="J287" s="526"/>
      <c r="K287" s="526"/>
      <c r="L287" s="526"/>
      <c r="M287" s="526"/>
      <c r="N287" s="526"/>
      <c r="O287" s="526"/>
      <c r="P287" s="526"/>
      <c r="Q287" s="526"/>
      <c r="R287" s="52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366"/>
      <c r="AG287" s="520"/>
    </row>
    <row r="288" spans="1:33" ht="19.5" thickBot="1" x14ac:dyDescent="0.35">
      <c r="A288" s="366"/>
      <c r="B288" s="387"/>
      <c r="C288" s="1193"/>
      <c r="D288" s="1193"/>
      <c r="E288" s="1193"/>
      <c r="F288" s="1193"/>
      <c r="G288" s="1193"/>
      <c r="H288" s="1193"/>
      <c r="I288" s="526"/>
      <c r="J288" s="526"/>
      <c r="K288" s="526"/>
      <c r="L288" s="526"/>
      <c r="M288" s="526"/>
      <c r="N288" s="526"/>
      <c r="O288" s="526"/>
      <c r="P288" s="526"/>
      <c r="Q288" s="526"/>
      <c r="R288" s="52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366"/>
      <c r="AG288" s="520"/>
    </row>
    <row r="289" spans="1:33" ht="19.5" thickBot="1" x14ac:dyDescent="0.35">
      <c r="A289" s="366"/>
      <c r="B289" s="387"/>
      <c r="C289" s="1193"/>
      <c r="D289" s="1193"/>
      <c r="E289" s="1193"/>
      <c r="F289" s="1193"/>
      <c r="G289" s="1193"/>
      <c r="H289" s="1193"/>
      <c r="I289" s="526"/>
      <c r="J289" s="526"/>
      <c r="K289" s="526"/>
      <c r="L289" s="526"/>
      <c r="M289" s="526"/>
      <c r="N289" s="526"/>
      <c r="O289" s="526"/>
      <c r="P289" s="526"/>
      <c r="Q289" s="526"/>
      <c r="R289" s="52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366"/>
      <c r="AG289" s="520"/>
    </row>
    <row r="290" spans="1:33" ht="19.5" thickBot="1" x14ac:dyDescent="0.35">
      <c r="A290" s="366"/>
      <c r="B290" s="387"/>
      <c r="C290" s="1193"/>
      <c r="D290" s="1193"/>
      <c r="E290" s="1193"/>
      <c r="F290" s="1193"/>
      <c r="G290" s="1556"/>
      <c r="H290" s="1193"/>
      <c r="I290" s="526"/>
      <c r="J290" s="526"/>
      <c r="K290" s="526"/>
      <c r="L290" s="526"/>
      <c r="M290" s="526"/>
      <c r="N290" s="526"/>
      <c r="O290" s="526"/>
      <c r="P290" s="526"/>
      <c r="Q290" s="526"/>
      <c r="R290" s="52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366"/>
      <c r="AG290" s="520"/>
    </row>
    <row r="291" spans="1:33" ht="19.5" thickBot="1" x14ac:dyDescent="0.35">
      <c r="A291" s="366"/>
      <c r="B291" s="387"/>
      <c r="C291" s="1193"/>
      <c r="D291" s="1193"/>
      <c r="E291" s="1193"/>
      <c r="F291" s="1193"/>
      <c r="G291" s="1193"/>
      <c r="H291" s="1193"/>
      <c r="I291" s="526"/>
      <c r="J291" s="526"/>
      <c r="K291" s="526"/>
      <c r="L291" s="526"/>
      <c r="M291" s="526"/>
      <c r="N291" s="526"/>
      <c r="O291" s="526"/>
      <c r="P291" s="526"/>
      <c r="Q291" s="526"/>
      <c r="R291" s="52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366"/>
      <c r="AG291" s="520"/>
    </row>
    <row r="292" spans="1:33" ht="19.5" thickBot="1" x14ac:dyDescent="0.35">
      <c r="A292" s="366"/>
      <c r="B292" s="387"/>
      <c r="C292" s="1655"/>
      <c r="D292" s="1655"/>
      <c r="E292" s="1655"/>
      <c r="F292" s="1655"/>
      <c r="G292" s="1656"/>
      <c r="H292" s="1655"/>
      <c r="I292" s="526"/>
      <c r="J292" s="526"/>
      <c r="K292" s="526"/>
      <c r="L292" s="526"/>
      <c r="M292" s="526"/>
      <c r="N292" s="526"/>
      <c r="O292" s="526"/>
      <c r="P292" s="526"/>
      <c r="Q292" s="526"/>
      <c r="R292" s="52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366"/>
      <c r="AG292" s="520"/>
    </row>
    <row r="293" spans="1:33" ht="19.5" thickBot="1" x14ac:dyDescent="0.35">
      <c r="A293" s="366"/>
      <c r="B293" s="387"/>
      <c r="C293" s="1655"/>
      <c r="D293" s="1655"/>
      <c r="E293" s="1655"/>
      <c r="F293" s="1655"/>
      <c r="G293" s="1656"/>
      <c r="H293" s="1655"/>
      <c r="I293" s="526"/>
      <c r="J293" s="526"/>
      <c r="K293" s="526"/>
      <c r="L293" s="526"/>
      <c r="M293" s="526"/>
      <c r="N293" s="526"/>
      <c r="O293" s="526"/>
      <c r="P293" s="526"/>
      <c r="Q293" s="526"/>
      <c r="R293" s="52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366"/>
      <c r="AG293" s="520"/>
    </row>
    <row r="294" spans="1:33" ht="19.5" thickBot="1" x14ac:dyDescent="0.35">
      <c r="A294" s="366"/>
      <c r="B294" s="387"/>
      <c r="C294" s="1655"/>
      <c r="D294" s="1655"/>
      <c r="E294" s="1655"/>
      <c r="F294" s="1655"/>
      <c r="G294" s="1656"/>
      <c r="H294" s="1655"/>
      <c r="I294" s="526"/>
      <c r="J294" s="526"/>
      <c r="K294" s="526"/>
      <c r="L294" s="526"/>
      <c r="M294" s="526"/>
      <c r="N294" s="526"/>
      <c r="O294" s="526"/>
      <c r="P294" s="526"/>
      <c r="Q294" s="526"/>
      <c r="R294" s="52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366"/>
      <c r="AG294" s="520"/>
    </row>
    <row r="295" spans="1:33" ht="19.5" thickBot="1" x14ac:dyDescent="0.35">
      <c r="A295" s="366"/>
      <c r="B295" s="387"/>
      <c r="C295" s="1655"/>
      <c r="D295" s="1655"/>
      <c r="E295" s="1655"/>
      <c r="F295" s="1655"/>
      <c r="G295" s="1656"/>
      <c r="H295" s="1655"/>
      <c r="I295" s="526"/>
      <c r="J295" s="526"/>
      <c r="K295" s="526"/>
      <c r="L295" s="526"/>
      <c r="M295" s="526"/>
      <c r="N295" s="526"/>
      <c r="O295" s="526"/>
      <c r="P295" s="526"/>
      <c r="Q295" s="526"/>
      <c r="R295" s="52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366"/>
      <c r="AG295" s="520"/>
    </row>
    <row r="296" spans="1:33" ht="19.5" thickBot="1" x14ac:dyDescent="0.35">
      <c r="A296" s="366"/>
      <c r="B296" s="387"/>
      <c r="C296" s="1655"/>
      <c r="D296" s="1655"/>
      <c r="E296" s="1655"/>
      <c r="F296" s="1655"/>
      <c r="G296" s="1656"/>
      <c r="H296" s="1655"/>
      <c r="I296" s="526"/>
      <c r="J296" s="526"/>
      <c r="K296" s="526"/>
      <c r="L296" s="526"/>
      <c r="M296" s="526"/>
      <c r="N296" s="526"/>
      <c r="O296" s="526"/>
      <c r="P296" s="526"/>
      <c r="Q296" s="526"/>
      <c r="R296" s="52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366"/>
      <c r="AG296" s="520"/>
    </row>
    <row r="297" spans="1:33" ht="19.5" thickBot="1" x14ac:dyDescent="0.35">
      <c r="A297" s="366"/>
      <c r="B297" s="387"/>
      <c r="C297" s="1655"/>
      <c r="D297" s="1655"/>
      <c r="E297" s="1655"/>
      <c r="F297" s="1655"/>
      <c r="G297" s="1656"/>
      <c r="H297" s="1655"/>
      <c r="I297" s="526"/>
      <c r="J297" s="526"/>
      <c r="K297" s="526"/>
      <c r="L297" s="526"/>
      <c r="M297" s="526"/>
      <c r="N297" s="526"/>
      <c r="O297" s="526"/>
      <c r="P297" s="526"/>
      <c r="Q297" s="526"/>
      <c r="R297" s="52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366"/>
      <c r="AG297" s="520"/>
    </row>
    <row r="298" spans="1:33" ht="19.5" thickBot="1" x14ac:dyDescent="0.35">
      <c r="A298" s="366"/>
      <c r="B298" s="387"/>
      <c r="C298" s="1655"/>
      <c r="D298" s="1655"/>
      <c r="E298" s="1655"/>
      <c r="F298" s="1655"/>
      <c r="G298" s="1656"/>
      <c r="H298" s="1655"/>
      <c r="I298" s="526"/>
      <c r="J298" s="526"/>
      <c r="K298" s="526"/>
      <c r="L298" s="526"/>
      <c r="M298" s="526"/>
      <c r="N298" s="526"/>
      <c r="O298" s="526"/>
      <c r="P298" s="526"/>
      <c r="Q298" s="526"/>
      <c r="R298" s="52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366"/>
      <c r="AG298" s="520"/>
    </row>
    <row r="299" spans="1:33" ht="19.5" thickBot="1" x14ac:dyDescent="0.35">
      <c r="A299" s="366"/>
      <c r="B299" s="387"/>
      <c r="C299" s="1655"/>
      <c r="D299" s="1655"/>
      <c r="E299" s="1655"/>
      <c r="F299" s="1655"/>
      <c r="G299" s="1656"/>
      <c r="H299" s="1655"/>
      <c r="I299" s="526"/>
      <c r="J299" s="526"/>
      <c r="K299" s="526"/>
      <c r="L299" s="526"/>
      <c r="M299" s="526"/>
      <c r="N299" s="526"/>
      <c r="O299" s="526"/>
      <c r="P299" s="526"/>
      <c r="Q299" s="526"/>
      <c r="R299" s="52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366"/>
      <c r="AG299" s="520"/>
    </row>
    <row r="300" spans="1:33" ht="19.5" thickBot="1" x14ac:dyDescent="0.35">
      <c r="A300" s="366"/>
      <c r="B300" s="387"/>
      <c r="C300" s="1655"/>
      <c r="D300" s="1655"/>
      <c r="E300" s="1655"/>
      <c r="F300" s="1655"/>
      <c r="G300" s="1656"/>
      <c r="H300" s="1655"/>
      <c r="I300" s="526"/>
      <c r="J300" s="526"/>
      <c r="K300" s="526"/>
      <c r="L300" s="526"/>
      <c r="M300" s="526"/>
      <c r="N300" s="526"/>
      <c r="O300" s="526"/>
      <c r="P300" s="526"/>
      <c r="Q300" s="526"/>
      <c r="R300" s="52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366"/>
      <c r="AG300" s="520"/>
    </row>
    <row r="301" spans="1:33" ht="102" thickBot="1" x14ac:dyDescent="0.35">
      <c r="A301" s="366"/>
      <c r="B301" s="684" t="s">
        <v>1</v>
      </c>
      <c r="C301" s="684" t="s">
        <v>119</v>
      </c>
      <c r="D301" s="684" t="s">
        <v>120</v>
      </c>
      <c r="E301" s="684" t="s">
        <v>121</v>
      </c>
      <c r="F301" s="684" t="s">
        <v>122</v>
      </c>
      <c r="G301" s="684" t="s">
        <v>123</v>
      </c>
      <c r="H301" s="684" t="s">
        <v>124</v>
      </c>
      <c r="I301" s="526"/>
      <c r="J301" s="526"/>
      <c r="K301" s="526"/>
      <c r="L301" s="526"/>
      <c r="M301" s="526"/>
      <c r="N301" s="526"/>
      <c r="O301" s="526"/>
      <c r="P301" s="526"/>
      <c r="Q301" s="526"/>
      <c r="R301" s="52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366"/>
      <c r="AG301" s="520"/>
    </row>
    <row r="302" spans="1:33" ht="19.5" thickBot="1" x14ac:dyDescent="0.35">
      <c r="A302" s="366"/>
      <c r="B302" s="387"/>
      <c r="C302" s="1655"/>
      <c r="D302" s="1655"/>
      <c r="E302" s="1655"/>
      <c r="F302" s="1655"/>
      <c r="G302" s="1656"/>
      <c r="H302" s="1655"/>
      <c r="I302" s="526"/>
      <c r="J302" s="526"/>
      <c r="K302" s="526"/>
      <c r="L302" s="526"/>
      <c r="M302" s="526"/>
      <c r="N302" s="526"/>
      <c r="O302" s="526"/>
      <c r="P302" s="526"/>
      <c r="Q302" s="526"/>
      <c r="R302" s="52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366"/>
      <c r="AG302" s="520"/>
    </row>
    <row r="303" spans="1:33" ht="19.5" thickBot="1" x14ac:dyDescent="0.35">
      <c r="A303" s="366"/>
      <c r="B303" s="387"/>
      <c r="C303" s="1655"/>
      <c r="D303" s="1655"/>
      <c r="E303" s="1655"/>
      <c r="F303" s="1655"/>
      <c r="G303" s="1656"/>
      <c r="H303" s="1655"/>
      <c r="I303" s="526"/>
      <c r="J303" s="526"/>
      <c r="K303" s="526"/>
      <c r="L303" s="526"/>
      <c r="M303" s="526"/>
      <c r="N303" s="526"/>
      <c r="O303" s="526"/>
      <c r="P303" s="526"/>
      <c r="Q303" s="526"/>
      <c r="R303" s="52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366"/>
      <c r="AG303" s="520"/>
    </row>
    <row r="304" spans="1:33" ht="19.5" thickBot="1" x14ac:dyDescent="0.35">
      <c r="A304" s="366"/>
      <c r="B304" s="387"/>
      <c r="C304" s="1655"/>
      <c r="D304" s="1655"/>
      <c r="E304" s="1655"/>
      <c r="F304" s="1655"/>
      <c r="G304" s="1656"/>
      <c r="H304" s="1655"/>
      <c r="I304" s="526"/>
      <c r="J304" s="526"/>
      <c r="K304" s="526"/>
      <c r="L304" s="526"/>
      <c r="M304" s="526"/>
      <c r="N304" s="526"/>
      <c r="O304" s="526"/>
      <c r="P304" s="526"/>
      <c r="Q304" s="526"/>
      <c r="R304" s="52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366"/>
      <c r="AG304" s="520"/>
    </row>
    <row r="305" spans="1:33" ht="19.5" thickBot="1" x14ac:dyDescent="0.35">
      <c r="A305" s="366"/>
      <c r="B305" s="387"/>
      <c r="C305" s="1655"/>
      <c r="D305" s="1655"/>
      <c r="E305" s="1655"/>
      <c r="F305" s="1655"/>
      <c r="G305" s="1656"/>
      <c r="H305" s="1655"/>
      <c r="I305" s="526"/>
      <c r="J305" s="526"/>
      <c r="K305" s="526"/>
      <c r="L305" s="526"/>
      <c r="M305" s="526"/>
      <c r="N305" s="526"/>
      <c r="O305" s="526"/>
      <c r="P305" s="526"/>
      <c r="Q305" s="526"/>
      <c r="R305" s="52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366"/>
      <c r="AG305" s="520"/>
    </row>
    <row r="306" spans="1:33" ht="19.5" thickBot="1" x14ac:dyDescent="0.35">
      <c r="A306" s="366"/>
      <c r="B306" s="387"/>
      <c r="C306" s="1655"/>
      <c r="D306" s="1655"/>
      <c r="E306" s="1655"/>
      <c r="F306" s="1655"/>
      <c r="G306" s="1656"/>
      <c r="H306" s="1655"/>
      <c r="I306" s="526"/>
      <c r="J306" s="526"/>
      <c r="K306" s="526"/>
      <c r="L306" s="526"/>
      <c r="M306" s="526"/>
      <c r="N306" s="526"/>
      <c r="O306" s="526"/>
      <c r="P306" s="526"/>
      <c r="Q306" s="526"/>
      <c r="R306" s="52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366"/>
      <c r="AG306" s="520"/>
    </row>
    <row r="307" spans="1:33" ht="19.5" thickBot="1" x14ac:dyDescent="0.35">
      <c r="A307" s="366"/>
      <c r="B307" s="387"/>
      <c r="C307" s="1655"/>
      <c r="D307" s="1655"/>
      <c r="E307" s="1655"/>
      <c r="F307" s="1655"/>
      <c r="G307" s="1656"/>
      <c r="H307" s="1655"/>
      <c r="I307" s="526"/>
      <c r="J307" s="526"/>
      <c r="K307" s="526"/>
      <c r="L307" s="526"/>
      <c r="M307" s="526"/>
      <c r="N307" s="526"/>
      <c r="O307" s="526"/>
      <c r="P307" s="526"/>
      <c r="Q307" s="526"/>
      <c r="R307" s="52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366"/>
      <c r="AG307" s="520"/>
    </row>
    <row r="308" spans="1:33" ht="19.5" thickBot="1" x14ac:dyDescent="0.35">
      <c r="A308" s="366"/>
      <c r="B308" s="387"/>
      <c r="C308" s="1655"/>
      <c r="D308" s="1655"/>
      <c r="E308" s="1655"/>
      <c r="F308" s="1655"/>
      <c r="G308" s="1656"/>
      <c r="H308" s="1655"/>
      <c r="I308" s="526"/>
      <c r="J308" s="526"/>
      <c r="K308" s="526"/>
      <c r="L308" s="526"/>
      <c r="M308" s="526"/>
      <c r="N308" s="526"/>
      <c r="O308" s="526"/>
      <c r="P308" s="526"/>
      <c r="Q308" s="526"/>
      <c r="R308" s="52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366"/>
      <c r="AG308" s="520"/>
    </row>
    <row r="309" spans="1:33" ht="19.5" thickBot="1" x14ac:dyDescent="0.35">
      <c r="A309" s="366"/>
      <c r="B309" s="387"/>
      <c r="C309" s="1655"/>
      <c r="D309" s="1655"/>
      <c r="E309" s="1655"/>
      <c r="F309" s="1655"/>
      <c r="G309" s="1656"/>
      <c r="H309" s="1655"/>
      <c r="I309" s="526"/>
      <c r="J309" s="526"/>
      <c r="K309" s="526"/>
      <c r="L309" s="526"/>
      <c r="M309" s="526"/>
      <c r="N309" s="526"/>
      <c r="O309" s="526"/>
      <c r="P309" s="526"/>
      <c r="Q309" s="526"/>
      <c r="R309" s="52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366"/>
      <c r="AG309" s="520"/>
    </row>
    <row r="310" spans="1:33" ht="19.5" thickBot="1" x14ac:dyDescent="0.35">
      <c r="A310" s="366"/>
      <c r="B310" s="387"/>
      <c r="C310" s="1655"/>
      <c r="D310" s="1655"/>
      <c r="E310" s="1655"/>
      <c r="F310" s="1655"/>
      <c r="G310" s="1656"/>
      <c r="H310" s="1655"/>
      <c r="I310" s="526"/>
      <c r="J310" s="526"/>
      <c r="K310" s="526"/>
      <c r="L310" s="526"/>
      <c r="M310" s="526"/>
      <c r="N310" s="526"/>
      <c r="O310" s="526"/>
      <c r="P310" s="526"/>
      <c r="Q310" s="526"/>
      <c r="R310" s="52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366"/>
      <c r="AG310" s="520"/>
    </row>
    <row r="311" spans="1:33" ht="19.5" thickBot="1" x14ac:dyDescent="0.35">
      <c r="A311" s="366"/>
      <c r="B311" s="387"/>
      <c r="C311" s="1655"/>
      <c r="D311" s="1655"/>
      <c r="E311" s="1655"/>
      <c r="F311" s="1655"/>
      <c r="G311" s="1656"/>
      <c r="H311" s="1655"/>
      <c r="I311" s="526"/>
      <c r="J311" s="526"/>
      <c r="K311" s="526"/>
      <c r="L311" s="526"/>
      <c r="M311" s="526"/>
      <c r="N311" s="526"/>
      <c r="O311" s="526"/>
      <c r="P311" s="526"/>
      <c r="Q311" s="526"/>
      <c r="R311" s="52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366"/>
      <c r="AG311" s="520"/>
    </row>
    <row r="312" spans="1:33" ht="19.5" thickBot="1" x14ac:dyDescent="0.35">
      <c r="A312" s="366"/>
      <c r="B312" s="387"/>
      <c r="C312" s="1655"/>
      <c r="D312" s="1655"/>
      <c r="E312" s="1655"/>
      <c r="F312" s="1655"/>
      <c r="G312" s="1656"/>
      <c r="H312" s="1655"/>
      <c r="I312" s="526"/>
      <c r="J312" s="526"/>
      <c r="K312" s="526"/>
      <c r="L312" s="526"/>
      <c r="M312" s="526"/>
      <c r="N312" s="526"/>
      <c r="O312" s="526"/>
      <c r="P312" s="526"/>
      <c r="Q312" s="526"/>
      <c r="R312" s="52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366"/>
      <c r="AG312" s="520"/>
    </row>
    <row r="313" spans="1:33" ht="19.5" thickBot="1" x14ac:dyDescent="0.35">
      <c r="A313" s="366"/>
      <c r="B313" s="387"/>
      <c r="C313" s="1655"/>
      <c r="D313" s="1655"/>
      <c r="E313" s="1655"/>
      <c r="F313" s="1655"/>
      <c r="G313" s="1656"/>
      <c r="H313" s="1655"/>
      <c r="I313" s="526"/>
      <c r="J313" s="526"/>
      <c r="K313" s="526"/>
      <c r="L313" s="526"/>
      <c r="M313" s="526"/>
      <c r="N313" s="526"/>
      <c r="O313" s="526"/>
      <c r="P313" s="526"/>
      <c r="Q313" s="526"/>
      <c r="R313" s="52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366"/>
      <c r="AG313" s="520"/>
    </row>
    <row r="314" spans="1:33" ht="19.5" thickBot="1" x14ac:dyDescent="0.35">
      <c r="A314" s="366"/>
      <c r="B314" s="387"/>
      <c r="C314" s="1655"/>
      <c r="D314" s="1655"/>
      <c r="E314" s="1655"/>
      <c r="F314" s="1655"/>
      <c r="G314" s="1656"/>
      <c r="H314" s="1655"/>
      <c r="I314" s="526"/>
      <c r="J314" s="526"/>
      <c r="K314" s="526"/>
      <c r="L314" s="526"/>
      <c r="M314" s="526"/>
      <c r="N314" s="526"/>
      <c r="O314" s="526"/>
      <c r="P314" s="526"/>
      <c r="Q314" s="526"/>
      <c r="R314" s="52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366"/>
      <c r="AG314" s="520"/>
    </row>
    <row r="315" spans="1:33" ht="19.5" thickBot="1" x14ac:dyDescent="0.35">
      <c r="A315" s="366"/>
      <c r="B315" s="387"/>
      <c r="C315" s="1655"/>
      <c r="D315" s="1655"/>
      <c r="E315" s="1655"/>
      <c r="F315" s="1655"/>
      <c r="G315" s="1656"/>
      <c r="H315" s="1655"/>
      <c r="I315" s="526"/>
      <c r="J315" s="526"/>
      <c r="K315" s="526"/>
      <c r="L315" s="526"/>
      <c r="M315" s="526"/>
      <c r="N315" s="526"/>
      <c r="O315" s="526"/>
      <c r="P315" s="526"/>
      <c r="Q315" s="526"/>
      <c r="R315" s="52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366"/>
      <c r="AG315" s="520"/>
    </row>
    <row r="316" spans="1:33" ht="19.5" thickBot="1" x14ac:dyDescent="0.35">
      <c r="A316" s="366"/>
      <c r="B316" s="387"/>
      <c r="C316" s="1655"/>
      <c r="D316" s="1655"/>
      <c r="E316" s="1655"/>
      <c r="F316" s="1655"/>
      <c r="G316" s="1656"/>
      <c r="H316" s="1655"/>
      <c r="I316" s="526"/>
      <c r="J316" s="526"/>
      <c r="K316" s="526"/>
      <c r="L316" s="526"/>
      <c r="M316" s="526"/>
      <c r="N316" s="526"/>
      <c r="O316" s="526"/>
      <c r="P316" s="526"/>
      <c r="Q316" s="526"/>
      <c r="R316" s="52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366"/>
      <c r="AG316" s="520"/>
    </row>
    <row r="317" spans="1:33" ht="19.5" thickBot="1" x14ac:dyDescent="0.35">
      <c r="A317" s="366"/>
      <c r="B317" s="387"/>
      <c r="C317" s="1655"/>
      <c r="D317" s="1655"/>
      <c r="E317" s="1655"/>
      <c r="F317" s="1655"/>
      <c r="G317" s="1656"/>
      <c r="H317" s="1655"/>
      <c r="I317" s="526"/>
      <c r="J317" s="526"/>
      <c r="K317" s="526"/>
      <c r="L317" s="526"/>
      <c r="M317" s="526"/>
      <c r="N317" s="526"/>
      <c r="O317" s="526"/>
      <c r="P317" s="526"/>
      <c r="Q317" s="526"/>
      <c r="R317" s="52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366"/>
      <c r="AG317" s="520"/>
    </row>
    <row r="318" spans="1:33" ht="19.5" thickBot="1" x14ac:dyDescent="0.35">
      <c r="A318" s="366"/>
      <c r="B318" s="387"/>
      <c r="C318" s="1655"/>
      <c r="D318" s="1655"/>
      <c r="E318" s="1655"/>
      <c r="F318" s="1655"/>
      <c r="G318" s="1656"/>
      <c r="H318" s="1655"/>
      <c r="I318" s="526"/>
      <c r="J318" s="526"/>
      <c r="K318" s="526"/>
      <c r="L318" s="526"/>
      <c r="M318" s="526"/>
      <c r="N318" s="526"/>
      <c r="O318" s="526"/>
      <c r="P318" s="526"/>
      <c r="Q318" s="526"/>
      <c r="R318" s="52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366"/>
      <c r="AG318" s="520"/>
    </row>
    <row r="319" spans="1:33" ht="19.5" thickBot="1" x14ac:dyDescent="0.35">
      <c r="A319" s="366"/>
      <c r="B319" s="387"/>
      <c r="C319" s="1655"/>
      <c r="D319" s="1655"/>
      <c r="E319" s="1655"/>
      <c r="F319" s="1655"/>
      <c r="G319" s="1656"/>
      <c r="H319" s="1655"/>
      <c r="I319" s="526"/>
      <c r="J319" s="526"/>
      <c r="K319" s="526"/>
      <c r="L319" s="526"/>
      <c r="M319" s="526"/>
      <c r="N319" s="526"/>
      <c r="O319" s="526"/>
      <c r="P319" s="526"/>
      <c r="Q319" s="526"/>
      <c r="R319" s="52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366"/>
      <c r="AG319" s="520"/>
    </row>
    <row r="320" spans="1:33" ht="19.5" thickBot="1" x14ac:dyDescent="0.35">
      <c r="A320" s="366"/>
      <c r="B320" s="387"/>
      <c r="C320" s="1655"/>
      <c r="D320" s="1655"/>
      <c r="E320" s="1655"/>
      <c r="F320" s="1655"/>
      <c r="G320" s="1656"/>
      <c r="H320" s="1655"/>
      <c r="I320" s="526"/>
      <c r="J320" s="526"/>
      <c r="K320" s="526"/>
      <c r="L320" s="526"/>
      <c r="M320" s="526"/>
      <c r="N320" s="526"/>
      <c r="O320" s="526"/>
      <c r="P320" s="526"/>
      <c r="Q320" s="526"/>
      <c r="R320" s="52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366"/>
      <c r="AG320" s="520"/>
    </row>
    <row r="321" spans="1:33" ht="19.5" thickBot="1" x14ac:dyDescent="0.35">
      <c r="A321" s="366"/>
      <c r="B321" s="387"/>
      <c r="C321" s="1655"/>
      <c r="D321" s="1655"/>
      <c r="E321" s="1655"/>
      <c r="F321" s="1655"/>
      <c r="G321" s="1656"/>
      <c r="H321" s="1655"/>
      <c r="I321" s="526"/>
      <c r="J321" s="526"/>
      <c r="K321" s="526"/>
      <c r="L321" s="526"/>
      <c r="M321" s="526"/>
      <c r="N321" s="526"/>
      <c r="O321" s="526"/>
      <c r="P321" s="526"/>
      <c r="Q321" s="526"/>
      <c r="R321" s="52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366"/>
      <c r="AG321" s="520"/>
    </row>
    <row r="322" spans="1:33" x14ac:dyDescent="0.3">
      <c r="A322" s="366"/>
      <c r="B322" s="366"/>
      <c r="C322" s="366"/>
      <c r="D322" s="366"/>
      <c r="E322" s="366"/>
      <c r="F322" s="366"/>
      <c r="G322" s="366"/>
      <c r="H322" s="366"/>
      <c r="I322" s="526"/>
      <c r="J322" s="526"/>
      <c r="K322" s="526"/>
      <c r="L322" s="526"/>
      <c r="M322" s="526"/>
      <c r="N322" s="526"/>
      <c r="O322" s="526"/>
      <c r="P322" s="526"/>
      <c r="Q322" s="526"/>
      <c r="R322" s="52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366"/>
      <c r="AG322" s="520"/>
    </row>
    <row r="323" spans="1:33" ht="19.5" thickBot="1" x14ac:dyDescent="0.35">
      <c r="A323" s="529"/>
      <c r="B323" s="365"/>
      <c r="C323" s="365"/>
      <c r="D323" s="365"/>
      <c r="E323" s="365"/>
      <c r="F323" s="365"/>
      <c r="G323" s="365"/>
      <c r="H323" s="365"/>
      <c r="I323" s="365"/>
      <c r="J323" s="365"/>
      <c r="K323" s="365"/>
      <c r="L323" s="365"/>
      <c r="M323" s="365"/>
      <c r="N323" s="365"/>
      <c r="O323" s="365"/>
      <c r="P323" s="365"/>
      <c r="Q323" s="365"/>
      <c r="R323" s="365"/>
      <c r="S323" s="365"/>
      <c r="T323" s="365"/>
      <c r="U323" s="365"/>
      <c r="V323" s="365"/>
      <c r="W323" s="365"/>
      <c r="X323" s="365"/>
      <c r="Y323" s="365"/>
      <c r="Z323" s="365"/>
      <c r="AA323" s="365"/>
      <c r="AB323" s="365"/>
      <c r="AC323" s="365"/>
      <c r="AD323" s="365"/>
      <c r="AE323" s="365"/>
      <c r="AF323" s="365"/>
      <c r="AG323" s="520"/>
    </row>
    <row r="324" spans="1:33" ht="19.5" thickBot="1" x14ac:dyDescent="0.35">
      <c r="A324" s="366"/>
      <c r="B324" s="2019" t="s">
        <v>912</v>
      </c>
      <c r="C324" s="2020"/>
      <c r="D324" s="2020"/>
      <c r="E324" s="2021"/>
      <c r="F324" s="85" t="s">
        <v>125</v>
      </c>
      <c r="G324" s="79" t="s">
        <v>98</v>
      </c>
      <c r="H324" s="79" t="s">
        <v>59</v>
      </c>
      <c r="I324" s="79" t="s">
        <v>99</v>
      </c>
      <c r="J324" s="79" t="s">
        <v>100</v>
      </c>
      <c r="K324" s="79" t="s">
        <v>101</v>
      </c>
      <c r="L324" s="79" t="s">
        <v>102</v>
      </c>
      <c r="M324" s="79" t="s">
        <v>103</v>
      </c>
      <c r="N324" s="79" t="s">
        <v>104</v>
      </c>
      <c r="O324" s="79" t="s">
        <v>105</v>
      </c>
      <c r="P324" s="79" t="s">
        <v>106</v>
      </c>
      <c r="Q324" s="79" t="s">
        <v>107</v>
      </c>
      <c r="R324" s="79" t="s">
        <v>108</v>
      </c>
      <c r="S324" s="999" t="s">
        <v>109</v>
      </c>
      <c r="T324" s="1943" t="s">
        <v>110</v>
      </c>
      <c r="U324" s="1943"/>
      <c r="V324" s="1943" t="s">
        <v>111</v>
      </c>
      <c r="W324" s="1943"/>
      <c r="X324" s="1943" t="s">
        <v>50</v>
      </c>
      <c r="Y324" s="1943"/>
      <c r="Z324" s="1943" t="s">
        <v>51</v>
      </c>
      <c r="AA324" s="1943"/>
      <c r="AB324" s="1943" t="s">
        <v>52</v>
      </c>
      <c r="AC324" s="1943"/>
      <c r="AD324" s="1943" t="s">
        <v>53</v>
      </c>
      <c r="AE324" s="1943"/>
      <c r="AG324" s="520"/>
    </row>
    <row r="325" spans="1:33" ht="21" customHeight="1" thickBot="1" x14ac:dyDescent="0.45">
      <c r="A325" s="366"/>
      <c r="B325" s="63" t="s">
        <v>126</v>
      </c>
      <c r="C325" s="526"/>
      <c r="D325" s="2010" t="s">
        <v>867</v>
      </c>
      <c r="E325" s="2011"/>
      <c r="F325" s="80">
        <f>SUM(G325,H325,I325,J325,K325,L325,M325,N325,O325,P325,Q325,R325,S325,T327,V327,X327,Z327,AB327,AD327)</f>
        <v>0</v>
      </c>
      <c r="G325" s="81">
        <f>COUNTIF($E$329:$E$378,"MATHS")</f>
        <v>0</v>
      </c>
      <c r="H325" s="82">
        <f>COUNTIF($E$329:$E$378,"PC")</f>
        <v>0</v>
      </c>
      <c r="I325" s="82">
        <f>COUNTIF($E$329:$E$378,"SVT")</f>
        <v>0</v>
      </c>
      <c r="J325" s="82">
        <f>COUNTIF($E$329:$E$378,"LM")</f>
        <v>0</v>
      </c>
      <c r="K325" s="82">
        <f>COUNTIF($E$329:$E$378,"PHILO")</f>
        <v>0</v>
      </c>
      <c r="L325" s="82">
        <f>COUNTIF($E$329:$E$378,"ANG")</f>
        <v>0</v>
      </c>
      <c r="M325" s="82">
        <f>COUNTIF($E$329:$E$378,"ALL")</f>
        <v>0</v>
      </c>
      <c r="N325" s="82">
        <f>COUNTIF($E$329:$E$378,"ESP")</f>
        <v>0</v>
      </c>
      <c r="O325" s="82">
        <f>COUNTIF($E$329:$E$378,"HG")</f>
        <v>0</v>
      </c>
      <c r="P325" s="82">
        <f>COUNTIF($E$329:$E$378,"EPS")</f>
        <v>0</v>
      </c>
      <c r="Q325" s="82">
        <f>COUNTIF($E$329:$E$378,"ARTS P")</f>
        <v>0</v>
      </c>
      <c r="R325" s="82">
        <f>COUNTIF($E$329:$E$378,"EDU M")</f>
        <v>0</v>
      </c>
      <c r="S325" s="1000">
        <f>COUNTIF($E$329:$E$378,"EDHC")</f>
        <v>0</v>
      </c>
      <c r="T325" s="1001" t="s">
        <v>113</v>
      </c>
      <c r="U325" s="1001" t="s">
        <v>100</v>
      </c>
      <c r="V325" s="1001" t="s">
        <v>114</v>
      </c>
      <c r="W325" s="1001" t="s">
        <v>109</v>
      </c>
      <c r="X325" s="1001" t="s">
        <v>115</v>
      </c>
      <c r="Y325" s="1001" t="s">
        <v>106</v>
      </c>
      <c r="Z325" s="1001" t="s">
        <v>116</v>
      </c>
      <c r="AA325" s="1001" t="s">
        <v>117</v>
      </c>
      <c r="AB325" s="1001" t="s">
        <v>52</v>
      </c>
      <c r="AC325" s="1001" t="s">
        <v>99</v>
      </c>
      <c r="AD325" s="1001" t="s">
        <v>99</v>
      </c>
      <c r="AE325" s="1002" t="s">
        <v>59</v>
      </c>
      <c r="AG325" s="520"/>
    </row>
    <row r="326" spans="1:33" ht="21.75" thickBot="1" x14ac:dyDescent="0.45">
      <c r="A326" s="366"/>
      <c r="B326" s="63"/>
      <c r="C326" s="526"/>
      <c r="D326" s="2012"/>
      <c r="E326" s="2013"/>
      <c r="F326" s="46"/>
      <c r="G326" s="46"/>
      <c r="H326" s="46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6"/>
      <c r="T326" s="92">
        <f>COUNTIF($E$329:$E$378,"HG/LM(HG)")</f>
        <v>0</v>
      </c>
      <c r="U326" s="92">
        <f>COUNTIF($E$329:$E$378,"HG/LM(LM)")</f>
        <v>0</v>
      </c>
      <c r="V326" s="92">
        <f>COUNTIF($E$329:$E$378,"LM/EDHC(LM)")</f>
        <v>0</v>
      </c>
      <c r="W326" s="92">
        <f>COUNTIF($E$329:$E$378,"LM/EDHC(EDHC)")</f>
        <v>0</v>
      </c>
      <c r="X326" s="92">
        <f>COUNTIF($E$329:$E$378,"ANG/EPS(ANG)")</f>
        <v>0</v>
      </c>
      <c r="Y326" s="92">
        <f>COUNTIF($E$329:$E$378,"ANG/EPS(EPS)")</f>
        <v>0</v>
      </c>
      <c r="Z326" s="92">
        <f>COUNTIF($E$329:$E$378,"MATHS/TICE(MATHS)")</f>
        <v>0</v>
      </c>
      <c r="AA326" s="92">
        <f>COUNTIF($E$329:$E$378,"MATHS/TICE(TICE)")</f>
        <v>0</v>
      </c>
      <c r="AB326" s="92">
        <f>COUNTIF($E$329:$E$378,"PC/SVT(PC)")</f>
        <v>0</v>
      </c>
      <c r="AC326" s="92">
        <f>COUNTIF($E$329:$E$378,"PC/SVT(SVT)")</f>
        <v>0</v>
      </c>
      <c r="AD326" s="92">
        <f>COUNTIF($E$329:$E$378,"SVT/PC(SVT)")</f>
        <v>0</v>
      </c>
      <c r="AE326" s="92">
        <f>COUNTIF($E$329:$E$378,"SVT/PC(PC)")</f>
        <v>0</v>
      </c>
      <c r="AG326" s="520"/>
    </row>
    <row r="327" spans="1:33" ht="21.75" thickBot="1" x14ac:dyDescent="0.45">
      <c r="A327" s="366"/>
      <c r="B327" s="63"/>
      <c r="C327" s="526"/>
      <c r="D327" s="2014"/>
      <c r="E327" s="2015"/>
      <c r="F327" s="46"/>
      <c r="G327" s="46"/>
      <c r="H327" s="46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5"/>
      <c r="T327" s="1865">
        <f>T326+U326</f>
        <v>0</v>
      </c>
      <c r="U327" s="1865"/>
      <c r="V327" s="1865">
        <f>V326+W326</f>
        <v>0</v>
      </c>
      <c r="W327" s="1865"/>
      <c r="X327" s="1865">
        <f>X326+Y326</f>
        <v>0</v>
      </c>
      <c r="Y327" s="1865"/>
      <c r="Z327" s="1865">
        <f>Z326+AA326</f>
        <v>0</v>
      </c>
      <c r="AA327" s="1865"/>
      <c r="AB327" s="1865">
        <f>AB326+AC326</f>
        <v>0</v>
      </c>
      <c r="AC327" s="1865"/>
      <c r="AD327" s="1865">
        <f>AD326+AE326</f>
        <v>0</v>
      </c>
      <c r="AE327" s="1865"/>
      <c r="AG327" s="520"/>
    </row>
    <row r="328" spans="1:33" ht="90.75" thickBot="1" x14ac:dyDescent="0.35">
      <c r="A328" s="366"/>
      <c r="B328" s="78" t="s">
        <v>1</v>
      </c>
      <c r="C328" s="78" t="s">
        <v>119</v>
      </c>
      <c r="D328" s="78" t="s">
        <v>120</v>
      </c>
      <c r="E328" s="78" t="s">
        <v>121</v>
      </c>
      <c r="F328" s="78" t="s">
        <v>122</v>
      </c>
      <c r="G328" s="78" t="s">
        <v>123</v>
      </c>
      <c r="H328" s="78" t="s">
        <v>124</v>
      </c>
      <c r="I328" s="526"/>
      <c r="J328" s="526"/>
      <c r="K328" s="526"/>
      <c r="L328" s="526"/>
      <c r="M328" s="526"/>
      <c r="N328" s="526"/>
      <c r="O328" s="526"/>
      <c r="P328" s="526"/>
      <c r="Q328" s="526"/>
      <c r="R328" s="526"/>
      <c r="S328" s="366"/>
      <c r="T328" s="366"/>
      <c r="U328" s="366"/>
      <c r="V328" s="366"/>
      <c r="W328" s="366"/>
      <c r="X328" s="366"/>
      <c r="Y328" s="366"/>
      <c r="Z328" s="366"/>
      <c r="AA328" s="366"/>
      <c r="AB328" s="366"/>
      <c r="AC328" s="366"/>
      <c r="AD328" s="366"/>
      <c r="AE328" s="366"/>
      <c r="AF328" s="366"/>
      <c r="AG328" s="520"/>
    </row>
    <row r="329" spans="1:33" ht="19.5" thickBot="1" x14ac:dyDescent="0.35">
      <c r="A329" s="366"/>
      <c r="B329" s="387"/>
      <c r="C329" s="1655"/>
      <c r="D329" s="1655"/>
      <c r="E329" s="1655"/>
      <c r="F329" s="1655"/>
      <c r="G329" s="1656"/>
      <c r="H329" s="1655"/>
      <c r="I329" s="526"/>
      <c r="J329" s="526"/>
      <c r="K329" s="526"/>
      <c r="L329" s="526"/>
      <c r="M329" s="526"/>
      <c r="N329" s="526"/>
      <c r="O329" s="526"/>
      <c r="P329" s="526"/>
      <c r="Q329" s="526"/>
      <c r="R329" s="526"/>
      <c r="S329" s="366"/>
      <c r="T329" s="366"/>
      <c r="U329" s="366"/>
      <c r="V329" s="366"/>
      <c r="W329" s="366"/>
      <c r="X329" s="366"/>
      <c r="Y329" s="366"/>
      <c r="Z329" s="366"/>
      <c r="AA329" s="366"/>
      <c r="AB329" s="366"/>
      <c r="AC329" s="366"/>
      <c r="AD329" s="366"/>
      <c r="AE329" s="366"/>
      <c r="AF329" s="366"/>
      <c r="AG329" s="520"/>
    </row>
    <row r="330" spans="1:33" ht="19.5" thickBot="1" x14ac:dyDescent="0.35">
      <c r="A330" s="366"/>
      <c r="B330" s="387"/>
      <c r="C330" s="1655"/>
      <c r="D330" s="1655"/>
      <c r="E330" s="1655"/>
      <c r="F330" s="1655"/>
      <c r="G330" s="1656"/>
      <c r="H330" s="1655"/>
      <c r="I330" s="526"/>
      <c r="J330" s="526"/>
      <c r="K330" s="526"/>
      <c r="L330" s="526"/>
      <c r="M330" s="526"/>
      <c r="N330" s="526"/>
      <c r="O330" s="526"/>
      <c r="P330" s="526"/>
      <c r="Q330" s="526"/>
      <c r="R330" s="526"/>
      <c r="S330" s="366"/>
      <c r="T330" s="366"/>
      <c r="U330" s="366"/>
      <c r="V330" s="366"/>
      <c r="W330" s="366"/>
      <c r="X330" s="366"/>
      <c r="Y330" s="366"/>
      <c r="Z330" s="366"/>
      <c r="AA330" s="366"/>
      <c r="AB330" s="366"/>
      <c r="AC330" s="366"/>
      <c r="AD330" s="366"/>
      <c r="AE330" s="366"/>
      <c r="AF330" s="366"/>
      <c r="AG330" s="520"/>
    </row>
    <row r="331" spans="1:33" ht="19.5" thickBot="1" x14ac:dyDescent="0.35">
      <c r="A331" s="366"/>
      <c r="B331" s="387"/>
      <c r="C331" s="1655"/>
      <c r="D331" s="1655"/>
      <c r="E331" s="1655"/>
      <c r="F331" s="1655"/>
      <c r="G331" s="1656"/>
      <c r="H331" s="1655"/>
      <c r="I331" s="526"/>
      <c r="J331" s="526"/>
      <c r="K331" s="526"/>
      <c r="L331" s="526"/>
      <c r="M331" s="526"/>
      <c r="N331" s="526"/>
      <c r="O331" s="526"/>
      <c r="P331" s="526"/>
      <c r="Q331" s="526"/>
      <c r="R331" s="526"/>
      <c r="S331" s="366"/>
      <c r="T331" s="366"/>
      <c r="U331" s="366"/>
      <c r="V331" s="366"/>
      <c r="W331" s="366"/>
      <c r="X331" s="366"/>
      <c r="Y331" s="366"/>
      <c r="Z331" s="366"/>
      <c r="AA331" s="366"/>
      <c r="AB331" s="366"/>
      <c r="AC331" s="366"/>
      <c r="AD331" s="366"/>
      <c r="AE331" s="366"/>
      <c r="AF331" s="366"/>
      <c r="AG331" s="520"/>
    </row>
    <row r="332" spans="1:33" ht="19.5" thickBot="1" x14ac:dyDescent="0.35">
      <c r="A332" s="366"/>
      <c r="B332" s="387"/>
      <c r="C332" s="1655"/>
      <c r="D332" s="1655"/>
      <c r="E332" s="1655"/>
      <c r="F332" s="1655"/>
      <c r="G332" s="1656"/>
      <c r="H332" s="1655"/>
      <c r="I332" s="526"/>
      <c r="J332" s="526"/>
      <c r="K332" s="526"/>
      <c r="L332" s="526"/>
      <c r="M332" s="526"/>
      <c r="N332" s="526"/>
      <c r="O332" s="526"/>
      <c r="P332" s="526"/>
      <c r="Q332" s="526"/>
      <c r="R332" s="52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366"/>
      <c r="AG332" s="520"/>
    </row>
    <row r="333" spans="1:33" ht="19.5" thickBot="1" x14ac:dyDescent="0.35">
      <c r="A333" s="366"/>
      <c r="B333" s="387"/>
      <c r="C333" s="1655"/>
      <c r="D333" s="1655"/>
      <c r="E333" s="1655"/>
      <c r="F333" s="1655"/>
      <c r="G333" s="1656"/>
      <c r="H333" s="1655"/>
      <c r="I333" s="526"/>
      <c r="J333" s="526"/>
      <c r="K333" s="526"/>
      <c r="L333" s="526"/>
      <c r="M333" s="526"/>
      <c r="N333" s="526"/>
      <c r="O333" s="526"/>
      <c r="P333" s="526"/>
      <c r="Q333" s="526"/>
      <c r="R333" s="52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366"/>
      <c r="AG333" s="520"/>
    </row>
    <row r="334" spans="1:33" ht="19.5" thickBot="1" x14ac:dyDescent="0.35">
      <c r="A334" s="366"/>
      <c r="B334" s="387"/>
      <c r="C334" s="1655"/>
      <c r="D334" s="1655"/>
      <c r="E334" s="1655"/>
      <c r="F334" s="1655"/>
      <c r="G334" s="1656"/>
      <c r="H334" s="1655"/>
      <c r="I334" s="526"/>
      <c r="J334" s="526"/>
      <c r="K334" s="526"/>
      <c r="L334" s="526"/>
      <c r="M334" s="526"/>
      <c r="N334" s="526"/>
      <c r="O334" s="526"/>
      <c r="P334" s="526"/>
      <c r="Q334" s="526"/>
      <c r="R334" s="52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366"/>
      <c r="AG334" s="520"/>
    </row>
    <row r="335" spans="1:33" ht="19.5" thickBot="1" x14ac:dyDescent="0.35">
      <c r="A335" s="366"/>
      <c r="B335" s="387"/>
      <c r="C335" s="1655"/>
      <c r="D335" s="1655"/>
      <c r="E335" s="1655"/>
      <c r="F335" s="1655"/>
      <c r="G335" s="1656"/>
      <c r="H335" s="1655"/>
      <c r="I335" s="526"/>
      <c r="J335" s="526"/>
      <c r="K335" s="526"/>
      <c r="L335" s="526"/>
      <c r="M335" s="526"/>
      <c r="N335" s="526"/>
      <c r="O335" s="526"/>
      <c r="P335" s="526"/>
      <c r="Q335" s="526"/>
      <c r="R335" s="52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366"/>
      <c r="AG335" s="520"/>
    </row>
    <row r="336" spans="1:33" ht="19.5" thickBot="1" x14ac:dyDescent="0.35">
      <c r="A336" s="366"/>
      <c r="B336" s="387"/>
      <c r="C336" s="1655"/>
      <c r="D336" s="1655"/>
      <c r="E336" s="1655"/>
      <c r="F336" s="1655"/>
      <c r="G336" s="1656"/>
      <c r="H336" s="1655"/>
      <c r="I336" s="526"/>
      <c r="J336" s="526"/>
      <c r="K336" s="526"/>
      <c r="L336" s="526"/>
      <c r="M336" s="526"/>
      <c r="N336" s="526"/>
      <c r="O336" s="526"/>
      <c r="P336" s="526"/>
      <c r="Q336" s="526"/>
      <c r="R336" s="52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366"/>
      <c r="AG336" s="520"/>
    </row>
    <row r="337" spans="1:33" ht="19.5" thickBot="1" x14ac:dyDescent="0.35">
      <c r="A337" s="366"/>
      <c r="B337" s="387"/>
      <c r="C337" s="1655"/>
      <c r="D337" s="1655"/>
      <c r="E337" s="1655"/>
      <c r="F337" s="1655"/>
      <c r="G337" s="1656"/>
      <c r="H337" s="1655"/>
      <c r="I337" s="526"/>
      <c r="J337" s="526"/>
      <c r="K337" s="526"/>
      <c r="L337" s="526"/>
      <c r="M337" s="526"/>
      <c r="N337" s="526"/>
      <c r="O337" s="526"/>
      <c r="P337" s="526"/>
      <c r="Q337" s="526"/>
      <c r="R337" s="52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366"/>
      <c r="AG337" s="520"/>
    </row>
    <row r="338" spans="1:33" ht="19.5" thickBot="1" x14ac:dyDescent="0.35">
      <c r="A338" s="366"/>
      <c r="B338" s="387"/>
      <c r="C338" s="1655"/>
      <c r="D338" s="1655"/>
      <c r="E338" s="1655"/>
      <c r="F338" s="1655"/>
      <c r="G338" s="1656"/>
      <c r="H338" s="1655"/>
      <c r="I338" s="526"/>
      <c r="J338" s="526"/>
      <c r="K338" s="526"/>
      <c r="L338" s="526"/>
      <c r="M338" s="526"/>
      <c r="N338" s="526"/>
      <c r="O338" s="526"/>
      <c r="P338" s="526"/>
      <c r="Q338" s="526"/>
      <c r="R338" s="52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366"/>
      <c r="AG338" s="520"/>
    </row>
    <row r="339" spans="1:33" ht="19.5" thickBot="1" x14ac:dyDescent="0.35">
      <c r="A339" s="366"/>
      <c r="B339" s="387"/>
      <c r="C339" s="1655"/>
      <c r="D339" s="1655"/>
      <c r="E339" s="1655"/>
      <c r="F339" s="1655"/>
      <c r="G339" s="1656"/>
      <c r="H339" s="1655"/>
      <c r="I339" s="526"/>
      <c r="J339" s="526"/>
      <c r="K339" s="526"/>
      <c r="L339" s="526"/>
      <c r="M339" s="526"/>
      <c r="N339" s="526"/>
      <c r="O339" s="526"/>
      <c r="P339" s="526"/>
      <c r="Q339" s="526"/>
      <c r="R339" s="52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366"/>
      <c r="AG339" s="520"/>
    </row>
    <row r="340" spans="1:33" ht="19.5" thickBot="1" x14ac:dyDescent="0.35">
      <c r="A340" s="366"/>
      <c r="B340" s="387"/>
      <c r="C340" s="1655"/>
      <c r="D340" s="1655"/>
      <c r="E340" s="1655"/>
      <c r="F340" s="1655"/>
      <c r="G340" s="1656"/>
      <c r="H340" s="1655"/>
      <c r="I340" s="526"/>
      <c r="J340" s="526"/>
      <c r="K340" s="526"/>
      <c r="L340" s="526"/>
      <c r="M340" s="526"/>
      <c r="N340" s="526"/>
      <c r="O340" s="526"/>
      <c r="P340" s="526"/>
      <c r="Q340" s="526"/>
      <c r="R340" s="52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366"/>
      <c r="AG340" s="520"/>
    </row>
    <row r="341" spans="1:33" ht="19.5" thickBot="1" x14ac:dyDescent="0.35">
      <c r="A341" s="366"/>
      <c r="B341" s="387"/>
      <c r="C341" s="1655"/>
      <c r="D341" s="1655"/>
      <c r="E341" s="1655"/>
      <c r="F341" s="1655"/>
      <c r="G341" s="1656"/>
      <c r="H341" s="1655"/>
      <c r="I341" s="526"/>
      <c r="J341" s="526"/>
      <c r="K341" s="526"/>
      <c r="L341" s="526"/>
      <c r="M341" s="526"/>
      <c r="N341" s="526"/>
      <c r="O341" s="526"/>
      <c r="P341" s="526"/>
      <c r="Q341" s="526"/>
      <c r="R341" s="52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366"/>
      <c r="AG341" s="520"/>
    </row>
    <row r="342" spans="1:33" ht="19.5" thickBot="1" x14ac:dyDescent="0.35">
      <c r="A342" s="366"/>
      <c r="B342" s="387"/>
      <c r="C342" s="1655"/>
      <c r="D342" s="1655"/>
      <c r="E342" s="1655"/>
      <c r="F342" s="1655"/>
      <c r="G342" s="1656"/>
      <c r="H342" s="1655"/>
      <c r="I342" s="526"/>
      <c r="J342" s="526"/>
      <c r="K342" s="526"/>
      <c r="L342" s="526"/>
      <c r="M342" s="526"/>
      <c r="N342" s="526"/>
      <c r="O342" s="526"/>
      <c r="P342" s="526"/>
      <c r="Q342" s="526"/>
      <c r="R342" s="52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366"/>
      <c r="AG342" s="520"/>
    </row>
    <row r="343" spans="1:33" ht="19.5" thickBot="1" x14ac:dyDescent="0.35">
      <c r="A343" s="366"/>
      <c r="B343" s="387"/>
      <c r="C343" s="1655"/>
      <c r="D343" s="1655"/>
      <c r="E343" s="1655"/>
      <c r="F343" s="1655"/>
      <c r="G343" s="1656"/>
      <c r="H343" s="1655"/>
      <c r="I343" s="526"/>
      <c r="J343" s="526"/>
      <c r="K343" s="526"/>
      <c r="L343" s="526"/>
      <c r="M343" s="526"/>
      <c r="N343" s="526"/>
      <c r="O343" s="526"/>
      <c r="P343" s="526"/>
      <c r="Q343" s="526"/>
      <c r="R343" s="52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366"/>
      <c r="AG343" s="520"/>
    </row>
    <row r="344" spans="1:33" ht="19.5" thickBot="1" x14ac:dyDescent="0.35">
      <c r="A344" s="366"/>
      <c r="B344" s="387"/>
      <c r="C344" s="1655"/>
      <c r="D344" s="1655"/>
      <c r="E344" s="1655"/>
      <c r="F344" s="1655"/>
      <c r="G344" s="1656"/>
      <c r="H344" s="1655"/>
      <c r="I344" s="526"/>
      <c r="J344" s="526"/>
      <c r="K344" s="526"/>
      <c r="L344" s="526"/>
      <c r="M344" s="526"/>
      <c r="N344" s="526"/>
      <c r="O344" s="526"/>
      <c r="P344" s="526"/>
      <c r="Q344" s="526"/>
      <c r="R344" s="52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366"/>
      <c r="AG344" s="520"/>
    </row>
    <row r="345" spans="1:33" ht="19.5" thickBot="1" x14ac:dyDescent="0.35">
      <c r="A345" s="366"/>
      <c r="B345" s="387"/>
      <c r="C345" s="1655"/>
      <c r="D345" s="1655"/>
      <c r="E345" s="1655"/>
      <c r="F345" s="1655"/>
      <c r="G345" s="1656"/>
      <c r="H345" s="1655"/>
      <c r="I345" s="526"/>
      <c r="J345" s="526"/>
      <c r="K345" s="526"/>
      <c r="L345" s="526"/>
      <c r="M345" s="526"/>
      <c r="N345" s="526"/>
      <c r="O345" s="526"/>
      <c r="P345" s="526"/>
      <c r="Q345" s="526"/>
      <c r="R345" s="52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366"/>
      <c r="AG345" s="520"/>
    </row>
    <row r="346" spans="1:33" ht="19.5" thickBot="1" x14ac:dyDescent="0.35">
      <c r="A346" s="366"/>
      <c r="B346" s="387"/>
      <c r="C346" s="1655"/>
      <c r="D346" s="1655"/>
      <c r="E346" s="1655"/>
      <c r="F346" s="1655"/>
      <c r="G346" s="1656"/>
      <c r="H346" s="1655"/>
      <c r="I346" s="526"/>
      <c r="J346" s="526"/>
      <c r="K346" s="526"/>
      <c r="L346" s="526"/>
      <c r="M346" s="526"/>
      <c r="N346" s="526"/>
      <c r="O346" s="526"/>
      <c r="P346" s="526"/>
      <c r="Q346" s="526"/>
      <c r="R346" s="52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366"/>
      <c r="AG346" s="520"/>
    </row>
    <row r="347" spans="1:33" ht="19.5" thickBot="1" x14ac:dyDescent="0.35">
      <c r="A347" s="366"/>
      <c r="B347" s="387"/>
      <c r="C347" s="1655"/>
      <c r="D347" s="1655"/>
      <c r="E347" s="1655"/>
      <c r="F347" s="1655"/>
      <c r="G347" s="1656"/>
      <c r="H347" s="1655"/>
      <c r="I347" s="526"/>
      <c r="J347" s="526"/>
      <c r="K347" s="526"/>
      <c r="L347" s="526"/>
      <c r="M347" s="526"/>
      <c r="N347" s="526"/>
      <c r="O347" s="526"/>
      <c r="P347" s="526"/>
      <c r="Q347" s="526"/>
      <c r="R347" s="52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366"/>
      <c r="AG347" s="520"/>
    </row>
    <row r="348" spans="1:33" ht="19.5" thickBot="1" x14ac:dyDescent="0.35">
      <c r="A348" s="366"/>
      <c r="B348" s="387"/>
      <c r="C348" s="1655"/>
      <c r="D348" s="1655"/>
      <c r="E348" s="1655"/>
      <c r="F348" s="1655"/>
      <c r="G348" s="1656"/>
      <c r="H348" s="1655"/>
      <c r="I348" s="526"/>
      <c r="J348" s="526"/>
      <c r="K348" s="526"/>
      <c r="L348" s="526"/>
      <c r="M348" s="526"/>
      <c r="N348" s="526"/>
      <c r="O348" s="526"/>
      <c r="P348" s="526"/>
      <c r="Q348" s="526"/>
      <c r="R348" s="52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366"/>
      <c r="AG348" s="520"/>
    </row>
    <row r="349" spans="1:33" ht="19.5" thickBot="1" x14ac:dyDescent="0.35">
      <c r="A349" s="366"/>
      <c r="B349" s="387"/>
      <c r="C349" s="1655"/>
      <c r="D349" s="1655"/>
      <c r="E349" s="1655"/>
      <c r="F349" s="1655"/>
      <c r="G349" s="1656"/>
      <c r="H349" s="1655"/>
      <c r="I349" s="526"/>
      <c r="J349" s="526"/>
      <c r="K349" s="526"/>
      <c r="L349" s="526"/>
      <c r="M349" s="526"/>
      <c r="N349" s="526"/>
      <c r="O349" s="526"/>
      <c r="P349" s="526"/>
      <c r="Q349" s="526"/>
      <c r="R349" s="52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366"/>
      <c r="AG349" s="520"/>
    </row>
    <row r="350" spans="1:33" ht="19.5" thickBot="1" x14ac:dyDescent="0.35">
      <c r="A350" s="366"/>
      <c r="B350" s="387"/>
      <c r="C350" s="1655"/>
      <c r="D350" s="1655"/>
      <c r="E350" s="1655"/>
      <c r="F350" s="1655"/>
      <c r="G350" s="1656"/>
      <c r="H350" s="1655"/>
      <c r="I350" s="526"/>
      <c r="J350" s="526"/>
      <c r="K350" s="526"/>
      <c r="L350" s="526"/>
      <c r="M350" s="526"/>
      <c r="N350" s="526"/>
      <c r="O350" s="526"/>
      <c r="P350" s="526"/>
      <c r="Q350" s="526"/>
      <c r="R350" s="52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366"/>
      <c r="AG350" s="520"/>
    </row>
    <row r="351" spans="1:33" ht="19.5" thickBot="1" x14ac:dyDescent="0.35">
      <c r="A351" s="366"/>
      <c r="B351" s="387"/>
      <c r="C351" s="1655"/>
      <c r="D351" s="1655"/>
      <c r="E351" s="1655"/>
      <c r="F351" s="1655"/>
      <c r="G351" s="1656"/>
      <c r="H351" s="1655"/>
      <c r="I351" s="526"/>
      <c r="J351" s="526"/>
      <c r="K351" s="526"/>
      <c r="L351" s="526"/>
      <c r="M351" s="526"/>
      <c r="N351" s="526"/>
      <c r="O351" s="526"/>
      <c r="P351" s="526"/>
      <c r="Q351" s="526"/>
      <c r="R351" s="52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366"/>
      <c r="AG351" s="520"/>
    </row>
    <row r="352" spans="1:33" ht="19.5" thickBot="1" x14ac:dyDescent="0.35">
      <c r="A352" s="366"/>
      <c r="B352" s="387"/>
      <c r="C352" s="1655"/>
      <c r="D352" s="1655"/>
      <c r="E352" s="1655"/>
      <c r="F352" s="1655"/>
      <c r="G352" s="1656"/>
      <c r="H352" s="1655"/>
      <c r="I352" s="526"/>
      <c r="J352" s="526"/>
      <c r="K352" s="526"/>
      <c r="L352" s="526"/>
      <c r="M352" s="526"/>
      <c r="N352" s="526"/>
      <c r="O352" s="526"/>
      <c r="P352" s="526"/>
      <c r="Q352" s="526"/>
      <c r="R352" s="52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366"/>
      <c r="AG352" s="520"/>
    </row>
    <row r="353" spans="1:33" ht="19.5" thickBot="1" x14ac:dyDescent="0.35">
      <c r="A353" s="366"/>
      <c r="B353" s="387"/>
      <c r="C353" s="1655"/>
      <c r="D353" s="1655"/>
      <c r="E353" s="1655"/>
      <c r="F353" s="1655"/>
      <c r="G353" s="1656"/>
      <c r="H353" s="1655"/>
      <c r="I353" s="526"/>
      <c r="J353" s="526"/>
      <c r="K353" s="526"/>
      <c r="L353" s="526"/>
      <c r="M353" s="526"/>
      <c r="N353" s="526"/>
      <c r="O353" s="526"/>
      <c r="P353" s="526"/>
      <c r="Q353" s="526"/>
      <c r="R353" s="52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366"/>
      <c r="AG353" s="520"/>
    </row>
    <row r="354" spans="1:33" ht="19.5" thickBot="1" x14ac:dyDescent="0.35">
      <c r="A354" s="366"/>
      <c r="B354" s="387"/>
      <c r="C354" s="1655"/>
      <c r="D354" s="1655"/>
      <c r="E354" s="1655"/>
      <c r="F354" s="1655"/>
      <c r="G354" s="1656"/>
      <c r="H354" s="1655"/>
      <c r="I354" s="526"/>
      <c r="J354" s="526"/>
      <c r="K354" s="526"/>
      <c r="L354" s="526"/>
      <c r="M354" s="526"/>
      <c r="N354" s="526"/>
      <c r="O354" s="526"/>
      <c r="P354" s="526"/>
      <c r="Q354" s="526"/>
      <c r="R354" s="52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366"/>
      <c r="AG354" s="520"/>
    </row>
    <row r="355" spans="1:33" ht="19.5" thickBot="1" x14ac:dyDescent="0.35">
      <c r="A355" s="366"/>
      <c r="B355" s="387"/>
      <c r="C355" s="1655"/>
      <c r="D355" s="1655"/>
      <c r="E355" s="1655"/>
      <c r="F355" s="1655"/>
      <c r="G355" s="1656"/>
      <c r="H355" s="1655"/>
      <c r="I355" s="526"/>
      <c r="J355" s="526"/>
      <c r="K355" s="526"/>
      <c r="L355" s="526"/>
      <c r="M355" s="526"/>
      <c r="N355" s="526"/>
      <c r="O355" s="526"/>
      <c r="P355" s="526"/>
      <c r="Q355" s="526"/>
      <c r="R355" s="52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366"/>
      <c r="AG355" s="520"/>
    </row>
    <row r="356" spans="1:33" ht="19.5" thickBot="1" x14ac:dyDescent="0.35">
      <c r="A356" s="366"/>
      <c r="B356" s="387"/>
      <c r="C356" s="1655"/>
      <c r="D356" s="1655"/>
      <c r="E356" s="1655"/>
      <c r="F356" s="1655"/>
      <c r="G356" s="1656"/>
      <c r="H356" s="1655"/>
      <c r="I356" s="526"/>
      <c r="J356" s="526"/>
      <c r="K356" s="526"/>
      <c r="L356" s="526"/>
      <c r="M356" s="526"/>
      <c r="N356" s="526"/>
      <c r="O356" s="526"/>
      <c r="P356" s="526"/>
      <c r="Q356" s="526"/>
      <c r="R356" s="52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366"/>
      <c r="AG356" s="520"/>
    </row>
    <row r="357" spans="1:33" ht="19.5" thickBot="1" x14ac:dyDescent="0.35">
      <c r="A357" s="366"/>
      <c r="B357" s="387"/>
      <c r="C357" s="1655"/>
      <c r="D357" s="1655"/>
      <c r="E357" s="1655"/>
      <c r="F357" s="1655"/>
      <c r="G357" s="1656"/>
      <c r="H357" s="1655"/>
      <c r="I357" s="526"/>
      <c r="J357" s="526"/>
      <c r="K357" s="526"/>
      <c r="L357" s="526"/>
      <c r="M357" s="526"/>
      <c r="N357" s="526"/>
      <c r="O357" s="526"/>
      <c r="P357" s="526"/>
      <c r="Q357" s="526"/>
      <c r="R357" s="52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366"/>
      <c r="AG357" s="520"/>
    </row>
    <row r="358" spans="1:33" ht="102" thickBot="1" x14ac:dyDescent="0.35">
      <c r="A358" s="366"/>
      <c r="B358" s="684" t="s">
        <v>1</v>
      </c>
      <c r="C358" s="684" t="s">
        <v>119</v>
      </c>
      <c r="D358" s="684" t="s">
        <v>120</v>
      </c>
      <c r="E358" s="684" t="s">
        <v>121</v>
      </c>
      <c r="F358" s="684" t="s">
        <v>122</v>
      </c>
      <c r="G358" s="684" t="s">
        <v>123</v>
      </c>
      <c r="H358" s="684" t="s">
        <v>124</v>
      </c>
      <c r="I358" s="526"/>
      <c r="J358" s="526"/>
      <c r="K358" s="526"/>
      <c r="L358" s="526"/>
      <c r="M358" s="526"/>
      <c r="N358" s="526"/>
      <c r="O358" s="526"/>
      <c r="P358" s="526"/>
      <c r="Q358" s="526"/>
      <c r="R358" s="52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366"/>
      <c r="AG358" s="520"/>
    </row>
    <row r="359" spans="1:33" ht="19.5" thickBot="1" x14ac:dyDescent="0.35">
      <c r="A359" s="366"/>
      <c r="B359" s="387"/>
      <c r="C359" s="1655"/>
      <c r="D359" s="1655"/>
      <c r="E359" s="1655"/>
      <c r="F359" s="1655"/>
      <c r="G359" s="1656"/>
      <c r="H359" s="1655"/>
      <c r="I359" s="526"/>
      <c r="J359" s="526"/>
      <c r="K359" s="526"/>
      <c r="L359" s="526"/>
      <c r="M359" s="526"/>
      <c r="N359" s="526"/>
      <c r="O359" s="526"/>
      <c r="P359" s="526"/>
      <c r="Q359" s="526"/>
      <c r="R359" s="52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366"/>
      <c r="AG359" s="520"/>
    </row>
    <row r="360" spans="1:33" ht="19.5" thickBot="1" x14ac:dyDescent="0.35">
      <c r="A360" s="366"/>
      <c r="B360" s="387"/>
      <c r="C360" s="1655"/>
      <c r="D360" s="1655"/>
      <c r="E360" s="1655"/>
      <c r="F360" s="1655"/>
      <c r="G360" s="1656"/>
      <c r="H360" s="1655"/>
      <c r="I360" s="526"/>
      <c r="J360" s="526"/>
      <c r="K360" s="526"/>
      <c r="L360" s="526"/>
      <c r="M360" s="526"/>
      <c r="N360" s="526"/>
      <c r="O360" s="526"/>
      <c r="P360" s="526"/>
      <c r="Q360" s="526"/>
      <c r="R360" s="52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366"/>
      <c r="AG360" s="520"/>
    </row>
    <row r="361" spans="1:33" ht="19.5" thickBot="1" x14ac:dyDescent="0.35">
      <c r="A361" s="366"/>
      <c r="B361" s="387"/>
      <c r="C361" s="1655"/>
      <c r="D361" s="1655"/>
      <c r="E361" s="1655"/>
      <c r="F361" s="1655"/>
      <c r="G361" s="1656"/>
      <c r="H361" s="1655"/>
      <c r="I361" s="526"/>
      <c r="J361" s="526"/>
      <c r="K361" s="526"/>
      <c r="L361" s="526"/>
      <c r="M361" s="526"/>
      <c r="N361" s="526"/>
      <c r="O361" s="526"/>
      <c r="P361" s="526"/>
      <c r="Q361" s="526"/>
      <c r="R361" s="52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366"/>
      <c r="AG361" s="520"/>
    </row>
    <row r="362" spans="1:33" ht="19.5" thickBot="1" x14ac:dyDescent="0.35">
      <c r="A362" s="366"/>
      <c r="B362" s="387"/>
      <c r="C362" s="1655"/>
      <c r="D362" s="1655"/>
      <c r="E362" s="1655"/>
      <c r="F362" s="1655"/>
      <c r="G362" s="1656"/>
      <c r="H362" s="1655"/>
      <c r="I362" s="526"/>
      <c r="J362" s="526"/>
      <c r="K362" s="526"/>
      <c r="L362" s="526"/>
      <c r="M362" s="526"/>
      <c r="N362" s="526"/>
      <c r="O362" s="526"/>
      <c r="P362" s="526"/>
      <c r="Q362" s="526"/>
      <c r="R362" s="52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366"/>
      <c r="AG362" s="520"/>
    </row>
    <row r="363" spans="1:33" ht="19.5" thickBot="1" x14ac:dyDescent="0.35">
      <c r="A363" s="366"/>
      <c r="B363" s="387"/>
      <c r="C363" s="1655"/>
      <c r="D363" s="1655"/>
      <c r="E363" s="1655"/>
      <c r="F363" s="1655"/>
      <c r="G363" s="1656"/>
      <c r="H363" s="1655"/>
      <c r="I363" s="526"/>
      <c r="J363" s="526"/>
      <c r="K363" s="526"/>
      <c r="L363" s="526"/>
      <c r="M363" s="526"/>
      <c r="N363" s="526"/>
      <c r="O363" s="526"/>
      <c r="P363" s="526"/>
      <c r="Q363" s="526"/>
      <c r="R363" s="52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366"/>
      <c r="AG363" s="520"/>
    </row>
    <row r="364" spans="1:33" ht="19.5" thickBot="1" x14ac:dyDescent="0.35">
      <c r="A364" s="366"/>
      <c r="B364" s="387"/>
      <c r="C364" s="1655"/>
      <c r="D364" s="1655"/>
      <c r="E364" s="1655"/>
      <c r="F364" s="1655"/>
      <c r="G364" s="1656"/>
      <c r="H364" s="1655"/>
      <c r="I364" s="526"/>
      <c r="J364" s="526"/>
      <c r="K364" s="526"/>
      <c r="L364" s="526"/>
      <c r="M364" s="526"/>
      <c r="N364" s="526"/>
      <c r="O364" s="526"/>
      <c r="P364" s="526"/>
      <c r="Q364" s="526"/>
      <c r="R364" s="52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366"/>
      <c r="AG364" s="520"/>
    </row>
    <row r="365" spans="1:33" ht="19.5" thickBot="1" x14ac:dyDescent="0.35">
      <c r="A365" s="366"/>
      <c r="B365" s="387"/>
      <c r="C365" s="1655"/>
      <c r="D365" s="1655"/>
      <c r="E365" s="1655"/>
      <c r="F365" s="1655"/>
      <c r="G365" s="1656"/>
      <c r="H365" s="1655"/>
      <c r="I365" s="526"/>
      <c r="J365" s="526"/>
      <c r="K365" s="526"/>
      <c r="L365" s="526"/>
      <c r="M365" s="526"/>
      <c r="N365" s="526"/>
      <c r="O365" s="526"/>
      <c r="P365" s="526"/>
      <c r="Q365" s="526"/>
      <c r="R365" s="52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366"/>
      <c r="AG365" s="520"/>
    </row>
    <row r="366" spans="1:33" ht="19.5" thickBot="1" x14ac:dyDescent="0.35">
      <c r="A366" s="366"/>
      <c r="B366" s="387"/>
      <c r="C366" s="1655"/>
      <c r="D366" s="1655"/>
      <c r="E366" s="1655"/>
      <c r="F366" s="1655"/>
      <c r="G366" s="1656"/>
      <c r="H366" s="1655"/>
      <c r="I366" s="526"/>
      <c r="J366" s="526"/>
      <c r="K366" s="526"/>
      <c r="L366" s="526"/>
      <c r="M366" s="526"/>
      <c r="N366" s="526"/>
      <c r="O366" s="526"/>
      <c r="P366" s="526"/>
      <c r="Q366" s="526"/>
      <c r="R366" s="52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366"/>
      <c r="AG366" s="520"/>
    </row>
    <row r="367" spans="1:33" ht="19.5" thickBot="1" x14ac:dyDescent="0.35">
      <c r="A367" s="366"/>
      <c r="B367" s="387"/>
      <c r="C367" s="1655"/>
      <c r="D367" s="1655"/>
      <c r="E367" s="1655"/>
      <c r="F367" s="1655"/>
      <c r="G367" s="1656"/>
      <c r="H367" s="1655"/>
      <c r="I367" s="526"/>
      <c r="J367" s="526"/>
      <c r="K367" s="526"/>
      <c r="L367" s="526"/>
      <c r="M367" s="526"/>
      <c r="N367" s="526"/>
      <c r="O367" s="526"/>
      <c r="P367" s="526"/>
      <c r="Q367" s="526"/>
      <c r="R367" s="52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366"/>
      <c r="AG367" s="520"/>
    </row>
    <row r="368" spans="1:33" ht="19.5" thickBot="1" x14ac:dyDescent="0.35">
      <c r="A368" s="366"/>
      <c r="B368" s="387"/>
      <c r="C368" s="1655"/>
      <c r="D368" s="1655"/>
      <c r="E368" s="1655"/>
      <c r="F368" s="1655"/>
      <c r="G368" s="1656"/>
      <c r="H368" s="1655"/>
      <c r="I368" s="526"/>
      <c r="J368" s="526"/>
      <c r="K368" s="526"/>
      <c r="L368" s="526"/>
      <c r="M368" s="526"/>
      <c r="N368" s="526"/>
      <c r="O368" s="526"/>
      <c r="P368" s="526"/>
      <c r="Q368" s="526"/>
      <c r="R368" s="52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366"/>
      <c r="AG368" s="520"/>
    </row>
    <row r="369" spans="1:33" ht="19.5" thickBot="1" x14ac:dyDescent="0.35">
      <c r="A369" s="366"/>
      <c r="B369" s="387"/>
      <c r="C369" s="1655"/>
      <c r="D369" s="1655"/>
      <c r="E369" s="1655"/>
      <c r="F369" s="1655"/>
      <c r="G369" s="1656"/>
      <c r="H369" s="1655"/>
      <c r="I369" s="526"/>
      <c r="J369" s="526"/>
      <c r="K369" s="526"/>
      <c r="L369" s="526"/>
      <c r="M369" s="526"/>
      <c r="N369" s="526"/>
      <c r="O369" s="526"/>
      <c r="P369" s="526"/>
      <c r="Q369" s="526"/>
      <c r="R369" s="52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366"/>
      <c r="AG369" s="520"/>
    </row>
    <row r="370" spans="1:33" ht="19.5" thickBot="1" x14ac:dyDescent="0.35">
      <c r="A370" s="366"/>
      <c r="B370" s="387"/>
      <c r="C370" s="1655"/>
      <c r="D370" s="1655"/>
      <c r="E370" s="1655"/>
      <c r="F370" s="1655"/>
      <c r="G370" s="1656"/>
      <c r="H370" s="1655"/>
      <c r="I370" s="526"/>
      <c r="J370" s="526"/>
      <c r="K370" s="526"/>
      <c r="L370" s="526"/>
      <c r="M370" s="526"/>
      <c r="N370" s="526"/>
      <c r="O370" s="526"/>
      <c r="P370" s="526"/>
      <c r="Q370" s="526"/>
      <c r="R370" s="52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366"/>
      <c r="AG370" s="520"/>
    </row>
    <row r="371" spans="1:33" ht="19.5" thickBot="1" x14ac:dyDescent="0.35">
      <c r="A371" s="366"/>
      <c r="B371" s="387"/>
      <c r="C371" s="1655"/>
      <c r="D371" s="1655"/>
      <c r="E371" s="1655"/>
      <c r="F371" s="1655"/>
      <c r="G371" s="1656"/>
      <c r="H371" s="1655"/>
      <c r="I371" s="526"/>
      <c r="J371" s="526"/>
      <c r="K371" s="526"/>
      <c r="L371" s="526"/>
      <c r="M371" s="526"/>
      <c r="N371" s="526"/>
      <c r="O371" s="526"/>
      <c r="P371" s="526"/>
      <c r="Q371" s="526"/>
      <c r="R371" s="52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366"/>
      <c r="AG371" s="520"/>
    </row>
    <row r="372" spans="1:33" ht="19.5" thickBot="1" x14ac:dyDescent="0.35">
      <c r="A372" s="366"/>
      <c r="B372" s="387"/>
      <c r="C372" s="1655"/>
      <c r="D372" s="1655"/>
      <c r="E372" s="1655"/>
      <c r="F372" s="1655"/>
      <c r="G372" s="1656"/>
      <c r="H372" s="1655"/>
      <c r="I372" s="526"/>
      <c r="J372" s="526"/>
      <c r="K372" s="526"/>
      <c r="L372" s="526"/>
      <c r="M372" s="526"/>
      <c r="N372" s="526"/>
      <c r="O372" s="526"/>
      <c r="P372" s="526"/>
      <c r="Q372" s="526"/>
      <c r="R372" s="52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366"/>
      <c r="AG372" s="520"/>
    </row>
    <row r="373" spans="1:33" ht="19.5" thickBot="1" x14ac:dyDescent="0.35">
      <c r="A373" s="366"/>
      <c r="B373" s="387"/>
      <c r="C373" s="1655"/>
      <c r="D373" s="1655"/>
      <c r="E373" s="1655"/>
      <c r="F373" s="1655"/>
      <c r="G373" s="1656"/>
      <c r="H373" s="1655"/>
      <c r="I373" s="526"/>
      <c r="J373" s="526"/>
      <c r="K373" s="526"/>
      <c r="L373" s="526"/>
      <c r="M373" s="526"/>
      <c r="N373" s="526"/>
      <c r="O373" s="526"/>
      <c r="P373" s="526"/>
      <c r="Q373" s="526"/>
      <c r="R373" s="52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366"/>
      <c r="AG373" s="520"/>
    </row>
    <row r="374" spans="1:33" ht="19.5" thickBot="1" x14ac:dyDescent="0.35">
      <c r="A374" s="366"/>
      <c r="B374" s="387"/>
      <c r="C374" s="1655"/>
      <c r="D374" s="1655"/>
      <c r="E374" s="1655"/>
      <c r="F374" s="1655"/>
      <c r="G374" s="1656"/>
      <c r="H374" s="1655"/>
      <c r="I374" s="526"/>
      <c r="J374" s="526"/>
      <c r="K374" s="526"/>
      <c r="L374" s="526"/>
      <c r="M374" s="526"/>
      <c r="N374" s="526"/>
      <c r="O374" s="526"/>
      <c r="P374" s="526"/>
      <c r="Q374" s="526"/>
      <c r="R374" s="52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366"/>
      <c r="AG374" s="520"/>
    </row>
    <row r="375" spans="1:33" ht="19.5" thickBot="1" x14ac:dyDescent="0.35">
      <c r="A375" s="366"/>
      <c r="B375" s="387"/>
      <c r="C375" s="1655"/>
      <c r="D375" s="1655"/>
      <c r="E375" s="1655"/>
      <c r="F375" s="1655"/>
      <c r="G375" s="1656"/>
      <c r="H375" s="1655"/>
      <c r="I375" s="526"/>
      <c r="J375" s="526"/>
      <c r="K375" s="526"/>
      <c r="L375" s="526"/>
      <c r="M375" s="526"/>
      <c r="N375" s="526"/>
      <c r="O375" s="526"/>
      <c r="P375" s="526"/>
      <c r="Q375" s="526"/>
      <c r="R375" s="52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366"/>
      <c r="AG375" s="520"/>
    </row>
    <row r="376" spans="1:33" ht="19.5" thickBot="1" x14ac:dyDescent="0.35">
      <c r="A376" s="366"/>
      <c r="B376" s="387"/>
      <c r="C376" s="1655"/>
      <c r="D376" s="1655"/>
      <c r="E376" s="1655"/>
      <c r="F376" s="1655"/>
      <c r="G376" s="1656"/>
      <c r="H376" s="1655"/>
      <c r="I376" s="526"/>
      <c r="J376" s="526"/>
      <c r="K376" s="526"/>
      <c r="L376" s="526"/>
      <c r="M376" s="526"/>
      <c r="N376" s="526"/>
      <c r="O376" s="526"/>
      <c r="P376" s="526"/>
      <c r="Q376" s="526"/>
      <c r="R376" s="52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366"/>
      <c r="AG376" s="520"/>
    </row>
    <row r="377" spans="1:33" ht="19.5" thickBot="1" x14ac:dyDescent="0.35">
      <c r="A377" s="366"/>
      <c r="B377" s="387"/>
      <c r="C377" s="1655"/>
      <c r="D377" s="1655"/>
      <c r="E377" s="1655"/>
      <c r="F377" s="1655"/>
      <c r="G377" s="1656"/>
      <c r="H377" s="1655"/>
      <c r="I377" s="526"/>
      <c r="J377" s="526"/>
      <c r="K377" s="526"/>
      <c r="L377" s="526"/>
      <c r="M377" s="526"/>
      <c r="N377" s="526"/>
      <c r="O377" s="526"/>
      <c r="P377" s="526"/>
      <c r="Q377" s="526"/>
      <c r="R377" s="52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366"/>
      <c r="AG377" s="520"/>
    </row>
    <row r="378" spans="1:33" ht="19.5" thickBot="1" x14ac:dyDescent="0.35">
      <c r="A378" s="366"/>
      <c r="B378" s="387"/>
      <c r="C378" s="1655"/>
      <c r="D378" s="1655"/>
      <c r="E378" s="1655"/>
      <c r="F378" s="1655"/>
      <c r="G378" s="1656"/>
      <c r="H378" s="1655"/>
      <c r="I378" s="526"/>
      <c r="J378" s="526"/>
      <c r="K378" s="526"/>
      <c r="L378" s="526"/>
      <c r="M378" s="526"/>
      <c r="N378" s="526"/>
      <c r="O378" s="526"/>
      <c r="P378" s="526"/>
      <c r="Q378" s="526"/>
      <c r="R378" s="52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366"/>
      <c r="AG378" s="520"/>
    </row>
    <row r="379" spans="1:33" x14ac:dyDescent="0.3">
      <c r="A379" s="366"/>
      <c r="B379" s="366"/>
      <c r="C379" s="366"/>
      <c r="D379" s="366"/>
      <c r="E379" s="366"/>
      <c r="F379" s="366"/>
      <c r="G379" s="366"/>
      <c r="H379" s="366"/>
      <c r="I379" s="526"/>
      <c r="J379" s="526"/>
      <c r="K379" s="526"/>
      <c r="L379" s="526"/>
      <c r="M379" s="526"/>
      <c r="N379" s="526"/>
      <c r="O379" s="526"/>
      <c r="P379" s="526"/>
      <c r="Q379" s="526"/>
      <c r="R379" s="52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366"/>
      <c r="AG379" s="520"/>
    </row>
    <row r="380" spans="1:33" ht="19.5" thickBot="1" x14ac:dyDescent="0.35">
      <c r="A380" s="529"/>
      <c r="B380" s="365"/>
      <c r="C380" s="365"/>
      <c r="D380" s="365"/>
      <c r="E380" s="365"/>
      <c r="F380" s="365"/>
      <c r="G380" s="365"/>
      <c r="H380" s="365"/>
      <c r="I380" s="365"/>
      <c r="J380" s="365"/>
      <c r="K380" s="365"/>
      <c r="L380" s="365"/>
      <c r="M380" s="365"/>
      <c r="N380" s="365"/>
      <c r="O380" s="365"/>
      <c r="P380" s="365"/>
      <c r="Q380" s="365"/>
      <c r="R380" s="365"/>
      <c r="S380" s="365"/>
      <c r="T380" s="365"/>
      <c r="U380" s="365"/>
      <c r="V380" s="365"/>
      <c r="W380" s="365"/>
      <c r="X380" s="365"/>
      <c r="Y380" s="365"/>
      <c r="Z380" s="365"/>
      <c r="AA380" s="365"/>
      <c r="AB380" s="365"/>
      <c r="AC380" s="365"/>
      <c r="AD380" s="365"/>
      <c r="AE380" s="365"/>
      <c r="AF380" s="365"/>
      <c r="AG380" s="520"/>
    </row>
    <row r="381" spans="1:33" ht="54.75" thickBot="1" x14ac:dyDescent="0.35">
      <c r="A381" s="366"/>
      <c r="B381" s="2019" t="s">
        <v>912</v>
      </c>
      <c r="C381" s="2020"/>
      <c r="D381" s="2020"/>
      <c r="E381" s="2021"/>
      <c r="F381" s="85" t="s">
        <v>870</v>
      </c>
      <c r="G381" s="531" t="s">
        <v>98</v>
      </c>
      <c r="H381" s="531" t="s">
        <v>59</v>
      </c>
      <c r="I381" s="531" t="s">
        <v>99</v>
      </c>
      <c r="J381" s="531" t="s">
        <v>100</v>
      </c>
      <c r="K381" s="531" t="s">
        <v>101</v>
      </c>
      <c r="L381" s="531" t="s">
        <v>102</v>
      </c>
      <c r="M381" s="531" t="s">
        <v>103</v>
      </c>
      <c r="N381" s="531" t="s">
        <v>104</v>
      </c>
      <c r="O381" s="531" t="s">
        <v>105</v>
      </c>
      <c r="P381" s="531" t="s">
        <v>106</v>
      </c>
      <c r="Q381" s="531" t="s">
        <v>107</v>
      </c>
      <c r="R381" s="531" t="s">
        <v>108</v>
      </c>
      <c r="S381" s="531" t="s">
        <v>109</v>
      </c>
      <c r="T381" s="1916" t="s">
        <v>110</v>
      </c>
      <c r="U381" s="1917"/>
      <c r="V381" s="1916" t="s">
        <v>111</v>
      </c>
      <c r="W381" s="1917"/>
      <c r="X381" s="1916" t="s">
        <v>50</v>
      </c>
      <c r="Y381" s="1917"/>
      <c r="Z381" s="2022" t="s">
        <v>51</v>
      </c>
      <c r="AA381" s="2023"/>
      <c r="AB381" s="1916" t="s">
        <v>52</v>
      </c>
      <c r="AC381" s="1917"/>
      <c r="AD381" s="1916" t="s">
        <v>53</v>
      </c>
      <c r="AE381" s="1917"/>
      <c r="AG381" s="520"/>
    </row>
    <row r="382" spans="1:33" ht="21.75" customHeight="1" thickBot="1" x14ac:dyDescent="0.45">
      <c r="A382" s="366"/>
      <c r="B382" s="63" t="s">
        <v>868</v>
      </c>
      <c r="C382" s="526"/>
      <c r="D382" s="2024" t="s">
        <v>128</v>
      </c>
      <c r="E382" s="2025"/>
      <c r="F382" s="80">
        <f>SUM(G382,H382,I382,J382,K382,L382,M382,N382,O382,P382,Q382,R382,S382,T384,V384,X384,Z384,AB384,AD384)</f>
        <v>0</v>
      </c>
      <c r="G382" s="87">
        <f>COUNTIF($E$385:$E$434,"MATHS")</f>
        <v>0</v>
      </c>
      <c r="H382" s="87">
        <f>COUNTIF($E$385:$E$434,"PC")</f>
        <v>0</v>
      </c>
      <c r="I382" s="87">
        <f>COUNTIF($E$385:$E$434,"SVT")</f>
        <v>0</v>
      </c>
      <c r="J382" s="87">
        <f>COUNTIF($E$385:$E$434,"LM")</f>
        <v>0</v>
      </c>
      <c r="K382" s="87">
        <f>COUNTIF($E$385:$E$434,"PHILO")</f>
        <v>0</v>
      </c>
      <c r="L382" s="87">
        <f>COUNTIF($E$385:$E$434,"ANG")</f>
        <v>0</v>
      </c>
      <c r="M382" s="87">
        <f>COUNTIF($E$385:$E$434,"ALL")</f>
        <v>0</v>
      </c>
      <c r="N382" s="87">
        <f>COUNTIF($E$385:$E$434,"ESP")</f>
        <v>0</v>
      </c>
      <c r="O382" s="87">
        <f>COUNTIF($E$385:$E$434,"HG")</f>
        <v>0</v>
      </c>
      <c r="P382" s="87">
        <f>COUNTIF($E$385:$E$434,"EPS")</f>
        <v>0</v>
      </c>
      <c r="Q382" s="87">
        <f>COUNTIF($E$385:$E$434,"ARTS P")</f>
        <v>0</v>
      </c>
      <c r="R382" s="87">
        <f>COUNTIF($E$385:$E$434,"EDU M")</f>
        <v>0</v>
      </c>
      <c r="S382" s="87">
        <f>COUNTIF($E$385:$E$434,"EDHC")</f>
        <v>0</v>
      </c>
      <c r="T382" s="1918" t="s">
        <v>113</v>
      </c>
      <c r="U382" s="1919" t="s">
        <v>100</v>
      </c>
      <c r="V382" s="1918" t="s">
        <v>114</v>
      </c>
      <c r="W382" s="1919" t="s">
        <v>109</v>
      </c>
      <c r="X382" s="1918" t="s">
        <v>115</v>
      </c>
      <c r="Y382" s="1919" t="s">
        <v>106</v>
      </c>
      <c r="Z382" s="1918" t="s">
        <v>116</v>
      </c>
      <c r="AA382" s="1919" t="s">
        <v>117</v>
      </c>
      <c r="AB382" s="1918" t="s">
        <v>52</v>
      </c>
      <c r="AC382" s="1919" t="s">
        <v>99</v>
      </c>
      <c r="AD382" s="1918" t="s">
        <v>99</v>
      </c>
      <c r="AE382" s="1919" t="s">
        <v>59</v>
      </c>
      <c r="AG382" s="520"/>
    </row>
    <row r="383" spans="1:33" ht="21.75" thickBot="1" x14ac:dyDescent="0.45">
      <c r="A383" s="366"/>
      <c r="B383" s="63"/>
      <c r="C383" s="526"/>
      <c r="D383" s="2026"/>
      <c r="E383" s="2027"/>
      <c r="F383" s="526"/>
      <c r="G383" s="526"/>
      <c r="H383" s="526"/>
      <c r="I383" s="526"/>
      <c r="J383" s="526"/>
      <c r="K383" s="526"/>
      <c r="L383" s="526"/>
      <c r="M383" s="526"/>
      <c r="N383" s="526"/>
      <c r="O383" s="526"/>
      <c r="P383" s="526"/>
      <c r="Q383" s="526"/>
      <c r="R383" s="526"/>
      <c r="S383" s="526"/>
      <c r="T383" s="92">
        <f>COUNTIF($E$385:$E$434,"HG/LM(HG)")</f>
        <v>0</v>
      </c>
      <c r="U383" s="92">
        <f>COUNTIF($E$385:$E$434,"HG/LM(LM)")</f>
        <v>0</v>
      </c>
      <c r="V383" s="92">
        <f>COUNTIF($E$385:$E$434,"LM/EDHC(LM)")</f>
        <v>0</v>
      </c>
      <c r="W383" s="92">
        <f>COUNTIF($E$385:$E$434,"LM/EDHC(EDHC)")</f>
        <v>0</v>
      </c>
      <c r="X383" s="92">
        <f>COUNTIF($E$385:$E$434,"ANG/EPS(ANG)")</f>
        <v>0</v>
      </c>
      <c r="Y383" s="92">
        <f>COUNTIF($E$385:$E$434,"ANG/EPS(EPS)")</f>
        <v>0</v>
      </c>
      <c r="Z383" s="92">
        <f>COUNTIF($E$385:$E$434,"MATHS/TICE(MATHS)")</f>
        <v>0</v>
      </c>
      <c r="AA383" s="92">
        <f>COUNTIF($E$385:$E$434,"MATHS/TICE(TICE)")</f>
        <v>0</v>
      </c>
      <c r="AB383" s="92">
        <f>COUNTIF($E$385:$E$434,"PC/SVT(PC)")</f>
        <v>0</v>
      </c>
      <c r="AC383" s="92">
        <f>COUNTIF($E$385:$E$434,"PC/SVT(SVT)")</f>
        <v>0</v>
      </c>
      <c r="AD383" s="92">
        <f>COUNTIF($E$385:$E$434,"SVT/PC(SVT)")</f>
        <v>0</v>
      </c>
      <c r="AE383" s="92">
        <f>COUNTIF($E$385:$E$434,"SVT/PC(PC)")</f>
        <v>0</v>
      </c>
      <c r="AG383" s="520"/>
    </row>
    <row r="384" spans="1:33" ht="90.75" thickBot="1" x14ac:dyDescent="0.35">
      <c r="A384" s="366"/>
      <c r="B384" s="78" t="s">
        <v>1</v>
      </c>
      <c r="C384" s="78" t="s">
        <v>119</v>
      </c>
      <c r="D384" s="78" t="s">
        <v>120</v>
      </c>
      <c r="E384" s="78" t="s">
        <v>121</v>
      </c>
      <c r="F384" s="78" t="s">
        <v>122</v>
      </c>
      <c r="G384" s="78" t="s">
        <v>123</v>
      </c>
      <c r="H384" s="78" t="s">
        <v>124</v>
      </c>
      <c r="I384" s="526"/>
      <c r="J384" s="526"/>
      <c r="K384" s="526"/>
      <c r="L384" s="526"/>
      <c r="M384" s="526"/>
      <c r="N384" s="526"/>
      <c r="O384" s="526"/>
      <c r="P384" s="526"/>
      <c r="Q384" s="526"/>
      <c r="R384" s="526"/>
      <c r="S384" s="366"/>
      <c r="T384" s="1865">
        <f>T383+U383</f>
        <v>0</v>
      </c>
      <c r="U384" s="1865"/>
      <c r="V384" s="1865">
        <f>V383+W383</f>
        <v>0</v>
      </c>
      <c r="W384" s="1865"/>
      <c r="X384" s="1865">
        <f>X383+Y383</f>
        <v>0</v>
      </c>
      <c r="Y384" s="1865"/>
      <c r="Z384" s="1865">
        <f>Z383+AA383</f>
        <v>0</v>
      </c>
      <c r="AA384" s="1865"/>
      <c r="AB384" s="1865">
        <f>AB383+AC383</f>
        <v>0</v>
      </c>
      <c r="AC384" s="1865"/>
      <c r="AD384" s="1865">
        <f>AD383+AE383</f>
        <v>0</v>
      </c>
      <c r="AE384" s="1865"/>
      <c r="AG384" s="520"/>
    </row>
    <row r="385" spans="1:33" ht="19.5" thickBot="1" x14ac:dyDescent="0.35">
      <c r="A385" s="366"/>
      <c r="B385" s="387"/>
      <c r="C385" s="961"/>
      <c r="D385" s="961"/>
      <c r="E385" s="961"/>
      <c r="F385" s="961"/>
      <c r="G385" s="962"/>
      <c r="H385" s="1662"/>
      <c r="I385" s="526"/>
      <c r="J385" s="526"/>
      <c r="K385" s="526"/>
      <c r="L385" s="526"/>
      <c r="M385" s="526"/>
      <c r="N385" s="526"/>
      <c r="O385" s="526"/>
      <c r="P385" s="526"/>
      <c r="Q385" s="526"/>
      <c r="R385" s="526"/>
      <c r="S385" s="366"/>
      <c r="T385" s="366"/>
      <c r="U385" s="366"/>
      <c r="V385" s="366"/>
      <c r="W385" s="366"/>
      <c r="X385" s="366"/>
      <c r="Y385" s="366"/>
      <c r="Z385" s="366"/>
      <c r="AA385" s="366"/>
      <c r="AB385" s="366"/>
      <c r="AC385" s="366"/>
      <c r="AD385" s="366"/>
      <c r="AE385" s="366"/>
      <c r="AF385" s="366"/>
      <c r="AG385" s="520"/>
    </row>
    <row r="386" spans="1:33" ht="19.5" thickBot="1" x14ac:dyDescent="0.35">
      <c r="A386" s="366"/>
      <c r="B386" s="387"/>
      <c r="C386" s="961"/>
      <c r="D386" s="961"/>
      <c r="E386" s="961"/>
      <c r="F386" s="961"/>
      <c r="G386" s="962"/>
      <c r="H386" s="1662"/>
      <c r="I386" s="526"/>
      <c r="J386" s="526"/>
      <c r="K386" s="526"/>
      <c r="L386" s="526"/>
      <c r="M386" s="526"/>
      <c r="N386" s="526"/>
      <c r="O386" s="526"/>
      <c r="P386" s="526"/>
      <c r="Q386" s="526"/>
      <c r="R386" s="526"/>
      <c r="S386" s="366"/>
      <c r="T386" s="366"/>
      <c r="U386" s="366"/>
      <c r="V386" s="366"/>
      <c r="W386" s="366"/>
      <c r="X386" s="366"/>
      <c r="Y386" s="366"/>
      <c r="Z386" s="366"/>
      <c r="AA386" s="366"/>
      <c r="AB386" s="366"/>
      <c r="AC386" s="366"/>
      <c r="AD386" s="366"/>
      <c r="AE386" s="366"/>
      <c r="AF386" s="366"/>
      <c r="AG386" s="520"/>
    </row>
    <row r="387" spans="1:33" ht="19.5" thickBot="1" x14ac:dyDescent="0.35">
      <c r="A387" s="366"/>
      <c r="B387" s="387"/>
      <c r="C387" s="961"/>
      <c r="D387" s="961"/>
      <c r="E387" s="961"/>
      <c r="F387" s="961"/>
      <c r="G387" s="962"/>
      <c r="H387" s="1662"/>
      <c r="I387" s="526"/>
      <c r="J387" s="526"/>
      <c r="K387" s="526"/>
      <c r="L387" s="526"/>
      <c r="M387" s="526"/>
      <c r="N387" s="526"/>
      <c r="O387" s="526"/>
      <c r="P387" s="526"/>
      <c r="Q387" s="526"/>
      <c r="R387" s="526"/>
      <c r="S387" s="366"/>
      <c r="T387" s="366"/>
      <c r="U387" s="366"/>
      <c r="V387" s="366"/>
      <c r="W387" s="366"/>
      <c r="X387" s="366"/>
      <c r="Y387" s="366"/>
      <c r="Z387" s="366"/>
      <c r="AA387" s="366"/>
      <c r="AB387" s="366"/>
      <c r="AC387" s="366"/>
      <c r="AD387" s="366"/>
      <c r="AE387" s="366"/>
      <c r="AF387" s="366"/>
      <c r="AG387" s="520"/>
    </row>
    <row r="388" spans="1:33" ht="19.5" thickBot="1" x14ac:dyDescent="0.35">
      <c r="A388" s="366"/>
      <c r="B388" s="387"/>
      <c r="C388" s="961"/>
      <c r="D388" s="961"/>
      <c r="E388" s="961"/>
      <c r="F388" s="961"/>
      <c r="G388" s="962"/>
      <c r="H388" s="1662"/>
      <c r="I388" s="526"/>
      <c r="J388" s="526"/>
      <c r="K388" s="526"/>
      <c r="L388" s="526"/>
      <c r="M388" s="526"/>
      <c r="N388" s="526"/>
      <c r="O388" s="526"/>
      <c r="P388" s="526"/>
      <c r="Q388" s="526"/>
      <c r="R388" s="526"/>
      <c r="S388" s="366"/>
      <c r="T388" s="366"/>
      <c r="U388" s="366"/>
      <c r="V388" s="366"/>
      <c r="W388" s="366"/>
      <c r="X388" s="366"/>
      <c r="Y388" s="366"/>
      <c r="Z388" s="366"/>
      <c r="AA388" s="366"/>
      <c r="AB388" s="366"/>
      <c r="AC388" s="366"/>
      <c r="AD388" s="366"/>
      <c r="AE388" s="366"/>
      <c r="AF388" s="366"/>
      <c r="AG388" s="520"/>
    </row>
    <row r="389" spans="1:33" ht="19.5" thickBot="1" x14ac:dyDescent="0.35">
      <c r="A389" s="366"/>
      <c r="B389" s="387"/>
      <c r="C389" s="961"/>
      <c r="D389" s="961"/>
      <c r="E389" s="961"/>
      <c r="F389" s="961"/>
      <c r="G389" s="962"/>
      <c r="H389" s="1662"/>
      <c r="I389" s="526"/>
      <c r="J389" s="526"/>
      <c r="K389" s="526"/>
      <c r="L389" s="526"/>
      <c r="M389" s="526"/>
      <c r="N389" s="526"/>
      <c r="O389" s="526"/>
      <c r="P389" s="526"/>
      <c r="Q389" s="526"/>
      <c r="R389" s="526"/>
      <c r="S389" s="366"/>
      <c r="T389" s="366"/>
      <c r="U389" s="366"/>
      <c r="V389" s="366"/>
      <c r="W389" s="366"/>
      <c r="X389" s="366"/>
      <c r="Y389" s="366"/>
      <c r="Z389" s="366"/>
      <c r="AA389" s="366"/>
      <c r="AB389" s="366"/>
      <c r="AC389" s="366"/>
      <c r="AD389" s="366"/>
      <c r="AE389" s="366"/>
      <c r="AF389" s="366"/>
      <c r="AG389" s="520"/>
    </row>
    <row r="390" spans="1:33" ht="19.5" thickBot="1" x14ac:dyDescent="0.35">
      <c r="A390" s="366"/>
      <c r="B390" s="387"/>
      <c r="C390" s="961"/>
      <c r="D390" s="961"/>
      <c r="E390" s="961"/>
      <c r="F390" s="961"/>
      <c r="G390" s="962"/>
      <c r="H390" s="1662"/>
      <c r="I390" s="526"/>
      <c r="J390" s="526"/>
      <c r="K390" s="526"/>
      <c r="L390" s="526"/>
      <c r="M390" s="526"/>
      <c r="N390" s="526"/>
      <c r="O390" s="526"/>
      <c r="P390" s="526"/>
      <c r="Q390" s="526"/>
      <c r="R390" s="526"/>
      <c r="S390" s="366"/>
      <c r="T390" s="366"/>
      <c r="U390" s="366"/>
      <c r="V390" s="366"/>
      <c r="W390" s="366"/>
      <c r="X390" s="366"/>
      <c r="Y390" s="366"/>
      <c r="Z390" s="366"/>
      <c r="AA390" s="366"/>
      <c r="AB390" s="366"/>
      <c r="AC390" s="366"/>
      <c r="AD390" s="366"/>
      <c r="AE390" s="366"/>
      <c r="AF390" s="366"/>
      <c r="AG390" s="520"/>
    </row>
    <row r="391" spans="1:33" ht="19.5" thickBot="1" x14ac:dyDescent="0.35">
      <c r="A391" s="366"/>
      <c r="B391" s="387"/>
      <c r="C391" s="961"/>
      <c r="D391" s="961"/>
      <c r="E391" s="961"/>
      <c r="F391" s="961"/>
      <c r="G391" s="962"/>
      <c r="H391" s="1662"/>
      <c r="I391" s="526"/>
      <c r="J391" s="526"/>
      <c r="K391" s="526"/>
      <c r="L391" s="526"/>
      <c r="M391" s="526"/>
      <c r="N391" s="526"/>
      <c r="O391" s="526"/>
      <c r="P391" s="526"/>
      <c r="Q391" s="526"/>
      <c r="R391" s="52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366"/>
      <c r="AG391" s="520"/>
    </row>
    <row r="392" spans="1:33" ht="19.5" thickBot="1" x14ac:dyDescent="0.35">
      <c r="A392" s="366"/>
      <c r="B392" s="387"/>
      <c r="C392" s="961"/>
      <c r="D392" s="961"/>
      <c r="E392" s="961"/>
      <c r="F392" s="961"/>
      <c r="G392" s="962"/>
      <c r="H392" s="1662"/>
      <c r="I392" s="526"/>
      <c r="J392" s="526"/>
      <c r="K392" s="526"/>
      <c r="L392" s="526"/>
      <c r="M392" s="526"/>
      <c r="N392" s="526"/>
      <c r="O392" s="526"/>
      <c r="P392" s="526"/>
      <c r="Q392" s="526"/>
      <c r="R392" s="52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366"/>
      <c r="AG392" s="520"/>
    </row>
    <row r="393" spans="1:33" ht="19.5" thickBot="1" x14ac:dyDescent="0.35">
      <c r="A393" s="366"/>
      <c r="B393" s="387"/>
      <c r="C393" s="961"/>
      <c r="D393" s="961"/>
      <c r="E393" s="961"/>
      <c r="F393" s="961"/>
      <c r="G393" s="962"/>
      <c r="H393" s="1662"/>
      <c r="I393" s="526"/>
      <c r="J393" s="526"/>
      <c r="K393" s="526"/>
      <c r="L393" s="526"/>
      <c r="M393" s="526"/>
      <c r="N393" s="526"/>
      <c r="O393" s="526"/>
      <c r="P393" s="526"/>
      <c r="Q393" s="526"/>
      <c r="R393" s="52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366"/>
      <c r="AG393" s="520"/>
    </row>
    <row r="394" spans="1:33" ht="19.5" thickBot="1" x14ac:dyDescent="0.35">
      <c r="A394" s="366"/>
      <c r="B394" s="387"/>
      <c r="C394" s="961"/>
      <c r="D394" s="961"/>
      <c r="E394" s="961"/>
      <c r="F394" s="961"/>
      <c r="G394" s="962"/>
      <c r="H394" s="1662"/>
      <c r="I394" s="526"/>
      <c r="J394" s="526"/>
      <c r="K394" s="526"/>
      <c r="L394" s="526"/>
      <c r="M394" s="526"/>
      <c r="N394" s="526"/>
      <c r="O394" s="526"/>
      <c r="P394" s="526"/>
      <c r="Q394" s="526"/>
      <c r="R394" s="52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366"/>
      <c r="AG394" s="520"/>
    </row>
    <row r="395" spans="1:33" ht="19.5" thickBot="1" x14ac:dyDescent="0.35">
      <c r="A395" s="366"/>
      <c r="B395" s="387"/>
      <c r="C395" s="961"/>
      <c r="D395" s="961"/>
      <c r="E395" s="961"/>
      <c r="F395" s="961"/>
      <c r="G395" s="962"/>
      <c r="H395" s="1662"/>
      <c r="I395" s="526"/>
      <c r="J395" s="526"/>
      <c r="K395" s="526"/>
      <c r="L395" s="526"/>
      <c r="M395" s="526"/>
      <c r="N395" s="526"/>
      <c r="O395" s="526"/>
      <c r="P395" s="526"/>
      <c r="Q395" s="526"/>
      <c r="R395" s="52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366"/>
      <c r="AG395" s="520"/>
    </row>
    <row r="396" spans="1:33" ht="19.5" thickBot="1" x14ac:dyDescent="0.35">
      <c r="A396" s="366"/>
      <c r="B396" s="387"/>
      <c r="C396" s="961"/>
      <c r="D396" s="961"/>
      <c r="E396" s="961"/>
      <c r="F396" s="961"/>
      <c r="G396" s="962"/>
      <c r="H396" s="1662"/>
      <c r="I396" s="526"/>
      <c r="J396" s="526"/>
      <c r="K396" s="526"/>
      <c r="L396" s="526"/>
      <c r="M396" s="526"/>
      <c r="N396" s="526"/>
      <c r="O396" s="526"/>
      <c r="P396" s="526"/>
      <c r="Q396" s="526"/>
      <c r="R396" s="52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366"/>
      <c r="AG396" s="520"/>
    </row>
    <row r="397" spans="1:33" ht="19.5" thickBot="1" x14ac:dyDescent="0.35">
      <c r="A397" s="366"/>
      <c r="B397" s="387"/>
      <c r="C397" s="961"/>
      <c r="D397" s="961"/>
      <c r="E397" s="961"/>
      <c r="F397" s="961"/>
      <c r="G397" s="962"/>
      <c r="H397" s="1662"/>
      <c r="I397" s="526"/>
      <c r="J397" s="526"/>
      <c r="K397" s="526"/>
      <c r="L397" s="526"/>
      <c r="M397" s="526"/>
      <c r="N397" s="526"/>
      <c r="O397" s="526"/>
      <c r="P397" s="526"/>
      <c r="Q397" s="526"/>
      <c r="R397" s="52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366"/>
      <c r="AG397" s="520"/>
    </row>
    <row r="398" spans="1:33" ht="19.5" thickBot="1" x14ac:dyDescent="0.35">
      <c r="A398" s="366"/>
      <c r="B398" s="387"/>
      <c r="C398" s="961"/>
      <c r="D398" s="961"/>
      <c r="E398" s="961"/>
      <c r="F398" s="961"/>
      <c r="G398" s="962"/>
      <c r="H398" s="1662"/>
      <c r="I398" s="526"/>
      <c r="J398" s="526"/>
      <c r="K398" s="526"/>
      <c r="L398" s="526"/>
      <c r="M398" s="526"/>
      <c r="N398" s="526"/>
      <c r="O398" s="526"/>
      <c r="P398" s="526"/>
      <c r="Q398" s="526"/>
      <c r="R398" s="52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366"/>
      <c r="AG398" s="520"/>
    </row>
    <row r="399" spans="1:33" ht="19.5" thickBot="1" x14ac:dyDescent="0.35">
      <c r="A399" s="366"/>
      <c r="B399" s="387"/>
      <c r="C399" s="961"/>
      <c r="D399" s="961"/>
      <c r="E399" s="961"/>
      <c r="F399" s="961"/>
      <c r="G399" s="962"/>
      <c r="H399" s="1662"/>
      <c r="I399" s="526"/>
      <c r="J399" s="526"/>
      <c r="K399" s="526"/>
      <c r="L399" s="526"/>
      <c r="M399" s="526"/>
      <c r="N399" s="526"/>
      <c r="O399" s="526"/>
      <c r="P399" s="526"/>
      <c r="Q399" s="526"/>
      <c r="R399" s="52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366"/>
      <c r="AG399" s="520"/>
    </row>
    <row r="400" spans="1:33" ht="19.5" thickBot="1" x14ac:dyDescent="0.35">
      <c r="A400" s="366"/>
      <c r="B400" s="387"/>
      <c r="C400" s="961"/>
      <c r="D400" s="961"/>
      <c r="E400" s="961"/>
      <c r="F400" s="961"/>
      <c r="G400" s="962"/>
      <c r="H400" s="1662"/>
      <c r="I400" s="526"/>
      <c r="J400" s="526"/>
      <c r="K400" s="526"/>
      <c r="L400" s="526"/>
      <c r="M400" s="526"/>
      <c r="N400" s="526"/>
      <c r="O400" s="526"/>
      <c r="P400" s="526"/>
      <c r="Q400" s="526"/>
      <c r="R400" s="52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366"/>
      <c r="AG400" s="520"/>
    </row>
    <row r="401" spans="1:33" ht="19.5" thickBot="1" x14ac:dyDescent="0.35">
      <c r="A401" s="366"/>
      <c r="B401" s="387"/>
      <c r="C401" s="961"/>
      <c r="D401" s="961"/>
      <c r="E401" s="961"/>
      <c r="F401" s="961"/>
      <c r="G401" s="962"/>
      <c r="H401" s="1662"/>
      <c r="I401" s="526"/>
      <c r="J401" s="526"/>
      <c r="K401" s="526"/>
      <c r="L401" s="526"/>
      <c r="M401" s="526"/>
      <c r="N401" s="526"/>
      <c r="O401" s="526"/>
      <c r="P401" s="526"/>
      <c r="Q401" s="526"/>
      <c r="R401" s="52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366"/>
      <c r="AG401" s="520"/>
    </row>
    <row r="402" spans="1:33" ht="19.5" thickBot="1" x14ac:dyDescent="0.35">
      <c r="A402" s="366"/>
      <c r="B402" s="387"/>
      <c r="C402" s="961"/>
      <c r="D402" s="961"/>
      <c r="E402" s="961"/>
      <c r="F402" s="961"/>
      <c r="G402" s="962"/>
      <c r="H402" s="1662"/>
      <c r="I402" s="526"/>
      <c r="J402" s="526"/>
      <c r="K402" s="526"/>
      <c r="L402" s="526"/>
      <c r="M402" s="526"/>
      <c r="N402" s="526"/>
      <c r="O402" s="526"/>
      <c r="P402" s="526"/>
      <c r="Q402" s="526"/>
      <c r="R402" s="52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366"/>
      <c r="AG402" s="520"/>
    </row>
    <row r="403" spans="1:33" ht="19.5" thickBot="1" x14ac:dyDescent="0.35">
      <c r="A403" s="366"/>
      <c r="B403" s="387"/>
      <c r="C403" s="961"/>
      <c r="D403" s="961"/>
      <c r="E403" s="961"/>
      <c r="F403" s="961"/>
      <c r="G403" s="962"/>
      <c r="H403" s="1662"/>
      <c r="I403" s="526"/>
      <c r="J403" s="526"/>
      <c r="K403" s="526"/>
      <c r="L403" s="526"/>
      <c r="M403" s="526"/>
      <c r="N403" s="526"/>
      <c r="O403" s="526"/>
      <c r="P403" s="526"/>
      <c r="Q403" s="526"/>
      <c r="R403" s="52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366"/>
      <c r="AG403" s="520"/>
    </row>
    <row r="404" spans="1:33" ht="19.5" thickBot="1" x14ac:dyDescent="0.35">
      <c r="A404" s="366"/>
      <c r="B404" s="387"/>
      <c r="C404" s="961"/>
      <c r="D404" s="961"/>
      <c r="E404" s="961"/>
      <c r="F404" s="961"/>
      <c r="G404" s="962"/>
      <c r="H404" s="1662"/>
      <c r="I404" s="526"/>
      <c r="J404" s="526"/>
      <c r="K404" s="526"/>
      <c r="L404" s="526"/>
      <c r="M404" s="526"/>
      <c r="N404" s="526"/>
      <c r="O404" s="526"/>
      <c r="P404" s="526"/>
      <c r="Q404" s="526"/>
      <c r="R404" s="52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366"/>
      <c r="AG404" s="520"/>
    </row>
    <row r="405" spans="1:33" ht="19.5" thickBot="1" x14ac:dyDescent="0.35">
      <c r="A405" s="366"/>
      <c r="B405" s="387"/>
      <c r="C405" s="961"/>
      <c r="D405" s="961"/>
      <c r="E405" s="961"/>
      <c r="F405" s="961"/>
      <c r="G405" s="962"/>
      <c r="H405" s="1662"/>
      <c r="I405" s="526"/>
      <c r="J405" s="526"/>
      <c r="K405" s="526"/>
      <c r="L405" s="526"/>
      <c r="M405" s="526"/>
      <c r="N405" s="526"/>
      <c r="O405" s="526"/>
      <c r="P405" s="526"/>
      <c r="Q405" s="526"/>
      <c r="R405" s="52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366"/>
      <c r="AG405" s="520"/>
    </row>
    <row r="406" spans="1:33" ht="19.5" thickBot="1" x14ac:dyDescent="0.35">
      <c r="A406" s="366"/>
      <c r="B406" s="387"/>
      <c r="C406" s="961"/>
      <c r="D406" s="961"/>
      <c r="E406" s="961"/>
      <c r="F406" s="961"/>
      <c r="G406" s="962"/>
      <c r="H406" s="1662"/>
      <c r="I406" s="526"/>
      <c r="J406" s="526"/>
      <c r="K406" s="526"/>
      <c r="L406" s="526"/>
      <c r="M406" s="526"/>
      <c r="N406" s="526"/>
      <c r="O406" s="526"/>
      <c r="P406" s="526"/>
      <c r="Q406" s="526"/>
      <c r="R406" s="52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366"/>
      <c r="AG406" s="520"/>
    </row>
    <row r="407" spans="1:33" ht="19.5" thickBot="1" x14ac:dyDescent="0.35">
      <c r="A407" s="366"/>
      <c r="B407" s="387"/>
      <c r="C407" s="961"/>
      <c r="D407" s="961"/>
      <c r="E407" s="961"/>
      <c r="F407" s="961"/>
      <c r="G407" s="962"/>
      <c r="H407" s="1662"/>
      <c r="I407" s="526"/>
      <c r="J407" s="526"/>
      <c r="K407" s="526"/>
      <c r="L407" s="526"/>
      <c r="M407" s="526"/>
      <c r="N407" s="526"/>
      <c r="O407" s="526"/>
      <c r="P407" s="526"/>
      <c r="Q407" s="526"/>
      <c r="R407" s="52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366"/>
      <c r="AG407" s="520"/>
    </row>
    <row r="408" spans="1:33" ht="19.5" thickBot="1" x14ac:dyDescent="0.35">
      <c r="A408" s="366"/>
      <c r="B408" s="387"/>
      <c r="C408" s="961"/>
      <c r="D408" s="961"/>
      <c r="E408" s="961"/>
      <c r="F408" s="961"/>
      <c r="G408" s="962"/>
      <c r="H408" s="1662"/>
      <c r="I408" s="526"/>
      <c r="J408" s="526"/>
      <c r="K408" s="526"/>
      <c r="L408" s="526"/>
      <c r="M408" s="526"/>
      <c r="N408" s="526"/>
      <c r="O408" s="526"/>
      <c r="P408" s="526"/>
      <c r="Q408" s="526"/>
      <c r="R408" s="52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366"/>
      <c r="AG408" s="520"/>
    </row>
    <row r="409" spans="1:33" ht="19.5" thickBot="1" x14ac:dyDescent="0.35">
      <c r="A409" s="366"/>
      <c r="B409" s="387"/>
      <c r="C409" s="961"/>
      <c r="D409" s="961"/>
      <c r="E409" s="961"/>
      <c r="F409" s="961"/>
      <c r="G409" s="962"/>
      <c r="H409" s="1662"/>
      <c r="I409" s="526"/>
      <c r="J409" s="526"/>
      <c r="K409" s="526"/>
      <c r="L409" s="526"/>
      <c r="M409" s="526"/>
      <c r="N409" s="526"/>
      <c r="O409" s="526"/>
      <c r="P409" s="526"/>
      <c r="Q409" s="526"/>
      <c r="R409" s="52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366"/>
      <c r="AG409" s="520"/>
    </row>
    <row r="410" spans="1:33" ht="19.5" thickBot="1" x14ac:dyDescent="0.35">
      <c r="A410" s="366"/>
      <c r="B410" s="387"/>
      <c r="C410" s="961"/>
      <c r="D410" s="961"/>
      <c r="E410" s="961"/>
      <c r="F410" s="961"/>
      <c r="G410" s="962"/>
      <c r="H410" s="1662"/>
      <c r="I410" s="526"/>
      <c r="J410" s="526"/>
      <c r="K410" s="526"/>
      <c r="L410" s="526"/>
      <c r="M410" s="526"/>
      <c r="N410" s="526"/>
      <c r="O410" s="526"/>
      <c r="P410" s="526"/>
      <c r="Q410" s="526"/>
      <c r="R410" s="52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366"/>
      <c r="AG410" s="520"/>
    </row>
    <row r="411" spans="1:33" ht="19.5" thickBot="1" x14ac:dyDescent="0.35">
      <c r="A411" s="366"/>
      <c r="B411" s="387"/>
      <c r="C411" s="961"/>
      <c r="D411" s="961"/>
      <c r="E411" s="961"/>
      <c r="F411" s="961"/>
      <c r="G411" s="962"/>
      <c r="H411" s="1662"/>
      <c r="I411" s="526"/>
      <c r="J411" s="526"/>
      <c r="K411" s="526"/>
      <c r="L411" s="526"/>
      <c r="M411" s="526"/>
      <c r="N411" s="526"/>
      <c r="O411" s="526"/>
      <c r="P411" s="526"/>
      <c r="Q411" s="526"/>
      <c r="R411" s="52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366"/>
      <c r="AG411" s="520"/>
    </row>
    <row r="412" spans="1:33" ht="19.5" thickBot="1" x14ac:dyDescent="0.35">
      <c r="A412" s="366"/>
      <c r="B412" s="387"/>
      <c r="C412" s="961"/>
      <c r="D412" s="961"/>
      <c r="E412" s="961"/>
      <c r="F412" s="961"/>
      <c r="G412" s="962"/>
      <c r="H412" s="1662"/>
      <c r="I412" s="526"/>
      <c r="J412" s="526"/>
      <c r="K412" s="526"/>
      <c r="L412" s="526"/>
      <c r="M412" s="526"/>
      <c r="N412" s="526"/>
      <c r="O412" s="526"/>
      <c r="P412" s="526"/>
      <c r="Q412" s="526"/>
      <c r="R412" s="52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366"/>
      <c r="AG412" s="520"/>
    </row>
    <row r="413" spans="1:33" ht="19.5" thickBot="1" x14ac:dyDescent="0.35">
      <c r="A413" s="366"/>
      <c r="B413" s="387"/>
      <c r="C413" s="961"/>
      <c r="D413" s="961"/>
      <c r="E413" s="961"/>
      <c r="F413" s="961"/>
      <c r="G413" s="962"/>
      <c r="H413" s="1662"/>
      <c r="I413" s="526"/>
      <c r="J413" s="526"/>
      <c r="K413" s="526"/>
      <c r="L413" s="526"/>
      <c r="M413" s="526"/>
      <c r="N413" s="526"/>
      <c r="O413" s="526"/>
      <c r="P413" s="526"/>
      <c r="Q413" s="526"/>
      <c r="R413" s="52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366"/>
      <c r="AG413" s="520"/>
    </row>
    <row r="414" spans="1:33" ht="102" thickBot="1" x14ac:dyDescent="0.35">
      <c r="A414" s="366"/>
      <c r="B414" s="684" t="s">
        <v>1</v>
      </c>
      <c r="C414" s="684" t="s">
        <v>119</v>
      </c>
      <c r="D414" s="684" t="s">
        <v>120</v>
      </c>
      <c r="E414" s="684" t="s">
        <v>121</v>
      </c>
      <c r="F414" s="684" t="s">
        <v>122</v>
      </c>
      <c r="G414" s="684" t="s">
        <v>123</v>
      </c>
      <c r="H414" s="684" t="s">
        <v>124</v>
      </c>
      <c r="I414" s="526"/>
      <c r="J414" s="526"/>
      <c r="K414" s="526"/>
      <c r="L414" s="526"/>
      <c r="M414" s="526"/>
      <c r="N414" s="526"/>
      <c r="O414" s="526"/>
      <c r="P414" s="526"/>
      <c r="Q414" s="526"/>
      <c r="R414" s="52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366"/>
      <c r="AG414" s="520"/>
    </row>
    <row r="415" spans="1:33" ht="19.5" thickBot="1" x14ac:dyDescent="0.35">
      <c r="A415" s="366"/>
      <c r="B415" s="387"/>
      <c r="C415" s="961"/>
      <c r="D415" s="961"/>
      <c r="E415" s="961"/>
      <c r="F415" s="961"/>
      <c r="G415" s="962"/>
      <c r="H415" s="1662"/>
      <c r="I415" s="526"/>
      <c r="J415" s="526"/>
      <c r="K415" s="526"/>
      <c r="L415" s="526"/>
      <c r="M415" s="526"/>
      <c r="N415" s="526"/>
      <c r="O415" s="526"/>
      <c r="P415" s="526"/>
      <c r="Q415" s="526"/>
      <c r="R415" s="52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366"/>
      <c r="AG415" s="520"/>
    </row>
    <row r="416" spans="1:33" ht="19.5" thickBot="1" x14ac:dyDescent="0.35">
      <c r="A416" s="366"/>
      <c r="B416" s="387"/>
      <c r="C416" s="961"/>
      <c r="D416" s="961"/>
      <c r="E416" s="961"/>
      <c r="F416" s="961"/>
      <c r="G416" s="962"/>
      <c r="H416" s="1662"/>
      <c r="I416" s="526"/>
      <c r="J416" s="526"/>
      <c r="K416" s="526"/>
      <c r="L416" s="526"/>
      <c r="M416" s="526"/>
      <c r="N416" s="526"/>
      <c r="O416" s="526"/>
      <c r="P416" s="526"/>
      <c r="Q416" s="526"/>
      <c r="R416" s="52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366"/>
      <c r="AG416" s="520"/>
    </row>
    <row r="417" spans="1:33" ht="19.5" thickBot="1" x14ac:dyDescent="0.35">
      <c r="A417" s="366"/>
      <c r="B417" s="387"/>
      <c r="C417" s="961"/>
      <c r="D417" s="961"/>
      <c r="E417" s="961"/>
      <c r="F417" s="961"/>
      <c r="G417" s="962"/>
      <c r="H417" s="1662"/>
      <c r="I417" s="526"/>
      <c r="J417" s="526"/>
      <c r="K417" s="526"/>
      <c r="L417" s="526"/>
      <c r="M417" s="526"/>
      <c r="N417" s="526"/>
      <c r="O417" s="526"/>
      <c r="P417" s="526"/>
      <c r="Q417" s="526"/>
      <c r="R417" s="52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366"/>
      <c r="AG417" s="520"/>
    </row>
    <row r="418" spans="1:33" ht="19.5" thickBot="1" x14ac:dyDescent="0.35">
      <c r="A418" s="366"/>
      <c r="B418" s="387"/>
      <c r="C418" s="961"/>
      <c r="D418" s="961"/>
      <c r="E418" s="961"/>
      <c r="F418" s="961"/>
      <c r="G418" s="962"/>
      <c r="H418" s="1662"/>
      <c r="I418" s="526"/>
      <c r="J418" s="526"/>
      <c r="K418" s="526"/>
      <c r="L418" s="526"/>
      <c r="M418" s="526"/>
      <c r="N418" s="526"/>
      <c r="O418" s="526"/>
      <c r="P418" s="526"/>
      <c r="Q418" s="526"/>
      <c r="R418" s="52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366"/>
      <c r="AG418" s="520"/>
    </row>
    <row r="419" spans="1:33" ht="19.5" thickBot="1" x14ac:dyDescent="0.35">
      <c r="A419" s="366"/>
      <c r="B419" s="387"/>
      <c r="C419" s="961"/>
      <c r="D419" s="961"/>
      <c r="E419" s="961"/>
      <c r="F419" s="961"/>
      <c r="G419" s="962"/>
      <c r="H419" s="1662"/>
      <c r="I419" s="526"/>
      <c r="J419" s="526"/>
      <c r="K419" s="526"/>
      <c r="L419" s="526"/>
      <c r="M419" s="526"/>
      <c r="N419" s="526"/>
      <c r="O419" s="526"/>
      <c r="P419" s="526"/>
      <c r="Q419" s="526"/>
      <c r="R419" s="52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366"/>
      <c r="AG419" s="520"/>
    </row>
    <row r="420" spans="1:33" ht="19.5" thickBot="1" x14ac:dyDescent="0.35">
      <c r="A420" s="366"/>
      <c r="B420" s="387"/>
      <c r="C420" s="961"/>
      <c r="D420" s="961"/>
      <c r="E420" s="961"/>
      <c r="F420" s="961"/>
      <c r="G420" s="962"/>
      <c r="H420" s="1662"/>
      <c r="I420" s="526"/>
      <c r="J420" s="526"/>
      <c r="K420" s="526"/>
      <c r="L420" s="526"/>
      <c r="M420" s="526"/>
      <c r="N420" s="526"/>
      <c r="O420" s="526"/>
      <c r="P420" s="526"/>
      <c r="Q420" s="526"/>
      <c r="R420" s="52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366"/>
      <c r="AG420" s="520"/>
    </row>
    <row r="421" spans="1:33" ht="19.5" thickBot="1" x14ac:dyDescent="0.35">
      <c r="A421" s="366"/>
      <c r="B421" s="387"/>
      <c r="C421" s="961"/>
      <c r="D421" s="961"/>
      <c r="E421" s="961"/>
      <c r="F421" s="961"/>
      <c r="G421" s="962"/>
      <c r="H421" s="1662"/>
      <c r="I421" s="526"/>
      <c r="J421" s="526"/>
      <c r="K421" s="526"/>
      <c r="L421" s="526"/>
      <c r="M421" s="526"/>
      <c r="N421" s="526"/>
      <c r="O421" s="526"/>
      <c r="P421" s="526"/>
      <c r="Q421" s="526"/>
      <c r="R421" s="52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366"/>
      <c r="AG421" s="520"/>
    </row>
    <row r="422" spans="1:33" ht="19.5" thickBot="1" x14ac:dyDescent="0.35">
      <c r="A422" s="366"/>
      <c r="B422" s="387"/>
      <c r="C422" s="961"/>
      <c r="D422" s="961"/>
      <c r="E422" s="961"/>
      <c r="F422" s="961"/>
      <c r="G422" s="962"/>
      <c r="H422" s="1662"/>
      <c r="I422" s="526"/>
      <c r="J422" s="526"/>
      <c r="K422" s="526"/>
      <c r="L422" s="526"/>
      <c r="M422" s="526"/>
      <c r="N422" s="526"/>
      <c r="O422" s="526"/>
      <c r="P422" s="526"/>
      <c r="Q422" s="526"/>
      <c r="R422" s="52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366"/>
      <c r="AG422" s="520"/>
    </row>
    <row r="423" spans="1:33" ht="19.5" thickBot="1" x14ac:dyDescent="0.35">
      <c r="A423" s="366"/>
      <c r="B423" s="387"/>
      <c r="C423" s="961"/>
      <c r="D423" s="961"/>
      <c r="E423" s="961"/>
      <c r="F423" s="961"/>
      <c r="G423" s="962"/>
      <c r="H423" s="1662"/>
      <c r="I423" s="526"/>
      <c r="J423" s="526"/>
      <c r="K423" s="526"/>
      <c r="L423" s="526"/>
      <c r="M423" s="526"/>
      <c r="N423" s="526"/>
      <c r="O423" s="526"/>
      <c r="P423" s="526"/>
      <c r="Q423" s="526"/>
      <c r="R423" s="52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366"/>
      <c r="AG423" s="520"/>
    </row>
    <row r="424" spans="1:33" ht="19.5" thickBot="1" x14ac:dyDescent="0.35">
      <c r="A424" s="366"/>
      <c r="B424" s="387"/>
      <c r="C424" s="961"/>
      <c r="D424" s="961"/>
      <c r="E424" s="961"/>
      <c r="F424" s="961"/>
      <c r="G424" s="962"/>
      <c r="H424" s="1662"/>
      <c r="I424" s="526"/>
      <c r="J424" s="526"/>
      <c r="K424" s="526"/>
      <c r="L424" s="526"/>
      <c r="M424" s="526"/>
      <c r="N424" s="526"/>
      <c r="O424" s="526"/>
      <c r="P424" s="526"/>
      <c r="Q424" s="526"/>
      <c r="R424" s="52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366"/>
      <c r="AG424" s="520"/>
    </row>
    <row r="425" spans="1:33" ht="19.5" thickBot="1" x14ac:dyDescent="0.35">
      <c r="A425" s="366"/>
      <c r="B425" s="387"/>
      <c r="C425" s="961"/>
      <c r="D425" s="961"/>
      <c r="E425" s="961"/>
      <c r="F425" s="961"/>
      <c r="G425" s="962"/>
      <c r="H425" s="1662"/>
      <c r="I425" s="526"/>
      <c r="J425" s="526"/>
      <c r="K425" s="526"/>
      <c r="L425" s="526"/>
      <c r="M425" s="526"/>
      <c r="N425" s="526"/>
      <c r="O425" s="526"/>
      <c r="P425" s="526"/>
      <c r="Q425" s="526"/>
      <c r="R425" s="52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366"/>
      <c r="AG425" s="520"/>
    </row>
    <row r="426" spans="1:33" ht="19.5" thickBot="1" x14ac:dyDescent="0.35">
      <c r="A426" s="366"/>
      <c r="B426" s="387"/>
      <c r="C426" s="961"/>
      <c r="D426" s="961"/>
      <c r="E426" s="961"/>
      <c r="F426" s="961"/>
      <c r="G426" s="962"/>
      <c r="H426" s="1662"/>
      <c r="I426" s="526"/>
      <c r="J426" s="526"/>
      <c r="K426" s="526"/>
      <c r="L426" s="526"/>
      <c r="M426" s="526"/>
      <c r="N426" s="526"/>
      <c r="O426" s="526"/>
      <c r="P426" s="526"/>
      <c r="Q426" s="526"/>
      <c r="R426" s="52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366"/>
      <c r="AG426" s="520"/>
    </row>
    <row r="427" spans="1:33" ht="19.5" thickBot="1" x14ac:dyDescent="0.35">
      <c r="A427" s="366"/>
      <c r="B427" s="387"/>
      <c r="C427" s="961"/>
      <c r="D427" s="961"/>
      <c r="E427" s="961"/>
      <c r="F427" s="961"/>
      <c r="G427" s="962"/>
      <c r="H427" s="1662"/>
      <c r="I427" s="526"/>
      <c r="J427" s="526"/>
      <c r="K427" s="526"/>
      <c r="L427" s="526"/>
      <c r="M427" s="526"/>
      <c r="N427" s="526"/>
      <c r="O427" s="526"/>
      <c r="P427" s="526"/>
      <c r="Q427" s="526"/>
      <c r="R427" s="52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366"/>
      <c r="AG427" s="520"/>
    </row>
    <row r="428" spans="1:33" ht="19.5" thickBot="1" x14ac:dyDescent="0.35">
      <c r="A428" s="366"/>
      <c r="B428" s="387"/>
      <c r="C428" s="961"/>
      <c r="D428" s="961"/>
      <c r="E428" s="961"/>
      <c r="F428" s="961"/>
      <c r="G428" s="962"/>
      <c r="H428" s="1662"/>
      <c r="I428" s="526"/>
      <c r="J428" s="526"/>
      <c r="K428" s="526"/>
      <c r="L428" s="526"/>
      <c r="M428" s="526"/>
      <c r="N428" s="526"/>
      <c r="O428" s="526"/>
      <c r="P428" s="526"/>
      <c r="Q428" s="526"/>
      <c r="R428" s="52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366"/>
      <c r="AG428" s="520"/>
    </row>
    <row r="429" spans="1:33" ht="19.5" thickBot="1" x14ac:dyDescent="0.35">
      <c r="A429" s="366"/>
      <c r="B429" s="387"/>
      <c r="C429" s="961"/>
      <c r="D429" s="961"/>
      <c r="E429" s="961"/>
      <c r="F429" s="961"/>
      <c r="G429" s="962"/>
      <c r="H429" s="1662"/>
      <c r="I429" s="526"/>
      <c r="J429" s="526"/>
      <c r="K429" s="526"/>
      <c r="L429" s="526"/>
      <c r="M429" s="526"/>
      <c r="N429" s="526"/>
      <c r="O429" s="526"/>
      <c r="P429" s="526"/>
      <c r="Q429" s="526"/>
      <c r="R429" s="52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366"/>
      <c r="AG429" s="520"/>
    </row>
    <row r="430" spans="1:33" ht="19.5" thickBot="1" x14ac:dyDescent="0.35">
      <c r="A430" s="366"/>
      <c r="B430" s="387"/>
      <c r="C430" s="961"/>
      <c r="D430" s="961"/>
      <c r="E430" s="961"/>
      <c r="F430" s="961"/>
      <c r="G430" s="962"/>
      <c r="H430" s="1662"/>
      <c r="I430" s="526"/>
      <c r="J430" s="526"/>
      <c r="K430" s="526"/>
      <c r="L430" s="526"/>
      <c r="M430" s="526"/>
      <c r="N430" s="526"/>
      <c r="O430" s="526"/>
      <c r="P430" s="526"/>
      <c r="Q430" s="526"/>
      <c r="R430" s="52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366"/>
      <c r="AG430" s="520"/>
    </row>
    <row r="431" spans="1:33" ht="19.5" thickBot="1" x14ac:dyDescent="0.35">
      <c r="A431" s="366"/>
      <c r="B431" s="387"/>
      <c r="C431" s="961"/>
      <c r="D431" s="961"/>
      <c r="E431" s="961"/>
      <c r="F431" s="961"/>
      <c r="G431" s="962"/>
      <c r="H431" s="1662"/>
      <c r="I431" s="526"/>
      <c r="J431" s="526"/>
      <c r="K431" s="526"/>
      <c r="L431" s="526"/>
      <c r="M431" s="526"/>
      <c r="N431" s="526"/>
      <c r="O431" s="526"/>
      <c r="P431" s="526"/>
      <c r="Q431" s="526"/>
      <c r="R431" s="52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366"/>
      <c r="AG431" s="520"/>
    </row>
    <row r="432" spans="1:33" ht="19.5" thickBot="1" x14ac:dyDescent="0.35">
      <c r="A432" s="366"/>
      <c r="B432" s="387"/>
      <c r="C432" s="961"/>
      <c r="D432" s="961"/>
      <c r="E432" s="961"/>
      <c r="F432" s="961"/>
      <c r="G432" s="962"/>
      <c r="H432" s="1662"/>
      <c r="I432" s="526"/>
      <c r="J432" s="526"/>
      <c r="K432" s="526"/>
      <c r="L432" s="526"/>
      <c r="M432" s="526"/>
      <c r="N432" s="526"/>
      <c r="O432" s="526"/>
      <c r="P432" s="526"/>
      <c r="Q432" s="526"/>
      <c r="R432" s="52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366"/>
      <c r="AG432" s="520"/>
    </row>
    <row r="433" spans="1:33" ht="19.5" thickBot="1" x14ac:dyDescent="0.35">
      <c r="A433" s="366"/>
      <c r="B433" s="387"/>
      <c r="C433" s="961"/>
      <c r="D433" s="961"/>
      <c r="E433" s="961"/>
      <c r="F433" s="961"/>
      <c r="G433" s="962"/>
      <c r="H433" s="1662"/>
      <c r="I433" s="526"/>
      <c r="J433" s="526"/>
      <c r="K433" s="526"/>
      <c r="L433" s="526"/>
      <c r="M433" s="526"/>
      <c r="N433" s="526"/>
      <c r="O433" s="526"/>
      <c r="P433" s="526"/>
      <c r="Q433" s="526"/>
      <c r="R433" s="52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366"/>
      <c r="AG433" s="520"/>
    </row>
    <row r="434" spans="1:33" ht="19.5" thickBot="1" x14ac:dyDescent="0.35">
      <c r="A434" s="366"/>
      <c r="B434" s="387"/>
      <c r="C434" s="961"/>
      <c r="D434" s="961"/>
      <c r="E434" s="961"/>
      <c r="F434" s="961"/>
      <c r="G434" s="962"/>
      <c r="H434" s="1662"/>
      <c r="I434" s="526"/>
      <c r="J434" s="526"/>
      <c r="K434" s="526"/>
      <c r="L434" s="526"/>
      <c r="M434" s="526"/>
      <c r="N434" s="526"/>
      <c r="O434" s="526"/>
      <c r="P434" s="526"/>
      <c r="Q434" s="526"/>
      <c r="R434" s="52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366"/>
      <c r="AG434" s="520"/>
    </row>
    <row r="435" spans="1:33" x14ac:dyDescent="0.3">
      <c r="A435" s="366"/>
      <c r="B435" s="366"/>
      <c r="C435" s="366"/>
      <c r="D435" s="366"/>
      <c r="E435" s="366"/>
      <c r="F435" s="366"/>
      <c r="G435" s="366"/>
      <c r="H435" s="366"/>
      <c r="I435" s="526"/>
      <c r="J435" s="526"/>
      <c r="K435" s="526"/>
      <c r="L435" s="526"/>
      <c r="M435" s="526"/>
      <c r="N435" s="526"/>
      <c r="O435" s="526"/>
      <c r="P435" s="526"/>
      <c r="Q435" s="526"/>
      <c r="R435" s="52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366"/>
      <c r="AG435" s="520"/>
    </row>
    <row r="436" spans="1:33" ht="19.5" thickBot="1" x14ac:dyDescent="0.35">
      <c r="A436" s="529"/>
      <c r="B436" s="365"/>
      <c r="C436" s="365"/>
      <c r="D436" s="365"/>
      <c r="E436" s="365"/>
      <c r="F436" s="365"/>
      <c r="G436" s="365"/>
      <c r="H436" s="365"/>
      <c r="I436" s="365"/>
      <c r="J436" s="365"/>
      <c r="K436" s="365"/>
      <c r="L436" s="365"/>
      <c r="M436" s="365"/>
      <c r="N436" s="365"/>
      <c r="O436" s="365"/>
      <c r="P436" s="365"/>
      <c r="Q436" s="365"/>
      <c r="R436" s="365"/>
      <c r="S436" s="365"/>
      <c r="T436" s="365"/>
      <c r="U436" s="365"/>
      <c r="V436" s="365"/>
      <c r="W436" s="365"/>
      <c r="X436" s="365"/>
      <c r="Y436" s="365"/>
      <c r="Z436" s="365"/>
      <c r="AA436" s="365"/>
      <c r="AB436" s="365"/>
      <c r="AC436" s="365"/>
      <c r="AD436" s="365"/>
      <c r="AE436" s="365"/>
      <c r="AF436" s="365"/>
      <c r="AG436" s="520"/>
    </row>
    <row r="437" spans="1:33" ht="36.75" thickBot="1" x14ac:dyDescent="0.35">
      <c r="A437" s="366"/>
      <c r="B437" s="2033" t="s">
        <v>912</v>
      </c>
      <c r="C437" s="2034"/>
      <c r="D437" s="2034"/>
      <c r="E437" s="2035"/>
      <c r="F437" s="53" t="s">
        <v>129</v>
      </c>
      <c r="G437" s="531" t="s">
        <v>98</v>
      </c>
      <c r="H437" s="531" t="s">
        <v>59</v>
      </c>
      <c r="I437" s="531" t="s">
        <v>99</v>
      </c>
      <c r="J437" s="531" t="s">
        <v>100</v>
      </c>
      <c r="K437" s="531" t="s">
        <v>101</v>
      </c>
      <c r="L437" s="531" t="s">
        <v>102</v>
      </c>
      <c r="M437" s="531" t="s">
        <v>103</v>
      </c>
      <c r="N437" s="531" t="s">
        <v>104</v>
      </c>
      <c r="O437" s="531" t="s">
        <v>105</v>
      </c>
      <c r="P437" s="531" t="s">
        <v>106</v>
      </c>
      <c r="Q437" s="531" t="s">
        <v>107</v>
      </c>
      <c r="R437" s="531" t="s">
        <v>108</v>
      </c>
      <c r="S437" s="531" t="s">
        <v>109</v>
      </c>
      <c r="T437" s="1918" t="s">
        <v>110</v>
      </c>
      <c r="U437" s="1919"/>
      <c r="V437" s="1918" t="s">
        <v>111</v>
      </c>
      <c r="W437" s="1919"/>
      <c r="X437" s="1918" t="s">
        <v>50</v>
      </c>
      <c r="Y437" s="1919"/>
      <c r="Z437" s="1918" t="s">
        <v>51</v>
      </c>
      <c r="AA437" s="1919"/>
      <c r="AB437" s="1916" t="s">
        <v>52</v>
      </c>
      <c r="AC437" s="1917"/>
      <c r="AD437" s="1916" t="s">
        <v>53</v>
      </c>
      <c r="AE437" s="1917"/>
      <c r="AF437" s="366"/>
      <c r="AG437" s="520"/>
    </row>
    <row r="438" spans="1:33" ht="21.75" thickBot="1" x14ac:dyDescent="0.45">
      <c r="A438" s="366"/>
      <c r="B438" s="63" t="s">
        <v>784</v>
      </c>
      <c r="C438" s="526"/>
      <c r="D438" s="2036" t="s">
        <v>130</v>
      </c>
      <c r="E438" s="2037"/>
      <c r="F438" s="80">
        <f>SUM(G438,H438,I438,J438,K438,L438,M438,N438,O438,P438,Q438,R438,S438,T440,V440,X440,Z440,AB440,AD440)</f>
        <v>0</v>
      </c>
      <c r="G438" s="87">
        <f>COUNTIF($C$441:$C$490,"MATHS")</f>
        <v>0</v>
      </c>
      <c r="H438" s="87">
        <f>COUNTIF($C$441:$C$490,"PC")</f>
        <v>0</v>
      </c>
      <c r="I438" s="87">
        <f>COUNTIF($C$441:$C$490,"SVT")</f>
        <v>0</v>
      </c>
      <c r="J438" s="87">
        <f>COUNTIF($C$441:$C$490,"LM")</f>
        <v>0</v>
      </c>
      <c r="K438" s="87">
        <f>COUNTIF($C$441:$C$490,"PHILO")</f>
        <v>0</v>
      </c>
      <c r="L438" s="87">
        <f>COUNTIF($C$441:$C$490,"ANG")</f>
        <v>0</v>
      </c>
      <c r="M438" s="87">
        <f>COUNTIF($C$441:$C$490,"ALL")</f>
        <v>0</v>
      </c>
      <c r="N438" s="87">
        <f>COUNTIF($C$441:$C$490,"ESP")</f>
        <v>0</v>
      </c>
      <c r="O438" s="87">
        <f>COUNTIF($C$441:$C$490,"HG")</f>
        <v>0</v>
      </c>
      <c r="P438" s="87">
        <f>COUNTIF($C$441:$C$490,"EPS")</f>
        <v>0</v>
      </c>
      <c r="Q438" s="87">
        <f>COUNTIF($C$441:$C$490,"ARTS P")</f>
        <v>0</v>
      </c>
      <c r="R438" s="87">
        <f>COUNTIF($C$441:$C$490,"EDU M")</f>
        <v>0</v>
      </c>
      <c r="S438" s="87">
        <f>COUNTIF($C$441:$C$490,"EDHC")</f>
        <v>0</v>
      </c>
      <c r="T438" s="1918" t="s">
        <v>113</v>
      </c>
      <c r="U438" s="1919" t="s">
        <v>100</v>
      </c>
      <c r="V438" s="1918" t="s">
        <v>114</v>
      </c>
      <c r="W438" s="1919" t="s">
        <v>109</v>
      </c>
      <c r="X438" s="1918" t="s">
        <v>115</v>
      </c>
      <c r="Y438" s="1919" t="s">
        <v>106</v>
      </c>
      <c r="Z438" s="1918" t="s">
        <v>116</v>
      </c>
      <c r="AA438" s="1919" t="s">
        <v>117</v>
      </c>
      <c r="AB438" s="1918" t="s">
        <v>52</v>
      </c>
      <c r="AC438" s="1919" t="s">
        <v>99</v>
      </c>
      <c r="AD438" s="1918" t="s">
        <v>99</v>
      </c>
      <c r="AE438" s="1919" t="s">
        <v>59</v>
      </c>
      <c r="AF438" s="366"/>
      <c r="AG438" s="520"/>
    </row>
    <row r="439" spans="1:33" ht="68.25" customHeight="1" thickBot="1" x14ac:dyDescent="0.45">
      <c r="A439" s="366"/>
      <c r="B439" s="63"/>
      <c r="C439" s="526"/>
      <c r="D439" s="2038"/>
      <c r="E439" s="2039"/>
      <c r="F439" s="526"/>
      <c r="G439" s="526"/>
      <c r="H439" s="526"/>
      <c r="I439" s="526"/>
      <c r="J439" s="526"/>
      <c r="K439" s="526"/>
      <c r="L439" s="526"/>
      <c r="M439" s="526"/>
      <c r="N439" s="526"/>
      <c r="O439" s="526"/>
      <c r="P439" s="526"/>
      <c r="Q439" s="526"/>
      <c r="R439" s="526"/>
      <c r="S439" s="526"/>
      <c r="T439" s="92">
        <f>COUNTIF($C$441:$C$490,"HG/LM(HG)")</f>
        <v>0</v>
      </c>
      <c r="U439" s="92">
        <f>COUNTIF($C$441:$C$490,"HG/LM(LM)")</f>
        <v>0</v>
      </c>
      <c r="V439" s="92">
        <f>COUNTIF($C$441:$C$490,"LM/EDHC(LM)")</f>
        <v>0</v>
      </c>
      <c r="W439" s="92">
        <f>COUNTIF($C$441:$C$490,"LM/EDHC(EDHC)")</f>
        <v>0</v>
      </c>
      <c r="X439" s="92">
        <f>COUNTIF($C$441:$C$490,"ANG/EPS(ANG)")</f>
        <v>0</v>
      </c>
      <c r="Y439" s="92">
        <f>COUNTIF($C$441:$C$490,"ANG/EPS(EPS)")</f>
        <v>0</v>
      </c>
      <c r="Z439" s="92">
        <f>COUNTIF($C$441:$C$490,"MATHS/TICE(MATHS)")</f>
        <v>0</v>
      </c>
      <c r="AA439" s="92">
        <f>COUNTIF($C$441:$C$490,"MATHS/TICE(TICE)")</f>
        <v>0</v>
      </c>
      <c r="AB439" s="92">
        <f>COUNTIF($C$441:$C$490,"PC/SVT(PC)")</f>
        <v>0</v>
      </c>
      <c r="AC439" s="92">
        <f>COUNTIF($C$441:$C$490,"PC/SVT(SVT)")</f>
        <v>0</v>
      </c>
      <c r="AD439" s="92">
        <f>COUNTIF($C$441:$C$490,"SVT/PC(SVT)")</f>
        <v>0</v>
      </c>
      <c r="AE439" s="92">
        <f>COUNTIF($C$441:$C$490,"SVT/PC(PC)")</f>
        <v>0</v>
      </c>
      <c r="AF439" s="366"/>
      <c r="AG439" s="520"/>
    </row>
    <row r="440" spans="1:33" ht="54.75" thickBot="1" x14ac:dyDescent="0.35">
      <c r="A440" s="366"/>
      <c r="B440" s="78" t="s">
        <v>1</v>
      </c>
      <c r="C440" s="78" t="s">
        <v>34</v>
      </c>
      <c r="D440" s="78" t="s">
        <v>94</v>
      </c>
      <c r="E440" s="78" t="s">
        <v>132</v>
      </c>
      <c r="F440" s="78" t="s">
        <v>90</v>
      </c>
      <c r="G440" s="526"/>
      <c r="H440" s="526"/>
      <c r="I440" s="526"/>
      <c r="J440" s="526"/>
      <c r="K440" s="526"/>
      <c r="L440" s="526"/>
      <c r="M440" s="526"/>
      <c r="N440" s="526"/>
      <c r="O440" s="526"/>
      <c r="P440" s="526"/>
      <c r="Q440" s="526"/>
      <c r="R440" s="526"/>
      <c r="S440" s="366"/>
      <c r="T440" s="1865">
        <f>T439+U439</f>
        <v>0</v>
      </c>
      <c r="U440" s="1865"/>
      <c r="V440" s="1865">
        <f>V439+W439</f>
        <v>0</v>
      </c>
      <c r="W440" s="1865"/>
      <c r="X440" s="1865">
        <f>X439+Y439</f>
        <v>0</v>
      </c>
      <c r="Y440" s="1865"/>
      <c r="Z440" s="1865">
        <f>Z439+AA439</f>
        <v>0</v>
      </c>
      <c r="AA440" s="1865"/>
      <c r="AB440" s="1865">
        <f>AB439+AC439</f>
        <v>0</v>
      </c>
      <c r="AC440" s="1865"/>
      <c r="AD440" s="1865">
        <f>AD439+AE439</f>
        <v>0</v>
      </c>
      <c r="AE440" s="1865"/>
      <c r="AF440" s="366"/>
      <c r="AG440" s="520"/>
    </row>
    <row r="441" spans="1:33" ht="19.5" thickBot="1" x14ac:dyDescent="0.35">
      <c r="A441" s="366"/>
      <c r="B441" s="387"/>
      <c r="C441" s="1194"/>
      <c r="D441" s="1663"/>
      <c r="E441" s="1194"/>
      <c r="F441" s="1194"/>
      <c r="G441" s="526"/>
      <c r="H441" s="526"/>
      <c r="I441" s="526"/>
      <c r="J441" s="526"/>
      <c r="K441" s="526"/>
      <c r="L441" s="526"/>
      <c r="M441" s="526"/>
      <c r="N441" s="526"/>
      <c r="O441" s="526"/>
      <c r="P441" s="526"/>
      <c r="Q441" s="526"/>
      <c r="R441" s="52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366"/>
      <c r="AG441" s="520"/>
    </row>
    <row r="442" spans="1:33" ht="19.5" thickBot="1" x14ac:dyDescent="0.35">
      <c r="A442" s="366"/>
      <c r="B442" s="387"/>
      <c r="C442" s="1194"/>
      <c r="D442" s="1194"/>
      <c r="E442" s="1194"/>
      <c r="F442" s="1194"/>
      <c r="G442" s="526"/>
      <c r="H442" s="526"/>
      <c r="I442" s="526"/>
      <c r="J442" s="526"/>
      <c r="K442" s="526"/>
      <c r="L442" s="526"/>
      <c r="M442" s="526"/>
      <c r="N442" s="526"/>
      <c r="O442" s="526"/>
      <c r="P442" s="526"/>
      <c r="Q442" s="526"/>
      <c r="R442" s="52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366"/>
      <c r="AG442" s="520"/>
    </row>
    <row r="443" spans="1:33" ht="19.5" thickBot="1" x14ac:dyDescent="0.35">
      <c r="A443" s="366"/>
      <c r="B443" s="387"/>
      <c r="C443" s="1194"/>
      <c r="D443" s="1194"/>
      <c r="E443" s="1194"/>
      <c r="F443" s="1194"/>
      <c r="G443" s="526"/>
      <c r="H443" s="526"/>
      <c r="I443" s="526"/>
      <c r="J443" s="526"/>
      <c r="K443" s="526"/>
      <c r="L443" s="526"/>
      <c r="M443" s="526"/>
      <c r="N443" s="526"/>
      <c r="O443" s="526"/>
      <c r="P443" s="526"/>
      <c r="Q443" s="526"/>
      <c r="R443" s="526"/>
      <c r="S443" s="366"/>
      <c r="T443" s="366"/>
      <c r="U443" s="366"/>
      <c r="V443" s="366"/>
      <c r="W443" s="366"/>
      <c r="X443" s="366"/>
      <c r="Y443" s="366"/>
      <c r="Z443" s="366"/>
      <c r="AA443" s="366"/>
      <c r="AB443" s="366"/>
      <c r="AC443" s="366"/>
      <c r="AD443" s="366"/>
      <c r="AE443" s="366"/>
      <c r="AF443" s="366"/>
      <c r="AG443" s="520"/>
    </row>
    <row r="444" spans="1:33" ht="19.5" thickBot="1" x14ac:dyDescent="0.35">
      <c r="A444" s="366"/>
      <c r="B444" s="387"/>
      <c r="C444" s="1194"/>
      <c r="D444" s="1194"/>
      <c r="E444" s="1194"/>
      <c r="F444" s="1194"/>
      <c r="G444" s="526"/>
      <c r="H444" s="526"/>
      <c r="I444" s="526"/>
      <c r="J444" s="526"/>
      <c r="K444" s="526"/>
      <c r="L444" s="526"/>
      <c r="M444" s="526"/>
      <c r="N444" s="526"/>
      <c r="O444" s="526"/>
      <c r="P444" s="526"/>
      <c r="Q444" s="526"/>
      <c r="R444" s="526"/>
      <c r="S444" s="366"/>
      <c r="T444" s="366"/>
      <c r="U444" s="366"/>
      <c r="V444" s="366"/>
      <c r="W444" s="366"/>
      <c r="X444" s="366"/>
      <c r="Y444" s="366"/>
      <c r="Z444" s="366"/>
      <c r="AA444" s="366"/>
      <c r="AB444" s="366"/>
      <c r="AC444" s="366"/>
      <c r="AD444" s="366"/>
      <c r="AE444" s="366"/>
      <c r="AF444" s="366"/>
      <c r="AG444" s="520"/>
    </row>
    <row r="445" spans="1:33" ht="19.5" thickBot="1" x14ac:dyDescent="0.35">
      <c r="A445" s="366"/>
      <c r="B445" s="387"/>
      <c r="C445" s="1194"/>
      <c r="D445" s="1194"/>
      <c r="E445" s="1194"/>
      <c r="F445" s="1194"/>
      <c r="G445" s="526"/>
      <c r="H445" s="526"/>
      <c r="I445" s="526"/>
      <c r="J445" s="526"/>
      <c r="K445" s="526"/>
      <c r="L445" s="526"/>
      <c r="M445" s="526"/>
      <c r="N445" s="526"/>
      <c r="O445" s="526"/>
      <c r="P445" s="526"/>
      <c r="Q445" s="526"/>
      <c r="R445" s="526"/>
      <c r="S445" s="366"/>
      <c r="T445" s="366"/>
      <c r="U445" s="366"/>
      <c r="V445" s="366"/>
      <c r="W445" s="366"/>
      <c r="X445" s="366"/>
      <c r="Y445" s="366"/>
      <c r="Z445" s="366"/>
      <c r="AA445" s="366"/>
      <c r="AB445" s="366"/>
      <c r="AC445" s="366"/>
      <c r="AD445" s="366"/>
      <c r="AE445" s="366"/>
      <c r="AF445" s="366"/>
      <c r="AG445" s="520"/>
    </row>
    <row r="446" spans="1:33" ht="19.5" thickBot="1" x14ac:dyDescent="0.35">
      <c r="A446" s="366"/>
      <c r="B446" s="387"/>
      <c r="C446" s="1194"/>
      <c r="D446" s="1194"/>
      <c r="E446" s="1194"/>
      <c r="F446" s="1194"/>
      <c r="G446" s="526"/>
      <c r="H446" s="526"/>
      <c r="I446" s="526"/>
      <c r="J446" s="526"/>
      <c r="K446" s="526"/>
      <c r="L446" s="526"/>
      <c r="M446" s="526"/>
      <c r="N446" s="526"/>
      <c r="O446" s="526"/>
      <c r="P446" s="526"/>
      <c r="Q446" s="526"/>
      <c r="R446" s="52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366"/>
      <c r="AG446" s="520"/>
    </row>
    <row r="447" spans="1:33" ht="19.5" thickBot="1" x14ac:dyDescent="0.35">
      <c r="A447" s="366"/>
      <c r="B447" s="387"/>
      <c r="C447" s="1194"/>
      <c r="D447" s="1194"/>
      <c r="E447" s="1194"/>
      <c r="F447" s="1194"/>
      <c r="G447" s="526"/>
      <c r="H447" s="526"/>
      <c r="I447" s="526"/>
      <c r="J447" s="526"/>
      <c r="K447" s="526"/>
      <c r="L447" s="526"/>
      <c r="M447" s="526"/>
      <c r="N447" s="526"/>
      <c r="O447" s="526"/>
      <c r="P447" s="526"/>
      <c r="Q447" s="526"/>
      <c r="R447" s="52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366"/>
      <c r="AG447" s="520"/>
    </row>
    <row r="448" spans="1:33" ht="19.5" thickBot="1" x14ac:dyDescent="0.35">
      <c r="A448" s="366"/>
      <c r="B448" s="387"/>
      <c r="C448" s="1664"/>
      <c r="D448" s="1665"/>
      <c r="E448" s="1664"/>
      <c r="F448" s="1664"/>
      <c r="G448" s="526"/>
      <c r="H448" s="526"/>
      <c r="I448" s="526"/>
      <c r="J448" s="526"/>
      <c r="K448" s="526"/>
      <c r="L448" s="526"/>
      <c r="M448" s="526"/>
      <c r="N448" s="526"/>
      <c r="O448" s="526"/>
      <c r="P448" s="526"/>
      <c r="Q448" s="526"/>
      <c r="R448" s="52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366"/>
      <c r="AG448" s="520"/>
    </row>
    <row r="449" spans="1:33" ht="19.5" thickBot="1" x14ac:dyDescent="0.35">
      <c r="A449" s="366"/>
      <c r="B449" s="387"/>
      <c r="C449" s="1664"/>
      <c r="D449" s="1665"/>
      <c r="E449" s="1664"/>
      <c r="F449" s="1664"/>
      <c r="G449" s="526"/>
      <c r="H449" s="526"/>
      <c r="I449" s="526"/>
      <c r="J449" s="526"/>
      <c r="K449" s="526"/>
      <c r="L449" s="526"/>
      <c r="M449" s="526"/>
      <c r="N449" s="526"/>
      <c r="O449" s="526"/>
      <c r="P449" s="526"/>
      <c r="Q449" s="526"/>
      <c r="R449" s="526"/>
      <c r="S449" s="366"/>
      <c r="T449" s="366"/>
      <c r="U449" s="366"/>
      <c r="V449" s="366"/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366"/>
      <c r="AG449" s="520"/>
    </row>
    <row r="450" spans="1:33" ht="19.5" thickBot="1" x14ac:dyDescent="0.35">
      <c r="A450" s="366"/>
      <c r="B450" s="387"/>
      <c r="C450" s="1664"/>
      <c r="D450" s="1665"/>
      <c r="E450" s="1664"/>
      <c r="F450" s="1664"/>
      <c r="G450" s="526"/>
      <c r="H450" s="526"/>
      <c r="I450" s="526"/>
      <c r="J450" s="526"/>
      <c r="K450" s="526"/>
      <c r="L450" s="526"/>
      <c r="M450" s="526"/>
      <c r="N450" s="526"/>
      <c r="O450" s="526"/>
      <c r="P450" s="526"/>
      <c r="Q450" s="526"/>
      <c r="R450" s="526"/>
      <c r="S450" s="366"/>
      <c r="T450" s="366"/>
      <c r="U450" s="366"/>
      <c r="V450" s="366"/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366"/>
      <c r="AG450" s="520"/>
    </row>
    <row r="451" spans="1:33" ht="19.5" thickBot="1" x14ac:dyDescent="0.35">
      <c r="A451" s="366"/>
      <c r="B451" s="387"/>
      <c r="C451" s="1664"/>
      <c r="D451" s="1665"/>
      <c r="E451" s="1664"/>
      <c r="F451" s="1664"/>
      <c r="G451" s="526"/>
      <c r="H451" s="526"/>
      <c r="I451" s="526"/>
      <c r="J451" s="526"/>
      <c r="K451" s="526"/>
      <c r="L451" s="526"/>
      <c r="M451" s="526"/>
      <c r="N451" s="526"/>
      <c r="O451" s="526"/>
      <c r="P451" s="526"/>
      <c r="Q451" s="526"/>
      <c r="R451" s="526"/>
      <c r="S451" s="366"/>
      <c r="T451" s="366"/>
      <c r="U451" s="366"/>
      <c r="V451" s="366"/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366"/>
      <c r="AG451" s="520"/>
    </row>
    <row r="452" spans="1:33" ht="19.5" thickBot="1" x14ac:dyDescent="0.35">
      <c r="A452" s="366"/>
      <c r="B452" s="387"/>
      <c r="C452" s="1664"/>
      <c r="D452" s="1665"/>
      <c r="E452" s="1664"/>
      <c r="F452" s="1664"/>
      <c r="G452" s="526"/>
      <c r="H452" s="526"/>
      <c r="I452" s="526"/>
      <c r="J452" s="526"/>
      <c r="K452" s="526"/>
      <c r="L452" s="526"/>
      <c r="M452" s="526"/>
      <c r="N452" s="526"/>
      <c r="O452" s="526"/>
      <c r="P452" s="526"/>
      <c r="Q452" s="526"/>
      <c r="R452" s="526"/>
      <c r="S452" s="366"/>
      <c r="T452" s="366"/>
      <c r="U452" s="366"/>
      <c r="V452" s="366"/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366"/>
      <c r="AG452" s="520"/>
    </row>
    <row r="453" spans="1:33" ht="19.5" thickBot="1" x14ac:dyDescent="0.35">
      <c r="A453" s="366"/>
      <c r="B453" s="387"/>
      <c r="C453" s="1664"/>
      <c r="D453" s="1665"/>
      <c r="E453" s="1664"/>
      <c r="F453" s="1664"/>
      <c r="G453" s="526"/>
      <c r="H453" s="526"/>
      <c r="I453" s="526"/>
      <c r="J453" s="526"/>
      <c r="K453" s="526"/>
      <c r="L453" s="526"/>
      <c r="M453" s="526"/>
      <c r="N453" s="526"/>
      <c r="O453" s="526"/>
      <c r="P453" s="526"/>
      <c r="Q453" s="526"/>
      <c r="R453" s="526"/>
      <c r="S453" s="366"/>
      <c r="T453" s="366"/>
      <c r="U453" s="366"/>
      <c r="V453" s="366"/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366"/>
      <c r="AG453" s="520"/>
    </row>
    <row r="454" spans="1:33" ht="19.5" thickBot="1" x14ac:dyDescent="0.35">
      <c r="A454" s="366"/>
      <c r="B454" s="387"/>
      <c r="C454" s="1664"/>
      <c r="D454" s="1665"/>
      <c r="E454" s="1664"/>
      <c r="F454" s="1664"/>
      <c r="G454" s="526"/>
      <c r="H454" s="526"/>
      <c r="I454" s="526"/>
      <c r="J454" s="526"/>
      <c r="K454" s="526"/>
      <c r="L454" s="526"/>
      <c r="M454" s="526"/>
      <c r="N454" s="526"/>
      <c r="O454" s="526"/>
      <c r="P454" s="526"/>
      <c r="Q454" s="526"/>
      <c r="R454" s="526"/>
      <c r="S454" s="366"/>
      <c r="T454" s="366"/>
      <c r="U454" s="366"/>
      <c r="V454" s="366"/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366"/>
      <c r="AG454" s="520"/>
    </row>
    <row r="455" spans="1:33" ht="19.5" thickBot="1" x14ac:dyDescent="0.35">
      <c r="A455" s="366"/>
      <c r="B455" s="387"/>
      <c r="C455" s="1664"/>
      <c r="D455" s="1665"/>
      <c r="E455" s="1664"/>
      <c r="F455" s="1664"/>
      <c r="G455" s="526"/>
      <c r="H455" s="526"/>
      <c r="I455" s="526"/>
      <c r="J455" s="526"/>
      <c r="K455" s="526"/>
      <c r="L455" s="526"/>
      <c r="M455" s="526"/>
      <c r="N455" s="526"/>
      <c r="O455" s="526"/>
      <c r="P455" s="526"/>
      <c r="Q455" s="526"/>
      <c r="R455" s="526"/>
      <c r="S455" s="366"/>
      <c r="T455" s="366"/>
      <c r="U455" s="366"/>
      <c r="V455" s="366"/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366"/>
      <c r="AG455" s="520"/>
    </row>
    <row r="456" spans="1:33" ht="19.5" thickBot="1" x14ac:dyDescent="0.35">
      <c r="A456" s="366"/>
      <c r="B456" s="387"/>
      <c r="C456" s="1664"/>
      <c r="D456" s="1665"/>
      <c r="E456" s="1664"/>
      <c r="F456" s="1664"/>
      <c r="G456" s="526"/>
      <c r="H456" s="526"/>
      <c r="I456" s="526"/>
      <c r="J456" s="526"/>
      <c r="K456" s="526"/>
      <c r="L456" s="526"/>
      <c r="M456" s="526"/>
      <c r="N456" s="526"/>
      <c r="O456" s="526"/>
      <c r="P456" s="526"/>
      <c r="Q456" s="526"/>
      <c r="R456" s="526"/>
      <c r="S456" s="366"/>
      <c r="T456" s="366"/>
      <c r="U456" s="366"/>
      <c r="V456" s="366"/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366"/>
      <c r="AG456" s="520"/>
    </row>
    <row r="457" spans="1:33" ht="19.5" thickBot="1" x14ac:dyDescent="0.35">
      <c r="A457" s="366"/>
      <c r="B457" s="387"/>
      <c r="C457" s="1664"/>
      <c r="D457" s="1665"/>
      <c r="E457" s="1664"/>
      <c r="F457" s="1664"/>
      <c r="G457" s="526"/>
      <c r="H457" s="526"/>
      <c r="I457" s="526"/>
      <c r="J457" s="526"/>
      <c r="K457" s="526"/>
      <c r="L457" s="526"/>
      <c r="M457" s="526"/>
      <c r="N457" s="526"/>
      <c r="O457" s="526"/>
      <c r="P457" s="526"/>
      <c r="Q457" s="526"/>
      <c r="R457" s="526"/>
      <c r="S457" s="366"/>
      <c r="T457" s="366"/>
      <c r="U457" s="366"/>
      <c r="V457" s="366"/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366"/>
      <c r="AG457" s="520"/>
    </row>
    <row r="458" spans="1:33" ht="19.5" thickBot="1" x14ac:dyDescent="0.35">
      <c r="A458" s="366"/>
      <c r="B458" s="387"/>
      <c r="C458" s="1664"/>
      <c r="D458" s="1665"/>
      <c r="E458" s="1664"/>
      <c r="F458" s="1664"/>
      <c r="G458" s="526"/>
      <c r="H458" s="526"/>
      <c r="I458" s="526"/>
      <c r="J458" s="526"/>
      <c r="K458" s="526"/>
      <c r="L458" s="526"/>
      <c r="M458" s="526"/>
      <c r="N458" s="526"/>
      <c r="O458" s="526"/>
      <c r="P458" s="526"/>
      <c r="Q458" s="526"/>
      <c r="R458" s="526"/>
      <c r="S458" s="366"/>
      <c r="T458" s="366"/>
      <c r="U458" s="366"/>
      <c r="V458" s="366"/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366"/>
      <c r="AG458" s="520"/>
    </row>
    <row r="459" spans="1:33" ht="19.5" thickBot="1" x14ac:dyDescent="0.35">
      <c r="A459" s="366"/>
      <c r="B459" s="387"/>
      <c r="C459" s="1664"/>
      <c r="D459" s="1665"/>
      <c r="E459" s="1664"/>
      <c r="F459" s="1664"/>
      <c r="G459" s="526"/>
      <c r="H459" s="526"/>
      <c r="I459" s="526"/>
      <c r="J459" s="526"/>
      <c r="K459" s="526"/>
      <c r="L459" s="526"/>
      <c r="M459" s="526"/>
      <c r="N459" s="526"/>
      <c r="O459" s="526"/>
      <c r="P459" s="526"/>
      <c r="Q459" s="526"/>
      <c r="R459" s="526"/>
      <c r="S459" s="366"/>
      <c r="T459" s="366"/>
      <c r="U459" s="366"/>
      <c r="V459" s="366"/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366"/>
      <c r="AG459" s="520"/>
    </row>
    <row r="460" spans="1:33" ht="19.5" thickBot="1" x14ac:dyDescent="0.35">
      <c r="A460" s="366"/>
      <c r="B460" s="387"/>
      <c r="C460" s="1664"/>
      <c r="D460" s="1665"/>
      <c r="E460" s="1664"/>
      <c r="F460" s="1664"/>
      <c r="G460" s="526"/>
      <c r="H460" s="526"/>
      <c r="I460" s="526"/>
      <c r="J460" s="526"/>
      <c r="K460" s="526"/>
      <c r="L460" s="526"/>
      <c r="M460" s="526"/>
      <c r="N460" s="526"/>
      <c r="O460" s="526"/>
      <c r="P460" s="526"/>
      <c r="Q460" s="526"/>
      <c r="R460" s="526"/>
      <c r="S460" s="366"/>
      <c r="T460" s="366"/>
      <c r="U460" s="366"/>
      <c r="V460" s="366"/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366"/>
      <c r="AG460" s="520"/>
    </row>
    <row r="461" spans="1:33" ht="19.5" thickBot="1" x14ac:dyDescent="0.35">
      <c r="A461" s="366"/>
      <c r="B461" s="387"/>
      <c r="C461" s="1664"/>
      <c r="D461" s="1665"/>
      <c r="E461" s="1664"/>
      <c r="F461" s="1664"/>
      <c r="G461" s="526"/>
      <c r="H461" s="526"/>
      <c r="I461" s="526"/>
      <c r="J461" s="526"/>
      <c r="K461" s="526"/>
      <c r="L461" s="526"/>
      <c r="M461" s="526"/>
      <c r="N461" s="526"/>
      <c r="O461" s="526"/>
      <c r="P461" s="526"/>
      <c r="Q461" s="526"/>
      <c r="R461" s="526"/>
      <c r="S461" s="366"/>
      <c r="T461" s="366"/>
      <c r="U461" s="366"/>
      <c r="V461" s="366"/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366"/>
      <c r="AG461" s="520"/>
    </row>
    <row r="462" spans="1:33" ht="19.5" thickBot="1" x14ac:dyDescent="0.35">
      <c r="A462" s="366"/>
      <c r="B462" s="387"/>
      <c r="C462" s="1664"/>
      <c r="D462" s="1665"/>
      <c r="E462" s="1664"/>
      <c r="F462" s="1664"/>
      <c r="G462" s="526"/>
      <c r="H462" s="526"/>
      <c r="I462" s="526"/>
      <c r="J462" s="526"/>
      <c r="K462" s="526"/>
      <c r="L462" s="526"/>
      <c r="M462" s="526"/>
      <c r="N462" s="526"/>
      <c r="O462" s="526"/>
      <c r="P462" s="526"/>
      <c r="Q462" s="526"/>
      <c r="R462" s="526"/>
      <c r="S462" s="366"/>
      <c r="T462" s="366"/>
      <c r="U462" s="366"/>
      <c r="V462" s="366"/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366"/>
      <c r="AG462" s="520"/>
    </row>
    <row r="463" spans="1:33" ht="19.5" thickBot="1" x14ac:dyDescent="0.35">
      <c r="A463" s="366"/>
      <c r="B463" s="387"/>
      <c r="C463" s="1664"/>
      <c r="D463" s="1665"/>
      <c r="E463" s="1664"/>
      <c r="F463" s="1664"/>
      <c r="G463" s="526"/>
      <c r="H463" s="526"/>
      <c r="I463" s="526"/>
      <c r="J463" s="526"/>
      <c r="K463" s="526"/>
      <c r="L463" s="526"/>
      <c r="M463" s="526"/>
      <c r="N463" s="526"/>
      <c r="O463" s="526"/>
      <c r="P463" s="526"/>
      <c r="Q463" s="526"/>
      <c r="R463" s="526"/>
      <c r="S463" s="366"/>
      <c r="T463" s="366"/>
      <c r="U463" s="366"/>
      <c r="V463" s="366"/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366"/>
      <c r="AG463" s="520"/>
    </row>
    <row r="464" spans="1:33" ht="19.5" thickBot="1" x14ac:dyDescent="0.35">
      <c r="A464" s="366"/>
      <c r="B464" s="387"/>
      <c r="C464" s="1664"/>
      <c r="D464" s="1665"/>
      <c r="E464" s="1664"/>
      <c r="F464" s="1664"/>
      <c r="G464" s="526"/>
      <c r="H464" s="526"/>
      <c r="I464" s="526"/>
      <c r="J464" s="526"/>
      <c r="K464" s="526"/>
      <c r="L464" s="526"/>
      <c r="M464" s="526"/>
      <c r="N464" s="526"/>
      <c r="O464" s="526"/>
      <c r="P464" s="526"/>
      <c r="Q464" s="526"/>
      <c r="R464" s="526"/>
      <c r="S464" s="366"/>
      <c r="T464" s="366"/>
      <c r="U464" s="366"/>
      <c r="V464" s="366"/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366"/>
      <c r="AG464" s="520"/>
    </row>
    <row r="465" spans="1:33" ht="19.5" thickBot="1" x14ac:dyDescent="0.35">
      <c r="A465" s="366"/>
      <c r="B465" s="387"/>
      <c r="C465" s="1664"/>
      <c r="D465" s="1665"/>
      <c r="E465" s="1664"/>
      <c r="F465" s="1664"/>
      <c r="G465" s="526"/>
      <c r="H465" s="526"/>
      <c r="I465" s="526"/>
      <c r="J465" s="526"/>
      <c r="K465" s="526"/>
      <c r="L465" s="526"/>
      <c r="M465" s="526"/>
      <c r="N465" s="526"/>
      <c r="O465" s="526"/>
      <c r="P465" s="526"/>
      <c r="Q465" s="526"/>
      <c r="R465" s="526"/>
      <c r="S465" s="366"/>
      <c r="T465" s="366"/>
      <c r="U465" s="366"/>
      <c r="V465" s="366"/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366"/>
      <c r="AG465" s="520"/>
    </row>
    <row r="466" spans="1:33" ht="19.5" thickBot="1" x14ac:dyDescent="0.35">
      <c r="A466" s="366"/>
      <c r="B466" s="387"/>
      <c r="C466" s="1664"/>
      <c r="D466" s="1665"/>
      <c r="E466" s="1664"/>
      <c r="F466" s="1664"/>
      <c r="G466" s="526"/>
      <c r="H466" s="526"/>
      <c r="I466" s="526"/>
      <c r="J466" s="526"/>
      <c r="K466" s="526"/>
      <c r="L466" s="526"/>
      <c r="M466" s="526"/>
      <c r="N466" s="526"/>
      <c r="O466" s="526"/>
      <c r="P466" s="526"/>
      <c r="Q466" s="526"/>
      <c r="R466" s="52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366"/>
      <c r="AG466" s="520"/>
    </row>
    <row r="467" spans="1:33" ht="19.5" thickBot="1" x14ac:dyDescent="0.35">
      <c r="A467" s="366"/>
      <c r="B467" s="387"/>
      <c r="C467" s="1664"/>
      <c r="D467" s="1665"/>
      <c r="E467" s="1664"/>
      <c r="F467" s="1664"/>
      <c r="G467" s="526"/>
      <c r="H467" s="526"/>
      <c r="I467" s="526"/>
      <c r="J467" s="526"/>
      <c r="K467" s="526"/>
      <c r="L467" s="526"/>
      <c r="M467" s="526"/>
      <c r="N467" s="526"/>
      <c r="O467" s="526"/>
      <c r="P467" s="526"/>
      <c r="Q467" s="526"/>
      <c r="R467" s="526"/>
      <c r="S467" s="366"/>
      <c r="T467" s="366"/>
      <c r="U467" s="366"/>
      <c r="V467" s="366"/>
      <c r="W467" s="366"/>
      <c r="X467" s="366"/>
      <c r="Y467" s="366"/>
      <c r="Z467" s="366"/>
      <c r="AA467" s="366"/>
      <c r="AB467" s="366"/>
      <c r="AC467" s="366"/>
      <c r="AD467" s="366"/>
      <c r="AE467" s="366"/>
      <c r="AF467" s="366"/>
      <c r="AG467" s="520"/>
    </row>
    <row r="468" spans="1:33" ht="19.5" thickBot="1" x14ac:dyDescent="0.35">
      <c r="A468" s="366"/>
      <c r="B468" s="387"/>
      <c r="C468" s="1664"/>
      <c r="D468" s="1665"/>
      <c r="E468" s="1664"/>
      <c r="F468" s="1664"/>
      <c r="G468" s="526"/>
      <c r="H468" s="526"/>
      <c r="I468" s="526"/>
      <c r="J468" s="526"/>
      <c r="K468" s="526"/>
      <c r="L468" s="526"/>
      <c r="M468" s="526"/>
      <c r="N468" s="526"/>
      <c r="O468" s="526"/>
      <c r="P468" s="526"/>
      <c r="Q468" s="526"/>
      <c r="R468" s="526"/>
      <c r="S468" s="366"/>
      <c r="T468" s="366"/>
      <c r="U468" s="366"/>
      <c r="V468" s="366"/>
      <c r="W468" s="366"/>
      <c r="X468" s="366"/>
      <c r="Y468" s="366"/>
      <c r="Z468" s="366"/>
      <c r="AA468" s="366"/>
      <c r="AB468" s="366"/>
      <c r="AC468" s="366"/>
      <c r="AD468" s="366"/>
      <c r="AE468" s="366"/>
      <c r="AF468" s="366"/>
      <c r="AG468" s="520"/>
    </row>
    <row r="469" spans="1:33" ht="19.5" thickBot="1" x14ac:dyDescent="0.35">
      <c r="A469" s="366"/>
      <c r="B469" s="387"/>
      <c r="C469" s="1664"/>
      <c r="D469" s="1665"/>
      <c r="E469" s="1664"/>
      <c r="F469" s="1664"/>
      <c r="G469" s="526"/>
      <c r="H469" s="526"/>
      <c r="I469" s="526"/>
      <c r="J469" s="526"/>
      <c r="K469" s="526"/>
      <c r="L469" s="526"/>
      <c r="M469" s="526"/>
      <c r="N469" s="526"/>
      <c r="O469" s="526"/>
      <c r="P469" s="526"/>
      <c r="Q469" s="526"/>
      <c r="R469" s="526"/>
      <c r="S469" s="366"/>
      <c r="T469" s="366"/>
      <c r="U469" s="366"/>
      <c r="V469" s="366"/>
      <c r="W469" s="366"/>
      <c r="X469" s="366"/>
      <c r="Y469" s="366"/>
      <c r="Z469" s="366"/>
      <c r="AA469" s="366"/>
      <c r="AB469" s="366"/>
      <c r="AC469" s="366"/>
      <c r="AD469" s="366"/>
      <c r="AE469" s="366"/>
      <c r="AF469" s="366"/>
      <c r="AG469" s="520"/>
    </row>
    <row r="470" spans="1:33" ht="54.75" thickBot="1" x14ac:dyDescent="0.35">
      <c r="A470" s="366"/>
      <c r="B470" s="684" t="s">
        <v>1</v>
      </c>
      <c r="C470" s="78" t="s">
        <v>34</v>
      </c>
      <c r="D470" s="925" t="s">
        <v>94</v>
      </c>
      <c r="E470" s="78" t="s">
        <v>132</v>
      </c>
      <c r="F470" s="78" t="s">
        <v>90</v>
      </c>
      <c r="G470" s="526"/>
      <c r="H470" s="526"/>
      <c r="I470" s="526"/>
      <c r="J470" s="526"/>
      <c r="K470" s="526"/>
      <c r="L470" s="526"/>
      <c r="M470" s="526"/>
      <c r="N470" s="526"/>
      <c r="O470" s="526"/>
      <c r="P470" s="526"/>
      <c r="Q470" s="526"/>
      <c r="R470" s="52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366"/>
      <c r="AG470" s="520"/>
    </row>
    <row r="471" spans="1:33" ht="19.5" thickBot="1" x14ac:dyDescent="0.35">
      <c r="A471" s="366"/>
      <c r="B471" s="387"/>
      <c r="C471" s="1664"/>
      <c r="D471" s="1665"/>
      <c r="E471" s="1664"/>
      <c r="F471" s="1664"/>
      <c r="G471" s="526"/>
      <c r="H471" s="526"/>
      <c r="I471" s="526"/>
      <c r="J471" s="526"/>
      <c r="K471" s="526"/>
      <c r="L471" s="526"/>
      <c r="M471" s="526"/>
      <c r="N471" s="526"/>
      <c r="O471" s="526"/>
      <c r="P471" s="526"/>
      <c r="Q471" s="526"/>
      <c r="R471" s="52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366"/>
      <c r="AG471" s="520"/>
    </row>
    <row r="472" spans="1:33" ht="19.5" thickBot="1" x14ac:dyDescent="0.35">
      <c r="A472" s="366"/>
      <c r="B472" s="387"/>
      <c r="C472" s="1664"/>
      <c r="D472" s="1665"/>
      <c r="E472" s="1664"/>
      <c r="F472" s="1664"/>
      <c r="G472" s="526"/>
      <c r="H472" s="526"/>
      <c r="I472" s="526"/>
      <c r="J472" s="526"/>
      <c r="K472" s="526"/>
      <c r="L472" s="526"/>
      <c r="M472" s="526"/>
      <c r="N472" s="526"/>
      <c r="O472" s="526"/>
      <c r="P472" s="526"/>
      <c r="Q472" s="526"/>
      <c r="R472" s="52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366"/>
      <c r="AG472" s="520"/>
    </row>
    <row r="473" spans="1:33" ht="19.5" thickBot="1" x14ac:dyDescent="0.35">
      <c r="A473" s="366"/>
      <c r="B473" s="387"/>
      <c r="C473" s="1664"/>
      <c r="D473" s="1665"/>
      <c r="E473" s="1664"/>
      <c r="F473" s="1664"/>
      <c r="G473" s="526"/>
      <c r="H473" s="526"/>
      <c r="I473" s="526"/>
      <c r="J473" s="526"/>
      <c r="K473" s="526"/>
      <c r="L473" s="526"/>
      <c r="M473" s="526"/>
      <c r="N473" s="526"/>
      <c r="O473" s="526"/>
      <c r="P473" s="526"/>
      <c r="Q473" s="526"/>
      <c r="R473" s="52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366"/>
      <c r="AG473" s="520"/>
    </row>
    <row r="474" spans="1:33" ht="19.5" thickBot="1" x14ac:dyDescent="0.35">
      <c r="A474" s="366"/>
      <c r="B474" s="387"/>
      <c r="C474" s="1664"/>
      <c r="D474" s="1665"/>
      <c r="E474" s="1664"/>
      <c r="F474" s="1664"/>
      <c r="G474" s="526"/>
      <c r="H474" s="526"/>
      <c r="I474" s="526"/>
      <c r="J474" s="526"/>
      <c r="K474" s="526"/>
      <c r="L474" s="526"/>
      <c r="M474" s="526"/>
      <c r="N474" s="526"/>
      <c r="O474" s="526"/>
      <c r="P474" s="526"/>
      <c r="Q474" s="526"/>
      <c r="R474" s="52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366"/>
      <c r="AG474" s="520"/>
    </row>
    <row r="475" spans="1:33" ht="19.5" thickBot="1" x14ac:dyDescent="0.35">
      <c r="A475" s="366"/>
      <c r="B475" s="387"/>
      <c r="C475" s="1664"/>
      <c r="D475" s="1665"/>
      <c r="E475" s="1664"/>
      <c r="F475" s="1664"/>
      <c r="G475" s="526"/>
      <c r="H475" s="526"/>
      <c r="I475" s="526"/>
      <c r="J475" s="526"/>
      <c r="K475" s="526"/>
      <c r="L475" s="526"/>
      <c r="M475" s="526"/>
      <c r="N475" s="526"/>
      <c r="O475" s="526"/>
      <c r="P475" s="526"/>
      <c r="Q475" s="526"/>
      <c r="R475" s="52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366"/>
      <c r="AG475" s="520"/>
    </row>
    <row r="476" spans="1:33" ht="19.5" thickBot="1" x14ac:dyDescent="0.35">
      <c r="A476" s="366"/>
      <c r="B476" s="387"/>
      <c r="C476" s="1664"/>
      <c r="D476" s="1665"/>
      <c r="E476" s="1664"/>
      <c r="F476" s="1664"/>
      <c r="G476" s="526"/>
      <c r="H476" s="526"/>
      <c r="I476" s="526"/>
      <c r="J476" s="526"/>
      <c r="K476" s="526"/>
      <c r="L476" s="526"/>
      <c r="M476" s="526"/>
      <c r="N476" s="526"/>
      <c r="O476" s="526"/>
      <c r="P476" s="526"/>
      <c r="Q476" s="526"/>
      <c r="R476" s="52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366"/>
      <c r="AG476" s="520"/>
    </row>
    <row r="477" spans="1:33" ht="19.5" thickBot="1" x14ac:dyDescent="0.35">
      <c r="A477" s="366"/>
      <c r="B477" s="387"/>
      <c r="C477" s="1664"/>
      <c r="D477" s="1665"/>
      <c r="E477" s="1664"/>
      <c r="F477" s="1664"/>
      <c r="G477" s="526"/>
      <c r="H477" s="526"/>
      <c r="I477" s="526"/>
      <c r="J477" s="526"/>
      <c r="K477" s="526"/>
      <c r="L477" s="526"/>
      <c r="M477" s="526"/>
      <c r="N477" s="526"/>
      <c r="O477" s="526"/>
      <c r="P477" s="526"/>
      <c r="Q477" s="526"/>
      <c r="R477" s="52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366"/>
      <c r="AG477" s="520"/>
    </row>
    <row r="478" spans="1:33" ht="19.5" thickBot="1" x14ac:dyDescent="0.35">
      <c r="A478" s="366"/>
      <c r="B478" s="387"/>
      <c r="C478" s="1664"/>
      <c r="D478" s="1665"/>
      <c r="E478" s="1664"/>
      <c r="F478" s="1664"/>
      <c r="G478" s="526"/>
      <c r="H478" s="526"/>
      <c r="I478" s="526"/>
      <c r="J478" s="526"/>
      <c r="K478" s="526"/>
      <c r="L478" s="526"/>
      <c r="M478" s="526"/>
      <c r="N478" s="526"/>
      <c r="O478" s="526"/>
      <c r="P478" s="526"/>
      <c r="Q478" s="526"/>
      <c r="R478" s="52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366"/>
      <c r="AG478" s="520"/>
    </row>
    <row r="479" spans="1:33" ht="19.5" thickBot="1" x14ac:dyDescent="0.35">
      <c r="A479" s="366"/>
      <c r="B479" s="387"/>
      <c r="C479" s="1664"/>
      <c r="D479" s="1665"/>
      <c r="E479" s="1664"/>
      <c r="F479" s="1664"/>
      <c r="G479" s="526"/>
      <c r="H479" s="526"/>
      <c r="I479" s="526"/>
      <c r="J479" s="526"/>
      <c r="K479" s="526"/>
      <c r="L479" s="526"/>
      <c r="M479" s="526"/>
      <c r="N479" s="526"/>
      <c r="O479" s="526"/>
      <c r="P479" s="526"/>
      <c r="Q479" s="526"/>
      <c r="R479" s="52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366"/>
      <c r="AG479" s="520"/>
    </row>
    <row r="480" spans="1:33" ht="19.5" thickBot="1" x14ac:dyDescent="0.35">
      <c r="A480" s="366"/>
      <c r="B480" s="387"/>
      <c r="C480" s="1664"/>
      <c r="D480" s="1665"/>
      <c r="E480" s="1664"/>
      <c r="F480" s="1664"/>
      <c r="G480" s="526"/>
      <c r="H480" s="526"/>
      <c r="I480" s="526"/>
      <c r="J480" s="526"/>
      <c r="K480" s="526"/>
      <c r="L480" s="526"/>
      <c r="M480" s="526"/>
      <c r="N480" s="526"/>
      <c r="O480" s="526"/>
      <c r="P480" s="526"/>
      <c r="Q480" s="526"/>
      <c r="R480" s="52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366"/>
      <c r="AG480" s="520"/>
    </row>
    <row r="481" spans="1:33" ht="19.5" thickBot="1" x14ac:dyDescent="0.35">
      <c r="A481" s="366"/>
      <c r="B481" s="387"/>
      <c r="C481" s="1664"/>
      <c r="D481" s="1665"/>
      <c r="E481" s="1664"/>
      <c r="F481" s="1664"/>
      <c r="G481" s="526"/>
      <c r="H481" s="526"/>
      <c r="I481" s="526"/>
      <c r="J481" s="526"/>
      <c r="K481" s="526"/>
      <c r="L481" s="526"/>
      <c r="M481" s="526"/>
      <c r="N481" s="526"/>
      <c r="O481" s="526"/>
      <c r="P481" s="526"/>
      <c r="Q481" s="526"/>
      <c r="R481" s="52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366"/>
      <c r="AG481" s="520"/>
    </row>
    <row r="482" spans="1:33" ht="19.5" thickBot="1" x14ac:dyDescent="0.35">
      <c r="A482" s="366"/>
      <c r="B482" s="387"/>
      <c r="C482" s="1664"/>
      <c r="D482" s="1665"/>
      <c r="E482" s="1664"/>
      <c r="F482" s="1664"/>
      <c r="G482" s="526"/>
      <c r="H482" s="526"/>
      <c r="I482" s="526"/>
      <c r="J482" s="526"/>
      <c r="K482" s="526"/>
      <c r="L482" s="526"/>
      <c r="M482" s="526"/>
      <c r="N482" s="526"/>
      <c r="O482" s="526"/>
      <c r="P482" s="526"/>
      <c r="Q482" s="526"/>
      <c r="R482" s="52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366"/>
      <c r="AG482" s="520"/>
    </row>
    <row r="483" spans="1:33" ht="19.5" thickBot="1" x14ac:dyDescent="0.35">
      <c r="A483" s="366"/>
      <c r="B483" s="387"/>
      <c r="C483" s="1664"/>
      <c r="D483" s="1665"/>
      <c r="E483" s="1664"/>
      <c r="F483" s="1664"/>
      <c r="G483" s="526"/>
      <c r="H483" s="526"/>
      <c r="I483" s="526"/>
      <c r="J483" s="526"/>
      <c r="K483" s="526"/>
      <c r="L483" s="526"/>
      <c r="M483" s="526"/>
      <c r="N483" s="526"/>
      <c r="O483" s="526"/>
      <c r="P483" s="526"/>
      <c r="Q483" s="526"/>
      <c r="R483" s="52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366"/>
      <c r="AG483" s="520"/>
    </row>
    <row r="484" spans="1:33" ht="19.5" thickBot="1" x14ac:dyDescent="0.35">
      <c r="A484" s="366"/>
      <c r="B484" s="387"/>
      <c r="C484" s="1664"/>
      <c r="D484" s="1665"/>
      <c r="E484" s="1664"/>
      <c r="F484" s="1664"/>
      <c r="G484" s="526"/>
      <c r="H484" s="526"/>
      <c r="I484" s="526"/>
      <c r="J484" s="526"/>
      <c r="K484" s="526"/>
      <c r="L484" s="526"/>
      <c r="M484" s="526"/>
      <c r="N484" s="526"/>
      <c r="O484" s="526"/>
      <c r="P484" s="526"/>
      <c r="Q484" s="526"/>
      <c r="R484" s="52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366"/>
      <c r="AG484" s="520"/>
    </row>
    <row r="485" spans="1:33" ht="19.5" thickBot="1" x14ac:dyDescent="0.35">
      <c r="A485" s="366"/>
      <c r="B485" s="387"/>
      <c r="C485" s="1664"/>
      <c r="D485" s="1665"/>
      <c r="E485" s="1664"/>
      <c r="F485" s="1664"/>
      <c r="G485" s="526"/>
      <c r="H485" s="526"/>
      <c r="I485" s="526"/>
      <c r="J485" s="526"/>
      <c r="K485" s="526"/>
      <c r="L485" s="526"/>
      <c r="M485" s="526"/>
      <c r="N485" s="526"/>
      <c r="O485" s="526"/>
      <c r="P485" s="526"/>
      <c r="Q485" s="526"/>
      <c r="R485" s="52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366"/>
      <c r="AG485" s="520"/>
    </row>
    <row r="486" spans="1:33" ht="19.5" thickBot="1" x14ac:dyDescent="0.35">
      <c r="A486" s="366"/>
      <c r="B486" s="387"/>
      <c r="C486" s="1664"/>
      <c r="D486" s="1665"/>
      <c r="E486" s="1664"/>
      <c r="F486" s="1664"/>
      <c r="G486" s="526"/>
      <c r="H486" s="526"/>
      <c r="I486" s="526"/>
      <c r="J486" s="526"/>
      <c r="K486" s="526"/>
      <c r="L486" s="526"/>
      <c r="M486" s="526"/>
      <c r="N486" s="526"/>
      <c r="O486" s="526"/>
      <c r="P486" s="526"/>
      <c r="Q486" s="526"/>
      <c r="R486" s="526"/>
      <c r="S486" s="366"/>
      <c r="T486" s="366"/>
      <c r="U486" s="366"/>
      <c r="V486" s="366"/>
      <c r="W486" s="366"/>
      <c r="X486" s="366"/>
      <c r="Y486" s="366"/>
      <c r="Z486" s="366"/>
      <c r="AA486" s="366"/>
      <c r="AB486" s="366"/>
      <c r="AC486" s="366"/>
      <c r="AD486" s="366"/>
      <c r="AE486" s="366"/>
      <c r="AF486" s="366"/>
      <c r="AG486" s="520"/>
    </row>
    <row r="487" spans="1:33" ht="19.5" thickBot="1" x14ac:dyDescent="0.35">
      <c r="A487" s="366"/>
      <c r="B487" s="387"/>
      <c r="C487" s="1664"/>
      <c r="D487" s="1665"/>
      <c r="E487" s="1664"/>
      <c r="F487" s="1664"/>
      <c r="G487" s="526"/>
      <c r="H487" s="526"/>
      <c r="I487" s="526"/>
      <c r="J487" s="526"/>
      <c r="K487" s="526"/>
      <c r="L487" s="526"/>
      <c r="M487" s="526"/>
      <c r="N487" s="526"/>
      <c r="O487" s="526"/>
      <c r="P487" s="526"/>
      <c r="Q487" s="526"/>
      <c r="R487" s="52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366"/>
      <c r="AG487" s="520"/>
    </row>
    <row r="488" spans="1:33" ht="19.5" thickBot="1" x14ac:dyDescent="0.35">
      <c r="A488" s="366"/>
      <c r="B488" s="387"/>
      <c r="C488" s="1664"/>
      <c r="D488" s="1665"/>
      <c r="E488" s="1664"/>
      <c r="F488" s="1664"/>
      <c r="G488" s="526"/>
      <c r="H488" s="526"/>
      <c r="I488" s="526"/>
      <c r="J488" s="526"/>
      <c r="K488" s="526"/>
      <c r="L488" s="526"/>
      <c r="M488" s="526"/>
      <c r="N488" s="526"/>
      <c r="O488" s="526"/>
      <c r="P488" s="526"/>
      <c r="Q488" s="526"/>
      <c r="R488" s="52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366"/>
      <c r="AG488" s="520"/>
    </row>
    <row r="489" spans="1:33" ht="19.5" thickBot="1" x14ac:dyDescent="0.35">
      <c r="A489" s="366"/>
      <c r="B489" s="387"/>
      <c r="C489" s="1664"/>
      <c r="D489" s="1665"/>
      <c r="E489" s="1664"/>
      <c r="F489" s="1664"/>
      <c r="G489" s="526"/>
      <c r="H489" s="526"/>
      <c r="I489" s="526"/>
      <c r="J489" s="526"/>
      <c r="K489" s="526"/>
      <c r="L489" s="526"/>
      <c r="M489" s="526"/>
      <c r="N489" s="526"/>
      <c r="O489" s="526"/>
      <c r="P489" s="526"/>
      <c r="Q489" s="526"/>
      <c r="R489" s="526"/>
      <c r="S489" s="366"/>
      <c r="T489" s="366"/>
      <c r="U489" s="366"/>
      <c r="V489" s="366"/>
      <c r="W489" s="366"/>
      <c r="X489" s="366"/>
      <c r="Y489" s="366"/>
      <c r="Z489" s="366"/>
      <c r="AA489" s="366"/>
      <c r="AB489" s="366"/>
      <c r="AC489" s="366"/>
      <c r="AD489" s="366"/>
      <c r="AE489" s="366"/>
      <c r="AF489" s="366"/>
      <c r="AG489" s="520"/>
    </row>
    <row r="490" spans="1:33" ht="19.5" thickBot="1" x14ac:dyDescent="0.35">
      <c r="A490" s="366"/>
      <c r="B490" s="387"/>
      <c r="C490" s="1664"/>
      <c r="D490" s="1665"/>
      <c r="E490" s="1664"/>
      <c r="F490" s="1664"/>
      <c r="G490" s="526"/>
      <c r="H490" s="526"/>
      <c r="I490" s="526"/>
      <c r="J490" s="526"/>
      <c r="K490" s="526"/>
      <c r="L490" s="526"/>
      <c r="M490" s="526"/>
      <c r="N490" s="526"/>
      <c r="O490" s="526"/>
      <c r="P490" s="526"/>
      <c r="Q490" s="526"/>
      <c r="R490" s="526"/>
      <c r="S490" s="366"/>
      <c r="T490" s="366"/>
      <c r="U490" s="366"/>
      <c r="V490" s="366"/>
      <c r="W490" s="366"/>
      <c r="X490" s="366"/>
      <c r="Y490" s="366"/>
      <c r="Z490" s="366"/>
      <c r="AA490" s="366"/>
      <c r="AB490" s="366"/>
      <c r="AC490" s="366"/>
      <c r="AD490" s="366"/>
      <c r="AE490" s="366"/>
      <c r="AF490" s="366"/>
      <c r="AG490" s="520"/>
    </row>
    <row r="491" spans="1:33" x14ac:dyDescent="0.3">
      <c r="A491" s="366"/>
      <c r="B491" s="366"/>
      <c r="C491" s="366"/>
      <c r="D491" s="366"/>
      <c r="E491" s="366"/>
      <c r="F491" s="366"/>
      <c r="G491" s="526"/>
      <c r="H491" s="526"/>
      <c r="I491" s="526"/>
      <c r="J491" s="526"/>
      <c r="K491" s="526"/>
      <c r="L491" s="526"/>
      <c r="M491" s="526"/>
      <c r="N491" s="526"/>
      <c r="O491" s="526"/>
      <c r="P491" s="526"/>
      <c r="Q491" s="526"/>
      <c r="R491" s="526"/>
      <c r="S491" s="366"/>
      <c r="T491" s="366"/>
      <c r="U491" s="366"/>
      <c r="V491" s="366"/>
      <c r="W491" s="366"/>
      <c r="X491" s="366"/>
      <c r="Y491" s="366"/>
      <c r="Z491" s="366"/>
      <c r="AA491" s="366"/>
      <c r="AB491" s="366"/>
      <c r="AC491" s="366"/>
      <c r="AD491" s="366"/>
      <c r="AE491" s="366"/>
      <c r="AF491" s="366"/>
      <c r="AG491" s="520"/>
    </row>
    <row r="492" spans="1:33" x14ac:dyDescent="0.3">
      <c r="A492" s="529"/>
      <c r="B492" s="365"/>
      <c r="C492" s="365"/>
      <c r="D492" s="365"/>
      <c r="E492" s="365"/>
      <c r="F492" s="365"/>
      <c r="G492" s="365"/>
      <c r="H492" s="365"/>
      <c r="I492" s="365"/>
      <c r="J492" s="365"/>
      <c r="K492" s="365"/>
      <c r="L492" s="365"/>
      <c r="M492" s="365"/>
      <c r="N492" s="365"/>
      <c r="O492" s="365"/>
      <c r="P492" s="365"/>
      <c r="Q492" s="365"/>
      <c r="R492" s="365"/>
      <c r="S492" s="365"/>
      <c r="T492" s="365"/>
      <c r="U492" s="365"/>
      <c r="V492" s="365"/>
      <c r="W492" s="365"/>
      <c r="X492" s="365"/>
      <c r="Y492" s="365"/>
      <c r="Z492" s="365"/>
      <c r="AA492" s="365"/>
      <c r="AB492" s="365"/>
      <c r="AC492" s="365"/>
      <c r="AD492" s="365"/>
      <c r="AE492" s="365"/>
      <c r="AF492" s="365"/>
      <c r="AG492" s="520"/>
    </row>
    <row r="493" spans="1:33" x14ac:dyDescent="0.3">
      <c r="A493" s="366"/>
      <c r="B493" s="47" t="s">
        <v>133</v>
      </c>
      <c r="C493" s="526"/>
      <c r="D493" s="526"/>
      <c r="E493" s="526"/>
      <c r="F493" s="526"/>
      <c r="G493" s="526"/>
      <c r="H493" s="526"/>
      <c r="I493" s="526"/>
      <c r="J493" s="526"/>
      <c r="K493" s="526"/>
      <c r="L493" s="526"/>
      <c r="M493" s="526"/>
      <c r="N493" s="526"/>
      <c r="O493" s="526"/>
      <c r="P493" s="526"/>
      <c r="Q493" s="526"/>
      <c r="R493" s="526"/>
      <c r="S493" s="366"/>
      <c r="T493" s="366"/>
      <c r="U493" s="366"/>
      <c r="V493" s="366"/>
      <c r="W493" s="366"/>
      <c r="X493" s="366"/>
      <c r="Y493" s="366"/>
      <c r="Z493" s="366"/>
      <c r="AA493" s="366"/>
      <c r="AB493" s="366"/>
      <c r="AC493" s="366"/>
      <c r="AD493" s="366"/>
      <c r="AE493" s="366"/>
      <c r="AF493" s="366"/>
      <c r="AG493" s="520"/>
    </row>
    <row r="494" spans="1:33" x14ac:dyDescent="0.3">
      <c r="A494" s="366"/>
      <c r="B494" s="47" t="s">
        <v>859</v>
      </c>
      <c r="C494" s="526"/>
      <c r="D494" s="526"/>
      <c r="E494" s="526"/>
      <c r="F494" s="526"/>
      <c r="G494" s="526"/>
      <c r="H494" s="526"/>
      <c r="I494" s="526"/>
      <c r="J494" s="526"/>
      <c r="K494" s="526"/>
      <c r="L494" s="526"/>
      <c r="M494" s="526"/>
      <c r="N494" s="526"/>
      <c r="O494" s="526"/>
      <c r="P494" s="526"/>
      <c r="Q494" s="526"/>
      <c r="R494" s="526"/>
      <c r="S494" s="366"/>
      <c r="T494" s="366"/>
      <c r="U494" s="366"/>
      <c r="V494" s="366"/>
      <c r="W494" s="366"/>
      <c r="X494" s="366"/>
      <c r="Y494" s="366"/>
      <c r="Z494" s="366"/>
      <c r="AA494" s="366"/>
      <c r="AB494" s="366"/>
      <c r="AC494" s="366"/>
      <c r="AD494" s="366"/>
      <c r="AE494" s="366"/>
      <c r="AF494" s="366"/>
      <c r="AG494" s="520"/>
    </row>
    <row r="495" spans="1:33" ht="19.5" thickBot="1" x14ac:dyDescent="0.35">
      <c r="A495" s="366"/>
      <c r="B495" s="526"/>
      <c r="C495" s="526"/>
      <c r="D495" s="526"/>
      <c r="E495" s="526"/>
      <c r="F495" s="526"/>
      <c r="G495" s="526"/>
      <c r="H495" s="526"/>
      <c r="I495" s="526"/>
      <c r="J495" s="526"/>
      <c r="K495" s="526"/>
      <c r="L495" s="526"/>
      <c r="M495" s="526"/>
      <c r="N495" s="526"/>
      <c r="O495" s="526"/>
      <c r="P495" s="526"/>
      <c r="Q495" s="526"/>
      <c r="R495" s="526"/>
      <c r="S495" s="366"/>
      <c r="T495" s="366"/>
      <c r="U495" s="366"/>
      <c r="V495" s="366"/>
      <c r="W495" s="366"/>
      <c r="X495" s="366"/>
      <c r="Y495" s="366"/>
      <c r="Z495" s="366"/>
      <c r="AA495" s="366"/>
      <c r="AB495" s="366"/>
      <c r="AC495" s="366"/>
      <c r="AD495" s="366"/>
      <c r="AE495" s="366"/>
      <c r="AF495" s="366"/>
      <c r="AG495" s="520"/>
    </row>
    <row r="496" spans="1:33" ht="19.5" customHeight="1" thickBot="1" x14ac:dyDescent="0.4">
      <c r="A496" s="366"/>
      <c r="B496" s="1956" t="s">
        <v>135</v>
      </c>
      <c r="C496" s="1997" t="s">
        <v>35</v>
      </c>
      <c r="D496" s="1883" t="s">
        <v>136</v>
      </c>
      <c r="E496" s="1997" t="s">
        <v>857</v>
      </c>
      <c r="F496" s="1999" t="s">
        <v>863</v>
      </c>
      <c r="G496" s="1903"/>
      <c r="H496" s="1904"/>
      <c r="I496" s="1903" t="s">
        <v>138</v>
      </c>
      <c r="J496" s="1904"/>
      <c r="K496" s="1999" t="s">
        <v>139</v>
      </c>
      <c r="L496" s="1904"/>
      <c r="M496" s="1903" t="s">
        <v>140</v>
      </c>
      <c r="N496" s="1904"/>
      <c r="O496" s="1883" t="s">
        <v>858</v>
      </c>
      <c r="P496" s="612"/>
      <c r="Q496" s="1464"/>
      <c r="R496" s="1464"/>
      <c r="S496" s="1464"/>
      <c r="T496" s="1464"/>
      <c r="U496" s="1464"/>
      <c r="V496" s="1465" t="str">
        <f>IF(AND(V498="oui",V499="oui",V500="oui",V501="oui",V502="oui",V503="oui",V504="oui",V505="oui",V506="oui",V507="oui",V508="oui",V509="oui",V510="oui",V511="oui",V512="oui"),"oui","non")</f>
        <v>oui</v>
      </c>
      <c r="W496" s="612"/>
      <c r="X496" s="1473"/>
      <c r="Y496" s="1473"/>
      <c r="Z496" s="1473"/>
      <c r="AA496" s="1473"/>
      <c r="AB496" s="1473"/>
      <c r="AC496" s="1473"/>
      <c r="AD496" s="1473"/>
      <c r="AE496" s="1473"/>
      <c r="AF496" s="1473"/>
      <c r="AG496" s="520"/>
    </row>
    <row r="497" spans="1:33" ht="32.25" customHeight="1" thickBot="1" x14ac:dyDescent="0.35">
      <c r="A497" s="366"/>
      <c r="B497" s="1958"/>
      <c r="C497" s="1998"/>
      <c r="D497" s="1884"/>
      <c r="E497" s="1998"/>
      <c r="F497" s="658" t="s">
        <v>0</v>
      </c>
      <c r="G497" s="658" t="s">
        <v>36</v>
      </c>
      <c r="H497" s="658" t="s">
        <v>60</v>
      </c>
      <c r="I497" s="658" t="s">
        <v>142</v>
      </c>
      <c r="J497" s="658" t="s">
        <v>143</v>
      </c>
      <c r="K497" s="513" t="s">
        <v>142</v>
      </c>
      <c r="L497" s="658" t="s">
        <v>143</v>
      </c>
      <c r="M497" s="658" t="s">
        <v>142</v>
      </c>
      <c r="N497" s="658" t="s">
        <v>143</v>
      </c>
      <c r="O497" s="1884"/>
      <c r="P497" s="612"/>
      <c r="Q497" s="1466" t="s">
        <v>142</v>
      </c>
      <c r="R497" s="1466" t="s">
        <v>143</v>
      </c>
      <c r="S497" s="1466" t="s">
        <v>142</v>
      </c>
      <c r="T497" s="1466" t="s">
        <v>143</v>
      </c>
      <c r="U497" s="1466" t="s">
        <v>142</v>
      </c>
      <c r="V497" s="1466" t="s">
        <v>142</v>
      </c>
      <c r="W497" s="612"/>
      <c r="X497" s="1473"/>
      <c r="Y497" s="1473"/>
      <c r="Z497" s="1473"/>
      <c r="AA497" s="1473"/>
      <c r="AB497" s="1473"/>
      <c r="AC497" s="1473"/>
      <c r="AD497" s="1473"/>
      <c r="AE497" s="1473"/>
      <c r="AF497" s="1473"/>
      <c r="AG497" s="520"/>
    </row>
    <row r="498" spans="1:33" ht="21.75" thickBot="1" x14ac:dyDescent="0.4">
      <c r="A498" s="366"/>
      <c r="B498" s="1956" t="s">
        <v>144</v>
      </c>
      <c r="C498" s="94" t="s">
        <v>12</v>
      </c>
      <c r="D498" s="54"/>
      <c r="E498" s="54"/>
      <c r="F498" s="95">
        <f>D498-E498</f>
        <v>0</v>
      </c>
      <c r="G498" s="54"/>
      <c r="H498" s="96">
        <f>F498-G498</f>
        <v>0</v>
      </c>
      <c r="I498" s="97"/>
      <c r="J498" s="98" t="e">
        <f>I498/E498</f>
        <v>#DIV/0!</v>
      </c>
      <c r="K498" s="99"/>
      <c r="L498" s="98" t="e">
        <f>K498/E498</f>
        <v>#DIV/0!</v>
      </c>
      <c r="M498" s="96">
        <f>E498-(I498+K498)</f>
        <v>0</v>
      </c>
      <c r="N498" s="98" t="e">
        <f>M498/E498</f>
        <v>#DIV/0!</v>
      </c>
      <c r="O498" s="100"/>
      <c r="P498" s="431"/>
      <c r="Q498" s="1467" t="str">
        <f t="shared" ref="Q498:Q512" si="0">IF(I498=E571,"oui","non")</f>
        <v>oui</v>
      </c>
      <c r="R498" s="1465" t="e">
        <f t="shared" ref="R498:R512" si="1">IF(J498=F571,"oui","non")</f>
        <v>#DIV/0!</v>
      </c>
      <c r="S498" s="1467" t="str">
        <f t="shared" ref="S498:S512" si="2">IF(K498=(H571+K571),"oui","non")</f>
        <v>oui</v>
      </c>
      <c r="T498" s="1467" t="e">
        <f t="shared" ref="T498:T512" si="3">IF(L498=H571,"oui","non")</f>
        <v>#DIV/0!</v>
      </c>
      <c r="U498" s="1465" t="str">
        <f t="shared" ref="U498:U512" si="4">IF(M498=(N571+Q571),"oui","non")</f>
        <v>oui</v>
      </c>
      <c r="V498" s="1465" t="str">
        <f>IF(AND(Q498="oui",S498="oui",U498="oui"),"oui","non")</f>
        <v>oui</v>
      </c>
      <c r="W498" s="612"/>
      <c r="X498" s="1473"/>
      <c r="Y498" s="1473"/>
      <c r="Z498" s="1473"/>
      <c r="AA498" s="1473"/>
      <c r="AB498" s="1473"/>
      <c r="AC498" s="1473"/>
      <c r="AD498" s="1473"/>
      <c r="AE498" s="1473"/>
      <c r="AF498" s="1473"/>
      <c r="AG498" s="520"/>
    </row>
    <row r="499" spans="1:33" ht="21.75" thickBot="1" x14ac:dyDescent="0.4">
      <c r="A499" s="366"/>
      <c r="B499" s="1957"/>
      <c r="C499" s="94" t="s">
        <v>13</v>
      </c>
      <c r="D499" s="55"/>
      <c r="E499" s="55"/>
      <c r="F499" s="95">
        <f t="shared" ref="F499:F501" si="5">D499-E499</f>
        <v>0</v>
      </c>
      <c r="G499" s="55"/>
      <c r="H499" s="96">
        <f t="shared" ref="H499:H501" si="6">F499-G499</f>
        <v>0</v>
      </c>
      <c r="I499" s="101"/>
      <c r="J499" s="98" t="e">
        <f t="shared" ref="J499:J512" si="7">I499/E499</f>
        <v>#DIV/0!</v>
      </c>
      <c r="K499" s="102"/>
      <c r="L499" s="98" t="e">
        <f t="shared" ref="L499:L512" si="8">K499/E499</f>
        <v>#DIV/0!</v>
      </c>
      <c r="M499" s="96">
        <f t="shared" ref="M499:M511" si="9">E499-(I499+K499)</f>
        <v>0</v>
      </c>
      <c r="N499" s="98" t="e">
        <f t="shared" ref="N499:N512" si="10">M499/E499</f>
        <v>#DIV/0!</v>
      </c>
      <c r="O499" s="100"/>
      <c r="P499" s="431"/>
      <c r="Q499" s="1467" t="str">
        <f t="shared" si="0"/>
        <v>oui</v>
      </c>
      <c r="R499" s="1468" t="e">
        <f t="shared" si="1"/>
        <v>#DIV/0!</v>
      </c>
      <c r="S499" s="1467" t="str">
        <f t="shared" si="2"/>
        <v>oui</v>
      </c>
      <c r="T499" s="1467" t="e">
        <f t="shared" si="3"/>
        <v>#DIV/0!</v>
      </c>
      <c r="U499" s="1465" t="str">
        <f t="shared" si="4"/>
        <v>oui</v>
      </c>
      <c r="V499" s="1465" t="str">
        <f t="shared" ref="V499:V512" si="11">IF(AND(Q499="oui",S499="oui",U499="oui"),"oui","non")</f>
        <v>oui</v>
      </c>
      <c r="W499" s="612"/>
      <c r="X499" s="1473"/>
      <c r="Y499" s="1473"/>
      <c r="Z499" s="1473"/>
      <c r="AA499" s="1473"/>
      <c r="AB499" s="1473"/>
      <c r="AC499" s="1473"/>
      <c r="AD499" s="1473"/>
      <c r="AE499" s="1473"/>
      <c r="AF499" s="1473"/>
      <c r="AG499" s="520"/>
    </row>
    <row r="500" spans="1:33" ht="21.75" thickBot="1" x14ac:dyDescent="0.4">
      <c r="A500" s="366"/>
      <c r="B500" s="1957"/>
      <c r="C500" s="94" t="s">
        <v>14</v>
      </c>
      <c r="D500" s="55"/>
      <c r="E500" s="55"/>
      <c r="F500" s="95">
        <f t="shared" si="5"/>
        <v>0</v>
      </c>
      <c r="G500" s="55"/>
      <c r="H500" s="96">
        <f t="shared" si="6"/>
        <v>0</v>
      </c>
      <c r="I500" s="101"/>
      <c r="J500" s="98" t="e">
        <f t="shared" si="7"/>
        <v>#DIV/0!</v>
      </c>
      <c r="K500" s="102"/>
      <c r="L500" s="98" t="e">
        <f t="shared" si="8"/>
        <v>#DIV/0!</v>
      </c>
      <c r="M500" s="96">
        <f t="shared" si="9"/>
        <v>0</v>
      </c>
      <c r="N500" s="98" t="e">
        <f t="shared" si="10"/>
        <v>#DIV/0!</v>
      </c>
      <c r="O500" s="100"/>
      <c r="P500" s="431"/>
      <c r="Q500" s="1467" t="str">
        <f t="shared" si="0"/>
        <v>oui</v>
      </c>
      <c r="R500" s="1468" t="e">
        <f t="shared" si="1"/>
        <v>#DIV/0!</v>
      </c>
      <c r="S500" s="1467" t="str">
        <f t="shared" si="2"/>
        <v>oui</v>
      </c>
      <c r="T500" s="1467" t="e">
        <f t="shared" si="3"/>
        <v>#DIV/0!</v>
      </c>
      <c r="U500" s="1465" t="str">
        <f t="shared" si="4"/>
        <v>oui</v>
      </c>
      <c r="V500" s="1465" t="str">
        <f t="shared" si="11"/>
        <v>oui</v>
      </c>
      <c r="W500" s="612"/>
      <c r="X500" s="1473"/>
      <c r="Y500" s="1473"/>
      <c r="Z500" s="1473"/>
      <c r="AA500" s="1473"/>
      <c r="AB500" s="1473"/>
      <c r="AC500" s="1473"/>
      <c r="AD500" s="1473"/>
      <c r="AE500" s="1473"/>
      <c r="AF500" s="1473"/>
      <c r="AG500" s="520"/>
    </row>
    <row r="501" spans="1:33" ht="21.75" thickBot="1" x14ac:dyDescent="0.4">
      <c r="A501" s="366"/>
      <c r="B501" s="1957"/>
      <c r="C501" s="94" t="s">
        <v>15</v>
      </c>
      <c r="D501" s="103"/>
      <c r="E501" s="103"/>
      <c r="F501" s="95">
        <f t="shared" si="5"/>
        <v>0</v>
      </c>
      <c r="G501" s="103"/>
      <c r="H501" s="96">
        <f t="shared" si="6"/>
        <v>0</v>
      </c>
      <c r="I501" s="104"/>
      <c r="J501" s="98" t="e">
        <f t="shared" si="7"/>
        <v>#DIV/0!</v>
      </c>
      <c r="K501" s="105"/>
      <c r="L501" s="98" t="e">
        <f t="shared" si="8"/>
        <v>#DIV/0!</v>
      </c>
      <c r="M501" s="96">
        <f t="shared" si="9"/>
        <v>0</v>
      </c>
      <c r="N501" s="98" t="e">
        <f t="shared" si="10"/>
        <v>#DIV/0!</v>
      </c>
      <c r="O501" s="1390"/>
      <c r="P501" s="431"/>
      <c r="Q501" s="1467" t="str">
        <f t="shared" si="0"/>
        <v>oui</v>
      </c>
      <c r="R501" s="1468" t="e">
        <f t="shared" si="1"/>
        <v>#DIV/0!</v>
      </c>
      <c r="S501" s="1467" t="str">
        <f t="shared" si="2"/>
        <v>oui</v>
      </c>
      <c r="T501" s="1467" t="e">
        <f t="shared" si="3"/>
        <v>#DIV/0!</v>
      </c>
      <c r="U501" s="1465" t="str">
        <f t="shared" si="4"/>
        <v>oui</v>
      </c>
      <c r="V501" s="1465" t="str">
        <f t="shared" si="11"/>
        <v>oui</v>
      </c>
      <c r="W501" s="612"/>
      <c r="X501" s="1473"/>
      <c r="Y501" s="1473"/>
      <c r="Z501" s="1473"/>
      <c r="AA501" s="1473"/>
      <c r="AB501" s="1473"/>
      <c r="AC501" s="1473"/>
      <c r="AD501" s="1473"/>
      <c r="AE501" s="1473"/>
      <c r="AF501" s="1473"/>
      <c r="AG501" s="520"/>
    </row>
    <row r="502" spans="1:33" ht="21.75" thickBot="1" x14ac:dyDescent="0.4">
      <c r="A502" s="366"/>
      <c r="B502" s="1958"/>
      <c r="C502" s="94" t="s">
        <v>145</v>
      </c>
      <c r="D502" s="106">
        <f>SUM(D498:D501)</f>
        <v>0</v>
      </c>
      <c r="E502" s="106">
        <f>SUM(E498:E501)</f>
        <v>0</v>
      </c>
      <c r="F502" s="96">
        <f>SUM(F498:F501)</f>
        <v>0</v>
      </c>
      <c r="G502" s="96">
        <f t="shared" ref="G502" si="12">SUM(G498:G501)</f>
        <v>0</v>
      </c>
      <c r="H502" s="96">
        <f>SUM(H498:H501)</f>
        <v>0</v>
      </c>
      <c r="I502" s="107">
        <f>SUM(I498:I501)</f>
        <v>0</v>
      </c>
      <c r="J502" s="98" t="e">
        <f t="shared" si="7"/>
        <v>#DIV/0!</v>
      </c>
      <c r="K502" s="108">
        <f>SUM(K498:K501)</f>
        <v>0</v>
      </c>
      <c r="L502" s="98" t="e">
        <f t="shared" si="8"/>
        <v>#DIV/0!</v>
      </c>
      <c r="M502" s="96">
        <f t="shared" si="9"/>
        <v>0</v>
      </c>
      <c r="N502" s="98" t="e">
        <f t="shared" si="10"/>
        <v>#DIV/0!</v>
      </c>
      <c r="O502" s="109">
        <f>IFERROR(AVERAGEIF(O498:O501,"&gt;0",O498:O501),0)</f>
        <v>0</v>
      </c>
      <c r="P502" s="434">
        <f>O502</f>
        <v>0</v>
      </c>
      <c r="Q502" s="1465" t="str">
        <f t="shared" si="0"/>
        <v>oui</v>
      </c>
      <c r="R502" s="1468" t="e">
        <f t="shared" si="1"/>
        <v>#DIV/0!</v>
      </c>
      <c r="S502" s="1465" t="str">
        <f t="shared" si="2"/>
        <v>oui</v>
      </c>
      <c r="T502" s="1467" t="e">
        <f t="shared" si="3"/>
        <v>#DIV/0!</v>
      </c>
      <c r="U502" s="1465" t="str">
        <f t="shared" si="4"/>
        <v>oui</v>
      </c>
      <c r="V502" s="1465" t="str">
        <f t="shared" si="11"/>
        <v>oui</v>
      </c>
      <c r="W502" s="612"/>
      <c r="X502" s="1473"/>
      <c r="Y502" s="1473"/>
      <c r="Z502" s="1473"/>
      <c r="AA502" s="1473"/>
      <c r="AB502" s="1473"/>
      <c r="AC502" s="1473"/>
      <c r="AD502" s="1473"/>
      <c r="AE502" s="1473"/>
      <c r="AF502" s="1473"/>
      <c r="AG502" s="520"/>
    </row>
    <row r="503" spans="1:33" ht="21.75" thickBot="1" x14ac:dyDescent="0.4">
      <c r="A503" s="366"/>
      <c r="B503" s="1959" t="s">
        <v>146</v>
      </c>
      <c r="C503" s="94" t="s">
        <v>16</v>
      </c>
      <c r="D503" s="54"/>
      <c r="E503" s="54"/>
      <c r="F503" s="96">
        <f t="shared" ref="F503:F510" si="13">D503-E503</f>
        <v>0</v>
      </c>
      <c r="G503" s="54"/>
      <c r="H503" s="96">
        <f t="shared" ref="H503:H510" si="14">F503-G503</f>
        <v>0</v>
      </c>
      <c r="I503" s="54"/>
      <c r="J503" s="98" t="e">
        <f t="shared" si="7"/>
        <v>#DIV/0!</v>
      </c>
      <c r="K503" s="54"/>
      <c r="L503" s="98" t="e">
        <f t="shared" si="8"/>
        <v>#DIV/0!</v>
      </c>
      <c r="M503" s="96">
        <f t="shared" si="9"/>
        <v>0</v>
      </c>
      <c r="N503" s="98" t="e">
        <f t="shared" si="10"/>
        <v>#DIV/0!</v>
      </c>
      <c r="O503" s="1391"/>
      <c r="P503" s="435"/>
      <c r="Q503" s="1467" t="str">
        <f t="shared" si="0"/>
        <v>oui</v>
      </c>
      <c r="R503" s="1468" t="e">
        <f t="shared" si="1"/>
        <v>#DIV/0!</v>
      </c>
      <c r="S503" s="1467" t="str">
        <f t="shared" si="2"/>
        <v>oui</v>
      </c>
      <c r="T503" s="1467" t="e">
        <f t="shared" si="3"/>
        <v>#DIV/0!</v>
      </c>
      <c r="U503" s="1465" t="str">
        <f t="shared" si="4"/>
        <v>oui</v>
      </c>
      <c r="V503" s="1465" t="str">
        <f t="shared" si="11"/>
        <v>oui</v>
      </c>
      <c r="W503" s="612"/>
      <c r="X503" s="1473"/>
      <c r="Y503" s="1473"/>
      <c r="Z503" s="1473"/>
      <c r="AA503" s="1473"/>
      <c r="AB503" s="1473"/>
      <c r="AC503" s="1473"/>
      <c r="AD503" s="1473"/>
      <c r="AE503" s="1473"/>
      <c r="AF503" s="1473"/>
      <c r="AG503" s="520"/>
    </row>
    <row r="504" spans="1:33" ht="21.75" thickBot="1" x14ac:dyDescent="0.4">
      <c r="A504" s="366"/>
      <c r="B504" s="1959"/>
      <c r="C504" s="94" t="s">
        <v>17</v>
      </c>
      <c r="D504" s="55"/>
      <c r="E504" s="55"/>
      <c r="F504" s="96">
        <f t="shared" si="13"/>
        <v>0</v>
      </c>
      <c r="G504" s="55"/>
      <c r="H504" s="96">
        <f t="shared" si="14"/>
        <v>0</v>
      </c>
      <c r="I504" s="55"/>
      <c r="J504" s="98" t="e">
        <f t="shared" si="7"/>
        <v>#DIV/0!</v>
      </c>
      <c r="K504" s="55"/>
      <c r="L504" s="98" t="e">
        <f t="shared" si="8"/>
        <v>#DIV/0!</v>
      </c>
      <c r="M504" s="96">
        <f t="shared" si="9"/>
        <v>0</v>
      </c>
      <c r="N504" s="98" t="e">
        <f t="shared" si="10"/>
        <v>#DIV/0!</v>
      </c>
      <c r="O504" s="100"/>
      <c r="P504" s="435"/>
      <c r="Q504" s="1467" t="str">
        <f t="shared" si="0"/>
        <v>oui</v>
      </c>
      <c r="R504" s="1468" t="e">
        <f t="shared" si="1"/>
        <v>#DIV/0!</v>
      </c>
      <c r="S504" s="1467" t="str">
        <f t="shared" si="2"/>
        <v>oui</v>
      </c>
      <c r="T504" s="1467" t="e">
        <f t="shared" si="3"/>
        <v>#DIV/0!</v>
      </c>
      <c r="U504" s="1465" t="str">
        <f t="shared" si="4"/>
        <v>oui</v>
      </c>
      <c r="V504" s="1465" t="str">
        <f t="shared" si="11"/>
        <v>oui</v>
      </c>
      <c r="W504" s="612"/>
      <c r="X504" s="1473"/>
      <c r="Y504" s="1473"/>
      <c r="Z504" s="1473"/>
      <c r="AA504" s="1473"/>
      <c r="AB504" s="1473"/>
      <c r="AC504" s="1473"/>
      <c r="AD504" s="1473"/>
      <c r="AE504" s="1473"/>
      <c r="AF504" s="1473"/>
      <c r="AG504" s="520"/>
    </row>
    <row r="505" spans="1:33" ht="21.75" thickBot="1" x14ac:dyDescent="0.4">
      <c r="A505" s="366"/>
      <c r="B505" s="1959"/>
      <c r="C505" s="94" t="s">
        <v>18</v>
      </c>
      <c r="D505" s="55"/>
      <c r="E505" s="55"/>
      <c r="F505" s="96">
        <f t="shared" si="13"/>
        <v>0</v>
      </c>
      <c r="G505" s="55"/>
      <c r="H505" s="96">
        <f t="shared" si="14"/>
        <v>0</v>
      </c>
      <c r="I505" s="55"/>
      <c r="J505" s="98" t="e">
        <f t="shared" si="7"/>
        <v>#DIV/0!</v>
      </c>
      <c r="K505" s="55"/>
      <c r="L505" s="98" t="e">
        <f t="shared" si="8"/>
        <v>#DIV/0!</v>
      </c>
      <c r="M505" s="96">
        <f t="shared" si="9"/>
        <v>0</v>
      </c>
      <c r="N505" s="98" t="e">
        <f t="shared" si="10"/>
        <v>#DIV/0!</v>
      </c>
      <c r="O505" s="100"/>
      <c r="P505" s="435"/>
      <c r="Q505" s="1467" t="str">
        <f t="shared" si="0"/>
        <v>oui</v>
      </c>
      <c r="R505" s="1468" t="e">
        <f t="shared" si="1"/>
        <v>#DIV/0!</v>
      </c>
      <c r="S505" s="1467" t="str">
        <f t="shared" si="2"/>
        <v>oui</v>
      </c>
      <c r="T505" s="1467" t="e">
        <f t="shared" si="3"/>
        <v>#DIV/0!</v>
      </c>
      <c r="U505" s="1465" t="str">
        <f t="shared" si="4"/>
        <v>oui</v>
      </c>
      <c r="V505" s="1465" t="str">
        <f t="shared" si="11"/>
        <v>oui</v>
      </c>
      <c r="W505" s="612"/>
      <c r="X505" s="1473"/>
      <c r="Y505" s="1473"/>
      <c r="Z505" s="1473"/>
      <c r="AA505" s="1473"/>
      <c r="AB505" s="1473"/>
      <c r="AC505" s="1473"/>
      <c r="AD505" s="1473"/>
      <c r="AE505" s="1473"/>
      <c r="AF505" s="1473"/>
      <c r="AG505" s="520"/>
    </row>
    <row r="506" spans="1:33" ht="21.75" thickBot="1" x14ac:dyDescent="0.4">
      <c r="A506" s="366"/>
      <c r="B506" s="1959"/>
      <c r="C506" s="94" t="s">
        <v>19</v>
      </c>
      <c r="D506" s="55"/>
      <c r="E506" s="55"/>
      <c r="F506" s="96">
        <f t="shared" si="13"/>
        <v>0</v>
      </c>
      <c r="G506" s="55"/>
      <c r="H506" s="96">
        <f t="shared" si="14"/>
        <v>0</v>
      </c>
      <c r="I506" s="55"/>
      <c r="J506" s="98" t="e">
        <f t="shared" si="7"/>
        <v>#DIV/0!</v>
      </c>
      <c r="K506" s="55"/>
      <c r="L506" s="98" t="e">
        <f t="shared" si="8"/>
        <v>#DIV/0!</v>
      </c>
      <c r="M506" s="96">
        <f t="shared" si="9"/>
        <v>0</v>
      </c>
      <c r="N506" s="98" t="e">
        <f t="shared" si="10"/>
        <v>#DIV/0!</v>
      </c>
      <c r="O506" s="100"/>
      <c r="P506" s="435"/>
      <c r="Q506" s="1467" t="str">
        <f t="shared" si="0"/>
        <v>oui</v>
      </c>
      <c r="R506" s="1468" t="e">
        <f t="shared" si="1"/>
        <v>#DIV/0!</v>
      </c>
      <c r="S506" s="1467" t="str">
        <f t="shared" si="2"/>
        <v>oui</v>
      </c>
      <c r="T506" s="1467" t="e">
        <f t="shared" si="3"/>
        <v>#DIV/0!</v>
      </c>
      <c r="U506" s="1465" t="str">
        <f t="shared" si="4"/>
        <v>oui</v>
      </c>
      <c r="V506" s="1465" t="str">
        <f t="shared" si="11"/>
        <v>oui</v>
      </c>
      <c r="W506" s="612"/>
      <c r="X506" s="1473"/>
      <c r="Y506" s="1473"/>
      <c r="Z506" s="1473"/>
      <c r="AA506" s="1473"/>
      <c r="AB506" s="1473"/>
      <c r="AC506" s="1473"/>
      <c r="AD506" s="1473"/>
      <c r="AE506" s="1473"/>
      <c r="AF506" s="1473"/>
      <c r="AG506" s="520"/>
    </row>
    <row r="507" spans="1:33" ht="21.75" thickBot="1" x14ac:dyDescent="0.4">
      <c r="A507" s="366"/>
      <c r="B507" s="1959"/>
      <c r="C507" s="94" t="s">
        <v>20</v>
      </c>
      <c r="D507" s="55"/>
      <c r="E507" s="55"/>
      <c r="F507" s="96">
        <f t="shared" si="13"/>
        <v>0</v>
      </c>
      <c r="G507" s="55"/>
      <c r="H507" s="96">
        <f t="shared" si="14"/>
        <v>0</v>
      </c>
      <c r="I507" s="55"/>
      <c r="J507" s="98" t="e">
        <f t="shared" si="7"/>
        <v>#DIV/0!</v>
      </c>
      <c r="K507" s="55"/>
      <c r="L507" s="98" t="e">
        <f t="shared" si="8"/>
        <v>#DIV/0!</v>
      </c>
      <c r="M507" s="96">
        <f t="shared" si="9"/>
        <v>0</v>
      </c>
      <c r="N507" s="98" t="e">
        <f t="shared" si="10"/>
        <v>#DIV/0!</v>
      </c>
      <c r="O507" s="100"/>
      <c r="P507" s="435"/>
      <c r="Q507" s="1467" t="str">
        <f t="shared" si="0"/>
        <v>oui</v>
      </c>
      <c r="R507" s="1468" t="e">
        <f t="shared" si="1"/>
        <v>#DIV/0!</v>
      </c>
      <c r="S507" s="1467" t="str">
        <f t="shared" si="2"/>
        <v>oui</v>
      </c>
      <c r="T507" s="1467" t="e">
        <f t="shared" si="3"/>
        <v>#DIV/0!</v>
      </c>
      <c r="U507" s="1465" t="str">
        <f t="shared" si="4"/>
        <v>oui</v>
      </c>
      <c r="V507" s="1465" t="str">
        <f t="shared" si="11"/>
        <v>oui</v>
      </c>
      <c r="W507" s="612"/>
      <c r="X507" s="1473"/>
      <c r="Y507" s="1473"/>
      <c r="Z507" s="1473"/>
      <c r="AA507" s="1473"/>
      <c r="AB507" s="1473"/>
      <c r="AC507" s="1473"/>
      <c r="AD507" s="1473"/>
      <c r="AE507" s="1473"/>
      <c r="AF507" s="1473"/>
      <c r="AG507" s="520"/>
    </row>
    <row r="508" spans="1:33" ht="21.75" thickBot="1" x14ac:dyDescent="0.4">
      <c r="A508" s="366"/>
      <c r="B508" s="1959"/>
      <c r="C508" s="94" t="s">
        <v>21</v>
      </c>
      <c r="D508" s="55"/>
      <c r="E508" s="55"/>
      <c r="F508" s="96">
        <f t="shared" si="13"/>
        <v>0</v>
      </c>
      <c r="G508" s="55"/>
      <c r="H508" s="96">
        <f t="shared" si="14"/>
        <v>0</v>
      </c>
      <c r="I508" s="55"/>
      <c r="J508" s="98" t="e">
        <f t="shared" si="7"/>
        <v>#DIV/0!</v>
      </c>
      <c r="K508" s="55"/>
      <c r="L508" s="98" t="e">
        <f t="shared" si="8"/>
        <v>#DIV/0!</v>
      </c>
      <c r="M508" s="96">
        <f t="shared" si="9"/>
        <v>0</v>
      </c>
      <c r="N508" s="98" t="e">
        <f t="shared" si="10"/>
        <v>#DIV/0!</v>
      </c>
      <c r="O508" s="100"/>
      <c r="P508" s="435"/>
      <c r="Q508" s="1467" t="str">
        <f t="shared" si="0"/>
        <v>oui</v>
      </c>
      <c r="R508" s="1468" t="e">
        <f t="shared" si="1"/>
        <v>#DIV/0!</v>
      </c>
      <c r="S508" s="1467" t="str">
        <f t="shared" si="2"/>
        <v>oui</v>
      </c>
      <c r="T508" s="1467" t="e">
        <f t="shared" si="3"/>
        <v>#DIV/0!</v>
      </c>
      <c r="U508" s="1465" t="str">
        <f t="shared" si="4"/>
        <v>oui</v>
      </c>
      <c r="V508" s="1465" t="str">
        <f t="shared" si="11"/>
        <v>oui</v>
      </c>
      <c r="W508" s="612"/>
      <c r="X508" s="1473"/>
      <c r="Y508" s="1473"/>
      <c r="Z508" s="1473"/>
      <c r="AA508" s="1473"/>
      <c r="AB508" s="1473"/>
      <c r="AC508" s="1473"/>
      <c r="AD508" s="1473"/>
      <c r="AE508" s="1473"/>
      <c r="AF508" s="1473"/>
      <c r="AG508" s="520"/>
    </row>
    <row r="509" spans="1:33" ht="21.75" thickBot="1" x14ac:dyDescent="0.4">
      <c r="A509" s="366"/>
      <c r="B509" s="1959"/>
      <c r="C509" s="94" t="s">
        <v>22</v>
      </c>
      <c r="D509" s="55"/>
      <c r="E509" s="55"/>
      <c r="F509" s="96">
        <f t="shared" si="13"/>
        <v>0</v>
      </c>
      <c r="G509" s="55"/>
      <c r="H509" s="96">
        <f t="shared" si="14"/>
        <v>0</v>
      </c>
      <c r="I509" s="55"/>
      <c r="J509" s="98" t="e">
        <f t="shared" si="7"/>
        <v>#DIV/0!</v>
      </c>
      <c r="K509" s="55"/>
      <c r="L509" s="98" t="e">
        <f t="shared" si="8"/>
        <v>#DIV/0!</v>
      </c>
      <c r="M509" s="96">
        <f t="shared" si="9"/>
        <v>0</v>
      </c>
      <c r="N509" s="98" t="e">
        <f t="shared" si="10"/>
        <v>#DIV/0!</v>
      </c>
      <c r="O509" s="100"/>
      <c r="P509" s="435"/>
      <c r="Q509" s="1467" t="str">
        <f t="shared" si="0"/>
        <v>oui</v>
      </c>
      <c r="R509" s="1468" t="e">
        <f t="shared" si="1"/>
        <v>#DIV/0!</v>
      </c>
      <c r="S509" s="1467" t="str">
        <f t="shared" si="2"/>
        <v>oui</v>
      </c>
      <c r="T509" s="1467" t="e">
        <f t="shared" si="3"/>
        <v>#DIV/0!</v>
      </c>
      <c r="U509" s="1465" t="str">
        <f t="shared" si="4"/>
        <v>oui</v>
      </c>
      <c r="V509" s="1465" t="str">
        <f t="shared" si="11"/>
        <v>oui</v>
      </c>
      <c r="W509" s="612"/>
      <c r="X509" s="1473"/>
      <c r="Y509" s="1473"/>
      <c r="Z509" s="1473"/>
      <c r="AA509" s="1473"/>
      <c r="AB509" s="1473"/>
      <c r="AC509" s="1473"/>
      <c r="AD509" s="1473"/>
      <c r="AE509" s="1473"/>
      <c r="AF509" s="1473"/>
      <c r="AG509" s="520"/>
    </row>
    <row r="510" spans="1:33" ht="21.75" thickBot="1" x14ac:dyDescent="0.4">
      <c r="A510" s="366"/>
      <c r="B510" s="1959"/>
      <c r="C510" s="94" t="s">
        <v>23</v>
      </c>
      <c r="D510" s="103"/>
      <c r="E510" s="103"/>
      <c r="F510" s="110">
        <f t="shared" si="13"/>
        <v>0</v>
      </c>
      <c r="G510" s="103"/>
      <c r="H510" s="110">
        <f t="shared" si="14"/>
        <v>0</v>
      </c>
      <c r="I510" s="103"/>
      <c r="J510" s="111" t="e">
        <f t="shared" si="7"/>
        <v>#DIV/0!</v>
      </c>
      <c r="K510" s="103"/>
      <c r="L510" s="111" t="e">
        <f t="shared" si="8"/>
        <v>#DIV/0!</v>
      </c>
      <c r="M510" s="110">
        <f t="shared" si="9"/>
        <v>0</v>
      </c>
      <c r="N510" s="111" t="e">
        <f t="shared" si="10"/>
        <v>#DIV/0!</v>
      </c>
      <c r="O510" s="100"/>
      <c r="P510" s="435"/>
      <c r="Q510" s="1467" t="str">
        <f t="shared" si="0"/>
        <v>oui</v>
      </c>
      <c r="R510" s="1468" t="e">
        <f t="shared" si="1"/>
        <v>#DIV/0!</v>
      </c>
      <c r="S510" s="1467" t="str">
        <f t="shared" si="2"/>
        <v>oui</v>
      </c>
      <c r="T510" s="1467" t="e">
        <f t="shared" si="3"/>
        <v>#DIV/0!</v>
      </c>
      <c r="U510" s="1465" t="str">
        <f t="shared" si="4"/>
        <v>oui</v>
      </c>
      <c r="V510" s="1465" t="str">
        <f t="shared" si="11"/>
        <v>oui</v>
      </c>
      <c r="W510" s="612"/>
      <c r="X510" s="1473"/>
      <c r="Y510" s="1473"/>
      <c r="Z510" s="1473"/>
      <c r="AA510" s="1473"/>
      <c r="AB510" s="1473"/>
      <c r="AC510" s="1473"/>
      <c r="AD510" s="1473"/>
      <c r="AE510" s="1473"/>
      <c r="AF510" s="1473"/>
      <c r="AG510" s="520"/>
    </row>
    <row r="511" spans="1:33" ht="21.75" thickBot="1" x14ac:dyDescent="0.4">
      <c r="A511" s="366"/>
      <c r="B511" s="1959"/>
      <c r="C511" s="112" t="s">
        <v>147</v>
      </c>
      <c r="D511" s="96">
        <f>SUM(D503:D510)</f>
        <v>0</v>
      </c>
      <c r="E511" s="96">
        <f>SUM(E503:E510)</f>
        <v>0</v>
      </c>
      <c r="F511" s="96">
        <f>SUM(F503:F510)</f>
        <v>0</v>
      </c>
      <c r="G511" s="96">
        <f t="shared" ref="G511" si="15">SUM(G503:G510)</f>
        <v>0</v>
      </c>
      <c r="H511" s="96">
        <f>SUM(H503:H510)</f>
        <v>0</v>
      </c>
      <c r="I511" s="96">
        <f>SUM(I503:I510)</f>
        <v>0</v>
      </c>
      <c r="J511" s="98" t="e">
        <f t="shared" si="7"/>
        <v>#DIV/0!</v>
      </c>
      <c r="K511" s="96">
        <f>SUM(K503:K510)</f>
        <v>0</v>
      </c>
      <c r="L511" s="98" t="e">
        <f t="shared" si="8"/>
        <v>#DIV/0!</v>
      </c>
      <c r="M511" s="96">
        <f t="shared" si="9"/>
        <v>0</v>
      </c>
      <c r="N511" s="98" t="e">
        <f t="shared" si="10"/>
        <v>#DIV/0!</v>
      </c>
      <c r="O511" s="109">
        <f>IFERROR(AVERAGEIF(O503:O510,"&gt;0",O503:O510),0)</f>
        <v>0</v>
      </c>
      <c r="P511" s="434">
        <f>O511</f>
        <v>0</v>
      </c>
      <c r="Q511" s="1465" t="str">
        <f t="shared" si="0"/>
        <v>oui</v>
      </c>
      <c r="R511" s="1468" t="e">
        <f t="shared" si="1"/>
        <v>#DIV/0!</v>
      </c>
      <c r="S511" s="1465" t="str">
        <f t="shared" si="2"/>
        <v>oui</v>
      </c>
      <c r="T511" s="1467" t="e">
        <f t="shared" si="3"/>
        <v>#DIV/0!</v>
      </c>
      <c r="U511" s="1465" t="str">
        <f t="shared" si="4"/>
        <v>oui</v>
      </c>
      <c r="V511" s="1465" t="str">
        <f t="shared" si="11"/>
        <v>oui</v>
      </c>
      <c r="W511" s="612"/>
      <c r="X511" s="1473"/>
      <c r="Y511" s="1473"/>
      <c r="Z511" s="1473"/>
      <c r="AA511" s="1473"/>
      <c r="AB511" s="1473"/>
      <c r="AC511" s="1473"/>
      <c r="AD511" s="1473"/>
      <c r="AE511" s="1473"/>
      <c r="AF511" s="1473"/>
      <c r="AG511" s="520"/>
    </row>
    <row r="512" spans="1:33" ht="21.75" thickBot="1" x14ac:dyDescent="0.4">
      <c r="A512" s="366"/>
      <c r="B512" s="1960" t="s">
        <v>148</v>
      </c>
      <c r="C512" s="1961"/>
      <c r="D512" s="96">
        <f>D502+D511</f>
        <v>0</v>
      </c>
      <c r="E512" s="96">
        <f t="shared" ref="E512" si="16">E502+E511</f>
        <v>0</v>
      </c>
      <c r="F512" s="96">
        <f>F502+F511</f>
        <v>0</v>
      </c>
      <c r="G512" s="96">
        <f t="shared" ref="G512:I512" si="17">G502+G511</f>
        <v>0</v>
      </c>
      <c r="H512" s="96">
        <f t="shared" si="17"/>
        <v>0</v>
      </c>
      <c r="I512" s="96">
        <f t="shared" si="17"/>
        <v>0</v>
      </c>
      <c r="J512" s="98" t="e">
        <f t="shared" si="7"/>
        <v>#DIV/0!</v>
      </c>
      <c r="K512" s="96">
        <f t="shared" ref="K512" si="18">K502+K511</f>
        <v>0</v>
      </c>
      <c r="L512" s="98" t="e">
        <f t="shared" si="8"/>
        <v>#DIV/0!</v>
      </c>
      <c r="M512" s="96">
        <f>E512-(I512+K512)</f>
        <v>0</v>
      </c>
      <c r="N512" s="98" t="e">
        <f t="shared" si="10"/>
        <v>#DIV/0!</v>
      </c>
      <c r="O512" s="109">
        <f>IFERROR(AVERAGEIF(P502:P511,"&gt;0",P502:P511),0)</f>
        <v>0</v>
      </c>
      <c r="P512" s="435"/>
      <c r="Q512" s="1465" t="str">
        <f t="shared" si="0"/>
        <v>oui</v>
      </c>
      <c r="R512" s="1468" t="e">
        <f t="shared" si="1"/>
        <v>#DIV/0!</v>
      </c>
      <c r="S512" s="1465" t="str">
        <f t="shared" si="2"/>
        <v>oui</v>
      </c>
      <c r="T512" s="1467" t="e">
        <f t="shared" si="3"/>
        <v>#DIV/0!</v>
      </c>
      <c r="U512" s="1465" t="str">
        <f t="shared" si="4"/>
        <v>oui</v>
      </c>
      <c r="V512" s="1465" t="str">
        <f t="shared" si="11"/>
        <v>oui</v>
      </c>
      <c r="W512" s="612"/>
      <c r="X512" s="1473"/>
      <c r="Y512" s="1473"/>
      <c r="Z512" s="1473"/>
      <c r="AA512" s="1473"/>
      <c r="AB512" s="1473"/>
      <c r="AC512" s="1473"/>
      <c r="AD512" s="1473"/>
      <c r="AE512" s="1473"/>
      <c r="AF512" s="1473"/>
      <c r="AG512" s="520"/>
    </row>
    <row r="513" spans="1:33" ht="19.5" thickBot="1" x14ac:dyDescent="0.35">
      <c r="A513" s="366"/>
      <c r="B513" s="526"/>
      <c r="C513" s="526"/>
      <c r="D513" s="526"/>
      <c r="E513" s="526"/>
      <c r="F513" s="526"/>
      <c r="G513" s="526"/>
      <c r="H513" s="526"/>
      <c r="I513" s="526"/>
      <c r="J513" s="526"/>
      <c r="K513" s="526"/>
      <c r="L513" s="526"/>
      <c r="M513" s="526"/>
      <c r="N513" s="526"/>
      <c r="O513" s="526"/>
      <c r="P513" s="526"/>
      <c r="Q513" s="526"/>
      <c r="R513" s="526"/>
      <c r="S513" s="366"/>
      <c r="T513" s="366"/>
      <c r="U513" s="366"/>
      <c r="V513" s="366"/>
      <c r="W513" s="366"/>
      <c r="X513" s="366"/>
      <c r="Y513" s="366"/>
      <c r="Z513" s="366"/>
      <c r="AA513" s="366"/>
      <c r="AB513" s="366"/>
      <c r="AC513" s="366"/>
      <c r="AD513" s="366"/>
      <c r="AE513" s="366"/>
      <c r="AF513" s="366"/>
      <c r="AG513" s="520"/>
    </row>
    <row r="514" spans="1:33" ht="19.5" thickBot="1" x14ac:dyDescent="0.35">
      <c r="A514" s="366"/>
      <c r="B514" s="528" t="s">
        <v>91</v>
      </c>
      <c r="C514" s="1905"/>
      <c r="D514" s="1906"/>
      <c r="E514" s="1906"/>
      <c r="F514" s="1906"/>
      <c r="G514" s="1906"/>
      <c r="H514" s="1906"/>
      <c r="I514" s="1906"/>
      <c r="J514" s="1906"/>
      <c r="K514" s="1906"/>
      <c r="L514" s="1906"/>
      <c r="M514" s="1906"/>
      <c r="N514" s="1906"/>
      <c r="O514" s="1906"/>
      <c r="P514" s="1906"/>
      <c r="Q514" s="1906"/>
      <c r="R514" s="1906"/>
      <c r="S514" s="1906"/>
      <c r="T514" s="1906"/>
      <c r="U514" s="1906"/>
      <c r="V514" s="1906"/>
      <c r="W514" s="1906"/>
      <c r="X514" s="1906"/>
      <c r="Y514" s="1906"/>
      <c r="Z514" s="1906"/>
      <c r="AA514" s="1906"/>
      <c r="AB514" s="1906"/>
      <c r="AC514" s="1907"/>
      <c r="AD514" s="366"/>
      <c r="AE514" s="366"/>
      <c r="AF514" s="366"/>
      <c r="AG514" s="520"/>
    </row>
    <row r="515" spans="1:33" ht="77.25" customHeight="1" thickBot="1" x14ac:dyDescent="0.35">
      <c r="A515" s="366"/>
      <c r="B515" s="366"/>
      <c r="C515" s="1908"/>
      <c r="D515" s="1909"/>
      <c r="E515" s="1909"/>
      <c r="F515" s="1909"/>
      <c r="G515" s="1909"/>
      <c r="H515" s="1909"/>
      <c r="I515" s="1909"/>
      <c r="J515" s="1909"/>
      <c r="K515" s="1909"/>
      <c r="L515" s="1909"/>
      <c r="M515" s="1909"/>
      <c r="N515" s="1909"/>
      <c r="O515" s="1909"/>
      <c r="P515" s="1909"/>
      <c r="Q515" s="1909"/>
      <c r="R515" s="1909"/>
      <c r="S515" s="1909"/>
      <c r="T515" s="1909"/>
      <c r="U515" s="1909"/>
      <c r="V515" s="1909"/>
      <c r="W515" s="1909"/>
      <c r="X515" s="1909"/>
      <c r="Y515" s="1909"/>
      <c r="Z515" s="1909"/>
      <c r="AA515" s="1909"/>
      <c r="AB515" s="1909"/>
      <c r="AC515" s="1910"/>
      <c r="AD515" s="366"/>
      <c r="AE515" s="366"/>
      <c r="AF515" s="366"/>
      <c r="AG515" s="520"/>
    </row>
    <row r="516" spans="1:33" x14ac:dyDescent="0.3">
      <c r="A516" s="529"/>
      <c r="B516" s="365"/>
      <c r="C516" s="365"/>
      <c r="D516" s="365"/>
      <c r="E516" s="365"/>
      <c r="F516" s="365"/>
      <c r="G516" s="365"/>
      <c r="H516" s="365"/>
      <c r="I516" s="365"/>
      <c r="J516" s="365"/>
      <c r="K516" s="365"/>
      <c r="L516" s="365"/>
      <c r="M516" s="365"/>
      <c r="N516" s="365"/>
      <c r="O516" s="365"/>
      <c r="P516" s="365"/>
      <c r="Q516" s="365"/>
      <c r="R516" s="365"/>
      <c r="S516" s="365"/>
      <c r="T516" s="365"/>
      <c r="U516" s="365"/>
      <c r="V516" s="365"/>
      <c r="W516" s="365"/>
      <c r="X516" s="365"/>
      <c r="Y516" s="365"/>
      <c r="Z516" s="365"/>
      <c r="AA516" s="365"/>
      <c r="AB516" s="365"/>
      <c r="AC516" s="365"/>
      <c r="AD516" s="365"/>
      <c r="AE516" s="365"/>
      <c r="AF516" s="365"/>
      <c r="AG516" s="520"/>
    </row>
    <row r="517" spans="1:33" x14ac:dyDescent="0.3">
      <c r="A517" s="366"/>
      <c r="B517" s="47" t="s">
        <v>162</v>
      </c>
      <c r="C517" s="526"/>
      <c r="D517" s="526"/>
      <c r="E517" s="526"/>
      <c r="F517" s="526"/>
      <c r="G517" s="526"/>
      <c r="H517" s="526"/>
      <c r="I517" s="526"/>
      <c r="J517" s="526"/>
      <c r="K517" s="526"/>
      <c r="L517" s="526"/>
      <c r="M517" s="526"/>
      <c r="N517" s="526"/>
      <c r="O517" s="526"/>
      <c r="P517" s="526"/>
      <c r="Q517" s="526"/>
      <c r="R517" s="526"/>
      <c r="S517" s="366"/>
      <c r="T517" s="366"/>
      <c r="U517" s="366"/>
      <c r="V517" s="366"/>
      <c r="W517" s="366"/>
      <c r="X517" s="366"/>
      <c r="Y517" s="366"/>
      <c r="Z517" s="366"/>
      <c r="AA517" s="366"/>
      <c r="AB517" s="366"/>
      <c r="AC517" s="366"/>
      <c r="AD517" s="366"/>
      <c r="AE517" s="366"/>
      <c r="AF517" s="366"/>
      <c r="AG517" s="520"/>
    </row>
    <row r="518" spans="1:33" ht="19.5" thickBot="1" x14ac:dyDescent="0.35">
      <c r="A518" s="366"/>
      <c r="B518" s="47"/>
      <c r="C518" s="526"/>
      <c r="D518" s="526"/>
      <c r="E518" s="526"/>
      <c r="F518" s="526"/>
      <c r="G518" s="526"/>
      <c r="H518" s="526"/>
      <c r="I518" s="526"/>
      <c r="J518" s="526"/>
      <c r="K518" s="526"/>
      <c r="L518" s="526"/>
      <c r="M518" s="526"/>
      <c r="N518" s="526"/>
      <c r="O518" s="526"/>
      <c r="P518" s="526"/>
      <c r="Q518" s="526"/>
      <c r="R518" s="526"/>
      <c r="S518" s="366"/>
      <c r="T518" s="366"/>
      <c r="U518" s="366"/>
      <c r="V518" s="366"/>
      <c r="W518" s="366"/>
      <c r="X518" s="366"/>
      <c r="Y518" s="366"/>
      <c r="Z518" s="366"/>
      <c r="AA518" s="366"/>
      <c r="AB518" s="366"/>
      <c r="AC518" s="366"/>
      <c r="AD518" s="366"/>
      <c r="AE518" s="366"/>
      <c r="AF518" s="366"/>
      <c r="AG518" s="520"/>
    </row>
    <row r="519" spans="1:33" ht="20.25" thickBot="1" x14ac:dyDescent="0.35">
      <c r="A519" s="366"/>
      <c r="B519" s="113" t="s">
        <v>149</v>
      </c>
      <c r="C519" s="114" t="s">
        <v>150</v>
      </c>
      <c r="D519" s="115" t="s">
        <v>151</v>
      </c>
      <c r="E519" s="115" t="s">
        <v>152</v>
      </c>
      <c r="F519" s="115" t="s">
        <v>153</v>
      </c>
      <c r="G519" s="115" t="s">
        <v>30</v>
      </c>
      <c r="H519" s="115" t="s">
        <v>154</v>
      </c>
      <c r="I519" s="115" t="s">
        <v>155</v>
      </c>
      <c r="J519" s="115" t="s">
        <v>156</v>
      </c>
      <c r="K519" s="115" t="s">
        <v>157</v>
      </c>
      <c r="L519" s="116" t="s">
        <v>158</v>
      </c>
      <c r="M519" s="526"/>
      <c r="N519" s="526"/>
      <c r="O519" s="526"/>
      <c r="P519" s="526"/>
      <c r="Q519" s="526"/>
      <c r="R519" s="526"/>
      <c r="S519" s="366"/>
      <c r="T519" s="366"/>
      <c r="U519" s="366"/>
      <c r="V519" s="366"/>
      <c r="W519" s="366"/>
      <c r="X519" s="366"/>
      <c r="Y519" s="366"/>
      <c r="Z519" s="366"/>
      <c r="AA519" s="366"/>
      <c r="AB519" s="366"/>
      <c r="AC519" s="366"/>
      <c r="AD519" s="366"/>
      <c r="AE519" s="366"/>
      <c r="AF519" s="366"/>
      <c r="AG519" s="520"/>
    </row>
    <row r="520" spans="1:33" ht="20.25" thickBot="1" x14ac:dyDescent="0.35">
      <c r="A520" s="366"/>
      <c r="B520" s="117" t="s">
        <v>12</v>
      </c>
      <c r="C520" s="118" t="s">
        <v>159</v>
      </c>
      <c r="D520" s="119"/>
      <c r="E520" s="120"/>
      <c r="F520" s="120"/>
      <c r="G520" s="120"/>
      <c r="H520" s="120"/>
      <c r="I520" s="120"/>
      <c r="J520" s="120"/>
      <c r="K520" s="120"/>
      <c r="L520" s="121"/>
      <c r="M520" s="526"/>
      <c r="N520" s="526"/>
      <c r="O520" s="526"/>
      <c r="P520" s="526"/>
      <c r="Q520" s="526"/>
      <c r="R520" s="526"/>
      <c r="S520" s="366"/>
      <c r="T520" s="366"/>
      <c r="U520" s="366"/>
      <c r="V520" s="366"/>
      <c r="W520" s="366"/>
      <c r="X520" s="366"/>
      <c r="Y520" s="366"/>
      <c r="Z520" s="366"/>
      <c r="AA520" s="366"/>
      <c r="AB520" s="366"/>
      <c r="AC520" s="366"/>
      <c r="AD520" s="366"/>
      <c r="AE520" s="366"/>
      <c r="AF520" s="366"/>
      <c r="AG520" s="520"/>
    </row>
    <row r="521" spans="1:33" ht="20.25" thickBot="1" x14ac:dyDescent="0.35">
      <c r="A521" s="366"/>
      <c r="B521" s="122" t="s">
        <v>13</v>
      </c>
      <c r="C521" s="118" t="s">
        <v>159</v>
      </c>
      <c r="D521" s="1117"/>
      <c r="E521" s="1118"/>
      <c r="F521" s="1118"/>
      <c r="G521" s="1118"/>
      <c r="H521" s="1118"/>
      <c r="I521" s="1118"/>
      <c r="J521" s="1118"/>
      <c r="K521" s="1118"/>
      <c r="L521" s="1119"/>
      <c r="M521" s="526"/>
      <c r="N521" s="526"/>
      <c r="O521" s="526"/>
      <c r="P521" s="526"/>
      <c r="Q521" s="526"/>
      <c r="R521" s="526"/>
      <c r="S521" s="366"/>
      <c r="T521" s="366"/>
      <c r="U521" s="366"/>
      <c r="V521" s="366"/>
      <c r="W521" s="366"/>
      <c r="X521" s="366"/>
      <c r="Y521" s="366"/>
      <c r="Z521" s="366"/>
      <c r="AA521" s="366"/>
      <c r="AB521" s="366"/>
      <c r="AC521" s="366"/>
      <c r="AD521" s="366"/>
      <c r="AE521" s="366"/>
      <c r="AF521" s="366"/>
      <c r="AG521" s="520"/>
    </row>
    <row r="522" spans="1:33" ht="20.25" thickBot="1" x14ac:dyDescent="0.35">
      <c r="A522" s="366"/>
      <c r="B522" s="122" t="s">
        <v>14</v>
      </c>
      <c r="C522" s="118" t="s">
        <v>159</v>
      </c>
      <c r="D522" s="1120"/>
      <c r="E522" s="1121"/>
      <c r="F522" s="1121"/>
      <c r="G522" s="1121"/>
      <c r="H522" s="1121"/>
      <c r="I522" s="1121"/>
      <c r="J522" s="1121"/>
      <c r="K522" s="1121"/>
      <c r="L522" s="1122"/>
      <c r="M522" s="526"/>
      <c r="N522" s="526"/>
      <c r="O522" s="526"/>
      <c r="P522" s="526"/>
      <c r="Q522" s="526"/>
      <c r="R522" s="526"/>
      <c r="S522" s="366"/>
      <c r="T522" s="366"/>
      <c r="U522" s="366"/>
      <c r="V522" s="366"/>
      <c r="W522" s="366"/>
      <c r="X522" s="366"/>
      <c r="Y522" s="366"/>
      <c r="Z522" s="366"/>
      <c r="AA522" s="366"/>
      <c r="AB522" s="366"/>
      <c r="AC522" s="366"/>
      <c r="AD522" s="366"/>
      <c r="AE522" s="366"/>
      <c r="AF522" s="366"/>
      <c r="AG522" s="520"/>
    </row>
    <row r="523" spans="1:33" ht="20.25" thickBot="1" x14ac:dyDescent="0.35">
      <c r="A523" s="366"/>
      <c r="B523" s="122" t="s">
        <v>15</v>
      </c>
      <c r="C523" s="118" t="s">
        <v>159</v>
      </c>
      <c r="D523" s="119"/>
      <c r="E523" s="120"/>
      <c r="F523" s="120"/>
      <c r="G523" s="120"/>
      <c r="H523" s="120"/>
      <c r="I523" s="120"/>
      <c r="J523" s="120"/>
      <c r="K523" s="120"/>
      <c r="L523" s="121"/>
      <c r="M523" s="526"/>
      <c r="N523" s="526"/>
      <c r="O523" s="526"/>
      <c r="P523" s="526"/>
      <c r="Q523" s="526"/>
      <c r="R523" s="526"/>
      <c r="S523" s="366"/>
      <c r="T523" s="366"/>
      <c r="U523" s="366"/>
      <c r="V523" s="366"/>
      <c r="W523" s="366"/>
      <c r="X523" s="366"/>
      <c r="Y523" s="366"/>
      <c r="Z523" s="366"/>
      <c r="AA523" s="366"/>
      <c r="AB523" s="366"/>
      <c r="AC523" s="366"/>
      <c r="AD523" s="366"/>
      <c r="AE523" s="366"/>
      <c r="AF523" s="366"/>
      <c r="AG523" s="520"/>
    </row>
    <row r="524" spans="1:33" ht="20.25" thickBot="1" x14ac:dyDescent="0.35">
      <c r="A524" s="366"/>
      <c r="B524" s="122" t="s">
        <v>16</v>
      </c>
      <c r="C524" s="118" t="s">
        <v>159</v>
      </c>
      <c r="D524" s="1117"/>
      <c r="E524" s="1118"/>
      <c r="F524" s="1118"/>
      <c r="G524" s="1118"/>
      <c r="H524" s="1118"/>
      <c r="I524" s="1118"/>
      <c r="J524" s="1118"/>
      <c r="K524" s="1118"/>
      <c r="L524" s="1119"/>
      <c r="M524" s="526"/>
      <c r="N524" s="526"/>
      <c r="O524" s="526"/>
      <c r="P524" s="526"/>
      <c r="Q524" s="526"/>
      <c r="R524" s="526"/>
      <c r="S524" s="366"/>
      <c r="T524" s="366"/>
      <c r="U524" s="366"/>
      <c r="V524" s="366"/>
      <c r="W524" s="366"/>
      <c r="X524" s="366"/>
      <c r="Y524" s="366"/>
      <c r="Z524" s="366"/>
      <c r="AA524" s="366"/>
      <c r="AB524" s="366"/>
      <c r="AC524" s="366"/>
      <c r="AD524" s="366"/>
      <c r="AE524" s="366"/>
      <c r="AF524" s="366"/>
      <c r="AG524" s="520"/>
    </row>
    <row r="525" spans="1:33" ht="20.25" thickBot="1" x14ac:dyDescent="0.35">
      <c r="A525" s="366"/>
      <c r="B525" s="122" t="s">
        <v>17</v>
      </c>
      <c r="C525" s="118" t="s">
        <v>159</v>
      </c>
      <c r="D525" s="1120"/>
      <c r="E525" s="1121"/>
      <c r="F525" s="1121"/>
      <c r="G525" s="1121"/>
      <c r="H525" s="1121"/>
      <c r="I525" s="1121"/>
      <c r="J525" s="1121"/>
      <c r="K525" s="1121"/>
      <c r="L525" s="1122"/>
      <c r="M525" s="526"/>
      <c r="N525" s="526"/>
      <c r="O525" s="526"/>
      <c r="P525" s="526"/>
      <c r="Q525" s="526"/>
      <c r="R525" s="526"/>
      <c r="S525" s="366"/>
      <c r="T525" s="366"/>
      <c r="U525" s="366"/>
      <c r="V525" s="366"/>
      <c r="W525" s="366"/>
      <c r="X525" s="366"/>
      <c r="Y525" s="366"/>
      <c r="Z525" s="366"/>
      <c r="AA525" s="366"/>
      <c r="AB525" s="366"/>
      <c r="AC525" s="366"/>
      <c r="AD525" s="366"/>
      <c r="AE525" s="366"/>
      <c r="AF525" s="366"/>
      <c r="AG525" s="520"/>
    </row>
    <row r="526" spans="1:33" ht="20.25" thickBot="1" x14ac:dyDescent="0.35">
      <c r="A526" s="366"/>
      <c r="B526" s="122" t="s">
        <v>18</v>
      </c>
      <c r="C526" s="118" t="s">
        <v>159</v>
      </c>
      <c r="D526" s="119"/>
      <c r="E526" s="120"/>
      <c r="F526" s="120"/>
      <c r="G526" s="120"/>
      <c r="H526" s="120"/>
      <c r="I526" s="120"/>
      <c r="J526" s="120"/>
      <c r="K526" s="120"/>
      <c r="L526" s="121"/>
      <c r="M526" s="526"/>
      <c r="N526" s="526"/>
      <c r="O526" s="526"/>
      <c r="P526" s="526"/>
      <c r="Q526" s="526"/>
      <c r="R526" s="526"/>
      <c r="S526" s="366"/>
      <c r="T526" s="366"/>
      <c r="U526" s="366"/>
      <c r="V526" s="366"/>
      <c r="W526" s="366"/>
      <c r="X526" s="366"/>
      <c r="Y526" s="366"/>
      <c r="Z526" s="366"/>
      <c r="AA526" s="366"/>
      <c r="AB526" s="366"/>
      <c r="AC526" s="366"/>
      <c r="AD526" s="366"/>
      <c r="AE526" s="366"/>
      <c r="AF526" s="366"/>
      <c r="AG526" s="520"/>
    </row>
    <row r="527" spans="1:33" ht="20.25" thickBot="1" x14ac:dyDescent="0.35">
      <c r="A527" s="366"/>
      <c r="B527" s="122" t="s">
        <v>19</v>
      </c>
      <c r="C527" s="118" t="s">
        <v>159</v>
      </c>
      <c r="D527" s="1117"/>
      <c r="E527" s="1118"/>
      <c r="F527" s="1118"/>
      <c r="G527" s="1118"/>
      <c r="H527" s="1118"/>
      <c r="I527" s="1118"/>
      <c r="J527" s="1118"/>
      <c r="K527" s="1118"/>
      <c r="L527" s="1119"/>
      <c r="M527" s="526"/>
      <c r="N527" s="526"/>
      <c r="O527" s="526"/>
      <c r="P527" s="526"/>
      <c r="Q527" s="526"/>
      <c r="R527" s="526"/>
      <c r="S527" s="366"/>
      <c r="T527" s="366"/>
      <c r="U527" s="366"/>
      <c r="V527" s="366"/>
      <c r="W527" s="366"/>
      <c r="X527" s="366"/>
      <c r="Y527" s="366"/>
      <c r="Z527" s="366"/>
      <c r="AA527" s="366"/>
      <c r="AB527" s="366"/>
      <c r="AC527" s="366"/>
      <c r="AD527" s="366"/>
      <c r="AE527" s="366"/>
      <c r="AF527" s="366"/>
      <c r="AG527" s="520"/>
    </row>
    <row r="528" spans="1:33" ht="20.25" thickBot="1" x14ac:dyDescent="0.35">
      <c r="A528" s="366"/>
      <c r="B528" s="122" t="s">
        <v>20</v>
      </c>
      <c r="C528" s="118" t="s">
        <v>159</v>
      </c>
      <c r="D528" s="1120"/>
      <c r="E528" s="1121"/>
      <c r="F528" s="1121"/>
      <c r="G528" s="1121"/>
      <c r="H528" s="1121"/>
      <c r="I528" s="1121"/>
      <c r="J528" s="1121"/>
      <c r="K528" s="1121"/>
      <c r="L528" s="1122"/>
      <c r="M528" s="526"/>
      <c r="N528" s="526"/>
      <c r="O528" s="526"/>
      <c r="P528" s="526"/>
      <c r="Q528" s="526"/>
      <c r="R528" s="526"/>
      <c r="S528" s="366"/>
      <c r="T528" s="366"/>
      <c r="U528" s="366"/>
      <c r="V528" s="366"/>
      <c r="W528" s="366"/>
      <c r="X528" s="366"/>
      <c r="Y528" s="366"/>
      <c r="Z528" s="366"/>
      <c r="AA528" s="366"/>
      <c r="AB528" s="366"/>
      <c r="AC528" s="366"/>
      <c r="AD528" s="366"/>
      <c r="AE528" s="366"/>
      <c r="AF528" s="366"/>
      <c r="AG528" s="520"/>
    </row>
    <row r="529" spans="1:33" ht="20.25" thickBot="1" x14ac:dyDescent="0.35">
      <c r="A529" s="366"/>
      <c r="B529" s="122" t="s">
        <v>21</v>
      </c>
      <c r="C529" s="118" t="s">
        <v>159</v>
      </c>
      <c r="D529" s="119"/>
      <c r="E529" s="120"/>
      <c r="F529" s="120"/>
      <c r="G529" s="120"/>
      <c r="H529" s="120"/>
      <c r="I529" s="120"/>
      <c r="J529" s="120"/>
      <c r="K529" s="120"/>
      <c r="L529" s="121"/>
      <c r="M529" s="526"/>
      <c r="N529" s="526"/>
      <c r="O529" s="526"/>
      <c r="P529" s="526"/>
      <c r="Q529" s="526"/>
      <c r="R529" s="526"/>
      <c r="S529" s="366"/>
      <c r="T529" s="366"/>
      <c r="U529" s="366"/>
      <c r="V529" s="366"/>
      <c r="W529" s="366"/>
      <c r="X529" s="366"/>
      <c r="Y529" s="366"/>
      <c r="Z529" s="366"/>
      <c r="AA529" s="366"/>
      <c r="AB529" s="366"/>
      <c r="AC529" s="366"/>
      <c r="AD529" s="366"/>
      <c r="AE529" s="366"/>
      <c r="AF529" s="366"/>
      <c r="AG529" s="520"/>
    </row>
    <row r="530" spans="1:33" ht="20.25" thickBot="1" x14ac:dyDescent="0.35">
      <c r="A530" s="366"/>
      <c r="B530" s="122" t="s">
        <v>22</v>
      </c>
      <c r="C530" s="118" t="s">
        <v>159</v>
      </c>
      <c r="D530" s="1117"/>
      <c r="E530" s="1118"/>
      <c r="F530" s="1118"/>
      <c r="G530" s="1118"/>
      <c r="H530" s="1118"/>
      <c r="I530" s="1118"/>
      <c r="J530" s="1118"/>
      <c r="K530" s="1118"/>
      <c r="L530" s="1119"/>
      <c r="M530" s="526"/>
      <c r="N530" s="526"/>
      <c r="O530" s="526"/>
      <c r="P530" s="526"/>
      <c r="Q530" s="526"/>
      <c r="R530" s="526"/>
      <c r="S530" s="366"/>
      <c r="T530" s="366"/>
      <c r="U530" s="366"/>
      <c r="V530" s="366"/>
      <c r="W530" s="366"/>
      <c r="X530" s="366"/>
      <c r="Y530" s="366"/>
      <c r="Z530" s="366"/>
      <c r="AA530" s="366"/>
      <c r="AB530" s="366"/>
      <c r="AC530" s="366"/>
      <c r="AD530" s="366"/>
      <c r="AE530" s="366"/>
      <c r="AF530" s="366"/>
      <c r="AG530" s="520"/>
    </row>
    <row r="531" spans="1:33" ht="20.25" thickBot="1" x14ac:dyDescent="0.35">
      <c r="A531" s="366"/>
      <c r="B531" s="123" t="s">
        <v>23</v>
      </c>
      <c r="C531" s="124" t="s">
        <v>159</v>
      </c>
      <c r="D531" s="1120"/>
      <c r="E531" s="1121"/>
      <c r="F531" s="1121"/>
      <c r="G531" s="1121"/>
      <c r="H531" s="1121"/>
      <c r="I531" s="1121"/>
      <c r="J531" s="1121"/>
      <c r="K531" s="1121"/>
      <c r="L531" s="1122"/>
      <c r="M531" s="526"/>
      <c r="N531" s="526"/>
      <c r="O531" s="526"/>
      <c r="P531" s="526"/>
      <c r="Q531" s="526"/>
      <c r="R531" s="526"/>
      <c r="S531" s="366"/>
      <c r="T531" s="366"/>
      <c r="U531" s="366"/>
      <c r="V531" s="366"/>
      <c r="W531" s="366"/>
      <c r="X531" s="366"/>
      <c r="Y531" s="366"/>
      <c r="Z531" s="366"/>
      <c r="AA531" s="366"/>
      <c r="AB531" s="366"/>
      <c r="AC531" s="366"/>
      <c r="AD531" s="366"/>
      <c r="AE531" s="366"/>
      <c r="AF531" s="366"/>
      <c r="AG531" s="520"/>
    </row>
    <row r="532" spans="1:33" x14ac:dyDescent="0.3">
      <c r="A532" s="366"/>
      <c r="B532" s="366"/>
      <c r="C532" s="366"/>
      <c r="D532" s="366"/>
      <c r="E532" s="366"/>
      <c r="F532" s="366"/>
      <c r="G532" s="366"/>
      <c r="H532" s="366"/>
      <c r="I532" s="366"/>
      <c r="J532" s="366"/>
      <c r="K532" s="366"/>
      <c r="L532" s="366"/>
      <c r="M532" s="366"/>
      <c r="N532" s="366"/>
      <c r="O532" s="366"/>
      <c r="P532" s="366"/>
      <c r="Q532" s="366"/>
      <c r="R532" s="366"/>
      <c r="S532" s="366"/>
      <c r="T532" s="366"/>
      <c r="U532" s="366"/>
      <c r="V532" s="366"/>
      <c r="W532" s="366"/>
      <c r="X532" s="366"/>
      <c r="Y532" s="366"/>
      <c r="Z532" s="366"/>
      <c r="AA532" s="366"/>
      <c r="AB532" s="366"/>
      <c r="AC532" s="366"/>
      <c r="AD532" s="366"/>
      <c r="AE532" s="366"/>
      <c r="AF532" s="366"/>
      <c r="AG532" s="520"/>
    </row>
    <row r="533" spans="1:33" x14ac:dyDescent="0.3">
      <c r="A533" s="529"/>
      <c r="B533" s="365"/>
      <c r="C533" s="365"/>
      <c r="D533" s="365"/>
      <c r="E533" s="365"/>
      <c r="F533" s="365"/>
      <c r="G533" s="365"/>
      <c r="H533" s="365"/>
      <c r="I533" s="365"/>
      <c r="J533" s="365"/>
      <c r="K533" s="365"/>
      <c r="L533" s="365"/>
      <c r="M533" s="365"/>
      <c r="N533" s="365"/>
      <c r="O533" s="365"/>
      <c r="P533" s="365"/>
      <c r="Q533" s="365"/>
      <c r="R533" s="365"/>
      <c r="S533" s="365"/>
      <c r="T533" s="365"/>
      <c r="U533" s="365"/>
      <c r="V533" s="365"/>
      <c r="W533" s="365"/>
      <c r="X533" s="365"/>
      <c r="Y533" s="365"/>
      <c r="Z533" s="365"/>
      <c r="AA533" s="365"/>
      <c r="AB533" s="365"/>
      <c r="AC533" s="365"/>
      <c r="AD533" s="365"/>
      <c r="AE533" s="365"/>
      <c r="AF533" s="365"/>
      <c r="AG533" s="520"/>
    </row>
    <row r="534" spans="1:33" x14ac:dyDescent="0.3">
      <c r="A534" s="366"/>
      <c r="B534" s="47" t="s">
        <v>465</v>
      </c>
      <c r="C534" s="366"/>
      <c r="D534" s="366"/>
      <c r="E534" s="366"/>
      <c r="F534" s="366"/>
      <c r="G534" s="366"/>
      <c r="H534" s="366"/>
      <c r="I534" s="366"/>
      <c r="J534" s="366"/>
      <c r="K534" s="366"/>
      <c r="L534" s="366"/>
      <c r="M534" s="366"/>
      <c r="N534" s="366"/>
      <c r="O534" s="366"/>
      <c r="P534" s="366"/>
      <c r="Q534" s="366"/>
      <c r="R534" s="366"/>
      <c r="S534" s="366"/>
      <c r="T534" s="366"/>
      <c r="U534" s="366"/>
      <c r="V534" s="366"/>
      <c r="W534" s="366"/>
      <c r="X534" s="366"/>
      <c r="Y534" s="366"/>
      <c r="Z534" s="366"/>
      <c r="AA534" s="366"/>
      <c r="AB534" s="366"/>
      <c r="AC534" s="366"/>
      <c r="AD534" s="366"/>
      <c r="AE534" s="366"/>
      <c r="AF534" s="366"/>
      <c r="AG534" s="520"/>
    </row>
    <row r="535" spans="1:33" ht="19.5" thickBot="1" x14ac:dyDescent="0.35">
      <c r="A535" s="366"/>
      <c r="B535" s="47"/>
      <c r="C535" s="366"/>
      <c r="D535" s="366"/>
      <c r="E535" s="366"/>
      <c r="F535" s="366"/>
      <c r="G535" s="366"/>
      <c r="H535" s="366"/>
      <c r="I535" s="366"/>
      <c r="J535" s="366"/>
      <c r="K535" s="366"/>
      <c r="L535" s="366"/>
      <c r="M535" s="366"/>
      <c r="N535" s="366"/>
      <c r="O535" s="366"/>
      <c r="P535" s="366"/>
      <c r="Q535" s="366"/>
      <c r="R535" s="366"/>
      <c r="S535" s="366"/>
      <c r="T535" s="366"/>
      <c r="U535" s="366"/>
      <c r="V535" s="366"/>
      <c r="W535" s="366"/>
      <c r="X535" s="366"/>
      <c r="Y535" s="366"/>
      <c r="Z535" s="366"/>
      <c r="AA535" s="366"/>
      <c r="AB535" s="366"/>
      <c r="AC535" s="366"/>
      <c r="AD535" s="366"/>
      <c r="AE535" s="366"/>
      <c r="AF535" s="366"/>
      <c r="AG535" s="520"/>
    </row>
    <row r="536" spans="1:33" ht="19.5" thickBot="1" x14ac:dyDescent="0.35">
      <c r="A536" s="366"/>
      <c r="B536" s="542" t="s">
        <v>234</v>
      </c>
      <c r="C536" s="1911" t="s">
        <v>37</v>
      </c>
      <c r="D536" s="1912"/>
      <c r="E536" s="1912"/>
      <c r="F536" s="1912"/>
      <c r="G536" s="1913"/>
      <c r="H536" s="1914" t="s">
        <v>24</v>
      </c>
      <c r="I536" s="1903"/>
      <c r="J536" s="1903"/>
      <c r="K536" s="1903"/>
      <c r="L536" s="1903"/>
      <c r="M536" s="1903"/>
      <c r="N536" s="1903"/>
      <c r="O536" s="1903"/>
      <c r="P536" s="1903"/>
      <c r="Q536" s="1883" t="s">
        <v>163</v>
      </c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0"/>
    </row>
    <row r="537" spans="1:33" ht="19.5" thickBot="1" x14ac:dyDescent="0.35">
      <c r="A537" s="366"/>
      <c r="B537" s="542" t="s">
        <v>164</v>
      </c>
      <c r="C537" s="543" t="s">
        <v>25</v>
      </c>
      <c r="D537" s="544" t="s">
        <v>26</v>
      </c>
      <c r="E537" s="544" t="s">
        <v>27</v>
      </c>
      <c r="F537" s="544" t="s">
        <v>28</v>
      </c>
      <c r="G537" s="545" t="s">
        <v>165</v>
      </c>
      <c r="H537" s="544" t="s">
        <v>16</v>
      </c>
      <c r="I537" s="544" t="s">
        <v>17</v>
      </c>
      <c r="J537" s="544" t="s">
        <v>18</v>
      </c>
      <c r="K537" s="544" t="s">
        <v>166</v>
      </c>
      <c r="L537" s="544" t="s">
        <v>20</v>
      </c>
      <c r="M537" s="544" t="s">
        <v>21</v>
      </c>
      <c r="N537" s="544" t="s">
        <v>22</v>
      </c>
      <c r="O537" s="546" t="s">
        <v>23</v>
      </c>
      <c r="P537" s="547" t="s">
        <v>167</v>
      </c>
      <c r="Q537" s="1915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0"/>
    </row>
    <row r="538" spans="1:33" ht="21.75" thickBot="1" x14ac:dyDescent="0.4">
      <c r="A538" s="366"/>
      <c r="B538" s="548" t="s">
        <v>466</v>
      </c>
      <c r="C538" s="477"/>
      <c r="D538" s="144"/>
      <c r="E538" s="477"/>
      <c r="F538" s="144"/>
      <c r="G538" s="261">
        <f>SUM(C538:F538)</f>
        <v>0</v>
      </c>
      <c r="H538" s="477"/>
      <c r="I538" s="144"/>
      <c r="J538" s="477"/>
      <c r="K538" s="144"/>
      <c r="L538" s="477"/>
      <c r="M538" s="144"/>
      <c r="N538" s="477"/>
      <c r="O538" s="144"/>
      <c r="P538" s="146">
        <f>SUM(H538:O538)</f>
        <v>0</v>
      </c>
      <c r="Q538" s="146">
        <f>G538+P538</f>
        <v>0</v>
      </c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0"/>
    </row>
    <row r="539" spans="1:33" ht="21.75" thickBot="1" x14ac:dyDescent="0.4">
      <c r="A539" s="366"/>
      <c r="B539" s="548" t="s">
        <v>36</v>
      </c>
      <c r="C539" s="478"/>
      <c r="D539" s="478"/>
      <c r="E539" s="478"/>
      <c r="F539" s="538"/>
      <c r="G539" s="261">
        <f>SUM(C539:F539)</f>
        <v>0</v>
      </c>
      <c r="H539" s="478"/>
      <c r="I539" s="478"/>
      <c r="J539" s="478"/>
      <c r="K539" s="478"/>
      <c r="L539" s="478"/>
      <c r="M539" s="478"/>
      <c r="N539" s="478"/>
      <c r="O539" s="538"/>
      <c r="P539" s="146">
        <f>SUM(H539:O539)</f>
        <v>0</v>
      </c>
      <c r="Q539" s="146">
        <f>G539+P539</f>
        <v>0</v>
      </c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0"/>
    </row>
    <row r="540" spans="1:33" ht="19.5" thickBot="1" x14ac:dyDescent="0.35">
      <c r="A540" s="366"/>
      <c r="B540" s="542" t="s">
        <v>169</v>
      </c>
      <c r="C540" s="152">
        <f>C541-C539</f>
        <v>0</v>
      </c>
      <c r="D540" s="152">
        <f t="shared" ref="D540:K540" si="19">D541-D539</f>
        <v>0</v>
      </c>
      <c r="E540" s="152">
        <f t="shared" si="19"/>
        <v>0</v>
      </c>
      <c r="F540" s="153">
        <f t="shared" si="19"/>
        <v>0</v>
      </c>
      <c r="G540" s="154">
        <f t="shared" si="19"/>
        <v>0</v>
      </c>
      <c r="H540" s="152">
        <f t="shared" si="19"/>
        <v>0</v>
      </c>
      <c r="I540" s="152">
        <f t="shared" si="19"/>
        <v>0</v>
      </c>
      <c r="J540" s="152">
        <f t="shared" si="19"/>
        <v>0</v>
      </c>
      <c r="K540" s="152">
        <f t="shared" si="19"/>
        <v>0</v>
      </c>
      <c r="L540" s="152">
        <f>L541-L539</f>
        <v>0</v>
      </c>
      <c r="M540" s="152">
        <f>M541-M539</f>
        <v>0</v>
      </c>
      <c r="N540" s="152">
        <f t="shared" ref="N540:Q540" si="20">N541-N539</f>
        <v>0</v>
      </c>
      <c r="O540" s="153">
        <f t="shared" si="20"/>
        <v>0</v>
      </c>
      <c r="P540" s="154">
        <f t="shared" si="20"/>
        <v>0</v>
      </c>
      <c r="Q540" s="154">
        <f t="shared" si="20"/>
        <v>0</v>
      </c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0"/>
    </row>
    <row r="541" spans="1:33" ht="19.5" thickBot="1" x14ac:dyDescent="0.35">
      <c r="A541" s="366"/>
      <c r="B541" s="549" t="s">
        <v>163</v>
      </c>
      <c r="C541" s="156">
        <f>D498</f>
        <v>0</v>
      </c>
      <c r="D541" s="156">
        <f>D499</f>
        <v>0</v>
      </c>
      <c r="E541" s="156">
        <f>D500</f>
        <v>0</v>
      </c>
      <c r="F541" s="157">
        <f>D501</f>
        <v>0</v>
      </c>
      <c r="G541" s="158">
        <f>D502</f>
        <v>0</v>
      </c>
      <c r="H541" s="156">
        <f>D503</f>
        <v>0</v>
      </c>
      <c r="I541" s="156">
        <f>D504</f>
        <v>0</v>
      </c>
      <c r="J541" s="156">
        <f>D505</f>
        <v>0</v>
      </c>
      <c r="K541" s="156">
        <f>D506</f>
        <v>0</v>
      </c>
      <c r="L541" s="156">
        <f>D507</f>
        <v>0</v>
      </c>
      <c r="M541" s="156">
        <f>D508</f>
        <v>0</v>
      </c>
      <c r="N541" s="156">
        <f>D509</f>
        <v>0</v>
      </c>
      <c r="O541" s="157">
        <f>D510</f>
        <v>0</v>
      </c>
      <c r="P541" s="158">
        <f>D511</f>
        <v>0</v>
      </c>
      <c r="Q541" s="158">
        <f>D512</f>
        <v>0</v>
      </c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0"/>
    </row>
    <row r="542" spans="1:33" ht="19.5" thickBot="1" x14ac:dyDescent="0.35">
      <c r="A542" s="366"/>
      <c r="B542" s="549" t="s">
        <v>170</v>
      </c>
      <c r="C542" s="159" t="e">
        <f>C541/C538</f>
        <v>#DIV/0!</v>
      </c>
      <c r="D542" s="159" t="e">
        <f t="shared" ref="D542:Q542" si="21">D541/D538</f>
        <v>#DIV/0!</v>
      </c>
      <c r="E542" s="159" t="e">
        <f t="shared" si="21"/>
        <v>#DIV/0!</v>
      </c>
      <c r="F542" s="160" t="e">
        <f t="shared" si="21"/>
        <v>#DIV/0!</v>
      </c>
      <c r="G542" s="161" t="e">
        <f t="shared" si="21"/>
        <v>#DIV/0!</v>
      </c>
      <c r="H542" s="159" t="e">
        <f t="shared" si="21"/>
        <v>#DIV/0!</v>
      </c>
      <c r="I542" s="159" t="e">
        <f t="shared" si="21"/>
        <v>#DIV/0!</v>
      </c>
      <c r="J542" s="159" t="e">
        <f t="shared" si="21"/>
        <v>#DIV/0!</v>
      </c>
      <c r="K542" s="159" t="e">
        <f t="shared" si="21"/>
        <v>#DIV/0!</v>
      </c>
      <c r="L542" s="159" t="e">
        <f t="shared" si="21"/>
        <v>#DIV/0!</v>
      </c>
      <c r="M542" s="159" t="e">
        <f t="shared" si="21"/>
        <v>#DIV/0!</v>
      </c>
      <c r="N542" s="159" t="e">
        <f t="shared" si="21"/>
        <v>#DIV/0!</v>
      </c>
      <c r="O542" s="160" t="e">
        <f t="shared" si="21"/>
        <v>#DIV/0!</v>
      </c>
      <c r="P542" s="161" t="e">
        <f t="shared" si="21"/>
        <v>#DIV/0!</v>
      </c>
      <c r="Q542" s="161" t="e">
        <f t="shared" si="21"/>
        <v>#DIV/0!</v>
      </c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0"/>
    </row>
    <row r="543" spans="1:33" x14ac:dyDescent="0.3">
      <c r="A543" s="366"/>
      <c r="B543" s="366"/>
      <c r="C543" s="366"/>
      <c r="D543" s="366"/>
      <c r="E543" s="366"/>
      <c r="F543" s="366"/>
      <c r="G543" s="366"/>
      <c r="H543" s="366"/>
      <c r="I543" s="366"/>
      <c r="J543" s="366"/>
      <c r="K543" s="366"/>
      <c r="L543" s="366"/>
      <c r="M543" s="366"/>
      <c r="N543" s="366"/>
      <c r="O543" s="366"/>
      <c r="P543" s="366"/>
      <c r="Q543" s="366"/>
      <c r="R543" s="366"/>
      <c r="S543" s="36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0"/>
    </row>
    <row r="544" spans="1:33" x14ac:dyDescent="0.3">
      <c r="A544" s="366"/>
      <c r="B544" s="47" t="s">
        <v>467</v>
      </c>
      <c r="C544" s="366"/>
      <c r="D544" s="366"/>
      <c r="E544" s="366"/>
      <c r="F544" s="366"/>
      <c r="G544" s="366"/>
      <c r="H544" s="366"/>
      <c r="I544" s="366"/>
      <c r="J544" s="366"/>
      <c r="K544" s="366"/>
      <c r="L544" s="366"/>
      <c r="M544" s="366"/>
      <c r="N544" s="366"/>
      <c r="O544" s="366"/>
      <c r="P544" s="366"/>
      <c r="Q544" s="366"/>
      <c r="R544" s="366"/>
      <c r="S544" s="36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0"/>
    </row>
    <row r="545" spans="1:33" ht="19.5" thickBot="1" x14ac:dyDescent="0.35">
      <c r="A545" s="366"/>
      <c r="B545" s="366"/>
      <c r="C545" s="366"/>
      <c r="D545" s="366"/>
      <c r="E545" s="366"/>
      <c r="F545" s="366"/>
      <c r="G545" s="366"/>
      <c r="H545" s="366"/>
      <c r="I545" s="366"/>
      <c r="J545" s="366"/>
      <c r="K545" s="366"/>
      <c r="L545" s="366"/>
      <c r="M545" s="366"/>
      <c r="N545" s="366"/>
      <c r="O545" s="366"/>
      <c r="P545" s="366"/>
      <c r="Q545" s="366"/>
      <c r="R545" s="366"/>
      <c r="S545" s="36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0"/>
    </row>
    <row r="546" spans="1:33" ht="19.5" thickBot="1" x14ac:dyDescent="0.35">
      <c r="A546" s="366"/>
      <c r="B546" s="366"/>
      <c r="C546" s="1911" t="s">
        <v>37</v>
      </c>
      <c r="D546" s="1912"/>
      <c r="E546" s="1912"/>
      <c r="F546" s="1912"/>
      <c r="G546" s="1913"/>
      <c r="H546" s="1914" t="s">
        <v>24</v>
      </c>
      <c r="I546" s="1903"/>
      <c r="J546" s="1903"/>
      <c r="K546" s="1903"/>
      <c r="L546" s="1903"/>
      <c r="M546" s="1903"/>
      <c r="N546" s="1903"/>
      <c r="O546" s="1903"/>
      <c r="P546" s="1903"/>
      <c r="Q546" s="1883" t="s">
        <v>163</v>
      </c>
      <c r="R546" s="366"/>
      <c r="S546" s="36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0"/>
    </row>
    <row r="547" spans="1:33" ht="19.5" thickBot="1" x14ac:dyDescent="0.35">
      <c r="A547" s="366"/>
      <c r="B547" s="366"/>
      <c r="C547" s="550" t="s">
        <v>25</v>
      </c>
      <c r="D547" s="551" t="s">
        <v>26</v>
      </c>
      <c r="E547" s="551" t="s">
        <v>27</v>
      </c>
      <c r="F547" s="551" t="s">
        <v>28</v>
      </c>
      <c r="G547" s="545" t="s">
        <v>165</v>
      </c>
      <c r="H547" s="551" t="s">
        <v>16</v>
      </c>
      <c r="I547" s="551" t="s">
        <v>17</v>
      </c>
      <c r="J547" s="551" t="s">
        <v>18</v>
      </c>
      <c r="K547" s="551" t="s">
        <v>166</v>
      </c>
      <c r="L547" s="551" t="s">
        <v>20</v>
      </c>
      <c r="M547" s="551" t="s">
        <v>21</v>
      </c>
      <c r="N547" s="551" t="s">
        <v>22</v>
      </c>
      <c r="O547" s="552" t="s">
        <v>23</v>
      </c>
      <c r="P547" s="553" t="s">
        <v>167</v>
      </c>
      <c r="Q547" s="1884"/>
      <c r="R547" s="366"/>
      <c r="S547" s="36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0"/>
    </row>
    <row r="548" spans="1:33" ht="19.5" thickBot="1" x14ac:dyDescent="0.35">
      <c r="A548" s="366"/>
      <c r="B548" s="554" t="s">
        <v>36</v>
      </c>
      <c r="C548" s="555">
        <f>C539-C556</f>
        <v>0</v>
      </c>
      <c r="D548" s="556">
        <f t="shared" ref="D548:Q550" si="22">D539-D556</f>
        <v>0</v>
      </c>
      <c r="E548" s="556">
        <f t="shared" si="22"/>
        <v>0</v>
      </c>
      <c r="F548" s="556">
        <f t="shared" si="22"/>
        <v>0</v>
      </c>
      <c r="G548" s="556">
        <f>G539-G556</f>
        <v>0</v>
      </c>
      <c r="H548" s="556">
        <f t="shared" si="22"/>
        <v>0</v>
      </c>
      <c r="I548" s="556">
        <f t="shared" si="22"/>
        <v>0</v>
      </c>
      <c r="J548" s="556">
        <f t="shared" si="22"/>
        <v>0</v>
      </c>
      <c r="K548" s="556">
        <f t="shared" si="22"/>
        <v>0</v>
      </c>
      <c r="L548" s="556">
        <f t="shared" si="22"/>
        <v>0</v>
      </c>
      <c r="M548" s="556">
        <f t="shared" si="22"/>
        <v>0</v>
      </c>
      <c r="N548" s="556">
        <f t="shared" si="22"/>
        <v>0</v>
      </c>
      <c r="O548" s="556">
        <f t="shared" si="22"/>
        <v>0</v>
      </c>
      <c r="P548" s="556">
        <f t="shared" si="22"/>
        <v>0</v>
      </c>
      <c r="Q548" s="557">
        <f t="shared" si="22"/>
        <v>0</v>
      </c>
      <c r="R548" s="526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0"/>
    </row>
    <row r="549" spans="1:33" ht="19.5" thickBot="1" x14ac:dyDescent="0.35">
      <c r="A549" s="366"/>
      <c r="B549" s="554" t="s">
        <v>169</v>
      </c>
      <c r="C549" s="558">
        <f>C540-C557</f>
        <v>0</v>
      </c>
      <c r="D549" s="559">
        <f t="shared" si="22"/>
        <v>0</v>
      </c>
      <c r="E549" s="559">
        <f t="shared" si="22"/>
        <v>0</v>
      </c>
      <c r="F549" s="559">
        <f t="shared" si="22"/>
        <v>0</v>
      </c>
      <c r="G549" s="559">
        <f t="shared" si="22"/>
        <v>0</v>
      </c>
      <c r="H549" s="559">
        <f t="shared" si="22"/>
        <v>0</v>
      </c>
      <c r="I549" s="559">
        <f t="shared" si="22"/>
        <v>0</v>
      </c>
      <c r="J549" s="559">
        <f t="shared" si="22"/>
        <v>0</v>
      </c>
      <c r="K549" s="559">
        <f t="shared" si="22"/>
        <v>0</v>
      </c>
      <c r="L549" s="559">
        <f t="shared" si="22"/>
        <v>0</v>
      </c>
      <c r="M549" s="559">
        <f t="shared" si="22"/>
        <v>0</v>
      </c>
      <c r="N549" s="559">
        <f t="shared" si="22"/>
        <v>0</v>
      </c>
      <c r="O549" s="559">
        <f t="shared" si="22"/>
        <v>0</v>
      </c>
      <c r="P549" s="559">
        <f t="shared" si="22"/>
        <v>0</v>
      </c>
      <c r="Q549" s="560">
        <f t="shared" si="22"/>
        <v>0</v>
      </c>
      <c r="R549" s="526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0"/>
    </row>
    <row r="550" spans="1:33" ht="19.5" thickBot="1" x14ac:dyDescent="0.35">
      <c r="A550" s="366"/>
      <c r="B550" s="482" t="s">
        <v>163</v>
      </c>
      <c r="C550" s="555">
        <f>C541-C558</f>
        <v>0</v>
      </c>
      <c r="D550" s="556">
        <f t="shared" si="22"/>
        <v>0</v>
      </c>
      <c r="E550" s="556">
        <f t="shared" si="22"/>
        <v>0</v>
      </c>
      <c r="F550" s="556">
        <f t="shared" si="22"/>
        <v>0</v>
      </c>
      <c r="G550" s="556">
        <f>G541-G558</f>
        <v>0</v>
      </c>
      <c r="H550" s="556">
        <f t="shared" si="22"/>
        <v>0</v>
      </c>
      <c r="I550" s="556">
        <f t="shared" si="22"/>
        <v>0</v>
      </c>
      <c r="J550" s="556">
        <f t="shared" si="22"/>
        <v>0</v>
      </c>
      <c r="K550" s="556">
        <f t="shared" si="22"/>
        <v>0</v>
      </c>
      <c r="L550" s="556">
        <f t="shared" si="22"/>
        <v>0</v>
      </c>
      <c r="M550" s="556">
        <f t="shared" si="22"/>
        <v>0</v>
      </c>
      <c r="N550" s="556">
        <f t="shared" si="22"/>
        <v>0</v>
      </c>
      <c r="O550" s="556">
        <f t="shared" si="22"/>
        <v>0</v>
      </c>
      <c r="P550" s="556">
        <f t="shared" si="22"/>
        <v>0</v>
      </c>
      <c r="Q550" s="557">
        <f t="shared" si="22"/>
        <v>0</v>
      </c>
      <c r="R550" s="526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0"/>
    </row>
    <row r="551" spans="1:33" x14ac:dyDescent="0.3">
      <c r="A551" s="366"/>
      <c r="B551" s="366"/>
      <c r="C551" s="366"/>
      <c r="D551" s="366"/>
      <c r="E551" s="366"/>
      <c r="F551" s="366"/>
      <c r="G551" s="366"/>
      <c r="H551" s="366"/>
      <c r="I551" s="366"/>
      <c r="J551" s="366"/>
      <c r="K551" s="366"/>
      <c r="L551" s="366"/>
      <c r="M551" s="366"/>
      <c r="N551" s="366"/>
      <c r="O551" s="366"/>
      <c r="P551" s="366"/>
      <c r="Q551" s="366"/>
      <c r="R551" s="366"/>
      <c r="S551" s="366"/>
      <c r="T551" s="36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0"/>
    </row>
    <row r="552" spans="1:33" x14ac:dyDescent="0.3">
      <c r="A552" s="366"/>
      <c r="B552" s="47" t="s">
        <v>468</v>
      </c>
      <c r="C552" s="366"/>
      <c r="D552" s="366"/>
      <c r="E552" s="366"/>
      <c r="F552" s="366"/>
      <c r="G552" s="366"/>
      <c r="H552" s="366"/>
      <c r="I552" s="366"/>
      <c r="J552" s="366"/>
      <c r="K552" s="366"/>
      <c r="L552" s="366"/>
      <c r="M552" s="366"/>
      <c r="N552" s="366"/>
      <c r="O552" s="366"/>
      <c r="P552" s="366"/>
      <c r="Q552" s="366"/>
      <c r="R552" s="366"/>
      <c r="S552" s="366"/>
      <c r="T552" s="36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0"/>
    </row>
    <row r="553" spans="1:33" ht="19.5" thickBot="1" x14ac:dyDescent="0.35">
      <c r="A553" s="366"/>
      <c r="B553" s="366"/>
      <c r="C553" s="366"/>
      <c r="D553" s="366"/>
      <c r="E553" s="366"/>
      <c r="F553" s="366"/>
      <c r="G553" s="366"/>
      <c r="H553" s="366"/>
      <c r="I553" s="366"/>
      <c r="J553" s="366"/>
      <c r="K553" s="366"/>
      <c r="L553" s="366"/>
      <c r="M553" s="366"/>
      <c r="N553" s="366"/>
      <c r="O553" s="366"/>
      <c r="P553" s="366"/>
      <c r="Q553" s="366"/>
      <c r="R553" s="366"/>
      <c r="S553" s="366"/>
      <c r="T553" s="36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0"/>
    </row>
    <row r="554" spans="1:33" ht="19.5" thickBot="1" x14ac:dyDescent="0.35">
      <c r="A554" s="366"/>
      <c r="B554" s="366"/>
      <c r="C554" s="1911" t="s">
        <v>37</v>
      </c>
      <c r="D554" s="1912"/>
      <c r="E554" s="1912"/>
      <c r="F554" s="1912"/>
      <c r="G554" s="1913"/>
      <c r="H554" s="1914" t="s">
        <v>24</v>
      </c>
      <c r="I554" s="1903"/>
      <c r="J554" s="1903"/>
      <c r="K554" s="1903"/>
      <c r="L554" s="1903"/>
      <c r="M554" s="1903"/>
      <c r="N554" s="1903"/>
      <c r="O554" s="1903"/>
      <c r="P554" s="1903"/>
      <c r="Q554" s="1883" t="s">
        <v>163</v>
      </c>
      <c r="R554" s="366"/>
      <c r="S554" s="366"/>
      <c r="T554" s="36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0"/>
    </row>
    <row r="555" spans="1:33" ht="19.5" thickBot="1" x14ac:dyDescent="0.35">
      <c r="A555" s="366"/>
      <c r="B555" s="366"/>
      <c r="C555" s="550" t="s">
        <v>25</v>
      </c>
      <c r="D555" s="551" t="s">
        <v>26</v>
      </c>
      <c r="E555" s="551" t="s">
        <v>27</v>
      </c>
      <c r="F555" s="551" t="s">
        <v>28</v>
      </c>
      <c r="G555" s="545" t="s">
        <v>165</v>
      </c>
      <c r="H555" s="551" t="s">
        <v>16</v>
      </c>
      <c r="I555" s="551" t="s">
        <v>17</v>
      </c>
      <c r="J555" s="551" t="s">
        <v>18</v>
      </c>
      <c r="K555" s="551" t="s">
        <v>166</v>
      </c>
      <c r="L555" s="551" t="s">
        <v>20</v>
      </c>
      <c r="M555" s="551" t="s">
        <v>21</v>
      </c>
      <c r="N555" s="551" t="s">
        <v>22</v>
      </c>
      <c r="O555" s="552" t="s">
        <v>23</v>
      </c>
      <c r="P555" s="553" t="s">
        <v>167</v>
      </c>
      <c r="Q555" s="1884"/>
      <c r="R555" s="366"/>
      <c r="S555" s="366"/>
      <c r="T555" s="36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0"/>
    </row>
    <row r="556" spans="1:33" ht="19.5" thickBot="1" x14ac:dyDescent="0.35">
      <c r="A556" s="366"/>
      <c r="B556" s="554" t="s">
        <v>36</v>
      </c>
      <c r="C556" s="555">
        <f>G498</f>
        <v>0</v>
      </c>
      <c r="D556" s="556">
        <f>G499</f>
        <v>0</v>
      </c>
      <c r="E556" s="556">
        <f>G500</f>
        <v>0</v>
      </c>
      <c r="F556" s="556">
        <f>G501</f>
        <v>0</v>
      </c>
      <c r="G556" s="556">
        <f>G502</f>
        <v>0</v>
      </c>
      <c r="H556" s="556">
        <f>G503</f>
        <v>0</v>
      </c>
      <c r="I556" s="556">
        <f>G504</f>
        <v>0</v>
      </c>
      <c r="J556" s="556">
        <f>G505</f>
        <v>0</v>
      </c>
      <c r="K556" s="556">
        <f>G506</f>
        <v>0</v>
      </c>
      <c r="L556" s="556">
        <f>G507</f>
        <v>0</v>
      </c>
      <c r="M556" s="556">
        <f>G508</f>
        <v>0</v>
      </c>
      <c r="N556" s="556">
        <f>G509</f>
        <v>0</v>
      </c>
      <c r="O556" s="556">
        <f>G510</f>
        <v>0</v>
      </c>
      <c r="P556" s="556">
        <f>G511</f>
        <v>0</v>
      </c>
      <c r="Q556" s="557">
        <f>G512</f>
        <v>0</v>
      </c>
      <c r="R556" s="526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0"/>
    </row>
    <row r="557" spans="1:33" ht="19.5" thickBot="1" x14ac:dyDescent="0.35">
      <c r="A557" s="366"/>
      <c r="B557" s="554" t="s">
        <v>169</v>
      </c>
      <c r="C557" s="558">
        <f>C558-C556</f>
        <v>0</v>
      </c>
      <c r="D557" s="559">
        <f t="shared" ref="D557:Q557" si="23">D558-D556</f>
        <v>0</v>
      </c>
      <c r="E557" s="559">
        <f t="shared" si="23"/>
        <v>0</v>
      </c>
      <c r="F557" s="559">
        <f t="shared" si="23"/>
        <v>0</v>
      </c>
      <c r="G557" s="559">
        <f t="shared" si="23"/>
        <v>0</v>
      </c>
      <c r="H557" s="559">
        <f t="shared" si="23"/>
        <v>0</v>
      </c>
      <c r="I557" s="559">
        <f t="shared" si="23"/>
        <v>0</v>
      </c>
      <c r="J557" s="559">
        <f t="shared" si="23"/>
        <v>0</v>
      </c>
      <c r="K557" s="559">
        <f t="shared" si="23"/>
        <v>0</v>
      </c>
      <c r="L557" s="559">
        <f t="shared" si="23"/>
        <v>0</v>
      </c>
      <c r="M557" s="559">
        <f t="shared" si="23"/>
        <v>0</v>
      </c>
      <c r="N557" s="559">
        <f t="shared" si="23"/>
        <v>0</v>
      </c>
      <c r="O557" s="559">
        <f t="shared" si="23"/>
        <v>0</v>
      </c>
      <c r="P557" s="559">
        <f t="shared" si="23"/>
        <v>0</v>
      </c>
      <c r="Q557" s="560">
        <f t="shared" si="23"/>
        <v>0</v>
      </c>
      <c r="R557" s="526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0"/>
    </row>
    <row r="558" spans="1:33" ht="19.5" thickBot="1" x14ac:dyDescent="0.35">
      <c r="A558" s="366"/>
      <c r="B558" s="482" t="s">
        <v>163</v>
      </c>
      <c r="C558" s="555">
        <f>F498</f>
        <v>0</v>
      </c>
      <c r="D558" s="159">
        <f>F499</f>
        <v>0</v>
      </c>
      <c r="E558" s="159">
        <f>F500</f>
        <v>0</v>
      </c>
      <c r="F558" s="160">
        <f>F501</f>
        <v>0</v>
      </c>
      <c r="G558" s="161">
        <f>F502</f>
        <v>0</v>
      </c>
      <c r="H558" s="159">
        <f>F503</f>
        <v>0</v>
      </c>
      <c r="I558" s="159">
        <f>F504</f>
        <v>0</v>
      </c>
      <c r="J558" s="159">
        <f>F505</f>
        <v>0</v>
      </c>
      <c r="K558" s="159">
        <f>F506</f>
        <v>0</v>
      </c>
      <c r="L558" s="159">
        <f>F507</f>
        <v>0</v>
      </c>
      <c r="M558" s="159">
        <f>F508</f>
        <v>0</v>
      </c>
      <c r="N558" s="159">
        <f>F509</f>
        <v>0</v>
      </c>
      <c r="O558" s="160">
        <f>F510</f>
        <v>0</v>
      </c>
      <c r="P558" s="161">
        <f>F511</f>
        <v>0</v>
      </c>
      <c r="Q558" s="161">
        <f>F512</f>
        <v>0</v>
      </c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0"/>
    </row>
    <row r="559" spans="1:33" x14ac:dyDescent="0.3">
      <c r="A559" s="366"/>
      <c r="B559" s="366"/>
      <c r="C559" s="366"/>
      <c r="D559" s="366"/>
      <c r="E559" s="366"/>
      <c r="F559" s="366"/>
      <c r="G559" s="366"/>
      <c r="H559" s="366"/>
      <c r="I559" s="366"/>
      <c r="J559" s="366"/>
      <c r="K559" s="366"/>
      <c r="L559" s="366"/>
      <c r="M559" s="366"/>
      <c r="N559" s="366"/>
      <c r="O559" s="366"/>
      <c r="P559" s="366"/>
      <c r="Q559" s="36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0"/>
    </row>
    <row r="560" spans="1:33" x14ac:dyDescent="0.3">
      <c r="A560" s="366"/>
      <c r="B560" s="366"/>
      <c r="C560" s="366"/>
      <c r="D560" s="366"/>
      <c r="E560" s="366"/>
      <c r="F560" s="366"/>
      <c r="G560" s="366"/>
      <c r="H560" s="366"/>
      <c r="I560" s="366"/>
      <c r="J560" s="366"/>
      <c r="K560" s="366"/>
      <c r="L560" s="366"/>
      <c r="M560" s="366"/>
      <c r="N560" s="366"/>
      <c r="O560" s="366"/>
      <c r="P560" s="366"/>
      <c r="Q560" s="366"/>
      <c r="R560" s="366"/>
      <c r="S560" s="36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0"/>
    </row>
    <row r="561" spans="1:36" ht="19.5" thickBot="1" x14ac:dyDescent="0.35">
      <c r="A561" s="529"/>
      <c r="B561" s="365"/>
      <c r="C561" s="365"/>
      <c r="D561" s="365"/>
      <c r="E561" s="365"/>
      <c r="F561" s="365"/>
      <c r="G561" s="365"/>
      <c r="H561" s="365"/>
      <c r="I561" s="365"/>
      <c r="J561" s="365"/>
      <c r="K561" s="365"/>
      <c r="L561" s="365"/>
      <c r="M561" s="365"/>
      <c r="N561" s="365"/>
      <c r="O561" s="365"/>
      <c r="P561" s="365"/>
      <c r="Q561" s="365"/>
      <c r="R561" s="365"/>
      <c r="S561" s="365"/>
      <c r="T561" s="365"/>
      <c r="U561" s="365"/>
      <c r="V561" s="365"/>
      <c r="W561" s="365"/>
      <c r="X561" s="365"/>
      <c r="Y561" s="365"/>
      <c r="Z561" s="365"/>
      <c r="AA561" s="365"/>
      <c r="AB561" s="365"/>
      <c r="AC561" s="365"/>
      <c r="AD561" s="365"/>
      <c r="AE561" s="365"/>
      <c r="AF561" s="365"/>
      <c r="AG561" s="520"/>
    </row>
    <row r="562" spans="1:36" ht="19.5" customHeight="1" thickBot="1" x14ac:dyDescent="0.35">
      <c r="A562" s="366"/>
      <c r="B562" s="47"/>
      <c r="C562" s="526"/>
      <c r="D562" s="526"/>
      <c r="E562" s="526"/>
      <c r="F562" s="526"/>
      <c r="G562" s="526"/>
      <c r="H562" s="526"/>
      <c r="I562" s="526"/>
      <c r="J562" s="526"/>
      <c r="K562" s="526"/>
      <c r="L562" s="526"/>
      <c r="M562" s="526"/>
      <c r="N562" s="526"/>
      <c r="O562" s="526"/>
      <c r="P562" s="526"/>
      <c r="Q562" s="526"/>
      <c r="R562" s="526"/>
      <c r="S562" s="366"/>
      <c r="T562" s="366"/>
      <c r="U562" s="366"/>
      <c r="V562" s="366"/>
      <c r="W562" s="366"/>
      <c r="X562" s="366"/>
      <c r="Y562" s="1896" t="s">
        <v>865</v>
      </c>
      <c r="Z562" s="1897"/>
      <c r="AA562" s="366"/>
      <c r="AB562" s="366"/>
      <c r="AC562" s="366"/>
      <c r="AD562" s="366"/>
      <c r="AE562" s="366"/>
      <c r="AF562" s="366"/>
      <c r="AG562" s="520"/>
    </row>
    <row r="563" spans="1:36" ht="18.75" customHeight="1" x14ac:dyDescent="0.3">
      <c r="A563" s="366"/>
      <c r="B563" s="47" t="s">
        <v>760</v>
      </c>
      <c r="C563" s="526"/>
      <c r="D563" s="526"/>
      <c r="E563" s="526"/>
      <c r="F563" s="526"/>
      <c r="G563" s="526"/>
      <c r="H563" s="526"/>
      <c r="I563" s="526"/>
      <c r="J563" s="526"/>
      <c r="K563" s="526"/>
      <c r="L563" s="526"/>
      <c r="M563" s="526"/>
      <c r="N563" s="526"/>
      <c r="O563" s="526"/>
      <c r="P563" s="526"/>
      <c r="Q563" s="526"/>
      <c r="R563" s="526"/>
      <c r="S563" s="366"/>
      <c r="T563" s="366"/>
      <c r="U563" s="366"/>
      <c r="V563" s="1935" t="s">
        <v>1107</v>
      </c>
      <c r="W563" s="2016"/>
      <c r="X563" s="2016"/>
      <c r="Y563" s="2016"/>
      <c r="Z563" s="2016"/>
      <c r="AA563" s="2016"/>
      <c r="AB563" s="1936"/>
      <c r="AC563" s="366"/>
      <c r="AD563" s="366"/>
      <c r="AE563" s="366"/>
      <c r="AF563" s="366"/>
      <c r="AG563" s="520"/>
    </row>
    <row r="564" spans="1:36" x14ac:dyDescent="0.3">
      <c r="A564" s="366"/>
      <c r="B564" s="47" t="s">
        <v>171</v>
      </c>
      <c r="C564" s="366"/>
      <c r="D564" s="366"/>
      <c r="E564" s="366"/>
      <c r="F564" s="366"/>
      <c r="G564" s="366"/>
      <c r="H564" s="366"/>
      <c r="I564" s="366"/>
      <c r="J564" s="366"/>
      <c r="K564" s="366"/>
      <c r="L564" s="366"/>
      <c r="M564" s="366"/>
      <c r="N564" s="366"/>
      <c r="O564" s="366"/>
      <c r="P564" s="366"/>
      <c r="Q564" s="366"/>
      <c r="R564" s="526"/>
      <c r="S564" s="366"/>
      <c r="T564" s="366"/>
      <c r="U564" s="366"/>
      <c r="V564" s="1937"/>
      <c r="W564" s="2017"/>
      <c r="X564" s="2017"/>
      <c r="Y564" s="2017"/>
      <c r="Z564" s="2017"/>
      <c r="AA564" s="2017"/>
      <c r="AB564" s="1938"/>
      <c r="AC564" s="366"/>
      <c r="AD564" s="366"/>
      <c r="AE564" s="366"/>
      <c r="AF564" s="366"/>
      <c r="AG564" s="520"/>
    </row>
    <row r="565" spans="1:36" ht="19.5" thickBot="1" x14ac:dyDescent="0.35">
      <c r="A565" s="366"/>
      <c r="B565" s="47"/>
      <c r="C565" s="526"/>
      <c r="D565" s="526"/>
      <c r="E565" s="526"/>
      <c r="F565" s="526"/>
      <c r="G565" s="526"/>
      <c r="H565" s="526"/>
      <c r="I565" s="526"/>
      <c r="J565" s="526"/>
      <c r="K565" s="526"/>
      <c r="L565" s="526"/>
      <c r="M565" s="526"/>
      <c r="N565" s="526"/>
      <c r="O565" s="526"/>
      <c r="P565" s="526"/>
      <c r="Q565" s="526"/>
      <c r="R565" s="526"/>
      <c r="S565" s="366"/>
      <c r="T565" s="366"/>
      <c r="U565" s="366"/>
      <c r="V565" s="1937"/>
      <c r="W565" s="2017"/>
      <c r="X565" s="2017"/>
      <c r="Y565" s="2017"/>
      <c r="Z565" s="2017"/>
      <c r="AA565" s="2017"/>
      <c r="AB565" s="1938"/>
      <c r="AC565" s="366"/>
      <c r="AD565" s="366"/>
      <c r="AE565" s="366"/>
      <c r="AF565" s="366"/>
      <c r="AG565" s="520"/>
    </row>
    <row r="566" spans="1:36" ht="19.5" customHeight="1" x14ac:dyDescent="0.3">
      <c r="A566" s="366"/>
      <c r="B566" s="47"/>
      <c r="C566" s="1965" t="s">
        <v>172</v>
      </c>
      <c r="D566" s="1966"/>
      <c r="E566" s="1966"/>
      <c r="F566" s="1966"/>
      <c r="G566" s="1966"/>
      <c r="H566" s="1966"/>
      <c r="I566" s="1966"/>
      <c r="J566" s="1966"/>
      <c r="K566" s="1966"/>
      <c r="L566" s="1966"/>
      <c r="M566" s="1966"/>
      <c r="N566" s="1966"/>
      <c r="O566" s="1966"/>
      <c r="P566" s="1966"/>
      <c r="Q566" s="1966"/>
      <c r="R566" s="1966"/>
      <c r="S566" s="1966"/>
      <c r="T566" s="1967"/>
      <c r="U566" s="366"/>
      <c r="V566" s="1937"/>
      <c r="W566" s="2017"/>
      <c r="X566" s="2017"/>
      <c r="Y566" s="2017"/>
      <c r="Z566" s="2017"/>
      <c r="AA566" s="2017"/>
      <c r="AB566" s="1938"/>
      <c r="AC566" s="366"/>
      <c r="AD566" s="366"/>
      <c r="AE566" s="366"/>
      <c r="AF566" s="366"/>
      <c r="AG566" s="520"/>
    </row>
    <row r="567" spans="1:36" ht="19.5" thickBot="1" x14ac:dyDescent="0.35">
      <c r="A567" s="366"/>
      <c r="B567" s="47"/>
      <c r="C567" s="1968"/>
      <c r="D567" s="1969"/>
      <c r="E567" s="1969"/>
      <c r="F567" s="1969"/>
      <c r="G567" s="1969"/>
      <c r="H567" s="1969"/>
      <c r="I567" s="1969"/>
      <c r="J567" s="1969"/>
      <c r="K567" s="1969"/>
      <c r="L567" s="1969"/>
      <c r="M567" s="1969"/>
      <c r="N567" s="1969"/>
      <c r="O567" s="1969"/>
      <c r="P567" s="1969"/>
      <c r="Q567" s="1969"/>
      <c r="R567" s="1969"/>
      <c r="S567" s="1969"/>
      <c r="T567" s="1970"/>
      <c r="U567" s="366"/>
      <c r="V567" s="1939"/>
      <c r="W567" s="2018"/>
      <c r="X567" s="2018"/>
      <c r="Y567" s="2018"/>
      <c r="Z567" s="2018"/>
      <c r="AA567" s="2018"/>
      <c r="AB567" s="1940"/>
      <c r="AC567" s="366"/>
      <c r="AD567" s="366"/>
      <c r="AE567" s="366"/>
      <c r="AF567" s="366"/>
      <c r="AG567" s="520"/>
    </row>
    <row r="568" spans="1:36" ht="19.5" customHeight="1" thickBot="1" x14ac:dyDescent="0.35">
      <c r="A568" s="366"/>
      <c r="B568" s="47"/>
      <c r="C568" s="1875" t="s">
        <v>470</v>
      </c>
      <c r="D568" s="1876"/>
      <c r="E568" s="1877"/>
      <c r="F568" s="1875" t="s">
        <v>471</v>
      </c>
      <c r="G568" s="1876"/>
      <c r="H568" s="1877"/>
      <c r="I568" s="1875" t="s">
        <v>472</v>
      </c>
      <c r="J568" s="1876"/>
      <c r="K568" s="1876"/>
      <c r="L568" s="1876"/>
      <c r="M568" s="1876"/>
      <c r="N568" s="1876"/>
      <c r="O568" s="1876"/>
      <c r="P568" s="1876"/>
      <c r="Q568" s="1876"/>
      <c r="R568" s="1876"/>
      <c r="S568" s="1876"/>
      <c r="T568" s="1877"/>
      <c r="U568" s="1890" t="s">
        <v>473</v>
      </c>
      <c r="V568" s="1891"/>
      <c r="W568" s="1891"/>
      <c r="X568" s="1891"/>
      <c r="Y568" s="1891"/>
      <c r="Z568" s="1891"/>
      <c r="AA568" s="1891"/>
      <c r="AB568" s="1891"/>
      <c r="AC568" s="1892"/>
      <c r="AD568" s="366"/>
      <c r="AE568" s="366"/>
      <c r="AF568" s="366"/>
      <c r="AG568" s="520"/>
    </row>
    <row r="569" spans="1:36" ht="70.5" customHeight="1" thickBot="1" x14ac:dyDescent="0.35">
      <c r="A569" s="366"/>
      <c r="B569" s="47"/>
      <c r="C569" s="1875" t="s">
        <v>177</v>
      </c>
      <c r="D569" s="1876"/>
      <c r="E569" s="1877"/>
      <c r="F569" s="1875" t="s">
        <v>178</v>
      </c>
      <c r="G569" s="1876"/>
      <c r="H569" s="1877"/>
      <c r="I569" s="1875" t="s">
        <v>179</v>
      </c>
      <c r="J569" s="1876"/>
      <c r="K569" s="1877"/>
      <c r="L569" s="1875" t="s">
        <v>180</v>
      </c>
      <c r="M569" s="1876"/>
      <c r="N569" s="1877"/>
      <c r="O569" s="1875" t="s">
        <v>181</v>
      </c>
      <c r="P569" s="1876"/>
      <c r="Q569" s="1877"/>
      <c r="R569" s="1875" t="s">
        <v>182</v>
      </c>
      <c r="S569" s="1876"/>
      <c r="T569" s="1877"/>
      <c r="U569" s="1878" t="s">
        <v>183</v>
      </c>
      <c r="V569" s="1879"/>
      <c r="W569" s="1880"/>
      <c r="X569" s="1878" t="s">
        <v>741</v>
      </c>
      <c r="Y569" s="1879"/>
      <c r="Z569" s="1880"/>
      <c r="AA569" s="1878" t="s">
        <v>742</v>
      </c>
      <c r="AB569" s="1880"/>
      <c r="AC569" s="561" t="str">
        <f>IF(AND(AC585="OUI",F586="OUI",U586="OUI",AB585="OUI",AA585="OUI",AA571="OUI",AB571="OUI",AA572="OUI",AB572="OUI",AA573="OUI",AB573="OUI",AA574="OUI",AB574="OUI",AA575="OUI",AB575="OUI",AA576="OUI",AB576="OUI",AA577="OUI",AB577="OUI",AA578="OUI",AB578="OUI",AA579="OUI",AB579="OUI",AA580="OUI",AB580="OUI",AA581="OUI",AB581="OUI",AA582="OUI",AB582="OUI",AA583="OUI",AB583="OUI",AA584="OUI",AB584="OUI"),"BON REMPLISSAGE DES EFFECTIFS","MAUVAIS REMPLISSAGE DES EFFECTIFS")</f>
        <v>BON REMPLISSAGE DES EFFECTIFS</v>
      </c>
      <c r="AD569" s="366"/>
      <c r="AE569" s="366"/>
      <c r="AF569" s="366"/>
      <c r="AG569" s="520"/>
    </row>
    <row r="570" spans="1:36" ht="19.5" thickBot="1" x14ac:dyDescent="0.35">
      <c r="A570" s="366"/>
      <c r="B570" s="179" t="s">
        <v>164</v>
      </c>
      <c r="C570" s="182" t="s">
        <v>186</v>
      </c>
      <c r="D570" s="182" t="s">
        <v>73</v>
      </c>
      <c r="E570" s="182" t="s">
        <v>187</v>
      </c>
      <c r="F570" s="185" t="s">
        <v>186</v>
      </c>
      <c r="G570" s="185" t="s">
        <v>73</v>
      </c>
      <c r="H570" s="185" t="s">
        <v>187</v>
      </c>
      <c r="I570" s="185" t="s">
        <v>186</v>
      </c>
      <c r="J570" s="185" t="s">
        <v>73</v>
      </c>
      <c r="K570" s="185" t="s">
        <v>188</v>
      </c>
      <c r="L570" s="185" t="s">
        <v>186</v>
      </c>
      <c r="M570" s="185" t="s">
        <v>73</v>
      </c>
      <c r="N570" s="185" t="s">
        <v>188</v>
      </c>
      <c r="O570" s="479" t="s">
        <v>186</v>
      </c>
      <c r="P570" s="187" t="s">
        <v>73</v>
      </c>
      <c r="Q570" s="187" t="s">
        <v>188</v>
      </c>
      <c r="R570" s="187" t="s">
        <v>186</v>
      </c>
      <c r="S570" s="187" t="s">
        <v>73</v>
      </c>
      <c r="T570" s="185" t="s">
        <v>188</v>
      </c>
      <c r="U570" s="189" t="s">
        <v>186</v>
      </c>
      <c r="V570" s="190" t="s">
        <v>73</v>
      </c>
      <c r="W570" s="191" t="s">
        <v>188</v>
      </c>
      <c r="X570" s="189" t="s">
        <v>186</v>
      </c>
      <c r="Y570" s="190" t="s">
        <v>73</v>
      </c>
      <c r="Z570" s="191" t="s">
        <v>188</v>
      </c>
      <c r="AA570" s="192" t="s">
        <v>186</v>
      </c>
      <c r="AB570" s="191" t="s">
        <v>73</v>
      </c>
      <c r="AC570" s="191" t="s">
        <v>188</v>
      </c>
      <c r="AD570" s="612"/>
      <c r="AE570" s="612"/>
      <c r="AF570" s="612"/>
      <c r="AG570" s="520"/>
    </row>
    <row r="571" spans="1:36" ht="23.25" thickBot="1" x14ac:dyDescent="0.35">
      <c r="A571" s="366"/>
      <c r="B571" s="193" t="s">
        <v>189</v>
      </c>
      <c r="C571" s="562"/>
      <c r="D571" s="563">
        <f>E571-C571</f>
        <v>0</v>
      </c>
      <c r="E571" s="563">
        <f>I498</f>
        <v>0</v>
      </c>
      <c r="F571" s="562"/>
      <c r="G571" s="562"/>
      <c r="H571" s="563">
        <f>SUM(F571:G571)</f>
        <v>0</v>
      </c>
      <c r="I571" s="562"/>
      <c r="J571" s="564">
        <f>K571-I571</f>
        <v>0</v>
      </c>
      <c r="K571" s="563">
        <f>K498-H571</f>
        <v>0</v>
      </c>
      <c r="L571" s="562"/>
      <c r="M571" s="562"/>
      <c r="N571" s="563">
        <f t="shared" ref="N571:N583" si="24">SUM(L571:M571)</f>
        <v>0</v>
      </c>
      <c r="O571" s="562"/>
      <c r="P571" s="564">
        <f>Q571-O571</f>
        <v>0</v>
      </c>
      <c r="Q571" s="563">
        <f>M498-N571</f>
        <v>0</v>
      </c>
      <c r="R571" s="565">
        <f>I571+L571+O571</f>
        <v>0</v>
      </c>
      <c r="S571" s="565">
        <f>J571+M571+P571</f>
        <v>0</v>
      </c>
      <c r="T571" s="565">
        <f>SUM(R571:S571)</f>
        <v>0</v>
      </c>
      <c r="U571" s="566">
        <f>C571+F571+I571+L571+O571</f>
        <v>0</v>
      </c>
      <c r="V571" s="567">
        <f>D571+G571+J571+M571+P571</f>
        <v>0</v>
      </c>
      <c r="W571" s="568">
        <f t="shared" ref="V571:W583" si="25">E571+H571+K571+N571+Q571</f>
        <v>0</v>
      </c>
      <c r="X571" s="569">
        <f>C548</f>
        <v>0</v>
      </c>
      <c r="Y571" s="570">
        <f>C549</f>
        <v>0</v>
      </c>
      <c r="Z571" s="571">
        <f>SUM(X571:Y571)</f>
        <v>0</v>
      </c>
      <c r="AA571" s="572" t="str">
        <f>IF(U571=X571,"OUI","NON")</f>
        <v>OUI</v>
      </c>
      <c r="AB571" s="206" t="str">
        <f>IF(V571=Y571,"OUI","NON")</f>
        <v>OUI</v>
      </c>
      <c r="AC571" s="206" t="str">
        <f>IF(AND(U571=X571,V571=Y571,W571=Z571),"OUI","NON")</f>
        <v>OUI</v>
      </c>
      <c r="AD571" s="612">
        <f>AE571-G571</f>
        <v>0</v>
      </c>
      <c r="AE571" s="612">
        <f>AF571-F571</f>
        <v>0</v>
      </c>
      <c r="AF571" s="612">
        <f>K498</f>
        <v>0</v>
      </c>
      <c r="AG571" s="520"/>
      <c r="AH571" s="1726">
        <f>AI571-M571</f>
        <v>0</v>
      </c>
      <c r="AI571" s="1726">
        <f>AJ571-L571</f>
        <v>0</v>
      </c>
      <c r="AJ571" s="1726">
        <f>M498</f>
        <v>0</v>
      </c>
    </row>
    <row r="572" spans="1:36" ht="23.25" thickBot="1" x14ac:dyDescent="0.35">
      <c r="A572" s="366"/>
      <c r="B572" s="193" t="s">
        <v>190</v>
      </c>
      <c r="C572" s="562"/>
      <c r="D572" s="563">
        <f t="shared" ref="D572:D583" si="26">E572-C572</f>
        <v>0</v>
      </c>
      <c r="E572" s="563">
        <f>I499</f>
        <v>0</v>
      </c>
      <c r="F572" s="562"/>
      <c r="G572" s="562"/>
      <c r="H572" s="563">
        <f t="shared" ref="H572:H583" si="27">SUM(F572:G572)</f>
        <v>0</v>
      </c>
      <c r="I572" s="562"/>
      <c r="J572" s="564">
        <f t="shared" ref="J572:J573" si="28">K572-I572</f>
        <v>0</v>
      </c>
      <c r="K572" s="563">
        <f>K499-H572</f>
        <v>0</v>
      </c>
      <c r="L572" s="562"/>
      <c r="M572" s="562"/>
      <c r="N572" s="563">
        <f t="shared" si="24"/>
        <v>0</v>
      </c>
      <c r="O572" s="562"/>
      <c r="P572" s="564">
        <f t="shared" ref="P572:P583" si="29">Q572-O572</f>
        <v>0</v>
      </c>
      <c r="Q572" s="563">
        <f>M499-N572</f>
        <v>0</v>
      </c>
      <c r="R572" s="565">
        <f t="shared" ref="R572:S583" si="30">I572+L572+O572</f>
        <v>0</v>
      </c>
      <c r="S572" s="565">
        <f t="shared" si="30"/>
        <v>0</v>
      </c>
      <c r="T572" s="565">
        <f t="shared" ref="T572:T583" si="31">SUM(R572:S572)</f>
        <v>0</v>
      </c>
      <c r="U572" s="566">
        <f t="shared" ref="U572:U583" si="32">C572+F572+I572+L572+O572</f>
        <v>0</v>
      </c>
      <c r="V572" s="567">
        <f t="shared" si="25"/>
        <v>0</v>
      </c>
      <c r="W572" s="568">
        <f t="shared" si="25"/>
        <v>0</v>
      </c>
      <c r="X572" s="569">
        <f>D548</f>
        <v>0</v>
      </c>
      <c r="Y572" s="570">
        <f>D549</f>
        <v>0</v>
      </c>
      <c r="Z572" s="571">
        <f t="shared" ref="Z572:Z582" si="33">SUM(X572:Y572)</f>
        <v>0</v>
      </c>
      <c r="AA572" s="572" t="str">
        <f t="shared" ref="AA572:AB574" si="34">IF(U572=X572,"OUI","NON")</f>
        <v>OUI</v>
      </c>
      <c r="AB572" s="206" t="str">
        <f t="shared" si="34"/>
        <v>OUI</v>
      </c>
      <c r="AC572" s="206" t="str">
        <f t="shared" ref="AC572:AC574" si="35">IF(AND(U572=X572,V572=Y572,W572=Z572),"OUI","NON")</f>
        <v>OUI</v>
      </c>
      <c r="AD572" s="612">
        <f t="shared" ref="AD572:AD583" si="36">AE572-G572</f>
        <v>0</v>
      </c>
      <c r="AE572" s="612">
        <f t="shared" ref="AE572:AE583" si="37">AF572-F572</f>
        <v>0</v>
      </c>
      <c r="AF572" s="612">
        <f t="shared" ref="AF572:AF583" si="38">K499</f>
        <v>0</v>
      </c>
      <c r="AG572" s="520"/>
      <c r="AH572" s="1726">
        <f t="shared" ref="AH572:AH583" si="39">AI572-M572</f>
        <v>0</v>
      </c>
      <c r="AI572" s="1726">
        <f t="shared" ref="AI572:AI583" si="40">AJ572-L572</f>
        <v>0</v>
      </c>
      <c r="AJ572" s="1726">
        <f t="shared" ref="AJ572:AJ583" si="41">M499</f>
        <v>0</v>
      </c>
    </row>
    <row r="573" spans="1:36" ht="23.25" thickBot="1" x14ac:dyDescent="0.35">
      <c r="A573" s="366"/>
      <c r="B573" s="193" t="s">
        <v>191</v>
      </c>
      <c r="C573" s="562"/>
      <c r="D573" s="563">
        <f t="shared" si="26"/>
        <v>0</v>
      </c>
      <c r="E573" s="563">
        <f>I500</f>
        <v>0</v>
      </c>
      <c r="F573" s="562"/>
      <c r="G573" s="562"/>
      <c r="H573" s="563">
        <f t="shared" si="27"/>
        <v>0</v>
      </c>
      <c r="I573" s="562"/>
      <c r="J573" s="564">
        <f t="shared" si="28"/>
        <v>0</v>
      </c>
      <c r="K573" s="563">
        <f>K500-H573</f>
        <v>0</v>
      </c>
      <c r="L573" s="562"/>
      <c r="M573" s="562"/>
      <c r="N573" s="563">
        <f t="shared" si="24"/>
        <v>0</v>
      </c>
      <c r="O573" s="562"/>
      <c r="P573" s="564">
        <f t="shared" si="29"/>
        <v>0</v>
      </c>
      <c r="Q573" s="563">
        <f>M500-N573</f>
        <v>0</v>
      </c>
      <c r="R573" s="565">
        <f t="shared" si="30"/>
        <v>0</v>
      </c>
      <c r="S573" s="565">
        <f t="shared" si="30"/>
        <v>0</v>
      </c>
      <c r="T573" s="565">
        <f t="shared" si="31"/>
        <v>0</v>
      </c>
      <c r="U573" s="566">
        <f t="shared" si="32"/>
        <v>0</v>
      </c>
      <c r="V573" s="567">
        <f t="shared" si="25"/>
        <v>0</v>
      </c>
      <c r="W573" s="568">
        <f t="shared" si="25"/>
        <v>0</v>
      </c>
      <c r="X573" s="569">
        <f>E548</f>
        <v>0</v>
      </c>
      <c r="Y573" s="570">
        <f>E549</f>
        <v>0</v>
      </c>
      <c r="Z573" s="571">
        <f t="shared" si="33"/>
        <v>0</v>
      </c>
      <c r="AA573" s="572" t="str">
        <f t="shared" si="34"/>
        <v>OUI</v>
      </c>
      <c r="AB573" s="206" t="str">
        <f t="shared" si="34"/>
        <v>OUI</v>
      </c>
      <c r="AC573" s="206" t="str">
        <f t="shared" si="35"/>
        <v>OUI</v>
      </c>
      <c r="AD573" s="612">
        <f t="shared" si="36"/>
        <v>0</v>
      </c>
      <c r="AE573" s="612">
        <f t="shared" si="37"/>
        <v>0</v>
      </c>
      <c r="AF573" s="612">
        <f t="shared" si="38"/>
        <v>0</v>
      </c>
      <c r="AG573" s="520"/>
      <c r="AH573" s="1726">
        <f t="shared" si="39"/>
        <v>0</v>
      </c>
      <c r="AI573" s="1726">
        <f t="shared" si="40"/>
        <v>0</v>
      </c>
      <c r="AJ573" s="1726">
        <f t="shared" si="41"/>
        <v>0</v>
      </c>
    </row>
    <row r="574" spans="1:36" ht="23.25" thickBot="1" x14ac:dyDescent="0.35">
      <c r="A574" s="366"/>
      <c r="B574" s="193" t="s">
        <v>192</v>
      </c>
      <c r="C574" s="562"/>
      <c r="D574" s="563">
        <f t="shared" si="26"/>
        <v>0</v>
      </c>
      <c r="E574" s="563">
        <f>I501</f>
        <v>0</v>
      </c>
      <c r="F574" s="562"/>
      <c r="G574" s="562"/>
      <c r="H574" s="563">
        <f t="shared" si="27"/>
        <v>0</v>
      </c>
      <c r="I574" s="562"/>
      <c r="J574" s="564">
        <f>K574-I574</f>
        <v>0</v>
      </c>
      <c r="K574" s="563">
        <f>K501-H574</f>
        <v>0</v>
      </c>
      <c r="L574" s="562"/>
      <c r="M574" s="562"/>
      <c r="N574" s="563">
        <f t="shared" si="24"/>
        <v>0</v>
      </c>
      <c r="O574" s="562"/>
      <c r="P574" s="564">
        <f t="shared" si="29"/>
        <v>0</v>
      </c>
      <c r="Q574" s="563">
        <f>M501-N574</f>
        <v>0</v>
      </c>
      <c r="R574" s="565">
        <f t="shared" si="30"/>
        <v>0</v>
      </c>
      <c r="S574" s="565">
        <f t="shared" si="30"/>
        <v>0</v>
      </c>
      <c r="T574" s="565">
        <f t="shared" si="31"/>
        <v>0</v>
      </c>
      <c r="U574" s="566">
        <f t="shared" si="32"/>
        <v>0</v>
      </c>
      <c r="V574" s="567">
        <f t="shared" si="25"/>
        <v>0</v>
      </c>
      <c r="W574" s="568">
        <f t="shared" si="25"/>
        <v>0</v>
      </c>
      <c r="X574" s="569">
        <f>F548</f>
        <v>0</v>
      </c>
      <c r="Y574" s="570">
        <f>F549</f>
        <v>0</v>
      </c>
      <c r="Z574" s="571">
        <f t="shared" si="33"/>
        <v>0</v>
      </c>
      <c r="AA574" s="572" t="str">
        <f t="shared" si="34"/>
        <v>OUI</v>
      </c>
      <c r="AB574" s="206" t="str">
        <f t="shared" si="34"/>
        <v>OUI</v>
      </c>
      <c r="AC574" s="206" t="str">
        <f t="shared" si="35"/>
        <v>OUI</v>
      </c>
      <c r="AD574" s="612">
        <f t="shared" si="36"/>
        <v>0</v>
      </c>
      <c r="AE574" s="612">
        <f t="shared" si="37"/>
        <v>0</v>
      </c>
      <c r="AF574" s="612">
        <f t="shared" si="38"/>
        <v>0</v>
      </c>
      <c r="AG574" s="520"/>
      <c r="AH574" s="1726">
        <f t="shared" si="39"/>
        <v>0</v>
      </c>
      <c r="AI574" s="1726">
        <f t="shared" si="40"/>
        <v>0</v>
      </c>
      <c r="AJ574" s="1726">
        <f t="shared" si="41"/>
        <v>0</v>
      </c>
    </row>
    <row r="575" spans="1:36" ht="22.5" thickBot="1" x14ac:dyDescent="0.35">
      <c r="A575" s="366"/>
      <c r="B575" s="207" t="s">
        <v>193</v>
      </c>
      <c r="C575" s="563">
        <f>SUM(C571:C574)</f>
        <v>0</v>
      </c>
      <c r="D575" s="563">
        <f t="shared" ref="D575:W575" si="42">SUM(D571:D574)</f>
        <v>0</v>
      </c>
      <c r="E575" s="563">
        <f>SUM(E571:E574)</f>
        <v>0</v>
      </c>
      <c r="F575" s="563">
        <f t="shared" si="42"/>
        <v>0</v>
      </c>
      <c r="G575" s="563">
        <f t="shared" si="42"/>
        <v>0</v>
      </c>
      <c r="H575" s="563">
        <f t="shared" si="42"/>
        <v>0</v>
      </c>
      <c r="I575" s="563">
        <f t="shared" si="42"/>
        <v>0</v>
      </c>
      <c r="J575" s="563">
        <f t="shared" si="42"/>
        <v>0</v>
      </c>
      <c r="K575" s="563">
        <f>SUM(K571:K574)</f>
        <v>0</v>
      </c>
      <c r="L575" s="563">
        <f t="shared" si="42"/>
        <v>0</v>
      </c>
      <c r="M575" s="563">
        <f t="shared" si="42"/>
        <v>0</v>
      </c>
      <c r="N575" s="563">
        <f t="shared" si="42"/>
        <v>0</v>
      </c>
      <c r="O575" s="563">
        <f t="shared" si="42"/>
        <v>0</v>
      </c>
      <c r="P575" s="563">
        <f t="shared" si="42"/>
        <v>0</v>
      </c>
      <c r="Q575" s="563">
        <f t="shared" si="42"/>
        <v>0</v>
      </c>
      <c r="R575" s="563">
        <f t="shared" si="42"/>
        <v>0</v>
      </c>
      <c r="S575" s="563">
        <f t="shared" si="42"/>
        <v>0</v>
      </c>
      <c r="T575" s="563">
        <f t="shared" si="42"/>
        <v>0</v>
      </c>
      <c r="U575" s="566">
        <f t="shared" si="42"/>
        <v>0</v>
      </c>
      <c r="V575" s="567">
        <f t="shared" si="42"/>
        <v>0</v>
      </c>
      <c r="W575" s="563">
        <f t="shared" si="42"/>
        <v>0</v>
      </c>
      <c r="X575" s="573">
        <f>SUM(X571:X574)</f>
        <v>0</v>
      </c>
      <c r="Y575" s="574">
        <f t="shared" ref="Y575" si="43">SUM(Y571:Y574)</f>
        <v>0</v>
      </c>
      <c r="Z575" s="574">
        <f>SUM(Z571:Z574)</f>
        <v>0</v>
      </c>
      <c r="AA575" s="574" t="str">
        <f>IF(AND(AA571="oui",AA572="oui",AA573="oui",AA574="oui"),"OUI","NON")</f>
        <v>OUI</v>
      </c>
      <c r="AB575" s="574" t="str">
        <f>IF(AND(AB571="oui",AB572="oui",AB573="oui",AB574="oui"),"OUI","NON")</f>
        <v>OUI</v>
      </c>
      <c r="AC575" s="574" t="str">
        <f>IF(AND(AC571="oui",AC572="oui",AC573="oui",AC574="oui"),"OUI","NON")</f>
        <v>OUI</v>
      </c>
      <c r="AD575" s="612">
        <f t="shared" si="36"/>
        <v>0</v>
      </c>
      <c r="AE575" s="612">
        <f t="shared" si="37"/>
        <v>0</v>
      </c>
      <c r="AF575" s="612">
        <f t="shared" si="38"/>
        <v>0</v>
      </c>
      <c r="AG575" s="520"/>
      <c r="AH575" s="1726">
        <f t="shared" si="39"/>
        <v>0</v>
      </c>
      <c r="AI575" s="1726">
        <f t="shared" si="40"/>
        <v>0</v>
      </c>
      <c r="AJ575" s="1726">
        <f t="shared" si="41"/>
        <v>0</v>
      </c>
    </row>
    <row r="576" spans="1:36" ht="23.25" thickBot="1" x14ac:dyDescent="0.35">
      <c r="A576" s="366"/>
      <c r="B576" s="193" t="s">
        <v>194</v>
      </c>
      <c r="C576" s="562"/>
      <c r="D576" s="563">
        <f t="shared" si="26"/>
        <v>0</v>
      </c>
      <c r="E576" s="563">
        <f t="shared" ref="E576:E583" si="44">I503</f>
        <v>0</v>
      </c>
      <c r="F576" s="562"/>
      <c r="G576" s="562"/>
      <c r="H576" s="563">
        <f t="shared" si="27"/>
        <v>0</v>
      </c>
      <c r="I576" s="562"/>
      <c r="J576" s="564">
        <f>K576-I576</f>
        <v>0</v>
      </c>
      <c r="K576" s="563">
        <f t="shared" ref="K576:K583" si="45">K503-H576</f>
        <v>0</v>
      </c>
      <c r="L576" s="562"/>
      <c r="M576" s="562"/>
      <c r="N576" s="563">
        <f t="shared" si="24"/>
        <v>0</v>
      </c>
      <c r="O576" s="562"/>
      <c r="P576" s="564">
        <f t="shared" si="29"/>
        <v>0</v>
      </c>
      <c r="Q576" s="563">
        <f t="shared" ref="Q576:Q583" si="46">M503-N576</f>
        <v>0</v>
      </c>
      <c r="R576" s="565">
        <f t="shared" si="30"/>
        <v>0</v>
      </c>
      <c r="S576" s="565">
        <f>J576+M576+P576</f>
        <v>0</v>
      </c>
      <c r="T576" s="565">
        <f>SUM(R576:S576)</f>
        <v>0</v>
      </c>
      <c r="U576" s="566">
        <f t="shared" si="32"/>
        <v>0</v>
      </c>
      <c r="V576" s="567">
        <f t="shared" si="25"/>
        <v>0</v>
      </c>
      <c r="W576" s="568">
        <f t="shared" si="25"/>
        <v>0</v>
      </c>
      <c r="X576" s="569">
        <f>H548</f>
        <v>0</v>
      </c>
      <c r="Y576" s="570">
        <f>H549</f>
        <v>0</v>
      </c>
      <c r="Z576" s="571">
        <f t="shared" si="33"/>
        <v>0</v>
      </c>
      <c r="AA576" s="204" t="str">
        <f>IF(U576=X576,"OUI","NON")</f>
        <v>OUI</v>
      </c>
      <c r="AB576" s="205" t="str">
        <f>IF(V576=Y576,"OUI","NON")</f>
        <v>OUI</v>
      </c>
      <c r="AC576" s="206" t="str">
        <f t="shared" ref="AC576:AC583" si="47">IF(AND(AA576="oui",AB576="oui"),"OUI","NON")</f>
        <v>OUI</v>
      </c>
      <c r="AD576" s="612">
        <f t="shared" si="36"/>
        <v>0</v>
      </c>
      <c r="AE576" s="612">
        <f t="shared" si="37"/>
        <v>0</v>
      </c>
      <c r="AF576" s="612">
        <f t="shared" si="38"/>
        <v>0</v>
      </c>
      <c r="AG576" s="520"/>
      <c r="AH576" s="1726">
        <f t="shared" si="39"/>
        <v>0</v>
      </c>
      <c r="AI576" s="1726">
        <f t="shared" si="40"/>
        <v>0</v>
      </c>
      <c r="AJ576" s="1726">
        <f t="shared" si="41"/>
        <v>0</v>
      </c>
    </row>
    <row r="577" spans="1:36" ht="23.25" thickBot="1" x14ac:dyDescent="0.35">
      <c r="A577" s="366"/>
      <c r="B577" s="193" t="s">
        <v>195</v>
      </c>
      <c r="C577" s="562"/>
      <c r="D577" s="563">
        <f t="shared" si="26"/>
        <v>0</v>
      </c>
      <c r="E577" s="563">
        <f t="shared" si="44"/>
        <v>0</v>
      </c>
      <c r="F577" s="562"/>
      <c r="G577" s="562"/>
      <c r="H577" s="563">
        <f t="shared" si="27"/>
        <v>0</v>
      </c>
      <c r="I577" s="562"/>
      <c r="J577" s="564">
        <f t="shared" ref="J577:J583" si="48">K577-I577</f>
        <v>0</v>
      </c>
      <c r="K577" s="563">
        <f t="shared" si="45"/>
        <v>0</v>
      </c>
      <c r="L577" s="562"/>
      <c r="M577" s="562"/>
      <c r="N577" s="563">
        <f t="shared" si="24"/>
        <v>0</v>
      </c>
      <c r="O577" s="562"/>
      <c r="P577" s="564">
        <f t="shared" si="29"/>
        <v>0</v>
      </c>
      <c r="Q577" s="563">
        <f t="shared" si="46"/>
        <v>0</v>
      </c>
      <c r="R577" s="565">
        <f t="shared" si="30"/>
        <v>0</v>
      </c>
      <c r="S577" s="565">
        <f t="shared" si="30"/>
        <v>0</v>
      </c>
      <c r="T577" s="565">
        <f t="shared" si="31"/>
        <v>0</v>
      </c>
      <c r="U577" s="566">
        <f t="shared" si="32"/>
        <v>0</v>
      </c>
      <c r="V577" s="567">
        <f t="shared" si="25"/>
        <v>0</v>
      </c>
      <c r="W577" s="568">
        <f t="shared" si="25"/>
        <v>0</v>
      </c>
      <c r="X577" s="569">
        <f>I548</f>
        <v>0</v>
      </c>
      <c r="Y577" s="570">
        <f>I549</f>
        <v>0</v>
      </c>
      <c r="Z577" s="571">
        <f t="shared" si="33"/>
        <v>0</v>
      </c>
      <c r="AA577" s="204" t="str">
        <f t="shared" ref="AA577:AB583" si="49">IF(U577=X577,"OUI","NON")</f>
        <v>OUI</v>
      </c>
      <c r="AB577" s="205" t="str">
        <f t="shared" si="49"/>
        <v>OUI</v>
      </c>
      <c r="AC577" s="206" t="str">
        <f t="shared" si="47"/>
        <v>OUI</v>
      </c>
      <c r="AD577" s="612">
        <f t="shared" si="36"/>
        <v>0</v>
      </c>
      <c r="AE577" s="612">
        <f t="shared" si="37"/>
        <v>0</v>
      </c>
      <c r="AF577" s="612">
        <f t="shared" si="38"/>
        <v>0</v>
      </c>
      <c r="AG577" s="520"/>
      <c r="AH577" s="1726">
        <f t="shared" si="39"/>
        <v>0</v>
      </c>
      <c r="AI577" s="1726">
        <f t="shared" si="40"/>
        <v>0</v>
      </c>
      <c r="AJ577" s="1726">
        <f t="shared" si="41"/>
        <v>0</v>
      </c>
    </row>
    <row r="578" spans="1:36" ht="23.25" thickBot="1" x14ac:dyDescent="0.35">
      <c r="A578" s="366"/>
      <c r="B578" s="193" t="s">
        <v>196</v>
      </c>
      <c r="C578" s="562"/>
      <c r="D578" s="563">
        <f t="shared" si="26"/>
        <v>0</v>
      </c>
      <c r="E578" s="563">
        <f t="shared" si="44"/>
        <v>0</v>
      </c>
      <c r="F578" s="562"/>
      <c r="G578" s="562"/>
      <c r="H578" s="563">
        <f t="shared" si="27"/>
        <v>0</v>
      </c>
      <c r="I578" s="562"/>
      <c r="J578" s="564">
        <f t="shared" si="48"/>
        <v>0</v>
      </c>
      <c r="K578" s="563">
        <f t="shared" si="45"/>
        <v>0</v>
      </c>
      <c r="L578" s="562"/>
      <c r="M578" s="562"/>
      <c r="N578" s="563">
        <f t="shared" si="24"/>
        <v>0</v>
      </c>
      <c r="O578" s="562"/>
      <c r="P578" s="564">
        <f t="shared" si="29"/>
        <v>0</v>
      </c>
      <c r="Q578" s="563">
        <f t="shared" si="46"/>
        <v>0</v>
      </c>
      <c r="R578" s="565">
        <f t="shared" si="30"/>
        <v>0</v>
      </c>
      <c r="S578" s="565">
        <f t="shared" si="30"/>
        <v>0</v>
      </c>
      <c r="T578" s="565">
        <f t="shared" si="31"/>
        <v>0</v>
      </c>
      <c r="U578" s="566">
        <f t="shared" si="32"/>
        <v>0</v>
      </c>
      <c r="V578" s="567">
        <f t="shared" si="25"/>
        <v>0</v>
      </c>
      <c r="W578" s="568">
        <f t="shared" si="25"/>
        <v>0</v>
      </c>
      <c r="X578" s="569">
        <f>J548</f>
        <v>0</v>
      </c>
      <c r="Y578" s="570">
        <f>J549</f>
        <v>0</v>
      </c>
      <c r="Z578" s="571">
        <f t="shared" si="33"/>
        <v>0</v>
      </c>
      <c r="AA578" s="204" t="str">
        <f t="shared" si="49"/>
        <v>OUI</v>
      </c>
      <c r="AB578" s="205" t="str">
        <f t="shared" si="49"/>
        <v>OUI</v>
      </c>
      <c r="AC578" s="206" t="str">
        <f t="shared" si="47"/>
        <v>OUI</v>
      </c>
      <c r="AD578" s="612">
        <f t="shared" si="36"/>
        <v>0</v>
      </c>
      <c r="AE578" s="612">
        <f t="shared" si="37"/>
        <v>0</v>
      </c>
      <c r="AF578" s="612">
        <f t="shared" si="38"/>
        <v>0</v>
      </c>
      <c r="AG578" s="520"/>
      <c r="AH578" s="1726">
        <f t="shared" si="39"/>
        <v>0</v>
      </c>
      <c r="AI578" s="1726">
        <f t="shared" si="40"/>
        <v>0</v>
      </c>
      <c r="AJ578" s="1726">
        <f t="shared" si="41"/>
        <v>0</v>
      </c>
    </row>
    <row r="579" spans="1:36" ht="23.25" thickBot="1" x14ac:dyDescent="0.35">
      <c r="A579" s="366"/>
      <c r="B579" s="193" t="s">
        <v>197</v>
      </c>
      <c r="C579" s="562"/>
      <c r="D579" s="563">
        <f t="shared" si="26"/>
        <v>0</v>
      </c>
      <c r="E579" s="563">
        <f t="shared" si="44"/>
        <v>0</v>
      </c>
      <c r="F579" s="562"/>
      <c r="G579" s="562"/>
      <c r="H579" s="563">
        <f t="shared" si="27"/>
        <v>0</v>
      </c>
      <c r="I579" s="562"/>
      <c r="J579" s="564">
        <f t="shared" si="48"/>
        <v>0</v>
      </c>
      <c r="K579" s="563">
        <f t="shared" si="45"/>
        <v>0</v>
      </c>
      <c r="L579" s="562"/>
      <c r="M579" s="562"/>
      <c r="N579" s="563">
        <f t="shared" si="24"/>
        <v>0</v>
      </c>
      <c r="O579" s="562"/>
      <c r="P579" s="564">
        <f t="shared" si="29"/>
        <v>0</v>
      </c>
      <c r="Q579" s="563">
        <f t="shared" si="46"/>
        <v>0</v>
      </c>
      <c r="R579" s="565">
        <f t="shared" si="30"/>
        <v>0</v>
      </c>
      <c r="S579" s="565">
        <f t="shared" si="30"/>
        <v>0</v>
      </c>
      <c r="T579" s="565">
        <f t="shared" si="31"/>
        <v>0</v>
      </c>
      <c r="U579" s="566">
        <f t="shared" si="32"/>
        <v>0</v>
      </c>
      <c r="V579" s="567">
        <f t="shared" si="25"/>
        <v>0</v>
      </c>
      <c r="W579" s="568">
        <f t="shared" si="25"/>
        <v>0</v>
      </c>
      <c r="X579" s="569">
        <f>K548</f>
        <v>0</v>
      </c>
      <c r="Y579" s="570">
        <f>K549</f>
        <v>0</v>
      </c>
      <c r="Z579" s="571">
        <f t="shared" si="33"/>
        <v>0</v>
      </c>
      <c r="AA579" s="204" t="str">
        <f t="shared" si="49"/>
        <v>OUI</v>
      </c>
      <c r="AB579" s="205" t="str">
        <f t="shared" si="49"/>
        <v>OUI</v>
      </c>
      <c r="AC579" s="206" t="str">
        <f t="shared" si="47"/>
        <v>OUI</v>
      </c>
      <c r="AD579" s="612">
        <f t="shared" si="36"/>
        <v>0</v>
      </c>
      <c r="AE579" s="612">
        <f t="shared" si="37"/>
        <v>0</v>
      </c>
      <c r="AF579" s="612">
        <f t="shared" si="38"/>
        <v>0</v>
      </c>
      <c r="AG579" s="520"/>
      <c r="AH579" s="1726">
        <f t="shared" si="39"/>
        <v>0</v>
      </c>
      <c r="AI579" s="1726">
        <f t="shared" si="40"/>
        <v>0</v>
      </c>
      <c r="AJ579" s="1726">
        <f t="shared" si="41"/>
        <v>0</v>
      </c>
    </row>
    <row r="580" spans="1:36" ht="23.25" thickBot="1" x14ac:dyDescent="0.35">
      <c r="A580" s="366"/>
      <c r="B580" s="193" t="s">
        <v>198</v>
      </c>
      <c r="C580" s="562"/>
      <c r="D580" s="563">
        <f t="shared" si="26"/>
        <v>0</v>
      </c>
      <c r="E580" s="563">
        <f t="shared" si="44"/>
        <v>0</v>
      </c>
      <c r="F580" s="562"/>
      <c r="G580" s="562"/>
      <c r="H580" s="563">
        <f t="shared" si="27"/>
        <v>0</v>
      </c>
      <c r="I580" s="562"/>
      <c r="J580" s="564">
        <f t="shared" si="48"/>
        <v>0</v>
      </c>
      <c r="K580" s="563">
        <f t="shared" si="45"/>
        <v>0</v>
      </c>
      <c r="L580" s="562"/>
      <c r="M580" s="562"/>
      <c r="N580" s="563">
        <f t="shared" si="24"/>
        <v>0</v>
      </c>
      <c r="O580" s="562"/>
      <c r="P580" s="564">
        <f t="shared" si="29"/>
        <v>0</v>
      </c>
      <c r="Q580" s="563">
        <f t="shared" si="46"/>
        <v>0</v>
      </c>
      <c r="R580" s="565">
        <f t="shared" si="30"/>
        <v>0</v>
      </c>
      <c r="S580" s="565">
        <f t="shared" si="30"/>
        <v>0</v>
      </c>
      <c r="T580" s="565">
        <f t="shared" si="31"/>
        <v>0</v>
      </c>
      <c r="U580" s="566">
        <f t="shared" si="32"/>
        <v>0</v>
      </c>
      <c r="V580" s="567">
        <f t="shared" si="25"/>
        <v>0</v>
      </c>
      <c r="W580" s="568">
        <f t="shared" si="25"/>
        <v>0</v>
      </c>
      <c r="X580" s="569">
        <f>L548</f>
        <v>0</v>
      </c>
      <c r="Y580" s="570">
        <f>L549</f>
        <v>0</v>
      </c>
      <c r="Z580" s="571">
        <f t="shared" si="33"/>
        <v>0</v>
      </c>
      <c r="AA580" s="204" t="str">
        <f t="shared" si="49"/>
        <v>OUI</v>
      </c>
      <c r="AB580" s="205" t="str">
        <f t="shared" si="49"/>
        <v>OUI</v>
      </c>
      <c r="AC580" s="206" t="str">
        <f t="shared" si="47"/>
        <v>OUI</v>
      </c>
      <c r="AD580" s="612">
        <f t="shared" si="36"/>
        <v>0</v>
      </c>
      <c r="AE580" s="612">
        <f t="shared" si="37"/>
        <v>0</v>
      </c>
      <c r="AF580" s="612">
        <f t="shared" si="38"/>
        <v>0</v>
      </c>
      <c r="AG580" s="520"/>
      <c r="AH580" s="1726">
        <f t="shared" si="39"/>
        <v>0</v>
      </c>
      <c r="AI580" s="1726">
        <f t="shared" si="40"/>
        <v>0</v>
      </c>
      <c r="AJ580" s="1726">
        <f t="shared" si="41"/>
        <v>0</v>
      </c>
    </row>
    <row r="581" spans="1:36" ht="19.5" thickBot="1" x14ac:dyDescent="0.35">
      <c r="A581" s="366"/>
      <c r="B581" s="193" t="s">
        <v>21</v>
      </c>
      <c r="C581" s="562"/>
      <c r="D581" s="563">
        <f t="shared" si="26"/>
        <v>0</v>
      </c>
      <c r="E581" s="563">
        <f t="shared" si="44"/>
        <v>0</v>
      </c>
      <c r="F581" s="562"/>
      <c r="G581" s="562"/>
      <c r="H581" s="563">
        <f t="shared" si="27"/>
        <v>0</v>
      </c>
      <c r="I581" s="562"/>
      <c r="J581" s="564">
        <f t="shared" si="48"/>
        <v>0</v>
      </c>
      <c r="K581" s="563">
        <f t="shared" si="45"/>
        <v>0</v>
      </c>
      <c r="L581" s="562"/>
      <c r="M581" s="562"/>
      <c r="N581" s="563">
        <f t="shared" si="24"/>
        <v>0</v>
      </c>
      <c r="O581" s="562"/>
      <c r="P581" s="564">
        <f t="shared" si="29"/>
        <v>0</v>
      </c>
      <c r="Q581" s="563">
        <f t="shared" si="46"/>
        <v>0</v>
      </c>
      <c r="R581" s="565">
        <f t="shared" si="30"/>
        <v>0</v>
      </c>
      <c r="S581" s="565">
        <f t="shared" si="30"/>
        <v>0</v>
      </c>
      <c r="T581" s="565">
        <f t="shared" si="31"/>
        <v>0</v>
      </c>
      <c r="U581" s="566">
        <f t="shared" si="32"/>
        <v>0</v>
      </c>
      <c r="V581" s="567">
        <f t="shared" si="25"/>
        <v>0</v>
      </c>
      <c r="W581" s="568">
        <f t="shared" si="25"/>
        <v>0</v>
      </c>
      <c r="X581" s="569">
        <f>M548</f>
        <v>0</v>
      </c>
      <c r="Y581" s="570">
        <f>M549</f>
        <v>0</v>
      </c>
      <c r="Z581" s="571">
        <f t="shared" si="33"/>
        <v>0</v>
      </c>
      <c r="AA581" s="204" t="str">
        <f t="shared" si="49"/>
        <v>OUI</v>
      </c>
      <c r="AB581" s="205" t="str">
        <f t="shared" si="49"/>
        <v>OUI</v>
      </c>
      <c r="AC581" s="206" t="str">
        <f t="shared" si="47"/>
        <v>OUI</v>
      </c>
      <c r="AD581" s="612">
        <f t="shared" si="36"/>
        <v>0</v>
      </c>
      <c r="AE581" s="612">
        <f t="shared" si="37"/>
        <v>0</v>
      </c>
      <c r="AF581" s="612">
        <f t="shared" si="38"/>
        <v>0</v>
      </c>
      <c r="AG581" s="520"/>
      <c r="AH581" s="1726">
        <f t="shared" si="39"/>
        <v>0</v>
      </c>
      <c r="AI581" s="1726">
        <f t="shared" si="40"/>
        <v>0</v>
      </c>
      <c r="AJ581" s="1726">
        <f t="shared" si="41"/>
        <v>0</v>
      </c>
    </row>
    <row r="582" spans="1:36" ht="19.5" thickBot="1" x14ac:dyDescent="0.35">
      <c r="A582" s="366"/>
      <c r="B582" s="193" t="s">
        <v>22</v>
      </c>
      <c r="C582" s="562"/>
      <c r="D582" s="563">
        <f t="shared" si="26"/>
        <v>0</v>
      </c>
      <c r="E582" s="563">
        <f t="shared" si="44"/>
        <v>0</v>
      </c>
      <c r="F582" s="562"/>
      <c r="G582" s="562"/>
      <c r="H582" s="563">
        <f t="shared" si="27"/>
        <v>0</v>
      </c>
      <c r="I582" s="562"/>
      <c r="J582" s="564">
        <f t="shared" si="48"/>
        <v>0</v>
      </c>
      <c r="K582" s="563">
        <f t="shared" si="45"/>
        <v>0</v>
      </c>
      <c r="L582" s="562"/>
      <c r="M582" s="562"/>
      <c r="N582" s="563">
        <f t="shared" si="24"/>
        <v>0</v>
      </c>
      <c r="O582" s="562"/>
      <c r="P582" s="564">
        <f t="shared" si="29"/>
        <v>0</v>
      </c>
      <c r="Q582" s="563">
        <f t="shared" si="46"/>
        <v>0</v>
      </c>
      <c r="R582" s="565">
        <f t="shared" si="30"/>
        <v>0</v>
      </c>
      <c r="S582" s="565">
        <f t="shared" si="30"/>
        <v>0</v>
      </c>
      <c r="T582" s="565">
        <f t="shared" si="31"/>
        <v>0</v>
      </c>
      <c r="U582" s="566">
        <f t="shared" si="32"/>
        <v>0</v>
      </c>
      <c r="V582" s="567">
        <f t="shared" si="25"/>
        <v>0</v>
      </c>
      <c r="W582" s="568">
        <f t="shared" si="25"/>
        <v>0</v>
      </c>
      <c r="X582" s="569">
        <f>N548</f>
        <v>0</v>
      </c>
      <c r="Y582" s="570">
        <f>N549</f>
        <v>0</v>
      </c>
      <c r="Z582" s="571">
        <f t="shared" si="33"/>
        <v>0</v>
      </c>
      <c r="AA582" s="204" t="str">
        <f t="shared" si="49"/>
        <v>OUI</v>
      </c>
      <c r="AB582" s="205" t="str">
        <f t="shared" si="49"/>
        <v>OUI</v>
      </c>
      <c r="AC582" s="206" t="str">
        <f t="shared" si="47"/>
        <v>OUI</v>
      </c>
      <c r="AD582" s="612">
        <f t="shared" si="36"/>
        <v>0</v>
      </c>
      <c r="AE582" s="612">
        <f t="shared" si="37"/>
        <v>0</v>
      </c>
      <c r="AF582" s="612">
        <f t="shared" si="38"/>
        <v>0</v>
      </c>
      <c r="AG582" s="520"/>
      <c r="AH582" s="1726">
        <f t="shared" si="39"/>
        <v>0</v>
      </c>
      <c r="AI582" s="1726">
        <f t="shared" si="40"/>
        <v>0</v>
      </c>
      <c r="AJ582" s="1726">
        <f t="shared" si="41"/>
        <v>0</v>
      </c>
    </row>
    <row r="583" spans="1:36" ht="19.5" thickBot="1" x14ac:dyDescent="0.35">
      <c r="A583" s="366"/>
      <c r="B583" s="193" t="s">
        <v>23</v>
      </c>
      <c r="C583" s="562"/>
      <c r="D583" s="563">
        <f t="shared" si="26"/>
        <v>0</v>
      </c>
      <c r="E583" s="563">
        <f t="shared" si="44"/>
        <v>0</v>
      </c>
      <c r="F583" s="562"/>
      <c r="G583" s="562"/>
      <c r="H583" s="563">
        <f t="shared" si="27"/>
        <v>0</v>
      </c>
      <c r="I583" s="562"/>
      <c r="J583" s="564">
        <f t="shared" si="48"/>
        <v>0</v>
      </c>
      <c r="K583" s="563">
        <f t="shared" si="45"/>
        <v>0</v>
      </c>
      <c r="L583" s="562"/>
      <c r="M583" s="562"/>
      <c r="N583" s="563">
        <f t="shared" si="24"/>
        <v>0</v>
      </c>
      <c r="O583" s="562"/>
      <c r="P583" s="564">
        <f t="shared" si="29"/>
        <v>0</v>
      </c>
      <c r="Q583" s="563">
        <f t="shared" si="46"/>
        <v>0</v>
      </c>
      <c r="R583" s="565">
        <f t="shared" si="30"/>
        <v>0</v>
      </c>
      <c r="S583" s="565">
        <f t="shared" si="30"/>
        <v>0</v>
      </c>
      <c r="T583" s="565">
        <f t="shared" si="31"/>
        <v>0</v>
      </c>
      <c r="U583" s="566">
        <f t="shared" si="32"/>
        <v>0</v>
      </c>
      <c r="V583" s="567">
        <f t="shared" si="25"/>
        <v>0</v>
      </c>
      <c r="W583" s="568">
        <f t="shared" si="25"/>
        <v>0</v>
      </c>
      <c r="X583" s="569">
        <f>O548</f>
        <v>0</v>
      </c>
      <c r="Y583" s="570">
        <f>O549</f>
        <v>0</v>
      </c>
      <c r="Z583" s="571">
        <f>SUM(X583:Y583)</f>
        <v>0</v>
      </c>
      <c r="AA583" s="204" t="str">
        <f t="shared" si="49"/>
        <v>OUI</v>
      </c>
      <c r="AB583" s="205" t="str">
        <f t="shared" si="49"/>
        <v>OUI</v>
      </c>
      <c r="AC583" s="206" t="str">
        <f t="shared" si="47"/>
        <v>OUI</v>
      </c>
      <c r="AD583" s="612">
        <f t="shared" si="36"/>
        <v>0</v>
      </c>
      <c r="AE583" s="612">
        <f t="shared" si="37"/>
        <v>0</v>
      </c>
      <c r="AF583" s="612">
        <f t="shared" si="38"/>
        <v>0</v>
      </c>
      <c r="AG583" s="520"/>
      <c r="AH583" s="1726">
        <f t="shared" si="39"/>
        <v>0</v>
      </c>
      <c r="AI583" s="1726">
        <f t="shared" si="40"/>
        <v>0</v>
      </c>
      <c r="AJ583" s="1726">
        <f t="shared" si="41"/>
        <v>0</v>
      </c>
    </row>
    <row r="584" spans="1:36" ht="34.5" customHeight="1" thickBot="1" x14ac:dyDescent="0.35">
      <c r="A584" s="366"/>
      <c r="B584" s="207" t="s">
        <v>199</v>
      </c>
      <c r="C584" s="563">
        <f>SUM(C576:C583)</f>
        <v>0</v>
      </c>
      <c r="D584" s="563">
        <f t="shared" ref="D584:W584" si="50">SUM(D576:D583)</f>
        <v>0</v>
      </c>
      <c r="E584" s="563">
        <f t="shared" si="50"/>
        <v>0</v>
      </c>
      <c r="F584" s="563">
        <f>SUM(F576:F583)</f>
        <v>0</v>
      </c>
      <c r="G584" s="563">
        <f t="shared" si="50"/>
        <v>0</v>
      </c>
      <c r="H584" s="563">
        <f t="shared" si="50"/>
        <v>0</v>
      </c>
      <c r="I584" s="563">
        <f t="shared" si="50"/>
        <v>0</v>
      </c>
      <c r="J584" s="563">
        <f t="shared" si="50"/>
        <v>0</v>
      </c>
      <c r="K584" s="563">
        <f t="shared" si="50"/>
        <v>0</v>
      </c>
      <c r="L584" s="563">
        <f t="shared" si="50"/>
        <v>0</v>
      </c>
      <c r="M584" s="563">
        <f t="shared" si="50"/>
        <v>0</v>
      </c>
      <c r="N584" s="563">
        <f t="shared" si="50"/>
        <v>0</v>
      </c>
      <c r="O584" s="563">
        <f t="shared" si="50"/>
        <v>0</v>
      </c>
      <c r="P584" s="563">
        <f t="shared" si="50"/>
        <v>0</v>
      </c>
      <c r="Q584" s="563">
        <f t="shared" si="50"/>
        <v>0</v>
      </c>
      <c r="R584" s="563">
        <f t="shared" si="50"/>
        <v>0</v>
      </c>
      <c r="S584" s="563">
        <f t="shared" si="50"/>
        <v>0</v>
      </c>
      <c r="T584" s="563">
        <f t="shared" si="50"/>
        <v>0</v>
      </c>
      <c r="U584" s="563">
        <f t="shared" si="50"/>
        <v>0</v>
      </c>
      <c r="V584" s="563">
        <f t="shared" si="50"/>
        <v>0</v>
      </c>
      <c r="W584" s="563">
        <f t="shared" si="50"/>
        <v>0</v>
      </c>
      <c r="X584" s="574">
        <f>SUM(X576:X583)</f>
        <v>0</v>
      </c>
      <c r="Y584" s="574">
        <f>SUM(Y576:Y583)</f>
        <v>0</v>
      </c>
      <c r="Z584" s="574">
        <f>SUM(Z576:Z583)</f>
        <v>0</v>
      </c>
      <c r="AA584" s="574" t="str">
        <f>IF(AND(AA579="oui",AA578="oui",AA577="oui",AA576="oui",AA580="oui",AA581="oui",AA582="oui",AA583="oui"),"OUI","NON")</f>
        <v>OUI</v>
      </c>
      <c r="AB584" s="574" t="str">
        <f>IF(AND(AB579="oui",AB578="oui",AB577="oui",AB576="oui",AB580="oui",AB581="oui",AB582="oui",AB583="oui"),"OUI","NON")</f>
        <v>OUI</v>
      </c>
      <c r="AC584" s="574" t="str">
        <f>IF(AND(AC579="oui",AC578="oui",AC577="oui",AC576="oui",AC580="oui",AC581="oui",AC582="oui",AC583="oui"),"OUI","NON")</f>
        <v>OUI</v>
      </c>
      <c r="AD584" s="366"/>
      <c r="AE584" s="366"/>
      <c r="AF584" s="366"/>
      <c r="AG584" s="520"/>
    </row>
    <row r="585" spans="1:36" ht="37.5" customHeight="1" thickBot="1" x14ac:dyDescent="0.35">
      <c r="A585" s="366"/>
      <c r="B585" s="207" t="s">
        <v>200</v>
      </c>
      <c r="C585" s="575">
        <f>C575+C584</f>
        <v>0</v>
      </c>
      <c r="D585" s="575">
        <f t="shared" ref="D585:R585" si="51">D575+D584</f>
        <v>0</v>
      </c>
      <c r="E585" s="575">
        <f t="shared" si="51"/>
        <v>0</v>
      </c>
      <c r="F585" s="575">
        <f t="shared" si="51"/>
        <v>0</v>
      </c>
      <c r="G585" s="575">
        <f t="shared" si="51"/>
        <v>0</v>
      </c>
      <c r="H585" s="563">
        <f t="shared" si="51"/>
        <v>0</v>
      </c>
      <c r="I585" s="575">
        <f t="shared" si="51"/>
        <v>0</v>
      </c>
      <c r="J585" s="575">
        <f t="shared" si="51"/>
        <v>0</v>
      </c>
      <c r="K585" s="563">
        <f t="shared" si="51"/>
        <v>0</v>
      </c>
      <c r="L585" s="575">
        <f t="shared" si="51"/>
        <v>0</v>
      </c>
      <c r="M585" s="575">
        <f t="shared" si="51"/>
        <v>0</v>
      </c>
      <c r="N585" s="563">
        <f t="shared" si="51"/>
        <v>0</v>
      </c>
      <c r="O585" s="575">
        <f t="shared" si="51"/>
        <v>0</v>
      </c>
      <c r="P585" s="575">
        <f t="shared" si="51"/>
        <v>0</v>
      </c>
      <c r="Q585" s="563">
        <f t="shared" si="51"/>
        <v>0</v>
      </c>
      <c r="R585" s="575">
        <f t="shared" si="51"/>
        <v>0</v>
      </c>
      <c r="S585" s="575">
        <f>S575+S584</f>
        <v>0</v>
      </c>
      <c r="T585" s="575">
        <f>T575+T584</f>
        <v>0</v>
      </c>
      <c r="U585" s="575">
        <f t="shared" ref="U585:W585" si="52">U575+U584</f>
        <v>0</v>
      </c>
      <c r="V585" s="575">
        <f t="shared" si="52"/>
        <v>0</v>
      </c>
      <c r="W585" s="575">
        <f t="shared" si="52"/>
        <v>0</v>
      </c>
      <c r="X585" s="576">
        <f>X575+X584</f>
        <v>0</v>
      </c>
      <c r="Y585" s="576">
        <f>Y575+Y584</f>
        <v>0</v>
      </c>
      <c r="Z585" s="576">
        <f>Z575+Z584</f>
        <v>0</v>
      </c>
      <c r="AA585" s="216" t="str">
        <f>IF(U585=X585,"OUI","NON")</f>
        <v>OUI</v>
      </c>
      <c r="AB585" s="216" t="str">
        <f>IF(V585=Y585,"OUI","NON")</f>
        <v>OUI</v>
      </c>
      <c r="AC585" s="217" t="str">
        <f>IF(AND(U585=X585,V585=Y585,W585=Z585),"OUI","NON")</f>
        <v>OUI</v>
      </c>
      <c r="AD585" s="366"/>
      <c r="AE585" s="366"/>
      <c r="AF585" s="366"/>
      <c r="AG585" s="520"/>
    </row>
    <row r="586" spans="1:36" ht="19.5" thickBot="1" x14ac:dyDescent="0.35">
      <c r="A586" s="366"/>
      <c r="B586" s="1971" t="s">
        <v>201</v>
      </c>
      <c r="C586" s="1971"/>
      <c r="D586" s="1972"/>
      <c r="E586" s="577">
        <f>I512</f>
        <v>0</v>
      </c>
      <c r="F586" s="578" t="str">
        <f>IF(E586=E585,"OUI","PAS JUSTE")</f>
        <v>OUI</v>
      </c>
      <c r="G586" s="1973" t="s">
        <v>202</v>
      </c>
      <c r="H586" s="1974"/>
      <c r="I586" s="1974"/>
      <c r="J586" s="1975"/>
      <c r="K586" s="579">
        <f>H585</f>
        <v>0</v>
      </c>
      <c r="L586" s="366"/>
      <c r="M586" s="366"/>
      <c r="N586" s="1894" t="s">
        <v>203</v>
      </c>
      <c r="O586" s="1894"/>
      <c r="P586" s="1894"/>
      <c r="Q586" s="1894"/>
      <c r="R586" s="1894"/>
      <c r="S586" s="1895"/>
      <c r="T586" s="579">
        <f>(Q550-(E586+K586))</f>
        <v>0</v>
      </c>
      <c r="U586" s="578" t="str">
        <f>IF(T586=(K585+N585+Q585),"OUI","PAS JUSTE")</f>
        <v>OUI</v>
      </c>
      <c r="V586" s="366"/>
      <c r="W586" s="366"/>
      <c r="X586" s="366"/>
      <c r="Y586" s="366"/>
      <c r="Z586" s="366"/>
      <c r="AA586" s="366"/>
      <c r="AB586" s="366"/>
      <c r="AC586" s="612" t="str">
        <f>IF(AND(AA585="oui",AB585="oui",AC585="oui"),"OUI","NON")</f>
        <v>OUI</v>
      </c>
      <c r="AD586" s="366"/>
      <c r="AE586" s="366"/>
      <c r="AF586" s="366"/>
      <c r="AG586" s="520"/>
    </row>
    <row r="587" spans="1:36" ht="19.5" thickBot="1" x14ac:dyDescent="0.35">
      <c r="A587" s="366"/>
      <c r="B587" s="528" t="s">
        <v>91</v>
      </c>
      <c r="C587" s="1905"/>
      <c r="D587" s="1906"/>
      <c r="E587" s="1906"/>
      <c r="F587" s="1906"/>
      <c r="G587" s="1906"/>
      <c r="H587" s="1906"/>
      <c r="I587" s="1906"/>
      <c r="J587" s="1906"/>
      <c r="K587" s="1906"/>
      <c r="L587" s="1906"/>
      <c r="M587" s="1906"/>
      <c r="N587" s="1906"/>
      <c r="O587" s="1906"/>
      <c r="P587" s="1906"/>
      <c r="Q587" s="1906"/>
      <c r="R587" s="1906"/>
      <c r="S587" s="1906"/>
      <c r="T587" s="1906"/>
      <c r="U587" s="1906"/>
      <c r="V587" s="1906"/>
      <c r="W587" s="1906"/>
      <c r="X587" s="1906"/>
      <c r="Y587" s="1906"/>
      <c r="Z587" s="1906"/>
      <c r="AA587" s="1906"/>
      <c r="AB587" s="1906"/>
      <c r="AC587" s="1907"/>
      <c r="AD587" s="366"/>
      <c r="AE587" s="366"/>
      <c r="AF587" s="366"/>
      <c r="AG587" s="520"/>
    </row>
    <row r="588" spans="1:36" ht="35.25" customHeight="1" thickBot="1" x14ac:dyDescent="0.35">
      <c r="A588" s="366"/>
      <c r="B588" s="366"/>
      <c r="C588" s="1908"/>
      <c r="D588" s="1909"/>
      <c r="E588" s="1909"/>
      <c r="F588" s="1909"/>
      <c r="G588" s="1909"/>
      <c r="H588" s="1909"/>
      <c r="I588" s="1909"/>
      <c r="J588" s="1909"/>
      <c r="K588" s="1909"/>
      <c r="L588" s="1909"/>
      <c r="M588" s="1909"/>
      <c r="N588" s="1909"/>
      <c r="O588" s="1909"/>
      <c r="P588" s="1909"/>
      <c r="Q588" s="1909"/>
      <c r="R588" s="1909"/>
      <c r="S588" s="1909"/>
      <c r="T588" s="1909"/>
      <c r="U588" s="1909"/>
      <c r="V588" s="1909"/>
      <c r="W588" s="1909"/>
      <c r="X588" s="1909"/>
      <c r="Y588" s="1909"/>
      <c r="Z588" s="1909"/>
      <c r="AA588" s="1909"/>
      <c r="AB588" s="1909"/>
      <c r="AC588" s="1910"/>
      <c r="AD588" s="366"/>
      <c r="AE588" s="366"/>
      <c r="AF588" s="366"/>
      <c r="AG588" s="520"/>
    </row>
    <row r="589" spans="1:36" x14ac:dyDescent="0.3">
      <c r="A589" s="366"/>
      <c r="B589" s="366"/>
      <c r="C589" s="366"/>
      <c r="D589" s="366"/>
      <c r="E589" s="366"/>
      <c r="F589" s="366"/>
      <c r="G589" s="366"/>
      <c r="H589" s="366"/>
      <c r="I589" s="366"/>
      <c r="J589" s="366"/>
      <c r="K589" s="366"/>
      <c r="L589" s="366"/>
      <c r="M589" s="366"/>
      <c r="N589" s="366"/>
      <c r="O589" s="366"/>
      <c r="P589" s="366"/>
      <c r="Q589" s="366"/>
      <c r="R589" s="36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366"/>
      <c r="AG589" s="520"/>
    </row>
    <row r="590" spans="1:36" ht="19.5" thickBot="1" x14ac:dyDescent="0.35">
      <c r="A590" s="529"/>
      <c r="B590" s="365"/>
      <c r="C590" s="365"/>
      <c r="D590" s="365"/>
      <c r="E590" s="365"/>
      <c r="F590" s="365"/>
      <c r="G590" s="365"/>
      <c r="H590" s="365"/>
      <c r="I590" s="365"/>
      <c r="J590" s="365"/>
      <c r="K590" s="365"/>
      <c r="L590" s="365"/>
      <c r="M590" s="365"/>
      <c r="N590" s="365"/>
      <c r="O590" s="365"/>
      <c r="P590" s="365"/>
      <c r="Q590" s="365"/>
      <c r="R590" s="365"/>
      <c r="S590" s="365"/>
      <c r="T590" s="365"/>
      <c r="U590" s="365"/>
      <c r="V590" s="365"/>
      <c r="W590" s="365"/>
      <c r="X590" s="365"/>
      <c r="Y590" s="365"/>
      <c r="Z590" s="365"/>
      <c r="AA590" s="365"/>
      <c r="AB590" s="365"/>
      <c r="AC590" s="365"/>
      <c r="AD590" s="365"/>
      <c r="AE590" s="365"/>
      <c r="AF590" s="365"/>
      <c r="AG590" s="520"/>
    </row>
    <row r="591" spans="1:36" ht="19.5" thickBot="1" x14ac:dyDescent="0.35">
      <c r="A591" s="366"/>
      <c r="B591" s="366"/>
      <c r="C591" s="366"/>
      <c r="D591" s="366"/>
      <c r="E591" s="532">
        <f>SUBTOTAL(3,C597:C1096)</f>
        <v>0</v>
      </c>
      <c r="F591" s="1900" t="s">
        <v>737</v>
      </c>
      <c r="G591" s="1901"/>
      <c r="H591" s="1901"/>
      <c r="I591" s="1901"/>
      <c r="J591" s="1901"/>
      <c r="K591" s="1901"/>
      <c r="L591" s="1901"/>
      <c r="M591" s="1901"/>
      <c r="N591" s="1901"/>
      <c r="O591" s="1901"/>
      <c r="P591" s="1901"/>
      <c r="Q591" s="1902"/>
      <c r="R591" s="52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366"/>
      <c r="AG591" s="520"/>
    </row>
    <row r="592" spans="1:36" ht="15.75" customHeight="1" thickBot="1" x14ac:dyDescent="0.35">
      <c r="A592" s="366"/>
      <c r="B592" s="366" t="s">
        <v>994</v>
      </c>
      <c r="C592" s="366"/>
      <c r="D592" s="366"/>
      <c r="E592" s="366"/>
      <c r="F592" s="517" t="s">
        <v>285</v>
      </c>
      <c r="G592" s="517" t="s">
        <v>286</v>
      </c>
      <c r="H592" s="517" t="s">
        <v>287</v>
      </c>
      <c r="I592" s="517" t="s">
        <v>288</v>
      </c>
      <c r="J592" s="517" t="s">
        <v>289</v>
      </c>
      <c r="K592" s="517" t="s">
        <v>290</v>
      </c>
      <c r="L592" s="517" t="s">
        <v>486</v>
      </c>
      <c r="M592" s="526"/>
      <c r="N592" s="366"/>
      <c r="O592" s="526"/>
      <c r="P592" s="526"/>
      <c r="Q592" s="526"/>
      <c r="R592" s="52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366"/>
      <c r="AG592" s="520"/>
    </row>
    <row r="593" spans="1:33" ht="15.75" customHeight="1" thickBot="1" x14ac:dyDescent="0.35">
      <c r="A593" s="366"/>
      <c r="B593" s="366"/>
      <c r="C593" s="366"/>
      <c r="D593" s="366"/>
      <c r="E593" s="366"/>
      <c r="F593" s="613" t="s">
        <v>734</v>
      </c>
      <c r="G593" s="516" t="s">
        <v>474</v>
      </c>
      <c r="H593" s="366"/>
      <c r="I593" s="366"/>
      <c r="J593" s="307" t="s">
        <v>481</v>
      </c>
      <c r="K593" s="307" t="s">
        <v>483</v>
      </c>
      <c r="L593" s="307" t="s">
        <v>487</v>
      </c>
      <c r="M593" s="526"/>
      <c r="N593" s="366"/>
      <c r="O593" s="366"/>
      <c r="P593" s="366"/>
      <c r="Q593" s="366"/>
      <c r="R593" s="52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366"/>
      <c r="AG593" s="520"/>
    </row>
    <row r="594" spans="1:33" ht="15.75" customHeight="1" thickBot="1" x14ac:dyDescent="0.35">
      <c r="A594" s="366"/>
      <c r="B594" s="366" t="s">
        <v>995</v>
      </c>
      <c r="C594" s="366"/>
      <c r="D594" s="366"/>
      <c r="E594" s="366"/>
      <c r="F594" s="613" t="s">
        <v>735</v>
      </c>
      <c r="G594" s="516" t="s">
        <v>475</v>
      </c>
      <c r="H594" s="366"/>
      <c r="I594" s="366"/>
      <c r="J594" s="307" t="s">
        <v>482</v>
      </c>
      <c r="K594" s="307" t="s">
        <v>484</v>
      </c>
      <c r="L594" s="307" t="s">
        <v>488</v>
      </c>
      <c r="M594" s="526"/>
      <c r="N594" s="526"/>
      <c r="O594" s="526"/>
      <c r="P594" s="526"/>
      <c r="Q594" s="526"/>
      <c r="R594" s="52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366"/>
      <c r="AG594" s="520"/>
    </row>
    <row r="595" spans="1:33" ht="15.75" customHeight="1" thickBot="1" x14ac:dyDescent="0.35">
      <c r="A595" s="366"/>
      <c r="B595" s="366"/>
      <c r="C595" s="366"/>
      <c r="D595" s="366"/>
      <c r="E595" s="366"/>
      <c r="F595" s="613" t="s">
        <v>736</v>
      </c>
      <c r="G595" s="516" t="s">
        <v>733</v>
      </c>
      <c r="H595" s="366"/>
      <c r="I595" s="366"/>
      <c r="J595" s="526"/>
      <c r="K595" s="526"/>
      <c r="L595" s="526"/>
      <c r="M595" s="526"/>
      <c r="N595" s="526"/>
      <c r="O595" s="526"/>
      <c r="P595" s="526"/>
      <c r="Q595" s="526"/>
      <c r="R595" s="52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366"/>
      <c r="AG595" s="520"/>
    </row>
    <row r="596" spans="1:33" ht="39.75" customHeight="1" thickBot="1" x14ac:dyDescent="0.35">
      <c r="A596" s="366"/>
      <c r="B596" s="502" t="s">
        <v>1</v>
      </c>
      <c r="C596" s="502" t="s">
        <v>151</v>
      </c>
      <c r="D596" s="502" t="s">
        <v>152</v>
      </c>
      <c r="E596" s="502" t="s">
        <v>158</v>
      </c>
      <c r="F596" s="502" t="s">
        <v>30</v>
      </c>
      <c r="G596" s="502" t="s">
        <v>474</v>
      </c>
      <c r="H596" s="179" t="s">
        <v>475</v>
      </c>
      <c r="I596" s="366"/>
      <c r="J596" s="1885" t="s">
        <v>476</v>
      </c>
      <c r="K596" s="1886"/>
      <c r="L596" s="1886"/>
      <c r="M596" s="1887"/>
      <c r="N596" s="366"/>
      <c r="O596" s="366"/>
      <c r="P596" s="366"/>
      <c r="Q596" s="366"/>
      <c r="R596" s="52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366"/>
      <c r="AG596" s="520"/>
    </row>
    <row r="597" spans="1:33" ht="19.5" thickBot="1" x14ac:dyDescent="0.35">
      <c r="A597" s="366"/>
      <c r="B597" s="387"/>
      <c r="C597" s="293"/>
      <c r="D597" s="293"/>
      <c r="E597" s="293"/>
      <c r="F597" s="293"/>
      <c r="G597" s="293"/>
      <c r="H597" s="293"/>
      <c r="I597" s="366"/>
      <c r="J597" s="366"/>
      <c r="K597" s="1888" t="s">
        <v>285</v>
      </c>
      <c r="L597" s="1889"/>
      <c r="M597" s="1888" t="s">
        <v>286</v>
      </c>
      <c r="N597" s="1889"/>
      <c r="O597" s="1888" t="s">
        <v>287</v>
      </c>
      <c r="P597" s="1889"/>
      <c r="Q597" s="1888" t="s">
        <v>288</v>
      </c>
      <c r="R597" s="1889"/>
      <c r="S597" s="1893" t="s">
        <v>477</v>
      </c>
      <c r="T597" s="1893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366"/>
      <c r="AG597" s="520"/>
    </row>
    <row r="598" spans="1:33" ht="19.5" thickBot="1" x14ac:dyDescent="0.35">
      <c r="A598" s="366"/>
      <c r="B598" s="387"/>
      <c r="C598" s="293"/>
      <c r="D598" s="293"/>
      <c r="E598" s="293"/>
      <c r="F598" s="293"/>
      <c r="G598" s="293"/>
      <c r="H598" s="293"/>
      <c r="I598" s="366"/>
      <c r="J598" s="366"/>
      <c r="K598" s="179" t="s">
        <v>478</v>
      </c>
      <c r="L598" s="179" t="s">
        <v>73</v>
      </c>
      <c r="M598" s="179" t="s">
        <v>478</v>
      </c>
      <c r="N598" s="179" t="s">
        <v>73</v>
      </c>
      <c r="O598" s="179" t="s">
        <v>478</v>
      </c>
      <c r="P598" s="179" t="s">
        <v>73</v>
      </c>
      <c r="Q598" s="179" t="s">
        <v>478</v>
      </c>
      <c r="R598" s="179" t="s">
        <v>73</v>
      </c>
      <c r="S598" s="581" t="s">
        <v>478</v>
      </c>
      <c r="T598" s="581" t="s">
        <v>73</v>
      </c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366"/>
      <c r="AG598" s="520"/>
    </row>
    <row r="599" spans="1:33" ht="19.5" thickBot="1" x14ac:dyDescent="0.35">
      <c r="A599" s="366"/>
      <c r="B599" s="387"/>
      <c r="C599" s="293"/>
      <c r="D599" s="293"/>
      <c r="E599" s="293"/>
      <c r="F599" s="293"/>
      <c r="G599" s="293"/>
      <c r="H599" s="293"/>
      <c r="I599" s="366"/>
      <c r="J599" s="179" t="s">
        <v>474</v>
      </c>
      <c r="K599" s="563">
        <f>COUNTIFS($G$597:$G$1096,"BE",$E$597:$E$1096,"6è",$F$597:$F$1096,"M")</f>
        <v>0</v>
      </c>
      <c r="L599" s="563">
        <f>COUNTIFS($G$597:$G$1096,"BE",$E$597:$E$1096,"6è",$F$597:$F$1096,"F")</f>
        <v>0</v>
      </c>
      <c r="M599" s="563">
        <f>COUNTIFS($G$597:$G$1096,"BE",$E$597:$E$1096,"5è",$F$597:$F$1096,"M")</f>
        <v>0</v>
      </c>
      <c r="N599" s="563">
        <f>COUNTIFS($G$597:$G$1096,"BE",$E$597:$E$1096,"5è",$F$597:$F$1096,"F")</f>
        <v>0</v>
      </c>
      <c r="O599" s="563">
        <f>COUNTIFS($G$597:$G$1096,"BE",$E$597:$E$1096,"4è",$F$597:$F$1096,"M")</f>
        <v>0</v>
      </c>
      <c r="P599" s="563">
        <f>COUNTIFS($G$597:$G$1096,"BE",$E$597:$E$1096,"4è",$F$597:$F$1096,"F")</f>
        <v>0</v>
      </c>
      <c r="Q599" s="563">
        <f>COUNTIFS($G$597:$G$1096,"BE",$E$597:$E$1096,"3è",$F$597:$F$1096,"M")</f>
        <v>0</v>
      </c>
      <c r="R599" s="563">
        <f>COUNTIFS($G$597:$G$1096,"BE",$E$597:$E$1096,"3è",$F$597:$F$1096,"F")</f>
        <v>0</v>
      </c>
      <c r="S599" s="582">
        <f>K599+M599+O599+Q599</f>
        <v>0</v>
      </c>
      <c r="T599" s="582">
        <f>L599+N599+P599+R599</f>
        <v>0</v>
      </c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366"/>
      <c r="AG599" s="520"/>
    </row>
    <row r="600" spans="1:33" ht="19.5" thickBot="1" x14ac:dyDescent="0.35">
      <c r="A600" s="366"/>
      <c r="B600" s="387"/>
      <c r="C600" s="293"/>
      <c r="D600" s="293"/>
      <c r="E600" s="293"/>
      <c r="F600" s="293"/>
      <c r="G600" s="293"/>
      <c r="H600" s="293"/>
      <c r="I600" s="366"/>
      <c r="J600" s="179" t="s">
        <v>479</v>
      </c>
      <c r="K600" s="563">
        <f>COUNTIFS($H$597:$H$1096,"1/2B",$E$597:$E$1096,"6è",$F$597:$F$1096,"M")</f>
        <v>0</v>
      </c>
      <c r="L600" s="563">
        <f>COUNTIFS($H$597:$H$1096,"1/2B",$E$597:$E$1096,"6è",$F$597:$F$1096,"F")</f>
        <v>0</v>
      </c>
      <c r="M600" s="563">
        <f>COUNTIFS($H$597:$H$1096,"1/2B",$E$597:$E$1096,"5è",$F$597:$F$1096,"M")</f>
        <v>0</v>
      </c>
      <c r="N600" s="563">
        <f>COUNTIFS($H$597:$H$1096,"1/2B",$E$597:$E$1096,"5è",$F$597:$F$1096,"F")</f>
        <v>0</v>
      </c>
      <c r="O600" s="563">
        <f>COUNTIFS($H$597:$H$1096,"1/2B",$E$597:$E$1096,"4è",$F$597:$F$1096,"M")</f>
        <v>0</v>
      </c>
      <c r="P600" s="563">
        <f>COUNTIFS($H$597:$H$1096,"1/2B",$E$597:$E$1096,"4è",$F$597:$F$1096,"F")</f>
        <v>0</v>
      </c>
      <c r="Q600" s="563">
        <f>COUNTIFS($H$597:$H$1096,"1/2B",$E$597:$E$1096,"3è",$F$597:$F$1096,"M")</f>
        <v>0</v>
      </c>
      <c r="R600" s="563">
        <f>COUNTIFS($H$597:$H$1096,"1/2B",$E$597:$E$1096,"3è",$F$597:$F$1096,"F")</f>
        <v>0</v>
      </c>
      <c r="S600" s="582">
        <f>K600+M600+O600+Q600</f>
        <v>0</v>
      </c>
      <c r="T600" s="582">
        <f>L600+N600+P600+R600</f>
        <v>0</v>
      </c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366"/>
      <c r="AG600" s="520"/>
    </row>
    <row r="601" spans="1:33" ht="19.5" thickBot="1" x14ac:dyDescent="0.35">
      <c r="A601" s="366"/>
      <c r="B601" s="387"/>
      <c r="C601" s="293"/>
      <c r="D601" s="293"/>
      <c r="E601" s="293"/>
      <c r="F601" s="293"/>
      <c r="G601" s="293"/>
      <c r="H601" s="293"/>
      <c r="I601" s="366"/>
      <c r="J601" s="179" t="s">
        <v>0</v>
      </c>
      <c r="K601" s="563">
        <f>K599+K600</f>
        <v>0</v>
      </c>
      <c r="L601" s="563">
        <f t="shared" ref="L601:T601" si="53">L599+L600</f>
        <v>0</v>
      </c>
      <c r="M601" s="563">
        <f t="shared" si="53"/>
        <v>0</v>
      </c>
      <c r="N601" s="563">
        <f t="shared" si="53"/>
        <v>0</v>
      </c>
      <c r="O601" s="563">
        <f t="shared" si="53"/>
        <v>0</v>
      </c>
      <c r="P601" s="563">
        <f t="shared" si="53"/>
        <v>0</v>
      </c>
      <c r="Q601" s="563">
        <f t="shared" si="53"/>
        <v>0</v>
      </c>
      <c r="R601" s="563">
        <f t="shared" si="53"/>
        <v>0</v>
      </c>
      <c r="S601" s="583">
        <f>S599+S600</f>
        <v>0</v>
      </c>
      <c r="T601" s="583">
        <f t="shared" si="53"/>
        <v>0</v>
      </c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366"/>
      <c r="AG601" s="520"/>
    </row>
    <row r="602" spans="1:33" ht="19.5" thickBot="1" x14ac:dyDescent="0.35">
      <c r="A602" s="366"/>
      <c r="B602" s="387"/>
      <c r="C602" s="293"/>
      <c r="D602" s="293"/>
      <c r="E602" s="293"/>
      <c r="F602" s="293"/>
      <c r="G602" s="293"/>
      <c r="H602" s="293"/>
      <c r="I602" s="366"/>
      <c r="J602" s="366"/>
      <c r="K602" s="526"/>
      <c r="L602" s="526"/>
      <c r="M602" s="526"/>
      <c r="N602" s="526"/>
      <c r="O602" s="526"/>
      <c r="P602" s="526"/>
      <c r="Q602" s="526"/>
      <c r="R602" s="52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366"/>
      <c r="AG602" s="520"/>
    </row>
    <row r="603" spans="1:33" ht="19.5" thickBot="1" x14ac:dyDescent="0.35">
      <c r="A603" s="366"/>
      <c r="B603" s="387"/>
      <c r="C603" s="293"/>
      <c r="D603" s="293"/>
      <c r="E603" s="293"/>
      <c r="F603" s="293"/>
      <c r="G603" s="293"/>
      <c r="H603" s="293"/>
      <c r="I603" s="366"/>
      <c r="J603" s="1885" t="s">
        <v>480</v>
      </c>
      <c r="K603" s="1886"/>
      <c r="L603" s="1886"/>
      <c r="M603" s="1887"/>
      <c r="N603" s="526"/>
      <c r="O603" s="526"/>
      <c r="P603" s="526"/>
      <c r="Q603" s="526"/>
      <c r="R603" s="52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366"/>
      <c r="AG603" s="520"/>
    </row>
    <row r="604" spans="1:33" ht="19.5" thickBot="1" x14ac:dyDescent="0.35">
      <c r="A604" s="366"/>
      <c r="B604" s="387"/>
      <c r="C604" s="293"/>
      <c r="D604" s="293"/>
      <c r="E604" s="293"/>
      <c r="F604" s="293"/>
      <c r="G604" s="293"/>
      <c r="H604" s="293"/>
      <c r="I604" s="366"/>
      <c r="J604" s="1888" t="s">
        <v>481</v>
      </c>
      <c r="K604" s="1889"/>
      <c r="L604" s="1888" t="s">
        <v>482</v>
      </c>
      <c r="M604" s="1889"/>
      <c r="N604" s="1888" t="s">
        <v>483</v>
      </c>
      <c r="O604" s="1889"/>
      <c r="P604" s="1888" t="s">
        <v>484</v>
      </c>
      <c r="Q604" s="1889"/>
      <c r="R604" s="1888" t="s">
        <v>485</v>
      </c>
      <c r="S604" s="1889"/>
      <c r="T604" s="1888" t="s">
        <v>486</v>
      </c>
      <c r="U604" s="1889"/>
      <c r="V604" s="1888" t="s">
        <v>487</v>
      </c>
      <c r="W604" s="1889"/>
      <c r="X604" s="1888" t="s">
        <v>488</v>
      </c>
      <c r="Y604" s="1889"/>
      <c r="Z604" s="1893" t="s">
        <v>489</v>
      </c>
      <c r="AA604" s="1893"/>
      <c r="AB604" s="1893" t="s">
        <v>33</v>
      </c>
      <c r="AC604" s="1893"/>
      <c r="AD604" s="366"/>
      <c r="AE604" s="366"/>
      <c r="AF604" s="366"/>
      <c r="AG604" s="520"/>
    </row>
    <row r="605" spans="1:33" ht="19.5" thickBot="1" x14ac:dyDescent="0.35">
      <c r="A605" s="366"/>
      <c r="B605" s="387"/>
      <c r="C605" s="293"/>
      <c r="D605" s="293"/>
      <c r="E605" s="293"/>
      <c r="F605" s="293"/>
      <c r="G605" s="293"/>
      <c r="H605" s="293"/>
      <c r="I605" s="366"/>
      <c r="J605" s="179" t="s">
        <v>478</v>
      </c>
      <c r="K605" s="179" t="s">
        <v>73</v>
      </c>
      <c r="L605" s="179" t="s">
        <v>478</v>
      </c>
      <c r="M605" s="179" t="s">
        <v>73</v>
      </c>
      <c r="N605" s="179" t="s">
        <v>478</v>
      </c>
      <c r="O605" s="179" t="s">
        <v>73</v>
      </c>
      <c r="P605" s="179" t="s">
        <v>478</v>
      </c>
      <c r="Q605" s="179" t="s">
        <v>73</v>
      </c>
      <c r="R605" s="179" t="s">
        <v>478</v>
      </c>
      <c r="S605" s="179" t="s">
        <v>73</v>
      </c>
      <c r="T605" s="179" t="s">
        <v>478</v>
      </c>
      <c r="U605" s="179" t="s">
        <v>73</v>
      </c>
      <c r="V605" s="179" t="s">
        <v>478</v>
      </c>
      <c r="W605" s="179" t="s">
        <v>73</v>
      </c>
      <c r="X605" s="179" t="s">
        <v>478</v>
      </c>
      <c r="Y605" s="179" t="s">
        <v>73</v>
      </c>
      <c r="Z605" s="581" t="s">
        <v>478</v>
      </c>
      <c r="AA605" s="581" t="s">
        <v>73</v>
      </c>
      <c r="AB605" s="581" t="s">
        <v>478</v>
      </c>
      <c r="AC605" s="581" t="s">
        <v>73</v>
      </c>
      <c r="AD605" s="366"/>
      <c r="AE605" s="366"/>
      <c r="AF605" s="366"/>
      <c r="AG605" s="520"/>
    </row>
    <row r="606" spans="1:33" ht="19.5" thickBot="1" x14ac:dyDescent="0.35">
      <c r="A606" s="366"/>
      <c r="B606" s="387"/>
      <c r="C606" s="293"/>
      <c r="D606" s="293"/>
      <c r="E606" s="293"/>
      <c r="F606" s="293"/>
      <c r="G606" s="293"/>
      <c r="H606" s="293"/>
      <c r="I606" s="179" t="s">
        <v>474</v>
      </c>
      <c r="J606" s="563">
        <f>COUNTIFS($G$597:$G$1096,"BE",$E$597:$E$1096,"2NDEA",$F$597:$F$1096,"M")</f>
        <v>0</v>
      </c>
      <c r="K606" s="563">
        <f>COUNTIFS($G$597:$G$1096,"BE",$E$597:$E$1096,"2NDEA",$F$597:$F$1096,"F")</f>
        <v>0</v>
      </c>
      <c r="L606" s="563">
        <f>COUNTIFS($G$597:$G$1096,"BE",$E$597:$E$1096,"2NDEC",$F$597:$F$1096,"M")</f>
        <v>0</v>
      </c>
      <c r="M606" s="563">
        <f>COUNTIFS($G$597:$G$1096,"BE",$E$597:$E$1096,"2NDEC",$F$597:$F$1096,"F")</f>
        <v>0</v>
      </c>
      <c r="N606" s="563">
        <f>COUNTIFS($G$597:$G$1096,"BE",$E$597:$E$1096,"1EREA",$F$597:$F$1096,"M")</f>
        <v>0</v>
      </c>
      <c r="O606" s="563">
        <f>COUNTIFS($G$597:$G$1096,"BE",$E$597:$E$1096,"1EREA",$F$597:$F$1096,"F")</f>
        <v>0</v>
      </c>
      <c r="P606" s="563">
        <f>COUNTIFS($G$597:$G$1096,"BE",$E$597:$E$1096,"1EREC",$F$597:$F$1096,"M")</f>
        <v>0</v>
      </c>
      <c r="Q606" s="563">
        <f>COUNTIFS($G$597:$G$1096,"BE",$E$597:$E$1096,"1EREC",$F$597:$F$1096,"F")</f>
        <v>0</v>
      </c>
      <c r="R606" s="563">
        <f>COUNTIFS($G$597:$G$1096,"BE",$E$597:$E$1096,"1ERED",$F$597:$F$1096,"M")</f>
        <v>0</v>
      </c>
      <c r="S606" s="563">
        <f>COUNTIFS($G$597:$G$1096,"BE",$E$597:$E$1096,"1ERED",$F$597:$F$1096,"F")</f>
        <v>0</v>
      </c>
      <c r="T606" s="563">
        <f>COUNTIFS($G$597:$G$1096,"BE",$E$597:$E$1096,"TA",$F$597:$F$1096,"M")</f>
        <v>0</v>
      </c>
      <c r="U606" s="563">
        <f>COUNTIFS($G$597:$G$1096,"BE",$E$597:$E$1096,"TA",$F$597:$F$1096,"F")</f>
        <v>0</v>
      </c>
      <c r="V606" s="563">
        <f>COUNTIFS($G$597:$G$1096,"BE",$E$597:$E$1096,"TC",$F$597:$F$1096,"M")</f>
        <v>0</v>
      </c>
      <c r="W606" s="563">
        <f>COUNTIFS($G$597:$G$1096,"BE",$E$597:$E$1096,"TC",$F$597:$F$1096,"F")</f>
        <v>0</v>
      </c>
      <c r="X606" s="563">
        <f>COUNTIFS($G$597:$G$1096,"BE",$E$597:$E$1096,"TD",$F$597:$F$1096,"M")</f>
        <v>0</v>
      </c>
      <c r="Y606" s="563">
        <f>COUNTIFS($G$597:$G$1096,"BE",$E$597:$E$1096,"TD",$F$597:$F$1096,"F")</f>
        <v>0</v>
      </c>
      <c r="Z606" s="582">
        <f>J606+L606+N606+P606+R606+T606+V606+X606</f>
        <v>0</v>
      </c>
      <c r="AA606" s="582">
        <f>K606+M606+O606+Q606+S606+U606+W606+Y606</f>
        <v>0</v>
      </c>
      <c r="AB606" s="582">
        <f>S599+Z606</f>
        <v>0</v>
      </c>
      <c r="AC606" s="582">
        <f>T599+AA606</f>
        <v>0</v>
      </c>
      <c r="AD606" s="366"/>
      <c r="AE606" s="366"/>
      <c r="AF606" s="366"/>
      <c r="AG606" s="520"/>
    </row>
    <row r="607" spans="1:33" ht="19.5" thickBot="1" x14ac:dyDescent="0.35">
      <c r="A607" s="366"/>
      <c r="B607" s="387"/>
      <c r="C607" s="293"/>
      <c r="D607" s="293"/>
      <c r="E607" s="293"/>
      <c r="F607" s="293"/>
      <c r="G607" s="293"/>
      <c r="H607" s="293"/>
      <c r="I607" s="179" t="s">
        <v>479</v>
      </c>
      <c r="J607" s="563">
        <f>COUNTIFS($H$597:$H$1096,"1/2B",$E$597:$E$1096,"2NDEA",$F$597:$F$1096,"M")</f>
        <v>0</v>
      </c>
      <c r="K607" s="563">
        <f>COUNTIFS($H$597:$H$1096,"1/2B",$E$597:$E$1096,"2NDEA",$F$597:$F$1096,"F")</f>
        <v>0</v>
      </c>
      <c r="L607" s="563">
        <f>COUNTIFS($H$597:$H$1096,"1/2B",$E$597:$E$1096,"2NDEC",$F$597:$F$1096,"M")</f>
        <v>0</v>
      </c>
      <c r="M607" s="563">
        <f>COUNTIFS($H$597:$H$1096,"1/2B",$E$597:$E$1096,"2NDEC",$F$597:$F$1096,"F")</f>
        <v>0</v>
      </c>
      <c r="N607" s="563">
        <f>COUNTIFS($H$597:$H$1096,"1/2B",$E$597:$E$1096,"1EREA",$F$597:$F$1096,"M")</f>
        <v>0</v>
      </c>
      <c r="O607" s="563">
        <f>COUNTIFS($H$597:$H$1096,"1/2B",$E$597:$E$1096,"1EREA",$F$597:$F$1096,"F")</f>
        <v>0</v>
      </c>
      <c r="P607" s="563">
        <f>COUNTIFS($H$597:$H$1096,"1/2B",$E$597:$E$1096,"1EREC",$F$597:$F$1096,"M")</f>
        <v>0</v>
      </c>
      <c r="Q607" s="563">
        <f>COUNTIFS($H$597:$H$1096,"1/2B",$E$597:$E$1096,"1EREC",$F$597:$F$1096,"F")</f>
        <v>0</v>
      </c>
      <c r="R607" s="563">
        <f>COUNTIFS($H$597:$H$1096,"1/2B",$E$597:$E$1096,"1ERED",$F$597:$F$1096,"M")</f>
        <v>0</v>
      </c>
      <c r="S607" s="563">
        <f>COUNTIFS($H$597:$H$1096,"1/2B",$E$597:$E$1096,"1ERED",$F$597:$F$1096,"F")</f>
        <v>0</v>
      </c>
      <c r="T607" s="563">
        <f>COUNTIFS($H$597:$H$1096,"1/2B",$E$597:$E$1096,"TA",$F$597:$F$1096,"M")</f>
        <v>0</v>
      </c>
      <c r="U607" s="563">
        <f>COUNTIFS($H$597:$H$1096,"1/2B",$E$597:$E$1096,"TA",$F$597:$F$1096,"F")</f>
        <v>0</v>
      </c>
      <c r="V607" s="563">
        <f>COUNTIFS($H$597:$H$1096,"1/2B",$E$597:$E$1096,"TC",$F$597:$F$1096,"M")</f>
        <v>0</v>
      </c>
      <c r="W607" s="563">
        <f>COUNTIFS($H$597:$H$1096,"1/2B",$E$597:$E$1096,"TC",$F$597:$F$1096,"F")</f>
        <v>0</v>
      </c>
      <c r="X607" s="563">
        <f>COUNTIFS($H$597:$H$1096,"1/2B",$E$597:$E$1096,"TD",$F$597:$F$1096,"M")</f>
        <v>0</v>
      </c>
      <c r="Y607" s="563">
        <f>COUNTIFS($H$597:$H$1096,"1/2B",$E$597:$E$1096,"TD",$F$597:$F$1096,"F")</f>
        <v>0</v>
      </c>
      <c r="Z607" s="582">
        <f t="shared" ref="Z607:AA608" si="54">J607+L607+N607+P607+R607+T607+V607+X607</f>
        <v>0</v>
      </c>
      <c r="AA607" s="582">
        <f t="shared" si="54"/>
        <v>0</v>
      </c>
      <c r="AB607" s="582">
        <f t="shared" ref="AB607:AC607" si="55">S600+Z607</f>
        <v>0</v>
      </c>
      <c r="AC607" s="582">
        <f t="shared" si="55"/>
        <v>0</v>
      </c>
      <c r="AD607" s="366"/>
      <c r="AE607" s="366"/>
      <c r="AF607" s="366"/>
      <c r="AG607" s="520"/>
    </row>
    <row r="608" spans="1:33" ht="19.5" thickBot="1" x14ac:dyDescent="0.35">
      <c r="A608" s="366"/>
      <c r="B608" s="387"/>
      <c r="C608" s="293"/>
      <c r="D608" s="293"/>
      <c r="E608" s="293"/>
      <c r="F608" s="293"/>
      <c r="G608" s="293"/>
      <c r="H608" s="293"/>
      <c r="I608" s="179" t="s">
        <v>0</v>
      </c>
      <c r="J608" s="563">
        <f t="shared" ref="J608:X608" si="56">J606+J607</f>
        <v>0</v>
      </c>
      <c r="K608" s="563">
        <f t="shared" si="56"/>
        <v>0</v>
      </c>
      <c r="L608" s="563">
        <f t="shared" si="56"/>
        <v>0</v>
      </c>
      <c r="M608" s="563">
        <f t="shared" si="56"/>
        <v>0</v>
      </c>
      <c r="N608" s="563">
        <f t="shared" si="56"/>
        <v>0</v>
      </c>
      <c r="O608" s="563">
        <f t="shared" si="56"/>
        <v>0</v>
      </c>
      <c r="P608" s="563">
        <f t="shared" si="56"/>
        <v>0</v>
      </c>
      <c r="Q608" s="563">
        <f t="shared" si="56"/>
        <v>0</v>
      </c>
      <c r="R608" s="563">
        <f t="shared" si="56"/>
        <v>0</v>
      </c>
      <c r="S608" s="563">
        <f t="shared" si="56"/>
        <v>0</v>
      </c>
      <c r="T608" s="563">
        <f t="shared" si="56"/>
        <v>0</v>
      </c>
      <c r="U608" s="563">
        <f t="shared" si="56"/>
        <v>0</v>
      </c>
      <c r="V608" s="563">
        <f t="shared" si="56"/>
        <v>0</v>
      </c>
      <c r="W608" s="563">
        <f>W606+W607</f>
        <v>0</v>
      </c>
      <c r="X608" s="563">
        <f t="shared" si="56"/>
        <v>0</v>
      </c>
      <c r="Y608" s="563">
        <f>Y606+Y607</f>
        <v>0</v>
      </c>
      <c r="Z608" s="582">
        <f t="shared" si="54"/>
        <v>0</v>
      </c>
      <c r="AA608" s="582">
        <f t="shared" si="54"/>
        <v>0</v>
      </c>
      <c r="AB608" s="583">
        <f>S601+Z608</f>
        <v>0</v>
      </c>
      <c r="AC608" s="583">
        <f>T601+AA608</f>
        <v>0</v>
      </c>
      <c r="AD608" s="366"/>
      <c r="AE608" s="366"/>
      <c r="AF608" s="366"/>
      <c r="AG608" s="520"/>
    </row>
    <row r="609" spans="1:33" ht="19.5" thickBot="1" x14ac:dyDescent="0.35">
      <c r="A609" s="366"/>
      <c r="B609" s="387"/>
      <c r="C609" s="293"/>
      <c r="D609" s="293"/>
      <c r="E609" s="293"/>
      <c r="F609" s="293"/>
      <c r="G609" s="293"/>
      <c r="H609" s="293"/>
      <c r="I609" s="366"/>
      <c r="J609" s="366"/>
      <c r="K609" s="526"/>
      <c r="L609" s="526"/>
      <c r="M609" s="526"/>
      <c r="N609" s="526"/>
      <c r="O609" s="526"/>
      <c r="P609" s="526"/>
      <c r="Q609" s="526"/>
      <c r="R609" s="52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366"/>
      <c r="AG609" s="520"/>
    </row>
    <row r="610" spans="1:33" ht="19.5" thickBot="1" x14ac:dyDescent="0.35">
      <c r="A610" s="366"/>
      <c r="B610" s="387"/>
      <c r="C610" s="293"/>
      <c r="D610" s="293"/>
      <c r="E610" s="293"/>
      <c r="F610" s="293"/>
      <c r="G610" s="293"/>
      <c r="H610" s="293"/>
      <c r="I610" s="366"/>
      <c r="J610" s="366"/>
      <c r="K610" s="526"/>
      <c r="L610" s="526"/>
      <c r="M610" s="526"/>
      <c r="N610" s="526"/>
      <c r="O610" s="526"/>
      <c r="P610" s="526"/>
      <c r="Q610" s="526"/>
      <c r="R610" s="52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366"/>
      <c r="AG610" s="520"/>
    </row>
    <row r="611" spans="1:33" ht="19.5" thickBot="1" x14ac:dyDescent="0.35">
      <c r="A611" s="366"/>
      <c r="B611" s="387"/>
      <c r="C611" s="293"/>
      <c r="D611" s="293"/>
      <c r="E611" s="293"/>
      <c r="F611" s="293"/>
      <c r="G611" s="293"/>
      <c r="H611" s="293"/>
      <c r="I611" s="366"/>
      <c r="J611" s="366"/>
      <c r="K611" s="526"/>
      <c r="L611" s="526"/>
      <c r="M611" s="526"/>
      <c r="N611" s="526"/>
      <c r="O611" s="526"/>
      <c r="P611" s="526"/>
      <c r="Q611" s="526"/>
      <c r="R611" s="52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366"/>
      <c r="AG611" s="520"/>
    </row>
    <row r="612" spans="1:33" ht="19.5" thickBot="1" x14ac:dyDescent="0.35">
      <c r="A612" s="366"/>
      <c r="B612" s="387"/>
      <c r="C612" s="293"/>
      <c r="D612" s="293"/>
      <c r="E612" s="293"/>
      <c r="F612" s="293"/>
      <c r="G612" s="293"/>
      <c r="H612" s="293"/>
      <c r="I612" s="366"/>
      <c r="J612" s="366"/>
      <c r="K612" s="526"/>
      <c r="L612" s="526"/>
      <c r="M612" s="526"/>
      <c r="N612" s="526"/>
      <c r="O612" s="526"/>
      <c r="P612" s="526"/>
      <c r="Q612" s="526"/>
      <c r="R612" s="52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366"/>
      <c r="AG612" s="520"/>
    </row>
    <row r="613" spans="1:33" ht="19.5" thickBot="1" x14ac:dyDescent="0.35">
      <c r="A613" s="366"/>
      <c r="B613" s="387"/>
      <c r="C613" s="293"/>
      <c r="D613" s="293"/>
      <c r="E613" s="293"/>
      <c r="F613" s="293"/>
      <c r="G613" s="293"/>
      <c r="H613" s="293"/>
      <c r="I613" s="366"/>
      <c r="J613" s="366"/>
      <c r="K613" s="526"/>
      <c r="L613" s="526"/>
      <c r="M613" s="526"/>
      <c r="N613" s="526"/>
      <c r="O613" s="526"/>
      <c r="P613" s="526"/>
      <c r="Q613" s="526"/>
      <c r="R613" s="52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366"/>
      <c r="AG613" s="520"/>
    </row>
    <row r="614" spans="1:33" ht="19.5" thickBot="1" x14ac:dyDescent="0.35">
      <c r="A614" s="366"/>
      <c r="B614" s="387"/>
      <c r="C614" s="293"/>
      <c r="D614" s="293"/>
      <c r="E614" s="293"/>
      <c r="F614" s="293"/>
      <c r="G614" s="293"/>
      <c r="H614" s="293"/>
      <c r="I614" s="366"/>
      <c r="J614" s="366"/>
      <c r="K614" s="526"/>
      <c r="L614" s="526"/>
      <c r="M614" s="526"/>
      <c r="N614" s="526"/>
      <c r="O614" s="526"/>
      <c r="P614" s="526"/>
      <c r="Q614" s="526"/>
      <c r="R614" s="52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366"/>
      <c r="AG614" s="520"/>
    </row>
    <row r="615" spans="1:33" ht="19.5" thickBot="1" x14ac:dyDescent="0.35">
      <c r="A615" s="366"/>
      <c r="B615" s="387"/>
      <c r="C615" s="293"/>
      <c r="D615" s="293"/>
      <c r="E615" s="293"/>
      <c r="F615" s="293"/>
      <c r="G615" s="293"/>
      <c r="H615" s="293"/>
      <c r="I615" s="366"/>
      <c r="J615" s="366"/>
      <c r="K615" s="526"/>
      <c r="L615" s="526"/>
      <c r="M615" s="526"/>
      <c r="N615" s="526"/>
      <c r="O615" s="526"/>
      <c r="P615" s="526"/>
      <c r="Q615" s="526"/>
      <c r="R615" s="52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366"/>
      <c r="AG615" s="520"/>
    </row>
    <row r="616" spans="1:33" ht="19.5" thickBot="1" x14ac:dyDescent="0.35">
      <c r="A616" s="366"/>
      <c r="B616" s="387"/>
      <c r="C616" s="293"/>
      <c r="D616" s="293"/>
      <c r="E616" s="293"/>
      <c r="F616" s="293"/>
      <c r="G616" s="293"/>
      <c r="H616" s="293"/>
      <c r="I616" s="366"/>
      <c r="J616" s="366"/>
      <c r="K616" s="526"/>
      <c r="L616" s="526"/>
      <c r="M616" s="526"/>
      <c r="N616" s="526"/>
      <c r="O616" s="526"/>
      <c r="P616" s="526"/>
      <c r="Q616" s="526"/>
      <c r="R616" s="52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366"/>
      <c r="AG616" s="520"/>
    </row>
    <row r="617" spans="1:33" ht="19.5" thickBot="1" x14ac:dyDescent="0.35">
      <c r="A617" s="366"/>
      <c r="B617" s="387"/>
      <c r="C617" s="293"/>
      <c r="D617" s="293"/>
      <c r="E617" s="293"/>
      <c r="F617" s="293"/>
      <c r="G617" s="293"/>
      <c r="H617" s="293"/>
      <c r="I617" s="366"/>
      <c r="J617" s="366"/>
      <c r="K617" s="526"/>
      <c r="L617" s="526"/>
      <c r="M617" s="526"/>
      <c r="N617" s="526"/>
      <c r="O617" s="526"/>
      <c r="P617" s="526"/>
      <c r="Q617" s="526"/>
      <c r="R617" s="52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366"/>
      <c r="AG617" s="520"/>
    </row>
    <row r="618" spans="1:33" ht="19.5" thickBot="1" x14ac:dyDescent="0.35">
      <c r="A618" s="366"/>
      <c r="B618" s="387"/>
      <c r="C618" s="293"/>
      <c r="D618" s="293"/>
      <c r="E618" s="293"/>
      <c r="F618" s="293"/>
      <c r="G618" s="293"/>
      <c r="H618" s="293"/>
      <c r="I618" s="366"/>
      <c r="J618" s="366"/>
      <c r="K618" s="526"/>
      <c r="L618" s="526"/>
      <c r="M618" s="526"/>
      <c r="N618" s="526"/>
      <c r="O618" s="526"/>
      <c r="P618" s="526"/>
      <c r="Q618" s="526"/>
      <c r="R618" s="52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366"/>
      <c r="AG618" s="520"/>
    </row>
    <row r="619" spans="1:33" ht="19.5" thickBot="1" x14ac:dyDescent="0.35">
      <c r="A619" s="366"/>
      <c r="B619" s="387"/>
      <c r="C619" s="293"/>
      <c r="D619" s="293"/>
      <c r="E619" s="293"/>
      <c r="F619" s="293"/>
      <c r="G619" s="293"/>
      <c r="H619" s="293"/>
      <c r="I619" s="366"/>
      <c r="J619" s="366"/>
      <c r="K619" s="526"/>
      <c r="L619" s="526"/>
      <c r="M619" s="526"/>
      <c r="N619" s="526"/>
      <c r="O619" s="526"/>
      <c r="P619" s="526"/>
      <c r="Q619" s="526"/>
      <c r="R619" s="52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366"/>
      <c r="AG619" s="520"/>
    </row>
    <row r="620" spans="1:33" ht="19.5" thickBot="1" x14ac:dyDescent="0.35">
      <c r="A620" s="366"/>
      <c r="B620" s="387"/>
      <c r="C620" s="293"/>
      <c r="D620" s="293"/>
      <c r="E620" s="293"/>
      <c r="F620" s="293"/>
      <c r="G620" s="293"/>
      <c r="H620" s="293"/>
      <c r="I620" s="366"/>
      <c r="J620" s="366"/>
      <c r="K620" s="526"/>
      <c r="L620" s="526"/>
      <c r="M620" s="526"/>
      <c r="N620" s="526"/>
      <c r="O620" s="526"/>
      <c r="P620" s="526"/>
      <c r="Q620" s="526"/>
      <c r="R620" s="52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366"/>
      <c r="AG620" s="520"/>
    </row>
    <row r="621" spans="1:33" ht="19.5" thickBot="1" x14ac:dyDescent="0.35">
      <c r="A621" s="366"/>
      <c r="B621" s="387"/>
      <c r="C621" s="293"/>
      <c r="D621" s="293"/>
      <c r="E621" s="293"/>
      <c r="F621" s="293"/>
      <c r="G621" s="293"/>
      <c r="H621" s="293"/>
      <c r="I621" s="366"/>
      <c r="J621" s="366"/>
      <c r="K621" s="526"/>
      <c r="L621" s="526"/>
      <c r="M621" s="526"/>
      <c r="N621" s="526"/>
      <c r="O621" s="526"/>
      <c r="P621" s="526"/>
      <c r="Q621" s="526"/>
      <c r="R621" s="52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366"/>
      <c r="AG621" s="520"/>
    </row>
    <row r="622" spans="1:33" ht="19.5" thickBot="1" x14ac:dyDescent="0.35">
      <c r="A622" s="366"/>
      <c r="B622" s="387"/>
      <c r="C622" s="293"/>
      <c r="D622" s="293"/>
      <c r="E622" s="293"/>
      <c r="F622" s="293"/>
      <c r="G622" s="293"/>
      <c r="H622" s="293"/>
      <c r="I622" s="366"/>
      <c r="J622" s="366"/>
      <c r="K622" s="526"/>
      <c r="L622" s="526"/>
      <c r="M622" s="526"/>
      <c r="N622" s="526"/>
      <c r="O622" s="526"/>
      <c r="P622" s="526"/>
      <c r="Q622" s="526"/>
      <c r="R622" s="52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366"/>
      <c r="AG622" s="520"/>
    </row>
    <row r="623" spans="1:33" ht="19.5" thickBot="1" x14ac:dyDescent="0.35">
      <c r="A623" s="366"/>
      <c r="B623" s="387"/>
      <c r="C623" s="293"/>
      <c r="D623" s="293"/>
      <c r="E623" s="293"/>
      <c r="F623" s="293"/>
      <c r="G623" s="293"/>
      <c r="H623" s="293"/>
      <c r="I623" s="366"/>
      <c r="J623" s="366"/>
      <c r="K623" s="526"/>
      <c r="L623" s="526"/>
      <c r="M623" s="526"/>
      <c r="N623" s="526"/>
      <c r="O623" s="526"/>
      <c r="P623" s="526"/>
      <c r="Q623" s="526"/>
      <c r="R623" s="52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366"/>
      <c r="AG623" s="520"/>
    </row>
    <row r="624" spans="1:33" ht="19.5" thickBot="1" x14ac:dyDescent="0.35">
      <c r="A624" s="366"/>
      <c r="B624" s="387"/>
      <c r="C624" s="293"/>
      <c r="D624" s="293"/>
      <c r="E624" s="293"/>
      <c r="F624" s="293"/>
      <c r="G624" s="293"/>
      <c r="H624" s="293"/>
      <c r="I624" s="366"/>
      <c r="J624" s="366"/>
      <c r="K624" s="526"/>
      <c r="L624" s="526"/>
      <c r="M624" s="526"/>
      <c r="N624" s="526"/>
      <c r="O624" s="526"/>
      <c r="P624" s="526"/>
      <c r="Q624" s="526"/>
      <c r="R624" s="52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366"/>
      <c r="AG624" s="520"/>
    </row>
    <row r="625" spans="1:33" ht="19.5" thickBot="1" x14ac:dyDescent="0.35">
      <c r="A625" s="366"/>
      <c r="B625" s="387"/>
      <c r="C625" s="293"/>
      <c r="D625" s="293"/>
      <c r="E625" s="293"/>
      <c r="F625" s="293"/>
      <c r="G625" s="293"/>
      <c r="H625" s="293"/>
      <c r="I625" s="366"/>
      <c r="J625" s="366"/>
      <c r="K625" s="526"/>
      <c r="L625" s="526"/>
      <c r="M625" s="526"/>
      <c r="N625" s="526"/>
      <c r="O625" s="526"/>
      <c r="P625" s="526"/>
      <c r="Q625" s="526"/>
      <c r="R625" s="52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366"/>
      <c r="AG625" s="520"/>
    </row>
    <row r="626" spans="1:33" ht="19.5" thickBot="1" x14ac:dyDescent="0.35">
      <c r="A626" s="366"/>
      <c r="B626" s="387"/>
      <c r="C626" s="293"/>
      <c r="D626" s="293"/>
      <c r="E626" s="293"/>
      <c r="F626" s="293"/>
      <c r="G626" s="293"/>
      <c r="H626" s="293"/>
      <c r="I626" s="366"/>
      <c r="J626" s="366"/>
      <c r="K626" s="526"/>
      <c r="L626" s="526"/>
      <c r="M626" s="526"/>
      <c r="N626" s="526"/>
      <c r="O626" s="526"/>
      <c r="P626" s="526"/>
      <c r="Q626" s="526"/>
      <c r="R626" s="52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366"/>
      <c r="AG626" s="520"/>
    </row>
    <row r="627" spans="1:33" ht="19.5" thickBot="1" x14ac:dyDescent="0.35">
      <c r="A627" s="366"/>
      <c r="B627" s="387"/>
      <c r="C627" s="293"/>
      <c r="D627" s="293"/>
      <c r="E627" s="293"/>
      <c r="F627" s="293"/>
      <c r="G627" s="293"/>
      <c r="H627" s="293"/>
      <c r="I627" s="366"/>
      <c r="J627" s="366"/>
      <c r="K627" s="526"/>
      <c r="L627" s="526"/>
      <c r="M627" s="526"/>
      <c r="N627" s="526"/>
      <c r="O627" s="526"/>
      <c r="P627" s="526"/>
      <c r="Q627" s="526"/>
      <c r="R627" s="52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366"/>
      <c r="AG627" s="520"/>
    </row>
    <row r="628" spans="1:33" ht="19.5" thickBot="1" x14ac:dyDescent="0.35">
      <c r="A628" s="366"/>
      <c r="B628" s="387"/>
      <c r="C628" s="293"/>
      <c r="D628" s="293"/>
      <c r="E628" s="293"/>
      <c r="F628" s="293"/>
      <c r="G628" s="293"/>
      <c r="H628" s="293"/>
      <c r="I628" s="366"/>
      <c r="J628" s="366"/>
      <c r="K628" s="526"/>
      <c r="L628" s="526"/>
      <c r="M628" s="526"/>
      <c r="N628" s="526"/>
      <c r="O628" s="526"/>
      <c r="P628" s="526"/>
      <c r="Q628" s="526"/>
      <c r="R628" s="52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366"/>
      <c r="AG628" s="520"/>
    </row>
    <row r="629" spans="1:33" ht="19.5" thickBot="1" x14ac:dyDescent="0.35">
      <c r="A629" s="366"/>
      <c r="B629" s="387"/>
      <c r="C629" s="293"/>
      <c r="D629" s="293"/>
      <c r="E629" s="293"/>
      <c r="F629" s="293"/>
      <c r="G629" s="293"/>
      <c r="H629" s="293"/>
      <c r="I629" s="366"/>
      <c r="J629" s="366"/>
      <c r="K629" s="526"/>
      <c r="L629" s="526"/>
      <c r="M629" s="526"/>
      <c r="N629" s="526"/>
      <c r="O629" s="526"/>
      <c r="P629" s="526"/>
      <c r="Q629" s="526"/>
      <c r="R629" s="52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366"/>
      <c r="AG629" s="520"/>
    </row>
    <row r="630" spans="1:33" ht="19.5" thickBot="1" x14ac:dyDescent="0.35">
      <c r="A630" s="366"/>
      <c r="B630" s="387"/>
      <c r="C630" s="293"/>
      <c r="D630" s="293"/>
      <c r="E630" s="293"/>
      <c r="F630" s="293"/>
      <c r="G630" s="293"/>
      <c r="H630" s="293"/>
      <c r="I630" s="366"/>
      <c r="J630" s="366"/>
      <c r="K630" s="526"/>
      <c r="L630" s="526"/>
      <c r="M630" s="526"/>
      <c r="N630" s="526"/>
      <c r="O630" s="526"/>
      <c r="P630" s="526"/>
      <c r="Q630" s="526"/>
      <c r="R630" s="52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366"/>
      <c r="AG630" s="520"/>
    </row>
    <row r="631" spans="1:33" ht="19.5" thickBot="1" x14ac:dyDescent="0.35">
      <c r="A631" s="366"/>
      <c r="B631" s="387"/>
      <c r="C631" s="293"/>
      <c r="D631" s="293"/>
      <c r="E631" s="293"/>
      <c r="F631" s="293"/>
      <c r="G631" s="293"/>
      <c r="H631" s="293"/>
      <c r="I631" s="366"/>
      <c r="J631" s="366"/>
      <c r="K631" s="526"/>
      <c r="L631" s="526"/>
      <c r="M631" s="526"/>
      <c r="N631" s="526"/>
      <c r="O631" s="526"/>
      <c r="P631" s="526"/>
      <c r="Q631" s="526"/>
      <c r="R631" s="52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366"/>
      <c r="AG631" s="520"/>
    </row>
    <row r="632" spans="1:33" ht="19.5" thickBot="1" x14ac:dyDescent="0.35">
      <c r="A632" s="366"/>
      <c r="B632" s="387"/>
      <c r="C632" s="293"/>
      <c r="D632" s="293"/>
      <c r="E632" s="293"/>
      <c r="F632" s="293"/>
      <c r="G632" s="293"/>
      <c r="H632" s="293"/>
      <c r="I632" s="366"/>
      <c r="J632" s="366"/>
      <c r="K632" s="526"/>
      <c r="L632" s="526"/>
      <c r="M632" s="526"/>
      <c r="N632" s="526"/>
      <c r="O632" s="526"/>
      <c r="P632" s="526"/>
      <c r="Q632" s="526"/>
      <c r="R632" s="52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366"/>
      <c r="AG632" s="520"/>
    </row>
    <row r="633" spans="1:33" ht="19.5" thickBot="1" x14ac:dyDescent="0.35">
      <c r="A633" s="366"/>
      <c r="B633" s="387"/>
      <c r="C633" s="293"/>
      <c r="D633" s="293"/>
      <c r="E633" s="293"/>
      <c r="F633" s="293"/>
      <c r="G633" s="293"/>
      <c r="H633" s="293"/>
      <c r="I633" s="366"/>
      <c r="J633" s="366"/>
      <c r="K633" s="526"/>
      <c r="L633" s="526"/>
      <c r="M633" s="526"/>
      <c r="N633" s="526"/>
      <c r="O633" s="526"/>
      <c r="P633" s="526"/>
      <c r="Q633" s="526"/>
      <c r="R633" s="52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366"/>
      <c r="AG633" s="520"/>
    </row>
    <row r="634" spans="1:33" ht="19.5" thickBot="1" x14ac:dyDescent="0.35">
      <c r="A634" s="366"/>
      <c r="B634" s="387"/>
      <c r="C634" s="293"/>
      <c r="D634" s="293"/>
      <c r="E634" s="293"/>
      <c r="F634" s="293"/>
      <c r="G634" s="293"/>
      <c r="H634" s="293"/>
      <c r="I634" s="366"/>
      <c r="J634" s="366"/>
      <c r="K634" s="526"/>
      <c r="L634" s="526"/>
      <c r="M634" s="526"/>
      <c r="N634" s="526"/>
      <c r="O634" s="526"/>
      <c r="P634" s="526"/>
      <c r="Q634" s="526"/>
      <c r="R634" s="52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366"/>
      <c r="AG634" s="520"/>
    </row>
    <row r="635" spans="1:33" ht="19.5" thickBot="1" x14ac:dyDescent="0.35">
      <c r="A635" s="366"/>
      <c r="B635" s="387"/>
      <c r="C635" s="293"/>
      <c r="D635" s="293"/>
      <c r="E635" s="293"/>
      <c r="F635" s="293"/>
      <c r="G635" s="293"/>
      <c r="H635" s="293"/>
      <c r="I635" s="366"/>
      <c r="J635" s="366"/>
      <c r="K635" s="526"/>
      <c r="L635" s="526"/>
      <c r="M635" s="526"/>
      <c r="N635" s="526"/>
      <c r="O635" s="526"/>
      <c r="P635" s="526"/>
      <c r="Q635" s="526"/>
      <c r="R635" s="52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366"/>
      <c r="AG635" s="520"/>
    </row>
    <row r="636" spans="1:33" ht="19.5" thickBot="1" x14ac:dyDescent="0.35">
      <c r="A636" s="366"/>
      <c r="B636" s="387"/>
      <c r="C636" s="293"/>
      <c r="D636" s="293"/>
      <c r="E636" s="293"/>
      <c r="F636" s="293"/>
      <c r="G636" s="293"/>
      <c r="H636" s="293"/>
      <c r="I636" s="366"/>
      <c r="J636" s="366"/>
      <c r="K636" s="526"/>
      <c r="L636" s="526"/>
      <c r="M636" s="526"/>
      <c r="N636" s="526"/>
      <c r="O636" s="526"/>
      <c r="P636" s="526"/>
      <c r="Q636" s="526"/>
      <c r="R636" s="52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366"/>
      <c r="AG636" s="520"/>
    </row>
    <row r="637" spans="1:33" ht="19.5" thickBot="1" x14ac:dyDescent="0.35">
      <c r="A637" s="366"/>
      <c r="B637" s="387"/>
      <c r="C637" s="293"/>
      <c r="D637" s="293"/>
      <c r="E637" s="293"/>
      <c r="F637" s="293"/>
      <c r="G637" s="293"/>
      <c r="H637" s="293"/>
      <c r="I637" s="366"/>
      <c r="J637" s="366"/>
      <c r="K637" s="526"/>
      <c r="L637" s="526"/>
      <c r="M637" s="526"/>
      <c r="N637" s="526"/>
      <c r="O637" s="526"/>
      <c r="P637" s="526"/>
      <c r="Q637" s="526"/>
      <c r="R637" s="52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366"/>
      <c r="AG637" s="520"/>
    </row>
    <row r="638" spans="1:33" ht="19.5" thickBot="1" x14ac:dyDescent="0.35">
      <c r="A638" s="366"/>
      <c r="B638" s="387"/>
      <c r="C638" s="293"/>
      <c r="D638" s="293"/>
      <c r="E638" s="293"/>
      <c r="F638" s="293"/>
      <c r="G638" s="293"/>
      <c r="H638" s="293"/>
      <c r="I638" s="366"/>
      <c r="J638" s="366"/>
      <c r="K638" s="526"/>
      <c r="L638" s="526"/>
      <c r="M638" s="526"/>
      <c r="N638" s="526"/>
      <c r="O638" s="526"/>
      <c r="P638" s="526"/>
      <c r="Q638" s="526"/>
      <c r="R638" s="52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366"/>
      <c r="AG638" s="520"/>
    </row>
    <row r="639" spans="1:33" ht="19.5" thickBot="1" x14ac:dyDescent="0.35">
      <c r="A639" s="366"/>
      <c r="B639" s="387"/>
      <c r="C639" s="293"/>
      <c r="D639" s="293"/>
      <c r="E639" s="293"/>
      <c r="F639" s="293"/>
      <c r="G639" s="293"/>
      <c r="H639" s="293"/>
      <c r="I639" s="366"/>
      <c r="J639" s="366"/>
      <c r="K639" s="526"/>
      <c r="L639" s="526"/>
      <c r="M639" s="526"/>
      <c r="N639" s="526"/>
      <c r="O639" s="526"/>
      <c r="P639" s="526"/>
      <c r="Q639" s="526"/>
      <c r="R639" s="52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366"/>
      <c r="AG639" s="520"/>
    </row>
    <row r="640" spans="1:33" ht="19.5" thickBot="1" x14ac:dyDescent="0.35">
      <c r="A640" s="366"/>
      <c r="B640" s="387"/>
      <c r="C640" s="293"/>
      <c r="D640" s="293"/>
      <c r="E640" s="293"/>
      <c r="F640" s="293"/>
      <c r="G640" s="293"/>
      <c r="H640" s="293"/>
      <c r="I640" s="366"/>
      <c r="J640" s="366"/>
      <c r="K640" s="526"/>
      <c r="L640" s="526"/>
      <c r="M640" s="526"/>
      <c r="N640" s="526"/>
      <c r="O640" s="526"/>
      <c r="P640" s="526"/>
      <c r="Q640" s="526"/>
      <c r="R640" s="52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366"/>
      <c r="AG640" s="520"/>
    </row>
    <row r="641" spans="1:33" ht="19.5" thickBot="1" x14ac:dyDescent="0.35">
      <c r="A641" s="366"/>
      <c r="B641" s="387"/>
      <c r="C641" s="293"/>
      <c r="D641" s="293"/>
      <c r="E641" s="293"/>
      <c r="F641" s="293"/>
      <c r="G641" s="293"/>
      <c r="H641" s="293"/>
      <c r="I641" s="366"/>
      <c r="J641" s="366"/>
      <c r="K641" s="526"/>
      <c r="L641" s="526"/>
      <c r="M641" s="526"/>
      <c r="N641" s="526"/>
      <c r="O641" s="526"/>
      <c r="P641" s="526"/>
      <c r="Q641" s="526"/>
      <c r="R641" s="52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366"/>
      <c r="AG641" s="520"/>
    </row>
    <row r="642" spans="1:33" ht="19.5" thickBot="1" x14ac:dyDescent="0.35">
      <c r="A642" s="366"/>
      <c r="B642" s="387"/>
      <c r="C642" s="293"/>
      <c r="D642" s="293"/>
      <c r="E642" s="293"/>
      <c r="F642" s="293"/>
      <c r="G642" s="293"/>
      <c r="H642" s="293"/>
      <c r="I642" s="366"/>
      <c r="J642" s="366"/>
      <c r="K642" s="526"/>
      <c r="L642" s="526"/>
      <c r="M642" s="526"/>
      <c r="N642" s="526"/>
      <c r="O642" s="526"/>
      <c r="P642" s="526"/>
      <c r="Q642" s="526"/>
      <c r="R642" s="52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366"/>
      <c r="AG642" s="520"/>
    </row>
    <row r="643" spans="1:33" ht="19.5" thickBot="1" x14ac:dyDescent="0.35">
      <c r="A643" s="366"/>
      <c r="B643" s="387"/>
      <c r="C643" s="293"/>
      <c r="D643" s="293"/>
      <c r="E643" s="293"/>
      <c r="F643" s="293"/>
      <c r="G643" s="293"/>
      <c r="H643" s="293"/>
      <c r="I643" s="366"/>
      <c r="J643" s="366"/>
      <c r="K643" s="526"/>
      <c r="L643" s="526"/>
      <c r="M643" s="526"/>
      <c r="N643" s="526"/>
      <c r="O643" s="526"/>
      <c r="P643" s="526"/>
      <c r="Q643" s="526"/>
      <c r="R643" s="52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366"/>
      <c r="AG643" s="520"/>
    </row>
    <row r="644" spans="1:33" ht="19.5" thickBot="1" x14ac:dyDescent="0.35">
      <c r="A644" s="366"/>
      <c r="B644" s="387"/>
      <c r="C644" s="293"/>
      <c r="D644" s="293"/>
      <c r="E644" s="293"/>
      <c r="F644" s="293"/>
      <c r="G644" s="293"/>
      <c r="H644" s="293"/>
      <c r="I644" s="366"/>
      <c r="J644" s="366"/>
      <c r="K644" s="526"/>
      <c r="L644" s="526"/>
      <c r="M644" s="526"/>
      <c r="N644" s="526"/>
      <c r="O644" s="526"/>
      <c r="P644" s="526"/>
      <c r="Q644" s="526"/>
      <c r="R644" s="52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366"/>
      <c r="AG644" s="520"/>
    </row>
    <row r="645" spans="1:33" ht="19.5" thickBot="1" x14ac:dyDescent="0.35">
      <c r="A645" s="366"/>
      <c r="B645" s="387"/>
      <c r="C645" s="293"/>
      <c r="D645" s="293"/>
      <c r="E645" s="293"/>
      <c r="F645" s="293"/>
      <c r="G645" s="293"/>
      <c r="H645" s="293"/>
      <c r="I645" s="366"/>
      <c r="J645" s="366"/>
      <c r="K645" s="526"/>
      <c r="L645" s="526"/>
      <c r="M645" s="526"/>
      <c r="N645" s="526"/>
      <c r="O645" s="526"/>
      <c r="P645" s="526"/>
      <c r="Q645" s="526"/>
      <c r="R645" s="52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366"/>
      <c r="AG645" s="520"/>
    </row>
    <row r="646" spans="1:33" ht="19.5" thickBot="1" x14ac:dyDescent="0.35">
      <c r="A646" s="366"/>
      <c r="B646" s="387"/>
      <c r="C646" s="293"/>
      <c r="D646" s="293"/>
      <c r="E646" s="293"/>
      <c r="F646" s="293"/>
      <c r="G646" s="293"/>
      <c r="H646" s="293"/>
      <c r="I646" s="366"/>
      <c r="J646" s="366"/>
      <c r="K646" s="526"/>
      <c r="L646" s="526"/>
      <c r="M646" s="526"/>
      <c r="N646" s="526"/>
      <c r="O646" s="526"/>
      <c r="P646" s="526"/>
      <c r="Q646" s="526"/>
      <c r="R646" s="52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366"/>
      <c r="AG646" s="520"/>
    </row>
    <row r="647" spans="1:33" ht="19.5" thickBot="1" x14ac:dyDescent="0.35">
      <c r="A647" s="366"/>
      <c r="B647" s="387"/>
      <c r="C647" s="293"/>
      <c r="D647" s="293"/>
      <c r="E647" s="293"/>
      <c r="F647" s="293"/>
      <c r="G647" s="293"/>
      <c r="H647" s="293"/>
      <c r="I647" s="366"/>
      <c r="J647" s="366"/>
      <c r="K647" s="526"/>
      <c r="L647" s="526"/>
      <c r="M647" s="526"/>
      <c r="N647" s="526"/>
      <c r="O647" s="526"/>
      <c r="P647" s="526"/>
      <c r="Q647" s="526"/>
      <c r="R647" s="52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366"/>
      <c r="AG647" s="520"/>
    </row>
    <row r="648" spans="1:33" ht="19.5" thickBot="1" x14ac:dyDescent="0.35">
      <c r="A648" s="366"/>
      <c r="B648" s="387"/>
      <c r="C648" s="293"/>
      <c r="D648" s="293"/>
      <c r="E648" s="293"/>
      <c r="F648" s="293"/>
      <c r="G648" s="293"/>
      <c r="H648" s="293"/>
      <c r="I648" s="366"/>
      <c r="J648" s="366"/>
      <c r="K648" s="526"/>
      <c r="L648" s="526"/>
      <c r="M648" s="526"/>
      <c r="N648" s="526"/>
      <c r="O648" s="526"/>
      <c r="P648" s="526"/>
      <c r="Q648" s="526"/>
      <c r="R648" s="52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366"/>
      <c r="AG648" s="520"/>
    </row>
    <row r="649" spans="1:33" ht="19.5" thickBot="1" x14ac:dyDescent="0.35">
      <c r="A649" s="366"/>
      <c r="B649" s="387"/>
      <c r="C649" s="293"/>
      <c r="D649" s="293"/>
      <c r="E649" s="293"/>
      <c r="F649" s="293"/>
      <c r="G649" s="293"/>
      <c r="H649" s="293"/>
      <c r="I649" s="366"/>
      <c r="J649" s="366"/>
      <c r="K649" s="526"/>
      <c r="L649" s="526"/>
      <c r="M649" s="526"/>
      <c r="N649" s="526"/>
      <c r="O649" s="526"/>
      <c r="P649" s="526"/>
      <c r="Q649" s="526"/>
      <c r="R649" s="52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366"/>
      <c r="AG649" s="520"/>
    </row>
    <row r="650" spans="1:33" ht="19.5" thickBot="1" x14ac:dyDescent="0.35">
      <c r="A650" s="366"/>
      <c r="B650" s="387"/>
      <c r="C650" s="293"/>
      <c r="D650" s="293"/>
      <c r="E650" s="293"/>
      <c r="F650" s="293"/>
      <c r="G650" s="293"/>
      <c r="H650" s="293"/>
      <c r="I650" s="366"/>
      <c r="J650" s="366"/>
      <c r="K650" s="526"/>
      <c r="L650" s="526"/>
      <c r="M650" s="526"/>
      <c r="N650" s="526"/>
      <c r="O650" s="526"/>
      <c r="P650" s="526"/>
      <c r="Q650" s="526"/>
      <c r="R650" s="52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366"/>
      <c r="AG650" s="520"/>
    </row>
    <row r="651" spans="1:33" ht="19.5" thickBot="1" x14ac:dyDescent="0.35">
      <c r="A651" s="366"/>
      <c r="B651" s="387"/>
      <c r="C651" s="293"/>
      <c r="D651" s="293"/>
      <c r="E651" s="293"/>
      <c r="F651" s="293"/>
      <c r="G651" s="293"/>
      <c r="H651" s="293"/>
      <c r="I651" s="366"/>
      <c r="J651" s="366"/>
      <c r="K651" s="526"/>
      <c r="L651" s="526"/>
      <c r="M651" s="526"/>
      <c r="N651" s="526"/>
      <c r="O651" s="526"/>
      <c r="P651" s="526"/>
      <c r="Q651" s="526"/>
      <c r="R651" s="52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366"/>
      <c r="AG651" s="520"/>
    </row>
    <row r="652" spans="1:33" ht="19.5" thickBot="1" x14ac:dyDescent="0.35">
      <c r="A652" s="366"/>
      <c r="B652" s="387"/>
      <c r="C652" s="293"/>
      <c r="D652" s="293"/>
      <c r="E652" s="293"/>
      <c r="F652" s="293"/>
      <c r="G652" s="293"/>
      <c r="H652" s="293"/>
      <c r="I652" s="366"/>
      <c r="J652" s="366"/>
      <c r="K652" s="526"/>
      <c r="L652" s="526"/>
      <c r="M652" s="526"/>
      <c r="N652" s="526"/>
      <c r="O652" s="526"/>
      <c r="P652" s="526"/>
      <c r="Q652" s="526"/>
      <c r="R652" s="52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366"/>
      <c r="AG652" s="520"/>
    </row>
    <row r="653" spans="1:33" ht="19.5" thickBot="1" x14ac:dyDescent="0.35">
      <c r="A653" s="366"/>
      <c r="B653" s="387"/>
      <c r="C653" s="293"/>
      <c r="D653" s="293"/>
      <c r="E653" s="293"/>
      <c r="F653" s="293"/>
      <c r="G653" s="293"/>
      <c r="H653" s="293"/>
      <c r="I653" s="366"/>
      <c r="J653" s="366"/>
      <c r="K653" s="526"/>
      <c r="L653" s="526"/>
      <c r="M653" s="526"/>
      <c r="N653" s="526"/>
      <c r="O653" s="526"/>
      <c r="P653" s="526"/>
      <c r="Q653" s="526"/>
      <c r="R653" s="52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366"/>
      <c r="AG653" s="520"/>
    </row>
    <row r="654" spans="1:33" ht="19.5" thickBot="1" x14ac:dyDescent="0.35">
      <c r="A654" s="366"/>
      <c r="B654" s="387"/>
      <c r="C654" s="293"/>
      <c r="D654" s="293"/>
      <c r="E654" s="293"/>
      <c r="F654" s="293"/>
      <c r="G654" s="293"/>
      <c r="H654" s="293"/>
      <c r="I654" s="366"/>
      <c r="J654" s="366"/>
      <c r="K654" s="526"/>
      <c r="L654" s="526"/>
      <c r="M654" s="526"/>
      <c r="N654" s="526"/>
      <c r="O654" s="526"/>
      <c r="P654" s="526"/>
      <c r="Q654" s="526"/>
      <c r="R654" s="52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366"/>
      <c r="AG654" s="520"/>
    </row>
    <row r="655" spans="1:33" ht="19.5" thickBot="1" x14ac:dyDescent="0.35">
      <c r="A655" s="366"/>
      <c r="B655" s="387"/>
      <c r="C655" s="293"/>
      <c r="D655" s="293"/>
      <c r="E655" s="293"/>
      <c r="F655" s="293"/>
      <c r="G655" s="293"/>
      <c r="H655" s="293"/>
      <c r="I655" s="366"/>
      <c r="J655" s="366"/>
      <c r="K655" s="526"/>
      <c r="L655" s="526"/>
      <c r="M655" s="526"/>
      <c r="N655" s="526"/>
      <c r="O655" s="526"/>
      <c r="P655" s="526"/>
      <c r="Q655" s="526"/>
      <c r="R655" s="52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366"/>
      <c r="AG655" s="520"/>
    </row>
    <row r="656" spans="1:33" ht="19.5" thickBot="1" x14ac:dyDescent="0.35">
      <c r="A656" s="366"/>
      <c r="B656" s="387"/>
      <c r="C656" s="293"/>
      <c r="D656" s="293"/>
      <c r="E656" s="293"/>
      <c r="F656" s="293"/>
      <c r="G656" s="293"/>
      <c r="H656" s="293"/>
      <c r="I656" s="366"/>
      <c r="J656" s="366"/>
      <c r="K656" s="526"/>
      <c r="L656" s="526"/>
      <c r="M656" s="526"/>
      <c r="N656" s="526"/>
      <c r="O656" s="526"/>
      <c r="P656" s="526"/>
      <c r="Q656" s="526"/>
      <c r="R656" s="52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366"/>
      <c r="AG656" s="520"/>
    </row>
    <row r="657" spans="1:33" ht="19.5" thickBot="1" x14ac:dyDescent="0.35">
      <c r="A657" s="366"/>
      <c r="B657" s="387"/>
      <c r="C657" s="293"/>
      <c r="D657" s="293"/>
      <c r="E657" s="293"/>
      <c r="F657" s="293"/>
      <c r="G657" s="293"/>
      <c r="H657" s="293"/>
      <c r="I657" s="366"/>
      <c r="J657" s="366"/>
      <c r="K657" s="526"/>
      <c r="L657" s="526"/>
      <c r="M657" s="526"/>
      <c r="N657" s="526"/>
      <c r="O657" s="526"/>
      <c r="P657" s="526"/>
      <c r="Q657" s="526"/>
      <c r="R657" s="52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366"/>
      <c r="AG657" s="520"/>
    </row>
    <row r="658" spans="1:33" ht="19.5" thickBot="1" x14ac:dyDescent="0.35">
      <c r="A658" s="366"/>
      <c r="B658" s="387"/>
      <c r="C658" s="293"/>
      <c r="D658" s="293"/>
      <c r="E658" s="293"/>
      <c r="F658" s="293"/>
      <c r="G658" s="293"/>
      <c r="H658" s="293"/>
      <c r="I658" s="366"/>
      <c r="J658" s="366"/>
      <c r="K658" s="526"/>
      <c r="L658" s="526"/>
      <c r="M658" s="526"/>
      <c r="N658" s="526"/>
      <c r="O658" s="526"/>
      <c r="P658" s="526"/>
      <c r="Q658" s="526"/>
      <c r="R658" s="52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366"/>
      <c r="AG658" s="520"/>
    </row>
    <row r="659" spans="1:33" ht="19.5" thickBot="1" x14ac:dyDescent="0.35">
      <c r="A659" s="366"/>
      <c r="B659" s="387"/>
      <c r="C659" s="293"/>
      <c r="D659" s="293"/>
      <c r="E659" s="293"/>
      <c r="F659" s="293"/>
      <c r="G659" s="293"/>
      <c r="H659" s="293"/>
      <c r="I659" s="366"/>
      <c r="J659" s="366"/>
      <c r="K659" s="526"/>
      <c r="L659" s="526"/>
      <c r="M659" s="526"/>
      <c r="N659" s="526"/>
      <c r="O659" s="526"/>
      <c r="P659" s="526"/>
      <c r="Q659" s="526"/>
      <c r="R659" s="52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366"/>
      <c r="AG659" s="520"/>
    </row>
    <row r="660" spans="1:33" ht="19.5" thickBot="1" x14ac:dyDescent="0.35">
      <c r="A660" s="366"/>
      <c r="B660" s="387"/>
      <c r="C660" s="293"/>
      <c r="D660" s="293"/>
      <c r="E660" s="293"/>
      <c r="F660" s="293"/>
      <c r="G660" s="293"/>
      <c r="H660" s="293"/>
      <c r="I660" s="366"/>
      <c r="J660" s="366"/>
      <c r="K660" s="526"/>
      <c r="L660" s="526"/>
      <c r="M660" s="526"/>
      <c r="N660" s="526"/>
      <c r="O660" s="526"/>
      <c r="P660" s="526"/>
      <c r="Q660" s="526"/>
      <c r="R660" s="52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366"/>
      <c r="AG660" s="520"/>
    </row>
    <row r="661" spans="1:33" ht="19.5" thickBot="1" x14ac:dyDescent="0.35">
      <c r="A661" s="366"/>
      <c r="B661" s="387"/>
      <c r="C661" s="293"/>
      <c r="D661" s="293"/>
      <c r="E661" s="293"/>
      <c r="F661" s="293"/>
      <c r="G661" s="293"/>
      <c r="H661" s="293"/>
      <c r="I661" s="366"/>
      <c r="J661" s="366"/>
      <c r="K661" s="526"/>
      <c r="L661" s="526"/>
      <c r="M661" s="526"/>
      <c r="N661" s="526"/>
      <c r="O661" s="526"/>
      <c r="P661" s="526"/>
      <c r="Q661" s="526"/>
      <c r="R661" s="52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366"/>
      <c r="AG661" s="520"/>
    </row>
    <row r="662" spans="1:33" ht="19.5" thickBot="1" x14ac:dyDescent="0.35">
      <c r="A662" s="366"/>
      <c r="B662" s="387"/>
      <c r="C662" s="388"/>
      <c r="D662" s="388"/>
      <c r="E662" s="388"/>
      <c r="F662" s="388"/>
      <c r="G662" s="388"/>
      <c r="H662" s="388"/>
      <c r="I662" s="366"/>
      <c r="J662" s="366"/>
      <c r="K662" s="526"/>
      <c r="L662" s="526"/>
      <c r="M662" s="526"/>
      <c r="N662" s="526"/>
      <c r="O662" s="526"/>
      <c r="P662" s="526"/>
      <c r="Q662" s="526"/>
      <c r="R662" s="52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366"/>
      <c r="AG662" s="520"/>
    </row>
    <row r="663" spans="1:33" ht="19.5" thickBot="1" x14ac:dyDescent="0.35">
      <c r="A663" s="366"/>
      <c r="B663" s="387"/>
      <c r="C663" s="388"/>
      <c r="D663" s="388"/>
      <c r="E663" s="388"/>
      <c r="F663" s="388"/>
      <c r="G663" s="388"/>
      <c r="H663" s="388"/>
      <c r="I663" s="366"/>
      <c r="J663" s="366"/>
      <c r="K663" s="526"/>
      <c r="L663" s="526"/>
      <c r="M663" s="526"/>
      <c r="N663" s="526"/>
      <c r="O663" s="526"/>
      <c r="P663" s="526"/>
      <c r="Q663" s="526"/>
      <c r="R663" s="52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366"/>
      <c r="AG663" s="520"/>
    </row>
    <row r="664" spans="1:33" ht="19.5" thickBot="1" x14ac:dyDescent="0.35">
      <c r="A664" s="366"/>
      <c r="B664" s="387"/>
      <c r="C664" s="388"/>
      <c r="D664" s="388"/>
      <c r="E664" s="388"/>
      <c r="F664" s="388"/>
      <c r="G664" s="388"/>
      <c r="H664" s="388"/>
      <c r="I664" s="366"/>
      <c r="J664" s="366"/>
      <c r="K664" s="526"/>
      <c r="L664" s="526"/>
      <c r="M664" s="526"/>
      <c r="N664" s="526"/>
      <c r="O664" s="526"/>
      <c r="P664" s="526"/>
      <c r="Q664" s="526"/>
      <c r="R664" s="52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366"/>
      <c r="AG664" s="520"/>
    </row>
    <row r="665" spans="1:33" ht="19.5" thickBot="1" x14ac:dyDescent="0.35">
      <c r="A665" s="366"/>
      <c r="B665" s="387"/>
      <c r="C665" s="388"/>
      <c r="D665" s="388"/>
      <c r="E665" s="388"/>
      <c r="F665" s="388"/>
      <c r="G665" s="388"/>
      <c r="H665" s="388"/>
      <c r="I665" s="366"/>
      <c r="J665" s="366"/>
      <c r="K665" s="526"/>
      <c r="L665" s="526"/>
      <c r="M665" s="526"/>
      <c r="N665" s="526"/>
      <c r="O665" s="526"/>
      <c r="P665" s="526"/>
      <c r="Q665" s="526"/>
      <c r="R665" s="52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366"/>
      <c r="AG665" s="520"/>
    </row>
    <row r="666" spans="1:33" ht="19.5" thickBot="1" x14ac:dyDescent="0.35">
      <c r="A666" s="366"/>
      <c r="B666" s="387"/>
      <c r="C666" s="388"/>
      <c r="D666" s="388"/>
      <c r="E666" s="388"/>
      <c r="F666" s="388"/>
      <c r="G666" s="388"/>
      <c r="H666" s="388"/>
      <c r="I666" s="366"/>
      <c r="J666" s="366"/>
      <c r="K666" s="526"/>
      <c r="L666" s="526"/>
      <c r="M666" s="526"/>
      <c r="N666" s="526"/>
      <c r="O666" s="526"/>
      <c r="P666" s="526"/>
      <c r="Q666" s="526"/>
      <c r="R666" s="52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366"/>
      <c r="AG666" s="520"/>
    </row>
    <row r="667" spans="1:33" ht="19.5" thickBot="1" x14ac:dyDescent="0.35">
      <c r="A667" s="366"/>
      <c r="B667" s="387"/>
      <c r="C667" s="388"/>
      <c r="D667" s="388"/>
      <c r="E667" s="388"/>
      <c r="F667" s="388"/>
      <c r="G667" s="388"/>
      <c r="H667" s="388"/>
      <c r="I667" s="366"/>
      <c r="J667" s="366"/>
      <c r="K667" s="526"/>
      <c r="L667" s="526"/>
      <c r="M667" s="526"/>
      <c r="N667" s="526"/>
      <c r="O667" s="526"/>
      <c r="P667" s="526"/>
      <c r="Q667" s="526"/>
      <c r="R667" s="52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366"/>
      <c r="AG667" s="520"/>
    </row>
    <row r="668" spans="1:33" ht="19.5" thickBot="1" x14ac:dyDescent="0.35">
      <c r="A668" s="366"/>
      <c r="B668" s="387"/>
      <c r="C668" s="388"/>
      <c r="D668" s="388"/>
      <c r="E668" s="388"/>
      <c r="F668" s="388"/>
      <c r="G668" s="388"/>
      <c r="H668" s="388"/>
      <c r="I668" s="366"/>
      <c r="J668" s="366"/>
      <c r="K668" s="526"/>
      <c r="L668" s="526"/>
      <c r="M668" s="526"/>
      <c r="N668" s="526"/>
      <c r="O668" s="526"/>
      <c r="P668" s="526"/>
      <c r="Q668" s="526"/>
      <c r="R668" s="52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366"/>
      <c r="AG668" s="520"/>
    </row>
    <row r="669" spans="1:33" ht="19.5" thickBot="1" x14ac:dyDescent="0.35">
      <c r="A669" s="366"/>
      <c r="B669" s="387"/>
      <c r="C669" s="388"/>
      <c r="D669" s="388"/>
      <c r="E669" s="388"/>
      <c r="F669" s="388"/>
      <c r="G669" s="388"/>
      <c r="H669" s="388"/>
      <c r="I669" s="366"/>
      <c r="J669" s="366"/>
      <c r="K669" s="526"/>
      <c r="L669" s="526"/>
      <c r="M669" s="526"/>
      <c r="N669" s="526"/>
      <c r="O669" s="526"/>
      <c r="P669" s="526"/>
      <c r="Q669" s="526"/>
      <c r="R669" s="52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366"/>
      <c r="AG669" s="520"/>
    </row>
    <row r="670" spans="1:33" ht="19.5" thickBot="1" x14ac:dyDescent="0.35">
      <c r="A670" s="366"/>
      <c r="B670" s="387"/>
      <c r="C670" s="388"/>
      <c r="D670" s="388"/>
      <c r="E670" s="388"/>
      <c r="F670" s="388"/>
      <c r="G670" s="388"/>
      <c r="H670" s="388"/>
      <c r="I670" s="366"/>
      <c r="J670" s="366"/>
      <c r="K670" s="526"/>
      <c r="L670" s="526"/>
      <c r="M670" s="526"/>
      <c r="N670" s="526"/>
      <c r="O670" s="526"/>
      <c r="P670" s="526"/>
      <c r="Q670" s="526"/>
      <c r="R670" s="52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366"/>
      <c r="AG670" s="520"/>
    </row>
    <row r="671" spans="1:33" ht="19.5" thickBot="1" x14ac:dyDescent="0.35">
      <c r="A671" s="366"/>
      <c r="B671" s="387"/>
      <c r="C671" s="388"/>
      <c r="D671" s="388"/>
      <c r="E671" s="388"/>
      <c r="F671" s="388"/>
      <c r="G671" s="388"/>
      <c r="H671" s="388"/>
      <c r="I671" s="366"/>
      <c r="J671" s="366"/>
      <c r="K671" s="526"/>
      <c r="L671" s="526"/>
      <c r="M671" s="526"/>
      <c r="N671" s="526"/>
      <c r="O671" s="526"/>
      <c r="P671" s="526"/>
      <c r="Q671" s="526"/>
      <c r="R671" s="52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366"/>
      <c r="AG671" s="520"/>
    </row>
    <row r="672" spans="1:33" ht="19.5" thickBot="1" x14ac:dyDescent="0.35">
      <c r="A672" s="366"/>
      <c r="B672" s="387"/>
      <c r="C672" s="388"/>
      <c r="D672" s="388"/>
      <c r="E672" s="388"/>
      <c r="F672" s="388"/>
      <c r="G672" s="388"/>
      <c r="H672" s="388"/>
      <c r="I672" s="366"/>
      <c r="J672" s="366"/>
      <c r="K672" s="526"/>
      <c r="L672" s="526"/>
      <c r="M672" s="526"/>
      <c r="N672" s="526"/>
      <c r="O672" s="526"/>
      <c r="P672" s="526"/>
      <c r="Q672" s="526"/>
      <c r="R672" s="52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366"/>
      <c r="AG672" s="520"/>
    </row>
    <row r="673" spans="1:33" ht="19.5" thickBot="1" x14ac:dyDescent="0.35">
      <c r="A673" s="366"/>
      <c r="B673" s="387"/>
      <c r="C673" s="388"/>
      <c r="D673" s="388"/>
      <c r="E673" s="388"/>
      <c r="F673" s="388"/>
      <c r="G673" s="388"/>
      <c r="H673" s="388"/>
      <c r="I673" s="366"/>
      <c r="J673" s="366"/>
      <c r="K673" s="526"/>
      <c r="L673" s="526"/>
      <c r="M673" s="526"/>
      <c r="N673" s="526"/>
      <c r="O673" s="526"/>
      <c r="P673" s="526"/>
      <c r="Q673" s="526"/>
      <c r="R673" s="52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366"/>
      <c r="AG673" s="520"/>
    </row>
    <row r="674" spans="1:33" ht="19.5" thickBot="1" x14ac:dyDescent="0.35">
      <c r="A674" s="366"/>
      <c r="B674" s="387"/>
      <c r="C674" s="388"/>
      <c r="D674" s="388"/>
      <c r="E674" s="388"/>
      <c r="F674" s="388"/>
      <c r="G674" s="388"/>
      <c r="H674" s="388"/>
      <c r="I674" s="366"/>
      <c r="J674" s="366"/>
      <c r="K674" s="526"/>
      <c r="L674" s="526"/>
      <c r="M674" s="526"/>
      <c r="N674" s="526"/>
      <c r="O674" s="526"/>
      <c r="P674" s="526"/>
      <c r="Q674" s="526"/>
      <c r="R674" s="52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366"/>
      <c r="AG674" s="520"/>
    </row>
    <row r="675" spans="1:33" ht="19.5" thickBot="1" x14ac:dyDescent="0.35">
      <c r="A675" s="366"/>
      <c r="B675" s="387"/>
      <c r="C675" s="388"/>
      <c r="D675" s="388"/>
      <c r="E675" s="388"/>
      <c r="F675" s="388"/>
      <c r="G675" s="388"/>
      <c r="H675" s="388"/>
      <c r="I675" s="366"/>
      <c r="J675" s="366"/>
      <c r="K675" s="526"/>
      <c r="L675" s="526"/>
      <c r="M675" s="526"/>
      <c r="N675" s="526"/>
      <c r="O675" s="526"/>
      <c r="P675" s="526"/>
      <c r="Q675" s="526"/>
      <c r="R675" s="52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366"/>
      <c r="AG675" s="520"/>
    </row>
    <row r="676" spans="1:33" ht="19.5" thickBot="1" x14ac:dyDescent="0.35">
      <c r="A676" s="366"/>
      <c r="B676" s="387"/>
      <c r="C676" s="388"/>
      <c r="D676" s="388"/>
      <c r="E676" s="388"/>
      <c r="F676" s="388"/>
      <c r="G676" s="388"/>
      <c r="H676" s="388"/>
      <c r="I676" s="366"/>
      <c r="J676" s="366"/>
      <c r="K676" s="526"/>
      <c r="L676" s="526"/>
      <c r="M676" s="526"/>
      <c r="N676" s="526"/>
      <c r="O676" s="526"/>
      <c r="P676" s="526"/>
      <c r="Q676" s="526"/>
      <c r="R676" s="52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366"/>
      <c r="AG676" s="520"/>
    </row>
    <row r="677" spans="1:33" ht="19.5" thickBot="1" x14ac:dyDescent="0.35">
      <c r="A677" s="366"/>
      <c r="B677" s="387"/>
      <c r="C677" s="388"/>
      <c r="D677" s="388"/>
      <c r="E677" s="388"/>
      <c r="F677" s="388"/>
      <c r="G677" s="388"/>
      <c r="H677" s="388"/>
      <c r="I677" s="366"/>
      <c r="J677" s="366"/>
      <c r="K677" s="526"/>
      <c r="L677" s="526"/>
      <c r="M677" s="526"/>
      <c r="N677" s="526"/>
      <c r="O677" s="526"/>
      <c r="P677" s="526"/>
      <c r="Q677" s="526"/>
      <c r="R677" s="52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366"/>
      <c r="AG677" s="520"/>
    </row>
    <row r="678" spans="1:33" ht="19.5" thickBot="1" x14ac:dyDescent="0.35">
      <c r="A678" s="366"/>
      <c r="B678" s="387"/>
      <c r="C678" s="388"/>
      <c r="D678" s="388"/>
      <c r="E678" s="388"/>
      <c r="F678" s="388"/>
      <c r="G678" s="388"/>
      <c r="H678" s="388"/>
      <c r="I678" s="366"/>
      <c r="J678" s="366"/>
      <c r="K678" s="526"/>
      <c r="L678" s="526"/>
      <c r="M678" s="526"/>
      <c r="N678" s="526"/>
      <c r="O678" s="526"/>
      <c r="P678" s="526"/>
      <c r="Q678" s="526"/>
      <c r="R678" s="52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366"/>
      <c r="AG678" s="520"/>
    </row>
    <row r="679" spans="1:33" ht="19.5" thickBot="1" x14ac:dyDescent="0.35">
      <c r="A679" s="366"/>
      <c r="B679" s="387"/>
      <c r="C679" s="388"/>
      <c r="D679" s="388"/>
      <c r="E679" s="388"/>
      <c r="F679" s="388"/>
      <c r="G679" s="388"/>
      <c r="H679" s="388"/>
      <c r="I679" s="366"/>
      <c r="J679" s="366"/>
      <c r="K679" s="526"/>
      <c r="L679" s="526"/>
      <c r="M679" s="526"/>
      <c r="N679" s="526"/>
      <c r="O679" s="526"/>
      <c r="P679" s="526"/>
      <c r="Q679" s="526"/>
      <c r="R679" s="52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366"/>
      <c r="AG679" s="520"/>
    </row>
    <row r="680" spans="1:33" ht="19.5" thickBot="1" x14ac:dyDescent="0.35">
      <c r="A680" s="366"/>
      <c r="B680" s="387"/>
      <c r="C680" s="388"/>
      <c r="D680" s="388"/>
      <c r="E680" s="388"/>
      <c r="F680" s="388"/>
      <c r="G680" s="388"/>
      <c r="H680" s="388"/>
      <c r="I680" s="366"/>
      <c r="J680" s="366"/>
      <c r="K680" s="526"/>
      <c r="L680" s="526"/>
      <c r="M680" s="526"/>
      <c r="N680" s="526"/>
      <c r="O680" s="526"/>
      <c r="P680" s="526"/>
      <c r="Q680" s="526"/>
      <c r="R680" s="52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366"/>
      <c r="AG680" s="520"/>
    </row>
    <row r="681" spans="1:33" ht="19.5" thickBot="1" x14ac:dyDescent="0.35">
      <c r="A681" s="366"/>
      <c r="B681" s="387"/>
      <c r="C681" s="388"/>
      <c r="D681" s="388"/>
      <c r="E681" s="388"/>
      <c r="F681" s="388"/>
      <c r="G681" s="388"/>
      <c r="H681" s="388"/>
      <c r="I681" s="366"/>
      <c r="J681" s="366"/>
      <c r="K681" s="526"/>
      <c r="L681" s="526"/>
      <c r="M681" s="526"/>
      <c r="N681" s="526"/>
      <c r="O681" s="526"/>
      <c r="P681" s="526"/>
      <c r="Q681" s="526"/>
      <c r="R681" s="52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366"/>
      <c r="AG681" s="520"/>
    </row>
    <row r="682" spans="1:33" ht="19.5" thickBot="1" x14ac:dyDescent="0.35">
      <c r="A682" s="366"/>
      <c r="B682" s="387"/>
      <c r="C682" s="388"/>
      <c r="D682" s="388"/>
      <c r="E682" s="388"/>
      <c r="F682" s="388"/>
      <c r="G682" s="388"/>
      <c r="H682" s="388"/>
      <c r="I682" s="366"/>
      <c r="J682" s="366"/>
      <c r="K682" s="526"/>
      <c r="L682" s="526"/>
      <c r="M682" s="526"/>
      <c r="N682" s="526"/>
      <c r="O682" s="526"/>
      <c r="P682" s="526"/>
      <c r="Q682" s="526"/>
      <c r="R682" s="52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366"/>
      <c r="AG682" s="520"/>
    </row>
    <row r="683" spans="1:33" ht="19.5" thickBot="1" x14ac:dyDescent="0.35">
      <c r="A683" s="366"/>
      <c r="B683" s="387"/>
      <c r="C683" s="388"/>
      <c r="D683" s="388"/>
      <c r="E683" s="388"/>
      <c r="F683" s="388"/>
      <c r="G683" s="388"/>
      <c r="H683" s="388"/>
      <c r="I683" s="366"/>
      <c r="J683" s="366"/>
      <c r="K683" s="526"/>
      <c r="L683" s="526"/>
      <c r="M683" s="526"/>
      <c r="N683" s="526"/>
      <c r="O683" s="526"/>
      <c r="P683" s="526"/>
      <c r="Q683" s="526"/>
      <c r="R683" s="52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366"/>
      <c r="AG683" s="520"/>
    </row>
    <row r="684" spans="1:33" ht="19.5" thickBot="1" x14ac:dyDescent="0.35">
      <c r="A684" s="366"/>
      <c r="B684" s="387"/>
      <c r="C684" s="388"/>
      <c r="D684" s="388"/>
      <c r="E684" s="388"/>
      <c r="F684" s="388"/>
      <c r="G684" s="388"/>
      <c r="H684" s="388"/>
      <c r="I684" s="366"/>
      <c r="J684" s="366"/>
      <c r="K684" s="526"/>
      <c r="L684" s="526"/>
      <c r="M684" s="526"/>
      <c r="N684" s="526"/>
      <c r="O684" s="526"/>
      <c r="P684" s="526"/>
      <c r="Q684" s="526"/>
      <c r="R684" s="52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366"/>
      <c r="AG684" s="520"/>
    </row>
    <row r="685" spans="1:33" ht="19.5" thickBot="1" x14ac:dyDescent="0.35">
      <c r="A685" s="366"/>
      <c r="B685" s="387"/>
      <c r="C685" s="388"/>
      <c r="D685" s="388"/>
      <c r="E685" s="388"/>
      <c r="F685" s="388"/>
      <c r="G685" s="388"/>
      <c r="H685" s="388"/>
      <c r="I685" s="366"/>
      <c r="J685" s="366"/>
      <c r="K685" s="526"/>
      <c r="L685" s="526"/>
      <c r="M685" s="526"/>
      <c r="N685" s="526"/>
      <c r="O685" s="526"/>
      <c r="P685" s="526"/>
      <c r="Q685" s="526"/>
      <c r="R685" s="52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366"/>
      <c r="AG685" s="520"/>
    </row>
    <row r="686" spans="1:33" ht="19.5" thickBot="1" x14ac:dyDescent="0.35">
      <c r="A686" s="366"/>
      <c r="B686" s="387"/>
      <c r="C686" s="388"/>
      <c r="D686" s="388"/>
      <c r="E686" s="388"/>
      <c r="F686" s="388"/>
      <c r="G686" s="388"/>
      <c r="H686" s="388"/>
      <c r="I686" s="366"/>
      <c r="J686" s="366"/>
      <c r="K686" s="526"/>
      <c r="L686" s="526"/>
      <c r="M686" s="526"/>
      <c r="N686" s="526"/>
      <c r="O686" s="526"/>
      <c r="P686" s="526"/>
      <c r="Q686" s="526"/>
      <c r="R686" s="52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366"/>
      <c r="AG686" s="520"/>
    </row>
    <row r="687" spans="1:33" ht="19.5" thickBot="1" x14ac:dyDescent="0.35">
      <c r="A687" s="366"/>
      <c r="B687" s="387"/>
      <c r="C687" s="388"/>
      <c r="D687" s="388"/>
      <c r="E687" s="388"/>
      <c r="F687" s="388"/>
      <c r="G687" s="388"/>
      <c r="H687" s="388"/>
      <c r="I687" s="366"/>
      <c r="J687" s="366"/>
      <c r="K687" s="526"/>
      <c r="L687" s="526"/>
      <c r="M687" s="526"/>
      <c r="N687" s="526"/>
      <c r="O687" s="526"/>
      <c r="P687" s="526"/>
      <c r="Q687" s="526"/>
      <c r="R687" s="52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366"/>
      <c r="AG687" s="520"/>
    </row>
    <row r="688" spans="1:33" ht="19.5" thickBot="1" x14ac:dyDescent="0.35">
      <c r="A688" s="366"/>
      <c r="B688" s="387"/>
      <c r="C688" s="388"/>
      <c r="D688" s="388"/>
      <c r="E688" s="388"/>
      <c r="F688" s="388"/>
      <c r="G688" s="388"/>
      <c r="H688" s="388"/>
      <c r="I688" s="366"/>
      <c r="J688" s="366"/>
      <c r="K688" s="526"/>
      <c r="L688" s="526"/>
      <c r="M688" s="526"/>
      <c r="N688" s="526"/>
      <c r="O688" s="526"/>
      <c r="P688" s="526"/>
      <c r="Q688" s="526"/>
      <c r="R688" s="52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366"/>
      <c r="AG688" s="520"/>
    </row>
    <row r="689" spans="1:33" ht="19.5" thickBot="1" x14ac:dyDescent="0.35">
      <c r="A689" s="366"/>
      <c r="B689" s="387"/>
      <c r="C689" s="388"/>
      <c r="D689" s="388"/>
      <c r="E689" s="388"/>
      <c r="F689" s="388"/>
      <c r="G689" s="388"/>
      <c r="H689" s="388"/>
      <c r="I689" s="366"/>
      <c r="J689" s="366"/>
      <c r="K689" s="526"/>
      <c r="L689" s="526"/>
      <c r="M689" s="526"/>
      <c r="N689" s="526"/>
      <c r="O689" s="526"/>
      <c r="P689" s="526"/>
      <c r="Q689" s="526"/>
      <c r="R689" s="52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366"/>
      <c r="AG689" s="520"/>
    </row>
    <row r="690" spans="1:33" ht="19.5" thickBot="1" x14ac:dyDescent="0.35">
      <c r="A690" s="366"/>
      <c r="B690" s="387"/>
      <c r="C690" s="388"/>
      <c r="D690" s="388"/>
      <c r="E690" s="388"/>
      <c r="F690" s="388"/>
      <c r="G690" s="388"/>
      <c r="H690" s="388"/>
      <c r="I690" s="366"/>
      <c r="J690" s="366"/>
      <c r="K690" s="526"/>
      <c r="L690" s="526"/>
      <c r="M690" s="526"/>
      <c r="N690" s="526"/>
      <c r="O690" s="526"/>
      <c r="P690" s="526"/>
      <c r="Q690" s="526"/>
      <c r="R690" s="52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366"/>
      <c r="AG690" s="520"/>
    </row>
    <row r="691" spans="1:33" ht="19.5" thickBot="1" x14ac:dyDescent="0.35">
      <c r="A691" s="366"/>
      <c r="B691" s="387"/>
      <c r="C691" s="388"/>
      <c r="D691" s="388"/>
      <c r="E691" s="388"/>
      <c r="F691" s="388"/>
      <c r="G691" s="388"/>
      <c r="H691" s="388"/>
      <c r="I691" s="366"/>
      <c r="J691" s="366"/>
      <c r="K691" s="526"/>
      <c r="L691" s="526"/>
      <c r="M691" s="526"/>
      <c r="N691" s="526"/>
      <c r="O691" s="526"/>
      <c r="P691" s="526"/>
      <c r="Q691" s="526"/>
      <c r="R691" s="52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366"/>
      <c r="AG691" s="520"/>
    </row>
    <row r="692" spans="1:33" ht="19.5" thickBot="1" x14ac:dyDescent="0.35">
      <c r="A692" s="366"/>
      <c r="B692" s="387"/>
      <c r="C692" s="388"/>
      <c r="D692" s="388"/>
      <c r="E692" s="388"/>
      <c r="F692" s="388"/>
      <c r="G692" s="388"/>
      <c r="H692" s="388"/>
      <c r="I692" s="366"/>
      <c r="J692" s="366"/>
      <c r="K692" s="526"/>
      <c r="L692" s="526"/>
      <c r="M692" s="526"/>
      <c r="N692" s="526"/>
      <c r="O692" s="526"/>
      <c r="P692" s="526"/>
      <c r="Q692" s="526"/>
      <c r="R692" s="52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366"/>
      <c r="AG692" s="520"/>
    </row>
    <row r="693" spans="1:33" ht="19.5" thickBot="1" x14ac:dyDescent="0.35">
      <c r="A693" s="366"/>
      <c r="B693" s="387"/>
      <c r="C693" s="388"/>
      <c r="D693" s="388"/>
      <c r="E693" s="388"/>
      <c r="F693" s="388"/>
      <c r="G693" s="388"/>
      <c r="H693" s="388"/>
      <c r="I693" s="366"/>
      <c r="J693" s="366"/>
      <c r="K693" s="526"/>
      <c r="L693" s="526"/>
      <c r="M693" s="526"/>
      <c r="N693" s="526"/>
      <c r="O693" s="526"/>
      <c r="P693" s="526"/>
      <c r="Q693" s="526"/>
      <c r="R693" s="52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366"/>
      <c r="AG693" s="520"/>
    </row>
    <row r="694" spans="1:33" ht="19.5" thickBot="1" x14ac:dyDescent="0.35">
      <c r="A694" s="366"/>
      <c r="B694" s="387"/>
      <c r="C694" s="388"/>
      <c r="D694" s="388"/>
      <c r="E694" s="388"/>
      <c r="F694" s="388"/>
      <c r="G694" s="388"/>
      <c r="H694" s="388"/>
      <c r="I694" s="366"/>
      <c r="J694" s="366"/>
      <c r="K694" s="526"/>
      <c r="L694" s="526"/>
      <c r="M694" s="526"/>
      <c r="N694" s="526"/>
      <c r="O694" s="526"/>
      <c r="P694" s="526"/>
      <c r="Q694" s="526"/>
      <c r="R694" s="52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366"/>
      <c r="AG694" s="520"/>
    </row>
    <row r="695" spans="1:33" ht="19.5" thickBot="1" x14ac:dyDescent="0.35">
      <c r="A695" s="366"/>
      <c r="B695" s="387"/>
      <c r="C695" s="388"/>
      <c r="D695" s="388"/>
      <c r="E695" s="388"/>
      <c r="F695" s="388"/>
      <c r="G695" s="388"/>
      <c r="H695" s="388"/>
      <c r="I695" s="366"/>
      <c r="J695" s="366"/>
      <c r="K695" s="526"/>
      <c r="L695" s="526"/>
      <c r="M695" s="526"/>
      <c r="N695" s="526"/>
      <c r="O695" s="526"/>
      <c r="P695" s="526"/>
      <c r="Q695" s="526"/>
      <c r="R695" s="52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366"/>
      <c r="AG695" s="520"/>
    </row>
    <row r="696" spans="1:33" ht="19.5" thickBot="1" x14ac:dyDescent="0.35">
      <c r="A696" s="366"/>
      <c r="B696" s="387"/>
      <c r="C696" s="388"/>
      <c r="D696" s="388"/>
      <c r="E696" s="388"/>
      <c r="F696" s="388"/>
      <c r="G696" s="388"/>
      <c r="H696" s="388"/>
      <c r="I696" s="366"/>
      <c r="J696" s="366"/>
      <c r="K696" s="526"/>
      <c r="L696" s="526"/>
      <c r="M696" s="526"/>
      <c r="N696" s="526"/>
      <c r="O696" s="526"/>
      <c r="P696" s="526"/>
      <c r="Q696" s="526"/>
      <c r="R696" s="52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366"/>
      <c r="AG696" s="520"/>
    </row>
    <row r="697" spans="1:33" ht="19.5" thickBot="1" x14ac:dyDescent="0.35">
      <c r="A697" s="366"/>
      <c r="B697" s="387"/>
      <c r="C697" s="388"/>
      <c r="D697" s="388"/>
      <c r="E697" s="388"/>
      <c r="F697" s="388"/>
      <c r="G697" s="388"/>
      <c r="H697" s="388"/>
      <c r="I697" s="366"/>
      <c r="J697" s="366"/>
      <c r="K697" s="526"/>
      <c r="L697" s="526"/>
      <c r="M697" s="526"/>
      <c r="N697" s="526"/>
      <c r="O697" s="526"/>
      <c r="P697" s="526"/>
      <c r="Q697" s="526"/>
      <c r="R697" s="52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366"/>
      <c r="AG697" s="520"/>
    </row>
    <row r="698" spans="1:33" ht="19.5" thickBot="1" x14ac:dyDescent="0.35">
      <c r="A698" s="366"/>
      <c r="B698" s="387"/>
      <c r="C698" s="388"/>
      <c r="D698" s="388"/>
      <c r="E698" s="388"/>
      <c r="F698" s="388"/>
      <c r="G698" s="388"/>
      <c r="H698" s="388"/>
      <c r="I698" s="366"/>
      <c r="J698" s="366"/>
      <c r="K698" s="526"/>
      <c r="L698" s="526"/>
      <c r="M698" s="526"/>
      <c r="N698" s="526"/>
      <c r="O698" s="526"/>
      <c r="P698" s="526"/>
      <c r="Q698" s="526"/>
      <c r="R698" s="52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366"/>
      <c r="AG698" s="520"/>
    </row>
    <row r="699" spans="1:33" ht="19.5" thickBot="1" x14ac:dyDescent="0.35">
      <c r="A699" s="366"/>
      <c r="B699" s="387"/>
      <c r="C699" s="388"/>
      <c r="D699" s="388"/>
      <c r="E699" s="388"/>
      <c r="F699" s="388"/>
      <c r="G699" s="388"/>
      <c r="H699" s="388"/>
      <c r="I699" s="366"/>
      <c r="J699" s="366"/>
      <c r="K699" s="526"/>
      <c r="L699" s="526"/>
      <c r="M699" s="526"/>
      <c r="N699" s="526"/>
      <c r="O699" s="526"/>
      <c r="P699" s="526"/>
      <c r="Q699" s="526"/>
      <c r="R699" s="52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366"/>
      <c r="AG699" s="520"/>
    </row>
    <row r="700" spans="1:33" ht="19.5" thickBot="1" x14ac:dyDescent="0.35">
      <c r="A700" s="366"/>
      <c r="B700" s="387"/>
      <c r="C700" s="388"/>
      <c r="D700" s="388"/>
      <c r="E700" s="388"/>
      <c r="F700" s="388"/>
      <c r="G700" s="388"/>
      <c r="H700" s="388"/>
      <c r="I700" s="366"/>
      <c r="J700" s="366"/>
      <c r="K700" s="526"/>
      <c r="L700" s="526"/>
      <c r="M700" s="526"/>
      <c r="N700" s="526"/>
      <c r="O700" s="526"/>
      <c r="P700" s="526"/>
      <c r="Q700" s="526"/>
      <c r="R700" s="52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366"/>
      <c r="AG700" s="520"/>
    </row>
    <row r="701" spans="1:33" ht="19.5" thickBot="1" x14ac:dyDescent="0.35">
      <c r="A701" s="366"/>
      <c r="B701" s="387"/>
      <c r="C701" s="388"/>
      <c r="D701" s="388"/>
      <c r="E701" s="388"/>
      <c r="F701" s="388"/>
      <c r="G701" s="388"/>
      <c r="H701" s="388"/>
      <c r="I701" s="366"/>
      <c r="J701" s="366"/>
      <c r="K701" s="526"/>
      <c r="L701" s="526"/>
      <c r="M701" s="526"/>
      <c r="N701" s="526"/>
      <c r="O701" s="526"/>
      <c r="P701" s="526"/>
      <c r="Q701" s="526"/>
      <c r="R701" s="52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366"/>
      <c r="AG701" s="520"/>
    </row>
    <row r="702" spans="1:33" ht="19.5" thickBot="1" x14ac:dyDescent="0.35">
      <c r="A702" s="366"/>
      <c r="B702" s="387"/>
      <c r="C702" s="388"/>
      <c r="D702" s="388"/>
      <c r="E702" s="388"/>
      <c r="F702" s="388"/>
      <c r="G702" s="388"/>
      <c r="H702" s="388"/>
      <c r="I702" s="366"/>
      <c r="J702" s="366"/>
      <c r="K702" s="526"/>
      <c r="L702" s="526"/>
      <c r="M702" s="526"/>
      <c r="N702" s="526"/>
      <c r="O702" s="526"/>
      <c r="P702" s="526"/>
      <c r="Q702" s="526"/>
      <c r="R702" s="52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366"/>
      <c r="AG702" s="520"/>
    </row>
    <row r="703" spans="1:33" ht="19.5" thickBot="1" x14ac:dyDescent="0.35">
      <c r="A703" s="366"/>
      <c r="B703" s="387"/>
      <c r="C703" s="388"/>
      <c r="D703" s="388"/>
      <c r="E703" s="388"/>
      <c r="F703" s="388"/>
      <c r="G703" s="388"/>
      <c r="H703" s="388"/>
      <c r="I703" s="366"/>
      <c r="J703" s="366"/>
      <c r="K703" s="526"/>
      <c r="L703" s="526"/>
      <c r="M703" s="526"/>
      <c r="N703" s="526"/>
      <c r="O703" s="526"/>
      <c r="P703" s="526"/>
      <c r="Q703" s="526"/>
      <c r="R703" s="52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366"/>
      <c r="AG703" s="520"/>
    </row>
    <row r="704" spans="1:33" ht="19.5" thickBot="1" x14ac:dyDescent="0.35">
      <c r="A704" s="366"/>
      <c r="B704" s="387"/>
      <c r="C704" s="388"/>
      <c r="D704" s="388"/>
      <c r="E704" s="388"/>
      <c r="F704" s="388"/>
      <c r="G704" s="388"/>
      <c r="H704" s="388"/>
      <c r="I704" s="366"/>
      <c r="J704" s="366"/>
      <c r="K704" s="526"/>
      <c r="L704" s="526"/>
      <c r="M704" s="526"/>
      <c r="N704" s="526"/>
      <c r="O704" s="526"/>
      <c r="P704" s="526"/>
      <c r="Q704" s="526"/>
      <c r="R704" s="52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366"/>
      <c r="AG704" s="520"/>
    </row>
    <row r="705" spans="1:33" ht="19.5" thickBot="1" x14ac:dyDescent="0.35">
      <c r="A705" s="366"/>
      <c r="B705" s="387"/>
      <c r="C705" s="388"/>
      <c r="D705" s="388"/>
      <c r="E705" s="388"/>
      <c r="F705" s="388"/>
      <c r="G705" s="388"/>
      <c r="H705" s="388"/>
      <c r="I705" s="366"/>
      <c r="J705" s="366"/>
      <c r="K705" s="526"/>
      <c r="L705" s="526"/>
      <c r="M705" s="526"/>
      <c r="N705" s="526"/>
      <c r="O705" s="526"/>
      <c r="P705" s="526"/>
      <c r="Q705" s="526"/>
      <c r="R705" s="52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366"/>
      <c r="AG705" s="520"/>
    </row>
    <row r="706" spans="1:33" ht="19.5" thickBot="1" x14ac:dyDescent="0.35">
      <c r="A706" s="366"/>
      <c r="B706" s="387"/>
      <c r="C706" s="388"/>
      <c r="D706" s="388"/>
      <c r="E706" s="388"/>
      <c r="F706" s="388"/>
      <c r="G706" s="388"/>
      <c r="H706" s="388"/>
      <c r="I706" s="366"/>
      <c r="J706" s="366"/>
      <c r="K706" s="526"/>
      <c r="L706" s="526"/>
      <c r="M706" s="526"/>
      <c r="N706" s="526"/>
      <c r="O706" s="526"/>
      <c r="P706" s="526"/>
      <c r="Q706" s="526"/>
      <c r="R706" s="52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366"/>
      <c r="AG706" s="520"/>
    </row>
    <row r="707" spans="1:33" ht="19.5" thickBot="1" x14ac:dyDescent="0.35">
      <c r="A707" s="366"/>
      <c r="B707" s="387"/>
      <c r="C707" s="388"/>
      <c r="D707" s="388"/>
      <c r="E707" s="388"/>
      <c r="F707" s="388"/>
      <c r="G707" s="388"/>
      <c r="H707" s="388"/>
      <c r="I707" s="366"/>
      <c r="J707" s="366"/>
      <c r="K707" s="526"/>
      <c r="L707" s="526"/>
      <c r="M707" s="526"/>
      <c r="N707" s="526"/>
      <c r="O707" s="526"/>
      <c r="P707" s="526"/>
      <c r="Q707" s="526"/>
      <c r="R707" s="52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366"/>
      <c r="AG707" s="520"/>
    </row>
    <row r="708" spans="1:33" ht="19.5" thickBot="1" x14ac:dyDescent="0.35">
      <c r="A708" s="366"/>
      <c r="B708" s="387"/>
      <c r="C708" s="388"/>
      <c r="D708" s="388"/>
      <c r="E708" s="388"/>
      <c r="F708" s="388"/>
      <c r="G708" s="388"/>
      <c r="H708" s="388"/>
      <c r="I708" s="366"/>
      <c r="J708" s="366"/>
      <c r="K708" s="526"/>
      <c r="L708" s="526"/>
      <c r="M708" s="526"/>
      <c r="N708" s="526"/>
      <c r="O708" s="526"/>
      <c r="P708" s="526"/>
      <c r="Q708" s="526"/>
      <c r="R708" s="52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366"/>
      <c r="AG708" s="520"/>
    </row>
    <row r="709" spans="1:33" ht="19.5" thickBot="1" x14ac:dyDescent="0.35">
      <c r="A709" s="366"/>
      <c r="B709" s="387"/>
      <c r="C709" s="388"/>
      <c r="D709" s="388"/>
      <c r="E709" s="388"/>
      <c r="F709" s="388"/>
      <c r="G709" s="388"/>
      <c r="H709" s="388"/>
      <c r="I709" s="366"/>
      <c r="J709" s="366"/>
      <c r="K709" s="526"/>
      <c r="L709" s="526"/>
      <c r="M709" s="526"/>
      <c r="N709" s="526"/>
      <c r="O709" s="526"/>
      <c r="P709" s="526"/>
      <c r="Q709" s="526"/>
      <c r="R709" s="52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366"/>
      <c r="AG709" s="520"/>
    </row>
    <row r="710" spans="1:33" ht="19.5" thickBot="1" x14ac:dyDescent="0.35">
      <c r="A710" s="366"/>
      <c r="B710" s="387"/>
      <c r="C710" s="388"/>
      <c r="D710" s="388"/>
      <c r="E710" s="388"/>
      <c r="F710" s="388"/>
      <c r="G710" s="388"/>
      <c r="H710" s="388"/>
      <c r="I710" s="366"/>
      <c r="J710" s="366"/>
      <c r="K710" s="526"/>
      <c r="L710" s="526"/>
      <c r="M710" s="526"/>
      <c r="N710" s="526"/>
      <c r="O710" s="526"/>
      <c r="P710" s="526"/>
      <c r="Q710" s="526"/>
      <c r="R710" s="52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366"/>
      <c r="AG710" s="520"/>
    </row>
    <row r="711" spans="1:33" ht="19.5" thickBot="1" x14ac:dyDescent="0.35">
      <c r="A711" s="366"/>
      <c r="B711" s="387"/>
      <c r="C711" s="388"/>
      <c r="D711" s="388"/>
      <c r="E711" s="388"/>
      <c r="F711" s="388"/>
      <c r="G711" s="388"/>
      <c r="H711" s="388"/>
      <c r="I711" s="366"/>
      <c r="J711" s="366"/>
      <c r="K711" s="526"/>
      <c r="L711" s="526"/>
      <c r="M711" s="526"/>
      <c r="N711" s="526"/>
      <c r="O711" s="526"/>
      <c r="P711" s="526"/>
      <c r="Q711" s="526"/>
      <c r="R711" s="52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366"/>
      <c r="AG711" s="520"/>
    </row>
    <row r="712" spans="1:33" ht="19.5" thickBot="1" x14ac:dyDescent="0.35">
      <c r="A712" s="366"/>
      <c r="B712" s="387"/>
      <c r="C712" s="388"/>
      <c r="D712" s="388"/>
      <c r="E712" s="388"/>
      <c r="F712" s="388"/>
      <c r="G712" s="388"/>
      <c r="H712" s="388"/>
      <c r="I712" s="366"/>
      <c r="J712" s="366"/>
      <c r="K712" s="526"/>
      <c r="L712" s="526"/>
      <c r="M712" s="526"/>
      <c r="N712" s="526"/>
      <c r="O712" s="526"/>
      <c r="P712" s="526"/>
      <c r="Q712" s="526"/>
      <c r="R712" s="52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366"/>
      <c r="AG712" s="520"/>
    </row>
    <row r="713" spans="1:33" ht="19.5" thickBot="1" x14ac:dyDescent="0.35">
      <c r="A713" s="366"/>
      <c r="B713" s="387"/>
      <c r="C713" s="388"/>
      <c r="D713" s="388"/>
      <c r="E713" s="388"/>
      <c r="F713" s="388"/>
      <c r="G713" s="388"/>
      <c r="H713" s="388"/>
      <c r="I713" s="366"/>
      <c r="J713" s="366"/>
      <c r="K713" s="526"/>
      <c r="L713" s="526"/>
      <c r="M713" s="526"/>
      <c r="N713" s="526"/>
      <c r="O713" s="526"/>
      <c r="P713" s="526"/>
      <c r="Q713" s="526"/>
      <c r="R713" s="52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366"/>
      <c r="AG713" s="520"/>
    </row>
    <row r="714" spans="1:33" ht="19.5" thickBot="1" x14ac:dyDescent="0.35">
      <c r="A714" s="366"/>
      <c r="B714" s="387"/>
      <c r="C714" s="388"/>
      <c r="D714" s="388"/>
      <c r="E714" s="388"/>
      <c r="F714" s="388"/>
      <c r="G714" s="388"/>
      <c r="H714" s="388"/>
      <c r="I714" s="366"/>
      <c r="J714" s="366"/>
      <c r="K714" s="526"/>
      <c r="L714" s="526"/>
      <c r="M714" s="526"/>
      <c r="N714" s="526"/>
      <c r="O714" s="526"/>
      <c r="P714" s="526"/>
      <c r="Q714" s="526"/>
      <c r="R714" s="52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366"/>
      <c r="AG714" s="520"/>
    </row>
    <row r="715" spans="1:33" ht="19.5" thickBot="1" x14ac:dyDescent="0.35">
      <c r="A715" s="366"/>
      <c r="B715" s="387"/>
      <c r="C715" s="388"/>
      <c r="D715" s="388"/>
      <c r="E715" s="388"/>
      <c r="F715" s="388"/>
      <c r="G715" s="388"/>
      <c r="H715" s="388"/>
      <c r="I715" s="366"/>
      <c r="J715" s="366"/>
      <c r="K715" s="526"/>
      <c r="L715" s="526"/>
      <c r="M715" s="526"/>
      <c r="N715" s="526"/>
      <c r="O715" s="526"/>
      <c r="P715" s="526"/>
      <c r="Q715" s="526"/>
      <c r="R715" s="52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366"/>
      <c r="AG715" s="520"/>
    </row>
    <row r="716" spans="1:33" ht="19.5" thickBot="1" x14ac:dyDescent="0.35">
      <c r="A716" s="366"/>
      <c r="B716" s="387"/>
      <c r="C716" s="388"/>
      <c r="D716" s="388"/>
      <c r="E716" s="388"/>
      <c r="F716" s="388"/>
      <c r="G716" s="388"/>
      <c r="H716" s="388"/>
      <c r="I716" s="366"/>
      <c r="J716" s="366"/>
      <c r="K716" s="526"/>
      <c r="L716" s="526"/>
      <c r="M716" s="526"/>
      <c r="N716" s="526"/>
      <c r="O716" s="526"/>
      <c r="P716" s="526"/>
      <c r="Q716" s="526"/>
      <c r="R716" s="52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366"/>
      <c r="AG716" s="520"/>
    </row>
    <row r="717" spans="1:33" ht="19.5" thickBot="1" x14ac:dyDescent="0.35">
      <c r="A717" s="366"/>
      <c r="B717" s="387"/>
      <c r="C717" s="388"/>
      <c r="D717" s="388"/>
      <c r="E717" s="388"/>
      <c r="F717" s="388"/>
      <c r="G717" s="388"/>
      <c r="H717" s="388"/>
      <c r="I717" s="366"/>
      <c r="J717" s="366"/>
      <c r="K717" s="526"/>
      <c r="L717" s="526"/>
      <c r="M717" s="526"/>
      <c r="N717" s="526"/>
      <c r="O717" s="526"/>
      <c r="P717" s="526"/>
      <c r="Q717" s="526"/>
      <c r="R717" s="52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366"/>
      <c r="AG717" s="520"/>
    </row>
    <row r="718" spans="1:33" ht="19.5" thickBot="1" x14ac:dyDescent="0.35">
      <c r="A718" s="366"/>
      <c r="B718" s="387"/>
      <c r="C718" s="388"/>
      <c r="D718" s="388"/>
      <c r="E718" s="388"/>
      <c r="F718" s="388"/>
      <c r="G718" s="388"/>
      <c r="H718" s="388"/>
      <c r="I718" s="366"/>
      <c r="J718" s="366"/>
      <c r="K718" s="526"/>
      <c r="L718" s="526"/>
      <c r="M718" s="526"/>
      <c r="N718" s="526"/>
      <c r="O718" s="526"/>
      <c r="P718" s="526"/>
      <c r="Q718" s="526"/>
      <c r="R718" s="52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366"/>
      <c r="AG718" s="520"/>
    </row>
    <row r="719" spans="1:33" ht="19.5" thickBot="1" x14ac:dyDescent="0.35">
      <c r="A719" s="366"/>
      <c r="B719" s="387"/>
      <c r="C719" s="388"/>
      <c r="D719" s="388"/>
      <c r="E719" s="388"/>
      <c r="F719" s="388"/>
      <c r="G719" s="388"/>
      <c r="H719" s="388"/>
      <c r="I719" s="366"/>
      <c r="J719" s="366"/>
      <c r="K719" s="526"/>
      <c r="L719" s="526"/>
      <c r="M719" s="526"/>
      <c r="N719" s="526"/>
      <c r="O719" s="526"/>
      <c r="P719" s="526"/>
      <c r="Q719" s="526"/>
      <c r="R719" s="52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366"/>
      <c r="AG719" s="520"/>
    </row>
    <row r="720" spans="1:33" ht="19.5" thickBot="1" x14ac:dyDescent="0.35">
      <c r="A720" s="366"/>
      <c r="B720" s="387"/>
      <c r="C720" s="388"/>
      <c r="D720" s="388"/>
      <c r="E720" s="388"/>
      <c r="F720" s="388"/>
      <c r="G720" s="388"/>
      <c r="H720" s="388"/>
      <c r="I720" s="366"/>
      <c r="J720" s="366"/>
      <c r="K720" s="526"/>
      <c r="L720" s="526"/>
      <c r="M720" s="526"/>
      <c r="N720" s="526"/>
      <c r="O720" s="526"/>
      <c r="P720" s="526"/>
      <c r="Q720" s="526"/>
      <c r="R720" s="52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366"/>
      <c r="AG720" s="520"/>
    </row>
    <row r="721" spans="1:33" ht="19.5" thickBot="1" x14ac:dyDescent="0.35">
      <c r="A721" s="366"/>
      <c r="B721" s="387"/>
      <c r="C721" s="388"/>
      <c r="D721" s="388"/>
      <c r="E721" s="388"/>
      <c r="F721" s="388"/>
      <c r="G721" s="388"/>
      <c r="H721" s="388"/>
      <c r="I721" s="366"/>
      <c r="J721" s="366"/>
      <c r="K721" s="526"/>
      <c r="L721" s="526"/>
      <c r="M721" s="526"/>
      <c r="N721" s="526"/>
      <c r="O721" s="526"/>
      <c r="P721" s="526"/>
      <c r="Q721" s="526"/>
      <c r="R721" s="52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366"/>
      <c r="AG721" s="520"/>
    </row>
    <row r="722" spans="1:33" ht="19.5" thickBot="1" x14ac:dyDescent="0.35">
      <c r="A722" s="366"/>
      <c r="B722" s="387"/>
      <c r="C722" s="388"/>
      <c r="D722" s="388"/>
      <c r="E722" s="388"/>
      <c r="F722" s="388"/>
      <c r="G722" s="388"/>
      <c r="H722" s="388"/>
      <c r="I722" s="366"/>
      <c r="J722" s="366"/>
      <c r="K722" s="526"/>
      <c r="L722" s="526"/>
      <c r="M722" s="526"/>
      <c r="N722" s="526"/>
      <c r="O722" s="526"/>
      <c r="P722" s="526"/>
      <c r="Q722" s="526"/>
      <c r="R722" s="52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366"/>
      <c r="AG722" s="520"/>
    </row>
    <row r="723" spans="1:33" ht="19.5" thickBot="1" x14ac:dyDescent="0.35">
      <c r="A723" s="366"/>
      <c r="B723" s="387"/>
      <c r="C723" s="388"/>
      <c r="D723" s="388"/>
      <c r="E723" s="388"/>
      <c r="F723" s="388"/>
      <c r="G723" s="388"/>
      <c r="H723" s="388"/>
      <c r="I723" s="366"/>
      <c r="J723" s="366"/>
      <c r="K723" s="526"/>
      <c r="L723" s="526"/>
      <c r="M723" s="526"/>
      <c r="N723" s="526"/>
      <c r="O723" s="526"/>
      <c r="P723" s="526"/>
      <c r="Q723" s="526"/>
      <c r="R723" s="52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366"/>
      <c r="AG723" s="520"/>
    </row>
    <row r="724" spans="1:33" ht="19.5" thickBot="1" x14ac:dyDescent="0.35">
      <c r="A724" s="366"/>
      <c r="B724" s="387"/>
      <c r="C724" s="388"/>
      <c r="D724" s="388"/>
      <c r="E724" s="388"/>
      <c r="F724" s="388"/>
      <c r="G724" s="388"/>
      <c r="H724" s="388"/>
      <c r="I724" s="366"/>
      <c r="J724" s="366"/>
      <c r="K724" s="526"/>
      <c r="L724" s="526"/>
      <c r="M724" s="526"/>
      <c r="N724" s="526"/>
      <c r="O724" s="526"/>
      <c r="P724" s="526"/>
      <c r="Q724" s="526"/>
      <c r="R724" s="52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366"/>
      <c r="AG724" s="520"/>
    </row>
    <row r="725" spans="1:33" ht="19.5" thickBot="1" x14ac:dyDescent="0.35">
      <c r="A725" s="366"/>
      <c r="B725" s="387"/>
      <c r="C725" s="388"/>
      <c r="D725" s="388"/>
      <c r="E725" s="388"/>
      <c r="F725" s="388"/>
      <c r="G725" s="388"/>
      <c r="H725" s="388"/>
      <c r="I725" s="366"/>
      <c r="J725" s="366"/>
      <c r="K725" s="526"/>
      <c r="L725" s="526"/>
      <c r="M725" s="526"/>
      <c r="N725" s="526"/>
      <c r="O725" s="526"/>
      <c r="P725" s="526"/>
      <c r="Q725" s="526"/>
      <c r="R725" s="52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366"/>
      <c r="AG725" s="520"/>
    </row>
    <row r="726" spans="1:33" ht="19.5" thickBot="1" x14ac:dyDescent="0.35">
      <c r="A726" s="366"/>
      <c r="B726" s="387"/>
      <c r="C726" s="388"/>
      <c r="D726" s="388"/>
      <c r="E726" s="388"/>
      <c r="F726" s="388"/>
      <c r="G726" s="388"/>
      <c r="H726" s="388"/>
      <c r="I726" s="366"/>
      <c r="J726" s="366"/>
      <c r="K726" s="526"/>
      <c r="L726" s="526"/>
      <c r="M726" s="526"/>
      <c r="N726" s="526"/>
      <c r="O726" s="526"/>
      <c r="P726" s="526"/>
      <c r="Q726" s="526"/>
      <c r="R726" s="52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366"/>
      <c r="AG726" s="520"/>
    </row>
    <row r="727" spans="1:33" ht="19.5" thickBot="1" x14ac:dyDescent="0.35">
      <c r="A727" s="366"/>
      <c r="B727" s="387"/>
      <c r="C727" s="388"/>
      <c r="D727" s="388"/>
      <c r="E727" s="388"/>
      <c r="F727" s="388"/>
      <c r="G727" s="388"/>
      <c r="H727" s="388"/>
      <c r="I727" s="366"/>
      <c r="J727" s="366"/>
      <c r="K727" s="526"/>
      <c r="L727" s="526"/>
      <c r="M727" s="526"/>
      <c r="N727" s="526"/>
      <c r="O727" s="526"/>
      <c r="P727" s="526"/>
      <c r="Q727" s="526"/>
      <c r="R727" s="52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366"/>
      <c r="AG727" s="520"/>
    </row>
    <row r="728" spans="1:33" ht="19.5" thickBot="1" x14ac:dyDescent="0.35">
      <c r="A728" s="366"/>
      <c r="B728" s="387"/>
      <c r="C728" s="388"/>
      <c r="D728" s="388"/>
      <c r="E728" s="388"/>
      <c r="F728" s="388"/>
      <c r="G728" s="388"/>
      <c r="H728" s="388"/>
      <c r="I728" s="366"/>
      <c r="J728" s="366"/>
      <c r="K728" s="526"/>
      <c r="L728" s="526"/>
      <c r="M728" s="526"/>
      <c r="N728" s="526"/>
      <c r="O728" s="526"/>
      <c r="P728" s="526"/>
      <c r="Q728" s="526"/>
      <c r="R728" s="52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366"/>
      <c r="AG728" s="520"/>
    </row>
    <row r="729" spans="1:33" ht="19.5" thickBot="1" x14ac:dyDescent="0.35">
      <c r="A729" s="366"/>
      <c r="B729" s="387"/>
      <c r="C729" s="388"/>
      <c r="D729" s="388"/>
      <c r="E729" s="388"/>
      <c r="F729" s="388"/>
      <c r="G729" s="388"/>
      <c r="H729" s="388"/>
      <c r="I729" s="366"/>
      <c r="J729" s="366"/>
      <c r="K729" s="526"/>
      <c r="L729" s="526"/>
      <c r="M729" s="526"/>
      <c r="N729" s="526"/>
      <c r="O729" s="526"/>
      <c r="P729" s="526"/>
      <c r="Q729" s="526"/>
      <c r="R729" s="52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366"/>
      <c r="AG729" s="520"/>
    </row>
    <row r="730" spans="1:33" ht="19.5" thickBot="1" x14ac:dyDescent="0.35">
      <c r="A730" s="366"/>
      <c r="B730" s="387"/>
      <c r="C730" s="388"/>
      <c r="D730" s="388"/>
      <c r="E730" s="388"/>
      <c r="F730" s="388"/>
      <c r="G730" s="388"/>
      <c r="H730" s="388"/>
      <c r="I730" s="366"/>
      <c r="J730" s="366"/>
      <c r="K730" s="526"/>
      <c r="L730" s="526"/>
      <c r="M730" s="526"/>
      <c r="N730" s="526"/>
      <c r="O730" s="526"/>
      <c r="P730" s="526"/>
      <c r="Q730" s="526"/>
      <c r="R730" s="52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366"/>
      <c r="AG730" s="520"/>
    </row>
    <row r="731" spans="1:33" ht="19.5" thickBot="1" x14ac:dyDescent="0.35">
      <c r="A731" s="366"/>
      <c r="B731" s="387"/>
      <c r="C731" s="388"/>
      <c r="D731" s="388"/>
      <c r="E731" s="388"/>
      <c r="F731" s="388"/>
      <c r="G731" s="388"/>
      <c r="H731" s="388"/>
      <c r="I731" s="366"/>
      <c r="J731" s="366"/>
      <c r="K731" s="526"/>
      <c r="L731" s="526"/>
      <c r="M731" s="526"/>
      <c r="N731" s="526"/>
      <c r="O731" s="526"/>
      <c r="P731" s="526"/>
      <c r="Q731" s="526"/>
      <c r="R731" s="52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366"/>
      <c r="AG731" s="520"/>
    </row>
    <row r="732" spans="1:33" ht="19.5" thickBot="1" x14ac:dyDescent="0.35">
      <c r="A732" s="366"/>
      <c r="B732" s="387"/>
      <c r="C732" s="388"/>
      <c r="D732" s="388"/>
      <c r="E732" s="388"/>
      <c r="F732" s="388"/>
      <c r="G732" s="388"/>
      <c r="H732" s="388"/>
      <c r="I732" s="366"/>
      <c r="J732" s="366"/>
      <c r="K732" s="526"/>
      <c r="L732" s="526"/>
      <c r="M732" s="526"/>
      <c r="N732" s="526"/>
      <c r="O732" s="526"/>
      <c r="P732" s="526"/>
      <c r="Q732" s="526"/>
      <c r="R732" s="52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366"/>
      <c r="AG732" s="520"/>
    </row>
    <row r="733" spans="1:33" ht="19.5" thickBot="1" x14ac:dyDescent="0.35">
      <c r="A733" s="366"/>
      <c r="B733" s="387"/>
      <c r="C733" s="388"/>
      <c r="D733" s="388"/>
      <c r="E733" s="388"/>
      <c r="F733" s="388"/>
      <c r="G733" s="388"/>
      <c r="H733" s="388"/>
      <c r="I733" s="366"/>
      <c r="J733" s="366"/>
      <c r="K733" s="526"/>
      <c r="L733" s="526"/>
      <c r="M733" s="526"/>
      <c r="N733" s="526"/>
      <c r="O733" s="526"/>
      <c r="P733" s="526"/>
      <c r="Q733" s="526"/>
      <c r="R733" s="52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366"/>
      <c r="AG733" s="520"/>
    </row>
    <row r="734" spans="1:33" ht="19.5" thickBot="1" x14ac:dyDescent="0.35">
      <c r="A734" s="366"/>
      <c r="B734" s="387"/>
      <c r="C734" s="388"/>
      <c r="D734" s="388"/>
      <c r="E734" s="388"/>
      <c r="F734" s="388"/>
      <c r="G734" s="388"/>
      <c r="H734" s="388"/>
      <c r="I734" s="366"/>
      <c r="J734" s="366"/>
      <c r="K734" s="526"/>
      <c r="L734" s="526"/>
      <c r="M734" s="526"/>
      <c r="N734" s="526"/>
      <c r="O734" s="526"/>
      <c r="P734" s="526"/>
      <c r="Q734" s="526"/>
      <c r="R734" s="52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366"/>
      <c r="AG734" s="520"/>
    </row>
    <row r="735" spans="1:33" ht="19.5" thickBot="1" x14ac:dyDescent="0.35">
      <c r="A735" s="366"/>
      <c r="B735" s="387"/>
      <c r="C735" s="388"/>
      <c r="D735" s="388"/>
      <c r="E735" s="388"/>
      <c r="F735" s="388"/>
      <c r="G735" s="388"/>
      <c r="H735" s="388"/>
      <c r="I735" s="366"/>
      <c r="J735" s="366"/>
      <c r="K735" s="526"/>
      <c r="L735" s="526"/>
      <c r="M735" s="526"/>
      <c r="N735" s="526"/>
      <c r="O735" s="526"/>
      <c r="P735" s="526"/>
      <c r="Q735" s="526"/>
      <c r="R735" s="52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366"/>
      <c r="AG735" s="520"/>
    </row>
    <row r="736" spans="1:33" ht="19.5" thickBot="1" x14ac:dyDescent="0.35">
      <c r="A736" s="366"/>
      <c r="B736" s="387"/>
      <c r="C736" s="388"/>
      <c r="D736" s="388"/>
      <c r="E736" s="388"/>
      <c r="F736" s="388"/>
      <c r="G736" s="388"/>
      <c r="H736" s="388"/>
      <c r="I736" s="366"/>
      <c r="J736" s="366"/>
      <c r="K736" s="526"/>
      <c r="L736" s="526"/>
      <c r="M736" s="526"/>
      <c r="N736" s="526"/>
      <c r="O736" s="526"/>
      <c r="P736" s="526"/>
      <c r="Q736" s="526"/>
      <c r="R736" s="52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366"/>
      <c r="AG736" s="520"/>
    </row>
    <row r="737" spans="1:33" ht="19.5" thickBot="1" x14ac:dyDescent="0.35">
      <c r="A737" s="366"/>
      <c r="B737" s="387"/>
      <c r="C737" s="388"/>
      <c r="D737" s="388"/>
      <c r="E737" s="388"/>
      <c r="F737" s="388"/>
      <c r="G737" s="388"/>
      <c r="H737" s="388"/>
      <c r="I737" s="366"/>
      <c r="J737" s="366"/>
      <c r="K737" s="526"/>
      <c r="L737" s="526"/>
      <c r="M737" s="526"/>
      <c r="N737" s="526"/>
      <c r="O737" s="526"/>
      <c r="P737" s="526"/>
      <c r="Q737" s="526"/>
      <c r="R737" s="52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366"/>
      <c r="AG737" s="520"/>
    </row>
    <row r="738" spans="1:33" ht="19.5" thickBot="1" x14ac:dyDescent="0.35">
      <c r="A738" s="366"/>
      <c r="B738" s="387"/>
      <c r="C738" s="388"/>
      <c r="D738" s="388"/>
      <c r="E738" s="388"/>
      <c r="F738" s="388"/>
      <c r="G738" s="388"/>
      <c r="H738" s="388"/>
      <c r="I738" s="366"/>
      <c r="J738" s="366"/>
      <c r="K738" s="526"/>
      <c r="L738" s="526"/>
      <c r="M738" s="526"/>
      <c r="N738" s="526"/>
      <c r="O738" s="526"/>
      <c r="P738" s="526"/>
      <c r="Q738" s="526"/>
      <c r="R738" s="52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366"/>
      <c r="AG738" s="520"/>
    </row>
    <row r="739" spans="1:33" ht="19.5" thickBot="1" x14ac:dyDescent="0.35">
      <c r="A739" s="366"/>
      <c r="B739" s="387"/>
      <c r="C739" s="388"/>
      <c r="D739" s="388"/>
      <c r="E739" s="388"/>
      <c r="F739" s="388"/>
      <c r="G739" s="388"/>
      <c r="H739" s="388"/>
      <c r="I739" s="366"/>
      <c r="J739" s="366"/>
      <c r="K739" s="526"/>
      <c r="L739" s="526"/>
      <c r="M739" s="526"/>
      <c r="N739" s="526"/>
      <c r="O739" s="526"/>
      <c r="P739" s="526"/>
      <c r="Q739" s="526"/>
      <c r="R739" s="52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366"/>
      <c r="AG739" s="520"/>
    </row>
    <row r="740" spans="1:33" ht="19.5" thickBot="1" x14ac:dyDescent="0.35">
      <c r="A740" s="366"/>
      <c r="B740" s="387"/>
      <c r="C740" s="388"/>
      <c r="D740" s="388"/>
      <c r="E740" s="388"/>
      <c r="F740" s="388"/>
      <c r="G740" s="388"/>
      <c r="H740" s="388"/>
      <c r="I740" s="366"/>
      <c r="J740" s="366"/>
      <c r="K740" s="526"/>
      <c r="L740" s="526"/>
      <c r="M740" s="526"/>
      <c r="N740" s="526"/>
      <c r="O740" s="526"/>
      <c r="P740" s="526"/>
      <c r="Q740" s="526"/>
      <c r="R740" s="52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366"/>
      <c r="AG740" s="520"/>
    </row>
    <row r="741" spans="1:33" ht="19.5" thickBot="1" x14ac:dyDescent="0.35">
      <c r="A741" s="366"/>
      <c r="B741" s="387"/>
      <c r="C741" s="388"/>
      <c r="D741" s="388"/>
      <c r="E741" s="388"/>
      <c r="F741" s="388"/>
      <c r="G741" s="388"/>
      <c r="H741" s="388"/>
      <c r="I741" s="366"/>
      <c r="J741" s="366"/>
      <c r="K741" s="526"/>
      <c r="L741" s="526"/>
      <c r="M741" s="526"/>
      <c r="N741" s="526"/>
      <c r="O741" s="526"/>
      <c r="P741" s="526"/>
      <c r="Q741" s="526"/>
      <c r="R741" s="52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366"/>
      <c r="AG741" s="520"/>
    </row>
    <row r="742" spans="1:33" ht="19.5" thickBot="1" x14ac:dyDescent="0.35">
      <c r="A742" s="366"/>
      <c r="B742" s="387"/>
      <c r="C742" s="388"/>
      <c r="D742" s="388"/>
      <c r="E742" s="388"/>
      <c r="F742" s="388"/>
      <c r="G742" s="388"/>
      <c r="H742" s="388"/>
      <c r="I742" s="366"/>
      <c r="J742" s="366"/>
      <c r="K742" s="526"/>
      <c r="L742" s="526"/>
      <c r="M742" s="526"/>
      <c r="N742" s="526"/>
      <c r="O742" s="526"/>
      <c r="P742" s="526"/>
      <c r="Q742" s="526"/>
      <c r="R742" s="52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366"/>
      <c r="AG742" s="520"/>
    </row>
    <row r="743" spans="1:33" ht="19.5" thickBot="1" x14ac:dyDescent="0.35">
      <c r="A743" s="366"/>
      <c r="B743" s="387"/>
      <c r="C743" s="388"/>
      <c r="D743" s="388"/>
      <c r="E743" s="388"/>
      <c r="F743" s="388"/>
      <c r="G743" s="388"/>
      <c r="H743" s="388"/>
      <c r="I743" s="366"/>
      <c r="J743" s="366"/>
      <c r="K743" s="526"/>
      <c r="L743" s="526"/>
      <c r="M743" s="526"/>
      <c r="N743" s="526"/>
      <c r="O743" s="526"/>
      <c r="P743" s="526"/>
      <c r="Q743" s="526"/>
      <c r="R743" s="52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366"/>
      <c r="AG743" s="520"/>
    </row>
    <row r="744" spans="1:33" ht="19.5" thickBot="1" x14ac:dyDescent="0.35">
      <c r="A744" s="366"/>
      <c r="B744" s="387"/>
      <c r="C744" s="388"/>
      <c r="D744" s="388"/>
      <c r="E744" s="388"/>
      <c r="F744" s="388"/>
      <c r="G744" s="388"/>
      <c r="H744" s="388"/>
      <c r="I744" s="366"/>
      <c r="J744" s="366"/>
      <c r="K744" s="526"/>
      <c r="L744" s="526"/>
      <c r="M744" s="526"/>
      <c r="N744" s="526"/>
      <c r="O744" s="526"/>
      <c r="P744" s="526"/>
      <c r="Q744" s="526"/>
      <c r="R744" s="52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366"/>
      <c r="AG744" s="520"/>
    </row>
    <row r="745" spans="1:33" ht="19.5" thickBot="1" x14ac:dyDescent="0.35">
      <c r="A745" s="366"/>
      <c r="B745" s="387"/>
      <c r="C745" s="388"/>
      <c r="D745" s="388"/>
      <c r="E745" s="388"/>
      <c r="F745" s="388"/>
      <c r="G745" s="388"/>
      <c r="H745" s="388"/>
      <c r="I745" s="366"/>
      <c r="J745" s="366"/>
      <c r="K745" s="526"/>
      <c r="L745" s="526"/>
      <c r="M745" s="526"/>
      <c r="N745" s="526"/>
      <c r="O745" s="526"/>
      <c r="P745" s="526"/>
      <c r="Q745" s="526"/>
      <c r="R745" s="52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366"/>
      <c r="AG745" s="520"/>
    </row>
    <row r="746" spans="1:33" ht="19.5" thickBot="1" x14ac:dyDescent="0.35">
      <c r="A746" s="366"/>
      <c r="B746" s="387"/>
      <c r="C746" s="388"/>
      <c r="D746" s="388"/>
      <c r="E746" s="388"/>
      <c r="F746" s="388"/>
      <c r="G746" s="388"/>
      <c r="H746" s="388"/>
      <c r="I746" s="366"/>
      <c r="J746" s="366"/>
      <c r="K746" s="526"/>
      <c r="L746" s="526"/>
      <c r="M746" s="526"/>
      <c r="N746" s="526"/>
      <c r="O746" s="526"/>
      <c r="P746" s="526"/>
      <c r="Q746" s="526"/>
      <c r="R746" s="52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366"/>
      <c r="AG746" s="520"/>
    </row>
    <row r="747" spans="1:33" ht="19.5" thickBot="1" x14ac:dyDescent="0.35">
      <c r="A747" s="366"/>
      <c r="B747" s="387"/>
      <c r="C747" s="388"/>
      <c r="D747" s="388"/>
      <c r="E747" s="388"/>
      <c r="F747" s="388"/>
      <c r="G747" s="388"/>
      <c r="H747" s="388"/>
      <c r="I747" s="366"/>
      <c r="J747" s="366"/>
      <c r="K747" s="526"/>
      <c r="L747" s="526"/>
      <c r="M747" s="526"/>
      <c r="N747" s="526"/>
      <c r="O747" s="526"/>
      <c r="P747" s="526"/>
      <c r="Q747" s="526"/>
      <c r="R747" s="52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366"/>
      <c r="AG747" s="520"/>
    </row>
    <row r="748" spans="1:33" ht="19.5" thickBot="1" x14ac:dyDescent="0.35">
      <c r="A748" s="366"/>
      <c r="B748" s="387"/>
      <c r="C748" s="388"/>
      <c r="D748" s="388"/>
      <c r="E748" s="388"/>
      <c r="F748" s="388"/>
      <c r="G748" s="388"/>
      <c r="H748" s="388"/>
      <c r="I748" s="366"/>
      <c r="J748" s="366"/>
      <c r="K748" s="526"/>
      <c r="L748" s="526"/>
      <c r="M748" s="526"/>
      <c r="N748" s="526"/>
      <c r="O748" s="526"/>
      <c r="P748" s="526"/>
      <c r="Q748" s="526"/>
      <c r="R748" s="52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366"/>
      <c r="AG748" s="520"/>
    </row>
    <row r="749" spans="1:33" ht="19.5" thickBot="1" x14ac:dyDescent="0.35">
      <c r="A749" s="366"/>
      <c r="B749" s="387"/>
      <c r="C749" s="388"/>
      <c r="D749" s="388"/>
      <c r="E749" s="388"/>
      <c r="F749" s="388"/>
      <c r="G749" s="388"/>
      <c r="H749" s="388"/>
      <c r="I749" s="366"/>
      <c r="J749" s="366"/>
      <c r="K749" s="526"/>
      <c r="L749" s="526"/>
      <c r="M749" s="526"/>
      <c r="N749" s="526"/>
      <c r="O749" s="526"/>
      <c r="P749" s="526"/>
      <c r="Q749" s="526"/>
      <c r="R749" s="52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366"/>
      <c r="AG749" s="520"/>
    </row>
    <row r="750" spans="1:33" ht="19.5" thickBot="1" x14ac:dyDescent="0.35">
      <c r="A750" s="366"/>
      <c r="B750" s="387"/>
      <c r="C750" s="388"/>
      <c r="D750" s="388"/>
      <c r="E750" s="388"/>
      <c r="F750" s="388"/>
      <c r="G750" s="388"/>
      <c r="H750" s="388"/>
      <c r="I750" s="366"/>
      <c r="J750" s="366"/>
      <c r="K750" s="526"/>
      <c r="L750" s="526"/>
      <c r="M750" s="526"/>
      <c r="N750" s="526"/>
      <c r="O750" s="526"/>
      <c r="P750" s="526"/>
      <c r="Q750" s="526"/>
      <c r="R750" s="52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366"/>
      <c r="AG750" s="520"/>
    </row>
    <row r="751" spans="1:33" ht="19.5" thickBot="1" x14ac:dyDescent="0.35">
      <c r="A751" s="366"/>
      <c r="B751" s="387"/>
      <c r="C751" s="388"/>
      <c r="D751" s="388"/>
      <c r="E751" s="388"/>
      <c r="F751" s="388"/>
      <c r="G751" s="388"/>
      <c r="H751" s="388"/>
      <c r="I751" s="366"/>
      <c r="J751" s="366"/>
      <c r="K751" s="526"/>
      <c r="L751" s="526"/>
      <c r="M751" s="526"/>
      <c r="N751" s="526"/>
      <c r="O751" s="526"/>
      <c r="P751" s="526"/>
      <c r="Q751" s="526"/>
      <c r="R751" s="52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366"/>
      <c r="AG751" s="520"/>
    </row>
    <row r="752" spans="1:33" ht="19.5" thickBot="1" x14ac:dyDescent="0.35">
      <c r="A752" s="366"/>
      <c r="B752" s="387"/>
      <c r="C752" s="388"/>
      <c r="D752" s="388"/>
      <c r="E752" s="388"/>
      <c r="F752" s="388"/>
      <c r="G752" s="388"/>
      <c r="H752" s="388"/>
      <c r="I752" s="366"/>
      <c r="J752" s="366"/>
      <c r="K752" s="526"/>
      <c r="L752" s="526"/>
      <c r="M752" s="526"/>
      <c r="N752" s="526"/>
      <c r="O752" s="526"/>
      <c r="P752" s="526"/>
      <c r="Q752" s="526"/>
      <c r="R752" s="52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366"/>
      <c r="AG752" s="520"/>
    </row>
    <row r="753" spans="1:33" ht="19.5" thickBot="1" x14ac:dyDescent="0.35">
      <c r="A753" s="366"/>
      <c r="B753" s="387"/>
      <c r="C753" s="388"/>
      <c r="D753" s="388"/>
      <c r="E753" s="388"/>
      <c r="F753" s="388"/>
      <c r="G753" s="388"/>
      <c r="H753" s="388"/>
      <c r="I753" s="366"/>
      <c r="J753" s="366"/>
      <c r="K753" s="526"/>
      <c r="L753" s="526"/>
      <c r="M753" s="526"/>
      <c r="N753" s="526"/>
      <c r="O753" s="526"/>
      <c r="P753" s="526"/>
      <c r="Q753" s="526"/>
      <c r="R753" s="52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366"/>
      <c r="AG753" s="520"/>
    </row>
    <row r="754" spans="1:33" ht="19.5" thickBot="1" x14ac:dyDescent="0.35">
      <c r="A754" s="366"/>
      <c r="B754" s="387"/>
      <c r="C754" s="388"/>
      <c r="D754" s="388"/>
      <c r="E754" s="388"/>
      <c r="F754" s="388"/>
      <c r="G754" s="388"/>
      <c r="H754" s="388"/>
      <c r="I754" s="366"/>
      <c r="J754" s="366"/>
      <c r="K754" s="526"/>
      <c r="L754" s="526"/>
      <c r="M754" s="526"/>
      <c r="N754" s="526"/>
      <c r="O754" s="526"/>
      <c r="P754" s="526"/>
      <c r="Q754" s="526"/>
      <c r="R754" s="52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366"/>
      <c r="AG754" s="520"/>
    </row>
    <row r="755" spans="1:33" ht="19.5" thickBot="1" x14ac:dyDescent="0.35">
      <c r="A755" s="366"/>
      <c r="B755" s="387"/>
      <c r="C755" s="388"/>
      <c r="D755" s="388"/>
      <c r="E755" s="388"/>
      <c r="F755" s="388"/>
      <c r="G755" s="388"/>
      <c r="H755" s="388"/>
      <c r="I755" s="366"/>
      <c r="J755" s="366"/>
      <c r="K755" s="526"/>
      <c r="L755" s="526"/>
      <c r="M755" s="526"/>
      <c r="N755" s="526"/>
      <c r="O755" s="526"/>
      <c r="P755" s="526"/>
      <c r="Q755" s="526"/>
      <c r="R755" s="52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366"/>
      <c r="AG755" s="520"/>
    </row>
    <row r="756" spans="1:33" ht="19.5" thickBot="1" x14ac:dyDescent="0.35">
      <c r="A756" s="366"/>
      <c r="B756" s="387"/>
      <c r="C756" s="388"/>
      <c r="D756" s="388"/>
      <c r="E756" s="388"/>
      <c r="F756" s="388"/>
      <c r="G756" s="388"/>
      <c r="H756" s="388"/>
      <c r="I756" s="366"/>
      <c r="J756" s="366"/>
      <c r="K756" s="526"/>
      <c r="L756" s="526"/>
      <c r="M756" s="526"/>
      <c r="N756" s="526"/>
      <c r="O756" s="526"/>
      <c r="P756" s="526"/>
      <c r="Q756" s="526"/>
      <c r="R756" s="52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366"/>
      <c r="AG756" s="520"/>
    </row>
    <row r="757" spans="1:33" ht="19.5" thickBot="1" x14ac:dyDescent="0.35">
      <c r="A757" s="366"/>
      <c r="B757" s="387"/>
      <c r="C757" s="388"/>
      <c r="D757" s="388"/>
      <c r="E757" s="388"/>
      <c r="F757" s="388"/>
      <c r="G757" s="388"/>
      <c r="H757" s="388"/>
      <c r="I757" s="366"/>
      <c r="J757" s="366"/>
      <c r="K757" s="526"/>
      <c r="L757" s="526"/>
      <c r="M757" s="526"/>
      <c r="N757" s="526"/>
      <c r="O757" s="526"/>
      <c r="P757" s="526"/>
      <c r="Q757" s="526"/>
      <c r="R757" s="52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366"/>
      <c r="AG757" s="520"/>
    </row>
    <row r="758" spans="1:33" ht="19.5" thickBot="1" x14ac:dyDescent="0.35">
      <c r="A758" s="366"/>
      <c r="B758" s="387"/>
      <c r="C758" s="388"/>
      <c r="D758" s="388"/>
      <c r="E758" s="388"/>
      <c r="F758" s="388"/>
      <c r="G758" s="388"/>
      <c r="H758" s="388"/>
      <c r="I758" s="366"/>
      <c r="J758" s="366"/>
      <c r="K758" s="526"/>
      <c r="L758" s="526"/>
      <c r="M758" s="526"/>
      <c r="N758" s="526"/>
      <c r="O758" s="526"/>
      <c r="P758" s="526"/>
      <c r="Q758" s="526"/>
      <c r="R758" s="52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366"/>
      <c r="AG758" s="520"/>
    </row>
    <row r="759" spans="1:33" ht="19.5" thickBot="1" x14ac:dyDescent="0.35">
      <c r="A759" s="366"/>
      <c r="B759" s="387"/>
      <c r="C759" s="388"/>
      <c r="D759" s="388"/>
      <c r="E759" s="388"/>
      <c r="F759" s="388"/>
      <c r="G759" s="388"/>
      <c r="H759" s="388"/>
      <c r="I759" s="366"/>
      <c r="J759" s="366"/>
      <c r="K759" s="526"/>
      <c r="L759" s="526"/>
      <c r="M759" s="526"/>
      <c r="N759" s="526"/>
      <c r="O759" s="526"/>
      <c r="P759" s="526"/>
      <c r="Q759" s="526"/>
      <c r="R759" s="52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366"/>
      <c r="AG759" s="520"/>
    </row>
    <row r="760" spans="1:33" ht="19.5" thickBot="1" x14ac:dyDescent="0.35">
      <c r="A760" s="366"/>
      <c r="B760" s="387"/>
      <c r="C760" s="388"/>
      <c r="D760" s="388"/>
      <c r="E760" s="388"/>
      <c r="F760" s="388"/>
      <c r="G760" s="388"/>
      <c r="H760" s="388"/>
      <c r="I760" s="366"/>
      <c r="J760" s="366"/>
      <c r="K760" s="526"/>
      <c r="L760" s="526"/>
      <c r="M760" s="526"/>
      <c r="N760" s="526"/>
      <c r="O760" s="526"/>
      <c r="P760" s="526"/>
      <c r="Q760" s="526"/>
      <c r="R760" s="52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366"/>
      <c r="AG760" s="520"/>
    </row>
    <row r="761" spans="1:33" ht="19.5" thickBot="1" x14ac:dyDescent="0.35">
      <c r="A761" s="366"/>
      <c r="B761" s="387"/>
      <c r="C761" s="388"/>
      <c r="D761" s="388"/>
      <c r="E761" s="388"/>
      <c r="F761" s="388"/>
      <c r="G761" s="388"/>
      <c r="H761" s="388"/>
      <c r="I761" s="366"/>
      <c r="J761" s="366"/>
      <c r="K761" s="526"/>
      <c r="L761" s="526"/>
      <c r="M761" s="526"/>
      <c r="N761" s="526"/>
      <c r="O761" s="526"/>
      <c r="P761" s="526"/>
      <c r="Q761" s="526"/>
      <c r="R761" s="52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366"/>
      <c r="AG761" s="520"/>
    </row>
    <row r="762" spans="1:33" ht="19.5" thickBot="1" x14ac:dyDescent="0.35">
      <c r="A762" s="366"/>
      <c r="B762" s="387"/>
      <c r="C762" s="388"/>
      <c r="D762" s="388"/>
      <c r="E762" s="388"/>
      <c r="F762" s="388"/>
      <c r="G762" s="388"/>
      <c r="H762" s="388"/>
      <c r="I762" s="366"/>
      <c r="J762" s="366"/>
      <c r="K762" s="526"/>
      <c r="L762" s="526"/>
      <c r="M762" s="526"/>
      <c r="N762" s="526"/>
      <c r="O762" s="526"/>
      <c r="P762" s="526"/>
      <c r="Q762" s="526"/>
      <c r="R762" s="52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366"/>
      <c r="AG762" s="520"/>
    </row>
    <row r="763" spans="1:33" ht="19.5" thickBot="1" x14ac:dyDescent="0.35">
      <c r="A763" s="366"/>
      <c r="B763" s="387"/>
      <c r="C763" s="388"/>
      <c r="D763" s="388"/>
      <c r="E763" s="388"/>
      <c r="F763" s="388"/>
      <c r="G763" s="388"/>
      <c r="H763" s="388"/>
      <c r="I763" s="366"/>
      <c r="J763" s="366"/>
      <c r="K763" s="526"/>
      <c r="L763" s="526"/>
      <c r="M763" s="526"/>
      <c r="N763" s="526"/>
      <c r="O763" s="526"/>
      <c r="P763" s="526"/>
      <c r="Q763" s="526"/>
      <c r="R763" s="52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366"/>
      <c r="AG763" s="520"/>
    </row>
    <row r="764" spans="1:33" ht="19.5" thickBot="1" x14ac:dyDescent="0.35">
      <c r="A764" s="366"/>
      <c r="B764" s="387"/>
      <c r="C764" s="388"/>
      <c r="D764" s="388"/>
      <c r="E764" s="388"/>
      <c r="F764" s="388"/>
      <c r="G764" s="388"/>
      <c r="H764" s="388"/>
      <c r="I764" s="366"/>
      <c r="J764" s="366"/>
      <c r="K764" s="526"/>
      <c r="L764" s="526"/>
      <c r="M764" s="526"/>
      <c r="N764" s="526"/>
      <c r="O764" s="526"/>
      <c r="P764" s="526"/>
      <c r="Q764" s="526"/>
      <c r="R764" s="52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366"/>
      <c r="AG764" s="520"/>
    </row>
    <row r="765" spans="1:33" ht="19.5" thickBot="1" x14ac:dyDescent="0.35">
      <c r="A765" s="366"/>
      <c r="B765" s="387"/>
      <c r="C765" s="388"/>
      <c r="D765" s="388"/>
      <c r="E765" s="388"/>
      <c r="F765" s="388"/>
      <c r="G765" s="388"/>
      <c r="H765" s="388"/>
      <c r="I765" s="366"/>
      <c r="J765" s="366"/>
      <c r="K765" s="526"/>
      <c r="L765" s="526"/>
      <c r="M765" s="526"/>
      <c r="N765" s="526"/>
      <c r="O765" s="526"/>
      <c r="P765" s="526"/>
      <c r="Q765" s="526"/>
      <c r="R765" s="52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366"/>
      <c r="AG765" s="520"/>
    </row>
    <row r="766" spans="1:33" ht="19.5" thickBot="1" x14ac:dyDescent="0.35">
      <c r="A766" s="366"/>
      <c r="B766" s="387"/>
      <c r="C766" s="388"/>
      <c r="D766" s="388"/>
      <c r="E766" s="388"/>
      <c r="F766" s="388"/>
      <c r="G766" s="388"/>
      <c r="H766" s="388"/>
      <c r="I766" s="366"/>
      <c r="J766" s="366"/>
      <c r="K766" s="526"/>
      <c r="L766" s="526"/>
      <c r="M766" s="526"/>
      <c r="N766" s="526"/>
      <c r="O766" s="526"/>
      <c r="P766" s="526"/>
      <c r="Q766" s="526"/>
      <c r="R766" s="52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366"/>
      <c r="AG766" s="520"/>
    </row>
    <row r="767" spans="1:33" ht="19.5" thickBot="1" x14ac:dyDescent="0.35">
      <c r="A767" s="366"/>
      <c r="B767" s="387"/>
      <c r="C767" s="388"/>
      <c r="D767" s="388"/>
      <c r="E767" s="388"/>
      <c r="F767" s="388"/>
      <c r="G767" s="388"/>
      <c r="H767" s="388"/>
      <c r="I767" s="366"/>
      <c r="J767" s="366"/>
      <c r="K767" s="526"/>
      <c r="L767" s="526"/>
      <c r="M767" s="526"/>
      <c r="N767" s="526"/>
      <c r="O767" s="526"/>
      <c r="P767" s="526"/>
      <c r="Q767" s="526"/>
      <c r="R767" s="52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366"/>
      <c r="AG767" s="520"/>
    </row>
    <row r="768" spans="1:33" ht="19.5" thickBot="1" x14ac:dyDescent="0.35">
      <c r="A768" s="366"/>
      <c r="B768" s="387"/>
      <c r="C768" s="388"/>
      <c r="D768" s="388"/>
      <c r="E768" s="388"/>
      <c r="F768" s="388"/>
      <c r="G768" s="388"/>
      <c r="H768" s="388"/>
      <c r="I768" s="366"/>
      <c r="J768" s="366"/>
      <c r="K768" s="526"/>
      <c r="L768" s="526"/>
      <c r="M768" s="526"/>
      <c r="N768" s="526"/>
      <c r="O768" s="526"/>
      <c r="P768" s="526"/>
      <c r="Q768" s="526"/>
      <c r="R768" s="52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366"/>
      <c r="AG768" s="520"/>
    </row>
    <row r="769" spans="1:33" ht="19.5" thickBot="1" x14ac:dyDescent="0.35">
      <c r="A769" s="366"/>
      <c r="B769" s="387"/>
      <c r="C769" s="388"/>
      <c r="D769" s="388"/>
      <c r="E769" s="388"/>
      <c r="F769" s="388"/>
      <c r="G769" s="388"/>
      <c r="H769" s="388"/>
      <c r="I769" s="366"/>
      <c r="J769" s="366"/>
      <c r="K769" s="526"/>
      <c r="L769" s="526"/>
      <c r="M769" s="526"/>
      <c r="N769" s="526"/>
      <c r="O769" s="526"/>
      <c r="P769" s="526"/>
      <c r="Q769" s="526"/>
      <c r="R769" s="52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366"/>
      <c r="AG769" s="520"/>
    </row>
    <row r="770" spans="1:33" ht="19.5" thickBot="1" x14ac:dyDescent="0.35">
      <c r="A770" s="366"/>
      <c r="B770" s="387"/>
      <c r="C770" s="388"/>
      <c r="D770" s="388"/>
      <c r="E770" s="388"/>
      <c r="F770" s="388"/>
      <c r="G770" s="388"/>
      <c r="H770" s="388"/>
      <c r="I770" s="366"/>
      <c r="J770" s="366"/>
      <c r="K770" s="526"/>
      <c r="L770" s="526"/>
      <c r="M770" s="526"/>
      <c r="N770" s="526"/>
      <c r="O770" s="526"/>
      <c r="P770" s="526"/>
      <c r="Q770" s="526"/>
      <c r="R770" s="52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366"/>
      <c r="AG770" s="520"/>
    </row>
    <row r="771" spans="1:33" ht="19.5" thickBot="1" x14ac:dyDescent="0.35">
      <c r="A771" s="366"/>
      <c r="B771" s="387"/>
      <c r="C771" s="388"/>
      <c r="D771" s="388"/>
      <c r="E771" s="388"/>
      <c r="F771" s="388"/>
      <c r="G771" s="388"/>
      <c r="H771" s="388"/>
      <c r="I771" s="366"/>
      <c r="J771" s="366"/>
      <c r="K771" s="526"/>
      <c r="L771" s="526"/>
      <c r="M771" s="526"/>
      <c r="N771" s="526"/>
      <c r="O771" s="526"/>
      <c r="P771" s="526"/>
      <c r="Q771" s="526"/>
      <c r="R771" s="52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366"/>
      <c r="AG771" s="520"/>
    </row>
    <row r="772" spans="1:33" ht="19.5" thickBot="1" x14ac:dyDescent="0.35">
      <c r="A772" s="366"/>
      <c r="B772" s="387"/>
      <c r="C772" s="388"/>
      <c r="D772" s="388"/>
      <c r="E772" s="388"/>
      <c r="F772" s="388"/>
      <c r="G772" s="388"/>
      <c r="H772" s="388"/>
      <c r="I772" s="366"/>
      <c r="J772" s="366"/>
      <c r="K772" s="526"/>
      <c r="L772" s="526"/>
      <c r="M772" s="526"/>
      <c r="N772" s="526"/>
      <c r="O772" s="526"/>
      <c r="P772" s="526"/>
      <c r="Q772" s="526"/>
      <c r="R772" s="52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366"/>
      <c r="AG772" s="520"/>
    </row>
    <row r="773" spans="1:33" ht="19.5" thickBot="1" x14ac:dyDescent="0.35">
      <c r="A773" s="366"/>
      <c r="B773" s="387"/>
      <c r="C773" s="388"/>
      <c r="D773" s="388"/>
      <c r="E773" s="388"/>
      <c r="F773" s="388"/>
      <c r="G773" s="388"/>
      <c r="H773" s="388"/>
      <c r="I773" s="366"/>
      <c r="J773" s="366"/>
      <c r="K773" s="526"/>
      <c r="L773" s="526"/>
      <c r="M773" s="526"/>
      <c r="N773" s="526"/>
      <c r="O773" s="526"/>
      <c r="P773" s="526"/>
      <c r="Q773" s="526"/>
      <c r="R773" s="52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366"/>
      <c r="AG773" s="520"/>
    </row>
    <row r="774" spans="1:33" ht="19.5" thickBot="1" x14ac:dyDescent="0.35">
      <c r="A774" s="366"/>
      <c r="B774" s="387"/>
      <c r="C774" s="388"/>
      <c r="D774" s="388"/>
      <c r="E774" s="388"/>
      <c r="F774" s="388"/>
      <c r="G774" s="388"/>
      <c r="H774" s="388"/>
      <c r="I774" s="366"/>
      <c r="J774" s="366"/>
      <c r="K774" s="526"/>
      <c r="L774" s="526"/>
      <c r="M774" s="526"/>
      <c r="N774" s="526"/>
      <c r="O774" s="526"/>
      <c r="P774" s="526"/>
      <c r="Q774" s="526"/>
      <c r="R774" s="52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366"/>
      <c r="AG774" s="520"/>
    </row>
    <row r="775" spans="1:33" ht="19.5" thickBot="1" x14ac:dyDescent="0.35">
      <c r="A775" s="366"/>
      <c r="B775" s="387"/>
      <c r="C775" s="388"/>
      <c r="D775" s="388"/>
      <c r="E775" s="388"/>
      <c r="F775" s="388"/>
      <c r="G775" s="388"/>
      <c r="H775" s="388"/>
      <c r="I775" s="366"/>
      <c r="J775" s="366"/>
      <c r="K775" s="526"/>
      <c r="L775" s="526"/>
      <c r="M775" s="526"/>
      <c r="N775" s="526"/>
      <c r="O775" s="526"/>
      <c r="P775" s="526"/>
      <c r="Q775" s="526"/>
      <c r="R775" s="52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366"/>
      <c r="AG775" s="520"/>
    </row>
    <row r="776" spans="1:33" ht="19.5" thickBot="1" x14ac:dyDescent="0.35">
      <c r="A776" s="366"/>
      <c r="B776" s="387"/>
      <c r="C776" s="388"/>
      <c r="D776" s="388"/>
      <c r="E776" s="388"/>
      <c r="F776" s="388"/>
      <c r="G776" s="388"/>
      <c r="H776" s="388"/>
      <c r="I776" s="366"/>
      <c r="J776" s="366"/>
      <c r="K776" s="526"/>
      <c r="L776" s="526"/>
      <c r="M776" s="526"/>
      <c r="N776" s="526"/>
      <c r="O776" s="526"/>
      <c r="P776" s="526"/>
      <c r="Q776" s="526"/>
      <c r="R776" s="52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366"/>
      <c r="AG776" s="520"/>
    </row>
    <row r="777" spans="1:33" ht="19.5" thickBot="1" x14ac:dyDescent="0.35">
      <c r="A777" s="366"/>
      <c r="B777" s="387"/>
      <c r="C777" s="388"/>
      <c r="D777" s="388"/>
      <c r="E777" s="388"/>
      <c r="F777" s="388"/>
      <c r="G777" s="388"/>
      <c r="H777" s="388"/>
      <c r="I777" s="366"/>
      <c r="J777" s="366"/>
      <c r="K777" s="526"/>
      <c r="L777" s="526"/>
      <c r="M777" s="526"/>
      <c r="N777" s="526"/>
      <c r="O777" s="526"/>
      <c r="P777" s="526"/>
      <c r="Q777" s="526"/>
      <c r="R777" s="52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366"/>
      <c r="AG777" s="520"/>
    </row>
    <row r="778" spans="1:33" ht="19.5" thickBot="1" x14ac:dyDescent="0.35">
      <c r="A778" s="366"/>
      <c r="B778" s="387"/>
      <c r="C778" s="388"/>
      <c r="D778" s="388"/>
      <c r="E778" s="388"/>
      <c r="F778" s="388"/>
      <c r="G778" s="388"/>
      <c r="H778" s="388"/>
      <c r="I778" s="366"/>
      <c r="J778" s="366"/>
      <c r="K778" s="526"/>
      <c r="L778" s="526"/>
      <c r="M778" s="526"/>
      <c r="N778" s="526"/>
      <c r="O778" s="526"/>
      <c r="P778" s="526"/>
      <c r="Q778" s="526"/>
      <c r="R778" s="52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366"/>
      <c r="AG778" s="520"/>
    </row>
    <row r="779" spans="1:33" ht="19.5" thickBot="1" x14ac:dyDescent="0.35">
      <c r="A779" s="366"/>
      <c r="B779" s="387"/>
      <c r="C779" s="388"/>
      <c r="D779" s="388"/>
      <c r="E779" s="388"/>
      <c r="F779" s="388"/>
      <c r="G779" s="388"/>
      <c r="H779" s="388"/>
      <c r="I779" s="366"/>
      <c r="J779" s="366"/>
      <c r="K779" s="526"/>
      <c r="L779" s="526"/>
      <c r="M779" s="526"/>
      <c r="N779" s="526"/>
      <c r="O779" s="526"/>
      <c r="P779" s="526"/>
      <c r="Q779" s="526"/>
      <c r="R779" s="52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366"/>
      <c r="AG779" s="520"/>
    </row>
    <row r="780" spans="1:33" ht="19.5" thickBot="1" x14ac:dyDescent="0.35">
      <c r="A780" s="366"/>
      <c r="B780" s="387"/>
      <c r="C780" s="388"/>
      <c r="D780" s="388"/>
      <c r="E780" s="388"/>
      <c r="F780" s="388"/>
      <c r="G780" s="388"/>
      <c r="H780" s="388"/>
      <c r="I780" s="366"/>
      <c r="J780" s="366"/>
      <c r="K780" s="526"/>
      <c r="L780" s="526"/>
      <c r="M780" s="526"/>
      <c r="N780" s="526"/>
      <c r="O780" s="526"/>
      <c r="P780" s="526"/>
      <c r="Q780" s="526"/>
      <c r="R780" s="52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366"/>
      <c r="AG780" s="520"/>
    </row>
    <row r="781" spans="1:33" ht="19.5" thickBot="1" x14ac:dyDescent="0.35">
      <c r="A781" s="366"/>
      <c r="B781" s="387"/>
      <c r="C781" s="388"/>
      <c r="D781" s="388"/>
      <c r="E781" s="388"/>
      <c r="F781" s="388"/>
      <c r="G781" s="388"/>
      <c r="H781" s="388"/>
      <c r="I781" s="366"/>
      <c r="J781" s="366"/>
      <c r="K781" s="526"/>
      <c r="L781" s="526"/>
      <c r="M781" s="526"/>
      <c r="N781" s="526"/>
      <c r="O781" s="526"/>
      <c r="P781" s="526"/>
      <c r="Q781" s="526"/>
      <c r="R781" s="52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366"/>
      <c r="AG781" s="520"/>
    </row>
    <row r="782" spans="1:33" ht="19.5" thickBot="1" x14ac:dyDescent="0.35">
      <c r="A782" s="366"/>
      <c r="B782" s="387"/>
      <c r="C782" s="388"/>
      <c r="D782" s="388"/>
      <c r="E782" s="388"/>
      <c r="F782" s="388"/>
      <c r="G782" s="388"/>
      <c r="H782" s="388"/>
      <c r="I782" s="366"/>
      <c r="J782" s="366"/>
      <c r="K782" s="526"/>
      <c r="L782" s="526"/>
      <c r="M782" s="526"/>
      <c r="N782" s="526"/>
      <c r="O782" s="526"/>
      <c r="P782" s="526"/>
      <c r="Q782" s="526"/>
      <c r="R782" s="52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366"/>
      <c r="AG782" s="520"/>
    </row>
    <row r="783" spans="1:33" ht="19.5" thickBot="1" x14ac:dyDescent="0.35">
      <c r="A783" s="366"/>
      <c r="B783" s="387"/>
      <c r="C783" s="388"/>
      <c r="D783" s="388"/>
      <c r="E783" s="388"/>
      <c r="F783" s="388"/>
      <c r="G783" s="388"/>
      <c r="H783" s="388"/>
      <c r="I783" s="366"/>
      <c r="J783" s="366"/>
      <c r="K783" s="526"/>
      <c r="L783" s="526"/>
      <c r="M783" s="526"/>
      <c r="N783" s="526"/>
      <c r="O783" s="526"/>
      <c r="P783" s="526"/>
      <c r="Q783" s="526"/>
      <c r="R783" s="52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366"/>
      <c r="AG783" s="520"/>
    </row>
    <row r="784" spans="1:33" ht="19.5" thickBot="1" x14ac:dyDescent="0.35">
      <c r="A784" s="366"/>
      <c r="B784" s="387"/>
      <c r="C784" s="388"/>
      <c r="D784" s="388"/>
      <c r="E784" s="388"/>
      <c r="F784" s="388"/>
      <c r="G784" s="388"/>
      <c r="H784" s="388"/>
      <c r="I784" s="366"/>
      <c r="J784" s="366"/>
      <c r="K784" s="526"/>
      <c r="L784" s="526"/>
      <c r="M784" s="526"/>
      <c r="N784" s="526"/>
      <c r="O784" s="526"/>
      <c r="P784" s="526"/>
      <c r="Q784" s="526"/>
      <c r="R784" s="52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366"/>
      <c r="AG784" s="520"/>
    </row>
    <row r="785" spans="1:33" ht="19.5" thickBot="1" x14ac:dyDescent="0.35">
      <c r="A785" s="366"/>
      <c r="B785" s="387"/>
      <c r="C785" s="388"/>
      <c r="D785" s="388"/>
      <c r="E785" s="388"/>
      <c r="F785" s="388"/>
      <c r="G785" s="388"/>
      <c r="H785" s="388"/>
      <c r="I785" s="366"/>
      <c r="J785" s="366"/>
      <c r="K785" s="526"/>
      <c r="L785" s="526"/>
      <c r="M785" s="526"/>
      <c r="N785" s="526"/>
      <c r="O785" s="526"/>
      <c r="P785" s="526"/>
      <c r="Q785" s="526"/>
      <c r="R785" s="52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366"/>
      <c r="AG785" s="520"/>
    </row>
    <row r="786" spans="1:33" ht="19.5" thickBot="1" x14ac:dyDescent="0.35">
      <c r="A786" s="366"/>
      <c r="B786" s="387"/>
      <c r="C786" s="388"/>
      <c r="D786" s="388"/>
      <c r="E786" s="388"/>
      <c r="F786" s="388"/>
      <c r="G786" s="388"/>
      <c r="H786" s="388"/>
      <c r="I786" s="366"/>
      <c r="J786" s="366"/>
      <c r="K786" s="526"/>
      <c r="L786" s="526"/>
      <c r="M786" s="526"/>
      <c r="N786" s="526"/>
      <c r="O786" s="526"/>
      <c r="P786" s="526"/>
      <c r="Q786" s="526"/>
      <c r="R786" s="52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366"/>
      <c r="AG786" s="520"/>
    </row>
    <row r="787" spans="1:33" ht="19.5" thickBot="1" x14ac:dyDescent="0.35">
      <c r="A787" s="366"/>
      <c r="B787" s="387"/>
      <c r="C787" s="388"/>
      <c r="D787" s="388"/>
      <c r="E787" s="388"/>
      <c r="F787" s="388"/>
      <c r="G787" s="388"/>
      <c r="H787" s="388"/>
      <c r="I787" s="366"/>
      <c r="J787" s="366"/>
      <c r="K787" s="526"/>
      <c r="L787" s="526"/>
      <c r="M787" s="526"/>
      <c r="N787" s="526"/>
      <c r="O787" s="526"/>
      <c r="P787" s="526"/>
      <c r="Q787" s="526"/>
      <c r="R787" s="52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366"/>
      <c r="AG787" s="520"/>
    </row>
    <row r="788" spans="1:33" ht="19.5" thickBot="1" x14ac:dyDescent="0.35">
      <c r="A788" s="366"/>
      <c r="B788" s="387"/>
      <c r="C788" s="388"/>
      <c r="D788" s="388"/>
      <c r="E788" s="388"/>
      <c r="F788" s="388"/>
      <c r="G788" s="388"/>
      <c r="H788" s="388"/>
      <c r="I788" s="366"/>
      <c r="J788" s="366"/>
      <c r="K788" s="526"/>
      <c r="L788" s="526"/>
      <c r="M788" s="526"/>
      <c r="N788" s="526"/>
      <c r="O788" s="526"/>
      <c r="P788" s="526"/>
      <c r="Q788" s="526"/>
      <c r="R788" s="52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366"/>
      <c r="AG788" s="520"/>
    </row>
    <row r="789" spans="1:33" ht="19.5" thickBot="1" x14ac:dyDescent="0.35">
      <c r="A789" s="366"/>
      <c r="B789" s="387"/>
      <c r="C789" s="388"/>
      <c r="D789" s="388"/>
      <c r="E789" s="388"/>
      <c r="F789" s="388"/>
      <c r="G789" s="388"/>
      <c r="H789" s="388"/>
      <c r="I789" s="366"/>
      <c r="J789" s="366"/>
      <c r="K789" s="526"/>
      <c r="L789" s="526"/>
      <c r="M789" s="526"/>
      <c r="N789" s="526"/>
      <c r="O789" s="526"/>
      <c r="P789" s="526"/>
      <c r="Q789" s="526"/>
      <c r="R789" s="52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366"/>
      <c r="AG789" s="520"/>
    </row>
    <row r="790" spans="1:33" ht="19.5" thickBot="1" x14ac:dyDescent="0.35">
      <c r="A790" s="366"/>
      <c r="B790" s="387"/>
      <c r="C790" s="388"/>
      <c r="D790" s="388"/>
      <c r="E790" s="388"/>
      <c r="F790" s="388"/>
      <c r="G790" s="388"/>
      <c r="H790" s="388"/>
      <c r="I790" s="366"/>
      <c r="J790" s="366"/>
      <c r="K790" s="526"/>
      <c r="L790" s="526"/>
      <c r="M790" s="526"/>
      <c r="N790" s="526"/>
      <c r="O790" s="526"/>
      <c r="P790" s="526"/>
      <c r="Q790" s="526"/>
      <c r="R790" s="52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366"/>
      <c r="AG790" s="520"/>
    </row>
    <row r="791" spans="1:33" ht="19.5" thickBot="1" x14ac:dyDescent="0.35">
      <c r="A791" s="366"/>
      <c r="B791" s="387"/>
      <c r="C791" s="388"/>
      <c r="D791" s="388"/>
      <c r="E791" s="388"/>
      <c r="F791" s="388"/>
      <c r="G791" s="388"/>
      <c r="H791" s="388"/>
      <c r="I791" s="366"/>
      <c r="J791" s="366"/>
      <c r="K791" s="526"/>
      <c r="L791" s="526"/>
      <c r="M791" s="526"/>
      <c r="N791" s="526"/>
      <c r="O791" s="526"/>
      <c r="P791" s="526"/>
      <c r="Q791" s="526"/>
      <c r="R791" s="52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366"/>
      <c r="AG791" s="520"/>
    </row>
    <row r="792" spans="1:33" ht="19.5" thickBot="1" x14ac:dyDescent="0.35">
      <c r="A792" s="366"/>
      <c r="B792" s="387"/>
      <c r="C792" s="388"/>
      <c r="D792" s="388"/>
      <c r="E792" s="388"/>
      <c r="F792" s="388"/>
      <c r="G792" s="388"/>
      <c r="H792" s="388"/>
      <c r="I792" s="366"/>
      <c r="J792" s="366"/>
      <c r="K792" s="526"/>
      <c r="L792" s="526"/>
      <c r="M792" s="526"/>
      <c r="N792" s="526"/>
      <c r="O792" s="526"/>
      <c r="P792" s="526"/>
      <c r="Q792" s="526"/>
      <c r="R792" s="52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366"/>
      <c r="AG792" s="520"/>
    </row>
    <row r="793" spans="1:33" ht="19.5" thickBot="1" x14ac:dyDescent="0.35">
      <c r="A793" s="366"/>
      <c r="B793" s="387"/>
      <c r="C793" s="388"/>
      <c r="D793" s="388"/>
      <c r="E793" s="388"/>
      <c r="F793" s="388"/>
      <c r="G793" s="388"/>
      <c r="H793" s="388"/>
      <c r="I793" s="366"/>
      <c r="J793" s="366"/>
      <c r="K793" s="526"/>
      <c r="L793" s="526"/>
      <c r="M793" s="526"/>
      <c r="N793" s="526"/>
      <c r="O793" s="526"/>
      <c r="P793" s="526"/>
      <c r="Q793" s="526"/>
      <c r="R793" s="52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366"/>
      <c r="AG793" s="520"/>
    </row>
    <row r="794" spans="1:33" ht="19.5" thickBot="1" x14ac:dyDescent="0.35">
      <c r="A794" s="366"/>
      <c r="B794" s="387"/>
      <c r="C794" s="388"/>
      <c r="D794" s="388"/>
      <c r="E794" s="388"/>
      <c r="F794" s="388"/>
      <c r="G794" s="388"/>
      <c r="H794" s="388"/>
      <c r="I794" s="366"/>
      <c r="J794" s="366"/>
      <c r="K794" s="526"/>
      <c r="L794" s="526"/>
      <c r="M794" s="526"/>
      <c r="N794" s="526"/>
      <c r="O794" s="526"/>
      <c r="P794" s="526"/>
      <c r="Q794" s="526"/>
      <c r="R794" s="52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366"/>
      <c r="AG794" s="520"/>
    </row>
    <row r="795" spans="1:33" ht="19.5" thickBot="1" x14ac:dyDescent="0.35">
      <c r="A795" s="366"/>
      <c r="B795" s="387"/>
      <c r="C795" s="388"/>
      <c r="D795" s="388"/>
      <c r="E795" s="388"/>
      <c r="F795" s="388"/>
      <c r="G795" s="388"/>
      <c r="H795" s="388"/>
      <c r="I795" s="366"/>
      <c r="J795" s="366"/>
      <c r="K795" s="526"/>
      <c r="L795" s="526"/>
      <c r="M795" s="526"/>
      <c r="N795" s="526"/>
      <c r="O795" s="526"/>
      <c r="P795" s="526"/>
      <c r="Q795" s="526"/>
      <c r="R795" s="52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366"/>
      <c r="AG795" s="520"/>
    </row>
    <row r="796" spans="1:33" ht="19.5" thickBot="1" x14ac:dyDescent="0.35">
      <c r="A796" s="366"/>
      <c r="B796" s="387"/>
      <c r="C796" s="388"/>
      <c r="D796" s="388"/>
      <c r="E796" s="388"/>
      <c r="F796" s="388"/>
      <c r="G796" s="388"/>
      <c r="H796" s="388"/>
      <c r="I796" s="366"/>
      <c r="J796" s="366"/>
      <c r="K796" s="526"/>
      <c r="L796" s="526"/>
      <c r="M796" s="526"/>
      <c r="N796" s="526"/>
      <c r="O796" s="526"/>
      <c r="P796" s="526"/>
      <c r="Q796" s="526"/>
      <c r="R796" s="52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366"/>
      <c r="AG796" s="520"/>
    </row>
    <row r="797" spans="1:33" ht="19.5" thickBot="1" x14ac:dyDescent="0.35">
      <c r="A797" s="366"/>
      <c r="B797" s="387"/>
      <c r="C797" s="388"/>
      <c r="D797" s="388"/>
      <c r="E797" s="388"/>
      <c r="F797" s="388"/>
      <c r="G797" s="388"/>
      <c r="H797" s="388"/>
      <c r="I797" s="366"/>
      <c r="J797" s="366"/>
      <c r="K797" s="526"/>
      <c r="L797" s="526"/>
      <c r="M797" s="526"/>
      <c r="N797" s="526"/>
      <c r="O797" s="526"/>
      <c r="P797" s="526"/>
      <c r="Q797" s="526"/>
      <c r="R797" s="52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366"/>
      <c r="AG797" s="520"/>
    </row>
    <row r="798" spans="1:33" ht="19.5" thickBot="1" x14ac:dyDescent="0.35">
      <c r="A798" s="366"/>
      <c r="B798" s="387"/>
      <c r="C798" s="388"/>
      <c r="D798" s="388"/>
      <c r="E798" s="388"/>
      <c r="F798" s="388"/>
      <c r="G798" s="388"/>
      <c r="H798" s="388"/>
      <c r="I798" s="366"/>
      <c r="J798" s="366"/>
      <c r="K798" s="526"/>
      <c r="L798" s="526"/>
      <c r="M798" s="526"/>
      <c r="N798" s="526"/>
      <c r="O798" s="526"/>
      <c r="P798" s="526"/>
      <c r="Q798" s="526"/>
      <c r="R798" s="52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366"/>
      <c r="AG798" s="520"/>
    </row>
    <row r="799" spans="1:33" ht="19.5" thickBot="1" x14ac:dyDescent="0.35">
      <c r="A799" s="366"/>
      <c r="B799" s="387"/>
      <c r="C799" s="388"/>
      <c r="D799" s="388"/>
      <c r="E799" s="388"/>
      <c r="F799" s="388"/>
      <c r="G799" s="388"/>
      <c r="H799" s="388"/>
      <c r="I799" s="366"/>
      <c r="J799" s="366"/>
      <c r="K799" s="526"/>
      <c r="L799" s="526"/>
      <c r="M799" s="526"/>
      <c r="N799" s="526"/>
      <c r="O799" s="526"/>
      <c r="P799" s="526"/>
      <c r="Q799" s="526"/>
      <c r="R799" s="52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366"/>
      <c r="AG799" s="520"/>
    </row>
    <row r="800" spans="1:33" ht="19.5" thickBot="1" x14ac:dyDescent="0.35">
      <c r="A800" s="366"/>
      <c r="B800" s="387"/>
      <c r="C800" s="388"/>
      <c r="D800" s="388"/>
      <c r="E800" s="388"/>
      <c r="F800" s="388"/>
      <c r="G800" s="388"/>
      <c r="H800" s="388"/>
      <c r="I800" s="366"/>
      <c r="J800" s="366"/>
      <c r="K800" s="526"/>
      <c r="L800" s="526"/>
      <c r="M800" s="526"/>
      <c r="N800" s="526"/>
      <c r="O800" s="526"/>
      <c r="P800" s="526"/>
      <c r="Q800" s="526"/>
      <c r="R800" s="52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366"/>
      <c r="AG800" s="520"/>
    </row>
    <row r="801" spans="1:33" ht="19.5" thickBot="1" x14ac:dyDescent="0.35">
      <c r="A801" s="366"/>
      <c r="B801" s="387"/>
      <c r="C801" s="388"/>
      <c r="D801" s="388"/>
      <c r="E801" s="388"/>
      <c r="F801" s="388"/>
      <c r="G801" s="388"/>
      <c r="H801" s="388"/>
      <c r="I801" s="366"/>
      <c r="J801" s="366"/>
      <c r="K801" s="526"/>
      <c r="L801" s="526"/>
      <c r="M801" s="526"/>
      <c r="N801" s="526"/>
      <c r="O801" s="526"/>
      <c r="P801" s="526"/>
      <c r="Q801" s="526"/>
      <c r="R801" s="52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366"/>
      <c r="AG801" s="520"/>
    </row>
    <row r="802" spans="1:33" ht="19.5" thickBot="1" x14ac:dyDescent="0.35">
      <c r="A802" s="366"/>
      <c r="B802" s="387"/>
      <c r="C802" s="388"/>
      <c r="D802" s="388"/>
      <c r="E802" s="388"/>
      <c r="F802" s="388"/>
      <c r="G802" s="388"/>
      <c r="H802" s="388"/>
      <c r="I802" s="366"/>
      <c r="J802" s="366"/>
      <c r="K802" s="526"/>
      <c r="L802" s="526"/>
      <c r="M802" s="526"/>
      <c r="N802" s="526"/>
      <c r="O802" s="526"/>
      <c r="P802" s="526"/>
      <c r="Q802" s="526"/>
      <c r="R802" s="52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366"/>
      <c r="AG802" s="520"/>
    </row>
    <row r="803" spans="1:33" ht="19.5" thickBot="1" x14ac:dyDescent="0.35">
      <c r="A803" s="366"/>
      <c r="B803" s="387"/>
      <c r="C803" s="388"/>
      <c r="D803" s="388"/>
      <c r="E803" s="388"/>
      <c r="F803" s="388"/>
      <c r="G803" s="388"/>
      <c r="H803" s="388"/>
      <c r="I803" s="366"/>
      <c r="J803" s="366"/>
      <c r="K803" s="526"/>
      <c r="L803" s="526"/>
      <c r="M803" s="526"/>
      <c r="N803" s="526"/>
      <c r="O803" s="526"/>
      <c r="P803" s="526"/>
      <c r="Q803" s="526"/>
      <c r="R803" s="52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366"/>
      <c r="AG803" s="520"/>
    </row>
    <row r="804" spans="1:33" ht="19.5" thickBot="1" x14ac:dyDescent="0.35">
      <c r="A804" s="366"/>
      <c r="B804" s="387"/>
      <c r="C804" s="388"/>
      <c r="D804" s="388"/>
      <c r="E804" s="388"/>
      <c r="F804" s="388"/>
      <c r="G804" s="388"/>
      <c r="H804" s="388"/>
      <c r="I804" s="366"/>
      <c r="J804" s="366"/>
      <c r="K804" s="526"/>
      <c r="L804" s="526"/>
      <c r="M804" s="526"/>
      <c r="N804" s="526"/>
      <c r="O804" s="526"/>
      <c r="P804" s="526"/>
      <c r="Q804" s="526"/>
      <c r="R804" s="52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366"/>
      <c r="AG804" s="520"/>
    </row>
    <row r="805" spans="1:33" ht="19.5" thickBot="1" x14ac:dyDescent="0.35">
      <c r="A805" s="366"/>
      <c r="B805" s="387"/>
      <c r="C805" s="388"/>
      <c r="D805" s="388"/>
      <c r="E805" s="388"/>
      <c r="F805" s="388"/>
      <c r="G805" s="388"/>
      <c r="H805" s="388"/>
      <c r="I805" s="366"/>
      <c r="J805" s="366"/>
      <c r="K805" s="526"/>
      <c r="L805" s="526"/>
      <c r="M805" s="526"/>
      <c r="N805" s="526"/>
      <c r="O805" s="526"/>
      <c r="P805" s="526"/>
      <c r="Q805" s="526"/>
      <c r="R805" s="52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366"/>
      <c r="AG805" s="520"/>
    </row>
    <row r="806" spans="1:33" ht="19.5" thickBot="1" x14ac:dyDescent="0.35">
      <c r="A806" s="366"/>
      <c r="B806" s="387"/>
      <c r="C806" s="388"/>
      <c r="D806" s="388"/>
      <c r="E806" s="388"/>
      <c r="F806" s="388"/>
      <c r="G806" s="388"/>
      <c r="H806" s="388"/>
      <c r="I806" s="366"/>
      <c r="J806" s="366"/>
      <c r="K806" s="526"/>
      <c r="L806" s="526"/>
      <c r="M806" s="526"/>
      <c r="N806" s="526"/>
      <c r="O806" s="526"/>
      <c r="P806" s="526"/>
      <c r="Q806" s="526"/>
      <c r="R806" s="52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366"/>
      <c r="AG806" s="520"/>
    </row>
    <row r="807" spans="1:33" ht="19.5" thickBot="1" x14ac:dyDescent="0.35">
      <c r="A807" s="366"/>
      <c r="B807" s="387"/>
      <c r="C807" s="388"/>
      <c r="D807" s="388"/>
      <c r="E807" s="388"/>
      <c r="F807" s="388"/>
      <c r="G807" s="388"/>
      <c r="H807" s="388"/>
      <c r="I807" s="366"/>
      <c r="J807" s="366"/>
      <c r="K807" s="526"/>
      <c r="L807" s="526"/>
      <c r="M807" s="526"/>
      <c r="N807" s="526"/>
      <c r="O807" s="526"/>
      <c r="P807" s="526"/>
      <c r="Q807" s="526"/>
      <c r="R807" s="52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366"/>
      <c r="AG807" s="520"/>
    </row>
    <row r="808" spans="1:33" ht="19.5" thickBot="1" x14ac:dyDescent="0.35">
      <c r="A808" s="366"/>
      <c r="B808" s="387"/>
      <c r="C808" s="388"/>
      <c r="D808" s="388"/>
      <c r="E808" s="388"/>
      <c r="F808" s="388"/>
      <c r="G808" s="388"/>
      <c r="H808" s="388"/>
      <c r="I808" s="366"/>
      <c r="J808" s="366"/>
      <c r="K808" s="526"/>
      <c r="L808" s="526"/>
      <c r="M808" s="526"/>
      <c r="N808" s="526"/>
      <c r="O808" s="526"/>
      <c r="P808" s="526"/>
      <c r="Q808" s="526"/>
      <c r="R808" s="52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366"/>
      <c r="AG808" s="520"/>
    </row>
    <row r="809" spans="1:33" ht="19.5" thickBot="1" x14ac:dyDescent="0.35">
      <c r="A809" s="366"/>
      <c r="B809" s="387"/>
      <c r="C809" s="388"/>
      <c r="D809" s="388"/>
      <c r="E809" s="388"/>
      <c r="F809" s="388"/>
      <c r="G809" s="388"/>
      <c r="H809" s="388"/>
      <c r="I809" s="366"/>
      <c r="J809" s="366"/>
      <c r="K809" s="526"/>
      <c r="L809" s="526"/>
      <c r="M809" s="526"/>
      <c r="N809" s="526"/>
      <c r="O809" s="526"/>
      <c r="P809" s="526"/>
      <c r="Q809" s="526"/>
      <c r="R809" s="52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366"/>
      <c r="AG809" s="520"/>
    </row>
    <row r="810" spans="1:33" ht="19.5" thickBot="1" x14ac:dyDescent="0.35">
      <c r="A810" s="366"/>
      <c r="B810" s="387"/>
      <c r="C810" s="388"/>
      <c r="D810" s="388"/>
      <c r="E810" s="388"/>
      <c r="F810" s="388"/>
      <c r="G810" s="388"/>
      <c r="H810" s="388"/>
      <c r="I810" s="366"/>
      <c r="J810" s="366"/>
      <c r="K810" s="526"/>
      <c r="L810" s="526"/>
      <c r="M810" s="526"/>
      <c r="N810" s="526"/>
      <c r="O810" s="526"/>
      <c r="P810" s="526"/>
      <c r="Q810" s="526"/>
      <c r="R810" s="52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366"/>
      <c r="AG810" s="520"/>
    </row>
    <row r="811" spans="1:33" ht="19.5" thickBot="1" x14ac:dyDescent="0.35">
      <c r="A811" s="366"/>
      <c r="B811" s="387"/>
      <c r="C811" s="388"/>
      <c r="D811" s="388"/>
      <c r="E811" s="388"/>
      <c r="F811" s="388"/>
      <c r="G811" s="388"/>
      <c r="H811" s="388"/>
      <c r="I811" s="366"/>
      <c r="J811" s="366"/>
      <c r="K811" s="526"/>
      <c r="L811" s="526"/>
      <c r="M811" s="526"/>
      <c r="N811" s="526"/>
      <c r="O811" s="526"/>
      <c r="P811" s="526"/>
      <c r="Q811" s="526"/>
      <c r="R811" s="52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366"/>
      <c r="AG811" s="520"/>
    </row>
    <row r="812" spans="1:33" ht="19.5" thickBot="1" x14ac:dyDescent="0.35">
      <c r="A812" s="366"/>
      <c r="B812" s="387"/>
      <c r="C812" s="388"/>
      <c r="D812" s="388"/>
      <c r="E812" s="388"/>
      <c r="F812" s="388"/>
      <c r="G812" s="388"/>
      <c r="H812" s="388"/>
      <c r="I812" s="366"/>
      <c r="J812" s="366"/>
      <c r="K812" s="526"/>
      <c r="L812" s="526"/>
      <c r="M812" s="526"/>
      <c r="N812" s="526"/>
      <c r="O812" s="526"/>
      <c r="P812" s="526"/>
      <c r="Q812" s="526"/>
      <c r="R812" s="52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366"/>
      <c r="AG812" s="520"/>
    </row>
    <row r="813" spans="1:33" ht="19.5" thickBot="1" x14ac:dyDescent="0.35">
      <c r="A813" s="366"/>
      <c r="B813" s="387"/>
      <c r="C813" s="388"/>
      <c r="D813" s="388"/>
      <c r="E813" s="388"/>
      <c r="F813" s="388"/>
      <c r="G813" s="388"/>
      <c r="H813" s="388"/>
      <c r="I813" s="366"/>
      <c r="J813" s="366"/>
      <c r="K813" s="526"/>
      <c r="L813" s="526"/>
      <c r="M813" s="526"/>
      <c r="N813" s="526"/>
      <c r="O813" s="526"/>
      <c r="P813" s="526"/>
      <c r="Q813" s="526"/>
      <c r="R813" s="52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366"/>
      <c r="AG813" s="520"/>
    </row>
    <row r="814" spans="1:33" ht="19.5" thickBot="1" x14ac:dyDescent="0.35">
      <c r="A814" s="366"/>
      <c r="B814" s="387"/>
      <c r="C814" s="388"/>
      <c r="D814" s="388"/>
      <c r="E814" s="388"/>
      <c r="F814" s="388"/>
      <c r="G814" s="388"/>
      <c r="H814" s="388"/>
      <c r="I814" s="366"/>
      <c r="J814" s="366"/>
      <c r="K814" s="526"/>
      <c r="L814" s="526"/>
      <c r="M814" s="526"/>
      <c r="N814" s="526"/>
      <c r="O814" s="526"/>
      <c r="P814" s="526"/>
      <c r="Q814" s="526"/>
      <c r="R814" s="52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366"/>
      <c r="AG814" s="520"/>
    </row>
    <row r="815" spans="1:33" ht="19.5" thickBot="1" x14ac:dyDescent="0.35">
      <c r="A815" s="366"/>
      <c r="B815" s="387"/>
      <c r="C815" s="388"/>
      <c r="D815" s="388"/>
      <c r="E815" s="388"/>
      <c r="F815" s="388"/>
      <c r="G815" s="388"/>
      <c r="H815" s="388"/>
      <c r="I815" s="366"/>
      <c r="J815" s="366"/>
      <c r="K815" s="526"/>
      <c r="L815" s="526"/>
      <c r="M815" s="526"/>
      <c r="N815" s="526"/>
      <c r="O815" s="526"/>
      <c r="P815" s="526"/>
      <c r="Q815" s="526"/>
      <c r="R815" s="52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366"/>
      <c r="AG815" s="520"/>
    </row>
    <row r="816" spans="1:33" ht="19.5" thickBot="1" x14ac:dyDescent="0.35">
      <c r="A816" s="366"/>
      <c r="B816" s="387"/>
      <c r="C816" s="388"/>
      <c r="D816" s="388"/>
      <c r="E816" s="388"/>
      <c r="F816" s="388"/>
      <c r="G816" s="388"/>
      <c r="H816" s="388"/>
      <c r="I816" s="366"/>
      <c r="J816" s="366"/>
      <c r="K816" s="526"/>
      <c r="L816" s="526"/>
      <c r="M816" s="526"/>
      <c r="N816" s="526"/>
      <c r="O816" s="526"/>
      <c r="P816" s="526"/>
      <c r="Q816" s="526"/>
      <c r="R816" s="52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366"/>
      <c r="AG816" s="520"/>
    </row>
    <row r="817" spans="1:33" ht="19.5" thickBot="1" x14ac:dyDescent="0.35">
      <c r="A817" s="366"/>
      <c r="B817" s="387"/>
      <c r="C817" s="388"/>
      <c r="D817" s="388"/>
      <c r="E817" s="388"/>
      <c r="F817" s="388"/>
      <c r="G817" s="388"/>
      <c r="H817" s="388"/>
      <c r="I817" s="366"/>
      <c r="J817" s="366"/>
      <c r="K817" s="526"/>
      <c r="L817" s="526"/>
      <c r="M817" s="526"/>
      <c r="N817" s="526"/>
      <c r="O817" s="526"/>
      <c r="P817" s="526"/>
      <c r="Q817" s="526"/>
      <c r="R817" s="52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366"/>
      <c r="AG817" s="520"/>
    </row>
    <row r="818" spans="1:33" ht="19.5" thickBot="1" x14ac:dyDescent="0.35">
      <c r="A818" s="366"/>
      <c r="B818" s="387"/>
      <c r="C818" s="388"/>
      <c r="D818" s="388"/>
      <c r="E818" s="388"/>
      <c r="F818" s="388"/>
      <c r="G818" s="388"/>
      <c r="H818" s="388"/>
      <c r="I818" s="366"/>
      <c r="J818" s="366"/>
      <c r="K818" s="526"/>
      <c r="L818" s="526"/>
      <c r="M818" s="526"/>
      <c r="N818" s="526"/>
      <c r="O818" s="526"/>
      <c r="P818" s="526"/>
      <c r="Q818" s="526"/>
      <c r="R818" s="52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366"/>
      <c r="AG818" s="520"/>
    </row>
    <row r="819" spans="1:33" ht="19.5" thickBot="1" x14ac:dyDescent="0.35">
      <c r="A819" s="366"/>
      <c r="B819" s="387"/>
      <c r="C819" s="388"/>
      <c r="D819" s="388"/>
      <c r="E819" s="388"/>
      <c r="F819" s="388"/>
      <c r="G819" s="388"/>
      <c r="H819" s="388"/>
      <c r="I819" s="366"/>
      <c r="J819" s="366"/>
      <c r="K819" s="526"/>
      <c r="L819" s="526"/>
      <c r="M819" s="526"/>
      <c r="N819" s="526"/>
      <c r="O819" s="526"/>
      <c r="P819" s="526"/>
      <c r="Q819" s="526"/>
      <c r="R819" s="52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366"/>
      <c r="AG819" s="520"/>
    </row>
    <row r="820" spans="1:33" ht="19.5" thickBot="1" x14ac:dyDescent="0.35">
      <c r="A820" s="366"/>
      <c r="B820" s="387"/>
      <c r="C820" s="388"/>
      <c r="D820" s="388"/>
      <c r="E820" s="388"/>
      <c r="F820" s="388"/>
      <c r="G820" s="388"/>
      <c r="H820" s="388"/>
      <c r="I820" s="366"/>
      <c r="J820" s="366"/>
      <c r="K820" s="526"/>
      <c r="L820" s="526"/>
      <c r="M820" s="526"/>
      <c r="N820" s="526"/>
      <c r="O820" s="526"/>
      <c r="P820" s="526"/>
      <c r="Q820" s="526"/>
      <c r="R820" s="52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366"/>
      <c r="AG820" s="520"/>
    </row>
    <row r="821" spans="1:33" ht="19.5" thickBot="1" x14ac:dyDescent="0.35">
      <c r="A821" s="366"/>
      <c r="B821" s="387"/>
      <c r="C821" s="388"/>
      <c r="D821" s="388"/>
      <c r="E821" s="388"/>
      <c r="F821" s="388"/>
      <c r="G821" s="388"/>
      <c r="H821" s="388"/>
      <c r="I821" s="366"/>
      <c r="J821" s="366"/>
      <c r="K821" s="526"/>
      <c r="L821" s="526"/>
      <c r="M821" s="526"/>
      <c r="N821" s="526"/>
      <c r="O821" s="526"/>
      <c r="P821" s="526"/>
      <c r="Q821" s="526"/>
      <c r="R821" s="52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366"/>
      <c r="AG821" s="520"/>
    </row>
    <row r="822" spans="1:33" ht="19.5" thickBot="1" x14ac:dyDescent="0.35">
      <c r="A822" s="366"/>
      <c r="B822" s="387"/>
      <c r="C822" s="388"/>
      <c r="D822" s="388"/>
      <c r="E822" s="388"/>
      <c r="F822" s="388"/>
      <c r="G822" s="388"/>
      <c r="H822" s="388"/>
      <c r="I822" s="366"/>
      <c r="J822" s="366"/>
      <c r="K822" s="526"/>
      <c r="L822" s="526"/>
      <c r="M822" s="526"/>
      <c r="N822" s="526"/>
      <c r="O822" s="526"/>
      <c r="P822" s="526"/>
      <c r="Q822" s="526"/>
      <c r="R822" s="52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366"/>
      <c r="AG822" s="520"/>
    </row>
    <row r="823" spans="1:33" ht="19.5" thickBot="1" x14ac:dyDescent="0.35">
      <c r="A823" s="366"/>
      <c r="B823" s="387"/>
      <c r="C823" s="388"/>
      <c r="D823" s="388"/>
      <c r="E823" s="388"/>
      <c r="F823" s="388"/>
      <c r="G823" s="388"/>
      <c r="H823" s="388"/>
      <c r="I823" s="366"/>
      <c r="J823" s="366"/>
      <c r="K823" s="526"/>
      <c r="L823" s="526"/>
      <c r="M823" s="526"/>
      <c r="N823" s="526"/>
      <c r="O823" s="526"/>
      <c r="P823" s="526"/>
      <c r="Q823" s="526"/>
      <c r="R823" s="52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366"/>
      <c r="AG823" s="520"/>
    </row>
    <row r="824" spans="1:33" ht="19.5" thickBot="1" x14ac:dyDescent="0.35">
      <c r="A824" s="366"/>
      <c r="B824" s="387"/>
      <c r="C824" s="388"/>
      <c r="D824" s="388"/>
      <c r="E824" s="388"/>
      <c r="F824" s="388"/>
      <c r="G824" s="388"/>
      <c r="H824" s="388"/>
      <c r="I824" s="366"/>
      <c r="J824" s="366"/>
      <c r="K824" s="526"/>
      <c r="L824" s="526"/>
      <c r="M824" s="526"/>
      <c r="N824" s="526"/>
      <c r="O824" s="526"/>
      <c r="P824" s="526"/>
      <c r="Q824" s="526"/>
      <c r="R824" s="52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366"/>
      <c r="AG824" s="520"/>
    </row>
    <row r="825" spans="1:33" ht="19.5" thickBot="1" x14ac:dyDescent="0.35">
      <c r="A825" s="366"/>
      <c r="B825" s="387"/>
      <c r="C825" s="388"/>
      <c r="D825" s="388"/>
      <c r="E825" s="388"/>
      <c r="F825" s="388"/>
      <c r="G825" s="388"/>
      <c r="H825" s="388"/>
      <c r="I825" s="366"/>
      <c r="J825" s="366"/>
      <c r="K825" s="526"/>
      <c r="L825" s="526"/>
      <c r="M825" s="526"/>
      <c r="N825" s="526"/>
      <c r="O825" s="526"/>
      <c r="P825" s="526"/>
      <c r="Q825" s="526"/>
      <c r="R825" s="52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366"/>
      <c r="AG825" s="520"/>
    </row>
    <row r="826" spans="1:33" ht="19.5" thickBot="1" x14ac:dyDescent="0.35">
      <c r="A826" s="366"/>
      <c r="B826" s="387"/>
      <c r="C826" s="388"/>
      <c r="D826" s="388"/>
      <c r="E826" s="388"/>
      <c r="F826" s="388"/>
      <c r="G826" s="388"/>
      <c r="H826" s="388"/>
      <c r="I826" s="366"/>
      <c r="J826" s="366"/>
      <c r="K826" s="526"/>
      <c r="L826" s="526"/>
      <c r="M826" s="526"/>
      <c r="N826" s="526"/>
      <c r="O826" s="526"/>
      <c r="P826" s="526"/>
      <c r="Q826" s="526"/>
      <c r="R826" s="52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366"/>
      <c r="AG826" s="520"/>
    </row>
    <row r="827" spans="1:33" ht="19.5" thickBot="1" x14ac:dyDescent="0.35">
      <c r="A827" s="366"/>
      <c r="B827" s="387"/>
      <c r="C827" s="388"/>
      <c r="D827" s="388"/>
      <c r="E827" s="388"/>
      <c r="F827" s="388"/>
      <c r="G827" s="388"/>
      <c r="H827" s="388"/>
      <c r="I827" s="366"/>
      <c r="J827" s="366"/>
      <c r="K827" s="526"/>
      <c r="L827" s="526"/>
      <c r="M827" s="526"/>
      <c r="N827" s="526"/>
      <c r="O827" s="526"/>
      <c r="P827" s="526"/>
      <c r="Q827" s="526"/>
      <c r="R827" s="52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366"/>
      <c r="AG827" s="520"/>
    </row>
    <row r="828" spans="1:33" ht="19.5" thickBot="1" x14ac:dyDescent="0.35">
      <c r="A828" s="366"/>
      <c r="B828" s="387"/>
      <c r="C828" s="388"/>
      <c r="D828" s="388"/>
      <c r="E828" s="388"/>
      <c r="F828" s="388"/>
      <c r="G828" s="388"/>
      <c r="H828" s="388"/>
      <c r="I828" s="366"/>
      <c r="J828" s="366"/>
      <c r="K828" s="526"/>
      <c r="L828" s="526"/>
      <c r="M828" s="526"/>
      <c r="N828" s="526"/>
      <c r="O828" s="526"/>
      <c r="P828" s="526"/>
      <c r="Q828" s="526"/>
      <c r="R828" s="52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366"/>
      <c r="AG828" s="520"/>
    </row>
    <row r="829" spans="1:33" ht="19.5" thickBot="1" x14ac:dyDescent="0.35">
      <c r="A829" s="366"/>
      <c r="B829" s="387"/>
      <c r="C829" s="388"/>
      <c r="D829" s="388"/>
      <c r="E829" s="388"/>
      <c r="F829" s="388"/>
      <c r="G829" s="388"/>
      <c r="H829" s="388"/>
      <c r="I829" s="366"/>
      <c r="J829" s="366"/>
      <c r="K829" s="526"/>
      <c r="L829" s="526"/>
      <c r="M829" s="526"/>
      <c r="N829" s="526"/>
      <c r="O829" s="526"/>
      <c r="P829" s="526"/>
      <c r="Q829" s="526"/>
      <c r="R829" s="52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366"/>
      <c r="AG829" s="520"/>
    </row>
    <row r="830" spans="1:33" ht="19.5" thickBot="1" x14ac:dyDescent="0.35">
      <c r="A830" s="366"/>
      <c r="B830" s="387"/>
      <c r="C830" s="388"/>
      <c r="D830" s="388"/>
      <c r="E830" s="388"/>
      <c r="F830" s="388"/>
      <c r="G830" s="388"/>
      <c r="H830" s="388"/>
      <c r="I830" s="366"/>
      <c r="J830" s="366"/>
      <c r="K830" s="526"/>
      <c r="L830" s="526"/>
      <c r="M830" s="526"/>
      <c r="N830" s="526"/>
      <c r="O830" s="526"/>
      <c r="P830" s="526"/>
      <c r="Q830" s="526"/>
      <c r="R830" s="52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366"/>
      <c r="AG830" s="520"/>
    </row>
    <row r="831" spans="1:33" ht="19.5" thickBot="1" x14ac:dyDescent="0.35">
      <c r="A831" s="366"/>
      <c r="B831" s="387"/>
      <c r="C831" s="388"/>
      <c r="D831" s="388"/>
      <c r="E831" s="388"/>
      <c r="F831" s="388"/>
      <c r="G831" s="388"/>
      <c r="H831" s="388"/>
      <c r="I831" s="366"/>
      <c r="J831" s="366"/>
      <c r="K831" s="526"/>
      <c r="L831" s="526"/>
      <c r="M831" s="526"/>
      <c r="N831" s="526"/>
      <c r="O831" s="526"/>
      <c r="P831" s="526"/>
      <c r="Q831" s="526"/>
      <c r="R831" s="52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366"/>
      <c r="AG831" s="520"/>
    </row>
    <row r="832" spans="1:33" ht="19.5" thickBot="1" x14ac:dyDescent="0.35">
      <c r="A832" s="366"/>
      <c r="B832" s="387"/>
      <c r="C832" s="388"/>
      <c r="D832" s="388"/>
      <c r="E832" s="388"/>
      <c r="F832" s="388"/>
      <c r="G832" s="388"/>
      <c r="H832" s="388"/>
      <c r="I832" s="366"/>
      <c r="J832" s="366"/>
      <c r="K832" s="526"/>
      <c r="L832" s="526"/>
      <c r="M832" s="526"/>
      <c r="N832" s="526"/>
      <c r="O832" s="526"/>
      <c r="P832" s="526"/>
      <c r="Q832" s="526"/>
      <c r="R832" s="52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366"/>
      <c r="AG832" s="520"/>
    </row>
    <row r="833" spans="1:33" ht="19.5" thickBot="1" x14ac:dyDescent="0.35">
      <c r="A833" s="366"/>
      <c r="B833" s="387"/>
      <c r="C833" s="388"/>
      <c r="D833" s="388"/>
      <c r="E833" s="388"/>
      <c r="F833" s="388"/>
      <c r="G833" s="388"/>
      <c r="H833" s="388"/>
      <c r="I833" s="366"/>
      <c r="J833" s="366"/>
      <c r="K833" s="526"/>
      <c r="L833" s="526"/>
      <c r="M833" s="526"/>
      <c r="N833" s="526"/>
      <c r="O833" s="526"/>
      <c r="P833" s="526"/>
      <c r="Q833" s="526"/>
      <c r="R833" s="52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366"/>
      <c r="AG833" s="520"/>
    </row>
    <row r="834" spans="1:33" ht="19.5" thickBot="1" x14ac:dyDescent="0.35">
      <c r="A834" s="366"/>
      <c r="B834" s="387"/>
      <c r="C834" s="388"/>
      <c r="D834" s="388"/>
      <c r="E834" s="388"/>
      <c r="F834" s="388"/>
      <c r="G834" s="388"/>
      <c r="H834" s="388"/>
      <c r="I834" s="366"/>
      <c r="J834" s="366"/>
      <c r="K834" s="526"/>
      <c r="L834" s="526"/>
      <c r="M834" s="526"/>
      <c r="N834" s="526"/>
      <c r="O834" s="526"/>
      <c r="P834" s="526"/>
      <c r="Q834" s="526"/>
      <c r="R834" s="52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366"/>
      <c r="AG834" s="520"/>
    </row>
    <row r="835" spans="1:33" ht="19.5" thickBot="1" x14ac:dyDescent="0.35">
      <c r="A835" s="366"/>
      <c r="B835" s="387"/>
      <c r="C835" s="388"/>
      <c r="D835" s="388"/>
      <c r="E835" s="388"/>
      <c r="F835" s="388"/>
      <c r="G835" s="388"/>
      <c r="H835" s="388"/>
      <c r="I835" s="366"/>
      <c r="J835" s="366"/>
      <c r="K835" s="526"/>
      <c r="L835" s="526"/>
      <c r="M835" s="526"/>
      <c r="N835" s="526"/>
      <c r="O835" s="526"/>
      <c r="P835" s="526"/>
      <c r="Q835" s="526"/>
      <c r="R835" s="52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366"/>
      <c r="AG835" s="520"/>
    </row>
    <row r="836" spans="1:33" ht="19.5" thickBot="1" x14ac:dyDescent="0.35">
      <c r="A836" s="366"/>
      <c r="B836" s="387"/>
      <c r="C836" s="388"/>
      <c r="D836" s="388"/>
      <c r="E836" s="388"/>
      <c r="F836" s="388"/>
      <c r="G836" s="388"/>
      <c r="H836" s="388"/>
      <c r="I836" s="366"/>
      <c r="J836" s="366"/>
      <c r="K836" s="526"/>
      <c r="L836" s="526"/>
      <c r="M836" s="526"/>
      <c r="N836" s="526"/>
      <c r="O836" s="526"/>
      <c r="P836" s="526"/>
      <c r="Q836" s="526"/>
      <c r="R836" s="52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366"/>
      <c r="AG836" s="520"/>
    </row>
    <row r="837" spans="1:33" ht="19.5" thickBot="1" x14ac:dyDescent="0.35">
      <c r="A837" s="366"/>
      <c r="B837" s="387"/>
      <c r="C837" s="388"/>
      <c r="D837" s="388"/>
      <c r="E837" s="388"/>
      <c r="F837" s="388"/>
      <c r="G837" s="388"/>
      <c r="H837" s="388"/>
      <c r="I837" s="366"/>
      <c r="J837" s="366"/>
      <c r="K837" s="526"/>
      <c r="L837" s="526"/>
      <c r="M837" s="526"/>
      <c r="N837" s="526"/>
      <c r="O837" s="526"/>
      <c r="P837" s="526"/>
      <c r="Q837" s="526"/>
      <c r="R837" s="52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366"/>
      <c r="AG837" s="520"/>
    </row>
    <row r="838" spans="1:33" ht="19.5" thickBot="1" x14ac:dyDescent="0.35">
      <c r="A838" s="366"/>
      <c r="B838" s="387"/>
      <c r="C838" s="388"/>
      <c r="D838" s="388"/>
      <c r="E838" s="388"/>
      <c r="F838" s="388"/>
      <c r="G838" s="388"/>
      <c r="H838" s="388"/>
      <c r="I838" s="366"/>
      <c r="J838" s="366"/>
      <c r="K838" s="526"/>
      <c r="L838" s="526"/>
      <c r="M838" s="526"/>
      <c r="N838" s="526"/>
      <c r="O838" s="526"/>
      <c r="P838" s="526"/>
      <c r="Q838" s="526"/>
      <c r="R838" s="52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366"/>
      <c r="AG838" s="520"/>
    </row>
    <row r="839" spans="1:33" ht="19.5" thickBot="1" x14ac:dyDescent="0.35">
      <c r="A839" s="366"/>
      <c r="B839" s="387"/>
      <c r="C839" s="388"/>
      <c r="D839" s="388"/>
      <c r="E839" s="388"/>
      <c r="F839" s="388"/>
      <c r="G839" s="388"/>
      <c r="H839" s="388"/>
      <c r="I839" s="366"/>
      <c r="J839" s="366"/>
      <c r="K839" s="526"/>
      <c r="L839" s="526"/>
      <c r="M839" s="526"/>
      <c r="N839" s="526"/>
      <c r="O839" s="526"/>
      <c r="P839" s="526"/>
      <c r="Q839" s="526"/>
      <c r="R839" s="52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366"/>
      <c r="AG839" s="520"/>
    </row>
    <row r="840" spans="1:33" ht="19.5" thickBot="1" x14ac:dyDescent="0.35">
      <c r="A840" s="366"/>
      <c r="B840" s="387"/>
      <c r="C840" s="388"/>
      <c r="D840" s="388"/>
      <c r="E840" s="388"/>
      <c r="F840" s="388"/>
      <c r="G840" s="388"/>
      <c r="H840" s="388"/>
      <c r="I840" s="366"/>
      <c r="J840" s="366"/>
      <c r="K840" s="526"/>
      <c r="L840" s="526"/>
      <c r="M840" s="526"/>
      <c r="N840" s="526"/>
      <c r="O840" s="526"/>
      <c r="P840" s="526"/>
      <c r="Q840" s="526"/>
      <c r="R840" s="52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366"/>
      <c r="AG840" s="520"/>
    </row>
    <row r="841" spans="1:33" ht="19.5" thickBot="1" x14ac:dyDescent="0.35">
      <c r="A841" s="366"/>
      <c r="B841" s="387"/>
      <c r="C841" s="388"/>
      <c r="D841" s="388"/>
      <c r="E841" s="388"/>
      <c r="F841" s="388"/>
      <c r="G841" s="388"/>
      <c r="H841" s="388"/>
      <c r="I841" s="366"/>
      <c r="J841" s="366"/>
      <c r="K841" s="526"/>
      <c r="L841" s="526"/>
      <c r="M841" s="526"/>
      <c r="N841" s="526"/>
      <c r="O841" s="526"/>
      <c r="P841" s="526"/>
      <c r="Q841" s="526"/>
      <c r="R841" s="52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366"/>
      <c r="AG841" s="520"/>
    </row>
    <row r="842" spans="1:33" ht="19.5" thickBot="1" x14ac:dyDescent="0.35">
      <c r="A842" s="366"/>
      <c r="B842" s="387"/>
      <c r="C842" s="388"/>
      <c r="D842" s="388"/>
      <c r="E842" s="388"/>
      <c r="F842" s="388"/>
      <c r="G842" s="388"/>
      <c r="H842" s="388"/>
      <c r="I842" s="366"/>
      <c r="J842" s="366"/>
      <c r="K842" s="526"/>
      <c r="L842" s="526"/>
      <c r="M842" s="526"/>
      <c r="N842" s="526"/>
      <c r="O842" s="526"/>
      <c r="P842" s="526"/>
      <c r="Q842" s="526"/>
      <c r="R842" s="52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366"/>
      <c r="AG842" s="520"/>
    </row>
    <row r="843" spans="1:33" ht="19.5" thickBot="1" x14ac:dyDescent="0.35">
      <c r="A843" s="366"/>
      <c r="B843" s="387"/>
      <c r="C843" s="388"/>
      <c r="D843" s="388"/>
      <c r="E843" s="388"/>
      <c r="F843" s="388"/>
      <c r="G843" s="388"/>
      <c r="H843" s="388"/>
      <c r="I843" s="366"/>
      <c r="J843" s="366"/>
      <c r="K843" s="526"/>
      <c r="L843" s="526"/>
      <c r="M843" s="526"/>
      <c r="N843" s="526"/>
      <c r="O843" s="526"/>
      <c r="P843" s="526"/>
      <c r="Q843" s="526"/>
      <c r="R843" s="52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366"/>
      <c r="AG843" s="520"/>
    </row>
    <row r="844" spans="1:33" ht="19.5" thickBot="1" x14ac:dyDescent="0.35">
      <c r="A844" s="366"/>
      <c r="B844" s="387"/>
      <c r="C844" s="388"/>
      <c r="D844" s="388"/>
      <c r="E844" s="388"/>
      <c r="F844" s="388"/>
      <c r="G844" s="388"/>
      <c r="H844" s="388"/>
      <c r="I844" s="366"/>
      <c r="J844" s="366"/>
      <c r="K844" s="526"/>
      <c r="L844" s="526"/>
      <c r="M844" s="526"/>
      <c r="N844" s="526"/>
      <c r="O844" s="526"/>
      <c r="P844" s="526"/>
      <c r="Q844" s="526"/>
      <c r="R844" s="52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366"/>
      <c r="AG844" s="520"/>
    </row>
    <row r="845" spans="1:33" ht="19.5" thickBot="1" x14ac:dyDescent="0.35">
      <c r="A845" s="366"/>
      <c r="B845" s="387"/>
      <c r="C845" s="388"/>
      <c r="D845" s="388"/>
      <c r="E845" s="388"/>
      <c r="F845" s="388"/>
      <c r="G845" s="388"/>
      <c r="H845" s="388"/>
      <c r="I845" s="366"/>
      <c r="J845" s="366"/>
      <c r="K845" s="526"/>
      <c r="L845" s="526"/>
      <c r="M845" s="526"/>
      <c r="N845" s="526"/>
      <c r="O845" s="526"/>
      <c r="P845" s="526"/>
      <c r="Q845" s="526"/>
      <c r="R845" s="52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366"/>
      <c r="AG845" s="520"/>
    </row>
    <row r="846" spans="1:33" ht="19.5" thickBot="1" x14ac:dyDescent="0.35">
      <c r="A846" s="366"/>
      <c r="B846" s="387"/>
      <c r="C846" s="388"/>
      <c r="D846" s="388"/>
      <c r="E846" s="388"/>
      <c r="F846" s="388"/>
      <c r="G846" s="388"/>
      <c r="H846" s="388"/>
      <c r="I846" s="366"/>
      <c r="J846" s="366"/>
      <c r="K846" s="526"/>
      <c r="L846" s="526"/>
      <c r="M846" s="526"/>
      <c r="N846" s="526"/>
      <c r="O846" s="526"/>
      <c r="P846" s="526"/>
      <c r="Q846" s="526"/>
      <c r="R846" s="52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366"/>
      <c r="AG846" s="520"/>
    </row>
    <row r="847" spans="1:33" ht="19.5" thickBot="1" x14ac:dyDescent="0.35">
      <c r="A847" s="366"/>
      <c r="B847" s="387"/>
      <c r="C847" s="388"/>
      <c r="D847" s="388"/>
      <c r="E847" s="388"/>
      <c r="F847" s="388"/>
      <c r="G847" s="388"/>
      <c r="H847" s="388"/>
      <c r="I847" s="366"/>
      <c r="J847" s="366"/>
      <c r="K847" s="526"/>
      <c r="L847" s="526"/>
      <c r="M847" s="526"/>
      <c r="N847" s="526"/>
      <c r="O847" s="526"/>
      <c r="P847" s="526"/>
      <c r="Q847" s="526"/>
      <c r="R847" s="52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366"/>
      <c r="AG847" s="520"/>
    </row>
    <row r="848" spans="1:33" ht="19.5" thickBot="1" x14ac:dyDescent="0.35">
      <c r="A848" s="366"/>
      <c r="B848" s="387"/>
      <c r="C848" s="388"/>
      <c r="D848" s="388"/>
      <c r="E848" s="388"/>
      <c r="F848" s="388"/>
      <c r="G848" s="388"/>
      <c r="H848" s="388"/>
      <c r="I848" s="366"/>
      <c r="J848" s="366"/>
      <c r="K848" s="526"/>
      <c r="L848" s="526"/>
      <c r="M848" s="526"/>
      <c r="N848" s="526"/>
      <c r="O848" s="526"/>
      <c r="P848" s="526"/>
      <c r="Q848" s="526"/>
      <c r="R848" s="52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366"/>
      <c r="AG848" s="520"/>
    </row>
    <row r="849" spans="1:33" ht="19.5" thickBot="1" x14ac:dyDescent="0.35">
      <c r="A849" s="366"/>
      <c r="B849" s="387"/>
      <c r="C849" s="388"/>
      <c r="D849" s="388"/>
      <c r="E849" s="388"/>
      <c r="F849" s="388"/>
      <c r="G849" s="388"/>
      <c r="H849" s="388"/>
      <c r="I849" s="366"/>
      <c r="J849" s="366"/>
      <c r="K849" s="526"/>
      <c r="L849" s="526"/>
      <c r="M849" s="526"/>
      <c r="N849" s="526"/>
      <c r="O849" s="526"/>
      <c r="P849" s="526"/>
      <c r="Q849" s="526"/>
      <c r="R849" s="52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366"/>
      <c r="AG849" s="520"/>
    </row>
    <row r="850" spans="1:33" ht="19.5" thickBot="1" x14ac:dyDescent="0.35">
      <c r="A850" s="366"/>
      <c r="B850" s="387"/>
      <c r="C850" s="388"/>
      <c r="D850" s="388"/>
      <c r="E850" s="388"/>
      <c r="F850" s="388"/>
      <c r="G850" s="388"/>
      <c r="H850" s="388"/>
      <c r="I850" s="366"/>
      <c r="J850" s="366"/>
      <c r="K850" s="526"/>
      <c r="L850" s="526"/>
      <c r="M850" s="526"/>
      <c r="N850" s="526"/>
      <c r="O850" s="526"/>
      <c r="P850" s="526"/>
      <c r="Q850" s="526"/>
      <c r="R850" s="52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366"/>
      <c r="AG850" s="520"/>
    </row>
    <row r="851" spans="1:33" ht="19.5" thickBot="1" x14ac:dyDescent="0.35">
      <c r="A851" s="366"/>
      <c r="B851" s="387"/>
      <c r="C851" s="388"/>
      <c r="D851" s="388"/>
      <c r="E851" s="388"/>
      <c r="F851" s="388"/>
      <c r="G851" s="388"/>
      <c r="H851" s="388"/>
      <c r="I851" s="366"/>
      <c r="J851" s="366"/>
      <c r="K851" s="526"/>
      <c r="L851" s="526"/>
      <c r="M851" s="526"/>
      <c r="N851" s="526"/>
      <c r="O851" s="526"/>
      <c r="P851" s="526"/>
      <c r="Q851" s="526"/>
      <c r="R851" s="52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366"/>
      <c r="AG851" s="520"/>
    </row>
    <row r="852" spans="1:33" ht="19.5" thickBot="1" x14ac:dyDescent="0.35">
      <c r="A852" s="366"/>
      <c r="B852" s="387"/>
      <c r="C852" s="388"/>
      <c r="D852" s="388"/>
      <c r="E852" s="388"/>
      <c r="F852" s="388"/>
      <c r="G852" s="388"/>
      <c r="H852" s="388"/>
      <c r="I852" s="366"/>
      <c r="J852" s="366"/>
      <c r="K852" s="526"/>
      <c r="L852" s="526"/>
      <c r="M852" s="526"/>
      <c r="N852" s="526"/>
      <c r="O852" s="526"/>
      <c r="P852" s="526"/>
      <c r="Q852" s="526"/>
      <c r="R852" s="52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366"/>
      <c r="AG852" s="520"/>
    </row>
    <row r="853" spans="1:33" ht="19.5" thickBot="1" x14ac:dyDescent="0.35">
      <c r="A853" s="366"/>
      <c r="B853" s="387"/>
      <c r="C853" s="388"/>
      <c r="D853" s="388"/>
      <c r="E853" s="388"/>
      <c r="F853" s="388"/>
      <c r="G853" s="388"/>
      <c r="H853" s="388"/>
      <c r="I853" s="366"/>
      <c r="J853" s="366"/>
      <c r="K853" s="526"/>
      <c r="L853" s="526"/>
      <c r="M853" s="526"/>
      <c r="N853" s="526"/>
      <c r="O853" s="526"/>
      <c r="P853" s="526"/>
      <c r="Q853" s="526"/>
      <c r="R853" s="52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366"/>
      <c r="AG853" s="520"/>
    </row>
    <row r="854" spans="1:33" ht="19.5" thickBot="1" x14ac:dyDescent="0.35">
      <c r="A854" s="366"/>
      <c r="B854" s="387"/>
      <c r="C854" s="388"/>
      <c r="D854" s="388"/>
      <c r="E854" s="388"/>
      <c r="F854" s="388"/>
      <c r="G854" s="388"/>
      <c r="H854" s="388"/>
      <c r="I854" s="366"/>
      <c r="J854" s="366"/>
      <c r="K854" s="526"/>
      <c r="L854" s="526"/>
      <c r="M854" s="526"/>
      <c r="N854" s="526"/>
      <c r="O854" s="526"/>
      <c r="P854" s="526"/>
      <c r="Q854" s="526"/>
      <c r="R854" s="52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366"/>
      <c r="AG854" s="520"/>
    </row>
    <row r="855" spans="1:33" ht="19.5" thickBot="1" x14ac:dyDescent="0.35">
      <c r="A855" s="366"/>
      <c r="B855" s="387"/>
      <c r="C855" s="388"/>
      <c r="D855" s="388"/>
      <c r="E855" s="388"/>
      <c r="F855" s="388"/>
      <c r="G855" s="388"/>
      <c r="H855" s="388"/>
      <c r="I855" s="366"/>
      <c r="J855" s="366"/>
      <c r="K855" s="526"/>
      <c r="L855" s="526"/>
      <c r="M855" s="526"/>
      <c r="N855" s="526"/>
      <c r="O855" s="526"/>
      <c r="P855" s="526"/>
      <c r="Q855" s="526"/>
      <c r="R855" s="52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366"/>
      <c r="AG855" s="520"/>
    </row>
    <row r="856" spans="1:33" ht="19.5" thickBot="1" x14ac:dyDescent="0.35">
      <c r="A856" s="366"/>
      <c r="B856" s="387"/>
      <c r="C856" s="388"/>
      <c r="D856" s="388"/>
      <c r="E856" s="388"/>
      <c r="F856" s="388"/>
      <c r="G856" s="388"/>
      <c r="H856" s="388"/>
      <c r="I856" s="366"/>
      <c r="J856" s="366"/>
      <c r="K856" s="526"/>
      <c r="L856" s="526"/>
      <c r="M856" s="526"/>
      <c r="N856" s="526"/>
      <c r="O856" s="526"/>
      <c r="P856" s="526"/>
      <c r="Q856" s="526"/>
      <c r="R856" s="52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366"/>
      <c r="AG856" s="520"/>
    </row>
    <row r="857" spans="1:33" ht="19.5" thickBot="1" x14ac:dyDescent="0.35">
      <c r="A857" s="366"/>
      <c r="B857" s="387"/>
      <c r="C857" s="388"/>
      <c r="D857" s="388"/>
      <c r="E857" s="388"/>
      <c r="F857" s="388"/>
      <c r="G857" s="388"/>
      <c r="H857" s="388"/>
      <c r="I857" s="366"/>
      <c r="J857" s="366"/>
      <c r="K857" s="526"/>
      <c r="L857" s="526"/>
      <c r="M857" s="526"/>
      <c r="N857" s="526"/>
      <c r="O857" s="526"/>
      <c r="P857" s="526"/>
      <c r="Q857" s="526"/>
      <c r="R857" s="52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366"/>
      <c r="AG857" s="520"/>
    </row>
    <row r="858" spans="1:33" ht="19.5" thickBot="1" x14ac:dyDescent="0.35">
      <c r="A858" s="366"/>
      <c r="B858" s="387"/>
      <c r="C858" s="388"/>
      <c r="D858" s="388"/>
      <c r="E858" s="388"/>
      <c r="F858" s="388"/>
      <c r="G858" s="388"/>
      <c r="H858" s="388"/>
      <c r="I858" s="366"/>
      <c r="J858" s="366"/>
      <c r="K858" s="526"/>
      <c r="L858" s="526"/>
      <c r="M858" s="526"/>
      <c r="N858" s="526"/>
      <c r="O858" s="526"/>
      <c r="P858" s="526"/>
      <c r="Q858" s="526"/>
      <c r="R858" s="52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366"/>
      <c r="AG858" s="520"/>
    </row>
    <row r="859" spans="1:33" ht="19.5" thickBot="1" x14ac:dyDescent="0.35">
      <c r="A859" s="366"/>
      <c r="B859" s="387"/>
      <c r="C859" s="388"/>
      <c r="D859" s="388"/>
      <c r="E859" s="388"/>
      <c r="F859" s="388"/>
      <c r="G859" s="388"/>
      <c r="H859" s="388"/>
      <c r="I859" s="366"/>
      <c r="J859" s="366"/>
      <c r="K859" s="526"/>
      <c r="L859" s="526"/>
      <c r="M859" s="526"/>
      <c r="N859" s="526"/>
      <c r="O859" s="526"/>
      <c r="P859" s="526"/>
      <c r="Q859" s="526"/>
      <c r="R859" s="52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366"/>
      <c r="AG859" s="520"/>
    </row>
    <row r="860" spans="1:33" ht="19.5" thickBot="1" x14ac:dyDescent="0.35">
      <c r="A860" s="366"/>
      <c r="B860" s="387"/>
      <c r="C860" s="388"/>
      <c r="D860" s="388"/>
      <c r="E860" s="388"/>
      <c r="F860" s="388"/>
      <c r="G860" s="388"/>
      <c r="H860" s="388"/>
      <c r="I860" s="366"/>
      <c r="J860" s="366"/>
      <c r="K860" s="526"/>
      <c r="L860" s="526"/>
      <c r="M860" s="526"/>
      <c r="N860" s="526"/>
      <c r="O860" s="526"/>
      <c r="P860" s="526"/>
      <c r="Q860" s="526"/>
      <c r="R860" s="52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366"/>
      <c r="AG860" s="520"/>
    </row>
    <row r="861" spans="1:33" ht="19.5" thickBot="1" x14ac:dyDescent="0.35">
      <c r="A861" s="366"/>
      <c r="B861" s="387"/>
      <c r="C861" s="388"/>
      <c r="D861" s="388"/>
      <c r="E861" s="388"/>
      <c r="F861" s="388"/>
      <c r="G861" s="388"/>
      <c r="H861" s="388"/>
      <c r="I861" s="366"/>
      <c r="J861" s="366"/>
      <c r="K861" s="526"/>
      <c r="L861" s="526"/>
      <c r="M861" s="526"/>
      <c r="N861" s="526"/>
      <c r="O861" s="526"/>
      <c r="P861" s="526"/>
      <c r="Q861" s="526"/>
      <c r="R861" s="52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366"/>
      <c r="AG861" s="520"/>
    </row>
    <row r="862" spans="1:33" ht="19.5" thickBot="1" x14ac:dyDescent="0.35">
      <c r="A862" s="366"/>
      <c r="B862" s="387"/>
      <c r="C862" s="388"/>
      <c r="D862" s="388"/>
      <c r="E862" s="388"/>
      <c r="F862" s="388"/>
      <c r="G862" s="388"/>
      <c r="H862" s="388"/>
      <c r="I862" s="366"/>
      <c r="J862" s="366"/>
      <c r="K862" s="526"/>
      <c r="L862" s="526"/>
      <c r="M862" s="526"/>
      <c r="N862" s="526"/>
      <c r="O862" s="526"/>
      <c r="P862" s="526"/>
      <c r="Q862" s="526"/>
      <c r="R862" s="52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366"/>
      <c r="AG862" s="520"/>
    </row>
    <row r="863" spans="1:33" ht="19.5" thickBot="1" x14ac:dyDescent="0.35">
      <c r="A863" s="366"/>
      <c r="B863" s="387"/>
      <c r="C863" s="388"/>
      <c r="D863" s="388"/>
      <c r="E863" s="388"/>
      <c r="F863" s="388"/>
      <c r="G863" s="388"/>
      <c r="H863" s="388"/>
      <c r="I863" s="366"/>
      <c r="J863" s="366"/>
      <c r="K863" s="526"/>
      <c r="L863" s="526"/>
      <c r="M863" s="526"/>
      <c r="N863" s="526"/>
      <c r="O863" s="526"/>
      <c r="P863" s="526"/>
      <c r="Q863" s="526"/>
      <c r="R863" s="52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366"/>
      <c r="AG863" s="520"/>
    </row>
    <row r="864" spans="1:33" ht="19.5" thickBot="1" x14ac:dyDescent="0.35">
      <c r="A864" s="366"/>
      <c r="B864" s="387"/>
      <c r="C864" s="388"/>
      <c r="D864" s="388"/>
      <c r="E864" s="388"/>
      <c r="F864" s="388"/>
      <c r="G864" s="388"/>
      <c r="H864" s="388"/>
      <c r="I864" s="366"/>
      <c r="J864" s="366"/>
      <c r="K864" s="526"/>
      <c r="L864" s="526"/>
      <c r="M864" s="526"/>
      <c r="N864" s="526"/>
      <c r="O864" s="526"/>
      <c r="P864" s="526"/>
      <c r="Q864" s="526"/>
      <c r="R864" s="52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366"/>
      <c r="AG864" s="520"/>
    </row>
    <row r="865" spans="1:33" ht="19.5" thickBot="1" x14ac:dyDescent="0.35">
      <c r="A865" s="366"/>
      <c r="B865" s="387"/>
      <c r="C865" s="388"/>
      <c r="D865" s="388"/>
      <c r="E865" s="388"/>
      <c r="F865" s="388"/>
      <c r="G865" s="388"/>
      <c r="H865" s="388"/>
      <c r="I865" s="366"/>
      <c r="J865" s="366"/>
      <c r="K865" s="526"/>
      <c r="L865" s="526"/>
      <c r="M865" s="526"/>
      <c r="N865" s="526"/>
      <c r="O865" s="526"/>
      <c r="P865" s="526"/>
      <c r="Q865" s="526"/>
      <c r="R865" s="52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366"/>
      <c r="AG865" s="520"/>
    </row>
    <row r="866" spans="1:33" ht="19.5" thickBot="1" x14ac:dyDescent="0.35">
      <c r="A866" s="366"/>
      <c r="B866" s="387"/>
      <c r="C866" s="388"/>
      <c r="D866" s="388"/>
      <c r="E866" s="388"/>
      <c r="F866" s="388"/>
      <c r="G866" s="388"/>
      <c r="H866" s="388"/>
      <c r="I866" s="366"/>
      <c r="J866" s="366"/>
      <c r="K866" s="526"/>
      <c r="L866" s="526"/>
      <c r="M866" s="526"/>
      <c r="N866" s="526"/>
      <c r="O866" s="526"/>
      <c r="P866" s="526"/>
      <c r="Q866" s="526"/>
      <c r="R866" s="52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366"/>
      <c r="AG866" s="520"/>
    </row>
    <row r="867" spans="1:33" ht="19.5" thickBot="1" x14ac:dyDescent="0.35">
      <c r="A867" s="366"/>
      <c r="B867" s="387"/>
      <c r="C867" s="388"/>
      <c r="D867" s="388"/>
      <c r="E867" s="388"/>
      <c r="F867" s="388"/>
      <c r="G867" s="388"/>
      <c r="H867" s="388"/>
      <c r="I867" s="366"/>
      <c r="J867" s="366"/>
      <c r="K867" s="526"/>
      <c r="L867" s="526"/>
      <c r="M867" s="526"/>
      <c r="N867" s="526"/>
      <c r="O867" s="526"/>
      <c r="P867" s="526"/>
      <c r="Q867" s="526"/>
      <c r="R867" s="52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366"/>
      <c r="AG867" s="520"/>
    </row>
    <row r="868" spans="1:33" ht="19.5" thickBot="1" x14ac:dyDescent="0.35">
      <c r="A868" s="366"/>
      <c r="B868" s="387"/>
      <c r="C868" s="388"/>
      <c r="D868" s="388"/>
      <c r="E868" s="388"/>
      <c r="F868" s="388"/>
      <c r="G868" s="388"/>
      <c r="H868" s="388"/>
      <c r="I868" s="366"/>
      <c r="J868" s="366"/>
      <c r="K868" s="526"/>
      <c r="L868" s="526"/>
      <c r="M868" s="526"/>
      <c r="N868" s="526"/>
      <c r="O868" s="526"/>
      <c r="P868" s="526"/>
      <c r="Q868" s="526"/>
      <c r="R868" s="52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366"/>
      <c r="AG868" s="520"/>
    </row>
    <row r="869" spans="1:33" ht="19.5" thickBot="1" x14ac:dyDescent="0.35">
      <c r="A869" s="366"/>
      <c r="B869" s="387"/>
      <c r="C869" s="388"/>
      <c r="D869" s="388"/>
      <c r="E869" s="388"/>
      <c r="F869" s="388"/>
      <c r="G869" s="388"/>
      <c r="H869" s="388"/>
      <c r="I869" s="366"/>
      <c r="J869" s="366"/>
      <c r="K869" s="526"/>
      <c r="L869" s="526"/>
      <c r="M869" s="526"/>
      <c r="N869" s="526"/>
      <c r="O869" s="526"/>
      <c r="P869" s="526"/>
      <c r="Q869" s="526"/>
      <c r="R869" s="52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366"/>
      <c r="AG869" s="520"/>
    </row>
    <row r="870" spans="1:33" ht="19.5" thickBot="1" x14ac:dyDescent="0.35">
      <c r="A870" s="366"/>
      <c r="B870" s="387"/>
      <c r="C870" s="388"/>
      <c r="D870" s="388"/>
      <c r="E870" s="388"/>
      <c r="F870" s="388"/>
      <c r="G870" s="388"/>
      <c r="H870" s="388"/>
      <c r="I870" s="366"/>
      <c r="J870" s="366"/>
      <c r="K870" s="526"/>
      <c r="L870" s="526"/>
      <c r="M870" s="526"/>
      <c r="N870" s="526"/>
      <c r="O870" s="526"/>
      <c r="P870" s="526"/>
      <c r="Q870" s="526"/>
      <c r="R870" s="52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366"/>
      <c r="AG870" s="520"/>
    </row>
    <row r="871" spans="1:33" ht="19.5" thickBot="1" x14ac:dyDescent="0.35">
      <c r="A871" s="366"/>
      <c r="B871" s="387"/>
      <c r="C871" s="388"/>
      <c r="D871" s="388"/>
      <c r="E871" s="388"/>
      <c r="F871" s="388"/>
      <c r="G871" s="388"/>
      <c r="H871" s="388"/>
      <c r="I871" s="366"/>
      <c r="J871" s="366"/>
      <c r="K871" s="526"/>
      <c r="L871" s="526"/>
      <c r="M871" s="526"/>
      <c r="N871" s="526"/>
      <c r="O871" s="526"/>
      <c r="P871" s="526"/>
      <c r="Q871" s="526"/>
      <c r="R871" s="52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366"/>
      <c r="AG871" s="520"/>
    </row>
    <row r="872" spans="1:33" ht="19.5" thickBot="1" x14ac:dyDescent="0.35">
      <c r="A872" s="366"/>
      <c r="B872" s="387"/>
      <c r="C872" s="388"/>
      <c r="D872" s="388"/>
      <c r="E872" s="388"/>
      <c r="F872" s="388"/>
      <c r="G872" s="388"/>
      <c r="H872" s="388"/>
      <c r="I872" s="366"/>
      <c r="J872" s="366"/>
      <c r="K872" s="526"/>
      <c r="L872" s="526"/>
      <c r="M872" s="526"/>
      <c r="N872" s="526"/>
      <c r="O872" s="526"/>
      <c r="P872" s="526"/>
      <c r="Q872" s="526"/>
      <c r="R872" s="52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366"/>
      <c r="AG872" s="520"/>
    </row>
    <row r="873" spans="1:33" ht="19.5" thickBot="1" x14ac:dyDescent="0.35">
      <c r="A873" s="366"/>
      <c r="B873" s="387"/>
      <c r="C873" s="388"/>
      <c r="D873" s="388"/>
      <c r="E873" s="388"/>
      <c r="F873" s="388"/>
      <c r="G873" s="388"/>
      <c r="H873" s="388"/>
      <c r="I873" s="366"/>
      <c r="J873" s="366"/>
      <c r="K873" s="526"/>
      <c r="L873" s="526"/>
      <c r="M873" s="526"/>
      <c r="N873" s="526"/>
      <c r="O873" s="526"/>
      <c r="P873" s="526"/>
      <c r="Q873" s="526"/>
      <c r="R873" s="52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366"/>
      <c r="AG873" s="520"/>
    </row>
    <row r="874" spans="1:33" ht="19.5" thickBot="1" x14ac:dyDescent="0.35">
      <c r="A874" s="366"/>
      <c r="B874" s="387"/>
      <c r="C874" s="388"/>
      <c r="D874" s="388"/>
      <c r="E874" s="388"/>
      <c r="F874" s="388"/>
      <c r="G874" s="388"/>
      <c r="H874" s="388"/>
      <c r="I874" s="366"/>
      <c r="J874" s="366"/>
      <c r="K874" s="526"/>
      <c r="L874" s="526"/>
      <c r="M874" s="526"/>
      <c r="N874" s="526"/>
      <c r="O874" s="526"/>
      <c r="P874" s="526"/>
      <c r="Q874" s="526"/>
      <c r="R874" s="52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366"/>
      <c r="AG874" s="520"/>
    </row>
    <row r="875" spans="1:33" ht="19.5" thickBot="1" x14ac:dyDescent="0.35">
      <c r="A875" s="366"/>
      <c r="B875" s="387"/>
      <c r="C875" s="388"/>
      <c r="D875" s="388"/>
      <c r="E875" s="388"/>
      <c r="F875" s="388"/>
      <c r="G875" s="388"/>
      <c r="H875" s="388"/>
      <c r="I875" s="366"/>
      <c r="J875" s="366"/>
      <c r="K875" s="526"/>
      <c r="L875" s="526"/>
      <c r="M875" s="526"/>
      <c r="N875" s="526"/>
      <c r="O875" s="526"/>
      <c r="P875" s="526"/>
      <c r="Q875" s="526"/>
      <c r="R875" s="52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366"/>
      <c r="AG875" s="520"/>
    </row>
    <row r="876" spans="1:33" ht="19.5" thickBot="1" x14ac:dyDescent="0.35">
      <c r="A876" s="366"/>
      <c r="B876" s="387"/>
      <c r="C876" s="388"/>
      <c r="D876" s="388"/>
      <c r="E876" s="388"/>
      <c r="F876" s="388"/>
      <c r="G876" s="388"/>
      <c r="H876" s="388"/>
      <c r="I876" s="366"/>
      <c r="J876" s="366"/>
      <c r="K876" s="526"/>
      <c r="L876" s="526"/>
      <c r="M876" s="526"/>
      <c r="N876" s="526"/>
      <c r="O876" s="526"/>
      <c r="P876" s="526"/>
      <c r="Q876" s="526"/>
      <c r="R876" s="52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366"/>
      <c r="AG876" s="520"/>
    </row>
    <row r="877" spans="1:33" ht="19.5" thickBot="1" x14ac:dyDescent="0.35">
      <c r="A877" s="366"/>
      <c r="B877" s="387"/>
      <c r="C877" s="388"/>
      <c r="D877" s="388"/>
      <c r="E877" s="388"/>
      <c r="F877" s="388"/>
      <c r="G877" s="388"/>
      <c r="H877" s="388"/>
      <c r="I877" s="366"/>
      <c r="J877" s="366"/>
      <c r="K877" s="526"/>
      <c r="L877" s="526"/>
      <c r="M877" s="526"/>
      <c r="N877" s="526"/>
      <c r="O877" s="526"/>
      <c r="P877" s="526"/>
      <c r="Q877" s="526"/>
      <c r="R877" s="52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366"/>
      <c r="AG877" s="520"/>
    </row>
    <row r="878" spans="1:33" ht="19.5" thickBot="1" x14ac:dyDescent="0.35">
      <c r="A878" s="366"/>
      <c r="B878" s="387"/>
      <c r="C878" s="388"/>
      <c r="D878" s="388"/>
      <c r="E878" s="388"/>
      <c r="F878" s="388"/>
      <c r="G878" s="388"/>
      <c r="H878" s="388"/>
      <c r="I878" s="366"/>
      <c r="J878" s="366"/>
      <c r="K878" s="526"/>
      <c r="L878" s="526"/>
      <c r="M878" s="526"/>
      <c r="N878" s="526"/>
      <c r="O878" s="526"/>
      <c r="P878" s="526"/>
      <c r="Q878" s="526"/>
      <c r="R878" s="52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366"/>
      <c r="AG878" s="520"/>
    </row>
    <row r="879" spans="1:33" ht="19.5" thickBot="1" x14ac:dyDescent="0.35">
      <c r="A879" s="366"/>
      <c r="B879" s="387"/>
      <c r="C879" s="388"/>
      <c r="D879" s="388"/>
      <c r="E879" s="388"/>
      <c r="F879" s="388"/>
      <c r="G879" s="388"/>
      <c r="H879" s="388"/>
      <c r="I879" s="366"/>
      <c r="J879" s="366"/>
      <c r="K879" s="526"/>
      <c r="L879" s="526"/>
      <c r="M879" s="526"/>
      <c r="N879" s="526"/>
      <c r="O879" s="526"/>
      <c r="P879" s="526"/>
      <c r="Q879" s="526"/>
      <c r="R879" s="52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366"/>
      <c r="AG879" s="520"/>
    </row>
    <row r="880" spans="1:33" ht="19.5" thickBot="1" x14ac:dyDescent="0.35">
      <c r="A880" s="366"/>
      <c r="B880" s="387"/>
      <c r="C880" s="388"/>
      <c r="D880" s="388"/>
      <c r="E880" s="388"/>
      <c r="F880" s="388"/>
      <c r="G880" s="388"/>
      <c r="H880" s="388"/>
      <c r="I880" s="366"/>
      <c r="J880" s="366"/>
      <c r="K880" s="526"/>
      <c r="L880" s="526"/>
      <c r="M880" s="526"/>
      <c r="N880" s="526"/>
      <c r="O880" s="526"/>
      <c r="P880" s="526"/>
      <c r="Q880" s="526"/>
      <c r="R880" s="52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366"/>
      <c r="AG880" s="520"/>
    </row>
    <row r="881" spans="1:33" ht="19.5" thickBot="1" x14ac:dyDescent="0.35">
      <c r="A881" s="366"/>
      <c r="B881" s="387"/>
      <c r="C881" s="388"/>
      <c r="D881" s="388"/>
      <c r="E881" s="388"/>
      <c r="F881" s="388"/>
      <c r="G881" s="388"/>
      <c r="H881" s="388"/>
      <c r="I881" s="366"/>
      <c r="J881" s="366"/>
      <c r="K881" s="526"/>
      <c r="L881" s="526"/>
      <c r="M881" s="526"/>
      <c r="N881" s="526"/>
      <c r="O881" s="526"/>
      <c r="P881" s="526"/>
      <c r="Q881" s="526"/>
      <c r="R881" s="52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366"/>
      <c r="AG881" s="520"/>
    </row>
    <row r="882" spans="1:33" ht="19.5" thickBot="1" x14ac:dyDescent="0.35">
      <c r="A882" s="366"/>
      <c r="B882" s="387"/>
      <c r="C882" s="388"/>
      <c r="D882" s="388"/>
      <c r="E882" s="388"/>
      <c r="F882" s="388"/>
      <c r="G882" s="388"/>
      <c r="H882" s="388"/>
      <c r="I882" s="366"/>
      <c r="J882" s="366"/>
      <c r="K882" s="526"/>
      <c r="L882" s="526"/>
      <c r="M882" s="526"/>
      <c r="N882" s="526"/>
      <c r="O882" s="526"/>
      <c r="P882" s="526"/>
      <c r="Q882" s="526"/>
      <c r="R882" s="52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366"/>
      <c r="AG882" s="520"/>
    </row>
    <row r="883" spans="1:33" ht="19.5" thickBot="1" x14ac:dyDescent="0.35">
      <c r="A883" s="366"/>
      <c r="B883" s="387"/>
      <c r="C883" s="388"/>
      <c r="D883" s="388"/>
      <c r="E883" s="388"/>
      <c r="F883" s="388"/>
      <c r="G883" s="388"/>
      <c r="H883" s="388"/>
      <c r="I883" s="366"/>
      <c r="J883" s="366"/>
      <c r="K883" s="526"/>
      <c r="L883" s="526"/>
      <c r="M883" s="526"/>
      <c r="N883" s="526"/>
      <c r="O883" s="526"/>
      <c r="P883" s="526"/>
      <c r="Q883" s="526"/>
      <c r="R883" s="52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366"/>
      <c r="AG883" s="520"/>
    </row>
    <row r="884" spans="1:33" ht="19.5" thickBot="1" x14ac:dyDescent="0.35">
      <c r="A884" s="366"/>
      <c r="B884" s="387"/>
      <c r="C884" s="388"/>
      <c r="D884" s="388"/>
      <c r="E884" s="388"/>
      <c r="F884" s="388"/>
      <c r="G884" s="388"/>
      <c r="H884" s="388"/>
      <c r="I884" s="366"/>
      <c r="J884" s="366"/>
      <c r="K884" s="526"/>
      <c r="L884" s="526"/>
      <c r="M884" s="526"/>
      <c r="N884" s="526"/>
      <c r="O884" s="526"/>
      <c r="P884" s="526"/>
      <c r="Q884" s="526"/>
      <c r="R884" s="52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366"/>
      <c r="AG884" s="520"/>
    </row>
    <row r="885" spans="1:33" ht="19.5" thickBot="1" x14ac:dyDescent="0.35">
      <c r="A885" s="366"/>
      <c r="B885" s="387"/>
      <c r="C885" s="388"/>
      <c r="D885" s="388"/>
      <c r="E885" s="388"/>
      <c r="F885" s="388"/>
      <c r="G885" s="388"/>
      <c r="H885" s="388"/>
      <c r="I885" s="366"/>
      <c r="J885" s="366"/>
      <c r="K885" s="526"/>
      <c r="L885" s="526"/>
      <c r="M885" s="526"/>
      <c r="N885" s="526"/>
      <c r="O885" s="526"/>
      <c r="P885" s="526"/>
      <c r="Q885" s="526"/>
      <c r="R885" s="52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366"/>
      <c r="AG885" s="520"/>
    </row>
    <row r="886" spans="1:33" ht="19.5" thickBot="1" x14ac:dyDescent="0.35">
      <c r="A886" s="366"/>
      <c r="B886" s="387"/>
      <c r="C886" s="388"/>
      <c r="D886" s="388"/>
      <c r="E886" s="388"/>
      <c r="F886" s="388"/>
      <c r="G886" s="388"/>
      <c r="H886" s="388"/>
      <c r="I886" s="366"/>
      <c r="J886" s="366"/>
      <c r="K886" s="526"/>
      <c r="L886" s="526"/>
      <c r="M886" s="526"/>
      <c r="N886" s="526"/>
      <c r="O886" s="526"/>
      <c r="P886" s="526"/>
      <c r="Q886" s="526"/>
      <c r="R886" s="52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366"/>
      <c r="AG886" s="520"/>
    </row>
    <row r="887" spans="1:33" ht="19.5" thickBot="1" x14ac:dyDescent="0.35">
      <c r="A887" s="366"/>
      <c r="B887" s="387"/>
      <c r="C887" s="388"/>
      <c r="D887" s="388"/>
      <c r="E887" s="388"/>
      <c r="F887" s="388"/>
      <c r="G887" s="388"/>
      <c r="H887" s="388"/>
      <c r="I887" s="366"/>
      <c r="J887" s="366"/>
      <c r="K887" s="526"/>
      <c r="L887" s="526"/>
      <c r="M887" s="526"/>
      <c r="N887" s="526"/>
      <c r="O887" s="526"/>
      <c r="P887" s="526"/>
      <c r="Q887" s="526"/>
      <c r="R887" s="52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366"/>
      <c r="AG887" s="520"/>
    </row>
    <row r="888" spans="1:33" ht="19.5" thickBot="1" x14ac:dyDescent="0.35">
      <c r="A888" s="366"/>
      <c r="B888" s="387"/>
      <c r="C888" s="388"/>
      <c r="D888" s="388"/>
      <c r="E888" s="388"/>
      <c r="F888" s="388"/>
      <c r="G888" s="388"/>
      <c r="H888" s="388"/>
      <c r="I888" s="366"/>
      <c r="J888" s="366"/>
      <c r="K888" s="526"/>
      <c r="L888" s="526"/>
      <c r="M888" s="526"/>
      <c r="N888" s="526"/>
      <c r="O888" s="526"/>
      <c r="P888" s="526"/>
      <c r="Q888" s="526"/>
      <c r="R888" s="52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366"/>
      <c r="AG888" s="520"/>
    </row>
    <row r="889" spans="1:33" ht="19.5" thickBot="1" x14ac:dyDescent="0.35">
      <c r="A889" s="366"/>
      <c r="B889" s="387"/>
      <c r="C889" s="388"/>
      <c r="D889" s="388"/>
      <c r="E889" s="388"/>
      <c r="F889" s="388"/>
      <c r="G889" s="388"/>
      <c r="H889" s="388"/>
      <c r="I889" s="366"/>
      <c r="J889" s="366"/>
      <c r="K889" s="526"/>
      <c r="L889" s="526"/>
      <c r="M889" s="526"/>
      <c r="N889" s="526"/>
      <c r="O889" s="526"/>
      <c r="P889" s="526"/>
      <c r="Q889" s="526"/>
      <c r="R889" s="52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366"/>
      <c r="AG889" s="520"/>
    </row>
    <row r="890" spans="1:33" ht="19.5" thickBot="1" x14ac:dyDescent="0.35">
      <c r="A890" s="366"/>
      <c r="B890" s="387"/>
      <c r="C890" s="388"/>
      <c r="D890" s="388"/>
      <c r="E890" s="388"/>
      <c r="F890" s="388"/>
      <c r="G890" s="388"/>
      <c r="H890" s="388"/>
      <c r="I890" s="366"/>
      <c r="J890" s="366"/>
      <c r="K890" s="526"/>
      <c r="L890" s="526"/>
      <c r="M890" s="526"/>
      <c r="N890" s="526"/>
      <c r="O890" s="526"/>
      <c r="P890" s="526"/>
      <c r="Q890" s="526"/>
      <c r="R890" s="52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366"/>
      <c r="AG890" s="520"/>
    </row>
    <row r="891" spans="1:33" ht="19.5" thickBot="1" x14ac:dyDescent="0.35">
      <c r="A891" s="366"/>
      <c r="B891" s="387"/>
      <c r="C891" s="388"/>
      <c r="D891" s="388"/>
      <c r="E891" s="388"/>
      <c r="F891" s="388"/>
      <c r="G891" s="388"/>
      <c r="H891" s="388"/>
      <c r="I891" s="366"/>
      <c r="J891" s="366"/>
      <c r="K891" s="526"/>
      <c r="L891" s="526"/>
      <c r="M891" s="526"/>
      <c r="N891" s="526"/>
      <c r="O891" s="526"/>
      <c r="P891" s="526"/>
      <c r="Q891" s="526"/>
      <c r="R891" s="52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366"/>
      <c r="AG891" s="520"/>
    </row>
    <row r="892" spans="1:33" ht="19.5" thickBot="1" x14ac:dyDescent="0.35">
      <c r="A892" s="366"/>
      <c r="B892" s="387"/>
      <c r="C892" s="388"/>
      <c r="D892" s="388"/>
      <c r="E892" s="388"/>
      <c r="F892" s="388"/>
      <c r="G892" s="388"/>
      <c r="H892" s="388"/>
      <c r="I892" s="366"/>
      <c r="J892" s="366"/>
      <c r="K892" s="526"/>
      <c r="L892" s="526"/>
      <c r="M892" s="526"/>
      <c r="N892" s="526"/>
      <c r="O892" s="526"/>
      <c r="P892" s="526"/>
      <c r="Q892" s="526"/>
      <c r="R892" s="52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366"/>
      <c r="AG892" s="520"/>
    </row>
    <row r="893" spans="1:33" ht="19.5" thickBot="1" x14ac:dyDescent="0.35">
      <c r="A893" s="366"/>
      <c r="B893" s="387"/>
      <c r="C893" s="388"/>
      <c r="D893" s="388"/>
      <c r="E893" s="388"/>
      <c r="F893" s="388"/>
      <c r="G893" s="388"/>
      <c r="H893" s="388"/>
      <c r="I893" s="366"/>
      <c r="J893" s="366"/>
      <c r="K893" s="526"/>
      <c r="L893" s="526"/>
      <c r="M893" s="526"/>
      <c r="N893" s="526"/>
      <c r="O893" s="526"/>
      <c r="P893" s="526"/>
      <c r="Q893" s="526"/>
      <c r="R893" s="52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366"/>
      <c r="AG893" s="520"/>
    </row>
    <row r="894" spans="1:33" ht="19.5" thickBot="1" x14ac:dyDescent="0.35">
      <c r="A894" s="366"/>
      <c r="B894" s="387"/>
      <c r="C894" s="388"/>
      <c r="D894" s="388"/>
      <c r="E894" s="388"/>
      <c r="F894" s="388"/>
      <c r="G894" s="388"/>
      <c r="H894" s="388"/>
      <c r="I894" s="366"/>
      <c r="J894" s="366"/>
      <c r="K894" s="526"/>
      <c r="L894" s="526"/>
      <c r="M894" s="526"/>
      <c r="N894" s="526"/>
      <c r="O894" s="526"/>
      <c r="P894" s="526"/>
      <c r="Q894" s="526"/>
      <c r="R894" s="52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366"/>
      <c r="AG894" s="520"/>
    </row>
    <row r="895" spans="1:33" ht="19.5" thickBot="1" x14ac:dyDescent="0.35">
      <c r="A895" s="366"/>
      <c r="B895" s="387"/>
      <c r="C895" s="388"/>
      <c r="D895" s="388"/>
      <c r="E895" s="388"/>
      <c r="F895" s="388"/>
      <c r="G895" s="388"/>
      <c r="H895" s="388"/>
      <c r="I895" s="366"/>
      <c r="J895" s="366"/>
      <c r="K895" s="526"/>
      <c r="L895" s="526"/>
      <c r="M895" s="526"/>
      <c r="N895" s="526"/>
      <c r="O895" s="526"/>
      <c r="P895" s="526"/>
      <c r="Q895" s="526"/>
      <c r="R895" s="52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366"/>
      <c r="AG895" s="520"/>
    </row>
    <row r="896" spans="1:33" ht="19.5" thickBot="1" x14ac:dyDescent="0.35">
      <c r="A896" s="366"/>
      <c r="B896" s="387"/>
      <c r="C896" s="388"/>
      <c r="D896" s="388"/>
      <c r="E896" s="388"/>
      <c r="F896" s="388"/>
      <c r="G896" s="388"/>
      <c r="H896" s="388"/>
      <c r="I896" s="366"/>
      <c r="J896" s="366"/>
      <c r="K896" s="526"/>
      <c r="L896" s="526"/>
      <c r="M896" s="526"/>
      <c r="N896" s="526"/>
      <c r="O896" s="526"/>
      <c r="P896" s="526"/>
      <c r="Q896" s="526"/>
      <c r="R896" s="52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366"/>
      <c r="AG896" s="520"/>
    </row>
    <row r="897" spans="1:33" ht="19.5" thickBot="1" x14ac:dyDescent="0.35">
      <c r="A897" s="366"/>
      <c r="B897" s="387"/>
      <c r="C897" s="388"/>
      <c r="D897" s="388"/>
      <c r="E897" s="388"/>
      <c r="F897" s="388"/>
      <c r="G897" s="388"/>
      <c r="H897" s="388"/>
      <c r="I897" s="366"/>
      <c r="J897" s="366"/>
      <c r="K897" s="526"/>
      <c r="L897" s="526"/>
      <c r="M897" s="526"/>
      <c r="N897" s="526"/>
      <c r="O897" s="526"/>
      <c r="P897" s="526"/>
      <c r="Q897" s="526"/>
      <c r="R897" s="52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366"/>
      <c r="AG897" s="520"/>
    </row>
    <row r="898" spans="1:33" ht="19.5" thickBot="1" x14ac:dyDescent="0.35">
      <c r="A898" s="366"/>
      <c r="B898" s="387"/>
      <c r="C898" s="388"/>
      <c r="D898" s="388"/>
      <c r="E898" s="388"/>
      <c r="F898" s="388"/>
      <c r="G898" s="388"/>
      <c r="H898" s="388"/>
      <c r="I898" s="366"/>
      <c r="J898" s="366"/>
      <c r="K898" s="526"/>
      <c r="L898" s="526"/>
      <c r="M898" s="526"/>
      <c r="N898" s="526"/>
      <c r="O898" s="526"/>
      <c r="P898" s="526"/>
      <c r="Q898" s="526"/>
      <c r="R898" s="52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366"/>
      <c r="AG898" s="520"/>
    </row>
    <row r="899" spans="1:33" ht="19.5" thickBot="1" x14ac:dyDescent="0.35">
      <c r="A899" s="366"/>
      <c r="B899" s="387"/>
      <c r="C899" s="388"/>
      <c r="D899" s="388"/>
      <c r="E899" s="388"/>
      <c r="F899" s="388"/>
      <c r="G899" s="388"/>
      <c r="H899" s="388"/>
      <c r="I899" s="366"/>
      <c r="J899" s="366"/>
      <c r="K899" s="526"/>
      <c r="L899" s="526"/>
      <c r="M899" s="526"/>
      <c r="N899" s="526"/>
      <c r="O899" s="526"/>
      <c r="P899" s="526"/>
      <c r="Q899" s="526"/>
      <c r="R899" s="52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366"/>
      <c r="AG899" s="520"/>
    </row>
    <row r="900" spans="1:33" ht="19.5" thickBot="1" x14ac:dyDescent="0.35">
      <c r="A900" s="366"/>
      <c r="B900" s="387"/>
      <c r="C900" s="388"/>
      <c r="D900" s="388"/>
      <c r="E900" s="388"/>
      <c r="F900" s="388"/>
      <c r="G900" s="388"/>
      <c r="H900" s="388"/>
      <c r="I900" s="366"/>
      <c r="J900" s="366"/>
      <c r="K900" s="526"/>
      <c r="L900" s="526"/>
      <c r="M900" s="526"/>
      <c r="N900" s="526"/>
      <c r="O900" s="526"/>
      <c r="P900" s="526"/>
      <c r="Q900" s="526"/>
      <c r="R900" s="52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366"/>
      <c r="AG900" s="520"/>
    </row>
    <row r="901" spans="1:33" ht="19.5" thickBot="1" x14ac:dyDescent="0.35">
      <c r="A901" s="366"/>
      <c r="B901" s="387"/>
      <c r="C901" s="388"/>
      <c r="D901" s="388"/>
      <c r="E901" s="388"/>
      <c r="F901" s="388"/>
      <c r="G901" s="388"/>
      <c r="H901" s="388"/>
      <c r="I901" s="366"/>
      <c r="J901" s="366"/>
      <c r="K901" s="526"/>
      <c r="L901" s="526"/>
      <c r="M901" s="526"/>
      <c r="N901" s="526"/>
      <c r="O901" s="526"/>
      <c r="P901" s="526"/>
      <c r="Q901" s="526"/>
      <c r="R901" s="52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366"/>
      <c r="AG901" s="520"/>
    </row>
    <row r="902" spans="1:33" ht="19.5" thickBot="1" x14ac:dyDescent="0.35">
      <c r="A902" s="366"/>
      <c r="B902" s="387"/>
      <c r="C902" s="388"/>
      <c r="D902" s="388"/>
      <c r="E902" s="388"/>
      <c r="F902" s="388"/>
      <c r="G902" s="388"/>
      <c r="H902" s="388"/>
      <c r="I902" s="366"/>
      <c r="J902" s="366"/>
      <c r="K902" s="526"/>
      <c r="L902" s="526"/>
      <c r="M902" s="526"/>
      <c r="N902" s="526"/>
      <c r="O902" s="526"/>
      <c r="P902" s="526"/>
      <c r="Q902" s="526"/>
      <c r="R902" s="52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366"/>
      <c r="AG902" s="520"/>
    </row>
    <row r="903" spans="1:33" ht="19.5" thickBot="1" x14ac:dyDescent="0.35">
      <c r="A903" s="366"/>
      <c r="B903" s="387"/>
      <c r="C903" s="388"/>
      <c r="D903" s="388"/>
      <c r="E903" s="388"/>
      <c r="F903" s="388"/>
      <c r="G903" s="388"/>
      <c r="H903" s="388"/>
      <c r="I903" s="366"/>
      <c r="J903" s="366"/>
      <c r="K903" s="526"/>
      <c r="L903" s="526"/>
      <c r="M903" s="526"/>
      <c r="N903" s="526"/>
      <c r="O903" s="526"/>
      <c r="P903" s="526"/>
      <c r="Q903" s="526"/>
      <c r="R903" s="52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366"/>
      <c r="AG903" s="520"/>
    </row>
    <row r="904" spans="1:33" ht="19.5" thickBot="1" x14ac:dyDescent="0.35">
      <c r="A904" s="366"/>
      <c r="B904" s="387"/>
      <c r="C904" s="388"/>
      <c r="D904" s="388"/>
      <c r="E904" s="388"/>
      <c r="F904" s="388"/>
      <c r="G904" s="388"/>
      <c r="H904" s="388"/>
      <c r="I904" s="366"/>
      <c r="J904" s="366"/>
      <c r="K904" s="526"/>
      <c r="L904" s="526"/>
      <c r="M904" s="526"/>
      <c r="N904" s="526"/>
      <c r="O904" s="526"/>
      <c r="P904" s="526"/>
      <c r="Q904" s="526"/>
      <c r="R904" s="52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366"/>
      <c r="AG904" s="520"/>
    </row>
    <row r="905" spans="1:33" ht="19.5" thickBot="1" x14ac:dyDescent="0.35">
      <c r="A905" s="366"/>
      <c r="B905" s="387"/>
      <c r="C905" s="388"/>
      <c r="D905" s="388"/>
      <c r="E905" s="388"/>
      <c r="F905" s="388"/>
      <c r="G905" s="388"/>
      <c r="H905" s="388"/>
      <c r="I905" s="366"/>
      <c r="J905" s="366"/>
      <c r="K905" s="526"/>
      <c r="L905" s="526"/>
      <c r="M905" s="526"/>
      <c r="N905" s="526"/>
      <c r="O905" s="526"/>
      <c r="P905" s="526"/>
      <c r="Q905" s="526"/>
      <c r="R905" s="52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366"/>
      <c r="AG905" s="520"/>
    </row>
    <row r="906" spans="1:33" ht="19.5" thickBot="1" x14ac:dyDescent="0.35">
      <c r="A906" s="366"/>
      <c r="B906" s="387"/>
      <c r="C906" s="388"/>
      <c r="D906" s="388"/>
      <c r="E906" s="388"/>
      <c r="F906" s="388"/>
      <c r="G906" s="388"/>
      <c r="H906" s="388"/>
      <c r="I906" s="366"/>
      <c r="J906" s="366"/>
      <c r="K906" s="526"/>
      <c r="L906" s="526"/>
      <c r="M906" s="526"/>
      <c r="N906" s="526"/>
      <c r="O906" s="526"/>
      <c r="P906" s="526"/>
      <c r="Q906" s="526"/>
      <c r="R906" s="52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366"/>
      <c r="AG906" s="520"/>
    </row>
    <row r="907" spans="1:33" ht="19.5" thickBot="1" x14ac:dyDescent="0.35">
      <c r="A907" s="366"/>
      <c r="B907" s="387"/>
      <c r="C907" s="388"/>
      <c r="D907" s="388"/>
      <c r="E907" s="388"/>
      <c r="F907" s="388"/>
      <c r="G907" s="388"/>
      <c r="H907" s="388"/>
      <c r="I907" s="366"/>
      <c r="J907" s="366"/>
      <c r="K907" s="526"/>
      <c r="L907" s="526"/>
      <c r="M907" s="526"/>
      <c r="N907" s="526"/>
      <c r="O907" s="526"/>
      <c r="P907" s="526"/>
      <c r="Q907" s="526"/>
      <c r="R907" s="52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366"/>
      <c r="AG907" s="520"/>
    </row>
    <row r="908" spans="1:33" ht="19.5" thickBot="1" x14ac:dyDescent="0.35">
      <c r="A908" s="366"/>
      <c r="B908" s="387"/>
      <c r="C908" s="388"/>
      <c r="D908" s="388"/>
      <c r="E908" s="388"/>
      <c r="F908" s="388"/>
      <c r="G908" s="388"/>
      <c r="H908" s="388"/>
      <c r="I908" s="366"/>
      <c r="J908" s="366"/>
      <c r="K908" s="526"/>
      <c r="L908" s="526"/>
      <c r="M908" s="526"/>
      <c r="N908" s="526"/>
      <c r="O908" s="526"/>
      <c r="P908" s="526"/>
      <c r="Q908" s="526"/>
      <c r="R908" s="52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366"/>
      <c r="AG908" s="520"/>
    </row>
    <row r="909" spans="1:33" ht="19.5" thickBot="1" x14ac:dyDescent="0.35">
      <c r="A909" s="366"/>
      <c r="B909" s="387"/>
      <c r="C909" s="388"/>
      <c r="D909" s="388"/>
      <c r="E909" s="388"/>
      <c r="F909" s="388"/>
      <c r="G909" s="388"/>
      <c r="H909" s="388"/>
      <c r="I909" s="366"/>
      <c r="J909" s="366"/>
      <c r="K909" s="526"/>
      <c r="L909" s="526"/>
      <c r="M909" s="526"/>
      <c r="N909" s="526"/>
      <c r="O909" s="526"/>
      <c r="P909" s="526"/>
      <c r="Q909" s="526"/>
      <c r="R909" s="52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366"/>
      <c r="AG909" s="520"/>
    </row>
    <row r="910" spans="1:33" ht="19.5" thickBot="1" x14ac:dyDescent="0.35">
      <c r="A910" s="366"/>
      <c r="B910" s="387"/>
      <c r="C910" s="388"/>
      <c r="D910" s="388"/>
      <c r="E910" s="388"/>
      <c r="F910" s="388"/>
      <c r="G910" s="388"/>
      <c r="H910" s="388"/>
      <c r="I910" s="366"/>
      <c r="J910" s="366"/>
      <c r="K910" s="526"/>
      <c r="L910" s="526"/>
      <c r="M910" s="526"/>
      <c r="N910" s="526"/>
      <c r="O910" s="526"/>
      <c r="P910" s="526"/>
      <c r="Q910" s="526"/>
      <c r="R910" s="52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366"/>
      <c r="AG910" s="520"/>
    </row>
    <row r="911" spans="1:33" ht="19.5" thickBot="1" x14ac:dyDescent="0.35">
      <c r="A911" s="366"/>
      <c r="B911" s="387"/>
      <c r="C911" s="388"/>
      <c r="D911" s="388"/>
      <c r="E911" s="388"/>
      <c r="F911" s="388"/>
      <c r="G911" s="388"/>
      <c r="H911" s="388"/>
      <c r="I911" s="366"/>
      <c r="J911" s="366"/>
      <c r="K911" s="526"/>
      <c r="L911" s="526"/>
      <c r="M911" s="526"/>
      <c r="N911" s="526"/>
      <c r="O911" s="526"/>
      <c r="P911" s="526"/>
      <c r="Q911" s="526"/>
      <c r="R911" s="52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366"/>
      <c r="AG911" s="520"/>
    </row>
    <row r="912" spans="1:33" ht="19.5" thickBot="1" x14ac:dyDescent="0.35">
      <c r="A912" s="366"/>
      <c r="B912" s="387"/>
      <c r="C912" s="388"/>
      <c r="D912" s="388"/>
      <c r="E912" s="388"/>
      <c r="F912" s="388"/>
      <c r="G912" s="388"/>
      <c r="H912" s="388"/>
      <c r="I912" s="366"/>
      <c r="J912" s="366"/>
      <c r="K912" s="526"/>
      <c r="L912" s="526"/>
      <c r="M912" s="526"/>
      <c r="N912" s="526"/>
      <c r="O912" s="526"/>
      <c r="P912" s="526"/>
      <c r="Q912" s="526"/>
      <c r="R912" s="52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366"/>
      <c r="AG912" s="520"/>
    </row>
    <row r="913" spans="1:33" ht="19.5" thickBot="1" x14ac:dyDescent="0.35">
      <c r="A913" s="366"/>
      <c r="B913" s="387"/>
      <c r="C913" s="388"/>
      <c r="D913" s="388"/>
      <c r="E913" s="388"/>
      <c r="F913" s="388"/>
      <c r="G913" s="388"/>
      <c r="H913" s="388"/>
      <c r="I913" s="366"/>
      <c r="J913" s="366"/>
      <c r="K913" s="526"/>
      <c r="L913" s="526"/>
      <c r="M913" s="526"/>
      <c r="N913" s="526"/>
      <c r="O913" s="526"/>
      <c r="P913" s="526"/>
      <c r="Q913" s="526"/>
      <c r="R913" s="52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366"/>
      <c r="AG913" s="520"/>
    </row>
    <row r="914" spans="1:33" ht="19.5" thickBot="1" x14ac:dyDescent="0.35">
      <c r="A914" s="366"/>
      <c r="B914" s="387"/>
      <c r="C914" s="388"/>
      <c r="D914" s="388"/>
      <c r="E914" s="388"/>
      <c r="F914" s="388"/>
      <c r="G914" s="388"/>
      <c r="H914" s="388"/>
      <c r="I914" s="366"/>
      <c r="J914" s="366"/>
      <c r="K914" s="526"/>
      <c r="L914" s="526"/>
      <c r="M914" s="526"/>
      <c r="N914" s="526"/>
      <c r="O914" s="526"/>
      <c r="P914" s="526"/>
      <c r="Q914" s="526"/>
      <c r="R914" s="52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366"/>
      <c r="AG914" s="520"/>
    </row>
    <row r="915" spans="1:33" ht="19.5" thickBot="1" x14ac:dyDescent="0.35">
      <c r="A915" s="366"/>
      <c r="B915" s="387"/>
      <c r="C915" s="388"/>
      <c r="D915" s="388"/>
      <c r="E915" s="388"/>
      <c r="F915" s="388"/>
      <c r="G915" s="388"/>
      <c r="H915" s="388"/>
      <c r="I915" s="366"/>
      <c r="J915" s="366"/>
      <c r="K915" s="526"/>
      <c r="L915" s="526"/>
      <c r="M915" s="526"/>
      <c r="N915" s="526"/>
      <c r="O915" s="526"/>
      <c r="P915" s="526"/>
      <c r="Q915" s="526"/>
      <c r="R915" s="52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366"/>
      <c r="AG915" s="520"/>
    </row>
    <row r="916" spans="1:33" ht="19.5" thickBot="1" x14ac:dyDescent="0.35">
      <c r="A916" s="366"/>
      <c r="B916" s="387"/>
      <c r="C916" s="388"/>
      <c r="D916" s="388"/>
      <c r="E916" s="388"/>
      <c r="F916" s="388"/>
      <c r="G916" s="388"/>
      <c r="H916" s="388"/>
      <c r="I916" s="366"/>
      <c r="J916" s="366"/>
      <c r="K916" s="526"/>
      <c r="L916" s="526"/>
      <c r="M916" s="526"/>
      <c r="N916" s="526"/>
      <c r="O916" s="526"/>
      <c r="P916" s="526"/>
      <c r="Q916" s="526"/>
      <c r="R916" s="52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366"/>
      <c r="AG916" s="520"/>
    </row>
    <row r="917" spans="1:33" ht="19.5" thickBot="1" x14ac:dyDescent="0.35">
      <c r="A917" s="366"/>
      <c r="B917" s="387"/>
      <c r="C917" s="388"/>
      <c r="D917" s="388"/>
      <c r="E917" s="388"/>
      <c r="F917" s="388"/>
      <c r="G917" s="388"/>
      <c r="H917" s="388"/>
      <c r="I917" s="366"/>
      <c r="J917" s="366"/>
      <c r="K917" s="526"/>
      <c r="L917" s="526"/>
      <c r="M917" s="526"/>
      <c r="N917" s="526"/>
      <c r="O917" s="526"/>
      <c r="P917" s="526"/>
      <c r="Q917" s="526"/>
      <c r="R917" s="52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366"/>
      <c r="AG917" s="520"/>
    </row>
    <row r="918" spans="1:33" ht="19.5" thickBot="1" x14ac:dyDescent="0.35">
      <c r="A918" s="366"/>
      <c r="B918" s="387"/>
      <c r="C918" s="388"/>
      <c r="D918" s="388"/>
      <c r="E918" s="388"/>
      <c r="F918" s="388"/>
      <c r="G918" s="388"/>
      <c r="H918" s="388"/>
      <c r="I918" s="366"/>
      <c r="J918" s="366"/>
      <c r="K918" s="526"/>
      <c r="L918" s="526"/>
      <c r="M918" s="526"/>
      <c r="N918" s="526"/>
      <c r="O918" s="526"/>
      <c r="P918" s="526"/>
      <c r="Q918" s="526"/>
      <c r="R918" s="52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366"/>
      <c r="AG918" s="520"/>
    </row>
    <row r="919" spans="1:33" ht="19.5" thickBot="1" x14ac:dyDescent="0.35">
      <c r="A919" s="366"/>
      <c r="B919" s="387"/>
      <c r="C919" s="388"/>
      <c r="D919" s="388"/>
      <c r="E919" s="388"/>
      <c r="F919" s="388"/>
      <c r="G919" s="388"/>
      <c r="H919" s="388"/>
      <c r="I919" s="366"/>
      <c r="J919" s="366"/>
      <c r="K919" s="526"/>
      <c r="L919" s="526"/>
      <c r="M919" s="526"/>
      <c r="N919" s="526"/>
      <c r="O919" s="526"/>
      <c r="P919" s="526"/>
      <c r="Q919" s="526"/>
      <c r="R919" s="52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366"/>
      <c r="AG919" s="520"/>
    </row>
    <row r="920" spans="1:33" ht="19.5" thickBot="1" x14ac:dyDescent="0.35">
      <c r="A920" s="366"/>
      <c r="B920" s="387"/>
      <c r="C920" s="388"/>
      <c r="D920" s="388"/>
      <c r="E920" s="388"/>
      <c r="F920" s="388"/>
      <c r="G920" s="388"/>
      <c r="H920" s="388"/>
      <c r="I920" s="366"/>
      <c r="J920" s="366"/>
      <c r="K920" s="526"/>
      <c r="L920" s="526"/>
      <c r="M920" s="526"/>
      <c r="N920" s="526"/>
      <c r="O920" s="526"/>
      <c r="P920" s="526"/>
      <c r="Q920" s="526"/>
      <c r="R920" s="52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366"/>
      <c r="AG920" s="520"/>
    </row>
    <row r="921" spans="1:33" ht="19.5" thickBot="1" x14ac:dyDescent="0.35">
      <c r="A921" s="366"/>
      <c r="B921" s="387"/>
      <c r="C921" s="388"/>
      <c r="D921" s="388"/>
      <c r="E921" s="388"/>
      <c r="F921" s="388"/>
      <c r="G921" s="388"/>
      <c r="H921" s="388"/>
      <c r="I921" s="366"/>
      <c r="J921" s="366"/>
      <c r="K921" s="526"/>
      <c r="L921" s="526"/>
      <c r="M921" s="526"/>
      <c r="N921" s="526"/>
      <c r="O921" s="526"/>
      <c r="P921" s="526"/>
      <c r="Q921" s="526"/>
      <c r="R921" s="52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366"/>
      <c r="AG921" s="520"/>
    </row>
    <row r="922" spans="1:33" ht="19.5" thickBot="1" x14ac:dyDescent="0.35">
      <c r="A922" s="366"/>
      <c r="B922" s="387"/>
      <c r="C922" s="388"/>
      <c r="D922" s="388"/>
      <c r="E922" s="388"/>
      <c r="F922" s="388"/>
      <c r="G922" s="388"/>
      <c r="H922" s="388"/>
      <c r="I922" s="366"/>
      <c r="J922" s="366"/>
      <c r="K922" s="526"/>
      <c r="L922" s="526"/>
      <c r="M922" s="526"/>
      <c r="N922" s="526"/>
      <c r="O922" s="526"/>
      <c r="P922" s="526"/>
      <c r="Q922" s="526"/>
      <c r="R922" s="52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366"/>
      <c r="AG922" s="520"/>
    </row>
    <row r="923" spans="1:33" ht="19.5" thickBot="1" x14ac:dyDescent="0.35">
      <c r="A923" s="366"/>
      <c r="B923" s="387"/>
      <c r="C923" s="388"/>
      <c r="D923" s="388"/>
      <c r="E923" s="388"/>
      <c r="F923" s="388"/>
      <c r="G923" s="388"/>
      <c r="H923" s="388"/>
      <c r="I923" s="366"/>
      <c r="J923" s="366"/>
      <c r="K923" s="526"/>
      <c r="L923" s="526"/>
      <c r="M923" s="526"/>
      <c r="N923" s="526"/>
      <c r="O923" s="526"/>
      <c r="P923" s="526"/>
      <c r="Q923" s="526"/>
      <c r="R923" s="52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366"/>
      <c r="AG923" s="520"/>
    </row>
    <row r="924" spans="1:33" ht="19.5" thickBot="1" x14ac:dyDescent="0.35">
      <c r="A924" s="366"/>
      <c r="B924" s="387"/>
      <c r="C924" s="388"/>
      <c r="D924" s="388"/>
      <c r="E924" s="388"/>
      <c r="F924" s="388"/>
      <c r="G924" s="388"/>
      <c r="H924" s="388"/>
      <c r="I924" s="366"/>
      <c r="J924" s="366"/>
      <c r="K924" s="526"/>
      <c r="L924" s="526"/>
      <c r="M924" s="526"/>
      <c r="N924" s="526"/>
      <c r="O924" s="526"/>
      <c r="P924" s="526"/>
      <c r="Q924" s="526"/>
      <c r="R924" s="52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366"/>
      <c r="AG924" s="520"/>
    </row>
    <row r="925" spans="1:33" ht="19.5" thickBot="1" x14ac:dyDescent="0.35">
      <c r="A925" s="366"/>
      <c r="B925" s="387"/>
      <c r="C925" s="388"/>
      <c r="D925" s="388"/>
      <c r="E925" s="388"/>
      <c r="F925" s="388"/>
      <c r="G925" s="388"/>
      <c r="H925" s="388"/>
      <c r="I925" s="366"/>
      <c r="J925" s="366"/>
      <c r="K925" s="526"/>
      <c r="L925" s="526"/>
      <c r="M925" s="526"/>
      <c r="N925" s="526"/>
      <c r="O925" s="526"/>
      <c r="P925" s="526"/>
      <c r="Q925" s="526"/>
      <c r="R925" s="52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366"/>
      <c r="AG925" s="520"/>
    </row>
    <row r="926" spans="1:33" ht="19.5" thickBot="1" x14ac:dyDescent="0.35">
      <c r="A926" s="366"/>
      <c r="B926" s="387"/>
      <c r="C926" s="388"/>
      <c r="D926" s="388"/>
      <c r="E926" s="388"/>
      <c r="F926" s="388"/>
      <c r="G926" s="388"/>
      <c r="H926" s="388"/>
      <c r="I926" s="366"/>
      <c r="J926" s="366"/>
      <c r="K926" s="526"/>
      <c r="L926" s="526"/>
      <c r="M926" s="526"/>
      <c r="N926" s="526"/>
      <c r="O926" s="526"/>
      <c r="P926" s="526"/>
      <c r="Q926" s="526"/>
      <c r="R926" s="52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366"/>
      <c r="AG926" s="520"/>
    </row>
    <row r="927" spans="1:33" ht="19.5" thickBot="1" x14ac:dyDescent="0.35">
      <c r="A927" s="366"/>
      <c r="B927" s="387"/>
      <c r="C927" s="388"/>
      <c r="D927" s="388"/>
      <c r="E927" s="388"/>
      <c r="F927" s="388"/>
      <c r="G927" s="388"/>
      <c r="H927" s="388"/>
      <c r="I927" s="366"/>
      <c r="J927" s="366"/>
      <c r="K927" s="526"/>
      <c r="L927" s="526"/>
      <c r="M927" s="526"/>
      <c r="N927" s="526"/>
      <c r="O927" s="526"/>
      <c r="P927" s="526"/>
      <c r="Q927" s="526"/>
      <c r="R927" s="52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366"/>
      <c r="AG927" s="520"/>
    </row>
    <row r="928" spans="1:33" ht="19.5" thickBot="1" x14ac:dyDescent="0.35">
      <c r="A928" s="366"/>
      <c r="B928" s="387"/>
      <c r="C928" s="388"/>
      <c r="D928" s="388"/>
      <c r="E928" s="388"/>
      <c r="F928" s="388"/>
      <c r="G928" s="388"/>
      <c r="H928" s="388"/>
      <c r="I928" s="366"/>
      <c r="J928" s="366"/>
      <c r="K928" s="526"/>
      <c r="L928" s="526"/>
      <c r="M928" s="526"/>
      <c r="N928" s="526"/>
      <c r="O928" s="526"/>
      <c r="P928" s="526"/>
      <c r="Q928" s="526"/>
      <c r="R928" s="52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366"/>
      <c r="AG928" s="520"/>
    </row>
    <row r="929" spans="1:33" ht="19.5" thickBot="1" x14ac:dyDescent="0.35">
      <c r="A929" s="366"/>
      <c r="B929" s="387"/>
      <c r="C929" s="388"/>
      <c r="D929" s="388"/>
      <c r="E929" s="388"/>
      <c r="F929" s="388"/>
      <c r="G929" s="388"/>
      <c r="H929" s="388"/>
      <c r="I929" s="366"/>
      <c r="J929" s="366"/>
      <c r="K929" s="526"/>
      <c r="L929" s="526"/>
      <c r="M929" s="526"/>
      <c r="N929" s="526"/>
      <c r="O929" s="526"/>
      <c r="P929" s="526"/>
      <c r="Q929" s="526"/>
      <c r="R929" s="52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366"/>
      <c r="AG929" s="520"/>
    </row>
    <row r="930" spans="1:33" ht="19.5" thickBot="1" x14ac:dyDescent="0.35">
      <c r="A930" s="366"/>
      <c r="B930" s="387"/>
      <c r="C930" s="388"/>
      <c r="D930" s="388"/>
      <c r="E930" s="388"/>
      <c r="F930" s="388"/>
      <c r="G930" s="388"/>
      <c r="H930" s="388"/>
      <c r="I930" s="366"/>
      <c r="J930" s="366"/>
      <c r="K930" s="526"/>
      <c r="L930" s="526"/>
      <c r="M930" s="526"/>
      <c r="N930" s="526"/>
      <c r="O930" s="526"/>
      <c r="P930" s="526"/>
      <c r="Q930" s="526"/>
      <c r="R930" s="52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366"/>
      <c r="AG930" s="520"/>
    </row>
    <row r="931" spans="1:33" ht="19.5" thickBot="1" x14ac:dyDescent="0.35">
      <c r="A931" s="366"/>
      <c r="B931" s="387"/>
      <c r="C931" s="388"/>
      <c r="D931" s="388"/>
      <c r="E931" s="388"/>
      <c r="F931" s="388"/>
      <c r="G931" s="388"/>
      <c r="H931" s="388"/>
      <c r="I931" s="366"/>
      <c r="J931" s="366"/>
      <c r="K931" s="526"/>
      <c r="L931" s="526"/>
      <c r="M931" s="526"/>
      <c r="N931" s="526"/>
      <c r="O931" s="526"/>
      <c r="P931" s="526"/>
      <c r="Q931" s="526"/>
      <c r="R931" s="52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366"/>
      <c r="AG931" s="520"/>
    </row>
    <row r="932" spans="1:33" ht="19.5" thickBot="1" x14ac:dyDescent="0.35">
      <c r="A932" s="366"/>
      <c r="B932" s="387"/>
      <c r="C932" s="388"/>
      <c r="D932" s="388"/>
      <c r="E932" s="388"/>
      <c r="F932" s="388"/>
      <c r="G932" s="388"/>
      <c r="H932" s="388"/>
      <c r="I932" s="366"/>
      <c r="J932" s="366"/>
      <c r="K932" s="526"/>
      <c r="L932" s="526"/>
      <c r="M932" s="526"/>
      <c r="N932" s="526"/>
      <c r="O932" s="526"/>
      <c r="P932" s="526"/>
      <c r="Q932" s="526"/>
      <c r="R932" s="52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366"/>
      <c r="AG932" s="520"/>
    </row>
    <row r="933" spans="1:33" ht="19.5" thickBot="1" x14ac:dyDescent="0.35">
      <c r="A933" s="366"/>
      <c r="B933" s="387"/>
      <c r="C933" s="388"/>
      <c r="D933" s="388"/>
      <c r="E933" s="388"/>
      <c r="F933" s="388"/>
      <c r="G933" s="388"/>
      <c r="H933" s="388"/>
      <c r="I933" s="366"/>
      <c r="J933" s="366"/>
      <c r="K933" s="526"/>
      <c r="L933" s="526"/>
      <c r="M933" s="526"/>
      <c r="N933" s="526"/>
      <c r="O933" s="526"/>
      <c r="P933" s="526"/>
      <c r="Q933" s="526"/>
      <c r="R933" s="52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366"/>
      <c r="AG933" s="520"/>
    </row>
    <row r="934" spans="1:33" ht="19.5" thickBot="1" x14ac:dyDescent="0.35">
      <c r="A934" s="366"/>
      <c r="B934" s="387"/>
      <c r="C934" s="388"/>
      <c r="D934" s="388"/>
      <c r="E934" s="388"/>
      <c r="F934" s="388"/>
      <c r="G934" s="388"/>
      <c r="H934" s="388"/>
      <c r="I934" s="366"/>
      <c r="J934" s="366"/>
      <c r="K934" s="526"/>
      <c r="L934" s="526"/>
      <c r="M934" s="526"/>
      <c r="N934" s="526"/>
      <c r="O934" s="526"/>
      <c r="P934" s="526"/>
      <c r="Q934" s="526"/>
      <c r="R934" s="52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366"/>
      <c r="AG934" s="520"/>
    </row>
    <row r="935" spans="1:33" ht="19.5" thickBot="1" x14ac:dyDescent="0.35">
      <c r="A935" s="366"/>
      <c r="B935" s="387"/>
      <c r="C935" s="388"/>
      <c r="D935" s="388"/>
      <c r="E935" s="388"/>
      <c r="F935" s="388"/>
      <c r="G935" s="388"/>
      <c r="H935" s="388"/>
      <c r="I935" s="366"/>
      <c r="J935" s="366"/>
      <c r="K935" s="526"/>
      <c r="L935" s="526"/>
      <c r="M935" s="526"/>
      <c r="N935" s="526"/>
      <c r="O935" s="526"/>
      <c r="P935" s="526"/>
      <c r="Q935" s="526"/>
      <c r="R935" s="52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366"/>
      <c r="AG935" s="520"/>
    </row>
    <row r="936" spans="1:33" ht="19.5" thickBot="1" x14ac:dyDescent="0.35">
      <c r="A936" s="366"/>
      <c r="B936" s="387"/>
      <c r="C936" s="388"/>
      <c r="D936" s="388"/>
      <c r="E936" s="388"/>
      <c r="F936" s="388"/>
      <c r="G936" s="388"/>
      <c r="H936" s="388"/>
      <c r="I936" s="366"/>
      <c r="J936" s="366"/>
      <c r="K936" s="526"/>
      <c r="L936" s="526"/>
      <c r="M936" s="526"/>
      <c r="N936" s="526"/>
      <c r="O936" s="526"/>
      <c r="P936" s="526"/>
      <c r="Q936" s="526"/>
      <c r="R936" s="52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366"/>
      <c r="AG936" s="520"/>
    </row>
    <row r="937" spans="1:33" ht="19.5" thickBot="1" x14ac:dyDescent="0.35">
      <c r="A937" s="366"/>
      <c r="B937" s="387"/>
      <c r="C937" s="388"/>
      <c r="D937" s="388"/>
      <c r="E937" s="388"/>
      <c r="F937" s="388"/>
      <c r="G937" s="388"/>
      <c r="H937" s="388"/>
      <c r="I937" s="366"/>
      <c r="J937" s="366"/>
      <c r="K937" s="526"/>
      <c r="L937" s="526"/>
      <c r="M937" s="526"/>
      <c r="N937" s="526"/>
      <c r="O937" s="526"/>
      <c r="P937" s="526"/>
      <c r="Q937" s="526"/>
      <c r="R937" s="52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366"/>
      <c r="AG937" s="520"/>
    </row>
    <row r="938" spans="1:33" ht="19.5" thickBot="1" x14ac:dyDescent="0.35">
      <c r="A938" s="366"/>
      <c r="B938" s="387"/>
      <c r="C938" s="388"/>
      <c r="D938" s="388"/>
      <c r="E938" s="388"/>
      <c r="F938" s="388"/>
      <c r="G938" s="388"/>
      <c r="H938" s="388"/>
      <c r="I938" s="366"/>
      <c r="J938" s="366"/>
      <c r="K938" s="526"/>
      <c r="L938" s="526"/>
      <c r="M938" s="526"/>
      <c r="N938" s="526"/>
      <c r="O938" s="526"/>
      <c r="P938" s="526"/>
      <c r="Q938" s="526"/>
      <c r="R938" s="52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366"/>
      <c r="AG938" s="520"/>
    </row>
    <row r="939" spans="1:33" ht="19.5" thickBot="1" x14ac:dyDescent="0.35">
      <c r="A939" s="366"/>
      <c r="B939" s="387"/>
      <c r="C939" s="388"/>
      <c r="D939" s="388"/>
      <c r="E939" s="388"/>
      <c r="F939" s="388"/>
      <c r="G939" s="388"/>
      <c r="H939" s="388"/>
      <c r="I939" s="366"/>
      <c r="J939" s="366"/>
      <c r="K939" s="526"/>
      <c r="L939" s="526"/>
      <c r="M939" s="526"/>
      <c r="N939" s="526"/>
      <c r="O939" s="526"/>
      <c r="P939" s="526"/>
      <c r="Q939" s="526"/>
      <c r="R939" s="52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366"/>
      <c r="AG939" s="520"/>
    </row>
    <row r="940" spans="1:33" ht="19.5" thickBot="1" x14ac:dyDescent="0.35">
      <c r="A940" s="366"/>
      <c r="B940" s="387"/>
      <c r="C940" s="388"/>
      <c r="D940" s="388"/>
      <c r="E940" s="388"/>
      <c r="F940" s="388"/>
      <c r="G940" s="388"/>
      <c r="H940" s="388"/>
      <c r="I940" s="366"/>
      <c r="J940" s="366"/>
      <c r="K940" s="526"/>
      <c r="L940" s="526"/>
      <c r="M940" s="526"/>
      <c r="N940" s="526"/>
      <c r="O940" s="526"/>
      <c r="P940" s="526"/>
      <c r="Q940" s="526"/>
      <c r="R940" s="52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366"/>
      <c r="AG940" s="520"/>
    </row>
    <row r="941" spans="1:33" ht="19.5" thickBot="1" x14ac:dyDescent="0.35">
      <c r="A941" s="366"/>
      <c r="B941" s="387"/>
      <c r="C941" s="388"/>
      <c r="D941" s="388"/>
      <c r="E941" s="388"/>
      <c r="F941" s="388"/>
      <c r="G941" s="388"/>
      <c r="H941" s="388"/>
      <c r="I941" s="366"/>
      <c r="J941" s="366"/>
      <c r="K941" s="526"/>
      <c r="L941" s="526"/>
      <c r="M941" s="526"/>
      <c r="N941" s="526"/>
      <c r="O941" s="526"/>
      <c r="P941" s="526"/>
      <c r="Q941" s="526"/>
      <c r="R941" s="52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366"/>
      <c r="AG941" s="520"/>
    </row>
    <row r="942" spans="1:33" ht="19.5" thickBot="1" x14ac:dyDescent="0.35">
      <c r="A942" s="366"/>
      <c r="B942" s="387"/>
      <c r="C942" s="388"/>
      <c r="D942" s="388"/>
      <c r="E942" s="388"/>
      <c r="F942" s="388"/>
      <c r="G942" s="388"/>
      <c r="H942" s="388"/>
      <c r="I942" s="366"/>
      <c r="J942" s="366"/>
      <c r="K942" s="526"/>
      <c r="L942" s="526"/>
      <c r="M942" s="526"/>
      <c r="N942" s="526"/>
      <c r="O942" s="526"/>
      <c r="P942" s="526"/>
      <c r="Q942" s="526"/>
      <c r="R942" s="52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366"/>
      <c r="AG942" s="520"/>
    </row>
    <row r="943" spans="1:33" ht="19.5" thickBot="1" x14ac:dyDescent="0.35">
      <c r="A943" s="366"/>
      <c r="B943" s="387"/>
      <c r="C943" s="388"/>
      <c r="D943" s="388"/>
      <c r="E943" s="388"/>
      <c r="F943" s="388"/>
      <c r="G943" s="388"/>
      <c r="H943" s="388"/>
      <c r="I943" s="366"/>
      <c r="J943" s="366"/>
      <c r="K943" s="526"/>
      <c r="L943" s="526"/>
      <c r="M943" s="526"/>
      <c r="N943" s="526"/>
      <c r="O943" s="526"/>
      <c r="P943" s="526"/>
      <c r="Q943" s="526"/>
      <c r="R943" s="52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366"/>
      <c r="AG943" s="520"/>
    </row>
    <row r="944" spans="1:33" ht="19.5" thickBot="1" x14ac:dyDescent="0.35">
      <c r="A944" s="366"/>
      <c r="B944" s="387"/>
      <c r="C944" s="388"/>
      <c r="D944" s="388"/>
      <c r="E944" s="388"/>
      <c r="F944" s="388"/>
      <c r="G944" s="388"/>
      <c r="H944" s="388"/>
      <c r="I944" s="366"/>
      <c r="J944" s="366"/>
      <c r="K944" s="526"/>
      <c r="L944" s="526"/>
      <c r="M944" s="526"/>
      <c r="N944" s="526"/>
      <c r="O944" s="526"/>
      <c r="P944" s="526"/>
      <c r="Q944" s="526"/>
      <c r="R944" s="52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366"/>
      <c r="AG944" s="520"/>
    </row>
    <row r="945" spans="1:33" ht="19.5" thickBot="1" x14ac:dyDescent="0.35">
      <c r="A945" s="366"/>
      <c r="B945" s="387"/>
      <c r="C945" s="388"/>
      <c r="D945" s="388"/>
      <c r="E945" s="388"/>
      <c r="F945" s="388"/>
      <c r="G945" s="388"/>
      <c r="H945" s="388"/>
      <c r="I945" s="366"/>
      <c r="J945" s="366"/>
      <c r="K945" s="526"/>
      <c r="L945" s="526"/>
      <c r="M945" s="526"/>
      <c r="N945" s="526"/>
      <c r="O945" s="526"/>
      <c r="P945" s="526"/>
      <c r="Q945" s="526"/>
      <c r="R945" s="52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366"/>
      <c r="AG945" s="520"/>
    </row>
    <row r="946" spans="1:33" ht="19.5" thickBot="1" x14ac:dyDescent="0.35">
      <c r="A946" s="366"/>
      <c r="B946" s="387"/>
      <c r="C946" s="388"/>
      <c r="D946" s="388"/>
      <c r="E946" s="388"/>
      <c r="F946" s="388"/>
      <c r="G946" s="388"/>
      <c r="H946" s="388"/>
      <c r="I946" s="366"/>
      <c r="J946" s="366"/>
      <c r="K946" s="526"/>
      <c r="L946" s="526"/>
      <c r="M946" s="526"/>
      <c r="N946" s="526"/>
      <c r="O946" s="526"/>
      <c r="P946" s="526"/>
      <c r="Q946" s="526"/>
      <c r="R946" s="52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366"/>
      <c r="AG946" s="520"/>
    </row>
    <row r="947" spans="1:33" ht="19.5" thickBot="1" x14ac:dyDescent="0.35">
      <c r="A947" s="366"/>
      <c r="B947" s="387"/>
      <c r="C947" s="388"/>
      <c r="D947" s="388"/>
      <c r="E947" s="388"/>
      <c r="F947" s="388"/>
      <c r="G947" s="388"/>
      <c r="H947" s="388"/>
      <c r="I947" s="366"/>
      <c r="J947" s="366"/>
      <c r="K947" s="526"/>
      <c r="L947" s="526"/>
      <c r="M947" s="526"/>
      <c r="N947" s="526"/>
      <c r="O947" s="526"/>
      <c r="P947" s="526"/>
      <c r="Q947" s="526"/>
      <c r="R947" s="52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366"/>
      <c r="AG947" s="520"/>
    </row>
    <row r="948" spans="1:33" ht="19.5" thickBot="1" x14ac:dyDescent="0.35">
      <c r="A948" s="366"/>
      <c r="B948" s="387"/>
      <c r="C948" s="388"/>
      <c r="D948" s="388"/>
      <c r="E948" s="388"/>
      <c r="F948" s="388"/>
      <c r="G948" s="388"/>
      <c r="H948" s="388"/>
      <c r="I948" s="366"/>
      <c r="J948" s="366"/>
      <c r="K948" s="526"/>
      <c r="L948" s="526"/>
      <c r="M948" s="526"/>
      <c r="N948" s="526"/>
      <c r="O948" s="526"/>
      <c r="P948" s="526"/>
      <c r="Q948" s="526"/>
      <c r="R948" s="52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366"/>
      <c r="AG948" s="520"/>
    </row>
    <row r="949" spans="1:33" ht="19.5" thickBot="1" x14ac:dyDescent="0.35">
      <c r="A949" s="366"/>
      <c r="B949" s="387"/>
      <c r="C949" s="388"/>
      <c r="D949" s="388"/>
      <c r="E949" s="388"/>
      <c r="F949" s="388"/>
      <c r="G949" s="388"/>
      <c r="H949" s="388"/>
      <c r="I949" s="366"/>
      <c r="J949" s="366"/>
      <c r="K949" s="526"/>
      <c r="L949" s="526"/>
      <c r="M949" s="526"/>
      <c r="N949" s="526"/>
      <c r="O949" s="526"/>
      <c r="P949" s="526"/>
      <c r="Q949" s="526"/>
      <c r="R949" s="52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366"/>
      <c r="AG949" s="520"/>
    </row>
    <row r="950" spans="1:33" ht="19.5" thickBot="1" x14ac:dyDescent="0.35">
      <c r="A950" s="366"/>
      <c r="B950" s="387"/>
      <c r="C950" s="388"/>
      <c r="D950" s="388"/>
      <c r="E950" s="388"/>
      <c r="F950" s="388"/>
      <c r="G950" s="388"/>
      <c r="H950" s="388"/>
      <c r="I950" s="366"/>
      <c r="J950" s="366"/>
      <c r="K950" s="526"/>
      <c r="L950" s="526"/>
      <c r="M950" s="526"/>
      <c r="N950" s="526"/>
      <c r="O950" s="526"/>
      <c r="P950" s="526"/>
      <c r="Q950" s="526"/>
      <c r="R950" s="52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366"/>
      <c r="AG950" s="520"/>
    </row>
    <row r="951" spans="1:33" ht="19.5" thickBot="1" x14ac:dyDescent="0.35">
      <c r="A951" s="366"/>
      <c r="B951" s="387"/>
      <c r="C951" s="388"/>
      <c r="D951" s="388"/>
      <c r="E951" s="388"/>
      <c r="F951" s="388"/>
      <c r="G951" s="388"/>
      <c r="H951" s="388"/>
      <c r="I951" s="366"/>
      <c r="J951" s="366"/>
      <c r="K951" s="526"/>
      <c r="L951" s="526"/>
      <c r="M951" s="526"/>
      <c r="N951" s="526"/>
      <c r="O951" s="526"/>
      <c r="P951" s="526"/>
      <c r="Q951" s="526"/>
      <c r="R951" s="52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366"/>
      <c r="AG951" s="520"/>
    </row>
    <row r="952" spans="1:33" ht="19.5" thickBot="1" x14ac:dyDescent="0.35">
      <c r="A952" s="366"/>
      <c r="B952" s="387"/>
      <c r="C952" s="388"/>
      <c r="D952" s="388"/>
      <c r="E952" s="388"/>
      <c r="F952" s="388"/>
      <c r="G952" s="388"/>
      <c r="H952" s="388"/>
      <c r="I952" s="366"/>
      <c r="J952" s="366"/>
      <c r="K952" s="526"/>
      <c r="L952" s="526"/>
      <c r="M952" s="526"/>
      <c r="N952" s="526"/>
      <c r="O952" s="526"/>
      <c r="P952" s="526"/>
      <c r="Q952" s="526"/>
      <c r="R952" s="52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366"/>
      <c r="AG952" s="520"/>
    </row>
    <row r="953" spans="1:33" ht="19.5" thickBot="1" x14ac:dyDescent="0.35">
      <c r="A953" s="366"/>
      <c r="B953" s="387"/>
      <c r="C953" s="388"/>
      <c r="D953" s="388"/>
      <c r="E953" s="388"/>
      <c r="F953" s="388"/>
      <c r="G953" s="388"/>
      <c r="H953" s="388"/>
      <c r="I953" s="366"/>
      <c r="J953" s="366"/>
      <c r="K953" s="526"/>
      <c r="L953" s="526"/>
      <c r="M953" s="526"/>
      <c r="N953" s="526"/>
      <c r="O953" s="526"/>
      <c r="P953" s="526"/>
      <c r="Q953" s="526"/>
      <c r="R953" s="52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366"/>
      <c r="AG953" s="520"/>
    </row>
    <row r="954" spans="1:33" ht="19.5" thickBot="1" x14ac:dyDescent="0.35">
      <c r="A954" s="366"/>
      <c r="B954" s="387"/>
      <c r="C954" s="388"/>
      <c r="D954" s="388"/>
      <c r="E954" s="388"/>
      <c r="F954" s="388"/>
      <c r="G954" s="388"/>
      <c r="H954" s="388"/>
      <c r="I954" s="366"/>
      <c r="J954" s="366"/>
      <c r="K954" s="526"/>
      <c r="L954" s="526"/>
      <c r="M954" s="526"/>
      <c r="N954" s="526"/>
      <c r="O954" s="526"/>
      <c r="P954" s="526"/>
      <c r="Q954" s="526"/>
      <c r="R954" s="52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366"/>
      <c r="AG954" s="520"/>
    </row>
    <row r="955" spans="1:33" ht="19.5" thickBot="1" x14ac:dyDescent="0.35">
      <c r="A955" s="366"/>
      <c r="B955" s="387"/>
      <c r="C955" s="388"/>
      <c r="D955" s="388"/>
      <c r="E955" s="388"/>
      <c r="F955" s="388"/>
      <c r="G955" s="388"/>
      <c r="H955" s="388"/>
      <c r="I955" s="366"/>
      <c r="J955" s="366"/>
      <c r="K955" s="526"/>
      <c r="L955" s="526"/>
      <c r="M955" s="526"/>
      <c r="N955" s="526"/>
      <c r="O955" s="526"/>
      <c r="P955" s="526"/>
      <c r="Q955" s="526"/>
      <c r="R955" s="52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366"/>
      <c r="AG955" s="520"/>
    </row>
    <row r="956" spans="1:33" ht="19.5" thickBot="1" x14ac:dyDescent="0.35">
      <c r="A956" s="366"/>
      <c r="B956" s="387"/>
      <c r="C956" s="388"/>
      <c r="D956" s="388"/>
      <c r="E956" s="388"/>
      <c r="F956" s="388"/>
      <c r="G956" s="388"/>
      <c r="H956" s="388"/>
      <c r="I956" s="366"/>
      <c r="J956" s="366"/>
      <c r="K956" s="526"/>
      <c r="L956" s="526"/>
      <c r="M956" s="526"/>
      <c r="N956" s="526"/>
      <c r="O956" s="526"/>
      <c r="P956" s="526"/>
      <c r="Q956" s="526"/>
      <c r="R956" s="52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366"/>
      <c r="AG956" s="520"/>
    </row>
    <row r="957" spans="1:33" ht="19.5" thickBot="1" x14ac:dyDescent="0.35">
      <c r="A957" s="366"/>
      <c r="B957" s="387"/>
      <c r="C957" s="388"/>
      <c r="D957" s="388"/>
      <c r="E957" s="388"/>
      <c r="F957" s="388"/>
      <c r="G957" s="388"/>
      <c r="H957" s="388"/>
      <c r="I957" s="366"/>
      <c r="J957" s="366"/>
      <c r="K957" s="526"/>
      <c r="L957" s="526"/>
      <c r="M957" s="526"/>
      <c r="N957" s="526"/>
      <c r="O957" s="526"/>
      <c r="P957" s="526"/>
      <c r="Q957" s="526"/>
      <c r="R957" s="52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366"/>
      <c r="AG957" s="520"/>
    </row>
    <row r="958" spans="1:33" ht="19.5" thickBot="1" x14ac:dyDescent="0.35">
      <c r="A958" s="366"/>
      <c r="B958" s="387"/>
      <c r="C958" s="388"/>
      <c r="D958" s="388"/>
      <c r="E958" s="388"/>
      <c r="F958" s="388"/>
      <c r="G958" s="388"/>
      <c r="H958" s="388"/>
      <c r="I958" s="366"/>
      <c r="J958" s="366"/>
      <c r="K958" s="526"/>
      <c r="L958" s="526"/>
      <c r="M958" s="526"/>
      <c r="N958" s="526"/>
      <c r="O958" s="526"/>
      <c r="P958" s="526"/>
      <c r="Q958" s="526"/>
      <c r="R958" s="52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366"/>
      <c r="AG958" s="520"/>
    </row>
    <row r="959" spans="1:33" ht="19.5" thickBot="1" x14ac:dyDescent="0.35">
      <c r="A959" s="366"/>
      <c r="B959" s="387"/>
      <c r="C959" s="388"/>
      <c r="D959" s="388"/>
      <c r="E959" s="388"/>
      <c r="F959" s="388"/>
      <c r="G959" s="388"/>
      <c r="H959" s="388"/>
      <c r="I959" s="366"/>
      <c r="J959" s="366"/>
      <c r="K959" s="526"/>
      <c r="L959" s="526"/>
      <c r="M959" s="526"/>
      <c r="N959" s="526"/>
      <c r="O959" s="526"/>
      <c r="P959" s="526"/>
      <c r="Q959" s="526"/>
      <c r="R959" s="52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366"/>
      <c r="AG959" s="520"/>
    </row>
    <row r="960" spans="1:33" ht="19.5" thickBot="1" x14ac:dyDescent="0.35">
      <c r="A960" s="366"/>
      <c r="B960" s="387"/>
      <c r="C960" s="388"/>
      <c r="D960" s="388"/>
      <c r="E960" s="388"/>
      <c r="F960" s="388"/>
      <c r="G960" s="388"/>
      <c r="H960" s="388"/>
      <c r="I960" s="366"/>
      <c r="J960" s="366"/>
      <c r="K960" s="526"/>
      <c r="L960" s="526"/>
      <c r="M960" s="526"/>
      <c r="N960" s="526"/>
      <c r="O960" s="526"/>
      <c r="P960" s="526"/>
      <c r="Q960" s="526"/>
      <c r="R960" s="52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366"/>
      <c r="AG960" s="520"/>
    </row>
    <row r="961" spans="1:33" ht="19.5" thickBot="1" x14ac:dyDescent="0.35">
      <c r="A961" s="366"/>
      <c r="B961" s="387"/>
      <c r="C961" s="388"/>
      <c r="D961" s="388"/>
      <c r="E961" s="388"/>
      <c r="F961" s="388"/>
      <c r="G961" s="388"/>
      <c r="H961" s="388"/>
      <c r="I961" s="366"/>
      <c r="J961" s="366"/>
      <c r="K961" s="526"/>
      <c r="L961" s="526"/>
      <c r="M961" s="526"/>
      <c r="N961" s="526"/>
      <c r="O961" s="526"/>
      <c r="P961" s="526"/>
      <c r="Q961" s="526"/>
      <c r="R961" s="52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366"/>
      <c r="AG961" s="520"/>
    </row>
    <row r="962" spans="1:33" ht="19.5" thickBot="1" x14ac:dyDescent="0.35">
      <c r="A962" s="366"/>
      <c r="B962" s="387"/>
      <c r="C962" s="388"/>
      <c r="D962" s="388"/>
      <c r="E962" s="388"/>
      <c r="F962" s="388"/>
      <c r="G962" s="388"/>
      <c r="H962" s="388"/>
      <c r="I962" s="366"/>
      <c r="J962" s="366"/>
      <c r="K962" s="526"/>
      <c r="L962" s="526"/>
      <c r="M962" s="526"/>
      <c r="N962" s="526"/>
      <c r="O962" s="526"/>
      <c r="P962" s="526"/>
      <c r="Q962" s="526"/>
      <c r="R962" s="52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366"/>
      <c r="AG962" s="520"/>
    </row>
    <row r="963" spans="1:33" ht="19.5" thickBot="1" x14ac:dyDescent="0.35">
      <c r="A963" s="366"/>
      <c r="B963" s="387"/>
      <c r="C963" s="388"/>
      <c r="D963" s="388"/>
      <c r="E963" s="388"/>
      <c r="F963" s="388"/>
      <c r="G963" s="388"/>
      <c r="H963" s="388"/>
      <c r="I963" s="366"/>
      <c r="J963" s="366"/>
      <c r="K963" s="526"/>
      <c r="L963" s="526"/>
      <c r="M963" s="526"/>
      <c r="N963" s="526"/>
      <c r="O963" s="526"/>
      <c r="P963" s="526"/>
      <c r="Q963" s="526"/>
      <c r="R963" s="52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366"/>
      <c r="AG963" s="520"/>
    </row>
    <row r="964" spans="1:33" ht="19.5" thickBot="1" x14ac:dyDescent="0.35">
      <c r="A964" s="366"/>
      <c r="B964" s="387"/>
      <c r="C964" s="388"/>
      <c r="D964" s="388"/>
      <c r="E964" s="388"/>
      <c r="F964" s="388"/>
      <c r="G964" s="388"/>
      <c r="H964" s="388"/>
      <c r="I964" s="366"/>
      <c r="J964" s="366"/>
      <c r="K964" s="526"/>
      <c r="L964" s="526"/>
      <c r="M964" s="526"/>
      <c r="N964" s="526"/>
      <c r="O964" s="526"/>
      <c r="P964" s="526"/>
      <c r="Q964" s="526"/>
      <c r="R964" s="52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366"/>
      <c r="AG964" s="520"/>
    </row>
    <row r="965" spans="1:33" ht="19.5" thickBot="1" x14ac:dyDescent="0.35">
      <c r="A965" s="366"/>
      <c r="B965" s="387"/>
      <c r="C965" s="388"/>
      <c r="D965" s="388"/>
      <c r="E965" s="388"/>
      <c r="F965" s="388"/>
      <c r="G965" s="388"/>
      <c r="H965" s="388"/>
      <c r="I965" s="366"/>
      <c r="J965" s="366"/>
      <c r="K965" s="526"/>
      <c r="L965" s="526"/>
      <c r="M965" s="526"/>
      <c r="N965" s="526"/>
      <c r="O965" s="526"/>
      <c r="P965" s="526"/>
      <c r="Q965" s="526"/>
      <c r="R965" s="52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366"/>
      <c r="AG965" s="520"/>
    </row>
    <row r="966" spans="1:33" ht="19.5" thickBot="1" x14ac:dyDescent="0.35">
      <c r="A966" s="366"/>
      <c r="B966" s="387"/>
      <c r="C966" s="388"/>
      <c r="D966" s="388"/>
      <c r="E966" s="388"/>
      <c r="F966" s="388"/>
      <c r="G966" s="388"/>
      <c r="H966" s="388"/>
      <c r="I966" s="366"/>
      <c r="J966" s="366"/>
      <c r="K966" s="526"/>
      <c r="L966" s="526"/>
      <c r="M966" s="526"/>
      <c r="N966" s="526"/>
      <c r="O966" s="526"/>
      <c r="P966" s="526"/>
      <c r="Q966" s="526"/>
      <c r="R966" s="52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366"/>
      <c r="AG966" s="520"/>
    </row>
    <row r="967" spans="1:33" ht="19.5" thickBot="1" x14ac:dyDescent="0.35">
      <c r="A967" s="366"/>
      <c r="B967" s="387"/>
      <c r="C967" s="388"/>
      <c r="D967" s="388"/>
      <c r="E967" s="388"/>
      <c r="F967" s="388"/>
      <c r="G967" s="388"/>
      <c r="H967" s="388"/>
      <c r="I967" s="366"/>
      <c r="J967" s="366"/>
      <c r="K967" s="526"/>
      <c r="L967" s="526"/>
      <c r="M967" s="526"/>
      <c r="N967" s="526"/>
      <c r="O967" s="526"/>
      <c r="P967" s="526"/>
      <c r="Q967" s="526"/>
      <c r="R967" s="52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366"/>
      <c r="AG967" s="520"/>
    </row>
    <row r="968" spans="1:33" ht="19.5" thickBot="1" x14ac:dyDescent="0.35">
      <c r="A968" s="366"/>
      <c r="B968" s="387"/>
      <c r="C968" s="388"/>
      <c r="D968" s="388"/>
      <c r="E968" s="388"/>
      <c r="F968" s="388"/>
      <c r="G968" s="388"/>
      <c r="H968" s="388"/>
      <c r="I968" s="366"/>
      <c r="J968" s="366"/>
      <c r="K968" s="526"/>
      <c r="L968" s="526"/>
      <c r="M968" s="526"/>
      <c r="N968" s="526"/>
      <c r="O968" s="526"/>
      <c r="P968" s="526"/>
      <c r="Q968" s="526"/>
      <c r="R968" s="52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366"/>
      <c r="AG968" s="520"/>
    </row>
    <row r="969" spans="1:33" ht="19.5" thickBot="1" x14ac:dyDescent="0.35">
      <c r="A969" s="366"/>
      <c r="B969" s="387"/>
      <c r="C969" s="388"/>
      <c r="D969" s="388"/>
      <c r="E969" s="388"/>
      <c r="F969" s="388"/>
      <c r="G969" s="388"/>
      <c r="H969" s="388"/>
      <c r="I969" s="366"/>
      <c r="J969" s="366"/>
      <c r="K969" s="526"/>
      <c r="L969" s="526"/>
      <c r="M969" s="526"/>
      <c r="N969" s="526"/>
      <c r="O969" s="526"/>
      <c r="P969" s="526"/>
      <c r="Q969" s="526"/>
      <c r="R969" s="52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366"/>
      <c r="AG969" s="520"/>
    </row>
    <row r="970" spans="1:33" ht="19.5" thickBot="1" x14ac:dyDescent="0.35">
      <c r="A970" s="366"/>
      <c r="B970" s="387"/>
      <c r="C970" s="388"/>
      <c r="D970" s="388"/>
      <c r="E970" s="388"/>
      <c r="F970" s="388"/>
      <c r="G970" s="388"/>
      <c r="H970" s="388"/>
      <c r="I970" s="366"/>
      <c r="J970" s="366"/>
      <c r="K970" s="526"/>
      <c r="L970" s="526"/>
      <c r="M970" s="526"/>
      <c r="N970" s="526"/>
      <c r="O970" s="526"/>
      <c r="P970" s="526"/>
      <c r="Q970" s="526"/>
      <c r="R970" s="52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366"/>
      <c r="AG970" s="520"/>
    </row>
    <row r="971" spans="1:33" ht="19.5" thickBot="1" x14ac:dyDescent="0.35">
      <c r="A971" s="366"/>
      <c r="B971" s="387"/>
      <c r="C971" s="388"/>
      <c r="D971" s="388"/>
      <c r="E971" s="388"/>
      <c r="F971" s="388"/>
      <c r="G971" s="388"/>
      <c r="H971" s="388"/>
      <c r="I971" s="366"/>
      <c r="J971" s="366"/>
      <c r="K971" s="526"/>
      <c r="L971" s="526"/>
      <c r="M971" s="526"/>
      <c r="N971" s="526"/>
      <c r="O971" s="526"/>
      <c r="P971" s="526"/>
      <c r="Q971" s="526"/>
      <c r="R971" s="52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366"/>
      <c r="AG971" s="520"/>
    </row>
    <row r="972" spans="1:33" ht="19.5" thickBot="1" x14ac:dyDescent="0.35">
      <c r="A972" s="366"/>
      <c r="B972" s="387"/>
      <c r="C972" s="388"/>
      <c r="D972" s="388"/>
      <c r="E972" s="388"/>
      <c r="F972" s="388"/>
      <c r="G972" s="388"/>
      <c r="H972" s="388"/>
      <c r="I972" s="366"/>
      <c r="J972" s="366"/>
      <c r="K972" s="526"/>
      <c r="L972" s="526"/>
      <c r="M972" s="526"/>
      <c r="N972" s="526"/>
      <c r="O972" s="526"/>
      <c r="P972" s="526"/>
      <c r="Q972" s="526"/>
      <c r="R972" s="52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366"/>
      <c r="AG972" s="520"/>
    </row>
    <row r="973" spans="1:33" ht="19.5" thickBot="1" x14ac:dyDescent="0.35">
      <c r="A973" s="366"/>
      <c r="B973" s="387"/>
      <c r="C973" s="388"/>
      <c r="D973" s="388"/>
      <c r="E973" s="388"/>
      <c r="F973" s="388"/>
      <c r="G973" s="388"/>
      <c r="H973" s="388"/>
      <c r="I973" s="366"/>
      <c r="J973" s="366"/>
      <c r="K973" s="526"/>
      <c r="L973" s="526"/>
      <c r="M973" s="526"/>
      <c r="N973" s="526"/>
      <c r="O973" s="526"/>
      <c r="P973" s="526"/>
      <c r="Q973" s="526"/>
      <c r="R973" s="52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366"/>
      <c r="AG973" s="520"/>
    </row>
    <row r="974" spans="1:33" ht="19.5" thickBot="1" x14ac:dyDescent="0.35">
      <c r="A974" s="366"/>
      <c r="B974" s="387"/>
      <c r="C974" s="388"/>
      <c r="D974" s="388"/>
      <c r="E974" s="388"/>
      <c r="F974" s="388"/>
      <c r="G974" s="388"/>
      <c r="H974" s="388"/>
      <c r="I974" s="366"/>
      <c r="J974" s="366"/>
      <c r="K974" s="526"/>
      <c r="L974" s="526"/>
      <c r="M974" s="526"/>
      <c r="N974" s="526"/>
      <c r="O974" s="526"/>
      <c r="P974" s="526"/>
      <c r="Q974" s="526"/>
      <c r="R974" s="52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366"/>
      <c r="AG974" s="520"/>
    </row>
    <row r="975" spans="1:33" ht="19.5" thickBot="1" x14ac:dyDescent="0.35">
      <c r="A975" s="366"/>
      <c r="B975" s="387"/>
      <c r="C975" s="388"/>
      <c r="D975" s="388"/>
      <c r="E975" s="388"/>
      <c r="F975" s="388"/>
      <c r="G975" s="388"/>
      <c r="H975" s="388"/>
      <c r="I975" s="366"/>
      <c r="J975" s="366"/>
      <c r="K975" s="526"/>
      <c r="L975" s="526"/>
      <c r="M975" s="526"/>
      <c r="N975" s="526"/>
      <c r="O975" s="526"/>
      <c r="P975" s="526"/>
      <c r="Q975" s="526"/>
      <c r="R975" s="52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366"/>
      <c r="AG975" s="520"/>
    </row>
    <row r="976" spans="1:33" ht="19.5" thickBot="1" x14ac:dyDescent="0.35">
      <c r="A976" s="366"/>
      <c r="B976" s="387"/>
      <c r="C976" s="388"/>
      <c r="D976" s="388"/>
      <c r="E976" s="388"/>
      <c r="F976" s="388"/>
      <c r="G976" s="388"/>
      <c r="H976" s="388"/>
      <c r="I976" s="366"/>
      <c r="J976" s="366"/>
      <c r="K976" s="526"/>
      <c r="L976" s="526"/>
      <c r="M976" s="526"/>
      <c r="N976" s="526"/>
      <c r="O976" s="526"/>
      <c r="P976" s="526"/>
      <c r="Q976" s="526"/>
      <c r="R976" s="52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366"/>
      <c r="AG976" s="520"/>
    </row>
    <row r="977" spans="1:33" ht="19.5" thickBot="1" x14ac:dyDescent="0.35">
      <c r="A977" s="366"/>
      <c r="B977" s="387"/>
      <c r="C977" s="388"/>
      <c r="D977" s="388"/>
      <c r="E977" s="388"/>
      <c r="F977" s="388"/>
      <c r="G977" s="388"/>
      <c r="H977" s="388"/>
      <c r="I977" s="366"/>
      <c r="J977" s="366"/>
      <c r="K977" s="526"/>
      <c r="L977" s="526"/>
      <c r="M977" s="526"/>
      <c r="N977" s="526"/>
      <c r="O977" s="526"/>
      <c r="P977" s="526"/>
      <c r="Q977" s="526"/>
      <c r="R977" s="52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366"/>
      <c r="AG977" s="520"/>
    </row>
    <row r="978" spans="1:33" ht="19.5" thickBot="1" x14ac:dyDescent="0.35">
      <c r="A978" s="366"/>
      <c r="B978" s="387"/>
      <c r="C978" s="388"/>
      <c r="D978" s="388"/>
      <c r="E978" s="388"/>
      <c r="F978" s="388"/>
      <c r="G978" s="388"/>
      <c r="H978" s="388"/>
      <c r="I978" s="366"/>
      <c r="J978" s="366"/>
      <c r="K978" s="526"/>
      <c r="L978" s="526"/>
      <c r="M978" s="526"/>
      <c r="N978" s="526"/>
      <c r="O978" s="526"/>
      <c r="P978" s="526"/>
      <c r="Q978" s="526"/>
      <c r="R978" s="52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366"/>
      <c r="AG978" s="520"/>
    </row>
    <row r="979" spans="1:33" ht="19.5" thickBot="1" x14ac:dyDescent="0.35">
      <c r="A979" s="366"/>
      <c r="B979" s="387"/>
      <c r="C979" s="388"/>
      <c r="D979" s="388"/>
      <c r="E979" s="388"/>
      <c r="F979" s="388"/>
      <c r="G979" s="388"/>
      <c r="H979" s="388"/>
      <c r="I979" s="366"/>
      <c r="J979" s="366"/>
      <c r="K979" s="526"/>
      <c r="L979" s="526"/>
      <c r="M979" s="526"/>
      <c r="N979" s="526"/>
      <c r="O979" s="526"/>
      <c r="P979" s="526"/>
      <c r="Q979" s="526"/>
      <c r="R979" s="52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366"/>
      <c r="AG979" s="520"/>
    </row>
    <row r="980" spans="1:33" ht="19.5" thickBot="1" x14ac:dyDescent="0.35">
      <c r="A980" s="366"/>
      <c r="B980" s="387"/>
      <c r="C980" s="388"/>
      <c r="D980" s="388"/>
      <c r="E980" s="388"/>
      <c r="F980" s="388"/>
      <c r="G980" s="388"/>
      <c r="H980" s="388"/>
      <c r="I980" s="366"/>
      <c r="J980" s="366"/>
      <c r="K980" s="526"/>
      <c r="L980" s="526"/>
      <c r="M980" s="526"/>
      <c r="N980" s="526"/>
      <c r="O980" s="526"/>
      <c r="P980" s="526"/>
      <c r="Q980" s="526"/>
      <c r="R980" s="52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366"/>
      <c r="AG980" s="520"/>
    </row>
    <row r="981" spans="1:33" ht="19.5" thickBot="1" x14ac:dyDescent="0.35">
      <c r="A981" s="366"/>
      <c r="B981" s="387"/>
      <c r="C981" s="388"/>
      <c r="D981" s="388"/>
      <c r="E981" s="388"/>
      <c r="F981" s="388"/>
      <c r="G981" s="388"/>
      <c r="H981" s="388"/>
      <c r="I981" s="366"/>
      <c r="J981" s="366"/>
      <c r="K981" s="526"/>
      <c r="L981" s="526"/>
      <c r="M981" s="526"/>
      <c r="N981" s="526"/>
      <c r="O981" s="526"/>
      <c r="P981" s="526"/>
      <c r="Q981" s="526"/>
      <c r="R981" s="52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366"/>
      <c r="AG981" s="520"/>
    </row>
    <row r="982" spans="1:33" ht="19.5" thickBot="1" x14ac:dyDescent="0.35">
      <c r="A982" s="366"/>
      <c r="B982" s="387"/>
      <c r="C982" s="388"/>
      <c r="D982" s="388"/>
      <c r="E982" s="388"/>
      <c r="F982" s="388"/>
      <c r="G982" s="388"/>
      <c r="H982" s="388"/>
      <c r="I982" s="366"/>
      <c r="J982" s="366"/>
      <c r="K982" s="526"/>
      <c r="L982" s="526"/>
      <c r="M982" s="526"/>
      <c r="N982" s="526"/>
      <c r="O982" s="526"/>
      <c r="P982" s="526"/>
      <c r="Q982" s="526"/>
      <c r="R982" s="52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366"/>
      <c r="AG982" s="520"/>
    </row>
    <row r="983" spans="1:33" ht="19.5" thickBot="1" x14ac:dyDescent="0.35">
      <c r="A983" s="366"/>
      <c r="B983" s="387"/>
      <c r="C983" s="388"/>
      <c r="D983" s="388"/>
      <c r="E983" s="388"/>
      <c r="F983" s="388"/>
      <c r="G983" s="388"/>
      <c r="H983" s="388"/>
      <c r="I983" s="366"/>
      <c r="J983" s="366"/>
      <c r="K983" s="526"/>
      <c r="L983" s="526"/>
      <c r="M983" s="526"/>
      <c r="N983" s="526"/>
      <c r="O983" s="526"/>
      <c r="P983" s="526"/>
      <c r="Q983" s="526"/>
      <c r="R983" s="52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366"/>
      <c r="AG983" s="520"/>
    </row>
    <row r="984" spans="1:33" ht="19.5" thickBot="1" x14ac:dyDescent="0.35">
      <c r="A984" s="366"/>
      <c r="B984" s="387"/>
      <c r="C984" s="388"/>
      <c r="D984" s="388"/>
      <c r="E984" s="388"/>
      <c r="F984" s="388"/>
      <c r="G984" s="388"/>
      <c r="H984" s="388"/>
      <c r="I984" s="366"/>
      <c r="J984" s="366"/>
      <c r="K984" s="526"/>
      <c r="L984" s="526"/>
      <c r="M984" s="526"/>
      <c r="N984" s="526"/>
      <c r="O984" s="526"/>
      <c r="P984" s="526"/>
      <c r="Q984" s="526"/>
      <c r="R984" s="52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366"/>
      <c r="AG984" s="520"/>
    </row>
    <row r="985" spans="1:33" ht="19.5" thickBot="1" x14ac:dyDescent="0.35">
      <c r="A985" s="366"/>
      <c r="B985" s="387"/>
      <c r="C985" s="388"/>
      <c r="D985" s="388"/>
      <c r="E985" s="388"/>
      <c r="F985" s="388"/>
      <c r="G985" s="388"/>
      <c r="H985" s="388"/>
      <c r="I985" s="366"/>
      <c r="J985" s="366"/>
      <c r="K985" s="526"/>
      <c r="L985" s="526"/>
      <c r="M985" s="526"/>
      <c r="N985" s="526"/>
      <c r="O985" s="526"/>
      <c r="P985" s="526"/>
      <c r="Q985" s="526"/>
      <c r="R985" s="52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366"/>
      <c r="AG985" s="520"/>
    </row>
    <row r="986" spans="1:33" ht="19.5" thickBot="1" x14ac:dyDescent="0.35">
      <c r="A986" s="366"/>
      <c r="B986" s="387"/>
      <c r="C986" s="388"/>
      <c r="D986" s="388"/>
      <c r="E986" s="388"/>
      <c r="F986" s="388"/>
      <c r="G986" s="388"/>
      <c r="H986" s="388"/>
      <c r="I986" s="366"/>
      <c r="J986" s="366"/>
      <c r="K986" s="526"/>
      <c r="L986" s="526"/>
      <c r="M986" s="526"/>
      <c r="N986" s="526"/>
      <c r="O986" s="526"/>
      <c r="P986" s="526"/>
      <c r="Q986" s="526"/>
      <c r="R986" s="52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366"/>
      <c r="AG986" s="520"/>
    </row>
    <row r="987" spans="1:33" ht="19.5" thickBot="1" x14ac:dyDescent="0.35">
      <c r="A987" s="366"/>
      <c r="B987" s="387"/>
      <c r="C987" s="388"/>
      <c r="D987" s="388"/>
      <c r="E987" s="388"/>
      <c r="F987" s="388"/>
      <c r="G987" s="388"/>
      <c r="H987" s="388"/>
      <c r="I987" s="366"/>
      <c r="J987" s="366"/>
      <c r="K987" s="526"/>
      <c r="L987" s="526"/>
      <c r="M987" s="526"/>
      <c r="N987" s="526"/>
      <c r="O987" s="526"/>
      <c r="P987" s="526"/>
      <c r="Q987" s="526"/>
      <c r="R987" s="52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366"/>
      <c r="AG987" s="520"/>
    </row>
    <row r="988" spans="1:33" ht="19.5" thickBot="1" x14ac:dyDescent="0.35">
      <c r="A988" s="366"/>
      <c r="B988" s="387"/>
      <c r="C988" s="388"/>
      <c r="D988" s="388"/>
      <c r="E988" s="388"/>
      <c r="F988" s="388"/>
      <c r="G988" s="388"/>
      <c r="H988" s="388"/>
      <c r="I988" s="366"/>
      <c r="J988" s="366"/>
      <c r="K988" s="526"/>
      <c r="L988" s="526"/>
      <c r="M988" s="526"/>
      <c r="N988" s="526"/>
      <c r="O988" s="526"/>
      <c r="P988" s="526"/>
      <c r="Q988" s="526"/>
      <c r="R988" s="52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366"/>
      <c r="AG988" s="520"/>
    </row>
    <row r="989" spans="1:33" ht="19.5" thickBot="1" x14ac:dyDescent="0.35">
      <c r="A989" s="366"/>
      <c r="B989" s="387"/>
      <c r="C989" s="388"/>
      <c r="D989" s="388"/>
      <c r="E989" s="388"/>
      <c r="F989" s="388"/>
      <c r="G989" s="388"/>
      <c r="H989" s="388"/>
      <c r="I989" s="366"/>
      <c r="J989" s="366"/>
      <c r="K989" s="526"/>
      <c r="L989" s="526"/>
      <c r="M989" s="526"/>
      <c r="N989" s="526"/>
      <c r="O989" s="526"/>
      <c r="P989" s="526"/>
      <c r="Q989" s="526"/>
      <c r="R989" s="52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366"/>
      <c r="AG989" s="520"/>
    </row>
    <row r="990" spans="1:33" ht="19.5" thickBot="1" x14ac:dyDescent="0.35">
      <c r="A990" s="366"/>
      <c r="B990" s="387"/>
      <c r="C990" s="388"/>
      <c r="D990" s="388"/>
      <c r="E990" s="388"/>
      <c r="F990" s="388"/>
      <c r="G990" s="388"/>
      <c r="H990" s="388"/>
      <c r="I990" s="366"/>
      <c r="J990" s="366"/>
      <c r="K990" s="526"/>
      <c r="L990" s="526"/>
      <c r="M990" s="526"/>
      <c r="N990" s="526"/>
      <c r="O990" s="526"/>
      <c r="P990" s="526"/>
      <c r="Q990" s="526"/>
      <c r="R990" s="52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366"/>
      <c r="AG990" s="520"/>
    </row>
    <row r="991" spans="1:33" ht="19.5" thickBot="1" x14ac:dyDescent="0.35">
      <c r="A991" s="366"/>
      <c r="B991" s="387"/>
      <c r="C991" s="388"/>
      <c r="D991" s="388"/>
      <c r="E991" s="388"/>
      <c r="F991" s="388"/>
      <c r="G991" s="388"/>
      <c r="H991" s="388"/>
      <c r="I991" s="366"/>
      <c r="J991" s="366"/>
      <c r="K991" s="526"/>
      <c r="L991" s="526"/>
      <c r="M991" s="526"/>
      <c r="N991" s="526"/>
      <c r="O991" s="526"/>
      <c r="P991" s="526"/>
      <c r="Q991" s="526"/>
      <c r="R991" s="52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366"/>
      <c r="AG991" s="520"/>
    </row>
    <row r="992" spans="1:33" ht="19.5" thickBot="1" x14ac:dyDescent="0.35">
      <c r="A992" s="366"/>
      <c r="B992" s="387"/>
      <c r="C992" s="388"/>
      <c r="D992" s="388"/>
      <c r="E992" s="388"/>
      <c r="F992" s="388"/>
      <c r="G992" s="388"/>
      <c r="H992" s="388"/>
      <c r="I992" s="366"/>
      <c r="J992" s="366"/>
      <c r="K992" s="526"/>
      <c r="L992" s="526"/>
      <c r="M992" s="526"/>
      <c r="N992" s="526"/>
      <c r="O992" s="526"/>
      <c r="P992" s="526"/>
      <c r="Q992" s="526"/>
      <c r="R992" s="52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366"/>
      <c r="AG992" s="520"/>
    </row>
    <row r="993" spans="1:33" ht="19.5" thickBot="1" x14ac:dyDescent="0.35">
      <c r="A993" s="366"/>
      <c r="B993" s="387"/>
      <c r="C993" s="388"/>
      <c r="D993" s="388"/>
      <c r="E993" s="388"/>
      <c r="F993" s="388"/>
      <c r="G993" s="388"/>
      <c r="H993" s="388"/>
      <c r="I993" s="366"/>
      <c r="J993" s="366"/>
      <c r="K993" s="526"/>
      <c r="L993" s="526"/>
      <c r="M993" s="526"/>
      <c r="N993" s="526"/>
      <c r="O993" s="526"/>
      <c r="P993" s="526"/>
      <c r="Q993" s="526"/>
      <c r="R993" s="52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366"/>
      <c r="AG993" s="520"/>
    </row>
    <row r="994" spans="1:33" ht="19.5" thickBot="1" x14ac:dyDescent="0.35">
      <c r="A994" s="366"/>
      <c r="B994" s="387"/>
      <c r="C994" s="388"/>
      <c r="D994" s="388"/>
      <c r="E994" s="388"/>
      <c r="F994" s="388"/>
      <c r="G994" s="388"/>
      <c r="H994" s="388"/>
      <c r="I994" s="366"/>
      <c r="J994" s="366"/>
      <c r="K994" s="526"/>
      <c r="L994" s="526"/>
      <c r="M994" s="526"/>
      <c r="N994" s="526"/>
      <c r="O994" s="526"/>
      <c r="P994" s="526"/>
      <c r="Q994" s="526"/>
      <c r="R994" s="52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366"/>
      <c r="AG994" s="520"/>
    </row>
    <row r="995" spans="1:33" ht="19.5" thickBot="1" x14ac:dyDescent="0.35">
      <c r="A995" s="366"/>
      <c r="B995" s="387"/>
      <c r="C995" s="388"/>
      <c r="D995" s="388"/>
      <c r="E995" s="388"/>
      <c r="F995" s="388"/>
      <c r="G995" s="388"/>
      <c r="H995" s="388"/>
      <c r="I995" s="366"/>
      <c r="J995" s="366"/>
      <c r="K995" s="526"/>
      <c r="L995" s="526"/>
      <c r="M995" s="526"/>
      <c r="N995" s="526"/>
      <c r="O995" s="526"/>
      <c r="P995" s="526"/>
      <c r="Q995" s="526"/>
      <c r="R995" s="52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366"/>
      <c r="AG995" s="520"/>
    </row>
    <row r="996" spans="1:33" ht="19.5" thickBot="1" x14ac:dyDescent="0.35">
      <c r="A996" s="366"/>
      <c r="B996" s="387"/>
      <c r="C996" s="388"/>
      <c r="D996" s="388"/>
      <c r="E996" s="388"/>
      <c r="F996" s="388"/>
      <c r="G996" s="388"/>
      <c r="H996" s="388"/>
      <c r="I996" s="366"/>
      <c r="J996" s="366"/>
      <c r="K996" s="526"/>
      <c r="L996" s="526"/>
      <c r="M996" s="526"/>
      <c r="N996" s="526"/>
      <c r="O996" s="526"/>
      <c r="P996" s="526"/>
      <c r="Q996" s="526"/>
      <c r="R996" s="52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366"/>
      <c r="AG996" s="520"/>
    </row>
    <row r="997" spans="1:33" ht="19.5" thickBot="1" x14ac:dyDescent="0.35">
      <c r="A997" s="366"/>
      <c r="B997" s="387"/>
      <c r="C997" s="388"/>
      <c r="D997" s="388"/>
      <c r="E997" s="388"/>
      <c r="F997" s="388"/>
      <c r="G997" s="388"/>
      <c r="H997" s="388"/>
      <c r="I997" s="366"/>
      <c r="J997" s="366"/>
      <c r="K997" s="526"/>
      <c r="L997" s="526"/>
      <c r="M997" s="526"/>
      <c r="N997" s="526"/>
      <c r="O997" s="526"/>
      <c r="P997" s="526"/>
      <c r="Q997" s="526"/>
      <c r="R997" s="52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366"/>
      <c r="AG997" s="520"/>
    </row>
    <row r="998" spans="1:33" ht="19.5" thickBot="1" x14ac:dyDescent="0.35">
      <c r="A998" s="366"/>
      <c r="B998" s="387"/>
      <c r="C998" s="388"/>
      <c r="D998" s="388"/>
      <c r="E998" s="388"/>
      <c r="F998" s="388"/>
      <c r="G998" s="388"/>
      <c r="H998" s="388"/>
      <c r="I998" s="366"/>
      <c r="J998" s="366"/>
      <c r="K998" s="526"/>
      <c r="L998" s="526"/>
      <c r="M998" s="526"/>
      <c r="N998" s="526"/>
      <c r="O998" s="526"/>
      <c r="P998" s="526"/>
      <c r="Q998" s="526"/>
      <c r="R998" s="52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366"/>
      <c r="AG998" s="520"/>
    </row>
    <row r="999" spans="1:33" ht="19.5" thickBot="1" x14ac:dyDescent="0.35">
      <c r="A999" s="366"/>
      <c r="B999" s="387"/>
      <c r="C999" s="388"/>
      <c r="D999" s="388"/>
      <c r="E999" s="388"/>
      <c r="F999" s="388"/>
      <c r="G999" s="388"/>
      <c r="H999" s="388"/>
      <c r="I999" s="366"/>
      <c r="J999" s="366"/>
      <c r="K999" s="526"/>
      <c r="L999" s="526"/>
      <c r="M999" s="526"/>
      <c r="N999" s="526"/>
      <c r="O999" s="526"/>
      <c r="P999" s="526"/>
      <c r="Q999" s="526"/>
      <c r="R999" s="52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366"/>
      <c r="AG999" s="520"/>
    </row>
    <row r="1000" spans="1:33" ht="19.5" thickBot="1" x14ac:dyDescent="0.35">
      <c r="A1000" s="366"/>
      <c r="B1000" s="387"/>
      <c r="C1000" s="388"/>
      <c r="D1000" s="388"/>
      <c r="E1000" s="388"/>
      <c r="F1000" s="388"/>
      <c r="G1000" s="388"/>
      <c r="H1000" s="388"/>
      <c r="I1000" s="366"/>
      <c r="J1000" s="366"/>
      <c r="K1000" s="526"/>
      <c r="L1000" s="526"/>
      <c r="M1000" s="526"/>
      <c r="N1000" s="526"/>
      <c r="O1000" s="526"/>
      <c r="P1000" s="526"/>
      <c r="Q1000" s="526"/>
      <c r="R1000" s="52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366"/>
      <c r="AG1000" s="520"/>
    </row>
    <row r="1001" spans="1:33" ht="19.5" thickBot="1" x14ac:dyDescent="0.35">
      <c r="A1001" s="366"/>
      <c r="B1001" s="387"/>
      <c r="C1001" s="388"/>
      <c r="D1001" s="388"/>
      <c r="E1001" s="388"/>
      <c r="F1001" s="388"/>
      <c r="G1001" s="388"/>
      <c r="H1001" s="388"/>
      <c r="I1001" s="366"/>
      <c r="J1001" s="366"/>
      <c r="K1001" s="526"/>
      <c r="L1001" s="526"/>
      <c r="M1001" s="526"/>
      <c r="N1001" s="526"/>
      <c r="O1001" s="526"/>
      <c r="P1001" s="526"/>
      <c r="Q1001" s="526"/>
      <c r="R1001" s="52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366"/>
      <c r="AG1001" s="520"/>
    </row>
    <row r="1002" spans="1:33" ht="19.5" thickBot="1" x14ac:dyDescent="0.35">
      <c r="A1002" s="366"/>
      <c r="B1002" s="387"/>
      <c r="C1002" s="388"/>
      <c r="D1002" s="388"/>
      <c r="E1002" s="388"/>
      <c r="F1002" s="388"/>
      <c r="G1002" s="388"/>
      <c r="H1002" s="388"/>
      <c r="I1002" s="366"/>
      <c r="J1002" s="366"/>
      <c r="K1002" s="526"/>
      <c r="L1002" s="526"/>
      <c r="M1002" s="526"/>
      <c r="N1002" s="526"/>
      <c r="O1002" s="526"/>
      <c r="P1002" s="526"/>
      <c r="Q1002" s="526"/>
      <c r="R1002" s="52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366"/>
      <c r="AG1002" s="520"/>
    </row>
    <row r="1003" spans="1:33" ht="19.5" thickBot="1" x14ac:dyDescent="0.35">
      <c r="A1003" s="366"/>
      <c r="B1003" s="387"/>
      <c r="C1003" s="388"/>
      <c r="D1003" s="388"/>
      <c r="E1003" s="388"/>
      <c r="F1003" s="388"/>
      <c r="G1003" s="388"/>
      <c r="H1003" s="388"/>
      <c r="I1003" s="366"/>
      <c r="J1003" s="366"/>
      <c r="K1003" s="526"/>
      <c r="L1003" s="526"/>
      <c r="M1003" s="526"/>
      <c r="N1003" s="526"/>
      <c r="O1003" s="526"/>
      <c r="P1003" s="526"/>
      <c r="Q1003" s="526"/>
      <c r="R1003" s="52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366"/>
      <c r="AG1003" s="520"/>
    </row>
    <row r="1004" spans="1:33" ht="19.5" thickBot="1" x14ac:dyDescent="0.35">
      <c r="A1004" s="366"/>
      <c r="B1004" s="387"/>
      <c r="C1004" s="388"/>
      <c r="D1004" s="388"/>
      <c r="E1004" s="388"/>
      <c r="F1004" s="388"/>
      <c r="G1004" s="388"/>
      <c r="H1004" s="388"/>
      <c r="I1004" s="366"/>
      <c r="J1004" s="366"/>
      <c r="K1004" s="526"/>
      <c r="L1004" s="526"/>
      <c r="M1004" s="526"/>
      <c r="N1004" s="526"/>
      <c r="O1004" s="526"/>
      <c r="P1004" s="526"/>
      <c r="Q1004" s="526"/>
      <c r="R1004" s="52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366"/>
      <c r="AG1004" s="520"/>
    </row>
    <row r="1005" spans="1:33" ht="19.5" thickBot="1" x14ac:dyDescent="0.35">
      <c r="A1005" s="366"/>
      <c r="B1005" s="387"/>
      <c r="C1005" s="388"/>
      <c r="D1005" s="388"/>
      <c r="E1005" s="388"/>
      <c r="F1005" s="388"/>
      <c r="G1005" s="388"/>
      <c r="H1005" s="388"/>
      <c r="I1005" s="366"/>
      <c r="J1005" s="366"/>
      <c r="K1005" s="526"/>
      <c r="L1005" s="526"/>
      <c r="M1005" s="526"/>
      <c r="N1005" s="526"/>
      <c r="O1005" s="526"/>
      <c r="P1005" s="526"/>
      <c r="Q1005" s="526"/>
      <c r="R1005" s="52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366"/>
      <c r="AG1005" s="520"/>
    </row>
    <row r="1006" spans="1:33" ht="19.5" thickBot="1" x14ac:dyDescent="0.35">
      <c r="A1006" s="366"/>
      <c r="B1006" s="387"/>
      <c r="C1006" s="388"/>
      <c r="D1006" s="388"/>
      <c r="E1006" s="388"/>
      <c r="F1006" s="388"/>
      <c r="G1006" s="388"/>
      <c r="H1006" s="388"/>
      <c r="I1006" s="366"/>
      <c r="J1006" s="366"/>
      <c r="K1006" s="526"/>
      <c r="L1006" s="526"/>
      <c r="M1006" s="526"/>
      <c r="N1006" s="526"/>
      <c r="O1006" s="526"/>
      <c r="P1006" s="526"/>
      <c r="Q1006" s="526"/>
      <c r="R1006" s="526"/>
      <c r="S1006" s="366"/>
      <c r="T1006" s="366"/>
      <c r="U1006" s="366"/>
      <c r="V1006" s="366"/>
      <c r="W1006" s="366"/>
      <c r="X1006" s="366"/>
      <c r="Y1006" s="366"/>
      <c r="Z1006" s="366"/>
      <c r="AA1006" s="366"/>
      <c r="AB1006" s="366"/>
      <c r="AC1006" s="366"/>
      <c r="AD1006" s="366"/>
      <c r="AE1006" s="366"/>
      <c r="AF1006" s="366"/>
      <c r="AG1006" s="520"/>
    </row>
    <row r="1007" spans="1:33" ht="19.5" thickBot="1" x14ac:dyDescent="0.35">
      <c r="A1007" s="366"/>
      <c r="B1007" s="387"/>
      <c r="C1007" s="388"/>
      <c r="D1007" s="388"/>
      <c r="E1007" s="388"/>
      <c r="F1007" s="388"/>
      <c r="G1007" s="388"/>
      <c r="H1007" s="388"/>
      <c r="I1007" s="366"/>
      <c r="J1007" s="366"/>
      <c r="K1007" s="526"/>
      <c r="L1007" s="526"/>
      <c r="M1007" s="526"/>
      <c r="N1007" s="526"/>
      <c r="O1007" s="526"/>
      <c r="P1007" s="526"/>
      <c r="Q1007" s="526"/>
      <c r="R1007" s="526"/>
      <c r="S1007" s="366"/>
      <c r="T1007" s="366"/>
      <c r="U1007" s="366"/>
      <c r="V1007" s="366"/>
      <c r="W1007" s="366"/>
      <c r="X1007" s="366"/>
      <c r="Y1007" s="366"/>
      <c r="Z1007" s="366"/>
      <c r="AA1007" s="366"/>
      <c r="AB1007" s="366"/>
      <c r="AC1007" s="366"/>
      <c r="AD1007" s="366"/>
      <c r="AE1007" s="366"/>
      <c r="AF1007" s="366"/>
      <c r="AG1007" s="520"/>
    </row>
    <row r="1008" spans="1:33" ht="19.5" thickBot="1" x14ac:dyDescent="0.35">
      <c r="A1008" s="366"/>
      <c r="B1008" s="387"/>
      <c r="C1008" s="388"/>
      <c r="D1008" s="388"/>
      <c r="E1008" s="388"/>
      <c r="F1008" s="388"/>
      <c r="G1008" s="388"/>
      <c r="H1008" s="388"/>
      <c r="I1008" s="366"/>
      <c r="J1008" s="366"/>
      <c r="K1008" s="526"/>
      <c r="L1008" s="526"/>
      <c r="M1008" s="526"/>
      <c r="N1008" s="526"/>
      <c r="O1008" s="526"/>
      <c r="P1008" s="526"/>
      <c r="Q1008" s="526"/>
      <c r="R1008" s="526"/>
      <c r="S1008" s="366"/>
      <c r="T1008" s="366"/>
      <c r="U1008" s="366"/>
      <c r="V1008" s="366"/>
      <c r="W1008" s="366"/>
      <c r="X1008" s="366"/>
      <c r="Y1008" s="366"/>
      <c r="Z1008" s="366"/>
      <c r="AA1008" s="366"/>
      <c r="AB1008" s="366"/>
      <c r="AC1008" s="366"/>
      <c r="AD1008" s="366"/>
      <c r="AE1008" s="366"/>
      <c r="AF1008" s="366"/>
      <c r="AG1008" s="520"/>
    </row>
    <row r="1009" spans="1:33" ht="19.5" thickBot="1" x14ac:dyDescent="0.35">
      <c r="A1009" s="366"/>
      <c r="B1009" s="387"/>
      <c r="C1009" s="388"/>
      <c r="D1009" s="388"/>
      <c r="E1009" s="388"/>
      <c r="F1009" s="388"/>
      <c r="G1009" s="388"/>
      <c r="H1009" s="388"/>
      <c r="I1009" s="366"/>
      <c r="J1009" s="366"/>
      <c r="K1009" s="526"/>
      <c r="L1009" s="526"/>
      <c r="M1009" s="526"/>
      <c r="N1009" s="526"/>
      <c r="O1009" s="526"/>
      <c r="P1009" s="526"/>
      <c r="Q1009" s="526"/>
      <c r="R1009" s="526"/>
      <c r="S1009" s="366"/>
      <c r="T1009" s="366"/>
      <c r="U1009" s="366"/>
      <c r="V1009" s="366"/>
      <c r="W1009" s="366"/>
      <c r="X1009" s="366"/>
      <c r="Y1009" s="366"/>
      <c r="Z1009" s="366"/>
      <c r="AA1009" s="366"/>
      <c r="AB1009" s="366"/>
      <c r="AC1009" s="366"/>
      <c r="AD1009" s="366"/>
      <c r="AE1009" s="366"/>
      <c r="AF1009" s="366"/>
      <c r="AG1009" s="520"/>
    </row>
    <row r="1010" spans="1:33" ht="19.5" thickBot="1" x14ac:dyDescent="0.35">
      <c r="A1010" s="366"/>
      <c r="B1010" s="387"/>
      <c r="C1010" s="388"/>
      <c r="D1010" s="388"/>
      <c r="E1010" s="388"/>
      <c r="F1010" s="388"/>
      <c r="G1010" s="388"/>
      <c r="H1010" s="388"/>
      <c r="I1010" s="366"/>
      <c r="J1010" s="366"/>
      <c r="K1010" s="526"/>
      <c r="L1010" s="526"/>
      <c r="M1010" s="526"/>
      <c r="N1010" s="526"/>
      <c r="O1010" s="526"/>
      <c r="P1010" s="526"/>
      <c r="Q1010" s="526"/>
      <c r="R1010" s="526"/>
      <c r="S1010" s="366"/>
      <c r="T1010" s="366"/>
      <c r="U1010" s="366"/>
      <c r="V1010" s="366"/>
      <c r="W1010" s="366"/>
      <c r="X1010" s="366"/>
      <c r="Y1010" s="366"/>
      <c r="Z1010" s="366"/>
      <c r="AA1010" s="366"/>
      <c r="AB1010" s="366"/>
      <c r="AC1010" s="366"/>
      <c r="AD1010" s="366"/>
      <c r="AE1010" s="366"/>
      <c r="AF1010" s="366"/>
      <c r="AG1010" s="520"/>
    </row>
    <row r="1011" spans="1:33" ht="19.5" thickBot="1" x14ac:dyDescent="0.35">
      <c r="A1011" s="366"/>
      <c r="B1011" s="387"/>
      <c r="C1011" s="388"/>
      <c r="D1011" s="388"/>
      <c r="E1011" s="388"/>
      <c r="F1011" s="388"/>
      <c r="G1011" s="388"/>
      <c r="H1011" s="388"/>
      <c r="I1011" s="366"/>
      <c r="J1011" s="366"/>
      <c r="K1011" s="526"/>
      <c r="L1011" s="526"/>
      <c r="M1011" s="526"/>
      <c r="N1011" s="526"/>
      <c r="O1011" s="526"/>
      <c r="P1011" s="526"/>
      <c r="Q1011" s="526"/>
      <c r="R1011" s="526"/>
      <c r="S1011" s="366"/>
      <c r="T1011" s="366"/>
      <c r="U1011" s="366"/>
      <c r="V1011" s="366"/>
      <c r="W1011" s="366"/>
      <c r="X1011" s="366"/>
      <c r="Y1011" s="366"/>
      <c r="Z1011" s="366"/>
      <c r="AA1011" s="366"/>
      <c r="AB1011" s="366"/>
      <c r="AC1011" s="366"/>
      <c r="AD1011" s="366"/>
      <c r="AE1011" s="366"/>
      <c r="AF1011" s="366"/>
      <c r="AG1011" s="520"/>
    </row>
    <row r="1012" spans="1:33" ht="19.5" thickBot="1" x14ac:dyDescent="0.35">
      <c r="A1012" s="366"/>
      <c r="B1012" s="387"/>
      <c r="C1012" s="388"/>
      <c r="D1012" s="388"/>
      <c r="E1012" s="388"/>
      <c r="F1012" s="388"/>
      <c r="G1012" s="388"/>
      <c r="H1012" s="388"/>
      <c r="I1012" s="366"/>
      <c r="J1012" s="366"/>
      <c r="K1012" s="526"/>
      <c r="L1012" s="526"/>
      <c r="M1012" s="526"/>
      <c r="N1012" s="526"/>
      <c r="O1012" s="526"/>
      <c r="P1012" s="526"/>
      <c r="Q1012" s="526"/>
      <c r="R1012" s="526"/>
      <c r="S1012" s="366"/>
      <c r="T1012" s="366"/>
      <c r="U1012" s="366"/>
      <c r="V1012" s="366"/>
      <c r="W1012" s="366"/>
      <c r="X1012" s="366"/>
      <c r="Y1012" s="366"/>
      <c r="Z1012" s="366"/>
      <c r="AA1012" s="366"/>
      <c r="AB1012" s="366"/>
      <c r="AC1012" s="366"/>
      <c r="AD1012" s="366"/>
      <c r="AE1012" s="366"/>
      <c r="AF1012" s="366"/>
      <c r="AG1012" s="520"/>
    </row>
    <row r="1013" spans="1:33" ht="19.5" thickBot="1" x14ac:dyDescent="0.35">
      <c r="A1013" s="366"/>
      <c r="B1013" s="387"/>
      <c r="C1013" s="388"/>
      <c r="D1013" s="388"/>
      <c r="E1013" s="388"/>
      <c r="F1013" s="388"/>
      <c r="G1013" s="388"/>
      <c r="H1013" s="388"/>
      <c r="I1013" s="366"/>
      <c r="J1013" s="366"/>
      <c r="K1013" s="526"/>
      <c r="L1013" s="526"/>
      <c r="M1013" s="526"/>
      <c r="N1013" s="526"/>
      <c r="O1013" s="526"/>
      <c r="P1013" s="526"/>
      <c r="Q1013" s="526"/>
      <c r="R1013" s="526"/>
      <c r="S1013" s="366"/>
      <c r="T1013" s="366"/>
      <c r="U1013" s="366"/>
      <c r="V1013" s="366"/>
      <c r="W1013" s="366"/>
      <c r="X1013" s="366"/>
      <c r="Y1013" s="366"/>
      <c r="Z1013" s="366"/>
      <c r="AA1013" s="366"/>
      <c r="AB1013" s="366"/>
      <c r="AC1013" s="366"/>
      <c r="AD1013" s="366"/>
      <c r="AE1013" s="366"/>
      <c r="AF1013" s="366"/>
      <c r="AG1013" s="520"/>
    </row>
    <row r="1014" spans="1:33" ht="19.5" thickBot="1" x14ac:dyDescent="0.35">
      <c r="A1014" s="366"/>
      <c r="B1014" s="387"/>
      <c r="C1014" s="388"/>
      <c r="D1014" s="388"/>
      <c r="E1014" s="388"/>
      <c r="F1014" s="388"/>
      <c r="G1014" s="388"/>
      <c r="H1014" s="388"/>
      <c r="I1014" s="366"/>
      <c r="J1014" s="366"/>
      <c r="K1014" s="526"/>
      <c r="L1014" s="526"/>
      <c r="M1014" s="526"/>
      <c r="N1014" s="526"/>
      <c r="O1014" s="526"/>
      <c r="P1014" s="526"/>
      <c r="Q1014" s="526"/>
      <c r="R1014" s="526"/>
      <c r="S1014" s="366"/>
      <c r="T1014" s="366"/>
      <c r="U1014" s="366"/>
      <c r="V1014" s="366"/>
      <c r="W1014" s="366"/>
      <c r="X1014" s="366"/>
      <c r="Y1014" s="366"/>
      <c r="Z1014" s="366"/>
      <c r="AA1014" s="366"/>
      <c r="AB1014" s="366"/>
      <c r="AC1014" s="366"/>
      <c r="AD1014" s="366"/>
      <c r="AE1014" s="366"/>
      <c r="AF1014" s="366"/>
      <c r="AG1014" s="520"/>
    </row>
    <row r="1015" spans="1:33" ht="19.5" thickBot="1" x14ac:dyDescent="0.35">
      <c r="A1015" s="366"/>
      <c r="B1015" s="387"/>
      <c r="C1015" s="388"/>
      <c r="D1015" s="388"/>
      <c r="E1015" s="388"/>
      <c r="F1015" s="388"/>
      <c r="G1015" s="388"/>
      <c r="H1015" s="388"/>
      <c r="I1015" s="366"/>
      <c r="J1015" s="366"/>
      <c r="K1015" s="526"/>
      <c r="L1015" s="526"/>
      <c r="M1015" s="526"/>
      <c r="N1015" s="526"/>
      <c r="O1015" s="526"/>
      <c r="P1015" s="526"/>
      <c r="Q1015" s="526"/>
      <c r="R1015" s="526"/>
      <c r="S1015" s="366"/>
      <c r="T1015" s="366"/>
      <c r="U1015" s="366"/>
      <c r="V1015" s="366"/>
      <c r="W1015" s="366"/>
      <c r="X1015" s="366"/>
      <c r="Y1015" s="366"/>
      <c r="Z1015" s="366"/>
      <c r="AA1015" s="366"/>
      <c r="AB1015" s="366"/>
      <c r="AC1015" s="366"/>
      <c r="AD1015" s="366"/>
      <c r="AE1015" s="366"/>
      <c r="AF1015" s="366"/>
      <c r="AG1015" s="520"/>
    </row>
    <row r="1016" spans="1:33" ht="19.5" thickBot="1" x14ac:dyDescent="0.35">
      <c r="A1016" s="366"/>
      <c r="B1016" s="387"/>
      <c r="C1016" s="388"/>
      <c r="D1016" s="388"/>
      <c r="E1016" s="388"/>
      <c r="F1016" s="388"/>
      <c r="G1016" s="388"/>
      <c r="H1016" s="388"/>
      <c r="I1016" s="366"/>
      <c r="J1016" s="366"/>
      <c r="K1016" s="526"/>
      <c r="L1016" s="526"/>
      <c r="M1016" s="526"/>
      <c r="N1016" s="526"/>
      <c r="O1016" s="526"/>
      <c r="P1016" s="526"/>
      <c r="Q1016" s="526"/>
      <c r="R1016" s="526"/>
      <c r="S1016" s="366"/>
      <c r="T1016" s="366"/>
      <c r="U1016" s="366"/>
      <c r="V1016" s="366"/>
      <c r="W1016" s="366"/>
      <c r="X1016" s="366"/>
      <c r="Y1016" s="366"/>
      <c r="Z1016" s="366"/>
      <c r="AA1016" s="366"/>
      <c r="AB1016" s="366"/>
      <c r="AC1016" s="366"/>
      <c r="AD1016" s="366"/>
      <c r="AE1016" s="366"/>
      <c r="AF1016" s="366"/>
      <c r="AG1016" s="520"/>
    </row>
    <row r="1017" spans="1:33" ht="19.5" thickBot="1" x14ac:dyDescent="0.35">
      <c r="A1017" s="366"/>
      <c r="B1017" s="387"/>
      <c r="C1017" s="388"/>
      <c r="D1017" s="388"/>
      <c r="E1017" s="388"/>
      <c r="F1017" s="388"/>
      <c r="G1017" s="388"/>
      <c r="H1017" s="388"/>
      <c r="I1017" s="366"/>
      <c r="J1017" s="366"/>
      <c r="K1017" s="526"/>
      <c r="L1017" s="526"/>
      <c r="M1017" s="526"/>
      <c r="N1017" s="526"/>
      <c r="O1017" s="526"/>
      <c r="P1017" s="526"/>
      <c r="Q1017" s="526"/>
      <c r="R1017" s="526"/>
      <c r="S1017" s="366"/>
      <c r="T1017" s="366"/>
      <c r="U1017" s="366"/>
      <c r="V1017" s="366"/>
      <c r="W1017" s="366"/>
      <c r="X1017" s="366"/>
      <c r="Y1017" s="366"/>
      <c r="Z1017" s="366"/>
      <c r="AA1017" s="366"/>
      <c r="AB1017" s="366"/>
      <c r="AC1017" s="366"/>
      <c r="AD1017" s="366"/>
      <c r="AE1017" s="366"/>
      <c r="AF1017" s="366"/>
      <c r="AG1017" s="520"/>
    </row>
    <row r="1018" spans="1:33" ht="19.5" thickBot="1" x14ac:dyDescent="0.35">
      <c r="A1018" s="366"/>
      <c r="B1018" s="387"/>
      <c r="C1018" s="388"/>
      <c r="D1018" s="388"/>
      <c r="E1018" s="388"/>
      <c r="F1018" s="388"/>
      <c r="G1018" s="388"/>
      <c r="H1018" s="388"/>
      <c r="I1018" s="366"/>
      <c r="J1018" s="366"/>
      <c r="K1018" s="526"/>
      <c r="L1018" s="526"/>
      <c r="M1018" s="526"/>
      <c r="N1018" s="526"/>
      <c r="O1018" s="526"/>
      <c r="P1018" s="526"/>
      <c r="Q1018" s="526"/>
      <c r="R1018" s="526"/>
      <c r="S1018" s="366"/>
      <c r="T1018" s="366"/>
      <c r="U1018" s="366"/>
      <c r="V1018" s="366"/>
      <c r="W1018" s="366"/>
      <c r="X1018" s="366"/>
      <c r="Y1018" s="366"/>
      <c r="Z1018" s="366"/>
      <c r="AA1018" s="366"/>
      <c r="AB1018" s="366"/>
      <c r="AC1018" s="366"/>
      <c r="AD1018" s="366"/>
      <c r="AE1018" s="366"/>
      <c r="AF1018" s="366"/>
      <c r="AG1018" s="520"/>
    </row>
    <row r="1019" spans="1:33" ht="19.5" thickBot="1" x14ac:dyDescent="0.35">
      <c r="A1019" s="366"/>
      <c r="B1019" s="387"/>
      <c r="C1019" s="388"/>
      <c r="D1019" s="388"/>
      <c r="E1019" s="388"/>
      <c r="F1019" s="388"/>
      <c r="G1019" s="388"/>
      <c r="H1019" s="388"/>
      <c r="I1019" s="366"/>
      <c r="J1019" s="366"/>
      <c r="K1019" s="526"/>
      <c r="L1019" s="526"/>
      <c r="M1019" s="526"/>
      <c r="N1019" s="526"/>
      <c r="O1019" s="526"/>
      <c r="P1019" s="526"/>
      <c r="Q1019" s="526"/>
      <c r="R1019" s="526"/>
      <c r="S1019" s="366"/>
      <c r="T1019" s="366"/>
      <c r="U1019" s="366"/>
      <c r="V1019" s="366"/>
      <c r="W1019" s="366"/>
      <c r="X1019" s="366"/>
      <c r="Y1019" s="366"/>
      <c r="Z1019" s="366"/>
      <c r="AA1019" s="366"/>
      <c r="AB1019" s="366"/>
      <c r="AC1019" s="366"/>
      <c r="AD1019" s="366"/>
      <c r="AE1019" s="366"/>
      <c r="AF1019" s="366"/>
      <c r="AG1019" s="520"/>
    </row>
    <row r="1020" spans="1:33" ht="19.5" thickBot="1" x14ac:dyDescent="0.35">
      <c r="A1020" s="366"/>
      <c r="B1020" s="387"/>
      <c r="C1020" s="388"/>
      <c r="D1020" s="388"/>
      <c r="E1020" s="388"/>
      <c r="F1020" s="388"/>
      <c r="G1020" s="388"/>
      <c r="H1020" s="388"/>
      <c r="I1020" s="366"/>
      <c r="J1020" s="366"/>
      <c r="K1020" s="526"/>
      <c r="L1020" s="526"/>
      <c r="M1020" s="526"/>
      <c r="N1020" s="526"/>
      <c r="O1020" s="526"/>
      <c r="P1020" s="526"/>
      <c r="Q1020" s="526"/>
      <c r="R1020" s="526"/>
      <c r="S1020" s="366"/>
      <c r="T1020" s="366"/>
      <c r="U1020" s="366"/>
      <c r="V1020" s="366"/>
      <c r="W1020" s="366"/>
      <c r="X1020" s="366"/>
      <c r="Y1020" s="366"/>
      <c r="Z1020" s="366"/>
      <c r="AA1020" s="366"/>
      <c r="AB1020" s="366"/>
      <c r="AC1020" s="366"/>
      <c r="AD1020" s="366"/>
      <c r="AE1020" s="366"/>
      <c r="AF1020" s="366"/>
      <c r="AG1020" s="520"/>
    </row>
    <row r="1021" spans="1:33" ht="19.5" thickBot="1" x14ac:dyDescent="0.35">
      <c r="A1021" s="366"/>
      <c r="B1021" s="387"/>
      <c r="C1021" s="388"/>
      <c r="D1021" s="388"/>
      <c r="E1021" s="388"/>
      <c r="F1021" s="388"/>
      <c r="G1021" s="388"/>
      <c r="H1021" s="388"/>
      <c r="I1021" s="366"/>
      <c r="J1021" s="366"/>
      <c r="K1021" s="526"/>
      <c r="L1021" s="526"/>
      <c r="M1021" s="526"/>
      <c r="N1021" s="526"/>
      <c r="O1021" s="526"/>
      <c r="P1021" s="526"/>
      <c r="Q1021" s="526"/>
      <c r="R1021" s="526"/>
      <c r="S1021" s="366"/>
      <c r="T1021" s="366"/>
      <c r="U1021" s="366"/>
      <c r="V1021" s="366"/>
      <c r="W1021" s="366"/>
      <c r="X1021" s="366"/>
      <c r="Y1021" s="366"/>
      <c r="Z1021" s="366"/>
      <c r="AA1021" s="366"/>
      <c r="AB1021" s="366"/>
      <c r="AC1021" s="366"/>
      <c r="AD1021" s="366"/>
      <c r="AE1021" s="366"/>
      <c r="AF1021" s="366"/>
      <c r="AG1021" s="520"/>
    </row>
    <row r="1022" spans="1:33" ht="19.5" thickBot="1" x14ac:dyDescent="0.35">
      <c r="A1022" s="366"/>
      <c r="B1022" s="387"/>
      <c r="C1022" s="388"/>
      <c r="D1022" s="388"/>
      <c r="E1022" s="388"/>
      <c r="F1022" s="388"/>
      <c r="G1022" s="388"/>
      <c r="H1022" s="388"/>
      <c r="I1022" s="366"/>
      <c r="J1022" s="366"/>
      <c r="K1022" s="526"/>
      <c r="L1022" s="526"/>
      <c r="M1022" s="526"/>
      <c r="N1022" s="526"/>
      <c r="O1022" s="526"/>
      <c r="P1022" s="526"/>
      <c r="Q1022" s="526"/>
      <c r="R1022" s="526"/>
      <c r="S1022" s="366"/>
      <c r="T1022" s="366"/>
      <c r="U1022" s="366"/>
      <c r="V1022" s="366"/>
      <c r="W1022" s="366"/>
      <c r="X1022" s="366"/>
      <c r="Y1022" s="366"/>
      <c r="Z1022" s="366"/>
      <c r="AA1022" s="366"/>
      <c r="AB1022" s="366"/>
      <c r="AC1022" s="366"/>
      <c r="AD1022" s="366"/>
      <c r="AE1022" s="366"/>
      <c r="AF1022" s="366"/>
      <c r="AG1022" s="520"/>
    </row>
    <row r="1023" spans="1:33" ht="19.5" thickBot="1" x14ac:dyDescent="0.35">
      <c r="A1023" s="366"/>
      <c r="B1023" s="387"/>
      <c r="C1023" s="388"/>
      <c r="D1023" s="388"/>
      <c r="E1023" s="388"/>
      <c r="F1023" s="388"/>
      <c r="G1023" s="388"/>
      <c r="H1023" s="388"/>
      <c r="I1023" s="366"/>
      <c r="J1023" s="366"/>
      <c r="K1023" s="526"/>
      <c r="L1023" s="526"/>
      <c r="M1023" s="526"/>
      <c r="N1023" s="526"/>
      <c r="O1023" s="526"/>
      <c r="P1023" s="526"/>
      <c r="Q1023" s="526"/>
      <c r="R1023" s="526"/>
      <c r="S1023" s="366"/>
      <c r="T1023" s="366"/>
      <c r="U1023" s="366"/>
      <c r="V1023" s="366"/>
      <c r="W1023" s="366"/>
      <c r="X1023" s="366"/>
      <c r="Y1023" s="366"/>
      <c r="Z1023" s="366"/>
      <c r="AA1023" s="366"/>
      <c r="AB1023" s="366"/>
      <c r="AC1023" s="366"/>
      <c r="AD1023" s="366"/>
      <c r="AE1023" s="366"/>
      <c r="AF1023" s="366"/>
      <c r="AG1023" s="520"/>
    </row>
    <row r="1024" spans="1:33" ht="19.5" thickBot="1" x14ac:dyDescent="0.35">
      <c r="A1024" s="366"/>
      <c r="B1024" s="387"/>
      <c r="C1024" s="388"/>
      <c r="D1024" s="388"/>
      <c r="E1024" s="388"/>
      <c r="F1024" s="388"/>
      <c r="G1024" s="388"/>
      <c r="H1024" s="388"/>
      <c r="I1024" s="366"/>
      <c r="J1024" s="366"/>
      <c r="K1024" s="526"/>
      <c r="L1024" s="526"/>
      <c r="M1024" s="526"/>
      <c r="N1024" s="526"/>
      <c r="O1024" s="526"/>
      <c r="P1024" s="526"/>
      <c r="Q1024" s="526"/>
      <c r="R1024" s="526"/>
      <c r="S1024" s="366"/>
      <c r="T1024" s="366"/>
      <c r="U1024" s="366"/>
      <c r="V1024" s="366"/>
      <c r="W1024" s="366"/>
      <c r="X1024" s="366"/>
      <c r="Y1024" s="366"/>
      <c r="Z1024" s="366"/>
      <c r="AA1024" s="366"/>
      <c r="AB1024" s="366"/>
      <c r="AC1024" s="366"/>
      <c r="AD1024" s="366"/>
      <c r="AE1024" s="366"/>
      <c r="AF1024" s="366"/>
      <c r="AG1024" s="520"/>
    </row>
    <row r="1025" spans="1:33" ht="19.5" thickBot="1" x14ac:dyDescent="0.35">
      <c r="A1025" s="366"/>
      <c r="B1025" s="387"/>
      <c r="C1025" s="388"/>
      <c r="D1025" s="388"/>
      <c r="E1025" s="388"/>
      <c r="F1025" s="388"/>
      <c r="G1025" s="388"/>
      <c r="H1025" s="388"/>
      <c r="I1025" s="366"/>
      <c r="J1025" s="366"/>
      <c r="K1025" s="526"/>
      <c r="L1025" s="526"/>
      <c r="M1025" s="526"/>
      <c r="N1025" s="526"/>
      <c r="O1025" s="526"/>
      <c r="P1025" s="526"/>
      <c r="Q1025" s="526"/>
      <c r="R1025" s="526"/>
      <c r="S1025" s="366"/>
      <c r="T1025" s="366"/>
      <c r="U1025" s="366"/>
      <c r="V1025" s="366"/>
      <c r="W1025" s="366"/>
      <c r="X1025" s="366"/>
      <c r="Y1025" s="366"/>
      <c r="Z1025" s="366"/>
      <c r="AA1025" s="366"/>
      <c r="AB1025" s="366"/>
      <c r="AC1025" s="366"/>
      <c r="AD1025" s="366"/>
      <c r="AE1025" s="366"/>
      <c r="AF1025" s="366"/>
      <c r="AG1025" s="520"/>
    </row>
    <row r="1026" spans="1:33" ht="19.5" thickBot="1" x14ac:dyDescent="0.35">
      <c r="A1026" s="366"/>
      <c r="B1026" s="387"/>
      <c r="C1026" s="388"/>
      <c r="D1026" s="388"/>
      <c r="E1026" s="388"/>
      <c r="F1026" s="388"/>
      <c r="G1026" s="388"/>
      <c r="H1026" s="388"/>
      <c r="I1026" s="366"/>
      <c r="J1026" s="366"/>
      <c r="K1026" s="526"/>
      <c r="L1026" s="526"/>
      <c r="M1026" s="526"/>
      <c r="N1026" s="526"/>
      <c r="O1026" s="526"/>
      <c r="P1026" s="526"/>
      <c r="Q1026" s="526"/>
      <c r="R1026" s="526"/>
      <c r="S1026" s="366"/>
      <c r="T1026" s="366"/>
      <c r="U1026" s="366"/>
      <c r="V1026" s="366"/>
      <c r="W1026" s="366"/>
      <c r="X1026" s="366"/>
      <c r="Y1026" s="366"/>
      <c r="Z1026" s="366"/>
      <c r="AA1026" s="366"/>
      <c r="AB1026" s="366"/>
      <c r="AC1026" s="366"/>
      <c r="AD1026" s="366"/>
      <c r="AE1026" s="366"/>
      <c r="AF1026" s="366"/>
      <c r="AG1026" s="520"/>
    </row>
    <row r="1027" spans="1:33" ht="19.5" thickBot="1" x14ac:dyDescent="0.35">
      <c r="A1027" s="366"/>
      <c r="B1027" s="387"/>
      <c r="C1027" s="388"/>
      <c r="D1027" s="388"/>
      <c r="E1027" s="388"/>
      <c r="F1027" s="388"/>
      <c r="G1027" s="388"/>
      <c r="H1027" s="388"/>
      <c r="I1027" s="366"/>
      <c r="J1027" s="366"/>
      <c r="K1027" s="526"/>
      <c r="L1027" s="526"/>
      <c r="M1027" s="526"/>
      <c r="N1027" s="526"/>
      <c r="O1027" s="526"/>
      <c r="P1027" s="526"/>
      <c r="Q1027" s="526"/>
      <c r="R1027" s="526"/>
      <c r="S1027" s="366"/>
      <c r="T1027" s="366"/>
      <c r="U1027" s="366"/>
      <c r="V1027" s="366"/>
      <c r="W1027" s="366"/>
      <c r="X1027" s="366"/>
      <c r="Y1027" s="366"/>
      <c r="Z1027" s="366"/>
      <c r="AA1027" s="366"/>
      <c r="AB1027" s="366"/>
      <c r="AC1027" s="366"/>
      <c r="AD1027" s="366"/>
      <c r="AE1027" s="366"/>
      <c r="AF1027" s="366"/>
      <c r="AG1027" s="520"/>
    </row>
    <row r="1028" spans="1:33" ht="19.5" thickBot="1" x14ac:dyDescent="0.35">
      <c r="A1028" s="366"/>
      <c r="B1028" s="387"/>
      <c r="C1028" s="388"/>
      <c r="D1028" s="388"/>
      <c r="E1028" s="388"/>
      <c r="F1028" s="388"/>
      <c r="G1028" s="388"/>
      <c r="H1028" s="388"/>
      <c r="I1028" s="366"/>
      <c r="J1028" s="366"/>
      <c r="K1028" s="526"/>
      <c r="L1028" s="526"/>
      <c r="M1028" s="526"/>
      <c r="N1028" s="526"/>
      <c r="O1028" s="526"/>
      <c r="P1028" s="526"/>
      <c r="Q1028" s="526"/>
      <c r="R1028" s="526"/>
      <c r="S1028" s="366"/>
      <c r="T1028" s="366"/>
      <c r="U1028" s="366"/>
      <c r="V1028" s="366"/>
      <c r="W1028" s="366"/>
      <c r="X1028" s="366"/>
      <c r="Y1028" s="366"/>
      <c r="Z1028" s="366"/>
      <c r="AA1028" s="366"/>
      <c r="AB1028" s="366"/>
      <c r="AC1028" s="366"/>
      <c r="AD1028" s="366"/>
      <c r="AE1028" s="366"/>
      <c r="AF1028" s="366"/>
      <c r="AG1028" s="520"/>
    </row>
    <row r="1029" spans="1:33" ht="19.5" thickBot="1" x14ac:dyDescent="0.35">
      <c r="A1029" s="366"/>
      <c r="B1029" s="387"/>
      <c r="C1029" s="388"/>
      <c r="D1029" s="388"/>
      <c r="E1029" s="388"/>
      <c r="F1029" s="388"/>
      <c r="G1029" s="388"/>
      <c r="H1029" s="388"/>
      <c r="I1029" s="366"/>
      <c r="J1029" s="366"/>
      <c r="K1029" s="526"/>
      <c r="L1029" s="526"/>
      <c r="M1029" s="526"/>
      <c r="N1029" s="526"/>
      <c r="O1029" s="526"/>
      <c r="P1029" s="526"/>
      <c r="Q1029" s="526"/>
      <c r="R1029" s="526"/>
      <c r="S1029" s="366"/>
      <c r="T1029" s="366"/>
      <c r="U1029" s="366"/>
      <c r="V1029" s="366"/>
      <c r="W1029" s="366"/>
      <c r="X1029" s="366"/>
      <c r="Y1029" s="366"/>
      <c r="Z1029" s="366"/>
      <c r="AA1029" s="366"/>
      <c r="AB1029" s="366"/>
      <c r="AC1029" s="366"/>
      <c r="AD1029" s="366"/>
      <c r="AE1029" s="366"/>
      <c r="AF1029" s="366"/>
      <c r="AG1029" s="520"/>
    </row>
    <row r="1030" spans="1:33" ht="19.5" thickBot="1" x14ac:dyDescent="0.35">
      <c r="A1030" s="366"/>
      <c r="B1030" s="387"/>
      <c r="C1030" s="388"/>
      <c r="D1030" s="388"/>
      <c r="E1030" s="388"/>
      <c r="F1030" s="388"/>
      <c r="G1030" s="388"/>
      <c r="H1030" s="388"/>
      <c r="I1030" s="366"/>
      <c r="J1030" s="366"/>
      <c r="K1030" s="526"/>
      <c r="L1030" s="526"/>
      <c r="M1030" s="526"/>
      <c r="N1030" s="526"/>
      <c r="O1030" s="526"/>
      <c r="P1030" s="526"/>
      <c r="Q1030" s="526"/>
      <c r="R1030" s="526"/>
      <c r="S1030" s="366"/>
      <c r="T1030" s="366"/>
      <c r="U1030" s="366"/>
      <c r="V1030" s="366"/>
      <c r="W1030" s="366"/>
      <c r="X1030" s="366"/>
      <c r="Y1030" s="366"/>
      <c r="Z1030" s="366"/>
      <c r="AA1030" s="366"/>
      <c r="AB1030" s="366"/>
      <c r="AC1030" s="366"/>
      <c r="AD1030" s="366"/>
      <c r="AE1030" s="366"/>
      <c r="AF1030" s="366"/>
      <c r="AG1030" s="520"/>
    </row>
    <row r="1031" spans="1:33" ht="19.5" thickBot="1" x14ac:dyDescent="0.35">
      <c r="A1031" s="366"/>
      <c r="B1031" s="387"/>
      <c r="C1031" s="388"/>
      <c r="D1031" s="388"/>
      <c r="E1031" s="388"/>
      <c r="F1031" s="388"/>
      <c r="G1031" s="388"/>
      <c r="H1031" s="388"/>
      <c r="I1031" s="366"/>
      <c r="J1031" s="366"/>
      <c r="K1031" s="526"/>
      <c r="L1031" s="526"/>
      <c r="M1031" s="526"/>
      <c r="N1031" s="526"/>
      <c r="O1031" s="526"/>
      <c r="P1031" s="526"/>
      <c r="Q1031" s="526"/>
      <c r="R1031" s="526"/>
      <c r="S1031" s="366"/>
      <c r="T1031" s="366"/>
      <c r="U1031" s="366"/>
      <c r="V1031" s="366"/>
      <c r="W1031" s="366"/>
      <c r="X1031" s="366"/>
      <c r="Y1031" s="366"/>
      <c r="Z1031" s="366"/>
      <c r="AA1031" s="366"/>
      <c r="AB1031" s="366"/>
      <c r="AC1031" s="366"/>
      <c r="AD1031" s="366"/>
      <c r="AE1031" s="366"/>
      <c r="AF1031" s="366"/>
      <c r="AG1031" s="520"/>
    </row>
    <row r="1032" spans="1:33" ht="19.5" thickBot="1" x14ac:dyDescent="0.35">
      <c r="A1032" s="366"/>
      <c r="B1032" s="387"/>
      <c r="C1032" s="388"/>
      <c r="D1032" s="388"/>
      <c r="E1032" s="388"/>
      <c r="F1032" s="388"/>
      <c r="G1032" s="388"/>
      <c r="H1032" s="388"/>
      <c r="I1032" s="366"/>
      <c r="J1032" s="366"/>
      <c r="K1032" s="526"/>
      <c r="L1032" s="526"/>
      <c r="M1032" s="526"/>
      <c r="N1032" s="526"/>
      <c r="O1032" s="526"/>
      <c r="P1032" s="526"/>
      <c r="Q1032" s="526"/>
      <c r="R1032" s="526"/>
      <c r="S1032" s="366"/>
      <c r="T1032" s="366"/>
      <c r="U1032" s="366"/>
      <c r="V1032" s="366"/>
      <c r="W1032" s="366"/>
      <c r="X1032" s="366"/>
      <c r="Y1032" s="366"/>
      <c r="Z1032" s="366"/>
      <c r="AA1032" s="366"/>
      <c r="AB1032" s="366"/>
      <c r="AC1032" s="366"/>
      <c r="AD1032" s="366"/>
      <c r="AE1032" s="366"/>
      <c r="AF1032" s="366"/>
      <c r="AG1032" s="520"/>
    </row>
    <row r="1033" spans="1:33" ht="19.5" thickBot="1" x14ac:dyDescent="0.35">
      <c r="A1033" s="366"/>
      <c r="B1033" s="387"/>
      <c r="C1033" s="388"/>
      <c r="D1033" s="388"/>
      <c r="E1033" s="388"/>
      <c r="F1033" s="388"/>
      <c r="G1033" s="388"/>
      <c r="H1033" s="388"/>
      <c r="I1033" s="366"/>
      <c r="J1033" s="366"/>
      <c r="K1033" s="526"/>
      <c r="L1033" s="526"/>
      <c r="M1033" s="526"/>
      <c r="N1033" s="526"/>
      <c r="O1033" s="526"/>
      <c r="P1033" s="526"/>
      <c r="Q1033" s="526"/>
      <c r="R1033" s="526"/>
      <c r="S1033" s="366"/>
      <c r="T1033" s="366"/>
      <c r="U1033" s="366"/>
      <c r="V1033" s="366"/>
      <c r="W1033" s="366"/>
      <c r="X1033" s="366"/>
      <c r="Y1033" s="366"/>
      <c r="Z1033" s="366"/>
      <c r="AA1033" s="366"/>
      <c r="AB1033" s="366"/>
      <c r="AC1033" s="366"/>
      <c r="AD1033" s="366"/>
      <c r="AE1033" s="366"/>
      <c r="AF1033" s="366"/>
      <c r="AG1033" s="520"/>
    </row>
    <row r="1034" spans="1:33" ht="19.5" thickBot="1" x14ac:dyDescent="0.35">
      <c r="A1034" s="366"/>
      <c r="B1034" s="387"/>
      <c r="C1034" s="388"/>
      <c r="D1034" s="388"/>
      <c r="E1034" s="388"/>
      <c r="F1034" s="388"/>
      <c r="G1034" s="388"/>
      <c r="H1034" s="388"/>
      <c r="I1034" s="366"/>
      <c r="J1034" s="366"/>
      <c r="K1034" s="526"/>
      <c r="L1034" s="526"/>
      <c r="M1034" s="526"/>
      <c r="N1034" s="526"/>
      <c r="O1034" s="526"/>
      <c r="P1034" s="526"/>
      <c r="Q1034" s="526"/>
      <c r="R1034" s="526"/>
      <c r="S1034" s="366"/>
      <c r="T1034" s="366"/>
      <c r="U1034" s="366"/>
      <c r="V1034" s="366"/>
      <c r="W1034" s="366"/>
      <c r="X1034" s="366"/>
      <c r="Y1034" s="366"/>
      <c r="Z1034" s="366"/>
      <c r="AA1034" s="366"/>
      <c r="AB1034" s="366"/>
      <c r="AC1034" s="366"/>
      <c r="AD1034" s="366"/>
      <c r="AE1034" s="366"/>
      <c r="AF1034" s="366"/>
      <c r="AG1034" s="520"/>
    </row>
    <row r="1035" spans="1:33" ht="19.5" thickBot="1" x14ac:dyDescent="0.35">
      <c r="A1035" s="366"/>
      <c r="B1035" s="387"/>
      <c r="C1035" s="388"/>
      <c r="D1035" s="388"/>
      <c r="E1035" s="388"/>
      <c r="F1035" s="388"/>
      <c r="G1035" s="388"/>
      <c r="H1035" s="388"/>
      <c r="I1035" s="366"/>
      <c r="J1035" s="366"/>
      <c r="K1035" s="526"/>
      <c r="L1035" s="526"/>
      <c r="M1035" s="526"/>
      <c r="N1035" s="526"/>
      <c r="O1035" s="526"/>
      <c r="P1035" s="526"/>
      <c r="Q1035" s="526"/>
      <c r="R1035" s="526"/>
      <c r="S1035" s="366"/>
      <c r="T1035" s="366"/>
      <c r="U1035" s="366"/>
      <c r="V1035" s="366"/>
      <c r="W1035" s="366"/>
      <c r="X1035" s="366"/>
      <c r="Y1035" s="366"/>
      <c r="Z1035" s="366"/>
      <c r="AA1035" s="366"/>
      <c r="AB1035" s="366"/>
      <c r="AC1035" s="366"/>
      <c r="AD1035" s="366"/>
      <c r="AE1035" s="366"/>
      <c r="AF1035" s="366"/>
      <c r="AG1035" s="520"/>
    </row>
    <row r="1036" spans="1:33" ht="19.5" thickBot="1" x14ac:dyDescent="0.35">
      <c r="A1036" s="366"/>
      <c r="B1036" s="387"/>
      <c r="C1036" s="388"/>
      <c r="D1036" s="388"/>
      <c r="E1036" s="388"/>
      <c r="F1036" s="388"/>
      <c r="G1036" s="388"/>
      <c r="H1036" s="388"/>
      <c r="I1036" s="366"/>
      <c r="J1036" s="366"/>
      <c r="K1036" s="526"/>
      <c r="L1036" s="526"/>
      <c r="M1036" s="526"/>
      <c r="N1036" s="526"/>
      <c r="O1036" s="526"/>
      <c r="P1036" s="526"/>
      <c r="Q1036" s="526"/>
      <c r="R1036" s="526"/>
      <c r="S1036" s="366"/>
      <c r="T1036" s="366"/>
      <c r="U1036" s="366"/>
      <c r="V1036" s="366"/>
      <c r="W1036" s="366"/>
      <c r="X1036" s="366"/>
      <c r="Y1036" s="366"/>
      <c r="Z1036" s="366"/>
      <c r="AA1036" s="366"/>
      <c r="AB1036" s="366"/>
      <c r="AC1036" s="366"/>
      <c r="AD1036" s="366"/>
      <c r="AE1036" s="366"/>
      <c r="AF1036" s="366"/>
      <c r="AG1036" s="520"/>
    </row>
    <row r="1037" spans="1:33" ht="19.5" thickBot="1" x14ac:dyDescent="0.35">
      <c r="A1037" s="366"/>
      <c r="B1037" s="387"/>
      <c r="C1037" s="388"/>
      <c r="D1037" s="388"/>
      <c r="E1037" s="388"/>
      <c r="F1037" s="388"/>
      <c r="G1037" s="388"/>
      <c r="H1037" s="388"/>
      <c r="I1037" s="366"/>
      <c r="J1037" s="366"/>
      <c r="K1037" s="526"/>
      <c r="L1037" s="526"/>
      <c r="M1037" s="526"/>
      <c r="N1037" s="526"/>
      <c r="O1037" s="526"/>
      <c r="P1037" s="526"/>
      <c r="Q1037" s="526"/>
      <c r="R1037" s="526"/>
      <c r="S1037" s="366"/>
      <c r="T1037" s="366"/>
      <c r="U1037" s="366"/>
      <c r="V1037" s="366"/>
      <c r="W1037" s="366"/>
      <c r="X1037" s="366"/>
      <c r="Y1037" s="366"/>
      <c r="Z1037" s="366"/>
      <c r="AA1037" s="366"/>
      <c r="AB1037" s="366"/>
      <c r="AC1037" s="366"/>
      <c r="AD1037" s="366"/>
      <c r="AE1037" s="366"/>
      <c r="AF1037" s="366"/>
      <c r="AG1037" s="520"/>
    </row>
    <row r="1038" spans="1:33" ht="19.5" thickBot="1" x14ac:dyDescent="0.35">
      <c r="A1038" s="366"/>
      <c r="B1038" s="387"/>
      <c r="C1038" s="388"/>
      <c r="D1038" s="388"/>
      <c r="E1038" s="388"/>
      <c r="F1038" s="388"/>
      <c r="G1038" s="388"/>
      <c r="H1038" s="388"/>
      <c r="I1038" s="366"/>
      <c r="J1038" s="366"/>
      <c r="K1038" s="526"/>
      <c r="L1038" s="526"/>
      <c r="M1038" s="526"/>
      <c r="N1038" s="526"/>
      <c r="O1038" s="526"/>
      <c r="P1038" s="526"/>
      <c r="Q1038" s="526"/>
      <c r="R1038" s="526"/>
      <c r="S1038" s="366"/>
      <c r="T1038" s="366"/>
      <c r="U1038" s="366"/>
      <c r="V1038" s="366"/>
      <c r="W1038" s="366"/>
      <c r="X1038" s="366"/>
      <c r="Y1038" s="366"/>
      <c r="Z1038" s="366"/>
      <c r="AA1038" s="366"/>
      <c r="AB1038" s="366"/>
      <c r="AC1038" s="366"/>
      <c r="AD1038" s="366"/>
      <c r="AE1038" s="366"/>
      <c r="AF1038" s="366"/>
      <c r="AG1038" s="520"/>
    </row>
    <row r="1039" spans="1:33" ht="19.5" thickBot="1" x14ac:dyDescent="0.35">
      <c r="A1039" s="366"/>
      <c r="B1039" s="387"/>
      <c r="C1039" s="388"/>
      <c r="D1039" s="388"/>
      <c r="E1039" s="388"/>
      <c r="F1039" s="388"/>
      <c r="G1039" s="388"/>
      <c r="H1039" s="388"/>
      <c r="I1039" s="366"/>
      <c r="J1039" s="366"/>
      <c r="K1039" s="526"/>
      <c r="L1039" s="526"/>
      <c r="M1039" s="526"/>
      <c r="N1039" s="526"/>
      <c r="O1039" s="526"/>
      <c r="P1039" s="526"/>
      <c r="Q1039" s="526"/>
      <c r="R1039" s="526"/>
      <c r="S1039" s="366"/>
      <c r="T1039" s="366"/>
      <c r="U1039" s="366"/>
      <c r="V1039" s="366"/>
      <c r="W1039" s="366"/>
      <c r="X1039" s="366"/>
      <c r="Y1039" s="366"/>
      <c r="Z1039" s="366"/>
      <c r="AA1039" s="366"/>
      <c r="AB1039" s="366"/>
      <c r="AC1039" s="366"/>
      <c r="AD1039" s="366"/>
      <c r="AE1039" s="366"/>
      <c r="AF1039" s="366"/>
      <c r="AG1039" s="520"/>
    </row>
    <row r="1040" spans="1:33" ht="19.5" thickBot="1" x14ac:dyDescent="0.35">
      <c r="A1040" s="366"/>
      <c r="B1040" s="387"/>
      <c r="C1040" s="388"/>
      <c r="D1040" s="388"/>
      <c r="E1040" s="388"/>
      <c r="F1040" s="388"/>
      <c r="G1040" s="388"/>
      <c r="H1040" s="388"/>
      <c r="I1040" s="366"/>
      <c r="J1040" s="366"/>
      <c r="K1040" s="526"/>
      <c r="L1040" s="526"/>
      <c r="M1040" s="526"/>
      <c r="N1040" s="526"/>
      <c r="O1040" s="526"/>
      <c r="P1040" s="526"/>
      <c r="Q1040" s="526"/>
      <c r="R1040" s="526"/>
      <c r="S1040" s="366"/>
      <c r="T1040" s="366"/>
      <c r="U1040" s="366"/>
      <c r="V1040" s="366"/>
      <c r="W1040" s="366"/>
      <c r="X1040" s="366"/>
      <c r="Y1040" s="366"/>
      <c r="Z1040" s="366"/>
      <c r="AA1040" s="366"/>
      <c r="AB1040" s="366"/>
      <c r="AC1040" s="366"/>
      <c r="AD1040" s="366"/>
      <c r="AE1040" s="366"/>
      <c r="AF1040" s="366"/>
      <c r="AG1040" s="520"/>
    </row>
    <row r="1041" spans="1:33" ht="19.5" thickBot="1" x14ac:dyDescent="0.35">
      <c r="A1041" s="366"/>
      <c r="B1041" s="387"/>
      <c r="C1041" s="388"/>
      <c r="D1041" s="388"/>
      <c r="E1041" s="388"/>
      <c r="F1041" s="388"/>
      <c r="G1041" s="388"/>
      <c r="H1041" s="388"/>
      <c r="I1041" s="366"/>
      <c r="J1041" s="366"/>
      <c r="K1041" s="526"/>
      <c r="L1041" s="526"/>
      <c r="M1041" s="526"/>
      <c r="N1041" s="526"/>
      <c r="O1041" s="526"/>
      <c r="P1041" s="526"/>
      <c r="Q1041" s="526"/>
      <c r="R1041" s="526"/>
      <c r="S1041" s="366"/>
      <c r="T1041" s="366"/>
      <c r="U1041" s="366"/>
      <c r="V1041" s="366"/>
      <c r="W1041" s="366"/>
      <c r="X1041" s="366"/>
      <c r="Y1041" s="366"/>
      <c r="Z1041" s="366"/>
      <c r="AA1041" s="366"/>
      <c r="AB1041" s="366"/>
      <c r="AC1041" s="366"/>
      <c r="AD1041" s="366"/>
      <c r="AE1041" s="366"/>
      <c r="AF1041" s="366"/>
      <c r="AG1041" s="520"/>
    </row>
    <row r="1042" spans="1:33" ht="19.5" thickBot="1" x14ac:dyDescent="0.35">
      <c r="A1042" s="366"/>
      <c r="B1042" s="387"/>
      <c r="C1042" s="388"/>
      <c r="D1042" s="388"/>
      <c r="E1042" s="388"/>
      <c r="F1042" s="388"/>
      <c r="G1042" s="388"/>
      <c r="H1042" s="388"/>
      <c r="I1042" s="366"/>
      <c r="J1042" s="366"/>
      <c r="K1042" s="526"/>
      <c r="L1042" s="526"/>
      <c r="M1042" s="526"/>
      <c r="N1042" s="526"/>
      <c r="O1042" s="526"/>
      <c r="P1042" s="526"/>
      <c r="Q1042" s="526"/>
      <c r="R1042" s="526"/>
      <c r="S1042" s="366"/>
      <c r="T1042" s="366"/>
      <c r="U1042" s="366"/>
      <c r="V1042" s="366"/>
      <c r="W1042" s="366"/>
      <c r="X1042" s="366"/>
      <c r="Y1042" s="366"/>
      <c r="Z1042" s="366"/>
      <c r="AA1042" s="366"/>
      <c r="AB1042" s="366"/>
      <c r="AC1042" s="366"/>
      <c r="AD1042" s="366"/>
      <c r="AE1042" s="366"/>
      <c r="AF1042" s="366"/>
      <c r="AG1042" s="520"/>
    </row>
    <row r="1043" spans="1:33" ht="19.5" thickBot="1" x14ac:dyDescent="0.35">
      <c r="A1043" s="366"/>
      <c r="B1043" s="387"/>
      <c r="C1043" s="388"/>
      <c r="D1043" s="388"/>
      <c r="E1043" s="388"/>
      <c r="F1043" s="388"/>
      <c r="G1043" s="388"/>
      <c r="H1043" s="388"/>
      <c r="I1043" s="366"/>
      <c r="J1043" s="366"/>
      <c r="K1043" s="526"/>
      <c r="L1043" s="526"/>
      <c r="M1043" s="526"/>
      <c r="N1043" s="526"/>
      <c r="O1043" s="526"/>
      <c r="P1043" s="526"/>
      <c r="Q1043" s="526"/>
      <c r="R1043" s="526"/>
      <c r="S1043" s="366"/>
      <c r="T1043" s="366"/>
      <c r="U1043" s="366"/>
      <c r="V1043" s="366"/>
      <c r="W1043" s="366"/>
      <c r="X1043" s="366"/>
      <c r="Y1043" s="366"/>
      <c r="Z1043" s="366"/>
      <c r="AA1043" s="366"/>
      <c r="AB1043" s="366"/>
      <c r="AC1043" s="366"/>
      <c r="AD1043" s="366"/>
      <c r="AE1043" s="366"/>
      <c r="AF1043" s="366"/>
      <c r="AG1043" s="520"/>
    </row>
    <row r="1044" spans="1:33" ht="19.5" thickBot="1" x14ac:dyDescent="0.35">
      <c r="A1044" s="366"/>
      <c r="B1044" s="387"/>
      <c r="C1044" s="388"/>
      <c r="D1044" s="388"/>
      <c r="E1044" s="388"/>
      <c r="F1044" s="388"/>
      <c r="G1044" s="388"/>
      <c r="H1044" s="388"/>
      <c r="I1044" s="366"/>
      <c r="J1044" s="366"/>
      <c r="K1044" s="526"/>
      <c r="L1044" s="526"/>
      <c r="M1044" s="526"/>
      <c r="N1044" s="526"/>
      <c r="O1044" s="526"/>
      <c r="P1044" s="526"/>
      <c r="Q1044" s="526"/>
      <c r="R1044" s="526"/>
      <c r="S1044" s="366"/>
      <c r="T1044" s="366"/>
      <c r="U1044" s="366"/>
      <c r="V1044" s="366"/>
      <c r="W1044" s="366"/>
      <c r="X1044" s="366"/>
      <c r="Y1044" s="366"/>
      <c r="Z1044" s="366"/>
      <c r="AA1044" s="366"/>
      <c r="AB1044" s="366"/>
      <c r="AC1044" s="366"/>
      <c r="AD1044" s="366"/>
      <c r="AE1044" s="366"/>
      <c r="AF1044" s="366"/>
      <c r="AG1044" s="520"/>
    </row>
    <row r="1045" spans="1:33" ht="19.5" thickBot="1" x14ac:dyDescent="0.35">
      <c r="A1045" s="366"/>
      <c r="B1045" s="387"/>
      <c r="C1045" s="388"/>
      <c r="D1045" s="388"/>
      <c r="E1045" s="388"/>
      <c r="F1045" s="388"/>
      <c r="G1045" s="388"/>
      <c r="H1045" s="388"/>
      <c r="I1045" s="366"/>
      <c r="J1045" s="366"/>
      <c r="K1045" s="526"/>
      <c r="L1045" s="526"/>
      <c r="M1045" s="526"/>
      <c r="N1045" s="526"/>
      <c r="O1045" s="526"/>
      <c r="P1045" s="526"/>
      <c r="Q1045" s="526"/>
      <c r="R1045" s="526"/>
      <c r="S1045" s="366"/>
      <c r="T1045" s="366"/>
      <c r="U1045" s="366"/>
      <c r="V1045" s="366"/>
      <c r="W1045" s="366"/>
      <c r="X1045" s="366"/>
      <c r="Y1045" s="366"/>
      <c r="Z1045" s="366"/>
      <c r="AA1045" s="366"/>
      <c r="AB1045" s="366"/>
      <c r="AC1045" s="366"/>
      <c r="AD1045" s="366"/>
      <c r="AE1045" s="366"/>
      <c r="AF1045" s="366"/>
      <c r="AG1045" s="520"/>
    </row>
    <row r="1046" spans="1:33" ht="19.5" thickBot="1" x14ac:dyDescent="0.35">
      <c r="A1046" s="366"/>
      <c r="B1046" s="387"/>
      <c r="C1046" s="388"/>
      <c r="D1046" s="388"/>
      <c r="E1046" s="388"/>
      <c r="F1046" s="388"/>
      <c r="G1046" s="388"/>
      <c r="H1046" s="388"/>
      <c r="I1046" s="366"/>
      <c r="J1046" s="366"/>
      <c r="K1046" s="526"/>
      <c r="L1046" s="526"/>
      <c r="M1046" s="526"/>
      <c r="N1046" s="526"/>
      <c r="O1046" s="526"/>
      <c r="P1046" s="526"/>
      <c r="Q1046" s="526"/>
      <c r="R1046" s="526"/>
      <c r="S1046" s="366"/>
      <c r="T1046" s="366"/>
      <c r="U1046" s="366"/>
      <c r="V1046" s="366"/>
      <c r="W1046" s="366"/>
      <c r="X1046" s="366"/>
      <c r="Y1046" s="366"/>
      <c r="Z1046" s="366"/>
      <c r="AA1046" s="366"/>
      <c r="AB1046" s="366"/>
      <c r="AC1046" s="366"/>
      <c r="AD1046" s="366"/>
      <c r="AE1046" s="366"/>
      <c r="AF1046" s="366"/>
      <c r="AG1046" s="520"/>
    </row>
    <row r="1047" spans="1:33" ht="19.5" thickBot="1" x14ac:dyDescent="0.35">
      <c r="A1047" s="366"/>
      <c r="B1047" s="387"/>
      <c r="C1047" s="388"/>
      <c r="D1047" s="388"/>
      <c r="E1047" s="388"/>
      <c r="F1047" s="388"/>
      <c r="G1047" s="388"/>
      <c r="H1047" s="388"/>
      <c r="I1047" s="366"/>
      <c r="J1047" s="366"/>
      <c r="K1047" s="526"/>
      <c r="L1047" s="526"/>
      <c r="M1047" s="526"/>
      <c r="N1047" s="526"/>
      <c r="O1047" s="526"/>
      <c r="P1047" s="526"/>
      <c r="Q1047" s="526"/>
      <c r="R1047" s="526"/>
      <c r="S1047" s="366"/>
      <c r="T1047" s="366"/>
      <c r="U1047" s="366"/>
      <c r="V1047" s="366"/>
      <c r="W1047" s="366"/>
      <c r="X1047" s="366"/>
      <c r="Y1047" s="366"/>
      <c r="Z1047" s="366"/>
      <c r="AA1047" s="366"/>
      <c r="AB1047" s="366"/>
      <c r="AC1047" s="366"/>
      <c r="AD1047" s="366"/>
      <c r="AE1047" s="366"/>
      <c r="AF1047" s="366"/>
      <c r="AG1047" s="520"/>
    </row>
    <row r="1048" spans="1:33" ht="19.5" thickBot="1" x14ac:dyDescent="0.35">
      <c r="A1048" s="366"/>
      <c r="B1048" s="387"/>
      <c r="C1048" s="388"/>
      <c r="D1048" s="388"/>
      <c r="E1048" s="388"/>
      <c r="F1048" s="388"/>
      <c r="G1048" s="388"/>
      <c r="H1048" s="388"/>
      <c r="I1048" s="366"/>
      <c r="J1048" s="366"/>
      <c r="K1048" s="526"/>
      <c r="L1048" s="526"/>
      <c r="M1048" s="526"/>
      <c r="N1048" s="526"/>
      <c r="O1048" s="526"/>
      <c r="P1048" s="526"/>
      <c r="Q1048" s="526"/>
      <c r="R1048" s="526"/>
      <c r="S1048" s="366"/>
      <c r="T1048" s="366"/>
      <c r="U1048" s="366"/>
      <c r="V1048" s="366"/>
      <c r="W1048" s="366"/>
      <c r="X1048" s="366"/>
      <c r="Y1048" s="366"/>
      <c r="Z1048" s="366"/>
      <c r="AA1048" s="366"/>
      <c r="AB1048" s="366"/>
      <c r="AC1048" s="366"/>
      <c r="AD1048" s="366"/>
      <c r="AE1048" s="366"/>
      <c r="AF1048" s="366"/>
      <c r="AG1048" s="520"/>
    </row>
    <row r="1049" spans="1:33" ht="19.5" thickBot="1" x14ac:dyDescent="0.35">
      <c r="A1049" s="366"/>
      <c r="B1049" s="387"/>
      <c r="C1049" s="388"/>
      <c r="D1049" s="388"/>
      <c r="E1049" s="388"/>
      <c r="F1049" s="388"/>
      <c r="G1049" s="388"/>
      <c r="H1049" s="388"/>
      <c r="I1049" s="366"/>
      <c r="J1049" s="366"/>
      <c r="K1049" s="526"/>
      <c r="L1049" s="526"/>
      <c r="M1049" s="526"/>
      <c r="N1049" s="526"/>
      <c r="O1049" s="526"/>
      <c r="P1049" s="526"/>
      <c r="Q1049" s="526"/>
      <c r="R1049" s="526"/>
      <c r="S1049" s="366"/>
      <c r="T1049" s="366"/>
      <c r="U1049" s="366"/>
      <c r="V1049" s="366"/>
      <c r="W1049" s="366"/>
      <c r="X1049" s="366"/>
      <c r="Y1049" s="366"/>
      <c r="Z1049" s="366"/>
      <c r="AA1049" s="366"/>
      <c r="AB1049" s="366"/>
      <c r="AC1049" s="366"/>
      <c r="AD1049" s="366"/>
      <c r="AE1049" s="366"/>
      <c r="AF1049" s="366"/>
      <c r="AG1049" s="520"/>
    </row>
    <row r="1050" spans="1:33" ht="19.5" thickBot="1" x14ac:dyDescent="0.35">
      <c r="A1050" s="366"/>
      <c r="B1050" s="387"/>
      <c r="C1050" s="388"/>
      <c r="D1050" s="388"/>
      <c r="E1050" s="388"/>
      <c r="F1050" s="388"/>
      <c r="G1050" s="388"/>
      <c r="H1050" s="388"/>
      <c r="I1050" s="366"/>
      <c r="J1050" s="366"/>
      <c r="K1050" s="526"/>
      <c r="L1050" s="526"/>
      <c r="M1050" s="526"/>
      <c r="N1050" s="526"/>
      <c r="O1050" s="526"/>
      <c r="P1050" s="526"/>
      <c r="Q1050" s="526"/>
      <c r="R1050" s="526"/>
      <c r="S1050" s="366"/>
      <c r="T1050" s="366"/>
      <c r="U1050" s="366"/>
      <c r="V1050" s="366"/>
      <c r="W1050" s="366"/>
      <c r="X1050" s="366"/>
      <c r="Y1050" s="366"/>
      <c r="Z1050" s="366"/>
      <c r="AA1050" s="366"/>
      <c r="AB1050" s="366"/>
      <c r="AC1050" s="366"/>
      <c r="AD1050" s="366"/>
      <c r="AE1050" s="366"/>
      <c r="AF1050" s="366"/>
      <c r="AG1050" s="520"/>
    </row>
    <row r="1051" spans="1:33" ht="19.5" thickBot="1" x14ac:dyDescent="0.35">
      <c r="A1051" s="366"/>
      <c r="B1051" s="387"/>
      <c r="C1051" s="388"/>
      <c r="D1051" s="388"/>
      <c r="E1051" s="388"/>
      <c r="F1051" s="388"/>
      <c r="G1051" s="388"/>
      <c r="H1051" s="388"/>
      <c r="I1051" s="366"/>
      <c r="J1051" s="366"/>
      <c r="K1051" s="526"/>
      <c r="L1051" s="526"/>
      <c r="M1051" s="526"/>
      <c r="N1051" s="526"/>
      <c r="O1051" s="526"/>
      <c r="P1051" s="526"/>
      <c r="Q1051" s="526"/>
      <c r="R1051" s="526"/>
      <c r="S1051" s="366"/>
      <c r="T1051" s="366"/>
      <c r="U1051" s="366"/>
      <c r="V1051" s="366"/>
      <c r="W1051" s="366"/>
      <c r="X1051" s="366"/>
      <c r="Y1051" s="366"/>
      <c r="Z1051" s="366"/>
      <c r="AA1051" s="366"/>
      <c r="AB1051" s="366"/>
      <c r="AC1051" s="366"/>
      <c r="AD1051" s="366"/>
      <c r="AE1051" s="366"/>
      <c r="AF1051" s="366"/>
      <c r="AG1051" s="520"/>
    </row>
    <row r="1052" spans="1:33" ht="19.5" thickBot="1" x14ac:dyDescent="0.35">
      <c r="A1052" s="366"/>
      <c r="B1052" s="387"/>
      <c r="C1052" s="388"/>
      <c r="D1052" s="388"/>
      <c r="E1052" s="388"/>
      <c r="F1052" s="388"/>
      <c r="G1052" s="388"/>
      <c r="H1052" s="388"/>
      <c r="I1052" s="366"/>
      <c r="J1052" s="366"/>
      <c r="K1052" s="526"/>
      <c r="L1052" s="526"/>
      <c r="M1052" s="526"/>
      <c r="N1052" s="526"/>
      <c r="O1052" s="526"/>
      <c r="P1052" s="526"/>
      <c r="Q1052" s="526"/>
      <c r="R1052" s="526"/>
      <c r="S1052" s="366"/>
      <c r="T1052" s="366"/>
      <c r="U1052" s="366"/>
      <c r="V1052" s="366"/>
      <c r="W1052" s="366"/>
      <c r="X1052" s="366"/>
      <c r="Y1052" s="366"/>
      <c r="Z1052" s="366"/>
      <c r="AA1052" s="366"/>
      <c r="AB1052" s="366"/>
      <c r="AC1052" s="366"/>
      <c r="AD1052" s="366"/>
      <c r="AE1052" s="366"/>
      <c r="AF1052" s="366"/>
      <c r="AG1052" s="520"/>
    </row>
    <row r="1053" spans="1:33" ht="19.5" thickBot="1" x14ac:dyDescent="0.35">
      <c r="A1053" s="366"/>
      <c r="B1053" s="387"/>
      <c r="C1053" s="388"/>
      <c r="D1053" s="388"/>
      <c r="E1053" s="388"/>
      <c r="F1053" s="388"/>
      <c r="G1053" s="388"/>
      <c r="H1053" s="388"/>
      <c r="I1053" s="366"/>
      <c r="J1053" s="366"/>
      <c r="K1053" s="526"/>
      <c r="L1053" s="526"/>
      <c r="M1053" s="526"/>
      <c r="N1053" s="526"/>
      <c r="O1053" s="526"/>
      <c r="P1053" s="526"/>
      <c r="Q1053" s="526"/>
      <c r="R1053" s="526"/>
      <c r="S1053" s="366"/>
      <c r="T1053" s="366"/>
      <c r="U1053" s="366"/>
      <c r="V1053" s="366"/>
      <c r="W1053" s="366"/>
      <c r="X1053" s="366"/>
      <c r="Y1053" s="366"/>
      <c r="Z1053" s="366"/>
      <c r="AA1053" s="366"/>
      <c r="AB1053" s="366"/>
      <c r="AC1053" s="366"/>
      <c r="AD1053" s="366"/>
      <c r="AE1053" s="366"/>
      <c r="AF1053" s="366"/>
      <c r="AG1053" s="520"/>
    </row>
    <row r="1054" spans="1:33" ht="19.5" thickBot="1" x14ac:dyDescent="0.35">
      <c r="A1054" s="366"/>
      <c r="B1054" s="387"/>
      <c r="C1054" s="388"/>
      <c r="D1054" s="388"/>
      <c r="E1054" s="388"/>
      <c r="F1054" s="388"/>
      <c r="G1054" s="388"/>
      <c r="H1054" s="388"/>
      <c r="I1054" s="366"/>
      <c r="J1054" s="366"/>
      <c r="K1054" s="526"/>
      <c r="L1054" s="526"/>
      <c r="M1054" s="526"/>
      <c r="N1054" s="526"/>
      <c r="O1054" s="526"/>
      <c r="P1054" s="526"/>
      <c r="Q1054" s="526"/>
      <c r="R1054" s="526"/>
      <c r="S1054" s="366"/>
      <c r="T1054" s="366"/>
      <c r="U1054" s="366"/>
      <c r="V1054" s="366"/>
      <c r="W1054" s="366"/>
      <c r="X1054" s="366"/>
      <c r="Y1054" s="366"/>
      <c r="Z1054" s="366"/>
      <c r="AA1054" s="366"/>
      <c r="AB1054" s="366"/>
      <c r="AC1054" s="366"/>
      <c r="AD1054" s="366"/>
      <c r="AE1054" s="366"/>
      <c r="AF1054" s="366"/>
      <c r="AG1054" s="520"/>
    </row>
    <row r="1055" spans="1:33" ht="19.5" thickBot="1" x14ac:dyDescent="0.35">
      <c r="A1055" s="366"/>
      <c r="B1055" s="387"/>
      <c r="C1055" s="388"/>
      <c r="D1055" s="388"/>
      <c r="E1055" s="388"/>
      <c r="F1055" s="388"/>
      <c r="G1055" s="388"/>
      <c r="H1055" s="388"/>
      <c r="I1055" s="366"/>
      <c r="J1055" s="366"/>
      <c r="K1055" s="526"/>
      <c r="L1055" s="526"/>
      <c r="M1055" s="526"/>
      <c r="N1055" s="526"/>
      <c r="O1055" s="526"/>
      <c r="P1055" s="526"/>
      <c r="Q1055" s="526"/>
      <c r="R1055" s="526"/>
      <c r="S1055" s="366"/>
      <c r="T1055" s="366"/>
      <c r="U1055" s="366"/>
      <c r="V1055" s="366"/>
      <c r="W1055" s="366"/>
      <c r="X1055" s="366"/>
      <c r="Y1055" s="366"/>
      <c r="Z1055" s="366"/>
      <c r="AA1055" s="366"/>
      <c r="AB1055" s="366"/>
      <c r="AC1055" s="366"/>
      <c r="AD1055" s="366"/>
      <c r="AE1055" s="366"/>
      <c r="AF1055" s="366"/>
      <c r="AG1055" s="520"/>
    </row>
    <row r="1056" spans="1:33" ht="19.5" thickBot="1" x14ac:dyDescent="0.35">
      <c r="A1056" s="366"/>
      <c r="B1056" s="387"/>
      <c r="C1056" s="388"/>
      <c r="D1056" s="388"/>
      <c r="E1056" s="388"/>
      <c r="F1056" s="388"/>
      <c r="G1056" s="388"/>
      <c r="H1056" s="388"/>
      <c r="I1056" s="366"/>
      <c r="J1056" s="366"/>
      <c r="K1056" s="526"/>
      <c r="L1056" s="526"/>
      <c r="M1056" s="526"/>
      <c r="N1056" s="526"/>
      <c r="O1056" s="526"/>
      <c r="P1056" s="526"/>
      <c r="Q1056" s="526"/>
      <c r="R1056" s="526"/>
      <c r="S1056" s="366"/>
      <c r="T1056" s="366"/>
      <c r="U1056" s="366"/>
      <c r="V1056" s="366"/>
      <c r="W1056" s="366"/>
      <c r="X1056" s="366"/>
      <c r="Y1056" s="366"/>
      <c r="Z1056" s="366"/>
      <c r="AA1056" s="366"/>
      <c r="AB1056" s="366"/>
      <c r="AC1056" s="366"/>
      <c r="AD1056" s="366"/>
      <c r="AE1056" s="366"/>
      <c r="AF1056" s="366"/>
      <c r="AG1056" s="520"/>
    </row>
    <row r="1057" spans="1:33" ht="19.5" thickBot="1" x14ac:dyDescent="0.35">
      <c r="A1057" s="366"/>
      <c r="B1057" s="387"/>
      <c r="C1057" s="388"/>
      <c r="D1057" s="388"/>
      <c r="E1057" s="388"/>
      <c r="F1057" s="388"/>
      <c r="G1057" s="388"/>
      <c r="H1057" s="388"/>
      <c r="I1057" s="366"/>
      <c r="J1057" s="366"/>
      <c r="K1057" s="526"/>
      <c r="L1057" s="526"/>
      <c r="M1057" s="526"/>
      <c r="N1057" s="526"/>
      <c r="O1057" s="526"/>
      <c r="P1057" s="526"/>
      <c r="Q1057" s="526"/>
      <c r="R1057" s="526"/>
      <c r="S1057" s="366"/>
      <c r="T1057" s="366"/>
      <c r="U1057" s="366"/>
      <c r="V1057" s="366"/>
      <c r="W1057" s="366"/>
      <c r="X1057" s="366"/>
      <c r="Y1057" s="366"/>
      <c r="Z1057" s="366"/>
      <c r="AA1057" s="366"/>
      <c r="AB1057" s="366"/>
      <c r="AC1057" s="366"/>
      <c r="AD1057" s="366"/>
      <c r="AE1057" s="366"/>
      <c r="AF1057" s="366"/>
      <c r="AG1057" s="520"/>
    </row>
    <row r="1058" spans="1:33" ht="19.5" thickBot="1" x14ac:dyDescent="0.35">
      <c r="A1058" s="366"/>
      <c r="B1058" s="387"/>
      <c r="C1058" s="388"/>
      <c r="D1058" s="388"/>
      <c r="E1058" s="388"/>
      <c r="F1058" s="388"/>
      <c r="G1058" s="388"/>
      <c r="H1058" s="388"/>
      <c r="I1058" s="366"/>
      <c r="J1058" s="366"/>
      <c r="K1058" s="526"/>
      <c r="L1058" s="526"/>
      <c r="M1058" s="526"/>
      <c r="N1058" s="526"/>
      <c r="O1058" s="526"/>
      <c r="P1058" s="526"/>
      <c r="Q1058" s="526"/>
      <c r="R1058" s="526"/>
      <c r="S1058" s="366"/>
      <c r="T1058" s="366"/>
      <c r="U1058" s="366"/>
      <c r="V1058" s="366"/>
      <c r="W1058" s="366"/>
      <c r="X1058" s="366"/>
      <c r="Y1058" s="366"/>
      <c r="Z1058" s="366"/>
      <c r="AA1058" s="366"/>
      <c r="AB1058" s="366"/>
      <c r="AC1058" s="366"/>
      <c r="AD1058" s="366"/>
      <c r="AE1058" s="366"/>
      <c r="AF1058" s="366"/>
      <c r="AG1058" s="520"/>
    </row>
    <row r="1059" spans="1:33" ht="19.5" thickBot="1" x14ac:dyDescent="0.35">
      <c r="A1059" s="366"/>
      <c r="B1059" s="387"/>
      <c r="C1059" s="388"/>
      <c r="D1059" s="388"/>
      <c r="E1059" s="388"/>
      <c r="F1059" s="388"/>
      <c r="G1059" s="388"/>
      <c r="H1059" s="388"/>
      <c r="I1059" s="366"/>
      <c r="J1059" s="366"/>
      <c r="K1059" s="526"/>
      <c r="L1059" s="526"/>
      <c r="M1059" s="526"/>
      <c r="N1059" s="526"/>
      <c r="O1059" s="526"/>
      <c r="P1059" s="526"/>
      <c r="Q1059" s="526"/>
      <c r="R1059" s="526"/>
      <c r="S1059" s="366"/>
      <c r="T1059" s="366"/>
      <c r="U1059" s="366"/>
      <c r="V1059" s="366"/>
      <c r="W1059" s="366"/>
      <c r="X1059" s="366"/>
      <c r="Y1059" s="366"/>
      <c r="Z1059" s="366"/>
      <c r="AA1059" s="366"/>
      <c r="AB1059" s="366"/>
      <c r="AC1059" s="366"/>
      <c r="AD1059" s="366"/>
      <c r="AE1059" s="366"/>
      <c r="AF1059" s="366"/>
      <c r="AG1059" s="520"/>
    </row>
    <row r="1060" spans="1:33" ht="19.5" thickBot="1" x14ac:dyDescent="0.35">
      <c r="A1060" s="366"/>
      <c r="B1060" s="387"/>
      <c r="C1060" s="388"/>
      <c r="D1060" s="388"/>
      <c r="E1060" s="388"/>
      <c r="F1060" s="388"/>
      <c r="G1060" s="388"/>
      <c r="H1060" s="388"/>
      <c r="I1060" s="366"/>
      <c r="J1060" s="366"/>
      <c r="K1060" s="526"/>
      <c r="L1060" s="526"/>
      <c r="M1060" s="526"/>
      <c r="N1060" s="526"/>
      <c r="O1060" s="526"/>
      <c r="P1060" s="526"/>
      <c r="Q1060" s="526"/>
      <c r="R1060" s="526"/>
      <c r="S1060" s="366"/>
      <c r="T1060" s="366"/>
      <c r="U1060" s="366"/>
      <c r="V1060" s="366"/>
      <c r="W1060" s="366"/>
      <c r="X1060" s="366"/>
      <c r="Y1060" s="366"/>
      <c r="Z1060" s="366"/>
      <c r="AA1060" s="366"/>
      <c r="AB1060" s="366"/>
      <c r="AC1060" s="366"/>
      <c r="AD1060" s="366"/>
      <c r="AE1060" s="366"/>
      <c r="AF1060" s="366"/>
      <c r="AG1060" s="520"/>
    </row>
    <row r="1061" spans="1:33" ht="19.5" thickBot="1" x14ac:dyDescent="0.35">
      <c r="A1061" s="366"/>
      <c r="B1061" s="387"/>
      <c r="C1061" s="388"/>
      <c r="D1061" s="388"/>
      <c r="E1061" s="388"/>
      <c r="F1061" s="388"/>
      <c r="G1061" s="388"/>
      <c r="H1061" s="388"/>
      <c r="I1061" s="366"/>
      <c r="J1061" s="366"/>
      <c r="K1061" s="526"/>
      <c r="L1061" s="526"/>
      <c r="M1061" s="526"/>
      <c r="N1061" s="526"/>
      <c r="O1061" s="526"/>
      <c r="P1061" s="526"/>
      <c r="Q1061" s="526"/>
      <c r="R1061" s="526"/>
      <c r="S1061" s="366"/>
      <c r="T1061" s="366"/>
      <c r="U1061" s="366"/>
      <c r="V1061" s="366"/>
      <c r="W1061" s="366"/>
      <c r="X1061" s="366"/>
      <c r="Y1061" s="366"/>
      <c r="Z1061" s="366"/>
      <c r="AA1061" s="366"/>
      <c r="AB1061" s="366"/>
      <c r="AC1061" s="366"/>
      <c r="AD1061" s="366"/>
      <c r="AE1061" s="366"/>
      <c r="AF1061" s="366"/>
      <c r="AG1061" s="520"/>
    </row>
    <row r="1062" spans="1:33" ht="19.5" thickBot="1" x14ac:dyDescent="0.35">
      <c r="A1062" s="366"/>
      <c r="B1062" s="387"/>
      <c r="C1062" s="388"/>
      <c r="D1062" s="388"/>
      <c r="E1062" s="388"/>
      <c r="F1062" s="388"/>
      <c r="G1062" s="388"/>
      <c r="H1062" s="388"/>
      <c r="I1062" s="366"/>
      <c r="J1062" s="366"/>
      <c r="K1062" s="526"/>
      <c r="L1062" s="526"/>
      <c r="M1062" s="526"/>
      <c r="N1062" s="526"/>
      <c r="O1062" s="526"/>
      <c r="P1062" s="526"/>
      <c r="Q1062" s="526"/>
      <c r="R1062" s="526"/>
      <c r="S1062" s="366"/>
      <c r="T1062" s="366"/>
      <c r="U1062" s="366"/>
      <c r="V1062" s="366"/>
      <c r="W1062" s="366"/>
      <c r="X1062" s="366"/>
      <c r="Y1062" s="366"/>
      <c r="Z1062" s="366"/>
      <c r="AA1062" s="366"/>
      <c r="AB1062" s="366"/>
      <c r="AC1062" s="366"/>
      <c r="AD1062" s="366"/>
      <c r="AE1062" s="366"/>
      <c r="AF1062" s="366"/>
      <c r="AG1062" s="520"/>
    </row>
    <row r="1063" spans="1:33" ht="19.5" thickBot="1" x14ac:dyDescent="0.35">
      <c r="A1063" s="366"/>
      <c r="B1063" s="387"/>
      <c r="C1063" s="388"/>
      <c r="D1063" s="388"/>
      <c r="E1063" s="388"/>
      <c r="F1063" s="388"/>
      <c r="G1063" s="388"/>
      <c r="H1063" s="388"/>
      <c r="I1063" s="366"/>
      <c r="J1063" s="366"/>
      <c r="K1063" s="526"/>
      <c r="L1063" s="526"/>
      <c r="M1063" s="526"/>
      <c r="N1063" s="526"/>
      <c r="O1063" s="526"/>
      <c r="P1063" s="526"/>
      <c r="Q1063" s="526"/>
      <c r="R1063" s="526"/>
      <c r="S1063" s="366"/>
      <c r="T1063" s="366"/>
      <c r="U1063" s="366"/>
      <c r="V1063" s="366"/>
      <c r="W1063" s="366"/>
      <c r="X1063" s="366"/>
      <c r="Y1063" s="366"/>
      <c r="Z1063" s="366"/>
      <c r="AA1063" s="366"/>
      <c r="AB1063" s="366"/>
      <c r="AC1063" s="366"/>
      <c r="AD1063" s="366"/>
      <c r="AE1063" s="366"/>
      <c r="AF1063" s="366"/>
      <c r="AG1063" s="520"/>
    </row>
    <row r="1064" spans="1:33" ht="19.5" thickBot="1" x14ac:dyDescent="0.35">
      <c r="A1064" s="366"/>
      <c r="B1064" s="387"/>
      <c r="C1064" s="388"/>
      <c r="D1064" s="388"/>
      <c r="E1064" s="388"/>
      <c r="F1064" s="388"/>
      <c r="G1064" s="388"/>
      <c r="H1064" s="388"/>
      <c r="I1064" s="366"/>
      <c r="J1064" s="366"/>
      <c r="K1064" s="526"/>
      <c r="L1064" s="526"/>
      <c r="M1064" s="526"/>
      <c r="N1064" s="526"/>
      <c r="O1064" s="526"/>
      <c r="P1064" s="526"/>
      <c r="Q1064" s="526"/>
      <c r="R1064" s="526"/>
      <c r="S1064" s="366"/>
      <c r="T1064" s="366"/>
      <c r="U1064" s="366"/>
      <c r="V1064" s="366"/>
      <c r="W1064" s="366"/>
      <c r="X1064" s="366"/>
      <c r="Y1064" s="366"/>
      <c r="Z1064" s="366"/>
      <c r="AA1064" s="366"/>
      <c r="AB1064" s="366"/>
      <c r="AC1064" s="366"/>
      <c r="AD1064" s="366"/>
      <c r="AE1064" s="366"/>
      <c r="AF1064" s="366"/>
      <c r="AG1064" s="520"/>
    </row>
    <row r="1065" spans="1:33" ht="19.5" thickBot="1" x14ac:dyDescent="0.35">
      <c r="A1065" s="366"/>
      <c r="B1065" s="387"/>
      <c r="C1065" s="388"/>
      <c r="D1065" s="388"/>
      <c r="E1065" s="388"/>
      <c r="F1065" s="388"/>
      <c r="G1065" s="388"/>
      <c r="H1065" s="388"/>
      <c r="I1065" s="366"/>
      <c r="J1065" s="366"/>
      <c r="K1065" s="526"/>
      <c r="L1065" s="526"/>
      <c r="M1065" s="526"/>
      <c r="N1065" s="526"/>
      <c r="O1065" s="526"/>
      <c r="P1065" s="526"/>
      <c r="Q1065" s="526"/>
      <c r="R1065" s="526"/>
      <c r="S1065" s="366"/>
      <c r="T1065" s="366"/>
      <c r="U1065" s="366"/>
      <c r="V1065" s="366"/>
      <c r="W1065" s="366"/>
      <c r="X1065" s="366"/>
      <c r="Y1065" s="366"/>
      <c r="Z1065" s="366"/>
      <c r="AA1065" s="366"/>
      <c r="AB1065" s="366"/>
      <c r="AC1065" s="366"/>
      <c r="AD1065" s="366"/>
      <c r="AE1065" s="366"/>
      <c r="AF1065" s="366"/>
      <c r="AG1065" s="520"/>
    </row>
    <row r="1066" spans="1:33" ht="19.5" thickBot="1" x14ac:dyDescent="0.35">
      <c r="A1066" s="366"/>
      <c r="B1066" s="387"/>
      <c r="C1066" s="388"/>
      <c r="D1066" s="388"/>
      <c r="E1066" s="388"/>
      <c r="F1066" s="388"/>
      <c r="G1066" s="388"/>
      <c r="H1066" s="388"/>
      <c r="I1066" s="366"/>
      <c r="J1066" s="366"/>
      <c r="K1066" s="526"/>
      <c r="L1066" s="526"/>
      <c r="M1066" s="526"/>
      <c r="N1066" s="526"/>
      <c r="O1066" s="526"/>
      <c r="P1066" s="526"/>
      <c r="Q1066" s="526"/>
      <c r="R1066" s="526"/>
      <c r="S1066" s="366"/>
      <c r="T1066" s="366"/>
      <c r="U1066" s="366"/>
      <c r="V1066" s="366"/>
      <c r="W1066" s="366"/>
      <c r="X1066" s="366"/>
      <c r="Y1066" s="366"/>
      <c r="Z1066" s="366"/>
      <c r="AA1066" s="366"/>
      <c r="AB1066" s="366"/>
      <c r="AC1066" s="366"/>
      <c r="AD1066" s="366"/>
      <c r="AE1066" s="366"/>
      <c r="AF1066" s="366"/>
      <c r="AG1066" s="520"/>
    </row>
    <row r="1067" spans="1:33" ht="19.5" thickBot="1" x14ac:dyDescent="0.35">
      <c r="A1067" s="366"/>
      <c r="B1067" s="387"/>
      <c r="C1067" s="388"/>
      <c r="D1067" s="388"/>
      <c r="E1067" s="388"/>
      <c r="F1067" s="388"/>
      <c r="G1067" s="388"/>
      <c r="H1067" s="388"/>
      <c r="I1067" s="366"/>
      <c r="J1067" s="366"/>
      <c r="K1067" s="526"/>
      <c r="L1067" s="526"/>
      <c r="M1067" s="526"/>
      <c r="N1067" s="526"/>
      <c r="O1067" s="526"/>
      <c r="P1067" s="526"/>
      <c r="Q1067" s="526"/>
      <c r="R1067" s="526"/>
      <c r="S1067" s="366"/>
      <c r="T1067" s="366"/>
      <c r="U1067" s="366"/>
      <c r="V1067" s="366"/>
      <c r="W1067" s="366"/>
      <c r="X1067" s="366"/>
      <c r="Y1067" s="366"/>
      <c r="Z1067" s="366"/>
      <c r="AA1067" s="366"/>
      <c r="AB1067" s="366"/>
      <c r="AC1067" s="366"/>
      <c r="AD1067" s="366"/>
      <c r="AE1067" s="366"/>
      <c r="AF1067" s="366"/>
      <c r="AG1067" s="520"/>
    </row>
    <row r="1068" spans="1:33" ht="19.5" thickBot="1" x14ac:dyDescent="0.35">
      <c r="A1068" s="366"/>
      <c r="B1068" s="387"/>
      <c r="C1068" s="388"/>
      <c r="D1068" s="388"/>
      <c r="E1068" s="388"/>
      <c r="F1068" s="388"/>
      <c r="G1068" s="388"/>
      <c r="H1068" s="388"/>
      <c r="I1068" s="366"/>
      <c r="J1068" s="366"/>
      <c r="K1068" s="526"/>
      <c r="L1068" s="526"/>
      <c r="M1068" s="526"/>
      <c r="N1068" s="526"/>
      <c r="O1068" s="526"/>
      <c r="P1068" s="526"/>
      <c r="Q1068" s="526"/>
      <c r="R1068" s="526"/>
      <c r="S1068" s="366"/>
      <c r="T1068" s="366"/>
      <c r="U1068" s="366"/>
      <c r="V1068" s="366"/>
      <c r="W1068" s="366"/>
      <c r="X1068" s="366"/>
      <c r="Y1068" s="366"/>
      <c r="Z1068" s="366"/>
      <c r="AA1068" s="366"/>
      <c r="AB1068" s="366"/>
      <c r="AC1068" s="366"/>
      <c r="AD1068" s="366"/>
      <c r="AE1068" s="366"/>
      <c r="AF1068" s="366"/>
      <c r="AG1068" s="520"/>
    </row>
    <row r="1069" spans="1:33" ht="19.5" thickBot="1" x14ac:dyDescent="0.35">
      <c r="A1069" s="366"/>
      <c r="B1069" s="387"/>
      <c r="C1069" s="388"/>
      <c r="D1069" s="388"/>
      <c r="E1069" s="388"/>
      <c r="F1069" s="388"/>
      <c r="G1069" s="388"/>
      <c r="H1069" s="388"/>
      <c r="I1069" s="366"/>
      <c r="J1069" s="366"/>
      <c r="K1069" s="526"/>
      <c r="L1069" s="526"/>
      <c r="M1069" s="526"/>
      <c r="N1069" s="526"/>
      <c r="O1069" s="526"/>
      <c r="P1069" s="526"/>
      <c r="Q1069" s="526"/>
      <c r="R1069" s="526"/>
      <c r="S1069" s="366"/>
      <c r="T1069" s="366"/>
      <c r="U1069" s="366"/>
      <c r="V1069" s="366"/>
      <c r="W1069" s="366"/>
      <c r="X1069" s="366"/>
      <c r="Y1069" s="366"/>
      <c r="Z1069" s="366"/>
      <c r="AA1069" s="366"/>
      <c r="AB1069" s="366"/>
      <c r="AC1069" s="366"/>
      <c r="AD1069" s="366"/>
      <c r="AE1069" s="366"/>
      <c r="AF1069" s="366"/>
      <c r="AG1069" s="520"/>
    </row>
    <row r="1070" spans="1:33" ht="19.5" thickBot="1" x14ac:dyDescent="0.35">
      <c r="A1070" s="366"/>
      <c r="B1070" s="387"/>
      <c r="C1070" s="388"/>
      <c r="D1070" s="388"/>
      <c r="E1070" s="388"/>
      <c r="F1070" s="388"/>
      <c r="G1070" s="388"/>
      <c r="H1070" s="388"/>
      <c r="I1070" s="366"/>
      <c r="J1070" s="366"/>
      <c r="K1070" s="526"/>
      <c r="L1070" s="526"/>
      <c r="M1070" s="526"/>
      <c r="N1070" s="526"/>
      <c r="O1070" s="526"/>
      <c r="P1070" s="526"/>
      <c r="Q1070" s="526"/>
      <c r="R1070" s="526"/>
      <c r="S1070" s="366"/>
      <c r="T1070" s="366"/>
      <c r="U1070" s="366"/>
      <c r="V1070" s="366"/>
      <c r="W1070" s="366"/>
      <c r="X1070" s="366"/>
      <c r="Y1070" s="366"/>
      <c r="Z1070" s="366"/>
      <c r="AA1070" s="366"/>
      <c r="AB1070" s="366"/>
      <c r="AC1070" s="366"/>
      <c r="AD1070" s="366"/>
      <c r="AE1070" s="366"/>
      <c r="AF1070" s="366"/>
      <c r="AG1070" s="520"/>
    </row>
    <row r="1071" spans="1:33" ht="19.5" thickBot="1" x14ac:dyDescent="0.35">
      <c r="A1071" s="366"/>
      <c r="B1071" s="387"/>
      <c r="C1071" s="388"/>
      <c r="D1071" s="388"/>
      <c r="E1071" s="388"/>
      <c r="F1071" s="388"/>
      <c r="G1071" s="388"/>
      <c r="H1071" s="388"/>
      <c r="I1071" s="366"/>
      <c r="J1071" s="366"/>
      <c r="K1071" s="526"/>
      <c r="L1071" s="526"/>
      <c r="M1071" s="526"/>
      <c r="N1071" s="526"/>
      <c r="O1071" s="526"/>
      <c r="P1071" s="526"/>
      <c r="Q1071" s="526"/>
      <c r="R1071" s="526"/>
      <c r="S1071" s="366"/>
      <c r="T1071" s="366"/>
      <c r="U1071" s="366"/>
      <c r="V1071" s="366"/>
      <c r="W1071" s="366"/>
      <c r="X1071" s="366"/>
      <c r="Y1071" s="366"/>
      <c r="Z1071" s="366"/>
      <c r="AA1071" s="366"/>
      <c r="AB1071" s="366"/>
      <c r="AC1071" s="366"/>
      <c r="AD1071" s="366"/>
      <c r="AE1071" s="366"/>
      <c r="AF1071" s="366"/>
      <c r="AG1071" s="520"/>
    </row>
    <row r="1072" spans="1:33" ht="19.5" thickBot="1" x14ac:dyDescent="0.35">
      <c r="A1072" s="366"/>
      <c r="B1072" s="387"/>
      <c r="C1072" s="388"/>
      <c r="D1072" s="388"/>
      <c r="E1072" s="388"/>
      <c r="F1072" s="388"/>
      <c r="G1072" s="388"/>
      <c r="H1072" s="388"/>
      <c r="I1072" s="366"/>
      <c r="J1072" s="366"/>
      <c r="K1072" s="526"/>
      <c r="L1072" s="526"/>
      <c r="M1072" s="526"/>
      <c r="N1072" s="526"/>
      <c r="O1072" s="526"/>
      <c r="P1072" s="526"/>
      <c r="Q1072" s="526"/>
      <c r="R1072" s="526"/>
      <c r="S1072" s="366"/>
      <c r="T1072" s="366"/>
      <c r="U1072" s="366"/>
      <c r="V1072" s="366"/>
      <c r="W1072" s="366"/>
      <c r="X1072" s="366"/>
      <c r="Y1072" s="366"/>
      <c r="Z1072" s="366"/>
      <c r="AA1072" s="366"/>
      <c r="AB1072" s="366"/>
      <c r="AC1072" s="366"/>
      <c r="AD1072" s="366"/>
      <c r="AE1072" s="366"/>
      <c r="AF1072" s="366"/>
      <c r="AG1072" s="520"/>
    </row>
    <row r="1073" spans="1:33" ht="19.5" thickBot="1" x14ac:dyDescent="0.35">
      <c r="A1073" s="366"/>
      <c r="B1073" s="387"/>
      <c r="C1073" s="388"/>
      <c r="D1073" s="388"/>
      <c r="E1073" s="388"/>
      <c r="F1073" s="388"/>
      <c r="G1073" s="388"/>
      <c r="H1073" s="388"/>
      <c r="I1073" s="366"/>
      <c r="J1073" s="366"/>
      <c r="K1073" s="526"/>
      <c r="L1073" s="526"/>
      <c r="M1073" s="526"/>
      <c r="N1073" s="526"/>
      <c r="O1073" s="526"/>
      <c r="P1073" s="526"/>
      <c r="Q1073" s="526"/>
      <c r="R1073" s="526"/>
      <c r="S1073" s="366"/>
      <c r="T1073" s="366"/>
      <c r="U1073" s="366"/>
      <c r="V1073" s="366"/>
      <c r="W1073" s="366"/>
      <c r="X1073" s="366"/>
      <c r="Y1073" s="366"/>
      <c r="Z1073" s="366"/>
      <c r="AA1073" s="366"/>
      <c r="AB1073" s="366"/>
      <c r="AC1073" s="366"/>
      <c r="AD1073" s="366"/>
      <c r="AE1073" s="366"/>
      <c r="AF1073" s="366"/>
      <c r="AG1073" s="520"/>
    </row>
    <row r="1074" spans="1:33" ht="19.5" thickBot="1" x14ac:dyDescent="0.35">
      <c r="A1074" s="366"/>
      <c r="B1074" s="387"/>
      <c r="C1074" s="388"/>
      <c r="D1074" s="388"/>
      <c r="E1074" s="388"/>
      <c r="F1074" s="388"/>
      <c r="G1074" s="388"/>
      <c r="H1074" s="388"/>
      <c r="I1074" s="366"/>
      <c r="J1074" s="366"/>
      <c r="K1074" s="526"/>
      <c r="L1074" s="526"/>
      <c r="M1074" s="526"/>
      <c r="N1074" s="526"/>
      <c r="O1074" s="526"/>
      <c r="P1074" s="526"/>
      <c r="Q1074" s="526"/>
      <c r="R1074" s="526"/>
      <c r="S1074" s="366"/>
      <c r="T1074" s="366"/>
      <c r="U1074" s="366"/>
      <c r="V1074" s="366"/>
      <c r="W1074" s="366"/>
      <c r="X1074" s="366"/>
      <c r="Y1074" s="366"/>
      <c r="Z1074" s="366"/>
      <c r="AA1074" s="366"/>
      <c r="AB1074" s="366"/>
      <c r="AC1074" s="366"/>
      <c r="AD1074" s="366"/>
      <c r="AE1074" s="366"/>
      <c r="AF1074" s="366"/>
      <c r="AG1074" s="520"/>
    </row>
    <row r="1075" spans="1:33" ht="19.5" thickBot="1" x14ac:dyDescent="0.35">
      <c r="A1075" s="366"/>
      <c r="B1075" s="387"/>
      <c r="C1075" s="388"/>
      <c r="D1075" s="388"/>
      <c r="E1075" s="388"/>
      <c r="F1075" s="388"/>
      <c r="G1075" s="388"/>
      <c r="H1075" s="388"/>
      <c r="I1075" s="366"/>
      <c r="J1075" s="366"/>
      <c r="K1075" s="526"/>
      <c r="L1075" s="526"/>
      <c r="M1075" s="526"/>
      <c r="N1075" s="526"/>
      <c r="O1075" s="526"/>
      <c r="P1075" s="526"/>
      <c r="Q1075" s="526"/>
      <c r="R1075" s="526"/>
      <c r="S1075" s="366"/>
      <c r="T1075" s="366"/>
      <c r="U1075" s="366"/>
      <c r="V1075" s="366"/>
      <c r="W1075" s="366"/>
      <c r="X1075" s="366"/>
      <c r="Y1075" s="366"/>
      <c r="Z1075" s="366"/>
      <c r="AA1075" s="366"/>
      <c r="AB1075" s="366"/>
      <c r="AC1075" s="366"/>
      <c r="AD1075" s="366"/>
      <c r="AE1075" s="366"/>
      <c r="AF1075" s="366"/>
      <c r="AG1075" s="520"/>
    </row>
    <row r="1076" spans="1:33" ht="19.5" thickBot="1" x14ac:dyDescent="0.35">
      <c r="A1076" s="366"/>
      <c r="B1076" s="387"/>
      <c r="C1076" s="388"/>
      <c r="D1076" s="388"/>
      <c r="E1076" s="388"/>
      <c r="F1076" s="388"/>
      <c r="G1076" s="388"/>
      <c r="H1076" s="388"/>
      <c r="I1076" s="366"/>
      <c r="J1076" s="366"/>
      <c r="K1076" s="526"/>
      <c r="L1076" s="526"/>
      <c r="M1076" s="526"/>
      <c r="N1076" s="526"/>
      <c r="O1076" s="526"/>
      <c r="P1076" s="526"/>
      <c r="Q1076" s="526"/>
      <c r="R1076" s="526"/>
      <c r="S1076" s="366"/>
      <c r="T1076" s="366"/>
      <c r="U1076" s="366"/>
      <c r="V1076" s="366"/>
      <c r="W1076" s="366"/>
      <c r="X1076" s="366"/>
      <c r="Y1076" s="366"/>
      <c r="Z1076" s="366"/>
      <c r="AA1076" s="366"/>
      <c r="AB1076" s="366"/>
      <c r="AC1076" s="366"/>
      <c r="AD1076" s="366"/>
      <c r="AE1076" s="366"/>
      <c r="AF1076" s="366"/>
      <c r="AG1076" s="520"/>
    </row>
    <row r="1077" spans="1:33" ht="19.5" thickBot="1" x14ac:dyDescent="0.35">
      <c r="A1077" s="366"/>
      <c r="B1077" s="387"/>
      <c r="C1077" s="388"/>
      <c r="D1077" s="388"/>
      <c r="E1077" s="388"/>
      <c r="F1077" s="388"/>
      <c r="G1077" s="388"/>
      <c r="H1077" s="388"/>
      <c r="I1077" s="366"/>
      <c r="J1077" s="366"/>
      <c r="K1077" s="526"/>
      <c r="L1077" s="526"/>
      <c r="M1077" s="526"/>
      <c r="N1077" s="526"/>
      <c r="O1077" s="526"/>
      <c r="P1077" s="526"/>
      <c r="Q1077" s="526"/>
      <c r="R1077" s="526"/>
      <c r="S1077" s="366"/>
      <c r="T1077" s="366"/>
      <c r="U1077" s="366"/>
      <c r="V1077" s="366"/>
      <c r="W1077" s="366"/>
      <c r="X1077" s="366"/>
      <c r="Y1077" s="366"/>
      <c r="Z1077" s="366"/>
      <c r="AA1077" s="366"/>
      <c r="AB1077" s="366"/>
      <c r="AC1077" s="366"/>
      <c r="AD1077" s="366"/>
      <c r="AE1077" s="366"/>
      <c r="AF1077" s="366"/>
      <c r="AG1077" s="520"/>
    </row>
    <row r="1078" spans="1:33" ht="19.5" thickBot="1" x14ac:dyDescent="0.35">
      <c r="A1078" s="366"/>
      <c r="B1078" s="387"/>
      <c r="C1078" s="388"/>
      <c r="D1078" s="388"/>
      <c r="E1078" s="388"/>
      <c r="F1078" s="388"/>
      <c r="G1078" s="388"/>
      <c r="H1078" s="388"/>
      <c r="I1078" s="366"/>
      <c r="J1078" s="366"/>
      <c r="K1078" s="526"/>
      <c r="L1078" s="526"/>
      <c r="M1078" s="526"/>
      <c r="N1078" s="526"/>
      <c r="O1078" s="526"/>
      <c r="P1078" s="526"/>
      <c r="Q1078" s="526"/>
      <c r="R1078" s="526"/>
      <c r="S1078" s="366"/>
      <c r="T1078" s="366"/>
      <c r="U1078" s="366"/>
      <c r="V1078" s="366"/>
      <c r="W1078" s="366"/>
      <c r="X1078" s="366"/>
      <c r="Y1078" s="366"/>
      <c r="Z1078" s="366"/>
      <c r="AA1078" s="366"/>
      <c r="AB1078" s="366"/>
      <c r="AC1078" s="366"/>
      <c r="AD1078" s="366"/>
      <c r="AE1078" s="366"/>
      <c r="AF1078" s="366"/>
      <c r="AG1078" s="520"/>
    </row>
    <row r="1079" spans="1:33" ht="19.5" thickBot="1" x14ac:dyDescent="0.35">
      <c r="A1079" s="366"/>
      <c r="B1079" s="387"/>
      <c r="C1079" s="388"/>
      <c r="D1079" s="388"/>
      <c r="E1079" s="388"/>
      <c r="F1079" s="388"/>
      <c r="G1079" s="388"/>
      <c r="H1079" s="388"/>
      <c r="I1079" s="366"/>
      <c r="J1079" s="366"/>
      <c r="K1079" s="526"/>
      <c r="L1079" s="526"/>
      <c r="M1079" s="526"/>
      <c r="N1079" s="526"/>
      <c r="O1079" s="526"/>
      <c r="P1079" s="526"/>
      <c r="Q1079" s="526"/>
      <c r="R1079" s="526"/>
      <c r="S1079" s="366"/>
      <c r="T1079" s="366"/>
      <c r="U1079" s="366"/>
      <c r="V1079" s="366"/>
      <c r="W1079" s="366"/>
      <c r="X1079" s="366"/>
      <c r="Y1079" s="366"/>
      <c r="Z1079" s="366"/>
      <c r="AA1079" s="366"/>
      <c r="AB1079" s="366"/>
      <c r="AC1079" s="366"/>
      <c r="AD1079" s="366"/>
      <c r="AE1079" s="366"/>
      <c r="AF1079" s="366"/>
      <c r="AG1079" s="520"/>
    </row>
    <row r="1080" spans="1:33" ht="19.5" thickBot="1" x14ac:dyDescent="0.35">
      <c r="A1080" s="366"/>
      <c r="B1080" s="387"/>
      <c r="C1080" s="388"/>
      <c r="D1080" s="388"/>
      <c r="E1080" s="388"/>
      <c r="F1080" s="388"/>
      <c r="G1080" s="388"/>
      <c r="H1080" s="388"/>
      <c r="I1080" s="366"/>
      <c r="J1080" s="366"/>
      <c r="K1080" s="526"/>
      <c r="L1080" s="526"/>
      <c r="M1080" s="526"/>
      <c r="N1080" s="526"/>
      <c r="O1080" s="526"/>
      <c r="P1080" s="526"/>
      <c r="Q1080" s="526"/>
      <c r="R1080" s="526"/>
      <c r="S1080" s="366"/>
      <c r="T1080" s="366"/>
      <c r="U1080" s="366"/>
      <c r="V1080" s="366"/>
      <c r="W1080" s="366"/>
      <c r="X1080" s="366"/>
      <c r="Y1080" s="366"/>
      <c r="Z1080" s="366"/>
      <c r="AA1080" s="366"/>
      <c r="AB1080" s="366"/>
      <c r="AC1080" s="366"/>
      <c r="AD1080" s="366"/>
      <c r="AE1080" s="366"/>
      <c r="AF1080" s="366"/>
      <c r="AG1080" s="520"/>
    </row>
    <row r="1081" spans="1:33" ht="19.5" thickBot="1" x14ac:dyDescent="0.35">
      <c r="A1081" s="366"/>
      <c r="B1081" s="387"/>
      <c r="C1081" s="388"/>
      <c r="D1081" s="388"/>
      <c r="E1081" s="388"/>
      <c r="F1081" s="388"/>
      <c r="G1081" s="388"/>
      <c r="H1081" s="388"/>
      <c r="I1081" s="366"/>
      <c r="J1081" s="366"/>
      <c r="K1081" s="526"/>
      <c r="L1081" s="526"/>
      <c r="M1081" s="526"/>
      <c r="N1081" s="526"/>
      <c r="O1081" s="526"/>
      <c r="P1081" s="526"/>
      <c r="Q1081" s="526"/>
      <c r="R1081" s="526"/>
      <c r="S1081" s="366"/>
      <c r="T1081" s="366"/>
      <c r="U1081" s="366"/>
      <c r="V1081" s="366"/>
      <c r="W1081" s="366"/>
      <c r="X1081" s="366"/>
      <c r="Y1081" s="366"/>
      <c r="Z1081" s="366"/>
      <c r="AA1081" s="366"/>
      <c r="AB1081" s="366"/>
      <c r="AC1081" s="366"/>
      <c r="AD1081" s="366"/>
      <c r="AE1081" s="366"/>
      <c r="AF1081" s="366"/>
      <c r="AG1081" s="520"/>
    </row>
    <row r="1082" spans="1:33" ht="19.5" thickBot="1" x14ac:dyDescent="0.35">
      <c r="A1082" s="366"/>
      <c r="B1082" s="387"/>
      <c r="C1082" s="388"/>
      <c r="D1082" s="388"/>
      <c r="E1082" s="388"/>
      <c r="F1082" s="388"/>
      <c r="G1082" s="388"/>
      <c r="H1082" s="388"/>
      <c r="I1082" s="366"/>
      <c r="J1082" s="366"/>
      <c r="K1082" s="526"/>
      <c r="L1082" s="526"/>
      <c r="M1082" s="526"/>
      <c r="N1082" s="526"/>
      <c r="O1082" s="526"/>
      <c r="P1082" s="526"/>
      <c r="Q1082" s="526"/>
      <c r="R1082" s="526"/>
      <c r="S1082" s="366"/>
      <c r="T1082" s="366"/>
      <c r="U1082" s="366"/>
      <c r="V1082" s="366"/>
      <c r="W1082" s="366"/>
      <c r="X1082" s="366"/>
      <c r="Y1082" s="366"/>
      <c r="Z1082" s="366"/>
      <c r="AA1082" s="366"/>
      <c r="AB1082" s="366"/>
      <c r="AC1082" s="366"/>
      <c r="AD1082" s="366"/>
      <c r="AE1082" s="366"/>
      <c r="AF1082" s="366"/>
      <c r="AG1082" s="520"/>
    </row>
    <row r="1083" spans="1:33" ht="19.5" thickBot="1" x14ac:dyDescent="0.35">
      <c r="A1083" s="366"/>
      <c r="B1083" s="387"/>
      <c r="C1083" s="388"/>
      <c r="D1083" s="388"/>
      <c r="E1083" s="388"/>
      <c r="F1083" s="388"/>
      <c r="G1083" s="388"/>
      <c r="H1083" s="388"/>
      <c r="I1083" s="366"/>
      <c r="J1083" s="366"/>
      <c r="K1083" s="526"/>
      <c r="L1083" s="526"/>
      <c r="M1083" s="526"/>
      <c r="N1083" s="526"/>
      <c r="O1083" s="526"/>
      <c r="P1083" s="526"/>
      <c r="Q1083" s="526"/>
      <c r="R1083" s="526"/>
      <c r="S1083" s="366"/>
      <c r="T1083" s="366"/>
      <c r="U1083" s="366"/>
      <c r="V1083" s="366"/>
      <c r="W1083" s="366"/>
      <c r="X1083" s="366"/>
      <c r="Y1083" s="366"/>
      <c r="Z1083" s="366"/>
      <c r="AA1083" s="366"/>
      <c r="AB1083" s="366"/>
      <c r="AC1083" s="366"/>
      <c r="AD1083" s="366"/>
      <c r="AE1083" s="366"/>
      <c r="AF1083" s="366"/>
      <c r="AG1083" s="520"/>
    </row>
    <row r="1084" spans="1:33" ht="19.5" thickBot="1" x14ac:dyDescent="0.35">
      <c r="A1084" s="366"/>
      <c r="B1084" s="387"/>
      <c r="C1084" s="388"/>
      <c r="D1084" s="388"/>
      <c r="E1084" s="388"/>
      <c r="F1084" s="388"/>
      <c r="G1084" s="388"/>
      <c r="H1084" s="388"/>
      <c r="I1084" s="366"/>
      <c r="J1084" s="366"/>
      <c r="K1084" s="526"/>
      <c r="L1084" s="526"/>
      <c r="M1084" s="526"/>
      <c r="N1084" s="526"/>
      <c r="O1084" s="526"/>
      <c r="P1084" s="526"/>
      <c r="Q1084" s="526"/>
      <c r="R1084" s="526"/>
      <c r="S1084" s="366"/>
      <c r="T1084" s="366"/>
      <c r="U1084" s="366"/>
      <c r="V1084" s="366"/>
      <c r="W1084" s="366"/>
      <c r="X1084" s="366"/>
      <c r="Y1084" s="366"/>
      <c r="Z1084" s="366"/>
      <c r="AA1084" s="366"/>
      <c r="AB1084" s="366"/>
      <c r="AC1084" s="366"/>
      <c r="AD1084" s="366"/>
      <c r="AE1084" s="366"/>
      <c r="AF1084" s="366"/>
      <c r="AG1084" s="520"/>
    </row>
    <row r="1085" spans="1:33" ht="19.5" thickBot="1" x14ac:dyDescent="0.35">
      <c r="A1085" s="366"/>
      <c r="B1085" s="387"/>
      <c r="C1085" s="388"/>
      <c r="D1085" s="388"/>
      <c r="E1085" s="388"/>
      <c r="F1085" s="388"/>
      <c r="G1085" s="388"/>
      <c r="H1085" s="388"/>
      <c r="I1085" s="366"/>
      <c r="J1085" s="366"/>
      <c r="K1085" s="526"/>
      <c r="L1085" s="526"/>
      <c r="M1085" s="526"/>
      <c r="N1085" s="526"/>
      <c r="O1085" s="526"/>
      <c r="P1085" s="526"/>
      <c r="Q1085" s="526"/>
      <c r="R1085" s="526"/>
      <c r="S1085" s="366"/>
      <c r="T1085" s="366"/>
      <c r="U1085" s="366"/>
      <c r="V1085" s="366"/>
      <c r="W1085" s="366"/>
      <c r="X1085" s="366"/>
      <c r="Y1085" s="366"/>
      <c r="Z1085" s="366"/>
      <c r="AA1085" s="366"/>
      <c r="AB1085" s="366"/>
      <c r="AC1085" s="366"/>
      <c r="AD1085" s="366"/>
      <c r="AE1085" s="366"/>
      <c r="AF1085" s="366"/>
      <c r="AG1085" s="520"/>
    </row>
    <row r="1086" spans="1:33" ht="19.5" thickBot="1" x14ac:dyDescent="0.35">
      <c r="A1086" s="366"/>
      <c r="B1086" s="387"/>
      <c r="C1086" s="388"/>
      <c r="D1086" s="388"/>
      <c r="E1086" s="388"/>
      <c r="F1086" s="388"/>
      <c r="G1086" s="388"/>
      <c r="H1086" s="388"/>
      <c r="I1086" s="366"/>
      <c r="J1086" s="366"/>
      <c r="K1086" s="526"/>
      <c r="L1086" s="526"/>
      <c r="M1086" s="526"/>
      <c r="N1086" s="526"/>
      <c r="O1086" s="526"/>
      <c r="P1086" s="526"/>
      <c r="Q1086" s="526"/>
      <c r="R1086" s="526"/>
      <c r="S1086" s="366"/>
      <c r="T1086" s="366"/>
      <c r="U1086" s="366"/>
      <c r="V1086" s="366"/>
      <c r="W1086" s="366"/>
      <c r="X1086" s="366"/>
      <c r="Y1086" s="366"/>
      <c r="Z1086" s="366"/>
      <c r="AA1086" s="366"/>
      <c r="AB1086" s="366"/>
      <c r="AC1086" s="366"/>
      <c r="AD1086" s="366"/>
      <c r="AE1086" s="366"/>
      <c r="AF1086" s="366"/>
      <c r="AG1086" s="520"/>
    </row>
    <row r="1087" spans="1:33" ht="19.5" thickBot="1" x14ac:dyDescent="0.35">
      <c r="A1087" s="366"/>
      <c r="B1087" s="387"/>
      <c r="C1087" s="388"/>
      <c r="D1087" s="388"/>
      <c r="E1087" s="388"/>
      <c r="F1087" s="388"/>
      <c r="G1087" s="388"/>
      <c r="H1087" s="388"/>
      <c r="I1087" s="366"/>
      <c r="J1087" s="366"/>
      <c r="K1087" s="526"/>
      <c r="L1087" s="526"/>
      <c r="M1087" s="526"/>
      <c r="N1087" s="526"/>
      <c r="O1087" s="526"/>
      <c r="P1087" s="526"/>
      <c r="Q1087" s="526"/>
      <c r="R1087" s="526"/>
      <c r="S1087" s="366"/>
      <c r="T1087" s="366"/>
      <c r="U1087" s="366"/>
      <c r="V1087" s="366"/>
      <c r="W1087" s="366"/>
      <c r="X1087" s="366"/>
      <c r="Y1087" s="366"/>
      <c r="Z1087" s="366"/>
      <c r="AA1087" s="366"/>
      <c r="AB1087" s="366"/>
      <c r="AC1087" s="366"/>
      <c r="AD1087" s="366"/>
      <c r="AE1087" s="366"/>
      <c r="AF1087" s="366"/>
      <c r="AG1087" s="520"/>
    </row>
    <row r="1088" spans="1:33" ht="19.5" thickBot="1" x14ac:dyDescent="0.35">
      <c r="A1088" s="366"/>
      <c r="B1088" s="387"/>
      <c r="C1088" s="388"/>
      <c r="D1088" s="388"/>
      <c r="E1088" s="388"/>
      <c r="F1088" s="388"/>
      <c r="G1088" s="388"/>
      <c r="H1088" s="388"/>
      <c r="I1088" s="366"/>
      <c r="J1088" s="366"/>
      <c r="K1088" s="526"/>
      <c r="L1088" s="526"/>
      <c r="M1088" s="526"/>
      <c r="N1088" s="526"/>
      <c r="O1088" s="526"/>
      <c r="P1088" s="526"/>
      <c r="Q1088" s="526"/>
      <c r="R1088" s="526"/>
      <c r="S1088" s="366"/>
      <c r="T1088" s="366"/>
      <c r="U1088" s="366"/>
      <c r="V1088" s="366"/>
      <c r="W1088" s="366"/>
      <c r="X1088" s="366"/>
      <c r="Y1088" s="366"/>
      <c r="Z1088" s="366"/>
      <c r="AA1088" s="366"/>
      <c r="AB1088" s="366"/>
      <c r="AC1088" s="366"/>
      <c r="AD1088" s="366"/>
      <c r="AE1088" s="366"/>
      <c r="AF1088" s="366"/>
      <c r="AG1088" s="520"/>
    </row>
    <row r="1089" spans="1:33" ht="19.5" thickBot="1" x14ac:dyDescent="0.35">
      <c r="A1089" s="366"/>
      <c r="B1089" s="387"/>
      <c r="C1089" s="388"/>
      <c r="D1089" s="388"/>
      <c r="E1089" s="388"/>
      <c r="F1089" s="388"/>
      <c r="G1089" s="388"/>
      <c r="H1089" s="388"/>
      <c r="I1089" s="366"/>
      <c r="J1089" s="366"/>
      <c r="K1089" s="526"/>
      <c r="L1089" s="526"/>
      <c r="M1089" s="526"/>
      <c r="N1089" s="526"/>
      <c r="O1089" s="526"/>
      <c r="P1089" s="526"/>
      <c r="Q1089" s="526"/>
      <c r="R1089" s="526"/>
      <c r="S1089" s="366"/>
      <c r="T1089" s="366"/>
      <c r="U1089" s="366"/>
      <c r="V1089" s="366"/>
      <c r="W1089" s="366"/>
      <c r="X1089" s="366"/>
      <c r="Y1089" s="366"/>
      <c r="Z1089" s="366"/>
      <c r="AA1089" s="366"/>
      <c r="AB1089" s="366"/>
      <c r="AC1089" s="366"/>
      <c r="AD1089" s="366"/>
      <c r="AE1089" s="366"/>
      <c r="AF1089" s="366"/>
      <c r="AG1089" s="520"/>
    </row>
    <row r="1090" spans="1:33" ht="19.5" thickBot="1" x14ac:dyDescent="0.35">
      <c r="A1090" s="366"/>
      <c r="B1090" s="387"/>
      <c r="C1090" s="388"/>
      <c r="D1090" s="388"/>
      <c r="E1090" s="388"/>
      <c r="F1090" s="388"/>
      <c r="G1090" s="388"/>
      <c r="H1090" s="388"/>
      <c r="I1090" s="366"/>
      <c r="J1090" s="366"/>
      <c r="K1090" s="526"/>
      <c r="L1090" s="526"/>
      <c r="M1090" s="526"/>
      <c r="N1090" s="526"/>
      <c r="O1090" s="526"/>
      <c r="P1090" s="526"/>
      <c r="Q1090" s="526"/>
      <c r="R1090" s="526"/>
      <c r="S1090" s="366"/>
      <c r="T1090" s="366"/>
      <c r="U1090" s="366"/>
      <c r="V1090" s="366"/>
      <c r="W1090" s="366"/>
      <c r="X1090" s="366"/>
      <c r="Y1090" s="366"/>
      <c r="Z1090" s="366"/>
      <c r="AA1090" s="366"/>
      <c r="AB1090" s="366"/>
      <c r="AC1090" s="366"/>
      <c r="AD1090" s="366"/>
      <c r="AE1090" s="366"/>
      <c r="AF1090" s="366"/>
      <c r="AG1090" s="520"/>
    </row>
    <row r="1091" spans="1:33" ht="19.5" thickBot="1" x14ac:dyDescent="0.35">
      <c r="A1091" s="366"/>
      <c r="B1091" s="387"/>
      <c r="C1091" s="388"/>
      <c r="D1091" s="388"/>
      <c r="E1091" s="388"/>
      <c r="F1091" s="388"/>
      <c r="G1091" s="388"/>
      <c r="H1091" s="388"/>
      <c r="I1091" s="366"/>
      <c r="J1091" s="366"/>
      <c r="K1091" s="526"/>
      <c r="L1091" s="526"/>
      <c r="M1091" s="526"/>
      <c r="N1091" s="526"/>
      <c r="O1091" s="526"/>
      <c r="P1091" s="526"/>
      <c r="Q1091" s="526"/>
      <c r="R1091" s="526"/>
      <c r="S1091" s="366"/>
      <c r="T1091" s="366"/>
      <c r="U1091" s="366"/>
      <c r="V1091" s="366"/>
      <c r="W1091" s="366"/>
      <c r="X1091" s="366"/>
      <c r="Y1091" s="366"/>
      <c r="Z1091" s="366"/>
      <c r="AA1091" s="366"/>
      <c r="AB1091" s="366"/>
      <c r="AC1091" s="366"/>
      <c r="AD1091" s="366"/>
      <c r="AE1091" s="366"/>
      <c r="AF1091" s="366"/>
      <c r="AG1091" s="520"/>
    </row>
    <row r="1092" spans="1:33" ht="19.5" thickBot="1" x14ac:dyDescent="0.35">
      <c r="A1092" s="366"/>
      <c r="B1092" s="387"/>
      <c r="C1092" s="388"/>
      <c r="D1092" s="388"/>
      <c r="E1092" s="388"/>
      <c r="F1092" s="388"/>
      <c r="G1092" s="388"/>
      <c r="H1092" s="388"/>
      <c r="I1092" s="366"/>
      <c r="J1092" s="366"/>
      <c r="K1092" s="526"/>
      <c r="L1092" s="526"/>
      <c r="M1092" s="526"/>
      <c r="N1092" s="526"/>
      <c r="O1092" s="526"/>
      <c r="P1092" s="526"/>
      <c r="Q1092" s="526"/>
      <c r="R1092" s="526"/>
      <c r="S1092" s="366"/>
      <c r="T1092" s="366"/>
      <c r="U1092" s="366"/>
      <c r="V1092" s="366"/>
      <c r="W1092" s="366"/>
      <c r="X1092" s="366"/>
      <c r="Y1092" s="366"/>
      <c r="Z1092" s="366"/>
      <c r="AA1092" s="366"/>
      <c r="AB1092" s="366"/>
      <c r="AC1092" s="366"/>
      <c r="AD1092" s="366"/>
      <c r="AE1092" s="366"/>
      <c r="AF1092" s="366"/>
      <c r="AG1092" s="520"/>
    </row>
    <row r="1093" spans="1:33" ht="19.5" thickBot="1" x14ac:dyDescent="0.35">
      <c r="A1093" s="366"/>
      <c r="B1093" s="387"/>
      <c r="C1093" s="388"/>
      <c r="D1093" s="388"/>
      <c r="E1093" s="388"/>
      <c r="F1093" s="388"/>
      <c r="G1093" s="388"/>
      <c r="H1093" s="388"/>
      <c r="I1093" s="366"/>
      <c r="J1093" s="366"/>
      <c r="K1093" s="526"/>
      <c r="L1093" s="526"/>
      <c r="M1093" s="526"/>
      <c r="N1093" s="526"/>
      <c r="O1093" s="526"/>
      <c r="P1093" s="526"/>
      <c r="Q1093" s="526"/>
      <c r="R1093" s="526"/>
      <c r="S1093" s="366"/>
      <c r="T1093" s="366"/>
      <c r="U1093" s="366"/>
      <c r="V1093" s="366"/>
      <c r="W1093" s="366"/>
      <c r="X1093" s="366"/>
      <c r="Y1093" s="366"/>
      <c r="Z1093" s="366"/>
      <c r="AA1093" s="366"/>
      <c r="AB1093" s="366"/>
      <c r="AC1093" s="366"/>
      <c r="AD1093" s="366"/>
      <c r="AE1093" s="366"/>
      <c r="AF1093" s="366"/>
      <c r="AG1093" s="520"/>
    </row>
    <row r="1094" spans="1:33" ht="19.5" thickBot="1" x14ac:dyDescent="0.35">
      <c r="A1094" s="366"/>
      <c r="B1094" s="387"/>
      <c r="C1094" s="388"/>
      <c r="D1094" s="388"/>
      <c r="E1094" s="388"/>
      <c r="F1094" s="388"/>
      <c r="G1094" s="388"/>
      <c r="H1094" s="388"/>
      <c r="I1094" s="366"/>
      <c r="J1094" s="366"/>
      <c r="K1094" s="526"/>
      <c r="L1094" s="526"/>
      <c r="M1094" s="526"/>
      <c r="N1094" s="526"/>
      <c r="O1094" s="526"/>
      <c r="P1094" s="526"/>
      <c r="Q1094" s="526"/>
      <c r="R1094" s="526"/>
      <c r="S1094" s="366"/>
      <c r="T1094" s="366"/>
      <c r="U1094" s="366"/>
      <c r="V1094" s="366"/>
      <c r="W1094" s="366"/>
      <c r="X1094" s="366"/>
      <c r="Y1094" s="366"/>
      <c r="Z1094" s="366"/>
      <c r="AA1094" s="366"/>
      <c r="AB1094" s="366"/>
      <c r="AC1094" s="366"/>
      <c r="AD1094" s="366"/>
      <c r="AE1094" s="366"/>
      <c r="AF1094" s="366"/>
      <c r="AG1094" s="520"/>
    </row>
    <row r="1095" spans="1:33" ht="19.5" thickBot="1" x14ac:dyDescent="0.35">
      <c r="A1095" s="366"/>
      <c r="B1095" s="387"/>
      <c r="C1095" s="388"/>
      <c r="D1095" s="388"/>
      <c r="E1095" s="388"/>
      <c r="F1095" s="388"/>
      <c r="G1095" s="388"/>
      <c r="H1095" s="388"/>
      <c r="I1095" s="366"/>
      <c r="J1095" s="366"/>
      <c r="K1095" s="526"/>
      <c r="L1095" s="526"/>
      <c r="M1095" s="526"/>
      <c r="N1095" s="526"/>
      <c r="O1095" s="526"/>
      <c r="P1095" s="526"/>
      <c r="Q1095" s="526"/>
      <c r="R1095" s="526"/>
      <c r="S1095" s="366"/>
      <c r="T1095" s="366"/>
      <c r="U1095" s="366"/>
      <c r="V1095" s="366"/>
      <c r="W1095" s="366"/>
      <c r="X1095" s="366"/>
      <c r="Y1095" s="366"/>
      <c r="Z1095" s="366"/>
      <c r="AA1095" s="366"/>
      <c r="AB1095" s="366"/>
      <c r="AC1095" s="366"/>
      <c r="AD1095" s="366"/>
      <c r="AE1095" s="366"/>
      <c r="AF1095" s="366"/>
      <c r="AG1095" s="520"/>
    </row>
    <row r="1096" spans="1:33" ht="19.5" thickBot="1" x14ac:dyDescent="0.35">
      <c r="A1096" s="366"/>
      <c r="B1096" s="387"/>
      <c r="C1096" s="388"/>
      <c r="D1096" s="388"/>
      <c r="E1096" s="388"/>
      <c r="F1096" s="388"/>
      <c r="G1096" s="388"/>
      <c r="H1096" s="388"/>
      <c r="I1096" s="366"/>
      <c r="J1096" s="366"/>
      <c r="K1096" s="526"/>
      <c r="L1096" s="526"/>
      <c r="M1096" s="526"/>
      <c r="N1096" s="526"/>
      <c r="O1096" s="526"/>
      <c r="P1096" s="526"/>
      <c r="Q1096" s="526"/>
      <c r="R1096" s="526"/>
      <c r="S1096" s="366"/>
      <c r="T1096" s="366"/>
      <c r="U1096" s="366"/>
      <c r="V1096" s="366"/>
      <c r="W1096" s="366"/>
      <c r="X1096" s="366"/>
      <c r="Y1096" s="366"/>
      <c r="Z1096" s="366"/>
      <c r="AA1096" s="366"/>
      <c r="AB1096" s="366"/>
      <c r="AC1096" s="366"/>
      <c r="AD1096" s="366"/>
      <c r="AE1096" s="366"/>
      <c r="AF1096" s="366"/>
      <c r="AG1096" s="520"/>
    </row>
    <row r="1097" spans="1:33" ht="19.5" thickBot="1" x14ac:dyDescent="0.35">
      <c r="A1097" s="366"/>
      <c r="B1097" s="366"/>
      <c r="C1097" s="366"/>
      <c r="D1097" s="366"/>
      <c r="E1097" s="366"/>
      <c r="F1097" s="366"/>
      <c r="G1097" s="366"/>
      <c r="H1097" s="366"/>
      <c r="I1097" s="366"/>
      <c r="J1097" s="366"/>
      <c r="K1097" s="366"/>
      <c r="L1097" s="366"/>
      <c r="M1097" s="366"/>
      <c r="N1097" s="366"/>
      <c r="O1097" s="366"/>
      <c r="P1097" s="366"/>
      <c r="Q1097" s="366"/>
      <c r="R1097" s="366"/>
      <c r="S1097" s="366"/>
      <c r="T1097" s="366"/>
      <c r="U1097" s="366"/>
      <c r="V1097" s="366"/>
      <c r="W1097" s="366"/>
      <c r="X1097" s="366"/>
      <c r="Y1097" s="366"/>
      <c r="Z1097" s="366"/>
      <c r="AA1097" s="366"/>
      <c r="AB1097" s="366"/>
      <c r="AC1097" s="366"/>
      <c r="AD1097" s="366"/>
      <c r="AE1097" s="366"/>
      <c r="AF1097" s="366"/>
      <c r="AG1097" s="520"/>
    </row>
    <row r="1098" spans="1:33" ht="19.5" thickBot="1" x14ac:dyDescent="0.35">
      <c r="A1098" s="366"/>
      <c r="B1098" s="528" t="s">
        <v>91</v>
      </c>
      <c r="C1098" s="1905"/>
      <c r="D1098" s="1906"/>
      <c r="E1098" s="1906"/>
      <c r="F1098" s="1906"/>
      <c r="G1098" s="1906"/>
      <c r="H1098" s="1906"/>
      <c r="I1098" s="1906"/>
      <c r="J1098" s="1906"/>
      <c r="K1098" s="1906"/>
      <c r="L1098" s="1906"/>
      <c r="M1098" s="1906"/>
      <c r="N1098" s="1906"/>
      <c r="O1098" s="1906"/>
      <c r="P1098" s="1906"/>
      <c r="Q1098" s="1906"/>
      <c r="R1098" s="1906"/>
      <c r="S1098" s="1906"/>
      <c r="T1098" s="1906"/>
      <c r="U1098" s="1906"/>
      <c r="V1098" s="1906"/>
      <c r="W1098" s="1906"/>
      <c r="X1098" s="1906"/>
      <c r="Y1098" s="1906"/>
      <c r="Z1098" s="1906"/>
      <c r="AA1098" s="1906"/>
      <c r="AB1098" s="1906"/>
      <c r="AC1098" s="1907"/>
      <c r="AD1098" s="520"/>
      <c r="AG1098" s="520"/>
    </row>
    <row r="1099" spans="1:33" ht="19.5" thickBot="1" x14ac:dyDescent="0.35">
      <c r="A1099" s="366"/>
      <c r="B1099" s="366"/>
      <c r="C1099" s="1908"/>
      <c r="D1099" s="1909"/>
      <c r="E1099" s="1909"/>
      <c r="F1099" s="1909"/>
      <c r="G1099" s="1909"/>
      <c r="H1099" s="1909"/>
      <c r="I1099" s="1909"/>
      <c r="J1099" s="1909"/>
      <c r="K1099" s="1909"/>
      <c r="L1099" s="1909"/>
      <c r="M1099" s="1909"/>
      <c r="N1099" s="1909"/>
      <c r="O1099" s="1909"/>
      <c r="P1099" s="1909"/>
      <c r="Q1099" s="1909"/>
      <c r="R1099" s="1909"/>
      <c r="S1099" s="1909"/>
      <c r="T1099" s="1909"/>
      <c r="U1099" s="1909"/>
      <c r="V1099" s="1909"/>
      <c r="W1099" s="1909"/>
      <c r="X1099" s="1909"/>
      <c r="Y1099" s="1909"/>
      <c r="Z1099" s="1909"/>
      <c r="AA1099" s="1909"/>
      <c r="AB1099" s="1909"/>
      <c r="AC1099" s="1910"/>
      <c r="AD1099" s="520"/>
      <c r="AG1099" s="520"/>
    </row>
    <row r="1100" spans="1:33" x14ac:dyDescent="0.3">
      <c r="A1100" s="366"/>
      <c r="B1100" s="366"/>
      <c r="C1100" s="366"/>
      <c r="D1100" s="366"/>
      <c r="E1100" s="366"/>
      <c r="F1100" s="366"/>
      <c r="G1100" s="366"/>
      <c r="H1100" s="366"/>
      <c r="I1100" s="366"/>
      <c r="J1100" s="366"/>
      <c r="K1100" s="366"/>
      <c r="L1100" s="366"/>
      <c r="M1100" s="366"/>
      <c r="N1100" s="366"/>
      <c r="O1100" s="366"/>
      <c r="P1100" s="366"/>
      <c r="Q1100" s="366"/>
      <c r="R1100" s="526"/>
      <c r="S1100" s="366"/>
      <c r="T1100" s="366"/>
      <c r="U1100" s="366"/>
      <c r="V1100" s="366"/>
      <c r="W1100" s="366"/>
      <c r="X1100" s="366"/>
      <c r="Y1100" s="366"/>
      <c r="Z1100" s="366"/>
      <c r="AA1100" s="366"/>
      <c r="AB1100" s="366"/>
      <c r="AC1100" s="366"/>
      <c r="AD1100" s="366"/>
      <c r="AE1100" s="366"/>
      <c r="AF1100" s="366"/>
      <c r="AG1100" s="520"/>
    </row>
    <row r="1101" spans="1:33" x14ac:dyDescent="0.3">
      <c r="A1101" s="529"/>
      <c r="B1101" s="365"/>
      <c r="C1101" s="365"/>
      <c r="D1101" s="365"/>
      <c r="E1101" s="365"/>
      <c r="F1101" s="365"/>
      <c r="G1101" s="365"/>
      <c r="H1101" s="365"/>
      <c r="I1101" s="365"/>
      <c r="J1101" s="365"/>
      <c r="K1101" s="365"/>
      <c r="L1101" s="365"/>
      <c r="M1101" s="365"/>
      <c r="N1101" s="365"/>
      <c r="O1101" s="365"/>
      <c r="P1101" s="365"/>
      <c r="Q1101" s="365"/>
      <c r="R1101" s="365"/>
      <c r="S1101" s="365"/>
      <c r="T1101" s="365"/>
      <c r="U1101" s="365"/>
      <c r="V1101" s="365"/>
      <c r="W1101" s="365"/>
      <c r="X1101" s="365"/>
      <c r="Y1101" s="365"/>
      <c r="Z1101" s="365"/>
      <c r="AA1101" s="365"/>
      <c r="AB1101" s="365"/>
      <c r="AC1101" s="365"/>
      <c r="AD1101" s="365"/>
      <c r="AE1101" s="365"/>
      <c r="AF1101" s="365"/>
      <c r="AG1101" s="520"/>
    </row>
    <row r="1102" spans="1:33" x14ac:dyDescent="0.3">
      <c r="A1102" s="366"/>
      <c r="B1102" s="366" t="s">
        <v>972</v>
      </c>
      <c r="C1102" s="366"/>
      <c r="D1102" s="366"/>
      <c r="E1102" s="366"/>
      <c r="F1102" s="366"/>
      <c r="G1102" s="366"/>
      <c r="H1102" s="366"/>
      <c r="I1102" s="366"/>
      <c r="J1102" s="366"/>
      <c r="K1102" s="366"/>
      <c r="L1102" s="366"/>
      <c r="M1102" s="366"/>
      <c r="N1102" s="366"/>
      <c r="O1102" s="366"/>
      <c r="P1102" s="366"/>
      <c r="Q1102" s="366"/>
      <c r="R1102" s="526"/>
      <c r="S1102" s="366"/>
      <c r="T1102" s="366"/>
      <c r="U1102" s="366"/>
      <c r="V1102" s="366"/>
      <c r="W1102" s="366"/>
      <c r="X1102" s="366"/>
      <c r="Y1102" s="366"/>
      <c r="Z1102" s="366"/>
      <c r="AA1102" s="366"/>
      <c r="AB1102" s="366"/>
      <c r="AC1102" s="366"/>
      <c r="AD1102" s="366"/>
      <c r="AE1102" s="366"/>
      <c r="AF1102" s="366"/>
      <c r="AG1102" s="520"/>
    </row>
    <row r="1103" spans="1:33" ht="19.5" thickBot="1" x14ac:dyDescent="0.35">
      <c r="A1103" s="366"/>
      <c r="B1103" s="366"/>
      <c r="C1103" s="366"/>
      <c r="D1103" s="366"/>
      <c r="E1103" s="366"/>
      <c r="F1103" s="366"/>
      <c r="G1103" s="366"/>
      <c r="H1103" s="366"/>
      <c r="I1103" s="366"/>
      <c r="J1103" s="366"/>
      <c r="K1103" s="366"/>
      <c r="L1103" s="366"/>
      <c r="M1103" s="366"/>
      <c r="N1103" s="366"/>
      <c r="O1103" s="366"/>
      <c r="P1103" s="366"/>
      <c r="Q1103" s="366"/>
      <c r="R1103" s="526"/>
      <c r="S1103" s="366"/>
      <c r="T1103" s="366"/>
      <c r="U1103" s="366"/>
      <c r="V1103" s="366"/>
      <c r="W1103" s="366"/>
      <c r="X1103" s="366"/>
      <c r="Y1103" s="366"/>
      <c r="Z1103" s="366"/>
      <c r="AA1103" s="366"/>
      <c r="AB1103" s="366"/>
      <c r="AC1103" s="366"/>
      <c r="AD1103" s="366"/>
      <c r="AE1103" s="366"/>
      <c r="AF1103" s="366"/>
      <c r="AG1103" s="520"/>
    </row>
    <row r="1104" spans="1:33" ht="41.25" thickBot="1" x14ac:dyDescent="0.35">
      <c r="A1104" s="366"/>
      <c r="B1104" s="339" t="s">
        <v>1131</v>
      </c>
      <c r="C1104" s="1991" t="s">
        <v>30</v>
      </c>
      <c r="D1104" s="1962" t="s">
        <v>37</v>
      </c>
      <c r="E1104" s="1963"/>
      <c r="F1104" s="1963"/>
      <c r="G1104" s="1964"/>
      <c r="H1104" s="1962" t="s">
        <v>24</v>
      </c>
      <c r="I1104" s="1963"/>
      <c r="J1104" s="1963"/>
      <c r="K1104" s="1963"/>
      <c r="L1104" s="1963"/>
      <c r="M1104" s="1963"/>
      <c r="N1104" s="1963"/>
      <c r="O1104" s="1964"/>
      <c r="P1104" s="1881" t="s">
        <v>725</v>
      </c>
      <c r="Q1104" s="526"/>
      <c r="R1104" s="526"/>
      <c r="S1104" s="366"/>
      <c r="T1104" s="366"/>
      <c r="U1104" s="366"/>
      <c r="V1104" s="366"/>
      <c r="W1104" s="366"/>
      <c r="X1104" s="366"/>
      <c r="Y1104" s="366"/>
      <c r="Z1104" s="366"/>
      <c r="AA1104" s="366"/>
      <c r="AB1104" s="366"/>
      <c r="AC1104" s="366"/>
      <c r="AD1104" s="366"/>
      <c r="AE1104" s="366"/>
      <c r="AF1104" s="366"/>
      <c r="AG1104" s="520"/>
    </row>
    <row r="1105" spans="1:33" ht="23.25" thickBot="1" x14ac:dyDescent="0.35">
      <c r="A1105" s="366"/>
      <c r="B1105" s="1739" t="str">
        <f>C3</f>
        <v>2025-2026</v>
      </c>
      <c r="C1105" s="1992"/>
      <c r="D1105" s="185" t="s">
        <v>745</v>
      </c>
      <c r="E1105" s="185" t="s">
        <v>746</v>
      </c>
      <c r="F1105" s="185" t="s">
        <v>747</v>
      </c>
      <c r="G1105" s="185" t="s">
        <v>748</v>
      </c>
      <c r="H1105" s="185" t="s">
        <v>749</v>
      </c>
      <c r="I1105" s="185" t="s">
        <v>750</v>
      </c>
      <c r="J1105" s="185" t="s">
        <v>751</v>
      </c>
      <c r="K1105" s="185" t="s">
        <v>752</v>
      </c>
      <c r="L1105" s="185" t="s">
        <v>753</v>
      </c>
      <c r="M1105" s="185" t="s">
        <v>229</v>
      </c>
      <c r="N1105" s="185" t="s">
        <v>230</v>
      </c>
      <c r="O1105" s="185" t="s">
        <v>231</v>
      </c>
      <c r="P1105" s="1882"/>
      <c r="Q1105" s="366"/>
      <c r="R1105" s="526"/>
      <c r="S1105" s="366"/>
      <c r="T1105" s="366"/>
      <c r="U1105" s="366"/>
      <c r="V1105" s="366"/>
      <c r="W1105" s="366"/>
      <c r="X1105" s="366"/>
      <c r="Y1105" s="366"/>
      <c r="Z1105" s="366"/>
      <c r="AA1105" s="366"/>
      <c r="AB1105" s="366"/>
      <c r="AC1105" s="366"/>
      <c r="AD1105" s="366"/>
      <c r="AE1105" s="366"/>
      <c r="AF1105" s="366"/>
      <c r="AG1105" s="520"/>
    </row>
    <row r="1106" spans="1:33" ht="19.5" thickBot="1" x14ac:dyDescent="0.35">
      <c r="A1106" s="366"/>
      <c r="B1106" s="2030" t="s">
        <v>1091</v>
      </c>
      <c r="C1106" s="605" t="s">
        <v>186</v>
      </c>
      <c r="D1106" s="562"/>
      <c r="E1106" s="562"/>
      <c r="F1106" s="562"/>
      <c r="G1106" s="562"/>
      <c r="H1106" s="562"/>
      <c r="I1106" s="562"/>
      <c r="J1106" s="562"/>
      <c r="K1106" s="562"/>
      <c r="L1106" s="562"/>
      <c r="M1106" s="562"/>
      <c r="N1106" s="562"/>
      <c r="O1106" s="614"/>
      <c r="P1106" s="563">
        <f>SUM(D1106:O1106)</f>
        <v>0</v>
      </c>
      <c r="Q1106" s="526"/>
      <c r="R1106" s="526"/>
      <c r="S1106" s="366"/>
      <c r="T1106" s="366"/>
      <c r="U1106" s="366"/>
      <c r="V1106" s="366"/>
      <c r="W1106" s="366"/>
      <c r="X1106" s="366"/>
      <c r="Y1106" s="366"/>
      <c r="Z1106" s="366"/>
      <c r="AA1106" s="366"/>
      <c r="AB1106" s="366"/>
      <c r="AC1106" s="366"/>
      <c r="AD1106" s="366"/>
      <c r="AE1106" s="366"/>
      <c r="AF1106" s="366"/>
      <c r="AG1106" s="520"/>
    </row>
    <row r="1107" spans="1:33" ht="19.5" thickBot="1" x14ac:dyDescent="0.35">
      <c r="A1107" s="366"/>
      <c r="B1107" s="2031"/>
      <c r="C1107" s="606" t="s">
        <v>73</v>
      </c>
      <c r="D1107" s="615"/>
      <c r="E1107" s="615"/>
      <c r="F1107" s="615"/>
      <c r="G1107" s="615"/>
      <c r="H1107" s="615"/>
      <c r="I1107" s="615"/>
      <c r="J1107" s="615"/>
      <c r="K1107" s="615"/>
      <c r="L1107" s="615"/>
      <c r="M1107" s="615"/>
      <c r="N1107" s="615"/>
      <c r="O1107" s="616"/>
      <c r="P1107" s="563">
        <f t="shared" ref="P1107:P1174" si="57">SUM(D1107:O1107)</f>
        <v>0</v>
      </c>
      <c r="Q1107" s="366"/>
      <c r="R1107" s="526"/>
      <c r="S1107" s="366"/>
      <c r="T1107" s="366"/>
      <c r="U1107" s="366"/>
      <c r="V1107" s="366"/>
      <c r="W1107" s="366"/>
      <c r="X1107" s="366"/>
      <c r="Y1107" s="366"/>
      <c r="Z1107" s="366"/>
      <c r="AA1107" s="366"/>
      <c r="AB1107" s="366"/>
      <c r="AC1107" s="366"/>
      <c r="AD1107" s="366"/>
      <c r="AE1107" s="366"/>
      <c r="AF1107" s="366"/>
      <c r="AG1107" s="520"/>
    </row>
    <row r="1108" spans="1:33" ht="19.5" thickBot="1" x14ac:dyDescent="0.35">
      <c r="A1108" s="366"/>
      <c r="B1108" s="2032"/>
      <c r="C1108" s="607" t="s">
        <v>187</v>
      </c>
      <c r="D1108" s="617">
        <f>SUM(D1106:D1107)</f>
        <v>0</v>
      </c>
      <c r="E1108" s="617">
        <f t="shared" ref="E1108:O1108" si="58">SUM(E1106:E1107)</f>
        <v>0</v>
      </c>
      <c r="F1108" s="617">
        <f t="shared" si="58"/>
        <v>0</v>
      </c>
      <c r="G1108" s="617">
        <f t="shared" si="58"/>
        <v>0</v>
      </c>
      <c r="H1108" s="617">
        <f t="shared" si="58"/>
        <v>0</v>
      </c>
      <c r="I1108" s="617">
        <f t="shared" si="58"/>
        <v>0</v>
      </c>
      <c r="J1108" s="617">
        <f t="shared" si="58"/>
        <v>0</v>
      </c>
      <c r="K1108" s="617">
        <f t="shared" si="58"/>
        <v>0</v>
      </c>
      <c r="L1108" s="617">
        <f t="shared" si="58"/>
        <v>0</v>
      </c>
      <c r="M1108" s="617">
        <f t="shared" si="58"/>
        <v>0</v>
      </c>
      <c r="N1108" s="617">
        <f t="shared" si="58"/>
        <v>0</v>
      </c>
      <c r="O1108" s="617">
        <f t="shared" si="58"/>
        <v>0</v>
      </c>
      <c r="P1108" s="563">
        <f t="shared" si="57"/>
        <v>0</v>
      </c>
      <c r="Q1108" s="526"/>
      <c r="R1108" s="526"/>
      <c r="S1108" s="366"/>
      <c r="T1108" s="366"/>
      <c r="U1108" s="366"/>
      <c r="V1108" s="366"/>
      <c r="W1108" s="366"/>
      <c r="X1108" s="366"/>
      <c r="Y1108" s="366"/>
      <c r="Z1108" s="366"/>
      <c r="AA1108" s="366"/>
      <c r="AB1108" s="366"/>
      <c r="AC1108" s="366"/>
      <c r="AD1108" s="366"/>
      <c r="AE1108" s="366"/>
      <c r="AF1108" s="366"/>
      <c r="AG1108" s="520"/>
    </row>
    <row r="1109" spans="1:33" ht="19.5" thickBot="1" x14ac:dyDescent="0.35">
      <c r="A1109" s="366"/>
      <c r="B1109" s="1872" t="s">
        <v>1092</v>
      </c>
      <c r="C1109" s="605" t="s">
        <v>186</v>
      </c>
      <c r="D1109" s="562"/>
      <c r="E1109" s="562"/>
      <c r="F1109" s="562"/>
      <c r="G1109" s="562"/>
      <c r="H1109" s="562"/>
      <c r="I1109" s="562"/>
      <c r="J1109" s="562"/>
      <c r="K1109" s="562"/>
      <c r="L1109" s="562"/>
      <c r="M1109" s="562"/>
      <c r="N1109" s="562"/>
      <c r="O1109" s="614"/>
      <c r="P1109" s="563">
        <f>SUM(D1109:O1109)</f>
        <v>0</v>
      </c>
      <c r="Q1109" s="526"/>
      <c r="R1109" s="526"/>
      <c r="S1109" s="366"/>
      <c r="T1109" s="366"/>
      <c r="U1109" s="366"/>
      <c r="V1109" s="366"/>
      <c r="W1109" s="366"/>
      <c r="X1109" s="366"/>
      <c r="Y1109" s="366"/>
      <c r="Z1109" s="366"/>
      <c r="AA1109" s="366"/>
      <c r="AB1109" s="366"/>
      <c r="AC1109" s="366"/>
      <c r="AD1109" s="366"/>
      <c r="AE1109" s="366"/>
      <c r="AF1109" s="366"/>
      <c r="AG1109" s="520"/>
    </row>
    <row r="1110" spans="1:33" ht="19.5" thickBot="1" x14ac:dyDescent="0.35">
      <c r="A1110" s="366"/>
      <c r="B1110" s="1873"/>
      <c r="C1110" s="606" t="s">
        <v>73</v>
      </c>
      <c r="D1110" s="615"/>
      <c r="E1110" s="615"/>
      <c r="F1110" s="615"/>
      <c r="G1110" s="615"/>
      <c r="H1110" s="615"/>
      <c r="I1110" s="615"/>
      <c r="J1110" s="615"/>
      <c r="K1110" s="615"/>
      <c r="L1110" s="615"/>
      <c r="M1110" s="615"/>
      <c r="N1110" s="615"/>
      <c r="O1110" s="616"/>
      <c r="P1110" s="563">
        <f t="shared" ref="P1110:P1111" si="59">SUM(D1110:O1110)</f>
        <v>0</v>
      </c>
      <c r="Q1110" s="526"/>
      <c r="R1110" s="526"/>
      <c r="S1110" s="366"/>
      <c r="T1110" s="366"/>
      <c r="U1110" s="366"/>
      <c r="V1110" s="366"/>
      <c r="W1110" s="366"/>
      <c r="X1110" s="366"/>
      <c r="Y1110" s="366"/>
      <c r="Z1110" s="366"/>
      <c r="AA1110" s="366"/>
      <c r="AB1110" s="366"/>
      <c r="AC1110" s="366"/>
      <c r="AD1110" s="366"/>
      <c r="AE1110" s="366"/>
      <c r="AF1110" s="366"/>
      <c r="AG1110" s="520"/>
    </row>
    <row r="1111" spans="1:33" ht="19.5" thickBot="1" x14ac:dyDescent="0.35">
      <c r="A1111" s="366"/>
      <c r="B1111" s="1874"/>
      <c r="C1111" s="607" t="s">
        <v>187</v>
      </c>
      <c r="D1111" s="617">
        <f>SUM(D1109:D1110)</f>
        <v>0</v>
      </c>
      <c r="E1111" s="1123">
        <f t="shared" ref="E1111:O1111" si="60">SUM(E1109:E1110)</f>
        <v>0</v>
      </c>
      <c r="F1111" s="1123">
        <f t="shared" si="60"/>
        <v>0</v>
      </c>
      <c r="G1111" s="1123">
        <f t="shared" si="60"/>
        <v>0</v>
      </c>
      <c r="H1111" s="1123">
        <f t="shared" si="60"/>
        <v>0</v>
      </c>
      <c r="I1111" s="1123">
        <f t="shared" si="60"/>
        <v>0</v>
      </c>
      <c r="J1111" s="1123">
        <f t="shared" si="60"/>
        <v>0</v>
      </c>
      <c r="K1111" s="1123">
        <f t="shared" si="60"/>
        <v>0</v>
      </c>
      <c r="L1111" s="1123">
        <f t="shared" si="60"/>
        <v>0</v>
      </c>
      <c r="M1111" s="1123">
        <f t="shared" si="60"/>
        <v>0</v>
      </c>
      <c r="N1111" s="1123">
        <f t="shared" si="60"/>
        <v>0</v>
      </c>
      <c r="O1111" s="1123">
        <f t="shared" si="60"/>
        <v>0</v>
      </c>
      <c r="P1111" s="563">
        <f t="shared" si="59"/>
        <v>0</v>
      </c>
      <c r="Q1111" s="526"/>
      <c r="R1111" s="526"/>
      <c r="S1111" s="366"/>
      <c r="T1111" s="366"/>
      <c r="U1111" s="366"/>
      <c r="V1111" s="366"/>
      <c r="W1111" s="366"/>
      <c r="X1111" s="366"/>
      <c r="Y1111" s="366"/>
      <c r="Z1111" s="366"/>
      <c r="AA1111" s="366"/>
      <c r="AB1111" s="366"/>
      <c r="AC1111" s="366"/>
      <c r="AD1111" s="366"/>
      <c r="AE1111" s="366"/>
      <c r="AF1111" s="366"/>
      <c r="AG1111" s="520"/>
    </row>
    <row r="1112" spans="1:33" ht="19.5" thickBot="1" x14ac:dyDescent="0.35">
      <c r="A1112" s="366"/>
      <c r="B1112" s="1869" t="s">
        <v>1132</v>
      </c>
      <c r="C1112" s="605" t="s">
        <v>186</v>
      </c>
      <c r="D1112" s="562"/>
      <c r="E1112" s="1469"/>
      <c r="F1112" s="1469"/>
      <c r="G1112" s="1469"/>
      <c r="H1112" s="1469"/>
      <c r="I1112" s="1469"/>
      <c r="J1112" s="1469"/>
      <c r="K1112" s="1469"/>
      <c r="L1112" s="1469"/>
      <c r="M1112" s="1469"/>
      <c r="N1112" s="1469"/>
      <c r="O1112" s="1469"/>
      <c r="P1112" s="563">
        <f>SUM(D1112:O1112)</f>
        <v>0</v>
      </c>
      <c r="Q1112" s="526"/>
      <c r="R1112" s="526"/>
      <c r="S1112" s="366"/>
      <c r="T1112" s="366"/>
      <c r="U1112" s="366"/>
      <c r="V1112" s="366"/>
      <c r="W1112" s="366"/>
      <c r="X1112" s="366"/>
      <c r="Y1112" s="366"/>
      <c r="Z1112" s="366"/>
      <c r="AA1112" s="366"/>
      <c r="AB1112" s="366"/>
      <c r="AC1112" s="366"/>
      <c r="AD1112" s="366"/>
      <c r="AE1112" s="366"/>
      <c r="AF1112" s="366"/>
      <c r="AG1112" s="520"/>
    </row>
    <row r="1113" spans="1:33" ht="19.5" thickBot="1" x14ac:dyDescent="0.35">
      <c r="A1113" s="366"/>
      <c r="B1113" s="1870" t="str">
        <f ca="1">TEXT(TODAY(),"aa")</f>
        <v>25</v>
      </c>
      <c r="C1113" s="606" t="s">
        <v>73</v>
      </c>
      <c r="D1113" s="615"/>
      <c r="E1113" s="1470"/>
      <c r="F1113" s="1470"/>
      <c r="G1113" s="1470"/>
      <c r="H1113" s="1470"/>
      <c r="I1113" s="1470"/>
      <c r="J1113" s="1470"/>
      <c r="K1113" s="1470"/>
      <c r="L1113" s="1470"/>
      <c r="M1113" s="1470"/>
      <c r="N1113" s="1470"/>
      <c r="O1113" s="1470"/>
      <c r="P1113" s="563">
        <f t="shared" ref="P1113:P1114" si="61">SUM(D1113:O1113)</f>
        <v>0</v>
      </c>
      <c r="Q1113" s="526"/>
      <c r="R1113" s="526"/>
      <c r="S1113" s="366"/>
      <c r="T1113" s="366"/>
      <c r="U1113" s="366"/>
      <c r="V1113" s="366"/>
      <c r="W1113" s="366"/>
      <c r="X1113" s="366"/>
      <c r="Y1113" s="366"/>
      <c r="Z1113" s="366"/>
      <c r="AA1113" s="366"/>
      <c r="AB1113" s="366"/>
      <c r="AC1113" s="366"/>
      <c r="AD1113" s="366"/>
      <c r="AE1113" s="366"/>
      <c r="AF1113" s="366"/>
      <c r="AG1113" s="520"/>
    </row>
    <row r="1114" spans="1:33" ht="19.5" thickBot="1" x14ac:dyDescent="0.35">
      <c r="A1114" s="366"/>
      <c r="B1114" s="1871" t="str">
        <f ca="1">TEXT(TODAY(),"aa")</f>
        <v>25</v>
      </c>
      <c r="C1114" s="607" t="s">
        <v>187</v>
      </c>
      <c r="D1114" s="617">
        <f>SUM(D1112:D1113)</f>
        <v>0</v>
      </c>
      <c r="E1114" s="617">
        <f t="shared" ref="E1114:O1114" si="62">SUM(E1112:E1113)</f>
        <v>0</v>
      </c>
      <c r="F1114" s="1123">
        <f t="shared" si="62"/>
        <v>0</v>
      </c>
      <c r="G1114" s="1123">
        <f t="shared" si="62"/>
        <v>0</v>
      </c>
      <c r="H1114" s="1123">
        <f t="shared" si="62"/>
        <v>0</v>
      </c>
      <c r="I1114" s="1123">
        <f t="shared" si="62"/>
        <v>0</v>
      </c>
      <c r="J1114" s="1123">
        <f t="shared" si="62"/>
        <v>0</v>
      </c>
      <c r="K1114" s="1123">
        <f t="shared" si="62"/>
        <v>0</v>
      </c>
      <c r="L1114" s="1123">
        <f t="shared" si="62"/>
        <v>0</v>
      </c>
      <c r="M1114" s="1123">
        <f t="shared" si="62"/>
        <v>0</v>
      </c>
      <c r="N1114" s="1123">
        <f t="shared" si="62"/>
        <v>0</v>
      </c>
      <c r="O1114" s="1123">
        <f t="shared" si="62"/>
        <v>0</v>
      </c>
      <c r="P1114" s="563">
        <f t="shared" si="61"/>
        <v>0</v>
      </c>
      <c r="Q1114" s="526"/>
      <c r="R1114" s="526"/>
      <c r="S1114" s="366"/>
      <c r="T1114" s="366"/>
      <c r="U1114" s="366"/>
      <c r="V1114" s="366"/>
      <c r="W1114" s="366"/>
      <c r="X1114" s="366"/>
      <c r="Y1114" s="366"/>
      <c r="Z1114" s="366"/>
      <c r="AA1114" s="366"/>
      <c r="AB1114" s="366"/>
      <c r="AC1114" s="366"/>
      <c r="AD1114" s="366"/>
      <c r="AE1114" s="366"/>
      <c r="AF1114" s="366"/>
      <c r="AG1114" s="520"/>
    </row>
    <row r="1115" spans="1:33" ht="19.5" thickBot="1" x14ac:dyDescent="0.35">
      <c r="A1115" s="366"/>
      <c r="B1115" s="1866" t="s">
        <v>1133</v>
      </c>
      <c r="C1115" s="605" t="s">
        <v>186</v>
      </c>
      <c r="D1115" s="562"/>
      <c r="E1115" s="562"/>
      <c r="F1115" s="1469"/>
      <c r="G1115" s="1469"/>
      <c r="H1115" s="1469"/>
      <c r="I1115" s="1469"/>
      <c r="J1115" s="1469"/>
      <c r="K1115" s="1469"/>
      <c r="L1115" s="1469"/>
      <c r="M1115" s="1469"/>
      <c r="N1115" s="1469"/>
      <c r="O1115" s="1469"/>
      <c r="P1115" s="563">
        <f>SUM(D1115:O1115)</f>
        <v>0</v>
      </c>
      <c r="Q1115" s="526"/>
      <c r="R1115" s="526"/>
      <c r="S1115" s="366"/>
      <c r="T1115" s="366"/>
      <c r="U1115" s="366"/>
      <c r="V1115" s="366"/>
      <c r="W1115" s="366"/>
      <c r="X1115" s="366"/>
      <c r="Y1115" s="366"/>
      <c r="Z1115" s="366"/>
      <c r="AA1115" s="366"/>
      <c r="AB1115" s="366"/>
      <c r="AC1115" s="366"/>
      <c r="AD1115" s="366"/>
      <c r="AE1115" s="366"/>
      <c r="AF1115" s="366"/>
      <c r="AG1115" s="520"/>
    </row>
    <row r="1116" spans="1:33" ht="19.5" thickBot="1" x14ac:dyDescent="0.35">
      <c r="A1116" s="366"/>
      <c r="B1116" s="1867"/>
      <c r="C1116" s="606" t="s">
        <v>73</v>
      </c>
      <c r="D1116" s="615"/>
      <c r="E1116" s="615"/>
      <c r="F1116" s="1470"/>
      <c r="G1116" s="1470"/>
      <c r="H1116" s="1470"/>
      <c r="I1116" s="1470"/>
      <c r="J1116" s="1470"/>
      <c r="K1116" s="1470"/>
      <c r="L1116" s="1470"/>
      <c r="M1116" s="1470"/>
      <c r="N1116" s="1470"/>
      <c r="O1116" s="1470"/>
      <c r="P1116" s="563">
        <f t="shared" ref="P1116:P1117" si="63">SUM(D1116:O1116)</f>
        <v>0</v>
      </c>
      <c r="Q1116" s="526"/>
      <c r="R1116" s="526"/>
      <c r="S1116" s="366"/>
      <c r="T1116" s="366"/>
      <c r="U1116" s="366"/>
      <c r="V1116" s="366"/>
      <c r="W1116" s="366"/>
      <c r="X1116" s="366"/>
      <c r="Y1116" s="366"/>
      <c r="Z1116" s="366"/>
      <c r="AA1116" s="366"/>
      <c r="AB1116" s="366"/>
      <c r="AC1116" s="366"/>
      <c r="AD1116" s="366"/>
      <c r="AE1116" s="366"/>
      <c r="AF1116" s="366"/>
      <c r="AG1116" s="520"/>
    </row>
    <row r="1117" spans="1:33" ht="19.5" thickBot="1" x14ac:dyDescent="0.35">
      <c r="A1117" s="366"/>
      <c r="B1117" s="1868"/>
      <c r="C1117" s="607" t="s">
        <v>187</v>
      </c>
      <c r="D1117" s="1123">
        <f>SUM(D1115:D1116)</f>
        <v>0</v>
      </c>
      <c r="E1117" s="1123">
        <f t="shared" ref="E1117:O1117" si="64">SUM(E1115:E1116)</f>
        <v>0</v>
      </c>
      <c r="F1117" s="1123">
        <f t="shared" si="64"/>
        <v>0</v>
      </c>
      <c r="G1117" s="1123">
        <f t="shared" si="64"/>
        <v>0</v>
      </c>
      <c r="H1117" s="1123">
        <f t="shared" si="64"/>
        <v>0</v>
      </c>
      <c r="I1117" s="1123">
        <f t="shared" si="64"/>
        <v>0</v>
      </c>
      <c r="J1117" s="1123">
        <f t="shared" si="64"/>
        <v>0</v>
      </c>
      <c r="K1117" s="1123">
        <f t="shared" si="64"/>
        <v>0</v>
      </c>
      <c r="L1117" s="1123">
        <f t="shared" si="64"/>
        <v>0</v>
      </c>
      <c r="M1117" s="1123">
        <f t="shared" si="64"/>
        <v>0</v>
      </c>
      <c r="N1117" s="1123">
        <f t="shared" si="64"/>
        <v>0</v>
      </c>
      <c r="O1117" s="1123">
        <f t="shared" si="64"/>
        <v>0</v>
      </c>
      <c r="P1117" s="563">
        <f t="shared" si="63"/>
        <v>0</v>
      </c>
      <c r="Q1117" s="526"/>
      <c r="R1117" s="526"/>
      <c r="S1117" s="366"/>
      <c r="T1117" s="366"/>
      <c r="U1117" s="366"/>
      <c r="V1117" s="366"/>
      <c r="W1117" s="366"/>
      <c r="X1117" s="366"/>
      <c r="Y1117" s="366"/>
      <c r="Z1117" s="366"/>
      <c r="AA1117" s="366"/>
      <c r="AB1117" s="366"/>
      <c r="AC1117" s="366"/>
      <c r="AD1117" s="366"/>
      <c r="AE1117" s="366"/>
      <c r="AF1117" s="366"/>
      <c r="AG1117" s="520"/>
    </row>
    <row r="1118" spans="1:33" ht="19.5" thickBot="1" x14ac:dyDescent="0.35">
      <c r="A1118" s="366"/>
      <c r="B1118" s="1869" t="s">
        <v>1134</v>
      </c>
      <c r="C1118" s="608" t="s">
        <v>186</v>
      </c>
      <c r="D1118" s="562"/>
      <c r="E1118" s="562"/>
      <c r="F1118" s="562"/>
      <c r="G1118" s="1469"/>
      <c r="H1118" s="1469"/>
      <c r="I1118" s="1469"/>
      <c r="J1118" s="1469"/>
      <c r="K1118" s="1469"/>
      <c r="L1118" s="1469"/>
      <c r="M1118" s="1469"/>
      <c r="N1118" s="1469"/>
      <c r="O1118" s="1469"/>
      <c r="P1118" s="563">
        <f t="shared" si="57"/>
        <v>0</v>
      </c>
      <c r="Q1118" s="366"/>
      <c r="R1118" s="526"/>
      <c r="S1118" s="366"/>
      <c r="T1118" s="366"/>
      <c r="U1118" s="366"/>
      <c r="V1118" s="366"/>
      <c r="W1118" s="366"/>
      <c r="X1118" s="366"/>
      <c r="Y1118" s="366"/>
      <c r="Z1118" s="366"/>
      <c r="AA1118" s="366"/>
      <c r="AB1118" s="366"/>
      <c r="AC1118" s="366"/>
      <c r="AD1118" s="366"/>
      <c r="AE1118" s="366"/>
      <c r="AF1118" s="366"/>
      <c r="AG1118" s="520"/>
    </row>
    <row r="1119" spans="1:33" ht="19.5" thickBot="1" x14ac:dyDescent="0.35">
      <c r="A1119" s="366"/>
      <c r="B1119" s="1870" t="str">
        <f ca="1">TEXT(TODAY(),"aa")</f>
        <v>25</v>
      </c>
      <c r="C1119" s="609" t="s">
        <v>73</v>
      </c>
      <c r="D1119" s="615"/>
      <c r="E1119" s="615"/>
      <c r="F1119" s="615"/>
      <c r="G1119" s="1470"/>
      <c r="H1119" s="1470"/>
      <c r="I1119" s="1470"/>
      <c r="J1119" s="1470"/>
      <c r="K1119" s="1470"/>
      <c r="L1119" s="1470"/>
      <c r="M1119" s="1470"/>
      <c r="N1119" s="1470"/>
      <c r="O1119" s="1470"/>
      <c r="P1119" s="563">
        <f t="shared" si="57"/>
        <v>0</v>
      </c>
      <c r="Q1119" s="526"/>
      <c r="R1119" s="526"/>
      <c r="S1119" s="366"/>
      <c r="T1119" s="366"/>
      <c r="U1119" s="366"/>
      <c r="V1119" s="366"/>
      <c r="W1119" s="366"/>
      <c r="X1119" s="366"/>
      <c r="Y1119" s="366"/>
      <c r="Z1119" s="366"/>
      <c r="AA1119" s="366"/>
      <c r="AB1119" s="366"/>
      <c r="AC1119" s="366"/>
      <c r="AD1119" s="366"/>
      <c r="AE1119" s="366"/>
      <c r="AF1119" s="366"/>
      <c r="AG1119" s="520"/>
    </row>
    <row r="1120" spans="1:33" ht="19.5" thickBot="1" x14ac:dyDescent="0.35">
      <c r="A1120" s="366"/>
      <c r="B1120" s="1871" t="str">
        <f ca="1">TEXT(TODAY(),"aa")</f>
        <v>25</v>
      </c>
      <c r="C1120" s="610" t="s">
        <v>187</v>
      </c>
      <c r="D1120" s="1123">
        <f>SUM(D1118:D1119)</f>
        <v>0</v>
      </c>
      <c r="E1120" s="1123">
        <f t="shared" ref="E1120:O1120" si="65">SUM(E1118:E1119)</f>
        <v>0</v>
      </c>
      <c r="F1120" s="1123">
        <f t="shared" si="65"/>
        <v>0</v>
      </c>
      <c r="G1120" s="1123">
        <f t="shared" si="65"/>
        <v>0</v>
      </c>
      <c r="H1120" s="1123">
        <f t="shared" si="65"/>
        <v>0</v>
      </c>
      <c r="I1120" s="1123">
        <f t="shared" si="65"/>
        <v>0</v>
      </c>
      <c r="J1120" s="1123">
        <f t="shared" si="65"/>
        <v>0</v>
      </c>
      <c r="K1120" s="1123">
        <f t="shared" si="65"/>
        <v>0</v>
      </c>
      <c r="L1120" s="1123">
        <f t="shared" si="65"/>
        <v>0</v>
      </c>
      <c r="M1120" s="1123">
        <f t="shared" si="65"/>
        <v>0</v>
      </c>
      <c r="N1120" s="1123">
        <f t="shared" si="65"/>
        <v>0</v>
      </c>
      <c r="O1120" s="1123">
        <f t="shared" si="65"/>
        <v>0</v>
      </c>
      <c r="P1120" s="563">
        <f t="shared" si="57"/>
        <v>0</v>
      </c>
      <c r="Q1120" s="366"/>
      <c r="R1120" s="526"/>
      <c r="S1120" s="366"/>
      <c r="T1120" s="366"/>
      <c r="U1120" s="366"/>
      <c r="V1120" s="366"/>
      <c r="W1120" s="366"/>
      <c r="X1120" s="366"/>
      <c r="Y1120" s="366"/>
      <c r="Z1120" s="366"/>
      <c r="AA1120" s="366"/>
      <c r="AB1120" s="366"/>
      <c r="AC1120" s="366"/>
      <c r="AD1120" s="366"/>
      <c r="AE1120" s="366"/>
      <c r="AF1120" s="366"/>
      <c r="AG1120" s="520"/>
    </row>
    <row r="1121" spans="1:33" ht="19.5" thickBot="1" x14ac:dyDescent="0.35">
      <c r="A1121" s="366"/>
      <c r="B1121" s="1866" t="s">
        <v>1135</v>
      </c>
      <c r="C1121" s="605" t="s">
        <v>186</v>
      </c>
      <c r="D1121" s="562"/>
      <c r="E1121" s="562"/>
      <c r="F1121" s="562"/>
      <c r="G1121" s="562"/>
      <c r="H1121" s="1469"/>
      <c r="I1121" s="1469"/>
      <c r="J1121" s="1469"/>
      <c r="K1121" s="1469"/>
      <c r="L1121" s="1469"/>
      <c r="M1121" s="1469"/>
      <c r="N1121" s="1469"/>
      <c r="O1121" s="1469"/>
      <c r="P1121" s="563">
        <f t="shared" si="57"/>
        <v>0</v>
      </c>
      <c r="Q1121" s="526"/>
      <c r="R1121" s="526"/>
      <c r="S1121" s="366"/>
      <c r="T1121" s="366"/>
      <c r="U1121" s="366"/>
      <c r="V1121" s="366"/>
      <c r="W1121" s="366"/>
      <c r="X1121" s="366"/>
      <c r="Y1121" s="366"/>
      <c r="Z1121" s="366"/>
      <c r="AA1121" s="366"/>
      <c r="AB1121" s="366"/>
      <c r="AC1121" s="366"/>
      <c r="AD1121" s="366"/>
      <c r="AE1121" s="366"/>
      <c r="AF1121" s="366"/>
      <c r="AG1121" s="520"/>
    </row>
    <row r="1122" spans="1:33" ht="19.5" thickBot="1" x14ac:dyDescent="0.35">
      <c r="A1122" s="366"/>
      <c r="B1122" s="1867"/>
      <c r="C1122" s="606" t="s">
        <v>73</v>
      </c>
      <c r="D1122" s="615"/>
      <c r="E1122" s="615"/>
      <c r="F1122" s="615"/>
      <c r="G1122" s="615"/>
      <c r="H1122" s="1470"/>
      <c r="I1122" s="1470"/>
      <c r="J1122" s="1470"/>
      <c r="K1122" s="1470"/>
      <c r="L1122" s="1470"/>
      <c r="M1122" s="1470"/>
      <c r="N1122" s="1470"/>
      <c r="O1122" s="1470"/>
      <c r="P1122" s="563">
        <f t="shared" si="57"/>
        <v>0</v>
      </c>
      <c r="Q1122" s="366"/>
      <c r="R1122" s="526"/>
      <c r="S1122" s="366"/>
      <c r="T1122" s="366"/>
      <c r="U1122" s="366"/>
      <c r="V1122" s="366"/>
      <c r="W1122" s="366"/>
      <c r="X1122" s="366"/>
      <c r="Y1122" s="366"/>
      <c r="Z1122" s="366"/>
      <c r="AA1122" s="366"/>
      <c r="AB1122" s="366"/>
      <c r="AC1122" s="366"/>
      <c r="AD1122" s="366"/>
      <c r="AE1122" s="366"/>
      <c r="AF1122" s="366"/>
      <c r="AG1122" s="520"/>
    </row>
    <row r="1123" spans="1:33" ht="19.5" thickBot="1" x14ac:dyDescent="0.35">
      <c r="A1123" s="366"/>
      <c r="B1123" s="1868"/>
      <c r="C1123" s="607" t="s">
        <v>187</v>
      </c>
      <c r="D1123" s="1123">
        <f>SUM(D1121:D1122)</f>
        <v>0</v>
      </c>
      <c r="E1123" s="1123">
        <f t="shared" ref="E1123:O1123" si="66">SUM(E1121:E1122)</f>
        <v>0</v>
      </c>
      <c r="F1123" s="1123">
        <f t="shared" si="66"/>
        <v>0</v>
      </c>
      <c r="G1123" s="1123">
        <f t="shared" si="66"/>
        <v>0</v>
      </c>
      <c r="H1123" s="1123">
        <f t="shared" si="66"/>
        <v>0</v>
      </c>
      <c r="I1123" s="1123">
        <f t="shared" si="66"/>
        <v>0</v>
      </c>
      <c r="J1123" s="1123">
        <f t="shared" si="66"/>
        <v>0</v>
      </c>
      <c r="K1123" s="1123">
        <f t="shared" si="66"/>
        <v>0</v>
      </c>
      <c r="L1123" s="1123">
        <f t="shared" si="66"/>
        <v>0</v>
      </c>
      <c r="M1123" s="1123">
        <f t="shared" si="66"/>
        <v>0</v>
      </c>
      <c r="N1123" s="1123">
        <f t="shared" si="66"/>
        <v>0</v>
      </c>
      <c r="O1123" s="1123">
        <f t="shared" si="66"/>
        <v>0</v>
      </c>
      <c r="P1123" s="563">
        <f t="shared" si="57"/>
        <v>0</v>
      </c>
      <c r="Q1123" s="526"/>
      <c r="R1123" s="526"/>
      <c r="S1123" s="366"/>
      <c r="T1123" s="366"/>
      <c r="U1123" s="366"/>
      <c r="V1123" s="366"/>
      <c r="W1123" s="366"/>
      <c r="X1123" s="366"/>
      <c r="Y1123" s="366"/>
      <c r="Z1123" s="366"/>
      <c r="AA1123" s="366"/>
      <c r="AB1123" s="366"/>
      <c r="AC1123" s="366"/>
      <c r="AD1123" s="366"/>
      <c r="AE1123" s="366"/>
      <c r="AF1123" s="366"/>
      <c r="AG1123" s="520"/>
    </row>
    <row r="1124" spans="1:33" ht="19.5" thickBot="1" x14ac:dyDescent="0.35">
      <c r="A1124" s="366"/>
      <c r="B1124" s="1869" t="s">
        <v>1136</v>
      </c>
      <c r="C1124" s="608" t="s">
        <v>186</v>
      </c>
      <c r="D1124" s="562"/>
      <c r="E1124" s="562"/>
      <c r="F1124" s="562"/>
      <c r="G1124" s="562"/>
      <c r="H1124" s="562"/>
      <c r="I1124" s="562"/>
      <c r="J1124" s="1469"/>
      <c r="K1124" s="1469"/>
      <c r="L1124" s="1469"/>
      <c r="M1124" s="1469"/>
      <c r="N1124" s="1469"/>
      <c r="O1124" s="1469"/>
      <c r="P1124" s="563">
        <f t="shared" si="57"/>
        <v>0</v>
      </c>
      <c r="Q1124" s="366"/>
      <c r="R1124" s="526"/>
      <c r="S1124" s="366"/>
      <c r="T1124" s="366"/>
      <c r="U1124" s="366"/>
      <c r="V1124" s="366"/>
      <c r="W1124" s="366"/>
      <c r="X1124" s="366"/>
      <c r="Y1124" s="366"/>
      <c r="Z1124" s="366"/>
      <c r="AA1124" s="366"/>
      <c r="AB1124" s="366"/>
      <c r="AC1124" s="366"/>
      <c r="AD1124" s="366"/>
      <c r="AE1124" s="366"/>
      <c r="AF1124" s="366"/>
      <c r="AG1124" s="520"/>
    </row>
    <row r="1125" spans="1:33" ht="19.5" thickBot="1" x14ac:dyDescent="0.35">
      <c r="A1125" s="366"/>
      <c r="B1125" s="1870" t="str">
        <f ca="1">TEXT(TODAY(),"aa")</f>
        <v>25</v>
      </c>
      <c r="C1125" s="609" t="s">
        <v>73</v>
      </c>
      <c r="D1125" s="615"/>
      <c r="E1125" s="615"/>
      <c r="F1125" s="615"/>
      <c r="G1125" s="615"/>
      <c r="H1125" s="615"/>
      <c r="I1125" s="615"/>
      <c r="J1125" s="1470"/>
      <c r="K1125" s="1470"/>
      <c r="L1125" s="1470"/>
      <c r="M1125" s="1470"/>
      <c r="N1125" s="1470"/>
      <c r="O1125" s="1470"/>
      <c r="P1125" s="563">
        <f t="shared" si="57"/>
        <v>0</v>
      </c>
      <c r="Q1125" s="526"/>
      <c r="R1125" s="526"/>
      <c r="S1125" s="366"/>
      <c r="T1125" s="366"/>
      <c r="U1125" s="366"/>
      <c r="V1125" s="366"/>
      <c r="W1125" s="366"/>
      <c r="X1125" s="366"/>
      <c r="Y1125" s="366"/>
      <c r="Z1125" s="366"/>
      <c r="AA1125" s="366"/>
      <c r="AB1125" s="366"/>
      <c r="AC1125" s="366"/>
      <c r="AD1125" s="366"/>
      <c r="AE1125" s="366"/>
      <c r="AF1125" s="366"/>
      <c r="AG1125" s="520"/>
    </row>
    <row r="1126" spans="1:33" ht="19.5" thickBot="1" x14ac:dyDescent="0.35">
      <c r="A1126" s="366"/>
      <c r="B1126" s="1871" t="str">
        <f ca="1">TEXT(TODAY(),"aa")</f>
        <v>25</v>
      </c>
      <c r="C1126" s="610" t="s">
        <v>187</v>
      </c>
      <c r="D1126" s="1123">
        <f>SUM(D1124:D1125)</f>
        <v>0</v>
      </c>
      <c r="E1126" s="1123">
        <f t="shared" ref="E1126:O1126" si="67">SUM(E1124:E1125)</f>
        <v>0</v>
      </c>
      <c r="F1126" s="1123">
        <f t="shared" si="67"/>
        <v>0</v>
      </c>
      <c r="G1126" s="1123">
        <f t="shared" si="67"/>
        <v>0</v>
      </c>
      <c r="H1126" s="1123">
        <f t="shared" si="67"/>
        <v>0</v>
      </c>
      <c r="I1126" s="1123">
        <f t="shared" si="67"/>
        <v>0</v>
      </c>
      <c r="J1126" s="1123">
        <f t="shared" si="67"/>
        <v>0</v>
      </c>
      <c r="K1126" s="1123">
        <f t="shared" si="67"/>
        <v>0</v>
      </c>
      <c r="L1126" s="1123">
        <f t="shared" si="67"/>
        <v>0</v>
      </c>
      <c r="M1126" s="1123">
        <f t="shared" si="67"/>
        <v>0</v>
      </c>
      <c r="N1126" s="1123">
        <f t="shared" si="67"/>
        <v>0</v>
      </c>
      <c r="O1126" s="1123">
        <f t="shared" si="67"/>
        <v>0</v>
      </c>
      <c r="P1126" s="563">
        <f t="shared" si="57"/>
        <v>0</v>
      </c>
      <c r="Q1126" s="526"/>
      <c r="R1126" s="526"/>
      <c r="S1126" s="366"/>
      <c r="T1126" s="366"/>
      <c r="U1126" s="366"/>
      <c r="V1126" s="366"/>
      <c r="W1126" s="366"/>
      <c r="X1126" s="366"/>
      <c r="Y1126" s="366"/>
      <c r="Z1126" s="366"/>
      <c r="AA1126" s="366"/>
      <c r="AB1126" s="366"/>
      <c r="AC1126" s="366"/>
      <c r="AD1126" s="366"/>
      <c r="AE1126" s="366"/>
      <c r="AF1126" s="366"/>
      <c r="AG1126" s="520"/>
    </row>
    <row r="1127" spans="1:33" ht="19.5" thickBot="1" x14ac:dyDescent="0.35">
      <c r="A1127" s="366"/>
      <c r="B1127" s="1866" t="s">
        <v>1138</v>
      </c>
      <c r="C1127" s="605" t="s">
        <v>186</v>
      </c>
      <c r="D1127" s="562"/>
      <c r="E1127" s="562"/>
      <c r="F1127" s="562"/>
      <c r="G1127" s="562"/>
      <c r="H1127" s="562"/>
      <c r="I1127" s="562"/>
      <c r="J1127" s="562"/>
      <c r="K1127" s="562"/>
      <c r="L1127" s="562"/>
      <c r="M1127" s="1469"/>
      <c r="N1127" s="1469"/>
      <c r="O1127" s="1469"/>
      <c r="P1127" s="563">
        <f t="shared" si="57"/>
        <v>0</v>
      </c>
      <c r="Q1127" s="526"/>
      <c r="R1127" s="526"/>
      <c r="S1127" s="366"/>
      <c r="T1127" s="366"/>
      <c r="U1127" s="366"/>
      <c r="V1127" s="366"/>
      <c r="W1127" s="366"/>
      <c r="X1127" s="366"/>
      <c r="Y1127" s="366"/>
      <c r="Z1127" s="366"/>
      <c r="AA1127" s="366"/>
      <c r="AB1127" s="366"/>
      <c r="AC1127" s="366"/>
      <c r="AD1127" s="366"/>
      <c r="AE1127" s="366"/>
      <c r="AF1127" s="366"/>
      <c r="AG1127" s="520"/>
    </row>
    <row r="1128" spans="1:33" ht="19.5" thickBot="1" x14ac:dyDescent="0.35">
      <c r="A1128" s="366"/>
      <c r="B1128" s="1867"/>
      <c r="C1128" s="606" t="s">
        <v>73</v>
      </c>
      <c r="D1128" s="615"/>
      <c r="E1128" s="615"/>
      <c r="F1128" s="615"/>
      <c r="G1128" s="615"/>
      <c r="H1128" s="615"/>
      <c r="I1128" s="615"/>
      <c r="J1128" s="615"/>
      <c r="K1128" s="615"/>
      <c r="L1128" s="615"/>
      <c r="M1128" s="1470"/>
      <c r="N1128" s="1470"/>
      <c r="O1128" s="1470"/>
      <c r="P1128" s="563">
        <f t="shared" si="57"/>
        <v>0</v>
      </c>
      <c r="Q1128" s="526"/>
      <c r="R1128" s="526"/>
      <c r="S1128" s="366"/>
      <c r="T1128" s="366"/>
      <c r="U1128" s="366"/>
      <c r="V1128" s="366"/>
      <c r="W1128" s="366"/>
      <c r="X1128" s="366"/>
      <c r="Y1128" s="366"/>
      <c r="Z1128" s="366"/>
      <c r="AA1128" s="366"/>
      <c r="AB1128" s="366"/>
      <c r="AC1128" s="366"/>
      <c r="AD1128" s="366"/>
      <c r="AE1128" s="366"/>
      <c r="AF1128" s="366"/>
      <c r="AG1128" s="520"/>
    </row>
    <row r="1129" spans="1:33" ht="19.5" thickBot="1" x14ac:dyDescent="0.35">
      <c r="A1129" s="366"/>
      <c r="B1129" s="1868"/>
      <c r="C1129" s="607" t="s">
        <v>187</v>
      </c>
      <c r="D1129" s="1123">
        <f>SUM(D1127:D1128)</f>
        <v>0</v>
      </c>
      <c r="E1129" s="1123">
        <f t="shared" ref="E1129:O1129" si="68">SUM(E1127:E1128)</f>
        <v>0</v>
      </c>
      <c r="F1129" s="1123">
        <f t="shared" si="68"/>
        <v>0</v>
      </c>
      <c r="G1129" s="1123">
        <f t="shared" si="68"/>
        <v>0</v>
      </c>
      <c r="H1129" s="1123">
        <f t="shared" si="68"/>
        <v>0</v>
      </c>
      <c r="I1129" s="1123">
        <f t="shared" si="68"/>
        <v>0</v>
      </c>
      <c r="J1129" s="1123">
        <f t="shared" si="68"/>
        <v>0</v>
      </c>
      <c r="K1129" s="1123">
        <f t="shared" si="68"/>
        <v>0</v>
      </c>
      <c r="L1129" s="1123">
        <f t="shared" si="68"/>
        <v>0</v>
      </c>
      <c r="M1129" s="1123">
        <f t="shared" si="68"/>
        <v>0</v>
      </c>
      <c r="N1129" s="1123">
        <f t="shared" si="68"/>
        <v>0</v>
      </c>
      <c r="O1129" s="1124">
        <f t="shared" si="68"/>
        <v>0</v>
      </c>
      <c r="P1129" s="563">
        <f t="shared" si="57"/>
        <v>0</v>
      </c>
      <c r="Q1129" s="526"/>
      <c r="R1129" s="526"/>
      <c r="S1129" s="366"/>
      <c r="T1129" s="366"/>
      <c r="U1129" s="366"/>
      <c r="V1129" s="366"/>
      <c r="W1129" s="366"/>
      <c r="X1129" s="366"/>
      <c r="Y1129" s="366"/>
      <c r="Z1129" s="366"/>
      <c r="AA1129" s="366"/>
      <c r="AB1129" s="366"/>
      <c r="AC1129" s="366"/>
      <c r="AD1129" s="366"/>
      <c r="AE1129" s="366"/>
      <c r="AF1129" s="366"/>
      <c r="AG1129" s="520"/>
    </row>
    <row r="1130" spans="1:33" ht="19.5" thickBot="1" x14ac:dyDescent="0.35">
      <c r="A1130" s="366"/>
      <c r="B1130" s="1869" t="s">
        <v>1139</v>
      </c>
      <c r="C1130" s="608" t="s">
        <v>186</v>
      </c>
      <c r="D1130" s="562"/>
      <c r="E1130" s="562"/>
      <c r="F1130" s="562"/>
      <c r="G1130" s="562"/>
      <c r="H1130" s="562"/>
      <c r="I1130" s="562"/>
      <c r="J1130" s="562"/>
      <c r="K1130" s="562"/>
      <c r="L1130" s="562"/>
      <c r="M1130" s="562"/>
      <c r="N1130" s="562"/>
      <c r="O1130" s="562"/>
      <c r="P1130" s="563">
        <f t="shared" si="57"/>
        <v>0</v>
      </c>
      <c r="Q1130" s="526"/>
      <c r="R1130" s="526"/>
      <c r="S1130" s="366"/>
      <c r="T1130" s="366"/>
      <c r="U1130" s="366"/>
      <c r="V1130" s="366"/>
      <c r="W1130" s="366"/>
      <c r="X1130" s="366"/>
      <c r="Y1130" s="366"/>
      <c r="Z1130" s="366"/>
      <c r="AA1130" s="366"/>
      <c r="AB1130" s="366"/>
      <c r="AC1130" s="366"/>
      <c r="AD1130" s="366"/>
      <c r="AE1130" s="366"/>
      <c r="AF1130" s="366"/>
      <c r="AG1130" s="520"/>
    </row>
    <row r="1131" spans="1:33" ht="19.5" thickBot="1" x14ac:dyDescent="0.35">
      <c r="A1131" s="366"/>
      <c r="B1131" s="1870" t="s">
        <v>1137</v>
      </c>
      <c r="C1131" s="609" t="s">
        <v>73</v>
      </c>
      <c r="D1131" s="615"/>
      <c r="E1131" s="615"/>
      <c r="F1131" s="615"/>
      <c r="G1131" s="615"/>
      <c r="H1131" s="615"/>
      <c r="I1131" s="615"/>
      <c r="J1131" s="615"/>
      <c r="K1131" s="615"/>
      <c r="L1131" s="615"/>
      <c r="M1131" s="615"/>
      <c r="N1131" s="615"/>
      <c r="O1131" s="615"/>
      <c r="P1131" s="563">
        <f t="shared" si="57"/>
        <v>0</v>
      </c>
      <c r="Q1131" s="526"/>
      <c r="R1131" s="526"/>
      <c r="S1131" s="366"/>
      <c r="T1131" s="366"/>
      <c r="U1131" s="366"/>
      <c r="V1131" s="366"/>
      <c r="W1131" s="366"/>
      <c r="X1131" s="366"/>
      <c r="Y1131" s="366"/>
      <c r="Z1131" s="366"/>
      <c r="AA1131" s="366"/>
      <c r="AB1131" s="366"/>
      <c r="AC1131" s="366"/>
      <c r="AD1131" s="366"/>
      <c r="AE1131" s="366"/>
      <c r="AF1131" s="366"/>
      <c r="AG1131" s="520"/>
    </row>
    <row r="1132" spans="1:33" ht="19.5" thickBot="1" x14ac:dyDescent="0.35">
      <c r="A1132" s="366"/>
      <c r="B1132" s="1871" t="s">
        <v>1137</v>
      </c>
      <c r="C1132" s="610" t="s">
        <v>187</v>
      </c>
      <c r="D1132" s="1123">
        <f>SUM(D1130:D1131)</f>
        <v>0</v>
      </c>
      <c r="E1132" s="1123">
        <f t="shared" ref="E1132:O1132" si="69">SUM(E1130:E1131)</f>
        <v>0</v>
      </c>
      <c r="F1132" s="1123">
        <f t="shared" si="69"/>
        <v>0</v>
      </c>
      <c r="G1132" s="1123">
        <f t="shared" si="69"/>
        <v>0</v>
      </c>
      <c r="H1132" s="1123">
        <f t="shared" si="69"/>
        <v>0</v>
      </c>
      <c r="I1132" s="1123">
        <f t="shared" si="69"/>
        <v>0</v>
      </c>
      <c r="J1132" s="1123">
        <f t="shared" si="69"/>
        <v>0</v>
      </c>
      <c r="K1132" s="1123">
        <f t="shared" si="69"/>
        <v>0</v>
      </c>
      <c r="L1132" s="1123">
        <f t="shared" si="69"/>
        <v>0</v>
      </c>
      <c r="M1132" s="1123">
        <f t="shared" si="69"/>
        <v>0</v>
      </c>
      <c r="N1132" s="1123">
        <f t="shared" si="69"/>
        <v>0</v>
      </c>
      <c r="O1132" s="1124">
        <f t="shared" si="69"/>
        <v>0</v>
      </c>
      <c r="P1132" s="563">
        <f t="shared" si="57"/>
        <v>0</v>
      </c>
      <c r="Q1132" s="526"/>
      <c r="R1132" s="526"/>
      <c r="S1132" s="366"/>
      <c r="T1132" s="366"/>
      <c r="U1132" s="366"/>
      <c r="V1132" s="366"/>
      <c r="W1132" s="366"/>
      <c r="X1132" s="366"/>
      <c r="Y1132" s="366"/>
      <c r="Z1132" s="366"/>
      <c r="AA1132" s="366"/>
      <c r="AB1132" s="366"/>
      <c r="AC1132" s="366"/>
      <c r="AD1132" s="366"/>
      <c r="AE1132" s="366"/>
      <c r="AF1132" s="366"/>
      <c r="AG1132" s="520"/>
    </row>
    <row r="1133" spans="1:33" ht="19.5" thickBot="1" x14ac:dyDescent="0.35">
      <c r="A1133" s="366"/>
      <c r="B1133" s="1866" t="s">
        <v>1140</v>
      </c>
      <c r="C1133" s="605" t="s">
        <v>186</v>
      </c>
      <c r="D1133" s="562"/>
      <c r="E1133" s="562"/>
      <c r="F1133" s="562"/>
      <c r="G1133" s="562"/>
      <c r="H1133" s="562"/>
      <c r="I1133" s="562"/>
      <c r="J1133" s="562"/>
      <c r="K1133" s="562"/>
      <c r="L1133" s="562"/>
      <c r="M1133" s="562"/>
      <c r="N1133" s="562"/>
      <c r="O1133" s="562"/>
      <c r="P1133" s="563">
        <f t="shared" si="57"/>
        <v>0</v>
      </c>
      <c r="Q1133" s="526"/>
      <c r="R1133" s="526"/>
      <c r="S1133" s="366"/>
      <c r="T1133" s="366"/>
      <c r="U1133" s="366"/>
      <c r="V1133" s="366"/>
      <c r="W1133" s="366"/>
      <c r="X1133" s="366"/>
      <c r="Y1133" s="366"/>
      <c r="Z1133" s="366"/>
      <c r="AA1133" s="366"/>
      <c r="AB1133" s="366"/>
      <c r="AC1133" s="366"/>
      <c r="AD1133" s="366"/>
      <c r="AE1133" s="366"/>
      <c r="AF1133" s="366"/>
      <c r="AG1133" s="520"/>
    </row>
    <row r="1134" spans="1:33" ht="19.5" thickBot="1" x14ac:dyDescent="0.35">
      <c r="A1134" s="366"/>
      <c r="B1134" s="1867"/>
      <c r="C1134" s="606" t="s">
        <v>73</v>
      </c>
      <c r="D1134" s="615"/>
      <c r="E1134" s="615"/>
      <c r="F1134" s="615"/>
      <c r="G1134" s="615"/>
      <c r="H1134" s="615"/>
      <c r="I1134" s="615"/>
      <c r="J1134" s="615"/>
      <c r="K1134" s="615"/>
      <c r="L1134" s="615"/>
      <c r="M1134" s="615"/>
      <c r="N1134" s="615"/>
      <c r="O1134" s="615"/>
      <c r="P1134" s="563">
        <f t="shared" si="57"/>
        <v>0</v>
      </c>
      <c r="Q1134" s="526"/>
      <c r="R1134" s="526"/>
      <c r="S1134" s="366"/>
      <c r="T1134" s="366"/>
      <c r="U1134" s="366"/>
      <c r="V1134" s="366"/>
      <c r="W1134" s="366"/>
      <c r="X1134" s="366"/>
      <c r="Y1134" s="366"/>
      <c r="Z1134" s="366"/>
      <c r="AA1134" s="366"/>
      <c r="AB1134" s="366"/>
      <c r="AC1134" s="366"/>
      <c r="AD1134" s="366"/>
      <c r="AE1134" s="366"/>
      <c r="AF1134" s="366"/>
      <c r="AG1134" s="520"/>
    </row>
    <row r="1135" spans="1:33" ht="19.5" thickBot="1" x14ac:dyDescent="0.35">
      <c r="A1135" s="366"/>
      <c r="B1135" s="1868"/>
      <c r="C1135" s="607" t="s">
        <v>187</v>
      </c>
      <c r="D1135" s="1123">
        <f>SUM(D1133:D1134)</f>
        <v>0</v>
      </c>
      <c r="E1135" s="1123">
        <f t="shared" ref="E1135:O1135" si="70">SUM(E1133:E1134)</f>
        <v>0</v>
      </c>
      <c r="F1135" s="1123">
        <f t="shared" si="70"/>
        <v>0</v>
      </c>
      <c r="G1135" s="1123">
        <f t="shared" si="70"/>
        <v>0</v>
      </c>
      <c r="H1135" s="1123">
        <f t="shared" si="70"/>
        <v>0</v>
      </c>
      <c r="I1135" s="1123">
        <f t="shared" si="70"/>
        <v>0</v>
      </c>
      <c r="J1135" s="1123">
        <f t="shared" si="70"/>
        <v>0</v>
      </c>
      <c r="K1135" s="1123">
        <f t="shared" si="70"/>
        <v>0</v>
      </c>
      <c r="L1135" s="1123">
        <f t="shared" si="70"/>
        <v>0</v>
      </c>
      <c r="M1135" s="1123">
        <f t="shared" si="70"/>
        <v>0</v>
      </c>
      <c r="N1135" s="1123">
        <f t="shared" si="70"/>
        <v>0</v>
      </c>
      <c r="O1135" s="1124">
        <f t="shared" si="70"/>
        <v>0</v>
      </c>
      <c r="P1135" s="563">
        <f t="shared" si="57"/>
        <v>0</v>
      </c>
      <c r="Q1135" s="526"/>
      <c r="R1135" s="526"/>
      <c r="S1135" s="366"/>
      <c r="T1135" s="366"/>
      <c r="U1135" s="366"/>
      <c r="V1135" s="366"/>
      <c r="W1135" s="366"/>
      <c r="X1135" s="366"/>
      <c r="Y1135" s="366"/>
      <c r="Z1135" s="366"/>
      <c r="AA1135" s="366"/>
      <c r="AB1135" s="366"/>
      <c r="AC1135" s="366"/>
      <c r="AD1135" s="366"/>
      <c r="AE1135" s="366"/>
      <c r="AF1135" s="366"/>
      <c r="AG1135" s="520"/>
    </row>
    <row r="1136" spans="1:33" ht="19.5" thickBot="1" x14ac:dyDescent="0.35">
      <c r="A1136" s="366"/>
      <c r="B1136" s="1869" t="s">
        <v>1141</v>
      </c>
      <c r="C1136" s="608" t="s">
        <v>186</v>
      </c>
      <c r="D1136" s="562"/>
      <c r="E1136" s="562"/>
      <c r="F1136" s="562"/>
      <c r="G1136" s="562"/>
      <c r="H1136" s="562"/>
      <c r="I1136" s="562"/>
      <c r="J1136" s="562"/>
      <c r="K1136" s="562"/>
      <c r="L1136" s="562"/>
      <c r="M1136" s="562"/>
      <c r="N1136" s="562"/>
      <c r="O1136" s="562"/>
      <c r="P1136" s="563">
        <f t="shared" si="57"/>
        <v>0</v>
      </c>
      <c r="Q1136" s="526"/>
      <c r="R1136" s="526"/>
      <c r="S1136" s="366"/>
      <c r="T1136" s="366"/>
      <c r="U1136" s="366"/>
      <c r="V1136" s="366"/>
      <c r="W1136" s="366"/>
      <c r="X1136" s="366"/>
      <c r="Y1136" s="366"/>
      <c r="Z1136" s="366"/>
      <c r="AA1136" s="366"/>
      <c r="AB1136" s="366"/>
      <c r="AC1136" s="366"/>
      <c r="AD1136" s="366"/>
      <c r="AE1136" s="366"/>
      <c r="AF1136" s="366"/>
      <c r="AG1136" s="520"/>
    </row>
    <row r="1137" spans="1:33" ht="19.5" thickBot="1" x14ac:dyDescent="0.35">
      <c r="A1137" s="366"/>
      <c r="B1137" s="1870" t="s">
        <v>1137</v>
      </c>
      <c r="C1137" s="609" t="s">
        <v>73</v>
      </c>
      <c r="D1137" s="615"/>
      <c r="E1137" s="615"/>
      <c r="F1137" s="615"/>
      <c r="G1137" s="615"/>
      <c r="H1137" s="615"/>
      <c r="I1137" s="615"/>
      <c r="J1137" s="615"/>
      <c r="K1137" s="615"/>
      <c r="L1137" s="615"/>
      <c r="M1137" s="615"/>
      <c r="N1137" s="615"/>
      <c r="O1137" s="615"/>
      <c r="P1137" s="563">
        <f t="shared" si="57"/>
        <v>0</v>
      </c>
      <c r="Q1137" s="526"/>
      <c r="R1137" s="526"/>
      <c r="S1137" s="366"/>
      <c r="T1137" s="366"/>
      <c r="U1137" s="366"/>
      <c r="V1137" s="366"/>
      <c r="W1137" s="366"/>
      <c r="X1137" s="366"/>
      <c r="Y1137" s="366"/>
      <c r="Z1137" s="366"/>
      <c r="AA1137" s="366"/>
      <c r="AB1137" s="366"/>
      <c r="AC1137" s="366"/>
      <c r="AD1137" s="366"/>
      <c r="AE1137" s="366"/>
      <c r="AF1137" s="366"/>
      <c r="AG1137" s="520"/>
    </row>
    <row r="1138" spans="1:33" ht="19.5" thickBot="1" x14ac:dyDescent="0.35">
      <c r="A1138" s="366"/>
      <c r="B1138" s="1871" t="s">
        <v>1137</v>
      </c>
      <c r="C1138" s="610" t="s">
        <v>187</v>
      </c>
      <c r="D1138" s="1123">
        <f>SUM(D1136:D1137)</f>
        <v>0</v>
      </c>
      <c r="E1138" s="1123">
        <f t="shared" ref="E1138:O1138" si="71">SUM(E1136:E1137)</f>
        <v>0</v>
      </c>
      <c r="F1138" s="1123">
        <f t="shared" si="71"/>
        <v>0</v>
      </c>
      <c r="G1138" s="1123">
        <f t="shared" si="71"/>
        <v>0</v>
      </c>
      <c r="H1138" s="1123">
        <f t="shared" si="71"/>
        <v>0</v>
      </c>
      <c r="I1138" s="1123">
        <f t="shared" si="71"/>
        <v>0</v>
      </c>
      <c r="J1138" s="1123">
        <f t="shared" si="71"/>
        <v>0</v>
      </c>
      <c r="K1138" s="1123">
        <f t="shared" si="71"/>
        <v>0</v>
      </c>
      <c r="L1138" s="1123">
        <f t="shared" si="71"/>
        <v>0</v>
      </c>
      <c r="M1138" s="1123">
        <f t="shared" si="71"/>
        <v>0</v>
      </c>
      <c r="N1138" s="1123">
        <f t="shared" si="71"/>
        <v>0</v>
      </c>
      <c r="O1138" s="1124">
        <f t="shared" si="71"/>
        <v>0</v>
      </c>
      <c r="P1138" s="563">
        <f t="shared" si="57"/>
        <v>0</v>
      </c>
      <c r="Q1138" s="526"/>
      <c r="R1138" s="526"/>
      <c r="S1138" s="366"/>
      <c r="T1138" s="366"/>
      <c r="U1138" s="366"/>
      <c r="V1138" s="366"/>
      <c r="W1138" s="366"/>
      <c r="X1138" s="366"/>
      <c r="Y1138" s="366"/>
      <c r="Z1138" s="366"/>
      <c r="AA1138" s="366"/>
      <c r="AB1138" s="366"/>
      <c r="AC1138" s="366"/>
      <c r="AD1138" s="366"/>
      <c r="AE1138" s="366"/>
      <c r="AF1138" s="366"/>
      <c r="AG1138" s="520"/>
    </row>
    <row r="1139" spans="1:33" ht="19.5" thickBot="1" x14ac:dyDescent="0.35">
      <c r="A1139" s="366"/>
      <c r="B1139" s="1866" t="s">
        <v>1142</v>
      </c>
      <c r="C1139" s="605" t="s">
        <v>186</v>
      </c>
      <c r="D1139" s="1469"/>
      <c r="E1139" s="562"/>
      <c r="F1139" s="562"/>
      <c r="G1139" s="562"/>
      <c r="H1139" s="562"/>
      <c r="I1139" s="562"/>
      <c r="J1139" s="562"/>
      <c r="K1139" s="562"/>
      <c r="L1139" s="562"/>
      <c r="M1139" s="562"/>
      <c r="N1139" s="562"/>
      <c r="O1139" s="562"/>
      <c r="P1139" s="563">
        <f t="shared" si="57"/>
        <v>0</v>
      </c>
      <c r="Q1139" s="526"/>
      <c r="R1139" s="526"/>
      <c r="S1139" s="366"/>
      <c r="T1139" s="366"/>
      <c r="U1139" s="366"/>
      <c r="V1139" s="366"/>
      <c r="W1139" s="366"/>
      <c r="X1139" s="366"/>
      <c r="Y1139" s="366"/>
      <c r="Z1139" s="366"/>
      <c r="AA1139" s="366"/>
      <c r="AB1139" s="366"/>
      <c r="AC1139" s="366"/>
      <c r="AD1139" s="366"/>
      <c r="AE1139" s="366"/>
      <c r="AF1139" s="366"/>
      <c r="AG1139" s="520"/>
    </row>
    <row r="1140" spans="1:33" ht="19.5" thickBot="1" x14ac:dyDescent="0.35">
      <c r="A1140" s="366"/>
      <c r="B1140" s="1867"/>
      <c r="C1140" s="606" t="s">
        <v>73</v>
      </c>
      <c r="D1140" s="1470"/>
      <c r="E1140" s="615"/>
      <c r="F1140" s="615"/>
      <c r="G1140" s="615"/>
      <c r="H1140" s="615"/>
      <c r="I1140" s="615"/>
      <c r="J1140" s="615"/>
      <c r="K1140" s="615"/>
      <c r="L1140" s="615"/>
      <c r="M1140" s="615"/>
      <c r="N1140" s="615"/>
      <c r="O1140" s="615"/>
      <c r="P1140" s="563">
        <f t="shared" si="57"/>
        <v>0</v>
      </c>
      <c r="Q1140" s="526"/>
      <c r="R1140" s="526"/>
      <c r="S1140" s="366"/>
      <c r="T1140" s="366"/>
      <c r="U1140" s="366"/>
      <c r="V1140" s="366"/>
      <c r="W1140" s="366"/>
      <c r="X1140" s="366"/>
      <c r="Y1140" s="366"/>
      <c r="Z1140" s="366"/>
      <c r="AA1140" s="366"/>
      <c r="AB1140" s="366"/>
      <c r="AC1140" s="366"/>
      <c r="AD1140" s="366"/>
      <c r="AE1140" s="366"/>
      <c r="AF1140" s="366"/>
      <c r="AG1140" s="520"/>
    </row>
    <row r="1141" spans="1:33" ht="19.5" thickBot="1" x14ac:dyDescent="0.35">
      <c r="A1141" s="366"/>
      <c r="B1141" s="1868"/>
      <c r="C1141" s="607" t="s">
        <v>187</v>
      </c>
      <c r="D1141" s="1123">
        <f>SUM(D1139:D1140)</f>
        <v>0</v>
      </c>
      <c r="E1141" s="1123">
        <f t="shared" ref="E1141:O1141" si="72">SUM(E1139:E1140)</f>
        <v>0</v>
      </c>
      <c r="F1141" s="1123">
        <f t="shared" si="72"/>
        <v>0</v>
      </c>
      <c r="G1141" s="1123">
        <f t="shared" si="72"/>
        <v>0</v>
      </c>
      <c r="H1141" s="1123">
        <f t="shared" si="72"/>
        <v>0</v>
      </c>
      <c r="I1141" s="1123">
        <f t="shared" si="72"/>
        <v>0</v>
      </c>
      <c r="J1141" s="1123">
        <f t="shared" si="72"/>
        <v>0</v>
      </c>
      <c r="K1141" s="1123">
        <f t="shared" si="72"/>
        <v>0</v>
      </c>
      <c r="L1141" s="1123">
        <f t="shared" si="72"/>
        <v>0</v>
      </c>
      <c r="M1141" s="1123">
        <f t="shared" si="72"/>
        <v>0</v>
      </c>
      <c r="N1141" s="1123">
        <f t="shared" si="72"/>
        <v>0</v>
      </c>
      <c r="O1141" s="1124">
        <f t="shared" si="72"/>
        <v>0</v>
      </c>
      <c r="P1141" s="563">
        <f t="shared" si="57"/>
        <v>0</v>
      </c>
      <c r="Q1141" s="526"/>
      <c r="R1141" s="526"/>
      <c r="S1141" s="366"/>
      <c r="T1141" s="366"/>
      <c r="U1141" s="366"/>
      <c r="V1141" s="366"/>
      <c r="W1141" s="366"/>
      <c r="X1141" s="366"/>
      <c r="Y1141" s="366"/>
      <c r="Z1141" s="366"/>
      <c r="AA1141" s="366"/>
      <c r="AB1141" s="366"/>
      <c r="AC1141" s="366"/>
      <c r="AD1141" s="366"/>
      <c r="AE1141" s="366"/>
      <c r="AF1141" s="366"/>
      <c r="AG1141" s="520"/>
    </row>
    <row r="1142" spans="1:33" ht="19.5" thickBot="1" x14ac:dyDescent="0.35">
      <c r="A1142" s="366"/>
      <c r="B1142" s="1869" t="s">
        <v>1143</v>
      </c>
      <c r="C1142" s="608" t="s">
        <v>186</v>
      </c>
      <c r="D1142" s="1469"/>
      <c r="E1142" s="562"/>
      <c r="F1142" s="562"/>
      <c r="G1142" s="562"/>
      <c r="H1142" s="562"/>
      <c r="I1142" s="562"/>
      <c r="J1142" s="562"/>
      <c r="K1142" s="562"/>
      <c r="L1142" s="562"/>
      <c r="M1142" s="562"/>
      <c r="N1142" s="562"/>
      <c r="O1142" s="562"/>
      <c r="P1142" s="563">
        <f t="shared" si="57"/>
        <v>0</v>
      </c>
      <c r="Q1142" s="526"/>
      <c r="R1142" s="526"/>
      <c r="S1142" s="366"/>
      <c r="T1142" s="366"/>
      <c r="U1142" s="366"/>
      <c r="V1142" s="366"/>
      <c r="W1142" s="366"/>
      <c r="X1142" s="366"/>
      <c r="Y1142" s="366"/>
      <c r="Z1142" s="366"/>
      <c r="AA1142" s="366"/>
      <c r="AB1142" s="366"/>
      <c r="AC1142" s="366"/>
      <c r="AD1142" s="366"/>
      <c r="AE1142" s="366"/>
      <c r="AF1142" s="366"/>
      <c r="AG1142" s="520"/>
    </row>
    <row r="1143" spans="1:33" ht="19.5" thickBot="1" x14ac:dyDescent="0.35">
      <c r="A1143" s="366"/>
      <c r="B1143" s="1870" t="s">
        <v>1137</v>
      </c>
      <c r="C1143" s="609" t="s">
        <v>73</v>
      </c>
      <c r="D1143" s="1470"/>
      <c r="E1143" s="615"/>
      <c r="F1143" s="615"/>
      <c r="G1143" s="615"/>
      <c r="H1143" s="615"/>
      <c r="I1143" s="615"/>
      <c r="J1143" s="615"/>
      <c r="K1143" s="615"/>
      <c r="L1143" s="615"/>
      <c r="M1143" s="615"/>
      <c r="N1143" s="615"/>
      <c r="O1143" s="615"/>
      <c r="P1143" s="563">
        <f t="shared" si="57"/>
        <v>0</v>
      </c>
      <c r="Q1143" s="526"/>
      <c r="R1143" s="526"/>
      <c r="S1143" s="366"/>
      <c r="T1143" s="366"/>
      <c r="U1143" s="366"/>
      <c r="V1143" s="366"/>
      <c r="W1143" s="366"/>
      <c r="X1143" s="366"/>
      <c r="Y1143" s="366"/>
      <c r="Z1143" s="366"/>
      <c r="AA1143" s="366"/>
      <c r="AB1143" s="366"/>
      <c r="AC1143" s="366"/>
      <c r="AD1143" s="366"/>
      <c r="AE1143" s="366"/>
      <c r="AF1143" s="366"/>
      <c r="AG1143" s="520"/>
    </row>
    <row r="1144" spans="1:33" ht="19.5" thickBot="1" x14ac:dyDescent="0.35">
      <c r="A1144" s="366"/>
      <c r="B1144" s="1871" t="s">
        <v>1137</v>
      </c>
      <c r="C1144" s="610" t="s">
        <v>187</v>
      </c>
      <c r="D1144" s="1123">
        <f>SUM(D1142:D1143)</f>
        <v>0</v>
      </c>
      <c r="E1144" s="1123">
        <f>SUM(E1142:E1143)</f>
        <v>0</v>
      </c>
      <c r="F1144" s="1123">
        <f t="shared" ref="F1144:O1144" si="73">SUM(F1142:F1143)</f>
        <v>0</v>
      </c>
      <c r="G1144" s="1123">
        <f t="shared" si="73"/>
        <v>0</v>
      </c>
      <c r="H1144" s="1123">
        <f t="shared" si="73"/>
        <v>0</v>
      </c>
      <c r="I1144" s="1123">
        <f t="shared" si="73"/>
        <v>0</v>
      </c>
      <c r="J1144" s="1123">
        <f t="shared" si="73"/>
        <v>0</v>
      </c>
      <c r="K1144" s="1123">
        <f t="shared" si="73"/>
        <v>0</v>
      </c>
      <c r="L1144" s="1123">
        <f t="shared" si="73"/>
        <v>0</v>
      </c>
      <c r="M1144" s="1123">
        <f t="shared" si="73"/>
        <v>0</v>
      </c>
      <c r="N1144" s="1123">
        <f t="shared" si="73"/>
        <v>0</v>
      </c>
      <c r="O1144" s="1124">
        <f t="shared" si="73"/>
        <v>0</v>
      </c>
      <c r="P1144" s="563">
        <f t="shared" si="57"/>
        <v>0</v>
      </c>
      <c r="Q1144" s="526"/>
      <c r="R1144" s="526"/>
      <c r="S1144" s="366"/>
      <c r="T1144" s="366"/>
      <c r="U1144" s="366"/>
      <c r="V1144" s="366"/>
      <c r="W1144" s="366"/>
      <c r="X1144" s="366"/>
      <c r="Y1144" s="366"/>
      <c r="Z1144" s="366"/>
      <c r="AA1144" s="366"/>
      <c r="AB1144" s="366"/>
      <c r="AC1144" s="366"/>
      <c r="AD1144" s="366"/>
      <c r="AE1144" s="366"/>
      <c r="AF1144" s="366"/>
      <c r="AG1144" s="520"/>
    </row>
    <row r="1145" spans="1:33" ht="19.5" thickBot="1" x14ac:dyDescent="0.35">
      <c r="A1145" s="366"/>
      <c r="B1145" s="1866" t="s">
        <v>1144</v>
      </c>
      <c r="C1145" s="605" t="s">
        <v>186</v>
      </c>
      <c r="D1145" s="1469"/>
      <c r="E1145" s="1469"/>
      <c r="F1145" s="562"/>
      <c r="G1145" s="562"/>
      <c r="H1145" s="562"/>
      <c r="I1145" s="562"/>
      <c r="J1145" s="562"/>
      <c r="K1145" s="562"/>
      <c r="L1145" s="562"/>
      <c r="M1145" s="562"/>
      <c r="N1145" s="562"/>
      <c r="O1145" s="562"/>
      <c r="P1145" s="563">
        <f t="shared" si="57"/>
        <v>0</v>
      </c>
      <c r="Q1145" s="526"/>
      <c r="R1145" s="526"/>
      <c r="S1145" s="366"/>
      <c r="T1145" s="366"/>
      <c r="U1145" s="366"/>
      <c r="V1145" s="366"/>
      <c r="W1145" s="366"/>
      <c r="X1145" s="366"/>
      <c r="Y1145" s="366"/>
      <c r="Z1145" s="366"/>
      <c r="AA1145" s="366"/>
      <c r="AB1145" s="366"/>
      <c r="AC1145" s="366"/>
      <c r="AD1145" s="366"/>
      <c r="AE1145" s="366"/>
      <c r="AF1145" s="366"/>
      <c r="AG1145" s="520"/>
    </row>
    <row r="1146" spans="1:33" ht="19.5" thickBot="1" x14ac:dyDescent="0.35">
      <c r="A1146" s="366"/>
      <c r="B1146" s="1867"/>
      <c r="C1146" s="606" t="s">
        <v>73</v>
      </c>
      <c r="D1146" s="1470"/>
      <c r="E1146" s="1470"/>
      <c r="F1146" s="615"/>
      <c r="G1146" s="615"/>
      <c r="H1146" s="615"/>
      <c r="I1146" s="615"/>
      <c r="J1146" s="615"/>
      <c r="K1146" s="615"/>
      <c r="L1146" s="615"/>
      <c r="M1146" s="615"/>
      <c r="N1146" s="615"/>
      <c r="O1146" s="615"/>
      <c r="P1146" s="563">
        <f t="shared" si="57"/>
        <v>0</v>
      </c>
      <c r="Q1146" s="526"/>
      <c r="R1146" s="526"/>
      <c r="S1146" s="366"/>
      <c r="T1146" s="366"/>
      <c r="U1146" s="366"/>
      <c r="V1146" s="366"/>
      <c r="W1146" s="366"/>
      <c r="X1146" s="366"/>
      <c r="Y1146" s="366"/>
      <c r="Z1146" s="366"/>
      <c r="AA1146" s="366"/>
      <c r="AB1146" s="366"/>
      <c r="AC1146" s="366"/>
      <c r="AD1146" s="366"/>
      <c r="AE1146" s="366"/>
      <c r="AF1146" s="366"/>
      <c r="AG1146" s="520"/>
    </row>
    <row r="1147" spans="1:33" ht="19.5" thickBot="1" x14ac:dyDescent="0.35">
      <c r="A1147" s="366"/>
      <c r="B1147" s="1868"/>
      <c r="C1147" s="607" t="s">
        <v>187</v>
      </c>
      <c r="D1147" s="1123">
        <f>SUM(D1145:D1146)</f>
        <v>0</v>
      </c>
      <c r="E1147" s="1123">
        <f>SUM(E1145:E1146)</f>
        <v>0</v>
      </c>
      <c r="F1147" s="1123">
        <f t="shared" ref="F1147:O1147" si="74">SUM(F1145:F1146)</f>
        <v>0</v>
      </c>
      <c r="G1147" s="1123">
        <f t="shared" si="74"/>
        <v>0</v>
      </c>
      <c r="H1147" s="1123">
        <f t="shared" si="74"/>
        <v>0</v>
      </c>
      <c r="I1147" s="1123">
        <f t="shared" si="74"/>
        <v>0</v>
      </c>
      <c r="J1147" s="1123">
        <f t="shared" si="74"/>
        <v>0</v>
      </c>
      <c r="K1147" s="1123">
        <f t="shared" si="74"/>
        <v>0</v>
      </c>
      <c r="L1147" s="1123">
        <f t="shared" si="74"/>
        <v>0</v>
      </c>
      <c r="M1147" s="1123">
        <f t="shared" si="74"/>
        <v>0</v>
      </c>
      <c r="N1147" s="1123">
        <f t="shared" si="74"/>
        <v>0</v>
      </c>
      <c r="O1147" s="1124">
        <f t="shared" si="74"/>
        <v>0</v>
      </c>
      <c r="P1147" s="563">
        <f t="shared" si="57"/>
        <v>0</v>
      </c>
      <c r="Q1147" s="526"/>
      <c r="R1147" s="526"/>
      <c r="S1147" s="366"/>
      <c r="T1147" s="366"/>
      <c r="U1147" s="366"/>
      <c r="V1147" s="366"/>
      <c r="W1147" s="366"/>
      <c r="X1147" s="366"/>
      <c r="Y1147" s="366"/>
      <c r="Z1147" s="366"/>
      <c r="AA1147" s="366"/>
      <c r="AB1147" s="366"/>
      <c r="AC1147" s="366"/>
      <c r="AD1147" s="366"/>
      <c r="AE1147" s="366"/>
      <c r="AF1147" s="366"/>
      <c r="AG1147" s="520"/>
    </row>
    <row r="1148" spans="1:33" ht="19.5" thickBot="1" x14ac:dyDescent="0.35">
      <c r="A1148" s="366"/>
      <c r="B1148" s="1869" t="s">
        <v>1145</v>
      </c>
      <c r="C1148" s="608" t="s">
        <v>186</v>
      </c>
      <c r="D1148" s="1469"/>
      <c r="E1148" s="1469"/>
      <c r="F1148" s="562"/>
      <c r="G1148" s="562"/>
      <c r="H1148" s="562"/>
      <c r="I1148" s="562"/>
      <c r="J1148" s="562"/>
      <c r="K1148" s="562"/>
      <c r="L1148" s="562"/>
      <c r="M1148" s="562"/>
      <c r="N1148" s="562"/>
      <c r="O1148" s="562"/>
      <c r="P1148" s="563">
        <f t="shared" si="57"/>
        <v>0</v>
      </c>
      <c r="Q1148" s="526"/>
      <c r="R1148" s="526"/>
      <c r="S1148" s="366"/>
      <c r="T1148" s="366"/>
      <c r="U1148" s="366"/>
      <c r="V1148" s="366"/>
      <c r="W1148" s="366"/>
      <c r="X1148" s="366"/>
      <c r="Y1148" s="366"/>
      <c r="Z1148" s="366"/>
      <c r="AA1148" s="366"/>
      <c r="AB1148" s="366"/>
      <c r="AC1148" s="366"/>
      <c r="AD1148" s="366"/>
      <c r="AE1148" s="366"/>
      <c r="AF1148" s="366"/>
      <c r="AG1148" s="520"/>
    </row>
    <row r="1149" spans="1:33" ht="19.5" thickBot="1" x14ac:dyDescent="0.35">
      <c r="A1149" s="366"/>
      <c r="B1149" s="1870" t="s">
        <v>1137</v>
      </c>
      <c r="C1149" s="609" t="s">
        <v>73</v>
      </c>
      <c r="D1149" s="1470"/>
      <c r="E1149" s="1470"/>
      <c r="F1149" s="615"/>
      <c r="G1149" s="615"/>
      <c r="H1149" s="615"/>
      <c r="I1149" s="615"/>
      <c r="J1149" s="615"/>
      <c r="K1149" s="615"/>
      <c r="L1149" s="615"/>
      <c r="M1149" s="615"/>
      <c r="N1149" s="615"/>
      <c r="O1149" s="615"/>
      <c r="P1149" s="563">
        <f t="shared" si="57"/>
        <v>0</v>
      </c>
      <c r="Q1149" s="526"/>
      <c r="R1149" s="526"/>
      <c r="S1149" s="366"/>
      <c r="T1149" s="366"/>
      <c r="U1149" s="366"/>
      <c r="V1149" s="366"/>
      <c r="W1149" s="366"/>
      <c r="X1149" s="366"/>
      <c r="Y1149" s="366"/>
      <c r="Z1149" s="366"/>
      <c r="AA1149" s="366"/>
      <c r="AB1149" s="366"/>
      <c r="AC1149" s="366"/>
      <c r="AD1149" s="366"/>
      <c r="AE1149" s="366"/>
      <c r="AF1149" s="366"/>
      <c r="AG1149" s="520"/>
    </row>
    <row r="1150" spans="1:33" ht="19.5" thickBot="1" x14ac:dyDescent="0.35">
      <c r="A1150" s="366"/>
      <c r="B1150" s="1871" t="s">
        <v>1137</v>
      </c>
      <c r="C1150" s="610" t="s">
        <v>187</v>
      </c>
      <c r="D1150" s="1123">
        <f>SUM(D1148:D1149)</f>
        <v>0</v>
      </c>
      <c r="E1150" s="1123">
        <f>SUM(E1148:E1149)</f>
        <v>0</v>
      </c>
      <c r="F1150" s="1123">
        <f>SUM(F1148:F1149)</f>
        <v>0</v>
      </c>
      <c r="G1150" s="1123">
        <f t="shared" ref="G1150:O1150" si="75">SUM(G1148:G1149)</f>
        <v>0</v>
      </c>
      <c r="H1150" s="1123">
        <f t="shared" si="75"/>
        <v>0</v>
      </c>
      <c r="I1150" s="1123">
        <f t="shared" si="75"/>
        <v>0</v>
      </c>
      <c r="J1150" s="1123">
        <f t="shared" si="75"/>
        <v>0</v>
      </c>
      <c r="K1150" s="1123">
        <f t="shared" si="75"/>
        <v>0</v>
      </c>
      <c r="L1150" s="1123">
        <f t="shared" si="75"/>
        <v>0</v>
      </c>
      <c r="M1150" s="1123">
        <f t="shared" si="75"/>
        <v>0</v>
      </c>
      <c r="N1150" s="1123">
        <f t="shared" si="75"/>
        <v>0</v>
      </c>
      <c r="O1150" s="1124">
        <f t="shared" si="75"/>
        <v>0</v>
      </c>
      <c r="P1150" s="563">
        <f t="shared" si="57"/>
        <v>0</v>
      </c>
      <c r="Q1150" s="526"/>
      <c r="R1150" s="526"/>
      <c r="S1150" s="366"/>
      <c r="T1150" s="366"/>
      <c r="U1150" s="366"/>
      <c r="V1150" s="366"/>
      <c r="W1150" s="366"/>
      <c r="X1150" s="366"/>
      <c r="Y1150" s="366"/>
      <c r="Z1150" s="366"/>
      <c r="AA1150" s="366"/>
      <c r="AB1150" s="366"/>
      <c r="AC1150" s="366"/>
      <c r="AD1150" s="366"/>
      <c r="AE1150" s="366"/>
      <c r="AF1150" s="366"/>
      <c r="AG1150" s="520"/>
    </row>
    <row r="1151" spans="1:33" ht="19.5" thickBot="1" x14ac:dyDescent="0.35">
      <c r="A1151" s="366"/>
      <c r="B1151" s="1866" t="s">
        <v>1146</v>
      </c>
      <c r="C1151" s="605" t="s">
        <v>186</v>
      </c>
      <c r="D1151" s="1469"/>
      <c r="E1151" s="1469"/>
      <c r="F1151" s="1469"/>
      <c r="G1151" s="562"/>
      <c r="H1151" s="562"/>
      <c r="I1151" s="562"/>
      <c r="J1151" s="562"/>
      <c r="K1151" s="562"/>
      <c r="L1151" s="562"/>
      <c r="M1151" s="562"/>
      <c r="N1151" s="562"/>
      <c r="O1151" s="562"/>
      <c r="P1151" s="563">
        <f t="shared" si="57"/>
        <v>0</v>
      </c>
      <c r="Q1151" s="526"/>
      <c r="R1151" s="526"/>
      <c r="S1151" s="366"/>
      <c r="T1151" s="366"/>
      <c r="U1151" s="366"/>
      <c r="V1151" s="366"/>
      <c r="W1151" s="366"/>
      <c r="X1151" s="366"/>
      <c r="Y1151" s="366"/>
      <c r="Z1151" s="366"/>
      <c r="AA1151" s="366"/>
      <c r="AB1151" s="366"/>
      <c r="AC1151" s="366"/>
      <c r="AD1151" s="366"/>
      <c r="AE1151" s="366"/>
      <c r="AF1151" s="366"/>
      <c r="AG1151" s="520"/>
    </row>
    <row r="1152" spans="1:33" ht="19.5" thickBot="1" x14ac:dyDescent="0.35">
      <c r="A1152" s="366"/>
      <c r="B1152" s="1867"/>
      <c r="C1152" s="606" t="s">
        <v>73</v>
      </c>
      <c r="D1152" s="1470"/>
      <c r="E1152" s="1470"/>
      <c r="F1152" s="1470"/>
      <c r="G1152" s="615"/>
      <c r="H1152" s="615"/>
      <c r="I1152" s="615"/>
      <c r="J1152" s="615"/>
      <c r="K1152" s="615"/>
      <c r="L1152" s="615"/>
      <c r="M1152" s="615"/>
      <c r="N1152" s="615"/>
      <c r="O1152" s="615"/>
      <c r="P1152" s="563">
        <f t="shared" si="57"/>
        <v>0</v>
      </c>
      <c r="Q1152" s="526"/>
      <c r="R1152" s="526"/>
      <c r="S1152" s="366"/>
      <c r="T1152" s="366"/>
      <c r="U1152" s="366"/>
      <c r="V1152" s="366"/>
      <c r="W1152" s="366"/>
      <c r="X1152" s="366"/>
      <c r="Y1152" s="366"/>
      <c r="Z1152" s="366"/>
      <c r="AA1152" s="366"/>
      <c r="AB1152" s="366"/>
      <c r="AC1152" s="366"/>
      <c r="AD1152" s="366"/>
      <c r="AE1152" s="366"/>
      <c r="AF1152" s="366"/>
      <c r="AG1152" s="520"/>
    </row>
    <row r="1153" spans="1:33" ht="19.5" thickBot="1" x14ac:dyDescent="0.35">
      <c r="A1153" s="366"/>
      <c r="B1153" s="1868"/>
      <c r="C1153" s="607" t="s">
        <v>187</v>
      </c>
      <c r="D1153" s="1123">
        <f>SUM(D1151:D1152)</f>
        <v>0</v>
      </c>
      <c r="E1153" s="1123">
        <f>SUM(E1151:E1152)</f>
        <v>0</v>
      </c>
      <c r="F1153" s="1123">
        <f>SUM(F1151:F1152)</f>
        <v>0</v>
      </c>
      <c r="G1153" s="1123">
        <f t="shared" ref="G1153:O1153" si="76">SUM(G1151:G1152)</f>
        <v>0</v>
      </c>
      <c r="H1153" s="1123">
        <f t="shared" si="76"/>
        <v>0</v>
      </c>
      <c r="I1153" s="1123">
        <f t="shared" si="76"/>
        <v>0</v>
      </c>
      <c r="J1153" s="1123">
        <f t="shared" si="76"/>
        <v>0</v>
      </c>
      <c r="K1153" s="1123">
        <f t="shared" si="76"/>
        <v>0</v>
      </c>
      <c r="L1153" s="1123">
        <f t="shared" si="76"/>
        <v>0</v>
      </c>
      <c r="M1153" s="1123">
        <f t="shared" si="76"/>
        <v>0</v>
      </c>
      <c r="N1153" s="1123">
        <f t="shared" si="76"/>
        <v>0</v>
      </c>
      <c r="O1153" s="1124">
        <f t="shared" si="76"/>
        <v>0</v>
      </c>
      <c r="P1153" s="563">
        <f t="shared" si="57"/>
        <v>0</v>
      </c>
      <c r="Q1153" s="526"/>
      <c r="R1153" s="526"/>
      <c r="S1153" s="366"/>
      <c r="T1153" s="366"/>
      <c r="U1153" s="366"/>
      <c r="V1153" s="366"/>
      <c r="W1153" s="366"/>
      <c r="X1153" s="366"/>
      <c r="Y1153" s="366"/>
      <c r="Z1153" s="366"/>
      <c r="AA1153" s="366"/>
      <c r="AB1153" s="366"/>
      <c r="AC1153" s="366"/>
      <c r="AD1153" s="366"/>
      <c r="AE1153" s="366"/>
      <c r="AF1153" s="366"/>
      <c r="AG1153" s="520"/>
    </row>
    <row r="1154" spans="1:33" ht="19.5" thickBot="1" x14ac:dyDescent="0.35">
      <c r="A1154" s="366"/>
      <c r="B1154" s="1869" t="s">
        <v>1147</v>
      </c>
      <c r="C1154" s="608" t="s">
        <v>186</v>
      </c>
      <c r="D1154" s="1469"/>
      <c r="E1154" s="1469"/>
      <c r="F1154" s="1469"/>
      <c r="G1154" s="562"/>
      <c r="H1154" s="562"/>
      <c r="I1154" s="562"/>
      <c r="J1154" s="562"/>
      <c r="K1154" s="562"/>
      <c r="L1154" s="562"/>
      <c r="M1154" s="562"/>
      <c r="N1154" s="562"/>
      <c r="O1154" s="562"/>
      <c r="P1154" s="563">
        <f t="shared" si="57"/>
        <v>0</v>
      </c>
      <c r="Q1154" s="526"/>
      <c r="R1154" s="526"/>
      <c r="S1154" s="366"/>
      <c r="T1154" s="366"/>
      <c r="U1154" s="366"/>
      <c r="V1154" s="366"/>
      <c r="W1154" s="366"/>
      <c r="X1154" s="366"/>
      <c r="Y1154" s="366"/>
      <c r="Z1154" s="366"/>
      <c r="AA1154" s="366"/>
      <c r="AB1154" s="366"/>
      <c r="AC1154" s="366"/>
      <c r="AD1154" s="366"/>
      <c r="AE1154" s="366"/>
      <c r="AF1154" s="366"/>
      <c r="AG1154" s="520"/>
    </row>
    <row r="1155" spans="1:33" ht="19.5" thickBot="1" x14ac:dyDescent="0.35">
      <c r="A1155" s="366"/>
      <c r="B1155" s="1870" t="s">
        <v>1137</v>
      </c>
      <c r="C1155" s="609" t="s">
        <v>73</v>
      </c>
      <c r="D1155" s="1470"/>
      <c r="E1155" s="1470"/>
      <c r="F1155" s="1470"/>
      <c r="G1155" s="615"/>
      <c r="H1155" s="615"/>
      <c r="I1155" s="615"/>
      <c r="J1155" s="615"/>
      <c r="K1155" s="615"/>
      <c r="L1155" s="615"/>
      <c r="M1155" s="615"/>
      <c r="N1155" s="615"/>
      <c r="O1155" s="615"/>
      <c r="P1155" s="563">
        <f t="shared" si="57"/>
        <v>0</v>
      </c>
      <c r="Q1155" s="366"/>
      <c r="R1155" s="366"/>
      <c r="S1155" s="366"/>
      <c r="T1155" s="366"/>
      <c r="U1155" s="366"/>
      <c r="V1155" s="366"/>
      <c r="W1155" s="366"/>
      <c r="X1155" s="366"/>
      <c r="Y1155" s="366"/>
      <c r="Z1155" s="366"/>
      <c r="AA1155" s="366"/>
      <c r="AB1155" s="366"/>
      <c r="AC1155" s="366"/>
      <c r="AD1155" s="366"/>
      <c r="AE1155" s="366"/>
      <c r="AF1155" s="366"/>
      <c r="AG1155" s="520"/>
    </row>
    <row r="1156" spans="1:33" ht="19.5" thickBot="1" x14ac:dyDescent="0.35">
      <c r="A1156" s="366"/>
      <c r="B1156" s="1871" t="s">
        <v>1137</v>
      </c>
      <c r="C1156" s="610" t="s">
        <v>187</v>
      </c>
      <c r="D1156" s="1123">
        <f>SUM(D1154:D1155)</f>
        <v>0</v>
      </c>
      <c r="E1156" s="1123">
        <f>SUM(E1154:E1155)</f>
        <v>0</v>
      </c>
      <c r="F1156" s="1123">
        <f>SUM(F1154:F1155)</f>
        <v>0</v>
      </c>
      <c r="G1156" s="1123">
        <f>SUM(G1154:G1155)</f>
        <v>0</v>
      </c>
      <c r="H1156" s="1123">
        <f t="shared" ref="H1156:O1156" si="77">SUM(H1154:H1155)</f>
        <v>0</v>
      </c>
      <c r="I1156" s="1123">
        <f t="shared" si="77"/>
        <v>0</v>
      </c>
      <c r="J1156" s="1123">
        <f t="shared" si="77"/>
        <v>0</v>
      </c>
      <c r="K1156" s="1123">
        <f t="shared" si="77"/>
        <v>0</v>
      </c>
      <c r="L1156" s="1123">
        <f t="shared" si="77"/>
        <v>0</v>
      </c>
      <c r="M1156" s="1123">
        <f t="shared" si="77"/>
        <v>0</v>
      </c>
      <c r="N1156" s="1123">
        <f t="shared" si="77"/>
        <v>0</v>
      </c>
      <c r="O1156" s="1124">
        <f t="shared" si="77"/>
        <v>0</v>
      </c>
      <c r="P1156" s="563">
        <f t="shared" si="57"/>
        <v>0</v>
      </c>
      <c r="Q1156" s="366"/>
      <c r="R1156" s="366"/>
      <c r="S1156" s="366"/>
      <c r="T1156" s="366"/>
      <c r="U1156" s="366"/>
      <c r="V1156" s="366"/>
      <c r="W1156" s="366"/>
      <c r="X1156" s="366"/>
      <c r="Y1156" s="366"/>
      <c r="Z1156" s="366"/>
      <c r="AA1156" s="366"/>
      <c r="AB1156" s="366"/>
      <c r="AC1156" s="366"/>
      <c r="AD1156" s="366"/>
      <c r="AE1156" s="366"/>
      <c r="AF1156" s="366"/>
      <c r="AG1156" s="520"/>
    </row>
    <row r="1157" spans="1:33" ht="19.5" thickBot="1" x14ac:dyDescent="0.35">
      <c r="A1157" s="366"/>
      <c r="B1157" s="1866" t="s">
        <v>1148</v>
      </c>
      <c r="C1157" s="605" t="s">
        <v>186</v>
      </c>
      <c r="D1157" s="1469"/>
      <c r="E1157" s="1469"/>
      <c r="F1157" s="1469"/>
      <c r="G1157" s="1469"/>
      <c r="H1157" s="562"/>
      <c r="I1157" s="562"/>
      <c r="J1157" s="562"/>
      <c r="K1157" s="562"/>
      <c r="L1157" s="562"/>
      <c r="M1157" s="562"/>
      <c r="N1157" s="562"/>
      <c r="O1157" s="562"/>
      <c r="P1157" s="563">
        <f t="shared" si="57"/>
        <v>0</v>
      </c>
      <c r="Q1157" s="366"/>
      <c r="R1157" s="366"/>
      <c r="S1157" s="366"/>
      <c r="T1157" s="366"/>
      <c r="U1157" s="366"/>
      <c r="V1157" s="366"/>
      <c r="W1157" s="366"/>
      <c r="X1157" s="366"/>
      <c r="Y1157" s="366"/>
      <c r="Z1157" s="366"/>
      <c r="AA1157" s="366"/>
      <c r="AB1157" s="366"/>
      <c r="AC1157" s="366"/>
      <c r="AD1157" s="366"/>
      <c r="AE1157" s="366"/>
      <c r="AF1157" s="366"/>
      <c r="AG1157" s="520"/>
    </row>
    <row r="1158" spans="1:33" ht="19.5" thickBot="1" x14ac:dyDescent="0.35">
      <c r="A1158" s="366"/>
      <c r="B1158" s="1867"/>
      <c r="C1158" s="606" t="s">
        <v>73</v>
      </c>
      <c r="D1158" s="1470"/>
      <c r="E1158" s="1470"/>
      <c r="F1158" s="1470"/>
      <c r="G1158" s="1470"/>
      <c r="H1158" s="615"/>
      <c r="I1158" s="615"/>
      <c r="J1158" s="615"/>
      <c r="K1158" s="615"/>
      <c r="L1158" s="615"/>
      <c r="M1158" s="615"/>
      <c r="N1158" s="615"/>
      <c r="O1158" s="615"/>
      <c r="P1158" s="563">
        <f t="shared" si="57"/>
        <v>0</v>
      </c>
      <c r="Q1158" s="366"/>
      <c r="R1158" s="366"/>
      <c r="S1158" s="366"/>
      <c r="T1158" s="366"/>
      <c r="U1158" s="366"/>
      <c r="V1158" s="366"/>
      <c r="W1158" s="366"/>
      <c r="X1158" s="366"/>
      <c r="Y1158" s="366"/>
      <c r="Z1158" s="366"/>
      <c r="AA1158" s="366"/>
      <c r="AB1158" s="366"/>
      <c r="AC1158" s="366"/>
      <c r="AD1158" s="366"/>
      <c r="AE1158" s="366"/>
      <c r="AF1158" s="366"/>
      <c r="AG1158" s="520"/>
    </row>
    <row r="1159" spans="1:33" ht="19.5" thickBot="1" x14ac:dyDescent="0.35">
      <c r="A1159" s="366"/>
      <c r="B1159" s="1868"/>
      <c r="C1159" s="607" t="s">
        <v>187</v>
      </c>
      <c r="D1159" s="1123">
        <f>SUM(D1157:D1158)</f>
        <v>0</v>
      </c>
      <c r="E1159" s="1123">
        <f>SUM(E1157:E1158)</f>
        <v>0</v>
      </c>
      <c r="F1159" s="1123">
        <f>SUM(F1157:F1158)</f>
        <v>0</v>
      </c>
      <c r="G1159" s="1123">
        <f>SUM(G1157:G1158)</f>
        <v>0</v>
      </c>
      <c r="H1159" s="1123">
        <f t="shared" ref="H1159:O1159" si="78">SUM(H1157:H1158)</f>
        <v>0</v>
      </c>
      <c r="I1159" s="1123">
        <f t="shared" si="78"/>
        <v>0</v>
      </c>
      <c r="J1159" s="1123">
        <f t="shared" si="78"/>
        <v>0</v>
      </c>
      <c r="K1159" s="1123">
        <f t="shared" si="78"/>
        <v>0</v>
      </c>
      <c r="L1159" s="1123">
        <f t="shared" si="78"/>
        <v>0</v>
      </c>
      <c r="M1159" s="1123">
        <f t="shared" si="78"/>
        <v>0</v>
      </c>
      <c r="N1159" s="1123">
        <f t="shared" si="78"/>
        <v>0</v>
      </c>
      <c r="O1159" s="1124">
        <f t="shared" si="78"/>
        <v>0</v>
      </c>
      <c r="P1159" s="563">
        <f t="shared" si="57"/>
        <v>0</v>
      </c>
      <c r="Q1159" s="366"/>
      <c r="R1159" s="366"/>
      <c r="S1159" s="366"/>
      <c r="T1159" s="366"/>
      <c r="U1159" s="366"/>
      <c r="V1159" s="366"/>
      <c r="W1159" s="366"/>
      <c r="X1159" s="366"/>
      <c r="Y1159" s="366"/>
      <c r="Z1159" s="366"/>
      <c r="AA1159" s="366"/>
      <c r="AB1159" s="366"/>
      <c r="AC1159" s="366"/>
      <c r="AD1159" s="366"/>
      <c r="AE1159" s="366"/>
      <c r="AF1159" s="366"/>
      <c r="AG1159" s="520"/>
    </row>
    <row r="1160" spans="1:33" ht="19.5" thickBot="1" x14ac:dyDescent="0.35">
      <c r="A1160" s="366"/>
      <c r="B1160" s="1869" t="s">
        <v>1149</v>
      </c>
      <c r="C1160" s="608" t="s">
        <v>186</v>
      </c>
      <c r="D1160" s="1469"/>
      <c r="E1160" s="1469"/>
      <c r="F1160" s="1469"/>
      <c r="G1160" s="1469"/>
      <c r="H1160" s="562"/>
      <c r="I1160" s="562"/>
      <c r="J1160" s="562"/>
      <c r="K1160" s="562"/>
      <c r="L1160" s="562"/>
      <c r="M1160" s="562"/>
      <c r="N1160" s="562"/>
      <c r="O1160" s="562"/>
      <c r="P1160" s="563">
        <f t="shared" si="57"/>
        <v>0</v>
      </c>
      <c r="Q1160" s="366"/>
      <c r="R1160" s="366"/>
      <c r="S1160" s="366"/>
      <c r="T1160" s="366"/>
      <c r="U1160" s="366"/>
      <c r="V1160" s="366"/>
      <c r="W1160" s="366"/>
      <c r="X1160" s="366"/>
      <c r="Y1160" s="366"/>
      <c r="Z1160" s="366"/>
      <c r="AA1160" s="366"/>
      <c r="AB1160" s="366"/>
      <c r="AC1160" s="366"/>
      <c r="AD1160" s="366"/>
      <c r="AE1160" s="366"/>
      <c r="AF1160" s="366"/>
      <c r="AG1160" s="520"/>
    </row>
    <row r="1161" spans="1:33" ht="19.5" thickBot="1" x14ac:dyDescent="0.35">
      <c r="A1161" s="366"/>
      <c r="B1161" s="1870" t="s">
        <v>1137</v>
      </c>
      <c r="C1161" s="609" t="s">
        <v>73</v>
      </c>
      <c r="D1161" s="1470"/>
      <c r="E1161" s="1470"/>
      <c r="F1161" s="1470"/>
      <c r="G1161" s="1470"/>
      <c r="H1161" s="615"/>
      <c r="I1161" s="615"/>
      <c r="J1161" s="615"/>
      <c r="K1161" s="615"/>
      <c r="L1161" s="615"/>
      <c r="M1161" s="615"/>
      <c r="N1161" s="615"/>
      <c r="O1161" s="615"/>
      <c r="P1161" s="563">
        <f t="shared" si="57"/>
        <v>0</v>
      </c>
      <c r="Q1161" s="366"/>
      <c r="R1161" s="366"/>
      <c r="S1161" s="366"/>
      <c r="T1161" s="366"/>
      <c r="U1161" s="366"/>
      <c r="V1161" s="366"/>
      <c r="W1161" s="366"/>
      <c r="X1161" s="366"/>
      <c r="Y1161" s="366"/>
      <c r="Z1161" s="366"/>
      <c r="AA1161" s="366"/>
      <c r="AB1161" s="366"/>
      <c r="AC1161" s="366"/>
      <c r="AD1161" s="366"/>
      <c r="AE1161" s="366"/>
      <c r="AF1161" s="366"/>
      <c r="AG1161" s="520"/>
    </row>
    <row r="1162" spans="1:33" ht="19.5" thickBot="1" x14ac:dyDescent="0.35">
      <c r="A1162" s="366"/>
      <c r="B1162" s="1871" t="s">
        <v>1137</v>
      </c>
      <c r="C1162" s="610" t="s">
        <v>187</v>
      </c>
      <c r="D1162" s="1123">
        <f t="shared" ref="D1162:I1162" si="79">SUM(D1160:D1161)</f>
        <v>0</v>
      </c>
      <c r="E1162" s="1123">
        <f t="shared" si="79"/>
        <v>0</v>
      </c>
      <c r="F1162" s="1123">
        <f t="shared" si="79"/>
        <v>0</v>
      </c>
      <c r="G1162" s="1123">
        <f t="shared" si="79"/>
        <v>0</v>
      </c>
      <c r="H1162" s="1123">
        <f t="shared" si="79"/>
        <v>0</v>
      </c>
      <c r="I1162" s="1123">
        <f t="shared" si="79"/>
        <v>0</v>
      </c>
      <c r="J1162" s="1123">
        <f t="shared" ref="J1162:O1162" si="80">SUM(J1160:J1161)</f>
        <v>0</v>
      </c>
      <c r="K1162" s="1123">
        <f t="shared" si="80"/>
        <v>0</v>
      </c>
      <c r="L1162" s="1123">
        <f t="shared" si="80"/>
        <v>0</v>
      </c>
      <c r="M1162" s="1123">
        <f t="shared" si="80"/>
        <v>0</v>
      </c>
      <c r="N1162" s="1123">
        <f t="shared" si="80"/>
        <v>0</v>
      </c>
      <c r="O1162" s="1124">
        <f t="shared" si="80"/>
        <v>0</v>
      </c>
      <c r="P1162" s="563">
        <f t="shared" si="57"/>
        <v>0</v>
      </c>
      <c r="Q1162" s="366"/>
      <c r="R1162" s="366"/>
      <c r="S1162" s="366"/>
      <c r="T1162" s="366"/>
      <c r="U1162" s="366"/>
      <c r="V1162" s="366"/>
      <c r="W1162" s="366"/>
      <c r="X1162" s="366"/>
      <c r="Y1162" s="366"/>
      <c r="Z1162" s="366"/>
      <c r="AA1162" s="366"/>
      <c r="AB1162" s="366"/>
      <c r="AC1162" s="366"/>
      <c r="AD1162" s="366"/>
      <c r="AE1162" s="366"/>
      <c r="AF1162" s="366"/>
      <c r="AG1162" s="520"/>
    </row>
    <row r="1163" spans="1:33" ht="29.25" customHeight="1" thickBot="1" x14ac:dyDescent="0.35">
      <c r="A1163" s="366"/>
      <c r="B1163" s="1866" t="s">
        <v>1150</v>
      </c>
      <c r="C1163" s="605" t="s">
        <v>186</v>
      </c>
      <c r="D1163" s="1469"/>
      <c r="E1163" s="1469"/>
      <c r="F1163" s="1469"/>
      <c r="G1163" s="1469"/>
      <c r="H1163" s="1469"/>
      <c r="I1163" s="1469"/>
      <c r="J1163" s="562"/>
      <c r="K1163" s="562"/>
      <c r="L1163" s="562"/>
      <c r="M1163" s="562"/>
      <c r="N1163" s="562"/>
      <c r="O1163" s="562"/>
      <c r="P1163" s="563">
        <f t="shared" si="57"/>
        <v>0</v>
      </c>
      <c r="Q1163" s="366"/>
      <c r="R1163" s="366"/>
      <c r="S1163" s="366"/>
      <c r="T1163" s="366"/>
      <c r="U1163" s="366"/>
      <c r="V1163" s="366"/>
      <c r="W1163" s="366"/>
      <c r="X1163" s="366"/>
      <c r="Y1163" s="366"/>
      <c r="Z1163" s="366"/>
      <c r="AA1163" s="366"/>
      <c r="AB1163" s="366"/>
      <c r="AC1163" s="366"/>
      <c r="AD1163" s="366"/>
      <c r="AE1163" s="366"/>
      <c r="AF1163" s="366"/>
      <c r="AG1163" s="520"/>
    </row>
    <row r="1164" spans="1:33" ht="29.25" customHeight="1" thickBot="1" x14ac:dyDescent="0.35">
      <c r="A1164" s="366"/>
      <c r="B1164" s="1867"/>
      <c r="C1164" s="606" t="s">
        <v>73</v>
      </c>
      <c r="D1164" s="1470"/>
      <c r="E1164" s="1470"/>
      <c r="F1164" s="1470"/>
      <c r="G1164" s="1470"/>
      <c r="H1164" s="1470"/>
      <c r="I1164" s="1470"/>
      <c r="J1164" s="615"/>
      <c r="K1164" s="615"/>
      <c r="L1164" s="615"/>
      <c r="M1164" s="615"/>
      <c r="N1164" s="615"/>
      <c r="O1164" s="615"/>
      <c r="P1164" s="563">
        <f t="shared" si="57"/>
        <v>0</v>
      </c>
      <c r="Q1164" s="366"/>
      <c r="R1164" s="366"/>
      <c r="S1164" s="366"/>
      <c r="T1164" s="366"/>
      <c r="U1164" s="366"/>
      <c r="V1164" s="366"/>
      <c r="W1164" s="366"/>
      <c r="X1164" s="366"/>
      <c r="Y1164" s="366"/>
      <c r="Z1164" s="366"/>
      <c r="AA1164" s="366"/>
      <c r="AB1164" s="366"/>
      <c r="AC1164" s="366"/>
      <c r="AD1164" s="366"/>
      <c r="AE1164" s="366"/>
      <c r="AF1164" s="366"/>
      <c r="AG1164" s="520"/>
    </row>
    <row r="1165" spans="1:33" ht="29.25" customHeight="1" thickBot="1" x14ac:dyDescent="0.35">
      <c r="A1165" s="366"/>
      <c r="B1165" s="1868"/>
      <c r="C1165" s="607" t="s">
        <v>187</v>
      </c>
      <c r="D1165" s="1123">
        <f>SUM(D1163:D1164)</f>
        <v>0</v>
      </c>
      <c r="E1165" s="1123">
        <f>SUM(E1163:E1164)</f>
        <v>0</v>
      </c>
      <c r="F1165" s="1123">
        <f t="shared" ref="F1165:O1165" si="81">SUM(F1163:F1164)</f>
        <v>0</v>
      </c>
      <c r="G1165" s="1123">
        <f t="shared" si="81"/>
        <v>0</v>
      </c>
      <c r="H1165" s="1123">
        <f t="shared" ref="H1165:I1165" si="82">SUM(H1163:H1164)</f>
        <v>0</v>
      </c>
      <c r="I1165" s="1123">
        <f t="shared" si="82"/>
        <v>0</v>
      </c>
      <c r="J1165" s="1123">
        <f t="shared" ref="J1165:L1165" si="83">SUM(J1163:J1164)</f>
        <v>0</v>
      </c>
      <c r="K1165" s="1123">
        <f t="shared" si="83"/>
        <v>0</v>
      </c>
      <c r="L1165" s="1123">
        <f t="shared" si="83"/>
        <v>0</v>
      </c>
      <c r="M1165" s="1123">
        <f t="shared" si="81"/>
        <v>0</v>
      </c>
      <c r="N1165" s="1123">
        <f t="shared" si="81"/>
        <v>0</v>
      </c>
      <c r="O1165" s="1124">
        <f t="shared" si="81"/>
        <v>0</v>
      </c>
      <c r="P1165" s="563">
        <f t="shared" si="57"/>
        <v>0</v>
      </c>
      <c r="Q1165" s="366"/>
      <c r="R1165" s="366"/>
      <c r="S1165" s="366"/>
      <c r="T1165" s="366"/>
      <c r="U1165" s="366"/>
      <c r="V1165" s="366"/>
      <c r="W1165" s="366"/>
      <c r="X1165" s="366"/>
      <c r="Y1165" s="366"/>
      <c r="Z1165" s="366"/>
      <c r="AA1165" s="366"/>
      <c r="AB1165" s="366"/>
      <c r="AC1165" s="366"/>
      <c r="AD1165" s="366"/>
      <c r="AE1165" s="366"/>
      <c r="AF1165" s="366"/>
      <c r="AG1165" s="520"/>
    </row>
    <row r="1166" spans="1:33" ht="19.5" thickBot="1" x14ac:dyDescent="0.35">
      <c r="A1166" s="366"/>
      <c r="B1166" s="1869" t="s">
        <v>1151</v>
      </c>
      <c r="C1166" s="608" t="s">
        <v>186</v>
      </c>
      <c r="D1166" s="1469"/>
      <c r="E1166" s="1469"/>
      <c r="F1166" s="1469"/>
      <c r="G1166" s="1469"/>
      <c r="H1166" s="1469"/>
      <c r="I1166" s="1469"/>
      <c r="J1166" s="562"/>
      <c r="K1166" s="562"/>
      <c r="L1166" s="562"/>
      <c r="M1166" s="562"/>
      <c r="N1166" s="562"/>
      <c r="O1166" s="562"/>
      <c r="P1166" s="563">
        <f t="shared" si="57"/>
        <v>0</v>
      </c>
      <c r="Q1166" s="366"/>
      <c r="R1166" s="366"/>
      <c r="S1166" s="366"/>
      <c r="T1166" s="366"/>
      <c r="U1166" s="366"/>
      <c r="V1166" s="366"/>
      <c r="W1166" s="366"/>
      <c r="X1166" s="366"/>
      <c r="Y1166" s="366"/>
      <c r="Z1166" s="366"/>
      <c r="AA1166" s="366"/>
      <c r="AB1166" s="366"/>
      <c r="AC1166" s="366"/>
      <c r="AD1166" s="366"/>
      <c r="AE1166" s="366"/>
      <c r="AF1166" s="366"/>
      <c r="AG1166" s="520"/>
    </row>
    <row r="1167" spans="1:33" ht="19.5" thickBot="1" x14ac:dyDescent="0.35">
      <c r="A1167" s="366"/>
      <c r="B1167" s="1870" t="s">
        <v>1137</v>
      </c>
      <c r="C1167" s="609" t="s">
        <v>73</v>
      </c>
      <c r="D1167" s="1470"/>
      <c r="E1167" s="1470"/>
      <c r="F1167" s="1470"/>
      <c r="G1167" s="1470"/>
      <c r="H1167" s="1470"/>
      <c r="I1167" s="1470"/>
      <c r="J1167" s="615"/>
      <c r="K1167" s="615"/>
      <c r="L1167" s="615"/>
      <c r="M1167" s="615"/>
      <c r="N1167" s="615"/>
      <c r="O1167" s="615"/>
      <c r="P1167" s="563">
        <f t="shared" si="57"/>
        <v>0</v>
      </c>
      <c r="Q1167" s="2008" t="s">
        <v>864</v>
      </c>
      <c r="R1167" s="2009"/>
      <c r="S1167" s="366"/>
      <c r="T1167" s="366"/>
      <c r="U1167" s="366"/>
      <c r="V1167" s="366"/>
      <c r="W1167" s="366"/>
      <c r="X1167" s="366"/>
      <c r="Y1167" s="366"/>
      <c r="Z1167" s="366"/>
      <c r="AA1167" s="366"/>
      <c r="AB1167" s="366"/>
      <c r="AC1167" s="366"/>
      <c r="AD1167" s="366"/>
      <c r="AE1167" s="366"/>
      <c r="AF1167" s="366"/>
      <c r="AG1167" s="520"/>
    </row>
    <row r="1168" spans="1:33" ht="30" customHeight="1" thickBot="1" x14ac:dyDescent="0.35">
      <c r="A1168" s="366"/>
      <c r="B1168" s="1871" t="s">
        <v>1137</v>
      </c>
      <c r="C1168" s="610" t="s">
        <v>187</v>
      </c>
      <c r="D1168" s="1123">
        <f>SUM(D1166:D1167)</f>
        <v>0</v>
      </c>
      <c r="E1168" s="617">
        <f t="shared" ref="E1168:O1168" si="84">SUM(E1166:E1167)</f>
        <v>0</v>
      </c>
      <c r="F1168" s="617">
        <f t="shared" ref="F1168:G1168" si="85">SUM(F1166:F1167)</f>
        <v>0</v>
      </c>
      <c r="G1168" s="617">
        <f t="shared" si="85"/>
        <v>0</v>
      </c>
      <c r="H1168" s="617">
        <f t="shared" si="84"/>
        <v>0</v>
      </c>
      <c r="I1168" s="617">
        <f t="shared" si="84"/>
        <v>0</v>
      </c>
      <c r="J1168" s="617">
        <f t="shared" si="84"/>
        <v>0</v>
      </c>
      <c r="K1168" s="617">
        <f t="shared" si="84"/>
        <v>0</v>
      </c>
      <c r="L1168" s="617">
        <f t="shared" si="84"/>
        <v>0</v>
      </c>
      <c r="M1168" s="617">
        <f t="shared" si="84"/>
        <v>0</v>
      </c>
      <c r="N1168" s="617">
        <f t="shared" si="84"/>
        <v>0</v>
      </c>
      <c r="O1168" s="618">
        <f t="shared" si="84"/>
        <v>0</v>
      </c>
      <c r="P1168" s="563">
        <f t="shared" si="57"/>
        <v>0</v>
      </c>
      <c r="Q1168" s="1935" t="s">
        <v>914</v>
      </c>
      <c r="R1168" s="1936"/>
      <c r="S1168" s="366"/>
      <c r="T1168" s="366"/>
      <c r="U1168" s="366"/>
      <c r="V1168" s="366"/>
      <c r="W1168" s="366"/>
      <c r="X1168" s="366"/>
      <c r="Y1168" s="366"/>
      <c r="Z1168" s="366"/>
      <c r="AA1168" s="366"/>
      <c r="AB1168" s="366"/>
      <c r="AC1168" s="366"/>
      <c r="AD1168" s="366"/>
      <c r="AE1168" s="366"/>
      <c r="AF1168" s="366"/>
      <c r="AG1168" s="520"/>
    </row>
    <row r="1169" spans="1:33" ht="19.5" thickBot="1" x14ac:dyDescent="0.35">
      <c r="A1169" s="366"/>
      <c r="B1169" s="1920" t="s">
        <v>775</v>
      </c>
      <c r="C1169" s="1009" t="s">
        <v>186</v>
      </c>
      <c r="D1169" s="1006">
        <f>D1106+D1109+D1112+D1115+D1118+D1121+D1124+D1127+D1130+D1133+D1136+D1139+D1142+D1145+D1148+D1151+D1154+D1157+D1160+D1163+D1166</f>
        <v>0</v>
      </c>
      <c r="E1169" s="1006">
        <f t="shared" ref="E1169:N1169" si="86">E1106+E1109+E1112+E1115+E1118+E1121+E1124+E1127+E1130+E1133+E1136+E1139+E1142+E1145+E1148+E1151+E1154+E1157+E1160+E1163+E1166</f>
        <v>0</v>
      </c>
      <c r="F1169" s="1006">
        <f t="shared" si="86"/>
        <v>0</v>
      </c>
      <c r="G1169" s="1006">
        <f t="shared" si="86"/>
        <v>0</v>
      </c>
      <c r="H1169" s="1006">
        <f t="shared" si="86"/>
        <v>0</v>
      </c>
      <c r="I1169" s="1006">
        <f t="shared" si="86"/>
        <v>0</v>
      </c>
      <c r="J1169" s="1006">
        <f t="shared" si="86"/>
        <v>0</v>
      </c>
      <c r="K1169" s="1006">
        <f>K1106+K1109+K1112+K1115+K1118+K1121+K1124+K1127+K1130+K1133+K1136+K1139+K1142+K1145+K1148+K1151+K1154+K1157+K1160+K1163+K1166</f>
        <v>0</v>
      </c>
      <c r="L1169" s="1006">
        <f t="shared" si="86"/>
        <v>0</v>
      </c>
      <c r="M1169" s="1006">
        <f t="shared" si="86"/>
        <v>0</v>
      </c>
      <c r="N1169" s="1006">
        <f t="shared" si="86"/>
        <v>0</v>
      </c>
      <c r="O1169" s="1006">
        <f>O1106+O1109+O1112+O1115+O1118+O1121+O1124+O1127+O1130+O1133+O1136+O1139+O1142+O1145+O1148+O1151+O1154+O1157+O1160+O1163+O1166</f>
        <v>0</v>
      </c>
      <c r="P1169" s="563">
        <f t="shared" si="57"/>
        <v>0</v>
      </c>
      <c r="Q1169" s="1937"/>
      <c r="R1169" s="1938"/>
      <c r="S1169" s="366"/>
      <c r="T1169" s="366"/>
      <c r="U1169" s="366"/>
      <c r="V1169" s="366"/>
      <c r="W1169" s="366"/>
      <c r="X1169" s="366"/>
      <c r="Y1169" s="366"/>
      <c r="Z1169" s="366"/>
      <c r="AA1169" s="366"/>
      <c r="AB1169" s="366"/>
      <c r="AC1169" s="366"/>
      <c r="AD1169" s="366"/>
      <c r="AE1169" s="366"/>
      <c r="AF1169" s="366"/>
      <c r="AG1169" s="520"/>
    </row>
    <row r="1170" spans="1:33" ht="19.5" customHeight="1" thickBot="1" x14ac:dyDescent="0.35">
      <c r="A1170" s="366"/>
      <c r="B1170" s="1921">
        <v>2001</v>
      </c>
      <c r="C1170" s="1010" t="s">
        <v>73</v>
      </c>
      <c r="D1170" s="1007">
        <f>D1107+D1110+D1113+D1116+D1119+D1122+D1125+D1128+D1131+D1134+D1137+D1140+D1143+D1146+D1149+D1152+D1155+D1158+D1161+D1164+D1167</f>
        <v>0</v>
      </c>
      <c r="E1170" s="1007">
        <f t="shared" ref="E1170:O1170" si="87">E1107+E1110+E1113+E1116+E1119+E1122+E1125+E1128+E1131+E1134+E1137+E1140+E1143+E1146+E1149+E1152+E1155+E1158+E1161+E1164+E1167</f>
        <v>0</v>
      </c>
      <c r="F1170" s="1007">
        <f t="shared" si="87"/>
        <v>0</v>
      </c>
      <c r="G1170" s="1007">
        <f t="shared" si="87"/>
        <v>0</v>
      </c>
      <c r="H1170" s="1007">
        <f t="shared" si="87"/>
        <v>0</v>
      </c>
      <c r="I1170" s="1007">
        <f t="shared" si="87"/>
        <v>0</v>
      </c>
      <c r="J1170" s="1007">
        <f t="shared" si="87"/>
        <v>0</v>
      </c>
      <c r="K1170" s="1007">
        <f t="shared" si="87"/>
        <v>0</v>
      </c>
      <c r="L1170" s="1007">
        <f t="shared" si="87"/>
        <v>0</v>
      </c>
      <c r="M1170" s="1007">
        <f t="shared" si="87"/>
        <v>0</v>
      </c>
      <c r="N1170" s="1007">
        <f t="shared" si="87"/>
        <v>0</v>
      </c>
      <c r="O1170" s="1007">
        <f t="shared" si="87"/>
        <v>0</v>
      </c>
      <c r="P1170" s="563">
        <f t="shared" si="57"/>
        <v>0</v>
      </c>
      <c r="Q1170" s="1937"/>
      <c r="R1170" s="1938"/>
      <c r="S1170" s="366"/>
      <c r="T1170" s="366"/>
      <c r="U1170" s="366"/>
      <c r="V1170" s="366"/>
      <c r="W1170" s="366"/>
      <c r="X1170" s="366"/>
      <c r="Y1170" s="366"/>
      <c r="Z1170" s="366"/>
      <c r="AA1170" s="366"/>
      <c r="AB1170" s="366"/>
      <c r="AC1170" s="366"/>
      <c r="AD1170" s="366"/>
      <c r="AE1170" s="366"/>
      <c r="AF1170" s="366"/>
      <c r="AG1170" s="520"/>
    </row>
    <row r="1171" spans="1:33" ht="19.5" thickBot="1" x14ac:dyDescent="0.35">
      <c r="A1171" s="366"/>
      <c r="B1171" s="1922"/>
      <c r="C1171" s="1011" t="s">
        <v>187</v>
      </c>
      <c r="D1171" s="1008">
        <f t="shared" ref="D1171" si="88">D1108+D1111+D1114+D1117+D1120+D1123+D1126+D1129+D1132+D1135+D1138+D1141+D1144+D1147+D1150+D1153+D1156+D1159+D1162+D1165+D1168</f>
        <v>0</v>
      </c>
      <c r="E1171" s="1008">
        <f t="shared" ref="E1171:O1171" si="89">E1108+E1111+E1114+E1117+E1120+E1123+E1126+E1129+E1132+E1135+E1138+E1141+E1144+E1147+E1150+E1153+E1156+E1159+E1162+E1165+E1168</f>
        <v>0</v>
      </c>
      <c r="F1171" s="1008">
        <f t="shared" si="89"/>
        <v>0</v>
      </c>
      <c r="G1171" s="1008">
        <f t="shared" si="89"/>
        <v>0</v>
      </c>
      <c r="H1171" s="1008">
        <f t="shared" si="89"/>
        <v>0</v>
      </c>
      <c r="I1171" s="1008">
        <f t="shared" si="89"/>
        <v>0</v>
      </c>
      <c r="J1171" s="1008">
        <f t="shared" si="89"/>
        <v>0</v>
      </c>
      <c r="K1171" s="1008">
        <f t="shared" si="89"/>
        <v>0</v>
      </c>
      <c r="L1171" s="1008">
        <f t="shared" si="89"/>
        <v>0</v>
      </c>
      <c r="M1171" s="1008">
        <f t="shared" si="89"/>
        <v>0</v>
      </c>
      <c r="N1171" s="1008">
        <f t="shared" si="89"/>
        <v>0</v>
      </c>
      <c r="O1171" s="1008">
        <f t="shared" si="89"/>
        <v>0</v>
      </c>
      <c r="P1171" s="563">
        <f t="shared" si="57"/>
        <v>0</v>
      </c>
      <c r="Q1171" s="1937"/>
      <c r="R1171" s="1938"/>
      <c r="S1171" s="366"/>
      <c r="T1171" s="366"/>
      <c r="U1171" s="366"/>
      <c r="V1171" s="366"/>
      <c r="W1171" s="366"/>
      <c r="X1171" s="366"/>
      <c r="Y1171" s="366"/>
      <c r="Z1171" s="366"/>
      <c r="AA1171" s="366"/>
      <c r="AB1171" s="366"/>
      <c r="AC1171" s="366"/>
      <c r="AD1171" s="366"/>
      <c r="AE1171" s="366"/>
      <c r="AF1171" s="366"/>
      <c r="AG1171" s="520"/>
    </row>
    <row r="1172" spans="1:33" ht="19.5" thickBot="1" x14ac:dyDescent="0.35">
      <c r="A1172" s="366"/>
      <c r="B1172" s="1920" t="s">
        <v>776</v>
      </c>
      <c r="C1172" s="619" t="s">
        <v>186</v>
      </c>
      <c r="D1172" s="611">
        <f>C539</f>
        <v>0</v>
      </c>
      <c r="E1172" s="611">
        <f t="shared" ref="E1172:G1174" si="90">D539</f>
        <v>0</v>
      </c>
      <c r="F1172" s="611">
        <f t="shared" si="90"/>
        <v>0</v>
      </c>
      <c r="G1172" s="611">
        <f t="shared" si="90"/>
        <v>0</v>
      </c>
      <c r="H1172" s="611">
        <f t="shared" ref="H1172:O1174" si="91">H539</f>
        <v>0</v>
      </c>
      <c r="I1172" s="611">
        <f t="shared" si="91"/>
        <v>0</v>
      </c>
      <c r="J1172" s="611">
        <f t="shared" si="91"/>
        <v>0</v>
      </c>
      <c r="K1172" s="611">
        <f t="shared" si="91"/>
        <v>0</v>
      </c>
      <c r="L1172" s="611">
        <f t="shared" si="91"/>
        <v>0</v>
      </c>
      <c r="M1172" s="611">
        <f t="shared" si="91"/>
        <v>0</v>
      </c>
      <c r="N1172" s="611">
        <f t="shared" si="91"/>
        <v>0</v>
      </c>
      <c r="O1172" s="611">
        <f t="shared" si="91"/>
        <v>0</v>
      </c>
      <c r="P1172" s="563">
        <f t="shared" si="57"/>
        <v>0</v>
      </c>
      <c r="Q1172" s="1937"/>
      <c r="R1172" s="1938"/>
      <c r="S1172" s="366"/>
      <c r="T1172" s="366"/>
      <c r="U1172" s="366"/>
      <c r="V1172" s="366"/>
      <c r="W1172" s="366"/>
      <c r="X1172" s="366"/>
      <c r="Y1172" s="366"/>
      <c r="Z1172" s="366"/>
      <c r="AA1172" s="366"/>
      <c r="AB1172" s="366"/>
      <c r="AC1172" s="366"/>
      <c r="AD1172" s="366"/>
      <c r="AE1172" s="366"/>
      <c r="AF1172" s="366"/>
      <c r="AG1172" s="520"/>
    </row>
    <row r="1173" spans="1:33" ht="19.5" thickBot="1" x14ac:dyDescent="0.35">
      <c r="A1173" s="366"/>
      <c r="B1173" s="1921">
        <v>2001</v>
      </c>
      <c r="C1173" s="620" t="s">
        <v>73</v>
      </c>
      <c r="D1173" s="611">
        <f>C540</f>
        <v>0</v>
      </c>
      <c r="E1173" s="611">
        <f t="shared" si="90"/>
        <v>0</v>
      </c>
      <c r="F1173" s="611">
        <f t="shared" si="90"/>
        <v>0</v>
      </c>
      <c r="G1173" s="611">
        <f t="shared" si="90"/>
        <v>0</v>
      </c>
      <c r="H1173" s="611">
        <f t="shared" si="91"/>
        <v>0</v>
      </c>
      <c r="I1173" s="611">
        <f t="shared" si="91"/>
        <v>0</v>
      </c>
      <c r="J1173" s="611">
        <f t="shared" si="91"/>
        <v>0</v>
      </c>
      <c r="K1173" s="611">
        <f t="shared" si="91"/>
        <v>0</v>
      </c>
      <c r="L1173" s="611">
        <f t="shared" si="91"/>
        <v>0</v>
      </c>
      <c r="M1173" s="611">
        <f t="shared" si="91"/>
        <v>0</v>
      </c>
      <c r="N1173" s="611">
        <f t="shared" si="91"/>
        <v>0</v>
      </c>
      <c r="O1173" s="611">
        <f t="shared" si="91"/>
        <v>0</v>
      </c>
      <c r="P1173" s="563">
        <f t="shared" si="57"/>
        <v>0</v>
      </c>
      <c r="Q1173" s="1937"/>
      <c r="R1173" s="1938"/>
      <c r="S1173" s="366"/>
      <c r="T1173" s="366"/>
      <c r="U1173" s="366"/>
      <c r="V1173" s="366"/>
      <c r="W1173" s="366"/>
      <c r="X1173" s="366"/>
      <c r="Y1173" s="366"/>
      <c r="Z1173" s="366"/>
      <c r="AA1173" s="366"/>
      <c r="AB1173" s="366"/>
      <c r="AC1173" s="366"/>
      <c r="AD1173" s="366"/>
      <c r="AE1173" s="366"/>
      <c r="AF1173" s="366"/>
      <c r="AG1173" s="520"/>
    </row>
    <row r="1174" spans="1:33" ht="19.5" thickBot="1" x14ac:dyDescent="0.35">
      <c r="A1174" s="366"/>
      <c r="B1174" s="1921"/>
      <c r="C1174" s="621" t="s">
        <v>187</v>
      </c>
      <c r="D1174" s="611">
        <f>C541</f>
        <v>0</v>
      </c>
      <c r="E1174" s="611">
        <f t="shared" si="90"/>
        <v>0</v>
      </c>
      <c r="F1174" s="611">
        <f t="shared" si="90"/>
        <v>0</v>
      </c>
      <c r="G1174" s="611">
        <f t="shared" si="90"/>
        <v>0</v>
      </c>
      <c r="H1174" s="611">
        <f t="shared" si="91"/>
        <v>0</v>
      </c>
      <c r="I1174" s="611">
        <f t="shared" si="91"/>
        <v>0</v>
      </c>
      <c r="J1174" s="611">
        <f t="shared" si="91"/>
        <v>0</v>
      </c>
      <c r="K1174" s="611">
        <f t="shared" si="91"/>
        <v>0</v>
      </c>
      <c r="L1174" s="611">
        <f t="shared" si="91"/>
        <v>0</v>
      </c>
      <c r="M1174" s="611">
        <f t="shared" si="91"/>
        <v>0</v>
      </c>
      <c r="N1174" s="611">
        <f t="shared" si="91"/>
        <v>0</v>
      </c>
      <c r="O1174" s="611">
        <f t="shared" si="91"/>
        <v>0</v>
      </c>
      <c r="P1174" s="563">
        <f t="shared" si="57"/>
        <v>0</v>
      </c>
      <c r="Q1174" s="1939"/>
      <c r="R1174" s="1940"/>
      <c r="S1174" s="366"/>
      <c r="T1174" s="366"/>
      <c r="U1174" s="366"/>
      <c r="V1174" s="366"/>
      <c r="W1174" s="366"/>
      <c r="X1174" s="366"/>
      <c r="Y1174" s="366"/>
      <c r="Z1174" s="366"/>
      <c r="AA1174" s="366"/>
      <c r="AB1174" s="366"/>
      <c r="AC1174" s="366"/>
      <c r="AD1174" s="366"/>
      <c r="AE1174" s="366"/>
      <c r="AF1174" s="366"/>
      <c r="AG1174" s="520"/>
    </row>
    <row r="1175" spans="1:33" ht="19.5" thickBot="1" x14ac:dyDescent="0.35">
      <c r="A1175" s="366"/>
      <c r="B1175" s="1922"/>
      <c r="C1175" s="1004" t="s">
        <v>206</v>
      </c>
      <c r="D1175" s="501" t="str">
        <f>IF(AND(D1172=D1169,D1173=D1170,D1171=D1174),"OUI","PAS JUSTE")</f>
        <v>OUI</v>
      </c>
      <c r="E1175" s="501" t="str">
        <f t="shared" ref="E1175:O1175" si="92">IF(AND(E1172=E1169,E1173=E1170,E1171=E1174),"OUI","PAS JUSTE")</f>
        <v>OUI</v>
      </c>
      <c r="F1175" s="501" t="str">
        <f t="shared" si="92"/>
        <v>OUI</v>
      </c>
      <c r="G1175" s="501" t="str">
        <f t="shared" si="92"/>
        <v>OUI</v>
      </c>
      <c r="H1175" s="501" t="str">
        <f t="shared" si="92"/>
        <v>OUI</v>
      </c>
      <c r="I1175" s="501" t="str">
        <f t="shared" si="92"/>
        <v>OUI</v>
      </c>
      <c r="J1175" s="501" t="str">
        <f t="shared" si="92"/>
        <v>OUI</v>
      </c>
      <c r="K1175" s="501" t="str">
        <f t="shared" si="92"/>
        <v>OUI</v>
      </c>
      <c r="L1175" s="501" t="str">
        <f t="shared" si="92"/>
        <v>OUI</v>
      </c>
      <c r="M1175" s="501" t="str">
        <f>IF(AND(M1172=M1169,M1173=M1170,M1171=M1174),"OUI","PAS JUSTE")</f>
        <v>OUI</v>
      </c>
      <c r="N1175" s="501" t="str">
        <f t="shared" si="92"/>
        <v>OUI</v>
      </c>
      <c r="O1175" s="501" t="str">
        <f t="shared" si="92"/>
        <v>OUI</v>
      </c>
      <c r="P1175" s="659" t="str">
        <f>IF(AND(D1175="OUI",E1175="OUI",F1175="OUI",G1175="OUI",H1175="OUI",I1175="OUI",J1175="OUI",K1175="OUI",L1175="OUI",M1175="OUI",N1175="OUI",O1175="OUI"),"OUI","PAS JUSTE")</f>
        <v>OUI</v>
      </c>
      <c r="Q1175" s="994" t="s">
        <v>206</v>
      </c>
      <c r="R1175" s="366"/>
      <c r="S1175" s="366"/>
      <c r="T1175" s="366"/>
      <c r="U1175" s="366"/>
      <c r="V1175" s="366"/>
      <c r="W1175" s="366"/>
      <c r="X1175" s="366"/>
      <c r="Y1175" s="366"/>
      <c r="Z1175" s="366"/>
      <c r="AA1175" s="366"/>
      <c r="AB1175" s="366"/>
      <c r="AC1175" s="366"/>
      <c r="AD1175" s="366"/>
      <c r="AE1175" s="366"/>
      <c r="AF1175" s="366"/>
      <c r="AG1175" s="520"/>
    </row>
    <row r="1176" spans="1:33" ht="22.5" thickBot="1" x14ac:dyDescent="0.35">
      <c r="A1176" s="366"/>
      <c r="B1176" s="366"/>
      <c r="C1176" s="479" t="s">
        <v>32</v>
      </c>
      <c r="D1176" s="185" t="s">
        <v>745</v>
      </c>
      <c r="E1176" s="185" t="s">
        <v>746</v>
      </c>
      <c r="F1176" s="185" t="s">
        <v>747</v>
      </c>
      <c r="G1176" s="185" t="s">
        <v>748</v>
      </c>
      <c r="H1176" s="185" t="s">
        <v>749</v>
      </c>
      <c r="I1176" s="185" t="s">
        <v>750</v>
      </c>
      <c r="J1176" s="185" t="s">
        <v>751</v>
      </c>
      <c r="K1176" s="185" t="s">
        <v>752</v>
      </c>
      <c r="L1176" s="185" t="s">
        <v>753</v>
      </c>
      <c r="M1176" s="185" t="s">
        <v>229</v>
      </c>
      <c r="N1176" s="185" t="s">
        <v>230</v>
      </c>
      <c r="O1176" s="185" t="s">
        <v>231</v>
      </c>
      <c r="P1176" s="185" t="s">
        <v>762</v>
      </c>
      <c r="Q1176" s="366"/>
      <c r="R1176" s="366"/>
      <c r="S1176" s="366"/>
      <c r="T1176" s="366"/>
      <c r="U1176" s="366"/>
      <c r="V1176" s="366"/>
      <c r="W1176" s="366"/>
      <c r="X1176" s="366"/>
      <c r="Y1176" s="366"/>
      <c r="Z1176" s="366"/>
      <c r="AA1176" s="366"/>
      <c r="AB1176" s="366"/>
      <c r="AC1176" s="366"/>
      <c r="AD1176" s="366"/>
      <c r="AE1176" s="366"/>
      <c r="AF1176" s="366"/>
      <c r="AG1176" s="520"/>
    </row>
    <row r="1177" spans="1:33" x14ac:dyDescent="0.3">
      <c r="A1177" s="529"/>
      <c r="B1177" s="365"/>
      <c r="C1177" s="365"/>
      <c r="D1177" s="365"/>
      <c r="E1177" s="365"/>
      <c r="F1177" s="365"/>
      <c r="G1177" s="365"/>
      <c r="H1177" s="365"/>
      <c r="I1177" s="365"/>
      <c r="J1177" s="365"/>
      <c r="K1177" s="365"/>
      <c r="L1177" s="365"/>
      <c r="M1177" s="365"/>
      <c r="N1177" s="365"/>
      <c r="O1177" s="365"/>
      <c r="P1177" s="365"/>
      <c r="Q1177" s="365"/>
      <c r="R1177" s="365"/>
      <c r="S1177" s="365"/>
      <c r="T1177" s="365"/>
      <c r="U1177" s="365"/>
      <c r="V1177" s="365"/>
      <c r="W1177" s="365"/>
      <c r="X1177" s="365"/>
      <c r="Y1177" s="365"/>
      <c r="Z1177" s="365"/>
      <c r="AA1177" s="365"/>
      <c r="AB1177" s="365"/>
      <c r="AC1177" s="365"/>
      <c r="AD1177" s="365"/>
      <c r="AE1177" s="365"/>
      <c r="AF1177" s="365"/>
      <c r="AG1177" s="520"/>
    </row>
    <row r="1178" spans="1:33" ht="19.5" thickBot="1" x14ac:dyDescent="0.35">
      <c r="A1178" s="366"/>
      <c r="B1178" s="366"/>
      <c r="C1178" s="366"/>
      <c r="D1178" s="366"/>
      <c r="E1178" s="366"/>
      <c r="F1178" s="366"/>
      <c r="G1178" s="366"/>
      <c r="H1178" s="366"/>
      <c r="I1178" s="366"/>
      <c r="J1178" s="366"/>
      <c r="K1178" s="366"/>
      <c r="L1178" s="366"/>
      <c r="M1178" s="366"/>
      <c r="N1178" s="366"/>
      <c r="O1178" s="366"/>
      <c r="P1178" s="366"/>
      <c r="Q1178" s="366"/>
      <c r="R1178" s="366"/>
      <c r="S1178" s="366"/>
      <c r="T1178" s="366"/>
      <c r="U1178" s="366"/>
      <c r="V1178" s="366"/>
      <c r="W1178" s="366"/>
      <c r="X1178" s="366"/>
      <c r="Y1178" s="366"/>
      <c r="Z1178" s="366"/>
      <c r="AA1178" s="366"/>
      <c r="AB1178" s="366"/>
      <c r="AC1178" s="366"/>
      <c r="AD1178" s="366"/>
      <c r="AE1178" s="366"/>
      <c r="AF1178" s="366"/>
      <c r="AG1178" s="520"/>
    </row>
    <row r="1179" spans="1:33" ht="21" thickBot="1" x14ac:dyDescent="0.35">
      <c r="A1179" s="366"/>
      <c r="B1179" s="1081" t="s">
        <v>973</v>
      </c>
      <c r="C1179" s="47"/>
      <c r="D1179" s="47"/>
      <c r="E1179" s="47"/>
      <c r="F1179" s="47"/>
      <c r="G1179" s="47"/>
      <c r="H1179" s="47"/>
      <c r="I1179" s="47"/>
      <c r="J1179" s="47"/>
      <c r="K1179" s="47"/>
      <c r="L1179" s="47"/>
      <c r="M1179" s="47"/>
      <c r="N1179" s="47"/>
      <c r="O1179" s="47"/>
      <c r="P1179" s="2000" t="s">
        <v>765</v>
      </c>
      <c r="Q1179" s="2001"/>
      <c r="R1179" s="2001"/>
      <c r="S1179" s="2001"/>
      <c r="T1179" s="2001"/>
      <c r="U1179" s="2001"/>
      <c r="V1179" s="2001"/>
      <c r="W1179" s="2001"/>
      <c r="X1179" s="2002"/>
      <c r="Y1179" s="2008" t="s">
        <v>864</v>
      </c>
      <c r="Z1179" s="2009"/>
      <c r="AA1179" s="366"/>
      <c r="AB1179" s="366"/>
      <c r="AC1179" s="366"/>
      <c r="AD1179" s="366"/>
      <c r="AE1179" s="366"/>
      <c r="AF1179" s="366"/>
      <c r="AG1179" s="520"/>
    </row>
    <row r="1180" spans="1:33" ht="105" customHeight="1" thickBot="1" x14ac:dyDescent="0.35">
      <c r="A1180" s="366"/>
      <c r="B1180" s="366"/>
      <c r="C1180" s="1923" t="s">
        <v>726</v>
      </c>
      <c r="D1180" s="1926" t="s">
        <v>763</v>
      </c>
      <c r="E1180" s="1927"/>
      <c r="F1180" s="1927"/>
      <c r="G1180" s="1927"/>
      <c r="H1180" s="1927"/>
      <c r="I1180" s="1928"/>
      <c r="J1180" s="1926" t="s">
        <v>764</v>
      </c>
      <c r="K1180" s="1927"/>
      <c r="L1180" s="1927"/>
      <c r="M1180" s="1927"/>
      <c r="N1180" s="1927"/>
      <c r="O1180" s="1928"/>
      <c r="P1180" s="1929" t="s">
        <v>183</v>
      </c>
      <c r="Q1180" s="1930"/>
      <c r="R1180" s="1931"/>
      <c r="S1180" s="1929" t="s">
        <v>741</v>
      </c>
      <c r="T1180" s="1930"/>
      <c r="U1180" s="1931"/>
      <c r="V1180" s="1929" t="s">
        <v>742</v>
      </c>
      <c r="W1180" s="1931"/>
      <c r="X1180" s="1941" t="str">
        <f>IF(AND(X1196="OUI",W1196="OUI",V1196="OUI",V1187="OUI",W1187="OUI",X1187="OUI",V1197="OUI",W1197="OUI",X1197="OUI",W1183="OUI",X1183="OUI",W1184="OUI",X1184="OUI",W1185="OUI",X1185="OUI",W1186="OUI",X1186="OUI",W1187="OUI",X1187="OUI",W1188="OUI",X1188="OUI",W1189="OUI",X1189="OUI",W1190="OUI",X1190="OUI",W1191="OUI",X1191="OUI",W1192="OUI",X1192="OUI",W1193="OUI",X1193="OUI",W1194="OUI",X1194="OUI",W1195="OUI",X1195="OUI"),"BON REMPLISSAGE DES EFFECTIFS","MAUVAIS REMPLISSAGE DES EFFECTIFS")</f>
        <v>BON REMPLISSAGE DES EFFECTIFS</v>
      </c>
      <c r="Y1180" s="1935" t="s">
        <v>913</v>
      </c>
      <c r="Z1180" s="1936"/>
      <c r="AA1180" s="366"/>
      <c r="AB1180" s="366"/>
      <c r="AC1180" s="366"/>
      <c r="AD1180" s="366"/>
      <c r="AE1180" s="366"/>
      <c r="AF1180" s="366"/>
      <c r="AG1180" s="520"/>
    </row>
    <row r="1181" spans="1:33" ht="19.5" thickBot="1" x14ac:dyDescent="0.35">
      <c r="A1181" s="366"/>
      <c r="B1181" s="366"/>
      <c r="C1181" s="1924"/>
      <c r="D1181" s="1926" t="s">
        <v>581</v>
      </c>
      <c r="E1181" s="1927"/>
      <c r="F1181" s="1928"/>
      <c r="G1181" s="1926" t="s">
        <v>598</v>
      </c>
      <c r="H1181" s="1927"/>
      <c r="I1181" s="1928"/>
      <c r="J1181" s="1926" t="s">
        <v>581</v>
      </c>
      <c r="K1181" s="1927"/>
      <c r="L1181" s="1928"/>
      <c r="M1181" s="1926" t="s">
        <v>598</v>
      </c>
      <c r="N1181" s="1927"/>
      <c r="O1181" s="1928"/>
      <c r="P1181" s="1932"/>
      <c r="Q1181" s="1933"/>
      <c r="R1181" s="1934"/>
      <c r="S1181" s="1932"/>
      <c r="T1181" s="1933"/>
      <c r="U1181" s="1934"/>
      <c r="V1181" s="1932"/>
      <c r="W1181" s="1934"/>
      <c r="X1181" s="1942"/>
      <c r="Y1181" s="1937"/>
      <c r="Z1181" s="1938"/>
      <c r="AA1181" s="366"/>
      <c r="AB1181" s="366"/>
      <c r="AC1181" s="366"/>
      <c r="AD1181" s="366"/>
      <c r="AE1181" s="366"/>
      <c r="AF1181" s="366"/>
      <c r="AG1181" s="520"/>
    </row>
    <row r="1182" spans="1:33" ht="19.5" customHeight="1" thickBot="1" x14ac:dyDescent="0.35">
      <c r="A1182" s="366"/>
      <c r="B1182" s="622" t="s">
        <v>35</v>
      </c>
      <c r="C1182" s="1925"/>
      <c r="D1182" s="623" t="s">
        <v>186</v>
      </c>
      <c r="E1182" s="623" t="s">
        <v>73</v>
      </c>
      <c r="F1182" s="623" t="s">
        <v>187</v>
      </c>
      <c r="G1182" s="623" t="s">
        <v>186</v>
      </c>
      <c r="H1182" s="623" t="s">
        <v>73</v>
      </c>
      <c r="I1182" s="623" t="s">
        <v>187</v>
      </c>
      <c r="J1182" s="623" t="s">
        <v>186</v>
      </c>
      <c r="K1182" s="623" t="s">
        <v>73</v>
      </c>
      <c r="L1182" s="623" t="s">
        <v>187</v>
      </c>
      <c r="M1182" s="623" t="s">
        <v>186</v>
      </c>
      <c r="N1182" s="623" t="s">
        <v>73</v>
      </c>
      <c r="O1182" s="623" t="s">
        <v>187</v>
      </c>
      <c r="P1182" s="189" t="s">
        <v>186</v>
      </c>
      <c r="Q1182" s="190" t="s">
        <v>73</v>
      </c>
      <c r="R1182" s="191" t="s">
        <v>187</v>
      </c>
      <c r="S1182" s="189" t="s">
        <v>186</v>
      </c>
      <c r="T1182" s="190" t="s">
        <v>73</v>
      </c>
      <c r="U1182" s="191" t="s">
        <v>187</v>
      </c>
      <c r="V1182" s="192" t="s">
        <v>186</v>
      </c>
      <c r="W1182" s="191" t="s">
        <v>73</v>
      </c>
      <c r="X1182" s="191" t="s">
        <v>188</v>
      </c>
      <c r="Y1182" s="1937"/>
      <c r="Z1182" s="1938"/>
      <c r="AA1182" s="366"/>
      <c r="AB1182" s="366"/>
      <c r="AC1182" s="366"/>
      <c r="AD1182" s="366"/>
      <c r="AE1182" s="366"/>
      <c r="AF1182" s="366"/>
      <c r="AG1182" s="520"/>
    </row>
    <row r="1183" spans="1:33" ht="21.75" thickBot="1" x14ac:dyDescent="0.35">
      <c r="A1183" s="366"/>
      <c r="B1183" s="624" t="s">
        <v>25</v>
      </c>
      <c r="C1183" s="1446">
        <f>C538</f>
        <v>0</v>
      </c>
      <c r="D1183" s="1160"/>
      <c r="E1183" s="1160"/>
      <c r="F1183" s="1447">
        <f>SUM(D1183:E1183)</f>
        <v>0</v>
      </c>
      <c r="G1183" s="1160"/>
      <c r="H1183" s="1160"/>
      <c r="I1183" s="1447">
        <f t="shared" ref="I1183:I1195" si="93">SUM(G1183:H1183)</f>
        <v>0</v>
      </c>
      <c r="J1183" s="1160"/>
      <c r="K1183" s="1160"/>
      <c r="L1183" s="1447">
        <f>SUM(J1183:K1183)</f>
        <v>0</v>
      </c>
      <c r="M1183" s="1160"/>
      <c r="N1183" s="1160"/>
      <c r="O1183" s="1447">
        <f>SUM(M1183:N1183)</f>
        <v>0</v>
      </c>
      <c r="P1183" s="198">
        <f>D1183+G1183+J1183+M1183</f>
        <v>0</v>
      </c>
      <c r="Q1183" s="199">
        <f>E1183+H1183+K1183+N1183</f>
        <v>0</v>
      </c>
      <c r="R1183" s="200">
        <f>SUM(P1183:Q1183)</f>
        <v>0</v>
      </c>
      <c r="S1183" s="569">
        <f t="shared" ref="S1183:S1197" si="94">X571</f>
        <v>0</v>
      </c>
      <c r="T1183" s="570">
        <f t="shared" ref="T1183:T1197" si="95">Y571</f>
        <v>0</v>
      </c>
      <c r="U1183" s="571">
        <f t="shared" ref="U1183:U1197" si="96">Z571</f>
        <v>0</v>
      </c>
      <c r="V1183" s="572" t="str">
        <f>IF(P1183=S1183,"OUI","NON")</f>
        <v>OUI</v>
      </c>
      <c r="W1183" s="206" t="str">
        <f>IF(Q1183=T1183,"OUI","NON")</f>
        <v>OUI</v>
      </c>
      <c r="X1183" s="206" t="str">
        <f>IF(AND(V1183="oui",W1183="oui"),"OUI","NON")</f>
        <v>OUI</v>
      </c>
      <c r="Y1183" s="1937"/>
      <c r="Z1183" s="1938"/>
      <c r="AA1183" s="366"/>
      <c r="AB1183" s="366"/>
      <c r="AC1183" s="366"/>
      <c r="AD1183" s="366"/>
      <c r="AE1183" s="366"/>
      <c r="AF1183" s="366"/>
      <c r="AG1183" s="520"/>
    </row>
    <row r="1184" spans="1:33" ht="21.75" thickBot="1" x14ac:dyDescent="0.35">
      <c r="A1184" s="366"/>
      <c r="B1184" s="624" t="s">
        <v>26</v>
      </c>
      <c r="C1184" s="1446">
        <f>D538</f>
        <v>0</v>
      </c>
      <c r="D1184" s="1160"/>
      <c r="E1184" s="1160"/>
      <c r="F1184" s="1447">
        <f t="shared" ref="F1184:F1195" si="97">SUM(D1184:E1184)</f>
        <v>0</v>
      </c>
      <c r="G1184" s="1160"/>
      <c r="H1184" s="1160"/>
      <c r="I1184" s="1447">
        <f t="shared" si="93"/>
        <v>0</v>
      </c>
      <c r="J1184" s="1160"/>
      <c r="K1184" s="1160"/>
      <c r="L1184" s="1447">
        <f t="shared" ref="L1184:L1195" si="98">SUM(J1184:K1184)</f>
        <v>0</v>
      </c>
      <c r="M1184" s="1160"/>
      <c r="N1184" s="1160"/>
      <c r="O1184" s="1447">
        <f t="shared" ref="O1184:O1195" si="99">SUM(M1184:N1184)</f>
        <v>0</v>
      </c>
      <c r="P1184" s="198">
        <f t="shared" ref="P1184:Q1195" si="100">D1184+G1184+J1184+M1184</f>
        <v>0</v>
      </c>
      <c r="Q1184" s="199">
        <f t="shared" si="100"/>
        <v>0</v>
      </c>
      <c r="R1184" s="200">
        <f t="shared" ref="R1184:R1195" si="101">SUM(P1184:Q1184)</f>
        <v>0</v>
      </c>
      <c r="S1184" s="569">
        <f t="shared" si="94"/>
        <v>0</v>
      </c>
      <c r="T1184" s="570">
        <f t="shared" si="95"/>
        <v>0</v>
      </c>
      <c r="U1184" s="571">
        <f t="shared" si="96"/>
        <v>0</v>
      </c>
      <c r="V1184" s="572" t="str">
        <f t="shared" ref="V1184:V1195" si="102">IF(P1184=S1184,"OUI","NON")</f>
        <v>OUI</v>
      </c>
      <c r="W1184" s="206" t="str">
        <f t="shared" ref="W1184:W1195" si="103">IF(Q1184=T1184,"OUI","NON")</f>
        <v>OUI</v>
      </c>
      <c r="X1184" s="206" t="str">
        <f t="shared" ref="X1184:X1195" si="104">IF(AND(V1184="oui",W1184="oui"),"OUI","NON")</f>
        <v>OUI</v>
      </c>
      <c r="Y1184" s="1937"/>
      <c r="Z1184" s="1938"/>
      <c r="AA1184" s="366"/>
      <c r="AB1184" s="366"/>
      <c r="AC1184" s="366"/>
      <c r="AD1184" s="366"/>
      <c r="AE1184" s="366"/>
      <c r="AF1184" s="366"/>
      <c r="AG1184" s="520"/>
    </row>
    <row r="1185" spans="1:33" ht="21.75" thickBot="1" x14ac:dyDescent="0.35">
      <c r="A1185" s="366"/>
      <c r="B1185" s="624" t="s">
        <v>27</v>
      </c>
      <c r="C1185" s="1446">
        <f>E538</f>
        <v>0</v>
      </c>
      <c r="D1185" s="1160"/>
      <c r="E1185" s="1160"/>
      <c r="F1185" s="1447">
        <f t="shared" si="97"/>
        <v>0</v>
      </c>
      <c r="G1185" s="1160"/>
      <c r="H1185" s="1160"/>
      <c r="I1185" s="1447">
        <f t="shared" si="93"/>
        <v>0</v>
      </c>
      <c r="J1185" s="1160"/>
      <c r="K1185" s="1160"/>
      <c r="L1185" s="1447">
        <f t="shared" si="98"/>
        <v>0</v>
      </c>
      <c r="M1185" s="1160"/>
      <c r="N1185" s="1160"/>
      <c r="O1185" s="1447">
        <f t="shared" si="99"/>
        <v>0</v>
      </c>
      <c r="P1185" s="198">
        <f t="shared" si="100"/>
        <v>0</v>
      </c>
      <c r="Q1185" s="199">
        <f t="shared" si="100"/>
        <v>0</v>
      </c>
      <c r="R1185" s="200">
        <f t="shared" si="101"/>
        <v>0</v>
      </c>
      <c r="S1185" s="569">
        <f t="shared" si="94"/>
        <v>0</v>
      </c>
      <c r="T1185" s="570">
        <f t="shared" si="95"/>
        <v>0</v>
      </c>
      <c r="U1185" s="571">
        <f t="shared" si="96"/>
        <v>0</v>
      </c>
      <c r="V1185" s="572" t="str">
        <f t="shared" si="102"/>
        <v>OUI</v>
      </c>
      <c r="W1185" s="206" t="str">
        <f t="shared" si="103"/>
        <v>OUI</v>
      </c>
      <c r="X1185" s="206" t="str">
        <f t="shared" si="104"/>
        <v>OUI</v>
      </c>
      <c r="Y1185" s="1937"/>
      <c r="Z1185" s="1938"/>
      <c r="AA1185" s="366"/>
      <c r="AB1185" s="366"/>
      <c r="AC1185" s="366"/>
      <c r="AD1185" s="366"/>
      <c r="AE1185" s="366"/>
      <c r="AF1185" s="366"/>
      <c r="AG1185" s="520"/>
    </row>
    <row r="1186" spans="1:33" ht="21.75" thickBot="1" x14ac:dyDescent="0.35">
      <c r="A1186" s="366"/>
      <c r="B1186" s="624" t="s">
        <v>28</v>
      </c>
      <c r="C1186" s="1446">
        <f>F538</f>
        <v>0</v>
      </c>
      <c r="D1186" s="1160"/>
      <c r="E1186" s="1160"/>
      <c r="F1186" s="1447">
        <f t="shared" si="97"/>
        <v>0</v>
      </c>
      <c r="G1186" s="1160"/>
      <c r="H1186" s="1160"/>
      <c r="I1186" s="1447">
        <f t="shared" si="93"/>
        <v>0</v>
      </c>
      <c r="J1186" s="1160"/>
      <c r="K1186" s="1160"/>
      <c r="L1186" s="1447">
        <f t="shared" si="98"/>
        <v>0</v>
      </c>
      <c r="M1186" s="1160"/>
      <c r="N1186" s="1160"/>
      <c r="O1186" s="1447">
        <f t="shared" si="99"/>
        <v>0</v>
      </c>
      <c r="P1186" s="198">
        <f t="shared" si="100"/>
        <v>0</v>
      </c>
      <c r="Q1186" s="199">
        <f t="shared" si="100"/>
        <v>0</v>
      </c>
      <c r="R1186" s="200">
        <f t="shared" si="101"/>
        <v>0</v>
      </c>
      <c r="S1186" s="569">
        <f t="shared" si="94"/>
        <v>0</v>
      </c>
      <c r="T1186" s="570">
        <f t="shared" si="95"/>
        <v>0</v>
      </c>
      <c r="U1186" s="571">
        <f t="shared" si="96"/>
        <v>0</v>
      </c>
      <c r="V1186" s="572" t="str">
        <f t="shared" si="102"/>
        <v>OUI</v>
      </c>
      <c r="W1186" s="206" t="str">
        <f>IF(Q1186=T1186,"OUI","NON")</f>
        <v>OUI</v>
      </c>
      <c r="X1186" s="206" t="str">
        <f t="shared" si="104"/>
        <v>OUI</v>
      </c>
      <c r="Y1186" s="1939"/>
      <c r="Z1186" s="1940"/>
      <c r="AA1186" s="366"/>
      <c r="AB1186" s="366"/>
      <c r="AC1186" s="366"/>
      <c r="AD1186" s="366"/>
      <c r="AE1186" s="366"/>
      <c r="AF1186" s="366"/>
      <c r="AG1186" s="520"/>
    </row>
    <row r="1187" spans="1:33" ht="21" thickBot="1" x14ac:dyDescent="0.35">
      <c r="A1187" s="366"/>
      <c r="B1187" s="625" t="s">
        <v>585</v>
      </c>
      <c r="C1187" s="1446">
        <f>G538</f>
        <v>0</v>
      </c>
      <c r="D1187" s="1447">
        <f>SUM(D1183:D1186)</f>
        <v>0</v>
      </c>
      <c r="E1187" s="1447">
        <f t="shared" ref="E1187:N1187" si="105">SUM(E1183:E1186)</f>
        <v>0</v>
      </c>
      <c r="F1187" s="1447">
        <f t="shared" si="105"/>
        <v>0</v>
      </c>
      <c r="G1187" s="1447">
        <f t="shared" si="105"/>
        <v>0</v>
      </c>
      <c r="H1187" s="1447">
        <f t="shared" si="105"/>
        <v>0</v>
      </c>
      <c r="I1187" s="1447">
        <f t="shared" si="105"/>
        <v>0</v>
      </c>
      <c r="J1187" s="1447">
        <f t="shared" si="105"/>
        <v>0</v>
      </c>
      <c r="K1187" s="1447">
        <f t="shared" si="105"/>
        <v>0</v>
      </c>
      <c r="L1187" s="1447">
        <f t="shared" si="105"/>
        <v>0</v>
      </c>
      <c r="M1187" s="1447">
        <f t="shared" si="105"/>
        <v>0</v>
      </c>
      <c r="N1187" s="1447">
        <f t="shared" si="105"/>
        <v>0</v>
      </c>
      <c r="O1187" s="1447">
        <f t="shared" ref="O1187:R1187" si="106">SUM(O1183:O1186)</f>
        <v>0</v>
      </c>
      <c r="P1187" s="198">
        <f t="shared" si="106"/>
        <v>0</v>
      </c>
      <c r="Q1187" s="199">
        <f t="shared" si="106"/>
        <v>0</v>
      </c>
      <c r="R1187" s="195">
        <f t="shared" si="106"/>
        <v>0</v>
      </c>
      <c r="S1187" s="573">
        <f t="shared" si="94"/>
        <v>0</v>
      </c>
      <c r="T1187" s="574">
        <f t="shared" si="95"/>
        <v>0</v>
      </c>
      <c r="U1187" s="574">
        <f t="shared" si="96"/>
        <v>0</v>
      </c>
      <c r="V1187" s="1028" t="str">
        <f>IF(AND(V1183="oui",V1184="oui",V1185="oui",V1186="oui"),"OUI","NON")</f>
        <v>OUI</v>
      </c>
      <c r="W1187" s="212" t="str">
        <f>IF(AND(W1183="oui",W1184="oui",W1185="oui",W1186="oui"),"OUI","NON")</f>
        <v>OUI</v>
      </c>
      <c r="X1187" s="212" t="str">
        <f>IF(AND(X1183="oui",X1184="oui",X1185="oui",X1186="oui"),"OUI","NON")</f>
        <v>OUI</v>
      </c>
      <c r="Y1187" s="366"/>
      <c r="Z1187" s="366"/>
      <c r="AA1187" s="366"/>
      <c r="AB1187" s="366"/>
      <c r="AC1187" s="366"/>
      <c r="AD1187" s="366"/>
      <c r="AE1187" s="366"/>
      <c r="AF1187" s="366"/>
      <c r="AG1187" s="520"/>
    </row>
    <row r="1188" spans="1:33" ht="21.75" thickBot="1" x14ac:dyDescent="0.35">
      <c r="A1188" s="366"/>
      <c r="B1188" s="624" t="s">
        <v>245</v>
      </c>
      <c r="C1188" s="1446">
        <f>H538</f>
        <v>0</v>
      </c>
      <c r="D1188" s="1160"/>
      <c r="E1188" s="1160"/>
      <c r="F1188" s="1447">
        <f t="shared" si="97"/>
        <v>0</v>
      </c>
      <c r="G1188" s="1160"/>
      <c r="H1188" s="1160"/>
      <c r="I1188" s="1447">
        <f t="shared" si="93"/>
        <v>0</v>
      </c>
      <c r="J1188" s="1160"/>
      <c r="K1188" s="1160"/>
      <c r="L1188" s="1447">
        <f t="shared" si="98"/>
        <v>0</v>
      </c>
      <c r="M1188" s="1160"/>
      <c r="N1188" s="1160"/>
      <c r="O1188" s="1447">
        <f t="shared" si="99"/>
        <v>0</v>
      </c>
      <c r="P1188" s="198">
        <f t="shared" si="100"/>
        <v>0</v>
      </c>
      <c r="Q1188" s="199">
        <f t="shared" si="100"/>
        <v>0</v>
      </c>
      <c r="R1188" s="200">
        <f t="shared" si="101"/>
        <v>0</v>
      </c>
      <c r="S1188" s="569">
        <f t="shared" si="94"/>
        <v>0</v>
      </c>
      <c r="T1188" s="570">
        <f t="shared" si="95"/>
        <v>0</v>
      </c>
      <c r="U1188" s="571">
        <f t="shared" si="96"/>
        <v>0</v>
      </c>
      <c r="V1188" s="572" t="str">
        <f t="shared" si="102"/>
        <v>OUI</v>
      </c>
      <c r="W1188" s="206" t="str">
        <f t="shared" si="103"/>
        <v>OUI</v>
      </c>
      <c r="X1188" s="206" t="str">
        <f t="shared" si="104"/>
        <v>OUI</v>
      </c>
      <c r="Y1188" s="366"/>
      <c r="Z1188" s="366"/>
      <c r="AA1188" s="366"/>
      <c r="AB1188" s="366"/>
      <c r="AC1188" s="366"/>
      <c r="AD1188" s="366"/>
      <c r="AE1188" s="366"/>
      <c r="AF1188" s="366"/>
      <c r="AG1188" s="520"/>
    </row>
    <row r="1189" spans="1:33" ht="21.75" thickBot="1" x14ac:dyDescent="0.35">
      <c r="A1189" s="366"/>
      <c r="B1189" s="624" t="s">
        <v>246</v>
      </c>
      <c r="C1189" s="1446">
        <f>I538</f>
        <v>0</v>
      </c>
      <c r="D1189" s="1160"/>
      <c r="E1189" s="1160"/>
      <c r="F1189" s="1447">
        <f t="shared" si="97"/>
        <v>0</v>
      </c>
      <c r="G1189" s="1160"/>
      <c r="H1189" s="1160"/>
      <c r="I1189" s="1447">
        <f t="shared" si="93"/>
        <v>0</v>
      </c>
      <c r="J1189" s="1160"/>
      <c r="K1189" s="1160"/>
      <c r="L1189" s="1447">
        <f t="shared" si="98"/>
        <v>0</v>
      </c>
      <c r="M1189" s="1160"/>
      <c r="N1189" s="1160"/>
      <c r="O1189" s="1447">
        <f t="shared" si="99"/>
        <v>0</v>
      </c>
      <c r="P1189" s="198">
        <f t="shared" si="100"/>
        <v>0</v>
      </c>
      <c r="Q1189" s="199">
        <f t="shared" si="100"/>
        <v>0</v>
      </c>
      <c r="R1189" s="200">
        <f t="shared" si="101"/>
        <v>0</v>
      </c>
      <c r="S1189" s="569">
        <f t="shared" si="94"/>
        <v>0</v>
      </c>
      <c r="T1189" s="570">
        <f t="shared" si="95"/>
        <v>0</v>
      </c>
      <c r="U1189" s="571">
        <f t="shared" si="96"/>
        <v>0</v>
      </c>
      <c r="V1189" s="572" t="str">
        <f t="shared" si="102"/>
        <v>OUI</v>
      </c>
      <c r="W1189" s="206" t="str">
        <f t="shared" si="103"/>
        <v>OUI</v>
      </c>
      <c r="X1189" s="206" t="str">
        <f t="shared" si="104"/>
        <v>OUI</v>
      </c>
      <c r="Y1189" s="366"/>
      <c r="Z1189" s="366"/>
      <c r="AA1189" s="366"/>
      <c r="AB1189" s="366"/>
      <c r="AC1189" s="366"/>
      <c r="AD1189" s="366"/>
      <c r="AE1189" s="366"/>
      <c r="AF1189" s="366"/>
      <c r="AG1189" s="520"/>
    </row>
    <row r="1190" spans="1:33" ht="21.75" thickBot="1" x14ac:dyDescent="0.35">
      <c r="A1190" s="366"/>
      <c r="B1190" s="624" t="s">
        <v>18</v>
      </c>
      <c r="C1190" s="1446">
        <f>J538</f>
        <v>0</v>
      </c>
      <c r="D1190" s="1160"/>
      <c r="E1190" s="1160"/>
      <c r="F1190" s="1447">
        <f t="shared" si="97"/>
        <v>0</v>
      </c>
      <c r="G1190" s="1160"/>
      <c r="H1190" s="1160"/>
      <c r="I1190" s="1447">
        <f t="shared" si="93"/>
        <v>0</v>
      </c>
      <c r="J1190" s="1160"/>
      <c r="K1190" s="1160"/>
      <c r="L1190" s="1447">
        <f t="shared" si="98"/>
        <v>0</v>
      </c>
      <c r="M1190" s="1160"/>
      <c r="N1190" s="1160"/>
      <c r="O1190" s="1447">
        <f t="shared" si="99"/>
        <v>0</v>
      </c>
      <c r="P1190" s="198">
        <f t="shared" si="100"/>
        <v>0</v>
      </c>
      <c r="Q1190" s="199">
        <f t="shared" si="100"/>
        <v>0</v>
      </c>
      <c r="R1190" s="200">
        <f t="shared" si="101"/>
        <v>0</v>
      </c>
      <c r="S1190" s="569">
        <f t="shared" si="94"/>
        <v>0</v>
      </c>
      <c r="T1190" s="570">
        <f t="shared" si="95"/>
        <v>0</v>
      </c>
      <c r="U1190" s="571">
        <f t="shared" si="96"/>
        <v>0</v>
      </c>
      <c r="V1190" s="572" t="str">
        <f t="shared" si="102"/>
        <v>OUI</v>
      </c>
      <c r="W1190" s="206" t="str">
        <f t="shared" si="103"/>
        <v>OUI</v>
      </c>
      <c r="X1190" s="206" t="str">
        <f t="shared" si="104"/>
        <v>OUI</v>
      </c>
      <c r="Y1190" s="366"/>
      <c r="Z1190" s="366"/>
      <c r="AA1190" s="366"/>
      <c r="AB1190" s="366"/>
      <c r="AC1190" s="366"/>
      <c r="AD1190" s="366"/>
      <c r="AE1190" s="366"/>
      <c r="AF1190" s="366"/>
      <c r="AG1190" s="520"/>
    </row>
    <row r="1191" spans="1:33" ht="21.75" thickBot="1" x14ac:dyDescent="0.35">
      <c r="A1191" s="366"/>
      <c r="B1191" s="624" t="s">
        <v>19</v>
      </c>
      <c r="C1191" s="1446">
        <f>K538</f>
        <v>0</v>
      </c>
      <c r="D1191" s="1160"/>
      <c r="E1191" s="1160"/>
      <c r="F1191" s="1447">
        <f t="shared" si="97"/>
        <v>0</v>
      </c>
      <c r="G1191" s="1160"/>
      <c r="H1191" s="1160"/>
      <c r="I1191" s="1447">
        <f t="shared" si="93"/>
        <v>0</v>
      </c>
      <c r="J1191" s="1160"/>
      <c r="K1191" s="1160"/>
      <c r="L1191" s="1447">
        <f t="shared" si="98"/>
        <v>0</v>
      </c>
      <c r="M1191" s="1160"/>
      <c r="N1191" s="1160"/>
      <c r="O1191" s="1447">
        <f t="shared" si="99"/>
        <v>0</v>
      </c>
      <c r="P1191" s="198">
        <f t="shared" si="100"/>
        <v>0</v>
      </c>
      <c r="Q1191" s="199">
        <f t="shared" si="100"/>
        <v>0</v>
      </c>
      <c r="R1191" s="200">
        <f t="shared" si="101"/>
        <v>0</v>
      </c>
      <c r="S1191" s="569">
        <f t="shared" si="94"/>
        <v>0</v>
      </c>
      <c r="T1191" s="570">
        <f t="shared" si="95"/>
        <v>0</v>
      </c>
      <c r="U1191" s="571">
        <f t="shared" si="96"/>
        <v>0</v>
      </c>
      <c r="V1191" s="572" t="str">
        <f t="shared" si="102"/>
        <v>OUI</v>
      </c>
      <c r="W1191" s="206" t="str">
        <f t="shared" si="103"/>
        <v>OUI</v>
      </c>
      <c r="X1191" s="206" t="str">
        <f t="shared" si="104"/>
        <v>OUI</v>
      </c>
      <c r="Y1191" s="366"/>
      <c r="Z1191" s="366"/>
      <c r="AA1191" s="366"/>
      <c r="AB1191" s="366"/>
      <c r="AC1191" s="366"/>
      <c r="AD1191" s="366"/>
      <c r="AE1191" s="366"/>
      <c r="AF1191" s="366"/>
      <c r="AG1191" s="520"/>
    </row>
    <row r="1192" spans="1:33" ht="21.75" thickBot="1" x14ac:dyDescent="0.35">
      <c r="A1192" s="366"/>
      <c r="B1192" s="624" t="s">
        <v>20</v>
      </c>
      <c r="C1192" s="1446">
        <f>L538</f>
        <v>0</v>
      </c>
      <c r="D1192" s="1160"/>
      <c r="E1192" s="1160"/>
      <c r="F1192" s="1447">
        <f t="shared" si="97"/>
        <v>0</v>
      </c>
      <c r="G1192" s="1160"/>
      <c r="H1192" s="1160"/>
      <c r="I1192" s="1447">
        <f t="shared" si="93"/>
        <v>0</v>
      </c>
      <c r="J1192" s="1160"/>
      <c r="K1192" s="1160"/>
      <c r="L1192" s="1447">
        <f t="shared" si="98"/>
        <v>0</v>
      </c>
      <c r="M1192" s="1160"/>
      <c r="N1192" s="1160"/>
      <c r="O1192" s="1447">
        <f t="shared" si="99"/>
        <v>0</v>
      </c>
      <c r="P1192" s="198">
        <f t="shared" si="100"/>
        <v>0</v>
      </c>
      <c r="Q1192" s="199">
        <f t="shared" si="100"/>
        <v>0</v>
      </c>
      <c r="R1192" s="200">
        <f t="shared" si="101"/>
        <v>0</v>
      </c>
      <c r="S1192" s="569">
        <f t="shared" si="94"/>
        <v>0</v>
      </c>
      <c r="T1192" s="570">
        <f t="shared" si="95"/>
        <v>0</v>
      </c>
      <c r="U1192" s="571">
        <f t="shared" si="96"/>
        <v>0</v>
      </c>
      <c r="V1192" s="572" t="str">
        <f t="shared" si="102"/>
        <v>OUI</v>
      </c>
      <c r="W1192" s="206" t="str">
        <f t="shared" si="103"/>
        <v>OUI</v>
      </c>
      <c r="X1192" s="206" t="str">
        <f t="shared" si="104"/>
        <v>OUI</v>
      </c>
      <c r="Y1192" s="366"/>
      <c r="Z1192" s="366"/>
      <c r="AA1192" s="366"/>
      <c r="AB1192" s="366"/>
      <c r="AC1192" s="366"/>
      <c r="AD1192" s="366"/>
      <c r="AE1192" s="366"/>
      <c r="AF1192" s="366"/>
      <c r="AG1192" s="520"/>
    </row>
    <row r="1193" spans="1:33" ht="21.75" thickBot="1" x14ac:dyDescent="0.35">
      <c r="A1193" s="366"/>
      <c r="B1193" s="624" t="s">
        <v>21</v>
      </c>
      <c r="C1193" s="1446">
        <f>M538</f>
        <v>0</v>
      </c>
      <c r="D1193" s="1160"/>
      <c r="E1193" s="1160"/>
      <c r="F1193" s="1447">
        <f t="shared" si="97"/>
        <v>0</v>
      </c>
      <c r="G1193" s="1160"/>
      <c r="H1193" s="1160"/>
      <c r="I1193" s="1447">
        <f t="shared" si="93"/>
        <v>0</v>
      </c>
      <c r="J1193" s="1160"/>
      <c r="K1193" s="1160"/>
      <c r="L1193" s="1447">
        <f t="shared" si="98"/>
        <v>0</v>
      </c>
      <c r="M1193" s="1160"/>
      <c r="N1193" s="1160"/>
      <c r="O1193" s="1447">
        <f t="shared" si="99"/>
        <v>0</v>
      </c>
      <c r="P1193" s="198">
        <f t="shared" si="100"/>
        <v>0</v>
      </c>
      <c r="Q1193" s="199">
        <f t="shared" si="100"/>
        <v>0</v>
      </c>
      <c r="R1193" s="200">
        <f t="shared" si="101"/>
        <v>0</v>
      </c>
      <c r="S1193" s="569">
        <f t="shared" si="94"/>
        <v>0</v>
      </c>
      <c r="T1193" s="570">
        <f t="shared" si="95"/>
        <v>0</v>
      </c>
      <c r="U1193" s="571">
        <f t="shared" si="96"/>
        <v>0</v>
      </c>
      <c r="V1193" s="572" t="str">
        <f t="shared" si="102"/>
        <v>OUI</v>
      </c>
      <c r="W1193" s="206" t="str">
        <f t="shared" si="103"/>
        <v>OUI</v>
      </c>
      <c r="X1193" s="206" t="str">
        <f t="shared" si="104"/>
        <v>OUI</v>
      </c>
      <c r="Y1193" s="366"/>
      <c r="Z1193" s="366"/>
      <c r="AA1193" s="366"/>
      <c r="AB1193" s="366"/>
      <c r="AC1193" s="366"/>
      <c r="AD1193" s="366"/>
      <c r="AE1193" s="366"/>
      <c r="AF1193" s="366"/>
      <c r="AG1193" s="520"/>
    </row>
    <row r="1194" spans="1:33" ht="21.75" thickBot="1" x14ac:dyDescent="0.35">
      <c r="A1194" s="366"/>
      <c r="B1194" s="624" t="s">
        <v>22</v>
      </c>
      <c r="C1194" s="1446">
        <f>N538</f>
        <v>0</v>
      </c>
      <c r="D1194" s="1160"/>
      <c r="E1194" s="1160"/>
      <c r="F1194" s="1447">
        <f t="shared" si="97"/>
        <v>0</v>
      </c>
      <c r="G1194" s="1160"/>
      <c r="H1194" s="1160"/>
      <c r="I1194" s="1447">
        <f t="shared" si="93"/>
        <v>0</v>
      </c>
      <c r="J1194" s="1160"/>
      <c r="K1194" s="1160"/>
      <c r="L1194" s="1447">
        <f t="shared" si="98"/>
        <v>0</v>
      </c>
      <c r="M1194" s="1160"/>
      <c r="N1194" s="1160"/>
      <c r="O1194" s="1447">
        <f t="shared" si="99"/>
        <v>0</v>
      </c>
      <c r="P1194" s="198">
        <f t="shared" si="100"/>
        <v>0</v>
      </c>
      <c r="Q1194" s="199">
        <f t="shared" si="100"/>
        <v>0</v>
      </c>
      <c r="R1194" s="200">
        <f t="shared" si="101"/>
        <v>0</v>
      </c>
      <c r="S1194" s="569">
        <f t="shared" si="94"/>
        <v>0</v>
      </c>
      <c r="T1194" s="570">
        <f t="shared" si="95"/>
        <v>0</v>
      </c>
      <c r="U1194" s="571">
        <f t="shared" si="96"/>
        <v>0</v>
      </c>
      <c r="V1194" s="572" t="str">
        <f t="shared" si="102"/>
        <v>OUI</v>
      </c>
      <c r="W1194" s="206" t="str">
        <f t="shared" si="103"/>
        <v>OUI</v>
      </c>
      <c r="X1194" s="206" t="str">
        <f t="shared" si="104"/>
        <v>OUI</v>
      </c>
      <c r="Y1194" s="366"/>
      <c r="Z1194" s="366"/>
      <c r="AA1194" s="366"/>
      <c r="AB1194" s="366"/>
      <c r="AC1194" s="366"/>
      <c r="AD1194" s="366"/>
      <c r="AE1194" s="366"/>
      <c r="AF1194" s="366"/>
      <c r="AG1194" s="520"/>
    </row>
    <row r="1195" spans="1:33" ht="21.75" thickBot="1" x14ac:dyDescent="0.35">
      <c r="A1195" s="366"/>
      <c r="B1195" s="624" t="s">
        <v>23</v>
      </c>
      <c r="C1195" s="1446">
        <f>O538</f>
        <v>0</v>
      </c>
      <c r="D1195" s="1160"/>
      <c r="E1195" s="1160"/>
      <c r="F1195" s="1447">
        <f t="shared" si="97"/>
        <v>0</v>
      </c>
      <c r="G1195" s="1160"/>
      <c r="H1195" s="1160"/>
      <c r="I1195" s="1447">
        <f t="shared" si="93"/>
        <v>0</v>
      </c>
      <c r="J1195" s="1160"/>
      <c r="K1195" s="1160"/>
      <c r="L1195" s="1447">
        <f t="shared" si="98"/>
        <v>0</v>
      </c>
      <c r="M1195" s="1160"/>
      <c r="N1195" s="1160"/>
      <c r="O1195" s="1447">
        <f t="shared" si="99"/>
        <v>0</v>
      </c>
      <c r="P1195" s="198">
        <f t="shared" si="100"/>
        <v>0</v>
      </c>
      <c r="Q1195" s="199">
        <f t="shared" si="100"/>
        <v>0</v>
      </c>
      <c r="R1195" s="200">
        <f t="shared" si="101"/>
        <v>0</v>
      </c>
      <c r="S1195" s="569">
        <f t="shared" si="94"/>
        <v>0</v>
      </c>
      <c r="T1195" s="570">
        <f t="shared" si="95"/>
        <v>0</v>
      </c>
      <c r="U1195" s="571">
        <f t="shared" si="96"/>
        <v>0</v>
      </c>
      <c r="V1195" s="572" t="str">
        <f t="shared" si="102"/>
        <v>OUI</v>
      </c>
      <c r="W1195" s="206" t="str">
        <f t="shared" si="103"/>
        <v>OUI</v>
      </c>
      <c r="X1195" s="206" t="str">
        <f t="shared" si="104"/>
        <v>OUI</v>
      </c>
      <c r="Y1195" s="366"/>
      <c r="Z1195" s="366"/>
      <c r="AA1195" s="366"/>
      <c r="AB1195" s="366"/>
      <c r="AC1195" s="366"/>
      <c r="AD1195" s="366"/>
      <c r="AE1195" s="366"/>
      <c r="AF1195" s="366"/>
      <c r="AG1195" s="520"/>
    </row>
    <row r="1196" spans="1:33" ht="25.5" customHeight="1" thickBot="1" x14ac:dyDescent="0.35">
      <c r="A1196" s="366"/>
      <c r="B1196" s="624" t="s">
        <v>727</v>
      </c>
      <c r="C1196" s="1446">
        <f>P538</f>
        <v>0</v>
      </c>
      <c r="D1196" s="1447">
        <f>SUM(D1188:D1195)</f>
        <v>0</v>
      </c>
      <c r="E1196" s="1447">
        <f t="shared" ref="E1196:R1196" si="107">SUM(E1188:E1195)</f>
        <v>0</v>
      </c>
      <c r="F1196" s="1447">
        <f t="shared" si="107"/>
        <v>0</v>
      </c>
      <c r="G1196" s="1447">
        <f t="shared" si="107"/>
        <v>0</v>
      </c>
      <c r="H1196" s="1447">
        <f t="shared" si="107"/>
        <v>0</v>
      </c>
      <c r="I1196" s="1447">
        <f t="shared" si="107"/>
        <v>0</v>
      </c>
      <c r="J1196" s="1447">
        <f t="shared" si="107"/>
        <v>0</v>
      </c>
      <c r="K1196" s="1447">
        <f t="shared" si="107"/>
        <v>0</v>
      </c>
      <c r="L1196" s="1447">
        <f t="shared" si="107"/>
        <v>0</v>
      </c>
      <c r="M1196" s="1447">
        <f t="shared" si="107"/>
        <v>0</v>
      </c>
      <c r="N1196" s="1447">
        <f t="shared" si="107"/>
        <v>0</v>
      </c>
      <c r="O1196" s="1447">
        <f t="shared" si="107"/>
        <v>0</v>
      </c>
      <c r="P1196" s="195">
        <f t="shared" si="107"/>
        <v>0</v>
      </c>
      <c r="Q1196" s="195">
        <f t="shared" si="107"/>
        <v>0</v>
      </c>
      <c r="R1196" s="195">
        <f t="shared" si="107"/>
        <v>0</v>
      </c>
      <c r="S1196" s="574">
        <f t="shared" si="94"/>
        <v>0</v>
      </c>
      <c r="T1196" s="574">
        <f t="shared" si="95"/>
        <v>0</v>
      </c>
      <c r="U1196" s="574">
        <f t="shared" si="96"/>
        <v>0</v>
      </c>
      <c r="V1196" s="1028" t="str">
        <f>IF(AND(V1191="oui",V1190="oui",V1189="oui",V1188="oui",V1192="oui",V1193="oui",V1194="oui",V1195="oui"),"OUI","NON")</f>
        <v>OUI</v>
      </c>
      <c r="W1196" s="212" t="str">
        <f>IF(AND(W1191="oui",W1190="oui",W1189="oui",W1188="oui",W1192="oui",W1193="oui",W1194="oui",W1195="oui"),"OUI","NON")</f>
        <v>OUI</v>
      </c>
      <c r="X1196" s="212" t="str">
        <f>IF(AND(X1191="oui",X1190="oui",X1189="oui",X1188="oui",X1192="oui",X1193="oui",X1194="oui",X1195="oui"),"OUI","NON")</f>
        <v>OUI</v>
      </c>
      <c r="Y1196" s="366"/>
      <c r="Z1196" s="366"/>
      <c r="AA1196" s="366"/>
      <c r="AB1196" s="366"/>
      <c r="AC1196" s="366"/>
      <c r="AD1196" s="366"/>
      <c r="AE1196" s="366"/>
      <c r="AF1196" s="366"/>
      <c r="AG1196" s="520"/>
    </row>
    <row r="1197" spans="1:33" ht="50.25" customHeight="1" thickBot="1" x14ac:dyDescent="0.35">
      <c r="A1197" s="366"/>
      <c r="B1197" s="663" t="s">
        <v>728</v>
      </c>
      <c r="C1197" s="1446">
        <f>Q538</f>
        <v>0</v>
      </c>
      <c r="D1197" s="1447">
        <f>D1187+D1196</f>
        <v>0</v>
      </c>
      <c r="E1197" s="1447">
        <f t="shared" ref="E1197:R1197" si="108">E1187+E1196</f>
        <v>0</v>
      </c>
      <c r="F1197" s="1447">
        <f t="shared" si="108"/>
        <v>0</v>
      </c>
      <c r="G1197" s="1447">
        <f t="shared" si="108"/>
        <v>0</v>
      </c>
      <c r="H1197" s="1447">
        <f t="shared" si="108"/>
        <v>0</v>
      </c>
      <c r="I1197" s="1447">
        <f t="shared" si="108"/>
        <v>0</v>
      </c>
      <c r="J1197" s="1447">
        <f t="shared" si="108"/>
        <v>0</v>
      </c>
      <c r="K1197" s="1447">
        <f t="shared" si="108"/>
        <v>0</v>
      </c>
      <c r="L1197" s="1447">
        <f t="shared" si="108"/>
        <v>0</v>
      </c>
      <c r="M1197" s="1447">
        <f t="shared" si="108"/>
        <v>0</v>
      </c>
      <c r="N1197" s="1447">
        <f t="shared" si="108"/>
        <v>0</v>
      </c>
      <c r="O1197" s="1447">
        <f t="shared" si="108"/>
        <v>0</v>
      </c>
      <c r="P1197" s="215">
        <f t="shared" si="108"/>
        <v>0</v>
      </c>
      <c r="Q1197" s="215">
        <f t="shared" si="108"/>
        <v>0</v>
      </c>
      <c r="R1197" s="215">
        <f t="shared" si="108"/>
        <v>0</v>
      </c>
      <c r="S1197" s="576">
        <f t="shared" si="94"/>
        <v>0</v>
      </c>
      <c r="T1197" s="576">
        <f t="shared" si="95"/>
        <v>0</v>
      </c>
      <c r="U1197" s="576">
        <f t="shared" si="96"/>
        <v>0</v>
      </c>
      <c r="V1197" s="576" t="str">
        <f>IF(AND(V1187="oui",V1196="oui"),"OUI","NON")</f>
        <v>OUI</v>
      </c>
      <c r="W1197" s="576" t="str">
        <f>IF(AND(W1187="oui",W1196="oui"),"OUI","NON")</f>
        <v>OUI</v>
      </c>
      <c r="X1197" s="574" t="str">
        <f>IF(AND(X1187="oui",X1196="oui"),"OUI","NON")</f>
        <v>OUI</v>
      </c>
      <c r="Y1197" s="366"/>
      <c r="Z1197" s="366"/>
      <c r="AA1197" s="366"/>
      <c r="AB1197" s="366"/>
      <c r="AC1197" s="366"/>
      <c r="AD1197" s="366"/>
      <c r="AE1197" s="366"/>
      <c r="AF1197" s="366"/>
      <c r="AG1197" s="520"/>
    </row>
    <row r="1198" spans="1:33" x14ac:dyDescent="0.3">
      <c r="A1198" s="366"/>
      <c r="B1198" s="366"/>
      <c r="C1198" s="366"/>
      <c r="D1198" s="366"/>
      <c r="E1198" s="366"/>
      <c r="F1198" s="366"/>
      <c r="G1198" s="366"/>
      <c r="H1198" s="366"/>
      <c r="I1198" s="366"/>
      <c r="J1198" s="366"/>
      <c r="K1198" s="366"/>
      <c r="L1198" s="366"/>
      <c r="M1198" s="366"/>
      <c r="N1198" s="366"/>
      <c r="O1198" s="366"/>
      <c r="P1198" s="366"/>
      <c r="Q1198" s="366"/>
      <c r="R1198" s="366"/>
      <c r="S1198" s="366"/>
      <c r="T1198" s="366"/>
      <c r="U1198" s="366"/>
      <c r="V1198" s="366"/>
      <c r="W1198" s="366"/>
      <c r="X1198" s="612" t="str">
        <f>IF(AND(V1197="oui",W1197="oui",X1197="oui"),"OUI","NON")</f>
        <v>OUI</v>
      </c>
      <c r="Y1198" s="366"/>
      <c r="Z1198" s="366"/>
      <c r="AA1198" s="366"/>
      <c r="AB1198" s="366"/>
      <c r="AC1198" s="366"/>
      <c r="AD1198" s="366"/>
      <c r="AE1198" s="366"/>
      <c r="AF1198" s="366"/>
      <c r="AG1198" s="520"/>
    </row>
    <row r="1199" spans="1:33" x14ac:dyDescent="0.3">
      <c r="A1199" s="529"/>
      <c r="B1199" s="365"/>
      <c r="C1199" s="365"/>
      <c r="D1199" s="365"/>
      <c r="E1199" s="365"/>
      <c r="F1199" s="365"/>
      <c r="G1199" s="365"/>
      <c r="H1199" s="365"/>
      <c r="I1199" s="365"/>
      <c r="J1199" s="365"/>
      <c r="K1199" s="365"/>
      <c r="L1199" s="365"/>
      <c r="M1199" s="365"/>
      <c r="N1199" s="365"/>
      <c r="O1199" s="365"/>
      <c r="P1199" s="365"/>
      <c r="Q1199" s="365"/>
      <c r="R1199" s="365"/>
      <c r="S1199" s="365"/>
      <c r="T1199" s="365"/>
      <c r="U1199" s="365"/>
      <c r="V1199" s="365"/>
      <c r="W1199" s="365"/>
      <c r="X1199" s="365"/>
      <c r="Y1199" s="365"/>
      <c r="Z1199" s="365"/>
      <c r="AA1199" s="365"/>
      <c r="AB1199" s="365"/>
      <c r="AC1199" s="365"/>
      <c r="AD1199" s="365"/>
      <c r="AE1199" s="365"/>
      <c r="AF1199" s="365"/>
      <c r="AG1199" s="520"/>
    </row>
    <row r="1200" spans="1:33" x14ac:dyDescent="0.3">
      <c r="A1200" s="366"/>
      <c r="B1200" s="1128" t="s">
        <v>263</v>
      </c>
      <c r="C1200" s="527"/>
      <c r="D1200" s="366"/>
      <c r="E1200" s="366"/>
      <c r="F1200" s="366"/>
      <c r="G1200" s="366"/>
      <c r="H1200" s="366"/>
      <c r="I1200" s="366"/>
      <c r="J1200" s="366"/>
      <c r="K1200" s="366"/>
      <c r="L1200" s="366"/>
      <c r="M1200" s="366"/>
      <c r="N1200" s="366"/>
      <c r="O1200" s="366"/>
      <c r="P1200" s="366"/>
      <c r="Q1200" s="366"/>
      <c r="R1200" s="366"/>
      <c r="S1200" s="366"/>
      <c r="T1200" s="366"/>
      <c r="U1200" s="366"/>
      <c r="V1200" s="366"/>
      <c r="W1200" s="366"/>
      <c r="X1200" s="366"/>
      <c r="Y1200" s="366"/>
      <c r="Z1200" s="366"/>
      <c r="AA1200" s="366"/>
      <c r="AB1200" s="366"/>
      <c r="AC1200" s="366"/>
      <c r="AD1200" s="366"/>
      <c r="AE1200" s="366"/>
      <c r="AF1200" s="366"/>
      <c r="AG1200" s="520"/>
    </row>
    <row r="1201" spans="1:33" x14ac:dyDescent="0.3">
      <c r="A1201" s="366"/>
      <c r="B1201" s="527" t="s">
        <v>1059</v>
      </c>
      <c r="C1201" s="527"/>
      <c r="D1201" s="366"/>
      <c r="E1201" s="366"/>
      <c r="F1201" s="366"/>
      <c r="G1201" s="366"/>
      <c r="H1201" s="366"/>
      <c r="I1201" s="366"/>
      <c r="J1201" s="366"/>
      <c r="K1201" s="366"/>
      <c r="L1201" s="366"/>
      <c r="M1201" s="366"/>
      <c r="N1201" s="366"/>
      <c r="O1201" s="366"/>
      <c r="P1201" s="366"/>
      <c r="Q1201" s="366"/>
      <c r="R1201" s="366"/>
      <c r="S1201" s="366"/>
      <c r="T1201" s="366"/>
      <c r="U1201" s="366"/>
      <c r="V1201" s="366"/>
      <c r="W1201" s="366"/>
      <c r="X1201" s="366"/>
      <c r="Y1201" s="366"/>
      <c r="Z1201" s="366"/>
      <c r="AA1201" s="366"/>
      <c r="AB1201" s="366"/>
      <c r="AC1201" s="366"/>
      <c r="AD1201" s="366"/>
      <c r="AE1201" s="366"/>
      <c r="AF1201" s="366"/>
      <c r="AG1201" s="520"/>
    </row>
    <row r="1202" spans="1:33" x14ac:dyDescent="0.3">
      <c r="A1202" s="366"/>
      <c r="B1202" s="584"/>
      <c r="C1202" s="584"/>
      <c r="D1202" s="366"/>
      <c r="E1202" s="366"/>
      <c r="F1202" s="366"/>
      <c r="G1202" s="366"/>
      <c r="H1202" s="366"/>
      <c r="I1202" s="366"/>
      <c r="J1202" s="366"/>
      <c r="K1202" s="366"/>
      <c r="L1202" s="366"/>
      <c r="M1202" s="366"/>
      <c r="N1202" s="366"/>
      <c r="O1202" s="366"/>
      <c r="P1202" s="366"/>
      <c r="Q1202" s="366"/>
      <c r="R1202" s="366"/>
      <c r="S1202" s="366"/>
      <c r="T1202" s="366"/>
      <c r="U1202" s="366"/>
      <c r="V1202" s="366"/>
      <c r="W1202" s="366"/>
      <c r="X1202" s="366"/>
      <c r="Y1202" s="366"/>
      <c r="Z1202" s="366"/>
      <c r="AA1202" s="366"/>
      <c r="AB1202" s="366"/>
      <c r="AC1202" s="366"/>
      <c r="AD1202" s="366"/>
      <c r="AE1202" s="366"/>
      <c r="AF1202" s="366"/>
      <c r="AG1202" s="520"/>
    </row>
    <row r="1203" spans="1:33" x14ac:dyDescent="0.3">
      <c r="A1203" s="366"/>
      <c r="B1203" s="527" t="s">
        <v>1060</v>
      </c>
      <c r="C1203" s="527"/>
      <c r="D1203" s="366"/>
      <c r="E1203" s="366"/>
      <c r="F1203" s="366"/>
      <c r="G1203" s="366"/>
      <c r="H1203" s="366"/>
      <c r="I1203" s="366"/>
      <c r="J1203" s="366"/>
      <c r="K1203" s="366"/>
      <c r="L1203" s="366"/>
      <c r="M1203" s="366"/>
      <c r="N1203" s="366"/>
      <c r="O1203" s="366"/>
      <c r="P1203" s="366"/>
      <c r="Q1203" s="366"/>
      <c r="R1203" s="366"/>
      <c r="S1203" s="366"/>
      <c r="T1203" s="366"/>
      <c r="U1203" s="366"/>
      <c r="V1203" s="366"/>
      <c r="W1203" s="366"/>
      <c r="X1203" s="366"/>
      <c r="Y1203" s="366"/>
      <c r="Z1203" s="366"/>
      <c r="AA1203" s="366"/>
      <c r="AB1203" s="366"/>
      <c r="AC1203" s="366"/>
      <c r="AD1203" s="366"/>
      <c r="AE1203" s="366"/>
      <c r="AF1203" s="366"/>
      <c r="AG1203" s="520"/>
    </row>
    <row r="1204" spans="1:33" ht="19.5" thickBot="1" x14ac:dyDescent="0.35">
      <c r="A1204" s="366"/>
      <c r="B1204" s="527"/>
      <c r="C1204" s="527"/>
      <c r="D1204" s="366"/>
      <c r="E1204" s="366"/>
      <c r="F1204" s="366"/>
      <c r="G1204" s="366"/>
      <c r="H1204" s="366"/>
      <c r="I1204" s="366"/>
      <c r="J1204" s="366"/>
      <c r="K1204" s="366"/>
      <c r="L1204" s="366"/>
      <c r="M1204" s="366"/>
      <c r="N1204" s="366"/>
      <c r="O1204" s="366"/>
      <c r="P1204" s="366"/>
      <c r="Q1204" s="366"/>
      <c r="R1204" s="366"/>
      <c r="S1204" s="366"/>
      <c r="T1204" s="366"/>
      <c r="U1204" s="366"/>
      <c r="V1204" s="366"/>
      <c r="W1204" s="366"/>
      <c r="X1204" s="366"/>
      <c r="Y1204" s="366"/>
      <c r="Z1204" s="366"/>
      <c r="AA1204" s="366"/>
      <c r="AB1204" s="366"/>
      <c r="AC1204" s="366"/>
      <c r="AD1204" s="366"/>
      <c r="AE1204" s="366"/>
      <c r="AF1204" s="366"/>
      <c r="AG1204" s="520"/>
    </row>
    <row r="1205" spans="1:33" ht="24.75" customHeight="1" thickBot="1" x14ac:dyDescent="0.35">
      <c r="A1205" s="366"/>
      <c r="B1205" s="622" t="s">
        <v>1</v>
      </c>
      <c r="C1205" s="622" t="s">
        <v>152</v>
      </c>
      <c r="D1205" s="622" t="s">
        <v>30</v>
      </c>
      <c r="E1205" s="622" t="s">
        <v>299</v>
      </c>
      <c r="F1205" s="622" t="s">
        <v>1061</v>
      </c>
      <c r="G1205" s="622" t="s">
        <v>1062</v>
      </c>
      <c r="H1205" s="366"/>
      <c r="I1205" s="366"/>
      <c r="J1205" s="366"/>
      <c r="K1205" s="366"/>
      <c r="L1205" s="366"/>
      <c r="M1205" s="366"/>
      <c r="N1205" s="366"/>
      <c r="O1205" s="366"/>
      <c r="P1205" s="366"/>
      <c r="Q1205" s="366"/>
      <c r="R1205" s="366"/>
      <c r="S1205" s="366"/>
      <c r="T1205" s="366"/>
      <c r="U1205" s="366"/>
      <c r="V1205" s="366"/>
      <c r="W1205" s="366"/>
      <c r="X1205" s="366"/>
      <c r="Y1205" s="366"/>
      <c r="Z1205" s="366"/>
      <c r="AA1205" s="366"/>
      <c r="AB1205" s="366"/>
      <c r="AC1205" s="366"/>
      <c r="AD1205" s="366"/>
      <c r="AE1205" s="366"/>
      <c r="AF1205" s="366"/>
      <c r="AG1205" s="520"/>
    </row>
    <row r="1206" spans="1:33" ht="19.5" thickBot="1" x14ac:dyDescent="0.35">
      <c r="A1206" s="366"/>
      <c r="B1206" s="1666"/>
      <c r="C1206" s="1666"/>
      <c r="D1206" s="1666"/>
      <c r="E1206" s="1666"/>
      <c r="F1206" s="1666"/>
      <c r="G1206" s="1667"/>
      <c r="H1206" s="366"/>
      <c r="I1206" s="366"/>
      <c r="J1206" s="366"/>
      <c r="K1206" s="366"/>
      <c r="L1206" s="366"/>
      <c r="M1206" s="366"/>
      <c r="N1206" s="366"/>
      <c r="O1206" s="366"/>
      <c r="P1206" s="366"/>
      <c r="Q1206" s="366"/>
      <c r="R1206" s="366"/>
      <c r="S1206" s="366"/>
      <c r="T1206" s="366"/>
      <c r="U1206" s="366"/>
      <c r="V1206" s="366"/>
      <c r="W1206" s="366"/>
      <c r="X1206" s="366"/>
      <c r="Y1206" s="366"/>
      <c r="Z1206" s="366"/>
      <c r="AA1206" s="366"/>
      <c r="AB1206" s="366"/>
      <c r="AC1206" s="366"/>
      <c r="AD1206" s="366"/>
      <c r="AE1206" s="366"/>
      <c r="AF1206" s="366"/>
      <c r="AG1206" s="520"/>
    </row>
    <row r="1207" spans="1:33" ht="19.5" thickBot="1" x14ac:dyDescent="0.35">
      <c r="A1207" s="366"/>
      <c r="B1207" s="1666"/>
      <c r="C1207" s="1666"/>
      <c r="D1207" s="1666"/>
      <c r="E1207" s="1666"/>
      <c r="F1207" s="1666"/>
      <c r="G1207" s="1667"/>
      <c r="H1207" s="366"/>
      <c r="I1207" s="366"/>
      <c r="J1207" s="366"/>
      <c r="K1207" s="366"/>
      <c r="L1207" s="366"/>
      <c r="M1207" s="366"/>
      <c r="N1207" s="366"/>
      <c r="O1207" s="366"/>
      <c r="P1207" s="366"/>
      <c r="Q1207" s="366"/>
      <c r="R1207" s="366"/>
      <c r="S1207" s="366"/>
      <c r="T1207" s="366"/>
      <c r="U1207" s="366"/>
      <c r="V1207" s="366"/>
      <c r="W1207" s="366"/>
      <c r="X1207" s="366"/>
      <c r="Y1207" s="366"/>
      <c r="Z1207" s="366"/>
      <c r="AA1207" s="366"/>
      <c r="AB1207" s="366"/>
      <c r="AC1207" s="366"/>
      <c r="AD1207" s="366"/>
      <c r="AE1207" s="366"/>
      <c r="AF1207" s="366"/>
      <c r="AG1207" s="520"/>
    </row>
    <row r="1208" spans="1:33" ht="19.5" thickBot="1" x14ac:dyDescent="0.35">
      <c r="A1208" s="366"/>
      <c r="B1208" s="1666"/>
      <c r="C1208" s="1666"/>
      <c r="D1208" s="1666"/>
      <c r="E1208" s="1666"/>
      <c r="F1208" s="1666"/>
      <c r="G1208" s="1667"/>
      <c r="H1208" s="366"/>
      <c r="I1208" s="366"/>
      <c r="J1208" s="366"/>
      <c r="K1208" s="366"/>
      <c r="L1208" s="366"/>
      <c r="M1208" s="366"/>
      <c r="N1208" s="366"/>
      <c r="O1208" s="366"/>
      <c r="P1208" s="366"/>
      <c r="Q1208" s="366"/>
      <c r="R1208" s="366"/>
      <c r="S1208" s="366"/>
      <c r="T1208" s="366"/>
      <c r="U1208" s="366"/>
      <c r="V1208" s="366"/>
      <c r="W1208" s="366"/>
      <c r="X1208" s="366"/>
      <c r="Y1208" s="366"/>
      <c r="Z1208" s="366"/>
      <c r="AA1208" s="366"/>
      <c r="AB1208" s="366"/>
      <c r="AC1208" s="366"/>
      <c r="AD1208" s="366"/>
      <c r="AE1208" s="366"/>
      <c r="AF1208" s="366"/>
      <c r="AG1208" s="520"/>
    </row>
    <row r="1209" spans="1:33" ht="19.5" thickBot="1" x14ac:dyDescent="0.35">
      <c r="A1209" s="366"/>
      <c r="B1209" s="1666"/>
      <c r="C1209" s="1666"/>
      <c r="D1209" s="1666"/>
      <c r="E1209" s="1666"/>
      <c r="F1209" s="1666"/>
      <c r="G1209" s="1667"/>
      <c r="H1209" s="366"/>
      <c r="I1209" s="366"/>
      <c r="J1209" s="366"/>
      <c r="K1209" s="366"/>
      <c r="L1209" s="366"/>
      <c r="M1209" s="366"/>
      <c r="N1209" s="366"/>
      <c r="O1209" s="366"/>
      <c r="P1209" s="366"/>
      <c r="Q1209" s="366"/>
      <c r="R1209" s="366"/>
      <c r="S1209" s="366"/>
      <c r="T1209" s="366"/>
      <c r="U1209" s="366"/>
      <c r="V1209" s="366"/>
      <c r="W1209" s="366"/>
      <c r="X1209" s="366"/>
      <c r="Y1209" s="366"/>
      <c r="Z1209" s="366"/>
      <c r="AA1209" s="366"/>
      <c r="AB1209" s="366"/>
      <c r="AC1209" s="366"/>
      <c r="AD1209" s="366"/>
      <c r="AE1209" s="366"/>
      <c r="AF1209" s="366"/>
      <c r="AG1209" s="520"/>
    </row>
    <row r="1210" spans="1:33" ht="19.5" thickBot="1" x14ac:dyDescent="0.35">
      <c r="A1210" s="366"/>
      <c r="B1210" s="1666"/>
      <c r="C1210" s="1666"/>
      <c r="D1210" s="1666"/>
      <c r="E1210" s="1666"/>
      <c r="F1210" s="1666"/>
      <c r="G1210" s="1667"/>
      <c r="H1210" s="366"/>
      <c r="I1210" s="366"/>
      <c r="J1210" s="366"/>
      <c r="K1210" s="366"/>
      <c r="L1210" s="366"/>
      <c r="M1210" s="366"/>
      <c r="N1210" s="366"/>
      <c r="O1210" s="366"/>
      <c r="P1210" s="366"/>
      <c r="Q1210" s="366"/>
      <c r="R1210" s="366"/>
      <c r="S1210" s="366"/>
      <c r="T1210" s="366"/>
      <c r="U1210" s="366"/>
      <c r="V1210" s="366"/>
      <c r="W1210" s="366"/>
      <c r="X1210" s="366"/>
      <c r="Y1210" s="366"/>
      <c r="Z1210" s="366"/>
      <c r="AA1210" s="366"/>
      <c r="AB1210" s="366"/>
      <c r="AC1210" s="366"/>
      <c r="AD1210" s="366"/>
      <c r="AE1210" s="366"/>
      <c r="AF1210" s="366"/>
      <c r="AG1210" s="520"/>
    </row>
    <row r="1211" spans="1:33" ht="19.5" thickBot="1" x14ac:dyDescent="0.35">
      <c r="A1211" s="366"/>
      <c r="B1211" s="1666"/>
      <c r="C1211" s="1666"/>
      <c r="D1211" s="1666"/>
      <c r="E1211" s="1666"/>
      <c r="F1211" s="1666"/>
      <c r="G1211" s="1667"/>
      <c r="H1211" s="366"/>
      <c r="I1211" s="366"/>
      <c r="J1211" s="366"/>
      <c r="K1211" s="366"/>
      <c r="L1211" s="366"/>
      <c r="M1211" s="366"/>
      <c r="N1211" s="366"/>
      <c r="O1211" s="366"/>
      <c r="P1211" s="366"/>
      <c r="Q1211" s="366"/>
      <c r="R1211" s="366"/>
      <c r="S1211" s="366"/>
      <c r="T1211" s="366"/>
      <c r="U1211" s="366"/>
      <c r="V1211" s="366"/>
      <c r="W1211" s="366"/>
      <c r="X1211" s="366"/>
      <c r="Y1211" s="366"/>
      <c r="Z1211" s="366"/>
      <c r="AA1211" s="366"/>
      <c r="AB1211" s="366"/>
      <c r="AC1211" s="366"/>
      <c r="AD1211" s="366"/>
      <c r="AE1211" s="366"/>
      <c r="AF1211" s="366"/>
      <c r="AG1211" s="520"/>
    </row>
    <row r="1212" spans="1:33" ht="19.5" thickBot="1" x14ac:dyDescent="0.35">
      <c r="A1212" s="366"/>
      <c r="B1212" s="1666"/>
      <c r="C1212" s="1666"/>
      <c r="D1212" s="1666"/>
      <c r="E1212" s="1666"/>
      <c r="F1212" s="1666"/>
      <c r="G1212" s="1667"/>
      <c r="H1212" s="366"/>
      <c r="I1212" s="366"/>
      <c r="J1212" s="366"/>
      <c r="K1212" s="366"/>
      <c r="L1212" s="366"/>
      <c r="M1212" s="366"/>
      <c r="N1212" s="366"/>
      <c r="O1212" s="366"/>
      <c r="P1212" s="366"/>
      <c r="Q1212" s="366"/>
      <c r="R1212" s="366"/>
      <c r="S1212" s="366"/>
      <c r="T1212" s="366"/>
      <c r="U1212" s="366"/>
      <c r="V1212" s="366"/>
      <c r="W1212" s="366"/>
      <c r="X1212" s="366"/>
      <c r="Y1212" s="366"/>
      <c r="Z1212" s="366"/>
      <c r="AA1212" s="366"/>
      <c r="AB1212" s="366"/>
      <c r="AC1212" s="366"/>
      <c r="AD1212" s="366"/>
      <c r="AE1212" s="366"/>
      <c r="AF1212" s="366"/>
      <c r="AG1212" s="520"/>
    </row>
    <row r="1213" spans="1:33" ht="19.5" thickBot="1" x14ac:dyDescent="0.35">
      <c r="A1213" s="366"/>
      <c r="B1213" s="1666"/>
      <c r="C1213" s="1666"/>
      <c r="D1213" s="1666"/>
      <c r="E1213" s="1666"/>
      <c r="F1213" s="1666"/>
      <c r="G1213" s="1667"/>
      <c r="H1213" s="366"/>
      <c r="I1213" s="366"/>
      <c r="J1213" s="366"/>
      <c r="K1213" s="366"/>
      <c r="L1213" s="366"/>
      <c r="M1213" s="366"/>
      <c r="N1213" s="366"/>
      <c r="O1213" s="366"/>
      <c r="P1213" s="366"/>
      <c r="Q1213" s="366"/>
      <c r="R1213" s="366"/>
      <c r="S1213" s="366"/>
      <c r="T1213" s="366"/>
      <c r="U1213" s="366"/>
      <c r="V1213" s="366"/>
      <c r="W1213" s="366"/>
      <c r="X1213" s="366"/>
      <c r="Y1213" s="366"/>
      <c r="Z1213" s="366"/>
      <c r="AA1213" s="366"/>
      <c r="AB1213" s="366"/>
      <c r="AC1213" s="366"/>
      <c r="AD1213" s="366"/>
      <c r="AE1213" s="366"/>
      <c r="AF1213" s="366"/>
      <c r="AG1213" s="520"/>
    </row>
    <row r="1214" spans="1:33" ht="19.5" thickBot="1" x14ac:dyDescent="0.35">
      <c r="A1214" s="366"/>
      <c r="B1214" s="1666"/>
      <c r="C1214" s="1666"/>
      <c r="D1214" s="1666"/>
      <c r="E1214" s="1666"/>
      <c r="F1214" s="1666"/>
      <c r="G1214" s="1667"/>
      <c r="H1214" s="366"/>
      <c r="I1214" s="366"/>
      <c r="J1214" s="366"/>
      <c r="K1214" s="366"/>
      <c r="L1214" s="366"/>
      <c r="M1214" s="366"/>
      <c r="N1214" s="366"/>
      <c r="O1214" s="366"/>
      <c r="P1214" s="366"/>
      <c r="Q1214" s="366"/>
      <c r="R1214" s="366"/>
      <c r="S1214" s="366"/>
      <c r="T1214" s="366"/>
      <c r="U1214" s="366"/>
      <c r="V1214" s="366"/>
      <c r="W1214" s="366"/>
      <c r="X1214" s="366"/>
      <c r="Y1214" s="366"/>
      <c r="Z1214" s="366"/>
      <c r="AA1214" s="366"/>
      <c r="AB1214" s="366"/>
      <c r="AC1214" s="366"/>
      <c r="AD1214" s="366"/>
      <c r="AE1214" s="366"/>
      <c r="AF1214" s="366"/>
      <c r="AG1214" s="520"/>
    </row>
    <row r="1215" spans="1:33" ht="19.5" thickBot="1" x14ac:dyDescent="0.35">
      <c r="A1215" s="366"/>
      <c r="B1215" s="1666"/>
      <c r="C1215" s="1666"/>
      <c r="D1215" s="1666"/>
      <c r="E1215" s="1666"/>
      <c r="F1215" s="1666"/>
      <c r="G1215" s="1667"/>
      <c r="H1215" s="366"/>
      <c r="I1215" s="366"/>
      <c r="J1215" s="366"/>
      <c r="K1215" s="366"/>
      <c r="L1215" s="366"/>
      <c r="M1215" s="366"/>
      <c r="N1215" s="366"/>
      <c r="O1215" s="366"/>
      <c r="P1215" s="366"/>
      <c r="Q1215" s="366"/>
      <c r="R1215" s="366"/>
      <c r="S1215" s="366"/>
      <c r="T1215" s="366"/>
      <c r="U1215" s="366"/>
      <c r="V1215" s="366"/>
      <c r="W1215" s="366"/>
      <c r="X1215" s="366"/>
      <c r="Y1215" s="366"/>
      <c r="Z1215" s="366"/>
      <c r="AA1215" s="366"/>
      <c r="AB1215" s="366"/>
      <c r="AC1215" s="366"/>
      <c r="AD1215" s="366"/>
      <c r="AE1215" s="366"/>
      <c r="AF1215" s="366"/>
      <c r="AG1215" s="520"/>
    </row>
    <row r="1216" spans="1:33" ht="19.5" thickBot="1" x14ac:dyDescent="0.35">
      <c r="A1216" s="366"/>
      <c r="B1216" s="1666"/>
      <c r="C1216" s="1666"/>
      <c r="D1216" s="1666"/>
      <c r="E1216" s="1666"/>
      <c r="F1216" s="1666"/>
      <c r="G1216" s="1667"/>
      <c r="H1216" s="366"/>
      <c r="I1216" s="366"/>
      <c r="J1216" s="366"/>
      <c r="K1216" s="366"/>
      <c r="L1216" s="366"/>
      <c r="M1216" s="366"/>
      <c r="N1216" s="366"/>
      <c r="O1216" s="366"/>
      <c r="P1216" s="366"/>
      <c r="Q1216" s="366"/>
      <c r="R1216" s="366"/>
      <c r="S1216" s="366"/>
      <c r="T1216" s="366"/>
      <c r="U1216" s="366"/>
      <c r="V1216" s="366"/>
      <c r="W1216" s="366"/>
      <c r="X1216" s="366"/>
      <c r="Y1216" s="366"/>
      <c r="Z1216" s="366"/>
      <c r="AA1216" s="366"/>
      <c r="AB1216" s="366"/>
      <c r="AC1216" s="366"/>
      <c r="AD1216" s="366"/>
      <c r="AE1216" s="366"/>
      <c r="AF1216" s="366"/>
      <c r="AG1216" s="520"/>
    </row>
    <row r="1217" spans="1:33" ht="19.5" thickBot="1" x14ac:dyDescent="0.35">
      <c r="A1217" s="366"/>
      <c r="B1217" s="1666"/>
      <c r="C1217" s="1666"/>
      <c r="D1217" s="1666"/>
      <c r="E1217" s="1666"/>
      <c r="F1217" s="1666"/>
      <c r="G1217" s="1667"/>
      <c r="H1217" s="366"/>
      <c r="I1217" s="366"/>
      <c r="J1217" s="366"/>
      <c r="K1217" s="366"/>
      <c r="L1217" s="366"/>
      <c r="M1217" s="366"/>
      <c r="N1217" s="366"/>
      <c r="O1217" s="366"/>
      <c r="P1217" s="366"/>
      <c r="Q1217" s="366"/>
      <c r="R1217" s="366"/>
      <c r="S1217" s="366"/>
      <c r="T1217" s="366"/>
      <c r="U1217" s="366"/>
      <c r="V1217" s="366"/>
      <c r="W1217" s="366"/>
      <c r="X1217" s="366"/>
      <c r="Y1217" s="366"/>
      <c r="Z1217" s="366"/>
      <c r="AA1217" s="366"/>
      <c r="AB1217" s="366"/>
      <c r="AC1217" s="366"/>
      <c r="AD1217" s="366"/>
      <c r="AE1217" s="366"/>
      <c r="AF1217" s="366"/>
      <c r="AG1217" s="520"/>
    </row>
    <row r="1218" spans="1:33" ht="19.5" thickBot="1" x14ac:dyDescent="0.35">
      <c r="A1218" s="366"/>
      <c r="B1218" s="1666"/>
      <c r="C1218" s="1666"/>
      <c r="D1218" s="1666"/>
      <c r="E1218" s="1666"/>
      <c r="F1218" s="1666"/>
      <c r="G1218" s="1667"/>
      <c r="H1218" s="366"/>
      <c r="I1218" s="366"/>
      <c r="J1218" s="366"/>
      <c r="K1218" s="366"/>
      <c r="L1218" s="366"/>
      <c r="M1218" s="366"/>
      <c r="N1218" s="366"/>
      <c r="O1218" s="366"/>
      <c r="P1218" s="366"/>
      <c r="Q1218" s="366"/>
      <c r="R1218" s="366"/>
      <c r="S1218" s="366"/>
      <c r="T1218" s="366"/>
      <c r="U1218" s="366"/>
      <c r="V1218" s="366"/>
      <c r="W1218" s="366"/>
      <c r="X1218" s="366"/>
      <c r="Y1218" s="366"/>
      <c r="Z1218" s="366"/>
      <c r="AA1218" s="366"/>
      <c r="AB1218" s="366"/>
      <c r="AC1218" s="366"/>
      <c r="AD1218" s="366"/>
      <c r="AE1218" s="366"/>
      <c r="AF1218" s="366"/>
      <c r="AG1218" s="520"/>
    </row>
    <row r="1219" spans="1:33" ht="19.5" thickBot="1" x14ac:dyDescent="0.35">
      <c r="A1219" s="366"/>
      <c r="B1219" s="1666"/>
      <c r="C1219" s="1666"/>
      <c r="D1219" s="1666"/>
      <c r="E1219" s="1666"/>
      <c r="F1219" s="1666"/>
      <c r="G1219" s="1667"/>
      <c r="H1219" s="366"/>
      <c r="I1219" s="366"/>
      <c r="J1219" s="366"/>
      <c r="K1219" s="366"/>
      <c r="L1219" s="366"/>
      <c r="M1219" s="366"/>
      <c r="N1219" s="366"/>
      <c r="O1219" s="366"/>
      <c r="P1219" s="366"/>
      <c r="Q1219" s="366"/>
      <c r="R1219" s="366"/>
      <c r="S1219" s="366"/>
      <c r="T1219" s="366"/>
      <c r="U1219" s="366"/>
      <c r="V1219" s="366"/>
      <c r="W1219" s="366"/>
      <c r="X1219" s="366"/>
      <c r="Y1219" s="366"/>
      <c r="Z1219" s="366"/>
      <c r="AA1219" s="366"/>
      <c r="AB1219" s="366"/>
      <c r="AC1219" s="366"/>
      <c r="AD1219" s="366"/>
      <c r="AE1219" s="366"/>
      <c r="AF1219" s="366"/>
      <c r="AG1219" s="520"/>
    </row>
    <row r="1220" spans="1:33" ht="19.5" thickBot="1" x14ac:dyDescent="0.35">
      <c r="A1220" s="366"/>
      <c r="B1220" s="1666"/>
      <c r="C1220" s="1666"/>
      <c r="D1220" s="1666"/>
      <c r="E1220" s="1666"/>
      <c r="F1220" s="1666"/>
      <c r="G1220" s="1667"/>
      <c r="H1220" s="366"/>
      <c r="I1220" s="366"/>
      <c r="J1220" s="366"/>
      <c r="K1220" s="366"/>
      <c r="L1220" s="366"/>
      <c r="M1220" s="366"/>
      <c r="N1220" s="366"/>
      <c r="O1220" s="366"/>
      <c r="P1220" s="366"/>
      <c r="Q1220" s="366"/>
      <c r="R1220" s="366"/>
      <c r="S1220" s="366"/>
      <c r="T1220" s="366"/>
      <c r="U1220" s="366"/>
      <c r="V1220" s="366"/>
      <c r="W1220" s="366"/>
      <c r="X1220" s="366"/>
      <c r="Y1220" s="366"/>
      <c r="Z1220" s="366"/>
      <c r="AA1220" s="366"/>
      <c r="AB1220" s="366"/>
      <c r="AC1220" s="366"/>
      <c r="AD1220" s="366"/>
      <c r="AE1220" s="366"/>
      <c r="AF1220" s="366"/>
      <c r="AG1220" s="520"/>
    </row>
    <row r="1221" spans="1:33" ht="19.5" thickBot="1" x14ac:dyDescent="0.35">
      <c r="A1221" s="366"/>
      <c r="B1221" s="1666"/>
      <c r="C1221" s="1666"/>
      <c r="D1221" s="1666"/>
      <c r="E1221" s="1666"/>
      <c r="F1221" s="1666"/>
      <c r="G1221" s="1667"/>
      <c r="H1221" s="366"/>
      <c r="I1221" s="366"/>
      <c r="J1221" s="366"/>
      <c r="K1221" s="366"/>
      <c r="L1221" s="366"/>
      <c r="M1221" s="366"/>
      <c r="N1221" s="366"/>
      <c r="O1221" s="366"/>
      <c r="P1221" s="366"/>
      <c r="Q1221" s="366"/>
      <c r="R1221" s="366"/>
      <c r="S1221" s="366"/>
      <c r="T1221" s="366"/>
      <c r="U1221" s="366"/>
      <c r="V1221" s="366"/>
      <c r="W1221" s="366"/>
      <c r="X1221" s="366"/>
      <c r="Y1221" s="366"/>
      <c r="Z1221" s="366"/>
      <c r="AA1221" s="366"/>
      <c r="AB1221" s="366"/>
      <c r="AC1221" s="366"/>
      <c r="AD1221" s="366"/>
      <c r="AE1221" s="366"/>
      <c r="AF1221" s="366"/>
      <c r="AG1221" s="520"/>
    </row>
    <row r="1222" spans="1:33" ht="19.5" thickBot="1" x14ac:dyDescent="0.35">
      <c r="A1222" s="366"/>
      <c r="B1222" s="1666"/>
      <c r="C1222" s="1666"/>
      <c r="D1222" s="1666"/>
      <c r="E1222" s="1666"/>
      <c r="F1222" s="1666"/>
      <c r="G1222" s="1667"/>
      <c r="H1222" s="366"/>
      <c r="I1222" s="366"/>
      <c r="J1222" s="366"/>
      <c r="K1222" s="366"/>
      <c r="L1222" s="366"/>
      <c r="M1222" s="366"/>
      <c r="N1222" s="366"/>
      <c r="O1222" s="366"/>
      <c r="P1222" s="366"/>
      <c r="Q1222" s="366"/>
      <c r="R1222" s="366"/>
      <c r="S1222" s="366"/>
      <c r="T1222" s="366"/>
      <c r="U1222" s="366"/>
      <c r="V1222" s="366"/>
      <c r="W1222" s="366"/>
      <c r="X1222" s="366"/>
      <c r="Y1222" s="366"/>
      <c r="Z1222" s="366"/>
      <c r="AA1222" s="366"/>
      <c r="AB1222" s="366"/>
      <c r="AC1222" s="366"/>
      <c r="AD1222" s="366"/>
      <c r="AE1222" s="366"/>
      <c r="AF1222" s="366"/>
      <c r="AG1222" s="520"/>
    </row>
    <row r="1223" spans="1:33" ht="19.5" thickBot="1" x14ac:dyDescent="0.35">
      <c r="A1223" s="366"/>
      <c r="B1223" s="1666"/>
      <c r="C1223" s="1666"/>
      <c r="D1223" s="1666"/>
      <c r="E1223" s="1666"/>
      <c r="F1223" s="1666"/>
      <c r="G1223" s="1667"/>
      <c r="H1223" s="366"/>
      <c r="I1223" s="366"/>
      <c r="J1223" s="366"/>
      <c r="K1223" s="366"/>
      <c r="L1223" s="366"/>
      <c r="M1223" s="366"/>
      <c r="N1223" s="366"/>
      <c r="O1223" s="366"/>
      <c r="P1223" s="366"/>
      <c r="Q1223" s="366"/>
      <c r="R1223" s="366"/>
      <c r="S1223" s="366"/>
      <c r="T1223" s="366"/>
      <c r="U1223" s="366"/>
      <c r="V1223" s="366"/>
      <c r="W1223" s="366"/>
      <c r="X1223" s="366"/>
      <c r="Y1223" s="366"/>
      <c r="Z1223" s="366"/>
      <c r="AA1223" s="366"/>
      <c r="AB1223" s="366"/>
      <c r="AC1223" s="366"/>
      <c r="AD1223" s="366"/>
      <c r="AE1223" s="366"/>
      <c r="AF1223" s="366"/>
      <c r="AG1223" s="520"/>
    </row>
    <row r="1224" spans="1:33" ht="38.25" thickBot="1" x14ac:dyDescent="0.35">
      <c r="A1224" s="366"/>
      <c r="B1224" s="622" t="s">
        <v>1</v>
      </c>
      <c r="C1224" s="622" t="s">
        <v>152</v>
      </c>
      <c r="D1224" s="622" t="s">
        <v>30</v>
      </c>
      <c r="E1224" s="622" t="s">
        <v>299</v>
      </c>
      <c r="F1224" s="622" t="s">
        <v>1061</v>
      </c>
      <c r="G1224" s="1450" t="s">
        <v>1062</v>
      </c>
      <c r="H1224" s="366"/>
      <c r="I1224" s="366"/>
      <c r="J1224" s="366"/>
      <c r="K1224" s="366"/>
      <c r="L1224" s="366"/>
      <c r="M1224" s="366"/>
      <c r="N1224" s="366"/>
      <c r="O1224" s="366"/>
      <c r="P1224" s="366"/>
      <c r="Q1224" s="366"/>
      <c r="R1224" s="366"/>
      <c r="S1224" s="366"/>
      <c r="T1224" s="366"/>
      <c r="U1224" s="366"/>
      <c r="V1224" s="366"/>
      <c r="W1224" s="366"/>
      <c r="X1224" s="366"/>
      <c r="Y1224" s="366"/>
      <c r="Z1224" s="366"/>
      <c r="AA1224" s="366"/>
      <c r="AB1224" s="366"/>
      <c r="AC1224" s="366"/>
      <c r="AD1224" s="366"/>
      <c r="AE1224" s="366"/>
      <c r="AF1224" s="366"/>
      <c r="AG1224" s="520"/>
    </row>
    <row r="1225" spans="1:33" ht="19.5" thickBot="1" x14ac:dyDescent="0.35">
      <c r="A1225" s="366"/>
      <c r="B1225" s="1666"/>
      <c r="C1225" s="1666"/>
      <c r="D1225" s="1666"/>
      <c r="E1225" s="1666"/>
      <c r="F1225" s="1666"/>
      <c r="G1225" s="1667"/>
      <c r="H1225" s="366"/>
      <c r="I1225" s="366"/>
      <c r="J1225" s="366"/>
      <c r="K1225" s="366"/>
      <c r="L1225" s="366"/>
      <c r="M1225" s="366"/>
      <c r="N1225" s="366"/>
      <c r="O1225" s="366"/>
      <c r="P1225" s="366"/>
      <c r="Q1225" s="366"/>
      <c r="R1225" s="366"/>
      <c r="S1225" s="366"/>
      <c r="T1225" s="366"/>
      <c r="U1225" s="366"/>
      <c r="V1225" s="366"/>
      <c r="W1225" s="366"/>
      <c r="X1225" s="366"/>
      <c r="Y1225" s="366"/>
      <c r="Z1225" s="366"/>
      <c r="AA1225" s="366"/>
      <c r="AB1225" s="366"/>
      <c r="AC1225" s="366"/>
      <c r="AD1225" s="366"/>
      <c r="AE1225" s="366"/>
      <c r="AF1225" s="366"/>
      <c r="AG1225" s="520"/>
    </row>
    <row r="1226" spans="1:33" ht="19.5" thickBot="1" x14ac:dyDescent="0.35">
      <c r="A1226" s="366"/>
      <c r="B1226" s="1666"/>
      <c r="C1226" s="1666"/>
      <c r="D1226" s="1666"/>
      <c r="E1226" s="1666"/>
      <c r="F1226" s="1666"/>
      <c r="G1226" s="1667"/>
      <c r="H1226" s="366"/>
      <c r="I1226" s="366"/>
      <c r="J1226" s="366"/>
      <c r="K1226" s="366"/>
      <c r="L1226" s="366"/>
      <c r="M1226" s="366"/>
      <c r="N1226" s="366"/>
      <c r="O1226" s="366"/>
      <c r="P1226" s="366"/>
      <c r="Q1226" s="366"/>
      <c r="R1226" s="366"/>
      <c r="S1226" s="366"/>
      <c r="T1226" s="366"/>
      <c r="U1226" s="366"/>
      <c r="V1226" s="366"/>
      <c r="W1226" s="366"/>
      <c r="X1226" s="366"/>
      <c r="Y1226" s="366"/>
      <c r="Z1226" s="366"/>
      <c r="AA1226" s="366"/>
      <c r="AB1226" s="366"/>
      <c r="AC1226" s="366"/>
      <c r="AD1226" s="366"/>
      <c r="AE1226" s="366"/>
      <c r="AF1226" s="366"/>
      <c r="AG1226" s="520"/>
    </row>
    <row r="1227" spans="1:33" ht="19.5" thickBot="1" x14ac:dyDescent="0.35">
      <c r="A1227" s="366"/>
      <c r="B1227" s="1666"/>
      <c r="C1227" s="1666"/>
      <c r="D1227" s="1666"/>
      <c r="E1227" s="1666"/>
      <c r="F1227" s="1666"/>
      <c r="G1227" s="1667"/>
      <c r="H1227" s="366"/>
      <c r="I1227" s="366"/>
      <c r="J1227" s="366"/>
      <c r="K1227" s="366"/>
      <c r="L1227" s="366"/>
      <c r="M1227" s="366"/>
      <c r="N1227" s="366"/>
      <c r="O1227" s="366"/>
      <c r="P1227" s="366"/>
      <c r="Q1227" s="366"/>
      <c r="R1227" s="366"/>
      <c r="S1227" s="366"/>
      <c r="T1227" s="366"/>
      <c r="U1227" s="366"/>
      <c r="V1227" s="366"/>
      <c r="W1227" s="366"/>
      <c r="X1227" s="366"/>
      <c r="Y1227" s="366"/>
      <c r="Z1227" s="366"/>
      <c r="AA1227" s="366"/>
      <c r="AB1227" s="366"/>
      <c r="AC1227" s="366"/>
      <c r="AD1227" s="366"/>
      <c r="AE1227" s="366"/>
      <c r="AF1227" s="366"/>
      <c r="AG1227" s="520"/>
    </row>
    <row r="1228" spans="1:33" ht="19.5" thickBot="1" x14ac:dyDescent="0.35">
      <c r="A1228" s="366"/>
      <c r="B1228" s="1666"/>
      <c r="C1228" s="1666"/>
      <c r="D1228" s="1666"/>
      <c r="E1228" s="1666"/>
      <c r="F1228" s="1666"/>
      <c r="G1228" s="1667"/>
      <c r="H1228" s="366"/>
      <c r="I1228" s="366"/>
      <c r="J1228" s="366"/>
      <c r="K1228" s="366"/>
      <c r="L1228" s="366"/>
      <c r="M1228" s="366"/>
      <c r="N1228" s="366"/>
      <c r="O1228" s="366"/>
      <c r="P1228" s="366"/>
      <c r="Q1228" s="366"/>
      <c r="R1228" s="366"/>
      <c r="S1228" s="366"/>
      <c r="T1228" s="366"/>
      <c r="U1228" s="366"/>
      <c r="V1228" s="366"/>
      <c r="W1228" s="366"/>
      <c r="X1228" s="366"/>
      <c r="Y1228" s="366"/>
      <c r="Z1228" s="366"/>
      <c r="AA1228" s="366"/>
      <c r="AB1228" s="366"/>
      <c r="AC1228" s="366"/>
      <c r="AD1228" s="366"/>
      <c r="AE1228" s="366"/>
      <c r="AF1228" s="366"/>
      <c r="AG1228" s="520"/>
    </row>
    <row r="1229" spans="1:33" ht="19.5" thickBot="1" x14ac:dyDescent="0.35">
      <c r="A1229" s="366"/>
      <c r="B1229" s="1666"/>
      <c r="C1229" s="1666"/>
      <c r="D1229" s="1666"/>
      <c r="E1229" s="1666"/>
      <c r="F1229" s="1666"/>
      <c r="G1229" s="1667"/>
      <c r="H1229" s="366"/>
      <c r="I1229" s="366"/>
      <c r="J1229" s="366"/>
      <c r="K1229" s="366"/>
      <c r="L1229" s="366"/>
      <c r="M1229" s="366"/>
      <c r="N1229" s="366"/>
      <c r="O1229" s="366"/>
      <c r="P1229" s="366"/>
      <c r="Q1229" s="366"/>
      <c r="R1229" s="366"/>
      <c r="S1229" s="366"/>
      <c r="T1229" s="366"/>
      <c r="U1229" s="366"/>
      <c r="V1229" s="366"/>
      <c r="W1229" s="366"/>
      <c r="X1229" s="366"/>
      <c r="Y1229" s="366"/>
      <c r="Z1229" s="366"/>
      <c r="AA1229" s="366"/>
      <c r="AB1229" s="366"/>
      <c r="AC1229" s="366"/>
      <c r="AD1229" s="366"/>
      <c r="AE1229" s="366"/>
      <c r="AF1229" s="366"/>
      <c r="AG1229" s="520"/>
    </row>
    <row r="1230" spans="1:33" ht="19.5" thickBot="1" x14ac:dyDescent="0.35">
      <c r="A1230" s="366"/>
      <c r="B1230" s="1666"/>
      <c r="C1230" s="1666"/>
      <c r="D1230" s="1666"/>
      <c r="E1230" s="1666"/>
      <c r="F1230" s="1666"/>
      <c r="G1230" s="1667"/>
      <c r="H1230" s="366"/>
      <c r="I1230" s="366"/>
      <c r="J1230" s="366"/>
      <c r="K1230" s="366"/>
      <c r="L1230" s="366"/>
      <c r="M1230" s="366"/>
      <c r="N1230" s="366"/>
      <c r="O1230" s="366"/>
      <c r="P1230" s="366"/>
      <c r="Q1230" s="366"/>
      <c r="R1230" s="366"/>
      <c r="S1230" s="366"/>
      <c r="T1230" s="366"/>
      <c r="U1230" s="366"/>
      <c r="V1230" s="366"/>
      <c r="W1230" s="366"/>
      <c r="X1230" s="366"/>
      <c r="Y1230" s="366"/>
      <c r="Z1230" s="366"/>
      <c r="AA1230" s="366"/>
      <c r="AB1230" s="366"/>
      <c r="AC1230" s="366"/>
      <c r="AD1230" s="366"/>
      <c r="AE1230" s="366"/>
      <c r="AF1230" s="366"/>
      <c r="AG1230" s="520"/>
    </row>
    <row r="1231" spans="1:33" ht="19.5" thickBot="1" x14ac:dyDescent="0.35">
      <c r="A1231" s="366"/>
      <c r="B1231" s="1666"/>
      <c r="C1231" s="1666"/>
      <c r="D1231" s="1666"/>
      <c r="E1231" s="1666"/>
      <c r="F1231" s="1666"/>
      <c r="G1231" s="1667"/>
      <c r="H1231" s="366"/>
      <c r="I1231" s="366"/>
      <c r="J1231" s="366"/>
      <c r="K1231" s="366"/>
      <c r="L1231" s="366"/>
      <c r="M1231" s="366"/>
      <c r="N1231" s="366"/>
      <c r="O1231" s="366"/>
      <c r="P1231" s="366"/>
      <c r="Q1231" s="366"/>
      <c r="R1231" s="366"/>
      <c r="S1231" s="366"/>
      <c r="T1231" s="366"/>
      <c r="U1231" s="366"/>
      <c r="V1231" s="366"/>
      <c r="W1231" s="366"/>
      <c r="X1231" s="366"/>
      <c r="Y1231" s="366"/>
      <c r="Z1231" s="366"/>
      <c r="AA1231" s="366"/>
      <c r="AB1231" s="366"/>
      <c r="AC1231" s="366"/>
      <c r="AD1231" s="366"/>
      <c r="AE1231" s="366"/>
      <c r="AF1231" s="366"/>
      <c r="AG1231" s="520"/>
    </row>
    <row r="1232" spans="1:33" ht="19.5" thickBot="1" x14ac:dyDescent="0.35">
      <c r="A1232" s="366"/>
      <c r="B1232" s="1666"/>
      <c r="C1232" s="1666"/>
      <c r="D1232" s="1666"/>
      <c r="E1232" s="1666"/>
      <c r="F1232" s="1666"/>
      <c r="G1232" s="1667"/>
      <c r="H1232" s="366"/>
      <c r="I1232" s="366"/>
      <c r="J1232" s="366"/>
      <c r="K1232" s="366"/>
      <c r="L1232" s="366"/>
      <c r="M1232" s="366"/>
      <c r="N1232" s="366"/>
      <c r="O1232" s="366"/>
      <c r="P1232" s="366"/>
      <c r="Q1232" s="366"/>
      <c r="R1232" s="366"/>
      <c r="S1232" s="366"/>
      <c r="T1232" s="366"/>
      <c r="U1232" s="366"/>
      <c r="V1232" s="366"/>
      <c r="W1232" s="366"/>
      <c r="X1232" s="366"/>
      <c r="Y1232" s="366"/>
      <c r="Z1232" s="366"/>
      <c r="AA1232" s="366"/>
      <c r="AB1232" s="366"/>
      <c r="AC1232" s="366"/>
      <c r="AD1232" s="366"/>
      <c r="AE1232" s="366"/>
      <c r="AF1232" s="366"/>
      <c r="AG1232" s="520"/>
    </row>
    <row r="1233" spans="1:33" ht="19.5" thickBot="1" x14ac:dyDescent="0.35">
      <c r="A1233" s="366"/>
      <c r="B1233" s="1666"/>
      <c r="C1233" s="1666"/>
      <c r="D1233" s="1666"/>
      <c r="E1233" s="1666"/>
      <c r="F1233" s="1666"/>
      <c r="G1233" s="1667"/>
      <c r="H1233" s="366"/>
      <c r="I1233" s="366"/>
      <c r="J1233" s="366"/>
      <c r="K1233" s="366"/>
      <c r="L1233" s="366"/>
      <c r="M1233" s="366"/>
      <c r="N1233" s="366"/>
      <c r="O1233" s="366"/>
      <c r="P1233" s="366"/>
      <c r="Q1233" s="366"/>
      <c r="R1233" s="366"/>
      <c r="S1233" s="366"/>
      <c r="T1233" s="366"/>
      <c r="U1233" s="366"/>
      <c r="V1233" s="366"/>
      <c r="W1233" s="366"/>
      <c r="X1233" s="366"/>
      <c r="Y1233" s="366"/>
      <c r="Z1233" s="366"/>
      <c r="AA1233" s="366"/>
      <c r="AB1233" s="366"/>
      <c r="AC1233" s="366"/>
      <c r="AD1233" s="366"/>
      <c r="AE1233" s="366"/>
      <c r="AF1233" s="366"/>
      <c r="AG1233" s="520"/>
    </row>
    <row r="1234" spans="1:33" ht="19.5" thickBot="1" x14ac:dyDescent="0.35">
      <c r="A1234" s="366"/>
      <c r="B1234" s="1666"/>
      <c r="C1234" s="1666"/>
      <c r="D1234" s="1666"/>
      <c r="E1234" s="1666"/>
      <c r="F1234" s="1666"/>
      <c r="G1234" s="1667"/>
      <c r="H1234" s="366"/>
      <c r="I1234" s="366"/>
      <c r="J1234" s="366"/>
      <c r="K1234" s="366"/>
      <c r="L1234" s="366"/>
      <c r="M1234" s="366"/>
      <c r="N1234" s="366"/>
      <c r="O1234" s="366"/>
      <c r="P1234" s="366"/>
      <c r="Q1234" s="366"/>
      <c r="R1234" s="366"/>
      <c r="S1234" s="366"/>
      <c r="T1234" s="366"/>
      <c r="U1234" s="366"/>
      <c r="V1234" s="366"/>
      <c r="W1234" s="366"/>
      <c r="X1234" s="366"/>
      <c r="Y1234" s="366"/>
      <c r="Z1234" s="366"/>
      <c r="AA1234" s="366"/>
      <c r="AB1234" s="366"/>
      <c r="AC1234" s="366"/>
      <c r="AD1234" s="366"/>
      <c r="AE1234" s="366"/>
      <c r="AF1234" s="366"/>
      <c r="AG1234" s="520"/>
    </row>
    <row r="1235" spans="1:33" ht="19.5" thickBot="1" x14ac:dyDescent="0.35">
      <c r="A1235" s="366"/>
      <c r="B1235" s="1666"/>
      <c r="C1235" s="1666"/>
      <c r="D1235" s="1666"/>
      <c r="E1235" s="1666"/>
      <c r="F1235" s="1666"/>
      <c r="G1235" s="1667"/>
      <c r="H1235" s="366"/>
      <c r="I1235" s="366"/>
      <c r="J1235" s="366"/>
      <c r="K1235" s="366"/>
      <c r="L1235" s="366"/>
      <c r="M1235" s="366"/>
      <c r="N1235" s="366"/>
      <c r="O1235" s="366"/>
      <c r="P1235" s="366"/>
      <c r="Q1235" s="366"/>
      <c r="R1235" s="366"/>
      <c r="S1235" s="366"/>
      <c r="T1235" s="366"/>
      <c r="U1235" s="366"/>
      <c r="V1235" s="366"/>
      <c r="W1235" s="366"/>
      <c r="X1235" s="366"/>
      <c r="Y1235" s="366"/>
      <c r="Z1235" s="366"/>
      <c r="AA1235" s="366"/>
      <c r="AB1235" s="366"/>
      <c r="AC1235" s="366"/>
      <c r="AD1235" s="366"/>
      <c r="AE1235" s="366"/>
      <c r="AF1235" s="366"/>
      <c r="AG1235" s="520"/>
    </row>
    <row r="1236" spans="1:33" x14ac:dyDescent="0.3">
      <c r="A1236" s="366"/>
      <c r="B1236" s="366"/>
      <c r="C1236" s="366"/>
      <c r="D1236" s="366"/>
      <c r="E1236" s="366"/>
      <c r="F1236" s="366"/>
      <c r="G1236" s="366"/>
      <c r="H1236" s="366"/>
      <c r="I1236" s="366"/>
      <c r="J1236" s="366"/>
      <c r="K1236" s="366"/>
      <c r="L1236" s="366"/>
      <c r="M1236" s="366"/>
      <c r="N1236" s="366"/>
      <c r="O1236" s="366"/>
      <c r="P1236" s="366"/>
      <c r="Q1236" s="366"/>
      <c r="R1236" s="366"/>
      <c r="S1236" s="366"/>
      <c r="T1236" s="366"/>
      <c r="U1236" s="366"/>
      <c r="V1236" s="366"/>
      <c r="W1236" s="366"/>
      <c r="X1236" s="366"/>
      <c r="Y1236" s="366"/>
      <c r="Z1236" s="366"/>
      <c r="AA1236" s="366"/>
      <c r="AB1236" s="366"/>
      <c r="AC1236" s="366"/>
      <c r="AD1236" s="366"/>
      <c r="AE1236" s="366"/>
      <c r="AF1236" s="366"/>
      <c r="AG1236" s="520"/>
    </row>
    <row r="1237" spans="1:33" ht="19.5" thickBot="1" x14ac:dyDescent="0.35">
      <c r="A1237" s="365"/>
      <c r="B1237" s="365"/>
      <c r="C1237" s="365"/>
      <c r="D1237" s="365"/>
      <c r="E1237" s="365"/>
      <c r="F1237" s="365"/>
      <c r="G1237" s="365"/>
      <c r="H1237" s="365"/>
      <c r="I1237" s="365"/>
      <c r="J1237" s="365"/>
      <c r="K1237" s="365"/>
      <c r="L1237" s="365"/>
      <c r="M1237" s="365"/>
      <c r="N1237" s="365"/>
      <c r="O1237" s="365"/>
      <c r="P1237" s="365"/>
      <c r="Q1237" s="365"/>
      <c r="R1237" s="365"/>
      <c r="S1237" s="365"/>
      <c r="T1237" s="365"/>
      <c r="U1237" s="365"/>
      <c r="V1237" s="365"/>
      <c r="W1237" s="365"/>
      <c r="X1237" s="365"/>
      <c r="Y1237" s="365"/>
      <c r="Z1237" s="365"/>
      <c r="AA1237" s="365"/>
      <c r="AB1237" s="365"/>
      <c r="AC1237" s="365"/>
      <c r="AD1237" s="365"/>
      <c r="AE1237" s="365"/>
      <c r="AF1237" s="365"/>
      <c r="AG1237" s="520"/>
    </row>
    <row r="1238" spans="1:33" ht="32.25" thickBot="1" x14ac:dyDescent="0.35">
      <c r="A1238" s="584"/>
      <c r="B1238" s="47"/>
      <c r="C1238" s="626"/>
      <c r="D1238" s="627"/>
      <c r="E1238" s="995" t="s">
        <v>264</v>
      </c>
      <c r="F1238" s="532">
        <f>SUBTOTAL(3,D1243:D1305)-2</f>
        <v>0</v>
      </c>
      <c r="G1238" s="366"/>
      <c r="H1238" s="366"/>
      <c r="I1238" s="366"/>
      <c r="J1238" s="366"/>
      <c r="K1238" s="366"/>
      <c r="L1238" s="366"/>
      <c r="M1238" s="366"/>
      <c r="N1238" s="366"/>
      <c r="O1238" s="366"/>
      <c r="P1238" s="366"/>
      <c r="Q1238" s="366"/>
      <c r="R1238" s="366"/>
      <c r="S1238" s="366"/>
      <c r="T1238" s="366"/>
      <c r="U1238" s="366"/>
      <c r="V1238" s="366"/>
      <c r="W1238" s="366"/>
      <c r="X1238" s="366"/>
      <c r="Y1238" s="366"/>
      <c r="Z1238" s="366"/>
      <c r="AA1238" s="366"/>
      <c r="AB1238" s="366"/>
      <c r="AC1238" s="366"/>
      <c r="AD1238" s="366"/>
      <c r="AE1238" s="366"/>
      <c r="AF1238" s="366"/>
      <c r="AG1238" s="520"/>
    </row>
    <row r="1239" spans="1:33" x14ac:dyDescent="0.3">
      <c r="A1239" s="584"/>
      <c r="B1239" s="527"/>
      <c r="C1239" s="332"/>
      <c r="D1239" s="332"/>
      <c r="E1239" s="332"/>
      <c r="F1239" s="332"/>
      <c r="G1239" s="332"/>
      <c r="H1239" s="332"/>
      <c r="I1239" s="332"/>
      <c r="J1239" s="332"/>
      <c r="K1239" s="332"/>
      <c r="L1239" s="332"/>
      <c r="M1239" s="332"/>
      <c r="N1239" s="332"/>
      <c r="O1239" s="584"/>
      <c r="P1239" s="366"/>
      <c r="Q1239" s="366"/>
      <c r="R1239" s="366"/>
      <c r="S1239" s="366"/>
      <c r="T1239" s="366"/>
      <c r="U1239" s="366"/>
      <c r="V1239" s="366"/>
      <c r="W1239" s="366"/>
      <c r="X1239" s="366"/>
      <c r="Y1239" s="366"/>
      <c r="Z1239" s="366"/>
      <c r="AA1239" s="366"/>
      <c r="AB1239" s="366"/>
      <c r="AC1239" s="366"/>
      <c r="AD1239" s="366"/>
      <c r="AE1239" s="366"/>
      <c r="AF1239" s="366"/>
      <c r="AG1239" s="520"/>
    </row>
    <row r="1240" spans="1:33" x14ac:dyDescent="0.3">
      <c r="A1240" s="584"/>
      <c r="B1240" s="366" t="s">
        <v>1063</v>
      </c>
      <c r="C1240" s="332"/>
      <c r="D1240" s="332"/>
      <c r="E1240" s="332"/>
      <c r="F1240" s="332"/>
      <c r="G1240" s="332"/>
      <c r="H1240" s="332"/>
      <c r="I1240" s="332"/>
      <c r="J1240" s="332"/>
      <c r="K1240" s="332"/>
      <c r="L1240" s="332"/>
      <c r="M1240" s="332"/>
      <c r="N1240" s="332"/>
      <c r="O1240" s="584"/>
      <c r="P1240" s="366"/>
      <c r="Q1240" s="366"/>
      <c r="R1240" s="366"/>
      <c r="S1240" s="366"/>
      <c r="T1240" s="366"/>
      <c r="U1240" s="366"/>
      <c r="V1240" s="366"/>
      <c r="W1240" s="366"/>
      <c r="X1240" s="366"/>
      <c r="Y1240" s="366"/>
      <c r="Z1240" s="366"/>
      <c r="AA1240" s="366"/>
      <c r="AB1240" s="366"/>
      <c r="AC1240" s="366"/>
      <c r="AD1240" s="366"/>
      <c r="AE1240" s="366"/>
      <c r="AF1240" s="366"/>
      <c r="AG1240" s="520"/>
    </row>
    <row r="1241" spans="1:33" ht="19.5" thickBot="1" x14ac:dyDescent="0.35">
      <c r="A1241" s="584"/>
      <c r="B1241" s="305"/>
      <c r="C1241" s="332"/>
      <c r="D1241" s="332"/>
      <c r="E1241" s="332"/>
      <c r="F1241" s="332"/>
      <c r="G1241" s="332"/>
      <c r="H1241" s="332"/>
      <c r="I1241" s="332"/>
      <c r="J1241" s="332"/>
      <c r="K1241" s="332"/>
      <c r="L1241" s="332"/>
      <c r="M1241" s="332"/>
      <c r="N1241" s="332"/>
      <c r="O1241" s="584"/>
      <c r="P1241" s="366"/>
      <c r="Q1241" s="366"/>
      <c r="R1241" s="366"/>
      <c r="S1241" s="366"/>
      <c r="T1241" s="366"/>
      <c r="U1241" s="366"/>
      <c r="V1241" s="366"/>
      <c r="W1241" s="366"/>
      <c r="X1241" s="366"/>
      <c r="Y1241" s="366"/>
      <c r="Z1241" s="366"/>
      <c r="AA1241" s="366"/>
      <c r="AB1241" s="366"/>
      <c r="AC1241" s="366"/>
      <c r="AD1241" s="366"/>
      <c r="AE1241" s="366"/>
      <c r="AF1241" s="366"/>
      <c r="AG1241" s="520"/>
    </row>
    <row r="1242" spans="1:33" ht="38.25" thickBot="1" x14ac:dyDescent="0.35">
      <c r="A1242" s="366"/>
      <c r="B1242" s="386" t="s">
        <v>1</v>
      </c>
      <c r="C1242" s="386" t="s">
        <v>265</v>
      </c>
      <c r="D1242" s="386" t="s">
        <v>266</v>
      </c>
      <c r="E1242" s="386" t="s">
        <v>55</v>
      </c>
      <c r="F1242" s="332"/>
      <c r="G1242" s="332"/>
      <c r="H1242" s="332"/>
      <c r="I1242" s="332"/>
      <c r="J1242" s="332"/>
      <c r="K1242" s="332"/>
      <c r="L1242" s="332"/>
      <c r="M1242" s="332"/>
      <c r="N1242" s="332"/>
      <c r="O1242" s="366"/>
      <c r="P1242" s="366"/>
      <c r="Q1242" s="366"/>
      <c r="R1242" s="366"/>
      <c r="S1242" s="366"/>
      <c r="T1242" s="366"/>
      <c r="U1242" s="366"/>
      <c r="V1242" s="366"/>
      <c r="W1242" s="366"/>
      <c r="X1242" s="366"/>
      <c r="Y1242" s="366"/>
      <c r="Z1242" s="366"/>
      <c r="AA1242" s="366"/>
      <c r="AB1242" s="366"/>
      <c r="AC1242" s="366"/>
      <c r="AD1242" s="366"/>
      <c r="AE1242" s="366"/>
      <c r="AF1242" s="366"/>
      <c r="AG1242" s="520"/>
    </row>
    <row r="1243" spans="1:33" ht="19.5" thickBot="1" x14ac:dyDescent="0.35">
      <c r="A1243" s="366"/>
      <c r="B1243" s="1666"/>
      <c r="C1243" s="587"/>
      <c r="D1243" s="388"/>
      <c r="E1243" s="388"/>
      <c r="F1243" s="332"/>
      <c r="G1243" s="332"/>
      <c r="H1243" s="332"/>
      <c r="I1243" s="332"/>
      <c r="J1243" s="332"/>
      <c r="K1243" s="332"/>
      <c r="L1243" s="332"/>
      <c r="M1243" s="332"/>
      <c r="N1243" s="332"/>
      <c r="O1243" s="366"/>
      <c r="P1243" s="366"/>
      <c r="Q1243" s="366"/>
      <c r="R1243" s="366"/>
      <c r="S1243" s="366"/>
      <c r="T1243" s="366"/>
      <c r="U1243" s="366"/>
      <c r="V1243" s="366"/>
      <c r="W1243" s="366"/>
      <c r="X1243" s="366"/>
      <c r="Y1243" s="366"/>
      <c r="Z1243" s="366"/>
      <c r="AA1243" s="366"/>
      <c r="AB1243" s="366"/>
      <c r="AC1243" s="366"/>
      <c r="AD1243" s="366"/>
      <c r="AE1243" s="366"/>
      <c r="AF1243" s="366"/>
      <c r="AG1243" s="520"/>
    </row>
    <row r="1244" spans="1:33" ht="19.5" thickBot="1" x14ac:dyDescent="0.35">
      <c r="A1244" s="366"/>
      <c r="B1244" s="1666"/>
      <c r="C1244" s="387"/>
      <c r="D1244" s="388"/>
      <c r="E1244" s="388"/>
      <c r="F1244" s="332"/>
      <c r="G1244" s="332"/>
      <c r="H1244" s="332"/>
      <c r="I1244" s="332"/>
      <c r="J1244" s="332"/>
      <c r="K1244" s="332"/>
      <c r="L1244" s="332"/>
      <c r="M1244" s="332"/>
      <c r="N1244" s="332"/>
      <c r="O1244" s="366"/>
      <c r="P1244" s="366"/>
      <c r="Q1244" s="366"/>
      <c r="R1244" s="366"/>
      <c r="S1244" s="366"/>
      <c r="T1244" s="366"/>
      <c r="U1244" s="366"/>
      <c r="V1244" s="366"/>
      <c r="W1244" s="366"/>
      <c r="X1244" s="366"/>
      <c r="Y1244" s="366"/>
      <c r="Z1244" s="366"/>
      <c r="AA1244" s="366"/>
      <c r="AB1244" s="366"/>
      <c r="AC1244" s="366"/>
      <c r="AD1244" s="366"/>
      <c r="AE1244" s="366"/>
      <c r="AF1244" s="366"/>
      <c r="AG1244" s="520"/>
    </row>
    <row r="1245" spans="1:33" ht="19.5" thickBot="1" x14ac:dyDescent="0.35">
      <c r="A1245" s="366"/>
      <c r="B1245" s="1666"/>
      <c r="C1245" s="387"/>
      <c r="D1245" s="388"/>
      <c r="E1245" s="388"/>
      <c r="F1245" s="332"/>
      <c r="G1245" s="332"/>
      <c r="H1245" s="332"/>
      <c r="I1245" s="332"/>
      <c r="J1245" s="332"/>
      <c r="K1245" s="332"/>
      <c r="L1245" s="332"/>
      <c r="M1245" s="332"/>
      <c r="N1245" s="332"/>
      <c r="O1245" s="366"/>
      <c r="P1245" s="366"/>
      <c r="Q1245" s="366"/>
      <c r="R1245" s="366"/>
      <c r="S1245" s="366"/>
      <c r="T1245" s="366"/>
      <c r="U1245" s="366"/>
      <c r="V1245" s="366"/>
      <c r="W1245" s="366"/>
      <c r="X1245" s="366"/>
      <c r="Y1245" s="366"/>
      <c r="Z1245" s="366"/>
      <c r="AA1245" s="366"/>
      <c r="AB1245" s="366"/>
      <c r="AC1245" s="366"/>
      <c r="AD1245" s="366"/>
      <c r="AE1245" s="366"/>
      <c r="AF1245" s="366"/>
      <c r="AG1245" s="520"/>
    </row>
    <row r="1246" spans="1:33" ht="19.5" thickBot="1" x14ac:dyDescent="0.35">
      <c r="A1246" s="366"/>
      <c r="B1246" s="1666"/>
      <c r="C1246" s="387"/>
      <c r="D1246" s="388"/>
      <c r="E1246" s="388"/>
      <c r="F1246" s="332"/>
      <c r="G1246" s="332"/>
      <c r="H1246" s="332"/>
      <c r="I1246" s="332"/>
      <c r="J1246" s="332"/>
      <c r="K1246" s="332"/>
      <c r="L1246" s="332"/>
      <c r="M1246" s="332"/>
      <c r="N1246" s="332"/>
      <c r="O1246" s="366"/>
      <c r="P1246" s="366"/>
      <c r="Q1246" s="366"/>
      <c r="R1246" s="366"/>
      <c r="S1246" s="366"/>
      <c r="T1246" s="366"/>
      <c r="U1246" s="366"/>
      <c r="V1246" s="366"/>
      <c r="W1246" s="366"/>
      <c r="X1246" s="366"/>
      <c r="Y1246" s="366"/>
      <c r="Z1246" s="366"/>
      <c r="AA1246" s="366"/>
      <c r="AB1246" s="366"/>
      <c r="AC1246" s="366"/>
      <c r="AD1246" s="366"/>
      <c r="AE1246" s="366"/>
      <c r="AF1246" s="366"/>
      <c r="AG1246" s="520"/>
    </row>
    <row r="1247" spans="1:33" ht="19.5" thickBot="1" x14ac:dyDescent="0.35">
      <c r="A1247" s="366"/>
      <c r="B1247" s="1666"/>
      <c r="C1247" s="387"/>
      <c r="D1247" s="388"/>
      <c r="E1247" s="388"/>
      <c r="F1247" s="332"/>
      <c r="G1247" s="332"/>
      <c r="H1247" s="332"/>
      <c r="I1247" s="332"/>
      <c r="J1247" s="332"/>
      <c r="K1247" s="332"/>
      <c r="L1247" s="332"/>
      <c r="M1247" s="332"/>
      <c r="N1247" s="332"/>
      <c r="O1247" s="366"/>
      <c r="P1247" s="366"/>
      <c r="Q1247" s="366"/>
      <c r="R1247" s="366"/>
      <c r="S1247" s="366"/>
      <c r="T1247" s="366"/>
      <c r="U1247" s="366"/>
      <c r="V1247" s="366"/>
      <c r="W1247" s="366"/>
      <c r="X1247" s="366"/>
      <c r="Y1247" s="366"/>
      <c r="Z1247" s="366"/>
      <c r="AA1247" s="366"/>
      <c r="AB1247" s="366"/>
      <c r="AC1247" s="366"/>
      <c r="AD1247" s="366"/>
      <c r="AE1247" s="366"/>
      <c r="AF1247" s="366"/>
      <c r="AG1247" s="520"/>
    </row>
    <row r="1248" spans="1:33" ht="19.5" thickBot="1" x14ac:dyDescent="0.35">
      <c r="A1248" s="366"/>
      <c r="B1248" s="1666"/>
      <c r="C1248" s="387"/>
      <c r="D1248" s="388"/>
      <c r="E1248" s="388"/>
      <c r="F1248" s="332"/>
      <c r="G1248" s="332"/>
      <c r="H1248" s="332"/>
      <c r="I1248" s="332"/>
      <c r="J1248" s="332"/>
      <c r="K1248" s="332"/>
      <c r="L1248" s="332"/>
      <c r="M1248" s="332"/>
      <c r="N1248" s="332"/>
      <c r="O1248" s="366"/>
      <c r="P1248" s="366"/>
      <c r="Q1248" s="366"/>
      <c r="R1248" s="366"/>
      <c r="S1248" s="366"/>
      <c r="T1248" s="366"/>
      <c r="U1248" s="366"/>
      <c r="V1248" s="366"/>
      <c r="W1248" s="366"/>
      <c r="X1248" s="366"/>
      <c r="Y1248" s="366"/>
      <c r="Z1248" s="366"/>
      <c r="AA1248" s="366"/>
      <c r="AB1248" s="366"/>
      <c r="AC1248" s="366"/>
      <c r="AD1248" s="366"/>
      <c r="AE1248" s="366"/>
      <c r="AF1248" s="366"/>
      <c r="AG1248" s="520"/>
    </row>
    <row r="1249" spans="1:33" ht="19.5" thickBot="1" x14ac:dyDescent="0.35">
      <c r="A1249" s="366"/>
      <c r="B1249" s="1666"/>
      <c r="C1249" s="387"/>
      <c r="D1249" s="388"/>
      <c r="E1249" s="388"/>
      <c r="F1249" s="332"/>
      <c r="G1249" s="332"/>
      <c r="H1249" s="332"/>
      <c r="I1249" s="332"/>
      <c r="J1249" s="332"/>
      <c r="K1249" s="332"/>
      <c r="L1249" s="332"/>
      <c r="M1249" s="332"/>
      <c r="N1249" s="332"/>
      <c r="O1249" s="366"/>
      <c r="P1249" s="366"/>
      <c r="Q1249" s="366"/>
      <c r="R1249" s="366"/>
      <c r="S1249" s="366"/>
      <c r="T1249" s="366"/>
      <c r="U1249" s="366"/>
      <c r="V1249" s="366"/>
      <c r="W1249" s="366"/>
      <c r="X1249" s="366"/>
      <c r="Y1249" s="366"/>
      <c r="Z1249" s="366"/>
      <c r="AA1249" s="366"/>
      <c r="AB1249" s="366"/>
      <c r="AC1249" s="366"/>
      <c r="AD1249" s="366"/>
      <c r="AE1249" s="366"/>
      <c r="AF1249" s="366"/>
      <c r="AG1249" s="520"/>
    </row>
    <row r="1250" spans="1:33" ht="19.5" thickBot="1" x14ac:dyDescent="0.35">
      <c r="A1250" s="366"/>
      <c r="B1250" s="1666"/>
      <c r="C1250" s="387"/>
      <c r="D1250" s="388"/>
      <c r="E1250" s="388"/>
      <c r="F1250" s="332"/>
      <c r="G1250" s="332"/>
      <c r="H1250" s="332"/>
      <c r="I1250" s="332"/>
      <c r="J1250" s="332"/>
      <c r="K1250" s="332"/>
      <c r="L1250" s="332"/>
      <c r="M1250" s="332"/>
      <c r="N1250" s="332"/>
      <c r="O1250" s="366"/>
      <c r="P1250" s="366"/>
      <c r="Q1250" s="366"/>
      <c r="R1250" s="366"/>
      <c r="S1250" s="366"/>
      <c r="T1250" s="366"/>
      <c r="U1250" s="366"/>
      <c r="V1250" s="366"/>
      <c r="W1250" s="366"/>
      <c r="X1250" s="366"/>
      <c r="Y1250" s="366"/>
      <c r="Z1250" s="366"/>
      <c r="AA1250" s="366"/>
      <c r="AB1250" s="366"/>
      <c r="AC1250" s="366"/>
      <c r="AD1250" s="366"/>
      <c r="AE1250" s="366"/>
      <c r="AF1250" s="366"/>
      <c r="AG1250" s="520"/>
    </row>
    <row r="1251" spans="1:33" ht="19.5" thickBot="1" x14ac:dyDescent="0.35">
      <c r="A1251" s="366"/>
      <c r="B1251" s="1666"/>
      <c r="C1251" s="387"/>
      <c r="D1251" s="388"/>
      <c r="E1251" s="388"/>
      <c r="F1251" s="332"/>
      <c r="G1251" s="332"/>
      <c r="H1251" s="332"/>
      <c r="I1251" s="332"/>
      <c r="J1251" s="332"/>
      <c r="K1251" s="332"/>
      <c r="L1251" s="332"/>
      <c r="M1251" s="332"/>
      <c r="N1251" s="332"/>
      <c r="O1251" s="366"/>
      <c r="P1251" s="366"/>
      <c r="Q1251" s="366"/>
      <c r="R1251" s="366"/>
      <c r="S1251" s="366"/>
      <c r="T1251" s="366"/>
      <c r="U1251" s="366"/>
      <c r="V1251" s="366"/>
      <c r="W1251" s="366"/>
      <c r="X1251" s="366"/>
      <c r="Y1251" s="366"/>
      <c r="Z1251" s="366"/>
      <c r="AA1251" s="366"/>
      <c r="AB1251" s="366"/>
      <c r="AC1251" s="366"/>
      <c r="AD1251" s="366"/>
      <c r="AE1251" s="366"/>
      <c r="AF1251" s="366"/>
      <c r="AG1251" s="520"/>
    </row>
    <row r="1252" spans="1:33" ht="19.5" thickBot="1" x14ac:dyDescent="0.35">
      <c r="A1252" s="366"/>
      <c r="B1252" s="1666"/>
      <c r="C1252" s="387"/>
      <c r="D1252" s="388"/>
      <c r="E1252" s="388"/>
      <c r="F1252" s="332"/>
      <c r="G1252" s="332"/>
      <c r="H1252" s="332"/>
      <c r="I1252" s="332"/>
      <c r="J1252" s="332"/>
      <c r="K1252" s="332"/>
      <c r="L1252" s="332"/>
      <c r="M1252" s="332"/>
      <c r="N1252" s="332"/>
      <c r="O1252" s="366"/>
      <c r="P1252" s="366"/>
      <c r="Q1252" s="366"/>
      <c r="R1252" s="366"/>
      <c r="S1252" s="366"/>
      <c r="T1252" s="366"/>
      <c r="U1252" s="366"/>
      <c r="V1252" s="366"/>
      <c r="W1252" s="366"/>
      <c r="X1252" s="366"/>
      <c r="Y1252" s="366"/>
      <c r="Z1252" s="366"/>
      <c r="AA1252" s="366"/>
      <c r="AB1252" s="366"/>
      <c r="AC1252" s="366"/>
      <c r="AD1252" s="366"/>
      <c r="AE1252" s="366"/>
      <c r="AF1252" s="366"/>
      <c r="AG1252" s="520"/>
    </row>
    <row r="1253" spans="1:33" ht="19.5" thickBot="1" x14ac:dyDescent="0.35">
      <c r="A1253" s="366"/>
      <c r="B1253" s="1666"/>
      <c r="C1253" s="387"/>
      <c r="D1253" s="388"/>
      <c r="E1253" s="388"/>
      <c r="F1253" s="332"/>
      <c r="G1253" s="332"/>
      <c r="H1253" s="332"/>
      <c r="I1253" s="332"/>
      <c r="J1253" s="332"/>
      <c r="K1253" s="332"/>
      <c r="L1253" s="332"/>
      <c r="M1253" s="332"/>
      <c r="N1253" s="332"/>
      <c r="O1253" s="366"/>
      <c r="P1253" s="366"/>
      <c r="Q1253" s="366"/>
      <c r="R1253" s="366"/>
      <c r="S1253" s="366"/>
      <c r="T1253" s="366"/>
      <c r="U1253" s="366"/>
      <c r="V1253" s="366"/>
      <c r="W1253" s="366"/>
      <c r="X1253" s="366"/>
      <c r="Y1253" s="366"/>
      <c r="Z1253" s="366"/>
      <c r="AA1253" s="366"/>
      <c r="AB1253" s="366"/>
      <c r="AC1253" s="366"/>
      <c r="AD1253" s="366"/>
      <c r="AE1253" s="366"/>
      <c r="AF1253" s="366"/>
      <c r="AG1253" s="520"/>
    </row>
    <row r="1254" spans="1:33" ht="19.5" thickBot="1" x14ac:dyDescent="0.35">
      <c r="A1254" s="366"/>
      <c r="B1254" s="1666"/>
      <c r="C1254" s="387"/>
      <c r="D1254" s="388"/>
      <c r="E1254" s="388"/>
      <c r="F1254" s="332"/>
      <c r="G1254" s="332"/>
      <c r="H1254" s="332"/>
      <c r="I1254" s="332"/>
      <c r="J1254" s="332"/>
      <c r="K1254" s="332"/>
      <c r="L1254" s="332"/>
      <c r="M1254" s="332"/>
      <c r="N1254" s="332"/>
      <c r="O1254" s="366"/>
      <c r="P1254" s="366"/>
      <c r="Q1254" s="366"/>
      <c r="R1254" s="366"/>
      <c r="S1254" s="366"/>
      <c r="T1254" s="366"/>
      <c r="U1254" s="366"/>
      <c r="V1254" s="366"/>
      <c r="W1254" s="366"/>
      <c r="X1254" s="366"/>
      <c r="Y1254" s="366"/>
      <c r="Z1254" s="366"/>
      <c r="AA1254" s="366"/>
      <c r="AB1254" s="366"/>
      <c r="AC1254" s="366"/>
      <c r="AD1254" s="366"/>
      <c r="AE1254" s="366"/>
      <c r="AF1254" s="366"/>
      <c r="AG1254" s="520"/>
    </row>
    <row r="1255" spans="1:33" ht="19.5" thickBot="1" x14ac:dyDescent="0.35">
      <c r="A1255" s="366"/>
      <c r="B1255" s="1666"/>
      <c r="C1255" s="387"/>
      <c r="D1255" s="388"/>
      <c r="E1255" s="388"/>
      <c r="F1255" s="332"/>
      <c r="G1255" s="332"/>
      <c r="H1255" s="332"/>
      <c r="I1255" s="332"/>
      <c r="J1255" s="332"/>
      <c r="K1255" s="332"/>
      <c r="L1255" s="332"/>
      <c r="M1255" s="332"/>
      <c r="N1255" s="332"/>
      <c r="O1255" s="366"/>
      <c r="P1255" s="366"/>
      <c r="Q1255" s="366"/>
      <c r="R1255" s="366"/>
      <c r="S1255" s="366"/>
      <c r="T1255" s="366"/>
      <c r="U1255" s="366"/>
      <c r="V1255" s="366"/>
      <c r="W1255" s="366"/>
      <c r="X1255" s="366"/>
      <c r="Y1255" s="366"/>
      <c r="Z1255" s="366"/>
      <c r="AA1255" s="366"/>
      <c r="AB1255" s="366"/>
      <c r="AC1255" s="366"/>
      <c r="AD1255" s="366"/>
      <c r="AE1255" s="366"/>
      <c r="AF1255" s="366"/>
      <c r="AG1255" s="520"/>
    </row>
    <row r="1256" spans="1:33" ht="19.5" thickBot="1" x14ac:dyDescent="0.35">
      <c r="A1256" s="366"/>
      <c r="B1256" s="1666"/>
      <c r="C1256" s="387"/>
      <c r="D1256" s="388"/>
      <c r="E1256" s="388"/>
      <c r="F1256" s="332"/>
      <c r="G1256" s="332"/>
      <c r="H1256" s="332"/>
      <c r="I1256" s="332"/>
      <c r="J1256" s="332"/>
      <c r="K1256" s="332"/>
      <c r="L1256" s="332"/>
      <c r="M1256" s="332"/>
      <c r="N1256" s="332"/>
      <c r="O1256" s="366"/>
      <c r="P1256" s="366"/>
      <c r="Q1256" s="366"/>
      <c r="R1256" s="366"/>
      <c r="S1256" s="366"/>
      <c r="T1256" s="366"/>
      <c r="U1256" s="366"/>
      <c r="V1256" s="366"/>
      <c r="W1256" s="366"/>
      <c r="X1256" s="366"/>
      <c r="Y1256" s="366"/>
      <c r="Z1256" s="366"/>
      <c r="AA1256" s="366"/>
      <c r="AB1256" s="366"/>
      <c r="AC1256" s="366"/>
      <c r="AD1256" s="366"/>
      <c r="AE1256" s="366"/>
      <c r="AF1256" s="366"/>
      <c r="AG1256" s="520"/>
    </row>
    <row r="1257" spans="1:33" ht="19.5" thickBot="1" x14ac:dyDescent="0.35">
      <c r="A1257" s="366"/>
      <c r="B1257" s="1666"/>
      <c r="C1257" s="387"/>
      <c r="D1257" s="388"/>
      <c r="E1257" s="388"/>
      <c r="F1257" s="332"/>
      <c r="G1257" s="332"/>
      <c r="H1257" s="332"/>
      <c r="I1257" s="332"/>
      <c r="J1257" s="332"/>
      <c r="K1257" s="332"/>
      <c r="L1257" s="332"/>
      <c r="M1257" s="332"/>
      <c r="N1257" s="332"/>
      <c r="O1257" s="366"/>
      <c r="P1257" s="366"/>
      <c r="Q1257" s="366"/>
      <c r="R1257" s="366"/>
      <c r="S1257" s="366"/>
      <c r="T1257" s="366"/>
      <c r="U1257" s="366"/>
      <c r="V1257" s="366"/>
      <c r="W1257" s="366"/>
      <c r="X1257" s="366"/>
      <c r="Y1257" s="366"/>
      <c r="Z1257" s="366"/>
      <c r="AA1257" s="366"/>
      <c r="AB1257" s="366"/>
      <c r="AC1257" s="366"/>
      <c r="AD1257" s="366"/>
      <c r="AE1257" s="366"/>
      <c r="AF1257" s="366"/>
      <c r="AG1257" s="520"/>
    </row>
    <row r="1258" spans="1:33" ht="19.5" thickBot="1" x14ac:dyDescent="0.35">
      <c r="A1258" s="366"/>
      <c r="B1258" s="1666"/>
      <c r="C1258" s="387"/>
      <c r="D1258" s="388"/>
      <c r="E1258" s="388"/>
      <c r="F1258" s="332"/>
      <c r="G1258" s="332"/>
      <c r="H1258" s="332"/>
      <c r="I1258" s="332"/>
      <c r="J1258" s="332"/>
      <c r="K1258" s="332"/>
      <c r="L1258" s="332"/>
      <c r="M1258" s="332"/>
      <c r="N1258" s="332"/>
      <c r="O1258" s="366"/>
      <c r="P1258" s="366"/>
      <c r="Q1258" s="366"/>
      <c r="R1258" s="366"/>
      <c r="S1258" s="366"/>
      <c r="T1258" s="366"/>
      <c r="U1258" s="366"/>
      <c r="V1258" s="366"/>
      <c r="W1258" s="366"/>
      <c r="X1258" s="366"/>
      <c r="Y1258" s="366"/>
      <c r="Z1258" s="366"/>
      <c r="AA1258" s="366"/>
      <c r="AB1258" s="366"/>
      <c r="AC1258" s="366"/>
      <c r="AD1258" s="366"/>
      <c r="AE1258" s="366"/>
      <c r="AF1258" s="366"/>
      <c r="AG1258" s="520"/>
    </row>
    <row r="1259" spans="1:33" ht="19.5" thickBot="1" x14ac:dyDescent="0.35">
      <c r="A1259" s="366"/>
      <c r="B1259" s="1666"/>
      <c r="C1259" s="387"/>
      <c r="D1259" s="388"/>
      <c r="E1259" s="388"/>
      <c r="F1259" s="332"/>
      <c r="G1259" s="332"/>
      <c r="H1259" s="332"/>
      <c r="I1259" s="332"/>
      <c r="J1259" s="332"/>
      <c r="K1259" s="332"/>
      <c r="L1259" s="332"/>
      <c r="M1259" s="332"/>
      <c r="N1259" s="332"/>
      <c r="O1259" s="366"/>
      <c r="P1259" s="366"/>
      <c r="Q1259" s="366"/>
      <c r="R1259" s="366"/>
      <c r="S1259" s="366"/>
      <c r="T1259" s="366"/>
      <c r="U1259" s="366"/>
      <c r="V1259" s="366"/>
      <c r="W1259" s="366"/>
      <c r="X1259" s="366"/>
      <c r="Y1259" s="366"/>
      <c r="Z1259" s="366"/>
      <c r="AA1259" s="366"/>
      <c r="AB1259" s="366"/>
      <c r="AC1259" s="366"/>
      <c r="AD1259" s="366"/>
      <c r="AE1259" s="366"/>
      <c r="AF1259" s="366"/>
      <c r="AG1259" s="520"/>
    </row>
    <row r="1260" spans="1:33" ht="19.5" thickBot="1" x14ac:dyDescent="0.35">
      <c r="A1260" s="366"/>
      <c r="B1260" s="1666"/>
      <c r="C1260" s="387"/>
      <c r="D1260" s="388"/>
      <c r="E1260" s="388"/>
      <c r="F1260" s="332"/>
      <c r="G1260" s="332"/>
      <c r="H1260" s="332"/>
      <c r="I1260" s="332"/>
      <c r="J1260" s="332"/>
      <c r="K1260" s="332"/>
      <c r="L1260" s="332"/>
      <c r="M1260" s="332"/>
      <c r="N1260" s="332"/>
      <c r="O1260" s="366"/>
      <c r="P1260" s="366"/>
      <c r="Q1260" s="366"/>
      <c r="R1260" s="366"/>
      <c r="S1260" s="366"/>
      <c r="T1260" s="366"/>
      <c r="U1260" s="366"/>
      <c r="V1260" s="366"/>
      <c r="W1260" s="366"/>
      <c r="X1260" s="366"/>
      <c r="Y1260" s="366"/>
      <c r="Z1260" s="366"/>
      <c r="AA1260" s="366"/>
      <c r="AB1260" s="366"/>
      <c r="AC1260" s="366"/>
      <c r="AD1260" s="366"/>
      <c r="AE1260" s="366"/>
      <c r="AF1260" s="366"/>
      <c r="AG1260" s="520"/>
    </row>
    <row r="1261" spans="1:33" ht="19.5" thickBot="1" x14ac:dyDescent="0.35">
      <c r="A1261" s="366"/>
      <c r="B1261" s="1666"/>
      <c r="C1261" s="387"/>
      <c r="D1261" s="388"/>
      <c r="E1261" s="388"/>
      <c r="F1261" s="332"/>
      <c r="G1261" s="332"/>
      <c r="H1261" s="332"/>
      <c r="I1261" s="332"/>
      <c r="J1261" s="332"/>
      <c r="K1261" s="332"/>
      <c r="L1261" s="332"/>
      <c r="M1261" s="332"/>
      <c r="N1261" s="332"/>
      <c r="O1261" s="366"/>
      <c r="P1261" s="366"/>
      <c r="Q1261" s="366"/>
      <c r="R1261" s="366"/>
      <c r="S1261" s="366"/>
      <c r="T1261" s="366"/>
      <c r="U1261" s="366"/>
      <c r="V1261" s="366"/>
      <c r="W1261" s="366"/>
      <c r="X1261" s="366"/>
      <c r="Y1261" s="366"/>
      <c r="Z1261" s="366"/>
      <c r="AA1261" s="366"/>
      <c r="AB1261" s="366"/>
      <c r="AC1261" s="366"/>
      <c r="AD1261" s="366"/>
      <c r="AE1261" s="366"/>
      <c r="AF1261" s="366"/>
      <c r="AG1261" s="520"/>
    </row>
    <row r="1262" spans="1:33" ht="42.75" thickBot="1" x14ac:dyDescent="0.35">
      <c r="A1262" s="366"/>
      <c r="B1262" s="291" t="s">
        <v>1</v>
      </c>
      <c r="C1262" s="718" t="s">
        <v>265</v>
      </c>
      <c r="D1262" s="291" t="s">
        <v>266</v>
      </c>
      <c r="E1262" s="291" t="s">
        <v>55</v>
      </c>
      <c r="F1262" s="332"/>
      <c r="G1262" s="332"/>
      <c r="H1262" s="332"/>
      <c r="I1262" s="332"/>
      <c r="J1262" s="332"/>
      <c r="K1262" s="332"/>
      <c r="L1262" s="332"/>
      <c r="M1262" s="332"/>
      <c r="N1262" s="332"/>
      <c r="O1262" s="366"/>
      <c r="P1262" s="366"/>
      <c r="Q1262" s="366"/>
      <c r="R1262" s="366"/>
      <c r="S1262" s="366"/>
      <c r="T1262" s="366"/>
      <c r="U1262" s="366"/>
      <c r="V1262" s="366"/>
      <c r="W1262" s="366"/>
      <c r="X1262" s="366"/>
      <c r="Y1262" s="366"/>
      <c r="Z1262" s="366"/>
      <c r="AA1262" s="366"/>
      <c r="AB1262" s="366"/>
      <c r="AC1262" s="366"/>
      <c r="AD1262" s="366"/>
      <c r="AE1262" s="366"/>
      <c r="AF1262" s="366"/>
      <c r="AG1262" s="520"/>
    </row>
    <row r="1263" spans="1:33" ht="19.5" thickBot="1" x14ac:dyDescent="0.35">
      <c r="A1263" s="366"/>
      <c r="B1263" s="1666"/>
      <c r="C1263" s="387"/>
      <c r="D1263" s="388"/>
      <c r="E1263" s="388"/>
      <c r="F1263" s="332"/>
      <c r="G1263" s="332"/>
      <c r="H1263" s="332"/>
      <c r="I1263" s="332"/>
      <c r="J1263" s="332"/>
      <c r="K1263" s="332"/>
      <c r="L1263" s="332"/>
      <c r="M1263" s="332"/>
      <c r="N1263" s="332"/>
      <c r="O1263" s="366"/>
      <c r="P1263" s="366"/>
      <c r="Q1263" s="366"/>
      <c r="R1263" s="366"/>
      <c r="S1263" s="366"/>
      <c r="T1263" s="366"/>
      <c r="U1263" s="366"/>
      <c r="V1263" s="366"/>
      <c r="W1263" s="366"/>
      <c r="X1263" s="366"/>
      <c r="Y1263" s="366"/>
      <c r="Z1263" s="366"/>
      <c r="AA1263" s="366"/>
      <c r="AB1263" s="366"/>
      <c r="AC1263" s="366"/>
      <c r="AD1263" s="366"/>
      <c r="AE1263" s="366"/>
      <c r="AF1263" s="366"/>
      <c r="AG1263" s="520"/>
    </row>
    <row r="1264" spans="1:33" ht="19.5" thickBot="1" x14ac:dyDescent="0.35">
      <c r="A1264" s="366"/>
      <c r="B1264" s="1666"/>
      <c r="C1264" s="387"/>
      <c r="D1264" s="388"/>
      <c r="E1264" s="388"/>
      <c r="F1264" s="332"/>
      <c r="G1264" s="332"/>
      <c r="H1264" s="332"/>
      <c r="I1264" s="332"/>
      <c r="J1264" s="332"/>
      <c r="K1264" s="332"/>
      <c r="L1264" s="332"/>
      <c r="M1264" s="332"/>
      <c r="N1264" s="332"/>
      <c r="O1264" s="366"/>
      <c r="P1264" s="366"/>
      <c r="Q1264" s="366"/>
      <c r="R1264" s="366"/>
      <c r="S1264" s="366"/>
      <c r="T1264" s="366"/>
      <c r="U1264" s="366"/>
      <c r="V1264" s="366"/>
      <c r="W1264" s="366"/>
      <c r="X1264" s="366"/>
      <c r="Y1264" s="366"/>
      <c r="Z1264" s="366"/>
      <c r="AA1264" s="366"/>
      <c r="AB1264" s="366"/>
      <c r="AC1264" s="366"/>
      <c r="AD1264" s="366"/>
      <c r="AE1264" s="366"/>
      <c r="AF1264" s="366"/>
      <c r="AG1264" s="520"/>
    </row>
    <row r="1265" spans="1:33" ht="19.5" thickBot="1" x14ac:dyDescent="0.35">
      <c r="A1265" s="366"/>
      <c r="B1265" s="1666"/>
      <c r="C1265" s="387"/>
      <c r="D1265" s="388"/>
      <c r="E1265" s="388"/>
      <c r="F1265" s="332"/>
      <c r="G1265" s="332"/>
      <c r="H1265" s="332"/>
      <c r="I1265" s="332"/>
      <c r="J1265" s="332"/>
      <c r="K1265" s="332"/>
      <c r="L1265" s="332"/>
      <c r="M1265" s="332"/>
      <c r="N1265" s="332"/>
      <c r="O1265" s="366"/>
      <c r="P1265" s="366"/>
      <c r="Q1265" s="366"/>
      <c r="R1265" s="366"/>
      <c r="S1265" s="366"/>
      <c r="T1265" s="366"/>
      <c r="U1265" s="366"/>
      <c r="V1265" s="366"/>
      <c r="W1265" s="366"/>
      <c r="X1265" s="366"/>
      <c r="Y1265" s="366"/>
      <c r="Z1265" s="366"/>
      <c r="AA1265" s="366"/>
      <c r="AB1265" s="366"/>
      <c r="AC1265" s="366"/>
      <c r="AD1265" s="366"/>
      <c r="AE1265" s="366"/>
      <c r="AF1265" s="366"/>
      <c r="AG1265" s="520"/>
    </row>
    <row r="1266" spans="1:33" ht="19.5" thickBot="1" x14ac:dyDescent="0.35">
      <c r="A1266" s="366"/>
      <c r="B1266" s="1666"/>
      <c r="C1266" s="387"/>
      <c r="D1266" s="388"/>
      <c r="E1266" s="388"/>
      <c r="F1266" s="332"/>
      <c r="G1266" s="332"/>
      <c r="H1266" s="332"/>
      <c r="I1266" s="332"/>
      <c r="J1266" s="332"/>
      <c r="K1266" s="332"/>
      <c r="L1266" s="332"/>
      <c r="M1266" s="332"/>
      <c r="N1266" s="332"/>
      <c r="O1266" s="366"/>
      <c r="P1266" s="366"/>
      <c r="Q1266" s="366"/>
      <c r="R1266" s="366"/>
      <c r="S1266" s="366"/>
      <c r="T1266" s="366"/>
      <c r="U1266" s="366"/>
      <c r="V1266" s="366"/>
      <c r="W1266" s="366"/>
      <c r="X1266" s="366"/>
      <c r="Y1266" s="366"/>
      <c r="Z1266" s="366"/>
      <c r="AA1266" s="366"/>
      <c r="AB1266" s="366"/>
      <c r="AC1266" s="366"/>
      <c r="AD1266" s="366"/>
      <c r="AE1266" s="366"/>
      <c r="AF1266" s="366"/>
      <c r="AG1266" s="520"/>
    </row>
    <row r="1267" spans="1:33" ht="19.5" thickBot="1" x14ac:dyDescent="0.35">
      <c r="A1267" s="366"/>
      <c r="B1267" s="1666"/>
      <c r="C1267" s="387"/>
      <c r="D1267" s="388"/>
      <c r="E1267" s="388"/>
      <c r="F1267" s="332"/>
      <c r="G1267" s="332"/>
      <c r="H1267" s="332"/>
      <c r="I1267" s="332"/>
      <c r="J1267" s="332"/>
      <c r="K1267" s="332"/>
      <c r="L1267" s="332"/>
      <c r="M1267" s="332"/>
      <c r="N1267" s="332"/>
      <c r="O1267" s="366"/>
      <c r="P1267" s="366"/>
      <c r="Q1267" s="366"/>
      <c r="R1267" s="366"/>
      <c r="S1267" s="366"/>
      <c r="T1267" s="366"/>
      <c r="U1267" s="366"/>
      <c r="V1267" s="366"/>
      <c r="W1267" s="366"/>
      <c r="X1267" s="366"/>
      <c r="Y1267" s="366"/>
      <c r="Z1267" s="366"/>
      <c r="AA1267" s="366"/>
      <c r="AB1267" s="366"/>
      <c r="AC1267" s="366"/>
      <c r="AD1267" s="366"/>
      <c r="AE1267" s="366"/>
      <c r="AF1267" s="366"/>
      <c r="AG1267" s="520"/>
    </row>
    <row r="1268" spans="1:33" ht="19.5" thickBot="1" x14ac:dyDescent="0.35">
      <c r="A1268" s="366"/>
      <c r="B1268" s="1666"/>
      <c r="C1268" s="387"/>
      <c r="D1268" s="388"/>
      <c r="E1268" s="388"/>
      <c r="F1268" s="332"/>
      <c r="G1268" s="332"/>
      <c r="H1268" s="332"/>
      <c r="I1268" s="332"/>
      <c r="J1268" s="332"/>
      <c r="K1268" s="332"/>
      <c r="L1268" s="332"/>
      <c r="M1268" s="332"/>
      <c r="N1268" s="332"/>
      <c r="O1268" s="366"/>
      <c r="P1268" s="366"/>
      <c r="Q1268" s="366"/>
      <c r="R1268" s="366"/>
      <c r="S1268" s="366"/>
      <c r="T1268" s="366"/>
      <c r="U1268" s="366"/>
      <c r="V1268" s="366"/>
      <c r="W1268" s="366"/>
      <c r="X1268" s="366"/>
      <c r="Y1268" s="366"/>
      <c r="Z1268" s="366"/>
      <c r="AA1268" s="366"/>
      <c r="AB1268" s="366"/>
      <c r="AC1268" s="366"/>
      <c r="AD1268" s="366"/>
      <c r="AE1268" s="366"/>
      <c r="AF1268" s="366"/>
      <c r="AG1268" s="520"/>
    </row>
    <row r="1269" spans="1:33" ht="19.5" thickBot="1" x14ac:dyDescent="0.35">
      <c r="A1269" s="366"/>
      <c r="B1269" s="1666"/>
      <c r="C1269" s="387"/>
      <c r="D1269" s="388"/>
      <c r="E1269" s="388"/>
      <c r="F1269" s="332"/>
      <c r="G1269" s="332"/>
      <c r="H1269" s="332"/>
      <c r="I1269" s="332"/>
      <c r="J1269" s="332"/>
      <c r="K1269" s="332"/>
      <c r="L1269" s="332"/>
      <c r="M1269" s="332"/>
      <c r="N1269" s="332"/>
      <c r="O1269" s="366"/>
      <c r="P1269" s="366"/>
      <c r="Q1269" s="366"/>
      <c r="R1269" s="366"/>
      <c r="S1269" s="366"/>
      <c r="T1269" s="366"/>
      <c r="U1269" s="366"/>
      <c r="V1269" s="366"/>
      <c r="W1269" s="366"/>
      <c r="X1269" s="366"/>
      <c r="Y1269" s="366"/>
      <c r="Z1269" s="366"/>
      <c r="AA1269" s="366"/>
      <c r="AB1269" s="366"/>
      <c r="AC1269" s="366"/>
      <c r="AD1269" s="366"/>
      <c r="AE1269" s="366"/>
      <c r="AF1269" s="366"/>
      <c r="AG1269" s="520"/>
    </row>
    <row r="1270" spans="1:33" ht="19.5" thickBot="1" x14ac:dyDescent="0.35">
      <c r="A1270" s="366"/>
      <c r="B1270" s="1666"/>
      <c r="C1270" s="387"/>
      <c r="D1270" s="388"/>
      <c r="E1270" s="388"/>
      <c r="F1270" s="332"/>
      <c r="G1270" s="332"/>
      <c r="H1270" s="332"/>
      <c r="I1270" s="332"/>
      <c r="J1270" s="332"/>
      <c r="K1270" s="332"/>
      <c r="L1270" s="332"/>
      <c r="M1270" s="332"/>
      <c r="N1270" s="332"/>
      <c r="O1270" s="366"/>
      <c r="P1270" s="366"/>
      <c r="Q1270" s="366"/>
      <c r="R1270" s="366"/>
      <c r="S1270" s="366"/>
      <c r="T1270" s="366"/>
      <c r="U1270" s="366"/>
      <c r="V1270" s="366"/>
      <c r="W1270" s="366"/>
      <c r="X1270" s="366"/>
      <c r="Y1270" s="366"/>
      <c r="Z1270" s="366"/>
      <c r="AA1270" s="366"/>
      <c r="AB1270" s="366"/>
      <c r="AC1270" s="366"/>
      <c r="AD1270" s="366"/>
      <c r="AE1270" s="366"/>
      <c r="AF1270" s="366"/>
      <c r="AG1270" s="520"/>
    </row>
    <row r="1271" spans="1:33" ht="19.5" thickBot="1" x14ac:dyDescent="0.35">
      <c r="A1271" s="366"/>
      <c r="B1271" s="1666"/>
      <c r="C1271" s="387"/>
      <c r="D1271" s="388"/>
      <c r="E1271" s="388"/>
      <c r="F1271" s="332"/>
      <c r="G1271" s="332"/>
      <c r="H1271" s="332"/>
      <c r="I1271" s="332"/>
      <c r="J1271" s="332"/>
      <c r="K1271" s="332"/>
      <c r="L1271" s="332"/>
      <c r="M1271" s="332"/>
      <c r="N1271" s="332"/>
      <c r="O1271" s="366"/>
      <c r="P1271" s="366"/>
      <c r="Q1271" s="366"/>
      <c r="R1271" s="366"/>
      <c r="S1271" s="366"/>
      <c r="T1271" s="366"/>
      <c r="U1271" s="366"/>
      <c r="V1271" s="366"/>
      <c r="W1271" s="366"/>
      <c r="X1271" s="366"/>
      <c r="Y1271" s="366"/>
      <c r="Z1271" s="366"/>
      <c r="AA1271" s="366"/>
      <c r="AB1271" s="366"/>
      <c r="AC1271" s="366"/>
      <c r="AD1271" s="366"/>
      <c r="AE1271" s="366"/>
      <c r="AF1271" s="366"/>
      <c r="AG1271" s="520"/>
    </row>
    <row r="1272" spans="1:33" ht="19.5" thickBot="1" x14ac:dyDescent="0.35">
      <c r="A1272" s="366"/>
      <c r="B1272" s="1666"/>
      <c r="C1272" s="387"/>
      <c r="D1272" s="388"/>
      <c r="E1272" s="388"/>
      <c r="F1272" s="332"/>
      <c r="G1272" s="332"/>
      <c r="H1272" s="332"/>
      <c r="I1272" s="332"/>
      <c r="J1272" s="332"/>
      <c r="K1272" s="332"/>
      <c r="L1272" s="332"/>
      <c r="M1272" s="332"/>
      <c r="N1272" s="332"/>
      <c r="O1272" s="366"/>
      <c r="P1272" s="366"/>
      <c r="Q1272" s="366"/>
      <c r="R1272" s="366"/>
      <c r="S1272" s="366"/>
      <c r="T1272" s="366"/>
      <c r="U1272" s="366"/>
      <c r="V1272" s="366"/>
      <c r="W1272" s="366"/>
      <c r="X1272" s="366"/>
      <c r="Y1272" s="366"/>
      <c r="Z1272" s="366"/>
      <c r="AA1272" s="366"/>
      <c r="AB1272" s="366"/>
      <c r="AC1272" s="366"/>
      <c r="AD1272" s="366"/>
      <c r="AE1272" s="366"/>
      <c r="AF1272" s="366"/>
      <c r="AG1272" s="520"/>
    </row>
    <row r="1273" spans="1:33" ht="19.5" thickBot="1" x14ac:dyDescent="0.35">
      <c r="A1273" s="366"/>
      <c r="B1273" s="1666"/>
      <c r="C1273" s="387"/>
      <c r="D1273" s="388"/>
      <c r="E1273" s="388"/>
      <c r="F1273" s="332"/>
      <c r="G1273" s="332"/>
      <c r="H1273" s="332"/>
      <c r="I1273" s="332"/>
      <c r="J1273" s="332"/>
      <c r="K1273" s="332"/>
      <c r="L1273" s="332"/>
      <c r="M1273" s="332"/>
      <c r="N1273" s="332"/>
      <c r="O1273" s="366"/>
      <c r="P1273" s="366"/>
      <c r="Q1273" s="366"/>
      <c r="R1273" s="366"/>
      <c r="S1273" s="366"/>
      <c r="T1273" s="366"/>
      <c r="U1273" s="366"/>
      <c r="V1273" s="366"/>
      <c r="W1273" s="366"/>
      <c r="X1273" s="366"/>
      <c r="Y1273" s="366"/>
      <c r="Z1273" s="366"/>
      <c r="AA1273" s="366"/>
      <c r="AB1273" s="366"/>
      <c r="AC1273" s="366"/>
      <c r="AD1273" s="366"/>
      <c r="AE1273" s="366"/>
      <c r="AF1273" s="366"/>
      <c r="AG1273" s="520"/>
    </row>
    <row r="1274" spans="1:33" ht="19.5" thickBot="1" x14ac:dyDescent="0.35">
      <c r="A1274" s="366"/>
      <c r="B1274" s="1666"/>
      <c r="C1274" s="387"/>
      <c r="D1274" s="388"/>
      <c r="E1274" s="388"/>
      <c r="F1274" s="332"/>
      <c r="G1274" s="332"/>
      <c r="H1274" s="332"/>
      <c r="I1274" s="332"/>
      <c r="J1274" s="332"/>
      <c r="K1274" s="332"/>
      <c r="L1274" s="332"/>
      <c r="M1274" s="332"/>
      <c r="N1274" s="332"/>
      <c r="O1274" s="366"/>
      <c r="P1274" s="366"/>
      <c r="Q1274" s="366"/>
      <c r="R1274" s="366"/>
      <c r="S1274" s="366"/>
      <c r="T1274" s="366"/>
      <c r="U1274" s="366"/>
      <c r="V1274" s="366"/>
      <c r="W1274" s="366"/>
      <c r="X1274" s="366"/>
      <c r="Y1274" s="366"/>
      <c r="Z1274" s="366"/>
      <c r="AA1274" s="366"/>
      <c r="AB1274" s="366"/>
      <c r="AC1274" s="366"/>
      <c r="AD1274" s="366"/>
      <c r="AE1274" s="366"/>
      <c r="AF1274" s="366"/>
      <c r="AG1274" s="520"/>
    </row>
    <row r="1275" spans="1:33" ht="19.5" thickBot="1" x14ac:dyDescent="0.35">
      <c r="A1275" s="366"/>
      <c r="B1275" s="1666"/>
      <c r="C1275" s="387"/>
      <c r="D1275" s="388"/>
      <c r="E1275" s="388"/>
      <c r="F1275" s="332"/>
      <c r="G1275" s="332"/>
      <c r="H1275" s="332"/>
      <c r="I1275" s="332"/>
      <c r="J1275" s="332"/>
      <c r="K1275" s="332"/>
      <c r="L1275" s="332"/>
      <c r="M1275" s="332"/>
      <c r="N1275" s="332"/>
      <c r="O1275" s="366"/>
      <c r="P1275" s="366"/>
      <c r="Q1275" s="366"/>
      <c r="R1275" s="366"/>
      <c r="S1275" s="366"/>
      <c r="T1275" s="366"/>
      <c r="U1275" s="366"/>
      <c r="V1275" s="366"/>
      <c r="W1275" s="366"/>
      <c r="X1275" s="366"/>
      <c r="Y1275" s="366"/>
      <c r="Z1275" s="366"/>
      <c r="AA1275" s="366"/>
      <c r="AB1275" s="366"/>
      <c r="AC1275" s="366"/>
      <c r="AD1275" s="366"/>
      <c r="AE1275" s="366"/>
      <c r="AF1275" s="366"/>
      <c r="AG1275" s="520"/>
    </row>
    <row r="1276" spans="1:33" ht="19.5" thickBot="1" x14ac:dyDescent="0.35">
      <c r="A1276" s="366"/>
      <c r="B1276" s="1666"/>
      <c r="C1276" s="387"/>
      <c r="D1276" s="388"/>
      <c r="E1276" s="388"/>
      <c r="F1276" s="332"/>
      <c r="G1276" s="332"/>
      <c r="H1276" s="332"/>
      <c r="I1276" s="332"/>
      <c r="J1276" s="332"/>
      <c r="K1276" s="332"/>
      <c r="L1276" s="332"/>
      <c r="M1276" s="332"/>
      <c r="N1276" s="332"/>
      <c r="O1276" s="366"/>
      <c r="P1276" s="366"/>
      <c r="Q1276" s="366"/>
      <c r="R1276" s="366"/>
      <c r="S1276" s="366"/>
      <c r="T1276" s="366"/>
      <c r="U1276" s="366"/>
      <c r="V1276" s="366"/>
      <c r="W1276" s="366"/>
      <c r="X1276" s="366"/>
      <c r="Y1276" s="366"/>
      <c r="Z1276" s="366"/>
      <c r="AA1276" s="366"/>
      <c r="AB1276" s="366"/>
      <c r="AC1276" s="366"/>
      <c r="AD1276" s="366"/>
      <c r="AE1276" s="366"/>
      <c r="AF1276" s="366"/>
      <c r="AG1276" s="520"/>
    </row>
    <row r="1277" spans="1:33" ht="19.5" thickBot="1" x14ac:dyDescent="0.35">
      <c r="A1277" s="366"/>
      <c r="B1277" s="1666"/>
      <c r="C1277" s="387"/>
      <c r="D1277" s="388"/>
      <c r="E1277" s="388"/>
      <c r="F1277" s="332"/>
      <c r="G1277" s="332"/>
      <c r="H1277" s="332"/>
      <c r="I1277" s="332"/>
      <c r="J1277" s="332"/>
      <c r="K1277" s="332"/>
      <c r="L1277" s="332"/>
      <c r="M1277" s="332"/>
      <c r="N1277" s="332"/>
      <c r="O1277" s="366"/>
      <c r="P1277" s="366"/>
      <c r="Q1277" s="366"/>
      <c r="R1277" s="366"/>
      <c r="S1277" s="366"/>
      <c r="T1277" s="366"/>
      <c r="U1277" s="366"/>
      <c r="V1277" s="366"/>
      <c r="W1277" s="366"/>
      <c r="X1277" s="366"/>
      <c r="Y1277" s="366"/>
      <c r="Z1277" s="366"/>
      <c r="AA1277" s="366"/>
      <c r="AB1277" s="366"/>
      <c r="AC1277" s="366"/>
      <c r="AD1277" s="366"/>
      <c r="AE1277" s="366"/>
      <c r="AF1277" s="366"/>
      <c r="AG1277" s="520"/>
    </row>
    <row r="1278" spans="1:33" ht="19.5" thickBot="1" x14ac:dyDescent="0.35">
      <c r="A1278" s="366"/>
      <c r="B1278" s="1666"/>
      <c r="C1278" s="387"/>
      <c r="D1278" s="388"/>
      <c r="E1278" s="388"/>
      <c r="F1278" s="332"/>
      <c r="G1278" s="332"/>
      <c r="H1278" s="332"/>
      <c r="I1278" s="332"/>
      <c r="J1278" s="332"/>
      <c r="K1278" s="332"/>
      <c r="L1278" s="332"/>
      <c r="M1278" s="332"/>
      <c r="N1278" s="332"/>
      <c r="O1278" s="366"/>
      <c r="P1278" s="366"/>
      <c r="Q1278" s="366"/>
      <c r="R1278" s="366"/>
      <c r="S1278" s="366"/>
      <c r="T1278" s="366"/>
      <c r="U1278" s="366"/>
      <c r="V1278" s="366"/>
      <c r="W1278" s="366"/>
      <c r="X1278" s="366"/>
      <c r="Y1278" s="366"/>
      <c r="Z1278" s="366"/>
      <c r="AA1278" s="366"/>
      <c r="AB1278" s="366"/>
      <c r="AC1278" s="366"/>
      <c r="AD1278" s="366"/>
      <c r="AE1278" s="366"/>
      <c r="AF1278" s="366"/>
      <c r="AG1278" s="520"/>
    </row>
    <row r="1279" spans="1:33" ht="19.5" thickBot="1" x14ac:dyDescent="0.35">
      <c r="A1279" s="366"/>
      <c r="B1279" s="1666"/>
      <c r="C1279" s="387"/>
      <c r="D1279" s="388"/>
      <c r="E1279" s="388"/>
      <c r="F1279" s="332"/>
      <c r="G1279" s="332"/>
      <c r="H1279" s="332"/>
      <c r="I1279" s="332"/>
      <c r="J1279" s="332"/>
      <c r="K1279" s="332"/>
      <c r="L1279" s="332"/>
      <c r="M1279" s="332"/>
      <c r="N1279" s="332"/>
      <c r="O1279" s="366"/>
      <c r="P1279" s="366"/>
      <c r="Q1279" s="366"/>
      <c r="R1279" s="366"/>
      <c r="S1279" s="366"/>
      <c r="T1279" s="366"/>
      <c r="U1279" s="366"/>
      <c r="V1279" s="366"/>
      <c r="W1279" s="366"/>
      <c r="X1279" s="366"/>
      <c r="Y1279" s="366"/>
      <c r="Z1279" s="366"/>
      <c r="AA1279" s="366"/>
      <c r="AB1279" s="366"/>
      <c r="AC1279" s="366"/>
      <c r="AD1279" s="366"/>
      <c r="AE1279" s="366"/>
      <c r="AF1279" s="366"/>
      <c r="AG1279" s="520"/>
    </row>
    <row r="1280" spans="1:33" ht="19.5" thickBot="1" x14ac:dyDescent="0.35">
      <c r="A1280" s="366"/>
      <c r="B1280" s="1666"/>
      <c r="C1280" s="387"/>
      <c r="D1280" s="388"/>
      <c r="E1280" s="388"/>
      <c r="F1280" s="332"/>
      <c r="G1280" s="332"/>
      <c r="H1280" s="332"/>
      <c r="I1280" s="332"/>
      <c r="J1280" s="332"/>
      <c r="K1280" s="332"/>
      <c r="L1280" s="332"/>
      <c r="M1280" s="332"/>
      <c r="N1280" s="332"/>
      <c r="O1280" s="366"/>
      <c r="P1280" s="366"/>
      <c r="Q1280" s="366"/>
      <c r="R1280" s="366"/>
      <c r="S1280" s="366"/>
      <c r="T1280" s="366"/>
      <c r="U1280" s="366"/>
      <c r="V1280" s="366"/>
      <c r="W1280" s="366"/>
      <c r="X1280" s="366"/>
      <c r="Y1280" s="366"/>
      <c r="Z1280" s="366"/>
      <c r="AA1280" s="366"/>
      <c r="AB1280" s="366"/>
      <c r="AC1280" s="366"/>
      <c r="AD1280" s="366"/>
      <c r="AE1280" s="366"/>
      <c r="AF1280" s="366"/>
      <c r="AG1280" s="520"/>
    </row>
    <row r="1281" spans="1:33" ht="19.5" thickBot="1" x14ac:dyDescent="0.35">
      <c r="A1281" s="366"/>
      <c r="B1281" s="1666"/>
      <c r="C1281" s="387"/>
      <c r="D1281" s="388"/>
      <c r="E1281" s="388"/>
      <c r="F1281" s="332"/>
      <c r="G1281" s="332"/>
      <c r="H1281" s="332"/>
      <c r="I1281" s="332"/>
      <c r="J1281" s="332"/>
      <c r="K1281" s="332"/>
      <c r="L1281" s="332"/>
      <c r="M1281" s="332"/>
      <c r="N1281" s="332"/>
      <c r="O1281" s="366"/>
      <c r="P1281" s="366"/>
      <c r="Q1281" s="366"/>
      <c r="R1281" s="366"/>
      <c r="S1281" s="366"/>
      <c r="T1281" s="366"/>
      <c r="U1281" s="366"/>
      <c r="V1281" s="366"/>
      <c r="W1281" s="366"/>
      <c r="X1281" s="366"/>
      <c r="Y1281" s="366"/>
      <c r="Z1281" s="366"/>
      <c r="AA1281" s="366"/>
      <c r="AB1281" s="366"/>
      <c r="AC1281" s="366"/>
      <c r="AD1281" s="366"/>
      <c r="AE1281" s="366"/>
      <c r="AF1281" s="366"/>
      <c r="AG1281" s="520"/>
    </row>
    <row r="1282" spans="1:33" ht="19.5" thickBot="1" x14ac:dyDescent="0.35">
      <c r="A1282" s="366"/>
      <c r="B1282" s="1666"/>
      <c r="C1282" s="387"/>
      <c r="D1282" s="388"/>
      <c r="E1282" s="388"/>
      <c r="F1282" s="332"/>
      <c r="G1282" s="332"/>
      <c r="H1282" s="332"/>
      <c r="I1282" s="332"/>
      <c r="J1282" s="332"/>
      <c r="K1282" s="332"/>
      <c r="L1282" s="332"/>
      <c r="M1282" s="332"/>
      <c r="N1282" s="332"/>
      <c r="O1282" s="366"/>
      <c r="P1282" s="366"/>
      <c r="Q1282" s="366"/>
      <c r="R1282" s="366"/>
      <c r="S1282" s="366"/>
      <c r="T1282" s="366"/>
      <c r="U1282" s="366"/>
      <c r="V1282" s="366"/>
      <c r="W1282" s="366"/>
      <c r="X1282" s="366"/>
      <c r="Y1282" s="366"/>
      <c r="Z1282" s="366"/>
      <c r="AA1282" s="366"/>
      <c r="AB1282" s="366"/>
      <c r="AC1282" s="366"/>
      <c r="AD1282" s="366"/>
      <c r="AE1282" s="366"/>
      <c r="AF1282" s="366"/>
      <c r="AG1282" s="520"/>
    </row>
    <row r="1283" spans="1:33" ht="19.5" thickBot="1" x14ac:dyDescent="0.35">
      <c r="A1283" s="366"/>
      <c r="B1283" s="1666"/>
      <c r="C1283" s="587"/>
      <c r="D1283" s="388"/>
      <c r="E1283" s="388"/>
      <c r="F1283" s="332"/>
      <c r="G1283" s="332"/>
      <c r="H1283" s="332"/>
      <c r="I1283" s="332"/>
      <c r="J1283" s="332"/>
      <c r="K1283" s="332"/>
      <c r="L1283" s="332"/>
      <c r="M1283" s="332"/>
      <c r="N1283" s="332"/>
      <c r="O1283" s="366"/>
      <c r="P1283" s="366"/>
      <c r="Q1283" s="366"/>
      <c r="R1283" s="366"/>
      <c r="S1283" s="366"/>
      <c r="T1283" s="366"/>
      <c r="U1283" s="366"/>
      <c r="V1283" s="366"/>
      <c r="W1283" s="366"/>
      <c r="X1283" s="366"/>
      <c r="Y1283" s="366"/>
      <c r="Z1283" s="366"/>
      <c r="AA1283" s="366"/>
      <c r="AB1283" s="366"/>
      <c r="AC1283" s="366"/>
      <c r="AD1283" s="366"/>
      <c r="AE1283" s="366"/>
      <c r="AF1283" s="366"/>
      <c r="AG1283" s="520"/>
    </row>
    <row r="1284" spans="1:33" ht="42.75" thickBot="1" x14ac:dyDescent="0.35">
      <c r="A1284" s="366"/>
      <c r="B1284" s="291" t="s">
        <v>1</v>
      </c>
      <c r="C1284" s="718" t="s">
        <v>265</v>
      </c>
      <c r="D1284" s="291" t="s">
        <v>266</v>
      </c>
      <c r="E1284" s="291" t="s">
        <v>55</v>
      </c>
      <c r="F1284" s="332"/>
      <c r="G1284" s="332"/>
      <c r="H1284" s="332"/>
      <c r="I1284" s="332"/>
      <c r="J1284" s="332"/>
      <c r="K1284" s="332"/>
      <c r="L1284" s="332"/>
      <c r="M1284" s="332"/>
      <c r="N1284" s="332"/>
      <c r="O1284" s="366"/>
      <c r="P1284" s="366"/>
      <c r="Q1284" s="366"/>
      <c r="R1284" s="366"/>
      <c r="S1284" s="366"/>
      <c r="T1284" s="366"/>
      <c r="U1284" s="366"/>
      <c r="V1284" s="366"/>
      <c r="W1284" s="366"/>
      <c r="X1284" s="366"/>
      <c r="Y1284" s="366"/>
      <c r="Z1284" s="366"/>
      <c r="AA1284" s="366"/>
      <c r="AB1284" s="366"/>
      <c r="AC1284" s="366"/>
      <c r="AD1284" s="366"/>
      <c r="AE1284" s="366"/>
      <c r="AF1284" s="366"/>
      <c r="AG1284" s="520"/>
    </row>
    <row r="1285" spans="1:33" ht="19.5" thickBot="1" x14ac:dyDescent="0.35">
      <c r="A1285" s="366"/>
      <c r="B1285" s="1666"/>
      <c r="C1285" s="387"/>
      <c r="D1285" s="388"/>
      <c r="E1285" s="388"/>
      <c r="F1285" s="332"/>
      <c r="G1285" s="332"/>
      <c r="H1285" s="332"/>
      <c r="I1285" s="332"/>
      <c r="J1285" s="332"/>
      <c r="K1285" s="332"/>
      <c r="L1285" s="332"/>
      <c r="M1285" s="332"/>
      <c r="N1285" s="332"/>
      <c r="O1285" s="366"/>
      <c r="P1285" s="366"/>
      <c r="Q1285" s="366"/>
      <c r="R1285" s="366"/>
      <c r="S1285" s="366"/>
      <c r="T1285" s="366"/>
      <c r="U1285" s="366"/>
      <c r="V1285" s="366"/>
      <c r="W1285" s="366"/>
      <c r="X1285" s="366"/>
      <c r="Y1285" s="366"/>
      <c r="Z1285" s="366"/>
      <c r="AA1285" s="366"/>
      <c r="AB1285" s="366"/>
      <c r="AC1285" s="366"/>
      <c r="AD1285" s="366"/>
      <c r="AE1285" s="366"/>
      <c r="AF1285" s="366"/>
      <c r="AG1285" s="520"/>
    </row>
    <row r="1286" spans="1:33" ht="19.5" thickBot="1" x14ac:dyDescent="0.35">
      <c r="A1286" s="366"/>
      <c r="B1286" s="1666"/>
      <c r="C1286" s="387"/>
      <c r="D1286" s="388"/>
      <c r="E1286" s="388"/>
      <c r="F1286" s="332"/>
      <c r="G1286" s="332"/>
      <c r="H1286" s="332"/>
      <c r="I1286" s="332"/>
      <c r="J1286" s="332"/>
      <c r="K1286" s="332"/>
      <c r="L1286" s="332"/>
      <c r="M1286" s="332"/>
      <c r="N1286" s="332"/>
      <c r="O1286" s="366"/>
      <c r="P1286" s="366"/>
      <c r="Q1286" s="366"/>
      <c r="R1286" s="366"/>
      <c r="S1286" s="366"/>
      <c r="T1286" s="366"/>
      <c r="U1286" s="366"/>
      <c r="V1286" s="366"/>
      <c r="W1286" s="366"/>
      <c r="X1286" s="366"/>
      <c r="Y1286" s="366"/>
      <c r="Z1286" s="366"/>
      <c r="AA1286" s="366"/>
      <c r="AB1286" s="366"/>
      <c r="AC1286" s="366"/>
      <c r="AD1286" s="366"/>
      <c r="AE1286" s="366"/>
      <c r="AF1286" s="366"/>
      <c r="AG1286" s="520"/>
    </row>
    <row r="1287" spans="1:33" ht="19.5" thickBot="1" x14ac:dyDescent="0.35">
      <c r="A1287" s="366"/>
      <c r="B1287" s="1666"/>
      <c r="C1287" s="387"/>
      <c r="D1287" s="388"/>
      <c r="E1287" s="388"/>
      <c r="F1287" s="332"/>
      <c r="G1287" s="332"/>
      <c r="H1287" s="332"/>
      <c r="I1287" s="332"/>
      <c r="J1287" s="332"/>
      <c r="K1287" s="332"/>
      <c r="L1287" s="332"/>
      <c r="M1287" s="332"/>
      <c r="N1287" s="332"/>
      <c r="O1287" s="366"/>
      <c r="P1287" s="366"/>
      <c r="Q1287" s="366"/>
      <c r="R1287" s="366"/>
      <c r="S1287" s="366"/>
      <c r="T1287" s="366"/>
      <c r="U1287" s="366"/>
      <c r="V1287" s="366"/>
      <c r="W1287" s="366"/>
      <c r="X1287" s="366"/>
      <c r="Y1287" s="366"/>
      <c r="Z1287" s="366"/>
      <c r="AA1287" s="366"/>
      <c r="AB1287" s="366"/>
      <c r="AC1287" s="366"/>
      <c r="AD1287" s="366"/>
      <c r="AE1287" s="366"/>
      <c r="AF1287" s="366"/>
      <c r="AG1287" s="520"/>
    </row>
    <row r="1288" spans="1:33" ht="19.5" thickBot="1" x14ac:dyDescent="0.35">
      <c r="A1288" s="366"/>
      <c r="B1288" s="1666"/>
      <c r="C1288" s="387"/>
      <c r="D1288" s="388"/>
      <c r="E1288" s="388"/>
      <c r="F1288" s="332"/>
      <c r="G1288" s="332"/>
      <c r="H1288" s="332"/>
      <c r="I1288" s="332"/>
      <c r="J1288" s="332"/>
      <c r="K1288" s="332"/>
      <c r="L1288" s="332"/>
      <c r="M1288" s="332"/>
      <c r="N1288" s="332"/>
      <c r="O1288" s="366"/>
      <c r="P1288" s="366"/>
      <c r="Q1288" s="366"/>
      <c r="R1288" s="366"/>
      <c r="S1288" s="366"/>
      <c r="T1288" s="366"/>
      <c r="U1288" s="366"/>
      <c r="V1288" s="366"/>
      <c r="W1288" s="366"/>
      <c r="X1288" s="366"/>
      <c r="Y1288" s="366"/>
      <c r="Z1288" s="366"/>
      <c r="AA1288" s="366"/>
      <c r="AB1288" s="366"/>
      <c r="AC1288" s="366"/>
      <c r="AD1288" s="366"/>
      <c r="AE1288" s="366"/>
      <c r="AF1288" s="366"/>
      <c r="AG1288" s="520"/>
    </row>
    <row r="1289" spans="1:33" ht="19.5" thickBot="1" x14ac:dyDescent="0.35">
      <c r="A1289" s="366"/>
      <c r="B1289" s="1666"/>
      <c r="C1289" s="387"/>
      <c r="D1289" s="388"/>
      <c r="E1289" s="388"/>
      <c r="F1289" s="332"/>
      <c r="G1289" s="332"/>
      <c r="H1289" s="332"/>
      <c r="I1289" s="332"/>
      <c r="J1289" s="332"/>
      <c r="K1289" s="332"/>
      <c r="L1289" s="332"/>
      <c r="M1289" s="332"/>
      <c r="N1289" s="332"/>
      <c r="O1289" s="366"/>
      <c r="P1289" s="366"/>
      <c r="Q1289" s="366"/>
      <c r="R1289" s="366"/>
      <c r="S1289" s="366"/>
      <c r="T1289" s="366"/>
      <c r="U1289" s="366"/>
      <c r="V1289" s="366"/>
      <c r="W1289" s="366"/>
      <c r="X1289" s="366"/>
      <c r="Y1289" s="366"/>
      <c r="Z1289" s="366"/>
      <c r="AA1289" s="366"/>
      <c r="AB1289" s="366"/>
      <c r="AC1289" s="366"/>
      <c r="AD1289" s="366"/>
      <c r="AE1289" s="366"/>
      <c r="AF1289" s="366"/>
      <c r="AG1289" s="520"/>
    </row>
    <row r="1290" spans="1:33" ht="19.5" thickBot="1" x14ac:dyDescent="0.35">
      <c r="A1290" s="366"/>
      <c r="B1290" s="1666"/>
      <c r="C1290" s="387"/>
      <c r="D1290" s="388"/>
      <c r="E1290" s="388"/>
      <c r="F1290" s="332"/>
      <c r="G1290" s="332"/>
      <c r="H1290" s="332"/>
      <c r="I1290" s="332"/>
      <c r="J1290" s="332"/>
      <c r="K1290" s="332"/>
      <c r="L1290" s="332"/>
      <c r="M1290" s="332"/>
      <c r="N1290" s="332"/>
      <c r="O1290" s="366"/>
      <c r="P1290" s="366"/>
      <c r="Q1290" s="366"/>
      <c r="R1290" s="366"/>
      <c r="S1290" s="366"/>
      <c r="T1290" s="366"/>
      <c r="U1290" s="366"/>
      <c r="V1290" s="366"/>
      <c r="W1290" s="366"/>
      <c r="X1290" s="366"/>
      <c r="Y1290" s="366"/>
      <c r="Z1290" s="366"/>
      <c r="AA1290" s="366"/>
      <c r="AB1290" s="366"/>
      <c r="AC1290" s="366"/>
      <c r="AD1290" s="366"/>
      <c r="AE1290" s="366"/>
      <c r="AF1290" s="366"/>
      <c r="AG1290" s="520"/>
    </row>
    <row r="1291" spans="1:33" ht="19.5" thickBot="1" x14ac:dyDescent="0.35">
      <c r="A1291" s="366"/>
      <c r="B1291" s="1666"/>
      <c r="C1291" s="387"/>
      <c r="D1291" s="388"/>
      <c r="E1291" s="388"/>
      <c r="F1291" s="332"/>
      <c r="G1291" s="332"/>
      <c r="H1291" s="332"/>
      <c r="I1291" s="332"/>
      <c r="J1291" s="332"/>
      <c r="K1291" s="332"/>
      <c r="L1291" s="332"/>
      <c r="M1291" s="332"/>
      <c r="N1291" s="332"/>
      <c r="O1291" s="366"/>
      <c r="P1291" s="366"/>
      <c r="Q1291" s="366"/>
      <c r="R1291" s="366"/>
      <c r="S1291" s="366"/>
      <c r="T1291" s="366"/>
      <c r="U1291" s="366"/>
      <c r="V1291" s="366"/>
      <c r="W1291" s="366"/>
      <c r="X1291" s="366"/>
      <c r="Y1291" s="366"/>
      <c r="Z1291" s="366"/>
      <c r="AA1291" s="366"/>
      <c r="AB1291" s="366"/>
      <c r="AC1291" s="366"/>
      <c r="AD1291" s="366"/>
      <c r="AE1291" s="366"/>
      <c r="AF1291" s="366"/>
      <c r="AG1291" s="520"/>
    </row>
    <row r="1292" spans="1:33" ht="19.5" thickBot="1" x14ac:dyDescent="0.35">
      <c r="A1292" s="366"/>
      <c r="B1292" s="1666"/>
      <c r="C1292" s="387"/>
      <c r="D1292" s="388"/>
      <c r="E1292" s="388"/>
      <c r="F1292" s="332"/>
      <c r="G1292" s="332"/>
      <c r="H1292" s="332"/>
      <c r="I1292" s="332"/>
      <c r="J1292" s="332"/>
      <c r="K1292" s="332"/>
      <c r="L1292" s="332"/>
      <c r="M1292" s="332"/>
      <c r="N1292" s="332"/>
      <c r="O1292" s="366"/>
      <c r="P1292" s="366"/>
      <c r="Q1292" s="366"/>
      <c r="R1292" s="366"/>
      <c r="S1292" s="366"/>
      <c r="T1292" s="366"/>
      <c r="U1292" s="366"/>
      <c r="V1292" s="366"/>
      <c r="W1292" s="366"/>
      <c r="X1292" s="366"/>
      <c r="Y1292" s="366"/>
      <c r="Z1292" s="366"/>
      <c r="AA1292" s="366"/>
      <c r="AB1292" s="366"/>
      <c r="AC1292" s="366"/>
      <c r="AD1292" s="366"/>
      <c r="AE1292" s="366"/>
      <c r="AF1292" s="366"/>
      <c r="AG1292" s="520"/>
    </row>
    <row r="1293" spans="1:33" ht="19.5" thickBot="1" x14ac:dyDescent="0.35">
      <c r="A1293" s="366"/>
      <c r="B1293" s="1666"/>
      <c r="C1293" s="387"/>
      <c r="D1293" s="388"/>
      <c r="E1293" s="388"/>
      <c r="F1293" s="332"/>
      <c r="G1293" s="332"/>
      <c r="H1293" s="332"/>
      <c r="I1293" s="332"/>
      <c r="J1293" s="332"/>
      <c r="K1293" s="332"/>
      <c r="L1293" s="332"/>
      <c r="M1293" s="332"/>
      <c r="N1293" s="332"/>
      <c r="O1293" s="366"/>
      <c r="P1293" s="366"/>
      <c r="Q1293" s="366"/>
      <c r="R1293" s="366"/>
      <c r="S1293" s="366"/>
      <c r="T1293" s="366"/>
      <c r="U1293" s="366"/>
      <c r="V1293" s="366"/>
      <c r="W1293" s="366"/>
      <c r="X1293" s="366"/>
      <c r="Y1293" s="366"/>
      <c r="Z1293" s="366"/>
      <c r="AA1293" s="366"/>
      <c r="AB1293" s="366"/>
      <c r="AC1293" s="366"/>
      <c r="AD1293" s="366"/>
      <c r="AE1293" s="366"/>
      <c r="AF1293" s="366"/>
      <c r="AG1293" s="520"/>
    </row>
    <row r="1294" spans="1:33" ht="19.5" thickBot="1" x14ac:dyDescent="0.35">
      <c r="A1294" s="366"/>
      <c r="B1294" s="1666"/>
      <c r="C1294" s="387"/>
      <c r="D1294" s="388"/>
      <c r="E1294" s="388"/>
      <c r="F1294" s="332"/>
      <c r="G1294" s="332"/>
      <c r="H1294" s="332"/>
      <c r="I1294" s="332"/>
      <c r="J1294" s="332"/>
      <c r="K1294" s="332"/>
      <c r="L1294" s="332"/>
      <c r="M1294" s="332"/>
      <c r="N1294" s="332"/>
      <c r="O1294" s="366"/>
      <c r="P1294" s="366"/>
      <c r="Q1294" s="366"/>
      <c r="R1294" s="366"/>
      <c r="S1294" s="366"/>
      <c r="T1294" s="366"/>
      <c r="U1294" s="366"/>
      <c r="V1294" s="366"/>
      <c r="W1294" s="366"/>
      <c r="X1294" s="366"/>
      <c r="Y1294" s="366"/>
      <c r="Z1294" s="366"/>
      <c r="AA1294" s="366"/>
      <c r="AB1294" s="366"/>
      <c r="AC1294" s="366"/>
      <c r="AD1294" s="366"/>
      <c r="AE1294" s="366"/>
      <c r="AF1294" s="366"/>
      <c r="AG1294" s="520"/>
    </row>
    <row r="1295" spans="1:33" ht="19.5" thickBot="1" x14ac:dyDescent="0.35">
      <c r="A1295" s="366"/>
      <c r="B1295" s="1666"/>
      <c r="C1295" s="387"/>
      <c r="D1295" s="388"/>
      <c r="E1295" s="388"/>
      <c r="F1295" s="332"/>
      <c r="G1295" s="332"/>
      <c r="H1295" s="332"/>
      <c r="I1295" s="332"/>
      <c r="J1295" s="332"/>
      <c r="K1295" s="332"/>
      <c r="L1295" s="332"/>
      <c r="M1295" s="332"/>
      <c r="N1295" s="332"/>
      <c r="O1295" s="366"/>
      <c r="P1295" s="366"/>
      <c r="Q1295" s="366"/>
      <c r="R1295" s="366"/>
      <c r="S1295" s="366"/>
      <c r="T1295" s="366"/>
      <c r="U1295" s="366"/>
      <c r="V1295" s="366"/>
      <c r="W1295" s="366"/>
      <c r="X1295" s="366"/>
      <c r="Y1295" s="366"/>
      <c r="Z1295" s="366"/>
      <c r="AA1295" s="366"/>
      <c r="AB1295" s="366"/>
      <c r="AC1295" s="366"/>
      <c r="AD1295" s="366"/>
      <c r="AE1295" s="366"/>
      <c r="AF1295" s="366"/>
      <c r="AG1295" s="520"/>
    </row>
    <row r="1296" spans="1:33" ht="19.5" thickBot="1" x14ac:dyDescent="0.35">
      <c r="A1296" s="366"/>
      <c r="B1296" s="1666"/>
      <c r="C1296" s="387"/>
      <c r="D1296" s="388"/>
      <c r="E1296" s="388"/>
      <c r="F1296" s="332"/>
      <c r="G1296" s="332"/>
      <c r="H1296" s="332"/>
      <c r="I1296" s="332"/>
      <c r="J1296" s="332"/>
      <c r="K1296" s="332"/>
      <c r="L1296" s="332"/>
      <c r="M1296" s="332"/>
      <c r="N1296" s="332"/>
      <c r="O1296" s="366"/>
      <c r="P1296" s="366"/>
      <c r="Q1296" s="366"/>
      <c r="R1296" s="366"/>
      <c r="S1296" s="366"/>
      <c r="T1296" s="366"/>
      <c r="U1296" s="366"/>
      <c r="V1296" s="366"/>
      <c r="W1296" s="366"/>
      <c r="X1296" s="366"/>
      <c r="Y1296" s="366"/>
      <c r="Z1296" s="366"/>
      <c r="AA1296" s="366"/>
      <c r="AB1296" s="366"/>
      <c r="AC1296" s="366"/>
      <c r="AD1296" s="366"/>
      <c r="AE1296" s="366"/>
      <c r="AF1296" s="366"/>
      <c r="AG1296" s="520"/>
    </row>
    <row r="1297" spans="1:33" ht="19.5" thickBot="1" x14ac:dyDescent="0.35">
      <c r="A1297" s="366"/>
      <c r="B1297" s="1666"/>
      <c r="C1297" s="387"/>
      <c r="D1297" s="388"/>
      <c r="E1297" s="388"/>
      <c r="F1297" s="332"/>
      <c r="G1297" s="332"/>
      <c r="H1297" s="332"/>
      <c r="I1297" s="332"/>
      <c r="J1297" s="332"/>
      <c r="K1297" s="332"/>
      <c r="L1297" s="332"/>
      <c r="M1297" s="332"/>
      <c r="N1297" s="332"/>
      <c r="O1297" s="366"/>
      <c r="P1297" s="366"/>
      <c r="Q1297" s="366"/>
      <c r="R1297" s="366"/>
      <c r="S1297" s="366"/>
      <c r="T1297" s="366"/>
      <c r="U1297" s="366"/>
      <c r="V1297" s="366"/>
      <c r="W1297" s="366"/>
      <c r="X1297" s="366"/>
      <c r="Y1297" s="366"/>
      <c r="Z1297" s="366"/>
      <c r="AA1297" s="366"/>
      <c r="AB1297" s="366"/>
      <c r="AC1297" s="366"/>
      <c r="AD1297" s="366"/>
      <c r="AE1297" s="366"/>
      <c r="AF1297" s="366"/>
      <c r="AG1297" s="520"/>
    </row>
    <row r="1298" spans="1:33" ht="19.5" thickBot="1" x14ac:dyDescent="0.35">
      <c r="A1298" s="366"/>
      <c r="B1298" s="1666"/>
      <c r="C1298" s="387"/>
      <c r="D1298" s="388"/>
      <c r="E1298" s="388"/>
      <c r="F1298" s="332"/>
      <c r="G1298" s="332"/>
      <c r="H1298" s="332"/>
      <c r="I1298" s="332"/>
      <c r="J1298" s="332"/>
      <c r="K1298" s="332"/>
      <c r="L1298" s="332"/>
      <c r="M1298" s="332"/>
      <c r="N1298" s="332"/>
      <c r="O1298" s="366"/>
      <c r="P1298" s="366"/>
      <c r="Q1298" s="366"/>
      <c r="R1298" s="366"/>
      <c r="S1298" s="366"/>
      <c r="T1298" s="366"/>
      <c r="U1298" s="366"/>
      <c r="V1298" s="366"/>
      <c r="W1298" s="366"/>
      <c r="X1298" s="366"/>
      <c r="Y1298" s="366"/>
      <c r="Z1298" s="366"/>
      <c r="AA1298" s="366"/>
      <c r="AB1298" s="366"/>
      <c r="AC1298" s="366"/>
      <c r="AD1298" s="366"/>
      <c r="AE1298" s="366"/>
      <c r="AF1298" s="366"/>
      <c r="AG1298" s="520"/>
    </row>
    <row r="1299" spans="1:33" ht="19.5" thickBot="1" x14ac:dyDescent="0.35">
      <c r="A1299" s="366"/>
      <c r="B1299" s="1666"/>
      <c r="C1299" s="387"/>
      <c r="D1299" s="388"/>
      <c r="E1299" s="388"/>
      <c r="F1299" s="332"/>
      <c r="G1299" s="332"/>
      <c r="H1299" s="332"/>
      <c r="I1299" s="332"/>
      <c r="J1299" s="332"/>
      <c r="K1299" s="332"/>
      <c r="L1299" s="332"/>
      <c r="M1299" s="332"/>
      <c r="N1299" s="332"/>
      <c r="O1299" s="366"/>
      <c r="P1299" s="366"/>
      <c r="Q1299" s="366"/>
      <c r="R1299" s="366"/>
      <c r="S1299" s="366"/>
      <c r="T1299" s="366"/>
      <c r="U1299" s="366"/>
      <c r="V1299" s="366"/>
      <c r="W1299" s="366"/>
      <c r="X1299" s="366"/>
      <c r="Y1299" s="366"/>
      <c r="Z1299" s="366"/>
      <c r="AA1299" s="366"/>
      <c r="AB1299" s="366"/>
      <c r="AC1299" s="366"/>
      <c r="AD1299" s="366"/>
      <c r="AE1299" s="366"/>
      <c r="AF1299" s="366"/>
      <c r="AG1299" s="520"/>
    </row>
    <row r="1300" spans="1:33" ht="19.5" thickBot="1" x14ac:dyDescent="0.35">
      <c r="A1300" s="366"/>
      <c r="B1300" s="1666"/>
      <c r="C1300" s="387"/>
      <c r="D1300" s="388"/>
      <c r="E1300" s="388"/>
      <c r="F1300" s="332"/>
      <c r="G1300" s="332"/>
      <c r="H1300" s="332"/>
      <c r="I1300" s="332"/>
      <c r="J1300" s="332"/>
      <c r="K1300" s="332"/>
      <c r="L1300" s="332"/>
      <c r="M1300" s="332"/>
      <c r="N1300" s="332"/>
      <c r="O1300" s="366"/>
      <c r="P1300" s="366"/>
      <c r="Q1300" s="366"/>
      <c r="R1300" s="366"/>
      <c r="S1300" s="366"/>
      <c r="T1300" s="366"/>
      <c r="U1300" s="366"/>
      <c r="V1300" s="366"/>
      <c r="W1300" s="366"/>
      <c r="X1300" s="366"/>
      <c r="Y1300" s="366"/>
      <c r="Z1300" s="366"/>
      <c r="AA1300" s="366"/>
      <c r="AB1300" s="366"/>
      <c r="AC1300" s="366"/>
      <c r="AD1300" s="366"/>
      <c r="AE1300" s="366"/>
      <c r="AF1300" s="366"/>
      <c r="AG1300" s="520"/>
    </row>
    <row r="1301" spans="1:33" ht="19.5" thickBot="1" x14ac:dyDescent="0.35">
      <c r="A1301" s="366"/>
      <c r="B1301" s="1666"/>
      <c r="C1301" s="387"/>
      <c r="D1301" s="388"/>
      <c r="E1301" s="388"/>
      <c r="F1301" s="332"/>
      <c r="G1301" s="332"/>
      <c r="H1301" s="332"/>
      <c r="I1301" s="332"/>
      <c r="J1301" s="332"/>
      <c r="K1301" s="332"/>
      <c r="L1301" s="332"/>
      <c r="M1301" s="332"/>
      <c r="N1301" s="332"/>
      <c r="O1301" s="366"/>
      <c r="P1301" s="366"/>
      <c r="Q1301" s="366"/>
      <c r="R1301" s="366"/>
      <c r="S1301" s="366"/>
      <c r="T1301" s="366"/>
      <c r="U1301" s="366"/>
      <c r="V1301" s="366"/>
      <c r="W1301" s="366"/>
      <c r="X1301" s="366"/>
      <c r="Y1301" s="366"/>
      <c r="Z1301" s="366"/>
      <c r="AA1301" s="366"/>
      <c r="AB1301" s="366"/>
      <c r="AC1301" s="366"/>
      <c r="AD1301" s="366"/>
      <c r="AE1301" s="366"/>
      <c r="AF1301" s="366"/>
      <c r="AG1301" s="520"/>
    </row>
    <row r="1302" spans="1:33" ht="19.5" thickBot="1" x14ac:dyDescent="0.35">
      <c r="A1302" s="366"/>
      <c r="B1302" s="1666"/>
      <c r="C1302" s="387"/>
      <c r="D1302" s="388"/>
      <c r="E1302" s="388"/>
      <c r="F1302" s="332"/>
      <c r="G1302" s="332"/>
      <c r="H1302" s="332"/>
      <c r="I1302" s="332"/>
      <c r="J1302" s="332"/>
      <c r="K1302" s="332"/>
      <c r="L1302" s="332"/>
      <c r="M1302" s="332"/>
      <c r="N1302" s="332"/>
      <c r="O1302" s="366"/>
      <c r="P1302" s="366"/>
      <c r="Q1302" s="366"/>
      <c r="R1302" s="366"/>
      <c r="S1302" s="366"/>
      <c r="T1302" s="366"/>
      <c r="U1302" s="366"/>
      <c r="V1302" s="366"/>
      <c r="W1302" s="366"/>
      <c r="X1302" s="366"/>
      <c r="Y1302" s="366"/>
      <c r="Z1302" s="366"/>
      <c r="AA1302" s="366"/>
      <c r="AB1302" s="366"/>
      <c r="AC1302" s="366"/>
      <c r="AD1302" s="366"/>
      <c r="AE1302" s="366"/>
      <c r="AF1302" s="366"/>
      <c r="AG1302" s="520"/>
    </row>
    <row r="1303" spans="1:33" ht="19.5" thickBot="1" x14ac:dyDescent="0.35">
      <c r="A1303" s="366"/>
      <c r="B1303" s="1666"/>
      <c r="C1303" s="387"/>
      <c r="D1303" s="388"/>
      <c r="E1303" s="388"/>
      <c r="F1303" s="332"/>
      <c r="G1303" s="332"/>
      <c r="H1303" s="332"/>
      <c r="I1303" s="332"/>
      <c r="J1303" s="332"/>
      <c r="K1303" s="332"/>
      <c r="L1303" s="332"/>
      <c r="M1303" s="332"/>
      <c r="N1303" s="332"/>
      <c r="O1303" s="366"/>
      <c r="P1303" s="366"/>
      <c r="Q1303" s="366"/>
      <c r="R1303" s="366"/>
      <c r="S1303" s="366"/>
      <c r="T1303" s="366"/>
      <c r="U1303" s="366"/>
      <c r="V1303" s="366"/>
      <c r="W1303" s="366"/>
      <c r="X1303" s="366"/>
      <c r="Y1303" s="366"/>
      <c r="Z1303" s="366"/>
      <c r="AA1303" s="366"/>
      <c r="AB1303" s="366"/>
      <c r="AC1303" s="366"/>
      <c r="AD1303" s="366"/>
      <c r="AE1303" s="366"/>
      <c r="AF1303" s="366"/>
      <c r="AG1303" s="520"/>
    </row>
    <row r="1304" spans="1:33" ht="19.5" thickBot="1" x14ac:dyDescent="0.35">
      <c r="A1304" s="366"/>
      <c r="B1304" s="1666"/>
      <c r="C1304" s="387"/>
      <c r="D1304" s="388"/>
      <c r="E1304" s="388"/>
      <c r="F1304" s="332"/>
      <c r="G1304" s="332"/>
      <c r="H1304" s="332"/>
      <c r="I1304" s="332"/>
      <c r="J1304" s="332"/>
      <c r="K1304" s="332"/>
      <c r="L1304" s="332"/>
      <c r="M1304" s="332"/>
      <c r="N1304" s="332"/>
      <c r="O1304" s="366"/>
      <c r="P1304" s="366"/>
      <c r="Q1304" s="366"/>
      <c r="R1304" s="366"/>
      <c r="S1304" s="366"/>
      <c r="T1304" s="366"/>
      <c r="U1304" s="366"/>
      <c r="V1304" s="366"/>
      <c r="W1304" s="366"/>
      <c r="X1304" s="366"/>
      <c r="Y1304" s="366"/>
      <c r="Z1304" s="366"/>
      <c r="AA1304" s="366"/>
      <c r="AB1304" s="366"/>
      <c r="AC1304" s="366"/>
      <c r="AD1304" s="366"/>
      <c r="AE1304" s="366"/>
      <c r="AF1304" s="366"/>
      <c r="AG1304" s="520"/>
    </row>
    <row r="1305" spans="1:33" ht="19.5" thickBot="1" x14ac:dyDescent="0.35">
      <c r="A1305" s="366"/>
      <c r="B1305" s="1666"/>
      <c r="C1305" s="587"/>
      <c r="D1305" s="388"/>
      <c r="E1305" s="388"/>
      <c r="F1305" s="332"/>
      <c r="G1305" s="332"/>
      <c r="H1305" s="332"/>
      <c r="I1305" s="332"/>
      <c r="J1305" s="332"/>
      <c r="K1305" s="332"/>
      <c r="L1305" s="332"/>
      <c r="M1305" s="332"/>
      <c r="N1305" s="332"/>
      <c r="O1305" s="366"/>
      <c r="P1305" s="366"/>
      <c r="Q1305" s="366"/>
      <c r="R1305" s="366"/>
      <c r="S1305" s="366"/>
      <c r="T1305" s="366"/>
      <c r="U1305" s="366"/>
      <c r="V1305" s="366"/>
      <c r="W1305" s="366"/>
      <c r="X1305" s="366"/>
      <c r="Y1305" s="366"/>
      <c r="Z1305" s="366"/>
      <c r="AA1305" s="366"/>
      <c r="AB1305" s="366"/>
      <c r="AC1305" s="366"/>
      <c r="AD1305" s="366"/>
      <c r="AE1305" s="366"/>
      <c r="AF1305" s="366"/>
      <c r="AG1305" s="520"/>
    </row>
    <row r="1306" spans="1:33" ht="19.5" thickBot="1" x14ac:dyDescent="0.35">
      <c r="A1306" s="366"/>
      <c r="B1306" s="366"/>
      <c r="C1306" s="366"/>
      <c r="D1306" s="366"/>
      <c r="E1306" s="366"/>
      <c r="F1306" s="332"/>
      <c r="G1306" s="332"/>
      <c r="H1306" s="332"/>
      <c r="I1306" s="332"/>
      <c r="J1306" s="332"/>
      <c r="K1306" s="332"/>
      <c r="L1306" s="332"/>
      <c r="M1306" s="332"/>
      <c r="N1306" s="332"/>
      <c r="O1306" s="366"/>
      <c r="P1306" s="366"/>
      <c r="Q1306" s="366"/>
      <c r="R1306" s="366"/>
      <c r="S1306" s="366"/>
      <c r="T1306" s="366"/>
      <c r="U1306" s="366"/>
      <c r="V1306" s="366"/>
      <c r="W1306" s="366"/>
      <c r="X1306" s="366"/>
      <c r="Y1306" s="366"/>
      <c r="Z1306" s="366"/>
      <c r="AA1306" s="366"/>
      <c r="AB1306" s="366"/>
      <c r="AC1306" s="366"/>
      <c r="AD1306" s="366"/>
      <c r="AE1306" s="366"/>
      <c r="AF1306" s="366"/>
      <c r="AG1306" s="520"/>
    </row>
    <row r="1307" spans="1:33" ht="19.5" thickBot="1" x14ac:dyDescent="0.35">
      <c r="A1307" s="366"/>
      <c r="B1307" s="528" t="s">
        <v>91</v>
      </c>
      <c r="C1307" s="1976"/>
      <c r="D1307" s="1977"/>
      <c r="E1307" s="1977"/>
      <c r="F1307" s="1977"/>
      <c r="G1307" s="1977"/>
      <c r="H1307" s="1977"/>
      <c r="I1307" s="1977"/>
      <c r="J1307" s="1977"/>
      <c r="K1307" s="1977"/>
      <c r="L1307" s="1977"/>
      <c r="M1307" s="1977"/>
      <c r="N1307" s="1977"/>
      <c r="O1307" s="1977"/>
      <c r="P1307" s="1977"/>
      <c r="Q1307" s="1977"/>
      <c r="R1307" s="1977"/>
      <c r="S1307" s="1977"/>
      <c r="T1307" s="1977"/>
      <c r="U1307" s="1977"/>
      <c r="V1307" s="1977"/>
      <c r="W1307" s="1977"/>
      <c r="X1307" s="1977"/>
      <c r="Y1307" s="1977"/>
      <c r="Z1307" s="1978"/>
      <c r="AA1307" s="366"/>
      <c r="AB1307" s="366"/>
      <c r="AC1307" s="366"/>
      <c r="AD1307" s="366"/>
      <c r="AE1307" s="366"/>
      <c r="AF1307" s="366"/>
      <c r="AG1307" s="520"/>
    </row>
    <row r="1308" spans="1:33" ht="53.25" customHeight="1" thickBot="1" x14ac:dyDescent="0.35">
      <c r="A1308" s="366"/>
      <c r="B1308" s="366"/>
      <c r="C1308" s="1979"/>
      <c r="D1308" s="1980"/>
      <c r="E1308" s="1980"/>
      <c r="F1308" s="1980"/>
      <c r="G1308" s="1980"/>
      <c r="H1308" s="1980"/>
      <c r="I1308" s="1980"/>
      <c r="J1308" s="1980"/>
      <c r="K1308" s="1980"/>
      <c r="L1308" s="1980"/>
      <c r="M1308" s="1980"/>
      <c r="N1308" s="1980"/>
      <c r="O1308" s="1980"/>
      <c r="P1308" s="1980"/>
      <c r="Q1308" s="1980"/>
      <c r="R1308" s="1980"/>
      <c r="S1308" s="1980"/>
      <c r="T1308" s="1980"/>
      <c r="U1308" s="1980"/>
      <c r="V1308" s="1980"/>
      <c r="W1308" s="1980"/>
      <c r="X1308" s="1980"/>
      <c r="Y1308" s="1980"/>
      <c r="Z1308" s="1981"/>
      <c r="AA1308" s="366"/>
      <c r="AB1308" s="366"/>
      <c r="AC1308" s="366"/>
      <c r="AD1308" s="366"/>
      <c r="AE1308" s="366"/>
      <c r="AF1308" s="366"/>
      <c r="AG1308" s="520"/>
    </row>
    <row r="1309" spans="1:33" x14ac:dyDescent="0.3">
      <c r="A1309" s="365"/>
      <c r="B1309" s="365"/>
      <c r="C1309" s="365"/>
      <c r="D1309" s="365"/>
      <c r="E1309" s="365"/>
      <c r="F1309" s="365"/>
      <c r="G1309" s="365"/>
      <c r="H1309" s="365"/>
      <c r="I1309" s="365"/>
      <c r="J1309" s="365"/>
      <c r="K1309" s="365"/>
      <c r="L1309" s="365"/>
      <c r="M1309" s="365"/>
      <c r="N1309" s="365"/>
      <c r="O1309" s="365"/>
      <c r="P1309" s="365"/>
      <c r="Q1309" s="365"/>
      <c r="R1309" s="365"/>
      <c r="S1309" s="365"/>
      <c r="T1309" s="365"/>
      <c r="U1309" s="365"/>
      <c r="V1309" s="365"/>
      <c r="W1309" s="365"/>
      <c r="X1309" s="365"/>
      <c r="Y1309" s="365"/>
      <c r="Z1309" s="365"/>
      <c r="AA1309" s="365"/>
      <c r="AB1309" s="365"/>
      <c r="AC1309" s="365"/>
      <c r="AD1309" s="365"/>
      <c r="AE1309" s="365"/>
      <c r="AF1309" s="365"/>
      <c r="AG1309" s="520"/>
    </row>
    <row r="1310" spans="1:33" x14ac:dyDescent="0.3">
      <c r="A1310" s="584"/>
      <c r="B1310" s="1129" t="s">
        <v>1065</v>
      </c>
      <c r="C1310" s="584"/>
      <c r="D1310" s="366"/>
      <c r="E1310" s="366"/>
      <c r="F1310" s="366"/>
      <c r="G1310" s="366"/>
      <c r="H1310" s="366"/>
      <c r="I1310" s="366"/>
      <c r="J1310" s="366"/>
      <c r="K1310" s="366"/>
      <c r="L1310" s="366"/>
      <c r="M1310" s="366"/>
      <c r="N1310" s="366"/>
      <c r="O1310" s="366"/>
      <c r="P1310" s="366"/>
      <c r="Q1310" s="366"/>
      <c r="R1310" s="366"/>
      <c r="S1310" s="366"/>
      <c r="T1310" s="366"/>
      <c r="U1310" s="366"/>
      <c r="V1310" s="366"/>
      <c r="W1310" s="366"/>
      <c r="X1310" s="366"/>
      <c r="Y1310" s="366"/>
      <c r="Z1310" s="366"/>
      <c r="AA1310" s="366"/>
      <c r="AB1310" s="366"/>
      <c r="AC1310" s="366"/>
      <c r="AD1310" s="366"/>
      <c r="AE1310" s="366"/>
      <c r="AF1310" s="366"/>
      <c r="AG1310" s="520"/>
    </row>
    <row r="1311" spans="1:33" x14ac:dyDescent="0.3">
      <c r="A1311" s="584"/>
      <c r="B1311" s="304"/>
      <c r="C1311" s="584"/>
      <c r="D1311" s="366"/>
      <c r="E1311" s="366"/>
      <c r="F1311" s="366"/>
      <c r="G1311" s="366"/>
      <c r="H1311" s="366"/>
      <c r="I1311" s="366"/>
      <c r="J1311" s="366"/>
      <c r="K1311" s="366"/>
      <c r="L1311" s="366"/>
      <c r="M1311" s="366"/>
      <c r="N1311" s="366"/>
      <c r="O1311" s="366"/>
      <c r="P1311" s="366"/>
      <c r="Q1311" s="366"/>
      <c r="R1311" s="366"/>
      <c r="S1311" s="366"/>
      <c r="T1311" s="366"/>
      <c r="U1311" s="366"/>
      <c r="V1311" s="366"/>
      <c r="W1311" s="366"/>
      <c r="X1311" s="366"/>
      <c r="Y1311" s="366"/>
      <c r="Z1311" s="366"/>
      <c r="AA1311" s="366"/>
      <c r="AB1311" s="366"/>
      <c r="AC1311" s="366"/>
      <c r="AD1311" s="366"/>
      <c r="AE1311" s="366"/>
      <c r="AF1311" s="366"/>
      <c r="AG1311" s="520"/>
    </row>
    <row r="1312" spans="1:33" x14ac:dyDescent="0.3">
      <c r="A1312" s="584"/>
      <c r="B1312" s="335" t="s">
        <v>1064</v>
      </c>
      <c r="C1312" s="584"/>
      <c r="D1312" s="366"/>
      <c r="E1312" s="366"/>
      <c r="F1312" s="366"/>
      <c r="G1312" s="366"/>
      <c r="H1312" s="366"/>
      <c r="I1312" s="366"/>
      <c r="J1312" s="366"/>
      <c r="K1312" s="366"/>
      <c r="L1312" s="366"/>
      <c r="M1312" s="366"/>
      <c r="N1312" s="366"/>
      <c r="O1312" s="366"/>
      <c r="P1312" s="366"/>
      <c r="Q1312" s="366"/>
      <c r="R1312" s="366"/>
      <c r="S1312" s="366"/>
      <c r="T1312" s="366"/>
      <c r="U1312" s="366"/>
      <c r="V1312" s="366"/>
      <c r="W1312" s="366"/>
      <c r="X1312" s="366"/>
      <c r="Y1312" s="366"/>
      <c r="Z1312" s="366"/>
      <c r="AA1312" s="366"/>
      <c r="AB1312" s="366"/>
      <c r="AC1312" s="366"/>
      <c r="AD1312" s="366"/>
      <c r="AE1312" s="366"/>
      <c r="AF1312" s="366"/>
      <c r="AG1312" s="520"/>
    </row>
    <row r="1313" spans="1:33" x14ac:dyDescent="0.3">
      <c r="A1313" s="366"/>
      <c r="B1313" s="527"/>
      <c r="C1313" s="527"/>
      <c r="D1313" s="366"/>
      <c r="E1313" s="366"/>
      <c r="F1313" s="366"/>
      <c r="G1313" s="366"/>
      <c r="H1313" s="366"/>
      <c r="I1313" s="366"/>
      <c r="J1313" s="366"/>
      <c r="K1313" s="366"/>
      <c r="L1313" s="366"/>
      <c r="M1313" s="366"/>
      <c r="N1313" s="366"/>
      <c r="O1313" s="366"/>
      <c r="P1313" s="366"/>
      <c r="Q1313" s="366"/>
      <c r="R1313" s="366"/>
      <c r="S1313" s="366"/>
      <c r="T1313" s="366"/>
      <c r="U1313" s="366"/>
      <c r="V1313" s="366"/>
      <c r="W1313" s="366"/>
      <c r="X1313" s="366"/>
      <c r="Y1313" s="366"/>
      <c r="Z1313" s="366"/>
      <c r="AA1313" s="366"/>
      <c r="AB1313" s="366"/>
      <c r="AC1313" s="366"/>
      <c r="AD1313" s="366"/>
      <c r="AE1313" s="366"/>
      <c r="AF1313" s="366"/>
      <c r="AG1313" s="520"/>
    </row>
    <row r="1314" spans="1:33" ht="19.5" thickBot="1" x14ac:dyDescent="0.35">
      <c r="A1314" s="366"/>
      <c r="B1314" s="527"/>
      <c r="C1314" s="527"/>
      <c r="D1314" s="366"/>
      <c r="E1314" s="366"/>
      <c r="F1314" s="366"/>
      <c r="G1314" s="366"/>
      <c r="H1314" s="366"/>
      <c r="I1314" s="366"/>
      <c r="J1314" s="366"/>
      <c r="K1314" s="366"/>
      <c r="L1314" s="366"/>
      <c r="M1314" s="366"/>
      <c r="N1314" s="366"/>
      <c r="O1314" s="366"/>
      <c r="P1314" s="366"/>
      <c r="Q1314" s="366"/>
      <c r="R1314" s="366"/>
      <c r="S1314" s="366"/>
      <c r="T1314" s="366"/>
      <c r="U1314" s="366"/>
      <c r="V1314" s="366"/>
      <c r="W1314" s="366"/>
      <c r="X1314" s="366"/>
      <c r="Y1314" s="366"/>
      <c r="Z1314" s="366"/>
      <c r="AA1314" s="366"/>
      <c r="AB1314" s="366"/>
      <c r="AC1314" s="366"/>
      <c r="AD1314" s="366"/>
      <c r="AE1314" s="366"/>
      <c r="AF1314" s="366"/>
      <c r="AG1314" s="520"/>
    </row>
    <row r="1315" spans="1:33" ht="24.75" customHeight="1" thickBot="1" x14ac:dyDescent="0.35">
      <c r="A1315" s="366"/>
      <c r="B1315" s="622" t="s">
        <v>1</v>
      </c>
      <c r="C1315" s="622" t="s">
        <v>152</v>
      </c>
      <c r="D1315" s="622" t="s">
        <v>30</v>
      </c>
      <c r="E1315" s="622" t="s">
        <v>299</v>
      </c>
      <c r="F1315" s="622" t="s">
        <v>1061</v>
      </c>
      <c r="G1315" s="622" t="s">
        <v>1062</v>
      </c>
      <c r="H1315" s="366"/>
      <c r="I1315" s="366"/>
      <c r="J1315" s="366"/>
      <c r="K1315" s="366"/>
      <c r="L1315" s="366"/>
      <c r="M1315" s="366"/>
      <c r="N1315" s="366"/>
      <c r="O1315" s="366"/>
      <c r="P1315" s="366"/>
      <c r="Q1315" s="366"/>
      <c r="R1315" s="366"/>
      <c r="S1315" s="366"/>
      <c r="T1315" s="366"/>
      <c r="U1315" s="366"/>
      <c r="V1315" s="366"/>
      <c r="W1315" s="366"/>
      <c r="X1315" s="366"/>
      <c r="Y1315" s="366"/>
      <c r="Z1315" s="366"/>
      <c r="AA1315" s="366"/>
      <c r="AB1315" s="366"/>
      <c r="AC1315" s="366"/>
      <c r="AD1315" s="366"/>
      <c r="AE1315" s="366"/>
      <c r="AF1315" s="366"/>
      <c r="AG1315" s="520"/>
    </row>
    <row r="1316" spans="1:33" ht="19.5" thickBot="1" x14ac:dyDescent="0.35">
      <c r="A1316" s="366"/>
      <c r="B1316" s="1666"/>
      <c r="C1316" s="1666"/>
      <c r="D1316" s="1666"/>
      <c r="E1316" s="1666"/>
      <c r="F1316" s="1666"/>
      <c r="G1316" s="1667"/>
      <c r="H1316" s="366"/>
      <c r="I1316" s="366"/>
      <c r="J1316" s="366"/>
      <c r="K1316" s="366"/>
      <c r="L1316" s="366"/>
      <c r="M1316" s="366"/>
      <c r="N1316" s="366"/>
      <c r="O1316" s="366"/>
      <c r="P1316" s="366"/>
      <c r="Q1316" s="366"/>
      <c r="R1316" s="366"/>
      <c r="S1316" s="366"/>
      <c r="T1316" s="366"/>
      <c r="U1316" s="366"/>
      <c r="V1316" s="366"/>
      <c r="W1316" s="366"/>
      <c r="X1316" s="366"/>
      <c r="Y1316" s="366"/>
      <c r="Z1316" s="366"/>
      <c r="AA1316" s="366"/>
      <c r="AB1316" s="366"/>
      <c r="AC1316" s="366"/>
      <c r="AD1316" s="366"/>
      <c r="AE1316" s="366"/>
      <c r="AF1316" s="366"/>
      <c r="AG1316" s="520"/>
    </row>
    <row r="1317" spans="1:33" ht="19.5" thickBot="1" x14ac:dyDescent="0.35">
      <c r="A1317" s="366"/>
      <c r="B1317" s="1666"/>
      <c r="C1317" s="1666"/>
      <c r="D1317" s="1666"/>
      <c r="E1317" s="1666"/>
      <c r="F1317" s="1666"/>
      <c r="G1317" s="1667"/>
      <c r="H1317" s="366"/>
      <c r="I1317" s="366"/>
      <c r="J1317" s="366"/>
      <c r="K1317" s="366"/>
      <c r="L1317" s="366"/>
      <c r="M1317" s="366"/>
      <c r="N1317" s="366"/>
      <c r="O1317" s="366"/>
      <c r="P1317" s="366"/>
      <c r="Q1317" s="366"/>
      <c r="R1317" s="366"/>
      <c r="S1317" s="366"/>
      <c r="T1317" s="366"/>
      <c r="U1317" s="366"/>
      <c r="V1317" s="366"/>
      <c r="W1317" s="366"/>
      <c r="X1317" s="366"/>
      <c r="Y1317" s="366"/>
      <c r="Z1317" s="366"/>
      <c r="AA1317" s="366"/>
      <c r="AB1317" s="366"/>
      <c r="AC1317" s="366"/>
      <c r="AD1317" s="366"/>
      <c r="AE1317" s="366"/>
      <c r="AF1317" s="366"/>
      <c r="AG1317" s="520"/>
    </row>
    <row r="1318" spans="1:33" ht="19.5" thickBot="1" x14ac:dyDescent="0.35">
      <c r="A1318" s="366"/>
      <c r="B1318" s="1666"/>
      <c r="C1318" s="1666"/>
      <c r="D1318" s="1666"/>
      <c r="E1318" s="1666"/>
      <c r="F1318" s="1666"/>
      <c r="G1318" s="1667"/>
      <c r="H1318" s="366"/>
      <c r="I1318" s="366"/>
      <c r="J1318" s="366"/>
      <c r="K1318" s="366"/>
      <c r="L1318" s="366"/>
      <c r="M1318" s="366"/>
      <c r="N1318" s="366"/>
      <c r="O1318" s="366"/>
      <c r="P1318" s="366"/>
      <c r="Q1318" s="366"/>
      <c r="R1318" s="366"/>
      <c r="S1318" s="366"/>
      <c r="T1318" s="366"/>
      <c r="U1318" s="366"/>
      <c r="V1318" s="366"/>
      <c r="W1318" s="366"/>
      <c r="X1318" s="366"/>
      <c r="Y1318" s="366"/>
      <c r="Z1318" s="366"/>
      <c r="AA1318" s="366"/>
      <c r="AB1318" s="366"/>
      <c r="AC1318" s="366"/>
      <c r="AD1318" s="366"/>
      <c r="AE1318" s="366"/>
      <c r="AF1318" s="366"/>
      <c r="AG1318" s="520"/>
    </row>
    <row r="1319" spans="1:33" ht="19.5" thickBot="1" x14ac:dyDescent="0.35">
      <c r="A1319" s="366"/>
      <c r="B1319" s="1666"/>
      <c r="C1319" s="1666"/>
      <c r="D1319" s="1666"/>
      <c r="E1319" s="1666"/>
      <c r="F1319" s="1666"/>
      <c r="G1319" s="1667"/>
      <c r="H1319" s="366"/>
      <c r="I1319" s="366"/>
      <c r="J1319" s="366"/>
      <c r="K1319" s="366"/>
      <c r="L1319" s="366"/>
      <c r="M1319" s="366"/>
      <c r="N1319" s="366"/>
      <c r="O1319" s="366"/>
      <c r="P1319" s="366"/>
      <c r="Q1319" s="366"/>
      <c r="R1319" s="366"/>
      <c r="S1319" s="366"/>
      <c r="T1319" s="366"/>
      <c r="U1319" s="366"/>
      <c r="V1319" s="366"/>
      <c r="W1319" s="366"/>
      <c r="X1319" s="366"/>
      <c r="Y1319" s="366"/>
      <c r="Z1319" s="366"/>
      <c r="AA1319" s="366"/>
      <c r="AB1319" s="366"/>
      <c r="AC1319" s="366"/>
      <c r="AD1319" s="366"/>
      <c r="AE1319" s="366"/>
      <c r="AF1319" s="366"/>
      <c r="AG1319" s="520"/>
    </row>
    <row r="1320" spans="1:33" ht="19.5" thickBot="1" x14ac:dyDescent="0.35">
      <c r="A1320" s="366"/>
      <c r="B1320" s="1666"/>
      <c r="C1320" s="1666"/>
      <c r="D1320" s="1666"/>
      <c r="E1320" s="1666"/>
      <c r="F1320" s="1666"/>
      <c r="G1320" s="1667"/>
      <c r="H1320" s="366"/>
      <c r="I1320" s="366"/>
      <c r="J1320" s="366"/>
      <c r="K1320" s="366"/>
      <c r="L1320" s="366"/>
      <c r="M1320" s="366"/>
      <c r="N1320" s="366"/>
      <c r="O1320" s="366"/>
      <c r="P1320" s="366"/>
      <c r="Q1320" s="366"/>
      <c r="R1320" s="366"/>
      <c r="S1320" s="366"/>
      <c r="T1320" s="366"/>
      <c r="U1320" s="366"/>
      <c r="V1320" s="366"/>
      <c r="W1320" s="366"/>
      <c r="X1320" s="366"/>
      <c r="Y1320" s="366"/>
      <c r="Z1320" s="366"/>
      <c r="AA1320" s="366"/>
      <c r="AB1320" s="366"/>
      <c r="AC1320" s="366"/>
      <c r="AD1320" s="366"/>
      <c r="AE1320" s="366"/>
      <c r="AF1320" s="366"/>
      <c r="AG1320" s="520"/>
    </row>
    <row r="1321" spans="1:33" ht="19.5" thickBot="1" x14ac:dyDescent="0.35">
      <c r="A1321" s="366"/>
      <c r="B1321" s="1666"/>
      <c r="C1321" s="1666"/>
      <c r="D1321" s="1666"/>
      <c r="E1321" s="1666"/>
      <c r="F1321" s="1666"/>
      <c r="G1321" s="1667"/>
      <c r="H1321" s="366"/>
      <c r="I1321" s="366"/>
      <c r="J1321" s="366"/>
      <c r="K1321" s="366"/>
      <c r="L1321" s="366"/>
      <c r="M1321" s="366"/>
      <c r="N1321" s="366"/>
      <c r="O1321" s="366"/>
      <c r="P1321" s="366"/>
      <c r="Q1321" s="366"/>
      <c r="R1321" s="366"/>
      <c r="S1321" s="366"/>
      <c r="T1321" s="366"/>
      <c r="U1321" s="366"/>
      <c r="V1321" s="366"/>
      <c r="W1321" s="366"/>
      <c r="X1321" s="366"/>
      <c r="Y1321" s="366"/>
      <c r="Z1321" s="366"/>
      <c r="AA1321" s="366"/>
      <c r="AB1321" s="366"/>
      <c r="AC1321" s="366"/>
      <c r="AD1321" s="366"/>
      <c r="AE1321" s="366"/>
      <c r="AF1321" s="366"/>
      <c r="AG1321" s="520"/>
    </row>
    <row r="1322" spans="1:33" ht="19.5" thickBot="1" x14ac:dyDescent="0.35">
      <c r="A1322" s="366"/>
      <c r="B1322" s="1666"/>
      <c r="C1322" s="1666"/>
      <c r="D1322" s="1666"/>
      <c r="E1322" s="1666"/>
      <c r="F1322" s="1666"/>
      <c r="G1322" s="1667"/>
      <c r="H1322" s="366"/>
      <c r="I1322" s="366"/>
      <c r="J1322" s="366"/>
      <c r="K1322" s="366"/>
      <c r="L1322" s="366"/>
      <c r="M1322" s="366"/>
      <c r="N1322" s="366"/>
      <c r="O1322" s="366"/>
      <c r="P1322" s="366"/>
      <c r="Q1322" s="366"/>
      <c r="R1322" s="366"/>
      <c r="S1322" s="366"/>
      <c r="T1322" s="366"/>
      <c r="U1322" s="366"/>
      <c r="V1322" s="366"/>
      <c r="W1322" s="366"/>
      <c r="X1322" s="366"/>
      <c r="Y1322" s="366"/>
      <c r="Z1322" s="366"/>
      <c r="AA1322" s="366"/>
      <c r="AB1322" s="366"/>
      <c r="AC1322" s="366"/>
      <c r="AD1322" s="366"/>
      <c r="AE1322" s="366"/>
      <c r="AF1322" s="366"/>
      <c r="AG1322" s="520"/>
    </row>
    <row r="1323" spans="1:33" ht="19.5" thickBot="1" x14ac:dyDescent="0.35">
      <c r="A1323" s="366"/>
      <c r="B1323" s="1666"/>
      <c r="C1323" s="1666"/>
      <c r="D1323" s="1666"/>
      <c r="E1323" s="1666"/>
      <c r="F1323" s="1666"/>
      <c r="G1323" s="1667"/>
      <c r="H1323" s="366"/>
      <c r="I1323" s="366"/>
      <c r="J1323" s="366"/>
      <c r="K1323" s="366"/>
      <c r="L1323" s="366"/>
      <c r="M1323" s="366"/>
      <c r="N1323" s="366"/>
      <c r="O1323" s="366"/>
      <c r="P1323" s="366"/>
      <c r="Q1323" s="366"/>
      <c r="R1323" s="366"/>
      <c r="S1323" s="366"/>
      <c r="T1323" s="366"/>
      <c r="U1323" s="366"/>
      <c r="V1323" s="366"/>
      <c r="W1323" s="366"/>
      <c r="X1323" s="366"/>
      <c r="Y1323" s="366"/>
      <c r="Z1323" s="366"/>
      <c r="AA1323" s="366"/>
      <c r="AB1323" s="366"/>
      <c r="AC1323" s="366"/>
      <c r="AD1323" s="366"/>
      <c r="AE1323" s="366"/>
      <c r="AF1323" s="366"/>
      <c r="AG1323" s="520"/>
    </row>
    <row r="1324" spans="1:33" ht="19.5" thickBot="1" x14ac:dyDescent="0.35">
      <c r="A1324" s="366"/>
      <c r="B1324" s="1666"/>
      <c r="C1324" s="1666"/>
      <c r="D1324" s="1666"/>
      <c r="E1324" s="1666"/>
      <c r="F1324" s="1666"/>
      <c r="G1324" s="1667"/>
      <c r="H1324" s="366"/>
      <c r="I1324" s="366"/>
      <c r="J1324" s="366"/>
      <c r="K1324" s="366"/>
      <c r="L1324" s="366"/>
      <c r="M1324" s="366"/>
      <c r="N1324" s="366"/>
      <c r="O1324" s="366"/>
      <c r="P1324" s="366"/>
      <c r="Q1324" s="366"/>
      <c r="R1324" s="366"/>
      <c r="S1324" s="366"/>
      <c r="T1324" s="366"/>
      <c r="U1324" s="366"/>
      <c r="V1324" s="366"/>
      <c r="W1324" s="366"/>
      <c r="X1324" s="366"/>
      <c r="Y1324" s="366"/>
      <c r="Z1324" s="366"/>
      <c r="AA1324" s="366"/>
      <c r="AB1324" s="366"/>
      <c r="AC1324" s="366"/>
      <c r="AD1324" s="366"/>
      <c r="AE1324" s="366"/>
      <c r="AF1324" s="366"/>
      <c r="AG1324" s="520"/>
    </row>
    <row r="1325" spans="1:33" ht="19.5" thickBot="1" x14ac:dyDescent="0.35">
      <c r="A1325" s="366"/>
      <c r="B1325" s="1666"/>
      <c r="C1325" s="1666"/>
      <c r="D1325" s="1666"/>
      <c r="E1325" s="1666"/>
      <c r="F1325" s="1666"/>
      <c r="G1325" s="1667"/>
      <c r="H1325" s="366"/>
      <c r="I1325" s="366"/>
      <c r="J1325" s="366"/>
      <c r="K1325" s="366"/>
      <c r="L1325" s="366"/>
      <c r="M1325" s="366"/>
      <c r="N1325" s="366"/>
      <c r="O1325" s="366"/>
      <c r="P1325" s="366"/>
      <c r="Q1325" s="366"/>
      <c r="R1325" s="366"/>
      <c r="S1325" s="366"/>
      <c r="T1325" s="366"/>
      <c r="U1325" s="366"/>
      <c r="V1325" s="366"/>
      <c r="W1325" s="366"/>
      <c r="X1325" s="366"/>
      <c r="Y1325" s="366"/>
      <c r="Z1325" s="366"/>
      <c r="AA1325" s="366"/>
      <c r="AB1325" s="366"/>
      <c r="AC1325" s="366"/>
      <c r="AD1325" s="366"/>
      <c r="AE1325" s="366"/>
      <c r="AF1325" s="366"/>
      <c r="AG1325" s="520"/>
    </row>
    <row r="1326" spans="1:33" ht="19.5" thickBot="1" x14ac:dyDescent="0.35">
      <c r="A1326" s="366"/>
      <c r="B1326" s="1666"/>
      <c r="C1326" s="1666"/>
      <c r="D1326" s="1666"/>
      <c r="E1326" s="1666"/>
      <c r="F1326" s="1666"/>
      <c r="G1326" s="1667"/>
      <c r="H1326" s="366"/>
      <c r="I1326" s="366"/>
      <c r="J1326" s="366"/>
      <c r="K1326" s="366"/>
      <c r="L1326" s="366"/>
      <c r="M1326" s="366"/>
      <c r="N1326" s="366"/>
      <c r="O1326" s="366"/>
      <c r="P1326" s="366"/>
      <c r="Q1326" s="366"/>
      <c r="R1326" s="366"/>
      <c r="S1326" s="366"/>
      <c r="T1326" s="366"/>
      <c r="U1326" s="366"/>
      <c r="V1326" s="366"/>
      <c r="W1326" s="366"/>
      <c r="X1326" s="366"/>
      <c r="Y1326" s="366"/>
      <c r="Z1326" s="366"/>
      <c r="AA1326" s="366"/>
      <c r="AB1326" s="366"/>
      <c r="AC1326" s="366"/>
      <c r="AD1326" s="366"/>
      <c r="AE1326" s="366"/>
      <c r="AF1326" s="366"/>
      <c r="AG1326" s="520"/>
    </row>
    <row r="1327" spans="1:33" ht="19.5" thickBot="1" x14ac:dyDescent="0.35">
      <c r="A1327" s="366"/>
      <c r="B1327" s="1666"/>
      <c r="C1327" s="1666"/>
      <c r="D1327" s="1666"/>
      <c r="E1327" s="1666"/>
      <c r="F1327" s="1666"/>
      <c r="G1327" s="1667"/>
      <c r="H1327" s="366"/>
      <c r="I1327" s="366"/>
      <c r="J1327" s="366"/>
      <c r="K1327" s="366"/>
      <c r="L1327" s="366"/>
      <c r="M1327" s="366"/>
      <c r="N1327" s="366"/>
      <c r="O1327" s="366"/>
      <c r="P1327" s="366"/>
      <c r="Q1327" s="366"/>
      <c r="R1327" s="366"/>
      <c r="S1327" s="366"/>
      <c r="T1327" s="366"/>
      <c r="U1327" s="366"/>
      <c r="V1327" s="366"/>
      <c r="W1327" s="366"/>
      <c r="X1327" s="366"/>
      <c r="Y1327" s="366"/>
      <c r="Z1327" s="366"/>
      <c r="AA1327" s="366"/>
      <c r="AB1327" s="366"/>
      <c r="AC1327" s="366"/>
      <c r="AD1327" s="366"/>
      <c r="AE1327" s="366"/>
      <c r="AF1327" s="366"/>
      <c r="AG1327" s="520"/>
    </row>
    <row r="1328" spans="1:33" ht="19.5" thickBot="1" x14ac:dyDescent="0.35">
      <c r="A1328" s="366"/>
      <c r="B1328" s="1666"/>
      <c r="C1328" s="1666"/>
      <c r="D1328" s="1666"/>
      <c r="E1328" s="1666"/>
      <c r="F1328" s="1666"/>
      <c r="G1328" s="1667"/>
      <c r="H1328" s="366"/>
      <c r="I1328" s="366"/>
      <c r="J1328" s="366"/>
      <c r="K1328" s="366"/>
      <c r="L1328" s="366"/>
      <c r="M1328" s="366"/>
      <c r="N1328" s="366"/>
      <c r="O1328" s="366"/>
      <c r="P1328" s="366"/>
      <c r="Q1328" s="366"/>
      <c r="R1328" s="366"/>
      <c r="S1328" s="366"/>
      <c r="T1328" s="366"/>
      <c r="U1328" s="366"/>
      <c r="V1328" s="366"/>
      <c r="W1328" s="366"/>
      <c r="X1328" s="366"/>
      <c r="Y1328" s="366"/>
      <c r="Z1328" s="366"/>
      <c r="AA1328" s="366"/>
      <c r="AB1328" s="366"/>
      <c r="AC1328" s="366"/>
      <c r="AD1328" s="366"/>
      <c r="AE1328" s="366"/>
      <c r="AF1328" s="366"/>
      <c r="AG1328" s="520"/>
    </row>
    <row r="1329" spans="1:33" ht="19.5" thickBot="1" x14ac:dyDescent="0.35">
      <c r="A1329" s="366"/>
      <c r="B1329" s="1666"/>
      <c r="C1329" s="1666"/>
      <c r="D1329" s="1666"/>
      <c r="E1329" s="1666"/>
      <c r="F1329" s="1666"/>
      <c r="G1329" s="1667"/>
      <c r="H1329" s="366"/>
      <c r="I1329" s="366"/>
      <c r="J1329" s="366"/>
      <c r="K1329" s="366"/>
      <c r="L1329" s="366"/>
      <c r="M1329" s="366"/>
      <c r="N1329" s="366"/>
      <c r="O1329" s="366"/>
      <c r="P1329" s="366"/>
      <c r="Q1329" s="366"/>
      <c r="R1329" s="366"/>
      <c r="S1329" s="366"/>
      <c r="T1329" s="366"/>
      <c r="U1329" s="366"/>
      <c r="V1329" s="366"/>
      <c r="W1329" s="366"/>
      <c r="X1329" s="366"/>
      <c r="Y1329" s="366"/>
      <c r="Z1329" s="366"/>
      <c r="AA1329" s="366"/>
      <c r="AB1329" s="366"/>
      <c r="AC1329" s="366"/>
      <c r="AD1329" s="366"/>
      <c r="AE1329" s="366"/>
      <c r="AF1329" s="366"/>
      <c r="AG1329" s="520"/>
    </row>
    <row r="1330" spans="1:33" ht="19.5" thickBot="1" x14ac:dyDescent="0.35">
      <c r="A1330" s="366"/>
      <c r="B1330" s="1666"/>
      <c r="C1330" s="1666"/>
      <c r="D1330" s="1666"/>
      <c r="E1330" s="1666"/>
      <c r="F1330" s="1666"/>
      <c r="G1330" s="1667"/>
      <c r="H1330" s="366"/>
      <c r="I1330" s="366"/>
      <c r="J1330" s="366"/>
      <c r="K1330" s="366"/>
      <c r="L1330" s="366"/>
      <c r="M1330" s="366"/>
      <c r="N1330" s="366"/>
      <c r="O1330" s="366"/>
      <c r="P1330" s="366"/>
      <c r="Q1330" s="366"/>
      <c r="R1330" s="366"/>
      <c r="S1330" s="366"/>
      <c r="T1330" s="366"/>
      <c r="U1330" s="366"/>
      <c r="V1330" s="366"/>
      <c r="W1330" s="366"/>
      <c r="X1330" s="366"/>
      <c r="Y1330" s="366"/>
      <c r="Z1330" s="366"/>
      <c r="AA1330" s="366"/>
      <c r="AB1330" s="366"/>
      <c r="AC1330" s="366"/>
      <c r="AD1330" s="366"/>
      <c r="AE1330" s="366"/>
      <c r="AF1330" s="366"/>
      <c r="AG1330" s="520"/>
    </row>
    <row r="1331" spans="1:33" ht="19.5" thickBot="1" x14ac:dyDescent="0.35">
      <c r="A1331" s="366"/>
      <c r="B1331" s="1666"/>
      <c r="C1331" s="1666"/>
      <c r="D1331" s="1666"/>
      <c r="E1331" s="1666"/>
      <c r="F1331" s="1666"/>
      <c r="G1331" s="1667"/>
      <c r="H1331" s="366"/>
      <c r="I1331" s="366"/>
      <c r="J1331" s="366"/>
      <c r="K1331" s="366"/>
      <c r="L1331" s="366"/>
      <c r="M1331" s="366"/>
      <c r="N1331" s="366"/>
      <c r="O1331" s="366"/>
      <c r="P1331" s="366"/>
      <c r="Q1331" s="366"/>
      <c r="R1331" s="366"/>
      <c r="S1331" s="366"/>
      <c r="T1331" s="366"/>
      <c r="U1331" s="366"/>
      <c r="V1331" s="366"/>
      <c r="W1331" s="366"/>
      <c r="X1331" s="366"/>
      <c r="Y1331" s="366"/>
      <c r="Z1331" s="366"/>
      <c r="AA1331" s="366"/>
      <c r="AB1331" s="366"/>
      <c r="AC1331" s="366"/>
      <c r="AD1331" s="366"/>
      <c r="AE1331" s="366"/>
      <c r="AF1331" s="366"/>
      <c r="AG1331" s="520"/>
    </row>
    <row r="1332" spans="1:33" ht="19.5" thickBot="1" x14ac:dyDescent="0.35">
      <c r="A1332" s="366"/>
      <c r="B1332" s="1666"/>
      <c r="C1332" s="1666"/>
      <c r="D1332" s="1666"/>
      <c r="E1332" s="1666"/>
      <c r="F1332" s="1666"/>
      <c r="G1332" s="1667"/>
      <c r="H1332" s="366"/>
      <c r="I1332" s="366"/>
      <c r="J1332" s="366"/>
      <c r="K1332" s="366"/>
      <c r="L1332" s="366"/>
      <c r="M1332" s="366"/>
      <c r="N1332" s="366"/>
      <c r="O1332" s="366"/>
      <c r="P1332" s="366"/>
      <c r="Q1332" s="366"/>
      <c r="R1332" s="366"/>
      <c r="S1332" s="366"/>
      <c r="T1332" s="366"/>
      <c r="U1332" s="366"/>
      <c r="V1332" s="366"/>
      <c r="W1332" s="366"/>
      <c r="X1332" s="366"/>
      <c r="Y1332" s="366"/>
      <c r="Z1332" s="366"/>
      <c r="AA1332" s="366"/>
      <c r="AB1332" s="366"/>
      <c r="AC1332" s="366"/>
      <c r="AD1332" s="366"/>
      <c r="AE1332" s="366"/>
      <c r="AF1332" s="366"/>
      <c r="AG1332" s="520"/>
    </row>
    <row r="1333" spans="1:33" ht="19.5" thickBot="1" x14ac:dyDescent="0.35">
      <c r="A1333" s="366"/>
      <c r="B1333" s="1666"/>
      <c r="C1333" s="1666"/>
      <c r="D1333" s="1666"/>
      <c r="E1333" s="1666"/>
      <c r="F1333" s="1666"/>
      <c r="G1333" s="1667"/>
      <c r="H1333" s="366"/>
      <c r="I1333" s="366"/>
      <c r="J1333" s="366"/>
      <c r="K1333" s="366"/>
      <c r="L1333" s="366"/>
      <c r="M1333" s="366"/>
      <c r="N1333" s="366"/>
      <c r="O1333" s="366"/>
      <c r="P1333" s="366"/>
      <c r="Q1333" s="366"/>
      <c r="R1333" s="366"/>
      <c r="S1333" s="366"/>
      <c r="T1333" s="366"/>
      <c r="U1333" s="366"/>
      <c r="V1333" s="366"/>
      <c r="W1333" s="366"/>
      <c r="X1333" s="366"/>
      <c r="Y1333" s="366"/>
      <c r="Z1333" s="366"/>
      <c r="AA1333" s="366"/>
      <c r="AB1333" s="366"/>
      <c r="AC1333" s="366"/>
      <c r="AD1333" s="366"/>
      <c r="AE1333" s="366"/>
      <c r="AF1333" s="366"/>
      <c r="AG1333" s="520"/>
    </row>
    <row r="1334" spans="1:33" ht="38.25" thickBot="1" x14ac:dyDescent="0.35">
      <c r="A1334" s="366"/>
      <c r="B1334" s="622" t="s">
        <v>1</v>
      </c>
      <c r="C1334" s="622" t="s">
        <v>152</v>
      </c>
      <c r="D1334" s="622" t="s">
        <v>30</v>
      </c>
      <c r="E1334" s="622" t="s">
        <v>299</v>
      </c>
      <c r="F1334" s="622" t="s">
        <v>1061</v>
      </c>
      <c r="G1334" s="1450" t="s">
        <v>1062</v>
      </c>
      <c r="H1334" s="366"/>
      <c r="I1334" s="366"/>
      <c r="J1334" s="366"/>
      <c r="K1334" s="366"/>
      <c r="L1334" s="366"/>
      <c r="M1334" s="366"/>
      <c r="N1334" s="366"/>
      <c r="O1334" s="366"/>
      <c r="P1334" s="366"/>
      <c r="Q1334" s="366"/>
      <c r="R1334" s="366"/>
      <c r="S1334" s="366"/>
      <c r="T1334" s="366"/>
      <c r="U1334" s="366"/>
      <c r="V1334" s="366"/>
      <c r="W1334" s="366"/>
      <c r="X1334" s="366"/>
      <c r="Y1334" s="366"/>
      <c r="Z1334" s="366"/>
      <c r="AA1334" s="366"/>
      <c r="AB1334" s="366"/>
      <c r="AC1334" s="366"/>
      <c r="AD1334" s="366"/>
      <c r="AE1334" s="366"/>
      <c r="AF1334" s="366"/>
      <c r="AG1334" s="520"/>
    </row>
    <row r="1335" spans="1:33" ht="19.5" thickBot="1" x14ac:dyDescent="0.35">
      <c r="A1335" s="366"/>
      <c r="B1335" s="1666"/>
      <c r="C1335" s="1666"/>
      <c r="D1335" s="1666"/>
      <c r="E1335" s="1666"/>
      <c r="F1335" s="1666"/>
      <c r="G1335" s="1667"/>
      <c r="H1335" s="366"/>
      <c r="I1335" s="366"/>
      <c r="J1335" s="366"/>
      <c r="K1335" s="366"/>
      <c r="L1335" s="366"/>
      <c r="M1335" s="366"/>
      <c r="N1335" s="366"/>
      <c r="O1335" s="366"/>
      <c r="P1335" s="366"/>
      <c r="Q1335" s="366"/>
      <c r="R1335" s="366"/>
      <c r="S1335" s="366"/>
      <c r="T1335" s="366"/>
      <c r="U1335" s="366"/>
      <c r="V1335" s="366"/>
      <c r="W1335" s="366"/>
      <c r="X1335" s="366"/>
      <c r="Y1335" s="366"/>
      <c r="Z1335" s="366"/>
      <c r="AA1335" s="366"/>
      <c r="AB1335" s="366"/>
      <c r="AC1335" s="366"/>
      <c r="AD1335" s="366"/>
      <c r="AE1335" s="366"/>
      <c r="AF1335" s="366"/>
      <c r="AG1335" s="520"/>
    </row>
    <row r="1336" spans="1:33" ht="19.5" thickBot="1" x14ac:dyDescent="0.35">
      <c r="A1336" s="366"/>
      <c r="B1336" s="1666"/>
      <c r="C1336" s="1666"/>
      <c r="D1336" s="1666"/>
      <c r="E1336" s="1666"/>
      <c r="F1336" s="1666"/>
      <c r="G1336" s="1667"/>
      <c r="H1336" s="366"/>
      <c r="I1336" s="366"/>
      <c r="J1336" s="366"/>
      <c r="K1336" s="366"/>
      <c r="L1336" s="366"/>
      <c r="M1336" s="366"/>
      <c r="N1336" s="366"/>
      <c r="O1336" s="366"/>
      <c r="P1336" s="366"/>
      <c r="Q1336" s="366"/>
      <c r="R1336" s="366"/>
      <c r="S1336" s="366"/>
      <c r="T1336" s="366"/>
      <c r="U1336" s="366"/>
      <c r="V1336" s="366"/>
      <c r="W1336" s="366"/>
      <c r="X1336" s="366"/>
      <c r="Y1336" s="366"/>
      <c r="Z1336" s="366"/>
      <c r="AA1336" s="366"/>
      <c r="AB1336" s="366"/>
      <c r="AC1336" s="366"/>
      <c r="AD1336" s="366"/>
      <c r="AE1336" s="366"/>
      <c r="AF1336" s="366"/>
      <c r="AG1336" s="520"/>
    </row>
    <row r="1337" spans="1:33" ht="19.5" thickBot="1" x14ac:dyDescent="0.35">
      <c r="A1337" s="366"/>
      <c r="B1337" s="1666"/>
      <c r="C1337" s="1666"/>
      <c r="D1337" s="1666"/>
      <c r="E1337" s="1666"/>
      <c r="F1337" s="1666"/>
      <c r="G1337" s="1667"/>
      <c r="H1337" s="366"/>
      <c r="I1337" s="366"/>
      <c r="J1337" s="366"/>
      <c r="K1337" s="366"/>
      <c r="L1337" s="366"/>
      <c r="M1337" s="366"/>
      <c r="N1337" s="366"/>
      <c r="O1337" s="366"/>
      <c r="P1337" s="366"/>
      <c r="Q1337" s="366"/>
      <c r="R1337" s="366"/>
      <c r="S1337" s="366"/>
      <c r="T1337" s="366"/>
      <c r="U1337" s="366"/>
      <c r="V1337" s="366"/>
      <c r="W1337" s="366"/>
      <c r="X1337" s="366"/>
      <c r="Y1337" s="366"/>
      <c r="Z1337" s="366"/>
      <c r="AA1337" s="366"/>
      <c r="AB1337" s="366"/>
      <c r="AC1337" s="366"/>
      <c r="AD1337" s="366"/>
      <c r="AE1337" s="366"/>
      <c r="AF1337" s="366"/>
      <c r="AG1337" s="520"/>
    </row>
    <row r="1338" spans="1:33" ht="19.5" thickBot="1" x14ac:dyDescent="0.35">
      <c r="A1338" s="366"/>
      <c r="B1338" s="1666"/>
      <c r="C1338" s="1666"/>
      <c r="D1338" s="1666"/>
      <c r="E1338" s="1666"/>
      <c r="F1338" s="1666"/>
      <c r="G1338" s="1667"/>
      <c r="H1338" s="366"/>
      <c r="I1338" s="366"/>
      <c r="J1338" s="366"/>
      <c r="K1338" s="366"/>
      <c r="L1338" s="366"/>
      <c r="M1338" s="366"/>
      <c r="N1338" s="366"/>
      <c r="O1338" s="366"/>
      <c r="P1338" s="366"/>
      <c r="Q1338" s="366"/>
      <c r="R1338" s="366"/>
      <c r="S1338" s="366"/>
      <c r="T1338" s="366"/>
      <c r="U1338" s="366"/>
      <c r="V1338" s="366"/>
      <c r="W1338" s="366"/>
      <c r="X1338" s="366"/>
      <c r="Y1338" s="366"/>
      <c r="Z1338" s="366"/>
      <c r="AA1338" s="366"/>
      <c r="AB1338" s="366"/>
      <c r="AC1338" s="366"/>
      <c r="AD1338" s="366"/>
      <c r="AE1338" s="366"/>
      <c r="AF1338" s="366"/>
      <c r="AG1338" s="520"/>
    </row>
    <row r="1339" spans="1:33" ht="19.5" thickBot="1" x14ac:dyDescent="0.35">
      <c r="A1339" s="366"/>
      <c r="B1339" s="1666"/>
      <c r="C1339" s="1666"/>
      <c r="D1339" s="1666"/>
      <c r="E1339" s="1666"/>
      <c r="F1339" s="1666"/>
      <c r="G1339" s="1667"/>
      <c r="H1339" s="366"/>
      <c r="I1339" s="366"/>
      <c r="J1339" s="366"/>
      <c r="K1339" s="366"/>
      <c r="L1339" s="366"/>
      <c r="M1339" s="366"/>
      <c r="N1339" s="366"/>
      <c r="O1339" s="366"/>
      <c r="P1339" s="366"/>
      <c r="Q1339" s="366"/>
      <c r="R1339" s="366"/>
      <c r="S1339" s="366"/>
      <c r="T1339" s="366"/>
      <c r="U1339" s="366"/>
      <c r="V1339" s="366"/>
      <c r="W1339" s="366"/>
      <c r="X1339" s="366"/>
      <c r="Y1339" s="366"/>
      <c r="Z1339" s="366"/>
      <c r="AA1339" s="366"/>
      <c r="AB1339" s="366"/>
      <c r="AC1339" s="366"/>
      <c r="AD1339" s="366"/>
      <c r="AE1339" s="366"/>
      <c r="AF1339" s="366"/>
      <c r="AG1339" s="520"/>
    </row>
    <row r="1340" spans="1:33" ht="19.5" thickBot="1" x14ac:dyDescent="0.35">
      <c r="A1340" s="366"/>
      <c r="B1340" s="1666"/>
      <c r="C1340" s="1666"/>
      <c r="D1340" s="1666"/>
      <c r="E1340" s="1666"/>
      <c r="F1340" s="1666"/>
      <c r="G1340" s="1667"/>
      <c r="H1340" s="366"/>
      <c r="I1340" s="366"/>
      <c r="J1340" s="366"/>
      <c r="K1340" s="366"/>
      <c r="L1340" s="366"/>
      <c r="M1340" s="366"/>
      <c r="N1340" s="366"/>
      <c r="O1340" s="366"/>
      <c r="P1340" s="366"/>
      <c r="Q1340" s="366"/>
      <c r="R1340" s="366"/>
      <c r="S1340" s="366"/>
      <c r="T1340" s="366"/>
      <c r="U1340" s="366"/>
      <c r="V1340" s="366"/>
      <c r="W1340" s="366"/>
      <c r="X1340" s="366"/>
      <c r="Y1340" s="366"/>
      <c r="Z1340" s="366"/>
      <c r="AA1340" s="366"/>
      <c r="AB1340" s="366"/>
      <c r="AC1340" s="366"/>
      <c r="AD1340" s="366"/>
      <c r="AE1340" s="366"/>
      <c r="AF1340" s="366"/>
      <c r="AG1340" s="520"/>
    </row>
    <row r="1341" spans="1:33" ht="19.5" thickBot="1" x14ac:dyDescent="0.35">
      <c r="A1341" s="366"/>
      <c r="B1341" s="1666"/>
      <c r="C1341" s="1666"/>
      <c r="D1341" s="1666"/>
      <c r="E1341" s="1666"/>
      <c r="F1341" s="1666"/>
      <c r="G1341" s="1667"/>
      <c r="H1341" s="366"/>
      <c r="I1341" s="366"/>
      <c r="J1341" s="366"/>
      <c r="K1341" s="366"/>
      <c r="L1341" s="366"/>
      <c r="M1341" s="366"/>
      <c r="N1341" s="366"/>
      <c r="O1341" s="366"/>
      <c r="P1341" s="366"/>
      <c r="Q1341" s="366"/>
      <c r="R1341" s="366"/>
      <c r="S1341" s="366"/>
      <c r="T1341" s="366"/>
      <c r="U1341" s="366"/>
      <c r="V1341" s="366"/>
      <c r="W1341" s="366"/>
      <c r="X1341" s="366"/>
      <c r="Y1341" s="366"/>
      <c r="Z1341" s="366"/>
      <c r="AA1341" s="366"/>
      <c r="AB1341" s="366"/>
      <c r="AC1341" s="366"/>
      <c r="AD1341" s="366"/>
      <c r="AE1341" s="366"/>
      <c r="AF1341" s="366"/>
      <c r="AG1341" s="520"/>
    </row>
    <row r="1342" spans="1:33" ht="19.5" thickBot="1" x14ac:dyDescent="0.35">
      <c r="A1342" s="366"/>
      <c r="B1342" s="1666"/>
      <c r="C1342" s="1666"/>
      <c r="D1342" s="1666"/>
      <c r="E1342" s="1666"/>
      <c r="F1342" s="1666"/>
      <c r="G1342" s="1667"/>
      <c r="H1342" s="366"/>
      <c r="I1342" s="366"/>
      <c r="J1342" s="366"/>
      <c r="K1342" s="366"/>
      <c r="L1342" s="366"/>
      <c r="M1342" s="366"/>
      <c r="N1342" s="366"/>
      <c r="O1342" s="366"/>
      <c r="P1342" s="366"/>
      <c r="Q1342" s="366"/>
      <c r="R1342" s="366"/>
      <c r="S1342" s="366"/>
      <c r="T1342" s="366"/>
      <c r="U1342" s="366"/>
      <c r="V1342" s="366"/>
      <c r="W1342" s="366"/>
      <c r="X1342" s="366"/>
      <c r="Y1342" s="366"/>
      <c r="Z1342" s="366"/>
      <c r="AA1342" s="366"/>
      <c r="AB1342" s="366"/>
      <c r="AC1342" s="366"/>
      <c r="AD1342" s="366"/>
      <c r="AE1342" s="366"/>
      <c r="AF1342" s="366"/>
      <c r="AG1342" s="520"/>
    </row>
    <row r="1343" spans="1:33" ht="19.5" thickBot="1" x14ac:dyDescent="0.35">
      <c r="A1343" s="366"/>
      <c r="B1343" s="1666"/>
      <c r="C1343" s="1666"/>
      <c r="D1343" s="1666"/>
      <c r="E1343" s="1666"/>
      <c r="F1343" s="1666"/>
      <c r="G1343" s="1667"/>
      <c r="H1343" s="366"/>
      <c r="I1343" s="366"/>
      <c r="J1343" s="366"/>
      <c r="K1343" s="366"/>
      <c r="L1343" s="366"/>
      <c r="M1343" s="366"/>
      <c r="N1343" s="366"/>
      <c r="O1343" s="366"/>
      <c r="P1343" s="366"/>
      <c r="Q1343" s="366"/>
      <c r="R1343" s="366"/>
      <c r="S1343" s="366"/>
      <c r="T1343" s="366"/>
      <c r="U1343" s="366"/>
      <c r="V1343" s="366"/>
      <c r="W1343" s="366"/>
      <c r="X1343" s="366"/>
      <c r="Y1343" s="366"/>
      <c r="Z1343" s="366"/>
      <c r="AA1343" s="366"/>
      <c r="AB1343" s="366"/>
      <c r="AC1343" s="366"/>
      <c r="AD1343" s="366"/>
      <c r="AE1343" s="366"/>
      <c r="AF1343" s="366"/>
      <c r="AG1343" s="520"/>
    </row>
    <row r="1344" spans="1:33" ht="19.5" thickBot="1" x14ac:dyDescent="0.35">
      <c r="A1344" s="366"/>
      <c r="B1344" s="1666"/>
      <c r="C1344" s="1666"/>
      <c r="D1344" s="1666"/>
      <c r="E1344" s="1666"/>
      <c r="F1344" s="1666"/>
      <c r="G1344" s="1667"/>
      <c r="H1344" s="366"/>
      <c r="I1344" s="366"/>
      <c r="J1344" s="366"/>
      <c r="K1344" s="366"/>
      <c r="L1344" s="366"/>
      <c r="M1344" s="366"/>
      <c r="N1344" s="366"/>
      <c r="O1344" s="366"/>
      <c r="P1344" s="366"/>
      <c r="Q1344" s="366"/>
      <c r="R1344" s="366"/>
      <c r="S1344" s="366"/>
      <c r="T1344" s="366"/>
      <c r="U1344" s="366"/>
      <c r="V1344" s="366"/>
      <c r="W1344" s="366"/>
      <c r="X1344" s="366"/>
      <c r="Y1344" s="366"/>
      <c r="Z1344" s="366"/>
      <c r="AA1344" s="366"/>
      <c r="AB1344" s="366"/>
      <c r="AC1344" s="366"/>
      <c r="AD1344" s="366"/>
      <c r="AE1344" s="366"/>
      <c r="AF1344" s="366"/>
      <c r="AG1344" s="520"/>
    </row>
    <row r="1345" spans="1:33" ht="19.5" thickBot="1" x14ac:dyDescent="0.35">
      <c r="A1345" s="366"/>
      <c r="B1345" s="1666"/>
      <c r="C1345" s="1666"/>
      <c r="D1345" s="1666"/>
      <c r="E1345" s="1666"/>
      <c r="F1345" s="1666"/>
      <c r="G1345" s="1667"/>
      <c r="H1345" s="366"/>
      <c r="I1345" s="366"/>
      <c r="J1345" s="366"/>
      <c r="K1345" s="366"/>
      <c r="L1345" s="366"/>
      <c r="M1345" s="366"/>
      <c r="N1345" s="366"/>
      <c r="O1345" s="366"/>
      <c r="P1345" s="366"/>
      <c r="Q1345" s="366"/>
      <c r="R1345" s="366"/>
      <c r="S1345" s="366"/>
      <c r="T1345" s="366"/>
      <c r="U1345" s="366"/>
      <c r="V1345" s="366"/>
      <c r="W1345" s="366"/>
      <c r="X1345" s="366"/>
      <c r="Y1345" s="366"/>
      <c r="Z1345" s="366"/>
      <c r="AA1345" s="366"/>
      <c r="AB1345" s="366"/>
      <c r="AC1345" s="366"/>
      <c r="AD1345" s="366"/>
      <c r="AE1345" s="366"/>
      <c r="AF1345" s="366"/>
      <c r="AG1345" s="520"/>
    </row>
    <row r="1346" spans="1:33" x14ac:dyDescent="0.3">
      <c r="A1346" s="366"/>
      <c r="B1346" s="366"/>
      <c r="C1346" s="366"/>
      <c r="D1346" s="366"/>
      <c r="E1346" s="366"/>
      <c r="F1346" s="366"/>
      <c r="G1346" s="366"/>
      <c r="H1346" s="366"/>
      <c r="I1346" s="366"/>
      <c r="J1346" s="366"/>
      <c r="K1346" s="366"/>
      <c r="L1346" s="366"/>
      <c r="M1346" s="366"/>
      <c r="N1346" s="366"/>
      <c r="O1346" s="366"/>
      <c r="P1346" s="366"/>
      <c r="Q1346" s="366"/>
      <c r="R1346" s="366"/>
      <c r="S1346" s="366"/>
      <c r="T1346" s="366"/>
      <c r="U1346" s="366"/>
      <c r="V1346" s="366"/>
      <c r="W1346" s="366"/>
      <c r="X1346" s="366"/>
      <c r="Y1346" s="366"/>
      <c r="Z1346" s="366"/>
      <c r="AA1346" s="366"/>
      <c r="AB1346" s="366"/>
      <c r="AC1346" s="366"/>
      <c r="AD1346" s="366"/>
      <c r="AE1346" s="366"/>
      <c r="AF1346" s="366"/>
      <c r="AG1346" s="520"/>
    </row>
    <row r="1347" spans="1:33" ht="19.5" thickBot="1" x14ac:dyDescent="0.35">
      <c r="A1347" s="529"/>
      <c r="B1347" s="365"/>
      <c r="C1347" s="365"/>
      <c r="D1347" s="365"/>
      <c r="E1347" s="365"/>
      <c r="F1347" s="365"/>
      <c r="G1347" s="365"/>
      <c r="H1347" s="365"/>
      <c r="I1347" s="365"/>
      <c r="J1347" s="365"/>
      <c r="K1347" s="365"/>
      <c r="L1347" s="365"/>
      <c r="M1347" s="365"/>
      <c r="N1347" s="365"/>
      <c r="O1347" s="365"/>
      <c r="P1347" s="365"/>
      <c r="Q1347" s="365"/>
      <c r="R1347" s="365"/>
      <c r="S1347" s="365"/>
      <c r="T1347" s="365"/>
      <c r="U1347" s="365"/>
      <c r="V1347" s="365"/>
      <c r="W1347" s="365"/>
      <c r="X1347" s="365"/>
      <c r="Y1347" s="365"/>
      <c r="Z1347" s="365"/>
      <c r="AA1347" s="365"/>
      <c r="AB1347" s="365"/>
      <c r="AC1347" s="365"/>
      <c r="AD1347" s="365"/>
      <c r="AE1347" s="365"/>
      <c r="AF1347" s="365"/>
      <c r="AG1347" s="520"/>
    </row>
    <row r="1348" spans="1:33" ht="48" thickBot="1" x14ac:dyDescent="0.35">
      <c r="A1348" s="366"/>
      <c r="B1348" s="584"/>
      <c r="C1348" s="584"/>
      <c r="D1348" s="584"/>
      <c r="E1348" s="294" t="s">
        <v>267</v>
      </c>
      <c r="F1348" s="532">
        <f>SUBTOTAL(3,D1352:D1425)-2</f>
        <v>0</v>
      </c>
      <c r="G1348" s="584"/>
      <c r="H1348" s="584"/>
      <c r="I1348" s="584"/>
      <c r="J1348" s="584"/>
      <c r="K1348" s="584"/>
      <c r="L1348" s="584"/>
      <c r="M1348" s="584"/>
      <c r="N1348" s="584"/>
      <c r="O1348" s="366"/>
      <c r="P1348" s="366"/>
      <c r="Q1348" s="366"/>
      <c r="R1348" s="366"/>
      <c r="S1348" s="366"/>
      <c r="T1348" s="366"/>
      <c r="U1348" s="366"/>
      <c r="V1348" s="366"/>
      <c r="W1348" s="366"/>
      <c r="X1348" s="366"/>
      <c r="Y1348" s="366"/>
      <c r="Z1348" s="366"/>
      <c r="AA1348" s="366"/>
      <c r="AB1348" s="366"/>
      <c r="AC1348" s="366"/>
      <c r="AD1348" s="366"/>
      <c r="AE1348" s="366"/>
      <c r="AF1348" s="366"/>
      <c r="AG1348" s="520"/>
    </row>
    <row r="1349" spans="1:33" x14ac:dyDescent="0.3">
      <c r="A1349" s="366"/>
      <c r="B1349" s="295" t="s">
        <v>974</v>
      </c>
      <c r="C1349" s="332"/>
      <c r="D1349" s="332"/>
      <c r="E1349" s="332"/>
      <c r="F1349" s="332"/>
      <c r="G1349" s="332"/>
      <c r="H1349" s="332"/>
      <c r="I1349" s="332"/>
      <c r="J1349" s="332"/>
      <c r="K1349" s="332"/>
      <c r="L1349" s="332"/>
      <c r="M1349" s="332"/>
      <c r="N1349" s="332"/>
      <c r="O1349" s="366"/>
      <c r="P1349" s="366"/>
      <c r="Q1349" s="366"/>
      <c r="R1349" s="366"/>
      <c r="S1349" s="366"/>
      <c r="T1349" s="366"/>
      <c r="U1349" s="366"/>
      <c r="V1349" s="366"/>
      <c r="W1349" s="366"/>
      <c r="X1349" s="366"/>
      <c r="Y1349" s="366"/>
      <c r="Z1349" s="366"/>
      <c r="AA1349" s="366"/>
      <c r="AB1349" s="366"/>
      <c r="AC1349" s="366"/>
      <c r="AD1349" s="366"/>
      <c r="AE1349" s="366"/>
      <c r="AF1349" s="366"/>
      <c r="AG1349" s="520"/>
    </row>
    <row r="1350" spans="1:33" ht="19.5" thickBot="1" x14ac:dyDescent="0.35">
      <c r="A1350" s="366"/>
      <c r="B1350" s="527"/>
      <c r="C1350" s="332"/>
      <c r="D1350" s="332"/>
      <c r="E1350" s="332"/>
      <c r="F1350" s="332"/>
      <c r="G1350" s="332"/>
      <c r="H1350" s="332"/>
      <c r="I1350" s="332"/>
      <c r="J1350" s="332"/>
      <c r="K1350" s="332"/>
      <c r="L1350" s="332"/>
      <c r="M1350" s="332"/>
      <c r="N1350" s="332"/>
      <c r="O1350" s="366"/>
      <c r="P1350" s="366"/>
      <c r="Q1350" s="366"/>
      <c r="R1350" s="366"/>
      <c r="S1350" s="366"/>
      <c r="T1350" s="366"/>
      <c r="U1350" s="366"/>
      <c r="V1350" s="366"/>
      <c r="W1350" s="366"/>
      <c r="X1350" s="366"/>
      <c r="Y1350" s="366"/>
      <c r="Z1350" s="366"/>
      <c r="AA1350" s="366"/>
      <c r="AB1350" s="366"/>
      <c r="AC1350" s="366"/>
      <c r="AD1350" s="366"/>
      <c r="AE1350" s="366"/>
      <c r="AF1350" s="366"/>
      <c r="AG1350" s="520"/>
    </row>
    <row r="1351" spans="1:33" ht="75.75" thickBot="1" x14ac:dyDescent="0.35">
      <c r="A1351" s="366"/>
      <c r="B1351" s="386" t="s">
        <v>1</v>
      </c>
      <c r="C1351" s="386" t="s">
        <v>268</v>
      </c>
      <c r="D1351" s="386" t="s">
        <v>754</v>
      </c>
      <c r="E1351" s="386" t="s">
        <v>151</v>
      </c>
      <c r="F1351" s="386" t="s">
        <v>158</v>
      </c>
      <c r="G1351" s="386" t="s">
        <v>30</v>
      </c>
      <c r="H1351" s="386" t="s">
        <v>270</v>
      </c>
      <c r="I1351" s="386" t="s">
        <v>271</v>
      </c>
      <c r="J1351" s="332"/>
      <c r="K1351" s="332"/>
      <c r="L1351" s="332"/>
      <c r="M1351" s="332"/>
      <c r="N1351" s="332"/>
      <c r="O1351" s="366"/>
      <c r="P1351" s="366"/>
      <c r="Q1351" s="366"/>
      <c r="R1351" s="366"/>
      <c r="S1351" s="366"/>
      <c r="T1351" s="366"/>
      <c r="U1351" s="366"/>
      <c r="V1351" s="366"/>
      <c r="W1351" s="366"/>
      <c r="X1351" s="366"/>
      <c r="Y1351" s="366"/>
      <c r="Z1351" s="366"/>
      <c r="AA1351" s="366"/>
      <c r="AB1351" s="366"/>
      <c r="AC1351" s="366"/>
      <c r="AD1351" s="366"/>
      <c r="AE1351" s="366"/>
      <c r="AF1351" s="366"/>
      <c r="AG1351" s="520"/>
    </row>
    <row r="1352" spans="1:33" ht="19.5" thickBot="1" x14ac:dyDescent="0.35">
      <c r="A1352" s="366"/>
      <c r="B1352" s="1666"/>
      <c r="C1352" s="588"/>
      <c r="D1352" s="388"/>
      <c r="E1352" s="388"/>
      <c r="F1352" s="388"/>
      <c r="G1352" s="388"/>
      <c r="H1352" s="388"/>
      <c r="I1352" s="388"/>
      <c r="J1352" s="332"/>
      <c r="K1352" s="332"/>
      <c r="L1352" s="332"/>
      <c r="M1352" s="332"/>
      <c r="N1352" s="332"/>
      <c r="O1352" s="366"/>
      <c r="P1352" s="366"/>
      <c r="Q1352" s="366"/>
      <c r="R1352" s="366"/>
      <c r="S1352" s="366"/>
      <c r="T1352" s="366"/>
      <c r="U1352" s="366"/>
      <c r="V1352" s="366"/>
      <c r="W1352" s="366"/>
      <c r="X1352" s="366"/>
      <c r="Y1352" s="366"/>
      <c r="Z1352" s="366"/>
      <c r="AA1352" s="366"/>
      <c r="AB1352" s="366"/>
      <c r="AC1352" s="366"/>
      <c r="AD1352" s="366"/>
      <c r="AE1352" s="366"/>
      <c r="AF1352" s="366"/>
      <c r="AG1352" s="520"/>
    </row>
    <row r="1353" spans="1:33" ht="19.5" thickBot="1" x14ac:dyDescent="0.35">
      <c r="A1353" s="366"/>
      <c r="B1353" s="1666"/>
      <c r="C1353" s="587"/>
      <c r="D1353" s="388"/>
      <c r="E1353" s="388"/>
      <c r="F1353" s="388"/>
      <c r="G1353" s="388"/>
      <c r="H1353" s="388"/>
      <c r="I1353" s="388"/>
      <c r="J1353" s="332"/>
      <c r="K1353" s="332"/>
      <c r="L1353" s="332"/>
      <c r="M1353" s="332"/>
      <c r="N1353" s="332"/>
      <c r="O1353" s="366"/>
      <c r="P1353" s="366"/>
      <c r="Q1353" s="366"/>
      <c r="R1353" s="366"/>
      <c r="S1353" s="366"/>
      <c r="T1353" s="366"/>
      <c r="U1353" s="366"/>
      <c r="V1353" s="366"/>
      <c r="W1353" s="366"/>
      <c r="X1353" s="366"/>
      <c r="Y1353" s="366"/>
      <c r="Z1353" s="366"/>
      <c r="AA1353" s="366"/>
      <c r="AB1353" s="366"/>
      <c r="AC1353" s="366"/>
      <c r="AD1353" s="366"/>
      <c r="AE1353" s="366"/>
      <c r="AF1353" s="366"/>
      <c r="AG1353" s="520"/>
    </row>
    <row r="1354" spans="1:33" ht="19.5" thickBot="1" x14ac:dyDescent="0.35">
      <c r="A1354" s="366"/>
      <c r="B1354" s="1666"/>
      <c r="C1354" s="587"/>
      <c r="D1354" s="388"/>
      <c r="E1354" s="388"/>
      <c r="F1354" s="388"/>
      <c r="G1354" s="388"/>
      <c r="H1354" s="388"/>
      <c r="I1354" s="388"/>
      <c r="J1354" s="332"/>
      <c r="K1354" s="332"/>
      <c r="L1354" s="332"/>
      <c r="M1354" s="332"/>
      <c r="N1354" s="332"/>
      <c r="O1354" s="366"/>
      <c r="P1354" s="366"/>
      <c r="Q1354" s="366"/>
      <c r="R1354" s="366"/>
      <c r="S1354" s="366"/>
      <c r="T1354" s="366"/>
      <c r="U1354" s="366"/>
      <c r="V1354" s="366"/>
      <c r="W1354" s="366"/>
      <c r="X1354" s="366"/>
      <c r="Y1354" s="366"/>
      <c r="Z1354" s="366"/>
      <c r="AA1354" s="366"/>
      <c r="AB1354" s="366"/>
      <c r="AC1354" s="366"/>
      <c r="AD1354" s="366"/>
      <c r="AE1354" s="366"/>
      <c r="AF1354" s="366"/>
      <c r="AG1354" s="520"/>
    </row>
    <row r="1355" spans="1:33" ht="19.5" thickBot="1" x14ac:dyDescent="0.35">
      <c r="A1355" s="366"/>
      <c r="B1355" s="1666"/>
      <c r="C1355" s="588"/>
      <c r="D1355" s="388"/>
      <c r="E1355" s="388"/>
      <c r="F1355" s="388"/>
      <c r="G1355" s="388"/>
      <c r="H1355" s="388"/>
      <c r="I1355" s="388"/>
      <c r="J1355" s="332"/>
      <c r="K1355" s="332"/>
      <c r="L1355" s="332"/>
      <c r="M1355" s="332"/>
      <c r="N1355" s="332"/>
      <c r="O1355" s="366"/>
      <c r="P1355" s="366"/>
      <c r="Q1355" s="366"/>
      <c r="R1355" s="366"/>
      <c r="S1355" s="366"/>
      <c r="T1355" s="366"/>
      <c r="U1355" s="366"/>
      <c r="V1355" s="366"/>
      <c r="W1355" s="366"/>
      <c r="X1355" s="366"/>
      <c r="Y1355" s="366"/>
      <c r="Z1355" s="366"/>
      <c r="AA1355" s="366"/>
      <c r="AB1355" s="366"/>
      <c r="AC1355" s="366"/>
      <c r="AD1355" s="366"/>
      <c r="AE1355" s="366"/>
      <c r="AF1355" s="366"/>
      <c r="AG1355" s="520"/>
    </row>
    <row r="1356" spans="1:33" ht="19.5" thickBot="1" x14ac:dyDescent="0.35">
      <c r="A1356" s="366"/>
      <c r="B1356" s="1666"/>
      <c r="C1356" s="587"/>
      <c r="D1356" s="388"/>
      <c r="E1356" s="388"/>
      <c r="F1356" s="388"/>
      <c r="G1356" s="388"/>
      <c r="H1356" s="388"/>
      <c r="I1356" s="388"/>
      <c r="J1356" s="332"/>
      <c r="K1356" s="332"/>
      <c r="L1356" s="332"/>
      <c r="M1356" s="332"/>
      <c r="N1356" s="332"/>
      <c r="O1356" s="366"/>
      <c r="P1356" s="366"/>
      <c r="Q1356" s="366"/>
      <c r="R1356" s="366"/>
      <c r="S1356" s="366"/>
      <c r="T1356" s="366"/>
      <c r="U1356" s="366"/>
      <c r="V1356" s="366"/>
      <c r="W1356" s="366"/>
      <c r="X1356" s="366"/>
      <c r="Y1356" s="366"/>
      <c r="Z1356" s="366"/>
      <c r="AA1356" s="366"/>
      <c r="AB1356" s="366"/>
      <c r="AC1356" s="366"/>
      <c r="AD1356" s="366"/>
      <c r="AE1356" s="366"/>
      <c r="AF1356" s="366"/>
      <c r="AG1356" s="520"/>
    </row>
    <row r="1357" spans="1:33" ht="19.5" thickBot="1" x14ac:dyDescent="0.35">
      <c r="A1357" s="366"/>
      <c r="B1357" s="1666"/>
      <c r="C1357" s="587"/>
      <c r="D1357" s="388"/>
      <c r="E1357" s="388"/>
      <c r="F1357" s="388"/>
      <c r="G1357" s="388"/>
      <c r="H1357" s="388"/>
      <c r="I1357" s="388"/>
      <c r="J1357" s="332"/>
      <c r="K1357" s="332"/>
      <c r="L1357" s="332"/>
      <c r="M1357" s="332"/>
      <c r="N1357" s="332"/>
      <c r="O1357" s="366"/>
      <c r="P1357" s="366"/>
      <c r="Q1357" s="366"/>
      <c r="R1357" s="366"/>
      <c r="S1357" s="366"/>
      <c r="T1357" s="366"/>
      <c r="U1357" s="366"/>
      <c r="V1357" s="366"/>
      <c r="W1357" s="366"/>
      <c r="X1357" s="366"/>
      <c r="Y1357" s="366"/>
      <c r="Z1357" s="366"/>
      <c r="AA1357" s="366"/>
      <c r="AB1357" s="366"/>
      <c r="AC1357" s="366"/>
      <c r="AD1357" s="366"/>
      <c r="AE1357" s="366"/>
      <c r="AF1357" s="366"/>
      <c r="AG1357" s="520"/>
    </row>
    <row r="1358" spans="1:33" ht="19.5" thickBot="1" x14ac:dyDescent="0.35">
      <c r="A1358" s="366"/>
      <c r="B1358" s="1666"/>
      <c r="C1358" s="588"/>
      <c r="D1358" s="388"/>
      <c r="E1358" s="388"/>
      <c r="F1358" s="388"/>
      <c r="G1358" s="388"/>
      <c r="H1358" s="388"/>
      <c r="I1358" s="388"/>
      <c r="J1358" s="332"/>
      <c r="K1358" s="332"/>
      <c r="L1358" s="332"/>
      <c r="M1358" s="332"/>
      <c r="N1358" s="332"/>
      <c r="O1358" s="366"/>
      <c r="P1358" s="366"/>
      <c r="Q1358" s="366"/>
      <c r="R1358" s="366"/>
      <c r="S1358" s="366"/>
      <c r="T1358" s="366"/>
      <c r="U1358" s="366"/>
      <c r="V1358" s="366"/>
      <c r="W1358" s="366"/>
      <c r="X1358" s="366"/>
      <c r="Y1358" s="366"/>
      <c r="Z1358" s="366"/>
      <c r="AA1358" s="366"/>
      <c r="AB1358" s="366"/>
      <c r="AC1358" s="366"/>
      <c r="AD1358" s="366"/>
      <c r="AE1358" s="366"/>
      <c r="AF1358" s="366"/>
      <c r="AG1358" s="520"/>
    </row>
    <row r="1359" spans="1:33" ht="19.5" thickBot="1" x14ac:dyDescent="0.35">
      <c r="A1359" s="366"/>
      <c r="B1359" s="1666"/>
      <c r="C1359" s="587"/>
      <c r="D1359" s="388"/>
      <c r="E1359" s="388"/>
      <c r="F1359" s="388"/>
      <c r="G1359" s="388"/>
      <c r="H1359" s="388"/>
      <c r="I1359" s="388"/>
      <c r="J1359" s="332"/>
      <c r="K1359" s="332"/>
      <c r="L1359" s="332"/>
      <c r="M1359" s="332"/>
      <c r="N1359" s="332"/>
      <c r="O1359" s="366"/>
      <c r="P1359" s="366"/>
      <c r="Q1359" s="366"/>
      <c r="R1359" s="366"/>
      <c r="S1359" s="366"/>
      <c r="T1359" s="366"/>
      <c r="U1359" s="366"/>
      <c r="V1359" s="366"/>
      <c r="W1359" s="366"/>
      <c r="X1359" s="366"/>
      <c r="Y1359" s="366"/>
      <c r="Z1359" s="366"/>
      <c r="AA1359" s="366"/>
      <c r="AB1359" s="366"/>
      <c r="AC1359" s="366"/>
      <c r="AD1359" s="366"/>
      <c r="AE1359" s="366"/>
      <c r="AF1359" s="366"/>
      <c r="AG1359" s="520"/>
    </row>
    <row r="1360" spans="1:33" ht="19.5" thickBot="1" x14ac:dyDescent="0.35">
      <c r="A1360" s="366"/>
      <c r="B1360" s="1666"/>
      <c r="C1360" s="587"/>
      <c r="D1360" s="388"/>
      <c r="E1360" s="388"/>
      <c r="F1360" s="388"/>
      <c r="G1360" s="388"/>
      <c r="H1360" s="388"/>
      <c r="I1360" s="388"/>
      <c r="J1360" s="332"/>
      <c r="K1360" s="332"/>
      <c r="L1360" s="332"/>
      <c r="M1360" s="332"/>
      <c r="N1360" s="332"/>
      <c r="O1360" s="366"/>
      <c r="P1360" s="366"/>
      <c r="Q1360" s="366"/>
      <c r="R1360" s="366"/>
      <c r="S1360" s="366"/>
      <c r="T1360" s="366"/>
      <c r="U1360" s="366"/>
      <c r="V1360" s="366"/>
      <c r="W1360" s="366"/>
      <c r="X1360" s="366"/>
      <c r="Y1360" s="366"/>
      <c r="Z1360" s="366"/>
      <c r="AA1360" s="366"/>
      <c r="AB1360" s="366"/>
      <c r="AC1360" s="366"/>
      <c r="AD1360" s="366"/>
      <c r="AE1360" s="366"/>
      <c r="AF1360" s="366"/>
      <c r="AG1360" s="520"/>
    </row>
    <row r="1361" spans="1:33" ht="19.5" thickBot="1" x14ac:dyDescent="0.35">
      <c r="A1361" s="366"/>
      <c r="B1361" s="1666"/>
      <c r="C1361" s="588"/>
      <c r="D1361" s="388"/>
      <c r="E1361" s="388"/>
      <c r="F1361" s="388"/>
      <c r="G1361" s="388"/>
      <c r="H1361" s="388"/>
      <c r="I1361" s="388"/>
      <c r="J1361" s="332"/>
      <c r="K1361" s="332"/>
      <c r="L1361" s="332"/>
      <c r="M1361" s="332"/>
      <c r="N1361" s="332"/>
      <c r="O1361" s="366"/>
      <c r="P1361" s="366"/>
      <c r="Q1361" s="366"/>
      <c r="R1361" s="366"/>
      <c r="S1361" s="366"/>
      <c r="T1361" s="366"/>
      <c r="U1361" s="366"/>
      <c r="V1361" s="366"/>
      <c r="W1361" s="366"/>
      <c r="X1361" s="366"/>
      <c r="Y1361" s="366"/>
      <c r="Z1361" s="366"/>
      <c r="AA1361" s="366"/>
      <c r="AB1361" s="366"/>
      <c r="AC1361" s="366"/>
      <c r="AD1361" s="366"/>
      <c r="AE1361" s="366"/>
      <c r="AF1361" s="366"/>
      <c r="AG1361" s="520"/>
    </row>
    <row r="1362" spans="1:33" ht="19.5" thickBot="1" x14ac:dyDescent="0.35">
      <c r="A1362" s="366"/>
      <c r="B1362" s="1666"/>
      <c r="C1362" s="587"/>
      <c r="D1362" s="388"/>
      <c r="E1362" s="388"/>
      <c r="F1362" s="388"/>
      <c r="G1362" s="388"/>
      <c r="H1362" s="388"/>
      <c r="I1362" s="388"/>
      <c r="J1362" s="332"/>
      <c r="K1362" s="332"/>
      <c r="L1362" s="332"/>
      <c r="M1362" s="332"/>
      <c r="N1362" s="332"/>
      <c r="O1362" s="366"/>
      <c r="P1362" s="366"/>
      <c r="Q1362" s="366"/>
      <c r="R1362" s="366"/>
      <c r="S1362" s="366"/>
      <c r="T1362" s="366"/>
      <c r="U1362" s="366"/>
      <c r="V1362" s="366"/>
      <c r="W1362" s="366"/>
      <c r="X1362" s="366"/>
      <c r="Y1362" s="366"/>
      <c r="Z1362" s="366"/>
      <c r="AA1362" s="366"/>
      <c r="AB1362" s="366"/>
      <c r="AC1362" s="366"/>
      <c r="AD1362" s="366"/>
      <c r="AE1362" s="366"/>
      <c r="AF1362" s="366"/>
      <c r="AG1362" s="520"/>
    </row>
    <row r="1363" spans="1:33" ht="19.5" thickBot="1" x14ac:dyDescent="0.35">
      <c r="A1363" s="366"/>
      <c r="B1363" s="1666"/>
      <c r="C1363" s="587"/>
      <c r="D1363" s="388"/>
      <c r="E1363" s="388"/>
      <c r="F1363" s="388"/>
      <c r="G1363" s="388"/>
      <c r="H1363" s="388"/>
      <c r="I1363" s="388"/>
      <c r="J1363" s="332"/>
      <c r="K1363" s="332"/>
      <c r="L1363" s="332"/>
      <c r="M1363" s="332"/>
      <c r="N1363" s="332"/>
      <c r="O1363" s="366"/>
      <c r="P1363" s="366"/>
      <c r="Q1363" s="366"/>
      <c r="R1363" s="366"/>
      <c r="S1363" s="366"/>
      <c r="T1363" s="366"/>
      <c r="U1363" s="366"/>
      <c r="V1363" s="366"/>
      <c r="W1363" s="366"/>
      <c r="X1363" s="366"/>
      <c r="Y1363" s="366"/>
      <c r="Z1363" s="366"/>
      <c r="AA1363" s="366"/>
      <c r="AB1363" s="366"/>
      <c r="AC1363" s="366"/>
      <c r="AD1363" s="366"/>
      <c r="AE1363" s="366"/>
      <c r="AF1363" s="366"/>
      <c r="AG1363" s="520"/>
    </row>
    <row r="1364" spans="1:33" ht="19.5" thickBot="1" x14ac:dyDescent="0.35">
      <c r="A1364" s="366"/>
      <c r="B1364" s="1666"/>
      <c r="C1364" s="588"/>
      <c r="D1364" s="388"/>
      <c r="E1364" s="388"/>
      <c r="F1364" s="388"/>
      <c r="G1364" s="388"/>
      <c r="H1364" s="388"/>
      <c r="I1364" s="388"/>
      <c r="J1364" s="332"/>
      <c r="K1364" s="332"/>
      <c r="L1364" s="332"/>
      <c r="M1364" s="332"/>
      <c r="N1364" s="332"/>
      <c r="O1364" s="366"/>
      <c r="P1364" s="366"/>
      <c r="Q1364" s="366"/>
      <c r="R1364" s="366"/>
      <c r="S1364" s="366"/>
      <c r="T1364" s="366"/>
      <c r="U1364" s="366"/>
      <c r="V1364" s="366"/>
      <c r="W1364" s="366"/>
      <c r="X1364" s="366"/>
      <c r="Y1364" s="366"/>
      <c r="Z1364" s="366"/>
      <c r="AA1364" s="366"/>
      <c r="AB1364" s="366"/>
      <c r="AC1364" s="366"/>
      <c r="AD1364" s="366"/>
      <c r="AE1364" s="366"/>
      <c r="AF1364" s="366"/>
      <c r="AG1364" s="520"/>
    </row>
    <row r="1365" spans="1:33" ht="19.5" thickBot="1" x14ac:dyDescent="0.35">
      <c r="A1365" s="366"/>
      <c r="B1365" s="1666"/>
      <c r="C1365" s="587"/>
      <c r="D1365" s="388"/>
      <c r="E1365" s="388"/>
      <c r="F1365" s="388"/>
      <c r="G1365" s="388"/>
      <c r="H1365" s="388"/>
      <c r="I1365" s="388"/>
      <c r="J1365" s="332"/>
      <c r="K1365" s="332"/>
      <c r="L1365" s="332"/>
      <c r="M1365" s="332"/>
      <c r="N1365" s="332"/>
      <c r="O1365" s="366"/>
      <c r="P1365" s="366"/>
      <c r="Q1365" s="366"/>
      <c r="R1365" s="366"/>
      <c r="S1365" s="366"/>
      <c r="T1365" s="366"/>
      <c r="U1365" s="366"/>
      <c r="V1365" s="366"/>
      <c r="W1365" s="366"/>
      <c r="X1365" s="366"/>
      <c r="Y1365" s="366"/>
      <c r="Z1365" s="366"/>
      <c r="AA1365" s="366"/>
      <c r="AB1365" s="366"/>
      <c r="AC1365" s="366"/>
      <c r="AD1365" s="366"/>
      <c r="AE1365" s="366"/>
      <c r="AF1365" s="366"/>
      <c r="AG1365" s="520"/>
    </row>
    <row r="1366" spans="1:33" ht="19.5" thickBot="1" x14ac:dyDescent="0.35">
      <c r="A1366" s="366"/>
      <c r="B1366" s="1666"/>
      <c r="C1366" s="587"/>
      <c r="D1366" s="388"/>
      <c r="E1366" s="388"/>
      <c r="F1366" s="388"/>
      <c r="G1366" s="388"/>
      <c r="H1366" s="388"/>
      <c r="I1366" s="388"/>
      <c r="J1366" s="332"/>
      <c r="K1366" s="332"/>
      <c r="L1366" s="332"/>
      <c r="M1366" s="332"/>
      <c r="N1366" s="332"/>
      <c r="O1366" s="366"/>
      <c r="P1366" s="366"/>
      <c r="Q1366" s="366"/>
      <c r="R1366" s="366"/>
      <c r="S1366" s="366"/>
      <c r="T1366" s="366"/>
      <c r="U1366" s="366"/>
      <c r="V1366" s="366"/>
      <c r="W1366" s="366"/>
      <c r="X1366" s="366"/>
      <c r="Y1366" s="366"/>
      <c r="Z1366" s="366"/>
      <c r="AA1366" s="366"/>
      <c r="AB1366" s="366"/>
      <c r="AC1366" s="366"/>
      <c r="AD1366" s="366"/>
      <c r="AE1366" s="366"/>
      <c r="AF1366" s="366"/>
      <c r="AG1366" s="520"/>
    </row>
    <row r="1367" spans="1:33" ht="19.5" thickBot="1" x14ac:dyDescent="0.35">
      <c r="A1367" s="366"/>
      <c r="B1367" s="1666"/>
      <c r="C1367" s="588"/>
      <c r="D1367" s="388"/>
      <c r="E1367" s="388"/>
      <c r="F1367" s="388"/>
      <c r="G1367" s="388"/>
      <c r="H1367" s="388"/>
      <c r="I1367" s="388"/>
      <c r="J1367" s="332"/>
      <c r="K1367" s="332"/>
      <c r="L1367" s="332"/>
      <c r="M1367" s="332"/>
      <c r="N1367" s="332"/>
      <c r="O1367" s="366"/>
      <c r="P1367" s="366"/>
      <c r="Q1367" s="366"/>
      <c r="R1367" s="366"/>
      <c r="S1367" s="366"/>
      <c r="T1367" s="366"/>
      <c r="U1367" s="366"/>
      <c r="V1367" s="366"/>
      <c r="W1367" s="366"/>
      <c r="X1367" s="366"/>
      <c r="Y1367" s="366"/>
      <c r="Z1367" s="366"/>
      <c r="AA1367" s="366"/>
      <c r="AB1367" s="366"/>
      <c r="AC1367" s="366"/>
      <c r="AD1367" s="366"/>
      <c r="AE1367" s="366"/>
      <c r="AF1367" s="366"/>
      <c r="AG1367" s="520"/>
    </row>
    <row r="1368" spans="1:33" ht="19.5" thickBot="1" x14ac:dyDescent="0.35">
      <c r="A1368" s="366"/>
      <c r="B1368" s="1666"/>
      <c r="C1368" s="587"/>
      <c r="D1368" s="388"/>
      <c r="E1368" s="388"/>
      <c r="F1368" s="388"/>
      <c r="G1368" s="388"/>
      <c r="H1368" s="388"/>
      <c r="I1368" s="388"/>
      <c r="J1368" s="332"/>
      <c r="K1368" s="332"/>
      <c r="L1368" s="332"/>
      <c r="M1368" s="332"/>
      <c r="N1368" s="332"/>
      <c r="O1368" s="366"/>
      <c r="P1368" s="366"/>
      <c r="Q1368" s="366"/>
      <c r="R1368" s="366"/>
      <c r="S1368" s="366"/>
      <c r="T1368" s="366"/>
      <c r="U1368" s="366"/>
      <c r="V1368" s="366"/>
      <c r="W1368" s="366"/>
      <c r="X1368" s="366"/>
      <c r="Y1368" s="366"/>
      <c r="Z1368" s="366"/>
      <c r="AA1368" s="366"/>
      <c r="AB1368" s="366"/>
      <c r="AC1368" s="366"/>
      <c r="AD1368" s="366"/>
      <c r="AE1368" s="366"/>
      <c r="AF1368" s="366"/>
      <c r="AG1368" s="520"/>
    </row>
    <row r="1369" spans="1:33" ht="19.5" thickBot="1" x14ac:dyDescent="0.35">
      <c r="A1369" s="366"/>
      <c r="B1369" s="1666"/>
      <c r="C1369" s="587"/>
      <c r="D1369" s="388"/>
      <c r="E1369" s="388"/>
      <c r="F1369" s="388"/>
      <c r="G1369" s="388"/>
      <c r="H1369" s="388"/>
      <c r="I1369" s="388"/>
      <c r="J1369" s="332"/>
      <c r="K1369" s="332"/>
      <c r="L1369" s="332"/>
      <c r="M1369" s="332"/>
      <c r="N1369" s="332"/>
      <c r="O1369" s="366"/>
      <c r="P1369" s="366"/>
      <c r="Q1369" s="366"/>
      <c r="R1369" s="366"/>
      <c r="S1369" s="366"/>
      <c r="T1369" s="366"/>
      <c r="U1369" s="366"/>
      <c r="V1369" s="366"/>
      <c r="W1369" s="366"/>
      <c r="X1369" s="366"/>
      <c r="Y1369" s="366"/>
      <c r="Z1369" s="366"/>
      <c r="AA1369" s="366"/>
      <c r="AB1369" s="366"/>
      <c r="AC1369" s="366"/>
      <c r="AD1369" s="366"/>
      <c r="AE1369" s="366"/>
      <c r="AF1369" s="366"/>
      <c r="AG1369" s="520"/>
    </row>
    <row r="1370" spans="1:33" ht="19.5" thickBot="1" x14ac:dyDescent="0.35">
      <c r="A1370" s="366"/>
      <c r="B1370" s="1666"/>
      <c r="C1370" s="588"/>
      <c r="D1370" s="388"/>
      <c r="E1370" s="388"/>
      <c r="F1370" s="388"/>
      <c r="G1370" s="388"/>
      <c r="H1370" s="388"/>
      <c r="I1370" s="388"/>
      <c r="J1370" s="332"/>
      <c r="K1370" s="332"/>
      <c r="L1370" s="332"/>
      <c r="M1370" s="332"/>
      <c r="N1370" s="332"/>
      <c r="O1370" s="366"/>
      <c r="P1370" s="366"/>
      <c r="Q1370" s="366"/>
      <c r="R1370" s="366"/>
      <c r="S1370" s="366"/>
      <c r="T1370" s="366"/>
      <c r="U1370" s="366"/>
      <c r="V1370" s="366"/>
      <c r="W1370" s="366"/>
      <c r="X1370" s="366"/>
      <c r="Y1370" s="366"/>
      <c r="Z1370" s="366"/>
      <c r="AA1370" s="366"/>
      <c r="AB1370" s="366"/>
      <c r="AC1370" s="366"/>
      <c r="AD1370" s="366"/>
      <c r="AE1370" s="366"/>
      <c r="AF1370" s="366"/>
      <c r="AG1370" s="520"/>
    </row>
    <row r="1371" spans="1:33" ht="19.5" thickBot="1" x14ac:dyDescent="0.35">
      <c r="A1371" s="366"/>
      <c r="B1371" s="1666"/>
      <c r="C1371" s="587"/>
      <c r="D1371" s="388"/>
      <c r="E1371" s="388"/>
      <c r="F1371" s="388"/>
      <c r="G1371" s="388"/>
      <c r="H1371" s="388"/>
      <c r="I1371" s="388"/>
      <c r="J1371" s="332"/>
      <c r="K1371" s="332"/>
      <c r="L1371" s="332"/>
      <c r="M1371" s="332"/>
      <c r="N1371" s="332"/>
      <c r="O1371" s="366"/>
      <c r="P1371" s="366"/>
      <c r="Q1371" s="366"/>
      <c r="R1371" s="366"/>
      <c r="S1371" s="366"/>
      <c r="T1371" s="366"/>
      <c r="U1371" s="366"/>
      <c r="V1371" s="366"/>
      <c r="W1371" s="366"/>
      <c r="X1371" s="366"/>
      <c r="Y1371" s="366"/>
      <c r="Z1371" s="366"/>
      <c r="AA1371" s="366"/>
      <c r="AB1371" s="366"/>
      <c r="AC1371" s="366"/>
      <c r="AD1371" s="366"/>
      <c r="AE1371" s="366"/>
      <c r="AF1371" s="366"/>
      <c r="AG1371" s="520"/>
    </row>
    <row r="1372" spans="1:33" ht="19.5" thickBot="1" x14ac:dyDescent="0.35">
      <c r="A1372" s="366"/>
      <c r="B1372" s="1666"/>
      <c r="C1372" s="587"/>
      <c r="D1372" s="388"/>
      <c r="E1372" s="388"/>
      <c r="F1372" s="388"/>
      <c r="G1372" s="388"/>
      <c r="H1372" s="388"/>
      <c r="I1372" s="388"/>
      <c r="J1372" s="332"/>
      <c r="K1372" s="332"/>
      <c r="L1372" s="332"/>
      <c r="M1372" s="332"/>
      <c r="N1372" s="332"/>
      <c r="O1372" s="366"/>
      <c r="P1372" s="366"/>
      <c r="Q1372" s="366"/>
      <c r="R1372" s="366"/>
      <c r="S1372" s="366"/>
      <c r="T1372" s="366"/>
      <c r="U1372" s="366"/>
      <c r="V1372" s="366"/>
      <c r="W1372" s="366"/>
      <c r="X1372" s="366"/>
      <c r="Y1372" s="366"/>
      <c r="Z1372" s="366"/>
      <c r="AA1372" s="366"/>
      <c r="AB1372" s="366"/>
      <c r="AC1372" s="366"/>
      <c r="AD1372" s="366"/>
      <c r="AE1372" s="366"/>
      <c r="AF1372" s="366"/>
      <c r="AG1372" s="520"/>
    </row>
    <row r="1373" spans="1:33" ht="19.5" thickBot="1" x14ac:dyDescent="0.35">
      <c r="A1373" s="366"/>
      <c r="B1373" s="1666"/>
      <c r="C1373" s="588"/>
      <c r="D1373" s="388"/>
      <c r="E1373" s="388"/>
      <c r="F1373" s="388"/>
      <c r="G1373" s="388"/>
      <c r="H1373" s="388"/>
      <c r="I1373" s="388"/>
      <c r="J1373" s="332"/>
      <c r="K1373" s="332"/>
      <c r="L1373" s="332"/>
      <c r="M1373" s="332"/>
      <c r="N1373" s="332"/>
      <c r="O1373" s="366"/>
      <c r="P1373" s="366"/>
      <c r="Q1373" s="366"/>
      <c r="R1373" s="366"/>
      <c r="S1373" s="366"/>
      <c r="T1373" s="366"/>
      <c r="U1373" s="366"/>
      <c r="V1373" s="366"/>
      <c r="W1373" s="366"/>
      <c r="X1373" s="366"/>
      <c r="Y1373" s="366"/>
      <c r="Z1373" s="366"/>
      <c r="AA1373" s="366"/>
      <c r="AB1373" s="366"/>
      <c r="AC1373" s="366"/>
      <c r="AD1373" s="366"/>
      <c r="AE1373" s="366"/>
      <c r="AF1373" s="366"/>
      <c r="AG1373" s="520"/>
    </row>
    <row r="1374" spans="1:33" ht="19.5" thickBot="1" x14ac:dyDescent="0.35">
      <c r="A1374" s="366"/>
      <c r="B1374" s="1666"/>
      <c r="C1374" s="587"/>
      <c r="D1374" s="388"/>
      <c r="E1374" s="388"/>
      <c r="F1374" s="388"/>
      <c r="G1374" s="388"/>
      <c r="H1374" s="388"/>
      <c r="I1374" s="388"/>
      <c r="J1374" s="332"/>
      <c r="K1374" s="332"/>
      <c r="L1374" s="332"/>
      <c r="M1374" s="332"/>
      <c r="N1374" s="332"/>
      <c r="O1374" s="366"/>
      <c r="P1374" s="366"/>
      <c r="Q1374" s="366"/>
      <c r="R1374" s="366"/>
      <c r="S1374" s="366"/>
      <c r="T1374" s="366"/>
      <c r="U1374" s="366"/>
      <c r="V1374" s="366"/>
      <c r="W1374" s="366"/>
      <c r="X1374" s="366"/>
      <c r="Y1374" s="366"/>
      <c r="Z1374" s="366"/>
      <c r="AA1374" s="366"/>
      <c r="AB1374" s="366"/>
      <c r="AC1374" s="366"/>
      <c r="AD1374" s="366"/>
      <c r="AE1374" s="366"/>
      <c r="AF1374" s="366"/>
      <c r="AG1374" s="520"/>
    </row>
    <row r="1375" spans="1:33" ht="84.75" thickBot="1" x14ac:dyDescent="0.35">
      <c r="A1375" s="366"/>
      <c r="B1375" s="291" t="s">
        <v>1</v>
      </c>
      <c r="C1375" s="291" t="s">
        <v>268</v>
      </c>
      <c r="D1375" s="291" t="s">
        <v>754</v>
      </c>
      <c r="E1375" s="291" t="s">
        <v>151</v>
      </c>
      <c r="F1375" s="291" t="s">
        <v>158</v>
      </c>
      <c r="G1375" s="291" t="s">
        <v>30</v>
      </c>
      <c r="H1375" s="291" t="s">
        <v>270</v>
      </c>
      <c r="I1375" s="291" t="s">
        <v>271</v>
      </c>
      <c r="J1375" s="332"/>
      <c r="K1375" s="332"/>
      <c r="L1375" s="332"/>
      <c r="M1375" s="332"/>
      <c r="N1375" s="332"/>
      <c r="O1375" s="366"/>
      <c r="P1375" s="366"/>
      <c r="Q1375" s="366"/>
      <c r="R1375" s="366"/>
      <c r="S1375" s="366"/>
      <c r="T1375" s="366"/>
      <c r="U1375" s="366"/>
      <c r="V1375" s="366"/>
      <c r="W1375" s="366"/>
      <c r="X1375" s="366"/>
      <c r="Y1375" s="366"/>
      <c r="Z1375" s="366"/>
      <c r="AA1375" s="366"/>
      <c r="AB1375" s="366"/>
      <c r="AC1375" s="366"/>
      <c r="AD1375" s="366"/>
      <c r="AE1375" s="366"/>
      <c r="AF1375" s="366"/>
      <c r="AG1375" s="520"/>
    </row>
    <row r="1376" spans="1:33" ht="19.5" thickBot="1" x14ac:dyDescent="0.35">
      <c r="A1376" s="366"/>
      <c r="B1376" s="1666"/>
      <c r="C1376" s="588"/>
      <c r="D1376" s="388"/>
      <c r="E1376" s="388"/>
      <c r="F1376" s="388"/>
      <c r="G1376" s="388"/>
      <c r="H1376" s="388"/>
      <c r="I1376" s="388"/>
      <c r="J1376" s="332"/>
      <c r="K1376" s="332"/>
      <c r="L1376" s="332"/>
      <c r="M1376" s="332"/>
      <c r="N1376" s="332"/>
      <c r="O1376" s="366"/>
      <c r="P1376" s="366"/>
      <c r="Q1376" s="366"/>
      <c r="R1376" s="366"/>
      <c r="S1376" s="366"/>
      <c r="T1376" s="366"/>
      <c r="U1376" s="366"/>
      <c r="V1376" s="366"/>
      <c r="W1376" s="366"/>
      <c r="X1376" s="366"/>
      <c r="Y1376" s="366"/>
      <c r="Z1376" s="366"/>
      <c r="AA1376" s="366"/>
      <c r="AB1376" s="366"/>
      <c r="AC1376" s="366"/>
      <c r="AD1376" s="366"/>
      <c r="AE1376" s="366"/>
      <c r="AF1376" s="366"/>
      <c r="AG1376" s="520"/>
    </row>
    <row r="1377" spans="1:33" ht="19.5" thickBot="1" x14ac:dyDescent="0.35">
      <c r="A1377" s="366"/>
      <c r="B1377" s="1666"/>
      <c r="C1377" s="587"/>
      <c r="D1377" s="388"/>
      <c r="E1377" s="388"/>
      <c r="F1377" s="388"/>
      <c r="G1377" s="388"/>
      <c r="H1377" s="388"/>
      <c r="I1377" s="388"/>
      <c r="J1377" s="332"/>
      <c r="K1377" s="332"/>
      <c r="L1377" s="332"/>
      <c r="M1377" s="332"/>
      <c r="N1377" s="332"/>
      <c r="O1377" s="366"/>
      <c r="P1377" s="366"/>
      <c r="Q1377" s="366"/>
      <c r="R1377" s="366"/>
      <c r="S1377" s="366"/>
      <c r="T1377" s="366"/>
      <c r="U1377" s="366"/>
      <c r="V1377" s="366"/>
      <c r="W1377" s="366"/>
      <c r="X1377" s="366"/>
      <c r="Y1377" s="366"/>
      <c r="Z1377" s="366"/>
      <c r="AA1377" s="366"/>
      <c r="AB1377" s="366"/>
      <c r="AC1377" s="366"/>
      <c r="AD1377" s="366"/>
      <c r="AE1377" s="366"/>
      <c r="AF1377" s="366"/>
      <c r="AG1377" s="520"/>
    </row>
    <row r="1378" spans="1:33" ht="19.5" thickBot="1" x14ac:dyDescent="0.35">
      <c r="A1378" s="366"/>
      <c r="B1378" s="1666"/>
      <c r="C1378" s="587"/>
      <c r="D1378" s="388"/>
      <c r="E1378" s="388"/>
      <c r="F1378" s="388"/>
      <c r="G1378" s="388"/>
      <c r="H1378" s="388"/>
      <c r="I1378" s="388"/>
      <c r="J1378" s="332"/>
      <c r="K1378" s="332"/>
      <c r="L1378" s="332"/>
      <c r="M1378" s="332"/>
      <c r="N1378" s="332"/>
      <c r="O1378" s="366"/>
      <c r="P1378" s="366"/>
      <c r="Q1378" s="366"/>
      <c r="R1378" s="366"/>
      <c r="S1378" s="366"/>
      <c r="T1378" s="366"/>
      <c r="U1378" s="366"/>
      <c r="V1378" s="366"/>
      <c r="W1378" s="366"/>
      <c r="X1378" s="366"/>
      <c r="Y1378" s="366"/>
      <c r="Z1378" s="366"/>
      <c r="AA1378" s="366"/>
      <c r="AB1378" s="366"/>
      <c r="AC1378" s="366"/>
      <c r="AD1378" s="366"/>
      <c r="AE1378" s="366"/>
      <c r="AF1378" s="366"/>
      <c r="AG1378" s="520"/>
    </row>
    <row r="1379" spans="1:33" ht="19.5" thickBot="1" x14ac:dyDescent="0.35">
      <c r="A1379" s="366"/>
      <c r="B1379" s="1666"/>
      <c r="C1379" s="588"/>
      <c r="D1379" s="388"/>
      <c r="E1379" s="388"/>
      <c r="F1379" s="388"/>
      <c r="G1379" s="388"/>
      <c r="H1379" s="388"/>
      <c r="I1379" s="388"/>
      <c r="J1379" s="332"/>
      <c r="K1379" s="332"/>
      <c r="L1379" s="332"/>
      <c r="M1379" s="332"/>
      <c r="N1379" s="332"/>
      <c r="O1379" s="366"/>
      <c r="P1379" s="366"/>
      <c r="Q1379" s="366"/>
      <c r="R1379" s="366"/>
      <c r="S1379" s="366"/>
      <c r="T1379" s="366"/>
      <c r="U1379" s="366"/>
      <c r="V1379" s="366"/>
      <c r="W1379" s="366"/>
      <c r="X1379" s="366"/>
      <c r="Y1379" s="366"/>
      <c r="Z1379" s="366"/>
      <c r="AA1379" s="366"/>
      <c r="AB1379" s="366"/>
      <c r="AC1379" s="366"/>
      <c r="AD1379" s="366"/>
      <c r="AE1379" s="366"/>
      <c r="AF1379" s="366"/>
      <c r="AG1379" s="520"/>
    </row>
    <row r="1380" spans="1:33" ht="19.5" thickBot="1" x14ac:dyDescent="0.35">
      <c r="A1380" s="366"/>
      <c r="B1380" s="1666"/>
      <c r="C1380" s="587"/>
      <c r="D1380" s="388"/>
      <c r="E1380" s="388"/>
      <c r="F1380" s="388"/>
      <c r="G1380" s="388"/>
      <c r="H1380" s="388"/>
      <c r="I1380" s="388"/>
      <c r="J1380" s="332"/>
      <c r="K1380" s="332"/>
      <c r="L1380" s="332"/>
      <c r="M1380" s="332"/>
      <c r="N1380" s="332"/>
      <c r="O1380" s="366"/>
      <c r="P1380" s="366"/>
      <c r="Q1380" s="366"/>
      <c r="R1380" s="366"/>
      <c r="S1380" s="366"/>
      <c r="T1380" s="366"/>
      <c r="U1380" s="366"/>
      <c r="V1380" s="366"/>
      <c r="W1380" s="366"/>
      <c r="X1380" s="366"/>
      <c r="Y1380" s="366"/>
      <c r="Z1380" s="366"/>
      <c r="AA1380" s="366"/>
      <c r="AB1380" s="366"/>
      <c r="AC1380" s="366"/>
      <c r="AD1380" s="366"/>
      <c r="AE1380" s="366"/>
      <c r="AF1380" s="366"/>
      <c r="AG1380" s="520"/>
    </row>
    <row r="1381" spans="1:33" ht="19.5" thickBot="1" x14ac:dyDescent="0.35">
      <c r="A1381" s="366"/>
      <c r="B1381" s="1666"/>
      <c r="C1381" s="587"/>
      <c r="D1381" s="388"/>
      <c r="E1381" s="388"/>
      <c r="F1381" s="388"/>
      <c r="G1381" s="388"/>
      <c r="H1381" s="388"/>
      <c r="I1381" s="388"/>
      <c r="J1381" s="332"/>
      <c r="K1381" s="332"/>
      <c r="L1381" s="332"/>
      <c r="M1381" s="332"/>
      <c r="N1381" s="332"/>
      <c r="O1381" s="366"/>
      <c r="P1381" s="366"/>
      <c r="Q1381" s="366"/>
      <c r="R1381" s="366"/>
      <c r="S1381" s="366"/>
      <c r="T1381" s="366"/>
      <c r="U1381" s="366"/>
      <c r="V1381" s="366"/>
      <c r="W1381" s="366"/>
      <c r="X1381" s="366"/>
      <c r="Y1381" s="366"/>
      <c r="Z1381" s="366"/>
      <c r="AA1381" s="366"/>
      <c r="AB1381" s="366"/>
      <c r="AC1381" s="366"/>
      <c r="AD1381" s="366"/>
      <c r="AE1381" s="366"/>
      <c r="AF1381" s="366"/>
      <c r="AG1381" s="520"/>
    </row>
    <row r="1382" spans="1:33" ht="19.5" thickBot="1" x14ac:dyDescent="0.35">
      <c r="A1382" s="366"/>
      <c r="B1382" s="1666"/>
      <c r="C1382" s="588"/>
      <c r="D1382" s="388"/>
      <c r="E1382" s="388"/>
      <c r="F1382" s="388"/>
      <c r="G1382" s="388"/>
      <c r="H1382" s="388"/>
      <c r="I1382" s="388"/>
      <c r="J1382" s="332"/>
      <c r="K1382" s="332"/>
      <c r="L1382" s="332"/>
      <c r="M1382" s="332"/>
      <c r="N1382" s="332"/>
      <c r="O1382" s="366"/>
      <c r="P1382" s="366"/>
      <c r="Q1382" s="366"/>
      <c r="R1382" s="366"/>
      <c r="S1382" s="366"/>
      <c r="T1382" s="366"/>
      <c r="U1382" s="366"/>
      <c r="V1382" s="366"/>
      <c r="W1382" s="366"/>
      <c r="X1382" s="366"/>
      <c r="Y1382" s="366"/>
      <c r="Z1382" s="366"/>
      <c r="AA1382" s="366"/>
      <c r="AB1382" s="366"/>
      <c r="AC1382" s="366"/>
      <c r="AD1382" s="366"/>
      <c r="AE1382" s="366"/>
      <c r="AF1382" s="366"/>
      <c r="AG1382" s="520"/>
    </row>
    <row r="1383" spans="1:33" ht="19.5" thickBot="1" x14ac:dyDescent="0.35">
      <c r="A1383" s="366"/>
      <c r="B1383" s="1666"/>
      <c r="C1383" s="587"/>
      <c r="D1383" s="388"/>
      <c r="E1383" s="388"/>
      <c r="F1383" s="388"/>
      <c r="G1383" s="388"/>
      <c r="H1383" s="388"/>
      <c r="I1383" s="388"/>
      <c r="J1383" s="332"/>
      <c r="K1383" s="332"/>
      <c r="L1383" s="332"/>
      <c r="M1383" s="332"/>
      <c r="N1383" s="332"/>
      <c r="O1383" s="366"/>
      <c r="P1383" s="366"/>
      <c r="Q1383" s="366"/>
      <c r="R1383" s="366"/>
      <c r="S1383" s="366"/>
      <c r="T1383" s="366"/>
      <c r="U1383" s="366"/>
      <c r="V1383" s="366"/>
      <c r="W1383" s="366"/>
      <c r="X1383" s="366"/>
      <c r="Y1383" s="366"/>
      <c r="Z1383" s="366"/>
      <c r="AA1383" s="366"/>
      <c r="AB1383" s="366"/>
      <c r="AC1383" s="366"/>
      <c r="AD1383" s="366"/>
      <c r="AE1383" s="366"/>
      <c r="AF1383" s="366"/>
      <c r="AG1383" s="520"/>
    </row>
    <row r="1384" spans="1:33" ht="19.5" thickBot="1" x14ac:dyDescent="0.35">
      <c r="A1384" s="366"/>
      <c r="B1384" s="1666"/>
      <c r="C1384" s="587"/>
      <c r="D1384" s="388"/>
      <c r="E1384" s="388"/>
      <c r="F1384" s="388"/>
      <c r="G1384" s="388"/>
      <c r="H1384" s="388"/>
      <c r="I1384" s="388"/>
      <c r="J1384" s="332"/>
      <c r="K1384" s="332"/>
      <c r="L1384" s="332"/>
      <c r="M1384" s="332"/>
      <c r="N1384" s="332"/>
      <c r="O1384" s="366"/>
      <c r="P1384" s="366"/>
      <c r="Q1384" s="366"/>
      <c r="R1384" s="366"/>
      <c r="S1384" s="366"/>
      <c r="T1384" s="366"/>
      <c r="U1384" s="366"/>
      <c r="V1384" s="366"/>
      <c r="W1384" s="366"/>
      <c r="X1384" s="366"/>
      <c r="Y1384" s="366"/>
      <c r="Z1384" s="366"/>
      <c r="AA1384" s="366"/>
      <c r="AB1384" s="366"/>
      <c r="AC1384" s="366"/>
      <c r="AD1384" s="366"/>
      <c r="AE1384" s="366"/>
      <c r="AF1384" s="366"/>
      <c r="AG1384" s="520"/>
    </row>
    <row r="1385" spans="1:33" ht="19.5" thickBot="1" x14ac:dyDescent="0.35">
      <c r="A1385" s="366"/>
      <c r="B1385" s="1666"/>
      <c r="C1385" s="588"/>
      <c r="D1385" s="388"/>
      <c r="E1385" s="388"/>
      <c r="F1385" s="388"/>
      <c r="G1385" s="388"/>
      <c r="H1385" s="388"/>
      <c r="I1385" s="388"/>
      <c r="J1385" s="332"/>
      <c r="K1385" s="332"/>
      <c r="L1385" s="332"/>
      <c r="M1385" s="332"/>
      <c r="N1385" s="332"/>
      <c r="O1385" s="366"/>
      <c r="P1385" s="366"/>
      <c r="Q1385" s="366"/>
      <c r="R1385" s="366"/>
      <c r="S1385" s="366"/>
      <c r="T1385" s="366"/>
      <c r="U1385" s="366"/>
      <c r="V1385" s="366"/>
      <c r="W1385" s="366"/>
      <c r="X1385" s="366"/>
      <c r="Y1385" s="366"/>
      <c r="Z1385" s="366"/>
      <c r="AA1385" s="366"/>
      <c r="AB1385" s="366"/>
      <c r="AC1385" s="366"/>
      <c r="AD1385" s="366"/>
      <c r="AE1385" s="366"/>
      <c r="AF1385" s="366"/>
      <c r="AG1385" s="520"/>
    </row>
    <row r="1386" spans="1:33" ht="19.5" thickBot="1" x14ac:dyDescent="0.35">
      <c r="A1386" s="366"/>
      <c r="B1386" s="1666"/>
      <c r="C1386" s="587"/>
      <c r="D1386" s="388"/>
      <c r="E1386" s="388"/>
      <c r="F1386" s="388"/>
      <c r="G1386" s="388"/>
      <c r="H1386" s="388"/>
      <c r="I1386" s="388"/>
      <c r="J1386" s="332"/>
      <c r="K1386" s="332"/>
      <c r="L1386" s="332"/>
      <c r="M1386" s="332"/>
      <c r="N1386" s="332"/>
      <c r="O1386" s="366"/>
      <c r="P1386" s="366"/>
      <c r="Q1386" s="366"/>
      <c r="R1386" s="366"/>
      <c r="S1386" s="366"/>
      <c r="T1386" s="366"/>
      <c r="U1386" s="366"/>
      <c r="V1386" s="366"/>
      <c r="W1386" s="366"/>
      <c r="X1386" s="366"/>
      <c r="Y1386" s="366"/>
      <c r="Z1386" s="366"/>
      <c r="AA1386" s="366"/>
      <c r="AB1386" s="366"/>
      <c r="AC1386" s="366"/>
      <c r="AD1386" s="366"/>
      <c r="AE1386" s="366"/>
      <c r="AF1386" s="366"/>
      <c r="AG1386" s="520"/>
    </row>
    <row r="1387" spans="1:33" ht="19.5" thickBot="1" x14ac:dyDescent="0.35">
      <c r="A1387" s="366"/>
      <c r="B1387" s="1666"/>
      <c r="C1387" s="587"/>
      <c r="D1387" s="388"/>
      <c r="E1387" s="388"/>
      <c r="F1387" s="388"/>
      <c r="G1387" s="388"/>
      <c r="H1387" s="388"/>
      <c r="I1387" s="388"/>
      <c r="J1387" s="332"/>
      <c r="K1387" s="332"/>
      <c r="L1387" s="332"/>
      <c r="M1387" s="332"/>
      <c r="N1387" s="332"/>
      <c r="O1387" s="366"/>
      <c r="P1387" s="366"/>
      <c r="Q1387" s="366"/>
      <c r="R1387" s="366"/>
      <c r="S1387" s="366"/>
      <c r="T1387" s="366"/>
      <c r="U1387" s="366"/>
      <c r="V1387" s="366"/>
      <c r="W1387" s="366"/>
      <c r="X1387" s="366"/>
      <c r="Y1387" s="366"/>
      <c r="Z1387" s="366"/>
      <c r="AA1387" s="366"/>
      <c r="AB1387" s="366"/>
      <c r="AC1387" s="366"/>
      <c r="AD1387" s="366"/>
      <c r="AE1387" s="366"/>
      <c r="AF1387" s="366"/>
      <c r="AG1387" s="520"/>
    </row>
    <row r="1388" spans="1:33" ht="19.5" thickBot="1" x14ac:dyDescent="0.35">
      <c r="A1388" s="366"/>
      <c r="B1388" s="1666"/>
      <c r="C1388" s="588"/>
      <c r="D1388" s="388"/>
      <c r="E1388" s="388"/>
      <c r="F1388" s="388"/>
      <c r="G1388" s="388"/>
      <c r="H1388" s="388"/>
      <c r="I1388" s="388"/>
      <c r="J1388" s="332"/>
      <c r="K1388" s="332"/>
      <c r="L1388" s="332"/>
      <c r="M1388" s="332"/>
      <c r="N1388" s="332"/>
      <c r="O1388" s="366"/>
      <c r="P1388" s="366"/>
      <c r="Q1388" s="366"/>
      <c r="R1388" s="366"/>
      <c r="S1388" s="366"/>
      <c r="T1388" s="366"/>
      <c r="U1388" s="366"/>
      <c r="V1388" s="366"/>
      <c r="W1388" s="366"/>
      <c r="X1388" s="366"/>
      <c r="Y1388" s="366"/>
      <c r="Z1388" s="366"/>
      <c r="AA1388" s="366"/>
      <c r="AB1388" s="366"/>
      <c r="AC1388" s="366"/>
      <c r="AD1388" s="366"/>
      <c r="AE1388" s="366"/>
      <c r="AF1388" s="366"/>
      <c r="AG1388" s="520"/>
    </row>
    <row r="1389" spans="1:33" ht="19.5" thickBot="1" x14ac:dyDescent="0.35">
      <c r="A1389" s="366"/>
      <c r="B1389" s="1666"/>
      <c r="C1389" s="587"/>
      <c r="D1389" s="388"/>
      <c r="E1389" s="388"/>
      <c r="F1389" s="388"/>
      <c r="G1389" s="388"/>
      <c r="H1389" s="388"/>
      <c r="I1389" s="388"/>
      <c r="J1389" s="332"/>
      <c r="K1389" s="332"/>
      <c r="L1389" s="332"/>
      <c r="M1389" s="332"/>
      <c r="N1389" s="332"/>
      <c r="O1389" s="366"/>
      <c r="P1389" s="366"/>
      <c r="Q1389" s="366"/>
      <c r="R1389" s="366"/>
      <c r="S1389" s="366"/>
      <c r="T1389" s="366"/>
      <c r="U1389" s="366"/>
      <c r="V1389" s="366"/>
      <c r="W1389" s="366"/>
      <c r="X1389" s="366"/>
      <c r="Y1389" s="366"/>
      <c r="Z1389" s="366"/>
      <c r="AA1389" s="366"/>
      <c r="AB1389" s="366"/>
      <c r="AC1389" s="366"/>
      <c r="AD1389" s="366"/>
      <c r="AE1389" s="366"/>
      <c r="AF1389" s="366"/>
      <c r="AG1389" s="520"/>
    </row>
    <row r="1390" spans="1:33" ht="19.5" thickBot="1" x14ac:dyDescent="0.35">
      <c r="A1390" s="366"/>
      <c r="B1390" s="1666"/>
      <c r="C1390" s="587"/>
      <c r="D1390" s="388"/>
      <c r="E1390" s="388"/>
      <c r="F1390" s="388"/>
      <c r="G1390" s="388"/>
      <c r="H1390" s="388"/>
      <c r="I1390" s="388"/>
      <c r="J1390" s="332"/>
      <c r="K1390" s="332"/>
      <c r="L1390" s="332"/>
      <c r="M1390" s="332"/>
      <c r="N1390" s="332"/>
      <c r="O1390" s="366"/>
      <c r="P1390" s="366"/>
      <c r="Q1390" s="366"/>
      <c r="R1390" s="366"/>
      <c r="S1390" s="366"/>
      <c r="T1390" s="366"/>
      <c r="U1390" s="366"/>
      <c r="V1390" s="366"/>
      <c r="W1390" s="366"/>
      <c r="X1390" s="366"/>
      <c r="Y1390" s="366"/>
      <c r="Z1390" s="366"/>
      <c r="AA1390" s="366"/>
      <c r="AB1390" s="366"/>
      <c r="AC1390" s="366"/>
      <c r="AD1390" s="366"/>
      <c r="AE1390" s="366"/>
      <c r="AF1390" s="366"/>
      <c r="AG1390" s="520"/>
    </row>
    <row r="1391" spans="1:33" ht="19.5" thickBot="1" x14ac:dyDescent="0.35">
      <c r="A1391" s="366"/>
      <c r="B1391" s="1666"/>
      <c r="C1391" s="588"/>
      <c r="D1391" s="388"/>
      <c r="E1391" s="388"/>
      <c r="F1391" s="388"/>
      <c r="G1391" s="388"/>
      <c r="H1391" s="388"/>
      <c r="I1391" s="388"/>
      <c r="J1391" s="332"/>
      <c r="K1391" s="332"/>
      <c r="L1391" s="332"/>
      <c r="M1391" s="332"/>
      <c r="N1391" s="332"/>
      <c r="O1391" s="366"/>
      <c r="P1391" s="366"/>
      <c r="Q1391" s="366"/>
      <c r="R1391" s="366"/>
      <c r="S1391" s="366"/>
      <c r="T1391" s="366"/>
      <c r="U1391" s="366"/>
      <c r="V1391" s="366"/>
      <c r="W1391" s="366"/>
      <c r="X1391" s="366"/>
      <c r="Y1391" s="366"/>
      <c r="Z1391" s="366"/>
      <c r="AA1391" s="366"/>
      <c r="AB1391" s="366"/>
      <c r="AC1391" s="366"/>
      <c r="AD1391" s="366"/>
      <c r="AE1391" s="366"/>
      <c r="AF1391" s="366"/>
      <c r="AG1391" s="520"/>
    </row>
    <row r="1392" spans="1:33" ht="19.5" thickBot="1" x14ac:dyDescent="0.35">
      <c r="A1392" s="366"/>
      <c r="B1392" s="1666"/>
      <c r="C1392" s="587"/>
      <c r="D1392" s="388"/>
      <c r="E1392" s="388"/>
      <c r="F1392" s="388"/>
      <c r="G1392" s="388"/>
      <c r="H1392" s="388"/>
      <c r="I1392" s="388"/>
      <c r="J1392" s="332"/>
      <c r="K1392" s="332"/>
      <c r="L1392" s="332"/>
      <c r="M1392" s="332"/>
      <c r="N1392" s="332"/>
      <c r="O1392" s="366"/>
      <c r="P1392" s="366"/>
      <c r="Q1392" s="366"/>
      <c r="R1392" s="366"/>
      <c r="S1392" s="366"/>
      <c r="T1392" s="366"/>
      <c r="U1392" s="366"/>
      <c r="V1392" s="366"/>
      <c r="W1392" s="366"/>
      <c r="X1392" s="366"/>
      <c r="Y1392" s="366"/>
      <c r="Z1392" s="366"/>
      <c r="AA1392" s="366"/>
      <c r="AB1392" s="366"/>
      <c r="AC1392" s="366"/>
      <c r="AD1392" s="366"/>
      <c r="AE1392" s="366"/>
      <c r="AF1392" s="366"/>
      <c r="AG1392" s="520"/>
    </row>
    <row r="1393" spans="1:33" ht="19.5" thickBot="1" x14ac:dyDescent="0.35">
      <c r="A1393" s="366"/>
      <c r="B1393" s="1666"/>
      <c r="C1393" s="587"/>
      <c r="D1393" s="388"/>
      <c r="E1393" s="388"/>
      <c r="F1393" s="388"/>
      <c r="G1393" s="388"/>
      <c r="H1393" s="388"/>
      <c r="I1393" s="388"/>
      <c r="J1393" s="332"/>
      <c r="K1393" s="332"/>
      <c r="L1393" s="332"/>
      <c r="M1393" s="332"/>
      <c r="N1393" s="332"/>
      <c r="O1393" s="366"/>
      <c r="P1393" s="366"/>
      <c r="Q1393" s="366"/>
      <c r="R1393" s="366"/>
      <c r="S1393" s="366"/>
      <c r="T1393" s="366"/>
      <c r="U1393" s="366"/>
      <c r="V1393" s="366"/>
      <c r="W1393" s="366"/>
      <c r="X1393" s="366"/>
      <c r="Y1393" s="366"/>
      <c r="Z1393" s="366"/>
      <c r="AA1393" s="366"/>
      <c r="AB1393" s="366"/>
      <c r="AC1393" s="366"/>
      <c r="AD1393" s="366"/>
      <c r="AE1393" s="366"/>
      <c r="AF1393" s="366"/>
      <c r="AG1393" s="520"/>
    </row>
    <row r="1394" spans="1:33" ht="19.5" thickBot="1" x14ac:dyDescent="0.35">
      <c r="A1394" s="366"/>
      <c r="B1394" s="1666"/>
      <c r="C1394" s="588"/>
      <c r="D1394" s="388"/>
      <c r="E1394" s="388"/>
      <c r="F1394" s="388"/>
      <c r="G1394" s="388"/>
      <c r="H1394" s="388"/>
      <c r="I1394" s="388"/>
      <c r="J1394" s="332"/>
      <c r="K1394" s="332"/>
      <c r="L1394" s="332"/>
      <c r="M1394" s="332"/>
      <c r="N1394" s="332"/>
      <c r="O1394" s="366"/>
      <c r="P1394" s="366"/>
      <c r="Q1394" s="366"/>
      <c r="R1394" s="366"/>
      <c r="S1394" s="366"/>
      <c r="T1394" s="366"/>
      <c r="U1394" s="366"/>
      <c r="V1394" s="366"/>
      <c r="W1394" s="366"/>
      <c r="X1394" s="366"/>
      <c r="Y1394" s="366"/>
      <c r="Z1394" s="366"/>
      <c r="AA1394" s="366"/>
      <c r="AB1394" s="366"/>
      <c r="AC1394" s="366"/>
      <c r="AD1394" s="366"/>
      <c r="AE1394" s="366"/>
      <c r="AF1394" s="366"/>
      <c r="AG1394" s="520"/>
    </row>
    <row r="1395" spans="1:33" ht="19.5" thickBot="1" x14ac:dyDescent="0.35">
      <c r="A1395" s="366"/>
      <c r="B1395" s="1666"/>
      <c r="C1395" s="587"/>
      <c r="D1395" s="388"/>
      <c r="E1395" s="388"/>
      <c r="F1395" s="388"/>
      <c r="G1395" s="388"/>
      <c r="H1395" s="388"/>
      <c r="I1395" s="388"/>
      <c r="J1395" s="332"/>
      <c r="K1395" s="332"/>
      <c r="L1395" s="332"/>
      <c r="M1395" s="332"/>
      <c r="N1395" s="332"/>
      <c r="O1395" s="366"/>
      <c r="P1395" s="366"/>
      <c r="Q1395" s="366"/>
      <c r="R1395" s="366"/>
      <c r="S1395" s="366"/>
      <c r="T1395" s="366"/>
      <c r="U1395" s="366"/>
      <c r="V1395" s="366"/>
      <c r="W1395" s="366"/>
      <c r="X1395" s="366"/>
      <c r="Y1395" s="366"/>
      <c r="Z1395" s="366"/>
      <c r="AA1395" s="366"/>
      <c r="AB1395" s="366"/>
      <c r="AC1395" s="366"/>
      <c r="AD1395" s="366"/>
      <c r="AE1395" s="366"/>
      <c r="AF1395" s="366"/>
      <c r="AG1395" s="520"/>
    </row>
    <row r="1396" spans="1:33" ht="19.5" thickBot="1" x14ac:dyDescent="0.35">
      <c r="A1396" s="366"/>
      <c r="B1396" s="1666"/>
      <c r="C1396" s="587"/>
      <c r="D1396" s="388"/>
      <c r="E1396" s="388"/>
      <c r="F1396" s="388"/>
      <c r="G1396" s="388"/>
      <c r="H1396" s="388"/>
      <c r="I1396" s="388"/>
      <c r="J1396" s="332"/>
      <c r="K1396" s="332"/>
      <c r="L1396" s="332"/>
      <c r="M1396" s="332"/>
      <c r="N1396" s="332"/>
      <c r="O1396" s="366"/>
      <c r="P1396" s="366"/>
      <c r="Q1396" s="366"/>
      <c r="R1396" s="366"/>
      <c r="S1396" s="366"/>
      <c r="T1396" s="366"/>
      <c r="U1396" s="366"/>
      <c r="V1396" s="366"/>
      <c r="W1396" s="366"/>
      <c r="X1396" s="366"/>
      <c r="Y1396" s="366"/>
      <c r="Z1396" s="366"/>
      <c r="AA1396" s="366"/>
      <c r="AB1396" s="366"/>
      <c r="AC1396" s="366"/>
      <c r="AD1396" s="366"/>
      <c r="AE1396" s="366"/>
      <c r="AF1396" s="366"/>
      <c r="AG1396" s="520"/>
    </row>
    <row r="1397" spans="1:33" ht="19.5" thickBot="1" x14ac:dyDescent="0.35">
      <c r="A1397" s="366"/>
      <c r="B1397" s="1666"/>
      <c r="C1397" s="588"/>
      <c r="D1397" s="388"/>
      <c r="E1397" s="388"/>
      <c r="F1397" s="388"/>
      <c r="G1397" s="388"/>
      <c r="H1397" s="388"/>
      <c r="I1397" s="388"/>
      <c r="J1397" s="332"/>
      <c r="K1397" s="332"/>
      <c r="L1397" s="332"/>
      <c r="M1397" s="332"/>
      <c r="N1397" s="332"/>
      <c r="O1397" s="366"/>
      <c r="P1397" s="366"/>
      <c r="Q1397" s="366"/>
      <c r="R1397" s="366"/>
      <c r="S1397" s="366"/>
      <c r="T1397" s="366"/>
      <c r="U1397" s="366"/>
      <c r="V1397" s="366"/>
      <c r="W1397" s="366"/>
      <c r="X1397" s="366"/>
      <c r="Y1397" s="366"/>
      <c r="Z1397" s="366"/>
      <c r="AA1397" s="366"/>
      <c r="AB1397" s="366"/>
      <c r="AC1397" s="366"/>
      <c r="AD1397" s="366"/>
      <c r="AE1397" s="366"/>
      <c r="AF1397" s="366"/>
      <c r="AG1397" s="520"/>
    </row>
    <row r="1398" spans="1:33" ht="19.5" thickBot="1" x14ac:dyDescent="0.35">
      <c r="A1398" s="366"/>
      <c r="B1398" s="1666"/>
      <c r="C1398" s="587"/>
      <c r="D1398" s="388"/>
      <c r="E1398" s="388"/>
      <c r="F1398" s="388"/>
      <c r="G1398" s="388"/>
      <c r="H1398" s="388"/>
      <c r="I1398" s="388"/>
      <c r="J1398" s="332"/>
      <c r="K1398" s="332"/>
      <c r="L1398" s="332"/>
      <c r="M1398" s="332"/>
      <c r="N1398" s="332"/>
      <c r="O1398" s="366"/>
      <c r="P1398" s="366"/>
      <c r="Q1398" s="366"/>
      <c r="R1398" s="366"/>
      <c r="S1398" s="366"/>
      <c r="T1398" s="366"/>
      <c r="U1398" s="366"/>
      <c r="V1398" s="366"/>
      <c r="W1398" s="366"/>
      <c r="X1398" s="366"/>
      <c r="Y1398" s="366"/>
      <c r="Z1398" s="366"/>
      <c r="AA1398" s="366"/>
      <c r="AB1398" s="366"/>
      <c r="AC1398" s="366"/>
      <c r="AD1398" s="366"/>
      <c r="AE1398" s="366"/>
      <c r="AF1398" s="366"/>
      <c r="AG1398" s="520"/>
    </row>
    <row r="1399" spans="1:33" ht="19.5" thickBot="1" x14ac:dyDescent="0.35">
      <c r="A1399" s="366"/>
      <c r="B1399" s="1666"/>
      <c r="C1399" s="587"/>
      <c r="D1399" s="388"/>
      <c r="E1399" s="388"/>
      <c r="F1399" s="388"/>
      <c r="G1399" s="388"/>
      <c r="H1399" s="388"/>
      <c r="I1399" s="388"/>
      <c r="J1399" s="332"/>
      <c r="K1399" s="332"/>
      <c r="L1399" s="332"/>
      <c r="M1399" s="332"/>
      <c r="N1399" s="332"/>
      <c r="O1399" s="366"/>
      <c r="P1399" s="366"/>
      <c r="Q1399" s="366"/>
      <c r="R1399" s="366"/>
      <c r="S1399" s="366"/>
      <c r="T1399" s="366"/>
      <c r="U1399" s="366"/>
      <c r="V1399" s="366"/>
      <c r="W1399" s="366"/>
      <c r="X1399" s="366"/>
      <c r="Y1399" s="366"/>
      <c r="Z1399" s="366"/>
      <c r="AA1399" s="366"/>
      <c r="AB1399" s="366"/>
      <c r="AC1399" s="366"/>
      <c r="AD1399" s="366"/>
      <c r="AE1399" s="366"/>
      <c r="AF1399" s="366"/>
      <c r="AG1399" s="520"/>
    </row>
    <row r="1400" spans="1:33" ht="84.75" thickBot="1" x14ac:dyDescent="0.35">
      <c r="A1400" s="366"/>
      <c r="B1400" s="291" t="s">
        <v>1</v>
      </c>
      <c r="C1400" s="291" t="s">
        <v>268</v>
      </c>
      <c r="D1400" s="291" t="s">
        <v>754</v>
      </c>
      <c r="E1400" s="291" t="s">
        <v>151</v>
      </c>
      <c r="F1400" s="291" t="s">
        <v>158</v>
      </c>
      <c r="G1400" s="291" t="s">
        <v>30</v>
      </c>
      <c r="H1400" s="291" t="s">
        <v>270</v>
      </c>
      <c r="I1400" s="291" t="s">
        <v>271</v>
      </c>
      <c r="J1400" s="332"/>
      <c r="K1400" s="332"/>
      <c r="L1400" s="332"/>
      <c r="M1400" s="332"/>
      <c r="N1400" s="332"/>
      <c r="O1400" s="366"/>
      <c r="P1400" s="366"/>
      <c r="Q1400" s="366"/>
      <c r="R1400" s="366"/>
      <c r="S1400" s="366"/>
      <c r="T1400" s="366"/>
      <c r="U1400" s="366"/>
      <c r="V1400" s="366"/>
      <c r="W1400" s="366"/>
      <c r="X1400" s="366"/>
      <c r="Y1400" s="366"/>
      <c r="Z1400" s="366"/>
      <c r="AA1400" s="366"/>
      <c r="AB1400" s="366"/>
      <c r="AC1400" s="366"/>
      <c r="AD1400" s="366"/>
      <c r="AE1400" s="366"/>
      <c r="AF1400" s="366"/>
      <c r="AG1400" s="520"/>
    </row>
    <row r="1401" spans="1:33" ht="19.5" thickBot="1" x14ac:dyDescent="0.35">
      <c r="A1401" s="366"/>
      <c r="B1401" s="1666"/>
      <c r="C1401" s="587"/>
      <c r="D1401" s="388"/>
      <c r="E1401" s="388"/>
      <c r="F1401" s="388"/>
      <c r="G1401" s="388"/>
      <c r="H1401" s="388"/>
      <c r="I1401" s="388"/>
      <c r="J1401" s="332"/>
      <c r="K1401" s="332"/>
      <c r="L1401" s="332"/>
      <c r="M1401" s="332"/>
      <c r="N1401" s="332"/>
      <c r="O1401" s="366"/>
      <c r="P1401" s="366"/>
      <c r="Q1401" s="366"/>
      <c r="R1401" s="366"/>
      <c r="S1401" s="366"/>
      <c r="T1401" s="366"/>
      <c r="U1401" s="366"/>
      <c r="V1401" s="366"/>
      <c r="W1401" s="366"/>
      <c r="X1401" s="366"/>
      <c r="Y1401" s="366"/>
      <c r="Z1401" s="366"/>
      <c r="AA1401" s="366"/>
      <c r="AB1401" s="366"/>
      <c r="AC1401" s="366"/>
      <c r="AD1401" s="366"/>
      <c r="AE1401" s="366"/>
      <c r="AF1401" s="366"/>
      <c r="AG1401" s="520"/>
    </row>
    <row r="1402" spans="1:33" ht="19.5" thickBot="1" x14ac:dyDescent="0.35">
      <c r="A1402" s="366"/>
      <c r="B1402" s="1666"/>
      <c r="C1402" s="587"/>
      <c r="D1402" s="388"/>
      <c r="E1402" s="388"/>
      <c r="F1402" s="388"/>
      <c r="G1402" s="388"/>
      <c r="H1402" s="388"/>
      <c r="I1402" s="388"/>
      <c r="J1402" s="332"/>
      <c r="K1402" s="332"/>
      <c r="L1402" s="332"/>
      <c r="M1402" s="332"/>
      <c r="N1402" s="332"/>
      <c r="O1402" s="366"/>
      <c r="P1402" s="366"/>
      <c r="Q1402" s="366"/>
      <c r="R1402" s="366"/>
      <c r="S1402" s="366"/>
      <c r="T1402" s="366"/>
      <c r="U1402" s="366"/>
      <c r="V1402" s="366"/>
      <c r="W1402" s="366"/>
      <c r="X1402" s="366"/>
      <c r="Y1402" s="366"/>
      <c r="Z1402" s="366"/>
      <c r="AA1402" s="366"/>
      <c r="AB1402" s="366"/>
      <c r="AC1402" s="366"/>
      <c r="AD1402" s="366"/>
      <c r="AE1402" s="366"/>
      <c r="AF1402" s="366"/>
      <c r="AG1402" s="520"/>
    </row>
    <row r="1403" spans="1:33" ht="19.5" thickBot="1" x14ac:dyDescent="0.35">
      <c r="A1403" s="366"/>
      <c r="B1403" s="1666"/>
      <c r="C1403" s="588"/>
      <c r="D1403" s="388"/>
      <c r="E1403" s="388"/>
      <c r="F1403" s="388"/>
      <c r="G1403" s="388"/>
      <c r="H1403" s="388"/>
      <c r="I1403" s="388"/>
      <c r="J1403" s="332"/>
      <c r="K1403" s="332"/>
      <c r="L1403" s="332"/>
      <c r="M1403" s="332"/>
      <c r="N1403" s="332"/>
      <c r="O1403" s="366"/>
      <c r="P1403" s="366"/>
      <c r="Q1403" s="366"/>
      <c r="R1403" s="366"/>
      <c r="S1403" s="366"/>
      <c r="T1403" s="366"/>
      <c r="U1403" s="366"/>
      <c r="V1403" s="366"/>
      <c r="W1403" s="366"/>
      <c r="X1403" s="366"/>
      <c r="Y1403" s="366"/>
      <c r="Z1403" s="366"/>
      <c r="AA1403" s="366"/>
      <c r="AB1403" s="366"/>
      <c r="AC1403" s="366"/>
      <c r="AD1403" s="366"/>
      <c r="AE1403" s="366"/>
      <c r="AF1403" s="366"/>
      <c r="AG1403" s="520"/>
    </row>
    <row r="1404" spans="1:33" ht="19.5" thickBot="1" x14ac:dyDescent="0.35">
      <c r="A1404" s="366"/>
      <c r="B1404" s="1666"/>
      <c r="C1404" s="587"/>
      <c r="D1404" s="388"/>
      <c r="E1404" s="388"/>
      <c r="F1404" s="388"/>
      <c r="G1404" s="388"/>
      <c r="H1404" s="388"/>
      <c r="I1404" s="388"/>
      <c r="J1404" s="332"/>
      <c r="K1404" s="332"/>
      <c r="L1404" s="332"/>
      <c r="M1404" s="332"/>
      <c r="N1404" s="332"/>
      <c r="O1404" s="366"/>
      <c r="P1404" s="366"/>
      <c r="Q1404" s="366"/>
      <c r="R1404" s="366"/>
      <c r="S1404" s="366"/>
      <c r="T1404" s="366"/>
      <c r="U1404" s="366"/>
      <c r="V1404" s="366"/>
      <c r="W1404" s="366"/>
      <c r="X1404" s="366"/>
      <c r="Y1404" s="366"/>
      <c r="Z1404" s="366"/>
      <c r="AA1404" s="366"/>
      <c r="AB1404" s="366"/>
      <c r="AC1404" s="366"/>
      <c r="AD1404" s="366"/>
      <c r="AE1404" s="366"/>
      <c r="AF1404" s="366"/>
      <c r="AG1404" s="520"/>
    </row>
    <row r="1405" spans="1:33" ht="19.5" thickBot="1" x14ac:dyDescent="0.35">
      <c r="A1405" s="366"/>
      <c r="B1405" s="1666"/>
      <c r="C1405" s="587"/>
      <c r="D1405" s="388"/>
      <c r="E1405" s="388"/>
      <c r="F1405" s="388"/>
      <c r="G1405" s="388"/>
      <c r="H1405" s="388"/>
      <c r="I1405" s="388"/>
      <c r="J1405" s="332"/>
      <c r="K1405" s="332"/>
      <c r="L1405" s="332"/>
      <c r="M1405" s="332"/>
      <c r="N1405" s="332"/>
      <c r="O1405" s="366"/>
      <c r="P1405" s="366"/>
      <c r="Q1405" s="366"/>
      <c r="R1405" s="366"/>
      <c r="S1405" s="366"/>
      <c r="T1405" s="366"/>
      <c r="U1405" s="366"/>
      <c r="V1405" s="366"/>
      <c r="W1405" s="366"/>
      <c r="X1405" s="366"/>
      <c r="Y1405" s="366"/>
      <c r="Z1405" s="366"/>
      <c r="AA1405" s="366"/>
      <c r="AB1405" s="366"/>
      <c r="AC1405" s="366"/>
      <c r="AD1405" s="366"/>
      <c r="AE1405" s="366"/>
      <c r="AF1405" s="366"/>
      <c r="AG1405" s="520"/>
    </row>
    <row r="1406" spans="1:33" ht="19.5" thickBot="1" x14ac:dyDescent="0.35">
      <c r="A1406" s="366"/>
      <c r="B1406" s="1666"/>
      <c r="C1406" s="588"/>
      <c r="D1406" s="388"/>
      <c r="E1406" s="388"/>
      <c r="F1406" s="388"/>
      <c r="G1406" s="388"/>
      <c r="H1406" s="388"/>
      <c r="I1406" s="388"/>
      <c r="J1406" s="332"/>
      <c r="K1406" s="332"/>
      <c r="L1406" s="332"/>
      <c r="M1406" s="332"/>
      <c r="N1406" s="332"/>
      <c r="O1406" s="366"/>
      <c r="P1406" s="366"/>
      <c r="Q1406" s="366"/>
      <c r="R1406" s="366"/>
      <c r="S1406" s="366"/>
      <c r="T1406" s="366"/>
      <c r="U1406" s="366"/>
      <c r="V1406" s="366"/>
      <c r="W1406" s="366"/>
      <c r="X1406" s="366"/>
      <c r="Y1406" s="366"/>
      <c r="Z1406" s="366"/>
      <c r="AA1406" s="366"/>
      <c r="AB1406" s="366"/>
      <c r="AC1406" s="366"/>
      <c r="AD1406" s="366"/>
      <c r="AE1406" s="366"/>
      <c r="AF1406" s="366"/>
      <c r="AG1406" s="520"/>
    </row>
    <row r="1407" spans="1:33" ht="19.5" thickBot="1" x14ac:dyDescent="0.35">
      <c r="A1407" s="366"/>
      <c r="B1407" s="1666"/>
      <c r="C1407" s="587"/>
      <c r="D1407" s="388"/>
      <c r="E1407" s="388"/>
      <c r="F1407" s="388"/>
      <c r="G1407" s="388"/>
      <c r="H1407" s="388"/>
      <c r="I1407" s="388"/>
      <c r="J1407" s="332"/>
      <c r="K1407" s="332"/>
      <c r="L1407" s="332"/>
      <c r="M1407" s="332"/>
      <c r="N1407" s="332"/>
      <c r="O1407" s="366"/>
      <c r="P1407" s="366"/>
      <c r="Q1407" s="366"/>
      <c r="R1407" s="366"/>
      <c r="S1407" s="366"/>
      <c r="T1407" s="366"/>
      <c r="U1407" s="366"/>
      <c r="V1407" s="366"/>
      <c r="W1407" s="366"/>
      <c r="X1407" s="366"/>
      <c r="Y1407" s="366"/>
      <c r="Z1407" s="366"/>
      <c r="AA1407" s="366"/>
      <c r="AB1407" s="366"/>
      <c r="AC1407" s="366"/>
      <c r="AD1407" s="366"/>
      <c r="AE1407" s="366"/>
      <c r="AF1407" s="366"/>
      <c r="AG1407" s="520"/>
    </row>
    <row r="1408" spans="1:33" ht="19.5" thickBot="1" x14ac:dyDescent="0.35">
      <c r="A1408" s="366"/>
      <c r="B1408" s="1666"/>
      <c r="C1408" s="587"/>
      <c r="D1408" s="388"/>
      <c r="E1408" s="388"/>
      <c r="F1408" s="388"/>
      <c r="G1408" s="388"/>
      <c r="H1408" s="388"/>
      <c r="I1408" s="388"/>
      <c r="J1408" s="332"/>
      <c r="K1408" s="332"/>
      <c r="L1408" s="332"/>
      <c r="M1408" s="332"/>
      <c r="N1408" s="332"/>
      <c r="O1408" s="366"/>
      <c r="P1408" s="366"/>
      <c r="Q1408" s="366"/>
      <c r="R1408" s="366"/>
      <c r="S1408" s="366"/>
      <c r="T1408" s="366"/>
      <c r="U1408" s="366"/>
      <c r="V1408" s="366"/>
      <c r="W1408" s="366"/>
      <c r="X1408" s="366"/>
      <c r="Y1408" s="366"/>
      <c r="Z1408" s="366"/>
      <c r="AA1408" s="366"/>
      <c r="AB1408" s="366"/>
      <c r="AC1408" s="366"/>
      <c r="AD1408" s="366"/>
      <c r="AE1408" s="366"/>
      <c r="AF1408" s="366"/>
      <c r="AG1408" s="520"/>
    </row>
    <row r="1409" spans="1:33" ht="19.5" thickBot="1" x14ac:dyDescent="0.35">
      <c r="A1409" s="366"/>
      <c r="B1409" s="1666"/>
      <c r="C1409" s="588"/>
      <c r="D1409" s="388"/>
      <c r="E1409" s="388"/>
      <c r="F1409" s="388"/>
      <c r="G1409" s="388"/>
      <c r="H1409" s="388"/>
      <c r="I1409" s="388"/>
      <c r="J1409" s="332"/>
      <c r="K1409" s="332"/>
      <c r="L1409" s="332"/>
      <c r="M1409" s="332"/>
      <c r="N1409" s="332"/>
      <c r="O1409" s="366"/>
      <c r="P1409" s="366"/>
      <c r="Q1409" s="366"/>
      <c r="R1409" s="366"/>
      <c r="S1409" s="366"/>
      <c r="T1409" s="366"/>
      <c r="U1409" s="366"/>
      <c r="V1409" s="366"/>
      <c r="W1409" s="366"/>
      <c r="X1409" s="366"/>
      <c r="Y1409" s="366"/>
      <c r="Z1409" s="366"/>
      <c r="AA1409" s="366"/>
      <c r="AB1409" s="366"/>
      <c r="AC1409" s="366"/>
      <c r="AD1409" s="366"/>
      <c r="AE1409" s="366"/>
      <c r="AF1409" s="366"/>
      <c r="AG1409" s="520"/>
    </row>
    <row r="1410" spans="1:33" ht="19.5" thickBot="1" x14ac:dyDescent="0.35">
      <c r="A1410" s="366"/>
      <c r="B1410" s="1666"/>
      <c r="C1410" s="587"/>
      <c r="D1410" s="388"/>
      <c r="E1410" s="388"/>
      <c r="F1410" s="388"/>
      <c r="G1410" s="388"/>
      <c r="H1410" s="388"/>
      <c r="I1410" s="388"/>
      <c r="J1410" s="332"/>
      <c r="K1410" s="332"/>
      <c r="L1410" s="332"/>
      <c r="M1410" s="332"/>
      <c r="N1410" s="332"/>
      <c r="O1410" s="366"/>
      <c r="P1410" s="366"/>
      <c r="Q1410" s="366"/>
      <c r="R1410" s="366"/>
      <c r="S1410" s="366"/>
      <c r="T1410" s="366"/>
      <c r="U1410" s="366"/>
      <c r="V1410" s="366"/>
      <c r="W1410" s="366"/>
      <c r="X1410" s="366"/>
      <c r="Y1410" s="366"/>
      <c r="Z1410" s="366"/>
      <c r="AA1410" s="366"/>
      <c r="AB1410" s="366"/>
      <c r="AC1410" s="366"/>
      <c r="AD1410" s="366"/>
      <c r="AE1410" s="366"/>
      <c r="AF1410" s="366"/>
      <c r="AG1410" s="520"/>
    </row>
    <row r="1411" spans="1:33" ht="19.5" thickBot="1" x14ac:dyDescent="0.35">
      <c r="A1411" s="366"/>
      <c r="B1411" s="1666"/>
      <c r="C1411" s="587"/>
      <c r="D1411" s="388"/>
      <c r="E1411" s="388"/>
      <c r="F1411" s="388"/>
      <c r="G1411" s="388"/>
      <c r="H1411" s="388"/>
      <c r="I1411" s="388"/>
      <c r="J1411" s="332"/>
      <c r="K1411" s="332"/>
      <c r="L1411" s="332"/>
      <c r="M1411" s="332"/>
      <c r="N1411" s="332"/>
      <c r="O1411" s="366"/>
      <c r="P1411" s="366"/>
      <c r="Q1411" s="366"/>
      <c r="R1411" s="366"/>
      <c r="S1411" s="366"/>
      <c r="T1411" s="366"/>
      <c r="U1411" s="366"/>
      <c r="V1411" s="366"/>
      <c r="W1411" s="366"/>
      <c r="X1411" s="366"/>
      <c r="Y1411" s="366"/>
      <c r="Z1411" s="366"/>
      <c r="AA1411" s="366"/>
      <c r="AB1411" s="366"/>
      <c r="AC1411" s="366"/>
      <c r="AD1411" s="366"/>
      <c r="AE1411" s="366"/>
      <c r="AF1411" s="366"/>
      <c r="AG1411" s="520"/>
    </row>
    <row r="1412" spans="1:33" ht="19.5" thickBot="1" x14ac:dyDescent="0.35">
      <c r="A1412" s="366"/>
      <c r="B1412" s="1666"/>
      <c r="C1412" s="588"/>
      <c r="D1412" s="388"/>
      <c r="E1412" s="388"/>
      <c r="F1412" s="388"/>
      <c r="G1412" s="388"/>
      <c r="H1412" s="388"/>
      <c r="I1412" s="388"/>
      <c r="J1412" s="332"/>
      <c r="K1412" s="332"/>
      <c r="L1412" s="332"/>
      <c r="M1412" s="332"/>
      <c r="N1412" s="332"/>
      <c r="O1412" s="366"/>
      <c r="P1412" s="366"/>
      <c r="Q1412" s="366"/>
      <c r="R1412" s="366"/>
      <c r="S1412" s="366"/>
      <c r="T1412" s="366"/>
      <c r="U1412" s="366"/>
      <c r="V1412" s="366"/>
      <c r="W1412" s="366"/>
      <c r="X1412" s="366"/>
      <c r="Y1412" s="366"/>
      <c r="Z1412" s="366"/>
      <c r="AA1412" s="366"/>
      <c r="AB1412" s="366"/>
      <c r="AC1412" s="366"/>
      <c r="AD1412" s="366"/>
      <c r="AE1412" s="366"/>
      <c r="AF1412" s="366"/>
      <c r="AG1412" s="520"/>
    </row>
    <row r="1413" spans="1:33" ht="19.5" thickBot="1" x14ac:dyDescent="0.35">
      <c r="A1413" s="366"/>
      <c r="B1413" s="1666"/>
      <c r="C1413" s="587"/>
      <c r="D1413" s="388"/>
      <c r="E1413" s="388"/>
      <c r="F1413" s="388"/>
      <c r="G1413" s="388"/>
      <c r="H1413" s="388"/>
      <c r="I1413" s="388"/>
      <c r="J1413" s="332"/>
      <c r="K1413" s="332"/>
      <c r="L1413" s="332"/>
      <c r="M1413" s="332"/>
      <c r="N1413" s="332"/>
      <c r="O1413" s="366"/>
      <c r="P1413" s="366"/>
      <c r="Q1413" s="366"/>
      <c r="R1413" s="366"/>
      <c r="S1413" s="366"/>
      <c r="T1413" s="366"/>
      <c r="U1413" s="366"/>
      <c r="V1413" s="366"/>
      <c r="W1413" s="366"/>
      <c r="X1413" s="366"/>
      <c r="Y1413" s="366"/>
      <c r="Z1413" s="366"/>
      <c r="AA1413" s="366"/>
      <c r="AB1413" s="366"/>
      <c r="AC1413" s="366"/>
      <c r="AD1413" s="366"/>
      <c r="AE1413" s="366"/>
      <c r="AF1413" s="366"/>
      <c r="AG1413" s="520"/>
    </row>
    <row r="1414" spans="1:33" ht="19.5" thickBot="1" x14ac:dyDescent="0.35">
      <c r="A1414" s="366"/>
      <c r="B1414" s="1666"/>
      <c r="C1414" s="587"/>
      <c r="D1414" s="388"/>
      <c r="E1414" s="388"/>
      <c r="F1414" s="388"/>
      <c r="G1414" s="388"/>
      <c r="H1414" s="388"/>
      <c r="I1414" s="388"/>
      <c r="J1414" s="332"/>
      <c r="K1414" s="332"/>
      <c r="L1414" s="332"/>
      <c r="M1414" s="332"/>
      <c r="N1414" s="332"/>
      <c r="O1414" s="366"/>
      <c r="P1414" s="366"/>
      <c r="Q1414" s="366"/>
      <c r="R1414" s="366"/>
      <c r="S1414" s="366"/>
      <c r="T1414" s="366"/>
      <c r="U1414" s="366"/>
      <c r="V1414" s="366"/>
      <c r="W1414" s="366"/>
      <c r="X1414" s="366"/>
      <c r="Y1414" s="366"/>
      <c r="Z1414" s="366"/>
      <c r="AA1414" s="366"/>
      <c r="AB1414" s="366"/>
      <c r="AC1414" s="366"/>
      <c r="AD1414" s="366"/>
      <c r="AE1414" s="366"/>
      <c r="AF1414" s="366"/>
      <c r="AG1414" s="520"/>
    </row>
    <row r="1415" spans="1:33" ht="19.5" thickBot="1" x14ac:dyDescent="0.35">
      <c r="A1415" s="366"/>
      <c r="B1415" s="1666"/>
      <c r="C1415" s="588"/>
      <c r="D1415" s="388"/>
      <c r="E1415" s="388"/>
      <c r="F1415" s="388"/>
      <c r="G1415" s="388"/>
      <c r="H1415" s="388"/>
      <c r="I1415" s="388"/>
      <c r="J1415" s="332"/>
      <c r="K1415" s="332"/>
      <c r="L1415" s="332"/>
      <c r="M1415" s="332"/>
      <c r="N1415" s="332"/>
      <c r="O1415" s="366"/>
      <c r="P1415" s="366"/>
      <c r="Q1415" s="366"/>
      <c r="R1415" s="366"/>
      <c r="S1415" s="366"/>
      <c r="T1415" s="366"/>
      <c r="U1415" s="366"/>
      <c r="V1415" s="366"/>
      <c r="W1415" s="366"/>
      <c r="X1415" s="366"/>
      <c r="Y1415" s="366"/>
      <c r="Z1415" s="366"/>
      <c r="AA1415" s="366"/>
      <c r="AB1415" s="366"/>
      <c r="AC1415" s="366"/>
      <c r="AD1415" s="366"/>
      <c r="AE1415" s="366"/>
      <c r="AF1415" s="366"/>
      <c r="AG1415" s="520"/>
    </row>
    <row r="1416" spans="1:33" ht="19.5" thickBot="1" x14ac:dyDescent="0.35">
      <c r="A1416" s="366"/>
      <c r="B1416" s="1666"/>
      <c r="C1416" s="587"/>
      <c r="D1416" s="388"/>
      <c r="E1416" s="388"/>
      <c r="F1416" s="388"/>
      <c r="G1416" s="388"/>
      <c r="H1416" s="388"/>
      <c r="I1416" s="388"/>
      <c r="J1416" s="332"/>
      <c r="K1416" s="332"/>
      <c r="L1416" s="332"/>
      <c r="M1416" s="332"/>
      <c r="N1416" s="332"/>
      <c r="O1416" s="366"/>
      <c r="P1416" s="366"/>
      <c r="Q1416" s="366"/>
      <c r="R1416" s="366"/>
      <c r="S1416" s="366"/>
      <c r="T1416" s="366"/>
      <c r="U1416" s="366"/>
      <c r="V1416" s="366"/>
      <c r="W1416" s="366"/>
      <c r="X1416" s="366"/>
      <c r="Y1416" s="366"/>
      <c r="Z1416" s="366"/>
      <c r="AA1416" s="366"/>
      <c r="AB1416" s="366"/>
      <c r="AC1416" s="366"/>
      <c r="AD1416" s="366"/>
      <c r="AE1416" s="366"/>
      <c r="AF1416" s="366"/>
      <c r="AG1416" s="520"/>
    </row>
    <row r="1417" spans="1:33" ht="19.5" thickBot="1" x14ac:dyDescent="0.35">
      <c r="A1417" s="366"/>
      <c r="B1417" s="1666"/>
      <c r="C1417" s="587"/>
      <c r="D1417" s="388"/>
      <c r="E1417" s="388"/>
      <c r="F1417" s="388"/>
      <c r="G1417" s="388"/>
      <c r="H1417" s="388"/>
      <c r="I1417" s="388"/>
      <c r="J1417" s="332"/>
      <c r="K1417" s="332"/>
      <c r="L1417" s="332"/>
      <c r="M1417" s="332"/>
      <c r="N1417" s="332"/>
      <c r="O1417" s="366"/>
      <c r="P1417" s="366"/>
      <c r="Q1417" s="366"/>
      <c r="R1417" s="366"/>
      <c r="S1417" s="366"/>
      <c r="T1417" s="366"/>
      <c r="U1417" s="366"/>
      <c r="V1417" s="366"/>
      <c r="W1417" s="366"/>
      <c r="X1417" s="366"/>
      <c r="Y1417" s="366"/>
      <c r="Z1417" s="366"/>
      <c r="AA1417" s="366"/>
      <c r="AB1417" s="366"/>
      <c r="AC1417" s="366"/>
      <c r="AD1417" s="366"/>
      <c r="AE1417" s="366"/>
      <c r="AF1417" s="366"/>
      <c r="AG1417" s="520"/>
    </row>
    <row r="1418" spans="1:33" ht="19.5" thickBot="1" x14ac:dyDescent="0.35">
      <c r="A1418" s="366"/>
      <c r="B1418" s="1666"/>
      <c r="C1418" s="588"/>
      <c r="D1418" s="388"/>
      <c r="E1418" s="388"/>
      <c r="F1418" s="388"/>
      <c r="G1418" s="388"/>
      <c r="H1418" s="388"/>
      <c r="I1418" s="388"/>
      <c r="J1418" s="332"/>
      <c r="K1418" s="332"/>
      <c r="L1418" s="332"/>
      <c r="M1418" s="332"/>
      <c r="N1418" s="332"/>
      <c r="O1418" s="366"/>
      <c r="P1418" s="366"/>
      <c r="Q1418" s="366"/>
      <c r="R1418" s="366"/>
      <c r="S1418" s="366"/>
      <c r="T1418" s="366"/>
      <c r="U1418" s="366"/>
      <c r="V1418" s="366"/>
      <c r="W1418" s="366"/>
      <c r="X1418" s="366"/>
      <c r="Y1418" s="366"/>
      <c r="Z1418" s="366"/>
      <c r="AA1418" s="366"/>
      <c r="AB1418" s="366"/>
      <c r="AC1418" s="366"/>
      <c r="AD1418" s="366"/>
      <c r="AE1418" s="366"/>
      <c r="AF1418" s="366"/>
      <c r="AG1418" s="520"/>
    </row>
    <row r="1419" spans="1:33" ht="19.5" thickBot="1" x14ac:dyDescent="0.35">
      <c r="A1419" s="366"/>
      <c r="B1419" s="1666"/>
      <c r="C1419" s="587"/>
      <c r="D1419" s="388"/>
      <c r="E1419" s="388"/>
      <c r="F1419" s="388"/>
      <c r="G1419" s="388"/>
      <c r="H1419" s="388"/>
      <c r="I1419" s="388"/>
      <c r="J1419" s="332"/>
      <c r="K1419" s="332"/>
      <c r="L1419" s="332"/>
      <c r="M1419" s="332"/>
      <c r="N1419" s="332"/>
      <c r="O1419" s="366"/>
      <c r="P1419" s="366"/>
      <c r="Q1419" s="366"/>
      <c r="R1419" s="366"/>
      <c r="S1419" s="366"/>
      <c r="T1419" s="366"/>
      <c r="U1419" s="366"/>
      <c r="V1419" s="366"/>
      <c r="W1419" s="366"/>
      <c r="X1419" s="366"/>
      <c r="Y1419" s="366"/>
      <c r="Z1419" s="366"/>
      <c r="AA1419" s="366"/>
      <c r="AB1419" s="366"/>
      <c r="AC1419" s="366"/>
      <c r="AD1419" s="366"/>
      <c r="AE1419" s="366"/>
      <c r="AF1419" s="366"/>
      <c r="AG1419" s="520"/>
    </row>
    <row r="1420" spans="1:33" ht="19.5" thickBot="1" x14ac:dyDescent="0.35">
      <c r="A1420" s="366"/>
      <c r="B1420" s="1666"/>
      <c r="C1420" s="587"/>
      <c r="D1420" s="388"/>
      <c r="E1420" s="388"/>
      <c r="F1420" s="388"/>
      <c r="G1420" s="388"/>
      <c r="H1420" s="388"/>
      <c r="I1420" s="388"/>
      <c r="J1420" s="332"/>
      <c r="K1420" s="332"/>
      <c r="L1420" s="332"/>
      <c r="M1420" s="332"/>
      <c r="N1420" s="332"/>
      <c r="O1420" s="366"/>
      <c r="P1420" s="366"/>
      <c r="Q1420" s="366"/>
      <c r="R1420" s="366"/>
      <c r="S1420" s="366"/>
      <c r="T1420" s="366"/>
      <c r="U1420" s="366"/>
      <c r="V1420" s="366"/>
      <c r="W1420" s="366"/>
      <c r="X1420" s="366"/>
      <c r="Y1420" s="366"/>
      <c r="Z1420" s="366"/>
      <c r="AA1420" s="366"/>
      <c r="AB1420" s="366"/>
      <c r="AC1420" s="366"/>
      <c r="AD1420" s="366"/>
      <c r="AE1420" s="366"/>
      <c r="AF1420" s="366"/>
      <c r="AG1420" s="520"/>
    </row>
    <row r="1421" spans="1:33" ht="19.5" thickBot="1" x14ac:dyDescent="0.35">
      <c r="A1421" s="366"/>
      <c r="B1421" s="1666"/>
      <c r="C1421" s="588"/>
      <c r="D1421" s="388"/>
      <c r="E1421" s="388"/>
      <c r="F1421" s="388"/>
      <c r="G1421" s="388"/>
      <c r="H1421" s="388"/>
      <c r="I1421" s="388"/>
      <c r="J1421" s="332"/>
      <c r="K1421" s="332"/>
      <c r="L1421" s="332"/>
      <c r="M1421" s="332"/>
      <c r="N1421" s="332"/>
      <c r="O1421" s="366"/>
      <c r="P1421" s="366"/>
      <c r="Q1421" s="366"/>
      <c r="R1421" s="366"/>
      <c r="S1421" s="366"/>
      <c r="T1421" s="366"/>
      <c r="U1421" s="366"/>
      <c r="V1421" s="366"/>
      <c r="W1421" s="366"/>
      <c r="X1421" s="366"/>
      <c r="Y1421" s="366"/>
      <c r="Z1421" s="366"/>
      <c r="AA1421" s="366"/>
      <c r="AB1421" s="366"/>
      <c r="AC1421" s="366"/>
      <c r="AD1421" s="366"/>
      <c r="AE1421" s="366"/>
      <c r="AF1421" s="366"/>
      <c r="AG1421" s="520"/>
    </row>
    <row r="1422" spans="1:33" ht="19.5" thickBot="1" x14ac:dyDescent="0.35">
      <c r="A1422" s="366"/>
      <c r="B1422" s="1666"/>
      <c r="C1422" s="587"/>
      <c r="D1422" s="388"/>
      <c r="E1422" s="388"/>
      <c r="F1422" s="388"/>
      <c r="G1422" s="388"/>
      <c r="H1422" s="388"/>
      <c r="I1422" s="388"/>
      <c r="J1422" s="332"/>
      <c r="K1422" s="332"/>
      <c r="L1422" s="332"/>
      <c r="M1422" s="332"/>
      <c r="N1422" s="332"/>
      <c r="O1422" s="366"/>
      <c r="P1422" s="366"/>
      <c r="Q1422" s="366"/>
      <c r="R1422" s="366"/>
      <c r="S1422" s="366"/>
      <c r="T1422" s="366"/>
      <c r="U1422" s="366"/>
      <c r="V1422" s="366"/>
      <c r="W1422" s="366"/>
      <c r="X1422" s="366"/>
      <c r="Y1422" s="366"/>
      <c r="Z1422" s="366"/>
      <c r="AA1422" s="366"/>
      <c r="AB1422" s="366"/>
      <c r="AC1422" s="366"/>
      <c r="AD1422" s="366"/>
      <c r="AE1422" s="366"/>
      <c r="AF1422" s="366"/>
      <c r="AG1422" s="520"/>
    </row>
    <row r="1423" spans="1:33" ht="19.5" thickBot="1" x14ac:dyDescent="0.35">
      <c r="A1423" s="366"/>
      <c r="B1423" s="1666"/>
      <c r="C1423" s="587"/>
      <c r="D1423" s="388"/>
      <c r="E1423" s="388"/>
      <c r="F1423" s="388"/>
      <c r="G1423" s="388"/>
      <c r="H1423" s="388"/>
      <c r="I1423" s="388"/>
      <c r="J1423" s="332"/>
      <c r="K1423" s="332"/>
      <c r="L1423" s="332"/>
      <c r="M1423" s="332"/>
      <c r="N1423" s="332"/>
      <c r="O1423" s="366"/>
      <c r="P1423" s="366"/>
      <c r="Q1423" s="366"/>
      <c r="R1423" s="366"/>
      <c r="S1423" s="366"/>
      <c r="T1423" s="366"/>
      <c r="U1423" s="366"/>
      <c r="V1423" s="366"/>
      <c r="W1423" s="366"/>
      <c r="X1423" s="366"/>
      <c r="Y1423" s="366"/>
      <c r="Z1423" s="366"/>
      <c r="AA1423" s="366"/>
      <c r="AB1423" s="366"/>
      <c r="AC1423" s="366"/>
      <c r="AD1423" s="366"/>
      <c r="AE1423" s="366"/>
      <c r="AF1423" s="366"/>
      <c r="AG1423" s="520"/>
    </row>
    <row r="1424" spans="1:33" ht="19.5" thickBot="1" x14ac:dyDescent="0.35">
      <c r="A1424" s="366"/>
      <c r="B1424" s="1666"/>
      <c r="C1424" s="588"/>
      <c r="D1424" s="388"/>
      <c r="E1424" s="388"/>
      <c r="F1424" s="388"/>
      <c r="G1424" s="388"/>
      <c r="H1424" s="388"/>
      <c r="I1424" s="388"/>
      <c r="J1424" s="332"/>
      <c r="K1424" s="332"/>
      <c r="L1424" s="332"/>
      <c r="M1424" s="332"/>
      <c r="N1424" s="332"/>
      <c r="O1424" s="366"/>
      <c r="P1424" s="366"/>
      <c r="Q1424" s="366"/>
      <c r="R1424" s="366"/>
      <c r="S1424" s="366"/>
      <c r="T1424" s="366"/>
      <c r="U1424" s="366"/>
      <c r="V1424" s="366"/>
      <c r="W1424" s="366"/>
      <c r="X1424" s="366"/>
      <c r="Y1424" s="366"/>
      <c r="Z1424" s="366"/>
      <c r="AA1424" s="366"/>
      <c r="AB1424" s="366"/>
      <c r="AC1424" s="366"/>
      <c r="AD1424" s="366"/>
      <c r="AE1424" s="366"/>
      <c r="AF1424" s="366"/>
      <c r="AG1424" s="520"/>
    </row>
    <row r="1425" spans="1:33" ht="19.5" thickBot="1" x14ac:dyDescent="0.35">
      <c r="A1425" s="366"/>
      <c r="B1425" s="1666"/>
      <c r="C1425" s="587"/>
      <c r="D1425" s="388"/>
      <c r="E1425" s="388"/>
      <c r="F1425" s="388"/>
      <c r="G1425" s="388"/>
      <c r="H1425" s="388"/>
      <c r="I1425" s="388"/>
      <c r="J1425" s="332"/>
      <c r="K1425" s="332"/>
      <c r="L1425" s="332"/>
      <c r="M1425" s="332"/>
      <c r="N1425" s="332"/>
      <c r="O1425" s="366"/>
      <c r="P1425" s="366"/>
      <c r="Q1425" s="366"/>
      <c r="R1425" s="366"/>
      <c r="S1425" s="366"/>
      <c r="T1425" s="366"/>
      <c r="U1425" s="366"/>
      <c r="V1425" s="366"/>
      <c r="W1425" s="366"/>
      <c r="X1425" s="366"/>
      <c r="Y1425" s="366"/>
      <c r="Z1425" s="366"/>
      <c r="AA1425" s="366"/>
      <c r="AB1425" s="366"/>
      <c r="AC1425" s="366"/>
      <c r="AD1425" s="366"/>
      <c r="AE1425" s="366"/>
      <c r="AF1425" s="366"/>
      <c r="AG1425" s="520"/>
    </row>
    <row r="1426" spans="1:33" ht="19.5" thickBot="1" x14ac:dyDescent="0.35">
      <c r="A1426" s="366"/>
      <c r="B1426" s="366"/>
      <c r="C1426" s="366"/>
      <c r="D1426" s="366"/>
      <c r="E1426" s="366"/>
      <c r="F1426" s="366"/>
      <c r="G1426" s="366"/>
      <c r="H1426" s="366"/>
      <c r="I1426" s="366"/>
      <c r="J1426" s="366"/>
      <c r="K1426" s="366"/>
      <c r="L1426" s="366"/>
      <c r="M1426" s="366"/>
      <c r="N1426" s="366"/>
      <c r="O1426" s="366"/>
      <c r="P1426" s="366"/>
      <c r="Q1426" s="366"/>
      <c r="R1426" s="366"/>
      <c r="S1426" s="366"/>
      <c r="T1426" s="366"/>
      <c r="U1426" s="366"/>
      <c r="V1426" s="366"/>
      <c r="W1426" s="366"/>
      <c r="X1426" s="366"/>
      <c r="Y1426" s="366"/>
      <c r="Z1426" s="366"/>
      <c r="AA1426" s="366"/>
      <c r="AB1426" s="366"/>
      <c r="AC1426" s="366"/>
      <c r="AD1426" s="366"/>
      <c r="AE1426" s="366"/>
      <c r="AF1426" s="366"/>
      <c r="AG1426" s="520"/>
    </row>
    <row r="1427" spans="1:33" ht="19.5" thickBot="1" x14ac:dyDescent="0.35">
      <c r="A1427" s="366"/>
      <c r="B1427" s="528" t="s">
        <v>91</v>
      </c>
      <c r="C1427" s="1976"/>
      <c r="D1427" s="1977"/>
      <c r="E1427" s="1977"/>
      <c r="F1427" s="1977"/>
      <c r="G1427" s="1977"/>
      <c r="H1427" s="1977"/>
      <c r="I1427" s="1977"/>
      <c r="J1427" s="1977"/>
      <c r="K1427" s="1977"/>
      <c r="L1427" s="1977"/>
      <c r="M1427" s="1977"/>
      <c r="N1427" s="1977"/>
      <c r="O1427" s="1977"/>
      <c r="P1427" s="1977"/>
      <c r="Q1427" s="1977"/>
      <c r="R1427" s="1977"/>
      <c r="S1427" s="1977"/>
      <c r="T1427" s="1977"/>
      <c r="U1427" s="1977"/>
      <c r="V1427" s="1977"/>
      <c r="W1427" s="1977"/>
      <c r="X1427" s="1977"/>
      <c r="Y1427" s="1977"/>
      <c r="Z1427" s="1978"/>
      <c r="AA1427" s="366"/>
      <c r="AB1427" s="366"/>
      <c r="AC1427" s="366"/>
      <c r="AD1427" s="366"/>
      <c r="AE1427" s="366"/>
      <c r="AF1427" s="366"/>
      <c r="AG1427" s="520"/>
    </row>
    <row r="1428" spans="1:33" ht="61.5" customHeight="1" thickBot="1" x14ac:dyDescent="0.35">
      <c r="A1428" s="366"/>
      <c r="B1428" s="366"/>
      <c r="C1428" s="1979"/>
      <c r="D1428" s="1980"/>
      <c r="E1428" s="1980"/>
      <c r="F1428" s="1980"/>
      <c r="G1428" s="1980"/>
      <c r="H1428" s="1980"/>
      <c r="I1428" s="1980"/>
      <c r="J1428" s="1980"/>
      <c r="K1428" s="1980"/>
      <c r="L1428" s="1980"/>
      <c r="M1428" s="1980"/>
      <c r="N1428" s="1980"/>
      <c r="O1428" s="1980"/>
      <c r="P1428" s="1980"/>
      <c r="Q1428" s="1980"/>
      <c r="R1428" s="1980"/>
      <c r="S1428" s="1980"/>
      <c r="T1428" s="1980"/>
      <c r="U1428" s="1980"/>
      <c r="V1428" s="1980"/>
      <c r="W1428" s="1980"/>
      <c r="X1428" s="1980"/>
      <c r="Y1428" s="1980"/>
      <c r="Z1428" s="1981"/>
      <c r="AA1428" s="366"/>
      <c r="AB1428" s="366"/>
      <c r="AC1428" s="366"/>
      <c r="AD1428" s="366"/>
      <c r="AE1428" s="366"/>
      <c r="AF1428" s="366"/>
      <c r="AG1428" s="520"/>
    </row>
    <row r="1429" spans="1:33" x14ac:dyDescent="0.3">
      <c r="A1429" s="529"/>
      <c r="B1429" s="365"/>
      <c r="C1429" s="365"/>
      <c r="D1429" s="365"/>
      <c r="E1429" s="365"/>
      <c r="F1429" s="365"/>
      <c r="G1429" s="365"/>
      <c r="H1429" s="365"/>
      <c r="I1429" s="365"/>
      <c r="J1429" s="365"/>
      <c r="K1429" s="365"/>
      <c r="L1429" s="365"/>
      <c r="M1429" s="365"/>
      <c r="N1429" s="365"/>
      <c r="O1429" s="365"/>
      <c r="P1429" s="365"/>
      <c r="Q1429" s="365"/>
      <c r="R1429" s="365"/>
      <c r="S1429" s="365"/>
      <c r="T1429" s="365"/>
      <c r="U1429" s="365"/>
      <c r="V1429" s="365"/>
      <c r="W1429" s="365"/>
      <c r="X1429" s="365"/>
      <c r="Y1429" s="365"/>
      <c r="Z1429" s="365"/>
      <c r="AA1429" s="365"/>
      <c r="AB1429" s="365"/>
      <c r="AC1429" s="365"/>
      <c r="AD1429" s="365"/>
      <c r="AE1429" s="365"/>
      <c r="AF1429" s="365"/>
      <c r="AG1429" s="520"/>
    </row>
    <row r="1430" spans="1:33" customFormat="1" x14ac:dyDescent="0.3">
      <c r="A1430" s="45"/>
      <c r="B1430" s="45"/>
      <c r="C1430" s="45"/>
      <c r="D1430" s="45"/>
      <c r="E1430" s="45"/>
      <c r="F1430" s="45"/>
      <c r="G1430" s="45"/>
      <c r="H1430" s="45"/>
      <c r="I1430" s="45"/>
      <c r="J1430" s="45"/>
      <c r="K1430" s="45"/>
      <c r="L1430" s="45"/>
      <c r="M1430" s="45"/>
      <c r="N1430" s="45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  <c r="AA1430" s="45"/>
      <c r="AB1430" s="45"/>
      <c r="AC1430" s="45"/>
      <c r="AD1430" s="45"/>
      <c r="AE1430" s="45"/>
      <c r="AF1430" s="45"/>
      <c r="AG1430" s="520"/>
    </row>
    <row r="1431" spans="1:33" customFormat="1" ht="21" x14ac:dyDescent="0.4">
      <c r="A1431" s="45"/>
      <c r="B1431" s="63" t="s">
        <v>915</v>
      </c>
      <c r="C1431" s="45"/>
      <c r="D1431" s="45"/>
      <c r="E1431" s="45"/>
      <c r="F1431" s="45"/>
      <c r="G1431" s="45"/>
      <c r="H1431" s="45"/>
      <c r="I1431" s="45"/>
      <c r="J1431" s="45"/>
      <c r="K1431" s="45"/>
      <c r="L1431" s="45"/>
      <c r="M1431" s="45"/>
      <c r="N1431" s="45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  <c r="AA1431" s="45"/>
      <c r="AB1431" s="45"/>
      <c r="AC1431" s="45"/>
      <c r="AD1431" s="45"/>
      <c r="AE1431" s="45"/>
      <c r="AF1431" s="45"/>
      <c r="AG1431" s="520"/>
    </row>
    <row r="1432" spans="1:33" customFormat="1" ht="17.25" customHeight="1" x14ac:dyDescent="0.3">
      <c r="A1432" s="45"/>
      <c r="B1432" s="900" t="s">
        <v>837</v>
      </c>
      <c r="C1432" s="45"/>
      <c r="D1432" s="45"/>
      <c r="E1432" s="45"/>
      <c r="F1432" s="45"/>
      <c r="G1432" s="45"/>
      <c r="H1432" s="45"/>
      <c r="I1432" s="45"/>
      <c r="J1432" s="45"/>
      <c r="K1432" s="45"/>
      <c r="L1432" s="45"/>
      <c r="M1432" s="45"/>
      <c r="N1432" s="45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  <c r="AA1432" s="45"/>
      <c r="AB1432" s="45"/>
      <c r="AC1432" s="45"/>
      <c r="AD1432" s="45"/>
      <c r="AE1432" s="45"/>
      <c r="AF1432" s="45"/>
      <c r="AG1432" s="520"/>
    </row>
    <row r="1433" spans="1:33" customFormat="1" ht="17.25" customHeight="1" thickBot="1" x14ac:dyDescent="0.35">
      <c r="A1433" s="45"/>
      <c r="B1433" s="899" t="s">
        <v>916</v>
      </c>
      <c r="C1433" s="45"/>
      <c r="D1433" s="45"/>
      <c r="E1433" s="45"/>
      <c r="F1433" s="45"/>
      <c r="G1433" s="45"/>
      <c r="H1433" s="45"/>
      <c r="I1433" s="45"/>
      <c r="J1433" s="45"/>
      <c r="K1433" s="45"/>
      <c r="L1433" s="45"/>
      <c r="M1433" s="45"/>
      <c r="N1433" s="45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  <c r="AA1433" s="45"/>
      <c r="AB1433" s="45"/>
      <c r="AC1433" s="45"/>
      <c r="AD1433" s="45"/>
      <c r="AE1433" s="45"/>
      <c r="AF1433" s="45"/>
      <c r="AG1433" s="520"/>
    </row>
    <row r="1434" spans="1:33" customFormat="1" ht="90.75" thickBot="1" x14ac:dyDescent="0.35">
      <c r="A1434" s="45"/>
      <c r="B1434" s="52" t="s">
        <v>1</v>
      </c>
      <c r="C1434" s="380" t="s">
        <v>838</v>
      </c>
      <c r="D1434" s="50" t="s">
        <v>813</v>
      </c>
      <c r="E1434" s="380" t="s">
        <v>847</v>
      </c>
      <c r="F1434" s="50" t="s">
        <v>813</v>
      </c>
      <c r="G1434" s="51" t="s">
        <v>55</v>
      </c>
      <c r="H1434" s="45"/>
      <c r="I1434" s="45"/>
      <c r="J1434" s="45"/>
      <c r="K1434" s="45"/>
      <c r="L1434" s="45"/>
      <c r="M1434" s="45"/>
      <c r="N1434" s="45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  <c r="AA1434" s="45"/>
      <c r="AB1434" s="45"/>
      <c r="AC1434" s="45"/>
      <c r="AD1434" s="45"/>
      <c r="AE1434" s="45"/>
      <c r="AF1434" s="45"/>
      <c r="AG1434" s="520"/>
    </row>
    <row r="1435" spans="1:33" customFormat="1" ht="34.5" customHeight="1" thickBot="1" x14ac:dyDescent="0.35">
      <c r="A1435" s="45"/>
      <c r="B1435" s="902">
        <v>1</v>
      </c>
      <c r="C1435" s="1029" t="s">
        <v>839</v>
      </c>
      <c r="D1435" s="938"/>
      <c r="E1435" s="996" t="s">
        <v>839</v>
      </c>
      <c r="F1435" s="945"/>
      <c r="G1435" s="942"/>
      <c r="H1435" s="45"/>
      <c r="I1435" s="45"/>
      <c r="J1435" s="45"/>
      <c r="K1435" s="45"/>
      <c r="L1435" s="45"/>
      <c r="M1435" s="45"/>
      <c r="N1435" s="45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  <c r="AA1435" s="45"/>
      <c r="AB1435" s="45"/>
      <c r="AC1435" s="45"/>
      <c r="AD1435" s="45"/>
      <c r="AE1435" s="45"/>
      <c r="AF1435" s="45"/>
      <c r="AG1435" s="520"/>
    </row>
    <row r="1436" spans="1:33" customFormat="1" ht="34.5" customHeight="1" thickBot="1" x14ac:dyDescent="0.35">
      <c r="A1436" s="45"/>
      <c r="B1436" s="903">
        <v>2</v>
      </c>
      <c r="C1436" s="898" t="s">
        <v>840</v>
      </c>
      <c r="D1436" s="939"/>
      <c r="E1436" s="998" t="s">
        <v>840</v>
      </c>
      <c r="F1436" s="945"/>
      <c r="G1436" s="942"/>
      <c r="H1436" s="45"/>
      <c r="I1436" s="45"/>
      <c r="J1436" s="45"/>
      <c r="K1436" s="45"/>
      <c r="L1436" s="45"/>
      <c r="M1436" s="45"/>
      <c r="N1436" s="45"/>
      <c r="O1436" s="45"/>
      <c r="P1436" s="45"/>
      <c r="Q1436" s="45"/>
      <c r="R1436" s="45"/>
      <c r="S1436" s="45"/>
      <c r="T1436" s="45"/>
      <c r="U1436" s="45"/>
      <c r="V1436" s="45"/>
      <c r="W1436" s="45"/>
      <c r="X1436" s="45"/>
      <c r="Y1436" s="45"/>
      <c r="Z1436" s="45"/>
      <c r="AA1436" s="45"/>
      <c r="AB1436" s="45"/>
      <c r="AC1436" s="45"/>
      <c r="AD1436" s="45"/>
      <c r="AE1436" s="45"/>
      <c r="AF1436" s="45"/>
      <c r="AG1436" s="520"/>
    </row>
    <row r="1437" spans="1:33" customFormat="1" ht="34.5" customHeight="1" thickBot="1" x14ac:dyDescent="0.35">
      <c r="A1437" s="45"/>
      <c r="B1437" s="903">
        <v>3</v>
      </c>
      <c r="C1437" s="898" t="s">
        <v>841</v>
      </c>
      <c r="D1437" s="940"/>
      <c r="E1437" s="998" t="s">
        <v>841</v>
      </c>
      <c r="F1437" s="945"/>
      <c r="G1437" s="942"/>
      <c r="H1437" s="45"/>
      <c r="I1437" s="45"/>
      <c r="J1437" s="45"/>
      <c r="K1437" s="45"/>
      <c r="L1437" s="45"/>
      <c r="M1437" s="45"/>
      <c r="N1437" s="45"/>
      <c r="O1437" s="45"/>
      <c r="P1437" s="45"/>
      <c r="Q1437" s="45"/>
      <c r="R1437" s="45"/>
      <c r="S1437" s="45"/>
      <c r="T1437" s="45"/>
      <c r="U1437" s="45"/>
      <c r="V1437" s="45"/>
      <c r="W1437" s="45"/>
      <c r="X1437" s="45"/>
      <c r="Y1437" s="45"/>
      <c r="Z1437" s="45"/>
      <c r="AA1437" s="45"/>
      <c r="AB1437" s="45"/>
      <c r="AC1437" s="45"/>
      <c r="AD1437" s="45"/>
      <c r="AE1437" s="45"/>
      <c r="AF1437" s="45"/>
      <c r="AG1437" s="520"/>
    </row>
    <row r="1438" spans="1:33" customFormat="1" ht="34.5" customHeight="1" thickBot="1" x14ac:dyDescent="0.35">
      <c r="A1438" s="45"/>
      <c r="B1438" s="903">
        <v>4</v>
      </c>
      <c r="C1438" s="898" t="s">
        <v>842</v>
      </c>
      <c r="D1438" s="940"/>
      <c r="E1438" s="998" t="s">
        <v>848</v>
      </c>
      <c r="F1438" s="945"/>
      <c r="G1438" s="942"/>
      <c r="H1438" s="45"/>
      <c r="I1438" s="45"/>
      <c r="J1438" s="45"/>
      <c r="K1438" s="45"/>
      <c r="L1438" s="45"/>
      <c r="M1438" s="45"/>
      <c r="N1438" s="45"/>
      <c r="O1438" s="45"/>
      <c r="P1438" s="45"/>
      <c r="Q1438" s="45"/>
      <c r="R1438" s="45"/>
      <c r="S1438" s="45"/>
      <c r="T1438" s="45"/>
      <c r="U1438" s="45"/>
      <c r="V1438" s="45"/>
      <c r="W1438" s="45"/>
      <c r="X1438" s="45"/>
      <c r="Y1438" s="45"/>
      <c r="Z1438" s="45"/>
      <c r="AA1438" s="45"/>
      <c r="AB1438" s="45"/>
      <c r="AC1438" s="45"/>
      <c r="AD1438" s="45"/>
      <c r="AE1438" s="45"/>
      <c r="AF1438" s="45"/>
      <c r="AG1438" s="520"/>
    </row>
    <row r="1439" spans="1:33" customFormat="1" ht="34.5" customHeight="1" thickBot="1" x14ac:dyDescent="0.35">
      <c r="A1439" s="45"/>
      <c r="B1439" s="903">
        <v>5</v>
      </c>
      <c r="C1439" s="898" t="s">
        <v>843</v>
      </c>
      <c r="D1439" s="939"/>
      <c r="E1439" s="998" t="s">
        <v>849</v>
      </c>
      <c r="F1439" s="945"/>
      <c r="G1439" s="942"/>
      <c r="H1439" s="45"/>
      <c r="I1439" s="45"/>
      <c r="J1439" s="45"/>
      <c r="K1439" s="45"/>
      <c r="L1439" s="45"/>
      <c r="M1439" s="45"/>
      <c r="N1439" s="45"/>
      <c r="O1439" s="45"/>
      <c r="P1439" s="45"/>
      <c r="Q1439" s="45"/>
      <c r="R1439" s="45"/>
      <c r="S1439" s="45"/>
      <c r="T1439" s="45"/>
      <c r="U1439" s="45"/>
      <c r="V1439" s="45"/>
      <c r="W1439" s="45"/>
      <c r="X1439" s="45"/>
      <c r="Y1439" s="45"/>
      <c r="Z1439" s="45"/>
      <c r="AA1439" s="45"/>
      <c r="AB1439" s="45"/>
      <c r="AC1439" s="45"/>
      <c r="AD1439" s="45"/>
      <c r="AE1439" s="45"/>
      <c r="AF1439" s="45"/>
      <c r="AG1439" s="520"/>
    </row>
    <row r="1440" spans="1:33" customFormat="1" ht="34.5" customHeight="1" thickBot="1" x14ac:dyDescent="0.35">
      <c r="A1440" s="45"/>
      <c r="B1440" s="903">
        <v>6</v>
      </c>
      <c r="C1440" s="898" t="s">
        <v>844</v>
      </c>
      <c r="D1440" s="939"/>
      <c r="E1440" s="997" t="s">
        <v>844</v>
      </c>
      <c r="F1440" s="945"/>
      <c r="G1440" s="942"/>
      <c r="H1440" s="45"/>
      <c r="I1440" s="45"/>
      <c r="J1440" s="45"/>
      <c r="K1440" s="45"/>
      <c r="L1440" s="45"/>
      <c r="M1440" s="45"/>
      <c r="N1440" s="45"/>
      <c r="O1440" s="45"/>
      <c r="P1440" s="45"/>
      <c r="Q1440" s="45"/>
      <c r="R1440" s="45"/>
      <c r="S1440" s="45"/>
      <c r="T1440" s="45"/>
      <c r="U1440" s="45"/>
      <c r="V1440" s="45"/>
      <c r="W1440" s="45"/>
      <c r="X1440" s="45"/>
      <c r="Y1440" s="45"/>
      <c r="Z1440" s="45"/>
      <c r="AA1440" s="45"/>
      <c r="AB1440" s="45"/>
      <c r="AC1440" s="45"/>
      <c r="AD1440" s="45"/>
      <c r="AE1440" s="45"/>
      <c r="AF1440" s="45"/>
      <c r="AG1440" s="520"/>
    </row>
    <row r="1441" spans="1:33" customFormat="1" ht="34.5" customHeight="1" thickBot="1" x14ac:dyDescent="0.35">
      <c r="A1441" s="45"/>
      <c r="B1441" s="903">
        <v>7</v>
      </c>
      <c r="C1441" s="898" t="s">
        <v>845</v>
      </c>
      <c r="D1441" s="941"/>
      <c r="E1441" s="997" t="s">
        <v>845</v>
      </c>
      <c r="F1441" s="945"/>
      <c r="G1441" s="942"/>
      <c r="H1441" s="45"/>
      <c r="I1441" s="45"/>
      <c r="J1441" s="45"/>
      <c r="K1441" s="45"/>
      <c r="L1441" s="45"/>
      <c r="M1441" s="45"/>
      <c r="N1441" s="45"/>
      <c r="O1441" s="45"/>
      <c r="P1441" s="45"/>
      <c r="Q1441" s="45"/>
      <c r="R1441" s="45"/>
      <c r="S1441" s="45"/>
      <c r="T1441" s="45"/>
      <c r="U1441" s="45"/>
      <c r="V1441" s="45"/>
      <c r="W1441" s="45"/>
      <c r="X1441" s="45"/>
      <c r="Y1441" s="45"/>
      <c r="Z1441" s="45"/>
      <c r="AA1441" s="45"/>
      <c r="AB1441" s="45"/>
      <c r="AC1441" s="45"/>
      <c r="AD1441" s="45"/>
      <c r="AE1441" s="45"/>
      <c r="AF1441" s="45"/>
      <c r="AG1441" s="520"/>
    </row>
    <row r="1442" spans="1:33" customFormat="1" ht="34.5" customHeight="1" thickBot="1" x14ac:dyDescent="0.35">
      <c r="A1442" s="45"/>
      <c r="B1442" s="903">
        <v>8</v>
      </c>
      <c r="C1442" s="898" t="s">
        <v>846</v>
      </c>
      <c r="D1442" s="944"/>
      <c r="E1442" s="997" t="s">
        <v>846</v>
      </c>
      <c r="F1442" s="945"/>
      <c r="G1442" s="942"/>
      <c r="H1442" s="45"/>
      <c r="I1442" s="45"/>
      <c r="J1442" s="45"/>
      <c r="K1442" s="45"/>
      <c r="L1442" s="45"/>
      <c r="M1442" s="45"/>
      <c r="N1442" s="45"/>
      <c r="O1442" s="45"/>
      <c r="P1442" s="45"/>
      <c r="Q1442" s="45"/>
      <c r="R1442" s="45"/>
      <c r="S1442" s="45"/>
      <c r="T1442" s="45"/>
      <c r="U1442" s="45"/>
      <c r="V1442" s="45"/>
      <c r="W1442" s="45"/>
      <c r="X1442" s="45"/>
      <c r="Y1442" s="45"/>
      <c r="Z1442" s="45"/>
      <c r="AA1442" s="45"/>
      <c r="AB1442" s="45"/>
      <c r="AC1442" s="45"/>
      <c r="AD1442" s="45"/>
      <c r="AE1442" s="45"/>
      <c r="AF1442" s="45"/>
      <c r="AG1442" s="520"/>
    </row>
    <row r="1443" spans="1:33" customFormat="1" ht="34.5" customHeight="1" thickBot="1" x14ac:dyDescent="0.35">
      <c r="A1443" s="45"/>
      <c r="B1443" s="903">
        <v>9</v>
      </c>
      <c r="C1443" s="898" t="s">
        <v>70</v>
      </c>
      <c r="D1443" s="944"/>
      <c r="E1443" s="998" t="s">
        <v>70</v>
      </c>
      <c r="F1443" s="945"/>
      <c r="G1443" s="942"/>
      <c r="H1443" s="45"/>
      <c r="I1443" s="45"/>
      <c r="J1443" s="45"/>
      <c r="K1443" s="45"/>
      <c r="L1443" s="45"/>
      <c r="M1443" s="45"/>
      <c r="N1443" s="45"/>
      <c r="O1443" s="45"/>
      <c r="P1443" s="45"/>
      <c r="Q1443" s="45"/>
      <c r="R1443" s="45"/>
      <c r="S1443" s="45"/>
      <c r="T1443" s="45"/>
      <c r="U1443" s="45"/>
      <c r="V1443" s="45"/>
      <c r="W1443" s="45"/>
      <c r="X1443" s="45"/>
      <c r="Y1443" s="45"/>
      <c r="Z1443" s="45"/>
      <c r="AA1443" s="45"/>
      <c r="AB1443" s="45"/>
      <c r="AC1443" s="45"/>
      <c r="AD1443" s="45"/>
      <c r="AE1443" s="45"/>
      <c r="AF1443" s="45"/>
      <c r="AG1443" s="520"/>
    </row>
    <row r="1444" spans="1:33" customFormat="1" ht="21" thickBot="1" x14ac:dyDescent="0.35">
      <c r="A1444" s="45"/>
      <c r="B1444" s="1987" t="s">
        <v>0</v>
      </c>
      <c r="C1444" s="1988"/>
      <c r="D1444" s="908">
        <f>SUM(D1435:D1443)</f>
        <v>0</v>
      </c>
      <c r="E1444" s="906" t="s">
        <v>0</v>
      </c>
      <c r="F1444" s="976">
        <f>SUM(F1435:F1443)</f>
        <v>0</v>
      </c>
      <c r="G1444" s="942"/>
      <c r="H1444" s="45"/>
      <c r="I1444" s="45"/>
      <c r="J1444" s="45"/>
      <c r="K1444" s="45"/>
      <c r="L1444" s="45"/>
      <c r="M1444" s="45"/>
      <c r="N1444" s="45"/>
      <c r="O1444" s="45"/>
      <c r="P1444" s="45"/>
      <c r="Q1444" s="45"/>
      <c r="R1444" s="45"/>
      <c r="S1444" s="45"/>
      <c r="T1444" s="45"/>
      <c r="U1444" s="45"/>
      <c r="V1444" s="45"/>
      <c r="W1444" s="45"/>
      <c r="X1444" s="45"/>
      <c r="Y1444" s="45"/>
      <c r="Z1444" s="45"/>
      <c r="AA1444" s="45"/>
      <c r="AB1444" s="45"/>
      <c r="AC1444" s="45"/>
      <c r="AD1444" s="45"/>
      <c r="AE1444" s="45"/>
      <c r="AF1444" s="45"/>
      <c r="AG1444" s="520"/>
    </row>
    <row r="1445" spans="1:33" customFormat="1" x14ac:dyDescent="0.3">
      <c r="A1445" s="45"/>
      <c r="B1445" s="45"/>
      <c r="C1445" s="45"/>
      <c r="D1445" s="45"/>
      <c r="E1445" s="45"/>
      <c r="F1445" s="45"/>
      <c r="G1445" s="45"/>
      <c r="H1445" s="45"/>
      <c r="I1445" s="45"/>
      <c r="J1445" s="45"/>
      <c r="K1445" s="45"/>
      <c r="L1445" s="45"/>
      <c r="M1445" s="45"/>
      <c r="N1445" s="45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  <c r="AA1445" s="45"/>
      <c r="AB1445" s="45"/>
      <c r="AC1445" s="45"/>
      <c r="AD1445" s="45"/>
      <c r="AE1445" s="45"/>
      <c r="AF1445" s="45"/>
      <c r="AG1445" s="520"/>
    </row>
    <row r="1446" spans="1:33" customFormat="1" x14ac:dyDescent="0.3">
      <c r="A1446" s="72"/>
      <c r="B1446" s="72"/>
      <c r="C1446" s="72"/>
      <c r="D1446" s="72"/>
      <c r="E1446" s="72"/>
      <c r="F1446" s="72"/>
      <c r="G1446" s="72"/>
      <c r="H1446" s="72"/>
      <c r="I1446" s="72"/>
      <c r="J1446" s="72"/>
      <c r="K1446" s="72"/>
      <c r="L1446" s="72"/>
      <c r="M1446" s="72"/>
      <c r="N1446" s="72"/>
      <c r="O1446" s="72"/>
      <c r="P1446" s="72"/>
      <c r="Q1446" s="72"/>
      <c r="R1446" s="72"/>
      <c r="S1446" s="72"/>
      <c r="T1446" s="72"/>
      <c r="U1446" s="72"/>
      <c r="V1446" s="72"/>
      <c r="W1446" s="72"/>
      <c r="X1446" s="72"/>
      <c r="Y1446" s="72"/>
      <c r="Z1446" s="72"/>
      <c r="AA1446" s="72"/>
      <c r="AB1446" s="72"/>
      <c r="AC1446" s="72"/>
      <c r="AD1446" s="72"/>
      <c r="AE1446" s="72"/>
      <c r="AF1446" s="72"/>
      <c r="AG1446" s="520"/>
    </row>
    <row r="1447" spans="1:33" ht="19.5" thickBot="1" x14ac:dyDescent="0.35">
      <c r="A1447" s="366"/>
      <c r="B1447" s="366"/>
      <c r="C1447" s="366"/>
      <c r="D1447" s="366"/>
      <c r="E1447" s="366"/>
      <c r="F1447" s="366"/>
      <c r="G1447" s="366"/>
      <c r="H1447" s="366"/>
      <c r="I1447" s="366"/>
      <c r="J1447" s="366"/>
      <c r="K1447" s="366"/>
      <c r="L1447" s="366"/>
      <c r="M1447" s="366"/>
      <c r="N1447" s="366"/>
      <c r="O1447" s="366"/>
      <c r="P1447" s="366"/>
      <c r="Q1447" s="366"/>
      <c r="R1447" s="366"/>
      <c r="S1447" s="366"/>
      <c r="T1447" s="366"/>
      <c r="U1447" s="366"/>
      <c r="V1447" s="366"/>
      <c r="W1447" s="366"/>
      <c r="X1447" s="366"/>
      <c r="Y1447" s="366"/>
      <c r="Z1447" s="366"/>
      <c r="AA1447" s="366"/>
      <c r="AB1447" s="366"/>
      <c r="AC1447" s="366"/>
      <c r="AD1447" s="366"/>
      <c r="AE1447" s="366"/>
      <c r="AF1447" s="366"/>
      <c r="AG1447" s="520"/>
    </row>
    <row r="1448" spans="1:33" ht="53.25" customHeight="1" thickBot="1" x14ac:dyDescent="0.35">
      <c r="A1448" s="366"/>
      <c r="B1448" s="366"/>
      <c r="C1448" s="366"/>
      <c r="D1448" s="366"/>
      <c r="E1448" s="294" t="s">
        <v>264</v>
      </c>
      <c r="F1448" s="532">
        <f>SUBTOTAL(3,C1452:C1551)-4</f>
        <v>0</v>
      </c>
      <c r="G1448" s="366"/>
      <c r="H1448" s="366"/>
      <c r="I1448" s="366"/>
      <c r="J1448" s="366"/>
      <c r="K1448" s="366"/>
      <c r="L1448" s="366"/>
      <c r="M1448" s="366"/>
      <c r="N1448" s="366"/>
      <c r="O1448" s="366"/>
      <c r="P1448" s="366"/>
      <c r="Q1448" s="366"/>
      <c r="R1448" s="366"/>
      <c r="S1448" s="366"/>
      <c r="T1448" s="366"/>
      <c r="U1448" s="366"/>
      <c r="V1448" s="366"/>
      <c r="W1448" s="366"/>
      <c r="X1448" s="366"/>
      <c r="Y1448" s="366"/>
      <c r="Z1448" s="366"/>
      <c r="AA1448" s="366"/>
      <c r="AB1448" s="366"/>
      <c r="AC1448" s="366"/>
      <c r="AD1448" s="366"/>
      <c r="AE1448" s="366"/>
      <c r="AF1448" s="366"/>
      <c r="AG1448" s="520"/>
    </row>
    <row r="1449" spans="1:33" x14ac:dyDescent="0.3">
      <c r="A1449" s="366"/>
      <c r="B1449" s="295" t="s">
        <v>975</v>
      </c>
      <c r="C1449" s="366"/>
      <c r="D1449" s="366"/>
      <c r="E1449" s="366"/>
      <c r="F1449" s="366"/>
      <c r="G1449" s="366"/>
      <c r="H1449" s="366"/>
      <c r="I1449" s="366"/>
      <c r="J1449" s="366"/>
      <c r="K1449" s="366"/>
      <c r="L1449" s="366"/>
      <c r="M1449" s="366"/>
      <c r="N1449" s="366"/>
      <c r="O1449" s="366"/>
      <c r="P1449" s="366"/>
      <c r="Q1449" s="366"/>
      <c r="R1449" s="366"/>
      <c r="S1449" s="366"/>
      <c r="T1449" s="366"/>
      <c r="U1449" s="366"/>
      <c r="V1449" s="366"/>
      <c r="W1449" s="366"/>
      <c r="X1449" s="366"/>
      <c r="Y1449" s="366"/>
      <c r="Z1449" s="366"/>
      <c r="AA1449" s="366"/>
      <c r="AB1449" s="366"/>
      <c r="AC1449" s="366"/>
      <c r="AD1449" s="366"/>
      <c r="AE1449" s="366"/>
      <c r="AF1449" s="366"/>
      <c r="AG1449" s="520"/>
    </row>
    <row r="1450" spans="1:33" ht="19.5" thickBot="1" x14ac:dyDescent="0.35">
      <c r="A1450" s="366"/>
      <c r="B1450" s="366"/>
      <c r="C1450" s="366"/>
      <c r="D1450" s="366"/>
      <c r="E1450" s="366"/>
      <c r="F1450" s="366"/>
      <c r="G1450" s="366"/>
      <c r="H1450" s="366"/>
      <c r="I1450" s="366"/>
      <c r="J1450" s="366"/>
      <c r="K1450" s="366"/>
      <c r="L1450" s="366"/>
      <c r="M1450" s="366"/>
      <c r="N1450" s="366"/>
      <c r="O1450" s="366"/>
      <c r="P1450" s="366"/>
      <c r="Q1450" s="366"/>
      <c r="R1450" s="366"/>
      <c r="S1450" s="366"/>
      <c r="T1450" s="366"/>
      <c r="U1450" s="366"/>
      <c r="V1450" s="366"/>
      <c r="W1450" s="366"/>
      <c r="X1450" s="366"/>
      <c r="Y1450" s="366"/>
      <c r="Z1450" s="366"/>
      <c r="AA1450" s="366"/>
      <c r="AB1450" s="366"/>
      <c r="AC1450" s="366"/>
      <c r="AD1450" s="366"/>
      <c r="AE1450" s="366"/>
      <c r="AF1450" s="366"/>
      <c r="AG1450" s="520"/>
    </row>
    <row r="1451" spans="1:33" ht="39.75" customHeight="1" thickBot="1" x14ac:dyDescent="0.35">
      <c r="A1451" s="366"/>
      <c r="B1451" s="386" t="s">
        <v>1</v>
      </c>
      <c r="C1451" s="386" t="s">
        <v>777</v>
      </c>
      <c r="D1451" s="386" t="s">
        <v>268</v>
      </c>
      <c r="E1451" s="386" t="s">
        <v>273</v>
      </c>
      <c r="F1451" s="366"/>
      <c r="G1451" s="366"/>
      <c r="H1451" s="366"/>
      <c r="I1451" s="366"/>
      <c r="J1451" s="366"/>
      <c r="K1451" s="366"/>
      <c r="L1451" s="366"/>
      <c r="M1451" s="366"/>
      <c r="N1451" s="366"/>
      <c r="O1451" s="366"/>
      <c r="P1451" s="366"/>
      <c r="Q1451" s="366"/>
      <c r="R1451" s="366"/>
      <c r="S1451" s="366"/>
      <c r="T1451" s="366"/>
      <c r="U1451" s="366"/>
      <c r="V1451" s="366"/>
      <c r="W1451" s="366"/>
      <c r="X1451" s="366"/>
      <c r="Y1451" s="366"/>
      <c r="Z1451" s="366"/>
      <c r="AA1451" s="366"/>
      <c r="AB1451" s="366"/>
      <c r="AC1451" s="366"/>
      <c r="AD1451" s="366"/>
      <c r="AE1451" s="366"/>
      <c r="AF1451" s="366"/>
      <c r="AG1451" s="520"/>
    </row>
    <row r="1452" spans="1:33" ht="19.5" thickBot="1" x14ac:dyDescent="0.35">
      <c r="A1452" s="366"/>
      <c r="B1452" s="1666"/>
      <c r="C1452" s="388"/>
      <c r="D1452" s="589"/>
      <c r="E1452" s="388"/>
      <c r="F1452" s="366"/>
      <c r="G1452" s="366"/>
      <c r="H1452" s="366"/>
      <c r="I1452" s="366"/>
      <c r="J1452" s="366"/>
      <c r="K1452" s="366"/>
      <c r="L1452" s="366"/>
      <c r="M1452" s="366"/>
      <c r="N1452" s="366"/>
      <c r="O1452" s="366"/>
      <c r="P1452" s="366"/>
      <c r="Q1452" s="366"/>
      <c r="R1452" s="366"/>
      <c r="S1452" s="366"/>
      <c r="T1452" s="366"/>
      <c r="U1452" s="366"/>
      <c r="V1452" s="366"/>
      <c r="W1452" s="366"/>
      <c r="X1452" s="366"/>
      <c r="Y1452" s="366"/>
      <c r="Z1452" s="366"/>
      <c r="AA1452" s="366"/>
      <c r="AB1452" s="366"/>
      <c r="AC1452" s="366"/>
      <c r="AD1452" s="366"/>
      <c r="AE1452" s="366"/>
      <c r="AF1452" s="366"/>
      <c r="AG1452" s="520"/>
    </row>
    <row r="1453" spans="1:33" ht="19.5" thickBot="1" x14ac:dyDescent="0.35">
      <c r="A1453" s="366"/>
      <c r="B1453" s="1666"/>
      <c r="C1453" s="388"/>
      <c r="D1453" s="388"/>
      <c r="E1453" s="388"/>
      <c r="F1453" s="366"/>
      <c r="G1453" s="366"/>
      <c r="H1453" s="366"/>
      <c r="I1453" s="366"/>
      <c r="J1453" s="366"/>
      <c r="K1453" s="366"/>
      <c r="L1453" s="366"/>
      <c r="M1453" s="366"/>
      <c r="N1453" s="366"/>
      <c r="O1453" s="366"/>
      <c r="P1453" s="366"/>
      <c r="Q1453" s="366"/>
      <c r="R1453" s="366"/>
      <c r="S1453" s="366"/>
      <c r="T1453" s="366"/>
      <c r="U1453" s="366"/>
      <c r="V1453" s="366"/>
      <c r="W1453" s="366"/>
      <c r="X1453" s="366"/>
      <c r="Y1453" s="366"/>
      <c r="Z1453" s="366"/>
      <c r="AA1453" s="366"/>
      <c r="AB1453" s="366"/>
      <c r="AC1453" s="366"/>
      <c r="AD1453" s="366"/>
      <c r="AE1453" s="366"/>
      <c r="AF1453" s="366"/>
      <c r="AG1453" s="520"/>
    </row>
    <row r="1454" spans="1:33" ht="19.5" thickBot="1" x14ac:dyDescent="0.35">
      <c r="A1454" s="366"/>
      <c r="B1454" s="1666"/>
      <c r="C1454" s="388"/>
      <c r="D1454" s="388"/>
      <c r="E1454" s="388"/>
      <c r="F1454" s="366"/>
      <c r="G1454" s="366"/>
      <c r="H1454" s="366"/>
      <c r="I1454" s="366"/>
      <c r="J1454" s="366"/>
      <c r="K1454" s="366"/>
      <c r="L1454" s="366"/>
      <c r="M1454" s="366"/>
      <c r="N1454" s="366"/>
      <c r="O1454" s="366"/>
      <c r="P1454" s="366"/>
      <c r="Q1454" s="366"/>
      <c r="R1454" s="366"/>
      <c r="S1454" s="366"/>
      <c r="T1454" s="366"/>
      <c r="U1454" s="366"/>
      <c r="V1454" s="366"/>
      <c r="W1454" s="366"/>
      <c r="X1454" s="366"/>
      <c r="Y1454" s="366"/>
      <c r="Z1454" s="366"/>
      <c r="AA1454" s="366"/>
      <c r="AB1454" s="366"/>
      <c r="AC1454" s="366"/>
      <c r="AD1454" s="366"/>
      <c r="AE1454" s="366"/>
      <c r="AF1454" s="366"/>
      <c r="AG1454" s="520"/>
    </row>
    <row r="1455" spans="1:33" ht="19.5" thickBot="1" x14ac:dyDescent="0.35">
      <c r="A1455" s="366"/>
      <c r="B1455" s="1666"/>
      <c r="C1455" s="388"/>
      <c r="D1455" s="388"/>
      <c r="E1455" s="388"/>
      <c r="F1455" s="366"/>
      <c r="G1455" s="366"/>
      <c r="H1455" s="366"/>
      <c r="I1455" s="366"/>
      <c r="J1455" s="366"/>
      <c r="K1455" s="366"/>
      <c r="L1455" s="366"/>
      <c r="M1455" s="366"/>
      <c r="N1455" s="366"/>
      <c r="O1455" s="366"/>
      <c r="P1455" s="366"/>
      <c r="Q1455" s="366"/>
      <c r="R1455" s="366"/>
      <c r="S1455" s="366"/>
      <c r="T1455" s="366"/>
      <c r="U1455" s="366"/>
      <c r="V1455" s="366"/>
      <c r="W1455" s="366"/>
      <c r="X1455" s="366"/>
      <c r="Y1455" s="366"/>
      <c r="Z1455" s="366"/>
      <c r="AA1455" s="366"/>
      <c r="AB1455" s="366"/>
      <c r="AC1455" s="366"/>
      <c r="AD1455" s="366"/>
      <c r="AE1455" s="366"/>
      <c r="AF1455" s="366"/>
      <c r="AG1455" s="520"/>
    </row>
    <row r="1456" spans="1:33" ht="19.5" thickBot="1" x14ac:dyDescent="0.35">
      <c r="A1456" s="366"/>
      <c r="B1456" s="1666"/>
      <c r="C1456" s="388"/>
      <c r="D1456" s="388"/>
      <c r="E1456" s="388"/>
      <c r="F1456" s="366"/>
      <c r="G1456" s="366"/>
      <c r="H1456" s="366"/>
      <c r="I1456" s="366"/>
      <c r="J1456" s="366"/>
      <c r="K1456" s="366"/>
      <c r="L1456" s="366"/>
      <c r="M1456" s="366"/>
      <c r="N1456" s="366"/>
      <c r="O1456" s="366"/>
      <c r="P1456" s="366"/>
      <c r="Q1456" s="366"/>
      <c r="R1456" s="366"/>
      <c r="S1456" s="366"/>
      <c r="T1456" s="366"/>
      <c r="U1456" s="366"/>
      <c r="V1456" s="366"/>
      <c r="W1456" s="366"/>
      <c r="X1456" s="366"/>
      <c r="Y1456" s="366"/>
      <c r="Z1456" s="366"/>
      <c r="AA1456" s="366"/>
      <c r="AB1456" s="366"/>
      <c r="AC1456" s="366"/>
      <c r="AD1456" s="366"/>
      <c r="AE1456" s="366"/>
      <c r="AF1456" s="366"/>
      <c r="AG1456" s="520"/>
    </row>
    <row r="1457" spans="1:33" ht="19.5" thickBot="1" x14ac:dyDescent="0.35">
      <c r="A1457" s="366"/>
      <c r="B1457" s="1666"/>
      <c r="C1457" s="388"/>
      <c r="D1457" s="388"/>
      <c r="E1457" s="388"/>
      <c r="F1457" s="366"/>
      <c r="G1457" s="366"/>
      <c r="H1457" s="366"/>
      <c r="I1457" s="366"/>
      <c r="J1457" s="366"/>
      <c r="K1457" s="366"/>
      <c r="L1457" s="366"/>
      <c r="M1457" s="366"/>
      <c r="N1457" s="366"/>
      <c r="O1457" s="366"/>
      <c r="P1457" s="366"/>
      <c r="Q1457" s="366"/>
      <c r="R1457" s="366"/>
      <c r="S1457" s="366"/>
      <c r="T1457" s="366"/>
      <c r="U1457" s="366"/>
      <c r="V1457" s="366"/>
      <c r="W1457" s="366"/>
      <c r="X1457" s="366"/>
      <c r="Y1457" s="366"/>
      <c r="Z1457" s="366"/>
      <c r="AA1457" s="366"/>
      <c r="AB1457" s="366"/>
      <c r="AC1457" s="366"/>
      <c r="AD1457" s="366"/>
      <c r="AE1457" s="366"/>
      <c r="AF1457" s="366"/>
      <c r="AG1457" s="520"/>
    </row>
    <row r="1458" spans="1:33" ht="19.5" thickBot="1" x14ac:dyDescent="0.35">
      <c r="A1458" s="366"/>
      <c r="B1458" s="1666"/>
      <c r="C1458" s="388"/>
      <c r="D1458" s="388"/>
      <c r="E1458" s="388"/>
      <c r="F1458" s="366"/>
      <c r="G1458" s="366"/>
      <c r="H1458" s="366"/>
      <c r="I1458" s="366"/>
      <c r="J1458" s="366"/>
      <c r="K1458" s="366"/>
      <c r="L1458" s="366"/>
      <c r="M1458" s="366"/>
      <c r="N1458" s="366"/>
      <c r="O1458" s="366"/>
      <c r="P1458" s="366"/>
      <c r="Q1458" s="366"/>
      <c r="R1458" s="366"/>
      <c r="S1458" s="366"/>
      <c r="T1458" s="366"/>
      <c r="U1458" s="366"/>
      <c r="V1458" s="366"/>
      <c r="W1458" s="366"/>
      <c r="X1458" s="366"/>
      <c r="Y1458" s="366"/>
      <c r="Z1458" s="366"/>
      <c r="AA1458" s="366"/>
      <c r="AB1458" s="366"/>
      <c r="AC1458" s="366"/>
      <c r="AD1458" s="366"/>
      <c r="AE1458" s="366"/>
      <c r="AF1458" s="366"/>
      <c r="AG1458" s="520"/>
    </row>
    <row r="1459" spans="1:33" ht="19.5" thickBot="1" x14ac:dyDescent="0.35">
      <c r="A1459" s="366"/>
      <c r="B1459" s="1666"/>
      <c r="C1459" s="388"/>
      <c r="D1459" s="388"/>
      <c r="E1459" s="388"/>
      <c r="F1459" s="366"/>
      <c r="G1459" s="366"/>
      <c r="H1459" s="366"/>
      <c r="I1459" s="366"/>
      <c r="J1459" s="366"/>
      <c r="K1459" s="366"/>
      <c r="L1459" s="366"/>
      <c r="M1459" s="366"/>
      <c r="N1459" s="366"/>
      <c r="O1459" s="366"/>
      <c r="P1459" s="366"/>
      <c r="Q1459" s="366"/>
      <c r="R1459" s="366"/>
      <c r="S1459" s="366"/>
      <c r="T1459" s="366"/>
      <c r="U1459" s="366"/>
      <c r="V1459" s="366"/>
      <c r="W1459" s="366"/>
      <c r="X1459" s="366"/>
      <c r="Y1459" s="366"/>
      <c r="Z1459" s="366"/>
      <c r="AA1459" s="366"/>
      <c r="AB1459" s="366"/>
      <c r="AC1459" s="366"/>
      <c r="AD1459" s="366"/>
      <c r="AE1459" s="366"/>
      <c r="AF1459" s="366"/>
      <c r="AG1459" s="520"/>
    </row>
    <row r="1460" spans="1:33" ht="19.5" thickBot="1" x14ac:dyDescent="0.35">
      <c r="A1460" s="366"/>
      <c r="B1460" s="1666"/>
      <c r="C1460" s="388"/>
      <c r="D1460" s="388"/>
      <c r="E1460" s="388"/>
      <c r="F1460" s="366"/>
      <c r="G1460" s="366"/>
      <c r="H1460" s="366"/>
      <c r="I1460" s="366"/>
      <c r="J1460" s="366"/>
      <c r="K1460" s="366"/>
      <c r="L1460" s="366"/>
      <c r="M1460" s="366"/>
      <c r="N1460" s="366"/>
      <c r="O1460" s="366"/>
      <c r="P1460" s="366"/>
      <c r="Q1460" s="366"/>
      <c r="R1460" s="366"/>
      <c r="S1460" s="366"/>
      <c r="T1460" s="366"/>
      <c r="U1460" s="366"/>
      <c r="V1460" s="366"/>
      <c r="W1460" s="366"/>
      <c r="X1460" s="366"/>
      <c r="Y1460" s="366"/>
      <c r="Z1460" s="366"/>
      <c r="AA1460" s="366"/>
      <c r="AB1460" s="366"/>
      <c r="AC1460" s="366"/>
      <c r="AD1460" s="366"/>
      <c r="AE1460" s="366"/>
      <c r="AF1460" s="366"/>
      <c r="AG1460" s="520"/>
    </row>
    <row r="1461" spans="1:33" ht="19.5" thickBot="1" x14ac:dyDescent="0.35">
      <c r="A1461" s="366"/>
      <c r="B1461" s="1666"/>
      <c r="C1461" s="388"/>
      <c r="D1461" s="388"/>
      <c r="E1461" s="388"/>
      <c r="F1461" s="366"/>
      <c r="G1461" s="366"/>
      <c r="H1461" s="366"/>
      <c r="I1461" s="366"/>
      <c r="J1461" s="366"/>
      <c r="K1461" s="366"/>
      <c r="L1461" s="366"/>
      <c r="M1461" s="366"/>
      <c r="N1461" s="366"/>
      <c r="O1461" s="366"/>
      <c r="P1461" s="366"/>
      <c r="Q1461" s="366"/>
      <c r="R1461" s="366"/>
      <c r="S1461" s="366"/>
      <c r="T1461" s="366"/>
      <c r="U1461" s="366"/>
      <c r="V1461" s="366"/>
      <c r="W1461" s="366"/>
      <c r="X1461" s="366"/>
      <c r="Y1461" s="366"/>
      <c r="Z1461" s="366"/>
      <c r="AA1461" s="366"/>
      <c r="AB1461" s="366"/>
      <c r="AC1461" s="366"/>
      <c r="AD1461" s="366"/>
      <c r="AE1461" s="366"/>
      <c r="AF1461" s="366"/>
      <c r="AG1461" s="520"/>
    </row>
    <row r="1462" spans="1:33" ht="19.5" thickBot="1" x14ac:dyDescent="0.35">
      <c r="A1462" s="366"/>
      <c r="B1462" s="1666"/>
      <c r="C1462" s="388"/>
      <c r="D1462" s="388"/>
      <c r="E1462" s="388"/>
      <c r="F1462" s="366"/>
      <c r="G1462" s="366"/>
      <c r="H1462" s="366"/>
      <c r="I1462" s="366"/>
      <c r="J1462" s="366"/>
      <c r="K1462" s="366"/>
      <c r="L1462" s="366"/>
      <c r="M1462" s="366"/>
      <c r="N1462" s="366"/>
      <c r="O1462" s="366"/>
      <c r="P1462" s="366"/>
      <c r="Q1462" s="366"/>
      <c r="R1462" s="366"/>
      <c r="S1462" s="366"/>
      <c r="T1462" s="366"/>
      <c r="U1462" s="366"/>
      <c r="V1462" s="366"/>
      <c r="W1462" s="366"/>
      <c r="X1462" s="366"/>
      <c r="Y1462" s="366"/>
      <c r="Z1462" s="366"/>
      <c r="AA1462" s="366"/>
      <c r="AB1462" s="366"/>
      <c r="AC1462" s="366"/>
      <c r="AD1462" s="366"/>
      <c r="AE1462" s="366"/>
      <c r="AF1462" s="366"/>
      <c r="AG1462" s="520"/>
    </row>
    <row r="1463" spans="1:33" ht="19.5" thickBot="1" x14ac:dyDescent="0.35">
      <c r="A1463" s="366"/>
      <c r="B1463" s="1666"/>
      <c r="C1463" s="388"/>
      <c r="D1463" s="388"/>
      <c r="E1463" s="388"/>
      <c r="F1463" s="366"/>
      <c r="G1463" s="366"/>
      <c r="H1463" s="366"/>
      <c r="I1463" s="366"/>
      <c r="J1463" s="366"/>
      <c r="K1463" s="366"/>
      <c r="L1463" s="366"/>
      <c r="M1463" s="366"/>
      <c r="N1463" s="366"/>
      <c r="O1463" s="366"/>
      <c r="P1463" s="366"/>
      <c r="Q1463" s="366"/>
      <c r="R1463" s="366"/>
      <c r="S1463" s="366"/>
      <c r="T1463" s="366"/>
      <c r="U1463" s="366"/>
      <c r="V1463" s="366"/>
      <c r="W1463" s="366"/>
      <c r="X1463" s="366"/>
      <c r="Y1463" s="366"/>
      <c r="Z1463" s="366"/>
      <c r="AA1463" s="366"/>
      <c r="AB1463" s="366"/>
      <c r="AC1463" s="366"/>
      <c r="AD1463" s="366"/>
      <c r="AE1463" s="366"/>
      <c r="AF1463" s="366"/>
      <c r="AG1463" s="520"/>
    </row>
    <row r="1464" spans="1:33" ht="19.5" thickBot="1" x14ac:dyDescent="0.35">
      <c r="A1464" s="366"/>
      <c r="B1464" s="1666"/>
      <c r="C1464" s="388"/>
      <c r="D1464" s="388"/>
      <c r="E1464" s="388"/>
      <c r="F1464" s="366"/>
      <c r="G1464" s="366"/>
      <c r="H1464" s="366"/>
      <c r="I1464" s="366"/>
      <c r="J1464" s="366"/>
      <c r="K1464" s="366"/>
      <c r="L1464" s="366"/>
      <c r="M1464" s="366"/>
      <c r="N1464" s="366"/>
      <c r="O1464" s="366"/>
      <c r="P1464" s="366"/>
      <c r="Q1464" s="366"/>
      <c r="R1464" s="366"/>
      <c r="S1464" s="366"/>
      <c r="T1464" s="366"/>
      <c r="U1464" s="366"/>
      <c r="V1464" s="366"/>
      <c r="W1464" s="366"/>
      <c r="X1464" s="366"/>
      <c r="Y1464" s="366"/>
      <c r="Z1464" s="366"/>
      <c r="AA1464" s="366"/>
      <c r="AB1464" s="366"/>
      <c r="AC1464" s="366"/>
      <c r="AD1464" s="366"/>
      <c r="AE1464" s="366"/>
      <c r="AF1464" s="366"/>
      <c r="AG1464" s="520"/>
    </row>
    <row r="1465" spans="1:33" ht="19.5" thickBot="1" x14ac:dyDescent="0.35">
      <c r="A1465" s="366"/>
      <c r="B1465" s="1666"/>
      <c r="C1465" s="388"/>
      <c r="D1465" s="388"/>
      <c r="E1465" s="388"/>
      <c r="F1465" s="366"/>
      <c r="G1465" s="366"/>
      <c r="H1465" s="366"/>
      <c r="I1465" s="366"/>
      <c r="J1465" s="366"/>
      <c r="K1465" s="366"/>
      <c r="L1465" s="366"/>
      <c r="M1465" s="366"/>
      <c r="N1465" s="366"/>
      <c r="O1465" s="366"/>
      <c r="P1465" s="366"/>
      <c r="Q1465" s="366"/>
      <c r="R1465" s="366"/>
      <c r="S1465" s="366"/>
      <c r="T1465" s="366"/>
      <c r="U1465" s="366"/>
      <c r="V1465" s="366"/>
      <c r="W1465" s="366"/>
      <c r="X1465" s="366"/>
      <c r="Y1465" s="366"/>
      <c r="Z1465" s="366"/>
      <c r="AA1465" s="366"/>
      <c r="AB1465" s="366"/>
      <c r="AC1465" s="366"/>
      <c r="AD1465" s="366"/>
      <c r="AE1465" s="366"/>
      <c r="AF1465" s="366"/>
      <c r="AG1465" s="520"/>
    </row>
    <row r="1466" spans="1:33" ht="19.5" thickBot="1" x14ac:dyDescent="0.35">
      <c r="A1466" s="366"/>
      <c r="B1466" s="1666"/>
      <c r="C1466" s="388"/>
      <c r="D1466" s="388"/>
      <c r="E1466" s="388"/>
      <c r="F1466" s="366"/>
      <c r="G1466" s="366"/>
      <c r="H1466" s="366"/>
      <c r="I1466" s="366"/>
      <c r="J1466" s="366"/>
      <c r="K1466" s="366"/>
      <c r="L1466" s="366"/>
      <c r="M1466" s="366"/>
      <c r="N1466" s="366"/>
      <c r="O1466" s="366"/>
      <c r="P1466" s="366"/>
      <c r="Q1466" s="366"/>
      <c r="R1466" s="366"/>
      <c r="S1466" s="366"/>
      <c r="T1466" s="366"/>
      <c r="U1466" s="366"/>
      <c r="V1466" s="366"/>
      <c r="W1466" s="366"/>
      <c r="X1466" s="366"/>
      <c r="Y1466" s="366"/>
      <c r="Z1466" s="366"/>
      <c r="AA1466" s="366"/>
      <c r="AB1466" s="366"/>
      <c r="AC1466" s="366"/>
      <c r="AD1466" s="366"/>
      <c r="AE1466" s="366"/>
      <c r="AF1466" s="366"/>
      <c r="AG1466" s="520"/>
    </row>
    <row r="1467" spans="1:33" ht="19.5" thickBot="1" x14ac:dyDescent="0.35">
      <c r="A1467" s="366"/>
      <c r="B1467" s="1666"/>
      <c r="C1467" s="388"/>
      <c r="D1467" s="388"/>
      <c r="E1467" s="388"/>
      <c r="F1467" s="366"/>
      <c r="G1467" s="366"/>
      <c r="H1467" s="366"/>
      <c r="I1467" s="366"/>
      <c r="J1467" s="366"/>
      <c r="K1467" s="366"/>
      <c r="L1467" s="366"/>
      <c r="M1467" s="366"/>
      <c r="N1467" s="366"/>
      <c r="O1467" s="366"/>
      <c r="P1467" s="366"/>
      <c r="Q1467" s="366"/>
      <c r="R1467" s="366"/>
      <c r="S1467" s="366"/>
      <c r="T1467" s="366"/>
      <c r="U1467" s="366"/>
      <c r="V1467" s="366"/>
      <c r="W1467" s="366"/>
      <c r="X1467" s="366"/>
      <c r="Y1467" s="366"/>
      <c r="Z1467" s="366"/>
      <c r="AA1467" s="366"/>
      <c r="AB1467" s="366"/>
      <c r="AC1467" s="366"/>
      <c r="AD1467" s="366"/>
      <c r="AE1467" s="366"/>
      <c r="AF1467" s="366"/>
      <c r="AG1467" s="520"/>
    </row>
    <row r="1468" spans="1:33" ht="19.5" thickBot="1" x14ac:dyDescent="0.35">
      <c r="A1468" s="366"/>
      <c r="B1468" s="1666"/>
      <c r="C1468" s="388"/>
      <c r="D1468" s="388"/>
      <c r="E1468" s="388"/>
      <c r="F1468" s="366"/>
      <c r="G1468" s="366"/>
      <c r="H1468" s="366"/>
      <c r="I1468" s="366"/>
      <c r="J1468" s="366"/>
      <c r="K1468" s="366"/>
      <c r="L1468" s="366"/>
      <c r="M1468" s="366"/>
      <c r="N1468" s="366"/>
      <c r="O1468" s="366"/>
      <c r="P1468" s="366"/>
      <c r="Q1468" s="366"/>
      <c r="R1468" s="366"/>
      <c r="S1468" s="366"/>
      <c r="T1468" s="366"/>
      <c r="U1468" s="366"/>
      <c r="V1468" s="366"/>
      <c r="W1468" s="366"/>
      <c r="X1468" s="366"/>
      <c r="Y1468" s="366"/>
      <c r="Z1468" s="366"/>
      <c r="AA1468" s="366"/>
      <c r="AB1468" s="366"/>
      <c r="AC1468" s="366"/>
      <c r="AD1468" s="366"/>
      <c r="AE1468" s="366"/>
      <c r="AF1468" s="366"/>
      <c r="AG1468" s="520"/>
    </row>
    <row r="1469" spans="1:33" ht="19.5" thickBot="1" x14ac:dyDescent="0.35">
      <c r="A1469" s="366"/>
      <c r="B1469" s="1666"/>
      <c r="C1469" s="388"/>
      <c r="D1469" s="388"/>
      <c r="E1469" s="388"/>
      <c r="F1469" s="366"/>
      <c r="G1469" s="366"/>
      <c r="H1469" s="366"/>
      <c r="I1469" s="366"/>
      <c r="J1469" s="366"/>
      <c r="K1469" s="366"/>
      <c r="L1469" s="366"/>
      <c r="M1469" s="366"/>
      <c r="N1469" s="366"/>
      <c r="O1469" s="366"/>
      <c r="P1469" s="366"/>
      <c r="Q1469" s="366"/>
      <c r="R1469" s="366"/>
      <c r="S1469" s="366"/>
      <c r="T1469" s="366"/>
      <c r="U1469" s="366"/>
      <c r="V1469" s="366"/>
      <c r="W1469" s="366"/>
      <c r="X1469" s="366"/>
      <c r="Y1469" s="366"/>
      <c r="Z1469" s="366"/>
      <c r="AA1469" s="366"/>
      <c r="AB1469" s="366"/>
      <c r="AC1469" s="366"/>
      <c r="AD1469" s="366"/>
      <c r="AE1469" s="366"/>
      <c r="AF1469" s="366"/>
      <c r="AG1469" s="520"/>
    </row>
    <row r="1470" spans="1:33" ht="19.5" thickBot="1" x14ac:dyDescent="0.35">
      <c r="A1470" s="366"/>
      <c r="B1470" s="1666"/>
      <c r="C1470" s="388"/>
      <c r="D1470" s="388"/>
      <c r="E1470" s="388"/>
      <c r="F1470" s="366"/>
      <c r="G1470" s="366"/>
      <c r="H1470" s="366"/>
      <c r="I1470" s="366"/>
      <c r="J1470" s="366"/>
      <c r="K1470" s="366"/>
      <c r="L1470" s="366"/>
      <c r="M1470" s="366"/>
      <c r="N1470" s="366"/>
      <c r="O1470" s="366"/>
      <c r="P1470" s="366"/>
      <c r="Q1470" s="366"/>
      <c r="R1470" s="366"/>
      <c r="S1470" s="366"/>
      <c r="T1470" s="366"/>
      <c r="U1470" s="366"/>
      <c r="V1470" s="366"/>
      <c r="W1470" s="366"/>
      <c r="X1470" s="366"/>
      <c r="Y1470" s="366"/>
      <c r="Z1470" s="366"/>
      <c r="AA1470" s="366"/>
      <c r="AB1470" s="366"/>
      <c r="AC1470" s="366"/>
      <c r="AD1470" s="366"/>
      <c r="AE1470" s="366"/>
      <c r="AF1470" s="366"/>
      <c r="AG1470" s="520"/>
    </row>
    <row r="1471" spans="1:33" ht="19.5" thickBot="1" x14ac:dyDescent="0.35">
      <c r="A1471" s="366"/>
      <c r="B1471" s="1666"/>
      <c r="C1471" s="388"/>
      <c r="D1471" s="388"/>
      <c r="E1471" s="388"/>
      <c r="F1471" s="366"/>
      <c r="G1471" s="366"/>
      <c r="H1471" s="366"/>
      <c r="I1471" s="366"/>
      <c r="J1471" s="366"/>
      <c r="K1471" s="366"/>
      <c r="L1471" s="366"/>
      <c r="M1471" s="366"/>
      <c r="N1471" s="366"/>
      <c r="O1471" s="366"/>
      <c r="P1471" s="366"/>
      <c r="Q1471" s="366"/>
      <c r="R1471" s="366"/>
      <c r="S1471" s="366"/>
      <c r="T1471" s="366"/>
      <c r="U1471" s="366"/>
      <c r="V1471" s="366"/>
      <c r="W1471" s="366"/>
      <c r="X1471" s="366"/>
      <c r="Y1471" s="366"/>
      <c r="Z1471" s="366"/>
      <c r="AA1471" s="366"/>
      <c r="AB1471" s="366"/>
      <c r="AC1471" s="366"/>
      <c r="AD1471" s="366"/>
      <c r="AE1471" s="366"/>
      <c r="AF1471" s="366"/>
      <c r="AG1471" s="520"/>
    </row>
    <row r="1472" spans="1:33" ht="42" customHeight="1" thickBot="1" x14ac:dyDescent="0.35">
      <c r="A1472" s="366"/>
      <c r="B1472" s="291" t="s">
        <v>1</v>
      </c>
      <c r="C1472" s="291" t="s">
        <v>777</v>
      </c>
      <c r="D1472" s="291" t="s">
        <v>268</v>
      </c>
      <c r="E1472" s="291" t="s">
        <v>273</v>
      </c>
      <c r="F1472" s="366"/>
      <c r="G1472" s="366"/>
      <c r="H1472" s="366"/>
      <c r="I1472" s="366"/>
      <c r="J1472" s="366"/>
      <c r="K1472" s="366"/>
      <c r="L1472" s="366"/>
      <c r="M1472" s="366"/>
      <c r="N1472" s="366"/>
      <c r="O1472" s="366"/>
      <c r="P1472" s="366"/>
      <c r="Q1472" s="366"/>
      <c r="R1472" s="366"/>
      <c r="S1472" s="366"/>
      <c r="T1472" s="366"/>
      <c r="U1472" s="366"/>
      <c r="V1472" s="366"/>
      <c r="W1472" s="366"/>
      <c r="X1472" s="366"/>
      <c r="Y1472" s="366"/>
      <c r="Z1472" s="366"/>
      <c r="AA1472" s="366"/>
      <c r="AB1472" s="366"/>
      <c r="AC1472" s="366"/>
      <c r="AD1472" s="366"/>
      <c r="AE1472" s="366"/>
      <c r="AF1472" s="366"/>
      <c r="AG1472" s="520"/>
    </row>
    <row r="1473" spans="1:33" ht="19.5" thickBot="1" x14ac:dyDescent="0.35">
      <c r="A1473" s="366"/>
      <c r="B1473" s="1666"/>
      <c r="C1473" s="388"/>
      <c r="D1473" s="388"/>
      <c r="E1473" s="388"/>
      <c r="F1473" s="366"/>
      <c r="G1473" s="366"/>
      <c r="H1473" s="366"/>
      <c r="I1473" s="366"/>
      <c r="J1473" s="366"/>
      <c r="K1473" s="366"/>
      <c r="L1473" s="366"/>
      <c r="M1473" s="366"/>
      <c r="N1473" s="366"/>
      <c r="O1473" s="366"/>
      <c r="P1473" s="366"/>
      <c r="Q1473" s="366"/>
      <c r="R1473" s="366"/>
      <c r="S1473" s="366"/>
      <c r="T1473" s="366"/>
      <c r="U1473" s="366"/>
      <c r="V1473" s="366"/>
      <c r="W1473" s="366"/>
      <c r="X1473" s="366"/>
      <c r="Y1473" s="366"/>
      <c r="Z1473" s="366"/>
      <c r="AA1473" s="366"/>
      <c r="AB1473" s="366"/>
      <c r="AC1473" s="366"/>
      <c r="AD1473" s="366"/>
      <c r="AE1473" s="366"/>
      <c r="AF1473" s="366"/>
      <c r="AG1473" s="520"/>
    </row>
    <row r="1474" spans="1:33" ht="19.5" thickBot="1" x14ac:dyDescent="0.35">
      <c r="A1474" s="366"/>
      <c r="B1474" s="1666"/>
      <c r="C1474" s="388"/>
      <c r="D1474" s="388"/>
      <c r="E1474" s="388"/>
      <c r="F1474" s="366"/>
      <c r="G1474" s="366"/>
      <c r="H1474" s="366"/>
      <c r="I1474" s="366"/>
      <c r="J1474" s="366"/>
      <c r="K1474" s="366"/>
      <c r="L1474" s="366"/>
      <c r="M1474" s="366"/>
      <c r="N1474" s="366"/>
      <c r="O1474" s="366"/>
      <c r="P1474" s="366"/>
      <c r="Q1474" s="366"/>
      <c r="R1474" s="366"/>
      <c r="S1474" s="366"/>
      <c r="T1474" s="366"/>
      <c r="U1474" s="366"/>
      <c r="V1474" s="366"/>
      <c r="W1474" s="366"/>
      <c r="X1474" s="366"/>
      <c r="Y1474" s="366"/>
      <c r="Z1474" s="366"/>
      <c r="AA1474" s="366"/>
      <c r="AB1474" s="366"/>
      <c r="AC1474" s="366"/>
      <c r="AD1474" s="366"/>
      <c r="AE1474" s="366"/>
      <c r="AF1474" s="366"/>
      <c r="AG1474" s="520"/>
    </row>
    <row r="1475" spans="1:33" ht="19.5" thickBot="1" x14ac:dyDescent="0.35">
      <c r="A1475" s="366"/>
      <c r="B1475" s="1666"/>
      <c r="C1475" s="388"/>
      <c r="D1475" s="388"/>
      <c r="E1475" s="388"/>
      <c r="F1475" s="366"/>
      <c r="G1475" s="366"/>
      <c r="H1475" s="366"/>
      <c r="I1475" s="366"/>
      <c r="J1475" s="366"/>
      <c r="K1475" s="366"/>
      <c r="L1475" s="366"/>
      <c r="M1475" s="366"/>
      <c r="N1475" s="366"/>
      <c r="O1475" s="366"/>
      <c r="P1475" s="366"/>
      <c r="Q1475" s="366"/>
      <c r="R1475" s="366"/>
      <c r="S1475" s="366"/>
      <c r="T1475" s="366"/>
      <c r="U1475" s="366"/>
      <c r="V1475" s="366"/>
      <c r="W1475" s="366"/>
      <c r="X1475" s="366"/>
      <c r="Y1475" s="366"/>
      <c r="Z1475" s="366"/>
      <c r="AA1475" s="366"/>
      <c r="AB1475" s="366"/>
      <c r="AC1475" s="366"/>
      <c r="AD1475" s="366"/>
      <c r="AE1475" s="366"/>
      <c r="AF1475" s="366"/>
      <c r="AG1475" s="520"/>
    </row>
    <row r="1476" spans="1:33" ht="19.5" thickBot="1" x14ac:dyDescent="0.35">
      <c r="A1476" s="366"/>
      <c r="B1476" s="1666"/>
      <c r="C1476" s="388"/>
      <c r="D1476" s="388"/>
      <c r="E1476" s="388"/>
      <c r="F1476" s="366"/>
      <c r="G1476" s="366"/>
      <c r="H1476" s="366"/>
      <c r="I1476" s="366"/>
      <c r="J1476" s="366"/>
      <c r="K1476" s="366"/>
      <c r="L1476" s="366"/>
      <c r="M1476" s="366"/>
      <c r="N1476" s="366"/>
      <c r="O1476" s="366"/>
      <c r="P1476" s="366"/>
      <c r="Q1476" s="366"/>
      <c r="R1476" s="366"/>
      <c r="S1476" s="366"/>
      <c r="T1476" s="366"/>
      <c r="U1476" s="366"/>
      <c r="V1476" s="366"/>
      <c r="W1476" s="366"/>
      <c r="X1476" s="366"/>
      <c r="Y1476" s="366"/>
      <c r="Z1476" s="366"/>
      <c r="AA1476" s="366"/>
      <c r="AB1476" s="366"/>
      <c r="AC1476" s="366"/>
      <c r="AD1476" s="366"/>
      <c r="AE1476" s="366"/>
      <c r="AF1476" s="366"/>
      <c r="AG1476" s="520"/>
    </row>
    <row r="1477" spans="1:33" ht="19.5" thickBot="1" x14ac:dyDescent="0.35">
      <c r="A1477" s="366"/>
      <c r="B1477" s="1666"/>
      <c r="C1477" s="388"/>
      <c r="D1477" s="388"/>
      <c r="E1477" s="388"/>
      <c r="F1477" s="366"/>
      <c r="G1477" s="366"/>
      <c r="H1477" s="366"/>
      <c r="I1477" s="366"/>
      <c r="J1477" s="366"/>
      <c r="K1477" s="366"/>
      <c r="L1477" s="366"/>
      <c r="M1477" s="366"/>
      <c r="N1477" s="366"/>
      <c r="O1477" s="366"/>
      <c r="P1477" s="366"/>
      <c r="Q1477" s="366"/>
      <c r="R1477" s="366"/>
      <c r="S1477" s="366"/>
      <c r="T1477" s="366"/>
      <c r="U1477" s="366"/>
      <c r="V1477" s="366"/>
      <c r="W1477" s="366"/>
      <c r="X1477" s="366"/>
      <c r="Y1477" s="366"/>
      <c r="Z1477" s="366"/>
      <c r="AA1477" s="366"/>
      <c r="AB1477" s="366"/>
      <c r="AC1477" s="366"/>
      <c r="AD1477" s="366"/>
      <c r="AE1477" s="366"/>
      <c r="AF1477" s="366"/>
      <c r="AG1477" s="520"/>
    </row>
    <row r="1478" spans="1:33" ht="19.5" thickBot="1" x14ac:dyDescent="0.35">
      <c r="A1478" s="366"/>
      <c r="B1478" s="1666"/>
      <c r="C1478" s="388"/>
      <c r="D1478" s="388"/>
      <c r="E1478" s="388"/>
      <c r="F1478" s="366"/>
      <c r="G1478" s="366"/>
      <c r="H1478" s="366"/>
      <c r="I1478" s="366"/>
      <c r="J1478" s="366"/>
      <c r="K1478" s="366"/>
      <c r="L1478" s="366"/>
      <c r="M1478" s="366"/>
      <c r="N1478" s="366"/>
      <c r="O1478" s="366"/>
      <c r="P1478" s="366"/>
      <c r="Q1478" s="366"/>
      <c r="R1478" s="366"/>
      <c r="S1478" s="366"/>
      <c r="T1478" s="366"/>
      <c r="U1478" s="366"/>
      <c r="V1478" s="366"/>
      <c r="W1478" s="366"/>
      <c r="X1478" s="366"/>
      <c r="Y1478" s="366"/>
      <c r="Z1478" s="366"/>
      <c r="AA1478" s="366"/>
      <c r="AB1478" s="366"/>
      <c r="AC1478" s="366"/>
      <c r="AD1478" s="366"/>
      <c r="AE1478" s="366"/>
      <c r="AF1478" s="366"/>
      <c r="AG1478" s="520"/>
    </row>
    <row r="1479" spans="1:33" ht="19.5" thickBot="1" x14ac:dyDescent="0.35">
      <c r="A1479" s="366"/>
      <c r="B1479" s="1666"/>
      <c r="C1479" s="388"/>
      <c r="D1479" s="388"/>
      <c r="E1479" s="388"/>
      <c r="F1479" s="366"/>
      <c r="G1479" s="366"/>
      <c r="H1479" s="366"/>
      <c r="I1479" s="366"/>
      <c r="J1479" s="366"/>
      <c r="K1479" s="366"/>
      <c r="L1479" s="366"/>
      <c r="M1479" s="366"/>
      <c r="N1479" s="366"/>
      <c r="O1479" s="366"/>
      <c r="P1479" s="366"/>
      <c r="Q1479" s="366"/>
      <c r="R1479" s="366"/>
      <c r="S1479" s="366"/>
      <c r="T1479" s="366"/>
      <c r="U1479" s="366"/>
      <c r="V1479" s="366"/>
      <c r="W1479" s="366"/>
      <c r="X1479" s="366"/>
      <c r="Y1479" s="366"/>
      <c r="Z1479" s="366"/>
      <c r="AA1479" s="366"/>
      <c r="AB1479" s="366"/>
      <c r="AC1479" s="366"/>
      <c r="AD1479" s="366"/>
      <c r="AE1479" s="366"/>
      <c r="AF1479" s="366"/>
      <c r="AG1479" s="520"/>
    </row>
    <row r="1480" spans="1:33" ht="19.5" thickBot="1" x14ac:dyDescent="0.35">
      <c r="A1480" s="366"/>
      <c r="B1480" s="1666"/>
      <c r="C1480" s="388"/>
      <c r="D1480" s="388"/>
      <c r="E1480" s="388"/>
      <c r="F1480" s="366"/>
      <c r="G1480" s="366"/>
      <c r="H1480" s="366"/>
      <c r="I1480" s="366"/>
      <c r="J1480" s="366"/>
      <c r="K1480" s="366"/>
      <c r="L1480" s="366"/>
      <c r="M1480" s="366"/>
      <c r="N1480" s="366"/>
      <c r="O1480" s="366"/>
      <c r="P1480" s="366"/>
      <c r="Q1480" s="366"/>
      <c r="R1480" s="366"/>
      <c r="S1480" s="366"/>
      <c r="T1480" s="366"/>
      <c r="U1480" s="366"/>
      <c r="V1480" s="366"/>
      <c r="W1480" s="366"/>
      <c r="X1480" s="366"/>
      <c r="Y1480" s="366"/>
      <c r="Z1480" s="366"/>
      <c r="AA1480" s="366"/>
      <c r="AB1480" s="366"/>
      <c r="AC1480" s="366"/>
      <c r="AD1480" s="366"/>
      <c r="AE1480" s="366"/>
      <c r="AF1480" s="366"/>
      <c r="AG1480" s="520"/>
    </row>
    <row r="1481" spans="1:33" ht="19.5" thickBot="1" x14ac:dyDescent="0.35">
      <c r="A1481" s="366"/>
      <c r="B1481" s="1666"/>
      <c r="C1481" s="388"/>
      <c r="D1481" s="388"/>
      <c r="E1481" s="388"/>
      <c r="F1481" s="366"/>
      <c r="G1481" s="366"/>
      <c r="H1481" s="366"/>
      <c r="I1481" s="366"/>
      <c r="J1481" s="366"/>
      <c r="K1481" s="366"/>
      <c r="L1481" s="366"/>
      <c r="M1481" s="366"/>
      <c r="N1481" s="366"/>
      <c r="O1481" s="366"/>
      <c r="P1481" s="366"/>
      <c r="Q1481" s="366"/>
      <c r="R1481" s="366"/>
      <c r="S1481" s="366"/>
      <c r="T1481" s="366"/>
      <c r="U1481" s="366"/>
      <c r="V1481" s="366"/>
      <c r="W1481" s="366"/>
      <c r="X1481" s="366"/>
      <c r="Y1481" s="366"/>
      <c r="Z1481" s="366"/>
      <c r="AA1481" s="366"/>
      <c r="AB1481" s="366"/>
      <c r="AC1481" s="366"/>
      <c r="AD1481" s="366"/>
      <c r="AE1481" s="366"/>
      <c r="AF1481" s="366"/>
      <c r="AG1481" s="520"/>
    </row>
    <row r="1482" spans="1:33" ht="19.5" thickBot="1" x14ac:dyDescent="0.35">
      <c r="A1482" s="366"/>
      <c r="B1482" s="1666"/>
      <c r="C1482" s="388"/>
      <c r="D1482" s="388"/>
      <c r="E1482" s="388"/>
      <c r="F1482" s="366"/>
      <c r="G1482" s="366"/>
      <c r="H1482" s="366"/>
      <c r="I1482" s="366"/>
      <c r="J1482" s="366"/>
      <c r="K1482" s="366"/>
      <c r="L1482" s="366"/>
      <c r="M1482" s="366"/>
      <c r="N1482" s="366"/>
      <c r="O1482" s="366"/>
      <c r="P1482" s="366"/>
      <c r="Q1482" s="366"/>
      <c r="R1482" s="366"/>
      <c r="S1482" s="366"/>
      <c r="T1482" s="366"/>
      <c r="U1482" s="366"/>
      <c r="V1482" s="366"/>
      <c r="W1482" s="366"/>
      <c r="X1482" s="366"/>
      <c r="Y1482" s="366"/>
      <c r="Z1482" s="366"/>
      <c r="AA1482" s="366"/>
      <c r="AB1482" s="366"/>
      <c r="AC1482" s="366"/>
      <c r="AD1482" s="366"/>
      <c r="AE1482" s="366"/>
      <c r="AF1482" s="366"/>
      <c r="AG1482" s="520"/>
    </row>
    <row r="1483" spans="1:33" ht="19.5" thickBot="1" x14ac:dyDescent="0.35">
      <c r="A1483" s="366"/>
      <c r="B1483" s="1666"/>
      <c r="C1483" s="388"/>
      <c r="D1483" s="388"/>
      <c r="E1483" s="388"/>
      <c r="F1483" s="366"/>
      <c r="G1483" s="366"/>
      <c r="H1483" s="366"/>
      <c r="I1483" s="366"/>
      <c r="J1483" s="366"/>
      <c r="K1483" s="366"/>
      <c r="L1483" s="366"/>
      <c r="M1483" s="366"/>
      <c r="N1483" s="366"/>
      <c r="O1483" s="366"/>
      <c r="P1483" s="366"/>
      <c r="Q1483" s="366"/>
      <c r="R1483" s="366"/>
      <c r="S1483" s="366"/>
      <c r="T1483" s="366"/>
      <c r="U1483" s="366"/>
      <c r="V1483" s="366"/>
      <c r="W1483" s="366"/>
      <c r="X1483" s="366"/>
      <c r="Y1483" s="366"/>
      <c r="Z1483" s="366"/>
      <c r="AA1483" s="366"/>
      <c r="AB1483" s="366"/>
      <c r="AC1483" s="366"/>
      <c r="AD1483" s="366"/>
      <c r="AE1483" s="366"/>
      <c r="AF1483" s="366"/>
      <c r="AG1483" s="520"/>
    </row>
    <row r="1484" spans="1:33" ht="19.5" thickBot="1" x14ac:dyDescent="0.35">
      <c r="A1484" s="366"/>
      <c r="B1484" s="1666"/>
      <c r="C1484" s="388"/>
      <c r="D1484" s="388"/>
      <c r="E1484" s="388"/>
      <c r="F1484" s="366"/>
      <c r="G1484" s="366"/>
      <c r="H1484" s="366"/>
      <c r="I1484" s="366"/>
      <c r="J1484" s="366"/>
      <c r="K1484" s="366"/>
      <c r="L1484" s="366"/>
      <c r="M1484" s="366"/>
      <c r="N1484" s="366"/>
      <c r="O1484" s="366"/>
      <c r="P1484" s="366"/>
      <c r="Q1484" s="366"/>
      <c r="R1484" s="366"/>
      <c r="S1484" s="366"/>
      <c r="T1484" s="366"/>
      <c r="U1484" s="366"/>
      <c r="V1484" s="366"/>
      <c r="W1484" s="366"/>
      <c r="X1484" s="366"/>
      <c r="Y1484" s="366"/>
      <c r="Z1484" s="366"/>
      <c r="AA1484" s="366"/>
      <c r="AB1484" s="366"/>
      <c r="AC1484" s="366"/>
      <c r="AD1484" s="366"/>
      <c r="AE1484" s="366"/>
      <c r="AF1484" s="366"/>
      <c r="AG1484" s="520"/>
    </row>
    <row r="1485" spans="1:33" ht="19.5" thickBot="1" x14ac:dyDescent="0.35">
      <c r="A1485" s="366"/>
      <c r="B1485" s="1666"/>
      <c r="C1485" s="388"/>
      <c r="D1485" s="388"/>
      <c r="E1485" s="388"/>
      <c r="F1485" s="366"/>
      <c r="G1485" s="366"/>
      <c r="H1485" s="366"/>
      <c r="I1485" s="366"/>
      <c r="J1485" s="366"/>
      <c r="K1485" s="366"/>
      <c r="L1485" s="366"/>
      <c r="M1485" s="366"/>
      <c r="N1485" s="366"/>
      <c r="O1485" s="366"/>
      <c r="P1485" s="366"/>
      <c r="Q1485" s="366"/>
      <c r="R1485" s="366"/>
      <c r="S1485" s="366"/>
      <c r="T1485" s="366"/>
      <c r="U1485" s="366"/>
      <c r="V1485" s="366"/>
      <c r="W1485" s="366"/>
      <c r="X1485" s="366"/>
      <c r="Y1485" s="366"/>
      <c r="Z1485" s="366"/>
      <c r="AA1485" s="366"/>
      <c r="AB1485" s="366"/>
      <c r="AC1485" s="366"/>
      <c r="AD1485" s="366"/>
      <c r="AE1485" s="366"/>
      <c r="AF1485" s="366"/>
      <c r="AG1485" s="520"/>
    </row>
    <row r="1486" spans="1:33" ht="19.5" thickBot="1" x14ac:dyDescent="0.35">
      <c r="A1486" s="366"/>
      <c r="B1486" s="1666"/>
      <c r="C1486" s="388"/>
      <c r="D1486" s="388"/>
      <c r="E1486" s="388"/>
      <c r="F1486" s="366"/>
      <c r="G1486" s="366"/>
      <c r="H1486" s="366"/>
      <c r="I1486" s="366"/>
      <c r="J1486" s="366"/>
      <c r="K1486" s="366"/>
      <c r="L1486" s="366"/>
      <c r="M1486" s="366"/>
      <c r="N1486" s="366"/>
      <c r="O1486" s="366"/>
      <c r="P1486" s="366"/>
      <c r="Q1486" s="366"/>
      <c r="R1486" s="366"/>
      <c r="S1486" s="366"/>
      <c r="T1486" s="366"/>
      <c r="U1486" s="366"/>
      <c r="V1486" s="366"/>
      <c r="W1486" s="366"/>
      <c r="X1486" s="366"/>
      <c r="Y1486" s="366"/>
      <c r="Z1486" s="366"/>
      <c r="AA1486" s="366"/>
      <c r="AB1486" s="366"/>
      <c r="AC1486" s="366"/>
      <c r="AD1486" s="366"/>
      <c r="AE1486" s="366"/>
      <c r="AF1486" s="366"/>
      <c r="AG1486" s="520"/>
    </row>
    <row r="1487" spans="1:33" ht="19.5" thickBot="1" x14ac:dyDescent="0.35">
      <c r="A1487" s="366"/>
      <c r="B1487" s="1666"/>
      <c r="C1487" s="388"/>
      <c r="D1487" s="388"/>
      <c r="E1487" s="388"/>
      <c r="F1487" s="366"/>
      <c r="G1487" s="366"/>
      <c r="H1487" s="366"/>
      <c r="I1487" s="366"/>
      <c r="J1487" s="366"/>
      <c r="K1487" s="366"/>
      <c r="L1487" s="366"/>
      <c r="M1487" s="366"/>
      <c r="N1487" s="366"/>
      <c r="O1487" s="366"/>
      <c r="P1487" s="366"/>
      <c r="Q1487" s="366"/>
      <c r="R1487" s="366"/>
      <c r="S1487" s="366"/>
      <c r="T1487" s="366"/>
      <c r="U1487" s="366"/>
      <c r="V1487" s="366"/>
      <c r="W1487" s="366"/>
      <c r="X1487" s="366"/>
      <c r="Y1487" s="366"/>
      <c r="Z1487" s="366"/>
      <c r="AA1487" s="366"/>
      <c r="AB1487" s="366"/>
      <c r="AC1487" s="366"/>
      <c r="AD1487" s="366"/>
      <c r="AE1487" s="366"/>
      <c r="AF1487" s="366"/>
      <c r="AG1487" s="520"/>
    </row>
    <row r="1488" spans="1:33" ht="19.5" thickBot="1" x14ac:dyDescent="0.35">
      <c r="A1488" s="366"/>
      <c r="B1488" s="1666"/>
      <c r="C1488" s="388"/>
      <c r="D1488" s="388"/>
      <c r="E1488" s="388"/>
      <c r="F1488" s="366"/>
      <c r="G1488" s="366"/>
      <c r="H1488" s="366"/>
      <c r="I1488" s="366"/>
      <c r="J1488" s="366"/>
      <c r="K1488" s="366"/>
      <c r="L1488" s="366"/>
      <c r="M1488" s="366"/>
      <c r="N1488" s="366"/>
      <c r="O1488" s="366"/>
      <c r="P1488" s="366"/>
      <c r="Q1488" s="366"/>
      <c r="R1488" s="366"/>
      <c r="S1488" s="366"/>
      <c r="T1488" s="366"/>
      <c r="U1488" s="366"/>
      <c r="V1488" s="366"/>
      <c r="W1488" s="366"/>
      <c r="X1488" s="366"/>
      <c r="Y1488" s="366"/>
      <c r="Z1488" s="366"/>
      <c r="AA1488" s="366"/>
      <c r="AB1488" s="366"/>
      <c r="AC1488" s="366"/>
      <c r="AD1488" s="366"/>
      <c r="AE1488" s="366"/>
      <c r="AF1488" s="366"/>
      <c r="AG1488" s="520"/>
    </row>
    <row r="1489" spans="1:33" ht="19.5" thickBot="1" x14ac:dyDescent="0.35">
      <c r="A1489" s="366"/>
      <c r="B1489" s="1666"/>
      <c r="C1489" s="388"/>
      <c r="D1489" s="388"/>
      <c r="E1489" s="388"/>
      <c r="F1489" s="366"/>
      <c r="G1489" s="366"/>
      <c r="H1489" s="366"/>
      <c r="I1489" s="366"/>
      <c r="J1489" s="366"/>
      <c r="K1489" s="366"/>
      <c r="L1489" s="366"/>
      <c r="M1489" s="366"/>
      <c r="N1489" s="366"/>
      <c r="O1489" s="366"/>
      <c r="P1489" s="366"/>
      <c r="Q1489" s="366"/>
      <c r="R1489" s="366"/>
      <c r="S1489" s="366"/>
      <c r="T1489" s="366"/>
      <c r="U1489" s="366"/>
      <c r="V1489" s="366"/>
      <c r="W1489" s="366"/>
      <c r="X1489" s="366"/>
      <c r="Y1489" s="366"/>
      <c r="Z1489" s="366"/>
      <c r="AA1489" s="366"/>
      <c r="AB1489" s="366"/>
      <c r="AC1489" s="366"/>
      <c r="AD1489" s="366"/>
      <c r="AE1489" s="366"/>
      <c r="AF1489" s="366"/>
      <c r="AG1489" s="520"/>
    </row>
    <row r="1490" spans="1:33" ht="19.5" thickBot="1" x14ac:dyDescent="0.35">
      <c r="A1490" s="366"/>
      <c r="B1490" s="1666"/>
      <c r="C1490" s="388"/>
      <c r="D1490" s="388"/>
      <c r="E1490" s="388"/>
      <c r="F1490" s="366"/>
      <c r="G1490" s="366"/>
      <c r="H1490" s="366"/>
      <c r="I1490" s="366"/>
      <c r="J1490" s="366"/>
      <c r="K1490" s="366"/>
      <c r="L1490" s="366"/>
      <c r="M1490" s="366"/>
      <c r="N1490" s="366"/>
      <c r="O1490" s="366"/>
      <c r="P1490" s="366"/>
      <c r="Q1490" s="366"/>
      <c r="R1490" s="366"/>
      <c r="S1490" s="366"/>
      <c r="T1490" s="366"/>
      <c r="U1490" s="366"/>
      <c r="V1490" s="366"/>
      <c r="W1490" s="366"/>
      <c r="X1490" s="366"/>
      <c r="Y1490" s="366"/>
      <c r="Z1490" s="366"/>
      <c r="AA1490" s="366"/>
      <c r="AB1490" s="366"/>
      <c r="AC1490" s="366"/>
      <c r="AD1490" s="366"/>
      <c r="AE1490" s="366"/>
      <c r="AF1490" s="366"/>
      <c r="AG1490" s="520"/>
    </row>
    <row r="1491" spans="1:33" ht="19.5" thickBot="1" x14ac:dyDescent="0.35">
      <c r="A1491" s="366"/>
      <c r="B1491" s="1666"/>
      <c r="C1491" s="388"/>
      <c r="D1491" s="388"/>
      <c r="E1491" s="388"/>
      <c r="F1491" s="366"/>
      <c r="G1491" s="366"/>
      <c r="H1491" s="366"/>
      <c r="I1491" s="366"/>
      <c r="J1491" s="366"/>
      <c r="K1491" s="366"/>
      <c r="L1491" s="366"/>
      <c r="M1491" s="366"/>
      <c r="N1491" s="366"/>
      <c r="O1491" s="366"/>
      <c r="P1491" s="366"/>
      <c r="Q1491" s="366"/>
      <c r="R1491" s="366"/>
      <c r="S1491" s="366"/>
      <c r="T1491" s="366"/>
      <c r="U1491" s="366"/>
      <c r="V1491" s="366"/>
      <c r="W1491" s="366"/>
      <c r="X1491" s="366"/>
      <c r="Y1491" s="366"/>
      <c r="Z1491" s="366"/>
      <c r="AA1491" s="366"/>
      <c r="AB1491" s="366"/>
      <c r="AC1491" s="366"/>
      <c r="AD1491" s="366"/>
      <c r="AE1491" s="366"/>
      <c r="AF1491" s="366"/>
      <c r="AG1491" s="520"/>
    </row>
    <row r="1492" spans="1:33" ht="19.5" thickBot="1" x14ac:dyDescent="0.35">
      <c r="A1492" s="366"/>
      <c r="B1492" s="1666"/>
      <c r="C1492" s="388"/>
      <c r="D1492" s="388"/>
      <c r="E1492" s="388"/>
      <c r="F1492" s="366"/>
      <c r="G1492" s="366"/>
      <c r="H1492" s="366"/>
      <c r="I1492" s="366"/>
      <c r="J1492" s="366"/>
      <c r="K1492" s="366"/>
      <c r="L1492" s="366"/>
      <c r="M1492" s="366"/>
      <c r="N1492" s="366"/>
      <c r="O1492" s="366"/>
      <c r="P1492" s="366"/>
      <c r="Q1492" s="366"/>
      <c r="R1492" s="366"/>
      <c r="S1492" s="366"/>
      <c r="T1492" s="366"/>
      <c r="U1492" s="366"/>
      <c r="V1492" s="366"/>
      <c r="W1492" s="366"/>
      <c r="X1492" s="366"/>
      <c r="Y1492" s="366"/>
      <c r="Z1492" s="366"/>
      <c r="AA1492" s="366"/>
      <c r="AB1492" s="366"/>
      <c r="AC1492" s="366"/>
      <c r="AD1492" s="366"/>
      <c r="AE1492" s="366"/>
      <c r="AF1492" s="366"/>
      <c r="AG1492" s="520"/>
    </row>
    <row r="1493" spans="1:33" ht="19.5" thickBot="1" x14ac:dyDescent="0.35">
      <c r="A1493" s="366"/>
      <c r="B1493" s="1666"/>
      <c r="C1493" s="388"/>
      <c r="D1493" s="388"/>
      <c r="E1493" s="388"/>
      <c r="F1493" s="366"/>
      <c r="G1493" s="366"/>
      <c r="H1493" s="366"/>
      <c r="I1493" s="366"/>
      <c r="J1493" s="366"/>
      <c r="K1493" s="366"/>
      <c r="L1493" s="366"/>
      <c r="M1493" s="366"/>
      <c r="N1493" s="366"/>
      <c r="O1493" s="366"/>
      <c r="P1493" s="366"/>
      <c r="Q1493" s="366"/>
      <c r="R1493" s="366"/>
      <c r="S1493" s="366"/>
      <c r="T1493" s="366"/>
      <c r="U1493" s="366"/>
      <c r="V1493" s="366"/>
      <c r="W1493" s="366"/>
      <c r="X1493" s="366"/>
      <c r="Y1493" s="366"/>
      <c r="Z1493" s="366"/>
      <c r="AA1493" s="366"/>
      <c r="AB1493" s="366"/>
      <c r="AC1493" s="366"/>
      <c r="AD1493" s="366"/>
      <c r="AE1493" s="366"/>
      <c r="AF1493" s="366"/>
      <c r="AG1493" s="520"/>
    </row>
    <row r="1494" spans="1:33" ht="50.25" customHeight="1" thickBot="1" x14ac:dyDescent="0.35">
      <c r="A1494" s="366"/>
      <c r="B1494" s="291" t="s">
        <v>1</v>
      </c>
      <c r="C1494" s="291" t="s">
        <v>777</v>
      </c>
      <c r="D1494" s="291" t="s">
        <v>268</v>
      </c>
      <c r="E1494" s="291" t="s">
        <v>273</v>
      </c>
      <c r="F1494" s="366"/>
      <c r="G1494" s="366"/>
      <c r="H1494" s="366"/>
      <c r="I1494" s="366"/>
      <c r="J1494" s="366"/>
      <c r="K1494" s="366"/>
      <c r="L1494" s="366"/>
      <c r="M1494" s="366"/>
      <c r="N1494" s="366"/>
      <c r="O1494" s="366"/>
      <c r="P1494" s="366"/>
      <c r="Q1494" s="366"/>
      <c r="R1494" s="366"/>
      <c r="S1494" s="366"/>
      <c r="T1494" s="366"/>
      <c r="U1494" s="366"/>
      <c r="V1494" s="366"/>
      <c r="W1494" s="366"/>
      <c r="X1494" s="366"/>
      <c r="Y1494" s="366"/>
      <c r="Z1494" s="366"/>
      <c r="AA1494" s="366"/>
      <c r="AB1494" s="366"/>
      <c r="AC1494" s="366"/>
      <c r="AD1494" s="366"/>
      <c r="AE1494" s="366"/>
      <c r="AF1494" s="366"/>
      <c r="AG1494" s="520"/>
    </row>
    <row r="1495" spans="1:33" ht="19.5" thickBot="1" x14ac:dyDescent="0.35">
      <c r="A1495" s="366"/>
      <c r="B1495" s="1666"/>
      <c r="C1495" s="388"/>
      <c r="D1495" s="388"/>
      <c r="E1495" s="388"/>
      <c r="F1495" s="366"/>
      <c r="G1495" s="366"/>
      <c r="H1495" s="366"/>
      <c r="I1495" s="366"/>
      <c r="J1495" s="366"/>
      <c r="K1495" s="366"/>
      <c r="L1495" s="366"/>
      <c r="M1495" s="366"/>
      <c r="N1495" s="366"/>
      <c r="O1495" s="366"/>
      <c r="P1495" s="366"/>
      <c r="Q1495" s="366"/>
      <c r="R1495" s="366"/>
      <c r="S1495" s="366"/>
      <c r="T1495" s="366"/>
      <c r="U1495" s="366"/>
      <c r="V1495" s="366"/>
      <c r="W1495" s="366"/>
      <c r="X1495" s="366"/>
      <c r="Y1495" s="366"/>
      <c r="Z1495" s="366"/>
      <c r="AA1495" s="366"/>
      <c r="AB1495" s="366"/>
      <c r="AC1495" s="366"/>
      <c r="AD1495" s="366"/>
      <c r="AE1495" s="366"/>
      <c r="AF1495" s="366"/>
      <c r="AG1495" s="520"/>
    </row>
    <row r="1496" spans="1:33" ht="19.5" thickBot="1" x14ac:dyDescent="0.35">
      <c r="A1496" s="366"/>
      <c r="B1496" s="1666"/>
      <c r="C1496" s="388"/>
      <c r="D1496" s="388"/>
      <c r="E1496" s="388"/>
      <c r="F1496" s="366"/>
      <c r="G1496" s="366"/>
      <c r="H1496" s="366"/>
      <c r="I1496" s="366"/>
      <c r="J1496" s="366"/>
      <c r="K1496" s="366"/>
      <c r="L1496" s="366"/>
      <c r="M1496" s="366"/>
      <c r="N1496" s="366"/>
      <c r="O1496" s="366"/>
      <c r="P1496" s="366"/>
      <c r="Q1496" s="366"/>
      <c r="R1496" s="366"/>
      <c r="S1496" s="366"/>
      <c r="T1496" s="366"/>
      <c r="U1496" s="366"/>
      <c r="V1496" s="366"/>
      <c r="W1496" s="366"/>
      <c r="X1496" s="366"/>
      <c r="Y1496" s="366"/>
      <c r="Z1496" s="366"/>
      <c r="AA1496" s="366"/>
      <c r="AB1496" s="366"/>
      <c r="AC1496" s="366"/>
      <c r="AD1496" s="366"/>
      <c r="AE1496" s="366"/>
      <c r="AF1496" s="366"/>
      <c r="AG1496" s="520"/>
    </row>
    <row r="1497" spans="1:33" ht="19.5" thickBot="1" x14ac:dyDescent="0.35">
      <c r="A1497" s="366"/>
      <c r="B1497" s="1666"/>
      <c r="C1497" s="388"/>
      <c r="D1497" s="388"/>
      <c r="E1497" s="388"/>
      <c r="F1497" s="366"/>
      <c r="G1497" s="366"/>
      <c r="H1497" s="366"/>
      <c r="I1497" s="366"/>
      <c r="J1497" s="366"/>
      <c r="K1497" s="366"/>
      <c r="L1497" s="366"/>
      <c r="M1497" s="366"/>
      <c r="N1497" s="366"/>
      <c r="O1497" s="366"/>
      <c r="P1497" s="366"/>
      <c r="Q1497" s="366"/>
      <c r="R1497" s="366"/>
      <c r="S1497" s="366"/>
      <c r="T1497" s="366"/>
      <c r="U1497" s="366"/>
      <c r="V1497" s="366"/>
      <c r="W1497" s="366"/>
      <c r="X1497" s="366"/>
      <c r="Y1497" s="366"/>
      <c r="Z1497" s="366"/>
      <c r="AA1497" s="366"/>
      <c r="AB1497" s="366"/>
      <c r="AC1497" s="366"/>
      <c r="AD1497" s="366"/>
      <c r="AE1497" s="366"/>
      <c r="AF1497" s="366"/>
      <c r="AG1497" s="520"/>
    </row>
    <row r="1498" spans="1:33" ht="19.5" thickBot="1" x14ac:dyDescent="0.35">
      <c r="A1498" s="366"/>
      <c r="B1498" s="1666"/>
      <c r="C1498" s="388"/>
      <c r="D1498" s="388"/>
      <c r="E1498" s="388"/>
      <c r="F1498" s="366"/>
      <c r="G1498" s="366"/>
      <c r="H1498" s="366"/>
      <c r="I1498" s="366"/>
      <c r="J1498" s="366"/>
      <c r="K1498" s="366"/>
      <c r="L1498" s="366"/>
      <c r="M1498" s="366"/>
      <c r="N1498" s="366"/>
      <c r="O1498" s="366"/>
      <c r="P1498" s="366"/>
      <c r="Q1498" s="366"/>
      <c r="R1498" s="366"/>
      <c r="S1498" s="366"/>
      <c r="T1498" s="366"/>
      <c r="U1498" s="366"/>
      <c r="V1498" s="366"/>
      <c r="W1498" s="366"/>
      <c r="X1498" s="366"/>
      <c r="Y1498" s="366"/>
      <c r="Z1498" s="366"/>
      <c r="AA1498" s="366"/>
      <c r="AB1498" s="366"/>
      <c r="AC1498" s="366"/>
      <c r="AD1498" s="366"/>
      <c r="AE1498" s="366"/>
      <c r="AF1498" s="366"/>
      <c r="AG1498" s="520"/>
    </row>
    <row r="1499" spans="1:33" ht="19.5" thickBot="1" x14ac:dyDescent="0.35">
      <c r="A1499" s="366"/>
      <c r="B1499" s="1666"/>
      <c r="C1499" s="388"/>
      <c r="D1499" s="388"/>
      <c r="E1499" s="388"/>
      <c r="F1499" s="366"/>
      <c r="G1499" s="366"/>
      <c r="H1499" s="366"/>
      <c r="I1499" s="366"/>
      <c r="J1499" s="366"/>
      <c r="K1499" s="366"/>
      <c r="L1499" s="366"/>
      <c r="M1499" s="366"/>
      <c r="N1499" s="366"/>
      <c r="O1499" s="366"/>
      <c r="P1499" s="366"/>
      <c r="Q1499" s="366"/>
      <c r="R1499" s="366"/>
      <c r="S1499" s="366"/>
      <c r="T1499" s="366"/>
      <c r="U1499" s="366"/>
      <c r="V1499" s="366"/>
      <c r="W1499" s="366"/>
      <c r="X1499" s="366"/>
      <c r="Y1499" s="366"/>
      <c r="Z1499" s="366"/>
      <c r="AA1499" s="366"/>
      <c r="AB1499" s="366"/>
      <c r="AC1499" s="366"/>
      <c r="AD1499" s="366"/>
      <c r="AE1499" s="366"/>
      <c r="AF1499" s="366"/>
      <c r="AG1499" s="520"/>
    </row>
    <row r="1500" spans="1:33" ht="19.5" thickBot="1" x14ac:dyDescent="0.35">
      <c r="A1500" s="366"/>
      <c r="B1500" s="1666"/>
      <c r="C1500" s="388"/>
      <c r="D1500" s="388"/>
      <c r="E1500" s="388"/>
      <c r="F1500" s="366"/>
      <c r="G1500" s="366"/>
      <c r="H1500" s="366"/>
      <c r="I1500" s="366"/>
      <c r="J1500" s="366"/>
      <c r="K1500" s="366"/>
      <c r="L1500" s="366"/>
      <c r="M1500" s="366"/>
      <c r="N1500" s="366"/>
      <c r="O1500" s="366"/>
      <c r="P1500" s="366"/>
      <c r="Q1500" s="366"/>
      <c r="R1500" s="366"/>
      <c r="S1500" s="366"/>
      <c r="T1500" s="366"/>
      <c r="U1500" s="366"/>
      <c r="V1500" s="366"/>
      <c r="W1500" s="366"/>
      <c r="X1500" s="366"/>
      <c r="Y1500" s="366"/>
      <c r="Z1500" s="366"/>
      <c r="AA1500" s="366"/>
      <c r="AB1500" s="366"/>
      <c r="AC1500" s="366"/>
      <c r="AD1500" s="366"/>
      <c r="AE1500" s="366"/>
      <c r="AF1500" s="366"/>
      <c r="AG1500" s="520"/>
    </row>
    <row r="1501" spans="1:33" ht="19.5" thickBot="1" x14ac:dyDescent="0.35">
      <c r="A1501" s="366"/>
      <c r="B1501" s="1666"/>
      <c r="C1501" s="388"/>
      <c r="D1501" s="388"/>
      <c r="E1501" s="388"/>
      <c r="F1501" s="366"/>
      <c r="G1501" s="366"/>
      <c r="H1501" s="366"/>
      <c r="I1501" s="366"/>
      <c r="J1501" s="366"/>
      <c r="K1501" s="366"/>
      <c r="L1501" s="366"/>
      <c r="M1501" s="366"/>
      <c r="N1501" s="366"/>
      <c r="O1501" s="366"/>
      <c r="P1501" s="366"/>
      <c r="Q1501" s="366"/>
      <c r="R1501" s="366"/>
      <c r="S1501" s="366"/>
      <c r="T1501" s="366"/>
      <c r="U1501" s="366"/>
      <c r="V1501" s="366"/>
      <c r="W1501" s="366"/>
      <c r="X1501" s="366"/>
      <c r="Y1501" s="366"/>
      <c r="Z1501" s="366"/>
      <c r="AA1501" s="366"/>
      <c r="AB1501" s="366"/>
      <c r="AC1501" s="366"/>
      <c r="AD1501" s="366"/>
      <c r="AE1501" s="366"/>
      <c r="AF1501" s="366"/>
      <c r="AG1501" s="520"/>
    </row>
    <row r="1502" spans="1:33" ht="19.5" thickBot="1" x14ac:dyDescent="0.35">
      <c r="A1502" s="366"/>
      <c r="B1502" s="1666"/>
      <c r="C1502" s="388"/>
      <c r="D1502" s="388"/>
      <c r="E1502" s="388"/>
      <c r="F1502" s="366"/>
      <c r="G1502" s="366"/>
      <c r="H1502" s="366"/>
      <c r="I1502" s="366"/>
      <c r="J1502" s="366"/>
      <c r="K1502" s="366"/>
      <c r="L1502" s="366"/>
      <c r="M1502" s="366"/>
      <c r="N1502" s="366"/>
      <c r="O1502" s="366"/>
      <c r="P1502" s="366"/>
      <c r="Q1502" s="366"/>
      <c r="R1502" s="366"/>
      <c r="S1502" s="366"/>
      <c r="T1502" s="366"/>
      <c r="U1502" s="366"/>
      <c r="V1502" s="366"/>
      <c r="W1502" s="366"/>
      <c r="X1502" s="366"/>
      <c r="Y1502" s="366"/>
      <c r="Z1502" s="366"/>
      <c r="AA1502" s="366"/>
      <c r="AB1502" s="366"/>
      <c r="AC1502" s="366"/>
      <c r="AD1502" s="366"/>
      <c r="AE1502" s="366"/>
      <c r="AF1502" s="366"/>
      <c r="AG1502" s="520"/>
    </row>
    <row r="1503" spans="1:33" ht="19.5" thickBot="1" x14ac:dyDescent="0.35">
      <c r="A1503" s="366"/>
      <c r="B1503" s="1666"/>
      <c r="C1503" s="388"/>
      <c r="D1503" s="388"/>
      <c r="E1503" s="388"/>
      <c r="F1503" s="366"/>
      <c r="G1503" s="366"/>
      <c r="H1503" s="366"/>
      <c r="I1503" s="366"/>
      <c r="J1503" s="366"/>
      <c r="K1503" s="366"/>
      <c r="L1503" s="366"/>
      <c r="M1503" s="366"/>
      <c r="N1503" s="366"/>
      <c r="O1503" s="366"/>
      <c r="P1503" s="366"/>
      <c r="Q1503" s="366"/>
      <c r="R1503" s="366"/>
      <c r="S1503" s="366"/>
      <c r="T1503" s="366"/>
      <c r="U1503" s="366"/>
      <c r="V1503" s="366"/>
      <c r="W1503" s="366"/>
      <c r="X1503" s="366"/>
      <c r="Y1503" s="366"/>
      <c r="Z1503" s="366"/>
      <c r="AA1503" s="366"/>
      <c r="AB1503" s="366"/>
      <c r="AC1503" s="366"/>
      <c r="AD1503" s="366"/>
      <c r="AE1503" s="366"/>
      <c r="AF1503" s="366"/>
      <c r="AG1503" s="520"/>
    </row>
    <row r="1504" spans="1:33" ht="19.5" thickBot="1" x14ac:dyDescent="0.35">
      <c r="A1504" s="366"/>
      <c r="B1504" s="1666"/>
      <c r="C1504" s="388"/>
      <c r="D1504" s="388"/>
      <c r="E1504" s="388"/>
      <c r="F1504" s="366"/>
      <c r="G1504" s="366"/>
      <c r="H1504" s="366"/>
      <c r="I1504" s="366"/>
      <c r="J1504" s="366"/>
      <c r="K1504" s="366"/>
      <c r="L1504" s="366"/>
      <c r="M1504" s="366"/>
      <c r="N1504" s="366"/>
      <c r="O1504" s="366"/>
      <c r="P1504" s="366"/>
      <c r="Q1504" s="366"/>
      <c r="R1504" s="366"/>
      <c r="S1504" s="366"/>
      <c r="T1504" s="366"/>
      <c r="U1504" s="366"/>
      <c r="V1504" s="366"/>
      <c r="W1504" s="366"/>
      <c r="X1504" s="366"/>
      <c r="Y1504" s="366"/>
      <c r="Z1504" s="366"/>
      <c r="AA1504" s="366"/>
      <c r="AB1504" s="366"/>
      <c r="AC1504" s="366"/>
      <c r="AD1504" s="366"/>
      <c r="AE1504" s="366"/>
      <c r="AF1504" s="366"/>
      <c r="AG1504" s="520"/>
    </row>
    <row r="1505" spans="1:33" ht="19.5" thickBot="1" x14ac:dyDescent="0.35">
      <c r="A1505" s="366"/>
      <c r="B1505" s="1666"/>
      <c r="C1505" s="388"/>
      <c r="D1505" s="388"/>
      <c r="E1505" s="388"/>
      <c r="F1505" s="366"/>
      <c r="G1505" s="366"/>
      <c r="H1505" s="366"/>
      <c r="I1505" s="366"/>
      <c r="J1505" s="366"/>
      <c r="K1505" s="366"/>
      <c r="L1505" s="366"/>
      <c r="M1505" s="366"/>
      <c r="N1505" s="366"/>
      <c r="O1505" s="366"/>
      <c r="P1505" s="366"/>
      <c r="Q1505" s="366"/>
      <c r="R1505" s="366"/>
      <c r="S1505" s="366"/>
      <c r="T1505" s="366"/>
      <c r="U1505" s="366"/>
      <c r="V1505" s="366"/>
      <c r="W1505" s="366"/>
      <c r="X1505" s="366"/>
      <c r="Y1505" s="366"/>
      <c r="Z1505" s="366"/>
      <c r="AA1505" s="366"/>
      <c r="AB1505" s="366"/>
      <c r="AC1505" s="366"/>
      <c r="AD1505" s="366"/>
      <c r="AE1505" s="366"/>
      <c r="AF1505" s="366"/>
      <c r="AG1505" s="520"/>
    </row>
    <row r="1506" spans="1:33" ht="19.5" thickBot="1" x14ac:dyDescent="0.35">
      <c r="A1506" s="366"/>
      <c r="B1506" s="1666"/>
      <c r="C1506" s="388"/>
      <c r="D1506" s="388"/>
      <c r="E1506" s="388"/>
      <c r="F1506" s="366"/>
      <c r="G1506" s="366"/>
      <c r="H1506" s="366"/>
      <c r="I1506" s="366"/>
      <c r="J1506" s="366"/>
      <c r="K1506" s="366"/>
      <c r="L1506" s="366"/>
      <c r="M1506" s="366"/>
      <c r="N1506" s="366"/>
      <c r="O1506" s="366"/>
      <c r="P1506" s="366"/>
      <c r="Q1506" s="366"/>
      <c r="R1506" s="366"/>
      <c r="S1506" s="366"/>
      <c r="T1506" s="366"/>
      <c r="U1506" s="366"/>
      <c r="V1506" s="366"/>
      <c r="W1506" s="366"/>
      <c r="X1506" s="366"/>
      <c r="Y1506" s="366"/>
      <c r="Z1506" s="366"/>
      <c r="AA1506" s="366"/>
      <c r="AB1506" s="366"/>
      <c r="AC1506" s="366"/>
      <c r="AD1506" s="366"/>
      <c r="AE1506" s="366"/>
      <c r="AF1506" s="366"/>
      <c r="AG1506" s="520"/>
    </row>
    <row r="1507" spans="1:33" ht="19.5" thickBot="1" x14ac:dyDescent="0.35">
      <c r="A1507" s="366"/>
      <c r="B1507" s="1666"/>
      <c r="C1507" s="388"/>
      <c r="D1507" s="388"/>
      <c r="E1507" s="388"/>
      <c r="F1507" s="366"/>
      <c r="G1507" s="366"/>
      <c r="H1507" s="366"/>
      <c r="I1507" s="366"/>
      <c r="J1507" s="366"/>
      <c r="K1507" s="366"/>
      <c r="L1507" s="366"/>
      <c r="M1507" s="366"/>
      <c r="N1507" s="366"/>
      <c r="O1507" s="366"/>
      <c r="P1507" s="366"/>
      <c r="Q1507" s="366"/>
      <c r="R1507" s="366"/>
      <c r="S1507" s="366"/>
      <c r="T1507" s="366"/>
      <c r="U1507" s="366"/>
      <c r="V1507" s="366"/>
      <c r="W1507" s="366"/>
      <c r="X1507" s="366"/>
      <c r="Y1507" s="366"/>
      <c r="Z1507" s="366"/>
      <c r="AA1507" s="366"/>
      <c r="AB1507" s="366"/>
      <c r="AC1507" s="366"/>
      <c r="AD1507" s="366"/>
      <c r="AE1507" s="366"/>
      <c r="AF1507" s="366"/>
      <c r="AG1507" s="520"/>
    </row>
    <row r="1508" spans="1:33" ht="19.5" thickBot="1" x14ac:dyDescent="0.35">
      <c r="A1508" s="366"/>
      <c r="B1508" s="1666"/>
      <c r="C1508" s="388"/>
      <c r="D1508" s="388"/>
      <c r="E1508" s="388"/>
      <c r="F1508" s="366"/>
      <c r="G1508" s="366"/>
      <c r="H1508" s="366"/>
      <c r="I1508" s="366"/>
      <c r="J1508" s="366"/>
      <c r="K1508" s="366"/>
      <c r="L1508" s="366"/>
      <c r="M1508" s="366"/>
      <c r="N1508" s="366"/>
      <c r="O1508" s="366"/>
      <c r="P1508" s="366"/>
      <c r="Q1508" s="366"/>
      <c r="R1508" s="366"/>
      <c r="S1508" s="366"/>
      <c r="T1508" s="366"/>
      <c r="U1508" s="366"/>
      <c r="V1508" s="366"/>
      <c r="W1508" s="366"/>
      <c r="X1508" s="366"/>
      <c r="Y1508" s="366"/>
      <c r="Z1508" s="366"/>
      <c r="AA1508" s="366"/>
      <c r="AB1508" s="366"/>
      <c r="AC1508" s="366"/>
      <c r="AD1508" s="366"/>
      <c r="AE1508" s="366"/>
      <c r="AF1508" s="366"/>
      <c r="AG1508" s="520"/>
    </row>
    <row r="1509" spans="1:33" ht="19.5" thickBot="1" x14ac:dyDescent="0.35">
      <c r="A1509" s="366"/>
      <c r="B1509" s="1666"/>
      <c r="C1509" s="388"/>
      <c r="D1509" s="388"/>
      <c r="E1509" s="388"/>
      <c r="F1509" s="366"/>
      <c r="G1509" s="366"/>
      <c r="H1509" s="366"/>
      <c r="I1509" s="366"/>
      <c r="J1509" s="366"/>
      <c r="K1509" s="366"/>
      <c r="L1509" s="366"/>
      <c r="M1509" s="366"/>
      <c r="N1509" s="366"/>
      <c r="O1509" s="366"/>
      <c r="P1509" s="366"/>
      <c r="Q1509" s="366"/>
      <c r="R1509" s="366"/>
      <c r="S1509" s="366"/>
      <c r="T1509" s="366"/>
      <c r="U1509" s="366"/>
      <c r="V1509" s="366"/>
      <c r="W1509" s="366"/>
      <c r="X1509" s="366"/>
      <c r="Y1509" s="366"/>
      <c r="Z1509" s="366"/>
      <c r="AA1509" s="366"/>
      <c r="AB1509" s="366"/>
      <c r="AC1509" s="366"/>
      <c r="AD1509" s="366"/>
      <c r="AE1509" s="366"/>
      <c r="AF1509" s="366"/>
      <c r="AG1509" s="520"/>
    </row>
    <row r="1510" spans="1:33" ht="19.5" thickBot="1" x14ac:dyDescent="0.35">
      <c r="A1510" s="366"/>
      <c r="B1510" s="1666"/>
      <c r="C1510" s="388"/>
      <c r="D1510" s="388"/>
      <c r="E1510" s="388"/>
      <c r="F1510" s="366"/>
      <c r="G1510" s="366"/>
      <c r="H1510" s="366"/>
      <c r="I1510" s="366"/>
      <c r="J1510" s="366"/>
      <c r="K1510" s="366"/>
      <c r="L1510" s="366"/>
      <c r="M1510" s="366"/>
      <c r="N1510" s="366"/>
      <c r="O1510" s="366"/>
      <c r="P1510" s="366"/>
      <c r="Q1510" s="366"/>
      <c r="R1510" s="366"/>
      <c r="S1510" s="366"/>
      <c r="T1510" s="366"/>
      <c r="U1510" s="366"/>
      <c r="V1510" s="366"/>
      <c r="W1510" s="366"/>
      <c r="X1510" s="366"/>
      <c r="Y1510" s="366"/>
      <c r="Z1510" s="366"/>
      <c r="AA1510" s="366"/>
      <c r="AB1510" s="366"/>
      <c r="AC1510" s="366"/>
      <c r="AD1510" s="366"/>
      <c r="AE1510" s="366"/>
      <c r="AF1510" s="366"/>
      <c r="AG1510" s="520"/>
    </row>
    <row r="1511" spans="1:33" ht="19.5" thickBot="1" x14ac:dyDescent="0.35">
      <c r="A1511" s="366"/>
      <c r="B1511" s="1666"/>
      <c r="C1511" s="388"/>
      <c r="D1511" s="388"/>
      <c r="E1511" s="388"/>
      <c r="F1511" s="366"/>
      <c r="G1511" s="366"/>
      <c r="H1511" s="366"/>
      <c r="I1511" s="366"/>
      <c r="J1511" s="366"/>
      <c r="K1511" s="366"/>
      <c r="L1511" s="366"/>
      <c r="M1511" s="366"/>
      <c r="N1511" s="366"/>
      <c r="O1511" s="366"/>
      <c r="P1511" s="366"/>
      <c r="Q1511" s="366"/>
      <c r="R1511" s="366"/>
      <c r="S1511" s="366"/>
      <c r="T1511" s="366"/>
      <c r="U1511" s="366"/>
      <c r="V1511" s="366"/>
      <c r="W1511" s="366"/>
      <c r="X1511" s="366"/>
      <c r="Y1511" s="366"/>
      <c r="Z1511" s="366"/>
      <c r="AA1511" s="366"/>
      <c r="AB1511" s="366"/>
      <c r="AC1511" s="366"/>
      <c r="AD1511" s="366"/>
      <c r="AE1511" s="366"/>
      <c r="AF1511" s="366"/>
      <c r="AG1511" s="520"/>
    </row>
    <row r="1512" spans="1:33" ht="19.5" thickBot="1" x14ac:dyDescent="0.35">
      <c r="A1512" s="366"/>
      <c r="B1512" s="1666"/>
      <c r="C1512" s="388"/>
      <c r="D1512" s="388"/>
      <c r="E1512" s="388"/>
      <c r="F1512" s="366"/>
      <c r="G1512" s="366"/>
      <c r="H1512" s="366"/>
      <c r="I1512" s="366"/>
      <c r="J1512" s="366"/>
      <c r="K1512" s="366"/>
      <c r="L1512" s="366"/>
      <c r="M1512" s="366"/>
      <c r="N1512" s="366"/>
      <c r="O1512" s="366"/>
      <c r="P1512" s="366"/>
      <c r="Q1512" s="366"/>
      <c r="R1512" s="366"/>
      <c r="S1512" s="366"/>
      <c r="T1512" s="366"/>
      <c r="U1512" s="366"/>
      <c r="V1512" s="366"/>
      <c r="W1512" s="366"/>
      <c r="X1512" s="366"/>
      <c r="Y1512" s="366"/>
      <c r="Z1512" s="366"/>
      <c r="AA1512" s="366"/>
      <c r="AB1512" s="366"/>
      <c r="AC1512" s="366"/>
      <c r="AD1512" s="366"/>
      <c r="AE1512" s="366"/>
      <c r="AF1512" s="366"/>
      <c r="AG1512" s="520"/>
    </row>
    <row r="1513" spans="1:33" ht="19.5" thickBot="1" x14ac:dyDescent="0.35">
      <c r="A1513" s="366"/>
      <c r="B1513" s="1666"/>
      <c r="C1513" s="388"/>
      <c r="D1513" s="388"/>
      <c r="E1513" s="388"/>
      <c r="F1513" s="366"/>
      <c r="G1513" s="366"/>
      <c r="H1513" s="366"/>
      <c r="I1513" s="366"/>
      <c r="J1513" s="366"/>
      <c r="K1513" s="366"/>
      <c r="L1513" s="366"/>
      <c r="M1513" s="366"/>
      <c r="N1513" s="366"/>
      <c r="O1513" s="366"/>
      <c r="P1513" s="366"/>
      <c r="Q1513" s="366"/>
      <c r="R1513" s="366"/>
      <c r="S1513" s="366"/>
      <c r="T1513" s="366"/>
      <c r="U1513" s="366"/>
      <c r="V1513" s="366"/>
      <c r="W1513" s="366"/>
      <c r="X1513" s="366"/>
      <c r="Y1513" s="366"/>
      <c r="Z1513" s="366"/>
      <c r="AA1513" s="366"/>
      <c r="AB1513" s="366"/>
      <c r="AC1513" s="366"/>
      <c r="AD1513" s="366"/>
      <c r="AE1513" s="366"/>
      <c r="AF1513" s="366"/>
      <c r="AG1513" s="520"/>
    </row>
    <row r="1514" spans="1:33" ht="19.5" thickBot="1" x14ac:dyDescent="0.35">
      <c r="A1514" s="366"/>
      <c r="B1514" s="1666"/>
      <c r="C1514" s="388"/>
      <c r="D1514" s="388"/>
      <c r="E1514" s="388"/>
      <c r="F1514" s="366"/>
      <c r="G1514" s="366"/>
      <c r="H1514" s="366"/>
      <c r="I1514" s="366"/>
      <c r="J1514" s="366"/>
      <c r="K1514" s="366"/>
      <c r="L1514" s="366"/>
      <c r="M1514" s="366"/>
      <c r="N1514" s="366"/>
      <c r="O1514" s="366"/>
      <c r="P1514" s="366"/>
      <c r="Q1514" s="366"/>
      <c r="R1514" s="366"/>
      <c r="S1514" s="366"/>
      <c r="T1514" s="366"/>
      <c r="U1514" s="366"/>
      <c r="V1514" s="366"/>
      <c r="W1514" s="366"/>
      <c r="X1514" s="366"/>
      <c r="Y1514" s="366"/>
      <c r="Z1514" s="366"/>
      <c r="AA1514" s="366"/>
      <c r="AB1514" s="366"/>
      <c r="AC1514" s="366"/>
      <c r="AD1514" s="366"/>
      <c r="AE1514" s="366"/>
      <c r="AF1514" s="366"/>
      <c r="AG1514" s="520"/>
    </row>
    <row r="1515" spans="1:33" ht="19.5" thickBot="1" x14ac:dyDescent="0.35">
      <c r="A1515" s="366"/>
      <c r="B1515" s="1666"/>
      <c r="C1515" s="388"/>
      <c r="D1515" s="388"/>
      <c r="E1515" s="388"/>
      <c r="F1515" s="366"/>
      <c r="G1515" s="366"/>
      <c r="H1515" s="366"/>
      <c r="I1515" s="366"/>
      <c r="J1515" s="366"/>
      <c r="K1515" s="366"/>
      <c r="L1515" s="366"/>
      <c r="M1515" s="366"/>
      <c r="N1515" s="366"/>
      <c r="O1515" s="366"/>
      <c r="P1515" s="366"/>
      <c r="Q1515" s="366"/>
      <c r="R1515" s="366"/>
      <c r="S1515" s="366"/>
      <c r="T1515" s="366"/>
      <c r="U1515" s="366"/>
      <c r="V1515" s="366"/>
      <c r="W1515" s="366"/>
      <c r="X1515" s="366"/>
      <c r="Y1515" s="366"/>
      <c r="Z1515" s="366"/>
      <c r="AA1515" s="366"/>
      <c r="AB1515" s="366"/>
      <c r="AC1515" s="366"/>
      <c r="AD1515" s="366"/>
      <c r="AE1515" s="366"/>
      <c r="AF1515" s="366"/>
      <c r="AG1515" s="520"/>
    </row>
    <row r="1516" spans="1:33" ht="77.25" customHeight="1" thickBot="1" x14ac:dyDescent="0.35">
      <c r="A1516" s="366"/>
      <c r="B1516" s="291" t="s">
        <v>1</v>
      </c>
      <c r="C1516" s="291" t="s">
        <v>777</v>
      </c>
      <c r="D1516" s="291" t="s">
        <v>268</v>
      </c>
      <c r="E1516" s="291" t="s">
        <v>273</v>
      </c>
      <c r="F1516" s="366"/>
      <c r="G1516" s="366"/>
      <c r="H1516" s="366"/>
      <c r="I1516" s="366"/>
      <c r="J1516" s="366"/>
      <c r="K1516" s="366"/>
      <c r="L1516" s="366"/>
      <c r="M1516" s="366"/>
      <c r="N1516" s="366"/>
      <c r="O1516" s="366"/>
      <c r="P1516" s="366"/>
      <c r="Q1516" s="366"/>
      <c r="R1516" s="366"/>
      <c r="S1516" s="366"/>
      <c r="T1516" s="366"/>
      <c r="U1516" s="366"/>
      <c r="V1516" s="366"/>
      <c r="W1516" s="366"/>
      <c r="X1516" s="366"/>
      <c r="Y1516" s="366"/>
      <c r="Z1516" s="366"/>
      <c r="AA1516" s="366"/>
      <c r="AB1516" s="366"/>
      <c r="AC1516" s="366"/>
      <c r="AD1516" s="366"/>
      <c r="AE1516" s="366"/>
      <c r="AF1516" s="366"/>
      <c r="AG1516" s="520"/>
    </row>
    <row r="1517" spans="1:33" ht="19.5" thickBot="1" x14ac:dyDescent="0.35">
      <c r="A1517" s="366"/>
      <c r="B1517" s="1666"/>
      <c r="C1517" s="388"/>
      <c r="D1517" s="388"/>
      <c r="E1517" s="388"/>
      <c r="F1517" s="366"/>
      <c r="G1517" s="366"/>
      <c r="H1517" s="366"/>
      <c r="I1517" s="366"/>
      <c r="J1517" s="366"/>
      <c r="K1517" s="366"/>
      <c r="L1517" s="366"/>
      <c r="M1517" s="366"/>
      <c r="N1517" s="366"/>
      <c r="O1517" s="366"/>
      <c r="P1517" s="366"/>
      <c r="Q1517" s="366"/>
      <c r="R1517" s="366"/>
      <c r="S1517" s="366"/>
      <c r="T1517" s="366"/>
      <c r="U1517" s="366"/>
      <c r="V1517" s="366"/>
      <c r="W1517" s="366"/>
      <c r="X1517" s="366"/>
      <c r="Y1517" s="366"/>
      <c r="Z1517" s="366"/>
      <c r="AA1517" s="366"/>
      <c r="AB1517" s="366"/>
      <c r="AC1517" s="366"/>
      <c r="AD1517" s="366"/>
      <c r="AE1517" s="366"/>
      <c r="AF1517" s="366"/>
      <c r="AG1517" s="520"/>
    </row>
    <row r="1518" spans="1:33" ht="19.5" thickBot="1" x14ac:dyDescent="0.35">
      <c r="A1518" s="366"/>
      <c r="B1518" s="1666"/>
      <c r="C1518" s="388"/>
      <c r="D1518" s="388"/>
      <c r="E1518" s="388"/>
      <c r="F1518" s="366"/>
      <c r="G1518" s="366"/>
      <c r="H1518" s="366"/>
      <c r="I1518" s="366"/>
      <c r="J1518" s="366"/>
      <c r="K1518" s="366"/>
      <c r="L1518" s="366"/>
      <c r="M1518" s="366"/>
      <c r="N1518" s="366"/>
      <c r="O1518" s="366"/>
      <c r="P1518" s="366"/>
      <c r="Q1518" s="366"/>
      <c r="R1518" s="366"/>
      <c r="S1518" s="366"/>
      <c r="T1518" s="366"/>
      <c r="U1518" s="366"/>
      <c r="V1518" s="366"/>
      <c r="W1518" s="366"/>
      <c r="X1518" s="366"/>
      <c r="Y1518" s="366"/>
      <c r="Z1518" s="366"/>
      <c r="AA1518" s="366"/>
      <c r="AB1518" s="366"/>
      <c r="AC1518" s="366"/>
      <c r="AD1518" s="366"/>
      <c r="AE1518" s="366"/>
      <c r="AF1518" s="366"/>
      <c r="AG1518" s="520"/>
    </row>
    <row r="1519" spans="1:33" ht="19.5" thickBot="1" x14ac:dyDescent="0.35">
      <c r="A1519" s="366"/>
      <c r="B1519" s="1666"/>
      <c r="C1519" s="388"/>
      <c r="D1519" s="388"/>
      <c r="E1519" s="388"/>
      <c r="F1519" s="366"/>
      <c r="G1519" s="366"/>
      <c r="H1519" s="366"/>
      <c r="I1519" s="366"/>
      <c r="J1519" s="366"/>
      <c r="K1519" s="366"/>
      <c r="L1519" s="366"/>
      <c r="M1519" s="366"/>
      <c r="N1519" s="366"/>
      <c r="O1519" s="366"/>
      <c r="P1519" s="366"/>
      <c r="Q1519" s="366"/>
      <c r="R1519" s="366"/>
      <c r="S1519" s="366"/>
      <c r="T1519" s="366"/>
      <c r="U1519" s="366"/>
      <c r="V1519" s="366"/>
      <c r="W1519" s="366"/>
      <c r="X1519" s="366"/>
      <c r="Y1519" s="366"/>
      <c r="Z1519" s="366"/>
      <c r="AA1519" s="366"/>
      <c r="AB1519" s="366"/>
      <c r="AC1519" s="366"/>
      <c r="AD1519" s="366"/>
      <c r="AE1519" s="366"/>
      <c r="AF1519" s="366"/>
      <c r="AG1519" s="520"/>
    </row>
    <row r="1520" spans="1:33" ht="19.5" thickBot="1" x14ac:dyDescent="0.35">
      <c r="A1520" s="366"/>
      <c r="B1520" s="1666"/>
      <c r="C1520" s="388"/>
      <c r="D1520" s="388"/>
      <c r="E1520" s="388"/>
      <c r="F1520" s="366"/>
      <c r="G1520" s="366"/>
      <c r="H1520" s="366"/>
      <c r="I1520" s="366"/>
      <c r="J1520" s="366"/>
      <c r="K1520" s="366"/>
      <c r="L1520" s="366"/>
      <c r="M1520" s="366"/>
      <c r="N1520" s="366"/>
      <c r="O1520" s="366"/>
      <c r="P1520" s="366"/>
      <c r="Q1520" s="366"/>
      <c r="R1520" s="366"/>
      <c r="S1520" s="366"/>
      <c r="T1520" s="366"/>
      <c r="U1520" s="366"/>
      <c r="V1520" s="366"/>
      <c r="W1520" s="366"/>
      <c r="X1520" s="366"/>
      <c r="Y1520" s="366"/>
      <c r="Z1520" s="366"/>
      <c r="AA1520" s="366"/>
      <c r="AB1520" s="366"/>
      <c r="AC1520" s="366"/>
      <c r="AD1520" s="366"/>
      <c r="AE1520" s="366"/>
      <c r="AF1520" s="366"/>
      <c r="AG1520" s="520"/>
    </row>
    <row r="1521" spans="1:33" ht="19.5" thickBot="1" x14ac:dyDescent="0.35">
      <c r="A1521" s="366"/>
      <c r="B1521" s="1666"/>
      <c r="C1521" s="388"/>
      <c r="D1521" s="388"/>
      <c r="E1521" s="388"/>
      <c r="F1521" s="366"/>
      <c r="G1521" s="366"/>
      <c r="H1521" s="366"/>
      <c r="I1521" s="366"/>
      <c r="J1521" s="366"/>
      <c r="K1521" s="366"/>
      <c r="L1521" s="366"/>
      <c r="M1521" s="366"/>
      <c r="N1521" s="366"/>
      <c r="O1521" s="366"/>
      <c r="P1521" s="366"/>
      <c r="Q1521" s="366"/>
      <c r="R1521" s="366"/>
      <c r="S1521" s="366"/>
      <c r="T1521" s="366"/>
      <c r="U1521" s="366"/>
      <c r="V1521" s="366"/>
      <c r="W1521" s="366"/>
      <c r="X1521" s="366"/>
      <c r="Y1521" s="366"/>
      <c r="Z1521" s="366"/>
      <c r="AA1521" s="366"/>
      <c r="AB1521" s="366"/>
      <c r="AC1521" s="366"/>
      <c r="AD1521" s="366"/>
      <c r="AE1521" s="366"/>
      <c r="AF1521" s="366"/>
      <c r="AG1521" s="520"/>
    </row>
    <row r="1522" spans="1:33" ht="19.5" thickBot="1" x14ac:dyDescent="0.35">
      <c r="A1522" s="366"/>
      <c r="B1522" s="1666"/>
      <c r="C1522" s="388"/>
      <c r="D1522" s="388"/>
      <c r="E1522" s="388"/>
      <c r="F1522" s="366"/>
      <c r="G1522" s="366"/>
      <c r="H1522" s="366"/>
      <c r="I1522" s="366"/>
      <c r="J1522" s="366"/>
      <c r="K1522" s="366"/>
      <c r="L1522" s="366"/>
      <c r="M1522" s="366"/>
      <c r="N1522" s="366"/>
      <c r="O1522" s="366"/>
      <c r="P1522" s="366"/>
      <c r="Q1522" s="366"/>
      <c r="R1522" s="366"/>
      <c r="S1522" s="366"/>
      <c r="T1522" s="366"/>
      <c r="U1522" s="366"/>
      <c r="V1522" s="366"/>
      <c r="W1522" s="366"/>
      <c r="X1522" s="366"/>
      <c r="Y1522" s="366"/>
      <c r="Z1522" s="366"/>
      <c r="AA1522" s="366"/>
      <c r="AB1522" s="366"/>
      <c r="AC1522" s="366"/>
      <c r="AD1522" s="366"/>
      <c r="AE1522" s="366"/>
      <c r="AF1522" s="366"/>
      <c r="AG1522" s="520"/>
    </row>
    <row r="1523" spans="1:33" ht="19.5" thickBot="1" x14ac:dyDescent="0.35">
      <c r="A1523" s="366"/>
      <c r="B1523" s="1666"/>
      <c r="C1523" s="388"/>
      <c r="D1523" s="388"/>
      <c r="E1523" s="388"/>
      <c r="F1523" s="366"/>
      <c r="G1523" s="366"/>
      <c r="H1523" s="366"/>
      <c r="I1523" s="366"/>
      <c r="J1523" s="366"/>
      <c r="K1523" s="366"/>
      <c r="L1523" s="366"/>
      <c r="M1523" s="366"/>
      <c r="N1523" s="366"/>
      <c r="O1523" s="366"/>
      <c r="P1523" s="366"/>
      <c r="Q1523" s="366"/>
      <c r="R1523" s="366"/>
      <c r="S1523" s="366"/>
      <c r="T1523" s="366"/>
      <c r="U1523" s="366"/>
      <c r="V1523" s="366"/>
      <c r="W1523" s="366"/>
      <c r="X1523" s="366"/>
      <c r="Y1523" s="366"/>
      <c r="Z1523" s="366"/>
      <c r="AA1523" s="366"/>
      <c r="AB1523" s="366"/>
      <c r="AC1523" s="366"/>
      <c r="AD1523" s="366"/>
      <c r="AE1523" s="366"/>
      <c r="AF1523" s="366"/>
      <c r="AG1523" s="520"/>
    </row>
    <row r="1524" spans="1:33" ht="19.5" thickBot="1" x14ac:dyDescent="0.35">
      <c r="A1524" s="366"/>
      <c r="B1524" s="1666"/>
      <c r="C1524" s="388"/>
      <c r="D1524" s="388"/>
      <c r="E1524" s="388"/>
      <c r="F1524" s="366"/>
      <c r="G1524" s="366"/>
      <c r="H1524" s="366"/>
      <c r="I1524" s="366"/>
      <c r="J1524" s="366"/>
      <c r="K1524" s="366"/>
      <c r="L1524" s="366"/>
      <c r="M1524" s="366"/>
      <c r="N1524" s="366"/>
      <c r="O1524" s="366"/>
      <c r="P1524" s="366"/>
      <c r="Q1524" s="366"/>
      <c r="R1524" s="366"/>
      <c r="S1524" s="366"/>
      <c r="T1524" s="366"/>
      <c r="U1524" s="366"/>
      <c r="V1524" s="366"/>
      <c r="W1524" s="366"/>
      <c r="X1524" s="366"/>
      <c r="Y1524" s="366"/>
      <c r="Z1524" s="366"/>
      <c r="AA1524" s="366"/>
      <c r="AB1524" s="366"/>
      <c r="AC1524" s="366"/>
      <c r="AD1524" s="366"/>
      <c r="AE1524" s="366"/>
      <c r="AF1524" s="366"/>
      <c r="AG1524" s="520"/>
    </row>
    <row r="1525" spans="1:33" ht="19.5" thickBot="1" x14ac:dyDescent="0.35">
      <c r="A1525" s="366"/>
      <c r="B1525" s="1666"/>
      <c r="C1525" s="388"/>
      <c r="D1525" s="388"/>
      <c r="E1525" s="388"/>
      <c r="F1525" s="366"/>
      <c r="G1525" s="366"/>
      <c r="H1525" s="366"/>
      <c r="I1525" s="366"/>
      <c r="J1525" s="366"/>
      <c r="K1525" s="366"/>
      <c r="L1525" s="366"/>
      <c r="M1525" s="366"/>
      <c r="N1525" s="366"/>
      <c r="O1525" s="366"/>
      <c r="P1525" s="366"/>
      <c r="Q1525" s="366"/>
      <c r="R1525" s="366"/>
      <c r="S1525" s="366"/>
      <c r="T1525" s="366"/>
      <c r="U1525" s="366"/>
      <c r="V1525" s="366"/>
      <c r="W1525" s="366"/>
      <c r="X1525" s="366"/>
      <c r="Y1525" s="366"/>
      <c r="Z1525" s="366"/>
      <c r="AA1525" s="366"/>
      <c r="AB1525" s="366"/>
      <c r="AC1525" s="366"/>
      <c r="AD1525" s="366"/>
      <c r="AE1525" s="366"/>
      <c r="AF1525" s="366"/>
      <c r="AG1525" s="520"/>
    </row>
    <row r="1526" spans="1:33" ht="19.5" thickBot="1" x14ac:dyDescent="0.35">
      <c r="A1526" s="366"/>
      <c r="B1526" s="1666"/>
      <c r="C1526" s="388"/>
      <c r="D1526" s="388"/>
      <c r="E1526" s="388"/>
      <c r="F1526" s="366"/>
      <c r="G1526" s="366"/>
      <c r="H1526" s="366"/>
      <c r="I1526" s="366"/>
      <c r="J1526" s="366"/>
      <c r="K1526" s="366"/>
      <c r="L1526" s="366"/>
      <c r="M1526" s="366"/>
      <c r="N1526" s="366"/>
      <c r="O1526" s="366"/>
      <c r="P1526" s="366"/>
      <c r="Q1526" s="366"/>
      <c r="R1526" s="366"/>
      <c r="S1526" s="366"/>
      <c r="T1526" s="366"/>
      <c r="U1526" s="366"/>
      <c r="V1526" s="366"/>
      <c r="W1526" s="366"/>
      <c r="X1526" s="366"/>
      <c r="Y1526" s="366"/>
      <c r="Z1526" s="366"/>
      <c r="AA1526" s="366"/>
      <c r="AB1526" s="366"/>
      <c r="AC1526" s="366"/>
      <c r="AD1526" s="366"/>
      <c r="AE1526" s="366"/>
      <c r="AF1526" s="366"/>
      <c r="AG1526" s="520"/>
    </row>
    <row r="1527" spans="1:33" ht="19.5" thickBot="1" x14ac:dyDescent="0.35">
      <c r="A1527" s="366"/>
      <c r="B1527" s="1666"/>
      <c r="C1527" s="388"/>
      <c r="D1527" s="388"/>
      <c r="E1527" s="388"/>
      <c r="F1527" s="366"/>
      <c r="G1527" s="366"/>
      <c r="H1527" s="366"/>
      <c r="I1527" s="366"/>
      <c r="J1527" s="366"/>
      <c r="K1527" s="366"/>
      <c r="L1527" s="366"/>
      <c r="M1527" s="366"/>
      <c r="N1527" s="366"/>
      <c r="O1527" s="366"/>
      <c r="P1527" s="366"/>
      <c r="Q1527" s="366"/>
      <c r="R1527" s="366"/>
      <c r="S1527" s="366"/>
      <c r="T1527" s="366"/>
      <c r="U1527" s="366"/>
      <c r="V1527" s="366"/>
      <c r="W1527" s="366"/>
      <c r="X1527" s="366"/>
      <c r="Y1527" s="366"/>
      <c r="Z1527" s="366"/>
      <c r="AA1527" s="366"/>
      <c r="AB1527" s="366"/>
      <c r="AC1527" s="366"/>
      <c r="AD1527" s="366"/>
      <c r="AE1527" s="366"/>
      <c r="AF1527" s="366"/>
      <c r="AG1527" s="520"/>
    </row>
    <row r="1528" spans="1:33" ht="19.5" thickBot="1" x14ac:dyDescent="0.35">
      <c r="A1528" s="366"/>
      <c r="B1528" s="1666"/>
      <c r="C1528" s="388"/>
      <c r="D1528" s="388"/>
      <c r="E1528" s="388"/>
      <c r="F1528" s="366"/>
      <c r="G1528" s="366"/>
      <c r="H1528" s="366"/>
      <c r="I1528" s="366"/>
      <c r="J1528" s="366"/>
      <c r="K1528" s="366"/>
      <c r="L1528" s="366"/>
      <c r="M1528" s="366"/>
      <c r="N1528" s="366"/>
      <c r="O1528" s="366"/>
      <c r="P1528" s="366"/>
      <c r="Q1528" s="366"/>
      <c r="R1528" s="366"/>
      <c r="S1528" s="366"/>
      <c r="T1528" s="366"/>
      <c r="U1528" s="366"/>
      <c r="V1528" s="366"/>
      <c r="W1528" s="366"/>
      <c r="X1528" s="366"/>
      <c r="Y1528" s="366"/>
      <c r="Z1528" s="366"/>
      <c r="AA1528" s="366"/>
      <c r="AB1528" s="366"/>
      <c r="AC1528" s="366"/>
      <c r="AD1528" s="366"/>
      <c r="AE1528" s="366"/>
      <c r="AF1528" s="366"/>
      <c r="AG1528" s="520"/>
    </row>
    <row r="1529" spans="1:33" ht="19.5" thickBot="1" x14ac:dyDescent="0.35">
      <c r="A1529" s="366"/>
      <c r="B1529" s="1666"/>
      <c r="C1529" s="388"/>
      <c r="D1529" s="388"/>
      <c r="E1529" s="388"/>
      <c r="F1529" s="366"/>
      <c r="G1529" s="366"/>
      <c r="H1529" s="366"/>
      <c r="I1529" s="366"/>
      <c r="J1529" s="366"/>
      <c r="K1529" s="366"/>
      <c r="L1529" s="366"/>
      <c r="M1529" s="366"/>
      <c r="N1529" s="366"/>
      <c r="O1529" s="366"/>
      <c r="P1529" s="366"/>
      <c r="Q1529" s="366"/>
      <c r="R1529" s="366"/>
      <c r="S1529" s="366"/>
      <c r="T1529" s="366"/>
      <c r="U1529" s="366"/>
      <c r="V1529" s="366"/>
      <c r="W1529" s="366"/>
      <c r="X1529" s="366"/>
      <c r="Y1529" s="366"/>
      <c r="Z1529" s="366"/>
      <c r="AA1529" s="366"/>
      <c r="AB1529" s="366"/>
      <c r="AC1529" s="366"/>
      <c r="AD1529" s="366"/>
      <c r="AE1529" s="366"/>
      <c r="AF1529" s="366"/>
      <c r="AG1529" s="520"/>
    </row>
    <row r="1530" spans="1:33" ht="19.5" thickBot="1" x14ac:dyDescent="0.35">
      <c r="A1530" s="366"/>
      <c r="B1530" s="1666"/>
      <c r="C1530" s="388"/>
      <c r="D1530" s="388"/>
      <c r="E1530" s="388"/>
      <c r="F1530" s="366"/>
      <c r="G1530" s="366"/>
      <c r="H1530" s="366"/>
      <c r="I1530" s="366"/>
      <c r="J1530" s="366"/>
      <c r="K1530" s="366"/>
      <c r="L1530" s="366"/>
      <c r="M1530" s="366"/>
      <c r="N1530" s="366"/>
      <c r="O1530" s="366"/>
      <c r="P1530" s="366"/>
      <c r="Q1530" s="366"/>
      <c r="R1530" s="366"/>
      <c r="S1530" s="366"/>
      <c r="T1530" s="366"/>
      <c r="U1530" s="366"/>
      <c r="V1530" s="366"/>
      <c r="W1530" s="366"/>
      <c r="X1530" s="366"/>
      <c r="Y1530" s="366"/>
      <c r="Z1530" s="366"/>
      <c r="AA1530" s="366"/>
      <c r="AB1530" s="366"/>
      <c r="AC1530" s="366"/>
      <c r="AD1530" s="366"/>
      <c r="AE1530" s="366"/>
      <c r="AF1530" s="366"/>
      <c r="AG1530" s="520"/>
    </row>
    <row r="1531" spans="1:33" ht="19.5" thickBot="1" x14ac:dyDescent="0.35">
      <c r="A1531" s="366"/>
      <c r="B1531" s="1666"/>
      <c r="C1531" s="388"/>
      <c r="D1531" s="388"/>
      <c r="E1531" s="388"/>
      <c r="F1531" s="366"/>
      <c r="G1531" s="366"/>
      <c r="H1531" s="366"/>
      <c r="I1531" s="366"/>
      <c r="J1531" s="366"/>
      <c r="K1531" s="366"/>
      <c r="L1531" s="366"/>
      <c r="M1531" s="366"/>
      <c r="N1531" s="366"/>
      <c r="O1531" s="366"/>
      <c r="P1531" s="366"/>
      <c r="Q1531" s="366"/>
      <c r="R1531" s="366"/>
      <c r="S1531" s="366"/>
      <c r="T1531" s="366"/>
      <c r="U1531" s="366"/>
      <c r="V1531" s="366"/>
      <c r="W1531" s="366"/>
      <c r="X1531" s="366"/>
      <c r="Y1531" s="366"/>
      <c r="Z1531" s="366"/>
      <c r="AA1531" s="366"/>
      <c r="AB1531" s="366"/>
      <c r="AC1531" s="366"/>
      <c r="AD1531" s="366"/>
      <c r="AE1531" s="366"/>
      <c r="AF1531" s="366"/>
      <c r="AG1531" s="520"/>
    </row>
    <row r="1532" spans="1:33" ht="19.5" thickBot="1" x14ac:dyDescent="0.35">
      <c r="A1532" s="366"/>
      <c r="B1532" s="1666"/>
      <c r="C1532" s="388"/>
      <c r="D1532" s="388"/>
      <c r="E1532" s="388"/>
      <c r="F1532" s="366"/>
      <c r="G1532" s="366"/>
      <c r="H1532" s="366"/>
      <c r="I1532" s="366"/>
      <c r="J1532" s="366"/>
      <c r="K1532" s="366"/>
      <c r="L1532" s="366"/>
      <c r="M1532" s="366"/>
      <c r="N1532" s="366"/>
      <c r="O1532" s="366"/>
      <c r="P1532" s="366"/>
      <c r="Q1532" s="366"/>
      <c r="R1532" s="366"/>
      <c r="S1532" s="366"/>
      <c r="T1532" s="366"/>
      <c r="U1532" s="366"/>
      <c r="V1532" s="366"/>
      <c r="W1532" s="366"/>
      <c r="X1532" s="366"/>
      <c r="Y1532" s="366"/>
      <c r="Z1532" s="366"/>
      <c r="AA1532" s="366"/>
      <c r="AB1532" s="366"/>
      <c r="AC1532" s="366"/>
      <c r="AD1532" s="366"/>
      <c r="AE1532" s="366"/>
      <c r="AF1532" s="366"/>
      <c r="AG1532" s="520"/>
    </row>
    <row r="1533" spans="1:33" ht="19.5" thickBot="1" x14ac:dyDescent="0.35">
      <c r="A1533" s="366"/>
      <c r="B1533" s="1666"/>
      <c r="C1533" s="388"/>
      <c r="D1533" s="388"/>
      <c r="E1533" s="388"/>
      <c r="F1533" s="366"/>
      <c r="G1533" s="366"/>
      <c r="H1533" s="366"/>
      <c r="I1533" s="366"/>
      <c r="J1533" s="366"/>
      <c r="K1533" s="366"/>
      <c r="L1533" s="366"/>
      <c r="M1533" s="366"/>
      <c r="N1533" s="366"/>
      <c r="O1533" s="366"/>
      <c r="P1533" s="366"/>
      <c r="Q1533" s="366"/>
      <c r="R1533" s="366"/>
      <c r="S1533" s="366"/>
      <c r="T1533" s="366"/>
      <c r="U1533" s="366"/>
      <c r="V1533" s="366"/>
      <c r="W1533" s="366"/>
      <c r="X1533" s="366"/>
      <c r="Y1533" s="366"/>
      <c r="Z1533" s="366"/>
      <c r="AA1533" s="366"/>
      <c r="AB1533" s="366"/>
      <c r="AC1533" s="366"/>
      <c r="AD1533" s="366"/>
      <c r="AE1533" s="366"/>
      <c r="AF1533" s="366"/>
      <c r="AG1533" s="520"/>
    </row>
    <row r="1534" spans="1:33" ht="19.5" thickBot="1" x14ac:dyDescent="0.35">
      <c r="A1534" s="366"/>
      <c r="B1534" s="1666"/>
      <c r="C1534" s="388"/>
      <c r="D1534" s="388"/>
      <c r="E1534" s="388"/>
      <c r="F1534" s="366"/>
      <c r="G1534" s="366"/>
      <c r="H1534" s="366"/>
      <c r="I1534" s="366"/>
      <c r="J1534" s="366"/>
      <c r="K1534" s="366"/>
      <c r="L1534" s="366"/>
      <c r="M1534" s="366"/>
      <c r="N1534" s="366"/>
      <c r="O1534" s="366"/>
      <c r="P1534" s="366"/>
      <c r="Q1534" s="366"/>
      <c r="R1534" s="366"/>
      <c r="S1534" s="366"/>
      <c r="T1534" s="366"/>
      <c r="U1534" s="366"/>
      <c r="V1534" s="366"/>
      <c r="W1534" s="366"/>
      <c r="X1534" s="366"/>
      <c r="Y1534" s="366"/>
      <c r="Z1534" s="366"/>
      <c r="AA1534" s="366"/>
      <c r="AB1534" s="366"/>
      <c r="AC1534" s="366"/>
      <c r="AD1534" s="366"/>
      <c r="AE1534" s="366"/>
      <c r="AF1534" s="366"/>
      <c r="AG1534" s="520"/>
    </row>
    <row r="1535" spans="1:33" ht="19.5" thickBot="1" x14ac:dyDescent="0.35">
      <c r="A1535" s="366"/>
      <c r="B1535" s="1666"/>
      <c r="C1535" s="388"/>
      <c r="D1535" s="388"/>
      <c r="E1535" s="388"/>
      <c r="F1535" s="366"/>
      <c r="G1535" s="366"/>
      <c r="H1535" s="366"/>
      <c r="I1535" s="366"/>
      <c r="J1535" s="366"/>
      <c r="K1535" s="366"/>
      <c r="L1535" s="366"/>
      <c r="M1535" s="366"/>
      <c r="N1535" s="366"/>
      <c r="O1535" s="366"/>
      <c r="P1535" s="366"/>
      <c r="Q1535" s="366"/>
      <c r="R1535" s="366"/>
      <c r="S1535" s="366"/>
      <c r="T1535" s="366"/>
      <c r="U1535" s="366"/>
      <c r="V1535" s="366"/>
      <c r="W1535" s="366"/>
      <c r="X1535" s="366"/>
      <c r="Y1535" s="366"/>
      <c r="Z1535" s="366"/>
      <c r="AA1535" s="366"/>
      <c r="AB1535" s="366"/>
      <c r="AC1535" s="366"/>
      <c r="AD1535" s="366"/>
      <c r="AE1535" s="366"/>
      <c r="AF1535" s="366"/>
      <c r="AG1535" s="520"/>
    </row>
    <row r="1536" spans="1:33" ht="19.5" thickBot="1" x14ac:dyDescent="0.35">
      <c r="A1536" s="366"/>
      <c r="B1536" s="1666"/>
      <c r="C1536" s="388"/>
      <c r="D1536" s="388"/>
      <c r="E1536" s="388"/>
      <c r="F1536" s="366"/>
      <c r="G1536" s="366"/>
      <c r="H1536" s="366"/>
      <c r="I1536" s="366"/>
      <c r="J1536" s="366"/>
      <c r="K1536" s="366"/>
      <c r="L1536" s="366"/>
      <c r="M1536" s="366"/>
      <c r="N1536" s="366"/>
      <c r="O1536" s="366"/>
      <c r="P1536" s="366"/>
      <c r="Q1536" s="366"/>
      <c r="R1536" s="366"/>
      <c r="S1536" s="366"/>
      <c r="T1536" s="366"/>
      <c r="U1536" s="366"/>
      <c r="V1536" s="366"/>
      <c r="W1536" s="366"/>
      <c r="X1536" s="366"/>
      <c r="Y1536" s="366"/>
      <c r="Z1536" s="366"/>
      <c r="AA1536" s="366"/>
      <c r="AB1536" s="366"/>
      <c r="AC1536" s="366"/>
      <c r="AD1536" s="366"/>
      <c r="AE1536" s="366"/>
      <c r="AF1536" s="366"/>
      <c r="AG1536" s="520"/>
    </row>
    <row r="1537" spans="1:33" ht="19.5" thickBot="1" x14ac:dyDescent="0.35">
      <c r="A1537" s="366"/>
      <c r="B1537" s="1666"/>
      <c r="C1537" s="388"/>
      <c r="D1537" s="388"/>
      <c r="E1537" s="388"/>
      <c r="F1537" s="366"/>
      <c r="G1537" s="366"/>
      <c r="H1537" s="366"/>
      <c r="I1537" s="366"/>
      <c r="J1537" s="366"/>
      <c r="K1537" s="366"/>
      <c r="L1537" s="366"/>
      <c r="M1537" s="366"/>
      <c r="N1537" s="366"/>
      <c r="O1537" s="366"/>
      <c r="P1537" s="366"/>
      <c r="Q1537" s="366"/>
      <c r="R1537" s="366"/>
      <c r="S1537" s="366"/>
      <c r="T1537" s="366"/>
      <c r="U1537" s="366"/>
      <c r="V1537" s="366"/>
      <c r="W1537" s="366"/>
      <c r="X1537" s="366"/>
      <c r="Y1537" s="366"/>
      <c r="Z1537" s="366"/>
      <c r="AA1537" s="366"/>
      <c r="AB1537" s="366"/>
      <c r="AC1537" s="366"/>
      <c r="AD1537" s="366"/>
      <c r="AE1537" s="366"/>
      <c r="AF1537" s="366"/>
      <c r="AG1537" s="520"/>
    </row>
    <row r="1538" spans="1:33" ht="75" customHeight="1" thickBot="1" x14ac:dyDescent="0.35">
      <c r="A1538" s="366"/>
      <c r="B1538" s="291" t="s">
        <v>1</v>
      </c>
      <c r="C1538" s="291" t="s">
        <v>777</v>
      </c>
      <c r="D1538" s="291" t="s">
        <v>268</v>
      </c>
      <c r="E1538" s="291" t="s">
        <v>273</v>
      </c>
      <c r="F1538" s="366"/>
      <c r="G1538" s="366"/>
      <c r="H1538" s="366"/>
      <c r="I1538" s="366"/>
      <c r="J1538" s="366"/>
      <c r="K1538" s="366"/>
      <c r="L1538" s="366"/>
      <c r="M1538" s="366"/>
      <c r="N1538" s="366"/>
      <c r="O1538" s="366"/>
      <c r="P1538" s="366"/>
      <c r="Q1538" s="366"/>
      <c r="R1538" s="366"/>
      <c r="S1538" s="366"/>
      <c r="T1538" s="366"/>
      <c r="U1538" s="366"/>
      <c r="V1538" s="366"/>
      <c r="W1538" s="366"/>
      <c r="X1538" s="366"/>
      <c r="Y1538" s="366"/>
      <c r="Z1538" s="366"/>
      <c r="AA1538" s="366"/>
      <c r="AB1538" s="366"/>
      <c r="AC1538" s="366"/>
      <c r="AD1538" s="366"/>
      <c r="AE1538" s="366"/>
      <c r="AF1538" s="366"/>
      <c r="AG1538" s="520"/>
    </row>
    <row r="1539" spans="1:33" ht="19.5" thickBot="1" x14ac:dyDescent="0.35">
      <c r="A1539" s="366"/>
      <c r="B1539" s="1666"/>
      <c r="C1539" s="388"/>
      <c r="D1539" s="388"/>
      <c r="E1539" s="388"/>
      <c r="F1539" s="366"/>
      <c r="G1539" s="366"/>
      <c r="H1539" s="366"/>
      <c r="I1539" s="366"/>
      <c r="J1539" s="366"/>
      <c r="K1539" s="366"/>
      <c r="L1539" s="366"/>
      <c r="M1539" s="366"/>
      <c r="N1539" s="366"/>
      <c r="O1539" s="366"/>
      <c r="P1539" s="366"/>
      <c r="Q1539" s="366"/>
      <c r="R1539" s="366"/>
      <c r="S1539" s="366"/>
      <c r="T1539" s="366"/>
      <c r="U1539" s="366"/>
      <c r="V1539" s="366"/>
      <c r="W1539" s="366"/>
      <c r="X1539" s="366"/>
      <c r="Y1539" s="366"/>
      <c r="Z1539" s="366"/>
      <c r="AA1539" s="366"/>
      <c r="AB1539" s="366"/>
      <c r="AC1539" s="366"/>
      <c r="AD1539" s="366"/>
      <c r="AE1539" s="366"/>
      <c r="AF1539" s="366"/>
      <c r="AG1539" s="520"/>
    </row>
    <row r="1540" spans="1:33" ht="19.5" thickBot="1" x14ac:dyDescent="0.35">
      <c r="A1540" s="366"/>
      <c r="B1540" s="1666"/>
      <c r="C1540" s="388"/>
      <c r="D1540" s="388"/>
      <c r="E1540" s="388"/>
      <c r="F1540" s="366"/>
      <c r="G1540" s="366"/>
      <c r="H1540" s="366"/>
      <c r="I1540" s="366"/>
      <c r="J1540" s="366"/>
      <c r="K1540" s="366"/>
      <c r="L1540" s="366"/>
      <c r="M1540" s="366"/>
      <c r="N1540" s="366"/>
      <c r="O1540" s="366"/>
      <c r="P1540" s="366"/>
      <c r="Q1540" s="366"/>
      <c r="R1540" s="366"/>
      <c r="S1540" s="366"/>
      <c r="T1540" s="366"/>
      <c r="U1540" s="366"/>
      <c r="V1540" s="366"/>
      <c r="W1540" s="366"/>
      <c r="X1540" s="366"/>
      <c r="Y1540" s="366"/>
      <c r="Z1540" s="366"/>
      <c r="AA1540" s="366"/>
      <c r="AB1540" s="366"/>
      <c r="AC1540" s="366"/>
      <c r="AD1540" s="366"/>
      <c r="AE1540" s="366"/>
      <c r="AF1540" s="366"/>
      <c r="AG1540" s="520"/>
    </row>
    <row r="1541" spans="1:33" ht="19.5" thickBot="1" x14ac:dyDescent="0.35">
      <c r="A1541" s="366"/>
      <c r="B1541" s="1666"/>
      <c r="C1541" s="388"/>
      <c r="D1541" s="388"/>
      <c r="E1541" s="388"/>
      <c r="F1541" s="366"/>
      <c r="G1541" s="366"/>
      <c r="H1541" s="366"/>
      <c r="I1541" s="366"/>
      <c r="J1541" s="366"/>
      <c r="K1541" s="366"/>
      <c r="L1541" s="366"/>
      <c r="M1541" s="366"/>
      <c r="N1541" s="366"/>
      <c r="O1541" s="366"/>
      <c r="P1541" s="366"/>
      <c r="Q1541" s="366"/>
      <c r="R1541" s="366"/>
      <c r="S1541" s="366"/>
      <c r="T1541" s="366"/>
      <c r="U1541" s="366"/>
      <c r="V1541" s="366"/>
      <c r="W1541" s="366"/>
      <c r="X1541" s="366"/>
      <c r="Y1541" s="366"/>
      <c r="Z1541" s="366"/>
      <c r="AA1541" s="366"/>
      <c r="AB1541" s="366"/>
      <c r="AC1541" s="366"/>
      <c r="AD1541" s="366"/>
      <c r="AE1541" s="366"/>
      <c r="AF1541" s="366"/>
      <c r="AG1541" s="520"/>
    </row>
    <row r="1542" spans="1:33" ht="19.5" thickBot="1" x14ac:dyDescent="0.35">
      <c r="A1542" s="366"/>
      <c r="B1542" s="1666"/>
      <c r="C1542" s="388"/>
      <c r="D1542" s="388"/>
      <c r="E1542" s="388"/>
      <c r="F1542" s="366"/>
      <c r="G1542" s="366"/>
      <c r="H1542" s="366"/>
      <c r="I1542" s="366"/>
      <c r="J1542" s="366"/>
      <c r="K1542" s="366"/>
      <c r="L1542" s="366"/>
      <c r="M1542" s="366"/>
      <c r="N1542" s="366"/>
      <c r="O1542" s="366"/>
      <c r="P1542" s="366"/>
      <c r="Q1542" s="366"/>
      <c r="R1542" s="366"/>
      <c r="S1542" s="366"/>
      <c r="T1542" s="366"/>
      <c r="U1542" s="366"/>
      <c r="V1542" s="366"/>
      <c r="W1542" s="366"/>
      <c r="X1542" s="366"/>
      <c r="Y1542" s="366"/>
      <c r="Z1542" s="366"/>
      <c r="AA1542" s="366"/>
      <c r="AB1542" s="366"/>
      <c r="AC1542" s="366"/>
      <c r="AD1542" s="366"/>
      <c r="AE1542" s="366"/>
      <c r="AF1542" s="366"/>
      <c r="AG1542" s="520"/>
    </row>
    <row r="1543" spans="1:33" ht="19.5" thickBot="1" x14ac:dyDescent="0.35">
      <c r="A1543" s="366"/>
      <c r="B1543" s="1666"/>
      <c r="C1543" s="388"/>
      <c r="D1543" s="388"/>
      <c r="E1543" s="388"/>
      <c r="F1543" s="366"/>
      <c r="G1543" s="366"/>
      <c r="H1543" s="366"/>
      <c r="I1543" s="366"/>
      <c r="J1543" s="366"/>
      <c r="K1543" s="366"/>
      <c r="L1543" s="366"/>
      <c r="M1543" s="366"/>
      <c r="N1543" s="366"/>
      <c r="O1543" s="366"/>
      <c r="P1543" s="366"/>
      <c r="Q1543" s="366"/>
      <c r="R1543" s="366"/>
      <c r="S1543" s="366"/>
      <c r="T1543" s="366"/>
      <c r="U1543" s="366"/>
      <c r="V1543" s="366"/>
      <c r="W1543" s="366"/>
      <c r="X1543" s="366"/>
      <c r="Y1543" s="366"/>
      <c r="Z1543" s="366"/>
      <c r="AA1543" s="366"/>
      <c r="AB1543" s="366"/>
      <c r="AC1543" s="366"/>
      <c r="AD1543" s="366"/>
      <c r="AE1543" s="366"/>
      <c r="AF1543" s="366"/>
      <c r="AG1543" s="520"/>
    </row>
    <row r="1544" spans="1:33" ht="19.5" thickBot="1" x14ac:dyDescent="0.35">
      <c r="A1544" s="366"/>
      <c r="B1544" s="1666"/>
      <c r="C1544" s="388"/>
      <c r="D1544" s="388"/>
      <c r="E1544" s="388"/>
      <c r="F1544" s="366"/>
      <c r="G1544" s="366"/>
      <c r="H1544" s="366"/>
      <c r="I1544" s="366"/>
      <c r="J1544" s="366"/>
      <c r="K1544" s="366"/>
      <c r="L1544" s="366"/>
      <c r="M1544" s="366"/>
      <c r="N1544" s="366"/>
      <c r="O1544" s="366"/>
      <c r="P1544" s="366"/>
      <c r="Q1544" s="366"/>
      <c r="R1544" s="366"/>
      <c r="S1544" s="366"/>
      <c r="T1544" s="366"/>
      <c r="U1544" s="366"/>
      <c r="V1544" s="366"/>
      <c r="W1544" s="366"/>
      <c r="X1544" s="366"/>
      <c r="Y1544" s="366"/>
      <c r="Z1544" s="366"/>
      <c r="AA1544" s="366"/>
      <c r="AB1544" s="366"/>
      <c r="AC1544" s="366"/>
      <c r="AD1544" s="366"/>
      <c r="AE1544" s="366"/>
      <c r="AF1544" s="366"/>
      <c r="AG1544" s="520"/>
    </row>
    <row r="1545" spans="1:33" ht="19.5" thickBot="1" x14ac:dyDescent="0.35">
      <c r="A1545" s="366"/>
      <c r="B1545" s="1666"/>
      <c r="C1545" s="388"/>
      <c r="D1545" s="388"/>
      <c r="E1545" s="388"/>
      <c r="F1545" s="366"/>
      <c r="G1545" s="366"/>
      <c r="H1545" s="366"/>
      <c r="I1545" s="366"/>
      <c r="J1545" s="366"/>
      <c r="K1545" s="366"/>
      <c r="L1545" s="366"/>
      <c r="M1545" s="366"/>
      <c r="N1545" s="366"/>
      <c r="O1545" s="366"/>
      <c r="P1545" s="366"/>
      <c r="Q1545" s="366"/>
      <c r="R1545" s="366"/>
      <c r="S1545" s="366"/>
      <c r="T1545" s="366"/>
      <c r="U1545" s="366"/>
      <c r="V1545" s="366"/>
      <c r="W1545" s="366"/>
      <c r="X1545" s="366"/>
      <c r="Y1545" s="366"/>
      <c r="Z1545" s="366"/>
      <c r="AA1545" s="366"/>
      <c r="AB1545" s="366"/>
      <c r="AC1545" s="366"/>
      <c r="AD1545" s="366"/>
      <c r="AE1545" s="366"/>
      <c r="AF1545" s="366"/>
      <c r="AG1545" s="520"/>
    </row>
    <row r="1546" spans="1:33" ht="19.5" thickBot="1" x14ac:dyDescent="0.35">
      <c r="A1546" s="366"/>
      <c r="B1546" s="1666"/>
      <c r="C1546" s="388"/>
      <c r="D1546" s="388"/>
      <c r="E1546" s="388"/>
      <c r="F1546" s="366"/>
      <c r="G1546" s="366"/>
      <c r="H1546" s="366"/>
      <c r="I1546" s="366"/>
      <c r="J1546" s="366"/>
      <c r="K1546" s="366"/>
      <c r="L1546" s="366"/>
      <c r="M1546" s="366"/>
      <c r="N1546" s="366"/>
      <c r="O1546" s="366"/>
      <c r="P1546" s="366"/>
      <c r="Q1546" s="366"/>
      <c r="R1546" s="366"/>
      <c r="S1546" s="366"/>
      <c r="T1546" s="366"/>
      <c r="U1546" s="366"/>
      <c r="V1546" s="366"/>
      <c r="W1546" s="366"/>
      <c r="X1546" s="366"/>
      <c r="Y1546" s="366"/>
      <c r="Z1546" s="366"/>
      <c r="AA1546" s="366"/>
      <c r="AB1546" s="366"/>
      <c r="AC1546" s="366"/>
      <c r="AD1546" s="366"/>
      <c r="AE1546" s="366"/>
      <c r="AF1546" s="366"/>
      <c r="AG1546" s="520"/>
    </row>
    <row r="1547" spans="1:33" ht="19.5" thickBot="1" x14ac:dyDescent="0.35">
      <c r="A1547" s="366"/>
      <c r="B1547" s="1666"/>
      <c r="C1547" s="388"/>
      <c r="D1547" s="388"/>
      <c r="E1547" s="388"/>
      <c r="F1547" s="366"/>
      <c r="G1547" s="366"/>
      <c r="H1547" s="366"/>
      <c r="I1547" s="366"/>
      <c r="J1547" s="366"/>
      <c r="K1547" s="366"/>
      <c r="L1547" s="366"/>
      <c r="M1547" s="366"/>
      <c r="N1547" s="366"/>
      <c r="O1547" s="366"/>
      <c r="P1547" s="366"/>
      <c r="Q1547" s="366"/>
      <c r="R1547" s="366"/>
      <c r="S1547" s="366"/>
      <c r="T1547" s="366"/>
      <c r="U1547" s="366"/>
      <c r="V1547" s="366"/>
      <c r="W1547" s="366"/>
      <c r="X1547" s="366"/>
      <c r="Y1547" s="366"/>
      <c r="Z1547" s="366"/>
      <c r="AA1547" s="366"/>
      <c r="AB1547" s="366"/>
      <c r="AC1547" s="366"/>
      <c r="AD1547" s="366"/>
      <c r="AE1547" s="366"/>
      <c r="AF1547" s="366"/>
      <c r="AG1547" s="520"/>
    </row>
    <row r="1548" spans="1:33" ht="19.5" thickBot="1" x14ac:dyDescent="0.35">
      <c r="A1548" s="366"/>
      <c r="B1548" s="1666"/>
      <c r="C1548" s="388"/>
      <c r="D1548" s="388"/>
      <c r="E1548" s="388"/>
      <c r="F1548" s="366"/>
      <c r="G1548" s="366"/>
      <c r="H1548" s="366"/>
      <c r="I1548" s="366"/>
      <c r="J1548" s="366"/>
      <c r="K1548" s="366"/>
      <c r="L1548" s="366"/>
      <c r="M1548" s="366"/>
      <c r="N1548" s="366"/>
      <c r="O1548" s="366"/>
      <c r="P1548" s="366"/>
      <c r="Q1548" s="366"/>
      <c r="R1548" s="366"/>
      <c r="S1548" s="366"/>
      <c r="T1548" s="366"/>
      <c r="U1548" s="366"/>
      <c r="V1548" s="366"/>
      <c r="W1548" s="366"/>
      <c r="X1548" s="366"/>
      <c r="Y1548" s="366"/>
      <c r="Z1548" s="366"/>
      <c r="AA1548" s="366"/>
      <c r="AB1548" s="366"/>
      <c r="AC1548" s="366"/>
      <c r="AD1548" s="366"/>
      <c r="AE1548" s="366"/>
      <c r="AF1548" s="366"/>
      <c r="AG1548" s="520"/>
    </row>
    <row r="1549" spans="1:33" ht="19.5" thickBot="1" x14ac:dyDescent="0.35">
      <c r="A1549" s="366"/>
      <c r="B1549" s="1666"/>
      <c r="C1549" s="388"/>
      <c r="D1549" s="388"/>
      <c r="E1549" s="388"/>
      <c r="F1549" s="366"/>
      <c r="G1549" s="366"/>
      <c r="H1549" s="366"/>
      <c r="I1549" s="366"/>
      <c r="J1549" s="366"/>
      <c r="K1549" s="366"/>
      <c r="L1549" s="366"/>
      <c r="M1549" s="366"/>
      <c r="N1549" s="366"/>
      <c r="O1549" s="366"/>
      <c r="P1549" s="366"/>
      <c r="Q1549" s="366"/>
      <c r="R1549" s="366"/>
      <c r="S1549" s="366"/>
      <c r="T1549" s="366"/>
      <c r="U1549" s="366"/>
      <c r="V1549" s="366"/>
      <c r="W1549" s="366"/>
      <c r="X1549" s="366"/>
      <c r="Y1549" s="366"/>
      <c r="Z1549" s="366"/>
      <c r="AA1549" s="366"/>
      <c r="AB1549" s="366"/>
      <c r="AC1549" s="366"/>
      <c r="AD1549" s="366"/>
      <c r="AE1549" s="366"/>
      <c r="AF1549" s="366"/>
      <c r="AG1549" s="520"/>
    </row>
    <row r="1550" spans="1:33" ht="19.5" thickBot="1" x14ac:dyDescent="0.35">
      <c r="A1550" s="366"/>
      <c r="B1550" s="1666"/>
      <c r="C1550" s="388"/>
      <c r="D1550" s="388"/>
      <c r="E1550" s="388"/>
      <c r="F1550" s="366"/>
      <c r="G1550" s="366"/>
      <c r="H1550" s="366"/>
      <c r="I1550" s="366"/>
      <c r="J1550" s="366"/>
      <c r="K1550" s="366"/>
      <c r="L1550" s="366"/>
      <c r="M1550" s="366"/>
      <c r="N1550" s="366"/>
      <c r="O1550" s="366"/>
      <c r="P1550" s="366"/>
      <c r="Q1550" s="366"/>
      <c r="R1550" s="366"/>
      <c r="S1550" s="366"/>
      <c r="T1550" s="366"/>
      <c r="U1550" s="366"/>
      <c r="V1550" s="366"/>
      <c r="W1550" s="366"/>
      <c r="X1550" s="366"/>
      <c r="Y1550" s="366"/>
      <c r="Z1550" s="366"/>
      <c r="AA1550" s="366"/>
      <c r="AB1550" s="366"/>
      <c r="AC1550" s="366"/>
      <c r="AD1550" s="366"/>
      <c r="AE1550" s="366"/>
      <c r="AF1550" s="366"/>
      <c r="AG1550" s="520"/>
    </row>
    <row r="1551" spans="1:33" ht="19.5" thickBot="1" x14ac:dyDescent="0.35">
      <c r="A1551" s="366"/>
      <c r="B1551" s="1666"/>
      <c r="C1551" s="388"/>
      <c r="D1551" s="388"/>
      <c r="E1551" s="388"/>
      <c r="F1551" s="366"/>
      <c r="G1551" s="366"/>
      <c r="H1551" s="366"/>
      <c r="I1551" s="366"/>
      <c r="J1551" s="366"/>
      <c r="K1551" s="366"/>
      <c r="L1551" s="366"/>
      <c r="M1551" s="366"/>
      <c r="N1551" s="366"/>
      <c r="O1551" s="366"/>
      <c r="P1551" s="366"/>
      <c r="Q1551" s="366"/>
      <c r="R1551" s="366"/>
      <c r="S1551" s="366"/>
      <c r="T1551" s="366"/>
      <c r="U1551" s="366"/>
      <c r="V1551" s="366"/>
      <c r="W1551" s="366"/>
      <c r="X1551" s="366"/>
      <c r="Y1551" s="366"/>
      <c r="Z1551" s="366"/>
      <c r="AA1551" s="366"/>
      <c r="AB1551" s="366"/>
      <c r="AC1551" s="366"/>
      <c r="AD1551" s="366"/>
      <c r="AE1551" s="366"/>
      <c r="AF1551" s="366"/>
      <c r="AG1551" s="520"/>
    </row>
    <row r="1552" spans="1:33" ht="19.5" thickBot="1" x14ac:dyDescent="0.35">
      <c r="A1552" s="366"/>
      <c r="B1552" s="366"/>
      <c r="C1552" s="366"/>
      <c r="D1552" s="366"/>
      <c r="E1552" s="366"/>
      <c r="F1552" s="366"/>
      <c r="G1552" s="366"/>
      <c r="H1552" s="366"/>
      <c r="I1552" s="366"/>
      <c r="J1552" s="366"/>
      <c r="K1552" s="366"/>
      <c r="L1552" s="366"/>
      <c r="M1552" s="366"/>
      <c r="N1552" s="366"/>
      <c r="O1552" s="366"/>
      <c r="P1552" s="366"/>
      <c r="Q1552" s="366"/>
      <c r="R1552" s="366"/>
      <c r="S1552" s="366"/>
      <c r="T1552" s="366"/>
      <c r="U1552" s="366"/>
      <c r="V1552" s="366"/>
      <c r="W1552" s="366"/>
      <c r="X1552" s="366"/>
      <c r="Y1552" s="366"/>
      <c r="Z1552" s="366"/>
      <c r="AA1552" s="366"/>
      <c r="AB1552" s="366"/>
      <c r="AC1552" s="366"/>
      <c r="AD1552" s="366"/>
      <c r="AE1552" s="366"/>
      <c r="AF1552" s="366"/>
      <c r="AG1552" s="520"/>
    </row>
    <row r="1553" spans="1:33" ht="19.5" thickBot="1" x14ac:dyDescent="0.35">
      <c r="A1553" s="366"/>
      <c r="B1553" s="528" t="s">
        <v>91</v>
      </c>
      <c r="C1553" s="1976"/>
      <c r="D1553" s="1977"/>
      <c r="E1553" s="1977"/>
      <c r="F1553" s="1977"/>
      <c r="G1553" s="1977"/>
      <c r="H1553" s="1977"/>
      <c r="I1553" s="1977"/>
      <c r="J1553" s="1977"/>
      <c r="K1553" s="1977"/>
      <c r="L1553" s="1977"/>
      <c r="M1553" s="1977"/>
      <c r="N1553" s="1977"/>
      <c r="O1553" s="1977"/>
      <c r="P1553" s="1977"/>
      <c r="Q1553" s="1977"/>
      <c r="R1553" s="1977"/>
      <c r="S1553" s="1977"/>
      <c r="T1553" s="1977"/>
      <c r="U1553" s="1977"/>
      <c r="V1553" s="1977"/>
      <c r="W1553" s="1977"/>
      <c r="X1553" s="1977"/>
      <c r="Y1553" s="1977"/>
      <c r="Z1553" s="1978"/>
      <c r="AA1553" s="366"/>
      <c r="AB1553" s="366"/>
      <c r="AC1553" s="366"/>
      <c r="AD1553" s="366"/>
      <c r="AE1553" s="366"/>
      <c r="AF1553" s="366"/>
      <c r="AG1553" s="520"/>
    </row>
    <row r="1554" spans="1:33" ht="81" customHeight="1" thickBot="1" x14ac:dyDescent="0.35">
      <c r="A1554" s="366"/>
      <c r="B1554" s="366"/>
      <c r="C1554" s="1979"/>
      <c r="D1554" s="1980"/>
      <c r="E1554" s="1980"/>
      <c r="F1554" s="1980"/>
      <c r="G1554" s="1980"/>
      <c r="H1554" s="1980"/>
      <c r="I1554" s="1980"/>
      <c r="J1554" s="1980"/>
      <c r="K1554" s="1980"/>
      <c r="L1554" s="1980"/>
      <c r="M1554" s="1980"/>
      <c r="N1554" s="1980"/>
      <c r="O1554" s="1980"/>
      <c r="P1554" s="1980"/>
      <c r="Q1554" s="1980"/>
      <c r="R1554" s="1980"/>
      <c r="S1554" s="1980"/>
      <c r="T1554" s="1980"/>
      <c r="U1554" s="1980"/>
      <c r="V1554" s="1980"/>
      <c r="W1554" s="1980"/>
      <c r="X1554" s="1980"/>
      <c r="Y1554" s="1980"/>
      <c r="Z1554" s="1981"/>
      <c r="AA1554" s="366"/>
      <c r="AB1554" s="366"/>
      <c r="AC1554" s="366"/>
      <c r="AD1554" s="366"/>
      <c r="AE1554" s="366"/>
      <c r="AF1554" s="366"/>
      <c r="AG1554" s="520"/>
    </row>
    <row r="1555" spans="1:33" customFormat="1" x14ac:dyDescent="0.3">
      <c r="A1555" s="72"/>
      <c r="B1555" s="72"/>
      <c r="C1555" s="72"/>
      <c r="D1555" s="72"/>
      <c r="E1555" s="72"/>
      <c r="F1555" s="72"/>
      <c r="G1555" s="72"/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2"/>
      <c r="S1555" s="72"/>
      <c r="T1555" s="72"/>
      <c r="U1555" s="72"/>
      <c r="V1555" s="72"/>
      <c r="W1555" s="72"/>
      <c r="X1555" s="72"/>
      <c r="Y1555" s="72"/>
      <c r="Z1555" s="72"/>
      <c r="AA1555" s="72"/>
      <c r="AB1555" s="72"/>
      <c r="AC1555" s="72"/>
      <c r="AD1555" s="72"/>
      <c r="AE1555" s="72"/>
      <c r="AF1555" s="72"/>
      <c r="AG1555" s="520"/>
    </row>
    <row r="1556" spans="1:33" customFormat="1" x14ac:dyDescent="0.3">
      <c r="A1556" s="45"/>
      <c r="B1556" s="45"/>
      <c r="C1556" s="45"/>
      <c r="D1556" s="45"/>
      <c r="E1556" s="45"/>
      <c r="F1556" s="45"/>
      <c r="G1556" s="45"/>
      <c r="H1556" s="45"/>
      <c r="I1556" s="45"/>
      <c r="J1556" s="45"/>
      <c r="K1556" s="45"/>
      <c r="L1556" s="45"/>
      <c r="M1556" s="45"/>
      <c r="N1556" s="45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  <c r="AA1556" s="45"/>
      <c r="AB1556" s="45"/>
      <c r="AC1556" s="45"/>
      <c r="AD1556" s="45"/>
      <c r="AE1556" s="45"/>
      <c r="AF1556" s="45"/>
      <c r="AG1556" s="520"/>
    </row>
    <row r="1557" spans="1:33" customFormat="1" ht="21" x14ac:dyDescent="0.4">
      <c r="A1557" s="45"/>
      <c r="B1557" s="63" t="s">
        <v>918</v>
      </c>
      <c r="C1557" s="45"/>
      <c r="D1557" s="45"/>
      <c r="E1557" s="45"/>
      <c r="F1557" s="45"/>
      <c r="G1557" s="45"/>
      <c r="H1557" s="45"/>
      <c r="I1557" s="45"/>
      <c r="J1557" s="45"/>
      <c r="K1557" s="45"/>
      <c r="L1557" s="45"/>
      <c r="M1557" s="45"/>
      <c r="N1557" s="45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  <c r="AA1557" s="45"/>
      <c r="AB1557" s="45"/>
      <c r="AC1557" s="45"/>
      <c r="AD1557" s="45"/>
      <c r="AE1557" s="45"/>
      <c r="AF1557" s="45"/>
      <c r="AG1557" s="520"/>
    </row>
    <row r="1558" spans="1:33" customFormat="1" ht="17.25" customHeight="1" x14ac:dyDescent="0.3">
      <c r="A1558" s="45"/>
      <c r="B1558" s="900" t="s">
        <v>837</v>
      </c>
      <c r="C1558" s="45"/>
      <c r="D1558" s="45"/>
      <c r="E1558" s="45"/>
      <c r="F1558" s="45"/>
      <c r="G1558" s="45"/>
      <c r="H1558" s="45"/>
      <c r="I1558" s="45"/>
      <c r="J1558" s="45"/>
      <c r="K1558" s="45"/>
      <c r="L1558" s="45"/>
      <c r="M1558" s="45"/>
      <c r="N1558" s="45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  <c r="AA1558" s="45"/>
      <c r="AB1558" s="45"/>
      <c r="AC1558" s="45"/>
      <c r="AD1558" s="45"/>
      <c r="AE1558" s="45"/>
      <c r="AF1558" s="45"/>
      <c r="AG1558" s="520"/>
    </row>
    <row r="1559" spans="1:33" customFormat="1" ht="17.25" customHeight="1" thickBot="1" x14ac:dyDescent="0.35">
      <c r="A1559" s="45"/>
      <c r="B1559" s="899" t="s">
        <v>917</v>
      </c>
      <c r="C1559" s="45"/>
      <c r="D1559" s="45"/>
      <c r="E1559" s="45"/>
      <c r="F1559" s="45"/>
      <c r="G1559" s="45"/>
      <c r="H1559" s="45"/>
      <c r="I1559" s="45"/>
      <c r="J1559" s="45"/>
      <c r="K1559" s="45"/>
      <c r="L1559" s="45"/>
      <c r="M1559" s="45"/>
      <c r="N1559" s="45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  <c r="AA1559" s="45"/>
      <c r="AB1559" s="45"/>
      <c r="AC1559" s="45"/>
      <c r="AD1559" s="45"/>
      <c r="AE1559" s="45"/>
      <c r="AF1559" s="45"/>
      <c r="AG1559" s="520"/>
    </row>
    <row r="1560" spans="1:33" customFormat="1" ht="90.75" thickBot="1" x14ac:dyDescent="0.35">
      <c r="A1560" s="45"/>
      <c r="B1560" s="52" t="s">
        <v>1</v>
      </c>
      <c r="C1560" s="50" t="s">
        <v>900</v>
      </c>
      <c r="D1560" s="1017" t="s">
        <v>813</v>
      </c>
      <c r="E1560" s="53" t="s">
        <v>814</v>
      </c>
      <c r="F1560" s="45"/>
      <c r="G1560" s="45"/>
      <c r="H1560" s="45"/>
      <c r="I1560" s="45"/>
      <c r="J1560" s="45"/>
      <c r="K1560" s="45"/>
      <c r="L1560" s="45"/>
      <c r="M1560" s="45"/>
      <c r="N1560" s="45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  <c r="AA1560" s="45"/>
      <c r="AB1560" s="45"/>
      <c r="AC1560" s="45"/>
      <c r="AD1560" s="45"/>
      <c r="AE1560" s="45"/>
      <c r="AF1560" s="45"/>
      <c r="AG1560" s="520"/>
    </row>
    <row r="1561" spans="1:33" customFormat="1" ht="31.5" customHeight="1" thickBot="1" x14ac:dyDescent="0.35">
      <c r="A1561" s="45"/>
      <c r="B1561" s="902">
        <v>1</v>
      </c>
      <c r="C1561" s="1022" t="s">
        <v>901</v>
      </c>
      <c r="D1561" s="1014"/>
      <c r="E1561" s="942"/>
      <c r="F1561" s="45"/>
      <c r="G1561" s="45"/>
      <c r="H1561" s="45"/>
      <c r="I1561" s="45"/>
      <c r="J1561" s="45"/>
      <c r="K1561" s="45"/>
      <c r="L1561" s="45"/>
      <c r="M1561" s="45"/>
      <c r="N1561" s="45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  <c r="AA1561" s="45"/>
      <c r="AB1561" s="45"/>
      <c r="AC1561" s="45"/>
      <c r="AD1561" s="45"/>
      <c r="AE1561" s="45"/>
      <c r="AF1561" s="45"/>
      <c r="AG1561" s="520"/>
    </row>
    <row r="1562" spans="1:33" customFormat="1" ht="19.5" thickBot="1" x14ac:dyDescent="0.35">
      <c r="A1562" s="45"/>
      <c r="B1562" s="903">
        <v>2</v>
      </c>
      <c r="C1562" s="997" t="s">
        <v>902</v>
      </c>
      <c r="D1562" s="1018"/>
      <c r="E1562" s="942"/>
      <c r="F1562" s="45"/>
      <c r="G1562" s="45"/>
      <c r="H1562" s="45"/>
      <c r="I1562" s="45"/>
      <c r="J1562" s="45"/>
      <c r="K1562" s="45"/>
      <c r="L1562" s="45"/>
      <c r="M1562" s="45"/>
      <c r="N1562" s="45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  <c r="AA1562" s="45"/>
      <c r="AB1562" s="45"/>
      <c r="AC1562" s="45"/>
      <c r="AD1562" s="45"/>
      <c r="AE1562" s="45"/>
      <c r="AF1562" s="45"/>
      <c r="AG1562" s="520"/>
    </row>
    <row r="1563" spans="1:33" customFormat="1" ht="32.25" thickBot="1" x14ac:dyDescent="0.35">
      <c r="A1563" s="45"/>
      <c r="B1563" s="903">
        <v>3</v>
      </c>
      <c r="C1563" s="997" t="s">
        <v>903</v>
      </c>
      <c r="D1563" s="1019"/>
      <c r="E1563" s="942"/>
      <c r="F1563" s="45"/>
      <c r="G1563" s="45"/>
      <c r="H1563" s="45"/>
      <c r="I1563" s="45"/>
      <c r="J1563" s="45"/>
      <c r="K1563" s="45"/>
      <c r="L1563" s="45"/>
      <c r="M1563" s="45"/>
      <c r="N1563" s="45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  <c r="AA1563" s="45"/>
      <c r="AB1563" s="45"/>
      <c r="AC1563" s="45"/>
      <c r="AD1563" s="45"/>
      <c r="AE1563" s="45"/>
      <c r="AF1563" s="45"/>
      <c r="AG1563" s="520"/>
    </row>
    <row r="1564" spans="1:33" customFormat="1" ht="32.25" thickBot="1" x14ac:dyDescent="0.35">
      <c r="A1564" s="45"/>
      <c r="B1564" s="903">
        <v>4</v>
      </c>
      <c r="C1564" s="997" t="s">
        <v>904</v>
      </c>
      <c r="D1564" s="1019"/>
      <c r="E1564" s="942"/>
      <c r="F1564" s="45"/>
      <c r="G1564" s="45"/>
      <c r="H1564" s="45"/>
      <c r="I1564" s="45"/>
      <c r="J1564" s="45"/>
      <c r="K1564" s="45"/>
      <c r="L1564" s="45"/>
      <c r="M1564" s="45"/>
      <c r="N1564" s="45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  <c r="AA1564" s="45"/>
      <c r="AB1564" s="45"/>
      <c r="AC1564" s="45"/>
      <c r="AD1564" s="45"/>
      <c r="AE1564" s="45"/>
      <c r="AF1564" s="45"/>
      <c r="AG1564" s="520"/>
    </row>
    <row r="1565" spans="1:33" customFormat="1" ht="19.5" thickBot="1" x14ac:dyDescent="0.35">
      <c r="A1565" s="45"/>
      <c r="B1565" s="903">
        <v>5</v>
      </c>
      <c r="C1565" s="997" t="s">
        <v>845</v>
      </c>
      <c r="D1565" s="1018"/>
      <c r="E1565" s="942"/>
      <c r="F1565" s="45"/>
      <c r="G1565" s="45"/>
      <c r="H1565" s="45"/>
      <c r="I1565" s="45"/>
      <c r="J1565" s="45"/>
      <c r="K1565" s="45"/>
      <c r="L1565" s="45"/>
      <c r="M1565" s="45"/>
      <c r="N1565" s="45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  <c r="AA1565" s="45"/>
      <c r="AB1565" s="45"/>
      <c r="AC1565" s="45"/>
      <c r="AD1565" s="45"/>
      <c r="AE1565" s="45"/>
      <c r="AF1565" s="45"/>
      <c r="AG1565" s="520"/>
    </row>
    <row r="1566" spans="1:33" customFormat="1" ht="19.5" thickBot="1" x14ac:dyDescent="0.35">
      <c r="A1566" s="45"/>
      <c r="B1566" s="903">
        <v>6</v>
      </c>
      <c r="C1566" s="997" t="s">
        <v>905</v>
      </c>
      <c r="D1566" s="1018"/>
      <c r="E1566" s="942"/>
      <c r="F1566" s="45"/>
      <c r="G1566" s="45"/>
      <c r="H1566" s="45"/>
      <c r="I1566" s="45"/>
      <c r="J1566" s="45"/>
      <c r="K1566" s="45"/>
      <c r="L1566" s="45"/>
      <c r="M1566" s="45"/>
      <c r="N1566" s="45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  <c r="AA1566" s="45"/>
      <c r="AB1566" s="45"/>
      <c r="AC1566" s="45"/>
      <c r="AD1566" s="45"/>
      <c r="AE1566" s="45"/>
      <c r="AF1566" s="45"/>
      <c r="AG1566" s="520"/>
    </row>
    <row r="1567" spans="1:33" customFormat="1" ht="19.5" thickBot="1" x14ac:dyDescent="0.35">
      <c r="A1567" s="45"/>
      <c r="B1567" s="903">
        <v>7</v>
      </c>
      <c r="C1567" s="997" t="s">
        <v>906</v>
      </c>
      <c r="D1567" s="1018"/>
      <c r="E1567" s="942"/>
      <c r="F1567" s="45"/>
      <c r="G1567" s="45"/>
      <c r="H1567" s="45"/>
      <c r="I1567" s="45"/>
      <c r="J1567" s="45"/>
      <c r="K1567" s="45"/>
      <c r="L1567" s="45"/>
      <c r="M1567" s="45"/>
      <c r="N1567" s="45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  <c r="AA1567" s="45"/>
      <c r="AB1567" s="45"/>
      <c r="AC1567" s="45"/>
      <c r="AD1567" s="45"/>
      <c r="AE1567" s="45"/>
      <c r="AF1567" s="45"/>
      <c r="AG1567" s="520"/>
    </row>
    <row r="1568" spans="1:33" customFormat="1" ht="19.5" thickBot="1" x14ac:dyDescent="0.35">
      <c r="A1568" s="45"/>
      <c r="B1568" s="903">
        <v>8</v>
      </c>
      <c r="C1568" s="997" t="s">
        <v>907</v>
      </c>
      <c r="D1568" s="1020"/>
      <c r="E1568" s="942"/>
      <c r="F1568" s="45"/>
      <c r="G1568" s="45"/>
      <c r="H1568" s="45"/>
      <c r="I1568" s="45"/>
      <c r="J1568" s="45"/>
      <c r="K1568" s="45"/>
      <c r="L1568" s="45"/>
      <c r="M1568" s="45"/>
      <c r="N1568" s="45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  <c r="AA1568" s="45"/>
      <c r="AB1568" s="45"/>
      <c r="AC1568" s="45"/>
      <c r="AD1568" s="45"/>
      <c r="AE1568" s="45"/>
      <c r="AF1568" s="45"/>
      <c r="AG1568" s="520"/>
    </row>
    <row r="1569" spans="1:33" customFormat="1" ht="19.5" thickBot="1" x14ac:dyDescent="0.35">
      <c r="A1569" s="45"/>
      <c r="B1569" s="903">
        <v>9</v>
      </c>
      <c r="C1569" s="997" t="s">
        <v>908</v>
      </c>
      <c r="D1569" s="1020"/>
      <c r="E1569" s="942"/>
      <c r="F1569" s="45"/>
      <c r="G1569" s="45"/>
      <c r="H1569" s="45"/>
      <c r="I1569" s="45"/>
      <c r="J1569" s="45"/>
      <c r="K1569" s="45"/>
      <c r="L1569" s="45"/>
      <c r="M1569" s="45"/>
      <c r="N1569" s="45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  <c r="AA1569" s="45"/>
      <c r="AB1569" s="45"/>
      <c r="AC1569" s="45"/>
      <c r="AD1569" s="45"/>
      <c r="AE1569" s="45"/>
      <c r="AF1569" s="45"/>
      <c r="AG1569" s="520"/>
    </row>
    <row r="1570" spans="1:33" customFormat="1" ht="19.5" thickBot="1" x14ac:dyDescent="0.35">
      <c r="A1570" s="45"/>
      <c r="B1570" s="903">
        <v>10</v>
      </c>
      <c r="C1570" s="997" t="s">
        <v>833</v>
      </c>
      <c r="D1570" s="1020"/>
      <c r="E1570" s="942"/>
      <c r="F1570" s="45"/>
      <c r="G1570" s="45"/>
      <c r="H1570" s="45"/>
      <c r="I1570" s="45"/>
      <c r="J1570" s="45"/>
      <c r="K1570" s="45"/>
      <c r="L1570" s="45"/>
      <c r="M1570" s="45"/>
      <c r="N1570" s="45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  <c r="AA1570" s="45"/>
      <c r="AB1570" s="45"/>
      <c r="AC1570" s="45"/>
      <c r="AD1570" s="45"/>
      <c r="AE1570" s="45"/>
      <c r="AF1570" s="45"/>
      <c r="AG1570" s="520"/>
    </row>
    <row r="1571" spans="1:33" customFormat="1" ht="19.5" thickBot="1" x14ac:dyDescent="0.35">
      <c r="A1571" s="45"/>
      <c r="B1571" s="903">
        <v>11</v>
      </c>
      <c r="C1571" s="997" t="s">
        <v>829</v>
      </c>
      <c r="D1571" s="1020"/>
      <c r="E1571" s="942"/>
      <c r="F1571" s="45"/>
      <c r="G1571" s="45"/>
      <c r="H1571" s="45"/>
      <c r="I1571" s="45"/>
      <c r="J1571" s="45"/>
      <c r="K1571" s="45"/>
      <c r="L1571" s="45"/>
      <c r="M1571" s="45"/>
      <c r="N1571" s="45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  <c r="AA1571" s="45"/>
      <c r="AB1571" s="45"/>
      <c r="AC1571" s="45"/>
      <c r="AD1571" s="45"/>
      <c r="AE1571" s="45"/>
      <c r="AF1571" s="45"/>
      <c r="AG1571" s="520"/>
    </row>
    <row r="1572" spans="1:33" customFormat="1" ht="19.5" thickBot="1" x14ac:dyDescent="0.35">
      <c r="A1572" s="45"/>
      <c r="B1572" s="903">
        <v>12</v>
      </c>
      <c r="C1572" s="997" t="s">
        <v>70</v>
      </c>
      <c r="D1572" s="1020"/>
      <c r="E1572" s="942"/>
      <c r="F1572" s="45"/>
      <c r="G1572" s="45"/>
      <c r="H1572" s="45"/>
      <c r="I1572" s="45"/>
      <c r="J1572" s="45"/>
      <c r="K1572" s="45"/>
      <c r="L1572" s="45"/>
      <c r="M1572" s="45"/>
      <c r="N1572" s="45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  <c r="AA1572" s="45"/>
      <c r="AB1572" s="45"/>
      <c r="AC1572" s="45"/>
      <c r="AD1572" s="45"/>
      <c r="AE1572" s="45"/>
      <c r="AF1572" s="45"/>
      <c r="AG1572" s="520"/>
    </row>
    <row r="1573" spans="1:33" customFormat="1" ht="20.25" thickBot="1" x14ac:dyDescent="0.35">
      <c r="A1573" s="45"/>
      <c r="B1573" s="1987" t="s">
        <v>0</v>
      </c>
      <c r="C1573" s="1988"/>
      <c r="D1573" s="1021">
        <f>SUM(D1561:D1572)</f>
        <v>0</v>
      </c>
      <c r="E1573" s="907"/>
      <c r="F1573" s="45"/>
      <c r="G1573" s="45"/>
      <c r="H1573" s="45"/>
      <c r="I1573" s="45"/>
      <c r="J1573" s="45"/>
      <c r="K1573" s="45"/>
      <c r="L1573" s="45"/>
      <c r="M1573" s="45"/>
      <c r="N1573" s="45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  <c r="AA1573" s="45"/>
      <c r="AB1573" s="45"/>
      <c r="AC1573" s="45"/>
      <c r="AD1573" s="45"/>
      <c r="AE1573" s="45"/>
      <c r="AF1573" s="45"/>
      <c r="AG1573" s="520"/>
    </row>
    <row r="1574" spans="1:33" customFormat="1" x14ac:dyDescent="0.3">
      <c r="A1574" s="45"/>
      <c r="B1574" s="45"/>
      <c r="C1574" s="45"/>
      <c r="D1574" s="45"/>
      <c r="E1574" s="45"/>
      <c r="F1574" s="45"/>
      <c r="G1574" s="45"/>
      <c r="H1574" s="45"/>
      <c r="I1574" s="45"/>
      <c r="J1574" s="45"/>
      <c r="K1574" s="45"/>
      <c r="L1574" s="45"/>
      <c r="M1574" s="45"/>
      <c r="N1574" s="45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  <c r="AA1574" s="45"/>
      <c r="AB1574" s="45"/>
      <c r="AC1574" s="45"/>
      <c r="AD1574" s="45"/>
      <c r="AE1574" s="45"/>
      <c r="AF1574" s="45"/>
      <c r="AG1574" s="520"/>
    </row>
    <row r="1575" spans="1:33" x14ac:dyDescent="0.3">
      <c r="A1575" s="529"/>
      <c r="B1575" s="365"/>
      <c r="C1575" s="365"/>
      <c r="D1575" s="365"/>
      <c r="E1575" s="365"/>
      <c r="F1575" s="365"/>
      <c r="G1575" s="365"/>
      <c r="H1575" s="365"/>
      <c r="I1575" s="365"/>
      <c r="J1575" s="365"/>
      <c r="K1575" s="365"/>
      <c r="L1575" s="365"/>
      <c r="M1575" s="365"/>
      <c r="N1575" s="365"/>
      <c r="O1575" s="365"/>
      <c r="P1575" s="365"/>
      <c r="Q1575" s="365"/>
      <c r="R1575" s="365"/>
      <c r="S1575" s="365"/>
      <c r="T1575" s="365"/>
      <c r="U1575" s="365"/>
      <c r="V1575" s="365"/>
      <c r="W1575" s="365"/>
      <c r="X1575" s="365"/>
      <c r="Y1575" s="365"/>
      <c r="Z1575" s="365"/>
      <c r="AA1575" s="365"/>
      <c r="AB1575" s="365"/>
      <c r="AC1575" s="365"/>
      <c r="AD1575" s="365"/>
      <c r="AE1575" s="365"/>
      <c r="AF1575" s="365"/>
      <c r="AG1575" s="520"/>
    </row>
    <row r="1576" spans="1:33" ht="19.5" thickBot="1" x14ac:dyDescent="0.35">
      <c r="A1576" s="366"/>
      <c r="B1576" s="366"/>
      <c r="C1576" s="366"/>
      <c r="D1576" s="366"/>
      <c r="E1576" s="594"/>
      <c r="F1576" s="299"/>
      <c r="G1576" s="366"/>
      <c r="H1576" s="366"/>
      <c r="I1576" s="366"/>
      <c r="J1576" s="366"/>
      <c r="K1576" s="366"/>
      <c r="L1576" s="366"/>
      <c r="M1576" s="366"/>
      <c r="N1576" s="366"/>
      <c r="O1576" s="366"/>
      <c r="P1576" s="366"/>
      <c r="Q1576" s="366"/>
      <c r="R1576" s="366"/>
      <c r="S1576" s="366"/>
      <c r="T1576" s="366"/>
      <c r="U1576" s="366"/>
      <c r="V1576" s="366"/>
      <c r="W1576" s="366"/>
      <c r="X1576" s="366"/>
      <c r="Y1576" s="366"/>
      <c r="Z1576" s="366"/>
      <c r="AA1576" s="366"/>
      <c r="AB1576" s="366"/>
      <c r="AC1576" s="366"/>
      <c r="AD1576" s="366"/>
      <c r="AE1576" s="366"/>
      <c r="AF1576" s="366"/>
      <c r="AG1576" s="520"/>
    </row>
    <row r="1577" spans="1:33" ht="29.25" customHeight="1" thickBot="1" x14ac:dyDescent="0.35">
      <c r="A1577" s="366"/>
      <c r="B1577" s="366"/>
      <c r="C1577" s="366"/>
      <c r="D1577" s="366"/>
      <c r="E1577" s="301" t="s">
        <v>1083</v>
      </c>
      <c r="F1577" s="532">
        <f>SUBTOTAL(3,C1582:C1681)-3</f>
        <v>0</v>
      </c>
      <c r="G1577" s="366"/>
      <c r="H1577" s="366"/>
      <c r="I1577" s="366"/>
      <c r="J1577" s="366"/>
      <c r="K1577" s="366"/>
      <c r="L1577" s="366"/>
      <c r="M1577" s="366"/>
      <c r="N1577" s="366"/>
      <c r="O1577" s="366"/>
      <c r="P1577" s="366"/>
      <c r="Q1577" s="366"/>
      <c r="R1577" s="366"/>
      <c r="S1577" s="366"/>
      <c r="T1577" s="366"/>
      <c r="U1577" s="366"/>
      <c r="V1577" s="366"/>
      <c r="W1577" s="366"/>
      <c r="X1577" s="366"/>
      <c r="Y1577" s="366"/>
      <c r="Z1577" s="366"/>
      <c r="AA1577" s="366"/>
      <c r="AB1577" s="366"/>
      <c r="AC1577" s="366"/>
      <c r="AD1577" s="366"/>
      <c r="AE1577" s="366"/>
      <c r="AF1577" s="366"/>
      <c r="AG1577" s="520"/>
    </row>
    <row r="1578" spans="1:33" x14ac:dyDescent="0.3">
      <c r="A1578" s="366"/>
      <c r="B1578" s="295" t="s">
        <v>976</v>
      </c>
      <c r="C1578" s="332"/>
      <c r="D1578" s="332"/>
      <c r="E1578" s="332"/>
      <c r="F1578" s="332"/>
      <c r="G1578" s="332"/>
      <c r="H1578" s="332"/>
      <c r="I1578" s="332"/>
      <c r="J1578" s="332"/>
      <c r="K1578" s="332"/>
      <c r="L1578" s="332"/>
      <c r="M1578" s="332"/>
      <c r="N1578" s="332"/>
      <c r="O1578" s="366"/>
      <c r="P1578" s="366"/>
      <c r="Q1578" s="366"/>
      <c r="R1578" s="366"/>
      <c r="S1578" s="366"/>
      <c r="T1578" s="366"/>
      <c r="U1578" s="366"/>
      <c r="V1578" s="366"/>
      <c r="W1578" s="366"/>
      <c r="X1578" s="366"/>
      <c r="Y1578" s="366"/>
      <c r="Z1578" s="366"/>
      <c r="AA1578" s="366"/>
      <c r="AB1578" s="366"/>
      <c r="AC1578" s="366"/>
      <c r="AD1578" s="366"/>
      <c r="AE1578" s="366"/>
      <c r="AF1578" s="366"/>
      <c r="AG1578" s="520"/>
    </row>
    <row r="1579" spans="1:33" x14ac:dyDescent="0.3">
      <c r="A1579" s="366"/>
      <c r="B1579" s="295" t="s">
        <v>977</v>
      </c>
      <c r="C1579" s="332"/>
      <c r="D1579" s="332"/>
      <c r="E1579" s="332"/>
      <c r="F1579" s="332"/>
      <c r="G1579" s="332"/>
      <c r="H1579" s="332"/>
      <c r="I1579" s="332"/>
      <c r="J1579" s="332"/>
      <c r="K1579" s="332"/>
      <c r="L1579" s="332"/>
      <c r="M1579" s="332"/>
      <c r="N1579" s="332"/>
      <c r="O1579" s="366"/>
      <c r="P1579" s="366"/>
      <c r="Q1579" s="366"/>
      <c r="R1579" s="366"/>
      <c r="S1579" s="366"/>
      <c r="T1579" s="366"/>
      <c r="U1579" s="366"/>
      <c r="V1579" s="366"/>
      <c r="W1579" s="366"/>
      <c r="X1579" s="366"/>
      <c r="Y1579" s="366"/>
      <c r="Z1579" s="366"/>
      <c r="AA1579" s="366"/>
      <c r="AB1579" s="366"/>
      <c r="AC1579" s="366"/>
      <c r="AD1579" s="366"/>
      <c r="AE1579" s="366"/>
      <c r="AF1579" s="366"/>
      <c r="AG1579" s="520"/>
    </row>
    <row r="1580" spans="1:33" ht="19.5" thickBot="1" x14ac:dyDescent="0.35">
      <c r="A1580" s="366"/>
      <c r="B1580" s="305"/>
      <c r="C1580" s="332"/>
      <c r="D1580" s="332"/>
      <c r="E1580" s="332"/>
      <c r="F1580" s="332"/>
      <c r="G1580" s="332"/>
      <c r="H1580" s="332"/>
      <c r="I1580" s="332"/>
      <c r="J1580" s="332"/>
      <c r="K1580" s="332"/>
      <c r="L1580" s="332"/>
      <c r="M1580" s="332"/>
      <c r="N1580" s="332"/>
      <c r="O1580" s="366"/>
      <c r="P1580" s="366"/>
      <c r="Q1580" s="366"/>
      <c r="R1580" s="366"/>
      <c r="S1580" s="366"/>
      <c r="T1580" s="366"/>
      <c r="U1580" s="366"/>
      <c r="V1580" s="366"/>
      <c r="W1580" s="366"/>
      <c r="X1580" s="366"/>
      <c r="Y1580" s="366"/>
      <c r="Z1580" s="366"/>
      <c r="AA1580" s="366"/>
      <c r="AB1580" s="366"/>
      <c r="AC1580" s="366"/>
      <c r="AD1580" s="366"/>
      <c r="AE1580" s="366"/>
      <c r="AF1580" s="366"/>
      <c r="AG1580" s="520"/>
    </row>
    <row r="1581" spans="1:33" ht="38.25" thickBot="1" x14ac:dyDescent="0.35">
      <c r="A1581" s="366"/>
      <c r="B1581" s="386" t="s">
        <v>1</v>
      </c>
      <c r="C1581" s="386" t="s">
        <v>151</v>
      </c>
      <c r="D1581" s="386" t="s">
        <v>278</v>
      </c>
      <c r="E1581" s="386" t="s">
        <v>158</v>
      </c>
      <c r="F1581" s="386" t="s">
        <v>30</v>
      </c>
      <c r="G1581" s="386" t="s">
        <v>55</v>
      </c>
      <c r="H1581" s="332"/>
      <c r="I1581" s="332"/>
      <c r="J1581" s="332"/>
      <c r="K1581" s="332"/>
      <c r="L1581" s="332"/>
      <c r="M1581" s="332"/>
      <c r="N1581" s="332"/>
      <c r="O1581" s="366"/>
      <c r="P1581" s="366"/>
      <c r="Q1581" s="366"/>
      <c r="R1581" s="366"/>
      <c r="S1581" s="366"/>
      <c r="T1581" s="366"/>
      <c r="U1581" s="366"/>
      <c r="V1581" s="366"/>
      <c r="W1581" s="366"/>
      <c r="X1581" s="366"/>
      <c r="Y1581" s="366"/>
      <c r="Z1581" s="366"/>
      <c r="AA1581" s="366"/>
      <c r="AB1581" s="366"/>
      <c r="AC1581" s="366"/>
      <c r="AD1581" s="366"/>
      <c r="AE1581" s="366"/>
      <c r="AF1581" s="366"/>
      <c r="AG1581" s="520"/>
    </row>
    <row r="1582" spans="1:33" ht="19.5" thickBot="1" x14ac:dyDescent="0.35">
      <c r="A1582" s="366"/>
      <c r="B1582" s="1666"/>
      <c r="C1582" s="388"/>
      <c r="D1582" s="388"/>
      <c r="E1582" s="388"/>
      <c r="F1582" s="388"/>
      <c r="G1582" s="388"/>
      <c r="H1582" s="332"/>
      <c r="I1582" s="332"/>
      <c r="J1582" s="332"/>
      <c r="K1582" s="332"/>
      <c r="L1582" s="332"/>
      <c r="M1582" s="332"/>
      <c r="N1582" s="332"/>
      <c r="O1582" s="366"/>
      <c r="P1582" s="366"/>
      <c r="Q1582" s="366"/>
      <c r="R1582" s="366"/>
      <c r="S1582" s="366"/>
      <c r="T1582" s="366"/>
      <c r="U1582" s="366"/>
      <c r="V1582" s="366"/>
      <c r="W1582" s="366"/>
      <c r="X1582" s="366"/>
      <c r="Y1582" s="366"/>
      <c r="Z1582" s="366"/>
      <c r="AA1582" s="366"/>
      <c r="AB1582" s="366"/>
      <c r="AC1582" s="366"/>
      <c r="AD1582" s="366"/>
      <c r="AE1582" s="366"/>
      <c r="AF1582" s="366"/>
      <c r="AG1582" s="520"/>
    </row>
    <row r="1583" spans="1:33" ht="19.5" thickBot="1" x14ac:dyDescent="0.35">
      <c r="A1583" s="366"/>
      <c r="B1583" s="1666"/>
      <c r="C1583" s="388"/>
      <c r="D1583" s="388"/>
      <c r="E1583" s="388"/>
      <c r="F1583" s="388"/>
      <c r="G1583" s="388"/>
      <c r="H1583" s="332"/>
      <c r="I1583" s="332"/>
      <c r="J1583" s="332"/>
      <c r="K1583" s="332"/>
      <c r="L1583" s="332"/>
      <c r="M1583" s="332"/>
      <c r="N1583" s="332"/>
      <c r="O1583" s="366"/>
      <c r="P1583" s="366"/>
      <c r="Q1583" s="366"/>
      <c r="R1583" s="366"/>
      <c r="S1583" s="366"/>
      <c r="T1583" s="366"/>
      <c r="U1583" s="366"/>
      <c r="V1583" s="366"/>
      <c r="W1583" s="366"/>
      <c r="X1583" s="366"/>
      <c r="Y1583" s="366"/>
      <c r="Z1583" s="366"/>
      <c r="AA1583" s="366"/>
      <c r="AB1583" s="366"/>
      <c r="AC1583" s="366"/>
      <c r="AD1583" s="366"/>
      <c r="AE1583" s="366"/>
      <c r="AF1583" s="366"/>
      <c r="AG1583" s="520"/>
    </row>
    <row r="1584" spans="1:33" ht="19.5" thickBot="1" x14ac:dyDescent="0.35">
      <c r="A1584" s="366"/>
      <c r="B1584" s="1666"/>
      <c r="C1584" s="388"/>
      <c r="D1584" s="388"/>
      <c r="E1584" s="388"/>
      <c r="F1584" s="388"/>
      <c r="G1584" s="388"/>
      <c r="H1584" s="332"/>
      <c r="I1584" s="332"/>
      <c r="J1584" s="332"/>
      <c r="K1584" s="332"/>
      <c r="L1584" s="332"/>
      <c r="M1584" s="332"/>
      <c r="N1584" s="332"/>
      <c r="O1584" s="366"/>
      <c r="P1584" s="366"/>
      <c r="Q1584" s="366"/>
      <c r="R1584" s="366"/>
      <c r="S1584" s="366"/>
      <c r="T1584" s="366"/>
      <c r="U1584" s="366"/>
      <c r="V1584" s="366"/>
      <c r="W1584" s="366"/>
      <c r="X1584" s="366"/>
      <c r="Y1584" s="366"/>
      <c r="Z1584" s="366"/>
      <c r="AA1584" s="366"/>
      <c r="AB1584" s="366"/>
      <c r="AC1584" s="366"/>
      <c r="AD1584" s="366"/>
      <c r="AE1584" s="366"/>
      <c r="AF1584" s="366"/>
      <c r="AG1584" s="520"/>
    </row>
    <row r="1585" spans="1:33" ht="19.5" thickBot="1" x14ac:dyDescent="0.35">
      <c r="A1585" s="366"/>
      <c r="B1585" s="1666"/>
      <c r="C1585" s="388"/>
      <c r="D1585" s="388"/>
      <c r="E1585" s="388"/>
      <c r="F1585" s="388"/>
      <c r="G1585" s="388"/>
      <c r="H1585" s="332"/>
      <c r="I1585" s="332"/>
      <c r="J1585" s="332"/>
      <c r="K1585" s="332"/>
      <c r="L1585" s="332"/>
      <c r="M1585" s="332"/>
      <c r="N1585" s="332"/>
      <c r="O1585" s="366"/>
      <c r="P1585" s="366"/>
      <c r="Q1585" s="366"/>
      <c r="R1585" s="366"/>
      <c r="S1585" s="366"/>
      <c r="T1585" s="366"/>
      <c r="U1585" s="366"/>
      <c r="V1585" s="366"/>
      <c r="W1585" s="366"/>
      <c r="X1585" s="366"/>
      <c r="Y1585" s="366"/>
      <c r="Z1585" s="366"/>
      <c r="AA1585" s="366"/>
      <c r="AB1585" s="366"/>
      <c r="AC1585" s="366"/>
      <c r="AD1585" s="366"/>
      <c r="AE1585" s="366"/>
      <c r="AF1585" s="366"/>
      <c r="AG1585" s="520"/>
    </row>
    <row r="1586" spans="1:33" ht="19.5" thickBot="1" x14ac:dyDescent="0.35">
      <c r="A1586" s="366"/>
      <c r="B1586" s="1666"/>
      <c r="C1586" s="388"/>
      <c r="D1586" s="388"/>
      <c r="E1586" s="388"/>
      <c r="F1586" s="388"/>
      <c r="G1586" s="388"/>
      <c r="H1586" s="332"/>
      <c r="I1586" s="332"/>
      <c r="J1586" s="332"/>
      <c r="K1586" s="332"/>
      <c r="L1586" s="332"/>
      <c r="M1586" s="332"/>
      <c r="N1586" s="332"/>
      <c r="O1586" s="366"/>
      <c r="P1586" s="366"/>
      <c r="Q1586" s="366"/>
      <c r="R1586" s="366"/>
      <c r="S1586" s="366"/>
      <c r="T1586" s="366"/>
      <c r="U1586" s="366"/>
      <c r="V1586" s="366"/>
      <c r="W1586" s="366"/>
      <c r="X1586" s="366"/>
      <c r="Y1586" s="366"/>
      <c r="Z1586" s="366"/>
      <c r="AA1586" s="366"/>
      <c r="AB1586" s="366"/>
      <c r="AC1586" s="366"/>
      <c r="AD1586" s="366"/>
      <c r="AE1586" s="366"/>
      <c r="AF1586" s="366"/>
      <c r="AG1586" s="520"/>
    </row>
    <row r="1587" spans="1:33" ht="19.5" thickBot="1" x14ac:dyDescent="0.35">
      <c r="A1587" s="366"/>
      <c r="B1587" s="1666"/>
      <c r="C1587" s="388"/>
      <c r="D1587" s="388"/>
      <c r="E1587" s="388"/>
      <c r="F1587" s="388"/>
      <c r="G1587" s="388"/>
      <c r="H1587" s="332"/>
      <c r="I1587" s="332"/>
      <c r="J1587" s="332"/>
      <c r="K1587" s="332"/>
      <c r="L1587" s="332"/>
      <c r="M1587" s="332"/>
      <c r="N1587" s="332"/>
      <c r="O1587" s="366"/>
      <c r="P1587" s="366"/>
      <c r="Q1587" s="366"/>
      <c r="R1587" s="366"/>
      <c r="S1587" s="366"/>
      <c r="T1587" s="366"/>
      <c r="U1587" s="366"/>
      <c r="V1587" s="366"/>
      <c r="W1587" s="366"/>
      <c r="X1587" s="366"/>
      <c r="Y1587" s="366"/>
      <c r="Z1587" s="366"/>
      <c r="AA1587" s="366"/>
      <c r="AB1587" s="366"/>
      <c r="AC1587" s="366"/>
      <c r="AD1587" s="366"/>
      <c r="AE1587" s="366"/>
      <c r="AF1587" s="366"/>
      <c r="AG1587" s="520"/>
    </row>
    <row r="1588" spans="1:33" ht="19.5" thickBot="1" x14ac:dyDescent="0.35">
      <c r="A1588" s="366"/>
      <c r="B1588" s="1666"/>
      <c r="C1588" s="388"/>
      <c r="D1588" s="388"/>
      <c r="E1588" s="388"/>
      <c r="F1588" s="388"/>
      <c r="G1588" s="388"/>
      <c r="H1588" s="332"/>
      <c r="I1588" s="332"/>
      <c r="J1588" s="332"/>
      <c r="K1588" s="332"/>
      <c r="L1588" s="332"/>
      <c r="M1588" s="332"/>
      <c r="N1588" s="332"/>
      <c r="O1588" s="366"/>
      <c r="P1588" s="366"/>
      <c r="Q1588" s="366"/>
      <c r="R1588" s="366"/>
      <c r="S1588" s="366"/>
      <c r="T1588" s="366"/>
      <c r="U1588" s="366"/>
      <c r="V1588" s="366"/>
      <c r="W1588" s="366"/>
      <c r="X1588" s="366"/>
      <c r="Y1588" s="366"/>
      <c r="Z1588" s="366"/>
      <c r="AA1588" s="366"/>
      <c r="AB1588" s="366"/>
      <c r="AC1588" s="366"/>
      <c r="AD1588" s="366"/>
      <c r="AE1588" s="366"/>
      <c r="AF1588" s="366"/>
      <c r="AG1588" s="520"/>
    </row>
    <row r="1589" spans="1:33" ht="19.5" thickBot="1" x14ac:dyDescent="0.35">
      <c r="A1589" s="366"/>
      <c r="B1589" s="1666"/>
      <c r="C1589" s="388"/>
      <c r="D1589" s="388"/>
      <c r="E1589" s="388"/>
      <c r="F1589" s="388"/>
      <c r="G1589" s="388"/>
      <c r="H1589" s="332"/>
      <c r="I1589" s="332"/>
      <c r="J1589" s="332"/>
      <c r="K1589" s="332"/>
      <c r="L1589" s="332"/>
      <c r="M1589" s="332"/>
      <c r="N1589" s="332"/>
      <c r="O1589" s="366"/>
      <c r="P1589" s="366"/>
      <c r="Q1589" s="366"/>
      <c r="R1589" s="366"/>
      <c r="S1589" s="366"/>
      <c r="T1589" s="366"/>
      <c r="U1589" s="366"/>
      <c r="V1589" s="366"/>
      <c r="W1589" s="366"/>
      <c r="X1589" s="366"/>
      <c r="Y1589" s="366"/>
      <c r="Z1589" s="366"/>
      <c r="AA1589" s="366"/>
      <c r="AB1589" s="366"/>
      <c r="AC1589" s="366"/>
      <c r="AD1589" s="366"/>
      <c r="AE1589" s="366"/>
      <c r="AF1589" s="366"/>
      <c r="AG1589" s="520"/>
    </row>
    <row r="1590" spans="1:33" ht="19.5" thickBot="1" x14ac:dyDescent="0.35">
      <c r="A1590" s="366"/>
      <c r="B1590" s="1666"/>
      <c r="C1590" s="388"/>
      <c r="D1590" s="388"/>
      <c r="E1590" s="388"/>
      <c r="F1590" s="388"/>
      <c r="G1590" s="388"/>
      <c r="H1590" s="332"/>
      <c r="I1590" s="332"/>
      <c r="J1590" s="332"/>
      <c r="K1590" s="332"/>
      <c r="L1590" s="332"/>
      <c r="M1590" s="332"/>
      <c r="N1590" s="332"/>
      <c r="O1590" s="366"/>
      <c r="P1590" s="366"/>
      <c r="Q1590" s="366"/>
      <c r="R1590" s="366"/>
      <c r="S1590" s="366"/>
      <c r="T1590" s="366"/>
      <c r="U1590" s="366"/>
      <c r="V1590" s="366"/>
      <c r="W1590" s="366"/>
      <c r="X1590" s="366"/>
      <c r="Y1590" s="366"/>
      <c r="Z1590" s="366"/>
      <c r="AA1590" s="366"/>
      <c r="AB1590" s="366"/>
      <c r="AC1590" s="366"/>
      <c r="AD1590" s="366"/>
      <c r="AE1590" s="366"/>
      <c r="AF1590" s="366"/>
      <c r="AG1590" s="520"/>
    </row>
    <row r="1591" spans="1:33" ht="19.5" thickBot="1" x14ac:dyDescent="0.35">
      <c r="A1591" s="366"/>
      <c r="B1591" s="1666"/>
      <c r="C1591" s="388"/>
      <c r="D1591" s="388"/>
      <c r="E1591" s="388"/>
      <c r="F1591" s="388"/>
      <c r="G1591" s="388"/>
      <c r="H1591" s="332"/>
      <c r="I1591" s="332"/>
      <c r="J1591" s="332"/>
      <c r="K1591" s="332"/>
      <c r="L1591" s="332"/>
      <c r="M1591" s="332"/>
      <c r="N1591" s="332"/>
      <c r="O1591" s="366"/>
      <c r="P1591" s="366"/>
      <c r="Q1591" s="366"/>
      <c r="R1591" s="366"/>
      <c r="S1591" s="366"/>
      <c r="T1591" s="366"/>
      <c r="U1591" s="366"/>
      <c r="V1591" s="366"/>
      <c r="W1591" s="366"/>
      <c r="X1591" s="366"/>
      <c r="Y1591" s="366"/>
      <c r="Z1591" s="366"/>
      <c r="AA1591" s="366"/>
      <c r="AB1591" s="366"/>
      <c r="AC1591" s="366"/>
      <c r="AD1591" s="366"/>
      <c r="AE1591" s="366"/>
      <c r="AF1591" s="366"/>
      <c r="AG1591" s="520"/>
    </row>
    <row r="1592" spans="1:33" ht="19.5" thickBot="1" x14ac:dyDescent="0.35">
      <c r="A1592" s="366"/>
      <c r="B1592" s="1666"/>
      <c r="C1592" s="388"/>
      <c r="D1592" s="388"/>
      <c r="E1592" s="388"/>
      <c r="F1592" s="388"/>
      <c r="G1592" s="388"/>
      <c r="H1592" s="332"/>
      <c r="I1592" s="332"/>
      <c r="J1592" s="332"/>
      <c r="K1592" s="332"/>
      <c r="L1592" s="332"/>
      <c r="M1592" s="332"/>
      <c r="N1592" s="332"/>
      <c r="O1592" s="366"/>
      <c r="P1592" s="366"/>
      <c r="Q1592" s="366"/>
      <c r="R1592" s="366"/>
      <c r="S1592" s="366"/>
      <c r="T1592" s="366"/>
      <c r="U1592" s="366"/>
      <c r="V1592" s="366"/>
      <c r="W1592" s="366"/>
      <c r="X1592" s="366"/>
      <c r="Y1592" s="366"/>
      <c r="Z1592" s="366"/>
      <c r="AA1592" s="366"/>
      <c r="AB1592" s="366"/>
      <c r="AC1592" s="366"/>
      <c r="AD1592" s="366"/>
      <c r="AE1592" s="366"/>
      <c r="AF1592" s="366"/>
      <c r="AG1592" s="520"/>
    </row>
    <row r="1593" spans="1:33" ht="19.5" thickBot="1" x14ac:dyDescent="0.35">
      <c r="A1593" s="366"/>
      <c r="B1593" s="1666"/>
      <c r="C1593" s="388"/>
      <c r="D1593" s="388"/>
      <c r="E1593" s="388"/>
      <c r="F1593" s="388"/>
      <c r="G1593" s="388"/>
      <c r="H1593" s="332"/>
      <c r="I1593" s="332"/>
      <c r="J1593" s="332"/>
      <c r="K1593" s="332"/>
      <c r="L1593" s="332"/>
      <c r="M1593" s="332"/>
      <c r="N1593" s="332"/>
      <c r="O1593" s="366"/>
      <c r="P1593" s="366"/>
      <c r="Q1593" s="366"/>
      <c r="R1593" s="366"/>
      <c r="S1593" s="366"/>
      <c r="T1593" s="366"/>
      <c r="U1593" s="366"/>
      <c r="V1593" s="366"/>
      <c r="W1593" s="366"/>
      <c r="X1593" s="366"/>
      <c r="Y1593" s="366"/>
      <c r="Z1593" s="366"/>
      <c r="AA1593" s="366"/>
      <c r="AB1593" s="366"/>
      <c r="AC1593" s="366"/>
      <c r="AD1593" s="366"/>
      <c r="AE1593" s="366"/>
      <c r="AF1593" s="366"/>
      <c r="AG1593" s="520"/>
    </row>
    <row r="1594" spans="1:33" ht="19.5" thickBot="1" x14ac:dyDescent="0.35">
      <c r="A1594" s="366"/>
      <c r="B1594" s="1666"/>
      <c r="C1594" s="388"/>
      <c r="D1594" s="388"/>
      <c r="E1594" s="388"/>
      <c r="F1594" s="388"/>
      <c r="G1594" s="388"/>
      <c r="H1594" s="332"/>
      <c r="I1594" s="332"/>
      <c r="J1594" s="332"/>
      <c r="K1594" s="332"/>
      <c r="L1594" s="332"/>
      <c r="M1594" s="332"/>
      <c r="N1594" s="332"/>
      <c r="O1594" s="366"/>
      <c r="P1594" s="366"/>
      <c r="Q1594" s="366"/>
      <c r="R1594" s="366"/>
      <c r="S1594" s="366"/>
      <c r="T1594" s="366"/>
      <c r="U1594" s="366"/>
      <c r="V1594" s="366"/>
      <c r="W1594" s="366"/>
      <c r="X1594" s="366"/>
      <c r="Y1594" s="366"/>
      <c r="Z1594" s="366"/>
      <c r="AA1594" s="366"/>
      <c r="AB1594" s="366"/>
      <c r="AC1594" s="366"/>
      <c r="AD1594" s="366"/>
      <c r="AE1594" s="366"/>
      <c r="AF1594" s="366"/>
      <c r="AG1594" s="520"/>
    </row>
    <row r="1595" spans="1:33" ht="19.5" thickBot="1" x14ac:dyDescent="0.35">
      <c r="A1595" s="366"/>
      <c r="B1595" s="1666"/>
      <c r="C1595" s="388"/>
      <c r="D1595" s="388"/>
      <c r="E1595" s="388"/>
      <c r="F1595" s="388"/>
      <c r="G1595" s="388"/>
      <c r="H1595" s="332"/>
      <c r="I1595" s="332"/>
      <c r="J1595" s="332"/>
      <c r="K1595" s="332"/>
      <c r="L1595" s="332"/>
      <c r="M1595" s="332"/>
      <c r="N1595" s="332"/>
      <c r="O1595" s="366"/>
      <c r="P1595" s="366"/>
      <c r="Q1595" s="366"/>
      <c r="R1595" s="366"/>
      <c r="S1595" s="366"/>
      <c r="T1595" s="366"/>
      <c r="U1595" s="366"/>
      <c r="V1595" s="366"/>
      <c r="W1595" s="366"/>
      <c r="X1595" s="366"/>
      <c r="Y1595" s="366"/>
      <c r="Z1595" s="366"/>
      <c r="AA1595" s="366"/>
      <c r="AB1595" s="366"/>
      <c r="AC1595" s="366"/>
      <c r="AD1595" s="366"/>
      <c r="AE1595" s="366"/>
      <c r="AF1595" s="366"/>
      <c r="AG1595" s="520"/>
    </row>
    <row r="1596" spans="1:33" ht="19.5" thickBot="1" x14ac:dyDescent="0.35">
      <c r="A1596" s="366"/>
      <c r="B1596" s="1666"/>
      <c r="C1596" s="388"/>
      <c r="D1596" s="388"/>
      <c r="E1596" s="388"/>
      <c r="F1596" s="388"/>
      <c r="G1596" s="388"/>
      <c r="H1596" s="332"/>
      <c r="I1596" s="332"/>
      <c r="J1596" s="332"/>
      <c r="K1596" s="332"/>
      <c r="L1596" s="332"/>
      <c r="M1596" s="332"/>
      <c r="N1596" s="332"/>
      <c r="O1596" s="366"/>
      <c r="P1596" s="366"/>
      <c r="Q1596" s="366"/>
      <c r="R1596" s="366"/>
      <c r="S1596" s="366"/>
      <c r="T1596" s="366"/>
      <c r="U1596" s="366"/>
      <c r="V1596" s="366"/>
      <c r="W1596" s="366"/>
      <c r="X1596" s="366"/>
      <c r="Y1596" s="366"/>
      <c r="Z1596" s="366"/>
      <c r="AA1596" s="366"/>
      <c r="AB1596" s="366"/>
      <c r="AC1596" s="366"/>
      <c r="AD1596" s="366"/>
      <c r="AE1596" s="366"/>
      <c r="AF1596" s="366"/>
      <c r="AG1596" s="520"/>
    </row>
    <row r="1597" spans="1:33" ht="19.5" thickBot="1" x14ac:dyDescent="0.35">
      <c r="A1597" s="366"/>
      <c r="B1597" s="1666"/>
      <c r="C1597" s="388"/>
      <c r="D1597" s="388"/>
      <c r="E1597" s="388"/>
      <c r="F1597" s="388"/>
      <c r="G1597" s="388"/>
      <c r="H1597" s="332"/>
      <c r="I1597" s="332"/>
      <c r="J1597" s="332"/>
      <c r="K1597" s="332"/>
      <c r="L1597" s="332"/>
      <c r="M1597" s="332"/>
      <c r="N1597" s="332"/>
      <c r="O1597" s="366"/>
      <c r="P1597" s="366"/>
      <c r="Q1597" s="366"/>
      <c r="R1597" s="366"/>
      <c r="S1597" s="366"/>
      <c r="T1597" s="366"/>
      <c r="U1597" s="366"/>
      <c r="V1597" s="366"/>
      <c r="W1597" s="366"/>
      <c r="X1597" s="366"/>
      <c r="Y1597" s="366"/>
      <c r="Z1597" s="366"/>
      <c r="AA1597" s="366"/>
      <c r="AB1597" s="366"/>
      <c r="AC1597" s="366"/>
      <c r="AD1597" s="366"/>
      <c r="AE1597" s="366"/>
      <c r="AF1597" s="366"/>
      <c r="AG1597" s="520"/>
    </row>
    <row r="1598" spans="1:33" ht="19.5" thickBot="1" x14ac:dyDescent="0.35">
      <c r="A1598" s="366"/>
      <c r="B1598" s="1666"/>
      <c r="C1598" s="388"/>
      <c r="D1598" s="388"/>
      <c r="E1598" s="388"/>
      <c r="F1598" s="388"/>
      <c r="G1598" s="388"/>
      <c r="H1598" s="332"/>
      <c r="I1598" s="332"/>
      <c r="J1598" s="332"/>
      <c r="K1598" s="332"/>
      <c r="L1598" s="332"/>
      <c r="M1598" s="332"/>
      <c r="N1598" s="332"/>
      <c r="O1598" s="366"/>
      <c r="P1598" s="366"/>
      <c r="Q1598" s="366"/>
      <c r="R1598" s="366"/>
      <c r="S1598" s="366"/>
      <c r="T1598" s="366"/>
      <c r="U1598" s="366"/>
      <c r="V1598" s="366"/>
      <c r="W1598" s="366"/>
      <c r="X1598" s="366"/>
      <c r="Y1598" s="366"/>
      <c r="Z1598" s="366"/>
      <c r="AA1598" s="366"/>
      <c r="AB1598" s="366"/>
      <c r="AC1598" s="366"/>
      <c r="AD1598" s="366"/>
      <c r="AE1598" s="366"/>
      <c r="AF1598" s="366"/>
      <c r="AG1598" s="520"/>
    </row>
    <row r="1599" spans="1:33" ht="19.5" thickBot="1" x14ac:dyDescent="0.35">
      <c r="A1599" s="366"/>
      <c r="B1599" s="1666"/>
      <c r="C1599" s="388"/>
      <c r="D1599" s="388"/>
      <c r="E1599" s="388"/>
      <c r="F1599" s="388"/>
      <c r="G1599" s="388"/>
      <c r="H1599" s="332"/>
      <c r="I1599" s="332"/>
      <c r="J1599" s="332"/>
      <c r="K1599" s="332"/>
      <c r="L1599" s="332"/>
      <c r="M1599" s="332"/>
      <c r="N1599" s="332"/>
      <c r="O1599" s="366"/>
      <c r="P1599" s="366"/>
      <c r="Q1599" s="366"/>
      <c r="R1599" s="366"/>
      <c r="S1599" s="366"/>
      <c r="T1599" s="366"/>
      <c r="U1599" s="366"/>
      <c r="V1599" s="366"/>
      <c r="W1599" s="366"/>
      <c r="X1599" s="366"/>
      <c r="Y1599" s="366"/>
      <c r="Z1599" s="366"/>
      <c r="AA1599" s="366"/>
      <c r="AB1599" s="366"/>
      <c r="AC1599" s="366"/>
      <c r="AD1599" s="366"/>
      <c r="AE1599" s="366"/>
      <c r="AF1599" s="366"/>
      <c r="AG1599" s="520"/>
    </row>
    <row r="1600" spans="1:33" ht="19.5" thickBot="1" x14ac:dyDescent="0.35">
      <c r="A1600" s="366"/>
      <c r="B1600" s="1666"/>
      <c r="C1600" s="388"/>
      <c r="D1600" s="388"/>
      <c r="E1600" s="388"/>
      <c r="F1600" s="388"/>
      <c r="G1600" s="388"/>
      <c r="H1600" s="332"/>
      <c r="I1600" s="332"/>
      <c r="J1600" s="332"/>
      <c r="K1600" s="332"/>
      <c r="L1600" s="332"/>
      <c r="M1600" s="332"/>
      <c r="N1600" s="332"/>
      <c r="O1600" s="366"/>
      <c r="P1600" s="366"/>
      <c r="Q1600" s="366"/>
      <c r="R1600" s="366"/>
      <c r="S1600" s="366"/>
      <c r="T1600" s="366"/>
      <c r="U1600" s="366"/>
      <c r="V1600" s="366"/>
      <c r="W1600" s="366"/>
      <c r="X1600" s="366"/>
      <c r="Y1600" s="366"/>
      <c r="Z1600" s="366"/>
      <c r="AA1600" s="366"/>
      <c r="AB1600" s="366"/>
      <c r="AC1600" s="366"/>
      <c r="AD1600" s="366"/>
      <c r="AE1600" s="366"/>
      <c r="AF1600" s="366"/>
      <c r="AG1600" s="520"/>
    </row>
    <row r="1601" spans="1:33" ht="19.5" thickBot="1" x14ac:dyDescent="0.35">
      <c r="A1601" s="366"/>
      <c r="B1601" s="1666"/>
      <c r="C1601" s="388"/>
      <c r="D1601" s="388"/>
      <c r="E1601" s="388"/>
      <c r="F1601" s="388"/>
      <c r="G1601" s="388"/>
      <c r="H1601" s="332"/>
      <c r="I1601" s="332"/>
      <c r="J1601" s="332"/>
      <c r="K1601" s="332"/>
      <c r="L1601" s="332"/>
      <c r="M1601" s="332"/>
      <c r="N1601" s="332"/>
      <c r="O1601" s="366"/>
      <c r="P1601" s="366"/>
      <c r="Q1601" s="366"/>
      <c r="R1601" s="366"/>
      <c r="S1601" s="366"/>
      <c r="T1601" s="366"/>
      <c r="U1601" s="366"/>
      <c r="V1601" s="366"/>
      <c r="W1601" s="366"/>
      <c r="X1601" s="366"/>
      <c r="Y1601" s="366"/>
      <c r="Z1601" s="366"/>
      <c r="AA1601" s="366"/>
      <c r="AB1601" s="366"/>
      <c r="AC1601" s="366"/>
      <c r="AD1601" s="366"/>
      <c r="AE1601" s="366"/>
      <c r="AF1601" s="366"/>
      <c r="AG1601" s="520"/>
    </row>
    <row r="1602" spans="1:33" ht="19.5" thickBot="1" x14ac:dyDescent="0.35">
      <c r="A1602" s="366"/>
      <c r="B1602" s="1666"/>
      <c r="C1602" s="388"/>
      <c r="D1602" s="388"/>
      <c r="E1602" s="388"/>
      <c r="F1602" s="388"/>
      <c r="G1602" s="388"/>
      <c r="H1602" s="332"/>
      <c r="I1602" s="332"/>
      <c r="J1602" s="332"/>
      <c r="K1602" s="332"/>
      <c r="L1602" s="332"/>
      <c r="M1602" s="332"/>
      <c r="N1602" s="332"/>
      <c r="O1602" s="366"/>
      <c r="P1602" s="366"/>
      <c r="Q1602" s="366"/>
      <c r="R1602" s="366"/>
      <c r="S1602" s="366"/>
      <c r="T1602" s="366"/>
      <c r="U1602" s="366"/>
      <c r="V1602" s="366"/>
      <c r="W1602" s="366"/>
      <c r="X1602" s="366"/>
      <c r="Y1602" s="366"/>
      <c r="Z1602" s="366"/>
      <c r="AA1602" s="366"/>
      <c r="AB1602" s="366"/>
      <c r="AC1602" s="366"/>
      <c r="AD1602" s="366"/>
      <c r="AE1602" s="366"/>
      <c r="AF1602" s="366"/>
      <c r="AG1602" s="520"/>
    </row>
    <row r="1603" spans="1:33" ht="19.5" thickBot="1" x14ac:dyDescent="0.35">
      <c r="A1603" s="366"/>
      <c r="B1603" s="1666"/>
      <c r="C1603" s="388"/>
      <c r="D1603" s="388"/>
      <c r="E1603" s="388"/>
      <c r="F1603" s="388"/>
      <c r="G1603" s="388"/>
      <c r="H1603" s="332"/>
      <c r="I1603" s="332"/>
      <c r="J1603" s="332"/>
      <c r="K1603" s="332"/>
      <c r="L1603" s="332"/>
      <c r="M1603" s="332"/>
      <c r="N1603" s="332"/>
      <c r="O1603" s="366"/>
      <c r="P1603" s="366"/>
      <c r="Q1603" s="366"/>
      <c r="R1603" s="366"/>
      <c r="S1603" s="366"/>
      <c r="T1603" s="366"/>
      <c r="U1603" s="366"/>
      <c r="V1603" s="366"/>
      <c r="W1603" s="366"/>
      <c r="X1603" s="366"/>
      <c r="Y1603" s="366"/>
      <c r="Z1603" s="366"/>
      <c r="AA1603" s="366"/>
      <c r="AB1603" s="366"/>
      <c r="AC1603" s="366"/>
      <c r="AD1603" s="366"/>
      <c r="AE1603" s="366"/>
      <c r="AF1603" s="366"/>
      <c r="AG1603" s="520"/>
    </row>
    <row r="1604" spans="1:33" ht="42.75" thickBot="1" x14ac:dyDescent="0.35">
      <c r="A1604" s="366"/>
      <c r="B1604" s="291" t="s">
        <v>1</v>
      </c>
      <c r="C1604" s="291" t="s">
        <v>151</v>
      </c>
      <c r="D1604" s="291" t="s">
        <v>278</v>
      </c>
      <c r="E1604" s="291" t="s">
        <v>158</v>
      </c>
      <c r="F1604" s="291" t="s">
        <v>30</v>
      </c>
      <c r="G1604" s="291" t="s">
        <v>55</v>
      </c>
      <c r="H1604" s="332"/>
      <c r="I1604" s="332"/>
      <c r="J1604" s="332"/>
      <c r="K1604" s="332"/>
      <c r="L1604" s="332"/>
      <c r="M1604" s="332"/>
      <c r="N1604" s="332"/>
      <c r="O1604" s="366"/>
      <c r="P1604" s="366"/>
      <c r="Q1604" s="366"/>
      <c r="R1604" s="366"/>
      <c r="S1604" s="366"/>
      <c r="T1604" s="366"/>
      <c r="U1604" s="366"/>
      <c r="V1604" s="366"/>
      <c r="W1604" s="366"/>
      <c r="X1604" s="366"/>
      <c r="Y1604" s="366"/>
      <c r="Z1604" s="366"/>
      <c r="AA1604" s="366"/>
      <c r="AB1604" s="366"/>
      <c r="AC1604" s="366"/>
      <c r="AD1604" s="366"/>
      <c r="AE1604" s="366"/>
      <c r="AF1604" s="366"/>
      <c r="AG1604" s="520"/>
    </row>
    <row r="1605" spans="1:33" ht="19.5" thickBot="1" x14ac:dyDescent="0.35">
      <c r="A1605" s="366"/>
      <c r="B1605" s="1666"/>
      <c r="C1605" s="388"/>
      <c r="D1605" s="388"/>
      <c r="E1605" s="388"/>
      <c r="F1605" s="388"/>
      <c r="G1605" s="388"/>
      <c r="H1605" s="332"/>
      <c r="I1605" s="332"/>
      <c r="J1605" s="332"/>
      <c r="K1605" s="332"/>
      <c r="L1605" s="332"/>
      <c r="M1605" s="332"/>
      <c r="N1605" s="332"/>
      <c r="O1605" s="366"/>
      <c r="P1605" s="366"/>
      <c r="Q1605" s="366"/>
      <c r="R1605" s="366"/>
      <c r="S1605" s="366"/>
      <c r="T1605" s="366"/>
      <c r="U1605" s="366"/>
      <c r="V1605" s="366"/>
      <c r="W1605" s="366"/>
      <c r="X1605" s="366"/>
      <c r="Y1605" s="366"/>
      <c r="Z1605" s="366"/>
      <c r="AA1605" s="366"/>
      <c r="AB1605" s="366"/>
      <c r="AC1605" s="366"/>
      <c r="AD1605" s="366"/>
      <c r="AE1605" s="366"/>
      <c r="AF1605" s="366"/>
      <c r="AG1605" s="520"/>
    </row>
    <row r="1606" spans="1:33" ht="19.5" thickBot="1" x14ac:dyDescent="0.35">
      <c r="A1606" s="366"/>
      <c r="B1606" s="1666"/>
      <c r="C1606" s="388"/>
      <c r="D1606" s="388"/>
      <c r="E1606" s="388"/>
      <c r="F1606" s="388"/>
      <c r="G1606" s="388"/>
      <c r="H1606" s="332"/>
      <c r="I1606" s="332"/>
      <c r="J1606" s="332"/>
      <c r="K1606" s="332"/>
      <c r="L1606" s="332"/>
      <c r="M1606" s="332"/>
      <c r="N1606" s="332"/>
      <c r="O1606" s="366"/>
      <c r="P1606" s="366"/>
      <c r="Q1606" s="366"/>
      <c r="R1606" s="366"/>
      <c r="S1606" s="366"/>
      <c r="T1606" s="366"/>
      <c r="U1606" s="366"/>
      <c r="V1606" s="366"/>
      <c r="W1606" s="366"/>
      <c r="X1606" s="366"/>
      <c r="Y1606" s="366"/>
      <c r="Z1606" s="366"/>
      <c r="AA1606" s="366"/>
      <c r="AB1606" s="366"/>
      <c r="AC1606" s="366"/>
      <c r="AD1606" s="366"/>
      <c r="AE1606" s="366"/>
      <c r="AF1606" s="366"/>
      <c r="AG1606" s="520"/>
    </row>
    <row r="1607" spans="1:33" ht="19.5" thickBot="1" x14ac:dyDescent="0.35">
      <c r="A1607" s="366"/>
      <c r="B1607" s="1666"/>
      <c r="C1607" s="388"/>
      <c r="D1607" s="388"/>
      <c r="E1607" s="388"/>
      <c r="F1607" s="388"/>
      <c r="G1607" s="388"/>
      <c r="H1607" s="332"/>
      <c r="I1607" s="332"/>
      <c r="J1607" s="332"/>
      <c r="K1607" s="332"/>
      <c r="L1607" s="332"/>
      <c r="M1607" s="332"/>
      <c r="N1607" s="332"/>
      <c r="O1607" s="366"/>
      <c r="P1607" s="366"/>
      <c r="Q1607" s="366"/>
      <c r="R1607" s="366"/>
      <c r="S1607" s="366"/>
      <c r="T1607" s="366"/>
      <c r="U1607" s="366"/>
      <c r="V1607" s="366"/>
      <c r="W1607" s="366"/>
      <c r="X1607" s="366"/>
      <c r="Y1607" s="366"/>
      <c r="Z1607" s="366"/>
      <c r="AA1607" s="366"/>
      <c r="AB1607" s="366"/>
      <c r="AC1607" s="366"/>
      <c r="AD1607" s="366"/>
      <c r="AE1607" s="366"/>
      <c r="AF1607" s="366"/>
      <c r="AG1607" s="520"/>
    </row>
    <row r="1608" spans="1:33" ht="19.5" thickBot="1" x14ac:dyDescent="0.35">
      <c r="A1608" s="366"/>
      <c r="B1608" s="1666"/>
      <c r="C1608" s="388"/>
      <c r="D1608" s="388"/>
      <c r="E1608" s="388"/>
      <c r="F1608" s="388"/>
      <c r="G1608" s="388"/>
      <c r="H1608" s="332"/>
      <c r="I1608" s="332"/>
      <c r="J1608" s="332"/>
      <c r="K1608" s="332"/>
      <c r="L1608" s="332"/>
      <c r="M1608" s="332"/>
      <c r="N1608" s="332"/>
      <c r="O1608" s="366"/>
      <c r="P1608" s="366"/>
      <c r="Q1608" s="366"/>
      <c r="R1608" s="366"/>
      <c r="S1608" s="366"/>
      <c r="T1608" s="366"/>
      <c r="U1608" s="366"/>
      <c r="V1608" s="366"/>
      <c r="W1608" s="366"/>
      <c r="X1608" s="366"/>
      <c r="Y1608" s="366"/>
      <c r="Z1608" s="366"/>
      <c r="AA1608" s="366"/>
      <c r="AB1608" s="366"/>
      <c r="AC1608" s="366"/>
      <c r="AD1608" s="366"/>
      <c r="AE1608" s="366"/>
      <c r="AF1608" s="366"/>
      <c r="AG1608" s="520"/>
    </row>
    <row r="1609" spans="1:33" ht="19.5" thickBot="1" x14ac:dyDescent="0.35">
      <c r="A1609" s="366"/>
      <c r="B1609" s="1666"/>
      <c r="C1609" s="388"/>
      <c r="D1609" s="388"/>
      <c r="E1609" s="388"/>
      <c r="F1609" s="388"/>
      <c r="G1609" s="388"/>
      <c r="H1609" s="332"/>
      <c r="I1609" s="332"/>
      <c r="J1609" s="332"/>
      <c r="K1609" s="332"/>
      <c r="L1609" s="332"/>
      <c r="M1609" s="332"/>
      <c r="N1609" s="332"/>
      <c r="O1609" s="366"/>
      <c r="P1609" s="366"/>
      <c r="Q1609" s="366"/>
      <c r="R1609" s="366"/>
      <c r="S1609" s="366"/>
      <c r="T1609" s="366"/>
      <c r="U1609" s="366"/>
      <c r="V1609" s="366"/>
      <c r="W1609" s="366"/>
      <c r="X1609" s="366"/>
      <c r="Y1609" s="366"/>
      <c r="Z1609" s="366"/>
      <c r="AA1609" s="366"/>
      <c r="AB1609" s="366"/>
      <c r="AC1609" s="366"/>
      <c r="AD1609" s="366"/>
      <c r="AE1609" s="366"/>
      <c r="AF1609" s="366"/>
      <c r="AG1609" s="520"/>
    </row>
    <row r="1610" spans="1:33" ht="19.5" thickBot="1" x14ac:dyDescent="0.35">
      <c r="A1610" s="366"/>
      <c r="B1610" s="1666"/>
      <c r="C1610" s="388"/>
      <c r="D1610" s="388"/>
      <c r="E1610" s="388"/>
      <c r="F1610" s="388"/>
      <c r="G1610" s="388"/>
      <c r="H1610" s="332"/>
      <c r="I1610" s="332"/>
      <c r="J1610" s="332"/>
      <c r="K1610" s="332"/>
      <c r="L1610" s="332"/>
      <c r="M1610" s="332"/>
      <c r="N1610" s="332"/>
      <c r="O1610" s="366"/>
      <c r="P1610" s="366"/>
      <c r="Q1610" s="366"/>
      <c r="R1610" s="366"/>
      <c r="S1610" s="366"/>
      <c r="T1610" s="366"/>
      <c r="U1610" s="366"/>
      <c r="V1610" s="366"/>
      <c r="W1610" s="366"/>
      <c r="X1610" s="366"/>
      <c r="Y1610" s="366"/>
      <c r="Z1610" s="366"/>
      <c r="AA1610" s="366"/>
      <c r="AB1610" s="366"/>
      <c r="AC1610" s="366"/>
      <c r="AD1610" s="366"/>
      <c r="AE1610" s="366"/>
      <c r="AF1610" s="366"/>
      <c r="AG1610" s="520"/>
    </row>
    <row r="1611" spans="1:33" ht="19.5" thickBot="1" x14ac:dyDescent="0.35">
      <c r="A1611" s="366"/>
      <c r="B1611" s="1666"/>
      <c r="C1611" s="388"/>
      <c r="D1611" s="388"/>
      <c r="E1611" s="388"/>
      <c r="F1611" s="388"/>
      <c r="G1611" s="388"/>
      <c r="H1611" s="332"/>
      <c r="I1611" s="332"/>
      <c r="J1611" s="332"/>
      <c r="K1611" s="332"/>
      <c r="L1611" s="332"/>
      <c r="M1611" s="332"/>
      <c r="N1611" s="332"/>
      <c r="O1611" s="366"/>
      <c r="P1611" s="366"/>
      <c r="Q1611" s="366"/>
      <c r="R1611" s="366"/>
      <c r="S1611" s="366"/>
      <c r="T1611" s="366"/>
      <c r="U1611" s="366"/>
      <c r="V1611" s="366"/>
      <c r="W1611" s="366"/>
      <c r="X1611" s="366"/>
      <c r="Y1611" s="366"/>
      <c r="Z1611" s="366"/>
      <c r="AA1611" s="366"/>
      <c r="AB1611" s="366"/>
      <c r="AC1611" s="366"/>
      <c r="AD1611" s="366"/>
      <c r="AE1611" s="366"/>
      <c r="AF1611" s="366"/>
      <c r="AG1611" s="520"/>
    </row>
    <row r="1612" spans="1:33" ht="19.5" thickBot="1" x14ac:dyDescent="0.35">
      <c r="A1612" s="366"/>
      <c r="B1612" s="1666"/>
      <c r="C1612" s="388"/>
      <c r="D1612" s="388"/>
      <c r="E1612" s="388"/>
      <c r="F1612" s="388"/>
      <c r="G1612" s="388"/>
      <c r="H1612" s="332"/>
      <c r="I1612" s="332"/>
      <c r="J1612" s="332"/>
      <c r="K1612" s="332"/>
      <c r="L1612" s="332"/>
      <c r="M1612" s="332"/>
      <c r="N1612" s="332"/>
      <c r="O1612" s="366"/>
      <c r="P1612" s="366"/>
      <c r="Q1612" s="366"/>
      <c r="R1612" s="366"/>
      <c r="S1612" s="366"/>
      <c r="T1612" s="366"/>
      <c r="U1612" s="366"/>
      <c r="V1612" s="366"/>
      <c r="W1612" s="366"/>
      <c r="X1612" s="366"/>
      <c r="Y1612" s="366"/>
      <c r="Z1612" s="366"/>
      <c r="AA1612" s="366"/>
      <c r="AB1612" s="366"/>
      <c r="AC1612" s="366"/>
      <c r="AD1612" s="366"/>
      <c r="AE1612" s="366"/>
      <c r="AF1612" s="366"/>
      <c r="AG1612" s="520"/>
    </row>
    <row r="1613" spans="1:33" ht="19.5" thickBot="1" x14ac:dyDescent="0.35">
      <c r="A1613" s="366"/>
      <c r="B1613" s="1666"/>
      <c r="C1613" s="388"/>
      <c r="D1613" s="388"/>
      <c r="E1613" s="388"/>
      <c r="F1613" s="388"/>
      <c r="G1613" s="388"/>
      <c r="H1613" s="332"/>
      <c r="I1613" s="332"/>
      <c r="J1613" s="332"/>
      <c r="K1613" s="332"/>
      <c r="L1613" s="332"/>
      <c r="M1613" s="332"/>
      <c r="N1613" s="332"/>
      <c r="O1613" s="366"/>
      <c r="P1613" s="366"/>
      <c r="Q1613" s="366"/>
      <c r="R1613" s="366"/>
      <c r="S1613" s="366"/>
      <c r="T1613" s="366"/>
      <c r="U1613" s="366"/>
      <c r="V1613" s="366"/>
      <c r="W1613" s="366"/>
      <c r="X1613" s="366"/>
      <c r="Y1613" s="366"/>
      <c r="Z1613" s="366"/>
      <c r="AA1613" s="366"/>
      <c r="AB1613" s="366"/>
      <c r="AC1613" s="366"/>
      <c r="AD1613" s="366"/>
      <c r="AE1613" s="366"/>
      <c r="AF1613" s="366"/>
      <c r="AG1613" s="520"/>
    </row>
    <row r="1614" spans="1:33" ht="19.5" thickBot="1" x14ac:dyDescent="0.35">
      <c r="A1614" s="366"/>
      <c r="B1614" s="1666"/>
      <c r="C1614" s="388"/>
      <c r="D1614" s="388"/>
      <c r="E1614" s="388"/>
      <c r="F1614" s="388"/>
      <c r="G1614" s="388"/>
      <c r="H1614" s="332"/>
      <c r="I1614" s="332"/>
      <c r="J1614" s="332"/>
      <c r="K1614" s="332"/>
      <c r="L1614" s="332"/>
      <c r="M1614" s="332"/>
      <c r="N1614" s="332"/>
      <c r="O1614" s="366"/>
      <c r="P1614" s="366"/>
      <c r="Q1614" s="366"/>
      <c r="R1614" s="366"/>
      <c r="S1614" s="366"/>
      <c r="T1614" s="366"/>
      <c r="U1614" s="366"/>
      <c r="V1614" s="366"/>
      <c r="W1614" s="366"/>
      <c r="X1614" s="366"/>
      <c r="Y1614" s="366"/>
      <c r="Z1614" s="366"/>
      <c r="AA1614" s="366"/>
      <c r="AB1614" s="366"/>
      <c r="AC1614" s="366"/>
      <c r="AD1614" s="366"/>
      <c r="AE1614" s="366"/>
      <c r="AF1614" s="366"/>
      <c r="AG1614" s="520"/>
    </row>
    <row r="1615" spans="1:33" ht="19.5" thickBot="1" x14ac:dyDescent="0.35">
      <c r="A1615" s="366"/>
      <c r="B1615" s="1666"/>
      <c r="C1615" s="388"/>
      <c r="D1615" s="388"/>
      <c r="E1615" s="388"/>
      <c r="F1615" s="388"/>
      <c r="G1615" s="388"/>
      <c r="H1615" s="332"/>
      <c r="I1615" s="332"/>
      <c r="J1615" s="332"/>
      <c r="K1615" s="332"/>
      <c r="L1615" s="332"/>
      <c r="M1615" s="332"/>
      <c r="N1615" s="332"/>
      <c r="O1615" s="366"/>
      <c r="P1615" s="366"/>
      <c r="Q1615" s="366"/>
      <c r="R1615" s="366"/>
      <c r="S1615" s="366"/>
      <c r="T1615" s="366"/>
      <c r="U1615" s="366"/>
      <c r="V1615" s="366"/>
      <c r="W1615" s="366"/>
      <c r="X1615" s="366"/>
      <c r="Y1615" s="366"/>
      <c r="Z1615" s="366"/>
      <c r="AA1615" s="366"/>
      <c r="AB1615" s="366"/>
      <c r="AC1615" s="366"/>
      <c r="AD1615" s="366"/>
      <c r="AE1615" s="366"/>
      <c r="AF1615" s="366"/>
      <c r="AG1615" s="520"/>
    </row>
    <row r="1616" spans="1:33" ht="19.5" thickBot="1" x14ac:dyDescent="0.35">
      <c r="A1616" s="366"/>
      <c r="B1616" s="1666"/>
      <c r="C1616" s="388"/>
      <c r="D1616" s="388"/>
      <c r="E1616" s="388"/>
      <c r="F1616" s="388"/>
      <c r="G1616" s="388"/>
      <c r="H1616" s="332"/>
      <c r="I1616" s="332"/>
      <c r="J1616" s="332"/>
      <c r="K1616" s="332"/>
      <c r="L1616" s="332"/>
      <c r="M1616" s="332"/>
      <c r="N1616" s="332"/>
      <c r="O1616" s="366"/>
      <c r="P1616" s="366"/>
      <c r="Q1616" s="366"/>
      <c r="R1616" s="366"/>
      <c r="S1616" s="366"/>
      <c r="T1616" s="366"/>
      <c r="U1616" s="366"/>
      <c r="V1616" s="366"/>
      <c r="W1616" s="366"/>
      <c r="X1616" s="366"/>
      <c r="Y1616" s="366"/>
      <c r="Z1616" s="366"/>
      <c r="AA1616" s="366"/>
      <c r="AB1616" s="366"/>
      <c r="AC1616" s="366"/>
      <c r="AD1616" s="366"/>
      <c r="AE1616" s="366"/>
      <c r="AF1616" s="366"/>
      <c r="AG1616" s="520"/>
    </row>
    <row r="1617" spans="1:33" ht="19.5" thickBot="1" x14ac:dyDescent="0.35">
      <c r="A1617" s="366"/>
      <c r="B1617" s="1666"/>
      <c r="C1617" s="388"/>
      <c r="D1617" s="388"/>
      <c r="E1617" s="388"/>
      <c r="F1617" s="388"/>
      <c r="G1617" s="388"/>
      <c r="H1617" s="332"/>
      <c r="I1617" s="332"/>
      <c r="J1617" s="332"/>
      <c r="K1617" s="332"/>
      <c r="L1617" s="332"/>
      <c r="M1617" s="332"/>
      <c r="N1617" s="332"/>
      <c r="O1617" s="366"/>
      <c r="P1617" s="366"/>
      <c r="Q1617" s="366"/>
      <c r="R1617" s="366"/>
      <c r="S1617" s="366"/>
      <c r="T1617" s="366"/>
      <c r="U1617" s="366"/>
      <c r="V1617" s="366"/>
      <c r="W1617" s="366"/>
      <c r="X1617" s="366"/>
      <c r="Y1617" s="366"/>
      <c r="Z1617" s="366"/>
      <c r="AA1617" s="366"/>
      <c r="AB1617" s="366"/>
      <c r="AC1617" s="366"/>
      <c r="AD1617" s="366"/>
      <c r="AE1617" s="366"/>
      <c r="AF1617" s="366"/>
      <c r="AG1617" s="520"/>
    </row>
    <row r="1618" spans="1:33" ht="19.5" thickBot="1" x14ac:dyDescent="0.35">
      <c r="A1618" s="366"/>
      <c r="B1618" s="1666"/>
      <c r="C1618" s="388"/>
      <c r="D1618" s="388"/>
      <c r="E1618" s="388"/>
      <c r="F1618" s="388"/>
      <c r="G1618" s="388"/>
      <c r="H1618" s="332"/>
      <c r="I1618" s="332"/>
      <c r="J1618" s="332"/>
      <c r="K1618" s="332"/>
      <c r="L1618" s="332"/>
      <c r="M1618" s="332"/>
      <c r="N1618" s="332"/>
      <c r="O1618" s="366"/>
      <c r="P1618" s="366"/>
      <c r="Q1618" s="366"/>
      <c r="R1618" s="366"/>
      <c r="S1618" s="366"/>
      <c r="T1618" s="366"/>
      <c r="U1618" s="366"/>
      <c r="V1618" s="366"/>
      <c r="W1618" s="366"/>
      <c r="X1618" s="366"/>
      <c r="Y1618" s="366"/>
      <c r="Z1618" s="366"/>
      <c r="AA1618" s="366"/>
      <c r="AB1618" s="366"/>
      <c r="AC1618" s="366"/>
      <c r="AD1618" s="366"/>
      <c r="AE1618" s="366"/>
      <c r="AF1618" s="366"/>
      <c r="AG1618" s="520"/>
    </row>
    <row r="1619" spans="1:33" ht="19.5" thickBot="1" x14ac:dyDescent="0.35">
      <c r="A1619" s="366"/>
      <c r="B1619" s="1666"/>
      <c r="C1619" s="388"/>
      <c r="D1619" s="388"/>
      <c r="E1619" s="388"/>
      <c r="F1619" s="388"/>
      <c r="G1619" s="388"/>
      <c r="H1619" s="332"/>
      <c r="I1619" s="332"/>
      <c r="J1619" s="332"/>
      <c r="K1619" s="332"/>
      <c r="L1619" s="332"/>
      <c r="M1619" s="332"/>
      <c r="N1619" s="332"/>
      <c r="O1619" s="366"/>
      <c r="P1619" s="366"/>
      <c r="Q1619" s="366"/>
      <c r="R1619" s="366"/>
      <c r="S1619" s="366"/>
      <c r="T1619" s="366"/>
      <c r="U1619" s="366"/>
      <c r="V1619" s="366"/>
      <c r="W1619" s="366"/>
      <c r="X1619" s="366"/>
      <c r="Y1619" s="366"/>
      <c r="Z1619" s="366"/>
      <c r="AA1619" s="366"/>
      <c r="AB1619" s="366"/>
      <c r="AC1619" s="366"/>
      <c r="AD1619" s="366"/>
      <c r="AE1619" s="366"/>
      <c r="AF1619" s="366"/>
      <c r="AG1619" s="520"/>
    </row>
    <row r="1620" spans="1:33" ht="19.5" thickBot="1" x14ac:dyDescent="0.35">
      <c r="A1620" s="366"/>
      <c r="B1620" s="1666"/>
      <c r="C1620" s="388"/>
      <c r="D1620" s="388"/>
      <c r="E1620" s="388"/>
      <c r="F1620" s="388"/>
      <c r="G1620" s="388"/>
      <c r="H1620" s="332"/>
      <c r="I1620" s="332"/>
      <c r="J1620" s="332"/>
      <c r="K1620" s="332"/>
      <c r="L1620" s="332"/>
      <c r="M1620" s="332"/>
      <c r="N1620" s="332"/>
      <c r="O1620" s="366"/>
      <c r="P1620" s="366"/>
      <c r="Q1620" s="366"/>
      <c r="R1620" s="366"/>
      <c r="S1620" s="366"/>
      <c r="T1620" s="366"/>
      <c r="U1620" s="366"/>
      <c r="V1620" s="366"/>
      <c r="W1620" s="366"/>
      <c r="X1620" s="366"/>
      <c r="Y1620" s="366"/>
      <c r="Z1620" s="366"/>
      <c r="AA1620" s="366"/>
      <c r="AB1620" s="366"/>
      <c r="AC1620" s="366"/>
      <c r="AD1620" s="366"/>
      <c r="AE1620" s="366"/>
      <c r="AF1620" s="366"/>
      <c r="AG1620" s="520"/>
    </row>
    <row r="1621" spans="1:33" ht="19.5" thickBot="1" x14ac:dyDescent="0.35">
      <c r="A1621" s="366"/>
      <c r="B1621" s="1666"/>
      <c r="C1621" s="388"/>
      <c r="D1621" s="388"/>
      <c r="E1621" s="388"/>
      <c r="F1621" s="388"/>
      <c r="G1621" s="388"/>
      <c r="H1621" s="332"/>
      <c r="I1621" s="332"/>
      <c r="J1621" s="332"/>
      <c r="K1621" s="332"/>
      <c r="L1621" s="332"/>
      <c r="M1621" s="332"/>
      <c r="N1621" s="332"/>
      <c r="O1621" s="366"/>
      <c r="P1621" s="366"/>
      <c r="Q1621" s="366"/>
      <c r="R1621" s="366"/>
      <c r="S1621" s="366"/>
      <c r="T1621" s="366"/>
      <c r="U1621" s="366"/>
      <c r="V1621" s="366"/>
      <c r="W1621" s="366"/>
      <c r="X1621" s="366"/>
      <c r="Y1621" s="366"/>
      <c r="Z1621" s="366"/>
      <c r="AA1621" s="366"/>
      <c r="AB1621" s="366"/>
      <c r="AC1621" s="366"/>
      <c r="AD1621" s="366"/>
      <c r="AE1621" s="366"/>
      <c r="AF1621" s="366"/>
      <c r="AG1621" s="520"/>
    </row>
    <row r="1622" spans="1:33" ht="19.5" thickBot="1" x14ac:dyDescent="0.35">
      <c r="A1622" s="366"/>
      <c r="B1622" s="1666"/>
      <c r="C1622" s="388"/>
      <c r="D1622" s="388"/>
      <c r="E1622" s="388"/>
      <c r="F1622" s="388"/>
      <c r="G1622" s="388"/>
      <c r="H1622" s="332"/>
      <c r="I1622" s="332"/>
      <c r="J1622" s="332"/>
      <c r="K1622" s="332"/>
      <c r="L1622" s="332"/>
      <c r="M1622" s="332"/>
      <c r="N1622" s="332"/>
      <c r="O1622" s="366"/>
      <c r="P1622" s="366"/>
      <c r="Q1622" s="366"/>
      <c r="R1622" s="366"/>
      <c r="S1622" s="366"/>
      <c r="T1622" s="366"/>
      <c r="U1622" s="366"/>
      <c r="V1622" s="366"/>
      <c r="W1622" s="366"/>
      <c r="X1622" s="366"/>
      <c r="Y1622" s="366"/>
      <c r="Z1622" s="366"/>
      <c r="AA1622" s="366"/>
      <c r="AB1622" s="366"/>
      <c r="AC1622" s="366"/>
      <c r="AD1622" s="366"/>
      <c r="AE1622" s="366"/>
      <c r="AF1622" s="366"/>
      <c r="AG1622" s="520"/>
    </row>
    <row r="1623" spans="1:33" ht="19.5" thickBot="1" x14ac:dyDescent="0.35">
      <c r="A1623" s="366"/>
      <c r="B1623" s="1666"/>
      <c r="C1623" s="388"/>
      <c r="D1623" s="388"/>
      <c r="E1623" s="388"/>
      <c r="F1623" s="388"/>
      <c r="G1623" s="388"/>
      <c r="H1623" s="332"/>
      <c r="I1623" s="332"/>
      <c r="J1623" s="332"/>
      <c r="K1623" s="332"/>
      <c r="L1623" s="332"/>
      <c r="M1623" s="332"/>
      <c r="N1623" s="332"/>
      <c r="O1623" s="366"/>
      <c r="P1623" s="366"/>
      <c r="Q1623" s="366"/>
      <c r="R1623" s="366"/>
      <c r="S1623" s="366"/>
      <c r="T1623" s="366"/>
      <c r="U1623" s="366"/>
      <c r="V1623" s="366"/>
      <c r="W1623" s="366"/>
      <c r="X1623" s="366"/>
      <c r="Y1623" s="366"/>
      <c r="Z1623" s="366"/>
      <c r="AA1623" s="366"/>
      <c r="AB1623" s="366"/>
      <c r="AC1623" s="366"/>
      <c r="AD1623" s="366"/>
      <c r="AE1623" s="366"/>
      <c r="AF1623" s="366"/>
      <c r="AG1623" s="520"/>
    </row>
    <row r="1624" spans="1:33" ht="19.5" thickBot="1" x14ac:dyDescent="0.35">
      <c r="A1624" s="366"/>
      <c r="B1624" s="1666"/>
      <c r="C1624" s="388"/>
      <c r="D1624" s="388"/>
      <c r="E1624" s="388"/>
      <c r="F1624" s="388"/>
      <c r="G1624" s="388"/>
      <c r="H1624" s="332"/>
      <c r="I1624" s="332"/>
      <c r="J1624" s="332"/>
      <c r="K1624" s="332"/>
      <c r="L1624" s="332"/>
      <c r="M1624" s="332"/>
      <c r="N1624" s="332"/>
      <c r="O1624" s="366"/>
      <c r="P1624" s="366"/>
      <c r="Q1624" s="366"/>
      <c r="R1624" s="366"/>
      <c r="S1624" s="366"/>
      <c r="T1624" s="366"/>
      <c r="U1624" s="366"/>
      <c r="V1624" s="366"/>
      <c r="W1624" s="366"/>
      <c r="X1624" s="366"/>
      <c r="Y1624" s="366"/>
      <c r="Z1624" s="366"/>
      <c r="AA1624" s="366"/>
      <c r="AB1624" s="366"/>
      <c r="AC1624" s="366"/>
      <c r="AD1624" s="366"/>
      <c r="AE1624" s="366"/>
      <c r="AF1624" s="366"/>
      <c r="AG1624" s="520"/>
    </row>
    <row r="1625" spans="1:33" ht="19.5" thickBot="1" x14ac:dyDescent="0.35">
      <c r="A1625" s="366"/>
      <c r="B1625" s="1666"/>
      <c r="C1625" s="388"/>
      <c r="D1625" s="388"/>
      <c r="E1625" s="388"/>
      <c r="F1625" s="388"/>
      <c r="G1625" s="388"/>
      <c r="H1625" s="332"/>
      <c r="I1625" s="332"/>
      <c r="J1625" s="332"/>
      <c r="K1625" s="332"/>
      <c r="L1625" s="332"/>
      <c r="M1625" s="332"/>
      <c r="N1625" s="332"/>
      <c r="O1625" s="366"/>
      <c r="P1625" s="366"/>
      <c r="Q1625" s="366"/>
      <c r="R1625" s="366"/>
      <c r="S1625" s="366"/>
      <c r="T1625" s="366"/>
      <c r="U1625" s="366"/>
      <c r="V1625" s="366"/>
      <c r="W1625" s="366"/>
      <c r="X1625" s="366"/>
      <c r="Y1625" s="366"/>
      <c r="Z1625" s="366"/>
      <c r="AA1625" s="366"/>
      <c r="AB1625" s="366"/>
      <c r="AC1625" s="366"/>
      <c r="AD1625" s="366"/>
      <c r="AE1625" s="366"/>
      <c r="AF1625" s="366"/>
      <c r="AG1625" s="520"/>
    </row>
    <row r="1626" spans="1:33" ht="19.5" thickBot="1" x14ac:dyDescent="0.35">
      <c r="A1626" s="366"/>
      <c r="B1626" s="1666"/>
      <c r="C1626" s="388"/>
      <c r="D1626" s="388"/>
      <c r="E1626" s="388"/>
      <c r="F1626" s="388"/>
      <c r="G1626" s="388"/>
      <c r="H1626" s="332"/>
      <c r="I1626" s="332"/>
      <c r="J1626" s="332"/>
      <c r="K1626" s="332"/>
      <c r="L1626" s="332"/>
      <c r="M1626" s="332"/>
      <c r="N1626" s="332"/>
      <c r="O1626" s="366"/>
      <c r="P1626" s="366"/>
      <c r="Q1626" s="366"/>
      <c r="R1626" s="366"/>
      <c r="S1626" s="366"/>
      <c r="T1626" s="366"/>
      <c r="U1626" s="366"/>
      <c r="V1626" s="366"/>
      <c r="W1626" s="366"/>
      <c r="X1626" s="366"/>
      <c r="Y1626" s="366"/>
      <c r="Z1626" s="366"/>
      <c r="AA1626" s="366"/>
      <c r="AB1626" s="366"/>
      <c r="AC1626" s="366"/>
      <c r="AD1626" s="366"/>
      <c r="AE1626" s="366"/>
      <c r="AF1626" s="366"/>
      <c r="AG1626" s="520"/>
    </row>
    <row r="1627" spans="1:33" ht="19.5" thickBot="1" x14ac:dyDescent="0.35">
      <c r="A1627" s="366"/>
      <c r="B1627" s="1666"/>
      <c r="C1627" s="388"/>
      <c r="D1627" s="388"/>
      <c r="E1627" s="388"/>
      <c r="F1627" s="388"/>
      <c r="G1627" s="388"/>
      <c r="H1627" s="332"/>
      <c r="I1627" s="332"/>
      <c r="J1627" s="332"/>
      <c r="K1627" s="332"/>
      <c r="L1627" s="332"/>
      <c r="M1627" s="332"/>
      <c r="N1627" s="332"/>
      <c r="O1627" s="366"/>
      <c r="P1627" s="366"/>
      <c r="Q1627" s="366"/>
      <c r="R1627" s="366"/>
      <c r="S1627" s="366"/>
      <c r="T1627" s="366"/>
      <c r="U1627" s="366"/>
      <c r="V1627" s="366"/>
      <c r="W1627" s="366"/>
      <c r="X1627" s="366"/>
      <c r="Y1627" s="366"/>
      <c r="Z1627" s="366"/>
      <c r="AA1627" s="366"/>
      <c r="AB1627" s="366"/>
      <c r="AC1627" s="366"/>
      <c r="AD1627" s="366"/>
      <c r="AE1627" s="366"/>
      <c r="AF1627" s="366"/>
      <c r="AG1627" s="520"/>
    </row>
    <row r="1628" spans="1:33" ht="19.5" thickBot="1" x14ac:dyDescent="0.35">
      <c r="A1628" s="366"/>
      <c r="B1628" s="1666"/>
      <c r="C1628" s="388"/>
      <c r="D1628" s="388"/>
      <c r="E1628" s="388"/>
      <c r="F1628" s="388"/>
      <c r="G1628" s="388"/>
      <c r="H1628" s="332"/>
      <c r="I1628" s="332"/>
      <c r="J1628" s="332"/>
      <c r="K1628" s="332"/>
      <c r="L1628" s="332"/>
      <c r="M1628" s="332"/>
      <c r="N1628" s="332"/>
      <c r="O1628" s="366"/>
      <c r="P1628" s="366"/>
      <c r="Q1628" s="366"/>
      <c r="R1628" s="366"/>
      <c r="S1628" s="366"/>
      <c r="T1628" s="366"/>
      <c r="U1628" s="366"/>
      <c r="V1628" s="366"/>
      <c r="W1628" s="366"/>
      <c r="X1628" s="366"/>
      <c r="Y1628" s="366"/>
      <c r="Z1628" s="366"/>
      <c r="AA1628" s="366"/>
      <c r="AB1628" s="366"/>
      <c r="AC1628" s="366"/>
      <c r="AD1628" s="366"/>
      <c r="AE1628" s="366"/>
      <c r="AF1628" s="366"/>
      <c r="AG1628" s="520"/>
    </row>
    <row r="1629" spans="1:33" ht="42.75" thickBot="1" x14ac:dyDescent="0.35">
      <c r="A1629" s="366"/>
      <c r="B1629" s="291" t="s">
        <v>1</v>
      </c>
      <c r="C1629" s="291" t="s">
        <v>151</v>
      </c>
      <c r="D1629" s="291" t="s">
        <v>278</v>
      </c>
      <c r="E1629" s="291" t="s">
        <v>158</v>
      </c>
      <c r="F1629" s="291" t="s">
        <v>30</v>
      </c>
      <c r="G1629" s="291" t="s">
        <v>55</v>
      </c>
      <c r="H1629" s="332"/>
      <c r="I1629" s="332"/>
      <c r="J1629" s="332"/>
      <c r="K1629" s="332"/>
      <c r="L1629" s="332"/>
      <c r="M1629" s="332"/>
      <c r="N1629" s="332"/>
      <c r="O1629" s="366"/>
      <c r="P1629" s="366"/>
      <c r="Q1629" s="366"/>
      <c r="R1629" s="366"/>
      <c r="S1629" s="366"/>
      <c r="T1629" s="366"/>
      <c r="U1629" s="366"/>
      <c r="V1629" s="366"/>
      <c r="W1629" s="366"/>
      <c r="X1629" s="366"/>
      <c r="Y1629" s="366"/>
      <c r="Z1629" s="366"/>
      <c r="AA1629" s="366"/>
      <c r="AB1629" s="366"/>
      <c r="AC1629" s="366"/>
      <c r="AD1629" s="366"/>
      <c r="AE1629" s="366"/>
      <c r="AF1629" s="366"/>
      <c r="AG1629" s="520"/>
    </row>
    <row r="1630" spans="1:33" ht="19.5" thickBot="1" x14ac:dyDescent="0.35">
      <c r="A1630" s="366"/>
      <c r="B1630" s="1666"/>
      <c r="C1630" s="388"/>
      <c r="D1630" s="388"/>
      <c r="E1630" s="388"/>
      <c r="F1630" s="388"/>
      <c r="G1630" s="388"/>
      <c r="H1630" s="332"/>
      <c r="I1630" s="332"/>
      <c r="J1630" s="332"/>
      <c r="K1630" s="332"/>
      <c r="L1630" s="332"/>
      <c r="M1630" s="332"/>
      <c r="N1630" s="332"/>
      <c r="O1630" s="366"/>
      <c r="P1630" s="366"/>
      <c r="Q1630" s="366"/>
      <c r="R1630" s="366"/>
      <c r="S1630" s="366"/>
      <c r="T1630" s="366"/>
      <c r="U1630" s="366"/>
      <c r="V1630" s="366"/>
      <c r="W1630" s="366"/>
      <c r="X1630" s="366"/>
      <c r="Y1630" s="366"/>
      <c r="Z1630" s="366"/>
      <c r="AA1630" s="366"/>
      <c r="AB1630" s="366"/>
      <c r="AC1630" s="366"/>
      <c r="AD1630" s="366"/>
      <c r="AE1630" s="366"/>
      <c r="AF1630" s="366"/>
      <c r="AG1630" s="520"/>
    </row>
    <row r="1631" spans="1:33" ht="19.5" thickBot="1" x14ac:dyDescent="0.35">
      <c r="A1631" s="366"/>
      <c r="B1631" s="1666"/>
      <c r="C1631" s="388"/>
      <c r="D1631" s="388"/>
      <c r="E1631" s="388"/>
      <c r="F1631" s="388"/>
      <c r="G1631" s="388"/>
      <c r="H1631" s="332"/>
      <c r="I1631" s="332"/>
      <c r="J1631" s="332"/>
      <c r="K1631" s="332"/>
      <c r="L1631" s="332"/>
      <c r="M1631" s="332"/>
      <c r="N1631" s="332"/>
      <c r="O1631" s="366"/>
      <c r="P1631" s="366"/>
      <c r="Q1631" s="366"/>
      <c r="R1631" s="366"/>
      <c r="S1631" s="366"/>
      <c r="T1631" s="366"/>
      <c r="U1631" s="366"/>
      <c r="V1631" s="366"/>
      <c r="W1631" s="366"/>
      <c r="X1631" s="366"/>
      <c r="Y1631" s="366"/>
      <c r="Z1631" s="366"/>
      <c r="AA1631" s="366"/>
      <c r="AB1631" s="366"/>
      <c r="AC1631" s="366"/>
      <c r="AD1631" s="366"/>
      <c r="AE1631" s="366"/>
      <c r="AF1631" s="366"/>
      <c r="AG1631" s="520"/>
    </row>
    <row r="1632" spans="1:33" ht="19.5" thickBot="1" x14ac:dyDescent="0.35">
      <c r="A1632" s="366"/>
      <c r="B1632" s="1666"/>
      <c r="C1632" s="388"/>
      <c r="D1632" s="388"/>
      <c r="E1632" s="388"/>
      <c r="F1632" s="388"/>
      <c r="G1632" s="388"/>
      <c r="H1632" s="332"/>
      <c r="I1632" s="332"/>
      <c r="J1632" s="332"/>
      <c r="K1632" s="332"/>
      <c r="L1632" s="332"/>
      <c r="M1632" s="332"/>
      <c r="N1632" s="332"/>
      <c r="O1632" s="366"/>
      <c r="P1632" s="366"/>
      <c r="Q1632" s="366"/>
      <c r="R1632" s="366"/>
      <c r="S1632" s="366"/>
      <c r="T1632" s="366"/>
      <c r="U1632" s="366"/>
      <c r="V1632" s="366"/>
      <c r="W1632" s="366"/>
      <c r="X1632" s="366"/>
      <c r="Y1632" s="366"/>
      <c r="Z1632" s="366"/>
      <c r="AA1632" s="366"/>
      <c r="AB1632" s="366"/>
      <c r="AC1632" s="366"/>
      <c r="AD1632" s="366"/>
      <c r="AE1632" s="366"/>
      <c r="AF1632" s="366"/>
      <c r="AG1632" s="520"/>
    </row>
    <row r="1633" spans="1:33" ht="19.5" thickBot="1" x14ac:dyDescent="0.35">
      <c r="A1633" s="366"/>
      <c r="B1633" s="1666"/>
      <c r="C1633" s="388"/>
      <c r="D1633" s="388"/>
      <c r="E1633" s="388"/>
      <c r="F1633" s="388"/>
      <c r="G1633" s="388"/>
      <c r="H1633" s="332"/>
      <c r="I1633" s="332"/>
      <c r="J1633" s="332"/>
      <c r="K1633" s="332"/>
      <c r="L1633" s="332"/>
      <c r="M1633" s="332"/>
      <c r="N1633" s="332"/>
      <c r="O1633" s="366"/>
      <c r="P1633" s="366"/>
      <c r="Q1633" s="366"/>
      <c r="R1633" s="366"/>
      <c r="S1633" s="366"/>
      <c r="T1633" s="366"/>
      <c r="U1633" s="366"/>
      <c r="V1633" s="366"/>
      <c r="W1633" s="366"/>
      <c r="X1633" s="366"/>
      <c r="Y1633" s="366"/>
      <c r="Z1633" s="366"/>
      <c r="AA1633" s="366"/>
      <c r="AB1633" s="366"/>
      <c r="AC1633" s="366"/>
      <c r="AD1633" s="366"/>
      <c r="AE1633" s="366"/>
      <c r="AF1633" s="366"/>
      <c r="AG1633" s="520"/>
    </row>
    <row r="1634" spans="1:33" ht="19.5" thickBot="1" x14ac:dyDescent="0.35">
      <c r="A1634" s="366"/>
      <c r="B1634" s="1666"/>
      <c r="C1634" s="388"/>
      <c r="D1634" s="388"/>
      <c r="E1634" s="388"/>
      <c r="F1634" s="388"/>
      <c r="G1634" s="388"/>
      <c r="H1634" s="332"/>
      <c r="I1634" s="332"/>
      <c r="J1634" s="332"/>
      <c r="K1634" s="332"/>
      <c r="L1634" s="332"/>
      <c r="M1634" s="332"/>
      <c r="N1634" s="332"/>
      <c r="O1634" s="366"/>
      <c r="P1634" s="366"/>
      <c r="Q1634" s="366"/>
      <c r="R1634" s="366"/>
      <c r="S1634" s="366"/>
      <c r="T1634" s="366"/>
      <c r="U1634" s="366"/>
      <c r="V1634" s="366"/>
      <c r="W1634" s="366"/>
      <c r="X1634" s="366"/>
      <c r="Y1634" s="366"/>
      <c r="Z1634" s="366"/>
      <c r="AA1634" s="366"/>
      <c r="AB1634" s="366"/>
      <c r="AC1634" s="366"/>
      <c r="AD1634" s="366"/>
      <c r="AE1634" s="366"/>
      <c r="AF1634" s="366"/>
      <c r="AG1634" s="520"/>
    </row>
    <row r="1635" spans="1:33" ht="19.5" thickBot="1" x14ac:dyDescent="0.35">
      <c r="A1635" s="366"/>
      <c r="B1635" s="1666"/>
      <c r="C1635" s="388"/>
      <c r="D1635" s="388"/>
      <c r="E1635" s="388"/>
      <c r="F1635" s="388"/>
      <c r="G1635" s="388"/>
      <c r="H1635" s="332"/>
      <c r="I1635" s="332"/>
      <c r="J1635" s="332"/>
      <c r="K1635" s="332"/>
      <c r="L1635" s="332"/>
      <c r="M1635" s="332"/>
      <c r="N1635" s="332"/>
      <c r="O1635" s="366"/>
      <c r="P1635" s="366"/>
      <c r="Q1635" s="366"/>
      <c r="R1635" s="366"/>
      <c r="S1635" s="366"/>
      <c r="T1635" s="366"/>
      <c r="U1635" s="366"/>
      <c r="V1635" s="366"/>
      <c r="W1635" s="366"/>
      <c r="X1635" s="366"/>
      <c r="Y1635" s="366"/>
      <c r="Z1635" s="366"/>
      <c r="AA1635" s="366"/>
      <c r="AB1635" s="366"/>
      <c r="AC1635" s="366"/>
      <c r="AD1635" s="366"/>
      <c r="AE1635" s="366"/>
      <c r="AF1635" s="366"/>
      <c r="AG1635" s="520"/>
    </row>
    <row r="1636" spans="1:33" ht="19.5" thickBot="1" x14ac:dyDescent="0.35">
      <c r="A1636" s="366"/>
      <c r="B1636" s="1666"/>
      <c r="C1636" s="388"/>
      <c r="D1636" s="388"/>
      <c r="E1636" s="388"/>
      <c r="F1636" s="388"/>
      <c r="G1636" s="388"/>
      <c r="H1636" s="332"/>
      <c r="I1636" s="332"/>
      <c r="J1636" s="332"/>
      <c r="K1636" s="332"/>
      <c r="L1636" s="332"/>
      <c r="M1636" s="332"/>
      <c r="N1636" s="332"/>
      <c r="O1636" s="366"/>
      <c r="P1636" s="366"/>
      <c r="Q1636" s="366"/>
      <c r="R1636" s="366"/>
      <c r="S1636" s="366"/>
      <c r="T1636" s="366"/>
      <c r="U1636" s="366"/>
      <c r="V1636" s="366"/>
      <c r="W1636" s="366"/>
      <c r="X1636" s="366"/>
      <c r="Y1636" s="366"/>
      <c r="Z1636" s="366"/>
      <c r="AA1636" s="366"/>
      <c r="AB1636" s="366"/>
      <c r="AC1636" s="366"/>
      <c r="AD1636" s="366"/>
      <c r="AE1636" s="366"/>
      <c r="AF1636" s="366"/>
      <c r="AG1636" s="520"/>
    </row>
    <row r="1637" spans="1:33" ht="19.5" thickBot="1" x14ac:dyDescent="0.35">
      <c r="A1637" s="366"/>
      <c r="B1637" s="1666"/>
      <c r="C1637" s="388"/>
      <c r="D1637" s="388"/>
      <c r="E1637" s="388"/>
      <c r="F1637" s="388"/>
      <c r="G1637" s="388"/>
      <c r="H1637" s="332"/>
      <c r="I1637" s="332"/>
      <c r="J1637" s="332"/>
      <c r="K1637" s="332"/>
      <c r="L1637" s="332"/>
      <c r="M1637" s="332"/>
      <c r="N1637" s="332"/>
      <c r="O1637" s="366"/>
      <c r="P1637" s="366"/>
      <c r="Q1637" s="366"/>
      <c r="R1637" s="366"/>
      <c r="S1637" s="366"/>
      <c r="T1637" s="366"/>
      <c r="U1637" s="366"/>
      <c r="V1637" s="366"/>
      <c r="W1637" s="366"/>
      <c r="X1637" s="366"/>
      <c r="Y1637" s="366"/>
      <c r="Z1637" s="366"/>
      <c r="AA1637" s="366"/>
      <c r="AB1637" s="366"/>
      <c r="AC1637" s="366"/>
      <c r="AD1637" s="366"/>
      <c r="AE1637" s="366"/>
      <c r="AF1637" s="366"/>
      <c r="AG1637" s="520"/>
    </row>
    <row r="1638" spans="1:33" ht="19.5" thickBot="1" x14ac:dyDescent="0.35">
      <c r="A1638" s="366"/>
      <c r="B1638" s="1666"/>
      <c r="C1638" s="388"/>
      <c r="D1638" s="388"/>
      <c r="E1638" s="388"/>
      <c r="F1638" s="388"/>
      <c r="G1638" s="388"/>
      <c r="H1638" s="332"/>
      <c r="I1638" s="332"/>
      <c r="J1638" s="332"/>
      <c r="K1638" s="332"/>
      <c r="L1638" s="332"/>
      <c r="M1638" s="332"/>
      <c r="N1638" s="332"/>
      <c r="O1638" s="366"/>
      <c r="P1638" s="366"/>
      <c r="Q1638" s="366"/>
      <c r="R1638" s="366"/>
      <c r="S1638" s="366"/>
      <c r="T1638" s="366"/>
      <c r="U1638" s="366"/>
      <c r="V1638" s="366"/>
      <c r="W1638" s="366"/>
      <c r="X1638" s="366"/>
      <c r="Y1638" s="366"/>
      <c r="Z1638" s="366"/>
      <c r="AA1638" s="366"/>
      <c r="AB1638" s="366"/>
      <c r="AC1638" s="366"/>
      <c r="AD1638" s="366"/>
      <c r="AE1638" s="366"/>
      <c r="AF1638" s="366"/>
      <c r="AG1638" s="520"/>
    </row>
    <row r="1639" spans="1:33" ht="19.5" thickBot="1" x14ac:dyDescent="0.35">
      <c r="A1639" s="366"/>
      <c r="B1639" s="1666"/>
      <c r="C1639" s="388"/>
      <c r="D1639" s="388"/>
      <c r="E1639" s="388"/>
      <c r="F1639" s="388"/>
      <c r="G1639" s="388"/>
      <c r="H1639" s="332"/>
      <c r="I1639" s="332"/>
      <c r="J1639" s="332"/>
      <c r="K1639" s="332"/>
      <c r="L1639" s="332"/>
      <c r="M1639" s="332"/>
      <c r="N1639" s="332"/>
      <c r="O1639" s="366"/>
      <c r="P1639" s="366"/>
      <c r="Q1639" s="366"/>
      <c r="R1639" s="366"/>
      <c r="S1639" s="366"/>
      <c r="T1639" s="366"/>
      <c r="U1639" s="366"/>
      <c r="V1639" s="366"/>
      <c r="W1639" s="366"/>
      <c r="X1639" s="366"/>
      <c r="Y1639" s="366"/>
      <c r="Z1639" s="366"/>
      <c r="AA1639" s="366"/>
      <c r="AB1639" s="366"/>
      <c r="AC1639" s="366"/>
      <c r="AD1639" s="366"/>
      <c r="AE1639" s="366"/>
      <c r="AF1639" s="366"/>
      <c r="AG1639" s="520"/>
    </row>
    <row r="1640" spans="1:33" ht="19.5" thickBot="1" x14ac:dyDescent="0.35">
      <c r="A1640" s="366"/>
      <c r="B1640" s="1666"/>
      <c r="C1640" s="388"/>
      <c r="D1640" s="388"/>
      <c r="E1640" s="388"/>
      <c r="F1640" s="388"/>
      <c r="G1640" s="388"/>
      <c r="H1640" s="332"/>
      <c r="I1640" s="332"/>
      <c r="J1640" s="332"/>
      <c r="K1640" s="332"/>
      <c r="L1640" s="332"/>
      <c r="M1640" s="332"/>
      <c r="N1640" s="332"/>
      <c r="O1640" s="366"/>
      <c r="P1640" s="366"/>
      <c r="Q1640" s="366"/>
      <c r="R1640" s="366"/>
      <c r="S1640" s="366"/>
      <c r="T1640" s="366"/>
      <c r="U1640" s="366"/>
      <c r="V1640" s="366"/>
      <c r="W1640" s="366"/>
      <c r="X1640" s="366"/>
      <c r="Y1640" s="366"/>
      <c r="Z1640" s="366"/>
      <c r="AA1640" s="366"/>
      <c r="AB1640" s="366"/>
      <c r="AC1640" s="366"/>
      <c r="AD1640" s="366"/>
      <c r="AE1640" s="366"/>
      <c r="AF1640" s="366"/>
      <c r="AG1640" s="520"/>
    </row>
    <row r="1641" spans="1:33" ht="19.5" thickBot="1" x14ac:dyDescent="0.35">
      <c r="A1641" s="366"/>
      <c r="B1641" s="1666"/>
      <c r="C1641" s="388"/>
      <c r="D1641" s="388"/>
      <c r="E1641" s="388"/>
      <c r="F1641" s="388"/>
      <c r="G1641" s="388"/>
      <c r="H1641" s="332"/>
      <c r="I1641" s="332"/>
      <c r="J1641" s="332"/>
      <c r="K1641" s="332"/>
      <c r="L1641" s="332"/>
      <c r="M1641" s="332"/>
      <c r="N1641" s="332"/>
      <c r="O1641" s="366"/>
      <c r="P1641" s="366"/>
      <c r="Q1641" s="366"/>
      <c r="R1641" s="366"/>
      <c r="S1641" s="366"/>
      <c r="T1641" s="366"/>
      <c r="U1641" s="366"/>
      <c r="V1641" s="366"/>
      <c r="W1641" s="366"/>
      <c r="X1641" s="366"/>
      <c r="Y1641" s="366"/>
      <c r="Z1641" s="366"/>
      <c r="AA1641" s="366"/>
      <c r="AB1641" s="366"/>
      <c r="AC1641" s="366"/>
      <c r="AD1641" s="366"/>
      <c r="AE1641" s="366"/>
      <c r="AF1641" s="366"/>
      <c r="AG1641" s="520"/>
    </row>
    <row r="1642" spans="1:33" ht="19.5" thickBot="1" x14ac:dyDescent="0.35">
      <c r="A1642" s="366"/>
      <c r="B1642" s="1666"/>
      <c r="C1642" s="388"/>
      <c r="D1642" s="388"/>
      <c r="E1642" s="388"/>
      <c r="F1642" s="388"/>
      <c r="G1642" s="388"/>
      <c r="H1642" s="332"/>
      <c r="I1642" s="332"/>
      <c r="J1642" s="332"/>
      <c r="K1642" s="332"/>
      <c r="L1642" s="332"/>
      <c r="M1642" s="332"/>
      <c r="N1642" s="332"/>
      <c r="O1642" s="366"/>
      <c r="P1642" s="366"/>
      <c r="Q1642" s="366"/>
      <c r="R1642" s="366"/>
      <c r="S1642" s="366"/>
      <c r="T1642" s="366"/>
      <c r="U1642" s="366"/>
      <c r="V1642" s="366"/>
      <c r="W1642" s="366"/>
      <c r="X1642" s="366"/>
      <c r="Y1642" s="366"/>
      <c r="Z1642" s="366"/>
      <c r="AA1642" s="366"/>
      <c r="AB1642" s="366"/>
      <c r="AC1642" s="366"/>
      <c r="AD1642" s="366"/>
      <c r="AE1642" s="366"/>
      <c r="AF1642" s="366"/>
      <c r="AG1642" s="520"/>
    </row>
    <row r="1643" spans="1:33" ht="19.5" thickBot="1" x14ac:dyDescent="0.35">
      <c r="A1643" s="366"/>
      <c r="B1643" s="1666"/>
      <c r="C1643" s="388"/>
      <c r="D1643" s="388"/>
      <c r="E1643" s="388"/>
      <c r="F1643" s="388"/>
      <c r="G1643" s="388"/>
      <c r="H1643" s="332"/>
      <c r="I1643" s="332"/>
      <c r="J1643" s="332"/>
      <c r="K1643" s="332"/>
      <c r="L1643" s="332"/>
      <c r="M1643" s="332"/>
      <c r="N1643" s="332"/>
      <c r="O1643" s="366"/>
      <c r="P1643" s="366"/>
      <c r="Q1643" s="366"/>
      <c r="R1643" s="366"/>
      <c r="S1643" s="366"/>
      <c r="T1643" s="366"/>
      <c r="U1643" s="366"/>
      <c r="V1643" s="366"/>
      <c r="W1643" s="366"/>
      <c r="X1643" s="366"/>
      <c r="Y1643" s="366"/>
      <c r="Z1643" s="366"/>
      <c r="AA1643" s="366"/>
      <c r="AB1643" s="366"/>
      <c r="AC1643" s="366"/>
      <c r="AD1643" s="366"/>
      <c r="AE1643" s="366"/>
      <c r="AF1643" s="366"/>
      <c r="AG1643" s="520"/>
    </row>
    <row r="1644" spans="1:33" ht="19.5" thickBot="1" x14ac:dyDescent="0.35">
      <c r="A1644" s="366"/>
      <c r="B1644" s="1666"/>
      <c r="C1644" s="388"/>
      <c r="D1644" s="388"/>
      <c r="E1644" s="388"/>
      <c r="F1644" s="388"/>
      <c r="G1644" s="388"/>
      <c r="H1644" s="332"/>
      <c r="I1644" s="332"/>
      <c r="J1644" s="332"/>
      <c r="K1644" s="332"/>
      <c r="L1644" s="332"/>
      <c r="M1644" s="332"/>
      <c r="N1644" s="332"/>
      <c r="O1644" s="366"/>
      <c r="P1644" s="366"/>
      <c r="Q1644" s="366"/>
      <c r="R1644" s="366"/>
      <c r="S1644" s="366"/>
      <c r="T1644" s="366"/>
      <c r="U1644" s="366"/>
      <c r="V1644" s="366"/>
      <c r="W1644" s="366"/>
      <c r="X1644" s="366"/>
      <c r="Y1644" s="366"/>
      <c r="Z1644" s="366"/>
      <c r="AA1644" s="366"/>
      <c r="AB1644" s="366"/>
      <c r="AC1644" s="366"/>
      <c r="AD1644" s="366"/>
      <c r="AE1644" s="366"/>
      <c r="AF1644" s="366"/>
      <c r="AG1644" s="520"/>
    </row>
    <row r="1645" spans="1:33" ht="19.5" thickBot="1" x14ac:dyDescent="0.35">
      <c r="A1645" s="366"/>
      <c r="B1645" s="1666"/>
      <c r="C1645" s="388"/>
      <c r="D1645" s="388"/>
      <c r="E1645" s="388"/>
      <c r="F1645" s="388"/>
      <c r="G1645" s="388"/>
      <c r="H1645" s="332"/>
      <c r="I1645" s="332"/>
      <c r="J1645" s="332"/>
      <c r="K1645" s="332"/>
      <c r="L1645" s="332"/>
      <c r="M1645" s="332"/>
      <c r="N1645" s="332"/>
      <c r="O1645" s="366"/>
      <c r="P1645" s="366"/>
      <c r="Q1645" s="366"/>
      <c r="R1645" s="366"/>
      <c r="S1645" s="366"/>
      <c r="T1645" s="366"/>
      <c r="U1645" s="366"/>
      <c r="V1645" s="366"/>
      <c r="W1645" s="366"/>
      <c r="X1645" s="366"/>
      <c r="Y1645" s="366"/>
      <c r="Z1645" s="366"/>
      <c r="AA1645" s="366"/>
      <c r="AB1645" s="366"/>
      <c r="AC1645" s="366"/>
      <c r="AD1645" s="366"/>
      <c r="AE1645" s="366"/>
      <c r="AF1645" s="366"/>
      <c r="AG1645" s="520"/>
    </row>
    <row r="1646" spans="1:33" ht="19.5" thickBot="1" x14ac:dyDescent="0.35">
      <c r="A1646" s="366"/>
      <c r="B1646" s="1666"/>
      <c r="C1646" s="388"/>
      <c r="D1646" s="388"/>
      <c r="E1646" s="388"/>
      <c r="F1646" s="388"/>
      <c r="G1646" s="388"/>
      <c r="H1646" s="332"/>
      <c r="I1646" s="332"/>
      <c r="J1646" s="332"/>
      <c r="K1646" s="332"/>
      <c r="L1646" s="332"/>
      <c r="M1646" s="332"/>
      <c r="N1646" s="332"/>
      <c r="O1646" s="366"/>
      <c r="P1646" s="366"/>
      <c r="Q1646" s="366"/>
      <c r="R1646" s="366"/>
      <c r="S1646" s="366"/>
      <c r="T1646" s="366"/>
      <c r="U1646" s="366"/>
      <c r="V1646" s="366"/>
      <c r="W1646" s="366"/>
      <c r="X1646" s="366"/>
      <c r="Y1646" s="366"/>
      <c r="Z1646" s="366"/>
      <c r="AA1646" s="366"/>
      <c r="AB1646" s="366"/>
      <c r="AC1646" s="366"/>
      <c r="AD1646" s="366"/>
      <c r="AE1646" s="366"/>
      <c r="AF1646" s="366"/>
      <c r="AG1646" s="520"/>
    </row>
    <row r="1647" spans="1:33" ht="19.5" thickBot="1" x14ac:dyDescent="0.35">
      <c r="A1647" s="366"/>
      <c r="B1647" s="1666"/>
      <c r="C1647" s="388"/>
      <c r="D1647" s="388"/>
      <c r="E1647" s="388"/>
      <c r="F1647" s="388"/>
      <c r="G1647" s="388"/>
      <c r="H1647" s="332"/>
      <c r="I1647" s="332"/>
      <c r="J1647" s="332"/>
      <c r="K1647" s="332"/>
      <c r="L1647" s="332"/>
      <c r="M1647" s="332"/>
      <c r="N1647" s="332"/>
      <c r="O1647" s="366"/>
      <c r="P1647" s="366"/>
      <c r="Q1647" s="366"/>
      <c r="R1647" s="366"/>
      <c r="S1647" s="366"/>
      <c r="T1647" s="366"/>
      <c r="U1647" s="366"/>
      <c r="V1647" s="366"/>
      <c r="W1647" s="366"/>
      <c r="X1647" s="366"/>
      <c r="Y1647" s="366"/>
      <c r="Z1647" s="366"/>
      <c r="AA1647" s="366"/>
      <c r="AB1647" s="366"/>
      <c r="AC1647" s="366"/>
      <c r="AD1647" s="366"/>
      <c r="AE1647" s="366"/>
      <c r="AF1647" s="366"/>
      <c r="AG1647" s="520"/>
    </row>
    <row r="1648" spans="1:33" ht="19.5" thickBot="1" x14ac:dyDescent="0.35">
      <c r="A1648" s="366"/>
      <c r="B1648" s="1666"/>
      <c r="C1648" s="388"/>
      <c r="D1648" s="388"/>
      <c r="E1648" s="388"/>
      <c r="F1648" s="388"/>
      <c r="G1648" s="388"/>
      <c r="H1648" s="332"/>
      <c r="I1648" s="332"/>
      <c r="J1648" s="332"/>
      <c r="K1648" s="332"/>
      <c r="L1648" s="332"/>
      <c r="M1648" s="332"/>
      <c r="N1648" s="332"/>
      <c r="O1648" s="366"/>
      <c r="P1648" s="366"/>
      <c r="Q1648" s="366"/>
      <c r="R1648" s="366"/>
      <c r="S1648" s="366"/>
      <c r="T1648" s="366"/>
      <c r="U1648" s="366"/>
      <c r="V1648" s="366"/>
      <c r="W1648" s="366"/>
      <c r="X1648" s="366"/>
      <c r="Y1648" s="366"/>
      <c r="Z1648" s="366"/>
      <c r="AA1648" s="366"/>
      <c r="AB1648" s="366"/>
      <c r="AC1648" s="366"/>
      <c r="AD1648" s="366"/>
      <c r="AE1648" s="366"/>
      <c r="AF1648" s="366"/>
      <c r="AG1648" s="520"/>
    </row>
    <row r="1649" spans="1:33" ht="19.5" thickBot="1" x14ac:dyDescent="0.35">
      <c r="A1649" s="366"/>
      <c r="B1649" s="1666"/>
      <c r="C1649" s="388"/>
      <c r="D1649" s="388"/>
      <c r="E1649" s="388"/>
      <c r="F1649" s="388"/>
      <c r="G1649" s="388"/>
      <c r="H1649" s="332"/>
      <c r="I1649" s="332"/>
      <c r="J1649" s="332"/>
      <c r="K1649" s="332"/>
      <c r="L1649" s="332"/>
      <c r="M1649" s="332"/>
      <c r="N1649" s="332"/>
      <c r="O1649" s="366"/>
      <c r="P1649" s="366"/>
      <c r="Q1649" s="366"/>
      <c r="R1649" s="366"/>
      <c r="S1649" s="366"/>
      <c r="T1649" s="366"/>
      <c r="U1649" s="366"/>
      <c r="V1649" s="366"/>
      <c r="W1649" s="366"/>
      <c r="X1649" s="366"/>
      <c r="Y1649" s="366"/>
      <c r="Z1649" s="366"/>
      <c r="AA1649" s="366"/>
      <c r="AB1649" s="366"/>
      <c r="AC1649" s="366"/>
      <c r="AD1649" s="366"/>
      <c r="AE1649" s="366"/>
      <c r="AF1649" s="366"/>
      <c r="AG1649" s="520"/>
    </row>
    <row r="1650" spans="1:33" ht="19.5" thickBot="1" x14ac:dyDescent="0.35">
      <c r="A1650" s="366"/>
      <c r="B1650" s="1666"/>
      <c r="C1650" s="388"/>
      <c r="D1650" s="388"/>
      <c r="E1650" s="388"/>
      <c r="F1650" s="388"/>
      <c r="G1650" s="388"/>
      <c r="H1650" s="332"/>
      <c r="I1650" s="332"/>
      <c r="J1650" s="332"/>
      <c r="K1650" s="332"/>
      <c r="L1650" s="332"/>
      <c r="M1650" s="332"/>
      <c r="N1650" s="332"/>
      <c r="O1650" s="366"/>
      <c r="P1650" s="366"/>
      <c r="Q1650" s="366"/>
      <c r="R1650" s="366"/>
      <c r="S1650" s="366"/>
      <c r="T1650" s="366"/>
      <c r="U1650" s="366"/>
      <c r="V1650" s="366"/>
      <c r="W1650" s="366"/>
      <c r="X1650" s="366"/>
      <c r="Y1650" s="366"/>
      <c r="Z1650" s="366"/>
      <c r="AA1650" s="366"/>
      <c r="AB1650" s="366"/>
      <c r="AC1650" s="366"/>
      <c r="AD1650" s="366"/>
      <c r="AE1650" s="366"/>
      <c r="AF1650" s="366"/>
      <c r="AG1650" s="520"/>
    </row>
    <row r="1651" spans="1:33" ht="19.5" thickBot="1" x14ac:dyDescent="0.35">
      <c r="A1651" s="366"/>
      <c r="B1651" s="1666"/>
      <c r="C1651" s="388"/>
      <c r="D1651" s="388"/>
      <c r="E1651" s="388"/>
      <c r="F1651" s="388"/>
      <c r="G1651" s="388"/>
      <c r="H1651" s="332"/>
      <c r="I1651" s="332"/>
      <c r="J1651" s="332"/>
      <c r="K1651" s="332"/>
      <c r="L1651" s="332"/>
      <c r="M1651" s="332"/>
      <c r="N1651" s="332"/>
      <c r="O1651" s="366"/>
      <c r="P1651" s="366"/>
      <c r="Q1651" s="366"/>
      <c r="R1651" s="366"/>
      <c r="S1651" s="366"/>
      <c r="T1651" s="366"/>
      <c r="U1651" s="366"/>
      <c r="V1651" s="366"/>
      <c r="W1651" s="366"/>
      <c r="X1651" s="366"/>
      <c r="Y1651" s="366"/>
      <c r="Z1651" s="366"/>
      <c r="AA1651" s="366"/>
      <c r="AB1651" s="366"/>
      <c r="AC1651" s="366"/>
      <c r="AD1651" s="366"/>
      <c r="AE1651" s="366"/>
      <c r="AF1651" s="366"/>
      <c r="AG1651" s="520"/>
    </row>
    <row r="1652" spans="1:33" ht="19.5" thickBot="1" x14ac:dyDescent="0.35">
      <c r="A1652" s="366"/>
      <c r="B1652" s="1666"/>
      <c r="C1652" s="388"/>
      <c r="D1652" s="388"/>
      <c r="E1652" s="388"/>
      <c r="F1652" s="388"/>
      <c r="G1652" s="388"/>
      <c r="H1652" s="332"/>
      <c r="I1652" s="332"/>
      <c r="J1652" s="332"/>
      <c r="K1652" s="332"/>
      <c r="L1652" s="332"/>
      <c r="M1652" s="332"/>
      <c r="N1652" s="332"/>
      <c r="O1652" s="366"/>
      <c r="P1652" s="366"/>
      <c r="Q1652" s="366"/>
      <c r="R1652" s="366"/>
      <c r="S1652" s="366"/>
      <c r="T1652" s="366"/>
      <c r="U1652" s="366"/>
      <c r="V1652" s="366"/>
      <c r="W1652" s="366"/>
      <c r="X1652" s="366"/>
      <c r="Y1652" s="366"/>
      <c r="Z1652" s="366"/>
      <c r="AA1652" s="366"/>
      <c r="AB1652" s="366"/>
      <c r="AC1652" s="366"/>
      <c r="AD1652" s="366"/>
      <c r="AE1652" s="366"/>
      <c r="AF1652" s="366"/>
      <c r="AG1652" s="520"/>
    </row>
    <row r="1653" spans="1:33" ht="19.5" thickBot="1" x14ac:dyDescent="0.35">
      <c r="A1653" s="366"/>
      <c r="B1653" s="1666"/>
      <c r="C1653" s="388"/>
      <c r="D1653" s="388"/>
      <c r="E1653" s="388"/>
      <c r="F1653" s="388"/>
      <c r="G1653" s="388"/>
      <c r="H1653" s="332"/>
      <c r="I1653" s="332"/>
      <c r="J1653" s="332"/>
      <c r="K1653" s="332"/>
      <c r="L1653" s="332"/>
      <c r="M1653" s="332"/>
      <c r="N1653" s="332"/>
      <c r="O1653" s="366"/>
      <c r="P1653" s="366"/>
      <c r="Q1653" s="366"/>
      <c r="R1653" s="366"/>
      <c r="S1653" s="366"/>
      <c r="T1653" s="366"/>
      <c r="U1653" s="366"/>
      <c r="V1653" s="366"/>
      <c r="W1653" s="366"/>
      <c r="X1653" s="366"/>
      <c r="Y1653" s="366"/>
      <c r="Z1653" s="366"/>
      <c r="AA1653" s="366"/>
      <c r="AB1653" s="366"/>
      <c r="AC1653" s="366"/>
      <c r="AD1653" s="366"/>
      <c r="AE1653" s="366"/>
      <c r="AF1653" s="366"/>
      <c r="AG1653" s="520"/>
    </row>
    <row r="1654" spans="1:33" ht="42.75" thickBot="1" x14ac:dyDescent="0.35">
      <c r="A1654" s="366"/>
      <c r="B1654" s="291" t="s">
        <v>1</v>
      </c>
      <c r="C1654" s="291" t="s">
        <v>151</v>
      </c>
      <c r="D1654" s="291" t="s">
        <v>278</v>
      </c>
      <c r="E1654" s="291" t="s">
        <v>158</v>
      </c>
      <c r="F1654" s="291" t="s">
        <v>30</v>
      </c>
      <c r="G1654" s="291" t="s">
        <v>55</v>
      </c>
      <c r="H1654" s="332"/>
      <c r="I1654" s="332"/>
      <c r="J1654" s="332"/>
      <c r="K1654" s="332"/>
      <c r="L1654" s="332"/>
      <c r="M1654" s="332"/>
      <c r="N1654" s="332"/>
      <c r="O1654" s="366"/>
      <c r="P1654" s="366"/>
      <c r="Q1654" s="366"/>
      <c r="R1654" s="366"/>
      <c r="S1654" s="366"/>
      <c r="T1654" s="366"/>
      <c r="U1654" s="366"/>
      <c r="V1654" s="366"/>
      <c r="W1654" s="366"/>
      <c r="X1654" s="366"/>
      <c r="Y1654" s="366"/>
      <c r="Z1654" s="366"/>
      <c r="AA1654" s="366"/>
      <c r="AB1654" s="366"/>
      <c r="AC1654" s="366"/>
      <c r="AD1654" s="366"/>
      <c r="AE1654" s="366"/>
      <c r="AF1654" s="366"/>
      <c r="AG1654" s="520"/>
    </row>
    <row r="1655" spans="1:33" ht="19.5" thickBot="1" x14ac:dyDescent="0.35">
      <c r="A1655" s="366"/>
      <c r="B1655" s="1666"/>
      <c r="C1655" s="388"/>
      <c r="D1655" s="388"/>
      <c r="E1655" s="388"/>
      <c r="F1655" s="388"/>
      <c r="G1655" s="388"/>
      <c r="H1655" s="332"/>
      <c r="I1655" s="332"/>
      <c r="J1655" s="332"/>
      <c r="K1655" s="332"/>
      <c r="L1655" s="332"/>
      <c r="M1655" s="332"/>
      <c r="N1655" s="332"/>
      <c r="O1655" s="366"/>
      <c r="P1655" s="366"/>
      <c r="Q1655" s="366"/>
      <c r="R1655" s="366"/>
      <c r="S1655" s="366"/>
      <c r="T1655" s="366"/>
      <c r="U1655" s="366"/>
      <c r="V1655" s="366"/>
      <c r="W1655" s="366"/>
      <c r="X1655" s="366"/>
      <c r="Y1655" s="366"/>
      <c r="Z1655" s="366"/>
      <c r="AA1655" s="366"/>
      <c r="AB1655" s="366"/>
      <c r="AC1655" s="366"/>
      <c r="AD1655" s="366"/>
      <c r="AE1655" s="366"/>
      <c r="AF1655" s="366"/>
      <c r="AG1655" s="520"/>
    </row>
    <row r="1656" spans="1:33" ht="19.5" thickBot="1" x14ac:dyDescent="0.35">
      <c r="A1656" s="366"/>
      <c r="B1656" s="1666"/>
      <c r="C1656" s="388"/>
      <c r="D1656" s="388"/>
      <c r="E1656" s="388"/>
      <c r="F1656" s="388"/>
      <c r="G1656" s="388"/>
      <c r="H1656" s="332"/>
      <c r="I1656" s="332"/>
      <c r="J1656" s="332"/>
      <c r="K1656" s="332"/>
      <c r="L1656" s="332"/>
      <c r="M1656" s="332"/>
      <c r="N1656" s="332"/>
      <c r="O1656" s="366"/>
      <c r="P1656" s="366"/>
      <c r="Q1656" s="366"/>
      <c r="R1656" s="366"/>
      <c r="S1656" s="366"/>
      <c r="T1656" s="366"/>
      <c r="U1656" s="366"/>
      <c r="V1656" s="366"/>
      <c r="W1656" s="366"/>
      <c r="X1656" s="366"/>
      <c r="Y1656" s="366"/>
      <c r="Z1656" s="366"/>
      <c r="AA1656" s="366"/>
      <c r="AB1656" s="366"/>
      <c r="AC1656" s="366"/>
      <c r="AD1656" s="366"/>
      <c r="AE1656" s="366"/>
      <c r="AF1656" s="366"/>
      <c r="AG1656" s="520"/>
    </row>
    <row r="1657" spans="1:33" ht="19.5" thickBot="1" x14ac:dyDescent="0.35">
      <c r="A1657" s="366"/>
      <c r="B1657" s="1666"/>
      <c r="C1657" s="388"/>
      <c r="D1657" s="388"/>
      <c r="E1657" s="388"/>
      <c r="F1657" s="388"/>
      <c r="G1657" s="388"/>
      <c r="H1657" s="332"/>
      <c r="I1657" s="332"/>
      <c r="J1657" s="332"/>
      <c r="K1657" s="332"/>
      <c r="L1657" s="332"/>
      <c r="M1657" s="332"/>
      <c r="N1657" s="332"/>
      <c r="O1657" s="366"/>
      <c r="P1657" s="366"/>
      <c r="Q1657" s="366"/>
      <c r="R1657" s="366"/>
      <c r="S1657" s="366"/>
      <c r="T1657" s="366"/>
      <c r="U1657" s="366"/>
      <c r="V1657" s="366"/>
      <c r="W1657" s="366"/>
      <c r="X1657" s="366"/>
      <c r="Y1657" s="366"/>
      <c r="Z1657" s="366"/>
      <c r="AA1657" s="366"/>
      <c r="AB1657" s="366"/>
      <c r="AC1657" s="366"/>
      <c r="AD1657" s="366"/>
      <c r="AE1657" s="366"/>
      <c r="AF1657" s="366"/>
      <c r="AG1657" s="520"/>
    </row>
    <row r="1658" spans="1:33" ht="19.5" thickBot="1" x14ac:dyDescent="0.35">
      <c r="A1658" s="366"/>
      <c r="B1658" s="1666"/>
      <c r="C1658" s="388"/>
      <c r="D1658" s="388"/>
      <c r="E1658" s="388"/>
      <c r="F1658" s="388"/>
      <c r="G1658" s="388"/>
      <c r="H1658" s="332"/>
      <c r="I1658" s="332"/>
      <c r="J1658" s="332"/>
      <c r="K1658" s="332"/>
      <c r="L1658" s="332"/>
      <c r="M1658" s="332"/>
      <c r="N1658" s="332"/>
      <c r="O1658" s="366"/>
      <c r="P1658" s="366"/>
      <c r="Q1658" s="366"/>
      <c r="R1658" s="366"/>
      <c r="S1658" s="366"/>
      <c r="T1658" s="366"/>
      <c r="U1658" s="366"/>
      <c r="V1658" s="366"/>
      <c r="W1658" s="366"/>
      <c r="X1658" s="366"/>
      <c r="Y1658" s="366"/>
      <c r="Z1658" s="366"/>
      <c r="AA1658" s="366"/>
      <c r="AB1658" s="366"/>
      <c r="AC1658" s="366"/>
      <c r="AD1658" s="366"/>
      <c r="AE1658" s="366"/>
      <c r="AF1658" s="366"/>
      <c r="AG1658" s="520"/>
    </row>
    <row r="1659" spans="1:33" ht="19.5" thickBot="1" x14ac:dyDescent="0.35">
      <c r="A1659" s="366"/>
      <c r="B1659" s="1666"/>
      <c r="C1659" s="388"/>
      <c r="D1659" s="388"/>
      <c r="E1659" s="388"/>
      <c r="F1659" s="388"/>
      <c r="G1659" s="388"/>
      <c r="H1659" s="332"/>
      <c r="I1659" s="332"/>
      <c r="J1659" s="332"/>
      <c r="K1659" s="332"/>
      <c r="L1659" s="332"/>
      <c r="M1659" s="332"/>
      <c r="N1659" s="332"/>
      <c r="O1659" s="366"/>
      <c r="P1659" s="366"/>
      <c r="Q1659" s="366"/>
      <c r="R1659" s="366"/>
      <c r="S1659" s="366"/>
      <c r="T1659" s="366"/>
      <c r="U1659" s="366"/>
      <c r="V1659" s="366"/>
      <c r="W1659" s="366"/>
      <c r="X1659" s="366"/>
      <c r="Y1659" s="366"/>
      <c r="Z1659" s="366"/>
      <c r="AA1659" s="366"/>
      <c r="AB1659" s="366"/>
      <c r="AC1659" s="366"/>
      <c r="AD1659" s="366"/>
      <c r="AE1659" s="366"/>
      <c r="AF1659" s="366"/>
      <c r="AG1659" s="520"/>
    </row>
    <row r="1660" spans="1:33" ht="19.5" thickBot="1" x14ac:dyDescent="0.35">
      <c r="A1660" s="366"/>
      <c r="B1660" s="1666"/>
      <c r="C1660" s="388"/>
      <c r="D1660" s="388"/>
      <c r="E1660" s="388"/>
      <c r="F1660" s="388"/>
      <c r="G1660" s="388"/>
      <c r="H1660" s="332"/>
      <c r="I1660" s="332"/>
      <c r="J1660" s="332"/>
      <c r="K1660" s="332"/>
      <c r="L1660" s="332"/>
      <c r="M1660" s="332"/>
      <c r="N1660" s="332"/>
      <c r="O1660" s="366"/>
      <c r="P1660" s="366"/>
      <c r="Q1660" s="366"/>
      <c r="R1660" s="366"/>
      <c r="S1660" s="366"/>
      <c r="T1660" s="366"/>
      <c r="U1660" s="366"/>
      <c r="V1660" s="366"/>
      <c r="W1660" s="366"/>
      <c r="X1660" s="366"/>
      <c r="Y1660" s="366"/>
      <c r="Z1660" s="366"/>
      <c r="AA1660" s="366"/>
      <c r="AB1660" s="366"/>
      <c r="AC1660" s="366"/>
      <c r="AD1660" s="366"/>
      <c r="AE1660" s="366"/>
      <c r="AF1660" s="366"/>
      <c r="AG1660" s="520"/>
    </row>
    <row r="1661" spans="1:33" ht="19.5" thickBot="1" x14ac:dyDescent="0.35">
      <c r="A1661" s="366"/>
      <c r="B1661" s="1666"/>
      <c r="C1661" s="388"/>
      <c r="D1661" s="388"/>
      <c r="E1661" s="388"/>
      <c r="F1661" s="388"/>
      <c r="G1661" s="388"/>
      <c r="H1661" s="332"/>
      <c r="I1661" s="332"/>
      <c r="J1661" s="332"/>
      <c r="K1661" s="332"/>
      <c r="L1661" s="332"/>
      <c r="M1661" s="332"/>
      <c r="N1661" s="332"/>
      <c r="O1661" s="366"/>
      <c r="P1661" s="366"/>
      <c r="Q1661" s="366"/>
      <c r="R1661" s="366"/>
      <c r="S1661" s="366"/>
      <c r="T1661" s="366"/>
      <c r="U1661" s="366"/>
      <c r="V1661" s="366"/>
      <c r="W1661" s="366"/>
      <c r="X1661" s="366"/>
      <c r="Y1661" s="366"/>
      <c r="Z1661" s="366"/>
      <c r="AA1661" s="366"/>
      <c r="AB1661" s="366"/>
      <c r="AC1661" s="366"/>
      <c r="AD1661" s="366"/>
      <c r="AE1661" s="366"/>
      <c r="AF1661" s="366"/>
      <c r="AG1661" s="520"/>
    </row>
    <row r="1662" spans="1:33" ht="19.5" thickBot="1" x14ac:dyDescent="0.35">
      <c r="A1662" s="366"/>
      <c r="B1662" s="1666"/>
      <c r="C1662" s="388"/>
      <c r="D1662" s="388"/>
      <c r="E1662" s="388"/>
      <c r="F1662" s="388"/>
      <c r="G1662" s="388"/>
      <c r="H1662" s="332"/>
      <c r="I1662" s="332"/>
      <c r="J1662" s="332"/>
      <c r="K1662" s="332"/>
      <c r="L1662" s="332"/>
      <c r="M1662" s="332"/>
      <c r="N1662" s="332"/>
      <c r="O1662" s="366"/>
      <c r="P1662" s="366"/>
      <c r="Q1662" s="366"/>
      <c r="R1662" s="366"/>
      <c r="S1662" s="366"/>
      <c r="T1662" s="366"/>
      <c r="U1662" s="366"/>
      <c r="V1662" s="366"/>
      <c r="W1662" s="366"/>
      <c r="X1662" s="366"/>
      <c r="Y1662" s="366"/>
      <c r="Z1662" s="366"/>
      <c r="AA1662" s="366"/>
      <c r="AB1662" s="366"/>
      <c r="AC1662" s="366"/>
      <c r="AD1662" s="366"/>
      <c r="AE1662" s="366"/>
      <c r="AF1662" s="366"/>
      <c r="AG1662" s="520"/>
    </row>
    <row r="1663" spans="1:33" ht="19.5" thickBot="1" x14ac:dyDescent="0.35">
      <c r="A1663" s="366"/>
      <c r="B1663" s="1666"/>
      <c r="C1663" s="388"/>
      <c r="D1663" s="388"/>
      <c r="E1663" s="388"/>
      <c r="F1663" s="388"/>
      <c r="G1663" s="388"/>
      <c r="H1663" s="332"/>
      <c r="I1663" s="332"/>
      <c r="J1663" s="332"/>
      <c r="K1663" s="332"/>
      <c r="L1663" s="332"/>
      <c r="M1663" s="332"/>
      <c r="N1663" s="332"/>
      <c r="O1663" s="366"/>
      <c r="P1663" s="366"/>
      <c r="Q1663" s="366"/>
      <c r="R1663" s="366"/>
      <c r="S1663" s="366"/>
      <c r="T1663" s="366"/>
      <c r="U1663" s="366"/>
      <c r="V1663" s="366"/>
      <c r="W1663" s="366"/>
      <c r="X1663" s="366"/>
      <c r="Y1663" s="366"/>
      <c r="Z1663" s="366"/>
      <c r="AA1663" s="366"/>
      <c r="AB1663" s="366"/>
      <c r="AC1663" s="366"/>
      <c r="AD1663" s="366"/>
      <c r="AE1663" s="366"/>
      <c r="AF1663" s="366"/>
      <c r="AG1663" s="520"/>
    </row>
    <row r="1664" spans="1:33" ht="19.5" thickBot="1" x14ac:dyDescent="0.35">
      <c r="A1664" s="366"/>
      <c r="B1664" s="1666"/>
      <c r="C1664" s="388"/>
      <c r="D1664" s="388"/>
      <c r="E1664" s="388"/>
      <c r="F1664" s="388"/>
      <c r="G1664" s="388"/>
      <c r="H1664" s="332"/>
      <c r="I1664" s="332"/>
      <c r="J1664" s="332"/>
      <c r="K1664" s="332"/>
      <c r="L1664" s="332"/>
      <c r="M1664" s="332"/>
      <c r="N1664" s="332"/>
      <c r="O1664" s="366"/>
      <c r="P1664" s="366"/>
      <c r="Q1664" s="366"/>
      <c r="R1664" s="366"/>
      <c r="S1664" s="366"/>
      <c r="T1664" s="366"/>
      <c r="U1664" s="366"/>
      <c r="V1664" s="366"/>
      <c r="W1664" s="366"/>
      <c r="X1664" s="366"/>
      <c r="Y1664" s="366"/>
      <c r="Z1664" s="366"/>
      <c r="AA1664" s="366"/>
      <c r="AB1664" s="366"/>
      <c r="AC1664" s="366"/>
      <c r="AD1664" s="366"/>
      <c r="AE1664" s="366"/>
      <c r="AF1664" s="366"/>
      <c r="AG1664" s="520"/>
    </row>
    <row r="1665" spans="1:33" ht="19.5" thickBot="1" x14ac:dyDescent="0.35">
      <c r="A1665" s="366"/>
      <c r="B1665" s="1666"/>
      <c r="C1665" s="388"/>
      <c r="D1665" s="388"/>
      <c r="E1665" s="388"/>
      <c r="F1665" s="388"/>
      <c r="G1665" s="388"/>
      <c r="H1665" s="332"/>
      <c r="I1665" s="332"/>
      <c r="J1665" s="332"/>
      <c r="K1665" s="332"/>
      <c r="L1665" s="332"/>
      <c r="M1665" s="332"/>
      <c r="N1665" s="332"/>
      <c r="O1665" s="366"/>
      <c r="P1665" s="366"/>
      <c r="Q1665" s="366"/>
      <c r="R1665" s="366"/>
      <c r="S1665" s="366"/>
      <c r="T1665" s="366"/>
      <c r="U1665" s="366"/>
      <c r="V1665" s="366"/>
      <c r="W1665" s="366"/>
      <c r="X1665" s="366"/>
      <c r="Y1665" s="366"/>
      <c r="Z1665" s="366"/>
      <c r="AA1665" s="366"/>
      <c r="AB1665" s="366"/>
      <c r="AC1665" s="366"/>
      <c r="AD1665" s="366"/>
      <c r="AE1665" s="366"/>
      <c r="AF1665" s="366"/>
      <c r="AG1665" s="520"/>
    </row>
    <row r="1666" spans="1:33" ht="19.5" thickBot="1" x14ac:dyDescent="0.35">
      <c r="A1666" s="366"/>
      <c r="B1666" s="1666"/>
      <c r="C1666" s="388"/>
      <c r="D1666" s="388"/>
      <c r="E1666" s="388"/>
      <c r="F1666" s="388"/>
      <c r="G1666" s="388"/>
      <c r="H1666" s="332"/>
      <c r="I1666" s="332"/>
      <c r="J1666" s="332"/>
      <c r="K1666" s="332"/>
      <c r="L1666" s="332"/>
      <c r="M1666" s="332"/>
      <c r="N1666" s="332"/>
      <c r="O1666" s="366"/>
      <c r="P1666" s="366"/>
      <c r="Q1666" s="366"/>
      <c r="R1666" s="366"/>
      <c r="S1666" s="366"/>
      <c r="T1666" s="366"/>
      <c r="U1666" s="366"/>
      <c r="V1666" s="366"/>
      <c r="W1666" s="366"/>
      <c r="X1666" s="366"/>
      <c r="Y1666" s="366"/>
      <c r="Z1666" s="366"/>
      <c r="AA1666" s="366"/>
      <c r="AB1666" s="366"/>
      <c r="AC1666" s="366"/>
      <c r="AD1666" s="366"/>
      <c r="AE1666" s="366"/>
      <c r="AF1666" s="366"/>
      <c r="AG1666" s="520"/>
    </row>
    <row r="1667" spans="1:33" ht="19.5" thickBot="1" x14ac:dyDescent="0.35">
      <c r="A1667" s="366"/>
      <c r="B1667" s="1666"/>
      <c r="C1667" s="388"/>
      <c r="D1667" s="388"/>
      <c r="E1667" s="388"/>
      <c r="F1667" s="388"/>
      <c r="G1667" s="388"/>
      <c r="H1667" s="332"/>
      <c r="I1667" s="332"/>
      <c r="J1667" s="332"/>
      <c r="K1667" s="332"/>
      <c r="L1667" s="332"/>
      <c r="M1667" s="332"/>
      <c r="N1667" s="332"/>
      <c r="O1667" s="366"/>
      <c r="P1667" s="366"/>
      <c r="Q1667" s="366"/>
      <c r="R1667" s="366"/>
      <c r="S1667" s="366"/>
      <c r="T1667" s="366"/>
      <c r="U1667" s="366"/>
      <c r="V1667" s="366"/>
      <c r="W1667" s="366"/>
      <c r="X1667" s="366"/>
      <c r="Y1667" s="366"/>
      <c r="Z1667" s="366"/>
      <c r="AA1667" s="366"/>
      <c r="AB1667" s="366"/>
      <c r="AC1667" s="366"/>
      <c r="AD1667" s="366"/>
      <c r="AE1667" s="366"/>
      <c r="AF1667" s="366"/>
      <c r="AG1667" s="520"/>
    </row>
    <row r="1668" spans="1:33" ht="19.5" thickBot="1" x14ac:dyDescent="0.35">
      <c r="A1668" s="366"/>
      <c r="B1668" s="1666"/>
      <c r="C1668" s="388"/>
      <c r="D1668" s="388"/>
      <c r="E1668" s="388"/>
      <c r="F1668" s="388"/>
      <c r="G1668" s="388"/>
      <c r="H1668" s="332"/>
      <c r="I1668" s="332"/>
      <c r="J1668" s="332"/>
      <c r="K1668" s="332"/>
      <c r="L1668" s="332"/>
      <c r="M1668" s="332"/>
      <c r="N1668" s="332"/>
      <c r="O1668" s="366"/>
      <c r="P1668" s="366"/>
      <c r="Q1668" s="366"/>
      <c r="R1668" s="366"/>
      <c r="S1668" s="366"/>
      <c r="T1668" s="366"/>
      <c r="U1668" s="366"/>
      <c r="V1668" s="366"/>
      <c r="W1668" s="366"/>
      <c r="X1668" s="366"/>
      <c r="Y1668" s="366"/>
      <c r="Z1668" s="366"/>
      <c r="AA1668" s="366"/>
      <c r="AB1668" s="366"/>
      <c r="AC1668" s="366"/>
      <c r="AD1668" s="366"/>
      <c r="AE1668" s="366"/>
      <c r="AF1668" s="366"/>
      <c r="AG1668" s="520"/>
    </row>
    <row r="1669" spans="1:33" ht="19.5" thickBot="1" x14ac:dyDescent="0.35">
      <c r="A1669" s="366"/>
      <c r="B1669" s="1666"/>
      <c r="C1669" s="388"/>
      <c r="D1669" s="388"/>
      <c r="E1669" s="388"/>
      <c r="F1669" s="388"/>
      <c r="G1669" s="388"/>
      <c r="H1669" s="332"/>
      <c r="I1669" s="332"/>
      <c r="J1669" s="332"/>
      <c r="K1669" s="332"/>
      <c r="L1669" s="332"/>
      <c r="M1669" s="332"/>
      <c r="N1669" s="332"/>
      <c r="O1669" s="366"/>
      <c r="P1669" s="366"/>
      <c r="Q1669" s="366"/>
      <c r="R1669" s="366"/>
      <c r="S1669" s="366"/>
      <c r="T1669" s="366"/>
      <c r="U1669" s="366"/>
      <c r="V1669" s="366"/>
      <c r="W1669" s="366"/>
      <c r="X1669" s="366"/>
      <c r="Y1669" s="366"/>
      <c r="Z1669" s="366"/>
      <c r="AA1669" s="366"/>
      <c r="AB1669" s="366"/>
      <c r="AC1669" s="366"/>
      <c r="AD1669" s="366"/>
      <c r="AE1669" s="366"/>
      <c r="AF1669" s="366"/>
      <c r="AG1669" s="520"/>
    </row>
    <row r="1670" spans="1:33" ht="19.5" thickBot="1" x14ac:dyDescent="0.35">
      <c r="A1670" s="366"/>
      <c r="B1670" s="1666"/>
      <c r="C1670" s="388"/>
      <c r="D1670" s="388"/>
      <c r="E1670" s="388"/>
      <c r="F1670" s="388"/>
      <c r="G1670" s="388"/>
      <c r="H1670" s="332"/>
      <c r="I1670" s="332"/>
      <c r="J1670" s="332"/>
      <c r="K1670" s="332"/>
      <c r="L1670" s="332"/>
      <c r="M1670" s="332"/>
      <c r="N1670" s="332"/>
      <c r="O1670" s="366"/>
      <c r="P1670" s="366"/>
      <c r="Q1670" s="366"/>
      <c r="R1670" s="366"/>
      <c r="S1670" s="366"/>
      <c r="T1670" s="366"/>
      <c r="U1670" s="366"/>
      <c r="V1670" s="366"/>
      <c r="W1670" s="366"/>
      <c r="X1670" s="366"/>
      <c r="Y1670" s="366"/>
      <c r="Z1670" s="366"/>
      <c r="AA1670" s="366"/>
      <c r="AB1670" s="366"/>
      <c r="AC1670" s="366"/>
      <c r="AD1670" s="366"/>
      <c r="AE1670" s="366"/>
      <c r="AF1670" s="366"/>
      <c r="AG1670" s="520"/>
    </row>
    <row r="1671" spans="1:33" ht="19.5" thickBot="1" x14ac:dyDescent="0.35">
      <c r="A1671" s="366"/>
      <c r="B1671" s="1666"/>
      <c r="C1671" s="388"/>
      <c r="D1671" s="388"/>
      <c r="E1671" s="388"/>
      <c r="F1671" s="388"/>
      <c r="G1671" s="388"/>
      <c r="H1671" s="332"/>
      <c r="I1671" s="332"/>
      <c r="J1671" s="332"/>
      <c r="K1671" s="332"/>
      <c r="L1671" s="332"/>
      <c r="M1671" s="332"/>
      <c r="N1671" s="332"/>
      <c r="O1671" s="366"/>
      <c r="P1671" s="366"/>
      <c r="Q1671" s="366"/>
      <c r="R1671" s="366"/>
      <c r="S1671" s="366"/>
      <c r="T1671" s="366"/>
      <c r="U1671" s="366"/>
      <c r="V1671" s="366"/>
      <c r="W1671" s="366"/>
      <c r="X1671" s="366"/>
      <c r="Y1671" s="366"/>
      <c r="Z1671" s="366"/>
      <c r="AA1671" s="366"/>
      <c r="AB1671" s="366"/>
      <c r="AC1671" s="366"/>
      <c r="AD1671" s="366"/>
      <c r="AE1671" s="366"/>
      <c r="AF1671" s="366"/>
      <c r="AG1671" s="520"/>
    </row>
    <row r="1672" spans="1:33" ht="19.5" thickBot="1" x14ac:dyDescent="0.35">
      <c r="A1672" s="366"/>
      <c r="B1672" s="1666"/>
      <c r="C1672" s="388"/>
      <c r="D1672" s="388"/>
      <c r="E1672" s="388"/>
      <c r="F1672" s="388"/>
      <c r="G1672" s="388"/>
      <c r="H1672" s="332"/>
      <c r="I1672" s="332"/>
      <c r="J1672" s="332"/>
      <c r="K1672" s="332"/>
      <c r="L1672" s="332"/>
      <c r="M1672" s="332"/>
      <c r="N1672" s="332"/>
      <c r="O1672" s="366"/>
      <c r="P1672" s="366"/>
      <c r="Q1672" s="366"/>
      <c r="R1672" s="366"/>
      <c r="S1672" s="366"/>
      <c r="T1672" s="366"/>
      <c r="U1672" s="366"/>
      <c r="V1672" s="366"/>
      <c r="W1672" s="366"/>
      <c r="X1672" s="366"/>
      <c r="Y1672" s="366"/>
      <c r="Z1672" s="366"/>
      <c r="AA1672" s="366"/>
      <c r="AB1672" s="366"/>
      <c r="AC1672" s="366"/>
      <c r="AD1672" s="366"/>
      <c r="AE1672" s="366"/>
      <c r="AF1672" s="366"/>
      <c r="AG1672" s="520"/>
    </row>
    <row r="1673" spans="1:33" ht="19.5" thickBot="1" x14ac:dyDescent="0.35">
      <c r="A1673" s="366"/>
      <c r="B1673" s="1666"/>
      <c r="C1673" s="388"/>
      <c r="D1673" s="388"/>
      <c r="E1673" s="388"/>
      <c r="F1673" s="388"/>
      <c r="G1673" s="388"/>
      <c r="H1673" s="332"/>
      <c r="I1673" s="332"/>
      <c r="J1673" s="332"/>
      <c r="K1673" s="332"/>
      <c r="L1673" s="332"/>
      <c r="M1673" s="332"/>
      <c r="N1673" s="332"/>
      <c r="O1673" s="366"/>
      <c r="P1673" s="366"/>
      <c r="Q1673" s="366"/>
      <c r="R1673" s="366"/>
      <c r="S1673" s="366"/>
      <c r="T1673" s="366"/>
      <c r="U1673" s="366"/>
      <c r="V1673" s="366"/>
      <c r="W1673" s="366"/>
      <c r="X1673" s="366"/>
      <c r="Y1673" s="366"/>
      <c r="Z1673" s="366"/>
      <c r="AA1673" s="366"/>
      <c r="AB1673" s="366"/>
      <c r="AC1673" s="366"/>
      <c r="AD1673" s="366"/>
      <c r="AE1673" s="366"/>
      <c r="AF1673" s="366"/>
      <c r="AG1673" s="520"/>
    </row>
    <row r="1674" spans="1:33" ht="19.5" thickBot="1" x14ac:dyDescent="0.35">
      <c r="A1674" s="366"/>
      <c r="B1674" s="1666"/>
      <c r="C1674" s="388"/>
      <c r="D1674" s="388"/>
      <c r="E1674" s="388"/>
      <c r="F1674" s="388"/>
      <c r="G1674" s="388"/>
      <c r="H1674" s="332"/>
      <c r="I1674" s="332"/>
      <c r="J1674" s="332"/>
      <c r="K1674" s="332"/>
      <c r="L1674" s="332"/>
      <c r="M1674" s="332"/>
      <c r="N1674" s="332"/>
      <c r="O1674" s="366"/>
      <c r="P1674" s="366"/>
      <c r="Q1674" s="366"/>
      <c r="R1674" s="366"/>
      <c r="S1674" s="366"/>
      <c r="T1674" s="366"/>
      <c r="U1674" s="366"/>
      <c r="V1674" s="366"/>
      <c r="W1674" s="366"/>
      <c r="X1674" s="366"/>
      <c r="Y1674" s="366"/>
      <c r="Z1674" s="366"/>
      <c r="AA1674" s="366"/>
      <c r="AB1674" s="366"/>
      <c r="AC1674" s="366"/>
      <c r="AD1674" s="366"/>
      <c r="AE1674" s="366"/>
      <c r="AF1674" s="366"/>
      <c r="AG1674" s="520"/>
    </row>
    <row r="1675" spans="1:33" ht="19.5" thickBot="1" x14ac:dyDescent="0.35">
      <c r="A1675" s="366"/>
      <c r="B1675" s="1666"/>
      <c r="C1675" s="388"/>
      <c r="D1675" s="388"/>
      <c r="E1675" s="388"/>
      <c r="F1675" s="388"/>
      <c r="G1675" s="388"/>
      <c r="H1675" s="332"/>
      <c r="I1675" s="332"/>
      <c r="J1675" s="332"/>
      <c r="K1675" s="332"/>
      <c r="L1675" s="332"/>
      <c r="M1675" s="332"/>
      <c r="N1675" s="332"/>
      <c r="O1675" s="366"/>
      <c r="P1675" s="366"/>
      <c r="Q1675" s="366"/>
      <c r="R1675" s="366"/>
      <c r="S1675" s="366"/>
      <c r="T1675" s="366"/>
      <c r="U1675" s="366"/>
      <c r="V1675" s="366"/>
      <c r="W1675" s="366"/>
      <c r="X1675" s="366"/>
      <c r="Y1675" s="366"/>
      <c r="Z1675" s="366"/>
      <c r="AA1675" s="366"/>
      <c r="AB1675" s="366"/>
      <c r="AC1675" s="366"/>
      <c r="AD1675" s="366"/>
      <c r="AE1675" s="366"/>
      <c r="AF1675" s="366"/>
      <c r="AG1675" s="520"/>
    </row>
    <row r="1676" spans="1:33" ht="19.5" thickBot="1" x14ac:dyDescent="0.35">
      <c r="A1676" s="366"/>
      <c r="B1676" s="1666"/>
      <c r="C1676" s="388"/>
      <c r="D1676" s="388"/>
      <c r="E1676" s="388"/>
      <c r="F1676" s="388"/>
      <c r="G1676" s="388"/>
      <c r="H1676" s="332"/>
      <c r="I1676" s="332"/>
      <c r="J1676" s="332"/>
      <c r="K1676" s="332"/>
      <c r="L1676" s="332"/>
      <c r="M1676" s="332"/>
      <c r="N1676" s="332"/>
      <c r="O1676" s="366"/>
      <c r="P1676" s="366"/>
      <c r="Q1676" s="366"/>
      <c r="R1676" s="366"/>
      <c r="S1676" s="366"/>
      <c r="T1676" s="366"/>
      <c r="U1676" s="366"/>
      <c r="V1676" s="366"/>
      <c r="W1676" s="366"/>
      <c r="X1676" s="366"/>
      <c r="Y1676" s="366"/>
      <c r="Z1676" s="366"/>
      <c r="AA1676" s="366"/>
      <c r="AB1676" s="366"/>
      <c r="AC1676" s="366"/>
      <c r="AD1676" s="366"/>
      <c r="AE1676" s="366"/>
      <c r="AF1676" s="366"/>
      <c r="AG1676" s="520"/>
    </row>
    <row r="1677" spans="1:33" ht="19.5" thickBot="1" x14ac:dyDescent="0.35">
      <c r="A1677" s="366"/>
      <c r="B1677" s="1666"/>
      <c r="C1677" s="388"/>
      <c r="D1677" s="388"/>
      <c r="E1677" s="388"/>
      <c r="F1677" s="388"/>
      <c r="G1677" s="388"/>
      <c r="H1677" s="332"/>
      <c r="I1677" s="332"/>
      <c r="J1677" s="332"/>
      <c r="K1677" s="332"/>
      <c r="L1677" s="332"/>
      <c r="M1677" s="332"/>
      <c r="N1677" s="332"/>
      <c r="O1677" s="366"/>
      <c r="P1677" s="366"/>
      <c r="Q1677" s="366"/>
      <c r="R1677" s="366"/>
      <c r="S1677" s="366"/>
      <c r="T1677" s="366"/>
      <c r="U1677" s="366"/>
      <c r="V1677" s="366"/>
      <c r="W1677" s="366"/>
      <c r="X1677" s="366"/>
      <c r="Y1677" s="366"/>
      <c r="Z1677" s="366"/>
      <c r="AA1677" s="366"/>
      <c r="AB1677" s="366"/>
      <c r="AC1677" s="366"/>
      <c r="AD1677" s="366"/>
      <c r="AE1677" s="366"/>
      <c r="AF1677" s="366"/>
      <c r="AG1677" s="520"/>
    </row>
    <row r="1678" spans="1:33" ht="19.5" thickBot="1" x14ac:dyDescent="0.35">
      <c r="A1678" s="366"/>
      <c r="B1678" s="1666"/>
      <c r="C1678" s="388"/>
      <c r="D1678" s="388"/>
      <c r="E1678" s="388"/>
      <c r="F1678" s="388"/>
      <c r="G1678" s="388"/>
      <c r="H1678" s="332"/>
      <c r="I1678" s="332"/>
      <c r="J1678" s="332"/>
      <c r="K1678" s="332"/>
      <c r="L1678" s="332"/>
      <c r="M1678" s="332"/>
      <c r="N1678" s="332"/>
      <c r="O1678" s="366"/>
      <c r="P1678" s="366"/>
      <c r="Q1678" s="366"/>
      <c r="R1678" s="366"/>
      <c r="S1678" s="366"/>
      <c r="T1678" s="366"/>
      <c r="U1678" s="366"/>
      <c r="V1678" s="366"/>
      <c r="W1678" s="366"/>
      <c r="X1678" s="366"/>
      <c r="Y1678" s="366"/>
      <c r="Z1678" s="366"/>
      <c r="AA1678" s="366"/>
      <c r="AB1678" s="366"/>
      <c r="AC1678" s="366"/>
      <c r="AD1678" s="366"/>
      <c r="AE1678" s="366"/>
      <c r="AF1678" s="366"/>
      <c r="AG1678" s="520"/>
    </row>
    <row r="1679" spans="1:33" ht="19.5" thickBot="1" x14ac:dyDescent="0.35">
      <c r="A1679" s="366"/>
      <c r="B1679" s="1666"/>
      <c r="C1679" s="388"/>
      <c r="D1679" s="388"/>
      <c r="E1679" s="388"/>
      <c r="F1679" s="388"/>
      <c r="G1679" s="388"/>
      <c r="H1679" s="332"/>
      <c r="I1679" s="332"/>
      <c r="J1679" s="332"/>
      <c r="K1679" s="332"/>
      <c r="L1679" s="332"/>
      <c r="M1679" s="332"/>
      <c r="N1679" s="332"/>
      <c r="O1679" s="366"/>
      <c r="P1679" s="366"/>
      <c r="Q1679" s="366"/>
      <c r="R1679" s="366"/>
      <c r="S1679" s="366"/>
      <c r="T1679" s="366"/>
      <c r="U1679" s="366"/>
      <c r="V1679" s="366"/>
      <c r="W1679" s="366"/>
      <c r="X1679" s="366"/>
      <c r="Y1679" s="366"/>
      <c r="Z1679" s="366"/>
      <c r="AA1679" s="366"/>
      <c r="AB1679" s="366"/>
      <c r="AC1679" s="366"/>
      <c r="AD1679" s="366"/>
      <c r="AE1679" s="366"/>
      <c r="AF1679" s="366"/>
      <c r="AG1679" s="520"/>
    </row>
    <row r="1680" spans="1:33" ht="19.5" thickBot="1" x14ac:dyDescent="0.35">
      <c r="A1680" s="366"/>
      <c r="B1680" s="1666"/>
      <c r="C1680" s="388"/>
      <c r="D1680" s="388"/>
      <c r="E1680" s="388"/>
      <c r="F1680" s="388"/>
      <c r="G1680" s="388"/>
      <c r="H1680" s="332"/>
      <c r="I1680" s="332"/>
      <c r="J1680" s="332"/>
      <c r="K1680" s="332"/>
      <c r="L1680" s="332"/>
      <c r="M1680" s="332"/>
      <c r="N1680" s="332"/>
      <c r="O1680" s="366"/>
      <c r="P1680" s="366"/>
      <c r="Q1680" s="366"/>
      <c r="R1680" s="366"/>
      <c r="S1680" s="366"/>
      <c r="T1680" s="366"/>
      <c r="U1680" s="366"/>
      <c r="V1680" s="366"/>
      <c r="W1680" s="366"/>
      <c r="X1680" s="366"/>
      <c r="Y1680" s="366"/>
      <c r="Z1680" s="366"/>
      <c r="AA1680" s="366"/>
      <c r="AB1680" s="366"/>
      <c r="AC1680" s="366"/>
      <c r="AD1680" s="366"/>
      <c r="AE1680" s="366"/>
      <c r="AF1680" s="366"/>
      <c r="AG1680" s="520"/>
    </row>
    <row r="1681" spans="1:33" ht="19.5" thickBot="1" x14ac:dyDescent="0.35">
      <c r="A1681" s="366"/>
      <c r="B1681" s="1666"/>
      <c r="C1681" s="388"/>
      <c r="D1681" s="388"/>
      <c r="E1681" s="388"/>
      <c r="F1681" s="388"/>
      <c r="G1681" s="388"/>
      <c r="H1681" s="332"/>
      <c r="I1681" s="332"/>
      <c r="J1681" s="332"/>
      <c r="K1681" s="332"/>
      <c r="L1681" s="332"/>
      <c r="M1681" s="332"/>
      <c r="N1681" s="332"/>
      <c r="O1681" s="366"/>
      <c r="P1681" s="366"/>
      <c r="Q1681" s="366"/>
      <c r="R1681" s="366"/>
      <c r="S1681" s="366"/>
      <c r="T1681" s="366"/>
      <c r="U1681" s="366"/>
      <c r="V1681" s="366"/>
      <c r="W1681" s="366"/>
      <c r="X1681" s="366"/>
      <c r="Y1681" s="366"/>
      <c r="Z1681" s="366"/>
      <c r="AA1681" s="366"/>
      <c r="AB1681" s="366"/>
      <c r="AC1681" s="366"/>
      <c r="AD1681" s="366"/>
      <c r="AE1681" s="366"/>
      <c r="AF1681" s="366"/>
      <c r="AG1681" s="520"/>
    </row>
    <row r="1682" spans="1:33" x14ac:dyDescent="0.3">
      <c r="A1682" s="366"/>
      <c r="B1682" s="332"/>
      <c r="C1682" s="332"/>
      <c r="D1682" s="332"/>
      <c r="E1682" s="332"/>
      <c r="F1682" s="332"/>
      <c r="G1682" s="332"/>
      <c r="H1682" s="332"/>
      <c r="I1682" s="332"/>
      <c r="J1682" s="332"/>
      <c r="K1682" s="332"/>
      <c r="L1682" s="332"/>
      <c r="M1682" s="332"/>
      <c r="N1682" s="332"/>
      <c r="O1682" s="366"/>
      <c r="P1682" s="366"/>
      <c r="Q1682" s="366"/>
      <c r="R1682" s="366"/>
      <c r="S1682" s="366"/>
      <c r="T1682" s="366"/>
      <c r="U1682" s="366"/>
      <c r="V1682" s="366"/>
      <c r="W1682" s="366"/>
      <c r="X1682" s="366"/>
      <c r="Y1682" s="366"/>
      <c r="Z1682" s="366"/>
      <c r="AA1682" s="366"/>
      <c r="AB1682" s="366"/>
      <c r="AC1682" s="366"/>
      <c r="AD1682" s="366"/>
      <c r="AE1682" s="366"/>
      <c r="AF1682" s="366"/>
      <c r="AG1682" s="520"/>
    </row>
    <row r="1683" spans="1:33" ht="19.5" thickBot="1" x14ac:dyDescent="0.35">
      <c r="A1683" s="366"/>
      <c r="B1683" s="366"/>
      <c r="C1683" s="366"/>
      <c r="D1683" s="366"/>
      <c r="E1683" s="366"/>
      <c r="F1683" s="366"/>
      <c r="G1683" s="366"/>
      <c r="H1683" s="366"/>
      <c r="I1683" s="366"/>
      <c r="J1683" s="366"/>
      <c r="K1683" s="366"/>
      <c r="L1683" s="366"/>
      <c r="M1683" s="366"/>
      <c r="N1683" s="366"/>
      <c r="O1683" s="366"/>
      <c r="P1683" s="366"/>
      <c r="Q1683" s="366"/>
      <c r="R1683" s="366"/>
      <c r="S1683" s="366"/>
      <c r="T1683" s="366"/>
      <c r="U1683" s="366"/>
      <c r="V1683" s="366"/>
      <c r="W1683" s="366"/>
      <c r="X1683" s="366"/>
      <c r="Y1683" s="366"/>
      <c r="Z1683" s="366"/>
      <c r="AA1683" s="366"/>
      <c r="AB1683" s="366"/>
      <c r="AC1683" s="366"/>
      <c r="AD1683" s="366"/>
      <c r="AE1683" s="366"/>
      <c r="AF1683" s="366"/>
      <c r="AG1683" s="520"/>
    </row>
    <row r="1684" spans="1:33" ht="19.5" thickBot="1" x14ac:dyDescent="0.35">
      <c r="A1684" s="366"/>
      <c r="B1684" s="528" t="s">
        <v>91</v>
      </c>
      <c r="C1684" s="1976"/>
      <c r="D1684" s="1977"/>
      <c r="E1684" s="1977"/>
      <c r="F1684" s="1977"/>
      <c r="G1684" s="1977"/>
      <c r="H1684" s="1977"/>
      <c r="I1684" s="1977"/>
      <c r="J1684" s="1977"/>
      <c r="K1684" s="1977"/>
      <c r="L1684" s="1977"/>
      <c r="M1684" s="1977"/>
      <c r="N1684" s="1977"/>
      <c r="O1684" s="1977"/>
      <c r="P1684" s="1977"/>
      <c r="Q1684" s="1977"/>
      <c r="R1684" s="1977"/>
      <c r="S1684" s="1977"/>
      <c r="T1684" s="1977"/>
      <c r="U1684" s="1977"/>
      <c r="V1684" s="1977"/>
      <c r="W1684" s="1977"/>
      <c r="X1684" s="1977"/>
      <c r="Y1684" s="1977"/>
      <c r="Z1684" s="1978"/>
      <c r="AA1684" s="366"/>
      <c r="AB1684" s="366"/>
      <c r="AC1684" s="366"/>
      <c r="AD1684" s="366"/>
      <c r="AE1684" s="366"/>
      <c r="AF1684" s="366"/>
      <c r="AG1684" s="520"/>
    </row>
    <row r="1685" spans="1:33" ht="53.25" customHeight="1" thickBot="1" x14ac:dyDescent="0.35">
      <c r="A1685" s="366"/>
      <c r="B1685" s="366"/>
      <c r="C1685" s="1979"/>
      <c r="D1685" s="1980"/>
      <c r="E1685" s="1980"/>
      <c r="F1685" s="1980"/>
      <c r="G1685" s="1980"/>
      <c r="H1685" s="1980"/>
      <c r="I1685" s="1980"/>
      <c r="J1685" s="1980"/>
      <c r="K1685" s="1980"/>
      <c r="L1685" s="1980"/>
      <c r="M1685" s="1980"/>
      <c r="N1685" s="1980"/>
      <c r="O1685" s="1980"/>
      <c r="P1685" s="1980"/>
      <c r="Q1685" s="1980"/>
      <c r="R1685" s="1980"/>
      <c r="S1685" s="1980"/>
      <c r="T1685" s="1980"/>
      <c r="U1685" s="1980"/>
      <c r="V1685" s="1980"/>
      <c r="W1685" s="1980"/>
      <c r="X1685" s="1980"/>
      <c r="Y1685" s="1980"/>
      <c r="Z1685" s="1981"/>
      <c r="AA1685" s="366"/>
      <c r="AB1685" s="366"/>
      <c r="AC1685" s="366"/>
      <c r="AD1685" s="366"/>
      <c r="AE1685" s="366"/>
      <c r="AF1685" s="366"/>
      <c r="AG1685" s="520"/>
    </row>
    <row r="1686" spans="1:33" x14ac:dyDescent="0.3">
      <c r="A1686" s="529"/>
      <c r="B1686" s="365"/>
      <c r="C1686" s="365"/>
      <c r="D1686" s="365"/>
      <c r="E1686" s="365"/>
      <c r="F1686" s="365"/>
      <c r="G1686" s="365"/>
      <c r="H1686" s="365"/>
      <c r="I1686" s="365"/>
      <c r="J1686" s="365"/>
      <c r="K1686" s="365"/>
      <c r="L1686" s="365"/>
      <c r="M1686" s="365"/>
      <c r="N1686" s="365"/>
      <c r="O1686" s="365"/>
      <c r="P1686" s="365"/>
      <c r="Q1686" s="365"/>
      <c r="R1686" s="365"/>
      <c r="S1686" s="365"/>
      <c r="T1686" s="365"/>
      <c r="U1686" s="365"/>
      <c r="V1686" s="365"/>
      <c r="W1686" s="365"/>
      <c r="X1686" s="365"/>
      <c r="Y1686" s="365"/>
      <c r="Z1686" s="365"/>
      <c r="AA1686" s="365"/>
      <c r="AB1686" s="365"/>
      <c r="AC1686" s="365"/>
      <c r="AD1686" s="365"/>
      <c r="AE1686" s="365"/>
      <c r="AF1686" s="365"/>
      <c r="AG1686" s="520"/>
    </row>
    <row r="1687" spans="1:33" ht="19.5" thickBot="1" x14ac:dyDescent="0.35">
      <c r="A1687" s="366"/>
      <c r="B1687" s="366"/>
      <c r="C1687" s="366"/>
      <c r="D1687" s="366"/>
      <c r="E1687" s="594"/>
      <c r="F1687" s="299"/>
      <c r="G1687" s="366"/>
      <c r="H1687" s="366"/>
      <c r="I1687" s="366"/>
      <c r="J1687" s="366"/>
      <c r="K1687" s="366"/>
      <c r="L1687" s="366"/>
      <c r="M1687" s="366"/>
      <c r="N1687" s="366"/>
      <c r="O1687" s="366"/>
      <c r="P1687" s="366"/>
      <c r="Q1687" s="366"/>
      <c r="R1687" s="366"/>
      <c r="S1687" s="366"/>
      <c r="T1687" s="366"/>
      <c r="U1687" s="366"/>
      <c r="V1687" s="366"/>
      <c r="W1687" s="366"/>
      <c r="X1687" s="366"/>
      <c r="Y1687" s="366"/>
      <c r="Z1687" s="366"/>
      <c r="AA1687" s="366"/>
      <c r="AB1687" s="366"/>
      <c r="AC1687" s="366"/>
      <c r="AD1687" s="366"/>
      <c r="AE1687" s="366"/>
      <c r="AF1687" s="366"/>
      <c r="AG1687" s="520"/>
    </row>
    <row r="1688" spans="1:33" ht="36" customHeight="1" thickBot="1" x14ac:dyDescent="0.35">
      <c r="A1688" s="366"/>
      <c r="B1688" s="295" t="s">
        <v>978</v>
      </c>
      <c r="C1688" s="366"/>
      <c r="D1688" s="366"/>
      <c r="E1688" s="301" t="s">
        <v>895</v>
      </c>
      <c r="F1688" s="532">
        <f>SUBTOTAL(3,C1691:C1790)-4</f>
        <v>0</v>
      </c>
      <c r="G1688" s="366"/>
      <c r="H1688" s="366"/>
      <c r="I1688" s="366"/>
      <c r="J1688" s="366"/>
      <c r="K1688" s="366"/>
      <c r="L1688" s="366"/>
      <c r="M1688" s="366"/>
      <c r="N1688" s="366"/>
      <c r="O1688" s="366"/>
      <c r="P1688" s="366"/>
      <c r="Q1688" s="366"/>
      <c r="R1688" s="366"/>
      <c r="S1688" s="366"/>
      <c r="T1688" s="366"/>
      <c r="U1688" s="366"/>
      <c r="V1688" s="366"/>
      <c r="W1688" s="366"/>
      <c r="X1688" s="366"/>
      <c r="Y1688" s="366"/>
      <c r="Z1688" s="366"/>
      <c r="AA1688" s="366"/>
      <c r="AB1688" s="366"/>
      <c r="AC1688" s="366"/>
      <c r="AD1688" s="366"/>
      <c r="AE1688" s="366"/>
      <c r="AF1688" s="366"/>
      <c r="AG1688" s="520"/>
    </row>
    <row r="1689" spans="1:33" ht="19.5" thickBot="1" x14ac:dyDescent="0.35">
      <c r="A1689" s="366"/>
      <c r="B1689" s="366"/>
      <c r="C1689" s="366"/>
      <c r="D1689" s="366"/>
      <c r="E1689" s="366"/>
      <c r="F1689" s="366"/>
      <c r="G1689" s="366"/>
      <c r="H1689" s="366"/>
      <c r="I1689" s="366"/>
      <c r="J1689" s="366"/>
      <c r="K1689" s="366"/>
      <c r="L1689" s="366"/>
      <c r="M1689" s="366"/>
      <c r="N1689" s="366"/>
      <c r="O1689" s="366"/>
      <c r="P1689" s="366"/>
      <c r="Q1689" s="366"/>
      <c r="R1689" s="366"/>
      <c r="S1689" s="366"/>
      <c r="T1689" s="366"/>
      <c r="U1689" s="366"/>
      <c r="V1689" s="366"/>
      <c r="W1689" s="366"/>
      <c r="X1689" s="366"/>
      <c r="Y1689" s="366"/>
      <c r="Z1689" s="366"/>
      <c r="AA1689" s="366"/>
      <c r="AB1689" s="366"/>
      <c r="AC1689" s="366"/>
      <c r="AD1689" s="366"/>
      <c r="AE1689" s="366"/>
      <c r="AF1689" s="366"/>
      <c r="AG1689" s="520"/>
    </row>
    <row r="1690" spans="1:33" ht="57" thickBot="1" x14ac:dyDescent="0.35">
      <c r="A1690" s="366"/>
      <c r="B1690" s="386" t="s">
        <v>1</v>
      </c>
      <c r="C1690" s="386" t="s">
        <v>151</v>
      </c>
      <c r="D1690" s="386" t="s">
        <v>278</v>
      </c>
      <c r="E1690" s="386" t="s">
        <v>158</v>
      </c>
      <c r="F1690" s="386" t="s">
        <v>30</v>
      </c>
      <c r="G1690" s="386" t="s">
        <v>281</v>
      </c>
      <c r="H1690" s="386" t="s">
        <v>55</v>
      </c>
      <c r="I1690" s="366"/>
      <c r="J1690" s="366"/>
      <c r="K1690" s="366"/>
      <c r="L1690" s="366"/>
      <c r="M1690" s="366"/>
      <c r="N1690" s="366"/>
      <c r="O1690" s="366"/>
      <c r="P1690" s="366"/>
      <c r="Q1690" s="366"/>
      <c r="R1690" s="366"/>
      <c r="S1690" s="366"/>
      <c r="T1690" s="366"/>
      <c r="U1690" s="366"/>
      <c r="V1690" s="366"/>
      <c r="W1690" s="366"/>
      <c r="X1690" s="366"/>
      <c r="Y1690" s="366"/>
      <c r="Z1690" s="366"/>
      <c r="AA1690" s="366"/>
      <c r="AB1690" s="366"/>
      <c r="AC1690" s="366"/>
      <c r="AD1690" s="366"/>
      <c r="AE1690" s="366"/>
      <c r="AF1690" s="366"/>
      <c r="AG1690" s="520"/>
    </row>
    <row r="1691" spans="1:33" ht="19.5" thickBot="1" x14ac:dyDescent="0.35">
      <c r="A1691" s="366"/>
      <c r="B1691" s="1666"/>
      <c r="C1691" s="388"/>
      <c r="D1691" s="388"/>
      <c r="E1691" s="388"/>
      <c r="F1691" s="388"/>
      <c r="G1691" s="388"/>
      <c r="H1691" s="388"/>
      <c r="I1691" s="366"/>
      <c r="J1691" s="366"/>
      <c r="K1691" s="366"/>
      <c r="L1691" s="366"/>
      <c r="M1691" s="366"/>
      <c r="N1691" s="366"/>
      <c r="O1691" s="366"/>
      <c r="P1691" s="366"/>
      <c r="Q1691" s="366"/>
      <c r="R1691" s="366"/>
      <c r="S1691" s="366"/>
      <c r="T1691" s="366"/>
      <c r="U1691" s="366"/>
      <c r="V1691" s="366"/>
      <c r="W1691" s="366"/>
      <c r="X1691" s="366"/>
      <c r="Y1691" s="366"/>
      <c r="Z1691" s="366"/>
      <c r="AA1691" s="366"/>
      <c r="AB1691" s="366"/>
      <c r="AC1691" s="366"/>
      <c r="AD1691" s="366"/>
      <c r="AE1691" s="366"/>
      <c r="AF1691" s="366"/>
      <c r="AG1691" s="520"/>
    </row>
    <row r="1692" spans="1:33" ht="19.5" thickBot="1" x14ac:dyDescent="0.35">
      <c r="A1692" s="366"/>
      <c r="B1692" s="1666"/>
      <c r="C1692" s="388"/>
      <c r="D1692" s="388"/>
      <c r="E1692" s="388"/>
      <c r="F1692" s="388"/>
      <c r="G1692" s="388"/>
      <c r="H1692" s="388"/>
      <c r="I1692" s="366"/>
      <c r="J1692" s="366"/>
      <c r="K1692" s="366"/>
      <c r="L1692" s="366"/>
      <c r="M1692" s="366"/>
      <c r="N1692" s="366"/>
      <c r="O1692" s="366"/>
      <c r="P1692" s="366"/>
      <c r="Q1692" s="366"/>
      <c r="R1692" s="366"/>
      <c r="S1692" s="366"/>
      <c r="T1692" s="366"/>
      <c r="U1692" s="366"/>
      <c r="V1692" s="366"/>
      <c r="W1692" s="366"/>
      <c r="X1692" s="366"/>
      <c r="Y1692" s="366"/>
      <c r="Z1692" s="366"/>
      <c r="AA1692" s="366"/>
      <c r="AB1692" s="366"/>
      <c r="AC1692" s="366"/>
      <c r="AD1692" s="366"/>
      <c r="AE1692" s="366"/>
      <c r="AF1692" s="366"/>
      <c r="AG1692" s="520"/>
    </row>
    <row r="1693" spans="1:33" ht="19.5" thickBot="1" x14ac:dyDescent="0.35">
      <c r="A1693" s="366"/>
      <c r="B1693" s="1666"/>
      <c r="C1693" s="388"/>
      <c r="D1693" s="388"/>
      <c r="E1693" s="388"/>
      <c r="F1693" s="388"/>
      <c r="G1693" s="388"/>
      <c r="H1693" s="388"/>
      <c r="I1693" s="366"/>
      <c r="J1693" s="366"/>
      <c r="K1693" s="366"/>
      <c r="L1693" s="366"/>
      <c r="M1693" s="366"/>
      <c r="N1693" s="366"/>
      <c r="O1693" s="366"/>
      <c r="P1693" s="366"/>
      <c r="Q1693" s="366"/>
      <c r="R1693" s="366"/>
      <c r="S1693" s="366"/>
      <c r="T1693" s="366"/>
      <c r="U1693" s="366"/>
      <c r="V1693" s="366"/>
      <c r="W1693" s="366"/>
      <c r="X1693" s="366"/>
      <c r="Y1693" s="366"/>
      <c r="Z1693" s="366"/>
      <c r="AA1693" s="366"/>
      <c r="AB1693" s="366"/>
      <c r="AC1693" s="366"/>
      <c r="AD1693" s="366"/>
      <c r="AE1693" s="366"/>
      <c r="AF1693" s="366"/>
      <c r="AG1693" s="520"/>
    </row>
    <row r="1694" spans="1:33" ht="19.5" thickBot="1" x14ac:dyDescent="0.35">
      <c r="A1694" s="366"/>
      <c r="B1694" s="1666"/>
      <c r="C1694" s="388"/>
      <c r="D1694" s="388"/>
      <c r="E1694" s="388"/>
      <c r="F1694" s="388"/>
      <c r="G1694" s="388"/>
      <c r="H1694" s="388"/>
      <c r="I1694" s="366"/>
      <c r="J1694" s="366"/>
      <c r="K1694" s="366"/>
      <c r="L1694" s="366"/>
      <c r="M1694" s="366"/>
      <c r="N1694" s="366"/>
      <c r="O1694" s="366"/>
      <c r="P1694" s="366"/>
      <c r="Q1694" s="366"/>
      <c r="R1694" s="366"/>
      <c r="S1694" s="366"/>
      <c r="T1694" s="366"/>
      <c r="U1694" s="366"/>
      <c r="V1694" s="366"/>
      <c r="W1694" s="366"/>
      <c r="X1694" s="366"/>
      <c r="Y1694" s="366"/>
      <c r="Z1694" s="366"/>
      <c r="AA1694" s="366"/>
      <c r="AB1694" s="366"/>
      <c r="AC1694" s="366"/>
      <c r="AD1694" s="366"/>
      <c r="AE1694" s="366"/>
      <c r="AF1694" s="366"/>
      <c r="AG1694" s="520"/>
    </row>
    <row r="1695" spans="1:33" ht="19.5" thickBot="1" x14ac:dyDescent="0.35">
      <c r="A1695" s="366"/>
      <c r="B1695" s="1666"/>
      <c r="C1695" s="388"/>
      <c r="D1695" s="388"/>
      <c r="E1695" s="388"/>
      <c r="F1695" s="388"/>
      <c r="G1695" s="388"/>
      <c r="H1695" s="388"/>
      <c r="I1695" s="366"/>
      <c r="J1695" s="366"/>
      <c r="K1695" s="366"/>
      <c r="L1695" s="366"/>
      <c r="M1695" s="366"/>
      <c r="N1695" s="366"/>
      <c r="O1695" s="366"/>
      <c r="P1695" s="366"/>
      <c r="Q1695" s="366"/>
      <c r="R1695" s="366"/>
      <c r="S1695" s="366"/>
      <c r="T1695" s="366"/>
      <c r="U1695" s="366"/>
      <c r="V1695" s="366"/>
      <c r="W1695" s="366"/>
      <c r="X1695" s="366"/>
      <c r="Y1695" s="366"/>
      <c r="Z1695" s="366"/>
      <c r="AA1695" s="366"/>
      <c r="AB1695" s="366"/>
      <c r="AC1695" s="366"/>
      <c r="AD1695" s="366"/>
      <c r="AE1695" s="366"/>
      <c r="AF1695" s="366"/>
      <c r="AG1695" s="520"/>
    </row>
    <row r="1696" spans="1:33" ht="19.5" thickBot="1" x14ac:dyDescent="0.35">
      <c r="A1696" s="366"/>
      <c r="B1696" s="1666"/>
      <c r="C1696" s="388"/>
      <c r="D1696" s="388"/>
      <c r="E1696" s="388"/>
      <c r="F1696" s="388"/>
      <c r="G1696" s="388"/>
      <c r="H1696" s="388"/>
      <c r="I1696" s="366"/>
      <c r="J1696" s="366"/>
      <c r="K1696" s="366"/>
      <c r="L1696" s="366"/>
      <c r="M1696" s="366"/>
      <c r="N1696" s="366"/>
      <c r="O1696" s="366"/>
      <c r="P1696" s="366"/>
      <c r="Q1696" s="366"/>
      <c r="R1696" s="366"/>
      <c r="S1696" s="366"/>
      <c r="T1696" s="366"/>
      <c r="U1696" s="366"/>
      <c r="V1696" s="366"/>
      <c r="W1696" s="366"/>
      <c r="X1696" s="366"/>
      <c r="Y1696" s="366"/>
      <c r="Z1696" s="366"/>
      <c r="AA1696" s="366"/>
      <c r="AB1696" s="366"/>
      <c r="AC1696" s="366"/>
      <c r="AD1696" s="366"/>
      <c r="AE1696" s="366"/>
      <c r="AF1696" s="366"/>
      <c r="AG1696" s="520"/>
    </row>
    <row r="1697" spans="1:33" ht="19.5" thickBot="1" x14ac:dyDescent="0.35">
      <c r="A1697" s="366"/>
      <c r="B1697" s="1666"/>
      <c r="C1697" s="388"/>
      <c r="D1697" s="388"/>
      <c r="E1697" s="388"/>
      <c r="F1697" s="388"/>
      <c r="G1697" s="388"/>
      <c r="H1697" s="388"/>
      <c r="I1697" s="366"/>
      <c r="J1697" s="366"/>
      <c r="K1697" s="366"/>
      <c r="L1697" s="366"/>
      <c r="M1697" s="366"/>
      <c r="N1697" s="366"/>
      <c r="O1697" s="366"/>
      <c r="P1697" s="366"/>
      <c r="Q1697" s="366"/>
      <c r="R1697" s="366"/>
      <c r="S1697" s="366"/>
      <c r="T1697" s="366"/>
      <c r="U1697" s="366"/>
      <c r="V1697" s="366"/>
      <c r="W1697" s="366"/>
      <c r="X1697" s="366"/>
      <c r="Y1697" s="366"/>
      <c r="Z1697" s="366"/>
      <c r="AA1697" s="366"/>
      <c r="AB1697" s="366"/>
      <c r="AC1697" s="366"/>
      <c r="AD1697" s="366"/>
      <c r="AE1697" s="366"/>
      <c r="AF1697" s="366"/>
      <c r="AG1697" s="520"/>
    </row>
    <row r="1698" spans="1:33" ht="19.5" thickBot="1" x14ac:dyDescent="0.35">
      <c r="A1698" s="366"/>
      <c r="B1698" s="1666"/>
      <c r="C1698" s="388"/>
      <c r="D1698" s="388"/>
      <c r="E1698" s="388"/>
      <c r="F1698" s="388"/>
      <c r="G1698" s="388"/>
      <c r="H1698" s="388"/>
      <c r="I1698" s="366"/>
      <c r="J1698" s="366"/>
      <c r="K1698" s="366"/>
      <c r="L1698" s="366"/>
      <c r="M1698" s="366"/>
      <c r="N1698" s="366"/>
      <c r="O1698" s="366"/>
      <c r="P1698" s="366"/>
      <c r="Q1698" s="366"/>
      <c r="R1698" s="366"/>
      <c r="S1698" s="366"/>
      <c r="T1698" s="366"/>
      <c r="U1698" s="366"/>
      <c r="V1698" s="366"/>
      <c r="W1698" s="366"/>
      <c r="X1698" s="366"/>
      <c r="Y1698" s="366"/>
      <c r="Z1698" s="366"/>
      <c r="AA1698" s="366"/>
      <c r="AB1698" s="366"/>
      <c r="AC1698" s="366"/>
      <c r="AD1698" s="366"/>
      <c r="AE1698" s="366"/>
      <c r="AF1698" s="366"/>
      <c r="AG1698" s="520"/>
    </row>
    <row r="1699" spans="1:33" ht="19.5" thickBot="1" x14ac:dyDescent="0.35">
      <c r="A1699" s="366"/>
      <c r="B1699" s="1666"/>
      <c r="C1699" s="388"/>
      <c r="D1699" s="388"/>
      <c r="E1699" s="388"/>
      <c r="F1699" s="388"/>
      <c r="G1699" s="388"/>
      <c r="H1699" s="388"/>
      <c r="I1699" s="366"/>
      <c r="J1699" s="366"/>
      <c r="K1699" s="366"/>
      <c r="L1699" s="366"/>
      <c r="M1699" s="366"/>
      <c r="N1699" s="366"/>
      <c r="O1699" s="366"/>
      <c r="P1699" s="366"/>
      <c r="Q1699" s="366"/>
      <c r="R1699" s="366"/>
      <c r="S1699" s="366"/>
      <c r="T1699" s="366"/>
      <c r="U1699" s="366"/>
      <c r="V1699" s="366"/>
      <c r="W1699" s="366"/>
      <c r="X1699" s="366"/>
      <c r="Y1699" s="366"/>
      <c r="Z1699" s="366"/>
      <c r="AA1699" s="366"/>
      <c r="AB1699" s="366"/>
      <c r="AC1699" s="366"/>
      <c r="AD1699" s="366"/>
      <c r="AE1699" s="366"/>
      <c r="AF1699" s="366"/>
      <c r="AG1699" s="520"/>
    </row>
    <row r="1700" spans="1:33" ht="19.5" thickBot="1" x14ac:dyDescent="0.35">
      <c r="A1700" s="366"/>
      <c r="B1700" s="1666"/>
      <c r="C1700" s="388"/>
      <c r="D1700" s="388"/>
      <c r="E1700" s="388"/>
      <c r="F1700" s="388"/>
      <c r="G1700" s="388"/>
      <c r="H1700" s="388"/>
      <c r="I1700" s="366"/>
      <c r="J1700" s="366"/>
      <c r="K1700" s="366"/>
      <c r="L1700" s="366"/>
      <c r="M1700" s="366"/>
      <c r="N1700" s="366"/>
      <c r="O1700" s="366"/>
      <c r="P1700" s="366"/>
      <c r="Q1700" s="366"/>
      <c r="R1700" s="366"/>
      <c r="S1700" s="366"/>
      <c r="T1700" s="366"/>
      <c r="U1700" s="366"/>
      <c r="V1700" s="366"/>
      <c r="W1700" s="366"/>
      <c r="X1700" s="366"/>
      <c r="Y1700" s="366"/>
      <c r="Z1700" s="366"/>
      <c r="AA1700" s="366"/>
      <c r="AB1700" s="366"/>
      <c r="AC1700" s="366"/>
      <c r="AD1700" s="366"/>
      <c r="AE1700" s="366"/>
      <c r="AF1700" s="366"/>
      <c r="AG1700" s="520"/>
    </row>
    <row r="1701" spans="1:33" ht="19.5" thickBot="1" x14ac:dyDescent="0.35">
      <c r="A1701" s="366"/>
      <c r="B1701" s="1666"/>
      <c r="C1701" s="388"/>
      <c r="D1701" s="388"/>
      <c r="E1701" s="388"/>
      <c r="F1701" s="388"/>
      <c r="G1701" s="388"/>
      <c r="H1701" s="388"/>
      <c r="I1701" s="366"/>
      <c r="J1701" s="366"/>
      <c r="K1701" s="366"/>
      <c r="L1701" s="366"/>
      <c r="M1701" s="366"/>
      <c r="N1701" s="366"/>
      <c r="O1701" s="366"/>
      <c r="P1701" s="366"/>
      <c r="Q1701" s="366"/>
      <c r="R1701" s="366"/>
      <c r="S1701" s="366"/>
      <c r="T1701" s="366"/>
      <c r="U1701" s="366"/>
      <c r="V1701" s="366"/>
      <c r="W1701" s="366"/>
      <c r="X1701" s="366"/>
      <c r="Y1701" s="366"/>
      <c r="Z1701" s="366"/>
      <c r="AA1701" s="366"/>
      <c r="AB1701" s="366"/>
      <c r="AC1701" s="366"/>
      <c r="AD1701" s="366"/>
      <c r="AE1701" s="366"/>
      <c r="AF1701" s="366"/>
      <c r="AG1701" s="520"/>
    </row>
    <row r="1702" spans="1:33" ht="19.5" thickBot="1" x14ac:dyDescent="0.35">
      <c r="A1702" s="366"/>
      <c r="B1702" s="1666"/>
      <c r="C1702" s="388"/>
      <c r="D1702" s="388"/>
      <c r="E1702" s="388"/>
      <c r="F1702" s="388"/>
      <c r="G1702" s="388"/>
      <c r="H1702" s="388"/>
      <c r="I1702" s="366"/>
      <c r="J1702" s="366"/>
      <c r="K1702" s="366"/>
      <c r="L1702" s="366"/>
      <c r="M1702" s="366"/>
      <c r="N1702" s="366"/>
      <c r="O1702" s="366"/>
      <c r="P1702" s="366"/>
      <c r="Q1702" s="366"/>
      <c r="R1702" s="366"/>
      <c r="S1702" s="366"/>
      <c r="T1702" s="366"/>
      <c r="U1702" s="366"/>
      <c r="V1702" s="366"/>
      <c r="W1702" s="366"/>
      <c r="X1702" s="366"/>
      <c r="Y1702" s="366"/>
      <c r="Z1702" s="366"/>
      <c r="AA1702" s="366"/>
      <c r="AB1702" s="366"/>
      <c r="AC1702" s="366"/>
      <c r="AD1702" s="366"/>
      <c r="AE1702" s="366"/>
      <c r="AF1702" s="366"/>
      <c r="AG1702" s="520"/>
    </row>
    <row r="1703" spans="1:33" ht="19.5" thickBot="1" x14ac:dyDescent="0.35">
      <c r="A1703" s="366"/>
      <c r="B1703" s="1666"/>
      <c r="C1703" s="388"/>
      <c r="D1703" s="388"/>
      <c r="E1703" s="388"/>
      <c r="F1703" s="388"/>
      <c r="G1703" s="388"/>
      <c r="H1703" s="388"/>
      <c r="I1703" s="366"/>
      <c r="J1703" s="366"/>
      <c r="K1703" s="366"/>
      <c r="L1703" s="366"/>
      <c r="M1703" s="366"/>
      <c r="N1703" s="366"/>
      <c r="O1703" s="366"/>
      <c r="P1703" s="366"/>
      <c r="Q1703" s="366"/>
      <c r="R1703" s="366"/>
      <c r="S1703" s="366"/>
      <c r="T1703" s="366"/>
      <c r="U1703" s="366"/>
      <c r="V1703" s="366"/>
      <c r="W1703" s="366"/>
      <c r="X1703" s="366"/>
      <c r="Y1703" s="366"/>
      <c r="Z1703" s="366"/>
      <c r="AA1703" s="366"/>
      <c r="AB1703" s="366"/>
      <c r="AC1703" s="366"/>
      <c r="AD1703" s="366"/>
      <c r="AE1703" s="366"/>
      <c r="AF1703" s="366"/>
      <c r="AG1703" s="520"/>
    </row>
    <row r="1704" spans="1:33" ht="19.5" thickBot="1" x14ac:dyDescent="0.35">
      <c r="A1704" s="366"/>
      <c r="B1704" s="1666"/>
      <c r="C1704" s="388"/>
      <c r="D1704" s="388"/>
      <c r="E1704" s="388"/>
      <c r="F1704" s="388"/>
      <c r="G1704" s="388"/>
      <c r="H1704" s="388"/>
      <c r="I1704" s="366"/>
      <c r="J1704" s="366"/>
      <c r="K1704" s="366"/>
      <c r="L1704" s="366"/>
      <c r="M1704" s="366"/>
      <c r="N1704" s="366"/>
      <c r="O1704" s="366"/>
      <c r="P1704" s="366"/>
      <c r="Q1704" s="366"/>
      <c r="R1704" s="366"/>
      <c r="S1704" s="366"/>
      <c r="T1704" s="366"/>
      <c r="U1704" s="366"/>
      <c r="V1704" s="366"/>
      <c r="W1704" s="366"/>
      <c r="X1704" s="366"/>
      <c r="Y1704" s="366"/>
      <c r="Z1704" s="366"/>
      <c r="AA1704" s="366"/>
      <c r="AB1704" s="366"/>
      <c r="AC1704" s="366"/>
      <c r="AD1704" s="366"/>
      <c r="AE1704" s="366"/>
      <c r="AF1704" s="366"/>
      <c r="AG1704" s="520"/>
    </row>
    <row r="1705" spans="1:33" ht="19.5" thickBot="1" x14ac:dyDescent="0.35">
      <c r="A1705" s="366"/>
      <c r="B1705" s="1666"/>
      <c r="C1705" s="388"/>
      <c r="D1705" s="388"/>
      <c r="E1705" s="388"/>
      <c r="F1705" s="388"/>
      <c r="G1705" s="388"/>
      <c r="H1705" s="388"/>
      <c r="I1705" s="366"/>
      <c r="J1705" s="366"/>
      <c r="K1705" s="366"/>
      <c r="L1705" s="366"/>
      <c r="M1705" s="366"/>
      <c r="N1705" s="366"/>
      <c r="O1705" s="366"/>
      <c r="P1705" s="366"/>
      <c r="Q1705" s="366"/>
      <c r="R1705" s="366"/>
      <c r="S1705" s="366"/>
      <c r="T1705" s="366"/>
      <c r="U1705" s="366"/>
      <c r="V1705" s="366"/>
      <c r="W1705" s="366"/>
      <c r="X1705" s="366"/>
      <c r="Y1705" s="366"/>
      <c r="Z1705" s="366"/>
      <c r="AA1705" s="366"/>
      <c r="AB1705" s="366"/>
      <c r="AC1705" s="366"/>
      <c r="AD1705" s="366"/>
      <c r="AE1705" s="366"/>
      <c r="AF1705" s="366"/>
      <c r="AG1705" s="520"/>
    </row>
    <row r="1706" spans="1:33" ht="19.5" thickBot="1" x14ac:dyDescent="0.35">
      <c r="A1706" s="366"/>
      <c r="B1706" s="1666"/>
      <c r="C1706" s="388"/>
      <c r="D1706" s="388"/>
      <c r="E1706" s="388"/>
      <c r="F1706" s="388"/>
      <c r="G1706" s="388"/>
      <c r="H1706" s="388"/>
      <c r="I1706" s="366"/>
      <c r="J1706" s="366"/>
      <c r="K1706" s="366"/>
      <c r="L1706" s="366"/>
      <c r="M1706" s="366"/>
      <c r="N1706" s="366"/>
      <c r="O1706" s="366"/>
      <c r="P1706" s="366"/>
      <c r="Q1706" s="366"/>
      <c r="R1706" s="366"/>
      <c r="S1706" s="366"/>
      <c r="T1706" s="366"/>
      <c r="U1706" s="366"/>
      <c r="V1706" s="366"/>
      <c r="W1706" s="366"/>
      <c r="X1706" s="366"/>
      <c r="Y1706" s="366"/>
      <c r="Z1706" s="366"/>
      <c r="AA1706" s="366"/>
      <c r="AB1706" s="366"/>
      <c r="AC1706" s="366"/>
      <c r="AD1706" s="366"/>
      <c r="AE1706" s="366"/>
      <c r="AF1706" s="366"/>
      <c r="AG1706" s="520"/>
    </row>
    <row r="1707" spans="1:33" ht="19.5" thickBot="1" x14ac:dyDescent="0.35">
      <c r="A1707" s="366"/>
      <c r="B1707" s="1666"/>
      <c r="C1707" s="388"/>
      <c r="D1707" s="388"/>
      <c r="E1707" s="388"/>
      <c r="F1707" s="388"/>
      <c r="G1707" s="388"/>
      <c r="H1707" s="388"/>
      <c r="I1707" s="366"/>
      <c r="J1707" s="366"/>
      <c r="K1707" s="366"/>
      <c r="L1707" s="366"/>
      <c r="M1707" s="366"/>
      <c r="N1707" s="366"/>
      <c r="O1707" s="366"/>
      <c r="P1707" s="366"/>
      <c r="Q1707" s="366"/>
      <c r="R1707" s="366"/>
      <c r="S1707" s="366"/>
      <c r="T1707" s="366"/>
      <c r="U1707" s="366"/>
      <c r="V1707" s="366"/>
      <c r="W1707" s="366"/>
      <c r="X1707" s="366"/>
      <c r="Y1707" s="366"/>
      <c r="Z1707" s="366"/>
      <c r="AA1707" s="366"/>
      <c r="AB1707" s="366"/>
      <c r="AC1707" s="366"/>
      <c r="AD1707" s="366"/>
      <c r="AE1707" s="366"/>
      <c r="AF1707" s="366"/>
      <c r="AG1707" s="520"/>
    </row>
    <row r="1708" spans="1:33" ht="19.5" thickBot="1" x14ac:dyDescent="0.35">
      <c r="A1708" s="366"/>
      <c r="B1708" s="1666"/>
      <c r="C1708" s="388"/>
      <c r="D1708" s="388"/>
      <c r="E1708" s="388"/>
      <c r="F1708" s="388"/>
      <c r="G1708" s="388"/>
      <c r="H1708" s="388"/>
      <c r="I1708" s="366"/>
      <c r="J1708" s="366"/>
      <c r="K1708" s="366"/>
      <c r="L1708" s="366"/>
      <c r="M1708" s="366"/>
      <c r="N1708" s="366"/>
      <c r="O1708" s="366"/>
      <c r="P1708" s="366"/>
      <c r="Q1708" s="366"/>
      <c r="R1708" s="366"/>
      <c r="S1708" s="366"/>
      <c r="T1708" s="366"/>
      <c r="U1708" s="366"/>
      <c r="V1708" s="366"/>
      <c r="W1708" s="366"/>
      <c r="X1708" s="366"/>
      <c r="Y1708" s="366"/>
      <c r="Z1708" s="366"/>
      <c r="AA1708" s="366"/>
      <c r="AB1708" s="366"/>
      <c r="AC1708" s="366"/>
      <c r="AD1708" s="366"/>
      <c r="AE1708" s="366"/>
      <c r="AF1708" s="366"/>
      <c r="AG1708" s="520"/>
    </row>
    <row r="1709" spans="1:33" ht="19.5" thickBot="1" x14ac:dyDescent="0.35">
      <c r="A1709" s="366"/>
      <c r="B1709" s="1666"/>
      <c r="C1709" s="388"/>
      <c r="D1709" s="388"/>
      <c r="E1709" s="388"/>
      <c r="F1709" s="388"/>
      <c r="G1709" s="388"/>
      <c r="H1709" s="388"/>
      <c r="I1709" s="366"/>
      <c r="J1709" s="366"/>
      <c r="K1709" s="366"/>
      <c r="L1709" s="366"/>
      <c r="M1709" s="366"/>
      <c r="N1709" s="366"/>
      <c r="O1709" s="366"/>
      <c r="P1709" s="366"/>
      <c r="Q1709" s="366"/>
      <c r="R1709" s="366"/>
      <c r="S1709" s="366"/>
      <c r="T1709" s="366"/>
      <c r="U1709" s="366"/>
      <c r="V1709" s="366"/>
      <c r="W1709" s="366"/>
      <c r="X1709" s="366"/>
      <c r="Y1709" s="366"/>
      <c r="Z1709" s="366"/>
      <c r="AA1709" s="366"/>
      <c r="AB1709" s="366"/>
      <c r="AC1709" s="366"/>
      <c r="AD1709" s="366"/>
      <c r="AE1709" s="366"/>
      <c r="AF1709" s="366"/>
      <c r="AG1709" s="520"/>
    </row>
    <row r="1710" spans="1:33" ht="19.5" thickBot="1" x14ac:dyDescent="0.35">
      <c r="A1710" s="366"/>
      <c r="B1710" s="1666"/>
      <c r="C1710" s="388"/>
      <c r="D1710" s="388"/>
      <c r="E1710" s="388"/>
      <c r="F1710" s="388"/>
      <c r="G1710" s="388"/>
      <c r="H1710" s="388"/>
      <c r="I1710" s="366"/>
      <c r="J1710" s="366"/>
      <c r="K1710" s="366"/>
      <c r="L1710" s="366"/>
      <c r="M1710" s="366"/>
      <c r="N1710" s="366"/>
      <c r="O1710" s="366"/>
      <c r="P1710" s="366"/>
      <c r="Q1710" s="366"/>
      <c r="R1710" s="366"/>
      <c r="S1710" s="366"/>
      <c r="T1710" s="366"/>
      <c r="U1710" s="366"/>
      <c r="V1710" s="366"/>
      <c r="W1710" s="366"/>
      <c r="X1710" s="366"/>
      <c r="Y1710" s="366"/>
      <c r="Z1710" s="366"/>
      <c r="AA1710" s="366"/>
      <c r="AB1710" s="366"/>
      <c r="AC1710" s="366"/>
      <c r="AD1710" s="366"/>
      <c r="AE1710" s="366"/>
      <c r="AF1710" s="366"/>
      <c r="AG1710" s="520"/>
    </row>
    <row r="1711" spans="1:33" ht="19.5" thickBot="1" x14ac:dyDescent="0.35">
      <c r="A1711" s="366"/>
      <c r="B1711" s="1666"/>
      <c r="C1711" s="388"/>
      <c r="D1711" s="388"/>
      <c r="E1711" s="388"/>
      <c r="F1711" s="388"/>
      <c r="G1711" s="388"/>
      <c r="H1711" s="388"/>
      <c r="I1711" s="366"/>
      <c r="J1711" s="366"/>
      <c r="K1711" s="366"/>
      <c r="L1711" s="366"/>
      <c r="M1711" s="366"/>
      <c r="N1711" s="366"/>
      <c r="O1711" s="366"/>
      <c r="P1711" s="366"/>
      <c r="Q1711" s="366"/>
      <c r="R1711" s="366"/>
      <c r="S1711" s="366"/>
      <c r="T1711" s="366"/>
      <c r="U1711" s="366"/>
      <c r="V1711" s="366"/>
      <c r="W1711" s="366"/>
      <c r="X1711" s="366"/>
      <c r="Y1711" s="366"/>
      <c r="Z1711" s="366"/>
      <c r="AA1711" s="366"/>
      <c r="AB1711" s="366"/>
      <c r="AC1711" s="366"/>
      <c r="AD1711" s="366"/>
      <c r="AE1711" s="366"/>
      <c r="AF1711" s="366"/>
      <c r="AG1711" s="520"/>
    </row>
    <row r="1712" spans="1:33" ht="63.75" thickBot="1" x14ac:dyDescent="0.35">
      <c r="A1712" s="366"/>
      <c r="B1712" s="291" t="s">
        <v>1</v>
      </c>
      <c r="C1712" s="291" t="s">
        <v>151</v>
      </c>
      <c r="D1712" s="291" t="s">
        <v>278</v>
      </c>
      <c r="E1712" s="291" t="s">
        <v>158</v>
      </c>
      <c r="F1712" s="291" t="s">
        <v>30</v>
      </c>
      <c r="G1712" s="291" t="s">
        <v>281</v>
      </c>
      <c r="H1712" s="291" t="s">
        <v>55</v>
      </c>
      <c r="I1712" s="366"/>
      <c r="J1712" s="366"/>
      <c r="K1712" s="366"/>
      <c r="L1712" s="366"/>
      <c r="M1712" s="366"/>
      <c r="N1712" s="366"/>
      <c r="O1712" s="366"/>
      <c r="P1712" s="366"/>
      <c r="Q1712" s="366"/>
      <c r="R1712" s="366"/>
      <c r="S1712" s="366"/>
      <c r="T1712" s="366"/>
      <c r="U1712" s="366"/>
      <c r="V1712" s="366"/>
      <c r="W1712" s="366"/>
      <c r="X1712" s="366"/>
      <c r="Y1712" s="366"/>
      <c r="Z1712" s="366"/>
      <c r="AA1712" s="366"/>
      <c r="AB1712" s="366"/>
      <c r="AC1712" s="366"/>
      <c r="AD1712" s="366"/>
      <c r="AE1712" s="366"/>
      <c r="AF1712" s="366"/>
      <c r="AG1712" s="520"/>
    </row>
    <row r="1713" spans="1:33" ht="19.5" thickBot="1" x14ac:dyDescent="0.35">
      <c r="A1713" s="366"/>
      <c r="B1713" s="1666"/>
      <c r="C1713" s="388"/>
      <c r="D1713" s="388"/>
      <c r="E1713" s="388"/>
      <c r="F1713" s="388"/>
      <c r="G1713" s="388"/>
      <c r="H1713" s="388"/>
      <c r="I1713" s="366"/>
      <c r="J1713" s="366"/>
      <c r="K1713" s="366"/>
      <c r="L1713" s="366"/>
      <c r="M1713" s="366"/>
      <c r="N1713" s="366"/>
      <c r="O1713" s="366"/>
      <c r="P1713" s="366"/>
      <c r="Q1713" s="366"/>
      <c r="R1713" s="366"/>
      <c r="S1713" s="366"/>
      <c r="T1713" s="366"/>
      <c r="U1713" s="366"/>
      <c r="V1713" s="366"/>
      <c r="W1713" s="366"/>
      <c r="X1713" s="366"/>
      <c r="Y1713" s="366"/>
      <c r="Z1713" s="366"/>
      <c r="AA1713" s="366"/>
      <c r="AB1713" s="366"/>
      <c r="AC1713" s="366"/>
      <c r="AD1713" s="366"/>
      <c r="AE1713" s="366"/>
      <c r="AF1713" s="366"/>
      <c r="AG1713" s="520"/>
    </row>
    <row r="1714" spans="1:33" ht="19.5" thickBot="1" x14ac:dyDescent="0.35">
      <c r="A1714" s="366"/>
      <c r="B1714" s="1666"/>
      <c r="C1714" s="388"/>
      <c r="D1714" s="388"/>
      <c r="E1714" s="388"/>
      <c r="F1714" s="388"/>
      <c r="G1714" s="388"/>
      <c r="H1714" s="388"/>
      <c r="I1714" s="366"/>
      <c r="J1714" s="366"/>
      <c r="K1714" s="366"/>
      <c r="L1714" s="366"/>
      <c r="M1714" s="366"/>
      <c r="N1714" s="366"/>
      <c r="O1714" s="366"/>
      <c r="P1714" s="366"/>
      <c r="Q1714" s="366"/>
      <c r="R1714" s="366"/>
      <c r="S1714" s="366"/>
      <c r="T1714" s="366"/>
      <c r="U1714" s="366"/>
      <c r="V1714" s="366"/>
      <c r="W1714" s="366"/>
      <c r="X1714" s="366"/>
      <c r="Y1714" s="366"/>
      <c r="Z1714" s="366"/>
      <c r="AA1714" s="366"/>
      <c r="AB1714" s="366"/>
      <c r="AC1714" s="366"/>
      <c r="AD1714" s="366"/>
      <c r="AE1714" s="366"/>
      <c r="AF1714" s="366"/>
      <c r="AG1714" s="520"/>
    </row>
    <row r="1715" spans="1:33" ht="19.5" thickBot="1" x14ac:dyDescent="0.35">
      <c r="A1715" s="366"/>
      <c r="B1715" s="1666"/>
      <c r="C1715" s="388"/>
      <c r="D1715" s="388"/>
      <c r="E1715" s="388"/>
      <c r="F1715" s="388"/>
      <c r="G1715" s="388"/>
      <c r="H1715" s="388"/>
      <c r="I1715" s="366"/>
      <c r="J1715" s="366"/>
      <c r="K1715" s="366"/>
      <c r="L1715" s="366"/>
      <c r="M1715" s="366"/>
      <c r="N1715" s="366"/>
      <c r="O1715" s="366"/>
      <c r="P1715" s="366"/>
      <c r="Q1715" s="366"/>
      <c r="R1715" s="366"/>
      <c r="S1715" s="366"/>
      <c r="T1715" s="366"/>
      <c r="U1715" s="366"/>
      <c r="V1715" s="366"/>
      <c r="W1715" s="366"/>
      <c r="X1715" s="366"/>
      <c r="Y1715" s="366"/>
      <c r="Z1715" s="366"/>
      <c r="AA1715" s="366"/>
      <c r="AB1715" s="366"/>
      <c r="AC1715" s="366"/>
      <c r="AD1715" s="366"/>
      <c r="AE1715" s="366"/>
      <c r="AF1715" s="366"/>
      <c r="AG1715" s="520"/>
    </row>
    <row r="1716" spans="1:33" ht="19.5" thickBot="1" x14ac:dyDescent="0.35">
      <c r="A1716" s="366"/>
      <c r="B1716" s="1666"/>
      <c r="C1716" s="388"/>
      <c r="D1716" s="388"/>
      <c r="E1716" s="388"/>
      <c r="F1716" s="388"/>
      <c r="G1716" s="388"/>
      <c r="H1716" s="388"/>
      <c r="I1716" s="366"/>
      <c r="J1716" s="366"/>
      <c r="K1716" s="366"/>
      <c r="L1716" s="366"/>
      <c r="M1716" s="366"/>
      <c r="N1716" s="366"/>
      <c r="O1716" s="366"/>
      <c r="P1716" s="366"/>
      <c r="Q1716" s="366"/>
      <c r="R1716" s="366"/>
      <c r="S1716" s="366"/>
      <c r="T1716" s="366"/>
      <c r="U1716" s="366"/>
      <c r="V1716" s="366"/>
      <c r="W1716" s="366"/>
      <c r="X1716" s="366"/>
      <c r="Y1716" s="366"/>
      <c r="Z1716" s="366"/>
      <c r="AA1716" s="366"/>
      <c r="AB1716" s="366"/>
      <c r="AC1716" s="366"/>
      <c r="AD1716" s="366"/>
      <c r="AE1716" s="366"/>
      <c r="AF1716" s="366"/>
      <c r="AG1716" s="520"/>
    </row>
    <row r="1717" spans="1:33" ht="19.5" thickBot="1" x14ac:dyDescent="0.35">
      <c r="A1717" s="366"/>
      <c r="B1717" s="1666"/>
      <c r="C1717" s="388"/>
      <c r="D1717" s="388"/>
      <c r="E1717" s="388"/>
      <c r="F1717" s="388"/>
      <c r="G1717" s="388"/>
      <c r="H1717" s="388"/>
      <c r="I1717" s="366"/>
      <c r="J1717" s="366"/>
      <c r="K1717" s="366"/>
      <c r="L1717" s="366"/>
      <c r="M1717" s="366"/>
      <c r="N1717" s="366"/>
      <c r="O1717" s="366"/>
      <c r="P1717" s="366"/>
      <c r="Q1717" s="366"/>
      <c r="R1717" s="366"/>
      <c r="S1717" s="366"/>
      <c r="T1717" s="366"/>
      <c r="U1717" s="366"/>
      <c r="V1717" s="366"/>
      <c r="W1717" s="366"/>
      <c r="X1717" s="366"/>
      <c r="Y1717" s="366"/>
      <c r="Z1717" s="366"/>
      <c r="AA1717" s="366"/>
      <c r="AB1717" s="366"/>
      <c r="AC1717" s="366"/>
      <c r="AD1717" s="366"/>
      <c r="AE1717" s="366"/>
      <c r="AF1717" s="366"/>
      <c r="AG1717" s="520"/>
    </row>
    <row r="1718" spans="1:33" ht="19.5" thickBot="1" x14ac:dyDescent="0.35">
      <c r="A1718" s="366"/>
      <c r="B1718" s="1666"/>
      <c r="C1718" s="388"/>
      <c r="D1718" s="388"/>
      <c r="E1718" s="388"/>
      <c r="F1718" s="388"/>
      <c r="G1718" s="388"/>
      <c r="H1718" s="388"/>
      <c r="I1718" s="366"/>
      <c r="J1718" s="366"/>
      <c r="K1718" s="366"/>
      <c r="L1718" s="366"/>
      <c r="M1718" s="366"/>
      <c r="N1718" s="366"/>
      <c r="O1718" s="366"/>
      <c r="P1718" s="366"/>
      <c r="Q1718" s="366"/>
      <c r="R1718" s="366"/>
      <c r="S1718" s="366"/>
      <c r="T1718" s="366"/>
      <c r="U1718" s="366"/>
      <c r="V1718" s="366"/>
      <c r="W1718" s="366"/>
      <c r="X1718" s="366"/>
      <c r="Y1718" s="366"/>
      <c r="Z1718" s="366"/>
      <c r="AA1718" s="366"/>
      <c r="AB1718" s="366"/>
      <c r="AC1718" s="366"/>
      <c r="AD1718" s="366"/>
      <c r="AE1718" s="366"/>
      <c r="AF1718" s="366"/>
      <c r="AG1718" s="520"/>
    </row>
    <row r="1719" spans="1:33" ht="19.5" thickBot="1" x14ac:dyDescent="0.35">
      <c r="A1719" s="366"/>
      <c r="B1719" s="1666"/>
      <c r="C1719" s="388"/>
      <c r="D1719" s="388"/>
      <c r="E1719" s="388"/>
      <c r="F1719" s="388"/>
      <c r="G1719" s="388"/>
      <c r="H1719" s="388"/>
      <c r="I1719" s="366"/>
      <c r="J1719" s="366"/>
      <c r="K1719" s="366"/>
      <c r="L1719" s="366"/>
      <c r="M1719" s="366"/>
      <c r="N1719" s="366"/>
      <c r="O1719" s="366"/>
      <c r="P1719" s="366"/>
      <c r="Q1719" s="366"/>
      <c r="R1719" s="366"/>
      <c r="S1719" s="366"/>
      <c r="T1719" s="366"/>
      <c r="U1719" s="366"/>
      <c r="V1719" s="366"/>
      <c r="W1719" s="366"/>
      <c r="X1719" s="366"/>
      <c r="Y1719" s="366"/>
      <c r="Z1719" s="366"/>
      <c r="AA1719" s="366"/>
      <c r="AB1719" s="366"/>
      <c r="AC1719" s="366"/>
      <c r="AD1719" s="366"/>
      <c r="AE1719" s="366"/>
      <c r="AF1719" s="366"/>
      <c r="AG1719" s="520"/>
    </row>
    <row r="1720" spans="1:33" ht="19.5" thickBot="1" x14ac:dyDescent="0.35">
      <c r="A1720" s="366"/>
      <c r="B1720" s="1666"/>
      <c r="C1720" s="388"/>
      <c r="D1720" s="388"/>
      <c r="E1720" s="388"/>
      <c r="F1720" s="388"/>
      <c r="G1720" s="388"/>
      <c r="H1720" s="388"/>
      <c r="I1720" s="366"/>
      <c r="J1720" s="366"/>
      <c r="K1720" s="366"/>
      <c r="L1720" s="366"/>
      <c r="M1720" s="366"/>
      <c r="N1720" s="366"/>
      <c r="O1720" s="366"/>
      <c r="P1720" s="366"/>
      <c r="Q1720" s="366"/>
      <c r="R1720" s="366"/>
      <c r="S1720" s="366"/>
      <c r="T1720" s="366"/>
      <c r="U1720" s="366"/>
      <c r="V1720" s="366"/>
      <c r="W1720" s="366"/>
      <c r="X1720" s="366"/>
      <c r="Y1720" s="366"/>
      <c r="Z1720" s="366"/>
      <c r="AA1720" s="366"/>
      <c r="AB1720" s="366"/>
      <c r="AC1720" s="366"/>
      <c r="AD1720" s="366"/>
      <c r="AE1720" s="366"/>
      <c r="AF1720" s="366"/>
      <c r="AG1720" s="520"/>
    </row>
    <row r="1721" spans="1:33" ht="19.5" thickBot="1" x14ac:dyDescent="0.35">
      <c r="A1721" s="366"/>
      <c r="B1721" s="1666"/>
      <c r="C1721" s="388"/>
      <c r="D1721" s="388"/>
      <c r="E1721" s="388"/>
      <c r="F1721" s="388"/>
      <c r="G1721" s="388"/>
      <c r="H1721" s="388"/>
      <c r="I1721" s="366"/>
      <c r="J1721" s="366"/>
      <c r="K1721" s="366"/>
      <c r="L1721" s="366"/>
      <c r="M1721" s="366"/>
      <c r="N1721" s="366"/>
      <c r="O1721" s="366"/>
      <c r="P1721" s="366"/>
      <c r="Q1721" s="366"/>
      <c r="R1721" s="366"/>
      <c r="S1721" s="366"/>
      <c r="T1721" s="366"/>
      <c r="U1721" s="366"/>
      <c r="V1721" s="366"/>
      <c r="W1721" s="366"/>
      <c r="X1721" s="366"/>
      <c r="Y1721" s="366"/>
      <c r="Z1721" s="366"/>
      <c r="AA1721" s="366"/>
      <c r="AB1721" s="366"/>
      <c r="AC1721" s="366"/>
      <c r="AD1721" s="366"/>
      <c r="AE1721" s="366"/>
      <c r="AF1721" s="366"/>
      <c r="AG1721" s="520"/>
    </row>
    <row r="1722" spans="1:33" ht="19.5" thickBot="1" x14ac:dyDescent="0.35">
      <c r="A1722" s="366"/>
      <c r="B1722" s="1666"/>
      <c r="C1722" s="388"/>
      <c r="D1722" s="388"/>
      <c r="E1722" s="388"/>
      <c r="F1722" s="388"/>
      <c r="G1722" s="388"/>
      <c r="H1722" s="388"/>
      <c r="I1722" s="366"/>
      <c r="J1722" s="366"/>
      <c r="K1722" s="366"/>
      <c r="L1722" s="366"/>
      <c r="M1722" s="366"/>
      <c r="N1722" s="366"/>
      <c r="O1722" s="366"/>
      <c r="P1722" s="366"/>
      <c r="Q1722" s="366"/>
      <c r="R1722" s="366"/>
      <c r="S1722" s="366"/>
      <c r="T1722" s="366"/>
      <c r="U1722" s="366"/>
      <c r="V1722" s="366"/>
      <c r="W1722" s="366"/>
      <c r="X1722" s="366"/>
      <c r="Y1722" s="366"/>
      <c r="Z1722" s="366"/>
      <c r="AA1722" s="366"/>
      <c r="AB1722" s="366"/>
      <c r="AC1722" s="366"/>
      <c r="AD1722" s="366"/>
      <c r="AE1722" s="366"/>
      <c r="AF1722" s="366"/>
      <c r="AG1722" s="520"/>
    </row>
    <row r="1723" spans="1:33" ht="19.5" thickBot="1" x14ac:dyDescent="0.35">
      <c r="A1723" s="366"/>
      <c r="B1723" s="1666"/>
      <c r="C1723" s="388"/>
      <c r="D1723" s="388"/>
      <c r="E1723" s="388"/>
      <c r="F1723" s="388"/>
      <c r="G1723" s="388"/>
      <c r="H1723" s="388"/>
      <c r="I1723" s="366"/>
      <c r="J1723" s="366"/>
      <c r="K1723" s="366"/>
      <c r="L1723" s="366"/>
      <c r="M1723" s="366"/>
      <c r="N1723" s="366"/>
      <c r="O1723" s="366"/>
      <c r="P1723" s="366"/>
      <c r="Q1723" s="366"/>
      <c r="R1723" s="366"/>
      <c r="S1723" s="366"/>
      <c r="T1723" s="366"/>
      <c r="U1723" s="366"/>
      <c r="V1723" s="366"/>
      <c r="W1723" s="366"/>
      <c r="X1723" s="366"/>
      <c r="Y1723" s="366"/>
      <c r="Z1723" s="366"/>
      <c r="AA1723" s="366"/>
      <c r="AB1723" s="366"/>
      <c r="AC1723" s="366"/>
      <c r="AD1723" s="366"/>
      <c r="AE1723" s="366"/>
      <c r="AF1723" s="366"/>
      <c r="AG1723" s="520"/>
    </row>
    <row r="1724" spans="1:33" ht="19.5" thickBot="1" x14ac:dyDescent="0.35">
      <c r="A1724" s="366"/>
      <c r="B1724" s="1666"/>
      <c r="C1724" s="388"/>
      <c r="D1724" s="388"/>
      <c r="E1724" s="388"/>
      <c r="F1724" s="388"/>
      <c r="G1724" s="388"/>
      <c r="H1724" s="388"/>
      <c r="I1724" s="366"/>
      <c r="J1724" s="366"/>
      <c r="K1724" s="366"/>
      <c r="L1724" s="366"/>
      <c r="M1724" s="366"/>
      <c r="N1724" s="366"/>
      <c r="O1724" s="366"/>
      <c r="P1724" s="366"/>
      <c r="Q1724" s="366"/>
      <c r="R1724" s="366"/>
      <c r="S1724" s="366"/>
      <c r="T1724" s="366"/>
      <c r="U1724" s="366"/>
      <c r="V1724" s="366"/>
      <c r="W1724" s="366"/>
      <c r="X1724" s="366"/>
      <c r="Y1724" s="366"/>
      <c r="Z1724" s="366"/>
      <c r="AA1724" s="366"/>
      <c r="AB1724" s="366"/>
      <c r="AC1724" s="366"/>
      <c r="AD1724" s="366"/>
      <c r="AE1724" s="366"/>
      <c r="AF1724" s="366"/>
      <c r="AG1724" s="520"/>
    </row>
    <row r="1725" spans="1:33" ht="19.5" thickBot="1" x14ac:dyDescent="0.35">
      <c r="A1725" s="366"/>
      <c r="B1725" s="1666"/>
      <c r="C1725" s="388"/>
      <c r="D1725" s="388"/>
      <c r="E1725" s="388"/>
      <c r="F1725" s="388"/>
      <c r="G1725" s="388"/>
      <c r="H1725" s="388"/>
      <c r="I1725" s="366"/>
      <c r="J1725" s="366"/>
      <c r="K1725" s="366"/>
      <c r="L1725" s="366"/>
      <c r="M1725" s="366"/>
      <c r="N1725" s="366"/>
      <c r="O1725" s="366"/>
      <c r="P1725" s="366"/>
      <c r="Q1725" s="366"/>
      <c r="R1725" s="366"/>
      <c r="S1725" s="366"/>
      <c r="T1725" s="366"/>
      <c r="U1725" s="366"/>
      <c r="V1725" s="366"/>
      <c r="W1725" s="366"/>
      <c r="X1725" s="366"/>
      <c r="Y1725" s="366"/>
      <c r="Z1725" s="366"/>
      <c r="AA1725" s="366"/>
      <c r="AB1725" s="366"/>
      <c r="AC1725" s="366"/>
      <c r="AD1725" s="366"/>
      <c r="AE1725" s="366"/>
      <c r="AF1725" s="366"/>
      <c r="AG1725" s="520"/>
    </row>
    <row r="1726" spans="1:33" ht="19.5" thickBot="1" x14ac:dyDescent="0.35">
      <c r="A1726" s="366"/>
      <c r="B1726" s="1666"/>
      <c r="C1726" s="388"/>
      <c r="D1726" s="388"/>
      <c r="E1726" s="388"/>
      <c r="F1726" s="388"/>
      <c r="G1726" s="388"/>
      <c r="H1726" s="388"/>
      <c r="I1726" s="366"/>
      <c r="J1726" s="366"/>
      <c r="K1726" s="366"/>
      <c r="L1726" s="366"/>
      <c r="M1726" s="366"/>
      <c r="N1726" s="366"/>
      <c r="O1726" s="366"/>
      <c r="P1726" s="366"/>
      <c r="Q1726" s="366"/>
      <c r="R1726" s="366"/>
      <c r="S1726" s="366"/>
      <c r="T1726" s="366"/>
      <c r="U1726" s="366"/>
      <c r="V1726" s="366"/>
      <c r="W1726" s="366"/>
      <c r="X1726" s="366"/>
      <c r="Y1726" s="366"/>
      <c r="Z1726" s="366"/>
      <c r="AA1726" s="366"/>
      <c r="AB1726" s="366"/>
      <c r="AC1726" s="366"/>
      <c r="AD1726" s="366"/>
      <c r="AE1726" s="366"/>
      <c r="AF1726" s="366"/>
      <c r="AG1726" s="520"/>
    </row>
    <row r="1727" spans="1:33" ht="19.5" thickBot="1" x14ac:dyDescent="0.35">
      <c r="A1727" s="366"/>
      <c r="B1727" s="1666"/>
      <c r="C1727" s="388"/>
      <c r="D1727" s="388"/>
      <c r="E1727" s="388"/>
      <c r="F1727" s="388"/>
      <c r="G1727" s="388"/>
      <c r="H1727" s="388"/>
      <c r="I1727" s="366"/>
      <c r="J1727" s="366"/>
      <c r="K1727" s="366"/>
      <c r="L1727" s="366"/>
      <c r="M1727" s="366"/>
      <c r="N1727" s="366"/>
      <c r="O1727" s="366"/>
      <c r="P1727" s="366"/>
      <c r="Q1727" s="366"/>
      <c r="R1727" s="366"/>
      <c r="S1727" s="366"/>
      <c r="T1727" s="366"/>
      <c r="U1727" s="366"/>
      <c r="V1727" s="366"/>
      <c r="W1727" s="366"/>
      <c r="X1727" s="366"/>
      <c r="Y1727" s="366"/>
      <c r="Z1727" s="366"/>
      <c r="AA1727" s="366"/>
      <c r="AB1727" s="366"/>
      <c r="AC1727" s="366"/>
      <c r="AD1727" s="366"/>
      <c r="AE1727" s="366"/>
      <c r="AF1727" s="366"/>
      <c r="AG1727" s="520"/>
    </row>
    <row r="1728" spans="1:33" ht="19.5" thickBot="1" x14ac:dyDescent="0.35">
      <c r="A1728" s="366"/>
      <c r="B1728" s="1666"/>
      <c r="C1728" s="388"/>
      <c r="D1728" s="388"/>
      <c r="E1728" s="388"/>
      <c r="F1728" s="388"/>
      <c r="G1728" s="388"/>
      <c r="H1728" s="388"/>
      <c r="I1728" s="366"/>
      <c r="J1728" s="366"/>
      <c r="K1728" s="366"/>
      <c r="L1728" s="366"/>
      <c r="M1728" s="366"/>
      <c r="N1728" s="366"/>
      <c r="O1728" s="366"/>
      <c r="P1728" s="366"/>
      <c r="Q1728" s="366"/>
      <c r="R1728" s="366"/>
      <c r="S1728" s="366"/>
      <c r="T1728" s="366"/>
      <c r="U1728" s="366"/>
      <c r="V1728" s="366"/>
      <c r="W1728" s="366"/>
      <c r="X1728" s="366"/>
      <c r="Y1728" s="366"/>
      <c r="Z1728" s="366"/>
      <c r="AA1728" s="366"/>
      <c r="AB1728" s="366"/>
      <c r="AC1728" s="366"/>
      <c r="AD1728" s="366"/>
      <c r="AE1728" s="366"/>
      <c r="AF1728" s="366"/>
      <c r="AG1728" s="520"/>
    </row>
    <row r="1729" spans="1:33" ht="19.5" thickBot="1" x14ac:dyDescent="0.35">
      <c r="A1729" s="366"/>
      <c r="B1729" s="1666"/>
      <c r="C1729" s="388"/>
      <c r="D1729" s="388"/>
      <c r="E1729" s="388"/>
      <c r="F1729" s="388"/>
      <c r="G1729" s="388"/>
      <c r="H1729" s="388"/>
      <c r="I1729" s="366"/>
      <c r="J1729" s="366"/>
      <c r="K1729" s="366"/>
      <c r="L1729" s="366"/>
      <c r="M1729" s="366"/>
      <c r="N1729" s="366"/>
      <c r="O1729" s="366"/>
      <c r="P1729" s="366"/>
      <c r="Q1729" s="366"/>
      <c r="R1729" s="366"/>
      <c r="S1729" s="366"/>
      <c r="T1729" s="366"/>
      <c r="U1729" s="366"/>
      <c r="V1729" s="366"/>
      <c r="W1729" s="366"/>
      <c r="X1729" s="366"/>
      <c r="Y1729" s="366"/>
      <c r="Z1729" s="366"/>
      <c r="AA1729" s="366"/>
      <c r="AB1729" s="366"/>
      <c r="AC1729" s="366"/>
      <c r="AD1729" s="366"/>
      <c r="AE1729" s="366"/>
      <c r="AF1729" s="366"/>
      <c r="AG1729" s="520"/>
    </row>
    <row r="1730" spans="1:33" ht="19.5" thickBot="1" x14ac:dyDescent="0.35">
      <c r="A1730" s="366"/>
      <c r="B1730" s="1666"/>
      <c r="C1730" s="388"/>
      <c r="D1730" s="388"/>
      <c r="E1730" s="388"/>
      <c r="F1730" s="388"/>
      <c r="G1730" s="388"/>
      <c r="H1730" s="388"/>
      <c r="I1730" s="366"/>
      <c r="J1730" s="366"/>
      <c r="K1730" s="366"/>
      <c r="L1730" s="366"/>
      <c r="M1730" s="366"/>
      <c r="N1730" s="366"/>
      <c r="O1730" s="366"/>
      <c r="P1730" s="366"/>
      <c r="Q1730" s="366"/>
      <c r="R1730" s="366"/>
      <c r="S1730" s="366"/>
      <c r="T1730" s="366"/>
      <c r="U1730" s="366"/>
      <c r="V1730" s="366"/>
      <c r="W1730" s="366"/>
      <c r="X1730" s="366"/>
      <c r="Y1730" s="366"/>
      <c r="Z1730" s="366"/>
      <c r="AA1730" s="366"/>
      <c r="AB1730" s="366"/>
      <c r="AC1730" s="366"/>
      <c r="AD1730" s="366"/>
      <c r="AE1730" s="366"/>
      <c r="AF1730" s="366"/>
      <c r="AG1730" s="520"/>
    </row>
    <row r="1731" spans="1:33" ht="19.5" thickBot="1" x14ac:dyDescent="0.35">
      <c r="A1731" s="366"/>
      <c r="B1731" s="1666"/>
      <c r="C1731" s="388"/>
      <c r="D1731" s="388"/>
      <c r="E1731" s="388"/>
      <c r="F1731" s="388"/>
      <c r="G1731" s="388"/>
      <c r="H1731" s="388"/>
      <c r="I1731" s="366"/>
      <c r="J1731" s="366"/>
      <c r="K1731" s="366"/>
      <c r="L1731" s="366"/>
      <c r="M1731" s="366"/>
      <c r="N1731" s="366"/>
      <c r="O1731" s="366"/>
      <c r="P1731" s="366"/>
      <c r="Q1731" s="366"/>
      <c r="R1731" s="366"/>
      <c r="S1731" s="366"/>
      <c r="T1731" s="366"/>
      <c r="U1731" s="366"/>
      <c r="V1731" s="366"/>
      <c r="W1731" s="366"/>
      <c r="X1731" s="366"/>
      <c r="Y1731" s="366"/>
      <c r="Z1731" s="366"/>
      <c r="AA1731" s="366"/>
      <c r="AB1731" s="366"/>
      <c r="AC1731" s="366"/>
      <c r="AD1731" s="366"/>
      <c r="AE1731" s="366"/>
      <c r="AF1731" s="366"/>
      <c r="AG1731" s="520"/>
    </row>
    <row r="1732" spans="1:33" ht="19.5" thickBot="1" x14ac:dyDescent="0.35">
      <c r="A1732" s="366"/>
      <c r="B1732" s="1666"/>
      <c r="C1732" s="388"/>
      <c r="D1732" s="388"/>
      <c r="E1732" s="388"/>
      <c r="F1732" s="388"/>
      <c r="G1732" s="388"/>
      <c r="H1732" s="388"/>
      <c r="I1732" s="366"/>
      <c r="J1732" s="366"/>
      <c r="K1732" s="366"/>
      <c r="L1732" s="366"/>
      <c r="M1732" s="366"/>
      <c r="N1732" s="366"/>
      <c r="O1732" s="366"/>
      <c r="P1732" s="366"/>
      <c r="Q1732" s="366"/>
      <c r="R1732" s="366"/>
      <c r="S1732" s="366"/>
      <c r="T1732" s="366"/>
      <c r="U1732" s="366"/>
      <c r="V1732" s="366"/>
      <c r="W1732" s="366"/>
      <c r="X1732" s="366"/>
      <c r="Y1732" s="366"/>
      <c r="Z1732" s="366"/>
      <c r="AA1732" s="366"/>
      <c r="AB1732" s="366"/>
      <c r="AC1732" s="366"/>
      <c r="AD1732" s="366"/>
      <c r="AE1732" s="366"/>
      <c r="AF1732" s="366"/>
      <c r="AG1732" s="520"/>
    </row>
    <row r="1733" spans="1:33" ht="19.5" thickBot="1" x14ac:dyDescent="0.35">
      <c r="A1733" s="366"/>
      <c r="B1733" s="1666"/>
      <c r="C1733" s="388"/>
      <c r="D1733" s="388"/>
      <c r="E1733" s="388"/>
      <c r="F1733" s="388"/>
      <c r="G1733" s="388"/>
      <c r="H1733" s="388"/>
      <c r="I1733" s="366"/>
      <c r="J1733" s="366"/>
      <c r="K1733" s="366"/>
      <c r="L1733" s="366"/>
      <c r="M1733" s="366"/>
      <c r="N1733" s="366"/>
      <c r="O1733" s="366"/>
      <c r="P1733" s="366"/>
      <c r="Q1733" s="366"/>
      <c r="R1733" s="366"/>
      <c r="S1733" s="366"/>
      <c r="T1733" s="366"/>
      <c r="U1733" s="366"/>
      <c r="V1733" s="366"/>
      <c r="W1733" s="366"/>
      <c r="X1733" s="366"/>
      <c r="Y1733" s="366"/>
      <c r="Z1733" s="366"/>
      <c r="AA1733" s="366"/>
      <c r="AB1733" s="366"/>
      <c r="AC1733" s="366"/>
      <c r="AD1733" s="366"/>
      <c r="AE1733" s="366"/>
      <c r="AF1733" s="366"/>
      <c r="AG1733" s="520"/>
    </row>
    <row r="1734" spans="1:33" ht="19.5" thickBot="1" x14ac:dyDescent="0.35">
      <c r="A1734" s="366"/>
      <c r="B1734" s="1666"/>
      <c r="C1734" s="388"/>
      <c r="D1734" s="388"/>
      <c r="E1734" s="388"/>
      <c r="F1734" s="388"/>
      <c r="G1734" s="388"/>
      <c r="H1734" s="388"/>
      <c r="I1734" s="366"/>
      <c r="J1734" s="366"/>
      <c r="K1734" s="366"/>
      <c r="L1734" s="366"/>
      <c r="M1734" s="366"/>
      <c r="N1734" s="366"/>
      <c r="O1734" s="366"/>
      <c r="P1734" s="366"/>
      <c r="Q1734" s="366"/>
      <c r="R1734" s="366"/>
      <c r="S1734" s="366"/>
      <c r="T1734" s="366"/>
      <c r="U1734" s="366"/>
      <c r="V1734" s="366"/>
      <c r="W1734" s="366"/>
      <c r="X1734" s="366"/>
      <c r="Y1734" s="366"/>
      <c r="Z1734" s="366"/>
      <c r="AA1734" s="366"/>
      <c r="AB1734" s="366"/>
      <c r="AC1734" s="366"/>
      <c r="AD1734" s="366"/>
      <c r="AE1734" s="366"/>
      <c r="AF1734" s="366"/>
      <c r="AG1734" s="520"/>
    </row>
    <row r="1735" spans="1:33" ht="63.75" thickBot="1" x14ac:dyDescent="0.35">
      <c r="A1735" s="366"/>
      <c r="B1735" s="291" t="s">
        <v>1</v>
      </c>
      <c r="C1735" s="291" t="s">
        <v>151</v>
      </c>
      <c r="D1735" s="291" t="s">
        <v>278</v>
      </c>
      <c r="E1735" s="291" t="s">
        <v>158</v>
      </c>
      <c r="F1735" s="291" t="s">
        <v>30</v>
      </c>
      <c r="G1735" s="291" t="s">
        <v>281</v>
      </c>
      <c r="H1735" s="291" t="s">
        <v>55</v>
      </c>
      <c r="I1735" s="366"/>
      <c r="J1735" s="366"/>
      <c r="K1735" s="366"/>
      <c r="L1735" s="366"/>
      <c r="M1735" s="366"/>
      <c r="N1735" s="366"/>
      <c r="O1735" s="366"/>
      <c r="P1735" s="366"/>
      <c r="Q1735" s="366"/>
      <c r="R1735" s="366"/>
      <c r="S1735" s="366"/>
      <c r="T1735" s="366"/>
      <c r="U1735" s="366"/>
      <c r="V1735" s="366"/>
      <c r="W1735" s="366"/>
      <c r="X1735" s="366"/>
      <c r="Y1735" s="366"/>
      <c r="Z1735" s="366"/>
      <c r="AA1735" s="366"/>
      <c r="AB1735" s="366"/>
      <c r="AC1735" s="366"/>
      <c r="AD1735" s="366"/>
      <c r="AE1735" s="366"/>
      <c r="AF1735" s="366"/>
      <c r="AG1735" s="520"/>
    </row>
    <row r="1736" spans="1:33" ht="19.5" thickBot="1" x14ac:dyDescent="0.35">
      <c r="A1736" s="366"/>
      <c r="B1736" s="1666"/>
      <c r="C1736" s="388"/>
      <c r="D1736" s="388"/>
      <c r="E1736" s="388"/>
      <c r="F1736" s="388"/>
      <c r="G1736" s="388"/>
      <c r="H1736" s="388"/>
      <c r="I1736" s="366"/>
      <c r="J1736" s="366"/>
      <c r="K1736" s="366"/>
      <c r="L1736" s="366"/>
      <c r="M1736" s="366"/>
      <c r="N1736" s="366"/>
      <c r="O1736" s="366"/>
      <c r="P1736" s="366"/>
      <c r="Q1736" s="366"/>
      <c r="R1736" s="366"/>
      <c r="S1736" s="366"/>
      <c r="T1736" s="366"/>
      <c r="U1736" s="366"/>
      <c r="V1736" s="366"/>
      <c r="W1736" s="366"/>
      <c r="X1736" s="366"/>
      <c r="Y1736" s="366"/>
      <c r="Z1736" s="366"/>
      <c r="AA1736" s="366"/>
      <c r="AB1736" s="366"/>
      <c r="AC1736" s="366"/>
      <c r="AD1736" s="366"/>
      <c r="AE1736" s="366"/>
      <c r="AF1736" s="366"/>
      <c r="AG1736" s="520"/>
    </row>
    <row r="1737" spans="1:33" ht="19.5" thickBot="1" x14ac:dyDescent="0.35">
      <c r="A1737" s="366"/>
      <c r="B1737" s="1666"/>
      <c r="C1737" s="388"/>
      <c r="D1737" s="388"/>
      <c r="E1737" s="388"/>
      <c r="F1737" s="388"/>
      <c r="G1737" s="388"/>
      <c r="H1737" s="388"/>
      <c r="I1737" s="366"/>
      <c r="J1737" s="366"/>
      <c r="K1737" s="366"/>
      <c r="L1737" s="366"/>
      <c r="M1737" s="366"/>
      <c r="N1737" s="366"/>
      <c r="O1737" s="366"/>
      <c r="P1737" s="366"/>
      <c r="Q1737" s="366"/>
      <c r="R1737" s="366"/>
      <c r="S1737" s="366"/>
      <c r="T1737" s="366"/>
      <c r="U1737" s="366"/>
      <c r="V1737" s="366"/>
      <c r="W1737" s="366"/>
      <c r="X1737" s="366"/>
      <c r="Y1737" s="366"/>
      <c r="Z1737" s="366"/>
      <c r="AA1737" s="366"/>
      <c r="AB1737" s="366"/>
      <c r="AC1737" s="366"/>
      <c r="AD1737" s="366"/>
      <c r="AE1737" s="366"/>
      <c r="AF1737" s="366"/>
      <c r="AG1737" s="520"/>
    </row>
    <row r="1738" spans="1:33" ht="19.5" thickBot="1" x14ac:dyDescent="0.35">
      <c r="A1738" s="366"/>
      <c r="B1738" s="1666"/>
      <c r="C1738" s="388"/>
      <c r="D1738" s="388"/>
      <c r="E1738" s="388"/>
      <c r="F1738" s="388"/>
      <c r="G1738" s="388"/>
      <c r="H1738" s="388"/>
      <c r="I1738" s="366"/>
      <c r="J1738" s="366"/>
      <c r="K1738" s="366"/>
      <c r="L1738" s="366"/>
      <c r="M1738" s="366"/>
      <c r="N1738" s="366"/>
      <c r="O1738" s="366"/>
      <c r="P1738" s="366"/>
      <c r="Q1738" s="366"/>
      <c r="R1738" s="366"/>
      <c r="S1738" s="366"/>
      <c r="T1738" s="366"/>
      <c r="U1738" s="366"/>
      <c r="V1738" s="366"/>
      <c r="W1738" s="366"/>
      <c r="X1738" s="366"/>
      <c r="Y1738" s="366"/>
      <c r="Z1738" s="366"/>
      <c r="AA1738" s="366"/>
      <c r="AB1738" s="366"/>
      <c r="AC1738" s="366"/>
      <c r="AD1738" s="366"/>
      <c r="AE1738" s="366"/>
      <c r="AF1738" s="366"/>
      <c r="AG1738" s="520"/>
    </row>
    <row r="1739" spans="1:33" ht="19.5" thickBot="1" x14ac:dyDescent="0.35">
      <c r="A1739" s="366"/>
      <c r="B1739" s="1666"/>
      <c r="C1739" s="388"/>
      <c r="D1739" s="388"/>
      <c r="E1739" s="388"/>
      <c r="F1739" s="388"/>
      <c r="G1739" s="388"/>
      <c r="H1739" s="388"/>
      <c r="I1739" s="366"/>
      <c r="J1739" s="366"/>
      <c r="K1739" s="366"/>
      <c r="L1739" s="366"/>
      <c r="M1739" s="366"/>
      <c r="N1739" s="366"/>
      <c r="O1739" s="366"/>
      <c r="P1739" s="366"/>
      <c r="Q1739" s="366"/>
      <c r="R1739" s="366"/>
      <c r="S1739" s="366"/>
      <c r="T1739" s="366"/>
      <c r="U1739" s="366"/>
      <c r="V1739" s="366"/>
      <c r="W1739" s="366"/>
      <c r="X1739" s="366"/>
      <c r="Y1739" s="366"/>
      <c r="Z1739" s="366"/>
      <c r="AA1739" s="366"/>
      <c r="AB1739" s="366"/>
      <c r="AC1739" s="366"/>
      <c r="AD1739" s="366"/>
      <c r="AE1739" s="366"/>
      <c r="AF1739" s="366"/>
      <c r="AG1739" s="520"/>
    </row>
    <row r="1740" spans="1:33" ht="19.5" thickBot="1" x14ac:dyDescent="0.35">
      <c r="A1740" s="366"/>
      <c r="B1740" s="1666"/>
      <c r="C1740" s="388"/>
      <c r="D1740" s="388"/>
      <c r="E1740" s="388"/>
      <c r="F1740" s="388"/>
      <c r="G1740" s="388"/>
      <c r="H1740" s="388"/>
      <c r="I1740" s="366"/>
      <c r="J1740" s="366"/>
      <c r="K1740" s="366"/>
      <c r="L1740" s="366"/>
      <c r="M1740" s="366"/>
      <c r="N1740" s="366"/>
      <c r="O1740" s="366"/>
      <c r="P1740" s="366"/>
      <c r="Q1740" s="366"/>
      <c r="R1740" s="366"/>
      <c r="S1740" s="366"/>
      <c r="T1740" s="366"/>
      <c r="U1740" s="366"/>
      <c r="V1740" s="366"/>
      <c r="W1740" s="366"/>
      <c r="X1740" s="366"/>
      <c r="Y1740" s="366"/>
      <c r="Z1740" s="366"/>
      <c r="AA1740" s="366"/>
      <c r="AB1740" s="366"/>
      <c r="AC1740" s="366"/>
      <c r="AD1740" s="366"/>
      <c r="AE1740" s="366"/>
      <c r="AF1740" s="366"/>
      <c r="AG1740" s="520"/>
    </row>
    <row r="1741" spans="1:33" ht="19.5" thickBot="1" x14ac:dyDescent="0.35">
      <c r="A1741" s="366"/>
      <c r="B1741" s="1666"/>
      <c r="C1741" s="388"/>
      <c r="D1741" s="388"/>
      <c r="E1741" s="388"/>
      <c r="F1741" s="388"/>
      <c r="G1741" s="388"/>
      <c r="H1741" s="388"/>
      <c r="I1741" s="366"/>
      <c r="J1741" s="366"/>
      <c r="K1741" s="366"/>
      <c r="L1741" s="366"/>
      <c r="M1741" s="366"/>
      <c r="N1741" s="366"/>
      <c r="O1741" s="366"/>
      <c r="P1741" s="366"/>
      <c r="Q1741" s="366"/>
      <c r="R1741" s="366"/>
      <c r="S1741" s="366"/>
      <c r="T1741" s="366"/>
      <c r="U1741" s="366"/>
      <c r="V1741" s="366"/>
      <c r="W1741" s="366"/>
      <c r="X1741" s="366"/>
      <c r="Y1741" s="366"/>
      <c r="Z1741" s="366"/>
      <c r="AA1741" s="366"/>
      <c r="AB1741" s="366"/>
      <c r="AC1741" s="366"/>
      <c r="AD1741" s="366"/>
      <c r="AE1741" s="366"/>
      <c r="AF1741" s="366"/>
      <c r="AG1741" s="520"/>
    </row>
    <row r="1742" spans="1:33" ht="19.5" thickBot="1" x14ac:dyDescent="0.35">
      <c r="A1742" s="366"/>
      <c r="B1742" s="1666"/>
      <c r="C1742" s="388"/>
      <c r="D1742" s="388"/>
      <c r="E1742" s="388"/>
      <c r="F1742" s="388"/>
      <c r="G1742" s="388"/>
      <c r="H1742" s="388"/>
      <c r="I1742" s="366"/>
      <c r="J1742" s="366"/>
      <c r="K1742" s="366"/>
      <c r="L1742" s="366"/>
      <c r="M1742" s="366"/>
      <c r="N1742" s="366"/>
      <c r="O1742" s="366"/>
      <c r="P1742" s="366"/>
      <c r="Q1742" s="366"/>
      <c r="R1742" s="366"/>
      <c r="S1742" s="366"/>
      <c r="T1742" s="366"/>
      <c r="U1742" s="366"/>
      <c r="V1742" s="366"/>
      <c r="W1742" s="366"/>
      <c r="X1742" s="366"/>
      <c r="Y1742" s="366"/>
      <c r="Z1742" s="366"/>
      <c r="AA1742" s="366"/>
      <c r="AB1742" s="366"/>
      <c r="AC1742" s="366"/>
      <c r="AD1742" s="366"/>
      <c r="AE1742" s="366"/>
      <c r="AF1742" s="366"/>
      <c r="AG1742" s="520"/>
    </row>
    <row r="1743" spans="1:33" ht="19.5" thickBot="1" x14ac:dyDescent="0.35">
      <c r="A1743" s="366"/>
      <c r="B1743" s="1666"/>
      <c r="C1743" s="388"/>
      <c r="D1743" s="388"/>
      <c r="E1743" s="388"/>
      <c r="F1743" s="388"/>
      <c r="G1743" s="388"/>
      <c r="H1743" s="388"/>
      <c r="I1743" s="366"/>
      <c r="J1743" s="366"/>
      <c r="K1743" s="366"/>
      <c r="L1743" s="366"/>
      <c r="M1743" s="366"/>
      <c r="N1743" s="366"/>
      <c r="O1743" s="366"/>
      <c r="P1743" s="366"/>
      <c r="Q1743" s="366"/>
      <c r="R1743" s="366"/>
      <c r="S1743" s="366"/>
      <c r="T1743" s="366"/>
      <c r="U1743" s="366"/>
      <c r="V1743" s="366"/>
      <c r="W1743" s="366"/>
      <c r="X1743" s="366"/>
      <c r="Y1743" s="366"/>
      <c r="Z1743" s="366"/>
      <c r="AA1743" s="366"/>
      <c r="AB1743" s="366"/>
      <c r="AC1743" s="366"/>
      <c r="AD1743" s="366"/>
      <c r="AE1743" s="366"/>
      <c r="AF1743" s="366"/>
      <c r="AG1743" s="520"/>
    </row>
    <row r="1744" spans="1:33" ht="19.5" thickBot="1" x14ac:dyDescent="0.35">
      <c r="A1744" s="366"/>
      <c r="B1744" s="1666"/>
      <c r="C1744" s="388"/>
      <c r="D1744" s="388"/>
      <c r="E1744" s="388"/>
      <c r="F1744" s="388"/>
      <c r="G1744" s="388"/>
      <c r="H1744" s="388"/>
      <c r="I1744" s="366"/>
      <c r="J1744" s="366"/>
      <c r="K1744" s="366"/>
      <c r="L1744" s="366"/>
      <c r="M1744" s="366"/>
      <c r="N1744" s="366"/>
      <c r="O1744" s="366"/>
      <c r="P1744" s="366"/>
      <c r="Q1744" s="366"/>
      <c r="R1744" s="366"/>
      <c r="S1744" s="366"/>
      <c r="T1744" s="366"/>
      <c r="U1744" s="366"/>
      <c r="V1744" s="366"/>
      <c r="W1744" s="366"/>
      <c r="X1744" s="366"/>
      <c r="Y1744" s="366"/>
      <c r="Z1744" s="366"/>
      <c r="AA1744" s="366"/>
      <c r="AB1744" s="366"/>
      <c r="AC1744" s="366"/>
      <c r="AD1744" s="366"/>
      <c r="AE1744" s="366"/>
      <c r="AF1744" s="366"/>
      <c r="AG1744" s="520"/>
    </row>
    <row r="1745" spans="1:33" ht="19.5" thickBot="1" x14ac:dyDescent="0.35">
      <c r="A1745" s="366"/>
      <c r="B1745" s="1666"/>
      <c r="C1745" s="388"/>
      <c r="D1745" s="388"/>
      <c r="E1745" s="388"/>
      <c r="F1745" s="388"/>
      <c r="G1745" s="388"/>
      <c r="H1745" s="388"/>
      <c r="I1745" s="366"/>
      <c r="J1745" s="366"/>
      <c r="K1745" s="366"/>
      <c r="L1745" s="366"/>
      <c r="M1745" s="366"/>
      <c r="N1745" s="366"/>
      <c r="O1745" s="366"/>
      <c r="P1745" s="366"/>
      <c r="Q1745" s="366"/>
      <c r="R1745" s="366"/>
      <c r="S1745" s="366"/>
      <c r="T1745" s="366"/>
      <c r="U1745" s="366"/>
      <c r="V1745" s="366"/>
      <c r="W1745" s="366"/>
      <c r="X1745" s="366"/>
      <c r="Y1745" s="366"/>
      <c r="Z1745" s="366"/>
      <c r="AA1745" s="366"/>
      <c r="AB1745" s="366"/>
      <c r="AC1745" s="366"/>
      <c r="AD1745" s="366"/>
      <c r="AE1745" s="366"/>
      <c r="AF1745" s="366"/>
      <c r="AG1745" s="520"/>
    </row>
    <row r="1746" spans="1:33" ht="19.5" thickBot="1" x14ac:dyDescent="0.35">
      <c r="A1746" s="366"/>
      <c r="B1746" s="1666"/>
      <c r="C1746" s="388"/>
      <c r="D1746" s="388"/>
      <c r="E1746" s="388"/>
      <c r="F1746" s="388"/>
      <c r="G1746" s="388"/>
      <c r="H1746" s="388"/>
      <c r="I1746" s="366"/>
      <c r="J1746" s="366"/>
      <c r="K1746" s="366"/>
      <c r="L1746" s="366"/>
      <c r="M1746" s="366"/>
      <c r="N1746" s="366"/>
      <c r="O1746" s="366"/>
      <c r="P1746" s="366"/>
      <c r="Q1746" s="366"/>
      <c r="R1746" s="366"/>
      <c r="S1746" s="366"/>
      <c r="T1746" s="366"/>
      <c r="U1746" s="366"/>
      <c r="V1746" s="366"/>
      <c r="W1746" s="366"/>
      <c r="X1746" s="366"/>
      <c r="Y1746" s="366"/>
      <c r="Z1746" s="366"/>
      <c r="AA1746" s="366"/>
      <c r="AB1746" s="366"/>
      <c r="AC1746" s="366"/>
      <c r="AD1746" s="366"/>
      <c r="AE1746" s="366"/>
      <c r="AF1746" s="366"/>
      <c r="AG1746" s="520"/>
    </row>
    <row r="1747" spans="1:33" ht="19.5" thickBot="1" x14ac:dyDescent="0.35">
      <c r="A1747" s="366"/>
      <c r="B1747" s="1666"/>
      <c r="C1747" s="388"/>
      <c r="D1747" s="388"/>
      <c r="E1747" s="388"/>
      <c r="F1747" s="388"/>
      <c r="G1747" s="388"/>
      <c r="H1747" s="388"/>
      <c r="I1747" s="366"/>
      <c r="J1747" s="366"/>
      <c r="K1747" s="366"/>
      <c r="L1747" s="366"/>
      <c r="M1747" s="366"/>
      <c r="N1747" s="366"/>
      <c r="O1747" s="366"/>
      <c r="P1747" s="366"/>
      <c r="Q1747" s="366"/>
      <c r="R1747" s="366"/>
      <c r="S1747" s="366"/>
      <c r="T1747" s="366"/>
      <c r="U1747" s="366"/>
      <c r="V1747" s="366"/>
      <c r="W1747" s="366"/>
      <c r="X1747" s="366"/>
      <c r="Y1747" s="366"/>
      <c r="Z1747" s="366"/>
      <c r="AA1747" s="366"/>
      <c r="AB1747" s="366"/>
      <c r="AC1747" s="366"/>
      <c r="AD1747" s="366"/>
      <c r="AE1747" s="366"/>
      <c r="AF1747" s="366"/>
      <c r="AG1747" s="520"/>
    </row>
    <row r="1748" spans="1:33" ht="19.5" thickBot="1" x14ac:dyDescent="0.35">
      <c r="A1748" s="366"/>
      <c r="B1748" s="1666"/>
      <c r="C1748" s="388"/>
      <c r="D1748" s="388"/>
      <c r="E1748" s="388"/>
      <c r="F1748" s="388"/>
      <c r="G1748" s="388"/>
      <c r="H1748" s="388"/>
      <c r="I1748" s="366"/>
      <c r="J1748" s="366"/>
      <c r="K1748" s="366"/>
      <c r="L1748" s="366"/>
      <c r="M1748" s="366"/>
      <c r="N1748" s="366"/>
      <c r="O1748" s="366"/>
      <c r="P1748" s="366"/>
      <c r="Q1748" s="366"/>
      <c r="R1748" s="366"/>
      <c r="S1748" s="366"/>
      <c r="T1748" s="366"/>
      <c r="U1748" s="366"/>
      <c r="V1748" s="366"/>
      <c r="W1748" s="366"/>
      <c r="X1748" s="366"/>
      <c r="Y1748" s="366"/>
      <c r="Z1748" s="366"/>
      <c r="AA1748" s="366"/>
      <c r="AB1748" s="366"/>
      <c r="AC1748" s="366"/>
      <c r="AD1748" s="366"/>
      <c r="AE1748" s="366"/>
      <c r="AF1748" s="366"/>
      <c r="AG1748" s="520"/>
    </row>
    <row r="1749" spans="1:33" ht="19.5" thickBot="1" x14ac:dyDescent="0.35">
      <c r="A1749" s="366"/>
      <c r="B1749" s="1666"/>
      <c r="C1749" s="388"/>
      <c r="D1749" s="388"/>
      <c r="E1749" s="388"/>
      <c r="F1749" s="388"/>
      <c r="G1749" s="388"/>
      <c r="H1749" s="388"/>
      <c r="I1749" s="366"/>
      <c r="J1749" s="366"/>
      <c r="K1749" s="366"/>
      <c r="L1749" s="366"/>
      <c r="M1749" s="366"/>
      <c r="N1749" s="366"/>
      <c r="O1749" s="366"/>
      <c r="P1749" s="366"/>
      <c r="Q1749" s="366"/>
      <c r="R1749" s="366"/>
      <c r="S1749" s="366"/>
      <c r="T1749" s="366"/>
      <c r="U1749" s="366"/>
      <c r="V1749" s="366"/>
      <c r="W1749" s="366"/>
      <c r="X1749" s="366"/>
      <c r="Y1749" s="366"/>
      <c r="Z1749" s="366"/>
      <c r="AA1749" s="366"/>
      <c r="AB1749" s="366"/>
      <c r="AC1749" s="366"/>
      <c r="AD1749" s="366"/>
      <c r="AE1749" s="366"/>
      <c r="AF1749" s="366"/>
      <c r="AG1749" s="520"/>
    </row>
    <row r="1750" spans="1:33" ht="19.5" thickBot="1" x14ac:dyDescent="0.35">
      <c r="A1750" s="366"/>
      <c r="B1750" s="1666"/>
      <c r="C1750" s="388"/>
      <c r="D1750" s="388"/>
      <c r="E1750" s="388"/>
      <c r="F1750" s="388"/>
      <c r="G1750" s="388"/>
      <c r="H1750" s="388"/>
      <c r="I1750" s="366"/>
      <c r="J1750" s="366"/>
      <c r="K1750" s="366"/>
      <c r="L1750" s="366"/>
      <c r="M1750" s="366"/>
      <c r="N1750" s="366"/>
      <c r="O1750" s="366"/>
      <c r="P1750" s="366"/>
      <c r="Q1750" s="366"/>
      <c r="R1750" s="366"/>
      <c r="S1750" s="366"/>
      <c r="T1750" s="366"/>
      <c r="U1750" s="366"/>
      <c r="V1750" s="366"/>
      <c r="W1750" s="366"/>
      <c r="X1750" s="366"/>
      <c r="Y1750" s="366"/>
      <c r="Z1750" s="366"/>
      <c r="AA1750" s="366"/>
      <c r="AB1750" s="366"/>
      <c r="AC1750" s="366"/>
      <c r="AD1750" s="366"/>
      <c r="AE1750" s="366"/>
      <c r="AF1750" s="366"/>
      <c r="AG1750" s="520"/>
    </row>
    <row r="1751" spans="1:33" ht="19.5" thickBot="1" x14ac:dyDescent="0.35">
      <c r="A1751" s="366"/>
      <c r="B1751" s="1666"/>
      <c r="C1751" s="388"/>
      <c r="D1751" s="388"/>
      <c r="E1751" s="388"/>
      <c r="F1751" s="388"/>
      <c r="G1751" s="388"/>
      <c r="H1751" s="388"/>
      <c r="I1751" s="366"/>
      <c r="J1751" s="366"/>
      <c r="K1751" s="366"/>
      <c r="L1751" s="366"/>
      <c r="M1751" s="366"/>
      <c r="N1751" s="366"/>
      <c r="O1751" s="366"/>
      <c r="P1751" s="366"/>
      <c r="Q1751" s="366"/>
      <c r="R1751" s="366"/>
      <c r="S1751" s="366"/>
      <c r="T1751" s="366"/>
      <c r="U1751" s="366"/>
      <c r="V1751" s="366"/>
      <c r="W1751" s="366"/>
      <c r="X1751" s="366"/>
      <c r="Y1751" s="366"/>
      <c r="Z1751" s="366"/>
      <c r="AA1751" s="366"/>
      <c r="AB1751" s="366"/>
      <c r="AC1751" s="366"/>
      <c r="AD1751" s="366"/>
      <c r="AE1751" s="366"/>
      <c r="AF1751" s="366"/>
      <c r="AG1751" s="520"/>
    </row>
    <row r="1752" spans="1:33" ht="19.5" thickBot="1" x14ac:dyDescent="0.35">
      <c r="A1752" s="366"/>
      <c r="B1752" s="1666"/>
      <c r="C1752" s="388"/>
      <c r="D1752" s="388"/>
      <c r="E1752" s="388"/>
      <c r="F1752" s="388"/>
      <c r="G1752" s="388"/>
      <c r="H1752" s="388"/>
      <c r="I1752" s="366"/>
      <c r="J1752" s="366"/>
      <c r="K1752" s="366"/>
      <c r="L1752" s="366"/>
      <c r="M1752" s="366"/>
      <c r="N1752" s="366"/>
      <c r="O1752" s="366"/>
      <c r="P1752" s="366"/>
      <c r="Q1752" s="366"/>
      <c r="R1752" s="366"/>
      <c r="S1752" s="366"/>
      <c r="T1752" s="366"/>
      <c r="U1752" s="366"/>
      <c r="V1752" s="366"/>
      <c r="W1752" s="366"/>
      <c r="X1752" s="366"/>
      <c r="Y1752" s="366"/>
      <c r="Z1752" s="366"/>
      <c r="AA1752" s="366"/>
      <c r="AB1752" s="366"/>
      <c r="AC1752" s="366"/>
      <c r="AD1752" s="366"/>
      <c r="AE1752" s="366"/>
      <c r="AF1752" s="366"/>
      <c r="AG1752" s="520"/>
    </row>
    <row r="1753" spans="1:33" ht="19.5" thickBot="1" x14ac:dyDescent="0.35">
      <c r="A1753" s="366"/>
      <c r="B1753" s="1666"/>
      <c r="C1753" s="388"/>
      <c r="D1753" s="388"/>
      <c r="E1753" s="388"/>
      <c r="F1753" s="388"/>
      <c r="G1753" s="388"/>
      <c r="H1753" s="388"/>
      <c r="I1753" s="366"/>
      <c r="J1753" s="366"/>
      <c r="K1753" s="366"/>
      <c r="L1753" s="366"/>
      <c r="M1753" s="366"/>
      <c r="N1753" s="366"/>
      <c r="O1753" s="366"/>
      <c r="P1753" s="366"/>
      <c r="Q1753" s="366"/>
      <c r="R1753" s="366"/>
      <c r="S1753" s="366"/>
      <c r="T1753" s="366"/>
      <c r="U1753" s="366"/>
      <c r="V1753" s="366"/>
      <c r="W1753" s="366"/>
      <c r="X1753" s="366"/>
      <c r="Y1753" s="366"/>
      <c r="Z1753" s="366"/>
      <c r="AA1753" s="366"/>
      <c r="AB1753" s="366"/>
      <c r="AC1753" s="366"/>
      <c r="AD1753" s="366"/>
      <c r="AE1753" s="366"/>
      <c r="AF1753" s="366"/>
      <c r="AG1753" s="520"/>
    </row>
    <row r="1754" spans="1:33" ht="19.5" thickBot="1" x14ac:dyDescent="0.35">
      <c r="A1754" s="366"/>
      <c r="B1754" s="1666"/>
      <c r="C1754" s="388"/>
      <c r="D1754" s="388"/>
      <c r="E1754" s="388"/>
      <c r="F1754" s="388"/>
      <c r="G1754" s="388"/>
      <c r="H1754" s="388"/>
      <c r="I1754" s="366"/>
      <c r="J1754" s="366"/>
      <c r="K1754" s="366"/>
      <c r="L1754" s="366"/>
      <c r="M1754" s="366"/>
      <c r="N1754" s="366"/>
      <c r="O1754" s="366"/>
      <c r="P1754" s="366"/>
      <c r="Q1754" s="366"/>
      <c r="R1754" s="366"/>
      <c r="S1754" s="366"/>
      <c r="T1754" s="366"/>
      <c r="U1754" s="366"/>
      <c r="V1754" s="366"/>
      <c r="W1754" s="366"/>
      <c r="X1754" s="366"/>
      <c r="Y1754" s="366"/>
      <c r="Z1754" s="366"/>
      <c r="AA1754" s="366"/>
      <c r="AB1754" s="366"/>
      <c r="AC1754" s="366"/>
      <c r="AD1754" s="366"/>
      <c r="AE1754" s="366"/>
      <c r="AF1754" s="366"/>
      <c r="AG1754" s="520"/>
    </row>
    <row r="1755" spans="1:33" ht="19.5" thickBot="1" x14ac:dyDescent="0.35">
      <c r="A1755" s="366"/>
      <c r="B1755" s="1666"/>
      <c r="C1755" s="388"/>
      <c r="D1755" s="388"/>
      <c r="E1755" s="388"/>
      <c r="F1755" s="388"/>
      <c r="G1755" s="388"/>
      <c r="H1755" s="388"/>
      <c r="I1755" s="366"/>
      <c r="J1755" s="366"/>
      <c r="K1755" s="366"/>
      <c r="L1755" s="366"/>
      <c r="M1755" s="366"/>
      <c r="N1755" s="366"/>
      <c r="O1755" s="366"/>
      <c r="P1755" s="366"/>
      <c r="Q1755" s="366"/>
      <c r="R1755" s="366"/>
      <c r="S1755" s="366"/>
      <c r="T1755" s="366"/>
      <c r="U1755" s="366"/>
      <c r="V1755" s="366"/>
      <c r="W1755" s="366"/>
      <c r="X1755" s="366"/>
      <c r="Y1755" s="366"/>
      <c r="Z1755" s="366"/>
      <c r="AA1755" s="366"/>
      <c r="AB1755" s="366"/>
      <c r="AC1755" s="366"/>
      <c r="AD1755" s="366"/>
      <c r="AE1755" s="366"/>
      <c r="AF1755" s="366"/>
      <c r="AG1755" s="520"/>
    </row>
    <row r="1756" spans="1:33" ht="19.5" thickBot="1" x14ac:dyDescent="0.35">
      <c r="A1756" s="366"/>
      <c r="B1756" s="1666"/>
      <c r="C1756" s="388"/>
      <c r="D1756" s="388"/>
      <c r="E1756" s="388"/>
      <c r="F1756" s="388"/>
      <c r="G1756" s="388"/>
      <c r="H1756" s="388"/>
      <c r="I1756" s="366"/>
      <c r="J1756" s="366"/>
      <c r="K1756" s="366"/>
      <c r="L1756" s="366"/>
      <c r="M1756" s="366"/>
      <c r="N1756" s="366"/>
      <c r="O1756" s="366"/>
      <c r="P1756" s="366"/>
      <c r="Q1756" s="366"/>
      <c r="R1756" s="366"/>
      <c r="S1756" s="366"/>
      <c r="T1756" s="366"/>
      <c r="U1756" s="366"/>
      <c r="V1756" s="366"/>
      <c r="W1756" s="366"/>
      <c r="X1756" s="366"/>
      <c r="Y1756" s="366"/>
      <c r="Z1756" s="366"/>
      <c r="AA1756" s="366"/>
      <c r="AB1756" s="366"/>
      <c r="AC1756" s="366"/>
      <c r="AD1756" s="366"/>
      <c r="AE1756" s="366"/>
      <c r="AF1756" s="366"/>
      <c r="AG1756" s="520"/>
    </row>
    <row r="1757" spans="1:33" ht="19.5" thickBot="1" x14ac:dyDescent="0.35">
      <c r="A1757" s="366"/>
      <c r="B1757" s="1666"/>
      <c r="C1757" s="388"/>
      <c r="D1757" s="388"/>
      <c r="E1757" s="388"/>
      <c r="F1757" s="388"/>
      <c r="G1757" s="388"/>
      <c r="H1757" s="388"/>
      <c r="I1757" s="366"/>
      <c r="J1757" s="366"/>
      <c r="K1757" s="366"/>
      <c r="L1757" s="366"/>
      <c r="M1757" s="366"/>
      <c r="N1757" s="366"/>
      <c r="O1757" s="366"/>
      <c r="P1757" s="366"/>
      <c r="Q1757" s="366"/>
      <c r="R1757" s="366"/>
      <c r="S1757" s="366"/>
      <c r="T1757" s="366"/>
      <c r="U1757" s="366"/>
      <c r="V1757" s="366"/>
      <c r="W1757" s="366"/>
      <c r="X1757" s="366"/>
      <c r="Y1757" s="366"/>
      <c r="Z1757" s="366"/>
      <c r="AA1757" s="366"/>
      <c r="AB1757" s="366"/>
      <c r="AC1757" s="366"/>
      <c r="AD1757" s="366"/>
      <c r="AE1757" s="366"/>
      <c r="AF1757" s="366"/>
      <c r="AG1757" s="520"/>
    </row>
    <row r="1758" spans="1:33" ht="46.5" customHeight="1" thickBot="1" x14ac:dyDescent="0.35">
      <c r="A1758" s="366"/>
      <c r="B1758" s="291" t="s">
        <v>1</v>
      </c>
      <c r="C1758" s="291" t="s">
        <v>151</v>
      </c>
      <c r="D1758" s="291" t="s">
        <v>278</v>
      </c>
      <c r="E1758" s="291" t="s">
        <v>158</v>
      </c>
      <c r="F1758" s="291" t="s">
        <v>30</v>
      </c>
      <c r="G1758" s="291" t="s">
        <v>281</v>
      </c>
      <c r="H1758" s="291" t="s">
        <v>55</v>
      </c>
      <c r="I1758" s="366"/>
      <c r="J1758" s="366"/>
      <c r="K1758" s="366"/>
      <c r="L1758" s="366"/>
      <c r="M1758" s="366"/>
      <c r="N1758" s="366"/>
      <c r="O1758" s="366"/>
      <c r="P1758" s="366"/>
      <c r="Q1758" s="366"/>
      <c r="R1758" s="366"/>
      <c r="S1758" s="366"/>
      <c r="T1758" s="366"/>
      <c r="U1758" s="366"/>
      <c r="V1758" s="366"/>
      <c r="W1758" s="366"/>
      <c r="X1758" s="366"/>
      <c r="Y1758" s="366"/>
      <c r="Z1758" s="366"/>
      <c r="AA1758" s="366"/>
      <c r="AB1758" s="366"/>
      <c r="AC1758" s="366"/>
      <c r="AD1758" s="366"/>
      <c r="AE1758" s="366"/>
      <c r="AF1758" s="366"/>
      <c r="AG1758" s="520"/>
    </row>
    <row r="1759" spans="1:33" ht="19.5" thickBot="1" x14ac:dyDescent="0.35">
      <c r="A1759" s="366"/>
      <c r="B1759" s="1666"/>
      <c r="C1759" s="388"/>
      <c r="D1759" s="388"/>
      <c r="E1759" s="388"/>
      <c r="F1759" s="388"/>
      <c r="G1759" s="388"/>
      <c r="H1759" s="388"/>
      <c r="I1759" s="366"/>
      <c r="J1759" s="366"/>
      <c r="K1759" s="366"/>
      <c r="L1759" s="366"/>
      <c r="M1759" s="366"/>
      <c r="N1759" s="366"/>
      <c r="O1759" s="366"/>
      <c r="P1759" s="366"/>
      <c r="Q1759" s="366"/>
      <c r="R1759" s="366"/>
      <c r="S1759" s="366"/>
      <c r="T1759" s="366"/>
      <c r="U1759" s="366"/>
      <c r="V1759" s="366"/>
      <c r="W1759" s="366"/>
      <c r="X1759" s="366"/>
      <c r="Y1759" s="366"/>
      <c r="Z1759" s="366"/>
      <c r="AA1759" s="366"/>
      <c r="AB1759" s="366"/>
      <c r="AC1759" s="366"/>
      <c r="AD1759" s="366"/>
      <c r="AE1759" s="366"/>
      <c r="AF1759" s="366"/>
      <c r="AG1759" s="520"/>
    </row>
    <row r="1760" spans="1:33" ht="19.5" thickBot="1" x14ac:dyDescent="0.35">
      <c r="A1760" s="366"/>
      <c r="B1760" s="1666"/>
      <c r="C1760" s="388"/>
      <c r="D1760" s="388"/>
      <c r="E1760" s="388"/>
      <c r="F1760" s="388"/>
      <c r="G1760" s="388"/>
      <c r="H1760" s="388"/>
      <c r="I1760" s="366"/>
      <c r="J1760" s="366"/>
      <c r="K1760" s="366"/>
      <c r="L1760" s="366"/>
      <c r="M1760" s="366"/>
      <c r="N1760" s="366"/>
      <c r="O1760" s="366"/>
      <c r="P1760" s="366"/>
      <c r="Q1760" s="366"/>
      <c r="R1760" s="366"/>
      <c r="S1760" s="366"/>
      <c r="T1760" s="366"/>
      <c r="U1760" s="366"/>
      <c r="V1760" s="366"/>
      <c r="W1760" s="366"/>
      <c r="X1760" s="366"/>
      <c r="Y1760" s="366"/>
      <c r="Z1760" s="366"/>
      <c r="AA1760" s="366"/>
      <c r="AB1760" s="366"/>
      <c r="AC1760" s="366"/>
      <c r="AD1760" s="366"/>
      <c r="AE1760" s="366"/>
      <c r="AF1760" s="366"/>
      <c r="AG1760" s="520"/>
    </row>
    <row r="1761" spans="1:33" ht="19.5" thickBot="1" x14ac:dyDescent="0.35">
      <c r="A1761" s="366"/>
      <c r="B1761" s="1666"/>
      <c r="C1761" s="388"/>
      <c r="D1761" s="388"/>
      <c r="E1761" s="388"/>
      <c r="F1761" s="388"/>
      <c r="G1761" s="388"/>
      <c r="H1761" s="388"/>
      <c r="I1761" s="366"/>
      <c r="J1761" s="366"/>
      <c r="K1761" s="366"/>
      <c r="L1761" s="366"/>
      <c r="M1761" s="366"/>
      <c r="N1761" s="366"/>
      <c r="O1761" s="366"/>
      <c r="P1761" s="366"/>
      <c r="Q1761" s="366"/>
      <c r="R1761" s="366"/>
      <c r="S1761" s="366"/>
      <c r="T1761" s="366"/>
      <c r="U1761" s="366"/>
      <c r="V1761" s="366"/>
      <c r="W1761" s="366"/>
      <c r="X1761" s="366"/>
      <c r="Y1761" s="366"/>
      <c r="Z1761" s="366"/>
      <c r="AA1761" s="366"/>
      <c r="AB1761" s="366"/>
      <c r="AC1761" s="366"/>
      <c r="AD1761" s="366"/>
      <c r="AE1761" s="366"/>
      <c r="AF1761" s="366"/>
      <c r="AG1761" s="520"/>
    </row>
    <row r="1762" spans="1:33" ht="19.5" thickBot="1" x14ac:dyDescent="0.35">
      <c r="A1762" s="366"/>
      <c r="B1762" s="1666"/>
      <c r="C1762" s="388"/>
      <c r="D1762" s="388"/>
      <c r="E1762" s="388"/>
      <c r="F1762" s="388"/>
      <c r="G1762" s="388"/>
      <c r="H1762" s="388"/>
      <c r="I1762" s="366"/>
      <c r="J1762" s="366"/>
      <c r="K1762" s="366"/>
      <c r="L1762" s="366"/>
      <c r="M1762" s="366"/>
      <c r="N1762" s="366"/>
      <c r="O1762" s="366"/>
      <c r="P1762" s="366"/>
      <c r="Q1762" s="366"/>
      <c r="R1762" s="366"/>
      <c r="S1762" s="366"/>
      <c r="T1762" s="366"/>
      <c r="U1762" s="366"/>
      <c r="V1762" s="366"/>
      <c r="W1762" s="366"/>
      <c r="X1762" s="366"/>
      <c r="Y1762" s="366"/>
      <c r="Z1762" s="366"/>
      <c r="AA1762" s="366"/>
      <c r="AB1762" s="366"/>
      <c r="AC1762" s="366"/>
      <c r="AD1762" s="366"/>
      <c r="AE1762" s="366"/>
      <c r="AF1762" s="366"/>
      <c r="AG1762" s="520"/>
    </row>
    <row r="1763" spans="1:33" ht="19.5" thickBot="1" x14ac:dyDescent="0.35">
      <c r="A1763" s="366"/>
      <c r="B1763" s="1666"/>
      <c r="C1763" s="388"/>
      <c r="D1763" s="388"/>
      <c r="E1763" s="388"/>
      <c r="F1763" s="388"/>
      <c r="G1763" s="388"/>
      <c r="H1763" s="388"/>
      <c r="I1763" s="366"/>
      <c r="J1763" s="366"/>
      <c r="K1763" s="366"/>
      <c r="L1763" s="366"/>
      <c r="M1763" s="366"/>
      <c r="N1763" s="366"/>
      <c r="O1763" s="366"/>
      <c r="P1763" s="366"/>
      <c r="Q1763" s="366"/>
      <c r="R1763" s="366"/>
      <c r="S1763" s="366"/>
      <c r="T1763" s="366"/>
      <c r="U1763" s="366"/>
      <c r="V1763" s="366"/>
      <c r="W1763" s="366"/>
      <c r="X1763" s="366"/>
      <c r="Y1763" s="366"/>
      <c r="Z1763" s="366"/>
      <c r="AA1763" s="366"/>
      <c r="AB1763" s="366"/>
      <c r="AC1763" s="366"/>
      <c r="AD1763" s="366"/>
      <c r="AE1763" s="366"/>
      <c r="AF1763" s="366"/>
      <c r="AG1763" s="520"/>
    </row>
    <row r="1764" spans="1:33" ht="19.5" thickBot="1" x14ac:dyDescent="0.35">
      <c r="A1764" s="366"/>
      <c r="B1764" s="1666"/>
      <c r="C1764" s="388"/>
      <c r="D1764" s="388"/>
      <c r="E1764" s="388"/>
      <c r="F1764" s="388"/>
      <c r="G1764" s="388"/>
      <c r="H1764" s="388"/>
      <c r="I1764" s="366"/>
      <c r="J1764" s="366"/>
      <c r="K1764" s="366"/>
      <c r="L1764" s="366"/>
      <c r="M1764" s="366"/>
      <c r="N1764" s="366"/>
      <c r="O1764" s="366"/>
      <c r="P1764" s="366"/>
      <c r="Q1764" s="366"/>
      <c r="R1764" s="366"/>
      <c r="S1764" s="366"/>
      <c r="T1764" s="366"/>
      <c r="U1764" s="366"/>
      <c r="V1764" s="366"/>
      <c r="W1764" s="366"/>
      <c r="X1764" s="366"/>
      <c r="Y1764" s="366"/>
      <c r="Z1764" s="366"/>
      <c r="AA1764" s="366"/>
      <c r="AB1764" s="366"/>
      <c r="AC1764" s="366"/>
      <c r="AD1764" s="366"/>
      <c r="AE1764" s="366"/>
      <c r="AF1764" s="366"/>
      <c r="AG1764" s="520"/>
    </row>
    <row r="1765" spans="1:33" ht="19.5" thickBot="1" x14ac:dyDescent="0.35">
      <c r="A1765" s="366"/>
      <c r="B1765" s="1666"/>
      <c r="C1765" s="388"/>
      <c r="D1765" s="388"/>
      <c r="E1765" s="388"/>
      <c r="F1765" s="388"/>
      <c r="G1765" s="388"/>
      <c r="H1765" s="388"/>
      <c r="I1765" s="366"/>
      <c r="J1765" s="366"/>
      <c r="K1765" s="366"/>
      <c r="L1765" s="366"/>
      <c r="M1765" s="366"/>
      <c r="N1765" s="366"/>
      <c r="O1765" s="366"/>
      <c r="P1765" s="366"/>
      <c r="Q1765" s="366"/>
      <c r="R1765" s="366"/>
      <c r="S1765" s="366"/>
      <c r="T1765" s="366"/>
      <c r="U1765" s="366"/>
      <c r="V1765" s="366"/>
      <c r="W1765" s="366"/>
      <c r="X1765" s="366"/>
      <c r="Y1765" s="366"/>
      <c r="Z1765" s="366"/>
      <c r="AA1765" s="366"/>
      <c r="AB1765" s="366"/>
      <c r="AC1765" s="366"/>
      <c r="AD1765" s="366"/>
      <c r="AE1765" s="366"/>
      <c r="AF1765" s="366"/>
      <c r="AG1765" s="520"/>
    </row>
    <row r="1766" spans="1:33" ht="19.5" thickBot="1" x14ac:dyDescent="0.35">
      <c r="A1766" s="366"/>
      <c r="B1766" s="1666"/>
      <c r="C1766" s="388"/>
      <c r="D1766" s="388"/>
      <c r="E1766" s="388"/>
      <c r="F1766" s="388"/>
      <c r="G1766" s="388"/>
      <c r="H1766" s="388"/>
      <c r="I1766" s="366"/>
      <c r="J1766" s="366"/>
      <c r="K1766" s="366"/>
      <c r="L1766" s="366"/>
      <c r="M1766" s="366"/>
      <c r="N1766" s="366"/>
      <c r="O1766" s="366"/>
      <c r="P1766" s="366"/>
      <c r="Q1766" s="366"/>
      <c r="R1766" s="366"/>
      <c r="S1766" s="366"/>
      <c r="T1766" s="366"/>
      <c r="U1766" s="366"/>
      <c r="V1766" s="366"/>
      <c r="W1766" s="366"/>
      <c r="X1766" s="366"/>
      <c r="Y1766" s="366"/>
      <c r="Z1766" s="366"/>
      <c r="AA1766" s="366"/>
      <c r="AB1766" s="366"/>
      <c r="AC1766" s="366"/>
      <c r="AD1766" s="366"/>
      <c r="AE1766" s="366"/>
      <c r="AF1766" s="366"/>
      <c r="AG1766" s="520"/>
    </row>
    <row r="1767" spans="1:33" ht="19.5" thickBot="1" x14ac:dyDescent="0.35">
      <c r="A1767" s="366"/>
      <c r="B1767" s="1666"/>
      <c r="C1767" s="388"/>
      <c r="D1767" s="388"/>
      <c r="E1767" s="388"/>
      <c r="F1767" s="388"/>
      <c r="G1767" s="388"/>
      <c r="H1767" s="388"/>
      <c r="I1767" s="366"/>
      <c r="J1767" s="366"/>
      <c r="K1767" s="366"/>
      <c r="L1767" s="366"/>
      <c r="M1767" s="366"/>
      <c r="N1767" s="366"/>
      <c r="O1767" s="366"/>
      <c r="P1767" s="366"/>
      <c r="Q1767" s="366"/>
      <c r="R1767" s="366"/>
      <c r="S1767" s="366"/>
      <c r="T1767" s="366"/>
      <c r="U1767" s="366"/>
      <c r="V1767" s="366"/>
      <c r="W1767" s="366"/>
      <c r="X1767" s="366"/>
      <c r="Y1767" s="366"/>
      <c r="Z1767" s="366"/>
      <c r="AA1767" s="366"/>
      <c r="AB1767" s="366"/>
      <c r="AC1767" s="366"/>
      <c r="AD1767" s="366"/>
      <c r="AE1767" s="366"/>
      <c r="AF1767" s="366"/>
      <c r="AG1767" s="520"/>
    </row>
    <row r="1768" spans="1:33" ht="19.5" thickBot="1" x14ac:dyDescent="0.35">
      <c r="A1768" s="366"/>
      <c r="B1768" s="1666"/>
      <c r="C1768" s="388"/>
      <c r="D1768" s="388"/>
      <c r="E1768" s="388"/>
      <c r="F1768" s="388"/>
      <c r="G1768" s="388"/>
      <c r="H1768" s="388"/>
      <c r="I1768" s="366"/>
      <c r="J1768" s="366"/>
      <c r="K1768" s="366"/>
      <c r="L1768" s="366"/>
      <c r="M1768" s="366"/>
      <c r="N1768" s="366"/>
      <c r="O1768" s="366"/>
      <c r="P1768" s="366"/>
      <c r="Q1768" s="366"/>
      <c r="R1768" s="366"/>
      <c r="S1768" s="366"/>
      <c r="T1768" s="366"/>
      <c r="U1768" s="366"/>
      <c r="V1768" s="366"/>
      <c r="W1768" s="366"/>
      <c r="X1768" s="366"/>
      <c r="Y1768" s="366"/>
      <c r="Z1768" s="366"/>
      <c r="AA1768" s="366"/>
      <c r="AB1768" s="366"/>
      <c r="AC1768" s="366"/>
      <c r="AD1768" s="366"/>
      <c r="AE1768" s="366"/>
      <c r="AF1768" s="366"/>
      <c r="AG1768" s="520"/>
    </row>
    <row r="1769" spans="1:33" ht="19.5" thickBot="1" x14ac:dyDescent="0.35">
      <c r="A1769" s="366"/>
      <c r="B1769" s="1666"/>
      <c r="C1769" s="388"/>
      <c r="D1769" s="388"/>
      <c r="E1769" s="388"/>
      <c r="F1769" s="388"/>
      <c r="G1769" s="388"/>
      <c r="H1769" s="388"/>
      <c r="I1769" s="366"/>
      <c r="J1769" s="366"/>
      <c r="K1769" s="366"/>
      <c r="L1769" s="366"/>
      <c r="M1769" s="366"/>
      <c r="N1769" s="366"/>
      <c r="O1769" s="366"/>
      <c r="P1769" s="366"/>
      <c r="Q1769" s="366"/>
      <c r="R1769" s="366"/>
      <c r="S1769" s="366"/>
      <c r="T1769" s="366"/>
      <c r="U1769" s="366"/>
      <c r="V1769" s="366"/>
      <c r="W1769" s="366"/>
      <c r="X1769" s="366"/>
      <c r="Y1769" s="366"/>
      <c r="Z1769" s="366"/>
      <c r="AA1769" s="366"/>
      <c r="AB1769" s="366"/>
      <c r="AC1769" s="366"/>
      <c r="AD1769" s="366"/>
      <c r="AE1769" s="366"/>
      <c r="AF1769" s="366"/>
      <c r="AG1769" s="520"/>
    </row>
    <row r="1770" spans="1:33" ht="19.5" thickBot="1" x14ac:dyDescent="0.35">
      <c r="A1770" s="366"/>
      <c r="B1770" s="1666"/>
      <c r="C1770" s="388"/>
      <c r="D1770" s="388"/>
      <c r="E1770" s="388"/>
      <c r="F1770" s="388"/>
      <c r="G1770" s="388"/>
      <c r="H1770" s="388"/>
      <c r="I1770" s="366"/>
      <c r="J1770" s="366"/>
      <c r="K1770" s="366"/>
      <c r="L1770" s="366"/>
      <c r="M1770" s="366"/>
      <c r="N1770" s="366"/>
      <c r="O1770" s="366"/>
      <c r="P1770" s="366"/>
      <c r="Q1770" s="366"/>
      <c r="R1770" s="366"/>
      <c r="S1770" s="366"/>
      <c r="T1770" s="366"/>
      <c r="U1770" s="366"/>
      <c r="V1770" s="366"/>
      <c r="W1770" s="366"/>
      <c r="X1770" s="366"/>
      <c r="Y1770" s="366"/>
      <c r="Z1770" s="366"/>
      <c r="AA1770" s="366"/>
      <c r="AB1770" s="366"/>
      <c r="AC1770" s="366"/>
      <c r="AD1770" s="366"/>
      <c r="AE1770" s="366"/>
      <c r="AF1770" s="366"/>
      <c r="AG1770" s="520"/>
    </row>
    <row r="1771" spans="1:33" ht="19.5" thickBot="1" x14ac:dyDescent="0.35">
      <c r="A1771" s="366"/>
      <c r="B1771" s="1666"/>
      <c r="C1771" s="388"/>
      <c r="D1771" s="388"/>
      <c r="E1771" s="388"/>
      <c r="F1771" s="388"/>
      <c r="G1771" s="388"/>
      <c r="H1771" s="388"/>
      <c r="I1771" s="366"/>
      <c r="J1771" s="366"/>
      <c r="K1771" s="366"/>
      <c r="L1771" s="366"/>
      <c r="M1771" s="366"/>
      <c r="N1771" s="366"/>
      <c r="O1771" s="366"/>
      <c r="P1771" s="366"/>
      <c r="Q1771" s="366"/>
      <c r="R1771" s="366"/>
      <c r="S1771" s="366"/>
      <c r="T1771" s="366"/>
      <c r="U1771" s="366"/>
      <c r="V1771" s="366"/>
      <c r="W1771" s="366"/>
      <c r="X1771" s="366"/>
      <c r="Y1771" s="366"/>
      <c r="Z1771" s="366"/>
      <c r="AA1771" s="366"/>
      <c r="AB1771" s="366"/>
      <c r="AC1771" s="366"/>
      <c r="AD1771" s="366"/>
      <c r="AE1771" s="366"/>
      <c r="AF1771" s="366"/>
      <c r="AG1771" s="520"/>
    </row>
    <row r="1772" spans="1:33" ht="19.5" thickBot="1" x14ac:dyDescent="0.35">
      <c r="A1772" s="366"/>
      <c r="B1772" s="1666"/>
      <c r="C1772" s="388"/>
      <c r="D1772" s="388"/>
      <c r="E1772" s="388"/>
      <c r="F1772" s="388"/>
      <c r="G1772" s="388"/>
      <c r="H1772" s="388"/>
      <c r="I1772" s="366"/>
      <c r="J1772" s="366"/>
      <c r="K1772" s="366"/>
      <c r="L1772" s="366"/>
      <c r="M1772" s="366"/>
      <c r="N1772" s="366"/>
      <c r="O1772" s="366"/>
      <c r="P1772" s="366"/>
      <c r="Q1772" s="366"/>
      <c r="R1772" s="366"/>
      <c r="S1772" s="366"/>
      <c r="T1772" s="366"/>
      <c r="U1772" s="366"/>
      <c r="V1772" s="366"/>
      <c r="W1772" s="366"/>
      <c r="X1772" s="366"/>
      <c r="Y1772" s="366"/>
      <c r="Z1772" s="366"/>
      <c r="AA1772" s="366"/>
      <c r="AB1772" s="366"/>
      <c r="AC1772" s="366"/>
      <c r="AD1772" s="366"/>
      <c r="AE1772" s="366"/>
      <c r="AF1772" s="366"/>
      <c r="AG1772" s="520"/>
    </row>
    <row r="1773" spans="1:33" ht="19.5" thickBot="1" x14ac:dyDescent="0.35">
      <c r="A1773" s="366"/>
      <c r="B1773" s="1666"/>
      <c r="C1773" s="388"/>
      <c r="D1773" s="388"/>
      <c r="E1773" s="388"/>
      <c r="F1773" s="388"/>
      <c r="G1773" s="388"/>
      <c r="H1773" s="388"/>
      <c r="I1773" s="366"/>
      <c r="J1773" s="366"/>
      <c r="K1773" s="366"/>
      <c r="L1773" s="366"/>
      <c r="M1773" s="366"/>
      <c r="N1773" s="366"/>
      <c r="O1773" s="366"/>
      <c r="P1773" s="366"/>
      <c r="Q1773" s="366"/>
      <c r="R1773" s="366"/>
      <c r="S1773" s="366"/>
      <c r="T1773" s="366"/>
      <c r="U1773" s="366"/>
      <c r="V1773" s="366"/>
      <c r="W1773" s="366"/>
      <c r="X1773" s="366"/>
      <c r="Y1773" s="366"/>
      <c r="Z1773" s="366"/>
      <c r="AA1773" s="366"/>
      <c r="AB1773" s="366"/>
      <c r="AC1773" s="366"/>
      <c r="AD1773" s="366"/>
      <c r="AE1773" s="366"/>
      <c r="AF1773" s="366"/>
      <c r="AG1773" s="520"/>
    </row>
    <row r="1774" spans="1:33" ht="19.5" thickBot="1" x14ac:dyDescent="0.35">
      <c r="A1774" s="366"/>
      <c r="B1774" s="1666"/>
      <c r="C1774" s="388"/>
      <c r="D1774" s="388"/>
      <c r="E1774" s="388"/>
      <c r="F1774" s="388"/>
      <c r="G1774" s="388"/>
      <c r="H1774" s="388"/>
      <c r="I1774" s="366"/>
      <c r="J1774" s="366"/>
      <c r="K1774" s="366"/>
      <c r="L1774" s="366"/>
      <c r="M1774" s="366"/>
      <c r="N1774" s="366"/>
      <c r="O1774" s="366"/>
      <c r="P1774" s="366"/>
      <c r="Q1774" s="366"/>
      <c r="R1774" s="366"/>
      <c r="S1774" s="366"/>
      <c r="T1774" s="366"/>
      <c r="U1774" s="366"/>
      <c r="V1774" s="366"/>
      <c r="W1774" s="366"/>
      <c r="X1774" s="366"/>
      <c r="Y1774" s="366"/>
      <c r="Z1774" s="366"/>
      <c r="AA1774" s="366"/>
      <c r="AB1774" s="366"/>
      <c r="AC1774" s="366"/>
      <c r="AD1774" s="366"/>
      <c r="AE1774" s="366"/>
      <c r="AF1774" s="366"/>
      <c r="AG1774" s="520"/>
    </row>
    <row r="1775" spans="1:33" ht="19.5" thickBot="1" x14ac:dyDescent="0.35">
      <c r="A1775" s="366"/>
      <c r="B1775" s="1666"/>
      <c r="C1775" s="388"/>
      <c r="D1775" s="388"/>
      <c r="E1775" s="388"/>
      <c r="F1775" s="388"/>
      <c r="G1775" s="388"/>
      <c r="H1775" s="388"/>
      <c r="I1775" s="366"/>
      <c r="J1775" s="366"/>
      <c r="K1775" s="366"/>
      <c r="L1775" s="366"/>
      <c r="M1775" s="366"/>
      <c r="N1775" s="366"/>
      <c r="O1775" s="366"/>
      <c r="P1775" s="366"/>
      <c r="Q1775" s="366"/>
      <c r="R1775" s="366"/>
      <c r="S1775" s="366"/>
      <c r="T1775" s="366"/>
      <c r="U1775" s="366"/>
      <c r="V1775" s="366"/>
      <c r="W1775" s="366"/>
      <c r="X1775" s="366"/>
      <c r="Y1775" s="366"/>
      <c r="Z1775" s="366"/>
      <c r="AA1775" s="366"/>
      <c r="AB1775" s="366"/>
      <c r="AC1775" s="366"/>
      <c r="AD1775" s="366"/>
      <c r="AE1775" s="366"/>
      <c r="AF1775" s="366"/>
      <c r="AG1775" s="520"/>
    </row>
    <row r="1776" spans="1:33" ht="19.5" thickBot="1" x14ac:dyDescent="0.35">
      <c r="A1776" s="366"/>
      <c r="B1776" s="1666"/>
      <c r="C1776" s="388"/>
      <c r="D1776" s="388"/>
      <c r="E1776" s="388"/>
      <c r="F1776" s="388"/>
      <c r="G1776" s="388"/>
      <c r="H1776" s="388"/>
      <c r="I1776" s="366"/>
      <c r="J1776" s="366"/>
      <c r="K1776" s="366"/>
      <c r="L1776" s="366"/>
      <c r="M1776" s="366"/>
      <c r="N1776" s="366"/>
      <c r="O1776" s="366"/>
      <c r="P1776" s="366"/>
      <c r="Q1776" s="366"/>
      <c r="R1776" s="366"/>
      <c r="S1776" s="366"/>
      <c r="T1776" s="366"/>
      <c r="U1776" s="366"/>
      <c r="V1776" s="366"/>
      <c r="W1776" s="366"/>
      <c r="X1776" s="366"/>
      <c r="Y1776" s="366"/>
      <c r="Z1776" s="366"/>
      <c r="AA1776" s="366"/>
      <c r="AB1776" s="366"/>
      <c r="AC1776" s="366"/>
      <c r="AD1776" s="366"/>
      <c r="AE1776" s="366"/>
      <c r="AF1776" s="366"/>
      <c r="AG1776" s="520"/>
    </row>
    <row r="1777" spans="1:33" ht="19.5" thickBot="1" x14ac:dyDescent="0.35">
      <c r="A1777" s="366"/>
      <c r="B1777" s="1666"/>
      <c r="C1777" s="388"/>
      <c r="D1777" s="388"/>
      <c r="E1777" s="388"/>
      <c r="F1777" s="388"/>
      <c r="G1777" s="388"/>
      <c r="H1777" s="388"/>
      <c r="I1777" s="366"/>
      <c r="J1777" s="366"/>
      <c r="K1777" s="366"/>
      <c r="L1777" s="366"/>
      <c r="M1777" s="366"/>
      <c r="N1777" s="366"/>
      <c r="O1777" s="366"/>
      <c r="P1777" s="366"/>
      <c r="Q1777" s="366"/>
      <c r="R1777" s="366"/>
      <c r="S1777" s="366"/>
      <c r="T1777" s="366"/>
      <c r="U1777" s="366"/>
      <c r="V1777" s="366"/>
      <c r="W1777" s="366"/>
      <c r="X1777" s="366"/>
      <c r="Y1777" s="366"/>
      <c r="Z1777" s="366"/>
      <c r="AA1777" s="366"/>
      <c r="AB1777" s="366"/>
      <c r="AC1777" s="366"/>
      <c r="AD1777" s="366"/>
      <c r="AE1777" s="366"/>
      <c r="AF1777" s="366"/>
      <c r="AG1777" s="520"/>
    </row>
    <row r="1778" spans="1:33" ht="19.5" thickBot="1" x14ac:dyDescent="0.35">
      <c r="A1778" s="366"/>
      <c r="B1778" s="1666"/>
      <c r="C1778" s="388"/>
      <c r="D1778" s="388"/>
      <c r="E1778" s="388"/>
      <c r="F1778" s="388"/>
      <c r="G1778" s="388"/>
      <c r="H1778" s="388"/>
      <c r="I1778" s="366"/>
      <c r="J1778" s="366"/>
      <c r="K1778" s="366"/>
      <c r="L1778" s="366"/>
      <c r="M1778" s="366"/>
      <c r="N1778" s="366"/>
      <c r="O1778" s="366"/>
      <c r="P1778" s="366"/>
      <c r="Q1778" s="366"/>
      <c r="R1778" s="366"/>
      <c r="S1778" s="366"/>
      <c r="T1778" s="366"/>
      <c r="U1778" s="366"/>
      <c r="V1778" s="366"/>
      <c r="W1778" s="366"/>
      <c r="X1778" s="366"/>
      <c r="Y1778" s="366"/>
      <c r="Z1778" s="366"/>
      <c r="AA1778" s="366"/>
      <c r="AB1778" s="366"/>
      <c r="AC1778" s="366"/>
      <c r="AD1778" s="366"/>
      <c r="AE1778" s="366"/>
      <c r="AF1778" s="366"/>
      <c r="AG1778" s="520"/>
    </row>
    <row r="1779" spans="1:33" ht="19.5" thickBot="1" x14ac:dyDescent="0.35">
      <c r="A1779" s="366"/>
      <c r="B1779" s="1666"/>
      <c r="C1779" s="388"/>
      <c r="D1779" s="388"/>
      <c r="E1779" s="388"/>
      <c r="F1779" s="388"/>
      <c r="G1779" s="388"/>
      <c r="H1779" s="388"/>
      <c r="I1779" s="366"/>
      <c r="J1779" s="366"/>
      <c r="K1779" s="366"/>
      <c r="L1779" s="366"/>
      <c r="M1779" s="366"/>
      <c r="N1779" s="366"/>
      <c r="O1779" s="366"/>
      <c r="P1779" s="366"/>
      <c r="Q1779" s="366"/>
      <c r="R1779" s="366"/>
      <c r="S1779" s="366"/>
      <c r="T1779" s="366"/>
      <c r="U1779" s="366"/>
      <c r="V1779" s="366"/>
      <c r="W1779" s="366"/>
      <c r="X1779" s="366"/>
      <c r="Y1779" s="366"/>
      <c r="Z1779" s="366"/>
      <c r="AA1779" s="366"/>
      <c r="AB1779" s="366"/>
      <c r="AC1779" s="366"/>
      <c r="AD1779" s="366"/>
      <c r="AE1779" s="366"/>
      <c r="AF1779" s="366"/>
      <c r="AG1779" s="520"/>
    </row>
    <row r="1780" spans="1:33" ht="19.5" thickBot="1" x14ac:dyDescent="0.35">
      <c r="A1780" s="366"/>
      <c r="B1780" s="1666"/>
      <c r="C1780" s="388"/>
      <c r="D1780" s="388"/>
      <c r="E1780" s="388"/>
      <c r="F1780" s="388"/>
      <c r="G1780" s="388"/>
      <c r="H1780" s="388"/>
      <c r="I1780" s="366"/>
      <c r="J1780" s="366"/>
      <c r="K1780" s="366"/>
      <c r="L1780" s="366"/>
      <c r="M1780" s="366"/>
      <c r="N1780" s="366"/>
      <c r="O1780" s="366"/>
      <c r="P1780" s="366"/>
      <c r="Q1780" s="366"/>
      <c r="R1780" s="366"/>
      <c r="S1780" s="366"/>
      <c r="T1780" s="366"/>
      <c r="U1780" s="366"/>
      <c r="V1780" s="366"/>
      <c r="W1780" s="366"/>
      <c r="X1780" s="366"/>
      <c r="Y1780" s="366"/>
      <c r="Z1780" s="366"/>
      <c r="AA1780" s="366"/>
      <c r="AB1780" s="366"/>
      <c r="AC1780" s="366"/>
      <c r="AD1780" s="366"/>
      <c r="AE1780" s="366"/>
      <c r="AF1780" s="366"/>
      <c r="AG1780" s="520"/>
    </row>
    <row r="1781" spans="1:33" ht="57.75" customHeight="1" thickBot="1" x14ac:dyDescent="0.35">
      <c r="A1781" s="366"/>
      <c r="B1781" s="291" t="s">
        <v>1</v>
      </c>
      <c r="C1781" s="291" t="s">
        <v>151</v>
      </c>
      <c r="D1781" s="291" t="s">
        <v>278</v>
      </c>
      <c r="E1781" s="291" t="s">
        <v>158</v>
      </c>
      <c r="F1781" s="291" t="s">
        <v>30</v>
      </c>
      <c r="G1781" s="291" t="s">
        <v>281</v>
      </c>
      <c r="H1781" s="291" t="s">
        <v>55</v>
      </c>
      <c r="I1781" s="366"/>
      <c r="J1781" s="366"/>
      <c r="K1781" s="366"/>
      <c r="L1781" s="366"/>
      <c r="M1781" s="366"/>
      <c r="N1781" s="366"/>
      <c r="O1781" s="366"/>
      <c r="P1781" s="366"/>
      <c r="Q1781" s="366"/>
      <c r="R1781" s="366"/>
      <c r="S1781" s="366"/>
      <c r="T1781" s="366"/>
      <c r="U1781" s="366"/>
      <c r="V1781" s="366"/>
      <c r="W1781" s="366"/>
      <c r="X1781" s="366"/>
      <c r="Y1781" s="366"/>
      <c r="Z1781" s="366"/>
      <c r="AA1781" s="366"/>
      <c r="AB1781" s="366"/>
      <c r="AC1781" s="366"/>
      <c r="AD1781" s="366"/>
      <c r="AE1781" s="366"/>
      <c r="AF1781" s="366"/>
      <c r="AG1781" s="520"/>
    </row>
    <row r="1782" spans="1:33" ht="19.5" thickBot="1" x14ac:dyDescent="0.35">
      <c r="A1782" s="366"/>
      <c r="B1782" s="1666"/>
      <c r="C1782" s="388"/>
      <c r="D1782" s="388"/>
      <c r="E1782" s="388"/>
      <c r="F1782" s="388"/>
      <c r="G1782" s="388"/>
      <c r="H1782" s="388"/>
      <c r="I1782" s="366"/>
      <c r="J1782" s="366"/>
      <c r="K1782" s="366"/>
      <c r="L1782" s="366"/>
      <c r="M1782" s="366"/>
      <c r="N1782" s="366"/>
      <c r="O1782" s="366"/>
      <c r="P1782" s="366"/>
      <c r="Q1782" s="366"/>
      <c r="R1782" s="366"/>
      <c r="S1782" s="366"/>
      <c r="T1782" s="366"/>
      <c r="U1782" s="366"/>
      <c r="V1782" s="366"/>
      <c r="W1782" s="366"/>
      <c r="X1782" s="366"/>
      <c r="Y1782" s="366"/>
      <c r="Z1782" s="366"/>
      <c r="AA1782" s="366"/>
      <c r="AB1782" s="366"/>
      <c r="AC1782" s="366"/>
      <c r="AD1782" s="366"/>
      <c r="AE1782" s="366"/>
      <c r="AF1782" s="366"/>
      <c r="AG1782" s="520"/>
    </row>
    <row r="1783" spans="1:33" ht="19.5" thickBot="1" x14ac:dyDescent="0.35">
      <c r="A1783" s="366"/>
      <c r="B1783" s="1666"/>
      <c r="C1783" s="388"/>
      <c r="D1783" s="388"/>
      <c r="E1783" s="388"/>
      <c r="F1783" s="388"/>
      <c r="G1783" s="388"/>
      <c r="H1783" s="388"/>
      <c r="I1783" s="366"/>
      <c r="J1783" s="366"/>
      <c r="K1783" s="366"/>
      <c r="L1783" s="366"/>
      <c r="M1783" s="366"/>
      <c r="N1783" s="366"/>
      <c r="O1783" s="366"/>
      <c r="P1783" s="366"/>
      <c r="Q1783" s="366"/>
      <c r="R1783" s="366"/>
      <c r="S1783" s="366"/>
      <c r="T1783" s="366"/>
      <c r="U1783" s="366"/>
      <c r="V1783" s="366"/>
      <c r="W1783" s="366"/>
      <c r="X1783" s="366"/>
      <c r="Y1783" s="366"/>
      <c r="Z1783" s="366"/>
      <c r="AA1783" s="366"/>
      <c r="AB1783" s="366"/>
      <c r="AC1783" s="366"/>
      <c r="AD1783" s="366"/>
      <c r="AE1783" s="366"/>
      <c r="AF1783" s="366"/>
      <c r="AG1783" s="520"/>
    </row>
    <row r="1784" spans="1:33" ht="19.5" thickBot="1" x14ac:dyDescent="0.35">
      <c r="A1784" s="366"/>
      <c r="B1784" s="1666"/>
      <c r="C1784" s="388"/>
      <c r="D1784" s="388"/>
      <c r="E1784" s="388"/>
      <c r="F1784" s="388"/>
      <c r="G1784" s="388"/>
      <c r="H1784" s="388"/>
      <c r="I1784" s="366"/>
      <c r="J1784" s="366"/>
      <c r="K1784" s="366"/>
      <c r="L1784" s="366"/>
      <c r="M1784" s="366"/>
      <c r="N1784" s="366"/>
      <c r="O1784" s="366"/>
      <c r="P1784" s="366"/>
      <c r="Q1784" s="366"/>
      <c r="R1784" s="366"/>
      <c r="S1784" s="366"/>
      <c r="T1784" s="366"/>
      <c r="U1784" s="366"/>
      <c r="V1784" s="366"/>
      <c r="W1784" s="366"/>
      <c r="X1784" s="366"/>
      <c r="Y1784" s="366"/>
      <c r="Z1784" s="366"/>
      <c r="AA1784" s="366"/>
      <c r="AB1784" s="366"/>
      <c r="AC1784" s="366"/>
      <c r="AD1784" s="366"/>
      <c r="AE1784" s="366"/>
      <c r="AF1784" s="366"/>
      <c r="AG1784" s="520"/>
    </row>
    <row r="1785" spans="1:33" ht="19.5" thickBot="1" x14ac:dyDescent="0.35">
      <c r="A1785" s="366"/>
      <c r="B1785" s="1666"/>
      <c r="C1785" s="388"/>
      <c r="D1785" s="388"/>
      <c r="E1785" s="388"/>
      <c r="F1785" s="388"/>
      <c r="G1785" s="388"/>
      <c r="H1785" s="388"/>
      <c r="I1785" s="366"/>
      <c r="J1785" s="366"/>
      <c r="K1785" s="366"/>
      <c r="L1785" s="366"/>
      <c r="M1785" s="366"/>
      <c r="N1785" s="366"/>
      <c r="O1785" s="366"/>
      <c r="P1785" s="366"/>
      <c r="Q1785" s="366"/>
      <c r="R1785" s="366"/>
      <c r="S1785" s="366"/>
      <c r="T1785" s="366"/>
      <c r="U1785" s="366"/>
      <c r="V1785" s="366"/>
      <c r="W1785" s="366"/>
      <c r="X1785" s="366"/>
      <c r="Y1785" s="366"/>
      <c r="Z1785" s="366"/>
      <c r="AA1785" s="366"/>
      <c r="AB1785" s="366"/>
      <c r="AC1785" s="366"/>
      <c r="AD1785" s="366"/>
      <c r="AE1785" s="366"/>
      <c r="AF1785" s="366"/>
      <c r="AG1785" s="520"/>
    </row>
    <row r="1786" spans="1:33" ht="19.5" thickBot="1" x14ac:dyDescent="0.35">
      <c r="A1786" s="366"/>
      <c r="B1786" s="1666"/>
      <c r="C1786" s="388"/>
      <c r="D1786" s="388"/>
      <c r="E1786" s="388"/>
      <c r="F1786" s="388"/>
      <c r="G1786" s="388"/>
      <c r="H1786" s="388"/>
      <c r="I1786" s="366"/>
      <c r="J1786" s="366"/>
      <c r="K1786" s="366"/>
      <c r="L1786" s="366"/>
      <c r="M1786" s="366"/>
      <c r="N1786" s="366"/>
      <c r="O1786" s="366"/>
      <c r="P1786" s="366"/>
      <c r="Q1786" s="366"/>
      <c r="R1786" s="366"/>
      <c r="S1786" s="366"/>
      <c r="T1786" s="366"/>
      <c r="U1786" s="366"/>
      <c r="V1786" s="366"/>
      <c r="W1786" s="366"/>
      <c r="X1786" s="366"/>
      <c r="Y1786" s="366"/>
      <c r="Z1786" s="366"/>
      <c r="AA1786" s="366"/>
      <c r="AB1786" s="366"/>
      <c r="AC1786" s="366"/>
      <c r="AD1786" s="366"/>
      <c r="AE1786" s="366"/>
      <c r="AF1786" s="366"/>
      <c r="AG1786" s="520"/>
    </row>
    <row r="1787" spans="1:33" ht="19.5" thickBot="1" x14ac:dyDescent="0.35">
      <c r="A1787" s="366"/>
      <c r="B1787" s="1666"/>
      <c r="C1787" s="388"/>
      <c r="D1787" s="388"/>
      <c r="E1787" s="388"/>
      <c r="F1787" s="388"/>
      <c r="G1787" s="388"/>
      <c r="H1787" s="388"/>
      <c r="I1787" s="366"/>
      <c r="J1787" s="366"/>
      <c r="K1787" s="366"/>
      <c r="L1787" s="366"/>
      <c r="M1787" s="366"/>
      <c r="N1787" s="366"/>
      <c r="O1787" s="366"/>
      <c r="P1787" s="366"/>
      <c r="Q1787" s="366"/>
      <c r="R1787" s="366"/>
      <c r="S1787" s="366"/>
      <c r="T1787" s="366"/>
      <c r="U1787" s="366"/>
      <c r="V1787" s="366"/>
      <c r="W1787" s="366"/>
      <c r="X1787" s="366"/>
      <c r="Y1787" s="366"/>
      <c r="Z1787" s="366"/>
      <c r="AA1787" s="366"/>
      <c r="AB1787" s="366"/>
      <c r="AC1787" s="366"/>
      <c r="AD1787" s="366"/>
      <c r="AE1787" s="366"/>
      <c r="AF1787" s="366"/>
      <c r="AG1787" s="520"/>
    </row>
    <row r="1788" spans="1:33" ht="19.5" thickBot="1" x14ac:dyDescent="0.35">
      <c r="A1788" s="366"/>
      <c r="B1788" s="1666"/>
      <c r="C1788" s="388"/>
      <c r="D1788" s="388"/>
      <c r="E1788" s="388"/>
      <c r="F1788" s="388"/>
      <c r="G1788" s="388"/>
      <c r="H1788" s="388"/>
      <c r="I1788" s="366"/>
      <c r="J1788" s="366"/>
      <c r="K1788" s="366"/>
      <c r="L1788" s="366"/>
      <c r="M1788" s="366"/>
      <c r="N1788" s="366"/>
      <c r="O1788" s="366"/>
      <c r="P1788" s="366"/>
      <c r="Q1788" s="366"/>
      <c r="R1788" s="366"/>
      <c r="S1788" s="366"/>
      <c r="T1788" s="366"/>
      <c r="U1788" s="366"/>
      <c r="V1788" s="366"/>
      <c r="W1788" s="366"/>
      <c r="X1788" s="366"/>
      <c r="Y1788" s="366"/>
      <c r="Z1788" s="366"/>
      <c r="AA1788" s="366"/>
      <c r="AB1788" s="366"/>
      <c r="AC1788" s="366"/>
      <c r="AD1788" s="366"/>
      <c r="AE1788" s="366"/>
      <c r="AF1788" s="366"/>
      <c r="AG1788" s="520"/>
    </row>
    <row r="1789" spans="1:33" ht="19.5" thickBot="1" x14ac:dyDescent="0.35">
      <c r="A1789" s="366"/>
      <c r="B1789" s="1666"/>
      <c r="C1789" s="388"/>
      <c r="D1789" s="388"/>
      <c r="E1789" s="388"/>
      <c r="F1789" s="388"/>
      <c r="G1789" s="388"/>
      <c r="H1789" s="388"/>
      <c r="I1789" s="366"/>
      <c r="J1789" s="366"/>
      <c r="K1789" s="366"/>
      <c r="L1789" s="366"/>
      <c r="M1789" s="366"/>
      <c r="N1789" s="366"/>
      <c r="O1789" s="366"/>
      <c r="P1789" s="366"/>
      <c r="Q1789" s="366"/>
      <c r="R1789" s="366"/>
      <c r="S1789" s="366"/>
      <c r="T1789" s="366"/>
      <c r="U1789" s="366"/>
      <c r="V1789" s="366"/>
      <c r="W1789" s="366"/>
      <c r="X1789" s="366"/>
      <c r="Y1789" s="366"/>
      <c r="Z1789" s="366"/>
      <c r="AA1789" s="366"/>
      <c r="AB1789" s="366"/>
      <c r="AC1789" s="366"/>
      <c r="AD1789" s="366"/>
      <c r="AE1789" s="366"/>
      <c r="AF1789" s="366"/>
      <c r="AG1789" s="520"/>
    </row>
    <row r="1790" spans="1:33" ht="19.5" thickBot="1" x14ac:dyDescent="0.35">
      <c r="A1790" s="366"/>
      <c r="B1790" s="1666"/>
      <c r="C1790" s="388"/>
      <c r="D1790" s="388"/>
      <c r="E1790" s="388"/>
      <c r="F1790" s="388"/>
      <c r="G1790" s="388"/>
      <c r="H1790" s="388"/>
      <c r="I1790" s="366"/>
      <c r="J1790" s="366"/>
      <c r="K1790" s="366"/>
      <c r="L1790" s="366"/>
      <c r="M1790" s="366"/>
      <c r="N1790" s="366"/>
      <c r="O1790" s="366"/>
      <c r="P1790" s="366"/>
      <c r="Q1790" s="366"/>
      <c r="R1790" s="366"/>
      <c r="S1790" s="366"/>
      <c r="T1790" s="366"/>
      <c r="U1790" s="366"/>
      <c r="V1790" s="366"/>
      <c r="W1790" s="366"/>
      <c r="X1790" s="366"/>
      <c r="Y1790" s="366"/>
      <c r="Z1790" s="366"/>
      <c r="AA1790" s="366"/>
      <c r="AB1790" s="366"/>
      <c r="AC1790" s="366"/>
      <c r="AD1790" s="366"/>
      <c r="AE1790" s="366"/>
      <c r="AF1790" s="366"/>
      <c r="AG1790" s="520"/>
    </row>
    <row r="1791" spans="1:33" ht="19.5" thickBot="1" x14ac:dyDescent="0.35">
      <c r="A1791" s="366"/>
      <c r="B1791" s="366"/>
      <c r="C1791" s="366"/>
      <c r="D1791" s="366"/>
      <c r="E1791" s="366"/>
      <c r="F1791" s="366"/>
      <c r="G1791" s="366"/>
      <c r="H1791" s="366"/>
      <c r="I1791" s="366"/>
      <c r="J1791" s="366"/>
      <c r="K1791" s="366"/>
      <c r="L1791" s="366"/>
      <c r="M1791" s="366"/>
      <c r="N1791" s="366"/>
      <c r="O1791" s="366"/>
      <c r="P1791" s="366"/>
      <c r="Q1791" s="366"/>
      <c r="R1791" s="366"/>
      <c r="S1791" s="366"/>
      <c r="T1791" s="366"/>
      <c r="U1791" s="366"/>
      <c r="V1791" s="366"/>
      <c r="W1791" s="366"/>
      <c r="X1791" s="366"/>
      <c r="Y1791" s="366"/>
      <c r="Z1791" s="366"/>
      <c r="AA1791" s="366"/>
      <c r="AB1791" s="366"/>
      <c r="AC1791" s="366"/>
      <c r="AD1791" s="366"/>
      <c r="AE1791" s="366"/>
      <c r="AF1791" s="366"/>
      <c r="AG1791" s="520"/>
    </row>
    <row r="1792" spans="1:33" ht="19.5" thickBot="1" x14ac:dyDescent="0.35">
      <c r="A1792" s="366"/>
      <c r="B1792" s="528" t="s">
        <v>91</v>
      </c>
      <c r="C1792" s="1976"/>
      <c r="D1792" s="1977"/>
      <c r="E1792" s="1977"/>
      <c r="F1792" s="1977"/>
      <c r="G1792" s="1977"/>
      <c r="H1792" s="1977"/>
      <c r="I1792" s="1977"/>
      <c r="J1792" s="1977"/>
      <c r="K1792" s="1977"/>
      <c r="L1792" s="1977"/>
      <c r="M1792" s="1977"/>
      <c r="N1792" s="1977"/>
      <c r="O1792" s="1977"/>
      <c r="P1792" s="1977"/>
      <c r="Q1792" s="1977"/>
      <c r="R1792" s="1977"/>
      <c r="S1792" s="1977"/>
      <c r="T1792" s="1977"/>
      <c r="U1792" s="1977"/>
      <c r="V1792" s="1977"/>
      <c r="W1792" s="1977"/>
      <c r="X1792" s="1977"/>
      <c r="Y1792" s="1977"/>
      <c r="Z1792" s="1978"/>
      <c r="AA1792" s="366"/>
      <c r="AB1792" s="366"/>
      <c r="AC1792" s="366"/>
      <c r="AD1792" s="366"/>
      <c r="AE1792" s="366"/>
      <c r="AF1792" s="366"/>
      <c r="AG1792" s="520"/>
    </row>
    <row r="1793" spans="1:33" ht="81.75" customHeight="1" thickBot="1" x14ac:dyDescent="0.35">
      <c r="A1793" s="366"/>
      <c r="B1793" s="366"/>
      <c r="C1793" s="1979"/>
      <c r="D1793" s="1980"/>
      <c r="E1793" s="1980"/>
      <c r="F1793" s="1980"/>
      <c r="G1793" s="1980"/>
      <c r="H1793" s="1980"/>
      <c r="I1793" s="1980"/>
      <c r="J1793" s="1980"/>
      <c r="K1793" s="1980"/>
      <c r="L1793" s="1980"/>
      <c r="M1793" s="1980"/>
      <c r="N1793" s="1980"/>
      <c r="O1793" s="1980"/>
      <c r="P1793" s="1980"/>
      <c r="Q1793" s="1980"/>
      <c r="R1793" s="1980"/>
      <c r="S1793" s="1980"/>
      <c r="T1793" s="1980"/>
      <c r="U1793" s="1980"/>
      <c r="V1793" s="1980"/>
      <c r="W1793" s="1980"/>
      <c r="X1793" s="1980"/>
      <c r="Y1793" s="1980"/>
      <c r="Z1793" s="1981"/>
      <c r="AA1793" s="366"/>
      <c r="AB1793" s="366"/>
      <c r="AC1793" s="366"/>
      <c r="AD1793" s="366"/>
      <c r="AE1793" s="366"/>
      <c r="AF1793" s="366"/>
      <c r="AG1793" s="520"/>
    </row>
    <row r="1794" spans="1:33" x14ac:dyDescent="0.3">
      <c r="A1794" s="529"/>
      <c r="B1794" s="365"/>
      <c r="C1794" s="365"/>
      <c r="D1794" s="365"/>
      <c r="E1794" s="365"/>
      <c r="F1794" s="365"/>
      <c r="G1794" s="365"/>
      <c r="H1794" s="365"/>
      <c r="I1794" s="365"/>
      <c r="J1794" s="365"/>
      <c r="K1794" s="365"/>
      <c r="L1794" s="365"/>
      <c r="M1794" s="365"/>
      <c r="N1794" s="365"/>
      <c r="O1794" s="365"/>
      <c r="P1794" s="365"/>
      <c r="Q1794" s="365"/>
      <c r="R1794" s="365"/>
      <c r="S1794" s="365"/>
      <c r="T1794" s="365"/>
      <c r="U1794" s="365"/>
      <c r="V1794" s="365"/>
      <c r="W1794" s="365"/>
      <c r="X1794" s="365"/>
      <c r="Y1794" s="365"/>
      <c r="Z1794" s="365"/>
      <c r="AA1794" s="365"/>
      <c r="AB1794" s="365"/>
      <c r="AC1794" s="365"/>
      <c r="AD1794" s="365"/>
      <c r="AE1794" s="365"/>
      <c r="AF1794" s="365"/>
      <c r="AG1794" s="520"/>
    </row>
    <row r="1795" spans="1:33" x14ac:dyDescent="0.3">
      <c r="A1795" s="584"/>
      <c r="B1795" s="333"/>
      <c r="C1795" s="332"/>
      <c r="D1795" s="332"/>
      <c r="E1795" s="332"/>
      <c r="F1795" s="332"/>
      <c r="G1795" s="332"/>
      <c r="H1795" s="332"/>
      <c r="I1795" s="332"/>
      <c r="J1795" s="332"/>
      <c r="K1795" s="332"/>
      <c r="L1795" s="332"/>
      <c r="M1795" s="332"/>
      <c r="N1795" s="332"/>
      <c r="O1795" s="366"/>
      <c r="P1795" s="366"/>
      <c r="Q1795" s="366"/>
      <c r="R1795" s="366"/>
      <c r="S1795" s="366"/>
      <c r="T1795" s="366"/>
      <c r="U1795" s="366"/>
      <c r="V1795" s="366"/>
      <c r="W1795" s="366"/>
      <c r="X1795" s="366"/>
      <c r="Y1795" s="366"/>
      <c r="Z1795" s="366"/>
      <c r="AA1795" s="366"/>
      <c r="AB1795" s="366"/>
      <c r="AC1795" s="366"/>
      <c r="AD1795" s="366"/>
      <c r="AE1795" s="366"/>
      <c r="AF1795" s="366"/>
      <c r="AG1795" s="520"/>
    </row>
    <row r="1796" spans="1:33" ht="19.5" thickBot="1" x14ac:dyDescent="0.35">
      <c r="A1796" s="584"/>
      <c r="B1796" s="295" t="s">
        <v>893</v>
      </c>
      <c r="C1796" s="332"/>
      <c r="D1796" s="332"/>
      <c r="E1796" s="332"/>
      <c r="F1796" s="332"/>
      <c r="G1796" s="332"/>
      <c r="H1796" s="332"/>
      <c r="I1796" s="332"/>
      <c r="J1796" s="332"/>
      <c r="K1796" s="332"/>
      <c r="L1796" s="332"/>
      <c r="M1796" s="332"/>
      <c r="N1796" s="332"/>
      <c r="O1796" s="366"/>
      <c r="P1796" s="366"/>
      <c r="Q1796" s="366"/>
      <c r="R1796" s="366"/>
      <c r="S1796" s="366"/>
      <c r="T1796" s="366"/>
      <c r="U1796" s="366"/>
      <c r="V1796" s="366"/>
      <c r="W1796" s="366"/>
      <c r="X1796" s="366"/>
      <c r="Y1796" s="366"/>
      <c r="Z1796" s="366"/>
      <c r="AA1796" s="366"/>
      <c r="AB1796" s="366"/>
      <c r="AC1796" s="366"/>
      <c r="AD1796" s="366"/>
      <c r="AE1796" s="366"/>
      <c r="AF1796" s="366"/>
      <c r="AG1796" s="520"/>
    </row>
    <row r="1797" spans="1:33" ht="19.5" thickBot="1" x14ac:dyDescent="0.35">
      <c r="A1797" s="584"/>
      <c r="B1797" s="305"/>
      <c r="C1797" s="1982" t="s">
        <v>282</v>
      </c>
      <c r="D1797" s="1983"/>
      <c r="E1797" s="1983"/>
      <c r="F1797" s="1983"/>
      <c r="G1797" s="1983"/>
      <c r="H1797" s="1983"/>
      <c r="I1797" s="1983"/>
      <c r="J1797" s="1983"/>
      <c r="K1797" s="1983"/>
      <c r="L1797" s="1984"/>
      <c r="M1797" s="332"/>
      <c r="N1797" s="332"/>
      <c r="O1797" s="366"/>
      <c r="P1797" s="366"/>
      <c r="Q1797" s="366"/>
      <c r="R1797" s="366"/>
      <c r="S1797" s="366"/>
      <c r="T1797" s="366"/>
      <c r="U1797" s="366"/>
      <c r="V1797" s="366"/>
      <c r="W1797" s="366"/>
      <c r="X1797" s="366"/>
      <c r="Y1797" s="366"/>
      <c r="Z1797" s="366"/>
      <c r="AA1797" s="366"/>
      <c r="AB1797" s="366"/>
      <c r="AC1797" s="366"/>
      <c r="AD1797" s="366"/>
      <c r="AE1797" s="366"/>
      <c r="AF1797" s="366"/>
      <c r="AG1797" s="520"/>
    </row>
    <row r="1798" spans="1:33" ht="19.5" thickBot="1" x14ac:dyDescent="0.35">
      <c r="A1798" s="584"/>
      <c r="B1798" s="305"/>
      <c r="C1798" s="332"/>
      <c r="D1798" s="332"/>
      <c r="E1798" s="332"/>
      <c r="F1798" s="332"/>
      <c r="G1798" s="332"/>
      <c r="H1798" s="332"/>
      <c r="I1798" s="332"/>
      <c r="J1798" s="332"/>
      <c r="K1798" s="332"/>
      <c r="L1798" s="332"/>
      <c r="M1798" s="332"/>
      <c r="N1798" s="332"/>
      <c r="O1798" s="366"/>
      <c r="P1798" s="366"/>
      <c r="Q1798" s="366"/>
      <c r="R1798" s="366"/>
      <c r="S1798" s="366"/>
      <c r="T1798" s="366"/>
      <c r="U1798" s="366"/>
      <c r="V1798" s="366"/>
      <c r="W1798" s="366"/>
      <c r="X1798" s="366"/>
      <c r="Y1798" s="366"/>
      <c r="Z1798" s="366"/>
      <c r="AA1798" s="366"/>
      <c r="AB1798" s="366"/>
      <c r="AC1798" s="366"/>
      <c r="AD1798" s="366"/>
      <c r="AE1798" s="366"/>
      <c r="AF1798" s="366"/>
      <c r="AG1798" s="520"/>
    </row>
    <row r="1799" spans="1:33" ht="20.25" thickBot="1" x14ac:dyDescent="0.35">
      <c r="A1799" s="584"/>
      <c r="B1799" s="590"/>
      <c r="C1799" s="1985" t="s">
        <v>283</v>
      </c>
      <c r="D1799" s="1985"/>
      <c r="E1799" s="1985"/>
      <c r="F1799" s="1985"/>
      <c r="G1799" s="1985"/>
      <c r="H1799" s="1985" t="s">
        <v>284</v>
      </c>
      <c r="I1799" s="1985"/>
      <c r="J1799" s="1985"/>
      <c r="K1799" s="1985"/>
      <c r="L1799" s="1986" t="s">
        <v>31</v>
      </c>
      <c r="M1799" s="332"/>
      <c r="N1799" s="332"/>
      <c r="O1799" s="366"/>
      <c r="P1799" s="366"/>
      <c r="Q1799" s="366"/>
      <c r="R1799" s="366"/>
      <c r="S1799" s="366"/>
      <c r="T1799" s="366"/>
      <c r="U1799" s="366"/>
      <c r="V1799" s="366"/>
      <c r="W1799" s="366"/>
      <c r="X1799" s="366"/>
      <c r="Y1799" s="366"/>
      <c r="Z1799" s="366"/>
      <c r="AA1799" s="366"/>
      <c r="AB1799" s="366"/>
      <c r="AC1799" s="366"/>
      <c r="AD1799" s="366"/>
      <c r="AE1799" s="366"/>
      <c r="AF1799" s="366"/>
      <c r="AG1799" s="520"/>
    </row>
    <row r="1800" spans="1:33" ht="20.25" thickBot="1" x14ac:dyDescent="0.35">
      <c r="A1800" s="584"/>
      <c r="B1800" s="590"/>
      <c r="C1800" s="307" t="s">
        <v>285</v>
      </c>
      <c r="D1800" s="307" t="s">
        <v>286</v>
      </c>
      <c r="E1800" s="307" t="s">
        <v>287</v>
      </c>
      <c r="F1800" s="307" t="s">
        <v>288</v>
      </c>
      <c r="G1800" s="307" t="s">
        <v>29</v>
      </c>
      <c r="H1800" s="307" t="s">
        <v>289</v>
      </c>
      <c r="I1800" s="307" t="s">
        <v>290</v>
      </c>
      <c r="J1800" s="307" t="s">
        <v>291</v>
      </c>
      <c r="K1800" s="307" t="s">
        <v>29</v>
      </c>
      <c r="L1800" s="1986"/>
      <c r="M1800" s="332"/>
      <c r="N1800" s="332"/>
      <c r="O1800" s="366"/>
      <c r="P1800" s="366"/>
      <c r="Q1800" s="366"/>
      <c r="R1800" s="366"/>
      <c r="S1800" s="366"/>
      <c r="T1800" s="366"/>
      <c r="U1800" s="366"/>
      <c r="V1800" s="366"/>
      <c r="W1800" s="366"/>
      <c r="X1800" s="366"/>
      <c r="Y1800" s="366"/>
      <c r="Z1800" s="366"/>
      <c r="AA1800" s="366"/>
      <c r="AB1800" s="366"/>
      <c r="AC1800" s="366"/>
      <c r="AD1800" s="366"/>
      <c r="AE1800" s="366"/>
      <c r="AF1800" s="366"/>
      <c r="AG1800" s="520"/>
    </row>
    <row r="1801" spans="1:33" ht="20.25" thickBot="1" x14ac:dyDescent="0.35">
      <c r="A1801" s="584"/>
      <c r="B1801" s="512" t="s">
        <v>731</v>
      </c>
      <c r="C1801" s="563">
        <f>COUNTIFS($E$1805:$E$1904,"6è")</f>
        <v>0</v>
      </c>
      <c r="D1801" s="563">
        <f>COUNTIFS($E$1805:$E$1904,"5è")</f>
        <v>0</v>
      </c>
      <c r="E1801" s="563">
        <f>COUNTIFS($E$1805:$E$1904,"4è")</f>
        <v>0</v>
      </c>
      <c r="F1801" s="563">
        <f>COUNTIFS($E$1805:$E$1904,"3è")</f>
        <v>0</v>
      </c>
      <c r="G1801" s="563">
        <f>SUM(C1801:F1801)</f>
        <v>0</v>
      </c>
      <c r="H1801" s="563">
        <f>COUNTIFS($E$1805:$E$1904,"2NDE")</f>
        <v>0</v>
      </c>
      <c r="I1801" s="563">
        <f>COUNTIFS($E$1805:$E$1904,"1ERE")</f>
        <v>0</v>
      </c>
      <c r="J1801" s="563">
        <f>COUNTIFS($E$1805:$E$1904,"TLE")</f>
        <v>0</v>
      </c>
      <c r="K1801" s="563">
        <f>SUM(H1801:J1801)</f>
        <v>0</v>
      </c>
      <c r="L1801" s="309">
        <f>G1801+K1801</f>
        <v>0</v>
      </c>
      <c r="M1801" s="332"/>
      <c r="N1801" s="332"/>
      <c r="O1801" s="366"/>
      <c r="P1801" s="366"/>
      <c r="Q1801" s="366"/>
      <c r="R1801" s="366"/>
      <c r="S1801" s="366"/>
      <c r="T1801" s="366"/>
      <c r="U1801" s="366"/>
      <c r="V1801" s="366"/>
      <c r="W1801" s="366"/>
      <c r="X1801" s="366"/>
      <c r="Y1801" s="366"/>
      <c r="Z1801" s="366"/>
      <c r="AA1801" s="366"/>
      <c r="AB1801" s="366"/>
      <c r="AC1801" s="366"/>
      <c r="AD1801" s="366"/>
      <c r="AE1801" s="366"/>
      <c r="AF1801" s="366"/>
      <c r="AG1801" s="520"/>
    </row>
    <row r="1802" spans="1:33" ht="39.75" customHeight="1" thickBot="1" x14ac:dyDescent="0.35">
      <c r="A1802" s="584"/>
      <c r="B1802" s="295"/>
      <c r="C1802" s="332"/>
      <c r="D1802" s="332"/>
      <c r="E1802" s="332"/>
      <c r="F1802" s="332"/>
      <c r="G1802" s="2003" t="s">
        <v>933</v>
      </c>
      <c r="H1802" s="2004"/>
      <c r="I1802" s="2004"/>
      <c r="J1802" s="2004"/>
      <c r="K1802" s="2005"/>
      <c r="L1802" s="332"/>
      <c r="M1802" s="332"/>
      <c r="N1802" s="332"/>
      <c r="O1802" s="366"/>
      <c r="P1802" s="366"/>
      <c r="Q1802" s="366"/>
      <c r="R1802" s="366"/>
      <c r="S1802" s="366"/>
      <c r="T1802" s="366"/>
      <c r="U1802" s="366"/>
      <c r="V1802" s="366"/>
      <c r="W1802" s="366"/>
      <c r="X1802" s="366"/>
      <c r="Y1802" s="366"/>
      <c r="Z1802" s="366"/>
      <c r="AA1802" s="366"/>
      <c r="AB1802" s="366"/>
      <c r="AC1802" s="366"/>
      <c r="AD1802" s="366"/>
      <c r="AE1802" s="366"/>
      <c r="AF1802" s="366"/>
      <c r="AG1802" s="520"/>
    </row>
    <row r="1803" spans="1:33" ht="19.5" thickBot="1" x14ac:dyDescent="0.35">
      <c r="A1803" s="584"/>
      <c r="B1803" s="591"/>
      <c r="C1803" s="629"/>
      <c r="D1803" s="629"/>
      <c r="E1803" s="629"/>
      <c r="F1803" s="630"/>
      <c r="G1803" s="1881" t="s">
        <v>295</v>
      </c>
      <c r="H1803" s="1881" t="s">
        <v>296</v>
      </c>
      <c r="I1803" s="1962" t="s">
        <v>297</v>
      </c>
      <c r="J1803" s="1964"/>
      <c r="K1803" s="1881" t="s">
        <v>931</v>
      </c>
      <c r="L1803" s="332"/>
      <c r="M1803" s="332"/>
      <c r="N1803" s="332"/>
      <c r="O1803" s="366"/>
      <c r="P1803" s="366"/>
      <c r="Q1803" s="366"/>
      <c r="R1803" s="366"/>
      <c r="S1803" s="366"/>
      <c r="T1803" s="366"/>
      <c r="U1803" s="366"/>
      <c r="V1803" s="366"/>
      <c r="W1803" s="366"/>
      <c r="X1803" s="366"/>
      <c r="Y1803" s="366"/>
      <c r="Z1803" s="366"/>
      <c r="AA1803" s="366"/>
      <c r="AB1803" s="366"/>
      <c r="AC1803" s="366"/>
      <c r="AD1803" s="366"/>
      <c r="AE1803" s="366"/>
      <c r="AF1803" s="366"/>
      <c r="AG1803" s="520"/>
    </row>
    <row r="1804" spans="1:33" ht="34.5" customHeight="1" thickBot="1" x14ac:dyDescent="0.35">
      <c r="A1804" s="366"/>
      <c r="B1804" s="287" t="s">
        <v>1</v>
      </c>
      <c r="C1804" s="390" t="s">
        <v>151</v>
      </c>
      <c r="D1804" s="391" t="s">
        <v>152</v>
      </c>
      <c r="E1804" s="392" t="s">
        <v>158</v>
      </c>
      <c r="F1804" s="392" t="s">
        <v>153</v>
      </c>
      <c r="G1804" s="1944"/>
      <c r="H1804" s="1944"/>
      <c r="I1804" s="287" t="s">
        <v>298</v>
      </c>
      <c r="J1804" s="593" t="s">
        <v>299</v>
      </c>
      <c r="K1804" s="1944"/>
      <c r="L1804" s="332"/>
      <c r="M1804" s="332"/>
      <c r="N1804" s="332"/>
      <c r="O1804" s="366"/>
      <c r="P1804" s="366"/>
      <c r="Q1804" s="366"/>
      <c r="R1804" s="366"/>
      <c r="S1804" s="366"/>
      <c r="T1804" s="366"/>
      <c r="U1804" s="366"/>
      <c r="V1804" s="366"/>
      <c r="W1804" s="366"/>
      <c r="X1804" s="366"/>
      <c r="Y1804" s="366"/>
      <c r="Z1804" s="366"/>
      <c r="AA1804" s="366"/>
      <c r="AB1804" s="366"/>
      <c r="AC1804" s="366"/>
      <c r="AD1804" s="366"/>
      <c r="AE1804" s="366"/>
      <c r="AF1804" s="366"/>
      <c r="AG1804" s="520"/>
    </row>
    <row r="1805" spans="1:33" ht="19.5" thickBot="1" x14ac:dyDescent="0.35">
      <c r="A1805" s="366"/>
      <c r="B1805" s="1668"/>
      <c r="C1805" s="293"/>
      <c r="D1805" s="293"/>
      <c r="E1805" s="293"/>
      <c r="F1805" s="1067"/>
      <c r="G1805" s="1067"/>
      <c r="H1805" s="1067"/>
      <c r="I1805" s="293"/>
      <c r="J1805" s="293"/>
      <c r="K1805" s="1669"/>
      <c r="L1805" s="332"/>
      <c r="M1805" s="332"/>
      <c r="N1805" s="332"/>
      <c r="O1805" s="366"/>
      <c r="P1805" s="366"/>
      <c r="Q1805" s="366"/>
      <c r="R1805" s="366"/>
      <c r="S1805" s="366"/>
      <c r="T1805" s="366"/>
      <c r="U1805" s="366"/>
      <c r="V1805" s="366"/>
      <c r="W1805" s="366"/>
      <c r="X1805" s="366"/>
      <c r="Y1805" s="366"/>
      <c r="Z1805" s="366"/>
      <c r="AA1805" s="366"/>
      <c r="AB1805" s="366"/>
      <c r="AC1805" s="366"/>
      <c r="AD1805" s="366"/>
      <c r="AE1805" s="366"/>
      <c r="AF1805" s="366"/>
      <c r="AG1805" s="520"/>
    </row>
    <row r="1806" spans="1:33" ht="19.5" thickBot="1" x14ac:dyDescent="0.35">
      <c r="A1806" s="366"/>
      <c r="B1806" s="1668"/>
      <c r="C1806" s="293"/>
      <c r="D1806" s="293"/>
      <c r="E1806" s="293"/>
      <c r="F1806" s="293"/>
      <c r="G1806" s="1067"/>
      <c r="H1806" s="1067"/>
      <c r="I1806" s="293"/>
      <c r="J1806" s="293"/>
      <c r="K1806" s="1669"/>
      <c r="L1806" s="332"/>
      <c r="M1806" s="332"/>
      <c r="N1806" s="332"/>
      <c r="O1806" s="366"/>
      <c r="P1806" s="366"/>
      <c r="Q1806" s="366"/>
      <c r="R1806" s="366"/>
      <c r="S1806" s="366"/>
      <c r="T1806" s="366"/>
      <c r="U1806" s="366"/>
      <c r="V1806" s="366"/>
      <c r="W1806" s="366"/>
      <c r="X1806" s="366"/>
      <c r="Y1806" s="366"/>
      <c r="Z1806" s="366"/>
      <c r="AA1806" s="366"/>
      <c r="AB1806" s="366"/>
      <c r="AC1806" s="366"/>
      <c r="AD1806" s="366"/>
      <c r="AE1806" s="366"/>
      <c r="AF1806" s="366"/>
      <c r="AG1806" s="520"/>
    </row>
    <row r="1807" spans="1:33" ht="19.5" thickBot="1" x14ac:dyDescent="0.35">
      <c r="A1807" s="366"/>
      <c r="B1807" s="1668"/>
      <c r="C1807" s="293"/>
      <c r="D1807" s="293"/>
      <c r="E1807" s="293"/>
      <c r="F1807" s="293"/>
      <c r="G1807" s="1067"/>
      <c r="H1807" s="1067"/>
      <c r="I1807" s="293"/>
      <c r="J1807" s="293"/>
      <c r="K1807" s="1669"/>
      <c r="L1807" s="332"/>
      <c r="M1807" s="332"/>
      <c r="N1807" s="332"/>
      <c r="O1807" s="366"/>
      <c r="P1807" s="366"/>
      <c r="Q1807" s="366"/>
      <c r="R1807" s="366"/>
      <c r="S1807" s="366"/>
      <c r="T1807" s="366"/>
      <c r="U1807" s="366"/>
      <c r="V1807" s="366"/>
      <c r="W1807" s="366"/>
      <c r="X1807" s="366"/>
      <c r="Y1807" s="366"/>
      <c r="Z1807" s="366"/>
      <c r="AA1807" s="366"/>
      <c r="AB1807" s="366"/>
      <c r="AC1807" s="366"/>
      <c r="AD1807" s="366"/>
      <c r="AE1807" s="366"/>
      <c r="AF1807" s="366"/>
      <c r="AG1807" s="520"/>
    </row>
    <row r="1808" spans="1:33" ht="19.5" thickBot="1" x14ac:dyDescent="0.35">
      <c r="A1808" s="366"/>
      <c r="B1808" s="1668"/>
      <c r="C1808" s="293"/>
      <c r="D1808" s="293"/>
      <c r="E1808" s="293"/>
      <c r="F1808" s="293"/>
      <c r="G1808" s="1067"/>
      <c r="H1808" s="1067"/>
      <c r="I1808" s="293"/>
      <c r="J1808" s="293"/>
      <c r="K1808" s="1669"/>
      <c r="L1808" s="332"/>
      <c r="M1808" s="332"/>
      <c r="N1808" s="332"/>
      <c r="O1808" s="366"/>
      <c r="P1808" s="366"/>
      <c r="Q1808" s="366"/>
      <c r="R1808" s="366"/>
      <c r="S1808" s="366"/>
      <c r="T1808" s="366"/>
      <c r="U1808" s="366"/>
      <c r="V1808" s="366"/>
      <c r="W1808" s="366"/>
      <c r="X1808" s="366"/>
      <c r="Y1808" s="366"/>
      <c r="Z1808" s="366"/>
      <c r="AA1808" s="366"/>
      <c r="AB1808" s="366"/>
      <c r="AC1808" s="366"/>
      <c r="AD1808" s="366"/>
      <c r="AE1808" s="366"/>
      <c r="AF1808" s="366"/>
      <c r="AG1808" s="520"/>
    </row>
    <row r="1809" spans="1:33" ht="19.5" thickBot="1" x14ac:dyDescent="0.35">
      <c r="A1809" s="366"/>
      <c r="B1809" s="1668"/>
      <c r="C1809" s="293"/>
      <c r="D1809" s="293"/>
      <c r="E1809" s="293"/>
      <c r="F1809" s="293"/>
      <c r="G1809" s="293"/>
      <c r="H1809" s="1067"/>
      <c r="I1809" s="293"/>
      <c r="J1809" s="293"/>
      <c r="K1809" s="1669"/>
      <c r="L1809" s="332"/>
      <c r="M1809" s="332"/>
      <c r="N1809" s="332"/>
      <c r="O1809" s="366"/>
      <c r="P1809" s="366"/>
      <c r="Q1809" s="366"/>
      <c r="R1809" s="366"/>
      <c r="S1809" s="366"/>
      <c r="T1809" s="366"/>
      <c r="U1809" s="366"/>
      <c r="V1809" s="366"/>
      <c r="W1809" s="366"/>
      <c r="X1809" s="366"/>
      <c r="Y1809" s="366"/>
      <c r="Z1809" s="366"/>
      <c r="AA1809" s="366"/>
      <c r="AB1809" s="366"/>
      <c r="AC1809" s="366"/>
      <c r="AD1809" s="366"/>
      <c r="AE1809" s="366"/>
      <c r="AF1809" s="366"/>
      <c r="AG1809" s="520"/>
    </row>
    <row r="1810" spans="1:33" ht="19.5" thickBot="1" x14ac:dyDescent="0.35">
      <c r="A1810" s="366"/>
      <c r="B1810" s="1668"/>
      <c r="C1810" s="293"/>
      <c r="D1810" s="293"/>
      <c r="E1810" s="293"/>
      <c r="F1810" s="293"/>
      <c r="G1810" s="1067"/>
      <c r="H1810" s="1067"/>
      <c r="I1810" s="293"/>
      <c r="J1810" s="293"/>
      <c r="K1810" s="1669"/>
      <c r="L1810" s="332"/>
      <c r="M1810" s="332"/>
      <c r="N1810" s="332"/>
      <c r="O1810" s="366"/>
      <c r="P1810" s="366"/>
      <c r="Q1810" s="366"/>
      <c r="R1810" s="366"/>
      <c r="S1810" s="366"/>
      <c r="T1810" s="366"/>
      <c r="U1810" s="366"/>
      <c r="V1810" s="366"/>
      <c r="W1810" s="366"/>
      <c r="X1810" s="366"/>
      <c r="Y1810" s="366"/>
      <c r="Z1810" s="366"/>
      <c r="AA1810" s="366"/>
      <c r="AB1810" s="366"/>
      <c r="AC1810" s="366"/>
      <c r="AD1810" s="366"/>
      <c r="AE1810" s="366"/>
      <c r="AF1810" s="366"/>
      <c r="AG1810" s="520"/>
    </row>
    <row r="1811" spans="1:33" ht="19.5" thickBot="1" x14ac:dyDescent="0.35">
      <c r="A1811" s="366"/>
      <c r="B1811" s="1668"/>
      <c r="C1811" s="293"/>
      <c r="D1811" s="293"/>
      <c r="E1811" s="293"/>
      <c r="F1811" s="293"/>
      <c r="G1811" s="1067"/>
      <c r="H1811" s="1067"/>
      <c r="I1811" s="293"/>
      <c r="J1811" s="293"/>
      <c r="K1811" s="1669"/>
      <c r="L1811" s="332"/>
      <c r="M1811" s="332"/>
      <c r="N1811" s="332"/>
      <c r="O1811" s="366"/>
      <c r="P1811" s="366"/>
      <c r="Q1811" s="366"/>
      <c r="R1811" s="366"/>
      <c r="S1811" s="366"/>
      <c r="T1811" s="366"/>
      <c r="U1811" s="366"/>
      <c r="V1811" s="366"/>
      <c r="W1811" s="366"/>
      <c r="X1811" s="366"/>
      <c r="Y1811" s="366"/>
      <c r="Z1811" s="366"/>
      <c r="AA1811" s="366"/>
      <c r="AB1811" s="366"/>
      <c r="AC1811" s="366"/>
      <c r="AD1811" s="366"/>
      <c r="AE1811" s="366"/>
      <c r="AF1811" s="366"/>
      <c r="AG1811" s="520"/>
    </row>
    <row r="1812" spans="1:33" ht="19.5" thickBot="1" x14ac:dyDescent="0.35">
      <c r="A1812" s="366"/>
      <c r="B1812" s="1668"/>
      <c r="C1812" s="293"/>
      <c r="D1812" s="293"/>
      <c r="E1812" s="293"/>
      <c r="F1812" s="293"/>
      <c r="G1812" s="1067"/>
      <c r="H1812" s="1067"/>
      <c r="I1812" s="293"/>
      <c r="J1812" s="293"/>
      <c r="K1812" s="1669"/>
      <c r="L1812" s="332"/>
      <c r="M1812" s="332"/>
      <c r="N1812" s="332"/>
      <c r="O1812" s="366"/>
      <c r="P1812" s="366"/>
      <c r="Q1812" s="366"/>
      <c r="R1812" s="366"/>
      <c r="S1812" s="366"/>
      <c r="T1812" s="366"/>
      <c r="U1812" s="366"/>
      <c r="V1812" s="366"/>
      <c r="W1812" s="366"/>
      <c r="X1812" s="366"/>
      <c r="Y1812" s="366"/>
      <c r="Z1812" s="366"/>
      <c r="AA1812" s="366"/>
      <c r="AB1812" s="366"/>
      <c r="AC1812" s="366"/>
      <c r="AD1812" s="366"/>
      <c r="AE1812" s="366"/>
      <c r="AF1812" s="366"/>
      <c r="AG1812" s="520"/>
    </row>
    <row r="1813" spans="1:33" ht="19.5" thickBot="1" x14ac:dyDescent="0.35">
      <c r="A1813" s="366"/>
      <c r="B1813" s="1668"/>
      <c r="C1813" s="293"/>
      <c r="D1813" s="293"/>
      <c r="E1813" s="293"/>
      <c r="F1813" s="293"/>
      <c r="G1813" s="1067"/>
      <c r="H1813" s="1067"/>
      <c r="I1813" s="293"/>
      <c r="J1813" s="293"/>
      <c r="K1813" s="1669"/>
      <c r="L1813" s="332"/>
      <c r="M1813" s="332"/>
      <c r="N1813" s="332"/>
      <c r="O1813" s="366"/>
      <c r="P1813" s="366"/>
      <c r="Q1813" s="366"/>
      <c r="R1813" s="366"/>
      <c r="S1813" s="366"/>
      <c r="T1813" s="366"/>
      <c r="U1813" s="366"/>
      <c r="V1813" s="366"/>
      <c r="W1813" s="366"/>
      <c r="X1813" s="366"/>
      <c r="Y1813" s="366"/>
      <c r="Z1813" s="366"/>
      <c r="AA1813" s="366"/>
      <c r="AB1813" s="366"/>
      <c r="AC1813" s="366"/>
      <c r="AD1813" s="366"/>
      <c r="AE1813" s="366"/>
      <c r="AF1813" s="366"/>
      <c r="AG1813" s="520"/>
    </row>
    <row r="1814" spans="1:33" ht="19.5" thickBot="1" x14ac:dyDescent="0.35">
      <c r="A1814" s="366"/>
      <c r="B1814" s="1668"/>
      <c r="C1814" s="1125"/>
      <c r="D1814" s="293"/>
      <c r="E1814" s="293"/>
      <c r="F1814" s="293"/>
      <c r="G1814" s="1067"/>
      <c r="H1814" s="1067"/>
      <c r="I1814" s="293"/>
      <c r="J1814" s="293"/>
      <c r="K1814" s="1669"/>
      <c r="L1814" s="332"/>
      <c r="M1814" s="332"/>
      <c r="N1814" s="332"/>
      <c r="O1814" s="366"/>
      <c r="P1814" s="366"/>
      <c r="Q1814" s="366"/>
      <c r="R1814" s="366"/>
      <c r="S1814" s="366"/>
      <c r="T1814" s="366"/>
      <c r="U1814" s="366"/>
      <c r="V1814" s="366"/>
      <c r="W1814" s="366"/>
      <c r="X1814" s="366"/>
      <c r="Y1814" s="366"/>
      <c r="Z1814" s="366"/>
      <c r="AA1814" s="366"/>
      <c r="AB1814" s="366"/>
      <c r="AC1814" s="366"/>
      <c r="AD1814" s="366"/>
      <c r="AE1814" s="366"/>
      <c r="AF1814" s="366"/>
      <c r="AG1814" s="520"/>
    </row>
    <row r="1815" spans="1:33" ht="19.5" thickBot="1" x14ac:dyDescent="0.35">
      <c r="A1815" s="366"/>
      <c r="B1815" s="1668"/>
      <c r="C1815" s="293"/>
      <c r="D1815" s="293"/>
      <c r="E1815" s="293"/>
      <c r="F1815" s="293"/>
      <c r="G1815" s="1067"/>
      <c r="H1815" s="1067"/>
      <c r="I1815" s="293"/>
      <c r="J1815" s="293"/>
      <c r="K1815" s="1669"/>
      <c r="L1815" s="332"/>
      <c r="M1815" s="332"/>
      <c r="N1815" s="332"/>
      <c r="O1815" s="366"/>
      <c r="P1815" s="366"/>
      <c r="Q1815" s="366"/>
      <c r="R1815" s="366"/>
      <c r="S1815" s="366"/>
      <c r="T1815" s="366"/>
      <c r="U1815" s="366"/>
      <c r="V1815" s="366"/>
      <c r="W1815" s="366"/>
      <c r="X1815" s="366"/>
      <c r="Y1815" s="366"/>
      <c r="Z1815" s="366"/>
      <c r="AA1815" s="366"/>
      <c r="AB1815" s="366"/>
      <c r="AC1815" s="366"/>
      <c r="AD1815" s="366"/>
      <c r="AE1815" s="366"/>
      <c r="AF1815" s="366"/>
      <c r="AG1815" s="520"/>
    </row>
    <row r="1816" spans="1:33" ht="19.5" thickBot="1" x14ac:dyDescent="0.35">
      <c r="A1816" s="366"/>
      <c r="B1816" s="1668"/>
      <c r="C1816" s="293"/>
      <c r="D1816" s="293"/>
      <c r="E1816" s="293"/>
      <c r="F1816" s="293"/>
      <c r="G1816" s="1067"/>
      <c r="H1816" s="293"/>
      <c r="I1816" s="293"/>
      <c r="J1816" s="293"/>
      <c r="K1816" s="1669"/>
      <c r="L1816" s="332"/>
      <c r="M1816" s="332"/>
      <c r="N1816" s="332"/>
      <c r="O1816" s="366"/>
      <c r="P1816" s="366"/>
      <c r="Q1816" s="366"/>
      <c r="R1816" s="366"/>
      <c r="S1816" s="366"/>
      <c r="T1816" s="366"/>
      <c r="U1816" s="366"/>
      <c r="V1816" s="366"/>
      <c r="W1816" s="366"/>
      <c r="X1816" s="366"/>
      <c r="Y1816" s="366"/>
      <c r="Z1816" s="366"/>
      <c r="AA1816" s="366"/>
      <c r="AB1816" s="366"/>
      <c r="AC1816" s="366"/>
      <c r="AD1816" s="366"/>
      <c r="AE1816" s="366"/>
      <c r="AF1816" s="366"/>
      <c r="AG1816" s="520"/>
    </row>
    <row r="1817" spans="1:33" ht="19.5" thickBot="1" x14ac:dyDescent="0.35">
      <c r="A1817" s="366"/>
      <c r="B1817" s="1666"/>
      <c r="C1817" s="388"/>
      <c r="D1817" s="388"/>
      <c r="E1817" s="388"/>
      <c r="F1817" s="388"/>
      <c r="G1817" s="388"/>
      <c r="H1817" s="388"/>
      <c r="I1817" s="388"/>
      <c r="J1817" s="388"/>
      <c r="K1817" s="1669"/>
      <c r="L1817" s="332"/>
      <c r="M1817" s="332"/>
      <c r="N1817" s="332"/>
      <c r="O1817" s="366"/>
      <c r="P1817" s="366"/>
      <c r="Q1817" s="366"/>
      <c r="R1817" s="366"/>
      <c r="S1817" s="366"/>
      <c r="T1817" s="366"/>
      <c r="U1817" s="366"/>
      <c r="V1817" s="366"/>
      <c r="W1817" s="366"/>
      <c r="X1817" s="366"/>
      <c r="Y1817" s="366"/>
      <c r="Z1817" s="366"/>
      <c r="AA1817" s="366"/>
      <c r="AB1817" s="366"/>
      <c r="AC1817" s="366"/>
      <c r="AD1817" s="366"/>
      <c r="AE1817" s="366"/>
      <c r="AF1817" s="366"/>
      <c r="AG1817" s="520"/>
    </row>
    <row r="1818" spans="1:33" ht="19.5" thickBot="1" x14ac:dyDescent="0.35">
      <c r="A1818" s="366"/>
      <c r="B1818" s="1666"/>
      <c r="C1818" s="388"/>
      <c r="D1818" s="388"/>
      <c r="E1818" s="388"/>
      <c r="F1818" s="388"/>
      <c r="G1818" s="388"/>
      <c r="H1818" s="388"/>
      <c r="I1818" s="388"/>
      <c r="J1818" s="388"/>
      <c r="K1818" s="1669"/>
      <c r="L1818" s="332"/>
      <c r="M1818" s="332"/>
      <c r="N1818" s="332"/>
      <c r="O1818" s="366"/>
      <c r="P1818" s="366"/>
      <c r="Q1818" s="366"/>
      <c r="R1818" s="366"/>
      <c r="S1818" s="366"/>
      <c r="T1818" s="366"/>
      <c r="U1818" s="366"/>
      <c r="V1818" s="366"/>
      <c r="W1818" s="366"/>
      <c r="X1818" s="366"/>
      <c r="Y1818" s="366"/>
      <c r="Z1818" s="366"/>
      <c r="AA1818" s="366"/>
      <c r="AB1818" s="366"/>
      <c r="AC1818" s="366"/>
      <c r="AD1818" s="366"/>
      <c r="AE1818" s="366"/>
      <c r="AF1818" s="366"/>
      <c r="AG1818" s="520"/>
    </row>
    <row r="1819" spans="1:33" ht="19.5" thickBot="1" x14ac:dyDescent="0.35">
      <c r="A1819" s="366"/>
      <c r="B1819" s="1666"/>
      <c r="C1819" s="388"/>
      <c r="D1819" s="388"/>
      <c r="E1819" s="388"/>
      <c r="F1819" s="388"/>
      <c r="G1819" s="388"/>
      <c r="H1819" s="388"/>
      <c r="I1819" s="388"/>
      <c r="J1819" s="388"/>
      <c r="K1819" s="1669"/>
      <c r="L1819" s="332"/>
      <c r="M1819" s="332"/>
      <c r="N1819" s="332"/>
      <c r="O1819" s="366"/>
      <c r="P1819" s="366"/>
      <c r="Q1819" s="366"/>
      <c r="R1819" s="366"/>
      <c r="S1819" s="366"/>
      <c r="T1819" s="366"/>
      <c r="U1819" s="366"/>
      <c r="V1819" s="366"/>
      <c r="W1819" s="366"/>
      <c r="X1819" s="366"/>
      <c r="Y1819" s="366"/>
      <c r="Z1819" s="366"/>
      <c r="AA1819" s="366"/>
      <c r="AB1819" s="366"/>
      <c r="AC1819" s="366"/>
      <c r="AD1819" s="366"/>
      <c r="AE1819" s="366"/>
      <c r="AF1819" s="366"/>
      <c r="AG1819" s="520"/>
    </row>
    <row r="1820" spans="1:33" ht="19.5" thickBot="1" x14ac:dyDescent="0.35">
      <c r="A1820" s="366"/>
      <c r="B1820" s="1666"/>
      <c r="C1820" s="388"/>
      <c r="D1820" s="388"/>
      <c r="E1820" s="388"/>
      <c r="F1820" s="388"/>
      <c r="G1820" s="388"/>
      <c r="H1820" s="388"/>
      <c r="I1820" s="388"/>
      <c r="J1820" s="388"/>
      <c r="K1820" s="1669"/>
      <c r="L1820" s="332"/>
      <c r="M1820" s="332"/>
      <c r="N1820" s="332"/>
      <c r="O1820" s="366"/>
      <c r="P1820" s="366"/>
      <c r="Q1820" s="366"/>
      <c r="R1820" s="366"/>
      <c r="S1820" s="366"/>
      <c r="T1820" s="366"/>
      <c r="U1820" s="366"/>
      <c r="V1820" s="366"/>
      <c r="W1820" s="366"/>
      <c r="X1820" s="366"/>
      <c r="Y1820" s="366"/>
      <c r="Z1820" s="366"/>
      <c r="AA1820" s="366"/>
      <c r="AB1820" s="366"/>
      <c r="AC1820" s="366"/>
      <c r="AD1820" s="366"/>
      <c r="AE1820" s="366"/>
      <c r="AF1820" s="366"/>
      <c r="AG1820" s="520"/>
    </row>
    <row r="1821" spans="1:33" ht="19.5" thickBot="1" x14ac:dyDescent="0.35">
      <c r="A1821" s="366"/>
      <c r="B1821" s="1666"/>
      <c r="C1821" s="388"/>
      <c r="D1821" s="388"/>
      <c r="E1821" s="388"/>
      <c r="F1821" s="388"/>
      <c r="G1821" s="388"/>
      <c r="H1821" s="388"/>
      <c r="I1821" s="388"/>
      <c r="J1821" s="388"/>
      <c r="K1821" s="1669"/>
      <c r="L1821" s="332"/>
      <c r="M1821" s="332"/>
      <c r="N1821" s="332"/>
      <c r="O1821" s="366"/>
      <c r="P1821" s="366"/>
      <c r="Q1821" s="366"/>
      <c r="R1821" s="366"/>
      <c r="S1821" s="366"/>
      <c r="T1821" s="366"/>
      <c r="U1821" s="366"/>
      <c r="V1821" s="366"/>
      <c r="W1821" s="366"/>
      <c r="X1821" s="366"/>
      <c r="Y1821" s="366"/>
      <c r="Z1821" s="366"/>
      <c r="AA1821" s="366"/>
      <c r="AB1821" s="366"/>
      <c r="AC1821" s="366"/>
      <c r="AD1821" s="366"/>
      <c r="AE1821" s="366"/>
      <c r="AF1821" s="366"/>
      <c r="AG1821" s="520"/>
    </row>
    <row r="1822" spans="1:33" ht="19.5" thickBot="1" x14ac:dyDescent="0.35">
      <c r="A1822" s="366"/>
      <c r="B1822" s="1666"/>
      <c r="C1822" s="388"/>
      <c r="D1822" s="388"/>
      <c r="E1822" s="388"/>
      <c r="F1822" s="388"/>
      <c r="G1822" s="388"/>
      <c r="H1822" s="388"/>
      <c r="I1822" s="388"/>
      <c r="J1822" s="388"/>
      <c r="K1822" s="1669"/>
      <c r="L1822" s="332"/>
      <c r="M1822" s="332"/>
      <c r="N1822" s="332"/>
      <c r="O1822" s="366"/>
      <c r="P1822" s="366"/>
      <c r="Q1822" s="366"/>
      <c r="R1822" s="366"/>
      <c r="S1822" s="366"/>
      <c r="T1822" s="366"/>
      <c r="U1822" s="366"/>
      <c r="V1822" s="366"/>
      <c r="W1822" s="366"/>
      <c r="X1822" s="366"/>
      <c r="Y1822" s="366"/>
      <c r="Z1822" s="366"/>
      <c r="AA1822" s="366"/>
      <c r="AB1822" s="366"/>
      <c r="AC1822" s="366"/>
      <c r="AD1822" s="366"/>
      <c r="AE1822" s="366"/>
      <c r="AF1822" s="366"/>
      <c r="AG1822" s="520"/>
    </row>
    <row r="1823" spans="1:33" ht="19.5" thickBot="1" x14ac:dyDescent="0.35">
      <c r="A1823" s="366"/>
      <c r="B1823" s="1666"/>
      <c r="C1823" s="388"/>
      <c r="D1823" s="388"/>
      <c r="E1823" s="388"/>
      <c r="F1823" s="388"/>
      <c r="G1823" s="388"/>
      <c r="H1823" s="388"/>
      <c r="I1823" s="388"/>
      <c r="J1823" s="388"/>
      <c r="K1823" s="1669"/>
      <c r="L1823" s="332"/>
      <c r="M1823" s="332"/>
      <c r="N1823" s="332"/>
      <c r="O1823" s="366"/>
      <c r="P1823" s="366"/>
      <c r="Q1823" s="366"/>
      <c r="R1823" s="366"/>
      <c r="S1823" s="366"/>
      <c r="T1823" s="366"/>
      <c r="U1823" s="366"/>
      <c r="V1823" s="366"/>
      <c r="W1823" s="366"/>
      <c r="X1823" s="366"/>
      <c r="Y1823" s="366"/>
      <c r="Z1823" s="366"/>
      <c r="AA1823" s="366"/>
      <c r="AB1823" s="366"/>
      <c r="AC1823" s="366"/>
      <c r="AD1823" s="366"/>
      <c r="AE1823" s="366"/>
      <c r="AF1823" s="366"/>
      <c r="AG1823" s="520"/>
    </row>
    <row r="1824" spans="1:33" ht="19.5" thickBot="1" x14ac:dyDescent="0.35">
      <c r="A1824" s="366"/>
      <c r="B1824" s="1666"/>
      <c r="C1824" s="388"/>
      <c r="D1824" s="388"/>
      <c r="E1824" s="388"/>
      <c r="F1824" s="388"/>
      <c r="G1824" s="388"/>
      <c r="H1824" s="388"/>
      <c r="I1824" s="388"/>
      <c r="J1824" s="388"/>
      <c r="K1824" s="1669"/>
      <c r="L1824" s="332"/>
      <c r="M1824" s="332"/>
      <c r="N1824" s="332"/>
      <c r="O1824" s="366"/>
      <c r="P1824" s="366"/>
      <c r="Q1824" s="366"/>
      <c r="R1824" s="366"/>
      <c r="S1824" s="366"/>
      <c r="T1824" s="366"/>
      <c r="U1824" s="366"/>
      <c r="V1824" s="366"/>
      <c r="W1824" s="366"/>
      <c r="X1824" s="366"/>
      <c r="Y1824" s="366"/>
      <c r="Z1824" s="366"/>
      <c r="AA1824" s="366"/>
      <c r="AB1824" s="366"/>
      <c r="AC1824" s="366"/>
      <c r="AD1824" s="366"/>
      <c r="AE1824" s="366"/>
      <c r="AF1824" s="366"/>
      <c r="AG1824" s="520"/>
    </row>
    <row r="1825" spans="1:33" ht="19.5" thickBot="1" x14ac:dyDescent="0.35">
      <c r="A1825" s="366"/>
      <c r="B1825" s="1666"/>
      <c r="C1825" s="388"/>
      <c r="D1825" s="388"/>
      <c r="E1825" s="388"/>
      <c r="F1825" s="388"/>
      <c r="G1825" s="388"/>
      <c r="H1825" s="388"/>
      <c r="I1825" s="388"/>
      <c r="J1825" s="388"/>
      <c r="K1825" s="1669"/>
      <c r="L1825" s="332"/>
      <c r="M1825" s="332"/>
      <c r="N1825" s="332"/>
      <c r="O1825" s="366"/>
      <c r="P1825" s="366"/>
      <c r="Q1825" s="366"/>
      <c r="R1825" s="366"/>
      <c r="S1825" s="366"/>
      <c r="T1825" s="366"/>
      <c r="U1825" s="366"/>
      <c r="V1825" s="366"/>
      <c r="W1825" s="366"/>
      <c r="X1825" s="366"/>
      <c r="Y1825" s="366"/>
      <c r="Z1825" s="366"/>
      <c r="AA1825" s="366"/>
      <c r="AB1825" s="366"/>
      <c r="AC1825" s="366"/>
      <c r="AD1825" s="366"/>
      <c r="AE1825" s="366"/>
      <c r="AF1825" s="366"/>
      <c r="AG1825" s="520"/>
    </row>
    <row r="1826" spans="1:33" ht="19.5" thickBot="1" x14ac:dyDescent="0.35">
      <c r="A1826" s="366"/>
      <c r="B1826" s="1666"/>
      <c r="C1826" s="388"/>
      <c r="D1826" s="388"/>
      <c r="E1826" s="388"/>
      <c r="F1826" s="388"/>
      <c r="G1826" s="388"/>
      <c r="H1826" s="388"/>
      <c r="I1826" s="388"/>
      <c r="J1826" s="388"/>
      <c r="K1826" s="1669"/>
      <c r="L1826" s="332"/>
      <c r="M1826" s="332"/>
      <c r="N1826" s="332"/>
      <c r="O1826" s="366"/>
      <c r="P1826" s="366"/>
      <c r="Q1826" s="366"/>
      <c r="R1826" s="366"/>
      <c r="S1826" s="366"/>
      <c r="T1826" s="366"/>
      <c r="U1826" s="366"/>
      <c r="V1826" s="366"/>
      <c r="W1826" s="366"/>
      <c r="X1826" s="366"/>
      <c r="Y1826" s="366"/>
      <c r="Z1826" s="366"/>
      <c r="AA1826" s="366"/>
      <c r="AB1826" s="366"/>
      <c r="AC1826" s="366"/>
      <c r="AD1826" s="366"/>
      <c r="AE1826" s="366"/>
      <c r="AF1826" s="366"/>
      <c r="AG1826" s="520"/>
    </row>
    <row r="1827" spans="1:33" ht="19.5" thickBot="1" x14ac:dyDescent="0.35">
      <c r="A1827" s="366"/>
      <c r="B1827" s="1666"/>
      <c r="C1827" s="388"/>
      <c r="D1827" s="388"/>
      <c r="E1827" s="388"/>
      <c r="F1827" s="388"/>
      <c r="G1827" s="388"/>
      <c r="H1827" s="388"/>
      <c r="I1827" s="388"/>
      <c r="J1827" s="388"/>
      <c r="K1827" s="1669"/>
      <c r="L1827" s="332"/>
      <c r="M1827" s="332"/>
      <c r="N1827" s="332"/>
      <c r="O1827" s="366"/>
      <c r="P1827" s="366"/>
      <c r="Q1827" s="366"/>
      <c r="R1827" s="366"/>
      <c r="S1827" s="366"/>
      <c r="T1827" s="366"/>
      <c r="U1827" s="366"/>
      <c r="V1827" s="366"/>
      <c r="W1827" s="366"/>
      <c r="X1827" s="366"/>
      <c r="Y1827" s="366"/>
      <c r="Z1827" s="366"/>
      <c r="AA1827" s="366"/>
      <c r="AB1827" s="366"/>
      <c r="AC1827" s="366"/>
      <c r="AD1827" s="366"/>
      <c r="AE1827" s="366"/>
      <c r="AF1827" s="366"/>
      <c r="AG1827" s="520"/>
    </row>
    <row r="1828" spans="1:33" ht="19.5" thickBot="1" x14ac:dyDescent="0.35">
      <c r="A1828" s="366"/>
      <c r="B1828" s="1666"/>
      <c r="C1828" s="388"/>
      <c r="D1828" s="388"/>
      <c r="E1828" s="388"/>
      <c r="F1828" s="388"/>
      <c r="G1828" s="388"/>
      <c r="H1828" s="388"/>
      <c r="I1828" s="388"/>
      <c r="J1828" s="388"/>
      <c r="K1828" s="1669"/>
      <c r="L1828" s="332"/>
      <c r="M1828" s="332"/>
      <c r="N1828" s="332"/>
      <c r="O1828" s="366"/>
      <c r="P1828" s="366"/>
      <c r="Q1828" s="366"/>
      <c r="R1828" s="366"/>
      <c r="S1828" s="366"/>
      <c r="T1828" s="366"/>
      <c r="U1828" s="366"/>
      <c r="V1828" s="366"/>
      <c r="W1828" s="366"/>
      <c r="X1828" s="366"/>
      <c r="Y1828" s="366"/>
      <c r="Z1828" s="366"/>
      <c r="AA1828" s="366"/>
      <c r="AB1828" s="366"/>
      <c r="AC1828" s="366"/>
      <c r="AD1828" s="366"/>
      <c r="AE1828" s="366"/>
      <c r="AF1828" s="366"/>
      <c r="AG1828" s="520"/>
    </row>
    <row r="1829" spans="1:33" ht="19.5" thickBot="1" x14ac:dyDescent="0.35">
      <c r="A1829" s="366"/>
      <c r="B1829" s="1666"/>
      <c r="C1829" s="388"/>
      <c r="D1829" s="388"/>
      <c r="E1829" s="388"/>
      <c r="F1829" s="388"/>
      <c r="G1829" s="388"/>
      <c r="H1829" s="388"/>
      <c r="I1829" s="388"/>
      <c r="J1829" s="388"/>
      <c r="K1829" s="1669"/>
      <c r="L1829" s="332"/>
      <c r="M1829" s="332"/>
      <c r="N1829" s="332"/>
      <c r="O1829" s="366"/>
      <c r="P1829" s="366"/>
      <c r="Q1829" s="366"/>
      <c r="R1829" s="366"/>
      <c r="S1829" s="366"/>
      <c r="T1829" s="366"/>
      <c r="U1829" s="366"/>
      <c r="V1829" s="366"/>
      <c r="W1829" s="366"/>
      <c r="X1829" s="366"/>
      <c r="Y1829" s="366"/>
      <c r="Z1829" s="366"/>
      <c r="AA1829" s="366"/>
      <c r="AB1829" s="366"/>
      <c r="AC1829" s="366"/>
      <c r="AD1829" s="366"/>
      <c r="AE1829" s="366"/>
      <c r="AF1829" s="366"/>
      <c r="AG1829" s="520"/>
    </row>
    <row r="1830" spans="1:33" ht="19.5" thickBot="1" x14ac:dyDescent="0.35">
      <c r="A1830" s="366"/>
      <c r="B1830" s="1666"/>
      <c r="C1830" s="388"/>
      <c r="D1830" s="388"/>
      <c r="E1830" s="388"/>
      <c r="F1830" s="388"/>
      <c r="G1830" s="388"/>
      <c r="H1830" s="388"/>
      <c r="I1830" s="388"/>
      <c r="J1830" s="388"/>
      <c r="K1830" s="1669"/>
      <c r="L1830" s="332"/>
      <c r="M1830" s="332"/>
      <c r="N1830" s="332"/>
      <c r="O1830" s="366"/>
      <c r="P1830" s="366"/>
      <c r="Q1830" s="366"/>
      <c r="R1830" s="366"/>
      <c r="S1830" s="366"/>
      <c r="T1830" s="366"/>
      <c r="U1830" s="366"/>
      <c r="V1830" s="366"/>
      <c r="W1830" s="366"/>
      <c r="X1830" s="366"/>
      <c r="Y1830" s="366"/>
      <c r="Z1830" s="366"/>
      <c r="AA1830" s="366"/>
      <c r="AB1830" s="366"/>
      <c r="AC1830" s="366"/>
      <c r="AD1830" s="366"/>
      <c r="AE1830" s="366"/>
      <c r="AF1830" s="366"/>
      <c r="AG1830" s="520"/>
    </row>
    <row r="1831" spans="1:33" ht="19.5" thickBot="1" x14ac:dyDescent="0.35">
      <c r="A1831" s="366"/>
      <c r="B1831" s="1666"/>
      <c r="C1831" s="388"/>
      <c r="D1831" s="388"/>
      <c r="E1831" s="388"/>
      <c r="F1831" s="388"/>
      <c r="G1831" s="388"/>
      <c r="H1831" s="388"/>
      <c r="I1831" s="388"/>
      <c r="J1831" s="388"/>
      <c r="K1831" s="1669"/>
      <c r="L1831" s="332"/>
      <c r="M1831" s="332"/>
      <c r="N1831" s="332"/>
      <c r="O1831" s="366"/>
      <c r="P1831" s="366"/>
      <c r="Q1831" s="366"/>
      <c r="R1831" s="366"/>
      <c r="S1831" s="366"/>
      <c r="T1831" s="366"/>
      <c r="U1831" s="366"/>
      <c r="V1831" s="366"/>
      <c r="W1831" s="366"/>
      <c r="X1831" s="366"/>
      <c r="Y1831" s="366"/>
      <c r="Z1831" s="366"/>
      <c r="AA1831" s="366"/>
      <c r="AB1831" s="366"/>
      <c r="AC1831" s="366"/>
      <c r="AD1831" s="366"/>
      <c r="AE1831" s="366"/>
      <c r="AF1831" s="366"/>
      <c r="AG1831" s="520"/>
    </row>
    <row r="1832" spans="1:33" ht="19.5" thickBot="1" x14ac:dyDescent="0.35">
      <c r="A1832" s="366"/>
      <c r="B1832" s="1666"/>
      <c r="C1832" s="388"/>
      <c r="D1832" s="388"/>
      <c r="E1832" s="388"/>
      <c r="F1832" s="388"/>
      <c r="G1832" s="388"/>
      <c r="H1832" s="388"/>
      <c r="I1832" s="388"/>
      <c r="J1832" s="388"/>
      <c r="K1832" s="1669"/>
      <c r="L1832" s="332"/>
      <c r="M1832" s="332"/>
      <c r="N1832" s="332"/>
      <c r="O1832" s="366"/>
      <c r="P1832" s="366"/>
      <c r="Q1832" s="366"/>
      <c r="R1832" s="366"/>
      <c r="S1832" s="366"/>
      <c r="T1832" s="366"/>
      <c r="U1832" s="366"/>
      <c r="V1832" s="366"/>
      <c r="W1832" s="366"/>
      <c r="X1832" s="366"/>
      <c r="Y1832" s="366"/>
      <c r="Z1832" s="366"/>
      <c r="AA1832" s="366"/>
      <c r="AB1832" s="366"/>
      <c r="AC1832" s="366"/>
      <c r="AD1832" s="366"/>
      <c r="AE1832" s="366"/>
      <c r="AF1832" s="366"/>
      <c r="AG1832" s="520"/>
    </row>
    <row r="1833" spans="1:33" ht="21" customHeight="1" thickBot="1" x14ac:dyDescent="0.35">
      <c r="A1833" s="366"/>
      <c r="B1833" s="725"/>
      <c r="C1833" s="725"/>
      <c r="D1833" s="725"/>
      <c r="E1833" s="725"/>
      <c r="F1833" s="1188"/>
      <c r="G1833" s="1945" t="s">
        <v>295</v>
      </c>
      <c r="H1833" s="1945" t="s">
        <v>296</v>
      </c>
      <c r="I1833" s="1947" t="s">
        <v>297</v>
      </c>
      <c r="J1833" s="1948"/>
      <c r="K1833" s="1882" t="s">
        <v>931</v>
      </c>
      <c r="L1833" s="332"/>
      <c r="M1833" s="332"/>
      <c r="N1833" s="332"/>
      <c r="O1833" s="366"/>
      <c r="P1833" s="366"/>
      <c r="Q1833" s="366"/>
      <c r="R1833" s="366"/>
      <c r="S1833" s="366"/>
      <c r="T1833" s="366"/>
      <c r="U1833" s="366"/>
      <c r="V1833" s="366"/>
      <c r="W1833" s="366"/>
      <c r="X1833" s="366"/>
      <c r="Y1833" s="366"/>
      <c r="Z1833" s="366"/>
      <c r="AA1833" s="366"/>
      <c r="AB1833" s="366"/>
      <c r="AC1833" s="366"/>
      <c r="AD1833" s="366"/>
      <c r="AE1833" s="366"/>
      <c r="AF1833" s="366"/>
      <c r="AG1833" s="520"/>
    </row>
    <row r="1834" spans="1:33" ht="41.25" thickBot="1" x14ac:dyDescent="0.35">
      <c r="A1834" s="366"/>
      <c r="B1834" s="314" t="s">
        <v>1</v>
      </c>
      <c r="C1834" s="1651" t="s">
        <v>151</v>
      </c>
      <c r="D1834" s="1670" t="s">
        <v>152</v>
      </c>
      <c r="E1834" s="767" t="s">
        <v>158</v>
      </c>
      <c r="F1834" s="767" t="s">
        <v>153</v>
      </c>
      <c r="G1834" s="1946"/>
      <c r="H1834" s="1946"/>
      <c r="I1834" s="767" t="s">
        <v>298</v>
      </c>
      <c r="J1834" s="767" t="s">
        <v>299</v>
      </c>
      <c r="K1834" s="1944"/>
      <c r="L1834" s="332"/>
      <c r="M1834" s="332"/>
      <c r="N1834" s="332"/>
      <c r="O1834" s="366"/>
      <c r="P1834" s="366"/>
      <c r="Q1834" s="366"/>
      <c r="R1834" s="366"/>
      <c r="S1834" s="366"/>
      <c r="T1834" s="366"/>
      <c r="U1834" s="366"/>
      <c r="V1834" s="366"/>
      <c r="W1834" s="366"/>
      <c r="X1834" s="366"/>
      <c r="Y1834" s="366"/>
      <c r="Z1834" s="366"/>
      <c r="AA1834" s="366"/>
      <c r="AB1834" s="366"/>
      <c r="AC1834" s="366"/>
      <c r="AD1834" s="366"/>
      <c r="AE1834" s="366"/>
      <c r="AF1834" s="366"/>
      <c r="AG1834" s="520"/>
    </row>
    <row r="1835" spans="1:33" ht="19.5" thickBot="1" x14ac:dyDescent="0.35">
      <c r="A1835" s="366"/>
      <c r="B1835" s="1666"/>
      <c r="C1835" s="388"/>
      <c r="D1835" s="388"/>
      <c r="E1835" s="388"/>
      <c r="F1835" s="388"/>
      <c r="G1835" s="388"/>
      <c r="H1835" s="388"/>
      <c r="I1835" s="388"/>
      <c r="J1835" s="388"/>
      <c r="K1835" s="1669"/>
      <c r="L1835" s="332"/>
      <c r="M1835" s="332"/>
      <c r="N1835" s="332"/>
      <c r="O1835" s="366"/>
      <c r="P1835" s="366"/>
      <c r="Q1835" s="366"/>
      <c r="R1835" s="366"/>
      <c r="S1835" s="366"/>
      <c r="T1835" s="366"/>
      <c r="U1835" s="366"/>
      <c r="V1835" s="366"/>
      <c r="W1835" s="366"/>
      <c r="X1835" s="366"/>
      <c r="Y1835" s="366"/>
      <c r="Z1835" s="366"/>
      <c r="AA1835" s="366"/>
      <c r="AB1835" s="366"/>
      <c r="AC1835" s="366"/>
      <c r="AD1835" s="366"/>
      <c r="AE1835" s="366"/>
      <c r="AF1835" s="366"/>
      <c r="AG1835" s="520"/>
    </row>
    <row r="1836" spans="1:33" ht="19.5" thickBot="1" x14ac:dyDescent="0.35">
      <c r="A1836" s="366"/>
      <c r="B1836" s="1666"/>
      <c r="C1836" s="388"/>
      <c r="D1836" s="388"/>
      <c r="E1836" s="388"/>
      <c r="F1836" s="388"/>
      <c r="G1836" s="388"/>
      <c r="H1836" s="388"/>
      <c r="I1836" s="388"/>
      <c r="J1836" s="388"/>
      <c r="K1836" s="1669"/>
      <c r="L1836" s="332"/>
      <c r="M1836" s="332"/>
      <c r="N1836" s="332"/>
      <c r="O1836" s="366"/>
      <c r="P1836" s="366"/>
      <c r="Q1836" s="366"/>
      <c r="R1836" s="366"/>
      <c r="S1836" s="366"/>
      <c r="T1836" s="366"/>
      <c r="U1836" s="366"/>
      <c r="V1836" s="366"/>
      <c r="W1836" s="366"/>
      <c r="X1836" s="366"/>
      <c r="Y1836" s="366"/>
      <c r="Z1836" s="366"/>
      <c r="AA1836" s="366"/>
      <c r="AB1836" s="366"/>
      <c r="AC1836" s="366"/>
      <c r="AD1836" s="366"/>
      <c r="AE1836" s="366"/>
      <c r="AF1836" s="366"/>
      <c r="AG1836" s="520"/>
    </row>
    <row r="1837" spans="1:33" ht="19.5" thickBot="1" x14ac:dyDescent="0.35">
      <c r="A1837" s="366"/>
      <c r="B1837" s="1666"/>
      <c r="C1837" s="388"/>
      <c r="D1837" s="388"/>
      <c r="E1837" s="388"/>
      <c r="F1837" s="388"/>
      <c r="G1837" s="388"/>
      <c r="H1837" s="388"/>
      <c r="I1837" s="388"/>
      <c r="J1837" s="388"/>
      <c r="K1837" s="1669"/>
      <c r="L1837" s="332"/>
      <c r="M1837" s="332"/>
      <c r="N1837" s="332"/>
      <c r="O1837" s="366"/>
      <c r="P1837" s="366"/>
      <c r="Q1837" s="366"/>
      <c r="R1837" s="366"/>
      <c r="S1837" s="366"/>
      <c r="T1837" s="366"/>
      <c r="U1837" s="366"/>
      <c r="V1837" s="366"/>
      <c r="W1837" s="366"/>
      <c r="X1837" s="366"/>
      <c r="Y1837" s="366"/>
      <c r="Z1837" s="366"/>
      <c r="AA1837" s="366"/>
      <c r="AB1837" s="366"/>
      <c r="AC1837" s="366"/>
      <c r="AD1837" s="366"/>
      <c r="AE1837" s="366"/>
      <c r="AF1837" s="366"/>
      <c r="AG1837" s="520"/>
    </row>
    <row r="1838" spans="1:33" ht="19.5" thickBot="1" x14ac:dyDescent="0.35">
      <c r="A1838" s="366"/>
      <c r="B1838" s="1666"/>
      <c r="C1838" s="388"/>
      <c r="D1838" s="388"/>
      <c r="E1838" s="388"/>
      <c r="F1838" s="388"/>
      <c r="G1838" s="388"/>
      <c r="H1838" s="388"/>
      <c r="I1838" s="388"/>
      <c r="J1838" s="388"/>
      <c r="K1838" s="1669"/>
      <c r="L1838" s="332"/>
      <c r="M1838" s="332"/>
      <c r="N1838" s="332"/>
      <c r="O1838" s="366"/>
      <c r="P1838" s="366"/>
      <c r="Q1838" s="366"/>
      <c r="R1838" s="366"/>
      <c r="S1838" s="366"/>
      <c r="T1838" s="366"/>
      <c r="U1838" s="366"/>
      <c r="V1838" s="366"/>
      <c r="W1838" s="366"/>
      <c r="X1838" s="366"/>
      <c r="Y1838" s="366"/>
      <c r="Z1838" s="366"/>
      <c r="AA1838" s="366"/>
      <c r="AB1838" s="366"/>
      <c r="AC1838" s="366"/>
      <c r="AD1838" s="366"/>
      <c r="AE1838" s="366"/>
      <c r="AF1838" s="366"/>
      <c r="AG1838" s="520"/>
    </row>
    <row r="1839" spans="1:33" ht="19.5" thickBot="1" x14ac:dyDescent="0.35">
      <c r="A1839" s="366"/>
      <c r="B1839" s="1666"/>
      <c r="C1839" s="388"/>
      <c r="D1839" s="388"/>
      <c r="E1839" s="388"/>
      <c r="F1839" s="388"/>
      <c r="G1839" s="388"/>
      <c r="H1839" s="388"/>
      <c r="I1839" s="388"/>
      <c r="J1839" s="388"/>
      <c r="K1839" s="1669"/>
      <c r="L1839" s="332"/>
      <c r="M1839" s="332"/>
      <c r="N1839" s="332"/>
      <c r="O1839" s="366"/>
      <c r="P1839" s="366"/>
      <c r="Q1839" s="366"/>
      <c r="R1839" s="366"/>
      <c r="S1839" s="366"/>
      <c r="T1839" s="366"/>
      <c r="U1839" s="366"/>
      <c r="V1839" s="366"/>
      <c r="W1839" s="366"/>
      <c r="X1839" s="366"/>
      <c r="Y1839" s="366"/>
      <c r="Z1839" s="366"/>
      <c r="AA1839" s="366"/>
      <c r="AB1839" s="366"/>
      <c r="AC1839" s="366"/>
      <c r="AD1839" s="366"/>
      <c r="AE1839" s="366"/>
      <c r="AF1839" s="366"/>
      <c r="AG1839" s="520"/>
    </row>
    <row r="1840" spans="1:33" ht="19.5" thickBot="1" x14ac:dyDescent="0.35">
      <c r="A1840" s="366"/>
      <c r="B1840" s="1666"/>
      <c r="C1840" s="388"/>
      <c r="D1840" s="388"/>
      <c r="E1840" s="388"/>
      <c r="F1840" s="388"/>
      <c r="G1840" s="388"/>
      <c r="H1840" s="388"/>
      <c r="I1840" s="388"/>
      <c r="J1840" s="388"/>
      <c r="K1840" s="1669"/>
      <c r="L1840" s="332"/>
      <c r="M1840" s="332"/>
      <c r="N1840" s="332"/>
      <c r="O1840" s="366"/>
      <c r="P1840" s="366"/>
      <c r="Q1840" s="366"/>
      <c r="R1840" s="366"/>
      <c r="S1840" s="366"/>
      <c r="T1840" s="366"/>
      <c r="U1840" s="366"/>
      <c r="V1840" s="366"/>
      <c r="W1840" s="366"/>
      <c r="X1840" s="366"/>
      <c r="Y1840" s="366"/>
      <c r="Z1840" s="366"/>
      <c r="AA1840" s="366"/>
      <c r="AB1840" s="366"/>
      <c r="AC1840" s="366"/>
      <c r="AD1840" s="366"/>
      <c r="AE1840" s="366"/>
      <c r="AF1840" s="366"/>
      <c r="AG1840" s="520"/>
    </row>
    <row r="1841" spans="1:33" ht="19.5" thickBot="1" x14ac:dyDescent="0.35">
      <c r="A1841" s="366"/>
      <c r="B1841" s="1666"/>
      <c r="C1841" s="388"/>
      <c r="D1841" s="388"/>
      <c r="E1841" s="388"/>
      <c r="F1841" s="388"/>
      <c r="G1841" s="388"/>
      <c r="H1841" s="388"/>
      <c r="I1841" s="388"/>
      <c r="J1841" s="388"/>
      <c r="K1841" s="1669"/>
      <c r="L1841" s="332"/>
      <c r="M1841" s="332"/>
      <c r="N1841" s="332"/>
      <c r="O1841" s="366"/>
      <c r="P1841" s="366"/>
      <c r="Q1841" s="366"/>
      <c r="R1841" s="366"/>
      <c r="S1841" s="366"/>
      <c r="T1841" s="366"/>
      <c r="U1841" s="366"/>
      <c r="V1841" s="366"/>
      <c r="W1841" s="366"/>
      <c r="X1841" s="366"/>
      <c r="Y1841" s="366"/>
      <c r="Z1841" s="366"/>
      <c r="AA1841" s="366"/>
      <c r="AB1841" s="366"/>
      <c r="AC1841" s="366"/>
      <c r="AD1841" s="366"/>
      <c r="AE1841" s="366"/>
      <c r="AF1841" s="366"/>
      <c r="AG1841" s="520"/>
    </row>
    <row r="1842" spans="1:33" ht="19.5" thickBot="1" x14ac:dyDescent="0.35">
      <c r="A1842" s="366"/>
      <c r="B1842" s="1666"/>
      <c r="C1842" s="388"/>
      <c r="D1842" s="388"/>
      <c r="E1842" s="388"/>
      <c r="F1842" s="388"/>
      <c r="G1842" s="388"/>
      <c r="H1842" s="388"/>
      <c r="I1842" s="388"/>
      <c r="J1842" s="388"/>
      <c r="K1842" s="1669"/>
      <c r="L1842" s="332"/>
      <c r="M1842" s="332"/>
      <c r="N1842" s="332"/>
      <c r="O1842" s="366"/>
      <c r="P1842" s="366"/>
      <c r="Q1842" s="366"/>
      <c r="R1842" s="366"/>
      <c r="S1842" s="366"/>
      <c r="T1842" s="366"/>
      <c r="U1842" s="366"/>
      <c r="V1842" s="366"/>
      <c r="W1842" s="366"/>
      <c r="X1842" s="366"/>
      <c r="Y1842" s="366"/>
      <c r="Z1842" s="366"/>
      <c r="AA1842" s="366"/>
      <c r="AB1842" s="366"/>
      <c r="AC1842" s="366"/>
      <c r="AD1842" s="366"/>
      <c r="AE1842" s="366"/>
      <c r="AF1842" s="366"/>
      <c r="AG1842" s="520"/>
    </row>
    <row r="1843" spans="1:33" ht="19.5" thickBot="1" x14ac:dyDescent="0.35">
      <c r="A1843" s="366"/>
      <c r="B1843" s="1666"/>
      <c r="C1843" s="388"/>
      <c r="D1843" s="388"/>
      <c r="E1843" s="388"/>
      <c r="F1843" s="388"/>
      <c r="G1843" s="388"/>
      <c r="H1843" s="388"/>
      <c r="I1843" s="388"/>
      <c r="J1843" s="388"/>
      <c r="K1843" s="1669"/>
      <c r="L1843" s="332"/>
      <c r="M1843" s="332"/>
      <c r="N1843" s="332"/>
      <c r="O1843" s="366"/>
      <c r="P1843" s="366"/>
      <c r="Q1843" s="366"/>
      <c r="R1843" s="366"/>
      <c r="S1843" s="366"/>
      <c r="T1843" s="366"/>
      <c r="U1843" s="366"/>
      <c r="V1843" s="366"/>
      <c r="W1843" s="366"/>
      <c r="X1843" s="366"/>
      <c r="Y1843" s="366"/>
      <c r="Z1843" s="366"/>
      <c r="AA1843" s="366"/>
      <c r="AB1843" s="366"/>
      <c r="AC1843" s="366"/>
      <c r="AD1843" s="366"/>
      <c r="AE1843" s="366"/>
      <c r="AF1843" s="366"/>
      <c r="AG1843" s="520"/>
    </row>
    <row r="1844" spans="1:33" ht="19.5" thickBot="1" x14ac:dyDescent="0.35">
      <c r="A1844" s="366"/>
      <c r="B1844" s="1666"/>
      <c r="C1844" s="388"/>
      <c r="D1844" s="388"/>
      <c r="E1844" s="388"/>
      <c r="F1844" s="388"/>
      <c r="G1844" s="388"/>
      <c r="H1844" s="388"/>
      <c r="I1844" s="388"/>
      <c r="J1844" s="388"/>
      <c r="K1844" s="1669"/>
      <c r="L1844" s="332"/>
      <c r="M1844" s="332"/>
      <c r="N1844" s="332"/>
      <c r="O1844" s="366"/>
      <c r="P1844" s="366"/>
      <c r="Q1844" s="366"/>
      <c r="R1844" s="366"/>
      <c r="S1844" s="366"/>
      <c r="T1844" s="366"/>
      <c r="U1844" s="366"/>
      <c r="V1844" s="366"/>
      <c r="W1844" s="366"/>
      <c r="X1844" s="366"/>
      <c r="Y1844" s="366"/>
      <c r="Z1844" s="366"/>
      <c r="AA1844" s="366"/>
      <c r="AB1844" s="366"/>
      <c r="AC1844" s="366"/>
      <c r="AD1844" s="366"/>
      <c r="AE1844" s="366"/>
      <c r="AF1844" s="366"/>
      <c r="AG1844" s="520"/>
    </row>
    <row r="1845" spans="1:33" ht="19.5" thickBot="1" x14ac:dyDescent="0.35">
      <c r="A1845" s="366"/>
      <c r="B1845" s="1666"/>
      <c r="C1845" s="388"/>
      <c r="D1845" s="388"/>
      <c r="E1845" s="388"/>
      <c r="F1845" s="388"/>
      <c r="G1845" s="388"/>
      <c r="H1845" s="388"/>
      <c r="I1845" s="388"/>
      <c r="J1845" s="388"/>
      <c r="K1845" s="1669"/>
      <c r="L1845" s="332"/>
      <c r="M1845" s="332"/>
      <c r="N1845" s="332"/>
      <c r="O1845" s="366"/>
      <c r="P1845" s="366"/>
      <c r="Q1845" s="366"/>
      <c r="R1845" s="366"/>
      <c r="S1845" s="366"/>
      <c r="T1845" s="366"/>
      <c r="U1845" s="366"/>
      <c r="V1845" s="366"/>
      <c r="W1845" s="366"/>
      <c r="X1845" s="366"/>
      <c r="Y1845" s="366"/>
      <c r="Z1845" s="366"/>
      <c r="AA1845" s="366"/>
      <c r="AB1845" s="366"/>
      <c r="AC1845" s="366"/>
      <c r="AD1845" s="366"/>
      <c r="AE1845" s="366"/>
      <c r="AF1845" s="366"/>
      <c r="AG1845" s="520"/>
    </row>
    <row r="1846" spans="1:33" ht="19.5" thickBot="1" x14ac:dyDescent="0.35">
      <c r="A1846" s="366"/>
      <c r="B1846" s="1666"/>
      <c r="C1846" s="388"/>
      <c r="D1846" s="388"/>
      <c r="E1846" s="388"/>
      <c r="F1846" s="388"/>
      <c r="G1846" s="388"/>
      <c r="H1846" s="388"/>
      <c r="I1846" s="388"/>
      <c r="J1846" s="388"/>
      <c r="K1846" s="1669"/>
      <c r="L1846" s="332"/>
      <c r="M1846" s="332"/>
      <c r="N1846" s="332"/>
      <c r="O1846" s="366"/>
      <c r="P1846" s="366"/>
      <c r="Q1846" s="366"/>
      <c r="R1846" s="366"/>
      <c r="S1846" s="366"/>
      <c r="T1846" s="366"/>
      <c r="U1846" s="366"/>
      <c r="V1846" s="366"/>
      <c r="W1846" s="366"/>
      <c r="X1846" s="366"/>
      <c r="Y1846" s="366"/>
      <c r="Z1846" s="366"/>
      <c r="AA1846" s="366"/>
      <c r="AB1846" s="366"/>
      <c r="AC1846" s="366"/>
      <c r="AD1846" s="366"/>
      <c r="AE1846" s="366"/>
      <c r="AF1846" s="366"/>
      <c r="AG1846" s="520"/>
    </row>
    <row r="1847" spans="1:33" ht="19.5" thickBot="1" x14ac:dyDescent="0.35">
      <c r="A1847" s="366"/>
      <c r="B1847" s="1666"/>
      <c r="C1847" s="388"/>
      <c r="D1847" s="388"/>
      <c r="E1847" s="388"/>
      <c r="F1847" s="388"/>
      <c r="G1847" s="388"/>
      <c r="H1847" s="388"/>
      <c r="I1847" s="388"/>
      <c r="J1847" s="388"/>
      <c r="K1847" s="1669"/>
      <c r="L1847" s="332"/>
      <c r="M1847" s="332"/>
      <c r="N1847" s="332"/>
      <c r="O1847" s="366"/>
      <c r="P1847" s="366"/>
      <c r="Q1847" s="366"/>
      <c r="R1847" s="366"/>
      <c r="S1847" s="366"/>
      <c r="T1847" s="366"/>
      <c r="U1847" s="366"/>
      <c r="V1847" s="366"/>
      <c r="W1847" s="366"/>
      <c r="X1847" s="366"/>
      <c r="Y1847" s="366"/>
      <c r="Z1847" s="366"/>
      <c r="AA1847" s="366"/>
      <c r="AB1847" s="366"/>
      <c r="AC1847" s="366"/>
      <c r="AD1847" s="366"/>
      <c r="AE1847" s="366"/>
      <c r="AF1847" s="366"/>
      <c r="AG1847" s="520"/>
    </row>
    <row r="1848" spans="1:33" ht="19.5" thickBot="1" x14ac:dyDescent="0.35">
      <c r="A1848" s="366"/>
      <c r="B1848" s="1666"/>
      <c r="C1848" s="388"/>
      <c r="D1848" s="388"/>
      <c r="E1848" s="388"/>
      <c r="F1848" s="388"/>
      <c r="G1848" s="388"/>
      <c r="H1848" s="388"/>
      <c r="I1848" s="388"/>
      <c r="J1848" s="388"/>
      <c r="K1848" s="1669"/>
      <c r="L1848" s="332"/>
      <c r="M1848" s="332"/>
      <c r="N1848" s="332"/>
      <c r="O1848" s="366"/>
      <c r="P1848" s="366"/>
      <c r="Q1848" s="366"/>
      <c r="R1848" s="366"/>
      <c r="S1848" s="366"/>
      <c r="T1848" s="366"/>
      <c r="U1848" s="366"/>
      <c r="V1848" s="366"/>
      <c r="W1848" s="366"/>
      <c r="X1848" s="366"/>
      <c r="Y1848" s="366"/>
      <c r="Z1848" s="366"/>
      <c r="AA1848" s="366"/>
      <c r="AB1848" s="366"/>
      <c r="AC1848" s="366"/>
      <c r="AD1848" s="366"/>
      <c r="AE1848" s="366"/>
      <c r="AF1848" s="366"/>
      <c r="AG1848" s="520"/>
    </row>
    <row r="1849" spans="1:33" ht="19.5" thickBot="1" x14ac:dyDescent="0.35">
      <c r="A1849" s="366"/>
      <c r="B1849" s="1666"/>
      <c r="C1849" s="388"/>
      <c r="D1849" s="388"/>
      <c r="E1849" s="388"/>
      <c r="F1849" s="388"/>
      <c r="G1849" s="388"/>
      <c r="H1849" s="388"/>
      <c r="I1849" s="388"/>
      <c r="J1849" s="388"/>
      <c r="K1849" s="1669"/>
      <c r="L1849" s="332"/>
      <c r="M1849" s="332"/>
      <c r="N1849" s="332"/>
      <c r="O1849" s="366"/>
      <c r="P1849" s="366"/>
      <c r="Q1849" s="366"/>
      <c r="R1849" s="366"/>
      <c r="S1849" s="366"/>
      <c r="T1849" s="366"/>
      <c r="U1849" s="366"/>
      <c r="V1849" s="366"/>
      <c r="W1849" s="366"/>
      <c r="X1849" s="366"/>
      <c r="Y1849" s="366"/>
      <c r="Z1849" s="366"/>
      <c r="AA1849" s="366"/>
      <c r="AB1849" s="366"/>
      <c r="AC1849" s="366"/>
      <c r="AD1849" s="366"/>
      <c r="AE1849" s="366"/>
      <c r="AF1849" s="366"/>
      <c r="AG1849" s="520"/>
    </row>
    <row r="1850" spans="1:33" ht="19.5" thickBot="1" x14ac:dyDescent="0.35">
      <c r="A1850" s="366"/>
      <c r="B1850" s="1666"/>
      <c r="C1850" s="388"/>
      <c r="D1850" s="388"/>
      <c r="E1850" s="388"/>
      <c r="F1850" s="388"/>
      <c r="G1850" s="388"/>
      <c r="H1850" s="388"/>
      <c r="I1850" s="388"/>
      <c r="J1850" s="388"/>
      <c r="K1850" s="1669"/>
      <c r="L1850" s="332"/>
      <c r="M1850" s="332"/>
      <c r="N1850" s="332"/>
      <c r="O1850" s="366"/>
      <c r="P1850" s="366"/>
      <c r="Q1850" s="366"/>
      <c r="R1850" s="366"/>
      <c r="S1850" s="366"/>
      <c r="T1850" s="366"/>
      <c r="U1850" s="366"/>
      <c r="V1850" s="366"/>
      <c r="W1850" s="366"/>
      <c r="X1850" s="366"/>
      <c r="Y1850" s="366"/>
      <c r="Z1850" s="366"/>
      <c r="AA1850" s="366"/>
      <c r="AB1850" s="366"/>
      <c r="AC1850" s="366"/>
      <c r="AD1850" s="366"/>
      <c r="AE1850" s="366"/>
      <c r="AF1850" s="366"/>
      <c r="AG1850" s="520"/>
    </row>
    <row r="1851" spans="1:33" ht="19.5" thickBot="1" x14ac:dyDescent="0.35">
      <c r="A1851" s="366"/>
      <c r="B1851" s="1666"/>
      <c r="C1851" s="388"/>
      <c r="D1851" s="388"/>
      <c r="E1851" s="388"/>
      <c r="F1851" s="388"/>
      <c r="G1851" s="388"/>
      <c r="H1851" s="388"/>
      <c r="I1851" s="388"/>
      <c r="J1851" s="388"/>
      <c r="K1851" s="1669"/>
      <c r="L1851" s="332"/>
      <c r="M1851" s="332"/>
      <c r="N1851" s="332"/>
      <c r="O1851" s="366"/>
      <c r="P1851" s="366"/>
      <c r="Q1851" s="366"/>
      <c r="R1851" s="366"/>
      <c r="S1851" s="366"/>
      <c r="T1851" s="366"/>
      <c r="U1851" s="366"/>
      <c r="V1851" s="366"/>
      <c r="W1851" s="366"/>
      <c r="X1851" s="366"/>
      <c r="Y1851" s="366"/>
      <c r="Z1851" s="366"/>
      <c r="AA1851" s="366"/>
      <c r="AB1851" s="366"/>
      <c r="AC1851" s="366"/>
      <c r="AD1851" s="366"/>
      <c r="AE1851" s="366"/>
      <c r="AF1851" s="366"/>
      <c r="AG1851" s="520"/>
    </row>
    <row r="1852" spans="1:33" ht="19.5" thickBot="1" x14ac:dyDescent="0.35">
      <c r="A1852" s="366"/>
      <c r="B1852" s="1666"/>
      <c r="C1852" s="388"/>
      <c r="D1852" s="388"/>
      <c r="E1852" s="388"/>
      <c r="F1852" s="388"/>
      <c r="G1852" s="388"/>
      <c r="H1852" s="388"/>
      <c r="I1852" s="388"/>
      <c r="J1852" s="388"/>
      <c r="K1852" s="1669"/>
      <c r="L1852" s="332"/>
      <c r="M1852" s="332"/>
      <c r="N1852" s="332"/>
      <c r="O1852" s="366"/>
      <c r="P1852" s="366"/>
      <c r="Q1852" s="366"/>
      <c r="R1852" s="366"/>
      <c r="S1852" s="366"/>
      <c r="T1852" s="366"/>
      <c r="U1852" s="366"/>
      <c r="V1852" s="366"/>
      <c r="W1852" s="366"/>
      <c r="X1852" s="366"/>
      <c r="Y1852" s="366"/>
      <c r="Z1852" s="366"/>
      <c r="AA1852" s="366"/>
      <c r="AB1852" s="366"/>
      <c r="AC1852" s="366"/>
      <c r="AD1852" s="366"/>
      <c r="AE1852" s="366"/>
      <c r="AF1852" s="366"/>
      <c r="AG1852" s="520"/>
    </row>
    <row r="1853" spans="1:33" ht="19.5" thickBot="1" x14ac:dyDescent="0.35">
      <c r="A1853" s="366"/>
      <c r="B1853" s="1666"/>
      <c r="C1853" s="388"/>
      <c r="D1853" s="388"/>
      <c r="E1853" s="388"/>
      <c r="F1853" s="388"/>
      <c r="G1853" s="388"/>
      <c r="H1853" s="388"/>
      <c r="I1853" s="388"/>
      <c r="J1853" s="388"/>
      <c r="K1853" s="1669"/>
      <c r="L1853" s="332"/>
      <c r="M1853" s="332"/>
      <c r="N1853" s="332"/>
      <c r="O1853" s="366"/>
      <c r="P1853" s="366"/>
      <c r="Q1853" s="366"/>
      <c r="R1853" s="366"/>
      <c r="S1853" s="366"/>
      <c r="T1853" s="366"/>
      <c r="U1853" s="366"/>
      <c r="V1853" s="366"/>
      <c r="W1853" s="366"/>
      <c r="X1853" s="366"/>
      <c r="Y1853" s="366"/>
      <c r="Z1853" s="366"/>
      <c r="AA1853" s="366"/>
      <c r="AB1853" s="366"/>
      <c r="AC1853" s="366"/>
      <c r="AD1853" s="366"/>
      <c r="AE1853" s="366"/>
      <c r="AF1853" s="366"/>
      <c r="AG1853" s="520"/>
    </row>
    <row r="1854" spans="1:33" ht="19.5" thickBot="1" x14ac:dyDescent="0.35">
      <c r="A1854" s="366"/>
      <c r="B1854" s="1666"/>
      <c r="C1854" s="388"/>
      <c r="D1854" s="388"/>
      <c r="E1854" s="388"/>
      <c r="F1854" s="388"/>
      <c r="G1854" s="388"/>
      <c r="H1854" s="388"/>
      <c r="I1854" s="388"/>
      <c r="J1854" s="388"/>
      <c r="K1854" s="1669"/>
      <c r="L1854" s="332"/>
      <c r="M1854" s="332"/>
      <c r="N1854" s="332"/>
      <c r="O1854" s="366"/>
      <c r="P1854" s="366"/>
      <c r="Q1854" s="366"/>
      <c r="R1854" s="366"/>
      <c r="S1854" s="366"/>
      <c r="T1854" s="366"/>
      <c r="U1854" s="366"/>
      <c r="V1854" s="366"/>
      <c r="W1854" s="366"/>
      <c r="X1854" s="366"/>
      <c r="Y1854" s="366"/>
      <c r="Z1854" s="366"/>
      <c r="AA1854" s="366"/>
      <c r="AB1854" s="366"/>
      <c r="AC1854" s="366"/>
      <c r="AD1854" s="366"/>
      <c r="AE1854" s="366"/>
      <c r="AF1854" s="366"/>
      <c r="AG1854" s="520"/>
    </row>
    <row r="1855" spans="1:33" ht="19.5" thickBot="1" x14ac:dyDescent="0.35">
      <c r="A1855" s="366"/>
      <c r="B1855" s="1666"/>
      <c r="C1855" s="388"/>
      <c r="D1855" s="388"/>
      <c r="E1855" s="388"/>
      <c r="F1855" s="388"/>
      <c r="G1855" s="388"/>
      <c r="H1855" s="388"/>
      <c r="I1855" s="388"/>
      <c r="J1855" s="388"/>
      <c r="K1855" s="1669"/>
      <c r="L1855" s="332"/>
      <c r="M1855" s="332"/>
      <c r="N1855" s="332"/>
      <c r="O1855" s="366"/>
      <c r="P1855" s="366"/>
      <c r="Q1855" s="366"/>
      <c r="R1855" s="366"/>
      <c r="S1855" s="366"/>
      <c r="T1855" s="366"/>
      <c r="U1855" s="366"/>
      <c r="V1855" s="366"/>
      <c r="W1855" s="366"/>
      <c r="X1855" s="366"/>
      <c r="Y1855" s="366"/>
      <c r="Z1855" s="366"/>
      <c r="AA1855" s="366"/>
      <c r="AB1855" s="366"/>
      <c r="AC1855" s="366"/>
      <c r="AD1855" s="366"/>
      <c r="AE1855" s="366"/>
      <c r="AF1855" s="366"/>
      <c r="AG1855" s="520"/>
    </row>
    <row r="1856" spans="1:33" ht="19.5" thickBot="1" x14ac:dyDescent="0.35">
      <c r="A1856" s="366"/>
      <c r="B1856" s="1666"/>
      <c r="C1856" s="388"/>
      <c r="D1856" s="388"/>
      <c r="E1856" s="388"/>
      <c r="F1856" s="388"/>
      <c r="G1856" s="388"/>
      <c r="H1856" s="388"/>
      <c r="I1856" s="388"/>
      <c r="J1856" s="388"/>
      <c r="K1856" s="1669"/>
      <c r="L1856" s="332"/>
      <c r="M1856" s="332"/>
      <c r="N1856" s="332"/>
      <c r="O1856" s="366"/>
      <c r="P1856" s="366"/>
      <c r="Q1856" s="366"/>
      <c r="R1856" s="366"/>
      <c r="S1856" s="366"/>
      <c r="T1856" s="366"/>
      <c r="U1856" s="366"/>
      <c r="V1856" s="366"/>
      <c r="W1856" s="366"/>
      <c r="X1856" s="366"/>
      <c r="Y1856" s="366"/>
      <c r="Z1856" s="366"/>
      <c r="AA1856" s="366"/>
      <c r="AB1856" s="366"/>
      <c r="AC1856" s="366"/>
      <c r="AD1856" s="366"/>
      <c r="AE1856" s="366"/>
      <c r="AF1856" s="366"/>
      <c r="AG1856" s="520"/>
    </row>
    <row r="1857" spans="1:33" ht="19.5" thickBot="1" x14ac:dyDescent="0.35">
      <c r="A1857" s="366"/>
      <c r="B1857" s="1666"/>
      <c r="C1857" s="388"/>
      <c r="D1857" s="388"/>
      <c r="E1857" s="388"/>
      <c r="F1857" s="388"/>
      <c r="G1857" s="388"/>
      <c r="H1857" s="388"/>
      <c r="I1857" s="388"/>
      <c r="J1857" s="388"/>
      <c r="K1857" s="1669"/>
      <c r="L1857" s="332"/>
      <c r="M1857" s="332"/>
      <c r="N1857" s="332"/>
      <c r="O1857" s="366"/>
      <c r="P1857" s="366"/>
      <c r="Q1857" s="366"/>
      <c r="R1857" s="366"/>
      <c r="S1857" s="366"/>
      <c r="T1857" s="366"/>
      <c r="U1857" s="366"/>
      <c r="V1857" s="366"/>
      <c r="W1857" s="366"/>
      <c r="X1857" s="366"/>
      <c r="Y1857" s="366"/>
      <c r="Z1857" s="366"/>
      <c r="AA1857" s="366"/>
      <c r="AB1857" s="366"/>
      <c r="AC1857" s="366"/>
      <c r="AD1857" s="366"/>
      <c r="AE1857" s="366"/>
      <c r="AF1857" s="366"/>
      <c r="AG1857" s="520"/>
    </row>
    <row r="1858" spans="1:33" ht="19.5" thickBot="1" x14ac:dyDescent="0.35">
      <c r="A1858" s="366"/>
      <c r="B1858" s="1666"/>
      <c r="C1858" s="388"/>
      <c r="D1858" s="388"/>
      <c r="E1858" s="388"/>
      <c r="F1858" s="388"/>
      <c r="G1858" s="388"/>
      <c r="H1858" s="388"/>
      <c r="I1858" s="388"/>
      <c r="J1858" s="388"/>
      <c r="K1858" s="1669"/>
      <c r="L1858" s="332"/>
      <c r="M1858" s="332"/>
      <c r="N1858" s="332"/>
      <c r="O1858" s="366"/>
      <c r="P1858" s="366"/>
      <c r="Q1858" s="366"/>
      <c r="R1858" s="366"/>
      <c r="S1858" s="366"/>
      <c r="T1858" s="366"/>
      <c r="U1858" s="366"/>
      <c r="V1858" s="366"/>
      <c r="W1858" s="366"/>
      <c r="X1858" s="366"/>
      <c r="Y1858" s="366"/>
      <c r="Z1858" s="366"/>
      <c r="AA1858" s="366"/>
      <c r="AB1858" s="366"/>
      <c r="AC1858" s="366"/>
      <c r="AD1858" s="366"/>
      <c r="AE1858" s="366"/>
      <c r="AF1858" s="366"/>
      <c r="AG1858" s="520"/>
    </row>
    <row r="1859" spans="1:33" ht="19.5" thickBot="1" x14ac:dyDescent="0.35">
      <c r="A1859" s="366"/>
      <c r="B1859" s="1666"/>
      <c r="C1859" s="388"/>
      <c r="D1859" s="388"/>
      <c r="E1859" s="388"/>
      <c r="F1859" s="388"/>
      <c r="G1859" s="388"/>
      <c r="H1859" s="388"/>
      <c r="I1859" s="388"/>
      <c r="J1859" s="388"/>
      <c r="K1859" s="1669"/>
      <c r="L1859" s="332"/>
      <c r="M1859" s="332"/>
      <c r="N1859" s="332"/>
      <c r="O1859" s="366"/>
      <c r="P1859" s="366"/>
      <c r="Q1859" s="366"/>
      <c r="R1859" s="366"/>
      <c r="S1859" s="366"/>
      <c r="T1859" s="366"/>
      <c r="U1859" s="366"/>
      <c r="V1859" s="366"/>
      <c r="W1859" s="366"/>
      <c r="X1859" s="366"/>
      <c r="Y1859" s="366"/>
      <c r="Z1859" s="366"/>
      <c r="AA1859" s="366"/>
      <c r="AB1859" s="366"/>
      <c r="AC1859" s="366"/>
      <c r="AD1859" s="366"/>
      <c r="AE1859" s="366"/>
      <c r="AF1859" s="366"/>
      <c r="AG1859" s="520"/>
    </row>
    <row r="1860" spans="1:33" ht="19.5" thickBot="1" x14ac:dyDescent="0.35">
      <c r="A1860" s="366"/>
      <c r="B1860" s="1666"/>
      <c r="C1860" s="388"/>
      <c r="D1860" s="388"/>
      <c r="E1860" s="388"/>
      <c r="F1860" s="388"/>
      <c r="G1860" s="388"/>
      <c r="H1860" s="388"/>
      <c r="I1860" s="388"/>
      <c r="J1860" s="388"/>
      <c r="K1860" s="1669"/>
      <c r="L1860" s="332"/>
      <c r="M1860" s="332"/>
      <c r="N1860" s="332"/>
      <c r="O1860" s="366"/>
      <c r="P1860" s="366"/>
      <c r="Q1860" s="366"/>
      <c r="R1860" s="366"/>
      <c r="S1860" s="366"/>
      <c r="T1860" s="366"/>
      <c r="U1860" s="366"/>
      <c r="V1860" s="366"/>
      <c r="W1860" s="366"/>
      <c r="X1860" s="366"/>
      <c r="Y1860" s="366"/>
      <c r="Z1860" s="366"/>
      <c r="AA1860" s="366"/>
      <c r="AB1860" s="366"/>
      <c r="AC1860" s="366"/>
      <c r="AD1860" s="366"/>
      <c r="AE1860" s="366"/>
      <c r="AF1860" s="366"/>
      <c r="AG1860" s="520"/>
    </row>
    <row r="1861" spans="1:33" ht="19.5" thickBot="1" x14ac:dyDescent="0.35">
      <c r="A1861" s="366"/>
      <c r="B1861" s="1666"/>
      <c r="C1861" s="388"/>
      <c r="D1861" s="388"/>
      <c r="E1861" s="388"/>
      <c r="F1861" s="388"/>
      <c r="G1861" s="388"/>
      <c r="H1861" s="388"/>
      <c r="I1861" s="388"/>
      <c r="J1861" s="388"/>
      <c r="K1861" s="1669"/>
      <c r="L1861" s="332"/>
      <c r="M1861" s="332"/>
      <c r="N1861" s="332"/>
      <c r="O1861" s="366"/>
      <c r="P1861" s="366"/>
      <c r="Q1861" s="366"/>
      <c r="R1861" s="366"/>
      <c r="S1861" s="366"/>
      <c r="T1861" s="366"/>
      <c r="U1861" s="366"/>
      <c r="V1861" s="366"/>
      <c r="W1861" s="366"/>
      <c r="X1861" s="366"/>
      <c r="Y1861" s="366"/>
      <c r="Z1861" s="366"/>
      <c r="AA1861" s="366"/>
      <c r="AB1861" s="366"/>
      <c r="AC1861" s="366"/>
      <c r="AD1861" s="366"/>
      <c r="AE1861" s="366"/>
      <c r="AF1861" s="366"/>
      <c r="AG1861" s="520"/>
    </row>
    <row r="1862" spans="1:33" ht="19.5" thickBot="1" x14ac:dyDescent="0.35">
      <c r="A1862" s="366"/>
      <c r="B1862" s="1666"/>
      <c r="C1862" s="388"/>
      <c r="D1862" s="388"/>
      <c r="E1862" s="388"/>
      <c r="F1862" s="388"/>
      <c r="G1862" s="388"/>
      <c r="H1862" s="388"/>
      <c r="I1862" s="388"/>
      <c r="J1862" s="388"/>
      <c r="K1862" s="1669"/>
      <c r="L1862" s="332"/>
      <c r="M1862" s="332"/>
      <c r="N1862" s="332"/>
      <c r="O1862" s="366"/>
      <c r="P1862" s="366"/>
      <c r="Q1862" s="366"/>
      <c r="R1862" s="366"/>
      <c r="S1862" s="366"/>
      <c r="T1862" s="366"/>
      <c r="U1862" s="366"/>
      <c r="V1862" s="366"/>
      <c r="W1862" s="366"/>
      <c r="X1862" s="366"/>
      <c r="Y1862" s="366"/>
      <c r="Z1862" s="366"/>
      <c r="AA1862" s="366"/>
      <c r="AB1862" s="366"/>
      <c r="AC1862" s="366"/>
      <c r="AD1862" s="366"/>
      <c r="AE1862" s="366"/>
      <c r="AF1862" s="366"/>
      <c r="AG1862" s="520"/>
    </row>
    <row r="1863" spans="1:33" ht="19.5" thickBot="1" x14ac:dyDescent="0.35">
      <c r="A1863" s="366"/>
      <c r="B1863" s="1666"/>
      <c r="C1863" s="388"/>
      <c r="D1863" s="388"/>
      <c r="E1863" s="388"/>
      <c r="F1863" s="388"/>
      <c r="G1863" s="388"/>
      <c r="H1863" s="388"/>
      <c r="I1863" s="388"/>
      <c r="J1863" s="388"/>
      <c r="K1863" s="1669"/>
      <c r="L1863" s="332"/>
      <c r="M1863" s="332"/>
      <c r="N1863" s="332"/>
      <c r="O1863" s="366"/>
      <c r="P1863" s="366"/>
      <c r="Q1863" s="366"/>
      <c r="R1863" s="366"/>
      <c r="S1863" s="366"/>
      <c r="T1863" s="366"/>
      <c r="U1863" s="366"/>
      <c r="V1863" s="366"/>
      <c r="W1863" s="366"/>
      <c r="X1863" s="366"/>
      <c r="Y1863" s="366"/>
      <c r="Z1863" s="366"/>
      <c r="AA1863" s="366"/>
      <c r="AB1863" s="366"/>
      <c r="AC1863" s="366"/>
      <c r="AD1863" s="366"/>
      <c r="AE1863" s="366"/>
      <c r="AF1863" s="366"/>
      <c r="AG1863" s="520"/>
    </row>
    <row r="1864" spans="1:33" ht="19.5" thickBot="1" x14ac:dyDescent="0.35">
      <c r="A1864" s="366"/>
      <c r="B1864" s="1666"/>
      <c r="C1864" s="388"/>
      <c r="D1864" s="388"/>
      <c r="E1864" s="388"/>
      <c r="F1864" s="388"/>
      <c r="G1864" s="388"/>
      <c r="H1864" s="388"/>
      <c r="I1864" s="388"/>
      <c r="J1864" s="388"/>
      <c r="K1864" s="1669"/>
      <c r="L1864" s="332"/>
      <c r="M1864" s="332"/>
      <c r="N1864" s="332"/>
      <c r="O1864" s="366"/>
      <c r="P1864" s="366"/>
      <c r="Q1864" s="366"/>
      <c r="R1864" s="366"/>
      <c r="S1864" s="366"/>
      <c r="T1864" s="366"/>
      <c r="U1864" s="366"/>
      <c r="V1864" s="366"/>
      <c r="W1864" s="366"/>
      <c r="X1864" s="366"/>
      <c r="Y1864" s="366"/>
      <c r="Z1864" s="366"/>
      <c r="AA1864" s="366"/>
      <c r="AB1864" s="366"/>
      <c r="AC1864" s="366"/>
      <c r="AD1864" s="366"/>
      <c r="AE1864" s="366"/>
      <c r="AF1864" s="366"/>
      <c r="AG1864" s="520"/>
    </row>
    <row r="1865" spans="1:33" ht="21" thickBot="1" x14ac:dyDescent="0.35">
      <c r="A1865" s="366"/>
      <c r="B1865" s="725"/>
      <c r="C1865" s="725"/>
      <c r="D1865" s="725"/>
      <c r="E1865" s="725"/>
      <c r="F1865" s="1188"/>
      <c r="G1865" s="1945" t="s">
        <v>295</v>
      </c>
      <c r="H1865" s="1945" t="s">
        <v>296</v>
      </c>
      <c r="I1865" s="1947" t="s">
        <v>297</v>
      </c>
      <c r="J1865" s="1948"/>
      <c r="K1865" s="1882" t="s">
        <v>931</v>
      </c>
      <c r="L1865" s="332"/>
      <c r="M1865" s="332"/>
      <c r="N1865" s="332"/>
      <c r="O1865" s="366"/>
      <c r="P1865" s="366"/>
      <c r="Q1865" s="366"/>
      <c r="R1865" s="366"/>
      <c r="S1865" s="366"/>
      <c r="T1865" s="366"/>
      <c r="U1865" s="366"/>
      <c r="V1865" s="366"/>
      <c r="W1865" s="366"/>
      <c r="X1865" s="366"/>
      <c r="Y1865" s="366"/>
      <c r="Z1865" s="366"/>
      <c r="AA1865" s="366"/>
      <c r="AB1865" s="366"/>
      <c r="AC1865" s="366"/>
      <c r="AD1865" s="366"/>
      <c r="AE1865" s="366"/>
      <c r="AF1865" s="366"/>
      <c r="AG1865" s="520"/>
    </row>
    <row r="1866" spans="1:33" ht="41.25" thickBot="1" x14ac:dyDescent="0.35">
      <c r="A1866" s="366"/>
      <c r="B1866" s="314" t="s">
        <v>1</v>
      </c>
      <c r="C1866" s="1651" t="s">
        <v>151</v>
      </c>
      <c r="D1866" s="1670" t="s">
        <v>152</v>
      </c>
      <c r="E1866" s="767" t="s">
        <v>158</v>
      </c>
      <c r="F1866" s="767" t="s">
        <v>153</v>
      </c>
      <c r="G1866" s="1946"/>
      <c r="H1866" s="1946"/>
      <c r="I1866" s="767" t="s">
        <v>298</v>
      </c>
      <c r="J1866" s="767" t="s">
        <v>299</v>
      </c>
      <c r="K1866" s="1944"/>
      <c r="L1866" s="332"/>
      <c r="M1866" s="332"/>
      <c r="N1866" s="332"/>
      <c r="O1866" s="366"/>
      <c r="P1866" s="366"/>
      <c r="Q1866" s="366"/>
      <c r="R1866" s="366"/>
      <c r="S1866" s="366"/>
      <c r="T1866" s="366"/>
      <c r="U1866" s="366"/>
      <c r="V1866" s="366"/>
      <c r="W1866" s="366"/>
      <c r="X1866" s="366"/>
      <c r="Y1866" s="366"/>
      <c r="Z1866" s="366"/>
      <c r="AA1866" s="366"/>
      <c r="AB1866" s="366"/>
      <c r="AC1866" s="366"/>
      <c r="AD1866" s="366"/>
      <c r="AE1866" s="366"/>
      <c r="AF1866" s="366"/>
      <c r="AG1866" s="520"/>
    </row>
    <row r="1867" spans="1:33" ht="19.5" thickBot="1" x14ac:dyDescent="0.35">
      <c r="A1867" s="366"/>
      <c r="B1867" s="1666"/>
      <c r="C1867" s="388"/>
      <c r="D1867" s="388"/>
      <c r="E1867" s="388"/>
      <c r="F1867" s="388"/>
      <c r="G1867" s="388"/>
      <c r="H1867" s="388"/>
      <c r="I1867" s="388"/>
      <c r="J1867" s="388"/>
      <c r="K1867" s="1669"/>
      <c r="L1867" s="332"/>
      <c r="M1867" s="332"/>
      <c r="N1867" s="332"/>
      <c r="O1867" s="366"/>
      <c r="P1867" s="366"/>
      <c r="Q1867" s="366"/>
      <c r="R1867" s="366"/>
      <c r="S1867" s="366"/>
      <c r="T1867" s="366"/>
      <c r="U1867" s="366"/>
      <c r="V1867" s="366"/>
      <c r="W1867" s="366"/>
      <c r="X1867" s="366"/>
      <c r="Y1867" s="366"/>
      <c r="Z1867" s="366"/>
      <c r="AA1867" s="366"/>
      <c r="AB1867" s="366"/>
      <c r="AC1867" s="366"/>
      <c r="AD1867" s="366"/>
      <c r="AE1867" s="366"/>
      <c r="AF1867" s="366"/>
      <c r="AG1867" s="520"/>
    </row>
    <row r="1868" spans="1:33" ht="19.5" thickBot="1" x14ac:dyDescent="0.35">
      <c r="A1868" s="366"/>
      <c r="B1868" s="1666"/>
      <c r="C1868" s="388"/>
      <c r="D1868" s="388"/>
      <c r="E1868" s="388"/>
      <c r="F1868" s="388"/>
      <c r="G1868" s="388"/>
      <c r="H1868" s="388"/>
      <c r="I1868" s="388"/>
      <c r="J1868" s="388"/>
      <c r="K1868" s="1669"/>
      <c r="L1868" s="332"/>
      <c r="M1868" s="332"/>
      <c r="N1868" s="332"/>
      <c r="O1868" s="366"/>
      <c r="P1868" s="366"/>
      <c r="Q1868" s="366"/>
      <c r="R1868" s="366"/>
      <c r="S1868" s="366"/>
      <c r="T1868" s="366"/>
      <c r="U1868" s="366"/>
      <c r="V1868" s="366"/>
      <c r="W1868" s="366"/>
      <c r="X1868" s="366"/>
      <c r="Y1868" s="366"/>
      <c r="Z1868" s="366"/>
      <c r="AA1868" s="366"/>
      <c r="AB1868" s="366"/>
      <c r="AC1868" s="366"/>
      <c r="AD1868" s="366"/>
      <c r="AE1868" s="366"/>
      <c r="AF1868" s="366"/>
      <c r="AG1868" s="520"/>
    </row>
    <row r="1869" spans="1:33" ht="19.5" thickBot="1" x14ac:dyDescent="0.35">
      <c r="A1869" s="366"/>
      <c r="B1869" s="1666"/>
      <c r="C1869" s="388"/>
      <c r="D1869" s="388"/>
      <c r="E1869" s="388"/>
      <c r="F1869" s="388"/>
      <c r="G1869" s="388"/>
      <c r="H1869" s="388"/>
      <c r="I1869" s="388"/>
      <c r="J1869" s="388"/>
      <c r="K1869" s="1669"/>
      <c r="L1869" s="332"/>
      <c r="M1869" s="332"/>
      <c r="N1869" s="332"/>
      <c r="O1869" s="366"/>
      <c r="P1869" s="366"/>
      <c r="Q1869" s="366"/>
      <c r="R1869" s="366"/>
      <c r="S1869" s="366"/>
      <c r="T1869" s="366"/>
      <c r="U1869" s="366"/>
      <c r="V1869" s="366"/>
      <c r="W1869" s="366"/>
      <c r="X1869" s="366"/>
      <c r="Y1869" s="366"/>
      <c r="Z1869" s="366"/>
      <c r="AA1869" s="366"/>
      <c r="AB1869" s="366"/>
      <c r="AC1869" s="366"/>
      <c r="AD1869" s="366"/>
      <c r="AE1869" s="366"/>
      <c r="AF1869" s="366"/>
      <c r="AG1869" s="520"/>
    </row>
    <row r="1870" spans="1:33" ht="19.5" thickBot="1" x14ac:dyDescent="0.35">
      <c r="A1870" s="366"/>
      <c r="B1870" s="1666"/>
      <c r="C1870" s="388"/>
      <c r="D1870" s="388"/>
      <c r="E1870" s="388"/>
      <c r="F1870" s="388"/>
      <c r="G1870" s="388"/>
      <c r="H1870" s="388"/>
      <c r="I1870" s="388"/>
      <c r="J1870" s="388"/>
      <c r="K1870" s="1669"/>
      <c r="L1870" s="332"/>
      <c r="M1870" s="332"/>
      <c r="N1870" s="332"/>
      <c r="O1870" s="366"/>
      <c r="P1870" s="366"/>
      <c r="Q1870" s="366"/>
      <c r="R1870" s="366"/>
      <c r="S1870" s="366"/>
      <c r="T1870" s="366"/>
      <c r="U1870" s="366"/>
      <c r="V1870" s="366"/>
      <c r="W1870" s="366"/>
      <c r="X1870" s="366"/>
      <c r="Y1870" s="366"/>
      <c r="Z1870" s="366"/>
      <c r="AA1870" s="366"/>
      <c r="AB1870" s="366"/>
      <c r="AC1870" s="366"/>
      <c r="AD1870" s="366"/>
      <c r="AE1870" s="366"/>
      <c r="AF1870" s="366"/>
      <c r="AG1870" s="520"/>
    </row>
    <row r="1871" spans="1:33" ht="19.5" thickBot="1" x14ac:dyDescent="0.35">
      <c r="A1871" s="366"/>
      <c r="B1871" s="1666"/>
      <c r="C1871" s="388"/>
      <c r="D1871" s="388"/>
      <c r="E1871" s="388"/>
      <c r="F1871" s="388"/>
      <c r="G1871" s="388"/>
      <c r="H1871" s="388"/>
      <c r="I1871" s="388"/>
      <c r="J1871" s="388"/>
      <c r="K1871" s="1669"/>
      <c r="L1871" s="332"/>
      <c r="M1871" s="332"/>
      <c r="N1871" s="332"/>
      <c r="O1871" s="366"/>
      <c r="P1871" s="366"/>
      <c r="Q1871" s="366"/>
      <c r="R1871" s="366"/>
      <c r="S1871" s="366"/>
      <c r="T1871" s="366"/>
      <c r="U1871" s="366"/>
      <c r="V1871" s="366"/>
      <c r="W1871" s="366"/>
      <c r="X1871" s="366"/>
      <c r="Y1871" s="366"/>
      <c r="Z1871" s="366"/>
      <c r="AA1871" s="366"/>
      <c r="AB1871" s="366"/>
      <c r="AC1871" s="366"/>
      <c r="AD1871" s="366"/>
      <c r="AE1871" s="366"/>
      <c r="AF1871" s="366"/>
      <c r="AG1871" s="520"/>
    </row>
    <row r="1872" spans="1:33" ht="19.5" thickBot="1" x14ac:dyDescent="0.35">
      <c r="A1872" s="366"/>
      <c r="B1872" s="1666"/>
      <c r="C1872" s="388"/>
      <c r="D1872" s="388"/>
      <c r="E1872" s="388"/>
      <c r="F1872" s="388"/>
      <c r="G1872" s="388"/>
      <c r="H1872" s="388"/>
      <c r="I1872" s="388"/>
      <c r="J1872" s="388"/>
      <c r="K1872" s="1669"/>
      <c r="L1872" s="332"/>
      <c r="M1872" s="332"/>
      <c r="N1872" s="332"/>
      <c r="O1872" s="366"/>
      <c r="P1872" s="366"/>
      <c r="Q1872" s="366"/>
      <c r="R1872" s="366"/>
      <c r="S1872" s="366"/>
      <c r="T1872" s="366"/>
      <c r="U1872" s="366"/>
      <c r="V1872" s="366"/>
      <c r="W1872" s="366"/>
      <c r="X1872" s="366"/>
      <c r="Y1872" s="366"/>
      <c r="Z1872" s="366"/>
      <c r="AA1872" s="366"/>
      <c r="AB1872" s="366"/>
      <c r="AC1872" s="366"/>
      <c r="AD1872" s="366"/>
      <c r="AE1872" s="366"/>
      <c r="AF1872" s="366"/>
      <c r="AG1872" s="520"/>
    </row>
    <row r="1873" spans="1:33" ht="19.5" thickBot="1" x14ac:dyDescent="0.35">
      <c r="A1873" s="366"/>
      <c r="B1873" s="1666"/>
      <c r="C1873" s="388"/>
      <c r="D1873" s="388"/>
      <c r="E1873" s="388"/>
      <c r="F1873" s="388"/>
      <c r="G1873" s="388"/>
      <c r="H1873" s="388"/>
      <c r="I1873" s="388"/>
      <c r="J1873" s="388"/>
      <c r="K1873" s="1669"/>
      <c r="L1873" s="332"/>
      <c r="M1873" s="332"/>
      <c r="N1873" s="332"/>
      <c r="O1873" s="366"/>
      <c r="P1873" s="366"/>
      <c r="Q1873" s="366"/>
      <c r="R1873" s="366"/>
      <c r="S1873" s="366"/>
      <c r="T1873" s="366"/>
      <c r="U1873" s="366"/>
      <c r="V1873" s="366"/>
      <c r="W1873" s="366"/>
      <c r="X1873" s="366"/>
      <c r="Y1873" s="366"/>
      <c r="Z1873" s="366"/>
      <c r="AA1873" s="366"/>
      <c r="AB1873" s="366"/>
      <c r="AC1873" s="366"/>
      <c r="AD1873" s="366"/>
      <c r="AE1873" s="366"/>
      <c r="AF1873" s="366"/>
      <c r="AG1873" s="520"/>
    </row>
    <row r="1874" spans="1:33" ht="19.5" thickBot="1" x14ac:dyDescent="0.35">
      <c r="A1874" s="366"/>
      <c r="B1874" s="1666"/>
      <c r="C1874" s="388"/>
      <c r="D1874" s="388"/>
      <c r="E1874" s="388"/>
      <c r="F1874" s="388"/>
      <c r="G1874" s="388"/>
      <c r="H1874" s="388"/>
      <c r="I1874" s="388"/>
      <c r="J1874" s="388"/>
      <c r="K1874" s="1669"/>
      <c r="L1874" s="332"/>
      <c r="M1874" s="332"/>
      <c r="N1874" s="332"/>
      <c r="O1874" s="366"/>
      <c r="P1874" s="366"/>
      <c r="Q1874" s="366"/>
      <c r="R1874" s="366"/>
      <c r="S1874" s="366"/>
      <c r="T1874" s="366"/>
      <c r="U1874" s="366"/>
      <c r="V1874" s="366"/>
      <c r="W1874" s="366"/>
      <c r="X1874" s="366"/>
      <c r="Y1874" s="366"/>
      <c r="Z1874" s="366"/>
      <c r="AA1874" s="366"/>
      <c r="AB1874" s="366"/>
      <c r="AC1874" s="366"/>
      <c r="AD1874" s="366"/>
      <c r="AE1874" s="366"/>
      <c r="AF1874" s="366"/>
      <c r="AG1874" s="520"/>
    </row>
    <row r="1875" spans="1:33" ht="19.5" thickBot="1" x14ac:dyDescent="0.35">
      <c r="A1875" s="366"/>
      <c r="B1875" s="1666"/>
      <c r="C1875" s="388"/>
      <c r="D1875" s="388"/>
      <c r="E1875" s="388"/>
      <c r="F1875" s="388"/>
      <c r="G1875" s="388"/>
      <c r="H1875" s="388"/>
      <c r="I1875" s="388"/>
      <c r="J1875" s="388"/>
      <c r="K1875" s="1669"/>
      <c r="L1875" s="332"/>
      <c r="M1875" s="332"/>
      <c r="N1875" s="332"/>
      <c r="O1875" s="366"/>
      <c r="P1875" s="366"/>
      <c r="Q1875" s="366"/>
      <c r="R1875" s="366"/>
      <c r="S1875" s="366"/>
      <c r="T1875" s="366"/>
      <c r="U1875" s="366"/>
      <c r="V1875" s="366"/>
      <c r="W1875" s="366"/>
      <c r="X1875" s="366"/>
      <c r="Y1875" s="366"/>
      <c r="Z1875" s="366"/>
      <c r="AA1875" s="366"/>
      <c r="AB1875" s="366"/>
      <c r="AC1875" s="366"/>
      <c r="AD1875" s="366"/>
      <c r="AE1875" s="366"/>
      <c r="AF1875" s="366"/>
      <c r="AG1875" s="520"/>
    </row>
    <row r="1876" spans="1:33" ht="19.5" thickBot="1" x14ac:dyDescent="0.35">
      <c r="A1876" s="366"/>
      <c r="B1876" s="1666"/>
      <c r="C1876" s="388"/>
      <c r="D1876" s="388"/>
      <c r="E1876" s="388"/>
      <c r="F1876" s="388"/>
      <c r="G1876" s="388"/>
      <c r="H1876" s="388"/>
      <c r="I1876" s="388"/>
      <c r="J1876" s="388"/>
      <c r="K1876" s="1669"/>
      <c r="L1876" s="332"/>
      <c r="M1876" s="332"/>
      <c r="N1876" s="332"/>
      <c r="O1876" s="366"/>
      <c r="P1876" s="366"/>
      <c r="Q1876" s="366"/>
      <c r="R1876" s="366"/>
      <c r="S1876" s="366"/>
      <c r="T1876" s="366"/>
      <c r="U1876" s="366"/>
      <c r="V1876" s="366"/>
      <c r="W1876" s="366"/>
      <c r="X1876" s="366"/>
      <c r="Y1876" s="366"/>
      <c r="Z1876" s="366"/>
      <c r="AA1876" s="366"/>
      <c r="AB1876" s="366"/>
      <c r="AC1876" s="366"/>
      <c r="AD1876" s="366"/>
      <c r="AE1876" s="366"/>
      <c r="AF1876" s="366"/>
      <c r="AG1876" s="520"/>
    </row>
    <row r="1877" spans="1:33" ht="19.5" thickBot="1" x14ac:dyDescent="0.35">
      <c r="A1877" s="366"/>
      <c r="B1877" s="1666"/>
      <c r="C1877" s="388"/>
      <c r="D1877" s="388"/>
      <c r="E1877" s="388"/>
      <c r="F1877" s="388"/>
      <c r="G1877" s="388"/>
      <c r="H1877" s="388"/>
      <c r="I1877" s="388"/>
      <c r="J1877" s="388"/>
      <c r="K1877" s="1669"/>
      <c r="L1877" s="332"/>
      <c r="M1877" s="332"/>
      <c r="N1877" s="332"/>
      <c r="O1877" s="366"/>
      <c r="P1877" s="366"/>
      <c r="Q1877" s="366"/>
      <c r="R1877" s="366"/>
      <c r="S1877" s="366"/>
      <c r="T1877" s="366"/>
      <c r="U1877" s="366"/>
      <c r="V1877" s="366"/>
      <c r="W1877" s="366"/>
      <c r="X1877" s="366"/>
      <c r="Y1877" s="366"/>
      <c r="Z1877" s="366"/>
      <c r="AA1877" s="366"/>
      <c r="AB1877" s="366"/>
      <c r="AC1877" s="366"/>
      <c r="AD1877" s="366"/>
      <c r="AE1877" s="366"/>
      <c r="AF1877" s="366"/>
      <c r="AG1877" s="520"/>
    </row>
    <row r="1878" spans="1:33" ht="19.5" thickBot="1" x14ac:dyDescent="0.35">
      <c r="A1878" s="366"/>
      <c r="B1878" s="1666"/>
      <c r="C1878" s="388"/>
      <c r="D1878" s="388"/>
      <c r="E1878" s="388"/>
      <c r="F1878" s="388"/>
      <c r="G1878" s="388"/>
      <c r="H1878" s="388"/>
      <c r="I1878" s="388"/>
      <c r="J1878" s="388"/>
      <c r="K1878" s="1669"/>
      <c r="L1878" s="332"/>
      <c r="M1878" s="332"/>
      <c r="N1878" s="332"/>
      <c r="O1878" s="366"/>
      <c r="P1878" s="366"/>
      <c r="Q1878" s="366"/>
      <c r="R1878" s="366"/>
      <c r="S1878" s="366"/>
      <c r="T1878" s="366"/>
      <c r="U1878" s="366"/>
      <c r="V1878" s="366"/>
      <c r="W1878" s="366"/>
      <c r="X1878" s="366"/>
      <c r="Y1878" s="366"/>
      <c r="Z1878" s="366"/>
      <c r="AA1878" s="366"/>
      <c r="AB1878" s="366"/>
      <c r="AC1878" s="366"/>
      <c r="AD1878" s="366"/>
      <c r="AE1878" s="366"/>
      <c r="AF1878" s="366"/>
      <c r="AG1878" s="520"/>
    </row>
    <row r="1879" spans="1:33" ht="19.5" thickBot="1" x14ac:dyDescent="0.35">
      <c r="A1879" s="366"/>
      <c r="B1879" s="1666"/>
      <c r="C1879" s="388"/>
      <c r="D1879" s="388"/>
      <c r="E1879" s="388"/>
      <c r="F1879" s="388"/>
      <c r="G1879" s="388"/>
      <c r="H1879" s="388"/>
      <c r="I1879" s="388"/>
      <c r="J1879" s="388"/>
      <c r="K1879" s="1669"/>
      <c r="L1879" s="332"/>
      <c r="M1879" s="332"/>
      <c r="N1879" s="332"/>
      <c r="O1879" s="366"/>
      <c r="P1879" s="366"/>
      <c r="Q1879" s="366"/>
      <c r="R1879" s="366"/>
      <c r="S1879" s="366"/>
      <c r="T1879" s="366"/>
      <c r="U1879" s="366"/>
      <c r="V1879" s="366"/>
      <c r="W1879" s="366"/>
      <c r="X1879" s="366"/>
      <c r="Y1879" s="366"/>
      <c r="Z1879" s="366"/>
      <c r="AA1879" s="366"/>
      <c r="AB1879" s="366"/>
      <c r="AC1879" s="366"/>
      <c r="AD1879" s="366"/>
      <c r="AE1879" s="366"/>
      <c r="AF1879" s="366"/>
      <c r="AG1879" s="520"/>
    </row>
    <row r="1880" spans="1:33" ht="19.5" thickBot="1" x14ac:dyDescent="0.35">
      <c r="A1880" s="366"/>
      <c r="B1880" s="1666"/>
      <c r="C1880" s="388"/>
      <c r="D1880" s="388"/>
      <c r="E1880" s="388"/>
      <c r="F1880" s="388"/>
      <c r="G1880" s="388"/>
      <c r="H1880" s="388"/>
      <c r="I1880" s="388"/>
      <c r="J1880" s="388"/>
      <c r="K1880" s="1669"/>
      <c r="L1880" s="332"/>
      <c r="M1880" s="332"/>
      <c r="N1880" s="332"/>
      <c r="O1880" s="366"/>
      <c r="P1880" s="366"/>
      <c r="Q1880" s="366"/>
      <c r="R1880" s="366"/>
      <c r="S1880" s="366"/>
      <c r="T1880" s="366"/>
      <c r="U1880" s="366"/>
      <c r="V1880" s="366"/>
      <c r="W1880" s="366"/>
      <c r="X1880" s="366"/>
      <c r="Y1880" s="366"/>
      <c r="Z1880" s="366"/>
      <c r="AA1880" s="366"/>
      <c r="AB1880" s="366"/>
      <c r="AC1880" s="366"/>
      <c r="AD1880" s="366"/>
      <c r="AE1880" s="366"/>
      <c r="AF1880" s="366"/>
      <c r="AG1880" s="520"/>
    </row>
    <row r="1881" spans="1:33" ht="19.5" thickBot="1" x14ac:dyDescent="0.35">
      <c r="A1881" s="366"/>
      <c r="B1881" s="1666"/>
      <c r="C1881" s="388"/>
      <c r="D1881" s="388"/>
      <c r="E1881" s="388"/>
      <c r="F1881" s="388"/>
      <c r="G1881" s="388"/>
      <c r="H1881" s="388"/>
      <c r="I1881" s="388"/>
      <c r="J1881" s="388"/>
      <c r="K1881" s="1669"/>
      <c r="L1881" s="332"/>
      <c r="M1881" s="332"/>
      <c r="N1881" s="332"/>
      <c r="O1881" s="366"/>
      <c r="P1881" s="366"/>
      <c r="Q1881" s="366"/>
      <c r="R1881" s="366"/>
      <c r="S1881" s="366"/>
      <c r="T1881" s="366"/>
      <c r="U1881" s="366"/>
      <c r="V1881" s="366"/>
      <c r="W1881" s="366"/>
      <c r="X1881" s="366"/>
      <c r="Y1881" s="366"/>
      <c r="Z1881" s="366"/>
      <c r="AA1881" s="366"/>
      <c r="AB1881" s="366"/>
      <c r="AC1881" s="366"/>
      <c r="AD1881" s="366"/>
      <c r="AE1881" s="366"/>
      <c r="AF1881" s="366"/>
      <c r="AG1881" s="520"/>
    </row>
    <row r="1882" spans="1:33" ht="19.5" thickBot="1" x14ac:dyDescent="0.35">
      <c r="A1882" s="366"/>
      <c r="B1882" s="1666"/>
      <c r="C1882" s="388"/>
      <c r="D1882" s="388"/>
      <c r="E1882" s="388"/>
      <c r="F1882" s="388"/>
      <c r="G1882" s="388"/>
      <c r="H1882" s="388"/>
      <c r="I1882" s="388"/>
      <c r="J1882" s="388"/>
      <c r="K1882" s="1669"/>
      <c r="L1882" s="332"/>
      <c r="M1882" s="332"/>
      <c r="N1882" s="332"/>
      <c r="O1882" s="366"/>
      <c r="P1882" s="366"/>
      <c r="Q1882" s="366"/>
      <c r="R1882" s="366"/>
      <c r="S1882" s="366"/>
      <c r="T1882" s="366"/>
      <c r="U1882" s="366"/>
      <c r="V1882" s="366"/>
      <c r="W1882" s="366"/>
      <c r="X1882" s="366"/>
      <c r="Y1882" s="366"/>
      <c r="Z1882" s="366"/>
      <c r="AA1882" s="366"/>
      <c r="AB1882" s="366"/>
      <c r="AC1882" s="366"/>
      <c r="AD1882" s="366"/>
      <c r="AE1882" s="366"/>
      <c r="AF1882" s="366"/>
      <c r="AG1882" s="520"/>
    </row>
    <row r="1883" spans="1:33" ht="19.5" thickBot="1" x14ac:dyDescent="0.35">
      <c r="A1883" s="366"/>
      <c r="B1883" s="1666"/>
      <c r="C1883" s="388"/>
      <c r="D1883" s="388"/>
      <c r="E1883" s="388"/>
      <c r="F1883" s="388"/>
      <c r="G1883" s="388"/>
      <c r="H1883" s="388"/>
      <c r="I1883" s="388"/>
      <c r="J1883" s="388"/>
      <c r="K1883" s="1669"/>
      <c r="L1883" s="332"/>
      <c r="M1883" s="332"/>
      <c r="N1883" s="332"/>
      <c r="O1883" s="366"/>
      <c r="P1883" s="366"/>
      <c r="Q1883" s="366"/>
      <c r="R1883" s="366"/>
      <c r="S1883" s="366"/>
      <c r="T1883" s="366"/>
      <c r="U1883" s="366"/>
      <c r="V1883" s="366"/>
      <c r="W1883" s="366"/>
      <c r="X1883" s="366"/>
      <c r="Y1883" s="366"/>
      <c r="Z1883" s="366"/>
      <c r="AA1883" s="366"/>
      <c r="AB1883" s="366"/>
      <c r="AC1883" s="366"/>
      <c r="AD1883" s="366"/>
      <c r="AE1883" s="366"/>
      <c r="AF1883" s="366"/>
      <c r="AG1883" s="520"/>
    </row>
    <row r="1884" spans="1:33" ht="19.5" thickBot="1" x14ac:dyDescent="0.35">
      <c r="A1884" s="366"/>
      <c r="B1884" s="1666"/>
      <c r="C1884" s="388"/>
      <c r="D1884" s="388"/>
      <c r="E1884" s="388"/>
      <c r="F1884" s="388"/>
      <c r="G1884" s="388"/>
      <c r="H1884" s="388"/>
      <c r="I1884" s="388"/>
      <c r="J1884" s="388"/>
      <c r="K1884" s="1669"/>
      <c r="L1884" s="332"/>
      <c r="M1884" s="332"/>
      <c r="N1884" s="332"/>
      <c r="O1884" s="366"/>
      <c r="P1884" s="366"/>
      <c r="Q1884" s="366"/>
      <c r="R1884" s="366"/>
      <c r="S1884" s="366"/>
      <c r="T1884" s="366"/>
      <c r="U1884" s="366"/>
      <c r="V1884" s="366"/>
      <c r="W1884" s="366"/>
      <c r="X1884" s="366"/>
      <c r="Y1884" s="366"/>
      <c r="Z1884" s="366"/>
      <c r="AA1884" s="366"/>
      <c r="AB1884" s="366"/>
      <c r="AC1884" s="366"/>
      <c r="AD1884" s="366"/>
      <c r="AE1884" s="366"/>
      <c r="AF1884" s="366"/>
      <c r="AG1884" s="520"/>
    </row>
    <row r="1885" spans="1:33" ht="19.5" thickBot="1" x14ac:dyDescent="0.35">
      <c r="A1885" s="366"/>
      <c r="B1885" s="1666"/>
      <c r="C1885" s="388"/>
      <c r="D1885" s="388"/>
      <c r="E1885" s="388"/>
      <c r="F1885" s="388"/>
      <c r="G1885" s="388"/>
      <c r="H1885" s="388"/>
      <c r="I1885" s="388"/>
      <c r="J1885" s="388"/>
      <c r="K1885" s="1669"/>
      <c r="L1885" s="332"/>
      <c r="M1885" s="332"/>
      <c r="N1885" s="332"/>
      <c r="O1885" s="366"/>
      <c r="P1885" s="366"/>
      <c r="Q1885" s="366"/>
      <c r="R1885" s="366"/>
      <c r="S1885" s="366"/>
      <c r="T1885" s="366"/>
      <c r="U1885" s="366"/>
      <c r="V1885" s="366"/>
      <c r="W1885" s="366"/>
      <c r="X1885" s="366"/>
      <c r="Y1885" s="366"/>
      <c r="Z1885" s="366"/>
      <c r="AA1885" s="366"/>
      <c r="AB1885" s="366"/>
      <c r="AC1885" s="366"/>
      <c r="AD1885" s="366"/>
      <c r="AE1885" s="366"/>
      <c r="AF1885" s="366"/>
      <c r="AG1885" s="520"/>
    </row>
    <row r="1886" spans="1:33" ht="19.5" thickBot="1" x14ac:dyDescent="0.35">
      <c r="A1886" s="366"/>
      <c r="B1886" s="1666"/>
      <c r="C1886" s="388"/>
      <c r="D1886" s="388"/>
      <c r="E1886" s="388"/>
      <c r="F1886" s="388"/>
      <c r="G1886" s="388"/>
      <c r="H1886" s="388"/>
      <c r="I1886" s="388"/>
      <c r="J1886" s="388"/>
      <c r="K1886" s="1669"/>
      <c r="L1886" s="332"/>
      <c r="M1886" s="332"/>
      <c r="N1886" s="332"/>
      <c r="O1886" s="366"/>
      <c r="P1886" s="366"/>
      <c r="Q1886" s="366"/>
      <c r="R1886" s="366"/>
      <c r="S1886" s="366"/>
      <c r="T1886" s="366"/>
      <c r="U1886" s="366"/>
      <c r="V1886" s="366"/>
      <c r="W1886" s="366"/>
      <c r="X1886" s="366"/>
      <c r="Y1886" s="366"/>
      <c r="Z1886" s="366"/>
      <c r="AA1886" s="366"/>
      <c r="AB1886" s="366"/>
      <c r="AC1886" s="366"/>
      <c r="AD1886" s="366"/>
      <c r="AE1886" s="366"/>
      <c r="AF1886" s="366"/>
      <c r="AG1886" s="520"/>
    </row>
    <row r="1887" spans="1:33" ht="19.5" thickBot="1" x14ac:dyDescent="0.35">
      <c r="A1887" s="366"/>
      <c r="B1887" s="1666"/>
      <c r="C1887" s="388"/>
      <c r="D1887" s="388"/>
      <c r="E1887" s="388"/>
      <c r="F1887" s="388"/>
      <c r="G1887" s="388"/>
      <c r="H1887" s="388"/>
      <c r="I1887" s="388"/>
      <c r="J1887" s="388"/>
      <c r="K1887" s="1669"/>
      <c r="L1887" s="332"/>
      <c r="M1887" s="332"/>
      <c r="N1887" s="332"/>
      <c r="O1887" s="366"/>
      <c r="P1887" s="366"/>
      <c r="Q1887" s="366"/>
      <c r="R1887" s="366"/>
      <c r="S1887" s="366"/>
      <c r="T1887" s="366"/>
      <c r="U1887" s="366"/>
      <c r="V1887" s="366"/>
      <c r="W1887" s="366"/>
      <c r="X1887" s="366"/>
      <c r="Y1887" s="366"/>
      <c r="Z1887" s="366"/>
      <c r="AA1887" s="366"/>
      <c r="AB1887" s="366"/>
      <c r="AC1887" s="366"/>
      <c r="AD1887" s="366"/>
      <c r="AE1887" s="366"/>
      <c r="AF1887" s="366"/>
      <c r="AG1887" s="520"/>
    </row>
    <row r="1888" spans="1:33" ht="19.5" thickBot="1" x14ac:dyDescent="0.35">
      <c r="A1888" s="366"/>
      <c r="B1888" s="1666"/>
      <c r="C1888" s="388"/>
      <c r="D1888" s="388"/>
      <c r="E1888" s="388"/>
      <c r="F1888" s="388"/>
      <c r="G1888" s="388"/>
      <c r="H1888" s="388"/>
      <c r="I1888" s="388"/>
      <c r="J1888" s="388"/>
      <c r="K1888" s="1669"/>
      <c r="L1888" s="332"/>
      <c r="M1888" s="332"/>
      <c r="N1888" s="332"/>
      <c r="O1888" s="366"/>
      <c r="P1888" s="366"/>
      <c r="Q1888" s="366"/>
      <c r="R1888" s="366"/>
      <c r="S1888" s="366"/>
      <c r="T1888" s="366"/>
      <c r="U1888" s="366"/>
      <c r="V1888" s="366"/>
      <c r="W1888" s="366"/>
      <c r="X1888" s="366"/>
      <c r="Y1888" s="366"/>
      <c r="Z1888" s="366"/>
      <c r="AA1888" s="366"/>
      <c r="AB1888" s="366"/>
      <c r="AC1888" s="366"/>
      <c r="AD1888" s="366"/>
      <c r="AE1888" s="366"/>
      <c r="AF1888" s="366"/>
      <c r="AG1888" s="520"/>
    </row>
    <row r="1889" spans="1:33" ht="19.5" thickBot="1" x14ac:dyDescent="0.35">
      <c r="A1889" s="366"/>
      <c r="B1889" s="1666"/>
      <c r="C1889" s="388"/>
      <c r="D1889" s="388"/>
      <c r="E1889" s="388"/>
      <c r="F1889" s="388"/>
      <c r="G1889" s="388"/>
      <c r="H1889" s="388"/>
      <c r="I1889" s="388"/>
      <c r="J1889" s="388"/>
      <c r="K1889" s="1669"/>
      <c r="L1889" s="332"/>
      <c r="M1889" s="332"/>
      <c r="N1889" s="332"/>
      <c r="O1889" s="366"/>
      <c r="P1889" s="366"/>
      <c r="Q1889" s="366"/>
      <c r="R1889" s="366"/>
      <c r="S1889" s="366"/>
      <c r="T1889" s="366"/>
      <c r="U1889" s="366"/>
      <c r="V1889" s="366"/>
      <c r="W1889" s="366"/>
      <c r="X1889" s="366"/>
      <c r="Y1889" s="366"/>
      <c r="Z1889" s="366"/>
      <c r="AA1889" s="366"/>
      <c r="AB1889" s="366"/>
      <c r="AC1889" s="366"/>
      <c r="AD1889" s="366"/>
      <c r="AE1889" s="366"/>
      <c r="AF1889" s="366"/>
      <c r="AG1889" s="520"/>
    </row>
    <row r="1890" spans="1:33" ht="19.5" thickBot="1" x14ac:dyDescent="0.35">
      <c r="A1890" s="366"/>
      <c r="B1890" s="1666"/>
      <c r="C1890" s="388"/>
      <c r="D1890" s="388"/>
      <c r="E1890" s="388"/>
      <c r="F1890" s="388"/>
      <c r="G1890" s="388"/>
      <c r="H1890" s="388"/>
      <c r="I1890" s="388"/>
      <c r="J1890" s="388"/>
      <c r="K1890" s="1669"/>
      <c r="L1890" s="332"/>
      <c r="M1890" s="332"/>
      <c r="N1890" s="332"/>
      <c r="O1890" s="366"/>
      <c r="P1890" s="366"/>
      <c r="Q1890" s="366"/>
      <c r="R1890" s="366"/>
      <c r="S1890" s="366"/>
      <c r="T1890" s="366"/>
      <c r="U1890" s="366"/>
      <c r="V1890" s="366"/>
      <c r="W1890" s="366"/>
      <c r="X1890" s="366"/>
      <c r="Y1890" s="366"/>
      <c r="Z1890" s="366"/>
      <c r="AA1890" s="366"/>
      <c r="AB1890" s="366"/>
      <c r="AC1890" s="366"/>
      <c r="AD1890" s="366"/>
      <c r="AE1890" s="366"/>
      <c r="AF1890" s="366"/>
      <c r="AG1890" s="520"/>
    </row>
    <row r="1891" spans="1:33" ht="19.5" thickBot="1" x14ac:dyDescent="0.35">
      <c r="A1891" s="366"/>
      <c r="B1891" s="1666"/>
      <c r="C1891" s="388"/>
      <c r="D1891" s="388"/>
      <c r="E1891" s="388"/>
      <c r="F1891" s="388"/>
      <c r="G1891" s="388"/>
      <c r="H1891" s="388"/>
      <c r="I1891" s="388"/>
      <c r="J1891" s="388"/>
      <c r="K1891" s="1669"/>
      <c r="L1891" s="332"/>
      <c r="M1891" s="332"/>
      <c r="N1891" s="332"/>
      <c r="O1891" s="366"/>
      <c r="P1891" s="366"/>
      <c r="Q1891" s="366"/>
      <c r="R1891" s="366"/>
      <c r="S1891" s="366"/>
      <c r="T1891" s="366"/>
      <c r="U1891" s="366"/>
      <c r="V1891" s="366"/>
      <c r="W1891" s="366"/>
      <c r="X1891" s="366"/>
      <c r="Y1891" s="366"/>
      <c r="Z1891" s="366"/>
      <c r="AA1891" s="366"/>
      <c r="AB1891" s="366"/>
      <c r="AC1891" s="366"/>
      <c r="AD1891" s="366"/>
      <c r="AE1891" s="366"/>
      <c r="AF1891" s="366"/>
      <c r="AG1891" s="520"/>
    </row>
    <row r="1892" spans="1:33" ht="19.5" thickBot="1" x14ac:dyDescent="0.35">
      <c r="A1892" s="366"/>
      <c r="B1892" s="1666"/>
      <c r="C1892" s="388"/>
      <c r="D1892" s="388"/>
      <c r="E1892" s="388"/>
      <c r="F1892" s="388"/>
      <c r="G1892" s="388"/>
      <c r="H1892" s="388"/>
      <c r="I1892" s="388"/>
      <c r="J1892" s="388"/>
      <c r="K1892" s="1669"/>
      <c r="L1892" s="332"/>
      <c r="M1892" s="332"/>
      <c r="N1892" s="332"/>
      <c r="O1892" s="366"/>
      <c r="P1892" s="366"/>
      <c r="Q1892" s="366"/>
      <c r="R1892" s="366"/>
      <c r="S1892" s="366"/>
      <c r="T1892" s="366"/>
      <c r="U1892" s="366"/>
      <c r="V1892" s="366"/>
      <c r="W1892" s="366"/>
      <c r="X1892" s="366"/>
      <c r="Y1892" s="366"/>
      <c r="Z1892" s="366"/>
      <c r="AA1892" s="366"/>
      <c r="AB1892" s="366"/>
      <c r="AC1892" s="366"/>
      <c r="AD1892" s="366"/>
      <c r="AE1892" s="366"/>
      <c r="AF1892" s="366"/>
      <c r="AG1892" s="520"/>
    </row>
    <row r="1893" spans="1:33" ht="19.5" thickBot="1" x14ac:dyDescent="0.35">
      <c r="A1893" s="366"/>
      <c r="B1893" s="1666"/>
      <c r="C1893" s="388"/>
      <c r="D1893" s="388"/>
      <c r="E1893" s="388"/>
      <c r="F1893" s="388"/>
      <c r="G1893" s="388"/>
      <c r="H1893" s="388"/>
      <c r="I1893" s="388"/>
      <c r="J1893" s="388"/>
      <c r="K1893" s="1669"/>
      <c r="L1893" s="332"/>
      <c r="M1893" s="332"/>
      <c r="N1893" s="332"/>
      <c r="O1893" s="366"/>
      <c r="P1893" s="366"/>
      <c r="Q1893" s="366"/>
      <c r="R1893" s="366"/>
      <c r="S1893" s="366"/>
      <c r="T1893" s="366"/>
      <c r="U1893" s="366"/>
      <c r="V1893" s="366"/>
      <c r="W1893" s="366"/>
      <c r="X1893" s="366"/>
      <c r="Y1893" s="366"/>
      <c r="Z1893" s="366"/>
      <c r="AA1893" s="366"/>
      <c r="AB1893" s="366"/>
      <c r="AC1893" s="366"/>
      <c r="AD1893" s="366"/>
      <c r="AE1893" s="366"/>
      <c r="AF1893" s="366"/>
      <c r="AG1893" s="520"/>
    </row>
    <row r="1894" spans="1:33" ht="19.5" thickBot="1" x14ac:dyDescent="0.35">
      <c r="A1894" s="366"/>
      <c r="B1894" s="1666"/>
      <c r="C1894" s="388"/>
      <c r="D1894" s="388"/>
      <c r="E1894" s="388"/>
      <c r="F1894" s="388"/>
      <c r="G1894" s="388"/>
      <c r="H1894" s="388"/>
      <c r="I1894" s="388"/>
      <c r="J1894" s="388"/>
      <c r="K1894" s="1669"/>
      <c r="L1894" s="332"/>
      <c r="M1894" s="332"/>
      <c r="N1894" s="332"/>
      <c r="O1894" s="366"/>
      <c r="P1894" s="366"/>
      <c r="Q1894" s="366"/>
      <c r="R1894" s="366"/>
      <c r="S1894" s="366"/>
      <c r="T1894" s="366"/>
      <c r="U1894" s="366"/>
      <c r="V1894" s="366"/>
      <c r="W1894" s="366"/>
      <c r="X1894" s="366"/>
      <c r="Y1894" s="366"/>
      <c r="Z1894" s="366"/>
      <c r="AA1894" s="366"/>
      <c r="AB1894" s="366"/>
      <c r="AC1894" s="366"/>
      <c r="AD1894" s="366"/>
      <c r="AE1894" s="366"/>
      <c r="AF1894" s="366"/>
      <c r="AG1894" s="520"/>
    </row>
    <row r="1895" spans="1:33" ht="19.5" thickBot="1" x14ac:dyDescent="0.35">
      <c r="A1895" s="366"/>
      <c r="B1895" s="1666"/>
      <c r="C1895" s="388"/>
      <c r="D1895" s="388"/>
      <c r="E1895" s="388"/>
      <c r="F1895" s="388"/>
      <c r="G1895" s="388"/>
      <c r="H1895" s="388"/>
      <c r="I1895" s="388"/>
      <c r="J1895" s="388"/>
      <c r="K1895" s="1669"/>
      <c r="L1895" s="332"/>
      <c r="M1895" s="332"/>
      <c r="N1895" s="332"/>
      <c r="O1895" s="366"/>
      <c r="P1895" s="366"/>
      <c r="Q1895" s="366"/>
      <c r="R1895" s="366"/>
      <c r="S1895" s="366"/>
      <c r="T1895" s="366"/>
      <c r="U1895" s="366"/>
      <c r="V1895" s="366"/>
      <c r="W1895" s="366"/>
      <c r="X1895" s="366"/>
      <c r="Y1895" s="366"/>
      <c r="Z1895" s="366"/>
      <c r="AA1895" s="366"/>
      <c r="AB1895" s="366"/>
      <c r="AC1895" s="366"/>
      <c r="AD1895" s="366"/>
      <c r="AE1895" s="366"/>
      <c r="AF1895" s="366"/>
      <c r="AG1895" s="520"/>
    </row>
    <row r="1896" spans="1:33" ht="19.5" thickBot="1" x14ac:dyDescent="0.35">
      <c r="A1896" s="366"/>
      <c r="B1896" s="1666"/>
      <c r="C1896" s="388"/>
      <c r="D1896" s="388"/>
      <c r="E1896" s="388"/>
      <c r="F1896" s="388"/>
      <c r="G1896" s="388"/>
      <c r="H1896" s="388"/>
      <c r="I1896" s="388"/>
      <c r="J1896" s="388"/>
      <c r="K1896" s="1669"/>
      <c r="L1896" s="332"/>
      <c r="M1896" s="332"/>
      <c r="N1896" s="332"/>
      <c r="O1896" s="366"/>
      <c r="P1896" s="366"/>
      <c r="Q1896" s="366"/>
      <c r="R1896" s="366"/>
      <c r="S1896" s="366"/>
      <c r="T1896" s="366"/>
      <c r="U1896" s="366"/>
      <c r="V1896" s="366"/>
      <c r="W1896" s="366"/>
      <c r="X1896" s="366"/>
      <c r="Y1896" s="366"/>
      <c r="Z1896" s="366"/>
      <c r="AA1896" s="366"/>
      <c r="AB1896" s="366"/>
      <c r="AC1896" s="366"/>
      <c r="AD1896" s="366"/>
      <c r="AE1896" s="366"/>
      <c r="AF1896" s="366"/>
      <c r="AG1896" s="520"/>
    </row>
    <row r="1897" spans="1:33" ht="21" thickBot="1" x14ac:dyDescent="0.35">
      <c r="A1897" s="366"/>
      <c r="B1897" s="725"/>
      <c r="C1897" s="725"/>
      <c r="D1897" s="725"/>
      <c r="E1897" s="725"/>
      <c r="F1897" s="1188"/>
      <c r="G1897" s="1945" t="s">
        <v>295</v>
      </c>
      <c r="H1897" s="1945" t="s">
        <v>296</v>
      </c>
      <c r="I1897" s="1947" t="s">
        <v>297</v>
      </c>
      <c r="J1897" s="1948"/>
      <c r="K1897" s="1882" t="s">
        <v>931</v>
      </c>
      <c r="L1897" s="332"/>
      <c r="M1897" s="332"/>
      <c r="N1897" s="332"/>
      <c r="O1897" s="366"/>
      <c r="P1897" s="366"/>
      <c r="Q1897" s="366"/>
      <c r="R1897" s="366"/>
      <c r="S1897" s="366"/>
      <c r="T1897" s="366"/>
      <c r="U1897" s="366"/>
      <c r="V1897" s="366"/>
      <c r="W1897" s="366"/>
      <c r="X1897" s="366"/>
      <c r="Y1897" s="366"/>
      <c r="Z1897" s="366"/>
      <c r="AA1897" s="366"/>
      <c r="AB1897" s="366"/>
      <c r="AC1897" s="366"/>
      <c r="AD1897" s="366"/>
      <c r="AE1897" s="366"/>
      <c r="AF1897" s="366"/>
      <c r="AG1897" s="520"/>
    </row>
    <row r="1898" spans="1:33" ht="41.25" thickBot="1" x14ac:dyDescent="0.35">
      <c r="A1898" s="366"/>
      <c r="B1898" s="314" t="s">
        <v>1</v>
      </c>
      <c r="C1898" s="1651" t="s">
        <v>151</v>
      </c>
      <c r="D1898" s="1670" t="s">
        <v>152</v>
      </c>
      <c r="E1898" s="767" t="s">
        <v>158</v>
      </c>
      <c r="F1898" s="767" t="s">
        <v>153</v>
      </c>
      <c r="G1898" s="1946"/>
      <c r="H1898" s="1946"/>
      <c r="I1898" s="767" t="s">
        <v>298</v>
      </c>
      <c r="J1898" s="767" t="s">
        <v>299</v>
      </c>
      <c r="K1898" s="1944"/>
      <c r="L1898" s="332"/>
      <c r="M1898" s="332"/>
      <c r="N1898" s="332"/>
      <c r="O1898" s="366"/>
      <c r="P1898" s="366"/>
      <c r="Q1898" s="366"/>
      <c r="R1898" s="366"/>
      <c r="S1898" s="366"/>
      <c r="T1898" s="366"/>
      <c r="U1898" s="366"/>
      <c r="V1898" s="366"/>
      <c r="W1898" s="366"/>
      <c r="X1898" s="366"/>
      <c r="Y1898" s="366"/>
      <c r="Z1898" s="366"/>
      <c r="AA1898" s="366"/>
      <c r="AB1898" s="366"/>
      <c r="AC1898" s="366"/>
      <c r="AD1898" s="366"/>
      <c r="AE1898" s="366"/>
      <c r="AF1898" s="366"/>
      <c r="AG1898" s="520"/>
    </row>
    <row r="1899" spans="1:33" ht="19.5" thickBot="1" x14ac:dyDescent="0.35">
      <c r="A1899" s="366"/>
      <c r="B1899" s="1666"/>
      <c r="C1899" s="388"/>
      <c r="D1899" s="388"/>
      <c r="E1899" s="388"/>
      <c r="F1899" s="589"/>
      <c r="G1899" s="388"/>
      <c r="H1899" s="388"/>
      <c r="I1899" s="388"/>
      <c r="J1899" s="388"/>
      <c r="K1899" s="1669"/>
      <c r="L1899" s="332"/>
      <c r="M1899" s="332"/>
      <c r="N1899" s="332"/>
      <c r="O1899" s="366"/>
      <c r="P1899" s="366"/>
      <c r="Q1899" s="366"/>
      <c r="R1899" s="366"/>
      <c r="S1899" s="366"/>
      <c r="T1899" s="366"/>
      <c r="U1899" s="366"/>
      <c r="V1899" s="366"/>
      <c r="W1899" s="366"/>
      <c r="X1899" s="366"/>
      <c r="Y1899" s="366"/>
      <c r="Z1899" s="366"/>
      <c r="AA1899" s="366"/>
      <c r="AB1899" s="366"/>
      <c r="AC1899" s="366"/>
      <c r="AD1899" s="366"/>
      <c r="AE1899" s="366"/>
      <c r="AF1899" s="366"/>
      <c r="AG1899" s="520"/>
    </row>
    <row r="1900" spans="1:33" ht="19.5" thickBot="1" x14ac:dyDescent="0.35">
      <c r="A1900" s="366"/>
      <c r="B1900" s="1666"/>
      <c r="C1900" s="388"/>
      <c r="D1900" s="388"/>
      <c r="E1900" s="388"/>
      <c r="F1900" s="388"/>
      <c r="G1900" s="388"/>
      <c r="H1900" s="388"/>
      <c r="I1900" s="388"/>
      <c r="J1900" s="388"/>
      <c r="K1900" s="1669"/>
      <c r="L1900" s="332"/>
      <c r="M1900" s="332"/>
      <c r="N1900" s="332"/>
      <c r="O1900" s="366"/>
      <c r="P1900" s="366"/>
      <c r="Q1900" s="366"/>
      <c r="R1900" s="366"/>
      <c r="S1900" s="366"/>
      <c r="T1900" s="366"/>
      <c r="U1900" s="366"/>
      <c r="V1900" s="366"/>
      <c r="W1900" s="366"/>
      <c r="X1900" s="366"/>
      <c r="Y1900" s="366"/>
      <c r="Z1900" s="366"/>
      <c r="AA1900" s="366"/>
      <c r="AB1900" s="366"/>
      <c r="AC1900" s="366"/>
      <c r="AD1900" s="366"/>
      <c r="AE1900" s="366"/>
      <c r="AF1900" s="366"/>
      <c r="AG1900" s="520"/>
    </row>
    <row r="1901" spans="1:33" ht="19.5" thickBot="1" x14ac:dyDescent="0.35">
      <c r="A1901" s="366"/>
      <c r="B1901" s="1666"/>
      <c r="C1901" s="388"/>
      <c r="D1901" s="388"/>
      <c r="E1901" s="388"/>
      <c r="F1901" s="388"/>
      <c r="G1901" s="388"/>
      <c r="H1901" s="388"/>
      <c r="I1901" s="388"/>
      <c r="J1901" s="388"/>
      <c r="K1901" s="1669"/>
      <c r="L1901" s="332"/>
      <c r="M1901" s="332"/>
      <c r="N1901" s="332"/>
      <c r="O1901" s="366"/>
      <c r="P1901" s="366"/>
      <c r="Q1901" s="366"/>
      <c r="R1901" s="366"/>
      <c r="S1901" s="366"/>
      <c r="T1901" s="366"/>
      <c r="U1901" s="366"/>
      <c r="V1901" s="366"/>
      <c r="W1901" s="366"/>
      <c r="X1901" s="366"/>
      <c r="Y1901" s="366"/>
      <c r="Z1901" s="366"/>
      <c r="AA1901" s="366"/>
      <c r="AB1901" s="366"/>
      <c r="AC1901" s="366"/>
      <c r="AD1901" s="366"/>
      <c r="AE1901" s="366"/>
      <c r="AF1901" s="366"/>
      <c r="AG1901" s="520"/>
    </row>
    <row r="1902" spans="1:33" ht="19.5" thickBot="1" x14ac:dyDescent="0.35">
      <c r="A1902" s="366"/>
      <c r="B1902" s="1666"/>
      <c r="C1902" s="388"/>
      <c r="D1902" s="388"/>
      <c r="E1902" s="388"/>
      <c r="F1902" s="388"/>
      <c r="G1902" s="388"/>
      <c r="H1902" s="388"/>
      <c r="I1902" s="388"/>
      <c r="J1902" s="388"/>
      <c r="K1902" s="1669"/>
      <c r="L1902" s="332"/>
      <c r="M1902" s="332"/>
      <c r="N1902" s="332"/>
      <c r="O1902" s="366"/>
      <c r="P1902" s="366"/>
      <c r="Q1902" s="366"/>
      <c r="R1902" s="366"/>
      <c r="S1902" s="366"/>
      <c r="T1902" s="366"/>
      <c r="U1902" s="366"/>
      <c r="V1902" s="366"/>
      <c r="W1902" s="366"/>
      <c r="X1902" s="366"/>
      <c r="Y1902" s="366"/>
      <c r="Z1902" s="366"/>
      <c r="AA1902" s="366"/>
      <c r="AB1902" s="366"/>
      <c r="AC1902" s="366"/>
      <c r="AD1902" s="366"/>
      <c r="AE1902" s="366"/>
      <c r="AF1902" s="366"/>
      <c r="AG1902" s="520"/>
    </row>
    <row r="1903" spans="1:33" ht="19.5" thickBot="1" x14ac:dyDescent="0.35">
      <c r="A1903" s="366"/>
      <c r="B1903" s="1666"/>
      <c r="C1903" s="388"/>
      <c r="D1903" s="388"/>
      <c r="E1903" s="388"/>
      <c r="F1903" s="388"/>
      <c r="G1903" s="388"/>
      <c r="H1903" s="388"/>
      <c r="I1903" s="388"/>
      <c r="J1903" s="388"/>
      <c r="K1903" s="1669"/>
      <c r="L1903" s="332"/>
      <c r="M1903" s="332"/>
      <c r="N1903" s="332"/>
      <c r="O1903" s="366"/>
      <c r="P1903" s="366"/>
      <c r="Q1903" s="366"/>
      <c r="R1903" s="366"/>
      <c r="S1903" s="366"/>
      <c r="T1903" s="366"/>
      <c r="U1903" s="366"/>
      <c r="V1903" s="366"/>
      <c r="W1903" s="366"/>
      <c r="X1903" s="366"/>
      <c r="Y1903" s="366"/>
      <c r="Z1903" s="366"/>
      <c r="AA1903" s="366"/>
      <c r="AB1903" s="366"/>
      <c r="AC1903" s="366"/>
      <c r="AD1903" s="366"/>
      <c r="AE1903" s="366"/>
      <c r="AF1903" s="366"/>
      <c r="AG1903" s="520"/>
    </row>
    <row r="1904" spans="1:33" ht="19.5" thickBot="1" x14ac:dyDescent="0.35">
      <c r="A1904" s="366"/>
      <c r="B1904" s="1666"/>
      <c r="C1904" s="388"/>
      <c r="D1904" s="388"/>
      <c r="E1904" s="388"/>
      <c r="F1904" s="388"/>
      <c r="G1904" s="388"/>
      <c r="H1904" s="388"/>
      <c r="I1904" s="388"/>
      <c r="J1904" s="388"/>
      <c r="K1904" s="1669"/>
      <c r="L1904" s="332"/>
      <c r="M1904" s="332"/>
      <c r="N1904" s="332"/>
      <c r="O1904" s="366"/>
      <c r="P1904" s="366"/>
      <c r="Q1904" s="366"/>
      <c r="R1904" s="366"/>
      <c r="S1904" s="366"/>
      <c r="T1904" s="366"/>
      <c r="U1904" s="366"/>
      <c r="V1904" s="366"/>
      <c r="W1904" s="366"/>
      <c r="X1904" s="366"/>
      <c r="Y1904" s="366"/>
      <c r="Z1904" s="366"/>
      <c r="AA1904" s="366"/>
      <c r="AB1904" s="366"/>
      <c r="AC1904" s="366"/>
      <c r="AD1904" s="366"/>
      <c r="AE1904" s="366"/>
      <c r="AF1904" s="366"/>
      <c r="AG1904" s="520"/>
    </row>
    <row r="1905" spans="1:33" ht="19.5" thickBot="1" x14ac:dyDescent="0.35">
      <c r="A1905" s="366"/>
      <c r="B1905" s="332"/>
      <c r="C1905" s="332"/>
      <c r="D1905" s="332"/>
      <c r="E1905" s="332"/>
      <c r="F1905" s="332"/>
      <c r="G1905" s="332"/>
      <c r="H1905" s="332"/>
      <c r="I1905" s="332"/>
      <c r="J1905" s="332"/>
      <c r="K1905" s="332"/>
      <c r="L1905" s="332"/>
      <c r="M1905" s="332"/>
      <c r="N1905" s="332"/>
      <c r="O1905" s="366"/>
      <c r="P1905" s="366"/>
      <c r="Q1905" s="366"/>
      <c r="R1905" s="366"/>
      <c r="S1905" s="366"/>
      <c r="T1905" s="366"/>
      <c r="U1905" s="366"/>
      <c r="V1905" s="366"/>
      <c r="W1905" s="366"/>
      <c r="X1905" s="366"/>
      <c r="Y1905" s="366"/>
      <c r="Z1905" s="366"/>
      <c r="AA1905" s="366"/>
      <c r="AB1905" s="366"/>
      <c r="AC1905" s="366"/>
      <c r="AD1905" s="366"/>
      <c r="AE1905" s="366"/>
      <c r="AF1905" s="366"/>
      <c r="AG1905" s="520"/>
    </row>
    <row r="1906" spans="1:33" ht="39" customHeight="1" thickBot="1" x14ac:dyDescent="0.35">
      <c r="A1906" s="366"/>
      <c r="B1906" s="528" t="s">
        <v>91</v>
      </c>
      <c r="C1906" s="1976"/>
      <c r="D1906" s="1977"/>
      <c r="E1906" s="1977"/>
      <c r="F1906" s="1977"/>
      <c r="G1906" s="1977"/>
      <c r="H1906" s="1977"/>
      <c r="I1906" s="1977"/>
      <c r="J1906" s="1977"/>
      <c r="K1906" s="1977"/>
      <c r="L1906" s="1977"/>
      <c r="M1906" s="1977"/>
      <c r="N1906" s="1977"/>
      <c r="O1906" s="1977"/>
      <c r="P1906" s="1977"/>
      <c r="Q1906" s="1977"/>
      <c r="R1906" s="1977"/>
      <c r="S1906" s="1977"/>
      <c r="T1906" s="1977"/>
      <c r="U1906" s="1977"/>
      <c r="V1906" s="1977"/>
      <c r="W1906" s="1977"/>
      <c r="X1906" s="1977"/>
      <c r="Y1906" s="1977"/>
      <c r="Z1906" s="1978"/>
      <c r="AA1906" s="366"/>
      <c r="AB1906" s="366"/>
      <c r="AC1906" s="366"/>
      <c r="AD1906" s="366"/>
      <c r="AE1906" s="366"/>
      <c r="AF1906" s="366"/>
      <c r="AG1906" s="520"/>
    </row>
    <row r="1907" spans="1:33" ht="19.5" thickBot="1" x14ac:dyDescent="0.35">
      <c r="A1907" s="366"/>
      <c r="B1907" s="366"/>
      <c r="C1907" s="1979"/>
      <c r="D1907" s="1980"/>
      <c r="E1907" s="1980"/>
      <c r="F1907" s="1980"/>
      <c r="G1907" s="1980"/>
      <c r="H1907" s="1980"/>
      <c r="I1907" s="1980"/>
      <c r="J1907" s="1980"/>
      <c r="K1907" s="1980"/>
      <c r="L1907" s="1980"/>
      <c r="M1907" s="1980"/>
      <c r="N1907" s="1980"/>
      <c r="O1907" s="1980"/>
      <c r="P1907" s="1980"/>
      <c r="Q1907" s="1980"/>
      <c r="R1907" s="1980"/>
      <c r="S1907" s="1980"/>
      <c r="T1907" s="1980"/>
      <c r="U1907" s="1980"/>
      <c r="V1907" s="1980"/>
      <c r="W1907" s="1980"/>
      <c r="X1907" s="1980"/>
      <c r="Y1907" s="1980"/>
      <c r="Z1907" s="1981"/>
      <c r="AA1907" s="366"/>
      <c r="AB1907" s="366"/>
      <c r="AC1907" s="366"/>
      <c r="AD1907" s="366"/>
      <c r="AE1907" s="366"/>
      <c r="AF1907" s="366"/>
      <c r="AG1907" s="520"/>
    </row>
    <row r="1908" spans="1:33" x14ac:dyDescent="0.3">
      <c r="A1908" s="529"/>
      <c r="B1908" s="365"/>
      <c r="C1908" s="365"/>
      <c r="D1908" s="365"/>
      <c r="E1908" s="365"/>
      <c r="F1908" s="365"/>
      <c r="G1908" s="365"/>
      <c r="H1908" s="365"/>
      <c r="I1908" s="365"/>
      <c r="J1908" s="365"/>
      <c r="K1908" s="365"/>
      <c r="L1908" s="365"/>
      <c r="M1908" s="365"/>
      <c r="N1908" s="365"/>
      <c r="O1908" s="365"/>
      <c r="P1908" s="365"/>
      <c r="Q1908" s="365"/>
      <c r="R1908" s="365"/>
      <c r="S1908" s="365"/>
      <c r="T1908" s="365"/>
      <c r="U1908" s="365"/>
      <c r="V1908" s="365"/>
      <c r="W1908" s="365"/>
      <c r="X1908" s="365"/>
      <c r="Y1908" s="365"/>
      <c r="Z1908" s="365"/>
      <c r="AA1908" s="365"/>
      <c r="AB1908" s="365"/>
      <c r="AC1908" s="365"/>
      <c r="AD1908" s="365"/>
      <c r="AE1908" s="365"/>
      <c r="AF1908" s="365"/>
      <c r="AG1908" s="520"/>
    </row>
    <row r="1909" spans="1:33" ht="19.5" thickBot="1" x14ac:dyDescent="0.35">
      <c r="A1909" s="594"/>
      <c r="B1909" s="594"/>
      <c r="C1909" s="594"/>
      <c r="D1909" s="594"/>
      <c r="E1909" s="594"/>
      <c r="F1909" s="299"/>
      <c r="G1909" s="594"/>
      <c r="H1909" s="594"/>
      <c r="I1909" s="594"/>
      <c r="J1909" s="594"/>
      <c r="K1909" s="594"/>
      <c r="L1909" s="594"/>
      <c r="M1909" s="594"/>
      <c r="N1909" s="594"/>
      <c r="O1909" s="594"/>
      <c r="P1909" s="594"/>
      <c r="Q1909" s="594"/>
      <c r="R1909" s="594"/>
      <c r="S1909" s="594"/>
      <c r="T1909" s="594"/>
      <c r="U1909" s="594"/>
      <c r="V1909" s="594"/>
      <c r="W1909" s="594"/>
      <c r="X1909" s="594"/>
      <c r="Y1909" s="594"/>
      <c r="Z1909" s="594"/>
      <c r="AA1909" s="594"/>
      <c r="AB1909" s="594"/>
      <c r="AC1909" s="594"/>
      <c r="AD1909" s="594"/>
      <c r="AE1909" s="594"/>
      <c r="AF1909" s="594"/>
      <c r="AG1909" s="520"/>
    </row>
    <row r="1910" spans="1:33" ht="63.75" thickBot="1" x14ac:dyDescent="0.35">
      <c r="A1910" s="584"/>
      <c r="B1910" s="333" t="s">
        <v>790</v>
      </c>
      <c r="C1910" s="594"/>
      <c r="D1910" s="527"/>
      <c r="E1910" s="979" t="s">
        <v>1084</v>
      </c>
      <c r="F1910" s="532">
        <f>SUBTOTAL(3,C1913:C2012)-4</f>
        <v>0</v>
      </c>
      <c r="G1910" s="527"/>
      <c r="H1910" s="527"/>
      <c r="I1910" s="527"/>
      <c r="J1910" s="527"/>
      <c r="K1910" s="527"/>
      <c r="L1910" s="332"/>
      <c r="M1910" s="332"/>
      <c r="N1910" s="332"/>
      <c r="O1910" s="584"/>
      <c r="P1910" s="366"/>
      <c r="Q1910" s="366"/>
      <c r="R1910" s="366"/>
      <c r="S1910" s="366"/>
      <c r="T1910" s="366"/>
      <c r="U1910" s="366"/>
      <c r="V1910" s="366"/>
      <c r="W1910" s="366"/>
      <c r="X1910" s="366"/>
      <c r="Y1910" s="366"/>
      <c r="Z1910" s="366"/>
      <c r="AA1910" s="366"/>
      <c r="AB1910" s="366"/>
      <c r="AC1910" s="366"/>
      <c r="AD1910" s="366"/>
      <c r="AE1910" s="366"/>
      <c r="AF1910" s="366"/>
      <c r="AG1910" s="520"/>
    </row>
    <row r="1911" spans="1:33" ht="19.5" thickBot="1" x14ac:dyDescent="0.35">
      <c r="A1911" s="584"/>
      <c r="B1911" s="295"/>
      <c r="C1911" s="305"/>
      <c r="D1911" s="305"/>
      <c r="E1911" s="595"/>
      <c r="F1911" s="595"/>
      <c r="G1911" s="595"/>
      <c r="H1911" s="595"/>
      <c r="I1911" s="595"/>
      <c r="J1911" s="527"/>
      <c r="K1911" s="527"/>
      <c r="L1911" s="332"/>
      <c r="M1911" s="332"/>
      <c r="N1911" s="332"/>
      <c r="O1911" s="584"/>
      <c r="P1911" s="366"/>
      <c r="Q1911" s="366"/>
      <c r="R1911" s="366"/>
      <c r="S1911" s="366"/>
      <c r="T1911" s="366"/>
      <c r="U1911" s="366"/>
      <c r="V1911" s="366"/>
      <c r="W1911" s="366"/>
      <c r="X1911" s="366"/>
      <c r="Y1911" s="366"/>
      <c r="Z1911" s="366"/>
      <c r="AA1911" s="366"/>
      <c r="AB1911" s="366"/>
      <c r="AC1911" s="366"/>
      <c r="AD1911" s="366"/>
      <c r="AE1911" s="366"/>
      <c r="AF1911" s="366"/>
      <c r="AG1911" s="520"/>
    </row>
    <row r="1912" spans="1:33" ht="75.75" thickBot="1" x14ac:dyDescent="0.35">
      <c r="A1912" s="366"/>
      <c r="B1912" s="596" t="s">
        <v>1</v>
      </c>
      <c r="C1912" s="386" t="s">
        <v>151</v>
      </c>
      <c r="D1912" s="646" t="s">
        <v>278</v>
      </c>
      <c r="E1912" s="646" t="s">
        <v>158</v>
      </c>
      <c r="F1912" s="646" t="s">
        <v>30</v>
      </c>
      <c r="G1912" s="1476" t="s">
        <v>301</v>
      </c>
      <c r="H1912" s="646" t="s">
        <v>302</v>
      </c>
      <c r="I1912" s="597" t="s">
        <v>303</v>
      </c>
      <c r="J1912" s="527"/>
      <c r="K1912" s="527"/>
      <c r="L1912" s="332"/>
      <c r="M1912" s="332"/>
      <c r="N1912" s="332"/>
      <c r="O1912" s="366"/>
      <c r="P1912" s="366"/>
      <c r="Q1912" s="366"/>
      <c r="R1912" s="366"/>
      <c r="S1912" s="366"/>
      <c r="T1912" s="366"/>
      <c r="U1912" s="366"/>
      <c r="V1912" s="366"/>
      <c r="W1912" s="366"/>
      <c r="X1912" s="366"/>
      <c r="Y1912" s="366"/>
      <c r="Z1912" s="366"/>
      <c r="AA1912" s="366"/>
      <c r="AB1912" s="366"/>
      <c r="AC1912" s="366"/>
      <c r="AD1912" s="366"/>
      <c r="AE1912" s="366"/>
      <c r="AF1912" s="366"/>
      <c r="AG1912" s="520"/>
    </row>
    <row r="1913" spans="1:33" ht="19.5" thickBot="1" x14ac:dyDescent="0.35">
      <c r="A1913" s="366"/>
      <c r="B1913" s="1668"/>
      <c r="C1913" s="293"/>
      <c r="D1913" s="293"/>
      <c r="E1913" s="293"/>
      <c r="F1913" s="293"/>
      <c r="G1913" s="1067"/>
      <c r="H1913" s="293"/>
      <c r="I1913" s="293"/>
      <c r="J1913" s="527"/>
      <c r="K1913" s="527"/>
      <c r="L1913" s="332"/>
      <c r="M1913" s="332"/>
      <c r="N1913" s="332"/>
      <c r="O1913" s="366"/>
      <c r="P1913" s="366"/>
      <c r="Q1913" s="366"/>
      <c r="R1913" s="366"/>
      <c r="S1913" s="366"/>
      <c r="T1913" s="366"/>
      <c r="U1913" s="366"/>
      <c r="V1913" s="366"/>
      <c r="W1913" s="366"/>
      <c r="X1913" s="366"/>
      <c r="Y1913" s="366"/>
      <c r="Z1913" s="366"/>
      <c r="AA1913" s="366"/>
      <c r="AB1913" s="366"/>
      <c r="AC1913" s="366"/>
      <c r="AD1913" s="366"/>
      <c r="AE1913" s="366"/>
      <c r="AF1913" s="366"/>
      <c r="AG1913" s="520"/>
    </row>
    <row r="1914" spans="1:33" ht="19.5" thickBot="1" x14ac:dyDescent="0.35">
      <c r="A1914" s="366"/>
      <c r="B1914" s="1668"/>
      <c r="C1914" s="293"/>
      <c r="D1914" s="293"/>
      <c r="E1914" s="293"/>
      <c r="F1914" s="293"/>
      <c r="G1914" s="1067"/>
      <c r="H1914" s="293"/>
      <c r="I1914" s="293"/>
      <c r="J1914" s="527"/>
      <c r="K1914" s="527"/>
      <c r="L1914" s="332"/>
      <c r="M1914" s="332"/>
      <c r="N1914" s="332"/>
      <c r="O1914" s="366"/>
      <c r="P1914" s="366"/>
      <c r="Q1914" s="366"/>
      <c r="R1914" s="366"/>
      <c r="S1914" s="366"/>
      <c r="T1914" s="366"/>
      <c r="U1914" s="366"/>
      <c r="V1914" s="366"/>
      <c r="W1914" s="366"/>
      <c r="X1914" s="366"/>
      <c r="Y1914" s="366"/>
      <c r="Z1914" s="366"/>
      <c r="AA1914" s="366"/>
      <c r="AB1914" s="366"/>
      <c r="AC1914" s="366"/>
      <c r="AD1914" s="366"/>
      <c r="AE1914" s="366"/>
      <c r="AF1914" s="366"/>
      <c r="AG1914" s="520"/>
    </row>
    <row r="1915" spans="1:33" ht="19.5" thickBot="1" x14ac:dyDescent="0.35">
      <c r="A1915" s="366"/>
      <c r="B1915" s="1668"/>
      <c r="C1915" s="293"/>
      <c r="D1915" s="293"/>
      <c r="E1915" s="293"/>
      <c r="F1915" s="293"/>
      <c r="G1915" s="1067"/>
      <c r="H1915" s="293"/>
      <c r="I1915" s="293"/>
      <c r="J1915" s="527"/>
      <c r="K1915" s="527"/>
      <c r="L1915" s="332"/>
      <c r="M1915" s="332"/>
      <c r="N1915" s="332"/>
      <c r="O1915" s="366"/>
      <c r="P1915" s="366"/>
      <c r="Q1915" s="366"/>
      <c r="R1915" s="366"/>
      <c r="S1915" s="366"/>
      <c r="T1915" s="366"/>
      <c r="U1915" s="366"/>
      <c r="V1915" s="366"/>
      <c r="W1915" s="366"/>
      <c r="X1915" s="366"/>
      <c r="Y1915" s="366"/>
      <c r="Z1915" s="366"/>
      <c r="AA1915" s="366"/>
      <c r="AB1915" s="366"/>
      <c r="AC1915" s="366"/>
      <c r="AD1915" s="366"/>
      <c r="AE1915" s="366"/>
      <c r="AF1915" s="366"/>
      <c r="AG1915" s="520"/>
    </row>
    <row r="1916" spans="1:33" ht="19.5" thickBot="1" x14ac:dyDescent="0.35">
      <c r="A1916" s="366"/>
      <c r="B1916" s="1668"/>
      <c r="C1916" s="293"/>
      <c r="D1916" s="293"/>
      <c r="E1916" s="293"/>
      <c r="F1916" s="293"/>
      <c r="G1916" s="1067"/>
      <c r="H1916" s="293"/>
      <c r="I1916" s="293"/>
      <c r="J1916" s="527"/>
      <c r="K1916" s="527"/>
      <c r="L1916" s="332"/>
      <c r="M1916" s="332"/>
      <c r="N1916" s="332"/>
      <c r="O1916" s="366"/>
      <c r="P1916" s="366"/>
      <c r="Q1916" s="366"/>
      <c r="R1916" s="366"/>
      <c r="S1916" s="366"/>
      <c r="T1916" s="366"/>
      <c r="U1916" s="366"/>
      <c r="V1916" s="366"/>
      <c r="W1916" s="366"/>
      <c r="X1916" s="366"/>
      <c r="Y1916" s="366"/>
      <c r="Z1916" s="366"/>
      <c r="AA1916" s="366"/>
      <c r="AB1916" s="366"/>
      <c r="AC1916" s="366"/>
      <c r="AD1916" s="366"/>
      <c r="AE1916" s="366"/>
      <c r="AF1916" s="366"/>
      <c r="AG1916" s="520"/>
    </row>
    <row r="1917" spans="1:33" ht="19.5" thickBot="1" x14ac:dyDescent="0.35">
      <c r="A1917" s="366"/>
      <c r="B1917" s="1668"/>
      <c r="C1917" s="293"/>
      <c r="D1917" s="293"/>
      <c r="E1917" s="293"/>
      <c r="F1917" s="293"/>
      <c r="G1917" s="1067"/>
      <c r="H1917" s="293"/>
      <c r="I1917" s="293"/>
      <c r="J1917" s="527"/>
      <c r="K1917" s="527"/>
      <c r="L1917" s="332"/>
      <c r="M1917" s="332"/>
      <c r="N1917" s="332"/>
      <c r="O1917" s="366"/>
      <c r="P1917" s="366"/>
      <c r="Q1917" s="366"/>
      <c r="R1917" s="366"/>
      <c r="S1917" s="366"/>
      <c r="T1917" s="366"/>
      <c r="U1917" s="366"/>
      <c r="V1917" s="366"/>
      <c r="W1917" s="366"/>
      <c r="X1917" s="366"/>
      <c r="Y1917" s="366"/>
      <c r="Z1917" s="366"/>
      <c r="AA1917" s="366"/>
      <c r="AB1917" s="366"/>
      <c r="AC1917" s="366"/>
      <c r="AD1917" s="366"/>
      <c r="AE1917" s="366"/>
      <c r="AF1917" s="366"/>
      <c r="AG1917" s="520"/>
    </row>
    <row r="1918" spans="1:33" ht="19.5" thickBot="1" x14ac:dyDescent="0.35">
      <c r="A1918" s="366"/>
      <c r="B1918" s="1668"/>
      <c r="C1918" s="293"/>
      <c r="D1918" s="293"/>
      <c r="E1918" s="293"/>
      <c r="F1918" s="293"/>
      <c r="G1918" s="1067"/>
      <c r="H1918" s="293"/>
      <c r="I1918" s="293"/>
      <c r="J1918" s="527"/>
      <c r="K1918" s="527"/>
      <c r="L1918" s="332"/>
      <c r="M1918" s="332"/>
      <c r="N1918" s="332"/>
      <c r="O1918" s="366"/>
      <c r="P1918" s="366"/>
      <c r="Q1918" s="366"/>
      <c r="R1918" s="366"/>
      <c r="S1918" s="366"/>
      <c r="T1918" s="366"/>
      <c r="U1918" s="366"/>
      <c r="V1918" s="366"/>
      <c r="W1918" s="366"/>
      <c r="X1918" s="366"/>
      <c r="Y1918" s="366"/>
      <c r="Z1918" s="366"/>
      <c r="AA1918" s="366"/>
      <c r="AB1918" s="366"/>
      <c r="AC1918" s="366"/>
      <c r="AD1918" s="366"/>
      <c r="AE1918" s="366"/>
      <c r="AF1918" s="366"/>
      <c r="AG1918" s="520"/>
    </row>
    <row r="1919" spans="1:33" ht="19.5" thickBot="1" x14ac:dyDescent="0.35">
      <c r="A1919" s="366"/>
      <c r="B1919" s="1666"/>
      <c r="C1919" s="388"/>
      <c r="D1919" s="388"/>
      <c r="E1919" s="388"/>
      <c r="F1919" s="388"/>
      <c r="G1919" s="388"/>
      <c r="H1919" s="388"/>
      <c r="I1919" s="388"/>
      <c r="J1919" s="527"/>
      <c r="K1919" s="527"/>
      <c r="L1919" s="332"/>
      <c r="M1919" s="332"/>
      <c r="N1919" s="332"/>
      <c r="O1919" s="366"/>
      <c r="P1919" s="366"/>
      <c r="Q1919" s="366"/>
      <c r="R1919" s="366"/>
      <c r="S1919" s="366"/>
      <c r="T1919" s="366"/>
      <c r="U1919" s="366"/>
      <c r="V1919" s="366"/>
      <c r="W1919" s="366"/>
      <c r="X1919" s="366"/>
      <c r="Y1919" s="366"/>
      <c r="Z1919" s="366"/>
      <c r="AA1919" s="366"/>
      <c r="AB1919" s="366"/>
      <c r="AC1919" s="366"/>
      <c r="AD1919" s="366"/>
      <c r="AE1919" s="366"/>
      <c r="AF1919" s="366"/>
      <c r="AG1919" s="520"/>
    </row>
    <row r="1920" spans="1:33" ht="19.5" thickBot="1" x14ac:dyDescent="0.35">
      <c r="A1920" s="366"/>
      <c r="B1920" s="1666"/>
      <c r="C1920" s="388"/>
      <c r="D1920" s="388"/>
      <c r="E1920" s="388"/>
      <c r="F1920" s="388"/>
      <c r="G1920" s="388"/>
      <c r="H1920" s="388"/>
      <c r="I1920" s="388"/>
      <c r="J1920" s="527"/>
      <c r="K1920" s="527"/>
      <c r="L1920" s="332"/>
      <c r="M1920" s="332"/>
      <c r="N1920" s="332"/>
      <c r="O1920" s="366"/>
      <c r="P1920" s="366"/>
      <c r="Q1920" s="366"/>
      <c r="R1920" s="366"/>
      <c r="S1920" s="366"/>
      <c r="T1920" s="366"/>
      <c r="U1920" s="366"/>
      <c r="V1920" s="366"/>
      <c r="W1920" s="366"/>
      <c r="X1920" s="366"/>
      <c r="Y1920" s="366"/>
      <c r="Z1920" s="366"/>
      <c r="AA1920" s="366"/>
      <c r="AB1920" s="366"/>
      <c r="AC1920" s="366"/>
      <c r="AD1920" s="366"/>
      <c r="AE1920" s="366"/>
      <c r="AF1920" s="366"/>
      <c r="AG1920" s="520"/>
    </row>
    <row r="1921" spans="1:33" ht="19.5" thickBot="1" x14ac:dyDescent="0.35">
      <c r="A1921" s="366"/>
      <c r="B1921" s="1666"/>
      <c r="C1921" s="388"/>
      <c r="D1921" s="388"/>
      <c r="E1921" s="388"/>
      <c r="F1921" s="388"/>
      <c r="G1921" s="388"/>
      <c r="H1921" s="388"/>
      <c r="I1921" s="388"/>
      <c r="J1921" s="527"/>
      <c r="K1921" s="527"/>
      <c r="L1921" s="332"/>
      <c r="M1921" s="332"/>
      <c r="N1921" s="332"/>
      <c r="O1921" s="366"/>
      <c r="P1921" s="366"/>
      <c r="Q1921" s="366"/>
      <c r="R1921" s="366"/>
      <c r="S1921" s="366"/>
      <c r="T1921" s="366"/>
      <c r="U1921" s="366"/>
      <c r="V1921" s="366"/>
      <c r="W1921" s="366"/>
      <c r="X1921" s="366"/>
      <c r="Y1921" s="366"/>
      <c r="Z1921" s="366"/>
      <c r="AA1921" s="366"/>
      <c r="AB1921" s="366"/>
      <c r="AC1921" s="366"/>
      <c r="AD1921" s="366"/>
      <c r="AE1921" s="366"/>
      <c r="AF1921" s="366"/>
      <c r="AG1921" s="520"/>
    </row>
    <row r="1922" spans="1:33" ht="19.5" thickBot="1" x14ac:dyDescent="0.35">
      <c r="A1922" s="366"/>
      <c r="B1922" s="1666"/>
      <c r="C1922" s="388"/>
      <c r="D1922" s="388"/>
      <c r="E1922" s="388"/>
      <c r="F1922" s="388"/>
      <c r="G1922" s="388"/>
      <c r="H1922" s="388"/>
      <c r="I1922" s="388"/>
      <c r="J1922" s="527"/>
      <c r="K1922" s="527"/>
      <c r="L1922" s="332"/>
      <c r="M1922" s="332"/>
      <c r="N1922" s="332"/>
      <c r="O1922" s="366"/>
      <c r="P1922" s="366"/>
      <c r="Q1922" s="366"/>
      <c r="R1922" s="366"/>
      <c r="S1922" s="366"/>
      <c r="T1922" s="366"/>
      <c r="U1922" s="366"/>
      <c r="V1922" s="366"/>
      <c r="W1922" s="366"/>
      <c r="X1922" s="366"/>
      <c r="Y1922" s="366"/>
      <c r="Z1922" s="366"/>
      <c r="AA1922" s="366"/>
      <c r="AB1922" s="366"/>
      <c r="AC1922" s="366"/>
      <c r="AD1922" s="366"/>
      <c r="AE1922" s="366"/>
      <c r="AF1922" s="366"/>
      <c r="AG1922" s="520"/>
    </row>
    <row r="1923" spans="1:33" ht="19.5" thickBot="1" x14ac:dyDescent="0.35">
      <c r="A1923" s="366"/>
      <c r="B1923" s="1666"/>
      <c r="C1923" s="388"/>
      <c r="D1923" s="388"/>
      <c r="E1923" s="388"/>
      <c r="F1923" s="388"/>
      <c r="G1923" s="388"/>
      <c r="H1923" s="388"/>
      <c r="I1923" s="388"/>
      <c r="J1923" s="527"/>
      <c r="K1923" s="527"/>
      <c r="L1923" s="332"/>
      <c r="M1923" s="332"/>
      <c r="N1923" s="332"/>
      <c r="O1923" s="366"/>
      <c r="P1923" s="366"/>
      <c r="Q1923" s="366"/>
      <c r="R1923" s="366"/>
      <c r="S1923" s="366"/>
      <c r="T1923" s="366"/>
      <c r="U1923" s="366"/>
      <c r="V1923" s="366"/>
      <c r="W1923" s="366"/>
      <c r="X1923" s="366"/>
      <c r="Y1923" s="366"/>
      <c r="Z1923" s="366"/>
      <c r="AA1923" s="366"/>
      <c r="AB1923" s="366"/>
      <c r="AC1923" s="366"/>
      <c r="AD1923" s="366"/>
      <c r="AE1923" s="366"/>
      <c r="AF1923" s="366"/>
      <c r="AG1923" s="520"/>
    </row>
    <row r="1924" spans="1:33" ht="19.5" thickBot="1" x14ac:dyDescent="0.35">
      <c r="A1924" s="366"/>
      <c r="B1924" s="1666"/>
      <c r="C1924" s="388"/>
      <c r="D1924" s="388"/>
      <c r="E1924" s="388"/>
      <c r="F1924" s="388"/>
      <c r="G1924" s="388"/>
      <c r="H1924" s="388"/>
      <c r="I1924" s="388"/>
      <c r="J1924" s="527"/>
      <c r="K1924" s="527"/>
      <c r="L1924" s="332"/>
      <c r="M1924" s="332"/>
      <c r="N1924" s="332"/>
      <c r="O1924" s="366"/>
      <c r="P1924" s="366"/>
      <c r="Q1924" s="366"/>
      <c r="R1924" s="366"/>
      <c r="S1924" s="366"/>
      <c r="T1924" s="366"/>
      <c r="U1924" s="366"/>
      <c r="V1924" s="366"/>
      <c r="W1924" s="366"/>
      <c r="X1924" s="366"/>
      <c r="Y1924" s="366"/>
      <c r="Z1924" s="366"/>
      <c r="AA1924" s="366"/>
      <c r="AB1924" s="366"/>
      <c r="AC1924" s="366"/>
      <c r="AD1924" s="366"/>
      <c r="AE1924" s="366"/>
      <c r="AF1924" s="366"/>
      <c r="AG1924" s="520"/>
    </row>
    <row r="1925" spans="1:33" ht="19.5" thickBot="1" x14ac:dyDescent="0.35">
      <c r="A1925" s="366"/>
      <c r="B1925" s="1666"/>
      <c r="C1925" s="388"/>
      <c r="D1925" s="388"/>
      <c r="E1925" s="388"/>
      <c r="F1925" s="388"/>
      <c r="G1925" s="388"/>
      <c r="H1925" s="388"/>
      <c r="I1925" s="388"/>
      <c r="J1925" s="527"/>
      <c r="K1925" s="527"/>
      <c r="L1925" s="332"/>
      <c r="M1925" s="332"/>
      <c r="N1925" s="332"/>
      <c r="O1925" s="366"/>
      <c r="P1925" s="366"/>
      <c r="Q1925" s="366"/>
      <c r="R1925" s="366"/>
      <c r="S1925" s="366"/>
      <c r="T1925" s="366"/>
      <c r="U1925" s="366"/>
      <c r="V1925" s="366"/>
      <c r="W1925" s="366"/>
      <c r="X1925" s="366"/>
      <c r="Y1925" s="366"/>
      <c r="Z1925" s="366"/>
      <c r="AA1925" s="366"/>
      <c r="AB1925" s="366"/>
      <c r="AC1925" s="366"/>
      <c r="AD1925" s="366"/>
      <c r="AE1925" s="366"/>
      <c r="AF1925" s="366"/>
      <c r="AG1925" s="520"/>
    </row>
    <row r="1926" spans="1:33" ht="19.5" thickBot="1" x14ac:dyDescent="0.35">
      <c r="A1926" s="366"/>
      <c r="B1926" s="1666"/>
      <c r="C1926" s="388"/>
      <c r="D1926" s="388"/>
      <c r="E1926" s="388"/>
      <c r="F1926" s="388"/>
      <c r="G1926" s="388"/>
      <c r="H1926" s="388"/>
      <c r="I1926" s="388"/>
      <c r="J1926" s="527"/>
      <c r="K1926" s="527"/>
      <c r="L1926" s="332"/>
      <c r="M1926" s="332"/>
      <c r="N1926" s="332"/>
      <c r="O1926" s="366"/>
      <c r="P1926" s="366"/>
      <c r="Q1926" s="366"/>
      <c r="R1926" s="366"/>
      <c r="S1926" s="366"/>
      <c r="T1926" s="366"/>
      <c r="U1926" s="366"/>
      <c r="V1926" s="366"/>
      <c r="W1926" s="366"/>
      <c r="X1926" s="366"/>
      <c r="Y1926" s="366"/>
      <c r="Z1926" s="366"/>
      <c r="AA1926" s="366"/>
      <c r="AB1926" s="366"/>
      <c r="AC1926" s="366"/>
      <c r="AD1926" s="366"/>
      <c r="AE1926" s="366"/>
      <c r="AF1926" s="366"/>
      <c r="AG1926" s="520"/>
    </row>
    <row r="1927" spans="1:33" ht="19.5" thickBot="1" x14ac:dyDescent="0.35">
      <c r="A1927" s="366"/>
      <c r="B1927" s="1666"/>
      <c r="C1927" s="388"/>
      <c r="D1927" s="388"/>
      <c r="E1927" s="388"/>
      <c r="F1927" s="388"/>
      <c r="G1927" s="388"/>
      <c r="H1927" s="388"/>
      <c r="I1927" s="388"/>
      <c r="J1927" s="527"/>
      <c r="K1927" s="527"/>
      <c r="L1927" s="332"/>
      <c r="M1927" s="332"/>
      <c r="N1927" s="332"/>
      <c r="O1927" s="366"/>
      <c r="P1927" s="366"/>
      <c r="Q1927" s="366"/>
      <c r="R1927" s="366"/>
      <c r="S1927" s="366"/>
      <c r="T1927" s="366"/>
      <c r="U1927" s="366"/>
      <c r="V1927" s="366"/>
      <c r="W1927" s="366"/>
      <c r="X1927" s="366"/>
      <c r="Y1927" s="366"/>
      <c r="Z1927" s="366"/>
      <c r="AA1927" s="366"/>
      <c r="AB1927" s="366"/>
      <c r="AC1927" s="366"/>
      <c r="AD1927" s="366"/>
      <c r="AE1927" s="366"/>
      <c r="AF1927" s="366"/>
      <c r="AG1927" s="520"/>
    </row>
    <row r="1928" spans="1:33" ht="19.5" thickBot="1" x14ac:dyDescent="0.35">
      <c r="A1928" s="366"/>
      <c r="B1928" s="1666"/>
      <c r="C1928" s="388"/>
      <c r="D1928" s="388"/>
      <c r="E1928" s="388"/>
      <c r="F1928" s="388"/>
      <c r="G1928" s="388"/>
      <c r="H1928" s="388"/>
      <c r="I1928" s="388"/>
      <c r="J1928" s="527"/>
      <c r="K1928" s="527"/>
      <c r="L1928" s="332"/>
      <c r="M1928" s="332"/>
      <c r="N1928" s="332"/>
      <c r="O1928" s="366"/>
      <c r="P1928" s="366"/>
      <c r="Q1928" s="366"/>
      <c r="R1928" s="366"/>
      <c r="S1928" s="366"/>
      <c r="T1928" s="366"/>
      <c r="U1928" s="366"/>
      <c r="V1928" s="366"/>
      <c r="W1928" s="366"/>
      <c r="X1928" s="366"/>
      <c r="Y1928" s="366"/>
      <c r="Z1928" s="366"/>
      <c r="AA1928" s="366"/>
      <c r="AB1928" s="366"/>
      <c r="AC1928" s="366"/>
      <c r="AD1928" s="366"/>
      <c r="AE1928" s="366"/>
      <c r="AF1928" s="366"/>
      <c r="AG1928" s="520"/>
    </row>
    <row r="1929" spans="1:33" ht="19.5" thickBot="1" x14ac:dyDescent="0.35">
      <c r="A1929" s="366"/>
      <c r="B1929" s="1666"/>
      <c r="C1929" s="388"/>
      <c r="D1929" s="388"/>
      <c r="E1929" s="388"/>
      <c r="F1929" s="388"/>
      <c r="G1929" s="388"/>
      <c r="H1929" s="388"/>
      <c r="I1929" s="388"/>
      <c r="J1929" s="527"/>
      <c r="K1929" s="527"/>
      <c r="L1929" s="332"/>
      <c r="M1929" s="332"/>
      <c r="N1929" s="332"/>
      <c r="O1929" s="366"/>
      <c r="P1929" s="366"/>
      <c r="Q1929" s="366"/>
      <c r="R1929" s="366"/>
      <c r="S1929" s="366"/>
      <c r="T1929" s="366"/>
      <c r="U1929" s="366"/>
      <c r="V1929" s="366"/>
      <c r="W1929" s="366"/>
      <c r="X1929" s="366"/>
      <c r="Y1929" s="366"/>
      <c r="Z1929" s="366"/>
      <c r="AA1929" s="366"/>
      <c r="AB1929" s="366"/>
      <c r="AC1929" s="366"/>
      <c r="AD1929" s="366"/>
      <c r="AE1929" s="366"/>
      <c r="AF1929" s="366"/>
      <c r="AG1929" s="520"/>
    </row>
    <row r="1930" spans="1:33" ht="19.5" thickBot="1" x14ac:dyDescent="0.35">
      <c r="A1930" s="366"/>
      <c r="B1930" s="1666"/>
      <c r="C1930" s="388"/>
      <c r="D1930" s="388"/>
      <c r="E1930" s="388"/>
      <c r="F1930" s="388"/>
      <c r="G1930" s="388"/>
      <c r="H1930" s="388"/>
      <c r="I1930" s="388"/>
      <c r="J1930" s="527"/>
      <c r="K1930" s="527"/>
      <c r="L1930" s="332"/>
      <c r="M1930" s="332"/>
      <c r="N1930" s="332"/>
      <c r="O1930" s="366"/>
      <c r="P1930" s="366"/>
      <c r="Q1930" s="366"/>
      <c r="R1930" s="366"/>
      <c r="S1930" s="366"/>
      <c r="T1930" s="366"/>
      <c r="U1930" s="366"/>
      <c r="V1930" s="366"/>
      <c r="W1930" s="366"/>
      <c r="X1930" s="366"/>
      <c r="Y1930" s="366"/>
      <c r="Z1930" s="366"/>
      <c r="AA1930" s="366"/>
      <c r="AB1930" s="366"/>
      <c r="AC1930" s="366"/>
      <c r="AD1930" s="366"/>
      <c r="AE1930" s="366"/>
      <c r="AF1930" s="366"/>
      <c r="AG1930" s="520"/>
    </row>
    <row r="1931" spans="1:33" ht="19.5" thickBot="1" x14ac:dyDescent="0.35">
      <c r="A1931" s="366"/>
      <c r="B1931" s="1666"/>
      <c r="C1931" s="388"/>
      <c r="D1931" s="388"/>
      <c r="E1931" s="388"/>
      <c r="F1931" s="388"/>
      <c r="G1931" s="388"/>
      <c r="H1931" s="388"/>
      <c r="I1931" s="388"/>
      <c r="J1931" s="527"/>
      <c r="K1931" s="527"/>
      <c r="L1931" s="332"/>
      <c r="M1931" s="332"/>
      <c r="N1931" s="332"/>
      <c r="O1931" s="366"/>
      <c r="P1931" s="366"/>
      <c r="Q1931" s="366"/>
      <c r="R1931" s="366"/>
      <c r="S1931" s="366"/>
      <c r="T1931" s="366"/>
      <c r="U1931" s="366"/>
      <c r="V1931" s="366"/>
      <c r="W1931" s="366"/>
      <c r="X1931" s="366"/>
      <c r="Y1931" s="366"/>
      <c r="Z1931" s="366"/>
      <c r="AA1931" s="366"/>
      <c r="AB1931" s="366"/>
      <c r="AC1931" s="366"/>
      <c r="AD1931" s="366"/>
      <c r="AE1931" s="366"/>
      <c r="AF1931" s="366"/>
      <c r="AG1931" s="520"/>
    </row>
    <row r="1932" spans="1:33" ht="19.5" thickBot="1" x14ac:dyDescent="0.35">
      <c r="A1932" s="366"/>
      <c r="B1932" s="1666"/>
      <c r="C1932" s="388"/>
      <c r="D1932" s="388"/>
      <c r="E1932" s="388"/>
      <c r="F1932" s="388"/>
      <c r="G1932" s="388"/>
      <c r="H1932" s="388"/>
      <c r="I1932" s="388"/>
      <c r="J1932" s="527"/>
      <c r="K1932" s="527"/>
      <c r="L1932" s="332"/>
      <c r="M1932" s="332"/>
      <c r="N1932" s="332"/>
      <c r="O1932" s="366"/>
      <c r="P1932" s="366"/>
      <c r="Q1932" s="366"/>
      <c r="R1932" s="366"/>
      <c r="S1932" s="366"/>
      <c r="T1932" s="366"/>
      <c r="U1932" s="366"/>
      <c r="V1932" s="366"/>
      <c r="W1932" s="366"/>
      <c r="X1932" s="366"/>
      <c r="Y1932" s="366"/>
      <c r="Z1932" s="366"/>
      <c r="AA1932" s="366"/>
      <c r="AB1932" s="366"/>
      <c r="AC1932" s="366"/>
      <c r="AD1932" s="366"/>
      <c r="AE1932" s="366"/>
      <c r="AF1932" s="366"/>
      <c r="AG1932" s="520"/>
    </row>
    <row r="1933" spans="1:33" ht="19.5" thickBot="1" x14ac:dyDescent="0.35">
      <c r="A1933" s="366"/>
      <c r="B1933" s="1666"/>
      <c r="C1933" s="388"/>
      <c r="D1933" s="388"/>
      <c r="E1933" s="388"/>
      <c r="F1933" s="388"/>
      <c r="G1933" s="388"/>
      <c r="H1933" s="388"/>
      <c r="I1933" s="388"/>
      <c r="J1933" s="527"/>
      <c r="K1933" s="527"/>
      <c r="L1933" s="332"/>
      <c r="M1933" s="332"/>
      <c r="N1933" s="332"/>
      <c r="O1933" s="366"/>
      <c r="P1933" s="366"/>
      <c r="Q1933" s="366"/>
      <c r="R1933" s="366"/>
      <c r="S1933" s="366"/>
      <c r="T1933" s="366"/>
      <c r="U1933" s="366"/>
      <c r="V1933" s="366"/>
      <c r="W1933" s="366"/>
      <c r="X1933" s="366"/>
      <c r="Y1933" s="366"/>
      <c r="Z1933" s="366"/>
      <c r="AA1933" s="366"/>
      <c r="AB1933" s="366"/>
      <c r="AC1933" s="366"/>
      <c r="AD1933" s="366"/>
      <c r="AE1933" s="366"/>
      <c r="AF1933" s="366"/>
      <c r="AG1933" s="520"/>
    </row>
    <row r="1934" spans="1:33" ht="84.75" thickBot="1" x14ac:dyDescent="0.35">
      <c r="A1934" s="366"/>
      <c r="B1934" s="726" t="s">
        <v>1</v>
      </c>
      <c r="C1934" s="291" t="s">
        <v>151</v>
      </c>
      <c r="D1934" s="372" t="s">
        <v>278</v>
      </c>
      <c r="E1934" s="372" t="s">
        <v>158</v>
      </c>
      <c r="F1934" s="372" t="s">
        <v>30</v>
      </c>
      <c r="G1934" s="1477" t="s">
        <v>301</v>
      </c>
      <c r="H1934" s="372" t="s">
        <v>302</v>
      </c>
      <c r="I1934" s="372" t="s">
        <v>303</v>
      </c>
      <c r="J1934" s="527"/>
      <c r="K1934" s="527"/>
      <c r="L1934" s="332"/>
      <c r="M1934" s="332"/>
      <c r="N1934" s="332"/>
      <c r="O1934" s="366"/>
      <c r="P1934" s="366"/>
      <c r="Q1934" s="366"/>
      <c r="R1934" s="366"/>
      <c r="S1934" s="366"/>
      <c r="T1934" s="366"/>
      <c r="U1934" s="366"/>
      <c r="V1934" s="366"/>
      <c r="W1934" s="366"/>
      <c r="X1934" s="366"/>
      <c r="Y1934" s="366"/>
      <c r="Z1934" s="366"/>
      <c r="AA1934" s="366"/>
      <c r="AB1934" s="366"/>
      <c r="AC1934" s="366"/>
      <c r="AD1934" s="366"/>
      <c r="AE1934" s="366"/>
      <c r="AF1934" s="366"/>
      <c r="AG1934" s="520"/>
    </row>
    <row r="1935" spans="1:33" ht="19.5" thickBot="1" x14ac:dyDescent="0.35">
      <c r="A1935" s="366"/>
      <c r="B1935" s="1666"/>
      <c r="C1935" s="388"/>
      <c r="D1935" s="388"/>
      <c r="E1935" s="388"/>
      <c r="F1935" s="388"/>
      <c r="G1935" s="388"/>
      <c r="H1935" s="388"/>
      <c r="I1935" s="388"/>
      <c r="J1935" s="527"/>
      <c r="K1935" s="527"/>
      <c r="L1935" s="332"/>
      <c r="M1935" s="332"/>
      <c r="N1935" s="332"/>
      <c r="O1935" s="366"/>
      <c r="P1935" s="366"/>
      <c r="Q1935" s="366"/>
      <c r="R1935" s="366"/>
      <c r="S1935" s="366"/>
      <c r="T1935" s="366"/>
      <c r="U1935" s="366"/>
      <c r="V1935" s="366"/>
      <c r="W1935" s="366"/>
      <c r="X1935" s="366"/>
      <c r="Y1935" s="366"/>
      <c r="Z1935" s="366"/>
      <c r="AA1935" s="366"/>
      <c r="AB1935" s="366"/>
      <c r="AC1935" s="366"/>
      <c r="AD1935" s="366"/>
      <c r="AE1935" s="366"/>
      <c r="AF1935" s="366"/>
      <c r="AG1935" s="520"/>
    </row>
    <row r="1936" spans="1:33" ht="19.5" thickBot="1" x14ac:dyDescent="0.35">
      <c r="A1936" s="366"/>
      <c r="B1936" s="1666"/>
      <c r="C1936" s="388"/>
      <c r="D1936" s="388"/>
      <c r="E1936" s="388"/>
      <c r="F1936" s="388"/>
      <c r="G1936" s="388"/>
      <c r="H1936" s="388"/>
      <c r="I1936" s="388"/>
      <c r="J1936" s="527"/>
      <c r="K1936" s="527"/>
      <c r="L1936" s="332"/>
      <c r="M1936" s="332"/>
      <c r="N1936" s="332"/>
      <c r="O1936" s="366"/>
      <c r="P1936" s="366"/>
      <c r="Q1936" s="366"/>
      <c r="R1936" s="366"/>
      <c r="S1936" s="366"/>
      <c r="T1936" s="366"/>
      <c r="U1936" s="366"/>
      <c r="V1936" s="366"/>
      <c r="W1936" s="366"/>
      <c r="X1936" s="366"/>
      <c r="Y1936" s="366"/>
      <c r="Z1936" s="366"/>
      <c r="AA1936" s="366"/>
      <c r="AB1936" s="366"/>
      <c r="AC1936" s="366"/>
      <c r="AD1936" s="366"/>
      <c r="AE1936" s="366"/>
      <c r="AF1936" s="366"/>
      <c r="AG1936" s="520"/>
    </row>
    <row r="1937" spans="1:33" ht="19.5" thickBot="1" x14ac:dyDescent="0.35">
      <c r="A1937" s="366"/>
      <c r="B1937" s="1666"/>
      <c r="C1937" s="388"/>
      <c r="D1937" s="388"/>
      <c r="E1937" s="388"/>
      <c r="F1937" s="388"/>
      <c r="G1937" s="388"/>
      <c r="H1937" s="388"/>
      <c r="I1937" s="388"/>
      <c r="J1937" s="527"/>
      <c r="K1937" s="527"/>
      <c r="L1937" s="332"/>
      <c r="M1937" s="332"/>
      <c r="N1937" s="332"/>
      <c r="O1937" s="366"/>
      <c r="P1937" s="366"/>
      <c r="Q1937" s="366"/>
      <c r="R1937" s="366"/>
      <c r="S1937" s="366"/>
      <c r="T1937" s="366"/>
      <c r="U1937" s="366"/>
      <c r="V1937" s="366"/>
      <c r="W1937" s="366"/>
      <c r="X1937" s="366"/>
      <c r="Y1937" s="366"/>
      <c r="Z1937" s="366"/>
      <c r="AA1937" s="366"/>
      <c r="AB1937" s="366"/>
      <c r="AC1937" s="366"/>
      <c r="AD1937" s="366"/>
      <c r="AE1937" s="366"/>
      <c r="AF1937" s="366"/>
      <c r="AG1937" s="520"/>
    </row>
    <row r="1938" spans="1:33" ht="19.5" thickBot="1" x14ac:dyDescent="0.35">
      <c r="A1938" s="366"/>
      <c r="B1938" s="1666"/>
      <c r="C1938" s="388"/>
      <c r="D1938" s="388"/>
      <c r="E1938" s="388"/>
      <c r="F1938" s="388"/>
      <c r="G1938" s="388"/>
      <c r="H1938" s="388"/>
      <c r="I1938" s="388"/>
      <c r="J1938" s="527"/>
      <c r="K1938" s="527"/>
      <c r="L1938" s="332"/>
      <c r="M1938" s="332"/>
      <c r="N1938" s="332"/>
      <c r="O1938" s="366"/>
      <c r="P1938" s="366"/>
      <c r="Q1938" s="366"/>
      <c r="R1938" s="366"/>
      <c r="S1938" s="366"/>
      <c r="T1938" s="366"/>
      <c r="U1938" s="366"/>
      <c r="V1938" s="366"/>
      <c r="W1938" s="366"/>
      <c r="X1938" s="366"/>
      <c r="Y1938" s="366"/>
      <c r="Z1938" s="366"/>
      <c r="AA1938" s="366"/>
      <c r="AB1938" s="366"/>
      <c r="AC1938" s="366"/>
      <c r="AD1938" s="366"/>
      <c r="AE1938" s="366"/>
      <c r="AF1938" s="366"/>
      <c r="AG1938" s="520"/>
    </row>
    <row r="1939" spans="1:33" ht="19.5" thickBot="1" x14ac:dyDescent="0.35">
      <c r="A1939" s="366"/>
      <c r="B1939" s="1666"/>
      <c r="C1939" s="388"/>
      <c r="D1939" s="388"/>
      <c r="E1939" s="388"/>
      <c r="F1939" s="388"/>
      <c r="G1939" s="388"/>
      <c r="H1939" s="388"/>
      <c r="I1939" s="388"/>
      <c r="J1939" s="527"/>
      <c r="K1939" s="527"/>
      <c r="L1939" s="332"/>
      <c r="M1939" s="332"/>
      <c r="N1939" s="332"/>
      <c r="O1939" s="366"/>
      <c r="P1939" s="366"/>
      <c r="Q1939" s="366"/>
      <c r="R1939" s="366"/>
      <c r="S1939" s="366"/>
      <c r="T1939" s="366"/>
      <c r="U1939" s="366"/>
      <c r="V1939" s="366"/>
      <c r="W1939" s="366"/>
      <c r="X1939" s="366"/>
      <c r="Y1939" s="366"/>
      <c r="Z1939" s="366"/>
      <c r="AA1939" s="366"/>
      <c r="AB1939" s="366"/>
      <c r="AC1939" s="366"/>
      <c r="AD1939" s="366"/>
      <c r="AE1939" s="366"/>
      <c r="AF1939" s="366"/>
      <c r="AG1939" s="520"/>
    </row>
    <row r="1940" spans="1:33" ht="19.5" thickBot="1" x14ac:dyDescent="0.35">
      <c r="A1940" s="366"/>
      <c r="B1940" s="1666"/>
      <c r="C1940" s="388"/>
      <c r="D1940" s="388"/>
      <c r="E1940" s="388"/>
      <c r="F1940" s="388"/>
      <c r="G1940" s="388"/>
      <c r="H1940" s="388"/>
      <c r="I1940" s="388"/>
      <c r="J1940" s="527"/>
      <c r="K1940" s="527"/>
      <c r="L1940" s="332"/>
      <c r="M1940" s="332"/>
      <c r="N1940" s="332"/>
      <c r="O1940" s="366"/>
      <c r="P1940" s="366"/>
      <c r="Q1940" s="366"/>
      <c r="R1940" s="366"/>
      <c r="S1940" s="366"/>
      <c r="T1940" s="366"/>
      <c r="U1940" s="366"/>
      <c r="V1940" s="366"/>
      <c r="W1940" s="366"/>
      <c r="X1940" s="366"/>
      <c r="Y1940" s="366"/>
      <c r="Z1940" s="366"/>
      <c r="AA1940" s="366"/>
      <c r="AB1940" s="366"/>
      <c r="AC1940" s="366"/>
      <c r="AD1940" s="366"/>
      <c r="AE1940" s="366"/>
      <c r="AF1940" s="366"/>
      <c r="AG1940" s="520"/>
    </row>
    <row r="1941" spans="1:33" ht="19.5" thickBot="1" x14ac:dyDescent="0.35">
      <c r="A1941" s="366"/>
      <c r="B1941" s="1666"/>
      <c r="C1941" s="388"/>
      <c r="D1941" s="388"/>
      <c r="E1941" s="388"/>
      <c r="F1941" s="388"/>
      <c r="G1941" s="388"/>
      <c r="H1941" s="388"/>
      <c r="I1941" s="388"/>
      <c r="J1941" s="527"/>
      <c r="K1941" s="527"/>
      <c r="L1941" s="332"/>
      <c r="M1941" s="332"/>
      <c r="N1941" s="332"/>
      <c r="O1941" s="366"/>
      <c r="P1941" s="366"/>
      <c r="Q1941" s="366"/>
      <c r="R1941" s="366"/>
      <c r="S1941" s="366"/>
      <c r="T1941" s="366"/>
      <c r="U1941" s="366"/>
      <c r="V1941" s="366"/>
      <c r="W1941" s="366"/>
      <c r="X1941" s="366"/>
      <c r="Y1941" s="366"/>
      <c r="Z1941" s="366"/>
      <c r="AA1941" s="366"/>
      <c r="AB1941" s="366"/>
      <c r="AC1941" s="366"/>
      <c r="AD1941" s="366"/>
      <c r="AE1941" s="366"/>
      <c r="AF1941" s="366"/>
      <c r="AG1941" s="520"/>
    </row>
    <row r="1942" spans="1:33" ht="19.5" thickBot="1" x14ac:dyDescent="0.35">
      <c r="A1942" s="366"/>
      <c r="B1942" s="1666"/>
      <c r="C1942" s="388"/>
      <c r="D1942" s="388"/>
      <c r="E1942" s="388"/>
      <c r="F1942" s="388"/>
      <c r="G1942" s="388"/>
      <c r="H1942" s="388"/>
      <c r="I1942" s="388"/>
      <c r="J1942" s="527"/>
      <c r="K1942" s="527"/>
      <c r="L1942" s="332"/>
      <c r="M1942" s="332"/>
      <c r="N1942" s="332"/>
      <c r="O1942" s="366"/>
      <c r="P1942" s="366"/>
      <c r="Q1942" s="366"/>
      <c r="R1942" s="366"/>
      <c r="S1942" s="366"/>
      <c r="T1942" s="366"/>
      <c r="U1942" s="366"/>
      <c r="V1942" s="366"/>
      <c r="W1942" s="366"/>
      <c r="X1942" s="366"/>
      <c r="Y1942" s="366"/>
      <c r="Z1942" s="366"/>
      <c r="AA1942" s="366"/>
      <c r="AB1942" s="366"/>
      <c r="AC1942" s="366"/>
      <c r="AD1942" s="366"/>
      <c r="AE1942" s="366"/>
      <c r="AF1942" s="366"/>
      <c r="AG1942" s="520"/>
    </row>
    <row r="1943" spans="1:33" ht="19.5" thickBot="1" x14ac:dyDescent="0.35">
      <c r="A1943" s="366"/>
      <c r="B1943" s="1666"/>
      <c r="C1943" s="388"/>
      <c r="D1943" s="388"/>
      <c r="E1943" s="388"/>
      <c r="F1943" s="388"/>
      <c r="G1943" s="388"/>
      <c r="H1943" s="388"/>
      <c r="I1943" s="388"/>
      <c r="J1943" s="527"/>
      <c r="K1943" s="527"/>
      <c r="L1943" s="332"/>
      <c r="M1943" s="332"/>
      <c r="N1943" s="332"/>
      <c r="O1943" s="366"/>
      <c r="P1943" s="366"/>
      <c r="Q1943" s="366"/>
      <c r="R1943" s="366"/>
      <c r="S1943" s="366"/>
      <c r="T1943" s="366"/>
      <c r="U1943" s="366"/>
      <c r="V1943" s="366"/>
      <c r="W1943" s="366"/>
      <c r="X1943" s="366"/>
      <c r="Y1943" s="366"/>
      <c r="Z1943" s="366"/>
      <c r="AA1943" s="366"/>
      <c r="AB1943" s="366"/>
      <c r="AC1943" s="366"/>
      <c r="AD1943" s="366"/>
      <c r="AE1943" s="366"/>
      <c r="AF1943" s="366"/>
      <c r="AG1943" s="520"/>
    </row>
    <row r="1944" spans="1:33" ht="19.5" thickBot="1" x14ac:dyDescent="0.35">
      <c r="A1944" s="366"/>
      <c r="B1944" s="1666"/>
      <c r="C1944" s="388"/>
      <c r="D1944" s="388"/>
      <c r="E1944" s="388"/>
      <c r="F1944" s="388"/>
      <c r="G1944" s="388"/>
      <c r="H1944" s="388"/>
      <c r="I1944" s="388"/>
      <c r="J1944" s="527"/>
      <c r="K1944" s="527"/>
      <c r="L1944" s="332"/>
      <c r="M1944" s="332"/>
      <c r="N1944" s="332"/>
      <c r="O1944" s="366"/>
      <c r="P1944" s="366"/>
      <c r="Q1944" s="366"/>
      <c r="R1944" s="366"/>
      <c r="S1944" s="366"/>
      <c r="T1944" s="366"/>
      <c r="U1944" s="366"/>
      <c r="V1944" s="366"/>
      <c r="W1944" s="366"/>
      <c r="X1944" s="366"/>
      <c r="Y1944" s="366"/>
      <c r="Z1944" s="366"/>
      <c r="AA1944" s="366"/>
      <c r="AB1944" s="366"/>
      <c r="AC1944" s="366"/>
      <c r="AD1944" s="366"/>
      <c r="AE1944" s="366"/>
      <c r="AF1944" s="366"/>
      <c r="AG1944" s="520"/>
    </row>
    <row r="1945" spans="1:33" ht="19.5" thickBot="1" x14ac:dyDescent="0.35">
      <c r="A1945" s="366"/>
      <c r="B1945" s="1666"/>
      <c r="C1945" s="388"/>
      <c r="D1945" s="388"/>
      <c r="E1945" s="388"/>
      <c r="F1945" s="388"/>
      <c r="G1945" s="388"/>
      <c r="H1945" s="388"/>
      <c r="I1945" s="388"/>
      <c r="J1945" s="527"/>
      <c r="K1945" s="527"/>
      <c r="L1945" s="332"/>
      <c r="M1945" s="332"/>
      <c r="N1945" s="332"/>
      <c r="O1945" s="366"/>
      <c r="P1945" s="366"/>
      <c r="Q1945" s="366"/>
      <c r="R1945" s="366"/>
      <c r="S1945" s="366"/>
      <c r="T1945" s="366"/>
      <c r="U1945" s="366"/>
      <c r="V1945" s="366"/>
      <c r="W1945" s="366"/>
      <c r="X1945" s="366"/>
      <c r="Y1945" s="366"/>
      <c r="Z1945" s="366"/>
      <c r="AA1945" s="366"/>
      <c r="AB1945" s="366"/>
      <c r="AC1945" s="366"/>
      <c r="AD1945" s="366"/>
      <c r="AE1945" s="366"/>
      <c r="AF1945" s="366"/>
      <c r="AG1945" s="520"/>
    </row>
    <row r="1946" spans="1:33" ht="19.5" thickBot="1" x14ac:dyDescent="0.35">
      <c r="A1946" s="366"/>
      <c r="B1946" s="1666"/>
      <c r="C1946" s="388"/>
      <c r="D1946" s="388"/>
      <c r="E1946" s="388"/>
      <c r="F1946" s="388"/>
      <c r="G1946" s="388"/>
      <c r="H1946" s="388"/>
      <c r="I1946" s="388"/>
      <c r="J1946" s="527"/>
      <c r="K1946" s="527"/>
      <c r="L1946" s="332"/>
      <c r="M1946" s="332"/>
      <c r="N1946" s="332"/>
      <c r="O1946" s="366"/>
      <c r="P1946" s="366"/>
      <c r="Q1946" s="366"/>
      <c r="R1946" s="366"/>
      <c r="S1946" s="366"/>
      <c r="T1946" s="366"/>
      <c r="U1946" s="366"/>
      <c r="V1946" s="366"/>
      <c r="W1946" s="366"/>
      <c r="X1946" s="366"/>
      <c r="Y1946" s="366"/>
      <c r="Z1946" s="366"/>
      <c r="AA1946" s="366"/>
      <c r="AB1946" s="366"/>
      <c r="AC1946" s="366"/>
      <c r="AD1946" s="366"/>
      <c r="AE1946" s="366"/>
      <c r="AF1946" s="366"/>
      <c r="AG1946" s="520"/>
    </row>
    <row r="1947" spans="1:33" ht="19.5" thickBot="1" x14ac:dyDescent="0.35">
      <c r="A1947" s="366"/>
      <c r="B1947" s="1666"/>
      <c r="C1947" s="388"/>
      <c r="D1947" s="388"/>
      <c r="E1947" s="388"/>
      <c r="F1947" s="388"/>
      <c r="G1947" s="388"/>
      <c r="H1947" s="388"/>
      <c r="I1947" s="388"/>
      <c r="J1947" s="527"/>
      <c r="K1947" s="527"/>
      <c r="L1947" s="332"/>
      <c r="M1947" s="332"/>
      <c r="N1947" s="332"/>
      <c r="O1947" s="366"/>
      <c r="P1947" s="366"/>
      <c r="Q1947" s="366"/>
      <c r="R1947" s="366"/>
      <c r="S1947" s="366"/>
      <c r="T1947" s="366"/>
      <c r="U1947" s="366"/>
      <c r="V1947" s="366"/>
      <c r="W1947" s="366"/>
      <c r="X1947" s="366"/>
      <c r="Y1947" s="366"/>
      <c r="Z1947" s="366"/>
      <c r="AA1947" s="366"/>
      <c r="AB1947" s="366"/>
      <c r="AC1947" s="366"/>
      <c r="AD1947" s="366"/>
      <c r="AE1947" s="366"/>
      <c r="AF1947" s="366"/>
      <c r="AG1947" s="520"/>
    </row>
    <row r="1948" spans="1:33" ht="19.5" thickBot="1" x14ac:dyDescent="0.35">
      <c r="A1948" s="366"/>
      <c r="B1948" s="1666"/>
      <c r="C1948" s="388"/>
      <c r="D1948" s="388"/>
      <c r="E1948" s="388"/>
      <c r="F1948" s="388"/>
      <c r="G1948" s="388"/>
      <c r="H1948" s="388"/>
      <c r="I1948" s="388"/>
      <c r="J1948" s="527"/>
      <c r="K1948" s="527"/>
      <c r="L1948" s="332"/>
      <c r="M1948" s="332"/>
      <c r="N1948" s="332"/>
      <c r="O1948" s="366"/>
      <c r="P1948" s="366"/>
      <c r="Q1948" s="366"/>
      <c r="R1948" s="366"/>
      <c r="S1948" s="366"/>
      <c r="T1948" s="366"/>
      <c r="U1948" s="366"/>
      <c r="V1948" s="366"/>
      <c r="W1948" s="366"/>
      <c r="X1948" s="366"/>
      <c r="Y1948" s="366"/>
      <c r="Z1948" s="366"/>
      <c r="AA1948" s="366"/>
      <c r="AB1948" s="366"/>
      <c r="AC1948" s="366"/>
      <c r="AD1948" s="366"/>
      <c r="AE1948" s="366"/>
      <c r="AF1948" s="366"/>
      <c r="AG1948" s="520"/>
    </row>
    <row r="1949" spans="1:33" ht="19.5" thickBot="1" x14ac:dyDescent="0.35">
      <c r="A1949" s="366"/>
      <c r="B1949" s="1666"/>
      <c r="C1949" s="388"/>
      <c r="D1949" s="388"/>
      <c r="E1949" s="388"/>
      <c r="F1949" s="388"/>
      <c r="G1949" s="388"/>
      <c r="H1949" s="388"/>
      <c r="I1949" s="388"/>
      <c r="J1949" s="527"/>
      <c r="K1949" s="527"/>
      <c r="L1949" s="332"/>
      <c r="M1949" s="332"/>
      <c r="N1949" s="332"/>
      <c r="O1949" s="366"/>
      <c r="P1949" s="366"/>
      <c r="Q1949" s="366"/>
      <c r="R1949" s="366"/>
      <c r="S1949" s="366"/>
      <c r="T1949" s="366"/>
      <c r="U1949" s="366"/>
      <c r="V1949" s="366"/>
      <c r="W1949" s="366"/>
      <c r="X1949" s="366"/>
      <c r="Y1949" s="366"/>
      <c r="Z1949" s="366"/>
      <c r="AA1949" s="366"/>
      <c r="AB1949" s="366"/>
      <c r="AC1949" s="366"/>
      <c r="AD1949" s="366"/>
      <c r="AE1949" s="366"/>
      <c r="AF1949" s="366"/>
      <c r="AG1949" s="520"/>
    </row>
    <row r="1950" spans="1:33" ht="19.5" thickBot="1" x14ac:dyDescent="0.35">
      <c r="A1950" s="366"/>
      <c r="B1950" s="1666"/>
      <c r="C1950" s="388"/>
      <c r="D1950" s="388"/>
      <c r="E1950" s="388"/>
      <c r="F1950" s="388"/>
      <c r="G1950" s="388"/>
      <c r="H1950" s="388"/>
      <c r="I1950" s="388"/>
      <c r="J1950" s="527"/>
      <c r="K1950" s="527"/>
      <c r="L1950" s="332"/>
      <c r="M1950" s="332"/>
      <c r="N1950" s="332"/>
      <c r="O1950" s="366"/>
      <c r="P1950" s="366"/>
      <c r="Q1950" s="366"/>
      <c r="R1950" s="366"/>
      <c r="S1950" s="366"/>
      <c r="T1950" s="366"/>
      <c r="U1950" s="366"/>
      <c r="V1950" s="366"/>
      <c r="W1950" s="366"/>
      <c r="X1950" s="366"/>
      <c r="Y1950" s="366"/>
      <c r="Z1950" s="366"/>
      <c r="AA1950" s="366"/>
      <c r="AB1950" s="366"/>
      <c r="AC1950" s="366"/>
      <c r="AD1950" s="366"/>
      <c r="AE1950" s="366"/>
      <c r="AF1950" s="366"/>
      <c r="AG1950" s="520"/>
    </row>
    <row r="1951" spans="1:33" ht="19.5" thickBot="1" x14ac:dyDescent="0.35">
      <c r="A1951" s="366"/>
      <c r="B1951" s="1666"/>
      <c r="C1951" s="388"/>
      <c r="D1951" s="388"/>
      <c r="E1951" s="388"/>
      <c r="F1951" s="388"/>
      <c r="G1951" s="388"/>
      <c r="H1951" s="388"/>
      <c r="I1951" s="388"/>
      <c r="J1951" s="527"/>
      <c r="K1951" s="527"/>
      <c r="L1951" s="332"/>
      <c r="M1951" s="332"/>
      <c r="N1951" s="332"/>
      <c r="O1951" s="366"/>
      <c r="P1951" s="366"/>
      <c r="Q1951" s="366"/>
      <c r="R1951" s="366"/>
      <c r="S1951" s="366"/>
      <c r="T1951" s="366"/>
      <c r="U1951" s="366"/>
      <c r="V1951" s="366"/>
      <c r="W1951" s="366"/>
      <c r="X1951" s="366"/>
      <c r="Y1951" s="366"/>
      <c r="Z1951" s="366"/>
      <c r="AA1951" s="366"/>
      <c r="AB1951" s="366"/>
      <c r="AC1951" s="366"/>
      <c r="AD1951" s="366"/>
      <c r="AE1951" s="366"/>
      <c r="AF1951" s="366"/>
      <c r="AG1951" s="520"/>
    </row>
    <row r="1952" spans="1:33" ht="19.5" thickBot="1" x14ac:dyDescent="0.35">
      <c r="A1952" s="366"/>
      <c r="B1952" s="1666"/>
      <c r="C1952" s="388"/>
      <c r="D1952" s="388"/>
      <c r="E1952" s="388"/>
      <c r="F1952" s="388"/>
      <c r="G1952" s="388"/>
      <c r="H1952" s="388"/>
      <c r="I1952" s="388"/>
      <c r="J1952" s="527"/>
      <c r="K1952" s="527"/>
      <c r="L1952" s="332"/>
      <c r="M1952" s="332"/>
      <c r="N1952" s="332"/>
      <c r="O1952" s="366"/>
      <c r="P1952" s="366"/>
      <c r="Q1952" s="366"/>
      <c r="R1952" s="366"/>
      <c r="S1952" s="366"/>
      <c r="T1952" s="366"/>
      <c r="U1952" s="366"/>
      <c r="V1952" s="366"/>
      <c r="W1952" s="366"/>
      <c r="X1952" s="366"/>
      <c r="Y1952" s="366"/>
      <c r="Z1952" s="366"/>
      <c r="AA1952" s="366"/>
      <c r="AB1952" s="366"/>
      <c r="AC1952" s="366"/>
      <c r="AD1952" s="366"/>
      <c r="AE1952" s="366"/>
      <c r="AF1952" s="366"/>
      <c r="AG1952" s="520"/>
    </row>
    <row r="1953" spans="1:33" ht="19.5" thickBot="1" x14ac:dyDescent="0.35">
      <c r="A1953" s="366"/>
      <c r="B1953" s="1666"/>
      <c r="C1953" s="388"/>
      <c r="D1953" s="388"/>
      <c r="E1953" s="388"/>
      <c r="F1953" s="388"/>
      <c r="G1953" s="388"/>
      <c r="H1953" s="388"/>
      <c r="I1953" s="388"/>
      <c r="J1953" s="527"/>
      <c r="K1953" s="527"/>
      <c r="L1953" s="332"/>
      <c r="M1953" s="332"/>
      <c r="N1953" s="332"/>
      <c r="O1953" s="366"/>
      <c r="P1953" s="366"/>
      <c r="Q1953" s="366"/>
      <c r="R1953" s="366"/>
      <c r="S1953" s="366"/>
      <c r="T1953" s="366"/>
      <c r="U1953" s="366"/>
      <c r="V1953" s="366"/>
      <c r="W1953" s="366"/>
      <c r="X1953" s="366"/>
      <c r="Y1953" s="366"/>
      <c r="Z1953" s="366"/>
      <c r="AA1953" s="366"/>
      <c r="AB1953" s="366"/>
      <c r="AC1953" s="366"/>
      <c r="AD1953" s="366"/>
      <c r="AE1953" s="366"/>
      <c r="AF1953" s="366"/>
      <c r="AG1953" s="520"/>
    </row>
    <row r="1954" spans="1:33" ht="19.5" thickBot="1" x14ac:dyDescent="0.35">
      <c r="A1954" s="366"/>
      <c r="B1954" s="1666"/>
      <c r="C1954" s="388"/>
      <c r="D1954" s="388"/>
      <c r="E1954" s="388"/>
      <c r="F1954" s="388"/>
      <c r="G1954" s="388"/>
      <c r="H1954" s="388"/>
      <c r="I1954" s="388"/>
      <c r="J1954" s="527"/>
      <c r="K1954" s="527"/>
      <c r="L1954" s="332"/>
      <c r="M1954" s="332"/>
      <c r="N1954" s="332"/>
      <c r="O1954" s="366"/>
      <c r="P1954" s="366"/>
      <c r="Q1954" s="366"/>
      <c r="R1954" s="366"/>
      <c r="S1954" s="366"/>
      <c r="T1954" s="366"/>
      <c r="U1954" s="366"/>
      <c r="V1954" s="366"/>
      <c r="W1954" s="366"/>
      <c r="X1954" s="366"/>
      <c r="Y1954" s="366"/>
      <c r="Z1954" s="366"/>
      <c r="AA1954" s="366"/>
      <c r="AB1954" s="366"/>
      <c r="AC1954" s="366"/>
      <c r="AD1954" s="366"/>
      <c r="AE1954" s="366"/>
      <c r="AF1954" s="366"/>
      <c r="AG1954" s="520"/>
    </row>
    <row r="1955" spans="1:33" ht="19.5" thickBot="1" x14ac:dyDescent="0.35">
      <c r="A1955" s="366"/>
      <c r="B1955" s="1666"/>
      <c r="C1955" s="388"/>
      <c r="D1955" s="388"/>
      <c r="E1955" s="388"/>
      <c r="F1955" s="388"/>
      <c r="G1955" s="388"/>
      <c r="H1955" s="388"/>
      <c r="I1955" s="388"/>
      <c r="J1955" s="527"/>
      <c r="K1955" s="527"/>
      <c r="L1955" s="332"/>
      <c r="M1955" s="332"/>
      <c r="N1955" s="332"/>
      <c r="O1955" s="366"/>
      <c r="P1955" s="366"/>
      <c r="Q1955" s="366"/>
      <c r="R1955" s="366"/>
      <c r="S1955" s="366"/>
      <c r="T1955" s="366"/>
      <c r="U1955" s="366"/>
      <c r="V1955" s="366"/>
      <c r="W1955" s="366"/>
      <c r="X1955" s="366"/>
      <c r="Y1955" s="366"/>
      <c r="Z1955" s="366"/>
      <c r="AA1955" s="366"/>
      <c r="AB1955" s="366"/>
      <c r="AC1955" s="366"/>
      <c r="AD1955" s="366"/>
      <c r="AE1955" s="366"/>
      <c r="AF1955" s="366"/>
      <c r="AG1955" s="520"/>
    </row>
    <row r="1956" spans="1:33" ht="19.5" thickBot="1" x14ac:dyDescent="0.35">
      <c r="A1956" s="366"/>
      <c r="B1956" s="1666"/>
      <c r="C1956" s="388"/>
      <c r="D1956" s="388"/>
      <c r="E1956" s="388"/>
      <c r="F1956" s="388"/>
      <c r="G1956" s="388"/>
      <c r="H1956" s="388"/>
      <c r="I1956" s="388"/>
      <c r="J1956" s="527"/>
      <c r="K1956" s="527"/>
      <c r="L1956" s="332"/>
      <c r="M1956" s="332"/>
      <c r="N1956" s="332"/>
      <c r="O1956" s="366"/>
      <c r="P1956" s="366"/>
      <c r="Q1956" s="366"/>
      <c r="R1956" s="366"/>
      <c r="S1956" s="366"/>
      <c r="T1956" s="366"/>
      <c r="U1956" s="366"/>
      <c r="V1956" s="366"/>
      <c r="W1956" s="366"/>
      <c r="X1956" s="366"/>
      <c r="Y1956" s="366"/>
      <c r="Z1956" s="366"/>
      <c r="AA1956" s="366"/>
      <c r="AB1956" s="366"/>
      <c r="AC1956" s="366"/>
      <c r="AD1956" s="366"/>
      <c r="AE1956" s="366"/>
      <c r="AF1956" s="366"/>
      <c r="AG1956" s="520"/>
    </row>
    <row r="1957" spans="1:33" ht="19.5" thickBot="1" x14ac:dyDescent="0.35">
      <c r="A1957" s="366"/>
      <c r="B1957" s="1666"/>
      <c r="C1957" s="388"/>
      <c r="D1957" s="388"/>
      <c r="E1957" s="388"/>
      <c r="F1957" s="388"/>
      <c r="G1957" s="388"/>
      <c r="H1957" s="388"/>
      <c r="I1957" s="388"/>
      <c r="J1957" s="527"/>
      <c r="K1957" s="527"/>
      <c r="L1957" s="332"/>
      <c r="M1957" s="332"/>
      <c r="N1957" s="332"/>
      <c r="O1957" s="366"/>
      <c r="P1957" s="366"/>
      <c r="Q1957" s="366"/>
      <c r="R1957" s="366"/>
      <c r="S1957" s="366"/>
      <c r="T1957" s="366"/>
      <c r="U1957" s="366"/>
      <c r="V1957" s="366"/>
      <c r="W1957" s="366"/>
      <c r="X1957" s="366"/>
      <c r="Y1957" s="366"/>
      <c r="Z1957" s="366"/>
      <c r="AA1957" s="366"/>
      <c r="AB1957" s="366"/>
      <c r="AC1957" s="366"/>
      <c r="AD1957" s="366"/>
      <c r="AE1957" s="366"/>
      <c r="AF1957" s="366"/>
      <c r="AG1957" s="520"/>
    </row>
    <row r="1958" spans="1:33" ht="84.75" thickBot="1" x14ac:dyDescent="0.35">
      <c r="A1958" s="366"/>
      <c r="B1958" s="726" t="s">
        <v>1</v>
      </c>
      <c r="C1958" s="291" t="s">
        <v>151</v>
      </c>
      <c r="D1958" s="372" t="s">
        <v>278</v>
      </c>
      <c r="E1958" s="372" t="s">
        <v>158</v>
      </c>
      <c r="F1958" s="372" t="s">
        <v>30</v>
      </c>
      <c r="G1958" s="1477" t="s">
        <v>301</v>
      </c>
      <c r="H1958" s="372" t="s">
        <v>302</v>
      </c>
      <c r="I1958" s="372" t="s">
        <v>303</v>
      </c>
      <c r="J1958" s="527"/>
      <c r="K1958" s="527"/>
      <c r="L1958" s="332"/>
      <c r="M1958" s="332"/>
      <c r="N1958" s="332"/>
      <c r="O1958" s="366"/>
      <c r="P1958" s="366"/>
      <c r="Q1958" s="366"/>
      <c r="R1958" s="366"/>
      <c r="S1958" s="366"/>
      <c r="T1958" s="366"/>
      <c r="U1958" s="366"/>
      <c r="V1958" s="366"/>
      <c r="W1958" s="366"/>
      <c r="X1958" s="366"/>
      <c r="Y1958" s="366"/>
      <c r="Z1958" s="366"/>
      <c r="AA1958" s="366"/>
      <c r="AB1958" s="366"/>
      <c r="AC1958" s="366"/>
      <c r="AD1958" s="366"/>
      <c r="AE1958" s="366"/>
      <c r="AF1958" s="366"/>
      <c r="AG1958" s="520"/>
    </row>
    <row r="1959" spans="1:33" ht="19.5" thickBot="1" x14ac:dyDescent="0.35">
      <c r="A1959" s="366"/>
      <c r="B1959" s="1666"/>
      <c r="C1959" s="388"/>
      <c r="D1959" s="388"/>
      <c r="E1959" s="388"/>
      <c r="F1959" s="388"/>
      <c r="G1959" s="388"/>
      <c r="H1959" s="388"/>
      <c r="I1959" s="388"/>
      <c r="J1959" s="527"/>
      <c r="K1959" s="527"/>
      <c r="L1959" s="332"/>
      <c r="M1959" s="332"/>
      <c r="N1959" s="332"/>
      <c r="O1959" s="366"/>
      <c r="P1959" s="366"/>
      <c r="Q1959" s="366"/>
      <c r="R1959" s="366"/>
      <c r="S1959" s="366"/>
      <c r="T1959" s="366"/>
      <c r="U1959" s="366"/>
      <c r="V1959" s="366"/>
      <c r="W1959" s="366"/>
      <c r="X1959" s="366"/>
      <c r="Y1959" s="366"/>
      <c r="Z1959" s="366"/>
      <c r="AA1959" s="366"/>
      <c r="AB1959" s="366"/>
      <c r="AC1959" s="366"/>
      <c r="AD1959" s="366"/>
      <c r="AE1959" s="366"/>
      <c r="AF1959" s="366"/>
      <c r="AG1959" s="520"/>
    </row>
    <row r="1960" spans="1:33" ht="19.5" thickBot="1" x14ac:dyDescent="0.35">
      <c r="A1960" s="366"/>
      <c r="B1960" s="1666"/>
      <c r="C1960" s="388"/>
      <c r="D1960" s="388"/>
      <c r="E1960" s="388"/>
      <c r="F1960" s="388"/>
      <c r="G1960" s="388"/>
      <c r="H1960" s="388"/>
      <c r="I1960" s="388"/>
      <c r="J1960" s="527"/>
      <c r="K1960" s="527"/>
      <c r="L1960" s="332"/>
      <c r="M1960" s="332"/>
      <c r="N1960" s="332"/>
      <c r="O1960" s="366"/>
      <c r="P1960" s="366"/>
      <c r="Q1960" s="366"/>
      <c r="R1960" s="366"/>
      <c r="S1960" s="366"/>
      <c r="T1960" s="366"/>
      <c r="U1960" s="366"/>
      <c r="V1960" s="366"/>
      <c r="W1960" s="366"/>
      <c r="X1960" s="366"/>
      <c r="Y1960" s="366"/>
      <c r="Z1960" s="366"/>
      <c r="AA1960" s="366"/>
      <c r="AB1960" s="366"/>
      <c r="AC1960" s="366"/>
      <c r="AD1960" s="366"/>
      <c r="AE1960" s="366"/>
      <c r="AF1960" s="366"/>
      <c r="AG1960" s="520"/>
    </row>
    <row r="1961" spans="1:33" ht="19.5" thickBot="1" x14ac:dyDescent="0.35">
      <c r="A1961" s="366"/>
      <c r="B1961" s="1666"/>
      <c r="C1961" s="388"/>
      <c r="D1961" s="388"/>
      <c r="E1961" s="388"/>
      <c r="F1961" s="388"/>
      <c r="G1961" s="388"/>
      <c r="H1961" s="388"/>
      <c r="I1961" s="388"/>
      <c r="J1961" s="527"/>
      <c r="K1961" s="527"/>
      <c r="L1961" s="332"/>
      <c r="M1961" s="332"/>
      <c r="N1961" s="332"/>
      <c r="O1961" s="366"/>
      <c r="P1961" s="366"/>
      <c r="Q1961" s="366"/>
      <c r="R1961" s="366"/>
      <c r="S1961" s="366"/>
      <c r="T1961" s="366"/>
      <c r="U1961" s="366"/>
      <c r="V1961" s="366"/>
      <c r="W1961" s="366"/>
      <c r="X1961" s="366"/>
      <c r="Y1961" s="366"/>
      <c r="Z1961" s="366"/>
      <c r="AA1961" s="366"/>
      <c r="AB1961" s="366"/>
      <c r="AC1961" s="366"/>
      <c r="AD1961" s="366"/>
      <c r="AE1961" s="366"/>
      <c r="AF1961" s="366"/>
      <c r="AG1961" s="520"/>
    </row>
    <row r="1962" spans="1:33" ht="19.5" thickBot="1" x14ac:dyDescent="0.35">
      <c r="A1962" s="366"/>
      <c r="B1962" s="1666"/>
      <c r="C1962" s="388"/>
      <c r="D1962" s="388"/>
      <c r="E1962" s="388"/>
      <c r="F1962" s="388"/>
      <c r="G1962" s="388"/>
      <c r="H1962" s="388"/>
      <c r="I1962" s="388"/>
      <c r="J1962" s="527"/>
      <c r="K1962" s="527"/>
      <c r="L1962" s="332"/>
      <c r="M1962" s="332"/>
      <c r="N1962" s="332"/>
      <c r="O1962" s="366"/>
      <c r="P1962" s="366"/>
      <c r="Q1962" s="366"/>
      <c r="R1962" s="366"/>
      <c r="S1962" s="366"/>
      <c r="T1962" s="366"/>
      <c r="U1962" s="366"/>
      <c r="V1962" s="366"/>
      <c r="W1962" s="366"/>
      <c r="X1962" s="366"/>
      <c r="Y1962" s="366"/>
      <c r="Z1962" s="366"/>
      <c r="AA1962" s="366"/>
      <c r="AB1962" s="366"/>
      <c r="AC1962" s="366"/>
      <c r="AD1962" s="366"/>
      <c r="AE1962" s="366"/>
      <c r="AF1962" s="366"/>
      <c r="AG1962" s="520"/>
    </row>
    <row r="1963" spans="1:33" ht="19.5" thickBot="1" x14ac:dyDescent="0.35">
      <c r="A1963" s="366"/>
      <c r="B1963" s="1666"/>
      <c r="C1963" s="388"/>
      <c r="D1963" s="388"/>
      <c r="E1963" s="388"/>
      <c r="F1963" s="388"/>
      <c r="G1963" s="388"/>
      <c r="H1963" s="388"/>
      <c r="I1963" s="388"/>
      <c r="J1963" s="527"/>
      <c r="K1963" s="527"/>
      <c r="L1963" s="332"/>
      <c r="M1963" s="332"/>
      <c r="N1963" s="332"/>
      <c r="O1963" s="366"/>
      <c r="P1963" s="366"/>
      <c r="Q1963" s="366"/>
      <c r="R1963" s="366"/>
      <c r="S1963" s="366"/>
      <c r="T1963" s="366"/>
      <c r="U1963" s="366"/>
      <c r="V1963" s="366"/>
      <c r="W1963" s="366"/>
      <c r="X1963" s="366"/>
      <c r="Y1963" s="366"/>
      <c r="Z1963" s="366"/>
      <c r="AA1963" s="366"/>
      <c r="AB1963" s="366"/>
      <c r="AC1963" s="366"/>
      <c r="AD1963" s="366"/>
      <c r="AE1963" s="366"/>
      <c r="AF1963" s="366"/>
      <c r="AG1963" s="520"/>
    </row>
    <row r="1964" spans="1:33" ht="19.5" thickBot="1" x14ac:dyDescent="0.35">
      <c r="A1964" s="366"/>
      <c r="B1964" s="1666"/>
      <c r="C1964" s="388"/>
      <c r="D1964" s="388"/>
      <c r="E1964" s="388"/>
      <c r="F1964" s="388"/>
      <c r="G1964" s="388"/>
      <c r="H1964" s="388"/>
      <c r="I1964" s="388"/>
      <c r="J1964" s="527"/>
      <c r="K1964" s="527"/>
      <c r="L1964" s="332"/>
      <c r="M1964" s="332"/>
      <c r="N1964" s="332"/>
      <c r="O1964" s="366"/>
      <c r="P1964" s="366"/>
      <c r="Q1964" s="366"/>
      <c r="R1964" s="366"/>
      <c r="S1964" s="366"/>
      <c r="T1964" s="366"/>
      <c r="U1964" s="366"/>
      <c r="V1964" s="366"/>
      <c r="W1964" s="366"/>
      <c r="X1964" s="366"/>
      <c r="Y1964" s="366"/>
      <c r="Z1964" s="366"/>
      <c r="AA1964" s="366"/>
      <c r="AB1964" s="366"/>
      <c r="AC1964" s="366"/>
      <c r="AD1964" s="366"/>
      <c r="AE1964" s="366"/>
      <c r="AF1964" s="366"/>
      <c r="AG1964" s="520"/>
    </row>
    <row r="1965" spans="1:33" ht="19.5" thickBot="1" x14ac:dyDescent="0.35">
      <c r="A1965" s="366"/>
      <c r="B1965" s="1666"/>
      <c r="C1965" s="388"/>
      <c r="D1965" s="388"/>
      <c r="E1965" s="388"/>
      <c r="F1965" s="388"/>
      <c r="G1965" s="388"/>
      <c r="H1965" s="388"/>
      <c r="I1965" s="388"/>
      <c r="J1965" s="527"/>
      <c r="K1965" s="527"/>
      <c r="L1965" s="332"/>
      <c r="M1965" s="332"/>
      <c r="N1965" s="332"/>
      <c r="O1965" s="366"/>
      <c r="P1965" s="366"/>
      <c r="Q1965" s="366"/>
      <c r="R1965" s="366"/>
      <c r="S1965" s="366"/>
      <c r="T1965" s="366"/>
      <c r="U1965" s="366"/>
      <c r="V1965" s="366"/>
      <c r="W1965" s="366"/>
      <c r="X1965" s="366"/>
      <c r="Y1965" s="366"/>
      <c r="Z1965" s="366"/>
      <c r="AA1965" s="366"/>
      <c r="AB1965" s="366"/>
      <c r="AC1965" s="366"/>
      <c r="AD1965" s="366"/>
      <c r="AE1965" s="366"/>
      <c r="AF1965" s="366"/>
      <c r="AG1965" s="520"/>
    </row>
    <row r="1966" spans="1:33" ht="19.5" thickBot="1" x14ac:dyDescent="0.35">
      <c r="A1966" s="366"/>
      <c r="B1966" s="1666"/>
      <c r="C1966" s="388"/>
      <c r="D1966" s="388"/>
      <c r="E1966" s="388"/>
      <c r="F1966" s="388"/>
      <c r="G1966" s="388"/>
      <c r="H1966" s="388"/>
      <c r="I1966" s="388"/>
      <c r="J1966" s="527"/>
      <c r="K1966" s="527"/>
      <c r="L1966" s="332"/>
      <c r="M1966" s="332"/>
      <c r="N1966" s="332"/>
      <c r="O1966" s="366"/>
      <c r="P1966" s="366"/>
      <c r="Q1966" s="366"/>
      <c r="R1966" s="366"/>
      <c r="S1966" s="366"/>
      <c r="T1966" s="366"/>
      <c r="U1966" s="366"/>
      <c r="V1966" s="366"/>
      <c r="W1966" s="366"/>
      <c r="X1966" s="366"/>
      <c r="Y1966" s="366"/>
      <c r="Z1966" s="366"/>
      <c r="AA1966" s="366"/>
      <c r="AB1966" s="366"/>
      <c r="AC1966" s="366"/>
      <c r="AD1966" s="366"/>
      <c r="AE1966" s="366"/>
      <c r="AF1966" s="366"/>
      <c r="AG1966" s="520"/>
    </row>
    <row r="1967" spans="1:33" ht="19.5" thickBot="1" x14ac:dyDescent="0.35">
      <c r="A1967" s="366"/>
      <c r="B1967" s="1666"/>
      <c r="C1967" s="388"/>
      <c r="D1967" s="388"/>
      <c r="E1967" s="388"/>
      <c r="F1967" s="388"/>
      <c r="G1967" s="388"/>
      <c r="H1967" s="388"/>
      <c r="I1967" s="388"/>
      <c r="J1967" s="527"/>
      <c r="K1967" s="527"/>
      <c r="L1967" s="332"/>
      <c r="M1967" s="332"/>
      <c r="N1967" s="332"/>
      <c r="O1967" s="366"/>
      <c r="P1967" s="366"/>
      <c r="Q1967" s="366"/>
      <c r="R1967" s="366"/>
      <c r="S1967" s="366"/>
      <c r="T1967" s="366"/>
      <c r="U1967" s="366"/>
      <c r="V1967" s="366"/>
      <c r="W1967" s="366"/>
      <c r="X1967" s="366"/>
      <c r="Y1967" s="366"/>
      <c r="Z1967" s="366"/>
      <c r="AA1967" s="366"/>
      <c r="AB1967" s="366"/>
      <c r="AC1967" s="366"/>
      <c r="AD1967" s="366"/>
      <c r="AE1967" s="366"/>
      <c r="AF1967" s="366"/>
      <c r="AG1967" s="520"/>
    </row>
    <row r="1968" spans="1:33" ht="19.5" thickBot="1" x14ac:dyDescent="0.35">
      <c r="A1968" s="366"/>
      <c r="B1968" s="1666"/>
      <c r="C1968" s="388"/>
      <c r="D1968" s="388"/>
      <c r="E1968" s="388"/>
      <c r="F1968" s="388"/>
      <c r="G1968" s="388"/>
      <c r="H1968" s="388"/>
      <c r="I1968" s="388"/>
      <c r="J1968" s="527"/>
      <c r="K1968" s="527"/>
      <c r="L1968" s="332"/>
      <c r="M1968" s="332"/>
      <c r="N1968" s="332"/>
      <c r="O1968" s="366"/>
      <c r="P1968" s="366"/>
      <c r="Q1968" s="366"/>
      <c r="R1968" s="366"/>
      <c r="S1968" s="366"/>
      <c r="T1968" s="366"/>
      <c r="U1968" s="366"/>
      <c r="V1968" s="366"/>
      <c r="W1968" s="366"/>
      <c r="X1968" s="366"/>
      <c r="Y1968" s="366"/>
      <c r="Z1968" s="366"/>
      <c r="AA1968" s="366"/>
      <c r="AB1968" s="366"/>
      <c r="AC1968" s="366"/>
      <c r="AD1968" s="366"/>
      <c r="AE1968" s="366"/>
      <c r="AF1968" s="366"/>
      <c r="AG1968" s="520"/>
    </row>
    <row r="1969" spans="1:33" ht="19.5" thickBot="1" x14ac:dyDescent="0.35">
      <c r="A1969" s="366"/>
      <c r="B1969" s="1666"/>
      <c r="C1969" s="388"/>
      <c r="D1969" s="388"/>
      <c r="E1969" s="388"/>
      <c r="F1969" s="388"/>
      <c r="G1969" s="388"/>
      <c r="H1969" s="388"/>
      <c r="I1969" s="388"/>
      <c r="J1969" s="527"/>
      <c r="K1969" s="527"/>
      <c r="L1969" s="332"/>
      <c r="M1969" s="332"/>
      <c r="N1969" s="332"/>
      <c r="O1969" s="366"/>
      <c r="P1969" s="366"/>
      <c r="Q1969" s="366"/>
      <c r="R1969" s="366"/>
      <c r="S1969" s="366"/>
      <c r="T1969" s="366"/>
      <c r="U1969" s="366"/>
      <c r="V1969" s="366"/>
      <c r="W1969" s="366"/>
      <c r="X1969" s="366"/>
      <c r="Y1969" s="366"/>
      <c r="Z1969" s="366"/>
      <c r="AA1969" s="366"/>
      <c r="AB1969" s="366"/>
      <c r="AC1969" s="366"/>
      <c r="AD1969" s="366"/>
      <c r="AE1969" s="366"/>
      <c r="AF1969" s="366"/>
      <c r="AG1969" s="520"/>
    </row>
    <row r="1970" spans="1:33" ht="19.5" thickBot="1" x14ac:dyDescent="0.35">
      <c r="A1970" s="366"/>
      <c r="B1970" s="1666"/>
      <c r="C1970" s="388"/>
      <c r="D1970" s="388"/>
      <c r="E1970" s="388"/>
      <c r="F1970" s="388"/>
      <c r="G1970" s="388"/>
      <c r="H1970" s="388"/>
      <c r="I1970" s="388"/>
      <c r="J1970" s="527"/>
      <c r="K1970" s="527"/>
      <c r="L1970" s="332"/>
      <c r="M1970" s="332"/>
      <c r="N1970" s="332"/>
      <c r="O1970" s="366"/>
      <c r="P1970" s="366"/>
      <c r="Q1970" s="366"/>
      <c r="R1970" s="366"/>
      <c r="S1970" s="366"/>
      <c r="T1970" s="366"/>
      <c r="U1970" s="366"/>
      <c r="V1970" s="366"/>
      <c r="W1970" s="366"/>
      <c r="X1970" s="366"/>
      <c r="Y1970" s="366"/>
      <c r="Z1970" s="366"/>
      <c r="AA1970" s="366"/>
      <c r="AB1970" s="366"/>
      <c r="AC1970" s="366"/>
      <c r="AD1970" s="366"/>
      <c r="AE1970" s="366"/>
      <c r="AF1970" s="366"/>
      <c r="AG1970" s="520"/>
    </row>
    <row r="1971" spans="1:33" ht="19.5" thickBot="1" x14ac:dyDescent="0.35">
      <c r="A1971" s="366"/>
      <c r="B1971" s="1666"/>
      <c r="C1971" s="388"/>
      <c r="D1971" s="388"/>
      <c r="E1971" s="388"/>
      <c r="F1971" s="388"/>
      <c r="G1971" s="388"/>
      <c r="H1971" s="388"/>
      <c r="I1971" s="388"/>
      <c r="J1971" s="527"/>
      <c r="K1971" s="527"/>
      <c r="L1971" s="332"/>
      <c r="M1971" s="332"/>
      <c r="N1971" s="332"/>
      <c r="O1971" s="366"/>
      <c r="P1971" s="366"/>
      <c r="Q1971" s="366"/>
      <c r="R1971" s="366"/>
      <c r="S1971" s="366"/>
      <c r="T1971" s="366"/>
      <c r="U1971" s="366"/>
      <c r="V1971" s="366"/>
      <c r="W1971" s="366"/>
      <c r="X1971" s="366"/>
      <c r="Y1971" s="366"/>
      <c r="Z1971" s="366"/>
      <c r="AA1971" s="366"/>
      <c r="AB1971" s="366"/>
      <c r="AC1971" s="366"/>
      <c r="AD1971" s="366"/>
      <c r="AE1971" s="366"/>
      <c r="AF1971" s="366"/>
      <c r="AG1971" s="520"/>
    </row>
    <row r="1972" spans="1:33" ht="19.5" thickBot="1" x14ac:dyDescent="0.35">
      <c r="A1972" s="366"/>
      <c r="B1972" s="1666"/>
      <c r="C1972" s="388"/>
      <c r="D1972" s="388"/>
      <c r="E1972" s="388"/>
      <c r="F1972" s="388"/>
      <c r="G1972" s="388"/>
      <c r="H1972" s="388"/>
      <c r="I1972" s="388"/>
      <c r="J1972" s="527"/>
      <c r="K1972" s="527"/>
      <c r="L1972" s="332"/>
      <c r="M1972" s="332"/>
      <c r="N1972" s="332"/>
      <c r="O1972" s="366"/>
      <c r="P1972" s="366"/>
      <c r="Q1972" s="366"/>
      <c r="R1972" s="366"/>
      <c r="S1972" s="366"/>
      <c r="T1972" s="366"/>
      <c r="U1972" s="366"/>
      <c r="V1972" s="366"/>
      <c r="W1972" s="366"/>
      <c r="X1972" s="366"/>
      <c r="Y1972" s="366"/>
      <c r="Z1972" s="366"/>
      <c r="AA1972" s="366"/>
      <c r="AB1972" s="366"/>
      <c r="AC1972" s="366"/>
      <c r="AD1972" s="366"/>
      <c r="AE1972" s="366"/>
      <c r="AF1972" s="366"/>
      <c r="AG1972" s="520"/>
    </row>
    <row r="1973" spans="1:33" ht="19.5" thickBot="1" x14ac:dyDescent="0.35">
      <c r="A1973" s="366"/>
      <c r="B1973" s="1666"/>
      <c r="C1973" s="388"/>
      <c r="D1973" s="388"/>
      <c r="E1973" s="388"/>
      <c r="F1973" s="388"/>
      <c r="G1973" s="388"/>
      <c r="H1973" s="388"/>
      <c r="I1973" s="388"/>
      <c r="J1973" s="527"/>
      <c r="K1973" s="527"/>
      <c r="L1973" s="332"/>
      <c r="M1973" s="332"/>
      <c r="N1973" s="332"/>
      <c r="O1973" s="366"/>
      <c r="P1973" s="366"/>
      <c r="Q1973" s="366"/>
      <c r="R1973" s="366"/>
      <c r="S1973" s="366"/>
      <c r="T1973" s="366"/>
      <c r="U1973" s="366"/>
      <c r="V1973" s="366"/>
      <c r="W1973" s="366"/>
      <c r="X1973" s="366"/>
      <c r="Y1973" s="366"/>
      <c r="Z1973" s="366"/>
      <c r="AA1973" s="366"/>
      <c r="AB1973" s="366"/>
      <c r="AC1973" s="366"/>
      <c r="AD1973" s="366"/>
      <c r="AE1973" s="366"/>
      <c r="AF1973" s="366"/>
      <c r="AG1973" s="520"/>
    </row>
    <row r="1974" spans="1:33" ht="19.5" thickBot="1" x14ac:dyDescent="0.35">
      <c r="A1974" s="366"/>
      <c r="B1974" s="1666"/>
      <c r="C1974" s="388"/>
      <c r="D1974" s="388"/>
      <c r="E1974" s="388"/>
      <c r="F1974" s="388"/>
      <c r="G1974" s="388"/>
      <c r="H1974" s="388"/>
      <c r="I1974" s="388"/>
      <c r="J1974" s="527"/>
      <c r="K1974" s="527"/>
      <c r="L1974" s="332"/>
      <c r="M1974" s="332"/>
      <c r="N1974" s="332"/>
      <c r="O1974" s="366"/>
      <c r="P1974" s="366"/>
      <c r="Q1974" s="366"/>
      <c r="R1974" s="366"/>
      <c r="S1974" s="366"/>
      <c r="T1974" s="366"/>
      <c r="U1974" s="366"/>
      <c r="V1974" s="366"/>
      <c r="W1974" s="366"/>
      <c r="X1974" s="366"/>
      <c r="Y1974" s="366"/>
      <c r="Z1974" s="366"/>
      <c r="AA1974" s="366"/>
      <c r="AB1974" s="366"/>
      <c r="AC1974" s="366"/>
      <c r="AD1974" s="366"/>
      <c r="AE1974" s="366"/>
      <c r="AF1974" s="366"/>
      <c r="AG1974" s="520"/>
    </row>
    <row r="1975" spans="1:33" ht="19.5" thickBot="1" x14ac:dyDescent="0.35">
      <c r="A1975" s="366"/>
      <c r="B1975" s="1666"/>
      <c r="C1975" s="388"/>
      <c r="D1975" s="388"/>
      <c r="E1975" s="388"/>
      <c r="F1975" s="388"/>
      <c r="G1975" s="388"/>
      <c r="H1975" s="388"/>
      <c r="I1975" s="388"/>
      <c r="J1975" s="527"/>
      <c r="K1975" s="527"/>
      <c r="L1975" s="332"/>
      <c r="M1975" s="332"/>
      <c r="N1975" s="332"/>
      <c r="O1975" s="366"/>
      <c r="P1975" s="366"/>
      <c r="Q1975" s="366"/>
      <c r="R1975" s="366"/>
      <c r="S1975" s="366"/>
      <c r="T1975" s="366"/>
      <c r="U1975" s="366"/>
      <c r="V1975" s="366"/>
      <c r="W1975" s="366"/>
      <c r="X1975" s="366"/>
      <c r="Y1975" s="366"/>
      <c r="Z1975" s="366"/>
      <c r="AA1975" s="366"/>
      <c r="AB1975" s="366"/>
      <c r="AC1975" s="366"/>
      <c r="AD1975" s="366"/>
      <c r="AE1975" s="366"/>
      <c r="AF1975" s="366"/>
      <c r="AG1975" s="520"/>
    </row>
    <row r="1976" spans="1:33" ht="19.5" thickBot="1" x14ac:dyDescent="0.35">
      <c r="A1976" s="366"/>
      <c r="B1976" s="1666"/>
      <c r="C1976" s="388"/>
      <c r="D1976" s="388"/>
      <c r="E1976" s="388"/>
      <c r="F1976" s="388"/>
      <c r="G1976" s="388"/>
      <c r="H1976" s="388"/>
      <c r="I1976" s="388"/>
      <c r="J1976" s="527"/>
      <c r="K1976" s="527"/>
      <c r="L1976" s="332"/>
      <c r="M1976" s="332"/>
      <c r="N1976" s="332"/>
      <c r="O1976" s="366"/>
      <c r="P1976" s="366"/>
      <c r="Q1976" s="366"/>
      <c r="R1976" s="366"/>
      <c r="S1976" s="366"/>
      <c r="T1976" s="366"/>
      <c r="U1976" s="366"/>
      <c r="V1976" s="366"/>
      <c r="W1976" s="366"/>
      <c r="X1976" s="366"/>
      <c r="Y1976" s="366"/>
      <c r="Z1976" s="366"/>
      <c r="AA1976" s="366"/>
      <c r="AB1976" s="366"/>
      <c r="AC1976" s="366"/>
      <c r="AD1976" s="366"/>
      <c r="AE1976" s="366"/>
      <c r="AF1976" s="366"/>
      <c r="AG1976" s="520"/>
    </row>
    <row r="1977" spans="1:33" ht="19.5" thickBot="1" x14ac:dyDescent="0.35">
      <c r="A1977" s="366"/>
      <c r="B1977" s="1666"/>
      <c r="C1977" s="388"/>
      <c r="D1977" s="388"/>
      <c r="E1977" s="388"/>
      <c r="F1977" s="388"/>
      <c r="G1977" s="388"/>
      <c r="H1977" s="388"/>
      <c r="I1977" s="388"/>
      <c r="J1977" s="527"/>
      <c r="K1977" s="527"/>
      <c r="L1977" s="332"/>
      <c r="M1977" s="332"/>
      <c r="N1977" s="332"/>
      <c r="O1977" s="366"/>
      <c r="P1977" s="366"/>
      <c r="Q1977" s="366"/>
      <c r="R1977" s="366"/>
      <c r="S1977" s="366"/>
      <c r="T1977" s="366"/>
      <c r="U1977" s="366"/>
      <c r="V1977" s="366"/>
      <c r="W1977" s="366"/>
      <c r="X1977" s="366"/>
      <c r="Y1977" s="366"/>
      <c r="Z1977" s="366"/>
      <c r="AA1977" s="366"/>
      <c r="AB1977" s="366"/>
      <c r="AC1977" s="366"/>
      <c r="AD1977" s="366"/>
      <c r="AE1977" s="366"/>
      <c r="AF1977" s="366"/>
      <c r="AG1977" s="520"/>
    </row>
    <row r="1978" spans="1:33" ht="19.5" thickBot="1" x14ac:dyDescent="0.35">
      <c r="A1978" s="366"/>
      <c r="B1978" s="1666"/>
      <c r="C1978" s="388"/>
      <c r="D1978" s="388"/>
      <c r="E1978" s="388"/>
      <c r="F1978" s="388"/>
      <c r="G1978" s="388"/>
      <c r="H1978" s="388"/>
      <c r="I1978" s="388"/>
      <c r="J1978" s="527"/>
      <c r="K1978" s="527"/>
      <c r="L1978" s="332"/>
      <c r="M1978" s="332"/>
      <c r="N1978" s="332"/>
      <c r="O1978" s="366"/>
      <c r="P1978" s="366"/>
      <c r="Q1978" s="366"/>
      <c r="R1978" s="366"/>
      <c r="S1978" s="366"/>
      <c r="T1978" s="366"/>
      <c r="U1978" s="366"/>
      <c r="V1978" s="366"/>
      <c r="W1978" s="366"/>
      <c r="X1978" s="366"/>
      <c r="Y1978" s="366"/>
      <c r="Z1978" s="366"/>
      <c r="AA1978" s="366"/>
      <c r="AB1978" s="366"/>
      <c r="AC1978" s="366"/>
      <c r="AD1978" s="366"/>
      <c r="AE1978" s="366"/>
      <c r="AF1978" s="366"/>
      <c r="AG1978" s="520"/>
    </row>
    <row r="1979" spans="1:33" ht="19.5" thickBot="1" x14ac:dyDescent="0.35">
      <c r="A1979" s="366"/>
      <c r="B1979" s="1666"/>
      <c r="C1979" s="388"/>
      <c r="D1979" s="388"/>
      <c r="E1979" s="388"/>
      <c r="F1979" s="388"/>
      <c r="G1979" s="388"/>
      <c r="H1979" s="388"/>
      <c r="I1979" s="388"/>
      <c r="J1979" s="527"/>
      <c r="K1979" s="527"/>
      <c r="L1979" s="332"/>
      <c r="M1979" s="332"/>
      <c r="N1979" s="332"/>
      <c r="O1979" s="366"/>
      <c r="P1979" s="366"/>
      <c r="Q1979" s="366"/>
      <c r="R1979" s="366"/>
      <c r="S1979" s="366"/>
      <c r="T1979" s="366"/>
      <c r="U1979" s="366"/>
      <c r="V1979" s="366"/>
      <c r="W1979" s="366"/>
      <c r="X1979" s="366"/>
      <c r="Y1979" s="366"/>
      <c r="Z1979" s="366"/>
      <c r="AA1979" s="366"/>
      <c r="AB1979" s="366"/>
      <c r="AC1979" s="366"/>
      <c r="AD1979" s="366"/>
      <c r="AE1979" s="366"/>
      <c r="AF1979" s="366"/>
      <c r="AG1979" s="520"/>
    </row>
    <row r="1980" spans="1:33" ht="19.5" thickBot="1" x14ac:dyDescent="0.35">
      <c r="A1980" s="366"/>
      <c r="B1980" s="1666"/>
      <c r="C1980" s="388"/>
      <c r="D1980" s="388"/>
      <c r="E1980" s="388"/>
      <c r="F1980" s="388"/>
      <c r="G1980" s="388"/>
      <c r="H1980" s="388"/>
      <c r="I1980" s="388"/>
      <c r="J1980" s="527"/>
      <c r="K1980" s="527"/>
      <c r="L1980" s="332"/>
      <c r="M1980" s="332"/>
      <c r="N1980" s="332"/>
      <c r="O1980" s="366"/>
      <c r="P1980" s="366"/>
      <c r="Q1980" s="366"/>
      <c r="R1980" s="366"/>
      <c r="S1980" s="366"/>
      <c r="T1980" s="366"/>
      <c r="U1980" s="366"/>
      <c r="V1980" s="366"/>
      <c r="W1980" s="366"/>
      <c r="X1980" s="366"/>
      <c r="Y1980" s="366"/>
      <c r="Z1980" s="366"/>
      <c r="AA1980" s="366"/>
      <c r="AB1980" s="366"/>
      <c r="AC1980" s="366"/>
      <c r="AD1980" s="366"/>
      <c r="AE1980" s="366"/>
      <c r="AF1980" s="366"/>
      <c r="AG1980" s="520"/>
    </row>
    <row r="1981" spans="1:33" ht="19.5" thickBot="1" x14ac:dyDescent="0.35">
      <c r="A1981" s="366"/>
      <c r="B1981" s="1666"/>
      <c r="C1981" s="388"/>
      <c r="D1981" s="388"/>
      <c r="E1981" s="388"/>
      <c r="F1981" s="388"/>
      <c r="G1981" s="388"/>
      <c r="H1981" s="388"/>
      <c r="I1981" s="388"/>
      <c r="J1981" s="527"/>
      <c r="K1981" s="527"/>
      <c r="L1981" s="332"/>
      <c r="M1981" s="332"/>
      <c r="N1981" s="332"/>
      <c r="O1981" s="366"/>
      <c r="P1981" s="366"/>
      <c r="Q1981" s="366"/>
      <c r="R1981" s="366"/>
      <c r="S1981" s="366"/>
      <c r="T1981" s="366"/>
      <c r="U1981" s="366"/>
      <c r="V1981" s="366"/>
      <c r="W1981" s="366"/>
      <c r="X1981" s="366"/>
      <c r="Y1981" s="366"/>
      <c r="Z1981" s="366"/>
      <c r="AA1981" s="366"/>
      <c r="AB1981" s="366"/>
      <c r="AC1981" s="366"/>
      <c r="AD1981" s="366"/>
      <c r="AE1981" s="366"/>
      <c r="AF1981" s="366"/>
      <c r="AG1981" s="520"/>
    </row>
    <row r="1982" spans="1:33" ht="84.75" thickBot="1" x14ac:dyDescent="0.35">
      <c r="A1982" s="366"/>
      <c r="B1982" s="726" t="s">
        <v>1</v>
      </c>
      <c r="C1982" s="291" t="s">
        <v>151</v>
      </c>
      <c r="D1982" s="372" t="s">
        <v>278</v>
      </c>
      <c r="E1982" s="372" t="s">
        <v>158</v>
      </c>
      <c r="F1982" s="372" t="s">
        <v>30</v>
      </c>
      <c r="G1982" s="1477" t="s">
        <v>301</v>
      </c>
      <c r="H1982" s="372" t="s">
        <v>302</v>
      </c>
      <c r="I1982" s="372" t="s">
        <v>303</v>
      </c>
      <c r="J1982" s="527"/>
      <c r="K1982" s="527"/>
      <c r="L1982" s="332"/>
      <c r="M1982" s="332"/>
      <c r="N1982" s="332"/>
      <c r="O1982" s="366"/>
      <c r="P1982" s="366"/>
      <c r="Q1982" s="366"/>
      <c r="R1982" s="366"/>
      <c r="S1982" s="366"/>
      <c r="T1982" s="366"/>
      <c r="U1982" s="366"/>
      <c r="V1982" s="366"/>
      <c r="W1982" s="366"/>
      <c r="X1982" s="366"/>
      <c r="Y1982" s="366"/>
      <c r="Z1982" s="366"/>
      <c r="AA1982" s="366"/>
      <c r="AB1982" s="366"/>
      <c r="AC1982" s="366"/>
      <c r="AD1982" s="366"/>
      <c r="AE1982" s="366"/>
      <c r="AF1982" s="366"/>
      <c r="AG1982" s="520"/>
    </row>
    <row r="1983" spans="1:33" ht="19.5" thickBot="1" x14ac:dyDescent="0.35">
      <c r="A1983" s="366"/>
      <c r="B1983" s="1666"/>
      <c r="C1983" s="388"/>
      <c r="D1983" s="388"/>
      <c r="E1983" s="388"/>
      <c r="F1983" s="388"/>
      <c r="G1983" s="388"/>
      <c r="H1983" s="388"/>
      <c r="I1983" s="388"/>
      <c r="J1983" s="527"/>
      <c r="K1983" s="527"/>
      <c r="L1983" s="332"/>
      <c r="M1983" s="332"/>
      <c r="N1983" s="332"/>
      <c r="O1983" s="366"/>
      <c r="P1983" s="366"/>
      <c r="Q1983" s="366"/>
      <c r="R1983" s="366"/>
      <c r="S1983" s="366"/>
      <c r="T1983" s="366"/>
      <c r="U1983" s="366"/>
      <c r="V1983" s="366"/>
      <c r="W1983" s="366"/>
      <c r="X1983" s="366"/>
      <c r="Y1983" s="366"/>
      <c r="Z1983" s="366"/>
      <c r="AA1983" s="366"/>
      <c r="AB1983" s="366"/>
      <c r="AC1983" s="366"/>
      <c r="AD1983" s="366"/>
      <c r="AE1983" s="366"/>
      <c r="AF1983" s="366"/>
      <c r="AG1983" s="520"/>
    </row>
    <row r="1984" spans="1:33" ht="19.5" thickBot="1" x14ac:dyDescent="0.35">
      <c r="A1984" s="366"/>
      <c r="B1984" s="1666"/>
      <c r="C1984" s="388"/>
      <c r="D1984" s="388"/>
      <c r="E1984" s="388"/>
      <c r="F1984" s="388"/>
      <c r="G1984" s="388"/>
      <c r="H1984" s="388"/>
      <c r="I1984" s="388"/>
      <c r="J1984" s="527"/>
      <c r="K1984" s="527"/>
      <c r="L1984" s="332"/>
      <c r="M1984" s="332"/>
      <c r="N1984" s="332"/>
      <c r="O1984" s="366"/>
      <c r="P1984" s="366"/>
      <c r="Q1984" s="366"/>
      <c r="R1984" s="366"/>
      <c r="S1984" s="366"/>
      <c r="T1984" s="366"/>
      <c r="U1984" s="366"/>
      <c r="V1984" s="366"/>
      <c r="W1984" s="366"/>
      <c r="X1984" s="366"/>
      <c r="Y1984" s="366"/>
      <c r="Z1984" s="366"/>
      <c r="AA1984" s="366"/>
      <c r="AB1984" s="366"/>
      <c r="AC1984" s="366"/>
      <c r="AD1984" s="366"/>
      <c r="AE1984" s="366"/>
      <c r="AF1984" s="366"/>
      <c r="AG1984" s="520"/>
    </row>
    <row r="1985" spans="1:33" ht="19.5" thickBot="1" x14ac:dyDescent="0.35">
      <c r="A1985" s="366"/>
      <c r="B1985" s="1666"/>
      <c r="C1985" s="388"/>
      <c r="D1985" s="388"/>
      <c r="E1985" s="388"/>
      <c r="F1985" s="388"/>
      <c r="G1985" s="388"/>
      <c r="H1985" s="388"/>
      <c r="I1985" s="388"/>
      <c r="J1985" s="527"/>
      <c r="K1985" s="527"/>
      <c r="L1985" s="332"/>
      <c r="M1985" s="332"/>
      <c r="N1985" s="332"/>
      <c r="O1985" s="366"/>
      <c r="P1985" s="366"/>
      <c r="Q1985" s="366"/>
      <c r="R1985" s="366"/>
      <c r="S1985" s="366"/>
      <c r="T1985" s="366"/>
      <c r="U1985" s="366"/>
      <c r="V1985" s="366"/>
      <c r="W1985" s="366"/>
      <c r="X1985" s="366"/>
      <c r="Y1985" s="366"/>
      <c r="Z1985" s="366"/>
      <c r="AA1985" s="366"/>
      <c r="AB1985" s="366"/>
      <c r="AC1985" s="366"/>
      <c r="AD1985" s="366"/>
      <c r="AE1985" s="366"/>
      <c r="AF1985" s="366"/>
      <c r="AG1985" s="520"/>
    </row>
    <row r="1986" spans="1:33" ht="19.5" thickBot="1" x14ac:dyDescent="0.35">
      <c r="A1986" s="366"/>
      <c r="B1986" s="1666"/>
      <c r="C1986" s="388"/>
      <c r="D1986" s="388"/>
      <c r="E1986" s="388"/>
      <c r="F1986" s="388"/>
      <c r="G1986" s="388"/>
      <c r="H1986" s="388"/>
      <c r="I1986" s="388"/>
      <c r="J1986" s="527"/>
      <c r="K1986" s="527"/>
      <c r="L1986" s="332"/>
      <c r="M1986" s="332"/>
      <c r="N1986" s="332"/>
      <c r="O1986" s="366"/>
      <c r="P1986" s="366"/>
      <c r="Q1986" s="366"/>
      <c r="R1986" s="366"/>
      <c r="S1986" s="366"/>
      <c r="T1986" s="366"/>
      <c r="U1986" s="366"/>
      <c r="V1986" s="366"/>
      <c r="W1986" s="366"/>
      <c r="X1986" s="366"/>
      <c r="Y1986" s="366"/>
      <c r="Z1986" s="366"/>
      <c r="AA1986" s="366"/>
      <c r="AB1986" s="366"/>
      <c r="AC1986" s="366"/>
      <c r="AD1986" s="366"/>
      <c r="AE1986" s="366"/>
      <c r="AF1986" s="366"/>
      <c r="AG1986" s="520"/>
    </row>
    <row r="1987" spans="1:33" ht="19.5" thickBot="1" x14ac:dyDescent="0.35">
      <c r="A1987" s="366"/>
      <c r="B1987" s="1666"/>
      <c r="C1987" s="388"/>
      <c r="D1987" s="388"/>
      <c r="E1987" s="388"/>
      <c r="F1987" s="388"/>
      <c r="G1987" s="388"/>
      <c r="H1987" s="388"/>
      <c r="I1987" s="388"/>
      <c r="J1987" s="527"/>
      <c r="K1987" s="527"/>
      <c r="L1987" s="332"/>
      <c r="M1987" s="332"/>
      <c r="N1987" s="332"/>
      <c r="O1987" s="366"/>
      <c r="P1987" s="366"/>
      <c r="Q1987" s="366"/>
      <c r="R1987" s="366"/>
      <c r="S1987" s="366"/>
      <c r="T1987" s="366"/>
      <c r="U1987" s="366"/>
      <c r="V1987" s="366"/>
      <c r="W1987" s="366"/>
      <c r="X1987" s="366"/>
      <c r="Y1987" s="366"/>
      <c r="Z1987" s="366"/>
      <c r="AA1987" s="366"/>
      <c r="AB1987" s="366"/>
      <c r="AC1987" s="366"/>
      <c r="AD1987" s="366"/>
      <c r="AE1987" s="366"/>
      <c r="AF1987" s="366"/>
      <c r="AG1987" s="520"/>
    </row>
    <row r="1988" spans="1:33" ht="19.5" thickBot="1" x14ac:dyDescent="0.35">
      <c r="A1988" s="366"/>
      <c r="B1988" s="1666"/>
      <c r="C1988" s="388"/>
      <c r="D1988" s="388"/>
      <c r="E1988" s="388"/>
      <c r="F1988" s="388"/>
      <c r="G1988" s="388"/>
      <c r="H1988" s="388"/>
      <c r="I1988" s="388"/>
      <c r="J1988" s="527"/>
      <c r="K1988" s="527"/>
      <c r="L1988" s="332"/>
      <c r="M1988" s="332"/>
      <c r="N1988" s="332"/>
      <c r="O1988" s="366"/>
      <c r="P1988" s="366"/>
      <c r="Q1988" s="366"/>
      <c r="R1988" s="366"/>
      <c r="S1988" s="366"/>
      <c r="T1988" s="366"/>
      <c r="U1988" s="366"/>
      <c r="V1988" s="366"/>
      <c r="W1988" s="366"/>
      <c r="X1988" s="366"/>
      <c r="Y1988" s="366"/>
      <c r="Z1988" s="366"/>
      <c r="AA1988" s="366"/>
      <c r="AB1988" s="366"/>
      <c r="AC1988" s="366"/>
      <c r="AD1988" s="366"/>
      <c r="AE1988" s="366"/>
      <c r="AF1988" s="366"/>
      <c r="AG1988" s="520"/>
    </row>
    <row r="1989" spans="1:33" ht="19.5" thickBot="1" x14ac:dyDescent="0.35">
      <c r="A1989" s="366"/>
      <c r="B1989" s="1666"/>
      <c r="C1989" s="388"/>
      <c r="D1989" s="388"/>
      <c r="E1989" s="388"/>
      <c r="F1989" s="388"/>
      <c r="G1989" s="388"/>
      <c r="H1989" s="388"/>
      <c r="I1989" s="388"/>
      <c r="J1989" s="527"/>
      <c r="K1989" s="527"/>
      <c r="L1989" s="332"/>
      <c r="M1989" s="332"/>
      <c r="N1989" s="332"/>
      <c r="O1989" s="366"/>
      <c r="P1989" s="366"/>
      <c r="Q1989" s="366"/>
      <c r="R1989" s="366"/>
      <c r="S1989" s="366"/>
      <c r="T1989" s="366"/>
      <c r="U1989" s="366"/>
      <c r="V1989" s="366"/>
      <c r="W1989" s="366"/>
      <c r="X1989" s="366"/>
      <c r="Y1989" s="366"/>
      <c r="Z1989" s="366"/>
      <c r="AA1989" s="366"/>
      <c r="AB1989" s="366"/>
      <c r="AC1989" s="366"/>
      <c r="AD1989" s="366"/>
      <c r="AE1989" s="366"/>
      <c r="AF1989" s="366"/>
      <c r="AG1989" s="520"/>
    </row>
    <row r="1990" spans="1:33" ht="19.5" thickBot="1" x14ac:dyDescent="0.35">
      <c r="A1990" s="366"/>
      <c r="B1990" s="1666"/>
      <c r="C1990" s="388"/>
      <c r="D1990" s="388"/>
      <c r="E1990" s="388"/>
      <c r="F1990" s="388"/>
      <c r="G1990" s="388"/>
      <c r="H1990" s="388"/>
      <c r="I1990" s="388"/>
      <c r="J1990" s="527"/>
      <c r="K1990" s="527"/>
      <c r="L1990" s="332"/>
      <c r="M1990" s="332"/>
      <c r="N1990" s="332"/>
      <c r="O1990" s="366"/>
      <c r="P1990" s="366"/>
      <c r="Q1990" s="366"/>
      <c r="R1990" s="366"/>
      <c r="S1990" s="366"/>
      <c r="T1990" s="366"/>
      <c r="U1990" s="366"/>
      <c r="V1990" s="366"/>
      <c r="W1990" s="366"/>
      <c r="X1990" s="366"/>
      <c r="Y1990" s="366"/>
      <c r="Z1990" s="366"/>
      <c r="AA1990" s="366"/>
      <c r="AB1990" s="366"/>
      <c r="AC1990" s="366"/>
      <c r="AD1990" s="366"/>
      <c r="AE1990" s="366"/>
      <c r="AF1990" s="366"/>
      <c r="AG1990" s="520"/>
    </row>
    <row r="1991" spans="1:33" ht="19.5" thickBot="1" x14ac:dyDescent="0.35">
      <c r="A1991" s="366"/>
      <c r="B1991" s="1666"/>
      <c r="C1991" s="388"/>
      <c r="D1991" s="388"/>
      <c r="E1991" s="388"/>
      <c r="F1991" s="388"/>
      <c r="G1991" s="388"/>
      <c r="H1991" s="388"/>
      <c r="I1991" s="388"/>
      <c r="J1991" s="527"/>
      <c r="K1991" s="527"/>
      <c r="L1991" s="332"/>
      <c r="M1991" s="332"/>
      <c r="N1991" s="332"/>
      <c r="O1991" s="366"/>
      <c r="P1991" s="366"/>
      <c r="Q1991" s="366"/>
      <c r="R1991" s="366"/>
      <c r="S1991" s="366"/>
      <c r="T1991" s="366"/>
      <c r="U1991" s="366"/>
      <c r="V1991" s="366"/>
      <c r="W1991" s="366"/>
      <c r="X1991" s="366"/>
      <c r="Y1991" s="366"/>
      <c r="Z1991" s="366"/>
      <c r="AA1991" s="366"/>
      <c r="AB1991" s="366"/>
      <c r="AC1991" s="366"/>
      <c r="AD1991" s="366"/>
      <c r="AE1991" s="366"/>
      <c r="AF1991" s="366"/>
      <c r="AG1991" s="520"/>
    </row>
    <row r="1992" spans="1:33" ht="19.5" thickBot="1" x14ac:dyDescent="0.35">
      <c r="A1992" s="366"/>
      <c r="B1992" s="1666"/>
      <c r="C1992" s="388"/>
      <c r="D1992" s="388"/>
      <c r="E1992" s="388"/>
      <c r="F1992" s="388"/>
      <c r="G1992" s="388"/>
      <c r="H1992" s="388"/>
      <c r="I1992" s="388"/>
      <c r="J1992" s="527"/>
      <c r="K1992" s="527"/>
      <c r="L1992" s="332"/>
      <c r="M1992" s="332"/>
      <c r="N1992" s="332"/>
      <c r="O1992" s="366"/>
      <c r="P1992" s="366"/>
      <c r="Q1992" s="366"/>
      <c r="R1992" s="366"/>
      <c r="S1992" s="366"/>
      <c r="T1992" s="366"/>
      <c r="U1992" s="366"/>
      <c r="V1992" s="366"/>
      <c r="W1992" s="366"/>
      <c r="X1992" s="366"/>
      <c r="Y1992" s="366"/>
      <c r="Z1992" s="366"/>
      <c r="AA1992" s="366"/>
      <c r="AB1992" s="366"/>
      <c r="AC1992" s="366"/>
      <c r="AD1992" s="366"/>
      <c r="AE1992" s="366"/>
      <c r="AF1992" s="366"/>
      <c r="AG1992" s="520"/>
    </row>
    <row r="1993" spans="1:33" ht="19.5" thickBot="1" x14ac:dyDescent="0.35">
      <c r="A1993" s="366"/>
      <c r="B1993" s="1666"/>
      <c r="C1993" s="388"/>
      <c r="D1993" s="388"/>
      <c r="E1993" s="388"/>
      <c r="F1993" s="388"/>
      <c r="G1993" s="388"/>
      <c r="H1993" s="388"/>
      <c r="I1993" s="388"/>
      <c r="J1993" s="527"/>
      <c r="K1993" s="527"/>
      <c r="L1993" s="332"/>
      <c r="M1993" s="332"/>
      <c r="N1993" s="332"/>
      <c r="O1993" s="366"/>
      <c r="P1993" s="366"/>
      <c r="Q1993" s="366"/>
      <c r="R1993" s="366"/>
      <c r="S1993" s="366"/>
      <c r="T1993" s="366"/>
      <c r="U1993" s="366"/>
      <c r="V1993" s="366"/>
      <c r="W1993" s="366"/>
      <c r="X1993" s="366"/>
      <c r="Y1993" s="366"/>
      <c r="Z1993" s="366"/>
      <c r="AA1993" s="366"/>
      <c r="AB1993" s="366"/>
      <c r="AC1993" s="366"/>
      <c r="AD1993" s="366"/>
      <c r="AE1993" s="366"/>
      <c r="AF1993" s="366"/>
      <c r="AG1993" s="520"/>
    </row>
    <row r="1994" spans="1:33" ht="19.5" thickBot="1" x14ac:dyDescent="0.35">
      <c r="A1994" s="366"/>
      <c r="B1994" s="1666"/>
      <c r="C1994" s="388"/>
      <c r="D1994" s="388"/>
      <c r="E1994" s="388"/>
      <c r="F1994" s="388"/>
      <c r="G1994" s="388"/>
      <c r="H1994" s="388"/>
      <c r="I1994" s="388"/>
      <c r="J1994" s="527"/>
      <c r="K1994" s="527"/>
      <c r="L1994" s="332"/>
      <c r="M1994" s="332"/>
      <c r="N1994" s="332"/>
      <c r="O1994" s="366"/>
      <c r="P1994" s="366"/>
      <c r="Q1994" s="366"/>
      <c r="R1994" s="366"/>
      <c r="S1994" s="366"/>
      <c r="T1994" s="366"/>
      <c r="U1994" s="366"/>
      <c r="V1994" s="366"/>
      <c r="W1994" s="366"/>
      <c r="X1994" s="366"/>
      <c r="Y1994" s="366"/>
      <c r="Z1994" s="366"/>
      <c r="AA1994" s="366"/>
      <c r="AB1994" s="366"/>
      <c r="AC1994" s="366"/>
      <c r="AD1994" s="366"/>
      <c r="AE1994" s="366"/>
      <c r="AF1994" s="366"/>
      <c r="AG1994" s="520"/>
    </row>
    <row r="1995" spans="1:33" ht="19.5" thickBot="1" x14ac:dyDescent="0.35">
      <c r="A1995" s="366"/>
      <c r="B1995" s="1666"/>
      <c r="C1995" s="388"/>
      <c r="D1995" s="388"/>
      <c r="E1995" s="388"/>
      <c r="F1995" s="388"/>
      <c r="G1995" s="388"/>
      <c r="H1995" s="388"/>
      <c r="I1995" s="388"/>
      <c r="J1995" s="527"/>
      <c r="K1995" s="527"/>
      <c r="L1995" s="332"/>
      <c r="M1995" s="332"/>
      <c r="N1995" s="332"/>
      <c r="O1995" s="366"/>
      <c r="P1995" s="366"/>
      <c r="Q1995" s="366"/>
      <c r="R1995" s="366"/>
      <c r="S1995" s="366"/>
      <c r="T1995" s="366"/>
      <c r="U1995" s="366"/>
      <c r="V1995" s="366"/>
      <c r="W1995" s="366"/>
      <c r="X1995" s="366"/>
      <c r="Y1995" s="366"/>
      <c r="Z1995" s="366"/>
      <c r="AA1995" s="366"/>
      <c r="AB1995" s="366"/>
      <c r="AC1995" s="366"/>
      <c r="AD1995" s="366"/>
      <c r="AE1995" s="366"/>
      <c r="AF1995" s="366"/>
      <c r="AG1995" s="520"/>
    </row>
    <row r="1996" spans="1:33" ht="19.5" thickBot="1" x14ac:dyDescent="0.35">
      <c r="A1996" s="366"/>
      <c r="B1996" s="1666"/>
      <c r="C1996" s="388"/>
      <c r="D1996" s="388"/>
      <c r="E1996" s="388"/>
      <c r="F1996" s="388"/>
      <c r="G1996" s="388"/>
      <c r="H1996" s="388"/>
      <c r="I1996" s="388"/>
      <c r="J1996" s="527"/>
      <c r="K1996" s="527"/>
      <c r="L1996" s="332"/>
      <c r="M1996" s="332"/>
      <c r="N1996" s="332"/>
      <c r="O1996" s="366"/>
      <c r="P1996" s="366"/>
      <c r="Q1996" s="366"/>
      <c r="R1996" s="366"/>
      <c r="S1996" s="366"/>
      <c r="T1996" s="366"/>
      <c r="U1996" s="366"/>
      <c r="V1996" s="366"/>
      <c r="W1996" s="366"/>
      <c r="X1996" s="366"/>
      <c r="Y1996" s="366"/>
      <c r="Z1996" s="366"/>
      <c r="AA1996" s="366"/>
      <c r="AB1996" s="366"/>
      <c r="AC1996" s="366"/>
      <c r="AD1996" s="366"/>
      <c r="AE1996" s="366"/>
      <c r="AF1996" s="366"/>
      <c r="AG1996" s="520"/>
    </row>
    <row r="1997" spans="1:33" ht="19.5" thickBot="1" x14ac:dyDescent="0.35">
      <c r="A1997" s="366"/>
      <c r="B1997" s="1666"/>
      <c r="C1997" s="388"/>
      <c r="D1997" s="388"/>
      <c r="E1997" s="388"/>
      <c r="F1997" s="388"/>
      <c r="G1997" s="388"/>
      <c r="H1997" s="388"/>
      <c r="I1997" s="388"/>
      <c r="J1997" s="527"/>
      <c r="K1997" s="527"/>
      <c r="L1997" s="332"/>
      <c r="M1997" s="332"/>
      <c r="N1997" s="332"/>
      <c r="O1997" s="366"/>
      <c r="P1997" s="366"/>
      <c r="Q1997" s="366"/>
      <c r="R1997" s="366"/>
      <c r="S1997" s="366"/>
      <c r="T1997" s="366"/>
      <c r="U1997" s="366"/>
      <c r="V1997" s="366"/>
      <c r="W1997" s="366"/>
      <c r="X1997" s="366"/>
      <c r="Y1997" s="366"/>
      <c r="Z1997" s="366"/>
      <c r="AA1997" s="366"/>
      <c r="AB1997" s="366"/>
      <c r="AC1997" s="366"/>
      <c r="AD1997" s="366"/>
      <c r="AE1997" s="366"/>
      <c r="AF1997" s="366"/>
      <c r="AG1997" s="520"/>
    </row>
    <row r="1998" spans="1:33" ht="19.5" thickBot="1" x14ac:dyDescent="0.35">
      <c r="A1998" s="366"/>
      <c r="B1998" s="1666"/>
      <c r="C1998" s="388"/>
      <c r="D1998" s="388"/>
      <c r="E1998" s="388"/>
      <c r="F1998" s="388"/>
      <c r="G1998" s="388"/>
      <c r="H1998" s="388"/>
      <c r="I1998" s="388"/>
      <c r="J1998" s="527"/>
      <c r="K1998" s="527"/>
      <c r="L1998" s="332"/>
      <c r="M1998" s="332"/>
      <c r="N1998" s="332"/>
      <c r="O1998" s="366"/>
      <c r="P1998" s="366"/>
      <c r="Q1998" s="366"/>
      <c r="R1998" s="366"/>
      <c r="S1998" s="366"/>
      <c r="T1998" s="366"/>
      <c r="U1998" s="366"/>
      <c r="V1998" s="366"/>
      <c r="W1998" s="366"/>
      <c r="X1998" s="366"/>
      <c r="Y1998" s="366"/>
      <c r="Z1998" s="366"/>
      <c r="AA1998" s="366"/>
      <c r="AB1998" s="366"/>
      <c r="AC1998" s="366"/>
      <c r="AD1998" s="366"/>
      <c r="AE1998" s="366"/>
      <c r="AF1998" s="366"/>
      <c r="AG1998" s="520"/>
    </row>
    <row r="1999" spans="1:33" ht="19.5" thickBot="1" x14ac:dyDescent="0.35">
      <c r="A1999" s="366"/>
      <c r="B1999" s="1666"/>
      <c r="C1999" s="388"/>
      <c r="D1999" s="388"/>
      <c r="E1999" s="388"/>
      <c r="F1999" s="388"/>
      <c r="G1999" s="388"/>
      <c r="H1999" s="388"/>
      <c r="I1999" s="388"/>
      <c r="J1999" s="527"/>
      <c r="K1999" s="527"/>
      <c r="L1999" s="332"/>
      <c r="M1999" s="332"/>
      <c r="N1999" s="332"/>
      <c r="O1999" s="366"/>
      <c r="P1999" s="366"/>
      <c r="Q1999" s="366"/>
      <c r="R1999" s="366"/>
      <c r="S1999" s="366"/>
      <c r="T1999" s="366"/>
      <c r="U1999" s="366"/>
      <c r="V1999" s="366"/>
      <c r="W1999" s="366"/>
      <c r="X1999" s="366"/>
      <c r="Y1999" s="366"/>
      <c r="Z1999" s="366"/>
      <c r="AA1999" s="366"/>
      <c r="AB1999" s="366"/>
      <c r="AC1999" s="366"/>
      <c r="AD1999" s="366"/>
      <c r="AE1999" s="366"/>
      <c r="AF1999" s="366"/>
      <c r="AG1999" s="520"/>
    </row>
    <row r="2000" spans="1:33" ht="19.5" thickBot="1" x14ac:dyDescent="0.35">
      <c r="A2000" s="366"/>
      <c r="B2000" s="1666"/>
      <c r="C2000" s="388"/>
      <c r="D2000" s="388"/>
      <c r="E2000" s="388"/>
      <c r="F2000" s="388"/>
      <c r="G2000" s="388"/>
      <c r="H2000" s="388"/>
      <c r="I2000" s="388"/>
      <c r="J2000" s="527"/>
      <c r="K2000" s="527"/>
      <c r="L2000" s="332"/>
      <c r="M2000" s="332"/>
      <c r="N2000" s="332"/>
      <c r="O2000" s="366"/>
      <c r="P2000" s="366"/>
      <c r="Q2000" s="366"/>
      <c r="R2000" s="366"/>
      <c r="S2000" s="366"/>
      <c r="T2000" s="366"/>
      <c r="U2000" s="366"/>
      <c r="V2000" s="366"/>
      <c r="W2000" s="366"/>
      <c r="X2000" s="366"/>
      <c r="Y2000" s="366"/>
      <c r="Z2000" s="366"/>
      <c r="AA2000" s="366"/>
      <c r="AB2000" s="366"/>
      <c r="AC2000" s="366"/>
      <c r="AD2000" s="366"/>
      <c r="AE2000" s="366"/>
      <c r="AF2000" s="366"/>
      <c r="AG2000" s="520"/>
    </row>
    <row r="2001" spans="1:33" ht="19.5" thickBot="1" x14ac:dyDescent="0.35">
      <c r="A2001" s="366"/>
      <c r="B2001" s="1666"/>
      <c r="C2001" s="388"/>
      <c r="D2001" s="388"/>
      <c r="E2001" s="388"/>
      <c r="F2001" s="388"/>
      <c r="G2001" s="388"/>
      <c r="H2001" s="388"/>
      <c r="I2001" s="388"/>
      <c r="J2001" s="527"/>
      <c r="K2001" s="527"/>
      <c r="L2001" s="332"/>
      <c r="M2001" s="332"/>
      <c r="N2001" s="332"/>
      <c r="O2001" s="366"/>
      <c r="P2001" s="366"/>
      <c r="Q2001" s="366"/>
      <c r="R2001" s="366"/>
      <c r="S2001" s="366"/>
      <c r="T2001" s="366"/>
      <c r="U2001" s="366"/>
      <c r="V2001" s="366"/>
      <c r="W2001" s="366"/>
      <c r="X2001" s="366"/>
      <c r="Y2001" s="366"/>
      <c r="Z2001" s="366"/>
      <c r="AA2001" s="366"/>
      <c r="AB2001" s="366"/>
      <c r="AC2001" s="366"/>
      <c r="AD2001" s="366"/>
      <c r="AE2001" s="366"/>
      <c r="AF2001" s="366"/>
      <c r="AG2001" s="520"/>
    </row>
    <row r="2002" spans="1:33" ht="19.5" thickBot="1" x14ac:dyDescent="0.35">
      <c r="A2002" s="366"/>
      <c r="B2002" s="1666"/>
      <c r="C2002" s="388"/>
      <c r="D2002" s="388"/>
      <c r="E2002" s="388"/>
      <c r="F2002" s="388"/>
      <c r="G2002" s="388"/>
      <c r="H2002" s="388"/>
      <c r="I2002" s="388"/>
      <c r="J2002" s="527"/>
      <c r="K2002" s="527"/>
      <c r="L2002" s="332"/>
      <c r="M2002" s="332"/>
      <c r="N2002" s="332"/>
      <c r="O2002" s="366"/>
      <c r="P2002" s="366"/>
      <c r="Q2002" s="366"/>
      <c r="R2002" s="366"/>
      <c r="S2002" s="366"/>
      <c r="T2002" s="366"/>
      <c r="U2002" s="366"/>
      <c r="V2002" s="366"/>
      <c r="W2002" s="366"/>
      <c r="X2002" s="366"/>
      <c r="Y2002" s="366"/>
      <c r="Z2002" s="366"/>
      <c r="AA2002" s="366"/>
      <c r="AB2002" s="366"/>
      <c r="AC2002" s="366"/>
      <c r="AD2002" s="366"/>
      <c r="AE2002" s="366"/>
      <c r="AF2002" s="366"/>
      <c r="AG2002" s="520"/>
    </row>
    <row r="2003" spans="1:33" ht="19.5" thickBot="1" x14ac:dyDescent="0.35">
      <c r="A2003" s="366"/>
      <c r="B2003" s="1666"/>
      <c r="C2003" s="388"/>
      <c r="D2003" s="388"/>
      <c r="E2003" s="388"/>
      <c r="F2003" s="388"/>
      <c r="G2003" s="388"/>
      <c r="H2003" s="388"/>
      <c r="I2003" s="388"/>
      <c r="J2003" s="527"/>
      <c r="K2003" s="527"/>
      <c r="L2003" s="332"/>
      <c r="M2003" s="332"/>
      <c r="N2003" s="332"/>
      <c r="O2003" s="366"/>
      <c r="P2003" s="366"/>
      <c r="Q2003" s="366"/>
      <c r="R2003" s="366"/>
      <c r="S2003" s="366"/>
      <c r="T2003" s="366"/>
      <c r="U2003" s="366"/>
      <c r="V2003" s="366"/>
      <c r="W2003" s="366"/>
      <c r="X2003" s="366"/>
      <c r="Y2003" s="366"/>
      <c r="Z2003" s="366"/>
      <c r="AA2003" s="366"/>
      <c r="AB2003" s="366"/>
      <c r="AC2003" s="366"/>
      <c r="AD2003" s="366"/>
      <c r="AE2003" s="366"/>
      <c r="AF2003" s="366"/>
      <c r="AG2003" s="520"/>
    </row>
    <row r="2004" spans="1:33" ht="19.5" thickBot="1" x14ac:dyDescent="0.35">
      <c r="A2004" s="366"/>
      <c r="B2004" s="1666"/>
      <c r="C2004" s="388"/>
      <c r="D2004" s="388"/>
      <c r="E2004" s="388"/>
      <c r="F2004" s="388"/>
      <c r="G2004" s="388"/>
      <c r="H2004" s="388"/>
      <c r="I2004" s="388"/>
      <c r="J2004" s="527"/>
      <c r="K2004" s="527"/>
      <c r="L2004" s="332"/>
      <c r="M2004" s="332"/>
      <c r="N2004" s="332"/>
      <c r="O2004" s="366"/>
      <c r="P2004" s="366"/>
      <c r="Q2004" s="366"/>
      <c r="R2004" s="366"/>
      <c r="S2004" s="366"/>
      <c r="T2004" s="366"/>
      <c r="U2004" s="366"/>
      <c r="V2004" s="366"/>
      <c r="W2004" s="366"/>
      <c r="X2004" s="366"/>
      <c r="Y2004" s="366"/>
      <c r="Z2004" s="366"/>
      <c r="AA2004" s="366"/>
      <c r="AB2004" s="366"/>
      <c r="AC2004" s="366"/>
      <c r="AD2004" s="366"/>
      <c r="AE2004" s="366"/>
      <c r="AF2004" s="366"/>
      <c r="AG2004" s="520"/>
    </row>
    <row r="2005" spans="1:33" ht="19.5" thickBot="1" x14ac:dyDescent="0.35">
      <c r="A2005" s="366"/>
      <c r="B2005" s="1666"/>
      <c r="C2005" s="388"/>
      <c r="D2005" s="388"/>
      <c r="E2005" s="388"/>
      <c r="F2005" s="388"/>
      <c r="G2005" s="388"/>
      <c r="H2005" s="388"/>
      <c r="I2005" s="388"/>
      <c r="J2005" s="527"/>
      <c r="K2005" s="527"/>
      <c r="L2005" s="332"/>
      <c r="M2005" s="332"/>
      <c r="N2005" s="332"/>
      <c r="O2005" s="366"/>
      <c r="P2005" s="366"/>
      <c r="Q2005" s="366"/>
      <c r="R2005" s="366"/>
      <c r="S2005" s="366"/>
      <c r="T2005" s="366"/>
      <c r="U2005" s="366"/>
      <c r="V2005" s="366"/>
      <c r="W2005" s="366"/>
      <c r="X2005" s="366"/>
      <c r="Y2005" s="366"/>
      <c r="Z2005" s="366"/>
      <c r="AA2005" s="366"/>
      <c r="AB2005" s="366"/>
      <c r="AC2005" s="366"/>
      <c r="AD2005" s="366"/>
      <c r="AE2005" s="366"/>
      <c r="AF2005" s="366"/>
      <c r="AG2005" s="520"/>
    </row>
    <row r="2006" spans="1:33" ht="84.75" thickBot="1" x14ac:dyDescent="0.35">
      <c r="A2006" s="366"/>
      <c r="B2006" s="726" t="s">
        <v>1</v>
      </c>
      <c r="C2006" s="291" t="s">
        <v>151</v>
      </c>
      <c r="D2006" s="372" t="s">
        <v>278</v>
      </c>
      <c r="E2006" s="372" t="s">
        <v>158</v>
      </c>
      <c r="F2006" s="372" t="s">
        <v>30</v>
      </c>
      <c r="G2006" s="1477" t="s">
        <v>301</v>
      </c>
      <c r="H2006" s="372" t="s">
        <v>302</v>
      </c>
      <c r="I2006" s="372" t="s">
        <v>303</v>
      </c>
      <c r="J2006" s="527"/>
      <c r="K2006" s="527"/>
      <c r="L2006" s="332"/>
      <c r="M2006" s="332"/>
      <c r="N2006" s="332"/>
      <c r="O2006" s="366"/>
      <c r="P2006" s="366"/>
      <c r="Q2006" s="366"/>
      <c r="R2006" s="366"/>
      <c r="S2006" s="366"/>
      <c r="T2006" s="366"/>
      <c r="U2006" s="366"/>
      <c r="V2006" s="366"/>
      <c r="W2006" s="366"/>
      <c r="X2006" s="366"/>
      <c r="Y2006" s="366"/>
      <c r="Z2006" s="366"/>
      <c r="AA2006" s="366"/>
      <c r="AB2006" s="366"/>
      <c r="AC2006" s="366"/>
      <c r="AD2006" s="366"/>
      <c r="AE2006" s="366"/>
      <c r="AF2006" s="366"/>
      <c r="AG2006" s="520"/>
    </row>
    <row r="2007" spans="1:33" ht="19.5" thickBot="1" x14ac:dyDescent="0.35">
      <c r="A2007" s="366"/>
      <c r="B2007" s="1666"/>
      <c r="C2007" s="388"/>
      <c r="D2007" s="388"/>
      <c r="E2007" s="388"/>
      <c r="F2007" s="388"/>
      <c r="G2007" s="388"/>
      <c r="H2007" s="388"/>
      <c r="I2007" s="388"/>
      <c r="J2007" s="527"/>
      <c r="K2007" s="527"/>
      <c r="L2007" s="332"/>
      <c r="M2007" s="332"/>
      <c r="N2007" s="332"/>
      <c r="O2007" s="366"/>
      <c r="P2007" s="366"/>
      <c r="Q2007" s="366"/>
      <c r="R2007" s="366"/>
      <c r="S2007" s="366"/>
      <c r="T2007" s="366"/>
      <c r="U2007" s="366"/>
      <c r="V2007" s="366"/>
      <c r="W2007" s="366"/>
      <c r="X2007" s="366"/>
      <c r="Y2007" s="366"/>
      <c r="Z2007" s="366"/>
      <c r="AA2007" s="366"/>
      <c r="AB2007" s="366"/>
      <c r="AC2007" s="366"/>
      <c r="AD2007" s="366"/>
      <c r="AE2007" s="366"/>
      <c r="AF2007" s="366"/>
      <c r="AG2007" s="520"/>
    </row>
    <row r="2008" spans="1:33" ht="19.5" thickBot="1" x14ac:dyDescent="0.35">
      <c r="A2008" s="366"/>
      <c r="B2008" s="1666"/>
      <c r="C2008" s="388"/>
      <c r="D2008" s="388"/>
      <c r="E2008" s="388"/>
      <c r="F2008" s="388"/>
      <c r="G2008" s="388"/>
      <c r="H2008" s="388"/>
      <c r="I2008" s="388"/>
      <c r="J2008" s="527"/>
      <c r="K2008" s="527"/>
      <c r="L2008" s="332"/>
      <c r="M2008" s="332"/>
      <c r="N2008" s="332"/>
      <c r="O2008" s="366"/>
      <c r="P2008" s="366"/>
      <c r="Q2008" s="366"/>
      <c r="R2008" s="366"/>
      <c r="S2008" s="366"/>
      <c r="T2008" s="366"/>
      <c r="U2008" s="366"/>
      <c r="V2008" s="366"/>
      <c r="W2008" s="366"/>
      <c r="X2008" s="366"/>
      <c r="Y2008" s="366"/>
      <c r="Z2008" s="366"/>
      <c r="AA2008" s="366"/>
      <c r="AB2008" s="366"/>
      <c r="AC2008" s="366"/>
      <c r="AD2008" s="366"/>
      <c r="AE2008" s="366"/>
      <c r="AF2008" s="366"/>
      <c r="AG2008" s="520"/>
    </row>
    <row r="2009" spans="1:33" ht="19.5" thickBot="1" x14ac:dyDescent="0.35">
      <c r="A2009" s="366"/>
      <c r="B2009" s="1666"/>
      <c r="C2009" s="388"/>
      <c r="D2009" s="388"/>
      <c r="E2009" s="388"/>
      <c r="F2009" s="388"/>
      <c r="G2009" s="388"/>
      <c r="H2009" s="388"/>
      <c r="I2009" s="388"/>
      <c r="J2009" s="527"/>
      <c r="K2009" s="527"/>
      <c r="L2009" s="332"/>
      <c r="M2009" s="332"/>
      <c r="N2009" s="332"/>
      <c r="O2009" s="366"/>
      <c r="P2009" s="366"/>
      <c r="Q2009" s="366"/>
      <c r="R2009" s="366"/>
      <c r="S2009" s="366"/>
      <c r="T2009" s="366"/>
      <c r="U2009" s="366"/>
      <c r="V2009" s="366"/>
      <c r="W2009" s="366"/>
      <c r="X2009" s="366"/>
      <c r="Y2009" s="366"/>
      <c r="Z2009" s="366"/>
      <c r="AA2009" s="366"/>
      <c r="AB2009" s="366"/>
      <c r="AC2009" s="366"/>
      <c r="AD2009" s="366"/>
      <c r="AE2009" s="366"/>
      <c r="AF2009" s="366"/>
      <c r="AG2009" s="520"/>
    </row>
    <row r="2010" spans="1:33" ht="19.5" thickBot="1" x14ac:dyDescent="0.35">
      <c r="A2010" s="366"/>
      <c r="B2010" s="1666"/>
      <c r="C2010" s="388"/>
      <c r="D2010" s="388"/>
      <c r="E2010" s="388"/>
      <c r="F2010" s="388"/>
      <c r="G2010" s="388"/>
      <c r="H2010" s="388"/>
      <c r="I2010" s="388"/>
      <c r="J2010" s="527"/>
      <c r="K2010" s="527"/>
      <c r="L2010" s="332"/>
      <c r="M2010" s="332"/>
      <c r="N2010" s="332"/>
      <c r="O2010" s="366"/>
      <c r="P2010" s="366"/>
      <c r="Q2010" s="366"/>
      <c r="R2010" s="366"/>
      <c r="S2010" s="366"/>
      <c r="T2010" s="366"/>
      <c r="U2010" s="366"/>
      <c r="V2010" s="366"/>
      <c r="W2010" s="366"/>
      <c r="X2010" s="366"/>
      <c r="Y2010" s="366"/>
      <c r="Z2010" s="366"/>
      <c r="AA2010" s="366"/>
      <c r="AB2010" s="366"/>
      <c r="AC2010" s="366"/>
      <c r="AD2010" s="366"/>
      <c r="AE2010" s="366"/>
      <c r="AF2010" s="366"/>
      <c r="AG2010" s="520"/>
    </row>
    <row r="2011" spans="1:33" ht="19.5" thickBot="1" x14ac:dyDescent="0.35">
      <c r="A2011" s="366"/>
      <c r="B2011" s="1666"/>
      <c r="C2011" s="388"/>
      <c r="D2011" s="388"/>
      <c r="E2011" s="388"/>
      <c r="F2011" s="388"/>
      <c r="G2011" s="388"/>
      <c r="H2011" s="388"/>
      <c r="I2011" s="388"/>
      <c r="J2011" s="527"/>
      <c r="K2011" s="527"/>
      <c r="L2011" s="332"/>
      <c r="M2011" s="332"/>
      <c r="N2011" s="332"/>
      <c r="O2011" s="366"/>
      <c r="P2011" s="366"/>
      <c r="Q2011" s="366"/>
      <c r="R2011" s="366"/>
      <c r="S2011" s="366"/>
      <c r="T2011" s="366"/>
      <c r="U2011" s="366"/>
      <c r="V2011" s="366"/>
      <c r="W2011" s="366"/>
      <c r="X2011" s="366"/>
      <c r="Y2011" s="366"/>
      <c r="Z2011" s="366"/>
      <c r="AA2011" s="366"/>
      <c r="AB2011" s="366"/>
      <c r="AC2011" s="366"/>
      <c r="AD2011" s="366"/>
      <c r="AE2011" s="366"/>
      <c r="AF2011" s="366"/>
      <c r="AG2011" s="520"/>
    </row>
    <row r="2012" spans="1:33" ht="19.5" thickBot="1" x14ac:dyDescent="0.35">
      <c r="A2012" s="366"/>
      <c r="B2012" s="1666"/>
      <c r="C2012" s="388"/>
      <c r="D2012" s="388"/>
      <c r="E2012" s="388"/>
      <c r="F2012" s="388"/>
      <c r="G2012" s="388"/>
      <c r="H2012" s="388"/>
      <c r="I2012" s="388"/>
      <c r="J2012" s="527"/>
      <c r="K2012" s="527"/>
      <c r="L2012" s="332"/>
      <c r="M2012" s="332"/>
      <c r="N2012" s="332"/>
      <c r="O2012" s="366"/>
      <c r="P2012" s="366"/>
      <c r="Q2012" s="366"/>
      <c r="R2012" s="366"/>
      <c r="S2012" s="366"/>
      <c r="T2012" s="366"/>
      <c r="U2012" s="366"/>
      <c r="V2012" s="366"/>
      <c r="W2012" s="366"/>
      <c r="X2012" s="366"/>
      <c r="Y2012" s="366"/>
      <c r="Z2012" s="366"/>
      <c r="AA2012" s="366"/>
      <c r="AB2012" s="366"/>
      <c r="AC2012" s="366"/>
      <c r="AD2012" s="366"/>
      <c r="AE2012" s="366"/>
      <c r="AF2012" s="366"/>
      <c r="AG2012" s="520"/>
    </row>
    <row r="2013" spans="1:33" ht="19.5" thickBot="1" x14ac:dyDescent="0.35">
      <c r="A2013" s="366"/>
      <c r="B2013" s="366"/>
      <c r="C2013" s="366"/>
      <c r="D2013" s="366"/>
      <c r="E2013" s="366"/>
      <c r="F2013" s="366"/>
      <c r="G2013" s="366"/>
      <c r="H2013" s="366"/>
      <c r="I2013" s="366"/>
      <c r="J2013" s="527"/>
      <c r="K2013" s="527"/>
      <c r="L2013" s="332"/>
      <c r="M2013" s="332"/>
      <c r="N2013" s="332"/>
      <c r="O2013" s="366"/>
      <c r="P2013" s="366"/>
      <c r="Q2013" s="366"/>
      <c r="R2013" s="366"/>
      <c r="S2013" s="366"/>
      <c r="T2013" s="366"/>
      <c r="U2013" s="366"/>
      <c r="V2013" s="366"/>
      <c r="W2013" s="366"/>
      <c r="X2013" s="366"/>
      <c r="Y2013" s="366"/>
      <c r="Z2013" s="366"/>
      <c r="AA2013" s="366"/>
      <c r="AB2013" s="366"/>
      <c r="AC2013" s="366"/>
      <c r="AD2013" s="366"/>
      <c r="AE2013" s="366"/>
      <c r="AF2013" s="366"/>
      <c r="AG2013" s="520"/>
    </row>
    <row r="2014" spans="1:33" ht="19.5" thickBot="1" x14ac:dyDescent="0.35">
      <c r="A2014" s="366"/>
      <c r="B2014" s="528" t="s">
        <v>91</v>
      </c>
      <c r="C2014" s="1976"/>
      <c r="D2014" s="1977"/>
      <c r="E2014" s="1977"/>
      <c r="F2014" s="1977"/>
      <c r="G2014" s="1977"/>
      <c r="H2014" s="1977"/>
      <c r="I2014" s="1977"/>
      <c r="J2014" s="1977"/>
      <c r="K2014" s="1977"/>
      <c r="L2014" s="1977"/>
      <c r="M2014" s="1977"/>
      <c r="N2014" s="1977"/>
      <c r="O2014" s="1977"/>
      <c r="P2014" s="1977"/>
      <c r="Q2014" s="1977"/>
      <c r="R2014" s="1977"/>
      <c r="S2014" s="1977"/>
      <c r="T2014" s="1977"/>
      <c r="U2014" s="1977"/>
      <c r="V2014" s="1977"/>
      <c r="W2014" s="1977"/>
      <c r="X2014" s="1977"/>
      <c r="Y2014" s="1977"/>
      <c r="Z2014" s="1978"/>
      <c r="AA2014" s="366"/>
      <c r="AB2014" s="366"/>
      <c r="AC2014" s="366"/>
      <c r="AD2014" s="366"/>
      <c r="AE2014" s="366"/>
      <c r="AF2014" s="366"/>
      <c r="AG2014" s="520"/>
    </row>
    <row r="2015" spans="1:33" ht="66.75" customHeight="1" thickBot="1" x14ac:dyDescent="0.35">
      <c r="A2015" s="366"/>
      <c r="B2015" s="366"/>
      <c r="C2015" s="1979"/>
      <c r="D2015" s="1980"/>
      <c r="E2015" s="1980"/>
      <c r="F2015" s="1980"/>
      <c r="G2015" s="1980"/>
      <c r="H2015" s="1980"/>
      <c r="I2015" s="1980"/>
      <c r="J2015" s="1980"/>
      <c r="K2015" s="1980"/>
      <c r="L2015" s="1980"/>
      <c r="M2015" s="1980"/>
      <c r="N2015" s="1980"/>
      <c r="O2015" s="1980"/>
      <c r="P2015" s="1980"/>
      <c r="Q2015" s="1980"/>
      <c r="R2015" s="1980"/>
      <c r="S2015" s="1980"/>
      <c r="T2015" s="1980"/>
      <c r="U2015" s="1980"/>
      <c r="V2015" s="1980"/>
      <c r="W2015" s="1980"/>
      <c r="X2015" s="1980"/>
      <c r="Y2015" s="1980"/>
      <c r="Z2015" s="1981"/>
      <c r="AA2015" s="366"/>
      <c r="AB2015" s="366"/>
      <c r="AC2015" s="366"/>
      <c r="AD2015" s="366"/>
      <c r="AE2015" s="366"/>
      <c r="AF2015" s="366"/>
      <c r="AG2015" s="520"/>
    </row>
    <row r="2016" spans="1:33" x14ac:dyDescent="0.3">
      <c r="A2016" s="529"/>
      <c r="B2016" s="365"/>
      <c r="C2016" s="365"/>
      <c r="D2016" s="365"/>
      <c r="E2016" s="365"/>
      <c r="F2016" s="365"/>
      <c r="G2016" s="365"/>
      <c r="H2016" s="365"/>
      <c r="I2016" s="365"/>
      <c r="J2016" s="365"/>
      <c r="K2016" s="365"/>
      <c r="L2016" s="365"/>
      <c r="M2016" s="365"/>
      <c r="N2016" s="365"/>
      <c r="O2016" s="365"/>
      <c r="P2016" s="365"/>
      <c r="Q2016" s="365"/>
      <c r="R2016" s="365"/>
      <c r="S2016" s="365"/>
      <c r="T2016" s="365"/>
      <c r="U2016" s="365"/>
      <c r="V2016" s="365"/>
      <c r="W2016" s="365"/>
      <c r="X2016" s="365"/>
      <c r="Y2016" s="365"/>
      <c r="Z2016" s="365"/>
      <c r="AA2016" s="365"/>
      <c r="AB2016" s="365"/>
      <c r="AC2016" s="365"/>
      <c r="AD2016" s="365"/>
      <c r="AE2016" s="365"/>
      <c r="AF2016" s="365"/>
      <c r="AG2016" s="520"/>
    </row>
    <row r="2017" spans="1:33" ht="19.5" thickBot="1" x14ac:dyDescent="0.35">
      <c r="A2017" s="594"/>
      <c r="B2017" s="594"/>
      <c r="C2017" s="594"/>
      <c r="D2017" s="594"/>
      <c r="E2017" s="594"/>
      <c r="F2017" s="299"/>
      <c r="G2017" s="594"/>
      <c r="H2017" s="594"/>
      <c r="I2017" s="594"/>
      <c r="J2017" s="594"/>
      <c r="K2017" s="594"/>
      <c r="L2017" s="594"/>
      <c r="M2017" s="594"/>
      <c r="N2017" s="594"/>
      <c r="O2017" s="594"/>
      <c r="P2017" s="594"/>
      <c r="Q2017" s="594"/>
      <c r="R2017" s="594"/>
      <c r="S2017" s="594"/>
      <c r="T2017" s="594"/>
      <c r="U2017" s="594"/>
      <c r="V2017" s="594"/>
      <c r="W2017" s="594"/>
      <c r="X2017" s="594"/>
      <c r="Y2017" s="594"/>
      <c r="Z2017" s="594"/>
      <c r="AA2017" s="594"/>
      <c r="AB2017" s="594"/>
      <c r="AC2017" s="594"/>
      <c r="AD2017" s="594"/>
      <c r="AE2017" s="594"/>
      <c r="AF2017" s="594"/>
      <c r="AG2017" s="520"/>
    </row>
    <row r="2018" spans="1:33" ht="63.75" thickBot="1" x14ac:dyDescent="0.35">
      <c r="A2018" s="366"/>
      <c r="B2018" s="295" t="s">
        <v>791</v>
      </c>
      <c r="C2018" s="594"/>
      <c r="D2018" s="594"/>
      <c r="E2018" s="979" t="s">
        <v>866</v>
      </c>
      <c r="F2018" s="532">
        <f>SUBTOTAL(3,C2021:C2120)-3</f>
        <v>0</v>
      </c>
      <c r="G2018" s="594"/>
      <c r="H2018" s="594"/>
      <c r="I2018" s="594"/>
      <c r="J2018" s="527"/>
      <c r="K2018" s="527"/>
      <c r="L2018" s="332"/>
      <c r="M2018" s="332"/>
      <c r="N2018" s="332"/>
      <c r="O2018" s="584"/>
      <c r="P2018" s="584"/>
      <c r="Q2018" s="584"/>
      <c r="R2018" s="584"/>
      <c r="S2018" s="584"/>
      <c r="T2018" s="366"/>
      <c r="U2018" s="366"/>
      <c r="V2018" s="366"/>
      <c r="W2018" s="366"/>
      <c r="X2018" s="366"/>
      <c r="Y2018" s="366"/>
      <c r="Z2018" s="366"/>
      <c r="AA2018" s="366"/>
      <c r="AB2018" s="366"/>
      <c r="AC2018" s="366"/>
      <c r="AD2018" s="366"/>
      <c r="AE2018" s="366"/>
      <c r="AF2018" s="366"/>
      <c r="AG2018" s="520"/>
    </row>
    <row r="2019" spans="1:33" ht="19.5" thickBot="1" x14ac:dyDescent="0.35">
      <c r="A2019" s="366"/>
      <c r="B2019" s="527"/>
      <c r="C2019" s="599"/>
      <c r="D2019" s="599"/>
      <c r="E2019" s="599"/>
      <c r="F2019" s="599"/>
      <c r="G2019" s="599"/>
      <c r="H2019" s="599"/>
      <c r="I2019" s="599"/>
      <c r="J2019" s="527"/>
      <c r="K2019" s="527"/>
      <c r="L2019" s="332"/>
      <c r="M2019" s="332"/>
      <c r="N2019" s="332"/>
      <c r="O2019" s="584"/>
      <c r="P2019" s="584"/>
      <c r="Q2019" s="584"/>
      <c r="R2019" s="584"/>
      <c r="S2019" s="584"/>
      <c r="T2019" s="366"/>
      <c r="U2019" s="366"/>
      <c r="V2019" s="366"/>
      <c r="W2019" s="366"/>
      <c r="X2019" s="366"/>
      <c r="Y2019" s="366"/>
      <c r="Z2019" s="366"/>
      <c r="AA2019" s="366"/>
      <c r="AB2019" s="366"/>
      <c r="AC2019" s="366"/>
      <c r="AD2019" s="366"/>
      <c r="AE2019" s="366"/>
      <c r="AF2019" s="366"/>
      <c r="AG2019" s="520"/>
    </row>
    <row r="2020" spans="1:33" ht="38.25" thickBot="1" x14ac:dyDescent="0.35">
      <c r="A2020" s="366"/>
      <c r="B2020" s="326" t="s">
        <v>1</v>
      </c>
      <c r="C2020" s="326" t="s">
        <v>151</v>
      </c>
      <c r="D2020" s="326" t="s">
        <v>278</v>
      </c>
      <c r="E2020" s="326" t="s">
        <v>158</v>
      </c>
      <c r="F2020" s="326" t="s">
        <v>30</v>
      </c>
      <c r="G2020" s="326" t="s">
        <v>305</v>
      </c>
      <c r="H2020" s="326" t="s">
        <v>306</v>
      </c>
      <c r="I2020" s="599"/>
      <c r="J2020" s="527"/>
      <c r="K2020" s="527"/>
      <c r="L2020" s="332"/>
      <c r="M2020" s="332"/>
      <c r="N2020" s="332"/>
      <c r="O2020" s="366"/>
      <c r="P2020" s="366"/>
      <c r="Q2020" s="366"/>
      <c r="R2020" s="366"/>
      <c r="S2020" s="366"/>
      <c r="T2020" s="366"/>
      <c r="U2020" s="366"/>
      <c r="V2020" s="366"/>
      <c r="W2020" s="366"/>
      <c r="X2020" s="366"/>
      <c r="Y2020" s="366"/>
      <c r="Z2020" s="366"/>
      <c r="AA2020" s="366"/>
      <c r="AB2020" s="366"/>
      <c r="AC2020" s="366"/>
      <c r="AD2020" s="366"/>
      <c r="AE2020" s="366"/>
      <c r="AF2020" s="366"/>
      <c r="AG2020" s="520"/>
    </row>
    <row r="2021" spans="1:33" ht="19.5" thickBot="1" x14ac:dyDescent="0.35">
      <c r="A2021" s="366"/>
      <c r="B2021" s="1666"/>
      <c r="C2021" s="388"/>
      <c r="D2021" s="388"/>
      <c r="E2021" s="388"/>
      <c r="F2021" s="388"/>
      <c r="G2021" s="388"/>
      <c r="H2021" s="388"/>
      <c r="I2021" s="599"/>
      <c r="J2021" s="527"/>
      <c r="K2021" s="527"/>
      <c r="L2021" s="332"/>
      <c r="M2021" s="332"/>
      <c r="N2021" s="332"/>
      <c r="O2021" s="366"/>
      <c r="P2021" s="366"/>
      <c r="Q2021" s="366"/>
      <c r="R2021" s="366"/>
      <c r="S2021" s="366"/>
      <c r="T2021" s="366"/>
      <c r="U2021" s="366"/>
      <c r="V2021" s="366"/>
      <c r="W2021" s="366"/>
      <c r="X2021" s="366"/>
      <c r="Y2021" s="366"/>
      <c r="Z2021" s="366"/>
      <c r="AA2021" s="366"/>
      <c r="AB2021" s="366"/>
      <c r="AC2021" s="366"/>
      <c r="AD2021" s="366"/>
      <c r="AE2021" s="366"/>
      <c r="AF2021" s="366"/>
      <c r="AG2021" s="520"/>
    </row>
    <row r="2022" spans="1:33" ht="19.5" thickBot="1" x14ac:dyDescent="0.35">
      <c r="A2022" s="366"/>
      <c r="B2022" s="1666"/>
      <c r="C2022" s="388"/>
      <c r="D2022" s="388"/>
      <c r="E2022" s="388"/>
      <c r="F2022" s="388"/>
      <c r="G2022" s="388"/>
      <c r="H2022" s="388"/>
      <c r="I2022" s="599"/>
      <c r="J2022" s="527"/>
      <c r="K2022" s="527"/>
      <c r="L2022" s="332"/>
      <c r="M2022" s="332"/>
      <c r="N2022" s="332"/>
      <c r="O2022" s="366"/>
      <c r="P2022" s="366"/>
      <c r="Q2022" s="366"/>
      <c r="R2022" s="366"/>
      <c r="S2022" s="366"/>
      <c r="T2022" s="366"/>
      <c r="U2022" s="366"/>
      <c r="V2022" s="366"/>
      <c r="W2022" s="366"/>
      <c r="X2022" s="366"/>
      <c r="Y2022" s="366"/>
      <c r="Z2022" s="366"/>
      <c r="AA2022" s="366"/>
      <c r="AB2022" s="366"/>
      <c r="AC2022" s="366"/>
      <c r="AD2022" s="366"/>
      <c r="AE2022" s="366"/>
      <c r="AF2022" s="366"/>
      <c r="AG2022" s="520"/>
    </row>
    <row r="2023" spans="1:33" ht="19.5" thickBot="1" x14ac:dyDescent="0.35">
      <c r="A2023" s="366"/>
      <c r="B2023" s="1666"/>
      <c r="C2023" s="388"/>
      <c r="D2023" s="388"/>
      <c r="E2023" s="388"/>
      <c r="F2023" s="388"/>
      <c r="G2023" s="388"/>
      <c r="H2023" s="388"/>
      <c r="I2023" s="599"/>
      <c r="J2023" s="527"/>
      <c r="K2023" s="527"/>
      <c r="L2023" s="332"/>
      <c r="M2023" s="332"/>
      <c r="N2023" s="332"/>
      <c r="O2023" s="366"/>
      <c r="P2023" s="366"/>
      <c r="Q2023" s="366"/>
      <c r="R2023" s="366"/>
      <c r="S2023" s="366"/>
      <c r="T2023" s="366"/>
      <c r="U2023" s="366"/>
      <c r="V2023" s="366"/>
      <c r="W2023" s="366"/>
      <c r="X2023" s="366"/>
      <c r="Y2023" s="366"/>
      <c r="Z2023" s="366"/>
      <c r="AA2023" s="366"/>
      <c r="AB2023" s="366"/>
      <c r="AC2023" s="366"/>
      <c r="AD2023" s="366"/>
      <c r="AE2023" s="366"/>
      <c r="AF2023" s="366"/>
      <c r="AG2023" s="520"/>
    </row>
    <row r="2024" spans="1:33" ht="19.5" thickBot="1" x14ac:dyDescent="0.35">
      <c r="A2024" s="366"/>
      <c r="B2024" s="1666"/>
      <c r="C2024" s="388"/>
      <c r="D2024" s="388"/>
      <c r="E2024" s="388"/>
      <c r="F2024" s="388"/>
      <c r="G2024" s="388"/>
      <c r="H2024" s="388"/>
      <c r="I2024" s="599"/>
      <c r="J2024" s="527"/>
      <c r="K2024" s="527"/>
      <c r="L2024" s="332"/>
      <c r="M2024" s="332"/>
      <c r="N2024" s="332"/>
      <c r="O2024" s="366"/>
      <c r="P2024" s="366"/>
      <c r="Q2024" s="366"/>
      <c r="R2024" s="366"/>
      <c r="S2024" s="366"/>
      <c r="T2024" s="366"/>
      <c r="U2024" s="366"/>
      <c r="V2024" s="366"/>
      <c r="W2024" s="366"/>
      <c r="X2024" s="366"/>
      <c r="Y2024" s="366"/>
      <c r="Z2024" s="366"/>
      <c r="AA2024" s="366"/>
      <c r="AB2024" s="366"/>
      <c r="AC2024" s="366"/>
      <c r="AD2024" s="366"/>
      <c r="AE2024" s="366"/>
      <c r="AF2024" s="366"/>
      <c r="AG2024" s="520"/>
    </row>
    <row r="2025" spans="1:33" ht="19.5" thickBot="1" x14ac:dyDescent="0.35">
      <c r="A2025" s="366"/>
      <c r="B2025" s="1666"/>
      <c r="C2025" s="388"/>
      <c r="D2025" s="388"/>
      <c r="E2025" s="388"/>
      <c r="F2025" s="388"/>
      <c r="G2025" s="388"/>
      <c r="H2025" s="388"/>
      <c r="I2025" s="599"/>
      <c r="J2025" s="527"/>
      <c r="K2025" s="527"/>
      <c r="L2025" s="332"/>
      <c r="M2025" s="332"/>
      <c r="N2025" s="332"/>
      <c r="O2025" s="366"/>
      <c r="P2025" s="366"/>
      <c r="Q2025" s="366"/>
      <c r="R2025" s="366"/>
      <c r="S2025" s="366"/>
      <c r="T2025" s="366"/>
      <c r="U2025" s="366"/>
      <c r="V2025" s="366"/>
      <c r="W2025" s="366"/>
      <c r="X2025" s="366"/>
      <c r="Y2025" s="366"/>
      <c r="Z2025" s="366"/>
      <c r="AA2025" s="366"/>
      <c r="AB2025" s="366"/>
      <c r="AC2025" s="366"/>
      <c r="AD2025" s="366"/>
      <c r="AE2025" s="366"/>
      <c r="AF2025" s="366"/>
      <c r="AG2025" s="520"/>
    </row>
    <row r="2026" spans="1:33" ht="19.5" thickBot="1" x14ac:dyDescent="0.35">
      <c r="A2026" s="366"/>
      <c r="B2026" s="1666"/>
      <c r="C2026" s="388"/>
      <c r="D2026" s="388"/>
      <c r="E2026" s="388"/>
      <c r="F2026" s="388"/>
      <c r="G2026" s="388"/>
      <c r="H2026" s="388"/>
      <c r="I2026" s="599"/>
      <c r="J2026" s="527"/>
      <c r="K2026" s="527"/>
      <c r="L2026" s="332"/>
      <c r="M2026" s="332"/>
      <c r="N2026" s="332"/>
      <c r="O2026" s="366"/>
      <c r="P2026" s="366"/>
      <c r="Q2026" s="366"/>
      <c r="R2026" s="366"/>
      <c r="S2026" s="366"/>
      <c r="T2026" s="366"/>
      <c r="U2026" s="366"/>
      <c r="V2026" s="366"/>
      <c r="W2026" s="366"/>
      <c r="X2026" s="366"/>
      <c r="Y2026" s="366"/>
      <c r="Z2026" s="366"/>
      <c r="AA2026" s="366"/>
      <c r="AB2026" s="366"/>
      <c r="AC2026" s="366"/>
      <c r="AD2026" s="366"/>
      <c r="AE2026" s="366"/>
      <c r="AF2026" s="366"/>
      <c r="AG2026" s="520"/>
    </row>
    <row r="2027" spans="1:33" ht="19.5" thickBot="1" x14ac:dyDescent="0.35">
      <c r="A2027" s="366"/>
      <c r="B2027" s="1666"/>
      <c r="C2027" s="388"/>
      <c r="D2027" s="388"/>
      <c r="E2027" s="388"/>
      <c r="F2027" s="388"/>
      <c r="G2027" s="388"/>
      <c r="H2027" s="388"/>
      <c r="I2027" s="599"/>
      <c r="J2027" s="527"/>
      <c r="K2027" s="527"/>
      <c r="L2027" s="332"/>
      <c r="M2027" s="332"/>
      <c r="N2027" s="332"/>
      <c r="O2027" s="366"/>
      <c r="P2027" s="366"/>
      <c r="Q2027" s="366"/>
      <c r="R2027" s="366"/>
      <c r="S2027" s="366"/>
      <c r="T2027" s="366"/>
      <c r="U2027" s="366"/>
      <c r="V2027" s="366"/>
      <c r="W2027" s="366"/>
      <c r="X2027" s="366"/>
      <c r="Y2027" s="366"/>
      <c r="Z2027" s="366"/>
      <c r="AA2027" s="366"/>
      <c r="AB2027" s="366"/>
      <c r="AC2027" s="366"/>
      <c r="AD2027" s="366"/>
      <c r="AE2027" s="366"/>
      <c r="AF2027" s="366"/>
      <c r="AG2027" s="520"/>
    </row>
    <row r="2028" spans="1:33" ht="19.5" thickBot="1" x14ac:dyDescent="0.35">
      <c r="A2028" s="366"/>
      <c r="B2028" s="1666"/>
      <c r="C2028" s="388"/>
      <c r="D2028" s="388"/>
      <c r="E2028" s="388"/>
      <c r="F2028" s="388"/>
      <c r="G2028" s="388"/>
      <c r="H2028" s="388"/>
      <c r="I2028" s="599"/>
      <c r="J2028" s="527"/>
      <c r="K2028" s="527"/>
      <c r="L2028" s="332"/>
      <c r="M2028" s="332"/>
      <c r="N2028" s="332"/>
      <c r="O2028" s="366"/>
      <c r="P2028" s="366"/>
      <c r="Q2028" s="366"/>
      <c r="R2028" s="366"/>
      <c r="S2028" s="366"/>
      <c r="T2028" s="366"/>
      <c r="U2028" s="366"/>
      <c r="V2028" s="366"/>
      <c r="W2028" s="366"/>
      <c r="X2028" s="366"/>
      <c r="Y2028" s="366"/>
      <c r="Z2028" s="366"/>
      <c r="AA2028" s="366"/>
      <c r="AB2028" s="366"/>
      <c r="AC2028" s="366"/>
      <c r="AD2028" s="366"/>
      <c r="AE2028" s="366"/>
      <c r="AF2028" s="366"/>
      <c r="AG2028" s="520"/>
    </row>
    <row r="2029" spans="1:33" ht="19.5" thickBot="1" x14ac:dyDescent="0.35">
      <c r="A2029" s="366"/>
      <c r="B2029" s="1666"/>
      <c r="C2029" s="388"/>
      <c r="D2029" s="388"/>
      <c r="E2029" s="388"/>
      <c r="F2029" s="388"/>
      <c r="G2029" s="388"/>
      <c r="H2029" s="388"/>
      <c r="I2029" s="599"/>
      <c r="J2029" s="527"/>
      <c r="K2029" s="527"/>
      <c r="L2029" s="332"/>
      <c r="M2029" s="332"/>
      <c r="N2029" s="332"/>
      <c r="O2029" s="366"/>
      <c r="P2029" s="366"/>
      <c r="Q2029" s="366"/>
      <c r="R2029" s="366"/>
      <c r="S2029" s="366"/>
      <c r="T2029" s="366"/>
      <c r="U2029" s="366"/>
      <c r="V2029" s="366"/>
      <c r="W2029" s="366"/>
      <c r="X2029" s="366"/>
      <c r="Y2029" s="366"/>
      <c r="Z2029" s="366"/>
      <c r="AA2029" s="366"/>
      <c r="AB2029" s="366"/>
      <c r="AC2029" s="366"/>
      <c r="AD2029" s="366"/>
      <c r="AE2029" s="366"/>
      <c r="AF2029" s="366"/>
      <c r="AG2029" s="520"/>
    </row>
    <row r="2030" spans="1:33" ht="19.5" thickBot="1" x14ac:dyDescent="0.35">
      <c r="A2030" s="366"/>
      <c r="B2030" s="1666"/>
      <c r="C2030" s="388"/>
      <c r="D2030" s="388"/>
      <c r="E2030" s="388"/>
      <c r="F2030" s="388"/>
      <c r="G2030" s="388"/>
      <c r="H2030" s="388"/>
      <c r="I2030" s="599"/>
      <c r="J2030" s="527"/>
      <c r="K2030" s="527"/>
      <c r="L2030" s="332"/>
      <c r="M2030" s="332"/>
      <c r="N2030" s="332"/>
      <c r="O2030" s="366"/>
      <c r="P2030" s="366"/>
      <c r="Q2030" s="366"/>
      <c r="R2030" s="366"/>
      <c r="S2030" s="366"/>
      <c r="T2030" s="366"/>
      <c r="U2030" s="366"/>
      <c r="V2030" s="366"/>
      <c r="W2030" s="366"/>
      <c r="X2030" s="366"/>
      <c r="Y2030" s="366"/>
      <c r="Z2030" s="366"/>
      <c r="AA2030" s="366"/>
      <c r="AB2030" s="366"/>
      <c r="AC2030" s="366"/>
      <c r="AD2030" s="366"/>
      <c r="AE2030" s="366"/>
      <c r="AF2030" s="366"/>
      <c r="AG2030" s="520"/>
    </row>
    <row r="2031" spans="1:33" ht="19.5" thickBot="1" x14ac:dyDescent="0.35">
      <c r="A2031" s="366"/>
      <c r="B2031" s="1666"/>
      <c r="C2031" s="388"/>
      <c r="D2031" s="388"/>
      <c r="E2031" s="388"/>
      <c r="F2031" s="388"/>
      <c r="G2031" s="388"/>
      <c r="H2031" s="388"/>
      <c r="I2031" s="599"/>
      <c r="J2031" s="527"/>
      <c r="K2031" s="527"/>
      <c r="L2031" s="332"/>
      <c r="M2031" s="332"/>
      <c r="N2031" s="332"/>
      <c r="O2031" s="366"/>
      <c r="P2031" s="366"/>
      <c r="Q2031" s="366"/>
      <c r="R2031" s="366"/>
      <c r="S2031" s="366"/>
      <c r="T2031" s="366"/>
      <c r="U2031" s="366"/>
      <c r="V2031" s="366"/>
      <c r="W2031" s="366"/>
      <c r="X2031" s="366"/>
      <c r="Y2031" s="366"/>
      <c r="Z2031" s="366"/>
      <c r="AA2031" s="366"/>
      <c r="AB2031" s="366"/>
      <c r="AC2031" s="366"/>
      <c r="AD2031" s="366"/>
      <c r="AE2031" s="366"/>
      <c r="AF2031" s="366"/>
      <c r="AG2031" s="520"/>
    </row>
    <row r="2032" spans="1:33" ht="19.5" thickBot="1" x14ac:dyDescent="0.35">
      <c r="A2032" s="366"/>
      <c r="B2032" s="1666"/>
      <c r="C2032" s="388"/>
      <c r="D2032" s="388"/>
      <c r="E2032" s="388"/>
      <c r="F2032" s="388"/>
      <c r="G2032" s="388"/>
      <c r="H2032" s="388"/>
      <c r="I2032" s="599"/>
      <c r="J2032" s="527"/>
      <c r="K2032" s="527"/>
      <c r="L2032" s="332"/>
      <c r="M2032" s="332"/>
      <c r="N2032" s="332"/>
      <c r="O2032" s="366"/>
      <c r="P2032" s="366"/>
      <c r="Q2032" s="366"/>
      <c r="R2032" s="366"/>
      <c r="S2032" s="366"/>
      <c r="T2032" s="366"/>
      <c r="U2032" s="366"/>
      <c r="V2032" s="366"/>
      <c r="W2032" s="366"/>
      <c r="X2032" s="366"/>
      <c r="Y2032" s="366"/>
      <c r="Z2032" s="366"/>
      <c r="AA2032" s="366"/>
      <c r="AB2032" s="366"/>
      <c r="AC2032" s="366"/>
      <c r="AD2032" s="366"/>
      <c r="AE2032" s="366"/>
      <c r="AF2032" s="366"/>
      <c r="AG2032" s="520"/>
    </row>
    <row r="2033" spans="1:33" ht="19.5" thickBot="1" x14ac:dyDescent="0.35">
      <c r="A2033" s="366"/>
      <c r="B2033" s="1666"/>
      <c r="C2033" s="388"/>
      <c r="D2033" s="388"/>
      <c r="E2033" s="388"/>
      <c r="F2033" s="388"/>
      <c r="G2033" s="388"/>
      <c r="H2033" s="388"/>
      <c r="I2033" s="599"/>
      <c r="J2033" s="527"/>
      <c r="K2033" s="527"/>
      <c r="L2033" s="332"/>
      <c r="M2033" s="332"/>
      <c r="N2033" s="332"/>
      <c r="O2033" s="366"/>
      <c r="P2033" s="366"/>
      <c r="Q2033" s="366"/>
      <c r="R2033" s="366"/>
      <c r="S2033" s="366"/>
      <c r="T2033" s="366"/>
      <c r="U2033" s="366"/>
      <c r="V2033" s="366"/>
      <c r="W2033" s="366"/>
      <c r="X2033" s="366"/>
      <c r="Y2033" s="366"/>
      <c r="Z2033" s="366"/>
      <c r="AA2033" s="366"/>
      <c r="AB2033" s="366"/>
      <c r="AC2033" s="366"/>
      <c r="AD2033" s="366"/>
      <c r="AE2033" s="366"/>
      <c r="AF2033" s="366"/>
      <c r="AG2033" s="520"/>
    </row>
    <row r="2034" spans="1:33" ht="19.5" thickBot="1" x14ac:dyDescent="0.35">
      <c r="A2034" s="366"/>
      <c r="B2034" s="1666"/>
      <c r="C2034" s="388"/>
      <c r="D2034" s="388"/>
      <c r="E2034" s="388"/>
      <c r="F2034" s="388"/>
      <c r="G2034" s="388"/>
      <c r="H2034" s="388"/>
      <c r="I2034" s="599"/>
      <c r="J2034" s="527"/>
      <c r="K2034" s="527"/>
      <c r="L2034" s="332"/>
      <c r="M2034" s="332"/>
      <c r="N2034" s="332"/>
      <c r="O2034" s="366"/>
      <c r="P2034" s="366"/>
      <c r="Q2034" s="366"/>
      <c r="R2034" s="366"/>
      <c r="S2034" s="366"/>
      <c r="T2034" s="366"/>
      <c r="U2034" s="366"/>
      <c r="V2034" s="366"/>
      <c r="W2034" s="366"/>
      <c r="X2034" s="366"/>
      <c r="Y2034" s="366"/>
      <c r="Z2034" s="366"/>
      <c r="AA2034" s="366"/>
      <c r="AB2034" s="366"/>
      <c r="AC2034" s="366"/>
      <c r="AD2034" s="366"/>
      <c r="AE2034" s="366"/>
      <c r="AF2034" s="366"/>
      <c r="AG2034" s="520"/>
    </row>
    <row r="2035" spans="1:33" ht="19.5" thickBot="1" x14ac:dyDescent="0.35">
      <c r="A2035" s="366"/>
      <c r="B2035" s="1666"/>
      <c r="C2035" s="388"/>
      <c r="D2035" s="388"/>
      <c r="E2035" s="388"/>
      <c r="F2035" s="388"/>
      <c r="G2035" s="388"/>
      <c r="H2035" s="388"/>
      <c r="I2035" s="599"/>
      <c r="J2035" s="527"/>
      <c r="K2035" s="527"/>
      <c r="L2035" s="332"/>
      <c r="M2035" s="332"/>
      <c r="N2035" s="332"/>
      <c r="O2035" s="366"/>
      <c r="P2035" s="366"/>
      <c r="Q2035" s="366"/>
      <c r="R2035" s="366"/>
      <c r="S2035" s="366"/>
      <c r="T2035" s="366"/>
      <c r="U2035" s="366"/>
      <c r="V2035" s="366"/>
      <c r="W2035" s="366"/>
      <c r="X2035" s="366"/>
      <c r="Y2035" s="366"/>
      <c r="Z2035" s="366"/>
      <c r="AA2035" s="366"/>
      <c r="AB2035" s="366"/>
      <c r="AC2035" s="366"/>
      <c r="AD2035" s="366"/>
      <c r="AE2035" s="366"/>
      <c r="AF2035" s="366"/>
      <c r="AG2035" s="520"/>
    </row>
    <row r="2036" spans="1:33" ht="19.5" thickBot="1" x14ac:dyDescent="0.35">
      <c r="A2036" s="366"/>
      <c r="B2036" s="1666"/>
      <c r="C2036" s="388"/>
      <c r="D2036" s="388"/>
      <c r="E2036" s="388"/>
      <c r="F2036" s="388"/>
      <c r="G2036" s="388"/>
      <c r="H2036" s="388"/>
      <c r="I2036" s="599"/>
      <c r="J2036" s="527"/>
      <c r="K2036" s="527"/>
      <c r="L2036" s="332"/>
      <c r="M2036" s="332"/>
      <c r="N2036" s="332"/>
      <c r="O2036" s="366"/>
      <c r="P2036" s="366"/>
      <c r="Q2036" s="366"/>
      <c r="R2036" s="366"/>
      <c r="S2036" s="366"/>
      <c r="T2036" s="366"/>
      <c r="U2036" s="366"/>
      <c r="V2036" s="366"/>
      <c r="W2036" s="366"/>
      <c r="X2036" s="366"/>
      <c r="Y2036" s="366"/>
      <c r="Z2036" s="366"/>
      <c r="AA2036" s="366"/>
      <c r="AB2036" s="366"/>
      <c r="AC2036" s="366"/>
      <c r="AD2036" s="366"/>
      <c r="AE2036" s="366"/>
      <c r="AF2036" s="366"/>
      <c r="AG2036" s="520"/>
    </row>
    <row r="2037" spans="1:33" ht="19.5" thickBot="1" x14ac:dyDescent="0.35">
      <c r="A2037" s="366"/>
      <c r="B2037" s="1666"/>
      <c r="C2037" s="388"/>
      <c r="D2037" s="388"/>
      <c r="E2037" s="388"/>
      <c r="F2037" s="388"/>
      <c r="G2037" s="388"/>
      <c r="H2037" s="388"/>
      <c r="I2037" s="599"/>
      <c r="J2037" s="527"/>
      <c r="K2037" s="527"/>
      <c r="L2037" s="332"/>
      <c r="M2037" s="332"/>
      <c r="N2037" s="332"/>
      <c r="O2037" s="366"/>
      <c r="P2037" s="366"/>
      <c r="Q2037" s="366"/>
      <c r="R2037" s="366"/>
      <c r="S2037" s="366"/>
      <c r="T2037" s="366"/>
      <c r="U2037" s="366"/>
      <c r="V2037" s="366"/>
      <c r="W2037" s="366"/>
      <c r="X2037" s="366"/>
      <c r="Y2037" s="366"/>
      <c r="Z2037" s="366"/>
      <c r="AA2037" s="366"/>
      <c r="AB2037" s="366"/>
      <c r="AC2037" s="366"/>
      <c r="AD2037" s="366"/>
      <c r="AE2037" s="366"/>
      <c r="AF2037" s="366"/>
      <c r="AG2037" s="520"/>
    </row>
    <row r="2038" spans="1:33" ht="19.5" thickBot="1" x14ac:dyDescent="0.35">
      <c r="A2038" s="366"/>
      <c r="B2038" s="1666"/>
      <c r="C2038" s="388"/>
      <c r="D2038" s="388"/>
      <c r="E2038" s="388"/>
      <c r="F2038" s="388"/>
      <c r="G2038" s="388"/>
      <c r="H2038" s="388"/>
      <c r="I2038" s="599"/>
      <c r="J2038" s="527"/>
      <c r="K2038" s="527"/>
      <c r="L2038" s="332"/>
      <c r="M2038" s="332"/>
      <c r="N2038" s="332"/>
      <c r="O2038" s="366"/>
      <c r="P2038" s="366"/>
      <c r="Q2038" s="366"/>
      <c r="R2038" s="366"/>
      <c r="S2038" s="366"/>
      <c r="T2038" s="366"/>
      <c r="U2038" s="366"/>
      <c r="V2038" s="366"/>
      <c r="W2038" s="366"/>
      <c r="X2038" s="366"/>
      <c r="Y2038" s="366"/>
      <c r="Z2038" s="366"/>
      <c r="AA2038" s="366"/>
      <c r="AB2038" s="366"/>
      <c r="AC2038" s="366"/>
      <c r="AD2038" s="366"/>
      <c r="AE2038" s="366"/>
      <c r="AF2038" s="366"/>
      <c r="AG2038" s="520"/>
    </row>
    <row r="2039" spans="1:33" ht="19.5" thickBot="1" x14ac:dyDescent="0.35">
      <c r="A2039" s="366"/>
      <c r="B2039" s="1666"/>
      <c r="C2039" s="388"/>
      <c r="D2039" s="388"/>
      <c r="E2039" s="388"/>
      <c r="F2039" s="388"/>
      <c r="G2039" s="388"/>
      <c r="H2039" s="388"/>
      <c r="I2039" s="599"/>
      <c r="J2039" s="527"/>
      <c r="K2039" s="527"/>
      <c r="L2039" s="332"/>
      <c r="M2039" s="332"/>
      <c r="N2039" s="332"/>
      <c r="O2039" s="366"/>
      <c r="P2039" s="366"/>
      <c r="Q2039" s="366"/>
      <c r="R2039" s="366"/>
      <c r="S2039" s="366"/>
      <c r="T2039" s="366"/>
      <c r="U2039" s="366"/>
      <c r="V2039" s="366"/>
      <c r="W2039" s="366"/>
      <c r="X2039" s="366"/>
      <c r="Y2039" s="366"/>
      <c r="Z2039" s="366"/>
      <c r="AA2039" s="366"/>
      <c r="AB2039" s="366"/>
      <c r="AC2039" s="366"/>
      <c r="AD2039" s="366"/>
      <c r="AE2039" s="366"/>
      <c r="AF2039" s="366"/>
      <c r="AG2039" s="520"/>
    </row>
    <row r="2040" spans="1:33" ht="19.5" thickBot="1" x14ac:dyDescent="0.35">
      <c r="A2040" s="366"/>
      <c r="B2040" s="1666"/>
      <c r="C2040" s="388"/>
      <c r="D2040" s="388"/>
      <c r="E2040" s="388"/>
      <c r="F2040" s="388"/>
      <c r="G2040" s="388"/>
      <c r="H2040" s="388"/>
      <c r="I2040" s="599"/>
      <c r="J2040" s="527"/>
      <c r="K2040" s="527"/>
      <c r="L2040" s="332"/>
      <c r="M2040" s="332"/>
      <c r="N2040" s="332"/>
      <c r="O2040" s="366"/>
      <c r="P2040" s="366"/>
      <c r="Q2040" s="366"/>
      <c r="R2040" s="366"/>
      <c r="S2040" s="366"/>
      <c r="T2040" s="366"/>
      <c r="U2040" s="366"/>
      <c r="V2040" s="366"/>
      <c r="W2040" s="366"/>
      <c r="X2040" s="366"/>
      <c r="Y2040" s="366"/>
      <c r="Z2040" s="366"/>
      <c r="AA2040" s="366"/>
      <c r="AB2040" s="366"/>
      <c r="AC2040" s="366"/>
      <c r="AD2040" s="366"/>
      <c r="AE2040" s="366"/>
      <c r="AF2040" s="366"/>
      <c r="AG2040" s="520"/>
    </row>
    <row r="2041" spans="1:33" ht="19.5" thickBot="1" x14ac:dyDescent="0.35">
      <c r="A2041" s="366"/>
      <c r="B2041" s="1666"/>
      <c r="C2041" s="388"/>
      <c r="D2041" s="388"/>
      <c r="E2041" s="388"/>
      <c r="F2041" s="388"/>
      <c r="G2041" s="388"/>
      <c r="H2041" s="388"/>
      <c r="I2041" s="599"/>
      <c r="J2041" s="527"/>
      <c r="K2041" s="527"/>
      <c r="L2041" s="332"/>
      <c r="M2041" s="332"/>
      <c r="N2041" s="332"/>
      <c r="O2041" s="366"/>
      <c r="P2041" s="366"/>
      <c r="Q2041" s="366"/>
      <c r="R2041" s="366"/>
      <c r="S2041" s="366"/>
      <c r="T2041" s="366"/>
      <c r="U2041" s="366"/>
      <c r="V2041" s="366"/>
      <c r="W2041" s="366"/>
      <c r="X2041" s="366"/>
      <c r="Y2041" s="366"/>
      <c r="Z2041" s="366"/>
      <c r="AA2041" s="366"/>
      <c r="AB2041" s="366"/>
      <c r="AC2041" s="366"/>
      <c r="AD2041" s="366"/>
      <c r="AE2041" s="366"/>
      <c r="AF2041" s="366"/>
      <c r="AG2041" s="520"/>
    </row>
    <row r="2042" spans="1:33" ht="19.5" thickBot="1" x14ac:dyDescent="0.35">
      <c r="A2042" s="366"/>
      <c r="B2042" s="1666"/>
      <c r="C2042" s="388"/>
      <c r="D2042" s="388"/>
      <c r="E2042" s="388"/>
      <c r="F2042" s="388"/>
      <c r="G2042" s="388"/>
      <c r="H2042" s="388"/>
      <c r="I2042" s="599"/>
      <c r="J2042" s="527"/>
      <c r="K2042" s="527"/>
      <c r="L2042" s="332"/>
      <c r="M2042" s="332"/>
      <c r="N2042" s="332"/>
      <c r="O2042" s="366"/>
      <c r="P2042" s="366"/>
      <c r="Q2042" s="366"/>
      <c r="R2042" s="366"/>
      <c r="S2042" s="366"/>
      <c r="T2042" s="366"/>
      <c r="U2042" s="366"/>
      <c r="V2042" s="366"/>
      <c r="W2042" s="366"/>
      <c r="X2042" s="366"/>
      <c r="Y2042" s="366"/>
      <c r="Z2042" s="366"/>
      <c r="AA2042" s="366"/>
      <c r="AB2042" s="366"/>
      <c r="AC2042" s="366"/>
      <c r="AD2042" s="366"/>
      <c r="AE2042" s="366"/>
      <c r="AF2042" s="366"/>
      <c r="AG2042" s="520"/>
    </row>
    <row r="2043" spans="1:33" ht="19.5" thickBot="1" x14ac:dyDescent="0.35">
      <c r="A2043" s="366"/>
      <c r="B2043" s="1666"/>
      <c r="C2043" s="388"/>
      <c r="D2043" s="388"/>
      <c r="E2043" s="388"/>
      <c r="F2043" s="388"/>
      <c r="G2043" s="388"/>
      <c r="H2043" s="388"/>
      <c r="I2043" s="599"/>
      <c r="J2043" s="527"/>
      <c r="K2043" s="527"/>
      <c r="L2043" s="332"/>
      <c r="M2043" s="332"/>
      <c r="N2043" s="332"/>
      <c r="O2043" s="366"/>
      <c r="P2043" s="366"/>
      <c r="Q2043" s="366"/>
      <c r="R2043" s="366"/>
      <c r="S2043" s="366"/>
      <c r="T2043" s="366"/>
      <c r="U2043" s="366"/>
      <c r="V2043" s="366"/>
      <c r="W2043" s="366"/>
      <c r="X2043" s="366"/>
      <c r="Y2043" s="366"/>
      <c r="Z2043" s="366"/>
      <c r="AA2043" s="366"/>
      <c r="AB2043" s="366"/>
      <c r="AC2043" s="366"/>
      <c r="AD2043" s="366"/>
      <c r="AE2043" s="366"/>
      <c r="AF2043" s="366"/>
      <c r="AG2043" s="520"/>
    </row>
    <row r="2044" spans="1:33" ht="19.5" thickBot="1" x14ac:dyDescent="0.35">
      <c r="A2044" s="366"/>
      <c r="B2044" s="1666"/>
      <c r="C2044" s="388"/>
      <c r="D2044" s="388"/>
      <c r="E2044" s="388"/>
      <c r="F2044" s="388"/>
      <c r="G2044" s="388"/>
      <c r="H2044" s="388"/>
      <c r="I2044" s="599"/>
      <c r="J2044" s="527"/>
      <c r="K2044" s="527"/>
      <c r="L2044" s="332"/>
      <c r="M2044" s="332"/>
      <c r="N2044" s="332"/>
      <c r="O2044" s="366"/>
      <c r="P2044" s="366"/>
      <c r="Q2044" s="366"/>
      <c r="R2044" s="366"/>
      <c r="S2044" s="366"/>
      <c r="T2044" s="366"/>
      <c r="U2044" s="366"/>
      <c r="V2044" s="366"/>
      <c r="W2044" s="366"/>
      <c r="X2044" s="366"/>
      <c r="Y2044" s="366"/>
      <c r="Z2044" s="366"/>
      <c r="AA2044" s="366"/>
      <c r="AB2044" s="366"/>
      <c r="AC2044" s="366"/>
      <c r="AD2044" s="366"/>
      <c r="AE2044" s="366"/>
      <c r="AF2044" s="366"/>
      <c r="AG2044" s="520"/>
    </row>
    <row r="2045" spans="1:33" ht="19.5" thickBot="1" x14ac:dyDescent="0.35">
      <c r="A2045" s="366"/>
      <c r="B2045" s="1666"/>
      <c r="C2045" s="388"/>
      <c r="D2045" s="388"/>
      <c r="E2045" s="388"/>
      <c r="F2045" s="388"/>
      <c r="G2045" s="388"/>
      <c r="H2045" s="388"/>
      <c r="I2045" s="599"/>
      <c r="J2045" s="527"/>
      <c r="K2045" s="527"/>
      <c r="L2045" s="332"/>
      <c r="M2045" s="332"/>
      <c r="N2045" s="332"/>
      <c r="O2045" s="366"/>
      <c r="P2045" s="366"/>
      <c r="Q2045" s="366"/>
      <c r="R2045" s="366"/>
      <c r="S2045" s="366"/>
      <c r="T2045" s="366"/>
      <c r="U2045" s="366"/>
      <c r="V2045" s="366"/>
      <c r="W2045" s="366"/>
      <c r="X2045" s="366"/>
      <c r="Y2045" s="366"/>
      <c r="Z2045" s="366"/>
      <c r="AA2045" s="366"/>
      <c r="AB2045" s="366"/>
      <c r="AC2045" s="366"/>
      <c r="AD2045" s="366"/>
      <c r="AE2045" s="366"/>
      <c r="AF2045" s="366"/>
      <c r="AG2045" s="520"/>
    </row>
    <row r="2046" spans="1:33" ht="42.75" thickBot="1" x14ac:dyDescent="0.35">
      <c r="A2046" s="366"/>
      <c r="B2046" s="381" t="s">
        <v>1</v>
      </c>
      <c r="C2046" s="381" t="s">
        <v>151</v>
      </c>
      <c r="D2046" s="381" t="s">
        <v>278</v>
      </c>
      <c r="E2046" s="381" t="s">
        <v>158</v>
      </c>
      <c r="F2046" s="381" t="s">
        <v>30</v>
      </c>
      <c r="G2046" s="381" t="s">
        <v>305</v>
      </c>
      <c r="H2046" s="381" t="s">
        <v>306</v>
      </c>
      <c r="I2046" s="599"/>
      <c r="J2046" s="527"/>
      <c r="K2046" s="527"/>
      <c r="L2046" s="332"/>
      <c r="M2046" s="332"/>
      <c r="N2046" s="332"/>
      <c r="O2046" s="366"/>
      <c r="P2046" s="366"/>
      <c r="Q2046" s="366"/>
      <c r="R2046" s="366"/>
      <c r="S2046" s="366"/>
      <c r="T2046" s="366"/>
      <c r="U2046" s="366"/>
      <c r="V2046" s="366"/>
      <c r="W2046" s="366"/>
      <c r="X2046" s="366"/>
      <c r="Y2046" s="366"/>
      <c r="Z2046" s="366"/>
      <c r="AA2046" s="366"/>
      <c r="AB2046" s="366"/>
      <c r="AC2046" s="366"/>
      <c r="AD2046" s="366"/>
      <c r="AE2046" s="366"/>
      <c r="AF2046" s="366"/>
      <c r="AG2046" s="520"/>
    </row>
    <row r="2047" spans="1:33" ht="19.5" thickBot="1" x14ac:dyDescent="0.35">
      <c r="A2047" s="366"/>
      <c r="B2047" s="1666"/>
      <c r="C2047" s="388"/>
      <c r="D2047" s="388"/>
      <c r="E2047" s="388"/>
      <c r="F2047" s="388"/>
      <c r="G2047" s="388"/>
      <c r="H2047" s="388"/>
      <c r="I2047" s="599"/>
      <c r="J2047" s="527"/>
      <c r="K2047" s="527"/>
      <c r="L2047" s="332"/>
      <c r="M2047" s="332"/>
      <c r="N2047" s="332"/>
      <c r="O2047" s="366"/>
      <c r="P2047" s="366"/>
      <c r="Q2047" s="366"/>
      <c r="R2047" s="366"/>
      <c r="S2047" s="366"/>
      <c r="T2047" s="366"/>
      <c r="U2047" s="366"/>
      <c r="V2047" s="366"/>
      <c r="W2047" s="366"/>
      <c r="X2047" s="366"/>
      <c r="Y2047" s="366"/>
      <c r="Z2047" s="366"/>
      <c r="AA2047" s="366"/>
      <c r="AB2047" s="366"/>
      <c r="AC2047" s="366"/>
      <c r="AD2047" s="366"/>
      <c r="AE2047" s="366"/>
      <c r="AF2047" s="366"/>
      <c r="AG2047" s="520"/>
    </row>
    <row r="2048" spans="1:33" ht="19.5" thickBot="1" x14ac:dyDescent="0.35">
      <c r="A2048" s="366"/>
      <c r="B2048" s="1666"/>
      <c r="C2048" s="388"/>
      <c r="D2048" s="388"/>
      <c r="E2048" s="388"/>
      <c r="F2048" s="388"/>
      <c r="G2048" s="388"/>
      <c r="H2048" s="388"/>
      <c r="I2048" s="599"/>
      <c r="J2048" s="527"/>
      <c r="K2048" s="527"/>
      <c r="L2048" s="332"/>
      <c r="M2048" s="332"/>
      <c r="N2048" s="332"/>
      <c r="O2048" s="366"/>
      <c r="P2048" s="366"/>
      <c r="Q2048" s="366"/>
      <c r="R2048" s="366"/>
      <c r="S2048" s="366"/>
      <c r="T2048" s="366"/>
      <c r="U2048" s="366"/>
      <c r="V2048" s="366"/>
      <c r="W2048" s="366"/>
      <c r="X2048" s="366"/>
      <c r="Y2048" s="366"/>
      <c r="Z2048" s="366"/>
      <c r="AA2048" s="366"/>
      <c r="AB2048" s="366"/>
      <c r="AC2048" s="366"/>
      <c r="AD2048" s="366"/>
      <c r="AE2048" s="366"/>
      <c r="AF2048" s="366"/>
      <c r="AG2048" s="520"/>
    </row>
    <row r="2049" spans="1:33" ht="19.5" thickBot="1" x14ac:dyDescent="0.35">
      <c r="A2049" s="366"/>
      <c r="B2049" s="1666"/>
      <c r="C2049" s="388"/>
      <c r="D2049" s="388"/>
      <c r="E2049" s="388"/>
      <c r="F2049" s="388"/>
      <c r="G2049" s="388"/>
      <c r="H2049" s="388"/>
      <c r="I2049" s="599"/>
      <c r="J2049" s="527"/>
      <c r="K2049" s="527"/>
      <c r="L2049" s="332"/>
      <c r="M2049" s="332"/>
      <c r="N2049" s="332"/>
      <c r="O2049" s="366"/>
      <c r="P2049" s="366"/>
      <c r="Q2049" s="366"/>
      <c r="R2049" s="366"/>
      <c r="S2049" s="366"/>
      <c r="T2049" s="366"/>
      <c r="U2049" s="366"/>
      <c r="V2049" s="366"/>
      <c r="W2049" s="366"/>
      <c r="X2049" s="366"/>
      <c r="Y2049" s="366"/>
      <c r="Z2049" s="366"/>
      <c r="AA2049" s="366"/>
      <c r="AB2049" s="366"/>
      <c r="AC2049" s="366"/>
      <c r="AD2049" s="366"/>
      <c r="AE2049" s="366"/>
      <c r="AF2049" s="366"/>
      <c r="AG2049" s="520"/>
    </row>
    <row r="2050" spans="1:33" ht="19.5" thickBot="1" x14ac:dyDescent="0.35">
      <c r="A2050" s="366"/>
      <c r="B2050" s="1666"/>
      <c r="C2050" s="388"/>
      <c r="D2050" s="388"/>
      <c r="E2050" s="388"/>
      <c r="F2050" s="388"/>
      <c r="G2050" s="388"/>
      <c r="H2050" s="388"/>
      <c r="I2050" s="599"/>
      <c r="J2050" s="527"/>
      <c r="K2050" s="527"/>
      <c r="L2050" s="332"/>
      <c r="M2050" s="332"/>
      <c r="N2050" s="332"/>
      <c r="O2050" s="366"/>
      <c r="P2050" s="366"/>
      <c r="Q2050" s="366"/>
      <c r="R2050" s="366"/>
      <c r="S2050" s="366"/>
      <c r="T2050" s="366"/>
      <c r="U2050" s="366"/>
      <c r="V2050" s="366"/>
      <c r="W2050" s="366"/>
      <c r="X2050" s="366"/>
      <c r="Y2050" s="366"/>
      <c r="Z2050" s="366"/>
      <c r="AA2050" s="366"/>
      <c r="AB2050" s="366"/>
      <c r="AC2050" s="366"/>
      <c r="AD2050" s="366"/>
      <c r="AE2050" s="366"/>
      <c r="AF2050" s="366"/>
      <c r="AG2050" s="520"/>
    </row>
    <row r="2051" spans="1:33" ht="19.5" thickBot="1" x14ac:dyDescent="0.35">
      <c r="A2051" s="366"/>
      <c r="B2051" s="1666"/>
      <c r="C2051" s="388"/>
      <c r="D2051" s="388"/>
      <c r="E2051" s="388"/>
      <c r="F2051" s="388"/>
      <c r="G2051" s="388"/>
      <c r="H2051" s="388"/>
      <c r="I2051" s="599"/>
      <c r="J2051" s="527"/>
      <c r="K2051" s="527"/>
      <c r="L2051" s="332"/>
      <c r="M2051" s="332"/>
      <c r="N2051" s="332"/>
      <c r="O2051" s="366"/>
      <c r="P2051" s="366"/>
      <c r="Q2051" s="366"/>
      <c r="R2051" s="366"/>
      <c r="S2051" s="366"/>
      <c r="T2051" s="366"/>
      <c r="U2051" s="366"/>
      <c r="V2051" s="366"/>
      <c r="W2051" s="366"/>
      <c r="X2051" s="366"/>
      <c r="Y2051" s="366"/>
      <c r="Z2051" s="366"/>
      <c r="AA2051" s="366"/>
      <c r="AB2051" s="366"/>
      <c r="AC2051" s="366"/>
      <c r="AD2051" s="366"/>
      <c r="AE2051" s="366"/>
      <c r="AF2051" s="366"/>
      <c r="AG2051" s="520"/>
    </row>
    <row r="2052" spans="1:33" ht="19.5" thickBot="1" x14ac:dyDescent="0.35">
      <c r="A2052" s="366"/>
      <c r="B2052" s="1666"/>
      <c r="C2052" s="388"/>
      <c r="D2052" s="388"/>
      <c r="E2052" s="388"/>
      <c r="F2052" s="388"/>
      <c r="G2052" s="388"/>
      <c r="H2052" s="388"/>
      <c r="I2052" s="599"/>
      <c r="J2052" s="527"/>
      <c r="K2052" s="527"/>
      <c r="L2052" s="332"/>
      <c r="M2052" s="332"/>
      <c r="N2052" s="332"/>
      <c r="O2052" s="366"/>
      <c r="P2052" s="366"/>
      <c r="Q2052" s="366"/>
      <c r="R2052" s="366"/>
      <c r="S2052" s="366"/>
      <c r="T2052" s="366"/>
      <c r="U2052" s="366"/>
      <c r="V2052" s="366"/>
      <c r="W2052" s="366"/>
      <c r="X2052" s="366"/>
      <c r="Y2052" s="366"/>
      <c r="Z2052" s="366"/>
      <c r="AA2052" s="366"/>
      <c r="AB2052" s="366"/>
      <c r="AC2052" s="366"/>
      <c r="AD2052" s="366"/>
      <c r="AE2052" s="366"/>
      <c r="AF2052" s="366"/>
      <c r="AG2052" s="520"/>
    </row>
    <row r="2053" spans="1:33" ht="19.5" thickBot="1" x14ac:dyDescent="0.35">
      <c r="A2053" s="366"/>
      <c r="B2053" s="1666"/>
      <c r="C2053" s="388"/>
      <c r="D2053" s="388"/>
      <c r="E2053" s="388"/>
      <c r="F2053" s="388"/>
      <c r="G2053" s="388"/>
      <c r="H2053" s="388"/>
      <c r="I2053" s="599"/>
      <c r="J2053" s="527"/>
      <c r="K2053" s="527"/>
      <c r="L2053" s="332"/>
      <c r="M2053" s="332"/>
      <c r="N2053" s="332"/>
      <c r="O2053" s="366"/>
      <c r="P2053" s="366"/>
      <c r="Q2053" s="366"/>
      <c r="R2053" s="366"/>
      <c r="S2053" s="366"/>
      <c r="T2053" s="366"/>
      <c r="U2053" s="366"/>
      <c r="V2053" s="366"/>
      <c r="W2053" s="366"/>
      <c r="X2053" s="366"/>
      <c r="Y2053" s="366"/>
      <c r="Z2053" s="366"/>
      <c r="AA2053" s="366"/>
      <c r="AB2053" s="366"/>
      <c r="AC2053" s="366"/>
      <c r="AD2053" s="366"/>
      <c r="AE2053" s="366"/>
      <c r="AF2053" s="366"/>
      <c r="AG2053" s="520"/>
    </row>
    <row r="2054" spans="1:33" ht="19.5" thickBot="1" x14ac:dyDescent="0.35">
      <c r="A2054" s="366"/>
      <c r="B2054" s="1666"/>
      <c r="C2054" s="388"/>
      <c r="D2054" s="388"/>
      <c r="E2054" s="388"/>
      <c r="F2054" s="388"/>
      <c r="G2054" s="388"/>
      <c r="H2054" s="388"/>
      <c r="I2054" s="599"/>
      <c r="J2054" s="527"/>
      <c r="K2054" s="527"/>
      <c r="L2054" s="332"/>
      <c r="M2054" s="332"/>
      <c r="N2054" s="332"/>
      <c r="O2054" s="366"/>
      <c r="P2054" s="366"/>
      <c r="Q2054" s="366"/>
      <c r="R2054" s="366"/>
      <c r="S2054" s="366"/>
      <c r="T2054" s="366"/>
      <c r="U2054" s="366"/>
      <c r="V2054" s="366"/>
      <c r="W2054" s="366"/>
      <c r="X2054" s="366"/>
      <c r="Y2054" s="366"/>
      <c r="Z2054" s="366"/>
      <c r="AA2054" s="366"/>
      <c r="AB2054" s="366"/>
      <c r="AC2054" s="366"/>
      <c r="AD2054" s="366"/>
      <c r="AE2054" s="366"/>
      <c r="AF2054" s="366"/>
      <c r="AG2054" s="520"/>
    </row>
    <row r="2055" spans="1:33" ht="19.5" thickBot="1" x14ac:dyDescent="0.35">
      <c r="A2055" s="366"/>
      <c r="B2055" s="1666"/>
      <c r="C2055" s="388"/>
      <c r="D2055" s="388"/>
      <c r="E2055" s="388"/>
      <c r="F2055" s="388"/>
      <c r="G2055" s="388"/>
      <c r="H2055" s="388"/>
      <c r="I2055" s="599"/>
      <c r="J2055" s="527"/>
      <c r="K2055" s="527"/>
      <c r="L2055" s="332"/>
      <c r="M2055" s="332"/>
      <c r="N2055" s="332"/>
      <c r="O2055" s="366"/>
      <c r="P2055" s="366"/>
      <c r="Q2055" s="366"/>
      <c r="R2055" s="366"/>
      <c r="S2055" s="366"/>
      <c r="T2055" s="366"/>
      <c r="U2055" s="366"/>
      <c r="V2055" s="366"/>
      <c r="W2055" s="366"/>
      <c r="X2055" s="366"/>
      <c r="Y2055" s="366"/>
      <c r="Z2055" s="366"/>
      <c r="AA2055" s="366"/>
      <c r="AB2055" s="366"/>
      <c r="AC2055" s="366"/>
      <c r="AD2055" s="366"/>
      <c r="AE2055" s="366"/>
      <c r="AF2055" s="366"/>
      <c r="AG2055" s="520"/>
    </row>
    <row r="2056" spans="1:33" ht="19.5" thickBot="1" x14ac:dyDescent="0.35">
      <c r="A2056" s="366"/>
      <c r="B2056" s="1666"/>
      <c r="C2056" s="388"/>
      <c r="D2056" s="388"/>
      <c r="E2056" s="388"/>
      <c r="F2056" s="388"/>
      <c r="G2056" s="388"/>
      <c r="H2056" s="388"/>
      <c r="I2056" s="599"/>
      <c r="J2056" s="527"/>
      <c r="K2056" s="527"/>
      <c r="L2056" s="332"/>
      <c r="M2056" s="332"/>
      <c r="N2056" s="332"/>
      <c r="O2056" s="366"/>
      <c r="P2056" s="366"/>
      <c r="Q2056" s="366"/>
      <c r="R2056" s="366"/>
      <c r="S2056" s="366"/>
      <c r="T2056" s="366"/>
      <c r="U2056" s="366"/>
      <c r="V2056" s="366"/>
      <c r="W2056" s="366"/>
      <c r="X2056" s="366"/>
      <c r="Y2056" s="366"/>
      <c r="Z2056" s="366"/>
      <c r="AA2056" s="366"/>
      <c r="AB2056" s="366"/>
      <c r="AC2056" s="366"/>
      <c r="AD2056" s="366"/>
      <c r="AE2056" s="366"/>
      <c r="AF2056" s="366"/>
      <c r="AG2056" s="520"/>
    </row>
    <row r="2057" spans="1:33" ht="19.5" thickBot="1" x14ac:dyDescent="0.35">
      <c r="A2057" s="366"/>
      <c r="B2057" s="1666"/>
      <c r="C2057" s="388"/>
      <c r="D2057" s="388"/>
      <c r="E2057" s="388"/>
      <c r="F2057" s="388"/>
      <c r="G2057" s="388"/>
      <c r="H2057" s="388"/>
      <c r="I2057" s="599"/>
      <c r="J2057" s="527"/>
      <c r="K2057" s="527"/>
      <c r="L2057" s="332"/>
      <c r="M2057" s="332"/>
      <c r="N2057" s="332"/>
      <c r="O2057" s="366"/>
      <c r="P2057" s="366"/>
      <c r="Q2057" s="366"/>
      <c r="R2057" s="366"/>
      <c r="S2057" s="366"/>
      <c r="T2057" s="366"/>
      <c r="U2057" s="366"/>
      <c r="V2057" s="366"/>
      <c r="W2057" s="366"/>
      <c r="X2057" s="366"/>
      <c r="Y2057" s="366"/>
      <c r="Z2057" s="366"/>
      <c r="AA2057" s="366"/>
      <c r="AB2057" s="366"/>
      <c r="AC2057" s="366"/>
      <c r="AD2057" s="366"/>
      <c r="AE2057" s="366"/>
      <c r="AF2057" s="366"/>
      <c r="AG2057" s="520"/>
    </row>
    <row r="2058" spans="1:33" ht="19.5" thickBot="1" x14ac:dyDescent="0.35">
      <c r="A2058" s="366"/>
      <c r="B2058" s="1666"/>
      <c r="C2058" s="388"/>
      <c r="D2058" s="388"/>
      <c r="E2058" s="388"/>
      <c r="F2058" s="388"/>
      <c r="G2058" s="388"/>
      <c r="H2058" s="388"/>
      <c r="I2058" s="599"/>
      <c r="J2058" s="527"/>
      <c r="K2058" s="527"/>
      <c r="L2058" s="332"/>
      <c r="M2058" s="332"/>
      <c r="N2058" s="332"/>
      <c r="O2058" s="366"/>
      <c r="P2058" s="366"/>
      <c r="Q2058" s="366"/>
      <c r="R2058" s="366"/>
      <c r="S2058" s="366"/>
      <c r="T2058" s="366"/>
      <c r="U2058" s="366"/>
      <c r="V2058" s="366"/>
      <c r="W2058" s="366"/>
      <c r="X2058" s="366"/>
      <c r="Y2058" s="366"/>
      <c r="Z2058" s="366"/>
      <c r="AA2058" s="366"/>
      <c r="AB2058" s="366"/>
      <c r="AC2058" s="366"/>
      <c r="AD2058" s="366"/>
      <c r="AE2058" s="366"/>
      <c r="AF2058" s="366"/>
      <c r="AG2058" s="520"/>
    </row>
    <row r="2059" spans="1:33" ht="19.5" thickBot="1" x14ac:dyDescent="0.35">
      <c r="A2059" s="366"/>
      <c r="B2059" s="1666"/>
      <c r="C2059" s="388"/>
      <c r="D2059" s="388"/>
      <c r="E2059" s="388"/>
      <c r="F2059" s="388"/>
      <c r="G2059" s="388"/>
      <c r="H2059" s="388"/>
      <c r="I2059" s="599"/>
      <c r="J2059" s="527"/>
      <c r="K2059" s="527"/>
      <c r="L2059" s="332"/>
      <c r="M2059" s="332"/>
      <c r="N2059" s="332"/>
      <c r="O2059" s="366"/>
      <c r="P2059" s="366"/>
      <c r="Q2059" s="366"/>
      <c r="R2059" s="366"/>
      <c r="S2059" s="366"/>
      <c r="T2059" s="366"/>
      <c r="U2059" s="366"/>
      <c r="V2059" s="366"/>
      <c r="W2059" s="366"/>
      <c r="X2059" s="366"/>
      <c r="Y2059" s="366"/>
      <c r="Z2059" s="366"/>
      <c r="AA2059" s="366"/>
      <c r="AB2059" s="366"/>
      <c r="AC2059" s="366"/>
      <c r="AD2059" s="366"/>
      <c r="AE2059" s="366"/>
      <c r="AF2059" s="366"/>
      <c r="AG2059" s="520"/>
    </row>
    <row r="2060" spans="1:33" ht="19.5" thickBot="1" x14ac:dyDescent="0.35">
      <c r="A2060" s="366"/>
      <c r="B2060" s="1666"/>
      <c r="C2060" s="388"/>
      <c r="D2060" s="388"/>
      <c r="E2060" s="388"/>
      <c r="F2060" s="388"/>
      <c r="G2060" s="388"/>
      <c r="H2060" s="388"/>
      <c r="I2060" s="599"/>
      <c r="J2060" s="527"/>
      <c r="K2060" s="527"/>
      <c r="L2060" s="332"/>
      <c r="M2060" s="332"/>
      <c r="N2060" s="332"/>
      <c r="O2060" s="366"/>
      <c r="P2060" s="366"/>
      <c r="Q2060" s="366"/>
      <c r="R2060" s="366"/>
      <c r="S2060" s="366"/>
      <c r="T2060" s="366"/>
      <c r="U2060" s="366"/>
      <c r="V2060" s="366"/>
      <c r="W2060" s="366"/>
      <c r="X2060" s="366"/>
      <c r="Y2060" s="366"/>
      <c r="Z2060" s="366"/>
      <c r="AA2060" s="366"/>
      <c r="AB2060" s="366"/>
      <c r="AC2060" s="366"/>
      <c r="AD2060" s="366"/>
      <c r="AE2060" s="366"/>
      <c r="AF2060" s="366"/>
      <c r="AG2060" s="520"/>
    </row>
    <row r="2061" spans="1:33" ht="19.5" thickBot="1" x14ac:dyDescent="0.35">
      <c r="A2061" s="366"/>
      <c r="B2061" s="1666"/>
      <c r="C2061" s="388"/>
      <c r="D2061" s="388"/>
      <c r="E2061" s="388"/>
      <c r="F2061" s="388"/>
      <c r="G2061" s="388"/>
      <c r="H2061" s="388"/>
      <c r="I2061" s="599"/>
      <c r="J2061" s="527"/>
      <c r="K2061" s="527"/>
      <c r="L2061" s="332"/>
      <c r="M2061" s="332"/>
      <c r="N2061" s="332"/>
      <c r="O2061" s="366"/>
      <c r="P2061" s="366"/>
      <c r="Q2061" s="366"/>
      <c r="R2061" s="366"/>
      <c r="S2061" s="366"/>
      <c r="T2061" s="366"/>
      <c r="U2061" s="366"/>
      <c r="V2061" s="366"/>
      <c r="W2061" s="366"/>
      <c r="X2061" s="366"/>
      <c r="Y2061" s="366"/>
      <c r="Z2061" s="366"/>
      <c r="AA2061" s="366"/>
      <c r="AB2061" s="366"/>
      <c r="AC2061" s="366"/>
      <c r="AD2061" s="366"/>
      <c r="AE2061" s="366"/>
      <c r="AF2061" s="366"/>
      <c r="AG2061" s="520"/>
    </row>
    <row r="2062" spans="1:33" ht="19.5" thickBot="1" x14ac:dyDescent="0.35">
      <c r="A2062" s="366"/>
      <c r="B2062" s="1666"/>
      <c r="C2062" s="388"/>
      <c r="D2062" s="388"/>
      <c r="E2062" s="388"/>
      <c r="F2062" s="388"/>
      <c r="G2062" s="388"/>
      <c r="H2062" s="388"/>
      <c r="I2062" s="599"/>
      <c r="J2062" s="527"/>
      <c r="K2062" s="527"/>
      <c r="L2062" s="332"/>
      <c r="M2062" s="332"/>
      <c r="N2062" s="332"/>
      <c r="O2062" s="366"/>
      <c r="P2062" s="366"/>
      <c r="Q2062" s="366"/>
      <c r="R2062" s="366"/>
      <c r="S2062" s="366"/>
      <c r="T2062" s="366"/>
      <c r="U2062" s="366"/>
      <c r="V2062" s="366"/>
      <c r="W2062" s="366"/>
      <c r="X2062" s="366"/>
      <c r="Y2062" s="366"/>
      <c r="Z2062" s="366"/>
      <c r="AA2062" s="366"/>
      <c r="AB2062" s="366"/>
      <c r="AC2062" s="366"/>
      <c r="AD2062" s="366"/>
      <c r="AE2062" s="366"/>
      <c r="AF2062" s="366"/>
      <c r="AG2062" s="520"/>
    </row>
    <row r="2063" spans="1:33" ht="19.5" thickBot="1" x14ac:dyDescent="0.35">
      <c r="A2063" s="366"/>
      <c r="B2063" s="1666"/>
      <c r="C2063" s="388"/>
      <c r="D2063" s="388"/>
      <c r="E2063" s="388"/>
      <c r="F2063" s="388"/>
      <c r="G2063" s="388"/>
      <c r="H2063" s="388"/>
      <c r="I2063" s="599"/>
      <c r="J2063" s="527"/>
      <c r="K2063" s="527"/>
      <c r="L2063" s="332"/>
      <c r="M2063" s="332"/>
      <c r="N2063" s="332"/>
      <c r="O2063" s="366"/>
      <c r="P2063" s="366"/>
      <c r="Q2063" s="366"/>
      <c r="R2063" s="366"/>
      <c r="S2063" s="366"/>
      <c r="T2063" s="366"/>
      <c r="U2063" s="366"/>
      <c r="V2063" s="366"/>
      <c r="W2063" s="366"/>
      <c r="X2063" s="366"/>
      <c r="Y2063" s="366"/>
      <c r="Z2063" s="366"/>
      <c r="AA2063" s="366"/>
      <c r="AB2063" s="366"/>
      <c r="AC2063" s="366"/>
      <c r="AD2063" s="366"/>
      <c r="AE2063" s="366"/>
      <c r="AF2063" s="366"/>
      <c r="AG2063" s="520"/>
    </row>
    <row r="2064" spans="1:33" ht="19.5" thickBot="1" x14ac:dyDescent="0.35">
      <c r="A2064" s="366"/>
      <c r="B2064" s="1666"/>
      <c r="C2064" s="388"/>
      <c r="D2064" s="388"/>
      <c r="E2064" s="388"/>
      <c r="F2064" s="388"/>
      <c r="G2064" s="388"/>
      <c r="H2064" s="388"/>
      <c r="I2064" s="599"/>
      <c r="J2064" s="527"/>
      <c r="K2064" s="527"/>
      <c r="L2064" s="332"/>
      <c r="M2064" s="332"/>
      <c r="N2064" s="332"/>
      <c r="O2064" s="366"/>
      <c r="P2064" s="366"/>
      <c r="Q2064" s="366"/>
      <c r="R2064" s="366"/>
      <c r="S2064" s="366"/>
      <c r="T2064" s="366"/>
      <c r="U2064" s="366"/>
      <c r="V2064" s="366"/>
      <c r="W2064" s="366"/>
      <c r="X2064" s="366"/>
      <c r="Y2064" s="366"/>
      <c r="Z2064" s="366"/>
      <c r="AA2064" s="366"/>
      <c r="AB2064" s="366"/>
      <c r="AC2064" s="366"/>
      <c r="AD2064" s="366"/>
      <c r="AE2064" s="366"/>
      <c r="AF2064" s="366"/>
      <c r="AG2064" s="520"/>
    </row>
    <row r="2065" spans="1:33" ht="19.5" thickBot="1" x14ac:dyDescent="0.35">
      <c r="A2065" s="366"/>
      <c r="B2065" s="1666"/>
      <c r="C2065" s="388"/>
      <c r="D2065" s="388"/>
      <c r="E2065" s="388"/>
      <c r="F2065" s="388"/>
      <c r="G2065" s="388"/>
      <c r="H2065" s="388"/>
      <c r="I2065" s="599"/>
      <c r="J2065" s="527"/>
      <c r="K2065" s="527"/>
      <c r="L2065" s="332"/>
      <c r="M2065" s="332"/>
      <c r="N2065" s="332"/>
      <c r="O2065" s="366"/>
      <c r="P2065" s="366"/>
      <c r="Q2065" s="366"/>
      <c r="R2065" s="366"/>
      <c r="S2065" s="366"/>
      <c r="T2065" s="366"/>
      <c r="U2065" s="366"/>
      <c r="V2065" s="366"/>
      <c r="W2065" s="366"/>
      <c r="X2065" s="366"/>
      <c r="Y2065" s="366"/>
      <c r="Z2065" s="366"/>
      <c r="AA2065" s="366"/>
      <c r="AB2065" s="366"/>
      <c r="AC2065" s="366"/>
      <c r="AD2065" s="366"/>
      <c r="AE2065" s="366"/>
      <c r="AF2065" s="366"/>
      <c r="AG2065" s="520"/>
    </row>
    <row r="2066" spans="1:33" ht="19.5" thickBot="1" x14ac:dyDescent="0.35">
      <c r="A2066" s="366"/>
      <c r="B2066" s="1666"/>
      <c r="C2066" s="388"/>
      <c r="D2066" s="388"/>
      <c r="E2066" s="388"/>
      <c r="F2066" s="388"/>
      <c r="G2066" s="388"/>
      <c r="H2066" s="388"/>
      <c r="I2066" s="599"/>
      <c r="J2066" s="527"/>
      <c r="K2066" s="527"/>
      <c r="L2066" s="332"/>
      <c r="M2066" s="332"/>
      <c r="N2066" s="332"/>
      <c r="O2066" s="366"/>
      <c r="P2066" s="366"/>
      <c r="Q2066" s="366"/>
      <c r="R2066" s="366"/>
      <c r="S2066" s="366"/>
      <c r="T2066" s="366"/>
      <c r="U2066" s="366"/>
      <c r="V2066" s="366"/>
      <c r="W2066" s="366"/>
      <c r="X2066" s="366"/>
      <c r="Y2066" s="366"/>
      <c r="Z2066" s="366"/>
      <c r="AA2066" s="366"/>
      <c r="AB2066" s="366"/>
      <c r="AC2066" s="366"/>
      <c r="AD2066" s="366"/>
      <c r="AE2066" s="366"/>
      <c r="AF2066" s="366"/>
      <c r="AG2066" s="520"/>
    </row>
    <row r="2067" spans="1:33" ht="19.5" thickBot="1" x14ac:dyDescent="0.35">
      <c r="A2067" s="366"/>
      <c r="B2067" s="1666"/>
      <c r="C2067" s="388"/>
      <c r="D2067" s="388"/>
      <c r="E2067" s="388"/>
      <c r="F2067" s="388"/>
      <c r="G2067" s="388"/>
      <c r="H2067" s="388"/>
      <c r="I2067" s="599"/>
      <c r="J2067" s="527"/>
      <c r="K2067" s="527"/>
      <c r="L2067" s="332"/>
      <c r="M2067" s="332"/>
      <c r="N2067" s="332"/>
      <c r="O2067" s="366"/>
      <c r="P2067" s="366"/>
      <c r="Q2067" s="366"/>
      <c r="R2067" s="366"/>
      <c r="S2067" s="366"/>
      <c r="T2067" s="366"/>
      <c r="U2067" s="366"/>
      <c r="V2067" s="366"/>
      <c r="W2067" s="366"/>
      <c r="X2067" s="366"/>
      <c r="Y2067" s="366"/>
      <c r="Z2067" s="366"/>
      <c r="AA2067" s="366"/>
      <c r="AB2067" s="366"/>
      <c r="AC2067" s="366"/>
      <c r="AD2067" s="366"/>
      <c r="AE2067" s="366"/>
      <c r="AF2067" s="366"/>
      <c r="AG2067" s="520"/>
    </row>
    <row r="2068" spans="1:33" ht="19.5" thickBot="1" x14ac:dyDescent="0.35">
      <c r="A2068" s="366"/>
      <c r="B2068" s="1666"/>
      <c r="C2068" s="388"/>
      <c r="D2068" s="388"/>
      <c r="E2068" s="388"/>
      <c r="F2068" s="388"/>
      <c r="G2068" s="388"/>
      <c r="H2068" s="388"/>
      <c r="I2068" s="599"/>
      <c r="J2068" s="527"/>
      <c r="K2068" s="527"/>
      <c r="L2068" s="332"/>
      <c r="M2068" s="332"/>
      <c r="N2068" s="332"/>
      <c r="O2068" s="366"/>
      <c r="P2068" s="366"/>
      <c r="Q2068" s="366"/>
      <c r="R2068" s="366"/>
      <c r="S2068" s="366"/>
      <c r="T2068" s="366"/>
      <c r="U2068" s="366"/>
      <c r="V2068" s="366"/>
      <c r="W2068" s="366"/>
      <c r="X2068" s="366"/>
      <c r="Y2068" s="366"/>
      <c r="Z2068" s="366"/>
      <c r="AA2068" s="366"/>
      <c r="AB2068" s="366"/>
      <c r="AC2068" s="366"/>
      <c r="AD2068" s="366"/>
      <c r="AE2068" s="366"/>
      <c r="AF2068" s="366"/>
      <c r="AG2068" s="520"/>
    </row>
    <row r="2069" spans="1:33" ht="19.5" thickBot="1" x14ac:dyDescent="0.35">
      <c r="A2069" s="366"/>
      <c r="B2069" s="1666"/>
      <c r="C2069" s="388"/>
      <c r="D2069" s="388"/>
      <c r="E2069" s="388"/>
      <c r="F2069" s="388"/>
      <c r="G2069" s="388"/>
      <c r="H2069" s="388"/>
      <c r="I2069" s="599"/>
      <c r="J2069" s="527"/>
      <c r="K2069" s="527"/>
      <c r="L2069" s="332"/>
      <c r="M2069" s="332"/>
      <c r="N2069" s="332"/>
      <c r="O2069" s="366"/>
      <c r="P2069" s="366"/>
      <c r="Q2069" s="366"/>
      <c r="R2069" s="366"/>
      <c r="S2069" s="366"/>
      <c r="T2069" s="366"/>
      <c r="U2069" s="366"/>
      <c r="V2069" s="366"/>
      <c r="W2069" s="366"/>
      <c r="X2069" s="366"/>
      <c r="Y2069" s="366"/>
      <c r="Z2069" s="366"/>
      <c r="AA2069" s="366"/>
      <c r="AB2069" s="366"/>
      <c r="AC2069" s="366"/>
      <c r="AD2069" s="366"/>
      <c r="AE2069" s="366"/>
      <c r="AF2069" s="366"/>
      <c r="AG2069" s="520"/>
    </row>
    <row r="2070" spans="1:33" ht="19.5" thickBot="1" x14ac:dyDescent="0.35">
      <c r="A2070" s="366"/>
      <c r="B2070" s="1666"/>
      <c r="C2070" s="388"/>
      <c r="D2070" s="388"/>
      <c r="E2070" s="388"/>
      <c r="F2070" s="388"/>
      <c r="G2070" s="388"/>
      <c r="H2070" s="388"/>
      <c r="I2070" s="599"/>
      <c r="J2070" s="527"/>
      <c r="K2070" s="527"/>
      <c r="L2070" s="332"/>
      <c r="M2070" s="332"/>
      <c r="N2070" s="332"/>
      <c r="O2070" s="366"/>
      <c r="P2070" s="366"/>
      <c r="Q2070" s="366"/>
      <c r="R2070" s="366"/>
      <c r="S2070" s="366"/>
      <c r="T2070" s="366"/>
      <c r="U2070" s="366"/>
      <c r="V2070" s="366"/>
      <c r="W2070" s="366"/>
      <c r="X2070" s="366"/>
      <c r="Y2070" s="366"/>
      <c r="Z2070" s="366"/>
      <c r="AA2070" s="366"/>
      <c r="AB2070" s="366"/>
      <c r="AC2070" s="366"/>
      <c r="AD2070" s="366"/>
      <c r="AE2070" s="366"/>
      <c r="AF2070" s="366"/>
      <c r="AG2070" s="520"/>
    </row>
    <row r="2071" spans="1:33" ht="19.5" thickBot="1" x14ac:dyDescent="0.35">
      <c r="A2071" s="366"/>
      <c r="B2071" s="1666"/>
      <c r="C2071" s="388"/>
      <c r="D2071" s="388"/>
      <c r="E2071" s="388"/>
      <c r="F2071" s="388"/>
      <c r="G2071" s="388"/>
      <c r="H2071" s="388"/>
      <c r="I2071" s="599"/>
      <c r="J2071" s="527"/>
      <c r="K2071" s="527"/>
      <c r="L2071" s="332"/>
      <c r="M2071" s="332"/>
      <c r="N2071" s="332"/>
      <c r="O2071" s="366"/>
      <c r="P2071" s="366"/>
      <c r="Q2071" s="366"/>
      <c r="R2071" s="366"/>
      <c r="S2071" s="366"/>
      <c r="T2071" s="366"/>
      <c r="U2071" s="366"/>
      <c r="V2071" s="366"/>
      <c r="W2071" s="366"/>
      <c r="X2071" s="366"/>
      <c r="Y2071" s="366"/>
      <c r="Z2071" s="366"/>
      <c r="AA2071" s="366"/>
      <c r="AB2071" s="366"/>
      <c r="AC2071" s="366"/>
      <c r="AD2071" s="366"/>
      <c r="AE2071" s="366"/>
      <c r="AF2071" s="366"/>
      <c r="AG2071" s="520"/>
    </row>
    <row r="2072" spans="1:33" ht="19.5" thickBot="1" x14ac:dyDescent="0.35">
      <c r="A2072" s="366"/>
      <c r="B2072" s="1666"/>
      <c r="C2072" s="388"/>
      <c r="D2072" s="388"/>
      <c r="E2072" s="388"/>
      <c r="F2072" s="388"/>
      <c r="G2072" s="388"/>
      <c r="H2072" s="388"/>
      <c r="I2072" s="599"/>
      <c r="J2072" s="527"/>
      <c r="K2072" s="527"/>
      <c r="L2072" s="332"/>
      <c r="M2072" s="332"/>
      <c r="N2072" s="332"/>
      <c r="O2072" s="366"/>
      <c r="P2072" s="366"/>
      <c r="Q2072" s="366"/>
      <c r="R2072" s="366"/>
      <c r="S2072" s="366"/>
      <c r="T2072" s="366"/>
      <c r="U2072" s="366"/>
      <c r="V2072" s="366"/>
      <c r="W2072" s="366"/>
      <c r="X2072" s="366"/>
      <c r="Y2072" s="366"/>
      <c r="Z2072" s="366"/>
      <c r="AA2072" s="366"/>
      <c r="AB2072" s="366"/>
      <c r="AC2072" s="366"/>
      <c r="AD2072" s="366"/>
      <c r="AE2072" s="366"/>
      <c r="AF2072" s="366"/>
      <c r="AG2072" s="520"/>
    </row>
    <row r="2073" spans="1:33" ht="19.5" thickBot="1" x14ac:dyDescent="0.35">
      <c r="A2073" s="366"/>
      <c r="B2073" s="1666"/>
      <c r="C2073" s="388"/>
      <c r="D2073" s="388"/>
      <c r="E2073" s="388"/>
      <c r="F2073" s="388"/>
      <c r="G2073" s="388"/>
      <c r="H2073" s="388"/>
      <c r="I2073" s="599"/>
      <c r="J2073" s="527"/>
      <c r="K2073" s="527"/>
      <c r="L2073" s="332"/>
      <c r="M2073" s="332"/>
      <c r="N2073" s="332"/>
      <c r="O2073" s="366"/>
      <c r="P2073" s="366"/>
      <c r="Q2073" s="366"/>
      <c r="R2073" s="366"/>
      <c r="S2073" s="366"/>
      <c r="T2073" s="366"/>
      <c r="U2073" s="366"/>
      <c r="V2073" s="366"/>
      <c r="W2073" s="366"/>
      <c r="X2073" s="366"/>
      <c r="Y2073" s="366"/>
      <c r="Z2073" s="366"/>
      <c r="AA2073" s="366"/>
      <c r="AB2073" s="366"/>
      <c r="AC2073" s="366"/>
      <c r="AD2073" s="366"/>
      <c r="AE2073" s="366"/>
      <c r="AF2073" s="366"/>
      <c r="AG2073" s="520"/>
    </row>
    <row r="2074" spans="1:33" ht="42.75" thickBot="1" x14ac:dyDescent="0.35">
      <c r="A2074" s="366"/>
      <c r="B2074" s="381" t="s">
        <v>1</v>
      </c>
      <c r="C2074" s="381" t="s">
        <v>151</v>
      </c>
      <c r="D2074" s="381" t="s">
        <v>278</v>
      </c>
      <c r="E2074" s="381" t="s">
        <v>158</v>
      </c>
      <c r="F2074" s="381" t="s">
        <v>30</v>
      </c>
      <c r="G2074" s="381" t="s">
        <v>305</v>
      </c>
      <c r="H2074" s="381" t="s">
        <v>306</v>
      </c>
      <c r="I2074" s="599"/>
      <c r="J2074" s="527"/>
      <c r="K2074" s="527"/>
      <c r="L2074" s="332"/>
      <c r="M2074" s="332"/>
      <c r="N2074" s="332"/>
      <c r="O2074" s="366"/>
      <c r="P2074" s="366"/>
      <c r="Q2074" s="366"/>
      <c r="R2074" s="366"/>
      <c r="S2074" s="366"/>
      <c r="T2074" s="366"/>
      <c r="U2074" s="366"/>
      <c r="V2074" s="366"/>
      <c r="W2074" s="366"/>
      <c r="X2074" s="366"/>
      <c r="Y2074" s="366"/>
      <c r="Z2074" s="366"/>
      <c r="AA2074" s="366"/>
      <c r="AB2074" s="366"/>
      <c r="AC2074" s="366"/>
      <c r="AD2074" s="366"/>
      <c r="AE2074" s="366"/>
      <c r="AF2074" s="366"/>
      <c r="AG2074" s="520"/>
    </row>
    <row r="2075" spans="1:33" ht="19.5" thickBot="1" x14ac:dyDescent="0.35">
      <c r="A2075" s="366"/>
      <c r="B2075" s="1666"/>
      <c r="C2075" s="388"/>
      <c r="D2075" s="388"/>
      <c r="E2075" s="388"/>
      <c r="F2075" s="388"/>
      <c r="G2075" s="388"/>
      <c r="H2075" s="388"/>
      <c r="I2075" s="599"/>
      <c r="J2075" s="527"/>
      <c r="K2075" s="527"/>
      <c r="L2075" s="332"/>
      <c r="M2075" s="332"/>
      <c r="N2075" s="332"/>
      <c r="O2075" s="366"/>
      <c r="P2075" s="366"/>
      <c r="Q2075" s="366"/>
      <c r="R2075" s="366"/>
      <c r="S2075" s="366"/>
      <c r="T2075" s="366"/>
      <c r="U2075" s="366"/>
      <c r="V2075" s="366"/>
      <c r="W2075" s="366"/>
      <c r="X2075" s="366"/>
      <c r="Y2075" s="366"/>
      <c r="Z2075" s="366"/>
      <c r="AA2075" s="366"/>
      <c r="AB2075" s="366"/>
      <c r="AC2075" s="366"/>
      <c r="AD2075" s="366"/>
      <c r="AE2075" s="366"/>
      <c r="AF2075" s="366"/>
      <c r="AG2075" s="520"/>
    </row>
    <row r="2076" spans="1:33" ht="19.5" thickBot="1" x14ac:dyDescent="0.35">
      <c r="A2076" s="366"/>
      <c r="B2076" s="1666"/>
      <c r="C2076" s="388"/>
      <c r="D2076" s="388"/>
      <c r="E2076" s="388"/>
      <c r="F2076" s="388"/>
      <c r="G2076" s="388"/>
      <c r="H2076" s="388"/>
      <c r="I2076" s="599"/>
      <c r="J2076" s="527"/>
      <c r="K2076" s="527"/>
      <c r="L2076" s="332"/>
      <c r="M2076" s="332"/>
      <c r="N2076" s="332"/>
      <c r="O2076" s="366"/>
      <c r="P2076" s="366"/>
      <c r="Q2076" s="366"/>
      <c r="R2076" s="366"/>
      <c r="S2076" s="366"/>
      <c r="T2076" s="366"/>
      <c r="U2076" s="366"/>
      <c r="V2076" s="366"/>
      <c r="W2076" s="366"/>
      <c r="X2076" s="366"/>
      <c r="Y2076" s="366"/>
      <c r="Z2076" s="366"/>
      <c r="AA2076" s="366"/>
      <c r="AB2076" s="366"/>
      <c r="AC2076" s="366"/>
      <c r="AD2076" s="366"/>
      <c r="AE2076" s="366"/>
      <c r="AF2076" s="366"/>
      <c r="AG2076" s="520"/>
    </row>
    <row r="2077" spans="1:33" ht="19.5" thickBot="1" x14ac:dyDescent="0.35">
      <c r="A2077" s="366"/>
      <c r="B2077" s="1666"/>
      <c r="C2077" s="388"/>
      <c r="D2077" s="388"/>
      <c r="E2077" s="388"/>
      <c r="F2077" s="388"/>
      <c r="G2077" s="388"/>
      <c r="H2077" s="388"/>
      <c r="I2077" s="599"/>
      <c r="J2077" s="527"/>
      <c r="K2077" s="527"/>
      <c r="L2077" s="332"/>
      <c r="M2077" s="332"/>
      <c r="N2077" s="332"/>
      <c r="O2077" s="366"/>
      <c r="P2077" s="366"/>
      <c r="Q2077" s="366"/>
      <c r="R2077" s="366"/>
      <c r="S2077" s="366"/>
      <c r="T2077" s="366"/>
      <c r="U2077" s="366"/>
      <c r="V2077" s="366"/>
      <c r="W2077" s="366"/>
      <c r="X2077" s="366"/>
      <c r="Y2077" s="366"/>
      <c r="Z2077" s="366"/>
      <c r="AA2077" s="366"/>
      <c r="AB2077" s="366"/>
      <c r="AC2077" s="366"/>
      <c r="AD2077" s="366"/>
      <c r="AE2077" s="366"/>
      <c r="AF2077" s="366"/>
      <c r="AG2077" s="520"/>
    </row>
    <row r="2078" spans="1:33" ht="19.5" thickBot="1" x14ac:dyDescent="0.35">
      <c r="A2078" s="366"/>
      <c r="B2078" s="1666"/>
      <c r="C2078" s="388"/>
      <c r="D2078" s="388"/>
      <c r="E2078" s="388"/>
      <c r="F2078" s="388"/>
      <c r="G2078" s="388"/>
      <c r="H2078" s="388"/>
      <c r="I2078" s="599"/>
      <c r="J2078" s="527"/>
      <c r="K2078" s="527"/>
      <c r="L2078" s="332"/>
      <c r="M2078" s="332"/>
      <c r="N2078" s="332"/>
      <c r="O2078" s="366"/>
      <c r="P2078" s="366"/>
      <c r="Q2078" s="366"/>
      <c r="R2078" s="366"/>
      <c r="S2078" s="366"/>
      <c r="T2078" s="366"/>
      <c r="U2078" s="366"/>
      <c r="V2078" s="366"/>
      <c r="W2078" s="366"/>
      <c r="X2078" s="366"/>
      <c r="Y2078" s="366"/>
      <c r="Z2078" s="366"/>
      <c r="AA2078" s="366"/>
      <c r="AB2078" s="366"/>
      <c r="AC2078" s="366"/>
      <c r="AD2078" s="366"/>
      <c r="AE2078" s="366"/>
      <c r="AF2078" s="366"/>
      <c r="AG2078" s="520"/>
    </row>
    <row r="2079" spans="1:33" ht="19.5" thickBot="1" x14ac:dyDescent="0.35">
      <c r="A2079" s="366"/>
      <c r="B2079" s="1666"/>
      <c r="C2079" s="388"/>
      <c r="D2079" s="388"/>
      <c r="E2079" s="388"/>
      <c r="F2079" s="388"/>
      <c r="G2079" s="388"/>
      <c r="H2079" s="388"/>
      <c r="I2079" s="599"/>
      <c r="J2079" s="527"/>
      <c r="K2079" s="527"/>
      <c r="L2079" s="332"/>
      <c r="M2079" s="332"/>
      <c r="N2079" s="332"/>
      <c r="O2079" s="366"/>
      <c r="P2079" s="366"/>
      <c r="Q2079" s="366"/>
      <c r="R2079" s="366"/>
      <c r="S2079" s="366"/>
      <c r="T2079" s="366"/>
      <c r="U2079" s="366"/>
      <c r="V2079" s="366"/>
      <c r="W2079" s="366"/>
      <c r="X2079" s="366"/>
      <c r="Y2079" s="366"/>
      <c r="Z2079" s="366"/>
      <c r="AA2079" s="366"/>
      <c r="AB2079" s="366"/>
      <c r="AC2079" s="366"/>
      <c r="AD2079" s="366"/>
      <c r="AE2079" s="366"/>
      <c r="AF2079" s="366"/>
      <c r="AG2079" s="520"/>
    </row>
    <row r="2080" spans="1:33" ht="19.5" thickBot="1" x14ac:dyDescent="0.35">
      <c r="A2080" s="366"/>
      <c r="B2080" s="1666"/>
      <c r="C2080" s="388"/>
      <c r="D2080" s="388"/>
      <c r="E2080" s="388"/>
      <c r="F2080" s="388"/>
      <c r="G2080" s="388"/>
      <c r="H2080" s="388"/>
      <c r="I2080" s="599"/>
      <c r="J2080" s="527"/>
      <c r="K2080" s="527"/>
      <c r="L2080" s="332"/>
      <c r="M2080" s="332"/>
      <c r="N2080" s="332"/>
      <c r="O2080" s="366"/>
      <c r="P2080" s="366"/>
      <c r="Q2080" s="366"/>
      <c r="R2080" s="366"/>
      <c r="S2080" s="366"/>
      <c r="T2080" s="366"/>
      <c r="U2080" s="366"/>
      <c r="V2080" s="366"/>
      <c r="W2080" s="366"/>
      <c r="X2080" s="366"/>
      <c r="Y2080" s="366"/>
      <c r="Z2080" s="366"/>
      <c r="AA2080" s="366"/>
      <c r="AB2080" s="366"/>
      <c r="AC2080" s="366"/>
      <c r="AD2080" s="366"/>
      <c r="AE2080" s="366"/>
      <c r="AF2080" s="366"/>
      <c r="AG2080" s="520"/>
    </row>
    <row r="2081" spans="1:33" ht="19.5" thickBot="1" x14ac:dyDescent="0.35">
      <c r="A2081" s="366"/>
      <c r="B2081" s="1666"/>
      <c r="C2081" s="388"/>
      <c r="D2081" s="388"/>
      <c r="E2081" s="388"/>
      <c r="F2081" s="388"/>
      <c r="G2081" s="388"/>
      <c r="H2081" s="388"/>
      <c r="I2081" s="599"/>
      <c r="J2081" s="527"/>
      <c r="K2081" s="527"/>
      <c r="L2081" s="332"/>
      <c r="M2081" s="332"/>
      <c r="N2081" s="332"/>
      <c r="O2081" s="366"/>
      <c r="P2081" s="366"/>
      <c r="Q2081" s="366"/>
      <c r="R2081" s="366"/>
      <c r="S2081" s="366"/>
      <c r="T2081" s="366"/>
      <c r="U2081" s="366"/>
      <c r="V2081" s="366"/>
      <c r="W2081" s="366"/>
      <c r="X2081" s="366"/>
      <c r="Y2081" s="366"/>
      <c r="Z2081" s="366"/>
      <c r="AA2081" s="366"/>
      <c r="AB2081" s="366"/>
      <c r="AC2081" s="366"/>
      <c r="AD2081" s="366"/>
      <c r="AE2081" s="366"/>
      <c r="AF2081" s="366"/>
      <c r="AG2081" s="520"/>
    </row>
    <row r="2082" spans="1:33" ht="19.5" thickBot="1" x14ac:dyDescent="0.35">
      <c r="A2082" s="366"/>
      <c r="B2082" s="1666"/>
      <c r="C2082" s="388"/>
      <c r="D2082" s="388"/>
      <c r="E2082" s="388"/>
      <c r="F2082" s="388"/>
      <c r="G2082" s="388"/>
      <c r="H2082" s="388"/>
      <c r="I2082" s="599"/>
      <c r="J2082" s="527"/>
      <c r="K2082" s="527"/>
      <c r="L2082" s="332"/>
      <c r="M2082" s="332"/>
      <c r="N2082" s="332"/>
      <c r="O2082" s="366"/>
      <c r="P2082" s="366"/>
      <c r="Q2082" s="366"/>
      <c r="R2082" s="366"/>
      <c r="S2082" s="366"/>
      <c r="T2082" s="366"/>
      <c r="U2082" s="366"/>
      <c r="V2082" s="366"/>
      <c r="W2082" s="366"/>
      <c r="X2082" s="366"/>
      <c r="Y2082" s="366"/>
      <c r="Z2082" s="366"/>
      <c r="AA2082" s="366"/>
      <c r="AB2082" s="366"/>
      <c r="AC2082" s="366"/>
      <c r="AD2082" s="366"/>
      <c r="AE2082" s="366"/>
      <c r="AF2082" s="366"/>
      <c r="AG2082" s="520"/>
    </row>
    <row r="2083" spans="1:33" ht="19.5" thickBot="1" x14ac:dyDescent="0.35">
      <c r="A2083" s="366"/>
      <c r="B2083" s="1666"/>
      <c r="C2083" s="388"/>
      <c r="D2083" s="388"/>
      <c r="E2083" s="388"/>
      <c r="F2083" s="388"/>
      <c r="G2083" s="388"/>
      <c r="H2083" s="388"/>
      <c r="I2083" s="599"/>
      <c r="J2083" s="527"/>
      <c r="K2083" s="527"/>
      <c r="L2083" s="332"/>
      <c r="M2083" s="332"/>
      <c r="N2083" s="332"/>
      <c r="O2083" s="366"/>
      <c r="P2083" s="366"/>
      <c r="Q2083" s="366"/>
      <c r="R2083" s="366"/>
      <c r="S2083" s="366"/>
      <c r="T2083" s="366"/>
      <c r="U2083" s="366"/>
      <c r="V2083" s="366"/>
      <c r="W2083" s="366"/>
      <c r="X2083" s="366"/>
      <c r="Y2083" s="366"/>
      <c r="Z2083" s="366"/>
      <c r="AA2083" s="366"/>
      <c r="AB2083" s="366"/>
      <c r="AC2083" s="366"/>
      <c r="AD2083" s="366"/>
      <c r="AE2083" s="366"/>
      <c r="AF2083" s="366"/>
      <c r="AG2083" s="520"/>
    </row>
    <row r="2084" spans="1:33" ht="19.5" thickBot="1" x14ac:dyDescent="0.35">
      <c r="A2084" s="366"/>
      <c r="B2084" s="1666"/>
      <c r="C2084" s="388"/>
      <c r="D2084" s="388"/>
      <c r="E2084" s="388"/>
      <c r="F2084" s="388"/>
      <c r="G2084" s="388"/>
      <c r="H2084" s="388"/>
      <c r="I2084" s="599"/>
      <c r="J2084" s="527"/>
      <c r="K2084" s="527"/>
      <c r="L2084" s="332"/>
      <c r="M2084" s="332"/>
      <c r="N2084" s="332"/>
      <c r="O2084" s="366"/>
      <c r="P2084" s="366"/>
      <c r="Q2084" s="366"/>
      <c r="R2084" s="366"/>
      <c r="S2084" s="366"/>
      <c r="T2084" s="366"/>
      <c r="U2084" s="366"/>
      <c r="V2084" s="366"/>
      <c r="W2084" s="366"/>
      <c r="X2084" s="366"/>
      <c r="Y2084" s="366"/>
      <c r="Z2084" s="366"/>
      <c r="AA2084" s="366"/>
      <c r="AB2084" s="366"/>
      <c r="AC2084" s="366"/>
      <c r="AD2084" s="366"/>
      <c r="AE2084" s="366"/>
      <c r="AF2084" s="366"/>
      <c r="AG2084" s="520"/>
    </row>
    <row r="2085" spans="1:33" ht="19.5" thickBot="1" x14ac:dyDescent="0.35">
      <c r="A2085" s="366"/>
      <c r="B2085" s="1666"/>
      <c r="C2085" s="388"/>
      <c r="D2085" s="388"/>
      <c r="E2085" s="388"/>
      <c r="F2085" s="388"/>
      <c r="G2085" s="388"/>
      <c r="H2085" s="388"/>
      <c r="I2085" s="599"/>
      <c r="J2085" s="527"/>
      <c r="K2085" s="527"/>
      <c r="L2085" s="332"/>
      <c r="M2085" s="332"/>
      <c r="N2085" s="332"/>
      <c r="O2085" s="366"/>
      <c r="P2085" s="366"/>
      <c r="Q2085" s="366"/>
      <c r="R2085" s="366"/>
      <c r="S2085" s="366"/>
      <c r="T2085" s="366"/>
      <c r="U2085" s="366"/>
      <c r="V2085" s="366"/>
      <c r="W2085" s="366"/>
      <c r="X2085" s="366"/>
      <c r="Y2085" s="366"/>
      <c r="Z2085" s="366"/>
      <c r="AA2085" s="366"/>
      <c r="AB2085" s="366"/>
      <c r="AC2085" s="366"/>
      <c r="AD2085" s="366"/>
      <c r="AE2085" s="366"/>
      <c r="AF2085" s="366"/>
      <c r="AG2085" s="520"/>
    </row>
    <row r="2086" spans="1:33" ht="19.5" thickBot="1" x14ac:dyDescent="0.35">
      <c r="A2086" s="366"/>
      <c r="B2086" s="1666"/>
      <c r="C2086" s="388"/>
      <c r="D2086" s="388"/>
      <c r="E2086" s="388"/>
      <c r="F2086" s="388"/>
      <c r="G2086" s="388"/>
      <c r="H2086" s="388"/>
      <c r="I2086" s="599"/>
      <c r="J2086" s="527"/>
      <c r="K2086" s="527"/>
      <c r="L2086" s="332"/>
      <c r="M2086" s="332"/>
      <c r="N2086" s="332"/>
      <c r="O2086" s="366"/>
      <c r="P2086" s="366"/>
      <c r="Q2086" s="366"/>
      <c r="R2086" s="366"/>
      <c r="S2086" s="366"/>
      <c r="T2086" s="366"/>
      <c r="U2086" s="366"/>
      <c r="V2086" s="366"/>
      <c r="W2086" s="366"/>
      <c r="X2086" s="366"/>
      <c r="Y2086" s="366"/>
      <c r="Z2086" s="366"/>
      <c r="AA2086" s="366"/>
      <c r="AB2086" s="366"/>
      <c r="AC2086" s="366"/>
      <c r="AD2086" s="366"/>
      <c r="AE2086" s="366"/>
      <c r="AF2086" s="366"/>
      <c r="AG2086" s="520"/>
    </row>
    <row r="2087" spans="1:33" ht="19.5" thickBot="1" x14ac:dyDescent="0.35">
      <c r="A2087" s="366"/>
      <c r="B2087" s="1666"/>
      <c r="C2087" s="388"/>
      <c r="D2087" s="388"/>
      <c r="E2087" s="388"/>
      <c r="F2087" s="388"/>
      <c r="G2087" s="388"/>
      <c r="H2087" s="388"/>
      <c r="I2087" s="599"/>
      <c r="J2087" s="527"/>
      <c r="K2087" s="527"/>
      <c r="L2087" s="332"/>
      <c r="M2087" s="332"/>
      <c r="N2087" s="332"/>
      <c r="O2087" s="366"/>
      <c r="P2087" s="366"/>
      <c r="Q2087" s="366"/>
      <c r="R2087" s="366"/>
      <c r="S2087" s="366"/>
      <c r="T2087" s="366"/>
      <c r="U2087" s="366"/>
      <c r="V2087" s="366"/>
      <c r="W2087" s="366"/>
      <c r="X2087" s="366"/>
      <c r="Y2087" s="366"/>
      <c r="Z2087" s="366"/>
      <c r="AA2087" s="366"/>
      <c r="AB2087" s="366"/>
      <c r="AC2087" s="366"/>
      <c r="AD2087" s="366"/>
      <c r="AE2087" s="366"/>
      <c r="AF2087" s="366"/>
      <c r="AG2087" s="520"/>
    </row>
    <row r="2088" spans="1:33" ht="19.5" thickBot="1" x14ac:dyDescent="0.35">
      <c r="A2088" s="366"/>
      <c r="B2088" s="1666"/>
      <c r="C2088" s="388"/>
      <c r="D2088" s="388"/>
      <c r="E2088" s="388"/>
      <c r="F2088" s="388"/>
      <c r="G2088" s="388"/>
      <c r="H2088" s="388"/>
      <c r="I2088" s="599"/>
      <c r="J2088" s="527"/>
      <c r="K2088" s="527"/>
      <c r="L2088" s="332"/>
      <c r="M2088" s="332"/>
      <c r="N2088" s="332"/>
      <c r="O2088" s="366"/>
      <c r="P2088" s="366"/>
      <c r="Q2088" s="366"/>
      <c r="R2088" s="366"/>
      <c r="S2088" s="366"/>
      <c r="T2088" s="366"/>
      <c r="U2088" s="366"/>
      <c r="V2088" s="366"/>
      <c r="W2088" s="366"/>
      <c r="X2088" s="366"/>
      <c r="Y2088" s="366"/>
      <c r="Z2088" s="366"/>
      <c r="AA2088" s="366"/>
      <c r="AB2088" s="366"/>
      <c r="AC2088" s="366"/>
      <c r="AD2088" s="366"/>
      <c r="AE2088" s="366"/>
      <c r="AF2088" s="366"/>
      <c r="AG2088" s="520"/>
    </row>
    <row r="2089" spans="1:33" ht="19.5" thickBot="1" x14ac:dyDescent="0.35">
      <c r="A2089" s="366"/>
      <c r="B2089" s="1666"/>
      <c r="C2089" s="388"/>
      <c r="D2089" s="388"/>
      <c r="E2089" s="388"/>
      <c r="F2089" s="388"/>
      <c r="G2089" s="388"/>
      <c r="H2089" s="388"/>
      <c r="I2089" s="599"/>
      <c r="J2089" s="527"/>
      <c r="K2089" s="527"/>
      <c r="L2089" s="332"/>
      <c r="M2089" s="332"/>
      <c r="N2089" s="332"/>
      <c r="O2089" s="366"/>
      <c r="P2089" s="366"/>
      <c r="Q2089" s="366"/>
      <c r="R2089" s="366"/>
      <c r="S2089" s="366"/>
      <c r="T2089" s="366"/>
      <c r="U2089" s="366"/>
      <c r="V2089" s="366"/>
      <c r="W2089" s="366"/>
      <c r="X2089" s="366"/>
      <c r="Y2089" s="366"/>
      <c r="Z2089" s="366"/>
      <c r="AA2089" s="366"/>
      <c r="AB2089" s="366"/>
      <c r="AC2089" s="366"/>
      <c r="AD2089" s="366"/>
      <c r="AE2089" s="366"/>
      <c r="AF2089" s="366"/>
      <c r="AG2089" s="520"/>
    </row>
    <row r="2090" spans="1:33" ht="19.5" thickBot="1" x14ac:dyDescent="0.35">
      <c r="A2090" s="366"/>
      <c r="B2090" s="1666"/>
      <c r="C2090" s="388"/>
      <c r="D2090" s="388"/>
      <c r="E2090" s="388"/>
      <c r="F2090" s="388"/>
      <c r="G2090" s="388"/>
      <c r="H2090" s="388"/>
      <c r="I2090" s="599"/>
      <c r="J2090" s="527"/>
      <c r="K2090" s="527"/>
      <c r="L2090" s="332"/>
      <c r="M2090" s="332"/>
      <c r="N2090" s="332"/>
      <c r="O2090" s="366"/>
      <c r="P2090" s="366"/>
      <c r="Q2090" s="366"/>
      <c r="R2090" s="366"/>
      <c r="S2090" s="366"/>
      <c r="T2090" s="366"/>
      <c r="U2090" s="366"/>
      <c r="V2090" s="366"/>
      <c r="W2090" s="366"/>
      <c r="X2090" s="366"/>
      <c r="Y2090" s="366"/>
      <c r="Z2090" s="366"/>
      <c r="AA2090" s="366"/>
      <c r="AB2090" s="366"/>
      <c r="AC2090" s="366"/>
      <c r="AD2090" s="366"/>
      <c r="AE2090" s="366"/>
      <c r="AF2090" s="366"/>
      <c r="AG2090" s="520"/>
    </row>
    <row r="2091" spans="1:33" ht="19.5" thickBot="1" x14ac:dyDescent="0.35">
      <c r="A2091" s="366"/>
      <c r="B2091" s="1666"/>
      <c r="C2091" s="388"/>
      <c r="D2091" s="388"/>
      <c r="E2091" s="388"/>
      <c r="F2091" s="388"/>
      <c r="G2091" s="388"/>
      <c r="H2091" s="388"/>
      <c r="I2091" s="599"/>
      <c r="J2091" s="527"/>
      <c r="K2091" s="527"/>
      <c r="L2091" s="332"/>
      <c r="M2091" s="332"/>
      <c r="N2091" s="332"/>
      <c r="O2091" s="366"/>
      <c r="P2091" s="366"/>
      <c r="Q2091" s="366"/>
      <c r="R2091" s="366"/>
      <c r="S2091" s="366"/>
      <c r="T2091" s="366"/>
      <c r="U2091" s="366"/>
      <c r="V2091" s="366"/>
      <c r="W2091" s="366"/>
      <c r="X2091" s="366"/>
      <c r="Y2091" s="366"/>
      <c r="Z2091" s="366"/>
      <c r="AA2091" s="366"/>
      <c r="AB2091" s="366"/>
      <c r="AC2091" s="366"/>
      <c r="AD2091" s="366"/>
      <c r="AE2091" s="366"/>
      <c r="AF2091" s="366"/>
      <c r="AG2091" s="520"/>
    </row>
    <row r="2092" spans="1:33" ht="19.5" thickBot="1" x14ac:dyDescent="0.35">
      <c r="A2092" s="366"/>
      <c r="B2092" s="1666"/>
      <c r="C2092" s="388"/>
      <c r="D2092" s="388"/>
      <c r="E2092" s="388"/>
      <c r="F2092" s="388"/>
      <c r="G2092" s="388"/>
      <c r="H2092" s="388"/>
      <c r="I2092" s="599"/>
      <c r="J2092" s="527"/>
      <c r="K2092" s="527"/>
      <c r="L2092" s="332"/>
      <c r="M2092" s="332"/>
      <c r="N2092" s="332"/>
      <c r="O2092" s="366"/>
      <c r="P2092" s="366"/>
      <c r="Q2092" s="366"/>
      <c r="R2092" s="366"/>
      <c r="S2092" s="366"/>
      <c r="T2092" s="366"/>
      <c r="U2092" s="366"/>
      <c r="V2092" s="366"/>
      <c r="W2092" s="366"/>
      <c r="X2092" s="366"/>
      <c r="Y2092" s="366"/>
      <c r="Z2092" s="366"/>
      <c r="AA2092" s="366"/>
      <c r="AB2092" s="366"/>
      <c r="AC2092" s="366"/>
      <c r="AD2092" s="366"/>
      <c r="AE2092" s="366"/>
      <c r="AF2092" s="366"/>
      <c r="AG2092" s="520"/>
    </row>
    <row r="2093" spans="1:33" ht="19.5" thickBot="1" x14ac:dyDescent="0.35">
      <c r="A2093" s="366"/>
      <c r="B2093" s="1666"/>
      <c r="C2093" s="388"/>
      <c r="D2093" s="388"/>
      <c r="E2093" s="388"/>
      <c r="F2093" s="388"/>
      <c r="G2093" s="388"/>
      <c r="H2093" s="388"/>
      <c r="I2093" s="599"/>
      <c r="J2093" s="527"/>
      <c r="K2093" s="527"/>
      <c r="L2093" s="332"/>
      <c r="M2093" s="332"/>
      <c r="N2093" s="332"/>
      <c r="O2093" s="366"/>
      <c r="P2093" s="366"/>
      <c r="Q2093" s="366"/>
      <c r="R2093" s="366"/>
      <c r="S2093" s="366"/>
      <c r="T2093" s="366"/>
      <c r="U2093" s="366"/>
      <c r="V2093" s="366"/>
      <c r="W2093" s="366"/>
      <c r="X2093" s="366"/>
      <c r="Y2093" s="366"/>
      <c r="Z2093" s="366"/>
      <c r="AA2093" s="366"/>
      <c r="AB2093" s="366"/>
      <c r="AC2093" s="366"/>
      <c r="AD2093" s="366"/>
      <c r="AE2093" s="366"/>
      <c r="AF2093" s="366"/>
      <c r="AG2093" s="520"/>
    </row>
    <row r="2094" spans="1:33" ht="19.5" thickBot="1" x14ac:dyDescent="0.35">
      <c r="A2094" s="366"/>
      <c r="B2094" s="1666"/>
      <c r="C2094" s="388"/>
      <c r="D2094" s="388"/>
      <c r="E2094" s="388"/>
      <c r="F2094" s="388"/>
      <c r="G2094" s="388"/>
      <c r="H2094" s="388"/>
      <c r="I2094" s="599"/>
      <c r="J2094" s="527"/>
      <c r="K2094" s="527"/>
      <c r="L2094" s="332"/>
      <c r="M2094" s="332"/>
      <c r="N2094" s="332"/>
      <c r="O2094" s="366"/>
      <c r="P2094" s="366"/>
      <c r="Q2094" s="366"/>
      <c r="R2094" s="366"/>
      <c r="S2094" s="366"/>
      <c r="T2094" s="366"/>
      <c r="U2094" s="366"/>
      <c r="V2094" s="366"/>
      <c r="W2094" s="366"/>
      <c r="X2094" s="366"/>
      <c r="Y2094" s="366"/>
      <c r="Z2094" s="366"/>
      <c r="AA2094" s="366"/>
      <c r="AB2094" s="366"/>
      <c r="AC2094" s="366"/>
      <c r="AD2094" s="366"/>
      <c r="AE2094" s="366"/>
      <c r="AF2094" s="366"/>
      <c r="AG2094" s="520"/>
    </row>
    <row r="2095" spans="1:33" ht="19.5" thickBot="1" x14ac:dyDescent="0.35">
      <c r="A2095" s="366"/>
      <c r="B2095" s="1666"/>
      <c r="C2095" s="388"/>
      <c r="D2095" s="388"/>
      <c r="E2095" s="388"/>
      <c r="F2095" s="388"/>
      <c r="G2095" s="388"/>
      <c r="H2095" s="388"/>
      <c r="I2095" s="599"/>
      <c r="J2095" s="527"/>
      <c r="K2095" s="527"/>
      <c r="L2095" s="332"/>
      <c r="M2095" s="332"/>
      <c r="N2095" s="332"/>
      <c r="O2095" s="366"/>
      <c r="P2095" s="366"/>
      <c r="Q2095" s="366"/>
      <c r="R2095" s="366"/>
      <c r="S2095" s="366"/>
      <c r="T2095" s="366"/>
      <c r="U2095" s="366"/>
      <c r="V2095" s="366"/>
      <c r="W2095" s="366"/>
      <c r="X2095" s="366"/>
      <c r="Y2095" s="366"/>
      <c r="Z2095" s="366"/>
      <c r="AA2095" s="366"/>
      <c r="AB2095" s="366"/>
      <c r="AC2095" s="366"/>
      <c r="AD2095" s="366"/>
      <c r="AE2095" s="366"/>
      <c r="AF2095" s="366"/>
      <c r="AG2095" s="520"/>
    </row>
    <row r="2096" spans="1:33" ht="19.5" thickBot="1" x14ac:dyDescent="0.35">
      <c r="A2096" s="366"/>
      <c r="B2096" s="1666"/>
      <c r="C2096" s="388"/>
      <c r="D2096" s="388"/>
      <c r="E2096" s="388"/>
      <c r="F2096" s="388"/>
      <c r="G2096" s="388"/>
      <c r="H2096" s="388"/>
      <c r="I2096" s="599"/>
      <c r="J2096" s="527"/>
      <c r="K2096" s="527"/>
      <c r="L2096" s="332"/>
      <c r="M2096" s="332"/>
      <c r="N2096" s="332"/>
      <c r="O2096" s="366"/>
      <c r="P2096" s="366"/>
      <c r="Q2096" s="366"/>
      <c r="R2096" s="366"/>
      <c r="S2096" s="366"/>
      <c r="T2096" s="366"/>
      <c r="U2096" s="366"/>
      <c r="V2096" s="366"/>
      <c r="W2096" s="366"/>
      <c r="X2096" s="366"/>
      <c r="Y2096" s="366"/>
      <c r="Z2096" s="366"/>
      <c r="AA2096" s="366"/>
      <c r="AB2096" s="366"/>
      <c r="AC2096" s="366"/>
      <c r="AD2096" s="366"/>
      <c r="AE2096" s="366"/>
      <c r="AF2096" s="366"/>
      <c r="AG2096" s="520"/>
    </row>
    <row r="2097" spans="1:33" ht="19.5" thickBot="1" x14ac:dyDescent="0.35">
      <c r="A2097" s="366"/>
      <c r="B2097" s="1666"/>
      <c r="C2097" s="388"/>
      <c r="D2097" s="388"/>
      <c r="E2097" s="388"/>
      <c r="F2097" s="388"/>
      <c r="G2097" s="388"/>
      <c r="H2097" s="388"/>
      <c r="I2097" s="599"/>
      <c r="J2097" s="527"/>
      <c r="K2097" s="527"/>
      <c r="L2097" s="332"/>
      <c r="M2097" s="332"/>
      <c r="N2097" s="332"/>
      <c r="O2097" s="366"/>
      <c r="P2097" s="366"/>
      <c r="Q2097" s="366"/>
      <c r="R2097" s="366"/>
      <c r="S2097" s="366"/>
      <c r="T2097" s="366"/>
      <c r="U2097" s="366"/>
      <c r="V2097" s="366"/>
      <c r="W2097" s="366"/>
      <c r="X2097" s="366"/>
      <c r="Y2097" s="366"/>
      <c r="Z2097" s="366"/>
      <c r="AA2097" s="366"/>
      <c r="AB2097" s="366"/>
      <c r="AC2097" s="366"/>
      <c r="AD2097" s="366"/>
      <c r="AE2097" s="366"/>
      <c r="AF2097" s="366"/>
      <c r="AG2097" s="520"/>
    </row>
    <row r="2098" spans="1:33" ht="19.5" thickBot="1" x14ac:dyDescent="0.35">
      <c r="A2098" s="366"/>
      <c r="B2098" s="1666"/>
      <c r="C2098" s="388"/>
      <c r="D2098" s="388"/>
      <c r="E2098" s="388"/>
      <c r="F2098" s="388"/>
      <c r="G2098" s="388"/>
      <c r="H2098" s="388"/>
      <c r="I2098" s="599"/>
      <c r="J2098" s="527"/>
      <c r="K2098" s="527"/>
      <c r="L2098" s="332"/>
      <c r="M2098" s="332"/>
      <c r="N2098" s="332"/>
      <c r="O2098" s="366"/>
      <c r="P2098" s="366"/>
      <c r="Q2098" s="366"/>
      <c r="R2098" s="366"/>
      <c r="S2098" s="366"/>
      <c r="T2098" s="366"/>
      <c r="U2098" s="366"/>
      <c r="V2098" s="366"/>
      <c r="W2098" s="366"/>
      <c r="X2098" s="366"/>
      <c r="Y2098" s="366"/>
      <c r="Z2098" s="366"/>
      <c r="AA2098" s="366"/>
      <c r="AB2098" s="366"/>
      <c r="AC2098" s="366"/>
      <c r="AD2098" s="366"/>
      <c r="AE2098" s="366"/>
      <c r="AF2098" s="366"/>
      <c r="AG2098" s="520"/>
    </row>
    <row r="2099" spans="1:33" ht="19.5" thickBot="1" x14ac:dyDescent="0.35">
      <c r="A2099" s="366"/>
      <c r="B2099" s="1666"/>
      <c r="C2099" s="388"/>
      <c r="D2099" s="388"/>
      <c r="E2099" s="388"/>
      <c r="F2099" s="388"/>
      <c r="G2099" s="388"/>
      <c r="H2099" s="388"/>
      <c r="I2099" s="599"/>
      <c r="J2099" s="527"/>
      <c r="K2099" s="527"/>
      <c r="L2099" s="332"/>
      <c r="M2099" s="332"/>
      <c r="N2099" s="332"/>
      <c r="O2099" s="366"/>
      <c r="P2099" s="366"/>
      <c r="Q2099" s="366"/>
      <c r="R2099" s="366"/>
      <c r="S2099" s="366"/>
      <c r="T2099" s="366"/>
      <c r="U2099" s="366"/>
      <c r="V2099" s="366"/>
      <c r="W2099" s="366"/>
      <c r="X2099" s="366"/>
      <c r="Y2099" s="366"/>
      <c r="Z2099" s="366"/>
      <c r="AA2099" s="366"/>
      <c r="AB2099" s="366"/>
      <c r="AC2099" s="366"/>
      <c r="AD2099" s="366"/>
      <c r="AE2099" s="366"/>
      <c r="AF2099" s="366"/>
      <c r="AG2099" s="520"/>
    </row>
    <row r="2100" spans="1:33" ht="19.5" thickBot="1" x14ac:dyDescent="0.35">
      <c r="A2100" s="366"/>
      <c r="B2100" s="1666"/>
      <c r="C2100" s="388"/>
      <c r="D2100" s="388"/>
      <c r="E2100" s="388"/>
      <c r="F2100" s="388"/>
      <c r="G2100" s="388"/>
      <c r="H2100" s="388"/>
      <c r="I2100" s="599"/>
      <c r="J2100" s="527"/>
      <c r="K2100" s="527"/>
      <c r="L2100" s="332"/>
      <c r="M2100" s="332"/>
      <c r="N2100" s="332"/>
      <c r="O2100" s="366"/>
      <c r="P2100" s="366"/>
      <c r="Q2100" s="366"/>
      <c r="R2100" s="366"/>
      <c r="S2100" s="366"/>
      <c r="T2100" s="366"/>
      <c r="U2100" s="366"/>
      <c r="V2100" s="366"/>
      <c r="W2100" s="366"/>
      <c r="X2100" s="366"/>
      <c r="Y2100" s="366"/>
      <c r="Z2100" s="366"/>
      <c r="AA2100" s="366"/>
      <c r="AB2100" s="366"/>
      <c r="AC2100" s="366"/>
      <c r="AD2100" s="366"/>
      <c r="AE2100" s="366"/>
      <c r="AF2100" s="366"/>
      <c r="AG2100" s="520"/>
    </row>
    <row r="2101" spans="1:33" ht="19.5" thickBot="1" x14ac:dyDescent="0.35">
      <c r="A2101" s="366"/>
      <c r="B2101" s="1666"/>
      <c r="C2101" s="388"/>
      <c r="D2101" s="388"/>
      <c r="E2101" s="388"/>
      <c r="F2101" s="388"/>
      <c r="G2101" s="388"/>
      <c r="H2101" s="388"/>
      <c r="I2101" s="599"/>
      <c r="J2101" s="527"/>
      <c r="K2101" s="527"/>
      <c r="L2101" s="332"/>
      <c r="M2101" s="332"/>
      <c r="N2101" s="332"/>
      <c r="O2101" s="366"/>
      <c r="P2101" s="366"/>
      <c r="Q2101" s="366"/>
      <c r="R2101" s="366"/>
      <c r="S2101" s="366"/>
      <c r="T2101" s="366"/>
      <c r="U2101" s="366"/>
      <c r="V2101" s="366"/>
      <c r="W2101" s="366"/>
      <c r="X2101" s="366"/>
      <c r="Y2101" s="366"/>
      <c r="Z2101" s="366"/>
      <c r="AA2101" s="366"/>
      <c r="AB2101" s="366"/>
      <c r="AC2101" s="366"/>
      <c r="AD2101" s="366"/>
      <c r="AE2101" s="366"/>
      <c r="AF2101" s="366"/>
      <c r="AG2101" s="520"/>
    </row>
    <row r="2102" spans="1:33" ht="42.75" thickBot="1" x14ac:dyDescent="0.35">
      <c r="A2102" s="366"/>
      <c r="B2102" s="381" t="s">
        <v>1</v>
      </c>
      <c r="C2102" s="381" t="s">
        <v>151</v>
      </c>
      <c r="D2102" s="381" t="s">
        <v>278</v>
      </c>
      <c r="E2102" s="381" t="s">
        <v>158</v>
      </c>
      <c r="F2102" s="381" t="s">
        <v>30</v>
      </c>
      <c r="G2102" s="381" t="s">
        <v>305</v>
      </c>
      <c r="H2102" s="381" t="s">
        <v>306</v>
      </c>
      <c r="I2102" s="599"/>
      <c r="J2102" s="527"/>
      <c r="K2102" s="527"/>
      <c r="L2102" s="332"/>
      <c r="M2102" s="332"/>
      <c r="N2102" s="332"/>
      <c r="O2102" s="366"/>
      <c r="P2102" s="366"/>
      <c r="Q2102" s="366"/>
      <c r="R2102" s="366"/>
      <c r="S2102" s="366"/>
      <c r="T2102" s="366"/>
      <c r="U2102" s="366"/>
      <c r="V2102" s="366"/>
      <c r="W2102" s="366"/>
      <c r="X2102" s="366"/>
      <c r="Y2102" s="366"/>
      <c r="Z2102" s="366"/>
      <c r="AA2102" s="366"/>
      <c r="AB2102" s="366"/>
      <c r="AC2102" s="366"/>
      <c r="AD2102" s="366"/>
      <c r="AE2102" s="366"/>
      <c r="AF2102" s="366"/>
      <c r="AG2102" s="520"/>
    </row>
    <row r="2103" spans="1:33" ht="19.5" thickBot="1" x14ac:dyDescent="0.35">
      <c r="A2103" s="366"/>
      <c r="B2103" s="1666"/>
      <c r="C2103" s="388"/>
      <c r="D2103" s="388"/>
      <c r="E2103" s="388"/>
      <c r="F2103" s="388"/>
      <c r="G2103" s="388"/>
      <c r="H2103" s="388"/>
      <c r="I2103" s="599"/>
      <c r="J2103" s="527"/>
      <c r="K2103" s="527"/>
      <c r="L2103" s="332"/>
      <c r="M2103" s="332"/>
      <c r="N2103" s="332"/>
      <c r="O2103" s="366"/>
      <c r="P2103" s="366"/>
      <c r="Q2103" s="366"/>
      <c r="R2103" s="366"/>
      <c r="S2103" s="366"/>
      <c r="T2103" s="366"/>
      <c r="U2103" s="366"/>
      <c r="V2103" s="366"/>
      <c r="W2103" s="366"/>
      <c r="X2103" s="366"/>
      <c r="Y2103" s="366"/>
      <c r="Z2103" s="366"/>
      <c r="AA2103" s="366"/>
      <c r="AB2103" s="366"/>
      <c r="AC2103" s="366"/>
      <c r="AD2103" s="366"/>
      <c r="AE2103" s="366"/>
      <c r="AF2103" s="366"/>
      <c r="AG2103" s="520"/>
    </row>
    <row r="2104" spans="1:33" ht="19.5" thickBot="1" x14ac:dyDescent="0.35">
      <c r="A2104" s="366"/>
      <c r="B2104" s="1666"/>
      <c r="C2104" s="388"/>
      <c r="D2104" s="388"/>
      <c r="E2104" s="388"/>
      <c r="F2104" s="388"/>
      <c r="G2104" s="388"/>
      <c r="H2104" s="388"/>
      <c r="I2104" s="599"/>
      <c r="J2104" s="527"/>
      <c r="K2104" s="527"/>
      <c r="L2104" s="332"/>
      <c r="M2104" s="332"/>
      <c r="N2104" s="332"/>
      <c r="O2104" s="366"/>
      <c r="P2104" s="366"/>
      <c r="Q2104" s="366"/>
      <c r="R2104" s="366"/>
      <c r="S2104" s="366"/>
      <c r="T2104" s="366"/>
      <c r="U2104" s="366"/>
      <c r="V2104" s="366"/>
      <c r="W2104" s="366"/>
      <c r="X2104" s="366"/>
      <c r="Y2104" s="366"/>
      <c r="Z2104" s="366"/>
      <c r="AA2104" s="366"/>
      <c r="AB2104" s="366"/>
      <c r="AC2104" s="366"/>
      <c r="AD2104" s="366"/>
      <c r="AE2104" s="366"/>
      <c r="AF2104" s="366"/>
      <c r="AG2104" s="520"/>
    </row>
    <row r="2105" spans="1:33" ht="19.5" thickBot="1" x14ac:dyDescent="0.35">
      <c r="A2105" s="366"/>
      <c r="B2105" s="1666"/>
      <c r="C2105" s="388"/>
      <c r="D2105" s="388"/>
      <c r="E2105" s="388"/>
      <c r="F2105" s="388"/>
      <c r="G2105" s="388"/>
      <c r="H2105" s="388"/>
      <c r="I2105" s="599"/>
      <c r="J2105" s="527"/>
      <c r="K2105" s="527"/>
      <c r="L2105" s="332"/>
      <c r="M2105" s="332"/>
      <c r="N2105" s="332"/>
      <c r="O2105" s="366"/>
      <c r="P2105" s="366"/>
      <c r="Q2105" s="366"/>
      <c r="R2105" s="366"/>
      <c r="S2105" s="366"/>
      <c r="T2105" s="366"/>
      <c r="U2105" s="366"/>
      <c r="V2105" s="366"/>
      <c r="W2105" s="366"/>
      <c r="X2105" s="366"/>
      <c r="Y2105" s="366"/>
      <c r="Z2105" s="366"/>
      <c r="AA2105" s="366"/>
      <c r="AB2105" s="366"/>
      <c r="AC2105" s="366"/>
      <c r="AD2105" s="366"/>
      <c r="AE2105" s="366"/>
      <c r="AF2105" s="366"/>
      <c r="AG2105" s="520"/>
    </row>
    <row r="2106" spans="1:33" ht="19.5" thickBot="1" x14ac:dyDescent="0.35">
      <c r="A2106" s="366"/>
      <c r="B2106" s="1666"/>
      <c r="C2106" s="388"/>
      <c r="D2106" s="388"/>
      <c r="E2106" s="388"/>
      <c r="F2106" s="388"/>
      <c r="G2106" s="388"/>
      <c r="H2106" s="388"/>
      <c r="I2106" s="599"/>
      <c r="J2106" s="527"/>
      <c r="K2106" s="527"/>
      <c r="L2106" s="332"/>
      <c r="M2106" s="332"/>
      <c r="N2106" s="332"/>
      <c r="O2106" s="366"/>
      <c r="P2106" s="366"/>
      <c r="Q2106" s="366"/>
      <c r="R2106" s="366"/>
      <c r="S2106" s="366"/>
      <c r="T2106" s="366"/>
      <c r="U2106" s="366"/>
      <c r="V2106" s="366"/>
      <c r="W2106" s="366"/>
      <c r="X2106" s="366"/>
      <c r="Y2106" s="366"/>
      <c r="Z2106" s="366"/>
      <c r="AA2106" s="366"/>
      <c r="AB2106" s="366"/>
      <c r="AC2106" s="366"/>
      <c r="AD2106" s="366"/>
      <c r="AE2106" s="366"/>
      <c r="AF2106" s="366"/>
      <c r="AG2106" s="520"/>
    </row>
    <row r="2107" spans="1:33" ht="19.5" thickBot="1" x14ac:dyDescent="0.35">
      <c r="A2107" s="366"/>
      <c r="B2107" s="1666"/>
      <c r="C2107" s="388"/>
      <c r="D2107" s="388"/>
      <c r="E2107" s="388"/>
      <c r="F2107" s="388"/>
      <c r="G2107" s="388"/>
      <c r="H2107" s="388"/>
      <c r="I2107" s="599"/>
      <c r="J2107" s="527"/>
      <c r="K2107" s="527"/>
      <c r="L2107" s="332"/>
      <c r="M2107" s="332"/>
      <c r="N2107" s="332"/>
      <c r="O2107" s="366"/>
      <c r="P2107" s="366"/>
      <c r="Q2107" s="366"/>
      <c r="R2107" s="366"/>
      <c r="S2107" s="366"/>
      <c r="T2107" s="366"/>
      <c r="U2107" s="366"/>
      <c r="V2107" s="366"/>
      <c r="W2107" s="366"/>
      <c r="X2107" s="366"/>
      <c r="Y2107" s="366"/>
      <c r="Z2107" s="366"/>
      <c r="AA2107" s="366"/>
      <c r="AB2107" s="366"/>
      <c r="AC2107" s="366"/>
      <c r="AD2107" s="366"/>
      <c r="AE2107" s="366"/>
      <c r="AF2107" s="366"/>
      <c r="AG2107" s="520"/>
    </row>
    <row r="2108" spans="1:33" ht="19.5" thickBot="1" x14ac:dyDescent="0.35">
      <c r="A2108" s="366"/>
      <c r="B2108" s="1666"/>
      <c r="C2108" s="388"/>
      <c r="D2108" s="388"/>
      <c r="E2108" s="388"/>
      <c r="F2108" s="388"/>
      <c r="G2108" s="388"/>
      <c r="H2108" s="388"/>
      <c r="I2108" s="599"/>
      <c r="J2108" s="527"/>
      <c r="K2108" s="527"/>
      <c r="L2108" s="332"/>
      <c r="M2108" s="332"/>
      <c r="N2108" s="332"/>
      <c r="O2108" s="366"/>
      <c r="P2108" s="366"/>
      <c r="Q2108" s="366"/>
      <c r="R2108" s="366"/>
      <c r="S2108" s="366"/>
      <c r="T2108" s="366"/>
      <c r="U2108" s="366"/>
      <c r="V2108" s="366"/>
      <c r="W2108" s="366"/>
      <c r="X2108" s="366"/>
      <c r="Y2108" s="366"/>
      <c r="Z2108" s="366"/>
      <c r="AA2108" s="366"/>
      <c r="AB2108" s="366"/>
      <c r="AC2108" s="366"/>
      <c r="AD2108" s="366"/>
      <c r="AE2108" s="366"/>
      <c r="AF2108" s="366"/>
      <c r="AG2108" s="520"/>
    </row>
    <row r="2109" spans="1:33" ht="19.5" thickBot="1" x14ac:dyDescent="0.35">
      <c r="A2109" s="366"/>
      <c r="B2109" s="1666"/>
      <c r="C2109" s="388"/>
      <c r="D2109" s="388"/>
      <c r="E2109" s="388"/>
      <c r="F2109" s="388"/>
      <c r="G2109" s="388"/>
      <c r="H2109" s="388"/>
      <c r="I2109" s="599"/>
      <c r="J2109" s="527"/>
      <c r="K2109" s="527"/>
      <c r="L2109" s="332"/>
      <c r="M2109" s="332"/>
      <c r="N2109" s="332"/>
      <c r="O2109" s="366"/>
      <c r="P2109" s="366"/>
      <c r="Q2109" s="366"/>
      <c r="R2109" s="366"/>
      <c r="S2109" s="366"/>
      <c r="T2109" s="366"/>
      <c r="U2109" s="366"/>
      <c r="V2109" s="366"/>
      <c r="W2109" s="366"/>
      <c r="X2109" s="366"/>
      <c r="Y2109" s="366"/>
      <c r="Z2109" s="366"/>
      <c r="AA2109" s="366"/>
      <c r="AB2109" s="366"/>
      <c r="AC2109" s="366"/>
      <c r="AD2109" s="366"/>
      <c r="AE2109" s="366"/>
      <c r="AF2109" s="366"/>
      <c r="AG2109" s="520"/>
    </row>
    <row r="2110" spans="1:33" ht="19.5" thickBot="1" x14ac:dyDescent="0.35">
      <c r="A2110" s="366"/>
      <c r="B2110" s="1666"/>
      <c r="C2110" s="388"/>
      <c r="D2110" s="388"/>
      <c r="E2110" s="388"/>
      <c r="F2110" s="388"/>
      <c r="G2110" s="388"/>
      <c r="H2110" s="388"/>
      <c r="I2110" s="599"/>
      <c r="J2110" s="527"/>
      <c r="K2110" s="527"/>
      <c r="L2110" s="332"/>
      <c r="M2110" s="332"/>
      <c r="N2110" s="332"/>
      <c r="O2110" s="366"/>
      <c r="P2110" s="366"/>
      <c r="Q2110" s="366"/>
      <c r="R2110" s="366"/>
      <c r="S2110" s="366"/>
      <c r="T2110" s="366"/>
      <c r="U2110" s="366"/>
      <c r="V2110" s="366"/>
      <c r="W2110" s="366"/>
      <c r="X2110" s="366"/>
      <c r="Y2110" s="366"/>
      <c r="Z2110" s="366"/>
      <c r="AA2110" s="366"/>
      <c r="AB2110" s="366"/>
      <c r="AC2110" s="366"/>
      <c r="AD2110" s="366"/>
      <c r="AE2110" s="366"/>
      <c r="AF2110" s="366"/>
      <c r="AG2110" s="520"/>
    </row>
    <row r="2111" spans="1:33" ht="19.5" thickBot="1" x14ac:dyDescent="0.35">
      <c r="A2111" s="366"/>
      <c r="B2111" s="1666"/>
      <c r="C2111" s="388"/>
      <c r="D2111" s="388"/>
      <c r="E2111" s="388"/>
      <c r="F2111" s="388"/>
      <c r="G2111" s="388"/>
      <c r="H2111" s="388"/>
      <c r="I2111" s="599"/>
      <c r="J2111" s="527"/>
      <c r="K2111" s="527"/>
      <c r="L2111" s="332"/>
      <c r="M2111" s="332"/>
      <c r="N2111" s="332"/>
      <c r="O2111" s="366"/>
      <c r="P2111" s="366"/>
      <c r="Q2111" s="366"/>
      <c r="R2111" s="366"/>
      <c r="S2111" s="366"/>
      <c r="T2111" s="366"/>
      <c r="U2111" s="366"/>
      <c r="V2111" s="366"/>
      <c r="W2111" s="366"/>
      <c r="X2111" s="366"/>
      <c r="Y2111" s="366"/>
      <c r="Z2111" s="366"/>
      <c r="AA2111" s="366"/>
      <c r="AB2111" s="366"/>
      <c r="AC2111" s="366"/>
      <c r="AD2111" s="366"/>
      <c r="AE2111" s="366"/>
      <c r="AF2111" s="366"/>
      <c r="AG2111" s="520"/>
    </row>
    <row r="2112" spans="1:33" ht="19.5" thickBot="1" x14ac:dyDescent="0.35">
      <c r="A2112" s="366"/>
      <c r="B2112" s="1666"/>
      <c r="C2112" s="388"/>
      <c r="D2112" s="388"/>
      <c r="E2112" s="388"/>
      <c r="F2112" s="388"/>
      <c r="G2112" s="388"/>
      <c r="H2112" s="388"/>
      <c r="I2112" s="599"/>
      <c r="J2112" s="527"/>
      <c r="K2112" s="332"/>
      <c r="L2112" s="332"/>
      <c r="M2112" s="332"/>
      <c r="N2112" s="366"/>
      <c r="O2112" s="366"/>
      <c r="P2112" s="366"/>
      <c r="Q2112" s="366"/>
      <c r="R2112" s="366"/>
      <c r="S2112" s="366"/>
      <c r="T2112" s="366"/>
      <c r="U2112" s="366"/>
      <c r="V2112" s="366"/>
      <c r="W2112" s="366"/>
      <c r="X2112" s="366"/>
      <c r="Y2112" s="366"/>
      <c r="Z2112" s="366"/>
      <c r="AA2112" s="366"/>
      <c r="AB2112" s="366"/>
      <c r="AC2112" s="366"/>
      <c r="AD2112" s="366"/>
      <c r="AE2112" s="366"/>
      <c r="AF2112" s="366"/>
      <c r="AG2112" s="520"/>
    </row>
    <row r="2113" spans="1:33" ht="19.5" thickBot="1" x14ac:dyDescent="0.35">
      <c r="A2113" s="366"/>
      <c r="B2113" s="1666"/>
      <c r="C2113" s="388"/>
      <c r="D2113" s="388"/>
      <c r="E2113" s="388"/>
      <c r="F2113" s="388"/>
      <c r="G2113" s="388"/>
      <c r="H2113" s="388"/>
      <c r="I2113" s="599"/>
      <c r="J2113" s="527"/>
      <c r="K2113" s="527"/>
      <c r="L2113" s="527"/>
      <c r="M2113" s="527"/>
      <c r="N2113" s="527"/>
      <c r="O2113" s="366"/>
      <c r="P2113" s="366"/>
      <c r="Q2113" s="366"/>
      <c r="R2113" s="366"/>
      <c r="S2113" s="366"/>
      <c r="T2113" s="366"/>
      <c r="U2113" s="366"/>
      <c r="V2113" s="366"/>
      <c r="W2113" s="366"/>
      <c r="X2113" s="366"/>
      <c r="Y2113" s="366"/>
      <c r="Z2113" s="366"/>
      <c r="AA2113" s="366"/>
      <c r="AB2113" s="366"/>
      <c r="AC2113" s="366"/>
      <c r="AD2113" s="366"/>
      <c r="AE2113" s="366"/>
      <c r="AF2113" s="366"/>
      <c r="AG2113" s="520"/>
    </row>
    <row r="2114" spans="1:33" ht="31.5" customHeight="1" thickBot="1" x14ac:dyDescent="0.35">
      <c r="A2114" s="366"/>
      <c r="B2114" s="1666"/>
      <c r="C2114" s="388"/>
      <c r="D2114" s="388"/>
      <c r="E2114" s="388"/>
      <c r="F2114" s="388"/>
      <c r="G2114" s="388"/>
      <c r="H2114" s="388"/>
      <c r="I2114" s="599"/>
      <c r="J2114" s="600" t="s">
        <v>307</v>
      </c>
      <c r="K2114" s="1013" t="s">
        <v>308</v>
      </c>
      <c r="L2114" s="1013" t="s">
        <v>309</v>
      </c>
      <c r="M2114" s="1013" t="s">
        <v>310</v>
      </c>
      <c r="N2114" s="1013" t="s">
        <v>311</v>
      </c>
      <c r="O2114" s="366"/>
      <c r="P2114" s="366"/>
      <c r="Q2114" s="366"/>
      <c r="R2114" s="366"/>
      <c r="S2114" s="366"/>
      <c r="T2114" s="366"/>
      <c r="U2114" s="366"/>
      <c r="V2114" s="366"/>
      <c r="W2114" s="366"/>
      <c r="X2114" s="366"/>
      <c r="Y2114" s="366"/>
      <c r="Z2114" s="366"/>
      <c r="AA2114" s="366"/>
      <c r="AB2114" s="366"/>
      <c r="AC2114" s="366"/>
      <c r="AD2114" s="366"/>
      <c r="AE2114" s="366"/>
      <c r="AF2114" s="366"/>
      <c r="AG2114" s="520"/>
    </row>
    <row r="2115" spans="1:33" ht="33" customHeight="1" thickBot="1" x14ac:dyDescent="0.35">
      <c r="A2115" s="366"/>
      <c r="B2115" s="1666"/>
      <c r="C2115" s="388"/>
      <c r="D2115" s="388"/>
      <c r="E2115" s="388"/>
      <c r="F2115" s="388"/>
      <c r="G2115" s="388"/>
      <c r="H2115" s="388"/>
      <c r="I2115" s="599"/>
      <c r="J2115" s="600" t="s">
        <v>761</v>
      </c>
      <c r="K2115" s="1016">
        <f>F1577</f>
        <v>0</v>
      </c>
      <c r="L2115" s="1016">
        <f>F1688</f>
        <v>0</v>
      </c>
      <c r="M2115" s="1016">
        <f>F1910</f>
        <v>0</v>
      </c>
      <c r="N2115" s="1016">
        <f>F2018</f>
        <v>0</v>
      </c>
      <c r="O2115" s="366"/>
      <c r="P2115" s="366"/>
      <c r="Q2115" s="366"/>
      <c r="R2115" s="366"/>
      <c r="S2115" s="366"/>
      <c r="T2115" s="366"/>
      <c r="U2115" s="366"/>
      <c r="V2115" s="366"/>
      <c r="W2115" s="366"/>
      <c r="X2115" s="366"/>
      <c r="Y2115" s="366"/>
      <c r="Z2115" s="366"/>
      <c r="AA2115" s="366"/>
      <c r="AB2115" s="366"/>
      <c r="AC2115" s="366"/>
      <c r="AD2115" s="366"/>
      <c r="AE2115" s="366"/>
      <c r="AF2115" s="366"/>
      <c r="AG2115" s="520"/>
    </row>
    <row r="2116" spans="1:33" ht="33" customHeight="1" thickBot="1" x14ac:dyDescent="0.35">
      <c r="A2116" s="366"/>
      <c r="B2116" s="1666"/>
      <c r="C2116" s="388"/>
      <c r="D2116" s="388"/>
      <c r="E2116" s="388"/>
      <c r="F2116" s="388"/>
      <c r="G2116" s="388"/>
      <c r="H2116" s="388"/>
      <c r="I2116" s="599"/>
      <c r="J2116" s="600" t="s">
        <v>33</v>
      </c>
      <c r="K2116" s="1016">
        <f>K2115</f>
        <v>0</v>
      </c>
      <c r="L2116" s="1016">
        <f t="shared" ref="L2116:N2116" si="109">L2115</f>
        <v>0</v>
      </c>
      <c r="M2116" s="1016">
        <f>M2115</f>
        <v>0</v>
      </c>
      <c r="N2116" s="1016">
        <f t="shared" si="109"/>
        <v>0</v>
      </c>
      <c r="O2116" s="599"/>
      <c r="P2116" s="366"/>
      <c r="Q2116" s="366"/>
      <c r="R2116" s="366"/>
      <c r="S2116" s="366"/>
      <c r="T2116" s="366"/>
      <c r="U2116" s="366"/>
      <c r="V2116" s="366"/>
      <c r="W2116" s="366"/>
      <c r="X2116" s="366"/>
      <c r="Y2116" s="366"/>
      <c r="Z2116" s="366"/>
      <c r="AA2116" s="366"/>
      <c r="AB2116" s="366"/>
      <c r="AC2116" s="366"/>
      <c r="AD2116" s="366"/>
      <c r="AE2116" s="366"/>
      <c r="AF2116" s="366"/>
      <c r="AG2116" s="520"/>
    </row>
    <row r="2117" spans="1:33" ht="33" customHeight="1" thickBot="1" x14ac:dyDescent="0.35">
      <c r="A2117" s="366"/>
      <c r="B2117" s="1666"/>
      <c r="C2117" s="388"/>
      <c r="D2117" s="388"/>
      <c r="E2117" s="388"/>
      <c r="F2117" s="388"/>
      <c r="G2117" s="388"/>
      <c r="H2117" s="388"/>
      <c r="I2117" s="599"/>
      <c r="J2117" s="599"/>
      <c r="K2117" s="599"/>
      <c r="L2117" s="599"/>
      <c r="M2117" s="599"/>
      <c r="N2117" s="599"/>
      <c r="O2117" s="599"/>
      <c r="P2117" s="366"/>
      <c r="Q2117" s="366"/>
      <c r="R2117" s="366"/>
      <c r="S2117" s="366"/>
      <c r="T2117" s="366"/>
      <c r="U2117" s="366"/>
      <c r="V2117" s="366"/>
      <c r="W2117" s="366"/>
      <c r="X2117" s="366"/>
      <c r="Y2117" s="366"/>
      <c r="Z2117" s="366"/>
      <c r="AA2117" s="366"/>
      <c r="AB2117" s="366"/>
      <c r="AC2117" s="366"/>
      <c r="AD2117" s="366"/>
      <c r="AE2117" s="366"/>
      <c r="AF2117" s="366"/>
      <c r="AG2117" s="520"/>
    </row>
    <row r="2118" spans="1:33" ht="33" customHeight="1" thickBot="1" x14ac:dyDescent="0.35">
      <c r="A2118" s="366"/>
      <c r="B2118" s="1666"/>
      <c r="C2118" s="388"/>
      <c r="D2118" s="388"/>
      <c r="E2118" s="388"/>
      <c r="F2118" s="388"/>
      <c r="G2118" s="388"/>
      <c r="H2118" s="388"/>
      <c r="I2118" s="599"/>
      <c r="J2118" s="599"/>
      <c r="K2118" s="599"/>
      <c r="L2118" s="599"/>
      <c r="M2118" s="599"/>
      <c r="N2118" s="599"/>
      <c r="O2118" s="366"/>
      <c r="P2118" s="366"/>
      <c r="Q2118" s="366"/>
      <c r="R2118" s="366"/>
      <c r="S2118" s="366"/>
      <c r="T2118" s="366"/>
      <c r="U2118" s="366"/>
      <c r="V2118" s="366"/>
      <c r="W2118" s="366"/>
      <c r="X2118" s="366"/>
      <c r="Y2118" s="366"/>
      <c r="Z2118" s="366"/>
      <c r="AA2118" s="366"/>
      <c r="AB2118" s="366"/>
      <c r="AC2118" s="366"/>
      <c r="AD2118" s="366"/>
      <c r="AE2118" s="366"/>
      <c r="AF2118" s="366"/>
      <c r="AG2118" s="520"/>
    </row>
    <row r="2119" spans="1:33" ht="19.5" thickBot="1" x14ac:dyDescent="0.35">
      <c r="A2119" s="366"/>
      <c r="B2119" s="1666"/>
      <c r="C2119" s="388"/>
      <c r="D2119" s="388"/>
      <c r="E2119" s="388"/>
      <c r="F2119" s="388"/>
      <c r="G2119" s="388"/>
      <c r="H2119" s="388"/>
      <c r="I2119" s="599"/>
      <c r="J2119" s="527"/>
      <c r="K2119" s="527"/>
      <c r="L2119" s="332"/>
      <c r="M2119" s="332"/>
      <c r="N2119" s="332"/>
      <c r="O2119" s="366"/>
      <c r="P2119" s="366"/>
      <c r="Q2119" s="366"/>
      <c r="R2119" s="366"/>
      <c r="S2119" s="366"/>
      <c r="T2119" s="366"/>
      <c r="U2119" s="366"/>
      <c r="V2119" s="366"/>
      <c r="W2119" s="366"/>
      <c r="X2119" s="366"/>
      <c r="Y2119" s="366"/>
      <c r="Z2119" s="366"/>
      <c r="AA2119" s="366"/>
      <c r="AB2119" s="366"/>
      <c r="AC2119" s="366"/>
      <c r="AD2119" s="366"/>
      <c r="AE2119" s="366"/>
      <c r="AF2119" s="366"/>
      <c r="AG2119" s="520"/>
    </row>
    <row r="2120" spans="1:33" ht="19.5" thickBot="1" x14ac:dyDescent="0.35">
      <c r="A2120" s="366"/>
      <c r="B2120" s="1666"/>
      <c r="C2120" s="388"/>
      <c r="D2120" s="388"/>
      <c r="E2120" s="388"/>
      <c r="F2120" s="388"/>
      <c r="G2120" s="388"/>
      <c r="H2120" s="388"/>
      <c r="I2120" s="599"/>
      <c r="J2120" s="527"/>
      <c r="K2120" s="527"/>
      <c r="L2120" s="332"/>
      <c r="M2120" s="332"/>
      <c r="N2120" s="332"/>
      <c r="O2120" s="366"/>
      <c r="P2120" s="366"/>
      <c r="Q2120" s="366"/>
      <c r="R2120" s="366"/>
      <c r="S2120" s="366"/>
      <c r="T2120" s="366"/>
      <c r="U2120" s="366"/>
      <c r="V2120" s="366"/>
      <c r="W2120" s="366"/>
      <c r="X2120" s="366"/>
      <c r="Y2120" s="366"/>
      <c r="Z2120" s="366"/>
      <c r="AA2120" s="366"/>
      <c r="AB2120" s="366"/>
      <c r="AC2120" s="366"/>
      <c r="AD2120" s="366"/>
      <c r="AE2120" s="366"/>
      <c r="AF2120" s="366"/>
      <c r="AG2120" s="520"/>
    </row>
    <row r="2121" spans="1:33" ht="19.5" thickBot="1" x14ac:dyDescent="0.35">
      <c r="A2121" s="366"/>
      <c r="B2121" s="366"/>
      <c r="C2121" s="366"/>
      <c r="D2121" s="366"/>
      <c r="E2121" s="366"/>
      <c r="F2121" s="366"/>
      <c r="G2121" s="366"/>
      <c r="H2121" s="366"/>
      <c r="I2121" s="366"/>
      <c r="J2121" s="366"/>
      <c r="K2121" s="366"/>
      <c r="L2121" s="366"/>
      <c r="M2121" s="366"/>
      <c r="N2121" s="366"/>
      <c r="O2121" s="366"/>
      <c r="P2121" s="366"/>
      <c r="Q2121" s="366"/>
      <c r="R2121" s="366"/>
      <c r="S2121" s="366"/>
      <c r="T2121" s="366"/>
      <c r="U2121" s="366"/>
      <c r="V2121" s="366"/>
      <c r="W2121" s="366"/>
      <c r="X2121" s="366"/>
      <c r="Y2121" s="366"/>
      <c r="Z2121" s="366"/>
      <c r="AA2121" s="366"/>
      <c r="AB2121" s="366"/>
      <c r="AC2121" s="366"/>
      <c r="AD2121" s="366"/>
      <c r="AE2121" s="366"/>
      <c r="AF2121" s="366"/>
      <c r="AG2121" s="520"/>
    </row>
    <row r="2122" spans="1:33" ht="19.5" thickBot="1" x14ac:dyDescent="0.35">
      <c r="A2122" s="366"/>
      <c r="B2122" s="528" t="s">
        <v>91</v>
      </c>
      <c r="C2122" s="1976"/>
      <c r="D2122" s="1977"/>
      <c r="E2122" s="1977"/>
      <c r="F2122" s="1977"/>
      <c r="G2122" s="1977"/>
      <c r="H2122" s="1977"/>
      <c r="I2122" s="1977"/>
      <c r="J2122" s="1977"/>
      <c r="K2122" s="1977"/>
      <c r="L2122" s="1977"/>
      <c r="M2122" s="1977"/>
      <c r="N2122" s="1977"/>
      <c r="O2122" s="1977"/>
      <c r="P2122" s="1977"/>
      <c r="Q2122" s="1977"/>
      <c r="R2122" s="1977"/>
      <c r="S2122" s="1977"/>
      <c r="T2122" s="1977"/>
      <c r="U2122" s="1977"/>
      <c r="V2122" s="1977"/>
      <c r="W2122" s="1977"/>
      <c r="X2122" s="1977"/>
      <c r="Y2122" s="1977"/>
      <c r="Z2122" s="1978"/>
      <c r="AA2122" s="366"/>
      <c r="AB2122" s="366"/>
      <c r="AC2122" s="366"/>
      <c r="AD2122" s="366"/>
      <c r="AE2122" s="366"/>
      <c r="AF2122" s="366"/>
      <c r="AG2122" s="520"/>
    </row>
    <row r="2123" spans="1:33" ht="53.25" customHeight="1" thickBot="1" x14ac:dyDescent="0.35">
      <c r="A2123" s="366"/>
      <c r="B2123" s="366"/>
      <c r="C2123" s="1979"/>
      <c r="D2123" s="1980"/>
      <c r="E2123" s="1980"/>
      <c r="F2123" s="1980"/>
      <c r="G2123" s="1980"/>
      <c r="H2123" s="1980"/>
      <c r="I2123" s="1980"/>
      <c r="J2123" s="1980"/>
      <c r="K2123" s="1980"/>
      <c r="L2123" s="1980"/>
      <c r="M2123" s="1980"/>
      <c r="N2123" s="1980"/>
      <c r="O2123" s="1980"/>
      <c r="P2123" s="1980"/>
      <c r="Q2123" s="1980"/>
      <c r="R2123" s="1980"/>
      <c r="S2123" s="1980"/>
      <c r="T2123" s="1980"/>
      <c r="U2123" s="1980"/>
      <c r="V2123" s="1980"/>
      <c r="W2123" s="1980"/>
      <c r="X2123" s="1980"/>
      <c r="Y2123" s="1980"/>
      <c r="Z2123" s="1981"/>
      <c r="AA2123" s="366"/>
      <c r="AB2123" s="366"/>
      <c r="AC2123" s="366"/>
      <c r="AD2123" s="366"/>
      <c r="AE2123" s="366"/>
      <c r="AF2123" s="366"/>
      <c r="AG2123" s="520"/>
    </row>
    <row r="2124" spans="1:33" x14ac:dyDescent="0.3">
      <c r="A2124" s="529"/>
      <c r="B2124" s="365"/>
      <c r="C2124" s="365"/>
      <c r="D2124" s="365"/>
      <c r="E2124" s="365"/>
      <c r="F2124" s="365"/>
      <c r="G2124" s="365"/>
      <c r="H2124" s="365"/>
      <c r="I2124" s="365"/>
      <c r="J2124" s="365"/>
      <c r="K2124" s="365"/>
      <c r="L2124" s="365"/>
      <c r="M2124" s="365"/>
      <c r="N2124" s="365"/>
      <c r="O2124" s="365"/>
      <c r="P2124" s="365"/>
      <c r="Q2124" s="365"/>
      <c r="R2124" s="365"/>
      <c r="S2124" s="365"/>
      <c r="T2124" s="365"/>
      <c r="U2124" s="365"/>
      <c r="V2124" s="365"/>
      <c r="W2124" s="365"/>
      <c r="X2124" s="365"/>
      <c r="Y2124" s="365"/>
      <c r="Z2124" s="365"/>
      <c r="AA2124" s="365"/>
      <c r="AB2124" s="365"/>
      <c r="AC2124" s="365"/>
      <c r="AD2124" s="365"/>
      <c r="AE2124" s="365"/>
      <c r="AF2124" s="365"/>
      <c r="AG2124" s="520"/>
    </row>
    <row r="2125" spans="1:33" x14ac:dyDescent="0.3">
      <c r="A2125" s="366"/>
      <c r="B2125" s="584"/>
      <c r="C2125" s="584"/>
      <c r="D2125" s="584"/>
      <c r="E2125" s="584"/>
      <c r="F2125" s="584"/>
      <c r="G2125" s="584"/>
      <c r="H2125" s="584"/>
      <c r="I2125" s="584"/>
      <c r="J2125" s="584"/>
      <c r="K2125" s="584"/>
      <c r="L2125" s="584"/>
      <c r="M2125" s="584"/>
      <c r="N2125" s="584"/>
      <c r="O2125" s="584"/>
      <c r="P2125" s="366"/>
      <c r="Q2125" s="366"/>
      <c r="R2125" s="366"/>
      <c r="S2125" s="366"/>
      <c r="T2125" s="366"/>
      <c r="U2125" s="366"/>
      <c r="V2125" s="366"/>
      <c r="W2125" s="366"/>
      <c r="X2125" s="366"/>
      <c r="Y2125" s="366"/>
      <c r="Z2125" s="366"/>
      <c r="AA2125" s="366"/>
      <c r="AB2125" s="366"/>
      <c r="AC2125" s="366"/>
      <c r="AD2125" s="366"/>
      <c r="AE2125" s="366"/>
      <c r="AF2125" s="366"/>
      <c r="AG2125" s="520"/>
    </row>
    <row r="2126" spans="1:33" x14ac:dyDescent="0.3">
      <c r="A2126" s="366"/>
      <c r="B2126" s="295" t="s">
        <v>757</v>
      </c>
      <c r="C2126" s="647"/>
      <c r="D2126" s="647"/>
      <c r="E2126" s="647"/>
      <c r="F2126" s="647"/>
      <c r="G2126" s="332"/>
      <c r="H2126" s="332"/>
      <c r="I2126" s="332"/>
      <c r="J2126" s="332"/>
      <c r="K2126" s="332"/>
      <c r="L2126" s="332"/>
      <c r="M2126" s="332"/>
      <c r="N2126" s="332"/>
      <c r="O2126" s="584"/>
      <c r="P2126" s="366"/>
      <c r="Q2126" s="366"/>
      <c r="R2126" s="366"/>
      <c r="S2126" s="366"/>
      <c r="T2126" s="366"/>
      <c r="U2126" s="366"/>
      <c r="V2126" s="366"/>
      <c r="W2126" s="366"/>
      <c r="X2126" s="366"/>
      <c r="Y2126" s="366"/>
      <c r="Z2126" s="366"/>
      <c r="AA2126" s="366"/>
      <c r="AB2126" s="366"/>
      <c r="AC2126" s="366"/>
      <c r="AD2126" s="366"/>
      <c r="AE2126" s="366"/>
      <c r="AF2126" s="366"/>
      <c r="AG2126" s="520"/>
    </row>
    <row r="2127" spans="1:33" x14ac:dyDescent="0.3">
      <c r="A2127" s="366"/>
      <c r="B2127" s="648"/>
      <c r="C2127" s="647"/>
      <c r="D2127" s="647"/>
      <c r="E2127" s="647"/>
      <c r="F2127" s="647"/>
      <c r="G2127" s="332"/>
      <c r="H2127" s="332"/>
      <c r="I2127" s="332"/>
      <c r="J2127" s="332"/>
      <c r="K2127" s="332"/>
      <c r="L2127" s="332"/>
      <c r="M2127" s="332"/>
      <c r="N2127" s="332"/>
      <c r="O2127" s="584"/>
      <c r="P2127" s="366"/>
      <c r="Q2127" s="366"/>
      <c r="R2127" s="366"/>
      <c r="S2127" s="366"/>
      <c r="T2127" s="366"/>
      <c r="U2127" s="366"/>
      <c r="V2127" s="366"/>
      <c r="W2127" s="366"/>
      <c r="X2127" s="366"/>
      <c r="Y2127" s="366"/>
      <c r="Z2127" s="366"/>
      <c r="AA2127" s="366"/>
      <c r="AB2127" s="366"/>
      <c r="AC2127" s="366"/>
      <c r="AD2127" s="366"/>
      <c r="AE2127" s="366"/>
      <c r="AF2127" s="366"/>
      <c r="AG2127" s="520"/>
    </row>
    <row r="2128" spans="1:33" x14ac:dyDescent="0.3">
      <c r="A2128" s="366"/>
      <c r="B2128" s="295" t="s">
        <v>980</v>
      </c>
      <c r="C2128" s="647"/>
      <c r="D2128" s="647"/>
      <c r="E2128" s="647"/>
      <c r="F2128" s="647"/>
      <c r="G2128" s="332"/>
      <c r="H2128" s="332"/>
      <c r="I2128" s="332"/>
      <c r="J2128" s="332"/>
      <c r="K2128" s="332"/>
      <c r="L2128" s="332"/>
      <c r="M2128" s="332"/>
      <c r="N2128" s="332"/>
      <c r="O2128" s="584"/>
      <c r="P2128" s="366"/>
      <c r="Q2128" s="366"/>
      <c r="R2128" s="366"/>
      <c r="S2128" s="366"/>
      <c r="T2128" s="366"/>
      <c r="U2128" s="366"/>
      <c r="V2128" s="366"/>
      <c r="W2128" s="366"/>
      <c r="X2128" s="366"/>
      <c r="Y2128" s="366"/>
      <c r="Z2128" s="366"/>
      <c r="AA2128" s="366"/>
      <c r="AB2128" s="366"/>
      <c r="AC2128" s="366"/>
      <c r="AD2128" s="366"/>
      <c r="AE2128" s="366"/>
      <c r="AF2128" s="366"/>
      <c r="AG2128" s="520"/>
    </row>
    <row r="2129" spans="1:33" x14ac:dyDescent="0.3">
      <c r="A2129" s="366"/>
      <c r="B2129" s="295" t="s">
        <v>981</v>
      </c>
      <c r="C2129" s="647"/>
      <c r="D2129" s="647"/>
      <c r="E2129" s="647"/>
      <c r="F2129" s="647"/>
      <c r="G2129" s="332"/>
      <c r="H2129" s="332"/>
      <c r="I2129" s="332"/>
      <c r="J2129" s="332"/>
      <c r="K2129" s="332"/>
      <c r="L2129" s="332"/>
      <c r="M2129" s="332"/>
      <c r="N2129" s="332"/>
      <c r="O2129" s="584"/>
      <c r="P2129" s="366"/>
      <c r="Q2129" s="366"/>
      <c r="R2129" s="366"/>
      <c r="S2129" s="366"/>
      <c r="T2129" s="366"/>
      <c r="U2129" s="366"/>
      <c r="V2129" s="366"/>
      <c r="W2129" s="366"/>
      <c r="X2129" s="366"/>
      <c r="Y2129" s="366"/>
      <c r="Z2129" s="366"/>
      <c r="AA2129" s="366"/>
      <c r="AB2129" s="366"/>
      <c r="AC2129" s="366"/>
      <c r="AD2129" s="366"/>
      <c r="AE2129" s="366"/>
      <c r="AF2129" s="366"/>
      <c r="AG2129" s="520"/>
    </row>
    <row r="2130" spans="1:33" ht="19.5" thickBot="1" x14ac:dyDescent="0.35">
      <c r="A2130" s="366"/>
      <c r="B2130" s="333"/>
      <c r="C2130" s="332"/>
      <c r="D2130" s="332"/>
      <c r="E2130" s="332"/>
      <c r="F2130" s="332"/>
      <c r="G2130" s="332"/>
      <c r="H2130" s="332"/>
      <c r="I2130" s="332"/>
      <c r="J2130" s="332"/>
      <c r="K2130" s="332"/>
      <c r="L2130" s="332"/>
      <c r="M2130" s="332"/>
      <c r="N2130" s="332"/>
      <c r="O2130" s="584"/>
      <c r="P2130" s="366"/>
      <c r="Q2130" s="366"/>
      <c r="R2130" s="366"/>
      <c r="S2130" s="366"/>
      <c r="T2130" s="366"/>
      <c r="U2130" s="366"/>
      <c r="V2130" s="366"/>
      <c r="W2130" s="366"/>
      <c r="X2130" s="366"/>
      <c r="Y2130" s="366"/>
      <c r="Z2130" s="366"/>
      <c r="AA2130" s="366"/>
      <c r="AB2130" s="366"/>
      <c r="AC2130" s="366"/>
      <c r="AD2130" s="366"/>
      <c r="AE2130" s="366"/>
      <c r="AF2130" s="366"/>
      <c r="AG2130" s="520"/>
    </row>
    <row r="2131" spans="1:33" ht="38.25" thickBot="1" x14ac:dyDescent="0.35">
      <c r="A2131" s="366"/>
      <c r="B2131" s="479" t="s">
        <v>1</v>
      </c>
      <c r="C2131" s="187" t="s">
        <v>152</v>
      </c>
      <c r="D2131" s="187" t="s">
        <v>151</v>
      </c>
      <c r="E2131" s="187" t="s">
        <v>30</v>
      </c>
      <c r="F2131" s="187" t="s">
        <v>57</v>
      </c>
      <c r="G2131" s="187" t="s">
        <v>314</v>
      </c>
      <c r="H2131" s="187" t="s">
        <v>315</v>
      </c>
      <c r="I2131" s="187" t="s">
        <v>58</v>
      </c>
      <c r="J2131" s="332"/>
      <c r="K2131" s="332"/>
      <c r="L2131" s="332"/>
      <c r="M2131" s="332"/>
      <c r="N2131" s="332"/>
      <c r="O2131" s="366"/>
      <c r="P2131" s="366"/>
      <c r="Q2131" s="366"/>
      <c r="R2131" s="366"/>
      <c r="S2131" s="366"/>
      <c r="T2131" s="366"/>
      <c r="U2131" s="366"/>
      <c r="V2131" s="366"/>
      <c r="W2131" s="366"/>
      <c r="X2131" s="366"/>
      <c r="Y2131" s="366"/>
      <c r="Z2131" s="366"/>
      <c r="AA2131" s="366"/>
      <c r="AB2131" s="366"/>
      <c r="AC2131" s="366"/>
      <c r="AD2131" s="366"/>
      <c r="AE2131" s="366"/>
      <c r="AF2131" s="366"/>
      <c r="AG2131" s="520"/>
    </row>
    <row r="2132" spans="1:33" ht="19.5" thickBot="1" x14ac:dyDescent="0.35">
      <c r="A2132" s="366"/>
      <c r="B2132" s="1668"/>
      <c r="C2132" s="293"/>
      <c r="D2132" s="293"/>
      <c r="E2132" s="293"/>
      <c r="F2132" s="293"/>
      <c r="G2132" s="293"/>
      <c r="H2132" s="338"/>
      <c r="I2132" s="388"/>
      <c r="J2132" s="332"/>
      <c r="K2132" s="332"/>
      <c r="L2132" s="332"/>
      <c r="M2132" s="332"/>
      <c r="N2132" s="332"/>
      <c r="O2132" s="366"/>
      <c r="P2132" s="366"/>
      <c r="Q2132" s="366"/>
      <c r="R2132" s="366"/>
      <c r="S2132" s="366"/>
      <c r="T2132" s="366"/>
      <c r="U2132" s="366"/>
      <c r="V2132" s="366"/>
      <c r="W2132" s="366"/>
      <c r="X2132" s="366"/>
      <c r="Y2132" s="366"/>
      <c r="Z2132" s="366"/>
      <c r="AA2132" s="366"/>
      <c r="AB2132" s="366"/>
      <c r="AC2132" s="366"/>
      <c r="AD2132" s="366"/>
      <c r="AE2132" s="366"/>
      <c r="AF2132" s="366"/>
      <c r="AG2132" s="520"/>
    </row>
    <row r="2133" spans="1:33" ht="19.5" thickBot="1" x14ac:dyDescent="0.35">
      <c r="A2133" s="366"/>
      <c r="B2133" s="1668"/>
      <c r="C2133" s="293"/>
      <c r="D2133" s="293"/>
      <c r="E2133" s="293"/>
      <c r="F2133" s="293"/>
      <c r="G2133" s="293"/>
      <c r="H2133" s="338"/>
      <c r="I2133" s="388"/>
      <c r="J2133" s="332"/>
      <c r="K2133" s="332"/>
      <c r="L2133" s="332"/>
      <c r="M2133" s="332"/>
      <c r="N2133" s="332"/>
      <c r="O2133" s="366"/>
      <c r="P2133" s="366"/>
      <c r="Q2133" s="366"/>
      <c r="R2133" s="366"/>
      <c r="S2133" s="366"/>
      <c r="T2133" s="366"/>
      <c r="U2133" s="366"/>
      <c r="V2133" s="366"/>
      <c r="W2133" s="366"/>
      <c r="X2133" s="366"/>
      <c r="Y2133" s="366"/>
      <c r="Z2133" s="366"/>
      <c r="AA2133" s="366"/>
      <c r="AB2133" s="366"/>
      <c r="AC2133" s="366"/>
      <c r="AD2133" s="366"/>
      <c r="AE2133" s="366"/>
      <c r="AF2133" s="366"/>
      <c r="AG2133" s="520"/>
    </row>
    <row r="2134" spans="1:33" ht="19.5" thickBot="1" x14ac:dyDescent="0.35">
      <c r="A2134" s="366"/>
      <c r="B2134" s="1668"/>
      <c r="C2134" s="293"/>
      <c r="D2134" s="293"/>
      <c r="E2134" s="293"/>
      <c r="F2134" s="293"/>
      <c r="G2134" s="293"/>
      <c r="H2134" s="338"/>
      <c r="I2134" s="388"/>
      <c r="J2134" s="332"/>
      <c r="K2134" s="332"/>
      <c r="L2134" s="332"/>
      <c r="M2134" s="332"/>
      <c r="N2134" s="332"/>
      <c r="O2134" s="366"/>
      <c r="P2134" s="366"/>
      <c r="Q2134" s="366"/>
      <c r="R2134" s="366"/>
      <c r="S2134" s="366"/>
      <c r="T2134" s="366"/>
      <c r="U2134" s="366"/>
      <c r="V2134" s="366"/>
      <c r="W2134" s="366"/>
      <c r="X2134" s="366"/>
      <c r="Y2134" s="366"/>
      <c r="Z2134" s="366"/>
      <c r="AA2134" s="366"/>
      <c r="AB2134" s="366"/>
      <c r="AC2134" s="366"/>
      <c r="AD2134" s="366"/>
      <c r="AE2134" s="366"/>
      <c r="AF2134" s="366"/>
      <c r="AG2134" s="520"/>
    </row>
    <row r="2135" spans="1:33" ht="19.5" thickBot="1" x14ac:dyDescent="0.35">
      <c r="A2135" s="366"/>
      <c r="B2135" s="1668"/>
      <c r="C2135" s="293"/>
      <c r="D2135" s="293"/>
      <c r="E2135" s="293"/>
      <c r="F2135" s="293"/>
      <c r="G2135" s="293"/>
      <c r="H2135" s="338"/>
      <c r="I2135" s="388"/>
      <c r="J2135" s="332"/>
      <c r="K2135" s="332"/>
      <c r="L2135" s="332"/>
      <c r="M2135" s="332"/>
      <c r="N2135" s="332"/>
      <c r="O2135" s="366"/>
      <c r="P2135" s="366"/>
      <c r="Q2135" s="366"/>
      <c r="R2135" s="366"/>
      <c r="S2135" s="366"/>
      <c r="T2135" s="366"/>
      <c r="U2135" s="366"/>
      <c r="V2135" s="366"/>
      <c r="W2135" s="366"/>
      <c r="X2135" s="366"/>
      <c r="Y2135" s="366"/>
      <c r="Z2135" s="366"/>
      <c r="AA2135" s="366"/>
      <c r="AB2135" s="366"/>
      <c r="AC2135" s="366"/>
      <c r="AD2135" s="366"/>
      <c r="AE2135" s="366"/>
      <c r="AF2135" s="366"/>
      <c r="AG2135" s="520"/>
    </row>
    <row r="2136" spans="1:33" ht="19.5" thickBot="1" x14ac:dyDescent="0.35">
      <c r="A2136" s="366"/>
      <c r="B2136" s="1668"/>
      <c r="C2136" s="293"/>
      <c r="D2136" s="293"/>
      <c r="E2136" s="293"/>
      <c r="F2136" s="293"/>
      <c r="G2136" s="293"/>
      <c r="H2136" s="338"/>
      <c r="I2136" s="388"/>
      <c r="J2136" s="332"/>
      <c r="K2136" s="332"/>
      <c r="L2136" s="332"/>
      <c r="M2136" s="332"/>
      <c r="N2136" s="332"/>
      <c r="O2136" s="366"/>
      <c r="P2136" s="366"/>
      <c r="Q2136" s="366"/>
      <c r="R2136" s="366"/>
      <c r="S2136" s="366"/>
      <c r="T2136" s="366"/>
      <c r="U2136" s="366"/>
      <c r="V2136" s="366"/>
      <c r="W2136" s="366"/>
      <c r="X2136" s="366"/>
      <c r="Y2136" s="366"/>
      <c r="Z2136" s="366"/>
      <c r="AA2136" s="366"/>
      <c r="AB2136" s="366"/>
      <c r="AC2136" s="366"/>
      <c r="AD2136" s="366"/>
      <c r="AE2136" s="366"/>
      <c r="AF2136" s="366"/>
      <c r="AG2136" s="520"/>
    </row>
    <row r="2137" spans="1:33" ht="19.5" thickBot="1" x14ac:dyDescent="0.35">
      <c r="A2137" s="366"/>
      <c r="B2137" s="1668"/>
      <c r="C2137" s="293"/>
      <c r="D2137" s="293"/>
      <c r="E2137" s="293"/>
      <c r="F2137" s="293"/>
      <c r="G2137" s="293"/>
      <c r="H2137" s="338"/>
      <c r="I2137" s="388"/>
      <c r="J2137" s="332"/>
      <c r="K2137" s="332"/>
      <c r="L2137" s="332"/>
      <c r="M2137" s="332"/>
      <c r="N2137" s="332"/>
      <c r="O2137" s="366"/>
      <c r="P2137" s="366"/>
      <c r="Q2137" s="366"/>
      <c r="R2137" s="366"/>
      <c r="S2137" s="366"/>
      <c r="T2137" s="366"/>
      <c r="U2137" s="366"/>
      <c r="V2137" s="366"/>
      <c r="W2137" s="366"/>
      <c r="X2137" s="366"/>
      <c r="Y2137" s="366"/>
      <c r="Z2137" s="366"/>
      <c r="AA2137" s="366"/>
      <c r="AB2137" s="366"/>
      <c r="AC2137" s="366"/>
      <c r="AD2137" s="366"/>
      <c r="AE2137" s="366"/>
      <c r="AF2137" s="366"/>
      <c r="AG2137" s="520"/>
    </row>
    <row r="2138" spans="1:33" ht="19.5" thickBot="1" x14ac:dyDescent="0.35">
      <c r="A2138" s="366"/>
      <c r="B2138" s="1668"/>
      <c r="C2138" s="293"/>
      <c r="D2138" s="293"/>
      <c r="E2138" s="293"/>
      <c r="F2138" s="293"/>
      <c r="G2138" s="293"/>
      <c r="H2138" s="338"/>
      <c r="I2138" s="388"/>
      <c r="J2138" s="332"/>
      <c r="K2138" s="332"/>
      <c r="L2138" s="332"/>
      <c r="M2138" s="332"/>
      <c r="N2138" s="332"/>
      <c r="O2138" s="366"/>
      <c r="P2138" s="366"/>
      <c r="Q2138" s="366"/>
      <c r="R2138" s="366"/>
      <c r="S2138" s="366"/>
      <c r="T2138" s="366"/>
      <c r="U2138" s="366"/>
      <c r="V2138" s="366"/>
      <c r="W2138" s="366"/>
      <c r="X2138" s="366"/>
      <c r="Y2138" s="366"/>
      <c r="Z2138" s="366"/>
      <c r="AA2138" s="366"/>
      <c r="AB2138" s="366"/>
      <c r="AC2138" s="366"/>
      <c r="AD2138" s="366"/>
      <c r="AE2138" s="366"/>
      <c r="AF2138" s="366"/>
      <c r="AG2138" s="520"/>
    </row>
    <row r="2139" spans="1:33" ht="19.5" thickBot="1" x14ac:dyDescent="0.35">
      <c r="A2139" s="366"/>
      <c r="B2139" s="1668"/>
      <c r="C2139" s="293"/>
      <c r="D2139" s="293"/>
      <c r="E2139" s="293"/>
      <c r="F2139" s="293"/>
      <c r="G2139" s="293"/>
      <c r="H2139" s="338"/>
      <c r="I2139" s="388"/>
      <c r="J2139" s="332"/>
      <c r="K2139" s="332"/>
      <c r="L2139" s="332"/>
      <c r="M2139" s="332"/>
      <c r="N2139" s="332"/>
      <c r="O2139" s="366"/>
      <c r="P2139" s="366"/>
      <c r="Q2139" s="366"/>
      <c r="R2139" s="366"/>
      <c r="S2139" s="366"/>
      <c r="T2139" s="366"/>
      <c r="U2139" s="366"/>
      <c r="V2139" s="366"/>
      <c r="W2139" s="366"/>
      <c r="X2139" s="366"/>
      <c r="Y2139" s="366"/>
      <c r="Z2139" s="366"/>
      <c r="AA2139" s="366"/>
      <c r="AB2139" s="366"/>
      <c r="AC2139" s="366"/>
      <c r="AD2139" s="366"/>
      <c r="AE2139" s="366"/>
      <c r="AF2139" s="366"/>
      <c r="AG2139" s="520"/>
    </row>
    <row r="2140" spans="1:33" ht="19.5" thickBot="1" x14ac:dyDescent="0.35">
      <c r="A2140" s="366"/>
      <c r="B2140" s="1668"/>
      <c r="C2140" s="293"/>
      <c r="D2140" s="293"/>
      <c r="E2140" s="293"/>
      <c r="F2140" s="293"/>
      <c r="G2140" s="293"/>
      <c r="H2140" s="338"/>
      <c r="I2140" s="388"/>
      <c r="J2140" s="332"/>
      <c r="K2140" s="332"/>
      <c r="L2140" s="332"/>
      <c r="M2140" s="332"/>
      <c r="N2140" s="332"/>
      <c r="O2140" s="366"/>
      <c r="P2140" s="366"/>
      <c r="Q2140" s="366"/>
      <c r="R2140" s="366"/>
      <c r="S2140" s="366"/>
      <c r="T2140" s="366"/>
      <c r="U2140" s="366"/>
      <c r="V2140" s="366"/>
      <c r="W2140" s="366"/>
      <c r="X2140" s="366"/>
      <c r="Y2140" s="366"/>
      <c r="Z2140" s="366"/>
      <c r="AA2140" s="366"/>
      <c r="AB2140" s="366"/>
      <c r="AC2140" s="366"/>
      <c r="AD2140" s="366"/>
      <c r="AE2140" s="366"/>
      <c r="AF2140" s="366"/>
      <c r="AG2140" s="520"/>
    </row>
    <row r="2141" spans="1:33" ht="19.5" thickBot="1" x14ac:dyDescent="0.35">
      <c r="A2141" s="366"/>
      <c r="B2141" s="1668"/>
      <c r="C2141" s="293"/>
      <c r="D2141" s="293"/>
      <c r="E2141" s="293"/>
      <c r="F2141" s="293"/>
      <c r="G2141" s="293"/>
      <c r="H2141" s="338"/>
      <c r="I2141" s="388"/>
      <c r="J2141" s="332"/>
      <c r="K2141" s="332"/>
      <c r="L2141" s="332"/>
      <c r="M2141" s="332"/>
      <c r="N2141" s="332"/>
      <c r="O2141" s="366"/>
      <c r="P2141" s="366"/>
      <c r="Q2141" s="366"/>
      <c r="R2141" s="366"/>
      <c r="S2141" s="366"/>
      <c r="T2141" s="366"/>
      <c r="U2141" s="366"/>
      <c r="V2141" s="366"/>
      <c r="W2141" s="366"/>
      <c r="X2141" s="366"/>
      <c r="Y2141" s="366"/>
      <c r="Z2141" s="366"/>
      <c r="AA2141" s="366"/>
      <c r="AB2141" s="366"/>
      <c r="AC2141" s="366"/>
      <c r="AD2141" s="366"/>
      <c r="AE2141" s="366"/>
      <c r="AF2141" s="366"/>
      <c r="AG2141" s="520"/>
    </row>
    <row r="2142" spans="1:33" ht="19.5" thickBot="1" x14ac:dyDescent="0.35">
      <c r="A2142" s="366"/>
      <c r="B2142" s="1668"/>
      <c r="C2142" s="293"/>
      <c r="D2142" s="293"/>
      <c r="E2142" s="293"/>
      <c r="F2142" s="293"/>
      <c r="G2142" s="293"/>
      <c r="H2142" s="338"/>
      <c r="I2142" s="388"/>
      <c r="J2142" s="332"/>
      <c r="K2142" s="332"/>
      <c r="L2142" s="332"/>
      <c r="M2142" s="332"/>
      <c r="N2142" s="332"/>
      <c r="O2142" s="366"/>
      <c r="P2142" s="366"/>
      <c r="Q2142" s="366"/>
      <c r="R2142" s="366"/>
      <c r="S2142" s="366"/>
      <c r="T2142" s="366"/>
      <c r="U2142" s="366"/>
      <c r="V2142" s="366"/>
      <c r="W2142" s="366"/>
      <c r="X2142" s="366"/>
      <c r="Y2142" s="366"/>
      <c r="Z2142" s="366"/>
      <c r="AA2142" s="366"/>
      <c r="AB2142" s="366"/>
      <c r="AC2142" s="366"/>
      <c r="AD2142" s="366"/>
      <c r="AE2142" s="366"/>
      <c r="AF2142" s="366"/>
      <c r="AG2142" s="520"/>
    </row>
    <row r="2143" spans="1:33" ht="19.5" thickBot="1" x14ac:dyDescent="0.35">
      <c r="A2143" s="366"/>
      <c r="B2143" s="1668"/>
      <c r="C2143" s="293"/>
      <c r="D2143" s="293"/>
      <c r="E2143" s="293"/>
      <c r="F2143" s="293"/>
      <c r="G2143" s="293"/>
      <c r="H2143" s="338"/>
      <c r="I2143" s="388"/>
      <c r="J2143" s="332"/>
      <c r="K2143" s="332"/>
      <c r="L2143" s="332"/>
      <c r="M2143" s="332"/>
      <c r="N2143" s="332"/>
      <c r="O2143" s="366"/>
      <c r="P2143" s="366"/>
      <c r="Q2143" s="366"/>
      <c r="R2143" s="366"/>
      <c r="S2143" s="366"/>
      <c r="T2143" s="366"/>
      <c r="U2143" s="366"/>
      <c r="V2143" s="366"/>
      <c r="W2143" s="366"/>
      <c r="X2143" s="366"/>
      <c r="Y2143" s="366"/>
      <c r="Z2143" s="366"/>
      <c r="AA2143" s="366"/>
      <c r="AB2143" s="366"/>
      <c r="AC2143" s="366"/>
      <c r="AD2143" s="366"/>
      <c r="AE2143" s="366"/>
      <c r="AF2143" s="366"/>
      <c r="AG2143" s="520"/>
    </row>
    <row r="2144" spans="1:33" ht="19.5" thickBot="1" x14ac:dyDescent="0.35">
      <c r="A2144" s="366"/>
      <c r="B2144" s="1668"/>
      <c r="C2144" s="293"/>
      <c r="D2144" s="293"/>
      <c r="E2144" s="293"/>
      <c r="F2144" s="293"/>
      <c r="G2144" s="293"/>
      <c r="H2144" s="338"/>
      <c r="I2144" s="388"/>
      <c r="J2144" s="332"/>
      <c r="K2144" s="332"/>
      <c r="L2144" s="332"/>
      <c r="M2144" s="332"/>
      <c r="N2144" s="332"/>
      <c r="O2144" s="366"/>
      <c r="P2144" s="366"/>
      <c r="Q2144" s="366"/>
      <c r="R2144" s="366"/>
      <c r="S2144" s="366"/>
      <c r="T2144" s="366"/>
      <c r="U2144" s="366"/>
      <c r="V2144" s="366"/>
      <c r="W2144" s="366"/>
      <c r="X2144" s="366"/>
      <c r="Y2144" s="366"/>
      <c r="Z2144" s="366"/>
      <c r="AA2144" s="366"/>
      <c r="AB2144" s="366"/>
      <c r="AC2144" s="366"/>
      <c r="AD2144" s="366"/>
      <c r="AE2144" s="366"/>
      <c r="AF2144" s="366"/>
      <c r="AG2144" s="520"/>
    </row>
    <row r="2145" spans="1:33" ht="19.5" thickBot="1" x14ac:dyDescent="0.35">
      <c r="A2145" s="366"/>
      <c r="B2145" s="1668"/>
      <c r="C2145" s="293"/>
      <c r="D2145" s="293"/>
      <c r="E2145" s="293"/>
      <c r="F2145" s="293"/>
      <c r="G2145" s="293"/>
      <c r="H2145" s="338"/>
      <c r="I2145" s="388"/>
      <c r="J2145" s="332"/>
      <c r="K2145" s="332"/>
      <c r="L2145" s="332"/>
      <c r="M2145" s="332"/>
      <c r="N2145" s="332"/>
      <c r="O2145" s="366"/>
      <c r="P2145" s="366"/>
      <c r="Q2145" s="366"/>
      <c r="R2145" s="366"/>
      <c r="S2145" s="366"/>
      <c r="T2145" s="366"/>
      <c r="U2145" s="366"/>
      <c r="V2145" s="366"/>
      <c r="W2145" s="366"/>
      <c r="X2145" s="366"/>
      <c r="Y2145" s="366"/>
      <c r="Z2145" s="366"/>
      <c r="AA2145" s="366"/>
      <c r="AB2145" s="366"/>
      <c r="AC2145" s="366"/>
      <c r="AD2145" s="366"/>
      <c r="AE2145" s="366"/>
      <c r="AF2145" s="366"/>
      <c r="AG2145" s="520"/>
    </row>
    <row r="2146" spans="1:33" ht="19.5" thickBot="1" x14ac:dyDescent="0.35">
      <c r="A2146" s="366"/>
      <c r="B2146" s="1668"/>
      <c r="C2146" s="293"/>
      <c r="D2146" s="293"/>
      <c r="E2146" s="293"/>
      <c r="F2146" s="293"/>
      <c r="G2146" s="293"/>
      <c r="H2146" s="338"/>
      <c r="I2146" s="388"/>
      <c r="J2146" s="332"/>
      <c r="K2146" s="332"/>
      <c r="L2146" s="332"/>
      <c r="M2146" s="332"/>
      <c r="N2146" s="332"/>
      <c r="O2146" s="366"/>
      <c r="P2146" s="366"/>
      <c r="Q2146" s="366"/>
      <c r="R2146" s="366"/>
      <c r="S2146" s="366"/>
      <c r="T2146" s="366"/>
      <c r="U2146" s="366"/>
      <c r="V2146" s="366"/>
      <c r="W2146" s="366"/>
      <c r="X2146" s="366"/>
      <c r="Y2146" s="366"/>
      <c r="Z2146" s="366"/>
      <c r="AA2146" s="366"/>
      <c r="AB2146" s="366"/>
      <c r="AC2146" s="366"/>
      <c r="AD2146" s="366"/>
      <c r="AE2146" s="366"/>
      <c r="AF2146" s="366"/>
      <c r="AG2146" s="520"/>
    </row>
    <row r="2147" spans="1:33" ht="19.5" thickBot="1" x14ac:dyDescent="0.35">
      <c r="A2147" s="366"/>
      <c r="B2147" s="1668"/>
      <c r="C2147" s="293"/>
      <c r="D2147" s="293"/>
      <c r="E2147" s="293"/>
      <c r="F2147" s="293"/>
      <c r="G2147" s="293"/>
      <c r="H2147" s="338"/>
      <c r="I2147" s="388"/>
      <c r="J2147" s="332"/>
      <c r="K2147" s="332"/>
      <c r="L2147" s="332"/>
      <c r="M2147" s="332"/>
      <c r="N2147" s="332"/>
      <c r="O2147" s="366"/>
      <c r="P2147" s="366"/>
      <c r="Q2147" s="366"/>
      <c r="R2147" s="366"/>
      <c r="S2147" s="366"/>
      <c r="T2147" s="366"/>
      <c r="U2147" s="366"/>
      <c r="V2147" s="366"/>
      <c r="W2147" s="366"/>
      <c r="X2147" s="366"/>
      <c r="Y2147" s="366"/>
      <c r="Z2147" s="366"/>
      <c r="AA2147" s="366"/>
      <c r="AB2147" s="366"/>
      <c r="AC2147" s="366"/>
      <c r="AD2147" s="366"/>
      <c r="AE2147" s="366"/>
      <c r="AF2147" s="366"/>
      <c r="AG2147" s="520"/>
    </row>
    <row r="2148" spans="1:33" ht="19.5" thickBot="1" x14ac:dyDescent="0.35">
      <c r="A2148" s="366"/>
      <c r="B2148" s="1668"/>
      <c r="C2148" s="293"/>
      <c r="D2148" s="293"/>
      <c r="E2148" s="293"/>
      <c r="F2148" s="293"/>
      <c r="G2148" s="293"/>
      <c r="H2148" s="338"/>
      <c r="I2148" s="388"/>
      <c r="J2148" s="332"/>
      <c r="K2148" s="332"/>
      <c r="L2148" s="332"/>
      <c r="M2148" s="332"/>
      <c r="N2148" s="332"/>
      <c r="O2148" s="366"/>
      <c r="P2148" s="366"/>
      <c r="Q2148" s="366"/>
      <c r="R2148" s="366"/>
      <c r="S2148" s="366"/>
      <c r="T2148" s="366"/>
      <c r="U2148" s="366"/>
      <c r="V2148" s="366"/>
      <c r="W2148" s="366"/>
      <c r="X2148" s="366"/>
      <c r="Y2148" s="366"/>
      <c r="Z2148" s="366"/>
      <c r="AA2148" s="366"/>
      <c r="AB2148" s="366"/>
      <c r="AC2148" s="366"/>
      <c r="AD2148" s="366"/>
      <c r="AE2148" s="366"/>
      <c r="AF2148" s="366"/>
      <c r="AG2148" s="520"/>
    </row>
    <row r="2149" spans="1:33" ht="19.5" thickBot="1" x14ac:dyDescent="0.35">
      <c r="A2149" s="366"/>
      <c r="B2149" s="1668"/>
      <c r="C2149" s="293"/>
      <c r="D2149" s="293"/>
      <c r="E2149" s="293"/>
      <c r="F2149" s="293"/>
      <c r="G2149" s="293"/>
      <c r="H2149" s="338"/>
      <c r="I2149" s="388"/>
      <c r="J2149" s="332"/>
      <c r="K2149" s="332"/>
      <c r="L2149" s="332"/>
      <c r="M2149" s="332"/>
      <c r="N2149" s="332"/>
      <c r="O2149" s="366"/>
      <c r="P2149" s="366"/>
      <c r="Q2149" s="366"/>
      <c r="R2149" s="366"/>
      <c r="S2149" s="366"/>
      <c r="T2149" s="366"/>
      <c r="U2149" s="366"/>
      <c r="V2149" s="366"/>
      <c r="W2149" s="366"/>
      <c r="X2149" s="366"/>
      <c r="Y2149" s="366"/>
      <c r="Z2149" s="366"/>
      <c r="AA2149" s="366"/>
      <c r="AB2149" s="366"/>
      <c r="AC2149" s="366"/>
      <c r="AD2149" s="366"/>
      <c r="AE2149" s="366"/>
      <c r="AF2149" s="366"/>
      <c r="AG2149" s="520"/>
    </row>
    <row r="2150" spans="1:33" ht="19.5" thickBot="1" x14ac:dyDescent="0.35">
      <c r="A2150" s="366"/>
      <c r="B2150" s="1668"/>
      <c r="C2150" s="293"/>
      <c r="D2150" s="293"/>
      <c r="E2150" s="293"/>
      <c r="F2150" s="293"/>
      <c r="G2150" s="293"/>
      <c r="H2150" s="338"/>
      <c r="I2150" s="388"/>
      <c r="J2150" s="332"/>
      <c r="K2150" s="332"/>
      <c r="L2150" s="332"/>
      <c r="M2150" s="332"/>
      <c r="N2150" s="332"/>
      <c r="O2150" s="366"/>
      <c r="P2150" s="366"/>
      <c r="Q2150" s="366"/>
      <c r="R2150" s="366"/>
      <c r="S2150" s="366"/>
      <c r="T2150" s="366"/>
      <c r="U2150" s="366"/>
      <c r="V2150" s="366"/>
      <c r="W2150" s="366"/>
      <c r="X2150" s="366"/>
      <c r="Y2150" s="366"/>
      <c r="Z2150" s="366"/>
      <c r="AA2150" s="366"/>
      <c r="AB2150" s="366"/>
      <c r="AC2150" s="366"/>
      <c r="AD2150" s="366"/>
      <c r="AE2150" s="366"/>
      <c r="AF2150" s="366"/>
      <c r="AG2150" s="520"/>
    </row>
    <row r="2151" spans="1:33" ht="19.5" thickBot="1" x14ac:dyDescent="0.35">
      <c r="A2151" s="366"/>
      <c r="B2151" s="1668"/>
      <c r="C2151" s="293"/>
      <c r="D2151" s="293"/>
      <c r="E2151" s="293"/>
      <c r="F2151" s="293"/>
      <c r="G2151" s="293"/>
      <c r="H2151" s="338"/>
      <c r="I2151" s="388"/>
      <c r="J2151" s="332"/>
      <c r="K2151" s="332"/>
      <c r="L2151" s="332"/>
      <c r="M2151" s="332"/>
      <c r="N2151" s="332"/>
      <c r="O2151" s="366"/>
      <c r="P2151" s="366"/>
      <c r="Q2151" s="366"/>
      <c r="R2151" s="366"/>
      <c r="S2151" s="366"/>
      <c r="T2151" s="366"/>
      <c r="U2151" s="366"/>
      <c r="V2151" s="366"/>
      <c r="W2151" s="366"/>
      <c r="X2151" s="366"/>
      <c r="Y2151" s="366"/>
      <c r="Z2151" s="366"/>
      <c r="AA2151" s="366"/>
      <c r="AB2151" s="366"/>
      <c r="AC2151" s="366"/>
      <c r="AD2151" s="366"/>
      <c r="AE2151" s="366"/>
      <c r="AF2151" s="366"/>
      <c r="AG2151" s="520"/>
    </row>
    <row r="2152" spans="1:33" ht="19.5" thickBot="1" x14ac:dyDescent="0.35">
      <c r="A2152" s="366"/>
      <c r="B2152" s="1666"/>
      <c r="C2152" s="632"/>
      <c r="D2152" s="388"/>
      <c r="E2152" s="388"/>
      <c r="F2152" s="388"/>
      <c r="G2152" s="388"/>
      <c r="H2152" s="633"/>
      <c r="I2152" s="388"/>
      <c r="J2152" s="332"/>
      <c r="K2152" s="332"/>
      <c r="L2152" s="332"/>
      <c r="M2152" s="332"/>
      <c r="N2152" s="332"/>
      <c r="O2152" s="366"/>
      <c r="P2152" s="366"/>
      <c r="Q2152" s="366"/>
      <c r="R2152" s="366"/>
      <c r="S2152" s="366"/>
      <c r="T2152" s="366"/>
      <c r="U2152" s="366"/>
      <c r="V2152" s="366"/>
      <c r="W2152" s="366"/>
      <c r="X2152" s="366"/>
      <c r="Y2152" s="366"/>
      <c r="Z2152" s="366"/>
      <c r="AA2152" s="366"/>
      <c r="AB2152" s="366"/>
      <c r="AC2152" s="366"/>
      <c r="AD2152" s="366"/>
      <c r="AE2152" s="366"/>
      <c r="AF2152" s="366"/>
      <c r="AG2152" s="520"/>
    </row>
    <row r="2153" spans="1:33" ht="19.5" thickBot="1" x14ac:dyDescent="0.35">
      <c r="A2153" s="366"/>
      <c r="B2153" s="1666"/>
      <c r="C2153" s="632"/>
      <c r="D2153" s="388"/>
      <c r="E2153" s="388"/>
      <c r="F2153" s="388"/>
      <c r="G2153" s="388"/>
      <c r="H2153" s="633"/>
      <c r="I2153" s="388"/>
      <c r="J2153" s="332"/>
      <c r="K2153" s="332"/>
      <c r="L2153" s="332"/>
      <c r="M2153" s="332"/>
      <c r="N2153" s="332"/>
      <c r="O2153" s="366"/>
      <c r="P2153" s="366"/>
      <c r="Q2153" s="366"/>
      <c r="R2153" s="366"/>
      <c r="S2153" s="366"/>
      <c r="T2153" s="366"/>
      <c r="U2153" s="366"/>
      <c r="V2153" s="366"/>
      <c r="W2153" s="366"/>
      <c r="X2153" s="366"/>
      <c r="Y2153" s="366"/>
      <c r="Z2153" s="366"/>
      <c r="AA2153" s="366"/>
      <c r="AB2153" s="366"/>
      <c r="AC2153" s="366"/>
      <c r="AD2153" s="366"/>
      <c r="AE2153" s="366"/>
      <c r="AF2153" s="366"/>
      <c r="AG2153" s="520"/>
    </row>
    <row r="2154" spans="1:33" ht="19.5" thickBot="1" x14ac:dyDescent="0.35">
      <c r="A2154" s="366"/>
      <c r="B2154" s="1666"/>
      <c r="C2154" s="632"/>
      <c r="D2154" s="388"/>
      <c r="E2154" s="388"/>
      <c r="F2154" s="388"/>
      <c r="G2154" s="388"/>
      <c r="H2154" s="633"/>
      <c r="I2154" s="388"/>
      <c r="J2154" s="332"/>
      <c r="K2154" s="332"/>
      <c r="L2154" s="332"/>
      <c r="M2154" s="332"/>
      <c r="N2154" s="332"/>
      <c r="O2154" s="366"/>
      <c r="P2154" s="366"/>
      <c r="Q2154" s="366"/>
      <c r="R2154" s="366"/>
      <c r="S2154" s="366"/>
      <c r="T2154" s="366"/>
      <c r="U2154" s="366"/>
      <c r="V2154" s="366"/>
      <c r="W2154" s="366"/>
      <c r="X2154" s="366"/>
      <c r="Y2154" s="366"/>
      <c r="Z2154" s="366"/>
      <c r="AA2154" s="366"/>
      <c r="AB2154" s="366"/>
      <c r="AC2154" s="366"/>
      <c r="AD2154" s="366"/>
      <c r="AE2154" s="366"/>
      <c r="AF2154" s="366"/>
      <c r="AG2154" s="520"/>
    </row>
    <row r="2155" spans="1:33" ht="19.5" thickBot="1" x14ac:dyDescent="0.35">
      <c r="A2155" s="366"/>
      <c r="B2155" s="1666"/>
      <c r="C2155" s="632"/>
      <c r="D2155" s="388"/>
      <c r="E2155" s="388"/>
      <c r="F2155" s="388"/>
      <c r="G2155" s="388"/>
      <c r="H2155" s="633"/>
      <c r="I2155" s="388"/>
      <c r="J2155" s="332"/>
      <c r="K2155" s="332"/>
      <c r="L2155" s="332"/>
      <c r="M2155" s="332"/>
      <c r="N2155" s="332"/>
      <c r="O2155" s="366"/>
      <c r="P2155" s="366"/>
      <c r="Q2155" s="366"/>
      <c r="R2155" s="366"/>
      <c r="S2155" s="366"/>
      <c r="T2155" s="366"/>
      <c r="U2155" s="366"/>
      <c r="V2155" s="366"/>
      <c r="W2155" s="366"/>
      <c r="X2155" s="366"/>
      <c r="Y2155" s="366"/>
      <c r="Z2155" s="366"/>
      <c r="AA2155" s="366"/>
      <c r="AB2155" s="366"/>
      <c r="AC2155" s="366"/>
      <c r="AD2155" s="366"/>
      <c r="AE2155" s="366"/>
      <c r="AF2155" s="366"/>
      <c r="AG2155" s="520"/>
    </row>
    <row r="2156" spans="1:33" ht="19.5" thickBot="1" x14ac:dyDescent="0.35">
      <c r="A2156" s="366"/>
      <c r="B2156" s="1666"/>
      <c r="C2156" s="632"/>
      <c r="D2156" s="388"/>
      <c r="E2156" s="388"/>
      <c r="F2156" s="388"/>
      <c r="G2156" s="388"/>
      <c r="H2156" s="633"/>
      <c r="I2156" s="388"/>
      <c r="J2156" s="332"/>
      <c r="K2156" s="332"/>
      <c r="L2156" s="332"/>
      <c r="M2156" s="332"/>
      <c r="N2156" s="332"/>
      <c r="O2156" s="366"/>
      <c r="P2156" s="366"/>
      <c r="Q2156" s="366"/>
      <c r="R2156" s="366"/>
      <c r="S2156" s="366"/>
      <c r="T2156" s="366"/>
      <c r="U2156" s="366"/>
      <c r="V2156" s="366"/>
      <c r="W2156" s="366"/>
      <c r="X2156" s="366"/>
      <c r="Y2156" s="366"/>
      <c r="Z2156" s="366"/>
      <c r="AA2156" s="366"/>
      <c r="AB2156" s="366"/>
      <c r="AC2156" s="366"/>
      <c r="AD2156" s="366"/>
      <c r="AE2156" s="366"/>
      <c r="AF2156" s="366"/>
      <c r="AG2156" s="520"/>
    </row>
    <row r="2157" spans="1:33" ht="19.5" thickBot="1" x14ac:dyDescent="0.35">
      <c r="A2157" s="366"/>
      <c r="B2157" s="1666"/>
      <c r="C2157" s="632"/>
      <c r="D2157" s="388"/>
      <c r="E2157" s="388"/>
      <c r="F2157" s="388"/>
      <c r="G2157" s="388"/>
      <c r="H2157" s="633"/>
      <c r="I2157" s="388"/>
      <c r="J2157" s="332"/>
      <c r="K2157" s="332"/>
      <c r="L2157" s="332"/>
      <c r="M2157" s="332"/>
      <c r="N2157" s="332"/>
      <c r="O2157" s="366"/>
      <c r="P2157" s="366"/>
      <c r="Q2157" s="366"/>
      <c r="R2157" s="366"/>
      <c r="S2157" s="366"/>
      <c r="T2157" s="366"/>
      <c r="U2157" s="366"/>
      <c r="V2157" s="366"/>
      <c r="W2157" s="366"/>
      <c r="X2157" s="366"/>
      <c r="Y2157" s="366"/>
      <c r="Z2157" s="366"/>
      <c r="AA2157" s="366"/>
      <c r="AB2157" s="366"/>
      <c r="AC2157" s="366"/>
      <c r="AD2157" s="366"/>
      <c r="AE2157" s="366"/>
      <c r="AF2157" s="366"/>
      <c r="AG2157" s="520"/>
    </row>
    <row r="2158" spans="1:33" ht="19.5" thickBot="1" x14ac:dyDescent="0.35">
      <c r="A2158" s="366"/>
      <c r="B2158" s="1666"/>
      <c r="C2158" s="632"/>
      <c r="D2158" s="388"/>
      <c r="E2158" s="388"/>
      <c r="F2158" s="388"/>
      <c r="G2158" s="388"/>
      <c r="H2158" s="633"/>
      <c r="I2158" s="388"/>
      <c r="J2158" s="332"/>
      <c r="K2158" s="332"/>
      <c r="L2158" s="332"/>
      <c r="M2158" s="332"/>
      <c r="N2158" s="332"/>
      <c r="O2158" s="366"/>
      <c r="P2158" s="366"/>
      <c r="Q2158" s="366"/>
      <c r="R2158" s="366"/>
      <c r="S2158" s="366"/>
      <c r="T2158" s="366"/>
      <c r="U2158" s="366"/>
      <c r="V2158" s="366"/>
      <c r="W2158" s="366"/>
      <c r="X2158" s="366"/>
      <c r="Y2158" s="366"/>
      <c r="Z2158" s="366"/>
      <c r="AA2158" s="366"/>
      <c r="AB2158" s="366"/>
      <c r="AC2158" s="366"/>
      <c r="AD2158" s="366"/>
      <c r="AE2158" s="366"/>
      <c r="AF2158" s="366"/>
      <c r="AG2158" s="520"/>
    </row>
    <row r="2159" spans="1:33" ht="19.5" thickBot="1" x14ac:dyDescent="0.35">
      <c r="A2159" s="366"/>
      <c r="B2159" s="1666"/>
      <c r="C2159" s="632"/>
      <c r="D2159" s="388"/>
      <c r="E2159" s="388"/>
      <c r="F2159" s="388"/>
      <c r="G2159" s="388"/>
      <c r="H2159" s="633"/>
      <c r="I2159" s="388"/>
      <c r="J2159" s="332"/>
      <c r="K2159" s="332"/>
      <c r="L2159" s="332"/>
      <c r="M2159" s="332"/>
      <c r="N2159" s="332"/>
      <c r="O2159" s="366"/>
      <c r="P2159" s="366"/>
      <c r="Q2159" s="366"/>
      <c r="R2159" s="366"/>
      <c r="S2159" s="366"/>
      <c r="T2159" s="366"/>
      <c r="U2159" s="366"/>
      <c r="V2159" s="366"/>
      <c r="W2159" s="366"/>
      <c r="X2159" s="366"/>
      <c r="Y2159" s="366"/>
      <c r="Z2159" s="366"/>
      <c r="AA2159" s="366"/>
      <c r="AB2159" s="366"/>
      <c r="AC2159" s="366"/>
      <c r="AD2159" s="366"/>
      <c r="AE2159" s="366"/>
      <c r="AF2159" s="366"/>
      <c r="AG2159" s="520"/>
    </row>
    <row r="2160" spans="1:33" ht="19.5" thickBot="1" x14ac:dyDescent="0.35">
      <c r="A2160" s="366"/>
      <c r="B2160" s="1666"/>
      <c r="C2160" s="632"/>
      <c r="D2160" s="388"/>
      <c r="E2160" s="388"/>
      <c r="F2160" s="388"/>
      <c r="G2160" s="388"/>
      <c r="H2160" s="633"/>
      <c r="I2160" s="388"/>
      <c r="J2160" s="332"/>
      <c r="K2160" s="332"/>
      <c r="L2160" s="332"/>
      <c r="M2160" s="332"/>
      <c r="N2160" s="332"/>
      <c r="O2160" s="366"/>
      <c r="P2160" s="366"/>
      <c r="Q2160" s="366"/>
      <c r="R2160" s="366"/>
      <c r="S2160" s="366"/>
      <c r="T2160" s="366"/>
      <c r="U2160" s="366"/>
      <c r="V2160" s="366"/>
      <c r="W2160" s="366"/>
      <c r="X2160" s="366"/>
      <c r="Y2160" s="366"/>
      <c r="Z2160" s="366"/>
      <c r="AA2160" s="366"/>
      <c r="AB2160" s="366"/>
      <c r="AC2160" s="366"/>
      <c r="AD2160" s="366"/>
      <c r="AE2160" s="366"/>
      <c r="AF2160" s="366"/>
      <c r="AG2160" s="520"/>
    </row>
    <row r="2161" spans="1:33" ht="41.25" thickBot="1" x14ac:dyDescent="0.35">
      <c r="A2161" s="366"/>
      <c r="B2161" s="344" t="s">
        <v>1</v>
      </c>
      <c r="C2161" s="344" t="s">
        <v>152</v>
      </c>
      <c r="D2161" s="344" t="s">
        <v>151</v>
      </c>
      <c r="E2161" s="344" t="s">
        <v>30</v>
      </c>
      <c r="F2161" s="344" t="s">
        <v>57</v>
      </c>
      <c r="G2161" s="344" t="s">
        <v>314</v>
      </c>
      <c r="H2161" s="980" t="s">
        <v>315</v>
      </c>
      <c r="I2161" s="344" t="s">
        <v>58</v>
      </c>
      <c r="J2161" s="332"/>
      <c r="K2161" s="332"/>
      <c r="L2161" s="332"/>
      <c r="M2161" s="332"/>
      <c r="N2161" s="332"/>
      <c r="O2161" s="366"/>
      <c r="P2161" s="366"/>
      <c r="Q2161" s="366"/>
      <c r="R2161" s="366"/>
      <c r="S2161" s="366"/>
      <c r="T2161" s="366"/>
      <c r="U2161" s="366"/>
      <c r="V2161" s="366"/>
      <c r="W2161" s="366"/>
      <c r="X2161" s="366"/>
      <c r="Y2161" s="366"/>
      <c r="Z2161" s="366"/>
      <c r="AA2161" s="366"/>
      <c r="AB2161" s="366"/>
      <c r="AC2161" s="366"/>
      <c r="AD2161" s="366"/>
      <c r="AE2161" s="366"/>
      <c r="AF2161" s="366"/>
      <c r="AG2161" s="520"/>
    </row>
    <row r="2162" spans="1:33" ht="19.5" thickBot="1" x14ac:dyDescent="0.35">
      <c r="A2162" s="366"/>
      <c r="B2162" s="1666"/>
      <c r="C2162" s="632"/>
      <c r="D2162" s="388"/>
      <c r="E2162" s="388"/>
      <c r="F2162" s="388"/>
      <c r="G2162" s="388"/>
      <c r="H2162" s="633"/>
      <c r="I2162" s="388"/>
      <c r="J2162" s="332"/>
      <c r="K2162" s="332"/>
      <c r="L2162" s="332"/>
      <c r="M2162" s="332"/>
      <c r="N2162" s="332"/>
      <c r="O2162" s="366"/>
      <c r="P2162" s="366"/>
      <c r="Q2162" s="366"/>
      <c r="R2162" s="366"/>
      <c r="S2162" s="366"/>
      <c r="T2162" s="366"/>
      <c r="U2162" s="366"/>
      <c r="V2162" s="366"/>
      <c r="W2162" s="366"/>
      <c r="X2162" s="366"/>
      <c r="Y2162" s="366"/>
      <c r="Z2162" s="366"/>
      <c r="AA2162" s="366"/>
      <c r="AB2162" s="366"/>
      <c r="AC2162" s="366"/>
      <c r="AD2162" s="366"/>
      <c r="AE2162" s="366"/>
      <c r="AF2162" s="366"/>
      <c r="AG2162" s="520"/>
    </row>
    <row r="2163" spans="1:33" ht="19.5" thickBot="1" x14ac:dyDescent="0.35">
      <c r="A2163" s="366"/>
      <c r="B2163" s="1666"/>
      <c r="C2163" s="632"/>
      <c r="D2163" s="388"/>
      <c r="E2163" s="388"/>
      <c r="F2163" s="388"/>
      <c r="G2163" s="388"/>
      <c r="H2163" s="633"/>
      <c r="I2163" s="388"/>
      <c r="J2163" s="332"/>
      <c r="K2163" s="332"/>
      <c r="L2163" s="332"/>
      <c r="M2163" s="332"/>
      <c r="N2163" s="332"/>
      <c r="O2163" s="366"/>
      <c r="P2163" s="366"/>
      <c r="Q2163" s="366"/>
      <c r="R2163" s="366"/>
      <c r="S2163" s="366"/>
      <c r="T2163" s="366"/>
      <c r="U2163" s="366"/>
      <c r="V2163" s="366"/>
      <c r="W2163" s="366"/>
      <c r="X2163" s="366"/>
      <c r="Y2163" s="366"/>
      <c r="Z2163" s="366"/>
      <c r="AA2163" s="366"/>
      <c r="AB2163" s="366"/>
      <c r="AC2163" s="366"/>
      <c r="AD2163" s="366"/>
      <c r="AE2163" s="366"/>
      <c r="AF2163" s="366"/>
      <c r="AG2163" s="520"/>
    </row>
    <row r="2164" spans="1:33" ht="19.5" thickBot="1" x14ac:dyDescent="0.35">
      <c r="A2164" s="366"/>
      <c r="B2164" s="1666"/>
      <c r="C2164" s="632"/>
      <c r="D2164" s="388"/>
      <c r="E2164" s="388"/>
      <c r="F2164" s="388"/>
      <c r="G2164" s="388"/>
      <c r="H2164" s="633"/>
      <c r="I2164" s="388"/>
      <c r="J2164" s="332"/>
      <c r="K2164" s="332"/>
      <c r="L2164" s="332"/>
      <c r="M2164" s="332"/>
      <c r="N2164" s="332"/>
      <c r="O2164" s="366"/>
      <c r="P2164" s="366"/>
      <c r="Q2164" s="366"/>
      <c r="R2164" s="366"/>
      <c r="S2164" s="366"/>
      <c r="T2164" s="366"/>
      <c r="U2164" s="366"/>
      <c r="V2164" s="366"/>
      <c r="W2164" s="366"/>
      <c r="X2164" s="366"/>
      <c r="Y2164" s="366"/>
      <c r="Z2164" s="366"/>
      <c r="AA2164" s="366"/>
      <c r="AB2164" s="366"/>
      <c r="AC2164" s="366"/>
      <c r="AD2164" s="366"/>
      <c r="AE2164" s="366"/>
      <c r="AF2164" s="366"/>
      <c r="AG2164" s="520"/>
    </row>
    <row r="2165" spans="1:33" ht="19.5" thickBot="1" x14ac:dyDescent="0.35">
      <c r="A2165" s="366"/>
      <c r="B2165" s="1666"/>
      <c r="C2165" s="632"/>
      <c r="D2165" s="388"/>
      <c r="E2165" s="388"/>
      <c r="F2165" s="388"/>
      <c r="G2165" s="388"/>
      <c r="H2165" s="633"/>
      <c r="I2165" s="388"/>
      <c r="J2165" s="332"/>
      <c r="K2165" s="332"/>
      <c r="L2165" s="332"/>
      <c r="M2165" s="332"/>
      <c r="N2165" s="332"/>
      <c r="O2165" s="366"/>
      <c r="P2165" s="366"/>
      <c r="Q2165" s="366"/>
      <c r="R2165" s="366"/>
      <c r="S2165" s="366"/>
      <c r="T2165" s="366"/>
      <c r="U2165" s="366"/>
      <c r="V2165" s="366"/>
      <c r="W2165" s="366"/>
      <c r="X2165" s="366"/>
      <c r="Y2165" s="366"/>
      <c r="Z2165" s="366"/>
      <c r="AA2165" s="366"/>
      <c r="AB2165" s="366"/>
      <c r="AC2165" s="366"/>
      <c r="AD2165" s="366"/>
      <c r="AE2165" s="366"/>
      <c r="AF2165" s="366"/>
      <c r="AG2165" s="520"/>
    </row>
    <row r="2166" spans="1:33" ht="19.5" thickBot="1" x14ac:dyDescent="0.35">
      <c r="A2166" s="366"/>
      <c r="B2166" s="1666"/>
      <c r="C2166" s="632"/>
      <c r="D2166" s="388"/>
      <c r="E2166" s="388"/>
      <c r="F2166" s="388"/>
      <c r="G2166" s="388"/>
      <c r="H2166" s="633"/>
      <c r="I2166" s="388"/>
      <c r="J2166" s="332"/>
      <c r="K2166" s="332"/>
      <c r="L2166" s="332"/>
      <c r="M2166" s="332"/>
      <c r="N2166" s="332"/>
      <c r="O2166" s="366"/>
      <c r="P2166" s="366"/>
      <c r="Q2166" s="366"/>
      <c r="R2166" s="366"/>
      <c r="S2166" s="366"/>
      <c r="T2166" s="366"/>
      <c r="U2166" s="366"/>
      <c r="V2166" s="366"/>
      <c r="W2166" s="366"/>
      <c r="X2166" s="366"/>
      <c r="Y2166" s="366"/>
      <c r="Z2166" s="366"/>
      <c r="AA2166" s="366"/>
      <c r="AB2166" s="366"/>
      <c r="AC2166" s="366"/>
      <c r="AD2166" s="366"/>
      <c r="AE2166" s="366"/>
      <c r="AF2166" s="366"/>
      <c r="AG2166" s="520"/>
    </row>
    <row r="2167" spans="1:33" ht="19.5" thickBot="1" x14ac:dyDescent="0.35">
      <c r="A2167" s="366"/>
      <c r="B2167" s="1666"/>
      <c r="C2167" s="632"/>
      <c r="D2167" s="388"/>
      <c r="E2167" s="388"/>
      <c r="F2167" s="388"/>
      <c r="G2167" s="388"/>
      <c r="H2167" s="633"/>
      <c r="I2167" s="388"/>
      <c r="J2167" s="332"/>
      <c r="K2167" s="332"/>
      <c r="L2167" s="332"/>
      <c r="M2167" s="332"/>
      <c r="N2167" s="332"/>
      <c r="O2167" s="366"/>
      <c r="P2167" s="366"/>
      <c r="Q2167" s="366"/>
      <c r="R2167" s="366"/>
      <c r="S2167" s="366"/>
      <c r="T2167" s="366"/>
      <c r="U2167" s="366"/>
      <c r="V2167" s="366"/>
      <c r="W2167" s="366"/>
      <c r="X2167" s="366"/>
      <c r="Y2167" s="366"/>
      <c r="Z2167" s="366"/>
      <c r="AA2167" s="366"/>
      <c r="AB2167" s="366"/>
      <c r="AC2167" s="366"/>
      <c r="AD2167" s="366"/>
      <c r="AE2167" s="366"/>
      <c r="AF2167" s="366"/>
      <c r="AG2167" s="520"/>
    </row>
    <row r="2168" spans="1:33" ht="19.5" thickBot="1" x14ac:dyDescent="0.35">
      <c r="A2168" s="366"/>
      <c r="B2168" s="1666"/>
      <c r="C2168" s="632"/>
      <c r="D2168" s="388"/>
      <c r="E2168" s="388"/>
      <c r="F2168" s="388"/>
      <c r="G2168" s="388"/>
      <c r="H2168" s="633"/>
      <c r="I2168" s="388"/>
      <c r="J2168" s="332"/>
      <c r="K2168" s="332"/>
      <c r="L2168" s="332"/>
      <c r="M2168" s="332"/>
      <c r="N2168" s="332"/>
      <c r="O2168" s="366"/>
      <c r="P2168" s="366"/>
      <c r="Q2168" s="366"/>
      <c r="R2168" s="366"/>
      <c r="S2168" s="366"/>
      <c r="T2168" s="366"/>
      <c r="U2168" s="366"/>
      <c r="V2168" s="366"/>
      <c r="W2168" s="366"/>
      <c r="X2168" s="366"/>
      <c r="Y2168" s="366"/>
      <c r="Z2168" s="366"/>
      <c r="AA2168" s="366"/>
      <c r="AB2168" s="366"/>
      <c r="AC2168" s="366"/>
      <c r="AD2168" s="366"/>
      <c r="AE2168" s="366"/>
      <c r="AF2168" s="366"/>
      <c r="AG2168" s="520"/>
    </row>
    <row r="2169" spans="1:33" ht="19.5" thickBot="1" x14ac:dyDescent="0.35">
      <c r="A2169" s="366"/>
      <c r="B2169" s="1666"/>
      <c r="C2169" s="632"/>
      <c r="D2169" s="388"/>
      <c r="E2169" s="388"/>
      <c r="F2169" s="388"/>
      <c r="G2169" s="388"/>
      <c r="H2169" s="633"/>
      <c r="I2169" s="388"/>
      <c r="J2169" s="332"/>
      <c r="K2169" s="332"/>
      <c r="L2169" s="332"/>
      <c r="M2169" s="332"/>
      <c r="N2169" s="332"/>
      <c r="O2169" s="366"/>
      <c r="P2169" s="366"/>
      <c r="Q2169" s="366"/>
      <c r="R2169" s="366"/>
      <c r="S2169" s="366"/>
      <c r="T2169" s="366"/>
      <c r="U2169" s="366"/>
      <c r="V2169" s="366"/>
      <c r="W2169" s="366"/>
      <c r="X2169" s="366"/>
      <c r="Y2169" s="366"/>
      <c r="Z2169" s="366"/>
      <c r="AA2169" s="366"/>
      <c r="AB2169" s="366"/>
      <c r="AC2169" s="366"/>
      <c r="AD2169" s="366"/>
      <c r="AE2169" s="366"/>
      <c r="AF2169" s="366"/>
      <c r="AG2169" s="520"/>
    </row>
    <row r="2170" spans="1:33" ht="19.5" thickBot="1" x14ac:dyDescent="0.35">
      <c r="A2170" s="366"/>
      <c r="B2170" s="1666"/>
      <c r="C2170" s="632"/>
      <c r="D2170" s="388"/>
      <c r="E2170" s="388"/>
      <c r="F2170" s="388"/>
      <c r="G2170" s="388"/>
      <c r="H2170" s="633"/>
      <c r="I2170" s="388"/>
      <c r="J2170" s="332"/>
      <c r="K2170" s="332"/>
      <c r="L2170" s="332"/>
      <c r="M2170" s="332"/>
      <c r="N2170" s="332"/>
      <c r="O2170" s="366"/>
      <c r="P2170" s="366"/>
      <c r="Q2170" s="366"/>
      <c r="R2170" s="366"/>
      <c r="S2170" s="366"/>
      <c r="T2170" s="366"/>
      <c r="U2170" s="366"/>
      <c r="V2170" s="366"/>
      <c r="W2170" s="366"/>
      <c r="X2170" s="366"/>
      <c r="Y2170" s="366"/>
      <c r="Z2170" s="366"/>
      <c r="AA2170" s="366"/>
      <c r="AB2170" s="366"/>
      <c r="AC2170" s="366"/>
      <c r="AD2170" s="366"/>
      <c r="AE2170" s="366"/>
      <c r="AF2170" s="366"/>
      <c r="AG2170" s="520"/>
    </row>
    <row r="2171" spans="1:33" ht="19.5" thickBot="1" x14ac:dyDescent="0.35">
      <c r="A2171" s="366"/>
      <c r="B2171" s="1666"/>
      <c r="C2171" s="632"/>
      <c r="D2171" s="388"/>
      <c r="E2171" s="388"/>
      <c r="F2171" s="388"/>
      <c r="G2171" s="388"/>
      <c r="H2171" s="633"/>
      <c r="I2171" s="388"/>
      <c r="J2171" s="332"/>
      <c r="K2171" s="332"/>
      <c r="L2171" s="332"/>
      <c r="M2171" s="332"/>
      <c r="N2171" s="332"/>
      <c r="O2171" s="366"/>
      <c r="P2171" s="366"/>
      <c r="Q2171" s="366"/>
      <c r="R2171" s="366"/>
      <c r="S2171" s="366"/>
      <c r="T2171" s="366"/>
      <c r="U2171" s="366"/>
      <c r="V2171" s="366"/>
      <c r="W2171" s="366"/>
      <c r="X2171" s="366"/>
      <c r="Y2171" s="366"/>
      <c r="Z2171" s="366"/>
      <c r="AA2171" s="366"/>
      <c r="AB2171" s="366"/>
      <c r="AC2171" s="366"/>
      <c r="AD2171" s="366"/>
      <c r="AE2171" s="366"/>
      <c r="AF2171" s="366"/>
      <c r="AG2171" s="520"/>
    </row>
    <row r="2172" spans="1:33" ht="19.5" thickBot="1" x14ac:dyDescent="0.35">
      <c r="A2172" s="366"/>
      <c r="B2172" s="1666"/>
      <c r="C2172" s="632"/>
      <c r="D2172" s="388"/>
      <c r="E2172" s="388"/>
      <c r="F2172" s="388"/>
      <c r="G2172" s="388"/>
      <c r="H2172" s="633"/>
      <c r="I2172" s="388"/>
      <c r="J2172" s="332"/>
      <c r="K2172" s="332"/>
      <c r="L2172" s="332"/>
      <c r="M2172" s="332"/>
      <c r="N2172" s="332"/>
      <c r="O2172" s="366"/>
      <c r="P2172" s="366"/>
      <c r="Q2172" s="366"/>
      <c r="R2172" s="366"/>
      <c r="S2172" s="366"/>
      <c r="T2172" s="366"/>
      <c r="U2172" s="366"/>
      <c r="V2172" s="366"/>
      <c r="W2172" s="366"/>
      <c r="X2172" s="366"/>
      <c r="Y2172" s="366"/>
      <c r="Z2172" s="366"/>
      <c r="AA2172" s="366"/>
      <c r="AB2172" s="366"/>
      <c r="AC2172" s="366"/>
      <c r="AD2172" s="366"/>
      <c r="AE2172" s="366"/>
      <c r="AF2172" s="366"/>
      <c r="AG2172" s="520"/>
    </row>
    <row r="2173" spans="1:33" ht="19.5" thickBot="1" x14ac:dyDescent="0.35">
      <c r="A2173" s="366"/>
      <c r="B2173" s="1666"/>
      <c r="C2173" s="632"/>
      <c r="D2173" s="388"/>
      <c r="E2173" s="388"/>
      <c r="F2173" s="388"/>
      <c r="G2173" s="388"/>
      <c r="H2173" s="633"/>
      <c r="I2173" s="388"/>
      <c r="J2173" s="332"/>
      <c r="K2173" s="332"/>
      <c r="L2173" s="332"/>
      <c r="M2173" s="332"/>
      <c r="N2173" s="332"/>
      <c r="O2173" s="366"/>
      <c r="P2173" s="366"/>
      <c r="Q2173" s="366"/>
      <c r="R2173" s="366"/>
      <c r="S2173" s="366"/>
      <c r="T2173" s="366"/>
      <c r="U2173" s="366"/>
      <c r="V2173" s="366"/>
      <c r="W2173" s="366"/>
      <c r="X2173" s="366"/>
      <c r="Y2173" s="366"/>
      <c r="Z2173" s="366"/>
      <c r="AA2173" s="366"/>
      <c r="AB2173" s="366"/>
      <c r="AC2173" s="366"/>
      <c r="AD2173" s="366"/>
      <c r="AE2173" s="366"/>
      <c r="AF2173" s="366"/>
      <c r="AG2173" s="520"/>
    </row>
    <row r="2174" spans="1:33" ht="19.5" thickBot="1" x14ac:dyDescent="0.35">
      <c r="A2174" s="366"/>
      <c r="B2174" s="1666"/>
      <c r="C2174" s="632"/>
      <c r="D2174" s="388"/>
      <c r="E2174" s="388"/>
      <c r="F2174" s="388"/>
      <c r="G2174" s="388"/>
      <c r="H2174" s="633"/>
      <c r="I2174" s="388"/>
      <c r="J2174" s="332"/>
      <c r="K2174" s="332"/>
      <c r="L2174" s="332"/>
      <c r="M2174" s="332"/>
      <c r="N2174" s="332"/>
      <c r="O2174" s="366"/>
      <c r="P2174" s="366"/>
      <c r="Q2174" s="366"/>
      <c r="R2174" s="366"/>
      <c r="S2174" s="366"/>
      <c r="T2174" s="366"/>
      <c r="U2174" s="366"/>
      <c r="V2174" s="366"/>
      <c r="W2174" s="366"/>
      <c r="X2174" s="366"/>
      <c r="Y2174" s="366"/>
      <c r="Z2174" s="366"/>
      <c r="AA2174" s="366"/>
      <c r="AB2174" s="366"/>
      <c r="AC2174" s="366"/>
      <c r="AD2174" s="366"/>
      <c r="AE2174" s="366"/>
      <c r="AF2174" s="366"/>
      <c r="AG2174" s="520"/>
    </row>
    <row r="2175" spans="1:33" ht="19.5" thickBot="1" x14ac:dyDescent="0.35">
      <c r="A2175" s="366"/>
      <c r="B2175" s="1666"/>
      <c r="C2175" s="632"/>
      <c r="D2175" s="388"/>
      <c r="E2175" s="388"/>
      <c r="F2175" s="388"/>
      <c r="G2175" s="388"/>
      <c r="H2175" s="633"/>
      <c r="I2175" s="388"/>
      <c r="J2175" s="332"/>
      <c r="K2175" s="332"/>
      <c r="L2175" s="332"/>
      <c r="M2175" s="332"/>
      <c r="N2175" s="332"/>
      <c r="O2175" s="366"/>
      <c r="P2175" s="366"/>
      <c r="Q2175" s="366"/>
      <c r="R2175" s="366"/>
      <c r="S2175" s="366"/>
      <c r="T2175" s="366"/>
      <c r="U2175" s="366"/>
      <c r="V2175" s="366"/>
      <c r="W2175" s="366"/>
      <c r="X2175" s="366"/>
      <c r="Y2175" s="366"/>
      <c r="Z2175" s="366"/>
      <c r="AA2175" s="366"/>
      <c r="AB2175" s="366"/>
      <c r="AC2175" s="366"/>
      <c r="AD2175" s="366"/>
      <c r="AE2175" s="366"/>
      <c r="AF2175" s="366"/>
      <c r="AG2175" s="520"/>
    </row>
    <row r="2176" spans="1:33" ht="19.5" thickBot="1" x14ac:dyDescent="0.35">
      <c r="A2176" s="366"/>
      <c r="B2176" s="1666"/>
      <c r="C2176" s="632"/>
      <c r="D2176" s="388"/>
      <c r="E2176" s="388"/>
      <c r="F2176" s="388"/>
      <c r="G2176" s="388"/>
      <c r="H2176" s="633"/>
      <c r="I2176" s="388"/>
      <c r="J2176" s="332"/>
      <c r="K2176" s="332"/>
      <c r="L2176" s="332"/>
      <c r="M2176" s="332"/>
      <c r="N2176" s="332"/>
      <c r="O2176" s="366"/>
      <c r="P2176" s="366"/>
      <c r="Q2176" s="366"/>
      <c r="R2176" s="366"/>
      <c r="S2176" s="366"/>
      <c r="T2176" s="366"/>
      <c r="U2176" s="366"/>
      <c r="V2176" s="366"/>
      <c r="W2176" s="366"/>
      <c r="X2176" s="366"/>
      <c r="Y2176" s="366"/>
      <c r="Z2176" s="366"/>
      <c r="AA2176" s="366"/>
      <c r="AB2176" s="366"/>
      <c r="AC2176" s="366"/>
      <c r="AD2176" s="366"/>
      <c r="AE2176" s="366"/>
      <c r="AF2176" s="366"/>
      <c r="AG2176" s="520"/>
    </row>
    <row r="2177" spans="1:33" ht="19.5" thickBot="1" x14ac:dyDescent="0.35">
      <c r="A2177" s="366"/>
      <c r="B2177" s="1666"/>
      <c r="C2177" s="632"/>
      <c r="D2177" s="388"/>
      <c r="E2177" s="388"/>
      <c r="F2177" s="388"/>
      <c r="G2177" s="388"/>
      <c r="H2177" s="633"/>
      <c r="I2177" s="388"/>
      <c r="J2177" s="332"/>
      <c r="K2177" s="332"/>
      <c r="L2177" s="332"/>
      <c r="M2177" s="332"/>
      <c r="N2177" s="332"/>
      <c r="O2177" s="366"/>
      <c r="P2177" s="366"/>
      <c r="Q2177" s="366"/>
      <c r="R2177" s="366"/>
      <c r="S2177" s="366"/>
      <c r="T2177" s="366"/>
      <c r="U2177" s="366"/>
      <c r="V2177" s="366"/>
      <c r="W2177" s="366"/>
      <c r="X2177" s="366"/>
      <c r="Y2177" s="366"/>
      <c r="Z2177" s="366"/>
      <c r="AA2177" s="366"/>
      <c r="AB2177" s="366"/>
      <c r="AC2177" s="366"/>
      <c r="AD2177" s="366"/>
      <c r="AE2177" s="366"/>
      <c r="AF2177" s="366"/>
      <c r="AG2177" s="520"/>
    </row>
    <row r="2178" spans="1:33" ht="19.5" thickBot="1" x14ac:dyDescent="0.35">
      <c r="A2178" s="366"/>
      <c r="B2178" s="1666"/>
      <c r="C2178" s="632"/>
      <c r="D2178" s="388"/>
      <c r="E2178" s="388"/>
      <c r="F2178" s="388"/>
      <c r="G2178" s="388"/>
      <c r="H2178" s="633"/>
      <c r="I2178" s="388"/>
      <c r="J2178" s="332"/>
      <c r="K2178" s="332"/>
      <c r="L2178" s="332"/>
      <c r="M2178" s="332"/>
      <c r="N2178" s="332"/>
      <c r="O2178" s="366"/>
      <c r="P2178" s="366"/>
      <c r="Q2178" s="366"/>
      <c r="R2178" s="366"/>
      <c r="S2178" s="366"/>
      <c r="T2178" s="366"/>
      <c r="U2178" s="366"/>
      <c r="V2178" s="366"/>
      <c r="W2178" s="366"/>
      <c r="X2178" s="366"/>
      <c r="Y2178" s="366"/>
      <c r="Z2178" s="366"/>
      <c r="AA2178" s="366"/>
      <c r="AB2178" s="366"/>
      <c r="AC2178" s="366"/>
      <c r="AD2178" s="366"/>
      <c r="AE2178" s="366"/>
      <c r="AF2178" s="366"/>
      <c r="AG2178" s="520"/>
    </row>
    <row r="2179" spans="1:33" ht="19.5" thickBot="1" x14ac:dyDescent="0.35">
      <c r="A2179" s="366"/>
      <c r="B2179" s="1666"/>
      <c r="C2179" s="632"/>
      <c r="D2179" s="388"/>
      <c r="E2179" s="388"/>
      <c r="F2179" s="388"/>
      <c r="G2179" s="388"/>
      <c r="H2179" s="633"/>
      <c r="I2179" s="388"/>
      <c r="J2179" s="332"/>
      <c r="K2179" s="332"/>
      <c r="L2179" s="332"/>
      <c r="M2179" s="332"/>
      <c r="N2179" s="332"/>
      <c r="O2179" s="366"/>
      <c r="P2179" s="366"/>
      <c r="Q2179" s="366"/>
      <c r="R2179" s="366"/>
      <c r="S2179" s="366"/>
      <c r="T2179" s="366"/>
      <c r="U2179" s="366"/>
      <c r="V2179" s="366"/>
      <c r="W2179" s="366"/>
      <c r="X2179" s="366"/>
      <c r="Y2179" s="366"/>
      <c r="Z2179" s="366"/>
      <c r="AA2179" s="366"/>
      <c r="AB2179" s="366"/>
      <c r="AC2179" s="366"/>
      <c r="AD2179" s="366"/>
      <c r="AE2179" s="366"/>
      <c r="AF2179" s="366"/>
      <c r="AG2179" s="520"/>
    </row>
    <row r="2180" spans="1:33" ht="19.5" thickBot="1" x14ac:dyDescent="0.35">
      <c r="A2180" s="366"/>
      <c r="B2180" s="1666"/>
      <c r="C2180" s="632"/>
      <c r="D2180" s="388"/>
      <c r="E2180" s="388"/>
      <c r="F2180" s="388"/>
      <c r="G2180" s="388"/>
      <c r="H2180" s="633"/>
      <c r="I2180" s="388"/>
      <c r="J2180" s="332"/>
      <c r="K2180" s="332"/>
      <c r="L2180" s="332"/>
      <c r="M2180" s="332"/>
      <c r="N2180" s="332"/>
      <c r="O2180" s="366"/>
      <c r="P2180" s="366"/>
      <c r="Q2180" s="366"/>
      <c r="R2180" s="366"/>
      <c r="S2180" s="366"/>
      <c r="T2180" s="366"/>
      <c r="U2180" s="366"/>
      <c r="V2180" s="366"/>
      <c r="W2180" s="366"/>
      <c r="X2180" s="366"/>
      <c r="Y2180" s="366"/>
      <c r="Z2180" s="366"/>
      <c r="AA2180" s="366"/>
      <c r="AB2180" s="366"/>
      <c r="AC2180" s="366"/>
      <c r="AD2180" s="366"/>
      <c r="AE2180" s="366"/>
      <c r="AF2180" s="366"/>
      <c r="AG2180" s="520"/>
    </row>
    <row r="2181" spans="1:33" ht="19.5" thickBot="1" x14ac:dyDescent="0.35">
      <c r="A2181" s="366"/>
      <c r="B2181" s="1666"/>
      <c r="C2181" s="632"/>
      <c r="D2181" s="388"/>
      <c r="E2181" s="388"/>
      <c r="F2181" s="388"/>
      <c r="G2181" s="388"/>
      <c r="H2181" s="633"/>
      <c r="I2181" s="388"/>
      <c r="J2181" s="332"/>
      <c r="K2181" s="332"/>
      <c r="L2181" s="332"/>
      <c r="M2181" s="332"/>
      <c r="N2181" s="332"/>
      <c r="O2181" s="366"/>
      <c r="P2181" s="366"/>
      <c r="Q2181" s="366"/>
      <c r="R2181" s="366"/>
      <c r="S2181" s="366"/>
      <c r="T2181" s="366"/>
      <c r="U2181" s="366"/>
      <c r="V2181" s="366"/>
      <c r="W2181" s="366"/>
      <c r="X2181" s="366"/>
      <c r="Y2181" s="366"/>
      <c r="Z2181" s="366"/>
      <c r="AA2181" s="366"/>
      <c r="AB2181" s="366"/>
      <c r="AC2181" s="366"/>
      <c r="AD2181" s="366"/>
      <c r="AE2181" s="366"/>
      <c r="AF2181" s="366"/>
      <c r="AG2181" s="520"/>
    </row>
    <row r="2182" spans="1:33" ht="19.5" thickBot="1" x14ac:dyDescent="0.35">
      <c r="A2182" s="366"/>
      <c r="B2182" s="1666"/>
      <c r="C2182" s="632"/>
      <c r="D2182" s="388"/>
      <c r="E2182" s="388"/>
      <c r="F2182" s="388"/>
      <c r="G2182" s="388"/>
      <c r="H2182" s="633"/>
      <c r="I2182" s="388"/>
      <c r="J2182" s="332"/>
      <c r="K2182" s="332"/>
      <c r="L2182" s="332"/>
      <c r="M2182" s="332"/>
      <c r="N2182" s="332"/>
      <c r="O2182" s="366"/>
      <c r="P2182" s="366"/>
      <c r="Q2182" s="366"/>
      <c r="R2182" s="366"/>
      <c r="S2182" s="366"/>
      <c r="T2182" s="366"/>
      <c r="U2182" s="366"/>
      <c r="V2182" s="366"/>
      <c r="W2182" s="366"/>
      <c r="X2182" s="366"/>
      <c r="Y2182" s="366"/>
      <c r="Z2182" s="366"/>
      <c r="AA2182" s="366"/>
      <c r="AB2182" s="366"/>
      <c r="AC2182" s="366"/>
      <c r="AD2182" s="366"/>
      <c r="AE2182" s="366"/>
      <c r="AF2182" s="366"/>
      <c r="AG2182" s="520"/>
    </row>
    <row r="2183" spans="1:33" ht="19.5" thickBot="1" x14ac:dyDescent="0.35">
      <c r="A2183" s="366"/>
      <c r="B2183" s="1666"/>
      <c r="C2183" s="632"/>
      <c r="D2183" s="388"/>
      <c r="E2183" s="388"/>
      <c r="F2183" s="388"/>
      <c r="G2183" s="388"/>
      <c r="H2183" s="633"/>
      <c r="I2183" s="388"/>
      <c r="J2183" s="332"/>
      <c r="K2183" s="332"/>
      <c r="L2183" s="332"/>
      <c r="M2183" s="332"/>
      <c r="N2183" s="332"/>
      <c r="O2183" s="366"/>
      <c r="P2183" s="366"/>
      <c r="Q2183" s="366"/>
      <c r="R2183" s="366"/>
      <c r="S2183" s="366"/>
      <c r="T2183" s="366"/>
      <c r="U2183" s="366"/>
      <c r="V2183" s="366"/>
      <c r="W2183" s="366"/>
      <c r="X2183" s="366"/>
      <c r="Y2183" s="366"/>
      <c r="Z2183" s="366"/>
      <c r="AA2183" s="366"/>
      <c r="AB2183" s="366"/>
      <c r="AC2183" s="366"/>
      <c r="AD2183" s="366"/>
      <c r="AE2183" s="366"/>
      <c r="AF2183" s="366"/>
      <c r="AG2183" s="520"/>
    </row>
    <row r="2184" spans="1:33" ht="19.5" thickBot="1" x14ac:dyDescent="0.35">
      <c r="A2184" s="366"/>
      <c r="B2184" s="1666"/>
      <c r="C2184" s="632"/>
      <c r="D2184" s="388"/>
      <c r="E2184" s="388"/>
      <c r="F2184" s="388"/>
      <c r="G2184" s="388"/>
      <c r="H2184" s="633"/>
      <c r="I2184" s="388"/>
      <c r="J2184" s="332"/>
      <c r="K2184" s="332"/>
      <c r="L2184" s="332"/>
      <c r="M2184" s="332"/>
      <c r="N2184" s="332"/>
      <c r="O2184" s="366"/>
      <c r="P2184" s="366"/>
      <c r="Q2184" s="366"/>
      <c r="R2184" s="366"/>
      <c r="S2184" s="366"/>
      <c r="T2184" s="366"/>
      <c r="U2184" s="366"/>
      <c r="V2184" s="366"/>
      <c r="W2184" s="366"/>
      <c r="X2184" s="366"/>
      <c r="Y2184" s="366"/>
      <c r="Z2184" s="366"/>
      <c r="AA2184" s="366"/>
      <c r="AB2184" s="366"/>
      <c r="AC2184" s="366"/>
      <c r="AD2184" s="366"/>
      <c r="AE2184" s="366"/>
      <c r="AF2184" s="366"/>
      <c r="AG2184" s="520"/>
    </row>
    <row r="2185" spans="1:33" ht="19.5" thickBot="1" x14ac:dyDescent="0.35">
      <c r="A2185" s="366"/>
      <c r="B2185" s="1666"/>
      <c r="C2185" s="632"/>
      <c r="D2185" s="388"/>
      <c r="E2185" s="388"/>
      <c r="F2185" s="388"/>
      <c r="G2185" s="388"/>
      <c r="H2185" s="633"/>
      <c r="I2185" s="388"/>
      <c r="J2185" s="332"/>
      <c r="K2185" s="332"/>
      <c r="L2185" s="332"/>
      <c r="M2185" s="332"/>
      <c r="N2185" s="332"/>
      <c r="O2185" s="366"/>
      <c r="P2185" s="366"/>
      <c r="Q2185" s="366"/>
      <c r="R2185" s="366"/>
      <c r="S2185" s="366"/>
      <c r="T2185" s="366"/>
      <c r="U2185" s="366"/>
      <c r="V2185" s="366"/>
      <c r="W2185" s="366"/>
      <c r="X2185" s="366"/>
      <c r="Y2185" s="366"/>
      <c r="Z2185" s="366"/>
      <c r="AA2185" s="366"/>
      <c r="AB2185" s="366"/>
      <c r="AC2185" s="366"/>
      <c r="AD2185" s="366"/>
      <c r="AE2185" s="366"/>
      <c r="AF2185" s="366"/>
      <c r="AG2185" s="520"/>
    </row>
    <row r="2186" spans="1:33" ht="19.5" thickBot="1" x14ac:dyDescent="0.35">
      <c r="A2186" s="366"/>
      <c r="B2186" s="1666"/>
      <c r="C2186" s="632"/>
      <c r="D2186" s="388"/>
      <c r="E2186" s="388"/>
      <c r="F2186" s="388"/>
      <c r="G2186" s="388"/>
      <c r="H2186" s="633"/>
      <c r="I2186" s="388"/>
      <c r="J2186" s="332"/>
      <c r="K2186" s="332"/>
      <c r="L2186" s="332"/>
      <c r="M2186" s="332"/>
      <c r="N2186" s="332"/>
      <c r="O2186" s="366"/>
      <c r="P2186" s="366"/>
      <c r="Q2186" s="366"/>
      <c r="R2186" s="366"/>
      <c r="S2186" s="366"/>
      <c r="T2186" s="366"/>
      <c r="U2186" s="366"/>
      <c r="V2186" s="366"/>
      <c r="W2186" s="366"/>
      <c r="X2186" s="366"/>
      <c r="Y2186" s="366"/>
      <c r="Z2186" s="366"/>
      <c r="AA2186" s="366"/>
      <c r="AB2186" s="366"/>
      <c r="AC2186" s="366"/>
      <c r="AD2186" s="366"/>
      <c r="AE2186" s="366"/>
      <c r="AF2186" s="366"/>
      <c r="AG2186" s="520"/>
    </row>
    <row r="2187" spans="1:33" ht="19.5" thickBot="1" x14ac:dyDescent="0.35">
      <c r="A2187" s="366"/>
      <c r="B2187" s="1666"/>
      <c r="C2187" s="632"/>
      <c r="D2187" s="388"/>
      <c r="E2187" s="388"/>
      <c r="F2187" s="388"/>
      <c r="G2187" s="388"/>
      <c r="H2187" s="633"/>
      <c r="I2187" s="388"/>
      <c r="J2187" s="332"/>
      <c r="K2187" s="332"/>
      <c r="L2187" s="332"/>
      <c r="M2187" s="332"/>
      <c r="N2187" s="332"/>
      <c r="O2187" s="366"/>
      <c r="P2187" s="366"/>
      <c r="Q2187" s="366"/>
      <c r="R2187" s="366"/>
      <c r="S2187" s="366"/>
      <c r="T2187" s="366"/>
      <c r="U2187" s="366"/>
      <c r="V2187" s="366"/>
      <c r="W2187" s="366"/>
      <c r="X2187" s="366"/>
      <c r="Y2187" s="366"/>
      <c r="Z2187" s="366"/>
      <c r="AA2187" s="366"/>
      <c r="AB2187" s="366"/>
      <c r="AC2187" s="366"/>
      <c r="AD2187" s="366"/>
      <c r="AE2187" s="366"/>
      <c r="AF2187" s="366"/>
      <c r="AG2187" s="520"/>
    </row>
    <row r="2188" spans="1:33" ht="19.5" thickBot="1" x14ac:dyDescent="0.35">
      <c r="A2188" s="366"/>
      <c r="B2188" s="1666"/>
      <c r="C2188" s="632"/>
      <c r="D2188" s="388"/>
      <c r="E2188" s="388"/>
      <c r="F2188" s="388"/>
      <c r="G2188" s="388"/>
      <c r="H2188" s="633"/>
      <c r="I2188" s="388"/>
      <c r="J2188" s="332"/>
      <c r="K2188" s="332"/>
      <c r="L2188" s="332"/>
      <c r="M2188" s="332"/>
      <c r="N2188" s="332"/>
      <c r="O2188" s="366"/>
      <c r="P2188" s="366"/>
      <c r="Q2188" s="366"/>
      <c r="R2188" s="366"/>
      <c r="S2188" s="366"/>
      <c r="T2188" s="366"/>
      <c r="U2188" s="366"/>
      <c r="V2188" s="366"/>
      <c r="W2188" s="366"/>
      <c r="X2188" s="366"/>
      <c r="Y2188" s="366"/>
      <c r="Z2188" s="366"/>
      <c r="AA2188" s="366"/>
      <c r="AB2188" s="366"/>
      <c r="AC2188" s="366"/>
      <c r="AD2188" s="366"/>
      <c r="AE2188" s="366"/>
      <c r="AF2188" s="366"/>
      <c r="AG2188" s="520"/>
    </row>
    <row r="2189" spans="1:33" ht="19.5" thickBot="1" x14ac:dyDescent="0.35">
      <c r="A2189" s="366"/>
      <c r="B2189" s="1666"/>
      <c r="C2189" s="632"/>
      <c r="D2189" s="388"/>
      <c r="E2189" s="388"/>
      <c r="F2189" s="388"/>
      <c r="G2189" s="388"/>
      <c r="H2189" s="633"/>
      <c r="I2189" s="388"/>
      <c r="J2189" s="332"/>
      <c r="K2189" s="332"/>
      <c r="L2189" s="332"/>
      <c r="M2189" s="332"/>
      <c r="N2189" s="332"/>
      <c r="O2189" s="366"/>
      <c r="P2189" s="366"/>
      <c r="Q2189" s="366"/>
      <c r="R2189" s="366"/>
      <c r="S2189" s="366"/>
      <c r="T2189" s="366"/>
      <c r="U2189" s="366"/>
      <c r="V2189" s="366"/>
      <c r="W2189" s="366"/>
      <c r="X2189" s="366"/>
      <c r="Y2189" s="366"/>
      <c r="Z2189" s="366"/>
      <c r="AA2189" s="366"/>
      <c r="AB2189" s="366"/>
      <c r="AC2189" s="366"/>
      <c r="AD2189" s="366"/>
      <c r="AE2189" s="366"/>
      <c r="AF2189" s="366"/>
      <c r="AG2189" s="520"/>
    </row>
    <row r="2190" spans="1:33" ht="19.5" thickBot="1" x14ac:dyDescent="0.35">
      <c r="A2190" s="366"/>
      <c r="B2190" s="1666"/>
      <c r="C2190" s="632"/>
      <c r="D2190" s="388"/>
      <c r="E2190" s="388"/>
      <c r="F2190" s="388"/>
      <c r="G2190" s="388"/>
      <c r="H2190" s="633"/>
      <c r="I2190" s="388"/>
      <c r="J2190" s="332"/>
      <c r="K2190" s="332"/>
      <c r="L2190" s="332"/>
      <c r="M2190" s="332"/>
      <c r="N2190" s="332"/>
      <c r="O2190" s="366"/>
      <c r="P2190" s="366"/>
      <c r="Q2190" s="366"/>
      <c r="R2190" s="366"/>
      <c r="S2190" s="366"/>
      <c r="T2190" s="366"/>
      <c r="U2190" s="366"/>
      <c r="V2190" s="366"/>
      <c r="W2190" s="366"/>
      <c r="X2190" s="366"/>
      <c r="Y2190" s="366"/>
      <c r="Z2190" s="366"/>
      <c r="AA2190" s="366"/>
      <c r="AB2190" s="366"/>
      <c r="AC2190" s="366"/>
      <c r="AD2190" s="366"/>
      <c r="AE2190" s="366"/>
      <c r="AF2190" s="366"/>
      <c r="AG2190" s="520"/>
    </row>
    <row r="2191" spans="1:33" ht="19.5" thickBot="1" x14ac:dyDescent="0.35">
      <c r="A2191" s="366"/>
      <c r="B2191" s="1666"/>
      <c r="C2191" s="632"/>
      <c r="D2191" s="388"/>
      <c r="E2191" s="388"/>
      <c r="F2191" s="388"/>
      <c r="G2191" s="388"/>
      <c r="H2191" s="633"/>
      <c r="I2191" s="388"/>
      <c r="J2191" s="332"/>
      <c r="K2191" s="332"/>
      <c r="L2191" s="332"/>
      <c r="M2191" s="332"/>
      <c r="N2191" s="332"/>
      <c r="O2191" s="366"/>
      <c r="P2191" s="366"/>
      <c r="Q2191" s="366"/>
      <c r="R2191" s="366"/>
      <c r="S2191" s="366"/>
      <c r="T2191" s="366"/>
      <c r="U2191" s="366"/>
      <c r="V2191" s="366"/>
      <c r="W2191" s="366"/>
      <c r="X2191" s="366"/>
      <c r="Y2191" s="366"/>
      <c r="Z2191" s="366"/>
      <c r="AA2191" s="366"/>
      <c r="AB2191" s="366"/>
      <c r="AC2191" s="366"/>
      <c r="AD2191" s="366"/>
      <c r="AE2191" s="366"/>
      <c r="AF2191" s="366"/>
      <c r="AG2191" s="520"/>
    </row>
    <row r="2192" spans="1:33" ht="19.5" thickBot="1" x14ac:dyDescent="0.35">
      <c r="A2192" s="366"/>
      <c r="B2192" s="1666"/>
      <c r="C2192" s="632"/>
      <c r="D2192" s="388"/>
      <c r="E2192" s="388"/>
      <c r="F2192" s="388"/>
      <c r="G2192" s="388"/>
      <c r="H2192" s="633"/>
      <c r="I2192" s="388"/>
      <c r="J2192" s="332"/>
      <c r="K2192" s="332"/>
      <c r="L2192" s="332"/>
      <c r="M2192" s="332"/>
      <c r="N2192" s="332"/>
      <c r="O2192" s="366"/>
      <c r="P2192" s="366"/>
      <c r="Q2192" s="366"/>
      <c r="R2192" s="366"/>
      <c r="S2192" s="366"/>
      <c r="T2192" s="366"/>
      <c r="U2192" s="366"/>
      <c r="V2192" s="366"/>
      <c r="W2192" s="366"/>
      <c r="X2192" s="366"/>
      <c r="Y2192" s="366"/>
      <c r="Z2192" s="366"/>
      <c r="AA2192" s="366"/>
      <c r="AB2192" s="366"/>
      <c r="AC2192" s="366"/>
      <c r="AD2192" s="366"/>
      <c r="AE2192" s="366"/>
      <c r="AF2192" s="366"/>
      <c r="AG2192" s="520"/>
    </row>
    <row r="2193" spans="1:33" ht="19.5" thickBot="1" x14ac:dyDescent="0.35">
      <c r="A2193" s="366"/>
      <c r="B2193" s="1666"/>
      <c r="C2193" s="632"/>
      <c r="D2193" s="388"/>
      <c r="E2193" s="388"/>
      <c r="F2193" s="388"/>
      <c r="G2193" s="388"/>
      <c r="H2193" s="633"/>
      <c r="I2193" s="388"/>
      <c r="J2193" s="332"/>
      <c r="K2193" s="332"/>
      <c r="L2193" s="332"/>
      <c r="M2193" s="332"/>
      <c r="N2193" s="332"/>
      <c r="O2193" s="366"/>
      <c r="P2193" s="366"/>
      <c r="Q2193" s="366"/>
      <c r="R2193" s="366"/>
      <c r="S2193" s="366"/>
      <c r="T2193" s="366"/>
      <c r="U2193" s="366"/>
      <c r="V2193" s="366"/>
      <c r="W2193" s="366"/>
      <c r="X2193" s="366"/>
      <c r="Y2193" s="366"/>
      <c r="Z2193" s="366"/>
      <c r="AA2193" s="366"/>
      <c r="AB2193" s="366"/>
      <c r="AC2193" s="366"/>
      <c r="AD2193" s="366"/>
      <c r="AE2193" s="366"/>
      <c r="AF2193" s="366"/>
      <c r="AG2193" s="520"/>
    </row>
    <row r="2194" spans="1:33" ht="19.5" thickBot="1" x14ac:dyDescent="0.35">
      <c r="A2194" s="366"/>
      <c r="B2194" s="1666"/>
      <c r="C2194" s="632"/>
      <c r="D2194" s="388"/>
      <c r="E2194" s="388"/>
      <c r="F2194" s="388"/>
      <c r="G2194" s="388"/>
      <c r="H2194" s="633"/>
      <c r="I2194" s="388"/>
      <c r="J2194" s="332"/>
      <c r="K2194" s="332"/>
      <c r="L2194" s="332"/>
      <c r="M2194" s="332"/>
      <c r="N2194" s="332"/>
      <c r="O2194" s="366"/>
      <c r="P2194" s="366"/>
      <c r="Q2194" s="366"/>
      <c r="R2194" s="366"/>
      <c r="S2194" s="366"/>
      <c r="T2194" s="366"/>
      <c r="U2194" s="366"/>
      <c r="V2194" s="366"/>
      <c r="W2194" s="366"/>
      <c r="X2194" s="366"/>
      <c r="Y2194" s="366"/>
      <c r="Z2194" s="366"/>
      <c r="AA2194" s="366"/>
      <c r="AB2194" s="366"/>
      <c r="AC2194" s="366"/>
      <c r="AD2194" s="366"/>
      <c r="AE2194" s="366"/>
      <c r="AF2194" s="366"/>
      <c r="AG2194" s="520"/>
    </row>
    <row r="2195" spans="1:33" ht="41.25" thickBot="1" x14ac:dyDescent="0.35">
      <c r="A2195" s="366"/>
      <c r="B2195" s="344" t="s">
        <v>1</v>
      </c>
      <c r="C2195" s="344" t="s">
        <v>152</v>
      </c>
      <c r="D2195" s="344" t="s">
        <v>151</v>
      </c>
      <c r="E2195" s="344" t="s">
        <v>30</v>
      </c>
      <c r="F2195" s="344" t="s">
        <v>57</v>
      </c>
      <c r="G2195" s="344" t="s">
        <v>314</v>
      </c>
      <c r="H2195" s="980" t="s">
        <v>315</v>
      </c>
      <c r="I2195" s="344" t="s">
        <v>58</v>
      </c>
      <c r="J2195" s="332"/>
      <c r="K2195" s="332"/>
      <c r="L2195" s="332"/>
      <c r="M2195" s="332"/>
      <c r="N2195" s="332"/>
      <c r="O2195" s="366"/>
      <c r="P2195" s="366"/>
      <c r="Q2195" s="366"/>
      <c r="R2195" s="366"/>
      <c r="S2195" s="366"/>
      <c r="T2195" s="366"/>
      <c r="U2195" s="366"/>
      <c r="V2195" s="366"/>
      <c r="W2195" s="366"/>
      <c r="X2195" s="366"/>
      <c r="Y2195" s="366"/>
      <c r="Z2195" s="366"/>
      <c r="AA2195" s="366"/>
      <c r="AB2195" s="366"/>
      <c r="AC2195" s="366"/>
      <c r="AD2195" s="366"/>
      <c r="AE2195" s="366"/>
      <c r="AF2195" s="366"/>
      <c r="AG2195" s="520"/>
    </row>
    <row r="2196" spans="1:33" ht="19.5" thickBot="1" x14ac:dyDescent="0.35">
      <c r="A2196" s="366"/>
      <c r="B2196" s="1666"/>
      <c r="C2196" s="632"/>
      <c r="D2196" s="388"/>
      <c r="E2196" s="388"/>
      <c r="F2196" s="388"/>
      <c r="G2196" s="388"/>
      <c r="H2196" s="633"/>
      <c r="I2196" s="388"/>
      <c r="J2196" s="332"/>
      <c r="K2196" s="332"/>
      <c r="L2196" s="332"/>
      <c r="M2196" s="332"/>
      <c r="N2196" s="332"/>
      <c r="O2196" s="366"/>
      <c r="P2196" s="366"/>
      <c r="Q2196" s="366"/>
      <c r="R2196" s="366"/>
      <c r="S2196" s="366"/>
      <c r="T2196" s="366"/>
      <c r="U2196" s="366"/>
      <c r="V2196" s="366"/>
      <c r="W2196" s="366"/>
      <c r="X2196" s="366"/>
      <c r="Y2196" s="366"/>
      <c r="Z2196" s="366"/>
      <c r="AA2196" s="366"/>
      <c r="AB2196" s="366"/>
      <c r="AC2196" s="366"/>
      <c r="AD2196" s="366"/>
      <c r="AE2196" s="366"/>
      <c r="AF2196" s="366"/>
      <c r="AG2196" s="520"/>
    </row>
    <row r="2197" spans="1:33" ht="19.5" thickBot="1" x14ac:dyDescent="0.35">
      <c r="A2197" s="366"/>
      <c r="B2197" s="1666"/>
      <c r="C2197" s="632"/>
      <c r="D2197" s="388"/>
      <c r="E2197" s="388"/>
      <c r="F2197" s="388"/>
      <c r="G2197" s="388"/>
      <c r="H2197" s="633"/>
      <c r="I2197" s="388"/>
      <c r="J2197" s="332"/>
      <c r="K2197" s="332"/>
      <c r="L2197" s="332"/>
      <c r="M2197" s="332"/>
      <c r="N2197" s="332"/>
      <c r="O2197" s="366"/>
      <c r="P2197" s="366"/>
      <c r="Q2197" s="366"/>
      <c r="R2197" s="366"/>
      <c r="S2197" s="366"/>
      <c r="T2197" s="366"/>
      <c r="U2197" s="366"/>
      <c r="V2197" s="366"/>
      <c r="W2197" s="366"/>
      <c r="X2197" s="366"/>
      <c r="Y2197" s="366"/>
      <c r="Z2197" s="366"/>
      <c r="AA2197" s="366"/>
      <c r="AB2197" s="366"/>
      <c r="AC2197" s="366"/>
      <c r="AD2197" s="366"/>
      <c r="AE2197" s="366"/>
      <c r="AF2197" s="366"/>
      <c r="AG2197" s="520"/>
    </row>
    <row r="2198" spans="1:33" ht="19.5" thickBot="1" x14ac:dyDescent="0.35">
      <c r="A2198" s="366"/>
      <c r="B2198" s="1666"/>
      <c r="C2198" s="632"/>
      <c r="D2198" s="388"/>
      <c r="E2198" s="388"/>
      <c r="F2198" s="388"/>
      <c r="G2198" s="388"/>
      <c r="H2198" s="633"/>
      <c r="I2198" s="388"/>
      <c r="J2198" s="332"/>
      <c r="K2198" s="332"/>
      <c r="L2198" s="332"/>
      <c r="M2198" s="332"/>
      <c r="N2198" s="332"/>
      <c r="O2198" s="366"/>
      <c r="P2198" s="366"/>
      <c r="Q2198" s="366"/>
      <c r="R2198" s="366"/>
      <c r="S2198" s="366"/>
      <c r="T2198" s="366"/>
      <c r="U2198" s="366"/>
      <c r="V2198" s="366"/>
      <c r="W2198" s="366"/>
      <c r="X2198" s="366"/>
      <c r="Y2198" s="366"/>
      <c r="Z2198" s="366"/>
      <c r="AA2198" s="366"/>
      <c r="AB2198" s="366"/>
      <c r="AC2198" s="366"/>
      <c r="AD2198" s="366"/>
      <c r="AE2198" s="366"/>
      <c r="AF2198" s="366"/>
      <c r="AG2198" s="520"/>
    </row>
    <row r="2199" spans="1:33" ht="19.5" thickBot="1" x14ac:dyDescent="0.35">
      <c r="A2199" s="366"/>
      <c r="B2199" s="1666"/>
      <c r="C2199" s="632"/>
      <c r="D2199" s="388"/>
      <c r="E2199" s="388"/>
      <c r="F2199" s="388"/>
      <c r="G2199" s="388"/>
      <c r="H2199" s="633"/>
      <c r="I2199" s="388"/>
      <c r="J2199" s="332"/>
      <c r="K2199" s="332"/>
      <c r="L2199" s="332"/>
      <c r="M2199" s="332"/>
      <c r="N2199" s="332"/>
      <c r="O2199" s="366"/>
      <c r="P2199" s="366"/>
      <c r="Q2199" s="366"/>
      <c r="R2199" s="366"/>
      <c r="S2199" s="366"/>
      <c r="T2199" s="366"/>
      <c r="U2199" s="366"/>
      <c r="V2199" s="366"/>
      <c r="W2199" s="366"/>
      <c r="X2199" s="366"/>
      <c r="Y2199" s="366"/>
      <c r="Z2199" s="366"/>
      <c r="AA2199" s="366"/>
      <c r="AB2199" s="366"/>
      <c r="AC2199" s="366"/>
      <c r="AD2199" s="366"/>
      <c r="AE2199" s="366"/>
      <c r="AF2199" s="366"/>
      <c r="AG2199" s="520"/>
    </row>
    <row r="2200" spans="1:33" ht="19.5" thickBot="1" x14ac:dyDescent="0.35">
      <c r="A2200" s="366"/>
      <c r="B2200" s="1666"/>
      <c r="C2200" s="632"/>
      <c r="D2200" s="388"/>
      <c r="E2200" s="388"/>
      <c r="F2200" s="388"/>
      <c r="G2200" s="388"/>
      <c r="H2200" s="633"/>
      <c r="I2200" s="388"/>
      <c r="J2200" s="332"/>
      <c r="K2200" s="332"/>
      <c r="L2200" s="332"/>
      <c r="M2200" s="332"/>
      <c r="N2200" s="332"/>
      <c r="O2200" s="366"/>
      <c r="P2200" s="366"/>
      <c r="Q2200" s="366"/>
      <c r="R2200" s="366"/>
      <c r="S2200" s="366"/>
      <c r="T2200" s="366"/>
      <c r="U2200" s="366"/>
      <c r="V2200" s="366"/>
      <c r="W2200" s="366"/>
      <c r="X2200" s="366"/>
      <c r="Y2200" s="366"/>
      <c r="Z2200" s="366"/>
      <c r="AA2200" s="366"/>
      <c r="AB2200" s="366"/>
      <c r="AC2200" s="366"/>
      <c r="AD2200" s="366"/>
      <c r="AE2200" s="366"/>
      <c r="AF2200" s="366"/>
      <c r="AG2200" s="520"/>
    </row>
    <row r="2201" spans="1:33" ht="19.5" thickBot="1" x14ac:dyDescent="0.35">
      <c r="A2201" s="366"/>
      <c r="B2201" s="1666"/>
      <c r="C2201" s="632"/>
      <c r="D2201" s="388"/>
      <c r="E2201" s="388"/>
      <c r="F2201" s="388"/>
      <c r="G2201" s="388"/>
      <c r="H2201" s="633"/>
      <c r="I2201" s="388"/>
      <c r="J2201" s="332"/>
      <c r="K2201" s="332"/>
      <c r="L2201" s="332"/>
      <c r="M2201" s="332"/>
      <c r="N2201" s="332"/>
      <c r="O2201" s="366"/>
      <c r="P2201" s="366"/>
      <c r="Q2201" s="366"/>
      <c r="R2201" s="366"/>
      <c r="S2201" s="366"/>
      <c r="T2201" s="366"/>
      <c r="U2201" s="366"/>
      <c r="V2201" s="366"/>
      <c r="W2201" s="366"/>
      <c r="X2201" s="366"/>
      <c r="Y2201" s="366"/>
      <c r="Z2201" s="366"/>
      <c r="AA2201" s="366"/>
      <c r="AB2201" s="366"/>
      <c r="AC2201" s="366"/>
      <c r="AD2201" s="366"/>
      <c r="AE2201" s="366"/>
      <c r="AF2201" s="366"/>
      <c r="AG2201" s="520"/>
    </row>
    <row r="2202" spans="1:33" ht="19.5" thickBot="1" x14ac:dyDescent="0.35">
      <c r="A2202" s="366"/>
      <c r="B2202" s="1666"/>
      <c r="C2202" s="632"/>
      <c r="D2202" s="388"/>
      <c r="E2202" s="388"/>
      <c r="F2202" s="388"/>
      <c r="G2202" s="388"/>
      <c r="H2202" s="633"/>
      <c r="I2202" s="388"/>
      <c r="J2202" s="332"/>
      <c r="K2202" s="332"/>
      <c r="L2202" s="332"/>
      <c r="M2202" s="332"/>
      <c r="N2202" s="332"/>
      <c r="O2202" s="366"/>
      <c r="P2202" s="366"/>
      <c r="Q2202" s="366"/>
      <c r="R2202" s="366"/>
      <c r="S2202" s="366"/>
      <c r="T2202" s="366"/>
      <c r="U2202" s="366"/>
      <c r="V2202" s="366"/>
      <c r="W2202" s="366"/>
      <c r="X2202" s="366"/>
      <c r="Y2202" s="366"/>
      <c r="Z2202" s="366"/>
      <c r="AA2202" s="366"/>
      <c r="AB2202" s="366"/>
      <c r="AC2202" s="366"/>
      <c r="AD2202" s="366"/>
      <c r="AE2202" s="366"/>
      <c r="AF2202" s="366"/>
      <c r="AG2202" s="520"/>
    </row>
    <row r="2203" spans="1:33" ht="19.5" thickBot="1" x14ac:dyDescent="0.35">
      <c r="A2203" s="366"/>
      <c r="B2203" s="1666"/>
      <c r="C2203" s="632"/>
      <c r="D2203" s="388"/>
      <c r="E2203" s="388"/>
      <c r="F2203" s="388"/>
      <c r="G2203" s="388"/>
      <c r="H2203" s="633"/>
      <c r="I2203" s="388"/>
      <c r="J2203" s="332"/>
      <c r="K2203" s="332"/>
      <c r="L2203" s="332"/>
      <c r="M2203" s="332"/>
      <c r="N2203" s="332"/>
      <c r="O2203" s="366"/>
      <c r="P2203" s="366"/>
      <c r="Q2203" s="366"/>
      <c r="R2203" s="366"/>
      <c r="S2203" s="366"/>
      <c r="T2203" s="366"/>
      <c r="U2203" s="366"/>
      <c r="V2203" s="366"/>
      <c r="W2203" s="366"/>
      <c r="X2203" s="366"/>
      <c r="Y2203" s="366"/>
      <c r="Z2203" s="366"/>
      <c r="AA2203" s="366"/>
      <c r="AB2203" s="366"/>
      <c r="AC2203" s="366"/>
      <c r="AD2203" s="366"/>
      <c r="AE2203" s="366"/>
      <c r="AF2203" s="366"/>
      <c r="AG2203" s="520"/>
    </row>
    <row r="2204" spans="1:33" ht="19.5" thickBot="1" x14ac:dyDescent="0.35">
      <c r="A2204" s="366"/>
      <c r="B2204" s="1666"/>
      <c r="C2204" s="632"/>
      <c r="D2204" s="388"/>
      <c r="E2204" s="388"/>
      <c r="F2204" s="388"/>
      <c r="G2204" s="388"/>
      <c r="H2204" s="633"/>
      <c r="I2204" s="388"/>
      <c r="J2204" s="332"/>
      <c r="K2204" s="332"/>
      <c r="L2204" s="332"/>
      <c r="M2204" s="332"/>
      <c r="N2204" s="332"/>
      <c r="O2204" s="366"/>
      <c r="P2204" s="366"/>
      <c r="Q2204" s="366"/>
      <c r="R2204" s="366"/>
      <c r="S2204" s="366"/>
      <c r="T2204" s="366"/>
      <c r="U2204" s="366"/>
      <c r="V2204" s="366"/>
      <c r="W2204" s="366"/>
      <c r="X2204" s="366"/>
      <c r="Y2204" s="366"/>
      <c r="Z2204" s="366"/>
      <c r="AA2204" s="366"/>
      <c r="AB2204" s="366"/>
      <c r="AC2204" s="366"/>
      <c r="AD2204" s="366"/>
      <c r="AE2204" s="366"/>
      <c r="AF2204" s="366"/>
      <c r="AG2204" s="520"/>
    </row>
    <row r="2205" spans="1:33" ht="19.5" thickBot="1" x14ac:dyDescent="0.35">
      <c r="A2205" s="366"/>
      <c r="B2205" s="1666"/>
      <c r="C2205" s="632"/>
      <c r="D2205" s="388"/>
      <c r="E2205" s="388"/>
      <c r="F2205" s="388"/>
      <c r="G2205" s="388"/>
      <c r="H2205" s="633"/>
      <c r="I2205" s="388"/>
      <c r="J2205" s="332"/>
      <c r="K2205" s="332"/>
      <c r="L2205" s="332"/>
      <c r="M2205" s="332"/>
      <c r="N2205" s="332"/>
      <c r="O2205" s="366"/>
      <c r="P2205" s="366"/>
      <c r="Q2205" s="366"/>
      <c r="R2205" s="366"/>
      <c r="S2205" s="366"/>
      <c r="T2205" s="366"/>
      <c r="U2205" s="366"/>
      <c r="V2205" s="366"/>
      <c r="W2205" s="366"/>
      <c r="X2205" s="366"/>
      <c r="Y2205" s="366"/>
      <c r="Z2205" s="366"/>
      <c r="AA2205" s="366"/>
      <c r="AB2205" s="366"/>
      <c r="AC2205" s="366"/>
      <c r="AD2205" s="366"/>
      <c r="AE2205" s="366"/>
      <c r="AF2205" s="366"/>
      <c r="AG2205" s="520"/>
    </row>
    <row r="2206" spans="1:33" ht="19.5" thickBot="1" x14ac:dyDescent="0.35">
      <c r="A2206" s="366"/>
      <c r="B2206" s="1666"/>
      <c r="C2206" s="632"/>
      <c r="D2206" s="388"/>
      <c r="E2206" s="388"/>
      <c r="F2206" s="388"/>
      <c r="G2206" s="388"/>
      <c r="H2206" s="633"/>
      <c r="I2206" s="388"/>
      <c r="J2206" s="332"/>
      <c r="K2206" s="332"/>
      <c r="L2206" s="332"/>
      <c r="M2206" s="332"/>
      <c r="N2206" s="332"/>
      <c r="O2206" s="366"/>
      <c r="P2206" s="366"/>
      <c r="Q2206" s="366"/>
      <c r="R2206" s="366"/>
      <c r="S2206" s="366"/>
      <c r="T2206" s="366"/>
      <c r="U2206" s="366"/>
      <c r="V2206" s="366"/>
      <c r="W2206" s="366"/>
      <c r="X2206" s="366"/>
      <c r="Y2206" s="366"/>
      <c r="Z2206" s="366"/>
      <c r="AA2206" s="366"/>
      <c r="AB2206" s="366"/>
      <c r="AC2206" s="366"/>
      <c r="AD2206" s="366"/>
      <c r="AE2206" s="366"/>
      <c r="AF2206" s="366"/>
      <c r="AG2206" s="520"/>
    </row>
    <row r="2207" spans="1:33" ht="19.5" thickBot="1" x14ac:dyDescent="0.35">
      <c r="A2207" s="366"/>
      <c r="B2207" s="1666"/>
      <c r="C2207" s="632"/>
      <c r="D2207" s="388"/>
      <c r="E2207" s="388"/>
      <c r="F2207" s="388"/>
      <c r="G2207" s="388"/>
      <c r="H2207" s="633"/>
      <c r="I2207" s="388"/>
      <c r="J2207" s="332"/>
      <c r="K2207" s="332"/>
      <c r="L2207" s="332"/>
      <c r="M2207" s="332"/>
      <c r="N2207" s="332"/>
      <c r="O2207" s="366"/>
      <c r="P2207" s="366"/>
      <c r="Q2207" s="366"/>
      <c r="R2207" s="366"/>
      <c r="S2207" s="366"/>
      <c r="T2207" s="366"/>
      <c r="U2207" s="366"/>
      <c r="V2207" s="366"/>
      <c r="W2207" s="366"/>
      <c r="X2207" s="366"/>
      <c r="Y2207" s="366"/>
      <c r="Z2207" s="366"/>
      <c r="AA2207" s="366"/>
      <c r="AB2207" s="366"/>
      <c r="AC2207" s="366"/>
      <c r="AD2207" s="366"/>
      <c r="AE2207" s="366"/>
      <c r="AF2207" s="366"/>
      <c r="AG2207" s="520"/>
    </row>
    <row r="2208" spans="1:33" ht="19.5" thickBot="1" x14ac:dyDescent="0.35">
      <c r="A2208" s="366"/>
      <c r="B2208" s="1666"/>
      <c r="C2208" s="632"/>
      <c r="D2208" s="388"/>
      <c r="E2208" s="388"/>
      <c r="F2208" s="388"/>
      <c r="G2208" s="388"/>
      <c r="H2208" s="633"/>
      <c r="I2208" s="388"/>
      <c r="J2208" s="332"/>
      <c r="K2208" s="332"/>
      <c r="L2208" s="332"/>
      <c r="M2208" s="332"/>
      <c r="N2208" s="332"/>
      <c r="O2208" s="366"/>
      <c r="P2208" s="366"/>
      <c r="Q2208" s="366"/>
      <c r="R2208" s="366"/>
      <c r="S2208" s="366"/>
      <c r="T2208" s="366"/>
      <c r="U2208" s="366"/>
      <c r="V2208" s="366"/>
      <c r="W2208" s="366"/>
      <c r="X2208" s="366"/>
      <c r="Y2208" s="366"/>
      <c r="Z2208" s="366"/>
      <c r="AA2208" s="366"/>
      <c r="AB2208" s="366"/>
      <c r="AC2208" s="366"/>
      <c r="AD2208" s="366"/>
      <c r="AE2208" s="366"/>
      <c r="AF2208" s="366"/>
      <c r="AG2208" s="520"/>
    </row>
    <row r="2209" spans="1:33" ht="19.5" thickBot="1" x14ac:dyDescent="0.35">
      <c r="A2209" s="366"/>
      <c r="B2209" s="1666"/>
      <c r="C2209" s="632"/>
      <c r="D2209" s="388"/>
      <c r="E2209" s="388"/>
      <c r="F2209" s="388"/>
      <c r="G2209" s="388"/>
      <c r="H2209" s="633"/>
      <c r="I2209" s="388"/>
      <c r="J2209" s="332"/>
      <c r="K2209" s="332"/>
      <c r="L2209" s="332"/>
      <c r="M2209" s="332"/>
      <c r="N2209" s="332"/>
      <c r="O2209" s="366"/>
      <c r="P2209" s="366"/>
      <c r="Q2209" s="366"/>
      <c r="R2209" s="366"/>
      <c r="S2209" s="366"/>
      <c r="T2209" s="366"/>
      <c r="U2209" s="366"/>
      <c r="V2209" s="366"/>
      <c r="W2209" s="366"/>
      <c r="X2209" s="366"/>
      <c r="Y2209" s="366"/>
      <c r="Z2209" s="366"/>
      <c r="AA2209" s="366"/>
      <c r="AB2209" s="366"/>
      <c r="AC2209" s="366"/>
      <c r="AD2209" s="366"/>
      <c r="AE2209" s="366"/>
      <c r="AF2209" s="366"/>
      <c r="AG2209" s="520"/>
    </row>
    <row r="2210" spans="1:33" ht="19.5" thickBot="1" x14ac:dyDescent="0.35">
      <c r="A2210" s="366"/>
      <c r="B2210" s="1666"/>
      <c r="C2210" s="632"/>
      <c r="D2210" s="388"/>
      <c r="E2210" s="388"/>
      <c r="F2210" s="388"/>
      <c r="G2210" s="388"/>
      <c r="H2210" s="633"/>
      <c r="I2210" s="388"/>
      <c r="J2210" s="332"/>
      <c r="K2210" s="332"/>
      <c r="L2210" s="332"/>
      <c r="M2210" s="332"/>
      <c r="N2210" s="332"/>
      <c r="O2210" s="366"/>
      <c r="P2210" s="366"/>
      <c r="Q2210" s="366"/>
      <c r="R2210" s="366"/>
      <c r="S2210" s="366"/>
      <c r="T2210" s="366"/>
      <c r="U2210" s="366"/>
      <c r="V2210" s="366"/>
      <c r="W2210" s="366"/>
      <c r="X2210" s="366"/>
      <c r="Y2210" s="366"/>
      <c r="Z2210" s="366"/>
      <c r="AA2210" s="366"/>
      <c r="AB2210" s="366"/>
      <c r="AC2210" s="366"/>
      <c r="AD2210" s="366"/>
      <c r="AE2210" s="366"/>
      <c r="AF2210" s="366"/>
      <c r="AG2210" s="520"/>
    </row>
    <row r="2211" spans="1:33" ht="19.5" thickBot="1" x14ac:dyDescent="0.35">
      <c r="A2211" s="366"/>
      <c r="B2211" s="1666"/>
      <c r="C2211" s="632"/>
      <c r="D2211" s="388"/>
      <c r="E2211" s="388"/>
      <c r="F2211" s="388"/>
      <c r="G2211" s="388"/>
      <c r="H2211" s="633"/>
      <c r="I2211" s="388"/>
      <c r="J2211" s="332"/>
      <c r="K2211" s="332"/>
      <c r="L2211" s="332"/>
      <c r="M2211" s="332"/>
      <c r="N2211" s="332"/>
      <c r="O2211" s="366"/>
      <c r="P2211" s="366"/>
      <c r="Q2211" s="366"/>
      <c r="R2211" s="366"/>
      <c r="S2211" s="366"/>
      <c r="T2211" s="366"/>
      <c r="U2211" s="366"/>
      <c r="V2211" s="366"/>
      <c r="W2211" s="366"/>
      <c r="X2211" s="366"/>
      <c r="Y2211" s="366"/>
      <c r="Z2211" s="366"/>
      <c r="AA2211" s="366"/>
      <c r="AB2211" s="366"/>
      <c r="AC2211" s="366"/>
      <c r="AD2211" s="366"/>
      <c r="AE2211" s="366"/>
      <c r="AF2211" s="366"/>
      <c r="AG2211" s="520"/>
    </row>
    <row r="2212" spans="1:33" ht="19.5" thickBot="1" x14ac:dyDescent="0.35">
      <c r="A2212" s="366"/>
      <c r="B2212" s="1666"/>
      <c r="C2212" s="632"/>
      <c r="D2212" s="388"/>
      <c r="E2212" s="388"/>
      <c r="F2212" s="388"/>
      <c r="G2212" s="388"/>
      <c r="H2212" s="633"/>
      <c r="I2212" s="388"/>
      <c r="J2212" s="332"/>
      <c r="K2212" s="332"/>
      <c r="L2212" s="332"/>
      <c r="M2212" s="332"/>
      <c r="N2212" s="332"/>
      <c r="O2212" s="366"/>
      <c r="P2212" s="366"/>
      <c r="Q2212" s="366"/>
      <c r="R2212" s="366"/>
      <c r="S2212" s="366"/>
      <c r="T2212" s="366"/>
      <c r="U2212" s="366"/>
      <c r="V2212" s="366"/>
      <c r="W2212" s="366"/>
      <c r="X2212" s="366"/>
      <c r="Y2212" s="366"/>
      <c r="Z2212" s="366"/>
      <c r="AA2212" s="366"/>
      <c r="AB2212" s="366"/>
      <c r="AC2212" s="366"/>
      <c r="AD2212" s="366"/>
      <c r="AE2212" s="366"/>
      <c r="AF2212" s="366"/>
      <c r="AG2212" s="520"/>
    </row>
    <row r="2213" spans="1:33" ht="19.5" thickBot="1" x14ac:dyDescent="0.35">
      <c r="A2213" s="366"/>
      <c r="B2213" s="1666"/>
      <c r="C2213" s="632"/>
      <c r="D2213" s="388"/>
      <c r="E2213" s="388"/>
      <c r="F2213" s="388"/>
      <c r="G2213" s="388"/>
      <c r="H2213" s="633"/>
      <c r="I2213" s="388"/>
      <c r="J2213" s="332"/>
      <c r="K2213" s="332"/>
      <c r="L2213" s="332"/>
      <c r="M2213" s="332"/>
      <c r="N2213" s="332"/>
      <c r="O2213" s="366"/>
      <c r="P2213" s="366"/>
      <c r="Q2213" s="366"/>
      <c r="R2213" s="366"/>
      <c r="S2213" s="366"/>
      <c r="T2213" s="366"/>
      <c r="U2213" s="366"/>
      <c r="V2213" s="366"/>
      <c r="W2213" s="366"/>
      <c r="X2213" s="366"/>
      <c r="Y2213" s="366"/>
      <c r="Z2213" s="366"/>
      <c r="AA2213" s="366"/>
      <c r="AB2213" s="366"/>
      <c r="AC2213" s="366"/>
      <c r="AD2213" s="366"/>
      <c r="AE2213" s="366"/>
      <c r="AF2213" s="366"/>
      <c r="AG2213" s="520"/>
    </row>
    <row r="2214" spans="1:33" ht="19.5" thickBot="1" x14ac:dyDescent="0.35">
      <c r="A2214" s="366"/>
      <c r="B2214" s="1666"/>
      <c r="C2214" s="632"/>
      <c r="D2214" s="388"/>
      <c r="E2214" s="388"/>
      <c r="F2214" s="388"/>
      <c r="G2214" s="388"/>
      <c r="H2214" s="633"/>
      <c r="I2214" s="388"/>
      <c r="J2214" s="332"/>
      <c r="K2214" s="332"/>
      <c r="L2214" s="332"/>
      <c r="M2214" s="332"/>
      <c r="N2214" s="332"/>
      <c r="O2214" s="366"/>
      <c r="P2214" s="366"/>
      <c r="Q2214" s="366"/>
      <c r="R2214" s="366"/>
      <c r="S2214" s="366"/>
      <c r="T2214" s="366"/>
      <c r="U2214" s="366"/>
      <c r="V2214" s="366"/>
      <c r="W2214" s="366"/>
      <c r="X2214" s="366"/>
      <c r="Y2214" s="366"/>
      <c r="Z2214" s="366"/>
      <c r="AA2214" s="366"/>
      <c r="AB2214" s="366"/>
      <c r="AC2214" s="366"/>
      <c r="AD2214" s="366"/>
      <c r="AE2214" s="366"/>
      <c r="AF2214" s="366"/>
      <c r="AG2214" s="520"/>
    </row>
    <row r="2215" spans="1:33" ht="19.5" thickBot="1" x14ac:dyDescent="0.35">
      <c r="A2215" s="366"/>
      <c r="B2215" s="1666"/>
      <c r="C2215" s="632"/>
      <c r="D2215" s="388"/>
      <c r="E2215" s="388"/>
      <c r="F2215" s="388"/>
      <c r="G2215" s="388"/>
      <c r="H2215" s="633"/>
      <c r="I2215" s="388"/>
      <c r="J2215" s="332"/>
      <c r="K2215" s="332"/>
      <c r="L2215" s="332"/>
      <c r="M2215" s="332"/>
      <c r="N2215" s="332"/>
      <c r="O2215" s="366"/>
      <c r="P2215" s="366"/>
      <c r="Q2215" s="366"/>
      <c r="R2215" s="366"/>
      <c r="S2215" s="366"/>
      <c r="T2215" s="366"/>
      <c r="U2215" s="366"/>
      <c r="V2215" s="366"/>
      <c r="W2215" s="366"/>
      <c r="X2215" s="366"/>
      <c r="Y2215" s="366"/>
      <c r="Z2215" s="366"/>
      <c r="AA2215" s="366"/>
      <c r="AB2215" s="366"/>
      <c r="AC2215" s="366"/>
      <c r="AD2215" s="366"/>
      <c r="AE2215" s="366"/>
      <c r="AF2215" s="366"/>
      <c r="AG2215" s="520"/>
    </row>
    <row r="2216" spans="1:33" ht="19.5" thickBot="1" x14ac:dyDescent="0.35">
      <c r="A2216" s="366"/>
      <c r="B2216" s="1666"/>
      <c r="C2216" s="632"/>
      <c r="D2216" s="388"/>
      <c r="E2216" s="388"/>
      <c r="F2216" s="388"/>
      <c r="G2216" s="388"/>
      <c r="H2216" s="633"/>
      <c r="I2216" s="388"/>
      <c r="J2216" s="332"/>
      <c r="K2216" s="332"/>
      <c r="L2216" s="332"/>
      <c r="M2216" s="332"/>
      <c r="N2216" s="332"/>
      <c r="O2216" s="366"/>
      <c r="P2216" s="366"/>
      <c r="Q2216" s="366"/>
      <c r="R2216" s="366"/>
      <c r="S2216" s="366"/>
      <c r="T2216" s="366"/>
      <c r="U2216" s="366"/>
      <c r="V2216" s="366"/>
      <c r="W2216" s="366"/>
      <c r="X2216" s="366"/>
      <c r="Y2216" s="366"/>
      <c r="Z2216" s="366"/>
      <c r="AA2216" s="366"/>
      <c r="AB2216" s="366"/>
      <c r="AC2216" s="366"/>
      <c r="AD2216" s="366"/>
      <c r="AE2216" s="366"/>
      <c r="AF2216" s="366"/>
      <c r="AG2216" s="520"/>
    </row>
    <row r="2217" spans="1:33" ht="19.5" thickBot="1" x14ac:dyDescent="0.35">
      <c r="A2217" s="366"/>
      <c r="B2217" s="1666"/>
      <c r="C2217" s="632"/>
      <c r="D2217" s="388"/>
      <c r="E2217" s="388"/>
      <c r="F2217" s="388"/>
      <c r="G2217" s="388"/>
      <c r="H2217" s="633"/>
      <c r="I2217" s="388"/>
      <c r="J2217" s="332"/>
      <c r="K2217" s="332"/>
      <c r="L2217" s="332"/>
      <c r="M2217" s="332"/>
      <c r="N2217" s="332"/>
      <c r="O2217" s="366"/>
      <c r="P2217" s="366"/>
      <c r="Q2217" s="366"/>
      <c r="R2217" s="366"/>
      <c r="S2217" s="366"/>
      <c r="T2217" s="366"/>
      <c r="U2217" s="366"/>
      <c r="V2217" s="366"/>
      <c r="W2217" s="366"/>
      <c r="X2217" s="366"/>
      <c r="Y2217" s="366"/>
      <c r="Z2217" s="366"/>
      <c r="AA2217" s="366"/>
      <c r="AB2217" s="366"/>
      <c r="AC2217" s="366"/>
      <c r="AD2217" s="366"/>
      <c r="AE2217" s="366"/>
      <c r="AF2217" s="366"/>
      <c r="AG2217" s="520"/>
    </row>
    <row r="2218" spans="1:33" ht="19.5" thickBot="1" x14ac:dyDescent="0.35">
      <c r="A2218" s="366"/>
      <c r="B2218" s="1666"/>
      <c r="C2218" s="632"/>
      <c r="D2218" s="388"/>
      <c r="E2218" s="388"/>
      <c r="F2218" s="388"/>
      <c r="G2218" s="388"/>
      <c r="H2218" s="633"/>
      <c r="I2218" s="388"/>
      <c r="J2218" s="332"/>
      <c r="K2218" s="332"/>
      <c r="L2218" s="332"/>
      <c r="M2218" s="332"/>
      <c r="N2218" s="332"/>
      <c r="O2218" s="366"/>
      <c r="P2218" s="366"/>
      <c r="Q2218" s="366"/>
      <c r="R2218" s="366"/>
      <c r="S2218" s="366"/>
      <c r="T2218" s="366"/>
      <c r="U2218" s="366"/>
      <c r="V2218" s="366"/>
      <c r="W2218" s="366"/>
      <c r="X2218" s="366"/>
      <c r="Y2218" s="366"/>
      <c r="Z2218" s="366"/>
      <c r="AA2218" s="366"/>
      <c r="AB2218" s="366"/>
      <c r="AC2218" s="366"/>
      <c r="AD2218" s="366"/>
      <c r="AE2218" s="366"/>
      <c r="AF2218" s="366"/>
      <c r="AG2218" s="520"/>
    </row>
    <row r="2219" spans="1:33" ht="19.5" thickBot="1" x14ac:dyDescent="0.35">
      <c r="A2219" s="366"/>
      <c r="B2219" s="1666"/>
      <c r="C2219" s="632"/>
      <c r="D2219" s="388"/>
      <c r="E2219" s="388"/>
      <c r="F2219" s="388"/>
      <c r="G2219" s="388"/>
      <c r="H2219" s="633"/>
      <c r="I2219" s="388"/>
      <c r="J2219" s="332"/>
      <c r="K2219" s="332"/>
      <c r="L2219" s="332"/>
      <c r="M2219" s="332"/>
      <c r="N2219" s="332"/>
      <c r="O2219" s="366"/>
      <c r="P2219" s="366"/>
      <c r="Q2219" s="366"/>
      <c r="R2219" s="366"/>
      <c r="S2219" s="366"/>
      <c r="T2219" s="366"/>
      <c r="U2219" s="366"/>
      <c r="V2219" s="366"/>
      <c r="W2219" s="366"/>
      <c r="X2219" s="366"/>
      <c r="Y2219" s="366"/>
      <c r="Z2219" s="366"/>
      <c r="AA2219" s="366"/>
      <c r="AB2219" s="366"/>
      <c r="AC2219" s="366"/>
      <c r="AD2219" s="366"/>
      <c r="AE2219" s="366"/>
      <c r="AF2219" s="366"/>
      <c r="AG2219" s="520"/>
    </row>
    <row r="2220" spans="1:33" ht="19.5" thickBot="1" x14ac:dyDescent="0.35">
      <c r="A2220" s="366"/>
      <c r="B2220" s="1666"/>
      <c r="C2220" s="632"/>
      <c r="D2220" s="388"/>
      <c r="E2220" s="388"/>
      <c r="F2220" s="388"/>
      <c r="G2220" s="388"/>
      <c r="H2220" s="633"/>
      <c r="I2220" s="388"/>
      <c r="J2220" s="332"/>
      <c r="K2220" s="332"/>
      <c r="L2220" s="332"/>
      <c r="M2220" s="332"/>
      <c r="N2220" s="332"/>
      <c r="O2220" s="366"/>
      <c r="P2220" s="366"/>
      <c r="Q2220" s="366"/>
      <c r="R2220" s="366"/>
      <c r="S2220" s="366"/>
      <c r="T2220" s="366"/>
      <c r="U2220" s="366"/>
      <c r="V2220" s="366"/>
      <c r="W2220" s="366"/>
      <c r="X2220" s="366"/>
      <c r="Y2220" s="366"/>
      <c r="Z2220" s="366"/>
      <c r="AA2220" s="366"/>
      <c r="AB2220" s="366"/>
      <c r="AC2220" s="366"/>
      <c r="AD2220" s="366"/>
      <c r="AE2220" s="366"/>
      <c r="AF2220" s="366"/>
      <c r="AG2220" s="520"/>
    </row>
    <row r="2221" spans="1:33" ht="19.5" thickBot="1" x14ac:dyDescent="0.35">
      <c r="A2221" s="366"/>
      <c r="B2221" s="1666"/>
      <c r="C2221" s="632"/>
      <c r="D2221" s="388"/>
      <c r="E2221" s="388"/>
      <c r="F2221" s="388"/>
      <c r="G2221" s="388"/>
      <c r="H2221" s="633"/>
      <c r="I2221" s="388"/>
      <c r="J2221" s="332"/>
      <c r="K2221" s="332"/>
      <c r="L2221" s="332"/>
      <c r="M2221" s="332"/>
      <c r="N2221" s="332"/>
      <c r="O2221" s="366"/>
      <c r="P2221" s="366"/>
      <c r="Q2221" s="366"/>
      <c r="R2221" s="366"/>
      <c r="S2221" s="366"/>
      <c r="T2221" s="366"/>
      <c r="U2221" s="366"/>
      <c r="V2221" s="366"/>
      <c r="W2221" s="366"/>
      <c r="X2221" s="366"/>
      <c r="Y2221" s="366"/>
      <c r="Z2221" s="366"/>
      <c r="AA2221" s="366"/>
      <c r="AB2221" s="366"/>
      <c r="AC2221" s="366"/>
      <c r="AD2221" s="366"/>
      <c r="AE2221" s="366"/>
      <c r="AF2221" s="366"/>
      <c r="AG2221" s="520"/>
    </row>
    <row r="2222" spans="1:33" ht="19.5" thickBot="1" x14ac:dyDescent="0.35">
      <c r="A2222" s="366"/>
      <c r="B2222" s="1666"/>
      <c r="C2222" s="632"/>
      <c r="D2222" s="388"/>
      <c r="E2222" s="388"/>
      <c r="F2222" s="388"/>
      <c r="G2222" s="388"/>
      <c r="H2222" s="633"/>
      <c r="I2222" s="388"/>
      <c r="J2222" s="332"/>
      <c r="K2222" s="332"/>
      <c r="L2222" s="332"/>
      <c r="M2222" s="332"/>
      <c r="N2222" s="332"/>
      <c r="O2222" s="366"/>
      <c r="P2222" s="366"/>
      <c r="Q2222" s="366"/>
      <c r="R2222" s="366"/>
      <c r="S2222" s="366"/>
      <c r="T2222" s="366"/>
      <c r="U2222" s="366"/>
      <c r="V2222" s="366"/>
      <c r="W2222" s="366"/>
      <c r="X2222" s="366"/>
      <c r="Y2222" s="366"/>
      <c r="Z2222" s="366"/>
      <c r="AA2222" s="366"/>
      <c r="AB2222" s="366"/>
      <c r="AC2222" s="366"/>
      <c r="AD2222" s="366"/>
      <c r="AE2222" s="366"/>
      <c r="AF2222" s="366"/>
      <c r="AG2222" s="520"/>
    </row>
    <row r="2223" spans="1:33" ht="19.5" thickBot="1" x14ac:dyDescent="0.35">
      <c r="A2223" s="366"/>
      <c r="B2223" s="1666"/>
      <c r="C2223" s="632"/>
      <c r="D2223" s="388"/>
      <c r="E2223" s="388"/>
      <c r="F2223" s="388"/>
      <c r="G2223" s="388"/>
      <c r="H2223" s="633"/>
      <c r="I2223" s="388"/>
      <c r="J2223" s="332"/>
      <c r="K2223" s="332"/>
      <c r="L2223" s="332"/>
      <c r="M2223" s="332"/>
      <c r="N2223" s="332"/>
      <c r="O2223" s="366"/>
      <c r="P2223" s="366"/>
      <c r="Q2223" s="366"/>
      <c r="R2223" s="366"/>
      <c r="S2223" s="366"/>
      <c r="T2223" s="366"/>
      <c r="U2223" s="366"/>
      <c r="V2223" s="366"/>
      <c r="W2223" s="366"/>
      <c r="X2223" s="366"/>
      <c r="Y2223" s="366"/>
      <c r="Z2223" s="366"/>
      <c r="AA2223" s="366"/>
      <c r="AB2223" s="366"/>
      <c r="AC2223" s="366"/>
      <c r="AD2223" s="366"/>
      <c r="AE2223" s="366"/>
      <c r="AF2223" s="366"/>
      <c r="AG2223" s="520"/>
    </row>
    <row r="2224" spans="1:33" ht="19.5" thickBot="1" x14ac:dyDescent="0.35">
      <c r="A2224" s="366"/>
      <c r="B2224" s="1666"/>
      <c r="C2224" s="632"/>
      <c r="D2224" s="388"/>
      <c r="E2224" s="388"/>
      <c r="F2224" s="388"/>
      <c r="G2224" s="388"/>
      <c r="H2224" s="633"/>
      <c r="I2224" s="388"/>
      <c r="J2224" s="332"/>
      <c r="K2224" s="332"/>
      <c r="L2224" s="332"/>
      <c r="M2224" s="332"/>
      <c r="N2224" s="332"/>
      <c r="O2224" s="366"/>
      <c r="P2224" s="366"/>
      <c r="Q2224" s="366"/>
      <c r="R2224" s="366"/>
      <c r="S2224" s="366"/>
      <c r="T2224" s="366"/>
      <c r="U2224" s="366"/>
      <c r="V2224" s="366"/>
      <c r="W2224" s="366"/>
      <c r="X2224" s="366"/>
      <c r="Y2224" s="366"/>
      <c r="Z2224" s="366"/>
      <c r="AA2224" s="366"/>
      <c r="AB2224" s="366"/>
      <c r="AC2224" s="366"/>
      <c r="AD2224" s="366"/>
      <c r="AE2224" s="366"/>
      <c r="AF2224" s="366"/>
      <c r="AG2224" s="520"/>
    </row>
    <row r="2225" spans="1:33" ht="19.5" thickBot="1" x14ac:dyDescent="0.35">
      <c r="A2225" s="366"/>
      <c r="B2225" s="1666"/>
      <c r="C2225" s="632"/>
      <c r="D2225" s="388"/>
      <c r="E2225" s="388"/>
      <c r="F2225" s="388"/>
      <c r="G2225" s="388"/>
      <c r="H2225" s="633"/>
      <c r="I2225" s="388"/>
      <c r="J2225" s="332"/>
      <c r="K2225" s="332"/>
      <c r="L2225" s="332"/>
      <c r="M2225" s="332"/>
      <c r="N2225" s="332"/>
      <c r="O2225" s="366"/>
      <c r="P2225" s="366"/>
      <c r="Q2225" s="366"/>
      <c r="R2225" s="366"/>
      <c r="S2225" s="366"/>
      <c r="T2225" s="366"/>
      <c r="U2225" s="366"/>
      <c r="V2225" s="366"/>
      <c r="W2225" s="366"/>
      <c r="X2225" s="366"/>
      <c r="Y2225" s="366"/>
      <c r="Z2225" s="366"/>
      <c r="AA2225" s="366"/>
      <c r="AB2225" s="366"/>
      <c r="AC2225" s="366"/>
      <c r="AD2225" s="366"/>
      <c r="AE2225" s="366"/>
      <c r="AF2225" s="366"/>
      <c r="AG2225" s="520"/>
    </row>
    <row r="2226" spans="1:33" ht="19.5" thickBot="1" x14ac:dyDescent="0.35">
      <c r="A2226" s="366"/>
      <c r="B2226" s="1666"/>
      <c r="C2226" s="632"/>
      <c r="D2226" s="388"/>
      <c r="E2226" s="388"/>
      <c r="F2226" s="388"/>
      <c r="G2226" s="388"/>
      <c r="H2226" s="633"/>
      <c r="I2226" s="388"/>
      <c r="J2226" s="332"/>
      <c r="K2226" s="332"/>
      <c r="L2226" s="332"/>
      <c r="M2226" s="332"/>
      <c r="N2226" s="332"/>
      <c r="O2226" s="366"/>
      <c r="P2226" s="366"/>
      <c r="Q2226" s="366"/>
      <c r="R2226" s="366"/>
      <c r="S2226" s="366"/>
      <c r="T2226" s="366"/>
      <c r="U2226" s="366"/>
      <c r="V2226" s="366"/>
      <c r="W2226" s="366"/>
      <c r="X2226" s="366"/>
      <c r="Y2226" s="366"/>
      <c r="Z2226" s="366"/>
      <c r="AA2226" s="366"/>
      <c r="AB2226" s="366"/>
      <c r="AC2226" s="366"/>
      <c r="AD2226" s="366"/>
      <c r="AE2226" s="366"/>
      <c r="AF2226" s="366"/>
      <c r="AG2226" s="520"/>
    </row>
    <row r="2227" spans="1:33" ht="19.5" thickBot="1" x14ac:dyDescent="0.35">
      <c r="A2227" s="366"/>
      <c r="B2227" s="1666"/>
      <c r="C2227" s="632"/>
      <c r="D2227" s="388"/>
      <c r="E2227" s="388"/>
      <c r="F2227" s="388"/>
      <c r="G2227" s="388"/>
      <c r="H2227" s="633"/>
      <c r="I2227" s="388"/>
      <c r="J2227" s="332"/>
      <c r="K2227" s="332"/>
      <c r="L2227" s="332"/>
      <c r="M2227" s="332"/>
      <c r="N2227" s="332"/>
      <c r="O2227" s="366"/>
      <c r="P2227" s="366"/>
      <c r="Q2227" s="366"/>
      <c r="R2227" s="366"/>
      <c r="S2227" s="366"/>
      <c r="T2227" s="366"/>
      <c r="U2227" s="366"/>
      <c r="V2227" s="366"/>
      <c r="W2227" s="366"/>
      <c r="X2227" s="366"/>
      <c r="Y2227" s="366"/>
      <c r="Z2227" s="366"/>
      <c r="AA2227" s="366"/>
      <c r="AB2227" s="366"/>
      <c r="AC2227" s="366"/>
      <c r="AD2227" s="366"/>
      <c r="AE2227" s="366"/>
      <c r="AF2227" s="366"/>
      <c r="AG2227" s="520"/>
    </row>
    <row r="2228" spans="1:33" ht="19.5" thickBot="1" x14ac:dyDescent="0.35">
      <c r="A2228" s="366"/>
      <c r="B2228" s="1666"/>
      <c r="C2228" s="632"/>
      <c r="D2228" s="388"/>
      <c r="E2228" s="388"/>
      <c r="F2228" s="388"/>
      <c r="G2228" s="388"/>
      <c r="H2228" s="633"/>
      <c r="I2228" s="388"/>
      <c r="J2228" s="332"/>
      <c r="K2228" s="332"/>
      <c r="L2228" s="332"/>
      <c r="M2228" s="332"/>
      <c r="N2228" s="332"/>
      <c r="O2228" s="366"/>
      <c r="P2228" s="366"/>
      <c r="Q2228" s="366"/>
      <c r="R2228" s="366"/>
      <c r="S2228" s="366"/>
      <c r="T2228" s="366"/>
      <c r="U2228" s="366"/>
      <c r="V2228" s="366"/>
      <c r="W2228" s="366"/>
      <c r="X2228" s="366"/>
      <c r="Y2228" s="366"/>
      <c r="Z2228" s="366"/>
      <c r="AA2228" s="366"/>
      <c r="AB2228" s="366"/>
      <c r="AC2228" s="366"/>
      <c r="AD2228" s="366"/>
      <c r="AE2228" s="366"/>
      <c r="AF2228" s="366"/>
      <c r="AG2228" s="520"/>
    </row>
    <row r="2229" spans="1:33" ht="19.5" thickBot="1" x14ac:dyDescent="0.35">
      <c r="A2229" s="366"/>
      <c r="B2229" s="1666"/>
      <c r="C2229" s="632"/>
      <c r="D2229" s="388"/>
      <c r="E2229" s="388"/>
      <c r="F2229" s="388"/>
      <c r="G2229" s="388"/>
      <c r="H2229" s="633"/>
      <c r="I2229" s="388"/>
      <c r="J2229" s="332"/>
      <c r="K2229" s="332"/>
      <c r="L2229" s="332"/>
      <c r="M2229" s="332"/>
      <c r="N2229" s="332"/>
      <c r="O2229" s="366"/>
      <c r="P2229" s="366"/>
      <c r="Q2229" s="366"/>
      <c r="R2229" s="366"/>
      <c r="S2229" s="366"/>
      <c r="T2229" s="366"/>
      <c r="U2229" s="366"/>
      <c r="V2229" s="366"/>
      <c r="W2229" s="366"/>
      <c r="X2229" s="366"/>
      <c r="Y2229" s="366"/>
      <c r="Z2229" s="366"/>
      <c r="AA2229" s="366"/>
      <c r="AB2229" s="366"/>
      <c r="AC2229" s="366"/>
      <c r="AD2229" s="366"/>
      <c r="AE2229" s="366"/>
      <c r="AF2229" s="366"/>
      <c r="AG2229" s="520"/>
    </row>
    <row r="2230" spans="1:33" ht="19.5" thickBot="1" x14ac:dyDescent="0.35">
      <c r="A2230" s="366"/>
      <c r="B2230" s="1666"/>
      <c r="C2230" s="632"/>
      <c r="D2230" s="388"/>
      <c r="E2230" s="388"/>
      <c r="F2230" s="388"/>
      <c r="G2230" s="388"/>
      <c r="H2230" s="633"/>
      <c r="I2230" s="388"/>
      <c r="J2230" s="332"/>
      <c r="K2230" s="332"/>
      <c r="L2230" s="332"/>
      <c r="M2230" s="332"/>
      <c r="N2230" s="332"/>
      <c r="O2230" s="366"/>
      <c r="P2230" s="366"/>
      <c r="Q2230" s="366"/>
      <c r="R2230" s="366"/>
      <c r="S2230" s="366"/>
      <c r="T2230" s="366"/>
      <c r="U2230" s="366"/>
      <c r="V2230" s="366"/>
      <c r="W2230" s="366"/>
      <c r="X2230" s="366"/>
      <c r="Y2230" s="366"/>
      <c r="Z2230" s="366"/>
      <c r="AA2230" s="366"/>
      <c r="AB2230" s="366"/>
      <c r="AC2230" s="366"/>
      <c r="AD2230" s="366"/>
      <c r="AE2230" s="366"/>
      <c r="AF2230" s="366"/>
      <c r="AG2230" s="520"/>
    </row>
    <row r="2231" spans="1:33" ht="19.5" thickBot="1" x14ac:dyDescent="0.35">
      <c r="A2231" s="366"/>
      <c r="B2231" s="1666"/>
      <c r="C2231" s="632"/>
      <c r="D2231" s="388"/>
      <c r="E2231" s="388"/>
      <c r="F2231" s="388"/>
      <c r="G2231" s="388"/>
      <c r="H2231" s="633"/>
      <c r="I2231" s="388"/>
      <c r="J2231" s="332"/>
      <c r="K2231" s="332"/>
      <c r="L2231" s="332"/>
      <c r="M2231" s="332"/>
      <c r="N2231" s="332"/>
      <c r="O2231" s="366"/>
      <c r="P2231" s="366"/>
      <c r="Q2231" s="366"/>
      <c r="R2231" s="366"/>
      <c r="S2231" s="366"/>
      <c r="T2231" s="366"/>
      <c r="U2231" s="366"/>
      <c r="V2231" s="366"/>
      <c r="W2231" s="366"/>
      <c r="X2231" s="366"/>
      <c r="Y2231" s="366"/>
      <c r="Z2231" s="366"/>
      <c r="AA2231" s="366"/>
      <c r="AB2231" s="366"/>
      <c r="AC2231" s="366"/>
      <c r="AD2231" s="366"/>
      <c r="AE2231" s="366"/>
      <c r="AF2231" s="366"/>
      <c r="AG2231" s="520"/>
    </row>
    <row r="2232" spans="1:33" x14ac:dyDescent="0.3">
      <c r="A2232" s="366"/>
      <c r="B2232" s="366"/>
      <c r="C2232" s="366"/>
      <c r="D2232" s="366"/>
      <c r="E2232" s="366"/>
      <c r="F2232" s="366"/>
      <c r="G2232" s="366"/>
      <c r="H2232" s="366"/>
      <c r="I2232" s="366"/>
      <c r="J2232" s="366"/>
      <c r="K2232" s="366"/>
      <c r="L2232" s="366"/>
      <c r="M2232" s="366"/>
      <c r="N2232" s="366"/>
      <c r="O2232" s="366"/>
      <c r="P2232" s="366"/>
      <c r="Q2232" s="366"/>
      <c r="R2232" s="366"/>
      <c r="S2232" s="366"/>
      <c r="T2232" s="366"/>
      <c r="U2232" s="366"/>
      <c r="V2232" s="366"/>
      <c r="W2232" s="366"/>
      <c r="X2232" s="366"/>
      <c r="Y2232" s="366"/>
      <c r="Z2232" s="366"/>
      <c r="AA2232" s="366"/>
      <c r="AB2232" s="366"/>
      <c r="AC2232" s="366"/>
      <c r="AD2232" s="366"/>
      <c r="AE2232" s="366"/>
      <c r="AF2232" s="366"/>
      <c r="AG2232" s="520"/>
    </row>
    <row r="2233" spans="1:33" x14ac:dyDescent="0.3">
      <c r="A2233" s="529"/>
      <c r="B2233" s="365"/>
      <c r="C2233" s="365"/>
      <c r="D2233" s="365"/>
      <c r="E2233" s="365"/>
      <c r="F2233" s="365"/>
      <c r="G2233" s="365"/>
      <c r="H2233" s="365"/>
      <c r="I2233" s="365"/>
      <c r="J2233" s="365"/>
      <c r="K2233" s="365"/>
      <c r="L2233" s="365"/>
      <c r="M2233" s="365"/>
      <c r="N2233" s="365"/>
      <c r="O2233" s="365"/>
      <c r="P2233" s="365"/>
      <c r="Q2233" s="365"/>
      <c r="R2233" s="365"/>
      <c r="S2233" s="365"/>
      <c r="T2233" s="365"/>
      <c r="U2233" s="365"/>
      <c r="V2233" s="365"/>
      <c r="W2233" s="365"/>
      <c r="X2233" s="365"/>
      <c r="Y2233" s="365"/>
      <c r="Z2233" s="365"/>
      <c r="AA2233" s="365"/>
      <c r="AB2233" s="365"/>
      <c r="AC2233" s="365"/>
      <c r="AD2233" s="365"/>
      <c r="AE2233" s="365"/>
      <c r="AF2233" s="365"/>
      <c r="AG2233" s="520"/>
    </row>
    <row r="2234" spans="1:33" x14ac:dyDescent="0.3">
      <c r="A2234" s="366"/>
      <c r="B2234" s="366"/>
      <c r="C2234" s="366"/>
      <c r="D2234" s="366"/>
      <c r="E2234" s="366"/>
      <c r="F2234" s="366"/>
      <c r="G2234" s="366"/>
      <c r="H2234" s="366"/>
      <c r="I2234" s="366"/>
      <c r="J2234" s="366"/>
      <c r="K2234" s="366"/>
      <c r="L2234" s="366"/>
      <c r="M2234" s="366"/>
      <c r="N2234" s="366"/>
      <c r="O2234" s="366"/>
      <c r="P2234" s="366"/>
      <c r="Q2234" s="366"/>
      <c r="R2234" s="366"/>
      <c r="S2234" s="366"/>
      <c r="T2234" s="366"/>
      <c r="U2234" s="366"/>
      <c r="V2234" s="366"/>
      <c r="W2234" s="366"/>
      <c r="X2234" s="366"/>
      <c r="Y2234" s="366"/>
      <c r="Z2234" s="366"/>
      <c r="AA2234" s="366"/>
      <c r="AB2234" s="366"/>
      <c r="AC2234" s="366"/>
      <c r="AD2234" s="366"/>
      <c r="AE2234" s="366"/>
      <c r="AF2234" s="366"/>
      <c r="AG2234" s="520"/>
    </row>
    <row r="2235" spans="1:33" x14ac:dyDescent="0.3">
      <c r="A2235" s="366"/>
      <c r="B2235" s="295" t="s">
        <v>982</v>
      </c>
      <c r="C2235" s="366"/>
      <c r="D2235" s="366"/>
      <c r="E2235" s="366"/>
      <c r="F2235" s="366"/>
      <c r="G2235" s="366"/>
      <c r="H2235" s="366"/>
      <c r="I2235" s="366"/>
      <c r="J2235" s="366"/>
      <c r="K2235" s="366"/>
      <c r="L2235" s="366"/>
      <c r="M2235" s="366"/>
      <c r="N2235" s="366"/>
      <c r="O2235" s="366"/>
      <c r="P2235" s="366"/>
      <c r="Q2235" s="366"/>
      <c r="R2235" s="366"/>
      <c r="S2235" s="366"/>
      <c r="T2235" s="366"/>
      <c r="U2235" s="366"/>
      <c r="V2235" s="366"/>
      <c r="W2235" s="366"/>
      <c r="X2235" s="366"/>
      <c r="Y2235" s="366"/>
      <c r="Z2235" s="366"/>
      <c r="AA2235" s="366"/>
      <c r="AB2235" s="366"/>
      <c r="AC2235" s="366"/>
      <c r="AD2235" s="366"/>
      <c r="AE2235" s="366"/>
      <c r="AF2235" s="366"/>
      <c r="AG2235" s="520"/>
    </row>
    <row r="2236" spans="1:33" ht="19.5" thickBot="1" x14ac:dyDescent="0.35">
      <c r="A2236" s="366"/>
      <c r="B2236" s="295"/>
      <c r="C2236" s="366"/>
      <c r="D2236" s="366"/>
      <c r="E2236" s="366"/>
      <c r="F2236" s="366"/>
      <c r="G2236" s="366"/>
      <c r="H2236" s="366"/>
      <c r="I2236" s="366"/>
      <c r="J2236" s="366"/>
      <c r="K2236" s="366"/>
      <c r="L2236" s="366"/>
      <c r="M2236" s="366"/>
      <c r="N2236" s="366"/>
      <c r="O2236" s="366"/>
      <c r="P2236" s="366"/>
      <c r="Q2236" s="366"/>
      <c r="R2236" s="366"/>
      <c r="S2236" s="366"/>
      <c r="T2236" s="366"/>
      <c r="U2236" s="366"/>
      <c r="V2236" s="366"/>
      <c r="W2236" s="366"/>
      <c r="X2236" s="366"/>
      <c r="Y2236" s="366"/>
      <c r="Z2236" s="366"/>
      <c r="AA2236" s="366"/>
      <c r="AB2236" s="366"/>
      <c r="AC2236" s="366"/>
      <c r="AD2236" s="366"/>
      <c r="AE2236" s="366"/>
      <c r="AF2236" s="366"/>
      <c r="AG2236" s="520"/>
    </row>
    <row r="2237" spans="1:33" ht="38.25" thickBot="1" x14ac:dyDescent="0.35">
      <c r="A2237" s="366"/>
      <c r="B2237" s="2006" t="s">
        <v>316</v>
      </c>
      <c r="C2237" s="1875" t="s">
        <v>317</v>
      </c>
      <c r="D2237" s="1876"/>
      <c r="E2237" s="1877"/>
      <c r="F2237" s="1991" t="s">
        <v>318</v>
      </c>
      <c r="G2237" s="511" t="s">
        <v>319</v>
      </c>
      <c r="H2237" s="366"/>
      <c r="I2237" s="366"/>
      <c r="J2237" s="366"/>
      <c r="K2237" s="366"/>
      <c r="L2237" s="366"/>
      <c r="M2237" s="366"/>
      <c r="N2237" s="366"/>
      <c r="O2237" s="366"/>
      <c r="P2237" s="366"/>
      <c r="Q2237" s="366"/>
      <c r="R2237" s="366"/>
      <c r="S2237" s="366"/>
      <c r="T2237" s="366"/>
      <c r="U2237" s="366"/>
      <c r="V2237" s="366"/>
      <c r="W2237" s="366"/>
      <c r="X2237" s="366"/>
      <c r="Y2237" s="366"/>
      <c r="Z2237" s="366"/>
      <c r="AA2237" s="366"/>
      <c r="AB2237" s="366"/>
      <c r="AC2237" s="366"/>
      <c r="AD2237" s="366"/>
      <c r="AE2237" s="366"/>
      <c r="AF2237" s="366"/>
      <c r="AG2237" s="520"/>
    </row>
    <row r="2238" spans="1:33" ht="19.5" thickBot="1" x14ac:dyDescent="0.35">
      <c r="A2238" s="366"/>
      <c r="B2238" s="2007"/>
      <c r="C2238" s="185" t="s">
        <v>73</v>
      </c>
      <c r="D2238" s="185" t="s">
        <v>320</v>
      </c>
      <c r="E2238" s="185" t="s">
        <v>0</v>
      </c>
      <c r="F2238" s="1992"/>
      <c r="G2238" s="207"/>
      <c r="H2238" s="366"/>
      <c r="I2238" s="366"/>
      <c r="J2238" s="366"/>
      <c r="K2238" s="366"/>
      <c r="L2238" s="366"/>
      <c r="M2238" s="366"/>
      <c r="N2238" s="366"/>
      <c r="O2238" s="366"/>
      <c r="P2238" s="366"/>
      <c r="Q2238" s="366"/>
      <c r="R2238" s="366"/>
      <c r="S2238" s="366"/>
      <c r="T2238" s="366"/>
      <c r="U2238" s="366"/>
      <c r="V2238" s="366"/>
      <c r="W2238" s="366"/>
      <c r="X2238" s="366"/>
      <c r="Y2238" s="366"/>
      <c r="Z2238" s="366"/>
      <c r="AA2238" s="366"/>
      <c r="AB2238" s="366"/>
      <c r="AC2238" s="366"/>
      <c r="AD2238" s="366"/>
      <c r="AE2238" s="366"/>
      <c r="AF2238" s="366"/>
      <c r="AG2238" s="520"/>
    </row>
    <row r="2239" spans="1:33" ht="57" thickBot="1" x14ac:dyDescent="0.35">
      <c r="A2239" s="366"/>
      <c r="B2239" s="649" t="s">
        <v>321</v>
      </c>
      <c r="C2239" s="634"/>
      <c r="D2239" s="634"/>
      <c r="E2239" s="1126">
        <f>SUM(C2239:D2239)</f>
        <v>0</v>
      </c>
      <c r="F2239" s="634"/>
      <c r="G2239" s="634"/>
      <c r="H2239" s="1741">
        <f>E2239+F2239</f>
        <v>0</v>
      </c>
      <c r="I2239" s="366"/>
      <c r="J2239" s="366"/>
      <c r="K2239" s="366"/>
      <c r="L2239" s="366"/>
      <c r="M2239" s="366"/>
      <c r="N2239" s="366"/>
      <c r="O2239" s="366"/>
      <c r="P2239" s="366"/>
      <c r="Q2239" s="366"/>
      <c r="R2239" s="366"/>
      <c r="S2239" s="366"/>
      <c r="T2239" s="366"/>
      <c r="U2239" s="366"/>
      <c r="V2239" s="366"/>
      <c r="W2239" s="366"/>
      <c r="X2239" s="366"/>
      <c r="Y2239" s="366"/>
      <c r="Z2239" s="366"/>
      <c r="AA2239" s="366"/>
      <c r="AB2239" s="366"/>
      <c r="AC2239" s="366"/>
      <c r="AD2239" s="366"/>
      <c r="AE2239" s="366"/>
      <c r="AF2239" s="366"/>
      <c r="AG2239" s="520"/>
    </row>
    <row r="2240" spans="1:33" ht="21.75" thickBot="1" x14ac:dyDescent="0.35">
      <c r="A2240" s="366"/>
      <c r="B2240" s="649" t="s">
        <v>322</v>
      </c>
      <c r="C2240" s="293"/>
      <c r="D2240" s="293"/>
      <c r="E2240" s="1126">
        <f t="shared" ref="E2240:E2246" si="110">SUM(C2240:D2240)</f>
        <v>0</v>
      </c>
      <c r="F2240" s="293"/>
      <c r="G2240" s="634"/>
      <c r="H2240" s="366"/>
      <c r="I2240" s="366"/>
      <c r="J2240" s="366"/>
      <c r="K2240" s="366"/>
      <c r="L2240" s="366"/>
      <c r="M2240" s="366"/>
      <c r="N2240" s="366"/>
      <c r="O2240" s="366"/>
      <c r="P2240" s="366"/>
      <c r="Q2240" s="366"/>
      <c r="R2240" s="366"/>
      <c r="S2240" s="366"/>
      <c r="T2240" s="366"/>
      <c r="U2240" s="366"/>
      <c r="V2240" s="366"/>
      <c r="W2240" s="366"/>
      <c r="X2240" s="366"/>
      <c r="Y2240" s="366"/>
      <c r="Z2240" s="366"/>
      <c r="AA2240" s="366"/>
      <c r="AB2240" s="366"/>
      <c r="AC2240" s="366"/>
      <c r="AD2240" s="366"/>
      <c r="AE2240" s="366"/>
      <c r="AF2240" s="366"/>
      <c r="AG2240" s="520"/>
    </row>
    <row r="2241" spans="1:33" ht="38.25" thickBot="1" x14ac:dyDescent="0.35">
      <c r="A2241" s="366"/>
      <c r="B2241" s="649" t="s">
        <v>63</v>
      </c>
      <c r="C2241" s="293"/>
      <c r="D2241" s="293"/>
      <c r="E2241" s="1126">
        <f t="shared" si="110"/>
        <v>0</v>
      </c>
      <c r="F2241" s="293"/>
      <c r="G2241" s="634"/>
      <c r="H2241" s="366"/>
      <c r="I2241" s="366"/>
      <c r="J2241" s="366"/>
      <c r="K2241" s="366"/>
      <c r="L2241" s="366"/>
      <c r="M2241" s="366"/>
      <c r="N2241" s="366"/>
      <c r="O2241" s="366"/>
      <c r="P2241" s="366"/>
      <c r="Q2241" s="366"/>
      <c r="R2241" s="366"/>
      <c r="S2241" s="366"/>
      <c r="T2241" s="366"/>
      <c r="U2241" s="366"/>
      <c r="V2241" s="366"/>
      <c r="W2241" s="366"/>
      <c r="X2241" s="366"/>
      <c r="Y2241" s="366"/>
      <c r="Z2241" s="366"/>
      <c r="AA2241" s="366"/>
      <c r="AB2241" s="366"/>
      <c r="AC2241" s="366"/>
      <c r="AD2241" s="366"/>
      <c r="AE2241" s="366"/>
      <c r="AF2241" s="366"/>
      <c r="AG2241" s="520"/>
    </row>
    <row r="2242" spans="1:33" ht="38.25" thickBot="1" x14ac:dyDescent="0.35">
      <c r="A2242" s="366"/>
      <c r="B2242" s="649" t="s">
        <v>64</v>
      </c>
      <c r="C2242" s="293"/>
      <c r="D2242" s="293"/>
      <c r="E2242" s="1126">
        <f t="shared" si="110"/>
        <v>0</v>
      </c>
      <c r="F2242" s="293"/>
      <c r="G2242" s="634"/>
      <c r="H2242" s="366"/>
      <c r="I2242" s="366"/>
      <c r="J2242" s="366"/>
      <c r="K2242" s="366"/>
      <c r="L2242" s="366"/>
      <c r="M2242" s="366"/>
      <c r="N2242" s="366"/>
      <c r="O2242" s="366"/>
      <c r="P2242" s="366"/>
      <c r="Q2242" s="366"/>
      <c r="R2242" s="366"/>
      <c r="S2242" s="366"/>
      <c r="T2242" s="366"/>
      <c r="U2242" s="366"/>
      <c r="V2242" s="366"/>
      <c r="W2242" s="366"/>
      <c r="X2242" s="366"/>
      <c r="Y2242" s="366"/>
      <c r="Z2242" s="366"/>
      <c r="AA2242" s="366"/>
      <c r="AB2242" s="366"/>
      <c r="AC2242" s="366"/>
      <c r="AD2242" s="366"/>
      <c r="AE2242" s="366"/>
      <c r="AF2242" s="366"/>
      <c r="AG2242" s="520"/>
    </row>
    <row r="2243" spans="1:33" ht="38.25" thickBot="1" x14ac:dyDescent="0.35">
      <c r="A2243" s="366"/>
      <c r="B2243" s="649" t="s">
        <v>323</v>
      </c>
      <c r="C2243" s="293"/>
      <c r="D2243" s="293"/>
      <c r="E2243" s="1126">
        <f t="shared" si="110"/>
        <v>0</v>
      </c>
      <c r="F2243" s="293"/>
      <c r="G2243" s="634"/>
      <c r="H2243" s="366"/>
      <c r="I2243" s="366"/>
      <c r="J2243" s="366"/>
      <c r="K2243" s="366"/>
      <c r="L2243" s="366"/>
      <c r="M2243" s="366"/>
      <c r="N2243" s="366"/>
      <c r="O2243" s="366"/>
      <c r="P2243" s="366"/>
      <c r="Q2243" s="366"/>
      <c r="R2243" s="366"/>
      <c r="S2243" s="366"/>
      <c r="T2243" s="366"/>
      <c r="U2243" s="366"/>
      <c r="V2243" s="366"/>
      <c r="W2243" s="366"/>
      <c r="X2243" s="366"/>
      <c r="Y2243" s="366"/>
      <c r="Z2243" s="366"/>
      <c r="AA2243" s="366"/>
      <c r="AB2243" s="366"/>
      <c r="AC2243" s="366"/>
      <c r="AD2243" s="366"/>
      <c r="AE2243" s="366"/>
      <c r="AF2243" s="366"/>
      <c r="AG2243" s="520"/>
    </row>
    <row r="2244" spans="1:33" ht="38.25" thickBot="1" x14ac:dyDescent="0.35">
      <c r="A2244" s="366"/>
      <c r="B2244" s="649" t="s">
        <v>324</v>
      </c>
      <c r="C2244" s="293"/>
      <c r="D2244" s="293"/>
      <c r="E2244" s="1126">
        <f t="shared" si="110"/>
        <v>0</v>
      </c>
      <c r="F2244" s="293"/>
      <c r="G2244" s="634"/>
      <c r="H2244" s="366"/>
      <c r="I2244" s="366"/>
      <c r="J2244" s="366"/>
      <c r="K2244" s="366"/>
      <c r="L2244" s="366"/>
      <c r="M2244" s="366"/>
      <c r="N2244" s="366"/>
      <c r="O2244" s="366"/>
      <c r="P2244" s="366"/>
      <c r="Q2244" s="366"/>
      <c r="R2244" s="366"/>
      <c r="S2244" s="366"/>
      <c r="T2244" s="366"/>
      <c r="U2244" s="366"/>
      <c r="V2244" s="366"/>
      <c r="W2244" s="366"/>
      <c r="X2244" s="366"/>
      <c r="Y2244" s="366"/>
      <c r="Z2244" s="366"/>
      <c r="AA2244" s="366"/>
      <c r="AB2244" s="366"/>
      <c r="AC2244" s="366"/>
      <c r="AD2244" s="366"/>
      <c r="AE2244" s="366"/>
      <c r="AF2244" s="366"/>
      <c r="AG2244" s="520"/>
    </row>
    <row r="2245" spans="1:33" ht="38.25" thickBot="1" x14ac:dyDescent="0.35">
      <c r="A2245" s="366"/>
      <c r="B2245" s="649" t="s">
        <v>325</v>
      </c>
      <c r="C2245" s="293"/>
      <c r="D2245" s="293"/>
      <c r="E2245" s="1126">
        <f t="shared" si="110"/>
        <v>0</v>
      </c>
      <c r="F2245" s="293"/>
      <c r="G2245" s="636"/>
      <c r="H2245" s="366"/>
      <c r="I2245" s="366"/>
      <c r="J2245" s="366"/>
      <c r="K2245" s="366"/>
      <c r="L2245" s="366"/>
      <c r="M2245" s="366"/>
      <c r="N2245" s="366"/>
      <c r="O2245" s="366"/>
      <c r="P2245" s="366"/>
      <c r="Q2245" s="366"/>
      <c r="R2245" s="366"/>
      <c r="S2245" s="366"/>
      <c r="T2245" s="366"/>
      <c r="U2245" s="366"/>
      <c r="V2245" s="366"/>
      <c r="W2245" s="366"/>
      <c r="X2245" s="366"/>
      <c r="Y2245" s="366"/>
      <c r="Z2245" s="366"/>
      <c r="AA2245" s="366"/>
      <c r="AB2245" s="366"/>
      <c r="AC2245" s="366"/>
      <c r="AD2245" s="366"/>
      <c r="AE2245" s="366"/>
      <c r="AF2245" s="366"/>
      <c r="AG2245" s="520"/>
    </row>
    <row r="2246" spans="1:33" ht="57" thickBot="1" x14ac:dyDescent="0.35">
      <c r="A2246" s="366"/>
      <c r="B2246" s="649" t="s">
        <v>326</v>
      </c>
      <c r="C2246" s="293"/>
      <c r="D2246" s="293"/>
      <c r="E2246" s="1126">
        <f t="shared" si="110"/>
        <v>0</v>
      </c>
      <c r="F2246" s="293"/>
      <c r="G2246" s="634"/>
      <c r="H2246" s="366"/>
      <c r="I2246" s="366"/>
      <c r="J2246" s="366"/>
      <c r="K2246" s="366"/>
      <c r="L2246" s="366"/>
      <c r="M2246" s="366"/>
      <c r="N2246" s="366"/>
      <c r="O2246" s="366"/>
      <c r="P2246" s="366"/>
      <c r="Q2246" s="366"/>
      <c r="R2246" s="366"/>
      <c r="S2246" s="366"/>
      <c r="T2246" s="366"/>
      <c r="U2246" s="366"/>
      <c r="V2246" s="366"/>
      <c r="W2246" s="366"/>
      <c r="X2246" s="366"/>
      <c r="Y2246" s="366"/>
      <c r="Z2246" s="366"/>
      <c r="AA2246" s="366"/>
      <c r="AB2246" s="366"/>
      <c r="AC2246" s="366"/>
      <c r="AD2246" s="366"/>
      <c r="AE2246" s="366"/>
      <c r="AF2246" s="366"/>
      <c r="AG2246" s="520"/>
    </row>
    <row r="2247" spans="1:33" ht="19.5" thickBot="1" x14ac:dyDescent="0.35">
      <c r="A2247" s="366"/>
      <c r="B2247" s="649" t="s">
        <v>919</v>
      </c>
      <c r="C2247" s="388"/>
      <c r="D2247" s="388"/>
      <c r="E2247" s="479">
        <f t="shared" ref="E2247" si="111">SUM(C2247:D2247)</f>
        <v>0</v>
      </c>
      <c r="F2247" s="388"/>
      <c r="G2247" s="634"/>
      <c r="H2247" s="366"/>
      <c r="I2247" s="366"/>
      <c r="J2247" s="366"/>
      <c r="K2247" s="366"/>
      <c r="L2247" s="366"/>
      <c r="M2247" s="366"/>
      <c r="N2247" s="366"/>
      <c r="O2247" s="366"/>
      <c r="P2247" s="366"/>
      <c r="Q2247" s="366"/>
      <c r="R2247" s="366"/>
      <c r="S2247" s="366"/>
      <c r="T2247" s="366"/>
      <c r="U2247" s="366"/>
      <c r="V2247" s="366"/>
      <c r="W2247" s="366"/>
      <c r="X2247" s="366"/>
      <c r="Y2247" s="366"/>
      <c r="Z2247" s="366"/>
      <c r="AA2247" s="366"/>
      <c r="AB2247" s="366"/>
      <c r="AC2247" s="366"/>
      <c r="AD2247" s="366"/>
      <c r="AE2247" s="366"/>
      <c r="AF2247" s="366"/>
      <c r="AG2247" s="520"/>
    </row>
    <row r="2248" spans="1:33" ht="19.5" thickBot="1" x14ac:dyDescent="0.35">
      <c r="A2248" s="366"/>
      <c r="B2248" s="649" t="s">
        <v>328</v>
      </c>
      <c r="C2248" s="1189"/>
      <c r="D2248" s="1189"/>
      <c r="E2248" s="479">
        <f>SUM(C2248:D2248)</f>
        <v>0</v>
      </c>
      <c r="F2248" s="1189"/>
      <c r="G2248" s="1189"/>
      <c r="H2248" s="366"/>
      <c r="I2248" s="366"/>
      <c r="J2248" s="366"/>
      <c r="K2248" s="366"/>
      <c r="L2248" s="366"/>
      <c r="M2248" s="366"/>
      <c r="N2248" s="366"/>
      <c r="O2248" s="366"/>
      <c r="P2248" s="366"/>
      <c r="Q2248" s="366"/>
      <c r="R2248" s="366"/>
      <c r="S2248" s="366"/>
      <c r="T2248" s="366"/>
      <c r="U2248" s="366"/>
      <c r="V2248" s="366"/>
      <c r="W2248" s="366"/>
      <c r="X2248" s="366"/>
      <c r="Y2248" s="366"/>
      <c r="Z2248" s="366"/>
      <c r="AA2248" s="366"/>
      <c r="AB2248" s="366"/>
      <c r="AC2248" s="366"/>
      <c r="AD2248" s="366"/>
      <c r="AE2248" s="366"/>
      <c r="AF2248" s="366"/>
      <c r="AG2248" s="520"/>
    </row>
    <row r="2249" spans="1:33" ht="19.5" thickBot="1" x14ac:dyDescent="0.35">
      <c r="A2249" s="366"/>
      <c r="B2249" s="1130"/>
      <c r="C2249" s="1131"/>
      <c r="D2249" s="1131"/>
      <c r="E2249" s="479"/>
      <c r="F2249" s="1131"/>
      <c r="G2249" s="597"/>
      <c r="H2249" s="366"/>
      <c r="I2249" s="366"/>
      <c r="J2249" s="366"/>
      <c r="K2249" s="366"/>
      <c r="L2249" s="366"/>
      <c r="M2249" s="366"/>
      <c r="N2249" s="366"/>
      <c r="O2249" s="366"/>
      <c r="P2249" s="366"/>
      <c r="Q2249" s="366"/>
      <c r="R2249" s="366"/>
      <c r="S2249" s="366"/>
      <c r="T2249" s="366"/>
      <c r="U2249" s="366"/>
      <c r="V2249" s="366"/>
      <c r="W2249" s="366"/>
      <c r="X2249" s="366"/>
      <c r="Y2249" s="366"/>
      <c r="Z2249" s="366"/>
      <c r="AA2249" s="366"/>
      <c r="AB2249" s="366"/>
      <c r="AC2249" s="366"/>
      <c r="AD2249" s="366"/>
      <c r="AE2249" s="366"/>
      <c r="AF2249" s="366"/>
      <c r="AG2249" s="520"/>
    </row>
    <row r="2250" spans="1:33" ht="19.5" thickBot="1" x14ac:dyDescent="0.35">
      <c r="A2250" s="366"/>
      <c r="B2250" s="1130"/>
      <c r="C2250" s="1131"/>
      <c r="D2250" s="1131"/>
      <c r="E2250" s="479"/>
      <c r="F2250" s="1131"/>
      <c r="G2250" s="597"/>
      <c r="H2250" s="366"/>
      <c r="I2250" s="366"/>
      <c r="J2250" s="366"/>
      <c r="K2250" s="366"/>
      <c r="L2250" s="366"/>
      <c r="M2250" s="366"/>
      <c r="N2250" s="366"/>
      <c r="O2250" s="366"/>
      <c r="P2250" s="366"/>
      <c r="Q2250" s="366"/>
      <c r="R2250" s="366"/>
      <c r="S2250" s="366"/>
      <c r="T2250" s="366"/>
      <c r="U2250" s="366"/>
      <c r="V2250" s="366"/>
      <c r="W2250" s="366"/>
      <c r="X2250" s="366"/>
      <c r="Y2250" s="366"/>
      <c r="Z2250" s="366"/>
      <c r="AA2250" s="366"/>
      <c r="AB2250" s="366"/>
      <c r="AC2250" s="366"/>
      <c r="AD2250" s="366"/>
      <c r="AE2250" s="366"/>
      <c r="AF2250" s="366"/>
      <c r="AG2250" s="520"/>
    </row>
    <row r="2251" spans="1:33" ht="19.5" thickBot="1" x14ac:dyDescent="0.35">
      <c r="A2251" s="366"/>
      <c r="B2251" s="1130"/>
      <c r="C2251" s="1131"/>
      <c r="D2251" s="1131"/>
      <c r="E2251" s="479"/>
      <c r="F2251" s="1131"/>
      <c r="G2251" s="597"/>
      <c r="H2251" s="366"/>
      <c r="I2251" s="366"/>
      <c r="J2251" s="366"/>
      <c r="K2251" s="366"/>
      <c r="L2251" s="366"/>
      <c r="M2251" s="366"/>
      <c r="N2251" s="366"/>
      <c r="O2251" s="366"/>
      <c r="P2251" s="366"/>
      <c r="Q2251" s="366"/>
      <c r="R2251" s="366"/>
      <c r="S2251" s="366"/>
      <c r="T2251" s="366"/>
      <c r="U2251" s="366"/>
      <c r="V2251" s="366"/>
      <c r="W2251" s="366"/>
      <c r="X2251" s="366"/>
      <c r="Y2251" s="366"/>
      <c r="Z2251" s="366"/>
      <c r="AA2251" s="366"/>
      <c r="AB2251" s="366"/>
      <c r="AC2251" s="366"/>
      <c r="AD2251" s="366"/>
      <c r="AE2251" s="366"/>
      <c r="AF2251" s="366"/>
      <c r="AG2251" s="520"/>
    </row>
    <row r="2252" spans="1:33" ht="19.5" thickBot="1" x14ac:dyDescent="0.35">
      <c r="A2252" s="366"/>
      <c r="B2252" s="1130"/>
      <c r="C2252" s="1131"/>
      <c r="D2252" s="1131"/>
      <c r="E2252" s="479"/>
      <c r="F2252" s="1131"/>
      <c r="G2252" s="597"/>
      <c r="H2252" s="366"/>
      <c r="I2252" s="366"/>
      <c r="J2252" s="366"/>
      <c r="K2252" s="366"/>
      <c r="L2252" s="366"/>
      <c r="M2252" s="366"/>
      <c r="N2252" s="366"/>
      <c r="O2252" s="366"/>
      <c r="P2252" s="366"/>
      <c r="Q2252" s="366"/>
      <c r="R2252" s="366"/>
      <c r="S2252" s="366"/>
      <c r="T2252" s="366"/>
      <c r="U2252" s="366"/>
      <c r="V2252" s="366"/>
      <c r="W2252" s="366"/>
      <c r="X2252" s="366"/>
      <c r="Y2252" s="366"/>
      <c r="Z2252" s="366"/>
      <c r="AA2252" s="366"/>
      <c r="AB2252" s="366"/>
      <c r="AC2252" s="366"/>
      <c r="AD2252" s="366"/>
      <c r="AE2252" s="366"/>
      <c r="AF2252" s="366"/>
      <c r="AG2252" s="520"/>
    </row>
    <row r="2253" spans="1:33" ht="19.5" thickBot="1" x14ac:dyDescent="0.35">
      <c r="A2253" s="366"/>
      <c r="B2253" s="1130"/>
      <c r="C2253" s="1131"/>
      <c r="D2253" s="1131"/>
      <c r="E2253" s="479"/>
      <c r="F2253" s="1131"/>
      <c r="G2253" s="597"/>
      <c r="H2253" s="366"/>
      <c r="I2253" s="366"/>
      <c r="J2253" s="366"/>
      <c r="K2253" s="366"/>
      <c r="L2253" s="366"/>
      <c r="M2253" s="366"/>
      <c r="N2253" s="366"/>
      <c r="O2253" s="366"/>
      <c r="P2253" s="366"/>
      <c r="Q2253" s="366"/>
      <c r="R2253" s="366"/>
      <c r="S2253" s="366"/>
      <c r="T2253" s="366"/>
      <c r="U2253" s="366"/>
      <c r="V2253" s="366"/>
      <c r="W2253" s="366"/>
      <c r="X2253" s="366"/>
      <c r="Y2253" s="366"/>
      <c r="Z2253" s="366"/>
      <c r="AA2253" s="366"/>
      <c r="AB2253" s="366"/>
      <c r="AC2253" s="366"/>
      <c r="AD2253" s="366"/>
      <c r="AE2253" s="366"/>
      <c r="AF2253" s="366"/>
      <c r="AG2253" s="520"/>
    </row>
    <row r="2254" spans="1:33" ht="19.5" thickBot="1" x14ac:dyDescent="0.35">
      <c r="A2254" s="366"/>
      <c r="B2254" s="1130"/>
      <c r="C2254" s="1131"/>
      <c r="D2254" s="1131"/>
      <c r="E2254" s="479"/>
      <c r="F2254" s="1131"/>
      <c r="G2254" s="597"/>
      <c r="H2254" s="366"/>
      <c r="I2254" s="366"/>
      <c r="J2254" s="366"/>
      <c r="K2254" s="366"/>
      <c r="L2254" s="366"/>
      <c r="M2254" s="366"/>
      <c r="N2254" s="366"/>
      <c r="O2254" s="366"/>
      <c r="P2254" s="366"/>
      <c r="Q2254" s="366"/>
      <c r="R2254" s="366"/>
      <c r="S2254" s="366"/>
      <c r="T2254" s="366"/>
      <c r="U2254" s="366"/>
      <c r="V2254" s="366"/>
      <c r="W2254" s="366"/>
      <c r="X2254" s="366"/>
      <c r="Y2254" s="366"/>
      <c r="Z2254" s="366"/>
      <c r="AA2254" s="366"/>
      <c r="AB2254" s="366"/>
      <c r="AC2254" s="366"/>
      <c r="AD2254" s="366"/>
      <c r="AE2254" s="366"/>
      <c r="AF2254" s="366"/>
      <c r="AG2254" s="520"/>
    </row>
    <row r="2255" spans="1:33" ht="19.5" thickBot="1" x14ac:dyDescent="0.35">
      <c r="A2255" s="366"/>
      <c r="B2255" s="1130"/>
      <c r="C2255" s="1131"/>
      <c r="D2255" s="1131"/>
      <c r="E2255" s="479"/>
      <c r="F2255" s="1131"/>
      <c r="G2255" s="597"/>
      <c r="H2255" s="366"/>
      <c r="I2255" s="366"/>
      <c r="J2255" s="366"/>
      <c r="K2255" s="366"/>
      <c r="L2255" s="366"/>
      <c r="M2255" s="366"/>
      <c r="N2255" s="366"/>
      <c r="O2255" s="366"/>
      <c r="P2255" s="366"/>
      <c r="Q2255" s="366"/>
      <c r="R2255" s="366"/>
      <c r="S2255" s="366"/>
      <c r="T2255" s="366"/>
      <c r="U2255" s="366"/>
      <c r="V2255" s="366"/>
      <c r="W2255" s="366"/>
      <c r="X2255" s="366"/>
      <c r="Y2255" s="366"/>
      <c r="Z2255" s="366"/>
      <c r="AA2255" s="366"/>
      <c r="AB2255" s="366"/>
      <c r="AC2255" s="366"/>
      <c r="AD2255" s="366"/>
      <c r="AE2255" s="366"/>
      <c r="AF2255" s="366"/>
      <c r="AG2255" s="520"/>
    </row>
    <row r="2256" spans="1:33" ht="19.5" thickBot="1" x14ac:dyDescent="0.35">
      <c r="A2256" s="366"/>
      <c r="B2256" s="1130"/>
      <c r="C2256" s="1131"/>
      <c r="D2256" s="1131"/>
      <c r="E2256" s="479"/>
      <c r="F2256" s="1131"/>
      <c r="G2256" s="597"/>
      <c r="H2256" s="366"/>
      <c r="I2256" s="366"/>
      <c r="J2256" s="366"/>
      <c r="K2256" s="366"/>
      <c r="L2256" s="366"/>
      <c r="M2256" s="366"/>
      <c r="N2256" s="366"/>
      <c r="O2256" s="366"/>
      <c r="P2256" s="366"/>
      <c r="Q2256" s="366"/>
      <c r="R2256" s="366"/>
      <c r="S2256" s="366"/>
      <c r="T2256" s="366"/>
      <c r="U2256" s="366"/>
      <c r="V2256" s="366"/>
      <c r="W2256" s="366"/>
      <c r="X2256" s="366"/>
      <c r="Y2256" s="366"/>
      <c r="Z2256" s="366"/>
      <c r="AA2256" s="366"/>
      <c r="AB2256" s="366"/>
      <c r="AC2256" s="366"/>
      <c r="AD2256" s="366"/>
      <c r="AE2256" s="366"/>
      <c r="AF2256" s="366"/>
      <c r="AG2256" s="520"/>
    </row>
    <row r="2257" spans="1:33" ht="19.5" thickBot="1" x14ac:dyDescent="0.35">
      <c r="A2257" s="366"/>
      <c r="B2257" s="1130"/>
      <c r="C2257" s="1131"/>
      <c r="D2257" s="1131"/>
      <c r="E2257" s="479"/>
      <c r="F2257" s="1131"/>
      <c r="G2257" s="597"/>
      <c r="H2257" s="366"/>
      <c r="I2257" s="366"/>
      <c r="J2257" s="366"/>
      <c r="K2257" s="366"/>
      <c r="L2257" s="366"/>
      <c r="M2257" s="366"/>
      <c r="N2257" s="366"/>
      <c r="O2257" s="366"/>
      <c r="P2257" s="366"/>
      <c r="Q2257" s="366"/>
      <c r="R2257" s="366"/>
      <c r="S2257" s="366"/>
      <c r="T2257" s="366"/>
      <c r="U2257" s="366"/>
      <c r="V2257" s="366"/>
      <c r="W2257" s="366"/>
      <c r="X2257" s="366"/>
      <c r="Y2257" s="366"/>
      <c r="Z2257" s="366"/>
      <c r="AA2257" s="366"/>
      <c r="AB2257" s="366"/>
      <c r="AC2257" s="366"/>
      <c r="AD2257" s="366"/>
      <c r="AE2257" s="366"/>
      <c r="AF2257" s="366"/>
      <c r="AG2257" s="520"/>
    </row>
    <row r="2258" spans="1:33" ht="19.5" thickBot="1" x14ac:dyDescent="0.35">
      <c r="A2258" s="366"/>
      <c r="B2258" s="1130"/>
      <c r="C2258" s="1131"/>
      <c r="D2258" s="1131"/>
      <c r="E2258" s="479"/>
      <c r="F2258" s="1131"/>
      <c r="G2258" s="597"/>
      <c r="H2258" s="366"/>
      <c r="I2258" s="366"/>
      <c r="J2258" s="366"/>
      <c r="K2258" s="366"/>
      <c r="L2258" s="366"/>
      <c r="M2258" s="366"/>
      <c r="N2258" s="366"/>
      <c r="O2258" s="366"/>
      <c r="P2258" s="366"/>
      <c r="Q2258" s="366"/>
      <c r="R2258" s="366"/>
      <c r="S2258" s="366"/>
      <c r="T2258" s="366"/>
      <c r="U2258" s="366"/>
      <c r="V2258" s="366"/>
      <c r="W2258" s="366"/>
      <c r="X2258" s="366"/>
      <c r="Y2258" s="366"/>
      <c r="Z2258" s="366"/>
      <c r="AA2258" s="366"/>
      <c r="AB2258" s="366"/>
      <c r="AC2258" s="366"/>
      <c r="AD2258" s="366"/>
      <c r="AE2258" s="366"/>
      <c r="AF2258" s="366"/>
      <c r="AG2258" s="520"/>
    </row>
    <row r="2259" spans="1:33" ht="19.5" thickBot="1" x14ac:dyDescent="0.35">
      <c r="A2259" s="366"/>
      <c r="B2259" s="1130"/>
      <c r="C2259" s="597"/>
      <c r="D2259" s="597"/>
      <c r="E2259" s="479"/>
      <c r="F2259" s="597"/>
      <c r="G2259" s="597"/>
      <c r="H2259" s="366"/>
      <c r="I2259" s="366"/>
      <c r="J2259" s="366"/>
      <c r="K2259" s="366"/>
      <c r="L2259" s="366"/>
      <c r="M2259" s="366"/>
      <c r="N2259" s="366"/>
      <c r="O2259" s="366"/>
      <c r="P2259" s="366"/>
      <c r="Q2259" s="366"/>
      <c r="R2259" s="366"/>
      <c r="S2259" s="366"/>
      <c r="T2259" s="366"/>
      <c r="U2259" s="366"/>
      <c r="V2259" s="366"/>
      <c r="W2259" s="366"/>
      <c r="X2259" s="366"/>
      <c r="Y2259" s="366"/>
      <c r="Z2259" s="366"/>
      <c r="AA2259" s="366"/>
      <c r="AB2259" s="366"/>
      <c r="AC2259" s="366"/>
      <c r="AD2259" s="366"/>
      <c r="AE2259" s="366"/>
      <c r="AF2259" s="366"/>
      <c r="AG2259" s="520"/>
    </row>
    <row r="2260" spans="1:33" ht="19.5" thickBot="1" x14ac:dyDescent="0.35">
      <c r="A2260" s="366"/>
      <c r="B2260" s="637" t="s">
        <v>29</v>
      </c>
      <c r="C2260" s="185">
        <f>SUM(C2239:C2259)</f>
        <v>0</v>
      </c>
      <c r="D2260" s="185">
        <f>SUM(D2239:D2259)</f>
        <v>0</v>
      </c>
      <c r="E2260" s="185">
        <f>SUM(E2239:E2259)</f>
        <v>0</v>
      </c>
      <c r="F2260" s="185">
        <f>SUM(F2239:F2259)</f>
        <v>0</v>
      </c>
      <c r="G2260" s="634"/>
      <c r="H2260" s="366"/>
      <c r="I2260" s="366"/>
      <c r="J2260" s="366"/>
      <c r="K2260" s="366"/>
      <c r="L2260" s="366"/>
      <c r="M2260" s="366"/>
      <c r="N2260" s="366"/>
      <c r="O2260" s="366"/>
      <c r="P2260" s="366"/>
      <c r="Q2260" s="366"/>
      <c r="R2260" s="366"/>
      <c r="S2260" s="366"/>
      <c r="T2260" s="366"/>
      <c r="U2260" s="366"/>
      <c r="V2260" s="366"/>
      <c r="W2260" s="366"/>
      <c r="X2260" s="366"/>
      <c r="Y2260" s="366"/>
      <c r="Z2260" s="366"/>
      <c r="AA2260" s="366"/>
      <c r="AB2260" s="366"/>
      <c r="AC2260" s="366"/>
      <c r="AD2260" s="366"/>
      <c r="AE2260" s="366"/>
      <c r="AF2260" s="366"/>
      <c r="AG2260" s="520"/>
    </row>
    <row r="2261" spans="1:33" x14ac:dyDescent="0.3">
      <c r="A2261" s="366"/>
      <c r="B2261" s="366"/>
      <c r="C2261" s="366"/>
      <c r="D2261" s="366"/>
      <c r="E2261" s="366"/>
      <c r="F2261" s="366"/>
      <c r="G2261" s="366"/>
      <c r="H2261" s="366"/>
      <c r="I2261" s="366"/>
      <c r="J2261" s="366"/>
      <c r="K2261" s="366"/>
      <c r="L2261" s="366"/>
      <c r="M2261" s="366"/>
      <c r="N2261" s="366"/>
      <c r="O2261" s="366"/>
      <c r="P2261" s="366"/>
      <c r="Q2261" s="366"/>
      <c r="R2261" s="366"/>
      <c r="S2261" s="366"/>
      <c r="T2261" s="366"/>
      <c r="U2261" s="366"/>
      <c r="V2261" s="366"/>
      <c r="W2261" s="366"/>
      <c r="X2261" s="366"/>
      <c r="Y2261" s="366"/>
      <c r="Z2261" s="366"/>
      <c r="AA2261" s="366"/>
      <c r="AB2261" s="366"/>
      <c r="AC2261" s="366"/>
      <c r="AD2261" s="366"/>
      <c r="AE2261" s="366"/>
      <c r="AF2261" s="366"/>
      <c r="AG2261" s="520"/>
    </row>
    <row r="2262" spans="1:33" x14ac:dyDescent="0.3">
      <c r="A2262" s="366"/>
      <c r="B2262" s="334" t="s">
        <v>329</v>
      </c>
      <c r="C2262" s="366"/>
      <c r="D2262" s="366"/>
      <c r="E2262" s="366"/>
      <c r="F2262" s="366"/>
      <c r="G2262" s="366"/>
      <c r="H2262" s="366"/>
      <c r="I2262" s="366"/>
      <c r="J2262" s="366"/>
      <c r="K2262" s="366"/>
      <c r="L2262" s="366"/>
      <c r="M2262" s="366"/>
      <c r="N2262" s="366"/>
      <c r="O2262" s="366"/>
      <c r="P2262" s="366"/>
      <c r="Q2262" s="366"/>
      <c r="R2262" s="366"/>
      <c r="S2262" s="366"/>
      <c r="T2262" s="366"/>
      <c r="U2262" s="366"/>
      <c r="V2262" s="366"/>
      <c r="W2262" s="366"/>
      <c r="X2262" s="366"/>
      <c r="Y2262" s="366"/>
      <c r="Z2262" s="366"/>
      <c r="AA2262" s="366"/>
      <c r="AB2262" s="366"/>
      <c r="AC2262" s="366"/>
      <c r="AD2262" s="366"/>
      <c r="AE2262" s="366"/>
      <c r="AF2262" s="366"/>
      <c r="AG2262" s="520"/>
    </row>
    <row r="2263" spans="1:33" ht="19.5" thickBot="1" x14ac:dyDescent="0.35">
      <c r="A2263" s="366"/>
      <c r="B2263" s="366"/>
      <c r="C2263" s="366"/>
      <c r="D2263" s="366"/>
      <c r="E2263" s="366"/>
      <c r="F2263" s="366"/>
      <c r="G2263" s="366"/>
      <c r="H2263" s="366"/>
      <c r="I2263" s="366"/>
      <c r="J2263" s="366"/>
      <c r="K2263" s="366"/>
      <c r="L2263" s="366"/>
      <c r="M2263" s="366"/>
      <c r="N2263" s="366"/>
      <c r="O2263" s="366"/>
      <c r="P2263" s="366"/>
      <c r="Q2263" s="366"/>
      <c r="R2263" s="366"/>
      <c r="S2263" s="366"/>
      <c r="T2263" s="366"/>
      <c r="U2263" s="366"/>
      <c r="V2263" s="366"/>
      <c r="W2263" s="366"/>
      <c r="X2263" s="366"/>
      <c r="Y2263" s="366"/>
      <c r="Z2263" s="366"/>
      <c r="AA2263" s="366"/>
      <c r="AB2263" s="366"/>
      <c r="AC2263" s="366"/>
      <c r="AD2263" s="366"/>
      <c r="AE2263" s="366"/>
      <c r="AF2263" s="366"/>
      <c r="AG2263" s="520"/>
    </row>
    <row r="2264" spans="1:33" ht="19.5" thickBot="1" x14ac:dyDescent="0.35">
      <c r="A2264" s="366"/>
      <c r="B2264" s="528" t="s">
        <v>91</v>
      </c>
      <c r="C2264" s="1976"/>
      <c r="D2264" s="1977"/>
      <c r="E2264" s="1977"/>
      <c r="F2264" s="1977"/>
      <c r="G2264" s="1977"/>
      <c r="H2264" s="1977"/>
      <c r="I2264" s="1977"/>
      <c r="J2264" s="1977"/>
      <c r="K2264" s="1977"/>
      <c r="L2264" s="1977"/>
      <c r="M2264" s="1977"/>
      <c r="N2264" s="1977"/>
      <c r="O2264" s="1977"/>
      <c r="P2264" s="1977"/>
      <c r="Q2264" s="1977"/>
      <c r="R2264" s="1977"/>
      <c r="S2264" s="1977"/>
      <c r="T2264" s="1977"/>
      <c r="U2264" s="1977"/>
      <c r="V2264" s="1977"/>
      <c r="W2264" s="1977"/>
      <c r="X2264" s="1977"/>
      <c r="Y2264" s="1977"/>
      <c r="Z2264" s="1978"/>
      <c r="AA2264" s="366"/>
      <c r="AB2264" s="366"/>
      <c r="AC2264" s="366"/>
      <c r="AD2264" s="366"/>
      <c r="AE2264" s="366"/>
      <c r="AF2264" s="366"/>
      <c r="AG2264" s="520"/>
    </row>
    <row r="2265" spans="1:33" ht="33" customHeight="1" thickBot="1" x14ac:dyDescent="0.35">
      <c r="A2265" s="366"/>
      <c r="B2265" s="366"/>
      <c r="C2265" s="1979"/>
      <c r="D2265" s="1980"/>
      <c r="E2265" s="1980"/>
      <c r="F2265" s="1980"/>
      <c r="G2265" s="1980"/>
      <c r="H2265" s="1980"/>
      <c r="I2265" s="1980"/>
      <c r="J2265" s="1980"/>
      <c r="K2265" s="1980"/>
      <c r="L2265" s="1980"/>
      <c r="M2265" s="1980"/>
      <c r="N2265" s="1980"/>
      <c r="O2265" s="1980"/>
      <c r="P2265" s="1980"/>
      <c r="Q2265" s="1980"/>
      <c r="R2265" s="1980"/>
      <c r="S2265" s="1980"/>
      <c r="T2265" s="1980"/>
      <c r="U2265" s="1980"/>
      <c r="V2265" s="1980"/>
      <c r="W2265" s="1980"/>
      <c r="X2265" s="1980"/>
      <c r="Y2265" s="1980"/>
      <c r="Z2265" s="1981"/>
      <c r="AA2265" s="366"/>
      <c r="AB2265" s="366"/>
      <c r="AC2265" s="366"/>
      <c r="AD2265" s="366"/>
      <c r="AE2265" s="366"/>
      <c r="AF2265" s="366"/>
      <c r="AG2265" s="520"/>
    </row>
    <row r="2266" spans="1:33" x14ac:dyDescent="0.3">
      <c r="A2266" s="529"/>
      <c r="B2266" s="365"/>
      <c r="C2266" s="365"/>
      <c r="D2266" s="365"/>
      <c r="E2266" s="365"/>
      <c r="F2266" s="365"/>
      <c r="G2266" s="365"/>
      <c r="H2266" s="365"/>
      <c r="I2266" s="365"/>
      <c r="J2266" s="365"/>
      <c r="K2266" s="365"/>
      <c r="L2266" s="365"/>
      <c r="M2266" s="365"/>
      <c r="N2266" s="365"/>
      <c r="O2266" s="365"/>
      <c r="P2266" s="365"/>
      <c r="Q2266" s="365"/>
      <c r="R2266" s="365"/>
      <c r="S2266" s="365"/>
      <c r="T2266" s="365"/>
      <c r="U2266" s="365"/>
      <c r="V2266" s="365"/>
      <c r="W2266" s="365"/>
      <c r="X2266" s="365"/>
      <c r="Y2266" s="365"/>
      <c r="Z2266" s="365"/>
      <c r="AA2266" s="365"/>
      <c r="AB2266" s="365"/>
      <c r="AC2266" s="365"/>
      <c r="AD2266" s="365"/>
      <c r="AE2266" s="365"/>
      <c r="AF2266" s="365"/>
      <c r="AG2266" s="520"/>
    </row>
    <row r="2267" spans="1:33" x14ac:dyDescent="0.3">
      <c r="A2267" s="366"/>
      <c r="B2267" s="650" t="s">
        <v>983</v>
      </c>
      <c r="C2267" s="366"/>
      <c r="D2267" s="366"/>
      <c r="E2267" s="366"/>
      <c r="F2267" s="366"/>
      <c r="G2267" s="366"/>
      <c r="H2267" s="366"/>
      <c r="I2267" s="366"/>
      <c r="J2267" s="366"/>
      <c r="K2267" s="366"/>
      <c r="L2267" s="366"/>
      <c r="M2267" s="366"/>
      <c r="N2267" s="366"/>
      <c r="O2267" s="366"/>
      <c r="P2267" s="366"/>
      <c r="Q2267" s="366"/>
      <c r="R2267" s="366"/>
      <c r="S2267" s="366"/>
      <c r="T2267" s="366"/>
      <c r="U2267" s="366"/>
      <c r="V2267" s="366"/>
      <c r="W2267" s="366"/>
      <c r="X2267" s="366"/>
      <c r="Y2267" s="366"/>
      <c r="Z2267" s="366"/>
      <c r="AA2267" s="366"/>
      <c r="AB2267" s="366"/>
      <c r="AC2267" s="366"/>
      <c r="AD2267" s="366"/>
      <c r="AE2267" s="366"/>
      <c r="AF2267" s="366"/>
      <c r="AG2267" s="520"/>
    </row>
    <row r="2268" spans="1:33" x14ac:dyDescent="0.3">
      <c r="A2268" s="366"/>
      <c r="B2268" s="47" t="s">
        <v>984</v>
      </c>
      <c r="C2268" s="366"/>
      <c r="D2268" s="366"/>
      <c r="E2268" s="366"/>
      <c r="F2268" s="366"/>
      <c r="G2268" s="366"/>
      <c r="H2268" s="366"/>
      <c r="I2268" s="366"/>
      <c r="J2268" s="366"/>
      <c r="K2268" s="366"/>
      <c r="L2268" s="366"/>
      <c r="M2268" s="366"/>
      <c r="N2268" s="366"/>
      <c r="O2268" s="366"/>
      <c r="P2268" s="366"/>
      <c r="Q2268" s="366"/>
      <c r="R2268" s="366"/>
      <c r="S2268" s="366"/>
      <c r="T2268" s="366"/>
      <c r="U2268" s="366"/>
      <c r="V2268" s="366"/>
      <c r="W2268" s="366"/>
      <c r="X2268" s="366"/>
      <c r="Y2268" s="366"/>
      <c r="Z2268" s="366"/>
      <c r="AA2268" s="366"/>
      <c r="AB2268" s="366"/>
      <c r="AC2268" s="366"/>
      <c r="AD2268" s="366"/>
      <c r="AE2268" s="366"/>
      <c r="AF2268" s="366"/>
      <c r="AG2268" s="520"/>
    </row>
    <row r="2269" spans="1:33" ht="19.5" thickBot="1" x14ac:dyDescent="0.35">
      <c r="A2269" s="366"/>
      <c r="B2269" s="366"/>
      <c r="C2269" s="366"/>
      <c r="D2269" s="366"/>
      <c r="E2269" s="366"/>
      <c r="F2269" s="366"/>
      <c r="G2269" s="366"/>
      <c r="H2269" s="366"/>
      <c r="I2269" s="366"/>
      <c r="J2269" s="366"/>
      <c r="K2269" s="366"/>
      <c r="L2269" s="366"/>
      <c r="M2269" s="366"/>
      <c r="N2269" s="366"/>
      <c r="O2269" s="366"/>
      <c r="P2269" s="366"/>
      <c r="Q2269" s="366"/>
      <c r="R2269" s="366"/>
      <c r="S2269" s="366"/>
      <c r="T2269" s="366"/>
      <c r="U2269" s="366"/>
      <c r="V2269" s="366"/>
      <c r="W2269" s="366"/>
      <c r="X2269" s="366"/>
      <c r="Y2269" s="366"/>
      <c r="Z2269" s="366"/>
      <c r="AA2269" s="366"/>
      <c r="AB2269" s="366"/>
      <c r="AC2269" s="366"/>
      <c r="AD2269" s="366"/>
      <c r="AE2269" s="366"/>
      <c r="AF2269" s="366"/>
      <c r="AG2269" s="520"/>
    </row>
    <row r="2270" spans="1:33" ht="19.5" thickBot="1" x14ac:dyDescent="0.35">
      <c r="A2270" s="366"/>
      <c r="B2270" s="366"/>
      <c r="C2270" s="1875" t="s">
        <v>37</v>
      </c>
      <c r="D2270" s="1876"/>
      <c r="E2270" s="1876"/>
      <c r="F2270" s="1877"/>
      <c r="G2270" s="1875" t="s">
        <v>330</v>
      </c>
      <c r="H2270" s="1876"/>
      <c r="I2270" s="1876"/>
      <c r="J2270" s="1877"/>
      <c r="K2270" s="1875" t="s">
        <v>0</v>
      </c>
      <c r="L2270" s="1876"/>
      <c r="M2270" s="1876"/>
      <c r="N2270" s="1877"/>
      <c r="O2270" s="366"/>
      <c r="P2270" s="366"/>
      <c r="Q2270" s="366"/>
      <c r="R2270" s="366"/>
      <c r="S2270" s="366"/>
      <c r="T2270" s="366"/>
      <c r="U2270" s="366"/>
      <c r="V2270" s="366"/>
      <c r="W2270" s="366"/>
      <c r="X2270" s="366"/>
      <c r="Y2270" s="366"/>
      <c r="Z2270" s="366"/>
      <c r="AA2270" s="366"/>
      <c r="AB2270" s="366"/>
      <c r="AC2270" s="366"/>
      <c r="AD2270" s="366"/>
      <c r="AE2270" s="366"/>
      <c r="AF2270" s="366"/>
      <c r="AG2270" s="520"/>
    </row>
    <row r="2271" spans="1:33" ht="19.5" thickBot="1" x14ac:dyDescent="0.35">
      <c r="A2271" s="366"/>
      <c r="B2271" s="1991" t="s">
        <v>121</v>
      </c>
      <c r="C2271" s="1875" t="s">
        <v>331</v>
      </c>
      <c r="D2271" s="1876"/>
      <c r="E2271" s="1877"/>
      <c r="F2271" s="1991" t="s">
        <v>332</v>
      </c>
      <c r="G2271" s="1875" t="s">
        <v>331</v>
      </c>
      <c r="H2271" s="1876"/>
      <c r="I2271" s="1877"/>
      <c r="J2271" s="1991" t="s">
        <v>332</v>
      </c>
      <c r="K2271" s="1875" t="s">
        <v>41</v>
      </c>
      <c r="L2271" s="1876"/>
      <c r="M2271" s="1877"/>
      <c r="N2271" s="1991" t="s">
        <v>40</v>
      </c>
      <c r="O2271" s="366"/>
      <c r="P2271" s="366"/>
      <c r="Q2271" s="366"/>
      <c r="R2271" s="366"/>
      <c r="S2271" s="366"/>
      <c r="T2271" s="366"/>
      <c r="U2271" s="366"/>
      <c r="V2271" s="366"/>
      <c r="W2271" s="366"/>
      <c r="X2271" s="366"/>
      <c r="Y2271" s="366"/>
      <c r="Z2271" s="366"/>
      <c r="AA2271" s="366"/>
      <c r="AB2271" s="366"/>
      <c r="AC2271" s="366"/>
      <c r="AD2271" s="366"/>
      <c r="AE2271" s="366"/>
      <c r="AF2271" s="366"/>
      <c r="AG2271" s="520"/>
    </row>
    <row r="2272" spans="1:33" ht="19.5" thickBot="1" x14ac:dyDescent="0.35">
      <c r="A2272" s="366"/>
      <c r="B2272" s="1992"/>
      <c r="C2272" s="185" t="s">
        <v>73</v>
      </c>
      <c r="D2272" s="185" t="s">
        <v>320</v>
      </c>
      <c r="E2272" s="185" t="s">
        <v>187</v>
      </c>
      <c r="F2272" s="1992"/>
      <c r="G2272" s="185" t="s">
        <v>73</v>
      </c>
      <c r="H2272" s="185" t="s">
        <v>320</v>
      </c>
      <c r="I2272" s="185" t="s">
        <v>187</v>
      </c>
      <c r="J2272" s="1992"/>
      <c r="K2272" s="185" t="s">
        <v>73</v>
      </c>
      <c r="L2272" s="185" t="s">
        <v>320</v>
      </c>
      <c r="M2272" s="185" t="s">
        <v>187</v>
      </c>
      <c r="N2272" s="1992"/>
      <c r="O2272" s="366"/>
      <c r="P2272" s="366"/>
      <c r="Q2272" s="366"/>
      <c r="R2272" s="366"/>
      <c r="S2272" s="366"/>
      <c r="T2272" s="366"/>
      <c r="U2272" s="366"/>
      <c r="V2272" s="366"/>
      <c r="W2272" s="366"/>
      <c r="X2272" s="366"/>
      <c r="Y2272" s="366"/>
      <c r="Z2272" s="366"/>
      <c r="AA2272" s="366"/>
      <c r="AB2272" s="366"/>
      <c r="AC2272" s="366"/>
      <c r="AD2272" s="366"/>
      <c r="AE2272" s="366"/>
      <c r="AF2272" s="366"/>
      <c r="AG2272" s="520"/>
    </row>
    <row r="2273" spans="1:33" ht="21.75" thickBot="1" x14ac:dyDescent="0.35">
      <c r="A2273" s="366"/>
      <c r="B2273" s="638" t="s">
        <v>6</v>
      </c>
      <c r="C2273" s="389"/>
      <c r="D2273" s="389"/>
      <c r="E2273" s="1126">
        <f>SUM(C2273:D2273)</f>
        <v>0</v>
      </c>
      <c r="F2273" s="389"/>
      <c r="G2273" s="389"/>
      <c r="H2273" s="389"/>
      <c r="I2273" s="1126">
        <f>SUM(G2273:H2273)</f>
        <v>0</v>
      </c>
      <c r="J2273" s="389"/>
      <c r="K2273" s="340">
        <f>C2273+G2273</f>
        <v>0</v>
      </c>
      <c r="L2273" s="340">
        <f>D2273+H2273</f>
        <v>0</v>
      </c>
      <c r="M2273" s="340">
        <f>SUM(K2273:L2273)</f>
        <v>0</v>
      </c>
      <c r="N2273" s="340">
        <f>F2273+J2273</f>
        <v>0</v>
      </c>
      <c r="O2273" s="366"/>
      <c r="P2273" s="366"/>
      <c r="Q2273" s="366"/>
      <c r="R2273" s="366"/>
      <c r="S2273" s="366"/>
      <c r="T2273" s="366"/>
      <c r="U2273" s="366"/>
      <c r="V2273" s="366"/>
      <c r="W2273" s="366"/>
      <c r="X2273" s="366"/>
      <c r="Y2273" s="366"/>
      <c r="Z2273" s="366"/>
      <c r="AA2273" s="366"/>
      <c r="AB2273" s="366"/>
      <c r="AC2273" s="366"/>
      <c r="AD2273" s="366"/>
      <c r="AE2273" s="366"/>
      <c r="AF2273" s="366"/>
      <c r="AG2273" s="520"/>
    </row>
    <row r="2274" spans="1:33" ht="21.75" thickBot="1" x14ac:dyDescent="0.35">
      <c r="A2274" s="366"/>
      <c r="B2274" s="638" t="s">
        <v>42</v>
      </c>
      <c r="C2274" s="389"/>
      <c r="D2274" s="389"/>
      <c r="E2274" s="1126">
        <f t="shared" ref="E2274:E2290" si="112">SUM(C2274:D2274)</f>
        <v>0</v>
      </c>
      <c r="F2274" s="389"/>
      <c r="G2274" s="389"/>
      <c r="H2274" s="389"/>
      <c r="I2274" s="1126">
        <f t="shared" ref="I2274:I2290" si="113">SUM(G2274:H2274)</f>
        <v>0</v>
      </c>
      <c r="J2274" s="389"/>
      <c r="K2274" s="340">
        <f t="shared" ref="K2274:L2290" si="114">C2274+G2274</f>
        <v>0</v>
      </c>
      <c r="L2274" s="340">
        <f t="shared" si="114"/>
        <v>0</v>
      </c>
      <c r="M2274" s="340">
        <f t="shared" ref="M2274:M2290" si="115">SUM(K2274:L2274)</f>
        <v>0</v>
      </c>
      <c r="N2274" s="340">
        <f t="shared" ref="N2274:N2290" si="116">F2274+J2274</f>
        <v>0</v>
      </c>
      <c r="O2274" s="366"/>
      <c r="P2274" s="366"/>
      <c r="Q2274" s="366"/>
      <c r="R2274" s="366"/>
      <c r="S2274" s="366"/>
      <c r="T2274" s="366"/>
      <c r="U2274" s="366"/>
      <c r="V2274" s="366"/>
      <c r="W2274" s="366"/>
      <c r="X2274" s="366"/>
      <c r="Y2274" s="366"/>
      <c r="Z2274" s="366"/>
      <c r="AA2274" s="366"/>
      <c r="AB2274" s="366"/>
      <c r="AC2274" s="366"/>
      <c r="AD2274" s="366"/>
      <c r="AE2274" s="366"/>
      <c r="AF2274" s="366"/>
      <c r="AG2274" s="520"/>
    </row>
    <row r="2275" spans="1:33" ht="21.75" thickBot="1" x14ac:dyDescent="0.35">
      <c r="A2275" s="366"/>
      <c r="B2275" s="638" t="s">
        <v>7</v>
      </c>
      <c r="C2275" s="389"/>
      <c r="D2275" s="389"/>
      <c r="E2275" s="1126">
        <f t="shared" si="112"/>
        <v>0</v>
      </c>
      <c r="F2275" s="389"/>
      <c r="G2275" s="389"/>
      <c r="H2275" s="389"/>
      <c r="I2275" s="1126">
        <f t="shared" si="113"/>
        <v>0</v>
      </c>
      <c r="J2275" s="389"/>
      <c r="K2275" s="340">
        <f t="shared" si="114"/>
        <v>0</v>
      </c>
      <c r="L2275" s="340">
        <f t="shared" si="114"/>
        <v>0</v>
      </c>
      <c r="M2275" s="340">
        <f t="shared" si="115"/>
        <v>0</v>
      </c>
      <c r="N2275" s="340">
        <f t="shared" si="116"/>
        <v>0</v>
      </c>
      <c r="O2275" s="366"/>
      <c r="P2275" s="366"/>
      <c r="Q2275" s="366"/>
      <c r="R2275" s="366"/>
      <c r="S2275" s="366"/>
      <c r="T2275" s="366"/>
      <c r="U2275" s="366"/>
      <c r="V2275" s="366"/>
      <c r="W2275" s="366"/>
      <c r="X2275" s="366"/>
      <c r="Y2275" s="366"/>
      <c r="Z2275" s="366"/>
      <c r="AA2275" s="366"/>
      <c r="AB2275" s="366"/>
      <c r="AC2275" s="366"/>
      <c r="AD2275" s="366"/>
      <c r="AE2275" s="366"/>
      <c r="AF2275" s="366"/>
      <c r="AG2275" s="520"/>
    </row>
    <row r="2276" spans="1:33" ht="21.75" thickBot="1" x14ac:dyDescent="0.35">
      <c r="A2276" s="366"/>
      <c r="B2276" s="638" t="s">
        <v>8</v>
      </c>
      <c r="C2276" s="389"/>
      <c r="D2276" s="389"/>
      <c r="E2276" s="1126">
        <f t="shared" si="112"/>
        <v>0</v>
      </c>
      <c r="F2276" s="389"/>
      <c r="G2276" s="389"/>
      <c r="H2276" s="389"/>
      <c r="I2276" s="1126">
        <f t="shared" si="113"/>
        <v>0</v>
      </c>
      <c r="J2276" s="389"/>
      <c r="K2276" s="340">
        <f t="shared" si="114"/>
        <v>0</v>
      </c>
      <c r="L2276" s="340">
        <f t="shared" si="114"/>
        <v>0</v>
      </c>
      <c r="M2276" s="340">
        <f t="shared" si="115"/>
        <v>0</v>
      </c>
      <c r="N2276" s="340">
        <f t="shared" si="116"/>
        <v>0</v>
      </c>
      <c r="O2276" s="366"/>
      <c r="P2276" s="366"/>
      <c r="Q2276" s="366"/>
      <c r="R2276" s="366"/>
      <c r="S2276" s="366"/>
      <c r="T2276" s="366"/>
      <c r="U2276" s="366"/>
      <c r="V2276" s="366"/>
      <c r="W2276" s="366"/>
      <c r="X2276" s="366"/>
      <c r="Y2276" s="366"/>
      <c r="Z2276" s="366"/>
      <c r="AA2276" s="366"/>
      <c r="AB2276" s="366"/>
      <c r="AC2276" s="366"/>
      <c r="AD2276" s="366"/>
      <c r="AE2276" s="366"/>
      <c r="AF2276" s="366"/>
      <c r="AG2276" s="520"/>
    </row>
    <row r="2277" spans="1:33" ht="21.75" thickBot="1" x14ac:dyDescent="0.35">
      <c r="A2277" s="366"/>
      <c r="B2277" s="638" t="s">
        <v>9</v>
      </c>
      <c r="C2277" s="389"/>
      <c r="D2277" s="389"/>
      <c r="E2277" s="1126">
        <f t="shared" si="112"/>
        <v>0</v>
      </c>
      <c r="F2277" s="389"/>
      <c r="G2277" s="389"/>
      <c r="H2277" s="389"/>
      <c r="I2277" s="1126">
        <f t="shared" si="113"/>
        <v>0</v>
      </c>
      <c r="J2277" s="389"/>
      <c r="K2277" s="340">
        <f t="shared" si="114"/>
        <v>0</v>
      </c>
      <c r="L2277" s="340">
        <f t="shared" si="114"/>
        <v>0</v>
      </c>
      <c r="M2277" s="340">
        <f t="shared" si="115"/>
        <v>0</v>
      </c>
      <c r="N2277" s="340">
        <f t="shared" si="116"/>
        <v>0</v>
      </c>
      <c r="O2277" s="366"/>
      <c r="P2277" s="366"/>
      <c r="Q2277" s="366"/>
      <c r="R2277" s="366"/>
      <c r="S2277" s="366"/>
      <c r="T2277" s="366"/>
      <c r="U2277" s="366"/>
      <c r="V2277" s="366"/>
      <c r="W2277" s="366"/>
      <c r="X2277" s="366"/>
      <c r="Y2277" s="366"/>
      <c r="Z2277" s="366"/>
      <c r="AA2277" s="366"/>
      <c r="AB2277" s="366"/>
      <c r="AC2277" s="366"/>
      <c r="AD2277" s="366"/>
      <c r="AE2277" s="366"/>
      <c r="AF2277" s="366"/>
      <c r="AG2277" s="520"/>
    </row>
    <row r="2278" spans="1:33" ht="21.75" thickBot="1" x14ac:dyDescent="0.35">
      <c r="A2278" s="366"/>
      <c r="B2278" s="638" t="s">
        <v>43</v>
      </c>
      <c r="C2278" s="389"/>
      <c r="D2278" s="389"/>
      <c r="E2278" s="1126">
        <f t="shared" si="112"/>
        <v>0</v>
      </c>
      <c r="F2278" s="389"/>
      <c r="G2278" s="389"/>
      <c r="H2278" s="389"/>
      <c r="I2278" s="1126">
        <f t="shared" si="113"/>
        <v>0</v>
      </c>
      <c r="J2278" s="389"/>
      <c r="K2278" s="340">
        <f t="shared" si="114"/>
        <v>0</v>
      </c>
      <c r="L2278" s="340">
        <f t="shared" si="114"/>
        <v>0</v>
      </c>
      <c r="M2278" s="340">
        <f t="shared" si="115"/>
        <v>0</v>
      </c>
      <c r="N2278" s="340">
        <f t="shared" si="116"/>
        <v>0</v>
      </c>
      <c r="O2278" s="366"/>
      <c r="P2278" s="366"/>
      <c r="Q2278" s="366"/>
      <c r="R2278" s="366"/>
      <c r="S2278" s="366"/>
      <c r="T2278" s="366"/>
      <c r="U2278" s="366"/>
      <c r="V2278" s="366"/>
      <c r="W2278" s="366"/>
      <c r="X2278" s="366"/>
      <c r="Y2278" s="366"/>
      <c r="Z2278" s="366"/>
      <c r="AA2278" s="366"/>
      <c r="AB2278" s="366"/>
      <c r="AC2278" s="366"/>
      <c r="AD2278" s="366"/>
      <c r="AE2278" s="366"/>
      <c r="AF2278" s="366"/>
      <c r="AG2278" s="520"/>
    </row>
    <row r="2279" spans="1:33" ht="21.75" thickBot="1" x14ac:dyDescent="0.35">
      <c r="A2279" s="366"/>
      <c r="B2279" s="638" t="s">
        <v>44</v>
      </c>
      <c r="C2279" s="389"/>
      <c r="D2279" s="389"/>
      <c r="E2279" s="1126">
        <f t="shared" si="112"/>
        <v>0</v>
      </c>
      <c r="F2279" s="389"/>
      <c r="G2279" s="389"/>
      <c r="H2279" s="389"/>
      <c r="I2279" s="1126">
        <f t="shared" si="113"/>
        <v>0</v>
      </c>
      <c r="J2279" s="389"/>
      <c r="K2279" s="340">
        <f t="shared" si="114"/>
        <v>0</v>
      </c>
      <c r="L2279" s="340">
        <f t="shared" si="114"/>
        <v>0</v>
      </c>
      <c r="M2279" s="340">
        <f t="shared" si="115"/>
        <v>0</v>
      </c>
      <c r="N2279" s="340">
        <f t="shared" si="116"/>
        <v>0</v>
      </c>
      <c r="O2279" s="366"/>
      <c r="P2279" s="366"/>
      <c r="Q2279" s="366"/>
      <c r="R2279" s="366"/>
      <c r="S2279" s="366"/>
      <c r="T2279" s="366"/>
      <c r="U2279" s="366"/>
      <c r="V2279" s="366"/>
      <c r="W2279" s="366"/>
      <c r="X2279" s="366"/>
      <c r="Y2279" s="366"/>
      <c r="Z2279" s="366"/>
      <c r="AA2279" s="366"/>
      <c r="AB2279" s="366"/>
      <c r="AC2279" s="366"/>
      <c r="AD2279" s="366"/>
      <c r="AE2279" s="366"/>
      <c r="AF2279" s="366"/>
      <c r="AG2279" s="520"/>
    </row>
    <row r="2280" spans="1:33" ht="21.75" thickBot="1" x14ac:dyDescent="0.35">
      <c r="A2280" s="366"/>
      <c r="B2280" s="638" t="s">
        <v>10</v>
      </c>
      <c r="C2280" s="389"/>
      <c r="D2280" s="389"/>
      <c r="E2280" s="1126">
        <f t="shared" si="112"/>
        <v>0</v>
      </c>
      <c r="F2280" s="389"/>
      <c r="G2280" s="389"/>
      <c r="H2280" s="389"/>
      <c r="I2280" s="1126">
        <f t="shared" si="113"/>
        <v>0</v>
      </c>
      <c r="J2280" s="389"/>
      <c r="K2280" s="340">
        <f t="shared" si="114"/>
        <v>0</v>
      </c>
      <c r="L2280" s="340">
        <f t="shared" si="114"/>
        <v>0</v>
      </c>
      <c r="M2280" s="340">
        <f t="shared" si="115"/>
        <v>0</v>
      </c>
      <c r="N2280" s="340">
        <f t="shared" si="116"/>
        <v>0</v>
      </c>
      <c r="O2280" s="366"/>
      <c r="P2280" s="366"/>
      <c r="Q2280" s="366"/>
      <c r="R2280" s="366"/>
      <c r="S2280" s="366"/>
      <c r="T2280" s="366"/>
      <c r="U2280" s="366"/>
      <c r="V2280" s="366"/>
      <c r="W2280" s="366"/>
      <c r="X2280" s="366"/>
      <c r="Y2280" s="366"/>
      <c r="Z2280" s="366"/>
      <c r="AA2280" s="366"/>
      <c r="AB2280" s="366"/>
      <c r="AC2280" s="366"/>
      <c r="AD2280" s="366"/>
      <c r="AE2280" s="366"/>
      <c r="AF2280" s="366"/>
      <c r="AG2280" s="520"/>
    </row>
    <row r="2281" spans="1:33" ht="38.25" thickBot="1" x14ac:dyDescent="0.35">
      <c r="A2281" s="366"/>
      <c r="B2281" s="638" t="s">
        <v>45</v>
      </c>
      <c r="C2281" s="389"/>
      <c r="D2281" s="389"/>
      <c r="E2281" s="1126">
        <f t="shared" si="112"/>
        <v>0</v>
      </c>
      <c r="F2281" s="389"/>
      <c r="G2281" s="389"/>
      <c r="H2281" s="389"/>
      <c r="I2281" s="1126">
        <f t="shared" si="113"/>
        <v>0</v>
      </c>
      <c r="J2281" s="389"/>
      <c r="K2281" s="340">
        <f t="shared" si="114"/>
        <v>0</v>
      </c>
      <c r="L2281" s="340">
        <f t="shared" si="114"/>
        <v>0</v>
      </c>
      <c r="M2281" s="340">
        <f t="shared" si="115"/>
        <v>0</v>
      </c>
      <c r="N2281" s="340">
        <f t="shared" si="116"/>
        <v>0</v>
      </c>
      <c r="O2281" s="366"/>
      <c r="P2281" s="366"/>
      <c r="Q2281" s="366"/>
      <c r="R2281" s="366"/>
      <c r="S2281" s="366"/>
      <c r="T2281" s="366"/>
      <c r="U2281" s="366"/>
      <c r="V2281" s="366"/>
      <c r="W2281" s="366"/>
      <c r="X2281" s="366"/>
      <c r="Y2281" s="366"/>
      <c r="Z2281" s="366"/>
      <c r="AA2281" s="366"/>
      <c r="AB2281" s="366"/>
      <c r="AC2281" s="366"/>
      <c r="AD2281" s="366"/>
      <c r="AE2281" s="366"/>
      <c r="AF2281" s="366"/>
      <c r="AG2281" s="520"/>
    </row>
    <row r="2282" spans="1:33" ht="21.75" thickBot="1" x14ac:dyDescent="0.35">
      <c r="A2282" s="366"/>
      <c r="B2282" s="638" t="s">
        <v>11</v>
      </c>
      <c r="C2282" s="389"/>
      <c r="D2282" s="389"/>
      <c r="E2282" s="1126">
        <f t="shared" si="112"/>
        <v>0</v>
      </c>
      <c r="F2282" s="389"/>
      <c r="G2282" s="389"/>
      <c r="H2282" s="389"/>
      <c r="I2282" s="1126">
        <f t="shared" si="113"/>
        <v>0</v>
      </c>
      <c r="J2282" s="389"/>
      <c r="K2282" s="340">
        <f t="shared" si="114"/>
        <v>0</v>
      </c>
      <c r="L2282" s="340">
        <f t="shared" si="114"/>
        <v>0</v>
      </c>
      <c r="M2282" s="340">
        <f t="shared" si="115"/>
        <v>0</v>
      </c>
      <c r="N2282" s="340">
        <f t="shared" si="116"/>
        <v>0</v>
      </c>
      <c r="O2282" s="366"/>
      <c r="P2282" s="366"/>
      <c r="Q2282" s="366"/>
      <c r="R2282" s="366"/>
      <c r="S2282" s="366"/>
      <c r="T2282" s="366"/>
      <c r="U2282" s="366"/>
      <c r="V2282" s="366"/>
      <c r="W2282" s="366"/>
      <c r="X2282" s="366"/>
      <c r="Y2282" s="366"/>
      <c r="Z2282" s="366"/>
      <c r="AA2282" s="366"/>
      <c r="AB2282" s="366"/>
      <c r="AC2282" s="366"/>
      <c r="AD2282" s="366"/>
      <c r="AE2282" s="366"/>
      <c r="AF2282" s="366"/>
      <c r="AG2282" s="520"/>
    </row>
    <row r="2283" spans="1:33" ht="21.75" thickBot="1" x14ac:dyDescent="0.35">
      <c r="A2283" s="366"/>
      <c r="B2283" s="638" t="s">
        <v>46</v>
      </c>
      <c r="C2283" s="389"/>
      <c r="D2283" s="389"/>
      <c r="E2283" s="1126">
        <f t="shared" si="112"/>
        <v>0</v>
      </c>
      <c r="F2283" s="389"/>
      <c r="G2283" s="389"/>
      <c r="H2283" s="389"/>
      <c r="I2283" s="1126">
        <f t="shared" si="113"/>
        <v>0</v>
      </c>
      <c r="J2283" s="389"/>
      <c r="K2283" s="340">
        <f t="shared" si="114"/>
        <v>0</v>
      </c>
      <c r="L2283" s="340">
        <f t="shared" si="114"/>
        <v>0</v>
      </c>
      <c r="M2283" s="340">
        <f t="shared" si="115"/>
        <v>0</v>
      </c>
      <c r="N2283" s="340">
        <f t="shared" si="116"/>
        <v>0</v>
      </c>
      <c r="O2283" s="366"/>
      <c r="P2283" s="366"/>
      <c r="Q2283" s="366"/>
      <c r="R2283" s="366"/>
      <c r="S2283" s="366"/>
      <c r="T2283" s="366"/>
      <c r="U2283" s="366"/>
      <c r="V2283" s="366"/>
      <c r="W2283" s="366"/>
      <c r="X2283" s="366"/>
      <c r="Y2283" s="366"/>
      <c r="Z2283" s="366"/>
      <c r="AA2283" s="366"/>
      <c r="AB2283" s="366"/>
      <c r="AC2283" s="366"/>
      <c r="AD2283" s="366"/>
      <c r="AE2283" s="366"/>
      <c r="AF2283" s="366"/>
      <c r="AG2283" s="520"/>
    </row>
    <row r="2284" spans="1:33" ht="21.75" thickBot="1" x14ac:dyDescent="0.35">
      <c r="A2284" s="366"/>
      <c r="B2284" s="638" t="s">
        <v>47</v>
      </c>
      <c r="C2284" s="389"/>
      <c r="D2284" s="389"/>
      <c r="E2284" s="1126">
        <f t="shared" si="112"/>
        <v>0</v>
      </c>
      <c r="F2284" s="389"/>
      <c r="G2284" s="389"/>
      <c r="H2284" s="389"/>
      <c r="I2284" s="1126">
        <f t="shared" si="113"/>
        <v>0</v>
      </c>
      <c r="J2284" s="389"/>
      <c r="K2284" s="340">
        <f t="shared" si="114"/>
        <v>0</v>
      </c>
      <c r="L2284" s="340">
        <f t="shared" si="114"/>
        <v>0</v>
      </c>
      <c r="M2284" s="340">
        <f t="shared" si="115"/>
        <v>0</v>
      </c>
      <c r="N2284" s="340">
        <f t="shared" si="116"/>
        <v>0</v>
      </c>
      <c r="O2284" s="366"/>
      <c r="P2284" s="366"/>
      <c r="Q2284" s="366"/>
      <c r="R2284" s="366"/>
      <c r="S2284" s="366"/>
      <c r="T2284" s="366"/>
      <c r="U2284" s="366"/>
      <c r="V2284" s="366"/>
      <c r="W2284" s="366"/>
      <c r="X2284" s="366"/>
      <c r="Y2284" s="366"/>
      <c r="Z2284" s="366"/>
      <c r="AA2284" s="366"/>
      <c r="AB2284" s="366"/>
      <c r="AC2284" s="366"/>
      <c r="AD2284" s="366"/>
      <c r="AE2284" s="366"/>
      <c r="AF2284" s="366"/>
      <c r="AG2284" s="520"/>
    </row>
    <row r="2285" spans="1:33" ht="21.75" thickBot="1" x14ac:dyDescent="0.35">
      <c r="A2285" s="366"/>
      <c r="B2285" s="638" t="s">
        <v>48</v>
      </c>
      <c r="C2285" s="389"/>
      <c r="D2285" s="389"/>
      <c r="E2285" s="1126">
        <f t="shared" si="112"/>
        <v>0</v>
      </c>
      <c r="F2285" s="389"/>
      <c r="G2285" s="389"/>
      <c r="H2285" s="389"/>
      <c r="I2285" s="1126">
        <f t="shared" si="113"/>
        <v>0</v>
      </c>
      <c r="J2285" s="389"/>
      <c r="K2285" s="340">
        <f t="shared" si="114"/>
        <v>0</v>
      </c>
      <c r="L2285" s="340">
        <f t="shared" si="114"/>
        <v>0</v>
      </c>
      <c r="M2285" s="340">
        <f t="shared" si="115"/>
        <v>0</v>
      </c>
      <c r="N2285" s="340">
        <f t="shared" si="116"/>
        <v>0</v>
      </c>
      <c r="O2285" s="366"/>
      <c r="P2285" s="366"/>
      <c r="Q2285" s="366"/>
      <c r="R2285" s="366"/>
      <c r="S2285" s="366"/>
      <c r="T2285" s="366"/>
      <c r="U2285" s="366"/>
      <c r="V2285" s="366"/>
      <c r="W2285" s="366"/>
      <c r="X2285" s="366"/>
      <c r="Y2285" s="366"/>
      <c r="Z2285" s="366"/>
      <c r="AA2285" s="366"/>
      <c r="AB2285" s="366"/>
      <c r="AC2285" s="366"/>
      <c r="AD2285" s="366"/>
      <c r="AE2285" s="366"/>
      <c r="AF2285" s="366"/>
      <c r="AG2285" s="520"/>
    </row>
    <row r="2286" spans="1:33" ht="21.75" thickBot="1" x14ac:dyDescent="0.35">
      <c r="A2286" s="366"/>
      <c r="B2286" s="638" t="s">
        <v>49</v>
      </c>
      <c r="C2286" s="389"/>
      <c r="D2286" s="389"/>
      <c r="E2286" s="1126">
        <f t="shared" si="112"/>
        <v>0</v>
      </c>
      <c r="F2286" s="389"/>
      <c r="G2286" s="389"/>
      <c r="H2286" s="389"/>
      <c r="I2286" s="1126">
        <f t="shared" si="113"/>
        <v>0</v>
      </c>
      <c r="J2286" s="389"/>
      <c r="K2286" s="340">
        <f t="shared" si="114"/>
        <v>0</v>
      </c>
      <c r="L2286" s="340">
        <f t="shared" si="114"/>
        <v>0</v>
      </c>
      <c r="M2286" s="340">
        <f t="shared" si="115"/>
        <v>0</v>
      </c>
      <c r="N2286" s="340">
        <f t="shared" si="116"/>
        <v>0</v>
      </c>
      <c r="O2286" s="366"/>
      <c r="P2286" s="366"/>
      <c r="Q2286" s="366"/>
      <c r="R2286" s="366"/>
      <c r="S2286" s="366"/>
      <c r="T2286" s="366"/>
      <c r="U2286" s="366"/>
      <c r="V2286" s="366"/>
      <c r="W2286" s="366"/>
      <c r="X2286" s="366"/>
      <c r="Y2286" s="366"/>
      <c r="Z2286" s="366"/>
      <c r="AA2286" s="366"/>
      <c r="AB2286" s="366"/>
      <c r="AC2286" s="366"/>
      <c r="AD2286" s="366"/>
      <c r="AE2286" s="366"/>
      <c r="AF2286" s="366"/>
      <c r="AG2286" s="520"/>
    </row>
    <row r="2287" spans="1:33" ht="21.75" thickBot="1" x14ac:dyDescent="0.35">
      <c r="A2287" s="366"/>
      <c r="B2287" s="638" t="s">
        <v>50</v>
      </c>
      <c r="C2287" s="389"/>
      <c r="D2287" s="389"/>
      <c r="E2287" s="1126">
        <f t="shared" si="112"/>
        <v>0</v>
      </c>
      <c r="F2287" s="389"/>
      <c r="G2287" s="389"/>
      <c r="H2287" s="389"/>
      <c r="I2287" s="1126">
        <f t="shared" si="113"/>
        <v>0</v>
      </c>
      <c r="J2287" s="389"/>
      <c r="K2287" s="340">
        <f t="shared" si="114"/>
        <v>0</v>
      </c>
      <c r="L2287" s="340">
        <f t="shared" si="114"/>
        <v>0</v>
      </c>
      <c r="M2287" s="340">
        <f t="shared" si="115"/>
        <v>0</v>
      </c>
      <c r="N2287" s="340">
        <f t="shared" si="116"/>
        <v>0</v>
      </c>
      <c r="O2287" s="366"/>
      <c r="P2287" s="366"/>
      <c r="Q2287" s="366"/>
      <c r="R2287" s="366"/>
      <c r="S2287" s="366"/>
      <c r="T2287" s="366"/>
      <c r="U2287" s="366"/>
      <c r="V2287" s="366"/>
      <c r="W2287" s="366"/>
      <c r="X2287" s="366"/>
      <c r="Y2287" s="366"/>
      <c r="Z2287" s="366"/>
      <c r="AA2287" s="366"/>
      <c r="AB2287" s="366"/>
      <c r="AC2287" s="366"/>
      <c r="AD2287" s="366"/>
      <c r="AE2287" s="366"/>
      <c r="AF2287" s="366"/>
      <c r="AG2287" s="520"/>
    </row>
    <row r="2288" spans="1:33" ht="21.75" thickBot="1" x14ac:dyDescent="0.35">
      <c r="A2288" s="366"/>
      <c r="B2288" s="638" t="s">
        <v>51</v>
      </c>
      <c r="C2288" s="389"/>
      <c r="D2288" s="389"/>
      <c r="E2288" s="1126">
        <f t="shared" si="112"/>
        <v>0</v>
      </c>
      <c r="F2288" s="389"/>
      <c r="G2288" s="389"/>
      <c r="H2288" s="389"/>
      <c r="I2288" s="1126">
        <f t="shared" si="113"/>
        <v>0</v>
      </c>
      <c r="J2288" s="389"/>
      <c r="K2288" s="340">
        <f t="shared" si="114"/>
        <v>0</v>
      </c>
      <c r="L2288" s="340">
        <f t="shared" si="114"/>
        <v>0</v>
      </c>
      <c r="M2288" s="340">
        <f t="shared" si="115"/>
        <v>0</v>
      </c>
      <c r="N2288" s="340">
        <f t="shared" si="116"/>
        <v>0</v>
      </c>
      <c r="O2288" s="366"/>
      <c r="P2288" s="366"/>
      <c r="Q2288" s="366"/>
      <c r="R2288" s="366"/>
      <c r="S2288" s="366"/>
      <c r="T2288" s="366"/>
      <c r="U2288" s="366"/>
      <c r="V2288" s="366"/>
      <c r="W2288" s="366"/>
      <c r="X2288" s="366"/>
      <c r="Y2288" s="366"/>
      <c r="Z2288" s="366"/>
      <c r="AA2288" s="366"/>
      <c r="AB2288" s="366"/>
      <c r="AC2288" s="366"/>
      <c r="AD2288" s="366"/>
      <c r="AE2288" s="366"/>
      <c r="AF2288" s="366"/>
      <c r="AG2288" s="520"/>
    </row>
    <row r="2289" spans="1:33" ht="21.75" thickBot="1" x14ac:dyDescent="0.35">
      <c r="A2289" s="366"/>
      <c r="B2289" s="638" t="s">
        <v>52</v>
      </c>
      <c r="C2289" s="389"/>
      <c r="D2289" s="389"/>
      <c r="E2289" s="1126">
        <f t="shared" si="112"/>
        <v>0</v>
      </c>
      <c r="F2289" s="389"/>
      <c r="G2289" s="389"/>
      <c r="H2289" s="389"/>
      <c r="I2289" s="1126">
        <f t="shared" si="113"/>
        <v>0</v>
      </c>
      <c r="J2289" s="389"/>
      <c r="K2289" s="340">
        <f t="shared" si="114"/>
        <v>0</v>
      </c>
      <c r="L2289" s="340">
        <f t="shared" si="114"/>
        <v>0</v>
      </c>
      <c r="M2289" s="340">
        <f t="shared" si="115"/>
        <v>0</v>
      </c>
      <c r="N2289" s="340">
        <f t="shared" si="116"/>
        <v>0</v>
      </c>
      <c r="O2289" s="366"/>
      <c r="P2289" s="366"/>
      <c r="Q2289" s="366"/>
      <c r="R2289" s="366"/>
      <c r="S2289" s="366"/>
      <c r="T2289" s="366"/>
      <c r="U2289" s="366"/>
      <c r="V2289" s="366"/>
      <c r="W2289" s="366"/>
      <c r="X2289" s="366"/>
      <c r="Y2289" s="366"/>
      <c r="Z2289" s="366"/>
      <c r="AA2289" s="366"/>
      <c r="AB2289" s="366"/>
      <c r="AC2289" s="366"/>
      <c r="AD2289" s="366"/>
      <c r="AE2289" s="366"/>
      <c r="AF2289" s="366"/>
      <c r="AG2289" s="520"/>
    </row>
    <row r="2290" spans="1:33" ht="21.75" thickBot="1" x14ac:dyDescent="0.35">
      <c r="A2290" s="366"/>
      <c r="B2290" s="638" t="s">
        <v>53</v>
      </c>
      <c r="C2290" s="389"/>
      <c r="D2290" s="389"/>
      <c r="E2290" s="1126">
        <f t="shared" si="112"/>
        <v>0</v>
      </c>
      <c r="F2290" s="389"/>
      <c r="G2290" s="389"/>
      <c r="H2290" s="389"/>
      <c r="I2290" s="1126">
        <f t="shared" si="113"/>
        <v>0</v>
      </c>
      <c r="J2290" s="389"/>
      <c r="K2290" s="340">
        <f t="shared" si="114"/>
        <v>0</v>
      </c>
      <c r="L2290" s="340">
        <f t="shared" si="114"/>
        <v>0</v>
      </c>
      <c r="M2290" s="340">
        <f t="shared" si="115"/>
        <v>0</v>
      </c>
      <c r="N2290" s="340">
        <f t="shared" si="116"/>
        <v>0</v>
      </c>
      <c r="O2290" s="366"/>
      <c r="P2290" s="366"/>
      <c r="Q2290" s="366"/>
      <c r="R2290" s="366"/>
      <c r="S2290" s="366"/>
      <c r="T2290" s="366"/>
      <c r="U2290" s="366"/>
      <c r="V2290" s="366"/>
      <c r="W2290" s="366"/>
      <c r="X2290" s="366"/>
      <c r="Y2290" s="366"/>
      <c r="Z2290" s="366"/>
      <c r="AA2290" s="366"/>
      <c r="AB2290" s="366"/>
      <c r="AC2290" s="366"/>
      <c r="AD2290" s="366"/>
      <c r="AE2290" s="366"/>
      <c r="AF2290" s="366"/>
      <c r="AG2290" s="520"/>
    </row>
    <row r="2291" spans="1:33" ht="21" thickBot="1" x14ac:dyDescent="0.35">
      <c r="A2291" s="366"/>
      <c r="B2291" s="638" t="s">
        <v>0</v>
      </c>
      <c r="C2291" s="341">
        <f>SUM(C2273:C2290)</f>
        <v>0</v>
      </c>
      <c r="D2291" s="341">
        <f>SUM(D2273:D2290)</f>
        <v>0</v>
      </c>
      <c r="E2291" s="341">
        <f>SUM(E2273:E2290)</f>
        <v>0</v>
      </c>
      <c r="F2291" s="341">
        <f t="shared" ref="F2291:N2291" si="117">SUM(F2273:F2290)</f>
        <v>0</v>
      </c>
      <c r="G2291" s="341">
        <f t="shared" si="117"/>
        <v>0</v>
      </c>
      <c r="H2291" s="341">
        <f t="shared" si="117"/>
        <v>0</v>
      </c>
      <c r="I2291" s="341">
        <f t="shared" si="117"/>
        <v>0</v>
      </c>
      <c r="J2291" s="341">
        <f t="shared" si="117"/>
        <v>0</v>
      </c>
      <c r="K2291" s="341">
        <f t="shared" si="117"/>
        <v>0</v>
      </c>
      <c r="L2291" s="341">
        <f>SUM(L2273:L2290)</f>
        <v>0</v>
      </c>
      <c r="M2291" s="341">
        <f t="shared" si="117"/>
        <v>0</v>
      </c>
      <c r="N2291" s="341">
        <f t="shared" si="117"/>
        <v>0</v>
      </c>
      <c r="O2291" s="366"/>
      <c r="P2291" s="366"/>
      <c r="Q2291" s="366"/>
      <c r="R2291" s="366"/>
      <c r="S2291" s="366"/>
      <c r="T2291" s="366"/>
      <c r="U2291" s="366"/>
      <c r="V2291" s="366"/>
      <c r="W2291" s="366"/>
      <c r="X2291" s="366"/>
      <c r="Y2291" s="366"/>
      <c r="Z2291" s="366"/>
      <c r="AA2291" s="366"/>
      <c r="AB2291" s="366"/>
      <c r="AC2291" s="366"/>
      <c r="AD2291" s="366"/>
      <c r="AE2291" s="366"/>
      <c r="AF2291" s="366"/>
      <c r="AG2291" s="520"/>
    </row>
    <row r="2292" spans="1:33" ht="19.5" thickBot="1" x14ac:dyDescent="0.35">
      <c r="A2292" s="366"/>
      <c r="B2292" s="366"/>
      <c r="C2292" s="366"/>
      <c r="D2292" s="366"/>
      <c r="E2292" s="366"/>
      <c r="F2292" s="366"/>
      <c r="G2292" s="366"/>
      <c r="H2292" s="366"/>
      <c r="I2292" s="366"/>
      <c r="J2292" s="366"/>
      <c r="K2292" s="366"/>
      <c r="L2292" s="366"/>
      <c r="M2292" s="366"/>
      <c r="N2292" s="366"/>
      <c r="O2292" s="366"/>
      <c r="P2292" s="366"/>
      <c r="Q2292" s="366"/>
      <c r="R2292" s="366"/>
      <c r="S2292" s="366"/>
      <c r="T2292" s="366"/>
      <c r="U2292" s="366"/>
      <c r="V2292" s="366"/>
      <c r="W2292" s="366"/>
      <c r="X2292" s="366"/>
      <c r="Y2292" s="366"/>
      <c r="Z2292" s="366"/>
      <c r="AA2292" s="366"/>
      <c r="AB2292" s="366"/>
      <c r="AC2292" s="366"/>
      <c r="AD2292" s="366"/>
      <c r="AE2292" s="366"/>
      <c r="AF2292" s="366"/>
      <c r="AG2292" s="520"/>
    </row>
    <row r="2293" spans="1:33" ht="19.5" thickBot="1" x14ac:dyDescent="0.35">
      <c r="A2293" s="366"/>
      <c r="B2293" s="528" t="s">
        <v>91</v>
      </c>
      <c r="C2293" s="1976"/>
      <c r="D2293" s="1977"/>
      <c r="E2293" s="1977"/>
      <c r="F2293" s="1977"/>
      <c r="G2293" s="1977"/>
      <c r="H2293" s="1977"/>
      <c r="I2293" s="1977"/>
      <c r="J2293" s="1977"/>
      <c r="K2293" s="1977"/>
      <c r="L2293" s="1977"/>
      <c r="M2293" s="1977"/>
      <c r="N2293" s="1977"/>
      <c r="O2293" s="1977"/>
      <c r="P2293" s="1977"/>
      <c r="Q2293" s="1977"/>
      <c r="R2293" s="1977"/>
      <c r="S2293" s="1977"/>
      <c r="T2293" s="1977"/>
      <c r="U2293" s="1977"/>
      <c r="V2293" s="1977"/>
      <c r="W2293" s="1977"/>
      <c r="X2293" s="1977"/>
      <c r="Y2293" s="1977"/>
      <c r="Z2293" s="1978"/>
      <c r="AA2293" s="366"/>
      <c r="AB2293" s="366"/>
      <c r="AC2293" s="366"/>
      <c r="AD2293" s="366"/>
      <c r="AE2293" s="366"/>
      <c r="AF2293" s="366"/>
      <c r="AG2293" s="520"/>
    </row>
    <row r="2294" spans="1:33" ht="19.5" thickBot="1" x14ac:dyDescent="0.35">
      <c r="A2294" s="366"/>
      <c r="B2294" s="366"/>
      <c r="C2294" s="1979"/>
      <c r="D2294" s="1980"/>
      <c r="E2294" s="1980"/>
      <c r="F2294" s="1980"/>
      <c r="G2294" s="1980"/>
      <c r="H2294" s="1980"/>
      <c r="I2294" s="1980"/>
      <c r="J2294" s="1980"/>
      <c r="K2294" s="1980"/>
      <c r="L2294" s="1980"/>
      <c r="M2294" s="1980"/>
      <c r="N2294" s="1980"/>
      <c r="O2294" s="1980"/>
      <c r="P2294" s="1980"/>
      <c r="Q2294" s="1980"/>
      <c r="R2294" s="1980"/>
      <c r="S2294" s="1980"/>
      <c r="T2294" s="1980"/>
      <c r="U2294" s="1980"/>
      <c r="V2294" s="1980"/>
      <c r="W2294" s="1980"/>
      <c r="X2294" s="1980"/>
      <c r="Y2294" s="1980"/>
      <c r="Z2294" s="1981"/>
      <c r="AA2294" s="366"/>
      <c r="AB2294" s="366"/>
      <c r="AC2294" s="366"/>
      <c r="AD2294" s="366"/>
      <c r="AE2294" s="366"/>
      <c r="AF2294" s="366"/>
      <c r="AG2294" s="520"/>
    </row>
    <row r="2295" spans="1:33" x14ac:dyDescent="0.3">
      <c r="A2295" s="529"/>
      <c r="B2295" s="365"/>
      <c r="C2295" s="365"/>
      <c r="D2295" s="365"/>
      <c r="E2295" s="365"/>
      <c r="F2295" s="365"/>
      <c r="G2295" s="365"/>
      <c r="H2295" s="365"/>
      <c r="I2295" s="365"/>
      <c r="J2295" s="365"/>
      <c r="K2295" s="365"/>
      <c r="L2295" s="365"/>
      <c r="M2295" s="365"/>
      <c r="N2295" s="365"/>
      <c r="O2295" s="365"/>
      <c r="P2295" s="365"/>
      <c r="Q2295" s="365"/>
      <c r="R2295" s="365"/>
      <c r="S2295" s="365"/>
      <c r="T2295" s="365"/>
      <c r="U2295" s="365"/>
      <c r="V2295" s="365"/>
      <c r="W2295" s="365"/>
      <c r="X2295" s="365"/>
      <c r="Y2295" s="365"/>
      <c r="Z2295" s="365"/>
      <c r="AA2295" s="365"/>
      <c r="AB2295" s="365"/>
      <c r="AC2295" s="365"/>
      <c r="AD2295" s="365"/>
      <c r="AE2295" s="365"/>
      <c r="AF2295" s="365"/>
      <c r="AG2295" s="520"/>
    </row>
    <row r="2296" spans="1:33" x14ac:dyDescent="0.3">
      <c r="A2296" s="366"/>
      <c r="B2296" s="366"/>
      <c r="C2296" s="366"/>
      <c r="D2296" s="366"/>
      <c r="E2296" s="366"/>
      <c r="F2296" s="366"/>
      <c r="G2296" s="366"/>
      <c r="H2296" s="366"/>
      <c r="I2296" s="366"/>
      <c r="J2296" s="366"/>
      <c r="K2296" s="366"/>
      <c r="L2296" s="366"/>
      <c r="M2296" s="366"/>
      <c r="N2296" s="366"/>
      <c r="O2296" s="366"/>
      <c r="P2296" s="366"/>
      <c r="Q2296" s="366"/>
      <c r="R2296" s="366"/>
      <c r="S2296" s="366"/>
      <c r="T2296" s="366"/>
      <c r="U2296" s="366"/>
      <c r="V2296" s="366"/>
      <c r="W2296" s="366"/>
      <c r="X2296" s="366"/>
      <c r="Y2296" s="366"/>
      <c r="Z2296" s="366"/>
      <c r="AA2296" s="366"/>
      <c r="AB2296" s="366"/>
      <c r="AC2296" s="366"/>
      <c r="AD2296" s="366"/>
      <c r="AE2296" s="366"/>
      <c r="AF2296" s="366"/>
      <c r="AG2296" s="520"/>
    </row>
    <row r="2297" spans="1:33" x14ac:dyDescent="0.3">
      <c r="A2297" s="366"/>
      <c r="B2297" s="47" t="s">
        <v>985</v>
      </c>
      <c r="C2297" s="366"/>
      <c r="D2297" s="366"/>
      <c r="E2297" s="366"/>
      <c r="F2297" s="366"/>
      <c r="G2297" s="366"/>
      <c r="H2297" s="366"/>
      <c r="I2297" s="366"/>
      <c r="J2297" s="366"/>
      <c r="K2297" s="366"/>
      <c r="L2297" s="366"/>
      <c r="M2297" s="366"/>
      <c r="N2297" s="366"/>
      <c r="O2297" s="366"/>
      <c r="P2297" s="526"/>
      <c r="Q2297" s="526"/>
      <c r="R2297" s="526"/>
      <c r="S2297" s="526"/>
      <c r="T2297" s="526"/>
      <c r="U2297" s="366"/>
      <c r="V2297" s="366"/>
      <c r="W2297" s="366"/>
      <c r="X2297" s="366"/>
      <c r="Y2297" s="366"/>
      <c r="Z2297" s="366"/>
      <c r="AA2297" s="366"/>
      <c r="AB2297" s="366"/>
      <c r="AC2297" s="366"/>
      <c r="AD2297" s="366"/>
      <c r="AE2297" s="366"/>
      <c r="AF2297" s="366"/>
      <c r="AG2297" s="520"/>
    </row>
    <row r="2298" spans="1:33" x14ac:dyDescent="0.3">
      <c r="A2298" s="366"/>
      <c r="B2298" s="47" t="s">
        <v>986</v>
      </c>
      <c r="C2298" s="366"/>
      <c r="D2298" s="366"/>
      <c r="E2298" s="366"/>
      <c r="F2298" s="366"/>
      <c r="G2298" s="366"/>
      <c r="H2298" s="366"/>
      <c r="I2298" s="366"/>
      <c r="J2298" s="366"/>
      <c r="K2298" s="366"/>
      <c r="L2298" s="366"/>
      <c r="M2298" s="366"/>
      <c r="N2298" s="366"/>
      <c r="O2298" s="366"/>
      <c r="P2298" s="526"/>
      <c r="Q2298" s="526"/>
      <c r="R2298" s="526"/>
      <c r="S2298" s="526"/>
      <c r="T2298" s="526"/>
      <c r="U2298" s="366"/>
      <c r="V2298" s="366"/>
      <c r="W2298" s="366"/>
      <c r="X2298" s="366"/>
      <c r="Y2298" s="366"/>
      <c r="Z2298" s="366"/>
      <c r="AA2298" s="366"/>
      <c r="AB2298" s="366"/>
      <c r="AC2298" s="366"/>
      <c r="AD2298" s="366"/>
      <c r="AE2298" s="366"/>
      <c r="AF2298" s="366"/>
      <c r="AG2298" s="520"/>
    </row>
    <row r="2299" spans="1:33" ht="19.5" thickBot="1" x14ac:dyDescent="0.35">
      <c r="A2299" s="366"/>
      <c r="B2299" s="47"/>
      <c r="C2299" s="366"/>
      <c r="D2299" s="366"/>
      <c r="E2299" s="366"/>
      <c r="F2299" s="366"/>
      <c r="G2299" s="366"/>
      <c r="H2299" s="366"/>
      <c r="I2299" s="366"/>
      <c r="J2299" s="366"/>
      <c r="K2299" s="366"/>
      <c r="L2299" s="366"/>
      <c r="M2299" s="366"/>
      <c r="N2299" s="366"/>
      <c r="O2299" s="366"/>
      <c r="P2299" s="526"/>
      <c r="Q2299" s="526"/>
      <c r="R2299" s="526"/>
      <c r="S2299" s="526"/>
      <c r="T2299" s="526"/>
      <c r="U2299" s="366"/>
      <c r="V2299" s="366"/>
      <c r="W2299" s="366"/>
      <c r="X2299" s="366"/>
      <c r="Y2299" s="366"/>
      <c r="Z2299" s="366"/>
      <c r="AA2299" s="366"/>
      <c r="AB2299" s="366"/>
      <c r="AC2299" s="366"/>
      <c r="AD2299" s="366"/>
      <c r="AE2299" s="366"/>
      <c r="AF2299" s="366"/>
      <c r="AG2299" s="520"/>
    </row>
    <row r="2300" spans="1:33" ht="19.5" thickBot="1" x14ac:dyDescent="0.35">
      <c r="A2300" s="366"/>
      <c r="B2300" s="479" t="s">
        <v>1</v>
      </c>
      <c r="C2300" s="187" t="s">
        <v>152</v>
      </c>
      <c r="D2300" s="187" t="s">
        <v>151</v>
      </c>
      <c r="E2300" s="187" t="s">
        <v>30</v>
      </c>
      <c r="F2300" s="187" t="s">
        <v>299</v>
      </c>
      <c r="G2300" s="187" t="s">
        <v>315</v>
      </c>
      <c r="H2300" s="187" t="s">
        <v>58</v>
      </c>
      <c r="I2300" s="366"/>
      <c r="J2300" s="366"/>
      <c r="K2300" s="366"/>
      <c r="L2300" s="366"/>
      <c r="M2300" s="366"/>
      <c r="N2300" s="366"/>
      <c r="O2300" s="366"/>
      <c r="P2300" s="526"/>
      <c r="Q2300" s="526"/>
      <c r="R2300" s="526"/>
      <c r="S2300" s="526"/>
      <c r="T2300" s="526"/>
      <c r="U2300" s="366"/>
      <c r="V2300" s="366"/>
      <c r="W2300" s="366"/>
      <c r="X2300" s="366"/>
      <c r="Y2300" s="366"/>
      <c r="Z2300" s="366"/>
      <c r="AA2300" s="366"/>
      <c r="AB2300" s="366"/>
      <c r="AC2300" s="366"/>
      <c r="AD2300" s="366"/>
      <c r="AE2300" s="366"/>
      <c r="AF2300" s="366"/>
      <c r="AG2300" s="520"/>
    </row>
    <row r="2301" spans="1:33" ht="19.5" thickBot="1" x14ac:dyDescent="0.35">
      <c r="A2301" s="366"/>
      <c r="B2301" s="1415"/>
      <c r="C2301" s="293"/>
      <c r="D2301" s="293"/>
      <c r="E2301" s="293"/>
      <c r="F2301" s="293"/>
      <c r="G2301" s="338"/>
      <c r="H2301" s="388"/>
      <c r="I2301" s="366"/>
      <c r="J2301" s="366"/>
      <c r="K2301" s="366"/>
      <c r="L2301" s="366"/>
      <c r="M2301" s="366"/>
      <c r="N2301" s="366"/>
      <c r="O2301" s="366"/>
      <c r="P2301" s="526"/>
      <c r="Q2301" s="526"/>
      <c r="R2301" s="526"/>
      <c r="S2301" s="526"/>
      <c r="T2301" s="526"/>
      <c r="U2301" s="366"/>
      <c r="V2301" s="366"/>
      <c r="W2301" s="366"/>
      <c r="X2301" s="366"/>
      <c r="Y2301" s="366"/>
      <c r="Z2301" s="366"/>
      <c r="AA2301" s="366"/>
      <c r="AB2301" s="366"/>
      <c r="AC2301" s="366"/>
      <c r="AD2301" s="366"/>
      <c r="AE2301" s="366"/>
      <c r="AF2301" s="366"/>
      <c r="AG2301" s="520"/>
    </row>
    <row r="2302" spans="1:33" ht="19.5" thickBot="1" x14ac:dyDescent="0.35">
      <c r="A2302" s="366"/>
      <c r="B2302" s="1415"/>
      <c r="C2302" s="293"/>
      <c r="D2302" s="293"/>
      <c r="E2302" s="293"/>
      <c r="F2302" s="293"/>
      <c r="G2302" s="338"/>
      <c r="H2302" s="388"/>
      <c r="I2302" s="366"/>
      <c r="J2302" s="366"/>
      <c r="K2302" s="366"/>
      <c r="L2302" s="366"/>
      <c r="M2302" s="366"/>
      <c r="N2302" s="366"/>
      <c r="O2302" s="366"/>
      <c r="P2302" s="526"/>
      <c r="Q2302" s="526"/>
      <c r="R2302" s="526"/>
      <c r="S2302" s="526"/>
      <c r="T2302" s="526"/>
      <c r="U2302" s="366"/>
      <c r="V2302" s="366"/>
      <c r="W2302" s="366"/>
      <c r="X2302" s="366"/>
      <c r="Y2302" s="366"/>
      <c r="Z2302" s="366"/>
      <c r="AA2302" s="366"/>
      <c r="AB2302" s="366"/>
      <c r="AC2302" s="366"/>
      <c r="AD2302" s="366"/>
      <c r="AE2302" s="366"/>
      <c r="AF2302" s="366"/>
      <c r="AG2302" s="520"/>
    </row>
    <row r="2303" spans="1:33" ht="19.5" thickBot="1" x14ac:dyDescent="0.35">
      <c r="A2303" s="366"/>
      <c r="B2303" s="1415"/>
      <c r="C2303" s="293"/>
      <c r="D2303" s="293"/>
      <c r="E2303" s="293"/>
      <c r="F2303" s="293"/>
      <c r="G2303" s="338"/>
      <c r="H2303" s="388"/>
      <c r="I2303" s="366"/>
      <c r="J2303" s="366"/>
      <c r="K2303" s="366"/>
      <c r="L2303" s="366"/>
      <c r="M2303" s="366"/>
      <c r="N2303" s="366"/>
      <c r="O2303" s="366"/>
      <c r="P2303" s="526"/>
      <c r="Q2303" s="526"/>
      <c r="R2303" s="526"/>
      <c r="S2303" s="526"/>
      <c r="T2303" s="526"/>
      <c r="U2303" s="366"/>
      <c r="V2303" s="366"/>
      <c r="W2303" s="366"/>
      <c r="X2303" s="366"/>
      <c r="Y2303" s="366"/>
      <c r="Z2303" s="366"/>
      <c r="AA2303" s="366"/>
      <c r="AB2303" s="366"/>
      <c r="AC2303" s="366"/>
      <c r="AD2303" s="366"/>
      <c r="AE2303" s="366"/>
      <c r="AF2303" s="366"/>
      <c r="AG2303" s="520"/>
    </row>
    <row r="2304" spans="1:33" ht="19.5" thickBot="1" x14ac:dyDescent="0.35">
      <c r="A2304" s="366"/>
      <c r="B2304" s="1415"/>
      <c r="C2304" s="293"/>
      <c r="D2304" s="293"/>
      <c r="E2304" s="293"/>
      <c r="F2304" s="293"/>
      <c r="G2304" s="338"/>
      <c r="H2304" s="388"/>
      <c r="I2304" s="366"/>
      <c r="J2304" s="366"/>
      <c r="K2304" s="366"/>
      <c r="L2304" s="366"/>
      <c r="M2304" s="366"/>
      <c r="N2304" s="366"/>
      <c r="O2304" s="366"/>
      <c r="P2304" s="526"/>
      <c r="Q2304" s="526"/>
      <c r="R2304" s="526"/>
      <c r="S2304" s="526"/>
      <c r="T2304" s="526"/>
      <c r="U2304" s="366"/>
      <c r="V2304" s="366"/>
      <c r="W2304" s="366"/>
      <c r="X2304" s="366"/>
      <c r="Y2304" s="366"/>
      <c r="Z2304" s="366"/>
      <c r="AA2304" s="366"/>
      <c r="AB2304" s="366"/>
      <c r="AC2304" s="366"/>
      <c r="AD2304" s="366"/>
      <c r="AE2304" s="366"/>
      <c r="AF2304" s="366"/>
      <c r="AG2304" s="520"/>
    </row>
    <row r="2305" spans="1:33" ht="19.5" thickBot="1" x14ac:dyDescent="0.35">
      <c r="A2305" s="366"/>
      <c r="B2305" s="1415"/>
      <c r="C2305" s="293"/>
      <c r="D2305" s="293"/>
      <c r="E2305" s="293"/>
      <c r="F2305" s="293"/>
      <c r="G2305" s="338"/>
      <c r="H2305" s="388"/>
      <c r="I2305" s="366"/>
      <c r="J2305" s="366"/>
      <c r="K2305" s="366"/>
      <c r="L2305" s="366"/>
      <c r="M2305" s="366"/>
      <c r="N2305" s="366"/>
      <c r="O2305" s="366"/>
      <c r="P2305" s="526"/>
      <c r="Q2305" s="526"/>
      <c r="R2305" s="526"/>
      <c r="S2305" s="526"/>
      <c r="T2305" s="526"/>
      <c r="U2305" s="366"/>
      <c r="V2305" s="366"/>
      <c r="W2305" s="366"/>
      <c r="X2305" s="366"/>
      <c r="Y2305" s="366"/>
      <c r="Z2305" s="366"/>
      <c r="AA2305" s="366"/>
      <c r="AB2305" s="366"/>
      <c r="AC2305" s="366"/>
      <c r="AD2305" s="366"/>
      <c r="AE2305" s="366"/>
      <c r="AF2305" s="366"/>
      <c r="AG2305" s="520"/>
    </row>
    <row r="2306" spans="1:33" ht="19.5" thickBot="1" x14ac:dyDescent="0.35">
      <c r="A2306" s="366"/>
      <c r="B2306" s="1415"/>
      <c r="C2306" s="293"/>
      <c r="D2306" s="293"/>
      <c r="E2306" s="293"/>
      <c r="F2306" s="293"/>
      <c r="G2306" s="338"/>
      <c r="H2306" s="388"/>
      <c r="I2306" s="366"/>
      <c r="J2306" s="366"/>
      <c r="K2306" s="366"/>
      <c r="L2306" s="366"/>
      <c r="M2306" s="366"/>
      <c r="N2306" s="366"/>
      <c r="O2306" s="366"/>
      <c r="P2306" s="526"/>
      <c r="Q2306" s="526"/>
      <c r="R2306" s="526"/>
      <c r="S2306" s="526"/>
      <c r="T2306" s="526"/>
      <c r="U2306" s="366"/>
      <c r="V2306" s="366"/>
      <c r="W2306" s="366"/>
      <c r="X2306" s="366"/>
      <c r="Y2306" s="366"/>
      <c r="Z2306" s="366"/>
      <c r="AA2306" s="366"/>
      <c r="AB2306" s="366"/>
      <c r="AC2306" s="366"/>
      <c r="AD2306" s="366"/>
      <c r="AE2306" s="366"/>
      <c r="AF2306" s="366"/>
      <c r="AG2306" s="520"/>
    </row>
    <row r="2307" spans="1:33" ht="19.5" thickBot="1" x14ac:dyDescent="0.35">
      <c r="A2307" s="366"/>
      <c r="B2307" s="1415"/>
      <c r="C2307" s="293"/>
      <c r="D2307" s="293"/>
      <c r="E2307" s="293"/>
      <c r="F2307" s="293"/>
      <c r="G2307" s="338"/>
      <c r="H2307" s="388"/>
      <c r="I2307" s="366"/>
      <c r="J2307" s="366"/>
      <c r="K2307" s="366"/>
      <c r="L2307" s="366"/>
      <c r="M2307" s="366"/>
      <c r="N2307" s="366"/>
      <c r="O2307" s="366"/>
      <c r="P2307" s="526"/>
      <c r="Q2307" s="526"/>
      <c r="R2307" s="526"/>
      <c r="S2307" s="526"/>
      <c r="T2307" s="526"/>
      <c r="U2307" s="366"/>
      <c r="V2307" s="366"/>
      <c r="W2307" s="366"/>
      <c r="X2307" s="366"/>
      <c r="Y2307" s="366"/>
      <c r="Z2307" s="366"/>
      <c r="AA2307" s="366"/>
      <c r="AB2307" s="366"/>
      <c r="AC2307" s="366"/>
      <c r="AD2307" s="366"/>
      <c r="AE2307" s="366"/>
      <c r="AF2307" s="366"/>
      <c r="AG2307" s="520"/>
    </row>
    <row r="2308" spans="1:33" ht="19.5" thickBot="1" x14ac:dyDescent="0.35">
      <c r="A2308" s="366"/>
      <c r="B2308" s="1415"/>
      <c r="C2308" s="293"/>
      <c r="D2308" s="293"/>
      <c r="E2308" s="293"/>
      <c r="F2308" s="293"/>
      <c r="G2308" s="338"/>
      <c r="H2308" s="388"/>
      <c r="I2308" s="366"/>
      <c r="J2308" s="366"/>
      <c r="K2308" s="366"/>
      <c r="L2308" s="366"/>
      <c r="M2308" s="366"/>
      <c r="N2308" s="366"/>
      <c r="O2308" s="366"/>
      <c r="P2308" s="526"/>
      <c r="Q2308" s="526"/>
      <c r="R2308" s="526"/>
      <c r="S2308" s="526"/>
      <c r="T2308" s="526"/>
      <c r="U2308" s="366"/>
      <c r="V2308" s="366"/>
      <c r="W2308" s="366"/>
      <c r="X2308" s="366"/>
      <c r="Y2308" s="366"/>
      <c r="Z2308" s="366"/>
      <c r="AA2308" s="366"/>
      <c r="AB2308" s="366"/>
      <c r="AC2308" s="366"/>
      <c r="AD2308" s="366"/>
      <c r="AE2308" s="366"/>
      <c r="AF2308" s="366"/>
      <c r="AG2308" s="520"/>
    </row>
    <row r="2309" spans="1:33" ht="19.5" thickBot="1" x14ac:dyDescent="0.35">
      <c r="A2309" s="366"/>
      <c r="B2309" s="1415"/>
      <c r="C2309" s="293"/>
      <c r="D2309" s="293"/>
      <c r="E2309" s="293"/>
      <c r="F2309" s="293"/>
      <c r="G2309" s="338"/>
      <c r="H2309" s="388"/>
      <c r="I2309" s="366"/>
      <c r="J2309" s="366"/>
      <c r="K2309" s="366"/>
      <c r="L2309" s="366"/>
      <c r="M2309" s="366"/>
      <c r="N2309" s="366"/>
      <c r="O2309" s="366"/>
      <c r="P2309" s="526"/>
      <c r="Q2309" s="526"/>
      <c r="R2309" s="526"/>
      <c r="S2309" s="526"/>
      <c r="T2309" s="526"/>
      <c r="U2309" s="366"/>
      <c r="V2309" s="366"/>
      <c r="W2309" s="366"/>
      <c r="X2309" s="366"/>
      <c r="Y2309" s="366"/>
      <c r="Z2309" s="366"/>
      <c r="AA2309" s="366"/>
      <c r="AB2309" s="366"/>
      <c r="AC2309" s="366"/>
      <c r="AD2309" s="366"/>
      <c r="AE2309" s="366"/>
      <c r="AF2309" s="366"/>
      <c r="AG2309" s="520"/>
    </row>
    <row r="2310" spans="1:33" ht="19.5" thickBot="1" x14ac:dyDescent="0.35">
      <c r="A2310" s="366"/>
      <c r="B2310" s="1415"/>
      <c r="C2310" s="293"/>
      <c r="D2310" s="293"/>
      <c r="E2310" s="293"/>
      <c r="F2310" s="293"/>
      <c r="G2310" s="338"/>
      <c r="H2310" s="388"/>
      <c r="I2310" s="366"/>
      <c r="J2310" s="366"/>
      <c r="K2310" s="366"/>
      <c r="L2310" s="366"/>
      <c r="M2310" s="366"/>
      <c r="N2310" s="366"/>
      <c r="O2310" s="366"/>
      <c r="P2310" s="526"/>
      <c r="Q2310" s="526"/>
      <c r="R2310" s="526"/>
      <c r="S2310" s="526"/>
      <c r="T2310" s="526"/>
      <c r="U2310" s="366"/>
      <c r="V2310" s="366"/>
      <c r="W2310" s="366"/>
      <c r="X2310" s="366"/>
      <c r="Y2310" s="366"/>
      <c r="Z2310" s="366"/>
      <c r="AA2310" s="366"/>
      <c r="AB2310" s="366"/>
      <c r="AC2310" s="366"/>
      <c r="AD2310" s="366"/>
      <c r="AE2310" s="366"/>
      <c r="AF2310" s="366"/>
      <c r="AG2310" s="520"/>
    </row>
    <row r="2311" spans="1:33" ht="19.5" thickBot="1" x14ac:dyDescent="0.35">
      <c r="A2311" s="366"/>
      <c r="B2311" s="1415"/>
      <c r="C2311" s="293"/>
      <c r="D2311" s="293"/>
      <c r="E2311" s="293"/>
      <c r="F2311" s="293"/>
      <c r="G2311" s="338"/>
      <c r="H2311" s="388"/>
      <c r="I2311" s="366"/>
      <c r="J2311" s="366"/>
      <c r="K2311" s="366"/>
      <c r="L2311" s="366"/>
      <c r="M2311" s="366"/>
      <c r="N2311" s="366"/>
      <c r="O2311" s="366"/>
      <c r="P2311" s="526"/>
      <c r="Q2311" s="526"/>
      <c r="R2311" s="526"/>
      <c r="S2311" s="526"/>
      <c r="T2311" s="526"/>
      <c r="U2311" s="366"/>
      <c r="V2311" s="366"/>
      <c r="W2311" s="366"/>
      <c r="X2311" s="366"/>
      <c r="Y2311" s="366"/>
      <c r="Z2311" s="366"/>
      <c r="AA2311" s="366"/>
      <c r="AB2311" s="366"/>
      <c r="AC2311" s="366"/>
      <c r="AD2311" s="366"/>
      <c r="AE2311" s="366"/>
      <c r="AF2311" s="366"/>
      <c r="AG2311" s="520"/>
    </row>
    <row r="2312" spans="1:33" ht="19.5" thickBot="1" x14ac:dyDescent="0.35">
      <c r="A2312" s="366"/>
      <c r="B2312" s="1415"/>
      <c r="C2312" s="293"/>
      <c r="D2312" s="293"/>
      <c r="E2312" s="293"/>
      <c r="F2312" s="293"/>
      <c r="G2312" s="338"/>
      <c r="H2312" s="388"/>
      <c r="I2312" s="366"/>
      <c r="J2312" s="366"/>
      <c r="K2312" s="366"/>
      <c r="L2312" s="366"/>
      <c r="M2312" s="366"/>
      <c r="N2312" s="366"/>
      <c r="O2312" s="366"/>
      <c r="P2312" s="526"/>
      <c r="Q2312" s="526"/>
      <c r="R2312" s="526"/>
      <c r="S2312" s="526"/>
      <c r="T2312" s="526"/>
      <c r="U2312" s="366"/>
      <c r="V2312" s="366"/>
      <c r="W2312" s="366"/>
      <c r="X2312" s="366"/>
      <c r="Y2312" s="366"/>
      <c r="Z2312" s="366"/>
      <c r="AA2312" s="366"/>
      <c r="AB2312" s="366"/>
      <c r="AC2312" s="366"/>
      <c r="AD2312" s="366"/>
      <c r="AE2312" s="366"/>
      <c r="AF2312" s="366"/>
      <c r="AG2312" s="520"/>
    </row>
    <row r="2313" spans="1:33" ht="19.5" thickBot="1" x14ac:dyDescent="0.35">
      <c r="A2313" s="366"/>
      <c r="B2313" s="1415"/>
      <c r="C2313" s="293"/>
      <c r="D2313" s="293"/>
      <c r="E2313" s="293"/>
      <c r="F2313" s="293"/>
      <c r="G2313" s="338"/>
      <c r="H2313" s="388"/>
      <c r="I2313" s="366"/>
      <c r="J2313" s="366"/>
      <c r="K2313" s="366"/>
      <c r="L2313" s="366"/>
      <c r="M2313" s="366"/>
      <c r="N2313" s="366"/>
      <c r="O2313" s="366"/>
      <c r="P2313" s="526"/>
      <c r="Q2313" s="526"/>
      <c r="R2313" s="526"/>
      <c r="S2313" s="526"/>
      <c r="T2313" s="526"/>
      <c r="U2313" s="366"/>
      <c r="V2313" s="366"/>
      <c r="W2313" s="366"/>
      <c r="X2313" s="366"/>
      <c r="Y2313" s="366"/>
      <c r="Z2313" s="366"/>
      <c r="AA2313" s="366"/>
      <c r="AB2313" s="366"/>
      <c r="AC2313" s="366"/>
      <c r="AD2313" s="366"/>
      <c r="AE2313" s="366"/>
      <c r="AF2313" s="366"/>
      <c r="AG2313" s="520"/>
    </row>
    <row r="2314" spans="1:33" ht="19.5" thickBot="1" x14ac:dyDescent="0.35">
      <c r="A2314" s="366"/>
      <c r="B2314" s="1666"/>
      <c r="C2314" s="388"/>
      <c r="D2314" s="388"/>
      <c r="E2314" s="388"/>
      <c r="F2314" s="388"/>
      <c r="G2314" s="633"/>
      <c r="H2314" s="388"/>
      <c r="I2314" s="366"/>
      <c r="J2314" s="366"/>
      <c r="K2314" s="366"/>
      <c r="L2314" s="366"/>
      <c r="M2314" s="366"/>
      <c r="N2314" s="366"/>
      <c r="O2314" s="366"/>
      <c r="P2314" s="526"/>
      <c r="Q2314" s="526"/>
      <c r="R2314" s="526"/>
      <c r="S2314" s="526"/>
      <c r="T2314" s="526"/>
      <c r="U2314" s="366"/>
      <c r="V2314" s="366"/>
      <c r="W2314" s="366"/>
      <c r="X2314" s="366"/>
      <c r="Y2314" s="366"/>
      <c r="Z2314" s="366"/>
      <c r="AA2314" s="366"/>
      <c r="AB2314" s="366"/>
      <c r="AC2314" s="366"/>
      <c r="AD2314" s="366"/>
      <c r="AE2314" s="366"/>
      <c r="AF2314" s="366"/>
      <c r="AG2314" s="520"/>
    </row>
    <row r="2315" spans="1:33" ht="19.5" thickBot="1" x14ac:dyDescent="0.35">
      <c r="A2315" s="366"/>
      <c r="B2315" s="1666"/>
      <c r="C2315" s="388"/>
      <c r="D2315" s="388"/>
      <c r="E2315" s="388"/>
      <c r="F2315" s="388"/>
      <c r="G2315" s="633"/>
      <c r="H2315" s="388"/>
      <c r="I2315" s="366"/>
      <c r="J2315" s="366"/>
      <c r="K2315" s="366"/>
      <c r="L2315" s="366"/>
      <c r="M2315" s="366"/>
      <c r="N2315" s="366"/>
      <c r="O2315" s="366"/>
      <c r="P2315" s="526"/>
      <c r="Q2315" s="526"/>
      <c r="R2315" s="526"/>
      <c r="S2315" s="526"/>
      <c r="T2315" s="526"/>
      <c r="U2315" s="366"/>
      <c r="V2315" s="366"/>
      <c r="W2315" s="366"/>
      <c r="X2315" s="366"/>
      <c r="Y2315" s="366"/>
      <c r="Z2315" s="366"/>
      <c r="AA2315" s="366"/>
      <c r="AB2315" s="366"/>
      <c r="AC2315" s="366"/>
      <c r="AD2315" s="366"/>
      <c r="AE2315" s="366"/>
      <c r="AF2315" s="366"/>
      <c r="AG2315" s="520"/>
    </row>
    <row r="2316" spans="1:33" ht="19.5" thickBot="1" x14ac:dyDescent="0.35">
      <c r="A2316" s="366"/>
      <c r="B2316" s="1666"/>
      <c r="C2316" s="388"/>
      <c r="D2316" s="388"/>
      <c r="E2316" s="388"/>
      <c r="F2316" s="388"/>
      <c r="G2316" s="633"/>
      <c r="H2316" s="388"/>
      <c r="I2316" s="366"/>
      <c r="J2316" s="366"/>
      <c r="K2316" s="366"/>
      <c r="L2316" s="366"/>
      <c r="M2316" s="366"/>
      <c r="N2316" s="366"/>
      <c r="O2316" s="366"/>
      <c r="P2316" s="526"/>
      <c r="Q2316" s="526"/>
      <c r="R2316" s="526"/>
      <c r="S2316" s="526"/>
      <c r="T2316" s="526"/>
      <c r="U2316" s="366"/>
      <c r="V2316" s="366"/>
      <c r="W2316" s="366"/>
      <c r="X2316" s="366"/>
      <c r="Y2316" s="366"/>
      <c r="Z2316" s="366"/>
      <c r="AA2316" s="366"/>
      <c r="AB2316" s="366"/>
      <c r="AC2316" s="366"/>
      <c r="AD2316" s="366"/>
      <c r="AE2316" s="366"/>
      <c r="AF2316" s="366"/>
      <c r="AG2316" s="520"/>
    </row>
    <row r="2317" spans="1:33" ht="19.5" thickBot="1" x14ac:dyDescent="0.35">
      <c r="A2317" s="366"/>
      <c r="B2317" s="1666"/>
      <c r="C2317" s="388"/>
      <c r="D2317" s="388"/>
      <c r="E2317" s="388"/>
      <c r="F2317" s="388"/>
      <c r="G2317" s="633"/>
      <c r="H2317" s="388"/>
      <c r="I2317" s="366"/>
      <c r="J2317" s="366"/>
      <c r="K2317" s="366"/>
      <c r="L2317" s="366"/>
      <c r="M2317" s="366"/>
      <c r="N2317" s="366"/>
      <c r="O2317" s="366"/>
      <c r="P2317" s="526"/>
      <c r="Q2317" s="526"/>
      <c r="R2317" s="526"/>
      <c r="S2317" s="526"/>
      <c r="T2317" s="526"/>
      <c r="U2317" s="366"/>
      <c r="V2317" s="366"/>
      <c r="W2317" s="366"/>
      <c r="X2317" s="366"/>
      <c r="Y2317" s="366"/>
      <c r="Z2317" s="366"/>
      <c r="AA2317" s="366"/>
      <c r="AB2317" s="366"/>
      <c r="AC2317" s="366"/>
      <c r="AD2317" s="366"/>
      <c r="AE2317" s="366"/>
      <c r="AF2317" s="366"/>
      <c r="AG2317" s="520"/>
    </row>
    <row r="2318" spans="1:33" ht="19.5" thickBot="1" x14ac:dyDescent="0.35">
      <c r="A2318" s="366"/>
      <c r="B2318" s="1666"/>
      <c r="C2318" s="388"/>
      <c r="D2318" s="388"/>
      <c r="E2318" s="388"/>
      <c r="F2318" s="388"/>
      <c r="G2318" s="633"/>
      <c r="H2318" s="388"/>
      <c r="I2318" s="366"/>
      <c r="J2318" s="366"/>
      <c r="K2318" s="366"/>
      <c r="L2318" s="366"/>
      <c r="M2318" s="366"/>
      <c r="N2318" s="366"/>
      <c r="O2318" s="366"/>
      <c r="P2318" s="526"/>
      <c r="Q2318" s="526"/>
      <c r="R2318" s="526"/>
      <c r="S2318" s="526"/>
      <c r="T2318" s="526"/>
      <c r="U2318" s="366"/>
      <c r="V2318" s="366"/>
      <c r="W2318" s="366"/>
      <c r="X2318" s="366"/>
      <c r="Y2318" s="366"/>
      <c r="Z2318" s="366"/>
      <c r="AA2318" s="366"/>
      <c r="AB2318" s="366"/>
      <c r="AC2318" s="366"/>
      <c r="AD2318" s="366"/>
      <c r="AE2318" s="366"/>
      <c r="AF2318" s="366"/>
      <c r="AG2318" s="520"/>
    </row>
    <row r="2319" spans="1:33" ht="19.5" thickBot="1" x14ac:dyDescent="0.35">
      <c r="A2319" s="366"/>
      <c r="B2319" s="1666"/>
      <c r="C2319" s="388"/>
      <c r="D2319" s="388"/>
      <c r="E2319" s="388"/>
      <c r="F2319" s="388"/>
      <c r="G2319" s="633"/>
      <c r="H2319" s="388"/>
      <c r="I2319" s="366"/>
      <c r="J2319" s="366"/>
      <c r="K2319" s="366"/>
      <c r="L2319" s="366"/>
      <c r="M2319" s="366"/>
      <c r="N2319" s="366"/>
      <c r="O2319" s="366"/>
      <c r="P2319" s="526"/>
      <c r="Q2319" s="526"/>
      <c r="R2319" s="526"/>
      <c r="S2319" s="526"/>
      <c r="T2319" s="526"/>
      <c r="U2319" s="366"/>
      <c r="V2319" s="366"/>
      <c r="W2319" s="366"/>
      <c r="X2319" s="366"/>
      <c r="Y2319" s="366"/>
      <c r="Z2319" s="366"/>
      <c r="AA2319" s="366"/>
      <c r="AB2319" s="366"/>
      <c r="AC2319" s="366"/>
      <c r="AD2319" s="366"/>
      <c r="AE2319" s="366"/>
      <c r="AF2319" s="366"/>
      <c r="AG2319" s="520"/>
    </row>
    <row r="2320" spans="1:33" ht="19.5" thickBot="1" x14ac:dyDescent="0.35">
      <c r="A2320" s="366"/>
      <c r="B2320" s="1666"/>
      <c r="C2320" s="388"/>
      <c r="D2320" s="388"/>
      <c r="E2320" s="388"/>
      <c r="F2320" s="388"/>
      <c r="G2320" s="633"/>
      <c r="H2320" s="388"/>
      <c r="I2320" s="366"/>
      <c r="J2320" s="366"/>
      <c r="K2320" s="366"/>
      <c r="L2320" s="366"/>
      <c r="M2320" s="366"/>
      <c r="N2320" s="366"/>
      <c r="O2320" s="366"/>
      <c r="P2320" s="526"/>
      <c r="Q2320" s="526"/>
      <c r="R2320" s="526"/>
      <c r="S2320" s="526"/>
      <c r="T2320" s="526"/>
      <c r="U2320" s="366"/>
      <c r="V2320" s="366"/>
      <c r="W2320" s="366"/>
      <c r="X2320" s="366"/>
      <c r="Y2320" s="366"/>
      <c r="Z2320" s="366"/>
      <c r="AA2320" s="366"/>
      <c r="AB2320" s="366"/>
      <c r="AC2320" s="366"/>
      <c r="AD2320" s="366"/>
      <c r="AE2320" s="366"/>
      <c r="AF2320" s="366"/>
      <c r="AG2320" s="520"/>
    </row>
    <row r="2321" spans="1:33" ht="19.5" thickBot="1" x14ac:dyDescent="0.35">
      <c r="A2321" s="366"/>
      <c r="B2321" s="1666"/>
      <c r="C2321" s="388"/>
      <c r="D2321" s="388"/>
      <c r="E2321" s="388"/>
      <c r="F2321" s="388"/>
      <c r="G2321" s="633"/>
      <c r="H2321" s="388"/>
      <c r="I2321" s="366"/>
      <c r="J2321" s="366"/>
      <c r="K2321" s="366"/>
      <c r="L2321" s="366"/>
      <c r="M2321" s="366"/>
      <c r="N2321" s="366"/>
      <c r="O2321" s="366"/>
      <c r="P2321" s="526"/>
      <c r="Q2321" s="526"/>
      <c r="R2321" s="526"/>
      <c r="S2321" s="526"/>
      <c r="T2321" s="526"/>
      <c r="U2321" s="366"/>
      <c r="V2321" s="366"/>
      <c r="W2321" s="366"/>
      <c r="X2321" s="366"/>
      <c r="Y2321" s="366"/>
      <c r="Z2321" s="366"/>
      <c r="AA2321" s="366"/>
      <c r="AB2321" s="366"/>
      <c r="AC2321" s="366"/>
      <c r="AD2321" s="366"/>
      <c r="AE2321" s="366"/>
      <c r="AF2321" s="366"/>
      <c r="AG2321" s="520"/>
    </row>
    <row r="2322" spans="1:33" ht="19.5" thickBot="1" x14ac:dyDescent="0.35">
      <c r="A2322" s="366"/>
      <c r="B2322" s="1666"/>
      <c r="C2322" s="388"/>
      <c r="D2322" s="388"/>
      <c r="E2322" s="388"/>
      <c r="F2322" s="388"/>
      <c r="G2322" s="633"/>
      <c r="H2322" s="388"/>
      <c r="I2322" s="366"/>
      <c r="J2322" s="366"/>
      <c r="K2322" s="366"/>
      <c r="L2322" s="366"/>
      <c r="M2322" s="366"/>
      <c r="N2322" s="366"/>
      <c r="O2322" s="366"/>
      <c r="P2322" s="526"/>
      <c r="Q2322" s="526"/>
      <c r="R2322" s="526"/>
      <c r="S2322" s="526"/>
      <c r="T2322" s="526"/>
      <c r="U2322" s="366"/>
      <c r="V2322" s="366"/>
      <c r="W2322" s="366"/>
      <c r="X2322" s="366"/>
      <c r="Y2322" s="366"/>
      <c r="Z2322" s="366"/>
      <c r="AA2322" s="366"/>
      <c r="AB2322" s="366"/>
      <c r="AC2322" s="366"/>
      <c r="AD2322" s="366"/>
      <c r="AE2322" s="366"/>
      <c r="AF2322" s="366"/>
      <c r="AG2322" s="520"/>
    </row>
    <row r="2323" spans="1:33" ht="19.5" thickBot="1" x14ac:dyDescent="0.35">
      <c r="A2323" s="366"/>
      <c r="B2323" s="1666"/>
      <c r="C2323" s="388"/>
      <c r="D2323" s="388"/>
      <c r="E2323" s="388"/>
      <c r="F2323" s="388"/>
      <c r="G2323" s="633"/>
      <c r="H2323" s="388"/>
      <c r="I2323" s="366"/>
      <c r="J2323" s="366"/>
      <c r="K2323" s="366"/>
      <c r="L2323" s="366"/>
      <c r="M2323" s="366"/>
      <c r="N2323" s="366"/>
      <c r="O2323" s="366"/>
      <c r="P2323" s="526"/>
      <c r="Q2323" s="526"/>
      <c r="R2323" s="526"/>
      <c r="S2323" s="526"/>
      <c r="T2323" s="526"/>
      <c r="U2323" s="366"/>
      <c r="V2323" s="366"/>
      <c r="W2323" s="366"/>
      <c r="X2323" s="366"/>
      <c r="Y2323" s="366"/>
      <c r="Z2323" s="366"/>
      <c r="AA2323" s="366"/>
      <c r="AB2323" s="366"/>
      <c r="AC2323" s="366"/>
      <c r="AD2323" s="366"/>
      <c r="AE2323" s="366"/>
      <c r="AF2323" s="366"/>
      <c r="AG2323" s="520"/>
    </row>
    <row r="2324" spans="1:33" ht="41.25" thickBot="1" x14ac:dyDescent="0.35">
      <c r="A2324" s="366"/>
      <c r="B2324" s="344" t="s">
        <v>1</v>
      </c>
      <c r="C2324" s="361" t="s">
        <v>152</v>
      </c>
      <c r="D2324" s="361" t="s">
        <v>151</v>
      </c>
      <c r="E2324" s="361" t="s">
        <v>30</v>
      </c>
      <c r="F2324" s="361" t="s">
        <v>299</v>
      </c>
      <c r="G2324" s="1451" t="s">
        <v>315</v>
      </c>
      <c r="H2324" s="361" t="s">
        <v>58</v>
      </c>
      <c r="I2324" s="366"/>
      <c r="J2324" s="366"/>
      <c r="K2324" s="366"/>
      <c r="L2324" s="366"/>
      <c r="M2324" s="366"/>
      <c r="N2324" s="366"/>
      <c r="O2324" s="366"/>
      <c r="P2324" s="526"/>
      <c r="Q2324" s="526"/>
      <c r="R2324" s="526"/>
      <c r="S2324" s="526"/>
      <c r="T2324" s="526"/>
      <c r="U2324" s="366"/>
      <c r="V2324" s="366"/>
      <c r="W2324" s="366"/>
      <c r="X2324" s="366"/>
      <c r="Y2324" s="366"/>
      <c r="Z2324" s="366"/>
      <c r="AA2324" s="366"/>
      <c r="AB2324" s="366"/>
      <c r="AC2324" s="366"/>
      <c r="AD2324" s="366"/>
      <c r="AE2324" s="366"/>
      <c r="AF2324" s="366"/>
      <c r="AG2324" s="520"/>
    </row>
    <row r="2325" spans="1:33" ht="19.5" thickBot="1" x14ac:dyDescent="0.35">
      <c r="A2325" s="366"/>
      <c r="B2325" s="1666"/>
      <c r="C2325" s="388"/>
      <c r="D2325" s="388"/>
      <c r="E2325" s="388"/>
      <c r="F2325" s="388"/>
      <c r="G2325" s="633"/>
      <c r="H2325" s="388"/>
      <c r="I2325" s="366"/>
      <c r="J2325" s="366"/>
      <c r="K2325" s="366"/>
      <c r="L2325" s="366"/>
      <c r="M2325" s="366"/>
      <c r="N2325" s="366"/>
      <c r="O2325" s="366"/>
      <c r="P2325" s="526"/>
      <c r="Q2325" s="526"/>
      <c r="R2325" s="526"/>
      <c r="S2325" s="526"/>
      <c r="T2325" s="526"/>
      <c r="U2325" s="366"/>
      <c r="V2325" s="366"/>
      <c r="W2325" s="366"/>
      <c r="X2325" s="366"/>
      <c r="Y2325" s="366"/>
      <c r="Z2325" s="366"/>
      <c r="AA2325" s="366"/>
      <c r="AB2325" s="366"/>
      <c r="AC2325" s="366"/>
      <c r="AD2325" s="366"/>
      <c r="AE2325" s="366"/>
      <c r="AF2325" s="366"/>
      <c r="AG2325" s="520"/>
    </row>
    <row r="2326" spans="1:33" ht="19.5" thickBot="1" x14ac:dyDescent="0.35">
      <c r="A2326" s="366"/>
      <c r="B2326" s="1666"/>
      <c r="C2326" s="388"/>
      <c r="D2326" s="388"/>
      <c r="E2326" s="388"/>
      <c r="F2326" s="388"/>
      <c r="G2326" s="633"/>
      <c r="H2326" s="388"/>
      <c r="I2326" s="366"/>
      <c r="J2326" s="366"/>
      <c r="K2326" s="366"/>
      <c r="L2326" s="366"/>
      <c r="M2326" s="366"/>
      <c r="N2326" s="366"/>
      <c r="O2326" s="366"/>
      <c r="P2326" s="526"/>
      <c r="Q2326" s="526"/>
      <c r="R2326" s="526"/>
      <c r="S2326" s="526"/>
      <c r="T2326" s="526"/>
      <c r="U2326" s="366"/>
      <c r="V2326" s="366"/>
      <c r="W2326" s="366"/>
      <c r="X2326" s="366"/>
      <c r="Y2326" s="366"/>
      <c r="Z2326" s="366"/>
      <c r="AA2326" s="366"/>
      <c r="AB2326" s="366"/>
      <c r="AC2326" s="366"/>
      <c r="AD2326" s="366"/>
      <c r="AE2326" s="366"/>
      <c r="AF2326" s="366"/>
      <c r="AG2326" s="520"/>
    </row>
    <row r="2327" spans="1:33" ht="19.5" thickBot="1" x14ac:dyDescent="0.35">
      <c r="A2327" s="366"/>
      <c r="B2327" s="1666"/>
      <c r="C2327" s="388"/>
      <c r="D2327" s="388"/>
      <c r="E2327" s="388"/>
      <c r="F2327" s="388"/>
      <c r="G2327" s="633"/>
      <c r="H2327" s="388"/>
      <c r="I2327" s="366"/>
      <c r="J2327" s="366"/>
      <c r="K2327" s="366"/>
      <c r="L2327" s="366"/>
      <c r="M2327" s="366"/>
      <c r="N2327" s="366"/>
      <c r="O2327" s="366"/>
      <c r="P2327" s="526"/>
      <c r="Q2327" s="526"/>
      <c r="R2327" s="526"/>
      <c r="S2327" s="526"/>
      <c r="T2327" s="526"/>
      <c r="U2327" s="366"/>
      <c r="V2327" s="366"/>
      <c r="W2327" s="366"/>
      <c r="X2327" s="366"/>
      <c r="Y2327" s="366"/>
      <c r="Z2327" s="366"/>
      <c r="AA2327" s="366"/>
      <c r="AB2327" s="366"/>
      <c r="AC2327" s="366"/>
      <c r="AD2327" s="366"/>
      <c r="AE2327" s="366"/>
      <c r="AF2327" s="366"/>
      <c r="AG2327" s="520"/>
    </row>
    <row r="2328" spans="1:33" ht="19.5" thickBot="1" x14ac:dyDescent="0.35">
      <c r="A2328" s="366"/>
      <c r="B2328" s="1666"/>
      <c r="C2328" s="388"/>
      <c r="D2328" s="388"/>
      <c r="E2328" s="388"/>
      <c r="F2328" s="388"/>
      <c r="G2328" s="633"/>
      <c r="H2328" s="388"/>
      <c r="I2328" s="366"/>
      <c r="J2328" s="366"/>
      <c r="K2328" s="366"/>
      <c r="L2328" s="366"/>
      <c r="M2328" s="366"/>
      <c r="N2328" s="366"/>
      <c r="O2328" s="366"/>
      <c r="P2328" s="526"/>
      <c r="Q2328" s="526"/>
      <c r="R2328" s="526"/>
      <c r="S2328" s="526"/>
      <c r="T2328" s="526"/>
      <c r="U2328" s="366"/>
      <c r="V2328" s="366"/>
      <c r="W2328" s="366"/>
      <c r="X2328" s="366"/>
      <c r="Y2328" s="366"/>
      <c r="Z2328" s="366"/>
      <c r="AA2328" s="366"/>
      <c r="AB2328" s="366"/>
      <c r="AC2328" s="366"/>
      <c r="AD2328" s="366"/>
      <c r="AE2328" s="366"/>
      <c r="AF2328" s="366"/>
      <c r="AG2328" s="520"/>
    </row>
    <row r="2329" spans="1:33" ht="19.5" thickBot="1" x14ac:dyDescent="0.35">
      <c r="A2329" s="366"/>
      <c r="B2329" s="1666"/>
      <c r="C2329" s="388"/>
      <c r="D2329" s="388"/>
      <c r="E2329" s="388"/>
      <c r="F2329" s="388"/>
      <c r="G2329" s="633"/>
      <c r="H2329" s="388"/>
      <c r="I2329" s="366"/>
      <c r="J2329" s="366"/>
      <c r="K2329" s="366"/>
      <c r="L2329" s="366"/>
      <c r="M2329" s="366"/>
      <c r="N2329" s="366"/>
      <c r="O2329" s="366"/>
      <c r="P2329" s="526"/>
      <c r="Q2329" s="526"/>
      <c r="R2329" s="526"/>
      <c r="S2329" s="526"/>
      <c r="T2329" s="526"/>
      <c r="U2329" s="366"/>
      <c r="V2329" s="366"/>
      <c r="W2329" s="366"/>
      <c r="X2329" s="366"/>
      <c r="Y2329" s="366"/>
      <c r="Z2329" s="366"/>
      <c r="AA2329" s="366"/>
      <c r="AB2329" s="366"/>
      <c r="AC2329" s="366"/>
      <c r="AD2329" s="366"/>
      <c r="AE2329" s="366"/>
      <c r="AF2329" s="366"/>
      <c r="AG2329" s="520"/>
    </row>
    <row r="2330" spans="1:33" ht="19.5" thickBot="1" x14ac:dyDescent="0.35">
      <c r="A2330" s="366"/>
      <c r="B2330" s="1666"/>
      <c r="C2330" s="388"/>
      <c r="D2330" s="388"/>
      <c r="E2330" s="388"/>
      <c r="F2330" s="388"/>
      <c r="G2330" s="633"/>
      <c r="H2330" s="388"/>
      <c r="I2330" s="366"/>
      <c r="J2330" s="366"/>
      <c r="K2330" s="366"/>
      <c r="L2330" s="366"/>
      <c r="M2330" s="366"/>
      <c r="N2330" s="366"/>
      <c r="O2330" s="366"/>
      <c r="P2330" s="526"/>
      <c r="Q2330" s="526"/>
      <c r="R2330" s="526"/>
      <c r="S2330" s="526"/>
      <c r="T2330" s="526"/>
      <c r="U2330" s="366"/>
      <c r="V2330" s="366"/>
      <c r="W2330" s="366"/>
      <c r="X2330" s="366"/>
      <c r="Y2330" s="366"/>
      <c r="Z2330" s="366"/>
      <c r="AA2330" s="366"/>
      <c r="AB2330" s="366"/>
      <c r="AC2330" s="366"/>
      <c r="AD2330" s="366"/>
      <c r="AE2330" s="366"/>
      <c r="AF2330" s="366"/>
      <c r="AG2330" s="520"/>
    </row>
    <row r="2331" spans="1:33" ht="19.5" thickBot="1" x14ac:dyDescent="0.35">
      <c r="A2331" s="366"/>
      <c r="B2331" s="1666"/>
      <c r="C2331" s="388"/>
      <c r="D2331" s="388"/>
      <c r="E2331" s="388"/>
      <c r="F2331" s="388"/>
      <c r="G2331" s="633"/>
      <c r="H2331" s="388"/>
      <c r="I2331" s="366"/>
      <c r="J2331" s="366"/>
      <c r="K2331" s="366"/>
      <c r="L2331" s="366"/>
      <c r="M2331" s="366"/>
      <c r="N2331" s="366"/>
      <c r="O2331" s="366"/>
      <c r="P2331" s="526"/>
      <c r="Q2331" s="526"/>
      <c r="R2331" s="526"/>
      <c r="S2331" s="526"/>
      <c r="T2331" s="526"/>
      <c r="U2331" s="366"/>
      <c r="V2331" s="366"/>
      <c r="W2331" s="366"/>
      <c r="X2331" s="366"/>
      <c r="Y2331" s="366"/>
      <c r="Z2331" s="366"/>
      <c r="AA2331" s="366"/>
      <c r="AB2331" s="366"/>
      <c r="AC2331" s="366"/>
      <c r="AD2331" s="366"/>
      <c r="AE2331" s="366"/>
      <c r="AF2331" s="366"/>
      <c r="AG2331" s="520"/>
    </row>
    <row r="2332" spans="1:33" ht="19.5" thickBot="1" x14ac:dyDescent="0.35">
      <c r="A2332" s="366"/>
      <c r="B2332" s="1666"/>
      <c r="C2332" s="388"/>
      <c r="D2332" s="388"/>
      <c r="E2332" s="388"/>
      <c r="F2332" s="388"/>
      <c r="G2332" s="633"/>
      <c r="H2332" s="388"/>
      <c r="I2332" s="366"/>
      <c r="J2332" s="366"/>
      <c r="K2332" s="366"/>
      <c r="L2332" s="366"/>
      <c r="M2332" s="366"/>
      <c r="N2332" s="366"/>
      <c r="O2332" s="366"/>
      <c r="P2332" s="526"/>
      <c r="Q2332" s="526"/>
      <c r="R2332" s="526"/>
      <c r="S2332" s="526"/>
      <c r="T2332" s="526"/>
      <c r="U2332" s="366"/>
      <c r="V2332" s="366"/>
      <c r="W2332" s="366"/>
      <c r="X2332" s="366"/>
      <c r="Y2332" s="366"/>
      <c r="Z2332" s="366"/>
      <c r="AA2332" s="366"/>
      <c r="AB2332" s="366"/>
      <c r="AC2332" s="366"/>
      <c r="AD2332" s="366"/>
      <c r="AE2332" s="366"/>
      <c r="AF2332" s="366"/>
      <c r="AG2332" s="520"/>
    </row>
    <row r="2333" spans="1:33" ht="19.5" thickBot="1" x14ac:dyDescent="0.35">
      <c r="A2333" s="366"/>
      <c r="B2333" s="1666"/>
      <c r="C2333" s="388"/>
      <c r="D2333" s="388"/>
      <c r="E2333" s="388"/>
      <c r="F2333" s="388"/>
      <c r="G2333" s="633"/>
      <c r="H2333" s="388"/>
      <c r="I2333" s="366"/>
      <c r="J2333" s="366"/>
      <c r="K2333" s="366"/>
      <c r="L2333" s="366"/>
      <c r="M2333" s="366"/>
      <c r="N2333" s="366"/>
      <c r="O2333" s="366"/>
      <c r="P2333" s="526"/>
      <c r="Q2333" s="526"/>
      <c r="R2333" s="526"/>
      <c r="S2333" s="526"/>
      <c r="T2333" s="526"/>
      <c r="U2333" s="366"/>
      <c r="V2333" s="366"/>
      <c r="W2333" s="366"/>
      <c r="X2333" s="366"/>
      <c r="Y2333" s="366"/>
      <c r="Z2333" s="366"/>
      <c r="AA2333" s="366"/>
      <c r="AB2333" s="366"/>
      <c r="AC2333" s="366"/>
      <c r="AD2333" s="366"/>
      <c r="AE2333" s="366"/>
      <c r="AF2333" s="366"/>
      <c r="AG2333" s="520"/>
    </row>
    <row r="2334" spans="1:33" ht="19.5" thickBot="1" x14ac:dyDescent="0.35">
      <c r="A2334" s="366"/>
      <c r="B2334" s="1666"/>
      <c r="C2334" s="388"/>
      <c r="D2334" s="388"/>
      <c r="E2334" s="388"/>
      <c r="F2334" s="388"/>
      <c r="G2334" s="633"/>
      <c r="H2334" s="388"/>
      <c r="I2334" s="366"/>
      <c r="J2334" s="366"/>
      <c r="K2334" s="366"/>
      <c r="L2334" s="366"/>
      <c r="M2334" s="366"/>
      <c r="N2334" s="366"/>
      <c r="O2334" s="366"/>
      <c r="P2334" s="526"/>
      <c r="Q2334" s="526"/>
      <c r="R2334" s="526"/>
      <c r="S2334" s="526"/>
      <c r="T2334" s="526"/>
      <c r="U2334" s="366"/>
      <c r="V2334" s="366"/>
      <c r="W2334" s="366"/>
      <c r="X2334" s="366"/>
      <c r="Y2334" s="366"/>
      <c r="Z2334" s="366"/>
      <c r="AA2334" s="366"/>
      <c r="AB2334" s="366"/>
      <c r="AC2334" s="366"/>
      <c r="AD2334" s="366"/>
      <c r="AE2334" s="366"/>
      <c r="AF2334" s="366"/>
      <c r="AG2334" s="520"/>
    </row>
    <row r="2335" spans="1:33" ht="19.5" thickBot="1" x14ac:dyDescent="0.35">
      <c r="A2335" s="366"/>
      <c r="B2335" s="1666"/>
      <c r="C2335" s="388"/>
      <c r="D2335" s="388"/>
      <c r="E2335" s="388"/>
      <c r="F2335" s="388"/>
      <c r="G2335" s="633"/>
      <c r="H2335" s="388"/>
      <c r="I2335" s="366"/>
      <c r="J2335" s="366"/>
      <c r="K2335" s="366"/>
      <c r="L2335" s="366"/>
      <c r="M2335" s="366"/>
      <c r="N2335" s="366"/>
      <c r="O2335" s="366"/>
      <c r="P2335" s="526"/>
      <c r="Q2335" s="526"/>
      <c r="R2335" s="526"/>
      <c r="S2335" s="526"/>
      <c r="T2335" s="526"/>
      <c r="U2335" s="366"/>
      <c r="V2335" s="366"/>
      <c r="W2335" s="366"/>
      <c r="X2335" s="366"/>
      <c r="Y2335" s="366"/>
      <c r="Z2335" s="366"/>
      <c r="AA2335" s="366"/>
      <c r="AB2335" s="366"/>
      <c r="AC2335" s="366"/>
      <c r="AD2335" s="366"/>
      <c r="AE2335" s="366"/>
      <c r="AF2335" s="366"/>
      <c r="AG2335" s="520"/>
    </row>
    <row r="2336" spans="1:33" ht="19.5" thickBot="1" x14ac:dyDescent="0.35">
      <c r="A2336" s="366"/>
      <c r="B2336" s="1666"/>
      <c r="C2336" s="388"/>
      <c r="D2336" s="388"/>
      <c r="E2336" s="388"/>
      <c r="F2336" s="388"/>
      <c r="G2336" s="633"/>
      <c r="H2336" s="388"/>
      <c r="I2336" s="366"/>
      <c r="J2336" s="366"/>
      <c r="K2336" s="366"/>
      <c r="L2336" s="366"/>
      <c r="M2336" s="366"/>
      <c r="N2336" s="366"/>
      <c r="O2336" s="366"/>
      <c r="P2336" s="526"/>
      <c r="Q2336" s="526"/>
      <c r="R2336" s="526"/>
      <c r="S2336" s="526"/>
      <c r="T2336" s="526"/>
      <c r="U2336" s="366"/>
      <c r="V2336" s="366"/>
      <c r="W2336" s="366"/>
      <c r="X2336" s="366"/>
      <c r="Y2336" s="366"/>
      <c r="Z2336" s="366"/>
      <c r="AA2336" s="366"/>
      <c r="AB2336" s="366"/>
      <c r="AC2336" s="366"/>
      <c r="AD2336" s="366"/>
      <c r="AE2336" s="366"/>
      <c r="AF2336" s="366"/>
      <c r="AG2336" s="520"/>
    </row>
    <row r="2337" spans="1:33" ht="19.5" thickBot="1" x14ac:dyDescent="0.35">
      <c r="A2337" s="366"/>
      <c r="B2337" s="1666"/>
      <c r="C2337" s="388"/>
      <c r="D2337" s="388"/>
      <c r="E2337" s="388"/>
      <c r="F2337" s="388"/>
      <c r="G2337" s="633"/>
      <c r="H2337" s="388"/>
      <c r="I2337" s="366"/>
      <c r="J2337" s="366"/>
      <c r="K2337" s="366"/>
      <c r="L2337" s="366"/>
      <c r="M2337" s="366"/>
      <c r="N2337" s="366"/>
      <c r="O2337" s="366"/>
      <c r="P2337" s="526"/>
      <c r="Q2337" s="526"/>
      <c r="R2337" s="526"/>
      <c r="S2337" s="526"/>
      <c r="T2337" s="526"/>
      <c r="U2337" s="366"/>
      <c r="V2337" s="366"/>
      <c r="W2337" s="366"/>
      <c r="X2337" s="366"/>
      <c r="Y2337" s="366"/>
      <c r="Z2337" s="366"/>
      <c r="AA2337" s="366"/>
      <c r="AB2337" s="366"/>
      <c r="AC2337" s="366"/>
      <c r="AD2337" s="366"/>
      <c r="AE2337" s="366"/>
      <c r="AF2337" s="366"/>
      <c r="AG2337" s="520"/>
    </row>
    <row r="2338" spans="1:33" ht="19.5" thickBot="1" x14ac:dyDescent="0.35">
      <c r="A2338" s="366"/>
      <c r="B2338" s="1666"/>
      <c r="C2338" s="388"/>
      <c r="D2338" s="388"/>
      <c r="E2338" s="388"/>
      <c r="F2338" s="388"/>
      <c r="G2338" s="633"/>
      <c r="H2338" s="388"/>
      <c r="I2338" s="366"/>
      <c r="J2338" s="366"/>
      <c r="K2338" s="366"/>
      <c r="L2338" s="366"/>
      <c r="M2338" s="366"/>
      <c r="N2338" s="366"/>
      <c r="O2338" s="366"/>
      <c r="P2338" s="526"/>
      <c r="Q2338" s="526"/>
      <c r="R2338" s="526"/>
      <c r="S2338" s="526"/>
      <c r="T2338" s="526"/>
      <c r="U2338" s="366"/>
      <c r="V2338" s="366"/>
      <c r="W2338" s="366"/>
      <c r="X2338" s="366"/>
      <c r="Y2338" s="366"/>
      <c r="Z2338" s="366"/>
      <c r="AA2338" s="366"/>
      <c r="AB2338" s="366"/>
      <c r="AC2338" s="366"/>
      <c r="AD2338" s="366"/>
      <c r="AE2338" s="366"/>
      <c r="AF2338" s="366"/>
      <c r="AG2338" s="520"/>
    </row>
    <row r="2339" spans="1:33" ht="19.5" thickBot="1" x14ac:dyDescent="0.35">
      <c r="A2339" s="366"/>
      <c r="B2339" s="1666"/>
      <c r="C2339" s="388"/>
      <c r="D2339" s="388"/>
      <c r="E2339" s="388"/>
      <c r="F2339" s="388"/>
      <c r="G2339" s="633"/>
      <c r="H2339" s="388"/>
      <c r="I2339" s="366"/>
      <c r="J2339" s="366"/>
      <c r="K2339" s="366"/>
      <c r="L2339" s="366"/>
      <c r="M2339" s="366"/>
      <c r="N2339" s="366"/>
      <c r="O2339" s="366"/>
      <c r="P2339" s="526"/>
      <c r="Q2339" s="526"/>
      <c r="R2339" s="526"/>
      <c r="S2339" s="526"/>
      <c r="T2339" s="526"/>
      <c r="U2339" s="366"/>
      <c r="V2339" s="366"/>
      <c r="W2339" s="366"/>
      <c r="X2339" s="366"/>
      <c r="Y2339" s="366"/>
      <c r="Z2339" s="366"/>
      <c r="AA2339" s="366"/>
      <c r="AB2339" s="366"/>
      <c r="AC2339" s="366"/>
      <c r="AD2339" s="366"/>
      <c r="AE2339" s="366"/>
      <c r="AF2339" s="366"/>
      <c r="AG2339" s="520"/>
    </row>
    <row r="2340" spans="1:33" ht="19.5" thickBot="1" x14ac:dyDescent="0.35">
      <c r="A2340" s="366"/>
      <c r="B2340" s="1666"/>
      <c r="C2340" s="388"/>
      <c r="D2340" s="388"/>
      <c r="E2340" s="388"/>
      <c r="F2340" s="388"/>
      <c r="G2340" s="633"/>
      <c r="H2340" s="388"/>
      <c r="I2340" s="366"/>
      <c r="J2340" s="366"/>
      <c r="K2340" s="366"/>
      <c r="L2340" s="366"/>
      <c r="M2340" s="366"/>
      <c r="N2340" s="366"/>
      <c r="O2340" s="366"/>
      <c r="P2340" s="526"/>
      <c r="Q2340" s="526"/>
      <c r="R2340" s="526"/>
      <c r="S2340" s="526"/>
      <c r="T2340" s="526"/>
      <c r="U2340" s="366"/>
      <c r="V2340" s="366"/>
      <c r="W2340" s="366"/>
      <c r="X2340" s="366"/>
      <c r="Y2340" s="366"/>
      <c r="Z2340" s="366"/>
      <c r="AA2340" s="366"/>
      <c r="AB2340" s="366"/>
      <c r="AC2340" s="366"/>
      <c r="AD2340" s="366"/>
      <c r="AE2340" s="366"/>
      <c r="AF2340" s="366"/>
      <c r="AG2340" s="520"/>
    </row>
    <row r="2341" spans="1:33" ht="19.5" thickBot="1" x14ac:dyDescent="0.35">
      <c r="A2341" s="366"/>
      <c r="B2341" s="1666"/>
      <c r="C2341" s="388"/>
      <c r="D2341" s="388"/>
      <c r="E2341" s="388"/>
      <c r="F2341" s="388"/>
      <c r="G2341" s="633"/>
      <c r="H2341" s="388"/>
      <c r="I2341" s="366"/>
      <c r="J2341" s="366"/>
      <c r="K2341" s="366"/>
      <c r="L2341" s="366"/>
      <c r="M2341" s="366"/>
      <c r="N2341" s="366"/>
      <c r="O2341" s="366"/>
      <c r="P2341" s="526"/>
      <c r="Q2341" s="526"/>
      <c r="R2341" s="526"/>
      <c r="S2341" s="526"/>
      <c r="T2341" s="526"/>
      <c r="U2341" s="366"/>
      <c r="V2341" s="366"/>
      <c r="W2341" s="366"/>
      <c r="X2341" s="366"/>
      <c r="Y2341" s="366"/>
      <c r="Z2341" s="366"/>
      <c r="AA2341" s="366"/>
      <c r="AB2341" s="366"/>
      <c r="AC2341" s="366"/>
      <c r="AD2341" s="366"/>
      <c r="AE2341" s="366"/>
      <c r="AF2341" s="366"/>
      <c r="AG2341" s="520"/>
    </row>
    <row r="2342" spans="1:33" ht="19.5" thickBot="1" x14ac:dyDescent="0.35">
      <c r="A2342" s="366"/>
      <c r="B2342" s="1666"/>
      <c r="C2342" s="388"/>
      <c r="D2342" s="388"/>
      <c r="E2342" s="388"/>
      <c r="F2342" s="388"/>
      <c r="G2342" s="633"/>
      <c r="H2342" s="388"/>
      <c r="I2342" s="366"/>
      <c r="J2342" s="366"/>
      <c r="K2342" s="366"/>
      <c r="L2342" s="366"/>
      <c r="M2342" s="366"/>
      <c r="N2342" s="366"/>
      <c r="O2342" s="366"/>
      <c r="P2342" s="526"/>
      <c r="Q2342" s="526"/>
      <c r="R2342" s="526"/>
      <c r="S2342" s="526"/>
      <c r="T2342" s="526"/>
      <c r="U2342" s="366"/>
      <c r="V2342" s="366"/>
      <c r="W2342" s="366"/>
      <c r="X2342" s="366"/>
      <c r="Y2342" s="366"/>
      <c r="Z2342" s="366"/>
      <c r="AA2342" s="366"/>
      <c r="AB2342" s="366"/>
      <c r="AC2342" s="366"/>
      <c r="AD2342" s="366"/>
      <c r="AE2342" s="366"/>
      <c r="AF2342" s="366"/>
      <c r="AG2342" s="520"/>
    </row>
    <row r="2343" spans="1:33" ht="19.5" thickBot="1" x14ac:dyDescent="0.35">
      <c r="A2343" s="366"/>
      <c r="B2343" s="1666"/>
      <c r="C2343" s="388"/>
      <c r="D2343" s="388"/>
      <c r="E2343" s="388"/>
      <c r="F2343" s="388"/>
      <c r="G2343" s="633"/>
      <c r="H2343" s="388"/>
      <c r="I2343" s="366"/>
      <c r="J2343" s="366"/>
      <c r="K2343" s="366"/>
      <c r="L2343" s="366"/>
      <c r="M2343" s="366"/>
      <c r="N2343" s="366"/>
      <c r="O2343" s="366"/>
      <c r="P2343" s="526"/>
      <c r="Q2343" s="526"/>
      <c r="R2343" s="526"/>
      <c r="S2343" s="526"/>
      <c r="T2343" s="526"/>
      <c r="U2343" s="366"/>
      <c r="V2343" s="366"/>
      <c r="W2343" s="366"/>
      <c r="X2343" s="366"/>
      <c r="Y2343" s="366"/>
      <c r="Z2343" s="366"/>
      <c r="AA2343" s="366"/>
      <c r="AB2343" s="366"/>
      <c r="AC2343" s="366"/>
      <c r="AD2343" s="366"/>
      <c r="AE2343" s="366"/>
      <c r="AF2343" s="366"/>
      <c r="AG2343" s="520"/>
    </row>
    <row r="2344" spans="1:33" ht="19.5" thickBot="1" x14ac:dyDescent="0.35">
      <c r="A2344" s="366"/>
      <c r="B2344" s="1666"/>
      <c r="C2344" s="388"/>
      <c r="D2344" s="388"/>
      <c r="E2344" s="388"/>
      <c r="F2344" s="388"/>
      <c r="G2344" s="633"/>
      <c r="H2344" s="388"/>
      <c r="I2344" s="366"/>
      <c r="J2344" s="366"/>
      <c r="K2344" s="366"/>
      <c r="L2344" s="366"/>
      <c r="M2344" s="366"/>
      <c r="N2344" s="366"/>
      <c r="O2344" s="366"/>
      <c r="P2344" s="526"/>
      <c r="Q2344" s="526"/>
      <c r="R2344" s="526"/>
      <c r="S2344" s="526"/>
      <c r="T2344" s="526"/>
      <c r="U2344" s="366"/>
      <c r="V2344" s="366"/>
      <c r="W2344" s="366"/>
      <c r="X2344" s="366"/>
      <c r="Y2344" s="366"/>
      <c r="Z2344" s="366"/>
      <c r="AA2344" s="366"/>
      <c r="AB2344" s="366"/>
      <c r="AC2344" s="366"/>
      <c r="AD2344" s="366"/>
      <c r="AE2344" s="366"/>
      <c r="AF2344" s="366"/>
      <c r="AG2344" s="520"/>
    </row>
    <row r="2345" spans="1:33" ht="19.5" thickBot="1" x14ac:dyDescent="0.35">
      <c r="A2345" s="366"/>
      <c r="B2345" s="1666"/>
      <c r="C2345" s="388"/>
      <c r="D2345" s="388"/>
      <c r="E2345" s="388"/>
      <c r="F2345" s="388"/>
      <c r="G2345" s="633"/>
      <c r="H2345" s="388"/>
      <c r="I2345" s="366"/>
      <c r="J2345" s="366"/>
      <c r="K2345" s="366"/>
      <c r="L2345" s="366"/>
      <c r="M2345" s="366"/>
      <c r="N2345" s="366"/>
      <c r="O2345" s="366"/>
      <c r="P2345" s="526"/>
      <c r="Q2345" s="526"/>
      <c r="R2345" s="526"/>
      <c r="S2345" s="526"/>
      <c r="T2345" s="526"/>
      <c r="U2345" s="366"/>
      <c r="V2345" s="366"/>
      <c r="W2345" s="366"/>
      <c r="X2345" s="366"/>
      <c r="Y2345" s="366"/>
      <c r="Z2345" s="366"/>
      <c r="AA2345" s="366"/>
      <c r="AB2345" s="366"/>
      <c r="AC2345" s="366"/>
      <c r="AD2345" s="366"/>
      <c r="AE2345" s="366"/>
      <c r="AF2345" s="366"/>
      <c r="AG2345" s="520"/>
    </row>
    <row r="2346" spans="1:33" ht="19.5" thickBot="1" x14ac:dyDescent="0.35">
      <c r="A2346" s="366"/>
      <c r="B2346" s="1666"/>
      <c r="C2346" s="388"/>
      <c r="D2346" s="388"/>
      <c r="E2346" s="388"/>
      <c r="F2346" s="388"/>
      <c r="G2346" s="633"/>
      <c r="H2346" s="388"/>
      <c r="I2346" s="366"/>
      <c r="J2346" s="366"/>
      <c r="K2346" s="366"/>
      <c r="L2346" s="366"/>
      <c r="M2346" s="366"/>
      <c r="N2346" s="366"/>
      <c r="O2346" s="366"/>
      <c r="P2346" s="526"/>
      <c r="Q2346" s="526"/>
      <c r="R2346" s="526"/>
      <c r="S2346" s="526"/>
      <c r="T2346" s="526"/>
      <c r="U2346" s="366"/>
      <c r="V2346" s="366"/>
      <c r="W2346" s="366"/>
      <c r="X2346" s="366"/>
      <c r="Y2346" s="366"/>
      <c r="Z2346" s="366"/>
      <c r="AA2346" s="366"/>
      <c r="AB2346" s="366"/>
      <c r="AC2346" s="366"/>
      <c r="AD2346" s="366"/>
      <c r="AE2346" s="366"/>
      <c r="AF2346" s="366"/>
      <c r="AG2346" s="520"/>
    </row>
    <row r="2347" spans="1:33" ht="19.5" thickBot="1" x14ac:dyDescent="0.35">
      <c r="A2347" s="366"/>
      <c r="B2347" s="1666"/>
      <c r="C2347" s="388"/>
      <c r="D2347" s="388"/>
      <c r="E2347" s="388"/>
      <c r="F2347" s="388"/>
      <c r="G2347" s="633"/>
      <c r="H2347" s="388"/>
      <c r="I2347" s="366"/>
      <c r="J2347" s="366"/>
      <c r="K2347" s="366"/>
      <c r="L2347" s="366"/>
      <c r="M2347" s="366"/>
      <c r="N2347" s="366"/>
      <c r="O2347" s="366"/>
      <c r="P2347" s="526"/>
      <c r="Q2347" s="526"/>
      <c r="R2347" s="526"/>
      <c r="S2347" s="526"/>
      <c r="T2347" s="526"/>
      <c r="U2347" s="366"/>
      <c r="V2347" s="366"/>
      <c r="W2347" s="366"/>
      <c r="X2347" s="366"/>
      <c r="Y2347" s="366"/>
      <c r="Z2347" s="366"/>
      <c r="AA2347" s="366"/>
      <c r="AB2347" s="366"/>
      <c r="AC2347" s="366"/>
      <c r="AD2347" s="366"/>
      <c r="AE2347" s="366"/>
      <c r="AF2347" s="366"/>
      <c r="AG2347" s="520"/>
    </row>
    <row r="2348" spans="1:33" ht="19.5" thickBot="1" x14ac:dyDescent="0.35">
      <c r="A2348" s="366"/>
      <c r="B2348" s="1666"/>
      <c r="C2348" s="388"/>
      <c r="D2348" s="388"/>
      <c r="E2348" s="388"/>
      <c r="F2348" s="388"/>
      <c r="G2348" s="633"/>
      <c r="H2348" s="388"/>
      <c r="I2348" s="366"/>
      <c r="J2348" s="366"/>
      <c r="K2348" s="366"/>
      <c r="L2348" s="366"/>
      <c r="M2348" s="366"/>
      <c r="N2348" s="366"/>
      <c r="O2348" s="366"/>
      <c r="P2348" s="526"/>
      <c r="Q2348" s="526"/>
      <c r="R2348" s="526"/>
      <c r="S2348" s="526"/>
      <c r="T2348" s="526"/>
      <c r="U2348" s="366"/>
      <c r="V2348" s="366"/>
      <c r="W2348" s="366"/>
      <c r="X2348" s="366"/>
      <c r="Y2348" s="366"/>
      <c r="Z2348" s="366"/>
      <c r="AA2348" s="366"/>
      <c r="AB2348" s="366"/>
      <c r="AC2348" s="366"/>
      <c r="AD2348" s="366"/>
      <c r="AE2348" s="366"/>
      <c r="AF2348" s="366"/>
      <c r="AG2348" s="520"/>
    </row>
    <row r="2349" spans="1:33" ht="19.5" thickBot="1" x14ac:dyDescent="0.35">
      <c r="A2349" s="366"/>
      <c r="B2349" s="1666"/>
      <c r="C2349" s="388"/>
      <c r="D2349" s="388"/>
      <c r="E2349" s="388"/>
      <c r="F2349" s="388"/>
      <c r="G2349" s="633"/>
      <c r="H2349" s="388"/>
      <c r="I2349" s="366"/>
      <c r="J2349" s="366"/>
      <c r="K2349" s="366"/>
      <c r="L2349" s="366"/>
      <c r="M2349" s="366"/>
      <c r="N2349" s="366"/>
      <c r="O2349" s="366"/>
      <c r="P2349" s="526"/>
      <c r="Q2349" s="526"/>
      <c r="R2349" s="526"/>
      <c r="S2349" s="526"/>
      <c r="T2349" s="526"/>
      <c r="U2349" s="366"/>
      <c r="V2349" s="366"/>
      <c r="W2349" s="366"/>
      <c r="X2349" s="366"/>
      <c r="Y2349" s="366"/>
      <c r="Z2349" s="366"/>
      <c r="AA2349" s="366"/>
      <c r="AB2349" s="366"/>
      <c r="AC2349" s="366"/>
      <c r="AD2349" s="366"/>
      <c r="AE2349" s="366"/>
      <c r="AF2349" s="366"/>
      <c r="AG2349" s="520"/>
    </row>
    <row r="2350" spans="1:33" ht="19.5" thickBot="1" x14ac:dyDescent="0.35">
      <c r="A2350" s="366"/>
      <c r="B2350" s="1666"/>
      <c r="C2350" s="388"/>
      <c r="D2350" s="388"/>
      <c r="E2350" s="388"/>
      <c r="F2350" s="388"/>
      <c r="G2350" s="633"/>
      <c r="H2350" s="388"/>
      <c r="I2350" s="366"/>
      <c r="J2350" s="366"/>
      <c r="K2350" s="366"/>
      <c r="L2350" s="366"/>
      <c r="M2350" s="366"/>
      <c r="N2350" s="366"/>
      <c r="O2350" s="366"/>
      <c r="P2350" s="526"/>
      <c r="Q2350" s="526"/>
      <c r="R2350" s="526"/>
      <c r="S2350" s="526"/>
      <c r="T2350" s="526"/>
      <c r="U2350" s="366"/>
      <c r="V2350" s="366"/>
      <c r="W2350" s="366"/>
      <c r="X2350" s="366"/>
      <c r="Y2350" s="366"/>
      <c r="Z2350" s="366"/>
      <c r="AA2350" s="366"/>
      <c r="AB2350" s="366"/>
      <c r="AC2350" s="366"/>
      <c r="AD2350" s="366"/>
      <c r="AE2350" s="366"/>
      <c r="AF2350" s="366"/>
      <c r="AG2350" s="520"/>
    </row>
    <row r="2351" spans="1:33" x14ac:dyDescent="0.3">
      <c r="A2351" s="366"/>
      <c r="B2351" s="47"/>
      <c r="C2351" s="366"/>
      <c r="D2351" s="366"/>
      <c r="E2351" s="366"/>
      <c r="F2351" s="366"/>
      <c r="G2351" s="366"/>
      <c r="H2351" s="366"/>
      <c r="I2351" s="366"/>
      <c r="J2351" s="366"/>
      <c r="K2351" s="366"/>
      <c r="L2351" s="366"/>
      <c r="M2351" s="366"/>
      <c r="N2351" s="366"/>
      <c r="O2351" s="366"/>
      <c r="P2351" s="526"/>
      <c r="Q2351" s="526"/>
      <c r="R2351" s="526"/>
      <c r="S2351" s="526"/>
      <c r="T2351" s="526"/>
      <c r="U2351" s="366"/>
      <c r="V2351" s="366"/>
      <c r="W2351" s="366"/>
      <c r="X2351" s="366"/>
      <c r="Y2351" s="366"/>
      <c r="Z2351" s="366"/>
      <c r="AA2351" s="366"/>
      <c r="AB2351" s="366"/>
      <c r="AC2351" s="366"/>
      <c r="AD2351" s="366"/>
      <c r="AE2351" s="366"/>
      <c r="AF2351" s="366"/>
      <c r="AG2351" s="520"/>
    </row>
    <row r="2352" spans="1:33" x14ac:dyDescent="0.3">
      <c r="A2352" s="529"/>
      <c r="B2352" s="365"/>
      <c r="C2352" s="365"/>
      <c r="D2352" s="365"/>
      <c r="E2352" s="365"/>
      <c r="F2352" s="365"/>
      <c r="G2352" s="365"/>
      <c r="H2352" s="365"/>
      <c r="I2352" s="365"/>
      <c r="J2352" s="365"/>
      <c r="K2352" s="365"/>
      <c r="L2352" s="365"/>
      <c r="M2352" s="365"/>
      <c r="N2352" s="365"/>
      <c r="O2352" s="365"/>
      <c r="P2352" s="365"/>
      <c r="Q2352" s="365"/>
      <c r="R2352" s="365"/>
      <c r="S2352" s="365"/>
      <c r="T2352" s="365"/>
      <c r="U2352" s="365"/>
      <c r="V2352" s="365"/>
      <c r="W2352" s="365"/>
      <c r="X2352" s="365"/>
      <c r="Y2352" s="365"/>
      <c r="Z2352" s="365"/>
      <c r="AA2352" s="365"/>
      <c r="AB2352" s="365"/>
      <c r="AC2352" s="365"/>
      <c r="AD2352" s="365"/>
      <c r="AE2352" s="365"/>
      <c r="AF2352" s="365"/>
      <c r="AG2352" s="520"/>
    </row>
    <row r="2353" spans="1:33" x14ac:dyDescent="0.3">
      <c r="A2353" s="366"/>
      <c r="B2353" s="366"/>
      <c r="C2353" s="366"/>
      <c r="D2353" s="366"/>
      <c r="E2353" s="366"/>
      <c r="F2353" s="366"/>
      <c r="G2353" s="366"/>
      <c r="H2353" s="366"/>
      <c r="I2353" s="366"/>
      <c r="J2353" s="366"/>
      <c r="K2353" s="366"/>
      <c r="L2353" s="366"/>
      <c r="M2353" s="366"/>
      <c r="N2353" s="366"/>
      <c r="O2353" s="366"/>
      <c r="P2353" s="526"/>
      <c r="Q2353" s="526"/>
      <c r="R2353" s="526"/>
      <c r="S2353" s="526"/>
      <c r="T2353" s="526"/>
      <c r="U2353" s="366"/>
      <c r="V2353" s="366"/>
      <c r="W2353" s="366"/>
      <c r="X2353" s="366"/>
      <c r="Y2353" s="366"/>
      <c r="Z2353" s="366"/>
      <c r="AA2353" s="366"/>
      <c r="AB2353" s="366"/>
      <c r="AC2353" s="366"/>
      <c r="AD2353" s="366"/>
      <c r="AE2353" s="366"/>
      <c r="AF2353" s="366"/>
      <c r="AG2353" s="520"/>
    </row>
    <row r="2354" spans="1:33" x14ac:dyDescent="0.3">
      <c r="A2354" s="366"/>
      <c r="B2354" s="47" t="s">
        <v>987</v>
      </c>
      <c r="C2354" s="366"/>
      <c r="D2354" s="366"/>
      <c r="E2354" s="366"/>
      <c r="F2354" s="366"/>
      <c r="G2354" s="366"/>
      <c r="H2354" s="366"/>
      <c r="I2354" s="366"/>
      <c r="J2354" s="366"/>
      <c r="K2354" s="366"/>
      <c r="L2354" s="366"/>
      <c r="M2354" s="366"/>
      <c r="N2354" s="366"/>
      <c r="O2354" s="366"/>
      <c r="P2354" s="526"/>
      <c r="Q2354" s="526"/>
      <c r="R2354" s="526"/>
      <c r="S2354" s="526"/>
      <c r="T2354" s="526"/>
      <c r="U2354" s="366"/>
      <c r="V2354" s="366"/>
      <c r="W2354" s="366"/>
      <c r="X2354" s="366"/>
      <c r="Y2354" s="366"/>
      <c r="Z2354" s="366"/>
      <c r="AA2354" s="366"/>
      <c r="AB2354" s="366"/>
      <c r="AC2354" s="366"/>
      <c r="AD2354" s="366"/>
      <c r="AE2354" s="366"/>
      <c r="AF2354" s="366"/>
      <c r="AG2354" s="520"/>
    </row>
    <row r="2355" spans="1:33" ht="19.5" thickBot="1" x14ac:dyDescent="0.35">
      <c r="A2355" s="366"/>
      <c r="B2355" s="366"/>
      <c r="C2355" s="366"/>
      <c r="D2355" s="366"/>
      <c r="E2355" s="366"/>
      <c r="F2355" s="366"/>
      <c r="G2355" s="366"/>
      <c r="H2355" s="366"/>
      <c r="I2355" s="366"/>
      <c r="J2355" s="366"/>
      <c r="K2355" s="366"/>
      <c r="L2355" s="366"/>
      <c r="M2355" s="366"/>
      <c r="N2355" s="366"/>
      <c r="O2355" s="366"/>
      <c r="P2355" s="526"/>
      <c r="Q2355" s="526"/>
      <c r="R2355" s="526"/>
      <c r="S2355" s="526"/>
      <c r="T2355" s="526"/>
      <c r="U2355" s="366"/>
      <c r="V2355" s="366"/>
      <c r="W2355" s="366"/>
      <c r="X2355" s="366"/>
      <c r="Y2355" s="366"/>
      <c r="Z2355" s="366"/>
      <c r="AA2355" s="366"/>
      <c r="AB2355" s="366"/>
      <c r="AC2355" s="366"/>
      <c r="AD2355" s="366"/>
      <c r="AE2355" s="366"/>
      <c r="AF2355" s="366"/>
      <c r="AG2355" s="520"/>
    </row>
    <row r="2356" spans="1:33" ht="57" thickBot="1" x14ac:dyDescent="0.35">
      <c r="A2356" s="366"/>
      <c r="B2356" s="1989" t="s">
        <v>1</v>
      </c>
      <c r="C2356" s="1991" t="s">
        <v>334</v>
      </c>
      <c r="D2356" s="1875" t="s">
        <v>335</v>
      </c>
      <c r="E2356" s="1876"/>
      <c r="F2356" s="1877"/>
      <c r="G2356" s="1991" t="s">
        <v>336</v>
      </c>
      <c r="H2356" s="511" t="s">
        <v>319</v>
      </c>
      <c r="I2356" s="366"/>
      <c r="J2356" s="366"/>
      <c r="K2356" s="366"/>
      <c r="L2356" s="366"/>
      <c r="M2356" s="366"/>
      <c r="N2356" s="366"/>
      <c r="O2356" s="526"/>
      <c r="P2356" s="526"/>
      <c r="Q2356" s="526"/>
      <c r="R2356" s="526"/>
      <c r="S2356" s="526"/>
      <c r="T2356" s="526"/>
      <c r="U2356" s="366"/>
      <c r="V2356" s="366"/>
      <c r="W2356" s="366"/>
      <c r="X2356" s="366"/>
      <c r="Y2356" s="366"/>
      <c r="Z2356" s="366"/>
      <c r="AA2356" s="366"/>
      <c r="AB2356" s="366"/>
      <c r="AC2356" s="366"/>
      <c r="AD2356" s="366"/>
      <c r="AE2356" s="366"/>
      <c r="AF2356" s="366"/>
      <c r="AG2356" s="520"/>
    </row>
    <row r="2357" spans="1:33" ht="19.5" thickBot="1" x14ac:dyDescent="0.35">
      <c r="A2357" s="366"/>
      <c r="B2357" s="1990"/>
      <c r="C2357" s="1992"/>
      <c r="D2357" s="185" t="s">
        <v>73</v>
      </c>
      <c r="E2357" s="185" t="s">
        <v>320</v>
      </c>
      <c r="F2357" s="185" t="s">
        <v>29</v>
      </c>
      <c r="G2357" s="1992"/>
      <c r="H2357" s="207"/>
      <c r="I2357" s="366"/>
      <c r="J2357" s="366"/>
      <c r="K2357" s="366"/>
      <c r="L2357" s="366"/>
      <c r="M2357" s="366"/>
      <c r="N2357" s="366"/>
      <c r="O2357" s="526"/>
      <c r="P2357" s="526"/>
      <c r="Q2357" s="526"/>
      <c r="R2357" s="526"/>
      <c r="S2357" s="526"/>
      <c r="T2357" s="526"/>
      <c r="U2357" s="366"/>
      <c r="V2357" s="366"/>
      <c r="W2357" s="366"/>
      <c r="X2357" s="366"/>
      <c r="Y2357" s="366"/>
      <c r="Z2357" s="366"/>
      <c r="AA2357" s="366"/>
      <c r="AB2357" s="366"/>
      <c r="AC2357" s="366"/>
      <c r="AD2357" s="366"/>
      <c r="AE2357" s="366"/>
      <c r="AF2357" s="366"/>
      <c r="AG2357" s="520"/>
    </row>
    <row r="2358" spans="1:33" ht="19.5" thickBot="1" x14ac:dyDescent="0.35">
      <c r="A2358" s="366"/>
      <c r="B2358" s="639">
        <v>1</v>
      </c>
      <c r="C2358" s="640" t="s">
        <v>65</v>
      </c>
      <c r="D2358" s="388"/>
      <c r="E2358" s="388"/>
      <c r="F2358" s="1448">
        <f>SUM(D2358:E2358)</f>
        <v>0</v>
      </c>
      <c r="G2358" s="388"/>
      <c r="H2358" s="388"/>
      <c r="I2358" s="366"/>
      <c r="J2358" s="366"/>
      <c r="K2358" s="366"/>
      <c r="L2358" s="366"/>
      <c r="M2358" s="366"/>
      <c r="N2358" s="366"/>
      <c r="O2358" s="526"/>
      <c r="P2358" s="526"/>
      <c r="Q2358" s="526"/>
      <c r="R2358" s="526"/>
      <c r="S2358" s="526"/>
      <c r="T2358" s="526"/>
      <c r="U2358" s="366"/>
      <c r="V2358" s="366"/>
      <c r="W2358" s="366"/>
      <c r="X2358" s="366"/>
      <c r="Y2358" s="366"/>
      <c r="Z2358" s="366"/>
      <c r="AA2358" s="366"/>
      <c r="AB2358" s="366"/>
      <c r="AC2358" s="366"/>
      <c r="AD2358" s="366"/>
      <c r="AE2358" s="366"/>
      <c r="AF2358" s="366"/>
      <c r="AG2358" s="520"/>
    </row>
    <row r="2359" spans="1:33" ht="19.5" thickBot="1" x14ac:dyDescent="0.35">
      <c r="A2359" s="366"/>
      <c r="B2359" s="639">
        <v>2</v>
      </c>
      <c r="C2359" s="640" t="s">
        <v>337</v>
      </c>
      <c r="D2359" s="388"/>
      <c r="E2359" s="388"/>
      <c r="F2359" s="1448">
        <f t="shared" ref="F2359:F2367" si="118">SUM(D2359:E2359)</f>
        <v>0</v>
      </c>
      <c r="G2359" s="388"/>
      <c r="H2359" s="388"/>
      <c r="I2359" s="366"/>
      <c r="J2359" s="366"/>
      <c r="K2359" s="366"/>
      <c r="L2359" s="366"/>
      <c r="M2359" s="366"/>
      <c r="N2359" s="366"/>
      <c r="O2359" s="526"/>
      <c r="P2359" s="526"/>
      <c r="Q2359" s="526"/>
      <c r="R2359" s="526"/>
      <c r="S2359" s="526"/>
      <c r="T2359" s="526"/>
      <c r="U2359" s="366"/>
      <c r="V2359" s="366"/>
      <c r="W2359" s="366"/>
      <c r="X2359" s="366"/>
      <c r="Y2359" s="366"/>
      <c r="Z2359" s="366"/>
      <c r="AA2359" s="366"/>
      <c r="AB2359" s="366"/>
      <c r="AC2359" s="366"/>
      <c r="AD2359" s="366"/>
      <c r="AE2359" s="366"/>
      <c r="AF2359" s="366"/>
      <c r="AG2359" s="520"/>
    </row>
    <row r="2360" spans="1:33" ht="19.5" thickBot="1" x14ac:dyDescent="0.35">
      <c r="A2360" s="366"/>
      <c r="B2360" s="639">
        <v>3</v>
      </c>
      <c r="C2360" s="640" t="s">
        <v>66</v>
      </c>
      <c r="D2360" s="388"/>
      <c r="E2360" s="388"/>
      <c r="F2360" s="1448">
        <f t="shared" si="118"/>
        <v>0</v>
      </c>
      <c r="G2360" s="388"/>
      <c r="H2360" s="388"/>
      <c r="I2360" s="366"/>
      <c r="J2360" s="366"/>
      <c r="K2360" s="366"/>
      <c r="L2360" s="366"/>
      <c r="M2360" s="366"/>
      <c r="N2360" s="366"/>
      <c r="O2360" s="526"/>
      <c r="P2360" s="526"/>
      <c r="Q2360" s="526"/>
      <c r="R2360" s="526"/>
      <c r="S2360" s="526"/>
      <c r="T2360" s="526"/>
      <c r="U2360" s="366"/>
      <c r="V2360" s="366"/>
      <c r="W2360" s="366"/>
      <c r="X2360" s="366"/>
      <c r="Y2360" s="366"/>
      <c r="Z2360" s="366"/>
      <c r="AA2360" s="366"/>
      <c r="AB2360" s="366"/>
      <c r="AC2360" s="366"/>
      <c r="AD2360" s="366"/>
      <c r="AE2360" s="366"/>
      <c r="AF2360" s="366"/>
      <c r="AG2360" s="520"/>
    </row>
    <row r="2361" spans="1:33" ht="19.5" thickBot="1" x14ac:dyDescent="0.35">
      <c r="A2361" s="366"/>
      <c r="B2361" s="639">
        <v>4</v>
      </c>
      <c r="C2361" s="640" t="s">
        <v>38</v>
      </c>
      <c r="D2361" s="388"/>
      <c r="E2361" s="388"/>
      <c r="F2361" s="1448">
        <f t="shared" si="118"/>
        <v>0</v>
      </c>
      <c r="G2361" s="388"/>
      <c r="H2361" s="388"/>
      <c r="I2361" s="366"/>
      <c r="J2361" s="366"/>
      <c r="K2361" s="366"/>
      <c r="L2361" s="366"/>
      <c r="M2361" s="366"/>
      <c r="N2361" s="366"/>
      <c r="O2361" s="526"/>
      <c r="P2361" s="526"/>
      <c r="Q2361" s="526"/>
      <c r="R2361" s="526"/>
      <c r="S2361" s="526"/>
      <c r="T2361" s="526"/>
      <c r="U2361" s="366"/>
      <c r="V2361" s="366"/>
      <c r="W2361" s="366"/>
      <c r="X2361" s="366"/>
      <c r="Y2361" s="366"/>
      <c r="Z2361" s="366"/>
      <c r="AA2361" s="366"/>
      <c r="AB2361" s="366"/>
      <c r="AC2361" s="366"/>
      <c r="AD2361" s="366"/>
      <c r="AE2361" s="366"/>
      <c r="AF2361" s="366"/>
      <c r="AG2361" s="520"/>
    </row>
    <row r="2362" spans="1:33" ht="19.5" thickBot="1" x14ac:dyDescent="0.35">
      <c r="A2362" s="366"/>
      <c r="B2362" s="639">
        <v>5</v>
      </c>
      <c r="C2362" s="640" t="s">
        <v>338</v>
      </c>
      <c r="D2362" s="388"/>
      <c r="E2362" s="388"/>
      <c r="F2362" s="1448">
        <f t="shared" si="118"/>
        <v>0</v>
      </c>
      <c r="G2362" s="388"/>
      <c r="H2362" s="388"/>
      <c r="I2362" s="366"/>
      <c r="J2362" s="366"/>
      <c r="K2362" s="366"/>
      <c r="L2362" s="366"/>
      <c r="M2362" s="366"/>
      <c r="N2362" s="366"/>
      <c r="O2362" s="526"/>
      <c r="P2362" s="526"/>
      <c r="Q2362" s="526"/>
      <c r="R2362" s="526"/>
      <c r="S2362" s="526"/>
      <c r="T2362" s="526"/>
      <c r="U2362" s="366"/>
      <c r="V2362" s="366"/>
      <c r="W2362" s="366"/>
      <c r="X2362" s="366"/>
      <c r="Y2362" s="366"/>
      <c r="Z2362" s="366"/>
      <c r="AA2362" s="366"/>
      <c r="AB2362" s="366"/>
      <c r="AC2362" s="366"/>
      <c r="AD2362" s="366"/>
      <c r="AE2362" s="366"/>
      <c r="AF2362" s="366"/>
      <c r="AG2362" s="520"/>
    </row>
    <row r="2363" spans="1:33" ht="19.5" thickBot="1" x14ac:dyDescent="0.35">
      <c r="A2363" s="366"/>
      <c r="B2363" s="639">
        <v>6</v>
      </c>
      <c r="C2363" s="640" t="s">
        <v>67</v>
      </c>
      <c r="D2363" s="388"/>
      <c r="E2363" s="388"/>
      <c r="F2363" s="1448">
        <f t="shared" si="118"/>
        <v>0</v>
      </c>
      <c r="G2363" s="388"/>
      <c r="H2363" s="388"/>
      <c r="I2363" s="366"/>
      <c r="J2363" s="366"/>
      <c r="K2363" s="366"/>
      <c r="L2363" s="366"/>
      <c r="M2363" s="366"/>
      <c r="N2363" s="366"/>
      <c r="O2363" s="526"/>
      <c r="P2363" s="526"/>
      <c r="Q2363" s="526"/>
      <c r="R2363" s="526"/>
      <c r="S2363" s="526"/>
      <c r="T2363" s="526"/>
      <c r="U2363" s="366"/>
      <c r="V2363" s="366"/>
      <c r="W2363" s="366"/>
      <c r="X2363" s="366"/>
      <c r="Y2363" s="366"/>
      <c r="Z2363" s="366"/>
      <c r="AA2363" s="366"/>
      <c r="AB2363" s="366"/>
      <c r="AC2363" s="366"/>
      <c r="AD2363" s="366"/>
      <c r="AE2363" s="366"/>
      <c r="AF2363" s="366"/>
      <c r="AG2363" s="520"/>
    </row>
    <row r="2364" spans="1:33" ht="19.5" thickBot="1" x14ac:dyDescent="0.35">
      <c r="A2364" s="366"/>
      <c r="B2364" s="639">
        <v>7</v>
      </c>
      <c r="C2364" s="640" t="s">
        <v>39</v>
      </c>
      <c r="D2364" s="388"/>
      <c r="E2364" s="388"/>
      <c r="F2364" s="1448">
        <f t="shared" si="118"/>
        <v>0</v>
      </c>
      <c r="G2364" s="388"/>
      <c r="H2364" s="388"/>
      <c r="I2364" s="366"/>
      <c r="J2364" s="366"/>
      <c r="K2364" s="366"/>
      <c r="L2364" s="366"/>
      <c r="M2364" s="366"/>
      <c r="N2364" s="366"/>
      <c r="O2364" s="526"/>
      <c r="P2364" s="526"/>
      <c r="Q2364" s="526"/>
      <c r="R2364" s="526"/>
      <c r="S2364" s="526"/>
      <c r="T2364" s="526"/>
      <c r="U2364" s="366"/>
      <c r="V2364" s="366"/>
      <c r="W2364" s="366"/>
      <c r="X2364" s="366"/>
      <c r="Y2364" s="366"/>
      <c r="Z2364" s="366"/>
      <c r="AA2364" s="366"/>
      <c r="AB2364" s="366"/>
      <c r="AC2364" s="366"/>
      <c r="AD2364" s="366"/>
      <c r="AE2364" s="366"/>
      <c r="AF2364" s="366"/>
      <c r="AG2364" s="520"/>
    </row>
    <row r="2365" spans="1:33" ht="57" thickBot="1" x14ac:dyDescent="0.35">
      <c r="A2365" s="366"/>
      <c r="B2365" s="639">
        <v>8</v>
      </c>
      <c r="C2365" s="640" t="s">
        <v>68</v>
      </c>
      <c r="D2365" s="388"/>
      <c r="E2365" s="388"/>
      <c r="F2365" s="1448">
        <f t="shared" si="118"/>
        <v>0</v>
      </c>
      <c r="G2365" s="388"/>
      <c r="H2365" s="388"/>
      <c r="I2365" s="366"/>
      <c r="J2365" s="366"/>
      <c r="K2365" s="366"/>
      <c r="L2365" s="366"/>
      <c r="M2365" s="366"/>
      <c r="N2365" s="366"/>
      <c r="O2365" s="526"/>
      <c r="P2365" s="526"/>
      <c r="Q2365" s="526"/>
      <c r="R2365" s="526"/>
      <c r="S2365" s="526"/>
      <c r="T2365" s="526"/>
      <c r="U2365" s="366"/>
      <c r="V2365" s="366"/>
      <c r="W2365" s="366"/>
      <c r="X2365" s="366"/>
      <c r="Y2365" s="366"/>
      <c r="Z2365" s="366"/>
      <c r="AA2365" s="366"/>
      <c r="AB2365" s="366"/>
      <c r="AC2365" s="366"/>
      <c r="AD2365" s="366"/>
      <c r="AE2365" s="366"/>
      <c r="AF2365" s="366"/>
      <c r="AG2365" s="520"/>
    </row>
    <row r="2366" spans="1:33" ht="19.5" thickBot="1" x14ac:dyDescent="0.35">
      <c r="A2366" s="366"/>
      <c r="B2366" s="639">
        <v>9</v>
      </c>
      <c r="C2366" s="640" t="s">
        <v>69</v>
      </c>
      <c r="D2366" s="388"/>
      <c r="E2366" s="388"/>
      <c r="F2366" s="1448">
        <f t="shared" si="118"/>
        <v>0</v>
      </c>
      <c r="G2366" s="388"/>
      <c r="H2366" s="388"/>
      <c r="I2366" s="366"/>
      <c r="J2366" s="366"/>
      <c r="K2366" s="366"/>
      <c r="L2366" s="366"/>
      <c r="M2366" s="366"/>
      <c r="N2366" s="366"/>
      <c r="O2366" s="526"/>
      <c r="P2366" s="526"/>
      <c r="Q2366" s="526"/>
      <c r="R2366" s="526"/>
      <c r="S2366" s="526"/>
      <c r="T2366" s="526"/>
      <c r="U2366" s="366"/>
      <c r="V2366" s="366"/>
      <c r="W2366" s="366"/>
      <c r="X2366" s="366"/>
      <c r="Y2366" s="366"/>
      <c r="Z2366" s="366"/>
      <c r="AA2366" s="366"/>
      <c r="AB2366" s="366"/>
      <c r="AC2366" s="366"/>
      <c r="AD2366" s="366"/>
      <c r="AE2366" s="366"/>
      <c r="AF2366" s="366"/>
      <c r="AG2366" s="520"/>
    </row>
    <row r="2367" spans="1:33" ht="19.5" thickBot="1" x14ac:dyDescent="0.35">
      <c r="A2367" s="366"/>
      <c r="B2367" s="639">
        <v>10</v>
      </c>
      <c r="C2367" s="640" t="s">
        <v>70</v>
      </c>
      <c r="D2367" s="388"/>
      <c r="E2367" s="388"/>
      <c r="F2367" s="1448">
        <f t="shared" si="118"/>
        <v>0</v>
      </c>
      <c r="G2367" s="388"/>
      <c r="H2367" s="388"/>
      <c r="I2367" s="366"/>
      <c r="J2367" s="366"/>
      <c r="K2367" s="366"/>
      <c r="L2367" s="366"/>
      <c r="M2367" s="366"/>
      <c r="N2367" s="366"/>
      <c r="O2367" s="526"/>
      <c r="P2367" s="526"/>
      <c r="Q2367" s="526"/>
      <c r="R2367" s="526"/>
      <c r="S2367" s="526"/>
      <c r="T2367" s="526"/>
      <c r="U2367" s="366"/>
      <c r="V2367" s="366"/>
      <c r="W2367" s="366"/>
      <c r="X2367" s="366"/>
      <c r="Y2367" s="366"/>
      <c r="Z2367" s="366"/>
      <c r="AA2367" s="366"/>
      <c r="AB2367" s="366"/>
      <c r="AC2367" s="366"/>
      <c r="AD2367" s="366"/>
      <c r="AE2367" s="366"/>
      <c r="AF2367" s="366"/>
      <c r="AG2367" s="520"/>
    </row>
    <row r="2368" spans="1:33" ht="19.5" thickBot="1" x14ac:dyDescent="0.35">
      <c r="A2368" s="366"/>
      <c r="B2368" s="639">
        <v>11</v>
      </c>
      <c r="C2368" s="1448"/>
      <c r="D2368" s="1448"/>
      <c r="E2368" s="1448"/>
      <c r="F2368" s="1448">
        <f t="shared" ref="F2368:F2371" si="119">SUM(D2368:E2368)</f>
        <v>0</v>
      </c>
      <c r="G2368" s="1448"/>
      <c r="H2368" s="1448"/>
      <c r="I2368" s="366"/>
      <c r="J2368" s="366"/>
      <c r="K2368" s="366"/>
      <c r="L2368" s="366"/>
      <c r="M2368" s="366"/>
      <c r="N2368" s="366"/>
      <c r="O2368" s="526"/>
      <c r="P2368" s="526"/>
      <c r="Q2368" s="526"/>
      <c r="R2368" s="526"/>
      <c r="S2368" s="526"/>
      <c r="T2368" s="526"/>
      <c r="U2368" s="366"/>
      <c r="V2368" s="366"/>
      <c r="W2368" s="366"/>
      <c r="X2368" s="366"/>
      <c r="Y2368" s="366"/>
      <c r="Z2368" s="366"/>
      <c r="AA2368" s="366"/>
      <c r="AB2368" s="366"/>
      <c r="AC2368" s="366"/>
      <c r="AD2368" s="366"/>
      <c r="AE2368" s="366"/>
      <c r="AF2368" s="366"/>
      <c r="AG2368" s="520"/>
    </row>
    <row r="2369" spans="1:33" ht="19.5" thickBot="1" x14ac:dyDescent="0.35">
      <c r="A2369" s="366"/>
      <c r="B2369" s="639">
        <v>12</v>
      </c>
      <c r="C2369" s="1448"/>
      <c r="D2369" s="1448"/>
      <c r="E2369" s="1448"/>
      <c r="F2369" s="1448">
        <f t="shared" si="119"/>
        <v>0</v>
      </c>
      <c r="G2369" s="1448"/>
      <c r="H2369" s="1448"/>
      <c r="I2369" s="366"/>
      <c r="J2369" s="366"/>
      <c r="K2369" s="366"/>
      <c r="L2369" s="366"/>
      <c r="M2369" s="366"/>
      <c r="N2369" s="366"/>
      <c r="O2369" s="526"/>
      <c r="P2369" s="526"/>
      <c r="Q2369" s="526"/>
      <c r="R2369" s="526"/>
      <c r="S2369" s="526"/>
      <c r="T2369" s="526"/>
      <c r="U2369" s="366"/>
      <c r="V2369" s="366"/>
      <c r="W2369" s="366"/>
      <c r="X2369" s="366"/>
      <c r="Y2369" s="366"/>
      <c r="Z2369" s="366"/>
      <c r="AA2369" s="366"/>
      <c r="AB2369" s="366"/>
      <c r="AC2369" s="366"/>
      <c r="AD2369" s="366"/>
      <c r="AE2369" s="366"/>
      <c r="AF2369" s="366"/>
      <c r="AG2369" s="520"/>
    </row>
    <row r="2370" spans="1:33" ht="19.5" thickBot="1" x14ac:dyDescent="0.35">
      <c r="A2370" s="366"/>
      <c r="B2370" s="639">
        <v>13</v>
      </c>
      <c r="C2370" s="1448"/>
      <c r="D2370" s="1448"/>
      <c r="E2370" s="1448"/>
      <c r="F2370" s="1448">
        <f t="shared" si="119"/>
        <v>0</v>
      </c>
      <c r="G2370" s="1448"/>
      <c r="H2370" s="1448"/>
      <c r="I2370" s="366"/>
      <c r="J2370" s="366"/>
      <c r="K2370" s="366"/>
      <c r="L2370" s="366"/>
      <c r="M2370" s="366"/>
      <c r="N2370" s="366"/>
      <c r="O2370" s="526"/>
      <c r="P2370" s="526"/>
      <c r="Q2370" s="526"/>
      <c r="R2370" s="526"/>
      <c r="S2370" s="526"/>
      <c r="T2370" s="526"/>
      <c r="U2370" s="366"/>
      <c r="V2370" s="366"/>
      <c r="W2370" s="366"/>
      <c r="X2370" s="366"/>
      <c r="Y2370" s="366"/>
      <c r="Z2370" s="366"/>
      <c r="AA2370" s="366"/>
      <c r="AB2370" s="366"/>
      <c r="AC2370" s="366"/>
      <c r="AD2370" s="366"/>
      <c r="AE2370" s="366"/>
      <c r="AF2370" s="366"/>
      <c r="AG2370" s="520"/>
    </row>
    <row r="2371" spans="1:33" ht="19.5" thickBot="1" x14ac:dyDescent="0.35">
      <c r="A2371" s="366"/>
      <c r="B2371" s="639">
        <v>14</v>
      </c>
      <c r="C2371" s="1448"/>
      <c r="D2371" s="1448"/>
      <c r="E2371" s="1448"/>
      <c r="F2371" s="1448">
        <f t="shared" si="119"/>
        <v>0</v>
      </c>
      <c r="G2371" s="1448"/>
      <c r="H2371" s="1448"/>
      <c r="I2371" s="366"/>
      <c r="J2371" s="366"/>
      <c r="K2371" s="366"/>
      <c r="L2371" s="366"/>
      <c r="M2371" s="366"/>
      <c r="N2371" s="366"/>
      <c r="O2371" s="526"/>
      <c r="P2371" s="526"/>
      <c r="Q2371" s="526"/>
      <c r="R2371" s="526"/>
      <c r="S2371" s="526"/>
      <c r="T2371" s="526"/>
      <c r="U2371" s="366"/>
      <c r="V2371" s="366"/>
      <c r="W2371" s="366"/>
      <c r="X2371" s="366"/>
      <c r="Y2371" s="366"/>
      <c r="Z2371" s="366"/>
      <c r="AA2371" s="366"/>
      <c r="AB2371" s="366"/>
      <c r="AC2371" s="366"/>
      <c r="AD2371" s="366"/>
      <c r="AE2371" s="366"/>
      <c r="AF2371" s="366"/>
      <c r="AG2371" s="520"/>
    </row>
    <row r="2372" spans="1:33" ht="19.5" thickBot="1" x14ac:dyDescent="0.35">
      <c r="A2372" s="366"/>
      <c r="B2372" s="639">
        <v>15</v>
      </c>
      <c r="C2372" s="1448"/>
      <c r="D2372" s="1448"/>
      <c r="E2372" s="1448"/>
      <c r="F2372" s="1448">
        <f t="shared" ref="F2372:F2382" si="120">SUM(D2372:E2372)</f>
        <v>0</v>
      </c>
      <c r="G2372" s="1448"/>
      <c r="H2372" s="1448"/>
      <c r="I2372" s="366"/>
      <c r="J2372" s="366"/>
      <c r="K2372" s="366"/>
      <c r="L2372" s="366"/>
      <c r="M2372" s="366"/>
      <c r="N2372" s="366"/>
      <c r="O2372" s="526"/>
      <c r="P2372" s="526"/>
      <c r="Q2372" s="526"/>
      <c r="R2372" s="526"/>
      <c r="S2372" s="526"/>
      <c r="T2372" s="526"/>
      <c r="U2372" s="366"/>
      <c r="V2372" s="366"/>
      <c r="W2372" s="366"/>
      <c r="X2372" s="366"/>
      <c r="Y2372" s="366"/>
      <c r="Z2372" s="366"/>
      <c r="AA2372" s="366"/>
      <c r="AB2372" s="366"/>
      <c r="AC2372" s="366"/>
      <c r="AD2372" s="366"/>
      <c r="AE2372" s="366"/>
      <c r="AF2372" s="366"/>
      <c r="AG2372" s="520"/>
    </row>
    <row r="2373" spans="1:33" ht="19.5" thickBot="1" x14ac:dyDescent="0.35">
      <c r="A2373" s="366"/>
      <c r="B2373" s="639">
        <v>16</v>
      </c>
      <c r="C2373" s="1448"/>
      <c r="D2373" s="1448"/>
      <c r="E2373" s="1448"/>
      <c r="F2373" s="1448">
        <f t="shared" si="120"/>
        <v>0</v>
      </c>
      <c r="G2373" s="1448"/>
      <c r="H2373" s="1448"/>
      <c r="I2373" s="366"/>
      <c r="J2373" s="366"/>
      <c r="K2373" s="366"/>
      <c r="L2373" s="366"/>
      <c r="M2373" s="366"/>
      <c r="N2373" s="366"/>
      <c r="O2373" s="526"/>
      <c r="P2373" s="526"/>
      <c r="Q2373" s="526"/>
      <c r="R2373" s="526"/>
      <c r="S2373" s="526"/>
      <c r="T2373" s="526"/>
      <c r="U2373" s="366"/>
      <c r="V2373" s="366"/>
      <c r="W2373" s="366"/>
      <c r="X2373" s="366"/>
      <c r="Y2373" s="366"/>
      <c r="Z2373" s="366"/>
      <c r="AA2373" s="366"/>
      <c r="AB2373" s="366"/>
      <c r="AC2373" s="366"/>
      <c r="AD2373" s="366"/>
      <c r="AE2373" s="366"/>
      <c r="AF2373" s="366"/>
      <c r="AG2373" s="520"/>
    </row>
    <row r="2374" spans="1:33" ht="19.5" thickBot="1" x14ac:dyDescent="0.35">
      <c r="A2374" s="366"/>
      <c r="B2374" s="639">
        <v>17</v>
      </c>
      <c r="C2374" s="1448"/>
      <c r="D2374" s="1448"/>
      <c r="E2374" s="1448"/>
      <c r="F2374" s="1448">
        <f t="shared" si="120"/>
        <v>0</v>
      </c>
      <c r="G2374" s="1448"/>
      <c r="H2374" s="1448"/>
      <c r="I2374" s="366"/>
      <c r="J2374" s="366"/>
      <c r="K2374" s="366"/>
      <c r="L2374" s="366"/>
      <c r="M2374" s="366"/>
      <c r="N2374" s="366"/>
      <c r="O2374" s="526"/>
      <c r="P2374" s="526"/>
      <c r="Q2374" s="526"/>
      <c r="R2374" s="526"/>
      <c r="S2374" s="526"/>
      <c r="T2374" s="526"/>
      <c r="U2374" s="366"/>
      <c r="V2374" s="366"/>
      <c r="W2374" s="366"/>
      <c r="X2374" s="366"/>
      <c r="Y2374" s="366"/>
      <c r="Z2374" s="366"/>
      <c r="AA2374" s="366"/>
      <c r="AB2374" s="366"/>
      <c r="AC2374" s="366"/>
      <c r="AD2374" s="366"/>
      <c r="AE2374" s="366"/>
      <c r="AF2374" s="366"/>
      <c r="AG2374" s="520"/>
    </row>
    <row r="2375" spans="1:33" ht="19.5" thickBot="1" x14ac:dyDescent="0.35">
      <c r="A2375" s="366"/>
      <c r="B2375" s="639">
        <v>18</v>
      </c>
      <c r="C2375" s="1448"/>
      <c r="D2375" s="1448"/>
      <c r="E2375" s="1448"/>
      <c r="F2375" s="1448">
        <f t="shared" si="120"/>
        <v>0</v>
      </c>
      <c r="G2375" s="1448"/>
      <c r="H2375" s="1448"/>
      <c r="I2375" s="366"/>
      <c r="J2375" s="366"/>
      <c r="K2375" s="366"/>
      <c r="L2375" s="366"/>
      <c r="M2375" s="366"/>
      <c r="N2375" s="366"/>
      <c r="O2375" s="526"/>
      <c r="P2375" s="526"/>
      <c r="Q2375" s="526"/>
      <c r="R2375" s="526"/>
      <c r="S2375" s="526"/>
      <c r="T2375" s="526"/>
      <c r="U2375" s="366"/>
      <c r="V2375" s="366"/>
      <c r="W2375" s="366"/>
      <c r="X2375" s="366"/>
      <c r="Y2375" s="366"/>
      <c r="Z2375" s="366"/>
      <c r="AA2375" s="366"/>
      <c r="AB2375" s="366"/>
      <c r="AC2375" s="366"/>
      <c r="AD2375" s="366"/>
      <c r="AE2375" s="366"/>
      <c r="AF2375" s="366"/>
      <c r="AG2375" s="520"/>
    </row>
    <row r="2376" spans="1:33" ht="19.5" thickBot="1" x14ac:dyDescent="0.35">
      <c r="A2376" s="366"/>
      <c r="B2376" s="639">
        <v>19</v>
      </c>
      <c r="C2376" s="1448"/>
      <c r="D2376" s="1448"/>
      <c r="E2376" s="1448"/>
      <c r="F2376" s="1448">
        <f t="shared" si="120"/>
        <v>0</v>
      </c>
      <c r="G2376" s="1448"/>
      <c r="H2376" s="1448"/>
      <c r="I2376" s="366"/>
      <c r="J2376" s="366"/>
      <c r="K2376" s="366"/>
      <c r="L2376" s="366"/>
      <c r="M2376" s="366"/>
      <c r="N2376" s="366"/>
      <c r="O2376" s="526"/>
      <c r="P2376" s="526"/>
      <c r="Q2376" s="526"/>
      <c r="R2376" s="526"/>
      <c r="S2376" s="526"/>
      <c r="T2376" s="526"/>
      <c r="U2376" s="366"/>
      <c r="V2376" s="366"/>
      <c r="W2376" s="366"/>
      <c r="X2376" s="366"/>
      <c r="Y2376" s="366"/>
      <c r="Z2376" s="366"/>
      <c r="AA2376" s="366"/>
      <c r="AB2376" s="366"/>
      <c r="AC2376" s="366"/>
      <c r="AD2376" s="366"/>
      <c r="AE2376" s="366"/>
      <c r="AF2376" s="366"/>
      <c r="AG2376" s="520"/>
    </row>
    <row r="2377" spans="1:33" ht="19.5" thickBot="1" x14ac:dyDescent="0.35">
      <c r="A2377" s="366"/>
      <c r="B2377" s="639">
        <v>20</v>
      </c>
      <c r="C2377" s="1448"/>
      <c r="D2377" s="1448"/>
      <c r="E2377" s="1448"/>
      <c r="F2377" s="1448">
        <f t="shared" si="120"/>
        <v>0</v>
      </c>
      <c r="G2377" s="1448"/>
      <c r="H2377" s="1448"/>
      <c r="I2377" s="366"/>
      <c r="J2377" s="366"/>
      <c r="K2377" s="366"/>
      <c r="L2377" s="366"/>
      <c r="M2377" s="366"/>
      <c r="N2377" s="366"/>
      <c r="O2377" s="526"/>
      <c r="P2377" s="526"/>
      <c r="Q2377" s="526"/>
      <c r="R2377" s="526"/>
      <c r="S2377" s="526"/>
      <c r="T2377" s="526"/>
      <c r="U2377" s="366"/>
      <c r="V2377" s="366"/>
      <c r="W2377" s="366"/>
      <c r="X2377" s="366"/>
      <c r="Y2377" s="366"/>
      <c r="Z2377" s="366"/>
      <c r="AA2377" s="366"/>
      <c r="AB2377" s="366"/>
      <c r="AC2377" s="366"/>
      <c r="AD2377" s="366"/>
      <c r="AE2377" s="366"/>
      <c r="AF2377" s="366"/>
      <c r="AG2377" s="520"/>
    </row>
    <row r="2378" spans="1:33" ht="19.5" thickBot="1" x14ac:dyDescent="0.35">
      <c r="A2378" s="366"/>
      <c r="B2378" s="639">
        <v>21</v>
      </c>
      <c r="C2378" s="1448"/>
      <c r="D2378" s="1448"/>
      <c r="E2378" s="1448"/>
      <c r="F2378" s="1448">
        <f t="shared" si="120"/>
        <v>0</v>
      </c>
      <c r="G2378" s="1448"/>
      <c r="H2378" s="1448"/>
      <c r="I2378" s="366"/>
      <c r="J2378" s="366"/>
      <c r="K2378" s="366"/>
      <c r="L2378" s="366"/>
      <c r="M2378" s="366"/>
      <c r="N2378" s="366"/>
      <c r="O2378" s="526"/>
      <c r="P2378" s="526"/>
      <c r="Q2378" s="526"/>
      <c r="R2378" s="526"/>
      <c r="S2378" s="526"/>
      <c r="T2378" s="526"/>
      <c r="U2378" s="366"/>
      <c r="V2378" s="366"/>
      <c r="W2378" s="366"/>
      <c r="X2378" s="366"/>
      <c r="Y2378" s="366"/>
      <c r="Z2378" s="366"/>
      <c r="AA2378" s="366"/>
      <c r="AB2378" s="366"/>
      <c r="AC2378" s="366"/>
      <c r="AD2378" s="366"/>
      <c r="AE2378" s="366"/>
      <c r="AF2378" s="366"/>
      <c r="AG2378" s="520"/>
    </row>
    <row r="2379" spans="1:33" ht="19.5" thickBot="1" x14ac:dyDescent="0.35">
      <c r="A2379" s="366"/>
      <c r="B2379" s="639">
        <v>22</v>
      </c>
      <c r="C2379" s="1448"/>
      <c r="D2379" s="1448"/>
      <c r="E2379" s="1448"/>
      <c r="F2379" s="1448">
        <f t="shared" si="120"/>
        <v>0</v>
      </c>
      <c r="G2379" s="1448"/>
      <c r="H2379" s="1448"/>
      <c r="I2379" s="366"/>
      <c r="J2379" s="366"/>
      <c r="K2379" s="366"/>
      <c r="L2379" s="366"/>
      <c r="M2379" s="366"/>
      <c r="N2379" s="366"/>
      <c r="O2379" s="526"/>
      <c r="P2379" s="526"/>
      <c r="Q2379" s="526"/>
      <c r="R2379" s="526"/>
      <c r="S2379" s="526"/>
      <c r="T2379" s="526"/>
      <c r="U2379" s="366"/>
      <c r="V2379" s="366"/>
      <c r="W2379" s="366"/>
      <c r="X2379" s="366"/>
      <c r="Y2379" s="366"/>
      <c r="Z2379" s="366"/>
      <c r="AA2379" s="366"/>
      <c r="AB2379" s="366"/>
      <c r="AC2379" s="366"/>
      <c r="AD2379" s="366"/>
      <c r="AE2379" s="366"/>
      <c r="AF2379" s="366"/>
      <c r="AG2379" s="520"/>
    </row>
    <row r="2380" spans="1:33" ht="19.5" thickBot="1" x14ac:dyDescent="0.35">
      <c r="A2380" s="366"/>
      <c r="B2380" s="639">
        <v>23</v>
      </c>
      <c r="C2380" s="1448"/>
      <c r="D2380" s="1448"/>
      <c r="E2380" s="1448"/>
      <c r="F2380" s="1448">
        <f t="shared" si="120"/>
        <v>0</v>
      </c>
      <c r="G2380" s="1448"/>
      <c r="H2380" s="1448"/>
      <c r="I2380" s="366"/>
      <c r="J2380" s="366"/>
      <c r="K2380" s="366"/>
      <c r="L2380" s="366"/>
      <c r="M2380" s="366"/>
      <c r="N2380" s="366"/>
      <c r="O2380" s="526"/>
      <c r="P2380" s="526"/>
      <c r="Q2380" s="526"/>
      <c r="R2380" s="526"/>
      <c r="S2380" s="526"/>
      <c r="T2380" s="526"/>
      <c r="U2380" s="366"/>
      <c r="V2380" s="366"/>
      <c r="W2380" s="366"/>
      <c r="X2380" s="366"/>
      <c r="Y2380" s="366"/>
      <c r="Z2380" s="366"/>
      <c r="AA2380" s="366"/>
      <c r="AB2380" s="366"/>
      <c r="AC2380" s="366"/>
      <c r="AD2380" s="366"/>
      <c r="AE2380" s="366"/>
      <c r="AF2380" s="366"/>
      <c r="AG2380" s="520"/>
    </row>
    <row r="2381" spans="1:33" ht="19.5" thickBot="1" x14ac:dyDescent="0.35">
      <c r="A2381" s="366"/>
      <c r="B2381" s="639">
        <v>24</v>
      </c>
      <c r="C2381" s="1448"/>
      <c r="D2381" s="1448"/>
      <c r="E2381" s="1448"/>
      <c r="F2381" s="1448">
        <f t="shared" si="120"/>
        <v>0</v>
      </c>
      <c r="G2381" s="1448"/>
      <c r="H2381" s="1448"/>
      <c r="I2381" s="366"/>
      <c r="J2381" s="366"/>
      <c r="K2381" s="366"/>
      <c r="L2381" s="366"/>
      <c r="M2381" s="366"/>
      <c r="N2381" s="366"/>
      <c r="O2381" s="526"/>
      <c r="P2381" s="526"/>
      <c r="Q2381" s="526"/>
      <c r="R2381" s="526"/>
      <c r="S2381" s="526"/>
      <c r="T2381" s="526"/>
      <c r="U2381" s="366"/>
      <c r="V2381" s="366"/>
      <c r="W2381" s="366"/>
      <c r="X2381" s="366"/>
      <c r="Y2381" s="366"/>
      <c r="Z2381" s="366"/>
      <c r="AA2381" s="366"/>
      <c r="AB2381" s="366"/>
      <c r="AC2381" s="366"/>
      <c r="AD2381" s="366"/>
      <c r="AE2381" s="366"/>
      <c r="AF2381" s="366"/>
      <c r="AG2381" s="520"/>
    </row>
    <row r="2382" spans="1:33" ht="19.5" thickBot="1" x14ac:dyDescent="0.35">
      <c r="A2382" s="366"/>
      <c r="B2382" s="639">
        <v>25</v>
      </c>
      <c r="C2382" s="1448"/>
      <c r="D2382" s="1448"/>
      <c r="E2382" s="1448"/>
      <c r="F2382" s="1448">
        <f t="shared" si="120"/>
        <v>0</v>
      </c>
      <c r="G2382" s="1448"/>
      <c r="H2382" s="1448"/>
      <c r="I2382" s="366"/>
      <c r="J2382" s="366"/>
      <c r="K2382" s="366"/>
      <c r="L2382" s="366"/>
      <c r="M2382" s="366"/>
      <c r="N2382" s="366"/>
      <c r="O2382" s="526"/>
      <c r="P2382" s="526"/>
      <c r="Q2382" s="526"/>
      <c r="R2382" s="526"/>
      <c r="S2382" s="526"/>
      <c r="T2382" s="526"/>
      <c r="U2382" s="366"/>
      <c r="V2382" s="366"/>
      <c r="W2382" s="366"/>
      <c r="X2382" s="366"/>
      <c r="Y2382" s="366"/>
      <c r="Z2382" s="366"/>
      <c r="AA2382" s="366"/>
      <c r="AB2382" s="366"/>
      <c r="AC2382" s="366"/>
      <c r="AD2382" s="366"/>
      <c r="AE2382" s="366"/>
      <c r="AF2382" s="366"/>
      <c r="AG2382" s="520"/>
    </row>
    <row r="2383" spans="1:33" ht="19.5" thickBot="1" x14ac:dyDescent="0.35">
      <c r="A2383" s="366"/>
      <c r="B2383" s="628"/>
      <c r="C2383" s="637" t="s">
        <v>29</v>
      </c>
      <c r="D2383" s="628">
        <f>SUM(D2358:D2382)</f>
        <v>0</v>
      </c>
      <c r="E2383" s="628">
        <f t="shared" ref="E2383:F2383" si="121">SUM(E2358:E2382)</f>
        <v>0</v>
      </c>
      <c r="F2383" s="628">
        <f t="shared" si="121"/>
        <v>0</v>
      </c>
      <c r="G2383" s="628">
        <f>SUM(G2358:G2382)</f>
        <v>0</v>
      </c>
      <c r="H2383" s="1448"/>
      <c r="I2383" s="366"/>
      <c r="J2383" s="366"/>
      <c r="K2383" s="366"/>
      <c r="L2383" s="366"/>
      <c r="M2383" s="366"/>
      <c r="N2383" s="366"/>
      <c r="O2383" s="526"/>
      <c r="P2383" s="526"/>
      <c r="Q2383" s="526"/>
      <c r="R2383" s="526"/>
      <c r="S2383" s="526"/>
      <c r="T2383" s="526"/>
      <c r="U2383" s="366"/>
      <c r="V2383" s="366"/>
      <c r="W2383" s="366"/>
      <c r="X2383" s="366"/>
      <c r="Y2383" s="366"/>
      <c r="Z2383" s="366"/>
      <c r="AA2383" s="366"/>
      <c r="AB2383" s="366"/>
      <c r="AC2383" s="366"/>
      <c r="AD2383" s="366"/>
      <c r="AE2383" s="366"/>
      <c r="AF2383" s="366"/>
      <c r="AG2383" s="520"/>
    </row>
    <row r="2384" spans="1:33" ht="19.5" thickBot="1" x14ac:dyDescent="0.35">
      <c r="A2384" s="366"/>
      <c r="B2384" s="366"/>
      <c r="C2384" s="366"/>
      <c r="D2384" s="366"/>
      <c r="E2384" s="366"/>
      <c r="F2384" s="366"/>
      <c r="G2384" s="366"/>
      <c r="H2384" s="366"/>
      <c r="I2384" s="366"/>
      <c r="J2384" s="366"/>
      <c r="K2384" s="366"/>
      <c r="L2384" s="366"/>
      <c r="M2384" s="366"/>
      <c r="N2384" s="366"/>
      <c r="O2384" s="526"/>
      <c r="P2384" s="526"/>
      <c r="Q2384" s="526"/>
      <c r="R2384" s="526"/>
      <c r="S2384" s="526"/>
      <c r="T2384" s="526"/>
      <c r="U2384" s="366"/>
      <c r="V2384" s="366"/>
      <c r="W2384" s="366"/>
      <c r="X2384" s="366"/>
      <c r="Y2384" s="366"/>
      <c r="Z2384" s="366"/>
      <c r="AA2384" s="366"/>
      <c r="AB2384" s="366"/>
      <c r="AC2384" s="366"/>
      <c r="AD2384" s="366"/>
      <c r="AE2384" s="366"/>
      <c r="AF2384" s="366"/>
      <c r="AG2384" s="520"/>
    </row>
    <row r="2385" spans="1:33" ht="19.5" thickBot="1" x14ac:dyDescent="0.35">
      <c r="A2385" s="366"/>
      <c r="B2385" s="528" t="s">
        <v>91</v>
      </c>
      <c r="C2385" s="1976"/>
      <c r="D2385" s="1977"/>
      <c r="E2385" s="1977"/>
      <c r="F2385" s="1977"/>
      <c r="G2385" s="1977"/>
      <c r="H2385" s="1977"/>
      <c r="I2385" s="1977"/>
      <c r="J2385" s="1977"/>
      <c r="K2385" s="1977"/>
      <c r="L2385" s="1977"/>
      <c r="M2385" s="1977"/>
      <c r="N2385" s="1977"/>
      <c r="O2385" s="1977"/>
      <c r="P2385" s="1977"/>
      <c r="Q2385" s="1977"/>
      <c r="R2385" s="1977"/>
      <c r="S2385" s="1977"/>
      <c r="T2385" s="1977"/>
      <c r="U2385" s="1977"/>
      <c r="V2385" s="1977"/>
      <c r="W2385" s="1977"/>
      <c r="X2385" s="1977"/>
      <c r="Y2385" s="1977"/>
      <c r="Z2385" s="1978"/>
      <c r="AA2385" s="366"/>
      <c r="AB2385" s="366"/>
      <c r="AC2385" s="366"/>
      <c r="AD2385" s="366"/>
      <c r="AE2385" s="366"/>
      <c r="AF2385" s="366"/>
      <c r="AG2385" s="520"/>
    </row>
    <row r="2386" spans="1:33" ht="75" customHeight="1" thickBot="1" x14ac:dyDescent="0.35">
      <c r="A2386" s="366"/>
      <c r="B2386" s="366"/>
      <c r="C2386" s="1979"/>
      <c r="D2386" s="1980"/>
      <c r="E2386" s="1980"/>
      <c r="F2386" s="1980"/>
      <c r="G2386" s="1980"/>
      <c r="H2386" s="1980"/>
      <c r="I2386" s="1980"/>
      <c r="J2386" s="1980"/>
      <c r="K2386" s="1980"/>
      <c r="L2386" s="1980"/>
      <c r="M2386" s="1980"/>
      <c r="N2386" s="1980"/>
      <c r="O2386" s="1980"/>
      <c r="P2386" s="1980"/>
      <c r="Q2386" s="1980"/>
      <c r="R2386" s="1980"/>
      <c r="S2386" s="1980"/>
      <c r="T2386" s="1980"/>
      <c r="U2386" s="1980"/>
      <c r="V2386" s="1980"/>
      <c r="W2386" s="1980"/>
      <c r="X2386" s="1980"/>
      <c r="Y2386" s="1980"/>
      <c r="Z2386" s="1981"/>
      <c r="AA2386" s="366"/>
      <c r="AB2386" s="366"/>
      <c r="AC2386" s="366"/>
      <c r="AD2386" s="366"/>
      <c r="AE2386" s="366"/>
      <c r="AF2386" s="366"/>
      <c r="AG2386" s="520"/>
    </row>
    <row r="2387" spans="1:33" x14ac:dyDescent="0.3">
      <c r="A2387" s="529"/>
      <c r="B2387" s="365"/>
      <c r="C2387" s="365"/>
      <c r="D2387" s="365"/>
      <c r="E2387" s="365"/>
      <c r="F2387" s="365"/>
      <c r="G2387" s="365"/>
      <c r="H2387" s="365"/>
      <c r="I2387" s="365"/>
      <c r="J2387" s="365"/>
      <c r="K2387" s="365"/>
      <c r="L2387" s="365"/>
      <c r="M2387" s="365"/>
      <c r="N2387" s="365"/>
      <c r="O2387" s="365"/>
      <c r="P2387" s="365"/>
      <c r="Q2387" s="365"/>
      <c r="R2387" s="365"/>
      <c r="S2387" s="365"/>
      <c r="T2387" s="365"/>
      <c r="U2387" s="365"/>
      <c r="V2387" s="365"/>
      <c r="W2387" s="365"/>
      <c r="X2387" s="365"/>
      <c r="Y2387" s="365"/>
      <c r="Z2387" s="365"/>
      <c r="AA2387" s="365"/>
      <c r="AB2387" s="365"/>
      <c r="AC2387" s="365"/>
      <c r="AD2387" s="365"/>
      <c r="AE2387" s="365"/>
      <c r="AF2387" s="365"/>
      <c r="AG2387" s="520"/>
    </row>
    <row r="2388" spans="1:33" x14ac:dyDescent="0.3">
      <c r="A2388" s="366"/>
      <c r="B2388" s="366"/>
      <c r="C2388" s="366"/>
      <c r="D2388" s="366"/>
      <c r="E2388" s="366"/>
      <c r="F2388" s="366"/>
      <c r="G2388" s="366"/>
      <c r="H2388" s="366"/>
      <c r="I2388" s="366"/>
      <c r="J2388" s="366"/>
      <c r="K2388" s="366"/>
      <c r="L2388" s="366"/>
      <c r="M2388" s="366"/>
      <c r="N2388" s="366"/>
      <c r="O2388" s="526"/>
      <c r="P2388" s="526"/>
      <c r="Q2388" s="526"/>
      <c r="R2388" s="526"/>
      <c r="S2388" s="526"/>
      <c r="T2388" s="526"/>
      <c r="U2388" s="366"/>
      <c r="V2388" s="366"/>
      <c r="W2388" s="366"/>
      <c r="X2388" s="366"/>
      <c r="Y2388" s="366"/>
      <c r="Z2388" s="366"/>
      <c r="AA2388" s="366"/>
      <c r="AB2388" s="366"/>
      <c r="AC2388" s="366"/>
      <c r="AD2388" s="366"/>
      <c r="AE2388" s="366"/>
      <c r="AF2388" s="366"/>
      <c r="AG2388" s="520"/>
    </row>
    <row r="2389" spans="1:33" x14ac:dyDescent="0.3">
      <c r="A2389" s="366"/>
      <c r="B2389" s="650" t="s">
        <v>979</v>
      </c>
      <c r="C2389" s="366"/>
      <c r="D2389" s="366"/>
      <c r="E2389" s="366"/>
      <c r="F2389" s="366"/>
      <c r="G2389" s="366"/>
      <c r="H2389" s="366"/>
      <c r="I2389" s="366"/>
      <c r="J2389" s="366"/>
      <c r="K2389" s="366"/>
      <c r="L2389" s="366"/>
      <c r="M2389" s="366"/>
      <c r="N2389" s="366"/>
      <c r="O2389" s="526"/>
      <c r="P2389" s="526"/>
      <c r="Q2389" s="526"/>
      <c r="R2389" s="526"/>
      <c r="S2389" s="526"/>
      <c r="T2389" s="526"/>
      <c r="U2389" s="366"/>
      <c r="V2389" s="366"/>
      <c r="W2389" s="366"/>
      <c r="X2389" s="366"/>
      <c r="Y2389" s="366"/>
      <c r="Z2389" s="366"/>
      <c r="AA2389" s="366"/>
      <c r="AB2389" s="366"/>
      <c r="AC2389" s="366"/>
      <c r="AD2389" s="366"/>
      <c r="AE2389" s="366"/>
      <c r="AF2389" s="366"/>
      <c r="AG2389" s="520"/>
    </row>
    <row r="2390" spans="1:33" x14ac:dyDescent="0.3">
      <c r="A2390" s="366"/>
      <c r="B2390" s="47" t="s">
        <v>988</v>
      </c>
      <c r="C2390" s="366"/>
      <c r="D2390" s="366"/>
      <c r="E2390" s="366"/>
      <c r="F2390" s="366"/>
      <c r="G2390" s="366"/>
      <c r="H2390" s="366"/>
      <c r="I2390" s="366"/>
      <c r="J2390" s="366"/>
      <c r="K2390" s="366"/>
      <c r="L2390" s="366"/>
      <c r="M2390" s="366"/>
      <c r="N2390" s="366"/>
      <c r="O2390" s="526"/>
      <c r="P2390" s="526"/>
      <c r="Q2390" s="526"/>
      <c r="R2390" s="526"/>
      <c r="S2390" s="526"/>
      <c r="T2390" s="526"/>
      <c r="U2390" s="366"/>
      <c r="V2390" s="366"/>
      <c r="W2390" s="366"/>
      <c r="X2390" s="366"/>
      <c r="Y2390" s="366"/>
      <c r="Z2390" s="366"/>
      <c r="AA2390" s="366"/>
      <c r="AB2390" s="366"/>
      <c r="AC2390" s="366"/>
      <c r="AD2390" s="366"/>
      <c r="AE2390" s="366"/>
      <c r="AF2390" s="366"/>
      <c r="AG2390" s="520"/>
    </row>
    <row r="2391" spans="1:33" x14ac:dyDescent="0.3">
      <c r="A2391" s="366"/>
      <c r="B2391" s="47" t="s">
        <v>989</v>
      </c>
      <c r="C2391" s="366"/>
      <c r="D2391" s="366"/>
      <c r="E2391" s="366"/>
      <c r="F2391" s="366"/>
      <c r="G2391" s="366"/>
      <c r="H2391" s="366"/>
      <c r="I2391" s="366"/>
      <c r="J2391" s="366"/>
      <c r="K2391" s="366"/>
      <c r="L2391" s="366"/>
      <c r="M2391" s="366"/>
      <c r="N2391" s="366"/>
      <c r="O2391" s="526"/>
      <c r="P2391" s="526"/>
      <c r="Q2391" s="526"/>
      <c r="R2391" s="526"/>
      <c r="S2391" s="526"/>
      <c r="T2391" s="526"/>
      <c r="U2391" s="366"/>
      <c r="V2391" s="366"/>
      <c r="W2391" s="366"/>
      <c r="X2391" s="366"/>
      <c r="Y2391" s="366"/>
      <c r="Z2391" s="366"/>
      <c r="AA2391" s="366"/>
      <c r="AB2391" s="366"/>
      <c r="AC2391" s="366"/>
      <c r="AD2391" s="366"/>
      <c r="AE2391" s="366"/>
      <c r="AF2391" s="366"/>
      <c r="AG2391" s="520"/>
    </row>
    <row r="2392" spans="1:33" ht="19.5" thickBot="1" x14ac:dyDescent="0.35">
      <c r="A2392" s="366"/>
      <c r="B2392" s="366"/>
      <c r="C2392" s="366"/>
      <c r="D2392" s="366"/>
      <c r="E2392" s="366"/>
      <c r="F2392" s="366"/>
      <c r="G2392" s="366"/>
      <c r="H2392" s="366"/>
      <c r="I2392" s="366"/>
      <c r="J2392" s="366"/>
      <c r="K2392" s="366"/>
      <c r="L2392" s="366"/>
      <c r="M2392" s="366"/>
      <c r="N2392" s="366"/>
      <c r="O2392" s="526"/>
      <c r="P2392" s="526"/>
      <c r="Q2392" s="526"/>
      <c r="R2392" s="526"/>
      <c r="S2392" s="526"/>
      <c r="T2392" s="526"/>
      <c r="U2392" s="366"/>
      <c r="V2392" s="366"/>
      <c r="W2392" s="366"/>
      <c r="X2392" s="366"/>
      <c r="Y2392" s="366"/>
      <c r="Z2392" s="366"/>
      <c r="AA2392" s="366"/>
      <c r="AB2392" s="366"/>
      <c r="AC2392" s="366"/>
      <c r="AD2392" s="366"/>
      <c r="AE2392" s="366"/>
      <c r="AF2392" s="366"/>
      <c r="AG2392" s="520"/>
    </row>
    <row r="2393" spans="1:33" ht="19.5" thickBot="1" x14ac:dyDescent="0.35">
      <c r="A2393" s="366"/>
      <c r="B2393" s="1989" t="s">
        <v>340</v>
      </c>
      <c r="C2393" s="1888" t="s">
        <v>341</v>
      </c>
      <c r="D2393" s="1996"/>
      <c r="E2393" s="1996"/>
      <c r="F2393" s="1996"/>
      <c r="G2393" s="1996"/>
      <c r="H2393" s="1996"/>
      <c r="I2393" s="1996"/>
      <c r="J2393" s="1889"/>
      <c r="K2393" s="366"/>
      <c r="L2393" s="366"/>
      <c r="M2393" s="366"/>
      <c r="N2393" s="366"/>
      <c r="O2393" s="526"/>
      <c r="P2393" s="526"/>
      <c r="Q2393" s="526"/>
      <c r="R2393" s="526"/>
      <c r="S2393" s="526"/>
      <c r="T2393" s="526"/>
      <c r="U2393" s="366"/>
      <c r="V2393" s="366"/>
      <c r="W2393" s="366"/>
      <c r="X2393" s="366"/>
      <c r="Y2393" s="366"/>
      <c r="Z2393" s="366"/>
      <c r="AA2393" s="366"/>
      <c r="AB2393" s="366"/>
      <c r="AC2393" s="366"/>
      <c r="AD2393" s="366"/>
      <c r="AE2393" s="366"/>
      <c r="AF2393" s="366"/>
      <c r="AG2393" s="520"/>
    </row>
    <row r="2394" spans="1:33" ht="19.5" thickBot="1" x14ac:dyDescent="0.35">
      <c r="A2394" s="366"/>
      <c r="B2394" s="1990"/>
      <c r="C2394" s="370" t="s">
        <v>342</v>
      </c>
      <c r="D2394" s="370" t="s">
        <v>343</v>
      </c>
      <c r="E2394" s="370" t="s">
        <v>344</v>
      </c>
      <c r="F2394" s="370" t="s">
        <v>345</v>
      </c>
      <c r="G2394" s="370" t="s">
        <v>346</v>
      </c>
      <c r="H2394" s="370" t="s">
        <v>347</v>
      </c>
      <c r="I2394" s="370" t="s">
        <v>71</v>
      </c>
      <c r="J2394" s="370" t="s">
        <v>348</v>
      </c>
      <c r="K2394" s="366"/>
      <c r="L2394" s="366"/>
      <c r="M2394" s="366"/>
      <c r="N2394" s="366"/>
      <c r="O2394" s="526"/>
      <c r="P2394" s="526"/>
      <c r="Q2394" s="526"/>
      <c r="R2394" s="526"/>
      <c r="S2394" s="526"/>
      <c r="T2394" s="526"/>
      <c r="U2394" s="366"/>
      <c r="V2394" s="366"/>
      <c r="W2394" s="366"/>
      <c r="X2394" s="366"/>
      <c r="Y2394" s="366"/>
      <c r="Z2394" s="366"/>
      <c r="AA2394" s="366"/>
      <c r="AB2394" s="366"/>
      <c r="AC2394" s="366"/>
      <c r="AD2394" s="366"/>
      <c r="AE2394" s="366"/>
      <c r="AF2394" s="366"/>
      <c r="AG2394" s="520"/>
    </row>
    <row r="2395" spans="1:33" ht="38.25" thickBot="1" x14ac:dyDescent="0.35">
      <c r="A2395" s="366"/>
      <c r="B2395" s="642" t="s">
        <v>72</v>
      </c>
      <c r="C2395" s="388"/>
      <c r="D2395" s="388"/>
      <c r="E2395" s="388"/>
      <c r="F2395" s="388"/>
      <c r="G2395" s="388"/>
      <c r="H2395" s="388"/>
      <c r="I2395" s="388"/>
      <c r="J2395" s="388"/>
      <c r="K2395" s="366"/>
      <c r="L2395" s="366"/>
      <c r="M2395" s="366"/>
      <c r="N2395" s="366"/>
      <c r="O2395" s="526"/>
      <c r="P2395" s="526"/>
      <c r="Q2395" s="526"/>
      <c r="R2395" s="526"/>
      <c r="S2395" s="526"/>
      <c r="T2395" s="526"/>
      <c r="U2395" s="366"/>
      <c r="V2395" s="366"/>
      <c r="W2395" s="366"/>
      <c r="X2395" s="366"/>
      <c r="Y2395" s="366"/>
      <c r="Z2395" s="366"/>
      <c r="AA2395" s="366"/>
      <c r="AB2395" s="366"/>
      <c r="AC2395" s="366"/>
      <c r="AD2395" s="366"/>
      <c r="AE2395" s="366"/>
      <c r="AF2395" s="366"/>
      <c r="AG2395" s="520"/>
    </row>
    <row r="2396" spans="1:33" ht="38.25" thickBot="1" x14ac:dyDescent="0.35">
      <c r="A2396" s="366"/>
      <c r="B2396" s="642" t="s">
        <v>349</v>
      </c>
      <c r="C2396" s="388"/>
      <c r="D2396" s="388"/>
      <c r="E2396" s="388"/>
      <c r="F2396" s="388"/>
      <c r="G2396" s="388"/>
      <c r="H2396" s="388"/>
      <c r="I2396" s="388"/>
      <c r="J2396" s="388"/>
      <c r="K2396" s="366"/>
      <c r="L2396" s="366"/>
      <c r="M2396" s="366"/>
      <c r="N2396" s="366"/>
      <c r="O2396" s="526"/>
      <c r="P2396" s="526"/>
      <c r="Q2396" s="526"/>
      <c r="R2396" s="526"/>
      <c r="S2396" s="526"/>
      <c r="T2396" s="526"/>
      <c r="U2396" s="366"/>
      <c r="V2396" s="366"/>
      <c r="W2396" s="366"/>
      <c r="X2396" s="366"/>
      <c r="Y2396" s="366"/>
      <c r="Z2396" s="366"/>
      <c r="AA2396" s="366"/>
      <c r="AB2396" s="366"/>
      <c r="AC2396" s="366"/>
      <c r="AD2396" s="366"/>
      <c r="AE2396" s="366"/>
      <c r="AF2396" s="366"/>
      <c r="AG2396" s="520"/>
    </row>
    <row r="2397" spans="1:33" ht="19.5" thickBot="1" x14ac:dyDescent="0.35">
      <c r="A2397" s="366"/>
      <c r="B2397" s="642" t="s">
        <v>1105</v>
      </c>
      <c r="C2397" s="388"/>
      <c r="D2397" s="388"/>
      <c r="E2397" s="388"/>
      <c r="F2397" s="388"/>
      <c r="G2397" s="388"/>
      <c r="H2397" s="388"/>
      <c r="I2397" s="388"/>
      <c r="J2397" s="388"/>
      <c r="K2397" s="366"/>
      <c r="L2397" s="366"/>
      <c r="M2397" s="366"/>
      <c r="N2397" s="366"/>
      <c r="O2397" s="526"/>
      <c r="P2397" s="526"/>
      <c r="Q2397" s="526"/>
      <c r="R2397" s="526"/>
      <c r="S2397" s="526"/>
      <c r="T2397" s="526"/>
      <c r="U2397" s="366"/>
      <c r="V2397" s="366"/>
      <c r="W2397" s="366"/>
      <c r="X2397" s="366"/>
      <c r="Y2397" s="366"/>
      <c r="Z2397" s="366"/>
      <c r="AA2397" s="366"/>
      <c r="AB2397" s="366"/>
      <c r="AC2397" s="366"/>
      <c r="AD2397" s="366"/>
      <c r="AE2397" s="366"/>
      <c r="AF2397" s="366"/>
      <c r="AG2397" s="520"/>
    </row>
    <row r="2398" spans="1:33" ht="19.5" thickBot="1" x14ac:dyDescent="0.35">
      <c r="A2398" s="366"/>
      <c r="B2398" s="642" t="s">
        <v>351</v>
      </c>
      <c r="C2398" s="388"/>
      <c r="D2398" s="388"/>
      <c r="E2398" s="388"/>
      <c r="F2398" s="388"/>
      <c r="G2398" s="388"/>
      <c r="H2398" s="388"/>
      <c r="I2398" s="388"/>
      <c r="J2398" s="388"/>
      <c r="K2398" s="366"/>
      <c r="L2398" s="366"/>
      <c r="M2398" s="366"/>
      <c r="N2398" s="366"/>
      <c r="O2398" s="526"/>
      <c r="P2398" s="526"/>
      <c r="Q2398" s="526"/>
      <c r="R2398" s="526"/>
      <c r="S2398" s="526"/>
      <c r="T2398" s="526"/>
      <c r="U2398" s="366"/>
      <c r="V2398" s="366"/>
      <c r="W2398" s="366"/>
      <c r="X2398" s="366"/>
      <c r="Y2398" s="366"/>
      <c r="Z2398" s="366"/>
      <c r="AA2398" s="366"/>
      <c r="AB2398" s="366"/>
      <c r="AC2398" s="366"/>
      <c r="AD2398" s="366"/>
      <c r="AE2398" s="366"/>
      <c r="AF2398" s="366"/>
      <c r="AG2398" s="520"/>
    </row>
    <row r="2399" spans="1:33" ht="19.5" thickBot="1" x14ac:dyDescent="0.35">
      <c r="A2399" s="366"/>
      <c r="B2399" s="642"/>
      <c r="C2399" s="642"/>
      <c r="D2399" s="642"/>
      <c r="E2399" s="642"/>
      <c r="F2399" s="642"/>
      <c r="G2399" s="642"/>
      <c r="H2399" s="642"/>
      <c r="I2399" s="642"/>
      <c r="J2399" s="642"/>
      <c r="K2399" s="366"/>
      <c r="L2399" s="366"/>
      <c r="M2399" s="366"/>
      <c r="N2399" s="366"/>
      <c r="O2399" s="526"/>
      <c r="P2399" s="526"/>
      <c r="Q2399" s="526"/>
      <c r="R2399" s="526"/>
      <c r="S2399" s="526"/>
      <c r="T2399" s="526"/>
      <c r="U2399" s="366"/>
      <c r="V2399" s="366"/>
      <c r="W2399" s="366"/>
      <c r="X2399" s="366"/>
      <c r="Y2399" s="366"/>
      <c r="Z2399" s="366"/>
      <c r="AA2399" s="366"/>
      <c r="AB2399" s="366"/>
      <c r="AC2399" s="366"/>
      <c r="AD2399" s="366"/>
      <c r="AE2399" s="366"/>
      <c r="AF2399" s="366"/>
      <c r="AG2399" s="520"/>
    </row>
    <row r="2400" spans="1:33" ht="19.5" thickBot="1" x14ac:dyDescent="0.35">
      <c r="A2400" s="366"/>
      <c r="B2400" s="642"/>
      <c r="C2400" s="642"/>
      <c r="D2400" s="642"/>
      <c r="E2400" s="642"/>
      <c r="F2400" s="642"/>
      <c r="G2400" s="642"/>
      <c r="H2400" s="642"/>
      <c r="I2400" s="642"/>
      <c r="J2400" s="642"/>
      <c r="K2400" s="366"/>
      <c r="L2400" s="366"/>
      <c r="M2400" s="366"/>
      <c r="N2400" s="366"/>
      <c r="O2400" s="526"/>
      <c r="P2400" s="526"/>
      <c r="Q2400" s="526"/>
      <c r="R2400" s="526"/>
      <c r="S2400" s="526"/>
      <c r="T2400" s="526"/>
      <c r="U2400" s="366"/>
      <c r="V2400" s="366"/>
      <c r="W2400" s="366"/>
      <c r="X2400" s="366"/>
      <c r="Y2400" s="366"/>
      <c r="Z2400" s="366"/>
      <c r="AA2400" s="366"/>
      <c r="AB2400" s="366"/>
      <c r="AC2400" s="366"/>
      <c r="AD2400" s="366"/>
      <c r="AE2400" s="366"/>
      <c r="AF2400" s="366"/>
      <c r="AG2400" s="520"/>
    </row>
    <row r="2401" spans="1:33" ht="19.5" thickBot="1" x14ac:dyDescent="0.35">
      <c r="A2401" s="366"/>
      <c r="B2401" s="642"/>
      <c r="C2401" s="642"/>
      <c r="D2401" s="642"/>
      <c r="E2401" s="642"/>
      <c r="F2401" s="642"/>
      <c r="G2401" s="642"/>
      <c r="H2401" s="642"/>
      <c r="I2401" s="642"/>
      <c r="J2401" s="642"/>
      <c r="K2401" s="366"/>
      <c r="L2401" s="366"/>
      <c r="M2401" s="366"/>
      <c r="N2401" s="366"/>
      <c r="O2401" s="526"/>
      <c r="P2401" s="526"/>
      <c r="Q2401" s="526"/>
      <c r="R2401" s="526"/>
      <c r="S2401" s="526"/>
      <c r="T2401" s="526"/>
      <c r="U2401" s="366"/>
      <c r="V2401" s="366"/>
      <c r="W2401" s="366"/>
      <c r="X2401" s="366"/>
      <c r="Y2401" s="366"/>
      <c r="Z2401" s="366"/>
      <c r="AA2401" s="366"/>
      <c r="AB2401" s="366"/>
      <c r="AC2401" s="366"/>
      <c r="AD2401" s="366"/>
      <c r="AE2401" s="366"/>
      <c r="AF2401" s="366"/>
      <c r="AG2401" s="520"/>
    </row>
    <row r="2402" spans="1:33" ht="19.5" thickBot="1" x14ac:dyDescent="0.35">
      <c r="A2402" s="366"/>
      <c r="B2402" s="642"/>
      <c r="C2402" s="642"/>
      <c r="D2402" s="642"/>
      <c r="E2402" s="642"/>
      <c r="F2402" s="642"/>
      <c r="G2402" s="642"/>
      <c r="H2402" s="642"/>
      <c r="I2402" s="642"/>
      <c r="J2402" s="642"/>
      <c r="K2402" s="366"/>
      <c r="L2402" s="366"/>
      <c r="M2402" s="366"/>
      <c r="N2402" s="366"/>
      <c r="O2402" s="526"/>
      <c r="P2402" s="526"/>
      <c r="Q2402" s="526"/>
      <c r="R2402" s="526"/>
      <c r="S2402" s="526"/>
      <c r="T2402" s="526"/>
      <c r="U2402" s="366"/>
      <c r="V2402" s="366"/>
      <c r="W2402" s="366"/>
      <c r="X2402" s="366"/>
      <c r="Y2402" s="366"/>
      <c r="Z2402" s="366"/>
      <c r="AA2402" s="366"/>
      <c r="AB2402" s="366"/>
      <c r="AC2402" s="366"/>
      <c r="AD2402" s="366"/>
      <c r="AE2402" s="366"/>
      <c r="AF2402" s="366"/>
      <c r="AG2402" s="520"/>
    </row>
    <row r="2403" spans="1:33" ht="19.5" thickBot="1" x14ac:dyDescent="0.35">
      <c r="A2403" s="366"/>
      <c r="B2403" s="642"/>
      <c r="C2403" s="642"/>
      <c r="D2403" s="642"/>
      <c r="E2403" s="642"/>
      <c r="F2403" s="642"/>
      <c r="G2403" s="642"/>
      <c r="H2403" s="642"/>
      <c r="I2403" s="642"/>
      <c r="J2403" s="642"/>
      <c r="K2403" s="366"/>
      <c r="L2403" s="366"/>
      <c r="M2403" s="366"/>
      <c r="N2403" s="366"/>
      <c r="O2403" s="526"/>
      <c r="P2403" s="526"/>
      <c r="Q2403" s="526"/>
      <c r="R2403" s="526"/>
      <c r="S2403" s="526"/>
      <c r="T2403" s="526"/>
      <c r="U2403" s="366"/>
      <c r="V2403" s="366"/>
      <c r="W2403" s="366"/>
      <c r="X2403" s="366"/>
      <c r="Y2403" s="366"/>
      <c r="Z2403" s="366"/>
      <c r="AA2403" s="366"/>
      <c r="AB2403" s="366"/>
      <c r="AC2403" s="366"/>
      <c r="AD2403" s="366"/>
      <c r="AE2403" s="366"/>
      <c r="AF2403" s="366"/>
      <c r="AG2403" s="520"/>
    </row>
    <row r="2404" spans="1:33" ht="19.5" thickBot="1" x14ac:dyDescent="0.35">
      <c r="A2404" s="366"/>
      <c r="B2404" s="642"/>
      <c r="C2404" s="642"/>
      <c r="D2404" s="642"/>
      <c r="E2404" s="642"/>
      <c r="F2404" s="642"/>
      <c r="G2404" s="642"/>
      <c r="H2404" s="642"/>
      <c r="I2404" s="642"/>
      <c r="J2404" s="642"/>
      <c r="K2404" s="366"/>
      <c r="L2404" s="366"/>
      <c r="M2404" s="366"/>
      <c r="N2404" s="366"/>
      <c r="O2404" s="526"/>
      <c r="P2404" s="526"/>
      <c r="Q2404" s="526"/>
      <c r="R2404" s="526"/>
      <c r="S2404" s="526"/>
      <c r="T2404" s="526"/>
      <c r="U2404" s="366"/>
      <c r="V2404" s="366"/>
      <c r="W2404" s="366"/>
      <c r="X2404" s="366"/>
      <c r="Y2404" s="366"/>
      <c r="Z2404" s="366"/>
      <c r="AA2404" s="366"/>
      <c r="AB2404" s="366"/>
      <c r="AC2404" s="366"/>
      <c r="AD2404" s="366"/>
      <c r="AE2404" s="366"/>
      <c r="AF2404" s="366"/>
      <c r="AG2404" s="520"/>
    </row>
    <row r="2405" spans="1:33" ht="19.5" thickBot="1" x14ac:dyDescent="0.35">
      <c r="A2405" s="366"/>
      <c r="B2405" s="642"/>
      <c r="C2405" s="642"/>
      <c r="D2405" s="642"/>
      <c r="E2405" s="642"/>
      <c r="F2405" s="642"/>
      <c r="G2405" s="642"/>
      <c r="H2405" s="642"/>
      <c r="I2405" s="642"/>
      <c r="J2405" s="642"/>
      <c r="K2405" s="366"/>
      <c r="L2405" s="366"/>
      <c r="M2405" s="366"/>
      <c r="N2405" s="366"/>
      <c r="O2405" s="526"/>
      <c r="P2405" s="526"/>
      <c r="Q2405" s="526"/>
      <c r="R2405" s="526"/>
      <c r="S2405" s="526"/>
      <c r="T2405" s="526"/>
      <c r="U2405" s="366"/>
      <c r="V2405" s="366"/>
      <c r="W2405" s="366"/>
      <c r="X2405" s="366"/>
      <c r="Y2405" s="366"/>
      <c r="Z2405" s="366"/>
      <c r="AA2405" s="366"/>
      <c r="AB2405" s="366"/>
      <c r="AC2405" s="366"/>
      <c r="AD2405" s="366"/>
      <c r="AE2405" s="366"/>
      <c r="AF2405" s="366"/>
      <c r="AG2405" s="520"/>
    </row>
    <row r="2406" spans="1:33" ht="19.5" thickBot="1" x14ac:dyDescent="0.35">
      <c r="A2406" s="366"/>
      <c r="B2406" s="642"/>
      <c r="C2406" s="642"/>
      <c r="D2406" s="642"/>
      <c r="E2406" s="642"/>
      <c r="F2406" s="642"/>
      <c r="G2406" s="642"/>
      <c r="H2406" s="642"/>
      <c r="I2406" s="642"/>
      <c r="J2406" s="642"/>
      <c r="K2406" s="366"/>
      <c r="L2406" s="366"/>
      <c r="M2406" s="366"/>
      <c r="N2406" s="366"/>
      <c r="O2406" s="526"/>
      <c r="P2406" s="526"/>
      <c r="Q2406" s="526"/>
      <c r="R2406" s="526"/>
      <c r="S2406" s="526"/>
      <c r="T2406" s="526"/>
      <c r="U2406" s="366"/>
      <c r="V2406" s="366"/>
      <c r="W2406" s="366"/>
      <c r="X2406" s="366"/>
      <c r="Y2406" s="366"/>
      <c r="Z2406" s="366"/>
      <c r="AA2406" s="366"/>
      <c r="AB2406" s="366"/>
      <c r="AC2406" s="366"/>
      <c r="AD2406" s="366"/>
      <c r="AE2406" s="366"/>
      <c r="AF2406" s="366"/>
      <c r="AG2406" s="520"/>
    </row>
    <row r="2407" spans="1:33" ht="19.5" thickBot="1" x14ac:dyDescent="0.35">
      <c r="A2407" s="366"/>
      <c r="B2407" s="642"/>
      <c r="C2407" s="642"/>
      <c r="D2407" s="642"/>
      <c r="E2407" s="642"/>
      <c r="F2407" s="642"/>
      <c r="G2407" s="642"/>
      <c r="H2407" s="642"/>
      <c r="I2407" s="642"/>
      <c r="J2407" s="642"/>
      <c r="K2407" s="366"/>
      <c r="L2407" s="366"/>
      <c r="M2407" s="366"/>
      <c r="N2407" s="366"/>
      <c r="O2407" s="526"/>
      <c r="P2407" s="526"/>
      <c r="Q2407" s="526"/>
      <c r="R2407" s="526"/>
      <c r="S2407" s="526"/>
      <c r="T2407" s="526"/>
      <c r="U2407" s="366"/>
      <c r="V2407" s="366"/>
      <c r="W2407" s="366"/>
      <c r="X2407" s="366"/>
      <c r="Y2407" s="366"/>
      <c r="Z2407" s="366"/>
      <c r="AA2407" s="366"/>
      <c r="AB2407" s="366"/>
      <c r="AC2407" s="366"/>
      <c r="AD2407" s="366"/>
      <c r="AE2407" s="366"/>
      <c r="AF2407" s="366"/>
      <c r="AG2407" s="520"/>
    </row>
    <row r="2408" spans="1:33" ht="19.5" thickBot="1" x14ac:dyDescent="0.35">
      <c r="A2408" s="366"/>
      <c r="B2408" s="642"/>
      <c r="C2408" s="642"/>
      <c r="D2408" s="642"/>
      <c r="E2408" s="642"/>
      <c r="F2408" s="642"/>
      <c r="G2408" s="642"/>
      <c r="H2408" s="642"/>
      <c r="I2408" s="642"/>
      <c r="J2408" s="642"/>
      <c r="K2408" s="366"/>
      <c r="L2408" s="366"/>
      <c r="M2408" s="366"/>
      <c r="N2408" s="366"/>
      <c r="O2408" s="526"/>
      <c r="P2408" s="526"/>
      <c r="Q2408" s="526"/>
      <c r="R2408" s="526"/>
      <c r="S2408" s="526"/>
      <c r="T2408" s="526"/>
      <c r="U2408" s="366"/>
      <c r="V2408" s="366"/>
      <c r="W2408" s="366"/>
      <c r="X2408" s="366"/>
      <c r="Y2408" s="366"/>
      <c r="Z2408" s="366"/>
      <c r="AA2408" s="366"/>
      <c r="AB2408" s="366"/>
      <c r="AC2408" s="366"/>
      <c r="AD2408" s="366"/>
      <c r="AE2408" s="366"/>
      <c r="AF2408" s="366"/>
      <c r="AG2408" s="520"/>
    </row>
    <row r="2409" spans="1:33" ht="19.5" thickBot="1" x14ac:dyDescent="0.35">
      <c r="A2409" s="366"/>
      <c r="B2409" s="642"/>
      <c r="C2409" s="642"/>
      <c r="D2409" s="642"/>
      <c r="E2409" s="642"/>
      <c r="F2409" s="642"/>
      <c r="G2409" s="642"/>
      <c r="H2409" s="642"/>
      <c r="I2409" s="642"/>
      <c r="J2409" s="642"/>
      <c r="K2409" s="366"/>
      <c r="L2409" s="366"/>
      <c r="M2409" s="366"/>
      <c r="N2409" s="366"/>
      <c r="O2409" s="526"/>
      <c r="P2409" s="526"/>
      <c r="Q2409" s="526"/>
      <c r="R2409" s="526"/>
      <c r="S2409" s="526"/>
      <c r="T2409" s="526"/>
      <c r="U2409" s="366"/>
      <c r="V2409" s="366"/>
      <c r="W2409" s="366"/>
      <c r="X2409" s="366"/>
      <c r="Y2409" s="366"/>
      <c r="Z2409" s="366"/>
      <c r="AA2409" s="366"/>
      <c r="AB2409" s="366"/>
      <c r="AC2409" s="366"/>
      <c r="AD2409" s="366"/>
      <c r="AE2409" s="366"/>
      <c r="AF2409" s="366"/>
      <c r="AG2409" s="520"/>
    </row>
    <row r="2410" spans="1:33" ht="19.5" thickBot="1" x14ac:dyDescent="0.35">
      <c r="A2410" s="366"/>
      <c r="B2410" s="642"/>
      <c r="C2410" s="642"/>
      <c r="D2410" s="642"/>
      <c r="E2410" s="642"/>
      <c r="F2410" s="642"/>
      <c r="G2410" s="642"/>
      <c r="H2410" s="642"/>
      <c r="I2410" s="642"/>
      <c r="J2410" s="642"/>
      <c r="K2410" s="366"/>
      <c r="L2410" s="366"/>
      <c r="M2410" s="366"/>
      <c r="N2410" s="366"/>
      <c r="O2410" s="526"/>
      <c r="P2410" s="526"/>
      <c r="Q2410" s="526"/>
      <c r="R2410" s="526"/>
      <c r="S2410" s="526"/>
      <c r="T2410" s="526"/>
      <c r="U2410" s="366"/>
      <c r="V2410" s="366"/>
      <c r="W2410" s="366"/>
      <c r="X2410" s="366"/>
      <c r="Y2410" s="366"/>
      <c r="Z2410" s="366"/>
      <c r="AA2410" s="366"/>
      <c r="AB2410" s="366"/>
      <c r="AC2410" s="366"/>
      <c r="AD2410" s="366"/>
      <c r="AE2410" s="366"/>
      <c r="AF2410" s="366"/>
      <c r="AG2410" s="520"/>
    </row>
    <row r="2411" spans="1:33" ht="19.5" thickBot="1" x14ac:dyDescent="0.35">
      <c r="A2411" s="366"/>
      <c r="B2411" s="642"/>
      <c r="C2411" s="642"/>
      <c r="D2411" s="642"/>
      <c r="E2411" s="642"/>
      <c r="F2411" s="642"/>
      <c r="G2411" s="642"/>
      <c r="H2411" s="642"/>
      <c r="I2411" s="642"/>
      <c r="J2411" s="642"/>
      <c r="K2411" s="366"/>
      <c r="L2411" s="366"/>
      <c r="M2411" s="366"/>
      <c r="N2411" s="366"/>
      <c r="O2411" s="526"/>
      <c r="P2411" s="526"/>
      <c r="Q2411" s="526"/>
      <c r="R2411" s="526"/>
      <c r="S2411" s="526"/>
      <c r="T2411" s="526"/>
      <c r="U2411" s="366"/>
      <c r="V2411" s="366"/>
      <c r="W2411" s="366"/>
      <c r="X2411" s="366"/>
      <c r="Y2411" s="366"/>
      <c r="Z2411" s="366"/>
      <c r="AA2411" s="366"/>
      <c r="AB2411" s="366"/>
      <c r="AC2411" s="366"/>
      <c r="AD2411" s="366"/>
      <c r="AE2411" s="366"/>
      <c r="AF2411" s="366"/>
      <c r="AG2411" s="520"/>
    </row>
    <row r="2412" spans="1:33" ht="19.5" thickBot="1" x14ac:dyDescent="0.35">
      <c r="A2412" s="366"/>
      <c r="B2412" s="642"/>
      <c r="C2412" s="642"/>
      <c r="D2412" s="642"/>
      <c r="E2412" s="642"/>
      <c r="F2412" s="642"/>
      <c r="G2412" s="642"/>
      <c r="H2412" s="642"/>
      <c r="I2412" s="642"/>
      <c r="J2412" s="642"/>
      <c r="K2412" s="366"/>
      <c r="L2412" s="366"/>
      <c r="M2412" s="366"/>
      <c r="N2412" s="366"/>
      <c r="O2412" s="526"/>
      <c r="P2412" s="526"/>
      <c r="Q2412" s="526"/>
      <c r="R2412" s="526"/>
      <c r="S2412" s="526"/>
      <c r="T2412" s="526"/>
      <c r="U2412" s="366"/>
      <c r="V2412" s="366"/>
      <c r="W2412" s="366"/>
      <c r="X2412" s="366"/>
      <c r="Y2412" s="366"/>
      <c r="Z2412" s="366"/>
      <c r="AA2412" s="366"/>
      <c r="AB2412" s="366"/>
      <c r="AC2412" s="366"/>
      <c r="AD2412" s="366"/>
      <c r="AE2412" s="366"/>
      <c r="AF2412" s="366"/>
      <c r="AG2412" s="520"/>
    </row>
    <row r="2413" spans="1:33" ht="19.5" thickBot="1" x14ac:dyDescent="0.35">
      <c r="A2413" s="366"/>
      <c r="B2413" s="642"/>
      <c r="C2413" s="642"/>
      <c r="D2413" s="642"/>
      <c r="E2413" s="642"/>
      <c r="F2413" s="642"/>
      <c r="G2413" s="642"/>
      <c r="H2413" s="642"/>
      <c r="I2413" s="642"/>
      <c r="J2413" s="642"/>
      <c r="K2413" s="366"/>
      <c r="L2413" s="366"/>
      <c r="M2413" s="366"/>
      <c r="N2413" s="366"/>
      <c r="O2413" s="526"/>
      <c r="P2413" s="526"/>
      <c r="Q2413" s="526"/>
      <c r="R2413" s="526"/>
      <c r="S2413" s="526"/>
      <c r="T2413" s="526"/>
      <c r="U2413" s="366"/>
      <c r="V2413" s="366"/>
      <c r="W2413" s="366"/>
      <c r="X2413" s="366"/>
      <c r="Y2413" s="366"/>
      <c r="Z2413" s="366"/>
      <c r="AA2413" s="366"/>
      <c r="AB2413" s="366"/>
      <c r="AC2413" s="366"/>
      <c r="AD2413" s="366"/>
      <c r="AE2413" s="366"/>
      <c r="AF2413" s="366"/>
      <c r="AG2413" s="520"/>
    </row>
    <row r="2414" spans="1:33" ht="19.5" thickBot="1" x14ac:dyDescent="0.35">
      <c r="A2414" s="366"/>
      <c r="B2414" s="642"/>
      <c r="C2414" s="642"/>
      <c r="D2414" s="642"/>
      <c r="E2414" s="642"/>
      <c r="F2414" s="642"/>
      <c r="G2414" s="642"/>
      <c r="H2414" s="642"/>
      <c r="I2414" s="642"/>
      <c r="J2414" s="642"/>
      <c r="K2414" s="366"/>
      <c r="L2414" s="366"/>
      <c r="M2414" s="366"/>
      <c r="N2414" s="366"/>
      <c r="O2414" s="526"/>
      <c r="P2414" s="526"/>
      <c r="Q2414" s="526"/>
      <c r="R2414" s="526"/>
      <c r="S2414" s="526"/>
      <c r="T2414" s="526"/>
      <c r="U2414" s="366"/>
      <c r="V2414" s="366"/>
      <c r="W2414" s="366"/>
      <c r="X2414" s="366"/>
      <c r="Y2414" s="366"/>
      <c r="Z2414" s="366"/>
      <c r="AA2414" s="366"/>
      <c r="AB2414" s="366"/>
      <c r="AC2414" s="366"/>
      <c r="AD2414" s="366"/>
      <c r="AE2414" s="366"/>
      <c r="AF2414" s="366"/>
      <c r="AG2414" s="520"/>
    </row>
    <row r="2415" spans="1:33" ht="19.5" thickBot="1" x14ac:dyDescent="0.35">
      <c r="A2415" s="366"/>
      <c r="B2415" s="642"/>
      <c r="C2415" s="642"/>
      <c r="D2415" s="642"/>
      <c r="E2415" s="642"/>
      <c r="F2415" s="642"/>
      <c r="G2415" s="642"/>
      <c r="H2415" s="642"/>
      <c r="I2415" s="642"/>
      <c r="J2415" s="642"/>
      <c r="K2415" s="366"/>
      <c r="L2415" s="366"/>
      <c r="M2415" s="366"/>
      <c r="N2415" s="366"/>
      <c r="O2415" s="526"/>
      <c r="P2415" s="526"/>
      <c r="Q2415" s="526"/>
      <c r="R2415" s="526"/>
      <c r="S2415" s="526"/>
      <c r="T2415" s="526"/>
      <c r="U2415" s="366"/>
      <c r="V2415" s="366"/>
      <c r="W2415" s="366"/>
      <c r="X2415" s="366"/>
      <c r="Y2415" s="366"/>
      <c r="Z2415" s="366"/>
      <c r="AA2415" s="366"/>
      <c r="AB2415" s="366"/>
      <c r="AC2415" s="366"/>
      <c r="AD2415" s="366"/>
      <c r="AE2415" s="366"/>
      <c r="AF2415" s="366"/>
      <c r="AG2415" s="520"/>
    </row>
    <row r="2416" spans="1:33" ht="19.5" thickBot="1" x14ac:dyDescent="0.35">
      <c r="A2416" s="366"/>
      <c r="B2416" s="642"/>
      <c r="C2416" s="642"/>
      <c r="D2416" s="642"/>
      <c r="E2416" s="642"/>
      <c r="F2416" s="642"/>
      <c r="G2416" s="642"/>
      <c r="H2416" s="642"/>
      <c r="I2416" s="642"/>
      <c r="J2416" s="642"/>
      <c r="K2416" s="366"/>
      <c r="L2416" s="366"/>
      <c r="M2416" s="366"/>
      <c r="N2416" s="366"/>
      <c r="O2416" s="526"/>
      <c r="P2416" s="526"/>
      <c r="Q2416" s="526"/>
      <c r="R2416" s="526"/>
      <c r="S2416" s="526"/>
      <c r="T2416" s="526"/>
      <c r="U2416" s="366"/>
      <c r="V2416" s="366"/>
      <c r="W2416" s="366"/>
      <c r="X2416" s="366"/>
      <c r="Y2416" s="366"/>
      <c r="Z2416" s="366"/>
      <c r="AA2416" s="366"/>
      <c r="AB2416" s="366"/>
      <c r="AC2416" s="366"/>
      <c r="AD2416" s="366"/>
      <c r="AE2416" s="366"/>
      <c r="AF2416" s="366"/>
      <c r="AG2416" s="520"/>
    </row>
    <row r="2417" spans="1:33" ht="19.5" thickBot="1" x14ac:dyDescent="0.35">
      <c r="A2417" s="366"/>
      <c r="B2417" s="642"/>
      <c r="C2417" s="642"/>
      <c r="D2417" s="642"/>
      <c r="E2417" s="642"/>
      <c r="F2417" s="642"/>
      <c r="G2417" s="642"/>
      <c r="H2417" s="642"/>
      <c r="I2417" s="642"/>
      <c r="J2417" s="642"/>
      <c r="K2417" s="366"/>
      <c r="L2417" s="366"/>
      <c r="M2417" s="366"/>
      <c r="N2417" s="366"/>
      <c r="O2417" s="526"/>
      <c r="P2417" s="526"/>
      <c r="Q2417" s="526"/>
      <c r="R2417" s="526"/>
      <c r="S2417" s="526"/>
      <c r="T2417" s="526"/>
      <c r="U2417" s="366"/>
      <c r="V2417" s="366"/>
      <c r="W2417" s="366"/>
      <c r="X2417" s="366"/>
      <c r="Y2417" s="366"/>
      <c r="Z2417" s="366"/>
      <c r="AA2417" s="366"/>
      <c r="AB2417" s="366"/>
      <c r="AC2417" s="366"/>
      <c r="AD2417" s="366"/>
      <c r="AE2417" s="366"/>
      <c r="AF2417" s="366"/>
      <c r="AG2417" s="520"/>
    </row>
    <row r="2418" spans="1:33" ht="19.5" thickBot="1" x14ac:dyDescent="0.35">
      <c r="A2418" s="366"/>
      <c r="B2418" s="642"/>
      <c r="C2418" s="642"/>
      <c r="D2418" s="642"/>
      <c r="E2418" s="642"/>
      <c r="F2418" s="642"/>
      <c r="G2418" s="642"/>
      <c r="H2418" s="642"/>
      <c r="I2418" s="642"/>
      <c r="J2418" s="642"/>
      <c r="K2418" s="366"/>
      <c r="L2418" s="366"/>
      <c r="M2418" s="366"/>
      <c r="N2418" s="366"/>
      <c r="O2418" s="526"/>
      <c r="P2418" s="526"/>
      <c r="Q2418" s="526"/>
      <c r="R2418" s="526"/>
      <c r="S2418" s="526"/>
      <c r="T2418" s="526"/>
      <c r="U2418" s="366"/>
      <c r="V2418" s="366"/>
      <c r="W2418" s="366"/>
      <c r="X2418" s="366"/>
      <c r="Y2418" s="366"/>
      <c r="Z2418" s="366"/>
      <c r="AA2418" s="366"/>
      <c r="AB2418" s="366"/>
      <c r="AC2418" s="366"/>
      <c r="AD2418" s="366"/>
      <c r="AE2418" s="366"/>
      <c r="AF2418" s="366"/>
      <c r="AG2418" s="520"/>
    </row>
    <row r="2419" spans="1:33" ht="19.5" thickBot="1" x14ac:dyDescent="0.35">
      <c r="A2419" s="366"/>
      <c r="B2419" s="642"/>
      <c r="C2419" s="642"/>
      <c r="D2419" s="642"/>
      <c r="E2419" s="642"/>
      <c r="F2419" s="642"/>
      <c r="G2419" s="642"/>
      <c r="H2419" s="642"/>
      <c r="I2419" s="642"/>
      <c r="J2419" s="642"/>
      <c r="K2419" s="366"/>
      <c r="L2419" s="366"/>
      <c r="M2419" s="366"/>
      <c r="N2419" s="366"/>
      <c r="O2419" s="526"/>
      <c r="P2419" s="526"/>
      <c r="Q2419" s="526"/>
      <c r="R2419" s="526"/>
      <c r="S2419" s="526"/>
      <c r="T2419" s="526"/>
      <c r="U2419" s="366"/>
      <c r="V2419" s="366"/>
      <c r="W2419" s="366"/>
      <c r="X2419" s="366"/>
      <c r="Y2419" s="366"/>
      <c r="Z2419" s="366"/>
      <c r="AA2419" s="366"/>
      <c r="AB2419" s="366"/>
      <c r="AC2419" s="366"/>
      <c r="AD2419" s="366"/>
      <c r="AE2419" s="366"/>
      <c r="AF2419" s="366"/>
      <c r="AG2419" s="520"/>
    </row>
    <row r="2420" spans="1:33" x14ac:dyDescent="0.3">
      <c r="A2420" s="366"/>
      <c r="B2420" s="366"/>
      <c r="C2420" s="366"/>
      <c r="D2420" s="366"/>
      <c r="E2420" s="366"/>
      <c r="F2420" s="366"/>
      <c r="G2420" s="366"/>
      <c r="H2420" s="366"/>
      <c r="I2420" s="366"/>
      <c r="J2420" s="366"/>
      <c r="K2420" s="366"/>
      <c r="L2420" s="366"/>
      <c r="M2420" s="366"/>
      <c r="N2420" s="366"/>
      <c r="O2420" s="526"/>
      <c r="P2420" s="526"/>
      <c r="Q2420" s="526"/>
      <c r="R2420" s="526"/>
      <c r="S2420" s="526"/>
      <c r="T2420" s="526"/>
      <c r="U2420" s="366"/>
      <c r="V2420" s="366"/>
      <c r="W2420" s="366"/>
      <c r="X2420" s="366"/>
      <c r="Y2420" s="366"/>
      <c r="Z2420" s="366"/>
      <c r="AA2420" s="366"/>
      <c r="AB2420" s="366"/>
      <c r="AC2420" s="366"/>
      <c r="AD2420" s="366"/>
      <c r="AE2420" s="366"/>
      <c r="AF2420" s="366"/>
      <c r="AG2420" s="520"/>
    </row>
    <row r="2421" spans="1:33" ht="19.5" thickBot="1" x14ac:dyDescent="0.35">
      <c r="A2421" s="366"/>
      <c r="B2421" s="366"/>
      <c r="C2421" s="366"/>
      <c r="D2421" s="366"/>
      <c r="E2421" s="366"/>
      <c r="F2421" s="366"/>
      <c r="G2421" s="366"/>
      <c r="H2421" s="366"/>
      <c r="I2421" s="366"/>
      <c r="J2421" s="366"/>
      <c r="K2421" s="366"/>
      <c r="L2421" s="366"/>
      <c r="M2421" s="366"/>
      <c r="N2421" s="366"/>
      <c r="O2421" s="526"/>
      <c r="P2421" s="526"/>
      <c r="Q2421" s="526"/>
      <c r="R2421" s="526"/>
      <c r="S2421" s="526"/>
      <c r="T2421" s="526"/>
      <c r="U2421" s="366"/>
      <c r="V2421" s="366"/>
      <c r="W2421" s="366"/>
      <c r="X2421" s="366"/>
      <c r="Y2421" s="366"/>
      <c r="Z2421" s="366"/>
      <c r="AA2421" s="366"/>
      <c r="AB2421" s="366"/>
      <c r="AC2421" s="366"/>
      <c r="AD2421" s="366"/>
      <c r="AE2421" s="366"/>
      <c r="AF2421" s="366"/>
      <c r="AG2421" s="520"/>
    </row>
    <row r="2422" spans="1:33" ht="19.5" thickBot="1" x14ac:dyDescent="0.35">
      <c r="A2422" s="366"/>
      <c r="B2422" s="528" t="s">
        <v>91</v>
      </c>
      <c r="C2422" s="1976"/>
      <c r="D2422" s="1977"/>
      <c r="E2422" s="1977"/>
      <c r="F2422" s="1977"/>
      <c r="G2422" s="1977"/>
      <c r="H2422" s="1977"/>
      <c r="I2422" s="1977"/>
      <c r="J2422" s="1977"/>
      <c r="K2422" s="1977"/>
      <c r="L2422" s="1977"/>
      <c r="M2422" s="1977"/>
      <c r="N2422" s="1977"/>
      <c r="O2422" s="1977"/>
      <c r="P2422" s="1977"/>
      <c r="Q2422" s="1977"/>
      <c r="R2422" s="1977"/>
      <c r="S2422" s="1977"/>
      <c r="T2422" s="1977"/>
      <c r="U2422" s="1977"/>
      <c r="V2422" s="1977"/>
      <c r="W2422" s="1977"/>
      <c r="X2422" s="1977"/>
      <c r="Y2422" s="1977"/>
      <c r="Z2422" s="1977"/>
      <c r="AA2422" s="366"/>
      <c r="AB2422" s="366"/>
      <c r="AC2422" s="366"/>
      <c r="AD2422" s="366"/>
      <c r="AE2422" s="366"/>
      <c r="AF2422" s="366"/>
      <c r="AG2422" s="520"/>
    </row>
    <row r="2423" spans="1:33" ht="46.5" customHeight="1" thickBot="1" x14ac:dyDescent="0.35">
      <c r="A2423" s="366"/>
      <c r="B2423" s="366"/>
      <c r="C2423" s="1979"/>
      <c r="D2423" s="1980"/>
      <c r="E2423" s="1980"/>
      <c r="F2423" s="1980"/>
      <c r="G2423" s="1980"/>
      <c r="H2423" s="1980"/>
      <c r="I2423" s="1980"/>
      <c r="J2423" s="1980"/>
      <c r="K2423" s="1980"/>
      <c r="L2423" s="1980"/>
      <c r="M2423" s="1980"/>
      <c r="N2423" s="1980"/>
      <c r="O2423" s="1980"/>
      <c r="P2423" s="1980"/>
      <c r="Q2423" s="1980"/>
      <c r="R2423" s="1980"/>
      <c r="S2423" s="1980"/>
      <c r="T2423" s="1980"/>
      <c r="U2423" s="1980"/>
      <c r="V2423" s="1980"/>
      <c r="W2423" s="1980"/>
      <c r="X2423" s="1980"/>
      <c r="Y2423" s="1980"/>
      <c r="Z2423" s="1980"/>
      <c r="AA2423" s="366"/>
      <c r="AB2423" s="366"/>
      <c r="AC2423" s="366"/>
      <c r="AD2423" s="366"/>
      <c r="AE2423" s="366"/>
      <c r="AF2423" s="366"/>
      <c r="AG2423" s="520"/>
    </row>
    <row r="2424" spans="1:33" x14ac:dyDescent="0.3">
      <c r="A2424" s="529"/>
      <c r="B2424" s="365"/>
      <c r="C2424" s="365"/>
      <c r="D2424" s="365"/>
      <c r="E2424" s="365"/>
      <c r="F2424" s="365"/>
      <c r="G2424" s="365"/>
      <c r="H2424" s="365"/>
      <c r="I2424" s="365"/>
      <c r="J2424" s="365"/>
      <c r="K2424" s="365"/>
      <c r="L2424" s="365"/>
      <c r="M2424" s="365"/>
      <c r="N2424" s="365"/>
      <c r="O2424" s="365"/>
      <c r="P2424" s="365"/>
      <c r="Q2424" s="365"/>
      <c r="R2424" s="365"/>
      <c r="S2424" s="365"/>
      <c r="T2424" s="365"/>
      <c r="U2424" s="365"/>
      <c r="V2424" s="365"/>
      <c r="W2424" s="365"/>
      <c r="X2424" s="365"/>
      <c r="Y2424" s="365"/>
      <c r="Z2424" s="365"/>
      <c r="AA2424" s="365"/>
      <c r="AB2424" s="365"/>
      <c r="AC2424" s="365"/>
      <c r="AD2424" s="365"/>
      <c r="AE2424" s="365"/>
      <c r="AF2424" s="365"/>
      <c r="AG2424" s="520"/>
    </row>
    <row r="2425" spans="1:33" x14ac:dyDescent="0.3">
      <c r="A2425" s="366"/>
      <c r="B2425" s="366"/>
      <c r="C2425" s="366"/>
      <c r="D2425" s="366"/>
      <c r="E2425" s="366"/>
      <c r="F2425" s="366"/>
      <c r="G2425" s="366"/>
      <c r="H2425" s="366"/>
      <c r="I2425" s="366"/>
      <c r="J2425" s="366"/>
      <c r="K2425" s="366"/>
      <c r="L2425" s="366"/>
      <c r="M2425" s="366"/>
      <c r="N2425" s="366"/>
      <c r="O2425" s="366"/>
      <c r="P2425" s="526"/>
      <c r="Q2425" s="526"/>
      <c r="R2425" s="526"/>
      <c r="S2425" s="526"/>
      <c r="T2425" s="526"/>
      <c r="U2425" s="366"/>
      <c r="V2425" s="366"/>
      <c r="W2425" s="366"/>
      <c r="X2425" s="366"/>
      <c r="Y2425" s="366"/>
      <c r="Z2425" s="366"/>
      <c r="AA2425" s="366"/>
      <c r="AB2425" s="366"/>
      <c r="AC2425" s="366"/>
      <c r="AD2425" s="366"/>
      <c r="AE2425" s="366"/>
      <c r="AF2425" s="366"/>
      <c r="AG2425" s="520"/>
    </row>
    <row r="2426" spans="1:33" x14ac:dyDescent="0.3">
      <c r="A2426" s="366"/>
      <c r="B2426" s="47" t="s">
        <v>990</v>
      </c>
      <c r="C2426" s="366"/>
      <c r="D2426" s="366"/>
      <c r="E2426" s="366"/>
      <c r="F2426" s="366"/>
      <c r="G2426" s="366"/>
      <c r="H2426" s="366"/>
      <c r="I2426" s="366"/>
      <c r="J2426" s="366"/>
      <c r="K2426" s="366"/>
      <c r="L2426" s="366"/>
      <c r="M2426" s="366"/>
      <c r="N2426" s="366"/>
      <c r="O2426" s="366"/>
      <c r="P2426" s="526"/>
      <c r="Q2426" s="526"/>
      <c r="R2426" s="526"/>
      <c r="S2426" s="526"/>
      <c r="T2426" s="526"/>
      <c r="U2426" s="366"/>
      <c r="V2426" s="366"/>
      <c r="W2426" s="366"/>
      <c r="X2426" s="366"/>
      <c r="Y2426" s="366"/>
      <c r="Z2426" s="366"/>
      <c r="AA2426" s="366"/>
      <c r="AB2426" s="366"/>
      <c r="AC2426" s="366"/>
      <c r="AD2426" s="366"/>
      <c r="AE2426" s="366"/>
      <c r="AF2426" s="366"/>
      <c r="AG2426" s="520"/>
    </row>
    <row r="2427" spans="1:33" ht="19.5" thickBot="1" x14ac:dyDescent="0.35">
      <c r="A2427" s="366"/>
      <c r="B2427" s="366"/>
      <c r="C2427" s="366"/>
      <c r="D2427" s="366"/>
      <c r="E2427" s="366"/>
      <c r="F2427" s="366"/>
      <c r="G2427" s="366"/>
      <c r="H2427" s="366"/>
      <c r="I2427" s="366"/>
      <c r="J2427" s="366"/>
      <c r="K2427" s="366"/>
      <c r="L2427" s="366"/>
      <c r="M2427" s="366"/>
      <c r="N2427" s="366"/>
      <c r="O2427" s="366"/>
      <c r="P2427" s="526"/>
      <c r="Q2427" s="526"/>
      <c r="R2427" s="526"/>
      <c r="S2427" s="526"/>
      <c r="T2427" s="526"/>
      <c r="U2427" s="366"/>
      <c r="V2427" s="366"/>
      <c r="W2427" s="366"/>
      <c r="X2427" s="366"/>
      <c r="Y2427" s="366"/>
      <c r="Z2427" s="366"/>
      <c r="AA2427" s="366"/>
      <c r="AB2427" s="366"/>
      <c r="AC2427" s="366"/>
      <c r="AD2427" s="366"/>
      <c r="AE2427" s="366"/>
      <c r="AF2427" s="366"/>
      <c r="AG2427" s="520"/>
    </row>
    <row r="2428" spans="1:33" ht="69" customHeight="1" thickBot="1" x14ac:dyDescent="0.35">
      <c r="A2428" s="366"/>
      <c r="B2428" s="479" t="s">
        <v>353</v>
      </c>
      <c r="C2428" s="187" t="s">
        <v>354</v>
      </c>
      <c r="D2428" s="187" t="s">
        <v>355</v>
      </c>
      <c r="E2428" s="187" t="s">
        <v>336</v>
      </c>
      <c r="F2428" s="366"/>
      <c r="G2428" s="366"/>
      <c r="H2428" s="366"/>
      <c r="I2428" s="366"/>
      <c r="J2428" s="366"/>
      <c r="K2428" s="366"/>
      <c r="L2428" s="366"/>
      <c r="M2428" s="366"/>
      <c r="N2428" s="366"/>
      <c r="O2428" s="526"/>
      <c r="P2428" s="526"/>
      <c r="Q2428" s="526"/>
      <c r="R2428" s="526"/>
      <c r="S2428" s="526"/>
      <c r="T2428" s="526"/>
      <c r="U2428" s="366"/>
      <c r="V2428" s="366"/>
      <c r="W2428" s="366"/>
      <c r="X2428" s="366"/>
      <c r="Y2428" s="366"/>
      <c r="Z2428" s="366"/>
      <c r="AA2428" s="366"/>
      <c r="AB2428" s="366"/>
      <c r="AC2428" s="366"/>
      <c r="AD2428" s="366"/>
      <c r="AE2428" s="366"/>
      <c r="AF2428" s="366"/>
      <c r="AG2428" s="520"/>
    </row>
    <row r="2429" spans="1:33" ht="19.5" thickBot="1" x14ac:dyDescent="0.35">
      <c r="A2429" s="366"/>
      <c r="B2429" s="1415"/>
      <c r="C2429" s="293"/>
      <c r="D2429" s="293"/>
      <c r="E2429" s="388"/>
      <c r="F2429" s="366"/>
      <c r="G2429" s="366"/>
      <c r="H2429" s="366"/>
      <c r="I2429" s="366"/>
      <c r="J2429" s="366"/>
      <c r="K2429" s="366"/>
      <c r="L2429" s="366"/>
      <c r="M2429" s="366"/>
      <c r="N2429" s="366"/>
      <c r="O2429" s="526"/>
      <c r="P2429" s="526"/>
      <c r="Q2429" s="526"/>
      <c r="R2429" s="526"/>
      <c r="S2429" s="526"/>
      <c r="T2429" s="526"/>
      <c r="U2429" s="366"/>
      <c r="V2429" s="366"/>
      <c r="W2429" s="366"/>
      <c r="X2429" s="366"/>
      <c r="Y2429" s="366"/>
      <c r="Z2429" s="366"/>
      <c r="AA2429" s="366"/>
      <c r="AB2429" s="366"/>
      <c r="AC2429" s="366"/>
      <c r="AD2429" s="366"/>
      <c r="AE2429" s="366"/>
      <c r="AF2429" s="366"/>
      <c r="AG2429" s="520"/>
    </row>
    <row r="2430" spans="1:33" ht="19.5" thickBot="1" x14ac:dyDescent="0.35">
      <c r="A2430" s="366"/>
      <c r="B2430" s="1666"/>
      <c r="C2430" s="388"/>
      <c r="D2430" s="388"/>
      <c r="E2430" s="388"/>
      <c r="F2430" s="366"/>
      <c r="G2430" s="366"/>
      <c r="H2430" s="366"/>
      <c r="I2430" s="366"/>
      <c r="J2430" s="366"/>
      <c r="K2430" s="366"/>
      <c r="L2430" s="366"/>
      <c r="M2430" s="366"/>
      <c r="N2430" s="366"/>
      <c r="O2430" s="526"/>
      <c r="P2430" s="526"/>
      <c r="Q2430" s="526"/>
      <c r="R2430" s="526"/>
      <c r="S2430" s="526"/>
      <c r="T2430" s="526"/>
      <c r="U2430" s="366"/>
      <c r="V2430" s="366"/>
      <c r="W2430" s="366"/>
      <c r="X2430" s="366"/>
      <c r="Y2430" s="366"/>
      <c r="Z2430" s="366"/>
      <c r="AA2430" s="366"/>
      <c r="AB2430" s="366"/>
      <c r="AC2430" s="366"/>
      <c r="AD2430" s="366"/>
      <c r="AE2430" s="366"/>
      <c r="AF2430" s="366"/>
      <c r="AG2430" s="520"/>
    </row>
    <row r="2431" spans="1:33" ht="19.5" thickBot="1" x14ac:dyDescent="0.35">
      <c r="A2431" s="366"/>
      <c r="B2431" s="1666"/>
      <c r="C2431" s="388"/>
      <c r="D2431" s="388"/>
      <c r="E2431" s="388"/>
      <c r="F2431" s="366"/>
      <c r="G2431" s="366"/>
      <c r="H2431" s="366"/>
      <c r="I2431" s="366"/>
      <c r="J2431" s="366"/>
      <c r="K2431" s="366"/>
      <c r="L2431" s="366"/>
      <c r="M2431" s="366"/>
      <c r="N2431" s="366"/>
      <c r="O2431" s="526"/>
      <c r="P2431" s="526"/>
      <c r="Q2431" s="526"/>
      <c r="R2431" s="526"/>
      <c r="S2431" s="526"/>
      <c r="T2431" s="526"/>
      <c r="U2431" s="366"/>
      <c r="V2431" s="366"/>
      <c r="W2431" s="366"/>
      <c r="X2431" s="366"/>
      <c r="Y2431" s="366"/>
      <c r="Z2431" s="366"/>
      <c r="AA2431" s="366"/>
      <c r="AB2431" s="366"/>
      <c r="AC2431" s="366"/>
      <c r="AD2431" s="366"/>
      <c r="AE2431" s="366"/>
      <c r="AF2431" s="366"/>
      <c r="AG2431" s="520"/>
    </row>
    <row r="2432" spans="1:33" ht="19.5" thickBot="1" x14ac:dyDescent="0.35">
      <c r="A2432" s="366"/>
      <c r="B2432" s="1666"/>
      <c r="C2432" s="388"/>
      <c r="D2432" s="388"/>
      <c r="E2432" s="388"/>
      <c r="F2432" s="366"/>
      <c r="G2432" s="366"/>
      <c r="H2432" s="366"/>
      <c r="I2432" s="366"/>
      <c r="J2432" s="366"/>
      <c r="K2432" s="366"/>
      <c r="L2432" s="366"/>
      <c r="M2432" s="366"/>
      <c r="N2432" s="366"/>
      <c r="O2432" s="526"/>
      <c r="P2432" s="526"/>
      <c r="Q2432" s="526"/>
      <c r="R2432" s="526"/>
      <c r="S2432" s="526"/>
      <c r="T2432" s="526"/>
      <c r="U2432" s="366"/>
      <c r="V2432" s="366"/>
      <c r="W2432" s="366"/>
      <c r="X2432" s="366"/>
      <c r="Y2432" s="366"/>
      <c r="Z2432" s="366"/>
      <c r="AA2432" s="366"/>
      <c r="AB2432" s="366"/>
      <c r="AC2432" s="366"/>
      <c r="AD2432" s="366"/>
      <c r="AE2432" s="366"/>
      <c r="AF2432" s="366"/>
      <c r="AG2432" s="520"/>
    </row>
    <row r="2433" spans="1:33" ht="19.5" thickBot="1" x14ac:dyDescent="0.35">
      <c r="A2433" s="366"/>
      <c r="B2433" s="1666"/>
      <c r="C2433" s="388"/>
      <c r="D2433" s="388"/>
      <c r="E2433" s="388"/>
      <c r="F2433" s="366"/>
      <c r="G2433" s="366"/>
      <c r="H2433" s="366"/>
      <c r="I2433" s="366"/>
      <c r="J2433" s="366"/>
      <c r="K2433" s="366"/>
      <c r="L2433" s="366"/>
      <c r="M2433" s="366"/>
      <c r="N2433" s="366"/>
      <c r="O2433" s="526"/>
      <c r="P2433" s="526"/>
      <c r="Q2433" s="526"/>
      <c r="R2433" s="526"/>
      <c r="S2433" s="526"/>
      <c r="T2433" s="526"/>
      <c r="U2433" s="366"/>
      <c r="V2433" s="366"/>
      <c r="W2433" s="366"/>
      <c r="X2433" s="366"/>
      <c r="Y2433" s="366"/>
      <c r="Z2433" s="366"/>
      <c r="AA2433" s="366"/>
      <c r="AB2433" s="366"/>
      <c r="AC2433" s="366"/>
      <c r="AD2433" s="366"/>
      <c r="AE2433" s="366"/>
      <c r="AF2433" s="366"/>
      <c r="AG2433" s="520"/>
    </row>
    <row r="2434" spans="1:33" ht="19.5" thickBot="1" x14ac:dyDescent="0.35">
      <c r="A2434" s="366"/>
      <c r="B2434" s="1666"/>
      <c r="C2434" s="388"/>
      <c r="D2434" s="388"/>
      <c r="E2434" s="388"/>
      <c r="F2434" s="366"/>
      <c r="G2434" s="366"/>
      <c r="H2434" s="366"/>
      <c r="I2434" s="366"/>
      <c r="J2434" s="366"/>
      <c r="K2434" s="366"/>
      <c r="L2434" s="366"/>
      <c r="M2434" s="366"/>
      <c r="N2434" s="366"/>
      <c r="O2434" s="526"/>
      <c r="P2434" s="526"/>
      <c r="Q2434" s="526"/>
      <c r="R2434" s="526"/>
      <c r="S2434" s="526"/>
      <c r="T2434" s="526"/>
      <c r="U2434" s="366"/>
      <c r="V2434" s="366"/>
      <c r="W2434" s="366"/>
      <c r="X2434" s="366"/>
      <c r="Y2434" s="366"/>
      <c r="Z2434" s="366"/>
      <c r="AA2434" s="366"/>
      <c r="AB2434" s="366"/>
      <c r="AC2434" s="366"/>
      <c r="AD2434" s="366"/>
      <c r="AE2434" s="366"/>
      <c r="AF2434" s="366"/>
      <c r="AG2434" s="520"/>
    </row>
    <row r="2435" spans="1:33" ht="19.5" thickBot="1" x14ac:dyDescent="0.35">
      <c r="A2435" s="366"/>
      <c r="B2435" s="1666"/>
      <c r="C2435" s="388"/>
      <c r="D2435" s="388"/>
      <c r="E2435" s="388"/>
      <c r="F2435" s="366"/>
      <c r="G2435" s="366"/>
      <c r="H2435" s="366"/>
      <c r="I2435" s="366"/>
      <c r="J2435" s="366"/>
      <c r="K2435" s="366"/>
      <c r="L2435" s="366"/>
      <c r="M2435" s="366"/>
      <c r="N2435" s="366"/>
      <c r="O2435" s="526"/>
      <c r="P2435" s="526"/>
      <c r="Q2435" s="526"/>
      <c r="R2435" s="526"/>
      <c r="S2435" s="526"/>
      <c r="T2435" s="526"/>
      <c r="U2435" s="366"/>
      <c r="V2435" s="366"/>
      <c r="W2435" s="366"/>
      <c r="X2435" s="366"/>
      <c r="Y2435" s="366"/>
      <c r="Z2435" s="366"/>
      <c r="AA2435" s="366"/>
      <c r="AB2435" s="366"/>
      <c r="AC2435" s="366"/>
      <c r="AD2435" s="366"/>
      <c r="AE2435" s="366"/>
      <c r="AF2435" s="366"/>
      <c r="AG2435" s="520"/>
    </row>
    <row r="2436" spans="1:33" ht="19.5" thickBot="1" x14ac:dyDescent="0.35">
      <c r="A2436" s="366"/>
      <c r="B2436" s="1666"/>
      <c r="C2436" s="388"/>
      <c r="D2436" s="388"/>
      <c r="E2436" s="388"/>
      <c r="F2436" s="366"/>
      <c r="G2436" s="366"/>
      <c r="H2436" s="366"/>
      <c r="I2436" s="366"/>
      <c r="J2436" s="366"/>
      <c r="K2436" s="366"/>
      <c r="L2436" s="366"/>
      <c r="M2436" s="366"/>
      <c r="N2436" s="366"/>
      <c r="O2436" s="526"/>
      <c r="P2436" s="526"/>
      <c r="Q2436" s="526"/>
      <c r="R2436" s="526"/>
      <c r="S2436" s="526"/>
      <c r="T2436" s="526"/>
      <c r="U2436" s="366"/>
      <c r="V2436" s="366"/>
      <c r="W2436" s="366"/>
      <c r="X2436" s="366"/>
      <c r="Y2436" s="366"/>
      <c r="Z2436" s="366"/>
      <c r="AA2436" s="366"/>
      <c r="AB2436" s="366"/>
      <c r="AC2436" s="366"/>
      <c r="AD2436" s="366"/>
      <c r="AE2436" s="366"/>
      <c r="AF2436" s="366"/>
      <c r="AG2436" s="520"/>
    </row>
    <row r="2437" spans="1:33" ht="19.5" thickBot="1" x14ac:dyDescent="0.35">
      <c r="A2437" s="366"/>
      <c r="B2437" s="1666"/>
      <c r="C2437" s="388"/>
      <c r="D2437" s="388"/>
      <c r="E2437" s="388"/>
      <c r="F2437" s="366"/>
      <c r="G2437" s="366"/>
      <c r="H2437" s="366"/>
      <c r="I2437" s="366"/>
      <c r="J2437" s="366"/>
      <c r="K2437" s="366"/>
      <c r="L2437" s="366"/>
      <c r="M2437" s="366"/>
      <c r="N2437" s="366"/>
      <c r="O2437" s="526"/>
      <c r="P2437" s="526"/>
      <c r="Q2437" s="526"/>
      <c r="R2437" s="526"/>
      <c r="S2437" s="526"/>
      <c r="T2437" s="526"/>
      <c r="U2437" s="366"/>
      <c r="V2437" s="366"/>
      <c r="W2437" s="366"/>
      <c r="X2437" s="366"/>
      <c r="Y2437" s="366"/>
      <c r="Z2437" s="366"/>
      <c r="AA2437" s="366"/>
      <c r="AB2437" s="366"/>
      <c r="AC2437" s="366"/>
      <c r="AD2437" s="366"/>
      <c r="AE2437" s="366"/>
      <c r="AF2437" s="366"/>
      <c r="AG2437" s="520"/>
    </row>
    <row r="2438" spans="1:33" ht="19.5" thickBot="1" x14ac:dyDescent="0.35">
      <c r="A2438" s="366"/>
      <c r="B2438" s="1666"/>
      <c r="C2438" s="388"/>
      <c r="D2438" s="388"/>
      <c r="E2438" s="388"/>
      <c r="F2438" s="366"/>
      <c r="G2438" s="366"/>
      <c r="H2438" s="366"/>
      <c r="I2438" s="366"/>
      <c r="J2438" s="366"/>
      <c r="K2438" s="366"/>
      <c r="L2438" s="366"/>
      <c r="M2438" s="366"/>
      <c r="N2438" s="366"/>
      <c r="O2438" s="526"/>
      <c r="P2438" s="526"/>
      <c r="Q2438" s="526"/>
      <c r="R2438" s="526"/>
      <c r="S2438" s="526"/>
      <c r="T2438" s="526"/>
      <c r="U2438" s="366"/>
      <c r="V2438" s="366"/>
      <c r="W2438" s="366"/>
      <c r="X2438" s="366"/>
      <c r="Y2438" s="366"/>
      <c r="Z2438" s="366"/>
      <c r="AA2438" s="366"/>
      <c r="AB2438" s="366"/>
      <c r="AC2438" s="366"/>
      <c r="AD2438" s="366"/>
      <c r="AE2438" s="366"/>
      <c r="AF2438" s="366"/>
      <c r="AG2438" s="520"/>
    </row>
    <row r="2439" spans="1:33" ht="19.5" thickBot="1" x14ac:dyDescent="0.35">
      <c r="A2439" s="366"/>
      <c r="B2439" s="1666"/>
      <c r="C2439" s="388"/>
      <c r="D2439" s="388"/>
      <c r="E2439" s="388"/>
      <c r="F2439" s="366"/>
      <c r="G2439" s="366"/>
      <c r="H2439" s="366"/>
      <c r="I2439" s="366"/>
      <c r="J2439" s="366"/>
      <c r="K2439" s="366"/>
      <c r="L2439" s="366"/>
      <c r="M2439" s="366"/>
      <c r="N2439" s="366"/>
      <c r="O2439" s="526"/>
      <c r="P2439" s="526"/>
      <c r="Q2439" s="526"/>
      <c r="R2439" s="526"/>
      <c r="S2439" s="526"/>
      <c r="T2439" s="526"/>
      <c r="U2439" s="366"/>
      <c r="V2439" s="366"/>
      <c r="W2439" s="366"/>
      <c r="X2439" s="366"/>
      <c r="Y2439" s="366"/>
      <c r="Z2439" s="366"/>
      <c r="AA2439" s="366"/>
      <c r="AB2439" s="366"/>
      <c r="AC2439" s="366"/>
      <c r="AD2439" s="366"/>
      <c r="AE2439" s="366"/>
      <c r="AF2439" s="366"/>
      <c r="AG2439" s="520"/>
    </row>
    <row r="2440" spans="1:33" ht="19.5" thickBot="1" x14ac:dyDescent="0.35">
      <c r="A2440" s="366"/>
      <c r="B2440" s="1666"/>
      <c r="C2440" s="388"/>
      <c r="D2440" s="388"/>
      <c r="E2440" s="388"/>
      <c r="F2440" s="366"/>
      <c r="G2440" s="366"/>
      <c r="H2440" s="366"/>
      <c r="I2440" s="366"/>
      <c r="J2440" s="366"/>
      <c r="K2440" s="366"/>
      <c r="L2440" s="366"/>
      <c r="M2440" s="366"/>
      <c r="N2440" s="366"/>
      <c r="O2440" s="526"/>
      <c r="P2440" s="526"/>
      <c r="Q2440" s="526"/>
      <c r="R2440" s="526"/>
      <c r="S2440" s="526"/>
      <c r="T2440" s="526"/>
      <c r="U2440" s="366"/>
      <c r="V2440" s="366"/>
      <c r="W2440" s="366"/>
      <c r="X2440" s="366"/>
      <c r="Y2440" s="366"/>
      <c r="Z2440" s="366"/>
      <c r="AA2440" s="366"/>
      <c r="AB2440" s="366"/>
      <c r="AC2440" s="366"/>
      <c r="AD2440" s="366"/>
      <c r="AE2440" s="366"/>
      <c r="AF2440" s="366"/>
      <c r="AG2440" s="520"/>
    </row>
    <row r="2441" spans="1:33" ht="19.5" thickBot="1" x14ac:dyDescent="0.35">
      <c r="A2441" s="366"/>
      <c r="B2441" s="1666"/>
      <c r="C2441" s="388"/>
      <c r="D2441" s="388"/>
      <c r="E2441" s="388"/>
      <c r="F2441" s="366"/>
      <c r="G2441" s="366"/>
      <c r="H2441" s="366"/>
      <c r="I2441" s="366"/>
      <c r="J2441" s="366"/>
      <c r="K2441" s="366"/>
      <c r="L2441" s="366"/>
      <c r="M2441" s="366"/>
      <c r="N2441" s="366"/>
      <c r="O2441" s="526"/>
      <c r="P2441" s="526"/>
      <c r="Q2441" s="526"/>
      <c r="R2441" s="526"/>
      <c r="S2441" s="526"/>
      <c r="T2441" s="526"/>
      <c r="U2441" s="366"/>
      <c r="V2441" s="366"/>
      <c r="W2441" s="366"/>
      <c r="X2441" s="366"/>
      <c r="Y2441" s="366"/>
      <c r="Z2441" s="366"/>
      <c r="AA2441" s="366"/>
      <c r="AB2441" s="366"/>
      <c r="AC2441" s="366"/>
      <c r="AD2441" s="366"/>
      <c r="AE2441" s="366"/>
      <c r="AF2441" s="366"/>
      <c r="AG2441" s="520"/>
    </row>
    <row r="2442" spans="1:33" ht="19.5" thickBot="1" x14ac:dyDescent="0.35">
      <c r="A2442" s="366"/>
      <c r="B2442" s="1666"/>
      <c r="C2442" s="388"/>
      <c r="D2442" s="388"/>
      <c r="E2442" s="388"/>
      <c r="F2442" s="366"/>
      <c r="G2442" s="366"/>
      <c r="H2442" s="366"/>
      <c r="I2442" s="366"/>
      <c r="J2442" s="366"/>
      <c r="K2442" s="366"/>
      <c r="L2442" s="366"/>
      <c r="M2442" s="366"/>
      <c r="N2442" s="366"/>
      <c r="O2442" s="526"/>
      <c r="P2442" s="526"/>
      <c r="Q2442" s="526"/>
      <c r="R2442" s="526"/>
      <c r="S2442" s="526"/>
      <c r="T2442" s="526"/>
      <c r="U2442" s="366"/>
      <c r="V2442" s="366"/>
      <c r="W2442" s="366"/>
      <c r="X2442" s="366"/>
      <c r="Y2442" s="366"/>
      <c r="Z2442" s="366"/>
      <c r="AA2442" s="366"/>
      <c r="AB2442" s="366"/>
      <c r="AC2442" s="366"/>
      <c r="AD2442" s="366"/>
      <c r="AE2442" s="366"/>
      <c r="AF2442" s="366"/>
      <c r="AG2442" s="520"/>
    </row>
    <row r="2443" spans="1:33" ht="19.5" thickBot="1" x14ac:dyDescent="0.35">
      <c r="A2443" s="366"/>
      <c r="B2443" s="1666"/>
      <c r="C2443" s="388"/>
      <c r="D2443" s="388"/>
      <c r="E2443" s="388"/>
      <c r="F2443" s="366"/>
      <c r="G2443" s="366"/>
      <c r="H2443" s="366"/>
      <c r="I2443" s="366"/>
      <c r="J2443" s="366"/>
      <c r="K2443" s="366"/>
      <c r="L2443" s="366"/>
      <c r="M2443" s="366"/>
      <c r="N2443" s="366"/>
      <c r="O2443" s="526"/>
      <c r="P2443" s="526"/>
      <c r="Q2443" s="526"/>
      <c r="R2443" s="526"/>
      <c r="S2443" s="526"/>
      <c r="T2443" s="526"/>
      <c r="U2443" s="366"/>
      <c r="V2443" s="366"/>
      <c r="W2443" s="366"/>
      <c r="X2443" s="366"/>
      <c r="Y2443" s="366"/>
      <c r="Z2443" s="366"/>
      <c r="AA2443" s="366"/>
      <c r="AB2443" s="366"/>
      <c r="AC2443" s="366"/>
      <c r="AD2443" s="366"/>
      <c r="AE2443" s="366"/>
      <c r="AF2443" s="366"/>
      <c r="AG2443" s="520"/>
    </row>
    <row r="2444" spans="1:33" ht="19.5" thickBot="1" x14ac:dyDescent="0.35">
      <c r="A2444" s="366"/>
      <c r="B2444" s="1666"/>
      <c r="C2444" s="388"/>
      <c r="D2444" s="388"/>
      <c r="E2444" s="388"/>
      <c r="F2444" s="366"/>
      <c r="G2444" s="366"/>
      <c r="H2444" s="366"/>
      <c r="I2444" s="366"/>
      <c r="J2444" s="366"/>
      <c r="K2444" s="366"/>
      <c r="L2444" s="366"/>
      <c r="M2444" s="366"/>
      <c r="N2444" s="366"/>
      <c r="O2444" s="526"/>
      <c r="P2444" s="526"/>
      <c r="Q2444" s="526"/>
      <c r="R2444" s="526"/>
      <c r="S2444" s="526"/>
      <c r="T2444" s="526"/>
      <c r="U2444" s="366"/>
      <c r="V2444" s="366"/>
      <c r="W2444" s="366"/>
      <c r="X2444" s="366"/>
      <c r="Y2444" s="366"/>
      <c r="Z2444" s="366"/>
      <c r="AA2444" s="366"/>
      <c r="AB2444" s="366"/>
      <c r="AC2444" s="366"/>
      <c r="AD2444" s="366"/>
      <c r="AE2444" s="366"/>
      <c r="AF2444" s="366"/>
      <c r="AG2444" s="520"/>
    </row>
    <row r="2445" spans="1:33" ht="19.5" thickBot="1" x14ac:dyDescent="0.35">
      <c r="A2445" s="366"/>
      <c r="B2445" s="1666"/>
      <c r="C2445" s="388"/>
      <c r="D2445" s="388"/>
      <c r="E2445" s="388"/>
      <c r="F2445" s="366"/>
      <c r="G2445" s="366"/>
      <c r="H2445" s="366"/>
      <c r="I2445" s="366"/>
      <c r="J2445" s="366"/>
      <c r="K2445" s="366"/>
      <c r="L2445" s="366"/>
      <c r="M2445" s="366"/>
      <c r="N2445" s="366"/>
      <c r="O2445" s="526"/>
      <c r="P2445" s="526"/>
      <c r="Q2445" s="526"/>
      <c r="R2445" s="526"/>
      <c r="S2445" s="526"/>
      <c r="T2445" s="526"/>
      <c r="U2445" s="366"/>
      <c r="V2445" s="366"/>
      <c r="W2445" s="366"/>
      <c r="X2445" s="366"/>
      <c r="Y2445" s="366"/>
      <c r="Z2445" s="366"/>
      <c r="AA2445" s="366"/>
      <c r="AB2445" s="366"/>
      <c r="AC2445" s="366"/>
      <c r="AD2445" s="366"/>
      <c r="AE2445" s="366"/>
      <c r="AF2445" s="366"/>
      <c r="AG2445" s="520"/>
    </row>
    <row r="2446" spans="1:33" ht="19.5" thickBot="1" x14ac:dyDescent="0.35">
      <c r="A2446" s="366"/>
      <c r="B2446" s="1666"/>
      <c r="C2446" s="388"/>
      <c r="D2446" s="388"/>
      <c r="E2446" s="388"/>
      <c r="F2446" s="366"/>
      <c r="G2446" s="366"/>
      <c r="H2446" s="366"/>
      <c r="I2446" s="366"/>
      <c r="J2446" s="366"/>
      <c r="K2446" s="366"/>
      <c r="L2446" s="366"/>
      <c r="M2446" s="366"/>
      <c r="N2446" s="366"/>
      <c r="O2446" s="526"/>
      <c r="P2446" s="526"/>
      <c r="Q2446" s="526"/>
      <c r="R2446" s="526"/>
      <c r="S2446" s="526"/>
      <c r="T2446" s="526"/>
      <c r="U2446" s="366"/>
      <c r="V2446" s="366"/>
      <c r="W2446" s="366"/>
      <c r="X2446" s="366"/>
      <c r="Y2446" s="366"/>
      <c r="Z2446" s="366"/>
      <c r="AA2446" s="366"/>
      <c r="AB2446" s="366"/>
      <c r="AC2446" s="366"/>
      <c r="AD2446" s="366"/>
      <c r="AE2446" s="366"/>
      <c r="AF2446" s="366"/>
      <c r="AG2446" s="520"/>
    </row>
    <row r="2447" spans="1:33" ht="19.5" thickBot="1" x14ac:dyDescent="0.35">
      <c r="A2447" s="366"/>
      <c r="B2447" s="1666"/>
      <c r="C2447" s="388"/>
      <c r="D2447" s="388"/>
      <c r="E2447" s="388"/>
      <c r="F2447" s="366"/>
      <c r="G2447" s="366"/>
      <c r="H2447" s="366"/>
      <c r="I2447" s="366"/>
      <c r="J2447" s="366"/>
      <c r="K2447" s="366"/>
      <c r="L2447" s="366"/>
      <c r="M2447" s="366"/>
      <c r="N2447" s="366"/>
      <c r="O2447" s="526"/>
      <c r="P2447" s="526"/>
      <c r="Q2447" s="526"/>
      <c r="R2447" s="526"/>
      <c r="S2447" s="526"/>
      <c r="T2447" s="526"/>
      <c r="U2447" s="366"/>
      <c r="V2447" s="366"/>
      <c r="W2447" s="366"/>
      <c r="X2447" s="366"/>
      <c r="Y2447" s="366"/>
      <c r="Z2447" s="366"/>
      <c r="AA2447" s="366"/>
      <c r="AB2447" s="366"/>
      <c r="AC2447" s="366"/>
      <c r="AD2447" s="366"/>
      <c r="AE2447" s="366"/>
      <c r="AF2447" s="366"/>
      <c r="AG2447" s="520"/>
    </row>
    <row r="2448" spans="1:33" ht="19.5" thickBot="1" x14ac:dyDescent="0.35">
      <c r="A2448" s="366"/>
      <c r="B2448" s="1666"/>
      <c r="C2448" s="388"/>
      <c r="D2448" s="388"/>
      <c r="E2448" s="388"/>
      <c r="F2448" s="366"/>
      <c r="G2448" s="366"/>
      <c r="H2448" s="366"/>
      <c r="I2448" s="366"/>
      <c r="J2448" s="366"/>
      <c r="K2448" s="366"/>
      <c r="L2448" s="366"/>
      <c r="M2448" s="366"/>
      <c r="N2448" s="366"/>
      <c r="O2448" s="526"/>
      <c r="P2448" s="526"/>
      <c r="Q2448" s="526"/>
      <c r="R2448" s="526"/>
      <c r="S2448" s="526"/>
      <c r="T2448" s="526"/>
      <c r="U2448" s="366"/>
      <c r="V2448" s="366"/>
      <c r="W2448" s="366"/>
      <c r="X2448" s="366"/>
      <c r="Y2448" s="366"/>
      <c r="Z2448" s="366"/>
      <c r="AA2448" s="366"/>
      <c r="AB2448" s="366"/>
      <c r="AC2448" s="366"/>
      <c r="AD2448" s="366"/>
      <c r="AE2448" s="366"/>
      <c r="AF2448" s="366"/>
      <c r="AG2448" s="520"/>
    </row>
    <row r="2449" spans="1:33" ht="19.5" thickBot="1" x14ac:dyDescent="0.35">
      <c r="A2449" s="366"/>
      <c r="B2449" s="1666"/>
      <c r="C2449" s="388"/>
      <c r="D2449" s="388"/>
      <c r="E2449" s="388"/>
      <c r="F2449" s="366"/>
      <c r="G2449" s="366"/>
      <c r="H2449" s="366"/>
      <c r="I2449" s="366"/>
      <c r="J2449" s="366"/>
      <c r="K2449" s="366"/>
      <c r="L2449" s="366"/>
      <c r="M2449" s="366"/>
      <c r="N2449" s="366"/>
      <c r="O2449" s="526"/>
      <c r="P2449" s="526"/>
      <c r="Q2449" s="526"/>
      <c r="R2449" s="526"/>
      <c r="S2449" s="526"/>
      <c r="T2449" s="526"/>
      <c r="U2449" s="366"/>
      <c r="V2449" s="366"/>
      <c r="W2449" s="366"/>
      <c r="X2449" s="366"/>
      <c r="Y2449" s="366"/>
      <c r="Z2449" s="366"/>
      <c r="AA2449" s="366"/>
      <c r="AB2449" s="366"/>
      <c r="AC2449" s="366"/>
      <c r="AD2449" s="366"/>
      <c r="AE2449" s="366"/>
      <c r="AF2449" s="366"/>
      <c r="AG2449" s="520"/>
    </row>
    <row r="2450" spans="1:33" ht="19.5" thickBot="1" x14ac:dyDescent="0.35">
      <c r="A2450" s="366"/>
      <c r="B2450" s="1666"/>
      <c r="C2450" s="388"/>
      <c r="D2450" s="388"/>
      <c r="E2450" s="388"/>
      <c r="F2450" s="366"/>
      <c r="G2450" s="366"/>
      <c r="H2450" s="366"/>
      <c r="I2450" s="366"/>
      <c r="J2450" s="366"/>
      <c r="K2450" s="366"/>
      <c r="L2450" s="366"/>
      <c r="M2450" s="366"/>
      <c r="N2450" s="366"/>
      <c r="O2450" s="526"/>
      <c r="P2450" s="526"/>
      <c r="Q2450" s="526"/>
      <c r="R2450" s="526"/>
      <c r="S2450" s="526"/>
      <c r="T2450" s="526"/>
      <c r="U2450" s="366"/>
      <c r="V2450" s="366"/>
      <c r="W2450" s="366"/>
      <c r="X2450" s="366"/>
      <c r="Y2450" s="366"/>
      <c r="Z2450" s="366"/>
      <c r="AA2450" s="366"/>
      <c r="AB2450" s="366"/>
      <c r="AC2450" s="366"/>
      <c r="AD2450" s="366"/>
      <c r="AE2450" s="366"/>
      <c r="AF2450" s="366"/>
      <c r="AG2450" s="520"/>
    </row>
    <row r="2451" spans="1:33" ht="19.5" thickBot="1" x14ac:dyDescent="0.35">
      <c r="A2451" s="366"/>
      <c r="B2451" s="1666"/>
      <c r="C2451" s="388"/>
      <c r="D2451" s="388"/>
      <c r="E2451" s="388"/>
      <c r="F2451" s="366"/>
      <c r="G2451" s="366"/>
      <c r="H2451" s="366"/>
      <c r="I2451" s="366"/>
      <c r="J2451" s="366"/>
      <c r="K2451" s="366"/>
      <c r="L2451" s="366"/>
      <c r="M2451" s="366"/>
      <c r="N2451" s="366"/>
      <c r="O2451" s="526"/>
      <c r="P2451" s="526"/>
      <c r="Q2451" s="526"/>
      <c r="R2451" s="526"/>
      <c r="S2451" s="526"/>
      <c r="T2451" s="526"/>
      <c r="U2451" s="366"/>
      <c r="V2451" s="366"/>
      <c r="W2451" s="366"/>
      <c r="X2451" s="366"/>
      <c r="Y2451" s="366"/>
      <c r="Z2451" s="366"/>
      <c r="AA2451" s="366"/>
      <c r="AB2451" s="366"/>
      <c r="AC2451" s="366"/>
      <c r="AD2451" s="366"/>
      <c r="AE2451" s="366"/>
      <c r="AF2451" s="366"/>
      <c r="AG2451" s="520"/>
    </row>
    <row r="2452" spans="1:33" ht="19.5" thickBot="1" x14ac:dyDescent="0.35">
      <c r="A2452" s="366"/>
      <c r="B2452" s="1666"/>
      <c r="C2452" s="388"/>
      <c r="D2452" s="388"/>
      <c r="E2452" s="388"/>
      <c r="F2452" s="366"/>
      <c r="G2452" s="366"/>
      <c r="H2452" s="366"/>
      <c r="I2452" s="366"/>
      <c r="J2452" s="366"/>
      <c r="K2452" s="366"/>
      <c r="L2452" s="366"/>
      <c r="M2452" s="366"/>
      <c r="N2452" s="366"/>
      <c r="O2452" s="526"/>
      <c r="P2452" s="526"/>
      <c r="Q2452" s="526"/>
      <c r="R2452" s="526"/>
      <c r="S2452" s="526"/>
      <c r="T2452" s="526"/>
      <c r="U2452" s="366"/>
      <c r="V2452" s="366"/>
      <c r="W2452" s="366"/>
      <c r="X2452" s="366"/>
      <c r="Y2452" s="366"/>
      <c r="Z2452" s="366"/>
      <c r="AA2452" s="366"/>
      <c r="AB2452" s="366"/>
      <c r="AC2452" s="366"/>
      <c r="AD2452" s="366"/>
      <c r="AE2452" s="366"/>
      <c r="AF2452" s="366"/>
      <c r="AG2452" s="520"/>
    </row>
    <row r="2453" spans="1:33" ht="19.5" thickBot="1" x14ac:dyDescent="0.35">
      <c r="A2453" s="366"/>
      <c r="B2453" s="1666"/>
      <c r="C2453" s="388"/>
      <c r="D2453" s="388"/>
      <c r="E2453" s="388"/>
      <c r="F2453" s="366"/>
      <c r="G2453" s="366"/>
      <c r="H2453" s="366"/>
      <c r="I2453" s="366"/>
      <c r="J2453" s="366"/>
      <c r="K2453" s="366"/>
      <c r="L2453" s="366"/>
      <c r="M2453" s="366"/>
      <c r="N2453" s="366"/>
      <c r="O2453" s="526"/>
      <c r="P2453" s="526"/>
      <c r="Q2453" s="526"/>
      <c r="R2453" s="526"/>
      <c r="S2453" s="526"/>
      <c r="T2453" s="526"/>
      <c r="U2453" s="366"/>
      <c r="V2453" s="366"/>
      <c r="W2453" s="366"/>
      <c r="X2453" s="366"/>
      <c r="Y2453" s="366"/>
      <c r="Z2453" s="366"/>
      <c r="AA2453" s="366"/>
      <c r="AB2453" s="366"/>
      <c r="AC2453" s="366"/>
      <c r="AD2453" s="366"/>
      <c r="AE2453" s="366"/>
      <c r="AF2453" s="366"/>
      <c r="AG2453" s="520"/>
    </row>
    <row r="2454" spans="1:33" ht="19.5" thickBot="1" x14ac:dyDescent="0.35">
      <c r="A2454" s="366"/>
      <c r="B2454" s="1666"/>
      <c r="C2454" s="388"/>
      <c r="D2454" s="388"/>
      <c r="E2454" s="388"/>
      <c r="F2454" s="366"/>
      <c r="G2454" s="366"/>
      <c r="H2454" s="366"/>
      <c r="I2454" s="366"/>
      <c r="J2454" s="366"/>
      <c r="K2454" s="366"/>
      <c r="L2454" s="366"/>
      <c r="M2454" s="366"/>
      <c r="N2454" s="366"/>
      <c r="O2454" s="526"/>
      <c r="P2454" s="526"/>
      <c r="Q2454" s="526"/>
      <c r="R2454" s="526"/>
      <c r="S2454" s="526"/>
      <c r="T2454" s="526"/>
      <c r="U2454" s="366"/>
      <c r="V2454" s="366"/>
      <c r="W2454" s="366"/>
      <c r="X2454" s="366"/>
      <c r="Y2454" s="366"/>
      <c r="Z2454" s="366"/>
      <c r="AA2454" s="366"/>
      <c r="AB2454" s="366"/>
      <c r="AC2454" s="366"/>
      <c r="AD2454" s="366"/>
      <c r="AE2454" s="366"/>
      <c r="AF2454" s="366"/>
      <c r="AG2454" s="520"/>
    </row>
    <row r="2455" spans="1:33" ht="19.5" thickBot="1" x14ac:dyDescent="0.35">
      <c r="A2455" s="366"/>
      <c r="B2455" s="1666"/>
      <c r="C2455" s="388"/>
      <c r="D2455" s="388"/>
      <c r="E2455" s="388"/>
      <c r="F2455" s="366"/>
      <c r="G2455" s="366"/>
      <c r="H2455" s="366"/>
      <c r="I2455" s="366"/>
      <c r="J2455" s="366"/>
      <c r="K2455" s="366"/>
      <c r="L2455" s="366"/>
      <c r="M2455" s="366"/>
      <c r="N2455" s="366"/>
      <c r="O2455" s="526"/>
      <c r="P2455" s="526"/>
      <c r="Q2455" s="526"/>
      <c r="R2455" s="526"/>
      <c r="S2455" s="526"/>
      <c r="T2455" s="526"/>
      <c r="U2455" s="366"/>
      <c r="V2455" s="366"/>
      <c r="W2455" s="366"/>
      <c r="X2455" s="366"/>
      <c r="Y2455" s="366"/>
      <c r="Z2455" s="366"/>
      <c r="AA2455" s="366"/>
      <c r="AB2455" s="366"/>
      <c r="AC2455" s="366"/>
      <c r="AD2455" s="366"/>
      <c r="AE2455" s="366"/>
      <c r="AF2455" s="366"/>
      <c r="AG2455" s="520"/>
    </row>
    <row r="2456" spans="1:33" ht="19.5" thickBot="1" x14ac:dyDescent="0.35">
      <c r="A2456" s="366"/>
      <c r="B2456" s="1666"/>
      <c r="C2456" s="388"/>
      <c r="D2456" s="388"/>
      <c r="E2456" s="388"/>
      <c r="F2456" s="366"/>
      <c r="G2456" s="366"/>
      <c r="H2456" s="366"/>
      <c r="I2456" s="366"/>
      <c r="J2456" s="366"/>
      <c r="K2456" s="366"/>
      <c r="L2456" s="366"/>
      <c r="M2456" s="366"/>
      <c r="N2456" s="366"/>
      <c r="O2456" s="526"/>
      <c r="P2456" s="526"/>
      <c r="Q2456" s="526"/>
      <c r="R2456" s="526"/>
      <c r="S2456" s="526"/>
      <c r="T2456" s="526"/>
      <c r="U2456" s="366"/>
      <c r="V2456" s="366"/>
      <c r="W2456" s="366"/>
      <c r="X2456" s="366"/>
      <c r="Y2456" s="366"/>
      <c r="Z2456" s="366"/>
      <c r="AA2456" s="366"/>
      <c r="AB2456" s="366"/>
      <c r="AC2456" s="366"/>
      <c r="AD2456" s="366"/>
      <c r="AE2456" s="366"/>
      <c r="AF2456" s="366"/>
      <c r="AG2456" s="520"/>
    </row>
    <row r="2457" spans="1:33" ht="19.5" thickBot="1" x14ac:dyDescent="0.35">
      <c r="A2457" s="366"/>
      <c r="B2457" s="1666"/>
      <c r="C2457" s="388"/>
      <c r="D2457" s="388"/>
      <c r="E2457" s="388"/>
      <c r="F2457" s="366"/>
      <c r="G2457" s="366"/>
      <c r="H2457" s="366"/>
      <c r="I2457" s="366"/>
      <c r="J2457" s="366"/>
      <c r="K2457" s="366"/>
      <c r="L2457" s="366"/>
      <c r="M2457" s="366"/>
      <c r="N2457" s="366"/>
      <c r="O2457" s="526"/>
      <c r="P2457" s="526"/>
      <c r="Q2457" s="526"/>
      <c r="R2457" s="526"/>
      <c r="S2457" s="526"/>
      <c r="T2457" s="526"/>
      <c r="U2457" s="366"/>
      <c r="V2457" s="366"/>
      <c r="W2457" s="366"/>
      <c r="X2457" s="366"/>
      <c r="Y2457" s="366"/>
      <c r="Z2457" s="366"/>
      <c r="AA2457" s="366"/>
      <c r="AB2457" s="366"/>
      <c r="AC2457" s="366"/>
      <c r="AD2457" s="366"/>
      <c r="AE2457" s="366"/>
      <c r="AF2457" s="366"/>
      <c r="AG2457" s="520"/>
    </row>
    <row r="2458" spans="1:33" ht="19.5" thickBot="1" x14ac:dyDescent="0.35">
      <c r="A2458" s="366"/>
      <c r="B2458" s="1666"/>
      <c r="C2458" s="388"/>
      <c r="D2458" s="388"/>
      <c r="E2458" s="388"/>
      <c r="F2458" s="366"/>
      <c r="G2458" s="366"/>
      <c r="H2458" s="366"/>
      <c r="I2458" s="366"/>
      <c r="J2458" s="366"/>
      <c r="K2458" s="366"/>
      <c r="L2458" s="366"/>
      <c r="M2458" s="366"/>
      <c r="N2458" s="366"/>
      <c r="O2458" s="526"/>
      <c r="P2458" s="526"/>
      <c r="Q2458" s="526"/>
      <c r="R2458" s="526"/>
      <c r="S2458" s="526"/>
      <c r="T2458" s="526"/>
      <c r="U2458" s="366"/>
      <c r="V2458" s="366"/>
      <c r="W2458" s="366"/>
      <c r="X2458" s="366"/>
      <c r="Y2458" s="366"/>
      <c r="Z2458" s="366"/>
      <c r="AA2458" s="366"/>
      <c r="AB2458" s="366"/>
      <c r="AC2458" s="366"/>
      <c r="AD2458" s="366"/>
      <c r="AE2458" s="366"/>
      <c r="AF2458" s="366"/>
      <c r="AG2458" s="520"/>
    </row>
    <row r="2459" spans="1:33" x14ac:dyDescent="0.3">
      <c r="A2459" s="366"/>
      <c r="B2459" s="366"/>
      <c r="C2459" s="366"/>
      <c r="D2459" s="366"/>
      <c r="E2459" s="366"/>
      <c r="F2459" s="366"/>
      <c r="G2459" s="366"/>
      <c r="H2459" s="366"/>
      <c r="I2459" s="366"/>
      <c r="J2459" s="366"/>
      <c r="K2459" s="366"/>
      <c r="L2459" s="366"/>
      <c r="M2459" s="366"/>
      <c r="N2459" s="366"/>
      <c r="O2459" s="366"/>
      <c r="P2459" s="366"/>
      <c r="Q2459" s="366"/>
      <c r="R2459" s="366"/>
      <c r="S2459" s="366"/>
      <c r="T2459" s="366"/>
      <c r="U2459" s="366"/>
      <c r="V2459" s="366"/>
      <c r="W2459" s="366"/>
      <c r="X2459" s="366"/>
      <c r="Y2459" s="366"/>
      <c r="Z2459" s="366"/>
      <c r="AA2459" s="366"/>
      <c r="AB2459" s="366"/>
      <c r="AC2459" s="366"/>
      <c r="AD2459" s="366"/>
      <c r="AE2459" s="366"/>
      <c r="AF2459" s="366"/>
      <c r="AG2459" s="520"/>
    </row>
    <row r="2460" spans="1:33" x14ac:dyDescent="0.3">
      <c r="A2460" s="529"/>
      <c r="B2460" s="365"/>
      <c r="C2460" s="365"/>
      <c r="D2460" s="365"/>
      <c r="E2460" s="365"/>
      <c r="F2460" s="365"/>
      <c r="G2460" s="365"/>
      <c r="H2460" s="365"/>
      <c r="I2460" s="365"/>
      <c r="J2460" s="365"/>
      <c r="K2460" s="365"/>
      <c r="L2460" s="365"/>
      <c r="M2460" s="365"/>
      <c r="N2460" s="365"/>
      <c r="O2460" s="365"/>
      <c r="P2460" s="365"/>
      <c r="Q2460" s="365"/>
      <c r="R2460" s="365"/>
      <c r="S2460" s="365"/>
      <c r="T2460" s="365"/>
      <c r="U2460" s="365"/>
      <c r="V2460" s="365"/>
      <c r="W2460" s="365"/>
      <c r="X2460" s="365"/>
      <c r="Y2460" s="365"/>
      <c r="Z2460" s="365"/>
      <c r="AA2460" s="365"/>
      <c r="AB2460" s="365"/>
      <c r="AC2460" s="365"/>
      <c r="AD2460" s="365"/>
      <c r="AE2460" s="365"/>
      <c r="AF2460" s="365"/>
      <c r="AG2460" s="520"/>
    </row>
    <row r="2461" spans="1:33" x14ac:dyDescent="0.3">
      <c r="A2461" s="366"/>
      <c r="B2461" s="366"/>
      <c r="C2461" s="366"/>
      <c r="D2461" s="366"/>
      <c r="E2461" s="366"/>
      <c r="F2461" s="366"/>
      <c r="G2461" s="366"/>
      <c r="H2461" s="366"/>
      <c r="I2461" s="366"/>
      <c r="J2461" s="366"/>
      <c r="K2461" s="366"/>
      <c r="L2461" s="366"/>
      <c r="M2461" s="366"/>
      <c r="N2461" s="366"/>
      <c r="O2461" s="366"/>
      <c r="P2461" s="526"/>
      <c r="Q2461" s="526"/>
      <c r="R2461" s="526"/>
      <c r="S2461" s="526"/>
      <c r="T2461" s="526"/>
      <c r="U2461" s="366"/>
      <c r="V2461" s="366"/>
      <c r="W2461" s="366"/>
      <c r="X2461" s="366"/>
      <c r="Y2461" s="366"/>
      <c r="Z2461" s="366"/>
      <c r="AA2461" s="366"/>
      <c r="AB2461" s="366"/>
      <c r="AC2461" s="366"/>
      <c r="AD2461" s="366"/>
      <c r="AE2461" s="366"/>
      <c r="AF2461" s="366"/>
      <c r="AG2461" s="520"/>
    </row>
    <row r="2462" spans="1:33" x14ac:dyDescent="0.3">
      <c r="A2462" s="366"/>
      <c r="B2462" s="47" t="s">
        <v>991</v>
      </c>
      <c r="C2462" s="47"/>
      <c r="D2462" s="366"/>
      <c r="E2462" s="366"/>
      <c r="F2462" s="366"/>
      <c r="G2462" s="366"/>
      <c r="H2462" s="366"/>
      <c r="I2462" s="366"/>
      <c r="J2462" s="366"/>
      <c r="K2462" s="366"/>
      <c r="L2462" s="366"/>
      <c r="M2462" s="366"/>
      <c r="N2462" s="366"/>
      <c r="O2462" s="366"/>
      <c r="P2462" s="526"/>
      <c r="Q2462" s="526"/>
      <c r="R2462" s="526"/>
      <c r="S2462" s="526"/>
      <c r="T2462" s="526"/>
      <c r="U2462" s="366"/>
      <c r="V2462" s="366"/>
      <c r="W2462" s="366"/>
      <c r="X2462" s="366"/>
      <c r="Y2462" s="366"/>
      <c r="Z2462" s="366"/>
      <c r="AA2462" s="366"/>
      <c r="AB2462" s="366"/>
      <c r="AC2462" s="366"/>
      <c r="AD2462" s="366"/>
      <c r="AE2462" s="366"/>
      <c r="AF2462" s="366"/>
      <c r="AG2462" s="520"/>
    </row>
    <row r="2463" spans="1:33" x14ac:dyDescent="0.3">
      <c r="A2463" s="366"/>
      <c r="B2463" s="47" t="s">
        <v>937</v>
      </c>
      <c r="C2463" s="47"/>
      <c r="D2463" s="366"/>
      <c r="E2463" s="366"/>
      <c r="F2463" s="366"/>
      <c r="G2463" s="366"/>
      <c r="H2463" s="366"/>
      <c r="I2463" s="366"/>
      <c r="J2463" s="366"/>
      <c r="K2463" s="366"/>
      <c r="L2463" s="366"/>
      <c r="M2463" s="366"/>
      <c r="N2463" s="366"/>
      <c r="O2463" s="366"/>
      <c r="P2463" s="526"/>
      <c r="Q2463" s="526"/>
      <c r="R2463" s="526"/>
      <c r="S2463" s="526"/>
      <c r="T2463" s="526"/>
      <c r="U2463" s="366"/>
      <c r="V2463" s="366"/>
      <c r="W2463" s="366"/>
      <c r="X2463" s="366"/>
      <c r="Y2463" s="366"/>
      <c r="Z2463" s="366"/>
      <c r="AA2463" s="366"/>
      <c r="AB2463" s="366"/>
      <c r="AC2463" s="366"/>
      <c r="AD2463" s="366"/>
      <c r="AE2463" s="366"/>
      <c r="AF2463" s="366"/>
      <c r="AG2463" s="520"/>
    </row>
    <row r="2464" spans="1:33" ht="19.5" thickBot="1" x14ac:dyDescent="0.35">
      <c r="A2464" s="366"/>
      <c r="B2464" s="366"/>
      <c r="C2464" s="366"/>
      <c r="D2464" s="366"/>
      <c r="E2464" s="366"/>
      <c r="F2464" s="366"/>
      <c r="G2464" s="366"/>
      <c r="H2464" s="366"/>
      <c r="I2464" s="366"/>
      <c r="J2464" s="366"/>
      <c r="K2464" s="366"/>
      <c r="L2464" s="366"/>
      <c r="M2464" s="366"/>
      <c r="N2464" s="366"/>
      <c r="O2464" s="366"/>
      <c r="P2464" s="526"/>
      <c r="Q2464" s="526"/>
      <c r="R2464" s="526"/>
      <c r="S2464" s="526"/>
      <c r="T2464" s="526"/>
      <c r="U2464" s="366"/>
      <c r="V2464" s="366"/>
      <c r="W2464" s="366"/>
      <c r="X2464" s="366"/>
      <c r="Y2464" s="366"/>
      <c r="Z2464" s="366"/>
      <c r="AA2464" s="366"/>
      <c r="AB2464" s="366"/>
      <c r="AC2464" s="366"/>
      <c r="AD2464" s="366"/>
      <c r="AE2464" s="366"/>
      <c r="AF2464" s="366"/>
      <c r="AG2464" s="520"/>
    </row>
    <row r="2465" spans="1:33" ht="27.75" customHeight="1" thickBot="1" x14ac:dyDescent="0.35">
      <c r="A2465" s="366"/>
      <c r="B2465" s="1991" t="s">
        <v>1</v>
      </c>
      <c r="C2465" s="1991" t="s">
        <v>356</v>
      </c>
      <c r="D2465" s="1875" t="s">
        <v>357</v>
      </c>
      <c r="E2465" s="1876"/>
      <c r="F2465" s="1877"/>
      <c r="G2465" s="368"/>
      <c r="H2465" s="1991" t="s">
        <v>361</v>
      </c>
      <c r="I2465" s="366"/>
      <c r="J2465" s="366"/>
      <c r="K2465" s="366"/>
      <c r="L2465" s="366"/>
      <c r="M2465" s="366"/>
      <c r="N2465" s="366"/>
      <c r="O2465" s="526"/>
      <c r="P2465" s="526"/>
      <c r="Q2465" s="526"/>
      <c r="R2465" s="526"/>
      <c r="S2465" s="526"/>
      <c r="T2465" s="526"/>
      <c r="U2465" s="366"/>
      <c r="V2465" s="366"/>
      <c r="W2465" s="366"/>
      <c r="X2465" s="366"/>
      <c r="Y2465" s="366"/>
      <c r="Z2465" s="366"/>
      <c r="AA2465" s="366"/>
      <c r="AB2465" s="366"/>
      <c r="AC2465" s="366"/>
      <c r="AD2465" s="366"/>
      <c r="AE2465" s="366"/>
      <c r="AF2465" s="366"/>
      <c r="AG2465" s="520"/>
    </row>
    <row r="2466" spans="1:33" ht="38.25" thickBot="1" x14ac:dyDescent="0.35">
      <c r="A2466" s="366"/>
      <c r="B2466" s="1992"/>
      <c r="C2466" s="1992"/>
      <c r="D2466" s="185" t="s">
        <v>358</v>
      </c>
      <c r="E2466" s="185" t="s">
        <v>359</v>
      </c>
      <c r="F2466" s="185" t="s">
        <v>360</v>
      </c>
      <c r="G2466" s="185" t="s">
        <v>0</v>
      </c>
      <c r="H2466" s="1992"/>
      <c r="I2466" s="366"/>
      <c r="J2466" s="366"/>
      <c r="K2466" s="366"/>
      <c r="L2466" s="366"/>
      <c r="M2466" s="366"/>
      <c r="N2466" s="366"/>
      <c r="O2466" s="526"/>
      <c r="P2466" s="526"/>
      <c r="Q2466" s="526"/>
      <c r="R2466" s="526"/>
      <c r="S2466" s="526"/>
      <c r="T2466" s="526"/>
      <c r="U2466" s="366"/>
      <c r="V2466" s="366"/>
      <c r="W2466" s="366"/>
      <c r="X2466" s="366"/>
      <c r="Y2466" s="366"/>
      <c r="Z2466" s="366"/>
      <c r="AA2466" s="366"/>
      <c r="AB2466" s="366"/>
      <c r="AC2466" s="366"/>
      <c r="AD2466" s="366"/>
      <c r="AE2466" s="366"/>
      <c r="AF2466" s="366"/>
      <c r="AG2466" s="520"/>
    </row>
    <row r="2467" spans="1:33" ht="30.75" customHeight="1" thickBot="1" x14ac:dyDescent="0.35">
      <c r="A2467" s="366"/>
      <c r="B2467" s="207">
        <v>1</v>
      </c>
      <c r="C2467" s="643" t="s">
        <v>362</v>
      </c>
      <c r="D2467" s="388"/>
      <c r="E2467" s="388"/>
      <c r="F2467" s="388"/>
      <c r="G2467" s="1448">
        <f>SUM(D2467:F2467)</f>
        <v>0</v>
      </c>
      <c r="H2467" s="388"/>
      <c r="I2467" s="366"/>
      <c r="J2467" s="366"/>
      <c r="K2467" s="366"/>
      <c r="L2467" s="366"/>
      <c r="M2467" s="366"/>
      <c r="N2467" s="366"/>
      <c r="O2467" s="526"/>
      <c r="P2467" s="526"/>
      <c r="Q2467" s="526"/>
      <c r="R2467" s="526"/>
      <c r="S2467" s="526"/>
      <c r="T2467" s="526"/>
      <c r="U2467" s="366"/>
      <c r="V2467" s="366"/>
      <c r="W2467" s="366"/>
      <c r="X2467" s="366"/>
      <c r="Y2467" s="366"/>
      <c r="Z2467" s="366"/>
      <c r="AA2467" s="366"/>
      <c r="AB2467" s="366"/>
      <c r="AC2467" s="366"/>
      <c r="AD2467" s="366"/>
      <c r="AE2467" s="366"/>
      <c r="AF2467" s="366"/>
      <c r="AG2467" s="520"/>
    </row>
    <row r="2468" spans="1:33" ht="30.75" customHeight="1" thickBot="1" x14ac:dyDescent="0.35">
      <c r="A2468" s="366"/>
      <c r="B2468" s="207">
        <v>2</v>
      </c>
      <c r="C2468" s="643" t="s">
        <v>363</v>
      </c>
      <c r="D2468" s="388"/>
      <c r="E2468" s="388"/>
      <c r="F2468" s="388"/>
      <c r="G2468" s="1448">
        <f t="shared" ref="G2468:G2484" si="122">SUM(D2468:F2468)</f>
        <v>0</v>
      </c>
      <c r="H2468" s="388"/>
      <c r="I2468" s="366"/>
      <c r="J2468" s="366"/>
      <c r="K2468" s="366"/>
      <c r="L2468" s="366"/>
      <c r="M2468" s="366"/>
      <c r="N2468" s="366"/>
      <c r="O2468" s="526"/>
      <c r="P2468" s="526"/>
      <c r="Q2468" s="526"/>
      <c r="R2468" s="526"/>
      <c r="S2468" s="526"/>
      <c r="T2468" s="526"/>
      <c r="U2468" s="366"/>
      <c r="V2468" s="366"/>
      <c r="W2468" s="366"/>
      <c r="X2468" s="366"/>
      <c r="Y2468" s="366"/>
      <c r="Z2468" s="366"/>
      <c r="AA2468" s="366"/>
      <c r="AB2468" s="366"/>
      <c r="AC2468" s="366"/>
      <c r="AD2468" s="366"/>
      <c r="AE2468" s="366"/>
      <c r="AF2468" s="366"/>
      <c r="AG2468" s="520"/>
    </row>
    <row r="2469" spans="1:33" ht="30.75" customHeight="1" thickBot="1" x14ac:dyDescent="0.35">
      <c r="A2469" s="366"/>
      <c r="B2469" s="207">
        <v>3</v>
      </c>
      <c r="C2469" s="643" t="s">
        <v>364</v>
      </c>
      <c r="D2469" s="388"/>
      <c r="E2469" s="388"/>
      <c r="F2469" s="388"/>
      <c r="G2469" s="1448">
        <f t="shared" si="122"/>
        <v>0</v>
      </c>
      <c r="H2469" s="388"/>
      <c r="I2469" s="366"/>
      <c r="J2469" s="366"/>
      <c r="K2469" s="366"/>
      <c r="L2469" s="366"/>
      <c r="M2469" s="366"/>
      <c r="N2469" s="366"/>
      <c r="O2469" s="526"/>
      <c r="P2469" s="526"/>
      <c r="Q2469" s="526"/>
      <c r="R2469" s="526"/>
      <c r="S2469" s="526"/>
      <c r="T2469" s="526"/>
      <c r="U2469" s="366"/>
      <c r="V2469" s="366"/>
      <c r="W2469" s="366"/>
      <c r="X2469" s="366"/>
      <c r="Y2469" s="366"/>
      <c r="Z2469" s="366"/>
      <c r="AA2469" s="366"/>
      <c r="AB2469" s="366"/>
      <c r="AC2469" s="366"/>
      <c r="AD2469" s="366"/>
      <c r="AE2469" s="366"/>
      <c r="AF2469" s="366"/>
      <c r="AG2469" s="520"/>
    </row>
    <row r="2470" spans="1:33" ht="30.75" customHeight="1" thickBot="1" x14ac:dyDescent="0.35">
      <c r="A2470" s="366"/>
      <c r="B2470" s="207">
        <v>4</v>
      </c>
      <c r="C2470" s="643" t="s">
        <v>365</v>
      </c>
      <c r="D2470" s="388"/>
      <c r="E2470" s="388"/>
      <c r="F2470" s="388"/>
      <c r="G2470" s="1448">
        <f t="shared" si="122"/>
        <v>0</v>
      </c>
      <c r="H2470" s="388"/>
      <c r="I2470" s="366"/>
      <c r="J2470" s="366"/>
      <c r="K2470" s="366"/>
      <c r="L2470" s="366"/>
      <c r="M2470" s="366"/>
      <c r="N2470" s="366"/>
      <c r="O2470" s="526"/>
      <c r="P2470" s="526"/>
      <c r="Q2470" s="526"/>
      <c r="R2470" s="526"/>
      <c r="S2470" s="526"/>
      <c r="T2470" s="526"/>
      <c r="U2470" s="366"/>
      <c r="V2470" s="366"/>
      <c r="W2470" s="366"/>
      <c r="X2470" s="366"/>
      <c r="Y2470" s="366"/>
      <c r="Z2470" s="366"/>
      <c r="AA2470" s="366"/>
      <c r="AB2470" s="366"/>
      <c r="AC2470" s="366"/>
      <c r="AD2470" s="366"/>
      <c r="AE2470" s="366"/>
      <c r="AF2470" s="366"/>
      <c r="AG2470" s="520"/>
    </row>
    <row r="2471" spans="1:33" ht="30.75" customHeight="1" thickBot="1" x14ac:dyDescent="0.35">
      <c r="A2471" s="366"/>
      <c r="B2471" s="207">
        <v>5</v>
      </c>
      <c r="C2471" s="643" t="s">
        <v>1106</v>
      </c>
      <c r="D2471" s="388"/>
      <c r="E2471" s="388"/>
      <c r="F2471" s="388"/>
      <c r="G2471" s="1448">
        <f t="shared" si="122"/>
        <v>0</v>
      </c>
      <c r="H2471" s="388"/>
      <c r="I2471" s="366"/>
      <c r="J2471" s="366"/>
      <c r="K2471" s="366"/>
      <c r="L2471" s="366"/>
      <c r="M2471" s="366"/>
      <c r="N2471" s="366"/>
      <c r="O2471" s="526"/>
      <c r="P2471" s="526"/>
      <c r="Q2471" s="526"/>
      <c r="R2471" s="526"/>
      <c r="S2471" s="526"/>
      <c r="T2471" s="526"/>
      <c r="U2471" s="366"/>
      <c r="V2471" s="366"/>
      <c r="W2471" s="366"/>
      <c r="X2471" s="366"/>
      <c r="Y2471" s="366"/>
      <c r="Z2471" s="366"/>
      <c r="AA2471" s="366"/>
      <c r="AB2471" s="366"/>
      <c r="AC2471" s="366"/>
      <c r="AD2471" s="366"/>
      <c r="AE2471" s="366"/>
      <c r="AF2471" s="366"/>
      <c r="AG2471" s="520"/>
    </row>
    <row r="2472" spans="1:33" ht="30.75" customHeight="1" thickBot="1" x14ac:dyDescent="0.35">
      <c r="A2472" s="366"/>
      <c r="B2472" s="207">
        <v>6</v>
      </c>
      <c r="C2472" s="643" t="s">
        <v>367</v>
      </c>
      <c r="D2472" s="388"/>
      <c r="E2472" s="388"/>
      <c r="F2472" s="388"/>
      <c r="G2472" s="1448">
        <f t="shared" si="122"/>
        <v>0</v>
      </c>
      <c r="H2472" s="388"/>
      <c r="I2472" s="366"/>
      <c r="J2472" s="366"/>
      <c r="K2472" s="366"/>
      <c r="L2472" s="366"/>
      <c r="M2472" s="366"/>
      <c r="N2472" s="366"/>
      <c r="O2472" s="526"/>
      <c r="P2472" s="526"/>
      <c r="Q2472" s="526"/>
      <c r="R2472" s="526"/>
      <c r="S2472" s="526"/>
      <c r="T2472" s="526"/>
      <c r="U2472" s="366"/>
      <c r="V2472" s="366"/>
      <c r="W2472" s="366"/>
      <c r="X2472" s="366"/>
      <c r="Y2472" s="366"/>
      <c r="Z2472" s="366"/>
      <c r="AA2472" s="366"/>
      <c r="AB2472" s="366"/>
      <c r="AC2472" s="366"/>
      <c r="AD2472" s="366"/>
      <c r="AE2472" s="366"/>
      <c r="AF2472" s="366"/>
      <c r="AG2472" s="520"/>
    </row>
    <row r="2473" spans="1:33" ht="30.75" customHeight="1" thickBot="1" x14ac:dyDescent="0.35">
      <c r="A2473" s="366"/>
      <c r="B2473" s="207">
        <v>7</v>
      </c>
      <c r="C2473" s="643" t="s">
        <v>368</v>
      </c>
      <c r="D2473" s="388"/>
      <c r="E2473" s="388"/>
      <c r="F2473" s="388"/>
      <c r="G2473" s="1448">
        <f t="shared" si="122"/>
        <v>0</v>
      </c>
      <c r="H2473" s="388"/>
      <c r="I2473" s="366"/>
      <c r="J2473" s="366"/>
      <c r="K2473" s="366"/>
      <c r="L2473" s="366"/>
      <c r="M2473" s="366"/>
      <c r="N2473" s="366"/>
      <c r="O2473" s="526"/>
      <c r="P2473" s="526"/>
      <c r="Q2473" s="526"/>
      <c r="R2473" s="526"/>
      <c r="S2473" s="526"/>
      <c r="T2473" s="526"/>
      <c r="U2473" s="366"/>
      <c r="V2473" s="366"/>
      <c r="W2473" s="366"/>
      <c r="X2473" s="366"/>
      <c r="Y2473" s="366"/>
      <c r="Z2473" s="366"/>
      <c r="AA2473" s="366"/>
      <c r="AB2473" s="366"/>
      <c r="AC2473" s="366"/>
      <c r="AD2473" s="366"/>
      <c r="AE2473" s="366"/>
      <c r="AF2473" s="366"/>
      <c r="AG2473" s="520"/>
    </row>
    <row r="2474" spans="1:33" ht="30.75" customHeight="1" thickBot="1" x14ac:dyDescent="0.35">
      <c r="A2474" s="366"/>
      <c r="B2474" s="207">
        <v>8</v>
      </c>
      <c r="C2474" s="643" t="s">
        <v>369</v>
      </c>
      <c r="D2474" s="388"/>
      <c r="E2474" s="388"/>
      <c r="F2474" s="388"/>
      <c r="G2474" s="1448">
        <f t="shared" si="122"/>
        <v>0</v>
      </c>
      <c r="H2474" s="388"/>
      <c r="I2474" s="366"/>
      <c r="J2474" s="366"/>
      <c r="K2474" s="366"/>
      <c r="L2474" s="366"/>
      <c r="M2474" s="366"/>
      <c r="N2474" s="366"/>
      <c r="O2474" s="526"/>
      <c r="P2474" s="526"/>
      <c r="Q2474" s="526"/>
      <c r="R2474" s="526"/>
      <c r="S2474" s="526"/>
      <c r="T2474" s="526"/>
      <c r="U2474" s="366"/>
      <c r="V2474" s="366"/>
      <c r="W2474" s="366"/>
      <c r="X2474" s="366"/>
      <c r="Y2474" s="366"/>
      <c r="Z2474" s="366"/>
      <c r="AA2474" s="366"/>
      <c r="AB2474" s="366"/>
      <c r="AC2474" s="366"/>
      <c r="AD2474" s="366"/>
      <c r="AE2474" s="366"/>
      <c r="AF2474" s="366"/>
      <c r="AG2474" s="520"/>
    </row>
    <row r="2475" spans="1:33" ht="30.75" customHeight="1" thickBot="1" x14ac:dyDescent="0.35">
      <c r="A2475" s="366"/>
      <c r="B2475" s="207">
        <v>9</v>
      </c>
      <c r="C2475" s="643" t="s">
        <v>370</v>
      </c>
      <c r="D2475" s="388"/>
      <c r="E2475" s="388"/>
      <c r="F2475" s="388"/>
      <c r="G2475" s="1448">
        <f t="shared" si="122"/>
        <v>0</v>
      </c>
      <c r="H2475" s="388"/>
      <c r="I2475" s="366"/>
      <c r="J2475" s="366"/>
      <c r="K2475" s="366"/>
      <c r="L2475" s="366"/>
      <c r="M2475" s="366"/>
      <c r="N2475" s="366"/>
      <c r="O2475" s="526"/>
      <c r="P2475" s="526"/>
      <c r="Q2475" s="526"/>
      <c r="R2475" s="526"/>
      <c r="S2475" s="526"/>
      <c r="T2475" s="526"/>
      <c r="U2475" s="366"/>
      <c r="V2475" s="366"/>
      <c r="W2475" s="366"/>
      <c r="X2475" s="366"/>
      <c r="Y2475" s="366"/>
      <c r="Z2475" s="366"/>
      <c r="AA2475" s="366"/>
      <c r="AB2475" s="366"/>
      <c r="AC2475" s="366"/>
      <c r="AD2475" s="366"/>
      <c r="AE2475" s="366"/>
      <c r="AF2475" s="366"/>
      <c r="AG2475" s="520"/>
    </row>
    <row r="2476" spans="1:33" ht="30.75" customHeight="1" thickBot="1" x14ac:dyDescent="0.35">
      <c r="A2476" s="366"/>
      <c r="B2476" s="207">
        <v>10</v>
      </c>
      <c r="C2476" s="643" t="s">
        <v>371</v>
      </c>
      <c r="D2476" s="388"/>
      <c r="E2476" s="388"/>
      <c r="F2476" s="388"/>
      <c r="G2476" s="1448">
        <f t="shared" si="122"/>
        <v>0</v>
      </c>
      <c r="H2476" s="388"/>
      <c r="I2476" s="366"/>
      <c r="J2476" s="366"/>
      <c r="K2476" s="366"/>
      <c r="L2476" s="366"/>
      <c r="M2476" s="366"/>
      <c r="N2476" s="366"/>
      <c r="O2476" s="526"/>
      <c r="P2476" s="526"/>
      <c r="Q2476" s="526"/>
      <c r="R2476" s="526"/>
      <c r="S2476" s="526"/>
      <c r="T2476" s="526"/>
      <c r="U2476" s="366"/>
      <c r="V2476" s="366"/>
      <c r="W2476" s="366"/>
      <c r="X2476" s="366"/>
      <c r="Y2476" s="366"/>
      <c r="Z2476" s="366"/>
      <c r="AA2476" s="366"/>
      <c r="AB2476" s="366"/>
      <c r="AC2476" s="366"/>
      <c r="AD2476" s="366"/>
      <c r="AE2476" s="366"/>
      <c r="AF2476" s="366"/>
      <c r="AG2476" s="520"/>
    </row>
    <row r="2477" spans="1:33" ht="30.75" customHeight="1" thickBot="1" x14ac:dyDescent="0.35">
      <c r="A2477" s="366"/>
      <c r="B2477" s="207">
        <v>11</v>
      </c>
      <c r="C2477" s="643" t="s">
        <v>372</v>
      </c>
      <c r="D2477" s="388"/>
      <c r="E2477" s="388"/>
      <c r="F2477" s="388"/>
      <c r="G2477" s="1448">
        <f t="shared" si="122"/>
        <v>0</v>
      </c>
      <c r="H2477" s="388"/>
      <c r="I2477" s="366"/>
      <c r="J2477" s="366"/>
      <c r="K2477" s="366"/>
      <c r="L2477" s="366"/>
      <c r="M2477" s="366"/>
      <c r="N2477" s="366"/>
      <c r="O2477" s="526"/>
      <c r="P2477" s="526"/>
      <c r="Q2477" s="526"/>
      <c r="R2477" s="526"/>
      <c r="S2477" s="526"/>
      <c r="T2477" s="526"/>
      <c r="U2477" s="366"/>
      <c r="V2477" s="366"/>
      <c r="W2477" s="366"/>
      <c r="X2477" s="366"/>
      <c r="Y2477" s="366"/>
      <c r="Z2477" s="366"/>
      <c r="AA2477" s="366"/>
      <c r="AB2477" s="366"/>
      <c r="AC2477" s="366"/>
      <c r="AD2477" s="366"/>
      <c r="AE2477" s="366"/>
      <c r="AF2477" s="366"/>
      <c r="AG2477" s="520"/>
    </row>
    <row r="2478" spans="1:33" ht="30.75" customHeight="1" thickBot="1" x14ac:dyDescent="0.35">
      <c r="A2478" s="366"/>
      <c r="B2478" s="207">
        <v>12</v>
      </c>
      <c r="C2478" s="643" t="s">
        <v>373</v>
      </c>
      <c r="D2478" s="388"/>
      <c r="E2478" s="388"/>
      <c r="F2478" s="388"/>
      <c r="G2478" s="1448">
        <f t="shared" si="122"/>
        <v>0</v>
      </c>
      <c r="H2478" s="388"/>
      <c r="I2478" s="366"/>
      <c r="J2478" s="366"/>
      <c r="K2478" s="366"/>
      <c r="L2478" s="366"/>
      <c r="M2478" s="366"/>
      <c r="N2478" s="366"/>
      <c r="O2478" s="526"/>
      <c r="P2478" s="526"/>
      <c r="Q2478" s="526"/>
      <c r="R2478" s="526"/>
      <c r="S2478" s="526"/>
      <c r="T2478" s="526"/>
      <c r="U2478" s="366"/>
      <c r="V2478" s="366"/>
      <c r="W2478" s="366"/>
      <c r="X2478" s="366"/>
      <c r="Y2478" s="366"/>
      <c r="Z2478" s="366"/>
      <c r="AA2478" s="366"/>
      <c r="AB2478" s="366"/>
      <c r="AC2478" s="366"/>
      <c r="AD2478" s="366"/>
      <c r="AE2478" s="366"/>
      <c r="AF2478" s="366"/>
      <c r="AG2478" s="520"/>
    </row>
    <row r="2479" spans="1:33" ht="30.75" customHeight="1" thickBot="1" x14ac:dyDescent="0.35">
      <c r="A2479" s="366"/>
      <c r="B2479" s="207">
        <v>13</v>
      </c>
      <c r="C2479" s="643" t="s">
        <v>374</v>
      </c>
      <c r="D2479" s="388"/>
      <c r="E2479" s="388"/>
      <c r="F2479" s="388"/>
      <c r="G2479" s="1448">
        <f t="shared" si="122"/>
        <v>0</v>
      </c>
      <c r="H2479" s="388"/>
      <c r="I2479" s="366"/>
      <c r="J2479" s="366"/>
      <c r="K2479" s="366"/>
      <c r="L2479" s="366"/>
      <c r="M2479" s="366"/>
      <c r="N2479" s="366"/>
      <c r="O2479" s="526"/>
      <c r="P2479" s="526"/>
      <c r="Q2479" s="526"/>
      <c r="R2479" s="526"/>
      <c r="S2479" s="526"/>
      <c r="T2479" s="526"/>
      <c r="U2479" s="366"/>
      <c r="V2479" s="366"/>
      <c r="W2479" s="366"/>
      <c r="X2479" s="366"/>
      <c r="Y2479" s="366"/>
      <c r="Z2479" s="366"/>
      <c r="AA2479" s="366"/>
      <c r="AB2479" s="366"/>
      <c r="AC2479" s="366"/>
      <c r="AD2479" s="366"/>
      <c r="AE2479" s="366"/>
      <c r="AF2479" s="366"/>
      <c r="AG2479" s="520"/>
    </row>
    <row r="2480" spans="1:33" ht="30.75" customHeight="1" thickBot="1" x14ac:dyDescent="0.35">
      <c r="A2480" s="366"/>
      <c r="B2480" s="207">
        <v>14</v>
      </c>
      <c r="C2480" s="643" t="s">
        <v>375</v>
      </c>
      <c r="D2480" s="388"/>
      <c r="E2480" s="388"/>
      <c r="F2480" s="388"/>
      <c r="G2480" s="1448">
        <f t="shared" si="122"/>
        <v>0</v>
      </c>
      <c r="H2480" s="388"/>
      <c r="I2480" s="366"/>
      <c r="J2480" s="366"/>
      <c r="K2480" s="366"/>
      <c r="L2480" s="366"/>
      <c r="M2480" s="366"/>
      <c r="N2480" s="366"/>
      <c r="O2480" s="526"/>
      <c r="P2480" s="526"/>
      <c r="Q2480" s="526"/>
      <c r="R2480" s="526"/>
      <c r="S2480" s="526"/>
      <c r="T2480" s="526"/>
      <c r="U2480" s="366"/>
      <c r="V2480" s="366"/>
      <c r="W2480" s="366"/>
      <c r="X2480" s="366"/>
      <c r="Y2480" s="366"/>
      <c r="Z2480" s="366"/>
      <c r="AA2480" s="366"/>
      <c r="AB2480" s="366"/>
      <c r="AC2480" s="366"/>
      <c r="AD2480" s="366"/>
      <c r="AE2480" s="366"/>
      <c r="AF2480" s="366"/>
      <c r="AG2480" s="520"/>
    </row>
    <row r="2481" spans="1:33" ht="30.75" customHeight="1" thickBot="1" x14ac:dyDescent="0.35">
      <c r="A2481" s="366"/>
      <c r="B2481" s="207">
        <v>15</v>
      </c>
      <c r="C2481" s="643" t="s">
        <v>376</v>
      </c>
      <c r="D2481" s="388"/>
      <c r="E2481" s="388"/>
      <c r="F2481" s="388"/>
      <c r="G2481" s="1448">
        <f t="shared" si="122"/>
        <v>0</v>
      </c>
      <c r="H2481" s="388"/>
      <c r="I2481" s="366"/>
      <c r="J2481" s="366"/>
      <c r="K2481" s="366"/>
      <c r="L2481" s="366"/>
      <c r="M2481" s="366"/>
      <c r="N2481" s="366"/>
      <c r="O2481" s="526"/>
      <c r="P2481" s="526"/>
      <c r="Q2481" s="526"/>
      <c r="R2481" s="526"/>
      <c r="S2481" s="526"/>
      <c r="T2481" s="526"/>
      <c r="U2481" s="366"/>
      <c r="V2481" s="366"/>
      <c r="W2481" s="366"/>
      <c r="X2481" s="366"/>
      <c r="Y2481" s="366"/>
      <c r="Z2481" s="366"/>
      <c r="AA2481" s="366"/>
      <c r="AB2481" s="366"/>
      <c r="AC2481" s="366"/>
      <c r="AD2481" s="366"/>
      <c r="AE2481" s="366"/>
      <c r="AF2481" s="366"/>
      <c r="AG2481" s="520"/>
    </row>
    <row r="2482" spans="1:33" ht="30.75" customHeight="1" thickBot="1" x14ac:dyDescent="0.35">
      <c r="A2482" s="366"/>
      <c r="B2482" s="207">
        <v>16</v>
      </c>
      <c r="C2482" s="643" t="s">
        <v>377</v>
      </c>
      <c r="D2482" s="1449"/>
      <c r="E2482" s="388"/>
      <c r="F2482" s="388"/>
      <c r="G2482" s="1448">
        <f t="shared" si="122"/>
        <v>0</v>
      </c>
      <c r="H2482" s="388"/>
      <c r="I2482" s="366"/>
      <c r="J2482" s="366"/>
      <c r="K2482" s="366"/>
      <c r="L2482" s="366"/>
      <c r="M2482" s="366"/>
      <c r="N2482" s="366"/>
      <c r="O2482" s="526"/>
      <c r="P2482" s="526"/>
      <c r="Q2482" s="526"/>
      <c r="R2482" s="526"/>
      <c r="S2482" s="526"/>
      <c r="T2482" s="526"/>
      <c r="U2482" s="366"/>
      <c r="V2482" s="366"/>
      <c r="W2482" s="366"/>
      <c r="X2482" s="366"/>
      <c r="Y2482" s="366"/>
      <c r="Z2482" s="366"/>
      <c r="AA2482" s="366"/>
      <c r="AB2482" s="366"/>
      <c r="AC2482" s="366"/>
      <c r="AD2482" s="366"/>
      <c r="AE2482" s="366"/>
      <c r="AF2482" s="366"/>
      <c r="AG2482" s="520"/>
    </row>
    <row r="2483" spans="1:33" ht="30.75" customHeight="1" thickBot="1" x14ac:dyDescent="0.35">
      <c r="A2483" s="366"/>
      <c r="B2483" s="207">
        <v>17</v>
      </c>
      <c r="C2483" s="643" t="s">
        <v>378</v>
      </c>
      <c r="D2483" s="388"/>
      <c r="E2483" s="388"/>
      <c r="F2483" s="388"/>
      <c r="G2483" s="1448">
        <f t="shared" si="122"/>
        <v>0</v>
      </c>
      <c r="H2483" s="388"/>
      <c r="I2483" s="366"/>
      <c r="J2483" s="366"/>
      <c r="K2483" s="366"/>
      <c r="L2483" s="366"/>
      <c r="M2483" s="366"/>
      <c r="N2483" s="366"/>
      <c r="O2483" s="526"/>
      <c r="P2483" s="526"/>
      <c r="Q2483" s="526"/>
      <c r="R2483" s="526"/>
      <c r="S2483" s="526"/>
      <c r="T2483" s="526"/>
      <c r="U2483" s="366"/>
      <c r="V2483" s="366"/>
      <c r="W2483" s="366"/>
      <c r="X2483" s="366"/>
      <c r="Y2483" s="366"/>
      <c r="Z2483" s="366"/>
      <c r="AA2483" s="366"/>
      <c r="AB2483" s="366"/>
      <c r="AC2483" s="366"/>
      <c r="AD2483" s="366"/>
      <c r="AE2483" s="366"/>
      <c r="AF2483" s="366"/>
      <c r="AG2483" s="520"/>
    </row>
    <row r="2484" spans="1:33" ht="30.75" customHeight="1" thickBot="1" x14ac:dyDescent="0.35">
      <c r="A2484" s="366"/>
      <c r="B2484" s="207">
        <v>18</v>
      </c>
      <c r="C2484" s="643" t="s">
        <v>379</v>
      </c>
      <c r="D2484" s="388"/>
      <c r="E2484" s="388"/>
      <c r="F2484" s="388"/>
      <c r="G2484" s="1448">
        <f t="shared" si="122"/>
        <v>0</v>
      </c>
      <c r="H2484" s="388"/>
      <c r="I2484" s="366"/>
      <c r="J2484" s="366"/>
      <c r="K2484" s="366"/>
      <c r="L2484" s="366"/>
      <c r="M2484" s="366"/>
      <c r="N2484" s="366"/>
      <c r="O2484" s="526"/>
      <c r="P2484" s="526"/>
      <c r="Q2484" s="526"/>
      <c r="R2484" s="526"/>
      <c r="S2484" s="526"/>
      <c r="T2484" s="526"/>
      <c r="U2484" s="366"/>
      <c r="V2484" s="366"/>
      <c r="W2484" s="366"/>
      <c r="X2484" s="366"/>
      <c r="Y2484" s="366"/>
      <c r="Z2484" s="366"/>
      <c r="AA2484" s="366"/>
      <c r="AB2484" s="366"/>
      <c r="AC2484" s="366"/>
      <c r="AD2484" s="366"/>
      <c r="AE2484" s="366"/>
      <c r="AF2484" s="366"/>
      <c r="AG2484" s="520"/>
    </row>
    <row r="2485" spans="1:33" ht="30.75" customHeight="1" thickBot="1" x14ac:dyDescent="0.35">
      <c r="A2485" s="366"/>
      <c r="B2485" s="207">
        <v>19</v>
      </c>
      <c r="C2485" s="643" t="s">
        <v>380</v>
      </c>
      <c r="D2485" s="388"/>
      <c r="E2485" s="388"/>
      <c r="F2485" s="388"/>
      <c r="G2485" s="1448">
        <f t="shared" ref="G2485" si="123">SUM(D2485:F2485)</f>
        <v>0</v>
      </c>
      <c r="H2485" s="388"/>
      <c r="I2485" s="366"/>
      <c r="J2485" s="366"/>
      <c r="K2485" s="366"/>
      <c r="L2485" s="366"/>
      <c r="M2485" s="366"/>
      <c r="N2485" s="366"/>
      <c r="O2485" s="526"/>
      <c r="P2485" s="526"/>
      <c r="Q2485" s="526"/>
      <c r="R2485" s="526"/>
      <c r="S2485" s="526"/>
      <c r="T2485" s="526"/>
      <c r="U2485" s="366"/>
      <c r="V2485" s="366"/>
      <c r="W2485" s="366"/>
      <c r="X2485" s="366"/>
      <c r="Y2485" s="366"/>
      <c r="Z2485" s="366"/>
      <c r="AA2485" s="366"/>
      <c r="AB2485" s="366"/>
      <c r="AC2485" s="366"/>
      <c r="AD2485" s="366"/>
      <c r="AE2485" s="366"/>
      <c r="AF2485" s="366"/>
      <c r="AG2485" s="520"/>
    </row>
    <row r="2486" spans="1:33" ht="19.5" thickBot="1" x14ac:dyDescent="0.35">
      <c r="A2486" s="366"/>
      <c r="B2486" s="207">
        <v>20</v>
      </c>
      <c r="C2486" s="643"/>
      <c r="D2486" s="643"/>
      <c r="E2486" s="643"/>
      <c r="F2486" s="643"/>
      <c r="G2486" s="643"/>
      <c r="H2486" s="643"/>
      <c r="I2486" s="366"/>
      <c r="J2486" s="366"/>
      <c r="K2486" s="366"/>
      <c r="L2486" s="366"/>
      <c r="M2486" s="366"/>
      <c r="N2486" s="366"/>
      <c r="O2486" s="526"/>
      <c r="P2486" s="526"/>
      <c r="Q2486" s="526"/>
      <c r="R2486" s="526"/>
      <c r="S2486" s="526"/>
      <c r="T2486" s="526"/>
      <c r="U2486" s="366"/>
      <c r="V2486" s="366"/>
      <c r="W2486" s="366"/>
      <c r="X2486" s="366"/>
      <c r="Y2486" s="366"/>
      <c r="Z2486" s="366"/>
      <c r="AA2486" s="366"/>
      <c r="AB2486" s="366"/>
      <c r="AC2486" s="366"/>
      <c r="AD2486" s="366"/>
      <c r="AE2486" s="366"/>
      <c r="AF2486" s="366"/>
      <c r="AG2486" s="520"/>
    </row>
    <row r="2487" spans="1:33" ht="19.5" thickBot="1" x14ac:dyDescent="0.35">
      <c r="A2487" s="366"/>
      <c r="B2487" s="207">
        <v>21</v>
      </c>
      <c r="C2487" s="643"/>
      <c r="D2487" s="643"/>
      <c r="E2487" s="643"/>
      <c r="F2487" s="643"/>
      <c r="G2487" s="643"/>
      <c r="H2487" s="643"/>
      <c r="I2487" s="366"/>
      <c r="J2487" s="366"/>
      <c r="K2487" s="366"/>
      <c r="L2487" s="366"/>
      <c r="M2487" s="366"/>
      <c r="N2487" s="366"/>
      <c r="O2487" s="526"/>
      <c r="P2487" s="526"/>
      <c r="Q2487" s="526"/>
      <c r="R2487" s="526"/>
      <c r="S2487" s="526"/>
      <c r="T2487" s="526"/>
      <c r="U2487" s="366"/>
      <c r="V2487" s="366"/>
      <c r="W2487" s="366"/>
      <c r="X2487" s="366"/>
      <c r="Y2487" s="366"/>
      <c r="Z2487" s="366"/>
      <c r="AA2487" s="366"/>
      <c r="AB2487" s="366"/>
      <c r="AC2487" s="366"/>
      <c r="AD2487" s="366"/>
      <c r="AE2487" s="366"/>
      <c r="AF2487" s="366"/>
      <c r="AG2487" s="520"/>
    </row>
    <row r="2488" spans="1:33" ht="19.5" thickBot="1" x14ac:dyDescent="0.35">
      <c r="A2488" s="366"/>
      <c r="B2488" s="207">
        <v>22</v>
      </c>
      <c r="C2488" s="643"/>
      <c r="D2488" s="643"/>
      <c r="E2488" s="643"/>
      <c r="F2488" s="643"/>
      <c r="G2488" s="643"/>
      <c r="H2488" s="643"/>
      <c r="I2488" s="366"/>
      <c r="J2488" s="366"/>
      <c r="K2488" s="366"/>
      <c r="L2488" s="366"/>
      <c r="M2488" s="366"/>
      <c r="N2488" s="366"/>
      <c r="O2488" s="526"/>
      <c r="P2488" s="526"/>
      <c r="Q2488" s="526"/>
      <c r="R2488" s="526"/>
      <c r="S2488" s="526"/>
      <c r="T2488" s="526"/>
      <c r="U2488" s="366"/>
      <c r="V2488" s="366"/>
      <c r="W2488" s="366"/>
      <c r="X2488" s="366"/>
      <c r="Y2488" s="366"/>
      <c r="Z2488" s="366"/>
      <c r="AA2488" s="366"/>
      <c r="AB2488" s="366"/>
      <c r="AC2488" s="366"/>
      <c r="AD2488" s="366"/>
      <c r="AE2488" s="366"/>
      <c r="AF2488" s="366"/>
      <c r="AG2488" s="520"/>
    </row>
    <row r="2489" spans="1:33" ht="19.5" thickBot="1" x14ac:dyDescent="0.35">
      <c r="A2489" s="366"/>
      <c r="B2489" s="207">
        <v>23</v>
      </c>
      <c r="C2489" s="643"/>
      <c r="D2489" s="643"/>
      <c r="E2489" s="643"/>
      <c r="F2489" s="643"/>
      <c r="G2489" s="643"/>
      <c r="H2489" s="643"/>
      <c r="I2489" s="366"/>
      <c r="J2489" s="366"/>
      <c r="K2489" s="366"/>
      <c r="L2489" s="366"/>
      <c r="M2489" s="366"/>
      <c r="N2489" s="366"/>
      <c r="O2489" s="526"/>
      <c r="P2489" s="526"/>
      <c r="Q2489" s="526"/>
      <c r="R2489" s="526"/>
      <c r="S2489" s="526"/>
      <c r="T2489" s="526"/>
      <c r="U2489" s="366"/>
      <c r="V2489" s="366"/>
      <c r="W2489" s="366"/>
      <c r="X2489" s="366"/>
      <c r="Y2489" s="366"/>
      <c r="Z2489" s="366"/>
      <c r="AA2489" s="366"/>
      <c r="AB2489" s="366"/>
      <c r="AC2489" s="366"/>
      <c r="AD2489" s="366"/>
      <c r="AE2489" s="366"/>
      <c r="AF2489" s="366"/>
      <c r="AG2489" s="520"/>
    </row>
    <row r="2490" spans="1:33" ht="19.5" thickBot="1" x14ac:dyDescent="0.35">
      <c r="A2490" s="366"/>
      <c r="B2490" s="207">
        <v>24</v>
      </c>
      <c r="C2490" s="643"/>
      <c r="D2490" s="643"/>
      <c r="E2490" s="643"/>
      <c r="F2490" s="643"/>
      <c r="G2490" s="643"/>
      <c r="H2490" s="643"/>
      <c r="I2490" s="366"/>
      <c r="J2490" s="366"/>
      <c r="K2490" s="366"/>
      <c r="L2490" s="366"/>
      <c r="M2490" s="366"/>
      <c r="N2490" s="366"/>
      <c r="O2490" s="526"/>
      <c r="P2490" s="526"/>
      <c r="Q2490" s="526"/>
      <c r="R2490" s="526"/>
      <c r="S2490" s="526"/>
      <c r="T2490" s="526"/>
      <c r="U2490" s="366"/>
      <c r="V2490" s="366"/>
      <c r="W2490" s="366"/>
      <c r="X2490" s="366"/>
      <c r="Y2490" s="366"/>
      <c r="Z2490" s="366"/>
      <c r="AA2490" s="366"/>
      <c r="AB2490" s="366"/>
      <c r="AC2490" s="366"/>
      <c r="AD2490" s="366"/>
      <c r="AE2490" s="366"/>
      <c r="AF2490" s="366"/>
      <c r="AG2490" s="520"/>
    </row>
    <row r="2491" spans="1:33" ht="19.5" thickBot="1" x14ac:dyDescent="0.35">
      <c r="A2491" s="366"/>
      <c r="B2491" s="207">
        <v>25</v>
      </c>
      <c r="C2491" s="643"/>
      <c r="D2491" s="643"/>
      <c r="E2491" s="643"/>
      <c r="F2491" s="643"/>
      <c r="G2491" s="643"/>
      <c r="H2491" s="643"/>
      <c r="I2491" s="366"/>
      <c r="J2491" s="366"/>
      <c r="K2491" s="366"/>
      <c r="L2491" s="366"/>
      <c r="M2491" s="366"/>
      <c r="N2491" s="366"/>
      <c r="O2491" s="526"/>
      <c r="P2491" s="526"/>
      <c r="Q2491" s="526"/>
      <c r="R2491" s="526"/>
      <c r="S2491" s="526"/>
      <c r="T2491" s="526"/>
      <c r="U2491" s="366"/>
      <c r="V2491" s="366"/>
      <c r="W2491" s="366"/>
      <c r="X2491" s="366"/>
      <c r="Y2491" s="366"/>
      <c r="Z2491" s="366"/>
      <c r="AA2491" s="366"/>
      <c r="AB2491" s="366"/>
      <c r="AC2491" s="366"/>
      <c r="AD2491" s="366"/>
      <c r="AE2491" s="366"/>
      <c r="AF2491" s="366"/>
      <c r="AG2491" s="520"/>
    </row>
    <row r="2492" spans="1:33" ht="19.5" thickBot="1" x14ac:dyDescent="0.35">
      <c r="A2492" s="366"/>
      <c r="B2492" s="207">
        <v>26</v>
      </c>
      <c r="C2492" s="643"/>
      <c r="D2492" s="643"/>
      <c r="E2492" s="643"/>
      <c r="F2492" s="643"/>
      <c r="G2492" s="643"/>
      <c r="H2492" s="643"/>
      <c r="I2492" s="366"/>
      <c r="J2492" s="366"/>
      <c r="K2492" s="366"/>
      <c r="L2492" s="366"/>
      <c r="M2492" s="366"/>
      <c r="N2492" s="366"/>
      <c r="O2492" s="526"/>
      <c r="P2492" s="526"/>
      <c r="Q2492" s="526"/>
      <c r="R2492" s="526"/>
      <c r="S2492" s="526"/>
      <c r="T2492" s="526"/>
      <c r="U2492" s="366"/>
      <c r="V2492" s="366"/>
      <c r="W2492" s="366"/>
      <c r="X2492" s="366"/>
      <c r="Y2492" s="366"/>
      <c r="Z2492" s="366"/>
      <c r="AA2492" s="366"/>
      <c r="AB2492" s="366"/>
      <c r="AC2492" s="366"/>
      <c r="AD2492" s="366"/>
      <c r="AE2492" s="366"/>
      <c r="AF2492" s="366"/>
      <c r="AG2492" s="520"/>
    </row>
    <row r="2493" spans="1:33" ht="19.5" thickBot="1" x14ac:dyDescent="0.35">
      <c r="A2493" s="366"/>
      <c r="B2493" s="207">
        <v>27</v>
      </c>
      <c r="C2493" s="643"/>
      <c r="D2493" s="643"/>
      <c r="E2493" s="643"/>
      <c r="F2493" s="643"/>
      <c r="G2493" s="643"/>
      <c r="H2493" s="643"/>
      <c r="I2493" s="366"/>
      <c r="J2493" s="366"/>
      <c r="K2493" s="366"/>
      <c r="L2493" s="366"/>
      <c r="M2493" s="366"/>
      <c r="N2493" s="366"/>
      <c r="O2493" s="526"/>
      <c r="P2493" s="526"/>
      <c r="Q2493" s="526"/>
      <c r="R2493" s="526"/>
      <c r="S2493" s="526"/>
      <c r="T2493" s="526"/>
      <c r="U2493" s="366"/>
      <c r="V2493" s="366"/>
      <c r="W2493" s="366"/>
      <c r="X2493" s="366"/>
      <c r="Y2493" s="366"/>
      <c r="Z2493" s="366"/>
      <c r="AA2493" s="366"/>
      <c r="AB2493" s="366"/>
      <c r="AC2493" s="366"/>
      <c r="AD2493" s="366"/>
      <c r="AE2493" s="366"/>
      <c r="AF2493" s="366"/>
      <c r="AG2493" s="520"/>
    </row>
    <row r="2494" spans="1:33" ht="19.5" thickBot="1" x14ac:dyDescent="0.35">
      <c r="A2494" s="366"/>
      <c r="B2494" s="207">
        <v>28</v>
      </c>
      <c r="C2494" s="643"/>
      <c r="D2494" s="643"/>
      <c r="E2494" s="643"/>
      <c r="F2494" s="643"/>
      <c r="G2494" s="643"/>
      <c r="H2494" s="643"/>
      <c r="I2494" s="366"/>
      <c r="J2494" s="366"/>
      <c r="K2494" s="366"/>
      <c r="L2494" s="366"/>
      <c r="M2494" s="366"/>
      <c r="N2494" s="366"/>
      <c r="O2494" s="526"/>
      <c r="P2494" s="526"/>
      <c r="Q2494" s="526"/>
      <c r="R2494" s="526"/>
      <c r="S2494" s="526"/>
      <c r="T2494" s="526"/>
      <c r="U2494" s="366"/>
      <c r="V2494" s="366"/>
      <c r="W2494" s="366"/>
      <c r="X2494" s="366"/>
      <c r="Y2494" s="366"/>
      <c r="Z2494" s="366"/>
      <c r="AA2494" s="366"/>
      <c r="AB2494" s="366"/>
      <c r="AC2494" s="366"/>
      <c r="AD2494" s="366"/>
      <c r="AE2494" s="366"/>
      <c r="AF2494" s="366"/>
      <c r="AG2494" s="520"/>
    </row>
    <row r="2495" spans="1:33" ht="19.5" thickBot="1" x14ac:dyDescent="0.35">
      <c r="A2495" s="366"/>
      <c r="B2495" s="207">
        <v>29</v>
      </c>
      <c r="C2495" s="643"/>
      <c r="D2495" s="643"/>
      <c r="E2495" s="643"/>
      <c r="F2495" s="643"/>
      <c r="G2495" s="643"/>
      <c r="H2495" s="643"/>
      <c r="I2495" s="366"/>
      <c r="J2495" s="366"/>
      <c r="K2495" s="366"/>
      <c r="L2495" s="366"/>
      <c r="M2495" s="366"/>
      <c r="N2495" s="366"/>
      <c r="O2495" s="526"/>
      <c r="P2495" s="526"/>
      <c r="Q2495" s="526"/>
      <c r="R2495" s="526"/>
      <c r="S2495" s="526"/>
      <c r="T2495" s="526"/>
      <c r="U2495" s="366"/>
      <c r="V2495" s="366"/>
      <c r="W2495" s="366"/>
      <c r="X2495" s="366"/>
      <c r="Y2495" s="366"/>
      <c r="Z2495" s="366"/>
      <c r="AA2495" s="366"/>
      <c r="AB2495" s="366"/>
      <c r="AC2495" s="366"/>
      <c r="AD2495" s="366"/>
      <c r="AE2495" s="366"/>
      <c r="AF2495" s="366"/>
      <c r="AG2495" s="520"/>
    </row>
    <row r="2496" spans="1:33" ht="19.5" thickBot="1" x14ac:dyDescent="0.35">
      <c r="A2496" s="366"/>
      <c r="B2496" s="207">
        <v>30</v>
      </c>
      <c r="C2496" s="643"/>
      <c r="D2496" s="643"/>
      <c r="E2496" s="643"/>
      <c r="F2496" s="643"/>
      <c r="G2496" s="643"/>
      <c r="H2496" s="643"/>
      <c r="I2496" s="366"/>
      <c r="J2496" s="366"/>
      <c r="K2496" s="366"/>
      <c r="L2496" s="366"/>
      <c r="M2496" s="366"/>
      <c r="N2496" s="366"/>
      <c r="O2496" s="526"/>
      <c r="P2496" s="526"/>
      <c r="Q2496" s="526"/>
      <c r="R2496" s="526"/>
      <c r="S2496" s="526"/>
      <c r="T2496" s="526"/>
      <c r="U2496" s="366"/>
      <c r="V2496" s="366"/>
      <c r="W2496" s="366"/>
      <c r="X2496" s="366"/>
      <c r="Y2496" s="366"/>
      <c r="Z2496" s="366"/>
      <c r="AA2496" s="366"/>
      <c r="AB2496" s="366"/>
      <c r="AC2496" s="366"/>
      <c r="AD2496" s="366"/>
      <c r="AE2496" s="366"/>
      <c r="AF2496" s="366"/>
      <c r="AG2496" s="520"/>
    </row>
    <row r="2497" spans="1:33" ht="19.5" thickBot="1" x14ac:dyDescent="0.35">
      <c r="A2497" s="366"/>
      <c r="B2497" s="207">
        <v>31</v>
      </c>
      <c r="C2497" s="643"/>
      <c r="D2497" s="643"/>
      <c r="E2497" s="643"/>
      <c r="F2497" s="643"/>
      <c r="G2497" s="643"/>
      <c r="H2497" s="643"/>
      <c r="I2497" s="366"/>
      <c r="J2497" s="366"/>
      <c r="K2497" s="366"/>
      <c r="L2497" s="366"/>
      <c r="M2497" s="366"/>
      <c r="N2497" s="366"/>
      <c r="O2497" s="526"/>
      <c r="P2497" s="526"/>
      <c r="Q2497" s="526"/>
      <c r="R2497" s="526"/>
      <c r="S2497" s="526"/>
      <c r="T2497" s="526"/>
      <c r="U2497" s="366"/>
      <c r="V2497" s="366"/>
      <c r="W2497" s="366"/>
      <c r="X2497" s="366"/>
      <c r="Y2497" s="366"/>
      <c r="Z2497" s="366"/>
      <c r="AA2497" s="366"/>
      <c r="AB2497" s="366"/>
      <c r="AC2497" s="366"/>
      <c r="AD2497" s="366"/>
      <c r="AE2497" s="366"/>
      <c r="AF2497" s="366"/>
      <c r="AG2497" s="520"/>
    </row>
    <row r="2498" spans="1:33" ht="19.5" thickBot="1" x14ac:dyDescent="0.35">
      <c r="A2498" s="366"/>
      <c r="B2498" s="207">
        <v>32</v>
      </c>
      <c r="C2498" s="643"/>
      <c r="D2498" s="643"/>
      <c r="E2498" s="643"/>
      <c r="F2498" s="643"/>
      <c r="G2498" s="643"/>
      <c r="H2498" s="643"/>
      <c r="I2498" s="366"/>
      <c r="J2498" s="366"/>
      <c r="K2498" s="366"/>
      <c r="L2498" s="366"/>
      <c r="M2498" s="366"/>
      <c r="N2498" s="366"/>
      <c r="O2498" s="526"/>
      <c r="P2498" s="526"/>
      <c r="Q2498" s="526"/>
      <c r="R2498" s="526"/>
      <c r="S2498" s="526"/>
      <c r="T2498" s="526"/>
      <c r="U2498" s="366"/>
      <c r="V2498" s="366"/>
      <c r="W2498" s="366"/>
      <c r="X2498" s="366"/>
      <c r="Y2498" s="366"/>
      <c r="Z2498" s="366"/>
      <c r="AA2498" s="366"/>
      <c r="AB2498" s="366"/>
      <c r="AC2498" s="366"/>
      <c r="AD2498" s="366"/>
      <c r="AE2498" s="366"/>
      <c r="AF2498" s="366"/>
      <c r="AG2498" s="520"/>
    </row>
    <row r="2499" spans="1:33" ht="19.5" thickBot="1" x14ac:dyDescent="0.35">
      <c r="A2499" s="366"/>
      <c r="B2499" s="207">
        <v>33</v>
      </c>
      <c r="C2499" s="643"/>
      <c r="D2499" s="643"/>
      <c r="E2499" s="643"/>
      <c r="F2499" s="643"/>
      <c r="G2499" s="643"/>
      <c r="H2499" s="643"/>
      <c r="I2499" s="366"/>
      <c r="J2499" s="366"/>
      <c r="K2499" s="366"/>
      <c r="L2499" s="366"/>
      <c r="M2499" s="366"/>
      <c r="N2499" s="366"/>
      <c r="O2499" s="526"/>
      <c r="P2499" s="526"/>
      <c r="Q2499" s="526"/>
      <c r="R2499" s="526"/>
      <c r="S2499" s="526"/>
      <c r="T2499" s="526"/>
      <c r="U2499" s="366"/>
      <c r="V2499" s="366"/>
      <c r="W2499" s="366"/>
      <c r="X2499" s="366"/>
      <c r="Y2499" s="366"/>
      <c r="Z2499" s="366"/>
      <c r="AA2499" s="366"/>
      <c r="AB2499" s="366"/>
      <c r="AC2499" s="366"/>
      <c r="AD2499" s="366"/>
      <c r="AE2499" s="366"/>
      <c r="AF2499" s="366"/>
      <c r="AG2499" s="520"/>
    </row>
    <row r="2500" spans="1:33" ht="19.5" thickBot="1" x14ac:dyDescent="0.35">
      <c r="A2500" s="366"/>
      <c r="B2500" s="207">
        <v>34</v>
      </c>
      <c r="C2500" s="644" t="s">
        <v>29</v>
      </c>
      <c r="D2500" s="185">
        <f>SUM(D2467:D2499)</f>
        <v>0</v>
      </c>
      <c r="E2500" s="185">
        <f t="shared" ref="E2500:F2500" si="124">SUM(E2467:E2499)</f>
        <v>0</v>
      </c>
      <c r="F2500" s="185">
        <f t="shared" si="124"/>
        <v>0</v>
      </c>
      <c r="G2500" s="185">
        <f>SUM(G2467:G2499)</f>
        <v>0</v>
      </c>
      <c r="H2500" s="185">
        <f>SUM(H2467:H2499)</f>
        <v>0</v>
      </c>
      <c r="I2500" s="366"/>
      <c r="J2500" s="366"/>
      <c r="K2500" s="366"/>
      <c r="L2500" s="366"/>
      <c r="M2500" s="366"/>
      <c r="N2500" s="366"/>
      <c r="O2500" s="526"/>
      <c r="P2500" s="526"/>
      <c r="Q2500" s="526"/>
      <c r="R2500" s="526"/>
      <c r="S2500" s="526"/>
      <c r="T2500" s="526"/>
      <c r="U2500" s="366"/>
      <c r="V2500" s="366"/>
      <c r="W2500" s="366"/>
      <c r="X2500" s="366"/>
      <c r="Y2500" s="366"/>
      <c r="Z2500" s="366"/>
      <c r="AA2500" s="366"/>
      <c r="AB2500" s="366"/>
      <c r="AC2500" s="366"/>
      <c r="AD2500" s="366"/>
      <c r="AE2500" s="366"/>
      <c r="AF2500" s="366"/>
      <c r="AG2500" s="520"/>
    </row>
    <row r="2501" spans="1:33" x14ac:dyDescent="0.3">
      <c r="A2501" s="366"/>
      <c r="B2501" s="366"/>
      <c r="C2501" s="366"/>
      <c r="D2501" s="366"/>
      <c r="E2501" s="366"/>
      <c r="F2501" s="366"/>
      <c r="G2501" s="366"/>
      <c r="H2501" s="366"/>
      <c r="I2501" s="366"/>
      <c r="J2501" s="366"/>
      <c r="K2501" s="366"/>
      <c r="L2501" s="366"/>
      <c r="M2501" s="366"/>
      <c r="N2501" s="366"/>
      <c r="O2501" s="526"/>
      <c r="P2501" s="526"/>
      <c r="Q2501" s="526"/>
      <c r="R2501" s="526"/>
      <c r="S2501" s="526"/>
      <c r="T2501" s="526"/>
      <c r="U2501" s="366"/>
      <c r="V2501" s="366"/>
      <c r="W2501" s="366"/>
      <c r="X2501" s="366"/>
      <c r="Y2501" s="366"/>
      <c r="Z2501" s="366"/>
      <c r="AA2501" s="366"/>
      <c r="AB2501" s="366"/>
      <c r="AC2501" s="366"/>
      <c r="AD2501" s="366"/>
      <c r="AE2501" s="366"/>
      <c r="AF2501" s="366"/>
      <c r="AG2501" s="520"/>
    </row>
    <row r="2502" spans="1:33" x14ac:dyDescent="0.3">
      <c r="A2502" s="529"/>
      <c r="B2502" s="365"/>
      <c r="C2502" s="365"/>
      <c r="D2502" s="365"/>
      <c r="E2502" s="365"/>
      <c r="F2502" s="365"/>
      <c r="G2502" s="365"/>
      <c r="H2502" s="365"/>
      <c r="I2502" s="365"/>
      <c r="J2502" s="365"/>
      <c r="K2502" s="365"/>
      <c r="L2502" s="365"/>
      <c r="M2502" s="365"/>
      <c r="N2502" s="365"/>
      <c r="O2502" s="365"/>
      <c r="P2502" s="365"/>
      <c r="Q2502" s="365"/>
      <c r="R2502" s="365"/>
      <c r="S2502" s="365"/>
      <c r="T2502" s="365"/>
      <c r="U2502" s="365"/>
      <c r="V2502" s="365"/>
      <c r="W2502" s="365"/>
      <c r="X2502" s="365"/>
      <c r="Y2502" s="365"/>
      <c r="Z2502" s="365"/>
      <c r="AA2502" s="365"/>
      <c r="AB2502" s="365"/>
      <c r="AC2502" s="365"/>
      <c r="AD2502" s="365"/>
      <c r="AE2502" s="365"/>
      <c r="AF2502" s="365"/>
      <c r="AG2502" s="520"/>
    </row>
    <row r="2503" spans="1:33" x14ac:dyDescent="0.3">
      <c r="A2503" s="366"/>
      <c r="B2503" s="366"/>
      <c r="C2503" s="366"/>
      <c r="D2503" s="366"/>
      <c r="E2503" s="366"/>
      <c r="F2503" s="366"/>
      <c r="G2503" s="366"/>
      <c r="H2503" s="366"/>
      <c r="I2503" s="366"/>
      <c r="J2503" s="366"/>
      <c r="K2503" s="366"/>
      <c r="L2503" s="366"/>
      <c r="M2503" s="366"/>
      <c r="N2503" s="366"/>
      <c r="O2503" s="366"/>
      <c r="P2503" s="526"/>
      <c r="Q2503" s="526"/>
      <c r="R2503" s="526"/>
      <c r="S2503" s="526"/>
      <c r="T2503" s="526"/>
      <c r="U2503" s="366"/>
      <c r="V2503" s="366"/>
      <c r="W2503" s="366"/>
      <c r="X2503" s="366"/>
      <c r="Y2503" s="366"/>
      <c r="Z2503" s="366"/>
      <c r="AA2503" s="366"/>
      <c r="AB2503" s="366"/>
      <c r="AC2503" s="366"/>
      <c r="AD2503" s="366"/>
      <c r="AE2503" s="366"/>
      <c r="AF2503" s="366"/>
      <c r="AG2503" s="520"/>
    </row>
    <row r="2504" spans="1:33" x14ac:dyDescent="0.3">
      <c r="A2504" s="366"/>
      <c r="B2504" s="47" t="s">
        <v>938</v>
      </c>
      <c r="C2504" s="366"/>
      <c r="D2504" s="366"/>
      <c r="E2504" s="366"/>
      <c r="F2504" s="366"/>
      <c r="G2504" s="366"/>
      <c r="H2504" s="366"/>
      <c r="I2504" s="366"/>
      <c r="J2504" s="366"/>
      <c r="K2504" s="366"/>
      <c r="L2504" s="366"/>
      <c r="M2504" s="366"/>
      <c r="N2504" s="366"/>
      <c r="O2504" s="526"/>
      <c r="P2504" s="526"/>
      <c r="Q2504" s="526"/>
      <c r="R2504" s="526"/>
      <c r="S2504" s="526"/>
      <c r="T2504" s="526"/>
      <c r="U2504" s="366"/>
      <c r="V2504" s="366"/>
      <c r="W2504" s="366"/>
      <c r="X2504" s="366"/>
      <c r="Y2504" s="366"/>
      <c r="Z2504" s="366"/>
      <c r="AA2504" s="366"/>
      <c r="AB2504" s="366"/>
      <c r="AC2504" s="366"/>
      <c r="AD2504" s="366"/>
      <c r="AE2504" s="366"/>
      <c r="AF2504" s="366"/>
      <c r="AG2504" s="520"/>
    </row>
    <row r="2505" spans="1:33" ht="19.5" thickBot="1" x14ac:dyDescent="0.35">
      <c r="A2505" s="366"/>
      <c r="B2505" s="366"/>
      <c r="C2505" s="366"/>
      <c r="D2505" s="366"/>
      <c r="E2505" s="366"/>
      <c r="F2505" s="366"/>
      <c r="G2505" s="366"/>
      <c r="H2505" s="366"/>
      <c r="I2505" s="366"/>
      <c r="J2505" s="366"/>
      <c r="K2505" s="366"/>
      <c r="L2505" s="366"/>
      <c r="M2505" s="366"/>
      <c r="N2505" s="366"/>
      <c r="O2505" s="366"/>
      <c r="P2505" s="526"/>
      <c r="Q2505" s="526"/>
      <c r="R2505" s="526"/>
      <c r="S2505" s="526"/>
      <c r="T2505" s="526"/>
      <c r="U2505" s="366"/>
      <c r="V2505" s="366"/>
      <c r="W2505" s="366"/>
      <c r="X2505" s="366"/>
      <c r="Y2505" s="366"/>
      <c r="Z2505" s="366"/>
      <c r="AA2505" s="366"/>
      <c r="AB2505" s="366"/>
      <c r="AC2505" s="366"/>
      <c r="AD2505" s="366"/>
      <c r="AE2505" s="366"/>
      <c r="AF2505" s="366"/>
      <c r="AG2505" s="520"/>
    </row>
    <row r="2506" spans="1:33" ht="19.5" thickBot="1" x14ac:dyDescent="0.35">
      <c r="A2506" s="366"/>
      <c r="B2506" s="1991" t="s">
        <v>1</v>
      </c>
      <c r="C2506" s="1991" t="s">
        <v>356</v>
      </c>
      <c r="D2506" s="1875" t="s">
        <v>381</v>
      </c>
      <c r="E2506" s="1876"/>
      <c r="F2506" s="1877"/>
      <c r="G2506" s="368"/>
      <c r="H2506" s="1991" t="s">
        <v>336</v>
      </c>
      <c r="I2506" s="366"/>
      <c r="J2506" s="366"/>
      <c r="K2506" s="366"/>
      <c r="L2506" s="366"/>
      <c r="M2506" s="366"/>
      <c r="N2506" s="366"/>
      <c r="O2506" s="526"/>
      <c r="P2506" s="526"/>
      <c r="Q2506" s="526"/>
      <c r="R2506" s="526"/>
      <c r="S2506" s="526"/>
      <c r="T2506" s="526"/>
      <c r="U2506" s="366"/>
      <c r="V2506" s="366"/>
      <c r="W2506" s="366"/>
      <c r="X2506" s="366"/>
      <c r="Y2506" s="366"/>
      <c r="Z2506" s="366"/>
      <c r="AA2506" s="366"/>
      <c r="AB2506" s="366"/>
      <c r="AC2506" s="366"/>
      <c r="AD2506" s="366"/>
      <c r="AE2506" s="366"/>
      <c r="AF2506" s="366"/>
      <c r="AG2506" s="520"/>
    </row>
    <row r="2507" spans="1:33" ht="38.25" thickBot="1" x14ac:dyDescent="0.35">
      <c r="A2507" s="366"/>
      <c r="B2507" s="1992"/>
      <c r="C2507" s="1992"/>
      <c r="D2507" s="185" t="s">
        <v>358</v>
      </c>
      <c r="E2507" s="185" t="s">
        <v>359</v>
      </c>
      <c r="F2507" s="185" t="s">
        <v>360</v>
      </c>
      <c r="G2507" s="185" t="s">
        <v>0</v>
      </c>
      <c r="H2507" s="1992"/>
      <c r="I2507" s="366"/>
      <c r="J2507" s="366"/>
      <c r="K2507" s="366"/>
      <c r="L2507" s="366"/>
      <c r="M2507" s="366"/>
      <c r="N2507" s="366"/>
      <c r="O2507" s="526"/>
      <c r="P2507" s="526"/>
      <c r="Q2507" s="526"/>
      <c r="R2507" s="526"/>
      <c r="S2507" s="526"/>
      <c r="T2507" s="526"/>
      <c r="U2507" s="366"/>
      <c r="V2507" s="366"/>
      <c r="W2507" s="366"/>
      <c r="X2507" s="366"/>
      <c r="Y2507" s="366"/>
      <c r="Z2507" s="366"/>
      <c r="AA2507" s="366"/>
      <c r="AB2507" s="366"/>
      <c r="AC2507" s="366"/>
      <c r="AD2507" s="366"/>
      <c r="AE2507" s="366"/>
      <c r="AF2507" s="366"/>
      <c r="AG2507" s="520"/>
    </row>
    <row r="2508" spans="1:33" ht="19.5" thickBot="1" x14ac:dyDescent="0.35">
      <c r="A2508" s="366"/>
      <c r="B2508" s="207">
        <v>1</v>
      </c>
      <c r="C2508" s="643" t="s">
        <v>382</v>
      </c>
      <c r="D2508" s="388"/>
      <c r="E2508" s="388"/>
      <c r="F2508" s="388"/>
      <c r="G2508" s="185">
        <f>SUM(D2508:F2508)</f>
        <v>0</v>
      </c>
      <c r="H2508" s="388"/>
      <c r="I2508" s="366"/>
      <c r="J2508" s="366"/>
      <c r="K2508" s="366"/>
      <c r="L2508" s="366"/>
      <c r="M2508" s="366"/>
      <c r="N2508" s="366"/>
      <c r="O2508" s="526"/>
      <c r="P2508" s="526"/>
      <c r="Q2508" s="526"/>
      <c r="R2508" s="526"/>
      <c r="S2508" s="526"/>
      <c r="T2508" s="526"/>
      <c r="U2508" s="366"/>
      <c r="V2508" s="366"/>
      <c r="W2508" s="366"/>
      <c r="X2508" s="366"/>
      <c r="Y2508" s="366"/>
      <c r="Z2508" s="366"/>
      <c r="AA2508" s="366"/>
      <c r="AB2508" s="366"/>
      <c r="AC2508" s="366"/>
      <c r="AD2508" s="366"/>
      <c r="AE2508" s="366"/>
      <c r="AF2508" s="366"/>
      <c r="AG2508" s="520"/>
    </row>
    <row r="2509" spans="1:33" ht="19.5" thickBot="1" x14ac:dyDescent="0.35">
      <c r="A2509" s="366"/>
      <c r="B2509" s="207">
        <v>2</v>
      </c>
      <c r="C2509" s="643" t="s">
        <v>383</v>
      </c>
      <c r="D2509" s="388"/>
      <c r="E2509" s="388"/>
      <c r="F2509" s="388"/>
      <c r="G2509" s="185">
        <f t="shared" ref="G2509:G2529" si="125">SUM(D2509:F2509)</f>
        <v>0</v>
      </c>
      <c r="H2509" s="388"/>
      <c r="I2509" s="366"/>
      <c r="J2509" s="366"/>
      <c r="K2509" s="366"/>
      <c r="L2509" s="366"/>
      <c r="M2509" s="366"/>
      <c r="N2509" s="366"/>
      <c r="O2509" s="526"/>
      <c r="P2509" s="526"/>
      <c r="Q2509" s="526"/>
      <c r="R2509" s="526"/>
      <c r="S2509" s="526"/>
      <c r="T2509" s="526"/>
      <c r="U2509" s="366"/>
      <c r="V2509" s="366"/>
      <c r="W2509" s="366"/>
      <c r="X2509" s="366"/>
      <c r="Y2509" s="366"/>
      <c r="Z2509" s="366"/>
      <c r="AA2509" s="366"/>
      <c r="AB2509" s="366"/>
      <c r="AC2509" s="366"/>
      <c r="AD2509" s="366"/>
      <c r="AE2509" s="366"/>
      <c r="AF2509" s="366"/>
      <c r="AG2509" s="520"/>
    </row>
    <row r="2510" spans="1:33" ht="38.25" thickBot="1" x14ac:dyDescent="0.35">
      <c r="A2510" s="366"/>
      <c r="B2510" s="207">
        <v>3</v>
      </c>
      <c r="C2510" s="643" t="s">
        <v>384</v>
      </c>
      <c r="D2510" s="388"/>
      <c r="E2510" s="388"/>
      <c r="F2510" s="388"/>
      <c r="G2510" s="185">
        <f t="shared" si="125"/>
        <v>0</v>
      </c>
      <c r="H2510" s="388"/>
      <c r="I2510" s="366"/>
      <c r="J2510" s="366"/>
      <c r="K2510" s="366"/>
      <c r="L2510" s="366"/>
      <c r="M2510" s="366"/>
      <c r="N2510" s="366"/>
      <c r="O2510" s="526"/>
      <c r="P2510" s="526"/>
      <c r="Q2510" s="526"/>
      <c r="R2510" s="526"/>
      <c r="S2510" s="526"/>
      <c r="T2510" s="526"/>
      <c r="U2510" s="366"/>
      <c r="V2510" s="366"/>
      <c r="W2510" s="366"/>
      <c r="X2510" s="366"/>
      <c r="Y2510" s="366"/>
      <c r="Z2510" s="366"/>
      <c r="AA2510" s="366"/>
      <c r="AB2510" s="366"/>
      <c r="AC2510" s="366"/>
      <c r="AD2510" s="366"/>
      <c r="AE2510" s="366"/>
      <c r="AF2510" s="366"/>
      <c r="AG2510" s="520"/>
    </row>
    <row r="2511" spans="1:33" ht="38.25" thickBot="1" x14ac:dyDescent="0.35">
      <c r="A2511" s="366"/>
      <c r="B2511" s="207">
        <v>4</v>
      </c>
      <c r="C2511" s="643" t="s">
        <v>385</v>
      </c>
      <c r="D2511" s="388"/>
      <c r="E2511" s="388"/>
      <c r="F2511" s="388"/>
      <c r="G2511" s="185">
        <f t="shared" si="125"/>
        <v>0</v>
      </c>
      <c r="H2511" s="388"/>
      <c r="I2511" s="366"/>
      <c r="J2511" s="366"/>
      <c r="K2511" s="366"/>
      <c r="L2511" s="366"/>
      <c r="M2511" s="366"/>
      <c r="N2511" s="366"/>
      <c r="O2511" s="526"/>
      <c r="P2511" s="526"/>
      <c r="Q2511" s="526"/>
      <c r="R2511" s="526"/>
      <c r="S2511" s="526"/>
      <c r="T2511" s="526"/>
      <c r="U2511" s="366"/>
      <c r="V2511" s="366"/>
      <c r="W2511" s="366"/>
      <c r="X2511" s="366"/>
      <c r="Y2511" s="366"/>
      <c r="Z2511" s="366"/>
      <c r="AA2511" s="366"/>
      <c r="AB2511" s="366"/>
      <c r="AC2511" s="366"/>
      <c r="AD2511" s="366"/>
      <c r="AE2511" s="366"/>
      <c r="AF2511" s="366"/>
      <c r="AG2511" s="520"/>
    </row>
    <row r="2512" spans="1:33" ht="19.5" thickBot="1" x14ac:dyDescent="0.35">
      <c r="A2512" s="366"/>
      <c r="B2512" s="207">
        <v>5</v>
      </c>
      <c r="C2512" s="643" t="s">
        <v>386</v>
      </c>
      <c r="D2512" s="388"/>
      <c r="E2512" s="388"/>
      <c r="F2512" s="388"/>
      <c r="G2512" s="185">
        <f t="shared" si="125"/>
        <v>0</v>
      </c>
      <c r="H2512" s="388"/>
      <c r="I2512" s="366"/>
      <c r="J2512" s="366"/>
      <c r="K2512" s="366"/>
      <c r="L2512" s="366"/>
      <c r="M2512" s="366"/>
      <c r="N2512" s="366"/>
      <c r="O2512" s="526"/>
      <c r="P2512" s="526"/>
      <c r="Q2512" s="526"/>
      <c r="R2512" s="526"/>
      <c r="S2512" s="526"/>
      <c r="T2512" s="526"/>
      <c r="U2512" s="366"/>
      <c r="V2512" s="366"/>
      <c r="W2512" s="366"/>
      <c r="X2512" s="366"/>
      <c r="Y2512" s="366"/>
      <c r="Z2512" s="366"/>
      <c r="AA2512" s="366"/>
      <c r="AB2512" s="366"/>
      <c r="AC2512" s="366"/>
      <c r="AD2512" s="366"/>
      <c r="AE2512" s="366"/>
      <c r="AF2512" s="366"/>
      <c r="AG2512" s="520"/>
    </row>
    <row r="2513" spans="1:33" ht="19.5" thickBot="1" x14ac:dyDescent="0.35">
      <c r="A2513" s="366"/>
      <c r="B2513" s="207">
        <v>6</v>
      </c>
      <c r="C2513" s="643" t="s">
        <v>387</v>
      </c>
      <c r="D2513" s="388"/>
      <c r="E2513" s="388"/>
      <c r="F2513" s="388"/>
      <c r="G2513" s="185">
        <f t="shared" si="125"/>
        <v>0</v>
      </c>
      <c r="H2513" s="388"/>
      <c r="I2513" s="366"/>
      <c r="J2513" s="366"/>
      <c r="K2513" s="366"/>
      <c r="L2513" s="366"/>
      <c r="M2513" s="366"/>
      <c r="N2513" s="366"/>
      <c r="O2513" s="366"/>
      <c r="P2513" s="366"/>
      <c r="Q2513" s="366"/>
      <c r="R2513" s="366"/>
      <c r="S2513" s="366"/>
      <c r="T2513" s="366"/>
      <c r="U2513" s="366"/>
      <c r="V2513" s="366"/>
      <c r="W2513" s="366"/>
      <c r="X2513" s="366"/>
      <c r="Y2513" s="366"/>
      <c r="Z2513" s="366"/>
      <c r="AA2513" s="366"/>
      <c r="AB2513" s="366"/>
      <c r="AC2513" s="366"/>
      <c r="AD2513" s="366"/>
      <c r="AE2513" s="366"/>
      <c r="AF2513" s="366"/>
      <c r="AG2513" s="520"/>
    </row>
    <row r="2514" spans="1:33" ht="19.5" thickBot="1" x14ac:dyDescent="0.35">
      <c r="A2514" s="366"/>
      <c r="B2514" s="207">
        <v>7</v>
      </c>
      <c r="C2514" s="643" t="s">
        <v>388</v>
      </c>
      <c r="D2514" s="388"/>
      <c r="E2514" s="388"/>
      <c r="F2514" s="388"/>
      <c r="G2514" s="185">
        <f t="shared" si="125"/>
        <v>0</v>
      </c>
      <c r="H2514" s="388"/>
      <c r="I2514" s="366"/>
      <c r="J2514" s="366"/>
      <c r="K2514" s="366"/>
      <c r="L2514" s="366"/>
      <c r="M2514" s="366"/>
      <c r="N2514" s="366"/>
      <c r="O2514" s="366"/>
      <c r="P2514" s="366"/>
      <c r="Q2514" s="366"/>
      <c r="R2514" s="366"/>
      <c r="S2514" s="366"/>
      <c r="T2514" s="366"/>
      <c r="U2514" s="366"/>
      <c r="V2514" s="366"/>
      <c r="W2514" s="366"/>
      <c r="X2514" s="366"/>
      <c r="Y2514" s="366"/>
      <c r="Z2514" s="366"/>
      <c r="AA2514" s="366"/>
      <c r="AB2514" s="366"/>
      <c r="AC2514" s="366"/>
      <c r="AD2514" s="366"/>
      <c r="AE2514" s="366"/>
      <c r="AF2514" s="366"/>
      <c r="AG2514" s="520"/>
    </row>
    <row r="2515" spans="1:33" ht="19.5" thickBot="1" x14ac:dyDescent="0.35">
      <c r="A2515" s="366"/>
      <c r="B2515" s="207">
        <v>8</v>
      </c>
      <c r="C2515" s="643" t="s">
        <v>389</v>
      </c>
      <c r="D2515" s="388"/>
      <c r="E2515" s="388"/>
      <c r="F2515" s="388"/>
      <c r="G2515" s="185">
        <f t="shared" si="125"/>
        <v>0</v>
      </c>
      <c r="H2515" s="388"/>
      <c r="I2515" s="366"/>
      <c r="J2515" s="366"/>
      <c r="K2515" s="366"/>
      <c r="L2515" s="366"/>
      <c r="M2515" s="366"/>
      <c r="N2515" s="366"/>
      <c r="O2515" s="366"/>
      <c r="P2515" s="366"/>
      <c r="Q2515" s="366"/>
      <c r="R2515" s="366"/>
      <c r="S2515" s="366"/>
      <c r="T2515" s="366"/>
      <c r="U2515" s="366"/>
      <c r="V2515" s="366"/>
      <c r="W2515" s="366"/>
      <c r="X2515" s="366"/>
      <c r="Y2515" s="366"/>
      <c r="Z2515" s="366"/>
      <c r="AA2515" s="366"/>
      <c r="AB2515" s="366"/>
      <c r="AC2515" s="366"/>
      <c r="AD2515" s="366"/>
      <c r="AE2515" s="366"/>
      <c r="AF2515" s="366"/>
      <c r="AG2515" s="520"/>
    </row>
    <row r="2516" spans="1:33" ht="19.5" thickBot="1" x14ac:dyDescent="0.35">
      <c r="A2516" s="366"/>
      <c r="B2516" s="207">
        <v>9</v>
      </c>
      <c r="C2516" s="643" t="s">
        <v>390</v>
      </c>
      <c r="D2516" s="388"/>
      <c r="E2516" s="388"/>
      <c r="F2516" s="388"/>
      <c r="G2516" s="185">
        <f t="shared" si="125"/>
        <v>0</v>
      </c>
      <c r="H2516" s="388"/>
      <c r="I2516" s="366"/>
      <c r="J2516" s="366"/>
      <c r="K2516" s="366"/>
      <c r="L2516" s="366"/>
      <c r="M2516" s="366"/>
      <c r="N2516" s="366"/>
      <c r="O2516" s="366"/>
      <c r="P2516" s="366"/>
      <c r="Q2516" s="366"/>
      <c r="R2516" s="366"/>
      <c r="S2516" s="366"/>
      <c r="T2516" s="366"/>
      <c r="U2516" s="366"/>
      <c r="V2516" s="366"/>
      <c r="W2516" s="366"/>
      <c r="X2516" s="366"/>
      <c r="Y2516" s="366"/>
      <c r="Z2516" s="366"/>
      <c r="AA2516" s="366"/>
      <c r="AB2516" s="366"/>
      <c r="AC2516" s="366"/>
      <c r="AD2516" s="366"/>
      <c r="AE2516" s="366"/>
      <c r="AF2516" s="366"/>
      <c r="AG2516" s="520"/>
    </row>
    <row r="2517" spans="1:33" ht="19.5" thickBot="1" x14ac:dyDescent="0.35">
      <c r="A2517" s="366"/>
      <c r="B2517" s="207">
        <v>10</v>
      </c>
      <c r="C2517" s="643" t="s">
        <v>391</v>
      </c>
      <c r="D2517" s="388"/>
      <c r="E2517" s="388"/>
      <c r="F2517" s="388"/>
      <c r="G2517" s="185">
        <f t="shared" si="125"/>
        <v>0</v>
      </c>
      <c r="H2517" s="388"/>
      <c r="I2517" s="366"/>
      <c r="J2517" s="366"/>
      <c r="K2517" s="366"/>
      <c r="L2517" s="366"/>
      <c r="M2517" s="366"/>
      <c r="N2517" s="366"/>
      <c r="O2517" s="366"/>
      <c r="P2517" s="366"/>
      <c r="Q2517" s="366"/>
      <c r="R2517" s="366"/>
      <c r="S2517" s="366"/>
      <c r="T2517" s="366"/>
      <c r="U2517" s="366"/>
      <c r="V2517" s="366"/>
      <c r="W2517" s="366"/>
      <c r="X2517" s="366"/>
      <c r="Y2517" s="366"/>
      <c r="Z2517" s="366"/>
      <c r="AA2517" s="366"/>
      <c r="AB2517" s="366"/>
      <c r="AC2517" s="366"/>
      <c r="AD2517" s="366"/>
      <c r="AE2517" s="366"/>
      <c r="AF2517" s="366"/>
      <c r="AG2517" s="520"/>
    </row>
    <row r="2518" spans="1:33" ht="19.5" thickBot="1" x14ac:dyDescent="0.35">
      <c r="A2518" s="366"/>
      <c r="B2518" s="207">
        <v>11</v>
      </c>
      <c r="C2518" s="643" t="s">
        <v>392</v>
      </c>
      <c r="D2518" s="388"/>
      <c r="E2518" s="388"/>
      <c r="F2518" s="388"/>
      <c r="G2518" s="185">
        <f t="shared" si="125"/>
        <v>0</v>
      </c>
      <c r="H2518" s="388"/>
      <c r="I2518" s="366"/>
      <c r="J2518" s="366"/>
      <c r="K2518" s="366"/>
      <c r="L2518" s="366"/>
      <c r="M2518" s="366"/>
      <c r="N2518" s="366"/>
      <c r="O2518" s="366"/>
      <c r="P2518" s="366"/>
      <c r="Q2518" s="366"/>
      <c r="R2518" s="366"/>
      <c r="S2518" s="366"/>
      <c r="T2518" s="366"/>
      <c r="U2518" s="366"/>
      <c r="V2518" s="366"/>
      <c r="W2518" s="366"/>
      <c r="X2518" s="366"/>
      <c r="Y2518" s="366"/>
      <c r="Z2518" s="366"/>
      <c r="AA2518" s="366"/>
      <c r="AB2518" s="366"/>
      <c r="AC2518" s="366"/>
      <c r="AD2518" s="366"/>
      <c r="AE2518" s="366"/>
      <c r="AF2518" s="366"/>
      <c r="AG2518" s="520"/>
    </row>
    <row r="2519" spans="1:33" ht="19.5" thickBot="1" x14ac:dyDescent="0.35">
      <c r="A2519" s="366"/>
      <c r="B2519" s="207">
        <v>12</v>
      </c>
      <c r="C2519" s="643" t="s">
        <v>393</v>
      </c>
      <c r="D2519" s="388"/>
      <c r="E2519" s="388"/>
      <c r="F2519" s="388"/>
      <c r="G2519" s="185">
        <f t="shared" si="125"/>
        <v>0</v>
      </c>
      <c r="H2519" s="388"/>
      <c r="I2519" s="366"/>
      <c r="J2519" s="366"/>
      <c r="K2519" s="366"/>
      <c r="L2519" s="366"/>
      <c r="M2519" s="366"/>
      <c r="N2519" s="366"/>
      <c r="O2519" s="366"/>
      <c r="P2519" s="366"/>
      <c r="Q2519" s="366"/>
      <c r="R2519" s="366"/>
      <c r="S2519" s="366"/>
      <c r="T2519" s="366"/>
      <c r="U2519" s="366"/>
      <c r="V2519" s="366"/>
      <c r="W2519" s="366"/>
      <c r="X2519" s="366"/>
      <c r="Y2519" s="366"/>
      <c r="Z2519" s="366"/>
      <c r="AA2519" s="366"/>
      <c r="AB2519" s="366"/>
      <c r="AC2519" s="366"/>
      <c r="AD2519" s="366"/>
      <c r="AE2519" s="366"/>
      <c r="AF2519" s="366"/>
      <c r="AG2519" s="520"/>
    </row>
    <row r="2520" spans="1:33" ht="19.5" thickBot="1" x14ac:dyDescent="0.35">
      <c r="A2520" s="366"/>
      <c r="B2520" s="207">
        <v>13</v>
      </c>
      <c r="C2520" s="643" t="s">
        <v>394</v>
      </c>
      <c r="D2520" s="388"/>
      <c r="E2520" s="388"/>
      <c r="F2520" s="388"/>
      <c r="G2520" s="185">
        <f t="shared" si="125"/>
        <v>0</v>
      </c>
      <c r="H2520" s="388"/>
      <c r="I2520" s="366"/>
      <c r="J2520" s="366"/>
      <c r="K2520" s="366"/>
      <c r="L2520" s="366"/>
      <c r="M2520" s="366"/>
      <c r="N2520" s="366"/>
      <c r="O2520" s="366"/>
      <c r="P2520" s="366"/>
      <c r="Q2520" s="366"/>
      <c r="R2520" s="366"/>
      <c r="S2520" s="366"/>
      <c r="T2520" s="366"/>
      <c r="U2520" s="366"/>
      <c r="V2520" s="366"/>
      <c r="W2520" s="366"/>
      <c r="X2520" s="366"/>
      <c r="Y2520" s="366"/>
      <c r="Z2520" s="366"/>
      <c r="AA2520" s="366"/>
      <c r="AB2520" s="366"/>
      <c r="AC2520" s="366"/>
      <c r="AD2520" s="366"/>
      <c r="AE2520" s="366"/>
      <c r="AF2520" s="366"/>
      <c r="AG2520" s="520"/>
    </row>
    <row r="2521" spans="1:33" ht="19.5" thickBot="1" x14ac:dyDescent="0.35">
      <c r="A2521" s="366"/>
      <c r="B2521" s="207">
        <v>14</v>
      </c>
      <c r="C2521" s="643" t="s">
        <v>395</v>
      </c>
      <c r="D2521" s="388"/>
      <c r="E2521" s="388"/>
      <c r="F2521" s="388"/>
      <c r="G2521" s="185">
        <f t="shared" si="125"/>
        <v>0</v>
      </c>
      <c r="H2521" s="388"/>
      <c r="I2521" s="366"/>
      <c r="J2521" s="366"/>
      <c r="K2521" s="366"/>
      <c r="L2521" s="366"/>
      <c r="M2521" s="366"/>
      <c r="N2521" s="366"/>
      <c r="O2521" s="366"/>
      <c r="P2521" s="366"/>
      <c r="Q2521" s="366"/>
      <c r="R2521" s="366"/>
      <c r="S2521" s="366"/>
      <c r="T2521" s="366"/>
      <c r="U2521" s="366"/>
      <c r="V2521" s="366"/>
      <c r="W2521" s="366"/>
      <c r="X2521" s="366"/>
      <c r="Y2521" s="366"/>
      <c r="Z2521" s="366"/>
      <c r="AA2521" s="366"/>
      <c r="AB2521" s="366"/>
      <c r="AC2521" s="366"/>
      <c r="AD2521" s="366"/>
      <c r="AE2521" s="366"/>
      <c r="AF2521" s="366"/>
      <c r="AG2521" s="520"/>
    </row>
    <row r="2522" spans="1:33" ht="19.5" thickBot="1" x14ac:dyDescent="0.35">
      <c r="A2522" s="366"/>
      <c r="B2522" s="207">
        <v>15</v>
      </c>
      <c r="C2522" s="643" t="s">
        <v>396</v>
      </c>
      <c r="D2522" s="388"/>
      <c r="E2522" s="388"/>
      <c r="F2522" s="388"/>
      <c r="G2522" s="185">
        <f t="shared" si="125"/>
        <v>0</v>
      </c>
      <c r="H2522" s="388"/>
      <c r="I2522" s="366"/>
      <c r="J2522" s="366"/>
      <c r="K2522" s="366"/>
      <c r="L2522" s="366"/>
      <c r="M2522" s="366"/>
      <c r="N2522" s="366"/>
      <c r="O2522" s="366"/>
      <c r="P2522" s="366"/>
      <c r="Q2522" s="366"/>
      <c r="R2522" s="366"/>
      <c r="S2522" s="366"/>
      <c r="T2522" s="366"/>
      <c r="U2522" s="366"/>
      <c r="V2522" s="366"/>
      <c r="W2522" s="366"/>
      <c r="X2522" s="366"/>
      <c r="Y2522" s="366"/>
      <c r="Z2522" s="366"/>
      <c r="AA2522" s="366"/>
      <c r="AB2522" s="366"/>
      <c r="AC2522" s="366"/>
      <c r="AD2522" s="366"/>
      <c r="AE2522" s="366"/>
      <c r="AF2522" s="366"/>
      <c r="AG2522" s="520"/>
    </row>
    <row r="2523" spans="1:33" ht="19.5" thickBot="1" x14ac:dyDescent="0.35">
      <c r="A2523" s="366"/>
      <c r="B2523" s="207">
        <v>16</v>
      </c>
      <c r="C2523" s="643" t="s">
        <v>397</v>
      </c>
      <c r="D2523" s="388"/>
      <c r="E2523" s="388"/>
      <c r="F2523" s="388"/>
      <c r="G2523" s="185">
        <f t="shared" si="125"/>
        <v>0</v>
      </c>
      <c r="H2523" s="388"/>
      <c r="I2523" s="366"/>
      <c r="J2523" s="366"/>
      <c r="K2523" s="366"/>
      <c r="L2523" s="366"/>
      <c r="M2523" s="366"/>
      <c r="N2523" s="366"/>
      <c r="O2523" s="366"/>
      <c r="P2523" s="366"/>
      <c r="Q2523" s="366"/>
      <c r="R2523" s="366"/>
      <c r="S2523" s="366"/>
      <c r="T2523" s="366"/>
      <c r="U2523" s="366"/>
      <c r="V2523" s="366"/>
      <c r="W2523" s="366"/>
      <c r="X2523" s="366"/>
      <c r="Y2523" s="366"/>
      <c r="Z2523" s="366"/>
      <c r="AA2523" s="366"/>
      <c r="AB2523" s="366"/>
      <c r="AC2523" s="366"/>
      <c r="AD2523" s="366"/>
      <c r="AE2523" s="366"/>
      <c r="AF2523" s="366"/>
      <c r="AG2523" s="520"/>
    </row>
    <row r="2524" spans="1:33" ht="19.5" thickBot="1" x14ac:dyDescent="0.35">
      <c r="A2524" s="366"/>
      <c r="B2524" s="207">
        <v>17</v>
      </c>
      <c r="C2524" s="643" t="s">
        <v>398</v>
      </c>
      <c r="D2524" s="388"/>
      <c r="E2524" s="388"/>
      <c r="F2524" s="388"/>
      <c r="G2524" s="185">
        <f t="shared" si="125"/>
        <v>0</v>
      </c>
      <c r="H2524" s="388"/>
      <c r="I2524" s="366"/>
      <c r="J2524" s="366"/>
      <c r="K2524" s="366"/>
      <c r="L2524" s="366"/>
      <c r="M2524" s="366"/>
      <c r="N2524" s="366"/>
      <c r="O2524" s="366"/>
      <c r="P2524" s="366"/>
      <c r="Q2524" s="366"/>
      <c r="R2524" s="366"/>
      <c r="S2524" s="366"/>
      <c r="T2524" s="366"/>
      <c r="U2524" s="366"/>
      <c r="V2524" s="366"/>
      <c r="W2524" s="366"/>
      <c r="X2524" s="366"/>
      <c r="Y2524" s="366"/>
      <c r="Z2524" s="366"/>
      <c r="AA2524" s="366"/>
      <c r="AB2524" s="366"/>
      <c r="AC2524" s="366"/>
      <c r="AD2524" s="366"/>
      <c r="AE2524" s="366"/>
      <c r="AF2524" s="366"/>
      <c r="AG2524" s="520"/>
    </row>
    <row r="2525" spans="1:33" ht="38.25" thickBot="1" x14ac:dyDescent="0.35">
      <c r="A2525" s="366"/>
      <c r="B2525" s="207">
        <v>18</v>
      </c>
      <c r="C2525" s="643" t="s">
        <v>399</v>
      </c>
      <c r="D2525" s="388"/>
      <c r="E2525" s="388"/>
      <c r="F2525" s="388"/>
      <c r="G2525" s="185">
        <f t="shared" si="125"/>
        <v>0</v>
      </c>
      <c r="H2525" s="388"/>
      <c r="I2525" s="366"/>
      <c r="J2525" s="366"/>
      <c r="K2525" s="366"/>
      <c r="L2525" s="366"/>
      <c r="M2525" s="366"/>
      <c r="N2525" s="366"/>
      <c r="O2525" s="366"/>
      <c r="P2525" s="366"/>
      <c r="Q2525" s="366"/>
      <c r="R2525" s="366"/>
      <c r="S2525" s="366"/>
      <c r="T2525" s="366"/>
      <c r="U2525" s="366"/>
      <c r="V2525" s="366"/>
      <c r="W2525" s="366"/>
      <c r="X2525" s="366"/>
      <c r="Y2525" s="366"/>
      <c r="Z2525" s="366"/>
      <c r="AA2525" s="366"/>
      <c r="AB2525" s="366"/>
      <c r="AC2525" s="366"/>
      <c r="AD2525" s="366"/>
      <c r="AE2525" s="366"/>
      <c r="AF2525" s="366"/>
      <c r="AG2525" s="520"/>
    </row>
    <row r="2526" spans="1:33" ht="38.25" thickBot="1" x14ac:dyDescent="0.35">
      <c r="A2526" s="366"/>
      <c r="B2526" s="207">
        <v>19</v>
      </c>
      <c r="C2526" s="643" t="s">
        <v>400</v>
      </c>
      <c r="D2526" s="388"/>
      <c r="E2526" s="388"/>
      <c r="F2526" s="388"/>
      <c r="G2526" s="185">
        <f t="shared" si="125"/>
        <v>0</v>
      </c>
      <c r="H2526" s="388"/>
      <c r="I2526" s="366"/>
      <c r="J2526" s="366"/>
      <c r="K2526" s="366"/>
      <c r="L2526" s="366"/>
      <c r="M2526" s="366"/>
      <c r="N2526" s="366"/>
      <c r="O2526" s="366"/>
      <c r="P2526" s="366"/>
      <c r="Q2526" s="366"/>
      <c r="R2526" s="366"/>
      <c r="S2526" s="366"/>
      <c r="T2526" s="366"/>
      <c r="U2526" s="366"/>
      <c r="V2526" s="366"/>
      <c r="W2526" s="366"/>
      <c r="X2526" s="366"/>
      <c r="Y2526" s="366"/>
      <c r="Z2526" s="366"/>
      <c r="AA2526" s="366"/>
      <c r="AB2526" s="366"/>
      <c r="AC2526" s="366"/>
      <c r="AD2526" s="366"/>
      <c r="AE2526" s="366"/>
      <c r="AF2526" s="366"/>
      <c r="AG2526" s="520"/>
    </row>
    <row r="2527" spans="1:33" ht="38.25" thickBot="1" x14ac:dyDescent="0.35">
      <c r="A2527" s="366"/>
      <c r="B2527" s="207">
        <v>20</v>
      </c>
      <c r="C2527" s="643" t="s">
        <v>401</v>
      </c>
      <c r="D2527" s="388"/>
      <c r="E2527" s="388"/>
      <c r="F2527" s="388"/>
      <c r="G2527" s="185">
        <f t="shared" si="125"/>
        <v>0</v>
      </c>
      <c r="H2527" s="388"/>
      <c r="I2527" s="366"/>
      <c r="J2527" s="366"/>
      <c r="K2527" s="366"/>
      <c r="L2527" s="366"/>
      <c r="M2527" s="366"/>
      <c r="N2527" s="366"/>
      <c r="O2527" s="366"/>
      <c r="P2527" s="366"/>
      <c r="Q2527" s="366"/>
      <c r="R2527" s="366"/>
      <c r="S2527" s="366"/>
      <c r="T2527" s="366"/>
      <c r="U2527" s="366"/>
      <c r="V2527" s="366"/>
      <c r="W2527" s="366"/>
      <c r="X2527" s="366"/>
      <c r="Y2527" s="366"/>
      <c r="Z2527" s="366"/>
      <c r="AA2527" s="366"/>
      <c r="AB2527" s="366"/>
      <c r="AC2527" s="366"/>
      <c r="AD2527" s="366"/>
      <c r="AE2527" s="366"/>
      <c r="AF2527" s="366"/>
      <c r="AG2527" s="520"/>
    </row>
    <row r="2528" spans="1:33" ht="38.25" thickBot="1" x14ac:dyDescent="0.35">
      <c r="A2528" s="366"/>
      <c r="B2528" s="207">
        <v>21</v>
      </c>
      <c r="C2528" s="643" t="s">
        <v>402</v>
      </c>
      <c r="D2528" s="388"/>
      <c r="E2528" s="388"/>
      <c r="F2528" s="388"/>
      <c r="G2528" s="185">
        <f t="shared" si="125"/>
        <v>0</v>
      </c>
      <c r="H2528" s="388"/>
      <c r="I2528" s="366"/>
      <c r="J2528" s="366"/>
      <c r="K2528" s="366"/>
      <c r="L2528" s="366"/>
      <c r="M2528" s="366"/>
      <c r="N2528" s="366"/>
      <c r="O2528" s="366"/>
      <c r="P2528" s="366"/>
      <c r="Q2528" s="366"/>
      <c r="R2528" s="366"/>
      <c r="S2528" s="366"/>
      <c r="T2528" s="366"/>
      <c r="U2528" s="366"/>
      <c r="V2528" s="366"/>
      <c r="W2528" s="366"/>
      <c r="X2528" s="366"/>
      <c r="Y2528" s="366"/>
      <c r="Z2528" s="366"/>
      <c r="AA2528" s="366"/>
      <c r="AB2528" s="366"/>
      <c r="AC2528" s="366"/>
      <c r="AD2528" s="366"/>
      <c r="AE2528" s="366"/>
      <c r="AF2528" s="366"/>
      <c r="AG2528" s="520"/>
    </row>
    <row r="2529" spans="1:33" ht="19.5" thickBot="1" x14ac:dyDescent="0.35">
      <c r="A2529" s="366"/>
      <c r="B2529" s="207">
        <v>22</v>
      </c>
      <c r="C2529" s="643" t="s">
        <v>380</v>
      </c>
      <c r="D2529" s="388"/>
      <c r="E2529" s="388"/>
      <c r="F2529" s="388"/>
      <c r="G2529" s="185">
        <f t="shared" si="125"/>
        <v>0</v>
      </c>
      <c r="H2529" s="388"/>
      <c r="I2529" s="366"/>
      <c r="J2529" s="366"/>
      <c r="K2529" s="366"/>
      <c r="L2529" s="366"/>
      <c r="M2529" s="366"/>
      <c r="N2529" s="366"/>
      <c r="O2529" s="366"/>
      <c r="P2529" s="366"/>
      <c r="Q2529" s="366"/>
      <c r="R2529" s="366"/>
      <c r="S2529" s="366"/>
      <c r="T2529" s="366"/>
      <c r="U2529" s="366"/>
      <c r="V2529" s="366"/>
      <c r="W2529" s="366"/>
      <c r="X2529" s="366"/>
      <c r="Y2529" s="366"/>
      <c r="Z2529" s="366"/>
      <c r="AA2529" s="366"/>
      <c r="AB2529" s="366"/>
      <c r="AC2529" s="366"/>
      <c r="AD2529" s="366"/>
      <c r="AE2529" s="366"/>
      <c r="AF2529" s="366"/>
      <c r="AG2529" s="520"/>
    </row>
    <row r="2530" spans="1:33" ht="19.5" thickBot="1" x14ac:dyDescent="0.35">
      <c r="A2530" s="366"/>
      <c r="B2530" s="207">
        <v>23</v>
      </c>
      <c r="C2530" s="643"/>
      <c r="D2530" s="643"/>
      <c r="E2530" s="643"/>
      <c r="F2530" s="643"/>
      <c r="G2530" s="643"/>
      <c r="H2530" s="643"/>
      <c r="I2530" s="366"/>
      <c r="J2530" s="366"/>
      <c r="K2530" s="366"/>
      <c r="L2530" s="366"/>
      <c r="M2530" s="366"/>
      <c r="N2530" s="366"/>
      <c r="O2530" s="366"/>
      <c r="P2530" s="366"/>
      <c r="Q2530" s="366"/>
      <c r="R2530" s="366"/>
      <c r="S2530" s="366"/>
      <c r="T2530" s="366"/>
      <c r="U2530" s="366"/>
      <c r="V2530" s="366"/>
      <c r="W2530" s="366"/>
      <c r="X2530" s="366"/>
      <c r="Y2530" s="366"/>
      <c r="Z2530" s="366"/>
      <c r="AA2530" s="366"/>
      <c r="AB2530" s="366"/>
      <c r="AC2530" s="366"/>
      <c r="AD2530" s="366"/>
      <c r="AE2530" s="366"/>
      <c r="AF2530" s="366"/>
      <c r="AG2530" s="520"/>
    </row>
    <row r="2531" spans="1:33" ht="19.5" thickBot="1" x14ac:dyDescent="0.35">
      <c r="A2531" s="366"/>
      <c r="B2531" s="207">
        <v>24</v>
      </c>
      <c r="C2531" s="643"/>
      <c r="D2531" s="643"/>
      <c r="E2531" s="643"/>
      <c r="F2531" s="643"/>
      <c r="G2531" s="643"/>
      <c r="H2531" s="643"/>
      <c r="I2531" s="366"/>
      <c r="J2531" s="366"/>
      <c r="K2531" s="366"/>
      <c r="L2531" s="366"/>
      <c r="M2531" s="366"/>
      <c r="N2531" s="366"/>
      <c r="O2531" s="366"/>
      <c r="P2531" s="366"/>
      <c r="Q2531" s="366"/>
      <c r="R2531" s="366"/>
      <c r="S2531" s="366"/>
      <c r="T2531" s="366"/>
      <c r="U2531" s="366"/>
      <c r="V2531" s="366"/>
      <c r="W2531" s="366"/>
      <c r="X2531" s="366"/>
      <c r="Y2531" s="366"/>
      <c r="Z2531" s="366"/>
      <c r="AA2531" s="366"/>
      <c r="AB2531" s="366"/>
      <c r="AC2531" s="366"/>
      <c r="AD2531" s="366"/>
      <c r="AE2531" s="366"/>
      <c r="AF2531" s="366"/>
      <c r="AG2531" s="520"/>
    </row>
    <row r="2532" spans="1:33" ht="19.5" thickBot="1" x14ac:dyDescent="0.35">
      <c r="A2532" s="366"/>
      <c r="B2532" s="207">
        <v>25</v>
      </c>
      <c r="C2532" s="643"/>
      <c r="D2532" s="643"/>
      <c r="E2532" s="643"/>
      <c r="F2532" s="643"/>
      <c r="G2532" s="643"/>
      <c r="H2532" s="643"/>
      <c r="I2532" s="366"/>
      <c r="J2532" s="366"/>
      <c r="K2532" s="366"/>
      <c r="L2532" s="366"/>
      <c r="M2532" s="366"/>
      <c r="N2532" s="366"/>
      <c r="O2532" s="366"/>
      <c r="P2532" s="366"/>
      <c r="Q2532" s="366"/>
      <c r="R2532" s="366"/>
      <c r="S2532" s="366"/>
      <c r="T2532" s="366"/>
      <c r="U2532" s="366"/>
      <c r="V2532" s="366"/>
      <c r="W2532" s="366"/>
      <c r="X2532" s="366"/>
      <c r="Y2532" s="366"/>
      <c r="Z2532" s="366"/>
      <c r="AA2532" s="366"/>
      <c r="AB2532" s="366"/>
      <c r="AC2532" s="366"/>
      <c r="AD2532" s="366"/>
      <c r="AE2532" s="366"/>
      <c r="AF2532" s="366"/>
      <c r="AG2532" s="520"/>
    </row>
    <row r="2533" spans="1:33" ht="19.5" thickBot="1" x14ac:dyDescent="0.35">
      <c r="A2533" s="366"/>
      <c r="B2533" s="207">
        <v>26</v>
      </c>
      <c r="C2533" s="643"/>
      <c r="D2533" s="643"/>
      <c r="E2533" s="643"/>
      <c r="F2533" s="643"/>
      <c r="G2533" s="643"/>
      <c r="H2533" s="643"/>
      <c r="I2533" s="366"/>
      <c r="J2533" s="366"/>
      <c r="K2533" s="366"/>
      <c r="L2533" s="366"/>
      <c r="M2533" s="366"/>
      <c r="N2533" s="366"/>
      <c r="O2533" s="366"/>
      <c r="P2533" s="366"/>
      <c r="Q2533" s="366"/>
      <c r="R2533" s="366"/>
      <c r="S2533" s="366"/>
      <c r="T2533" s="366"/>
      <c r="U2533" s="366"/>
      <c r="V2533" s="366"/>
      <c r="W2533" s="366"/>
      <c r="X2533" s="366"/>
      <c r="Y2533" s="366"/>
      <c r="Z2533" s="366"/>
      <c r="AA2533" s="366"/>
      <c r="AB2533" s="366"/>
      <c r="AC2533" s="366"/>
      <c r="AD2533" s="366"/>
      <c r="AE2533" s="366"/>
      <c r="AF2533" s="366"/>
      <c r="AG2533" s="520"/>
    </row>
    <row r="2534" spans="1:33" ht="19.5" thickBot="1" x14ac:dyDescent="0.35">
      <c r="A2534" s="366"/>
      <c r="B2534" s="207">
        <v>27</v>
      </c>
      <c r="C2534" s="643"/>
      <c r="D2534" s="643"/>
      <c r="E2534" s="643"/>
      <c r="F2534" s="643"/>
      <c r="G2534" s="643"/>
      <c r="H2534" s="643"/>
      <c r="I2534" s="366"/>
      <c r="J2534" s="366"/>
      <c r="K2534" s="366"/>
      <c r="L2534" s="366"/>
      <c r="M2534" s="366"/>
      <c r="N2534" s="366"/>
      <c r="O2534" s="366"/>
      <c r="P2534" s="366"/>
      <c r="Q2534" s="366"/>
      <c r="R2534" s="366"/>
      <c r="S2534" s="366"/>
      <c r="T2534" s="366"/>
      <c r="U2534" s="366"/>
      <c r="V2534" s="366"/>
      <c r="W2534" s="366"/>
      <c r="X2534" s="366"/>
      <c r="Y2534" s="366"/>
      <c r="Z2534" s="366"/>
      <c r="AA2534" s="366"/>
      <c r="AB2534" s="366"/>
      <c r="AC2534" s="366"/>
      <c r="AD2534" s="366"/>
      <c r="AE2534" s="366"/>
      <c r="AF2534" s="366"/>
      <c r="AG2534" s="520"/>
    </row>
    <row r="2535" spans="1:33" ht="19.5" thickBot="1" x14ac:dyDescent="0.35">
      <c r="A2535" s="366"/>
      <c r="B2535" s="207">
        <v>28</v>
      </c>
      <c r="C2535" s="643"/>
      <c r="D2535" s="643"/>
      <c r="E2535" s="643"/>
      <c r="F2535" s="643"/>
      <c r="G2535" s="643"/>
      <c r="H2535" s="643"/>
      <c r="I2535" s="366"/>
      <c r="J2535" s="366"/>
      <c r="K2535" s="366"/>
      <c r="L2535" s="366"/>
      <c r="M2535" s="366"/>
      <c r="N2535" s="366"/>
      <c r="O2535" s="366"/>
      <c r="P2535" s="366"/>
      <c r="Q2535" s="366"/>
      <c r="R2535" s="366"/>
      <c r="S2535" s="366"/>
      <c r="T2535" s="366"/>
      <c r="U2535" s="366"/>
      <c r="V2535" s="366"/>
      <c r="W2535" s="366"/>
      <c r="X2535" s="366"/>
      <c r="Y2535" s="366"/>
      <c r="Z2535" s="366"/>
      <c r="AA2535" s="366"/>
      <c r="AB2535" s="366"/>
      <c r="AC2535" s="366"/>
      <c r="AD2535" s="366"/>
      <c r="AE2535" s="366"/>
      <c r="AF2535" s="366"/>
      <c r="AG2535" s="520"/>
    </row>
    <row r="2536" spans="1:33" ht="19.5" thickBot="1" x14ac:dyDescent="0.35">
      <c r="A2536" s="366"/>
      <c r="B2536" s="207">
        <v>29</v>
      </c>
      <c r="C2536" s="643"/>
      <c r="D2536" s="643"/>
      <c r="E2536" s="643"/>
      <c r="F2536" s="643"/>
      <c r="G2536" s="643"/>
      <c r="H2536" s="643"/>
      <c r="I2536" s="366"/>
      <c r="J2536" s="366"/>
      <c r="K2536" s="366"/>
      <c r="L2536" s="366"/>
      <c r="M2536" s="366"/>
      <c r="N2536" s="366"/>
      <c r="O2536" s="366"/>
      <c r="P2536" s="366"/>
      <c r="Q2536" s="366"/>
      <c r="R2536" s="366"/>
      <c r="S2536" s="366"/>
      <c r="T2536" s="366"/>
      <c r="U2536" s="366"/>
      <c r="V2536" s="366"/>
      <c r="W2536" s="366"/>
      <c r="X2536" s="366"/>
      <c r="Y2536" s="366"/>
      <c r="Z2536" s="366"/>
      <c r="AA2536" s="366"/>
      <c r="AB2536" s="366"/>
      <c r="AC2536" s="366"/>
      <c r="AD2536" s="366"/>
      <c r="AE2536" s="366"/>
      <c r="AF2536" s="366"/>
      <c r="AG2536" s="520"/>
    </row>
    <row r="2537" spans="1:33" ht="19.5" thickBot="1" x14ac:dyDescent="0.35">
      <c r="A2537" s="366"/>
      <c r="B2537" s="207">
        <v>30</v>
      </c>
      <c r="C2537" s="643"/>
      <c r="D2537" s="643"/>
      <c r="E2537" s="643"/>
      <c r="F2537" s="643"/>
      <c r="G2537" s="643"/>
      <c r="H2537" s="643"/>
      <c r="I2537" s="366"/>
      <c r="J2537" s="366"/>
      <c r="K2537" s="366"/>
      <c r="L2537" s="366"/>
      <c r="M2537" s="366"/>
      <c r="N2537" s="366"/>
      <c r="O2537" s="366"/>
      <c r="P2537" s="366"/>
      <c r="Q2537" s="366"/>
      <c r="R2537" s="366"/>
      <c r="S2537" s="366"/>
      <c r="T2537" s="366"/>
      <c r="U2537" s="366"/>
      <c r="V2537" s="366"/>
      <c r="W2537" s="366"/>
      <c r="X2537" s="366"/>
      <c r="Y2537" s="366"/>
      <c r="Z2537" s="366"/>
      <c r="AA2537" s="366"/>
      <c r="AB2537" s="366"/>
      <c r="AC2537" s="366"/>
      <c r="AD2537" s="366"/>
      <c r="AE2537" s="366"/>
      <c r="AF2537" s="366"/>
      <c r="AG2537" s="520"/>
    </row>
    <row r="2538" spans="1:33" ht="19.5" thickBot="1" x14ac:dyDescent="0.35">
      <c r="A2538" s="366"/>
      <c r="B2538" s="207">
        <v>31</v>
      </c>
      <c r="C2538" s="643"/>
      <c r="D2538" s="643"/>
      <c r="E2538" s="643"/>
      <c r="F2538" s="643"/>
      <c r="G2538" s="643"/>
      <c r="H2538" s="643"/>
      <c r="I2538" s="366"/>
      <c r="J2538" s="366"/>
      <c r="K2538" s="366"/>
      <c r="L2538" s="366"/>
      <c r="M2538" s="366"/>
      <c r="N2538" s="366"/>
      <c r="O2538" s="366"/>
      <c r="P2538" s="366"/>
      <c r="Q2538" s="366"/>
      <c r="R2538" s="366"/>
      <c r="S2538" s="366"/>
      <c r="T2538" s="366"/>
      <c r="U2538" s="366"/>
      <c r="V2538" s="366"/>
      <c r="W2538" s="366"/>
      <c r="X2538" s="366"/>
      <c r="Y2538" s="366"/>
      <c r="Z2538" s="366"/>
      <c r="AA2538" s="366"/>
      <c r="AB2538" s="366"/>
      <c r="AC2538" s="366"/>
      <c r="AD2538" s="366"/>
      <c r="AE2538" s="366"/>
      <c r="AF2538" s="366"/>
      <c r="AG2538" s="520"/>
    </row>
    <row r="2539" spans="1:33" ht="19.5" thickBot="1" x14ac:dyDescent="0.35">
      <c r="A2539" s="366"/>
      <c r="B2539" s="207">
        <v>32</v>
      </c>
      <c r="C2539" s="643"/>
      <c r="D2539" s="643"/>
      <c r="E2539" s="643"/>
      <c r="F2539" s="643"/>
      <c r="G2539" s="643"/>
      <c r="H2539" s="643"/>
      <c r="I2539" s="366"/>
      <c r="J2539" s="366"/>
      <c r="K2539" s="366"/>
      <c r="L2539" s="366"/>
      <c r="M2539" s="366"/>
      <c r="N2539" s="366"/>
      <c r="O2539" s="366"/>
      <c r="P2539" s="366"/>
      <c r="Q2539" s="366"/>
      <c r="R2539" s="366"/>
      <c r="S2539" s="366"/>
      <c r="T2539" s="366"/>
      <c r="U2539" s="366"/>
      <c r="V2539" s="366"/>
      <c r="W2539" s="366"/>
      <c r="X2539" s="366"/>
      <c r="Y2539" s="366"/>
      <c r="Z2539" s="366"/>
      <c r="AA2539" s="366"/>
      <c r="AB2539" s="366"/>
      <c r="AC2539" s="366"/>
      <c r="AD2539" s="366"/>
      <c r="AE2539" s="366"/>
      <c r="AF2539" s="366"/>
      <c r="AG2539" s="520"/>
    </row>
    <row r="2540" spans="1:33" ht="19.5" thickBot="1" x14ac:dyDescent="0.35">
      <c r="A2540" s="366"/>
      <c r="B2540" s="207">
        <v>33</v>
      </c>
      <c r="C2540" s="643"/>
      <c r="D2540" s="643"/>
      <c r="E2540" s="643"/>
      <c r="F2540" s="643"/>
      <c r="G2540" s="643"/>
      <c r="H2540" s="643"/>
      <c r="I2540" s="366"/>
      <c r="J2540" s="366"/>
      <c r="K2540" s="366"/>
      <c r="L2540" s="366"/>
      <c r="M2540" s="366"/>
      <c r="N2540" s="366"/>
      <c r="O2540" s="366"/>
      <c r="P2540" s="366"/>
      <c r="Q2540" s="366"/>
      <c r="R2540" s="366"/>
      <c r="S2540" s="366"/>
      <c r="T2540" s="366"/>
      <c r="U2540" s="366"/>
      <c r="V2540" s="366"/>
      <c r="W2540" s="366"/>
      <c r="X2540" s="366"/>
      <c r="Y2540" s="366"/>
      <c r="Z2540" s="366"/>
      <c r="AA2540" s="366"/>
      <c r="AB2540" s="366"/>
      <c r="AC2540" s="366"/>
      <c r="AD2540" s="366"/>
      <c r="AE2540" s="366"/>
      <c r="AF2540" s="366"/>
      <c r="AG2540" s="520"/>
    </row>
    <row r="2541" spans="1:33" ht="19.5" thickBot="1" x14ac:dyDescent="0.35">
      <c r="A2541" s="366"/>
      <c r="B2541" s="207">
        <v>34</v>
      </c>
      <c r="C2541" s="643"/>
      <c r="D2541" s="643"/>
      <c r="E2541" s="643"/>
      <c r="F2541" s="643"/>
      <c r="G2541" s="643"/>
      <c r="H2541" s="643"/>
      <c r="I2541" s="366"/>
      <c r="J2541" s="366"/>
      <c r="K2541" s="366"/>
      <c r="L2541" s="366"/>
      <c r="M2541" s="366"/>
      <c r="N2541" s="366"/>
      <c r="O2541" s="366"/>
      <c r="P2541" s="366"/>
      <c r="Q2541" s="366"/>
      <c r="R2541" s="366"/>
      <c r="S2541" s="366"/>
      <c r="T2541" s="366"/>
      <c r="U2541" s="366"/>
      <c r="V2541" s="366"/>
      <c r="W2541" s="366"/>
      <c r="X2541" s="366"/>
      <c r="Y2541" s="366"/>
      <c r="Z2541" s="366"/>
      <c r="AA2541" s="366"/>
      <c r="AB2541" s="366"/>
      <c r="AC2541" s="366"/>
      <c r="AD2541" s="366"/>
      <c r="AE2541" s="366"/>
      <c r="AF2541" s="366"/>
      <c r="AG2541" s="520"/>
    </row>
    <row r="2542" spans="1:33" ht="19.5" thickBot="1" x14ac:dyDescent="0.35">
      <c r="A2542" s="366"/>
      <c r="B2542" s="207">
        <v>35</v>
      </c>
      <c r="C2542" s="643"/>
      <c r="D2542" s="643"/>
      <c r="E2542" s="643"/>
      <c r="F2542" s="643"/>
      <c r="G2542" s="643"/>
      <c r="H2542" s="643"/>
      <c r="I2542" s="366"/>
      <c r="J2542" s="366"/>
      <c r="K2542" s="366"/>
      <c r="L2542" s="366"/>
      <c r="M2542" s="366"/>
      <c r="N2542" s="366"/>
      <c r="O2542" s="366"/>
      <c r="P2542" s="366"/>
      <c r="Q2542" s="366"/>
      <c r="R2542" s="366"/>
      <c r="S2542" s="366"/>
      <c r="T2542" s="366"/>
      <c r="U2542" s="366"/>
      <c r="V2542" s="366"/>
      <c r="W2542" s="366"/>
      <c r="X2542" s="366"/>
      <c r="Y2542" s="366"/>
      <c r="Z2542" s="366"/>
      <c r="AA2542" s="366"/>
      <c r="AB2542" s="366"/>
      <c r="AC2542" s="366"/>
      <c r="AD2542" s="366"/>
      <c r="AE2542" s="366"/>
      <c r="AF2542" s="366"/>
      <c r="AG2542" s="520"/>
    </row>
    <row r="2543" spans="1:33" ht="19.5" thickBot="1" x14ac:dyDescent="0.35">
      <c r="A2543" s="366"/>
      <c r="B2543" s="207">
        <v>36</v>
      </c>
      <c r="C2543" s="643"/>
      <c r="D2543" s="643"/>
      <c r="E2543" s="643"/>
      <c r="F2543" s="643"/>
      <c r="G2543" s="643"/>
      <c r="H2543" s="643"/>
      <c r="I2543" s="366"/>
      <c r="J2543" s="366"/>
      <c r="K2543" s="366"/>
      <c r="L2543" s="366"/>
      <c r="M2543" s="366"/>
      <c r="N2543" s="366"/>
      <c r="O2543" s="366"/>
      <c r="P2543" s="366"/>
      <c r="Q2543" s="366"/>
      <c r="R2543" s="366"/>
      <c r="S2543" s="366"/>
      <c r="T2543" s="366"/>
      <c r="U2543" s="366"/>
      <c r="V2543" s="366"/>
      <c r="W2543" s="366"/>
      <c r="X2543" s="366"/>
      <c r="Y2543" s="366"/>
      <c r="Z2543" s="366"/>
      <c r="AA2543" s="366"/>
      <c r="AB2543" s="366"/>
      <c r="AC2543" s="366"/>
      <c r="AD2543" s="366"/>
      <c r="AE2543" s="366"/>
      <c r="AF2543" s="366"/>
      <c r="AG2543" s="520"/>
    </row>
    <row r="2544" spans="1:33" ht="19.5" thickBot="1" x14ac:dyDescent="0.35">
      <c r="A2544" s="366"/>
      <c r="B2544" s="207">
        <v>37</v>
      </c>
      <c r="C2544" s="643"/>
      <c r="D2544" s="643"/>
      <c r="E2544" s="643"/>
      <c r="F2544" s="643"/>
      <c r="G2544" s="643"/>
      <c r="H2544" s="643"/>
      <c r="I2544" s="366"/>
      <c r="J2544" s="366"/>
      <c r="K2544" s="366"/>
      <c r="L2544" s="366"/>
      <c r="M2544" s="366"/>
      <c r="N2544" s="366"/>
      <c r="O2544" s="366"/>
      <c r="P2544" s="366"/>
      <c r="Q2544" s="366"/>
      <c r="R2544" s="366"/>
      <c r="S2544" s="366"/>
      <c r="T2544" s="366"/>
      <c r="U2544" s="366"/>
      <c r="V2544" s="366"/>
      <c r="W2544" s="366"/>
      <c r="X2544" s="366"/>
      <c r="Y2544" s="366"/>
      <c r="Z2544" s="366"/>
      <c r="AA2544" s="366"/>
      <c r="AB2544" s="366"/>
      <c r="AC2544" s="366"/>
      <c r="AD2544" s="366"/>
      <c r="AE2544" s="366"/>
      <c r="AF2544" s="366"/>
      <c r="AG2544" s="520"/>
    </row>
    <row r="2545" spans="1:33" ht="19.5" thickBot="1" x14ac:dyDescent="0.35">
      <c r="A2545" s="366"/>
      <c r="B2545" s="207">
        <v>38</v>
      </c>
      <c r="C2545" s="643"/>
      <c r="D2545" s="643"/>
      <c r="E2545" s="643"/>
      <c r="F2545" s="643"/>
      <c r="G2545" s="643"/>
      <c r="H2545" s="643"/>
      <c r="I2545" s="366"/>
      <c r="J2545" s="366"/>
      <c r="K2545" s="366"/>
      <c r="L2545" s="366"/>
      <c r="M2545" s="366"/>
      <c r="N2545" s="366"/>
      <c r="O2545" s="366"/>
      <c r="P2545" s="366"/>
      <c r="Q2545" s="366"/>
      <c r="R2545" s="366"/>
      <c r="S2545" s="366"/>
      <c r="T2545" s="366"/>
      <c r="U2545" s="366"/>
      <c r="V2545" s="366"/>
      <c r="W2545" s="366"/>
      <c r="X2545" s="366"/>
      <c r="Y2545" s="366"/>
      <c r="Z2545" s="366"/>
      <c r="AA2545" s="366"/>
      <c r="AB2545" s="366"/>
      <c r="AC2545" s="366"/>
      <c r="AD2545" s="366"/>
      <c r="AE2545" s="366"/>
      <c r="AF2545" s="366"/>
      <c r="AG2545" s="520"/>
    </row>
    <row r="2546" spans="1:33" ht="19.5" thickBot="1" x14ac:dyDescent="0.35">
      <c r="A2546" s="366"/>
      <c r="B2546" s="207">
        <v>39</v>
      </c>
      <c r="C2546" s="643"/>
      <c r="D2546" s="643"/>
      <c r="E2546" s="643"/>
      <c r="F2546" s="643"/>
      <c r="G2546" s="643"/>
      <c r="H2546" s="643"/>
      <c r="I2546" s="366"/>
      <c r="J2546" s="366"/>
      <c r="K2546" s="366"/>
      <c r="L2546" s="366"/>
      <c r="M2546" s="366"/>
      <c r="N2546" s="366"/>
      <c r="O2546" s="366"/>
      <c r="P2546" s="366"/>
      <c r="Q2546" s="366"/>
      <c r="R2546" s="366"/>
      <c r="S2546" s="366"/>
      <c r="T2546" s="366"/>
      <c r="U2546" s="366"/>
      <c r="V2546" s="366"/>
      <c r="W2546" s="366"/>
      <c r="X2546" s="366"/>
      <c r="Y2546" s="366"/>
      <c r="Z2546" s="366"/>
      <c r="AA2546" s="366"/>
      <c r="AB2546" s="366"/>
      <c r="AC2546" s="366"/>
      <c r="AD2546" s="366"/>
      <c r="AE2546" s="366"/>
      <c r="AF2546" s="366"/>
      <c r="AG2546" s="520"/>
    </row>
    <row r="2547" spans="1:33" ht="19.5" thickBot="1" x14ac:dyDescent="0.35">
      <c r="A2547" s="366"/>
      <c r="B2547" s="207">
        <v>40</v>
      </c>
      <c r="C2547" s="643" t="s">
        <v>29</v>
      </c>
      <c r="D2547" s="185">
        <f t="shared" ref="D2547:G2547" si="126">SUM(D2508:D2546)</f>
        <v>0</v>
      </c>
      <c r="E2547" s="185">
        <f t="shared" si="126"/>
        <v>0</v>
      </c>
      <c r="F2547" s="185">
        <f t="shared" si="126"/>
        <v>0</v>
      </c>
      <c r="G2547" s="185">
        <f t="shared" si="126"/>
        <v>0</v>
      </c>
      <c r="H2547" s="185">
        <f>SUM(H2508:H2546)</f>
        <v>0</v>
      </c>
      <c r="I2547" s="366"/>
      <c r="J2547" s="366"/>
      <c r="K2547" s="366"/>
      <c r="L2547" s="366"/>
      <c r="M2547" s="366"/>
      <c r="N2547" s="366"/>
      <c r="O2547" s="366"/>
      <c r="P2547" s="366"/>
      <c r="Q2547" s="366"/>
      <c r="R2547" s="366"/>
      <c r="S2547" s="366"/>
      <c r="T2547" s="366"/>
      <c r="U2547" s="366"/>
      <c r="V2547" s="366"/>
      <c r="W2547" s="366"/>
      <c r="X2547" s="366"/>
      <c r="Y2547" s="366"/>
      <c r="Z2547" s="366"/>
      <c r="AA2547" s="366"/>
      <c r="AB2547" s="366"/>
      <c r="AC2547" s="366"/>
      <c r="AD2547" s="366"/>
      <c r="AE2547" s="366"/>
      <c r="AF2547" s="366"/>
      <c r="AG2547" s="520"/>
    </row>
    <row r="2548" spans="1:33" x14ac:dyDescent="0.3">
      <c r="A2548" s="366"/>
      <c r="B2548" s="366"/>
      <c r="C2548" s="366"/>
      <c r="D2548" s="366"/>
      <c r="E2548" s="366"/>
      <c r="F2548" s="366"/>
      <c r="G2548" s="366"/>
      <c r="H2548" s="366"/>
      <c r="I2548" s="366"/>
      <c r="J2548" s="366"/>
      <c r="K2548" s="366"/>
      <c r="L2548" s="366"/>
      <c r="M2548" s="366"/>
      <c r="N2548" s="366"/>
      <c r="O2548" s="366"/>
      <c r="P2548" s="366"/>
      <c r="Q2548" s="366"/>
      <c r="R2548" s="366"/>
      <c r="S2548" s="366"/>
      <c r="T2548" s="366"/>
      <c r="U2548" s="366"/>
      <c r="V2548" s="366"/>
      <c r="W2548" s="366"/>
      <c r="X2548" s="366"/>
      <c r="Y2548" s="366"/>
      <c r="Z2548" s="366"/>
      <c r="AA2548" s="366"/>
      <c r="AB2548" s="366"/>
      <c r="AC2548" s="366"/>
      <c r="AD2548" s="366"/>
      <c r="AE2548" s="366"/>
      <c r="AF2548" s="366"/>
      <c r="AG2548" s="520"/>
    </row>
    <row r="2549" spans="1:33" x14ac:dyDescent="0.3">
      <c r="A2549" s="529"/>
      <c r="B2549" s="365"/>
      <c r="C2549" s="365"/>
      <c r="D2549" s="365"/>
      <c r="E2549" s="365"/>
      <c r="F2549" s="365"/>
      <c r="G2549" s="365"/>
      <c r="H2549" s="365"/>
      <c r="I2549" s="365"/>
      <c r="J2549" s="365"/>
      <c r="K2549" s="365"/>
      <c r="L2549" s="365"/>
      <c r="M2549" s="365"/>
      <c r="N2549" s="365"/>
      <c r="O2549" s="365"/>
      <c r="P2549" s="365"/>
      <c r="Q2549" s="365"/>
      <c r="R2549" s="365"/>
      <c r="S2549" s="365"/>
      <c r="T2549" s="365"/>
      <c r="U2549" s="365"/>
      <c r="V2549" s="365"/>
      <c r="W2549" s="365"/>
      <c r="X2549" s="365"/>
      <c r="Y2549" s="365"/>
      <c r="Z2549" s="365"/>
      <c r="AA2549" s="365"/>
      <c r="AB2549" s="365"/>
      <c r="AC2549" s="365"/>
      <c r="AD2549" s="365"/>
      <c r="AE2549" s="365"/>
      <c r="AF2549" s="365"/>
      <c r="AG2549" s="520"/>
    </row>
    <row r="2550" spans="1:33" x14ac:dyDescent="0.3">
      <c r="A2550" s="366"/>
      <c r="B2550" s="366"/>
      <c r="C2550" s="366"/>
      <c r="D2550" s="366"/>
      <c r="E2550" s="366"/>
      <c r="F2550" s="366"/>
      <c r="G2550" s="366"/>
      <c r="H2550" s="366"/>
      <c r="I2550" s="366"/>
      <c r="J2550" s="366"/>
      <c r="K2550" s="366"/>
      <c r="L2550" s="366"/>
      <c r="M2550" s="366"/>
      <c r="N2550" s="366"/>
      <c r="O2550" s="366"/>
      <c r="P2550" s="366"/>
      <c r="Q2550" s="366"/>
      <c r="R2550" s="366"/>
      <c r="S2550" s="366"/>
      <c r="T2550" s="366"/>
      <c r="U2550" s="366"/>
      <c r="V2550" s="366"/>
      <c r="W2550" s="366"/>
      <c r="X2550" s="366"/>
      <c r="Y2550" s="366"/>
      <c r="Z2550" s="366"/>
      <c r="AA2550" s="366"/>
      <c r="AB2550" s="366"/>
      <c r="AC2550" s="366"/>
      <c r="AD2550" s="366"/>
      <c r="AE2550" s="366"/>
      <c r="AF2550" s="366"/>
      <c r="AG2550" s="520"/>
    </row>
    <row r="2551" spans="1:33" x14ac:dyDescent="0.3">
      <c r="A2551" s="366"/>
      <c r="B2551" s="47" t="s">
        <v>939</v>
      </c>
      <c r="C2551" s="366"/>
      <c r="D2551" s="366"/>
      <c r="E2551" s="366"/>
      <c r="F2551" s="366"/>
      <c r="G2551" s="366"/>
      <c r="H2551" s="366"/>
      <c r="I2551" s="366"/>
      <c r="J2551" s="366"/>
      <c r="K2551" s="366"/>
      <c r="L2551" s="366"/>
      <c r="M2551" s="366"/>
      <c r="N2551" s="366"/>
      <c r="O2551" s="366"/>
      <c r="P2551" s="366"/>
      <c r="Q2551" s="366"/>
      <c r="R2551" s="366"/>
      <c r="S2551" s="366"/>
      <c r="T2551" s="366"/>
      <c r="U2551" s="366"/>
      <c r="V2551" s="366"/>
      <c r="W2551" s="366"/>
      <c r="X2551" s="366"/>
      <c r="Y2551" s="366"/>
      <c r="Z2551" s="366"/>
      <c r="AA2551" s="366"/>
      <c r="AB2551" s="366"/>
      <c r="AC2551" s="366"/>
      <c r="AD2551" s="366"/>
      <c r="AE2551" s="366"/>
      <c r="AF2551" s="366"/>
      <c r="AG2551" s="520"/>
    </row>
    <row r="2552" spans="1:33" ht="19.5" thickBot="1" x14ac:dyDescent="0.35">
      <c r="A2552" s="366"/>
      <c r="B2552" s="366"/>
      <c r="C2552" s="366"/>
      <c r="D2552" s="366"/>
      <c r="E2552" s="366"/>
      <c r="F2552" s="366"/>
      <c r="G2552" s="366"/>
      <c r="H2552" s="366"/>
      <c r="I2552" s="366"/>
      <c r="J2552" s="366"/>
      <c r="K2552" s="366"/>
      <c r="L2552" s="366"/>
      <c r="M2552" s="366"/>
      <c r="N2552" s="366"/>
      <c r="O2552" s="366"/>
      <c r="P2552" s="366"/>
      <c r="Q2552" s="366"/>
      <c r="R2552" s="366"/>
      <c r="S2552" s="366"/>
      <c r="T2552" s="366"/>
      <c r="U2552" s="366"/>
      <c r="V2552" s="366"/>
      <c r="W2552" s="366"/>
      <c r="X2552" s="366"/>
      <c r="Y2552" s="366"/>
      <c r="Z2552" s="366"/>
      <c r="AA2552" s="366"/>
      <c r="AB2552" s="366"/>
      <c r="AC2552" s="366"/>
      <c r="AD2552" s="366"/>
      <c r="AE2552" s="366"/>
      <c r="AF2552" s="366"/>
      <c r="AG2552" s="520"/>
    </row>
    <row r="2553" spans="1:33" ht="19.5" thickBot="1" x14ac:dyDescent="0.35">
      <c r="A2553" s="366"/>
      <c r="B2553" s="1989" t="s">
        <v>1</v>
      </c>
      <c r="C2553" s="1991" t="s">
        <v>356</v>
      </c>
      <c r="D2553" s="1875" t="s">
        <v>381</v>
      </c>
      <c r="E2553" s="1876"/>
      <c r="F2553" s="1877"/>
      <c r="G2553" s="369"/>
      <c r="H2553" s="1991" t="s">
        <v>336</v>
      </c>
      <c r="I2553" s="366"/>
      <c r="J2553" s="366"/>
      <c r="K2553" s="366"/>
      <c r="L2553" s="366"/>
      <c r="M2553" s="366"/>
      <c r="N2553" s="366"/>
      <c r="O2553" s="366"/>
      <c r="P2553" s="366"/>
      <c r="Q2553" s="366"/>
      <c r="R2553" s="366"/>
      <c r="S2553" s="366"/>
      <c r="T2553" s="366"/>
      <c r="U2553" s="366"/>
      <c r="V2553" s="366"/>
      <c r="W2553" s="366"/>
      <c r="X2553" s="366"/>
      <c r="Y2553" s="366"/>
      <c r="Z2553" s="366"/>
      <c r="AA2553" s="366"/>
      <c r="AB2553" s="366"/>
      <c r="AC2553" s="366"/>
      <c r="AD2553" s="366"/>
      <c r="AE2553" s="366"/>
      <c r="AF2553" s="366"/>
      <c r="AG2553" s="520"/>
    </row>
    <row r="2554" spans="1:33" ht="38.25" thickBot="1" x14ac:dyDescent="0.35">
      <c r="A2554" s="366"/>
      <c r="B2554" s="1990"/>
      <c r="C2554" s="1992"/>
      <c r="D2554" s="185" t="s">
        <v>358</v>
      </c>
      <c r="E2554" s="185" t="s">
        <v>359</v>
      </c>
      <c r="F2554" s="185" t="s">
        <v>360</v>
      </c>
      <c r="G2554" s="185" t="s">
        <v>0</v>
      </c>
      <c r="H2554" s="1992"/>
      <c r="I2554" s="366"/>
      <c r="J2554" s="366"/>
      <c r="K2554" s="366"/>
      <c r="L2554" s="366"/>
      <c r="M2554" s="366"/>
      <c r="N2554" s="366"/>
      <c r="O2554" s="366"/>
      <c r="P2554" s="366"/>
      <c r="Q2554" s="366"/>
      <c r="R2554" s="366"/>
      <c r="S2554" s="366"/>
      <c r="T2554" s="366"/>
      <c r="U2554" s="366"/>
      <c r="V2554" s="366"/>
      <c r="W2554" s="366"/>
      <c r="X2554" s="366"/>
      <c r="Y2554" s="366"/>
      <c r="Z2554" s="366"/>
      <c r="AA2554" s="366"/>
      <c r="AB2554" s="366"/>
      <c r="AC2554" s="366"/>
      <c r="AD2554" s="366"/>
      <c r="AE2554" s="366"/>
      <c r="AF2554" s="366"/>
      <c r="AG2554" s="520"/>
    </row>
    <row r="2555" spans="1:33" ht="38.25" thickBot="1" x14ac:dyDescent="0.35">
      <c r="A2555" s="366"/>
      <c r="B2555" s="207">
        <v>1</v>
      </c>
      <c r="C2555" s="643" t="s">
        <v>404</v>
      </c>
      <c r="D2555" s="388"/>
      <c r="E2555" s="388"/>
      <c r="F2555" s="388"/>
      <c r="G2555" s="185">
        <f>SUM(D2555:F2555)</f>
        <v>0</v>
      </c>
      <c r="H2555" s="388"/>
      <c r="I2555" s="366"/>
      <c r="J2555" s="366"/>
      <c r="K2555" s="366"/>
      <c r="L2555" s="366"/>
      <c r="M2555" s="366"/>
      <c r="N2555" s="366"/>
      <c r="O2555" s="366"/>
      <c r="P2555" s="366"/>
      <c r="Q2555" s="366"/>
      <c r="R2555" s="366"/>
      <c r="S2555" s="366"/>
      <c r="T2555" s="366"/>
      <c r="U2555" s="366"/>
      <c r="V2555" s="366"/>
      <c r="W2555" s="366"/>
      <c r="X2555" s="366"/>
      <c r="Y2555" s="366"/>
      <c r="Z2555" s="366"/>
      <c r="AA2555" s="366"/>
      <c r="AB2555" s="366"/>
      <c r="AC2555" s="366"/>
      <c r="AD2555" s="366"/>
      <c r="AE2555" s="366"/>
      <c r="AF2555" s="366"/>
      <c r="AG2555" s="520"/>
    </row>
    <row r="2556" spans="1:33" ht="38.25" thickBot="1" x14ac:dyDescent="0.35">
      <c r="A2556" s="366"/>
      <c r="B2556" s="207">
        <v>2</v>
      </c>
      <c r="C2556" s="643" t="s">
        <v>405</v>
      </c>
      <c r="D2556" s="388"/>
      <c r="E2556" s="388"/>
      <c r="F2556" s="388"/>
      <c r="G2556" s="185">
        <f t="shared" ref="G2556:G2561" si="127">SUM(D2556:F2556)</f>
        <v>0</v>
      </c>
      <c r="H2556" s="388"/>
      <c r="I2556" s="366"/>
      <c r="J2556" s="366"/>
      <c r="K2556" s="366"/>
      <c r="L2556" s="366"/>
      <c r="M2556" s="366"/>
      <c r="N2556" s="366"/>
      <c r="O2556" s="366"/>
      <c r="P2556" s="366"/>
      <c r="Q2556" s="366"/>
      <c r="R2556" s="366"/>
      <c r="S2556" s="366"/>
      <c r="T2556" s="366"/>
      <c r="U2556" s="366"/>
      <c r="V2556" s="366"/>
      <c r="W2556" s="366"/>
      <c r="X2556" s="366"/>
      <c r="Y2556" s="366"/>
      <c r="Z2556" s="366"/>
      <c r="AA2556" s="366"/>
      <c r="AB2556" s="366"/>
      <c r="AC2556" s="366"/>
      <c r="AD2556" s="366"/>
      <c r="AE2556" s="366"/>
      <c r="AF2556" s="366"/>
      <c r="AG2556" s="520"/>
    </row>
    <row r="2557" spans="1:33" ht="38.25" thickBot="1" x14ac:dyDescent="0.35">
      <c r="A2557" s="366"/>
      <c r="B2557" s="207">
        <v>3</v>
      </c>
      <c r="C2557" s="643" t="s">
        <v>406</v>
      </c>
      <c r="D2557" s="388"/>
      <c r="E2557" s="388"/>
      <c r="F2557" s="388"/>
      <c r="G2557" s="185">
        <f t="shared" si="127"/>
        <v>0</v>
      </c>
      <c r="H2557" s="388"/>
      <c r="I2557" s="366"/>
      <c r="J2557" s="366"/>
      <c r="K2557" s="366"/>
      <c r="L2557" s="366"/>
      <c r="M2557" s="366"/>
      <c r="N2557" s="366"/>
      <c r="O2557" s="366"/>
      <c r="P2557" s="366"/>
      <c r="Q2557" s="366"/>
      <c r="R2557" s="366"/>
      <c r="S2557" s="366"/>
      <c r="T2557" s="366"/>
      <c r="U2557" s="366"/>
      <c r="V2557" s="366"/>
      <c r="W2557" s="366"/>
      <c r="X2557" s="366"/>
      <c r="Y2557" s="366"/>
      <c r="Z2557" s="366"/>
      <c r="AA2557" s="366"/>
      <c r="AB2557" s="366"/>
      <c r="AC2557" s="366"/>
      <c r="AD2557" s="366"/>
      <c r="AE2557" s="366"/>
      <c r="AF2557" s="366"/>
      <c r="AG2557" s="520"/>
    </row>
    <row r="2558" spans="1:33" ht="38.25" thickBot="1" x14ac:dyDescent="0.35">
      <c r="A2558" s="366"/>
      <c r="B2558" s="207">
        <v>4</v>
      </c>
      <c r="C2558" s="643" t="s">
        <v>407</v>
      </c>
      <c r="D2558" s="388"/>
      <c r="E2558" s="388"/>
      <c r="F2558" s="388"/>
      <c r="G2558" s="185">
        <f t="shared" si="127"/>
        <v>0</v>
      </c>
      <c r="H2558" s="388"/>
      <c r="I2558" s="366"/>
      <c r="J2558" s="366"/>
      <c r="K2558" s="366"/>
      <c r="L2558" s="366"/>
      <c r="M2558" s="366"/>
      <c r="N2558" s="366"/>
      <c r="O2558" s="366"/>
      <c r="P2558" s="366"/>
      <c r="Q2558" s="366"/>
      <c r="R2558" s="366"/>
      <c r="S2558" s="366"/>
      <c r="T2558" s="366"/>
      <c r="U2558" s="366"/>
      <c r="V2558" s="366"/>
      <c r="W2558" s="366"/>
      <c r="X2558" s="366"/>
      <c r="Y2558" s="366"/>
      <c r="Z2558" s="366"/>
      <c r="AA2558" s="366"/>
      <c r="AB2558" s="366"/>
      <c r="AC2558" s="366"/>
      <c r="AD2558" s="366"/>
      <c r="AE2558" s="366"/>
      <c r="AF2558" s="366"/>
      <c r="AG2558" s="520"/>
    </row>
    <row r="2559" spans="1:33" ht="38.25" thickBot="1" x14ac:dyDescent="0.35">
      <c r="A2559" s="366"/>
      <c r="B2559" s="207">
        <v>5</v>
      </c>
      <c r="C2559" s="643" t="s">
        <v>408</v>
      </c>
      <c r="D2559" s="388"/>
      <c r="E2559" s="388"/>
      <c r="F2559" s="388"/>
      <c r="G2559" s="185">
        <f t="shared" si="127"/>
        <v>0</v>
      </c>
      <c r="H2559" s="388"/>
      <c r="I2559" s="366"/>
      <c r="J2559" s="366"/>
      <c r="K2559" s="366"/>
      <c r="L2559" s="366"/>
      <c r="M2559" s="366"/>
      <c r="N2559" s="366"/>
      <c r="O2559" s="366"/>
      <c r="P2559" s="366"/>
      <c r="Q2559" s="366"/>
      <c r="R2559" s="366"/>
      <c r="S2559" s="366"/>
      <c r="T2559" s="366"/>
      <c r="U2559" s="366"/>
      <c r="V2559" s="366"/>
      <c r="W2559" s="366"/>
      <c r="X2559" s="366"/>
      <c r="Y2559" s="366"/>
      <c r="Z2559" s="366"/>
      <c r="AA2559" s="366"/>
      <c r="AB2559" s="366"/>
      <c r="AC2559" s="366"/>
      <c r="AD2559" s="366"/>
      <c r="AE2559" s="366"/>
      <c r="AF2559" s="366"/>
      <c r="AG2559" s="520"/>
    </row>
    <row r="2560" spans="1:33" ht="19.5" thickBot="1" x14ac:dyDescent="0.35">
      <c r="A2560" s="366"/>
      <c r="B2560" s="207">
        <v>6</v>
      </c>
      <c r="C2560" s="643" t="s">
        <v>409</v>
      </c>
      <c r="D2560" s="388"/>
      <c r="E2560" s="388"/>
      <c r="F2560" s="388"/>
      <c r="G2560" s="185">
        <f t="shared" si="127"/>
        <v>0</v>
      </c>
      <c r="H2560" s="388"/>
      <c r="I2560" s="366"/>
      <c r="J2560" s="366"/>
      <c r="K2560" s="366"/>
      <c r="L2560" s="366"/>
      <c r="M2560" s="366"/>
      <c r="N2560" s="366"/>
      <c r="O2560" s="366"/>
      <c r="P2560" s="366"/>
      <c r="Q2560" s="366"/>
      <c r="R2560" s="366"/>
      <c r="S2560" s="366"/>
      <c r="T2560" s="366"/>
      <c r="U2560" s="366"/>
      <c r="V2560" s="366"/>
      <c r="W2560" s="366"/>
      <c r="X2560" s="366"/>
      <c r="Y2560" s="366"/>
      <c r="Z2560" s="366"/>
      <c r="AA2560" s="366"/>
      <c r="AB2560" s="366"/>
      <c r="AC2560" s="366"/>
      <c r="AD2560" s="366"/>
      <c r="AE2560" s="366"/>
      <c r="AF2560" s="366"/>
      <c r="AG2560" s="520"/>
    </row>
    <row r="2561" spans="1:33" ht="19.5" thickBot="1" x14ac:dyDescent="0.35">
      <c r="A2561" s="366"/>
      <c r="B2561" s="207">
        <v>7</v>
      </c>
      <c r="C2561" s="643" t="s">
        <v>410</v>
      </c>
      <c r="D2561" s="388"/>
      <c r="E2561" s="388"/>
      <c r="F2561" s="388"/>
      <c r="G2561" s="185">
        <f t="shared" si="127"/>
        <v>0</v>
      </c>
      <c r="H2561" s="388"/>
      <c r="I2561" s="366"/>
      <c r="J2561" s="366"/>
      <c r="K2561" s="366"/>
      <c r="L2561" s="366"/>
      <c r="M2561" s="366"/>
      <c r="N2561" s="366"/>
      <c r="O2561" s="366"/>
      <c r="P2561" s="366"/>
      <c r="Q2561" s="366"/>
      <c r="R2561" s="366"/>
      <c r="S2561" s="366"/>
      <c r="T2561" s="366"/>
      <c r="U2561" s="366"/>
      <c r="V2561" s="366"/>
      <c r="W2561" s="366"/>
      <c r="X2561" s="366"/>
      <c r="Y2561" s="366"/>
      <c r="Z2561" s="366"/>
      <c r="AA2561" s="366"/>
      <c r="AB2561" s="366"/>
      <c r="AC2561" s="366"/>
      <c r="AD2561" s="366"/>
      <c r="AE2561" s="366"/>
      <c r="AF2561" s="366"/>
      <c r="AG2561" s="520"/>
    </row>
    <row r="2562" spans="1:33" ht="19.5" thickBot="1" x14ac:dyDescent="0.35">
      <c r="A2562" s="366"/>
      <c r="B2562" s="207">
        <v>8</v>
      </c>
      <c r="C2562" s="643" t="s">
        <v>380</v>
      </c>
      <c r="D2562" s="388"/>
      <c r="E2562" s="388"/>
      <c r="F2562" s="388"/>
      <c r="G2562" s="185">
        <f t="shared" ref="G2562" si="128">SUM(D2562:F2562)</f>
        <v>0</v>
      </c>
      <c r="H2562" s="388"/>
      <c r="I2562" s="366"/>
      <c r="J2562" s="366"/>
      <c r="K2562" s="366"/>
      <c r="L2562" s="366"/>
      <c r="M2562" s="366"/>
      <c r="N2562" s="366"/>
      <c r="O2562" s="366"/>
      <c r="P2562" s="366"/>
      <c r="Q2562" s="366"/>
      <c r="R2562" s="366"/>
      <c r="S2562" s="366"/>
      <c r="T2562" s="366"/>
      <c r="U2562" s="366"/>
      <c r="V2562" s="366"/>
      <c r="W2562" s="366"/>
      <c r="X2562" s="366"/>
      <c r="Y2562" s="366"/>
      <c r="Z2562" s="366"/>
      <c r="AA2562" s="366"/>
      <c r="AB2562" s="366"/>
      <c r="AC2562" s="366"/>
      <c r="AD2562" s="366"/>
      <c r="AE2562" s="366"/>
      <c r="AF2562" s="366"/>
      <c r="AG2562" s="520"/>
    </row>
    <row r="2563" spans="1:33" ht="19.5" thickBot="1" x14ac:dyDescent="0.35">
      <c r="A2563" s="366"/>
      <c r="B2563" s="207">
        <v>9</v>
      </c>
      <c r="C2563" s="643"/>
      <c r="D2563" s="643"/>
      <c r="E2563" s="643"/>
      <c r="F2563" s="643"/>
      <c r="G2563" s="643"/>
      <c r="H2563" s="643"/>
      <c r="I2563" s="366"/>
      <c r="J2563" s="366"/>
      <c r="K2563" s="366"/>
      <c r="L2563" s="366"/>
      <c r="M2563" s="366"/>
      <c r="N2563" s="366"/>
      <c r="O2563" s="366"/>
      <c r="P2563" s="366"/>
      <c r="Q2563" s="366"/>
      <c r="R2563" s="366"/>
      <c r="S2563" s="366"/>
      <c r="T2563" s="366"/>
      <c r="U2563" s="366"/>
      <c r="V2563" s="366"/>
      <c r="W2563" s="366"/>
      <c r="X2563" s="366"/>
      <c r="Y2563" s="366"/>
      <c r="Z2563" s="366"/>
      <c r="AA2563" s="366"/>
      <c r="AB2563" s="366"/>
      <c r="AC2563" s="366"/>
      <c r="AD2563" s="366"/>
      <c r="AE2563" s="366"/>
      <c r="AF2563" s="366"/>
      <c r="AG2563" s="520"/>
    </row>
    <row r="2564" spans="1:33" ht="19.5" thickBot="1" x14ac:dyDescent="0.35">
      <c r="A2564" s="366"/>
      <c r="B2564" s="207">
        <v>10</v>
      </c>
      <c r="C2564" s="643"/>
      <c r="D2564" s="643"/>
      <c r="E2564" s="643"/>
      <c r="F2564" s="643"/>
      <c r="G2564" s="643"/>
      <c r="H2564" s="643"/>
      <c r="I2564" s="366"/>
      <c r="J2564" s="366"/>
      <c r="K2564" s="366"/>
      <c r="L2564" s="366"/>
      <c r="M2564" s="366"/>
      <c r="N2564" s="366"/>
      <c r="O2564" s="366"/>
      <c r="P2564" s="366"/>
      <c r="Q2564" s="366"/>
      <c r="R2564" s="366"/>
      <c r="S2564" s="366"/>
      <c r="T2564" s="366"/>
      <c r="U2564" s="366"/>
      <c r="V2564" s="366"/>
      <c r="W2564" s="366"/>
      <c r="X2564" s="366"/>
      <c r="Y2564" s="366"/>
      <c r="Z2564" s="366"/>
      <c r="AA2564" s="366"/>
      <c r="AB2564" s="366"/>
      <c r="AC2564" s="366"/>
      <c r="AD2564" s="366"/>
      <c r="AE2564" s="366"/>
      <c r="AF2564" s="366"/>
      <c r="AG2564" s="520"/>
    </row>
    <row r="2565" spans="1:33" ht="19.5" thickBot="1" x14ac:dyDescent="0.35">
      <c r="A2565" s="366"/>
      <c r="B2565" s="207">
        <v>11</v>
      </c>
      <c r="C2565" s="643"/>
      <c r="D2565" s="643"/>
      <c r="E2565" s="643"/>
      <c r="F2565" s="643"/>
      <c r="G2565" s="643"/>
      <c r="H2565" s="643"/>
      <c r="I2565" s="366"/>
      <c r="J2565" s="366"/>
      <c r="K2565" s="366"/>
      <c r="L2565" s="366"/>
      <c r="M2565" s="366"/>
      <c r="N2565" s="366"/>
      <c r="O2565" s="366"/>
      <c r="P2565" s="366"/>
      <c r="Q2565" s="366"/>
      <c r="R2565" s="366"/>
      <c r="S2565" s="366"/>
      <c r="T2565" s="366"/>
      <c r="U2565" s="366"/>
      <c r="V2565" s="366"/>
      <c r="W2565" s="366"/>
      <c r="X2565" s="366"/>
      <c r="Y2565" s="366"/>
      <c r="Z2565" s="366"/>
      <c r="AA2565" s="366"/>
      <c r="AB2565" s="366"/>
      <c r="AC2565" s="366"/>
      <c r="AD2565" s="366"/>
      <c r="AE2565" s="366"/>
      <c r="AF2565" s="366"/>
      <c r="AG2565" s="520"/>
    </row>
    <row r="2566" spans="1:33" ht="19.5" thickBot="1" x14ac:dyDescent="0.35">
      <c r="A2566" s="366"/>
      <c r="B2566" s="207">
        <v>12</v>
      </c>
      <c r="C2566" s="643"/>
      <c r="D2566" s="643"/>
      <c r="E2566" s="643"/>
      <c r="F2566" s="643"/>
      <c r="G2566" s="643"/>
      <c r="H2566" s="643"/>
      <c r="I2566" s="366"/>
      <c r="J2566" s="366"/>
      <c r="K2566" s="366"/>
      <c r="L2566" s="366"/>
      <c r="M2566" s="366"/>
      <c r="N2566" s="366"/>
      <c r="O2566" s="366"/>
      <c r="P2566" s="366"/>
      <c r="Q2566" s="366"/>
      <c r="R2566" s="366"/>
      <c r="S2566" s="366"/>
      <c r="T2566" s="366"/>
      <c r="U2566" s="366"/>
      <c r="V2566" s="366"/>
      <c r="W2566" s="366"/>
      <c r="X2566" s="366"/>
      <c r="Y2566" s="366"/>
      <c r="Z2566" s="366"/>
      <c r="AA2566" s="366"/>
      <c r="AB2566" s="366"/>
      <c r="AC2566" s="366"/>
      <c r="AD2566" s="366"/>
      <c r="AE2566" s="366"/>
      <c r="AF2566" s="366"/>
      <c r="AG2566" s="520"/>
    </row>
    <row r="2567" spans="1:33" ht="19.5" thickBot="1" x14ac:dyDescent="0.35">
      <c r="A2567" s="366"/>
      <c r="B2567" s="207">
        <v>13</v>
      </c>
      <c r="C2567" s="643"/>
      <c r="D2567" s="643"/>
      <c r="E2567" s="643"/>
      <c r="F2567" s="643"/>
      <c r="G2567" s="643"/>
      <c r="H2567" s="643"/>
      <c r="I2567" s="366"/>
      <c r="J2567" s="366"/>
      <c r="K2567" s="366"/>
      <c r="L2567" s="366"/>
      <c r="M2567" s="366"/>
      <c r="N2567" s="366"/>
      <c r="O2567" s="366"/>
      <c r="P2567" s="366"/>
      <c r="Q2567" s="366"/>
      <c r="R2567" s="366"/>
      <c r="S2567" s="366"/>
      <c r="T2567" s="366"/>
      <c r="U2567" s="366"/>
      <c r="V2567" s="366"/>
      <c r="W2567" s="366"/>
      <c r="X2567" s="366"/>
      <c r="Y2567" s="366"/>
      <c r="Z2567" s="366"/>
      <c r="AA2567" s="366"/>
      <c r="AB2567" s="366"/>
      <c r="AC2567" s="366"/>
      <c r="AD2567" s="366"/>
      <c r="AE2567" s="366"/>
      <c r="AF2567" s="366"/>
      <c r="AG2567" s="520"/>
    </row>
    <row r="2568" spans="1:33" ht="19.5" thickBot="1" x14ac:dyDescent="0.35">
      <c r="A2568" s="366"/>
      <c r="B2568" s="207">
        <v>14</v>
      </c>
      <c r="C2568" s="643"/>
      <c r="D2568" s="643"/>
      <c r="E2568" s="643"/>
      <c r="F2568" s="643"/>
      <c r="G2568" s="643"/>
      <c r="H2568" s="643"/>
      <c r="I2568" s="366"/>
      <c r="J2568" s="366"/>
      <c r="K2568" s="366"/>
      <c r="L2568" s="366"/>
      <c r="M2568" s="366"/>
      <c r="N2568" s="366"/>
      <c r="O2568" s="366"/>
      <c r="P2568" s="366"/>
      <c r="Q2568" s="366"/>
      <c r="R2568" s="366"/>
      <c r="S2568" s="366"/>
      <c r="T2568" s="366"/>
      <c r="U2568" s="366"/>
      <c r="V2568" s="366"/>
      <c r="W2568" s="366"/>
      <c r="X2568" s="366"/>
      <c r="Y2568" s="366"/>
      <c r="Z2568" s="366"/>
      <c r="AA2568" s="366"/>
      <c r="AB2568" s="366"/>
      <c r="AC2568" s="366"/>
      <c r="AD2568" s="366"/>
      <c r="AE2568" s="366"/>
      <c r="AF2568" s="366"/>
      <c r="AG2568" s="520"/>
    </row>
    <row r="2569" spans="1:33" ht="19.5" thickBot="1" x14ac:dyDescent="0.35">
      <c r="A2569" s="366"/>
      <c r="B2569" s="207">
        <v>15</v>
      </c>
      <c r="C2569" s="643"/>
      <c r="D2569" s="643"/>
      <c r="E2569" s="643"/>
      <c r="F2569" s="643"/>
      <c r="G2569" s="643"/>
      <c r="H2569" s="643"/>
      <c r="I2569" s="366"/>
      <c r="J2569" s="366"/>
      <c r="K2569" s="366"/>
      <c r="L2569" s="366"/>
      <c r="M2569" s="366"/>
      <c r="N2569" s="366"/>
      <c r="O2569" s="366"/>
      <c r="P2569" s="366"/>
      <c r="Q2569" s="366"/>
      <c r="R2569" s="366"/>
      <c r="S2569" s="366"/>
      <c r="T2569" s="366"/>
      <c r="U2569" s="366"/>
      <c r="V2569" s="366"/>
      <c r="W2569" s="366"/>
      <c r="X2569" s="366"/>
      <c r="Y2569" s="366"/>
      <c r="Z2569" s="366"/>
      <c r="AA2569" s="366"/>
      <c r="AB2569" s="366"/>
      <c r="AC2569" s="366"/>
      <c r="AD2569" s="366"/>
      <c r="AE2569" s="366"/>
      <c r="AF2569" s="366"/>
      <c r="AG2569" s="520"/>
    </row>
    <row r="2570" spans="1:33" ht="19.5" thickBot="1" x14ac:dyDescent="0.35">
      <c r="A2570" s="366"/>
      <c r="B2570" s="207">
        <v>16</v>
      </c>
      <c r="C2570" s="643"/>
      <c r="D2570" s="643"/>
      <c r="E2570" s="643"/>
      <c r="F2570" s="643"/>
      <c r="G2570" s="643"/>
      <c r="H2570" s="643"/>
      <c r="I2570" s="366"/>
      <c r="J2570" s="366"/>
      <c r="K2570" s="366"/>
      <c r="L2570" s="366"/>
      <c r="M2570" s="366"/>
      <c r="N2570" s="366"/>
      <c r="O2570" s="366"/>
      <c r="P2570" s="366"/>
      <c r="Q2570" s="366"/>
      <c r="R2570" s="366"/>
      <c r="S2570" s="366"/>
      <c r="T2570" s="366"/>
      <c r="U2570" s="366"/>
      <c r="V2570" s="366"/>
      <c r="W2570" s="366"/>
      <c r="X2570" s="366"/>
      <c r="Y2570" s="366"/>
      <c r="Z2570" s="366"/>
      <c r="AA2570" s="366"/>
      <c r="AB2570" s="366"/>
      <c r="AC2570" s="366"/>
      <c r="AD2570" s="366"/>
      <c r="AE2570" s="366"/>
      <c r="AF2570" s="366"/>
      <c r="AG2570" s="520"/>
    </row>
    <row r="2571" spans="1:33" ht="19.5" thickBot="1" x14ac:dyDescent="0.35">
      <c r="A2571" s="366"/>
      <c r="B2571" s="207">
        <v>17</v>
      </c>
      <c r="C2571" s="643"/>
      <c r="D2571" s="643"/>
      <c r="E2571" s="643"/>
      <c r="F2571" s="643"/>
      <c r="G2571" s="643"/>
      <c r="H2571" s="643"/>
      <c r="I2571" s="366"/>
      <c r="J2571" s="366"/>
      <c r="K2571" s="366"/>
      <c r="L2571" s="366"/>
      <c r="M2571" s="366"/>
      <c r="N2571" s="366"/>
      <c r="O2571" s="366"/>
      <c r="P2571" s="366"/>
      <c r="Q2571" s="366"/>
      <c r="R2571" s="366"/>
      <c r="S2571" s="366"/>
      <c r="T2571" s="366"/>
      <c r="U2571" s="366"/>
      <c r="V2571" s="366"/>
      <c r="W2571" s="366"/>
      <c r="X2571" s="366"/>
      <c r="Y2571" s="366"/>
      <c r="Z2571" s="366"/>
      <c r="AA2571" s="366"/>
      <c r="AB2571" s="366"/>
      <c r="AC2571" s="366"/>
      <c r="AD2571" s="366"/>
      <c r="AE2571" s="366"/>
      <c r="AF2571" s="366"/>
      <c r="AG2571" s="520"/>
    </row>
    <row r="2572" spans="1:33" ht="19.5" thickBot="1" x14ac:dyDescent="0.35">
      <c r="A2572" s="366"/>
      <c r="B2572" s="207">
        <v>18</v>
      </c>
      <c r="C2572" s="643"/>
      <c r="D2572" s="643"/>
      <c r="E2572" s="643"/>
      <c r="F2572" s="643"/>
      <c r="G2572" s="643"/>
      <c r="H2572" s="643"/>
      <c r="I2572" s="366"/>
      <c r="J2572" s="366"/>
      <c r="K2572" s="366"/>
      <c r="L2572" s="366"/>
      <c r="M2572" s="366"/>
      <c r="N2572" s="366"/>
      <c r="O2572" s="366"/>
      <c r="P2572" s="366"/>
      <c r="Q2572" s="366"/>
      <c r="R2572" s="366"/>
      <c r="S2572" s="366"/>
      <c r="T2572" s="366"/>
      <c r="U2572" s="366"/>
      <c r="V2572" s="366"/>
      <c r="W2572" s="366"/>
      <c r="X2572" s="366"/>
      <c r="Y2572" s="366"/>
      <c r="Z2572" s="366"/>
      <c r="AA2572" s="366"/>
      <c r="AB2572" s="366"/>
      <c r="AC2572" s="366"/>
      <c r="AD2572" s="366"/>
      <c r="AE2572" s="366"/>
      <c r="AF2572" s="366"/>
      <c r="AG2572" s="520"/>
    </row>
    <row r="2573" spans="1:33" ht="19.5" thickBot="1" x14ac:dyDescent="0.35">
      <c r="A2573" s="366"/>
      <c r="B2573" s="207">
        <v>19</v>
      </c>
      <c r="C2573" s="643"/>
      <c r="D2573" s="643"/>
      <c r="E2573" s="643"/>
      <c r="F2573" s="643"/>
      <c r="G2573" s="643"/>
      <c r="H2573" s="643"/>
      <c r="I2573" s="366"/>
      <c r="J2573" s="366"/>
      <c r="K2573" s="366"/>
      <c r="L2573" s="366"/>
      <c r="M2573" s="366"/>
      <c r="N2573" s="366"/>
      <c r="O2573" s="366"/>
      <c r="P2573" s="366"/>
      <c r="Q2573" s="366"/>
      <c r="R2573" s="366"/>
      <c r="S2573" s="366"/>
      <c r="T2573" s="366"/>
      <c r="U2573" s="366"/>
      <c r="V2573" s="366"/>
      <c r="W2573" s="366"/>
      <c r="X2573" s="366"/>
      <c r="Y2573" s="366"/>
      <c r="Z2573" s="366"/>
      <c r="AA2573" s="366"/>
      <c r="AB2573" s="366"/>
      <c r="AC2573" s="366"/>
      <c r="AD2573" s="366"/>
      <c r="AE2573" s="366"/>
      <c r="AF2573" s="366"/>
      <c r="AG2573" s="520"/>
    </row>
    <row r="2574" spans="1:33" ht="19.5" thickBot="1" x14ac:dyDescent="0.35">
      <c r="A2574" s="366"/>
      <c r="B2574" s="207">
        <v>20</v>
      </c>
      <c r="C2574" s="643"/>
      <c r="D2574" s="643"/>
      <c r="E2574" s="643"/>
      <c r="F2574" s="643"/>
      <c r="G2574" s="643"/>
      <c r="H2574" s="643"/>
      <c r="I2574" s="366"/>
      <c r="J2574" s="366"/>
      <c r="K2574" s="366"/>
      <c r="L2574" s="366"/>
      <c r="M2574" s="366"/>
      <c r="N2574" s="366"/>
      <c r="O2574" s="366"/>
      <c r="P2574" s="366"/>
      <c r="Q2574" s="366"/>
      <c r="R2574" s="366"/>
      <c r="S2574" s="366"/>
      <c r="T2574" s="366"/>
      <c r="U2574" s="366"/>
      <c r="V2574" s="366"/>
      <c r="W2574" s="366"/>
      <c r="X2574" s="366"/>
      <c r="Y2574" s="366"/>
      <c r="Z2574" s="366"/>
      <c r="AA2574" s="366"/>
      <c r="AB2574" s="366"/>
      <c r="AC2574" s="366"/>
      <c r="AD2574" s="366"/>
      <c r="AE2574" s="366"/>
      <c r="AF2574" s="366"/>
      <c r="AG2574" s="520"/>
    </row>
    <row r="2575" spans="1:33" ht="19.5" thickBot="1" x14ac:dyDescent="0.35">
      <c r="A2575" s="366"/>
      <c r="B2575" s="207">
        <v>21</v>
      </c>
      <c r="C2575" s="643"/>
      <c r="D2575" s="643"/>
      <c r="E2575" s="643"/>
      <c r="F2575" s="643"/>
      <c r="G2575" s="643"/>
      <c r="H2575" s="643"/>
      <c r="I2575" s="366"/>
      <c r="J2575" s="366"/>
      <c r="K2575" s="366"/>
      <c r="L2575" s="366"/>
      <c r="M2575" s="366"/>
      <c r="N2575" s="366"/>
      <c r="O2575" s="366"/>
      <c r="P2575" s="366"/>
      <c r="Q2575" s="366"/>
      <c r="R2575" s="366"/>
      <c r="S2575" s="366"/>
      <c r="T2575" s="366"/>
      <c r="U2575" s="366"/>
      <c r="V2575" s="366"/>
      <c r="W2575" s="366"/>
      <c r="X2575" s="366"/>
      <c r="Y2575" s="366"/>
      <c r="Z2575" s="366"/>
      <c r="AA2575" s="366"/>
      <c r="AB2575" s="366"/>
      <c r="AC2575" s="366"/>
      <c r="AD2575" s="366"/>
      <c r="AE2575" s="366"/>
      <c r="AF2575" s="366"/>
      <c r="AG2575" s="520"/>
    </row>
    <row r="2576" spans="1:33" ht="19.5" thickBot="1" x14ac:dyDescent="0.35">
      <c r="A2576" s="366"/>
      <c r="B2576" s="207">
        <v>22</v>
      </c>
      <c r="C2576" s="643"/>
      <c r="D2576" s="643"/>
      <c r="E2576" s="643"/>
      <c r="F2576" s="643"/>
      <c r="G2576" s="643"/>
      <c r="H2576" s="643"/>
      <c r="I2576" s="366"/>
      <c r="J2576" s="366"/>
      <c r="K2576" s="366"/>
      <c r="L2576" s="366"/>
      <c r="M2576" s="366"/>
      <c r="N2576" s="366"/>
      <c r="O2576" s="366"/>
      <c r="P2576" s="366"/>
      <c r="Q2576" s="366"/>
      <c r="R2576" s="366"/>
      <c r="S2576" s="366"/>
      <c r="T2576" s="366"/>
      <c r="U2576" s="366"/>
      <c r="V2576" s="366"/>
      <c r="W2576" s="366"/>
      <c r="X2576" s="366"/>
      <c r="Y2576" s="366"/>
      <c r="Z2576" s="366"/>
      <c r="AA2576" s="366"/>
      <c r="AB2576" s="366"/>
      <c r="AC2576" s="366"/>
      <c r="AD2576" s="366"/>
      <c r="AE2576" s="366"/>
      <c r="AF2576" s="366"/>
      <c r="AG2576" s="520"/>
    </row>
    <row r="2577" spans="1:33" ht="19.5" thickBot="1" x14ac:dyDescent="0.35">
      <c r="A2577" s="366"/>
      <c r="B2577" s="207">
        <v>23</v>
      </c>
      <c r="C2577" s="643"/>
      <c r="D2577" s="643"/>
      <c r="E2577" s="643"/>
      <c r="F2577" s="643"/>
      <c r="G2577" s="643"/>
      <c r="H2577" s="643"/>
      <c r="I2577" s="366"/>
      <c r="J2577" s="366"/>
      <c r="K2577" s="366"/>
      <c r="L2577" s="366"/>
      <c r="M2577" s="366"/>
      <c r="N2577" s="366"/>
      <c r="O2577" s="366"/>
      <c r="P2577" s="366"/>
      <c r="Q2577" s="366"/>
      <c r="R2577" s="366"/>
      <c r="S2577" s="366"/>
      <c r="T2577" s="366"/>
      <c r="U2577" s="366"/>
      <c r="V2577" s="366"/>
      <c r="W2577" s="366"/>
      <c r="X2577" s="366"/>
      <c r="Y2577" s="366"/>
      <c r="Z2577" s="366"/>
      <c r="AA2577" s="366"/>
      <c r="AB2577" s="366"/>
      <c r="AC2577" s="366"/>
      <c r="AD2577" s="366"/>
      <c r="AE2577" s="366"/>
      <c r="AF2577" s="366"/>
      <c r="AG2577" s="520"/>
    </row>
    <row r="2578" spans="1:33" ht="19.5" thickBot="1" x14ac:dyDescent="0.35">
      <c r="A2578" s="366"/>
      <c r="B2578" s="207">
        <v>24</v>
      </c>
      <c r="C2578" s="643"/>
      <c r="D2578" s="643"/>
      <c r="E2578" s="643"/>
      <c r="F2578" s="643"/>
      <c r="G2578" s="643"/>
      <c r="H2578" s="643"/>
      <c r="I2578" s="366"/>
      <c r="J2578" s="366"/>
      <c r="K2578" s="366"/>
      <c r="L2578" s="366"/>
      <c r="M2578" s="366"/>
      <c r="N2578" s="366"/>
      <c r="O2578" s="366"/>
      <c r="P2578" s="366"/>
      <c r="Q2578" s="366"/>
      <c r="R2578" s="366"/>
      <c r="S2578" s="366"/>
      <c r="T2578" s="366"/>
      <c r="U2578" s="366"/>
      <c r="V2578" s="366"/>
      <c r="W2578" s="366"/>
      <c r="X2578" s="366"/>
      <c r="Y2578" s="366"/>
      <c r="Z2578" s="366"/>
      <c r="AA2578" s="366"/>
      <c r="AB2578" s="366"/>
      <c r="AC2578" s="366"/>
      <c r="AD2578" s="366"/>
      <c r="AE2578" s="366"/>
      <c r="AF2578" s="366"/>
      <c r="AG2578" s="520"/>
    </row>
    <row r="2579" spans="1:33" ht="19.5" thickBot="1" x14ac:dyDescent="0.35">
      <c r="A2579" s="366"/>
      <c r="B2579" s="207">
        <v>25</v>
      </c>
      <c r="C2579" s="644" t="s">
        <v>29</v>
      </c>
      <c r="D2579" s="185">
        <f>SUM(D2555:D2578)</f>
        <v>0</v>
      </c>
      <c r="E2579" s="185">
        <f t="shared" ref="E2579:H2579" si="129">SUM(E2555:E2578)</f>
        <v>0</v>
      </c>
      <c r="F2579" s="185">
        <f t="shared" si="129"/>
        <v>0</v>
      </c>
      <c r="G2579" s="185">
        <f t="shared" si="129"/>
        <v>0</v>
      </c>
      <c r="H2579" s="185">
        <f t="shared" si="129"/>
        <v>0</v>
      </c>
      <c r="I2579" s="366"/>
      <c r="J2579" s="366"/>
      <c r="K2579" s="366"/>
      <c r="L2579" s="366"/>
      <c r="M2579" s="366"/>
      <c r="N2579" s="366"/>
      <c r="O2579" s="366"/>
      <c r="P2579" s="366"/>
      <c r="Q2579" s="366"/>
      <c r="R2579" s="366"/>
      <c r="S2579" s="366"/>
      <c r="T2579" s="366"/>
      <c r="U2579" s="366"/>
      <c r="V2579" s="366"/>
      <c r="W2579" s="366"/>
      <c r="X2579" s="366"/>
      <c r="Y2579" s="366"/>
      <c r="Z2579" s="366"/>
      <c r="AA2579" s="366"/>
      <c r="AB2579" s="366"/>
      <c r="AC2579" s="366"/>
      <c r="AD2579" s="366"/>
      <c r="AE2579" s="366"/>
      <c r="AF2579" s="366"/>
      <c r="AG2579" s="520"/>
    </row>
    <row r="2580" spans="1:33" x14ac:dyDescent="0.3">
      <c r="A2580" s="366"/>
      <c r="B2580" s="366"/>
      <c r="C2580" s="366"/>
      <c r="D2580" s="366"/>
      <c r="E2580" s="366"/>
      <c r="F2580" s="366"/>
      <c r="G2580" s="366"/>
      <c r="H2580" s="366"/>
      <c r="I2580" s="366"/>
      <c r="J2580" s="366"/>
      <c r="K2580" s="366"/>
      <c r="L2580" s="366"/>
      <c r="M2580" s="366"/>
      <c r="N2580" s="366"/>
      <c r="O2580" s="366"/>
      <c r="P2580" s="366"/>
      <c r="Q2580" s="366"/>
      <c r="R2580" s="366"/>
      <c r="S2580" s="366"/>
      <c r="T2580" s="366"/>
      <c r="U2580" s="366"/>
      <c r="V2580" s="366"/>
      <c r="W2580" s="366"/>
      <c r="X2580" s="366"/>
      <c r="Y2580" s="366"/>
      <c r="Z2580" s="366"/>
      <c r="AA2580" s="366"/>
      <c r="AB2580" s="366"/>
      <c r="AC2580" s="366"/>
      <c r="AD2580" s="366"/>
      <c r="AE2580" s="366"/>
      <c r="AF2580" s="366"/>
      <c r="AG2580" s="520"/>
    </row>
    <row r="2581" spans="1:33" x14ac:dyDescent="0.3">
      <c r="A2581" s="529"/>
      <c r="B2581" s="365"/>
      <c r="C2581" s="365"/>
      <c r="D2581" s="365"/>
      <c r="E2581" s="365"/>
      <c r="F2581" s="365"/>
      <c r="G2581" s="365"/>
      <c r="H2581" s="365"/>
      <c r="I2581" s="365"/>
      <c r="J2581" s="365"/>
      <c r="K2581" s="365"/>
      <c r="L2581" s="365"/>
      <c r="M2581" s="365"/>
      <c r="N2581" s="365"/>
      <c r="O2581" s="365"/>
      <c r="P2581" s="365"/>
      <c r="Q2581" s="365"/>
      <c r="R2581" s="365"/>
      <c r="S2581" s="365"/>
      <c r="T2581" s="365"/>
      <c r="U2581" s="365"/>
      <c r="V2581" s="365"/>
      <c r="W2581" s="365"/>
      <c r="X2581" s="365"/>
      <c r="Y2581" s="365"/>
      <c r="Z2581" s="365"/>
      <c r="AA2581" s="365"/>
      <c r="AB2581" s="365"/>
      <c r="AC2581" s="365"/>
      <c r="AD2581" s="365"/>
      <c r="AE2581" s="365"/>
      <c r="AF2581" s="365"/>
      <c r="AG2581" s="520"/>
    </row>
    <row r="2582" spans="1:33" x14ac:dyDescent="0.3">
      <c r="A2582" s="366"/>
      <c r="B2582" s="47" t="s">
        <v>992</v>
      </c>
      <c r="C2582" s="366"/>
      <c r="D2582" s="366"/>
      <c r="E2582" s="366"/>
      <c r="F2582" s="366"/>
      <c r="G2582" s="366"/>
      <c r="H2582" s="366"/>
      <c r="I2582" s="366"/>
      <c r="J2582" s="366"/>
      <c r="K2582" s="366"/>
      <c r="L2582" s="366"/>
      <c r="M2582" s="366"/>
      <c r="N2582" s="366"/>
      <c r="O2582" s="366"/>
      <c r="P2582" s="366"/>
      <c r="Q2582" s="366"/>
      <c r="R2582" s="366"/>
      <c r="S2582" s="366"/>
      <c r="T2582" s="366"/>
      <c r="U2582" s="366"/>
      <c r="V2582" s="366"/>
      <c r="W2582" s="366"/>
      <c r="X2582" s="366"/>
      <c r="Y2582" s="366"/>
      <c r="Z2582" s="366"/>
      <c r="AA2582" s="366"/>
      <c r="AB2582" s="366"/>
      <c r="AC2582" s="366"/>
      <c r="AD2582" s="366"/>
      <c r="AE2582" s="366"/>
      <c r="AF2582" s="366"/>
      <c r="AG2582" s="520"/>
    </row>
    <row r="2583" spans="1:33" x14ac:dyDescent="0.3">
      <c r="A2583" s="366"/>
      <c r="B2583" s="47"/>
      <c r="C2583" s="366"/>
      <c r="D2583" s="366"/>
      <c r="E2583" s="366"/>
      <c r="F2583" s="366"/>
      <c r="G2583" s="366"/>
      <c r="H2583" s="366"/>
      <c r="I2583" s="366"/>
      <c r="J2583" s="366"/>
      <c r="K2583" s="366"/>
      <c r="L2583" s="366"/>
      <c r="M2583" s="366"/>
      <c r="N2583" s="366"/>
      <c r="O2583" s="366"/>
      <c r="P2583" s="366"/>
      <c r="Q2583" s="366"/>
      <c r="R2583" s="366"/>
      <c r="S2583" s="366"/>
      <c r="T2583" s="366"/>
      <c r="U2583" s="366"/>
      <c r="V2583" s="366"/>
      <c r="W2583" s="366"/>
      <c r="X2583" s="366"/>
      <c r="Y2583" s="366"/>
      <c r="Z2583" s="366"/>
      <c r="AA2583" s="366"/>
      <c r="AB2583" s="366"/>
      <c r="AC2583" s="366"/>
      <c r="AD2583" s="366"/>
      <c r="AE2583" s="366"/>
      <c r="AF2583" s="366"/>
      <c r="AG2583" s="520"/>
    </row>
    <row r="2584" spans="1:33" x14ac:dyDescent="0.3">
      <c r="A2584" s="366"/>
      <c r="B2584" s="47" t="s">
        <v>993</v>
      </c>
      <c r="C2584" s="366"/>
      <c r="D2584" s="366"/>
      <c r="E2584" s="366"/>
      <c r="F2584" s="366"/>
      <c r="G2584" s="366"/>
      <c r="H2584" s="366"/>
      <c r="I2584" s="366"/>
      <c r="J2584" s="366"/>
      <c r="K2584" s="366"/>
      <c r="L2584" s="366"/>
      <c r="M2584" s="366"/>
      <c r="N2584" s="366"/>
      <c r="O2584" s="366"/>
      <c r="P2584" s="366"/>
      <c r="Q2584" s="366"/>
      <c r="R2584" s="366"/>
      <c r="S2584" s="366"/>
      <c r="T2584" s="366"/>
      <c r="U2584" s="366"/>
      <c r="V2584" s="366"/>
      <c r="W2584" s="366"/>
      <c r="X2584" s="366"/>
      <c r="Y2584" s="366"/>
      <c r="Z2584" s="366"/>
      <c r="AA2584" s="366"/>
      <c r="AB2584" s="366"/>
      <c r="AC2584" s="366"/>
      <c r="AD2584" s="366"/>
      <c r="AE2584" s="366"/>
      <c r="AF2584" s="366"/>
      <c r="AG2584" s="520"/>
    </row>
    <row r="2585" spans="1:33" x14ac:dyDescent="0.3">
      <c r="A2585" s="366"/>
      <c r="B2585" s="47" t="s">
        <v>941</v>
      </c>
      <c r="C2585" s="366"/>
      <c r="D2585" s="366"/>
      <c r="E2585" s="366"/>
      <c r="F2585" s="366"/>
      <c r="G2585" s="366"/>
      <c r="H2585" s="366"/>
      <c r="I2585" s="366"/>
      <c r="J2585" s="366"/>
      <c r="K2585" s="366"/>
      <c r="L2585" s="366"/>
      <c r="M2585" s="366"/>
      <c r="N2585" s="366"/>
      <c r="O2585" s="366"/>
      <c r="P2585" s="366"/>
      <c r="Q2585" s="366"/>
      <c r="R2585" s="366"/>
      <c r="S2585" s="366"/>
      <c r="T2585" s="366"/>
      <c r="U2585" s="366"/>
      <c r="V2585" s="366"/>
      <c r="W2585" s="366"/>
      <c r="X2585" s="366"/>
      <c r="Y2585" s="366"/>
      <c r="Z2585" s="366"/>
      <c r="AA2585" s="366"/>
      <c r="AB2585" s="366"/>
      <c r="AC2585" s="366"/>
      <c r="AD2585" s="366"/>
      <c r="AE2585" s="366"/>
      <c r="AF2585" s="366"/>
      <c r="AG2585" s="520"/>
    </row>
    <row r="2586" spans="1:33" ht="19.5" thickBot="1" x14ac:dyDescent="0.35">
      <c r="A2586" s="366"/>
      <c r="B2586" s="47"/>
      <c r="C2586" s="366"/>
      <c r="D2586" s="366"/>
      <c r="E2586" s="366"/>
      <c r="F2586" s="366"/>
      <c r="G2586" s="366"/>
      <c r="H2586" s="366"/>
      <c r="I2586" s="366"/>
      <c r="J2586" s="366"/>
      <c r="K2586" s="366"/>
      <c r="L2586" s="366"/>
      <c r="M2586" s="366"/>
      <c r="N2586" s="366"/>
      <c r="O2586" s="366"/>
      <c r="P2586" s="366"/>
      <c r="Q2586" s="366"/>
      <c r="R2586" s="366"/>
      <c r="S2586" s="366"/>
      <c r="T2586" s="366"/>
      <c r="U2586" s="366"/>
      <c r="V2586" s="366"/>
      <c r="W2586" s="366"/>
      <c r="X2586" s="366"/>
      <c r="Y2586" s="366"/>
      <c r="Z2586" s="366"/>
      <c r="AA2586" s="366"/>
      <c r="AB2586" s="366"/>
      <c r="AC2586" s="366"/>
      <c r="AD2586" s="366"/>
      <c r="AE2586" s="366"/>
      <c r="AF2586" s="366"/>
      <c r="AG2586" s="520"/>
    </row>
    <row r="2587" spans="1:33" ht="38.25" thickBot="1" x14ac:dyDescent="0.35">
      <c r="A2587" s="366"/>
      <c r="B2587" s="645" t="s">
        <v>1</v>
      </c>
      <c r="C2587" s="645" t="s">
        <v>265</v>
      </c>
      <c r="D2587" s="646" t="s">
        <v>266</v>
      </c>
      <c r="E2587" s="646" t="s">
        <v>55</v>
      </c>
      <c r="F2587" s="366"/>
      <c r="G2587" s="366"/>
      <c r="H2587" s="366"/>
      <c r="I2587" s="366"/>
      <c r="J2587" s="366"/>
      <c r="K2587" s="366"/>
      <c r="L2587" s="366"/>
      <c r="M2587" s="366"/>
      <c r="N2587" s="366"/>
      <c r="O2587" s="366"/>
      <c r="P2587" s="366"/>
      <c r="Q2587" s="366"/>
      <c r="R2587" s="366"/>
      <c r="S2587" s="366"/>
      <c r="T2587" s="366"/>
      <c r="U2587" s="366"/>
      <c r="V2587" s="366"/>
      <c r="W2587" s="366"/>
      <c r="X2587" s="366"/>
      <c r="Y2587" s="366"/>
      <c r="Z2587" s="366"/>
      <c r="AA2587" s="366"/>
      <c r="AB2587" s="366"/>
      <c r="AC2587" s="366"/>
      <c r="AD2587" s="366"/>
      <c r="AE2587" s="366"/>
      <c r="AF2587" s="366"/>
      <c r="AG2587" s="520"/>
    </row>
    <row r="2588" spans="1:33" ht="19.5" thickBot="1" x14ac:dyDescent="0.35">
      <c r="A2588" s="366"/>
      <c r="B2588" s="1415"/>
      <c r="C2588" s="1067"/>
      <c r="D2588" s="293"/>
      <c r="E2588" s="293"/>
      <c r="F2588" s="366"/>
      <c r="G2588" s="366"/>
      <c r="H2588" s="366"/>
      <c r="I2588" s="366"/>
      <c r="J2588" s="366"/>
      <c r="K2588" s="366"/>
      <c r="L2588" s="366"/>
      <c r="M2588" s="366"/>
      <c r="N2588" s="366"/>
      <c r="O2588" s="366"/>
      <c r="P2588" s="366"/>
      <c r="Q2588" s="366"/>
      <c r="R2588" s="366"/>
      <c r="S2588" s="366"/>
      <c r="T2588" s="366"/>
      <c r="U2588" s="366"/>
      <c r="V2588" s="366"/>
      <c r="W2588" s="366"/>
      <c r="X2588" s="366"/>
      <c r="Y2588" s="366"/>
      <c r="Z2588" s="366"/>
      <c r="AA2588" s="366"/>
      <c r="AB2588" s="366"/>
      <c r="AC2588" s="366"/>
      <c r="AD2588" s="366"/>
      <c r="AE2588" s="366"/>
      <c r="AF2588" s="366"/>
      <c r="AG2588" s="520"/>
    </row>
    <row r="2589" spans="1:33" ht="19.5" thickBot="1" x14ac:dyDescent="0.35">
      <c r="A2589" s="366"/>
      <c r="B2589" s="1415"/>
      <c r="C2589" s="1067"/>
      <c r="D2589" s="293"/>
      <c r="E2589" s="293"/>
      <c r="F2589" s="366"/>
      <c r="G2589" s="366"/>
      <c r="H2589" s="366"/>
      <c r="I2589" s="366"/>
      <c r="J2589" s="366"/>
      <c r="K2589" s="366"/>
      <c r="L2589" s="366"/>
      <c r="M2589" s="366"/>
      <c r="N2589" s="366"/>
      <c r="O2589" s="366"/>
      <c r="P2589" s="366"/>
      <c r="Q2589" s="366"/>
      <c r="R2589" s="366"/>
      <c r="S2589" s="366"/>
      <c r="T2589" s="366"/>
      <c r="U2589" s="366"/>
      <c r="V2589" s="366"/>
      <c r="W2589" s="366"/>
      <c r="X2589" s="366"/>
      <c r="Y2589" s="366"/>
      <c r="Z2589" s="366"/>
      <c r="AA2589" s="366"/>
      <c r="AB2589" s="366"/>
      <c r="AC2589" s="366"/>
      <c r="AD2589" s="366"/>
      <c r="AE2589" s="366"/>
      <c r="AF2589" s="366"/>
      <c r="AG2589" s="520"/>
    </row>
    <row r="2590" spans="1:33" ht="19.5" thickBot="1" x14ac:dyDescent="0.35">
      <c r="A2590" s="366"/>
      <c r="B2590" s="1415"/>
      <c r="C2590" s="1067"/>
      <c r="D2590" s="293"/>
      <c r="E2590" s="293"/>
      <c r="F2590" s="366"/>
      <c r="G2590" s="366"/>
      <c r="H2590" s="366"/>
      <c r="I2590" s="366"/>
      <c r="J2590" s="366"/>
      <c r="K2590" s="366"/>
      <c r="L2590" s="366"/>
      <c r="M2590" s="366"/>
      <c r="N2590" s="366"/>
      <c r="O2590" s="366"/>
      <c r="P2590" s="366"/>
      <c r="Q2590" s="366"/>
      <c r="R2590" s="366"/>
      <c r="S2590" s="366"/>
      <c r="T2590" s="366"/>
      <c r="U2590" s="366"/>
      <c r="V2590" s="366"/>
      <c r="W2590" s="366"/>
      <c r="X2590" s="366"/>
      <c r="Y2590" s="366"/>
      <c r="Z2590" s="366"/>
      <c r="AA2590" s="366"/>
      <c r="AB2590" s="366"/>
      <c r="AC2590" s="366"/>
      <c r="AD2590" s="366"/>
      <c r="AE2590" s="366"/>
      <c r="AF2590" s="366"/>
      <c r="AG2590" s="520"/>
    </row>
    <row r="2591" spans="1:33" ht="19.5" thickBot="1" x14ac:dyDescent="0.35">
      <c r="A2591" s="366"/>
      <c r="B2591" s="1666"/>
      <c r="C2591" s="388"/>
      <c r="D2591" s="388"/>
      <c r="E2591" s="388"/>
      <c r="F2591" s="366"/>
      <c r="G2591" s="366"/>
      <c r="H2591" s="366"/>
      <c r="I2591" s="366"/>
      <c r="J2591" s="366"/>
      <c r="K2591" s="366"/>
      <c r="L2591" s="366"/>
      <c r="M2591" s="366"/>
      <c r="N2591" s="366"/>
      <c r="O2591" s="366"/>
      <c r="P2591" s="366"/>
      <c r="Q2591" s="366"/>
      <c r="R2591" s="366"/>
      <c r="S2591" s="366"/>
      <c r="T2591" s="366"/>
      <c r="U2591" s="366"/>
      <c r="V2591" s="366"/>
      <c r="W2591" s="366"/>
      <c r="X2591" s="366"/>
      <c r="Y2591" s="366"/>
      <c r="Z2591" s="366"/>
      <c r="AA2591" s="366"/>
      <c r="AB2591" s="366"/>
      <c r="AC2591" s="366"/>
      <c r="AD2591" s="366"/>
      <c r="AE2591" s="366"/>
      <c r="AF2591" s="366"/>
      <c r="AG2591" s="520"/>
    </row>
    <row r="2592" spans="1:33" ht="19.5" thickBot="1" x14ac:dyDescent="0.35">
      <c r="A2592" s="366"/>
      <c r="B2592" s="1666"/>
      <c r="C2592" s="388"/>
      <c r="D2592" s="388"/>
      <c r="E2592" s="388"/>
      <c r="F2592" s="366"/>
      <c r="G2592" s="366"/>
      <c r="H2592" s="366"/>
      <c r="I2592" s="366"/>
      <c r="J2592" s="366"/>
      <c r="K2592" s="366"/>
      <c r="L2592" s="366"/>
      <c r="M2592" s="366"/>
      <c r="N2592" s="366"/>
      <c r="O2592" s="366"/>
      <c r="P2592" s="366"/>
      <c r="Q2592" s="366"/>
      <c r="R2592" s="366"/>
      <c r="S2592" s="366"/>
      <c r="T2592" s="366"/>
      <c r="U2592" s="366"/>
      <c r="V2592" s="366"/>
      <c r="W2592" s="366"/>
      <c r="X2592" s="366"/>
      <c r="Y2592" s="366"/>
      <c r="Z2592" s="366"/>
      <c r="AA2592" s="366"/>
      <c r="AB2592" s="366"/>
      <c r="AC2592" s="366"/>
      <c r="AD2592" s="366"/>
      <c r="AE2592" s="366"/>
      <c r="AF2592" s="366"/>
      <c r="AG2592" s="520"/>
    </row>
    <row r="2593" spans="1:33" ht="19.5" thickBot="1" x14ac:dyDescent="0.35">
      <c r="A2593" s="366"/>
      <c r="B2593" s="1666"/>
      <c r="C2593" s="388"/>
      <c r="D2593" s="388"/>
      <c r="E2593" s="388"/>
      <c r="F2593" s="366"/>
      <c r="G2593" s="366"/>
      <c r="H2593" s="366"/>
      <c r="I2593" s="366"/>
      <c r="J2593" s="366"/>
      <c r="K2593" s="366"/>
      <c r="L2593" s="366"/>
      <c r="M2593" s="366"/>
      <c r="N2593" s="366"/>
      <c r="O2593" s="366"/>
      <c r="P2593" s="366"/>
      <c r="Q2593" s="366"/>
      <c r="R2593" s="366"/>
      <c r="S2593" s="366"/>
      <c r="T2593" s="366"/>
      <c r="U2593" s="366"/>
      <c r="V2593" s="366"/>
      <c r="W2593" s="366"/>
      <c r="X2593" s="366"/>
      <c r="Y2593" s="366"/>
      <c r="Z2593" s="366"/>
      <c r="AA2593" s="366"/>
      <c r="AB2593" s="366"/>
      <c r="AC2593" s="366"/>
      <c r="AD2593" s="366"/>
      <c r="AE2593" s="366"/>
      <c r="AF2593" s="366"/>
      <c r="AG2593" s="520"/>
    </row>
    <row r="2594" spans="1:33" ht="19.5" thickBot="1" x14ac:dyDescent="0.35">
      <c r="A2594" s="366"/>
      <c r="B2594" s="1666"/>
      <c r="C2594" s="388"/>
      <c r="D2594" s="388"/>
      <c r="E2594" s="388"/>
      <c r="F2594" s="366"/>
      <c r="G2594" s="366"/>
      <c r="H2594" s="366"/>
      <c r="I2594" s="366"/>
      <c r="J2594" s="366"/>
      <c r="K2594" s="366"/>
      <c r="L2594" s="366"/>
      <c r="M2594" s="366"/>
      <c r="N2594" s="366"/>
      <c r="O2594" s="366"/>
      <c r="P2594" s="366"/>
      <c r="Q2594" s="366"/>
      <c r="R2594" s="366"/>
      <c r="S2594" s="366"/>
      <c r="T2594" s="366"/>
      <c r="U2594" s="366"/>
      <c r="V2594" s="366"/>
      <c r="W2594" s="366"/>
      <c r="X2594" s="366"/>
      <c r="Y2594" s="366"/>
      <c r="Z2594" s="366"/>
      <c r="AA2594" s="366"/>
      <c r="AB2594" s="366"/>
      <c r="AC2594" s="366"/>
      <c r="AD2594" s="366"/>
      <c r="AE2594" s="366"/>
      <c r="AF2594" s="366"/>
      <c r="AG2594" s="520"/>
    </row>
    <row r="2595" spans="1:33" ht="19.5" thickBot="1" x14ac:dyDescent="0.35">
      <c r="A2595" s="366"/>
      <c r="B2595" s="1666"/>
      <c r="C2595" s="388"/>
      <c r="D2595" s="388"/>
      <c r="E2595" s="388"/>
      <c r="F2595" s="366"/>
      <c r="G2595" s="366"/>
      <c r="H2595" s="366"/>
      <c r="I2595" s="366"/>
      <c r="J2595" s="366"/>
      <c r="K2595" s="366"/>
      <c r="L2595" s="366"/>
      <c r="M2595" s="366"/>
      <c r="N2595" s="366"/>
      <c r="O2595" s="366"/>
      <c r="P2595" s="366"/>
      <c r="Q2595" s="366"/>
      <c r="R2595" s="366"/>
      <c r="S2595" s="366"/>
      <c r="T2595" s="366"/>
      <c r="U2595" s="366"/>
      <c r="V2595" s="366"/>
      <c r="W2595" s="366"/>
      <c r="X2595" s="366"/>
      <c r="Y2595" s="366"/>
      <c r="Z2595" s="366"/>
      <c r="AA2595" s="366"/>
      <c r="AB2595" s="366"/>
      <c r="AC2595" s="366"/>
      <c r="AD2595" s="366"/>
      <c r="AE2595" s="366"/>
      <c r="AF2595" s="366"/>
      <c r="AG2595" s="520"/>
    </row>
    <row r="2596" spans="1:33" ht="19.5" thickBot="1" x14ac:dyDescent="0.35">
      <c r="A2596" s="366"/>
      <c r="B2596" s="1666"/>
      <c r="C2596" s="388"/>
      <c r="D2596" s="388"/>
      <c r="E2596" s="388"/>
      <c r="F2596" s="366"/>
      <c r="G2596" s="366"/>
      <c r="H2596" s="366"/>
      <c r="I2596" s="366"/>
      <c r="J2596" s="366"/>
      <c r="K2596" s="366"/>
      <c r="L2596" s="366"/>
      <c r="M2596" s="366"/>
      <c r="N2596" s="366"/>
      <c r="O2596" s="366"/>
      <c r="P2596" s="366"/>
      <c r="Q2596" s="366"/>
      <c r="R2596" s="366"/>
      <c r="S2596" s="366"/>
      <c r="T2596" s="366"/>
      <c r="U2596" s="366"/>
      <c r="V2596" s="366"/>
      <c r="W2596" s="366"/>
      <c r="X2596" s="366"/>
      <c r="Y2596" s="366"/>
      <c r="Z2596" s="366"/>
      <c r="AA2596" s="366"/>
      <c r="AB2596" s="366"/>
      <c r="AC2596" s="366"/>
      <c r="AD2596" s="366"/>
      <c r="AE2596" s="366"/>
      <c r="AF2596" s="366"/>
      <c r="AG2596" s="520"/>
    </row>
    <row r="2597" spans="1:33" ht="19.5" thickBot="1" x14ac:dyDescent="0.35">
      <c r="A2597" s="366"/>
      <c r="B2597" s="1666"/>
      <c r="C2597" s="388"/>
      <c r="D2597" s="388"/>
      <c r="E2597" s="388"/>
      <c r="F2597" s="366"/>
      <c r="G2597" s="366"/>
      <c r="H2597" s="366"/>
      <c r="I2597" s="366"/>
      <c r="J2597" s="366"/>
      <c r="K2597" s="366"/>
      <c r="L2597" s="366"/>
      <c r="M2597" s="366"/>
      <c r="N2597" s="366"/>
      <c r="O2597" s="366"/>
      <c r="P2597" s="366"/>
      <c r="Q2597" s="366"/>
      <c r="R2597" s="366"/>
      <c r="S2597" s="366"/>
      <c r="T2597" s="366"/>
      <c r="U2597" s="366"/>
      <c r="V2597" s="366"/>
      <c r="W2597" s="366"/>
      <c r="X2597" s="366"/>
      <c r="Y2597" s="366"/>
      <c r="Z2597" s="366"/>
      <c r="AA2597" s="366"/>
      <c r="AB2597" s="366"/>
      <c r="AC2597" s="366"/>
      <c r="AD2597" s="366"/>
      <c r="AE2597" s="366"/>
      <c r="AF2597" s="366"/>
      <c r="AG2597" s="520"/>
    </row>
    <row r="2598" spans="1:33" ht="19.5" thickBot="1" x14ac:dyDescent="0.35">
      <c r="A2598" s="366"/>
      <c r="B2598" s="1666"/>
      <c r="C2598" s="388"/>
      <c r="D2598" s="388"/>
      <c r="E2598" s="388"/>
      <c r="F2598" s="366"/>
      <c r="G2598" s="366"/>
      <c r="H2598" s="366"/>
      <c r="I2598" s="366"/>
      <c r="J2598" s="366"/>
      <c r="K2598" s="366"/>
      <c r="L2598" s="366"/>
      <c r="M2598" s="366"/>
      <c r="N2598" s="366"/>
      <c r="O2598" s="366"/>
      <c r="P2598" s="366"/>
      <c r="Q2598" s="366"/>
      <c r="R2598" s="366"/>
      <c r="S2598" s="366"/>
      <c r="T2598" s="366"/>
      <c r="U2598" s="366"/>
      <c r="V2598" s="366"/>
      <c r="W2598" s="366"/>
      <c r="X2598" s="366"/>
      <c r="Y2598" s="366"/>
      <c r="Z2598" s="366"/>
      <c r="AA2598" s="366"/>
      <c r="AB2598" s="366"/>
      <c r="AC2598" s="366"/>
      <c r="AD2598" s="366"/>
      <c r="AE2598" s="366"/>
      <c r="AF2598" s="366"/>
      <c r="AG2598" s="520"/>
    </row>
    <row r="2599" spans="1:33" ht="19.5" thickBot="1" x14ac:dyDescent="0.35">
      <c r="A2599" s="366"/>
      <c r="B2599" s="1666"/>
      <c r="C2599" s="388"/>
      <c r="D2599" s="388"/>
      <c r="E2599" s="388"/>
      <c r="F2599" s="366"/>
      <c r="G2599" s="366"/>
      <c r="H2599" s="366"/>
      <c r="I2599" s="366"/>
      <c r="J2599" s="366"/>
      <c r="K2599" s="366"/>
      <c r="L2599" s="366"/>
      <c r="M2599" s="366"/>
      <c r="N2599" s="366"/>
      <c r="O2599" s="366"/>
      <c r="P2599" s="366"/>
      <c r="Q2599" s="366"/>
      <c r="R2599" s="366"/>
      <c r="S2599" s="366"/>
      <c r="T2599" s="366"/>
      <c r="U2599" s="366"/>
      <c r="V2599" s="366"/>
      <c r="W2599" s="366"/>
      <c r="X2599" s="366"/>
      <c r="Y2599" s="366"/>
      <c r="Z2599" s="366"/>
      <c r="AA2599" s="366"/>
      <c r="AB2599" s="366"/>
      <c r="AC2599" s="366"/>
      <c r="AD2599" s="366"/>
      <c r="AE2599" s="366"/>
      <c r="AF2599" s="366"/>
      <c r="AG2599" s="520"/>
    </row>
    <row r="2600" spans="1:33" ht="19.5" thickBot="1" x14ac:dyDescent="0.35">
      <c r="A2600" s="366"/>
      <c r="B2600" s="1666"/>
      <c r="C2600" s="388"/>
      <c r="D2600" s="388"/>
      <c r="E2600" s="388"/>
      <c r="F2600" s="366"/>
      <c r="G2600" s="366"/>
      <c r="H2600" s="366"/>
      <c r="I2600" s="366"/>
      <c r="J2600" s="366"/>
      <c r="K2600" s="366"/>
      <c r="L2600" s="366"/>
      <c r="M2600" s="366"/>
      <c r="N2600" s="366"/>
      <c r="O2600" s="366"/>
      <c r="P2600" s="366"/>
      <c r="Q2600" s="366"/>
      <c r="R2600" s="366"/>
      <c r="S2600" s="366"/>
      <c r="T2600" s="366"/>
      <c r="U2600" s="366"/>
      <c r="V2600" s="366"/>
      <c r="W2600" s="366"/>
      <c r="X2600" s="366"/>
      <c r="Y2600" s="366"/>
      <c r="Z2600" s="366"/>
      <c r="AA2600" s="366"/>
      <c r="AB2600" s="366"/>
      <c r="AC2600" s="366"/>
      <c r="AD2600" s="366"/>
      <c r="AE2600" s="366"/>
      <c r="AF2600" s="366"/>
      <c r="AG2600" s="520"/>
    </row>
    <row r="2601" spans="1:33" ht="19.5" thickBot="1" x14ac:dyDescent="0.35">
      <c r="A2601" s="366"/>
      <c r="B2601" s="1666"/>
      <c r="C2601" s="388"/>
      <c r="D2601" s="388"/>
      <c r="E2601" s="388"/>
      <c r="F2601" s="366"/>
      <c r="G2601" s="366"/>
      <c r="H2601" s="366"/>
      <c r="I2601" s="366"/>
      <c r="J2601" s="366"/>
      <c r="K2601" s="366"/>
      <c r="L2601" s="366"/>
      <c r="M2601" s="366"/>
      <c r="N2601" s="366"/>
      <c r="O2601" s="366"/>
      <c r="P2601" s="366"/>
      <c r="Q2601" s="366"/>
      <c r="R2601" s="366"/>
      <c r="S2601" s="366"/>
      <c r="T2601" s="366"/>
      <c r="U2601" s="366"/>
      <c r="V2601" s="366"/>
      <c r="W2601" s="366"/>
      <c r="X2601" s="366"/>
      <c r="Y2601" s="366"/>
      <c r="Z2601" s="366"/>
      <c r="AA2601" s="366"/>
      <c r="AB2601" s="366"/>
      <c r="AC2601" s="366"/>
      <c r="AD2601" s="366"/>
      <c r="AE2601" s="366"/>
      <c r="AF2601" s="366"/>
      <c r="AG2601" s="520"/>
    </row>
    <row r="2602" spans="1:33" ht="19.5" thickBot="1" x14ac:dyDescent="0.35">
      <c r="A2602" s="366"/>
      <c r="B2602" s="1666"/>
      <c r="C2602" s="388"/>
      <c r="D2602" s="388"/>
      <c r="E2602" s="388"/>
      <c r="F2602" s="366"/>
      <c r="G2602" s="366"/>
      <c r="H2602" s="366"/>
      <c r="I2602" s="366"/>
      <c r="J2602" s="366"/>
      <c r="K2602" s="366"/>
      <c r="L2602" s="366"/>
      <c r="M2602" s="366"/>
      <c r="N2602" s="366"/>
      <c r="O2602" s="366"/>
      <c r="P2602" s="366"/>
      <c r="Q2602" s="366"/>
      <c r="R2602" s="366"/>
      <c r="S2602" s="366"/>
      <c r="T2602" s="366"/>
      <c r="U2602" s="366"/>
      <c r="V2602" s="366"/>
      <c r="W2602" s="366"/>
      <c r="X2602" s="366"/>
      <c r="Y2602" s="366"/>
      <c r="Z2602" s="366"/>
      <c r="AA2602" s="366"/>
      <c r="AB2602" s="366"/>
      <c r="AC2602" s="366"/>
      <c r="AD2602" s="366"/>
      <c r="AE2602" s="366"/>
      <c r="AF2602" s="366"/>
      <c r="AG2602" s="520"/>
    </row>
    <row r="2603" spans="1:33" ht="19.5" thickBot="1" x14ac:dyDescent="0.35">
      <c r="A2603" s="366"/>
      <c r="B2603" s="1666"/>
      <c r="C2603" s="388"/>
      <c r="D2603" s="388"/>
      <c r="E2603" s="388"/>
      <c r="F2603" s="366"/>
      <c r="G2603" s="366"/>
      <c r="H2603" s="366"/>
      <c r="I2603" s="366"/>
      <c r="J2603" s="366"/>
      <c r="K2603" s="366"/>
      <c r="L2603" s="366"/>
      <c r="M2603" s="366"/>
      <c r="N2603" s="366"/>
      <c r="O2603" s="366"/>
      <c r="P2603" s="366"/>
      <c r="Q2603" s="366"/>
      <c r="R2603" s="366"/>
      <c r="S2603" s="366"/>
      <c r="T2603" s="366"/>
      <c r="U2603" s="366"/>
      <c r="V2603" s="366"/>
      <c r="W2603" s="366"/>
      <c r="X2603" s="366"/>
      <c r="Y2603" s="366"/>
      <c r="Z2603" s="366"/>
      <c r="AA2603" s="366"/>
      <c r="AB2603" s="366"/>
      <c r="AC2603" s="366"/>
      <c r="AD2603" s="366"/>
      <c r="AE2603" s="366"/>
      <c r="AF2603" s="366"/>
      <c r="AG2603" s="520"/>
    </row>
    <row r="2604" spans="1:33" ht="19.5" thickBot="1" x14ac:dyDescent="0.35">
      <c r="A2604" s="366"/>
      <c r="B2604" s="1666"/>
      <c r="C2604" s="388"/>
      <c r="D2604" s="388"/>
      <c r="E2604" s="388"/>
      <c r="F2604" s="366"/>
      <c r="G2604" s="366"/>
      <c r="H2604" s="366"/>
      <c r="I2604" s="366"/>
      <c r="J2604" s="366"/>
      <c r="K2604" s="366"/>
      <c r="L2604" s="366"/>
      <c r="M2604" s="366"/>
      <c r="N2604" s="366"/>
      <c r="O2604" s="366"/>
      <c r="P2604" s="366"/>
      <c r="Q2604" s="366"/>
      <c r="R2604" s="366"/>
      <c r="S2604" s="366"/>
      <c r="T2604" s="366"/>
      <c r="U2604" s="366"/>
      <c r="V2604" s="366"/>
      <c r="W2604" s="366"/>
      <c r="X2604" s="366"/>
      <c r="Y2604" s="366"/>
      <c r="Z2604" s="366"/>
      <c r="AA2604" s="366"/>
      <c r="AB2604" s="366"/>
      <c r="AC2604" s="366"/>
      <c r="AD2604" s="366"/>
      <c r="AE2604" s="366"/>
      <c r="AF2604" s="366"/>
      <c r="AG2604" s="520"/>
    </row>
    <row r="2605" spans="1:33" ht="19.5" thickBot="1" x14ac:dyDescent="0.35">
      <c r="A2605" s="366"/>
      <c r="B2605" s="1666"/>
      <c r="C2605" s="388"/>
      <c r="D2605" s="388"/>
      <c r="E2605" s="388"/>
      <c r="F2605" s="366"/>
      <c r="G2605" s="366"/>
      <c r="H2605" s="366"/>
      <c r="I2605" s="366"/>
      <c r="J2605" s="366"/>
      <c r="K2605" s="366"/>
      <c r="L2605" s="366"/>
      <c r="M2605" s="366"/>
      <c r="N2605" s="366"/>
      <c r="O2605" s="366"/>
      <c r="P2605" s="366"/>
      <c r="Q2605" s="366"/>
      <c r="R2605" s="366"/>
      <c r="S2605" s="366"/>
      <c r="T2605" s="366"/>
      <c r="U2605" s="366"/>
      <c r="V2605" s="366"/>
      <c r="W2605" s="366"/>
      <c r="X2605" s="366"/>
      <c r="Y2605" s="366"/>
      <c r="Z2605" s="366"/>
      <c r="AA2605" s="366"/>
      <c r="AB2605" s="366"/>
      <c r="AC2605" s="366"/>
      <c r="AD2605" s="366"/>
      <c r="AE2605" s="366"/>
      <c r="AF2605" s="366"/>
      <c r="AG2605" s="520"/>
    </row>
    <row r="2606" spans="1:33" ht="19.5" thickBot="1" x14ac:dyDescent="0.35">
      <c r="A2606" s="366"/>
      <c r="B2606" s="1666"/>
      <c r="C2606" s="388"/>
      <c r="D2606" s="388"/>
      <c r="E2606" s="388"/>
      <c r="F2606" s="366"/>
      <c r="G2606" s="366"/>
      <c r="H2606" s="366"/>
      <c r="I2606" s="366"/>
      <c r="J2606" s="366"/>
      <c r="K2606" s="366"/>
      <c r="L2606" s="366"/>
      <c r="M2606" s="366"/>
      <c r="N2606" s="366"/>
      <c r="O2606" s="366"/>
      <c r="P2606" s="366"/>
      <c r="Q2606" s="366"/>
      <c r="R2606" s="366"/>
      <c r="S2606" s="366"/>
      <c r="T2606" s="366"/>
      <c r="U2606" s="366"/>
      <c r="V2606" s="366"/>
      <c r="W2606" s="366"/>
      <c r="X2606" s="366"/>
      <c r="Y2606" s="366"/>
      <c r="Z2606" s="366"/>
      <c r="AA2606" s="366"/>
      <c r="AB2606" s="366"/>
      <c r="AC2606" s="366"/>
      <c r="AD2606" s="366"/>
      <c r="AE2606" s="366"/>
      <c r="AF2606" s="366"/>
      <c r="AG2606" s="520"/>
    </row>
    <row r="2607" spans="1:33" ht="19.5" thickBot="1" x14ac:dyDescent="0.35">
      <c r="A2607" s="366"/>
      <c r="B2607" s="1666"/>
      <c r="C2607" s="388"/>
      <c r="D2607" s="388"/>
      <c r="E2607" s="388"/>
      <c r="F2607" s="366"/>
      <c r="G2607" s="366"/>
      <c r="H2607" s="366"/>
      <c r="I2607" s="366"/>
      <c r="J2607" s="366"/>
      <c r="K2607" s="366"/>
      <c r="L2607" s="366"/>
      <c r="M2607" s="366"/>
      <c r="N2607" s="366"/>
      <c r="O2607" s="366"/>
      <c r="P2607" s="366"/>
      <c r="Q2607" s="366"/>
      <c r="R2607" s="366"/>
      <c r="S2607" s="366"/>
      <c r="T2607" s="366"/>
      <c r="U2607" s="366"/>
      <c r="V2607" s="366"/>
      <c r="W2607" s="366"/>
      <c r="X2607" s="366"/>
      <c r="Y2607" s="366"/>
      <c r="Z2607" s="366"/>
      <c r="AA2607" s="366"/>
      <c r="AB2607" s="366"/>
      <c r="AC2607" s="366"/>
      <c r="AD2607" s="366"/>
      <c r="AE2607" s="366"/>
      <c r="AF2607" s="366"/>
      <c r="AG2607" s="520"/>
    </row>
    <row r="2608" spans="1:33" ht="19.5" thickBot="1" x14ac:dyDescent="0.35">
      <c r="A2608" s="366"/>
      <c r="B2608" s="1666"/>
      <c r="C2608" s="388"/>
      <c r="D2608" s="388"/>
      <c r="E2608" s="388"/>
      <c r="F2608" s="366"/>
      <c r="G2608" s="366"/>
      <c r="H2608" s="366"/>
      <c r="I2608" s="366"/>
      <c r="J2608" s="366"/>
      <c r="K2608" s="366"/>
      <c r="L2608" s="366"/>
      <c r="M2608" s="366"/>
      <c r="N2608" s="366"/>
      <c r="O2608" s="366"/>
      <c r="P2608" s="366"/>
      <c r="Q2608" s="366"/>
      <c r="R2608" s="366"/>
      <c r="S2608" s="366"/>
      <c r="T2608" s="366"/>
      <c r="U2608" s="366"/>
      <c r="V2608" s="366"/>
      <c r="W2608" s="366"/>
      <c r="X2608" s="366"/>
      <c r="Y2608" s="366"/>
      <c r="Z2608" s="366"/>
      <c r="AA2608" s="366"/>
      <c r="AB2608" s="366"/>
      <c r="AC2608" s="366"/>
      <c r="AD2608" s="366"/>
      <c r="AE2608" s="366"/>
      <c r="AF2608" s="366"/>
      <c r="AG2608" s="520"/>
    </row>
    <row r="2609" spans="1:33" ht="19.5" thickBot="1" x14ac:dyDescent="0.35">
      <c r="A2609" s="366"/>
      <c r="B2609" s="1666"/>
      <c r="C2609" s="388"/>
      <c r="D2609" s="388"/>
      <c r="E2609" s="388"/>
      <c r="F2609" s="366"/>
      <c r="G2609" s="366"/>
      <c r="H2609" s="366"/>
      <c r="I2609" s="366"/>
      <c r="J2609" s="366"/>
      <c r="K2609" s="366"/>
      <c r="L2609" s="366"/>
      <c r="M2609" s="366"/>
      <c r="N2609" s="366"/>
      <c r="O2609" s="366"/>
      <c r="P2609" s="366"/>
      <c r="Q2609" s="366"/>
      <c r="R2609" s="366"/>
      <c r="S2609" s="366"/>
      <c r="T2609" s="366"/>
      <c r="U2609" s="366"/>
      <c r="V2609" s="366"/>
      <c r="W2609" s="366"/>
      <c r="X2609" s="366"/>
      <c r="Y2609" s="366"/>
      <c r="Z2609" s="366"/>
      <c r="AA2609" s="366"/>
      <c r="AB2609" s="366"/>
      <c r="AC2609" s="366"/>
      <c r="AD2609" s="366"/>
      <c r="AE2609" s="366"/>
      <c r="AF2609" s="366"/>
      <c r="AG2609" s="520"/>
    </row>
    <row r="2610" spans="1:33" ht="19.5" thickBot="1" x14ac:dyDescent="0.35">
      <c r="A2610" s="366"/>
      <c r="B2610" s="1666"/>
      <c r="C2610" s="388"/>
      <c r="D2610" s="388"/>
      <c r="E2610" s="388"/>
      <c r="F2610" s="366"/>
      <c r="G2610" s="366"/>
      <c r="H2610" s="366"/>
      <c r="I2610" s="366"/>
      <c r="J2610" s="366"/>
      <c r="K2610" s="366"/>
      <c r="L2610" s="366"/>
      <c r="M2610" s="366"/>
      <c r="N2610" s="366"/>
      <c r="O2610" s="366"/>
      <c r="P2610" s="366"/>
      <c r="Q2610" s="366"/>
      <c r="R2610" s="366"/>
      <c r="S2610" s="366"/>
      <c r="T2610" s="366"/>
      <c r="U2610" s="366"/>
      <c r="V2610" s="366"/>
      <c r="W2610" s="366"/>
      <c r="X2610" s="366"/>
      <c r="Y2610" s="366"/>
      <c r="Z2610" s="366"/>
      <c r="AA2610" s="366"/>
      <c r="AB2610" s="366"/>
      <c r="AC2610" s="366"/>
      <c r="AD2610" s="366"/>
      <c r="AE2610" s="366"/>
      <c r="AF2610" s="366"/>
      <c r="AG2610" s="520"/>
    </row>
    <row r="2611" spans="1:33" ht="19.5" thickBot="1" x14ac:dyDescent="0.35">
      <c r="A2611" s="366"/>
      <c r="B2611" s="1666"/>
      <c r="C2611" s="388"/>
      <c r="D2611" s="388"/>
      <c r="E2611" s="388"/>
      <c r="F2611" s="366"/>
      <c r="G2611" s="366"/>
      <c r="H2611" s="366"/>
      <c r="I2611" s="366"/>
      <c r="J2611" s="366"/>
      <c r="K2611" s="366"/>
      <c r="L2611" s="366"/>
      <c r="M2611" s="366"/>
      <c r="N2611" s="366"/>
      <c r="O2611" s="366"/>
      <c r="P2611" s="366"/>
      <c r="Q2611" s="366"/>
      <c r="R2611" s="366"/>
      <c r="S2611" s="366"/>
      <c r="T2611" s="366"/>
      <c r="U2611" s="366"/>
      <c r="V2611" s="366"/>
      <c r="W2611" s="366"/>
      <c r="X2611" s="366"/>
      <c r="Y2611" s="366"/>
      <c r="Z2611" s="366"/>
      <c r="AA2611" s="366"/>
      <c r="AB2611" s="366"/>
      <c r="AC2611" s="366"/>
      <c r="AD2611" s="366"/>
      <c r="AE2611" s="366"/>
      <c r="AF2611" s="366"/>
      <c r="AG2611" s="520"/>
    </row>
    <row r="2612" spans="1:33" ht="19.5" thickBot="1" x14ac:dyDescent="0.35">
      <c r="A2612" s="366"/>
      <c r="B2612" s="1666"/>
      <c r="C2612" s="388"/>
      <c r="D2612" s="388"/>
      <c r="E2612" s="388"/>
      <c r="F2612" s="366"/>
      <c r="G2612" s="366"/>
      <c r="H2612" s="366"/>
      <c r="I2612" s="366"/>
      <c r="J2612" s="366"/>
      <c r="K2612" s="366"/>
      <c r="L2612" s="366"/>
      <c r="M2612" s="366"/>
      <c r="N2612" s="366"/>
      <c r="O2612" s="366"/>
      <c r="P2612" s="366"/>
      <c r="Q2612" s="366"/>
      <c r="R2612" s="366"/>
      <c r="S2612" s="366"/>
      <c r="T2612" s="366"/>
      <c r="U2612" s="366"/>
      <c r="V2612" s="366"/>
      <c r="W2612" s="366"/>
      <c r="X2612" s="366"/>
      <c r="Y2612" s="366"/>
      <c r="Z2612" s="366"/>
      <c r="AA2612" s="366"/>
      <c r="AB2612" s="366"/>
      <c r="AC2612" s="366"/>
      <c r="AD2612" s="366"/>
      <c r="AE2612" s="366"/>
      <c r="AF2612" s="366"/>
      <c r="AG2612" s="520"/>
    </row>
    <row r="2613" spans="1:33" ht="19.5" thickBot="1" x14ac:dyDescent="0.35">
      <c r="A2613" s="366"/>
      <c r="B2613" s="1666"/>
      <c r="C2613" s="388"/>
      <c r="D2613" s="388"/>
      <c r="E2613" s="388"/>
      <c r="F2613" s="366"/>
      <c r="G2613" s="366"/>
      <c r="H2613" s="366"/>
      <c r="I2613" s="366"/>
      <c r="J2613" s="366"/>
      <c r="K2613" s="366"/>
      <c r="L2613" s="366"/>
      <c r="M2613" s="366"/>
      <c r="N2613" s="366"/>
      <c r="O2613" s="366"/>
      <c r="P2613" s="366"/>
      <c r="Q2613" s="366"/>
      <c r="R2613" s="366"/>
      <c r="S2613" s="366"/>
      <c r="T2613" s="366"/>
      <c r="U2613" s="366"/>
      <c r="V2613" s="366"/>
      <c r="W2613" s="366"/>
      <c r="X2613" s="366"/>
      <c r="Y2613" s="366"/>
      <c r="Z2613" s="366"/>
      <c r="AA2613" s="366"/>
      <c r="AB2613" s="366"/>
      <c r="AC2613" s="366"/>
      <c r="AD2613" s="366"/>
      <c r="AE2613" s="366"/>
      <c r="AF2613" s="366"/>
      <c r="AG2613" s="520"/>
    </row>
    <row r="2614" spans="1:33" ht="19.5" thickBot="1" x14ac:dyDescent="0.35">
      <c r="A2614" s="366"/>
      <c r="B2614" s="1666"/>
      <c r="C2614" s="388"/>
      <c r="D2614" s="388"/>
      <c r="E2614" s="388"/>
      <c r="F2614" s="366"/>
      <c r="G2614" s="366"/>
      <c r="H2614" s="366"/>
      <c r="I2614" s="366"/>
      <c r="J2614" s="366"/>
      <c r="K2614" s="366"/>
      <c r="L2614" s="366"/>
      <c r="M2614" s="366"/>
      <c r="N2614" s="366"/>
      <c r="O2614" s="366"/>
      <c r="P2614" s="366"/>
      <c r="Q2614" s="366"/>
      <c r="R2614" s="366"/>
      <c r="S2614" s="366"/>
      <c r="T2614" s="366"/>
      <c r="U2614" s="366"/>
      <c r="V2614" s="366"/>
      <c r="W2614" s="366"/>
      <c r="X2614" s="366"/>
      <c r="Y2614" s="366"/>
      <c r="Z2614" s="366"/>
      <c r="AA2614" s="366"/>
      <c r="AB2614" s="366"/>
      <c r="AC2614" s="366"/>
      <c r="AD2614" s="366"/>
      <c r="AE2614" s="366"/>
      <c r="AF2614" s="366"/>
      <c r="AG2614" s="520"/>
    </row>
    <row r="2615" spans="1:33" ht="19.5" thickBot="1" x14ac:dyDescent="0.35">
      <c r="A2615" s="366"/>
      <c r="B2615" s="1666"/>
      <c r="C2615" s="388"/>
      <c r="D2615" s="388"/>
      <c r="E2615" s="388"/>
      <c r="F2615" s="366"/>
      <c r="G2615" s="366"/>
      <c r="H2615" s="366"/>
      <c r="I2615" s="366"/>
      <c r="J2615" s="366"/>
      <c r="K2615" s="366"/>
      <c r="L2615" s="366"/>
      <c r="M2615" s="366"/>
      <c r="N2615" s="366"/>
      <c r="O2615" s="366"/>
      <c r="P2615" s="366"/>
      <c r="Q2615" s="366"/>
      <c r="R2615" s="366"/>
      <c r="S2615" s="366"/>
      <c r="T2615" s="366"/>
      <c r="U2615" s="366"/>
      <c r="V2615" s="366"/>
      <c r="W2615" s="366"/>
      <c r="X2615" s="366"/>
      <c r="Y2615" s="366"/>
      <c r="Z2615" s="366"/>
      <c r="AA2615" s="366"/>
      <c r="AB2615" s="366"/>
      <c r="AC2615" s="366"/>
      <c r="AD2615" s="366"/>
      <c r="AE2615" s="366"/>
      <c r="AF2615" s="366"/>
      <c r="AG2615" s="520"/>
    </row>
    <row r="2616" spans="1:33" ht="19.5" thickBot="1" x14ac:dyDescent="0.35">
      <c r="A2616" s="366"/>
      <c r="B2616" s="1666"/>
      <c r="C2616" s="388"/>
      <c r="D2616" s="388"/>
      <c r="E2616" s="388"/>
      <c r="F2616" s="366"/>
      <c r="G2616" s="366"/>
      <c r="H2616" s="366"/>
      <c r="I2616" s="366"/>
      <c r="J2616" s="366"/>
      <c r="K2616" s="366"/>
      <c r="L2616" s="366"/>
      <c r="M2616" s="366"/>
      <c r="N2616" s="366"/>
      <c r="O2616" s="366"/>
      <c r="P2616" s="366"/>
      <c r="Q2616" s="366"/>
      <c r="R2616" s="366"/>
      <c r="S2616" s="366"/>
      <c r="T2616" s="366"/>
      <c r="U2616" s="366"/>
      <c r="V2616" s="366"/>
      <c r="W2616" s="366"/>
      <c r="X2616" s="366"/>
      <c r="Y2616" s="366"/>
      <c r="Z2616" s="366"/>
      <c r="AA2616" s="366"/>
      <c r="AB2616" s="366"/>
      <c r="AC2616" s="366"/>
      <c r="AD2616" s="366"/>
      <c r="AE2616" s="366"/>
      <c r="AF2616" s="366"/>
      <c r="AG2616" s="520"/>
    </row>
    <row r="2617" spans="1:33" ht="19.5" thickBot="1" x14ac:dyDescent="0.35">
      <c r="A2617" s="366"/>
      <c r="B2617" s="1666"/>
      <c r="C2617" s="388"/>
      <c r="D2617" s="388"/>
      <c r="E2617" s="388"/>
      <c r="F2617" s="366"/>
      <c r="G2617" s="366"/>
      <c r="H2617" s="366"/>
      <c r="I2617" s="366"/>
      <c r="J2617" s="366"/>
      <c r="K2617" s="366"/>
      <c r="L2617" s="366"/>
      <c r="M2617" s="366"/>
      <c r="N2617" s="366"/>
      <c r="O2617" s="366"/>
      <c r="P2617" s="366"/>
      <c r="Q2617" s="366"/>
      <c r="R2617" s="366"/>
      <c r="S2617" s="366"/>
      <c r="T2617" s="366"/>
      <c r="U2617" s="366"/>
      <c r="V2617" s="366"/>
      <c r="W2617" s="366"/>
      <c r="X2617" s="366"/>
      <c r="Y2617" s="366"/>
      <c r="Z2617" s="366"/>
      <c r="AA2617" s="366"/>
      <c r="AB2617" s="366"/>
      <c r="AC2617" s="366"/>
      <c r="AD2617" s="366"/>
      <c r="AE2617" s="366"/>
      <c r="AF2617" s="366"/>
      <c r="AG2617" s="520"/>
    </row>
    <row r="2618" spans="1:33" ht="42.75" thickBot="1" x14ac:dyDescent="0.35">
      <c r="A2618" s="366"/>
      <c r="B2618" s="291" t="s">
        <v>1</v>
      </c>
      <c r="C2618" s="1671" t="s">
        <v>265</v>
      </c>
      <c r="D2618" s="372" t="s">
        <v>266</v>
      </c>
      <c r="E2618" s="372" t="s">
        <v>55</v>
      </c>
      <c r="F2618" s="366"/>
      <c r="G2618" s="366"/>
      <c r="H2618" s="366"/>
      <c r="I2618" s="366"/>
      <c r="J2618" s="366"/>
      <c r="K2618" s="366"/>
      <c r="L2618" s="366"/>
      <c r="M2618" s="366"/>
      <c r="N2618" s="366"/>
      <c r="O2618" s="366"/>
      <c r="P2618" s="366"/>
      <c r="Q2618" s="366"/>
      <c r="R2618" s="366"/>
      <c r="S2618" s="366"/>
      <c r="T2618" s="366"/>
      <c r="U2618" s="366"/>
      <c r="V2618" s="366"/>
      <c r="W2618" s="366"/>
      <c r="X2618" s="366"/>
      <c r="Y2618" s="366"/>
      <c r="Z2618" s="366"/>
      <c r="AA2618" s="366"/>
      <c r="AB2618" s="366"/>
      <c r="AC2618" s="366"/>
      <c r="AD2618" s="366"/>
      <c r="AE2618" s="366"/>
      <c r="AF2618" s="366"/>
      <c r="AG2618" s="520"/>
    </row>
    <row r="2619" spans="1:33" ht="19.5" thickBot="1" x14ac:dyDescent="0.35">
      <c r="A2619" s="366"/>
      <c r="B2619" s="1666"/>
      <c r="C2619" s="388"/>
      <c r="D2619" s="388"/>
      <c r="E2619" s="388"/>
      <c r="F2619" s="366"/>
      <c r="G2619" s="366"/>
      <c r="H2619" s="366"/>
      <c r="I2619" s="366"/>
      <c r="J2619" s="366"/>
      <c r="K2619" s="366"/>
      <c r="L2619" s="366"/>
      <c r="M2619" s="366"/>
      <c r="N2619" s="366"/>
      <c r="O2619" s="366"/>
      <c r="P2619" s="366"/>
      <c r="Q2619" s="366"/>
      <c r="R2619" s="366"/>
      <c r="S2619" s="366"/>
      <c r="T2619" s="366"/>
      <c r="U2619" s="366"/>
      <c r="V2619" s="366"/>
      <c r="W2619" s="366"/>
      <c r="X2619" s="366"/>
      <c r="Y2619" s="366"/>
      <c r="Z2619" s="366"/>
      <c r="AA2619" s="366"/>
      <c r="AB2619" s="366"/>
      <c r="AC2619" s="366"/>
      <c r="AD2619" s="366"/>
      <c r="AE2619" s="366"/>
      <c r="AF2619" s="366"/>
      <c r="AG2619" s="520"/>
    </row>
    <row r="2620" spans="1:33" ht="19.5" thickBot="1" x14ac:dyDescent="0.35">
      <c r="A2620" s="366"/>
      <c r="B2620" s="1666"/>
      <c r="C2620" s="388"/>
      <c r="D2620" s="388"/>
      <c r="E2620" s="388"/>
      <c r="F2620" s="366"/>
      <c r="G2620" s="366"/>
      <c r="H2620" s="366"/>
      <c r="I2620" s="366"/>
      <c r="J2620" s="366"/>
      <c r="K2620" s="366"/>
      <c r="L2620" s="366"/>
      <c r="M2620" s="366"/>
      <c r="N2620" s="366"/>
      <c r="O2620" s="366"/>
      <c r="P2620" s="366"/>
      <c r="Q2620" s="366"/>
      <c r="R2620" s="366"/>
      <c r="S2620" s="366"/>
      <c r="T2620" s="366"/>
      <c r="U2620" s="366"/>
      <c r="V2620" s="366"/>
      <c r="W2620" s="366"/>
      <c r="X2620" s="366"/>
      <c r="Y2620" s="366"/>
      <c r="Z2620" s="366"/>
      <c r="AA2620" s="366"/>
      <c r="AB2620" s="366"/>
      <c r="AC2620" s="366"/>
      <c r="AD2620" s="366"/>
      <c r="AE2620" s="366"/>
      <c r="AF2620" s="366"/>
      <c r="AG2620" s="520"/>
    </row>
    <row r="2621" spans="1:33" ht="19.5" thickBot="1" x14ac:dyDescent="0.35">
      <c r="A2621" s="366"/>
      <c r="B2621" s="1666"/>
      <c r="C2621" s="388"/>
      <c r="D2621" s="388"/>
      <c r="E2621" s="388"/>
      <c r="F2621" s="366"/>
      <c r="G2621" s="366"/>
      <c r="H2621" s="366"/>
      <c r="I2621" s="366"/>
      <c r="J2621" s="366"/>
      <c r="K2621" s="366"/>
      <c r="L2621" s="366"/>
      <c r="M2621" s="366"/>
      <c r="N2621" s="366"/>
      <c r="O2621" s="366"/>
      <c r="P2621" s="366"/>
      <c r="Q2621" s="366"/>
      <c r="R2621" s="366"/>
      <c r="S2621" s="366"/>
      <c r="T2621" s="366"/>
      <c r="U2621" s="366"/>
      <c r="V2621" s="366"/>
      <c r="W2621" s="366"/>
      <c r="X2621" s="366"/>
      <c r="Y2621" s="366"/>
      <c r="Z2621" s="366"/>
      <c r="AA2621" s="366"/>
      <c r="AB2621" s="366"/>
      <c r="AC2621" s="366"/>
      <c r="AD2621" s="366"/>
      <c r="AE2621" s="366"/>
      <c r="AF2621" s="366"/>
      <c r="AG2621" s="520"/>
    </row>
    <row r="2622" spans="1:33" ht="19.5" thickBot="1" x14ac:dyDescent="0.35">
      <c r="A2622" s="366"/>
      <c r="B2622" s="1666"/>
      <c r="C2622" s="388"/>
      <c r="D2622" s="388"/>
      <c r="E2622" s="388"/>
      <c r="F2622" s="366"/>
      <c r="G2622" s="366"/>
      <c r="H2622" s="366"/>
      <c r="I2622" s="366"/>
      <c r="J2622" s="366"/>
      <c r="K2622" s="366"/>
      <c r="L2622" s="366"/>
      <c r="M2622" s="366"/>
      <c r="N2622" s="366"/>
      <c r="O2622" s="366"/>
      <c r="P2622" s="366"/>
      <c r="Q2622" s="366"/>
      <c r="R2622" s="366"/>
      <c r="S2622" s="366"/>
      <c r="T2622" s="366"/>
      <c r="U2622" s="366"/>
      <c r="V2622" s="366"/>
      <c r="W2622" s="366"/>
      <c r="X2622" s="366"/>
      <c r="Y2622" s="366"/>
      <c r="Z2622" s="366"/>
      <c r="AA2622" s="366"/>
      <c r="AB2622" s="366"/>
      <c r="AC2622" s="366"/>
      <c r="AD2622" s="366"/>
      <c r="AE2622" s="366"/>
      <c r="AF2622" s="366"/>
      <c r="AG2622" s="520"/>
    </row>
    <row r="2623" spans="1:33" ht="19.5" thickBot="1" x14ac:dyDescent="0.35">
      <c r="A2623" s="366"/>
      <c r="B2623" s="1666"/>
      <c r="C2623" s="388"/>
      <c r="D2623" s="388"/>
      <c r="E2623" s="388"/>
      <c r="F2623" s="366"/>
      <c r="G2623" s="366"/>
      <c r="H2623" s="366"/>
      <c r="I2623" s="366"/>
      <c r="J2623" s="366"/>
      <c r="K2623" s="366"/>
      <c r="L2623" s="366"/>
      <c r="M2623" s="366"/>
      <c r="N2623" s="366"/>
      <c r="O2623" s="366"/>
      <c r="P2623" s="366"/>
      <c r="Q2623" s="366"/>
      <c r="R2623" s="366"/>
      <c r="S2623" s="366"/>
      <c r="T2623" s="366"/>
      <c r="U2623" s="366"/>
      <c r="V2623" s="366"/>
      <c r="W2623" s="366"/>
      <c r="X2623" s="366"/>
      <c r="Y2623" s="366"/>
      <c r="Z2623" s="366"/>
      <c r="AA2623" s="366"/>
      <c r="AB2623" s="366"/>
      <c r="AC2623" s="366"/>
      <c r="AD2623" s="366"/>
      <c r="AE2623" s="366"/>
      <c r="AF2623" s="366"/>
      <c r="AG2623" s="520"/>
    </row>
    <row r="2624" spans="1:33" ht="19.5" thickBot="1" x14ac:dyDescent="0.35">
      <c r="A2624" s="366"/>
      <c r="B2624" s="1666"/>
      <c r="C2624" s="388"/>
      <c r="D2624" s="388"/>
      <c r="E2624" s="388"/>
      <c r="F2624" s="366"/>
      <c r="G2624" s="366"/>
      <c r="H2624" s="366"/>
      <c r="I2624" s="366"/>
      <c r="J2624" s="366"/>
      <c r="K2624" s="366"/>
      <c r="L2624" s="366"/>
      <c r="M2624" s="366"/>
      <c r="N2624" s="366"/>
      <c r="O2624" s="366"/>
      <c r="P2624" s="366"/>
      <c r="Q2624" s="366"/>
      <c r="R2624" s="366"/>
      <c r="S2624" s="366"/>
      <c r="T2624" s="366"/>
      <c r="U2624" s="366"/>
      <c r="V2624" s="366"/>
      <c r="W2624" s="366"/>
      <c r="X2624" s="366"/>
      <c r="Y2624" s="366"/>
      <c r="Z2624" s="366"/>
      <c r="AA2624" s="366"/>
      <c r="AB2624" s="366"/>
      <c r="AC2624" s="366"/>
      <c r="AD2624" s="366"/>
      <c r="AE2624" s="366"/>
      <c r="AF2624" s="366"/>
      <c r="AG2624" s="520"/>
    </row>
    <row r="2625" spans="1:33" ht="19.5" thickBot="1" x14ac:dyDescent="0.35">
      <c r="A2625" s="366"/>
      <c r="B2625" s="1666"/>
      <c r="C2625" s="388"/>
      <c r="D2625" s="388"/>
      <c r="E2625" s="388"/>
      <c r="F2625" s="366"/>
      <c r="G2625" s="366"/>
      <c r="H2625" s="366"/>
      <c r="I2625" s="366"/>
      <c r="J2625" s="366"/>
      <c r="K2625" s="366"/>
      <c r="L2625" s="366"/>
      <c r="M2625" s="366"/>
      <c r="N2625" s="366"/>
      <c r="O2625" s="366"/>
      <c r="P2625" s="366"/>
      <c r="Q2625" s="366"/>
      <c r="R2625" s="366"/>
      <c r="S2625" s="366"/>
      <c r="T2625" s="366"/>
      <c r="U2625" s="366"/>
      <c r="V2625" s="366"/>
      <c r="W2625" s="366"/>
      <c r="X2625" s="366"/>
      <c r="Y2625" s="366"/>
      <c r="Z2625" s="366"/>
      <c r="AA2625" s="366"/>
      <c r="AB2625" s="366"/>
      <c r="AC2625" s="366"/>
      <c r="AD2625" s="366"/>
      <c r="AE2625" s="366"/>
      <c r="AF2625" s="366"/>
      <c r="AG2625" s="520"/>
    </row>
    <row r="2626" spans="1:33" ht="19.5" thickBot="1" x14ac:dyDescent="0.35">
      <c r="A2626" s="366"/>
      <c r="B2626" s="1666"/>
      <c r="C2626" s="388"/>
      <c r="D2626" s="388"/>
      <c r="E2626" s="388"/>
      <c r="F2626" s="366"/>
      <c r="G2626" s="366"/>
      <c r="H2626" s="366"/>
      <c r="I2626" s="366"/>
      <c r="J2626" s="366"/>
      <c r="K2626" s="366"/>
      <c r="L2626" s="366"/>
      <c r="M2626" s="366"/>
      <c r="N2626" s="366"/>
      <c r="O2626" s="366"/>
      <c r="P2626" s="366"/>
      <c r="Q2626" s="366"/>
      <c r="R2626" s="366"/>
      <c r="S2626" s="366"/>
      <c r="T2626" s="366"/>
      <c r="U2626" s="366"/>
      <c r="V2626" s="366"/>
      <c r="W2626" s="366"/>
      <c r="X2626" s="366"/>
      <c r="Y2626" s="366"/>
      <c r="Z2626" s="366"/>
      <c r="AA2626" s="366"/>
      <c r="AB2626" s="366"/>
      <c r="AC2626" s="366"/>
      <c r="AD2626" s="366"/>
      <c r="AE2626" s="366"/>
      <c r="AF2626" s="366"/>
      <c r="AG2626" s="520"/>
    </row>
    <row r="2627" spans="1:33" ht="19.5" thickBot="1" x14ac:dyDescent="0.35">
      <c r="A2627" s="366"/>
      <c r="B2627" s="1666"/>
      <c r="C2627" s="388"/>
      <c r="D2627" s="388"/>
      <c r="E2627" s="388"/>
      <c r="F2627" s="366"/>
      <c r="G2627" s="366"/>
      <c r="H2627" s="366"/>
      <c r="I2627" s="366"/>
      <c r="J2627" s="366"/>
      <c r="K2627" s="366"/>
      <c r="L2627" s="366"/>
      <c r="M2627" s="366"/>
      <c r="N2627" s="366"/>
      <c r="O2627" s="366"/>
      <c r="P2627" s="366"/>
      <c r="Q2627" s="366"/>
      <c r="R2627" s="366"/>
      <c r="S2627" s="366"/>
      <c r="T2627" s="366"/>
      <c r="U2627" s="366"/>
      <c r="V2627" s="366"/>
      <c r="W2627" s="366"/>
      <c r="X2627" s="366"/>
      <c r="Y2627" s="366"/>
      <c r="Z2627" s="366"/>
      <c r="AA2627" s="366"/>
      <c r="AB2627" s="366"/>
      <c r="AC2627" s="366"/>
      <c r="AD2627" s="366"/>
      <c r="AE2627" s="366"/>
      <c r="AF2627" s="366"/>
      <c r="AG2627" s="520"/>
    </row>
    <row r="2628" spans="1:33" ht="19.5" thickBot="1" x14ac:dyDescent="0.35">
      <c r="A2628" s="366"/>
      <c r="B2628" s="1666"/>
      <c r="C2628" s="388"/>
      <c r="D2628" s="388"/>
      <c r="E2628" s="388"/>
      <c r="F2628" s="366"/>
      <c r="G2628" s="366"/>
      <c r="H2628" s="366"/>
      <c r="I2628" s="366"/>
      <c r="J2628" s="366"/>
      <c r="K2628" s="366"/>
      <c r="L2628" s="366"/>
      <c r="M2628" s="366"/>
      <c r="N2628" s="366"/>
      <c r="O2628" s="366"/>
      <c r="P2628" s="366"/>
      <c r="Q2628" s="366"/>
      <c r="R2628" s="366"/>
      <c r="S2628" s="366"/>
      <c r="T2628" s="366"/>
      <c r="U2628" s="366"/>
      <c r="V2628" s="366"/>
      <c r="W2628" s="366"/>
      <c r="X2628" s="366"/>
      <c r="Y2628" s="366"/>
      <c r="Z2628" s="366"/>
      <c r="AA2628" s="366"/>
      <c r="AB2628" s="366"/>
      <c r="AC2628" s="366"/>
      <c r="AD2628" s="366"/>
      <c r="AE2628" s="366"/>
      <c r="AF2628" s="366"/>
      <c r="AG2628" s="520"/>
    </row>
    <row r="2629" spans="1:33" ht="19.5" thickBot="1" x14ac:dyDescent="0.35">
      <c r="A2629" s="366"/>
      <c r="B2629" s="1666"/>
      <c r="C2629" s="388"/>
      <c r="D2629" s="388"/>
      <c r="E2629" s="388"/>
      <c r="F2629" s="366"/>
      <c r="G2629" s="366"/>
      <c r="H2629" s="366"/>
      <c r="I2629" s="366"/>
      <c r="J2629" s="366"/>
      <c r="K2629" s="366"/>
      <c r="L2629" s="366"/>
      <c r="M2629" s="366"/>
      <c r="N2629" s="366"/>
      <c r="O2629" s="366"/>
      <c r="P2629" s="366"/>
      <c r="Q2629" s="366"/>
      <c r="R2629" s="366"/>
      <c r="S2629" s="366"/>
      <c r="T2629" s="366"/>
      <c r="U2629" s="366"/>
      <c r="V2629" s="366"/>
      <c r="W2629" s="366"/>
      <c r="X2629" s="366"/>
      <c r="Y2629" s="366"/>
      <c r="Z2629" s="366"/>
      <c r="AA2629" s="366"/>
      <c r="AB2629" s="366"/>
      <c r="AC2629" s="366"/>
      <c r="AD2629" s="366"/>
      <c r="AE2629" s="366"/>
      <c r="AF2629" s="366"/>
      <c r="AG2629" s="520"/>
    </row>
    <row r="2630" spans="1:33" ht="19.5" thickBot="1" x14ac:dyDescent="0.35">
      <c r="A2630" s="366"/>
      <c r="B2630" s="1666"/>
      <c r="C2630" s="388"/>
      <c r="D2630" s="388"/>
      <c r="E2630" s="388"/>
      <c r="F2630" s="366"/>
      <c r="G2630" s="366"/>
      <c r="H2630" s="366"/>
      <c r="I2630" s="366"/>
      <c r="J2630" s="366"/>
      <c r="K2630" s="366"/>
      <c r="L2630" s="366"/>
      <c r="M2630" s="366"/>
      <c r="N2630" s="366"/>
      <c r="O2630" s="366"/>
      <c r="P2630" s="366"/>
      <c r="Q2630" s="366"/>
      <c r="R2630" s="366"/>
      <c r="S2630" s="366"/>
      <c r="T2630" s="366"/>
      <c r="U2630" s="366"/>
      <c r="V2630" s="366"/>
      <c r="W2630" s="366"/>
      <c r="X2630" s="366"/>
      <c r="Y2630" s="366"/>
      <c r="Z2630" s="366"/>
      <c r="AA2630" s="366"/>
      <c r="AB2630" s="366"/>
      <c r="AC2630" s="366"/>
      <c r="AD2630" s="366"/>
      <c r="AE2630" s="366"/>
      <c r="AF2630" s="366"/>
      <c r="AG2630" s="520"/>
    </row>
    <row r="2631" spans="1:33" ht="19.5" thickBot="1" x14ac:dyDescent="0.35">
      <c r="A2631" s="366"/>
      <c r="B2631" s="1666"/>
      <c r="C2631" s="388"/>
      <c r="D2631" s="388"/>
      <c r="E2631" s="388"/>
      <c r="F2631" s="366"/>
      <c r="G2631" s="366"/>
      <c r="H2631" s="366"/>
      <c r="I2631" s="366"/>
      <c r="J2631" s="366"/>
      <c r="K2631" s="366"/>
      <c r="L2631" s="366"/>
      <c r="M2631" s="366"/>
      <c r="N2631" s="366"/>
      <c r="O2631" s="366"/>
      <c r="P2631" s="366"/>
      <c r="Q2631" s="366"/>
      <c r="R2631" s="366"/>
      <c r="S2631" s="366"/>
      <c r="T2631" s="366"/>
      <c r="U2631" s="366"/>
      <c r="V2631" s="366"/>
      <c r="W2631" s="366"/>
      <c r="X2631" s="366"/>
      <c r="Y2631" s="366"/>
      <c r="Z2631" s="366"/>
      <c r="AA2631" s="366"/>
      <c r="AB2631" s="366"/>
      <c r="AC2631" s="366"/>
      <c r="AD2631" s="366"/>
      <c r="AE2631" s="366"/>
      <c r="AF2631" s="366"/>
      <c r="AG2631" s="520"/>
    </row>
    <row r="2632" spans="1:33" ht="19.5" thickBot="1" x14ac:dyDescent="0.35">
      <c r="A2632" s="366"/>
      <c r="B2632" s="1666"/>
      <c r="C2632" s="388"/>
      <c r="D2632" s="388"/>
      <c r="E2632" s="388"/>
      <c r="F2632" s="366"/>
      <c r="G2632" s="366"/>
      <c r="H2632" s="366"/>
      <c r="I2632" s="366"/>
      <c r="J2632" s="366"/>
      <c r="K2632" s="366"/>
      <c r="L2632" s="366"/>
      <c r="M2632" s="366"/>
      <c r="N2632" s="366"/>
      <c r="O2632" s="366"/>
      <c r="P2632" s="366"/>
      <c r="Q2632" s="366"/>
      <c r="R2632" s="366"/>
      <c r="S2632" s="366"/>
      <c r="T2632" s="366"/>
      <c r="U2632" s="366"/>
      <c r="V2632" s="366"/>
      <c r="W2632" s="366"/>
      <c r="X2632" s="366"/>
      <c r="Y2632" s="366"/>
      <c r="Z2632" s="366"/>
      <c r="AA2632" s="366"/>
      <c r="AB2632" s="366"/>
      <c r="AC2632" s="366"/>
      <c r="AD2632" s="366"/>
      <c r="AE2632" s="366"/>
      <c r="AF2632" s="366"/>
      <c r="AG2632" s="520"/>
    </row>
    <row r="2633" spans="1:33" ht="19.5" thickBot="1" x14ac:dyDescent="0.35">
      <c r="A2633" s="366"/>
      <c r="B2633" s="1666"/>
      <c r="C2633" s="388"/>
      <c r="D2633" s="388"/>
      <c r="E2633" s="388"/>
      <c r="F2633" s="366"/>
      <c r="G2633" s="366"/>
      <c r="H2633" s="366"/>
      <c r="I2633" s="366"/>
      <c r="J2633" s="366"/>
      <c r="K2633" s="366"/>
      <c r="L2633" s="366"/>
      <c r="M2633" s="366"/>
      <c r="N2633" s="366"/>
      <c r="O2633" s="366"/>
      <c r="P2633" s="366"/>
      <c r="Q2633" s="366"/>
      <c r="R2633" s="366"/>
      <c r="S2633" s="366"/>
      <c r="T2633" s="366"/>
      <c r="U2633" s="366"/>
      <c r="V2633" s="366"/>
      <c r="W2633" s="366"/>
      <c r="X2633" s="366"/>
      <c r="Y2633" s="366"/>
      <c r="Z2633" s="366"/>
      <c r="AA2633" s="366"/>
      <c r="AB2633" s="366"/>
      <c r="AC2633" s="366"/>
      <c r="AD2633" s="366"/>
      <c r="AE2633" s="366"/>
      <c r="AF2633" s="366"/>
      <c r="AG2633" s="520"/>
    </row>
    <row r="2634" spans="1:33" ht="19.5" thickBot="1" x14ac:dyDescent="0.35">
      <c r="A2634" s="366"/>
      <c r="B2634" s="1666"/>
      <c r="C2634" s="388"/>
      <c r="D2634" s="388"/>
      <c r="E2634" s="388"/>
      <c r="F2634" s="366"/>
      <c r="G2634" s="366"/>
      <c r="H2634" s="366"/>
      <c r="I2634" s="366"/>
      <c r="J2634" s="366"/>
      <c r="K2634" s="366"/>
      <c r="L2634" s="366"/>
      <c r="M2634" s="366"/>
      <c r="N2634" s="366"/>
      <c r="O2634" s="366"/>
      <c r="P2634" s="366"/>
      <c r="Q2634" s="366"/>
      <c r="R2634" s="366"/>
      <c r="S2634" s="366"/>
      <c r="T2634" s="366"/>
      <c r="U2634" s="366"/>
      <c r="V2634" s="366"/>
      <c r="W2634" s="366"/>
      <c r="X2634" s="366"/>
      <c r="Y2634" s="366"/>
      <c r="Z2634" s="366"/>
      <c r="AA2634" s="366"/>
      <c r="AB2634" s="366"/>
      <c r="AC2634" s="366"/>
      <c r="AD2634" s="366"/>
      <c r="AE2634" s="366"/>
      <c r="AF2634" s="366"/>
      <c r="AG2634" s="520"/>
    </row>
    <row r="2635" spans="1:33" ht="19.5" thickBot="1" x14ac:dyDescent="0.35">
      <c r="A2635" s="366"/>
      <c r="B2635" s="1666"/>
      <c r="C2635" s="388"/>
      <c r="D2635" s="388"/>
      <c r="E2635" s="388"/>
      <c r="F2635" s="366"/>
      <c r="G2635" s="366"/>
      <c r="H2635" s="366"/>
      <c r="I2635" s="366"/>
      <c r="J2635" s="366"/>
      <c r="K2635" s="366"/>
      <c r="L2635" s="366"/>
      <c r="M2635" s="366"/>
      <c r="N2635" s="366"/>
      <c r="O2635" s="366"/>
      <c r="P2635" s="366"/>
      <c r="Q2635" s="366"/>
      <c r="R2635" s="366"/>
      <c r="S2635" s="366"/>
      <c r="T2635" s="366"/>
      <c r="U2635" s="366"/>
      <c r="V2635" s="366"/>
      <c r="W2635" s="366"/>
      <c r="X2635" s="366"/>
      <c r="Y2635" s="366"/>
      <c r="Z2635" s="366"/>
      <c r="AA2635" s="366"/>
      <c r="AB2635" s="366"/>
      <c r="AC2635" s="366"/>
      <c r="AD2635" s="366"/>
      <c r="AE2635" s="366"/>
      <c r="AF2635" s="366"/>
      <c r="AG2635" s="520"/>
    </row>
    <row r="2636" spans="1:33" ht="19.5" thickBot="1" x14ac:dyDescent="0.35">
      <c r="A2636" s="366"/>
      <c r="B2636" s="1666"/>
      <c r="C2636" s="388"/>
      <c r="D2636" s="388"/>
      <c r="E2636" s="388"/>
      <c r="F2636" s="366"/>
      <c r="G2636" s="366"/>
      <c r="H2636" s="366"/>
      <c r="I2636" s="366"/>
      <c r="J2636" s="366"/>
      <c r="K2636" s="366"/>
      <c r="L2636" s="366"/>
      <c r="M2636" s="366"/>
      <c r="N2636" s="366"/>
      <c r="O2636" s="366"/>
      <c r="P2636" s="366"/>
      <c r="Q2636" s="366"/>
      <c r="R2636" s="366"/>
      <c r="S2636" s="366"/>
      <c r="T2636" s="366"/>
      <c r="U2636" s="366"/>
      <c r="V2636" s="366"/>
      <c r="W2636" s="366"/>
      <c r="X2636" s="366"/>
      <c r="Y2636" s="366"/>
      <c r="Z2636" s="366"/>
      <c r="AA2636" s="366"/>
      <c r="AB2636" s="366"/>
      <c r="AC2636" s="366"/>
      <c r="AD2636" s="366"/>
      <c r="AE2636" s="366"/>
      <c r="AF2636" s="366"/>
      <c r="AG2636" s="520"/>
    </row>
    <row r="2637" spans="1:33" ht="19.5" thickBot="1" x14ac:dyDescent="0.35">
      <c r="A2637" s="366"/>
      <c r="B2637" s="1666"/>
      <c r="C2637" s="388"/>
      <c r="D2637" s="388"/>
      <c r="E2637" s="388"/>
      <c r="F2637" s="366"/>
      <c r="G2637" s="366"/>
      <c r="H2637" s="366"/>
      <c r="I2637" s="366"/>
      <c r="J2637" s="366"/>
      <c r="K2637" s="366"/>
      <c r="L2637" s="366"/>
      <c r="M2637" s="366"/>
      <c r="N2637" s="366"/>
      <c r="O2637" s="366"/>
      <c r="P2637" s="366"/>
      <c r="Q2637" s="366"/>
      <c r="R2637" s="366"/>
      <c r="S2637" s="366"/>
      <c r="T2637" s="366"/>
      <c r="U2637" s="366"/>
      <c r="V2637" s="366"/>
      <c r="W2637" s="366"/>
      <c r="X2637" s="366"/>
      <c r="Y2637" s="366"/>
      <c r="Z2637" s="366"/>
      <c r="AA2637" s="366"/>
      <c r="AB2637" s="366"/>
      <c r="AC2637" s="366"/>
      <c r="AD2637" s="366"/>
      <c r="AE2637" s="366"/>
      <c r="AF2637" s="366"/>
      <c r="AG2637" s="520"/>
    </row>
    <row r="2638" spans="1:33" x14ac:dyDescent="0.3">
      <c r="A2638" s="366"/>
      <c r="B2638" s="366"/>
      <c r="C2638" s="366"/>
      <c r="D2638" s="366"/>
      <c r="E2638" s="366"/>
      <c r="F2638" s="366"/>
      <c r="G2638" s="366"/>
      <c r="H2638" s="366"/>
      <c r="I2638" s="366"/>
      <c r="J2638" s="366"/>
      <c r="K2638" s="366"/>
      <c r="L2638" s="366"/>
      <c r="M2638" s="366"/>
      <c r="N2638" s="366"/>
      <c r="O2638" s="366"/>
      <c r="P2638" s="366"/>
      <c r="Q2638" s="366"/>
      <c r="R2638" s="366"/>
      <c r="S2638" s="366"/>
      <c r="T2638" s="366"/>
      <c r="U2638" s="366"/>
      <c r="V2638" s="366"/>
      <c r="W2638" s="366"/>
      <c r="X2638" s="366"/>
      <c r="Y2638" s="366"/>
      <c r="Z2638" s="366"/>
      <c r="AA2638" s="366"/>
      <c r="AB2638" s="366"/>
      <c r="AC2638" s="366"/>
      <c r="AD2638" s="366"/>
      <c r="AE2638" s="366"/>
      <c r="AF2638" s="366"/>
      <c r="AG2638" s="520"/>
    </row>
    <row r="2639" spans="1:33" ht="19.5" thickBot="1" x14ac:dyDescent="0.35">
      <c r="A2639" s="366"/>
      <c r="B2639" s="366"/>
      <c r="C2639" s="366"/>
      <c r="D2639" s="366"/>
      <c r="E2639" s="366"/>
      <c r="F2639" s="366"/>
      <c r="G2639" s="366"/>
      <c r="H2639" s="366"/>
      <c r="I2639" s="366"/>
      <c r="J2639" s="366"/>
      <c r="K2639" s="366"/>
      <c r="L2639" s="366"/>
      <c r="M2639" s="366"/>
      <c r="N2639" s="366"/>
      <c r="O2639" s="366"/>
      <c r="P2639" s="366"/>
      <c r="Q2639" s="366"/>
      <c r="R2639" s="366"/>
      <c r="S2639" s="366"/>
      <c r="T2639" s="366"/>
      <c r="U2639" s="366"/>
      <c r="V2639" s="366"/>
      <c r="W2639" s="366"/>
      <c r="X2639" s="366"/>
      <c r="Y2639" s="366"/>
      <c r="Z2639" s="366"/>
      <c r="AA2639" s="366"/>
      <c r="AB2639" s="366"/>
      <c r="AC2639" s="366"/>
      <c r="AD2639" s="366"/>
      <c r="AE2639" s="366"/>
      <c r="AF2639" s="366"/>
      <c r="AG2639" s="520"/>
    </row>
    <row r="2640" spans="1:33" ht="19.5" thickBot="1" x14ac:dyDescent="0.35">
      <c r="A2640" s="366"/>
      <c r="B2640" s="528" t="s">
        <v>91</v>
      </c>
      <c r="C2640" s="1976"/>
      <c r="D2640" s="1977"/>
      <c r="E2640" s="1977"/>
      <c r="F2640" s="1977"/>
      <c r="G2640" s="1977"/>
      <c r="H2640" s="1977"/>
      <c r="I2640" s="1977"/>
      <c r="J2640" s="1977"/>
      <c r="K2640" s="1977"/>
      <c r="L2640" s="1977"/>
      <c r="M2640" s="1977"/>
      <c r="N2640" s="1977"/>
      <c r="O2640" s="1977"/>
      <c r="P2640" s="1977"/>
      <c r="Q2640" s="1977"/>
      <c r="R2640" s="1977"/>
      <c r="S2640" s="1977"/>
      <c r="T2640" s="1977"/>
      <c r="U2640" s="1977"/>
      <c r="V2640" s="1977"/>
      <c r="W2640" s="1977"/>
      <c r="X2640" s="1977"/>
      <c r="Y2640" s="1977"/>
      <c r="Z2640" s="1978"/>
      <c r="AA2640" s="366"/>
      <c r="AB2640" s="366"/>
      <c r="AC2640" s="366"/>
      <c r="AD2640" s="366"/>
      <c r="AE2640" s="366"/>
      <c r="AF2640" s="366"/>
      <c r="AG2640" s="520"/>
    </row>
    <row r="2641" spans="1:33" ht="56.25" customHeight="1" thickBot="1" x14ac:dyDescent="0.35">
      <c r="A2641" s="366"/>
      <c r="B2641" s="366"/>
      <c r="C2641" s="1979"/>
      <c r="D2641" s="1980"/>
      <c r="E2641" s="1980"/>
      <c r="F2641" s="1980"/>
      <c r="G2641" s="1980"/>
      <c r="H2641" s="1980"/>
      <c r="I2641" s="1980"/>
      <c r="J2641" s="1980"/>
      <c r="K2641" s="1980"/>
      <c r="L2641" s="1980"/>
      <c r="M2641" s="1980"/>
      <c r="N2641" s="1980"/>
      <c r="O2641" s="1980"/>
      <c r="P2641" s="1980"/>
      <c r="Q2641" s="1980"/>
      <c r="R2641" s="1980"/>
      <c r="S2641" s="1980"/>
      <c r="T2641" s="1980"/>
      <c r="U2641" s="1980"/>
      <c r="V2641" s="1980"/>
      <c r="W2641" s="1980"/>
      <c r="X2641" s="1980"/>
      <c r="Y2641" s="1980"/>
      <c r="Z2641" s="1981"/>
      <c r="AA2641" s="366"/>
      <c r="AB2641" s="366"/>
      <c r="AC2641" s="366"/>
      <c r="AD2641" s="366"/>
      <c r="AE2641" s="366"/>
      <c r="AF2641" s="366"/>
      <c r="AG2641" s="520"/>
    </row>
    <row r="2642" spans="1:33" x14ac:dyDescent="0.3">
      <c r="A2642" s="529"/>
      <c r="B2642" s="365"/>
      <c r="C2642" s="365"/>
      <c r="D2642" s="365"/>
      <c r="E2642" s="365"/>
      <c r="F2642" s="365"/>
      <c r="G2642" s="365"/>
      <c r="H2642" s="365"/>
      <c r="I2642" s="365"/>
      <c r="J2642" s="365"/>
      <c r="K2642" s="365"/>
      <c r="L2642" s="365"/>
      <c r="M2642" s="365"/>
      <c r="N2642" s="365"/>
      <c r="O2642" s="365"/>
      <c r="P2642" s="365"/>
      <c r="Q2642" s="365"/>
      <c r="R2642" s="365"/>
      <c r="S2642" s="365"/>
      <c r="T2642" s="365"/>
      <c r="U2642" s="365"/>
      <c r="V2642" s="365"/>
      <c r="W2642" s="365"/>
      <c r="X2642" s="365"/>
      <c r="Y2642" s="365"/>
      <c r="Z2642" s="365"/>
      <c r="AA2642" s="365"/>
      <c r="AB2642" s="365"/>
      <c r="AC2642" s="365"/>
      <c r="AD2642" s="365"/>
      <c r="AE2642" s="365"/>
      <c r="AF2642" s="365"/>
      <c r="AG2642" s="520"/>
    </row>
    <row r="2643" spans="1:33" x14ac:dyDescent="0.3">
      <c r="A2643" s="366"/>
      <c r="B2643" s="366"/>
      <c r="C2643" s="366"/>
      <c r="D2643" s="366"/>
      <c r="E2643" s="366"/>
      <c r="F2643" s="366"/>
      <c r="G2643" s="366"/>
      <c r="H2643" s="366"/>
      <c r="I2643" s="366"/>
      <c r="J2643" s="366"/>
      <c r="K2643" s="366"/>
      <c r="L2643" s="366"/>
      <c r="M2643" s="366"/>
      <c r="N2643" s="366"/>
      <c r="O2643" s="366"/>
      <c r="P2643" s="366"/>
      <c r="Q2643" s="366"/>
      <c r="R2643" s="366"/>
      <c r="S2643" s="366"/>
      <c r="T2643" s="366"/>
      <c r="U2643" s="366"/>
      <c r="V2643" s="366"/>
      <c r="W2643" s="366"/>
      <c r="X2643" s="366"/>
      <c r="Y2643" s="366"/>
      <c r="Z2643" s="366"/>
      <c r="AA2643" s="366"/>
      <c r="AB2643" s="366"/>
      <c r="AC2643" s="366"/>
      <c r="AD2643" s="366"/>
      <c r="AE2643" s="366"/>
      <c r="AF2643" s="366"/>
      <c r="AG2643" s="520"/>
    </row>
    <row r="2644" spans="1:33" x14ac:dyDescent="0.3">
      <c r="A2644" s="366"/>
      <c r="B2644" s="47" t="s">
        <v>796</v>
      </c>
      <c r="C2644" s="366"/>
      <c r="D2644" s="366"/>
      <c r="E2644" s="366"/>
      <c r="F2644" s="366"/>
      <c r="G2644" s="366"/>
      <c r="H2644" s="366"/>
      <c r="I2644" s="366"/>
      <c r="J2644" s="366"/>
      <c r="K2644" s="366"/>
      <c r="L2644" s="366"/>
      <c r="M2644" s="366"/>
      <c r="N2644" s="366"/>
      <c r="O2644" s="366"/>
      <c r="P2644" s="366"/>
      <c r="Q2644" s="366"/>
      <c r="R2644" s="366"/>
      <c r="S2644" s="366"/>
      <c r="T2644" s="366"/>
      <c r="U2644" s="366"/>
      <c r="V2644" s="366"/>
      <c r="W2644" s="366"/>
      <c r="X2644" s="366"/>
      <c r="Y2644" s="366"/>
      <c r="Z2644" s="366"/>
      <c r="AA2644" s="366"/>
      <c r="AB2644" s="366"/>
      <c r="AC2644" s="366"/>
      <c r="AD2644" s="366"/>
      <c r="AE2644" s="366"/>
      <c r="AF2644" s="366"/>
      <c r="AG2644" s="520"/>
    </row>
    <row r="2645" spans="1:33" ht="19.5" thickBot="1" x14ac:dyDescent="0.35">
      <c r="A2645" s="366"/>
      <c r="B2645" s="366"/>
      <c r="C2645" s="366"/>
      <c r="D2645" s="366"/>
      <c r="E2645" s="366"/>
      <c r="F2645" s="366"/>
      <c r="G2645" s="366"/>
      <c r="H2645" s="366"/>
      <c r="I2645" s="366"/>
      <c r="J2645" s="366"/>
      <c r="K2645" s="366"/>
      <c r="L2645" s="366"/>
      <c r="M2645" s="366"/>
      <c r="N2645" s="366"/>
      <c r="O2645" s="366"/>
      <c r="P2645" s="366"/>
      <c r="Q2645" s="366"/>
      <c r="R2645" s="366"/>
      <c r="S2645" s="366"/>
      <c r="T2645" s="366"/>
      <c r="U2645" s="366"/>
      <c r="V2645" s="366"/>
      <c r="W2645" s="366"/>
      <c r="X2645" s="366"/>
      <c r="Y2645" s="366"/>
      <c r="Z2645" s="366"/>
      <c r="AA2645" s="366"/>
      <c r="AB2645" s="366"/>
      <c r="AC2645" s="366"/>
      <c r="AD2645" s="366"/>
      <c r="AE2645" s="366"/>
      <c r="AF2645" s="366"/>
      <c r="AG2645" s="520"/>
    </row>
    <row r="2646" spans="1:33" ht="38.25" thickBot="1" x14ac:dyDescent="0.35">
      <c r="A2646" s="366"/>
      <c r="B2646" s="179" t="s">
        <v>412</v>
      </c>
      <c r="C2646" s="373" t="s">
        <v>413</v>
      </c>
      <c r="D2646" s="373" t="s">
        <v>414</v>
      </c>
      <c r="E2646" s="373" t="s">
        <v>415</v>
      </c>
      <c r="F2646" s="366"/>
      <c r="G2646" s="366"/>
      <c r="H2646" s="366"/>
      <c r="I2646" s="366"/>
      <c r="J2646" s="366"/>
      <c r="K2646" s="366"/>
      <c r="L2646" s="366"/>
      <c r="M2646" s="366"/>
      <c r="N2646" s="366"/>
      <c r="O2646" s="366"/>
      <c r="P2646" s="366"/>
      <c r="Q2646" s="366"/>
      <c r="R2646" s="366"/>
      <c r="S2646" s="366"/>
      <c r="T2646" s="366"/>
      <c r="U2646" s="366"/>
      <c r="V2646" s="366"/>
      <c r="W2646" s="366"/>
      <c r="X2646" s="366"/>
      <c r="Y2646" s="366"/>
      <c r="Z2646" s="366"/>
      <c r="AA2646" s="366"/>
      <c r="AB2646" s="366"/>
      <c r="AC2646" s="366"/>
      <c r="AD2646" s="366"/>
      <c r="AE2646" s="366"/>
      <c r="AF2646" s="366"/>
      <c r="AG2646" s="520"/>
    </row>
    <row r="2647" spans="1:33" ht="45" customHeight="1" thickBot="1" x14ac:dyDescent="0.35">
      <c r="A2647" s="366"/>
      <c r="B2647" s="1457">
        <f>Q541</f>
        <v>0</v>
      </c>
      <c r="C2647" s="1458"/>
      <c r="D2647" s="1458"/>
      <c r="E2647" s="1459">
        <f>C2647-D2647</f>
        <v>0</v>
      </c>
      <c r="F2647" s="366"/>
      <c r="G2647" s="366"/>
      <c r="H2647" s="366"/>
      <c r="I2647" s="366"/>
      <c r="J2647" s="366"/>
      <c r="K2647" s="366"/>
      <c r="L2647" s="366"/>
      <c r="M2647" s="366"/>
      <c r="N2647" s="366"/>
      <c r="O2647" s="366"/>
      <c r="P2647" s="366"/>
      <c r="Q2647" s="366"/>
      <c r="R2647" s="366"/>
      <c r="S2647" s="366"/>
      <c r="T2647" s="366"/>
      <c r="U2647" s="366"/>
      <c r="V2647" s="366"/>
      <c r="W2647" s="366"/>
      <c r="X2647" s="366"/>
      <c r="Y2647" s="366"/>
      <c r="Z2647" s="366"/>
      <c r="AA2647" s="366"/>
      <c r="AB2647" s="366"/>
      <c r="AC2647" s="366"/>
      <c r="AD2647" s="366"/>
      <c r="AE2647" s="366"/>
      <c r="AF2647" s="366"/>
      <c r="AG2647" s="520"/>
    </row>
    <row r="2648" spans="1:33" ht="19.5" thickBot="1" x14ac:dyDescent="0.35">
      <c r="A2648" s="366"/>
      <c r="B2648" s="366"/>
      <c r="C2648" s="366"/>
      <c r="D2648" s="366"/>
      <c r="E2648" s="366"/>
      <c r="F2648" s="366"/>
      <c r="G2648" s="366"/>
      <c r="H2648" s="366"/>
      <c r="I2648" s="366"/>
      <c r="J2648" s="366"/>
      <c r="K2648" s="366"/>
      <c r="L2648" s="366"/>
      <c r="M2648" s="366"/>
      <c r="N2648" s="366"/>
      <c r="O2648" s="366"/>
      <c r="P2648" s="366"/>
      <c r="Q2648" s="366"/>
      <c r="R2648" s="366"/>
      <c r="S2648" s="366"/>
      <c r="T2648" s="366"/>
      <c r="U2648" s="366"/>
      <c r="V2648" s="366"/>
      <c r="W2648" s="366"/>
      <c r="X2648" s="366"/>
      <c r="Y2648" s="366"/>
      <c r="Z2648" s="366"/>
      <c r="AA2648" s="366"/>
      <c r="AB2648" s="366"/>
      <c r="AC2648" s="366"/>
      <c r="AD2648" s="366"/>
      <c r="AE2648" s="366"/>
      <c r="AF2648" s="366"/>
      <c r="AG2648" s="520"/>
    </row>
    <row r="2649" spans="1:33" ht="19.5" thickBot="1" x14ac:dyDescent="0.35">
      <c r="A2649" s="366"/>
      <c r="B2649" s="528" t="s">
        <v>91</v>
      </c>
      <c r="C2649" s="1976"/>
      <c r="D2649" s="1977"/>
      <c r="E2649" s="1977"/>
      <c r="F2649" s="1977"/>
      <c r="G2649" s="1977"/>
      <c r="H2649" s="1977"/>
      <c r="I2649" s="1977"/>
      <c r="J2649" s="1977"/>
      <c r="K2649" s="1977"/>
      <c r="L2649" s="1977"/>
      <c r="M2649" s="1977"/>
      <c r="N2649" s="1977"/>
      <c r="O2649" s="1977"/>
      <c r="P2649" s="1977"/>
      <c r="Q2649" s="1977"/>
      <c r="R2649" s="1977"/>
      <c r="S2649" s="1977"/>
      <c r="T2649" s="1977"/>
      <c r="U2649" s="1977"/>
      <c r="V2649" s="1977"/>
      <c r="W2649" s="1977"/>
      <c r="X2649" s="1977"/>
      <c r="Y2649" s="1977"/>
      <c r="Z2649" s="1978"/>
      <c r="AA2649" s="366"/>
      <c r="AB2649" s="366"/>
      <c r="AC2649" s="366"/>
      <c r="AD2649" s="366"/>
      <c r="AE2649" s="366"/>
      <c r="AF2649" s="366"/>
      <c r="AG2649" s="520"/>
    </row>
    <row r="2650" spans="1:33" ht="71.25" customHeight="1" thickBot="1" x14ac:dyDescent="0.35">
      <c r="A2650" s="366"/>
      <c r="B2650" s="366"/>
      <c r="C2650" s="1979"/>
      <c r="D2650" s="1980"/>
      <c r="E2650" s="1980"/>
      <c r="F2650" s="1980"/>
      <c r="G2650" s="1980"/>
      <c r="H2650" s="1980"/>
      <c r="I2650" s="1980"/>
      <c r="J2650" s="1980"/>
      <c r="K2650" s="1980"/>
      <c r="L2650" s="1980"/>
      <c r="M2650" s="1980"/>
      <c r="N2650" s="1980"/>
      <c r="O2650" s="1980"/>
      <c r="P2650" s="1980"/>
      <c r="Q2650" s="1980"/>
      <c r="R2650" s="1980"/>
      <c r="S2650" s="1980"/>
      <c r="T2650" s="1980"/>
      <c r="U2650" s="1980"/>
      <c r="V2650" s="1980"/>
      <c r="W2650" s="1980"/>
      <c r="X2650" s="1980"/>
      <c r="Y2650" s="1980"/>
      <c r="Z2650" s="1981"/>
      <c r="AA2650" s="366"/>
      <c r="AB2650" s="366"/>
      <c r="AC2650" s="366"/>
      <c r="AD2650" s="366"/>
      <c r="AE2650" s="366"/>
      <c r="AF2650" s="366"/>
      <c r="AG2650" s="520"/>
    </row>
    <row r="2651" spans="1:33" x14ac:dyDescent="0.3">
      <c r="A2651" s="529"/>
      <c r="B2651" s="365"/>
      <c r="C2651" s="365"/>
      <c r="D2651" s="365"/>
      <c r="E2651" s="365"/>
      <c r="F2651" s="365"/>
      <c r="G2651" s="365"/>
      <c r="H2651" s="365"/>
      <c r="I2651" s="365"/>
      <c r="J2651" s="365"/>
      <c r="K2651" s="365"/>
      <c r="L2651" s="365"/>
      <c r="M2651" s="365"/>
      <c r="N2651" s="365"/>
      <c r="O2651" s="365"/>
      <c r="P2651" s="365"/>
      <c r="Q2651" s="365"/>
      <c r="R2651" s="365"/>
      <c r="S2651" s="365"/>
      <c r="T2651" s="365"/>
      <c r="U2651" s="365"/>
      <c r="V2651" s="365"/>
      <c r="W2651" s="365"/>
      <c r="X2651" s="365"/>
      <c r="Y2651" s="365"/>
      <c r="Z2651" s="365"/>
      <c r="AA2651" s="365"/>
      <c r="AB2651" s="365"/>
      <c r="AC2651" s="365"/>
      <c r="AD2651" s="365"/>
      <c r="AE2651" s="365"/>
      <c r="AF2651" s="365"/>
      <c r="AG2651" s="520"/>
    </row>
    <row r="2652" spans="1:33" x14ac:dyDescent="0.3">
      <c r="A2652" s="366"/>
      <c r="B2652" s="366"/>
      <c r="C2652" s="366"/>
      <c r="D2652" s="366"/>
      <c r="E2652" s="366"/>
      <c r="F2652" s="366"/>
      <c r="G2652" s="366"/>
      <c r="H2652" s="366"/>
      <c r="I2652" s="366"/>
      <c r="J2652" s="366"/>
      <c r="K2652" s="366"/>
      <c r="L2652" s="366"/>
      <c r="M2652" s="366"/>
      <c r="N2652" s="366"/>
      <c r="O2652" s="366"/>
      <c r="P2652" s="366"/>
      <c r="Q2652" s="366"/>
      <c r="R2652" s="366"/>
      <c r="S2652" s="366"/>
      <c r="T2652" s="366"/>
      <c r="U2652" s="366"/>
      <c r="V2652" s="366"/>
      <c r="W2652" s="366"/>
      <c r="X2652" s="366"/>
      <c r="Y2652" s="366"/>
      <c r="Z2652" s="366"/>
      <c r="AA2652" s="366"/>
      <c r="AB2652" s="366"/>
      <c r="AC2652" s="366"/>
      <c r="AD2652" s="366"/>
      <c r="AE2652" s="366"/>
      <c r="AF2652" s="366"/>
      <c r="AG2652" s="520"/>
    </row>
    <row r="2653" spans="1:33" x14ac:dyDescent="0.3">
      <c r="A2653" s="366"/>
      <c r="B2653" s="47" t="s">
        <v>797</v>
      </c>
      <c r="C2653" s="366"/>
      <c r="D2653" s="366"/>
      <c r="E2653" s="366"/>
      <c r="F2653" s="366"/>
      <c r="G2653" s="366"/>
      <c r="H2653" s="366"/>
      <c r="I2653" s="366"/>
      <c r="J2653" s="366"/>
      <c r="K2653" s="366"/>
      <c r="L2653" s="366"/>
      <c r="M2653" s="366"/>
      <c r="N2653" s="366"/>
      <c r="O2653" s="366"/>
      <c r="P2653" s="366"/>
      <c r="Q2653" s="366"/>
      <c r="R2653" s="366"/>
      <c r="S2653" s="366"/>
      <c r="T2653" s="366"/>
      <c r="U2653" s="366"/>
      <c r="V2653" s="366"/>
      <c r="W2653" s="366"/>
      <c r="X2653" s="366"/>
      <c r="Y2653" s="366"/>
      <c r="Z2653" s="366"/>
      <c r="AA2653" s="366"/>
      <c r="AB2653" s="366"/>
      <c r="AC2653" s="366"/>
      <c r="AD2653" s="366"/>
      <c r="AE2653" s="366"/>
      <c r="AF2653" s="366"/>
      <c r="AG2653" s="520"/>
    </row>
    <row r="2654" spans="1:33" ht="19.5" thickBot="1" x14ac:dyDescent="0.35">
      <c r="A2654" s="366"/>
      <c r="B2654" s="366"/>
      <c r="C2654" s="366"/>
      <c r="D2654" s="366"/>
      <c r="E2654" s="366"/>
      <c r="F2654" s="366"/>
      <c r="G2654" s="366"/>
      <c r="H2654" s="366"/>
      <c r="I2654" s="366"/>
      <c r="J2654" s="366"/>
      <c r="K2654" s="366"/>
      <c r="L2654" s="366"/>
      <c r="M2654" s="366"/>
      <c r="N2654" s="366"/>
      <c r="O2654" s="366"/>
      <c r="P2654" s="366"/>
      <c r="Q2654" s="366"/>
      <c r="R2654" s="366"/>
      <c r="S2654" s="366"/>
      <c r="T2654" s="366"/>
      <c r="U2654" s="366"/>
      <c r="V2654" s="366"/>
      <c r="W2654" s="366"/>
      <c r="X2654" s="366"/>
      <c r="Y2654" s="366"/>
      <c r="Z2654" s="366"/>
      <c r="AA2654" s="366"/>
      <c r="AB2654" s="366"/>
      <c r="AC2654" s="366"/>
      <c r="AD2654" s="366"/>
      <c r="AE2654" s="366"/>
      <c r="AF2654" s="366"/>
      <c r="AG2654" s="520"/>
    </row>
    <row r="2655" spans="1:33" ht="19.5" thickBot="1" x14ac:dyDescent="0.35">
      <c r="A2655" s="366"/>
      <c r="B2655" s="1989" t="s">
        <v>412</v>
      </c>
      <c r="C2655" s="1888" t="s">
        <v>413</v>
      </c>
      <c r="D2655" s="1889"/>
      <c r="E2655" s="1888" t="s">
        <v>414</v>
      </c>
      <c r="F2655" s="1889"/>
      <c r="G2655" s="1888" t="s">
        <v>415</v>
      </c>
      <c r="H2655" s="1889"/>
      <c r="I2655" s="366"/>
      <c r="J2655" s="366"/>
      <c r="K2655" s="366"/>
      <c r="L2655" s="366"/>
      <c r="M2655" s="366"/>
      <c r="N2655" s="366"/>
      <c r="O2655" s="366"/>
      <c r="P2655" s="366"/>
      <c r="Q2655" s="366"/>
      <c r="R2655" s="366"/>
      <c r="S2655" s="366"/>
      <c r="T2655" s="366"/>
      <c r="U2655" s="366"/>
      <c r="V2655" s="366"/>
      <c r="W2655" s="366"/>
      <c r="X2655" s="366"/>
      <c r="Y2655" s="366"/>
      <c r="Z2655" s="366"/>
      <c r="AA2655" s="366"/>
      <c r="AB2655" s="366"/>
      <c r="AC2655" s="366"/>
      <c r="AD2655" s="366"/>
      <c r="AE2655" s="366"/>
      <c r="AF2655" s="366"/>
      <c r="AG2655" s="520"/>
    </row>
    <row r="2656" spans="1:33" ht="38.25" thickBot="1" x14ac:dyDescent="0.35">
      <c r="A2656" s="366"/>
      <c r="B2656" s="1990"/>
      <c r="C2656" s="370" t="s">
        <v>417</v>
      </c>
      <c r="D2656" s="370" t="s">
        <v>418</v>
      </c>
      <c r="E2656" s="370" t="s">
        <v>417</v>
      </c>
      <c r="F2656" s="370" t="s">
        <v>418</v>
      </c>
      <c r="G2656" s="370" t="s">
        <v>417</v>
      </c>
      <c r="H2656" s="370" t="s">
        <v>418</v>
      </c>
      <c r="I2656" s="366"/>
      <c r="J2656" s="366"/>
      <c r="K2656" s="366"/>
      <c r="L2656" s="366"/>
      <c r="M2656" s="366"/>
      <c r="N2656" s="366"/>
      <c r="O2656" s="366"/>
      <c r="P2656" s="366"/>
      <c r="Q2656" s="366"/>
      <c r="R2656" s="366"/>
      <c r="S2656" s="366"/>
      <c r="T2656" s="366"/>
      <c r="U2656" s="366"/>
      <c r="V2656" s="366"/>
      <c r="W2656" s="366"/>
      <c r="X2656" s="366"/>
      <c r="Y2656" s="366"/>
      <c r="Z2656" s="366"/>
      <c r="AA2656" s="366"/>
      <c r="AB2656" s="366"/>
      <c r="AC2656" s="366"/>
      <c r="AD2656" s="366"/>
      <c r="AE2656" s="366"/>
      <c r="AF2656" s="366"/>
      <c r="AG2656" s="520"/>
    </row>
    <row r="2657" spans="1:34" ht="19.5" thickBot="1" x14ac:dyDescent="0.35">
      <c r="A2657" s="366"/>
      <c r="B2657" s="1457">
        <f>B2647</f>
        <v>0</v>
      </c>
      <c r="C2657" s="1460"/>
      <c r="D2657" s="1460"/>
      <c r="E2657" s="1460"/>
      <c r="F2657" s="1460"/>
      <c r="G2657" s="1459">
        <f>C2657-E2657</f>
        <v>0</v>
      </c>
      <c r="H2657" s="1459">
        <f>D2657-F2657</f>
        <v>0</v>
      </c>
      <c r="I2657" s="366"/>
      <c r="J2657" s="366"/>
      <c r="K2657" s="366"/>
      <c r="L2657" s="366"/>
      <c r="M2657" s="366"/>
      <c r="N2657" s="366"/>
      <c r="O2657" s="366"/>
      <c r="P2657" s="366"/>
      <c r="Q2657" s="366"/>
      <c r="R2657" s="366"/>
      <c r="S2657" s="366"/>
      <c r="T2657" s="366"/>
      <c r="U2657" s="366"/>
      <c r="V2657" s="366"/>
      <c r="W2657" s="366"/>
      <c r="X2657" s="366"/>
      <c r="Y2657" s="366"/>
      <c r="Z2657" s="366"/>
      <c r="AA2657" s="366"/>
      <c r="AB2657" s="366"/>
      <c r="AC2657" s="366"/>
      <c r="AD2657" s="366"/>
      <c r="AE2657" s="366"/>
      <c r="AF2657" s="366"/>
      <c r="AG2657" s="520"/>
    </row>
    <row r="2658" spans="1:34" ht="19.5" thickBot="1" x14ac:dyDescent="0.35">
      <c r="A2658" s="366"/>
      <c r="B2658" s="366"/>
      <c r="C2658" s="366"/>
      <c r="D2658" s="366"/>
      <c r="E2658" s="366"/>
      <c r="F2658" s="366"/>
      <c r="G2658" s="366"/>
      <c r="H2658" s="366"/>
      <c r="I2658" s="366"/>
      <c r="J2658" s="366"/>
      <c r="K2658" s="366"/>
      <c r="L2658" s="366"/>
      <c r="M2658" s="366"/>
      <c r="N2658" s="366"/>
      <c r="O2658" s="366"/>
      <c r="P2658" s="366"/>
      <c r="Q2658" s="366"/>
      <c r="R2658" s="366"/>
      <c r="S2658" s="366"/>
      <c r="T2658" s="366"/>
      <c r="U2658" s="366"/>
      <c r="V2658" s="366"/>
      <c r="W2658" s="366"/>
      <c r="X2658" s="366"/>
      <c r="Y2658" s="366"/>
      <c r="Z2658" s="366"/>
      <c r="AA2658" s="366"/>
      <c r="AB2658" s="366"/>
      <c r="AC2658" s="366"/>
      <c r="AD2658" s="366"/>
      <c r="AE2658" s="366"/>
      <c r="AF2658" s="366"/>
      <c r="AG2658" s="520"/>
    </row>
    <row r="2659" spans="1:34" ht="19.5" thickBot="1" x14ac:dyDescent="0.35">
      <c r="A2659" s="366"/>
      <c r="B2659" s="528" t="s">
        <v>91</v>
      </c>
      <c r="C2659" s="1976"/>
      <c r="D2659" s="1977"/>
      <c r="E2659" s="1977"/>
      <c r="F2659" s="1977"/>
      <c r="G2659" s="1977"/>
      <c r="H2659" s="1977"/>
      <c r="I2659" s="1977"/>
      <c r="J2659" s="1977"/>
      <c r="K2659" s="1977"/>
      <c r="L2659" s="1977"/>
      <c r="M2659" s="1977"/>
      <c r="N2659" s="1977"/>
      <c r="O2659" s="1977"/>
      <c r="P2659" s="1977"/>
      <c r="Q2659" s="1977"/>
      <c r="R2659" s="1977"/>
      <c r="S2659" s="1977"/>
      <c r="T2659" s="1977"/>
      <c r="U2659" s="1977"/>
      <c r="V2659" s="1977"/>
      <c r="W2659" s="1977"/>
      <c r="X2659" s="1977"/>
      <c r="Y2659" s="1977"/>
      <c r="Z2659" s="1978"/>
      <c r="AA2659" s="366"/>
      <c r="AB2659" s="366"/>
      <c r="AC2659" s="366"/>
      <c r="AD2659" s="366"/>
      <c r="AE2659" s="366"/>
      <c r="AF2659" s="366"/>
      <c r="AG2659" s="520"/>
    </row>
    <row r="2660" spans="1:34" ht="68.25" customHeight="1" thickBot="1" x14ac:dyDescent="0.35">
      <c r="A2660" s="366"/>
      <c r="B2660" s="366"/>
      <c r="C2660" s="1979"/>
      <c r="D2660" s="1980"/>
      <c r="E2660" s="1980"/>
      <c r="F2660" s="1980"/>
      <c r="G2660" s="1980"/>
      <c r="H2660" s="1980"/>
      <c r="I2660" s="1980"/>
      <c r="J2660" s="1980"/>
      <c r="K2660" s="1980"/>
      <c r="L2660" s="1980"/>
      <c r="M2660" s="1980"/>
      <c r="N2660" s="1980"/>
      <c r="O2660" s="1980"/>
      <c r="P2660" s="1980"/>
      <c r="Q2660" s="1980"/>
      <c r="R2660" s="1980"/>
      <c r="S2660" s="1980"/>
      <c r="T2660" s="1980"/>
      <c r="U2660" s="1980"/>
      <c r="V2660" s="1980"/>
      <c r="W2660" s="1980"/>
      <c r="X2660" s="1980"/>
      <c r="Y2660" s="1980"/>
      <c r="Z2660" s="1981"/>
      <c r="AA2660" s="366"/>
      <c r="AB2660" s="366"/>
      <c r="AC2660" s="366"/>
      <c r="AD2660" s="366"/>
      <c r="AE2660" s="366"/>
      <c r="AF2660" s="366"/>
      <c r="AG2660" s="520"/>
    </row>
    <row r="2661" spans="1:34" ht="72.75" customHeight="1" thickBot="1" x14ac:dyDescent="0.35">
      <c r="A2661" s="529"/>
      <c r="B2661" s="1742" t="s">
        <v>1152</v>
      </c>
      <c r="C2661" s="652" t="s">
        <v>1112</v>
      </c>
      <c r="D2661" s="72"/>
      <c r="E2661" s="651" t="s">
        <v>767</v>
      </c>
      <c r="F2661" s="72"/>
      <c r="G2661" s="652" t="s">
        <v>768</v>
      </c>
      <c r="H2661" s="72"/>
      <c r="I2661" s="72"/>
      <c r="J2661" s="1732" t="str">
        <f>J3</f>
        <v>BON REMPLISSAGE DES EFFECTIFS</v>
      </c>
      <c r="K2661" s="365"/>
      <c r="L2661" s="1826"/>
      <c r="M2661" s="365"/>
      <c r="N2661" s="365"/>
      <c r="O2661" s="365"/>
      <c r="P2661" s="365"/>
      <c r="Q2661" s="365"/>
      <c r="R2661" s="365"/>
      <c r="S2661" s="365"/>
      <c r="T2661" s="365"/>
      <c r="U2661" s="365"/>
      <c r="V2661" s="365"/>
      <c r="W2661" s="365"/>
      <c r="X2661" s="365"/>
      <c r="Y2661" s="365"/>
      <c r="Z2661" s="365"/>
      <c r="AA2661" s="365"/>
      <c r="AB2661" s="365"/>
      <c r="AC2661" s="365"/>
      <c r="AD2661" s="365"/>
      <c r="AE2661" s="365"/>
      <c r="AF2661" s="365"/>
      <c r="AG2661" s="520"/>
    </row>
    <row r="2662" spans="1:34" ht="61.5" customHeight="1" thickBot="1" x14ac:dyDescent="0.35">
      <c r="A2662" s="366"/>
      <c r="B2662" s="1826" t="s">
        <v>1159</v>
      </c>
      <c r="C2662" s="1730" t="str">
        <f>G4</f>
        <v>BON</v>
      </c>
      <c r="D2662" s="1731" t="s">
        <v>1111</v>
      </c>
      <c r="E2662" s="1730" t="str">
        <f>H4</f>
        <v>BON</v>
      </c>
      <c r="F2662" s="1731" t="s">
        <v>1111</v>
      </c>
      <c r="G2662" s="1730" t="str">
        <f>I4</f>
        <v>BON</v>
      </c>
      <c r="H2662" s="1731" t="s">
        <v>1111</v>
      </c>
      <c r="I2662" s="45"/>
      <c r="J2662" s="1730" t="str">
        <f>J4</f>
        <v>BON REMPLISSAGE DU RAPPORT</v>
      </c>
      <c r="K2662" s="366"/>
      <c r="L2662" s="366"/>
      <c r="M2662" s="366"/>
      <c r="N2662" s="366"/>
      <c r="O2662" s="366"/>
      <c r="P2662" s="366"/>
      <c r="Q2662" s="366"/>
      <c r="R2662" s="366"/>
      <c r="S2662" s="366"/>
      <c r="T2662" s="366"/>
      <c r="U2662" s="366"/>
      <c r="V2662" s="366"/>
      <c r="W2662" s="366"/>
      <c r="X2662" s="366"/>
      <c r="Y2662" s="366"/>
      <c r="Z2662" s="366"/>
      <c r="AA2662" s="366"/>
      <c r="AB2662" s="366"/>
      <c r="AC2662" s="366"/>
      <c r="AD2662" s="366"/>
      <c r="AE2662" s="366"/>
      <c r="AF2662" s="366"/>
      <c r="AG2662" s="520"/>
    </row>
    <row r="2663" spans="1:34" ht="19.5" thickBot="1" x14ac:dyDescent="0.35">
      <c r="A2663" s="366"/>
      <c r="B2663" s="528" t="s">
        <v>996</v>
      </c>
      <c r="C2663" s="1905"/>
      <c r="D2663" s="1906"/>
      <c r="E2663" s="1906"/>
      <c r="F2663" s="1906"/>
      <c r="G2663" s="1906"/>
      <c r="H2663" s="1906"/>
      <c r="I2663" s="1906"/>
      <c r="J2663" s="1906"/>
      <c r="K2663" s="1906"/>
      <c r="L2663" s="1906"/>
      <c r="M2663" s="1906"/>
      <c r="N2663" s="1906"/>
      <c r="O2663" s="1906"/>
      <c r="P2663" s="1906"/>
      <c r="Q2663" s="1906"/>
      <c r="R2663" s="1906"/>
      <c r="S2663" s="1906"/>
      <c r="T2663" s="1906"/>
      <c r="U2663" s="1906"/>
      <c r="V2663" s="1906"/>
      <c r="W2663" s="1906"/>
      <c r="X2663" s="1906"/>
      <c r="Y2663" s="1906"/>
      <c r="Z2663" s="1906"/>
      <c r="AA2663" s="1906"/>
      <c r="AB2663" s="1906"/>
      <c r="AC2663" s="1907"/>
      <c r="AD2663" s="366"/>
      <c r="AE2663" s="366"/>
      <c r="AF2663" s="366"/>
      <c r="AG2663" s="520"/>
    </row>
    <row r="2664" spans="1:34" x14ac:dyDescent="0.3">
      <c r="A2664" s="366"/>
      <c r="B2664" s="366"/>
      <c r="C2664" s="1993"/>
      <c r="D2664" s="1994"/>
      <c r="E2664" s="1994"/>
      <c r="F2664" s="1994"/>
      <c r="G2664" s="1994"/>
      <c r="H2664" s="1994"/>
      <c r="I2664" s="1994"/>
      <c r="J2664" s="1994"/>
      <c r="K2664" s="1994"/>
      <c r="L2664" s="1994"/>
      <c r="M2664" s="1994"/>
      <c r="N2664" s="1994"/>
      <c r="O2664" s="1994"/>
      <c r="P2664" s="1994"/>
      <c r="Q2664" s="1994"/>
      <c r="R2664" s="1994"/>
      <c r="S2664" s="1994"/>
      <c r="T2664" s="1994"/>
      <c r="U2664" s="1994"/>
      <c r="V2664" s="1994"/>
      <c r="W2664" s="1994"/>
      <c r="X2664" s="1994"/>
      <c r="Y2664" s="1994"/>
      <c r="Z2664" s="1994"/>
      <c r="AA2664" s="1994"/>
      <c r="AB2664" s="1994"/>
      <c r="AC2664" s="1995"/>
      <c r="AD2664" s="366"/>
      <c r="AE2664" s="366"/>
      <c r="AF2664" s="366"/>
      <c r="AG2664" s="520"/>
    </row>
    <row r="2665" spans="1:34" x14ac:dyDescent="0.3">
      <c r="A2665" s="366"/>
      <c r="B2665" s="366"/>
      <c r="C2665" s="1993"/>
      <c r="D2665" s="1994"/>
      <c r="E2665" s="1994"/>
      <c r="F2665" s="1994"/>
      <c r="G2665" s="1994"/>
      <c r="H2665" s="1994"/>
      <c r="I2665" s="1994"/>
      <c r="J2665" s="1994"/>
      <c r="K2665" s="1994"/>
      <c r="L2665" s="1994"/>
      <c r="M2665" s="1994"/>
      <c r="N2665" s="1994"/>
      <c r="O2665" s="1994"/>
      <c r="P2665" s="1994"/>
      <c r="Q2665" s="1994"/>
      <c r="R2665" s="1994"/>
      <c r="S2665" s="1994"/>
      <c r="T2665" s="1994"/>
      <c r="U2665" s="1994"/>
      <c r="V2665" s="1994"/>
      <c r="W2665" s="1994"/>
      <c r="X2665" s="1994"/>
      <c r="Y2665" s="1994"/>
      <c r="Z2665" s="1994"/>
      <c r="AA2665" s="1994"/>
      <c r="AB2665" s="1994"/>
      <c r="AC2665" s="1995"/>
      <c r="AD2665" s="366"/>
      <c r="AE2665" s="366"/>
      <c r="AF2665" s="366"/>
      <c r="AG2665" s="520"/>
    </row>
    <row r="2666" spans="1:34" x14ac:dyDescent="0.3">
      <c r="A2666" s="366"/>
      <c r="B2666" s="366"/>
      <c r="C2666" s="1993"/>
      <c r="D2666" s="1994"/>
      <c r="E2666" s="1994"/>
      <c r="F2666" s="1994"/>
      <c r="G2666" s="1994"/>
      <c r="H2666" s="1994"/>
      <c r="I2666" s="1994"/>
      <c r="J2666" s="1994"/>
      <c r="K2666" s="1994"/>
      <c r="L2666" s="1994"/>
      <c r="M2666" s="1994"/>
      <c r="N2666" s="1994"/>
      <c r="O2666" s="1994"/>
      <c r="P2666" s="1994"/>
      <c r="Q2666" s="1994"/>
      <c r="R2666" s="1994"/>
      <c r="S2666" s="1994"/>
      <c r="T2666" s="1994"/>
      <c r="U2666" s="1994"/>
      <c r="V2666" s="1994"/>
      <c r="W2666" s="1994"/>
      <c r="X2666" s="1994"/>
      <c r="Y2666" s="1994"/>
      <c r="Z2666" s="1994"/>
      <c r="AA2666" s="1994"/>
      <c r="AB2666" s="1994"/>
      <c r="AC2666" s="1995"/>
      <c r="AD2666" s="366"/>
      <c r="AE2666" s="366"/>
      <c r="AF2666" s="366"/>
      <c r="AG2666" s="520"/>
    </row>
    <row r="2667" spans="1:34" x14ac:dyDescent="0.3">
      <c r="A2667" s="366"/>
      <c r="B2667" s="366"/>
      <c r="C2667" s="1993"/>
      <c r="D2667" s="1994"/>
      <c r="E2667" s="1994"/>
      <c r="F2667" s="1994"/>
      <c r="G2667" s="1994"/>
      <c r="H2667" s="1994"/>
      <c r="I2667" s="1994"/>
      <c r="J2667" s="1994"/>
      <c r="K2667" s="1994"/>
      <c r="L2667" s="1994"/>
      <c r="M2667" s="1994"/>
      <c r="N2667" s="1994"/>
      <c r="O2667" s="1994"/>
      <c r="P2667" s="1994"/>
      <c r="Q2667" s="1994"/>
      <c r="R2667" s="1994"/>
      <c r="S2667" s="1994"/>
      <c r="T2667" s="1994"/>
      <c r="U2667" s="1994"/>
      <c r="V2667" s="1994"/>
      <c r="W2667" s="1994"/>
      <c r="X2667" s="1994"/>
      <c r="Y2667" s="1994"/>
      <c r="Z2667" s="1994"/>
      <c r="AA2667" s="1994"/>
      <c r="AB2667" s="1994"/>
      <c r="AC2667" s="1995"/>
      <c r="AD2667" s="366"/>
      <c r="AE2667" s="366"/>
      <c r="AF2667" s="366"/>
      <c r="AG2667" s="520"/>
    </row>
    <row r="2668" spans="1:34" x14ac:dyDescent="0.3">
      <c r="A2668" s="366"/>
      <c r="B2668" s="366"/>
      <c r="C2668" s="1993"/>
      <c r="D2668" s="1994"/>
      <c r="E2668" s="1994"/>
      <c r="F2668" s="1994"/>
      <c r="G2668" s="1994"/>
      <c r="H2668" s="1994"/>
      <c r="I2668" s="1994"/>
      <c r="J2668" s="1994"/>
      <c r="K2668" s="1994"/>
      <c r="L2668" s="1994"/>
      <c r="M2668" s="1994"/>
      <c r="N2668" s="1994"/>
      <c r="O2668" s="1994"/>
      <c r="P2668" s="1994"/>
      <c r="Q2668" s="1994"/>
      <c r="R2668" s="1994"/>
      <c r="S2668" s="1994"/>
      <c r="T2668" s="1994"/>
      <c r="U2668" s="1994"/>
      <c r="V2668" s="1994"/>
      <c r="W2668" s="1994"/>
      <c r="X2668" s="1994"/>
      <c r="Y2668" s="1994"/>
      <c r="Z2668" s="1994"/>
      <c r="AA2668" s="1994"/>
      <c r="AB2668" s="1994"/>
      <c r="AC2668" s="1995"/>
      <c r="AD2668" s="366"/>
      <c r="AE2668" s="366"/>
      <c r="AF2668" s="366"/>
      <c r="AG2668" s="520"/>
    </row>
    <row r="2669" spans="1:34" ht="66.75" customHeight="1" thickBot="1" x14ac:dyDescent="0.35">
      <c r="A2669" s="366"/>
      <c r="B2669" s="366"/>
      <c r="C2669" s="1908"/>
      <c r="D2669" s="1909"/>
      <c r="E2669" s="1909"/>
      <c r="F2669" s="1909"/>
      <c r="G2669" s="1909"/>
      <c r="H2669" s="1909"/>
      <c r="I2669" s="1909"/>
      <c r="J2669" s="1909"/>
      <c r="K2669" s="1909"/>
      <c r="L2669" s="1909"/>
      <c r="M2669" s="1909"/>
      <c r="N2669" s="1909"/>
      <c r="O2669" s="1909"/>
      <c r="P2669" s="1909"/>
      <c r="Q2669" s="1909"/>
      <c r="R2669" s="1909"/>
      <c r="S2669" s="1909"/>
      <c r="T2669" s="1909"/>
      <c r="U2669" s="1909"/>
      <c r="V2669" s="1909"/>
      <c r="W2669" s="1909"/>
      <c r="X2669" s="1909"/>
      <c r="Y2669" s="1909"/>
      <c r="Z2669" s="1909"/>
      <c r="AA2669" s="1909"/>
      <c r="AB2669" s="1909"/>
      <c r="AC2669" s="1910"/>
      <c r="AD2669" s="366"/>
      <c r="AE2669" s="366"/>
      <c r="AF2669" s="1863" t="s">
        <v>1198</v>
      </c>
      <c r="AG2669" s="520"/>
    </row>
    <row r="2670" spans="1:34" ht="21.75" thickBot="1" x14ac:dyDescent="0.4">
      <c r="A2670" s="366"/>
      <c r="B2670" s="366"/>
      <c r="C2670" s="1747" t="s">
        <v>1154</v>
      </c>
      <c r="D2670" s="1827"/>
      <c r="E2670" s="1827"/>
      <c r="F2670" s="1827"/>
      <c r="G2670" s="1827"/>
      <c r="H2670" s="1828"/>
      <c r="I2670" s="1829"/>
      <c r="J2670" s="1829"/>
      <c r="K2670" s="1829"/>
      <c r="L2670" s="1829"/>
      <c r="M2670" s="1829"/>
      <c r="N2670" s="1828"/>
      <c r="O2670" s="366"/>
      <c r="P2670" s="366"/>
      <c r="Q2670" s="366"/>
      <c r="R2670" s="366"/>
      <c r="S2670" s="366"/>
      <c r="T2670" s="366"/>
      <c r="U2670" s="366"/>
      <c r="V2670" s="366"/>
      <c r="W2670" s="366"/>
      <c r="X2670" s="366"/>
      <c r="Y2670" s="366"/>
      <c r="Z2670" s="366"/>
      <c r="AA2670" s="366"/>
      <c r="AB2670" s="366"/>
      <c r="AC2670" s="366"/>
      <c r="AD2670" s="366"/>
      <c r="AE2670" s="366"/>
      <c r="AF2670" s="1863" t="s">
        <v>1114</v>
      </c>
      <c r="AG2670" s="520"/>
    </row>
    <row r="2671" spans="1:34" ht="19.5" thickBot="1" x14ac:dyDescent="0.35">
      <c r="A2671" s="601" t="s">
        <v>3</v>
      </c>
      <c r="B2671" s="601" t="s">
        <v>3</v>
      </c>
      <c r="C2671" s="601" t="s">
        <v>3</v>
      </c>
      <c r="D2671" s="601" t="s">
        <v>3</v>
      </c>
      <c r="E2671" s="601" t="s">
        <v>3</v>
      </c>
      <c r="F2671" s="601" t="s">
        <v>3</v>
      </c>
      <c r="G2671" s="601" t="s">
        <v>3</v>
      </c>
      <c r="H2671" s="601" t="s">
        <v>3</v>
      </c>
      <c r="I2671" s="601" t="s">
        <v>3</v>
      </c>
      <c r="J2671" s="601" t="s">
        <v>3</v>
      </c>
      <c r="K2671" s="601" t="s">
        <v>3</v>
      </c>
      <c r="L2671" s="601" t="s">
        <v>3</v>
      </c>
      <c r="M2671" s="601" t="s">
        <v>3</v>
      </c>
      <c r="N2671" s="601" t="s">
        <v>3</v>
      </c>
      <c r="O2671" s="601" t="s">
        <v>3</v>
      </c>
      <c r="P2671" s="601" t="s">
        <v>3</v>
      </c>
      <c r="Q2671" s="601" t="s">
        <v>3</v>
      </c>
      <c r="R2671" s="601" t="s">
        <v>3</v>
      </c>
      <c r="S2671" s="601" t="s">
        <v>3</v>
      </c>
      <c r="T2671" s="601" t="s">
        <v>3</v>
      </c>
      <c r="U2671" s="601" t="s">
        <v>3</v>
      </c>
      <c r="V2671" s="601" t="s">
        <v>3</v>
      </c>
      <c r="W2671" s="601" t="s">
        <v>3</v>
      </c>
      <c r="X2671" s="601" t="s">
        <v>3</v>
      </c>
      <c r="Y2671" s="601" t="s">
        <v>3</v>
      </c>
      <c r="Z2671" s="601" t="s">
        <v>3</v>
      </c>
      <c r="AA2671" s="601" t="s">
        <v>3</v>
      </c>
      <c r="AB2671" s="601" t="s">
        <v>3</v>
      </c>
      <c r="AC2671" s="601" t="s">
        <v>3</v>
      </c>
      <c r="AD2671" s="601" t="s">
        <v>3</v>
      </c>
      <c r="AE2671" s="601" t="s">
        <v>3</v>
      </c>
      <c r="AF2671" s="601" t="s">
        <v>3</v>
      </c>
      <c r="AG2671" s="520"/>
      <c r="AH2671" s="382" t="s">
        <v>1013</v>
      </c>
    </row>
    <row r="2672" spans="1:34" ht="19.5" x14ac:dyDescent="0.35">
      <c r="A2672" s="529"/>
      <c r="B2672" s="365"/>
      <c r="C2672" s="365"/>
      <c r="D2672" s="365"/>
      <c r="E2672" s="365"/>
      <c r="F2672" s="365"/>
      <c r="G2672" s="365"/>
      <c r="H2672" s="365"/>
      <c r="I2672" s="365"/>
      <c r="J2672" s="365"/>
      <c r="K2672" s="365"/>
      <c r="L2672" s="365"/>
      <c r="M2672" s="365"/>
      <c r="N2672" s="365"/>
      <c r="O2672" s="365"/>
      <c r="P2672" s="365"/>
      <c r="Q2672" s="365"/>
      <c r="R2672" s="365"/>
      <c r="S2672" s="365"/>
      <c r="T2672" s="365"/>
      <c r="U2672" s="365"/>
      <c r="V2672" s="365"/>
      <c r="W2672" s="365"/>
      <c r="X2672" s="365"/>
      <c r="Y2672" s="365"/>
      <c r="Z2672" s="365"/>
      <c r="AA2672" s="365"/>
      <c r="AB2672" s="365"/>
      <c r="AC2672" s="365"/>
      <c r="AD2672" s="365"/>
      <c r="AE2672" s="365"/>
      <c r="AF2672" s="365"/>
      <c r="AG2672" s="602" t="s">
        <v>420</v>
      </c>
      <c r="AH2672" s="602" t="s">
        <v>420</v>
      </c>
    </row>
    <row r="2673" s="382" customFormat="1" x14ac:dyDescent="0.3"/>
    <row r="2674" s="382" customFormat="1" x14ac:dyDescent="0.3"/>
  </sheetData>
  <sheetProtection algorithmName="SHA-512" hashValue="AWSuronUy3zHSwm2PyrTX1A0FbqgHic1o7KLMLv27jhL/TxlDd4+vfus5vU99HDFJfsvmP2y/mJfsdbYyuQuWQ==" saltValue="+k0QAXYXRHlBzB1S4zF2AQ==" spinCount="100000" sheet="1" formatColumns="0" formatRows="0"/>
  <mergeCells count="259">
    <mergeCell ref="D4:E4"/>
    <mergeCell ref="AD267:AE267"/>
    <mergeCell ref="T270:U270"/>
    <mergeCell ref="V270:W270"/>
    <mergeCell ref="T327:U327"/>
    <mergeCell ref="C1104:C1105"/>
    <mergeCell ref="D1104:G1104"/>
    <mergeCell ref="B1106:B1108"/>
    <mergeCell ref="B1121:B1123"/>
    <mergeCell ref="AD327:AE327"/>
    <mergeCell ref="B437:E437"/>
    <mergeCell ref="D438:E439"/>
    <mergeCell ref="T437:U437"/>
    <mergeCell ref="V437:W437"/>
    <mergeCell ref="Z437:AA437"/>
    <mergeCell ref="AD437:AE437"/>
    <mergeCell ref="AD438:AE438"/>
    <mergeCell ref="AB381:AC381"/>
    <mergeCell ref="AD381:AE381"/>
    <mergeCell ref="AB382:AC382"/>
    <mergeCell ref="AD382:AE382"/>
    <mergeCell ref="AD270:AE270"/>
    <mergeCell ref="AB384:AC384"/>
    <mergeCell ref="AD384:AE384"/>
    <mergeCell ref="AB267:AC267"/>
    <mergeCell ref="C5:Z6"/>
    <mergeCell ref="B381:E381"/>
    <mergeCell ref="T381:U381"/>
    <mergeCell ref="V381:W381"/>
    <mergeCell ref="X381:Y381"/>
    <mergeCell ref="Z381:AA381"/>
    <mergeCell ref="T382:U382"/>
    <mergeCell ref="V382:W382"/>
    <mergeCell ref="X382:Y382"/>
    <mergeCell ref="Z382:AA382"/>
    <mergeCell ref="D268:E270"/>
    <mergeCell ref="T267:U267"/>
    <mergeCell ref="V267:W267"/>
    <mergeCell ref="X267:Y267"/>
    <mergeCell ref="Z267:AA267"/>
    <mergeCell ref="D382:E383"/>
    <mergeCell ref="B267:E267"/>
    <mergeCell ref="C17:Z18"/>
    <mergeCell ref="C41:C42"/>
    <mergeCell ref="D41:D42"/>
    <mergeCell ref="E41:G41"/>
    <mergeCell ref="B264:C264"/>
    <mergeCell ref="B324:E324"/>
    <mergeCell ref="D325:E327"/>
    <mergeCell ref="B1145:B1147"/>
    <mergeCell ref="B1148:B1150"/>
    <mergeCell ref="B1118:B1120"/>
    <mergeCell ref="C1098:AC1099"/>
    <mergeCell ref="Z604:AA604"/>
    <mergeCell ref="B1130:B1132"/>
    <mergeCell ref="B1133:B1135"/>
    <mergeCell ref="R604:S604"/>
    <mergeCell ref="T604:U604"/>
    <mergeCell ref="V604:W604"/>
    <mergeCell ref="X604:Y604"/>
    <mergeCell ref="B1124:B1126"/>
    <mergeCell ref="B1127:B1129"/>
    <mergeCell ref="B1136:B1138"/>
    <mergeCell ref="B1139:B1141"/>
    <mergeCell ref="B1142:B1144"/>
    <mergeCell ref="AB327:AC327"/>
    <mergeCell ref="V563:AB567"/>
    <mergeCell ref="AD324:AE324"/>
    <mergeCell ref="B2271:B2272"/>
    <mergeCell ref="I1803:J1803"/>
    <mergeCell ref="C1906:Z1907"/>
    <mergeCell ref="C2014:Z2015"/>
    <mergeCell ref="H1897:H1898"/>
    <mergeCell ref="I1897:J1897"/>
    <mergeCell ref="C2271:E2271"/>
    <mergeCell ref="F2271:F2272"/>
    <mergeCell ref="G2271:I2271"/>
    <mergeCell ref="J2271:J2272"/>
    <mergeCell ref="K2271:M2271"/>
    <mergeCell ref="N2271:N2272"/>
    <mergeCell ref="C2122:Z2123"/>
    <mergeCell ref="B2237:B2238"/>
    <mergeCell ref="C2237:E2237"/>
    <mergeCell ref="F2237:F2238"/>
    <mergeCell ref="I1865:J1865"/>
    <mergeCell ref="G1897:G1898"/>
    <mergeCell ref="K1803:K1804"/>
    <mergeCell ref="K1833:K1834"/>
    <mergeCell ref="Q1167:R1167"/>
    <mergeCell ref="Y1179:Z1179"/>
    <mergeCell ref="Y1180:Z1186"/>
    <mergeCell ref="K1865:K1866"/>
    <mergeCell ref="B1151:B1153"/>
    <mergeCell ref="B1444:C1444"/>
    <mergeCell ref="C2264:Z2265"/>
    <mergeCell ref="C2270:F2270"/>
    <mergeCell ref="G2270:J2270"/>
    <mergeCell ref="K2270:N2270"/>
    <mergeCell ref="Z270:AA270"/>
    <mergeCell ref="V384:W384"/>
    <mergeCell ref="X384:Y384"/>
    <mergeCell ref="B496:B497"/>
    <mergeCell ref="C496:C497"/>
    <mergeCell ref="D496:D497"/>
    <mergeCell ref="E496:E497"/>
    <mergeCell ref="F496:H496"/>
    <mergeCell ref="C587:AC588"/>
    <mergeCell ref="P1179:X1179"/>
    <mergeCell ref="C569:E569"/>
    <mergeCell ref="F569:H569"/>
    <mergeCell ref="I569:K569"/>
    <mergeCell ref="K496:L496"/>
    <mergeCell ref="K1897:K1898"/>
    <mergeCell ref="G1802:K1802"/>
    <mergeCell ref="B1154:B1156"/>
    <mergeCell ref="G2356:G2357"/>
    <mergeCell ref="C2385:Z2386"/>
    <mergeCell ref="C2393:J2393"/>
    <mergeCell ref="C2293:Z2294"/>
    <mergeCell ref="B2465:B2466"/>
    <mergeCell ref="C2465:C2466"/>
    <mergeCell ref="D2465:F2465"/>
    <mergeCell ref="B2356:B2357"/>
    <mergeCell ref="C2356:C2357"/>
    <mergeCell ref="D2356:F2356"/>
    <mergeCell ref="B2553:B2554"/>
    <mergeCell ref="C2553:C2554"/>
    <mergeCell ref="D2553:F2553"/>
    <mergeCell ref="B2506:B2507"/>
    <mergeCell ref="C2506:C2507"/>
    <mergeCell ref="D2506:F2506"/>
    <mergeCell ref="B2393:B2394"/>
    <mergeCell ref="C2663:AC2669"/>
    <mergeCell ref="C2640:Z2641"/>
    <mergeCell ref="C2649:Z2650"/>
    <mergeCell ref="B2655:B2656"/>
    <mergeCell ref="C2655:D2655"/>
    <mergeCell ref="E2655:F2655"/>
    <mergeCell ref="G2655:H2655"/>
    <mergeCell ref="C2659:Z2660"/>
    <mergeCell ref="C2422:Z2423"/>
    <mergeCell ref="H2465:H2466"/>
    <mergeCell ref="H2506:H2507"/>
    <mergeCell ref="H2553:H2554"/>
    <mergeCell ref="C1307:Z1308"/>
    <mergeCell ref="C1427:Z1428"/>
    <mergeCell ref="C1553:Z1554"/>
    <mergeCell ref="C1684:Z1685"/>
    <mergeCell ref="C1792:Z1793"/>
    <mergeCell ref="C1797:L1797"/>
    <mergeCell ref="C1799:G1799"/>
    <mergeCell ref="H1799:K1799"/>
    <mergeCell ref="L1799:L1800"/>
    <mergeCell ref="B1573:C1573"/>
    <mergeCell ref="G1803:G1804"/>
    <mergeCell ref="H1803:H1804"/>
    <mergeCell ref="G1833:G1834"/>
    <mergeCell ref="H1833:H1834"/>
    <mergeCell ref="I1833:J1833"/>
    <mergeCell ref="G1865:G1866"/>
    <mergeCell ref="H1865:H1866"/>
    <mergeCell ref="B13:B14"/>
    <mergeCell ref="B22:B23"/>
    <mergeCell ref="C22:C23"/>
    <mergeCell ref="D22:D23"/>
    <mergeCell ref="E22:G22"/>
    <mergeCell ref="B498:B502"/>
    <mergeCell ref="B503:B511"/>
    <mergeCell ref="B512:C512"/>
    <mergeCell ref="H1104:O1104"/>
    <mergeCell ref="C554:G554"/>
    <mergeCell ref="H554:P554"/>
    <mergeCell ref="C566:T567"/>
    <mergeCell ref="C568:E568"/>
    <mergeCell ref="F568:H568"/>
    <mergeCell ref="I568:T568"/>
    <mergeCell ref="B586:D586"/>
    <mergeCell ref="G586:J586"/>
    <mergeCell ref="AB324:AC324"/>
    <mergeCell ref="T384:U384"/>
    <mergeCell ref="X270:Y270"/>
    <mergeCell ref="Z384:AA384"/>
    <mergeCell ref="T324:U324"/>
    <mergeCell ref="V324:W324"/>
    <mergeCell ref="X324:Y324"/>
    <mergeCell ref="Z324:AA324"/>
    <mergeCell ref="T440:U440"/>
    <mergeCell ref="V440:W440"/>
    <mergeCell ref="S1180:U1181"/>
    <mergeCell ref="D1181:F1181"/>
    <mergeCell ref="G1181:I1181"/>
    <mergeCell ref="J1181:L1181"/>
    <mergeCell ref="M1181:O1181"/>
    <mergeCell ref="Q1168:R1174"/>
    <mergeCell ref="AB604:AC604"/>
    <mergeCell ref="AB438:AC438"/>
    <mergeCell ref="X437:Y437"/>
    <mergeCell ref="Z440:AA440"/>
    <mergeCell ref="AB440:AC440"/>
    <mergeCell ref="X440:Y440"/>
    <mergeCell ref="V1180:W1181"/>
    <mergeCell ref="X1180:X1181"/>
    <mergeCell ref="B1157:B1159"/>
    <mergeCell ref="B1160:B1162"/>
    <mergeCell ref="B1163:B1165"/>
    <mergeCell ref="B1166:B1168"/>
    <mergeCell ref="B1169:B1171"/>
    <mergeCell ref="C1180:C1182"/>
    <mergeCell ref="D1180:I1180"/>
    <mergeCell ref="J1180:O1180"/>
    <mergeCell ref="P1180:R1181"/>
    <mergeCell ref="B1172:B1175"/>
    <mergeCell ref="E3:F3"/>
    <mergeCell ref="F591:Q591"/>
    <mergeCell ref="L604:M604"/>
    <mergeCell ref="N604:O604"/>
    <mergeCell ref="P604:Q604"/>
    <mergeCell ref="M496:N496"/>
    <mergeCell ref="O496:O497"/>
    <mergeCell ref="C514:AC515"/>
    <mergeCell ref="C536:G536"/>
    <mergeCell ref="H536:P536"/>
    <mergeCell ref="Q536:Q537"/>
    <mergeCell ref="C546:G546"/>
    <mergeCell ref="H546:P546"/>
    <mergeCell ref="Q546:Q547"/>
    <mergeCell ref="I496:J496"/>
    <mergeCell ref="AB437:AC437"/>
    <mergeCell ref="T438:U438"/>
    <mergeCell ref="V438:W438"/>
    <mergeCell ref="X438:Y438"/>
    <mergeCell ref="Z438:AA438"/>
    <mergeCell ref="AB270:AC270"/>
    <mergeCell ref="V327:W327"/>
    <mergeCell ref="X327:Y327"/>
    <mergeCell ref="Z327:AA327"/>
    <mergeCell ref="AD440:AE440"/>
    <mergeCell ref="B1115:B1117"/>
    <mergeCell ref="B1112:B1114"/>
    <mergeCell ref="B1109:B1111"/>
    <mergeCell ref="O569:Q569"/>
    <mergeCell ref="R569:T569"/>
    <mergeCell ref="U569:W569"/>
    <mergeCell ref="X569:Z569"/>
    <mergeCell ref="AA569:AB569"/>
    <mergeCell ref="P1104:P1105"/>
    <mergeCell ref="Q554:Q555"/>
    <mergeCell ref="J603:M603"/>
    <mergeCell ref="J604:K604"/>
    <mergeCell ref="U568:AC568"/>
    <mergeCell ref="M597:N597"/>
    <mergeCell ref="O597:P597"/>
    <mergeCell ref="Q597:R597"/>
    <mergeCell ref="S597:T597"/>
    <mergeCell ref="N586:S586"/>
    <mergeCell ref="L569:N569"/>
    <mergeCell ref="Y562:Z562"/>
    <mergeCell ref="J596:M596"/>
    <mergeCell ref="K597:L597"/>
  </mergeCells>
  <phoneticPr fontId="188" type="noConversion"/>
  <dataValidations xWindow="400" yWindow="498" count="36">
    <dataValidation type="whole" allowBlank="1" showInputMessage="1" showErrorMessage="1" sqref="F2239 C2239:D2239" xr:uid="{5C22E417-BFB9-4444-9BD7-CF5D0DBB31E7}">
      <formula1>0</formula1>
      <formula2>1</formula2>
    </dataValidation>
    <dataValidation type="whole" allowBlank="1" showInputMessage="1" showErrorMessage="1" sqref="A2582:A2639 I2513:AF2547 B2638:AF2639 A2550:A2580 A2297:A2351 O2297:Q2351 B2384:G2384 C2584:E2586 C2582:E2582 B2583:E2583 F2582:AF2637 B2420:J2421 A2424:A2547 O2424:Q2458 B2501:H2501 B2459:V2459 O2460:Q2465 I2506:N2512 B2503:O2503 B2505:O2505 A2548:AF2548 B2580:AF2580 A2353:A2384 O2353:Q2384 O2387:Q2421 A2387:A2421 AA2640:AF2641" xr:uid="{FCA848A4-5DFB-4337-A8D1-CFC4618C977D}">
      <formula1>0</formula1>
      <formula2>1000000</formula2>
    </dataValidation>
    <dataValidation type="whole" allowBlank="1" showInputMessage="1" showErrorMessage="1" sqref="AD2663:AF2669 C1561 S492:AF492 F382:F383 B491:F492 B184:B186 A10:A265 S1155:Y1177 AB267 T324 P2018:AF2121 Z1139:AF1178 H19:R240 B74:G74 C75:F77 C129:F132 C184:F187 C246 B1103:P1103 J2116 D1177:P1177 B1176:B1178 C1177:C1178 B1180:B1181 D1178:Y1178 M2661:R2661 B2664:B2670 A2640:A2641 B2641 A2649:A2650 B2650 H2237:N2260 A2659:A2670 B2660 O2018:O2115 E586 C2267:N2269 A1107:A1236 O2233:P2260 O2352:AF2352 A2352 U2424:AF2424 R2297:AF2351 B2294 A1238:A1445 U2425:V2458 R2460:AF2512 C1449:N1449 B1450:N1450 B2234:N2234 B2261:P2261 B2292:N2292 C2262:Q2262 C2235:N2236 B2232:P2232 B2125:N2125 B1689:N1689 F1448:W1448 F1348:N1348 Y1187:Z1198 O1239:Y1306 B1202 B1426:N1426 B1428 F1451:N1552 X1448:Y1552 O1449:W1552 O1429:AF1429 B1552:E1552 B1683:AF1683 B1685 I1690:N1791 B1791:H1791 B1793 B1907 B2013:I2013 B2015 O2124:P2231 Q2124:Q2261 R2124:S2262 B2121:N2121 B2123 B2265 T2124:AF2263 B2263:S2263 O2266:Z2292 O2295:AF2296 R2353:AF2384 A2385:A2386 B2386 R2387:AF2421 R2424:T2458 A2422:A2423 B2423 C1238:D1238 B1348:D1348 B1448:D1448 D1799:K1799 N2112 O2118:O2121 J2114:N2114 O2016:AF2016 O1908:AF1908 O1575:AF1575 O1686:AF1686 G1576:AF1576 B1576:D1577 F1577:AF1577 O1578:AF1682 G1687:AF1687 F1688:AF1688 F264:G265 O1689:AF1791 B10:AF10 L1799:L1800 C1801:L1801 F1910 O1910:AF2013 A1910:A2016 F2018 A2018:A2296 R516:R531 B1100:P1101 R590:R596 C590:Q590 B593:E593 B591 C591:E592 B1099 B1097:AC1097 N596 I596:I608 P596 Z604:AC608 I609:R1096 N602:R603 S596:T598 O596:O598 N598 R598 P598 Q592:Q598 C594:E595 O592:P592 T439:T440 B589:AC589 H241:AF265 B495 B564:Q564 C516:Q518 H1199:R1199 C1310:AF1312 L519 C565:Q565 I555:P555 A532:AF532 C533:AF535 Q538:Q539 Q536 P537:P539 D537:G537 I537:O537 C536:C537 H536:H537 B553:B555 C541:Q541 B561:R561 C562:Q563 R562:R565 B1308:B1309 C1224:G1224 C1687:D1688 H1313:AF1345 B1346:AF1346 C493:P495 C1199:G1205 C1313:G1315 B588 B1687 D555:G555 B545:B547 C554:C555 B543 H546:H547 B551 C543:Q545 Q546 I547:P547 D547:G547 C546:C547 R536:AF559 C551:Q553 H554:H555 Q554 H498:H501 D498:D512 F498:F512 B515 B1198:W1198 M519:Q531 Q1176:Q1177 W2425:AF2459 R1175:R1177 Q1100:R1166 B18 C513:R513 A533:A559 G1238:Y1238 C268:C270 B239:F240 G75:G240 A267:A531 C248:C263 B241 D246:D265 O1347:AF1426 E265 P498:P501 B265:C265 C241:G244 F1560:H1572 B246:B263 B1447:Y1447 K602:M602 C1437:C1443 B1430 C1334:G1334 E1445 B1445:C1445 C1430:G1433 B1435:B1443 C1435 O1794:Z1905 D1435:D1445 B1306:E1306 E246:F263 E1435:E1443 F1435:F1445 C16:F16 G11:R16 C19:G21 X267 X269:X270 F268 AD267 V269:V270 F270:H270 AC269 G267:S268 F269:S269 Z269:Z270 U269:Y269 AE269 AA269 AD269:AD270 T269:T270 AB269:AB270 V267 T267 C325:C327 I270:R323 B322:H323 AB324 X324 X326:X327 F325 AD324 V326:V327 F327:H327 AC326 G324:S325 F326:S326 Z326:Z327 U326:Y326 AE326 AA326 AD326:AD327 T326:T327 AB326:AB327 V324 B379:H380 I327:R380 C382:C383 T381 G381:S383 X383:X384 AB383:AB384 AD381 V383:V384 AC383 V381 X381 Z383:Z384 AB381 U383:Y383 AE383 AA383 AD383:AD384 T383:T384 C438:C439 I384:R436 B435:H436 G440:R492 G437:S438 F439:S439 F438 T437 X439:X440 AB439:AB440 AD437 V439:V440 AC439 V437 X437 Z439:Z440 AB437 U439:Y439 AE439 AA439 AD439:AD440 M597:M598 L598 U596:AF601 J597:J602 K597:K598 A1447:A1554 B1554 B1556 E1573:H1574 B1574:C1574 D1561:D1574 A1556:A1908 C1556:H1559 C1563:C1572 B1561:B1572 K2662:AF2662 B1236:Z1236 AA1200:AF1236 C1237:R1237 B512:B513 E511:E512 C498:C511 B498 K511:K512 B503 K502 G511:I512 G502:I502 E502 H503:H510 T586 K586:M586 G1445 S516:AF516 AA1179:AF1198 H1200:Z1235 Z1238:AF1306 AA1307:AF1308 AA1427:AF1428 H1430:AF1445 Z1447:AF1552 AA1553:AF1554 I1556:AF1574 AA1684:AF1685 AA1792:AF1907 AA2014:AF2015 AA2122:AF2123 AA2264:AF2294 AA2385:AF2386 AA2422:AF2423 Q493:R496 B133:F133 D2670:AF2670 D2661 F2661 H2661:I2661 I2662 A561:A1105 K2661" xr:uid="{14B72CBF-E7B8-494A-84AD-7AD7DB6EE456}">
      <formula1>0</formula1>
      <formula2>10000000</formula2>
    </dataValidation>
    <dataValidation type="decimal" allowBlank="1" showInputMessage="1" showErrorMessage="1" sqref="O498:O501 O503:O510" xr:uid="{3CEDAC51-4019-4337-8F4C-C2D8465A0E23}">
      <formula1>0</formula1>
      <formula2>20</formula2>
    </dataValidation>
    <dataValidation type="whole" operator="lessThanOrEqual" allowBlank="1" showInputMessage="1" showErrorMessage="1" sqref="G498:G501 E498:E501 G503:G510 E503:E510" xr:uid="{D0E3E8DF-0021-425D-A932-0FF4373611C2}">
      <formula1>D498</formula1>
    </dataValidation>
    <dataValidation type="whole" allowBlank="1" showInputMessage="1" showErrorMessage="1" sqref="G539 C538:O538" xr:uid="{932AFF1B-70F0-4969-BAB2-0033538B81A8}">
      <formula1>0</formula1>
      <formula2>30</formula2>
    </dataValidation>
    <dataValidation type="whole" allowBlank="1" showInputMessage="1" showErrorMessage="1" sqref="C2647:D2647 C2657:F2657" xr:uid="{47289BA0-3566-42D7-A0FA-9A84E346C8B6}">
      <formula1>0</formula1>
      <formula2>1000000000</formula2>
    </dataValidation>
    <dataValidation type="whole" allowBlank="1" showInputMessage="1" showErrorMessage="1" sqref="B163" xr:uid="{78F9A35D-7A1B-44ED-976B-042CDDD38E60}">
      <formula1>1</formula1>
      <formula2>100</formula2>
    </dataValidation>
    <dataValidation type="whole" allowBlank="1" showInputMessage="1" showErrorMessage="1" sqref="B218" xr:uid="{586E3408-C223-48FB-BD25-F32595188044}">
      <formula1>1</formula1>
      <formula2>50</formula2>
    </dataValidation>
    <dataValidation type="whole" operator="lessThanOrEqual" allowBlank="1" showInputMessage="1" showErrorMessage="1" sqref="K498:K501 K503:K510" xr:uid="{69B975BF-9651-4B50-BFCA-7A644779A577}">
      <formula1>E498-I498</formula1>
    </dataValidation>
    <dataValidation type="whole" operator="lessThanOrEqual" allowBlank="1" showInputMessage="1" showErrorMessage="1" sqref="I503:I510 I498:I501" xr:uid="{57051E43-E178-49F0-A501-EC1F852A5EE7}">
      <formula1>E498</formula1>
    </dataValidation>
    <dataValidation type="whole" operator="lessThanOrEqual" allowBlank="1" showInputMessage="1" showErrorMessage="1" sqref="C583" xr:uid="{3E633CDD-CEC9-4E61-A54C-CDFC274B47B3}">
      <formula1>O548</formula1>
    </dataValidation>
    <dataValidation type="whole" operator="lessThanOrEqual" allowBlank="1" showInputMessage="1" showErrorMessage="1" sqref="C572" xr:uid="{A363988D-1459-413A-8F48-D8DFBEBC4DDA}">
      <formula1>D548</formula1>
    </dataValidation>
    <dataValidation type="whole" operator="lessThanOrEqual" allowBlank="1" showInputMessage="1" showErrorMessage="1" sqref="C573" xr:uid="{82CC2116-4839-4071-BA75-F98C0CA862E2}">
      <formula1>E548</formula1>
    </dataValidation>
    <dataValidation type="whole" operator="lessThanOrEqual" allowBlank="1" showInputMessage="1" showErrorMessage="1" sqref="C574" xr:uid="{E3CCCB76-0E93-4BDE-9144-750665ED1A39}">
      <formula1>F548</formula1>
    </dataValidation>
    <dataValidation type="whole" operator="lessThanOrEqual" allowBlank="1" showInputMessage="1" showErrorMessage="1" sqref="C576" xr:uid="{D77DA694-EE27-467F-9E48-AAB45BE47830}">
      <formula1>H548</formula1>
    </dataValidation>
    <dataValidation type="whole" operator="lessThanOrEqual" allowBlank="1" showInputMessage="1" showErrorMessage="1" sqref="C577" xr:uid="{9A64E278-6E49-4842-990E-09F9E0385677}">
      <formula1>I548</formula1>
    </dataValidation>
    <dataValidation type="whole" operator="lessThanOrEqual" allowBlank="1" showInputMessage="1" showErrorMessage="1" sqref="C578" xr:uid="{152F0006-D19E-4FBA-B463-72B41CE452D6}">
      <formula1>J548</formula1>
    </dataValidation>
    <dataValidation type="whole" operator="lessThanOrEqual" allowBlank="1" showInputMessage="1" showErrorMessage="1" sqref="C579" xr:uid="{8C2D783C-D2A2-4291-9B34-4E036706FB60}">
      <formula1>K548</formula1>
    </dataValidation>
    <dataValidation type="whole" operator="lessThanOrEqual" allowBlank="1" showInputMessage="1" showErrorMessage="1" sqref="C580" xr:uid="{D627ED24-4D3B-4CE1-8C46-3EA1412DBB86}">
      <formula1>L548</formula1>
    </dataValidation>
    <dataValidation type="whole" operator="lessThanOrEqual" allowBlank="1" showInputMessage="1" showErrorMessage="1" sqref="C581" xr:uid="{74FF6B87-C198-4D0F-8B9D-00D9D2E04C04}">
      <formula1>M548</formula1>
    </dataValidation>
    <dataValidation type="whole" operator="lessThanOrEqual" allowBlank="1" showInputMessage="1" showErrorMessage="1" sqref="C582" xr:uid="{69BB7DB4-9AC1-4D90-8087-8EECA15ECA85}">
      <formula1>N548</formula1>
    </dataValidation>
    <dataValidation type="whole" allowBlank="1" showInputMessage="1" showErrorMessage="1" sqref="D1133:O1134 D1106:O1107 D1109:O1110 D1112:D1113 D1115:E1116 D1118:F1119 D1121:G1122 D1124:I1125 D1127:L1128 D1130:O1131 E1139:O1140 D1136:O1137 F1145:O1146 E1142:O1143 G1151:O1152 F1148:O1149 H1157:O1158 G1154:O1155 J1163:O1164 H1160:O1161 J1166:O1167" xr:uid="{9B9BC9F8-1714-4077-BFB7-738A5CE8C16A}">
      <formula1>0</formula1>
      <formula2>100000</formula2>
    </dataValidation>
    <dataValidation type="whole" operator="lessThanOrEqual" allowBlank="1" showInputMessage="1" showErrorMessage="1" errorTitle="MAUVAISE SAISIE" error="LE NOMBRE A SAISIR DOIT ÊTRE INFERIEUR OU EGAL A L'EFFECTIF TOTAL DES GARÇONS CLASSÉ." promptTitle="EFFECTIF GARÇONS 6ème ADMIS" prompt="LE NOMBRE À SAISIR DOIT ÊTRE INFÉRIEUR OU ÉGAL À L'EFFECTIF TOTAL DES GARÇONS CLASSÉS DE 6è._x000a_FAIRE DE MÊME POUR LES AUTRES NIVEAUX (5è à TLE)" sqref="C571" xr:uid="{D56ECE53-98C9-454E-AF62-5DDC753425C6}">
      <formula1>C548</formula1>
    </dataValidation>
    <dataValidation type="whole" operator="lessThanOrEqual" allowBlank="1" showInputMessage="1" showErrorMessage="1" errorTitle="MAUVAISES SAISIE" error="LE NOMBRE SAISI EST SUPERIEUR A L'EFFECTIF TOTAL DE ELEVES FILLES CLASSÉES  DE 6ème AYANT UNE MOYENNE 10&gt; M G ≥ 8.5  " promptTitle="Non Red. FILLES 10&gt; M G ≥ 8.5  " prompt="LE NOMBRE À SAISIR DOIT ÊTRE INFÉRIEUR OU ÉGAL À L'EFFECTIF TOTAL DES FILLES CLASSÉES DE 6è. AYANT UNE MOYENNE 10&gt; M G ≥ 8.5  _x000a_FAIRE DE MÊME POUR LES AUTRES NIVEAUX (5è à TLE)" sqref="G571" xr:uid="{34D0EA07-A0A4-4519-B635-22ECDB28C767}">
      <formula1>AE571</formula1>
    </dataValidation>
    <dataValidation type="whole" operator="lessThanOrEqual" allowBlank="1" showInputMessage="1" showErrorMessage="1" errorTitle="MAUVAISE SAISIE" error="LE NOMBRE SAISI EST SUPERIEUR A L'EFFECTIF TOTAL ELEVES GARÇONS CLASSÉS DE 6ème AYANT UNE MOYENNE 10&gt; M G ≥ 8.5  " promptTitle="Non Red. GARÇONS 10&gt; M G ≥ 8.5  " prompt="LE NOMBRE À SAISIR DOIT ÊTRE INFÉRIEUR OU ÉGAL À L'EFFECTIF TOTAL DES GARÇONS CLASSÉS DE 6è. AYANT UNE MOYENNE 10&gt; M G ≥ 8.5 _x000a_FAIRE DE MÊME POUR LES AUTRES NIVEAUX (5è à TLE)" sqref="F571" xr:uid="{AB3F1EC6-09F4-4657-9F7B-0A1DF41D2A31}">
      <formula1>AF571</formula1>
    </dataValidation>
    <dataValidation type="whole" operator="lessThanOrEqual" allowBlank="1" showInputMessage="1" showErrorMessage="1" errorTitle="MAUVAISES SAISIE" error="LE NOMBRE SAISI EST SUPERIEUR A L'EFFECTIF TOTAL DE ELEVES GARÇONS CLASSÉS  DE 6ème AYANT UNE MOYENNE 10&gt; M G ≥ 8.5  " promptTitle="Red. GARÇONS 10&gt; M G ≥ 8.5" prompt="LE NOMBRE À SAISIR DOIT ÊTRE INFÉRIEUR OU ÉGAL À L'EFFECTIF TOTAL DES GARÇONS CLASSÉS DE 6è AYANT UNE MOYENNE 10&gt; M G ≥ 8.5  _x000a_FAIRE DE MÊME POUR LES AUTRES NIVEAUX (5è à TLE)" sqref="I571" xr:uid="{97001327-1F82-4092-A233-4413EBB1898F}">
      <formula1>AD571</formula1>
    </dataValidation>
    <dataValidation type="whole" operator="lessThanOrEqual" allowBlank="1" showInputMessage="1" showErrorMessage="1" errorTitle="MAUVAISES SAISIE" error="LE NOMBRE SAISI EST SUPERIEUR A L'EFFECTIF TOTAL DE ELEVES FILLES CLASSÉES  DE 6ème AYANT UNE MOYENNE M G&lt; 8.5  " promptTitle="Non Red. FILLE  M G&lt; 8.5  " prompt="LE NOMBRE À SAISIR DOIT ÊTRE INFÉRIEUR OU ÉGAL À L'EFFECTIF TOTAL DES FILLES CLASSÉES DE 6è AYANT UNE MOYENNE M G&lt; 8.5_x000a_FAIRE DE MÊME POUR LES AUTRES NIVEAUX (5è à TLE) " sqref="M571" xr:uid="{707A20C0-7644-447D-9BAF-161200711BDD}">
      <formula1>AI571</formula1>
    </dataValidation>
    <dataValidation type="whole" operator="lessThanOrEqual" allowBlank="1" showInputMessage="1" showErrorMessage="1" errorTitle="MAUVAISES SAISIE" error="LE NOMBRE SAISI EST SUPERIEUR A L'EFFECTIF TOTAL DE ELEVES GARÇONS CLASSÉS DE 6ème AYANT UNE MOYENNE M G&lt; 8.5  " promptTitle="Non Red. GARÇONS M G&lt; 8.5  " prompt="LE NOMBRE À SAISIR DOIT ÊTRE INFÉRIEUR OU ÉGAL À L'EFFECTIF TOTAL DES GARÇONS CLASSÉS DE 6è AYANT UNE MOYENNE M G&lt; 8.5_x000a_FAIRE DE MÊME POUR LES AUTRES NIVEAUX (5è à TLE)" sqref="L571" xr:uid="{CFA87686-256D-4373-97A1-38759DE54D14}">
      <formula1>AJ571</formula1>
    </dataValidation>
    <dataValidation type="whole" operator="lessThanOrEqual" allowBlank="1" showInputMessage="1" showErrorMessage="1" errorTitle="MAUVAISES SAISIE" error="LE NOMBRE SAISI EST SUPERIEUR A L'EFFECTIF TOTAL DE ELEVES GARÇONS CLASSÉS  DE 6ème AYANT UNE MOYENNE M G&lt; 8.5  " promptTitle=" Red. GARÇONS M G&lt; 8.5  " prompt="LE NOMBRE À SAISIR DOIT ÊTRE INFÉRIEUR OU ÉGAL À L'EFFECTIF TOTAL DES GARÇONS CLASSÉS DE 6è AYANT UNE MOYENNE M G&lt; 8.5_x000a_FAIRE DE MÊME POUR LES AUTRES NIVEAUX (5è à TLE)" sqref="O571" xr:uid="{6F1EED6D-ADC9-405D-B10F-F6949E61FD65}">
      <formula1>AH571</formula1>
    </dataValidation>
    <dataValidation type="whole" operator="lessThanOrEqual" allowBlank="1" showInputMessage="1" showErrorMessage="1" errorTitle="MAUVAISE SAISIE" error="LE NOMBRE SAISI EST SUPERIEUR A L'EFFECTIF TOTAL ELEVES GARÇONS DU  NIVEAU_x000a_ AYANT UNE MOYENNE 10&gt; M G ≥ 8.5  " promptTitle="Non Red. GARÇONS 10&gt; M G ≥ 8.5  " sqref="F572:F574 F576:F583" xr:uid="{130A1E24-3D12-4F4C-A3BF-9253DD9C6DD4}">
      <formula1>AF572</formula1>
    </dataValidation>
    <dataValidation type="whole" operator="lessThanOrEqual" allowBlank="1" showInputMessage="1" showErrorMessage="1" errorTitle="MAUVAISES SAISIE" error="LE NOMBRE SAISI EST SUPERIEUR A L'EFFECTIF TOTAL  ELEVES FILLES CLASSÉES  DU NIVEAU _x000a_AYANT UNE MOYENNE 10&gt; M G ≥ 8.5  " promptTitle="Non Red. FILLES 10&gt; M G ≥ 8.5  " sqref="G576:G583 G572:G574" xr:uid="{C7E4F09F-499B-4706-99B0-B60B4D4A3A9F}">
      <formula1>AE572</formula1>
    </dataValidation>
    <dataValidation type="whole" operator="lessThanOrEqual" allowBlank="1" showInputMessage="1" showErrorMessage="1" errorTitle="MAUVAISES SAISIE" error="LE NOMBRE SAISI EST SUPERIEUR A L'EFFECTIF TOTAL DE ELEVES GARÇONS CLASSÉS  DU NIVEAU _x000a_AYANT UNE MOYENNE 10&gt; M G ≥ 8.5  " promptTitle="Red. GARÇONS 10&gt; M G ≥ 8.5" sqref="I572:I574 I576:I583" xr:uid="{31777ACF-B840-4EFA-BFC5-D2BA6570D61D}">
      <formula1>AD572</formula1>
    </dataValidation>
    <dataValidation type="whole" operator="lessThanOrEqual" allowBlank="1" showInputMessage="1" showErrorMessage="1" errorTitle="MAUVAISES SAISIE" error="LE NOMBRE SAISI EST SUPERIEUR A L'EFFECTIF TOTAL ELEVES FILLES CLASSÉES  DU NIVEAU  AYANT UNE MOYENNE M G&lt; 8.5  " promptTitle="Non Red. FILLE  M G&lt; 8.5  " sqref="M572:M574 M576:M583" xr:uid="{6CC033FF-1DF6-4F59-AE94-009EBC39785E}">
      <formula1>AI572</formula1>
    </dataValidation>
    <dataValidation type="whole" operator="lessThanOrEqual" allowBlank="1" showInputMessage="1" showErrorMessage="1" errorTitle="MAUVAISES SAISIE" error="LE NOMBRE SAISI EST SUPERIEUR A L'EFFECTIF TOTAL  ELEVES GARÇONS CLASSÉS  DU NIVAU AYANT UNE MOYENNE M G&lt; 8.5  " promptTitle=" Red. GARÇONS M G&lt; 8.5  " sqref="O572:O574 O576:O583" xr:uid="{016A6CC4-7476-4F6B-90CE-70F94FFF4375}">
      <formula1>AH572</formula1>
    </dataValidation>
    <dataValidation type="whole" operator="lessThanOrEqual" allowBlank="1" showInputMessage="1" showErrorMessage="1" errorTitle="MAUVAISES SAISIE" error="LE NOMBRE SAISI EST SUPERIEUR A L'EFFECTIF TOTAL ELEVES GARÇONS CLASSES DU NIVEAU AYANT UNE MOYENNE M G&lt; 8.5  " sqref="L572:L574 L576:L583" xr:uid="{ED5F3692-EFBA-438A-90F3-379166A6BB98}">
      <formula1>AJ572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xWindow="400" yWindow="498" count="1">
        <x14:dataValidation type="list" allowBlank="1" showInputMessage="1" showErrorMessage="1" xr:uid="{709E9385-B6BC-4BD3-98EB-0DA75C2937DB}">
          <x14:formula1>
            <xm:f>ETABLISSEMENTS!$B$3:$B$367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79A0B-6E47-4214-999D-9C41B71F8DE4}">
  <sheetPr codeName="Feuil4"/>
  <dimension ref="A1:OB2096"/>
  <sheetViews>
    <sheetView showZeros="0" view="pageBreakPreview" zoomScale="84" zoomScaleNormal="80" zoomScaleSheetLayoutView="84" workbookViewId="0">
      <selection activeCell="IO1250" sqref="IO1250:IX1251"/>
    </sheetView>
  </sheetViews>
  <sheetFormatPr baseColWidth="10" defaultRowHeight="15" x14ac:dyDescent="0.25"/>
  <cols>
    <col min="2" max="2" width="6.5703125" customWidth="1"/>
    <col min="4" max="4" width="8.28515625" customWidth="1"/>
    <col min="5" max="5" width="8.85546875" customWidth="1"/>
    <col min="7" max="7" width="8.85546875" customWidth="1"/>
    <col min="9" max="9" width="34.85546875" customWidth="1"/>
    <col min="10" max="10" width="7.5703125" customWidth="1"/>
    <col min="11" max="11" width="6.7109375" customWidth="1"/>
    <col min="12" max="12" width="9.7109375" customWidth="1"/>
    <col min="13" max="13" width="47.140625" customWidth="1"/>
    <col min="15" max="15" width="24.42578125" customWidth="1"/>
    <col min="16" max="16" width="40.85546875" customWidth="1"/>
    <col min="17" max="17" width="24.28515625" customWidth="1"/>
    <col min="18" max="18" width="34.140625" customWidth="1"/>
    <col min="19" max="19" width="34.28515625" customWidth="1"/>
    <col min="20" max="20" width="25.7109375" customWidth="1"/>
    <col min="22" max="22" width="8.140625" customWidth="1"/>
    <col min="23" max="23" width="16.42578125" customWidth="1"/>
    <col min="24" max="24" width="16" customWidth="1"/>
    <col min="25" max="25" width="100.140625" customWidth="1"/>
    <col min="26" max="26" width="38.140625" customWidth="1"/>
    <col min="28" max="28" width="10.85546875" customWidth="1"/>
    <col min="29" max="29" width="29" customWidth="1"/>
    <col min="30" max="30" width="55.140625" customWidth="1"/>
    <col min="31" max="31" width="49.28515625" customWidth="1"/>
    <col min="32" max="32" width="41" customWidth="1"/>
    <col min="34" max="34" width="15.85546875" customWidth="1"/>
    <col min="35" max="35" width="18.5703125" customWidth="1"/>
    <col min="36" max="36" width="18.7109375" customWidth="1"/>
    <col min="37" max="37" width="101.140625" customWidth="1"/>
    <col min="38" max="38" width="31.42578125" customWidth="1"/>
    <col min="39" max="39" width="9.140625" customWidth="1"/>
    <col min="40" max="40" width="7.140625" customWidth="1"/>
    <col min="41" max="41" width="72.7109375" customWidth="1"/>
    <col min="42" max="42" width="10.28515625" customWidth="1"/>
    <col min="43" max="43" width="63.5703125" customWidth="1"/>
    <col min="44" max="44" width="10.5703125" customWidth="1"/>
    <col min="45" max="45" width="20" customWidth="1"/>
    <col min="46" max="46" width="11.42578125" customWidth="1"/>
    <col min="47" max="47" width="7.5703125" customWidth="1"/>
    <col min="48" max="48" width="52.42578125" customWidth="1"/>
    <col min="49" max="49" width="50.28515625" customWidth="1"/>
    <col min="50" max="50" width="20.7109375" customWidth="1"/>
    <col min="51" max="51" width="14.5703125" customWidth="1"/>
    <col min="52" max="52" width="18.7109375" customWidth="1"/>
    <col min="53" max="53" width="20.42578125" customWidth="1"/>
    <col min="55" max="55" width="7.5703125" customWidth="1"/>
    <col min="56" max="56" width="41.85546875" customWidth="1"/>
    <col min="57" max="57" width="43.85546875" customWidth="1"/>
    <col min="58" max="58" width="26" customWidth="1"/>
    <col min="59" max="59" width="15.28515625" customWidth="1"/>
    <col min="60" max="60" width="23.28515625" customWidth="1"/>
    <col min="61" max="61" width="26" customWidth="1"/>
    <col min="63" max="63" width="7.5703125" customWidth="1"/>
    <col min="64" max="64" width="51.5703125" customWidth="1"/>
    <col min="65" max="65" width="55.42578125" customWidth="1"/>
    <col min="66" max="66" width="22.28515625" customWidth="1"/>
    <col min="67" max="67" width="15.28515625" customWidth="1"/>
    <col min="68" max="68" width="18.140625" customWidth="1"/>
    <col min="69" max="69" width="15.7109375" customWidth="1"/>
    <col min="71" max="71" width="12.140625" customWidth="1"/>
    <col min="72" max="72" width="25.28515625" customWidth="1"/>
    <col min="73" max="73" width="27.140625" customWidth="1"/>
    <col min="74" max="74" width="72.5703125" customWidth="1"/>
    <col min="75" max="75" width="48.85546875" customWidth="1"/>
    <col min="77" max="77" width="18.85546875" customWidth="1"/>
    <col min="78" max="78" width="16" customWidth="1"/>
    <col min="79" max="80" width="11.7109375" customWidth="1"/>
    <col min="81" max="81" width="11.42578125" customWidth="1"/>
    <col min="82" max="82" width="12.140625" customWidth="1"/>
    <col min="83" max="84" width="12.85546875" customWidth="1"/>
    <col min="85" max="86" width="12.28515625" customWidth="1"/>
    <col min="87" max="87" width="12.140625" customWidth="1"/>
    <col min="88" max="88" width="11.140625" customWidth="1"/>
    <col min="89" max="89" width="14" customWidth="1"/>
    <col min="90" max="90" width="15.140625" customWidth="1"/>
    <col min="92" max="92" width="12.7109375" customWidth="1"/>
    <col min="93" max="93" width="14.42578125" bestFit="1" customWidth="1"/>
    <col min="94" max="94" width="16.42578125" customWidth="1"/>
    <col min="95" max="95" width="48.85546875" customWidth="1"/>
    <col min="96" max="96" width="17.7109375" customWidth="1"/>
    <col min="97" max="97" width="8.85546875" customWidth="1"/>
    <col min="98" max="98" width="19.5703125" customWidth="1"/>
    <col min="99" max="99" width="8.28515625" customWidth="1"/>
    <col min="100" max="100" width="15" customWidth="1"/>
    <col min="101" max="101" width="13" customWidth="1"/>
    <col min="102" max="102" width="11.5703125" customWidth="1"/>
    <col min="104" max="104" width="20.85546875" customWidth="1"/>
    <col min="106" max="106" width="10.42578125" customWidth="1"/>
    <col min="110" max="110" width="10.140625" customWidth="1"/>
    <col min="111" max="111" width="9.85546875" customWidth="1"/>
    <col min="117" max="117" width="9.140625" customWidth="1"/>
    <col min="122" max="125" width="9.7109375" customWidth="1"/>
    <col min="126" max="126" width="7.7109375" customWidth="1"/>
    <col min="127" max="139" width="9.7109375" customWidth="1"/>
    <col min="142" max="146" width="8.28515625" customWidth="1"/>
    <col min="147" max="147" width="9.28515625" customWidth="1"/>
    <col min="148" max="161" width="8.28515625" customWidth="1"/>
    <col min="177" max="177" width="22.42578125" customWidth="1"/>
    <col min="179" max="179" width="18.28515625" customWidth="1"/>
    <col min="180" max="180" width="13.7109375" customWidth="1"/>
    <col min="181" max="182" width="11.85546875" customWidth="1"/>
    <col min="183" max="183" width="12.7109375" customWidth="1"/>
    <col min="184" max="185" width="11.85546875" customWidth="1"/>
    <col min="186" max="186" width="13" customWidth="1"/>
    <col min="187" max="188" width="11.85546875" customWidth="1"/>
    <col min="189" max="189" width="13.85546875" customWidth="1"/>
    <col min="190" max="191" width="11.85546875" customWidth="1"/>
    <col min="192" max="192" width="15" customWidth="1"/>
    <col min="194" max="194" width="11" customWidth="1"/>
    <col min="195" max="195" width="47.28515625" customWidth="1"/>
    <col min="196" max="196" width="12.42578125" customWidth="1"/>
    <col min="197" max="197" width="59.5703125" customWidth="1"/>
    <col min="198" max="198" width="27.85546875" customWidth="1"/>
    <col min="199" max="199" width="27.5703125" customWidth="1"/>
    <col min="201" max="201" width="8.42578125" customWidth="1"/>
    <col min="202" max="202" width="22.85546875" customWidth="1"/>
    <col min="203" max="203" width="81.5703125" customWidth="1"/>
    <col min="204" max="204" width="73.28515625" customWidth="1"/>
    <col min="206" max="206" width="7.28515625" customWidth="1"/>
    <col min="207" max="207" width="47.140625" customWidth="1"/>
    <col min="208" max="208" width="12.42578125" customWidth="1"/>
    <col min="209" max="209" width="44.5703125" customWidth="1"/>
    <col min="210" max="210" width="46.7109375" customWidth="1"/>
    <col min="211" max="211" width="27" customWidth="1"/>
    <col min="213" max="213" width="8.5703125" customWidth="1"/>
    <col min="214" max="214" width="17.140625" customWidth="1"/>
    <col min="215" max="215" width="33.42578125" customWidth="1"/>
    <col min="216" max="216" width="16" customWidth="1"/>
    <col min="217" max="217" width="9.42578125" customWidth="1"/>
    <col min="218" max="218" width="10" customWidth="1"/>
    <col min="219" max="219" width="33.42578125" customWidth="1"/>
    <col min="220" max="220" width="57" customWidth="1"/>
    <col min="221" max="221" width="18.5703125" customWidth="1"/>
    <col min="222" max="222" width="13.28515625" customWidth="1"/>
    <col min="223" max="223" width="60.28515625" customWidth="1"/>
    <col min="224" max="224" width="13.42578125" bestFit="1" customWidth="1"/>
    <col min="225" max="225" width="57.28515625" customWidth="1"/>
    <col min="226" max="226" width="20.42578125" customWidth="1"/>
    <col min="227" max="227" width="20.5703125" customWidth="1"/>
    <col min="229" max="229" width="8.7109375" customWidth="1"/>
    <col min="230" max="230" width="68.85546875" customWidth="1"/>
    <col min="231" max="231" width="21.28515625" customWidth="1"/>
    <col min="232" max="232" width="86" customWidth="1"/>
    <col min="235" max="235" width="27.5703125" customWidth="1"/>
    <col min="236" max="236" width="51.42578125" customWidth="1"/>
    <col min="237" max="237" width="16.5703125" customWidth="1"/>
    <col min="238" max="238" width="20.140625" customWidth="1"/>
    <col min="239" max="239" width="56.5703125" customWidth="1"/>
    <col min="242" max="242" width="17.85546875" customWidth="1"/>
    <col min="243" max="243" width="38.140625" customWidth="1"/>
    <col min="244" max="244" width="14.85546875" customWidth="1"/>
    <col min="246" max="246" width="61.28515625" customWidth="1"/>
    <col min="247" max="247" width="31.140625" customWidth="1"/>
    <col min="249" max="249" width="8" customWidth="1"/>
    <col min="250" max="250" width="14.28515625" customWidth="1"/>
    <col min="251" max="251" width="37.140625" customWidth="1"/>
    <col min="252" max="252" width="9.5703125" customWidth="1"/>
    <col min="253" max="253" width="13" customWidth="1"/>
    <col min="254" max="254" width="17" customWidth="1"/>
    <col min="255" max="255" width="16.42578125" customWidth="1"/>
    <col min="256" max="256" width="28.7109375" customWidth="1"/>
    <col min="257" max="257" width="27.7109375" customWidth="1"/>
    <col min="258" max="258" width="14.42578125" customWidth="1"/>
    <col min="260" max="260" width="6.140625" customWidth="1"/>
    <col min="261" max="261" width="16.7109375" customWidth="1"/>
    <col min="262" max="262" width="33.7109375" customWidth="1"/>
    <col min="263" max="263" width="9.85546875" customWidth="1"/>
    <col min="264" max="264" width="12.85546875" customWidth="1"/>
    <col min="265" max="265" width="23.42578125" customWidth="1"/>
    <col min="266" max="266" width="37" customWidth="1"/>
    <col min="267" max="267" width="45.7109375" customWidth="1"/>
    <col min="269" max="269" width="9.28515625" customWidth="1"/>
    <col min="270" max="270" width="19.7109375" customWidth="1"/>
    <col min="271" max="271" width="43.7109375" customWidth="1"/>
    <col min="272" max="272" width="13.28515625" customWidth="1"/>
    <col min="273" max="273" width="12" customWidth="1"/>
    <col min="274" max="274" width="26.7109375" customWidth="1"/>
    <col min="275" max="275" width="61.7109375" customWidth="1"/>
    <col min="277" max="277" width="7.7109375" customWidth="1"/>
    <col min="278" max="278" width="47" customWidth="1"/>
    <col min="279" max="279" width="15.7109375" customWidth="1"/>
    <col min="280" max="280" width="10" customWidth="1"/>
    <col min="281" max="281" width="19.85546875" customWidth="1"/>
    <col min="282" max="282" width="27.5703125" customWidth="1"/>
    <col min="283" max="283" width="22.85546875" customWidth="1"/>
    <col min="284" max="284" width="35.7109375" customWidth="1"/>
    <col min="286" max="286" width="70.42578125" customWidth="1"/>
    <col min="287" max="288" width="17.140625" customWidth="1"/>
    <col min="289" max="289" width="15.5703125" customWidth="1"/>
    <col min="290" max="290" width="21.5703125" customWidth="1"/>
    <col min="291" max="291" width="43.5703125" customWidth="1"/>
    <col min="293" max="293" width="45" customWidth="1"/>
    <col min="297" max="297" width="14.140625" customWidth="1"/>
    <col min="301" max="301" width="13" customWidth="1"/>
    <col min="307" max="307" width="8.5703125" customWidth="1"/>
    <col min="308" max="308" width="62.140625" customWidth="1"/>
    <col min="309" max="309" width="19.7109375" customWidth="1"/>
    <col min="310" max="310" width="11.28515625" customWidth="1"/>
    <col min="311" max="311" width="26.140625" customWidth="1"/>
    <col min="312" max="312" width="21.7109375" customWidth="1"/>
    <col min="313" max="313" width="36.42578125" customWidth="1"/>
    <col min="315" max="315" width="7.7109375" customWidth="1"/>
    <col min="316" max="316" width="48.140625" customWidth="1"/>
    <col min="317" max="320" width="21" customWidth="1"/>
    <col min="321" max="321" width="40.85546875" customWidth="1"/>
    <col min="323" max="323" width="51.5703125" customWidth="1"/>
    <col min="324" max="331" width="16.7109375" customWidth="1"/>
    <col min="334" max="334" width="72.85546875" customWidth="1"/>
    <col min="335" max="335" width="56" customWidth="1"/>
    <col min="336" max="336" width="44.7109375" customWidth="1"/>
    <col min="339" max="339" width="53.5703125" customWidth="1"/>
    <col min="340" max="340" width="23" customWidth="1"/>
    <col min="341" max="342" width="16.85546875" customWidth="1"/>
    <col min="343" max="343" width="21.140625" customWidth="1"/>
    <col min="344" max="344" width="39.140625" customWidth="1"/>
    <col min="347" max="347" width="53.5703125" customWidth="1"/>
    <col min="348" max="348" width="23" customWidth="1"/>
    <col min="349" max="350" width="16.85546875" customWidth="1"/>
    <col min="351" max="351" width="21.140625" customWidth="1"/>
    <col min="352" max="352" width="39.140625" customWidth="1"/>
    <col min="355" max="355" width="53.5703125" customWidth="1"/>
    <col min="356" max="356" width="23" customWidth="1"/>
    <col min="357" max="357" width="16.85546875" customWidth="1"/>
    <col min="358" max="358" width="19.85546875" customWidth="1"/>
    <col min="359" max="359" width="21.140625" customWidth="1"/>
    <col min="360" max="360" width="39.140625" customWidth="1"/>
    <col min="362" max="362" width="20.42578125" customWidth="1"/>
    <col min="363" max="363" width="32.7109375" customWidth="1"/>
    <col min="364" max="364" width="78.28515625" customWidth="1"/>
    <col min="365" max="365" width="54" customWidth="1"/>
    <col min="367" max="367" width="16.28515625" customWidth="1"/>
    <col min="368" max="368" width="3.5703125" customWidth="1"/>
    <col min="369" max="369" width="3.85546875" customWidth="1"/>
    <col min="370" max="370" width="23.7109375" customWidth="1"/>
    <col min="371" max="371" width="13.42578125" customWidth="1"/>
    <col min="372" max="372" width="20.140625" customWidth="1"/>
    <col min="373" max="373" width="26" customWidth="1"/>
    <col min="374" max="374" width="20.7109375" customWidth="1"/>
    <col min="375" max="375" width="18.42578125" customWidth="1"/>
    <col min="378" max="378" width="5.85546875" customWidth="1"/>
    <col min="386" max="386" width="26.28515625" customWidth="1"/>
    <col min="392" max="392" width="37" customWidth="1"/>
  </cols>
  <sheetData>
    <row r="1" spans="1:20" ht="42" customHeight="1" x14ac:dyDescent="0.25">
      <c r="A1" s="1204" t="s">
        <v>445</v>
      </c>
      <c r="B1" s="1205"/>
      <c r="C1" s="1205"/>
      <c r="D1" s="1205"/>
      <c r="E1" s="1205"/>
      <c r="F1" s="1205"/>
      <c r="G1" s="1205"/>
      <c r="H1" s="1205"/>
      <c r="I1" s="1205"/>
      <c r="J1" s="1206" t="s">
        <v>449</v>
      </c>
      <c r="K1" s="1205"/>
      <c r="L1" s="1205"/>
      <c r="M1" s="1207"/>
      <c r="Q1" s="2062" t="s">
        <v>75</v>
      </c>
      <c r="R1" s="2062"/>
      <c r="T1" s="927">
        <v>1</v>
      </c>
    </row>
    <row r="2" spans="1:20" ht="27" thickBot="1" x14ac:dyDescent="0.45">
      <c r="A2" s="448" t="s">
        <v>446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452"/>
    </row>
    <row r="3" spans="1:20" ht="58.5" customHeight="1" x14ac:dyDescent="0.6">
      <c r="A3" s="446" t="s">
        <v>1041</v>
      </c>
      <c r="B3" s="437"/>
      <c r="C3" s="437"/>
      <c r="D3" s="437"/>
      <c r="E3" s="2100" t="str">
        <f>'PREMIER TRIMES.'!C1</f>
        <v>KORHOGO</v>
      </c>
      <c r="F3" s="2100"/>
      <c r="G3" s="2100"/>
      <c r="H3" s="2100"/>
      <c r="I3" s="2100"/>
      <c r="J3" s="453" t="s">
        <v>450</v>
      </c>
      <c r="K3" s="437"/>
      <c r="L3" s="437"/>
      <c r="M3" s="438"/>
      <c r="O3" s="2123">
        <f>'PREMIER TRIMES.'!C5</f>
        <v>0</v>
      </c>
      <c r="P3" s="2124"/>
      <c r="Q3" s="2124"/>
      <c r="R3" s="2124"/>
      <c r="S3" s="2124"/>
      <c r="T3" s="2125"/>
    </row>
    <row r="4" spans="1:20" ht="37.5" x14ac:dyDescent="0.6">
      <c r="A4" s="446" t="s">
        <v>1161</v>
      </c>
      <c r="B4" s="437"/>
      <c r="C4" s="437"/>
      <c r="D4" s="437"/>
      <c r="E4" s="437"/>
      <c r="F4" s="2117">
        <f>'PREMIER TRIMES.'!C2</f>
        <v>0</v>
      </c>
      <c r="G4" s="2117"/>
      <c r="H4" s="2117"/>
      <c r="I4" s="2117"/>
      <c r="J4" s="2117"/>
      <c r="K4" s="2117"/>
      <c r="L4" s="2117"/>
      <c r="M4" s="2118"/>
      <c r="O4" s="2126"/>
      <c r="P4" s="2127"/>
      <c r="Q4" s="2127"/>
      <c r="R4" s="2127"/>
      <c r="S4" s="2127"/>
      <c r="T4" s="2128"/>
    </row>
    <row r="5" spans="1:20" ht="47.25" customHeight="1" x14ac:dyDescent="0.25">
      <c r="A5" s="439"/>
      <c r="M5" s="438"/>
      <c r="O5" s="2126"/>
      <c r="P5" s="2127"/>
      <c r="Q5" s="2127"/>
      <c r="R5" s="2127"/>
      <c r="S5" s="2127"/>
      <c r="T5" s="2128"/>
    </row>
    <row r="6" spans="1:20" ht="30" customHeight="1" x14ac:dyDescent="0.25">
      <c r="A6" s="439"/>
      <c r="M6" s="438"/>
      <c r="O6" s="2126"/>
      <c r="P6" s="2127"/>
      <c r="Q6" s="2127"/>
      <c r="R6" s="2127"/>
      <c r="S6" s="2127"/>
      <c r="T6" s="2128"/>
    </row>
    <row r="7" spans="1:20" ht="30" customHeight="1" x14ac:dyDescent="0.25">
      <c r="A7" s="439"/>
      <c r="M7" s="438"/>
      <c r="O7" s="2126"/>
      <c r="P7" s="2127"/>
      <c r="Q7" s="2127"/>
      <c r="R7" s="2127"/>
      <c r="S7" s="2127"/>
      <c r="T7" s="2128"/>
    </row>
    <row r="8" spans="1:20" ht="54.75" customHeight="1" x14ac:dyDescent="0.25">
      <c r="A8" s="439"/>
      <c r="H8" s="2132" t="str">
        <f>'PREMIER TRIMES.'!J1</f>
        <v>2025-2026</v>
      </c>
      <c r="I8" s="2132"/>
      <c r="M8" s="438"/>
      <c r="O8" s="2126"/>
      <c r="P8" s="2127"/>
      <c r="Q8" s="2127"/>
      <c r="R8" s="2127"/>
      <c r="S8" s="2127"/>
      <c r="T8" s="2128"/>
    </row>
    <row r="9" spans="1:20" ht="30" customHeight="1" x14ac:dyDescent="0.25">
      <c r="A9" s="439"/>
      <c r="M9" s="438"/>
      <c r="O9" s="2126"/>
      <c r="P9" s="2127"/>
      <c r="Q9" s="2127"/>
      <c r="R9" s="2127"/>
      <c r="S9" s="2127"/>
      <c r="T9" s="2128"/>
    </row>
    <row r="10" spans="1:20" ht="83.25" customHeight="1" x14ac:dyDescent="0.45">
      <c r="A10" s="439"/>
      <c r="F10" s="1034" t="s">
        <v>779</v>
      </c>
      <c r="G10" s="2199">
        <f>'PREMIER TRIMES.'!C2</f>
        <v>0</v>
      </c>
      <c r="H10" s="2199"/>
      <c r="I10" s="2199"/>
      <c r="J10" s="2199"/>
      <c r="K10" s="1033" t="s">
        <v>778</v>
      </c>
      <c r="L10" s="2119">
        <f ca="1">NOW()</f>
        <v>45945.709502662037</v>
      </c>
      <c r="M10" s="2122"/>
      <c r="O10" s="2126"/>
      <c r="P10" s="2127"/>
      <c r="Q10" s="2127"/>
      <c r="R10" s="2127"/>
      <c r="S10" s="2127"/>
      <c r="T10" s="2128"/>
    </row>
    <row r="11" spans="1:20" ht="101.25" customHeight="1" x14ac:dyDescent="0.5">
      <c r="A11" s="440"/>
      <c r="B11" s="441"/>
      <c r="C11" s="441"/>
      <c r="D11" s="441"/>
      <c r="E11" s="992"/>
      <c r="F11" s="1034"/>
      <c r="G11" s="2119"/>
      <c r="H11" s="2119"/>
      <c r="I11" s="2119"/>
      <c r="J11" s="993"/>
      <c r="K11" s="1716" t="s">
        <v>448</v>
      </c>
      <c r="L11" s="1714"/>
      <c r="M11" s="1715"/>
      <c r="O11" s="2126"/>
      <c r="P11" s="2127"/>
      <c r="Q11" s="2127"/>
      <c r="R11" s="2127"/>
      <c r="S11" s="2127"/>
      <c r="T11" s="2128"/>
    </row>
    <row r="12" spans="1:20" ht="31.5" x14ac:dyDescent="0.5">
      <c r="A12" s="439" t="s">
        <v>447</v>
      </c>
      <c r="B12" s="441"/>
      <c r="C12" s="441"/>
      <c r="D12" s="441"/>
      <c r="E12" s="441"/>
      <c r="F12" s="441"/>
      <c r="H12" s="441"/>
      <c r="I12" s="441"/>
      <c r="K12" s="441"/>
      <c r="L12" s="441"/>
      <c r="M12" s="438"/>
      <c r="O12" s="2126"/>
      <c r="P12" s="2127"/>
      <c r="Q12" s="2127"/>
      <c r="R12" s="2127"/>
      <c r="S12" s="2127"/>
      <c r="T12" s="2128"/>
    </row>
    <row r="13" spans="1:20" x14ac:dyDescent="0.25">
      <c r="A13" s="439"/>
      <c r="M13" s="438"/>
      <c r="O13" s="2126"/>
      <c r="P13" s="2127"/>
      <c r="Q13" s="2127"/>
      <c r="R13" s="2127"/>
      <c r="S13" s="2127"/>
      <c r="T13" s="2128"/>
    </row>
    <row r="14" spans="1:20" x14ac:dyDescent="0.25">
      <c r="A14" s="439"/>
      <c r="M14" s="438"/>
      <c r="O14" s="2126"/>
      <c r="P14" s="2127"/>
      <c r="Q14" s="2127"/>
      <c r="R14" s="2127"/>
      <c r="S14" s="2127"/>
      <c r="T14" s="2128"/>
    </row>
    <row r="15" spans="1:20" ht="124.5" customHeight="1" thickBot="1" x14ac:dyDescent="0.3">
      <c r="A15" s="443"/>
      <c r="B15" s="444"/>
      <c r="C15" s="444"/>
      <c r="D15" s="444"/>
      <c r="E15" s="444"/>
      <c r="F15" s="444"/>
      <c r="G15" s="444"/>
      <c r="H15" s="444"/>
      <c r="I15" s="1208"/>
      <c r="J15" s="444"/>
      <c r="K15" s="444"/>
      <c r="L15" s="444"/>
      <c r="M15" s="445"/>
      <c r="O15" s="2129"/>
      <c r="P15" s="2130"/>
      <c r="Q15" s="2130"/>
      <c r="R15" s="2130"/>
      <c r="S15" s="2130"/>
      <c r="T15" s="2131"/>
    </row>
    <row r="16" spans="1:20" ht="21" x14ac:dyDescent="0.35">
      <c r="N16" s="666"/>
      <c r="O16" s="383"/>
      <c r="P16" s="383"/>
      <c r="Q16" s="383"/>
      <c r="R16" s="383"/>
      <c r="S16" s="383"/>
      <c r="T16" s="383"/>
    </row>
    <row r="17" spans="15:20" ht="21" x14ac:dyDescent="0.35">
      <c r="O17" s="669" t="s">
        <v>76</v>
      </c>
      <c r="P17" s="670"/>
      <c r="Q17" s="670"/>
      <c r="R17" s="671"/>
      <c r="S17" s="671"/>
      <c r="T17" s="680">
        <v>2</v>
      </c>
    </row>
    <row r="18" spans="15:20" ht="21" x14ac:dyDescent="0.35">
      <c r="O18" s="669" t="s">
        <v>77</v>
      </c>
      <c r="P18" s="670"/>
      <c r="Q18" s="670"/>
      <c r="R18" s="671"/>
      <c r="S18" s="671"/>
      <c r="T18" s="671"/>
    </row>
    <row r="19" spans="15:20" ht="21.75" thickBot="1" x14ac:dyDescent="0.4">
      <c r="O19" s="669" t="s">
        <v>706</v>
      </c>
      <c r="P19" s="670"/>
      <c r="Q19" s="670"/>
      <c r="R19" s="672"/>
      <c r="S19" s="672"/>
      <c r="T19" s="672"/>
    </row>
    <row r="20" spans="15:20" ht="21.75" thickBot="1" x14ac:dyDescent="0.4">
      <c r="O20" s="670"/>
      <c r="P20" s="685" t="s">
        <v>707</v>
      </c>
      <c r="Q20" s="686" t="s">
        <v>708</v>
      </c>
      <c r="R20" s="687" t="s">
        <v>709</v>
      </c>
      <c r="S20" s="686" t="s">
        <v>4</v>
      </c>
      <c r="T20" s="672"/>
    </row>
    <row r="21" spans="15:20" ht="20.25" customHeight="1" thickBot="1" x14ac:dyDescent="0.4">
      <c r="O21" s="670"/>
      <c r="P21" s="1694">
        <f>'PREMIER TRIMES.'!C9</f>
        <v>0</v>
      </c>
      <c r="Q21" s="1695">
        <f>'PREMIER TRIMES.'!D9</f>
        <v>0</v>
      </c>
      <c r="R21" s="1695">
        <f>'PREMIER TRIMES.'!E9</f>
        <v>0</v>
      </c>
      <c r="S21" s="1695">
        <f>'PREMIER TRIMES.'!F9</f>
        <v>0</v>
      </c>
      <c r="T21" s="672"/>
    </row>
    <row r="22" spans="15:20" ht="14.25" customHeight="1" x14ac:dyDescent="0.35">
      <c r="O22" s="670"/>
      <c r="P22" s="670"/>
      <c r="Q22" s="670"/>
      <c r="R22" s="672"/>
      <c r="S22" s="672"/>
      <c r="T22" s="672"/>
    </row>
    <row r="23" spans="15:20" ht="21" x14ac:dyDescent="0.35">
      <c r="O23" s="673" t="s">
        <v>710</v>
      </c>
      <c r="P23" s="674"/>
      <c r="Q23" s="674"/>
      <c r="R23" s="674"/>
      <c r="S23" s="674"/>
      <c r="T23" s="674"/>
    </row>
    <row r="24" spans="15:20" ht="22.5" x14ac:dyDescent="0.4">
      <c r="O24" s="675" t="s">
        <v>780</v>
      </c>
      <c r="P24" s="674"/>
      <c r="Q24" s="674"/>
      <c r="R24" s="674"/>
      <c r="S24" s="674"/>
      <c r="T24" s="674"/>
    </row>
    <row r="25" spans="15:20" ht="12" customHeight="1" thickBot="1" x14ac:dyDescent="0.45">
      <c r="O25" s="675"/>
      <c r="P25" s="674"/>
      <c r="Q25" s="674"/>
      <c r="R25" s="674"/>
      <c r="S25" s="674"/>
      <c r="T25" s="674"/>
    </row>
    <row r="26" spans="15:20" ht="23.25" thickBot="1" x14ac:dyDescent="0.45">
      <c r="O26" s="675"/>
      <c r="P26" s="688" t="s">
        <v>80</v>
      </c>
      <c r="Q26" s="689" t="s">
        <v>81</v>
      </c>
      <c r="R26" s="689" t="s">
        <v>82</v>
      </c>
      <c r="S26" s="690" t="s">
        <v>4</v>
      </c>
      <c r="T26" s="674"/>
    </row>
    <row r="27" spans="15:20" ht="28.5" customHeight="1" thickBot="1" x14ac:dyDescent="0.45">
      <c r="O27" s="675"/>
      <c r="P27" s="1036" t="s">
        <v>930</v>
      </c>
      <c r="Q27" s="1491" t="s">
        <v>1097</v>
      </c>
      <c r="R27" s="1037" t="s">
        <v>930</v>
      </c>
      <c r="S27" s="1490" t="s">
        <v>1096</v>
      </c>
      <c r="T27" s="674"/>
    </row>
    <row r="28" spans="15:20" ht="23.25" thickBot="1" x14ac:dyDescent="0.45">
      <c r="O28" s="675"/>
      <c r="P28" s="1528">
        <f>'PREMIER TRIMES.'!C15</f>
        <v>0</v>
      </c>
      <c r="Q28" s="1528">
        <f>'PREMIER TRIMES.'!D15</f>
        <v>0</v>
      </c>
      <c r="R28" s="1528">
        <f>'PREMIER TRIMES.'!E15</f>
        <v>0</v>
      </c>
      <c r="S28" s="1696">
        <f>'PREMIER TRIMES.'!F15</f>
        <v>0</v>
      </c>
      <c r="T28" s="674"/>
    </row>
    <row r="29" spans="15:20" ht="21.75" thickBot="1" x14ac:dyDescent="0.4">
      <c r="O29" s="672"/>
      <c r="P29" s="672"/>
      <c r="Q29" s="672"/>
      <c r="R29" s="672"/>
      <c r="S29" s="672"/>
      <c r="T29" s="674"/>
    </row>
    <row r="30" spans="15:20" ht="21.75" thickBot="1" x14ac:dyDescent="0.4">
      <c r="O30" s="1492" t="s">
        <v>929</v>
      </c>
      <c r="P30" s="2063">
        <f>'PREMIER TRIMES.'!C17</f>
        <v>0</v>
      </c>
      <c r="Q30" s="2064"/>
      <c r="R30" s="2064"/>
      <c r="S30" s="2064"/>
      <c r="T30" s="2065"/>
    </row>
    <row r="31" spans="15:20" ht="25.5" customHeight="1" thickBot="1" x14ac:dyDescent="0.4">
      <c r="O31" s="672"/>
      <c r="P31" s="2066"/>
      <c r="Q31" s="2067"/>
      <c r="R31" s="2067"/>
      <c r="S31" s="2067"/>
      <c r="T31" s="2068"/>
    </row>
    <row r="32" spans="15:20" ht="22.5" x14ac:dyDescent="0.4">
      <c r="O32" s="675" t="s">
        <v>711</v>
      </c>
      <c r="P32" s="674"/>
      <c r="Q32" s="674"/>
      <c r="R32" s="674"/>
      <c r="S32" s="674"/>
      <c r="T32" s="674"/>
    </row>
    <row r="33" spans="15:20" ht="23.25" thickBot="1" x14ac:dyDescent="0.45">
      <c r="O33" s="675" t="s">
        <v>712</v>
      </c>
      <c r="P33" s="674"/>
      <c r="Q33" s="674"/>
      <c r="R33" s="674"/>
      <c r="S33" s="674"/>
      <c r="T33" s="674"/>
    </row>
    <row r="34" spans="15:20" ht="19.5" customHeight="1" thickBot="1" x14ac:dyDescent="0.3">
      <c r="O34" s="2108" t="s">
        <v>713</v>
      </c>
      <c r="P34" s="2110" t="s">
        <v>714</v>
      </c>
      <c r="Q34" s="2112" t="s">
        <v>34</v>
      </c>
      <c r="R34" s="2114" t="s">
        <v>715</v>
      </c>
      <c r="S34" s="2115"/>
      <c r="T34" s="2116"/>
    </row>
    <row r="35" spans="15:20" ht="21.75" thickBot="1" x14ac:dyDescent="0.3">
      <c r="O35" s="2109"/>
      <c r="P35" s="2111"/>
      <c r="Q35" s="2113"/>
      <c r="R35" s="667" t="s">
        <v>152</v>
      </c>
      <c r="S35" s="667" t="s">
        <v>716</v>
      </c>
      <c r="T35" s="668" t="s">
        <v>315</v>
      </c>
    </row>
    <row r="36" spans="15:20" ht="19.5" customHeight="1" thickBot="1" x14ac:dyDescent="0.3">
      <c r="O36" s="1479">
        <f>'PREMIER TRIMES.'!B24</f>
        <v>0</v>
      </c>
      <c r="P36" s="1494">
        <f>'PREMIER TRIMES.'!C24</f>
        <v>0</v>
      </c>
      <c r="Q36" s="1494">
        <f>'PREMIER TRIMES.'!D24</f>
        <v>0</v>
      </c>
      <c r="R36" s="1494">
        <f>'PREMIER TRIMES.'!E24</f>
        <v>0</v>
      </c>
      <c r="S36" s="1494">
        <f>'PREMIER TRIMES.'!F24</f>
        <v>0</v>
      </c>
      <c r="T36" s="1493">
        <f>'PREMIER TRIMES.'!G24</f>
        <v>0</v>
      </c>
    </row>
    <row r="37" spans="15:20" ht="19.5" customHeight="1" thickBot="1" x14ac:dyDescent="0.3">
      <c r="O37" s="1479">
        <f>'PREMIER TRIMES.'!B25</f>
        <v>0</v>
      </c>
      <c r="P37" s="1494">
        <f>'PREMIER TRIMES.'!C25</f>
        <v>0</v>
      </c>
      <c r="Q37" s="1494">
        <f>'PREMIER TRIMES.'!D25</f>
        <v>0</v>
      </c>
      <c r="R37" s="1494">
        <f>'PREMIER TRIMES.'!E25</f>
        <v>0</v>
      </c>
      <c r="S37" s="1494">
        <f>'PREMIER TRIMES.'!F25</f>
        <v>0</v>
      </c>
      <c r="T37" s="1493">
        <f>'PREMIER TRIMES.'!G25</f>
        <v>0</v>
      </c>
    </row>
    <row r="38" spans="15:20" ht="19.5" customHeight="1" thickBot="1" x14ac:dyDescent="0.3">
      <c r="O38" s="1479">
        <f>'PREMIER TRIMES.'!B26</f>
        <v>0</v>
      </c>
      <c r="P38" s="1494">
        <f>'PREMIER TRIMES.'!C26</f>
        <v>0</v>
      </c>
      <c r="Q38" s="1494">
        <f>'PREMIER TRIMES.'!D26</f>
        <v>0</v>
      </c>
      <c r="R38" s="1494">
        <f>'PREMIER TRIMES.'!E26</f>
        <v>0</v>
      </c>
      <c r="S38" s="1494">
        <f>'PREMIER TRIMES.'!F26</f>
        <v>0</v>
      </c>
      <c r="T38" s="1493">
        <f>'PREMIER TRIMES.'!G26</f>
        <v>0</v>
      </c>
    </row>
    <row r="39" spans="15:20" ht="19.5" customHeight="1" thickBot="1" x14ac:dyDescent="0.3">
      <c r="O39" s="1479">
        <f>'PREMIER TRIMES.'!B27</f>
        <v>0</v>
      </c>
      <c r="P39" s="1494">
        <f>'PREMIER TRIMES.'!C27</f>
        <v>0</v>
      </c>
      <c r="Q39" s="1494">
        <f>'PREMIER TRIMES.'!D27</f>
        <v>0</v>
      </c>
      <c r="R39" s="1494">
        <f>'PREMIER TRIMES.'!E27</f>
        <v>0</v>
      </c>
      <c r="S39" s="1494">
        <f>'PREMIER TRIMES.'!F27</f>
        <v>0</v>
      </c>
      <c r="T39" s="1493">
        <f>'PREMIER TRIMES.'!G27</f>
        <v>0</v>
      </c>
    </row>
    <row r="40" spans="15:20" ht="19.5" customHeight="1" thickBot="1" x14ac:dyDescent="0.3">
      <c r="O40" s="1479">
        <f>'PREMIER TRIMES.'!B28</f>
        <v>0</v>
      </c>
      <c r="P40" s="1494">
        <f>'PREMIER TRIMES.'!C28</f>
        <v>0</v>
      </c>
      <c r="Q40" s="1494">
        <f>'PREMIER TRIMES.'!D28</f>
        <v>0</v>
      </c>
      <c r="R40" s="1494">
        <f>'PREMIER TRIMES.'!E28</f>
        <v>0</v>
      </c>
      <c r="S40" s="1494">
        <f>'PREMIER TRIMES.'!F28</f>
        <v>0</v>
      </c>
      <c r="T40" s="1493">
        <f>'PREMIER TRIMES.'!G28</f>
        <v>0</v>
      </c>
    </row>
    <row r="41" spans="15:20" ht="19.5" customHeight="1" thickBot="1" x14ac:dyDescent="0.3">
      <c r="O41" s="1479">
        <f>'PREMIER TRIMES.'!B29</f>
        <v>0</v>
      </c>
      <c r="P41" s="1494">
        <f>'PREMIER TRIMES.'!C29</f>
        <v>0</v>
      </c>
      <c r="Q41" s="1494">
        <f>'PREMIER TRIMES.'!D29</f>
        <v>0</v>
      </c>
      <c r="R41" s="1494">
        <f>'PREMIER TRIMES.'!E29</f>
        <v>0</v>
      </c>
      <c r="S41" s="1494">
        <f>'PREMIER TRIMES.'!F29</f>
        <v>0</v>
      </c>
      <c r="T41" s="1493">
        <f>'PREMIER TRIMES.'!G29</f>
        <v>0</v>
      </c>
    </row>
    <row r="42" spans="15:20" ht="19.5" customHeight="1" thickBot="1" x14ac:dyDescent="0.3">
      <c r="O42" s="1479">
        <f>'PREMIER TRIMES.'!B30</f>
        <v>0</v>
      </c>
      <c r="P42" s="1494">
        <f>'PREMIER TRIMES.'!C30</f>
        <v>0</v>
      </c>
      <c r="Q42" s="1494">
        <f>'PREMIER TRIMES.'!D30</f>
        <v>0</v>
      </c>
      <c r="R42" s="1494">
        <f>'PREMIER TRIMES.'!E30</f>
        <v>0</v>
      </c>
      <c r="S42" s="1494">
        <f>'PREMIER TRIMES.'!F30</f>
        <v>0</v>
      </c>
      <c r="T42" s="1493">
        <f>'PREMIER TRIMES.'!G30</f>
        <v>0</v>
      </c>
    </row>
    <row r="43" spans="15:20" ht="19.5" customHeight="1" thickBot="1" x14ac:dyDescent="0.3">
      <c r="O43" s="1479">
        <f>'PREMIER TRIMES.'!B31</f>
        <v>0</v>
      </c>
      <c r="P43" s="1494">
        <f>'PREMIER TRIMES.'!C31</f>
        <v>0</v>
      </c>
      <c r="Q43" s="1494">
        <f>'PREMIER TRIMES.'!D31</f>
        <v>0</v>
      </c>
      <c r="R43" s="1494">
        <f>'PREMIER TRIMES.'!E31</f>
        <v>0</v>
      </c>
      <c r="S43" s="1494">
        <f>'PREMIER TRIMES.'!F31</f>
        <v>0</v>
      </c>
      <c r="T43" s="1493">
        <f>'PREMIER TRIMES.'!G31</f>
        <v>0</v>
      </c>
    </row>
    <row r="44" spans="15:20" ht="19.5" customHeight="1" thickBot="1" x14ac:dyDescent="0.3">
      <c r="O44" s="1479">
        <f>'PREMIER TRIMES.'!B32</f>
        <v>0</v>
      </c>
      <c r="P44" s="1494">
        <f>'PREMIER TRIMES.'!C32</f>
        <v>0</v>
      </c>
      <c r="Q44" s="1494">
        <f>'PREMIER TRIMES.'!D32</f>
        <v>0</v>
      </c>
      <c r="R44" s="1494">
        <f>'PREMIER TRIMES.'!E32</f>
        <v>0</v>
      </c>
      <c r="S44" s="1494">
        <f>'PREMIER TRIMES.'!F32</f>
        <v>0</v>
      </c>
      <c r="T44" s="1493">
        <f>'PREMIER TRIMES.'!G32</f>
        <v>0</v>
      </c>
    </row>
    <row r="45" spans="15:20" ht="19.5" customHeight="1" thickBot="1" x14ac:dyDescent="0.3">
      <c r="O45" s="1479">
        <f>'PREMIER TRIMES.'!B33</f>
        <v>0</v>
      </c>
      <c r="P45" s="1494">
        <f>'PREMIER TRIMES.'!C33</f>
        <v>0</v>
      </c>
      <c r="Q45" s="1494">
        <f>'PREMIER TRIMES.'!D33</f>
        <v>0</v>
      </c>
      <c r="R45" s="1494">
        <f>'PREMIER TRIMES.'!E33</f>
        <v>0</v>
      </c>
      <c r="S45" s="1494">
        <f>'PREMIER TRIMES.'!F33</f>
        <v>0</v>
      </c>
      <c r="T45" s="1493">
        <f>'PREMIER TRIMES.'!G33</f>
        <v>0</v>
      </c>
    </row>
    <row r="46" spans="15:20" ht="19.5" customHeight="1" thickBot="1" x14ac:dyDescent="0.3">
      <c r="O46" s="1479">
        <f>'PREMIER TRIMES.'!B34</f>
        <v>0</v>
      </c>
      <c r="P46" s="1494">
        <f>'PREMIER TRIMES.'!C34</f>
        <v>0</v>
      </c>
      <c r="Q46" s="1494">
        <f>'PREMIER TRIMES.'!D34</f>
        <v>0</v>
      </c>
      <c r="R46" s="1494">
        <f>'PREMIER TRIMES.'!E34</f>
        <v>0</v>
      </c>
      <c r="S46" s="1494">
        <f>'PREMIER TRIMES.'!F34</f>
        <v>0</v>
      </c>
      <c r="T46" s="1493">
        <f>'PREMIER TRIMES.'!G34</f>
        <v>0</v>
      </c>
    </row>
    <row r="47" spans="15:20" ht="19.5" customHeight="1" thickBot="1" x14ac:dyDescent="0.3">
      <c r="O47" s="1479">
        <f>'PREMIER TRIMES.'!B35</f>
        <v>0</v>
      </c>
      <c r="P47" s="1494">
        <f>'PREMIER TRIMES.'!C35</f>
        <v>0</v>
      </c>
      <c r="Q47" s="1494">
        <f>'PREMIER TRIMES.'!D35</f>
        <v>0</v>
      </c>
      <c r="R47" s="1494">
        <f>'PREMIER TRIMES.'!E35</f>
        <v>0</v>
      </c>
      <c r="S47" s="1494">
        <f>'PREMIER TRIMES.'!F35</f>
        <v>0</v>
      </c>
      <c r="T47" s="1493">
        <f>'PREMIER TRIMES.'!G35</f>
        <v>0</v>
      </c>
    </row>
    <row r="48" spans="15:20" ht="19.5" customHeight="1" thickBot="1" x14ac:dyDescent="0.3">
      <c r="O48" s="1479">
        <f>'PREMIER TRIMES.'!B36</f>
        <v>0</v>
      </c>
      <c r="P48" s="1494">
        <f>'PREMIER TRIMES.'!C36</f>
        <v>0</v>
      </c>
      <c r="Q48" s="1494">
        <f>'PREMIER TRIMES.'!D36</f>
        <v>0</v>
      </c>
      <c r="R48" s="1494">
        <f>'PREMIER TRIMES.'!E36</f>
        <v>0</v>
      </c>
      <c r="S48" s="1494">
        <f>'PREMIER TRIMES.'!F36</f>
        <v>0</v>
      </c>
      <c r="T48" s="1493">
        <f>'PREMIER TRIMES.'!G36</f>
        <v>0</v>
      </c>
    </row>
    <row r="49" spans="15:20" ht="19.5" customHeight="1" thickBot="1" x14ac:dyDescent="0.3">
      <c r="O49" s="1479">
        <f>'PREMIER TRIMES.'!B37</f>
        <v>0</v>
      </c>
      <c r="P49" s="1494">
        <f>'PREMIER TRIMES.'!C37</f>
        <v>0</v>
      </c>
      <c r="Q49" s="1494">
        <f>'PREMIER TRIMES.'!D37</f>
        <v>0</v>
      </c>
      <c r="R49" s="1494">
        <f>'PREMIER TRIMES.'!E37</f>
        <v>0</v>
      </c>
      <c r="S49" s="1494">
        <f>'PREMIER TRIMES.'!F37</f>
        <v>0</v>
      </c>
      <c r="T49" s="1493">
        <f>'PREMIER TRIMES.'!G37</f>
        <v>0</v>
      </c>
    </row>
    <row r="50" spans="15:20" ht="19.5" customHeight="1" thickBot="1" x14ac:dyDescent="0.3">
      <c r="O50" s="1479">
        <f>'PREMIER TRIMES.'!B38</f>
        <v>0</v>
      </c>
      <c r="P50" s="1494">
        <f>'PREMIER TRIMES.'!C38</f>
        <v>0</v>
      </c>
      <c r="Q50" s="1494">
        <f>'PREMIER TRIMES.'!D38</f>
        <v>0</v>
      </c>
      <c r="R50" s="1494">
        <f>'PREMIER TRIMES.'!E38</f>
        <v>0</v>
      </c>
      <c r="S50" s="1494">
        <f>'PREMIER TRIMES.'!F38</f>
        <v>0</v>
      </c>
      <c r="T50" s="1493">
        <f>'PREMIER TRIMES.'!G38</f>
        <v>0</v>
      </c>
    </row>
    <row r="51" spans="15:20" ht="19.5" customHeight="1" thickBot="1" x14ac:dyDescent="0.3">
      <c r="O51" s="1479">
        <f>'PREMIER TRIMES.'!B39</f>
        <v>0</v>
      </c>
      <c r="P51" s="1494">
        <f>'PREMIER TRIMES.'!C39</f>
        <v>0</v>
      </c>
      <c r="Q51" s="1494">
        <f>'PREMIER TRIMES.'!D39</f>
        <v>0</v>
      </c>
      <c r="R51" s="1494">
        <f>'PREMIER TRIMES.'!E39</f>
        <v>0</v>
      </c>
      <c r="S51" s="1494">
        <f>'PREMIER TRIMES.'!F39</f>
        <v>0</v>
      </c>
      <c r="T51" s="1493">
        <f>'PREMIER TRIMES.'!G39</f>
        <v>0</v>
      </c>
    </row>
    <row r="52" spans="15:20" ht="19.5" customHeight="1" thickBot="1" x14ac:dyDescent="0.3">
      <c r="O52" s="1479">
        <f>'PREMIER TRIMES.'!B40</f>
        <v>0</v>
      </c>
      <c r="P52" s="1494">
        <f>'PREMIER TRIMES.'!C40</f>
        <v>0</v>
      </c>
      <c r="Q52" s="1494">
        <f>'PREMIER TRIMES.'!D40</f>
        <v>0</v>
      </c>
      <c r="R52" s="1494">
        <f>'PREMIER TRIMES.'!E40</f>
        <v>0</v>
      </c>
      <c r="S52" s="1494">
        <f>'PREMIER TRIMES.'!F40</f>
        <v>0</v>
      </c>
      <c r="T52" s="1493">
        <f>'PREMIER TRIMES.'!G40</f>
        <v>0</v>
      </c>
    </row>
    <row r="53" spans="15:20" ht="21.75" thickBot="1" x14ac:dyDescent="0.3">
      <c r="O53" s="2101" t="s">
        <v>713</v>
      </c>
      <c r="P53" s="2103" t="s">
        <v>714</v>
      </c>
      <c r="Q53" s="2103" t="s">
        <v>34</v>
      </c>
      <c r="R53" s="2105" t="s">
        <v>715</v>
      </c>
      <c r="S53" s="2106"/>
      <c r="T53" s="2107"/>
    </row>
    <row r="54" spans="15:20" ht="21.75" thickBot="1" x14ac:dyDescent="0.3">
      <c r="O54" s="2102"/>
      <c r="P54" s="2104"/>
      <c r="Q54" s="2104"/>
      <c r="R54" s="894" t="s">
        <v>152</v>
      </c>
      <c r="S54" s="894" t="s">
        <v>716</v>
      </c>
      <c r="T54" s="895" t="s">
        <v>315</v>
      </c>
    </row>
    <row r="55" spans="15:20" ht="21" customHeight="1" thickBot="1" x14ac:dyDescent="0.3">
      <c r="O55" s="1480">
        <f>'PREMIER TRIMES.'!B43</f>
        <v>0</v>
      </c>
      <c r="P55" s="1495">
        <f>'PREMIER TRIMES.'!C43</f>
        <v>0</v>
      </c>
      <c r="Q55" s="1495">
        <f>'PREMIER TRIMES.'!D43</f>
        <v>0</v>
      </c>
      <c r="R55" s="1495">
        <f>'PREMIER TRIMES.'!E43</f>
        <v>0</v>
      </c>
      <c r="S55" s="1495">
        <f>'PREMIER TRIMES.'!F43</f>
        <v>0</v>
      </c>
      <c r="T55" s="1493">
        <f>'PREMIER TRIMES.'!G43</f>
        <v>0</v>
      </c>
    </row>
    <row r="56" spans="15:20" ht="21" customHeight="1" thickBot="1" x14ac:dyDescent="0.3">
      <c r="O56" s="1480">
        <f>'PREMIER TRIMES.'!B44</f>
        <v>0</v>
      </c>
      <c r="P56" s="1494">
        <f>'PREMIER TRIMES.'!C44</f>
        <v>0</v>
      </c>
      <c r="Q56" s="1494">
        <f>'PREMIER TRIMES.'!D44</f>
        <v>0</v>
      </c>
      <c r="R56" s="1494">
        <f>'PREMIER TRIMES.'!E44</f>
        <v>0</v>
      </c>
      <c r="S56" s="1494">
        <f>'PREMIER TRIMES.'!F44</f>
        <v>0</v>
      </c>
      <c r="T56" s="1493">
        <f>'PREMIER TRIMES.'!G44</f>
        <v>0</v>
      </c>
    </row>
    <row r="57" spans="15:20" ht="21" customHeight="1" thickBot="1" x14ac:dyDescent="0.3">
      <c r="O57" s="1480">
        <f>'PREMIER TRIMES.'!B45</f>
        <v>0</v>
      </c>
      <c r="P57" s="1494">
        <f>'PREMIER TRIMES.'!C45</f>
        <v>0</v>
      </c>
      <c r="Q57" s="1494">
        <f>'PREMIER TRIMES.'!D45</f>
        <v>0</v>
      </c>
      <c r="R57" s="1494">
        <f>'PREMIER TRIMES.'!E45</f>
        <v>0</v>
      </c>
      <c r="S57" s="1494">
        <f>'PREMIER TRIMES.'!F45</f>
        <v>0</v>
      </c>
      <c r="T57" s="1493">
        <f>'PREMIER TRIMES.'!G45</f>
        <v>0</v>
      </c>
    </row>
    <row r="58" spans="15:20" ht="21" customHeight="1" thickBot="1" x14ac:dyDescent="0.3">
      <c r="O58" s="1480">
        <f>'PREMIER TRIMES.'!B46</f>
        <v>0</v>
      </c>
      <c r="P58" s="1494">
        <f>'PREMIER TRIMES.'!C46</f>
        <v>0</v>
      </c>
      <c r="Q58" s="1494">
        <f>'PREMIER TRIMES.'!D46</f>
        <v>0</v>
      </c>
      <c r="R58" s="1494">
        <f>'PREMIER TRIMES.'!E46</f>
        <v>0</v>
      </c>
      <c r="S58" s="1494">
        <f>'PREMIER TRIMES.'!F46</f>
        <v>0</v>
      </c>
      <c r="T58" s="1493">
        <f>'PREMIER TRIMES.'!G46</f>
        <v>0</v>
      </c>
    </row>
    <row r="59" spans="15:20" ht="21" customHeight="1" thickBot="1" x14ac:dyDescent="0.3">
      <c r="O59" s="1480">
        <f>'PREMIER TRIMES.'!B47</f>
        <v>0</v>
      </c>
      <c r="P59" s="1494">
        <f>'PREMIER TRIMES.'!C47</f>
        <v>0</v>
      </c>
      <c r="Q59" s="1494">
        <f>'PREMIER TRIMES.'!D47</f>
        <v>0</v>
      </c>
      <c r="R59" s="1494">
        <f>'PREMIER TRIMES.'!E47</f>
        <v>0</v>
      </c>
      <c r="S59" s="1494">
        <f>'PREMIER TRIMES.'!F47</f>
        <v>0</v>
      </c>
      <c r="T59" s="1493">
        <f>'PREMIER TRIMES.'!G47</f>
        <v>0</v>
      </c>
    </row>
    <row r="60" spans="15:20" ht="21" customHeight="1" thickBot="1" x14ac:dyDescent="0.3">
      <c r="O60" s="1479">
        <f>'PREMIER TRIMES.'!B48</f>
        <v>0</v>
      </c>
      <c r="P60" s="1494">
        <f>'PREMIER TRIMES.'!C48</f>
        <v>0</v>
      </c>
      <c r="Q60" s="1494">
        <f>'PREMIER TRIMES.'!D48</f>
        <v>0</v>
      </c>
      <c r="R60" s="1494">
        <f>'PREMIER TRIMES.'!E48</f>
        <v>0</v>
      </c>
      <c r="S60" s="1494">
        <f>'PREMIER TRIMES.'!F48</f>
        <v>0</v>
      </c>
      <c r="T60" s="1493">
        <f>'PREMIER TRIMES.'!G48</f>
        <v>0</v>
      </c>
    </row>
    <row r="61" spans="15:20" ht="21" customHeight="1" thickBot="1" x14ac:dyDescent="0.3">
      <c r="O61" s="1480">
        <f>'PREMIER TRIMES.'!B49</f>
        <v>0</v>
      </c>
      <c r="P61" s="1494">
        <f>'PREMIER TRIMES.'!C49</f>
        <v>0</v>
      </c>
      <c r="Q61" s="1494">
        <f>'PREMIER TRIMES.'!D49</f>
        <v>0</v>
      </c>
      <c r="R61" s="1494">
        <f>'PREMIER TRIMES.'!E49</f>
        <v>0</v>
      </c>
      <c r="S61" s="1494">
        <f>'PREMIER TRIMES.'!F49</f>
        <v>0</v>
      </c>
      <c r="T61" s="1493">
        <f>'PREMIER TRIMES.'!G49</f>
        <v>0</v>
      </c>
    </row>
    <row r="62" spans="15:20" ht="21" customHeight="1" thickBot="1" x14ac:dyDescent="0.3">
      <c r="O62" s="1480">
        <f>'PREMIER TRIMES.'!B50</f>
        <v>0</v>
      </c>
      <c r="P62" s="1494">
        <f>'PREMIER TRIMES.'!C50</f>
        <v>0</v>
      </c>
      <c r="Q62" s="1494">
        <f>'PREMIER TRIMES.'!D50</f>
        <v>0</v>
      </c>
      <c r="R62" s="1494">
        <f>'PREMIER TRIMES.'!E50</f>
        <v>0</v>
      </c>
      <c r="S62" s="1494">
        <f>'PREMIER TRIMES.'!F50</f>
        <v>0</v>
      </c>
      <c r="T62" s="1493">
        <f>'PREMIER TRIMES.'!G50</f>
        <v>0</v>
      </c>
    </row>
    <row r="63" spans="15:20" ht="21" customHeight="1" thickBot="1" x14ac:dyDescent="0.3">
      <c r="O63" s="1479">
        <f>'PREMIER TRIMES.'!B51</f>
        <v>0</v>
      </c>
      <c r="P63" s="1494">
        <f>'PREMIER TRIMES.'!C51</f>
        <v>0</v>
      </c>
      <c r="Q63" s="1494">
        <f>'PREMIER TRIMES.'!D51</f>
        <v>0</v>
      </c>
      <c r="R63" s="1494">
        <f>'PREMIER TRIMES.'!E51</f>
        <v>0</v>
      </c>
      <c r="S63" s="1494">
        <f>'PREMIER TRIMES.'!F51</f>
        <v>0</v>
      </c>
      <c r="T63" s="1493">
        <f>'PREMIER TRIMES.'!G51</f>
        <v>0</v>
      </c>
    </row>
    <row r="64" spans="15:20" ht="21" customHeight="1" thickBot="1" x14ac:dyDescent="0.3">
      <c r="O64" s="1480">
        <f>'PREMIER TRIMES.'!B52</f>
        <v>0</v>
      </c>
      <c r="P64" s="1494">
        <f>'PREMIER TRIMES.'!C52</f>
        <v>0</v>
      </c>
      <c r="Q64" s="1494">
        <f>'PREMIER TRIMES.'!D52</f>
        <v>0</v>
      </c>
      <c r="R64" s="1494">
        <f>'PREMIER TRIMES.'!E52</f>
        <v>0</v>
      </c>
      <c r="S64" s="1494">
        <f>'PREMIER TRIMES.'!F52</f>
        <v>0</v>
      </c>
      <c r="T64" s="1493">
        <f>'PREMIER TRIMES.'!G52</f>
        <v>0</v>
      </c>
    </row>
    <row r="65" spans="15:20" ht="21" customHeight="1" thickBot="1" x14ac:dyDescent="0.3">
      <c r="O65" s="1480">
        <f>'PREMIER TRIMES.'!B53</f>
        <v>0</v>
      </c>
      <c r="P65" s="1494">
        <f>'PREMIER TRIMES.'!C53</f>
        <v>0</v>
      </c>
      <c r="Q65" s="1494">
        <f>'PREMIER TRIMES.'!D53</f>
        <v>0</v>
      </c>
      <c r="R65" s="1494">
        <f>'PREMIER TRIMES.'!E53</f>
        <v>0</v>
      </c>
      <c r="S65" s="1494">
        <f>'PREMIER TRIMES.'!F53</f>
        <v>0</v>
      </c>
      <c r="T65" s="1493">
        <f>'PREMIER TRIMES.'!G53</f>
        <v>0</v>
      </c>
    </row>
    <row r="66" spans="15:20" ht="21" customHeight="1" thickBot="1" x14ac:dyDescent="0.3">
      <c r="O66" s="1479">
        <f>'PREMIER TRIMES.'!B54</f>
        <v>0</v>
      </c>
      <c r="P66" s="1494">
        <f>'PREMIER TRIMES.'!C54</f>
        <v>0</v>
      </c>
      <c r="Q66" s="1494">
        <f>'PREMIER TRIMES.'!D54</f>
        <v>0</v>
      </c>
      <c r="R66" s="1494">
        <f>'PREMIER TRIMES.'!E54</f>
        <v>0</v>
      </c>
      <c r="S66" s="1494">
        <f>'PREMIER TRIMES.'!F54</f>
        <v>0</v>
      </c>
      <c r="T66" s="1493">
        <f>'PREMIER TRIMES.'!G54</f>
        <v>0</v>
      </c>
    </row>
    <row r="67" spans="15:20" ht="21" customHeight="1" thickBot="1" x14ac:dyDescent="0.3">
      <c r="O67" s="1480">
        <f>'PREMIER TRIMES.'!B55</f>
        <v>0</v>
      </c>
      <c r="P67" s="1494">
        <f>'PREMIER TRIMES.'!C55</f>
        <v>0</v>
      </c>
      <c r="Q67" s="1494">
        <f>'PREMIER TRIMES.'!D55</f>
        <v>0</v>
      </c>
      <c r="R67" s="1494">
        <f>'PREMIER TRIMES.'!E55</f>
        <v>0</v>
      </c>
      <c r="S67" s="1494">
        <f>'PREMIER TRIMES.'!F55</f>
        <v>0</v>
      </c>
      <c r="T67" s="1493">
        <f>'PREMIER TRIMES.'!G55</f>
        <v>0</v>
      </c>
    </row>
    <row r="68" spans="15:20" ht="21" customHeight="1" thickBot="1" x14ac:dyDescent="0.3">
      <c r="O68" s="1480">
        <f>'PREMIER TRIMES.'!B56</f>
        <v>0</v>
      </c>
      <c r="P68" s="1494">
        <f>'PREMIER TRIMES.'!C56</f>
        <v>0</v>
      </c>
      <c r="Q68" s="1494">
        <f>'PREMIER TRIMES.'!D56</f>
        <v>0</v>
      </c>
      <c r="R68" s="1494">
        <f>'PREMIER TRIMES.'!E56</f>
        <v>0</v>
      </c>
      <c r="S68" s="1494">
        <f>'PREMIER TRIMES.'!F56</f>
        <v>0</v>
      </c>
      <c r="T68" s="1493">
        <f>'PREMIER TRIMES.'!G56</f>
        <v>0</v>
      </c>
    </row>
    <row r="69" spans="15:20" ht="21" customHeight="1" thickBot="1" x14ac:dyDescent="0.3">
      <c r="O69" s="1479">
        <f>'PREMIER TRIMES.'!B57</f>
        <v>0</v>
      </c>
      <c r="P69" s="1494">
        <f>'PREMIER TRIMES.'!C57</f>
        <v>0</v>
      </c>
      <c r="Q69" s="1494">
        <f>'PREMIER TRIMES.'!D57</f>
        <v>0</v>
      </c>
      <c r="R69" s="1494">
        <f>'PREMIER TRIMES.'!E57</f>
        <v>0</v>
      </c>
      <c r="S69" s="1494">
        <f>'PREMIER TRIMES.'!F57</f>
        <v>0</v>
      </c>
      <c r="T69" s="1493">
        <f>'PREMIER TRIMES.'!G57</f>
        <v>0</v>
      </c>
    </row>
    <row r="70" spans="15:20" ht="21" customHeight="1" thickBot="1" x14ac:dyDescent="0.3">
      <c r="O70" s="1480">
        <f>'PREMIER TRIMES.'!B58</f>
        <v>0</v>
      </c>
      <c r="P70" s="1494">
        <f>'PREMIER TRIMES.'!C58</f>
        <v>0</v>
      </c>
      <c r="Q70" s="1494">
        <f>'PREMIER TRIMES.'!D58</f>
        <v>0</v>
      </c>
      <c r="R70" s="1494">
        <f>'PREMIER TRIMES.'!E58</f>
        <v>0</v>
      </c>
      <c r="S70" s="1494">
        <f>'PREMIER TRIMES.'!F58</f>
        <v>0</v>
      </c>
      <c r="T70" s="1493">
        <f>'PREMIER TRIMES.'!G58</f>
        <v>0</v>
      </c>
    </row>
    <row r="71" spans="15:20" ht="21" customHeight="1" thickBot="1" x14ac:dyDescent="0.3">
      <c r="O71" s="1480">
        <f>'PREMIER TRIMES.'!B59</f>
        <v>0</v>
      </c>
      <c r="P71" s="1494">
        <f>'PREMIER TRIMES.'!C59</f>
        <v>0</v>
      </c>
      <c r="Q71" s="1494">
        <f>'PREMIER TRIMES.'!D59</f>
        <v>0</v>
      </c>
      <c r="R71" s="1494">
        <f>'PREMIER TRIMES.'!E59</f>
        <v>0</v>
      </c>
      <c r="S71" s="1494">
        <f>'PREMIER TRIMES.'!F59</f>
        <v>0</v>
      </c>
      <c r="T71" s="1493">
        <f>'PREMIER TRIMES.'!G59</f>
        <v>0</v>
      </c>
    </row>
    <row r="72" spans="15:20" ht="21" customHeight="1" thickBot="1" x14ac:dyDescent="0.3">
      <c r="O72" s="1479">
        <f>'PREMIER TRIMES.'!B60</f>
        <v>0</v>
      </c>
      <c r="P72" s="1494">
        <f>'PREMIER TRIMES.'!C60</f>
        <v>0</v>
      </c>
      <c r="Q72" s="1494">
        <f>'PREMIER TRIMES.'!D60</f>
        <v>0</v>
      </c>
      <c r="R72" s="1494">
        <f>'PREMIER TRIMES.'!E60</f>
        <v>0</v>
      </c>
      <c r="S72" s="1494">
        <f>'PREMIER TRIMES.'!F60</f>
        <v>0</v>
      </c>
      <c r="T72" s="1493">
        <f>'PREMIER TRIMES.'!G60</f>
        <v>0</v>
      </c>
    </row>
    <row r="73" spans="15:20" ht="21" customHeight="1" thickBot="1" x14ac:dyDescent="0.3">
      <c r="O73" s="1480">
        <f>'PREMIER TRIMES.'!B61</f>
        <v>0</v>
      </c>
      <c r="P73" s="1494">
        <f>'PREMIER TRIMES.'!C61</f>
        <v>0</v>
      </c>
      <c r="Q73" s="1494">
        <f>'PREMIER TRIMES.'!D61</f>
        <v>0</v>
      </c>
      <c r="R73" s="1494">
        <f>'PREMIER TRIMES.'!E61</f>
        <v>0</v>
      </c>
      <c r="S73" s="1494">
        <f>'PREMIER TRIMES.'!F61</f>
        <v>0</v>
      </c>
      <c r="T73" s="1493">
        <f>'PREMIER TRIMES.'!G61</f>
        <v>0</v>
      </c>
    </row>
    <row r="74" spans="15:20" ht="21" customHeight="1" thickBot="1" x14ac:dyDescent="0.3">
      <c r="O74" s="1480">
        <f>'PREMIER TRIMES.'!B62</f>
        <v>0</v>
      </c>
      <c r="P74" s="1494">
        <f>'PREMIER TRIMES.'!C62</f>
        <v>0</v>
      </c>
      <c r="Q74" s="1494">
        <f>'PREMIER TRIMES.'!D62</f>
        <v>0</v>
      </c>
      <c r="R74" s="1494">
        <f>'PREMIER TRIMES.'!E62</f>
        <v>0</v>
      </c>
      <c r="S74" s="1494">
        <f>'PREMIER TRIMES.'!F62</f>
        <v>0</v>
      </c>
      <c r="T74" s="1493">
        <f>'PREMIER TRIMES.'!G62</f>
        <v>0</v>
      </c>
    </row>
    <row r="75" spans="15:20" ht="21" customHeight="1" thickBot="1" x14ac:dyDescent="0.3">
      <c r="O75" s="1479">
        <f>'PREMIER TRIMES.'!B63</f>
        <v>0</v>
      </c>
      <c r="P75" s="1494">
        <f>'PREMIER TRIMES.'!C63</f>
        <v>0</v>
      </c>
      <c r="Q75" s="1494">
        <f>'PREMIER TRIMES.'!D63</f>
        <v>0</v>
      </c>
      <c r="R75" s="1494">
        <f>'PREMIER TRIMES.'!E63</f>
        <v>0</v>
      </c>
      <c r="S75" s="1494">
        <f>'PREMIER TRIMES.'!F63</f>
        <v>0</v>
      </c>
      <c r="T75" s="1493">
        <f>'PREMIER TRIMES.'!G63</f>
        <v>0</v>
      </c>
    </row>
    <row r="76" spans="15:20" ht="21" customHeight="1" thickBot="1" x14ac:dyDescent="0.3">
      <c r="O76" s="1480">
        <f>'PREMIER TRIMES.'!B64</f>
        <v>0</v>
      </c>
      <c r="P76" s="1494">
        <f>'PREMIER TRIMES.'!C64</f>
        <v>0</v>
      </c>
      <c r="Q76" s="1494">
        <f>'PREMIER TRIMES.'!D64</f>
        <v>0</v>
      </c>
      <c r="R76" s="1494">
        <f>'PREMIER TRIMES.'!E64</f>
        <v>0</v>
      </c>
      <c r="S76" s="1494">
        <f>'PREMIER TRIMES.'!F64</f>
        <v>0</v>
      </c>
      <c r="T76" s="1493">
        <f>'PREMIER TRIMES.'!G64</f>
        <v>0</v>
      </c>
    </row>
    <row r="77" spans="15:20" ht="21" customHeight="1" thickBot="1" x14ac:dyDescent="0.3">
      <c r="O77" s="1480">
        <f>'PREMIER TRIMES.'!B65</f>
        <v>0</v>
      </c>
      <c r="P77" s="1494">
        <f>'PREMIER TRIMES.'!C65</f>
        <v>0</v>
      </c>
      <c r="Q77" s="1494">
        <f>'PREMIER TRIMES.'!D65</f>
        <v>0</v>
      </c>
      <c r="R77" s="1494">
        <f>'PREMIER TRIMES.'!E65</f>
        <v>0</v>
      </c>
      <c r="S77" s="1494">
        <f>'PREMIER TRIMES.'!F65</f>
        <v>0</v>
      </c>
      <c r="T77" s="1493">
        <f>'PREMIER TRIMES.'!G65</f>
        <v>0</v>
      </c>
    </row>
    <row r="78" spans="15:20" ht="21" customHeight="1" thickBot="1" x14ac:dyDescent="0.3">
      <c r="O78" s="1479">
        <f>'PREMIER TRIMES.'!B66</f>
        <v>0</v>
      </c>
      <c r="P78" s="1494">
        <f>'PREMIER TRIMES.'!C66</f>
        <v>0</v>
      </c>
      <c r="Q78" s="1494">
        <f>'PREMIER TRIMES.'!D66</f>
        <v>0</v>
      </c>
      <c r="R78" s="1494">
        <f>'PREMIER TRIMES.'!E66</f>
        <v>0</v>
      </c>
      <c r="S78" s="1494">
        <f>'PREMIER TRIMES.'!F66</f>
        <v>0</v>
      </c>
      <c r="T78" s="1493">
        <f>'PREMIER TRIMES.'!G66</f>
        <v>0</v>
      </c>
    </row>
    <row r="79" spans="15:20" ht="21" customHeight="1" thickBot="1" x14ac:dyDescent="0.3">
      <c r="O79" s="1480">
        <f>'PREMIER TRIMES.'!B67</f>
        <v>0</v>
      </c>
      <c r="P79" s="1494">
        <f>'PREMIER TRIMES.'!C67</f>
        <v>0</v>
      </c>
      <c r="Q79" s="1494">
        <f>'PREMIER TRIMES.'!D67</f>
        <v>0</v>
      </c>
      <c r="R79" s="1494">
        <f>'PREMIER TRIMES.'!E67</f>
        <v>0</v>
      </c>
      <c r="S79" s="1494">
        <f>'PREMIER TRIMES.'!F67</f>
        <v>0</v>
      </c>
      <c r="T79" s="1493">
        <f>'PREMIER TRIMES.'!G67</f>
        <v>0</v>
      </c>
    </row>
    <row r="80" spans="15:20" ht="21" customHeight="1" thickBot="1" x14ac:dyDescent="0.3">
      <c r="O80" s="1480">
        <f>'PREMIER TRIMES.'!B68</f>
        <v>0</v>
      </c>
      <c r="P80" s="1494">
        <f>'PREMIER TRIMES.'!C68</f>
        <v>0</v>
      </c>
      <c r="Q80" s="1494">
        <f>'PREMIER TRIMES.'!D68</f>
        <v>0</v>
      </c>
      <c r="R80" s="1494">
        <f>'PREMIER TRIMES.'!E68</f>
        <v>0</v>
      </c>
      <c r="S80" s="1494">
        <f>'PREMIER TRIMES.'!F68</f>
        <v>0</v>
      </c>
      <c r="T80" s="1493">
        <f>'PREMIER TRIMES.'!G68</f>
        <v>0</v>
      </c>
    </row>
    <row r="81" spans="15:26" ht="21" customHeight="1" thickBot="1" x14ac:dyDescent="0.3">
      <c r="O81" s="1479">
        <f>'PREMIER TRIMES.'!B69</f>
        <v>0</v>
      </c>
      <c r="P81" s="1494">
        <f>'PREMIER TRIMES.'!C69</f>
        <v>0</v>
      </c>
      <c r="Q81" s="1494">
        <f>'PREMIER TRIMES.'!D69</f>
        <v>0</v>
      </c>
      <c r="R81" s="1494">
        <f>'PREMIER TRIMES.'!E69</f>
        <v>0</v>
      </c>
      <c r="S81" s="1494">
        <f>'PREMIER TRIMES.'!F69</f>
        <v>0</v>
      </c>
      <c r="T81" s="1493">
        <f>'PREMIER TRIMES.'!G69</f>
        <v>0</v>
      </c>
    </row>
    <row r="82" spans="15:26" ht="21" customHeight="1" thickBot="1" x14ac:dyDescent="0.3">
      <c r="O82" s="1480">
        <f>'PREMIER TRIMES.'!B70</f>
        <v>0</v>
      </c>
      <c r="P82" s="1494">
        <f>'PREMIER TRIMES.'!C70</f>
        <v>0</v>
      </c>
      <c r="Q82" s="1494">
        <f>'PREMIER TRIMES.'!D70</f>
        <v>0</v>
      </c>
      <c r="R82" s="1494">
        <f>'PREMIER TRIMES.'!E70</f>
        <v>0</v>
      </c>
      <c r="S82" s="1494">
        <f>'PREMIER TRIMES.'!F70</f>
        <v>0</v>
      </c>
      <c r="T82" s="1493">
        <f>'PREMIER TRIMES.'!G70</f>
        <v>0</v>
      </c>
    </row>
    <row r="83" spans="15:26" ht="21" customHeight="1" thickBot="1" x14ac:dyDescent="0.3">
      <c r="O83" s="1480">
        <f>'PREMIER TRIMES.'!B71</f>
        <v>0</v>
      </c>
      <c r="P83" s="1494">
        <f>'PREMIER TRIMES.'!C71</f>
        <v>0</v>
      </c>
      <c r="Q83" s="1494">
        <f>'PREMIER TRIMES.'!D71</f>
        <v>0</v>
      </c>
      <c r="R83" s="1494">
        <f>'PREMIER TRIMES.'!E71</f>
        <v>0</v>
      </c>
      <c r="S83" s="1494">
        <f>'PREMIER TRIMES.'!F71</f>
        <v>0</v>
      </c>
      <c r="T83" s="1493">
        <f>'PREMIER TRIMES.'!G71</f>
        <v>0</v>
      </c>
    </row>
    <row r="84" spans="15:26" ht="21" customHeight="1" thickBot="1" x14ac:dyDescent="0.3">
      <c r="O84" s="1479">
        <f>'PREMIER TRIMES.'!B72</f>
        <v>0</v>
      </c>
      <c r="P84" s="1494">
        <f>'PREMIER TRIMES.'!C72</f>
        <v>0</v>
      </c>
      <c r="Q84" s="1494">
        <f>'PREMIER TRIMES.'!D72</f>
        <v>0</v>
      </c>
      <c r="R84" s="1494">
        <f>'PREMIER TRIMES.'!E72</f>
        <v>0</v>
      </c>
      <c r="S84" s="1494">
        <f>'PREMIER TRIMES.'!F72</f>
        <v>0</v>
      </c>
      <c r="T84" s="1493">
        <f>'PREMIER TRIMES.'!G72</f>
        <v>0</v>
      </c>
    </row>
    <row r="85" spans="15:26" ht="21" customHeight="1" thickBot="1" x14ac:dyDescent="0.3">
      <c r="O85" s="1480">
        <f>'PREMIER TRIMES.'!B73</f>
        <v>0</v>
      </c>
      <c r="P85" s="1494">
        <f>'PREMIER TRIMES.'!C73</f>
        <v>0</v>
      </c>
      <c r="Q85" s="1494">
        <f>'PREMIER TRIMES.'!D73</f>
        <v>0</v>
      </c>
      <c r="R85" s="1494">
        <f>'PREMIER TRIMES.'!E73</f>
        <v>0</v>
      </c>
      <c r="S85" s="1494">
        <f>'PREMIER TRIMES.'!F73</f>
        <v>0</v>
      </c>
      <c r="T85" s="1493">
        <f>'PREMIER TRIMES.'!G73</f>
        <v>0</v>
      </c>
    </row>
    <row r="86" spans="15:26" x14ac:dyDescent="0.25">
      <c r="U86" s="666"/>
    </row>
    <row r="87" spans="15:26" ht="22.5" x14ac:dyDescent="0.4">
      <c r="V87" s="681" t="s">
        <v>717</v>
      </c>
      <c r="W87" s="682"/>
      <c r="X87" s="682"/>
      <c r="Y87" s="682"/>
      <c r="Z87" s="680">
        <v>3</v>
      </c>
    </row>
    <row r="88" spans="15:26" ht="23.25" thickBot="1" x14ac:dyDescent="0.45">
      <c r="V88" s="681"/>
      <c r="W88" s="682"/>
      <c r="X88" s="682"/>
      <c r="Y88" s="682"/>
      <c r="Z88" s="682"/>
    </row>
    <row r="89" spans="15:26" ht="53.25" customHeight="1" thickBot="1" x14ac:dyDescent="0.3">
      <c r="V89" s="1824" t="s">
        <v>713</v>
      </c>
      <c r="W89" s="515" t="s">
        <v>34</v>
      </c>
      <c r="X89" s="1823" t="s">
        <v>88</v>
      </c>
      <c r="Y89" s="683" t="s">
        <v>89</v>
      </c>
      <c r="Z89" s="683" t="s">
        <v>90</v>
      </c>
    </row>
    <row r="90" spans="15:26" ht="22.5" customHeight="1" thickBot="1" x14ac:dyDescent="0.3">
      <c r="V90" s="1399">
        <f>'PREMIER TRIMES.'!B79</f>
        <v>0</v>
      </c>
      <c r="W90" s="1482">
        <f>'PREMIER TRIMES.'!C79</f>
        <v>0</v>
      </c>
      <c r="X90" s="1483">
        <f>'PREMIER TRIMES.'!D79</f>
        <v>0</v>
      </c>
      <c r="Y90" s="1482">
        <f>'PREMIER TRIMES.'!E79</f>
        <v>0</v>
      </c>
      <c r="Z90" s="1482">
        <f>'PREMIER TRIMES.'!F79</f>
        <v>0</v>
      </c>
    </row>
    <row r="91" spans="15:26" ht="22.5" customHeight="1" thickBot="1" x14ac:dyDescent="0.3">
      <c r="V91" s="1399">
        <f>'PREMIER TRIMES.'!B80</f>
        <v>0</v>
      </c>
      <c r="W91" s="1482">
        <f>'PREMIER TRIMES.'!C80</f>
        <v>0</v>
      </c>
      <c r="X91" s="1483">
        <f>'PREMIER TRIMES.'!D80</f>
        <v>0</v>
      </c>
      <c r="Y91" s="1482">
        <f>'PREMIER TRIMES.'!E80</f>
        <v>0</v>
      </c>
      <c r="Z91" s="1482">
        <f>'PREMIER TRIMES.'!F80</f>
        <v>0</v>
      </c>
    </row>
    <row r="92" spans="15:26" ht="22.5" customHeight="1" thickBot="1" x14ac:dyDescent="0.3">
      <c r="V92" s="1399">
        <f>'PREMIER TRIMES.'!B81</f>
        <v>0</v>
      </c>
      <c r="W92" s="1482">
        <f>'PREMIER TRIMES.'!C81</f>
        <v>0</v>
      </c>
      <c r="X92" s="1483">
        <f>'PREMIER TRIMES.'!D81</f>
        <v>0</v>
      </c>
      <c r="Y92" s="1482">
        <f>'PREMIER TRIMES.'!E81</f>
        <v>0</v>
      </c>
      <c r="Z92" s="1482">
        <f>'PREMIER TRIMES.'!F81</f>
        <v>0</v>
      </c>
    </row>
    <row r="93" spans="15:26" ht="22.5" customHeight="1" thickBot="1" x14ac:dyDescent="0.3">
      <c r="V93" s="1399">
        <f>'PREMIER TRIMES.'!B82</f>
        <v>0</v>
      </c>
      <c r="W93" s="1482">
        <f>'PREMIER TRIMES.'!C82</f>
        <v>0</v>
      </c>
      <c r="X93" s="1483">
        <f>'PREMIER TRIMES.'!D82</f>
        <v>0</v>
      </c>
      <c r="Y93" s="1482">
        <f>'PREMIER TRIMES.'!E82</f>
        <v>0</v>
      </c>
      <c r="Z93" s="1482">
        <f>'PREMIER TRIMES.'!F82</f>
        <v>0</v>
      </c>
    </row>
    <row r="94" spans="15:26" ht="22.5" customHeight="1" thickBot="1" x14ac:dyDescent="0.3">
      <c r="V94" s="1399">
        <f>'PREMIER TRIMES.'!B83</f>
        <v>0</v>
      </c>
      <c r="W94" s="1482">
        <f>'PREMIER TRIMES.'!C83</f>
        <v>0</v>
      </c>
      <c r="X94" s="1483">
        <f>'PREMIER TRIMES.'!D83</f>
        <v>0</v>
      </c>
      <c r="Y94" s="1482">
        <f>'PREMIER TRIMES.'!E83</f>
        <v>0</v>
      </c>
      <c r="Z94" s="1482">
        <f>'PREMIER TRIMES.'!F83</f>
        <v>0</v>
      </c>
    </row>
    <row r="95" spans="15:26" ht="22.5" customHeight="1" thickBot="1" x14ac:dyDescent="0.3">
      <c r="V95" s="1399">
        <f>'PREMIER TRIMES.'!B84</f>
        <v>0</v>
      </c>
      <c r="W95" s="1482">
        <f>'PREMIER TRIMES.'!C84</f>
        <v>0</v>
      </c>
      <c r="X95" s="1483">
        <f>'PREMIER TRIMES.'!D84</f>
        <v>0</v>
      </c>
      <c r="Y95" s="1482">
        <f>'PREMIER TRIMES.'!E84</f>
        <v>0</v>
      </c>
      <c r="Z95" s="1482">
        <f>'PREMIER TRIMES.'!F84</f>
        <v>0</v>
      </c>
    </row>
    <row r="96" spans="15:26" ht="22.5" customHeight="1" thickBot="1" x14ac:dyDescent="0.3">
      <c r="V96" s="1399">
        <f>'PREMIER TRIMES.'!B85</f>
        <v>0</v>
      </c>
      <c r="W96" s="1482">
        <f>'PREMIER TRIMES.'!C85</f>
        <v>0</v>
      </c>
      <c r="X96" s="1483">
        <f>'PREMIER TRIMES.'!D85</f>
        <v>0</v>
      </c>
      <c r="Y96" s="1482">
        <f>'PREMIER TRIMES.'!E85</f>
        <v>0</v>
      </c>
      <c r="Z96" s="1482">
        <f>'PREMIER TRIMES.'!F85</f>
        <v>0</v>
      </c>
    </row>
    <row r="97" spans="22:26" ht="22.5" customHeight="1" thickBot="1" x14ac:dyDescent="0.3">
      <c r="V97" s="1399">
        <f>'PREMIER TRIMES.'!B86</f>
        <v>0</v>
      </c>
      <c r="W97" s="1482">
        <f>'PREMIER TRIMES.'!C86</f>
        <v>0</v>
      </c>
      <c r="X97" s="1483">
        <f>'PREMIER TRIMES.'!D86</f>
        <v>0</v>
      </c>
      <c r="Y97" s="1482">
        <f>'PREMIER TRIMES.'!E86</f>
        <v>0</v>
      </c>
      <c r="Z97" s="1482">
        <f>'PREMIER TRIMES.'!F86</f>
        <v>0</v>
      </c>
    </row>
    <row r="98" spans="22:26" ht="22.5" customHeight="1" thickBot="1" x14ac:dyDescent="0.3">
      <c r="V98" s="1399">
        <f>'PREMIER TRIMES.'!B87</f>
        <v>0</v>
      </c>
      <c r="W98" s="1482">
        <f>'PREMIER TRIMES.'!C87</f>
        <v>0</v>
      </c>
      <c r="X98" s="1483">
        <f>'PREMIER TRIMES.'!D87</f>
        <v>0</v>
      </c>
      <c r="Y98" s="1482">
        <f>'PREMIER TRIMES.'!E87</f>
        <v>0</v>
      </c>
      <c r="Z98" s="1482">
        <f>'PREMIER TRIMES.'!F87</f>
        <v>0</v>
      </c>
    </row>
    <row r="99" spans="22:26" ht="22.5" customHeight="1" thickBot="1" x14ac:dyDescent="0.3">
      <c r="V99" s="1399">
        <f>'PREMIER TRIMES.'!B88</f>
        <v>0</v>
      </c>
      <c r="W99" s="1482">
        <f>'PREMIER TRIMES.'!C88</f>
        <v>0</v>
      </c>
      <c r="X99" s="1483">
        <f>'PREMIER TRIMES.'!D88</f>
        <v>0</v>
      </c>
      <c r="Y99" s="1482">
        <f>'PREMIER TRIMES.'!E88</f>
        <v>0</v>
      </c>
      <c r="Z99" s="1482">
        <f>'PREMIER TRIMES.'!F88</f>
        <v>0</v>
      </c>
    </row>
    <row r="100" spans="22:26" ht="22.5" customHeight="1" thickBot="1" x14ac:dyDescent="0.3">
      <c r="V100" s="1399">
        <f>'PREMIER TRIMES.'!B89</f>
        <v>0</v>
      </c>
      <c r="W100" s="1482">
        <f>'PREMIER TRIMES.'!C89</f>
        <v>0</v>
      </c>
      <c r="X100" s="1483">
        <f>'PREMIER TRIMES.'!D89</f>
        <v>0</v>
      </c>
      <c r="Y100" s="1482">
        <f>'PREMIER TRIMES.'!E89</f>
        <v>0</v>
      </c>
      <c r="Z100" s="1482">
        <f>'PREMIER TRIMES.'!F89</f>
        <v>0</v>
      </c>
    </row>
    <row r="101" spans="22:26" ht="22.5" customHeight="1" thickBot="1" x14ac:dyDescent="0.3">
      <c r="V101" s="1399">
        <f>'PREMIER TRIMES.'!B90</f>
        <v>0</v>
      </c>
      <c r="W101" s="1482">
        <f>'PREMIER TRIMES.'!C90</f>
        <v>0</v>
      </c>
      <c r="X101" s="1483">
        <f>'PREMIER TRIMES.'!D90</f>
        <v>0</v>
      </c>
      <c r="Y101" s="1482">
        <f>'PREMIER TRIMES.'!E90</f>
        <v>0</v>
      </c>
      <c r="Z101" s="1482">
        <f>'PREMIER TRIMES.'!F90</f>
        <v>0</v>
      </c>
    </row>
    <row r="102" spans="22:26" ht="22.5" customHeight="1" thickBot="1" x14ac:dyDescent="0.3">
      <c r="V102" s="1399">
        <f>'PREMIER TRIMES.'!B91</f>
        <v>0</v>
      </c>
      <c r="W102" s="1482">
        <f>'PREMIER TRIMES.'!C91</f>
        <v>0</v>
      </c>
      <c r="X102" s="1483">
        <f>'PREMIER TRIMES.'!D91</f>
        <v>0</v>
      </c>
      <c r="Y102" s="1482">
        <f>'PREMIER TRIMES.'!E91</f>
        <v>0</v>
      </c>
      <c r="Z102" s="1482">
        <f>'PREMIER TRIMES.'!F91</f>
        <v>0</v>
      </c>
    </row>
    <row r="103" spans="22:26" ht="22.5" customHeight="1" thickBot="1" x14ac:dyDescent="0.3">
      <c r="V103" s="1399">
        <f>'PREMIER TRIMES.'!B92</f>
        <v>0</v>
      </c>
      <c r="W103" s="1482">
        <f>'PREMIER TRIMES.'!C92</f>
        <v>0</v>
      </c>
      <c r="X103" s="1483">
        <f>'PREMIER TRIMES.'!D92</f>
        <v>0</v>
      </c>
      <c r="Y103" s="1482">
        <f>'PREMIER TRIMES.'!E92</f>
        <v>0</v>
      </c>
      <c r="Z103" s="1482">
        <f>'PREMIER TRIMES.'!F92</f>
        <v>0</v>
      </c>
    </row>
    <row r="104" spans="22:26" ht="22.5" customHeight="1" thickBot="1" x14ac:dyDescent="0.3">
      <c r="V104" s="1399">
        <f>'PREMIER TRIMES.'!B93</f>
        <v>0</v>
      </c>
      <c r="W104" s="1482">
        <f>'PREMIER TRIMES.'!C93</f>
        <v>0</v>
      </c>
      <c r="X104" s="1483">
        <f>'PREMIER TRIMES.'!D93</f>
        <v>0</v>
      </c>
      <c r="Y104" s="1482">
        <f>'PREMIER TRIMES.'!E93</f>
        <v>0</v>
      </c>
      <c r="Z104" s="1482">
        <f>'PREMIER TRIMES.'!F93</f>
        <v>0</v>
      </c>
    </row>
    <row r="105" spans="22:26" ht="22.5" customHeight="1" thickBot="1" x14ac:dyDescent="0.3">
      <c r="V105" s="1399">
        <f>'PREMIER TRIMES.'!B94</f>
        <v>0</v>
      </c>
      <c r="W105" s="1482">
        <f>'PREMIER TRIMES.'!C94</f>
        <v>0</v>
      </c>
      <c r="X105" s="1483">
        <f>'PREMIER TRIMES.'!D94</f>
        <v>0</v>
      </c>
      <c r="Y105" s="1482">
        <f>'PREMIER TRIMES.'!E94</f>
        <v>0</v>
      </c>
      <c r="Z105" s="1482">
        <f>'PREMIER TRIMES.'!F94</f>
        <v>0</v>
      </c>
    </row>
    <row r="106" spans="22:26" ht="22.5" customHeight="1" thickBot="1" x14ac:dyDescent="0.3">
      <c r="V106" s="1399">
        <f>'PREMIER TRIMES.'!B95</f>
        <v>0</v>
      </c>
      <c r="W106" s="1482">
        <f>'PREMIER TRIMES.'!C95</f>
        <v>0</v>
      </c>
      <c r="X106" s="1483">
        <f>'PREMIER TRIMES.'!D95</f>
        <v>0</v>
      </c>
      <c r="Y106" s="1482">
        <f>'PREMIER TRIMES.'!E95</f>
        <v>0</v>
      </c>
      <c r="Z106" s="1482">
        <f>'PREMIER TRIMES.'!F95</f>
        <v>0</v>
      </c>
    </row>
    <row r="107" spans="22:26" ht="22.5" customHeight="1" thickBot="1" x14ac:dyDescent="0.3">
      <c r="V107" s="1399">
        <f>'PREMIER TRIMES.'!B96</f>
        <v>0</v>
      </c>
      <c r="W107" s="1482">
        <f>'PREMIER TRIMES.'!C96</f>
        <v>0</v>
      </c>
      <c r="X107" s="1483">
        <f>'PREMIER TRIMES.'!D96</f>
        <v>0</v>
      </c>
      <c r="Y107" s="1482">
        <f>'PREMIER TRIMES.'!E96</f>
        <v>0</v>
      </c>
      <c r="Z107" s="1482">
        <f>'PREMIER TRIMES.'!F96</f>
        <v>0</v>
      </c>
    </row>
    <row r="108" spans="22:26" ht="22.5" customHeight="1" thickBot="1" x14ac:dyDescent="0.3">
      <c r="V108" s="1399">
        <f>'PREMIER TRIMES.'!B97</f>
        <v>0</v>
      </c>
      <c r="W108" s="1482">
        <f>'PREMIER TRIMES.'!C97</f>
        <v>0</v>
      </c>
      <c r="X108" s="1483">
        <f>'PREMIER TRIMES.'!D97</f>
        <v>0</v>
      </c>
      <c r="Y108" s="1482">
        <f>'PREMIER TRIMES.'!E97</f>
        <v>0</v>
      </c>
      <c r="Z108" s="1482">
        <f>'PREMIER TRIMES.'!F97</f>
        <v>0</v>
      </c>
    </row>
    <row r="109" spans="22:26" ht="22.5" customHeight="1" thickBot="1" x14ac:dyDescent="0.3">
      <c r="V109" s="1399">
        <f>'PREMIER TRIMES.'!B98</f>
        <v>0</v>
      </c>
      <c r="W109" s="1482">
        <f>'PREMIER TRIMES.'!C98</f>
        <v>0</v>
      </c>
      <c r="X109" s="1483">
        <f>'PREMIER TRIMES.'!D98</f>
        <v>0</v>
      </c>
      <c r="Y109" s="1482">
        <f>'PREMIER TRIMES.'!E98</f>
        <v>0</v>
      </c>
      <c r="Z109" s="1482">
        <f>'PREMIER TRIMES.'!F98</f>
        <v>0</v>
      </c>
    </row>
    <row r="110" spans="22:26" ht="22.5" customHeight="1" thickBot="1" x14ac:dyDescent="0.3">
      <c r="V110" s="1399">
        <f>'PREMIER TRIMES.'!B99</f>
        <v>0</v>
      </c>
      <c r="W110" s="1482">
        <f>'PREMIER TRIMES.'!C99</f>
        <v>0</v>
      </c>
      <c r="X110" s="1483">
        <f>'PREMIER TRIMES.'!D99</f>
        <v>0</v>
      </c>
      <c r="Y110" s="1482">
        <f>'PREMIER TRIMES.'!E99</f>
        <v>0</v>
      </c>
      <c r="Z110" s="1482">
        <f>'PREMIER TRIMES.'!F99</f>
        <v>0</v>
      </c>
    </row>
    <row r="111" spans="22:26" ht="22.5" customHeight="1" thickBot="1" x14ac:dyDescent="0.3">
      <c r="V111" s="1399">
        <f>'PREMIER TRIMES.'!B100</f>
        <v>0</v>
      </c>
      <c r="W111" s="1482">
        <f>'PREMIER TRIMES.'!C100</f>
        <v>0</v>
      </c>
      <c r="X111" s="1483">
        <f>'PREMIER TRIMES.'!D100</f>
        <v>0</v>
      </c>
      <c r="Y111" s="1482">
        <f>'PREMIER TRIMES.'!E100</f>
        <v>0</v>
      </c>
      <c r="Z111" s="1482">
        <f>'PREMIER TRIMES.'!F100</f>
        <v>0</v>
      </c>
    </row>
    <row r="112" spans="22:26" ht="22.5" customHeight="1" thickBot="1" x14ac:dyDescent="0.3">
      <c r="V112" s="1399">
        <f>'PREMIER TRIMES.'!B101</f>
        <v>0</v>
      </c>
      <c r="W112" s="1482">
        <f>'PREMIER TRIMES.'!C101</f>
        <v>0</v>
      </c>
      <c r="X112" s="1483">
        <f>'PREMIER TRIMES.'!D101</f>
        <v>0</v>
      </c>
      <c r="Y112" s="1482">
        <f>'PREMIER TRIMES.'!E101</f>
        <v>0</v>
      </c>
      <c r="Z112" s="1482">
        <f>'PREMIER TRIMES.'!F101</f>
        <v>0</v>
      </c>
    </row>
    <row r="113" spans="22:26" ht="22.5" customHeight="1" thickBot="1" x14ac:dyDescent="0.3">
      <c r="V113" s="1399">
        <f>'PREMIER TRIMES.'!B102</f>
        <v>0</v>
      </c>
      <c r="W113" s="1482">
        <f>'PREMIER TRIMES.'!C102</f>
        <v>0</v>
      </c>
      <c r="X113" s="1483">
        <f>'PREMIER TRIMES.'!D102</f>
        <v>0</v>
      </c>
      <c r="Y113" s="1482">
        <f>'PREMIER TRIMES.'!E102</f>
        <v>0</v>
      </c>
      <c r="Z113" s="1482">
        <f>'PREMIER TRIMES.'!F102</f>
        <v>0</v>
      </c>
    </row>
    <row r="114" spans="22:26" ht="22.5" customHeight="1" thickBot="1" x14ac:dyDescent="0.3">
      <c r="V114" s="1399">
        <f>'PREMIER TRIMES.'!B103</f>
        <v>0</v>
      </c>
      <c r="W114" s="1482">
        <f>'PREMIER TRIMES.'!C103</f>
        <v>0</v>
      </c>
      <c r="X114" s="1483">
        <f>'PREMIER TRIMES.'!D103</f>
        <v>0</v>
      </c>
      <c r="Y114" s="1482">
        <f>'PREMIER TRIMES.'!E103</f>
        <v>0</v>
      </c>
      <c r="Z114" s="1482">
        <f>'PREMIER TRIMES.'!F103</f>
        <v>0</v>
      </c>
    </row>
    <row r="115" spans="22:26" ht="22.5" customHeight="1" thickBot="1" x14ac:dyDescent="0.3">
      <c r="V115" s="1399">
        <f>'PREMIER TRIMES.'!B104</f>
        <v>0</v>
      </c>
      <c r="W115" s="1482">
        <f>'PREMIER TRIMES.'!C104</f>
        <v>0</v>
      </c>
      <c r="X115" s="1483">
        <f>'PREMIER TRIMES.'!D104</f>
        <v>0</v>
      </c>
      <c r="Y115" s="1482">
        <f>'PREMIER TRIMES.'!E104</f>
        <v>0</v>
      </c>
      <c r="Z115" s="1482">
        <f>'PREMIER TRIMES.'!F104</f>
        <v>0</v>
      </c>
    </row>
    <row r="116" spans="22:26" ht="22.5" customHeight="1" thickBot="1" x14ac:dyDescent="0.3">
      <c r="V116" s="1399">
        <f>'PREMIER TRIMES.'!B105</f>
        <v>0</v>
      </c>
      <c r="W116" s="1482">
        <f>'PREMIER TRIMES.'!C105</f>
        <v>0</v>
      </c>
      <c r="X116" s="1483">
        <f>'PREMIER TRIMES.'!D105</f>
        <v>0</v>
      </c>
      <c r="Y116" s="1482">
        <f>'PREMIER TRIMES.'!E105</f>
        <v>0</v>
      </c>
      <c r="Z116" s="1482">
        <f>'PREMIER TRIMES.'!F105</f>
        <v>0</v>
      </c>
    </row>
    <row r="117" spans="22:26" ht="22.5" customHeight="1" thickBot="1" x14ac:dyDescent="0.3">
      <c r="V117" s="1399">
        <f>'PREMIER TRIMES.'!B106</f>
        <v>0</v>
      </c>
      <c r="W117" s="1482">
        <f>'PREMIER TRIMES.'!C106</f>
        <v>0</v>
      </c>
      <c r="X117" s="1483">
        <f>'PREMIER TRIMES.'!D106</f>
        <v>0</v>
      </c>
      <c r="Y117" s="1482">
        <f>'PREMIER TRIMES.'!E106</f>
        <v>0</v>
      </c>
      <c r="Z117" s="1482">
        <f>'PREMIER TRIMES.'!F106</f>
        <v>0</v>
      </c>
    </row>
    <row r="118" spans="22:26" ht="22.5" customHeight="1" thickBot="1" x14ac:dyDescent="0.3">
      <c r="V118" s="1399">
        <f>'PREMIER TRIMES.'!B107</f>
        <v>0</v>
      </c>
      <c r="W118" s="1482">
        <f>'PREMIER TRIMES.'!C107</f>
        <v>0</v>
      </c>
      <c r="X118" s="1483">
        <f>'PREMIER TRIMES.'!D107</f>
        <v>0</v>
      </c>
      <c r="Y118" s="1482">
        <f>'PREMIER TRIMES.'!E107</f>
        <v>0</v>
      </c>
      <c r="Z118" s="1482">
        <f>'PREMIER TRIMES.'!F107</f>
        <v>0</v>
      </c>
    </row>
    <row r="119" spans="22:26" ht="22.5" customHeight="1" thickBot="1" x14ac:dyDescent="0.3">
      <c r="V119" s="1399">
        <f>'PREMIER TRIMES.'!B108</f>
        <v>0</v>
      </c>
      <c r="W119" s="1482">
        <f>'PREMIER TRIMES.'!C108</f>
        <v>0</v>
      </c>
      <c r="X119" s="1483">
        <f>'PREMIER TRIMES.'!D108</f>
        <v>0</v>
      </c>
      <c r="Y119" s="1482">
        <f>'PREMIER TRIMES.'!E108</f>
        <v>0</v>
      </c>
      <c r="Z119" s="1482">
        <f>'PREMIER TRIMES.'!F108</f>
        <v>0</v>
      </c>
    </row>
    <row r="120" spans="22:26" ht="63.75" thickBot="1" x14ac:dyDescent="0.3">
      <c r="V120" s="683" t="s">
        <v>87</v>
      </c>
      <c r="W120" s="683" t="s">
        <v>34</v>
      </c>
      <c r="X120" s="683" t="s">
        <v>88</v>
      </c>
      <c r="Y120" s="683" t="s">
        <v>89</v>
      </c>
      <c r="Z120" s="683" t="s">
        <v>90</v>
      </c>
    </row>
    <row r="121" spans="22:26" ht="34.5" customHeight="1" thickBot="1" x14ac:dyDescent="0.3">
      <c r="V121" s="1399">
        <f>'PREMIER TRIMES.'!B110</f>
        <v>0</v>
      </c>
      <c r="W121" s="1482">
        <f>'PREMIER TRIMES.'!C110</f>
        <v>0</v>
      </c>
      <c r="X121" s="1483">
        <f>'PREMIER TRIMES.'!D110</f>
        <v>0</v>
      </c>
      <c r="Y121" s="1482">
        <f>'PREMIER TRIMES.'!E110</f>
        <v>0</v>
      </c>
      <c r="Z121" s="1482">
        <f>'PREMIER TRIMES.'!F110</f>
        <v>0</v>
      </c>
    </row>
    <row r="122" spans="22:26" ht="34.5" customHeight="1" thickBot="1" x14ac:dyDescent="0.3">
      <c r="V122" s="1399">
        <f>'PREMIER TRIMES.'!B111</f>
        <v>0</v>
      </c>
      <c r="W122" s="1482">
        <f>'PREMIER TRIMES.'!C111</f>
        <v>0</v>
      </c>
      <c r="X122" s="1483">
        <f>'PREMIER TRIMES.'!D111</f>
        <v>0</v>
      </c>
      <c r="Y122" s="1482">
        <f>'PREMIER TRIMES.'!E111</f>
        <v>0</v>
      </c>
      <c r="Z122" s="1482">
        <f>'PREMIER TRIMES.'!F111</f>
        <v>0</v>
      </c>
    </row>
    <row r="123" spans="22:26" ht="34.5" customHeight="1" thickBot="1" x14ac:dyDescent="0.3">
      <c r="V123" s="1399">
        <f>'PREMIER TRIMES.'!B112</f>
        <v>0</v>
      </c>
      <c r="W123" s="1482">
        <f>'PREMIER TRIMES.'!C112</f>
        <v>0</v>
      </c>
      <c r="X123" s="1483">
        <f>'PREMIER TRIMES.'!D112</f>
        <v>0</v>
      </c>
      <c r="Y123" s="1482">
        <f>'PREMIER TRIMES.'!E112</f>
        <v>0</v>
      </c>
      <c r="Z123" s="1482">
        <f>'PREMIER TRIMES.'!F112</f>
        <v>0</v>
      </c>
    </row>
    <row r="124" spans="22:26" ht="34.5" customHeight="1" thickBot="1" x14ac:dyDescent="0.3">
      <c r="V124" s="1399">
        <f>'PREMIER TRIMES.'!B113</f>
        <v>0</v>
      </c>
      <c r="W124" s="1482">
        <f>'PREMIER TRIMES.'!C113</f>
        <v>0</v>
      </c>
      <c r="X124" s="1483">
        <f>'PREMIER TRIMES.'!D113</f>
        <v>0</v>
      </c>
      <c r="Y124" s="1482">
        <f>'PREMIER TRIMES.'!E113</f>
        <v>0</v>
      </c>
      <c r="Z124" s="1482">
        <f>'PREMIER TRIMES.'!F113</f>
        <v>0</v>
      </c>
    </row>
    <row r="125" spans="22:26" ht="34.5" customHeight="1" thickBot="1" x14ac:dyDescent="0.3">
      <c r="V125" s="1399">
        <f>'PREMIER TRIMES.'!B114</f>
        <v>0</v>
      </c>
      <c r="W125" s="1482">
        <f>'PREMIER TRIMES.'!C114</f>
        <v>0</v>
      </c>
      <c r="X125" s="1483">
        <f>'PREMIER TRIMES.'!D114</f>
        <v>0</v>
      </c>
      <c r="Y125" s="1482">
        <f>'PREMIER TRIMES.'!E114</f>
        <v>0</v>
      </c>
      <c r="Z125" s="1482">
        <f>'PREMIER TRIMES.'!F114</f>
        <v>0</v>
      </c>
    </row>
    <row r="126" spans="22:26" ht="34.5" customHeight="1" thickBot="1" x14ac:dyDescent="0.3">
      <c r="V126" s="1399">
        <f>'PREMIER TRIMES.'!B115</f>
        <v>0</v>
      </c>
      <c r="W126" s="1482">
        <f>'PREMIER TRIMES.'!C115</f>
        <v>0</v>
      </c>
      <c r="X126" s="1483">
        <f>'PREMIER TRIMES.'!D115</f>
        <v>0</v>
      </c>
      <c r="Y126" s="1482">
        <f>'PREMIER TRIMES.'!E115</f>
        <v>0</v>
      </c>
      <c r="Z126" s="1482">
        <f>'PREMIER TRIMES.'!F115</f>
        <v>0</v>
      </c>
    </row>
    <row r="127" spans="22:26" ht="34.5" customHeight="1" thickBot="1" x14ac:dyDescent="0.3">
      <c r="V127" s="1399">
        <f>'PREMIER TRIMES.'!B116</f>
        <v>0</v>
      </c>
      <c r="W127" s="1482">
        <f>'PREMIER TRIMES.'!C116</f>
        <v>0</v>
      </c>
      <c r="X127" s="1483">
        <f>'PREMIER TRIMES.'!D116</f>
        <v>0</v>
      </c>
      <c r="Y127" s="1482">
        <f>'PREMIER TRIMES.'!E116</f>
        <v>0</v>
      </c>
      <c r="Z127" s="1482">
        <f>'PREMIER TRIMES.'!F116</f>
        <v>0</v>
      </c>
    </row>
    <row r="128" spans="22:26" ht="34.5" customHeight="1" thickBot="1" x14ac:dyDescent="0.3">
      <c r="V128" s="1399">
        <f>'PREMIER TRIMES.'!B117</f>
        <v>0</v>
      </c>
      <c r="W128" s="1482">
        <f>'PREMIER TRIMES.'!C117</f>
        <v>0</v>
      </c>
      <c r="X128" s="1483">
        <f>'PREMIER TRIMES.'!D117</f>
        <v>0</v>
      </c>
      <c r="Y128" s="1482">
        <f>'PREMIER TRIMES.'!E117</f>
        <v>0</v>
      </c>
      <c r="Z128" s="1482">
        <f>'PREMIER TRIMES.'!F117</f>
        <v>0</v>
      </c>
    </row>
    <row r="129" spans="22:32" ht="34.5" customHeight="1" thickBot="1" x14ac:dyDescent="0.3">
      <c r="V129" s="1399">
        <f>'PREMIER TRIMES.'!B118</f>
        <v>0</v>
      </c>
      <c r="W129" s="1482">
        <f>'PREMIER TRIMES.'!C118</f>
        <v>0</v>
      </c>
      <c r="X129" s="1483">
        <f>'PREMIER TRIMES.'!D118</f>
        <v>0</v>
      </c>
      <c r="Y129" s="1482">
        <f>'PREMIER TRIMES.'!E118</f>
        <v>0</v>
      </c>
      <c r="Z129" s="1482">
        <f>'PREMIER TRIMES.'!F118</f>
        <v>0</v>
      </c>
    </row>
    <row r="130" spans="22:32" ht="34.5" customHeight="1" thickBot="1" x14ac:dyDescent="0.3">
      <c r="V130" s="1399">
        <f>'PREMIER TRIMES.'!B119</f>
        <v>0</v>
      </c>
      <c r="W130" s="1482">
        <f>'PREMIER TRIMES.'!C119</f>
        <v>0</v>
      </c>
      <c r="X130" s="1483">
        <f>'PREMIER TRIMES.'!D119</f>
        <v>0</v>
      </c>
      <c r="Y130" s="1482">
        <f>'PREMIER TRIMES.'!E119</f>
        <v>0</v>
      </c>
      <c r="Z130" s="1482">
        <f>'PREMIER TRIMES.'!F119</f>
        <v>0</v>
      </c>
    </row>
    <row r="131" spans="22:32" ht="34.5" customHeight="1" thickBot="1" x14ac:dyDescent="0.3">
      <c r="V131" s="1399">
        <f>'PREMIER TRIMES.'!B120</f>
        <v>0</v>
      </c>
      <c r="W131" s="1482">
        <f>'PREMIER TRIMES.'!C120</f>
        <v>0</v>
      </c>
      <c r="X131" s="1483">
        <f>'PREMIER TRIMES.'!D120</f>
        <v>0</v>
      </c>
      <c r="Y131" s="1482">
        <f>'PREMIER TRIMES.'!E120</f>
        <v>0</v>
      </c>
      <c r="Z131" s="1482">
        <f>'PREMIER TRIMES.'!F120</f>
        <v>0</v>
      </c>
    </row>
    <row r="132" spans="22:32" ht="34.5" customHeight="1" thickBot="1" x14ac:dyDescent="0.3">
      <c r="V132" s="1399">
        <f>'PREMIER TRIMES.'!B121</f>
        <v>0</v>
      </c>
      <c r="W132" s="1482">
        <f>'PREMIER TRIMES.'!C121</f>
        <v>0</v>
      </c>
      <c r="X132" s="1483">
        <f>'PREMIER TRIMES.'!D121</f>
        <v>0</v>
      </c>
      <c r="Y132" s="1482">
        <f>'PREMIER TRIMES.'!E121</f>
        <v>0</v>
      </c>
      <c r="Z132" s="1482">
        <f>'PREMIER TRIMES.'!F121</f>
        <v>0</v>
      </c>
    </row>
    <row r="133" spans="22:32" ht="34.5" customHeight="1" thickBot="1" x14ac:dyDescent="0.3">
      <c r="V133" s="1399">
        <f>'PREMIER TRIMES.'!B122</f>
        <v>0</v>
      </c>
      <c r="W133" s="1482">
        <f>'PREMIER TRIMES.'!C122</f>
        <v>0</v>
      </c>
      <c r="X133" s="1483">
        <f>'PREMIER TRIMES.'!D122</f>
        <v>0</v>
      </c>
      <c r="Y133" s="1482">
        <f>'PREMIER TRIMES.'!E122</f>
        <v>0</v>
      </c>
      <c r="Z133" s="1482">
        <f>'PREMIER TRIMES.'!F122</f>
        <v>0</v>
      </c>
    </row>
    <row r="134" spans="22:32" ht="34.5" customHeight="1" thickBot="1" x14ac:dyDescent="0.3">
      <c r="V134" s="1399">
        <f>'PREMIER TRIMES.'!B123</f>
        <v>0</v>
      </c>
      <c r="W134" s="1482">
        <f>'PREMIER TRIMES.'!C123</f>
        <v>0</v>
      </c>
      <c r="X134" s="1483">
        <f>'PREMIER TRIMES.'!D123</f>
        <v>0</v>
      </c>
      <c r="Y134" s="1482">
        <f>'PREMIER TRIMES.'!E123</f>
        <v>0</v>
      </c>
      <c r="Z134" s="1482">
        <f>'PREMIER TRIMES.'!F123</f>
        <v>0</v>
      </c>
    </row>
    <row r="135" spans="22:32" ht="34.5" customHeight="1" thickBot="1" x14ac:dyDescent="0.3">
      <c r="V135" s="1399">
        <f>'PREMIER TRIMES.'!B124</f>
        <v>0</v>
      </c>
      <c r="W135" s="1482">
        <f>'PREMIER TRIMES.'!C124</f>
        <v>0</v>
      </c>
      <c r="X135" s="1483">
        <f>'PREMIER TRIMES.'!D124</f>
        <v>0</v>
      </c>
      <c r="Y135" s="1482">
        <f>'PREMIER TRIMES.'!E124</f>
        <v>0</v>
      </c>
      <c r="Z135" s="1482">
        <f>'PREMIER TRIMES.'!F124</f>
        <v>0</v>
      </c>
    </row>
    <row r="136" spans="22:32" ht="34.5" customHeight="1" thickBot="1" x14ac:dyDescent="0.3">
      <c r="V136" s="1399">
        <f>'PREMIER TRIMES.'!B125</f>
        <v>0</v>
      </c>
      <c r="W136" s="1482">
        <f>'PREMIER TRIMES.'!C125</f>
        <v>0</v>
      </c>
      <c r="X136" s="1483">
        <f>'PREMIER TRIMES.'!D125</f>
        <v>0</v>
      </c>
      <c r="Y136" s="1482">
        <f>'PREMIER TRIMES.'!E125</f>
        <v>0</v>
      </c>
      <c r="Z136" s="1482">
        <f>'PREMIER TRIMES.'!F125</f>
        <v>0</v>
      </c>
    </row>
    <row r="137" spans="22:32" ht="34.5" customHeight="1" thickBot="1" x14ac:dyDescent="0.3">
      <c r="V137" s="1399">
        <f>'PREMIER TRIMES.'!B126</f>
        <v>0</v>
      </c>
      <c r="W137" s="1482">
        <f>'PREMIER TRIMES.'!C126</f>
        <v>0</v>
      </c>
      <c r="X137" s="1483">
        <f>'PREMIER TRIMES.'!D126</f>
        <v>0</v>
      </c>
      <c r="Y137" s="1482">
        <f>'PREMIER TRIMES.'!E126</f>
        <v>0</v>
      </c>
      <c r="Z137" s="1482">
        <f>'PREMIER TRIMES.'!F126</f>
        <v>0</v>
      </c>
    </row>
    <row r="138" spans="22:32" ht="34.5" customHeight="1" thickBot="1" x14ac:dyDescent="0.3">
      <c r="V138" s="1399">
        <f>'PREMIER TRIMES.'!B127</f>
        <v>0</v>
      </c>
      <c r="W138" s="1482">
        <f>'PREMIER TRIMES.'!C127</f>
        <v>0</v>
      </c>
      <c r="X138" s="1483">
        <f>'PREMIER TRIMES.'!D127</f>
        <v>0</v>
      </c>
      <c r="Y138" s="1482">
        <f>'PREMIER TRIMES.'!E127</f>
        <v>0</v>
      </c>
      <c r="Z138" s="1482">
        <f>'PREMIER TRIMES.'!F127</f>
        <v>0</v>
      </c>
    </row>
    <row r="139" spans="22:32" ht="34.5" customHeight="1" thickBot="1" x14ac:dyDescent="0.3">
      <c r="V139" s="1399">
        <f>'PREMIER TRIMES.'!B128</f>
        <v>0</v>
      </c>
      <c r="W139" s="1482">
        <f>'PREMIER TRIMES.'!C128</f>
        <v>0</v>
      </c>
      <c r="X139" s="1483">
        <f>'PREMIER TRIMES.'!D128</f>
        <v>0</v>
      </c>
      <c r="Y139" s="1482">
        <f>'PREMIER TRIMES.'!E128</f>
        <v>0</v>
      </c>
      <c r="Z139" s="1482">
        <f>'PREMIER TRIMES.'!F128</f>
        <v>0</v>
      </c>
    </row>
    <row r="140" spans="22:32" ht="34.5" customHeight="1" thickBot="1" x14ac:dyDescent="0.3">
      <c r="V140" s="1399">
        <f>'PREMIER TRIMES.'!B129</f>
        <v>0</v>
      </c>
      <c r="W140" s="1482">
        <f>'PREMIER TRIMES.'!C129</f>
        <v>0</v>
      </c>
      <c r="X140" s="1483">
        <f>'PREMIER TRIMES.'!D129</f>
        <v>0</v>
      </c>
      <c r="Y140" s="1482">
        <f>'PREMIER TRIMES.'!E129</f>
        <v>0</v>
      </c>
      <c r="Z140" s="1482">
        <f>'PREMIER TRIMES.'!F129</f>
        <v>0</v>
      </c>
    </row>
    <row r="141" spans="22:32" x14ac:dyDescent="0.25">
      <c r="AA141" s="666"/>
    </row>
    <row r="142" spans="22:32" ht="22.5" x14ac:dyDescent="0.4">
      <c r="AB142" s="681" t="s">
        <v>718</v>
      </c>
      <c r="AC142" s="682"/>
      <c r="AD142" s="682"/>
      <c r="AE142" s="682"/>
      <c r="AF142" s="680">
        <v>4</v>
      </c>
    </row>
    <row r="143" spans="22:32" ht="23.25" thickBot="1" x14ac:dyDescent="0.45">
      <c r="AB143" s="681" t="s">
        <v>719</v>
      </c>
      <c r="AC143" s="682"/>
      <c r="AD143" s="682"/>
      <c r="AE143" s="682"/>
      <c r="AF143" s="682"/>
    </row>
    <row r="144" spans="22:32" ht="21" thickBot="1" x14ac:dyDescent="0.3">
      <c r="AB144" s="1192" t="s">
        <v>1</v>
      </c>
      <c r="AC144" s="684" t="s">
        <v>34</v>
      </c>
      <c r="AD144" s="684" t="s">
        <v>720</v>
      </c>
      <c r="AE144" s="684" t="s">
        <v>721</v>
      </c>
      <c r="AF144" s="684" t="s">
        <v>722</v>
      </c>
    </row>
    <row r="145" spans="28:32" ht="16.5" thickBot="1" x14ac:dyDescent="0.3">
      <c r="AB145" s="1497">
        <f>'PREMIER TRIMES.'!B135</f>
        <v>0</v>
      </c>
      <c r="AC145" s="1494">
        <f>'PREMIER TRIMES.'!C135</f>
        <v>0</v>
      </c>
      <c r="AD145" s="1494">
        <f>'PREMIER TRIMES.'!D135</f>
        <v>0</v>
      </c>
      <c r="AE145" s="1494">
        <f>'PREMIER TRIMES.'!E135</f>
        <v>0</v>
      </c>
      <c r="AF145" s="1493">
        <f>'PREMIER TRIMES.'!F135</f>
        <v>0</v>
      </c>
    </row>
    <row r="146" spans="28:32" ht="16.5" thickBot="1" x14ac:dyDescent="0.3">
      <c r="AB146" s="1498">
        <f>'PREMIER TRIMES.'!B136</f>
        <v>0</v>
      </c>
      <c r="AC146" s="1494">
        <f>'PREMIER TRIMES.'!C136</f>
        <v>0</v>
      </c>
      <c r="AD146" s="1494">
        <f>'PREMIER TRIMES.'!D136</f>
        <v>0</v>
      </c>
      <c r="AE146" s="1494">
        <f>'PREMIER TRIMES.'!E136</f>
        <v>0</v>
      </c>
      <c r="AF146" s="1493">
        <f>'PREMIER TRIMES.'!F136</f>
        <v>0</v>
      </c>
    </row>
    <row r="147" spans="28:32" ht="16.5" thickBot="1" x14ac:dyDescent="0.3">
      <c r="AB147" s="1498">
        <f>'PREMIER TRIMES.'!B137</f>
        <v>0</v>
      </c>
      <c r="AC147" s="1494">
        <f>'PREMIER TRIMES.'!C137</f>
        <v>0</v>
      </c>
      <c r="AD147" s="1494">
        <f>'PREMIER TRIMES.'!D137</f>
        <v>0</v>
      </c>
      <c r="AE147" s="1494">
        <f>'PREMIER TRIMES.'!E137</f>
        <v>0</v>
      </c>
      <c r="AF147" s="1493">
        <f>'PREMIER TRIMES.'!F137</f>
        <v>0</v>
      </c>
    </row>
    <row r="148" spans="28:32" ht="16.5" thickBot="1" x14ac:dyDescent="0.3">
      <c r="AB148" s="1498">
        <f>'PREMIER TRIMES.'!B138</f>
        <v>0</v>
      </c>
      <c r="AC148" s="1494">
        <f>'PREMIER TRIMES.'!C138</f>
        <v>0</v>
      </c>
      <c r="AD148" s="1494">
        <f>'PREMIER TRIMES.'!D138</f>
        <v>0</v>
      </c>
      <c r="AE148" s="1494">
        <f>'PREMIER TRIMES.'!E138</f>
        <v>0</v>
      </c>
      <c r="AF148" s="1493">
        <f>'PREMIER TRIMES.'!F138</f>
        <v>0</v>
      </c>
    </row>
    <row r="149" spans="28:32" ht="16.5" thickBot="1" x14ac:dyDescent="0.3">
      <c r="AB149" s="1498">
        <f>'PREMIER TRIMES.'!B139</f>
        <v>0</v>
      </c>
      <c r="AC149" s="1494">
        <f>'PREMIER TRIMES.'!C139</f>
        <v>0</v>
      </c>
      <c r="AD149" s="1494">
        <f>'PREMIER TRIMES.'!D139</f>
        <v>0</v>
      </c>
      <c r="AE149" s="1494">
        <f>'PREMIER TRIMES.'!E139</f>
        <v>0</v>
      </c>
      <c r="AF149" s="1493">
        <f>'PREMIER TRIMES.'!F139</f>
        <v>0</v>
      </c>
    </row>
    <row r="150" spans="28:32" ht="16.5" thickBot="1" x14ac:dyDescent="0.3">
      <c r="AB150" s="1498">
        <f>'PREMIER TRIMES.'!B140</f>
        <v>0</v>
      </c>
      <c r="AC150" s="1494">
        <f>'PREMIER TRIMES.'!C140</f>
        <v>0</v>
      </c>
      <c r="AD150" s="1494">
        <f>'PREMIER TRIMES.'!D140</f>
        <v>0</v>
      </c>
      <c r="AE150" s="1494">
        <f>'PREMIER TRIMES.'!E140</f>
        <v>0</v>
      </c>
      <c r="AF150" s="1493">
        <f>'PREMIER TRIMES.'!F140</f>
        <v>0</v>
      </c>
    </row>
    <row r="151" spans="28:32" ht="16.5" thickBot="1" x14ac:dyDescent="0.3">
      <c r="AB151" s="1498">
        <f>'PREMIER TRIMES.'!B141</f>
        <v>0</v>
      </c>
      <c r="AC151" s="1494">
        <f>'PREMIER TRIMES.'!C141</f>
        <v>0</v>
      </c>
      <c r="AD151" s="1494">
        <f>'PREMIER TRIMES.'!D141</f>
        <v>0</v>
      </c>
      <c r="AE151" s="1494">
        <f>'PREMIER TRIMES.'!E141</f>
        <v>0</v>
      </c>
      <c r="AF151" s="1493">
        <f>'PREMIER TRIMES.'!F141</f>
        <v>0</v>
      </c>
    </row>
    <row r="152" spans="28:32" ht="16.5" thickBot="1" x14ac:dyDescent="0.3">
      <c r="AB152" s="1498">
        <f>'PREMIER TRIMES.'!B142</f>
        <v>0</v>
      </c>
      <c r="AC152" s="1494">
        <f>'PREMIER TRIMES.'!C142</f>
        <v>0</v>
      </c>
      <c r="AD152" s="1494">
        <f>'PREMIER TRIMES.'!D142</f>
        <v>0</v>
      </c>
      <c r="AE152" s="1494">
        <f>'PREMIER TRIMES.'!E142</f>
        <v>0</v>
      </c>
      <c r="AF152" s="1493">
        <f>'PREMIER TRIMES.'!F142</f>
        <v>0</v>
      </c>
    </row>
    <row r="153" spans="28:32" ht="16.5" thickBot="1" x14ac:dyDescent="0.3">
      <c r="AB153" s="1498">
        <f>'PREMIER TRIMES.'!B143</f>
        <v>0</v>
      </c>
      <c r="AC153" s="1494">
        <f>'PREMIER TRIMES.'!C143</f>
        <v>0</v>
      </c>
      <c r="AD153" s="1494">
        <f>'PREMIER TRIMES.'!D143</f>
        <v>0</v>
      </c>
      <c r="AE153" s="1494">
        <f>'PREMIER TRIMES.'!E143</f>
        <v>0</v>
      </c>
      <c r="AF153" s="1493">
        <f>'PREMIER TRIMES.'!F143</f>
        <v>0</v>
      </c>
    </row>
    <row r="154" spans="28:32" ht="16.5" thickBot="1" x14ac:dyDescent="0.3">
      <c r="AB154" s="1498">
        <f>'PREMIER TRIMES.'!B144</f>
        <v>0</v>
      </c>
      <c r="AC154" s="1494">
        <f>'PREMIER TRIMES.'!C144</f>
        <v>0</v>
      </c>
      <c r="AD154" s="1494">
        <f>'PREMIER TRIMES.'!D144</f>
        <v>0</v>
      </c>
      <c r="AE154" s="1494">
        <f>'PREMIER TRIMES.'!E144</f>
        <v>0</v>
      </c>
      <c r="AF154" s="1493">
        <f>'PREMIER TRIMES.'!F144</f>
        <v>0</v>
      </c>
    </row>
    <row r="155" spans="28:32" ht="16.5" thickBot="1" x14ac:dyDescent="0.3">
      <c r="AB155" s="1498">
        <f>'PREMIER TRIMES.'!B145</f>
        <v>0</v>
      </c>
      <c r="AC155" s="1494">
        <f>'PREMIER TRIMES.'!C145</f>
        <v>0</v>
      </c>
      <c r="AD155" s="1494">
        <f>'PREMIER TRIMES.'!D145</f>
        <v>0</v>
      </c>
      <c r="AE155" s="1494">
        <f>'PREMIER TRIMES.'!E145</f>
        <v>0</v>
      </c>
      <c r="AF155" s="1493">
        <f>'PREMIER TRIMES.'!F145</f>
        <v>0</v>
      </c>
    </row>
    <row r="156" spans="28:32" ht="16.5" thickBot="1" x14ac:dyDescent="0.3">
      <c r="AB156" s="1498">
        <f>'PREMIER TRIMES.'!B146</f>
        <v>0</v>
      </c>
      <c r="AC156" s="1494">
        <f>'PREMIER TRIMES.'!C146</f>
        <v>0</v>
      </c>
      <c r="AD156" s="1494">
        <f>'PREMIER TRIMES.'!D146</f>
        <v>0</v>
      </c>
      <c r="AE156" s="1494">
        <f>'PREMIER TRIMES.'!E146</f>
        <v>0</v>
      </c>
      <c r="AF156" s="1493">
        <f>'PREMIER TRIMES.'!F146</f>
        <v>0</v>
      </c>
    </row>
    <row r="157" spans="28:32" ht="16.5" thickBot="1" x14ac:dyDescent="0.3">
      <c r="AB157" s="1498">
        <f>'PREMIER TRIMES.'!B147</f>
        <v>0</v>
      </c>
      <c r="AC157" s="1494">
        <f>'PREMIER TRIMES.'!C147</f>
        <v>0</v>
      </c>
      <c r="AD157" s="1494">
        <f>'PREMIER TRIMES.'!D147</f>
        <v>0</v>
      </c>
      <c r="AE157" s="1494">
        <f>'PREMIER TRIMES.'!E147</f>
        <v>0</v>
      </c>
      <c r="AF157" s="1493">
        <f>'PREMIER TRIMES.'!F147</f>
        <v>0</v>
      </c>
    </row>
    <row r="158" spans="28:32" ht="16.5" thickBot="1" x14ac:dyDescent="0.3">
      <c r="AB158" s="1498">
        <f>'PREMIER TRIMES.'!B148</f>
        <v>0</v>
      </c>
      <c r="AC158" s="1494">
        <f>'PREMIER TRIMES.'!C148</f>
        <v>0</v>
      </c>
      <c r="AD158" s="1494">
        <f>'PREMIER TRIMES.'!D148</f>
        <v>0</v>
      </c>
      <c r="AE158" s="1494">
        <f>'PREMIER TRIMES.'!E148</f>
        <v>0</v>
      </c>
      <c r="AF158" s="1493">
        <f>'PREMIER TRIMES.'!F148</f>
        <v>0</v>
      </c>
    </row>
    <row r="159" spans="28:32" ht="16.5" thickBot="1" x14ac:dyDescent="0.3">
      <c r="AB159" s="1498">
        <f>'PREMIER TRIMES.'!B149</f>
        <v>0</v>
      </c>
      <c r="AC159" s="1494">
        <f>'PREMIER TRIMES.'!C149</f>
        <v>0</v>
      </c>
      <c r="AD159" s="1494">
        <f>'PREMIER TRIMES.'!D149</f>
        <v>0</v>
      </c>
      <c r="AE159" s="1494">
        <f>'PREMIER TRIMES.'!E149</f>
        <v>0</v>
      </c>
      <c r="AF159" s="1493">
        <f>'PREMIER TRIMES.'!F149</f>
        <v>0</v>
      </c>
    </row>
    <row r="160" spans="28:32" ht="16.5" thickBot="1" x14ac:dyDescent="0.3">
      <c r="AB160" s="1498">
        <f>'PREMIER TRIMES.'!B150</f>
        <v>0</v>
      </c>
      <c r="AC160" s="1494">
        <f>'PREMIER TRIMES.'!C150</f>
        <v>0</v>
      </c>
      <c r="AD160" s="1494">
        <f>'PREMIER TRIMES.'!D150</f>
        <v>0</v>
      </c>
      <c r="AE160" s="1494">
        <f>'PREMIER TRIMES.'!E150</f>
        <v>0</v>
      </c>
      <c r="AF160" s="1493">
        <f>'PREMIER TRIMES.'!F150</f>
        <v>0</v>
      </c>
    </row>
    <row r="161" spans="28:32" ht="16.5" thickBot="1" x14ac:dyDescent="0.3">
      <c r="AB161" s="1498">
        <f>'PREMIER TRIMES.'!B151</f>
        <v>0</v>
      </c>
      <c r="AC161" s="1494">
        <f>'PREMIER TRIMES.'!C151</f>
        <v>0</v>
      </c>
      <c r="AD161" s="1494">
        <f>'PREMIER TRIMES.'!D151</f>
        <v>0</v>
      </c>
      <c r="AE161" s="1494">
        <f>'PREMIER TRIMES.'!E151</f>
        <v>0</v>
      </c>
      <c r="AF161" s="1493">
        <f>'PREMIER TRIMES.'!F151</f>
        <v>0</v>
      </c>
    </row>
    <row r="162" spans="28:32" ht="16.5" thickBot="1" x14ac:dyDescent="0.3">
      <c r="AB162" s="1498">
        <f>'PREMIER TRIMES.'!B152</f>
        <v>0</v>
      </c>
      <c r="AC162" s="1494">
        <f>'PREMIER TRIMES.'!C152</f>
        <v>0</v>
      </c>
      <c r="AD162" s="1494">
        <f>'PREMIER TRIMES.'!D152</f>
        <v>0</v>
      </c>
      <c r="AE162" s="1494">
        <f>'PREMIER TRIMES.'!E152</f>
        <v>0</v>
      </c>
      <c r="AF162" s="1493">
        <f>'PREMIER TRIMES.'!F152</f>
        <v>0</v>
      </c>
    </row>
    <row r="163" spans="28:32" ht="16.5" thickBot="1" x14ac:dyDescent="0.3">
      <c r="AB163" s="1498">
        <f>'PREMIER TRIMES.'!B153</f>
        <v>0</v>
      </c>
      <c r="AC163" s="1494">
        <f>'PREMIER TRIMES.'!C153</f>
        <v>0</v>
      </c>
      <c r="AD163" s="1494">
        <f>'PREMIER TRIMES.'!D153</f>
        <v>0</v>
      </c>
      <c r="AE163" s="1494">
        <f>'PREMIER TRIMES.'!E153</f>
        <v>0</v>
      </c>
      <c r="AF163" s="1493">
        <f>'PREMIER TRIMES.'!F153</f>
        <v>0</v>
      </c>
    </row>
    <row r="164" spans="28:32" ht="16.5" thickBot="1" x14ac:dyDescent="0.3">
      <c r="AB164" s="1498">
        <f>'PREMIER TRIMES.'!B154</f>
        <v>0</v>
      </c>
      <c r="AC164" s="1494">
        <f>'PREMIER TRIMES.'!C154</f>
        <v>0</v>
      </c>
      <c r="AD164" s="1494">
        <f>'PREMIER TRIMES.'!D154</f>
        <v>0</v>
      </c>
      <c r="AE164" s="1494">
        <f>'PREMIER TRIMES.'!E154</f>
        <v>0</v>
      </c>
      <c r="AF164" s="1493">
        <f>'PREMIER TRIMES.'!F154</f>
        <v>0</v>
      </c>
    </row>
    <row r="165" spans="28:32" ht="16.5" thickBot="1" x14ac:dyDescent="0.3">
      <c r="AB165" s="1498">
        <f>'PREMIER TRIMES.'!B155</f>
        <v>0</v>
      </c>
      <c r="AC165" s="1494">
        <f>'PREMIER TRIMES.'!C155</f>
        <v>0</v>
      </c>
      <c r="AD165" s="1494">
        <f>'PREMIER TRIMES.'!D155</f>
        <v>0</v>
      </c>
      <c r="AE165" s="1494">
        <f>'PREMIER TRIMES.'!E155</f>
        <v>0</v>
      </c>
      <c r="AF165" s="1493">
        <f>'PREMIER TRIMES.'!F155</f>
        <v>0</v>
      </c>
    </row>
    <row r="166" spans="28:32" ht="16.5" thickBot="1" x14ac:dyDescent="0.3">
      <c r="AB166" s="1498">
        <f>'PREMIER TRIMES.'!B156</f>
        <v>0</v>
      </c>
      <c r="AC166" s="1494">
        <f>'PREMIER TRIMES.'!C156</f>
        <v>0</v>
      </c>
      <c r="AD166" s="1494">
        <f>'PREMIER TRIMES.'!D156</f>
        <v>0</v>
      </c>
      <c r="AE166" s="1494">
        <f>'PREMIER TRIMES.'!E156</f>
        <v>0</v>
      </c>
      <c r="AF166" s="1493">
        <f>'PREMIER TRIMES.'!F156</f>
        <v>0</v>
      </c>
    </row>
    <row r="167" spans="28:32" ht="16.5" thickBot="1" x14ac:dyDescent="0.3">
      <c r="AB167" s="1498">
        <f>'PREMIER TRIMES.'!B157</f>
        <v>0</v>
      </c>
      <c r="AC167" s="1494">
        <f>'PREMIER TRIMES.'!C157</f>
        <v>0</v>
      </c>
      <c r="AD167" s="1494">
        <f>'PREMIER TRIMES.'!D157</f>
        <v>0</v>
      </c>
      <c r="AE167" s="1494">
        <f>'PREMIER TRIMES.'!E157</f>
        <v>0</v>
      </c>
      <c r="AF167" s="1493">
        <f>'PREMIER TRIMES.'!F157</f>
        <v>0</v>
      </c>
    </row>
    <row r="168" spans="28:32" ht="16.5" thickBot="1" x14ac:dyDescent="0.3">
      <c r="AB168" s="1498">
        <f>'PREMIER TRIMES.'!B158</f>
        <v>0</v>
      </c>
      <c r="AC168" s="1494">
        <f>'PREMIER TRIMES.'!C158</f>
        <v>0</v>
      </c>
      <c r="AD168" s="1494">
        <f>'PREMIER TRIMES.'!D158</f>
        <v>0</v>
      </c>
      <c r="AE168" s="1494">
        <f>'PREMIER TRIMES.'!E158</f>
        <v>0</v>
      </c>
      <c r="AF168" s="1493">
        <f>'PREMIER TRIMES.'!F158</f>
        <v>0</v>
      </c>
    </row>
    <row r="169" spans="28:32" ht="16.5" thickBot="1" x14ac:dyDescent="0.3">
      <c r="AB169" s="1498">
        <f>'PREMIER TRIMES.'!B159</f>
        <v>0</v>
      </c>
      <c r="AC169" s="1494">
        <f>'PREMIER TRIMES.'!C159</f>
        <v>0</v>
      </c>
      <c r="AD169" s="1494">
        <f>'PREMIER TRIMES.'!D159</f>
        <v>0</v>
      </c>
      <c r="AE169" s="1494">
        <f>'PREMIER TRIMES.'!E159</f>
        <v>0</v>
      </c>
      <c r="AF169" s="1493">
        <f>'PREMIER TRIMES.'!F159</f>
        <v>0</v>
      </c>
    </row>
    <row r="170" spans="28:32" ht="16.5" thickBot="1" x14ac:dyDescent="0.3">
      <c r="AB170" s="1498">
        <f>'PREMIER TRIMES.'!B160</f>
        <v>0</v>
      </c>
      <c r="AC170" s="1494">
        <f>'PREMIER TRIMES.'!C160</f>
        <v>0</v>
      </c>
      <c r="AD170" s="1494">
        <f>'PREMIER TRIMES.'!D160</f>
        <v>0</v>
      </c>
      <c r="AE170" s="1494">
        <f>'PREMIER TRIMES.'!E160</f>
        <v>0</v>
      </c>
      <c r="AF170" s="1493">
        <f>'PREMIER TRIMES.'!F160</f>
        <v>0</v>
      </c>
    </row>
    <row r="171" spans="28:32" ht="16.5" thickBot="1" x14ac:dyDescent="0.3">
      <c r="AB171" s="1498">
        <f>'PREMIER TRIMES.'!B161</f>
        <v>0</v>
      </c>
      <c r="AC171" s="1494">
        <f>'PREMIER TRIMES.'!C161</f>
        <v>0</v>
      </c>
      <c r="AD171" s="1494">
        <f>'PREMIER TRIMES.'!D161</f>
        <v>0</v>
      </c>
      <c r="AE171" s="1494">
        <f>'PREMIER TRIMES.'!E161</f>
        <v>0</v>
      </c>
      <c r="AF171" s="1493">
        <f>'PREMIER TRIMES.'!F161</f>
        <v>0</v>
      </c>
    </row>
    <row r="172" spans="28:32" ht="16.5" thickBot="1" x14ac:dyDescent="0.3">
      <c r="AB172" s="1498">
        <f>'PREMIER TRIMES.'!B162</f>
        <v>0</v>
      </c>
      <c r="AC172" s="1494">
        <f>'PREMIER TRIMES.'!C162</f>
        <v>0</v>
      </c>
      <c r="AD172" s="1494">
        <f>'PREMIER TRIMES.'!D162</f>
        <v>0</v>
      </c>
      <c r="AE172" s="1494">
        <f>'PREMIER TRIMES.'!E162</f>
        <v>0</v>
      </c>
      <c r="AF172" s="1493">
        <f>'PREMIER TRIMES.'!F162</f>
        <v>0</v>
      </c>
    </row>
    <row r="173" spans="28:32" ht="21" thickBot="1" x14ac:dyDescent="0.3">
      <c r="AB173" s="509" t="s">
        <v>1</v>
      </c>
      <c r="AC173" s="1191" t="s">
        <v>34</v>
      </c>
      <c r="AD173" s="691" t="s">
        <v>720</v>
      </c>
      <c r="AE173" s="691" t="s">
        <v>721</v>
      </c>
      <c r="AF173" s="692" t="s">
        <v>722</v>
      </c>
    </row>
    <row r="174" spans="28:32" ht="16.5" thickBot="1" x14ac:dyDescent="0.3">
      <c r="AB174" s="1498">
        <f>'PREMIER TRIMES.'!B164</f>
        <v>0</v>
      </c>
      <c r="AC174" s="1494">
        <f>'PREMIER TRIMES.'!C164</f>
        <v>0</v>
      </c>
      <c r="AD174" s="1494">
        <f>'PREMIER TRIMES.'!D164</f>
        <v>0</v>
      </c>
      <c r="AE174" s="1494">
        <f>'PREMIER TRIMES.'!E164</f>
        <v>0</v>
      </c>
      <c r="AF174" s="1493">
        <f>'PREMIER TRIMES.'!F164</f>
        <v>0</v>
      </c>
    </row>
    <row r="175" spans="28:32" ht="16.5" thickBot="1" x14ac:dyDescent="0.3">
      <c r="AB175" s="1498">
        <f>'PREMIER TRIMES.'!B165</f>
        <v>0</v>
      </c>
      <c r="AC175" s="1494">
        <f>'PREMIER TRIMES.'!C165</f>
        <v>0</v>
      </c>
      <c r="AD175" s="1494">
        <f>'PREMIER TRIMES.'!D165</f>
        <v>0</v>
      </c>
      <c r="AE175" s="1494">
        <f>'PREMIER TRIMES.'!E165</f>
        <v>0</v>
      </c>
      <c r="AF175" s="1493">
        <f>'PREMIER TRIMES.'!F165</f>
        <v>0</v>
      </c>
    </row>
    <row r="176" spans="28:32" ht="16.5" thickBot="1" x14ac:dyDescent="0.3">
      <c r="AB176" s="1498">
        <f>'PREMIER TRIMES.'!B166</f>
        <v>0</v>
      </c>
      <c r="AC176" s="1494">
        <f>'PREMIER TRIMES.'!C166</f>
        <v>0</v>
      </c>
      <c r="AD176" s="1494">
        <f>'PREMIER TRIMES.'!D166</f>
        <v>0</v>
      </c>
      <c r="AE176" s="1494">
        <f>'PREMIER TRIMES.'!E166</f>
        <v>0</v>
      </c>
      <c r="AF176" s="1493">
        <f>'PREMIER TRIMES.'!F166</f>
        <v>0</v>
      </c>
    </row>
    <row r="177" spans="28:32" ht="16.5" thickBot="1" x14ac:dyDescent="0.3">
      <c r="AB177" s="1498">
        <f>'PREMIER TRIMES.'!B167</f>
        <v>0</v>
      </c>
      <c r="AC177" s="1494">
        <f>'PREMIER TRIMES.'!C167</f>
        <v>0</v>
      </c>
      <c r="AD177" s="1494">
        <f>'PREMIER TRIMES.'!D167</f>
        <v>0</v>
      </c>
      <c r="AE177" s="1494">
        <f>'PREMIER TRIMES.'!E167</f>
        <v>0</v>
      </c>
      <c r="AF177" s="1493">
        <f>'PREMIER TRIMES.'!F167</f>
        <v>0</v>
      </c>
    </row>
    <row r="178" spans="28:32" ht="16.5" thickBot="1" x14ac:dyDescent="0.3">
      <c r="AB178" s="1498">
        <f>'PREMIER TRIMES.'!B168</f>
        <v>0</v>
      </c>
      <c r="AC178" s="1494">
        <f>'PREMIER TRIMES.'!C168</f>
        <v>0</v>
      </c>
      <c r="AD178" s="1494">
        <f>'PREMIER TRIMES.'!D168</f>
        <v>0</v>
      </c>
      <c r="AE178" s="1494">
        <f>'PREMIER TRIMES.'!E168</f>
        <v>0</v>
      </c>
      <c r="AF178" s="1493">
        <f>'PREMIER TRIMES.'!F168</f>
        <v>0</v>
      </c>
    </row>
    <row r="179" spans="28:32" ht="16.5" thickBot="1" x14ac:dyDescent="0.3">
      <c r="AB179" s="1498">
        <f>'PREMIER TRIMES.'!B169</f>
        <v>0</v>
      </c>
      <c r="AC179" s="1494">
        <f>'PREMIER TRIMES.'!C169</f>
        <v>0</v>
      </c>
      <c r="AD179" s="1494">
        <f>'PREMIER TRIMES.'!D169</f>
        <v>0</v>
      </c>
      <c r="AE179" s="1494">
        <f>'PREMIER TRIMES.'!E169</f>
        <v>0</v>
      </c>
      <c r="AF179" s="1493">
        <f>'PREMIER TRIMES.'!F169</f>
        <v>0</v>
      </c>
    </row>
    <row r="180" spans="28:32" ht="16.5" thickBot="1" x14ac:dyDescent="0.3">
      <c r="AB180" s="1498">
        <f>'PREMIER TRIMES.'!B170</f>
        <v>0</v>
      </c>
      <c r="AC180" s="1494">
        <f>'PREMIER TRIMES.'!C170</f>
        <v>0</v>
      </c>
      <c r="AD180" s="1494">
        <f>'PREMIER TRIMES.'!D170</f>
        <v>0</v>
      </c>
      <c r="AE180" s="1494">
        <f>'PREMIER TRIMES.'!E170</f>
        <v>0</v>
      </c>
      <c r="AF180" s="1493">
        <f>'PREMIER TRIMES.'!F170</f>
        <v>0</v>
      </c>
    </row>
    <row r="181" spans="28:32" ht="16.5" thickBot="1" x14ac:dyDescent="0.3">
      <c r="AB181" s="1498">
        <f>'PREMIER TRIMES.'!B171</f>
        <v>0</v>
      </c>
      <c r="AC181" s="1494">
        <f>'PREMIER TRIMES.'!C171</f>
        <v>0</v>
      </c>
      <c r="AD181" s="1494">
        <f>'PREMIER TRIMES.'!D171</f>
        <v>0</v>
      </c>
      <c r="AE181" s="1494">
        <f>'PREMIER TRIMES.'!E171</f>
        <v>0</v>
      </c>
      <c r="AF181" s="1493">
        <f>'PREMIER TRIMES.'!F171</f>
        <v>0</v>
      </c>
    </row>
    <row r="182" spans="28:32" ht="16.5" thickBot="1" x14ac:dyDescent="0.3">
      <c r="AB182" s="1498">
        <f>'PREMIER TRIMES.'!B172</f>
        <v>0</v>
      </c>
      <c r="AC182" s="1494">
        <f>'PREMIER TRIMES.'!C172</f>
        <v>0</v>
      </c>
      <c r="AD182" s="1494">
        <f>'PREMIER TRIMES.'!D172</f>
        <v>0</v>
      </c>
      <c r="AE182" s="1494">
        <f>'PREMIER TRIMES.'!E172</f>
        <v>0</v>
      </c>
      <c r="AF182" s="1493">
        <f>'PREMIER TRIMES.'!F172</f>
        <v>0</v>
      </c>
    </row>
    <row r="183" spans="28:32" ht="16.5" thickBot="1" x14ac:dyDescent="0.3">
      <c r="AB183" s="1498">
        <f>'PREMIER TRIMES.'!B173</f>
        <v>0</v>
      </c>
      <c r="AC183" s="1494">
        <f>'PREMIER TRIMES.'!C173</f>
        <v>0</v>
      </c>
      <c r="AD183" s="1494">
        <f>'PREMIER TRIMES.'!D173</f>
        <v>0</v>
      </c>
      <c r="AE183" s="1494">
        <f>'PREMIER TRIMES.'!E173</f>
        <v>0</v>
      </c>
      <c r="AF183" s="1493">
        <f>'PREMIER TRIMES.'!F173</f>
        <v>0</v>
      </c>
    </row>
    <row r="184" spans="28:32" ht="16.5" thickBot="1" x14ac:dyDescent="0.3">
      <c r="AB184" s="1498">
        <f>'PREMIER TRIMES.'!B174</f>
        <v>0</v>
      </c>
      <c r="AC184" s="1494">
        <f>'PREMIER TRIMES.'!C174</f>
        <v>0</v>
      </c>
      <c r="AD184" s="1494">
        <f>'PREMIER TRIMES.'!D174</f>
        <v>0</v>
      </c>
      <c r="AE184" s="1494">
        <f>'PREMIER TRIMES.'!E174</f>
        <v>0</v>
      </c>
      <c r="AF184" s="1493">
        <f>'PREMIER TRIMES.'!F174</f>
        <v>0</v>
      </c>
    </row>
    <row r="185" spans="28:32" ht="16.5" thickBot="1" x14ac:dyDescent="0.3">
      <c r="AB185" s="1498">
        <f>'PREMIER TRIMES.'!B175</f>
        <v>0</v>
      </c>
      <c r="AC185" s="1494">
        <f>'PREMIER TRIMES.'!C175</f>
        <v>0</v>
      </c>
      <c r="AD185" s="1494">
        <f>'PREMIER TRIMES.'!D175</f>
        <v>0</v>
      </c>
      <c r="AE185" s="1494">
        <f>'PREMIER TRIMES.'!E175</f>
        <v>0</v>
      </c>
      <c r="AF185" s="1493">
        <f>'PREMIER TRIMES.'!F175</f>
        <v>0</v>
      </c>
    </row>
    <row r="186" spans="28:32" ht="16.5" thickBot="1" x14ac:dyDescent="0.3">
      <c r="AB186" s="1498">
        <f>'PREMIER TRIMES.'!B176</f>
        <v>0</v>
      </c>
      <c r="AC186" s="1494">
        <f>'PREMIER TRIMES.'!C176</f>
        <v>0</v>
      </c>
      <c r="AD186" s="1494">
        <f>'PREMIER TRIMES.'!D176</f>
        <v>0</v>
      </c>
      <c r="AE186" s="1494">
        <f>'PREMIER TRIMES.'!E176</f>
        <v>0</v>
      </c>
      <c r="AF186" s="1493">
        <f>'PREMIER TRIMES.'!F176</f>
        <v>0</v>
      </c>
    </row>
    <row r="187" spans="28:32" ht="16.5" thickBot="1" x14ac:dyDescent="0.3">
      <c r="AB187" s="1498">
        <f>'PREMIER TRIMES.'!B177</f>
        <v>0</v>
      </c>
      <c r="AC187" s="1494">
        <f>'PREMIER TRIMES.'!C177</f>
        <v>0</v>
      </c>
      <c r="AD187" s="1494">
        <f>'PREMIER TRIMES.'!D177</f>
        <v>0</v>
      </c>
      <c r="AE187" s="1494">
        <f>'PREMIER TRIMES.'!E177</f>
        <v>0</v>
      </c>
      <c r="AF187" s="1493">
        <f>'PREMIER TRIMES.'!F177</f>
        <v>0</v>
      </c>
    </row>
    <row r="188" spans="28:32" ht="16.5" thickBot="1" x14ac:dyDescent="0.3">
      <c r="AB188" s="1498">
        <f>'PREMIER TRIMES.'!B178</f>
        <v>0</v>
      </c>
      <c r="AC188" s="1494">
        <f>'PREMIER TRIMES.'!C178</f>
        <v>0</v>
      </c>
      <c r="AD188" s="1494">
        <f>'PREMIER TRIMES.'!D178</f>
        <v>0</v>
      </c>
      <c r="AE188" s="1494">
        <f>'PREMIER TRIMES.'!E178</f>
        <v>0</v>
      </c>
      <c r="AF188" s="1493">
        <f>'PREMIER TRIMES.'!F178</f>
        <v>0</v>
      </c>
    </row>
    <row r="189" spans="28:32" ht="16.5" thickBot="1" x14ac:dyDescent="0.3">
      <c r="AB189" s="1498">
        <f>'PREMIER TRIMES.'!B179</f>
        <v>0</v>
      </c>
      <c r="AC189" s="1494">
        <f>'PREMIER TRIMES.'!C179</f>
        <v>0</v>
      </c>
      <c r="AD189" s="1494">
        <f>'PREMIER TRIMES.'!D179</f>
        <v>0</v>
      </c>
      <c r="AE189" s="1494">
        <f>'PREMIER TRIMES.'!E179</f>
        <v>0</v>
      </c>
      <c r="AF189" s="1493">
        <f>'PREMIER TRIMES.'!F179</f>
        <v>0</v>
      </c>
    </row>
    <row r="190" spans="28:32" ht="16.5" thickBot="1" x14ac:dyDescent="0.3">
      <c r="AB190" s="1498">
        <f>'PREMIER TRIMES.'!B180</f>
        <v>0</v>
      </c>
      <c r="AC190" s="1494">
        <f>'PREMIER TRIMES.'!C180</f>
        <v>0</v>
      </c>
      <c r="AD190" s="1494">
        <f>'PREMIER TRIMES.'!D180</f>
        <v>0</v>
      </c>
      <c r="AE190" s="1494">
        <f>'PREMIER TRIMES.'!E180</f>
        <v>0</v>
      </c>
      <c r="AF190" s="1493">
        <f>'PREMIER TRIMES.'!F180</f>
        <v>0</v>
      </c>
    </row>
    <row r="191" spans="28:32" ht="16.5" thickBot="1" x14ac:dyDescent="0.3">
      <c r="AB191" s="1498">
        <f>'PREMIER TRIMES.'!B181</f>
        <v>0</v>
      </c>
      <c r="AC191" s="1494">
        <f>'PREMIER TRIMES.'!C181</f>
        <v>0</v>
      </c>
      <c r="AD191" s="1494">
        <f>'PREMIER TRIMES.'!D181</f>
        <v>0</v>
      </c>
      <c r="AE191" s="1494">
        <f>'PREMIER TRIMES.'!E181</f>
        <v>0</v>
      </c>
      <c r="AF191" s="1493">
        <f>'PREMIER TRIMES.'!F181</f>
        <v>0</v>
      </c>
    </row>
    <row r="192" spans="28:32" ht="16.5" thickBot="1" x14ac:dyDescent="0.3">
      <c r="AB192" s="1498">
        <f>'PREMIER TRIMES.'!B182</f>
        <v>0</v>
      </c>
      <c r="AC192" s="1494">
        <f>'PREMIER TRIMES.'!C182</f>
        <v>0</v>
      </c>
      <c r="AD192" s="1494">
        <f>'PREMIER TRIMES.'!D182</f>
        <v>0</v>
      </c>
      <c r="AE192" s="1494">
        <f>'PREMIER TRIMES.'!E182</f>
        <v>0</v>
      </c>
      <c r="AF192" s="1493">
        <f>'PREMIER TRIMES.'!F182</f>
        <v>0</v>
      </c>
    </row>
    <row r="193" spans="28:46" ht="16.5" thickBot="1" x14ac:dyDescent="0.3">
      <c r="AB193" s="1498">
        <f>'PREMIER TRIMES.'!B183</f>
        <v>0</v>
      </c>
      <c r="AC193" s="1494">
        <f>'PREMIER TRIMES.'!C183</f>
        <v>0</v>
      </c>
      <c r="AD193" s="1494">
        <f>'PREMIER TRIMES.'!D183</f>
        <v>0</v>
      </c>
      <c r="AE193" s="1494">
        <f>'PREMIER TRIMES.'!E183</f>
        <v>0</v>
      </c>
      <c r="AF193" s="1493">
        <f>'PREMIER TRIMES.'!F183</f>
        <v>0</v>
      </c>
    </row>
    <row r="194" spans="28:46" ht="16.5" thickBot="1" x14ac:dyDescent="0.3">
      <c r="AB194" s="1498">
        <f>'PREMIER TRIMES.'!B184</f>
        <v>0</v>
      </c>
      <c r="AC194" s="1494">
        <f>'PREMIER TRIMES.'!C184</f>
        <v>0</v>
      </c>
      <c r="AD194" s="1494">
        <f>'PREMIER TRIMES.'!D184</f>
        <v>0</v>
      </c>
      <c r="AE194" s="1494">
        <f>'PREMIER TRIMES.'!E184</f>
        <v>0</v>
      </c>
      <c r="AF194" s="1493">
        <f>'PREMIER TRIMES.'!F184</f>
        <v>0</v>
      </c>
    </row>
    <row r="195" spans="28:46" ht="16.5" thickBot="1" x14ac:dyDescent="0.3">
      <c r="AB195" s="1498">
        <f>'PREMIER TRIMES.'!B185</f>
        <v>0</v>
      </c>
      <c r="AC195" s="1494">
        <f>'PREMIER TRIMES.'!C185</f>
        <v>0</v>
      </c>
      <c r="AD195" s="1494">
        <f>'PREMIER TRIMES.'!D185</f>
        <v>0</v>
      </c>
      <c r="AE195" s="1494">
        <f>'PREMIER TRIMES.'!E185</f>
        <v>0</v>
      </c>
      <c r="AF195" s="1493">
        <f>'PREMIER TRIMES.'!F185</f>
        <v>0</v>
      </c>
    </row>
    <row r="196" spans="28:46" x14ac:dyDescent="0.25">
      <c r="AG196" s="666"/>
    </row>
    <row r="197" spans="28:46" ht="22.5" x14ac:dyDescent="0.4">
      <c r="AH197" s="681" t="s">
        <v>723</v>
      </c>
      <c r="AI197" s="682"/>
      <c r="AJ197" s="682"/>
      <c r="AK197" s="682"/>
      <c r="AL197" s="680">
        <v>5</v>
      </c>
      <c r="AM197" s="680"/>
      <c r="AN197" s="680"/>
      <c r="AO197" s="680"/>
      <c r="AP197" s="680"/>
      <c r="AQ197" s="680"/>
      <c r="AR197" s="680"/>
      <c r="AS197" s="680"/>
      <c r="AT197" s="680"/>
    </row>
    <row r="198" spans="28:46" ht="23.25" thickBot="1" x14ac:dyDescent="0.45">
      <c r="AH198" s="681"/>
      <c r="AI198" s="682"/>
      <c r="AJ198" s="682"/>
      <c r="AK198" s="682"/>
      <c r="AL198" s="682"/>
      <c r="AM198" s="682"/>
      <c r="AN198" s="682"/>
      <c r="AO198" s="682"/>
      <c r="AP198" s="682"/>
      <c r="AQ198" s="682"/>
      <c r="AR198" s="682"/>
      <c r="AS198" s="682"/>
      <c r="AT198" s="682"/>
    </row>
    <row r="199" spans="28:46" ht="52.5" customHeight="1" thickBot="1" x14ac:dyDescent="0.4">
      <c r="AH199" s="684" t="s">
        <v>1</v>
      </c>
      <c r="AI199" s="975" t="s">
        <v>34</v>
      </c>
      <c r="AJ199" s="1825" t="s">
        <v>94</v>
      </c>
      <c r="AK199" s="684" t="s">
        <v>89</v>
      </c>
      <c r="AL199" s="684" t="s">
        <v>95</v>
      </c>
      <c r="AM199" s="682"/>
      <c r="AN199" s="682"/>
      <c r="AO199" s="682"/>
      <c r="AP199" s="682"/>
      <c r="AQ199" s="682"/>
      <c r="AR199" s="682"/>
      <c r="AS199" s="682"/>
      <c r="AT199" s="682"/>
    </row>
    <row r="200" spans="28:46" ht="21.75" thickBot="1" x14ac:dyDescent="0.3">
      <c r="AH200" s="1498">
        <f>'PREMIER TRIMES.'!B189</f>
        <v>0</v>
      </c>
      <c r="AI200" s="1482">
        <f>'PREMIER TRIMES.'!C189</f>
        <v>0</v>
      </c>
      <c r="AJ200" s="1483">
        <f>'PREMIER TRIMES.'!D189</f>
        <v>0</v>
      </c>
      <c r="AK200" s="1482">
        <f>'PREMIER TRIMES.'!E189</f>
        <v>0</v>
      </c>
      <c r="AL200" s="1499">
        <f>'PREMIER TRIMES.'!F189</f>
        <v>0</v>
      </c>
      <c r="AM200" s="693"/>
      <c r="AN200" s="693"/>
      <c r="AO200" s="693"/>
      <c r="AP200" s="693"/>
      <c r="AQ200" s="693"/>
      <c r="AR200" s="693"/>
      <c r="AS200" s="693"/>
      <c r="AT200" s="693"/>
    </row>
    <row r="201" spans="28:46" ht="21.75" thickBot="1" x14ac:dyDescent="0.3">
      <c r="AH201" s="1498">
        <f>'PREMIER TRIMES.'!B190</f>
        <v>0</v>
      </c>
      <c r="AI201" s="1482">
        <f>'PREMIER TRIMES.'!C190</f>
        <v>0</v>
      </c>
      <c r="AJ201" s="1483">
        <f>'PREMIER TRIMES.'!D190</f>
        <v>0</v>
      </c>
      <c r="AK201" s="1482">
        <f>'PREMIER TRIMES.'!E190</f>
        <v>0</v>
      </c>
      <c r="AL201" s="1499">
        <f>'PREMIER TRIMES.'!F190</f>
        <v>0</v>
      </c>
      <c r="AM201" s="693"/>
      <c r="AN201" s="693"/>
      <c r="AO201" s="693"/>
      <c r="AP201" s="693"/>
      <c r="AQ201" s="693"/>
      <c r="AR201" s="693"/>
      <c r="AS201" s="693"/>
      <c r="AT201" s="693"/>
    </row>
    <row r="202" spans="28:46" ht="21.75" thickBot="1" x14ac:dyDescent="0.3">
      <c r="AH202" s="1498">
        <f>'PREMIER TRIMES.'!B191</f>
        <v>0</v>
      </c>
      <c r="AI202" s="1482">
        <f>'PREMIER TRIMES.'!C191</f>
        <v>0</v>
      </c>
      <c r="AJ202" s="1483">
        <f>'PREMIER TRIMES.'!D191</f>
        <v>0</v>
      </c>
      <c r="AK202" s="1482">
        <f>'PREMIER TRIMES.'!E191</f>
        <v>0</v>
      </c>
      <c r="AL202" s="1499">
        <f>'PREMIER TRIMES.'!F191</f>
        <v>0</v>
      </c>
      <c r="AM202" s="693"/>
      <c r="AN202" s="693"/>
      <c r="AO202" s="693"/>
      <c r="AP202" s="693"/>
      <c r="AQ202" s="693"/>
      <c r="AR202" s="693"/>
      <c r="AS202" s="693"/>
      <c r="AT202" s="693"/>
    </row>
    <row r="203" spans="28:46" ht="21.75" thickBot="1" x14ac:dyDescent="0.3">
      <c r="AH203" s="1498">
        <f>'PREMIER TRIMES.'!B192</f>
        <v>0</v>
      </c>
      <c r="AI203" s="1482">
        <f>'PREMIER TRIMES.'!C192</f>
        <v>0</v>
      </c>
      <c r="AJ203" s="1483">
        <f>'PREMIER TRIMES.'!D192</f>
        <v>0</v>
      </c>
      <c r="AK203" s="1482">
        <f>'PREMIER TRIMES.'!E192</f>
        <v>0</v>
      </c>
      <c r="AL203" s="1499">
        <f>'PREMIER TRIMES.'!F192</f>
        <v>0</v>
      </c>
      <c r="AM203" s="693"/>
      <c r="AN203" s="693"/>
      <c r="AO203" s="693"/>
      <c r="AP203" s="693"/>
      <c r="AQ203" s="693"/>
      <c r="AR203" s="693"/>
      <c r="AS203" s="693"/>
      <c r="AT203" s="693"/>
    </row>
    <row r="204" spans="28:46" ht="21.75" thickBot="1" x14ac:dyDescent="0.3">
      <c r="AH204" s="1498">
        <f>'PREMIER TRIMES.'!B193</f>
        <v>0</v>
      </c>
      <c r="AI204" s="1482">
        <f>'PREMIER TRIMES.'!C193</f>
        <v>0</v>
      </c>
      <c r="AJ204" s="1483">
        <f>'PREMIER TRIMES.'!D193</f>
        <v>0</v>
      </c>
      <c r="AK204" s="1482">
        <f>'PREMIER TRIMES.'!E193</f>
        <v>0</v>
      </c>
      <c r="AL204" s="1499">
        <f>'PREMIER TRIMES.'!F193</f>
        <v>0</v>
      </c>
      <c r="AM204" s="693"/>
      <c r="AN204" s="693"/>
      <c r="AO204" s="693"/>
      <c r="AP204" s="693"/>
      <c r="AQ204" s="693"/>
      <c r="AR204" s="693"/>
      <c r="AS204" s="693"/>
      <c r="AT204" s="693"/>
    </row>
    <row r="205" spans="28:46" ht="21.75" thickBot="1" x14ac:dyDescent="0.3">
      <c r="AH205" s="1498">
        <f>'PREMIER TRIMES.'!B194</f>
        <v>0</v>
      </c>
      <c r="AI205" s="1482">
        <f>'PREMIER TRIMES.'!C194</f>
        <v>0</v>
      </c>
      <c r="AJ205" s="1483">
        <f>'PREMIER TRIMES.'!D194</f>
        <v>0</v>
      </c>
      <c r="AK205" s="1482">
        <f>'PREMIER TRIMES.'!E194</f>
        <v>0</v>
      </c>
      <c r="AL205" s="1499">
        <f>'PREMIER TRIMES.'!F194</f>
        <v>0</v>
      </c>
      <c r="AM205" s="693"/>
      <c r="AN205" s="693"/>
      <c r="AO205" s="693"/>
      <c r="AP205" s="693"/>
      <c r="AQ205" s="693"/>
      <c r="AR205" s="693"/>
      <c r="AS205" s="693"/>
      <c r="AT205" s="693"/>
    </row>
    <row r="206" spans="28:46" ht="21.75" thickBot="1" x14ac:dyDescent="0.3">
      <c r="AH206" s="1498">
        <f>'PREMIER TRIMES.'!B195</f>
        <v>0</v>
      </c>
      <c r="AI206" s="1482">
        <f>'PREMIER TRIMES.'!C195</f>
        <v>0</v>
      </c>
      <c r="AJ206" s="1483">
        <f>'PREMIER TRIMES.'!D195</f>
        <v>0</v>
      </c>
      <c r="AK206" s="1482">
        <f>'PREMIER TRIMES.'!E195</f>
        <v>0</v>
      </c>
      <c r="AL206" s="1499">
        <f>'PREMIER TRIMES.'!F195</f>
        <v>0</v>
      </c>
      <c r="AM206" s="693"/>
      <c r="AN206" s="693"/>
      <c r="AO206" s="693"/>
      <c r="AP206" s="693"/>
      <c r="AQ206" s="693"/>
      <c r="AR206" s="693"/>
      <c r="AS206" s="693"/>
      <c r="AT206" s="693"/>
    </row>
    <row r="207" spans="28:46" ht="21.75" thickBot="1" x14ac:dyDescent="0.3">
      <c r="AH207" s="1498">
        <f>'PREMIER TRIMES.'!B196</f>
        <v>0</v>
      </c>
      <c r="AI207" s="1482">
        <f>'PREMIER TRIMES.'!C196</f>
        <v>0</v>
      </c>
      <c r="AJ207" s="1483">
        <f>'PREMIER TRIMES.'!D196</f>
        <v>0</v>
      </c>
      <c r="AK207" s="1482">
        <f>'PREMIER TRIMES.'!E196</f>
        <v>0</v>
      </c>
      <c r="AL207" s="1499">
        <f>'PREMIER TRIMES.'!F196</f>
        <v>0</v>
      </c>
      <c r="AM207" s="693"/>
      <c r="AN207" s="693"/>
      <c r="AO207" s="693"/>
      <c r="AP207" s="693"/>
      <c r="AQ207" s="693"/>
      <c r="AR207" s="693"/>
      <c r="AS207" s="693"/>
      <c r="AT207" s="693"/>
    </row>
    <row r="208" spans="28:46" ht="21.75" thickBot="1" x14ac:dyDescent="0.3">
      <c r="AH208" s="1498">
        <f>'PREMIER TRIMES.'!B197</f>
        <v>0</v>
      </c>
      <c r="AI208" s="1482">
        <f>'PREMIER TRIMES.'!C197</f>
        <v>0</v>
      </c>
      <c r="AJ208" s="1483">
        <f>'PREMIER TRIMES.'!D197</f>
        <v>0</v>
      </c>
      <c r="AK208" s="1482">
        <f>'PREMIER TRIMES.'!E197</f>
        <v>0</v>
      </c>
      <c r="AL208" s="1499">
        <f>'PREMIER TRIMES.'!F197</f>
        <v>0</v>
      </c>
      <c r="AM208" s="693"/>
      <c r="AN208" s="693"/>
      <c r="AO208" s="693"/>
      <c r="AP208" s="693"/>
      <c r="AQ208" s="693"/>
      <c r="AR208" s="693"/>
      <c r="AS208" s="693"/>
      <c r="AT208" s="693"/>
    </row>
    <row r="209" spans="34:46" ht="21.75" thickBot="1" x14ac:dyDescent="0.3">
      <c r="AH209" s="1498">
        <f>'PREMIER TRIMES.'!B198</f>
        <v>0</v>
      </c>
      <c r="AI209" s="1482">
        <f>'PREMIER TRIMES.'!C198</f>
        <v>0</v>
      </c>
      <c r="AJ209" s="1483">
        <f>'PREMIER TRIMES.'!D198</f>
        <v>0</v>
      </c>
      <c r="AK209" s="1482">
        <f>'PREMIER TRIMES.'!E198</f>
        <v>0</v>
      </c>
      <c r="AL209" s="1499">
        <f>'PREMIER TRIMES.'!F198</f>
        <v>0</v>
      </c>
      <c r="AM209" s="693"/>
      <c r="AN209" s="693"/>
      <c r="AO209" s="693"/>
      <c r="AP209" s="693"/>
      <c r="AQ209" s="693"/>
      <c r="AR209" s="693"/>
      <c r="AS209" s="693"/>
      <c r="AT209" s="693"/>
    </row>
    <row r="210" spans="34:46" ht="21.75" thickBot="1" x14ac:dyDescent="0.3">
      <c r="AH210" s="1498">
        <f>'PREMIER TRIMES.'!B199</f>
        <v>0</v>
      </c>
      <c r="AI210" s="1482">
        <f>'PREMIER TRIMES.'!C199</f>
        <v>0</v>
      </c>
      <c r="AJ210" s="1483">
        <f>'PREMIER TRIMES.'!D199</f>
        <v>0</v>
      </c>
      <c r="AK210" s="1482">
        <f>'PREMIER TRIMES.'!E199</f>
        <v>0</v>
      </c>
      <c r="AL210" s="1499">
        <f>'PREMIER TRIMES.'!F199</f>
        <v>0</v>
      </c>
      <c r="AM210" s="693"/>
      <c r="AN210" s="693"/>
      <c r="AO210" s="693"/>
      <c r="AP210" s="693"/>
      <c r="AQ210" s="693"/>
      <c r="AR210" s="693"/>
      <c r="AS210" s="693"/>
      <c r="AT210" s="693"/>
    </row>
    <row r="211" spans="34:46" ht="21.75" thickBot="1" x14ac:dyDescent="0.3">
      <c r="AH211" s="1498">
        <f>'PREMIER TRIMES.'!B200</f>
        <v>0</v>
      </c>
      <c r="AI211" s="1482">
        <f>'PREMIER TRIMES.'!C200</f>
        <v>0</v>
      </c>
      <c r="AJ211" s="1483">
        <f>'PREMIER TRIMES.'!D200</f>
        <v>0</v>
      </c>
      <c r="AK211" s="1482">
        <f>'PREMIER TRIMES.'!E200</f>
        <v>0</v>
      </c>
      <c r="AL211" s="1499">
        <f>'PREMIER TRIMES.'!F200</f>
        <v>0</v>
      </c>
      <c r="AM211" s="693"/>
      <c r="AN211" s="693"/>
      <c r="AO211" s="693"/>
      <c r="AP211" s="693"/>
      <c r="AQ211" s="693"/>
      <c r="AR211" s="693"/>
      <c r="AS211" s="693"/>
      <c r="AT211" s="693"/>
    </row>
    <row r="212" spans="34:46" ht="21.75" thickBot="1" x14ac:dyDescent="0.3">
      <c r="AH212" s="1498">
        <f>'PREMIER TRIMES.'!B201</f>
        <v>0</v>
      </c>
      <c r="AI212" s="1482">
        <f>'PREMIER TRIMES.'!C201</f>
        <v>0</v>
      </c>
      <c r="AJ212" s="1483">
        <f>'PREMIER TRIMES.'!D201</f>
        <v>0</v>
      </c>
      <c r="AK212" s="1482">
        <f>'PREMIER TRIMES.'!E201</f>
        <v>0</v>
      </c>
      <c r="AL212" s="1499">
        <f>'PREMIER TRIMES.'!F201</f>
        <v>0</v>
      </c>
      <c r="AM212" s="693"/>
      <c r="AN212" s="693"/>
      <c r="AO212" s="693"/>
      <c r="AP212" s="693"/>
      <c r="AQ212" s="693"/>
      <c r="AR212" s="693"/>
      <c r="AS212" s="693"/>
      <c r="AT212" s="693"/>
    </row>
    <row r="213" spans="34:46" ht="21.75" thickBot="1" x14ac:dyDescent="0.3">
      <c r="AH213" s="1498">
        <f>'PREMIER TRIMES.'!B202</f>
        <v>0</v>
      </c>
      <c r="AI213" s="1482">
        <f>'PREMIER TRIMES.'!C202</f>
        <v>0</v>
      </c>
      <c r="AJ213" s="1483">
        <f>'PREMIER TRIMES.'!D202</f>
        <v>0</v>
      </c>
      <c r="AK213" s="1482">
        <f>'PREMIER TRIMES.'!E202</f>
        <v>0</v>
      </c>
      <c r="AL213" s="1499">
        <f>'PREMIER TRIMES.'!F202</f>
        <v>0</v>
      </c>
      <c r="AM213" s="693"/>
      <c r="AN213" s="693"/>
      <c r="AO213" s="693"/>
      <c r="AP213" s="693"/>
      <c r="AQ213" s="693"/>
      <c r="AR213" s="693"/>
      <c r="AS213" s="693"/>
      <c r="AT213" s="693"/>
    </row>
    <row r="214" spans="34:46" ht="21.75" thickBot="1" x14ac:dyDescent="0.3">
      <c r="AH214" s="1498">
        <f>'PREMIER TRIMES.'!B203</f>
        <v>0</v>
      </c>
      <c r="AI214" s="1482">
        <f>'PREMIER TRIMES.'!C203</f>
        <v>0</v>
      </c>
      <c r="AJ214" s="1483">
        <f>'PREMIER TRIMES.'!D203</f>
        <v>0</v>
      </c>
      <c r="AK214" s="1482">
        <f>'PREMIER TRIMES.'!E203</f>
        <v>0</v>
      </c>
      <c r="AL214" s="1499">
        <f>'PREMIER TRIMES.'!F203</f>
        <v>0</v>
      </c>
      <c r="AM214" s="693"/>
      <c r="AN214" s="693"/>
      <c r="AO214" s="693"/>
      <c r="AP214" s="693"/>
      <c r="AQ214" s="693"/>
      <c r="AR214" s="693"/>
      <c r="AS214" s="693"/>
      <c r="AT214" s="693"/>
    </row>
    <row r="215" spans="34:46" ht="21.75" thickBot="1" x14ac:dyDescent="0.3">
      <c r="AH215" s="1498">
        <f>'PREMIER TRIMES.'!B204</f>
        <v>0</v>
      </c>
      <c r="AI215" s="1482">
        <f>'PREMIER TRIMES.'!C204</f>
        <v>0</v>
      </c>
      <c r="AJ215" s="1483">
        <f>'PREMIER TRIMES.'!D204</f>
        <v>0</v>
      </c>
      <c r="AK215" s="1482">
        <f>'PREMIER TRIMES.'!E204</f>
        <v>0</v>
      </c>
      <c r="AL215" s="1499">
        <f>'PREMIER TRIMES.'!F204</f>
        <v>0</v>
      </c>
      <c r="AM215" s="693"/>
      <c r="AN215" s="693"/>
      <c r="AO215" s="693"/>
      <c r="AP215" s="693"/>
      <c r="AQ215" s="693"/>
      <c r="AR215" s="693"/>
      <c r="AS215" s="693"/>
      <c r="AT215" s="693"/>
    </row>
    <row r="216" spans="34:46" ht="21.75" thickBot="1" x14ac:dyDescent="0.3">
      <c r="AH216" s="1498">
        <f>'PREMIER TRIMES.'!B205</f>
        <v>0</v>
      </c>
      <c r="AI216" s="1482">
        <f>'PREMIER TRIMES.'!C205</f>
        <v>0</v>
      </c>
      <c r="AJ216" s="1483">
        <f>'PREMIER TRIMES.'!D205</f>
        <v>0</v>
      </c>
      <c r="AK216" s="1482">
        <f>'PREMIER TRIMES.'!E205</f>
        <v>0</v>
      </c>
      <c r="AL216" s="1499">
        <f>'PREMIER TRIMES.'!F205</f>
        <v>0</v>
      </c>
      <c r="AM216" s="693"/>
      <c r="AN216" s="693"/>
      <c r="AO216" s="693"/>
      <c r="AP216" s="693"/>
      <c r="AQ216" s="693"/>
      <c r="AR216" s="693"/>
      <c r="AS216" s="693"/>
      <c r="AT216" s="693"/>
    </row>
    <row r="217" spans="34:46" ht="21.75" thickBot="1" x14ac:dyDescent="0.3">
      <c r="AH217" s="1498">
        <f>'PREMIER TRIMES.'!B206</f>
        <v>0</v>
      </c>
      <c r="AI217" s="1482">
        <f>'PREMIER TRIMES.'!C206</f>
        <v>0</v>
      </c>
      <c r="AJ217" s="1483">
        <f>'PREMIER TRIMES.'!D206</f>
        <v>0</v>
      </c>
      <c r="AK217" s="1482">
        <f>'PREMIER TRIMES.'!E206</f>
        <v>0</v>
      </c>
      <c r="AL217" s="1499">
        <f>'PREMIER TRIMES.'!F206</f>
        <v>0</v>
      </c>
      <c r="AM217" s="693"/>
      <c r="AN217" s="693"/>
      <c r="AO217" s="693"/>
      <c r="AP217" s="693"/>
      <c r="AQ217" s="693"/>
      <c r="AR217" s="693"/>
      <c r="AS217" s="693"/>
      <c r="AT217" s="693"/>
    </row>
    <row r="218" spans="34:46" ht="21.75" thickBot="1" x14ac:dyDescent="0.3">
      <c r="AH218" s="1498">
        <f>'PREMIER TRIMES.'!B207</f>
        <v>0</v>
      </c>
      <c r="AI218" s="1482">
        <f>'PREMIER TRIMES.'!C207</f>
        <v>0</v>
      </c>
      <c r="AJ218" s="1483">
        <f>'PREMIER TRIMES.'!D207</f>
        <v>0</v>
      </c>
      <c r="AK218" s="1482">
        <f>'PREMIER TRIMES.'!E207</f>
        <v>0</v>
      </c>
      <c r="AL218" s="1499">
        <f>'PREMIER TRIMES.'!F207</f>
        <v>0</v>
      </c>
      <c r="AM218" s="693"/>
      <c r="AN218" s="693"/>
      <c r="AO218" s="693"/>
      <c r="AP218" s="693"/>
      <c r="AQ218" s="693"/>
      <c r="AR218" s="693"/>
      <c r="AS218" s="693"/>
      <c r="AT218" s="693"/>
    </row>
    <row r="219" spans="34:46" ht="21.75" thickBot="1" x14ac:dyDescent="0.3">
      <c r="AH219" s="1498">
        <f>'PREMIER TRIMES.'!B208</f>
        <v>0</v>
      </c>
      <c r="AI219" s="1482">
        <f>'PREMIER TRIMES.'!C208</f>
        <v>0</v>
      </c>
      <c r="AJ219" s="1483">
        <f>'PREMIER TRIMES.'!D208</f>
        <v>0</v>
      </c>
      <c r="AK219" s="1482">
        <f>'PREMIER TRIMES.'!E208</f>
        <v>0</v>
      </c>
      <c r="AL219" s="1499">
        <f>'PREMIER TRIMES.'!F208</f>
        <v>0</v>
      </c>
      <c r="AM219" s="693"/>
      <c r="AN219" s="693"/>
      <c r="AO219" s="693"/>
      <c r="AP219" s="693"/>
      <c r="AQ219" s="693"/>
      <c r="AR219" s="693"/>
      <c r="AS219" s="693"/>
      <c r="AT219" s="693"/>
    </row>
    <row r="220" spans="34:46" ht="21.75" thickBot="1" x14ac:dyDescent="0.3">
      <c r="AH220" s="1498">
        <f>'PREMIER TRIMES.'!B209</f>
        <v>0</v>
      </c>
      <c r="AI220" s="1482">
        <f>'PREMIER TRIMES.'!C209</f>
        <v>0</v>
      </c>
      <c r="AJ220" s="1483">
        <f>'PREMIER TRIMES.'!D209</f>
        <v>0</v>
      </c>
      <c r="AK220" s="1482">
        <f>'PREMIER TRIMES.'!E209</f>
        <v>0</v>
      </c>
      <c r="AL220" s="1499">
        <f>'PREMIER TRIMES.'!F209</f>
        <v>0</v>
      </c>
      <c r="AM220" s="693"/>
      <c r="AN220" s="693"/>
      <c r="AO220" s="693"/>
      <c r="AP220" s="693"/>
      <c r="AQ220" s="693"/>
      <c r="AR220" s="693"/>
      <c r="AS220" s="693"/>
      <c r="AT220" s="693"/>
    </row>
    <row r="221" spans="34:46" ht="21.75" thickBot="1" x14ac:dyDescent="0.3">
      <c r="AH221" s="1498">
        <f>'PREMIER TRIMES.'!B210</f>
        <v>0</v>
      </c>
      <c r="AI221" s="1482">
        <f>'PREMIER TRIMES.'!C210</f>
        <v>0</v>
      </c>
      <c r="AJ221" s="1483">
        <f>'PREMIER TRIMES.'!D210</f>
        <v>0</v>
      </c>
      <c r="AK221" s="1482">
        <f>'PREMIER TRIMES.'!E210</f>
        <v>0</v>
      </c>
      <c r="AL221" s="1499">
        <f>'PREMIER TRIMES.'!F210</f>
        <v>0</v>
      </c>
      <c r="AM221" s="693"/>
      <c r="AN221" s="693"/>
      <c r="AO221" s="693"/>
      <c r="AP221" s="693"/>
      <c r="AQ221" s="693"/>
      <c r="AR221" s="693"/>
      <c r="AS221" s="693"/>
      <c r="AT221" s="693"/>
    </row>
    <row r="222" spans="34:46" ht="21.75" thickBot="1" x14ac:dyDescent="0.3">
      <c r="AH222" s="1498">
        <f>'PREMIER TRIMES.'!B211</f>
        <v>0</v>
      </c>
      <c r="AI222" s="1482">
        <f>'PREMIER TRIMES.'!C211</f>
        <v>0</v>
      </c>
      <c r="AJ222" s="1483">
        <f>'PREMIER TRIMES.'!D211</f>
        <v>0</v>
      </c>
      <c r="AK222" s="1482">
        <f>'PREMIER TRIMES.'!E211</f>
        <v>0</v>
      </c>
      <c r="AL222" s="1499">
        <f>'PREMIER TRIMES.'!F211</f>
        <v>0</v>
      </c>
      <c r="AM222" s="693"/>
      <c r="AN222" s="693"/>
      <c r="AO222" s="693"/>
      <c r="AP222" s="693"/>
      <c r="AQ222" s="693"/>
      <c r="AR222" s="693"/>
      <c r="AS222" s="693"/>
      <c r="AT222" s="693"/>
    </row>
    <row r="223" spans="34:46" ht="21.75" thickBot="1" x14ac:dyDescent="0.3">
      <c r="AH223" s="1498">
        <f>'PREMIER TRIMES.'!B212</f>
        <v>0</v>
      </c>
      <c r="AI223" s="1482">
        <f>'PREMIER TRIMES.'!C212</f>
        <v>0</v>
      </c>
      <c r="AJ223" s="1483">
        <f>'PREMIER TRIMES.'!D212</f>
        <v>0</v>
      </c>
      <c r="AK223" s="1482">
        <f>'PREMIER TRIMES.'!E212</f>
        <v>0</v>
      </c>
      <c r="AL223" s="1499">
        <f>'PREMIER TRIMES.'!F212</f>
        <v>0</v>
      </c>
      <c r="AM223" s="693"/>
      <c r="AN223" s="693"/>
      <c r="AO223" s="693"/>
      <c r="AP223" s="693"/>
      <c r="AQ223" s="693"/>
      <c r="AR223" s="693"/>
      <c r="AS223" s="693"/>
      <c r="AT223" s="693"/>
    </row>
    <row r="224" spans="34:46" ht="21.75" thickBot="1" x14ac:dyDescent="0.3">
      <c r="AH224" s="1498">
        <f>'PREMIER TRIMES.'!B213</f>
        <v>0</v>
      </c>
      <c r="AI224" s="1482">
        <f>'PREMIER TRIMES.'!C213</f>
        <v>0</v>
      </c>
      <c r="AJ224" s="1483">
        <f>'PREMIER TRIMES.'!D213</f>
        <v>0</v>
      </c>
      <c r="AK224" s="1482">
        <f>'PREMIER TRIMES.'!E213</f>
        <v>0</v>
      </c>
      <c r="AL224" s="1499">
        <f>'PREMIER TRIMES.'!F213</f>
        <v>0</v>
      </c>
      <c r="AM224" s="693"/>
      <c r="AN224" s="693"/>
      <c r="AO224" s="693"/>
      <c r="AP224" s="693"/>
      <c r="AQ224" s="693"/>
      <c r="AR224" s="693"/>
      <c r="AS224" s="693"/>
      <c r="AT224" s="693"/>
    </row>
    <row r="225" spans="34:46" ht="21.75" thickBot="1" x14ac:dyDescent="0.3">
      <c r="AH225" s="1498">
        <f>'PREMIER TRIMES.'!B214</f>
        <v>0</v>
      </c>
      <c r="AI225" s="1482">
        <f>'PREMIER TRIMES.'!C214</f>
        <v>0</v>
      </c>
      <c r="AJ225" s="1483">
        <f>'PREMIER TRIMES.'!D214</f>
        <v>0</v>
      </c>
      <c r="AK225" s="1482">
        <f>'PREMIER TRIMES.'!E214</f>
        <v>0</v>
      </c>
      <c r="AL225" s="1499">
        <f>'PREMIER TRIMES.'!F214</f>
        <v>0</v>
      </c>
      <c r="AM225" s="693"/>
      <c r="AN225" s="693"/>
      <c r="AO225" s="693"/>
      <c r="AP225" s="693"/>
      <c r="AQ225" s="693"/>
      <c r="AR225" s="693"/>
      <c r="AS225" s="693"/>
      <c r="AT225" s="693"/>
    </row>
    <row r="226" spans="34:46" ht="21.75" thickBot="1" x14ac:dyDescent="0.3">
      <c r="AH226" s="1498">
        <f>'PREMIER TRIMES.'!B215</f>
        <v>0</v>
      </c>
      <c r="AI226" s="1482">
        <f>'PREMIER TRIMES.'!C215</f>
        <v>0</v>
      </c>
      <c r="AJ226" s="1483">
        <f>'PREMIER TRIMES.'!D215</f>
        <v>0</v>
      </c>
      <c r="AK226" s="1482">
        <f>'PREMIER TRIMES.'!E215</f>
        <v>0</v>
      </c>
      <c r="AL226" s="1499">
        <f>'PREMIER TRIMES.'!F215</f>
        <v>0</v>
      </c>
      <c r="AM226" s="693"/>
      <c r="AN226" s="693"/>
      <c r="AO226" s="693"/>
      <c r="AP226" s="693"/>
      <c r="AQ226" s="693"/>
      <c r="AR226" s="693"/>
      <c r="AS226" s="693"/>
      <c r="AT226" s="693"/>
    </row>
    <row r="227" spans="34:46" ht="21.75" thickBot="1" x14ac:dyDescent="0.3">
      <c r="AH227" s="1498">
        <f>'PREMIER TRIMES.'!B216</f>
        <v>0</v>
      </c>
      <c r="AI227" s="1482">
        <f>'PREMIER TRIMES.'!C216</f>
        <v>0</v>
      </c>
      <c r="AJ227" s="1483">
        <f>'PREMIER TRIMES.'!D216</f>
        <v>0</v>
      </c>
      <c r="AK227" s="1482">
        <f>'PREMIER TRIMES.'!E216</f>
        <v>0</v>
      </c>
      <c r="AL227" s="1499">
        <f>'PREMIER TRIMES.'!F216</f>
        <v>0</v>
      </c>
      <c r="AM227" s="693"/>
      <c r="AN227" s="693"/>
      <c r="AO227" s="693"/>
      <c r="AP227" s="693"/>
      <c r="AQ227" s="693"/>
      <c r="AR227" s="693"/>
      <c r="AS227" s="693"/>
      <c r="AT227" s="693"/>
    </row>
    <row r="228" spans="34:46" ht="21.75" thickBot="1" x14ac:dyDescent="0.3">
      <c r="AH228" s="1498">
        <f>'PREMIER TRIMES.'!B217</f>
        <v>0</v>
      </c>
      <c r="AI228" s="1482">
        <f>'PREMIER TRIMES.'!C217</f>
        <v>0</v>
      </c>
      <c r="AJ228" s="1483">
        <f>'PREMIER TRIMES.'!D217</f>
        <v>0</v>
      </c>
      <c r="AK228" s="1482">
        <f>'PREMIER TRIMES.'!E217</f>
        <v>0</v>
      </c>
      <c r="AL228" s="1499">
        <f>'PREMIER TRIMES.'!F217</f>
        <v>0</v>
      </c>
      <c r="AM228" s="693"/>
      <c r="AN228" s="693"/>
      <c r="AO228" s="693"/>
      <c r="AP228" s="693"/>
      <c r="AQ228" s="693"/>
      <c r="AR228" s="693"/>
      <c r="AS228" s="693"/>
      <c r="AT228" s="693"/>
    </row>
    <row r="229" spans="34:46" ht="41.25" thickBot="1" x14ac:dyDescent="0.3">
      <c r="AH229" s="684" t="s">
        <v>1</v>
      </c>
      <c r="AI229" s="684" t="s">
        <v>34</v>
      </c>
      <c r="AJ229" s="684" t="s">
        <v>94</v>
      </c>
      <c r="AK229" s="684" t="s">
        <v>89</v>
      </c>
      <c r="AL229" s="684" t="s">
        <v>95</v>
      </c>
      <c r="AM229" s="693"/>
      <c r="AN229" s="693"/>
      <c r="AO229" s="693"/>
      <c r="AP229" s="693"/>
      <c r="AQ229" s="693"/>
      <c r="AR229" s="693"/>
      <c r="AS229" s="693"/>
      <c r="AT229" s="693"/>
    </row>
    <row r="230" spans="34:46" ht="21.75" thickBot="1" x14ac:dyDescent="0.3">
      <c r="AH230" s="1498">
        <f>'PREMIER TRIMES.'!B219</f>
        <v>0</v>
      </c>
      <c r="AI230" s="1500">
        <f>'PREMIER TRIMES.'!C219</f>
        <v>0</v>
      </c>
      <c r="AJ230" s="1501">
        <f>'PREMIER TRIMES.'!D219</f>
        <v>0</v>
      </c>
      <c r="AK230" s="1500">
        <f>'PREMIER TRIMES.'!E219</f>
        <v>0</v>
      </c>
      <c r="AL230" s="1502">
        <f>'PREMIER TRIMES.'!F219</f>
        <v>0</v>
      </c>
      <c r="AM230" s="693"/>
      <c r="AN230" s="693"/>
      <c r="AO230" s="693"/>
      <c r="AP230" s="693"/>
      <c r="AQ230" s="693"/>
      <c r="AR230" s="693"/>
      <c r="AS230" s="693"/>
      <c r="AT230" s="693"/>
    </row>
    <row r="231" spans="34:46" ht="21.75" thickBot="1" x14ac:dyDescent="0.3">
      <c r="AH231" s="1498">
        <f>'PREMIER TRIMES.'!B220</f>
        <v>0</v>
      </c>
      <c r="AI231" s="1500">
        <f>'PREMIER TRIMES.'!C220</f>
        <v>0</v>
      </c>
      <c r="AJ231" s="1501">
        <f>'PREMIER TRIMES.'!D220</f>
        <v>0</v>
      </c>
      <c r="AK231" s="1500">
        <f>'PREMIER TRIMES.'!E220</f>
        <v>0</v>
      </c>
      <c r="AL231" s="1502">
        <f>'PREMIER TRIMES.'!F220</f>
        <v>0</v>
      </c>
      <c r="AM231" s="693"/>
      <c r="AN231" s="693"/>
      <c r="AO231" s="693"/>
      <c r="AP231" s="693"/>
      <c r="AQ231" s="693"/>
      <c r="AR231" s="693"/>
      <c r="AS231" s="693"/>
      <c r="AT231" s="693"/>
    </row>
    <row r="232" spans="34:46" ht="21.75" thickBot="1" x14ac:dyDescent="0.3">
      <c r="AH232" s="1498">
        <f>'PREMIER TRIMES.'!B221</f>
        <v>0</v>
      </c>
      <c r="AI232" s="1500">
        <f>'PREMIER TRIMES.'!C221</f>
        <v>0</v>
      </c>
      <c r="AJ232" s="1501">
        <f>'PREMIER TRIMES.'!D221</f>
        <v>0</v>
      </c>
      <c r="AK232" s="1500">
        <f>'PREMIER TRIMES.'!E221</f>
        <v>0</v>
      </c>
      <c r="AL232" s="1502">
        <f>'PREMIER TRIMES.'!F221</f>
        <v>0</v>
      </c>
      <c r="AM232" s="693"/>
      <c r="AN232" s="693"/>
      <c r="AO232" s="693"/>
      <c r="AP232" s="693"/>
      <c r="AQ232" s="693"/>
      <c r="AR232" s="693"/>
      <c r="AS232" s="693"/>
      <c r="AT232" s="693"/>
    </row>
    <row r="233" spans="34:46" ht="21.75" thickBot="1" x14ac:dyDescent="0.3">
      <c r="AH233" s="1498">
        <f>'PREMIER TRIMES.'!B222</f>
        <v>0</v>
      </c>
      <c r="AI233" s="1500">
        <f>'PREMIER TRIMES.'!C222</f>
        <v>0</v>
      </c>
      <c r="AJ233" s="1501">
        <f>'PREMIER TRIMES.'!D222</f>
        <v>0</v>
      </c>
      <c r="AK233" s="1500">
        <f>'PREMIER TRIMES.'!E222</f>
        <v>0</v>
      </c>
      <c r="AL233" s="1502">
        <f>'PREMIER TRIMES.'!F222</f>
        <v>0</v>
      </c>
      <c r="AM233" s="693"/>
      <c r="AN233" s="693"/>
      <c r="AO233" s="693"/>
      <c r="AP233" s="693"/>
      <c r="AQ233" s="693"/>
      <c r="AR233" s="693"/>
      <c r="AS233" s="693"/>
      <c r="AT233" s="693"/>
    </row>
    <row r="234" spans="34:46" ht="21.75" thickBot="1" x14ac:dyDescent="0.3">
      <c r="AH234" s="1498">
        <f>'PREMIER TRIMES.'!B223</f>
        <v>0</v>
      </c>
      <c r="AI234" s="1500">
        <f>'PREMIER TRIMES.'!C223</f>
        <v>0</v>
      </c>
      <c r="AJ234" s="1501">
        <f>'PREMIER TRIMES.'!D223</f>
        <v>0</v>
      </c>
      <c r="AK234" s="1500">
        <f>'PREMIER TRIMES.'!E223</f>
        <v>0</v>
      </c>
      <c r="AL234" s="1502">
        <f>'PREMIER TRIMES.'!F223</f>
        <v>0</v>
      </c>
      <c r="AM234" s="693"/>
      <c r="AN234" s="693"/>
      <c r="AO234" s="693"/>
      <c r="AP234" s="693"/>
      <c r="AQ234" s="693"/>
      <c r="AR234" s="693"/>
      <c r="AS234" s="693"/>
      <c r="AT234" s="693"/>
    </row>
    <row r="235" spans="34:46" ht="21.75" thickBot="1" x14ac:dyDescent="0.3">
      <c r="AH235" s="1498">
        <f>'PREMIER TRIMES.'!B224</f>
        <v>0</v>
      </c>
      <c r="AI235" s="1500">
        <f>'PREMIER TRIMES.'!C224</f>
        <v>0</v>
      </c>
      <c r="AJ235" s="1501">
        <f>'PREMIER TRIMES.'!D224</f>
        <v>0</v>
      </c>
      <c r="AK235" s="1500">
        <f>'PREMIER TRIMES.'!E224</f>
        <v>0</v>
      </c>
      <c r="AL235" s="1502">
        <f>'PREMIER TRIMES.'!F224</f>
        <v>0</v>
      </c>
      <c r="AM235" s="693"/>
      <c r="AN235" s="693"/>
      <c r="AO235" s="693"/>
      <c r="AP235" s="693"/>
      <c r="AQ235" s="693"/>
      <c r="AR235" s="693"/>
      <c r="AS235" s="693"/>
      <c r="AT235" s="693"/>
    </row>
    <row r="236" spans="34:46" ht="21.75" thickBot="1" x14ac:dyDescent="0.3">
      <c r="AH236" s="1498">
        <f>'PREMIER TRIMES.'!B225</f>
        <v>0</v>
      </c>
      <c r="AI236" s="1500">
        <f>'PREMIER TRIMES.'!C225</f>
        <v>0</v>
      </c>
      <c r="AJ236" s="1501">
        <f>'PREMIER TRIMES.'!D225</f>
        <v>0</v>
      </c>
      <c r="AK236" s="1500">
        <f>'PREMIER TRIMES.'!E225</f>
        <v>0</v>
      </c>
      <c r="AL236" s="1502">
        <f>'PREMIER TRIMES.'!F225</f>
        <v>0</v>
      </c>
      <c r="AM236" s="693"/>
      <c r="AN236" s="693"/>
      <c r="AO236" s="693"/>
      <c r="AP236" s="693"/>
      <c r="AQ236" s="693"/>
      <c r="AR236" s="693"/>
      <c r="AS236" s="693"/>
      <c r="AT236" s="693"/>
    </row>
    <row r="237" spans="34:46" ht="21.75" thickBot="1" x14ac:dyDescent="0.3">
      <c r="AH237" s="1498">
        <f>'PREMIER TRIMES.'!B226</f>
        <v>0</v>
      </c>
      <c r="AI237" s="1500">
        <f>'PREMIER TRIMES.'!C226</f>
        <v>0</v>
      </c>
      <c r="AJ237" s="1501">
        <f>'PREMIER TRIMES.'!D226</f>
        <v>0</v>
      </c>
      <c r="AK237" s="1500">
        <f>'PREMIER TRIMES.'!E226</f>
        <v>0</v>
      </c>
      <c r="AL237" s="1502">
        <f>'PREMIER TRIMES.'!F226</f>
        <v>0</v>
      </c>
      <c r="AM237" s="693"/>
      <c r="AN237" s="693"/>
      <c r="AO237" s="693"/>
      <c r="AP237" s="693"/>
      <c r="AQ237" s="693"/>
      <c r="AR237" s="693"/>
      <c r="AS237" s="693"/>
      <c r="AT237" s="693"/>
    </row>
    <row r="238" spans="34:46" ht="21.75" thickBot="1" x14ac:dyDescent="0.3">
      <c r="AH238" s="1498">
        <f>'PREMIER TRIMES.'!B227</f>
        <v>0</v>
      </c>
      <c r="AI238" s="1500">
        <f>'PREMIER TRIMES.'!C227</f>
        <v>0</v>
      </c>
      <c r="AJ238" s="1501">
        <f>'PREMIER TRIMES.'!D227</f>
        <v>0</v>
      </c>
      <c r="AK238" s="1500">
        <f>'PREMIER TRIMES.'!E227</f>
        <v>0</v>
      </c>
      <c r="AL238" s="1502">
        <f>'PREMIER TRIMES.'!F227</f>
        <v>0</v>
      </c>
      <c r="AM238" s="693"/>
      <c r="AN238" s="693"/>
      <c r="AO238" s="693"/>
      <c r="AP238" s="693"/>
      <c r="AQ238" s="693"/>
      <c r="AR238" s="693"/>
      <c r="AS238" s="693"/>
      <c r="AT238" s="693"/>
    </row>
    <row r="239" spans="34:46" ht="21.75" thickBot="1" x14ac:dyDescent="0.3">
      <c r="AH239" s="1498">
        <f>'PREMIER TRIMES.'!B228</f>
        <v>0</v>
      </c>
      <c r="AI239" s="1500">
        <f>'PREMIER TRIMES.'!C228</f>
        <v>0</v>
      </c>
      <c r="AJ239" s="1501">
        <f>'PREMIER TRIMES.'!D228</f>
        <v>0</v>
      </c>
      <c r="AK239" s="1500">
        <f>'PREMIER TRIMES.'!E228</f>
        <v>0</v>
      </c>
      <c r="AL239" s="1502">
        <f>'PREMIER TRIMES.'!F228</f>
        <v>0</v>
      </c>
      <c r="AM239" s="693"/>
      <c r="AN239" s="693"/>
      <c r="AO239" s="693"/>
      <c r="AP239" s="693"/>
      <c r="AQ239" s="693"/>
      <c r="AR239" s="693"/>
      <c r="AS239" s="693"/>
      <c r="AT239" s="693"/>
    </row>
    <row r="240" spans="34:46" ht="21.75" thickBot="1" x14ac:dyDescent="0.3">
      <c r="AH240" s="1498">
        <f>'PREMIER TRIMES.'!B229</f>
        <v>0</v>
      </c>
      <c r="AI240" s="1500">
        <f>'PREMIER TRIMES.'!C229</f>
        <v>0</v>
      </c>
      <c r="AJ240" s="1501">
        <f>'PREMIER TRIMES.'!D229</f>
        <v>0</v>
      </c>
      <c r="AK240" s="1500">
        <f>'PREMIER TRIMES.'!E229</f>
        <v>0</v>
      </c>
      <c r="AL240" s="1502">
        <f>'PREMIER TRIMES.'!F229</f>
        <v>0</v>
      </c>
      <c r="AM240" s="693"/>
      <c r="AN240" s="693"/>
      <c r="AO240" s="693"/>
      <c r="AP240" s="693"/>
      <c r="AQ240" s="693"/>
      <c r="AR240" s="693"/>
      <c r="AS240" s="693"/>
      <c r="AT240" s="693"/>
    </row>
    <row r="241" spans="34:46" ht="21.75" thickBot="1" x14ac:dyDescent="0.3">
      <c r="AH241" s="1498">
        <f>'PREMIER TRIMES.'!B230</f>
        <v>0</v>
      </c>
      <c r="AI241" s="1500">
        <f>'PREMIER TRIMES.'!C230</f>
        <v>0</v>
      </c>
      <c r="AJ241" s="1501">
        <f>'PREMIER TRIMES.'!D230</f>
        <v>0</v>
      </c>
      <c r="AK241" s="1500">
        <f>'PREMIER TRIMES.'!E230</f>
        <v>0</v>
      </c>
      <c r="AL241" s="1502">
        <f>'PREMIER TRIMES.'!F230</f>
        <v>0</v>
      </c>
      <c r="AM241" s="693"/>
      <c r="AN241" s="693"/>
      <c r="AO241" s="693"/>
      <c r="AP241" s="693"/>
      <c r="AQ241" s="693"/>
      <c r="AR241" s="693"/>
      <c r="AS241" s="693"/>
      <c r="AT241" s="693"/>
    </row>
    <row r="242" spans="34:46" ht="21.75" thickBot="1" x14ac:dyDescent="0.3">
      <c r="AH242" s="1498">
        <f>'PREMIER TRIMES.'!B231</f>
        <v>0</v>
      </c>
      <c r="AI242" s="1500">
        <f>'PREMIER TRIMES.'!C231</f>
        <v>0</v>
      </c>
      <c r="AJ242" s="1501">
        <f>'PREMIER TRIMES.'!D231</f>
        <v>0</v>
      </c>
      <c r="AK242" s="1500">
        <f>'PREMIER TRIMES.'!E231</f>
        <v>0</v>
      </c>
      <c r="AL242" s="1502">
        <f>'PREMIER TRIMES.'!F231</f>
        <v>0</v>
      </c>
      <c r="AM242" s="693"/>
      <c r="AN242" s="693"/>
      <c r="AO242" s="693"/>
      <c r="AP242" s="693"/>
      <c r="AQ242" s="693"/>
      <c r="AR242" s="693"/>
      <c r="AS242" s="693"/>
      <c r="AT242" s="693"/>
    </row>
    <row r="243" spans="34:46" ht="21.75" thickBot="1" x14ac:dyDescent="0.3">
      <c r="AH243" s="1498">
        <f>'PREMIER TRIMES.'!B232</f>
        <v>0</v>
      </c>
      <c r="AI243" s="1500">
        <f>'PREMIER TRIMES.'!C232</f>
        <v>0</v>
      </c>
      <c r="AJ243" s="1501">
        <f>'PREMIER TRIMES.'!D232</f>
        <v>0</v>
      </c>
      <c r="AK243" s="1500">
        <f>'PREMIER TRIMES.'!E232</f>
        <v>0</v>
      </c>
      <c r="AL243" s="1502">
        <f>'PREMIER TRIMES.'!F232</f>
        <v>0</v>
      </c>
      <c r="AM243" s="693"/>
      <c r="AN243" s="693"/>
      <c r="AO243" s="693"/>
      <c r="AP243" s="693"/>
      <c r="AQ243" s="693"/>
      <c r="AR243" s="693"/>
      <c r="AS243" s="693"/>
      <c r="AT243" s="693"/>
    </row>
    <row r="244" spans="34:46" ht="21.75" thickBot="1" x14ac:dyDescent="0.3">
      <c r="AH244" s="1498">
        <f>'PREMIER TRIMES.'!B233</f>
        <v>0</v>
      </c>
      <c r="AI244" s="1500">
        <f>'PREMIER TRIMES.'!C233</f>
        <v>0</v>
      </c>
      <c r="AJ244" s="1501">
        <f>'PREMIER TRIMES.'!D233</f>
        <v>0</v>
      </c>
      <c r="AK244" s="1500">
        <f>'PREMIER TRIMES.'!E233</f>
        <v>0</v>
      </c>
      <c r="AL244" s="1502">
        <f>'PREMIER TRIMES.'!F233</f>
        <v>0</v>
      </c>
      <c r="AM244" s="693"/>
      <c r="AN244" s="693"/>
      <c r="AO244" s="693"/>
      <c r="AP244" s="693"/>
      <c r="AQ244" s="693"/>
      <c r="AR244" s="693"/>
      <c r="AS244" s="693"/>
      <c r="AT244" s="693"/>
    </row>
    <row r="245" spans="34:46" ht="21.75" thickBot="1" x14ac:dyDescent="0.3">
      <c r="AH245" s="1498">
        <f>'PREMIER TRIMES.'!B234</f>
        <v>0</v>
      </c>
      <c r="AI245" s="1500">
        <f>'PREMIER TRIMES.'!C234</f>
        <v>0</v>
      </c>
      <c r="AJ245" s="1501">
        <f>'PREMIER TRIMES.'!D234</f>
        <v>0</v>
      </c>
      <c r="AK245" s="1500">
        <f>'PREMIER TRIMES.'!E234</f>
        <v>0</v>
      </c>
      <c r="AL245" s="1502">
        <f>'PREMIER TRIMES.'!F234</f>
        <v>0</v>
      </c>
      <c r="AM245" s="693"/>
      <c r="AN245" s="693"/>
      <c r="AO245" s="693"/>
      <c r="AP245" s="693"/>
      <c r="AQ245" s="693"/>
      <c r="AR245" s="693"/>
      <c r="AS245" s="693"/>
      <c r="AT245" s="693"/>
    </row>
    <row r="246" spans="34:46" ht="21.75" thickBot="1" x14ac:dyDescent="0.3">
      <c r="AH246" s="1498">
        <f>'PREMIER TRIMES.'!B235</f>
        <v>0</v>
      </c>
      <c r="AI246" s="1500">
        <f>'PREMIER TRIMES.'!C235</f>
        <v>0</v>
      </c>
      <c r="AJ246" s="1501">
        <f>'PREMIER TRIMES.'!D235</f>
        <v>0</v>
      </c>
      <c r="AK246" s="1500">
        <f>'PREMIER TRIMES.'!E235</f>
        <v>0</v>
      </c>
      <c r="AL246" s="1502">
        <f>'PREMIER TRIMES.'!F235</f>
        <v>0</v>
      </c>
      <c r="AM246" s="693"/>
      <c r="AN246" s="693"/>
      <c r="AO246" s="693"/>
      <c r="AP246" s="693"/>
      <c r="AQ246" s="693"/>
      <c r="AR246" s="693"/>
      <c r="AS246" s="693"/>
      <c r="AT246" s="693"/>
    </row>
    <row r="247" spans="34:46" ht="21.75" thickBot="1" x14ac:dyDescent="0.3">
      <c r="AH247" s="1498">
        <f>'PREMIER TRIMES.'!B236</f>
        <v>0</v>
      </c>
      <c r="AI247" s="1500">
        <f>'PREMIER TRIMES.'!C236</f>
        <v>0</v>
      </c>
      <c r="AJ247" s="1501">
        <f>'PREMIER TRIMES.'!D236</f>
        <v>0</v>
      </c>
      <c r="AK247" s="1500">
        <f>'PREMIER TRIMES.'!E236</f>
        <v>0</v>
      </c>
      <c r="AL247" s="1502">
        <f>'PREMIER TRIMES.'!F236</f>
        <v>0</v>
      </c>
      <c r="AM247" s="693"/>
      <c r="AN247" s="693"/>
      <c r="AO247" s="693"/>
      <c r="AP247" s="693"/>
      <c r="AQ247" s="693"/>
      <c r="AR247" s="693"/>
      <c r="AS247" s="693"/>
      <c r="AT247" s="693"/>
    </row>
    <row r="248" spans="34:46" ht="21.75" thickBot="1" x14ac:dyDescent="0.3">
      <c r="AH248" s="1498">
        <f>'PREMIER TRIMES.'!B237</f>
        <v>0</v>
      </c>
      <c r="AI248" s="1500">
        <f>'PREMIER TRIMES.'!C237</f>
        <v>0</v>
      </c>
      <c r="AJ248" s="1501">
        <f>'PREMIER TRIMES.'!D237</f>
        <v>0</v>
      </c>
      <c r="AK248" s="1500">
        <f>'PREMIER TRIMES.'!E237</f>
        <v>0</v>
      </c>
      <c r="AL248" s="1502">
        <f>'PREMIER TRIMES.'!F237</f>
        <v>0</v>
      </c>
      <c r="AM248" s="693"/>
      <c r="AN248" s="693"/>
      <c r="AO248" s="693"/>
      <c r="AP248" s="693"/>
      <c r="AQ248" s="693"/>
      <c r="AR248" s="693"/>
      <c r="AS248" s="693"/>
      <c r="AT248" s="693"/>
    </row>
    <row r="249" spans="34:46" ht="21.75" thickBot="1" x14ac:dyDescent="0.3">
      <c r="AH249" s="1498">
        <f>'PREMIER TRIMES.'!B238</f>
        <v>0</v>
      </c>
      <c r="AI249" s="1500">
        <f>'PREMIER TRIMES.'!C238</f>
        <v>0</v>
      </c>
      <c r="AJ249" s="1501">
        <f>'PREMIER TRIMES.'!D238</f>
        <v>0</v>
      </c>
      <c r="AK249" s="1500">
        <f>'PREMIER TRIMES.'!E238</f>
        <v>0</v>
      </c>
      <c r="AL249" s="1502">
        <f>'PREMIER TRIMES.'!F238</f>
        <v>0</v>
      </c>
      <c r="AM249" s="693"/>
      <c r="AN249" s="693"/>
      <c r="AO249" s="693"/>
      <c r="AP249" s="693"/>
      <c r="AQ249" s="693"/>
      <c r="AR249" s="693"/>
      <c r="AS249" s="693"/>
      <c r="AT249" s="693"/>
    </row>
    <row r="250" spans="34:46" ht="21.75" thickBot="1" x14ac:dyDescent="0.3">
      <c r="AH250" s="1498">
        <f>'PREMIER TRIMES.'!B239</f>
        <v>0</v>
      </c>
      <c r="AI250" s="1500">
        <f>'PREMIER TRIMES.'!C239</f>
        <v>0</v>
      </c>
      <c r="AJ250" s="1501">
        <f>'PREMIER TRIMES.'!D239</f>
        <v>0</v>
      </c>
      <c r="AK250" s="1500">
        <f>'PREMIER TRIMES.'!E239</f>
        <v>0</v>
      </c>
      <c r="AL250" s="1502">
        <f>'PREMIER TRIMES.'!F239</f>
        <v>0</v>
      </c>
      <c r="AM250" s="693"/>
      <c r="AN250" s="693"/>
      <c r="AO250" s="693"/>
      <c r="AP250" s="693"/>
      <c r="AQ250" s="693"/>
      <c r="AR250" s="693"/>
      <c r="AS250" s="693"/>
      <c r="AT250" s="693"/>
    </row>
    <row r="251" spans="34:46" x14ac:dyDescent="0.25">
      <c r="AM251" s="666"/>
    </row>
    <row r="252" spans="34:46" ht="23.25" thickBot="1" x14ac:dyDescent="0.45">
      <c r="AN252" s="681" t="s">
        <v>851</v>
      </c>
      <c r="AO252" s="395"/>
      <c r="AP252" s="395"/>
      <c r="AQ252" s="395"/>
      <c r="AR252" s="395"/>
      <c r="AS252" s="680">
        <v>6</v>
      </c>
    </row>
    <row r="253" spans="34:46" ht="24" customHeight="1" thickBot="1" x14ac:dyDescent="0.3">
      <c r="AN253" s="52" t="s">
        <v>1</v>
      </c>
      <c r="AO253" s="50" t="s">
        <v>834</v>
      </c>
      <c r="AP253" s="380" t="s">
        <v>813</v>
      </c>
      <c r="AQ253" s="50" t="s">
        <v>835</v>
      </c>
      <c r="AR253" s="909" t="s">
        <v>813</v>
      </c>
      <c r="AS253" s="51" t="s">
        <v>814</v>
      </c>
    </row>
    <row r="254" spans="34:46" ht="27.75" customHeight="1" thickBot="1" x14ac:dyDescent="0.3">
      <c r="AN254" s="912">
        <v>1</v>
      </c>
      <c r="AO254" s="910" t="s">
        <v>815</v>
      </c>
      <c r="AP254" s="913">
        <f>'PREMIER TRIMES.'!D246</f>
        <v>0</v>
      </c>
      <c r="AQ254" s="911" t="s">
        <v>816</v>
      </c>
      <c r="AR254" s="914">
        <f>'PREMIER TRIMES.'!F246</f>
        <v>0</v>
      </c>
      <c r="AS254" s="1503">
        <f>'PREMIER TRIMES.'!G246</f>
        <v>0</v>
      </c>
    </row>
    <row r="255" spans="34:46" ht="41.25" thickBot="1" x14ac:dyDescent="0.3">
      <c r="AN255" s="915">
        <v>2</v>
      </c>
      <c r="AO255" s="916" t="s">
        <v>836</v>
      </c>
      <c r="AP255" s="917">
        <f>'PREMIER TRIMES.'!D247</f>
        <v>0</v>
      </c>
      <c r="AQ255" s="918" t="s">
        <v>817</v>
      </c>
      <c r="AR255" s="914">
        <f>'PREMIER TRIMES.'!F247</f>
        <v>0</v>
      </c>
      <c r="AS255" s="1503">
        <f>'PREMIER TRIMES.'!G247</f>
        <v>0</v>
      </c>
    </row>
    <row r="256" spans="34:46" ht="41.25" thickBot="1" x14ac:dyDescent="0.3">
      <c r="AN256" s="915">
        <v>3</v>
      </c>
      <c r="AO256" s="916" t="s">
        <v>818</v>
      </c>
      <c r="AP256" s="919">
        <f>'PREMIER TRIMES.'!D248</f>
        <v>0</v>
      </c>
      <c r="AQ256" s="918" t="s">
        <v>819</v>
      </c>
      <c r="AR256" s="914">
        <f>'PREMIER TRIMES.'!F248</f>
        <v>0</v>
      </c>
      <c r="AS256" s="1503">
        <f>'PREMIER TRIMES.'!G248</f>
        <v>0</v>
      </c>
    </row>
    <row r="257" spans="40:45" ht="41.25" thickBot="1" x14ac:dyDescent="0.3">
      <c r="AN257" s="915">
        <v>4</v>
      </c>
      <c r="AO257" s="916" t="s">
        <v>820</v>
      </c>
      <c r="AP257" s="919">
        <f>'PREMIER TRIMES.'!D249</f>
        <v>0</v>
      </c>
      <c r="AQ257" s="918" t="s">
        <v>821</v>
      </c>
      <c r="AR257" s="914">
        <f>'PREMIER TRIMES.'!F249</f>
        <v>0</v>
      </c>
      <c r="AS257" s="1503">
        <f>'PREMIER TRIMES.'!G249</f>
        <v>0</v>
      </c>
    </row>
    <row r="258" spans="40:45" ht="41.25" thickBot="1" x14ac:dyDescent="0.3">
      <c r="AN258" s="915">
        <v>5</v>
      </c>
      <c r="AO258" s="916" t="s">
        <v>821</v>
      </c>
      <c r="AP258" s="917">
        <f>'PREMIER TRIMES.'!D250</f>
        <v>0</v>
      </c>
      <c r="AQ258" s="918" t="s">
        <v>820</v>
      </c>
      <c r="AR258" s="914">
        <f>'PREMIER TRIMES.'!F250</f>
        <v>0</v>
      </c>
      <c r="AS258" s="1503">
        <f>'PREMIER TRIMES.'!G250</f>
        <v>0</v>
      </c>
    </row>
    <row r="259" spans="40:45" ht="39.75" customHeight="1" thickBot="1" x14ac:dyDescent="0.3">
      <c r="AN259" s="915">
        <v>6</v>
      </c>
      <c r="AO259" s="916" t="s">
        <v>822</v>
      </c>
      <c r="AP259" s="917">
        <f>'PREMIER TRIMES.'!D251</f>
        <v>0</v>
      </c>
      <c r="AQ259" s="918" t="s">
        <v>822</v>
      </c>
      <c r="AR259" s="914">
        <f>'PREMIER TRIMES.'!F251</f>
        <v>0</v>
      </c>
      <c r="AS259" s="1503">
        <f>'PREMIER TRIMES.'!G251</f>
        <v>0</v>
      </c>
    </row>
    <row r="260" spans="40:45" ht="39.75" customHeight="1" thickBot="1" x14ac:dyDescent="0.3">
      <c r="AN260" s="915">
        <v>7</v>
      </c>
      <c r="AO260" s="916" t="s">
        <v>823</v>
      </c>
      <c r="AP260" s="917">
        <f>'PREMIER TRIMES.'!D252</f>
        <v>0</v>
      </c>
      <c r="AQ260" s="918" t="s">
        <v>823</v>
      </c>
      <c r="AR260" s="914">
        <f>'PREMIER TRIMES.'!F252</f>
        <v>0</v>
      </c>
      <c r="AS260" s="1503">
        <f>'PREMIER TRIMES.'!G252</f>
        <v>0</v>
      </c>
    </row>
    <row r="261" spans="40:45" ht="39.75" customHeight="1" thickBot="1" x14ac:dyDescent="0.3">
      <c r="AN261" s="915">
        <v>8</v>
      </c>
      <c r="AO261" s="916" t="s">
        <v>824</v>
      </c>
      <c r="AP261" s="920">
        <f>'PREMIER TRIMES.'!D253</f>
        <v>0</v>
      </c>
      <c r="AQ261" s="918" t="s">
        <v>824</v>
      </c>
      <c r="AR261" s="914">
        <f>'PREMIER TRIMES.'!F253</f>
        <v>0</v>
      </c>
      <c r="AS261" s="1503">
        <f>'PREMIER TRIMES.'!G253</f>
        <v>0</v>
      </c>
    </row>
    <row r="262" spans="40:45" ht="39.75" customHeight="1" thickBot="1" x14ac:dyDescent="0.3">
      <c r="AN262" s="915">
        <v>9</v>
      </c>
      <c r="AO262" s="916" t="s">
        <v>825</v>
      </c>
      <c r="AP262" s="920">
        <f>'PREMIER TRIMES.'!D254</f>
        <v>0</v>
      </c>
      <c r="AQ262" s="918" t="s">
        <v>825</v>
      </c>
      <c r="AR262" s="914">
        <f>'PREMIER TRIMES.'!F254</f>
        <v>0</v>
      </c>
      <c r="AS262" s="1503">
        <f>'PREMIER TRIMES.'!G254</f>
        <v>0</v>
      </c>
    </row>
    <row r="263" spans="40:45" ht="34.5" customHeight="1" thickBot="1" x14ac:dyDescent="0.3">
      <c r="AN263" s="915">
        <v>10</v>
      </c>
      <c r="AO263" s="916" t="s">
        <v>826</v>
      </c>
      <c r="AP263" s="920">
        <f>'PREMIER TRIMES.'!D255</f>
        <v>0</v>
      </c>
      <c r="AQ263" s="918" t="s">
        <v>826</v>
      </c>
      <c r="AR263" s="914">
        <f>'PREMIER TRIMES.'!F255</f>
        <v>0</v>
      </c>
      <c r="AS263" s="1503">
        <f>'PREMIER TRIMES.'!G255</f>
        <v>0</v>
      </c>
    </row>
    <row r="264" spans="40:45" ht="39.75" customHeight="1" thickBot="1" x14ac:dyDescent="0.3">
      <c r="AN264" s="915">
        <v>11</v>
      </c>
      <c r="AO264" s="916" t="s">
        <v>827</v>
      </c>
      <c r="AP264" s="920">
        <f>'PREMIER TRIMES.'!D256</f>
        <v>0</v>
      </c>
      <c r="AQ264" s="918" t="s">
        <v>827</v>
      </c>
      <c r="AR264" s="914">
        <f>'PREMIER TRIMES.'!F256</f>
        <v>0</v>
      </c>
      <c r="AS264" s="1503">
        <f>'PREMIER TRIMES.'!G256</f>
        <v>0</v>
      </c>
    </row>
    <row r="265" spans="40:45" ht="39.75" customHeight="1" thickBot="1" x14ac:dyDescent="0.3">
      <c r="AN265" s="915">
        <v>12</v>
      </c>
      <c r="AO265" s="916" t="s">
        <v>828</v>
      </c>
      <c r="AP265" s="920">
        <f>'PREMIER TRIMES.'!D257</f>
        <v>0</v>
      </c>
      <c r="AQ265" s="918" t="s">
        <v>828</v>
      </c>
      <c r="AR265" s="914">
        <f>'PREMIER TRIMES.'!F257</f>
        <v>0</v>
      </c>
      <c r="AS265" s="1503">
        <f>'PREMIER TRIMES.'!G257</f>
        <v>0</v>
      </c>
    </row>
    <row r="266" spans="40:45" ht="39.75" customHeight="1" thickBot="1" x14ac:dyDescent="0.3">
      <c r="AN266" s="915">
        <v>13</v>
      </c>
      <c r="AO266" s="916" t="s">
        <v>829</v>
      </c>
      <c r="AP266" s="920">
        <f>'PREMIER TRIMES.'!D258</f>
        <v>0</v>
      </c>
      <c r="AQ266" s="918" t="s">
        <v>829</v>
      </c>
      <c r="AR266" s="914">
        <f>'PREMIER TRIMES.'!F258</f>
        <v>0</v>
      </c>
      <c r="AS266" s="1503">
        <f>'PREMIER TRIMES.'!G258</f>
        <v>0</v>
      </c>
    </row>
    <row r="267" spans="40:45" ht="39.75" customHeight="1" thickBot="1" x14ac:dyDescent="0.3">
      <c r="AN267" s="915">
        <v>14</v>
      </c>
      <c r="AO267" s="916" t="s">
        <v>830</v>
      </c>
      <c r="AP267" s="920">
        <f>'PREMIER TRIMES.'!D259</f>
        <v>0</v>
      </c>
      <c r="AQ267" s="918" t="s">
        <v>830</v>
      </c>
      <c r="AR267" s="914">
        <f>'PREMIER TRIMES.'!F259</f>
        <v>0</v>
      </c>
      <c r="AS267" s="1503">
        <f>'PREMIER TRIMES.'!G259</f>
        <v>0</v>
      </c>
    </row>
    <row r="268" spans="40:45" ht="39.75" customHeight="1" thickBot="1" x14ac:dyDescent="0.3">
      <c r="AN268" s="915">
        <v>15</v>
      </c>
      <c r="AO268" s="916" t="s">
        <v>831</v>
      </c>
      <c r="AP268" s="920">
        <f>'PREMIER TRIMES.'!D260</f>
        <v>0</v>
      </c>
      <c r="AQ268" s="918" t="s">
        <v>831</v>
      </c>
      <c r="AR268" s="914">
        <f>'PREMIER TRIMES.'!F260</f>
        <v>0</v>
      </c>
      <c r="AS268" s="1503">
        <f>'PREMIER TRIMES.'!G260</f>
        <v>0</v>
      </c>
    </row>
    <row r="269" spans="40:45" ht="39.75" customHeight="1" thickBot="1" x14ac:dyDescent="0.3">
      <c r="AN269" s="915">
        <v>16</v>
      </c>
      <c r="AO269" s="916" t="s">
        <v>832</v>
      </c>
      <c r="AP269" s="920">
        <f>'PREMIER TRIMES.'!D261</f>
        <v>0</v>
      </c>
      <c r="AQ269" s="918" t="s">
        <v>832</v>
      </c>
      <c r="AR269" s="914">
        <f>'PREMIER TRIMES.'!F261</f>
        <v>0</v>
      </c>
      <c r="AS269" s="1503">
        <f>'PREMIER TRIMES.'!G261</f>
        <v>0</v>
      </c>
    </row>
    <row r="270" spans="40:45" ht="39.75" customHeight="1" thickBot="1" x14ac:dyDescent="0.3">
      <c r="AN270" s="915">
        <v>17</v>
      </c>
      <c r="AO270" s="916" t="s">
        <v>833</v>
      </c>
      <c r="AP270" s="920">
        <f>'PREMIER TRIMES.'!D262</f>
        <v>0</v>
      </c>
      <c r="AQ270" s="918" t="s">
        <v>833</v>
      </c>
      <c r="AR270" s="914">
        <f>'PREMIER TRIMES.'!F262</f>
        <v>0</v>
      </c>
      <c r="AS270" s="1503">
        <f>'PREMIER TRIMES.'!G262</f>
        <v>0</v>
      </c>
    </row>
    <row r="271" spans="40:45" ht="26.25" customHeight="1" thickBot="1" x14ac:dyDescent="0.3">
      <c r="AN271" s="915">
        <v>18</v>
      </c>
      <c r="AO271" s="916" t="s">
        <v>70</v>
      </c>
      <c r="AP271" s="920">
        <f>'PREMIER TRIMES.'!D263</f>
        <v>0</v>
      </c>
      <c r="AQ271" s="921" t="s">
        <v>70</v>
      </c>
      <c r="AR271" s="922">
        <f>'PREMIER TRIMES.'!F263</f>
        <v>0</v>
      </c>
      <c r="AS271" s="1504">
        <f>'PREMIER TRIMES.'!G263</f>
        <v>0</v>
      </c>
    </row>
    <row r="272" spans="40:45" ht="39.75" customHeight="1" thickBot="1" x14ac:dyDescent="0.3">
      <c r="AN272" s="2120" t="s">
        <v>0</v>
      </c>
      <c r="AO272" s="2121"/>
      <c r="AP272" s="924">
        <f>'PREMIER TRIMES.'!D264</f>
        <v>0</v>
      </c>
      <c r="AQ272" s="923" t="s">
        <v>0</v>
      </c>
      <c r="AR272" s="924">
        <f>'PREMIER TRIMES.'!F264</f>
        <v>0</v>
      </c>
      <c r="AS272" s="1504">
        <f>'PREMIER TRIMES.'!G264</f>
        <v>0</v>
      </c>
    </row>
    <row r="273" spans="46:53" x14ac:dyDescent="0.25">
      <c r="AT273" s="666"/>
    </row>
    <row r="274" spans="46:53" ht="22.5" x14ac:dyDescent="0.4">
      <c r="AU274" s="681" t="s">
        <v>724</v>
      </c>
      <c r="AV274" s="682"/>
      <c r="AW274" s="682"/>
      <c r="AX274" s="682"/>
      <c r="AY274" s="682"/>
      <c r="AZ274" s="682"/>
      <c r="BA274" s="680">
        <v>7</v>
      </c>
    </row>
    <row r="275" spans="46:53" ht="22.5" x14ac:dyDescent="0.4">
      <c r="AU275" s="681" t="s">
        <v>118</v>
      </c>
      <c r="AV275" s="682"/>
      <c r="AW275" s="682"/>
      <c r="AX275" s="682"/>
      <c r="AY275" s="682"/>
      <c r="AZ275" s="682"/>
      <c r="BA275" s="682"/>
    </row>
    <row r="276" spans="46:53" ht="23.25" thickBot="1" x14ac:dyDescent="0.45">
      <c r="AU276" s="681"/>
      <c r="AV276" s="682"/>
      <c r="AW276" s="682"/>
      <c r="AX276" s="682"/>
      <c r="AY276" s="682"/>
      <c r="AZ276" s="682"/>
      <c r="BA276" s="682"/>
    </row>
    <row r="277" spans="46:53" ht="41.25" thickBot="1" x14ac:dyDescent="0.3">
      <c r="AU277" s="684" t="s">
        <v>1</v>
      </c>
      <c r="AV277" s="684" t="s">
        <v>119</v>
      </c>
      <c r="AW277" s="684" t="s">
        <v>120</v>
      </c>
      <c r="AX277" s="684" t="s">
        <v>121</v>
      </c>
      <c r="AY277" s="684" t="s">
        <v>122</v>
      </c>
      <c r="AZ277" s="684" t="s">
        <v>123</v>
      </c>
      <c r="BA277" s="684" t="s">
        <v>124</v>
      </c>
    </row>
    <row r="278" spans="46:53" ht="16.5" thickBot="1" x14ac:dyDescent="0.3">
      <c r="AU278" s="1480">
        <f>'PREMIER TRIMES.'!B272</f>
        <v>0</v>
      </c>
      <c r="AV278" s="1482">
        <f>'PREMIER TRIMES.'!C272</f>
        <v>0</v>
      </c>
      <c r="AW278" s="1482">
        <f>'PREMIER TRIMES.'!D272</f>
        <v>0</v>
      </c>
      <c r="AX278" s="1482">
        <f>'PREMIER TRIMES.'!E272</f>
        <v>0</v>
      </c>
      <c r="AY278" s="1482">
        <f>'PREMIER TRIMES.'!F272</f>
        <v>0</v>
      </c>
      <c r="AZ278" s="1483">
        <f>'PREMIER TRIMES.'!G272</f>
        <v>0</v>
      </c>
      <c r="BA278" s="1482">
        <f>'PREMIER TRIMES.'!H272</f>
        <v>0</v>
      </c>
    </row>
    <row r="279" spans="46:53" ht="16.5" thickBot="1" x14ac:dyDescent="0.3">
      <c r="AU279" s="1480">
        <f>'PREMIER TRIMES.'!B273</f>
        <v>0</v>
      </c>
      <c r="AV279" s="1482">
        <f>'PREMIER TRIMES.'!C273</f>
        <v>0</v>
      </c>
      <c r="AW279" s="1482">
        <f>'PREMIER TRIMES.'!D273</f>
        <v>0</v>
      </c>
      <c r="AX279" s="1482">
        <f>'PREMIER TRIMES.'!E273</f>
        <v>0</v>
      </c>
      <c r="AY279" s="1482">
        <f>'PREMIER TRIMES.'!F273</f>
        <v>0</v>
      </c>
      <c r="AZ279" s="1483">
        <f>'PREMIER TRIMES.'!G273</f>
        <v>0</v>
      </c>
      <c r="BA279" s="1482">
        <f>'PREMIER TRIMES.'!H273</f>
        <v>0</v>
      </c>
    </row>
    <row r="280" spans="46:53" ht="16.5" thickBot="1" x14ac:dyDescent="0.3">
      <c r="AU280" s="1480">
        <f>'PREMIER TRIMES.'!B274</f>
        <v>0</v>
      </c>
      <c r="AV280" s="1482">
        <f>'PREMIER TRIMES.'!C274</f>
        <v>0</v>
      </c>
      <c r="AW280" s="1482">
        <f>'PREMIER TRIMES.'!D274</f>
        <v>0</v>
      </c>
      <c r="AX280" s="1482">
        <f>'PREMIER TRIMES.'!E274</f>
        <v>0</v>
      </c>
      <c r="AY280" s="1482">
        <f>'PREMIER TRIMES.'!F274</f>
        <v>0</v>
      </c>
      <c r="AZ280" s="1483">
        <f>'PREMIER TRIMES.'!G274</f>
        <v>0</v>
      </c>
      <c r="BA280" s="1482">
        <f>'PREMIER TRIMES.'!H274</f>
        <v>0</v>
      </c>
    </row>
    <row r="281" spans="46:53" ht="16.5" thickBot="1" x14ac:dyDescent="0.3">
      <c r="AU281" s="1480">
        <f>'PREMIER TRIMES.'!B275</f>
        <v>0</v>
      </c>
      <c r="AV281" s="1482">
        <f>'PREMIER TRIMES.'!C275</f>
        <v>0</v>
      </c>
      <c r="AW281" s="1482">
        <f>'PREMIER TRIMES.'!D275</f>
        <v>0</v>
      </c>
      <c r="AX281" s="1482">
        <f>'PREMIER TRIMES.'!E275</f>
        <v>0</v>
      </c>
      <c r="AY281" s="1482">
        <f>'PREMIER TRIMES.'!F275</f>
        <v>0</v>
      </c>
      <c r="AZ281" s="1483">
        <f>'PREMIER TRIMES.'!G275</f>
        <v>0</v>
      </c>
      <c r="BA281" s="1482">
        <f>'PREMIER TRIMES.'!H275</f>
        <v>0</v>
      </c>
    </row>
    <row r="282" spans="46:53" ht="16.5" thickBot="1" x14ac:dyDescent="0.3">
      <c r="AU282" s="1480">
        <f>'PREMIER TRIMES.'!B276</f>
        <v>0</v>
      </c>
      <c r="AV282" s="1482">
        <f>'PREMIER TRIMES.'!C276</f>
        <v>0</v>
      </c>
      <c r="AW282" s="1482">
        <f>'PREMIER TRIMES.'!D276</f>
        <v>0</v>
      </c>
      <c r="AX282" s="1482">
        <f>'PREMIER TRIMES.'!E276</f>
        <v>0</v>
      </c>
      <c r="AY282" s="1482">
        <f>'PREMIER TRIMES.'!F276</f>
        <v>0</v>
      </c>
      <c r="AZ282" s="1483">
        <f>'PREMIER TRIMES.'!G276</f>
        <v>0</v>
      </c>
      <c r="BA282" s="1482">
        <f>'PREMIER TRIMES.'!H276</f>
        <v>0</v>
      </c>
    </row>
    <row r="283" spans="46:53" ht="16.5" thickBot="1" x14ac:dyDescent="0.3">
      <c r="AU283" s="1480">
        <f>'PREMIER TRIMES.'!B277</f>
        <v>0</v>
      </c>
      <c r="AV283" s="1482">
        <f>'PREMIER TRIMES.'!C277</f>
        <v>0</v>
      </c>
      <c r="AW283" s="1482">
        <f>'PREMIER TRIMES.'!D277</f>
        <v>0</v>
      </c>
      <c r="AX283" s="1482">
        <f>'PREMIER TRIMES.'!E277</f>
        <v>0</v>
      </c>
      <c r="AY283" s="1482">
        <f>'PREMIER TRIMES.'!F277</f>
        <v>0</v>
      </c>
      <c r="AZ283" s="1483">
        <f>'PREMIER TRIMES.'!G277</f>
        <v>0</v>
      </c>
      <c r="BA283" s="1482">
        <f>'PREMIER TRIMES.'!H277</f>
        <v>0</v>
      </c>
    </row>
    <row r="284" spans="46:53" ht="16.5" thickBot="1" x14ac:dyDescent="0.3">
      <c r="AU284" s="1480">
        <f>'PREMIER TRIMES.'!B278</f>
        <v>0</v>
      </c>
      <c r="AV284" s="1482">
        <f>'PREMIER TRIMES.'!C278</f>
        <v>0</v>
      </c>
      <c r="AW284" s="1482">
        <f>'PREMIER TRIMES.'!D278</f>
        <v>0</v>
      </c>
      <c r="AX284" s="1482">
        <f>'PREMIER TRIMES.'!E278</f>
        <v>0</v>
      </c>
      <c r="AY284" s="1482">
        <f>'PREMIER TRIMES.'!F278</f>
        <v>0</v>
      </c>
      <c r="AZ284" s="1483">
        <f>'PREMIER TRIMES.'!G278</f>
        <v>0</v>
      </c>
      <c r="BA284" s="1482">
        <f>'PREMIER TRIMES.'!H278</f>
        <v>0</v>
      </c>
    </row>
    <row r="285" spans="46:53" ht="16.5" thickBot="1" x14ac:dyDescent="0.3">
      <c r="AU285" s="1480">
        <f>'PREMIER TRIMES.'!B279</f>
        <v>0</v>
      </c>
      <c r="AV285" s="1482">
        <f>'PREMIER TRIMES.'!C279</f>
        <v>0</v>
      </c>
      <c r="AW285" s="1482">
        <f>'PREMIER TRIMES.'!D279</f>
        <v>0</v>
      </c>
      <c r="AX285" s="1482">
        <f>'PREMIER TRIMES.'!E279</f>
        <v>0</v>
      </c>
      <c r="AY285" s="1482">
        <f>'PREMIER TRIMES.'!F279</f>
        <v>0</v>
      </c>
      <c r="AZ285" s="1483">
        <f>'PREMIER TRIMES.'!G279</f>
        <v>0</v>
      </c>
      <c r="BA285" s="1482">
        <f>'PREMIER TRIMES.'!H279</f>
        <v>0</v>
      </c>
    </row>
    <row r="286" spans="46:53" ht="16.5" thickBot="1" x14ac:dyDescent="0.3">
      <c r="AU286" s="1480">
        <f>'PREMIER TRIMES.'!B280</f>
        <v>0</v>
      </c>
      <c r="AV286" s="1482">
        <f>'PREMIER TRIMES.'!C280</f>
        <v>0</v>
      </c>
      <c r="AW286" s="1482">
        <f>'PREMIER TRIMES.'!D280</f>
        <v>0</v>
      </c>
      <c r="AX286" s="1482">
        <f>'PREMIER TRIMES.'!E280</f>
        <v>0</v>
      </c>
      <c r="AY286" s="1482">
        <f>'PREMIER TRIMES.'!F280</f>
        <v>0</v>
      </c>
      <c r="AZ286" s="1483">
        <f>'PREMIER TRIMES.'!G280</f>
        <v>0</v>
      </c>
      <c r="BA286" s="1482">
        <f>'PREMIER TRIMES.'!H280</f>
        <v>0</v>
      </c>
    </row>
    <row r="287" spans="46:53" ht="16.5" thickBot="1" x14ac:dyDescent="0.3">
      <c r="AU287" s="1480">
        <f>'PREMIER TRIMES.'!B281</f>
        <v>0</v>
      </c>
      <c r="AV287" s="1482">
        <f>'PREMIER TRIMES.'!C281</f>
        <v>0</v>
      </c>
      <c r="AW287" s="1482">
        <f>'PREMIER TRIMES.'!D281</f>
        <v>0</v>
      </c>
      <c r="AX287" s="1482">
        <f>'PREMIER TRIMES.'!E281</f>
        <v>0</v>
      </c>
      <c r="AY287" s="1482">
        <f>'PREMIER TRIMES.'!F281</f>
        <v>0</v>
      </c>
      <c r="AZ287" s="1483">
        <f>'PREMIER TRIMES.'!G281</f>
        <v>0</v>
      </c>
      <c r="BA287" s="1482">
        <f>'PREMIER TRIMES.'!H281</f>
        <v>0</v>
      </c>
    </row>
    <row r="288" spans="46:53" ht="16.5" thickBot="1" x14ac:dyDescent="0.3">
      <c r="AU288" s="1480">
        <f>'PREMIER TRIMES.'!B282</f>
        <v>0</v>
      </c>
      <c r="AV288" s="1482">
        <f>'PREMIER TRIMES.'!C282</f>
        <v>0</v>
      </c>
      <c r="AW288" s="1482">
        <f>'PREMIER TRIMES.'!D282</f>
        <v>0</v>
      </c>
      <c r="AX288" s="1482">
        <f>'PREMIER TRIMES.'!E282</f>
        <v>0</v>
      </c>
      <c r="AY288" s="1482">
        <f>'PREMIER TRIMES.'!F282</f>
        <v>0</v>
      </c>
      <c r="AZ288" s="1483">
        <f>'PREMIER TRIMES.'!G282</f>
        <v>0</v>
      </c>
      <c r="BA288" s="1482">
        <f>'PREMIER TRIMES.'!H282</f>
        <v>0</v>
      </c>
    </row>
    <row r="289" spans="47:53" ht="16.5" thickBot="1" x14ac:dyDescent="0.3">
      <c r="AU289" s="1480">
        <f>'PREMIER TRIMES.'!B283</f>
        <v>0</v>
      </c>
      <c r="AV289" s="1482">
        <f>'PREMIER TRIMES.'!C283</f>
        <v>0</v>
      </c>
      <c r="AW289" s="1482">
        <f>'PREMIER TRIMES.'!D283</f>
        <v>0</v>
      </c>
      <c r="AX289" s="1482">
        <f>'PREMIER TRIMES.'!E283</f>
        <v>0</v>
      </c>
      <c r="AY289" s="1482">
        <f>'PREMIER TRIMES.'!F283</f>
        <v>0</v>
      </c>
      <c r="AZ289" s="1483">
        <f>'PREMIER TRIMES.'!G283</f>
        <v>0</v>
      </c>
      <c r="BA289" s="1482">
        <f>'PREMIER TRIMES.'!H283</f>
        <v>0</v>
      </c>
    </row>
    <row r="290" spans="47:53" ht="16.5" thickBot="1" x14ac:dyDescent="0.3">
      <c r="AU290" s="1480">
        <f>'PREMIER TRIMES.'!B284</f>
        <v>0</v>
      </c>
      <c r="AV290" s="1482">
        <f>'PREMIER TRIMES.'!C284</f>
        <v>0</v>
      </c>
      <c r="AW290" s="1482">
        <f>'PREMIER TRIMES.'!D284</f>
        <v>0</v>
      </c>
      <c r="AX290" s="1482">
        <f>'PREMIER TRIMES.'!E284</f>
        <v>0</v>
      </c>
      <c r="AY290" s="1482">
        <f>'PREMIER TRIMES.'!F284</f>
        <v>0</v>
      </c>
      <c r="AZ290" s="1483">
        <f>'PREMIER TRIMES.'!G284</f>
        <v>0</v>
      </c>
      <c r="BA290" s="1482">
        <f>'PREMIER TRIMES.'!H284</f>
        <v>0</v>
      </c>
    </row>
    <row r="291" spans="47:53" ht="16.5" thickBot="1" x14ac:dyDescent="0.3">
      <c r="AU291" s="1480">
        <f>'PREMIER TRIMES.'!B285</f>
        <v>0</v>
      </c>
      <c r="AV291" s="1482">
        <f>'PREMIER TRIMES.'!C285</f>
        <v>0</v>
      </c>
      <c r="AW291" s="1482">
        <f>'PREMIER TRIMES.'!D285</f>
        <v>0</v>
      </c>
      <c r="AX291" s="1482">
        <f>'PREMIER TRIMES.'!E285</f>
        <v>0</v>
      </c>
      <c r="AY291" s="1482">
        <f>'PREMIER TRIMES.'!F285</f>
        <v>0</v>
      </c>
      <c r="AZ291" s="1483">
        <f>'PREMIER TRIMES.'!G285</f>
        <v>0</v>
      </c>
      <c r="BA291" s="1482">
        <f>'PREMIER TRIMES.'!H285</f>
        <v>0</v>
      </c>
    </row>
    <row r="292" spans="47:53" ht="16.5" thickBot="1" x14ac:dyDescent="0.3">
      <c r="AU292" s="1480">
        <f>'PREMIER TRIMES.'!B286</f>
        <v>0</v>
      </c>
      <c r="AV292" s="1482">
        <f>'PREMIER TRIMES.'!C286</f>
        <v>0</v>
      </c>
      <c r="AW292" s="1482">
        <f>'PREMIER TRIMES.'!D286</f>
        <v>0</v>
      </c>
      <c r="AX292" s="1482">
        <f>'PREMIER TRIMES.'!E286</f>
        <v>0</v>
      </c>
      <c r="AY292" s="1482">
        <f>'PREMIER TRIMES.'!F286</f>
        <v>0</v>
      </c>
      <c r="AZ292" s="1483">
        <f>'PREMIER TRIMES.'!G286</f>
        <v>0</v>
      </c>
      <c r="BA292" s="1482">
        <f>'PREMIER TRIMES.'!H286</f>
        <v>0</v>
      </c>
    </row>
    <row r="293" spans="47:53" ht="16.5" thickBot="1" x14ac:dyDescent="0.3">
      <c r="AU293" s="1480">
        <f>'PREMIER TRIMES.'!B287</f>
        <v>0</v>
      </c>
      <c r="AV293" s="1482">
        <f>'PREMIER TRIMES.'!C287</f>
        <v>0</v>
      </c>
      <c r="AW293" s="1482">
        <f>'PREMIER TRIMES.'!D287</f>
        <v>0</v>
      </c>
      <c r="AX293" s="1482">
        <f>'PREMIER TRIMES.'!E287</f>
        <v>0</v>
      </c>
      <c r="AY293" s="1482">
        <f>'PREMIER TRIMES.'!F287</f>
        <v>0</v>
      </c>
      <c r="AZ293" s="1483">
        <f>'PREMIER TRIMES.'!G287</f>
        <v>0</v>
      </c>
      <c r="BA293" s="1482">
        <f>'PREMIER TRIMES.'!H287</f>
        <v>0</v>
      </c>
    </row>
    <row r="294" spans="47:53" ht="16.5" thickBot="1" x14ac:dyDescent="0.3">
      <c r="AU294" s="1480">
        <f>'PREMIER TRIMES.'!B288</f>
        <v>0</v>
      </c>
      <c r="AV294" s="1482">
        <f>'PREMIER TRIMES.'!C288</f>
        <v>0</v>
      </c>
      <c r="AW294" s="1482">
        <f>'PREMIER TRIMES.'!D288</f>
        <v>0</v>
      </c>
      <c r="AX294" s="1482">
        <f>'PREMIER TRIMES.'!E288</f>
        <v>0</v>
      </c>
      <c r="AY294" s="1482">
        <f>'PREMIER TRIMES.'!F288</f>
        <v>0</v>
      </c>
      <c r="AZ294" s="1483">
        <f>'PREMIER TRIMES.'!G288</f>
        <v>0</v>
      </c>
      <c r="BA294" s="1482">
        <f>'PREMIER TRIMES.'!H288</f>
        <v>0</v>
      </c>
    </row>
    <row r="295" spans="47:53" ht="16.5" thickBot="1" x14ac:dyDescent="0.3">
      <c r="AU295" s="1480">
        <f>'PREMIER TRIMES.'!B289</f>
        <v>0</v>
      </c>
      <c r="AV295" s="1482">
        <f>'PREMIER TRIMES.'!C289</f>
        <v>0</v>
      </c>
      <c r="AW295" s="1482">
        <f>'PREMIER TRIMES.'!D289</f>
        <v>0</v>
      </c>
      <c r="AX295" s="1482">
        <f>'PREMIER TRIMES.'!E289</f>
        <v>0</v>
      </c>
      <c r="AY295" s="1482">
        <f>'PREMIER TRIMES.'!F289</f>
        <v>0</v>
      </c>
      <c r="AZ295" s="1483">
        <f>'PREMIER TRIMES.'!G289</f>
        <v>0</v>
      </c>
      <c r="BA295" s="1482">
        <f>'PREMIER TRIMES.'!H289</f>
        <v>0</v>
      </c>
    </row>
    <row r="296" spans="47:53" ht="16.5" thickBot="1" x14ac:dyDescent="0.3">
      <c r="AU296" s="1480">
        <f>'PREMIER TRIMES.'!B290</f>
        <v>0</v>
      </c>
      <c r="AV296" s="1482">
        <f>'PREMIER TRIMES.'!C290</f>
        <v>0</v>
      </c>
      <c r="AW296" s="1482">
        <f>'PREMIER TRIMES.'!D290</f>
        <v>0</v>
      </c>
      <c r="AX296" s="1482">
        <f>'PREMIER TRIMES.'!E290</f>
        <v>0</v>
      </c>
      <c r="AY296" s="1482">
        <f>'PREMIER TRIMES.'!F290</f>
        <v>0</v>
      </c>
      <c r="AZ296" s="1483">
        <f>'PREMIER TRIMES.'!G290</f>
        <v>0</v>
      </c>
      <c r="BA296" s="1482">
        <f>'PREMIER TRIMES.'!H290</f>
        <v>0</v>
      </c>
    </row>
    <row r="297" spans="47:53" ht="16.5" thickBot="1" x14ac:dyDescent="0.3">
      <c r="AU297" s="1480">
        <f>'PREMIER TRIMES.'!B291</f>
        <v>0</v>
      </c>
      <c r="AV297" s="1482">
        <f>'PREMIER TRIMES.'!C291</f>
        <v>0</v>
      </c>
      <c r="AW297" s="1482">
        <f>'PREMIER TRIMES.'!D291</f>
        <v>0</v>
      </c>
      <c r="AX297" s="1482">
        <f>'PREMIER TRIMES.'!E291</f>
        <v>0</v>
      </c>
      <c r="AY297" s="1482">
        <f>'PREMIER TRIMES.'!F291</f>
        <v>0</v>
      </c>
      <c r="AZ297" s="1483">
        <f>'PREMIER TRIMES.'!G291</f>
        <v>0</v>
      </c>
      <c r="BA297" s="1482">
        <f>'PREMIER TRIMES.'!H291</f>
        <v>0</v>
      </c>
    </row>
    <row r="298" spans="47:53" ht="16.5" thickBot="1" x14ac:dyDescent="0.3">
      <c r="AU298" s="1480">
        <f>'PREMIER TRIMES.'!B292</f>
        <v>0</v>
      </c>
      <c r="AV298" s="1482">
        <f>'PREMIER TRIMES.'!C292</f>
        <v>0</v>
      </c>
      <c r="AW298" s="1482">
        <f>'PREMIER TRIMES.'!D292</f>
        <v>0</v>
      </c>
      <c r="AX298" s="1482">
        <f>'PREMIER TRIMES.'!E292</f>
        <v>0</v>
      </c>
      <c r="AY298" s="1482">
        <f>'PREMIER TRIMES.'!F292</f>
        <v>0</v>
      </c>
      <c r="AZ298" s="1483">
        <f>'PREMIER TRIMES.'!G292</f>
        <v>0</v>
      </c>
      <c r="BA298" s="1482">
        <f>'PREMIER TRIMES.'!H292</f>
        <v>0</v>
      </c>
    </row>
    <row r="299" spans="47:53" ht="16.5" thickBot="1" x14ac:dyDescent="0.3">
      <c r="AU299" s="1480">
        <f>'PREMIER TRIMES.'!B293</f>
        <v>0</v>
      </c>
      <c r="AV299" s="1482">
        <f>'PREMIER TRIMES.'!C293</f>
        <v>0</v>
      </c>
      <c r="AW299" s="1482">
        <f>'PREMIER TRIMES.'!D293</f>
        <v>0</v>
      </c>
      <c r="AX299" s="1482">
        <f>'PREMIER TRIMES.'!E293</f>
        <v>0</v>
      </c>
      <c r="AY299" s="1482">
        <f>'PREMIER TRIMES.'!F293</f>
        <v>0</v>
      </c>
      <c r="AZ299" s="1483">
        <f>'PREMIER TRIMES.'!G293</f>
        <v>0</v>
      </c>
      <c r="BA299" s="1482">
        <f>'PREMIER TRIMES.'!H293</f>
        <v>0</v>
      </c>
    </row>
    <row r="300" spans="47:53" ht="16.5" thickBot="1" x14ac:dyDescent="0.3">
      <c r="AU300" s="1480">
        <f>'PREMIER TRIMES.'!B294</f>
        <v>0</v>
      </c>
      <c r="AV300" s="1482">
        <f>'PREMIER TRIMES.'!C294</f>
        <v>0</v>
      </c>
      <c r="AW300" s="1482">
        <f>'PREMIER TRIMES.'!D294</f>
        <v>0</v>
      </c>
      <c r="AX300" s="1482">
        <f>'PREMIER TRIMES.'!E294</f>
        <v>0</v>
      </c>
      <c r="AY300" s="1482">
        <f>'PREMIER TRIMES.'!F294</f>
        <v>0</v>
      </c>
      <c r="AZ300" s="1483">
        <f>'PREMIER TRIMES.'!G294</f>
        <v>0</v>
      </c>
      <c r="BA300" s="1482">
        <f>'PREMIER TRIMES.'!H294</f>
        <v>0</v>
      </c>
    </row>
    <row r="301" spans="47:53" ht="16.5" thickBot="1" x14ac:dyDescent="0.3">
      <c r="AU301" s="1480">
        <f>'PREMIER TRIMES.'!B295</f>
        <v>0</v>
      </c>
      <c r="AV301" s="1482">
        <f>'PREMIER TRIMES.'!C295</f>
        <v>0</v>
      </c>
      <c r="AW301" s="1482">
        <f>'PREMIER TRIMES.'!D295</f>
        <v>0</v>
      </c>
      <c r="AX301" s="1482">
        <f>'PREMIER TRIMES.'!E295</f>
        <v>0</v>
      </c>
      <c r="AY301" s="1482">
        <f>'PREMIER TRIMES.'!F295</f>
        <v>0</v>
      </c>
      <c r="AZ301" s="1483">
        <f>'PREMIER TRIMES.'!G295</f>
        <v>0</v>
      </c>
      <c r="BA301" s="1482">
        <f>'PREMIER TRIMES.'!H295</f>
        <v>0</v>
      </c>
    </row>
    <row r="302" spans="47:53" ht="16.5" thickBot="1" x14ac:dyDescent="0.3">
      <c r="AU302" s="1480">
        <f>'PREMIER TRIMES.'!B296</f>
        <v>0</v>
      </c>
      <c r="AV302" s="1482">
        <f>'PREMIER TRIMES.'!C296</f>
        <v>0</v>
      </c>
      <c r="AW302" s="1482">
        <f>'PREMIER TRIMES.'!D296</f>
        <v>0</v>
      </c>
      <c r="AX302" s="1482">
        <f>'PREMIER TRIMES.'!E296</f>
        <v>0</v>
      </c>
      <c r="AY302" s="1482">
        <f>'PREMIER TRIMES.'!F296</f>
        <v>0</v>
      </c>
      <c r="AZ302" s="1483">
        <f>'PREMIER TRIMES.'!G296</f>
        <v>0</v>
      </c>
      <c r="BA302" s="1482">
        <f>'PREMIER TRIMES.'!H296</f>
        <v>0</v>
      </c>
    </row>
    <row r="303" spans="47:53" ht="16.5" thickBot="1" x14ac:dyDescent="0.3">
      <c r="AU303" s="1480">
        <f>'PREMIER TRIMES.'!B297</f>
        <v>0</v>
      </c>
      <c r="AV303" s="1482">
        <f>'PREMIER TRIMES.'!C297</f>
        <v>0</v>
      </c>
      <c r="AW303" s="1482">
        <f>'PREMIER TRIMES.'!D297</f>
        <v>0</v>
      </c>
      <c r="AX303" s="1482">
        <f>'PREMIER TRIMES.'!E297</f>
        <v>0</v>
      </c>
      <c r="AY303" s="1482">
        <f>'PREMIER TRIMES.'!F297</f>
        <v>0</v>
      </c>
      <c r="AZ303" s="1483">
        <f>'PREMIER TRIMES.'!G297</f>
        <v>0</v>
      </c>
      <c r="BA303" s="1482">
        <f>'PREMIER TRIMES.'!H297</f>
        <v>0</v>
      </c>
    </row>
    <row r="304" spans="47:53" ht="16.5" thickBot="1" x14ac:dyDescent="0.3">
      <c r="AU304" s="1480">
        <f>'PREMIER TRIMES.'!B298</f>
        <v>0</v>
      </c>
      <c r="AV304" s="1482">
        <f>'PREMIER TRIMES.'!C298</f>
        <v>0</v>
      </c>
      <c r="AW304" s="1482">
        <f>'PREMIER TRIMES.'!D298</f>
        <v>0</v>
      </c>
      <c r="AX304" s="1482">
        <f>'PREMIER TRIMES.'!E298</f>
        <v>0</v>
      </c>
      <c r="AY304" s="1482">
        <f>'PREMIER TRIMES.'!F298</f>
        <v>0</v>
      </c>
      <c r="AZ304" s="1483">
        <f>'PREMIER TRIMES.'!G298</f>
        <v>0</v>
      </c>
      <c r="BA304" s="1482">
        <f>'PREMIER TRIMES.'!H298</f>
        <v>0</v>
      </c>
    </row>
    <row r="305" spans="47:53" ht="16.5" thickBot="1" x14ac:dyDescent="0.3">
      <c r="AU305" s="1480">
        <f>'PREMIER TRIMES.'!B299</f>
        <v>0</v>
      </c>
      <c r="AV305" s="1482">
        <f>'PREMIER TRIMES.'!C299</f>
        <v>0</v>
      </c>
      <c r="AW305" s="1482">
        <f>'PREMIER TRIMES.'!D299</f>
        <v>0</v>
      </c>
      <c r="AX305" s="1482">
        <f>'PREMIER TRIMES.'!E299</f>
        <v>0</v>
      </c>
      <c r="AY305" s="1482">
        <f>'PREMIER TRIMES.'!F299</f>
        <v>0</v>
      </c>
      <c r="AZ305" s="1483">
        <f>'PREMIER TRIMES.'!G299</f>
        <v>0</v>
      </c>
      <c r="BA305" s="1482">
        <f>'PREMIER TRIMES.'!H299</f>
        <v>0</v>
      </c>
    </row>
    <row r="306" spans="47:53" ht="16.5" thickBot="1" x14ac:dyDescent="0.3">
      <c r="AU306" s="1480">
        <f>'PREMIER TRIMES.'!B300</f>
        <v>0</v>
      </c>
      <c r="AV306" s="1482">
        <f>'PREMIER TRIMES.'!C300</f>
        <v>0</v>
      </c>
      <c r="AW306" s="1482">
        <f>'PREMIER TRIMES.'!D300</f>
        <v>0</v>
      </c>
      <c r="AX306" s="1482">
        <f>'PREMIER TRIMES.'!E300</f>
        <v>0</v>
      </c>
      <c r="AY306" s="1482">
        <f>'PREMIER TRIMES.'!F300</f>
        <v>0</v>
      </c>
      <c r="AZ306" s="1483">
        <f>'PREMIER TRIMES.'!G300</f>
        <v>0</v>
      </c>
      <c r="BA306" s="1482">
        <f>'PREMIER TRIMES.'!H300</f>
        <v>0</v>
      </c>
    </row>
    <row r="307" spans="47:53" ht="41.25" thickBot="1" x14ac:dyDescent="0.3">
      <c r="AU307" s="684" t="s">
        <v>1</v>
      </c>
      <c r="AV307" s="684" t="s">
        <v>119</v>
      </c>
      <c r="AW307" s="684" t="s">
        <v>120</v>
      </c>
      <c r="AX307" s="684" t="s">
        <v>121</v>
      </c>
      <c r="AY307" s="684" t="s">
        <v>122</v>
      </c>
      <c r="AZ307" s="684" t="s">
        <v>123</v>
      </c>
      <c r="BA307" s="684" t="s">
        <v>124</v>
      </c>
    </row>
    <row r="308" spans="47:53" ht="16.5" thickBot="1" x14ac:dyDescent="0.3">
      <c r="AU308" s="1480">
        <f>'PREMIER TRIMES.'!B302</f>
        <v>0</v>
      </c>
      <c r="AV308" s="1482">
        <f>'PREMIER TRIMES.'!C302</f>
        <v>0</v>
      </c>
      <c r="AW308" s="1482">
        <f>'PREMIER TRIMES.'!D302</f>
        <v>0</v>
      </c>
      <c r="AX308" s="1482">
        <f>'PREMIER TRIMES.'!E302</f>
        <v>0</v>
      </c>
      <c r="AY308" s="1482">
        <f>'PREMIER TRIMES.'!F302</f>
        <v>0</v>
      </c>
      <c r="AZ308" s="1483">
        <f>'PREMIER TRIMES.'!G302</f>
        <v>0</v>
      </c>
      <c r="BA308" s="1482">
        <f>'PREMIER TRIMES.'!H302</f>
        <v>0</v>
      </c>
    </row>
    <row r="309" spans="47:53" ht="16.5" thickBot="1" x14ac:dyDescent="0.3">
      <c r="AU309" s="1480">
        <f>'PREMIER TRIMES.'!B303</f>
        <v>0</v>
      </c>
      <c r="AV309" s="1482">
        <f>'PREMIER TRIMES.'!C303</f>
        <v>0</v>
      </c>
      <c r="AW309" s="1482">
        <f>'PREMIER TRIMES.'!D303</f>
        <v>0</v>
      </c>
      <c r="AX309" s="1482">
        <f>'PREMIER TRIMES.'!E303</f>
        <v>0</v>
      </c>
      <c r="AY309" s="1482">
        <f>'PREMIER TRIMES.'!F303</f>
        <v>0</v>
      </c>
      <c r="AZ309" s="1483">
        <f>'PREMIER TRIMES.'!G303</f>
        <v>0</v>
      </c>
      <c r="BA309" s="1482">
        <f>'PREMIER TRIMES.'!H303</f>
        <v>0</v>
      </c>
    </row>
    <row r="310" spans="47:53" ht="16.5" thickBot="1" x14ac:dyDescent="0.3">
      <c r="AU310" s="1480">
        <f>'PREMIER TRIMES.'!B304</f>
        <v>0</v>
      </c>
      <c r="AV310" s="1482">
        <f>'PREMIER TRIMES.'!C304</f>
        <v>0</v>
      </c>
      <c r="AW310" s="1482">
        <f>'PREMIER TRIMES.'!D304</f>
        <v>0</v>
      </c>
      <c r="AX310" s="1482">
        <f>'PREMIER TRIMES.'!E304</f>
        <v>0</v>
      </c>
      <c r="AY310" s="1482">
        <f>'PREMIER TRIMES.'!F304</f>
        <v>0</v>
      </c>
      <c r="AZ310" s="1483">
        <f>'PREMIER TRIMES.'!G304</f>
        <v>0</v>
      </c>
      <c r="BA310" s="1482">
        <f>'PREMIER TRIMES.'!H304</f>
        <v>0</v>
      </c>
    </row>
    <row r="311" spans="47:53" ht="16.5" thickBot="1" x14ac:dyDescent="0.3">
      <c r="AU311" s="1480">
        <f>'PREMIER TRIMES.'!B305</f>
        <v>0</v>
      </c>
      <c r="AV311" s="1482">
        <f>'PREMIER TRIMES.'!C305</f>
        <v>0</v>
      </c>
      <c r="AW311" s="1482">
        <f>'PREMIER TRIMES.'!D305</f>
        <v>0</v>
      </c>
      <c r="AX311" s="1482">
        <f>'PREMIER TRIMES.'!E305</f>
        <v>0</v>
      </c>
      <c r="AY311" s="1482">
        <f>'PREMIER TRIMES.'!F305</f>
        <v>0</v>
      </c>
      <c r="AZ311" s="1483">
        <f>'PREMIER TRIMES.'!G305</f>
        <v>0</v>
      </c>
      <c r="BA311" s="1482">
        <f>'PREMIER TRIMES.'!H305</f>
        <v>0</v>
      </c>
    </row>
    <row r="312" spans="47:53" ht="16.5" thickBot="1" x14ac:dyDescent="0.3">
      <c r="AU312" s="1480">
        <f>'PREMIER TRIMES.'!B306</f>
        <v>0</v>
      </c>
      <c r="AV312" s="1482">
        <f>'PREMIER TRIMES.'!C306</f>
        <v>0</v>
      </c>
      <c r="AW312" s="1482">
        <f>'PREMIER TRIMES.'!D306</f>
        <v>0</v>
      </c>
      <c r="AX312" s="1482">
        <f>'PREMIER TRIMES.'!E306</f>
        <v>0</v>
      </c>
      <c r="AY312" s="1482">
        <f>'PREMIER TRIMES.'!F306</f>
        <v>0</v>
      </c>
      <c r="AZ312" s="1483">
        <f>'PREMIER TRIMES.'!G306</f>
        <v>0</v>
      </c>
      <c r="BA312" s="1482">
        <f>'PREMIER TRIMES.'!H306</f>
        <v>0</v>
      </c>
    </row>
    <row r="313" spans="47:53" ht="16.5" thickBot="1" x14ac:dyDescent="0.3">
      <c r="AU313" s="1480">
        <f>'PREMIER TRIMES.'!B307</f>
        <v>0</v>
      </c>
      <c r="AV313" s="1482">
        <f>'PREMIER TRIMES.'!C307</f>
        <v>0</v>
      </c>
      <c r="AW313" s="1482">
        <f>'PREMIER TRIMES.'!D307</f>
        <v>0</v>
      </c>
      <c r="AX313" s="1482">
        <f>'PREMIER TRIMES.'!E307</f>
        <v>0</v>
      </c>
      <c r="AY313" s="1482">
        <f>'PREMIER TRIMES.'!F307</f>
        <v>0</v>
      </c>
      <c r="AZ313" s="1483">
        <f>'PREMIER TRIMES.'!G307</f>
        <v>0</v>
      </c>
      <c r="BA313" s="1482">
        <f>'PREMIER TRIMES.'!H307</f>
        <v>0</v>
      </c>
    </row>
    <row r="314" spans="47:53" ht="16.5" thickBot="1" x14ac:dyDescent="0.3">
      <c r="AU314" s="1480">
        <f>'PREMIER TRIMES.'!B308</f>
        <v>0</v>
      </c>
      <c r="AV314" s="1482">
        <f>'PREMIER TRIMES.'!C308</f>
        <v>0</v>
      </c>
      <c r="AW314" s="1482">
        <f>'PREMIER TRIMES.'!D308</f>
        <v>0</v>
      </c>
      <c r="AX314" s="1482">
        <f>'PREMIER TRIMES.'!E308</f>
        <v>0</v>
      </c>
      <c r="AY314" s="1482">
        <f>'PREMIER TRIMES.'!F308</f>
        <v>0</v>
      </c>
      <c r="AZ314" s="1483">
        <f>'PREMIER TRIMES.'!G308</f>
        <v>0</v>
      </c>
      <c r="BA314" s="1482">
        <f>'PREMIER TRIMES.'!H308</f>
        <v>0</v>
      </c>
    </row>
    <row r="315" spans="47:53" ht="16.5" thickBot="1" x14ac:dyDescent="0.3">
      <c r="AU315" s="1480">
        <f>'PREMIER TRIMES.'!B309</f>
        <v>0</v>
      </c>
      <c r="AV315" s="1482">
        <f>'PREMIER TRIMES.'!C309</f>
        <v>0</v>
      </c>
      <c r="AW315" s="1482">
        <f>'PREMIER TRIMES.'!D309</f>
        <v>0</v>
      </c>
      <c r="AX315" s="1482">
        <f>'PREMIER TRIMES.'!E309</f>
        <v>0</v>
      </c>
      <c r="AY315" s="1482">
        <f>'PREMIER TRIMES.'!F309</f>
        <v>0</v>
      </c>
      <c r="AZ315" s="1483">
        <f>'PREMIER TRIMES.'!G309</f>
        <v>0</v>
      </c>
      <c r="BA315" s="1482">
        <f>'PREMIER TRIMES.'!H309</f>
        <v>0</v>
      </c>
    </row>
    <row r="316" spans="47:53" ht="16.5" thickBot="1" x14ac:dyDescent="0.3">
      <c r="AU316" s="1480">
        <f>'PREMIER TRIMES.'!B310</f>
        <v>0</v>
      </c>
      <c r="AV316" s="1482">
        <f>'PREMIER TRIMES.'!C310</f>
        <v>0</v>
      </c>
      <c r="AW316" s="1482">
        <f>'PREMIER TRIMES.'!D310</f>
        <v>0</v>
      </c>
      <c r="AX316" s="1482">
        <f>'PREMIER TRIMES.'!E310</f>
        <v>0</v>
      </c>
      <c r="AY316" s="1482">
        <f>'PREMIER TRIMES.'!F310</f>
        <v>0</v>
      </c>
      <c r="AZ316" s="1483">
        <f>'PREMIER TRIMES.'!G310</f>
        <v>0</v>
      </c>
      <c r="BA316" s="1482">
        <f>'PREMIER TRIMES.'!H310</f>
        <v>0</v>
      </c>
    </row>
    <row r="317" spans="47:53" ht="16.5" thickBot="1" x14ac:dyDescent="0.3">
      <c r="AU317" s="1480">
        <f>'PREMIER TRIMES.'!B311</f>
        <v>0</v>
      </c>
      <c r="AV317" s="1482">
        <f>'PREMIER TRIMES.'!C311</f>
        <v>0</v>
      </c>
      <c r="AW317" s="1482">
        <f>'PREMIER TRIMES.'!D311</f>
        <v>0</v>
      </c>
      <c r="AX317" s="1482">
        <f>'PREMIER TRIMES.'!E311</f>
        <v>0</v>
      </c>
      <c r="AY317" s="1482">
        <f>'PREMIER TRIMES.'!F311</f>
        <v>0</v>
      </c>
      <c r="AZ317" s="1483">
        <f>'PREMIER TRIMES.'!G311</f>
        <v>0</v>
      </c>
      <c r="BA317" s="1482">
        <f>'PREMIER TRIMES.'!H311</f>
        <v>0</v>
      </c>
    </row>
    <row r="318" spans="47:53" ht="16.5" thickBot="1" x14ac:dyDescent="0.3">
      <c r="AU318" s="1480">
        <f>'PREMIER TRIMES.'!B312</f>
        <v>0</v>
      </c>
      <c r="AV318" s="1482">
        <f>'PREMIER TRIMES.'!C312</f>
        <v>0</v>
      </c>
      <c r="AW318" s="1482">
        <f>'PREMIER TRIMES.'!D312</f>
        <v>0</v>
      </c>
      <c r="AX318" s="1482">
        <f>'PREMIER TRIMES.'!E312</f>
        <v>0</v>
      </c>
      <c r="AY318" s="1482">
        <f>'PREMIER TRIMES.'!F312</f>
        <v>0</v>
      </c>
      <c r="AZ318" s="1483">
        <f>'PREMIER TRIMES.'!G312</f>
        <v>0</v>
      </c>
      <c r="BA318" s="1482">
        <f>'PREMIER TRIMES.'!H312</f>
        <v>0</v>
      </c>
    </row>
    <row r="319" spans="47:53" ht="16.5" thickBot="1" x14ac:dyDescent="0.3">
      <c r="AU319" s="1480">
        <f>'PREMIER TRIMES.'!B313</f>
        <v>0</v>
      </c>
      <c r="AV319" s="1482">
        <f>'PREMIER TRIMES.'!C313</f>
        <v>0</v>
      </c>
      <c r="AW319" s="1482">
        <f>'PREMIER TRIMES.'!D313</f>
        <v>0</v>
      </c>
      <c r="AX319" s="1482">
        <f>'PREMIER TRIMES.'!E313</f>
        <v>0</v>
      </c>
      <c r="AY319" s="1482">
        <f>'PREMIER TRIMES.'!F313</f>
        <v>0</v>
      </c>
      <c r="AZ319" s="1483">
        <f>'PREMIER TRIMES.'!G313</f>
        <v>0</v>
      </c>
      <c r="BA319" s="1482">
        <f>'PREMIER TRIMES.'!H313</f>
        <v>0</v>
      </c>
    </row>
    <row r="320" spans="47:53" ht="16.5" thickBot="1" x14ac:dyDescent="0.3">
      <c r="AU320" s="1480">
        <f>'PREMIER TRIMES.'!B314</f>
        <v>0</v>
      </c>
      <c r="AV320" s="1482">
        <f>'PREMIER TRIMES.'!C314</f>
        <v>0</v>
      </c>
      <c r="AW320" s="1482">
        <f>'PREMIER TRIMES.'!D314</f>
        <v>0</v>
      </c>
      <c r="AX320" s="1482">
        <f>'PREMIER TRIMES.'!E314</f>
        <v>0</v>
      </c>
      <c r="AY320" s="1482">
        <f>'PREMIER TRIMES.'!F314</f>
        <v>0</v>
      </c>
      <c r="AZ320" s="1483">
        <f>'PREMIER TRIMES.'!G314</f>
        <v>0</v>
      </c>
      <c r="BA320" s="1482">
        <f>'PREMIER TRIMES.'!H314</f>
        <v>0</v>
      </c>
    </row>
    <row r="321" spans="47:61" ht="16.5" thickBot="1" x14ac:dyDescent="0.3">
      <c r="AU321" s="1480">
        <f>'PREMIER TRIMES.'!B315</f>
        <v>0</v>
      </c>
      <c r="AV321" s="1482">
        <f>'PREMIER TRIMES.'!C315</f>
        <v>0</v>
      </c>
      <c r="AW321" s="1482">
        <f>'PREMIER TRIMES.'!D315</f>
        <v>0</v>
      </c>
      <c r="AX321" s="1482">
        <f>'PREMIER TRIMES.'!E315</f>
        <v>0</v>
      </c>
      <c r="AY321" s="1482">
        <f>'PREMIER TRIMES.'!F315</f>
        <v>0</v>
      </c>
      <c r="AZ321" s="1483">
        <f>'PREMIER TRIMES.'!G315</f>
        <v>0</v>
      </c>
      <c r="BA321" s="1482">
        <f>'PREMIER TRIMES.'!H315</f>
        <v>0</v>
      </c>
    </row>
    <row r="322" spans="47:61" ht="16.5" thickBot="1" x14ac:dyDescent="0.3">
      <c r="AU322" s="1480">
        <f>'PREMIER TRIMES.'!B316</f>
        <v>0</v>
      </c>
      <c r="AV322" s="1482">
        <f>'PREMIER TRIMES.'!C316</f>
        <v>0</v>
      </c>
      <c r="AW322" s="1482">
        <f>'PREMIER TRIMES.'!D316</f>
        <v>0</v>
      </c>
      <c r="AX322" s="1482">
        <f>'PREMIER TRIMES.'!E316</f>
        <v>0</v>
      </c>
      <c r="AY322" s="1482">
        <f>'PREMIER TRIMES.'!F316</f>
        <v>0</v>
      </c>
      <c r="AZ322" s="1483">
        <f>'PREMIER TRIMES.'!G316</f>
        <v>0</v>
      </c>
      <c r="BA322" s="1482">
        <f>'PREMIER TRIMES.'!H316</f>
        <v>0</v>
      </c>
    </row>
    <row r="323" spans="47:61" ht="16.5" thickBot="1" x14ac:dyDescent="0.3">
      <c r="AU323" s="1480">
        <f>'PREMIER TRIMES.'!B317</f>
        <v>0</v>
      </c>
      <c r="AV323" s="1482">
        <f>'PREMIER TRIMES.'!C317</f>
        <v>0</v>
      </c>
      <c r="AW323" s="1482">
        <f>'PREMIER TRIMES.'!D317</f>
        <v>0</v>
      </c>
      <c r="AX323" s="1482">
        <f>'PREMIER TRIMES.'!E317</f>
        <v>0</v>
      </c>
      <c r="AY323" s="1482">
        <f>'PREMIER TRIMES.'!F317</f>
        <v>0</v>
      </c>
      <c r="AZ323" s="1483">
        <f>'PREMIER TRIMES.'!G317</f>
        <v>0</v>
      </c>
      <c r="BA323" s="1482">
        <f>'PREMIER TRIMES.'!H317</f>
        <v>0</v>
      </c>
    </row>
    <row r="324" spans="47:61" ht="16.5" thickBot="1" x14ac:dyDescent="0.3">
      <c r="AU324" s="1480">
        <f>'PREMIER TRIMES.'!B318</f>
        <v>0</v>
      </c>
      <c r="AV324" s="1482">
        <f>'PREMIER TRIMES.'!C318</f>
        <v>0</v>
      </c>
      <c r="AW324" s="1482">
        <f>'PREMIER TRIMES.'!D318</f>
        <v>0</v>
      </c>
      <c r="AX324" s="1482">
        <f>'PREMIER TRIMES.'!E318</f>
        <v>0</v>
      </c>
      <c r="AY324" s="1482">
        <f>'PREMIER TRIMES.'!F318</f>
        <v>0</v>
      </c>
      <c r="AZ324" s="1483">
        <f>'PREMIER TRIMES.'!G318</f>
        <v>0</v>
      </c>
      <c r="BA324" s="1482">
        <f>'PREMIER TRIMES.'!H318</f>
        <v>0</v>
      </c>
    </row>
    <row r="325" spans="47:61" ht="16.5" thickBot="1" x14ac:dyDescent="0.3">
      <c r="AU325" s="1480">
        <f>'PREMIER TRIMES.'!B319</f>
        <v>0</v>
      </c>
      <c r="AV325" s="1482">
        <f>'PREMIER TRIMES.'!C319</f>
        <v>0</v>
      </c>
      <c r="AW325" s="1482">
        <f>'PREMIER TRIMES.'!D319</f>
        <v>0</v>
      </c>
      <c r="AX325" s="1482">
        <f>'PREMIER TRIMES.'!E319</f>
        <v>0</v>
      </c>
      <c r="AY325" s="1482">
        <f>'PREMIER TRIMES.'!F319</f>
        <v>0</v>
      </c>
      <c r="AZ325" s="1483">
        <f>'PREMIER TRIMES.'!G319</f>
        <v>0</v>
      </c>
      <c r="BA325" s="1482">
        <f>'PREMIER TRIMES.'!H319</f>
        <v>0</v>
      </c>
    </row>
    <row r="326" spans="47:61" ht="16.5" thickBot="1" x14ac:dyDescent="0.3">
      <c r="AU326" s="1480">
        <f>'PREMIER TRIMES.'!B320</f>
        <v>0</v>
      </c>
      <c r="AV326" s="1482">
        <f>'PREMIER TRIMES.'!C320</f>
        <v>0</v>
      </c>
      <c r="AW326" s="1482">
        <f>'PREMIER TRIMES.'!D320</f>
        <v>0</v>
      </c>
      <c r="AX326" s="1482">
        <f>'PREMIER TRIMES.'!E320</f>
        <v>0</v>
      </c>
      <c r="AY326" s="1482">
        <f>'PREMIER TRIMES.'!F320</f>
        <v>0</v>
      </c>
      <c r="AZ326" s="1483">
        <f>'PREMIER TRIMES.'!G320</f>
        <v>0</v>
      </c>
      <c r="BA326" s="1482">
        <f>'PREMIER TRIMES.'!H320</f>
        <v>0</v>
      </c>
    </row>
    <row r="327" spans="47:61" ht="16.5" thickBot="1" x14ac:dyDescent="0.3">
      <c r="AU327" s="1480">
        <f>'PREMIER TRIMES.'!B321</f>
        <v>0</v>
      </c>
      <c r="AV327" s="1482">
        <f>'PREMIER TRIMES.'!C321</f>
        <v>0</v>
      </c>
      <c r="AW327" s="1482">
        <f>'PREMIER TRIMES.'!D321</f>
        <v>0</v>
      </c>
      <c r="AX327" s="1482">
        <f>'PREMIER TRIMES.'!E321</f>
        <v>0</v>
      </c>
      <c r="AY327" s="1482">
        <f>'PREMIER TRIMES.'!F321</f>
        <v>0</v>
      </c>
      <c r="AZ327" s="1483">
        <f>'PREMIER TRIMES.'!G321</f>
        <v>0</v>
      </c>
      <c r="BA327" s="1482">
        <f>'PREMIER TRIMES.'!H321</f>
        <v>0</v>
      </c>
    </row>
    <row r="328" spans="47:61" ht="16.5" thickBot="1" x14ac:dyDescent="0.3">
      <c r="AU328" s="1480">
        <f>'PREMIER TRIMES.'!B322</f>
        <v>0</v>
      </c>
      <c r="AV328" s="1482">
        <f>'PREMIER TRIMES.'!C322</f>
        <v>0</v>
      </c>
      <c r="AW328" s="1482">
        <f>'PREMIER TRIMES.'!D322</f>
        <v>0</v>
      </c>
      <c r="AX328" s="1482">
        <f>'PREMIER TRIMES.'!E322</f>
        <v>0</v>
      </c>
      <c r="AY328" s="1482">
        <f>'PREMIER TRIMES.'!F322</f>
        <v>0</v>
      </c>
      <c r="AZ328" s="1483">
        <f>'PREMIER TRIMES.'!G322</f>
        <v>0</v>
      </c>
      <c r="BA328" s="1482">
        <f>'PREMIER TRIMES.'!H322</f>
        <v>0</v>
      </c>
    </row>
    <row r="329" spans="47:61" x14ac:dyDescent="0.25">
      <c r="BB329" s="666"/>
    </row>
    <row r="330" spans="47:61" ht="22.5" x14ac:dyDescent="0.4">
      <c r="BC330" s="681" t="s">
        <v>783</v>
      </c>
      <c r="BD330" s="682"/>
      <c r="BE330" s="682"/>
      <c r="BF330" s="682"/>
      <c r="BG330" s="682"/>
      <c r="BH330" s="682"/>
      <c r="BI330" s="680">
        <v>8</v>
      </c>
    </row>
    <row r="331" spans="47:61" ht="23.25" thickBot="1" x14ac:dyDescent="0.45">
      <c r="BC331" s="681"/>
      <c r="BD331" s="682"/>
      <c r="BE331" s="682"/>
      <c r="BF331" s="682"/>
      <c r="BG331" s="682"/>
      <c r="BH331" s="682"/>
      <c r="BI331" s="682"/>
    </row>
    <row r="332" spans="47:61" ht="41.25" thickBot="1" x14ac:dyDescent="0.3">
      <c r="BC332" s="684" t="s">
        <v>1</v>
      </c>
      <c r="BD332" s="684" t="s">
        <v>119</v>
      </c>
      <c r="BE332" s="684" t="s">
        <v>120</v>
      </c>
      <c r="BF332" s="684" t="s">
        <v>121</v>
      </c>
      <c r="BG332" s="684" t="s">
        <v>122</v>
      </c>
      <c r="BH332" s="684" t="s">
        <v>123</v>
      </c>
      <c r="BI332" s="684" t="s">
        <v>124</v>
      </c>
    </row>
    <row r="333" spans="47:61" ht="16.5" thickBot="1" x14ac:dyDescent="0.3">
      <c r="BC333" s="1480">
        <f>'PREMIER TRIMES.'!B329</f>
        <v>0</v>
      </c>
      <c r="BD333" s="1482">
        <f>'PREMIER TRIMES.'!C329</f>
        <v>0</v>
      </c>
      <c r="BE333" s="1482">
        <f>'PREMIER TRIMES.'!D329</f>
        <v>0</v>
      </c>
      <c r="BF333" s="1482">
        <f>'PREMIER TRIMES.'!E329</f>
        <v>0</v>
      </c>
      <c r="BG333" s="1482">
        <f>'PREMIER TRIMES.'!F329</f>
        <v>0</v>
      </c>
      <c r="BH333" s="1483">
        <f>'PREMIER TRIMES.'!G329</f>
        <v>0</v>
      </c>
      <c r="BI333" s="1482">
        <f>'PREMIER TRIMES.'!H329</f>
        <v>0</v>
      </c>
    </row>
    <row r="334" spans="47:61" ht="16.5" thickBot="1" x14ac:dyDescent="0.3">
      <c r="BC334" s="1480">
        <f>'PREMIER TRIMES.'!B330</f>
        <v>0</v>
      </c>
      <c r="BD334" s="1482">
        <f>'PREMIER TRIMES.'!C330</f>
        <v>0</v>
      </c>
      <c r="BE334" s="1482">
        <f>'PREMIER TRIMES.'!D330</f>
        <v>0</v>
      </c>
      <c r="BF334" s="1482">
        <f>'PREMIER TRIMES.'!E330</f>
        <v>0</v>
      </c>
      <c r="BG334" s="1482">
        <f>'PREMIER TRIMES.'!F330</f>
        <v>0</v>
      </c>
      <c r="BH334" s="1483">
        <f>'PREMIER TRIMES.'!G330</f>
        <v>0</v>
      </c>
      <c r="BI334" s="1482">
        <f>'PREMIER TRIMES.'!H330</f>
        <v>0</v>
      </c>
    </row>
    <row r="335" spans="47:61" ht="16.5" thickBot="1" x14ac:dyDescent="0.3">
      <c r="BC335" s="1480">
        <f>'PREMIER TRIMES.'!B331</f>
        <v>0</v>
      </c>
      <c r="BD335" s="1482">
        <f>'PREMIER TRIMES.'!C331</f>
        <v>0</v>
      </c>
      <c r="BE335" s="1482">
        <f>'PREMIER TRIMES.'!D331</f>
        <v>0</v>
      </c>
      <c r="BF335" s="1482">
        <f>'PREMIER TRIMES.'!E331</f>
        <v>0</v>
      </c>
      <c r="BG335" s="1482">
        <f>'PREMIER TRIMES.'!F331</f>
        <v>0</v>
      </c>
      <c r="BH335" s="1483">
        <f>'PREMIER TRIMES.'!G331</f>
        <v>0</v>
      </c>
      <c r="BI335" s="1482">
        <f>'PREMIER TRIMES.'!H331</f>
        <v>0</v>
      </c>
    </row>
    <row r="336" spans="47:61" ht="16.5" thickBot="1" x14ac:dyDescent="0.3">
      <c r="BC336" s="1480">
        <f>'PREMIER TRIMES.'!B332</f>
        <v>0</v>
      </c>
      <c r="BD336" s="1482">
        <f>'PREMIER TRIMES.'!C332</f>
        <v>0</v>
      </c>
      <c r="BE336" s="1482">
        <f>'PREMIER TRIMES.'!D332</f>
        <v>0</v>
      </c>
      <c r="BF336" s="1482">
        <f>'PREMIER TRIMES.'!E332</f>
        <v>0</v>
      </c>
      <c r="BG336" s="1482">
        <f>'PREMIER TRIMES.'!F332</f>
        <v>0</v>
      </c>
      <c r="BH336" s="1483">
        <f>'PREMIER TRIMES.'!G332</f>
        <v>0</v>
      </c>
      <c r="BI336" s="1482">
        <f>'PREMIER TRIMES.'!H332</f>
        <v>0</v>
      </c>
    </row>
    <row r="337" spans="55:61" ht="16.5" thickBot="1" x14ac:dyDescent="0.3">
      <c r="BC337" s="1480">
        <f>'PREMIER TRIMES.'!B333</f>
        <v>0</v>
      </c>
      <c r="BD337" s="1482">
        <f>'PREMIER TRIMES.'!C333</f>
        <v>0</v>
      </c>
      <c r="BE337" s="1482">
        <f>'PREMIER TRIMES.'!D333</f>
        <v>0</v>
      </c>
      <c r="BF337" s="1482">
        <f>'PREMIER TRIMES.'!E333</f>
        <v>0</v>
      </c>
      <c r="BG337" s="1482">
        <f>'PREMIER TRIMES.'!F333</f>
        <v>0</v>
      </c>
      <c r="BH337" s="1483">
        <f>'PREMIER TRIMES.'!G333</f>
        <v>0</v>
      </c>
      <c r="BI337" s="1482">
        <f>'PREMIER TRIMES.'!H333</f>
        <v>0</v>
      </c>
    </row>
    <row r="338" spans="55:61" ht="16.5" thickBot="1" x14ac:dyDescent="0.3">
      <c r="BC338" s="1480">
        <f>'PREMIER TRIMES.'!B334</f>
        <v>0</v>
      </c>
      <c r="BD338" s="1482">
        <f>'PREMIER TRIMES.'!C334</f>
        <v>0</v>
      </c>
      <c r="BE338" s="1482">
        <f>'PREMIER TRIMES.'!D334</f>
        <v>0</v>
      </c>
      <c r="BF338" s="1482">
        <f>'PREMIER TRIMES.'!E334</f>
        <v>0</v>
      </c>
      <c r="BG338" s="1482">
        <f>'PREMIER TRIMES.'!F334</f>
        <v>0</v>
      </c>
      <c r="BH338" s="1483">
        <f>'PREMIER TRIMES.'!G334</f>
        <v>0</v>
      </c>
      <c r="BI338" s="1482">
        <f>'PREMIER TRIMES.'!H334</f>
        <v>0</v>
      </c>
    </row>
    <row r="339" spans="55:61" ht="16.5" thickBot="1" x14ac:dyDescent="0.3">
      <c r="BC339" s="1480">
        <f>'PREMIER TRIMES.'!B335</f>
        <v>0</v>
      </c>
      <c r="BD339" s="1482">
        <f>'PREMIER TRIMES.'!C335</f>
        <v>0</v>
      </c>
      <c r="BE339" s="1482">
        <f>'PREMIER TRIMES.'!D335</f>
        <v>0</v>
      </c>
      <c r="BF339" s="1482">
        <f>'PREMIER TRIMES.'!E335</f>
        <v>0</v>
      </c>
      <c r="BG339" s="1482">
        <f>'PREMIER TRIMES.'!F335</f>
        <v>0</v>
      </c>
      <c r="BH339" s="1483">
        <f>'PREMIER TRIMES.'!G335</f>
        <v>0</v>
      </c>
      <c r="BI339" s="1482">
        <f>'PREMIER TRIMES.'!H335</f>
        <v>0</v>
      </c>
    </row>
    <row r="340" spans="55:61" ht="16.5" thickBot="1" x14ac:dyDescent="0.3">
      <c r="BC340" s="1480">
        <f>'PREMIER TRIMES.'!B336</f>
        <v>0</v>
      </c>
      <c r="BD340" s="1482">
        <f>'PREMIER TRIMES.'!C336</f>
        <v>0</v>
      </c>
      <c r="BE340" s="1482">
        <f>'PREMIER TRIMES.'!D336</f>
        <v>0</v>
      </c>
      <c r="BF340" s="1482">
        <f>'PREMIER TRIMES.'!E336</f>
        <v>0</v>
      </c>
      <c r="BG340" s="1482">
        <f>'PREMIER TRIMES.'!F336</f>
        <v>0</v>
      </c>
      <c r="BH340" s="1483">
        <f>'PREMIER TRIMES.'!G336</f>
        <v>0</v>
      </c>
      <c r="BI340" s="1482">
        <f>'PREMIER TRIMES.'!H336</f>
        <v>0</v>
      </c>
    </row>
    <row r="341" spans="55:61" ht="16.5" thickBot="1" x14ac:dyDescent="0.3">
      <c r="BC341" s="1480">
        <f>'PREMIER TRIMES.'!B337</f>
        <v>0</v>
      </c>
      <c r="BD341" s="1482">
        <f>'PREMIER TRIMES.'!C337</f>
        <v>0</v>
      </c>
      <c r="BE341" s="1482">
        <f>'PREMIER TRIMES.'!D337</f>
        <v>0</v>
      </c>
      <c r="BF341" s="1482">
        <f>'PREMIER TRIMES.'!E337</f>
        <v>0</v>
      </c>
      <c r="BG341" s="1482">
        <f>'PREMIER TRIMES.'!F337</f>
        <v>0</v>
      </c>
      <c r="BH341" s="1483">
        <f>'PREMIER TRIMES.'!G337</f>
        <v>0</v>
      </c>
      <c r="BI341" s="1482">
        <f>'PREMIER TRIMES.'!H337</f>
        <v>0</v>
      </c>
    </row>
    <row r="342" spans="55:61" ht="16.5" thickBot="1" x14ac:dyDescent="0.3">
      <c r="BC342" s="1480">
        <f>'PREMIER TRIMES.'!B338</f>
        <v>0</v>
      </c>
      <c r="BD342" s="1482">
        <f>'PREMIER TRIMES.'!C338</f>
        <v>0</v>
      </c>
      <c r="BE342" s="1482">
        <f>'PREMIER TRIMES.'!D338</f>
        <v>0</v>
      </c>
      <c r="BF342" s="1482">
        <f>'PREMIER TRIMES.'!E338</f>
        <v>0</v>
      </c>
      <c r="BG342" s="1482">
        <f>'PREMIER TRIMES.'!F338</f>
        <v>0</v>
      </c>
      <c r="BH342" s="1483">
        <f>'PREMIER TRIMES.'!G338</f>
        <v>0</v>
      </c>
      <c r="BI342" s="1482">
        <f>'PREMIER TRIMES.'!H338</f>
        <v>0</v>
      </c>
    </row>
    <row r="343" spans="55:61" ht="16.5" thickBot="1" x14ac:dyDescent="0.3">
      <c r="BC343" s="1480">
        <f>'PREMIER TRIMES.'!B339</f>
        <v>0</v>
      </c>
      <c r="BD343" s="1482">
        <f>'PREMIER TRIMES.'!C339</f>
        <v>0</v>
      </c>
      <c r="BE343" s="1482">
        <f>'PREMIER TRIMES.'!D339</f>
        <v>0</v>
      </c>
      <c r="BF343" s="1482">
        <f>'PREMIER TRIMES.'!E339</f>
        <v>0</v>
      </c>
      <c r="BG343" s="1482">
        <f>'PREMIER TRIMES.'!F339</f>
        <v>0</v>
      </c>
      <c r="BH343" s="1483">
        <f>'PREMIER TRIMES.'!G339</f>
        <v>0</v>
      </c>
      <c r="BI343" s="1482">
        <f>'PREMIER TRIMES.'!H339</f>
        <v>0</v>
      </c>
    </row>
    <row r="344" spans="55:61" ht="16.5" thickBot="1" x14ac:dyDescent="0.3">
      <c r="BC344" s="1480">
        <f>'PREMIER TRIMES.'!B340</f>
        <v>0</v>
      </c>
      <c r="BD344" s="1482">
        <f>'PREMIER TRIMES.'!C340</f>
        <v>0</v>
      </c>
      <c r="BE344" s="1482">
        <f>'PREMIER TRIMES.'!D340</f>
        <v>0</v>
      </c>
      <c r="BF344" s="1482">
        <f>'PREMIER TRIMES.'!E340</f>
        <v>0</v>
      </c>
      <c r="BG344" s="1482">
        <f>'PREMIER TRIMES.'!F340</f>
        <v>0</v>
      </c>
      <c r="BH344" s="1483">
        <f>'PREMIER TRIMES.'!G340</f>
        <v>0</v>
      </c>
      <c r="BI344" s="1482">
        <f>'PREMIER TRIMES.'!H340</f>
        <v>0</v>
      </c>
    </row>
    <row r="345" spans="55:61" ht="16.5" thickBot="1" x14ac:dyDescent="0.3">
      <c r="BC345" s="1480">
        <f>'PREMIER TRIMES.'!B341</f>
        <v>0</v>
      </c>
      <c r="BD345" s="1482">
        <f>'PREMIER TRIMES.'!C341</f>
        <v>0</v>
      </c>
      <c r="BE345" s="1482">
        <f>'PREMIER TRIMES.'!D341</f>
        <v>0</v>
      </c>
      <c r="BF345" s="1482">
        <f>'PREMIER TRIMES.'!E341</f>
        <v>0</v>
      </c>
      <c r="BG345" s="1482">
        <f>'PREMIER TRIMES.'!F341</f>
        <v>0</v>
      </c>
      <c r="BH345" s="1483">
        <f>'PREMIER TRIMES.'!G341</f>
        <v>0</v>
      </c>
      <c r="BI345" s="1482">
        <f>'PREMIER TRIMES.'!H341</f>
        <v>0</v>
      </c>
    </row>
    <row r="346" spans="55:61" ht="16.5" thickBot="1" x14ac:dyDescent="0.3">
      <c r="BC346" s="1480">
        <f>'PREMIER TRIMES.'!B342</f>
        <v>0</v>
      </c>
      <c r="BD346" s="1482">
        <f>'PREMIER TRIMES.'!C342</f>
        <v>0</v>
      </c>
      <c r="BE346" s="1482">
        <f>'PREMIER TRIMES.'!D342</f>
        <v>0</v>
      </c>
      <c r="BF346" s="1482">
        <f>'PREMIER TRIMES.'!E342</f>
        <v>0</v>
      </c>
      <c r="BG346" s="1482">
        <f>'PREMIER TRIMES.'!F342</f>
        <v>0</v>
      </c>
      <c r="BH346" s="1483">
        <f>'PREMIER TRIMES.'!G342</f>
        <v>0</v>
      </c>
      <c r="BI346" s="1482">
        <f>'PREMIER TRIMES.'!H342</f>
        <v>0</v>
      </c>
    </row>
    <row r="347" spans="55:61" ht="16.5" thickBot="1" x14ac:dyDescent="0.3">
      <c r="BC347" s="1480">
        <f>'PREMIER TRIMES.'!B343</f>
        <v>0</v>
      </c>
      <c r="BD347" s="1482">
        <f>'PREMIER TRIMES.'!C343</f>
        <v>0</v>
      </c>
      <c r="BE347" s="1482">
        <f>'PREMIER TRIMES.'!D343</f>
        <v>0</v>
      </c>
      <c r="BF347" s="1482">
        <f>'PREMIER TRIMES.'!E343</f>
        <v>0</v>
      </c>
      <c r="BG347" s="1482">
        <f>'PREMIER TRIMES.'!F343</f>
        <v>0</v>
      </c>
      <c r="BH347" s="1483">
        <f>'PREMIER TRIMES.'!G343</f>
        <v>0</v>
      </c>
      <c r="BI347" s="1482">
        <f>'PREMIER TRIMES.'!H343</f>
        <v>0</v>
      </c>
    </row>
    <row r="348" spans="55:61" ht="16.5" thickBot="1" x14ac:dyDescent="0.3">
      <c r="BC348" s="1480">
        <f>'PREMIER TRIMES.'!B344</f>
        <v>0</v>
      </c>
      <c r="BD348" s="1482">
        <f>'PREMIER TRIMES.'!C344</f>
        <v>0</v>
      </c>
      <c r="BE348" s="1482">
        <f>'PREMIER TRIMES.'!D344</f>
        <v>0</v>
      </c>
      <c r="BF348" s="1482">
        <f>'PREMIER TRIMES.'!E344</f>
        <v>0</v>
      </c>
      <c r="BG348" s="1482">
        <f>'PREMIER TRIMES.'!F344</f>
        <v>0</v>
      </c>
      <c r="BH348" s="1483">
        <f>'PREMIER TRIMES.'!G344</f>
        <v>0</v>
      </c>
      <c r="BI348" s="1482">
        <f>'PREMIER TRIMES.'!H344</f>
        <v>0</v>
      </c>
    </row>
    <row r="349" spans="55:61" ht="16.5" thickBot="1" x14ac:dyDescent="0.3">
      <c r="BC349" s="1480">
        <f>'PREMIER TRIMES.'!B345</f>
        <v>0</v>
      </c>
      <c r="BD349" s="1482">
        <f>'PREMIER TRIMES.'!C345</f>
        <v>0</v>
      </c>
      <c r="BE349" s="1482">
        <f>'PREMIER TRIMES.'!D345</f>
        <v>0</v>
      </c>
      <c r="BF349" s="1482">
        <f>'PREMIER TRIMES.'!E345</f>
        <v>0</v>
      </c>
      <c r="BG349" s="1482">
        <f>'PREMIER TRIMES.'!F345</f>
        <v>0</v>
      </c>
      <c r="BH349" s="1483">
        <f>'PREMIER TRIMES.'!G345</f>
        <v>0</v>
      </c>
      <c r="BI349" s="1482">
        <f>'PREMIER TRIMES.'!H345</f>
        <v>0</v>
      </c>
    </row>
    <row r="350" spans="55:61" ht="16.5" thickBot="1" x14ac:dyDescent="0.3">
      <c r="BC350" s="1480">
        <f>'PREMIER TRIMES.'!B346</f>
        <v>0</v>
      </c>
      <c r="BD350" s="1482">
        <f>'PREMIER TRIMES.'!C346</f>
        <v>0</v>
      </c>
      <c r="BE350" s="1482">
        <f>'PREMIER TRIMES.'!D346</f>
        <v>0</v>
      </c>
      <c r="BF350" s="1482">
        <f>'PREMIER TRIMES.'!E346</f>
        <v>0</v>
      </c>
      <c r="BG350" s="1482">
        <f>'PREMIER TRIMES.'!F346</f>
        <v>0</v>
      </c>
      <c r="BH350" s="1483">
        <f>'PREMIER TRIMES.'!G346</f>
        <v>0</v>
      </c>
      <c r="BI350" s="1482">
        <f>'PREMIER TRIMES.'!H346</f>
        <v>0</v>
      </c>
    </row>
    <row r="351" spans="55:61" ht="16.5" thickBot="1" x14ac:dyDescent="0.3">
      <c r="BC351" s="1480">
        <f>'PREMIER TRIMES.'!B347</f>
        <v>0</v>
      </c>
      <c r="BD351" s="1482">
        <f>'PREMIER TRIMES.'!C347</f>
        <v>0</v>
      </c>
      <c r="BE351" s="1482">
        <f>'PREMIER TRIMES.'!D347</f>
        <v>0</v>
      </c>
      <c r="BF351" s="1482">
        <f>'PREMIER TRIMES.'!E347</f>
        <v>0</v>
      </c>
      <c r="BG351" s="1482">
        <f>'PREMIER TRIMES.'!F347</f>
        <v>0</v>
      </c>
      <c r="BH351" s="1483">
        <f>'PREMIER TRIMES.'!G347</f>
        <v>0</v>
      </c>
      <c r="BI351" s="1482">
        <f>'PREMIER TRIMES.'!H347</f>
        <v>0</v>
      </c>
    </row>
    <row r="352" spans="55:61" ht="16.5" thickBot="1" x14ac:dyDescent="0.3">
      <c r="BC352" s="1480">
        <f>'PREMIER TRIMES.'!B348</f>
        <v>0</v>
      </c>
      <c r="BD352" s="1482">
        <f>'PREMIER TRIMES.'!C348</f>
        <v>0</v>
      </c>
      <c r="BE352" s="1482">
        <f>'PREMIER TRIMES.'!D348</f>
        <v>0</v>
      </c>
      <c r="BF352" s="1482">
        <f>'PREMIER TRIMES.'!E348</f>
        <v>0</v>
      </c>
      <c r="BG352" s="1482">
        <f>'PREMIER TRIMES.'!F348</f>
        <v>0</v>
      </c>
      <c r="BH352" s="1483">
        <f>'PREMIER TRIMES.'!G348</f>
        <v>0</v>
      </c>
      <c r="BI352" s="1482">
        <f>'PREMIER TRIMES.'!H348</f>
        <v>0</v>
      </c>
    </row>
    <row r="353" spans="55:61" ht="16.5" thickBot="1" x14ac:dyDescent="0.3">
      <c r="BC353" s="1480">
        <f>'PREMIER TRIMES.'!B349</f>
        <v>0</v>
      </c>
      <c r="BD353" s="1482">
        <f>'PREMIER TRIMES.'!C349</f>
        <v>0</v>
      </c>
      <c r="BE353" s="1482">
        <f>'PREMIER TRIMES.'!D349</f>
        <v>0</v>
      </c>
      <c r="BF353" s="1482">
        <f>'PREMIER TRIMES.'!E349</f>
        <v>0</v>
      </c>
      <c r="BG353" s="1482">
        <f>'PREMIER TRIMES.'!F349</f>
        <v>0</v>
      </c>
      <c r="BH353" s="1483">
        <f>'PREMIER TRIMES.'!G349</f>
        <v>0</v>
      </c>
      <c r="BI353" s="1482">
        <f>'PREMIER TRIMES.'!H349</f>
        <v>0</v>
      </c>
    </row>
    <row r="354" spans="55:61" ht="16.5" thickBot="1" x14ac:dyDescent="0.3">
      <c r="BC354" s="1480">
        <f>'PREMIER TRIMES.'!B350</f>
        <v>0</v>
      </c>
      <c r="BD354" s="1482">
        <f>'PREMIER TRIMES.'!C350</f>
        <v>0</v>
      </c>
      <c r="BE354" s="1482">
        <f>'PREMIER TRIMES.'!D350</f>
        <v>0</v>
      </c>
      <c r="BF354" s="1482">
        <f>'PREMIER TRIMES.'!E350</f>
        <v>0</v>
      </c>
      <c r="BG354" s="1482">
        <f>'PREMIER TRIMES.'!F350</f>
        <v>0</v>
      </c>
      <c r="BH354" s="1483">
        <f>'PREMIER TRIMES.'!G350</f>
        <v>0</v>
      </c>
      <c r="BI354" s="1482">
        <f>'PREMIER TRIMES.'!H350</f>
        <v>0</v>
      </c>
    </row>
    <row r="355" spans="55:61" ht="16.5" thickBot="1" x14ac:dyDescent="0.3">
      <c r="BC355" s="1480">
        <f>'PREMIER TRIMES.'!B351</f>
        <v>0</v>
      </c>
      <c r="BD355" s="1482">
        <f>'PREMIER TRIMES.'!C351</f>
        <v>0</v>
      </c>
      <c r="BE355" s="1482">
        <f>'PREMIER TRIMES.'!D351</f>
        <v>0</v>
      </c>
      <c r="BF355" s="1482">
        <f>'PREMIER TRIMES.'!E351</f>
        <v>0</v>
      </c>
      <c r="BG355" s="1482">
        <f>'PREMIER TRIMES.'!F351</f>
        <v>0</v>
      </c>
      <c r="BH355" s="1483">
        <f>'PREMIER TRIMES.'!G351</f>
        <v>0</v>
      </c>
      <c r="BI355" s="1482">
        <f>'PREMIER TRIMES.'!H351</f>
        <v>0</v>
      </c>
    </row>
    <row r="356" spans="55:61" ht="16.5" thickBot="1" x14ac:dyDescent="0.3">
      <c r="BC356" s="1480">
        <f>'PREMIER TRIMES.'!B352</f>
        <v>0</v>
      </c>
      <c r="BD356" s="1482">
        <f>'PREMIER TRIMES.'!C352</f>
        <v>0</v>
      </c>
      <c r="BE356" s="1482">
        <f>'PREMIER TRIMES.'!D352</f>
        <v>0</v>
      </c>
      <c r="BF356" s="1482">
        <f>'PREMIER TRIMES.'!E352</f>
        <v>0</v>
      </c>
      <c r="BG356" s="1482">
        <f>'PREMIER TRIMES.'!F352</f>
        <v>0</v>
      </c>
      <c r="BH356" s="1483">
        <f>'PREMIER TRIMES.'!G352</f>
        <v>0</v>
      </c>
      <c r="BI356" s="1482">
        <f>'PREMIER TRIMES.'!H352</f>
        <v>0</v>
      </c>
    </row>
    <row r="357" spans="55:61" ht="16.5" thickBot="1" x14ac:dyDescent="0.3">
      <c r="BC357" s="1480">
        <f>'PREMIER TRIMES.'!B353</f>
        <v>0</v>
      </c>
      <c r="BD357" s="1482">
        <f>'PREMIER TRIMES.'!C353</f>
        <v>0</v>
      </c>
      <c r="BE357" s="1482">
        <f>'PREMIER TRIMES.'!D353</f>
        <v>0</v>
      </c>
      <c r="BF357" s="1482">
        <f>'PREMIER TRIMES.'!E353</f>
        <v>0</v>
      </c>
      <c r="BG357" s="1482">
        <f>'PREMIER TRIMES.'!F353</f>
        <v>0</v>
      </c>
      <c r="BH357" s="1483">
        <f>'PREMIER TRIMES.'!G353</f>
        <v>0</v>
      </c>
      <c r="BI357" s="1482">
        <f>'PREMIER TRIMES.'!H353</f>
        <v>0</v>
      </c>
    </row>
    <row r="358" spans="55:61" ht="16.5" thickBot="1" x14ac:dyDescent="0.3">
      <c r="BC358" s="1480">
        <f>'PREMIER TRIMES.'!B354</f>
        <v>0</v>
      </c>
      <c r="BD358" s="1482">
        <f>'PREMIER TRIMES.'!C354</f>
        <v>0</v>
      </c>
      <c r="BE358" s="1482">
        <f>'PREMIER TRIMES.'!D354</f>
        <v>0</v>
      </c>
      <c r="BF358" s="1482">
        <f>'PREMIER TRIMES.'!E354</f>
        <v>0</v>
      </c>
      <c r="BG358" s="1482">
        <f>'PREMIER TRIMES.'!F354</f>
        <v>0</v>
      </c>
      <c r="BH358" s="1483">
        <f>'PREMIER TRIMES.'!G354</f>
        <v>0</v>
      </c>
      <c r="BI358" s="1482">
        <f>'PREMIER TRIMES.'!H354</f>
        <v>0</v>
      </c>
    </row>
    <row r="359" spans="55:61" ht="16.5" thickBot="1" x14ac:dyDescent="0.3">
      <c r="BC359" s="1480">
        <f>'PREMIER TRIMES.'!B355</f>
        <v>0</v>
      </c>
      <c r="BD359" s="1482">
        <f>'PREMIER TRIMES.'!C355</f>
        <v>0</v>
      </c>
      <c r="BE359" s="1482">
        <f>'PREMIER TRIMES.'!D355</f>
        <v>0</v>
      </c>
      <c r="BF359" s="1482">
        <f>'PREMIER TRIMES.'!E355</f>
        <v>0</v>
      </c>
      <c r="BG359" s="1482">
        <f>'PREMIER TRIMES.'!F355</f>
        <v>0</v>
      </c>
      <c r="BH359" s="1483">
        <f>'PREMIER TRIMES.'!G355</f>
        <v>0</v>
      </c>
      <c r="BI359" s="1482">
        <f>'PREMIER TRIMES.'!H355</f>
        <v>0</v>
      </c>
    </row>
    <row r="360" spans="55:61" ht="16.5" thickBot="1" x14ac:dyDescent="0.3">
      <c r="BC360" s="1480">
        <f>'PREMIER TRIMES.'!B356</f>
        <v>0</v>
      </c>
      <c r="BD360" s="1482">
        <f>'PREMIER TRIMES.'!C356</f>
        <v>0</v>
      </c>
      <c r="BE360" s="1482">
        <f>'PREMIER TRIMES.'!D356</f>
        <v>0</v>
      </c>
      <c r="BF360" s="1482">
        <f>'PREMIER TRIMES.'!E356</f>
        <v>0</v>
      </c>
      <c r="BG360" s="1482">
        <f>'PREMIER TRIMES.'!F356</f>
        <v>0</v>
      </c>
      <c r="BH360" s="1483">
        <f>'PREMIER TRIMES.'!G356</f>
        <v>0</v>
      </c>
      <c r="BI360" s="1482">
        <f>'PREMIER TRIMES.'!H356</f>
        <v>0</v>
      </c>
    </row>
    <row r="361" spans="55:61" ht="16.5" thickBot="1" x14ac:dyDescent="0.3">
      <c r="BC361" s="1480">
        <f>'PREMIER TRIMES.'!B357</f>
        <v>0</v>
      </c>
      <c r="BD361" s="1482">
        <f>'PREMIER TRIMES.'!C357</f>
        <v>0</v>
      </c>
      <c r="BE361" s="1482">
        <f>'PREMIER TRIMES.'!D357</f>
        <v>0</v>
      </c>
      <c r="BF361" s="1482">
        <f>'PREMIER TRIMES.'!E357</f>
        <v>0</v>
      </c>
      <c r="BG361" s="1482">
        <f>'PREMIER TRIMES.'!F357</f>
        <v>0</v>
      </c>
      <c r="BH361" s="1483">
        <f>'PREMIER TRIMES.'!G357</f>
        <v>0</v>
      </c>
      <c r="BI361" s="1482">
        <f>'PREMIER TRIMES.'!H357</f>
        <v>0</v>
      </c>
    </row>
    <row r="362" spans="55:61" ht="41.25" thickBot="1" x14ac:dyDescent="0.3">
      <c r="BC362" s="684" t="s">
        <v>1</v>
      </c>
      <c r="BD362" s="684" t="s">
        <v>119</v>
      </c>
      <c r="BE362" s="684" t="s">
        <v>120</v>
      </c>
      <c r="BF362" s="684" t="s">
        <v>121</v>
      </c>
      <c r="BG362" s="684" t="s">
        <v>122</v>
      </c>
      <c r="BH362" s="684" t="s">
        <v>123</v>
      </c>
      <c r="BI362" s="684" t="s">
        <v>124</v>
      </c>
    </row>
    <row r="363" spans="55:61" ht="16.5" thickBot="1" x14ac:dyDescent="0.3">
      <c r="BC363" s="1480">
        <f>'PREMIER TRIMES.'!B359</f>
        <v>0</v>
      </c>
      <c r="BD363" s="1482">
        <f>'PREMIER TRIMES.'!C359</f>
        <v>0</v>
      </c>
      <c r="BE363" s="1482">
        <f>'PREMIER TRIMES.'!D359</f>
        <v>0</v>
      </c>
      <c r="BF363" s="1482">
        <f>'PREMIER TRIMES.'!E359</f>
        <v>0</v>
      </c>
      <c r="BG363" s="1482">
        <f>'PREMIER TRIMES.'!F359</f>
        <v>0</v>
      </c>
      <c r="BH363" s="1483">
        <f>'PREMIER TRIMES.'!G359</f>
        <v>0</v>
      </c>
      <c r="BI363" s="1482">
        <f>'PREMIER TRIMES.'!H359</f>
        <v>0</v>
      </c>
    </row>
    <row r="364" spans="55:61" ht="16.5" thickBot="1" x14ac:dyDescent="0.3">
      <c r="BC364" s="1480">
        <f>'PREMIER TRIMES.'!B360</f>
        <v>0</v>
      </c>
      <c r="BD364" s="1482">
        <f>'PREMIER TRIMES.'!C360</f>
        <v>0</v>
      </c>
      <c r="BE364" s="1482">
        <f>'PREMIER TRIMES.'!D360</f>
        <v>0</v>
      </c>
      <c r="BF364" s="1482">
        <f>'PREMIER TRIMES.'!E360</f>
        <v>0</v>
      </c>
      <c r="BG364" s="1482">
        <f>'PREMIER TRIMES.'!F360</f>
        <v>0</v>
      </c>
      <c r="BH364" s="1483">
        <f>'PREMIER TRIMES.'!G360</f>
        <v>0</v>
      </c>
      <c r="BI364" s="1482">
        <f>'PREMIER TRIMES.'!H360</f>
        <v>0</v>
      </c>
    </row>
    <row r="365" spans="55:61" ht="16.5" thickBot="1" x14ac:dyDescent="0.3">
      <c r="BC365" s="1480">
        <f>'PREMIER TRIMES.'!B361</f>
        <v>0</v>
      </c>
      <c r="BD365" s="1482">
        <f>'PREMIER TRIMES.'!C361</f>
        <v>0</v>
      </c>
      <c r="BE365" s="1482">
        <f>'PREMIER TRIMES.'!D361</f>
        <v>0</v>
      </c>
      <c r="BF365" s="1482">
        <f>'PREMIER TRIMES.'!E361</f>
        <v>0</v>
      </c>
      <c r="BG365" s="1482">
        <f>'PREMIER TRIMES.'!F361</f>
        <v>0</v>
      </c>
      <c r="BH365" s="1483">
        <f>'PREMIER TRIMES.'!G361</f>
        <v>0</v>
      </c>
      <c r="BI365" s="1482">
        <f>'PREMIER TRIMES.'!H361</f>
        <v>0</v>
      </c>
    </row>
    <row r="366" spans="55:61" ht="16.5" thickBot="1" x14ac:dyDescent="0.3">
      <c r="BC366" s="1480">
        <f>'PREMIER TRIMES.'!B362</f>
        <v>0</v>
      </c>
      <c r="BD366" s="1482">
        <f>'PREMIER TRIMES.'!C362</f>
        <v>0</v>
      </c>
      <c r="BE366" s="1482">
        <f>'PREMIER TRIMES.'!D362</f>
        <v>0</v>
      </c>
      <c r="BF366" s="1482">
        <f>'PREMIER TRIMES.'!E362</f>
        <v>0</v>
      </c>
      <c r="BG366" s="1482">
        <f>'PREMIER TRIMES.'!F362</f>
        <v>0</v>
      </c>
      <c r="BH366" s="1483">
        <f>'PREMIER TRIMES.'!G362</f>
        <v>0</v>
      </c>
      <c r="BI366" s="1482">
        <f>'PREMIER TRIMES.'!H362</f>
        <v>0</v>
      </c>
    </row>
    <row r="367" spans="55:61" ht="16.5" thickBot="1" x14ac:dyDescent="0.3">
      <c r="BC367" s="1480">
        <f>'PREMIER TRIMES.'!B363</f>
        <v>0</v>
      </c>
      <c r="BD367" s="1482">
        <f>'PREMIER TRIMES.'!C363</f>
        <v>0</v>
      </c>
      <c r="BE367" s="1482">
        <f>'PREMIER TRIMES.'!D363</f>
        <v>0</v>
      </c>
      <c r="BF367" s="1482">
        <f>'PREMIER TRIMES.'!E363</f>
        <v>0</v>
      </c>
      <c r="BG367" s="1482">
        <f>'PREMIER TRIMES.'!F363</f>
        <v>0</v>
      </c>
      <c r="BH367" s="1483">
        <f>'PREMIER TRIMES.'!G363</f>
        <v>0</v>
      </c>
      <c r="BI367" s="1482">
        <f>'PREMIER TRIMES.'!H363</f>
        <v>0</v>
      </c>
    </row>
    <row r="368" spans="55:61" ht="16.5" thickBot="1" x14ac:dyDescent="0.3">
      <c r="BC368" s="1480">
        <f>'PREMIER TRIMES.'!B364</f>
        <v>0</v>
      </c>
      <c r="BD368" s="1482">
        <f>'PREMIER TRIMES.'!C364</f>
        <v>0</v>
      </c>
      <c r="BE368" s="1482">
        <f>'PREMIER TRIMES.'!D364</f>
        <v>0</v>
      </c>
      <c r="BF368" s="1482">
        <f>'PREMIER TRIMES.'!E364</f>
        <v>0</v>
      </c>
      <c r="BG368" s="1482">
        <f>'PREMIER TRIMES.'!F364</f>
        <v>0</v>
      </c>
      <c r="BH368" s="1483">
        <f>'PREMIER TRIMES.'!G364</f>
        <v>0</v>
      </c>
      <c r="BI368" s="1482">
        <f>'PREMIER TRIMES.'!H364</f>
        <v>0</v>
      </c>
    </row>
    <row r="369" spans="55:62" ht="16.5" thickBot="1" x14ac:dyDescent="0.3">
      <c r="BC369" s="1480">
        <f>'PREMIER TRIMES.'!B365</f>
        <v>0</v>
      </c>
      <c r="BD369" s="1482">
        <f>'PREMIER TRIMES.'!C365</f>
        <v>0</v>
      </c>
      <c r="BE369" s="1482">
        <f>'PREMIER TRIMES.'!D365</f>
        <v>0</v>
      </c>
      <c r="BF369" s="1482">
        <f>'PREMIER TRIMES.'!E365</f>
        <v>0</v>
      </c>
      <c r="BG369" s="1482">
        <f>'PREMIER TRIMES.'!F365</f>
        <v>0</v>
      </c>
      <c r="BH369" s="1483">
        <f>'PREMIER TRIMES.'!G365</f>
        <v>0</v>
      </c>
      <c r="BI369" s="1482">
        <f>'PREMIER TRIMES.'!H365</f>
        <v>0</v>
      </c>
    </row>
    <row r="370" spans="55:62" ht="16.5" thickBot="1" x14ac:dyDescent="0.3">
      <c r="BC370" s="1480">
        <f>'PREMIER TRIMES.'!B366</f>
        <v>0</v>
      </c>
      <c r="BD370" s="1482">
        <f>'PREMIER TRIMES.'!C366</f>
        <v>0</v>
      </c>
      <c r="BE370" s="1482">
        <f>'PREMIER TRIMES.'!D366</f>
        <v>0</v>
      </c>
      <c r="BF370" s="1482">
        <f>'PREMIER TRIMES.'!E366</f>
        <v>0</v>
      </c>
      <c r="BG370" s="1482">
        <f>'PREMIER TRIMES.'!F366</f>
        <v>0</v>
      </c>
      <c r="BH370" s="1483">
        <f>'PREMIER TRIMES.'!G366</f>
        <v>0</v>
      </c>
      <c r="BI370" s="1482">
        <f>'PREMIER TRIMES.'!H366</f>
        <v>0</v>
      </c>
    </row>
    <row r="371" spans="55:62" ht="16.5" thickBot="1" x14ac:dyDescent="0.3">
      <c r="BC371" s="1480">
        <f>'PREMIER TRIMES.'!B367</f>
        <v>0</v>
      </c>
      <c r="BD371" s="1482">
        <f>'PREMIER TRIMES.'!C367</f>
        <v>0</v>
      </c>
      <c r="BE371" s="1482">
        <f>'PREMIER TRIMES.'!D367</f>
        <v>0</v>
      </c>
      <c r="BF371" s="1482">
        <f>'PREMIER TRIMES.'!E367</f>
        <v>0</v>
      </c>
      <c r="BG371" s="1482">
        <f>'PREMIER TRIMES.'!F367</f>
        <v>0</v>
      </c>
      <c r="BH371" s="1483">
        <f>'PREMIER TRIMES.'!G367</f>
        <v>0</v>
      </c>
      <c r="BI371" s="1482">
        <f>'PREMIER TRIMES.'!H367</f>
        <v>0</v>
      </c>
    </row>
    <row r="372" spans="55:62" ht="16.5" thickBot="1" x14ac:dyDescent="0.3">
      <c r="BC372" s="1480">
        <f>'PREMIER TRIMES.'!B368</f>
        <v>0</v>
      </c>
      <c r="BD372" s="1482">
        <f>'PREMIER TRIMES.'!C368</f>
        <v>0</v>
      </c>
      <c r="BE372" s="1482">
        <f>'PREMIER TRIMES.'!D368</f>
        <v>0</v>
      </c>
      <c r="BF372" s="1482">
        <f>'PREMIER TRIMES.'!E368</f>
        <v>0</v>
      </c>
      <c r="BG372" s="1482">
        <f>'PREMIER TRIMES.'!F368</f>
        <v>0</v>
      </c>
      <c r="BH372" s="1483">
        <f>'PREMIER TRIMES.'!G368</f>
        <v>0</v>
      </c>
      <c r="BI372" s="1482">
        <f>'PREMIER TRIMES.'!H368</f>
        <v>0</v>
      </c>
    </row>
    <row r="373" spans="55:62" ht="16.5" thickBot="1" x14ac:dyDescent="0.3">
      <c r="BC373" s="1480">
        <f>'PREMIER TRIMES.'!B369</f>
        <v>0</v>
      </c>
      <c r="BD373" s="1482">
        <f>'PREMIER TRIMES.'!C369</f>
        <v>0</v>
      </c>
      <c r="BE373" s="1482">
        <f>'PREMIER TRIMES.'!D369</f>
        <v>0</v>
      </c>
      <c r="BF373" s="1482">
        <f>'PREMIER TRIMES.'!E369</f>
        <v>0</v>
      </c>
      <c r="BG373" s="1482">
        <f>'PREMIER TRIMES.'!F369</f>
        <v>0</v>
      </c>
      <c r="BH373" s="1483">
        <f>'PREMIER TRIMES.'!G369</f>
        <v>0</v>
      </c>
      <c r="BI373" s="1482">
        <f>'PREMIER TRIMES.'!H369</f>
        <v>0</v>
      </c>
    </row>
    <row r="374" spans="55:62" ht="16.5" thickBot="1" x14ac:dyDescent="0.3">
      <c r="BC374" s="1480">
        <f>'PREMIER TRIMES.'!B370</f>
        <v>0</v>
      </c>
      <c r="BD374" s="1482">
        <f>'PREMIER TRIMES.'!C370</f>
        <v>0</v>
      </c>
      <c r="BE374" s="1482">
        <f>'PREMIER TRIMES.'!D370</f>
        <v>0</v>
      </c>
      <c r="BF374" s="1482">
        <f>'PREMIER TRIMES.'!E370</f>
        <v>0</v>
      </c>
      <c r="BG374" s="1482">
        <f>'PREMIER TRIMES.'!F370</f>
        <v>0</v>
      </c>
      <c r="BH374" s="1483">
        <f>'PREMIER TRIMES.'!G370</f>
        <v>0</v>
      </c>
      <c r="BI374" s="1482">
        <f>'PREMIER TRIMES.'!H370</f>
        <v>0</v>
      </c>
    </row>
    <row r="375" spans="55:62" ht="16.5" thickBot="1" x14ac:dyDescent="0.3">
      <c r="BC375" s="1480">
        <f>'PREMIER TRIMES.'!B371</f>
        <v>0</v>
      </c>
      <c r="BD375" s="1482">
        <f>'PREMIER TRIMES.'!C371</f>
        <v>0</v>
      </c>
      <c r="BE375" s="1482">
        <f>'PREMIER TRIMES.'!D371</f>
        <v>0</v>
      </c>
      <c r="BF375" s="1482">
        <f>'PREMIER TRIMES.'!E371</f>
        <v>0</v>
      </c>
      <c r="BG375" s="1482">
        <f>'PREMIER TRIMES.'!F371</f>
        <v>0</v>
      </c>
      <c r="BH375" s="1483">
        <f>'PREMIER TRIMES.'!G371</f>
        <v>0</v>
      </c>
      <c r="BI375" s="1482">
        <f>'PREMIER TRIMES.'!H371</f>
        <v>0</v>
      </c>
    </row>
    <row r="376" spans="55:62" ht="16.5" thickBot="1" x14ac:dyDescent="0.3">
      <c r="BC376" s="1480">
        <f>'PREMIER TRIMES.'!B372</f>
        <v>0</v>
      </c>
      <c r="BD376" s="1482">
        <f>'PREMIER TRIMES.'!C372</f>
        <v>0</v>
      </c>
      <c r="BE376" s="1482">
        <f>'PREMIER TRIMES.'!D372</f>
        <v>0</v>
      </c>
      <c r="BF376" s="1482">
        <f>'PREMIER TRIMES.'!E372</f>
        <v>0</v>
      </c>
      <c r="BG376" s="1482">
        <f>'PREMIER TRIMES.'!F372</f>
        <v>0</v>
      </c>
      <c r="BH376" s="1483">
        <f>'PREMIER TRIMES.'!G372</f>
        <v>0</v>
      </c>
      <c r="BI376" s="1482">
        <f>'PREMIER TRIMES.'!H372</f>
        <v>0</v>
      </c>
    </row>
    <row r="377" spans="55:62" ht="16.5" thickBot="1" x14ac:dyDescent="0.3">
      <c r="BC377" s="1480">
        <f>'PREMIER TRIMES.'!B373</f>
        <v>0</v>
      </c>
      <c r="BD377" s="1482">
        <f>'PREMIER TRIMES.'!C373</f>
        <v>0</v>
      </c>
      <c r="BE377" s="1482">
        <f>'PREMIER TRIMES.'!D373</f>
        <v>0</v>
      </c>
      <c r="BF377" s="1482">
        <f>'PREMIER TRIMES.'!E373</f>
        <v>0</v>
      </c>
      <c r="BG377" s="1482">
        <f>'PREMIER TRIMES.'!F373</f>
        <v>0</v>
      </c>
      <c r="BH377" s="1483">
        <f>'PREMIER TRIMES.'!G373</f>
        <v>0</v>
      </c>
      <c r="BI377" s="1482">
        <f>'PREMIER TRIMES.'!H373</f>
        <v>0</v>
      </c>
    </row>
    <row r="378" spans="55:62" ht="16.5" thickBot="1" x14ac:dyDescent="0.3">
      <c r="BC378" s="1480">
        <f>'PREMIER TRIMES.'!B374</f>
        <v>0</v>
      </c>
      <c r="BD378" s="1482">
        <f>'PREMIER TRIMES.'!C374</f>
        <v>0</v>
      </c>
      <c r="BE378" s="1482">
        <f>'PREMIER TRIMES.'!D374</f>
        <v>0</v>
      </c>
      <c r="BF378" s="1482">
        <f>'PREMIER TRIMES.'!E374</f>
        <v>0</v>
      </c>
      <c r="BG378" s="1482">
        <f>'PREMIER TRIMES.'!F374</f>
        <v>0</v>
      </c>
      <c r="BH378" s="1483">
        <f>'PREMIER TRIMES.'!G374</f>
        <v>0</v>
      </c>
      <c r="BI378" s="1482">
        <f>'PREMIER TRIMES.'!H374</f>
        <v>0</v>
      </c>
    </row>
    <row r="379" spans="55:62" ht="16.5" thickBot="1" x14ac:dyDescent="0.3">
      <c r="BC379" s="1480">
        <f>'PREMIER TRIMES.'!B375</f>
        <v>0</v>
      </c>
      <c r="BD379" s="1482">
        <f>'PREMIER TRIMES.'!C375</f>
        <v>0</v>
      </c>
      <c r="BE379" s="1482">
        <f>'PREMIER TRIMES.'!D375</f>
        <v>0</v>
      </c>
      <c r="BF379" s="1482">
        <f>'PREMIER TRIMES.'!E375</f>
        <v>0</v>
      </c>
      <c r="BG379" s="1482">
        <f>'PREMIER TRIMES.'!F375</f>
        <v>0</v>
      </c>
      <c r="BH379" s="1483">
        <f>'PREMIER TRIMES.'!G375</f>
        <v>0</v>
      </c>
      <c r="BI379" s="1482">
        <f>'PREMIER TRIMES.'!H375</f>
        <v>0</v>
      </c>
    </row>
    <row r="380" spans="55:62" ht="16.5" thickBot="1" x14ac:dyDescent="0.3">
      <c r="BC380" s="1480">
        <f>'PREMIER TRIMES.'!B376</f>
        <v>0</v>
      </c>
      <c r="BD380" s="1482">
        <f>'PREMIER TRIMES.'!C376</f>
        <v>0</v>
      </c>
      <c r="BE380" s="1482">
        <f>'PREMIER TRIMES.'!D376</f>
        <v>0</v>
      </c>
      <c r="BF380" s="1482">
        <f>'PREMIER TRIMES.'!E376</f>
        <v>0</v>
      </c>
      <c r="BG380" s="1482">
        <f>'PREMIER TRIMES.'!F376</f>
        <v>0</v>
      </c>
      <c r="BH380" s="1483">
        <f>'PREMIER TRIMES.'!G376</f>
        <v>0</v>
      </c>
      <c r="BI380" s="1482">
        <f>'PREMIER TRIMES.'!H376</f>
        <v>0</v>
      </c>
    </row>
    <row r="381" spans="55:62" ht="16.5" thickBot="1" x14ac:dyDescent="0.3">
      <c r="BC381" s="1480">
        <f>'PREMIER TRIMES.'!B377</f>
        <v>0</v>
      </c>
      <c r="BD381" s="1482">
        <f>'PREMIER TRIMES.'!C377</f>
        <v>0</v>
      </c>
      <c r="BE381" s="1482">
        <f>'PREMIER TRIMES.'!D377</f>
        <v>0</v>
      </c>
      <c r="BF381" s="1482">
        <f>'PREMIER TRIMES.'!E377</f>
        <v>0</v>
      </c>
      <c r="BG381" s="1482">
        <f>'PREMIER TRIMES.'!F377</f>
        <v>0</v>
      </c>
      <c r="BH381" s="1483">
        <f>'PREMIER TRIMES.'!G377</f>
        <v>0</v>
      </c>
      <c r="BI381" s="1482">
        <f>'PREMIER TRIMES.'!H377</f>
        <v>0</v>
      </c>
    </row>
    <row r="382" spans="55:62" ht="16.5" thickBot="1" x14ac:dyDescent="0.3">
      <c r="BC382" s="1480">
        <f>'PREMIER TRIMES.'!B378</f>
        <v>0</v>
      </c>
      <c r="BD382" s="1482">
        <f>'PREMIER TRIMES.'!C378</f>
        <v>0</v>
      </c>
      <c r="BE382" s="1482">
        <f>'PREMIER TRIMES.'!D378</f>
        <v>0</v>
      </c>
      <c r="BF382" s="1482">
        <f>'PREMIER TRIMES.'!E378</f>
        <v>0</v>
      </c>
      <c r="BG382" s="1482">
        <f>'PREMIER TRIMES.'!F378</f>
        <v>0</v>
      </c>
      <c r="BH382" s="1483">
        <f>'PREMIER TRIMES.'!G378</f>
        <v>0</v>
      </c>
      <c r="BI382" s="1482">
        <f>'PREMIER TRIMES.'!H378</f>
        <v>0</v>
      </c>
    </row>
    <row r="383" spans="55:62" ht="16.5" thickBot="1" x14ac:dyDescent="0.3">
      <c r="BC383" s="1480">
        <f>'PREMIER TRIMES.'!B379</f>
        <v>0</v>
      </c>
      <c r="BD383" s="1482">
        <f>'PREMIER TRIMES.'!C379</f>
        <v>0</v>
      </c>
      <c r="BE383" s="1482">
        <f>'PREMIER TRIMES.'!D379</f>
        <v>0</v>
      </c>
      <c r="BF383" s="1482">
        <f>'PREMIER TRIMES.'!E379</f>
        <v>0</v>
      </c>
      <c r="BG383" s="1482">
        <f>'PREMIER TRIMES.'!F379</f>
        <v>0</v>
      </c>
      <c r="BH383" s="1483">
        <f>'PREMIER TRIMES.'!G379</f>
        <v>0</v>
      </c>
      <c r="BI383" s="1482">
        <f>'PREMIER TRIMES.'!H379</f>
        <v>0</v>
      </c>
    </row>
    <row r="384" spans="55:62" x14ac:dyDescent="0.25">
      <c r="BJ384" s="666"/>
    </row>
    <row r="385" spans="63:69" ht="22.5" x14ac:dyDescent="0.4">
      <c r="BK385" s="681" t="s">
        <v>868</v>
      </c>
      <c r="BL385" s="682"/>
      <c r="BM385" s="682"/>
      <c r="BN385" s="682"/>
      <c r="BO385" s="682"/>
      <c r="BP385" s="682"/>
      <c r="BQ385" s="680">
        <v>9</v>
      </c>
    </row>
    <row r="386" spans="63:69" ht="23.25" thickBot="1" x14ac:dyDescent="0.45">
      <c r="BK386" s="681"/>
      <c r="BL386" s="682"/>
      <c r="BM386" s="682"/>
      <c r="BN386" s="682"/>
      <c r="BO386" s="682"/>
      <c r="BP386" s="682"/>
      <c r="BQ386" s="682"/>
    </row>
    <row r="387" spans="63:69" ht="41.25" thickBot="1" x14ac:dyDescent="0.3">
      <c r="BK387" s="684" t="s">
        <v>1</v>
      </c>
      <c r="BL387" s="684" t="s">
        <v>119</v>
      </c>
      <c r="BM387" s="684" t="s">
        <v>120</v>
      </c>
      <c r="BN387" s="684" t="s">
        <v>121</v>
      </c>
      <c r="BO387" s="684" t="s">
        <v>122</v>
      </c>
      <c r="BP387" s="684" t="s">
        <v>123</v>
      </c>
      <c r="BQ387" s="684" t="s">
        <v>124</v>
      </c>
    </row>
    <row r="388" spans="63:69" ht="16.5" thickBot="1" x14ac:dyDescent="0.3">
      <c r="BK388" s="1481">
        <f>'PREMIER TRIMES.'!B385</f>
        <v>0</v>
      </c>
      <c r="BL388" s="1482">
        <f>'PREMIER TRIMES.'!C385</f>
        <v>0</v>
      </c>
      <c r="BM388" s="1482">
        <f>'PREMIER TRIMES.'!D385</f>
        <v>0</v>
      </c>
      <c r="BN388" s="1482">
        <f>'PREMIER TRIMES.'!E385</f>
        <v>0</v>
      </c>
      <c r="BO388" s="1482">
        <f>'PREMIER TRIMES.'!F385</f>
        <v>0</v>
      </c>
      <c r="BP388" s="1483">
        <f>'PREMIER TRIMES.'!G385</f>
        <v>0</v>
      </c>
      <c r="BQ388" s="1482">
        <f>'PREMIER TRIMES.'!H385</f>
        <v>0</v>
      </c>
    </row>
    <row r="389" spans="63:69" ht="16.5" thickBot="1" x14ac:dyDescent="0.3">
      <c r="BK389" s="1481">
        <f>'PREMIER TRIMES.'!B386</f>
        <v>0</v>
      </c>
      <c r="BL389" s="1482">
        <f>'PREMIER TRIMES.'!C386</f>
        <v>0</v>
      </c>
      <c r="BM389" s="1482">
        <f>'PREMIER TRIMES.'!D386</f>
        <v>0</v>
      </c>
      <c r="BN389" s="1482">
        <f>'PREMIER TRIMES.'!E386</f>
        <v>0</v>
      </c>
      <c r="BO389" s="1482">
        <f>'PREMIER TRIMES.'!F386</f>
        <v>0</v>
      </c>
      <c r="BP389" s="1483">
        <f>'PREMIER TRIMES.'!G386</f>
        <v>0</v>
      </c>
      <c r="BQ389" s="1482">
        <f>'PREMIER TRIMES.'!H386</f>
        <v>0</v>
      </c>
    </row>
    <row r="390" spans="63:69" ht="16.5" thickBot="1" x14ac:dyDescent="0.3">
      <c r="BK390" s="1481">
        <f>'PREMIER TRIMES.'!B387</f>
        <v>0</v>
      </c>
      <c r="BL390" s="1482">
        <f>'PREMIER TRIMES.'!C387</f>
        <v>0</v>
      </c>
      <c r="BM390" s="1482">
        <f>'PREMIER TRIMES.'!D387</f>
        <v>0</v>
      </c>
      <c r="BN390" s="1482">
        <f>'PREMIER TRIMES.'!E387</f>
        <v>0</v>
      </c>
      <c r="BO390" s="1482">
        <f>'PREMIER TRIMES.'!F387</f>
        <v>0</v>
      </c>
      <c r="BP390" s="1483">
        <f>'PREMIER TRIMES.'!G387</f>
        <v>0</v>
      </c>
      <c r="BQ390" s="1482">
        <f>'PREMIER TRIMES.'!H387</f>
        <v>0</v>
      </c>
    </row>
    <row r="391" spans="63:69" ht="16.5" thickBot="1" x14ac:dyDescent="0.3">
      <c r="BK391" s="1481">
        <f>'PREMIER TRIMES.'!B388</f>
        <v>0</v>
      </c>
      <c r="BL391" s="1482">
        <f>'PREMIER TRIMES.'!C388</f>
        <v>0</v>
      </c>
      <c r="BM391" s="1482">
        <f>'PREMIER TRIMES.'!D388</f>
        <v>0</v>
      </c>
      <c r="BN391" s="1482">
        <f>'PREMIER TRIMES.'!E388</f>
        <v>0</v>
      </c>
      <c r="BO391" s="1482">
        <f>'PREMIER TRIMES.'!F388</f>
        <v>0</v>
      </c>
      <c r="BP391" s="1483">
        <f>'PREMIER TRIMES.'!G388</f>
        <v>0</v>
      </c>
      <c r="BQ391" s="1482">
        <f>'PREMIER TRIMES.'!H388</f>
        <v>0</v>
      </c>
    </row>
    <row r="392" spans="63:69" ht="16.5" thickBot="1" x14ac:dyDescent="0.3">
      <c r="BK392" s="1481">
        <f>'PREMIER TRIMES.'!B389</f>
        <v>0</v>
      </c>
      <c r="BL392" s="1482">
        <f>'PREMIER TRIMES.'!C389</f>
        <v>0</v>
      </c>
      <c r="BM392" s="1482">
        <f>'PREMIER TRIMES.'!D389</f>
        <v>0</v>
      </c>
      <c r="BN392" s="1482">
        <f>'PREMIER TRIMES.'!E389</f>
        <v>0</v>
      </c>
      <c r="BO392" s="1482">
        <f>'PREMIER TRIMES.'!F389</f>
        <v>0</v>
      </c>
      <c r="BP392" s="1483">
        <f>'PREMIER TRIMES.'!G389</f>
        <v>0</v>
      </c>
      <c r="BQ392" s="1482">
        <f>'PREMIER TRIMES.'!H389</f>
        <v>0</v>
      </c>
    </row>
    <row r="393" spans="63:69" ht="16.5" thickBot="1" x14ac:dyDescent="0.3">
      <c r="BK393" s="1481">
        <f>'PREMIER TRIMES.'!B390</f>
        <v>0</v>
      </c>
      <c r="BL393" s="1482">
        <f>'PREMIER TRIMES.'!C390</f>
        <v>0</v>
      </c>
      <c r="BM393" s="1482">
        <f>'PREMIER TRIMES.'!D390</f>
        <v>0</v>
      </c>
      <c r="BN393" s="1482">
        <f>'PREMIER TRIMES.'!E390</f>
        <v>0</v>
      </c>
      <c r="BO393" s="1482">
        <f>'PREMIER TRIMES.'!F390</f>
        <v>0</v>
      </c>
      <c r="BP393" s="1483">
        <f>'PREMIER TRIMES.'!G390</f>
        <v>0</v>
      </c>
      <c r="BQ393" s="1482">
        <f>'PREMIER TRIMES.'!H390</f>
        <v>0</v>
      </c>
    </row>
    <row r="394" spans="63:69" ht="16.5" thickBot="1" x14ac:dyDescent="0.3">
      <c r="BK394" s="1481">
        <f>'PREMIER TRIMES.'!B391</f>
        <v>0</v>
      </c>
      <c r="BL394" s="1482">
        <f>'PREMIER TRIMES.'!C391</f>
        <v>0</v>
      </c>
      <c r="BM394" s="1482">
        <f>'PREMIER TRIMES.'!D391</f>
        <v>0</v>
      </c>
      <c r="BN394" s="1482">
        <f>'PREMIER TRIMES.'!E391</f>
        <v>0</v>
      </c>
      <c r="BO394" s="1482">
        <f>'PREMIER TRIMES.'!F391</f>
        <v>0</v>
      </c>
      <c r="BP394" s="1483">
        <f>'PREMIER TRIMES.'!G391</f>
        <v>0</v>
      </c>
      <c r="BQ394" s="1482">
        <f>'PREMIER TRIMES.'!H391</f>
        <v>0</v>
      </c>
    </row>
    <row r="395" spans="63:69" ht="16.5" thickBot="1" x14ac:dyDescent="0.3">
      <c r="BK395" s="1481">
        <f>'PREMIER TRIMES.'!B392</f>
        <v>0</v>
      </c>
      <c r="BL395" s="1482">
        <f>'PREMIER TRIMES.'!C392</f>
        <v>0</v>
      </c>
      <c r="BM395" s="1482">
        <f>'PREMIER TRIMES.'!D392</f>
        <v>0</v>
      </c>
      <c r="BN395" s="1482">
        <f>'PREMIER TRIMES.'!E392</f>
        <v>0</v>
      </c>
      <c r="BO395" s="1482">
        <f>'PREMIER TRIMES.'!F392</f>
        <v>0</v>
      </c>
      <c r="BP395" s="1483">
        <f>'PREMIER TRIMES.'!G392</f>
        <v>0</v>
      </c>
      <c r="BQ395" s="1482">
        <f>'PREMIER TRIMES.'!H392</f>
        <v>0</v>
      </c>
    </row>
    <row r="396" spans="63:69" ht="16.5" thickBot="1" x14ac:dyDescent="0.3">
      <c r="BK396" s="1481">
        <f>'PREMIER TRIMES.'!B393</f>
        <v>0</v>
      </c>
      <c r="BL396" s="1482">
        <f>'PREMIER TRIMES.'!C393</f>
        <v>0</v>
      </c>
      <c r="BM396" s="1482">
        <f>'PREMIER TRIMES.'!D393</f>
        <v>0</v>
      </c>
      <c r="BN396" s="1482">
        <f>'PREMIER TRIMES.'!E393</f>
        <v>0</v>
      </c>
      <c r="BO396" s="1482">
        <f>'PREMIER TRIMES.'!F393</f>
        <v>0</v>
      </c>
      <c r="BP396" s="1483">
        <f>'PREMIER TRIMES.'!G393</f>
        <v>0</v>
      </c>
      <c r="BQ396" s="1482">
        <f>'PREMIER TRIMES.'!H393</f>
        <v>0</v>
      </c>
    </row>
    <row r="397" spans="63:69" ht="16.5" thickBot="1" x14ac:dyDescent="0.3">
      <c r="BK397" s="1481">
        <f>'PREMIER TRIMES.'!B394</f>
        <v>0</v>
      </c>
      <c r="BL397" s="1482">
        <f>'PREMIER TRIMES.'!C394</f>
        <v>0</v>
      </c>
      <c r="BM397" s="1482">
        <f>'PREMIER TRIMES.'!D394</f>
        <v>0</v>
      </c>
      <c r="BN397" s="1482">
        <f>'PREMIER TRIMES.'!E394</f>
        <v>0</v>
      </c>
      <c r="BO397" s="1482">
        <f>'PREMIER TRIMES.'!F394</f>
        <v>0</v>
      </c>
      <c r="BP397" s="1483">
        <f>'PREMIER TRIMES.'!G394</f>
        <v>0</v>
      </c>
      <c r="BQ397" s="1482">
        <f>'PREMIER TRIMES.'!H394</f>
        <v>0</v>
      </c>
    </row>
    <row r="398" spans="63:69" ht="16.5" thickBot="1" x14ac:dyDescent="0.3">
      <c r="BK398" s="1481">
        <f>'PREMIER TRIMES.'!B395</f>
        <v>0</v>
      </c>
      <c r="BL398" s="1482">
        <f>'PREMIER TRIMES.'!C395</f>
        <v>0</v>
      </c>
      <c r="BM398" s="1482">
        <f>'PREMIER TRIMES.'!D395</f>
        <v>0</v>
      </c>
      <c r="BN398" s="1482">
        <f>'PREMIER TRIMES.'!E395</f>
        <v>0</v>
      </c>
      <c r="BO398" s="1482">
        <f>'PREMIER TRIMES.'!F395</f>
        <v>0</v>
      </c>
      <c r="BP398" s="1483">
        <f>'PREMIER TRIMES.'!G395</f>
        <v>0</v>
      </c>
      <c r="BQ398" s="1482">
        <f>'PREMIER TRIMES.'!H395</f>
        <v>0</v>
      </c>
    </row>
    <row r="399" spans="63:69" ht="16.5" thickBot="1" x14ac:dyDescent="0.3">
      <c r="BK399" s="1481">
        <f>'PREMIER TRIMES.'!B396</f>
        <v>0</v>
      </c>
      <c r="BL399" s="1482">
        <f>'PREMIER TRIMES.'!C396</f>
        <v>0</v>
      </c>
      <c r="BM399" s="1482">
        <f>'PREMIER TRIMES.'!D396</f>
        <v>0</v>
      </c>
      <c r="BN399" s="1482">
        <f>'PREMIER TRIMES.'!E396</f>
        <v>0</v>
      </c>
      <c r="BO399" s="1482">
        <f>'PREMIER TRIMES.'!F396</f>
        <v>0</v>
      </c>
      <c r="BP399" s="1483">
        <f>'PREMIER TRIMES.'!G396</f>
        <v>0</v>
      </c>
      <c r="BQ399" s="1482">
        <f>'PREMIER TRIMES.'!H396</f>
        <v>0</v>
      </c>
    </row>
    <row r="400" spans="63:69" ht="16.5" thickBot="1" x14ac:dyDescent="0.3">
      <c r="BK400" s="1481">
        <f>'PREMIER TRIMES.'!B397</f>
        <v>0</v>
      </c>
      <c r="BL400" s="1482">
        <f>'PREMIER TRIMES.'!C397</f>
        <v>0</v>
      </c>
      <c r="BM400" s="1482">
        <f>'PREMIER TRIMES.'!D397</f>
        <v>0</v>
      </c>
      <c r="BN400" s="1482">
        <f>'PREMIER TRIMES.'!E397</f>
        <v>0</v>
      </c>
      <c r="BO400" s="1482">
        <f>'PREMIER TRIMES.'!F397</f>
        <v>0</v>
      </c>
      <c r="BP400" s="1483">
        <f>'PREMIER TRIMES.'!G397</f>
        <v>0</v>
      </c>
      <c r="BQ400" s="1482">
        <f>'PREMIER TRIMES.'!H397</f>
        <v>0</v>
      </c>
    </row>
    <row r="401" spans="63:69" ht="16.5" thickBot="1" x14ac:dyDescent="0.3">
      <c r="BK401" s="1481">
        <f>'PREMIER TRIMES.'!B398</f>
        <v>0</v>
      </c>
      <c r="BL401" s="1482">
        <f>'PREMIER TRIMES.'!C398</f>
        <v>0</v>
      </c>
      <c r="BM401" s="1482">
        <f>'PREMIER TRIMES.'!D398</f>
        <v>0</v>
      </c>
      <c r="BN401" s="1482">
        <f>'PREMIER TRIMES.'!E398</f>
        <v>0</v>
      </c>
      <c r="BO401" s="1482">
        <f>'PREMIER TRIMES.'!F398</f>
        <v>0</v>
      </c>
      <c r="BP401" s="1483">
        <f>'PREMIER TRIMES.'!G398</f>
        <v>0</v>
      </c>
      <c r="BQ401" s="1482">
        <f>'PREMIER TRIMES.'!H398</f>
        <v>0</v>
      </c>
    </row>
    <row r="402" spans="63:69" ht="16.5" thickBot="1" x14ac:dyDescent="0.3">
      <c r="BK402" s="1481">
        <f>'PREMIER TRIMES.'!B399</f>
        <v>0</v>
      </c>
      <c r="BL402" s="1482">
        <f>'PREMIER TRIMES.'!C399</f>
        <v>0</v>
      </c>
      <c r="BM402" s="1482">
        <f>'PREMIER TRIMES.'!D399</f>
        <v>0</v>
      </c>
      <c r="BN402" s="1482">
        <f>'PREMIER TRIMES.'!E399</f>
        <v>0</v>
      </c>
      <c r="BO402" s="1482">
        <f>'PREMIER TRIMES.'!F399</f>
        <v>0</v>
      </c>
      <c r="BP402" s="1483">
        <f>'PREMIER TRIMES.'!G399</f>
        <v>0</v>
      </c>
      <c r="BQ402" s="1482">
        <f>'PREMIER TRIMES.'!H399</f>
        <v>0</v>
      </c>
    </row>
    <row r="403" spans="63:69" ht="16.5" thickBot="1" x14ac:dyDescent="0.3">
      <c r="BK403" s="1481">
        <f>'PREMIER TRIMES.'!B400</f>
        <v>0</v>
      </c>
      <c r="BL403" s="1482">
        <f>'PREMIER TRIMES.'!C400</f>
        <v>0</v>
      </c>
      <c r="BM403" s="1482">
        <f>'PREMIER TRIMES.'!D400</f>
        <v>0</v>
      </c>
      <c r="BN403" s="1482">
        <f>'PREMIER TRIMES.'!E400</f>
        <v>0</v>
      </c>
      <c r="BO403" s="1482">
        <f>'PREMIER TRIMES.'!F400</f>
        <v>0</v>
      </c>
      <c r="BP403" s="1483">
        <f>'PREMIER TRIMES.'!G400</f>
        <v>0</v>
      </c>
      <c r="BQ403" s="1482">
        <f>'PREMIER TRIMES.'!H400</f>
        <v>0</v>
      </c>
    </row>
    <row r="404" spans="63:69" ht="16.5" thickBot="1" x14ac:dyDescent="0.3">
      <c r="BK404" s="1481">
        <f>'PREMIER TRIMES.'!B401</f>
        <v>0</v>
      </c>
      <c r="BL404" s="1482">
        <f>'PREMIER TRIMES.'!C401</f>
        <v>0</v>
      </c>
      <c r="BM404" s="1482">
        <f>'PREMIER TRIMES.'!D401</f>
        <v>0</v>
      </c>
      <c r="BN404" s="1482">
        <f>'PREMIER TRIMES.'!E401</f>
        <v>0</v>
      </c>
      <c r="BO404" s="1482">
        <f>'PREMIER TRIMES.'!F401</f>
        <v>0</v>
      </c>
      <c r="BP404" s="1483">
        <f>'PREMIER TRIMES.'!G401</f>
        <v>0</v>
      </c>
      <c r="BQ404" s="1482">
        <f>'PREMIER TRIMES.'!H401</f>
        <v>0</v>
      </c>
    </row>
    <row r="405" spans="63:69" ht="16.5" thickBot="1" x14ac:dyDescent="0.3">
      <c r="BK405" s="1481">
        <f>'PREMIER TRIMES.'!B402</f>
        <v>0</v>
      </c>
      <c r="BL405" s="1482">
        <f>'PREMIER TRIMES.'!C402</f>
        <v>0</v>
      </c>
      <c r="BM405" s="1482">
        <f>'PREMIER TRIMES.'!D402</f>
        <v>0</v>
      </c>
      <c r="BN405" s="1482">
        <f>'PREMIER TRIMES.'!E402</f>
        <v>0</v>
      </c>
      <c r="BO405" s="1482">
        <f>'PREMIER TRIMES.'!F402</f>
        <v>0</v>
      </c>
      <c r="BP405" s="1483">
        <f>'PREMIER TRIMES.'!G402</f>
        <v>0</v>
      </c>
      <c r="BQ405" s="1482">
        <f>'PREMIER TRIMES.'!H402</f>
        <v>0</v>
      </c>
    </row>
    <row r="406" spans="63:69" ht="16.5" thickBot="1" x14ac:dyDescent="0.3">
      <c r="BK406" s="1481">
        <f>'PREMIER TRIMES.'!B403</f>
        <v>0</v>
      </c>
      <c r="BL406" s="1482">
        <f>'PREMIER TRIMES.'!C403</f>
        <v>0</v>
      </c>
      <c r="BM406" s="1482">
        <f>'PREMIER TRIMES.'!D403</f>
        <v>0</v>
      </c>
      <c r="BN406" s="1482">
        <f>'PREMIER TRIMES.'!E403</f>
        <v>0</v>
      </c>
      <c r="BO406" s="1482">
        <f>'PREMIER TRIMES.'!F403</f>
        <v>0</v>
      </c>
      <c r="BP406" s="1483">
        <f>'PREMIER TRIMES.'!G403</f>
        <v>0</v>
      </c>
      <c r="BQ406" s="1482">
        <f>'PREMIER TRIMES.'!H403</f>
        <v>0</v>
      </c>
    </row>
    <row r="407" spans="63:69" ht="16.5" thickBot="1" x14ac:dyDescent="0.3">
      <c r="BK407" s="1481">
        <f>'PREMIER TRIMES.'!B404</f>
        <v>0</v>
      </c>
      <c r="BL407" s="1482">
        <f>'PREMIER TRIMES.'!C404</f>
        <v>0</v>
      </c>
      <c r="BM407" s="1482">
        <f>'PREMIER TRIMES.'!D404</f>
        <v>0</v>
      </c>
      <c r="BN407" s="1482">
        <f>'PREMIER TRIMES.'!E404</f>
        <v>0</v>
      </c>
      <c r="BO407" s="1482">
        <f>'PREMIER TRIMES.'!F404</f>
        <v>0</v>
      </c>
      <c r="BP407" s="1483">
        <f>'PREMIER TRIMES.'!G404</f>
        <v>0</v>
      </c>
      <c r="BQ407" s="1482">
        <f>'PREMIER TRIMES.'!H404</f>
        <v>0</v>
      </c>
    </row>
    <row r="408" spans="63:69" ht="16.5" thickBot="1" x14ac:dyDescent="0.3">
      <c r="BK408" s="1481">
        <f>'PREMIER TRIMES.'!B405</f>
        <v>0</v>
      </c>
      <c r="BL408" s="1482">
        <f>'PREMIER TRIMES.'!C405</f>
        <v>0</v>
      </c>
      <c r="BM408" s="1482">
        <f>'PREMIER TRIMES.'!D405</f>
        <v>0</v>
      </c>
      <c r="BN408" s="1482">
        <f>'PREMIER TRIMES.'!E405</f>
        <v>0</v>
      </c>
      <c r="BO408" s="1482">
        <f>'PREMIER TRIMES.'!F405</f>
        <v>0</v>
      </c>
      <c r="BP408" s="1483">
        <f>'PREMIER TRIMES.'!G405</f>
        <v>0</v>
      </c>
      <c r="BQ408" s="1482">
        <f>'PREMIER TRIMES.'!H405</f>
        <v>0</v>
      </c>
    </row>
    <row r="409" spans="63:69" ht="16.5" thickBot="1" x14ac:dyDescent="0.3">
      <c r="BK409" s="1481">
        <f>'PREMIER TRIMES.'!B406</f>
        <v>0</v>
      </c>
      <c r="BL409" s="1482">
        <f>'PREMIER TRIMES.'!C406</f>
        <v>0</v>
      </c>
      <c r="BM409" s="1482">
        <f>'PREMIER TRIMES.'!D406</f>
        <v>0</v>
      </c>
      <c r="BN409" s="1482">
        <f>'PREMIER TRIMES.'!E406</f>
        <v>0</v>
      </c>
      <c r="BO409" s="1482">
        <f>'PREMIER TRIMES.'!F406</f>
        <v>0</v>
      </c>
      <c r="BP409" s="1483">
        <f>'PREMIER TRIMES.'!G406</f>
        <v>0</v>
      </c>
      <c r="BQ409" s="1482">
        <f>'PREMIER TRIMES.'!H406</f>
        <v>0</v>
      </c>
    </row>
    <row r="410" spans="63:69" ht="16.5" thickBot="1" x14ac:dyDescent="0.3">
      <c r="BK410" s="1481">
        <f>'PREMIER TRIMES.'!B407</f>
        <v>0</v>
      </c>
      <c r="BL410" s="1482">
        <f>'PREMIER TRIMES.'!C407</f>
        <v>0</v>
      </c>
      <c r="BM410" s="1482">
        <f>'PREMIER TRIMES.'!D407</f>
        <v>0</v>
      </c>
      <c r="BN410" s="1482">
        <f>'PREMIER TRIMES.'!E407</f>
        <v>0</v>
      </c>
      <c r="BO410" s="1482">
        <f>'PREMIER TRIMES.'!F407</f>
        <v>0</v>
      </c>
      <c r="BP410" s="1483">
        <f>'PREMIER TRIMES.'!G407</f>
        <v>0</v>
      </c>
      <c r="BQ410" s="1482">
        <f>'PREMIER TRIMES.'!H407</f>
        <v>0</v>
      </c>
    </row>
    <row r="411" spans="63:69" ht="16.5" thickBot="1" x14ac:dyDescent="0.3">
      <c r="BK411" s="1481">
        <f>'PREMIER TRIMES.'!B408</f>
        <v>0</v>
      </c>
      <c r="BL411" s="1482">
        <f>'PREMIER TRIMES.'!C408</f>
        <v>0</v>
      </c>
      <c r="BM411" s="1482">
        <f>'PREMIER TRIMES.'!D408</f>
        <v>0</v>
      </c>
      <c r="BN411" s="1482">
        <f>'PREMIER TRIMES.'!E408</f>
        <v>0</v>
      </c>
      <c r="BO411" s="1482">
        <f>'PREMIER TRIMES.'!F408</f>
        <v>0</v>
      </c>
      <c r="BP411" s="1483">
        <f>'PREMIER TRIMES.'!G408</f>
        <v>0</v>
      </c>
      <c r="BQ411" s="1482">
        <f>'PREMIER TRIMES.'!H408</f>
        <v>0</v>
      </c>
    </row>
    <row r="412" spans="63:69" ht="16.5" thickBot="1" x14ac:dyDescent="0.3">
      <c r="BK412" s="1481">
        <f>'PREMIER TRIMES.'!B409</f>
        <v>0</v>
      </c>
      <c r="BL412" s="1482">
        <f>'PREMIER TRIMES.'!C409</f>
        <v>0</v>
      </c>
      <c r="BM412" s="1482">
        <f>'PREMIER TRIMES.'!D409</f>
        <v>0</v>
      </c>
      <c r="BN412" s="1482">
        <f>'PREMIER TRIMES.'!E409</f>
        <v>0</v>
      </c>
      <c r="BO412" s="1482">
        <f>'PREMIER TRIMES.'!F409</f>
        <v>0</v>
      </c>
      <c r="BP412" s="1483">
        <f>'PREMIER TRIMES.'!G409</f>
        <v>0</v>
      </c>
      <c r="BQ412" s="1482">
        <f>'PREMIER TRIMES.'!H409</f>
        <v>0</v>
      </c>
    </row>
    <row r="413" spans="63:69" ht="16.5" thickBot="1" x14ac:dyDescent="0.3">
      <c r="BK413" s="1481">
        <f>'PREMIER TRIMES.'!B410</f>
        <v>0</v>
      </c>
      <c r="BL413" s="1482">
        <f>'PREMIER TRIMES.'!C410</f>
        <v>0</v>
      </c>
      <c r="BM413" s="1482">
        <f>'PREMIER TRIMES.'!D410</f>
        <v>0</v>
      </c>
      <c r="BN413" s="1482">
        <f>'PREMIER TRIMES.'!E410</f>
        <v>0</v>
      </c>
      <c r="BO413" s="1482">
        <f>'PREMIER TRIMES.'!F410</f>
        <v>0</v>
      </c>
      <c r="BP413" s="1483">
        <f>'PREMIER TRIMES.'!G410</f>
        <v>0</v>
      </c>
      <c r="BQ413" s="1482">
        <f>'PREMIER TRIMES.'!H410</f>
        <v>0</v>
      </c>
    </row>
    <row r="414" spans="63:69" ht="16.5" thickBot="1" x14ac:dyDescent="0.3">
      <c r="BK414" s="1481">
        <f>'PREMIER TRIMES.'!B411</f>
        <v>0</v>
      </c>
      <c r="BL414" s="1482">
        <f>'PREMIER TRIMES.'!C411</f>
        <v>0</v>
      </c>
      <c r="BM414" s="1482">
        <f>'PREMIER TRIMES.'!D411</f>
        <v>0</v>
      </c>
      <c r="BN414" s="1482">
        <f>'PREMIER TRIMES.'!E411</f>
        <v>0</v>
      </c>
      <c r="BO414" s="1482">
        <f>'PREMIER TRIMES.'!F411</f>
        <v>0</v>
      </c>
      <c r="BP414" s="1483">
        <f>'PREMIER TRIMES.'!G411</f>
        <v>0</v>
      </c>
      <c r="BQ414" s="1482">
        <f>'PREMIER TRIMES.'!H411</f>
        <v>0</v>
      </c>
    </row>
    <row r="415" spans="63:69" ht="16.5" thickBot="1" x14ac:dyDescent="0.3">
      <c r="BK415" s="1481">
        <f>'PREMIER TRIMES.'!B412</f>
        <v>0</v>
      </c>
      <c r="BL415" s="1482">
        <f>'PREMIER TRIMES.'!C412</f>
        <v>0</v>
      </c>
      <c r="BM415" s="1482">
        <f>'PREMIER TRIMES.'!D412</f>
        <v>0</v>
      </c>
      <c r="BN415" s="1482">
        <f>'PREMIER TRIMES.'!E412</f>
        <v>0</v>
      </c>
      <c r="BO415" s="1482">
        <f>'PREMIER TRIMES.'!F412</f>
        <v>0</v>
      </c>
      <c r="BP415" s="1483">
        <f>'PREMIER TRIMES.'!G412</f>
        <v>0</v>
      </c>
      <c r="BQ415" s="1482">
        <f>'PREMIER TRIMES.'!H412</f>
        <v>0</v>
      </c>
    </row>
    <row r="416" spans="63:69" ht="16.5" thickBot="1" x14ac:dyDescent="0.3">
      <c r="BK416" s="1481">
        <f>'PREMIER TRIMES.'!B413</f>
        <v>0</v>
      </c>
      <c r="BL416" s="1482">
        <f>'PREMIER TRIMES.'!C413</f>
        <v>0</v>
      </c>
      <c r="BM416" s="1482">
        <f>'PREMIER TRIMES.'!D413</f>
        <v>0</v>
      </c>
      <c r="BN416" s="1482">
        <f>'PREMIER TRIMES.'!E413</f>
        <v>0</v>
      </c>
      <c r="BO416" s="1482">
        <f>'PREMIER TRIMES.'!F413</f>
        <v>0</v>
      </c>
      <c r="BP416" s="1483">
        <f>'PREMIER TRIMES.'!G413</f>
        <v>0</v>
      </c>
      <c r="BQ416" s="1482">
        <f>'PREMIER TRIMES.'!H413</f>
        <v>0</v>
      </c>
    </row>
    <row r="417" spans="63:69" ht="21" thickBot="1" x14ac:dyDescent="0.3">
      <c r="BK417" s="684" t="s">
        <v>1</v>
      </c>
      <c r="BL417" s="78" t="s">
        <v>119</v>
      </c>
      <c r="BM417" s="78" t="s">
        <v>120</v>
      </c>
      <c r="BN417" s="78" t="s">
        <v>121</v>
      </c>
      <c r="BO417" s="78" t="s">
        <v>122</v>
      </c>
      <c r="BP417" s="78" t="s">
        <v>123</v>
      </c>
      <c r="BQ417" s="78" t="s">
        <v>124</v>
      </c>
    </row>
    <row r="418" spans="63:69" ht="21.75" thickBot="1" x14ac:dyDescent="0.3">
      <c r="BK418" s="676">
        <f>'PREMIER TRIMES.'!B415</f>
        <v>0</v>
      </c>
      <c r="BL418" s="1500">
        <f>'PREMIER TRIMES.'!C415</f>
        <v>0</v>
      </c>
      <c r="BM418" s="1500">
        <f>'PREMIER TRIMES.'!D415</f>
        <v>0</v>
      </c>
      <c r="BN418" s="1500">
        <f>'PREMIER TRIMES.'!E415</f>
        <v>0</v>
      </c>
      <c r="BO418" s="1500">
        <f>'PREMIER TRIMES.'!F415</f>
        <v>0</v>
      </c>
      <c r="BP418" s="1501">
        <f>'PREMIER TRIMES.'!G415</f>
        <v>0</v>
      </c>
      <c r="BQ418" s="1500">
        <f>'PREMIER TRIMES.'!H415</f>
        <v>0</v>
      </c>
    </row>
    <row r="419" spans="63:69" ht="21.75" thickBot="1" x14ac:dyDescent="0.3">
      <c r="BK419" s="676">
        <f>'PREMIER TRIMES.'!B416</f>
        <v>0</v>
      </c>
      <c r="BL419" s="1500">
        <f>'PREMIER TRIMES.'!C416</f>
        <v>0</v>
      </c>
      <c r="BM419" s="1500">
        <f>'PREMIER TRIMES.'!D416</f>
        <v>0</v>
      </c>
      <c r="BN419" s="1500">
        <f>'PREMIER TRIMES.'!E416</f>
        <v>0</v>
      </c>
      <c r="BO419" s="1500">
        <f>'PREMIER TRIMES.'!F416</f>
        <v>0</v>
      </c>
      <c r="BP419" s="1501">
        <f>'PREMIER TRIMES.'!G416</f>
        <v>0</v>
      </c>
      <c r="BQ419" s="1500">
        <f>'PREMIER TRIMES.'!H416</f>
        <v>0</v>
      </c>
    </row>
    <row r="420" spans="63:69" ht="21.75" thickBot="1" x14ac:dyDescent="0.3">
      <c r="BK420" s="676">
        <f>'PREMIER TRIMES.'!B417</f>
        <v>0</v>
      </c>
      <c r="BL420" s="1500">
        <f>'PREMIER TRIMES.'!C417</f>
        <v>0</v>
      </c>
      <c r="BM420" s="1500">
        <f>'PREMIER TRIMES.'!D417</f>
        <v>0</v>
      </c>
      <c r="BN420" s="1500">
        <f>'PREMIER TRIMES.'!E417</f>
        <v>0</v>
      </c>
      <c r="BO420" s="1500">
        <f>'PREMIER TRIMES.'!F417</f>
        <v>0</v>
      </c>
      <c r="BP420" s="1501">
        <f>'PREMIER TRIMES.'!G417</f>
        <v>0</v>
      </c>
      <c r="BQ420" s="1500">
        <f>'PREMIER TRIMES.'!H417</f>
        <v>0</v>
      </c>
    </row>
    <row r="421" spans="63:69" ht="21.75" thickBot="1" x14ac:dyDescent="0.3">
      <c r="BK421" s="676">
        <f>'PREMIER TRIMES.'!B418</f>
        <v>0</v>
      </c>
      <c r="BL421" s="1500">
        <f>'PREMIER TRIMES.'!C418</f>
        <v>0</v>
      </c>
      <c r="BM421" s="1500">
        <f>'PREMIER TRIMES.'!D418</f>
        <v>0</v>
      </c>
      <c r="BN421" s="1500">
        <f>'PREMIER TRIMES.'!E418</f>
        <v>0</v>
      </c>
      <c r="BO421" s="1500">
        <f>'PREMIER TRIMES.'!F418</f>
        <v>0</v>
      </c>
      <c r="BP421" s="1501">
        <f>'PREMIER TRIMES.'!G418</f>
        <v>0</v>
      </c>
      <c r="BQ421" s="1500">
        <f>'PREMIER TRIMES.'!H418</f>
        <v>0</v>
      </c>
    </row>
    <row r="422" spans="63:69" ht="21.75" thickBot="1" x14ac:dyDescent="0.3">
      <c r="BK422" s="676">
        <f>'PREMIER TRIMES.'!B419</f>
        <v>0</v>
      </c>
      <c r="BL422" s="1500">
        <f>'PREMIER TRIMES.'!C419</f>
        <v>0</v>
      </c>
      <c r="BM422" s="1500">
        <f>'PREMIER TRIMES.'!D419</f>
        <v>0</v>
      </c>
      <c r="BN422" s="1500">
        <f>'PREMIER TRIMES.'!E419</f>
        <v>0</v>
      </c>
      <c r="BO422" s="1500">
        <f>'PREMIER TRIMES.'!F419</f>
        <v>0</v>
      </c>
      <c r="BP422" s="1501">
        <f>'PREMIER TRIMES.'!G419</f>
        <v>0</v>
      </c>
      <c r="BQ422" s="1500">
        <f>'PREMIER TRIMES.'!H419</f>
        <v>0</v>
      </c>
    </row>
    <row r="423" spans="63:69" ht="21.75" thickBot="1" x14ac:dyDescent="0.3">
      <c r="BK423" s="676">
        <f>'PREMIER TRIMES.'!B420</f>
        <v>0</v>
      </c>
      <c r="BL423" s="1500">
        <f>'PREMIER TRIMES.'!C420</f>
        <v>0</v>
      </c>
      <c r="BM423" s="1500">
        <f>'PREMIER TRIMES.'!D420</f>
        <v>0</v>
      </c>
      <c r="BN423" s="1500">
        <f>'PREMIER TRIMES.'!E420</f>
        <v>0</v>
      </c>
      <c r="BO423" s="1500">
        <f>'PREMIER TRIMES.'!F420</f>
        <v>0</v>
      </c>
      <c r="BP423" s="1501">
        <f>'PREMIER TRIMES.'!G420</f>
        <v>0</v>
      </c>
      <c r="BQ423" s="1500">
        <f>'PREMIER TRIMES.'!H420</f>
        <v>0</v>
      </c>
    </row>
    <row r="424" spans="63:69" ht="21.75" thickBot="1" x14ac:dyDescent="0.3">
      <c r="BK424" s="676">
        <f>'PREMIER TRIMES.'!B421</f>
        <v>0</v>
      </c>
      <c r="BL424" s="1500">
        <f>'PREMIER TRIMES.'!C421</f>
        <v>0</v>
      </c>
      <c r="BM424" s="1500">
        <f>'PREMIER TRIMES.'!D421</f>
        <v>0</v>
      </c>
      <c r="BN424" s="1500">
        <f>'PREMIER TRIMES.'!E421</f>
        <v>0</v>
      </c>
      <c r="BO424" s="1500">
        <f>'PREMIER TRIMES.'!F421</f>
        <v>0</v>
      </c>
      <c r="BP424" s="1501">
        <f>'PREMIER TRIMES.'!G421</f>
        <v>0</v>
      </c>
      <c r="BQ424" s="1500">
        <f>'PREMIER TRIMES.'!H421</f>
        <v>0</v>
      </c>
    </row>
    <row r="425" spans="63:69" ht="21.75" thickBot="1" x14ac:dyDescent="0.3">
      <c r="BK425" s="676">
        <f>'PREMIER TRIMES.'!B422</f>
        <v>0</v>
      </c>
      <c r="BL425" s="1500">
        <f>'PREMIER TRIMES.'!C422</f>
        <v>0</v>
      </c>
      <c r="BM425" s="1500">
        <f>'PREMIER TRIMES.'!D422</f>
        <v>0</v>
      </c>
      <c r="BN425" s="1500">
        <f>'PREMIER TRIMES.'!E422</f>
        <v>0</v>
      </c>
      <c r="BO425" s="1500">
        <f>'PREMIER TRIMES.'!F422</f>
        <v>0</v>
      </c>
      <c r="BP425" s="1501">
        <f>'PREMIER TRIMES.'!G422</f>
        <v>0</v>
      </c>
      <c r="BQ425" s="1500">
        <f>'PREMIER TRIMES.'!H422</f>
        <v>0</v>
      </c>
    </row>
    <row r="426" spans="63:69" ht="21.75" thickBot="1" x14ac:dyDescent="0.3">
      <c r="BK426" s="676">
        <f>'PREMIER TRIMES.'!B423</f>
        <v>0</v>
      </c>
      <c r="BL426" s="1500">
        <f>'PREMIER TRIMES.'!C423</f>
        <v>0</v>
      </c>
      <c r="BM426" s="1500">
        <f>'PREMIER TRIMES.'!D423</f>
        <v>0</v>
      </c>
      <c r="BN426" s="1500">
        <f>'PREMIER TRIMES.'!E423</f>
        <v>0</v>
      </c>
      <c r="BO426" s="1500">
        <f>'PREMIER TRIMES.'!F423</f>
        <v>0</v>
      </c>
      <c r="BP426" s="1501">
        <f>'PREMIER TRIMES.'!G423</f>
        <v>0</v>
      </c>
      <c r="BQ426" s="1500">
        <f>'PREMIER TRIMES.'!H423</f>
        <v>0</v>
      </c>
    </row>
    <row r="427" spans="63:69" ht="21.75" thickBot="1" x14ac:dyDescent="0.3">
      <c r="BK427" s="676">
        <f>'PREMIER TRIMES.'!B424</f>
        <v>0</v>
      </c>
      <c r="BL427" s="1500">
        <f>'PREMIER TRIMES.'!C424</f>
        <v>0</v>
      </c>
      <c r="BM427" s="1500">
        <f>'PREMIER TRIMES.'!D424</f>
        <v>0</v>
      </c>
      <c r="BN427" s="1500">
        <f>'PREMIER TRIMES.'!E424</f>
        <v>0</v>
      </c>
      <c r="BO427" s="1500">
        <f>'PREMIER TRIMES.'!F424</f>
        <v>0</v>
      </c>
      <c r="BP427" s="1501">
        <f>'PREMIER TRIMES.'!G424</f>
        <v>0</v>
      </c>
      <c r="BQ427" s="1500">
        <f>'PREMIER TRIMES.'!H424</f>
        <v>0</v>
      </c>
    </row>
    <row r="428" spans="63:69" ht="21.75" thickBot="1" x14ac:dyDescent="0.3">
      <c r="BK428" s="676">
        <f>'PREMIER TRIMES.'!B425</f>
        <v>0</v>
      </c>
      <c r="BL428" s="1500">
        <f>'PREMIER TRIMES.'!C425</f>
        <v>0</v>
      </c>
      <c r="BM428" s="1500">
        <f>'PREMIER TRIMES.'!D425</f>
        <v>0</v>
      </c>
      <c r="BN428" s="1500">
        <f>'PREMIER TRIMES.'!E425</f>
        <v>0</v>
      </c>
      <c r="BO428" s="1500">
        <f>'PREMIER TRIMES.'!F425</f>
        <v>0</v>
      </c>
      <c r="BP428" s="1501">
        <f>'PREMIER TRIMES.'!G425</f>
        <v>0</v>
      </c>
      <c r="BQ428" s="1500">
        <f>'PREMIER TRIMES.'!H425</f>
        <v>0</v>
      </c>
    </row>
    <row r="429" spans="63:69" ht="21.75" thickBot="1" x14ac:dyDescent="0.3">
      <c r="BK429" s="676">
        <f>'PREMIER TRIMES.'!B426</f>
        <v>0</v>
      </c>
      <c r="BL429" s="1500">
        <f>'PREMIER TRIMES.'!C426</f>
        <v>0</v>
      </c>
      <c r="BM429" s="1500">
        <f>'PREMIER TRIMES.'!D426</f>
        <v>0</v>
      </c>
      <c r="BN429" s="1500">
        <f>'PREMIER TRIMES.'!E426</f>
        <v>0</v>
      </c>
      <c r="BO429" s="1500">
        <f>'PREMIER TRIMES.'!F426</f>
        <v>0</v>
      </c>
      <c r="BP429" s="1501">
        <f>'PREMIER TRIMES.'!G426</f>
        <v>0</v>
      </c>
      <c r="BQ429" s="1500">
        <f>'PREMIER TRIMES.'!H426</f>
        <v>0</v>
      </c>
    </row>
    <row r="430" spans="63:69" ht="21.75" thickBot="1" x14ac:dyDescent="0.3">
      <c r="BK430" s="676">
        <f>'PREMIER TRIMES.'!B427</f>
        <v>0</v>
      </c>
      <c r="BL430" s="1500">
        <f>'PREMIER TRIMES.'!C427</f>
        <v>0</v>
      </c>
      <c r="BM430" s="1500">
        <f>'PREMIER TRIMES.'!D427</f>
        <v>0</v>
      </c>
      <c r="BN430" s="1500">
        <f>'PREMIER TRIMES.'!E427</f>
        <v>0</v>
      </c>
      <c r="BO430" s="1500">
        <f>'PREMIER TRIMES.'!F427</f>
        <v>0</v>
      </c>
      <c r="BP430" s="1501">
        <f>'PREMIER TRIMES.'!G427</f>
        <v>0</v>
      </c>
      <c r="BQ430" s="1500">
        <f>'PREMIER TRIMES.'!H427</f>
        <v>0</v>
      </c>
    </row>
    <row r="431" spans="63:69" ht="21.75" thickBot="1" x14ac:dyDescent="0.3">
      <c r="BK431" s="676">
        <f>'PREMIER TRIMES.'!B428</f>
        <v>0</v>
      </c>
      <c r="BL431" s="1500">
        <f>'PREMIER TRIMES.'!C428</f>
        <v>0</v>
      </c>
      <c r="BM431" s="1500">
        <f>'PREMIER TRIMES.'!D428</f>
        <v>0</v>
      </c>
      <c r="BN431" s="1500">
        <f>'PREMIER TRIMES.'!E428</f>
        <v>0</v>
      </c>
      <c r="BO431" s="1500">
        <f>'PREMIER TRIMES.'!F428</f>
        <v>0</v>
      </c>
      <c r="BP431" s="1501">
        <f>'PREMIER TRIMES.'!G428</f>
        <v>0</v>
      </c>
      <c r="BQ431" s="1500">
        <f>'PREMIER TRIMES.'!H428</f>
        <v>0</v>
      </c>
    </row>
    <row r="432" spans="63:69" ht="21.75" thickBot="1" x14ac:dyDescent="0.3">
      <c r="BK432" s="676">
        <f>'PREMIER TRIMES.'!B429</f>
        <v>0</v>
      </c>
      <c r="BL432" s="1500">
        <f>'PREMIER TRIMES.'!C429</f>
        <v>0</v>
      </c>
      <c r="BM432" s="1500">
        <f>'PREMIER TRIMES.'!D429</f>
        <v>0</v>
      </c>
      <c r="BN432" s="1500">
        <f>'PREMIER TRIMES.'!E429</f>
        <v>0</v>
      </c>
      <c r="BO432" s="1500">
        <f>'PREMIER TRIMES.'!F429</f>
        <v>0</v>
      </c>
      <c r="BP432" s="1501">
        <f>'PREMIER TRIMES.'!G429</f>
        <v>0</v>
      </c>
      <c r="BQ432" s="1500">
        <f>'PREMIER TRIMES.'!H429</f>
        <v>0</v>
      </c>
    </row>
    <row r="433" spans="63:75" ht="21.75" thickBot="1" x14ac:dyDescent="0.3">
      <c r="BK433" s="676">
        <f>'PREMIER TRIMES.'!B430</f>
        <v>0</v>
      </c>
      <c r="BL433" s="1500">
        <f>'PREMIER TRIMES.'!C430</f>
        <v>0</v>
      </c>
      <c r="BM433" s="1500">
        <f>'PREMIER TRIMES.'!D430</f>
        <v>0</v>
      </c>
      <c r="BN433" s="1500">
        <f>'PREMIER TRIMES.'!E430</f>
        <v>0</v>
      </c>
      <c r="BO433" s="1500">
        <f>'PREMIER TRIMES.'!F430</f>
        <v>0</v>
      </c>
      <c r="BP433" s="1501">
        <f>'PREMIER TRIMES.'!G430</f>
        <v>0</v>
      </c>
      <c r="BQ433" s="1500">
        <f>'PREMIER TRIMES.'!H430</f>
        <v>0</v>
      </c>
    </row>
    <row r="434" spans="63:75" ht="21.75" thickBot="1" x14ac:dyDescent="0.3">
      <c r="BK434" s="676">
        <f>'PREMIER TRIMES.'!B431</f>
        <v>0</v>
      </c>
      <c r="BL434" s="1500">
        <f>'PREMIER TRIMES.'!C431</f>
        <v>0</v>
      </c>
      <c r="BM434" s="1500">
        <f>'PREMIER TRIMES.'!D431</f>
        <v>0</v>
      </c>
      <c r="BN434" s="1500">
        <f>'PREMIER TRIMES.'!E431</f>
        <v>0</v>
      </c>
      <c r="BO434" s="1500">
        <f>'PREMIER TRIMES.'!F431</f>
        <v>0</v>
      </c>
      <c r="BP434" s="1501">
        <f>'PREMIER TRIMES.'!G431</f>
        <v>0</v>
      </c>
      <c r="BQ434" s="1500">
        <f>'PREMIER TRIMES.'!H431</f>
        <v>0</v>
      </c>
    </row>
    <row r="435" spans="63:75" ht="21.75" thickBot="1" x14ac:dyDescent="0.3">
      <c r="BK435" s="676">
        <f>'PREMIER TRIMES.'!B432</f>
        <v>0</v>
      </c>
      <c r="BL435" s="1500">
        <f>'PREMIER TRIMES.'!C432</f>
        <v>0</v>
      </c>
      <c r="BM435" s="1500">
        <f>'PREMIER TRIMES.'!D432</f>
        <v>0</v>
      </c>
      <c r="BN435" s="1500">
        <f>'PREMIER TRIMES.'!E432</f>
        <v>0</v>
      </c>
      <c r="BO435" s="1500">
        <f>'PREMIER TRIMES.'!F432</f>
        <v>0</v>
      </c>
      <c r="BP435" s="1501">
        <f>'PREMIER TRIMES.'!G432</f>
        <v>0</v>
      </c>
      <c r="BQ435" s="1500">
        <f>'PREMIER TRIMES.'!H432</f>
        <v>0</v>
      </c>
    </row>
    <row r="436" spans="63:75" ht="21.75" thickBot="1" x14ac:dyDescent="0.3">
      <c r="BK436" s="676">
        <f>'PREMIER TRIMES.'!B433</f>
        <v>0</v>
      </c>
      <c r="BL436" s="1500">
        <f>'PREMIER TRIMES.'!C433</f>
        <v>0</v>
      </c>
      <c r="BM436" s="1500">
        <f>'PREMIER TRIMES.'!D433</f>
        <v>0</v>
      </c>
      <c r="BN436" s="1500">
        <f>'PREMIER TRIMES.'!E433</f>
        <v>0</v>
      </c>
      <c r="BO436" s="1500">
        <f>'PREMIER TRIMES.'!F433</f>
        <v>0</v>
      </c>
      <c r="BP436" s="1501">
        <f>'PREMIER TRIMES.'!G433</f>
        <v>0</v>
      </c>
      <c r="BQ436" s="1500">
        <f>'PREMIER TRIMES.'!H433</f>
        <v>0</v>
      </c>
    </row>
    <row r="437" spans="63:75" ht="21.75" thickBot="1" x14ac:dyDescent="0.3">
      <c r="BK437" s="676">
        <f>'PREMIER TRIMES.'!B434</f>
        <v>0</v>
      </c>
      <c r="BL437" s="1500">
        <f>'PREMIER TRIMES.'!C434</f>
        <v>0</v>
      </c>
      <c r="BM437" s="1500">
        <f>'PREMIER TRIMES.'!D434</f>
        <v>0</v>
      </c>
      <c r="BN437" s="1500">
        <f>'PREMIER TRIMES.'!E434</f>
        <v>0</v>
      </c>
      <c r="BO437" s="1500">
        <f>'PREMIER TRIMES.'!F434</f>
        <v>0</v>
      </c>
      <c r="BP437" s="1501">
        <f>'PREMIER TRIMES.'!G434</f>
        <v>0</v>
      </c>
      <c r="BQ437" s="1500">
        <f>'PREMIER TRIMES.'!H434</f>
        <v>0</v>
      </c>
    </row>
    <row r="438" spans="63:75" ht="21.75" thickBot="1" x14ac:dyDescent="0.3">
      <c r="BK438" s="676">
        <f>'PREMIER TRIMES.'!B435</f>
        <v>0</v>
      </c>
      <c r="BL438" s="1500">
        <f>'PREMIER TRIMES.'!C435</f>
        <v>0</v>
      </c>
      <c r="BM438" s="1500">
        <f>'PREMIER TRIMES.'!D435</f>
        <v>0</v>
      </c>
      <c r="BN438" s="1500">
        <f>'PREMIER TRIMES.'!E435</f>
        <v>0</v>
      </c>
      <c r="BO438" s="1500">
        <f>'PREMIER TRIMES.'!F435</f>
        <v>0</v>
      </c>
      <c r="BP438" s="1501">
        <f>'PREMIER TRIMES.'!G435</f>
        <v>0</v>
      </c>
      <c r="BQ438" s="1500">
        <f>'PREMIER TRIMES.'!H435</f>
        <v>0</v>
      </c>
    </row>
    <row r="439" spans="63:75" x14ac:dyDescent="0.25">
      <c r="BR439" s="666"/>
    </row>
    <row r="440" spans="63:75" ht="22.5" x14ac:dyDescent="0.4">
      <c r="BS440" s="681" t="s">
        <v>784</v>
      </c>
      <c r="BT440" s="682"/>
      <c r="BU440" s="682"/>
      <c r="BV440" s="682"/>
      <c r="BW440" s="680">
        <v>10</v>
      </c>
    </row>
    <row r="441" spans="63:75" ht="23.25" thickBot="1" x14ac:dyDescent="0.45">
      <c r="BS441" s="681"/>
      <c r="BT441" s="682"/>
      <c r="BU441" s="682"/>
      <c r="BV441" s="682"/>
      <c r="BW441" s="682"/>
    </row>
    <row r="442" spans="63:75" ht="21" thickBot="1" x14ac:dyDescent="0.3">
      <c r="BS442" s="684" t="s">
        <v>1</v>
      </c>
      <c r="BT442" s="78" t="s">
        <v>34</v>
      </c>
      <c r="BU442" s="78" t="s">
        <v>94</v>
      </c>
      <c r="BV442" s="684" t="s">
        <v>132</v>
      </c>
      <c r="BW442" s="684" t="s">
        <v>90</v>
      </c>
    </row>
    <row r="443" spans="63:75" ht="16.5" thickBot="1" x14ac:dyDescent="0.3">
      <c r="BS443" s="1480">
        <f>'PREMIER TRIMES.'!B441</f>
        <v>0</v>
      </c>
      <c r="BT443" s="1482">
        <f>'PREMIER TRIMES.'!C441</f>
        <v>0</v>
      </c>
      <c r="BU443" s="1483">
        <f>'PREMIER TRIMES.'!D441</f>
        <v>0</v>
      </c>
      <c r="BV443" s="1482">
        <f>'PREMIER TRIMES.'!E441</f>
        <v>0</v>
      </c>
      <c r="BW443" s="1482">
        <f>'PREMIER TRIMES.'!F441</f>
        <v>0</v>
      </c>
    </row>
    <row r="444" spans="63:75" ht="16.5" thickBot="1" x14ac:dyDescent="0.3">
      <c r="BS444" s="1480">
        <f>'PREMIER TRIMES.'!B442</f>
        <v>0</v>
      </c>
      <c r="BT444" s="1482">
        <f>'PREMIER TRIMES.'!C442</f>
        <v>0</v>
      </c>
      <c r="BU444" s="1483">
        <f>'PREMIER TRIMES.'!D442</f>
        <v>0</v>
      </c>
      <c r="BV444" s="1482">
        <f>'PREMIER TRIMES.'!E442</f>
        <v>0</v>
      </c>
      <c r="BW444" s="1482">
        <f>'PREMIER TRIMES.'!F442</f>
        <v>0</v>
      </c>
    </row>
    <row r="445" spans="63:75" ht="16.5" thickBot="1" x14ac:dyDescent="0.3">
      <c r="BS445" s="1480">
        <f>'PREMIER TRIMES.'!B443</f>
        <v>0</v>
      </c>
      <c r="BT445" s="1482">
        <f>'PREMIER TRIMES.'!C443</f>
        <v>0</v>
      </c>
      <c r="BU445" s="1483">
        <f>'PREMIER TRIMES.'!D443</f>
        <v>0</v>
      </c>
      <c r="BV445" s="1482">
        <f>'PREMIER TRIMES.'!E443</f>
        <v>0</v>
      </c>
      <c r="BW445" s="1482">
        <f>'PREMIER TRIMES.'!F443</f>
        <v>0</v>
      </c>
    </row>
    <row r="446" spans="63:75" ht="16.5" thickBot="1" x14ac:dyDescent="0.3">
      <c r="BS446" s="1480">
        <f>'PREMIER TRIMES.'!B444</f>
        <v>0</v>
      </c>
      <c r="BT446" s="1482">
        <f>'PREMIER TRIMES.'!C444</f>
        <v>0</v>
      </c>
      <c r="BU446" s="1483">
        <f>'PREMIER TRIMES.'!D444</f>
        <v>0</v>
      </c>
      <c r="BV446" s="1482">
        <f>'PREMIER TRIMES.'!E444</f>
        <v>0</v>
      </c>
      <c r="BW446" s="1482">
        <f>'PREMIER TRIMES.'!F444</f>
        <v>0</v>
      </c>
    </row>
    <row r="447" spans="63:75" ht="16.5" thickBot="1" x14ac:dyDescent="0.3">
      <c r="BS447" s="1480">
        <f>'PREMIER TRIMES.'!B445</f>
        <v>0</v>
      </c>
      <c r="BT447" s="1482">
        <f>'PREMIER TRIMES.'!C445</f>
        <v>0</v>
      </c>
      <c r="BU447" s="1483">
        <f>'PREMIER TRIMES.'!D445</f>
        <v>0</v>
      </c>
      <c r="BV447" s="1482">
        <f>'PREMIER TRIMES.'!E445</f>
        <v>0</v>
      </c>
      <c r="BW447" s="1482">
        <f>'PREMIER TRIMES.'!F445</f>
        <v>0</v>
      </c>
    </row>
    <row r="448" spans="63:75" ht="16.5" thickBot="1" x14ac:dyDescent="0.3">
      <c r="BS448" s="1480">
        <f>'PREMIER TRIMES.'!B446</f>
        <v>0</v>
      </c>
      <c r="BT448" s="1482">
        <f>'PREMIER TRIMES.'!C446</f>
        <v>0</v>
      </c>
      <c r="BU448" s="1483">
        <f>'PREMIER TRIMES.'!D446</f>
        <v>0</v>
      </c>
      <c r="BV448" s="1482">
        <f>'PREMIER TRIMES.'!E446</f>
        <v>0</v>
      </c>
      <c r="BW448" s="1482">
        <f>'PREMIER TRIMES.'!F446</f>
        <v>0</v>
      </c>
    </row>
    <row r="449" spans="71:75" ht="16.5" thickBot="1" x14ac:dyDescent="0.3">
      <c r="BS449" s="1480">
        <f>'PREMIER TRIMES.'!B447</f>
        <v>0</v>
      </c>
      <c r="BT449" s="1482">
        <f>'PREMIER TRIMES.'!C447</f>
        <v>0</v>
      </c>
      <c r="BU449" s="1483">
        <f>'PREMIER TRIMES.'!D447</f>
        <v>0</v>
      </c>
      <c r="BV449" s="1482">
        <f>'PREMIER TRIMES.'!E447</f>
        <v>0</v>
      </c>
      <c r="BW449" s="1482">
        <f>'PREMIER TRIMES.'!F447</f>
        <v>0</v>
      </c>
    </row>
    <row r="450" spans="71:75" ht="16.5" thickBot="1" x14ac:dyDescent="0.3">
      <c r="BS450" s="1480">
        <f>'PREMIER TRIMES.'!B448</f>
        <v>0</v>
      </c>
      <c r="BT450" s="1482">
        <f>'PREMIER TRIMES.'!C448</f>
        <v>0</v>
      </c>
      <c r="BU450" s="1483">
        <f>'PREMIER TRIMES.'!D448</f>
        <v>0</v>
      </c>
      <c r="BV450" s="1482">
        <f>'PREMIER TRIMES.'!E448</f>
        <v>0</v>
      </c>
      <c r="BW450" s="1482">
        <f>'PREMIER TRIMES.'!F448</f>
        <v>0</v>
      </c>
    </row>
    <row r="451" spans="71:75" ht="16.5" thickBot="1" x14ac:dyDescent="0.3">
      <c r="BS451" s="1480">
        <f>'PREMIER TRIMES.'!B449</f>
        <v>0</v>
      </c>
      <c r="BT451" s="1482">
        <f>'PREMIER TRIMES.'!C449</f>
        <v>0</v>
      </c>
      <c r="BU451" s="1483">
        <f>'PREMIER TRIMES.'!D449</f>
        <v>0</v>
      </c>
      <c r="BV451" s="1482">
        <f>'PREMIER TRIMES.'!E449</f>
        <v>0</v>
      </c>
      <c r="BW451" s="1482">
        <f>'PREMIER TRIMES.'!F449</f>
        <v>0</v>
      </c>
    </row>
    <row r="452" spans="71:75" ht="16.5" thickBot="1" x14ac:dyDescent="0.3">
      <c r="BS452" s="1480">
        <f>'PREMIER TRIMES.'!B450</f>
        <v>0</v>
      </c>
      <c r="BT452" s="1482">
        <f>'PREMIER TRIMES.'!C450</f>
        <v>0</v>
      </c>
      <c r="BU452" s="1483">
        <f>'PREMIER TRIMES.'!D450</f>
        <v>0</v>
      </c>
      <c r="BV452" s="1482">
        <f>'PREMIER TRIMES.'!E450</f>
        <v>0</v>
      </c>
      <c r="BW452" s="1482">
        <f>'PREMIER TRIMES.'!F450</f>
        <v>0</v>
      </c>
    </row>
    <row r="453" spans="71:75" ht="16.5" thickBot="1" x14ac:dyDescent="0.3">
      <c r="BS453" s="1480">
        <f>'PREMIER TRIMES.'!B451</f>
        <v>0</v>
      </c>
      <c r="BT453" s="1482">
        <f>'PREMIER TRIMES.'!C451</f>
        <v>0</v>
      </c>
      <c r="BU453" s="1483">
        <f>'PREMIER TRIMES.'!D451</f>
        <v>0</v>
      </c>
      <c r="BV453" s="1482">
        <f>'PREMIER TRIMES.'!E451</f>
        <v>0</v>
      </c>
      <c r="BW453" s="1482">
        <f>'PREMIER TRIMES.'!F451</f>
        <v>0</v>
      </c>
    </row>
    <row r="454" spans="71:75" ht="16.5" thickBot="1" x14ac:dyDescent="0.3">
      <c r="BS454" s="1480">
        <f>'PREMIER TRIMES.'!B452</f>
        <v>0</v>
      </c>
      <c r="BT454" s="1482">
        <f>'PREMIER TRIMES.'!C452</f>
        <v>0</v>
      </c>
      <c r="BU454" s="1483">
        <f>'PREMIER TRIMES.'!D452</f>
        <v>0</v>
      </c>
      <c r="BV454" s="1482">
        <f>'PREMIER TRIMES.'!E452</f>
        <v>0</v>
      </c>
      <c r="BW454" s="1482">
        <f>'PREMIER TRIMES.'!F452</f>
        <v>0</v>
      </c>
    </row>
    <row r="455" spans="71:75" ht="16.5" thickBot="1" x14ac:dyDescent="0.3">
      <c r="BS455" s="1480">
        <f>'PREMIER TRIMES.'!B453</f>
        <v>0</v>
      </c>
      <c r="BT455" s="1482">
        <f>'PREMIER TRIMES.'!C453</f>
        <v>0</v>
      </c>
      <c r="BU455" s="1483">
        <f>'PREMIER TRIMES.'!D453</f>
        <v>0</v>
      </c>
      <c r="BV455" s="1482">
        <f>'PREMIER TRIMES.'!E453</f>
        <v>0</v>
      </c>
      <c r="BW455" s="1482">
        <f>'PREMIER TRIMES.'!F453</f>
        <v>0</v>
      </c>
    </row>
    <row r="456" spans="71:75" ht="16.5" thickBot="1" x14ac:dyDescent="0.3">
      <c r="BS456" s="1480">
        <f>'PREMIER TRIMES.'!B454</f>
        <v>0</v>
      </c>
      <c r="BT456" s="1482">
        <f>'PREMIER TRIMES.'!C454</f>
        <v>0</v>
      </c>
      <c r="BU456" s="1483">
        <f>'PREMIER TRIMES.'!D454</f>
        <v>0</v>
      </c>
      <c r="BV456" s="1482">
        <f>'PREMIER TRIMES.'!E454</f>
        <v>0</v>
      </c>
      <c r="BW456" s="1482">
        <f>'PREMIER TRIMES.'!F454</f>
        <v>0</v>
      </c>
    </row>
    <row r="457" spans="71:75" ht="16.5" thickBot="1" x14ac:dyDescent="0.3">
      <c r="BS457" s="1480">
        <f>'PREMIER TRIMES.'!B455</f>
        <v>0</v>
      </c>
      <c r="BT457" s="1482">
        <f>'PREMIER TRIMES.'!C455</f>
        <v>0</v>
      </c>
      <c r="BU457" s="1483">
        <f>'PREMIER TRIMES.'!D455</f>
        <v>0</v>
      </c>
      <c r="BV457" s="1482">
        <f>'PREMIER TRIMES.'!E455</f>
        <v>0</v>
      </c>
      <c r="BW457" s="1482">
        <f>'PREMIER TRIMES.'!F455</f>
        <v>0</v>
      </c>
    </row>
    <row r="458" spans="71:75" ht="16.5" thickBot="1" x14ac:dyDescent="0.3">
      <c r="BS458" s="1480">
        <f>'PREMIER TRIMES.'!B456</f>
        <v>0</v>
      </c>
      <c r="BT458" s="1482">
        <f>'PREMIER TRIMES.'!C456</f>
        <v>0</v>
      </c>
      <c r="BU458" s="1483">
        <f>'PREMIER TRIMES.'!D456</f>
        <v>0</v>
      </c>
      <c r="BV458" s="1482">
        <f>'PREMIER TRIMES.'!E456</f>
        <v>0</v>
      </c>
      <c r="BW458" s="1482">
        <f>'PREMIER TRIMES.'!F456</f>
        <v>0</v>
      </c>
    </row>
    <row r="459" spans="71:75" ht="16.5" thickBot="1" x14ac:dyDescent="0.3">
      <c r="BS459" s="1480">
        <f>'PREMIER TRIMES.'!B457</f>
        <v>0</v>
      </c>
      <c r="BT459" s="1482">
        <f>'PREMIER TRIMES.'!C457</f>
        <v>0</v>
      </c>
      <c r="BU459" s="1483">
        <f>'PREMIER TRIMES.'!D457</f>
        <v>0</v>
      </c>
      <c r="BV459" s="1482">
        <f>'PREMIER TRIMES.'!E457</f>
        <v>0</v>
      </c>
      <c r="BW459" s="1482">
        <f>'PREMIER TRIMES.'!F457</f>
        <v>0</v>
      </c>
    </row>
    <row r="460" spans="71:75" ht="16.5" thickBot="1" x14ac:dyDescent="0.3">
      <c r="BS460" s="1480">
        <f>'PREMIER TRIMES.'!B458</f>
        <v>0</v>
      </c>
      <c r="BT460" s="1482">
        <f>'PREMIER TRIMES.'!C458</f>
        <v>0</v>
      </c>
      <c r="BU460" s="1483">
        <f>'PREMIER TRIMES.'!D458</f>
        <v>0</v>
      </c>
      <c r="BV460" s="1482">
        <f>'PREMIER TRIMES.'!E458</f>
        <v>0</v>
      </c>
      <c r="BW460" s="1482">
        <f>'PREMIER TRIMES.'!F458</f>
        <v>0</v>
      </c>
    </row>
    <row r="461" spans="71:75" ht="16.5" thickBot="1" x14ac:dyDescent="0.3">
      <c r="BS461" s="1480">
        <f>'PREMIER TRIMES.'!B459</f>
        <v>0</v>
      </c>
      <c r="BT461" s="1482">
        <f>'PREMIER TRIMES.'!C459</f>
        <v>0</v>
      </c>
      <c r="BU461" s="1483">
        <f>'PREMIER TRIMES.'!D459</f>
        <v>0</v>
      </c>
      <c r="BV461" s="1482">
        <f>'PREMIER TRIMES.'!E459</f>
        <v>0</v>
      </c>
      <c r="BW461" s="1482">
        <f>'PREMIER TRIMES.'!F459</f>
        <v>0</v>
      </c>
    </row>
    <row r="462" spans="71:75" ht="16.5" thickBot="1" x14ac:dyDescent="0.3">
      <c r="BS462" s="1480">
        <f>'PREMIER TRIMES.'!B460</f>
        <v>0</v>
      </c>
      <c r="BT462" s="1482">
        <f>'PREMIER TRIMES.'!C460</f>
        <v>0</v>
      </c>
      <c r="BU462" s="1483">
        <f>'PREMIER TRIMES.'!D460</f>
        <v>0</v>
      </c>
      <c r="BV462" s="1482">
        <f>'PREMIER TRIMES.'!E460</f>
        <v>0</v>
      </c>
      <c r="BW462" s="1482">
        <f>'PREMIER TRIMES.'!F460</f>
        <v>0</v>
      </c>
    </row>
    <row r="463" spans="71:75" ht="16.5" thickBot="1" x14ac:dyDescent="0.3">
      <c r="BS463" s="1480">
        <f>'PREMIER TRIMES.'!B461</f>
        <v>0</v>
      </c>
      <c r="BT463" s="1482">
        <f>'PREMIER TRIMES.'!C461</f>
        <v>0</v>
      </c>
      <c r="BU463" s="1483">
        <f>'PREMIER TRIMES.'!D461</f>
        <v>0</v>
      </c>
      <c r="BV463" s="1482">
        <f>'PREMIER TRIMES.'!E461</f>
        <v>0</v>
      </c>
      <c r="BW463" s="1482">
        <f>'PREMIER TRIMES.'!F461</f>
        <v>0</v>
      </c>
    </row>
    <row r="464" spans="71:75" ht="16.5" thickBot="1" x14ac:dyDescent="0.3">
      <c r="BS464" s="1480">
        <f>'PREMIER TRIMES.'!B462</f>
        <v>0</v>
      </c>
      <c r="BT464" s="1482">
        <f>'PREMIER TRIMES.'!C462</f>
        <v>0</v>
      </c>
      <c r="BU464" s="1483">
        <f>'PREMIER TRIMES.'!D462</f>
        <v>0</v>
      </c>
      <c r="BV464" s="1482">
        <f>'PREMIER TRIMES.'!E462</f>
        <v>0</v>
      </c>
      <c r="BW464" s="1482">
        <f>'PREMIER TRIMES.'!F462</f>
        <v>0</v>
      </c>
    </row>
    <row r="465" spans="71:75" ht="16.5" thickBot="1" x14ac:dyDescent="0.3">
      <c r="BS465" s="1480">
        <f>'PREMIER TRIMES.'!B463</f>
        <v>0</v>
      </c>
      <c r="BT465" s="1482">
        <f>'PREMIER TRIMES.'!C463</f>
        <v>0</v>
      </c>
      <c r="BU465" s="1483">
        <f>'PREMIER TRIMES.'!D463</f>
        <v>0</v>
      </c>
      <c r="BV465" s="1482">
        <f>'PREMIER TRIMES.'!E463</f>
        <v>0</v>
      </c>
      <c r="BW465" s="1482">
        <f>'PREMIER TRIMES.'!F463</f>
        <v>0</v>
      </c>
    </row>
    <row r="466" spans="71:75" ht="16.5" thickBot="1" x14ac:dyDescent="0.3">
      <c r="BS466" s="1480">
        <f>'PREMIER TRIMES.'!B464</f>
        <v>0</v>
      </c>
      <c r="BT466" s="1482">
        <f>'PREMIER TRIMES.'!C464</f>
        <v>0</v>
      </c>
      <c r="BU466" s="1483">
        <f>'PREMIER TRIMES.'!D464</f>
        <v>0</v>
      </c>
      <c r="BV466" s="1482">
        <f>'PREMIER TRIMES.'!E464</f>
        <v>0</v>
      </c>
      <c r="BW466" s="1482">
        <f>'PREMIER TRIMES.'!F464</f>
        <v>0</v>
      </c>
    </row>
    <row r="467" spans="71:75" ht="16.5" thickBot="1" x14ac:dyDescent="0.3">
      <c r="BS467" s="1480">
        <f>'PREMIER TRIMES.'!B465</f>
        <v>0</v>
      </c>
      <c r="BT467" s="1482">
        <f>'PREMIER TRIMES.'!C465</f>
        <v>0</v>
      </c>
      <c r="BU467" s="1483">
        <f>'PREMIER TRIMES.'!D465</f>
        <v>0</v>
      </c>
      <c r="BV467" s="1482">
        <f>'PREMIER TRIMES.'!E465</f>
        <v>0</v>
      </c>
      <c r="BW467" s="1482">
        <f>'PREMIER TRIMES.'!F465</f>
        <v>0</v>
      </c>
    </row>
    <row r="468" spans="71:75" ht="16.5" thickBot="1" x14ac:dyDescent="0.3">
      <c r="BS468" s="1480">
        <f>'PREMIER TRIMES.'!B466</f>
        <v>0</v>
      </c>
      <c r="BT468" s="1482">
        <f>'PREMIER TRIMES.'!C466</f>
        <v>0</v>
      </c>
      <c r="BU468" s="1483">
        <f>'PREMIER TRIMES.'!D466</f>
        <v>0</v>
      </c>
      <c r="BV468" s="1482">
        <f>'PREMIER TRIMES.'!E466</f>
        <v>0</v>
      </c>
      <c r="BW468" s="1482">
        <f>'PREMIER TRIMES.'!F466</f>
        <v>0</v>
      </c>
    </row>
    <row r="469" spans="71:75" ht="16.5" thickBot="1" x14ac:dyDescent="0.3">
      <c r="BS469" s="1480">
        <f>'PREMIER TRIMES.'!B467</f>
        <v>0</v>
      </c>
      <c r="BT469" s="1482">
        <f>'PREMIER TRIMES.'!C467</f>
        <v>0</v>
      </c>
      <c r="BU469" s="1483">
        <f>'PREMIER TRIMES.'!D467</f>
        <v>0</v>
      </c>
      <c r="BV469" s="1482">
        <f>'PREMIER TRIMES.'!E467</f>
        <v>0</v>
      </c>
      <c r="BW469" s="1482">
        <f>'PREMIER TRIMES.'!F467</f>
        <v>0</v>
      </c>
    </row>
    <row r="470" spans="71:75" ht="16.5" thickBot="1" x14ac:dyDescent="0.3">
      <c r="BS470" s="1480">
        <f>'PREMIER TRIMES.'!B468</f>
        <v>0</v>
      </c>
      <c r="BT470" s="1482">
        <f>'PREMIER TRIMES.'!C468</f>
        <v>0</v>
      </c>
      <c r="BU470" s="1483">
        <f>'PREMIER TRIMES.'!D468</f>
        <v>0</v>
      </c>
      <c r="BV470" s="1482">
        <f>'PREMIER TRIMES.'!E468</f>
        <v>0</v>
      </c>
      <c r="BW470" s="1482">
        <f>'PREMIER TRIMES.'!F468</f>
        <v>0</v>
      </c>
    </row>
    <row r="471" spans="71:75" ht="16.5" thickBot="1" x14ac:dyDescent="0.3">
      <c r="BS471" s="1480">
        <f>'PREMIER TRIMES.'!B469</f>
        <v>0</v>
      </c>
      <c r="BT471" s="1482">
        <f>'PREMIER TRIMES.'!C469</f>
        <v>0</v>
      </c>
      <c r="BU471" s="1483">
        <f>'PREMIER TRIMES.'!D469</f>
        <v>0</v>
      </c>
      <c r="BV471" s="1482">
        <f>'PREMIER TRIMES.'!E469</f>
        <v>0</v>
      </c>
      <c r="BW471" s="1482">
        <f>'PREMIER TRIMES.'!F469</f>
        <v>0</v>
      </c>
    </row>
    <row r="472" spans="71:75" ht="35.25" customHeight="1" thickBot="1" x14ac:dyDescent="0.3">
      <c r="BS472" s="684" t="s">
        <v>1</v>
      </c>
      <c r="BT472" s="684" t="s">
        <v>34</v>
      </c>
      <c r="BU472" s="926" t="s">
        <v>94</v>
      </c>
      <c r="BV472" s="684" t="s">
        <v>132</v>
      </c>
      <c r="BW472" s="684" t="s">
        <v>90</v>
      </c>
    </row>
    <row r="473" spans="71:75" ht="16.5" thickBot="1" x14ac:dyDescent="0.3">
      <c r="BS473" s="1480">
        <f>'PREMIER TRIMES.'!B471</f>
        <v>0</v>
      </c>
      <c r="BT473" s="1482">
        <f>'PREMIER TRIMES.'!C471</f>
        <v>0</v>
      </c>
      <c r="BU473" s="1483">
        <f>'PREMIER TRIMES.'!D471</f>
        <v>0</v>
      </c>
      <c r="BV473" s="1482">
        <f>'PREMIER TRIMES.'!E471</f>
        <v>0</v>
      </c>
      <c r="BW473" s="1482">
        <f>'PREMIER TRIMES.'!F471</f>
        <v>0</v>
      </c>
    </row>
    <row r="474" spans="71:75" ht="16.5" thickBot="1" x14ac:dyDescent="0.3">
      <c r="BS474" s="1480">
        <f>'PREMIER TRIMES.'!B472</f>
        <v>0</v>
      </c>
      <c r="BT474" s="1482">
        <f>'PREMIER TRIMES.'!C472</f>
        <v>0</v>
      </c>
      <c r="BU474" s="1483">
        <f>'PREMIER TRIMES.'!D472</f>
        <v>0</v>
      </c>
      <c r="BV474" s="1482">
        <f>'PREMIER TRIMES.'!E472</f>
        <v>0</v>
      </c>
      <c r="BW474" s="1482">
        <f>'PREMIER TRIMES.'!F472</f>
        <v>0</v>
      </c>
    </row>
    <row r="475" spans="71:75" ht="16.5" thickBot="1" x14ac:dyDescent="0.3">
      <c r="BS475" s="1480">
        <f>'PREMIER TRIMES.'!B473</f>
        <v>0</v>
      </c>
      <c r="BT475" s="1482">
        <f>'PREMIER TRIMES.'!C473</f>
        <v>0</v>
      </c>
      <c r="BU475" s="1483">
        <f>'PREMIER TRIMES.'!D473</f>
        <v>0</v>
      </c>
      <c r="BV475" s="1482">
        <f>'PREMIER TRIMES.'!E473</f>
        <v>0</v>
      </c>
      <c r="BW475" s="1482">
        <f>'PREMIER TRIMES.'!F473</f>
        <v>0</v>
      </c>
    </row>
    <row r="476" spans="71:75" ht="16.5" thickBot="1" x14ac:dyDescent="0.3">
      <c r="BS476" s="1480">
        <f>'PREMIER TRIMES.'!B474</f>
        <v>0</v>
      </c>
      <c r="BT476" s="1482">
        <f>'PREMIER TRIMES.'!C474</f>
        <v>0</v>
      </c>
      <c r="BU476" s="1483">
        <f>'PREMIER TRIMES.'!D474</f>
        <v>0</v>
      </c>
      <c r="BV476" s="1482">
        <f>'PREMIER TRIMES.'!E474</f>
        <v>0</v>
      </c>
      <c r="BW476" s="1482">
        <f>'PREMIER TRIMES.'!F474</f>
        <v>0</v>
      </c>
    </row>
    <row r="477" spans="71:75" ht="16.5" thickBot="1" x14ac:dyDescent="0.3">
      <c r="BS477" s="1480">
        <f>'PREMIER TRIMES.'!B475</f>
        <v>0</v>
      </c>
      <c r="BT477" s="1482">
        <f>'PREMIER TRIMES.'!C475</f>
        <v>0</v>
      </c>
      <c r="BU477" s="1483">
        <f>'PREMIER TRIMES.'!D475</f>
        <v>0</v>
      </c>
      <c r="BV477" s="1482">
        <f>'PREMIER TRIMES.'!E475</f>
        <v>0</v>
      </c>
      <c r="BW477" s="1482">
        <f>'PREMIER TRIMES.'!F475</f>
        <v>0</v>
      </c>
    </row>
    <row r="478" spans="71:75" ht="16.5" thickBot="1" x14ac:dyDescent="0.3">
      <c r="BS478" s="1480">
        <f>'PREMIER TRIMES.'!B476</f>
        <v>0</v>
      </c>
      <c r="BT478" s="1482">
        <f>'PREMIER TRIMES.'!C476</f>
        <v>0</v>
      </c>
      <c r="BU478" s="1483">
        <f>'PREMIER TRIMES.'!D476</f>
        <v>0</v>
      </c>
      <c r="BV478" s="1482">
        <f>'PREMIER TRIMES.'!E476</f>
        <v>0</v>
      </c>
      <c r="BW478" s="1482">
        <f>'PREMIER TRIMES.'!F476</f>
        <v>0</v>
      </c>
    </row>
    <row r="479" spans="71:75" ht="16.5" thickBot="1" x14ac:dyDescent="0.3">
      <c r="BS479" s="1480">
        <f>'PREMIER TRIMES.'!B477</f>
        <v>0</v>
      </c>
      <c r="BT479" s="1482">
        <f>'PREMIER TRIMES.'!C477</f>
        <v>0</v>
      </c>
      <c r="BU479" s="1483">
        <f>'PREMIER TRIMES.'!D477</f>
        <v>0</v>
      </c>
      <c r="BV479" s="1482">
        <f>'PREMIER TRIMES.'!E477</f>
        <v>0</v>
      </c>
      <c r="BW479" s="1482">
        <f>'PREMIER TRIMES.'!F477</f>
        <v>0</v>
      </c>
    </row>
    <row r="480" spans="71:75" ht="16.5" thickBot="1" x14ac:dyDescent="0.3">
      <c r="BS480" s="1480">
        <f>'PREMIER TRIMES.'!B478</f>
        <v>0</v>
      </c>
      <c r="BT480" s="1482">
        <f>'PREMIER TRIMES.'!C478</f>
        <v>0</v>
      </c>
      <c r="BU480" s="1483">
        <f>'PREMIER TRIMES.'!D478</f>
        <v>0</v>
      </c>
      <c r="BV480" s="1482">
        <f>'PREMIER TRIMES.'!E478</f>
        <v>0</v>
      </c>
      <c r="BW480" s="1482">
        <f>'PREMIER TRIMES.'!F478</f>
        <v>0</v>
      </c>
    </row>
    <row r="481" spans="71:90" ht="16.5" thickBot="1" x14ac:dyDescent="0.3">
      <c r="BS481" s="1480">
        <f>'PREMIER TRIMES.'!B479</f>
        <v>0</v>
      </c>
      <c r="BT481" s="1482">
        <f>'PREMIER TRIMES.'!C479</f>
        <v>0</v>
      </c>
      <c r="BU481" s="1483">
        <f>'PREMIER TRIMES.'!D479</f>
        <v>0</v>
      </c>
      <c r="BV481" s="1482">
        <f>'PREMIER TRIMES.'!E479</f>
        <v>0</v>
      </c>
      <c r="BW481" s="1482">
        <f>'PREMIER TRIMES.'!F479</f>
        <v>0</v>
      </c>
    </row>
    <row r="482" spans="71:90" ht="16.5" thickBot="1" x14ac:dyDescent="0.3">
      <c r="BS482" s="1480">
        <f>'PREMIER TRIMES.'!B480</f>
        <v>0</v>
      </c>
      <c r="BT482" s="1482">
        <f>'PREMIER TRIMES.'!C480</f>
        <v>0</v>
      </c>
      <c r="BU482" s="1483">
        <f>'PREMIER TRIMES.'!D480</f>
        <v>0</v>
      </c>
      <c r="BV482" s="1482">
        <f>'PREMIER TRIMES.'!E480</f>
        <v>0</v>
      </c>
      <c r="BW482" s="1482">
        <f>'PREMIER TRIMES.'!F480</f>
        <v>0</v>
      </c>
    </row>
    <row r="483" spans="71:90" ht="16.5" thickBot="1" x14ac:dyDescent="0.3">
      <c r="BS483" s="1480">
        <f>'PREMIER TRIMES.'!B481</f>
        <v>0</v>
      </c>
      <c r="BT483" s="1482">
        <f>'PREMIER TRIMES.'!C481</f>
        <v>0</v>
      </c>
      <c r="BU483" s="1483">
        <f>'PREMIER TRIMES.'!D481</f>
        <v>0</v>
      </c>
      <c r="BV483" s="1482">
        <f>'PREMIER TRIMES.'!E481</f>
        <v>0</v>
      </c>
      <c r="BW483" s="1482">
        <f>'PREMIER TRIMES.'!F481</f>
        <v>0</v>
      </c>
    </row>
    <row r="484" spans="71:90" ht="16.5" thickBot="1" x14ac:dyDescent="0.3">
      <c r="BS484" s="1480">
        <f>'PREMIER TRIMES.'!B482</f>
        <v>0</v>
      </c>
      <c r="BT484" s="1482">
        <f>'PREMIER TRIMES.'!C482</f>
        <v>0</v>
      </c>
      <c r="BU484" s="1483">
        <f>'PREMIER TRIMES.'!D482</f>
        <v>0</v>
      </c>
      <c r="BV484" s="1482">
        <f>'PREMIER TRIMES.'!E482</f>
        <v>0</v>
      </c>
      <c r="BW484" s="1482">
        <f>'PREMIER TRIMES.'!F482</f>
        <v>0</v>
      </c>
    </row>
    <row r="485" spans="71:90" ht="16.5" thickBot="1" x14ac:dyDescent="0.3">
      <c r="BS485" s="1480">
        <f>'PREMIER TRIMES.'!B483</f>
        <v>0</v>
      </c>
      <c r="BT485" s="1482">
        <f>'PREMIER TRIMES.'!C483</f>
        <v>0</v>
      </c>
      <c r="BU485" s="1483">
        <f>'PREMIER TRIMES.'!D483</f>
        <v>0</v>
      </c>
      <c r="BV485" s="1482">
        <f>'PREMIER TRIMES.'!E483</f>
        <v>0</v>
      </c>
      <c r="BW485" s="1482">
        <f>'PREMIER TRIMES.'!F483</f>
        <v>0</v>
      </c>
    </row>
    <row r="486" spans="71:90" ht="16.5" thickBot="1" x14ac:dyDescent="0.3">
      <c r="BS486" s="1480">
        <f>'PREMIER TRIMES.'!B484</f>
        <v>0</v>
      </c>
      <c r="BT486" s="1482">
        <f>'PREMIER TRIMES.'!C484</f>
        <v>0</v>
      </c>
      <c r="BU486" s="1483">
        <f>'PREMIER TRIMES.'!D484</f>
        <v>0</v>
      </c>
      <c r="BV486" s="1482">
        <f>'PREMIER TRIMES.'!E484</f>
        <v>0</v>
      </c>
      <c r="BW486" s="1482">
        <f>'PREMIER TRIMES.'!F484</f>
        <v>0</v>
      </c>
    </row>
    <row r="487" spans="71:90" ht="16.5" thickBot="1" x14ac:dyDescent="0.3">
      <c r="BS487" s="1480">
        <f>'PREMIER TRIMES.'!B485</f>
        <v>0</v>
      </c>
      <c r="BT487" s="1482">
        <f>'PREMIER TRIMES.'!C485</f>
        <v>0</v>
      </c>
      <c r="BU487" s="1483">
        <f>'PREMIER TRIMES.'!D485</f>
        <v>0</v>
      </c>
      <c r="BV487" s="1482">
        <f>'PREMIER TRIMES.'!E485</f>
        <v>0</v>
      </c>
      <c r="BW487" s="1482">
        <f>'PREMIER TRIMES.'!F485</f>
        <v>0</v>
      </c>
    </row>
    <row r="488" spans="71:90" ht="16.5" thickBot="1" x14ac:dyDescent="0.3">
      <c r="BS488" s="1480">
        <f>'PREMIER TRIMES.'!B486</f>
        <v>0</v>
      </c>
      <c r="BT488" s="1482">
        <f>'PREMIER TRIMES.'!C486</f>
        <v>0</v>
      </c>
      <c r="BU488" s="1483">
        <f>'PREMIER TRIMES.'!D486</f>
        <v>0</v>
      </c>
      <c r="BV488" s="1482">
        <f>'PREMIER TRIMES.'!E486</f>
        <v>0</v>
      </c>
      <c r="BW488" s="1482">
        <f>'PREMIER TRIMES.'!F486</f>
        <v>0</v>
      </c>
    </row>
    <row r="489" spans="71:90" ht="16.5" thickBot="1" x14ac:dyDescent="0.3">
      <c r="BS489" s="1480">
        <f>'PREMIER TRIMES.'!B487</f>
        <v>0</v>
      </c>
      <c r="BT489" s="1482">
        <f>'PREMIER TRIMES.'!C487</f>
        <v>0</v>
      </c>
      <c r="BU489" s="1483">
        <f>'PREMIER TRIMES.'!D487</f>
        <v>0</v>
      </c>
      <c r="BV489" s="1482">
        <f>'PREMIER TRIMES.'!E487</f>
        <v>0</v>
      </c>
      <c r="BW489" s="1482">
        <f>'PREMIER TRIMES.'!F487</f>
        <v>0</v>
      </c>
    </row>
    <row r="490" spans="71:90" ht="16.5" thickBot="1" x14ac:dyDescent="0.3">
      <c r="BS490" s="1480">
        <f>'PREMIER TRIMES.'!B488</f>
        <v>0</v>
      </c>
      <c r="BT490" s="1482">
        <f>'PREMIER TRIMES.'!C488</f>
        <v>0</v>
      </c>
      <c r="BU490" s="1483">
        <f>'PREMIER TRIMES.'!D488</f>
        <v>0</v>
      </c>
      <c r="BV490" s="1482">
        <f>'PREMIER TRIMES.'!E488</f>
        <v>0</v>
      </c>
      <c r="BW490" s="1482">
        <f>'PREMIER TRIMES.'!F488</f>
        <v>0</v>
      </c>
    </row>
    <row r="491" spans="71:90" ht="16.5" thickBot="1" x14ac:dyDescent="0.3">
      <c r="BS491" s="1480">
        <f>'PREMIER TRIMES.'!B489</f>
        <v>0</v>
      </c>
      <c r="BT491" s="1482">
        <f>'PREMIER TRIMES.'!C489</f>
        <v>0</v>
      </c>
      <c r="BU491" s="1483">
        <f>'PREMIER TRIMES.'!D489</f>
        <v>0</v>
      </c>
      <c r="BV491" s="1482">
        <f>'PREMIER TRIMES.'!E489</f>
        <v>0</v>
      </c>
      <c r="BW491" s="1482">
        <f>'PREMIER TRIMES.'!F489</f>
        <v>0</v>
      </c>
    </row>
    <row r="492" spans="71:90" ht="16.5" thickBot="1" x14ac:dyDescent="0.3">
      <c r="BS492" s="1480">
        <f>'PREMIER TRIMES.'!B490</f>
        <v>0</v>
      </c>
      <c r="BT492" s="1482">
        <f>'PREMIER TRIMES.'!C490</f>
        <v>0</v>
      </c>
      <c r="BU492" s="1483">
        <f>'PREMIER TRIMES.'!D490</f>
        <v>0</v>
      </c>
      <c r="BV492" s="1482">
        <f>'PREMIER TRIMES.'!E490</f>
        <v>0</v>
      </c>
      <c r="BW492" s="1482">
        <f>'PREMIER TRIMES.'!F490</f>
        <v>0</v>
      </c>
    </row>
    <row r="493" spans="71:90" ht="16.5" thickBot="1" x14ac:dyDescent="0.3">
      <c r="BS493" s="1480">
        <f>'PREMIER TRIMES.'!B491</f>
        <v>0</v>
      </c>
      <c r="BT493" s="1482">
        <f>'PREMIER TRIMES.'!C491</f>
        <v>0</v>
      </c>
      <c r="BU493" s="1483">
        <f>'PREMIER TRIMES.'!D491</f>
        <v>0</v>
      </c>
      <c r="BV493" s="1482">
        <f>'PREMIER TRIMES.'!E491</f>
        <v>0</v>
      </c>
      <c r="BW493" s="1482">
        <f>'PREMIER TRIMES.'!F491</f>
        <v>0</v>
      </c>
    </row>
    <row r="494" spans="71:90" x14ac:dyDescent="0.25">
      <c r="BX494" s="666"/>
    </row>
    <row r="495" spans="71:90" ht="21" x14ac:dyDescent="0.35">
      <c r="BY495" s="699" t="s">
        <v>133</v>
      </c>
      <c r="BZ495" s="682"/>
      <c r="CA495" s="682"/>
      <c r="CB495" s="682"/>
      <c r="CC495" s="682"/>
      <c r="CD495" s="682"/>
      <c r="CE495" s="682"/>
      <c r="CF495" s="682"/>
      <c r="CG495" s="682"/>
      <c r="CH495" s="682"/>
      <c r="CI495" s="682"/>
      <c r="CJ495" s="682"/>
      <c r="CK495" s="682"/>
      <c r="CL495" s="680">
        <v>11</v>
      </c>
    </row>
    <row r="496" spans="71:90" ht="21" x14ac:dyDescent="0.35">
      <c r="BY496" s="699" t="s">
        <v>732</v>
      </c>
      <c r="BZ496" s="682"/>
      <c r="CA496" s="682"/>
      <c r="CB496" s="682"/>
      <c r="CC496" s="682"/>
      <c r="CD496" s="682"/>
      <c r="CE496" s="682"/>
      <c r="CF496" s="682"/>
      <c r="CG496" s="682"/>
      <c r="CH496" s="682"/>
      <c r="CI496" s="682"/>
      <c r="CJ496" s="682"/>
      <c r="CK496" s="682"/>
      <c r="CL496" s="682"/>
    </row>
    <row r="497" spans="77:90" ht="21.75" thickBot="1" x14ac:dyDescent="0.4">
      <c r="BY497" s="682"/>
      <c r="BZ497" s="682"/>
      <c r="CA497" s="682"/>
      <c r="CB497" s="682"/>
      <c r="CC497" s="682"/>
      <c r="CD497" s="682"/>
      <c r="CE497" s="682"/>
      <c r="CF497" s="682"/>
      <c r="CG497" s="682"/>
      <c r="CH497" s="682"/>
      <c r="CI497" s="682"/>
      <c r="CJ497" s="682"/>
      <c r="CK497" s="682"/>
      <c r="CL497" s="682"/>
    </row>
    <row r="498" spans="77:90" ht="16.5" thickBot="1" x14ac:dyDescent="0.3">
      <c r="BY498" s="1956" t="s">
        <v>135</v>
      </c>
      <c r="BZ498" s="1997" t="s">
        <v>35</v>
      </c>
      <c r="CA498" s="2086" t="s">
        <v>136</v>
      </c>
      <c r="CB498" s="2088" t="s">
        <v>137</v>
      </c>
      <c r="CC498" s="2090" t="s">
        <v>161</v>
      </c>
      <c r="CD498" s="2082"/>
      <c r="CE498" s="2083"/>
      <c r="CF498" s="2082" t="s">
        <v>138</v>
      </c>
      <c r="CG498" s="2083"/>
      <c r="CH498" s="2090" t="s">
        <v>139</v>
      </c>
      <c r="CI498" s="2083"/>
      <c r="CJ498" s="2082" t="s">
        <v>140</v>
      </c>
      <c r="CK498" s="2083"/>
      <c r="CL498" s="2084" t="s">
        <v>464</v>
      </c>
    </row>
    <row r="499" spans="77:90" ht="16.5" thickBot="1" x14ac:dyDescent="0.3">
      <c r="BY499" s="1958"/>
      <c r="BZ499" s="1998"/>
      <c r="CA499" s="2087"/>
      <c r="CB499" s="2089"/>
      <c r="CC499" s="658" t="s">
        <v>0</v>
      </c>
      <c r="CD499" s="658" t="s">
        <v>36</v>
      </c>
      <c r="CE499" s="658" t="s">
        <v>60</v>
      </c>
      <c r="CF499" s="658" t="s">
        <v>142</v>
      </c>
      <c r="CG499" s="658" t="s">
        <v>143</v>
      </c>
      <c r="CH499" s="513" t="s">
        <v>142</v>
      </c>
      <c r="CI499" s="658" t="s">
        <v>143</v>
      </c>
      <c r="CJ499" s="658" t="s">
        <v>142</v>
      </c>
      <c r="CK499" s="658" t="s">
        <v>143</v>
      </c>
      <c r="CL499" s="2085"/>
    </row>
    <row r="500" spans="77:90" ht="28.5" customHeight="1" thickBot="1" x14ac:dyDescent="0.35">
      <c r="BY500" s="1956" t="s">
        <v>144</v>
      </c>
      <c r="BZ500" s="1163" t="s">
        <v>12</v>
      </c>
      <c r="CA500" s="1164">
        <f>'PREMIER TRIMES.'!D498</f>
        <v>0</v>
      </c>
      <c r="CB500" s="1164">
        <f>'PREMIER TRIMES.'!E498</f>
        <v>0</v>
      </c>
      <c r="CC500" s="1165">
        <f>'PREMIER TRIMES.'!F498</f>
        <v>0</v>
      </c>
      <c r="CD500" s="1164">
        <f>'PREMIER TRIMES.'!G498</f>
        <v>0</v>
      </c>
      <c r="CE500" s="1134">
        <f>'PREMIER TRIMES.'!H498</f>
        <v>0</v>
      </c>
      <c r="CF500" s="1166">
        <f>'PREMIER TRIMES.'!I498</f>
        <v>0</v>
      </c>
      <c r="CG500" s="1167" t="e">
        <f>'PREMIER TRIMES.'!J498</f>
        <v>#DIV/0!</v>
      </c>
      <c r="CH500" s="1168">
        <f>'PREMIER TRIMES.'!K498</f>
        <v>0</v>
      </c>
      <c r="CI500" s="1167" t="e">
        <f>'PREMIER TRIMES.'!L498</f>
        <v>#DIV/0!</v>
      </c>
      <c r="CJ500" s="1134">
        <f>'PREMIER TRIMES.'!M498</f>
        <v>0</v>
      </c>
      <c r="CK500" s="1167" t="e">
        <f>'PREMIER TRIMES.'!N498</f>
        <v>#DIV/0!</v>
      </c>
      <c r="CL500" s="100">
        <f>'PREMIER TRIMES.'!O498</f>
        <v>0</v>
      </c>
    </row>
    <row r="501" spans="77:90" ht="28.5" customHeight="1" thickBot="1" x14ac:dyDescent="0.35">
      <c r="BY501" s="1957"/>
      <c r="BZ501" s="1163" t="s">
        <v>13</v>
      </c>
      <c r="CA501" s="1169">
        <f>'PREMIER TRIMES.'!D499</f>
        <v>0</v>
      </c>
      <c r="CB501" s="1169">
        <f>'PREMIER TRIMES.'!E499</f>
        <v>0</v>
      </c>
      <c r="CC501" s="1165">
        <f>'PREMIER TRIMES.'!F499</f>
        <v>0</v>
      </c>
      <c r="CD501" s="1169">
        <f>'PREMIER TRIMES.'!G499</f>
        <v>0</v>
      </c>
      <c r="CE501" s="1134">
        <f>'PREMIER TRIMES.'!H499</f>
        <v>0</v>
      </c>
      <c r="CF501" s="1170">
        <f>'PREMIER TRIMES.'!I499</f>
        <v>0</v>
      </c>
      <c r="CG501" s="1167" t="e">
        <f>'PREMIER TRIMES.'!J499</f>
        <v>#DIV/0!</v>
      </c>
      <c r="CH501" s="1171">
        <f>'PREMIER TRIMES.'!K499</f>
        <v>0</v>
      </c>
      <c r="CI501" s="1167" t="e">
        <f>'PREMIER TRIMES.'!L499</f>
        <v>#DIV/0!</v>
      </c>
      <c r="CJ501" s="1134">
        <f>'PREMIER TRIMES.'!M499</f>
        <v>0</v>
      </c>
      <c r="CK501" s="1167" t="e">
        <f>'PREMIER TRIMES.'!N499</f>
        <v>#DIV/0!</v>
      </c>
      <c r="CL501" s="100">
        <f>'PREMIER TRIMES.'!O499</f>
        <v>0</v>
      </c>
    </row>
    <row r="502" spans="77:90" ht="28.5" customHeight="1" thickBot="1" x14ac:dyDescent="0.35">
      <c r="BY502" s="1957"/>
      <c r="BZ502" s="1163" t="s">
        <v>14</v>
      </c>
      <c r="CA502" s="1169">
        <f>'PREMIER TRIMES.'!D500</f>
        <v>0</v>
      </c>
      <c r="CB502" s="1169">
        <f>'PREMIER TRIMES.'!E500</f>
        <v>0</v>
      </c>
      <c r="CC502" s="1165">
        <f>'PREMIER TRIMES.'!F500</f>
        <v>0</v>
      </c>
      <c r="CD502" s="1169">
        <f>'PREMIER TRIMES.'!G500</f>
        <v>0</v>
      </c>
      <c r="CE502" s="1134">
        <f>'PREMIER TRIMES.'!H500</f>
        <v>0</v>
      </c>
      <c r="CF502" s="1170">
        <f>'PREMIER TRIMES.'!I500</f>
        <v>0</v>
      </c>
      <c r="CG502" s="1167" t="e">
        <f>'PREMIER TRIMES.'!J500</f>
        <v>#DIV/0!</v>
      </c>
      <c r="CH502" s="1171">
        <f>'PREMIER TRIMES.'!K500</f>
        <v>0</v>
      </c>
      <c r="CI502" s="1167" t="e">
        <f>'PREMIER TRIMES.'!L500</f>
        <v>#DIV/0!</v>
      </c>
      <c r="CJ502" s="1134">
        <f>'PREMIER TRIMES.'!M500</f>
        <v>0</v>
      </c>
      <c r="CK502" s="1167" t="e">
        <f>'PREMIER TRIMES.'!N500</f>
        <v>#DIV/0!</v>
      </c>
      <c r="CL502" s="100">
        <f>'PREMIER TRIMES.'!O500</f>
        <v>0</v>
      </c>
    </row>
    <row r="503" spans="77:90" ht="28.5" customHeight="1" thickBot="1" x14ac:dyDescent="0.35">
      <c r="BY503" s="1957"/>
      <c r="BZ503" s="1163" t="s">
        <v>15</v>
      </c>
      <c r="CA503" s="1172">
        <f>'PREMIER TRIMES.'!D501</f>
        <v>0</v>
      </c>
      <c r="CB503" s="1172">
        <f>'PREMIER TRIMES.'!E501</f>
        <v>0</v>
      </c>
      <c r="CC503" s="1165">
        <f>'PREMIER TRIMES.'!F501</f>
        <v>0</v>
      </c>
      <c r="CD503" s="1172">
        <f>'PREMIER TRIMES.'!G501</f>
        <v>0</v>
      </c>
      <c r="CE503" s="1134">
        <f>'PREMIER TRIMES.'!H501</f>
        <v>0</v>
      </c>
      <c r="CF503" s="1173">
        <f>'PREMIER TRIMES.'!I501</f>
        <v>0</v>
      </c>
      <c r="CG503" s="1167" t="e">
        <f>'PREMIER TRIMES.'!J501</f>
        <v>#DIV/0!</v>
      </c>
      <c r="CH503" s="1174">
        <f>'PREMIER TRIMES.'!K501</f>
        <v>0</v>
      </c>
      <c r="CI503" s="1167" t="e">
        <f>'PREMIER TRIMES.'!L501</f>
        <v>#DIV/0!</v>
      </c>
      <c r="CJ503" s="1134">
        <f>'PREMIER TRIMES.'!M501</f>
        <v>0</v>
      </c>
      <c r="CK503" s="1167" t="e">
        <f>'PREMIER TRIMES.'!N501</f>
        <v>#DIV/0!</v>
      </c>
      <c r="CL503" s="100">
        <f>'PREMIER TRIMES.'!O501</f>
        <v>0</v>
      </c>
    </row>
    <row r="504" spans="77:90" ht="48.75" customHeight="1" thickBot="1" x14ac:dyDescent="0.35">
      <c r="BY504" s="1958"/>
      <c r="BZ504" s="1181" t="s">
        <v>145</v>
      </c>
      <c r="CA504" s="1182">
        <f>'PREMIER TRIMES.'!D502</f>
        <v>0</v>
      </c>
      <c r="CB504" s="1182">
        <f>'PREMIER TRIMES.'!E502</f>
        <v>0</v>
      </c>
      <c r="CC504" s="1183">
        <f>'PREMIER TRIMES.'!F502</f>
        <v>0</v>
      </c>
      <c r="CD504" s="1183">
        <f>'PREMIER TRIMES.'!G502</f>
        <v>0</v>
      </c>
      <c r="CE504" s="1183">
        <f>'PREMIER TRIMES.'!H502</f>
        <v>0</v>
      </c>
      <c r="CF504" s="1184">
        <f>'PREMIER TRIMES.'!I502</f>
        <v>0</v>
      </c>
      <c r="CG504" s="1185" t="e">
        <f>'PREMIER TRIMES.'!J502</f>
        <v>#DIV/0!</v>
      </c>
      <c r="CH504" s="1186">
        <f>'PREMIER TRIMES.'!K502</f>
        <v>0</v>
      </c>
      <c r="CI504" s="1185" t="e">
        <f>'PREMIER TRIMES.'!L502</f>
        <v>#DIV/0!</v>
      </c>
      <c r="CJ504" s="1183">
        <f>'PREMIER TRIMES.'!M502</f>
        <v>0</v>
      </c>
      <c r="CK504" s="1185" t="e">
        <f>'PREMIER TRIMES.'!N502</f>
        <v>#DIV/0!</v>
      </c>
      <c r="CL504" s="1187">
        <f>'PREMIER TRIMES.'!O502</f>
        <v>0</v>
      </c>
    </row>
    <row r="505" spans="77:90" ht="28.5" customHeight="1" thickBot="1" x14ac:dyDescent="0.35">
      <c r="BY505" s="1959" t="s">
        <v>146</v>
      </c>
      <c r="BZ505" s="1163" t="s">
        <v>16</v>
      </c>
      <c r="CA505" s="1164">
        <f>'PREMIER TRIMES.'!D503</f>
        <v>0</v>
      </c>
      <c r="CB505" s="1164">
        <f>'PREMIER TRIMES.'!E503</f>
        <v>0</v>
      </c>
      <c r="CC505" s="1134">
        <f>'PREMIER TRIMES.'!F503</f>
        <v>0</v>
      </c>
      <c r="CD505" s="1164">
        <f>'PREMIER TRIMES.'!G503</f>
        <v>0</v>
      </c>
      <c r="CE505" s="1134">
        <f>'PREMIER TRIMES.'!H503</f>
        <v>0</v>
      </c>
      <c r="CF505" s="1164">
        <f>'PREMIER TRIMES.'!I503</f>
        <v>0</v>
      </c>
      <c r="CG505" s="1167" t="e">
        <f>'PREMIER TRIMES.'!J503</f>
        <v>#DIV/0!</v>
      </c>
      <c r="CH505" s="1164">
        <f>'PREMIER TRIMES.'!K503</f>
        <v>0</v>
      </c>
      <c r="CI505" s="1167" t="e">
        <f>'PREMIER TRIMES.'!L503</f>
        <v>#DIV/0!</v>
      </c>
      <c r="CJ505" s="1134">
        <f>'PREMIER TRIMES.'!M503</f>
        <v>0</v>
      </c>
      <c r="CK505" s="1167" t="e">
        <f>'PREMIER TRIMES.'!N503</f>
        <v>#DIV/0!</v>
      </c>
      <c r="CL505" s="100">
        <f>'PREMIER TRIMES.'!O503</f>
        <v>0</v>
      </c>
    </row>
    <row r="506" spans="77:90" ht="28.5" customHeight="1" thickBot="1" x14ac:dyDescent="0.35">
      <c r="BY506" s="1959"/>
      <c r="BZ506" s="1163" t="s">
        <v>17</v>
      </c>
      <c r="CA506" s="1169">
        <f>'PREMIER TRIMES.'!D504</f>
        <v>0</v>
      </c>
      <c r="CB506" s="1169">
        <f>'PREMIER TRIMES.'!E504</f>
        <v>0</v>
      </c>
      <c r="CC506" s="1134">
        <f>'PREMIER TRIMES.'!F504</f>
        <v>0</v>
      </c>
      <c r="CD506" s="1169">
        <f>'PREMIER TRIMES.'!G504</f>
        <v>0</v>
      </c>
      <c r="CE506" s="1134">
        <f>'PREMIER TRIMES.'!H504</f>
        <v>0</v>
      </c>
      <c r="CF506" s="1169">
        <f>'PREMIER TRIMES.'!I504</f>
        <v>0</v>
      </c>
      <c r="CG506" s="1167" t="e">
        <f>'PREMIER TRIMES.'!J504</f>
        <v>#DIV/0!</v>
      </c>
      <c r="CH506" s="1169">
        <f>'PREMIER TRIMES.'!K504</f>
        <v>0</v>
      </c>
      <c r="CI506" s="1167" t="e">
        <f>'PREMIER TRIMES.'!L504</f>
        <v>#DIV/0!</v>
      </c>
      <c r="CJ506" s="1134">
        <f>'PREMIER TRIMES.'!M504</f>
        <v>0</v>
      </c>
      <c r="CK506" s="1167" t="e">
        <f>'PREMIER TRIMES.'!N504</f>
        <v>#DIV/0!</v>
      </c>
      <c r="CL506" s="100">
        <f>'PREMIER TRIMES.'!O504</f>
        <v>0</v>
      </c>
    </row>
    <row r="507" spans="77:90" ht="28.5" customHeight="1" thickBot="1" x14ac:dyDescent="0.35">
      <c r="BY507" s="1959"/>
      <c r="BZ507" s="1163" t="s">
        <v>18</v>
      </c>
      <c r="CA507" s="1169">
        <f>'PREMIER TRIMES.'!D505</f>
        <v>0</v>
      </c>
      <c r="CB507" s="1169">
        <f>'PREMIER TRIMES.'!E505</f>
        <v>0</v>
      </c>
      <c r="CC507" s="1134">
        <f>'PREMIER TRIMES.'!F505</f>
        <v>0</v>
      </c>
      <c r="CD507" s="1169">
        <f>'PREMIER TRIMES.'!G505</f>
        <v>0</v>
      </c>
      <c r="CE507" s="1134">
        <f>'PREMIER TRIMES.'!H505</f>
        <v>0</v>
      </c>
      <c r="CF507" s="1169">
        <f>'PREMIER TRIMES.'!I505</f>
        <v>0</v>
      </c>
      <c r="CG507" s="1167" t="e">
        <f>'PREMIER TRIMES.'!J505</f>
        <v>#DIV/0!</v>
      </c>
      <c r="CH507" s="1169">
        <f>'PREMIER TRIMES.'!K505</f>
        <v>0</v>
      </c>
      <c r="CI507" s="1167" t="e">
        <f>'PREMIER TRIMES.'!L505</f>
        <v>#DIV/0!</v>
      </c>
      <c r="CJ507" s="1134">
        <f>'PREMIER TRIMES.'!M505</f>
        <v>0</v>
      </c>
      <c r="CK507" s="1167" t="e">
        <f>'PREMIER TRIMES.'!N505</f>
        <v>#DIV/0!</v>
      </c>
      <c r="CL507" s="100">
        <f>'PREMIER TRIMES.'!O505</f>
        <v>0</v>
      </c>
    </row>
    <row r="508" spans="77:90" ht="28.5" customHeight="1" thickBot="1" x14ac:dyDescent="0.35">
      <c r="BY508" s="1959"/>
      <c r="BZ508" s="1163" t="s">
        <v>19</v>
      </c>
      <c r="CA508" s="1169">
        <f>'PREMIER TRIMES.'!D506</f>
        <v>0</v>
      </c>
      <c r="CB508" s="1169">
        <f>'PREMIER TRIMES.'!E506</f>
        <v>0</v>
      </c>
      <c r="CC508" s="1134">
        <f>'PREMIER TRIMES.'!F506</f>
        <v>0</v>
      </c>
      <c r="CD508" s="1169">
        <f>'PREMIER TRIMES.'!G506</f>
        <v>0</v>
      </c>
      <c r="CE508" s="1134">
        <f>'PREMIER TRIMES.'!H506</f>
        <v>0</v>
      </c>
      <c r="CF508" s="1169">
        <f>'PREMIER TRIMES.'!I506</f>
        <v>0</v>
      </c>
      <c r="CG508" s="1167" t="e">
        <f>'PREMIER TRIMES.'!J506</f>
        <v>#DIV/0!</v>
      </c>
      <c r="CH508" s="1169">
        <f>'PREMIER TRIMES.'!K506</f>
        <v>0</v>
      </c>
      <c r="CI508" s="1167" t="e">
        <f>'PREMIER TRIMES.'!L506</f>
        <v>#DIV/0!</v>
      </c>
      <c r="CJ508" s="1134">
        <f>'PREMIER TRIMES.'!M506</f>
        <v>0</v>
      </c>
      <c r="CK508" s="1167" t="e">
        <f>'PREMIER TRIMES.'!N506</f>
        <v>#DIV/0!</v>
      </c>
      <c r="CL508" s="100">
        <f>'PREMIER TRIMES.'!O506</f>
        <v>0</v>
      </c>
    </row>
    <row r="509" spans="77:90" ht="28.5" customHeight="1" thickBot="1" x14ac:dyDescent="0.35">
      <c r="BY509" s="1959"/>
      <c r="BZ509" s="1163" t="s">
        <v>20</v>
      </c>
      <c r="CA509" s="1169">
        <f>'PREMIER TRIMES.'!D507</f>
        <v>0</v>
      </c>
      <c r="CB509" s="1169">
        <f>'PREMIER TRIMES.'!E507</f>
        <v>0</v>
      </c>
      <c r="CC509" s="1134">
        <f>'PREMIER TRIMES.'!F507</f>
        <v>0</v>
      </c>
      <c r="CD509" s="1169">
        <f>'PREMIER TRIMES.'!G507</f>
        <v>0</v>
      </c>
      <c r="CE509" s="1134">
        <f>'PREMIER TRIMES.'!H507</f>
        <v>0</v>
      </c>
      <c r="CF509" s="1169">
        <f>'PREMIER TRIMES.'!I507</f>
        <v>0</v>
      </c>
      <c r="CG509" s="1167" t="e">
        <f>'PREMIER TRIMES.'!J507</f>
        <v>#DIV/0!</v>
      </c>
      <c r="CH509" s="1169">
        <f>'PREMIER TRIMES.'!K507</f>
        <v>0</v>
      </c>
      <c r="CI509" s="1167" t="e">
        <f>'PREMIER TRIMES.'!L507</f>
        <v>#DIV/0!</v>
      </c>
      <c r="CJ509" s="1134">
        <f>'PREMIER TRIMES.'!M507</f>
        <v>0</v>
      </c>
      <c r="CK509" s="1167" t="e">
        <f>'PREMIER TRIMES.'!N507</f>
        <v>#DIV/0!</v>
      </c>
      <c r="CL509" s="100">
        <f>'PREMIER TRIMES.'!O507</f>
        <v>0</v>
      </c>
    </row>
    <row r="510" spans="77:90" ht="28.5" customHeight="1" thickBot="1" x14ac:dyDescent="0.35">
      <c r="BY510" s="1959"/>
      <c r="BZ510" s="1163" t="s">
        <v>21</v>
      </c>
      <c r="CA510" s="1169">
        <f>'PREMIER TRIMES.'!D508</f>
        <v>0</v>
      </c>
      <c r="CB510" s="1169">
        <f>'PREMIER TRIMES.'!E508</f>
        <v>0</v>
      </c>
      <c r="CC510" s="1134">
        <f>'PREMIER TRIMES.'!F508</f>
        <v>0</v>
      </c>
      <c r="CD510" s="1169">
        <f>'PREMIER TRIMES.'!G508</f>
        <v>0</v>
      </c>
      <c r="CE510" s="1134">
        <f>'PREMIER TRIMES.'!H508</f>
        <v>0</v>
      </c>
      <c r="CF510" s="1169">
        <f>'PREMIER TRIMES.'!I508</f>
        <v>0</v>
      </c>
      <c r="CG510" s="1167" t="e">
        <f>'PREMIER TRIMES.'!J508</f>
        <v>#DIV/0!</v>
      </c>
      <c r="CH510" s="1169">
        <f>'PREMIER TRIMES.'!K508</f>
        <v>0</v>
      </c>
      <c r="CI510" s="1167" t="e">
        <f>'PREMIER TRIMES.'!L508</f>
        <v>#DIV/0!</v>
      </c>
      <c r="CJ510" s="1134">
        <f>'PREMIER TRIMES.'!M508</f>
        <v>0</v>
      </c>
      <c r="CK510" s="1167" t="e">
        <f>'PREMIER TRIMES.'!N508</f>
        <v>#DIV/0!</v>
      </c>
      <c r="CL510" s="100">
        <f>'PREMIER TRIMES.'!O508</f>
        <v>0</v>
      </c>
    </row>
    <row r="511" spans="77:90" ht="28.5" customHeight="1" thickBot="1" x14ac:dyDescent="0.35">
      <c r="BY511" s="1959"/>
      <c r="BZ511" s="1163" t="s">
        <v>22</v>
      </c>
      <c r="CA511" s="1169">
        <f>'PREMIER TRIMES.'!D509</f>
        <v>0</v>
      </c>
      <c r="CB511" s="1169">
        <f>'PREMIER TRIMES.'!E509</f>
        <v>0</v>
      </c>
      <c r="CC511" s="1134">
        <f>'PREMIER TRIMES.'!F509</f>
        <v>0</v>
      </c>
      <c r="CD511" s="1169">
        <f>'PREMIER TRIMES.'!G509</f>
        <v>0</v>
      </c>
      <c r="CE511" s="1134">
        <f>'PREMIER TRIMES.'!H509</f>
        <v>0</v>
      </c>
      <c r="CF511" s="1169">
        <f>'PREMIER TRIMES.'!I509</f>
        <v>0</v>
      </c>
      <c r="CG511" s="1167" t="e">
        <f>'PREMIER TRIMES.'!J509</f>
        <v>#DIV/0!</v>
      </c>
      <c r="CH511" s="1169">
        <f>'PREMIER TRIMES.'!K509</f>
        <v>0</v>
      </c>
      <c r="CI511" s="1167" t="e">
        <f>'PREMIER TRIMES.'!L509</f>
        <v>#DIV/0!</v>
      </c>
      <c r="CJ511" s="1134">
        <f>'PREMIER TRIMES.'!M509</f>
        <v>0</v>
      </c>
      <c r="CK511" s="1167" t="e">
        <f>'PREMIER TRIMES.'!N509</f>
        <v>#DIV/0!</v>
      </c>
      <c r="CL511" s="100">
        <f>'PREMIER TRIMES.'!O509</f>
        <v>0</v>
      </c>
    </row>
    <row r="512" spans="77:90" ht="28.5" customHeight="1" thickBot="1" x14ac:dyDescent="0.35">
      <c r="BY512" s="1959"/>
      <c r="BZ512" s="1163" t="s">
        <v>23</v>
      </c>
      <c r="CA512" s="1172">
        <f>'PREMIER TRIMES.'!D510</f>
        <v>0</v>
      </c>
      <c r="CB512" s="1172">
        <f>'PREMIER TRIMES.'!E510</f>
        <v>0</v>
      </c>
      <c r="CC512" s="1176">
        <f>'PREMIER TRIMES.'!F510</f>
        <v>0</v>
      </c>
      <c r="CD512" s="1172">
        <f>'PREMIER TRIMES.'!G510</f>
        <v>0</v>
      </c>
      <c r="CE512" s="1176">
        <f>'PREMIER TRIMES.'!H510</f>
        <v>0</v>
      </c>
      <c r="CF512" s="1172">
        <f>'PREMIER TRIMES.'!I510</f>
        <v>0</v>
      </c>
      <c r="CG512" s="1177" t="e">
        <f>'PREMIER TRIMES.'!J510</f>
        <v>#DIV/0!</v>
      </c>
      <c r="CH512" s="1172">
        <f>'PREMIER TRIMES.'!K510</f>
        <v>0</v>
      </c>
      <c r="CI512" s="1177" t="e">
        <f>'PREMIER TRIMES.'!L510</f>
        <v>#DIV/0!</v>
      </c>
      <c r="CJ512" s="1176">
        <f>'PREMIER TRIMES.'!M510</f>
        <v>0</v>
      </c>
      <c r="CK512" s="1177" t="e">
        <f>'PREMIER TRIMES.'!N510</f>
        <v>#DIV/0!</v>
      </c>
      <c r="CL512" s="100">
        <f>'PREMIER TRIMES.'!O510</f>
        <v>0</v>
      </c>
    </row>
    <row r="513" spans="77:102" ht="28.5" customHeight="1" thickBot="1" x14ac:dyDescent="0.35">
      <c r="BY513" s="1959"/>
      <c r="BZ513" s="1178" t="s">
        <v>147</v>
      </c>
      <c r="CA513" s="1134">
        <f>'PREMIER TRIMES.'!D511</f>
        <v>0</v>
      </c>
      <c r="CB513" s="1134">
        <f>'PREMIER TRIMES.'!E511</f>
        <v>0</v>
      </c>
      <c r="CC513" s="1134">
        <f>'PREMIER TRIMES.'!F511</f>
        <v>0</v>
      </c>
      <c r="CD513" s="1134">
        <f>'PREMIER TRIMES.'!G511</f>
        <v>0</v>
      </c>
      <c r="CE513" s="1134">
        <f>'PREMIER TRIMES.'!H511</f>
        <v>0</v>
      </c>
      <c r="CF513" s="1134">
        <f>'PREMIER TRIMES.'!I511</f>
        <v>0</v>
      </c>
      <c r="CG513" s="1167" t="e">
        <f>'PREMIER TRIMES.'!J511</f>
        <v>#DIV/0!</v>
      </c>
      <c r="CH513" s="1134">
        <f>'PREMIER TRIMES.'!K511</f>
        <v>0</v>
      </c>
      <c r="CI513" s="1167" t="e">
        <f>'PREMIER TRIMES.'!L511</f>
        <v>#DIV/0!</v>
      </c>
      <c r="CJ513" s="1134">
        <f>'PREMIER TRIMES.'!M511</f>
        <v>0</v>
      </c>
      <c r="CK513" s="1167" t="e">
        <f>'PREMIER TRIMES.'!N511</f>
        <v>#DIV/0!</v>
      </c>
      <c r="CL513" s="1175">
        <f>'PREMIER TRIMES.'!O511</f>
        <v>0</v>
      </c>
    </row>
    <row r="514" spans="77:102" ht="41.25" customHeight="1" thickBot="1" x14ac:dyDescent="0.35">
      <c r="BY514" s="1960" t="s">
        <v>148</v>
      </c>
      <c r="BZ514" s="1961"/>
      <c r="CA514" s="1183">
        <f>'PREMIER TRIMES.'!D512</f>
        <v>0</v>
      </c>
      <c r="CB514" s="1183">
        <f>'PREMIER TRIMES.'!E512</f>
        <v>0</v>
      </c>
      <c r="CC514" s="1183">
        <f>'PREMIER TRIMES.'!F512</f>
        <v>0</v>
      </c>
      <c r="CD514" s="1183">
        <f>'PREMIER TRIMES.'!G512</f>
        <v>0</v>
      </c>
      <c r="CE514" s="1183">
        <f>'PREMIER TRIMES.'!H512</f>
        <v>0</v>
      </c>
      <c r="CF514" s="1183">
        <f>'PREMIER TRIMES.'!I512</f>
        <v>0</v>
      </c>
      <c r="CG514" s="1185" t="e">
        <f>'PREMIER TRIMES.'!J512</f>
        <v>#DIV/0!</v>
      </c>
      <c r="CH514" s="1183">
        <f>'PREMIER TRIMES.'!K512</f>
        <v>0</v>
      </c>
      <c r="CI514" s="1185" t="e">
        <f>'PREMIER TRIMES.'!L512</f>
        <v>#DIV/0!</v>
      </c>
      <c r="CJ514" s="1183">
        <f>'PREMIER TRIMES.'!M512</f>
        <v>0</v>
      </c>
      <c r="CK514" s="1185" t="e">
        <f>'PREMIER TRIMES.'!N512</f>
        <v>#DIV/0!</v>
      </c>
      <c r="CL514" s="1187">
        <f>'PREMIER TRIMES.'!O512</f>
        <v>0</v>
      </c>
    </row>
    <row r="515" spans="77:102" ht="21.75" thickBot="1" x14ac:dyDescent="0.4">
      <c r="BY515" s="383"/>
      <c r="BZ515" s="383"/>
      <c r="CA515" s="383"/>
      <c r="CB515" s="383"/>
      <c r="CC515" s="383"/>
      <c r="CD515" s="383"/>
      <c r="CE515" s="383"/>
      <c r="CF515" s="383"/>
      <c r="CG515" s="383"/>
      <c r="CH515" s="383"/>
      <c r="CI515" s="383"/>
      <c r="CJ515" s="383"/>
      <c r="CK515" s="383"/>
      <c r="CL515" s="383"/>
    </row>
    <row r="516" spans="77:102" ht="43.5" customHeight="1" thickBot="1" x14ac:dyDescent="0.3">
      <c r="BY516" s="703" t="s">
        <v>91</v>
      </c>
      <c r="BZ516" s="2076">
        <f>'PREMIER TRIMES.'!C514</f>
        <v>0</v>
      </c>
      <c r="CA516" s="2077"/>
      <c r="CB516" s="2077"/>
      <c r="CC516" s="2077"/>
      <c r="CD516" s="2077"/>
      <c r="CE516" s="2077"/>
      <c r="CF516" s="2077"/>
      <c r="CG516" s="2077"/>
      <c r="CH516" s="2077"/>
      <c r="CI516" s="2077"/>
      <c r="CJ516" s="2077"/>
      <c r="CK516" s="2077"/>
      <c r="CL516" s="2078"/>
    </row>
    <row r="517" spans="77:102" ht="135.75" customHeight="1" thickBot="1" x14ac:dyDescent="0.4">
      <c r="BY517" s="702"/>
      <c r="BZ517" s="2079"/>
      <c r="CA517" s="2080"/>
      <c r="CB517" s="2080"/>
      <c r="CC517" s="2080"/>
      <c r="CD517" s="2080"/>
      <c r="CE517" s="2080"/>
      <c r="CF517" s="2080"/>
      <c r="CG517" s="2080"/>
      <c r="CH517" s="2080"/>
      <c r="CI517" s="2080"/>
      <c r="CJ517" s="2080"/>
      <c r="CK517" s="2080"/>
      <c r="CL517" s="2081"/>
    </row>
    <row r="518" spans="77:102" x14ac:dyDescent="0.25">
      <c r="CM518" s="666"/>
    </row>
    <row r="519" spans="77:102" ht="21" x14ac:dyDescent="0.35">
      <c r="CN519" s="699" t="s">
        <v>162</v>
      </c>
      <c r="CO519" s="682"/>
      <c r="CP519" s="682"/>
      <c r="CQ519" s="682"/>
      <c r="CR519" s="682"/>
      <c r="CS519" s="682"/>
      <c r="CT519" s="682"/>
      <c r="CU519" s="682"/>
      <c r="CV519" s="682"/>
      <c r="CW519" s="682"/>
      <c r="CX519" s="680">
        <v>12</v>
      </c>
    </row>
    <row r="520" spans="77:102" ht="21.75" thickBot="1" x14ac:dyDescent="0.4">
      <c r="CN520" s="699"/>
      <c r="CO520" s="682"/>
      <c r="CP520" s="682"/>
      <c r="CQ520" s="682"/>
      <c r="CR520" s="682"/>
      <c r="CS520" s="682"/>
      <c r="CT520" s="682"/>
      <c r="CU520" s="682"/>
      <c r="CV520" s="682"/>
      <c r="CW520" s="682"/>
      <c r="CX520" s="682"/>
    </row>
    <row r="521" spans="77:102" ht="42" customHeight="1" thickBot="1" x14ac:dyDescent="0.3">
      <c r="CN521" s="706" t="s">
        <v>149</v>
      </c>
      <c r="CO521" s="458" t="s">
        <v>150</v>
      </c>
      <c r="CP521" s="459" t="s">
        <v>151</v>
      </c>
      <c r="CQ521" s="459" t="s">
        <v>152</v>
      </c>
      <c r="CR521" s="459" t="s">
        <v>153</v>
      </c>
      <c r="CS521" s="459" t="s">
        <v>30</v>
      </c>
      <c r="CT521" s="459" t="s">
        <v>154</v>
      </c>
      <c r="CU521" s="459" t="s">
        <v>155</v>
      </c>
      <c r="CV521" s="459" t="s">
        <v>156</v>
      </c>
      <c r="CW521" s="459" t="s">
        <v>157</v>
      </c>
      <c r="CX521" s="460" t="s">
        <v>158</v>
      </c>
    </row>
    <row r="522" spans="77:102" ht="52.5" customHeight="1" thickBot="1" x14ac:dyDescent="0.3">
      <c r="CN522" s="707" t="s">
        <v>12</v>
      </c>
      <c r="CO522" s="1209" t="s">
        <v>159</v>
      </c>
      <c r="CP522" s="1533">
        <f>'PREMIER TRIMES.'!D520</f>
        <v>0</v>
      </c>
      <c r="CQ522" s="1534">
        <f>'PREMIER TRIMES.'!E520</f>
        <v>0</v>
      </c>
      <c r="CR522" s="1534">
        <f>'PREMIER TRIMES.'!F520</f>
        <v>0</v>
      </c>
      <c r="CS522" s="1534">
        <f>'PREMIER TRIMES.'!G520</f>
        <v>0</v>
      </c>
      <c r="CT522" s="1539">
        <f>'PREMIER TRIMES.'!H520</f>
        <v>0</v>
      </c>
      <c r="CU522" s="1534">
        <f>'PREMIER TRIMES.'!I520</f>
        <v>0</v>
      </c>
      <c r="CV522" s="1534">
        <f>'PREMIER TRIMES.'!J520</f>
        <v>0</v>
      </c>
      <c r="CW522" s="1534">
        <f>'PREMIER TRIMES.'!K520</f>
        <v>0</v>
      </c>
      <c r="CX522" s="1535">
        <f>'PREMIER TRIMES.'!L520</f>
        <v>0</v>
      </c>
    </row>
    <row r="523" spans="77:102" ht="52.5" customHeight="1" thickBot="1" x14ac:dyDescent="0.3">
      <c r="CN523" s="708" t="s">
        <v>13</v>
      </c>
      <c r="CO523" s="1209" t="s">
        <v>159</v>
      </c>
      <c r="CP523" s="1533">
        <f>'PREMIER TRIMES.'!D521</f>
        <v>0</v>
      </c>
      <c r="CQ523" s="1534">
        <f>'PREMIER TRIMES.'!E521</f>
        <v>0</v>
      </c>
      <c r="CR523" s="1534">
        <f>'PREMIER TRIMES.'!F521</f>
        <v>0</v>
      </c>
      <c r="CS523" s="1534">
        <f>'PREMIER TRIMES.'!G521</f>
        <v>0</v>
      </c>
      <c r="CT523" s="1539">
        <f>'PREMIER TRIMES.'!H521</f>
        <v>0</v>
      </c>
      <c r="CU523" s="1534">
        <f>'PREMIER TRIMES.'!I521</f>
        <v>0</v>
      </c>
      <c r="CV523" s="1534">
        <f>'PREMIER TRIMES.'!J521</f>
        <v>0</v>
      </c>
      <c r="CW523" s="1534">
        <f>'PREMIER TRIMES.'!K521</f>
        <v>0</v>
      </c>
      <c r="CX523" s="1535">
        <f>'PREMIER TRIMES.'!L521</f>
        <v>0</v>
      </c>
    </row>
    <row r="524" spans="77:102" ht="52.5" customHeight="1" thickBot="1" x14ac:dyDescent="0.3">
      <c r="CN524" s="708" t="s">
        <v>14</v>
      </c>
      <c r="CO524" s="1209" t="s">
        <v>159</v>
      </c>
      <c r="CP524" s="1533">
        <f>'PREMIER TRIMES.'!D522</f>
        <v>0</v>
      </c>
      <c r="CQ524" s="1534">
        <f>'PREMIER TRIMES.'!E522</f>
        <v>0</v>
      </c>
      <c r="CR524" s="1534">
        <f>'PREMIER TRIMES.'!F522</f>
        <v>0</v>
      </c>
      <c r="CS524" s="1534">
        <f>'PREMIER TRIMES.'!G522</f>
        <v>0</v>
      </c>
      <c r="CT524" s="1539">
        <f>'PREMIER TRIMES.'!H522</f>
        <v>0</v>
      </c>
      <c r="CU524" s="1534">
        <f>'PREMIER TRIMES.'!I522</f>
        <v>0</v>
      </c>
      <c r="CV524" s="1534">
        <f>'PREMIER TRIMES.'!J522</f>
        <v>0</v>
      </c>
      <c r="CW524" s="1534">
        <f>'PREMIER TRIMES.'!K522</f>
        <v>0</v>
      </c>
      <c r="CX524" s="1535">
        <f>'PREMIER TRIMES.'!L522</f>
        <v>0</v>
      </c>
    </row>
    <row r="525" spans="77:102" ht="52.5" customHeight="1" thickBot="1" x14ac:dyDescent="0.3">
      <c r="CN525" s="708" t="s">
        <v>15</v>
      </c>
      <c r="CO525" s="1209" t="s">
        <v>159</v>
      </c>
      <c r="CP525" s="1533">
        <f>'PREMIER TRIMES.'!D523</f>
        <v>0</v>
      </c>
      <c r="CQ525" s="1534">
        <f>'PREMIER TRIMES.'!E523</f>
        <v>0</v>
      </c>
      <c r="CR525" s="1534">
        <f>'PREMIER TRIMES.'!F523</f>
        <v>0</v>
      </c>
      <c r="CS525" s="1534">
        <f>'PREMIER TRIMES.'!G523</f>
        <v>0</v>
      </c>
      <c r="CT525" s="1539">
        <f>'PREMIER TRIMES.'!H523</f>
        <v>0</v>
      </c>
      <c r="CU525" s="1534">
        <f>'PREMIER TRIMES.'!I523</f>
        <v>0</v>
      </c>
      <c r="CV525" s="1534">
        <f>'PREMIER TRIMES.'!J523</f>
        <v>0</v>
      </c>
      <c r="CW525" s="1534">
        <f>'PREMIER TRIMES.'!K523</f>
        <v>0</v>
      </c>
      <c r="CX525" s="1535">
        <f>'PREMIER TRIMES.'!L523</f>
        <v>0</v>
      </c>
    </row>
    <row r="526" spans="77:102" ht="52.5" customHeight="1" thickBot="1" x14ac:dyDescent="0.3">
      <c r="CN526" s="708" t="s">
        <v>16</v>
      </c>
      <c r="CO526" s="1209" t="s">
        <v>159</v>
      </c>
      <c r="CP526" s="1533">
        <f>'PREMIER TRIMES.'!D524</f>
        <v>0</v>
      </c>
      <c r="CQ526" s="1534">
        <f>'PREMIER TRIMES.'!E524</f>
        <v>0</v>
      </c>
      <c r="CR526" s="1534">
        <f>'PREMIER TRIMES.'!F524</f>
        <v>0</v>
      </c>
      <c r="CS526" s="1534">
        <f>'PREMIER TRIMES.'!G524</f>
        <v>0</v>
      </c>
      <c r="CT526" s="1539">
        <f>'PREMIER TRIMES.'!H524</f>
        <v>0</v>
      </c>
      <c r="CU526" s="1534">
        <f>'PREMIER TRIMES.'!I524</f>
        <v>0</v>
      </c>
      <c r="CV526" s="1534">
        <f>'PREMIER TRIMES.'!J524</f>
        <v>0</v>
      </c>
      <c r="CW526" s="1534">
        <f>'PREMIER TRIMES.'!K524</f>
        <v>0</v>
      </c>
      <c r="CX526" s="1535">
        <f>'PREMIER TRIMES.'!L524</f>
        <v>0</v>
      </c>
    </row>
    <row r="527" spans="77:102" ht="52.5" customHeight="1" thickBot="1" x14ac:dyDescent="0.3">
      <c r="CN527" s="708" t="s">
        <v>17</v>
      </c>
      <c r="CO527" s="1209" t="s">
        <v>159</v>
      </c>
      <c r="CP527" s="1533">
        <f>'PREMIER TRIMES.'!D525</f>
        <v>0</v>
      </c>
      <c r="CQ527" s="1534">
        <f>'PREMIER TRIMES.'!E525</f>
        <v>0</v>
      </c>
      <c r="CR527" s="1534">
        <f>'PREMIER TRIMES.'!F525</f>
        <v>0</v>
      </c>
      <c r="CS527" s="1534">
        <f>'PREMIER TRIMES.'!G525</f>
        <v>0</v>
      </c>
      <c r="CT527" s="1539">
        <f>'PREMIER TRIMES.'!H525</f>
        <v>0</v>
      </c>
      <c r="CU527" s="1534">
        <f>'PREMIER TRIMES.'!I525</f>
        <v>0</v>
      </c>
      <c r="CV527" s="1534">
        <f>'PREMIER TRIMES.'!J525</f>
        <v>0</v>
      </c>
      <c r="CW527" s="1534">
        <f>'PREMIER TRIMES.'!K525</f>
        <v>0</v>
      </c>
      <c r="CX527" s="1535">
        <f>'PREMIER TRIMES.'!L525</f>
        <v>0</v>
      </c>
    </row>
    <row r="528" spans="77:102" ht="52.5" customHeight="1" thickBot="1" x14ac:dyDescent="0.3">
      <c r="CN528" s="708" t="s">
        <v>18</v>
      </c>
      <c r="CO528" s="1209" t="s">
        <v>159</v>
      </c>
      <c r="CP528" s="1533">
        <f>'PREMIER TRIMES.'!D526</f>
        <v>0</v>
      </c>
      <c r="CQ528" s="1534">
        <f>'PREMIER TRIMES.'!E526</f>
        <v>0</v>
      </c>
      <c r="CR528" s="1534">
        <f>'PREMIER TRIMES.'!F526</f>
        <v>0</v>
      </c>
      <c r="CS528" s="1534">
        <f>'PREMIER TRIMES.'!G526</f>
        <v>0</v>
      </c>
      <c r="CT528" s="1539">
        <f>'PREMIER TRIMES.'!H526</f>
        <v>0</v>
      </c>
      <c r="CU528" s="1534">
        <f>'PREMIER TRIMES.'!I526</f>
        <v>0</v>
      </c>
      <c r="CV528" s="1534">
        <f>'PREMIER TRIMES.'!J526</f>
        <v>0</v>
      </c>
      <c r="CW528" s="1534">
        <f>'PREMIER TRIMES.'!K526</f>
        <v>0</v>
      </c>
      <c r="CX528" s="1535">
        <f>'PREMIER TRIMES.'!L526</f>
        <v>0</v>
      </c>
    </row>
    <row r="529" spans="92:119" ht="52.5" customHeight="1" thickBot="1" x14ac:dyDescent="0.3">
      <c r="CN529" s="708" t="s">
        <v>19</v>
      </c>
      <c r="CO529" s="1209" t="s">
        <v>159</v>
      </c>
      <c r="CP529" s="1533">
        <f>'PREMIER TRIMES.'!D527</f>
        <v>0</v>
      </c>
      <c r="CQ529" s="1534">
        <f>'PREMIER TRIMES.'!E527</f>
        <v>0</v>
      </c>
      <c r="CR529" s="1534">
        <f>'PREMIER TRIMES.'!F527</f>
        <v>0</v>
      </c>
      <c r="CS529" s="1534">
        <f>'PREMIER TRIMES.'!G527</f>
        <v>0</v>
      </c>
      <c r="CT529" s="1539">
        <f>'PREMIER TRIMES.'!H527</f>
        <v>0</v>
      </c>
      <c r="CU529" s="1534">
        <f>'PREMIER TRIMES.'!I527</f>
        <v>0</v>
      </c>
      <c r="CV529" s="1534">
        <f>'PREMIER TRIMES.'!J527</f>
        <v>0</v>
      </c>
      <c r="CW529" s="1534">
        <f>'PREMIER TRIMES.'!K527</f>
        <v>0</v>
      </c>
      <c r="CX529" s="1535">
        <f>'PREMIER TRIMES.'!L527</f>
        <v>0</v>
      </c>
    </row>
    <row r="530" spans="92:119" ht="52.5" customHeight="1" thickBot="1" x14ac:dyDescent="0.3">
      <c r="CN530" s="708" t="s">
        <v>20</v>
      </c>
      <c r="CO530" s="1209" t="s">
        <v>159</v>
      </c>
      <c r="CP530" s="1533">
        <f>'PREMIER TRIMES.'!D528</f>
        <v>0</v>
      </c>
      <c r="CQ530" s="1534">
        <f>'PREMIER TRIMES.'!E528</f>
        <v>0</v>
      </c>
      <c r="CR530" s="1534">
        <f>'PREMIER TRIMES.'!F528</f>
        <v>0</v>
      </c>
      <c r="CS530" s="1534">
        <f>'PREMIER TRIMES.'!G528</f>
        <v>0</v>
      </c>
      <c r="CT530" s="1539">
        <f>'PREMIER TRIMES.'!H528</f>
        <v>0</v>
      </c>
      <c r="CU530" s="1534">
        <f>'PREMIER TRIMES.'!I528</f>
        <v>0</v>
      </c>
      <c r="CV530" s="1534">
        <f>'PREMIER TRIMES.'!J528</f>
        <v>0</v>
      </c>
      <c r="CW530" s="1534">
        <f>'PREMIER TRIMES.'!K528</f>
        <v>0</v>
      </c>
      <c r="CX530" s="1535">
        <f>'PREMIER TRIMES.'!L528</f>
        <v>0</v>
      </c>
    </row>
    <row r="531" spans="92:119" ht="52.5" customHeight="1" thickBot="1" x14ac:dyDescent="0.3">
      <c r="CN531" s="708" t="s">
        <v>21</v>
      </c>
      <c r="CO531" s="1209" t="s">
        <v>159</v>
      </c>
      <c r="CP531" s="1533">
        <f>'PREMIER TRIMES.'!D529</f>
        <v>0</v>
      </c>
      <c r="CQ531" s="1534">
        <f>'PREMIER TRIMES.'!E529</f>
        <v>0</v>
      </c>
      <c r="CR531" s="1534">
        <f>'PREMIER TRIMES.'!F529</f>
        <v>0</v>
      </c>
      <c r="CS531" s="1534">
        <f>'PREMIER TRIMES.'!G529</f>
        <v>0</v>
      </c>
      <c r="CT531" s="1539">
        <f>'PREMIER TRIMES.'!H529</f>
        <v>0</v>
      </c>
      <c r="CU531" s="1534">
        <f>'PREMIER TRIMES.'!I529</f>
        <v>0</v>
      </c>
      <c r="CV531" s="1534">
        <f>'PREMIER TRIMES.'!J529</f>
        <v>0</v>
      </c>
      <c r="CW531" s="1534">
        <f>'PREMIER TRIMES.'!K529</f>
        <v>0</v>
      </c>
      <c r="CX531" s="1535">
        <f>'PREMIER TRIMES.'!L529</f>
        <v>0</v>
      </c>
    </row>
    <row r="532" spans="92:119" ht="52.5" customHeight="1" thickBot="1" x14ac:dyDescent="0.3">
      <c r="CN532" s="708" t="s">
        <v>22</v>
      </c>
      <c r="CO532" s="1209" t="s">
        <v>159</v>
      </c>
      <c r="CP532" s="1533">
        <f>'PREMIER TRIMES.'!D530</f>
        <v>0</v>
      </c>
      <c r="CQ532" s="1534">
        <f>'PREMIER TRIMES.'!E530</f>
        <v>0</v>
      </c>
      <c r="CR532" s="1534">
        <f>'PREMIER TRIMES.'!F530</f>
        <v>0</v>
      </c>
      <c r="CS532" s="1534">
        <f>'PREMIER TRIMES.'!G530</f>
        <v>0</v>
      </c>
      <c r="CT532" s="1539">
        <f>'PREMIER TRIMES.'!H530</f>
        <v>0</v>
      </c>
      <c r="CU532" s="1534">
        <f>'PREMIER TRIMES.'!I530</f>
        <v>0</v>
      </c>
      <c r="CV532" s="1534">
        <f>'PREMIER TRIMES.'!J530</f>
        <v>0</v>
      </c>
      <c r="CW532" s="1534">
        <f>'PREMIER TRIMES.'!K530</f>
        <v>0</v>
      </c>
      <c r="CX532" s="1535">
        <f>'PREMIER TRIMES.'!L530</f>
        <v>0</v>
      </c>
    </row>
    <row r="533" spans="92:119" ht="52.5" customHeight="1" thickBot="1" x14ac:dyDescent="0.3">
      <c r="CN533" s="709" t="s">
        <v>23</v>
      </c>
      <c r="CO533" s="1210" t="s">
        <v>159</v>
      </c>
      <c r="CP533" s="1536">
        <f>'PREMIER TRIMES.'!D531</f>
        <v>0</v>
      </c>
      <c r="CQ533" s="1537">
        <f>'PREMIER TRIMES.'!E531</f>
        <v>0</v>
      </c>
      <c r="CR533" s="1537">
        <f>'PREMIER TRIMES.'!F531</f>
        <v>0</v>
      </c>
      <c r="CS533" s="1537">
        <f>'PREMIER TRIMES.'!G531</f>
        <v>0</v>
      </c>
      <c r="CT533" s="1540">
        <f>'PREMIER TRIMES.'!H531</f>
        <v>0</v>
      </c>
      <c r="CU533" s="1537">
        <f>'PREMIER TRIMES.'!I531</f>
        <v>0</v>
      </c>
      <c r="CV533" s="1537">
        <f>'PREMIER TRIMES.'!J531</f>
        <v>0</v>
      </c>
      <c r="CW533" s="1537">
        <f>'PREMIER TRIMES.'!K531</f>
        <v>0</v>
      </c>
      <c r="CX533" s="1538">
        <f>'PREMIER TRIMES.'!L531</f>
        <v>0</v>
      </c>
    </row>
    <row r="534" spans="92:119" x14ac:dyDescent="0.25">
      <c r="CY534" s="666"/>
    </row>
    <row r="535" spans="92:119" ht="21" x14ac:dyDescent="0.35">
      <c r="CZ535" s="765" t="s">
        <v>1069</v>
      </c>
      <c r="DA535" s="702"/>
      <c r="DB535" s="702"/>
      <c r="DC535" s="702"/>
      <c r="DD535" s="702"/>
      <c r="DE535" s="702"/>
      <c r="DF535" s="702"/>
      <c r="DG535" s="702"/>
      <c r="DH535" s="702"/>
      <c r="DI535" s="702"/>
      <c r="DJ535" s="702"/>
      <c r="DK535" s="702"/>
      <c r="DL535" s="702"/>
      <c r="DM535" s="702"/>
      <c r="DN535" s="702"/>
      <c r="DO535" s="680">
        <v>13</v>
      </c>
    </row>
    <row r="536" spans="92:119" ht="21.75" thickBot="1" x14ac:dyDescent="0.4">
      <c r="CZ536" s="699"/>
      <c r="DA536" s="702"/>
      <c r="DB536" s="702"/>
      <c r="DC536" s="702"/>
      <c r="DD536" s="702"/>
      <c r="DE536" s="702"/>
      <c r="DF536" s="702"/>
      <c r="DG536" s="702"/>
      <c r="DH536" s="702"/>
      <c r="DI536" s="702"/>
      <c r="DJ536" s="702"/>
      <c r="DK536" s="702"/>
      <c r="DL536" s="702"/>
      <c r="DM536" s="702"/>
      <c r="DN536" s="702"/>
      <c r="DO536" s="702"/>
    </row>
    <row r="537" spans="92:119" ht="21.75" thickBot="1" x14ac:dyDescent="0.4">
      <c r="CZ537" s="147" t="s">
        <v>234</v>
      </c>
      <c r="DA537" s="2073" t="s">
        <v>37</v>
      </c>
      <c r="DB537" s="2074"/>
      <c r="DC537" s="2074"/>
      <c r="DD537" s="2074"/>
      <c r="DE537" s="2075"/>
      <c r="DF537" s="2096" t="s">
        <v>24</v>
      </c>
      <c r="DG537" s="2097"/>
      <c r="DH537" s="2097"/>
      <c r="DI537" s="2097"/>
      <c r="DJ537" s="2097"/>
      <c r="DK537" s="2097"/>
      <c r="DL537" s="2097"/>
      <c r="DM537" s="2097"/>
      <c r="DN537" s="2097"/>
      <c r="DO537" s="2098" t="s">
        <v>163</v>
      </c>
    </row>
    <row r="538" spans="92:119" ht="21.75" thickBot="1" x14ac:dyDescent="0.4">
      <c r="CZ538" s="147" t="s">
        <v>164</v>
      </c>
      <c r="DA538" s="134" t="s">
        <v>25</v>
      </c>
      <c r="DB538" s="135" t="s">
        <v>26</v>
      </c>
      <c r="DC538" s="135" t="s">
        <v>27</v>
      </c>
      <c r="DD538" s="135" t="s">
        <v>28</v>
      </c>
      <c r="DE538" s="164" t="s">
        <v>165</v>
      </c>
      <c r="DF538" s="135" t="s">
        <v>16</v>
      </c>
      <c r="DG538" s="135" t="s">
        <v>17</v>
      </c>
      <c r="DH538" s="135" t="s">
        <v>18</v>
      </c>
      <c r="DI538" s="135" t="s">
        <v>166</v>
      </c>
      <c r="DJ538" s="135" t="s">
        <v>20</v>
      </c>
      <c r="DK538" s="135" t="s">
        <v>21</v>
      </c>
      <c r="DL538" s="135" t="s">
        <v>22</v>
      </c>
      <c r="DM538" s="136" t="s">
        <v>23</v>
      </c>
      <c r="DN538" s="137" t="s">
        <v>167</v>
      </c>
      <c r="DO538" s="2099"/>
    </row>
    <row r="539" spans="92:119" ht="45" customHeight="1" thickBot="1" x14ac:dyDescent="0.4">
      <c r="CZ539" s="259" t="s">
        <v>466</v>
      </c>
      <c r="DA539" s="749">
        <f>'PREMIER TRIMES.'!C538</f>
        <v>0</v>
      </c>
      <c r="DB539" s="749">
        <f>'PREMIER TRIMES.'!D538</f>
        <v>0</v>
      </c>
      <c r="DC539" s="749">
        <f>'PREMIER TRIMES.'!E538</f>
        <v>0</v>
      </c>
      <c r="DD539" s="749">
        <f>'PREMIER TRIMES.'!F538</f>
        <v>0</v>
      </c>
      <c r="DE539" s="1134">
        <f>'PREMIER TRIMES.'!G538</f>
        <v>0</v>
      </c>
      <c r="DF539" s="749">
        <f>'PREMIER TRIMES.'!H538</f>
        <v>0</v>
      </c>
      <c r="DG539" s="749">
        <f>'PREMIER TRIMES.'!I538</f>
        <v>0</v>
      </c>
      <c r="DH539" s="749">
        <f>'PREMIER TRIMES.'!J538</f>
        <v>0</v>
      </c>
      <c r="DI539" s="749">
        <f>'PREMIER TRIMES.'!K538</f>
        <v>0</v>
      </c>
      <c r="DJ539" s="749">
        <f>'PREMIER TRIMES.'!L538</f>
        <v>0</v>
      </c>
      <c r="DK539" s="749">
        <f>'PREMIER TRIMES.'!M538</f>
        <v>0</v>
      </c>
      <c r="DL539" s="749">
        <f>'PREMIER TRIMES.'!N538</f>
        <v>0</v>
      </c>
      <c r="DM539" s="749">
        <f>'PREMIER TRIMES.'!O538</f>
        <v>0</v>
      </c>
      <c r="DN539" s="1135">
        <f>'PREMIER TRIMES.'!P538</f>
        <v>0</v>
      </c>
      <c r="DO539" s="1135">
        <f>'PREMIER TRIMES.'!Q538</f>
        <v>0</v>
      </c>
    </row>
    <row r="540" spans="92:119" ht="44.25" customHeight="1" thickBot="1" x14ac:dyDescent="0.4">
      <c r="CZ540" s="259" t="s">
        <v>36</v>
      </c>
      <c r="DA540" s="749">
        <f>'PREMIER TRIMES.'!C539</f>
        <v>0</v>
      </c>
      <c r="DB540" s="749">
        <f>'PREMIER TRIMES.'!D539</f>
        <v>0</v>
      </c>
      <c r="DC540" s="749">
        <f>'PREMIER TRIMES.'!E539</f>
        <v>0</v>
      </c>
      <c r="DD540" s="749">
        <f>'PREMIER TRIMES.'!F539</f>
        <v>0</v>
      </c>
      <c r="DE540" s="1134">
        <f>'PREMIER TRIMES.'!G539</f>
        <v>0</v>
      </c>
      <c r="DF540" s="749">
        <f>'PREMIER TRIMES.'!H539</f>
        <v>0</v>
      </c>
      <c r="DG540" s="749">
        <f>'PREMIER TRIMES.'!I539</f>
        <v>0</v>
      </c>
      <c r="DH540" s="749">
        <f>'PREMIER TRIMES.'!J539</f>
        <v>0</v>
      </c>
      <c r="DI540" s="749">
        <f>'PREMIER TRIMES.'!K539</f>
        <v>0</v>
      </c>
      <c r="DJ540" s="749">
        <f>'PREMIER TRIMES.'!L539</f>
        <v>0</v>
      </c>
      <c r="DK540" s="749">
        <f>'PREMIER TRIMES.'!M539</f>
        <v>0</v>
      </c>
      <c r="DL540" s="749">
        <f>'PREMIER TRIMES.'!N539</f>
        <v>0</v>
      </c>
      <c r="DM540" s="749">
        <f>'PREMIER TRIMES.'!O539</f>
        <v>0</v>
      </c>
      <c r="DN540" s="1135">
        <f>'PREMIER TRIMES.'!P539</f>
        <v>0</v>
      </c>
      <c r="DO540" s="1135">
        <f>'PREMIER TRIMES.'!Q539</f>
        <v>0</v>
      </c>
    </row>
    <row r="541" spans="92:119" ht="44.25" customHeight="1" thickBot="1" x14ac:dyDescent="0.4">
      <c r="CZ541" s="147" t="s">
        <v>169</v>
      </c>
      <c r="DA541" s="1136">
        <f>'PREMIER TRIMES.'!C540</f>
        <v>0</v>
      </c>
      <c r="DB541" s="1136">
        <f>'PREMIER TRIMES.'!D540</f>
        <v>0</v>
      </c>
      <c r="DC541" s="1136">
        <f>'PREMIER TRIMES.'!E540</f>
        <v>0</v>
      </c>
      <c r="DD541" s="1137">
        <f>'PREMIER TRIMES.'!F540</f>
        <v>0</v>
      </c>
      <c r="DE541" s="1135">
        <f>'PREMIER TRIMES.'!G540</f>
        <v>0</v>
      </c>
      <c r="DF541" s="1136">
        <f>'PREMIER TRIMES.'!H540</f>
        <v>0</v>
      </c>
      <c r="DG541" s="1136">
        <f>'PREMIER TRIMES.'!I540</f>
        <v>0</v>
      </c>
      <c r="DH541" s="1136">
        <f>'PREMIER TRIMES.'!J540</f>
        <v>0</v>
      </c>
      <c r="DI541" s="1136">
        <f>'PREMIER TRIMES.'!K540</f>
        <v>0</v>
      </c>
      <c r="DJ541" s="1136">
        <f>'PREMIER TRIMES.'!L540</f>
        <v>0</v>
      </c>
      <c r="DK541" s="1136">
        <f>'PREMIER TRIMES.'!M540</f>
        <v>0</v>
      </c>
      <c r="DL541" s="1136">
        <f>'PREMIER TRIMES.'!N540</f>
        <v>0</v>
      </c>
      <c r="DM541" s="1137">
        <f>'PREMIER TRIMES.'!O540</f>
        <v>0</v>
      </c>
      <c r="DN541" s="1135">
        <f>'PREMIER TRIMES.'!P540</f>
        <v>0</v>
      </c>
      <c r="DO541" s="1135">
        <f>'PREMIER TRIMES.'!Q540</f>
        <v>0</v>
      </c>
    </row>
    <row r="542" spans="92:119" ht="44.25" customHeight="1" thickBot="1" x14ac:dyDescent="0.4">
      <c r="CZ542" s="155" t="s">
        <v>163</v>
      </c>
      <c r="DA542" s="1138">
        <f>'PREMIER TRIMES.'!C541</f>
        <v>0</v>
      </c>
      <c r="DB542" s="1138">
        <f>'PREMIER TRIMES.'!D541</f>
        <v>0</v>
      </c>
      <c r="DC542" s="1138">
        <f>'PREMIER TRIMES.'!E541</f>
        <v>0</v>
      </c>
      <c r="DD542" s="1139">
        <f>'PREMIER TRIMES.'!F541</f>
        <v>0</v>
      </c>
      <c r="DE542" s="1135">
        <f>'PREMIER TRIMES.'!G541</f>
        <v>0</v>
      </c>
      <c r="DF542" s="1138">
        <f>'PREMIER TRIMES.'!H541</f>
        <v>0</v>
      </c>
      <c r="DG542" s="1138">
        <f>'PREMIER TRIMES.'!I541</f>
        <v>0</v>
      </c>
      <c r="DH542" s="1138">
        <f>'PREMIER TRIMES.'!J541</f>
        <v>0</v>
      </c>
      <c r="DI542" s="1138">
        <f>'PREMIER TRIMES.'!K541</f>
        <v>0</v>
      </c>
      <c r="DJ542" s="1138">
        <f>'PREMIER TRIMES.'!L541</f>
        <v>0</v>
      </c>
      <c r="DK542" s="1138">
        <f>'PREMIER TRIMES.'!M541</f>
        <v>0</v>
      </c>
      <c r="DL542" s="1138">
        <f>'PREMIER TRIMES.'!N541</f>
        <v>0</v>
      </c>
      <c r="DM542" s="1139">
        <f>'PREMIER TRIMES.'!O541</f>
        <v>0</v>
      </c>
      <c r="DN542" s="1135">
        <f>'PREMIER TRIMES.'!P541</f>
        <v>0</v>
      </c>
      <c r="DO542" s="1135">
        <f>'PREMIER TRIMES.'!Q541</f>
        <v>0</v>
      </c>
    </row>
    <row r="543" spans="92:119" ht="68.25" customHeight="1" thickBot="1" x14ac:dyDescent="0.3">
      <c r="CZ543" s="697" t="s">
        <v>170</v>
      </c>
      <c r="DA543" s="1506" t="e">
        <f>'PREMIER TRIMES.'!C542</f>
        <v>#DIV/0!</v>
      </c>
      <c r="DB543" s="1506" t="e">
        <f>'PREMIER TRIMES.'!D542</f>
        <v>#DIV/0!</v>
      </c>
      <c r="DC543" s="1506" t="e">
        <f>'PREMIER TRIMES.'!E542</f>
        <v>#DIV/0!</v>
      </c>
      <c r="DD543" s="1505" t="e">
        <f>'PREMIER TRIMES.'!F542</f>
        <v>#DIV/0!</v>
      </c>
      <c r="DE543" s="1507" t="e">
        <f>'PREMIER TRIMES.'!G542</f>
        <v>#DIV/0!</v>
      </c>
      <c r="DF543" s="1506" t="e">
        <f>'PREMIER TRIMES.'!H542</f>
        <v>#DIV/0!</v>
      </c>
      <c r="DG543" s="1506" t="e">
        <f>'PREMIER TRIMES.'!I542</f>
        <v>#DIV/0!</v>
      </c>
      <c r="DH543" s="1506" t="e">
        <f>'PREMIER TRIMES.'!J542</f>
        <v>#DIV/0!</v>
      </c>
      <c r="DI543" s="1506" t="e">
        <f>'PREMIER TRIMES.'!K542</f>
        <v>#DIV/0!</v>
      </c>
      <c r="DJ543" s="1506" t="e">
        <f>'PREMIER TRIMES.'!L542</f>
        <v>#DIV/0!</v>
      </c>
      <c r="DK543" s="1506" t="e">
        <f>'PREMIER TRIMES.'!M542</f>
        <v>#DIV/0!</v>
      </c>
      <c r="DL543" s="1506" t="e">
        <f>'PREMIER TRIMES.'!N542</f>
        <v>#DIV/0!</v>
      </c>
      <c r="DM543" s="1505" t="e">
        <f>'PREMIER TRIMES.'!O542</f>
        <v>#DIV/0!</v>
      </c>
      <c r="DN543" s="1507" t="e">
        <f>'PREMIER TRIMES.'!P542</f>
        <v>#DIV/0!</v>
      </c>
      <c r="DO543" s="1507" t="e">
        <f>'PREMIER TRIMES.'!Q542</f>
        <v>#DIV/0!</v>
      </c>
    </row>
    <row r="544" spans="92:119" ht="21" x14ac:dyDescent="0.35">
      <c r="CZ544" s="702"/>
      <c r="DA544" s="702"/>
      <c r="DB544" s="702"/>
      <c r="DC544" s="702"/>
      <c r="DD544" s="702"/>
      <c r="DE544" s="702"/>
      <c r="DF544" s="702"/>
      <c r="DG544" s="702"/>
      <c r="DH544" s="702"/>
      <c r="DI544" s="702"/>
      <c r="DJ544" s="702"/>
      <c r="DK544" s="702"/>
      <c r="DL544" s="702"/>
      <c r="DM544" s="702"/>
      <c r="DN544" s="702"/>
      <c r="DO544" s="702"/>
    </row>
    <row r="545" spans="104:120" ht="21" x14ac:dyDescent="0.35">
      <c r="CZ545" s="765" t="s">
        <v>1070</v>
      </c>
      <c r="DA545" s="702"/>
      <c r="DB545" s="702"/>
      <c r="DC545" s="702"/>
      <c r="DD545" s="702"/>
      <c r="DE545" s="702"/>
      <c r="DF545" s="702"/>
      <c r="DG545" s="702"/>
      <c r="DH545" s="702"/>
      <c r="DI545" s="702"/>
      <c r="DJ545" s="702"/>
      <c r="DK545" s="702"/>
      <c r="DL545" s="702"/>
      <c r="DM545" s="702"/>
      <c r="DN545" s="702"/>
      <c r="DO545" s="702"/>
    </row>
    <row r="546" spans="104:120" ht="21.75" thickBot="1" x14ac:dyDescent="0.4">
      <c r="CZ546" s="702"/>
      <c r="DA546" s="702"/>
      <c r="DB546" s="702"/>
      <c r="DC546" s="702"/>
      <c r="DD546" s="702"/>
      <c r="DE546" s="702"/>
      <c r="DF546" s="702"/>
      <c r="DG546" s="702"/>
      <c r="DH546" s="702"/>
      <c r="DI546" s="702"/>
      <c r="DJ546" s="702"/>
      <c r="DK546" s="702"/>
      <c r="DL546" s="702"/>
      <c r="DM546" s="702"/>
      <c r="DN546" s="702"/>
      <c r="DO546" s="702"/>
    </row>
    <row r="547" spans="104:120" ht="21.75" thickBot="1" x14ac:dyDescent="0.4">
      <c r="CZ547" s="702"/>
      <c r="DA547" s="2073" t="s">
        <v>37</v>
      </c>
      <c r="DB547" s="2074"/>
      <c r="DC547" s="2074"/>
      <c r="DD547" s="2074"/>
      <c r="DE547" s="2075"/>
      <c r="DF547" s="2096" t="s">
        <v>24</v>
      </c>
      <c r="DG547" s="2097"/>
      <c r="DH547" s="2097"/>
      <c r="DI547" s="2097"/>
      <c r="DJ547" s="2097"/>
      <c r="DK547" s="2097"/>
      <c r="DL547" s="2097"/>
      <c r="DM547" s="2097"/>
      <c r="DN547" s="2097"/>
      <c r="DO547" s="2098" t="s">
        <v>163</v>
      </c>
    </row>
    <row r="548" spans="104:120" ht="21.75" thickBot="1" x14ac:dyDescent="0.4">
      <c r="CZ548" s="702"/>
      <c r="DA548" s="162" t="s">
        <v>25</v>
      </c>
      <c r="DB548" s="163" t="s">
        <v>26</v>
      </c>
      <c r="DC548" s="163" t="s">
        <v>27</v>
      </c>
      <c r="DD548" s="163" t="s">
        <v>28</v>
      </c>
      <c r="DE548" s="164" t="s">
        <v>165</v>
      </c>
      <c r="DF548" s="163" t="s">
        <v>16</v>
      </c>
      <c r="DG548" s="163" t="s">
        <v>17</v>
      </c>
      <c r="DH548" s="163" t="s">
        <v>18</v>
      </c>
      <c r="DI548" s="163" t="s">
        <v>166</v>
      </c>
      <c r="DJ548" s="163" t="s">
        <v>20</v>
      </c>
      <c r="DK548" s="163" t="s">
        <v>21</v>
      </c>
      <c r="DL548" s="163" t="s">
        <v>22</v>
      </c>
      <c r="DM548" s="165" t="s">
        <v>23</v>
      </c>
      <c r="DN548" s="166" t="s">
        <v>167</v>
      </c>
      <c r="DO548" s="2133"/>
    </row>
    <row r="549" spans="104:120" ht="30.75" customHeight="1" thickBot="1" x14ac:dyDescent="0.4">
      <c r="CZ549" s="167" t="s">
        <v>36</v>
      </c>
      <c r="DA549" s="1140">
        <f>'PREMIER TRIMES.'!C548</f>
        <v>0</v>
      </c>
      <c r="DB549" s="1141">
        <f>'PREMIER TRIMES.'!D548</f>
        <v>0</v>
      </c>
      <c r="DC549" s="1141">
        <f>'PREMIER TRIMES.'!E548</f>
        <v>0</v>
      </c>
      <c r="DD549" s="1141">
        <f>'PREMIER TRIMES.'!F548</f>
        <v>0</v>
      </c>
      <c r="DE549" s="1141">
        <f>'PREMIER TRIMES.'!G548</f>
        <v>0</v>
      </c>
      <c r="DF549" s="1141">
        <f>'PREMIER TRIMES.'!H548</f>
        <v>0</v>
      </c>
      <c r="DG549" s="1141">
        <f>'PREMIER TRIMES.'!I548</f>
        <v>0</v>
      </c>
      <c r="DH549" s="1141">
        <f>'PREMIER TRIMES.'!J548</f>
        <v>0</v>
      </c>
      <c r="DI549" s="1141">
        <f>'PREMIER TRIMES.'!K548</f>
        <v>0</v>
      </c>
      <c r="DJ549" s="1141">
        <f>'PREMIER TRIMES.'!L548</f>
        <v>0</v>
      </c>
      <c r="DK549" s="1141">
        <f>'PREMIER TRIMES.'!M548</f>
        <v>0</v>
      </c>
      <c r="DL549" s="1141">
        <f>'PREMIER TRIMES.'!N548</f>
        <v>0</v>
      </c>
      <c r="DM549" s="1141">
        <f>'PREMIER TRIMES.'!O548</f>
        <v>0</v>
      </c>
      <c r="DN549" s="1141">
        <f>'PREMIER TRIMES.'!P548</f>
        <v>0</v>
      </c>
      <c r="DO549" s="1142">
        <f>'PREMIER TRIMES.'!Q548</f>
        <v>0</v>
      </c>
    </row>
    <row r="550" spans="104:120" ht="30.75" customHeight="1" thickBot="1" x14ac:dyDescent="0.4">
      <c r="CZ550" s="167" t="s">
        <v>169</v>
      </c>
      <c r="DA550" s="1140">
        <f>'PREMIER TRIMES.'!C549</f>
        <v>0</v>
      </c>
      <c r="DB550" s="1141">
        <f>'PREMIER TRIMES.'!D549</f>
        <v>0</v>
      </c>
      <c r="DC550" s="1141">
        <f>'PREMIER TRIMES.'!E549</f>
        <v>0</v>
      </c>
      <c r="DD550" s="1141">
        <f>'PREMIER TRIMES.'!F549</f>
        <v>0</v>
      </c>
      <c r="DE550" s="1141">
        <f>'PREMIER TRIMES.'!G549</f>
        <v>0</v>
      </c>
      <c r="DF550" s="1141">
        <f>'PREMIER TRIMES.'!H549</f>
        <v>0</v>
      </c>
      <c r="DG550" s="1141">
        <f>'PREMIER TRIMES.'!I549</f>
        <v>0</v>
      </c>
      <c r="DH550" s="1141">
        <f>'PREMIER TRIMES.'!J549</f>
        <v>0</v>
      </c>
      <c r="DI550" s="1141">
        <f>'PREMIER TRIMES.'!K549</f>
        <v>0</v>
      </c>
      <c r="DJ550" s="1141">
        <f>'PREMIER TRIMES.'!L549</f>
        <v>0</v>
      </c>
      <c r="DK550" s="1141">
        <f>'PREMIER TRIMES.'!M549</f>
        <v>0</v>
      </c>
      <c r="DL550" s="1141">
        <f>'PREMIER TRIMES.'!N549</f>
        <v>0</v>
      </c>
      <c r="DM550" s="1141">
        <f>'PREMIER TRIMES.'!O549</f>
        <v>0</v>
      </c>
      <c r="DN550" s="1141">
        <f>'PREMIER TRIMES.'!P549</f>
        <v>0</v>
      </c>
      <c r="DO550" s="1142">
        <f>'PREMIER TRIMES.'!Q549</f>
        <v>0</v>
      </c>
    </row>
    <row r="551" spans="104:120" ht="30.75" customHeight="1" thickBot="1" x14ac:dyDescent="0.4">
      <c r="CZ551" s="174" t="s">
        <v>163</v>
      </c>
      <c r="DA551" s="1140">
        <f>'PREMIER TRIMES.'!C550</f>
        <v>0</v>
      </c>
      <c r="DB551" s="1141">
        <f>'PREMIER TRIMES.'!D550</f>
        <v>0</v>
      </c>
      <c r="DC551" s="1141">
        <f>'PREMIER TRIMES.'!E550</f>
        <v>0</v>
      </c>
      <c r="DD551" s="1141">
        <f>'PREMIER TRIMES.'!F550</f>
        <v>0</v>
      </c>
      <c r="DE551" s="1141">
        <f>'PREMIER TRIMES.'!G550</f>
        <v>0</v>
      </c>
      <c r="DF551" s="1141">
        <f>'PREMIER TRIMES.'!H550</f>
        <v>0</v>
      </c>
      <c r="DG551" s="1141">
        <f>'PREMIER TRIMES.'!I550</f>
        <v>0</v>
      </c>
      <c r="DH551" s="1141">
        <f>'PREMIER TRIMES.'!J550</f>
        <v>0</v>
      </c>
      <c r="DI551" s="1141">
        <f>'PREMIER TRIMES.'!K550</f>
        <v>0</v>
      </c>
      <c r="DJ551" s="1141">
        <f>'PREMIER TRIMES.'!L550</f>
        <v>0</v>
      </c>
      <c r="DK551" s="1141">
        <f>'PREMIER TRIMES.'!M550</f>
        <v>0</v>
      </c>
      <c r="DL551" s="1141">
        <f>'PREMIER TRIMES.'!N550</f>
        <v>0</v>
      </c>
      <c r="DM551" s="1141">
        <f>'PREMIER TRIMES.'!O550</f>
        <v>0</v>
      </c>
      <c r="DN551" s="1141">
        <f>'PREMIER TRIMES.'!P550</f>
        <v>0</v>
      </c>
      <c r="DO551" s="1142">
        <f>'PREMIER TRIMES.'!Q550</f>
        <v>0</v>
      </c>
    </row>
    <row r="552" spans="104:120" ht="21" x14ac:dyDescent="0.35">
      <c r="CZ552" s="702"/>
      <c r="DA552" s="702"/>
      <c r="DB552" s="702"/>
      <c r="DC552" s="702"/>
      <c r="DD552" s="702"/>
      <c r="DE552" s="702"/>
      <c r="DF552" s="702"/>
      <c r="DG552" s="702"/>
      <c r="DH552" s="702"/>
      <c r="DI552" s="702"/>
      <c r="DJ552" s="702"/>
      <c r="DK552" s="702"/>
      <c r="DL552" s="702"/>
      <c r="DM552" s="702"/>
      <c r="DN552" s="702"/>
      <c r="DO552" s="702"/>
    </row>
    <row r="553" spans="104:120" ht="21" x14ac:dyDescent="0.35">
      <c r="CZ553" s="951" t="s">
        <v>1066</v>
      </c>
      <c r="DA553" s="702"/>
      <c r="DB553" s="702"/>
      <c r="DC553" s="702"/>
      <c r="DD553" s="702"/>
      <c r="DE553" s="702"/>
      <c r="DF553" s="702"/>
      <c r="DG553" s="702"/>
      <c r="DH553" s="702"/>
      <c r="DI553" s="702"/>
      <c r="DJ553" s="702"/>
      <c r="DK553" s="702"/>
      <c r="DL553" s="702"/>
      <c r="DM553" s="702"/>
      <c r="DN553" s="702"/>
      <c r="DO553" s="702"/>
    </row>
    <row r="554" spans="104:120" ht="21.75" thickBot="1" x14ac:dyDescent="0.4">
      <c r="CZ554" s="702"/>
      <c r="DA554" s="702"/>
      <c r="DB554" s="702"/>
      <c r="DC554" s="702"/>
      <c r="DD554" s="702"/>
      <c r="DE554" s="702"/>
      <c r="DF554" s="702"/>
      <c r="DG554" s="702"/>
      <c r="DH554" s="702"/>
      <c r="DI554" s="702"/>
      <c r="DJ554" s="702"/>
      <c r="DK554" s="702"/>
      <c r="DL554" s="702"/>
      <c r="DM554" s="702"/>
      <c r="DN554" s="702"/>
      <c r="DO554" s="702"/>
    </row>
    <row r="555" spans="104:120" ht="21.75" thickBot="1" x14ac:dyDescent="0.4">
      <c r="CZ555" s="702"/>
      <c r="DA555" s="2073" t="s">
        <v>37</v>
      </c>
      <c r="DB555" s="2074"/>
      <c r="DC555" s="2074"/>
      <c r="DD555" s="2074"/>
      <c r="DE555" s="2075"/>
      <c r="DF555" s="2096" t="s">
        <v>24</v>
      </c>
      <c r="DG555" s="2097"/>
      <c r="DH555" s="2097"/>
      <c r="DI555" s="2097"/>
      <c r="DJ555" s="2097"/>
      <c r="DK555" s="2097"/>
      <c r="DL555" s="2097"/>
      <c r="DM555" s="2097"/>
      <c r="DN555" s="2097"/>
      <c r="DO555" s="2098" t="s">
        <v>163</v>
      </c>
    </row>
    <row r="556" spans="104:120" ht="21.75" thickBot="1" x14ac:dyDescent="0.4">
      <c r="CZ556" s="702"/>
      <c r="DA556" s="162" t="s">
        <v>25</v>
      </c>
      <c r="DB556" s="163" t="s">
        <v>26</v>
      </c>
      <c r="DC556" s="163" t="s">
        <v>27</v>
      </c>
      <c r="DD556" s="163" t="s">
        <v>28</v>
      </c>
      <c r="DE556" s="164" t="s">
        <v>165</v>
      </c>
      <c r="DF556" s="163" t="s">
        <v>16</v>
      </c>
      <c r="DG556" s="163" t="s">
        <v>17</v>
      </c>
      <c r="DH556" s="163" t="s">
        <v>18</v>
      </c>
      <c r="DI556" s="163" t="s">
        <v>166</v>
      </c>
      <c r="DJ556" s="163" t="s">
        <v>20</v>
      </c>
      <c r="DK556" s="163" t="s">
        <v>21</v>
      </c>
      <c r="DL556" s="163" t="s">
        <v>22</v>
      </c>
      <c r="DM556" s="165" t="s">
        <v>23</v>
      </c>
      <c r="DN556" s="166" t="s">
        <v>167</v>
      </c>
      <c r="DO556" s="2133"/>
    </row>
    <row r="557" spans="104:120" ht="29.25" customHeight="1" thickBot="1" x14ac:dyDescent="0.4">
      <c r="CZ557" s="167" t="s">
        <v>36</v>
      </c>
      <c r="DA557" s="1140">
        <f>'PREMIER TRIMES.'!C556</f>
        <v>0</v>
      </c>
      <c r="DB557" s="1141">
        <f>'PREMIER TRIMES.'!D556</f>
        <v>0</v>
      </c>
      <c r="DC557" s="1141">
        <f>'PREMIER TRIMES.'!E556</f>
        <v>0</v>
      </c>
      <c r="DD557" s="1141">
        <f>'PREMIER TRIMES.'!F556</f>
        <v>0</v>
      </c>
      <c r="DE557" s="1141">
        <f>'PREMIER TRIMES.'!G556</f>
        <v>0</v>
      </c>
      <c r="DF557" s="1141">
        <f>'PREMIER TRIMES.'!H556</f>
        <v>0</v>
      </c>
      <c r="DG557" s="1141">
        <f>'PREMIER TRIMES.'!I556</f>
        <v>0</v>
      </c>
      <c r="DH557" s="1141">
        <f>'PREMIER TRIMES.'!J556</f>
        <v>0</v>
      </c>
      <c r="DI557" s="1141">
        <f>'PREMIER TRIMES.'!K556</f>
        <v>0</v>
      </c>
      <c r="DJ557" s="1141">
        <f>'PREMIER TRIMES.'!L556</f>
        <v>0</v>
      </c>
      <c r="DK557" s="1141">
        <f>'PREMIER TRIMES.'!M556</f>
        <v>0</v>
      </c>
      <c r="DL557" s="1141">
        <f>'PREMIER TRIMES.'!N556</f>
        <v>0</v>
      </c>
      <c r="DM557" s="1141">
        <f>'PREMIER TRIMES.'!O556</f>
        <v>0</v>
      </c>
      <c r="DN557" s="1141">
        <f>'PREMIER TRIMES.'!P556</f>
        <v>0</v>
      </c>
      <c r="DO557" s="1142">
        <f>'PREMIER TRIMES.'!Q556</f>
        <v>0</v>
      </c>
    </row>
    <row r="558" spans="104:120" ht="29.25" customHeight="1" thickBot="1" x14ac:dyDescent="0.4">
      <c r="CZ558" s="167" t="s">
        <v>169</v>
      </c>
      <c r="DA558" s="1140">
        <f>'PREMIER TRIMES.'!C557</f>
        <v>0</v>
      </c>
      <c r="DB558" s="1141">
        <f>'PREMIER TRIMES.'!D557</f>
        <v>0</v>
      </c>
      <c r="DC558" s="1141">
        <f>'PREMIER TRIMES.'!E557</f>
        <v>0</v>
      </c>
      <c r="DD558" s="1141">
        <f>'PREMIER TRIMES.'!F557</f>
        <v>0</v>
      </c>
      <c r="DE558" s="1141">
        <f>'PREMIER TRIMES.'!G557</f>
        <v>0</v>
      </c>
      <c r="DF558" s="1141">
        <f>'PREMIER TRIMES.'!H557</f>
        <v>0</v>
      </c>
      <c r="DG558" s="1141">
        <f>'PREMIER TRIMES.'!I557</f>
        <v>0</v>
      </c>
      <c r="DH558" s="1141">
        <f>'PREMIER TRIMES.'!J557</f>
        <v>0</v>
      </c>
      <c r="DI558" s="1141">
        <f>'PREMIER TRIMES.'!K557</f>
        <v>0</v>
      </c>
      <c r="DJ558" s="1141">
        <f>'PREMIER TRIMES.'!L557</f>
        <v>0</v>
      </c>
      <c r="DK558" s="1141">
        <f>'PREMIER TRIMES.'!M557</f>
        <v>0</v>
      </c>
      <c r="DL558" s="1141">
        <f>'PREMIER TRIMES.'!N557</f>
        <v>0</v>
      </c>
      <c r="DM558" s="1141">
        <f>'PREMIER TRIMES.'!O557</f>
        <v>0</v>
      </c>
      <c r="DN558" s="1141">
        <f>'PREMIER TRIMES.'!P557</f>
        <v>0</v>
      </c>
      <c r="DO558" s="1142">
        <f>'PREMIER TRIMES.'!Q557</f>
        <v>0</v>
      </c>
    </row>
    <row r="559" spans="104:120" ht="29.25" customHeight="1" thickBot="1" x14ac:dyDescent="0.4">
      <c r="CZ559" s="174" t="s">
        <v>163</v>
      </c>
      <c r="DA559" s="1140">
        <f>'PREMIER TRIMES.'!C558</f>
        <v>0</v>
      </c>
      <c r="DB559" s="1143">
        <f>'PREMIER TRIMES.'!D558</f>
        <v>0</v>
      </c>
      <c r="DC559" s="1143">
        <f>'PREMIER TRIMES.'!E558</f>
        <v>0</v>
      </c>
      <c r="DD559" s="1144">
        <f>'PREMIER TRIMES.'!F558</f>
        <v>0</v>
      </c>
      <c r="DE559" s="1145">
        <f>'PREMIER TRIMES.'!G558</f>
        <v>0</v>
      </c>
      <c r="DF559" s="1143">
        <f>'PREMIER TRIMES.'!H558</f>
        <v>0</v>
      </c>
      <c r="DG559" s="1143">
        <f>'PREMIER TRIMES.'!I558</f>
        <v>0</v>
      </c>
      <c r="DH559" s="1143">
        <f>'PREMIER TRIMES.'!J558</f>
        <v>0</v>
      </c>
      <c r="DI559" s="1143">
        <f>'PREMIER TRIMES.'!K558</f>
        <v>0</v>
      </c>
      <c r="DJ559" s="1143">
        <f>'PREMIER TRIMES.'!L558</f>
        <v>0</v>
      </c>
      <c r="DK559" s="1143">
        <f>'PREMIER TRIMES.'!M558</f>
        <v>0</v>
      </c>
      <c r="DL559" s="1143">
        <f>'PREMIER TRIMES.'!N558</f>
        <v>0</v>
      </c>
      <c r="DM559" s="1144">
        <f>'PREMIER TRIMES.'!O558</f>
        <v>0</v>
      </c>
      <c r="DN559" s="1145">
        <f>'PREMIER TRIMES.'!P558</f>
        <v>0</v>
      </c>
      <c r="DO559" s="1145">
        <f>'PREMIER TRIMES.'!Q558</f>
        <v>0</v>
      </c>
    </row>
    <row r="560" spans="104:120" x14ac:dyDescent="0.25">
      <c r="DP560" s="666"/>
    </row>
    <row r="561" spans="121:139" ht="21" x14ac:dyDescent="0.35">
      <c r="DQ561" s="704" t="s">
        <v>760</v>
      </c>
      <c r="DR561" s="705"/>
      <c r="DS561" s="705"/>
      <c r="DT561" s="705"/>
      <c r="DU561" s="705"/>
      <c r="DV561" s="705"/>
      <c r="DW561" s="705"/>
      <c r="DX561" s="705"/>
      <c r="DY561" s="705"/>
      <c r="DZ561" s="705"/>
      <c r="EA561" s="705"/>
      <c r="EB561" s="705"/>
      <c r="EC561" s="705"/>
      <c r="ED561" s="705"/>
      <c r="EE561" s="705"/>
      <c r="EF561" s="705"/>
      <c r="EG561" s="705"/>
      <c r="EH561" s="700"/>
      <c r="EI561" s="680">
        <v>14</v>
      </c>
    </row>
    <row r="562" spans="121:139" ht="18.75" x14ac:dyDescent="0.3">
      <c r="DQ562" s="704" t="s">
        <v>171</v>
      </c>
      <c r="DR562" s="700"/>
      <c r="DS562" s="700"/>
      <c r="DT562" s="700"/>
      <c r="DU562" s="700"/>
      <c r="DV562" s="700"/>
      <c r="DW562" s="700"/>
      <c r="DX562" s="700"/>
      <c r="DY562" s="700"/>
      <c r="DZ562" s="700"/>
      <c r="EA562" s="700"/>
      <c r="EB562" s="700"/>
      <c r="EC562" s="700"/>
      <c r="ED562" s="700"/>
      <c r="EE562" s="700"/>
      <c r="EF562" s="700"/>
      <c r="EG562" s="705"/>
      <c r="EH562" s="700"/>
      <c r="EI562" s="700"/>
    </row>
    <row r="563" spans="121:139" ht="19.5" thickBot="1" x14ac:dyDescent="0.35">
      <c r="DQ563" s="704"/>
      <c r="DR563" s="705"/>
      <c r="DS563" s="705"/>
      <c r="DT563" s="705"/>
      <c r="DU563" s="705"/>
      <c r="DV563" s="705"/>
      <c r="DW563" s="705"/>
      <c r="DX563" s="705"/>
      <c r="DY563" s="705"/>
      <c r="DZ563" s="705"/>
      <c r="EA563" s="705"/>
      <c r="EB563" s="705"/>
      <c r="EC563" s="705"/>
      <c r="ED563" s="705"/>
      <c r="EE563" s="705"/>
      <c r="EF563" s="705"/>
      <c r="EG563" s="705"/>
      <c r="EH563" s="700"/>
      <c r="EI563" s="700"/>
    </row>
    <row r="564" spans="121:139" ht="18.75" x14ac:dyDescent="0.3">
      <c r="DQ564" s="704"/>
      <c r="DR564" s="2134" t="s">
        <v>172</v>
      </c>
      <c r="DS564" s="2135"/>
      <c r="DT564" s="2135"/>
      <c r="DU564" s="2135"/>
      <c r="DV564" s="2135"/>
      <c r="DW564" s="2135"/>
      <c r="DX564" s="2135"/>
      <c r="DY564" s="2135"/>
      <c r="DZ564" s="2135"/>
      <c r="EA564" s="2135"/>
      <c r="EB564" s="2135"/>
      <c r="EC564" s="2135"/>
      <c r="ED564" s="2135"/>
      <c r="EE564" s="2135"/>
      <c r="EF564" s="2135"/>
      <c r="EG564" s="2135"/>
      <c r="EH564" s="2135"/>
      <c r="EI564" s="2136"/>
    </row>
    <row r="565" spans="121:139" ht="12" customHeight="1" thickBot="1" x14ac:dyDescent="0.35">
      <c r="DQ565" s="704"/>
      <c r="DR565" s="2137"/>
      <c r="DS565" s="2138"/>
      <c r="DT565" s="2138"/>
      <c r="DU565" s="2138"/>
      <c r="DV565" s="2138"/>
      <c r="DW565" s="2138"/>
      <c r="DX565" s="2138"/>
      <c r="DY565" s="2138"/>
      <c r="DZ565" s="2138"/>
      <c r="EA565" s="2138"/>
      <c r="EB565" s="2138"/>
      <c r="EC565" s="2138"/>
      <c r="ED565" s="2138"/>
      <c r="EE565" s="2138"/>
      <c r="EF565" s="2138"/>
      <c r="EG565" s="2138"/>
      <c r="EH565" s="2138"/>
      <c r="EI565" s="2139"/>
    </row>
    <row r="566" spans="121:139" ht="19.5" thickBot="1" x14ac:dyDescent="0.35">
      <c r="DQ566" s="704"/>
      <c r="DR566" s="2070" t="s">
        <v>173</v>
      </c>
      <c r="DS566" s="2071"/>
      <c r="DT566" s="2072"/>
      <c r="DU566" s="2070" t="s">
        <v>174</v>
      </c>
      <c r="DV566" s="2071"/>
      <c r="DW566" s="2072"/>
      <c r="DX566" s="2070" t="s">
        <v>175</v>
      </c>
      <c r="DY566" s="2071"/>
      <c r="DZ566" s="2071"/>
      <c r="EA566" s="2071"/>
      <c r="EB566" s="2071"/>
      <c r="EC566" s="2071"/>
      <c r="ED566" s="2071"/>
      <c r="EE566" s="2071"/>
      <c r="EF566" s="2071"/>
      <c r="EG566" s="2071"/>
      <c r="EH566" s="2071"/>
      <c r="EI566" s="2072"/>
    </row>
    <row r="567" spans="121:139" ht="19.5" thickBot="1" x14ac:dyDescent="0.35">
      <c r="DQ567" s="704"/>
      <c r="DR567" s="2070" t="s">
        <v>177</v>
      </c>
      <c r="DS567" s="2071"/>
      <c r="DT567" s="2072"/>
      <c r="DU567" s="2070" t="s">
        <v>178</v>
      </c>
      <c r="DV567" s="2071"/>
      <c r="DW567" s="2072"/>
      <c r="DX567" s="2070" t="s">
        <v>179</v>
      </c>
      <c r="DY567" s="2071"/>
      <c r="DZ567" s="2072"/>
      <c r="EA567" s="2070" t="s">
        <v>180</v>
      </c>
      <c r="EB567" s="2071"/>
      <c r="EC567" s="2072"/>
      <c r="ED567" s="2070" t="s">
        <v>181</v>
      </c>
      <c r="EE567" s="2071"/>
      <c r="EF567" s="2072"/>
      <c r="EG567" s="2070" t="s">
        <v>182</v>
      </c>
      <c r="EH567" s="2071"/>
      <c r="EI567" s="2072"/>
    </row>
    <row r="568" spans="121:139" ht="31.5" customHeight="1" thickBot="1" x14ac:dyDescent="0.3">
      <c r="DQ568" s="1214" t="s">
        <v>164</v>
      </c>
      <c r="DR568" s="1211" t="s">
        <v>186</v>
      </c>
      <c r="DS568" s="1211" t="s">
        <v>73</v>
      </c>
      <c r="DT568" s="1211" t="s">
        <v>187</v>
      </c>
      <c r="DU568" s="1212" t="s">
        <v>186</v>
      </c>
      <c r="DV568" s="1212" t="s">
        <v>73</v>
      </c>
      <c r="DW568" s="1212" t="s">
        <v>187</v>
      </c>
      <c r="DX568" s="1212" t="s">
        <v>186</v>
      </c>
      <c r="DY568" s="1212" t="s">
        <v>73</v>
      </c>
      <c r="DZ568" s="1212" t="s">
        <v>188</v>
      </c>
      <c r="EA568" s="1212" t="s">
        <v>186</v>
      </c>
      <c r="EB568" s="1212" t="s">
        <v>73</v>
      </c>
      <c r="EC568" s="1212" t="s">
        <v>188</v>
      </c>
      <c r="ED568" s="1213" t="s">
        <v>186</v>
      </c>
      <c r="EE568" s="1212" t="s">
        <v>73</v>
      </c>
      <c r="EF568" s="1212" t="s">
        <v>188</v>
      </c>
      <c r="EG568" s="1212" t="s">
        <v>186</v>
      </c>
      <c r="EH568" s="1212" t="s">
        <v>73</v>
      </c>
      <c r="EI568" s="1212" t="s">
        <v>188</v>
      </c>
    </row>
    <row r="569" spans="121:139" ht="35.25" customHeight="1" thickBot="1" x14ac:dyDescent="0.3">
      <c r="DQ569" s="1215" t="s">
        <v>189</v>
      </c>
      <c r="DR569" s="562">
        <f>'PREMIER TRIMES.'!C571</f>
        <v>0</v>
      </c>
      <c r="DS569" s="1508">
        <f>'PREMIER TRIMES.'!D571</f>
        <v>0</v>
      </c>
      <c r="DT569" s="1508">
        <f>'PREMIER TRIMES.'!E571</f>
        <v>0</v>
      </c>
      <c r="DU569" s="562">
        <f>'PREMIER TRIMES.'!F571</f>
        <v>0</v>
      </c>
      <c r="DV569" s="562">
        <f>'PREMIER TRIMES.'!G571</f>
        <v>0</v>
      </c>
      <c r="DW569" s="1508">
        <f>'PREMIER TRIMES.'!H571</f>
        <v>0</v>
      </c>
      <c r="DX569" s="562">
        <f>'PREMIER TRIMES.'!I571</f>
        <v>0</v>
      </c>
      <c r="DY569" s="1508">
        <f>'PREMIER TRIMES.'!J571</f>
        <v>0</v>
      </c>
      <c r="DZ569" s="1508">
        <f>'PREMIER TRIMES.'!K571</f>
        <v>0</v>
      </c>
      <c r="EA569" s="562">
        <f>'PREMIER TRIMES.'!L571</f>
        <v>0</v>
      </c>
      <c r="EB569" s="562">
        <f>'PREMIER TRIMES.'!M571</f>
        <v>0</v>
      </c>
      <c r="EC569" s="1508">
        <f>'PREMIER TRIMES.'!N571</f>
        <v>0</v>
      </c>
      <c r="ED569" s="562">
        <f>'PREMIER TRIMES.'!O571</f>
        <v>0</v>
      </c>
      <c r="EE569" s="1508">
        <f>'PREMIER TRIMES.'!P571</f>
        <v>0</v>
      </c>
      <c r="EF569" s="1508">
        <f>'PREMIER TRIMES.'!Q571</f>
        <v>0</v>
      </c>
      <c r="EG569" s="1509">
        <f>'PREMIER TRIMES.'!R571</f>
        <v>0</v>
      </c>
      <c r="EH569" s="1509">
        <f>'PREMIER TRIMES.'!S571</f>
        <v>0</v>
      </c>
      <c r="EI569" s="1509">
        <f>'PREMIER TRIMES.'!T571</f>
        <v>0</v>
      </c>
    </row>
    <row r="570" spans="121:139" ht="35.25" customHeight="1" thickBot="1" x14ac:dyDescent="0.3">
      <c r="DQ570" s="1215" t="s">
        <v>190</v>
      </c>
      <c r="DR570" s="562">
        <f>'PREMIER TRIMES.'!C572</f>
        <v>0</v>
      </c>
      <c r="DS570" s="1508">
        <f>'PREMIER TRIMES.'!D572</f>
        <v>0</v>
      </c>
      <c r="DT570" s="1508">
        <f>'PREMIER TRIMES.'!E572</f>
        <v>0</v>
      </c>
      <c r="DU570" s="562">
        <f>'PREMIER TRIMES.'!F572</f>
        <v>0</v>
      </c>
      <c r="DV570" s="562">
        <f>'PREMIER TRIMES.'!G572</f>
        <v>0</v>
      </c>
      <c r="DW570" s="1508">
        <f>'PREMIER TRIMES.'!H572</f>
        <v>0</v>
      </c>
      <c r="DX570" s="562">
        <f>'PREMIER TRIMES.'!I572</f>
        <v>0</v>
      </c>
      <c r="DY570" s="1508">
        <f>'PREMIER TRIMES.'!J572</f>
        <v>0</v>
      </c>
      <c r="DZ570" s="1508">
        <f>'PREMIER TRIMES.'!K572</f>
        <v>0</v>
      </c>
      <c r="EA570" s="562">
        <f>'PREMIER TRIMES.'!L572</f>
        <v>0</v>
      </c>
      <c r="EB570" s="562">
        <f>'PREMIER TRIMES.'!M572</f>
        <v>0</v>
      </c>
      <c r="EC570" s="1508">
        <f>'PREMIER TRIMES.'!N572</f>
        <v>0</v>
      </c>
      <c r="ED570" s="562">
        <f>'PREMIER TRIMES.'!O572</f>
        <v>0</v>
      </c>
      <c r="EE570" s="1508">
        <f>'PREMIER TRIMES.'!P572</f>
        <v>0</v>
      </c>
      <c r="EF570" s="1508">
        <f>'PREMIER TRIMES.'!Q572</f>
        <v>0</v>
      </c>
      <c r="EG570" s="1509">
        <f>'PREMIER TRIMES.'!R572</f>
        <v>0</v>
      </c>
      <c r="EH570" s="1509">
        <f>'PREMIER TRIMES.'!S572</f>
        <v>0</v>
      </c>
      <c r="EI570" s="1509">
        <f>'PREMIER TRIMES.'!T572</f>
        <v>0</v>
      </c>
    </row>
    <row r="571" spans="121:139" ht="35.25" customHeight="1" thickBot="1" x14ac:dyDescent="0.3">
      <c r="DQ571" s="1215" t="s">
        <v>191</v>
      </c>
      <c r="DR571" s="562">
        <f>'PREMIER TRIMES.'!C573</f>
        <v>0</v>
      </c>
      <c r="DS571" s="1508">
        <f>'PREMIER TRIMES.'!D573</f>
        <v>0</v>
      </c>
      <c r="DT571" s="1508">
        <f>'PREMIER TRIMES.'!E573</f>
        <v>0</v>
      </c>
      <c r="DU571" s="562">
        <f>'PREMIER TRIMES.'!F573</f>
        <v>0</v>
      </c>
      <c r="DV571" s="562">
        <f>'PREMIER TRIMES.'!G573</f>
        <v>0</v>
      </c>
      <c r="DW571" s="1508">
        <f>'PREMIER TRIMES.'!H573</f>
        <v>0</v>
      </c>
      <c r="DX571" s="562">
        <f>'PREMIER TRIMES.'!I573</f>
        <v>0</v>
      </c>
      <c r="DY571" s="1508">
        <f>'PREMIER TRIMES.'!J573</f>
        <v>0</v>
      </c>
      <c r="DZ571" s="1508">
        <f>'PREMIER TRIMES.'!K573</f>
        <v>0</v>
      </c>
      <c r="EA571" s="562">
        <f>'PREMIER TRIMES.'!L573</f>
        <v>0</v>
      </c>
      <c r="EB571" s="562">
        <f>'PREMIER TRIMES.'!M573</f>
        <v>0</v>
      </c>
      <c r="EC571" s="1508">
        <f>'PREMIER TRIMES.'!N573</f>
        <v>0</v>
      </c>
      <c r="ED571" s="562">
        <f>'PREMIER TRIMES.'!O573</f>
        <v>0</v>
      </c>
      <c r="EE571" s="1508">
        <f>'PREMIER TRIMES.'!P573</f>
        <v>0</v>
      </c>
      <c r="EF571" s="1508">
        <f>'PREMIER TRIMES.'!Q573</f>
        <v>0</v>
      </c>
      <c r="EG571" s="1509">
        <f>'PREMIER TRIMES.'!R573</f>
        <v>0</v>
      </c>
      <c r="EH571" s="1509">
        <f>'PREMIER TRIMES.'!S573</f>
        <v>0</v>
      </c>
      <c r="EI571" s="1509">
        <f>'PREMIER TRIMES.'!T573</f>
        <v>0</v>
      </c>
    </row>
    <row r="572" spans="121:139" ht="35.25" customHeight="1" thickBot="1" x14ac:dyDescent="0.3">
      <c r="DQ572" s="1215" t="s">
        <v>192</v>
      </c>
      <c r="DR572" s="562">
        <f>'PREMIER TRIMES.'!C574</f>
        <v>0</v>
      </c>
      <c r="DS572" s="1508">
        <f>'PREMIER TRIMES.'!D574</f>
        <v>0</v>
      </c>
      <c r="DT572" s="1508">
        <f>'PREMIER TRIMES.'!E574</f>
        <v>0</v>
      </c>
      <c r="DU572" s="562">
        <f>'PREMIER TRIMES.'!F574</f>
        <v>0</v>
      </c>
      <c r="DV572" s="562">
        <f>'PREMIER TRIMES.'!G574</f>
        <v>0</v>
      </c>
      <c r="DW572" s="1508">
        <f>'PREMIER TRIMES.'!H574</f>
        <v>0</v>
      </c>
      <c r="DX572" s="562">
        <f>'PREMIER TRIMES.'!I574</f>
        <v>0</v>
      </c>
      <c r="DY572" s="1508">
        <f>'PREMIER TRIMES.'!J574</f>
        <v>0</v>
      </c>
      <c r="DZ572" s="1508">
        <f>'PREMIER TRIMES.'!K574</f>
        <v>0</v>
      </c>
      <c r="EA572" s="562">
        <f>'PREMIER TRIMES.'!L574</f>
        <v>0</v>
      </c>
      <c r="EB572" s="562">
        <f>'PREMIER TRIMES.'!M574</f>
        <v>0</v>
      </c>
      <c r="EC572" s="1508">
        <f>'PREMIER TRIMES.'!N574</f>
        <v>0</v>
      </c>
      <c r="ED572" s="562">
        <f>'PREMIER TRIMES.'!O574</f>
        <v>0</v>
      </c>
      <c r="EE572" s="1508">
        <f>'PREMIER TRIMES.'!P574</f>
        <v>0</v>
      </c>
      <c r="EF572" s="1508">
        <f>'PREMIER TRIMES.'!Q574</f>
        <v>0</v>
      </c>
      <c r="EG572" s="1509">
        <f>'PREMIER TRIMES.'!R574</f>
        <v>0</v>
      </c>
      <c r="EH572" s="1509">
        <f>'PREMIER TRIMES.'!S574</f>
        <v>0</v>
      </c>
      <c r="EI572" s="1509">
        <f>'PREMIER TRIMES.'!T574</f>
        <v>0</v>
      </c>
    </row>
    <row r="573" spans="121:139" ht="36.75" customHeight="1" thickBot="1" x14ac:dyDescent="0.3">
      <c r="DQ573" s="1830" t="s">
        <v>1162</v>
      </c>
      <c r="DR573" s="1508">
        <f>'PREMIER TRIMES.'!C575</f>
        <v>0</v>
      </c>
      <c r="DS573" s="1508">
        <f>'PREMIER TRIMES.'!D575</f>
        <v>0</v>
      </c>
      <c r="DT573" s="1508">
        <f>'PREMIER TRIMES.'!E575</f>
        <v>0</v>
      </c>
      <c r="DU573" s="1508">
        <f>'PREMIER TRIMES.'!F575</f>
        <v>0</v>
      </c>
      <c r="DV573" s="1508">
        <f>'PREMIER TRIMES.'!G575</f>
        <v>0</v>
      </c>
      <c r="DW573" s="1508">
        <f>'PREMIER TRIMES.'!H575</f>
        <v>0</v>
      </c>
      <c r="DX573" s="1508">
        <f>'PREMIER TRIMES.'!I575</f>
        <v>0</v>
      </c>
      <c r="DY573" s="1508">
        <f>'PREMIER TRIMES.'!J575</f>
        <v>0</v>
      </c>
      <c r="DZ573" s="1508">
        <f>'PREMIER TRIMES.'!K575</f>
        <v>0</v>
      </c>
      <c r="EA573" s="1508">
        <f>'PREMIER TRIMES.'!L575</f>
        <v>0</v>
      </c>
      <c r="EB573" s="1508">
        <f>'PREMIER TRIMES.'!M575</f>
        <v>0</v>
      </c>
      <c r="EC573" s="1508">
        <f>'PREMIER TRIMES.'!N575</f>
        <v>0</v>
      </c>
      <c r="ED573" s="1508">
        <f>'PREMIER TRIMES.'!O575</f>
        <v>0</v>
      </c>
      <c r="EE573" s="1508">
        <f>'PREMIER TRIMES.'!P575</f>
        <v>0</v>
      </c>
      <c r="EF573" s="1508">
        <f>'PREMIER TRIMES.'!Q575</f>
        <v>0</v>
      </c>
      <c r="EG573" s="1508">
        <f>'PREMIER TRIMES.'!R575</f>
        <v>0</v>
      </c>
      <c r="EH573" s="1508">
        <f>'PREMIER TRIMES.'!S575</f>
        <v>0</v>
      </c>
      <c r="EI573" s="1508">
        <f>'PREMIER TRIMES.'!T575</f>
        <v>0</v>
      </c>
    </row>
    <row r="574" spans="121:139" ht="32.25" customHeight="1" thickBot="1" x14ac:dyDescent="0.3">
      <c r="DQ574" s="1215" t="s">
        <v>194</v>
      </c>
      <c r="DR574" s="562">
        <f>'PREMIER TRIMES.'!C576</f>
        <v>0</v>
      </c>
      <c r="DS574" s="1508">
        <f>'PREMIER TRIMES.'!D576</f>
        <v>0</v>
      </c>
      <c r="DT574" s="1508">
        <f>'PREMIER TRIMES.'!E576</f>
        <v>0</v>
      </c>
      <c r="DU574" s="562">
        <f>'PREMIER TRIMES.'!F576</f>
        <v>0</v>
      </c>
      <c r="DV574" s="562">
        <f>'PREMIER TRIMES.'!G576</f>
        <v>0</v>
      </c>
      <c r="DW574" s="1508">
        <f>'PREMIER TRIMES.'!H576</f>
        <v>0</v>
      </c>
      <c r="DX574" s="562">
        <f>'PREMIER TRIMES.'!I576</f>
        <v>0</v>
      </c>
      <c r="DY574" s="1508">
        <f>'PREMIER TRIMES.'!J576</f>
        <v>0</v>
      </c>
      <c r="DZ574" s="1508">
        <f>'PREMIER TRIMES.'!K576</f>
        <v>0</v>
      </c>
      <c r="EA574" s="562">
        <f>'PREMIER TRIMES.'!L576</f>
        <v>0</v>
      </c>
      <c r="EB574" s="562">
        <f>'PREMIER TRIMES.'!M576</f>
        <v>0</v>
      </c>
      <c r="EC574" s="1508">
        <f>'PREMIER TRIMES.'!N576</f>
        <v>0</v>
      </c>
      <c r="ED574" s="562">
        <f>'PREMIER TRIMES.'!O576</f>
        <v>0</v>
      </c>
      <c r="EE574" s="1508">
        <f>'PREMIER TRIMES.'!P576</f>
        <v>0</v>
      </c>
      <c r="EF574" s="1508">
        <f>'PREMIER TRIMES.'!Q576</f>
        <v>0</v>
      </c>
      <c r="EG574" s="1509">
        <f>'PREMIER TRIMES.'!R576</f>
        <v>0</v>
      </c>
      <c r="EH574" s="1509">
        <f>'PREMIER TRIMES.'!S576</f>
        <v>0</v>
      </c>
      <c r="EI574" s="1509">
        <f>'PREMIER TRIMES.'!T576</f>
        <v>0</v>
      </c>
    </row>
    <row r="575" spans="121:139" ht="32.25" customHeight="1" thickBot="1" x14ac:dyDescent="0.3">
      <c r="DQ575" s="1215" t="s">
        <v>195</v>
      </c>
      <c r="DR575" s="562">
        <f>'PREMIER TRIMES.'!C577</f>
        <v>0</v>
      </c>
      <c r="DS575" s="1508">
        <f>'PREMIER TRIMES.'!D577</f>
        <v>0</v>
      </c>
      <c r="DT575" s="1508">
        <f>'PREMIER TRIMES.'!E577</f>
        <v>0</v>
      </c>
      <c r="DU575" s="562">
        <f>'PREMIER TRIMES.'!F577</f>
        <v>0</v>
      </c>
      <c r="DV575" s="562">
        <f>'PREMIER TRIMES.'!G577</f>
        <v>0</v>
      </c>
      <c r="DW575" s="1508">
        <f>'PREMIER TRIMES.'!H577</f>
        <v>0</v>
      </c>
      <c r="DX575" s="562">
        <f>'PREMIER TRIMES.'!I577</f>
        <v>0</v>
      </c>
      <c r="DY575" s="1508">
        <f>'PREMIER TRIMES.'!J577</f>
        <v>0</v>
      </c>
      <c r="DZ575" s="1508">
        <f>'PREMIER TRIMES.'!K577</f>
        <v>0</v>
      </c>
      <c r="EA575" s="562">
        <f>'PREMIER TRIMES.'!L577</f>
        <v>0</v>
      </c>
      <c r="EB575" s="562">
        <f>'PREMIER TRIMES.'!M577</f>
        <v>0</v>
      </c>
      <c r="EC575" s="1508">
        <f>'PREMIER TRIMES.'!N577</f>
        <v>0</v>
      </c>
      <c r="ED575" s="562">
        <f>'PREMIER TRIMES.'!O577</f>
        <v>0</v>
      </c>
      <c r="EE575" s="1508">
        <f>'PREMIER TRIMES.'!P577</f>
        <v>0</v>
      </c>
      <c r="EF575" s="1508">
        <f>'PREMIER TRIMES.'!Q577</f>
        <v>0</v>
      </c>
      <c r="EG575" s="1509">
        <f>'PREMIER TRIMES.'!R577</f>
        <v>0</v>
      </c>
      <c r="EH575" s="1509">
        <f>'PREMIER TRIMES.'!S577</f>
        <v>0</v>
      </c>
      <c r="EI575" s="1509">
        <f>'PREMIER TRIMES.'!T577</f>
        <v>0</v>
      </c>
    </row>
    <row r="576" spans="121:139" ht="32.25" customHeight="1" thickBot="1" x14ac:dyDescent="0.3">
      <c r="DQ576" s="1215" t="s">
        <v>196</v>
      </c>
      <c r="DR576" s="562">
        <f>'PREMIER TRIMES.'!C578</f>
        <v>0</v>
      </c>
      <c r="DS576" s="1508">
        <f>'PREMIER TRIMES.'!D578</f>
        <v>0</v>
      </c>
      <c r="DT576" s="1508">
        <f>'PREMIER TRIMES.'!E578</f>
        <v>0</v>
      </c>
      <c r="DU576" s="562">
        <f>'PREMIER TRIMES.'!F578</f>
        <v>0</v>
      </c>
      <c r="DV576" s="562">
        <f>'PREMIER TRIMES.'!G578</f>
        <v>0</v>
      </c>
      <c r="DW576" s="1508">
        <f>'PREMIER TRIMES.'!H578</f>
        <v>0</v>
      </c>
      <c r="DX576" s="562">
        <f>'PREMIER TRIMES.'!I578</f>
        <v>0</v>
      </c>
      <c r="DY576" s="1508">
        <f>'PREMIER TRIMES.'!J578</f>
        <v>0</v>
      </c>
      <c r="DZ576" s="1508">
        <f>'PREMIER TRIMES.'!K578</f>
        <v>0</v>
      </c>
      <c r="EA576" s="562">
        <f>'PREMIER TRIMES.'!L578</f>
        <v>0</v>
      </c>
      <c r="EB576" s="562">
        <f>'PREMIER TRIMES.'!M578</f>
        <v>0</v>
      </c>
      <c r="EC576" s="1508">
        <f>'PREMIER TRIMES.'!N578</f>
        <v>0</v>
      </c>
      <c r="ED576" s="562">
        <f>'PREMIER TRIMES.'!O578</f>
        <v>0</v>
      </c>
      <c r="EE576" s="1508">
        <f>'PREMIER TRIMES.'!P578</f>
        <v>0</v>
      </c>
      <c r="EF576" s="1508">
        <f>'PREMIER TRIMES.'!Q578</f>
        <v>0</v>
      </c>
      <c r="EG576" s="1509">
        <f>'PREMIER TRIMES.'!R578</f>
        <v>0</v>
      </c>
      <c r="EH576" s="1509">
        <f>'PREMIER TRIMES.'!S578</f>
        <v>0</v>
      </c>
      <c r="EI576" s="1509">
        <f>'PREMIER TRIMES.'!T578</f>
        <v>0</v>
      </c>
    </row>
    <row r="577" spans="121:161" ht="32.25" customHeight="1" thickBot="1" x14ac:dyDescent="0.3">
      <c r="DQ577" s="1215" t="s">
        <v>197</v>
      </c>
      <c r="DR577" s="562">
        <f>'PREMIER TRIMES.'!C579</f>
        <v>0</v>
      </c>
      <c r="DS577" s="1508">
        <f>'PREMIER TRIMES.'!D579</f>
        <v>0</v>
      </c>
      <c r="DT577" s="1508">
        <f>'PREMIER TRIMES.'!E579</f>
        <v>0</v>
      </c>
      <c r="DU577" s="562">
        <f>'PREMIER TRIMES.'!F579</f>
        <v>0</v>
      </c>
      <c r="DV577" s="562">
        <f>'PREMIER TRIMES.'!G579</f>
        <v>0</v>
      </c>
      <c r="DW577" s="1508">
        <f>'PREMIER TRIMES.'!H579</f>
        <v>0</v>
      </c>
      <c r="DX577" s="562">
        <f>'PREMIER TRIMES.'!I579</f>
        <v>0</v>
      </c>
      <c r="DY577" s="1508">
        <f>'PREMIER TRIMES.'!J579</f>
        <v>0</v>
      </c>
      <c r="DZ577" s="1508">
        <f>'PREMIER TRIMES.'!K579</f>
        <v>0</v>
      </c>
      <c r="EA577" s="562">
        <f>'PREMIER TRIMES.'!L579</f>
        <v>0</v>
      </c>
      <c r="EB577" s="562">
        <f>'PREMIER TRIMES.'!M579</f>
        <v>0</v>
      </c>
      <c r="EC577" s="1508">
        <f>'PREMIER TRIMES.'!N579</f>
        <v>0</v>
      </c>
      <c r="ED577" s="562">
        <f>'PREMIER TRIMES.'!O579</f>
        <v>0</v>
      </c>
      <c r="EE577" s="1508">
        <f>'PREMIER TRIMES.'!P579</f>
        <v>0</v>
      </c>
      <c r="EF577" s="1508">
        <f>'PREMIER TRIMES.'!Q579</f>
        <v>0</v>
      </c>
      <c r="EG577" s="1509">
        <f>'PREMIER TRIMES.'!R579</f>
        <v>0</v>
      </c>
      <c r="EH577" s="1509">
        <f>'PREMIER TRIMES.'!S579</f>
        <v>0</v>
      </c>
      <c r="EI577" s="1509">
        <f>'PREMIER TRIMES.'!T579</f>
        <v>0</v>
      </c>
    </row>
    <row r="578" spans="121:161" ht="32.25" customHeight="1" thickBot="1" x14ac:dyDescent="0.3">
      <c r="DQ578" s="1215" t="s">
        <v>198</v>
      </c>
      <c r="DR578" s="562">
        <f>'PREMIER TRIMES.'!C580</f>
        <v>0</v>
      </c>
      <c r="DS578" s="1508">
        <f>'PREMIER TRIMES.'!D580</f>
        <v>0</v>
      </c>
      <c r="DT578" s="1508">
        <f>'PREMIER TRIMES.'!E580</f>
        <v>0</v>
      </c>
      <c r="DU578" s="562">
        <f>'PREMIER TRIMES.'!F580</f>
        <v>0</v>
      </c>
      <c r="DV578" s="562">
        <f>'PREMIER TRIMES.'!G580</f>
        <v>0</v>
      </c>
      <c r="DW578" s="1508">
        <f>'PREMIER TRIMES.'!H580</f>
        <v>0</v>
      </c>
      <c r="DX578" s="562">
        <f>'PREMIER TRIMES.'!I580</f>
        <v>0</v>
      </c>
      <c r="DY578" s="1508">
        <f>'PREMIER TRIMES.'!J580</f>
        <v>0</v>
      </c>
      <c r="DZ578" s="1508">
        <f>'PREMIER TRIMES.'!K580</f>
        <v>0</v>
      </c>
      <c r="EA578" s="562">
        <f>'PREMIER TRIMES.'!L580</f>
        <v>0</v>
      </c>
      <c r="EB578" s="562">
        <f>'PREMIER TRIMES.'!M580</f>
        <v>0</v>
      </c>
      <c r="EC578" s="1508">
        <f>'PREMIER TRIMES.'!N580</f>
        <v>0</v>
      </c>
      <c r="ED578" s="562">
        <f>'PREMIER TRIMES.'!O580</f>
        <v>0</v>
      </c>
      <c r="EE578" s="1508">
        <f>'PREMIER TRIMES.'!P580</f>
        <v>0</v>
      </c>
      <c r="EF578" s="1508">
        <f>'PREMIER TRIMES.'!Q580</f>
        <v>0</v>
      </c>
      <c r="EG578" s="1509">
        <f>'PREMIER TRIMES.'!R580</f>
        <v>0</v>
      </c>
      <c r="EH578" s="1509">
        <f>'PREMIER TRIMES.'!S580</f>
        <v>0</v>
      </c>
      <c r="EI578" s="1509">
        <f>'PREMIER TRIMES.'!T580</f>
        <v>0</v>
      </c>
    </row>
    <row r="579" spans="121:161" ht="32.25" customHeight="1" thickBot="1" x14ac:dyDescent="0.3">
      <c r="DQ579" s="1215" t="s">
        <v>21</v>
      </c>
      <c r="DR579" s="562">
        <f>'PREMIER TRIMES.'!C581</f>
        <v>0</v>
      </c>
      <c r="DS579" s="1508">
        <f>'PREMIER TRIMES.'!D581</f>
        <v>0</v>
      </c>
      <c r="DT579" s="1508">
        <f>'PREMIER TRIMES.'!E581</f>
        <v>0</v>
      </c>
      <c r="DU579" s="562">
        <f>'PREMIER TRIMES.'!F581</f>
        <v>0</v>
      </c>
      <c r="DV579" s="562">
        <f>'PREMIER TRIMES.'!G581</f>
        <v>0</v>
      </c>
      <c r="DW579" s="1508">
        <f>'PREMIER TRIMES.'!H581</f>
        <v>0</v>
      </c>
      <c r="DX579" s="562">
        <f>'PREMIER TRIMES.'!I581</f>
        <v>0</v>
      </c>
      <c r="DY579" s="1508">
        <f>'PREMIER TRIMES.'!J581</f>
        <v>0</v>
      </c>
      <c r="DZ579" s="1508">
        <f>'PREMIER TRIMES.'!K581</f>
        <v>0</v>
      </c>
      <c r="EA579" s="562">
        <f>'PREMIER TRIMES.'!L581</f>
        <v>0</v>
      </c>
      <c r="EB579" s="562">
        <f>'PREMIER TRIMES.'!M581</f>
        <v>0</v>
      </c>
      <c r="EC579" s="1508">
        <f>'PREMIER TRIMES.'!N581</f>
        <v>0</v>
      </c>
      <c r="ED579" s="562">
        <f>'PREMIER TRIMES.'!O581</f>
        <v>0</v>
      </c>
      <c r="EE579" s="1508">
        <f>'PREMIER TRIMES.'!P581</f>
        <v>0</v>
      </c>
      <c r="EF579" s="1508">
        <f>'PREMIER TRIMES.'!Q581</f>
        <v>0</v>
      </c>
      <c r="EG579" s="1509">
        <f>'PREMIER TRIMES.'!R581</f>
        <v>0</v>
      </c>
      <c r="EH579" s="1509">
        <f>'PREMIER TRIMES.'!S581</f>
        <v>0</v>
      </c>
      <c r="EI579" s="1509">
        <f>'PREMIER TRIMES.'!T581</f>
        <v>0</v>
      </c>
    </row>
    <row r="580" spans="121:161" ht="32.25" customHeight="1" thickBot="1" x14ac:dyDescent="0.3">
      <c r="DQ580" s="1215" t="s">
        <v>22</v>
      </c>
      <c r="DR580" s="562">
        <f>'PREMIER TRIMES.'!C582</f>
        <v>0</v>
      </c>
      <c r="DS580" s="1508">
        <f>'PREMIER TRIMES.'!D582</f>
        <v>0</v>
      </c>
      <c r="DT580" s="1508">
        <f>'PREMIER TRIMES.'!E582</f>
        <v>0</v>
      </c>
      <c r="DU580" s="562">
        <f>'PREMIER TRIMES.'!F582</f>
        <v>0</v>
      </c>
      <c r="DV580" s="562">
        <f>'PREMIER TRIMES.'!G582</f>
        <v>0</v>
      </c>
      <c r="DW580" s="1508">
        <f>'PREMIER TRIMES.'!H582</f>
        <v>0</v>
      </c>
      <c r="DX580" s="562">
        <f>'PREMIER TRIMES.'!I582</f>
        <v>0</v>
      </c>
      <c r="DY580" s="1508">
        <f>'PREMIER TRIMES.'!J582</f>
        <v>0</v>
      </c>
      <c r="DZ580" s="1508">
        <f>'PREMIER TRIMES.'!K582</f>
        <v>0</v>
      </c>
      <c r="EA580" s="562">
        <f>'PREMIER TRIMES.'!L582</f>
        <v>0</v>
      </c>
      <c r="EB580" s="562">
        <f>'PREMIER TRIMES.'!M582</f>
        <v>0</v>
      </c>
      <c r="EC580" s="1508">
        <f>'PREMIER TRIMES.'!N582</f>
        <v>0</v>
      </c>
      <c r="ED580" s="562">
        <f>'PREMIER TRIMES.'!O582</f>
        <v>0</v>
      </c>
      <c r="EE580" s="1508">
        <f>'PREMIER TRIMES.'!P582</f>
        <v>0</v>
      </c>
      <c r="EF580" s="1508">
        <f>'PREMIER TRIMES.'!Q582</f>
        <v>0</v>
      </c>
      <c r="EG580" s="1509">
        <f>'PREMIER TRIMES.'!R582</f>
        <v>0</v>
      </c>
      <c r="EH580" s="1509">
        <f>'PREMIER TRIMES.'!S582</f>
        <v>0</v>
      </c>
      <c r="EI580" s="1509">
        <f>'PREMIER TRIMES.'!T582</f>
        <v>0</v>
      </c>
    </row>
    <row r="581" spans="121:161" ht="32.25" customHeight="1" thickBot="1" x14ac:dyDescent="0.3">
      <c r="DQ581" s="1215" t="s">
        <v>23</v>
      </c>
      <c r="DR581" s="562">
        <f>'PREMIER TRIMES.'!C583</f>
        <v>0</v>
      </c>
      <c r="DS581" s="1508">
        <f>'PREMIER TRIMES.'!D583</f>
        <v>0</v>
      </c>
      <c r="DT581" s="1508">
        <f>'PREMIER TRIMES.'!E583</f>
        <v>0</v>
      </c>
      <c r="DU581" s="562">
        <f>'PREMIER TRIMES.'!F583</f>
        <v>0</v>
      </c>
      <c r="DV581" s="562">
        <f>'PREMIER TRIMES.'!G583</f>
        <v>0</v>
      </c>
      <c r="DW581" s="1508">
        <f>'PREMIER TRIMES.'!H583</f>
        <v>0</v>
      </c>
      <c r="DX581" s="562">
        <f>'PREMIER TRIMES.'!I583</f>
        <v>0</v>
      </c>
      <c r="DY581" s="1508">
        <f>'PREMIER TRIMES.'!J583</f>
        <v>0</v>
      </c>
      <c r="DZ581" s="1508">
        <f>'PREMIER TRIMES.'!K583</f>
        <v>0</v>
      </c>
      <c r="EA581" s="562">
        <f>'PREMIER TRIMES.'!L583</f>
        <v>0</v>
      </c>
      <c r="EB581" s="562">
        <f>'PREMIER TRIMES.'!M583</f>
        <v>0</v>
      </c>
      <c r="EC581" s="1508">
        <f>'PREMIER TRIMES.'!N583</f>
        <v>0</v>
      </c>
      <c r="ED581" s="562">
        <f>'PREMIER TRIMES.'!O583</f>
        <v>0</v>
      </c>
      <c r="EE581" s="1508">
        <f>'PREMIER TRIMES.'!P583</f>
        <v>0</v>
      </c>
      <c r="EF581" s="1508">
        <f>'PREMIER TRIMES.'!Q583</f>
        <v>0</v>
      </c>
      <c r="EG581" s="1509">
        <f>'PREMIER TRIMES.'!R583</f>
        <v>0</v>
      </c>
      <c r="EH581" s="1509">
        <f>'PREMIER TRIMES.'!S583</f>
        <v>0</v>
      </c>
      <c r="EI581" s="1509">
        <f>'PREMIER TRIMES.'!T583</f>
        <v>0</v>
      </c>
    </row>
    <row r="582" spans="121:161" ht="32.25" customHeight="1" thickBot="1" x14ac:dyDescent="0.3">
      <c r="DQ582" s="1830" t="s">
        <v>1163</v>
      </c>
      <c r="DR582" s="1508">
        <f>'PREMIER TRIMES.'!C584</f>
        <v>0</v>
      </c>
      <c r="DS582" s="1508">
        <f>'PREMIER TRIMES.'!D584</f>
        <v>0</v>
      </c>
      <c r="DT582" s="1508">
        <f>'PREMIER TRIMES.'!E584</f>
        <v>0</v>
      </c>
      <c r="DU582" s="1508">
        <f>'PREMIER TRIMES.'!F584</f>
        <v>0</v>
      </c>
      <c r="DV582" s="1508">
        <f>'PREMIER TRIMES.'!G584</f>
        <v>0</v>
      </c>
      <c r="DW582" s="1508">
        <f>'PREMIER TRIMES.'!H584</f>
        <v>0</v>
      </c>
      <c r="DX582" s="1508">
        <f>'PREMIER TRIMES.'!I584</f>
        <v>0</v>
      </c>
      <c r="DY582" s="1508">
        <f>'PREMIER TRIMES.'!J584</f>
        <v>0</v>
      </c>
      <c r="DZ582" s="1508">
        <f>'PREMIER TRIMES.'!K584</f>
        <v>0</v>
      </c>
      <c r="EA582" s="1508">
        <f>'PREMIER TRIMES.'!L584</f>
        <v>0</v>
      </c>
      <c r="EB582" s="1508">
        <f>'PREMIER TRIMES.'!M584</f>
        <v>0</v>
      </c>
      <c r="EC582" s="1508">
        <f>'PREMIER TRIMES.'!N584</f>
        <v>0</v>
      </c>
      <c r="ED582" s="1508">
        <f>'PREMIER TRIMES.'!O584</f>
        <v>0</v>
      </c>
      <c r="EE582" s="1508">
        <f>'PREMIER TRIMES.'!P584</f>
        <v>0</v>
      </c>
      <c r="EF582" s="1508">
        <f>'PREMIER TRIMES.'!Q584</f>
        <v>0</v>
      </c>
      <c r="EG582" s="1508">
        <f>'PREMIER TRIMES.'!R584</f>
        <v>0</v>
      </c>
      <c r="EH582" s="1508">
        <f>'PREMIER TRIMES.'!S584</f>
        <v>0</v>
      </c>
      <c r="EI582" s="1508">
        <f>'PREMIER TRIMES.'!T584</f>
        <v>0</v>
      </c>
    </row>
    <row r="583" spans="121:161" ht="38.25" customHeight="1" thickBot="1" x14ac:dyDescent="0.3">
      <c r="DQ583" s="1216" t="s">
        <v>200</v>
      </c>
      <c r="DR583" s="1510">
        <f>'PREMIER TRIMES.'!C585</f>
        <v>0</v>
      </c>
      <c r="DS583" s="1510">
        <f>'PREMIER TRIMES.'!D585</f>
        <v>0</v>
      </c>
      <c r="DT583" s="1510">
        <f>'PREMIER TRIMES.'!E585</f>
        <v>0</v>
      </c>
      <c r="DU583" s="1510">
        <f>'PREMIER TRIMES.'!F585</f>
        <v>0</v>
      </c>
      <c r="DV583" s="1510">
        <f>'PREMIER TRIMES.'!G585</f>
        <v>0</v>
      </c>
      <c r="DW583" s="1508">
        <f>'PREMIER TRIMES.'!H585</f>
        <v>0</v>
      </c>
      <c r="DX583" s="1510">
        <f>'PREMIER TRIMES.'!I585</f>
        <v>0</v>
      </c>
      <c r="DY583" s="1510">
        <f>'PREMIER TRIMES.'!J585</f>
        <v>0</v>
      </c>
      <c r="DZ583" s="1508">
        <f>'PREMIER TRIMES.'!K585</f>
        <v>0</v>
      </c>
      <c r="EA583" s="1510">
        <f>'PREMIER TRIMES.'!L585</f>
        <v>0</v>
      </c>
      <c r="EB583" s="1510">
        <f>'PREMIER TRIMES.'!M585</f>
        <v>0</v>
      </c>
      <c r="EC583" s="1508">
        <f>'PREMIER TRIMES.'!N585</f>
        <v>0</v>
      </c>
      <c r="ED583" s="1510">
        <f>'PREMIER TRIMES.'!O585</f>
        <v>0</v>
      </c>
      <c r="EE583" s="1510">
        <f>'PREMIER TRIMES.'!P585</f>
        <v>0</v>
      </c>
      <c r="EF583" s="1508">
        <f>'PREMIER TRIMES.'!Q585</f>
        <v>0</v>
      </c>
      <c r="EG583" s="1510">
        <f>'PREMIER TRIMES.'!R585</f>
        <v>0</v>
      </c>
      <c r="EH583" s="1510">
        <f>'PREMIER TRIMES.'!S585</f>
        <v>0</v>
      </c>
      <c r="EI583" s="1510">
        <f>'PREMIER TRIMES.'!T585</f>
        <v>0</v>
      </c>
    </row>
    <row r="584" spans="121:161" ht="15.75" thickBot="1" x14ac:dyDescent="0.3">
      <c r="EJ584" s="666"/>
    </row>
    <row r="585" spans="121:161" ht="21.75" thickBot="1" x14ac:dyDescent="0.4">
      <c r="DQ585" s="2040" t="s">
        <v>91</v>
      </c>
      <c r="DR585" s="2041"/>
      <c r="DS585" s="2140">
        <f>'PREMIER TRIMES.'!C587</f>
        <v>0</v>
      </c>
      <c r="DT585" s="2141"/>
      <c r="DU585" s="2141"/>
      <c r="DV585" s="2141"/>
      <c r="DW585" s="2141"/>
      <c r="DX585" s="2141"/>
      <c r="DY585" s="2141"/>
      <c r="DZ585" s="2141"/>
      <c r="EA585" s="2141"/>
      <c r="EB585" s="2141"/>
      <c r="EC585" s="2141"/>
      <c r="ED585" s="2141"/>
      <c r="EE585" s="2141"/>
      <c r="EF585" s="2141"/>
      <c r="EG585" s="2141"/>
      <c r="EH585" s="2141"/>
      <c r="EI585" s="2142"/>
      <c r="EK585" s="700" t="s">
        <v>785</v>
      </c>
      <c r="EL585" s="700"/>
      <c r="FE585" s="680">
        <v>15</v>
      </c>
    </row>
    <row r="586" spans="121:161" ht="18.75" x14ac:dyDescent="0.3">
      <c r="DS586" s="2143"/>
      <c r="DT586" s="2144"/>
      <c r="DU586" s="2144"/>
      <c r="DV586" s="2144"/>
      <c r="DW586" s="2144"/>
      <c r="DX586" s="2144"/>
      <c r="DY586" s="2144"/>
      <c r="DZ586" s="2144"/>
      <c r="EA586" s="2144"/>
      <c r="EB586" s="2144"/>
      <c r="EC586" s="2144"/>
      <c r="ED586" s="2144"/>
      <c r="EE586" s="2144"/>
      <c r="EF586" s="2144"/>
      <c r="EG586" s="2144"/>
      <c r="EH586" s="2144"/>
      <c r="EI586" s="2145"/>
      <c r="EK586" s="700"/>
      <c r="EL586" s="700"/>
    </row>
    <row r="587" spans="121:161" ht="18.75" x14ac:dyDescent="0.3">
      <c r="DS587" s="2143"/>
      <c r="DT587" s="2144"/>
      <c r="DU587" s="2144"/>
      <c r="DV587" s="2144"/>
      <c r="DW587" s="2144"/>
      <c r="DX587" s="2144"/>
      <c r="DY587" s="2144"/>
      <c r="DZ587" s="2144"/>
      <c r="EA587" s="2144"/>
      <c r="EB587" s="2144"/>
      <c r="EC587" s="2144"/>
      <c r="ED587" s="2144"/>
      <c r="EE587" s="2144"/>
      <c r="EF587" s="2144"/>
      <c r="EG587" s="2144"/>
      <c r="EH587" s="2144"/>
      <c r="EI587" s="2145"/>
      <c r="EK587" s="700" t="s">
        <v>997</v>
      </c>
      <c r="EL587" s="700"/>
    </row>
    <row r="588" spans="121:161" ht="15.75" thickBot="1" x14ac:dyDescent="0.3">
      <c r="DS588" s="2146"/>
      <c r="DT588" s="2147"/>
      <c r="DU588" s="2147"/>
      <c r="DV588" s="2147"/>
      <c r="DW588" s="2147"/>
      <c r="DX588" s="2147"/>
      <c r="DY588" s="2147"/>
      <c r="DZ588" s="2147"/>
      <c r="EA588" s="2147"/>
      <c r="EB588" s="2147"/>
      <c r="EC588" s="2147"/>
      <c r="ED588" s="2147"/>
      <c r="EE588" s="2147"/>
      <c r="EF588" s="2147"/>
      <c r="EG588" s="2147"/>
      <c r="EH588" s="2147"/>
      <c r="EI588" s="2148"/>
    </row>
    <row r="589" spans="121:161" ht="53.25" customHeight="1" thickBot="1" x14ac:dyDescent="0.35">
      <c r="EK589" s="700"/>
      <c r="EQ589" s="2091" t="s">
        <v>476</v>
      </c>
      <c r="ER589" s="2092"/>
      <c r="ES589" s="2092"/>
      <c r="ET589" s="2093"/>
      <c r="EU589" s="700"/>
      <c r="EV589" s="700"/>
      <c r="EW589" s="700"/>
      <c r="EX589" s="700"/>
      <c r="EY589" s="705"/>
      <c r="EZ589" s="700"/>
      <c r="FA589" s="700"/>
      <c r="FB589" s="700"/>
      <c r="FC589" s="700"/>
      <c r="FD589" s="700"/>
      <c r="FE589" s="700"/>
    </row>
    <row r="590" spans="121:161" ht="53.25" customHeight="1" thickBot="1" x14ac:dyDescent="0.35">
      <c r="EK590" s="700"/>
      <c r="EQ590" s="700"/>
      <c r="ER590" s="2094" t="s">
        <v>285</v>
      </c>
      <c r="ES590" s="2095"/>
      <c r="ET590" s="2094" t="s">
        <v>286</v>
      </c>
      <c r="EU590" s="2095"/>
      <c r="EV590" s="1217" t="s">
        <v>287</v>
      </c>
      <c r="EW590" s="1218"/>
      <c r="EX590" s="1217" t="s">
        <v>288</v>
      </c>
      <c r="EY590" s="1218"/>
      <c r="EZ590" s="1214" t="s">
        <v>477</v>
      </c>
      <c r="FA590" s="1214"/>
      <c r="FB590" s="700"/>
      <c r="FC590" s="700"/>
      <c r="FD590" s="700"/>
      <c r="FE590" s="700"/>
    </row>
    <row r="591" spans="121:161" ht="30" customHeight="1" thickBot="1" x14ac:dyDescent="0.35">
      <c r="EK591" s="700"/>
      <c r="EQ591" s="700"/>
      <c r="ER591" s="1214" t="s">
        <v>478</v>
      </c>
      <c r="ES591" s="1214" t="s">
        <v>73</v>
      </c>
      <c r="ET591" s="1214" t="s">
        <v>478</v>
      </c>
      <c r="EU591" s="1214" t="s">
        <v>73</v>
      </c>
      <c r="EV591" s="1214" t="s">
        <v>478</v>
      </c>
      <c r="EW591" s="1214" t="s">
        <v>73</v>
      </c>
      <c r="EX591" s="1214" t="s">
        <v>478</v>
      </c>
      <c r="EY591" s="1214" t="s">
        <v>73</v>
      </c>
      <c r="EZ591" s="1214" t="s">
        <v>478</v>
      </c>
      <c r="FA591" s="1214" t="s">
        <v>73</v>
      </c>
      <c r="FB591" s="700"/>
      <c r="FC591" s="700"/>
      <c r="FD591" s="700"/>
      <c r="FE591" s="700"/>
    </row>
    <row r="592" spans="121:161" ht="41.25" customHeight="1" thickBot="1" x14ac:dyDescent="0.35">
      <c r="EK592" s="700"/>
      <c r="EQ592" s="1214" t="s">
        <v>474</v>
      </c>
      <c r="ER592" s="1508">
        <f>'PREMIER TRIMES.'!K599</f>
        <v>0</v>
      </c>
      <c r="ES592" s="1508">
        <f>'PREMIER TRIMES.'!L599</f>
        <v>0</v>
      </c>
      <c r="ET592" s="1508">
        <f>'PREMIER TRIMES.'!M599</f>
        <v>0</v>
      </c>
      <c r="EU592" s="1508">
        <f>'PREMIER TRIMES.'!N599</f>
        <v>0</v>
      </c>
      <c r="EV592" s="1508">
        <f>'PREMIER TRIMES.'!O599</f>
        <v>0</v>
      </c>
      <c r="EW592" s="1508">
        <f>'PREMIER TRIMES.'!P599</f>
        <v>0</v>
      </c>
      <c r="EX592" s="1508">
        <f>'PREMIER TRIMES.'!Q599</f>
        <v>0</v>
      </c>
      <c r="EY592" s="1508">
        <f>'PREMIER TRIMES.'!R599</f>
        <v>0</v>
      </c>
      <c r="EZ592" s="1146">
        <f>'PREMIER TRIMES.'!S599</f>
        <v>0</v>
      </c>
      <c r="FA592" s="1146">
        <f>'PREMIER TRIMES.'!T599</f>
        <v>0</v>
      </c>
      <c r="FB592" s="700"/>
      <c r="FC592" s="700"/>
      <c r="FD592" s="700"/>
      <c r="FE592" s="700"/>
    </row>
    <row r="593" spans="141:177" ht="41.25" customHeight="1" thickBot="1" x14ac:dyDescent="0.35">
      <c r="EK593" s="700"/>
      <c r="EQ593" s="1214" t="s">
        <v>479</v>
      </c>
      <c r="ER593" s="1508">
        <f>'PREMIER TRIMES.'!K600</f>
        <v>0</v>
      </c>
      <c r="ES593" s="1508">
        <f>'PREMIER TRIMES.'!L600</f>
        <v>0</v>
      </c>
      <c r="ET593" s="1508">
        <f>'PREMIER TRIMES.'!M600</f>
        <v>0</v>
      </c>
      <c r="EU593" s="1508">
        <f>'PREMIER TRIMES.'!N600</f>
        <v>0</v>
      </c>
      <c r="EV593" s="1508">
        <f>'PREMIER TRIMES.'!O600</f>
        <v>0</v>
      </c>
      <c r="EW593" s="1508">
        <f>'PREMIER TRIMES.'!P600</f>
        <v>0</v>
      </c>
      <c r="EX593" s="1508">
        <f>'PREMIER TRIMES.'!Q600</f>
        <v>0</v>
      </c>
      <c r="EY593" s="1508">
        <f>'PREMIER TRIMES.'!R600</f>
        <v>0</v>
      </c>
      <c r="EZ593" s="1146">
        <f>'PREMIER TRIMES.'!S600</f>
        <v>0</v>
      </c>
      <c r="FA593" s="1146">
        <f>'PREMIER TRIMES.'!T600</f>
        <v>0</v>
      </c>
      <c r="FB593" s="700"/>
      <c r="FC593" s="700"/>
      <c r="FD593" s="700"/>
      <c r="FE593" s="700"/>
    </row>
    <row r="594" spans="141:177" ht="46.5" customHeight="1" thickBot="1" x14ac:dyDescent="0.35">
      <c r="EK594" s="700"/>
      <c r="EQ594" s="1214" t="s">
        <v>0</v>
      </c>
      <c r="ER594" s="1508">
        <f>'PREMIER TRIMES.'!K601</f>
        <v>0</v>
      </c>
      <c r="ES594" s="1508">
        <f>'PREMIER TRIMES.'!L601</f>
        <v>0</v>
      </c>
      <c r="ET594" s="1508">
        <f>'PREMIER TRIMES.'!M601</f>
        <v>0</v>
      </c>
      <c r="EU594" s="1508">
        <f>'PREMIER TRIMES.'!N601</f>
        <v>0</v>
      </c>
      <c r="EV594" s="1508">
        <f>'PREMIER TRIMES.'!O601</f>
        <v>0</v>
      </c>
      <c r="EW594" s="1508">
        <f>'PREMIER TRIMES.'!P601</f>
        <v>0</v>
      </c>
      <c r="EX594" s="1508">
        <f>'PREMIER TRIMES.'!Q601</f>
        <v>0</v>
      </c>
      <c r="EY594" s="1508">
        <f>'PREMIER TRIMES.'!R601</f>
        <v>0</v>
      </c>
      <c r="EZ594" s="1146">
        <f>'PREMIER TRIMES.'!S601</f>
        <v>0</v>
      </c>
      <c r="FA594" s="1146">
        <f>'PREMIER TRIMES.'!T601</f>
        <v>0</v>
      </c>
      <c r="FB594" s="700"/>
      <c r="FC594" s="700"/>
      <c r="FD594" s="700"/>
      <c r="FE594" s="700"/>
    </row>
    <row r="595" spans="141:177" ht="15.75" customHeight="1" thickBot="1" x14ac:dyDescent="0.35">
      <c r="EK595" s="700"/>
      <c r="EL595" s="700"/>
      <c r="EM595" s="705"/>
      <c r="EN595" s="705"/>
      <c r="EO595" s="705"/>
      <c r="EP595" s="705"/>
      <c r="EQ595" s="705"/>
      <c r="ER595" s="705"/>
      <c r="ES595" s="705"/>
      <c r="ET595" s="705"/>
      <c r="EU595" s="700"/>
      <c r="EV595" s="700"/>
      <c r="EW595" s="700"/>
      <c r="EX595" s="700"/>
      <c r="EY595" s="700"/>
      <c r="EZ595" s="700"/>
      <c r="FA595" s="700"/>
      <c r="FB595" s="700"/>
      <c r="FC595" s="700"/>
      <c r="FD595" s="700"/>
      <c r="FE595" s="700"/>
    </row>
    <row r="596" spans="141:177" ht="53.25" customHeight="1" thickBot="1" x14ac:dyDescent="0.35">
      <c r="EK596" s="700"/>
      <c r="EL596" s="2091" t="s">
        <v>480</v>
      </c>
      <c r="EM596" s="2092"/>
      <c r="EN596" s="2092"/>
      <c r="EO596" s="2093"/>
      <c r="EP596" s="705"/>
      <c r="EQ596" s="705"/>
      <c r="ER596" s="705"/>
      <c r="ES596" s="705"/>
      <c r="ET596" s="705"/>
      <c r="EU596" s="700"/>
      <c r="EV596" s="700"/>
      <c r="EW596" s="700"/>
      <c r="EX596" s="700"/>
      <c r="EY596" s="700"/>
      <c r="EZ596" s="700"/>
      <c r="FA596" s="700"/>
      <c r="FB596" s="700"/>
      <c r="FC596" s="700"/>
      <c r="FD596" s="700"/>
      <c r="FE596" s="700"/>
    </row>
    <row r="597" spans="141:177" ht="53.25" customHeight="1" thickBot="1" x14ac:dyDescent="0.35">
      <c r="EK597" s="700"/>
      <c r="EL597" s="2094" t="s">
        <v>481</v>
      </c>
      <c r="EM597" s="2095"/>
      <c r="EN597" s="2094" t="s">
        <v>482</v>
      </c>
      <c r="EO597" s="2095"/>
      <c r="EP597" s="2094" t="s">
        <v>483</v>
      </c>
      <c r="EQ597" s="2095"/>
      <c r="ER597" s="2094" t="s">
        <v>484</v>
      </c>
      <c r="ES597" s="2095"/>
      <c r="ET597" s="2094" t="s">
        <v>485</v>
      </c>
      <c r="EU597" s="2095"/>
      <c r="EV597" s="2094" t="s">
        <v>486</v>
      </c>
      <c r="EW597" s="2095"/>
      <c r="EX597" s="2094" t="s">
        <v>487</v>
      </c>
      <c r="EY597" s="2095"/>
      <c r="EZ597" s="2094" t="s">
        <v>488</v>
      </c>
      <c r="FA597" s="2095"/>
      <c r="FB597" s="2094" t="s">
        <v>489</v>
      </c>
      <c r="FC597" s="2095"/>
      <c r="FD597" s="2094" t="s">
        <v>33</v>
      </c>
      <c r="FE597" s="2095"/>
    </row>
    <row r="598" spans="141:177" ht="53.25" customHeight="1" thickBot="1" x14ac:dyDescent="0.35">
      <c r="EK598" s="700"/>
      <c r="EL598" s="1214" t="s">
        <v>478</v>
      </c>
      <c r="EM598" s="1214" t="s">
        <v>73</v>
      </c>
      <c r="EN598" s="1214" t="s">
        <v>478</v>
      </c>
      <c r="EO598" s="1214" t="s">
        <v>73</v>
      </c>
      <c r="EP598" s="1214" t="s">
        <v>478</v>
      </c>
      <c r="EQ598" s="1214" t="s">
        <v>73</v>
      </c>
      <c r="ER598" s="1214" t="s">
        <v>478</v>
      </c>
      <c r="ES598" s="1214" t="s">
        <v>73</v>
      </c>
      <c r="ET598" s="1214" t="s">
        <v>478</v>
      </c>
      <c r="EU598" s="1214" t="s">
        <v>73</v>
      </c>
      <c r="EV598" s="1214" t="s">
        <v>478</v>
      </c>
      <c r="EW598" s="1214" t="s">
        <v>73</v>
      </c>
      <c r="EX598" s="1214" t="s">
        <v>478</v>
      </c>
      <c r="EY598" s="1214" t="s">
        <v>73</v>
      </c>
      <c r="EZ598" s="1214" t="s">
        <v>478</v>
      </c>
      <c r="FA598" s="1214" t="s">
        <v>73</v>
      </c>
      <c r="FB598" s="1214" t="s">
        <v>478</v>
      </c>
      <c r="FC598" s="1214" t="s">
        <v>73</v>
      </c>
      <c r="FD598" s="1214" t="s">
        <v>478</v>
      </c>
      <c r="FE598" s="1214" t="s">
        <v>73</v>
      </c>
    </row>
    <row r="599" spans="141:177" ht="45" customHeight="1" thickBot="1" x14ac:dyDescent="0.3">
      <c r="EK599" s="1214" t="s">
        <v>474</v>
      </c>
      <c r="EL599" s="1508">
        <f>'PREMIER TRIMES.'!J606</f>
        <v>0</v>
      </c>
      <c r="EM599" s="1508">
        <f>'PREMIER TRIMES.'!K606</f>
        <v>0</v>
      </c>
      <c r="EN599" s="1508">
        <f>'PREMIER TRIMES.'!L606</f>
        <v>0</v>
      </c>
      <c r="EO599" s="1508">
        <f>'PREMIER TRIMES.'!M606</f>
        <v>0</v>
      </c>
      <c r="EP599" s="1508">
        <f>'PREMIER TRIMES.'!N606</f>
        <v>0</v>
      </c>
      <c r="EQ599" s="1508">
        <f>'PREMIER TRIMES.'!O606</f>
        <v>0</v>
      </c>
      <c r="ER599" s="1508">
        <f>'PREMIER TRIMES.'!P606</f>
        <v>0</v>
      </c>
      <c r="ES599" s="1508">
        <f>'PREMIER TRIMES.'!Q606</f>
        <v>0</v>
      </c>
      <c r="ET599" s="1508">
        <f>'PREMIER TRIMES.'!R606</f>
        <v>0</v>
      </c>
      <c r="EU599" s="1508">
        <f>'PREMIER TRIMES.'!S606</f>
        <v>0</v>
      </c>
      <c r="EV599" s="1508">
        <f>'PREMIER TRIMES.'!T606</f>
        <v>0</v>
      </c>
      <c r="EW599" s="1508">
        <f>'PREMIER TRIMES.'!U606</f>
        <v>0</v>
      </c>
      <c r="EX599" s="1508">
        <f>'PREMIER TRIMES.'!V606</f>
        <v>0</v>
      </c>
      <c r="EY599" s="1508">
        <f>'PREMIER TRIMES.'!W606</f>
        <v>0</v>
      </c>
      <c r="EZ599" s="1508">
        <f>'PREMIER TRIMES.'!X606</f>
        <v>0</v>
      </c>
      <c r="FA599" s="1508">
        <f>'PREMIER TRIMES.'!Y606</f>
        <v>0</v>
      </c>
      <c r="FB599" s="1147">
        <f>'PREMIER TRIMES.'!Z606</f>
        <v>0</v>
      </c>
      <c r="FC599" s="1147">
        <f>'PREMIER TRIMES.'!AA606</f>
        <v>0</v>
      </c>
      <c r="FD599" s="1147">
        <f>'PREMIER TRIMES.'!AB606</f>
        <v>0</v>
      </c>
      <c r="FE599" s="1147">
        <f>'PREMIER TRIMES.'!AC606</f>
        <v>0</v>
      </c>
    </row>
    <row r="600" spans="141:177" ht="45" customHeight="1" thickBot="1" x14ac:dyDescent="0.3">
      <c r="EK600" s="1214" t="s">
        <v>479</v>
      </c>
      <c r="EL600" s="1508">
        <f>'PREMIER TRIMES.'!J607</f>
        <v>0</v>
      </c>
      <c r="EM600" s="1508">
        <f>'PREMIER TRIMES.'!K607</f>
        <v>0</v>
      </c>
      <c r="EN600" s="1508">
        <f>'PREMIER TRIMES.'!L607</f>
        <v>0</v>
      </c>
      <c r="EO600" s="1508">
        <f>'PREMIER TRIMES.'!M607</f>
        <v>0</v>
      </c>
      <c r="EP600" s="1508">
        <f>'PREMIER TRIMES.'!N607</f>
        <v>0</v>
      </c>
      <c r="EQ600" s="1508">
        <f>'PREMIER TRIMES.'!O607</f>
        <v>0</v>
      </c>
      <c r="ER600" s="1508">
        <f>'PREMIER TRIMES.'!P607</f>
        <v>0</v>
      </c>
      <c r="ES600" s="1508">
        <f>'PREMIER TRIMES.'!Q607</f>
        <v>0</v>
      </c>
      <c r="ET600" s="1508">
        <f>'PREMIER TRIMES.'!R607</f>
        <v>0</v>
      </c>
      <c r="EU600" s="1508">
        <f>'PREMIER TRIMES.'!S607</f>
        <v>0</v>
      </c>
      <c r="EV600" s="1508">
        <f>'PREMIER TRIMES.'!T607</f>
        <v>0</v>
      </c>
      <c r="EW600" s="1508">
        <f>'PREMIER TRIMES.'!U607</f>
        <v>0</v>
      </c>
      <c r="EX600" s="1508">
        <f>'PREMIER TRIMES.'!V607</f>
        <v>0</v>
      </c>
      <c r="EY600" s="1508">
        <f>'PREMIER TRIMES.'!W607</f>
        <v>0</v>
      </c>
      <c r="EZ600" s="1508">
        <f>'PREMIER TRIMES.'!X607</f>
        <v>0</v>
      </c>
      <c r="FA600" s="1508">
        <f>'PREMIER TRIMES.'!Y607</f>
        <v>0</v>
      </c>
      <c r="FB600" s="1147">
        <f>'PREMIER TRIMES.'!Z607</f>
        <v>0</v>
      </c>
      <c r="FC600" s="1147">
        <f>'PREMIER TRIMES.'!AA607</f>
        <v>0</v>
      </c>
      <c r="FD600" s="1147">
        <f>'PREMIER TRIMES.'!AB607</f>
        <v>0</v>
      </c>
      <c r="FE600" s="1147">
        <f>'PREMIER TRIMES.'!AC607</f>
        <v>0</v>
      </c>
    </row>
    <row r="601" spans="141:177" ht="45" customHeight="1" thickBot="1" x14ac:dyDescent="0.3">
      <c r="EK601" s="1214" t="s">
        <v>0</v>
      </c>
      <c r="EL601" s="1508">
        <f>'PREMIER TRIMES.'!J608</f>
        <v>0</v>
      </c>
      <c r="EM601" s="1508">
        <f>'PREMIER TRIMES.'!K608</f>
        <v>0</v>
      </c>
      <c r="EN601" s="1508">
        <f>'PREMIER TRIMES.'!L608</f>
        <v>0</v>
      </c>
      <c r="EO601" s="1508">
        <f>'PREMIER TRIMES.'!M608</f>
        <v>0</v>
      </c>
      <c r="EP601" s="1508">
        <f>'PREMIER TRIMES.'!N608</f>
        <v>0</v>
      </c>
      <c r="EQ601" s="1508">
        <f>'PREMIER TRIMES.'!O608</f>
        <v>0</v>
      </c>
      <c r="ER601" s="1508">
        <f>'PREMIER TRIMES.'!P608</f>
        <v>0</v>
      </c>
      <c r="ES601" s="1508">
        <f>'PREMIER TRIMES.'!Q608</f>
        <v>0</v>
      </c>
      <c r="ET601" s="1508">
        <f>'PREMIER TRIMES.'!R608</f>
        <v>0</v>
      </c>
      <c r="EU601" s="1508">
        <f>'PREMIER TRIMES.'!S608</f>
        <v>0</v>
      </c>
      <c r="EV601" s="1508">
        <f>'PREMIER TRIMES.'!T608</f>
        <v>0</v>
      </c>
      <c r="EW601" s="1508">
        <f>'PREMIER TRIMES.'!U608</f>
        <v>0</v>
      </c>
      <c r="EX601" s="1508">
        <f>'PREMIER TRIMES.'!V608</f>
        <v>0</v>
      </c>
      <c r="EY601" s="1508">
        <f>'PREMIER TRIMES.'!W608</f>
        <v>0</v>
      </c>
      <c r="EZ601" s="1508">
        <f>'PREMIER TRIMES.'!X608</f>
        <v>0</v>
      </c>
      <c r="FA601" s="1508">
        <f>'PREMIER TRIMES.'!Y608</f>
        <v>0</v>
      </c>
      <c r="FB601" s="1147">
        <f>'PREMIER TRIMES.'!Z608</f>
        <v>0</v>
      </c>
      <c r="FC601" s="1147">
        <f>'PREMIER TRIMES.'!AA608</f>
        <v>0</v>
      </c>
      <c r="FD601" s="1148">
        <f>'PREMIER TRIMES.'!AB608</f>
        <v>0</v>
      </c>
      <c r="FE601" s="1148">
        <f>'PREMIER TRIMES.'!AC608</f>
        <v>0</v>
      </c>
    </row>
    <row r="602" spans="141:177" ht="15.75" thickBot="1" x14ac:dyDescent="0.3">
      <c r="FF602" s="666"/>
    </row>
    <row r="603" spans="141:177" ht="38.25" customHeight="1" thickBot="1" x14ac:dyDescent="0.4">
      <c r="EK603" s="2040" t="s">
        <v>91</v>
      </c>
      <c r="EL603" s="2041"/>
      <c r="EM603" s="2140">
        <f>'PREMIER TRIMES.'!C1098</f>
        <v>0</v>
      </c>
      <c r="EN603" s="2141"/>
      <c r="EO603" s="2141"/>
      <c r="EP603" s="2141"/>
      <c r="EQ603" s="2141"/>
      <c r="ER603" s="2141"/>
      <c r="ES603" s="2141"/>
      <c r="ET603" s="2141"/>
      <c r="EU603" s="2141"/>
      <c r="EV603" s="2141"/>
      <c r="EW603" s="2141"/>
      <c r="EX603" s="2141"/>
      <c r="EY603" s="2141"/>
      <c r="EZ603" s="2141"/>
      <c r="FA603" s="2141"/>
      <c r="FB603" s="2141"/>
      <c r="FC603" s="2141"/>
      <c r="FD603" s="2141"/>
      <c r="FE603" s="2142"/>
      <c r="FG603" s="700" t="s">
        <v>998</v>
      </c>
      <c r="FH603" s="700"/>
      <c r="FI603" s="700"/>
      <c r="FJ603" s="700"/>
      <c r="FK603" s="700"/>
      <c r="FL603" s="700"/>
      <c r="FM603" s="700"/>
      <c r="FN603" s="700"/>
      <c r="FO603" s="700"/>
      <c r="FP603" s="700"/>
      <c r="FQ603" s="700"/>
      <c r="FR603" s="700"/>
      <c r="FS603" s="700"/>
      <c r="FT603" s="700"/>
      <c r="FU603" s="680">
        <v>16</v>
      </c>
    </row>
    <row r="604" spans="141:177" ht="19.5" thickBot="1" x14ac:dyDescent="0.35">
      <c r="EM604" s="2143"/>
      <c r="EN604" s="2144"/>
      <c r="EO604" s="2144"/>
      <c r="EP604" s="2144"/>
      <c r="EQ604" s="2144"/>
      <c r="ER604" s="2144"/>
      <c r="ES604" s="2144"/>
      <c r="ET604" s="2144"/>
      <c r="EU604" s="2144"/>
      <c r="EV604" s="2144"/>
      <c r="EW604" s="2144"/>
      <c r="EX604" s="2144"/>
      <c r="EY604" s="2144"/>
      <c r="EZ604" s="2144"/>
      <c r="FA604" s="2144"/>
      <c r="FB604" s="2144"/>
      <c r="FC604" s="2144"/>
      <c r="FD604" s="2144"/>
      <c r="FE604" s="2145"/>
      <c r="FG604" s="700"/>
      <c r="FH604" s="700"/>
      <c r="FI604" s="700"/>
      <c r="FJ604" s="700"/>
      <c r="FK604" s="700"/>
      <c r="FL604" s="700"/>
      <c r="FM604" s="700"/>
      <c r="FN604" s="700"/>
      <c r="FO604" s="700"/>
      <c r="FP604" s="700"/>
      <c r="FQ604" s="700"/>
      <c r="FR604" s="700"/>
      <c r="FS604" s="700"/>
      <c r="FT604" s="700"/>
      <c r="FU604" s="700"/>
    </row>
    <row r="605" spans="141:177" ht="19.5" thickBot="1" x14ac:dyDescent="0.3">
      <c r="EM605" s="2143"/>
      <c r="EN605" s="2144"/>
      <c r="EO605" s="2144"/>
      <c r="EP605" s="2144"/>
      <c r="EQ605" s="2144"/>
      <c r="ER605" s="2144"/>
      <c r="ES605" s="2144"/>
      <c r="ET605" s="2144"/>
      <c r="EU605" s="2144"/>
      <c r="EV605" s="2144"/>
      <c r="EW605" s="2144"/>
      <c r="EX605" s="2144"/>
      <c r="EY605" s="2144"/>
      <c r="EZ605" s="2144"/>
      <c r="FA605" s="2144"/>
      <c r="FB605" s="2144"/>
      <c r="FC605" s="2144"/>
      <c r="FD605" s="2144"/>
      <c r="FE605" s="2145"/>
      <c r="FG605" s="2054" t="s">
        <v>1160</v>
      </c>
      <c r="FH605" s="2051" t="s">
        <v>30</v>
      </c>
      <c r="FI605" s="2070" t="s">
        <v>37</v>
      </c>
      <c r="FJ605" s="2071"/>
      <c r="FK605" s="2071"/>
      <c r="FL605" s="2072"/>
      <c r="FM605" s="2070" t="s">
        <v>24</v>
      </c>
      <c r="FN605" s="2071"/>
      <c r="FO605" s="2071"/>
      <c r="FP605" s="2071"/>
      <c r="FQ605" s="2071"/>
      <c r="FR605" s="2071"/>
      <c r="FS605" s="2071"/>
      <c r="FT605" s="2072"/>
      <c r="FU605" s="2051" t="s">
        <v>725</v>
      </c>
    </row>
    <row r="606" spans="141:177" ht="33.75" customHeight="1" thickBot="1" x14ac:dyDescent="0.3">
      <c r="EM606" s="2146"/>
      <c r="EN606" s="2147"/>
      <c r="EO606" s="2147"/>
      <c r="EP606" s="2147"/>
      <c r="EQ606" s="2147"/>
      <c r="ER606" s="2147"/>
      <c r="ES606" s="2147"/>
      <c r="ET606" s="2147"/>
      <c r="EU606" s="2147"/>
      <c r="EV606" s="2147"/>
      <c r="EW606" s="2147"/>
      <c r="EX606" s="2147"/>
      <c r="EY606" s="2147"/>
      <c r="EZ606" s="2147"/>
      <c r="FA606" s="2147"/>
      <c r="FB606" s="2147"/>
      <c r="FC606" s="2147"/>
      <c r="FD606" s="2147"/>
      <c r="FE606" s="2148"/>
      <c r="FG606" s="2055"/>
      <c r="FH606" s="2053"/>
      <c r="FI606" s="1219" t="s">
        <v>745</v>
      </c>
      <c r="FJ606" s="1219" t="s">
        <v>746</v>
      </c>
      <c r="FK606" s="1219" t="s">
        <v>747</v>
      </c>
      <c r="FL606" s="1219" t="s">
        <v>748</v>
      </c>
      <c r="FM606" s="1219" t="s">
        <v>749</v>
      </c>
      <c r="FN606" s="1219" t="s">
        <v>750</v>
      </c>
      <c r="FO606" s="1219" t="s">
        <v>751</v>
      </c>
      <c r="FP606" s="1219" t="s">
        <v>752</v>
      </c>
      <c r="FQ606" s="1219" t="s">
        <v>753</v>
      </c>
      <c r="FR606" s="1219" t="s">
        <v>229</v>
      </c>
      <c r="FS606" s="1219" t="s">
        <v>230</v>
      </c>
      <c r="FT606" s="1219" t="s">
        <v>231</v>
      </c>
      <c r="FU606" s="2052"/>
    </row>
    <row r="607" spans="141:177" ht="21" customHeight="1" thickBot="1" x14ac:dyDescent="0.3">
      <c r="FG607" s="2054" t="s">
        <v>1091</v>
      </c>
      <c r="FH607" s="1220" t="s">
        <v>186</v>
      </c>
      <c r="FI607" s="1133">
        <f>'PREMIER TRIMES.'!D1106</f>
        <v>0</v>
      </c>
      <c r="FJ607" s="1149">
        <f>'PREMIER TRIMES.'!E1106</f>
        <v>0</v>
      </c>
      <c r="FK607" s="1149">
        <f>'PREMIER TRIMES.'!F1106</f>
        <v>0</v>
      </c>
      <c r="FL607" s="1149">
        <f>'PREMIER TRIMES.'!G1106</f>
        <v>0</v>
      </c>
      <c r="FM607" s="1149">
        <f>'PREMIER TRIMES.'!H1106</f>
        <v>0</v>
      </c>
      <c r="FN607" s="1149">
        <f>'PREMIER TRIMES.'!I1106</f>
        <v>0</v>
      </c>
      <c r="FO607" s="1149">
        <f>'PREMIER TRIMES.'!J1106</f>
        <v>0</v>
      </c>
      <c r="FP607" s="1149">
        <f>'PREMIER TRIMES.'!K1106</f>
        <v>0</v>
      </c>
      <c r="FQ607" s="1149">
        <f>'PREMIER TRIMES.'!L1106</f>
        <v>0</v>
      </c>
      <c r="FR607" s="1149">
        <f>'PREMIER TRIMES.'!M1106</f>
        <v>0</v>
      </c>
      <c r="FS607" s="1149">
        <f>'PREMIER TRIMES.'!N1106</f>
        <v>0</v>
      </c>
      <c r="FT607" s="1150">
        <f>'PREMIER TRIMES.'!O1106</f>
        <v>0</v>
      </c>
      <c r="FU607" s="711">
        <f>'PREMIER TRIMES.'!P1106</f>
        <v>0</v>
      </c>
    </row>
    <row r="608" spans="141:177" ht="21" thickBot="1" x14ac:dyDescent="0.3">
      <c r="FG608" s="2056"/>
      <c r="FH608" s="1221" t="s">
        <v>73</v>
      </c>
      <c r="FI608" s="1151">
        <f>'PREMIER TRIMES.'!D1107</f>
        <v>0</v>
      </c>
      <c r="FJ608" s="1152">
        <f>'PREMIER TRIMES.'!E1107</f>
        <v>0</v>
      </c>
      <c r="FK608" s="1152">
        <f>'PREMIER TRIMES.'!F1107</f>
        <v>0</v>
      </c>
      <c r="FL608" s="1152">
        <f>'PREMIER TRIMES.'!G1107</f>
        <v>0</v>
      </c>
      <c r="FM608" s="1152">
        <f>'PREMIER TRIMES.'!H1107</f>
        <v>0</v>
      </c>
      <c r="FN608" s="1152">
        <f>'PREMIER TRIMES.'!I1107</f>
        <v>0</v>
      </c>
      <c r="FO608" s="1152">
        <f>'PREMIER TRIMES.'!J1107</f>
        <v>0</v>
      </c>
      <c r="FP608" s="1152">
        <f>'PREMIER TRIMES.'!K1107</f>
        <v>0</v>
      </c>
      <c r="FQ608" s="1152">
        <f>'PREMIER TRIMES.'!L1107</f>
        <v>0</v>
      </c>
      <c r="FR608" s="1152">
        <f>'PREMIER TRIMES.'!M1107</f>
        <v>0</v>
      </c>
      <c r="FS608" s="1152">
        <f>'PREMIER TRIMES.'!N1107</f>
        <v>0</v>
      </c>
      <c r="FT608" s="1153">
        <f>'PREMIER TRIMES.'!O1107</f>
        <v>0</v>
      </c>
      <c r="FU608" s="711">
        <f>'PREMIER TRIMES.'!P1107</f>
        <v>0</v>
      </c>
    </row>
    <row r="609" spans="163:177" ht="21" thickBot="1" x14ac:dyDescent="0.3">
      <c r="FG609" s="2055"/>
      <c r="FH609" s="1222" t="s">
        <v>187</v>
      </c>
      <c r="FI609" s="1154">
        <f>'PREMIER TRIMES.'!D1108</f>
        <v>0</v>
      </c>
      <c r="FJ609" s="1154">
        <f>'PREMIER TRIMES.'!E1108</f>
        <v>0</v>
      </c>
      <c r="FK609" s="1154">
        <f>'PREMIER TRIMES.'!F1108</f>
        <v>0</v>
      </c>
      <c r="FL609" s="1154">
        <f>'PREMIER TRIMES.'!G1108</f>
        <v>0</v>
      </c>
      <c r="FM609" s="1154">
        <f>'PREMIER TRIMES.'!H1108</f>
        <v>0</v>
      </c>
      <c r="FN609" s="1154">
        <f>'PREMIER TRIMES.'!I1108</f>
        <v>0</v>
      </c>
      <c r="FO609" s="1154">
        <f>'PREMIER TRIMES.'!J1108</f>
        <v>0</v>
      </c>
      <c r="FP609" s="1154">
        <f>'PREMIER TRIMES.'!K1108</f>
        <v>0</v>
      </c>
      <c r="FQ609" s="1154">
        <f>'PREMIER TRIMES.'!L1108</f>
        <v>0</v>
      </c>
      <c r="FR609" s="1154">
        <f>'PREMIER TRIMES.'!M1108</f>
        <v>0</v>
      </c>
      <c r="FS609" s="1154">
        <f>'PREMIER TRIMES.'!N1108</f>
        <v>0</v>
      </c>
      <c r="FT609" s="1155">
        <f>'PREMIER TRIMES.'!O1108</f>
        <v>0</v>
      </c>
      <c r="FU609" s="711">
        <f>'PREMIER TRIMES.'!P1108</f>
        <v>0</v>
      </c>
    </row>
    <row r="610" spans="163:177" ht="21" customHeight="1" thickBot="1" x14ac:dyDescent="0.3">
      <c r="FG610" s="2057" t="s">
        <v>1092</v>
      </c>
      <c r="FH610" s="1220" t="s">
        <v>186</v>
      </c>
      <c r="FI610" s="1133">
        <f>'PREMIER TRIMES.'!D1109</f>
        <v>0</v>
      </c>
      <c r="FJ610" s="1149">
        <f>'PREMIER TRIMES.'!E1109</f>
        <v>0</v>
      </c>
      <c r="FK610" s="1149">
        <f>'PREMIER TRIMES.'!F1109</f>
        <v>0</v>
      </c>
      <c r="FL610" s="1149">
        <f>'PREMIER TRIMES.'!G1109</f>
        <v>0</v>
      </c>
      <c r="FM610" s="1149">
        <f>'PREMIER TRIMES.'!H1109</f>
        <v>0</v>
      </c>
      <c r="FN610" s="1149">
        <f>'PREMIER TRIMES.'!I1109</f>
        <v>0</v>
      </c>
      <c r="FO610" s="1149">
        <f>'PREMIER TRIMES.'!J1109</f>
        <v>0</v>
      </c>
      <c r="FP610" s="1149">
        <f>'PREMIER TRIMES.'!K1109</f>
        <v>0</v>
      </c>
      <c r="FQ610" s="1149">
        <f>'PREMIER TRIMES.'!L1109</f>
        <v>0</v>
      </c>
      <c r="FR610" s="1149">
        <f>'PREMIER TRIMES.'!M1109</f>
        <v>0</v>
      </c>
      <c r="FS610" s="1149">
        <f>'PREMIER TRIMES.'!N1109</f>
        <v>0</v>
      </c>
      <c r="FT610" s="1150">
        <f>'PREMIER TRIMES.'!O1109</f>
        <v>0</v>
      </c>
      <c r="FU610" s="711">
        <f>'PREMIER TRIMES.'!P1109</f>
        <v>0</v>
      </c>
    </row>
    <row r="611" spans="163:177" ht="21" thickBot="1" x14ac:dyDescent="0.3">
      <c r="FG611" s="2058"/>
      <c r="FH611" s="1221" t="s">
        <v>73</v>
      </c>
      <c r="FI611" s="1156">
        <f>'PREMIER TRIMES.'!D1110</f>
        <v>0</v>
      </c>
      <c r="FJ611" s="1157">
        <f>'PREMIER TRIMES.'!E1110</f>
        <v>0</v>
      </c>
      <c r="FK611" s="1157">
        <f>'PREMIER TRIMES.'!F1110</f>
        <v>0</v>
      </c>
      <c r="FL611" s="1157">
        <f>'PREMIER TRIMES.'!G1110</f>
        <v>0</v>
      </c>
      <c r="FM611" s="1157">
        <f>'PREMIER TRIMES.'!H1110</f>
        <v>0</v>
      </c>
      <c r="FN611" s="1157">
        <f>'PREMIER TRIMES.'!I1110</f>
        <v>0</v>
      </c>
      <c r="FO611" s="1157">
        <f>'PREMIER TRIMES.'!J1110</f>
        <v>0</v>
      </c>
      <c r="FP611" s="1157">
        <f>'PREMIER TRIMES.'!K1110</f>
        <v>0</v>
      </c>
      <c r="FQ611" s="1157">
        <f>'PREMIER TRIMES.'!L1110</f>
        <v>0</v>
      </c>
      <c r="FR611" s="1157">
        <f>'PREMIER TRIMES.'!M1110</f>
        <v>0</v>
      </c>
      <c r="FS611" s="1157">
        <f>'PREMIER TRIMES.'!N1110</f>
        <v>0</v>
      </c>
      <c r="FT611" s="1158">
        <f>'PREMIER TRIMES.'!O1110</f>
        <v>0</v>
      </c>
      <c r="FU611" s="711">
        <f>'PREMIER TRIMES.'!P1110</f>
        <v>0</v>
      </c>
    </row>
    <row r="612" spans="163:177" ht="21" thickBot="1" x14ac:dyDescent="0.3">
      <c r="FG612" s="2059"/>
      <c r="FH612" s="1222" t="s">
        <v>187</v>
      </c>
      <c r="FI612" s="1154">
        <f>'PREMIER TRIMES.'!D1111</f>
        <v>0</v>
      </c>
      <c r="FJ612" s="1154">
        <f>'PREMIER TRIMES.'!E1111</f>
        <v>0</v>
      </c>
      <c r="FK612" s="1154">
        <f>'PREMIER TRIMES.'!F1111</f>
        <v>0</v>
      </c>
      <c r="FL612" s="1154">
        <f>'PREMIER TRIMES.'!G1111</f>
        <v>0</v>
      </c>
      <c r="FM612" s="1154">
        <f>'PREMIER TRIMES.'!H1111</f>
        <v>0</v>
      </c>
      <c r="FN612" s="1154">
        <f>'PREMIER TRIMES.'!I1111</f>
        <v>0</v>
      </c>
      <c r="FO612" s="1154">
        <f>'PREMIER TRIMES.'!J1111</f>
        <v>0</v>
      </c>
      <c r="FP612" s="1154">
        <f>'PREMIER TRIMES.'!K1111</f>
        <v>0</v>
      </c>
      <c r="FQ612" s="1154">
        <f>'PREMIER TRIMES.'!L1111</f>
        <v>0</v>
      </c>
      <c r="FR612" s="1154">
        <f>'PREMIER TRIMES.'!M1111</f>
        <v>0</v>
      </c>
      <c r="FS612" s="1154">
        <f>'PREMIER TRIMES.'!N1111</f>
        <v>0</v>
      </c>
      <c r="FT612" s="1155">
        <f>'PREMIER TRIMES.'!O1111</f>
        <v>0</v>
      </c>
      <c r="FU612" s="711">
        <f>'PREMIER TRIMES.'!P1111</f>
        <v>0</v>
      </c>
    </row>
    <row r="613" spans="163:177" ht="21" thickBot="1" x14ac:dyDescent="0.3">
      <c r="FG613" s="2051" t="s">
        <v>1132</v>
      </c>
      <c r="FH613" s="1220" t="s">
        <v>186</v>
      </c>
      <c r="FI613" s="1133">
        <f>'PREMIER TRIMES.'!D1112</f>
        <v>0</v>
      </c>
      <c r="FJ613" s="1149">
        <f>'PREMIER TRIMES.'!E1112</f>
        <v>0</v>
      </c>
      <c r="FK613" s="1149">
        <f>'PREMIER TRIMES.'!F1112</f>
        <v>0</v>
      </c>
      <c r="FL613" s="1149">
        <f>'PREMIER TRIMES.'!G1112</f>
        <v>0</v>
      </c>
      <c r="FM613" s="1149">
        <f>'PREMIER TRIMES.'!H1112</f>
        <v>0</v>
      </c>
      <c r="FN613" s="1149">
        <f>'PREMIER TRIMES.'!I1112</f>
        <v>0</v>
      </c>
      <c r="FO613" s="1149">
        <f>'PREMIER TRIMES.'!J1112</f>
        <v>0</v>
      </c>
      <c r="FP613" s="1149">
        <f>'PREMIER TRIMES.'!K1112</f>
        <v>0</v>
      </c>
      <c r="FQ613" s="1149">
        <f>'PREMIER TRIMES.'!L1112</f>
        <v>0</v>
      </c>
      <c r="FR613" s="1149">
        <f>'PREMIER TRIMES.'!M1112</f>
        <v>0</v>
      </c>
      <c r="FS613" s="1149">
        <f>'PREMIER TRIMES.'!N1112</f>
        <v>0</v>
      </c>
      <c r="FT613" s="1150">
        <f>'PREMIER TRIMES.'!O1112</f>
        <v>0</v>
      </c>
      <c r="FU613" s="711">
        <f>'PREMIER TRIMES.'!P1112</f>
        <v>0</v>
      </c>
    </row>
    <row r="614" spans="163:177" ht="21" thickBot="1" x14ac:dyDescent="0.3">
      <c r="FG614" s="2052" t="s">
        <v>1137</v>
      </c>
      <c r="FH614" s="1221" t="s">
        <v>73</v>
      </c>
      <c r="FI614" s="1156">
        <f>'PREMIER TRIMES.'!D1113</f>
        <v>0</v>
      </c>
      <c r="FJ614" s="1157">
        <f>'PREMIER TRIMES.'!E1113</f>
        <v>0</v>
      </c>
      <c r="FK614" s="1157">
        <f>'PREMIER TRIMES.'!F1113</f>
        <v>0</v>
      </c>
      <c r="FL614" s="1157">
        <f>'PREMIER TRIMES.'!G1113</f>
        <v>0</v>
      </c>
      <c r="FM614" s="1157">
        <f>'PREMIER TRIMES.'!H1113</f>
        <v>0</v>
      </c>
      <c r="FN614" s="1157">
        <f>'PREMIER TRIMES.'!I1113</f>
        <v>0</v>
      </c>
      <c r="FO614" s="1157">
        <f>'PREMIER TRIMES.'!J1113</f>
        <v>0</v>
      </c>
      <c r="FP614" s="1157">
        <f>'PREMIER TRIMES.'!K1113</f>
        <v>0</v>
      </c>
      <c r="FQ614" s="1157">
        <f>'PREMIER TRIMES.'!L1113</f>
        <v>0</v>
      </c>
      <c r="FR614" s="1157">
        <f>'PREMIER TRIMES.'!M1113</f>
        <v>0</v>
      </c>
      <c r="FS614" s="1157">
        <f>'PREMIER TRIMES.'!N1113</f>
        <v>0</v>
      </c>
      <c r="FT614" s="1158">
        <f>'PREMIER TRIMES.'!O1113</f>
        <v>0</v>
      </c>
      <c r="FU614" s="711">
        <f>'PREMIER TRIMES.'!P1113</f>
        <v>0</v>
      </c>
    </row>
    <row r="615" spans="163:177" ht="21" thickBot="1" x14ac:dyDescent="0.3">
      <c r="FG615" s="2053" t="s">
        <v>1137</v>
      </c>
      <c r="FH615" s="1222" t="s">
        <v>187</v>
      </c>
      <c r="FI615" s="1154">
        <f>'PREMIER TRIMES.'!D1114</f>
        <v>0</v>
      </c>
      <c r="FJ615" s="1154">
        <f>'PREMIER TRIMES.'!E1114</f>
        <v>0</v>
      </c>
      <c r="FK615" s="1154">
        <f>'PREMIER TRIMES.'!F1114</f>
        <v>0</v>
      </c>
      <c r="FL615" s="1154">
        <f>'PREMIER TRIMES.'!G1114</f>
        <v>0</v>
      </c>
      <c r="FM615" s="1154">
        <f>'PREMIER TRIMES.'!H1114</f>
        <v>0</v>
      </c>
      <c r="FN615" s="1154">
        <f>'PREMIER TRIMES.'!I1114</f>
        <v>0</v>
      </c>
      <c r="FO615" s="1154">
        <f>'PREMIER TRIMES.'!J1114</f>
        <v>0</v>
      </c>
      <c r="FP615" s="1154">
        <f>'PREMIER TRIMES.'!K1114</f>
        <v>0</v>
      </c>
      <c r="FQ615" s="1154">
        <f>'PREMIER TRIMES.'!L1114</f>
        <v>0</v>
      </c>
      <c r="FR615" s="1154">
        <f>'PREMIER TRIMES.'!M1114</f>
        <v>0</v>
      </c>
      <c r="FS615" s="1154">
        <f>'PREMIER TRIMES.'!N1114</f>
        <v>0</v>
      </c>
      <c r="FT615" s="1155">
        <f>'PREMIER TRIMES.'!O1114</f>
        <v>0</v>
      </c>
      <c r="FU615" s="711">
        <f>'PREMIER TRIMES.'!P1114</f>
        <v>0</v>
      </c>
    </row>
    <row r="616" spans="163:177" ht="21" thickBot="1" x14ac:dyDescent="0.3">
      <c r="FG616" s="2051" t="s">
        <v>1133</v>
      </c>
      <c r="FH616" s="1220" t="s">
        <v>186</v>
      </c>
      <c r="FI616" s="1133">
        <f>'PREMIER TRIMES.'!D1115</f>
        <v>0</v>
      </c>
      <c r="FJ616" s="1149">
        <f>'PREMIER TRIMES.'!E1115</f>
        <v>0</v>
      </c>
      <c r="FK616" s="1149">
        <f>'PREMIER TRIMES.'!F1115</f>
        <v>0</v>
      </c>
      <c r="FL616" s="1149">
        <f>'PREMIER TRIMES.'!G1115</f>
        <v>0</v>
      </c>
      <c r="FM616" s="1149">
        <f>'PREMIER TRIMES.'!H1115</f>
        <v>0</v>
      </c>
      <c r="FN616" s="1149">
        <f>'PREMIER TRIMES.'!I1115</f>
        <v>0</v>
      </c>
      <c r="FO616" s="1149">
        <f>'PREMIER TRIMES.'!J1115</f>
        <v>0</v>
      </c>
      <c r="FP616" s="1149">
        <f>'PREMIER TRIMES.'!K1115</f>
        <v>0</v>
      </c>
      <c r="FQ616" s="1149">
        <f>'PREMIER TRIMES.'!L1115</f>
        <v>0</v>
      </c>
      <c r="FR616" s="1149">
        <f>'PREMIER TRIMES.'!M1115</f>
        <v>0</v>
      </c>
      <c r="FS616" s="1149">
        <f>'PREMIER TRIMES.'!N1115</f>
        <v>0</v>
      </c>
      <c r="FT616" s="1150">
        <f>'PREMIER TRIMES.'!O1115</f>
        <v>0</v>
      </c>
      <c r="FU616" s="711">
        <f>'PREMIER TRIMES.'!P1115</f>
        <v>0</v>
      </c>
    </row>
    <row r="617" spans="163:177" ht="21" thickBot="1" x14ac:dyDescent="0.3">
      <c r="FG617" s="2052"/>
      <c r="FH617" s="1221" t="s">
        <v>73</v>
      </c>
      <c r="FI617" s="1156">
        <f>'PREMIER TRIMES.'!D1116</f>
        <v>0</v>
      </c>
      <c r="FJ617" s="1157">
        <f>'PREMIER TRIMES.'!E1116</f>
        <v>0</v>
      </c>
      <c r="FK617" s="1157">
        <f>'PREMIER TRIMES.'!F1116</f>
        <v>0</v>
      </c>
      <c r="FL617" s="1157">
        <f>'PREMIER TRIMES.'!G1116</f>
        <v>0</v>
      </c>
      <c r="FM617" s="1157">
        <f>'PREMIER TRIMES.'!H1116</f>
        <v>0</v>
      </c>
      <c r="FN617" s="1157">
        <f>'PREMIER TRIMES.'!I1116</f>
        <v>0</v>
      </c>
      <c r="FO617" s="1157">
        <f>'PREMIER TRIMES.'!J1116</f>
        <v>0</v>
      </c>
      <c r="FP617" s="1157">
        <f>'PREMIER TRIMES.'!K1116</f>
        <v>0</v>
      </c>
      <c r="FQ617" s="1157">
        <f>'PREMIER TRIMES.'!L1116</f>
        <v>0</v>
      </c>
      <c r="FR617" s="1157">
        <f>'PREMIER TRIMES.'!M1116</f>
        <v>0</v>
      </c>
      <c r="FS617" s="1157">
        <f>'PREMIER TRIMES.'!N1116</f>
        <v>0</v>
      </c>
      <c r="FT617" s="1158">
        <f>'PREMIER TRIMES.'!O1116</f>
        <v>0</v>
      </c>
      <c r="FU617" s="711">
        <f>'PREMIER TRIMES.'!P1116</f>
        <v>0</v>
      </c>
    </row>
    <row r="618" spans="163:177" ht="21" thickBot="1" x14ac:dyDescent="0.3">
      <c r="FG618" s="2053"/>
      <c r="FH618" s="1222" t="s">
        <v>187</v>
      </c>
      <c r="FI618" s="1154">
        <f>'PREMIER TRIMES.'!D1117</f>
        <v>0</v>
      </c>
      <c r="FJ618" s="1154">
        <f>'PREMIER TRIMES.'!E1117</f>
        <v>0</v>
      </c>
      <c r="FK618" s="1154">
        <f>'PREMIER TRIMES.'!F1117</f>
        <v>0</v>
      </c>
      <c r="FL618" s="1154">
        <f>'PREMIER TRIMES.'!G1117</f>
        <v>0</v>
      </c>
      <c r="FM618" s="1154">
        <f>'PREMIER TRIMES.'!H1117</f>
        <v>0</v>
      </c>
      <c r="FN618" s="1154">
        <f>'PREMIER TRIMES.'!I1117</f>
        <v>0</v>
      </c>
      <c r="FO618" s="1154">
        <f>'PREMIER TRIMES.'!J1117</f>
        <v>0</v>
      </c>
      <c r="FP618" s="1154">
        <f>'PREMIER TRIMES.'!K1117</f>
        <v>0</v>
      </c>
      <c r="FQ618" s="1154">
        <f>'PREMIER TRIMES.'!L1117</f>
        <v>0</v>
      </c>
      <c r="FR618" s="1154">
        <f>'PREMIER TRIMES.'!M1117</f>
        <v>0</v>
      </c>
      <c r="FS618" s="1154">
        <f>'PREMIER TRIMES.'!N1117</f>
        <v>0</v>
      </c>
      <c r="FT618" s="1155">
        <f>'PREMIER TRIMES.'!O1117</f>
        <v>0</v>
      </c>
      <c r="FU618" s="711">
        <f>'PREMIER TRIMES.'!P1117</f>
        <v>0</v>
      </c>
    </row>
    <row r="619" spans="163:177" ht="21" thickBot="1" x14ac:dyDescent="0.3">
      <c r="FG619" s="2051" t="s">
        <v>1134</v>
      </c>
      <c r="FH619" s="1220" t="s">
        <v>186</v>
      </c>
      <c r="FI619" s="1133">
        <f>'PREMIER TRIMES.'!D1118</f>
        <v>0</v>
      </c>
      <c r="FJ619" s="1149">
        <f>'PREMIER TRIMES.'!E1118</f>
        <v>0</v>
      </c>
      <c r="FK619" s="1149">
        <f>'PREMIER TRIMES.'!F1118</f>
        <v>0</v>
      </c>
      <c r="FL619" s="1149">
        <f>'PREMIER TRIMES.'!G1118</f>
        <v>0</v>
      </c>
      <c r="FM619" s="1149">
        <f>'PREMIER TRIMES.'!H1118</f>
        <v>0</v>
      </c>
      <c r="FN619" s="1149">
        <f>'PREMIER TRIMES.'!I1118</f>
        <v>0</v>
      </c>
      <c r="FO619" s="1149">
        <f>'PREMIER TRIMES.'!J1118</f>
        <v>0</v>
      </c>
      <c r="FP619" s="1149">
        <f>'PREMIER TRIMES.'!K1118</f>
        <v>0</v>
      </c>
      <c r="FQ619" s="1149">
        <f>'PREMIER TRIMES.'!L1118</f>
        <v>0</v>
      </c>
      <c r="FR619" s="1149">
        <f>'PREMIER TRIMES.'!M1118</f>
        <v>0</v>
      </c>
      <c r="FS619" s="1149">
        <f>'PREMIER TRIMES.'!N1118</f>
        <v>0</v>
      </c>
      <c r="FT619" s="1150">
        <f>'PREMIER TRIMES.'!O1118</f>
        <v>0</v>
      </c>
      <c r="FU619" s="711">
        <f>'PREMIER TRIMES.'!P1118</f>
        <v>0</v>
      </c>
    </row>
    <row r="620" spans="163:177" ht="21" thickBot="1" x14ac:dyDescent="0.3">
      <c r="FG620" s="2052" t="s">
        <v>1137</v>
      </c>
      <c r="FH620" s="1221" t="s">
        <v>73</v>
      </c>
      <c r="FI620" s="1156">
        <f>'PREMIER TRIMES.'!D1119</f>
        <v>0</v>
      </c>
      <c r="FJ620" s="1157">
        <f>'PREMIER TRIMES.'!E1119</f>
        <v>0</v>
      </c>
      <c r="FK620" s="1157">
        <f>'PREMIER TRIMES.'!F1119</f>
        <v>0</v>
      </c>
      <c r="FL620" s="1157">
        <f>'PREMIER TRIMES.'!G1119</f>
        <v>0</v>
      </c>
      <c r="FM620" s="1157">
        <f>'PREMIER TRIMES.'!H1119</f>
        <v>0</v>
      </c>
      <c r="FN620" s="1157">
        <f>'PREMIER TRIMES.'!I1119</f>
        <v>0</v>
      </c>
      <c r="FO620" s="1157">
        <f>'PREMIER TRIMES.'!J1119</f>
        <v>0</v>
      </c>
      <c r="FP620" s="1157">
        <f>'PREMIER TRIMES.'!K1119</f>
        <v>0</v>
      </c>
      <c r="FQ620" s="1157">
        <f>'PREMIER TRIMES.'!L1119</f>
        <v>0</v>
      </c>
      <c r="FR620" s="1157">
        <f>'PREMIER TRIMES.'!M1119</f>
        <v>0</v>
      </c>
      <c r="FS620" s="1157">
        <f>'PREMIER TRIMES.'!N1119</f>
        <v>0</v>
      </c>
      <c r="FT620" s="1158">
        <f>'PREMIER TRIMES.'!O1119</f>
        <v>0</v>
      </c>
      <c r="FU620" s="711">
        <f>'PREMIER TRIMES.'!P1119</f>
        <v>0</v>
      </c>
    </row>
    <row r="621" spans="163:177" ht="21" thickBot="1" x14ac:dyDescent="0.3">
      <c r="FG621" s="2053" t="s">
        <v>1137</v>
      </c>
      <c r="FH621" s="1222" t="s">
        <v>187</v>
      </c>
      <c r="FI621" s="1154">
        <f>'PREMIER TRIMES.'!D1120</f>
        <v>0</v>
      </c>
      <c r="FJ621" s="1154">
        <f>'PREMIER TRIMES.'!E1120</f>
        <v>0</v>
      </c>
      <c r="FK621" s="1154">
        <f>'PREMIER TRIMES.'!F1120</f>
        <v>0</v>
      </c>
      <c r="FL621" s="1154">
        <f>'PREMIER TRIMES.'!G1120</f>
        <v>0</v>
      </c>
      <c r="FM621" s="1154">
        <f>'PREMIER TRIMES.'!H1120</f>
        <v>0</v>
      </c>
      <c r="FN621" s="1154">
        <f>'PREMIER TRIMES.'!I1120</f>
        <v>0</v>
      </c>
      <c r="FO621" s="1154">
        <f>'PREMIER TRIMES.'!J1120</f>
        <v>0</v>
      </c>
      <c r="FP621" s="1154">
        <f>'PREMIER TRIMES.'!K1120</f>
        <v>0</v>
      </c>
      <c r="FQ621" s="1154">
        <f>'PREMIER TRIMES.'!L1120</f>
        <v>0</v>
      </c>
      <c r="FR621" s="1154">
        <f>'PREMIER TRIMES.'!M1120</f>
        <v>0</v>
      </c>
      <c r="FS621" s="1154">
        <f>'PREMIER TRIMES.'!N1120</f>
        <v>0</v>
      </c>
      <c r="FT621" s="1155">
        <f>'PREMIER TRIMES.'!O1120</f>
        <v>0</v>
      </c>
      <c r="FU621" s="711">
        <f>'PREMIER TRIMES.'!P1120</f>
        <v>0</v>
      </c>
    </row>
    <row r="622" spans="163:177" ht="21" thickBot="1" x14ac:dyDescent="0.3">
      <c r="FG622" s="2051" t="s">
        <v>1135</v>
      </c>
      <c r="FH622" s="1220" t="s">
        <v>186</v>
      </c>
      <c r="FI622" s="1133">
        <f>'PREMIER TRIMES.'!D1121</f>
        <v>0</v>
      </c>
      <c r="FJ622" s="1149">
        <f>'PREMIER TRIMES.'!E1121</f>
        <v>0</v>
      </c>
      <c r="FK622" s="1149">
        <f>'PREMIER TRIMES.'!F1121</f>
        <v>0</v>
      </c>
      <c r="FL622" s="1149">
        <f>'PREMIER TRIMES.'!G1121</f>
        <v>0</v>
      </c>
      <c r="FM622" s="1149">
        <f>'PREMIER TRIMES.'!H1121</f>
        <v>0</v>
      </c>
      <c r="FN622" s="1149">
        <f>'PREMIER TRIMES.'!I1121</f>
        <v>0</v>
      </c>
      <c r="FO622" s="1149">
        <f>'PREMIER TRIMES.'!J1121</f>
        <v>0</v>
      </c>
      <c r="FP622" s="1149">
        <f>'PREMIER TRIMES.'!K1121</f>
        <v>0</v>
      </c>
      <c r="FQ622" s="1149">
        <f>'PREMIER TRIMES.'!L1121</f>
        <v>0</v>
      </c>
      <c r="FR622" s="1149">
        <f>'PREMIER TRIMES.'!M1121</f>
        <v>0</v>
      </c>
      <c r="FS622" s="1149">
        <f>'PREMIER TRIMES.'!N1121</f>
        <v>0</v>
      </c>
      <c r="FT622" s="1150">
        <f>'PREMIER TRIMES.'!O1121</f>
        <v>0</v>
      </c>
      <c r="FU622" s="711">
        <f>'PREMIER TRIMES.'!P1121</f>
        <v>0</v>
      </c>
    </row>
    <row r="623" spans="163:177" ht="21" thickBot="1" x14ac:dyDescent="0.3">
      <c r="FG623" s="2052"/>
      <c r="FH623" s="1221" t="s">
        <v>73</v>
      </c>
      <c r="FI623" s="1156">
        <f>'PREMIER TRIMES.'!D1122</f>
        <v>0</v>
      </c>
      <c r="FJ623" s="1157">
        <f>'PREMIER TRIMES.'!E1122</f>
        <v>0</v>
      </c>
      <c r="FK623" s="1157">
        <f>'PREMIER TRIMES.'!F1122</f>
        <v>0</v>
      </c>
      <c r="FL623" s="1157">
        <f>'PREMIER TRIMES.'!G1122</f>
        <v>0</v>
      </c>
      <c r="FM623" s="1157">
        <f>'PREMIER TRIMES.'!H1122</f>
        <v>0</v>
      </c>
      <c r="FN623" s="1157">
        <f>'PREMIER TRIMES.'!I1122</f>
        <v>0</v>
      </c>
      <c r="FO623" s="1157">
        <f>'PREMIER TRIMES.'!J1122</f>
        <v>0</v>
      </c>
      <c r="FP623" s="1157">
        <f>'PREMIER TRIMES.'!K1122</f>
        <v>0</v>
      </c>
      <c r="FQ623" s="1157">
        <f>'PREMIER TRIMES.'!L1122</f>
        <v>0</v>
      </c>
      <c r="FR623" s="1157">
        <f>'PREMIER TRIMES.'!M1122</f>
        <v>0</v>
      </c>
      <c r="FS623" s="1157">
        <f>'PREMIER TRIMES.'!N1122</f>
        <v>0</v>
      </c>
      <c r="FT623" s="1158">
        <f>'PREMIER TRIMES.'!O1122</f>
        <v>0</v>
      </c>
      <c r="FU623" s="711">
        <f>'PREMIER TRIMES.'!P1122</f>
        <v>0</v>
      </c>
    </row>
    <row r="624" spans="163:177" ht="21" thickBot="1" x14ac:dyDescent="0.3">
      <c r="FG624" s="2053"/>
      <c r="FH624" s="1222" t="s">
        <v>187</v>
      </c>
      <c r="FI624" s="1154">
        <f>'PREMIER TRIMES.'!D1123</f>
        <v>0</v>
      </c>
      <c r="FJ624" s="1154">
        <f>'PREMIER TRIMES.'!E1123</f>
        <v>0</v>
      </c>
      <c r="FK624" s="1154">
        <f>'PREMIER TRIMES.'!F1123</f>
        <v>0</v>
      </c>
      <c r="FL624" s="1154">
        <f>'PREMIER TRIMES.'!G1123</f>
        <v>0</v>
      </c>
      <c r="FM624" s="1154">
        <f>'PREMIER TRIMES.'!H1123</f>
        <v>0</v>
      </c>
      <c r="FN624" s="1154">
        <f>'PREMIER TRIMES.'!I1123</f>
        <v>0</v>
      </c>
      <c r="FO624" s="1154">
        <f>'PREMIER TRIMES.'!J1123</f>
        <v>0</v>
      </c>
      <c r="FP624" s="1154">
        <f>'PREMIER TRIMES.'!K1123</f>
        <v>0</v>
      </c>
      <c r="FQ624" s="1154">
        <f>'PREMIER TRIMES.'!L1123</f>
        <v>0</v>
      </c>
      <c r="FR624" s="1154">
        <f>'PREMIER TRIMES.'!M1123</f>
        <v>0</v>
      </c>
      <c r="FS624" s="1154">
        <f>'PREMIER TRIMES.'!N1123</f>
        <v>0</v>
      </c>
      <c r="FT624" s="1155">
        <f>'PREMIER TRIMES.'!O1123</f>
        <v>0</v>
      </c>
      <c r="FU624" s="711">
        <f>'PREMIER TRIMES.'!P1123</f>
        <v>0</v>
      </c>
    </row>
    <row r="625" spans="162:177" ht="21" thickBot="1" x14ac:dyDescent="0.3">
      <c r="FG625" s="2051" t="s">
        <v>1136</v>
      </c>
      <c r="FH625" s="1220" t="s">
        <v>186</v>
      </c>
      <c r="FI625" s="1133">
        <f>'PREMIER TRIMES.'!D1124</f>
        <v>0</v>
      </c>
      <c r="FJ625" s="1149">
        <f>'PREMIER TRIMES.'!E1124</f>
        <v>0</v>
      </c>
      <c r="FK625" s="1149">
        <f>'PREMIER TRIMES.'!F1124</f>
        <v>0</v>
      </c>
      <c r="FL625" s="1149">
        <f>'PREMIER TRIMES.'!G1124</f>
        <v>0</v>
      </c>
      <c r="FM625" s="1149">
        <f>'PREMIER TRIMES.'!H1124</f>
        <v>0</v>
      </c>
      <c r="FN625" s="1149">
        <f>'PREMIER TRIMES.'!I1124</f>
        <v>0</v>
      </c>
      <c r="FO625" s="1149">
        <f>'PREMIER TRIMES.'!J1124</f>
        <v>0</v>
      </c>
      <c r="FP625" s="1149">
        <f>'PREMIER TRIMES.'!K1124</f>
        <v>0</v>
      </c>
      <c r="FQ625" s="1149">
        <f>'PREMIER TRIMES.'!L1124</f>
        <v>0</v>
      </c>
      <c r="FR625" s="1149">
        <f>'PREMIER TRIMES.'!M1124</f>
        <v>0</v>
      </c>
      <c r="FS625" s="1149">
        <f>'PREMIER TRIMES.'!N1124</f>
        <v>0</v>
      </c>
      <c r="FT625" s="1150">
        <f>'PREMIER TRIMES.'!O1124</f>
        <v>0</v>
      </c>
      <c r="FU625" s="711">
        <f>'PREMIER TRIMES.'!P1124</f>
        <v>0</v>
      </c>
    </row>
    <row r="626" spans="162:177" ht="21" thickBot="1" x14ac:dyDescent="0.3">
      <c r="FG626" s="2052" t="s">
        <v>1137</v>
      </c>
      <c r="FH626" s="1221" t="s">
        <v>73</v>
      </c>
      <c r="FI626" s="1156">
        <f>'PREMIER TRIMES.'!D1125</f>
        <v>0</v>
      </c>
      <c r="FJ626" s="1157">
        <f>'PREMIER TRIMES.'!E1125</f>
        <v>0</v>
      </c>
      <c r="FK626" s="1157">
        <f>'PREMIER TRIMES.'!F1125</f>
        <v>0</v>
      </c>
      <c r="FL626" s="1157">
        <f>'PREMIER TRIMES.'!G1125</f>
        <v>0</v>
      </c>
      <c r="FM626" s="1157">
        <f>'PREMIER TRIMES.'!H1125</f>
        <v>0</v>
      </c>
      <c r="FN626" s="1157">
        <f>'PREMIER TRIMES.'!I1125</f>
        <v>0</v>
      </c>
      <c r="FO626" s="1157">
        <f>'PREMIER TRIMES.'!J1125</f>
        <v>0</v>
      </c>
      <c r="FP626" s="1157">
        <f>'PREMIER TRIMES.'!K1125</f>
        <v>0</v>
      </c>
      <c r="FQ626" s="1157">
        <f>'PREMIER TRIMES.'!L1125</f>
        <v>0</v>
      </c>
      <c r="FR626" s="1157">
        <f>'PREMIER TRIMES.'!M1125</f>
        <v>0</v>
      </c>
      <c r="FS626" s="1157">
        <f>'PREMIER TRIMES.'!N1125</f>
        <v>0</v>
      </c>
      <c r="FT626" s="1158">
        <f>'PREMIER TRIMES.'!O1125</f>
        <v>0</v>
      </c>
      <c r="FU626" s="711">
        <f>'PREMIER TRIMES.'!P1125</f>
        <v>0</v>
      </c>
    </row>
    <row r="627" spans="162:177" ht="21" thickBot="1" x14ac:dyDescent="0.3">
      <c r="FG627" s="2053" t="s">
        <v>1137</v>
      </c>
      <c r="FH627" s="1222" t="s">
        <v>187</v>
      </c>
      <c r="FI627" s="1154">
        <f>'PREMIER TRIMES.'!D1126</f>
        <v>0</v>
      </c>
      <c r="FJ627" s="1154">
        <f>'PREMIER TRIMES.'!E1126</f>
        <v>0</v>
      </c>
      <c r="FK627" s="1154">
        <f>'PREMIER TRIMES.'!F1126</f>
        <v>0</v>
      </c>
      <c r="FL627" s="1154">
        <f>'PREMIER TRIMES.'!G1126</f>
        <v>0</v>
      </c>
      <c r="FM627" s="1154">
        <f>'PREMIER TRIMES.'!H1126</f>
        <v>0</v>
      </c>
      <c r="FN627" s="1154">
        <f>'PREMIER TRIMES.'!I1126</f>
        <v>0</v>
      </c>
      <c r="FO627" s="1154">
        <f>'PREMIER TRIMES.'!J1126</f>
        <v>0</v>
      </c>
      <c r="FP627" s="1154">
        <f>'PREMIER TRIMES.'!K1126</f>
        <v>0</v>
      </c>
      <c r="FQ627" s="1154">
        <f>'PREMIER TRIMES.'!L1126</f>
        <v>0</v>
      </c>
      <c r="FR627" s="1154">
        <f>'PREMIER TRIMES.'!M1126</f>
        <v>0</v>
      </c>
      <c r="FS627" s="1154">
        <f>'PREMIER TRIMES.'!N1126</f>
        <v>0</v>
      </c>
      <c r="FT627" s="1155">
        <f>'PREMIER TRIMES.'!O1126</f>
        <v>0</v>
      </c>
      <c r="FU627" s="711">
        <f>'PREMIER TRIMES.'!P1126</f>
        <v>0</v>
      </c>
    </row>
    <row r="628" spans="162:177" ht="21" thickBot="1" x14ac:dyDescent="0.3">
      <c r="FG628" s="2051" t="s">
        <v>1138</v>
      </c>
      <c r="FH628" s="1220" t="s">
        <v>186</v>
      </c>
      <c r="FI628" s="1133">
        <f>'PREMIER TRIMES.'!D1127</f>
        <v>0</v>
      </c>
      <c r="FJ628" s="1149">
        <f>'PREMIER TRIMES.'!E1127</f>
        <v>0</v>
      </c>
      <c r="FK628" s="1149">
        <f>'PREMIER TRIMES.'!F1127</f>
        <v>0</v>
      </c>
      <c r="FL628" s="1149">
        <f>'PREMIER TRIMES.'!G1127</f>
        <v>0</v>
      </c>
      <c r="FM628" s="1149">
        <f>'PREMIER TRIMES.'!H1127</f>
        <v>0</v>
      </c>
      <c r="FN628" s="1149">
        <f>'PREMIER TRIMES.'!I1127</f>
        <v>0</v>
      </c>
      <c r="FO628" s="1149">
        <f>'PREMIER TRIMES.'!J1127</f>
        <v>0</v>
      </c>
      <c r="FP628" s="1149">
        <f>'PREMIER TRIMES.'!K1127</f>
        <v>0</v>
      </c>
      <c r="FQ628" s="1149">
        <f>'PREMIER TRIMES.'!L1127</f>
        <v>0</v>
      </c>
      <c r="FR628" s="1149">
        <f>'PREMIER TRIMES.'!M1127</f>
        <v>0</v>
      </c>
      <c r="FS628" s="1149">
        <f>'PREMIER TRIMES.'!N1127</f>
        <v>0</v>
      </c>
      <c r="FT628" s="1150">
        <f>'PREMIER TRIMES.'!O1127</f>
        <v>0</v>
      </c>
      <c r="FU628" s="711">
        <f>'PREMIER TRIMES.'!P1127</f>
        <v>0</v>
      </c>
    </row>
    <row r="629" spans="162:177" ht="21" thickBot="1" x14ac:dyDescent="0.3">
      <c r="FG629" s="2052"/>
      <c r="FH629" s="1221" t="s">
        <v>73</v>
      </c>
      <c r="FI629" s="1156">
        <f>'PREMIER TRIMES.'!D1128</f>
        <v>0</v>
      </c>
      <c r="FJ629" s="1157">
        <f>'PREMIER TRIMES.'!E1128</f>
        <v>0</v>
      </c>
      <c r="FK629" s="1157">
        <f>'PREMIER TRIMES.'!F1128</f>
        <v>0</v>
      </c>
      <c r="FL629" s="1157">
        <f>'PREMIER TRIMES.'!G1128</f>
        <v>0</v>
      </c>
      <c r="FM629" s="1157">
        <f>'PREMIER TRIMES.'!H1128</f>
        <v>0</v>
      </c>
      <c r="FN629" s="1157">
        <f>'PREMIER TRIMES.'!I1128</f>
        <v>0</v>
      </c>
      <c r="FO629" s="1157">
        <f>'PREMIER TRIMES.'!J1128</f>
        <v>0</v>
      </c>
      <c r="FP629" s="1157">
        <f>'PREMIER TRIMES.'!K1128</f>
        <v>0</v>
      </c>
      <c r="FQ629" s="1157">
        <f>'PREMIER TRIMES.'!L1128</f>
        <v>0</v>
      </c>
      <c r="FR629" s="1157">
        <f>'PREMIER TRIMES.'!M1128</f>
        <v>0</v>
      </c>
      <c r="FS629" s="1157">
        <f>'PREMIER TRIMES.'!N1128</f>
        <v>0</v>
      </c>
      <c r="FT629" s="1158">
        <f>'PREMIER TRIMES.'!O1128</f>
        <v>0</v>
      </c>
      <c r="FU629" s="711">
        <f>'PREMIER TRIMES.'!P1128</f>
        <v>0</v>
      </c>
    </row>
    <row r="630" spans="162:177" ht="21" thickBot="1" x14ac:dyDescent="0.3">
      <c r="FG630" s="2053"/>
      <c r="FH630" s="1222" t="s">
        <v>187</v>
      </c>
      <c r="FI630" s="1154">
        <f>'PREMIER TRIMES.'!D1129</f>
        <v>0</v>
      </c>
      <c r="FJ630" s="1154">
        <f>'PREMIER TRIMES.'!E1129</f>
        <v>0</v>
      </c>
      <c r="FK630" s="1154">
        <f>'PREMIER TRIMES.'!F1129</f>
        <v>0</v>
      </c>
      <c r="FL630" s="1154">
        <f>'PREMIER TRIMES.'!G1129</f>
        <v>0</v>
      </c>
      <c r="FM630" s="1154">
        <f>'PREMIER TRIMES.'!H1129</f>
        <v>0</v>
      </c>
      <c r="FN630" s="1154">
        <f>'PREMIER TRIMES.'!I1129</f>
        <v>0</v>
      </c>
      <c r="FO630" s="1154">
        <f>'PREMIER TRIMES.'!J1129</f>
        <v>0</v>
      </c>
      <c r="FP630" s="1154">
        <f>'PREMIER TRIMES.'!K1129</f>
        <v>0</v>
      </c>
      <c r="FQ630" s="1154">
        <f>'PREMIER TRIMES.'!L1129</f>
        <v>0</v>
      </c>
      <c r="FR630" s="1154">
        <f>'PREMIER TRIMES.'!M1129</f>
        <v>0</v>
      </c>
      <c r="FS630" s="1154">
        <f>'PREMIER TRIMES.'!N1129</f>
        <v>0</v>
      </c>
      <c r="FT630" s="1155">
        <f>'PREMIER TRIMES.'!O1129</f>
        <v>0</v>
      </c>
      <c r="FU630" s="711">
        <f>'PREMIER TRIMES.'!P1129</f>
        <v>0</v>
      </c>
    </row>
    <row r="631" spans="162:177" ht="21" thickBot="1" x14ac:dyDescent="0.3">
      <c r="FG631" s="2051" t="s">
        <v>1139</v>
      </c>
      <c r="FH631" s="1220" t="s">
        <v>186</v>
      </c>
      <c r="FI631" s="1133">
        <f>'PREMIER TRIMES.'!D1130</f>
        <v>0</v>
      </c>
      <c r="FJ631" s="1149">
        <f>'PREMIER TRIMES.'!E1130</f>
        <v>0</v>
      </c>
      <c r="FK631" s="1149">
        <f>'PREMIER TRIMES.'!F1130</f>
        <v>0</v>
      </c>
      <c r="FL631" s="1149">
        <f>'PREMIER TRIMES.'!G1130</f>
        <v>0</v>
      </c>
      <c r="FM631" s="1149">
        <f>'PREMIER TRIMES.'!H1130</f>
        <v>0</v>
      </c>
      <c r="FN631" s="1149">
        <f>'PREMIER TRIMES.'!I1130</f>
        <v>0</v>
      </c>
      <c r="FO631" s="1149">
        <f>'PREMIER TRIMES.'!J1130</f>
        <v>0</v>
      </c>
      <c r="FP631" s="1149">
        <f>'PREMIER TRIMES.'!K1130</f>
        <v>0</v>
      </c>
      <c r="FQ631" s="1149">
        <f>'PREMIER TRIMES.'!L1130</f>
        <v>0</v>
      </c>
      <c r="FR631" s="1149">
        <f>'PREMIER TRIMES.'!M1130</f>
        <v>0</v>
      </c>
      <c r="FS631" s="1149">
        <f>'PREMIER TRIMES.'!N1130</f>
        <v>0</v>
      </c>
      <c r="FT631" s="1150">
        <f>'PREMIER TRIMES.'!O1130</f>
        <v>0</v>
      </c>
      <c r="FU631" s="711">
        <f>'PREMIER TRIMES.'!P1130</f>
        <v>0</v>
      </c>
    </row>
    <row r="632" spans="162:177" ht="21" thickBot="1" x14ac:dyDescent="0.3">
      <c r="FG632" s="2052" t="s">
        <v>1137</v>
      </c>
      <c r="FH632" s="1221" t="s">
        <v>73</v>
      </c>
      <c r="FI632" s="1156">
        <f>'PREMIER TRIMES.'!D1131</f>
        <v>0</v>
      </c>
      <c r="FJ632" s="1157">
        <f>'PREMIER TRIMES.'!E1131</f>
        <v>0</v>
      </c>
      <c r="FK632" s="1157">
        <f>'PREMIER TRIMES.'!F1131</f>
        <v>0</v>
      </c>
      <c r="FL632" s="1157">
        <f>'PREMIER TRIMES.'!G1131</f>
        <v>0</v>
      </c>
      <c r="FM632" s="1157">
        <f>'PREMIER TRIMES.'!H1131</f>
        <v>0</v>
      </c>
      <c r="FN632" s="1157">
        <f>'PREMIER TRIMES.'!I1131</f>
        <v>0</v>
      </c>
      <c r="FO632" s="1157">
        <f>'PREMIER TRIMES.'!J1131</f>
        <v>0</v>
      </c>
      <c r="FP632" s="1157">
        <f>'PREMIER TRIMES.'!K1131</f>
        <v>0</v>
      </c>
      <c r="FQ632" s="1157">
        <f>'PREMIER TRIMES.'!L1131</f>
        <v>0</v>
      </c>
      <c r="FR632" s="1157">
        <f>'PREMIER TRIMES.'!M1131</f>
        <v>0</v>
      </c>
      <c r="FS632" s="1157">
        <f>'PREMIER TRIMES.'!N1131</f>
        <v>0</v>
      </c>
      <c r="FT632" s="1158">
        <f>'PREMIER TRIMES.'!O1131</f>
        <v>0</v>
      </c>
      <c r="FU632" s="711">
        <f>'PREMIER TRIMES.'!P1131</f>
        <v>0</v>
      </c>
    </row>
    <row r="633" spans="162:177" ht="21" thickBot="1" x14ac:dyDescent="0.3">
      <c r="FG633" s="2053" t="s">
        <v>1137</v>
      </c>
      <c r="FH633" s="1222" t="s">
        <v>187</v>
      </c>
      <c r="FI633" s="1154">
        <f>'PREMIER TRIMES.'!D1132</f>
        <v>0</v>
      </c>
      <c r="FJ633" s="1154">
        <f>'PREMIER TRIMES.'!E1132</f>
        <v>0</v>
      </c>
      <c r="FK633" s="1154">
        <f>'PREMIER TRIMES.'!F1132</f>
        <v>0</v>
      </c>
      <c r="FL633" s="1154">
        <f>'PREMIER TRIMES.'!G1132</f>
        <v>0</v>
      </c>
      <c r="FM633" s="1154">
        <f>'PREMIER TRIMES.'!H1132</f>
        <v>0</v>
      </c>
      <c r="FN633" s="1154">
        <f>'PREMIER TRIMES.'!I1132</f>
        <v>0</v>
      </c>
      <c r="FO633" s="1154">
        <f>'PREMIER TRIMES.'!J1132</f>
        <v>0</v>
      </c>
      <c r="FP633" s="1154">
        <f>'PREMIER TRIMES.'!K1132</f>
        <v>0</v>
      </c>
      <c r="FQ633" s="1154">
        <f>'PREMIER TRIMES.'!L1132</f>
        <v>0</v>
      </c>
      <c r="FR633" s="1154">
        <f>'PREMIER TRIMES.'!M1132</f>
        <v>0</v>
      </c>
      <c r="FS633" s="1154">
        <f>'PREMIER TRIMES.'!N1132</f>
        <v>0</v>
      </c>
      <c r="FT633" s="1155">
        <f>'PREMIER TRIMES.'!O1132</f>
        <v>0</v>
      </c>
      <c r="FU633" s="711">
        <f>'PREMIER TRIMES.'!P1132</f>
        <v>0</v>
      </c>
    </row>
    <row r="634" spans="162:177" ht="21" thickBot="1" x14ac:dyDescent="0.3">
      <c r="FG634" s="2051" t="s">
        <v>1140</v>
      </c>
      <c r="FH634" s="1220" t="s">
        <v>186</v>
      </c>
      <c r="FI634" s="1133">
        <f>'PREMIER TRIMES.'!D1133</f>
        <v>0</v>
      </c>
      <c r="FJ634" s="1149">
        <f>'PREMIER TRIMES.'!E1133</f>
        <v>0</v>
      </c>
      <c r="FK634" s="1149">
        <f>'PREMIER TRIMES.'!F1133</f>
        <v>0</v>
      </c>
      <c r="FL634" s="1149">
        <f>'PREMIER TRIMES.'!G1133</f>
        <v>0</v>
      </c>
      <c r="FM634" s="1149">
        <f>'PREMIER TRIMES.'!H1133</f>
        <v>0</v>
      </c>
      <c r="FN634" s="1149">
        <f>'PREMIER TRIMES.'!I1133</f>
        <v>0</v>
      </c>
      <c r="FO634" s="1149">
        <f>'PREMIER TRIMES.'!J1133</f>
        <v>0</v>
      </c>
      <c r="FP634" s="1149">
        <f>'PREMIER TRIMES.'!K1133</f>
        <v>0</v>
      </c>
      <c r="FQ634" s="1149">
        <f>'PREMIER TRIMES.'!L1133</f>
        <v>0</v>
      </c>
      <c r="FR634" s="1149">
        <f>'PREMIER TRIMES.'!M1133</f>
        <v>0</v>
      </c>
      <c r="FS634" s="1149">
        <f>'PREMIER TRIMES.'!N1133</f>
        <v>0</v>
      </c>
      <c r="FT634" s="1150">
        <f>'PREMIER TRIMES.'!O1133</f>
        <v>0</v>
      </c>
      <c r="FU634" s="711">
        <f>'PREMIER TRIMES.'!P1133</f>
        <v>0</v>
      </c>
    </row>
    <row r="635" spans="162:177" ht="21" thickBot="1" x14ac:dyDescent="0.3">
      <c r="FG635" s="2052"/>
      <c r="FH635" s="1221" t="s">
        <v>73</v>
      </c>
      <c r="FI635" s="1156">
        <f>'PREMIER TRIMES.'!D1134</f>
        <v>0</v>
      </c>
      <c r="FJ635" s="1157">
        <f>'PREMIER TRIMES.'!E1134</f>
        <v>0</v>
      </c>
      <c r="FK635" s="1157">
        <f>'PREMIER TRIMES.'!F1134</f>
        <v>0</v>
      </c>
      <c r="FL635" s="1157">
        <f>'PREMIER TRIMES.'!G1134</f>
        <v>0</v>
      </c>
      <c r="FM635" s="1157">
        <f>'PREMIER TRIMES.'!H1134</f>
        <v>0</v>
      </c>
      <c r="FN635" s="1157">
        <f>'PREMIER TRIMES.'!I1134</f>
        <v>0</v>
      </c>
      <c r="FO635" s="1157">
        <f>'PREMIER TRIMES.'!J1134</f>
        <v>0</v>
      </c>
      <c r="FP635" s="1157">
        <f>'PREMIER TRIMES.'!K1134</f>
        <v>0</v>
      </c>
      <c r="FQ635" s="1157">
        <f>'PREMIER TRIMES.'!L1134</f>
        <v>0</v>
      </c>
      <c r="FR635" s="1157">
        <f>'PREMIER TRIMES.'!M1134</f>
        <v>0</v>
      </c>
      <c r="FS635" s="1157">
        <f>'PREMIER TRIMES.'!N1134</f>
        <v>0</v>
      </c>
      <c r="FT635" s="1158">
        <f>'PREMIER TRIMES.'!O1134</f>
        <v>0</v>
      </c>
      <c r="FU635" s="711">
        <f>'PREMIER TRIMES.'!P1134</f>
        <v>0</v>
      </c>
    </row>
    <row r="636" spans="162:177" ht="21" thickBot="1" x14ac:dyDescent="0.3">
      <c r="FF636" s="666"/>
      <c r="FG636" s="2053"/>
      <c r="FH636" s="1222" t="s">
        <v>187</v>
      </c>
      <c r="FI636" s="1154">
        <f>'PREMIER TRIMES.'!D1135</f>
        <v>0</v>
      </c>
      <c r="FJ636" s="1154">
        <f>'PREMIER TRIMES.'!E1135</f>
        <v>0</v>
      </c>
      <c r="FK636" s="1154">
        <f>'PREMIER TRIMES.'!F1135</f>
        <v>0</v>
      </c>
      <c r="FL636" s="1154">
        <f>'PREMIER TRIMES.'!G1135</f>
        <v>0</v>
      </c>
      <c r="FM636" s="1154">
        <f>'PREMIER TRIMES.'!H1135</f>
        <v>0</v>
      </c>
      <c r="FN636" s="1154">
        <f>'PREMIER TRIMES.'!I1135</f>
        <v>0</v>
      </c>
      <c r="FO636" s="1154">
        <f>'PREMIER TRIMES.'!J1135</f>
        <v>0</v>
      </c>
      <c r="FP636" s="1154">
        <f>'PREMIER TRIMES.'!K1135</f>
        <v>0</v>
      </c>
      <c r="FQ636" s="1154">
        <f>'PREMIER TRIMES.'!L1135</f>
        <v>0</v>
      </c>
      <c r="FR636" s="1154">
        <f>'PREMIER TRIMES.'!M1135</f>
        <v>0</v>
      </c>
      <c r="FS636" s="1154">
        <f>'PREMIER TRIMES.'!N1135</f>
        <v>0</v>
      </c>
      <c r="FT636" s="1155">
        <f>'PREMIER TRIMES.'!O1135</f>
        <v>0</v>
      </c>
      <c r="FU636" s="711">
        <f>'PREMIER TRIMES.'!P1135</f>
        <v>0</v>
      </c>
    </row>
    <row r="637" spans="162:177" ht="14.25" customHeight="1" thickBot="1" x14ac:dyDescent="0.3">
      <c r="FU637" s="1511">
        <v>17</v>
      </c>
    </row>
    <row r="638" spans="162:177" ht="16.5" customHeight="1" thickBot="1" x14ac:dyDescent="0.3">
      <c r="FG638" s="2054" t="s">
        <v>1160</v>
      </c>
      <c r="FH638" s="2060" t="s">
        <v>30</v>
      </c>
      <c r="FI638" s="2061" t="s">
        <v>37</v>
      </c>
      <c r="FJ638" s="2061"/>
      <c r="FK638" s="2061"/>
      <c r="FL638" s="2061"/>
      <c r="FM638" s="2061" t="s">
        <v>24</v>
      </c>
      <c r="FN638" s="2061"/>
      <c r="FO638" s="2061"/>
      <c r="FP638" s="2061"/>
      <c r="FQ638" s="2061"/>
      <c r="FR638" s="2061"/>
      <c r="FS638" s="2061"/>
      <c r="FT638" s="2061"/>
      <c r="FU638" s="2060" t="s">
        <v>725</v>
      </c>
    </row>
    <row r="639" spans="162:177" ht="19.5" thickBot="1" x14ac:dyDescent="0.3">
      <c r="FG639" s="2055"/>
      <c r="FH639" s="2060"/>
      <c r="FI639" s="1223" t="s">
        <v>871</v>
      </c>
      <c r="FJ639" s="1223" t="s">
        <v>872</v>
      </c>
      <c r="FK639" s="1223" t="s">
        <v>873</v>
      </c>
      <c r="FL639" s="1223" t="s">
        <v>874</v>
      </c>
      <c r="FM639" s="1223" t="s">
        <v>875</v>
      </c>
      <c r="FN639" s="1223" t="s">
        <v>876</v>
      </c>
      <c r="FO639" s="1223" t="s">
        <v>877</v>
      </c>
      <c r="FP639" s="1223" t="s">
        <v>878</v>
      </c>
      <c r="FQ639" s="1223" t="s">
        <v>879</v>
      </c>
      <c r="FR639" s="1223" t="s">
        <v>229</v>
      </c>
      <c r="FS639" s="1223" t="s">
        <v>230</v>
      </c>
      <c r="FT639" s="1223" t="s">
        <v>231</v>
      </c>
      <c r="FU639" s="2060"/>
    </row>
    <row r="640" spans="162:177" ht="21" thickBot="1" x14ac:dyDescent="0.3">
      <c r="FG640" s="2051" t="s">
        <v>1141</v>
      </c>
      <c r="FH640" s="1220" t="s">
        <v>186</v>
      </c>
      <c r="FI640" s="1133">
        <f>'PREMIER TRIMES.'!D1136</f>
        <v>0</v>
      </c>
      <c r="FJ640" s="1149">
        <f>'PREMIER TRIMES.'!E1136</f>
        <v>0</v>
      </c>
      <c r="FK640" s="1149">
        <f>'PREMIER TRIMES.'!F1136</f>
        <v>0</v>
      </c>
      <c r="FL640" s="1149">
        <f>'PREMIER TRIMES.'!G1136</f>
        <v>0</v>
      </c>
      <c r="FM640" s="1149">
        <f>'PREMIER TRIMES.'!H1136</f>
        <v>0</v>
      </c>
      <c r="FN640" s="1149">
        <f>'PREMIER TRIMES.'!I1136</f>
        <v>0</v>
      </c>
      <c r="FO640" s="1149">
        <f>'PREMIER TRIMES.'!J1136</f>
        <v>0</v>
      </c>
      <c r="FP640" s="1149">
        <f>'PREMIER TRIMES.'!K1136</f>
        <v>0</v>
      </c>
      <c r="FQ640" s="1149">
        <f>'PREMIER TRIMES.'!L1136</f>
        <v>0</v>
      </c>
      <c r="FR640" s="1149">
        <f>'PREMIER TRIMES.'!M1136</f>
        <v>0</v>
      </c>
      <c r="FS640" s="1149">
        <f>'PREMIER TRIMES.'!N1136</f>
        <v>0</v>
      </c>
      <c r="FT640" s="1150">
        <f>'PREMIER TRIMES.'!O1136</f>
        <v>0</v>
      </c>
      <c r="FU640" s="711">
        <f>'PREMIER TRIMES.'!P1136</f>
        <v>0</v>
      </c>
    </row>
    <row r="641" spans="163:177" ht="21" thickBot="1" x14ac:dyDescent="0.3">
      <c r="FG641" s="2052" t="s">
        <v>1137</v>
      </c>
      <c r="FH641" s="1221" t="s">
        <v>73</v>
      </c>
      <c r="FI641" s="1156">
        <f>'PREMIER TRIMES.'!D1137</f>
        <v>0</v>
      </c>
      <c r="FJ641" s="1157">
        <f>'PREMIER TRIMES.'!E1137</f>
        <v>0</v>
      </c>
      <c r="FK641" s="1157">
        <f>'PREMIER TRIMES.'!F1137</f>
        <v>0</v>
      </c>
      <c r="FL641" s="1157">
        <f>'PREMIER TRIMES.'!G1137</f>
        <v>0</v>
      </c>
      <c r="FM641" s="1157">
        <f>'PREMIER TRIMES.'!H1137</f>
        <v>0</v>
      </c>
      <c r="FN641" s="1157">
        <f>'PREMIER TRIMES.'!I1137</f>
        <v>0</v>
      </c>
      <c r="FO641" s="1157">
        <f>'PREMIER TRIMES.'!J1137</f>
        <v>0</v>
      </c>
      <c r="FP641" s="1157">
        <f>'PREMIER TRIMES.'!K1137</f>
        <v>0</v>
      </c>
      <c r="FQ641" s="1157">
        <f>'PREMIER TRIMES.'!L1137</f>
        <v>0</v>
      </c>
      <c r="FR641" s="1157">
        <f>'PREMIER TRIMES.'!M1137</f>
        <v>0</v>
      </c>
      <c r="FS641" s="1157">
        <f>'PREMIER TRIMES.'!N1137</f>
        <v>0</v>
      </c>
      <c r="FT641" s="1158">
        <f>'PREMIER TRIMES.'!O1137</f>
        <v>0</v>
      </c>
      <c r="FU641" s="711">
        <f>'PREMIER TRIMES.'!P1137</f>
        <v>0</v>
      </c>
    </row>
    <row r="642" spans="163:177" ht="21" thickBot="1" x14ac:dyDescent="0.3">
      <c r="FG642" s="2053" t="s">
        <v>1137</v>
      </c>
      <c r="FH642" s="1222" t="s">
        <v>187</v>
      </c>
      <c r="FI642" s="1154">
        <f>'PREMIER TRIMES.'!D1138</f>
        <v>0</v>
      </c>
      <c r="FJ642" s="1154">
        <f>'PREMIER TRIMES.'!E1138</f>
        <v>0</v>
      </c>
      <c r="FK642" s="1154">
        <f>'PREMIER TRIMES.'!F1138</f>
        <v>0</v>
      </c>
      <c r="FL642" s="1154">
        <f>'PREMIER TRIMES.'!G1138</f>
        <v>0</v>
      </c>
      <c r="FM642" s="1154">
        <f>'PREMIER TRIMES.'!H1138</f>
        <v>0</v>
      </c>
      <c r="FN642" s="1154">
        <f>'PREMIER TRIMES.'!I1138</f>
        <v>0</v>
      </c>
      <c r="FO642" s="1154">
        <f>'PREMIER TRIMES.'!J1138</f>
        <v>0</v>
      </c>
      <c r="FP642" s="1154">
        <f>'PREMIER TRIMES.'!K1138</f>
        <v>0</v>
      </c>
      <c r="FQ642" s="1154">
        <f>'PREMIER TRIMES.'!L1138</f>
        <v>0</v>
      </c>
      <c r="FR642" s="1154">
        <f>'PREMIER TRIMES.'!M1138</f>
        <v>0</v>
      </c>
      <c r="FS642" s="1154">
        <f>'PREMIER TRIMES.'!N1138</f>
        <v>0</v>
      </c>
      <c r="FT642" s="1155">
        <f>'PREMIER TRIMES.'!O1138</f>
        <v>0</v>
      </c>
      <c r="FU642" s="711">
        <f>'PREMIER TRIMES.'!P1138</f>
        <v>0</v>
      </c>
    </row>
    <row r="643" spans="163:177" ht="21" thickBot="1" x14ac:dyDescent="0.3">
      <c r="FG643" s="2051" t="s">
        <v>1142</v>
      </c>
      <c r="FH643" s="1220" t="s">
        <v>186</v>
      </c>
      <c r="FI643" s="1133">
        <f>'PREMIER TRIMES.'!D1139</f>
        <v>0</v>
      </c>
      <c r="FJ643" s="1149">
        <f>'PREMIER TRIMES.'!E1139</f>
        <v>0</v>
      </c>
      <c r="FK643" s="1149">
        <f>'PREMIER TRIMES.'!F1139</f>
        <v>0</v>
      </c>
      <c r="FL643" s="1149">
        <f>'PREMIER TRIMES.'!G1139</f>
        <v>0</v>
      </c>
      <c r="FM643" s="1149">
        <f>'PREMIER TRIMES.'!H1139</f>
        <v>0</v>
      </c>
      <c r="FN643" s="1149">
        <f>'PREMIER TRIMES.'!I1139</f>
        <v>0</v>
      </c>
      <c r="FO643" s="1149">
        <f>'PREMIER TRIMES.'!J1139</f>
        <v>0</v>
      </c>
      <c r="FP643" s="1149">
        <f>'PREMIER TRIMES.'!K1139</f>
        <v>0</v>
      </c>
      <c r="FQ643" s="1149">
        <f>'PREMIER TRIMES.'!L1139</f>
        <v>0</v>
      </c>
      <c r="FR643" s="1149">
        <f>'PREMIER TRIMES.'!M1139</f>
        <v>0</v>
      </c>
      <c r="FS643" s="1149">
        <f>'PREMIER TRIMES.'!N1139</f>
        <v>0</v>
      </c>
      <c r="FT643" s="1150">
        <f>'PREMIER TRIMES.'!O1139</f>
        <v>0</v>
      </c>
      <c r="FU643" s="711">
        <f>'PREMIER TRIMES.'!P1139</f>
        <v>0</v>
      </c>
    </row>
    <row r="644" spans="163:177" ht="21" thickBot="1" x14ac:dyDescent="0.3">
      <c r="FG644" s="2052"/>
      <c r="FH644" s="1221" t="s">
        <v>73</v>
      </c>
      <c r="FI644" s="1156">
        <f>'PREMIER TRIMES.'!D1140</f>
        <v>0</v>
      </c>
      <c r="FJ644" s="1157">
        <f>'PREMIER TRIMES.'!E1140</f>
        <v>0</v>
      </c>
      <c r="FK644" s="1157">
        <f>'PREMIER TRIMES.'!F1140</f>
        <v>0</v>
      </c>
      <c r="FL644" s="1157">
        <f>'PREMIER TRIMES.'!G1140</f>
        <v>0</v>
      </c>
      <c r="FM644" s="1157">
        <f>'PREMIER TRIMES.'!H1140</f>
        <v>0</v>
      </c>
      <c r="FN644" s="1157">
        <f>'PREMIER TRIMES.'!I1140</f>
        <v>0</v>
      </c>
      <c r="FO644" s="1157">
        <f>'PREMIER TRIMES.'!J1140</f>
        <v>0</v>
      </c>
      <c r="FP644" s="1157">
        <f>'PREMIER TRIMES.'!K1140</f>
        <v>0</v>
      </c>
      <c r="FQ644" s="1157">
        <f>'PREMIER TRIMES.'!L1140</f>
        <v>0</v>
      </c>
      <c r="FR644" s="1157">
        <f>'PREMIER TRIMES.'!M1140</f>
        <v>0</v>
      </c>
      <c r="FS644" s="1157">
        <f>'PREMIER TRIMES.'!N1140</f>
        <v>0</v>
      </c>
      <c r="FT644" s="1158">
        <f>'PREMIER TRIMES.'!O1140</f>
        <v>0</v>
      </c>
      <c r="FU644" s="711">
        <f>'PREMIER TRIMES.'!P1140</f>
        <v>0</v>
      </c>
    </row>
    <row r="645" spans="163:177" ht="17.25" customHeight="1" thickBot="1" x14ac:dyDescent="0.3">
      <c r="FG645" s="2053"/>
      <c r="FH645" s="1222" t="s">
        <v>187</v>
      </c>
      <c r="FI645" s="1154">
        <f>'PREMIER TRIMES.'!D1141</f>
        <v>0</v>
      </c>
      <c r="FJ645" s="1154">
        <f>'PREMIER TRIMES.'!E1141</f>
        <v>0</v>
      </c>
      <c r="FK645" s="1154">
        <f>'PREMIER TRIMES.'!F1141</f>
        <v>0</v>
      </c>
      <c r="FL645" s="1154">
        <f>'PREMIER TRIMES.'!G1141</f>
        <v>0</v>
      </c>
      <c r="FM645" s="1154">
        <f>'PREMIER TRIMES.'!H1141</f>
        <v>0</v>
      </c>
      <c r="FN645" s="1154">
        <f>'PREMIER TRIMES.'!I1141</f>
        <v>0</v>
      </c>
      <c r="FO645" s="1154">
        <f>'PREMIER TRIMES.'!J1141</f>
        <v>0</v>
      </c>
      <c r="FP645" s="1154">
        <f>'PREMIER TRIMES.'!K1141</f>
        <v>0</v>
      </c>
      <c r="FQ645" s="1154">
        <f>'PREMIER TRIMES.'!L1141</f>
        <v>0</v>
      </c>
      <c r="FR645" s="1154">
        <f>'PREMIER TRIMES.'!M1141</f>
        <v>0</v>
      </c>
      <c r="FS645" s="1154">
        <f>'PREMIER TRIMES.'!N1141</f>
        <v>0</v>
      </c>
      <c r="FT645" s="1155">
        <f>'PREMIER TRIMES.'!O1141</f>
        <v>0</v>
      </c>
      <c r="FU645" s="711">
        <f>'PREMIER TRIMES.'!P1141</f>
        <v>0</v>
      </c>
    </row>
    <row r="646" spans="163:177" ht="21" thickBot="1" x14ac:dyDescent="0.3">
      <c r="FG646" s="2051" t="s">
        <v>1143</v>
      </c>
      <c r="FH646" s="1220" t="s">
        <v>186</v>
      </c>
      <c r="FI646" s="1133">
        <f>'PREMIER TRIMES.'!D1142</f>
        <v>0</v>
      </c>
      <c r="FJ646" s="1149">
        <f>'PREMIER TRIMES.'!E1142</f>
        <v>0</v>
      </c>
      <c r="FK646" s="1149">
        <f>'PREMIER TRIMES.'!F1142</f>
        <v>0</v>
      </c>
      <c r="FL646" s="1149">
        <f>'PREMIER TRIMES.'!G1142</f>
        <v>0</v>
      </c>
      <c r="FM646" s="1149">
        <f>'PREMIER TRIMES.'!H1142</f>
        <v>0</v>
      </c>
      <c r="FN646" s="1149">
        <f>'PREMIER TRIMES.'!I1142</f>
        <v>0</v>
      </c>
      <c r="FO646" s="1149">
        <f>'PREMIER TRIMES.'!J1142</f>
        <v>0</v>
      </c>
      <c r="FP646" s="1149">
        <f>'PREMIER TRIMES.'!K1142</f>
        <v>0</v>
      </c>
      <c r="FQ646" s="1149">
        <f>'PREMIER TRIMES.'!L1142</f>
        <v>0</v>
      </c>
      <c r="FR646" s="1149">
        <f>'PREMIER TRIMES.'!M1142</f>
        <v>0</v>
      </c>
      <c r="FS646" s="1149">
        <f>'PREMIER TRIMES.'!N1142</f>
        <v>0</v>
      </c>
      <c r="FT646" s="1150">
        <f>'PREMIER TRIMES.'!O1142</f>
        <v>0</v>
      </c>
      <c r="FU646" s="711">
        <f>'PREMIER TRIMES.'!P1142</f>
        <v>0</v>
      </c>
    </row>
    <row r="647" spans="163:177" ht="21" thickBot="1" x14ac:dyDescent="0.3">
      <c r="FG647" s="2052" t="s">
        <v>1137</v>
      </c>
      <c r="FH647" s="1221" t="s">
        <v>73</v>
      </c>
      <c r="FI647" s="1156">
        <f>'PREMIER TRIMES.'!D1143</f>
        <v>0</v>
      </c>
      <c r="FJ647" s="1157">
        <f>'PREMIER TRIMES.'!E1143</f>
        <v>0</v>
      </c>
      <c r="FK647" s="1157">
        <f>'PREMIER TRIMES.'!F1143</f>
        <v>0</v>
      </c>
      <c r="FL647" s="1157">
        <f>'PREMIER TRIMES.'!G1143</f>
        <v>0</v>
      </c>
      <c r="FM647" s="1157">
        <f>'PREMIER TRIMES.'!H1143</f>
        <v>0</v>
      </c>
      <c r="FN647" s="1157">
        <f>'PREMIER TRIMES.'!I1143</f>
        <v>0</v>
      </c>
      <c r="FO647" s="1157">
        <f>'PREMIER TRIMES.'!J1143</f>
        <v>0</v>
      </c>
      <c r="FP647" s="1157">
        <f>'PREMIER TRIMES.'!K1143</f>
        <v>0</v>
      </c>
      <c r="FQ647" s="1157">
        <f>'PREMIER TRIMES.'!L1143</f>
        <v>0</v>
      </c>
      <c r="FR647" s="1157">
        <f>'PREMIER TRIMES.'!M1143</f>
        <v>0</v>
      </c>
      <c r="FS647" s="1157">
        <f>'PREMIER TRIMES.'!N1143</f>
        <v>0</v>
      </c>
      <c r="FT647" s="1158">
        <f>'PREMIER TRIMES.'!O1143</f>
        <v>0</v>
      </c>
      <c r="FU647" s="711">
        <f>'PREMIER TRIMES.'!P1143</f>
        <v>0</v>
      </c>
    </row>
    <row r="648" spans="163:177" ht="18" customHeight="1" thickBot="1" x14ac:dyDescent="0.3">
      <c r="FG648" s="2053" t="s">
        <v>1137</v>
      </c>
      <c r="FH648" s="1222" t="s">
        <v>187</v>
      </c>
      <c r="FI648" s="1154">
        <f>'PREMIER TRIMES.'!D1144</f>
        <v>0</v>
      </c>
      <c r="FJ648" s="1154">
        <f>'PREMIER TRIMES.'!E1144</f>
        <v>0</v>
      </c>
      <c r="FK648" s="1154">
        <f>'PREMIER TRIMES.'!F1144</f>
        <v>0</v>
      </c>
      <c r="FL648" s="1154">
        <f>'PREMIER TRIMES.'!G1144</f>
        <v>0</v>
      </c>
      <c r="FM648" s="1154">
        <f>'PREMIER TRIMES.'!H1144</f>
        <v>0</v>
      </c>
      <c r="FN648" s="1154">
        <f>'PREMIER TRIMES.'!I1144</f>
        <v>0</v>
      </c>
      <c r="FO648" s="1154">
        <f>'PREMIER TRIMES.'!J1144</f>
        <v>0</v>
      </c>
      <c r="FP648" s="1154">
        <f>'PREMIER TRIMES.'!K1144</f>
        <v>0</v>
      </c>
      <c r="FQ648" s="1154">
        <f>'PREMIER TRIMES.'!L1144</f>
        <v>0</v>
      </c>
      <c r="FR648" s="1154">
        <f>'PREMIER TRIMES.'!M1144</f>
        <v>0</v>
      </c>
      <c r="FS648" s="1154">
        <f>'PREMIER TRIMES.'!N1144</f>
        <v>0</v>
      </c>
      <c r="FT648" s="1155">
        <f>'PREMIER TRIMES.'!O1144</f>
        <v>0</v>
      </c>
      <c r="FU648" s="711">
        <f>'PREMIER TRIMES.'!P1144</f>
        <v>0</v>
      </c>
    </row>
    <row r="649" spans="163:177" ht="21" thickBot="1" x14ac:dyDescent="0.3">
      <c r="FG649" s="2051" t="s">
        <v>1144</v>
      </c>
      <c r="FH649" s="1220" t="s">
        <v>186</v>
      </c>
      <c r="FI649" s="1133">
        <f>'PREMIER TRIMES.'!D1145</f>
        <v>0</v>
      </c>
      <c r="FJ649" s="1149">
        <f>'PREMIER TRIMES.'!E1145</f>
        <v>0</v>
      </c>
      <c r="FK649" s="1149">
        <f>'PREMIER TRIMES.'!F1145</f>
        <v>0</v>
      </c>
      <c r="FL649" s="1149">
        <f>'PREMIER TRIMES.'!G1145</f>
        <v>0</v>
      </c>
      <c r="FM649" s="1149">
        <f>'PREMIER TRIMES.'!H1145</f>
        <v>0</v>
      </c>
      <c r="FN649" s="1149">
        <f>'PREMIER TRIMES.'!I1145</f>
        <v>0</v>
      </c>
      <c r="FO649" s="1149">
        <f>'PREMIER TRIMES.'!J1145</f>
        <v>0</v>
      </c>
      <c r="FP649" s="1149">
        <f>'PREMIER TRIMES.'!K1145</f>
        <v>0</v>
      </c>
      <c r="FQ649" s="1149">
        <f>'PREMIER TRIMES.'!L1145</f>
        <v>0</v>
      </c>
      <c r="FR649" s="1149">
        <f>'PREMIER TRIMES.'!M1145</f>
        <v>0</v>
      </c>
      <c r="FS649" s="1149">
        <f>'PREMIER TRIMES.'!N1145</f>
        <v>0</v>
      </c>
      <c r="FT649" s="1150">
        <f>'PREMIER TRIMES.'!O1145</f>
        <v>0</v>
      </c>
      <c r="FU649" s="711">
        <f>'PREMIER TRIMES.'!P1145</f>
        <v>0</v>
      </c>
    </row>
    <row r="650" spans="163:177" ht="21" thickBot="1" x14ac:dyDescent="0.3">
      <c r="FG650" s="2052"/>
      <c r="FH650" s="1221" t="s">
        <v>73</v>
      </c>
      <c r="FI650" s="1156">
        <f>'PREMIER TRIMES.'!D1146</f>
        <v>0</v>
      </c>
      <c r="FJ650" s="1157">
        <f>'PREMIER TRIMES.'!E1146</f>
        <v>0</v>
      </c>
      <c r="FK650" s="1157">
        <f>'PREMIER TRIMES.'!F1146</f>
        <v>0</v>
      </c>
      <c r="FL650" s="1157">
        <f>'PREMIER TRIMES.'!G1146</f>
        <v>0</v>
      </c>
      <c r="FM650" s="1157">
        <f>'PREMIER TRIMES.'!H1146</f>
        <v>0</v>
      </c>
      <c r="FN650" s="1157">
        <f>'PREMIER TRIMES.'!I1146</f>
        <v>0</v>
      </c>
      <c r="FO650" s="1157">
        <f>'PREMIER TRIMES.'!J1146</f>
        <v>0</v>
      </c>
      <c r="FP650" s="1157">
        <f>'PREMIER TRIMES.'!K1146</f>
        <v>0</v>
      </c>
      <c r="FQ650" s="1157">
        <f>'PREMIER TRIMES.'!L1146</f>
        <v>0</v>
      </c>
      <c r="FR650" s="1157">
        <f>'PREMIER TRIMES.'!M1146</f>
        <v>0</v>
      </c>
      <c r="FS650" s="1157">
        <f>'PREMIER TRIMES.'!N1146</f>
        <v>0</v>
      </c>
      <c r="FT650" s="1158">
        <f>'PREMIER TRIMES.'!O1146</f>
        <v>0</v>
      </c>
      <c r="FU650" s="711">
        <f>'PREMIER TRIMES.'!P1146</f>
        <v>0</v>
      </c>
    </row>
    <row r="651" spans="163:177" ht="17.25" customHeight="1" thickBot="1" x14ac:dyDescent="0.3">
      <c r="FG651" s="2053"/>
      <c r="FH651" s="1222" t="s">
        <v>187</v>
      </c>
      <c r="FI651" s="1154">
        <f>'PREMIER TRIMES.'!D1147</f>
        <v>0</v>
      </c>
      <c r="FJ651" s="1154">
        <f>'PREMIER TRIMES.'!E1147</f>
        <v>0</v>
      </c>
      <c r="FK651" s="1154">
        <f>'PREMIER TRIMES.'!F1147</f>
        <v>0</v>
      </c>
      <c r="FL651" s="1154">
        <f>'PREMIER TRIMES.'!G1147</f>
        <v>0</v>
      </c>
      <c r="FM651" s="1154">
        <f>'PREMIER TRIMES.'!H1147</f>
        <v>0</v>
      </c>
      <c r="FN651" s="1154">
        <f>'PREMIER TRIMES.'!I1147</f>
        <v>0</v>
      </c>
      <c r="FO651" s="1154">
        <f>'PREMIER TRIMES.'!J1147</f>
        <v>0</v>
      </c>
      <c r="FP651" s="1154">
        <f>'PREMIER TRIMES.'!K1147</f>
        <v>0</v>
      </c>
      <c r="FQ651" s="1154">
        <f>'PREMIER TRIMES.'!L1147</f>
        <v>0</v>
      </c>
      <c r="FR651" s="1154">
        <f>'PREMIER TRIMES.'!M1147</f>
        <v>0</v>
      </c>
      <c r="FS651" s="1154">
        <f>'PREMIER TRIMES.'!N1147</f>
        <v>0</v>
      </c>
      <c r="FT651" s="1155">
        <f>'PREMIER TRIMES.'!O1147</f>
        <v>0</v>
      </c>
      <c r="FU651" s="711">
        <f>'PREMIER TRIMES.'!P1147</f>
        <v>0</v>
      </c>
    </row>
    <row r="652" spans="163:177" ht="21" thickBot="1" x14ac:dyDescent="0.3">
      <c r="FG652" s="2051" t="s">
        <v>1145</v>
      </c>
      <c r="FH652" s="1220" t="s">
        <v>186</v>
      </c>
      <c r="FI652" s="1133">
        <f>'PREMIER TRIMES.'!D1148</f>
        <v>0</v>
      </c>
      <c r="FJ652" s="1149">
        <f>'PREMIER TRIMES.'!E1148</f>
        <v>0</v>
      </c>
      <c r="FK652" s="1149">
        <f>'PREMIER TRIMES.'!F1148</f>
        <v>0</v>
      </c>
      <c r="FL652" s="1149">
        <f>'PREMIER TRIMES.'!G1148</f>
        <v>0</v>
      </c>
      <c r="FM652" s="1149">
        <f>'PREMIER TRIMES.'!H1148</f>
        <v>0</v>
      </c>
      <c r="FN652" s="1149">
        <f>'PREMIER TRIMES.'!I1148</f>
        <v>0</v>
      </c>
      <c r="FO652" s="1149">
        <f>'PREMIER TRIMES.'!J1148</f>
        <v>0</v>
      </c>
      <c r="FP652" s="1149">
        <f>'PREMIER TRIMES.'!K1148</f>
        <v>0</v>
      </c>
      <c r="FQ652" s="1149">
        <f>'PREMIER TRIMES.'!L1148</f>
        <v>0</v>
      </c>
      <c r="FR652" s="1149">
        <f>'PREMIER TRIMES.'!M1148</f>
        <v>0</v>
      </c>
      <c r="FS652" s="1149">
        <f>'PREMIER TRIMES.'!N1148</f>
        <v>0</v>
      </c>
      <c r="FT652" s="1150">
        <f>'PREMIER TRIMES.'!O1148</f>
        <v>0</v>
      </c>
      <c r="FU652" s="711">
        <f>'PREMIER TRIMES.'!P1148</f>
        <v>0</v>
      </c>
    </row>
    <row r="653" spans="163:177" ht="21" thickBot="1" x14ac:dyDescent="0.3">
      <c r="FG653" s="2052" t="s">
        <v>1137</v>
      </c>
      <c r="FH653" s="1221" t="s">
        <v>73</v>
      </c>
      <c r="FI653" s="1156">
        <f>'PREMIER TRIMES.'!D1149</f>
        <v>0</v>
      </c>
      <c r="FJ653" s="1157">
        <f>'PREMIER TRIMES.'!E1149</f>
        <v>0</v>
      </c>
      <c r="FK653" s="1157">
        <f>'PREMIER TRIMES.'!F1149</f>
        <v>0</v>
      </c>
      <c r="FL653" s="1157">
        <f>'PREMIER TRIMES.'!G1149</f>
        <v>0</v>
      </c>
      <c r="FM653" s="1157">
        <f>'PREMIER TRIMES.'!H1149</f>
        <v>0</v>
      </c>
      <c r="FN653" s="1157">
        <f>'PREMIER TRIMES.'!I1149</f>
        <v>0</v>
      </c>
      <c r="FO653" s="1157">
        <f>'PREMIER TRIMES.'!J1149</f>
        <v>0</v>
      </c>
      <c r="FP653" s="1157">
        <f>'PREMIER TRIMES.'!K1149</f>
        <v>0</v>
      </c>
      <c r="FQ653" s="1157">
        <f>'PREMIER TRIMES.'!L1149</f>
        <v>0</v>
      </c>
      <c r="FR653" s="1157">
        <f>'PREMIER TRIMES.'!M1149</f>
        <v>0</v>
      </c>
      <c r="FS653" s="1157">
        <f>'PREMIER TRIMES.'!N1149</f>
        <v>0</v>
      </c>
      <c r="FT653" s="1158">
        <f>'PREMIER TRIMES.'!O1149</f>
        <v>0</v>
      </c>
      <c r="FU653" s="711">
        <f>'PREMIER TRIMES.'!P1149</f>
        <v>0</v>
      </c>
    </row>
    <row r="654" spans="163:177" ht="21" thickBot="1" x14ac:dyDescent="0.3">
      <c r="FG654" s="2053" t="s">
        <v>1137</v>
      </c>
      <c r="FH654" s="1222" t="s">
        <v>187</v>
      </c>
      <c r="FI654" s="1154">
        <f>'PREMIER TRIMES.'!D1150</f>
        <v>0</v>
      </c>
      <c r="FJ654" s="1154">
        <f>'PREMIER TRIMES.'!E1150</f>
        <v>0</v>
      </c>
      <c r="FK654" s="1154">
        <f>'PREMIER TRIMES.'!F1150</f>
        <v>0</v>
      </c>
      <c r="FL654" s="1154">
        <f>'PREMIER TRIMES.'!G1150</f>
        <v>0</v>
      </c>
      <c r="FM654" s="1154">
        <f>'PREMIER TRIMES.'!H1150</f>
        <v>0</v>
      </c>
      <c r="FN654" s="1154">
        <f>'PREMIER TRIMES.'!I1150</f>
        <v>0</v>
      </c>
      <c r="FO654" s="1154">
        <f>'PREMIER TRIMES.'!J1150</f>
        <v>0</v>
      </c>
      <c r="FP654" s="1154">
        <f>'PREMIER TRIMES.'!K1150</f>
        <v>0</v>
      </c>
      <c r="FQ654" s="1154">
        <f>'PREMIER TRIMES.'!L1150</f>
        <v>0</v>
      </c>
      <c r="FR654" s="1154">
        <f>'PREMIER TRIMES.'!M1150</f>
        <v>0</v>
      </c>
      <c r="FS654" s="1154">
        <f>'PREMIER TRIMES.'!N1150</f>
        <v>0</v>
      </c>
      <c r="FT654" s="1155">
        <f>'PREMIER TRIMES.'!O1150</f>
        <v>0</v>
      </c>
      <c r="FU654" s="711">
        <f>'PREMIER TRIMES.'!P1150</f>
        <v>0</v>
      </c>
    </row>
    <row r="655" spans="163:177" ht="21" thickBot="1" x14ac:dyDescent="0.3">
      <c r="FG655" s="2051" t="s">
        <v>1146</v>
      </c>
      <c r="FH655" s="1220" t="s">
        <v>186</v>
      </c>
      <c r="FI655" s="1133">
        <f>'PREMIER TRIMES.'!D1151</f>
        <v>0</v>
      </c>
      <c r="FJ655" s="1149">
        <f>'PREMIER TRIMES.'!E1151</f>
        <v>0</v>
      </c>
      <c r="FK655" s="1149">
        <f>'PREMIER TRIMES.'!F1151</f>
        <v>0</v>
      </c>
      <c r="FL655" s="1149">
        <f>'PREMIER TRIMES.'!G1151</f>
        <v>0</v>
      </c>
      <c r="FM655" s="1149">
        <f>'PREMIER TRIMES.'!H1151</f>
        <v>0</v>
      </c>
      <c r="FN655" s="1149">
        <f>'PREMIER TRIMES.'!I1151</f>
        <v>0</v>
      </c>
      <c r="FO655" s="1149">
        <f>'PREMIER TRIMES.'!J1151</f>
        <v>0</v>
      </c>
      <c r="FP655" s="1149">
        <f>'PREMIER TRIMES.'!K1151</f>
        <v>0</v>
      </c>
      <c r="FQ655" s="1149">
        <f>'PREMIER TRIMES.'!L1151</f>
        <v>0</v>
      </c>
      <c r="FR655" s="1149">
        <f>'PREMIER TRIMES.'!M1151</f>
        <v>0</v>
      </c>
      <c r="FS655" s="1149">
        <f>'PREMIER TRIMES.'!N1151</f>
        <v>0</v>
      </c>
      <c r="FT655" s="1150">
        <f>'PREMIER TRIMES.'!O1151</f>
        <v>0</v>
      </c>
      <c r="FU655" s="711">
        <f>'PREMIER TRIMES.'!P1151</f>
        <v>0</v>
      </c>
    </row>
    <row r="656" spans="163:177" ht="21" thickBot="1" x14ac:dyDescent="0.3">
      <c r="FG656" s="2052"/>
      <c r="FH656" s="1221" t="s">
        <v>73</v>
      </c>
      <c r="FI656" s="1156">
        <f>'PREMIER TRIMES.'!D1152</f>
        <v>0</v>
      </c>
      <c r="FJ656" s="1157">
        <f>'PREMIER TRIMES.'!E1152</f>
        <v>0</v>
      </c>
      <c r="FK656" s="1157">
        <f>'PREMIER TRIMES.'!F1152</f>
        <v>0</v>
      </c>
      <c r="FL656" s="1157">
        <f>'PREMIER TRIMES.'!G1152</f>
        <v>0</v>
      </c>
      <c r="FM656" s="1157">
        <f>'PREMIER TRIMES.'!H1152</f>
        <v>0</v>
      </c>
      <c r="FN656" s="1157">
        <f>'PREMIER TRIMES.'!I1152</f>
        <v>0</v>
      </c>
      <c r="FO656" s="1157">
        <f>'PREMIER TRIMES.'!J1152</f>
        <v>0</v>
      </c>
      <c r="FP656" s="1157">
        <f>'PREMIER TRIMES.'!K1152</f>
        <v>0</v>
      </c>
      <c r="FQ656" s="1157">
        <f>'PREMIER TRIMES.'!L1152</f>
        <v>0</v>
      </c>
      <c r="FR656" s="1157">
        <f>'PREMIER TRIMES.'!M1152</f>
        <v>0</v>
      </c>
      <c r="FS656" s="1157">
        <f>'PREMIER TRIMES.'!N1152</f>
        <v>0</v>
      </c>
      <c r="FT656" s="1158">
        <f>'PREMIER TRIMES.'!O1152</f>
        <v>0</v>
      </c>
      <c r="FU656" s="711">
        <f>'PREMIER TRIMES.'!P1152</f>
        <v>0</v>
      </c>
    </row>
    <row r="657" spans="163:177" ht="21" thickBot="1" x14ac:dyDescent="0.3">
      <c r="FG657" s="2053"/>
      <c r="FH657" s="1222" t="s">
        <v>187</v>
      </c>
      <c r="FI657" s="1154">
        <f>'PREMIER TRIMES.'!D1153</f>
        <v>0</v>
      </c>
      <c r="FJ657" s="1154">
        <f>'PREMIER TRIMES.'!E1153</f>
        <v>0</v>
      </c>
      <c r="FK657" s="1154">
        <f>'PREMIER TRIMES.'!F1153</f>
        <v>0</v>
      </c>
      <c r="FL657" s="1154">
        <f>'PREMIER TRIMES.'!G1153</f>
        <v>0</v>
      </c>
      <c r="FM657" s="1154">
        <f>'PREMIER TRIMES.'!H1153</f>
        <v>0</v>
      </c>
      <c r="FN657" s="1154">
        <f>'PREMIER TRIMES.'!I1153</f>
        <v>0</v>
      </c>
      <c r="FO657" s="1154">
        <f>'PREMIER TRIMES.'!J1153</f>
        <v>0</v>
      </c>
      <c r="FP657" s="1154">
        <f>'PREMIER TRIMES.'!K1153</f>
        <v>0</v>
      </c>
      <c r="FQ657" s="1154">
        <f>'PREMIER TRIMES.'!L1153</f>
        <v>0</v>
      </c>
      <c r="FR657" s="1154">
        <f>'PREMIER TRIMES.'!M1153</f>
        <v>0</v>
      </c>
      <c r="FS657" s="1154">
        <f>'PREMIER TRIMES.'!N1153</f>
        <v>0</v>
      </c>
      <c r="FT657" s="1155">
        <f>'PREMIER TRIMES.'!O1153</f>
        <v>0</v>
      </c>
      <c r="FU657" s="711">
        <f>'PREMIER TRIMES.'!P1153</f>
        <v>0</v>
      </c>
    </row>
    <row r="658" spans="163:177" ht="21" thickBot="1" x14ac:dyDescent="0.3">
      <c r="FG658" s="2051" t="s">
        <v>1147</v>
      </c>
      <c r="FH658" s="1220" t="s">
        <v>186</v>
      </c>
      <c r="FI658" s="1133">
        <f>'PREMIER TRIMES.'!D1154</f>
        <v>0</v>
      </c>
      <c r="FJ658" s="1149">
        <f>'PREMIER TRIMES.'!E1154</f>
        <v>0</v>
      </c>
      <c r="FK658" s="1149">
        <f>'PREMIER TRIMES.'!F1154</f>
        <v>0</v>
      </c>
      <c r="FL658" s="1149">
        <f>'PREMIER TRIMES.'!G1154</f>
        <v>0</v>
      </c>
      <c r="FM658" s="1149">
        <f>'PREMIER TRIMES.'!H1154</f>
        <v>0</v>
      </c>
      <c r="FN658" s="1149">
        <f>'PREMIER TRIMES.'!I1154</f>
        <v>0</v>
      </c>
      <c r="FO658" s="1149">
        <f>'PREMIER TRIMES.'!J1154</f>
        <v>0</v>
      </c>
      <c r="FP658" s="1149">
        <f>'PREMIER TRIMES.'!K1154</f>
        <v>0</v>
      </c>
      <c r="FQ658" s="1149">
        <f>'PREMIER TRIMES.'!L1154</f>
        <v>0</v>
      </c>
      <c r="FR658" s="1149">
        <f>'PREMIER TRIMES.'!M1154</f>
        <v>0</v>
      </c>
      <c r="FS658" s="1149">
        <f>'PREMIER TRIMES.'!N1154</f>
        <v>0</v>
      </c>
      <c r="FT658" s="1150">
        <f>'PREMIER TRIMES.'!O1154</f>
        <v>0</v>
      </c>
      <c r="FU658" s="711">
        <f>'PREMIER TRIMES.'!P1154</f>
        <v>0</v>
      </c>
    </row>
    <row r="659" spans="163:177" ht="21" thickBot="1" x14ac:dyDescent="0.3">
      <c r="FG659" s="2052" t="s">
        <v>1137</v>
      </c>
      <c r="FH659" s="1221" t="s">
        <v>73</v>
      </c>
      <c r="FI659" s="1156">
        <f>'PREMIER TRIMES.'!D1155</f>
        <v>0</v>
      </c>
      <c r="FJ659" s="1157">
        <f>'PREMIER TRIMES.'!E1155</f>
        <v>0</v>
      </c>
      <c r="FK659" s="1157">
        <f>'PREMIER TRIMES.'!F1155</f>
        <v>0</v>
      </c>
      <c r="FL659" s="1157">
        <f>'PREMIER TRIMES.'!G1155</f>
        <v>0</v>
      </c>
      <c r="FM659" s="1157">
        <f>'PREMIER TRIMES.'!H1155</f>
        <v>0</v>
      </c>
      <c r="FN659" s="1157">
        <f>'PREMIER TRIMES.'!I1155</f>
        <v>0</v>
      </c>
      <c r="FO659" s="1157">
        <f>'PREMIER TRIMES.'!J1155</f>
        <v>0</v>
      </c>
      <c r="FP659" s="1157">
        <f>'PREMIER TRIMES.'!K1155</f>
        <v>0</v>
      </c>
      <c r="FQ659" s="1157">
        <f>'PREMIER TRIMES.'!L1155</f>
        <v>0</v>
      </c>
      <c r="FR659" s="1157">
        <f>'PREMIER TRIMES.'!M1155</f>
        <v>0</v>
      </c>
      <c r="FS659" s="1157">
        <f>'PREMIER TRIMES.'!N1155</f>
        <v>0</v>
      </c>
      <c r="FT659" s="1158">
        <f>'PREMIER TRIMES.'!O1155</f>
        <v>0</v>
      </c>
      <c r="FU659" s="711">
        <f>'PREMIER TRIMES.'!P1155</f>
        <v>0</v>
      </c>
    </row>
    <row r="660" spans="163:177" ht="16.5" customHeight="1" thickBot="1" x14ac:dyDescent="0.3">
      <c r="FG660" s="2053" t="s">
        <v>1137</v>
      </c>
      <c r="FH660" s="1222" t="s">
        <v>187</v>
      </c>
      <c r="FI660" s="1154">
        <f>'PREMIER TRIMES.'!D1156</f>
        <v>0</v>
      </c>
      <c r="FJ660" s="1154">
        <f>'PREMIER TRIMES.'!E1156</f>
        <v>0</v>
      </c>
      <c r="FK660" s="1154">
        <f>'PREMIER TRIMES.'!F1156</f>
        <v>0</v>
      </c>
      <c r="FL660" s="1154">
        <f>'PREMIER TRIMES.'!G1156</f>
        <v>0</v>
      </c>
      <c r="FM660" s="1154">
        <f>'PREMIER TRIMES.'!H1156</f>
        <v>0</v>
      </c>
      <c r="FN660" s="1154">
        <f>'PREMIER TRIMES.'!I1156</f>
        <v>0</v>
      </c>
      <c r="FO660" s="1154">
        <f>'PREMIER TRIMES.'!J1156</f>
        <v>0</v>
      </c>
      <c r="FP660" s="1154">
        <f>'PREMIER TRIMES.'!K1156</f>
        <v>0</v>
      </c>
      <c r="FQ660" s="1154">
        <f>'PREMIER TRIMES.'!L1156</f>
        <v>0</v>
      </c>
      <c r="FR660" s="1154">
        <f>'PREMIER TRIMES.'!M1156</f>
        <v>0</v>
      </c>
      <c r="FS660" s="1154">
        <f>'PREMIER TRIMES.'!N1156</f>
        <v>0</v>
      </c>
      <c r="FT660" s="1155">
        <f>'PREMIER TRIMES.'!O1156</f>
        <v>0</v>
      </c>
      <c r="FU660" s="711">
        <f>'PREMIER TRIMES.'!P1156</f>
        <v>0</v>
      </c>
    </row>
    <row r="661" spans="163:177" ht="21" thickBot="1" x14ac:dyDescent="0.3">
      <c r="FG661" s="2051" t="s">
        <v>1148</v>
      </c>
      <c r="FH661" s="1220" t="s">
        <v>186</v>
      </c>
      <c r="FI661" s="1133">
        <f>'PREMIER TRIMES.'!D1157</f>
        <v>0</v>
      </c>
      <c r="FJ661" s="1149">
        <f>'PREMIER TRIMES.'!E1157</f>
        <v>0</v>
      </c>
      <c r="FK661" s="1149">
        <f>'PREMIER TRIMES.'!F1157</f>
        <v>0</v>
      </c>
      <c r="FL661" s="1149">
        <f>'PREMIER TRIMES.'!G1157</f>
        <v>0</v>
      </c>
      <c r="FM661" s="1149">
        <f>'PREMIER TRIMES.'!H1157</f>
        <v>0</v>
      </c>
      <c r="FN661" s="1149">
        <f>'PREMIER TRIMES.'!I1157</f>
        <v>0</v>
      </c>
      <c r="FO661" s="1149">
        <f>'PREMIER TRIMES.'!J1157</f>
        <v>0</v>
      </c>
      <c r="FP661" s="1149">
        <f>'PREMIER TRIMES.'!K1157</f>
        <v>0</v>
      </c>
      <c r="FQ661" s="1149">
        <f>'PREMIER TRIMES.'!L1157</f>
        <v>0</v>
      </c>
      <c r="FR661" s="1149">
        <f>'PREMIER TRIMES.'!M1157</f>
        <v>0</v>
      </c>
      <c r="FS661" s="1149">
        <f>'PREMIER TRIMES.'!N1157</f>
        <v>0</v>
      </c>
      <c r="FT661" s="1150">
        <f>'PREMIER TRIMES.'!O1157</f>
        <v>0</v>
      </c>
      <c r="FU661" s="711">
        <f>'PREMIER TRIMES.'!P1157</f>
        <v>0</v>
      </c>
    </row>
    <row r="662" spans="163:177" ht="21" thickBot="1" x14ac:dyDescent="0.3">
      <c r="FG662" s="2052"/>
      <c r="FH662" s="1221" t="s">
        <v>73</v>
      </c>
      <c r="FI662" s="1156">
        <f>'PREMIER TRIMES.'!D1158</f>
        <v>0</v>
      </c>
      <c r="FJ662" s="1157">
        <f>'PREMIER TRIMES.'!E1158</f>
        <v>0</v>
      </c>
      <c r="FK662" s="1157">
        <f>'PREMIER TRIMES.'!F1158</f>
        <v>0</v>
      </c>
      <c r="FL662" s="1157">
        <f>'PREMIER TRIMES.'!G1158</f>
        <v>0</v>
      </c>
      <c r="FM662" s="1157">
        <f>'PREMIER TRIMES.'!H1158</f>
        <v>0</v>
      </c>
      <c r="FN662" s="1157">
        <f>'PREMIER TRIMES.'!I1158</f>
        <v>0</v>
      </c>
      <c r="FO662" s="1157">
        <f>'PREMIER TRIMES.'!J1158</f>
        <v>0</v>
      </c>
      <c r="FP662" s="1157">
        <f>'PREMIER TRIMES.'!K1158</f>
        <v>0</v>
      </c>
      <c r="FQ662" s="1157">
        <f>'PREMIER TRIMES.'!L1158</f>
        <v>0</v>
      </c>
      <c r="FR662" s="1157">
        <f>'PREMIER TRIMES.'!M1158</f>
        <v>0</v>
      </c>
      <c r="FS662" s="1157">
        <f>'PREMIER TRIMES.'!N1158</f>
        <v>0</v>
      </c>
      <c r="FT662" s="1158">
        <f>'PREMIER TRIMES.'!O1158</f>
        <v>0</v>
      </c>
      <c r="FU662" s="711">
        <f>'PREMIER TRIMES.'!P1158</f>
        <v>0</v>
      </c>
    </row>
    <row r="663" spans="163:177" ht="15.75" customHeight="1" thickBot="1" x14ac:dyDescent="0.3">
      <c r="FG663" s="2053"/>
      <c r="FH663" s="1222" t="s">
        <v>187</v>
      </c>
      <c r="FI663" s="1154">
        <f>'PREMIER TRIMES.'!D1159</f>
        <v>0</v>
      </c>
      <c r="FJ663" s="1154">
        <f>'PREMIER TRIMES.'!E1159</f>
        <v>0</v>
      </c>
      <c r="FK663" s="1154">
        <f>'PREMIER TRIMES.'!F1159</f>
        <v>0</v>
      </c>
      <c r="FL663" s="1154">
        <f>'PREMIER TRIMES.'!G1159</f>
        <v>0</v>
      </c>
      <c r="FM663" s="1154">
        <f>'PREMIER TRIMES.'!H1159</f>
        <v>0</v>
      </c>
      <c r="FN663" s="1154">
        <f>'PREMIER TRIMES.'!I1159</f>
        <v>0</v>
      </c>
      <c r="FO663" s="1154">
        <f>'PREMIER TRIMES.'!J1159</f>
        <v>0</v>
      </c>
      <c r="FP663" s="1154">
        <f>'PREMIER TRIMES.'!K1159</f>
        <v>0</v>
      </c>
      <c r="FQ663" s="1154">
        <f>'PREMIER TRIMES.'!L1159</f>
        <v>0</v>
      </c>
      <c r="FR663" s="1154">
        <f>'PREMIER TRIMES.'!M1159</f>
        <v>0</v>
      </c>
      <c r="FS663" s="1154">
        <f>'PREMIER TRIMES.'!N1159</f>
        <v>0</v>
      </c>
      <c r="FT663" s="1155">
        <f>'PREMIER TRIMES.'!O1159</f>
        <v>0</v>
      </c>
      <c r="FU663" s="711">
        <f>'PREMIER TRIMES.'!P1159</f>
        <v>0</v>
      </c>
    </row>
    <row r="664" spans="163:177" ht="21" thickBot="1" x14ac:dyDescent="0.3">
      <c r="FG664" s="2051" t="s">
        <v>1149</v>
      </c>
      <c r="FH664" s="1220" t="s">
        <v>186</v>
      </c>
      <c r="FI664" s="1133">
        <f>'PREMIER TRIMES.'!D1160</f>
        <v>0</v>
      </c>
      <c r="FJ664" s="1149">
        <f>'PREMIER TRIMES.'!E1160</f>
        <v>0</v>
      </c>
      <c r="FK664" s="1149">
        <f>'PREMIER TRIMES.'!F1160</f>
        <v>0</v>
      </c>
      <c r="FL664" s="1149">
        <f>'PREMIER TRIMES.'!G1160</f>
        <v>0</v>
      </c>
      <c r="FM664" s="1149">
        <f>'PREMIER TRIMES.'!H1160</f>
        <v>0</v>
      </c>
      <c r="FN664" s="1149">
        <f>'PREMIER TRIMES.'!I1160</f>
        <v>0</v>
      </c>
      <c r="FO664" s="1149">
        <f>'PREMIER TRIMES.'!J1160</f>
        <v>0</v>
      </c>
      <c r="FP664" s="1149">
        <f>'PREMIER TRIMES.'!K1160</f>
        <v>0</v>
      </c>
      <c r="FQ664" s="1149">
        <f>'PREMIER TRIMES.'!L1160</f>
        <v>0</v>
      </c>
      <c r="FR664" s="1149">
        <f>'PREMIER TRIMES.'!M1160</f>
        <v>0</v>
      </c>
      <c r="FS664" s="1149">
        <f>'PREMIER TRIMES.'!N1160</f>
        <v>0</v>
      </c>
      <c r="FT664" s="1150">
        <f>'PREMIER TRIMES.'!O1160</f>
        <v>0</v>
      </c>
      <c r="FU664" s="711">
        <f>'PREMIER TRIMES.'!P1160</f>
        <v>0</v>
      </c>
    </row>
    <row r="665" spans="163:177" ht="21" thickBot="1" x14ac:dyDescent="0.3">
      <c r="FG665" s="2052" t="s">
        <v>1137</v>
      </c>
      <c r="FH665" s="1221" t="s">
        <v>73</v>
      </c>
      <c r="FI665" s="1156">
        <f>'PREMIER TRIMES.'!D1161</f>
        <v>0</v>
      </c>
      <c r="FJ665" s="1157">
        <f>'PREMIER TRIMES.'!E1161</f>
        <v>0</v>
      </c>
      <c r="FK665" s="1157">
        <f>'PREMIER TRIMES.'!F1161</f>
        <v>0</v>
      </c>
      <c r="FL665" s="1157">
        <f>'PREMIER TRIMES.'!G1161</f>
        <v>0</v>
      </c>
      <c r="FM665" s="1157">
        <f>'PREMIER TRIMES.'!H1161</f>
        <v>0</v>
      </c>
      <c r="FN665" s="1157">
        <f>'PREMIER TRIMES.'!I1161</f>
        <v>0</v>
      </c>
      <c r="FO665" s="1157">
        <f>'PREMIER TRIMES.'!J1161</f>
        <v>0</v>
      </c>
      <c r="FP665" s="1157">
        <f>'PREMIER TRIMES.'!K1161</f>
        <v>0</v>
      </c>
      <c r="FQ665" s="1157">
        <f>'PREMIER TRIMES.'!L1161</f>
        <v>0</v>
      </c>
      <c r="FR665" s="1157">
        <f>'PREMIER TRIMES.'!M1161</f>
        <v>0</v>
      </c>
      <c r="FS665" s="1157">
        <f>'PREMIER TRIMES.'!N1161</f>
        <v>0</v>
      </c>
      <c r="FT665" s="1158">
        <f>'PREMIER TRIMES.'!O1161</f>
        <v>0</v>
      </c>
      <c r="FU665" s="711">
        <f>'PREMIER TRIMES.'!P1161</f>
        <v>0</v>
      </c>
    </row>
    <row r="666" spans="163:177" ht="15.75" customHeight="1" thickBot="1" x14ac:dyDescent="0.3">
      <c r="FG666" s="2053" t="s">
        <v>1137</v>
      </c>
      <c r="FH666" s="1222" t="s">
        <v>187</v>
      </c>
      <c r="FI666" s="1154">
        <f>'PREMIER TRIMES.'!D1162</f>
        <v>0</v>
      </c>
      <c r="FJ666" s="1154">
        <f>'PREMIER TRIMES.'!E1162</f>
        <v>0</v>
      </c>
      <c r="FK666" s="1154">
        <f>'PREMIER TRIMES.'!F1162</f>
        <v>0</v>
      </c>
      <c r="FL666" s="1154">
        <f>'PREMIER TRIMES.'!G1162</f>
        <v>0</v>
      </c>
      <c r="FM666" s="1154">
        <f>'PREMIER TRIMES.'!H1162</f>
        <v>0</v>
      </c>
      <c r="FN666" s="1154">
        <f>'PREMIER TRIMES.'!I1162</f>
        <v>0</v>
      </c>
      <c r="FO666" s="1154">
        <f>'PREMIER TRIMES.'!J1162</f>
        <v>0</v>
      </c>
      <c r="FP666" s="1154">
        <f>'PREMIER TRIMES.'!K1162</f>
        <v>0</v>
      </c>
      <c r="FQ666" s="1154">
        <f>'PREMIER TRIMES.'!L1162</f>
        <v>0</v>
      </c>
      <c r="FR666" s="1154">
        <f>'PREMIER TRIMES.'!M1162</f>
        <v>0</v>
      </c>
      <c r="FS666" s="1154">
        <f>'PREMIER TRIMES.'!N1162</f>
        <v>0</v>
      </c>
      <c r="FT666" s="1155">
        <f>'PREMIER TRIMES.'!O1162</f>
        <v>0</v>
      </c>
      <c r="FU666" s="711">
        <f>'PREMIER TRIMES.'!P1162</f>
        <v>0</v>
      </c>
    </row>
    <row r="667" spans="163:177" ht="21" thickBot="1" x14ac:dyDescent="0.3">
      <c r="FG667" s="2051" t="s">
        <v>1150</v>
      </c>
      <c r="FH667" s="1220" t="s">
        <v>186</v>
      </c>
      <c r="FI667" s="1133">
        <f>'PREMIER TRIMES.'!D1163</f>
        <v>0</v>
      </c>
      <c r="FJ667" s="1149">
        <f>'PREMIER TRIMES.'!E1163</f>
        <v>0</v>
      </c>
      <c r="FK667" s="1149">
        <f>'PREMIER TRIMES.'!F1163</f>
        <v>0</v>
      </c>
      <c r="FL667" s="1149">
        <f>'PREMIER TRIMES.'!G1163</f>
        <v>0</v>
      </c>
      <c r="FM667" s="1149">
        <f>'PREMIER TRIMES.'!H1163</f>
        <v>0</v>
      </c>
      <c r="FN667" s="1149">
        <f>'PREMIER TRIMES.'!I1163</f>
        <v>0</v>
      </c>
      <c r="FO667" s="1149">
        <f>'PREMIER TRIMES.'!J1163</f>
        <v>0</v>
      </c>
      <c r="FP667" s="1149">
        <f>'PREMIER TRIMES.'!K1163</f>
        <v>0</v>
      </c>
      <c r="FQ667" s="1149">
        <f>'PREMIER TRIMES.'!L1163</f>
        <v>0</v>
      </c>
      <c r="FR667" s="1149">
        <f>'PREMIER TRIMES.'!M1163</f>
        <v>0</v>
      </c>
      <c r="FS667" s="1149">
        <f>'PREMIER TRIMES.'!N1163</f>
        <v>0</v>
      </c>
      <c r="FT667" s="1150">
        <f>'PREMIER TRIMES.'!O1163</f>
        <v>0</v>
      </c>
      <c r="FU667" s="711">
        <f>'PREMIER TRIMES.'!P1163</f>
        <v>0</v>
      </c>
    </row>
    <row r="668" spans="163:177" ht="21" thickBot="1" x14ac:dyDescent="0.3">
      <c r="FG668" s="2052"/>
      <c r="FH668" s="1221" t="s">
        <v>73</v>
      </c>
      <c r="FI668" s="1156">
        <f>'PREMIER TRIMES.'!D1164</f>
        <v>0</v>
      </c>
      <c r="FJ668" s="1157">
        <f>'PREMIER TRIMES.'!E1164</f>
        <v>0</v>
      </c>
      <c r="FK668" s="1157">
        <f>'PREMIER TRIMES.'!F1164</f>
        <v>0</v>
      </c>
      <c r="FL668" s="1157">
        <f>'PREMIER TRIMES.'!G1164</f>
        <v>0</v>
      </c>
      <c r="FM668" s="1157">
        <f>'PREMIER TRIMES.'!H1164</f>
        <v>0</v>
      </c>
      <c r="FN668" s="1157">
        <f>'PREMIER TRIMES.'!I1164</f>
        <v>0</v>
      </c>
      <c r="FO668" s="1157">
        <f>'PREMIER TRIMES.'!J1164</f>
        <v>0</v>
      </c>
      <c r="FP668" s="1157">
        <f>'PREMIER TRIMES.'!K1164</f>
        <v>0</v>
      </c>
      <c r="FQ668" s="1157">
        <f>'PREMIER TRIMES.'!L1164</f>
        <v>0</v>
      </c>
      <c r="FR668" s="1157">
        <f>'PREMIER TRIMES.'!M1164</f>
        <v>0</v>
      </c>
      <c r="FS668" s="1157">
        <f>'PREMIER TRIMES.'!N1164</f>
        <v>0</v>
      </c>
      <c r="FT668" s="1158">
        <f>'PREMIER TRIMES.'!O1164</f>
        <v>0</v>
      </c>
      <c r="FU668" s="711">
        <f>'PREMIER TRIMES.'!P1164</f>
        <v>0</v>
      </c>
    </row>
    <row r="669" spans="163:177" ht="21" thickBot="1" x14ac:dyDescent="0.3">
      <c r="FG669" s="2053"/>
      <c r="FH669" s="1222" t="s">
        <v>187</v>
      </c>
      <c r="FI669" s="1154">
        <f>'PREMIER TRIMES.'!D1165</f>
        <v>0</v>
      </c>
      <c r="FJ669" s="1154">
        <f>'PREMIER TRIMES.'!E1165</f>
        <v>0</v>
      </c>
      <c r="FK669" s="1154">
        <f>'PREMIER TRIMES.'!F1165</f>
        <v>0</v>
      </c>
      <c r="FL669" s="1154">
        <f>'PREMIER TRIMES.'!G1165</f>
        <v>0</v>
      </c>
      <c r="FM669" s="1154">
        <f>'PREMIER TRIMES.'!H1165</f>
        <v>0</v>
      </c>
      <c r="FN669" s="1154">
        <f>'PREMIER TRIMES.'!I1165</f>
        <v>0</v>
      </c>
      <c r="FO669" s="1154">
        <f>'PREMIER TRIMES.'!J1165</f>
        <v>0</v>
      </c>
      <c r="FP669" s="1154">
        <f>'PREMIER TRIMES.'!K1165</f>
        <v>0</v>
      </c>
      <c r="FQ669" s="1154">
        <f>'PREMIER TRIMES.'!L1165</f>
        <v>0</v>
      </c>
      <c r="FR669" s="1154">
        <f>'PREMIER TRIMES.'!M1165</f>
        <v>0</v>
      </c>
      <c r="FS669" s="1154">
        <f>'PREMIER TRIMES.'!N1165</f>
        <v>0</v>
      </c>
      <c r="FT669" s="1155">
        <f>'PREMIER TRIMES.'!O1165</f>
        <v>0</v>
      </c>
      <c r="FU669" s="711">
        <f>'PREMIER TRIMES.'!P1165</f>
        <v>0</v>
      </c>
    </row>
    <row r="670" spans="163:177" ht="21" thickBot="1" x14ac:dyDescent="0.3">
      <c r="FG670" s="2051" t="s">
        <v>1151</v>
      </c>
      <c r="FH670" s="1220" t="s">
        <v>186</v>
      </c>
      <c r="FI670" s="1133">
        <f>'PREMIER TRIMES.'!D1166</f>
        <v>0</v>
      </c>
      <c r="FJ670" s="1149">
        <f>'PREMIER TRIMES.'!E1166</f>
        <v>0</v>
      </c>
      <c r="FK670" s="1149">
        <f>'PREMIER TRIMES.'!F1166</f>
        <v>0</v>
      </c>
      <c r="FL670" s="1149">
        <f>'PREMIER TRIMES.'!G1166</f>
        <v>0</v>
      </c>
      <c r="FM670" s="1149">
        <f>'PREMIER TRIMES.'!H1166</f>
        <v>0</v>
      </c>
      <c r="FN670" s="1149">
        <f>'PREMIER TRIMES.'!I1166</f>
        <v>0</v>
      </c>
      <c r="FO670" s="1149">
        <f>'PREMIER TRIMES.'!J1166</f>
        <v>0</v>
      </c>
      <c r="FP670" s="1149">
        <f>'PREMIER TRIMES.'!K1166</f>
        <v>0</v>
      </c>
      <c r="FQ670" s="1149">
        <f>'PREMIER TRIMES.'!L1166</f>
        <v>0</v>
      </c>
      <c r="FR670" s="1149">
        <f>'PREMIER TRIMES.'!M1166</f>
        <v>0</v>
      </c>
      <c r="FS670" s="1149">
        <f>'PREMIER TRIMES.'!N1166</f>
        <v>0</v>
      </c>
      <c r="FT670" s="1150">
        <f>'PREMIER TRIMES.'!O1166</f>
        <v>0</v>
      </c>
      <c r="FU670" s="711">
        <f>'PREMIER TRIMES.'!P1166</f>
        <v>0</v>
      </c>
    </row>
    <row r="671" spans="163:177" ht="21" thickBot="1" x14ac:dyDescent="0.3">
      <c r="FG671" s="2052" t="s">
        <v>1137</v>
      </c>
      <c r="FH671" s="1221" t="s">
        <v>73</v>
      </c>
      <c r="FI671" s="1156">
        <f>'PREMIER TRIMES.'!D1167</f>
        <v>0</v>
      </c>
      <c r="FJ671" s="1157">
        <f>'PREMIER TRIMES.'!E1167</f>
        <v>0</v>
      </c>
      <c r="FK671" s="1157">
        <f>'PREMIER TRIMES.'!F1167</f>
        <v>0</v>
      </c>
      <c r="FL671" s="1157">
        <f>'PREMIER TRIMES.'!G1167</f>
        <v>0</v>
      </c>
      <c r="FM671" s="1157">
        <f>'PREMIER TRIMES.'!H1167</f>
        <v>0</v>
      </c>
      <c r="FN671" s="1157">
        <f>'PREMIER TRIMES.'!I1167</f>
        <v>0</v>
      </c>
      <c r="FO671" s="1157">
        <f>'PREMIER TRIMES.'!J1167</f>
        <v>0</v>
      </c>
      <c r="FP671" s="1157">
        <f>'PREMIER TRIMES.'!K1167</f>
        <v>0</v>
      </c>
      <c r="FQ671" s="1157">
        <f>'PREMIER TRIMES.'!L1167</f>
        <v>0</v>
      </c>
      <c r="FR671" s="1157">
        <f>'PREMIER TRIMES.'!M1167</f>
        <v>0</v>
      </c>
      <c r="FS671" s="1157">
        <f>'PREMIER TRIMES.'!N1167</f>
        <v>0</v>
      </c>
      <c r="FT671" s="1158">
        <f>'PREMIER TRIMES.'!O1167</f>
        <v>0</v>
      </c>
      <c r="FU671" s="711">
        <f>'PREMIER TRIMES.'!P1167</f>
        <v>0</v>
      </c>
    </row>
    <row r="672" spans="163:177" ht="15.75" customHeight="1" thickBot="1" x14ac:dyDescent="0.3">
      <c r="FG672" s="2053" t="s">
        <v>1137</v>
      </c>
      <c r="FH672" s="1222" t="s">
        <v>187</v>
      </c>
      <c r="FI672" s="1154">
        <f>'PREMIER TRIMES.'!D1168</f>
        <v>0</v>
      </c>
      <c r="FJ672" s="1154">
        <f>'PREMIER TRIMES.'!E1168</f>
        <v>0</v>
      </c>
      <c r="FK672" s="1154">
        <f>'PREMIER TRIMES.'!F1168</f>
        <v>0</v>
      </c>
      <c r="FL672" s="1154">
        <f>'PREMIER TRIMES.'!G1168</f>
        <v>0</v>
      </c>
      <c r="FM672" s="1154">
        <f>'PREMIER TRIMES.'!H1168</f>
        <v>0</v>
      </c>
      <c r="FN672" s="1154">
        <f>'PREMIER TRIMES.'!I1168</f>
        <v>0</v>
      </c>
      <c r="FO672" s="1154">
        <f>'PREMIER TRIMES.'!J1168</f>
        <v>0</v>
      </c>
      <c r="FP672" s="1154">
        <f>'PREMIER TRIMES.'!K1168</f>
        <v>0</v>
      </c>
      <c r="FQ672" s="1154">
        <f>'PREMIER TRIMES.'!L1168</f>
        <v>0</v>
      </c>
      <c r="FR672" s="1154">
        <f>'PREMIER TRIMES.'!M1168</f>
        <v>0</v>
      </c>
      <c r="FS672" s="1154">
        <f>'PREMIER TRIMES.'!N1168</f>
        <v>0</v>
      </c>
      <c r="FT672" s="1155">
        <f>'PREMIER TRIMES.'!O1168</f>
        <v>0</v>
      </c>
      <c r="FU672" s="711">
        <f>'PREMIER TRIMES.'!P1168</f>
        <v>0</v>
      </c>
    </row>
    <row r="673" spans="163:192" ht="21" thickBot="1" x14ac:dyDescent="0.3">
      <c r="FG673" s="2051" t="s">
        <v>0</v>
      </c>
      <c r="FH673" s="1220" t="s">
        <v>186</v>
      </c>
      <c r="FI673" s="1154">
        <f>'PREMIER TRIMES.'!D1169</f>
        <v>0</v>
      </c>
      <c r="FJ673" s="1154">
        <f>'PREMIER TRIMES.'!E1169</f>
        <v>0</v>
      </c>
      <c r="FK673" s="1154">
        <f>'PREMIER TRIMES.'!F1169</f>
        <v>0</v>
      </c>
      <c r="FL673" s="1154">
        <f>'PREMIER TRIMES.'!G1169</f>
        <v>0</v>
      </c>
      <c r="FM673" s="1154">
        <f>'PREMIER TRIMES.'!H1169</f>
        <v>0</v>
      </c>
      <c r="FN673" s="1154">
        <f>'PREMIER TRIMES.'!I1169</f>
        <v>0</v>
      </c>
      <c r="FO673" s="1154">
        <f>'PREMIER TRIMES.'!J1169</f>
        <v>0</v>
      </c>
      <c r="FP673" s="1154">
        <f>'PREMIER TRIMES.'!K1169</f>
        <v>0</v>
      </c>
      <c r="FQ673" s="1154">
        <f>'PREMIER TRIMES.'!L1169</f>
        <v>0</v>
      </c>
      <c r="FR673" s="1154">
        <f>'PREMIER TRIMES.'!M1169</f>
        <v>0</v>
      </c>
      <c r="FS673" s="1154">
        <f>'PREMIER TRIMES.'!N1169</f>
        <v>0</v>
      </c>
      <c r="FT673" s="1155">
        <f>'PREMIER TRIMES.'!O1169</f>
        <v>0</v>
      </c>
      <c r="FU673" s="711">
        <f>'PREMIER TRIMES.'!P1169</f>
        <v>0</v>
      </c>
    </row>
    <row r="674" spans="163:192" ht="21" thickBot="1" x14ac:dyDescent="0.3">
      <c r="FG674" s="2052">
        <v>2001</v>
      </c>
      <c r="FH674" s="1221" t="s">
        <v>73</v>
      </c>
      <c r="FI674" s="1154">
        <f>'PREMIER TRIMES.'!D1170</f>
        <v>0</v>
      </c>
      <c r="FJ674" s="1154">
        <f>'PREMIER TRIMES.'!E1170</f>
        <v>0</v>
      </c>
      <c r="FK674" s="1154">
        <f>'PREMIER TRIMES.'!F1170</f>
        <v>0</v>
      </c>
      <c r="FL674" s="1154">
        <f>'PREMIER TRIMES.'!G1170</f>
        <v>0</v>
      </c>
      <c r="FM674" s="1154">
        <f>'PREMIER TRIMES.'!H1170</f>
        <v>0</v>
      </c>
      <c r="FN674" s="1154">
        <f>'PREMIER TRIMES.'!I1170</f>
        <v>0</v>
      </c>
      <c r="FO674" s="1154">
        <f>'PREMIER TRIMES.'!J1170</f>
        <v>0</v>
      </c>
      <c r="FP674" s="1154">
        <f>'PREMIER TRIMES.'!K1170</f>
        <v>0</v>
      </c>
      <c r="FQ674" s="1154">
        <f>'PREMIER TRIMES.'!L1170</f>
        <v>0</v>
      </c>
      <c r="FR674" s="1154">
        <f>'PREMIER TRIMES.'!M1170</f>
        <v>0</v>
      </c>
      <c r="FS674" s="1154">
        <f>'PREMIER TRIMES.'!N1170</f>
        <v>0</v>
      </c>
      <c r="FT674" s="1155">
        <f>'PREMIER TRIMES.'!O1170</f>
        <v>0</v>
      </c>
      <c r="FU674" s="711">
        <f>'PREMIER TRIMES.'!P1170</f>
        <v>0</v>
      </c>
    </row>
    <row r="675" spans="163:192" ht="21" thickBot="1" x14ac:dyDescent="0.3">
      <c r="FG675" s="2053"/>
      <c r="FH675" s="1222" t="s">
        <v>187</v>
      </c>
      <c r="FI675" s="1154">
        <f>'PREMIER TRIMES.'!D1171</f>
        <v>0</v>
      </c>
      <c r="FJ675" s="1154">
        <f>'PREMIER TRIMES.'!E1171</f>
        <v>0</v>
      </c>
      <c r="FK675" s="1154">
        <f>'PREMIER TRIMES.'!F1171</f>
        <v>0</v>
      </c>
      <c r="FL675" s="1154">
        <f>'PREMIER TRIMES.'!G1171</f>
        <v>0</v>
      </c>
      <c r="FM675" s="1154">
        <f>'PREMIER TRIMES.'!H1171</f>
        <v>0</v>
      </c>
      <c r="FN675" s="1154">
        <f>'PREMIER TRIMES.'!I1171</f>
        <v>0</v>
      </c>
      <c r="FO675" s="1154">
        <f>'PREMIER TRIMES.'!J1171</f>
        <v>0</v>
      </c>
      <c r="FP675" s="1154">
        <f>'PREMIER TRIMES.'!K1171</f>
        <v>0</v>
      </c>
      <c r="FQ675" s="1154">
        <f>'PREMIER TRIMES.'!L1171</f>
        <v>0</v>
      </c>
      <c r="FR675" s="1154">
        <f>'PREMIER TRIMES.'!M1171</f>
        <v>0</v>
      </c>
      <c r="FS675" s="1154">
        <f>'PREMIER TRIMES.'!N1171</f>
        <v>0</v>
      </c>
      <c r="FT675" s="1155">
        <f>'PREMIER TRIMES.'!O1171</f>
        <v>0</v>
      </c>
      <c r="FU675" s="711">
        <f>'PREMIER TRIMES.'!P1171</f>
        <v>0</v>
      </c>
    </row>
    <row r="676" spans="163:192" x14ac:dyDescent="0.25">
      <c r="FV676" s="666"/>
    </row>
    <row r="677" spans="163:192" ht="51" customHeight="1" thickBot="1" x14ac:dyDescent="0.35">
      <c r="FW677" s="1082" t="s">
        <v>973</v>
      </c>
      <c r="FX677" s="704"/>
      <c r="FY677" s="704"/>
      <c r="FZ677" s="704"/>
      <c r="GA677" s="704"/>
      <c r="GB677" s="704"/>
      <c r="GC677" s="704"/>
      <c r="GD677" s="704"/>
      <c r="GE677" s="704"/>
      <c r="GF677" s="704"/>
      <c r="GG677" s="704"/>
      <c r="GH677" s="704"/>
      <c r="GI677" s="704"/>
      <c r="GJ677" s="712">
        <v>18</v>
      </c>
    </row>
    <row r="678" spans="163:192" ht="19.5" customHeight="1" thickBot="1" x14ac:dyDescent="0.35">
      <c r="FW678" s="700"/>
      <c r="FX678" s="2151" t="s">
        <v>726</v>
      </c>
      <c r="FY678" s="2154" t="s">
        <v>763</v>
      </c>
      <c r="FZ678" s="2155"/>
      <c r="GA678" s="2155"/>
      <c r="GB678" s="2155"/>
      <c r="GC678" s="2155"/>
      <c r="GD678" s="2156"/>
      <c r="GE678" s="2154" t="s">
        <v>764</v>
      </c>
      <c r="GF678" s="2155"/>
      <c r="GG678" s="2155"/>
      <c r="GH678" s="2155"/>
      <c r="GI678" s="2155"/>
      <c r="GJ678" s="2156"/>
    </row>
    <row r="679" spans="163:192" ht="19.5" thickBot="1" x14ac:dyDescent="0.35">
      <c r="FW679" s="700"/>
      <c r="FX679" s="2152"/>
      <c r="FY679" s="2154" t="s">
        <v>581</v>
      </c>
      <c r="FZ679" s="2155"/>
      <c r="GA679" s="2156"/>
      <c r="GB679" s="2154" t="s">
        <v>598</v>
      </c>
      <c r="GC679" s="2155"/>
      <c r="GD679" s="2156"/>
      <c r="GE679" s="2154" t="s">
        <v>581</v>
      </c>
      <c r="GF679" s="2155"/>
      <c r="GG679" s="2156"/>
      <c r="GH679" s="2154" t="s">
        <v>598</v>
      </c>
      <c r="GI679" s="2155"/>
      <c r="GJ679" s="2156"/>
    </row>
    <row r="680" spans="163:192" ht="19.5" thickBot="1" x14ac:dyDescent="0.3">
      <c r="FW680" s="1225" t="s">
        <v>35</v>
      </c>
      <c r="FX680" s="2153"/>
      <c r="FY680" s="1224" t="s">
        <v>186</v>
      </c>
      <c r="FZ680" s="1224" t="s">
        <v>73</v>
      </c>
      <c r="GA680" s="1224" t="s">
        <v>187</v>
      </c>
      <c r="GB680" s="1224" t="s">
        <v>186</v>
      </c>
      <c r="GC680" s="1224" t="s">
        <v>73</v>
      </c>
      <c r="GD680" s="1224" t="s">
        <v>187</v>
      </c>
      <c r="GE680" s="1224" t="s">
        <v>186</v>
      </c>
      <c r="GF680" s="1224" t="s">
        <v>73</v>
      </c>
      <c r="GG680" s="1224" t="s">
        <v>187</v>
      </c>
      <c r="GH680" s="1224" t="s">
        <v>186</v>
      </c>
      <c r="GI680" s="1224" t="s">
        <v>73</v>
      </c>
      <c r="GJ680" s="1224" t="s">
        <v>187</v>
      </c>
    </row>
    <row r="681" spans="163:192" ht="39" customHeight="1" thickBot="1" x14ac:dyDescent="0.3">
      <c r="FW681" s="1226" t="s">
        <v>25</v>
      </c>
      <c r="FX681" s="1159">
        <f>'PREMIER TRIMES.'!C1183</f>
        <v>0</v>
      </c>
      <c r="FY681" s="1160">
        <f>'PREMIER TRIMES.'!D1183</f>
        <v>0</v>
      </c>
      <c r="FZ681" s="1160">
        <f>'PREMIER TRIMES.'!E1183</f>
        <v>0</v>
      </c>
      <c r="GA681" s="1161">
        <f>'PREMIER TRIMES.'!F1183</f>
        <v>0</v>
      </c>
      <c r="GB681" s="1160">
        <f>'PREMIER TRIMES.'!G1183</f>
        <v>0</v>
      </c>
      <c r="GC681" s="1160">
        <f>'PREMIER TRIMES.'!H1183</f>
        <v>0</v>
      </c>
      <c r="GD681" s="1161">
        <f>'PREMIER TRIMES.'!I1183</f>
        <v>0</v>
      </c>
      <c r="GE681" s="1160">
        <f>'PREMIER TRIMES.'!J1183</f>
        <v>0</v>
      </c>
      <c r="GF681" s="1160">
        <f>'PREMIER TRIMES.'!K1183</f>
        <v>0</v>
      </c>
      <c r="GG681" s="1161">
        <f>'PREMIER TRIMES.'!L1183</f>
        <v>0</v>
      </c>
      <c r="GH681" s="1160">
        <f>'PREMIER TRIMES.'!M1183</f>
        <v>0</v>
      </c>
      <c r="GI681" s="1160">
        <f>'PREMIER TRIMES.'!N1183</f>
        <v>0</v>
      </c>
      <c r="GJ681" s="1161">
        <f>'PREMIER TRIMES.'!O1183</f>
        <v>0</v>
      </c>
    </row>
    <row r="682" spans="163:192" ht="39" customHeight="1" thickBot="1" x14ac:dyDescent="0.3">
      <c r="FW682" s="1226" t="s">
        <v>26</v>
      </c>
      <c r="FX682" s="1159">
        <f>'PREMIER TRIMES.'!C1184</f>
        <v>0</v>
      </c>
      <c r="FY682" s="1160">
        <f>'PREMIER TRIMES.'!D1184</f>
        <v>0</v>
      </c>
      <c r="FZ682" s="1160">
        <f>'PREMIER TRIMES.'!E1184</f>
        <v>0</v>
      </c>
      <c r="GA682" s="1161">
        <f>'PREMIER TRIMES.'!F1184</f>
        <v>0</v>
      </c>
      <c r="GB682" s="1160">
        <f>'PREMIER TRIMES.'!G1184</f>
        <v>0</v>
      </c>
      <c r="GC682" s="1160">
        <f>'PREMIER TRIMES.'!H1184</f>
        <v>0</v>
      </c>
      <c r="GD682" s="1161">
        <f>'PREMIER TRIMES.'!I1184</f>
        <v>0</v>
      </c>
      <c r="GE682" s="1160">
        <f>'PREMIER TRIMES.'!J1184</f>
        <v>0</v>
      </c>
      <c r="GF682" s="1160">
        <f>'PREMIER TRIMES.'!K1184</f>
        <v>0</v>
      </c>
      <c r="GG682" s="1161">
        <f>'PREMIER TRIMES.'!L1184</f>
        <v>0</v>
      </c>
      <c r="GH682" s="1160">
        <f>'PREMIER TRIMES.'!M1184</f>
        <v>0</v>
      </c>
      <c r="GI682" s="1160">
        <f>'PREMIER TRIMES.'!N1184</f>
        <v>0</v>
      </c>
      <c r="GJ682" s="1161">
        <f>'PREMIER TRIMES.'!O1184</f>
        <v>0</v>
      </c>
    </row>
    <row r="683" spans="163:192" ht="39" customHeight="1" thickBot="1" x14ac:dyDescent="0.3">
      <c r="FW683" s="1226" t="s">
        <v>27</v>
      </c>
      <c r="FX683" s="1159">
        <f>'PREMIER TRIMES.'!C1185</f>
        <v>0</v>
      </c>
      <c r="FY683" s="1160">
        <f>'PREMIER TRIMES.'!D1185</f>
        <v>0</v>
      </c>
      <c r="FZ683" s="1160">
        <f>'PREMIER TRIMES.'!E1185</f>
        <v>0</v>
      </c>
      <c r="GA683" s="1161">
        <f>'PREMIER TRIMES.'!F1185</f>
        <v>0</v>
      </c>
      <c r="GB683" s="1160">
        <f>'PREMIER TRIMES.'!G1185</f>
        <v>0</v>
      </c>
      <c r="GC683" s="1160">
        <f>'PREMIER TRIMES.'!H1185</f>
        <v>0</v>
      </c>
      <c r="GD683" s="1161">
        <f>'PREMIER TRIMES.'!I1185</f>
        <v>0</v>
      </c>
      <c r="GE683" s="1160">
        <f>'PREMIER TRIMES.'!J1185</f>
        <v>0</v>
      </c>
      <c r="GF683" s="1160">
        <f>'PREMIER TRIMES.'!K1185</f>
        <v>0</v>
      </c>
      <c r="GG683" s="1161">
        <f>'PREMIER TRIMES.'!L1185</f>
        <v>0</v>
      </c>
      <c r="GH683" s="1160">
        <f>'PREMIER TRIMES.'!M1185</f>
        <v>0</v>
      </c>
      <c r="GI683" s="1160">
        <f>'PREMIER TRIMES.'!N1185</f>
        <v>0</v>
      </c>
      <c r="GJ683" s="1161">
        <f>'PREMIER TRIMES.'!O1185</f>
        <v>0</v>
      </c>
    </row>
    <row r="684" spans="163:192" ht="39" customHeight="1" thickBot="1" x14ac:dyDescent="0.3">
      <c r="FW684" s="1226" t="s">
        <v>28</v>
      </c>
      <c r="FX684" s="1159">
        <f>'PREMIER TRIMES.'!C1186</f>
        <v>0</v>
      </c>
      <c r="FY684" s="1160">
        <f>'PREMIER TRIMES.'!D1186</f>
        <v>0</v>
      </c>
      <c r="FZ684" s="1160">
        <f>'PREMIER TRIMES.'!E1186</f>
        <v>0</v>
      </c>
      <c r="GA684" s="1161">
        <f>'PREMIER TRIMES.'!F1186</f>
        <v>0</v>
      </c>
      <c r="GB684" s="1160">
        <f>'PREMIER TRIMES.'!G1186</f>
        <v>0</v>
      </c>
      <c r="GC684" s="1160">
        <f>'PREMIER TRIMES.'!H1186</f>
        <v>0</v>
      </c>
      <c r="GD684" s="1161">
        <f>'PREMIER TRIMES.'!I1186</f>
        <v>0</v>
      </c>
      <c r="GE684" s="1160">
        <f>'PREMIER TRIMES.'!J1186</f>
        <v>0</v>
      </c>
      <c r="GF684" s="1160">
        <f>'PREMIER TRIMES.'!K1186</f>
        <v>0</v>
      </c>
      <c r="GG684" s="1161">
        <f>'PREMIER TRIMES.'!L1186</f>
        <v>0</v>
      </c>
      <c r="GH684" s="1160">
        <f>'PREMIER TRIMES.'!M1186</f>
        <v>0</v>
      </c>
      <c r="GI684" s="1160">
        <f>'PREMIER TRIMES.'!N1186</f>
        <v>0</v>
      </c>
      <c r="GJ684" s="1161">
        <f>'PREMIER TRIMES.'!O1186</f>
        <v>0</v>
      </c>
    </row>
    <row r="685" spans="163:192" ht="39" customHeight="1" thickBot="1" x14ac:dyDescent="0.3">
      <c r="FW685" s="1227" t="s">
        <v>585</v>
      </c>
      <c r="FX685" s="1159">
        <f>'PREMIER TRIMES.'!C1187</f>
        <v>0</v>
      </c>
      <c r="FY685" s="1161">
        <f>'PREMIER TRIMES.'!D1187</f>
        <v>0</v>
      </c>
      <c r="FZ685" s="1161">
        <f>'PREMIER TRIMES.'!E1187</f>
        <v>0</v>
      </c>
      <c r="GA685" s="1161">
        <f>'PREMIER TRIMES.'!F1187</f>
        <v>0</v>
      </c>
      <c r="GB685" s="1161">
        <f>'PREMIER TRIMES.'!G1187</f>
        <v>0</v>
      </c>
      <c r="GC685" s="1161">
        <f>'PREMIER TRIMES.'!H1187</f>
        <v>0</v>
      </c>
      <c r="GD685" s="1161">
        <f>'PREMIER TRIMES.'!I1187</f>
        <v>0</v>
      </c>
      <c r="GE685" s="1161">
        <f>'PREMIER TRIMES.'!J1187</f>
        <v>0</v>
      </c>
      <c r="GF685" s="1161">
        <f>'PREMIER TRIMES.'!K1187</f>
        <v>0</v>
      </c>
      <c r="GG685" s="1161">
        <f>'PREMIER TRIMES.'!L1187</f>
        <v>0</v>
      </c>
      <c r="GH685" s="1161">
        <f>'PREMIER TRIMES.'!M1187</f>
        <v>0</v>
      </c>
      <c r="GI685" s="1161">
        <f>'PREMIER TRIMES.'!N1187</f>
        <v>0</v>
      </c>
      <c r="GJ685" s="1161">
        <f>'PREMIER TRIMES.'!O1187</f>
        <v>0</v>
      </c>
    </row>
    <row r="686" spans="163:192" ht="39" customHeight="1" thickBot="1" x14ac:dyDescent="0.3">
      <c r="FW686" s="1226" t="s">
        <v>245</v>
      </c>
      <c r="FX686" s="1159">
        <f>'PREMIER TRIMES.'!C1188</f>
        <v>0</v>
      </c>
      <c r="FY686" s="1160">
        <f>'PREMIER TRIMES.'!D1188</f>
        <v>0</v>
      </c>
      <c r="FZ686" s="1160">
        <f>'PREMIER TRIMES.'!E1188</f>
        <v>0</v>
      </c>
      <c r="GA686" s="1161">
        <f>'PREMIER TRIMES.'!F1188</f>
        <v>0</v>
      </c>
      <c r="GB686" s="1160">
        <f>'PREMIER TRIMES.'!G1188</f>
        <v>0</v>
      </c>
      <c r="GC686" s="1160">
        <f>'PREMIER TRIMES.'!H1188</f>
        <v>0</v>
      </c>
      <c r="GD686" s="1161">
        <f>'PREMIER TRIMES.'!I1188</f>
        <v>0</v>
      </c>
      <c r="GE686" s="1160">
        <f>'PREMIER TRIMES.'!J1188</f>
        <v>0</v>
      </c>
      <c r="GF686" s="1160">
        <f>'PREMIER TRIMES.'!K1188</f>
        <v>0</v>
      </c>
      <c r="GG686" s="1161">
        <f>'PREMIER TRIMES.'!L1188</f>
        <v>0</v>
      </c>
      <c r="GH686" s="1160">
        <f>'PREMIER TRIMES.'!M1188</f>
        <v>0</v>
      </c>
      <c r="GI686" s="1160">
        <f>'PREMIER TRIMES.'!N1188</f>
        <v>0</v>
      </c>
      <c r="GJ686" s="1161">
        <f>'PREMIER TRIMES.'!O1188</f>
        <v>0</v>
      </c>
    </row>
    <row r="687" spans="163:192" ht="39" customHeight="1" thickBot="1" x14ac:dyDescent="0.3">
      <c r="FW687" s="1226" t="s">
        <v>246</v>
      </c>
      <c r="FX687" s="1159">
        <f>'PREMIER TRIMES.'!C1189</f>
        <v>0</v>
      </c>
      <c r="FY687" s="1160">
        <f>'PREMIER TRIMES.'!D1189</f>
        <v>0</v>
      </c>
      <c r="FZ687" s="1160">
        <f>'PREMIER TRIMES.'!E1189</f>
        <v>0</v>
      </c>
      <c r="GA687" s="1161">
        <f>'PREMIER TRIMES.'!F1189</f>
        <v>0</v>
      </c>
      <c r="GB687" s="1160">
        <f>'PREMIER TRIMES.'!G1189</f>
        <v>0</v>
      </c>
      <c r="GC687" s="1160">
        <f>'PREMIER TRIMES.'!H1189</f>
        <v>0</v>
      </c>
      <c r="GD687" s="1161">
        <f>'PREMIER TRIMES.'!I1189</f>
        <v>0</v>
      </c>
      <c r="GE687" s="1160">
        <f>'PREMIER TRIMES.'!J1189</f>
        <v>0</v>
      </c>
      <c r="GF687" s="1160">
        <f>'PREMIER TRIMES.'!K1189</f>
        <v>0</v>
      </c>
      <c r="GG687" s="1161">
        <f>'PREMIER TRIMES.'!L1189</f>
        <v>0</v>
      </c>
      <c r="GH687" s="1160">
        <f>'PREMIER TRIMES.'!M1189</f>
        <v>0</v>
      </c>
      <c r="GI687" s="1160">
        <f>'PREMIER TRIMES.'!N1189</f>
        <v>0</v>
      </c>
      <c r="GJ687" s="1161">
        <f>'PREMIER TRIMES.'!O1189</f>
        <v>0</v>
      </c>
    </row>
    <row r="688" spans="163:192" ht="39" customHeight="1" thickBot="1" x14ac:dyDescent="0.3">
      <c r="FW688" s="1226" t="s">
        <v>18</v>
      </c>
      <c r="FX688" s="1159">
        <f>'PREMIER TRIMES.'!C1190</f>
        <v>0</v>
      </c>
      <c r="FY688" s="1160">
        <f>'PREMIER TRIMES.'!D1190</f>
        <v>0</v>
      </c>
      <c r="FZ688" s="1160">
        <f>'PREMIER TRIMES.'!E1190</f>
        <v>0</v>
      </c>
      <c r="GA688" s="1161">
        <f>'PREMIER TRIMES.'!F1190</f>
        <v>0</v>
      </c>
      <c r="GB688" s="1160">
        <f>'PREMIER TRIMES.'!G1190</f>
        <v>0</v>
      </c>
      <c r="GC688" s="1160">
        <f>'PREMIER TRIMES.'!H1190</f>
        <v>0</v>
      </c>
      <c r="GD688" s="1161">
        <f>'PREMIER TRIMES.'!I1190</f>
        <v>0</v>
      </c>
      <c r="GE688" s="1160">
        <f>'PREMIER TRIMES.'!J1190</f>
        <v>0</v>
      </c>
      <c r="GF688" s="1160">
        <f>'PREMIER TRIMES.'!K1190</f>
        <v>0</v>
      </c>
      <c r="GG688" s="1161">
        <f>'PREMIER TRIMES.'!L1190</f>
        <v>0</v>
      </c>
      <c r="GH688" s="1160">
        <f>'PREMIER TRIMES.'!M1190</f>
        <v>0</v>
      </c>
      <c r="GI688" s="1160">
        <f>'PREMIER TRIMES.'!N1190</f>
        <v>0</v>
      </c>
      <c r="GJ688" s="1161">
        <f>'PREMIER TRIMES.'!O1190</f>
        <v>0</v>
      </c>
    </row>
    <row r="689" spans="179:199" ht="39" customHeight="1" thickBot="1" x14ac:dyDescent="0.3">
      <c r="FW689" s="1226" t="s">
        <v>19</v>
      </c>
      <c r="FX689" s="1159">
        <f>'PREMIER TRIMES.'!C1191</f>
        <v>0</v>
      </c>
      <c r="FY689" s="1160">
        <f>'PREMIER TRIMES.'!D1191</f>
        <v>0</v>
      </c>
      <c r="FZ689" s="1160">
        <f>'PREMIER TRIMES.'!E1191</f>
        <v>0</v>
      </c>
      <c r="GA689" s="1161">
        <f>'PREMIER TRIMES.'!F1191</f>
        <v>0</v>
      </c>
      <c r="GB689" s="1160">
        <f>'PREMIER TRIMES.'!G1191</f>
        <v>0</v>
      </c>
      <c r="GC689" s="1160">
        <f>'PREMIER TRIMES.'!H1191</f>
        <v>0</v>
      </c>
      <c r="GD689" s="1161">
        <f>'PREMIER TRIMES.'!I1191</f>
        <v>0</v>
      </c>
      <c r="GE689" s="1160">
        <f>'PREMIER TRIMES.'!J1191</f>
        <v>0</v>
      </c>
      <c r="GF689" s="1160">
        <f>'PREMIER TRIMES.'!K1191</f>
        <v>0</v>
      </c>
      <c r="GG689" s="1161">
        <f>'PREMIER TRIMES.'!L1191</f>
        <v>0</v>
      </c>
      <c r="GH689" s="1160">
        <f>'PREMIER TRIMES.'!M1191</f>
        <v>0</v>
      </c>
      <c r="GI689" s="1160">
        <f>'PREMIER TRIMES.'!N1191</f>
        <v>0</v>
      </c>
      <c r="GJ689" s="1161">
        <f>'PREMIER TRIMES.'!O1191</f>
        <v>0</v>
      </c>
    </row>
    <row r="690" spans="179:199" ht="39" customHeight="1" thickBot="1" x14ac:dyDescent="0.3">
      <c r="FW690" s="1226" t="s">
        <v>20</v>
      </c>
      <c r="FX690" s="1159">
        <f>'PREMIER TRIMES.'!C1192</f>
        <v>0</v>
      </c>
      <c r="FY690" s="1160">
        <f>'PREMIER TRIMES.'!D1192</f>
        <v>0</v>
      </c>
      <c r="FZ690" s="1160">
        <f>'PREMIER TRIMES.'!E1192</f>
        <v>0</v>
      </c>
      <c r="GA690" s="1161">
        <f>'PREMIER TRIMES.'!F1192</f>
        <v>0</v>
      </c>
      <c r="GB690" s="1160">
        <f>'PREMIER TRIMES.'!G1192</f>
        <v>0</v>
      </c>
      <c r="GC690" s="1160">
        <f>'PREMIER TRIMES.'!H1192</f>
        <v>0</v>
      </c>
      <c r="GD690" s="1161">
        <f>'PREMIER TRIMES.'!I1192</f>
        <v>0</v>
      </c>
      <c r="GE690" s="1160">
        <f>'PREMIER TRIMES.'!J1192</f>
        <v>0</v>
      </c>
      <c r="GF690" s="1160">
        <f>'PREMIER TRIMES.'!K1192</f>
        <v>0</v>
      </c>
      <c r="GG690" s="1161">
        <f>'PREMIER TRIMES.'!L1192</f>
        <v>0</v>
      </c>
      <c r="GH690" s="1160">
        <f>'PREMIER TRIMES.'!M1192</f>
        <v>0</v>
      </c>
      <c r="GI690" s="1160">
        <f>'PREMIER TRIMES.'!N1192</f>
        <v>0</v>
      </c>
      <c r="GJ690" s="1161">
        <f>'PREMIER TRIMES.'!O1192</f>
        <v>0</v>
      </c>
    </row>
    <row r="691" spans="179:199" ht="39" customHeight="1" thickBot="1" x14ac:dyDescent="0.3">
      <c r="FW691" s="1226" t="s">
        <v>21</v>
      </c>
      <c r="FX691" s="1159">
        <f>'PREMIER TRIMES.'!C1193</f>
        <v>0</v>
      </c>
      <c r="FY691" s="1160">
        <f>'PREMIER TRIMES.'!D1193</f>
        <v>0</v>
      </c>
      <c r="FZ691" s="1160">
        <f>'PREMIER TRIMES.'!E1193</f>
        <v>0</v>
      </c>
      <c r="GA691" s="1161">
        <f>'PREMIER TRIMES.'!F1193</f>
        <v>0</v>
      </c>
      <c r="GB691" s="1160">
        <f>'PREMIER TRIMES.'!G1193</f>
        <v>0</v>
      </c>
      <c r="GC691" s="1160">
        <f>'PREMIER TRIMES.'!H1193</f>
        <v>0</v>
      </c>
      <c r="GD691" s="1161">
        <f>'PREMIER TRIMES.'!I1193</f>
        <v>0</v>
      </c>
      <c r="GE691" s="1160">
        <f>'PREMIER TRIMES.'!J1193</f>
        <v>0</v>
      </c>
      <c r="GF691" s="1160">
        <f>'PREMIER TRIMES.'!K1193</f>
        <v>0</v>
      </c>
      <c r="GG691" s="1161">
        <f>'PREMIER TRIMES.'!L1193</f>
        <v>0</v>
      </c>
      <c r="GH691" s="1160">
        <f>'PREMIER TRIMES.'!M1193</f>
        <v>0</v>
      </c>
      <c r="GI691" s="1160">
        <f>'PREMIER TRIMES.'!N1193</f>
        <v>0</v>
      </c>
      <c r="GJ691" s="1161">
        <f>'PREMIER TRIMES.'!O1193</f>
        <v>0</v>
      </c>
    </row>
    <row r="692" spans="179:199" ht="39" customHeight="1" thickBot="1" x14ac:dyDescent="0.3">
      <c r="FW692" s="1226" t="s">
        <v>22</v>
      </c>
      <c r="FX692" s="1159">
        <f>'PREMIER TRIMES.'!C1194</f>
        <v>0</v>
      </c>
      <c r="FY692" s="1160">
        <f>'PREMIER TRIMES.'!D1194</f>
        <v>0</v>
      </c>
      <c r="FZ692" s="1160">
        <f>'PREMIER TRIMES.'!E1194</f>
        <v>0</v>
      </c>
      <c r="GA692" s="1161">
        <f>'PREMIER TRIMES.'!F1194</f>
        <v>0</v>
      </c>
      <c r="GB692" s="1160">
        <f>'PREMIER TRIMES.'!G1194</f>
        <v>0</v>
      </c>
      <c r="GC692" s="1160">
        <f>'PREMIER TRIMES.'!H1194</f>
        <v>0</v>
      </c>
      <c r="GD692" s="1161">
        <f>'PREMIER TRIMES.'!I1194</f>
        <v>0</v>
      </c>
      <c r="GE692" s="1160">
        <f>'PREMIER TRIMES.'!J1194</f>
        <v>0</v>
      </c>
      <c r="GF692" s="1160">
        <f>'PREMIER TRIMES.'!K1194</f>
        <v>0</v>
      </c>
      <c r="GG692" s="1161">
        <f>'PREMIER TRIMES.'!L1194</f>
        <v>0</v>
      </c>
      <c r="GH692" s="1160">
        <f>'PREMIER TRIMES.'!M1194</f>
        <v>0</v>
      </c>
      <c r="GI692" s="1160">
        <f>'PREMIER TRIMES.'!N1194</f>
        <v>0</v>
      </c>
      <c r="GJ692" s="1161">
        <f>'PREMIER TRIMES.'!O1194</f>
        <v>0</v>
      </c>
    </row>
    <row r="693" spans="179:199" ht="39" customHeight="1" thickBot="1" x14ac:dyDescent="0.3">
      <c r="FW693" s="1226" t="s">
        <v>23</v>
      </c>
      <c r="FX693" s="1159">
        <f>'PREMIER TRIMES.'!C1195</f>
        <v>0</v>
      </c>
      <c r="FY693" s="1160">
        <f>'PREMIER TRIMES.'!D1195</f>
        <v>0</v>
      </c>
      <c r="FZ693" s="1160">
        <f>'PREMIER TRIMES.'!E1195</f>
        <v>0</v>
      </c>
      <c r="GA693" s="1161">
        <f>'PREMIER TRIMES.'!F1195</f>
        <v>0</v>
      </c>
      <c r="GB693" s="1160">
        <f>'PREMIER TRIMES.'!G1195</f>
        <v>0</v>
      </c>
      <c r="GC693" s="1160">
        <f>'PREMIER TRIMES.'!H1195</f>
        <v>0</v>
      </c>
      <c r="GD693" s="1161">
        <f>'PREMIER TRIMES.'!I1195</f>
        <v>0</v>
      </c>
      <c r="GE693" s="1160">
        <f>'PREMIER TRIMES.'!J1195</f>
        <v>0</v>
      </c>
      <c r="GF693" s="1160">
        <f>'PREMIER TRIMES.'!K1195</f>
        <v>0</v>
      </c>
      <c r="GG693" s="1161">
        <f>'PREMIER TRIMES.'!L1195</f>
        <v>0</v>
      </c>
      <c r="GH693" s="1160">
        <f>'PREMIER TRIMES.'!M1195</f>
        <v>0</v>
      </c>
      <c r="GI693" s="1160">
        <f>'PREMIER TRIMES.'!N1195</f>
        <v>0</v>
      </c>
      <c r="GJ693" s="1161">
        <f>'PREMIER TRIMES.'!O1195</f>
        <v>0</v>
      </c>
    </row>
    <row r="694" spans="179:199" ht="39" customHeight="1" thickBot="1" x14ac:dyDescent="0.3">
      <c r="FW694" s="1226" t="s">
        <v>727</v>
      </c>
      <c r="FX694" s="1159">
        <f>'PREMIER TRIMES.'!C1196</f>
        <v>0</v>
      </c>
      <c r="FY694" s="1161">
        <f>'PREMIER TRIMES.'!D1196</f>
        <v>0</v>
      </c>
      <c r="FZ694" s="1161">
        <f>'PREMIER TRIMES.'!E1196</f>
        <v>0</v>
      </c>
      <c r="GA694" s="1161">
        <f>'PREMIER TRIMES.'!F1196</f>
        <v>0</v>
      </c>
      <c r="GB694" s="1161">
        <f>'PREMIER TRIMES.'!G1196</f>
        <v>0</v>
      </c>
      <c r="GC694" s="1161">
        <f>'PREMIER TRIMES.'!H1196</f>
        <v>0</v>
      </c>
      <c r="GD694" s="1161">
        <f>'PREMIER TRIMES.'!I1196</f>
        <v>0</v>
      </c>
      <c r="GE694" s="1161">
        <f>'PREMIER TRIMES.'!J1196</f>
        <v>0</v>
      </c>
      <c r="GF694" s="1161">
        <f>'PREMIER TRIMES.'!K1196</f>
        <v>0</v>
      </c>
      <c r="GG694" s="1161">
        <f>'PREMIER TRIMES.'!L1196</f>
        <v>0</v>
      </c>
      <c r="GH694" s="1161">
        <f>'PREMIER TRIMES.'!M1196</f>
        <v>0</v>
      </c>
      <c r="GI694" s="1161">
        <f>'PREMIER TRIMES.'!N1196</f>
        <v>0</v>
      </c>
      <c r="GJ694" s="1161">
        <f>'PREMIER TRIMES.'!O1196</f>
        <v>0</v>
      </c>
    </row>
    <row r="695" spans="179:199" ht="49.5" customHeight="1" thickBot="1" x14ac:dyDescent="0.3">
      <c r="FW695" s="1512" t="s">
        <v>728</v>
      </c>
      <c r="FX695" s="1159">
        <f>'PREMIER TRIMES.'!C1197</f>
        <v>0</v>
      </c>
      <c r="FY695" s="1161">
        <f>'PREMIER TRIMES.'!D1197</f>
        <v>0</v>
      </c>
      <c r="FZ695" s="1161">
        <f>'PREMIER TRIMES.'!E1197</f>
        <v>0</v>
      </c>
      <c r="GA695" s="1161">
        <f>'PREMIER TRIMES.'!F1197</f>
        <v>0</v>
      </c>
      <c r="GB695" s="1161">
        <f>'PREMIER TRIMES.'!G1197</f>
        <v>0</v>
      </c>
      <c r="GC695" s="1161">
        <f>'PREMIER TRIMES.'!H1197</f>
        <v>0</v>
      </c>
      <c r="GD695" s="1161">
        <f>'PREMIER TRIMES.'!I1197</f>
        <v>0</v>
      </c>
      <c r="GE695" s="1161">
        <f>'PREMIER TRIMES.'!J1197</f>
        <v>0</v>
      </c>
      <c r="GF695" s="1161">
        <f>'PREMIER TRIMES.'!K1197</f>
        <v>0</v>
      </c>
      <c r="GG695" s="1161">
        <f>'PREMIER TRIMES.'!L1197</f>
        <v>0</v>
      </c>
      <c r="GH695" s="1161">
        <f>'PREMIER TRIMES.'!M1197</f>
        <v>0</v>
      </c>
      <c r="GI695" s="1161">
        <f>'PREMIER TRIMES.'!N1197</f>
        <v>0</v>
      </c>
      <c r="GJ695" s="1161">
        <f>'PREMIER TRIMES.'!O1197</f>
        <v>0</v>
      </c>
    </row>
    <row r="696" spans="179:199" ht="49.5" customHeight="1" x14ac:dyDescent="0.25">
      <c r="FY696" s="1180"/>
      <c r="FZ696" s="1180"/>
      <c r="GA696" s="1180"/>
      <c r="GB696" s="1180"/>
      <c r="GC696" s="1180"/>
      <c r="GD696" s="1180"/>
      <c r="GE696" s="1180"/>
      <c r="GF696" s="1180"/>
      <c r="GG696" s="1180"/>
      <c r="GH696" s="1180"/>
      <c r="GI696" s="1180"/>
      <c r="GJ696" s="1180"/>
      <c r="GK696" s="666"/>
    </row>
    <row r="697" spans="179:199" ht="49.5" customHeight="1" x14ac:dyDescent="0.3">
      <c r="FX697" s="1179"/>
      <c r="FY697" s="1180"/>
      <c r="FZ697" s="1180"/>
      <c r="GA697" s="1180"/>
      <c r="GB697" s="1180"/>
      <c r="GC697" s="1180"/>
      <c r="GD697" s="1180"/>
      <c r="GE697" s="1180"/>
      <c r="GF697" s="1180"/>
      <c r="GG697" s="1180"/>
      <c r="GH697" s="1180"/>
      <c r="GI697" s="1180"/>
      <c r="GJ697" s="1180"/>
      <c r="GL697" s="704" t="s">
        <v>263</v>
      </c>
      <c r="GM697" s="705"/>
      <c r="GN697" s="700"/>
      <c r="GO697" s="700"/>
      <c r="GP697" s="700"/>
      <c r="GQ697" s="712">
        <v>19</v>
      </c>
    </row>
    <row r="698" spans="179:199" ht="24" customHeight="1" x14ac:dyDescent="0.3">
      <c r="FX698" s="1179"/>
      <c r="FY698" s="1180"/>
      <c r="FZ698" s="1180"/>
      <c r="GA698" s="1180"/>
      <c r="GB698" s="1180"/>
      <c r="GC698" s="1180"/>
      <c r="GD698" s="1180"/>
      <c r="GE698" s="1180"/>
      <c r="GF698" s="1180"/>
      <c r="GG698" s="1180"/>
      <c r="GH698" s="1180"/>
      <c r="GI698" s="1180"/>
      <c r="GJ698" s="1180"/>
      <c r="GL698" s="705" t="s">
        <v>1059</v>
      </c>
      <c r="GM698" s="705"/>
      <c r="GN698" s="700"/>
      <c r="GO698" s="700"/>
      <c r="GP698" s="700"/>
      <c r="GQ698" s="700"/>
    </row>
    <row r="699" spans="179:199" ht="28.5" customHeight="1" x14ac:dyDescent="0.3">
      <c r="FX699" s="1179"/>
      <c r="FY699" s="1180"/>
      <c r="FZ699" s="1180"/>
      <c r="GA699" s="1180"/>
      <c r="GB699" s="1180"/>
      <c r="GC699" s="1180"/>
      <c r="GD699" s="1180"/>
      <c r="GE699" s="1180"/>
      <c r="GF699" s="1180"/>
      <c r="GG699" s="1180"/>
      <c r="GH699" s="1180"/>
      <c r="GI699" s="1180"/>
      <c r="GJ699" s="1180"/>
      <c r="GL699" s="705" t="s">
        <v>1060</v>
      </c>
      <c r="GM699" s="705"/>
      <c r="GN699" s="700"/>
      <c r="GO699" s="700"/>
      <c r="GP699" s="700"/>
      <c r="GQ699" s="700"/>
    </row>
    <row r="700" spans="179:199" ht="24" customHeight="1" thickBot="1" x14ac:dyDescent="0.35">
      <c r="FX700" s="1179"/>
      <c r="FY700" s="1180"/>
      <c r="FZ700" s="1180"/>
      <c r="GA700" s="1180"/>
      <c r="GB700" s="1180"/>
      <c r="GC700" s="1180"/>
      <c r="GD700" s="1180"/>
      <c r="GE700" s="1180"/>
      <c r="GF700" s="1180"/>
      <c r="GG700" s="1180"/>
      <c r="GH700" s="1180"/>
      <c r="GI700" s="1180"/>
      <c r="GJ700" s="1180"/>
      <c r="GL700" s="705"/>
      <c r="GM700" s="705"/>
      <c r="GN700" s="700"/>
      <c r="GO700" s="700"/>
      <c r="GP700" s="700"/>
      <c r="GQ700" s="700"/>
    </row>
    <row r="701" spans="179:199" ht="29.25" customHeight="1" thickBot="1" x14ac:dyDescent="0.3">
      <c r="FX701" s="1179"/>
      <c r="FY701" s="1180"/>
      <c r="FZ701" s="1180"/>
      <c r="GA701" s="1180"/>
      <c r="GB701" s="1180"/>
      <c r="GC701" s="1180"/>
      <c r="GD701" s="1180"/>
      <c r="GE701" s="1180"/>
      <c r="GF701" s="1180"/>
      <c r="GG701" s="1180"/>
      <c r="GH701" s="1180"/>
      <c r="GI701" s="1180"/>
      <c r="GJ701" s="1180"/>
      <c r="GL701" s="1225" t="s">
        <v>1</v>
      </c>
      <c r="GM701" s="1225" t="s">
        <v>152</v>
      </c>
      <c r="GN701" s="1225" t="s">
        <v>30</v>
      </c>
      <c r="GO701" s="1225" t="s">
        <v>299</v>
      </c>
      <c r="GP701" s="1225" t="s">
        <v>1061</v>
      </c>
      <c r="GQ701" s="1225" t="s">
        <v>1062</v>
      </c>
    </row>
    <row r="702" spans="179:199" ht="32.25" customHeight="1" thickBot="1" x14ac:dyDescent="0.3">
      <c r="FX702" s="1179"/>
      <c r="FY702" s="1180"/>
      <c r="FZ702" s="1180"/>
      <c r="GA702" s="1180"/>
      <c r="GB702" s="1180"/>
      <c r="GC702" s="1180"/>
      <c r="GD702" s="1180"/>
      <c r="GE702" s="1180"/>
      <c r="GF702" s="1180"/>
      <c r="GG702" s="1180"/>
      <c r="GH702" s="1180"/>
      <c r="GI702" s="1180"/>
      <c r="GJ702" s="1180"/>
      <c r="GL702" s="1484">
        <f>'PREMIER TRIMES.'!B1206</f>
        <v>0</v>
      </c>
      <c r="GM702" s="1513">
        <f>'PREMIER TRIMES.'!C1206</f>
        <v>0</v>
      </c>
      <c r="GN702" s="1513">
        <f>'PREMIER TRIMES.'!D1206</f>
        <v>0</v>
      </c>
      <c r="GO702" s="1513">
        <f>'PREMIER TRIMES.'!E1206</f>
        <v>0</v>
      </c>
      <c r="GP702" s="1513">
        <f>'PREMIER TRIMES.'!F1206</f>
        <v>0</v>
      </c>
      <c r="GQ702" s="1514">
        <f>'PREMIER TRIMES.'!G1206</f>
        <v>0</v>
      </c>
    </row>
    <row r="703" spans="179:199" ht="32.25" customHeight="1" thickBot="1" x14ac:dyDescent="0.3">
      <c r="FX703" s="1179"/>
      <c r="FY703" s="1180"/>
      <c r="FZ703" s="1180"/>
      <c r="GA703" s="1180"/>
      <c r="GB703" s="1180"/>
      <c r="GC703" s="1180"/>
      <c r="GD703" s="1180"/>
      <c r="GE703" s="1180"/>
      <c r="GF703" s="1180"/>
      <c r="GG703" s="1180"/>
      <c r="GH703" s="1180"/>
      <c r="GI703" s="1180"/>
      <c r="GJ703" s="1180"/>
      <c r="GL703" s="1484">
        <f>'PREMIER TRIMES.'!B1207</f>
        <v>0</v>
      </c>
      <c r="GM703" s="1513">
        <f>'PREMIER TRIMES.'!C1207</f>
        <v>0</v>
      </c>
      <c r="GN703" s="1513">
        <f>'PREMIER TRIMES.'!D1207</f>
        <v>0</v>
      </c>
      <c r="GO703" s="1513">
        <f>'PREMIER TRIMES.'!E1207</f>
        <v>0</v>
      </c>
      <c r="GP703" s="1513">
        <f>'PREMIER TRIMES.'!F1207</f>
        <v>0</v>
      </c>
      <c r="GQ703" s="1514">
        <f>'PREMIER TRIMES.'!G1207</f>
        <v>0</v>
      </c>
    </row>
    <row r="704" spans="179:199" ht="32.25" customHeight="1" thickBot="1" x14ac:dyDescent="0.3">
      <c r="FX704" s="1179"/>
      <c r="FY704" s="1180"/>
      <c r="FZ704" s="1180"/>
      <c r="GA704" s="1180"/>
      <c r="GB704" s="1180"/>
      <c r="GC704" s="1180"/>
      <c r="GD704" s="1180"/>
      <c r="GE704" s="1180"/>
      <c r="GF704" s="1180"/>
      <c r="GG704" s="1180"/>
      <c r="GH704" s="1180"/>
      <c r="GI704" s="1180"/>
      <c r="GJ704" s="1180"/>
      <c r="GL704" s="1484">
        <f>'PREMIER TRIMES.'!B1208</f>
        <v>0</v>
      </c>
      <c r="GM704" s="1513">
        <f>'PREMIER TRIMES.'!C1208</f>
        <v>0</v>
      </c>
      <c r="GN704" s="1513">
        <f>'PREMIER TRIMES.'!D1208</f>
        <v>0</v>
      </c>
      <c r="GO704" s="1513">
        <f>'PREMIER TRIMES.'!E1208</f>
        <v>0</v>
      </c>
      <c r="GP704" s="1513">
        <f>'PREMIER TRIMES.'!F1208</f>
        <v>0</v>
      </c>
      <c r="GQ704" s="1514">
        <f>'PREMIER TRIMES.'!G1208</f>
        <v>0</v>
      </c>
    </row>
    <row r="705" spans="180:199" ht="32.25" customHeight="1" thickBot="1" x14ac:dyDescent="0.3">
      <c r="FX705" s="1179"/>
      <c r="FY705" s="1180"/>
      <c r="FZ705" s="1180"/>
      <c r="GA705" s="1180"/>
      <c r="GB705" s="1180"/>
      <c r="GC705" s="1180"/>
      <c r="GD705" s="1180"/>
      <c r="GE705" s="1180"/>
      <c r="GF705" s="1180"/>
      <c r="GG705" s="1180"/>
      <c r="GH705" s="1180"/>
      <c r="GI705" s="1180"/>
      <c r="GJ705" s="1180"/>
      <c r="GL705" s="1484">
        <f>'PREMIER TRIMES.'!B1209</f>
        <v>0</v>
      </c>
      <c r="GM705" s="1513">
        <f>'PREMIER TRIMES.'!C1209</f>
        <v>0</v>
      </c>
      <c r="GN705" s="1513">
        <f>'PREMIER TRIMES.'!D1209</f>
        <v>0</v>
      </c>
      <c r="GO705" s="1513">
        <f>'PREMIER TRIMES.'!E1209</f>
        <v>0</v>
      </c>
      <c r="GP705" s="1513">
        <f>'PREMIER TRIMES.'!F1209</f>
        <v>0</v>
      </c>
      <c r="GQ705" s="1514">
        <f>'PREMIER TRIMES.'!G1209</f>
        <v>0</v>
      </c>
    </row>
    <row r="706" spans="180:199" ht="32.25" customHeight="1" thickBot="1" x14ac:dyDescent="0.3">
      <c r="FX706" s="1179"/>
      <c r="FY706" s="1180"/>
      <c r="FZ706" s="1180"/>
      <c r="GA706" s="1180"/>
      <c r="GB706" s="1180"/>
      <c r="GC706" s="1180"/>
      <c r="GD706" s="1180"/>
      <c r="GE706" s="1180"/>
      <c r="GF706" s="1180"/>
      <c r="GG706" s="1180"/>
      <c r="GH706" s="1180"/>
      <c r="GI706" s="1180"/>
      <c r="GJ706" s="1180"/>
      <c r="GL706" s="1484">
        <f>'PREMIER TRIMES.'!B1210</f>
        <v>0</v>
      </c>
      <c r="GM706" s="1513">
        <f>'PREMIER TRIMES.'!C1210</f>
        <v>0</v>
      </c>
      <c r="GN706" s="1513">
        <f>'PREMIER TRIMES.'!D1210</f>
        <v>0</v>
      </c>
      <c r="GO706" s="1513">
        <f>'PREMIER TRIMES.'!E1210</f>
        <v>0</v>
      </c>
      <c r="GP706" s="1513">
        <f>'PREMIER TRIMES.'!F1210</f>
        <v>0</v>
      </c>
      <c r="GQ706" s="1514">
        <f>'PREMIER TRIMES.'!G1210</f>
        <v>0</v>
      </c>
    </row>
    <row r="707" spans="180:199" ht="32.25" customHeight="1" thickBot="1" x14ac:dyDescent="0.3">
      <c r="FX707" s="1179"/>
      <c r="FY707" s="1180"/>
      <c r="FZ707" s="1180"/>
      <c r="GA707" s="1180"/>
      <c r="GB707" s="1180"/>
      <c r="GC707" s="1180"/>
      <c r="GD707" s="1180"/>
      <c r="GE707" s="1180"/>
      <c r="GF707" s="1180"/>
      <c r="GG707" s="1180"/>
      <c r="GH707" s="1180"/>
      <c r="GI707" s="1180"/>
      <c r="GJ707" s="1180"/>
      <c r="GL707" s="1484">
        <f>'PREMIER TRIMES.'!B1211</f>
        <v>0</v>
      </c>
      <c r="GM707" s="1513">
        <f>'PREMIER TRIMES.'!C1211</f>
        <v>0</v>
      </c>
      <c r="GN707" s="1513">
        <f>'PREMIER TRIMES.'!D1211</f>
        <v>0</v>
      </c>
      <c r="GO707" s="1513">
        <f>'PREMIER TRIMES.'!E1211</f>
        <v>0</v>
      </c>
      <c r="GP707" s="1513">
        <f>'PREMIER TRIMES.'!F1211</f>
        <v>0</v>
      </c>
      <c r="GQ707" s="1514">
        <f>'PREMIER TRIMES.'!G1211</f>
        <v>0</v>
      </c>
    </row>
    <row r="708" spans="180:199" ht="32.25" customHeight="1" thickBot="1" x14ac:dyDescent="0.3">
      <c r="FX708" s="1179"/>
      <c r="FY708" s="1180"/>
      <c r="FZ708" s="1180"/>
      <c r="GA708" s="1180"/>
      <c r="GB708" s="1180"/>
      <c r="GC708" s="1180"/>
      <c r="GD708" s="1180"/>
      <c r="GE708" s="1180"/>
      <c r="GF708" s="1180"/>
      <c r="GG708" s="1180"/>
      <c r="GH708" s="1180"/>
      <c r="GI708" s="1180"/>
      <c r="GJ708" s="1180"/>
      <c r="GL708" s="1484">
        <f>'PREMIER TRIMES.'!B1212</f>
        <v>0</v>
      </c>
      <c r="GM708" s="1513">
        <f>'PREMIER TRIMES.'!C1212</f>
        <v>0</v>
      </c>
      <c r="GN708" s="1513">
        <f>'PREMIER TRIMES.'!D1212</f>
        <v>0</v>
      </c>
      <c r="GO708" s="1513">
        <f>'PREMIER TRIMES.'!E1212</f>
        <v>0</v>
      </c>
      <c r="GP708" s="1513">
        <f>'PREMIER TRIMES.'!F1212</f>
        <v>0</v>
      </c>
      <c r="GQ708" s="1514">
        <f>'PREMIER TRIMES.'!G1212</f>
        <v>0</v>
      </c>
    </row>
    <row r="709" spans="180:199" ht="32.25" customHeight="1" thickBot="1" x14ac:dyDescent="0.3">
      <c r="FX709" s="1179"/>
      <c r="FY709" s="1180"/>
      <c r="FZ709" s="1180"/>
      <c r="GA709" s="1180"/>
      <c r="GB709" s="1180"/>
      <c r="GC709" s="1180"/>
      <c r="GD709" s="1180"/>
      <c r="GE709" s="1180"/>
      <c r="GF709" s="1180"/>
      <c r="GG709" s="1180"/>
      <c r="GH709" s="1180"/>
      <c r="GI709" s="1180"/>
      <c r="GJ709" s="1180"/>
      <c r="GL709" s="1484">
        <f>'PREMIER TRIMES.'!B1213</f>
        <v>0</v>
      </c>
      <c r="GM709" s="1513">
        <f>'PREMIER TRIMES.'!C1213</f>
        <v>0</v>
      </c>
      <c r="GN709" s="1513">
        <f>'PREMIER TRIMES.'!D1213</f>
        <v>0</v>
      </c>
      <c r="GO709" s="1513">
        <f>'PREMIER TRIMES.'!E1213</f>
        <v>0</v>
      </c>
      <c r="GP709" s="1513">
        <f>'PREMIER TRIMES.'!F1213</f>
        <v>0</v>
      </c>
      <c r="GQ709" s="1514">
        <f>'PREMIER TRIMES.'!G1213</f>
        <v>0</v>
      </c>
    </row>
    <row r="710" spans="180:199" ht="32.25" customHeight="1" thickBot="1" x14ac:dyDescent="0.3">
      <c r="FX710" s="1179"/>
      <c r="FY710" s="1180"/>
      <c r="FZ710" s="1180"/>
      <c r="GA710" s="1180"/>
      <c r="GB710" s="1180"/>
      <c r="GC710" s="1180"/>
      <c r="GD710" s="1180"/>
      <c r="GE710" s="1180"/>
      <c r="GF710" s="1180"/>
      <c r="GG710" s="1180"/>
      <c r="GH710" s="1180"/>
      <c r="GI710" s="1180"/>
      <c r="GJ710" s="1180"/>
      <c r="GL710" s="1484">
        <f>'PREMIER TRIMES.'!B1214</f>
        <v>0</v>
      </c>
      <c r="GM710" s="1513">
        <f>'PREMIER TRIMES.'!C1214</f>
        <v>0</v>
      </c>
      <c r="GN710" s="1513">
        <f>'PREMIER TRIMES.'!D1214</f>
        <v>0</v>
      </c>
      <c r="GO710" s="1513">
        <f>'PREMIER TRIMES.'!E1214</f>
        <v>0</v>
      </c>
      <c r="GP710" s="1513">
        <f>'PREMIER TRIMES.'!F1214</f>
        <v>0</v>
      </c>
      <c r="GQ710" s="1514">
        <f>'PREMIER TRIMES.'!G1214</f>
        <v>0</v>
      </c>
    </row>
    <row r="711" spans="180:199" ht="32.25" customHeight="1" thickBot="1" x14ac:dyDescent="0.3">
      <c r="FX711" s="1179"/>
      <c r="FY711" s="1180"/>
      <c r="FZ711" s="1180"/>
      <c r="GA711" s="1180"/>
      <c r="GB711" s="1180"/>
      <c r="GC711" s="1180"/>
      <c r="GD711" s="1180"/>
      <c r="GE711" s="1180"/>
      <c r="GF711" s="1180"/>
      <c r="GG711" s="1180"/>
      <c r="GH711" s="1180"/>
      <c r="GI711" s="1180"/>
      <c r="GJ711" s="1180"/>
      <c r="GL711" s="1484">
        <f>'PREMIER TRIMES.'!B1215</f>
        <v>0</v>
      </c>
      <c r="GM711" s="1513">
        <f>'PREMIER TRIMES.'!C1215</f>
        <v>0</v>
      </c>
      <c r="GN711" s="1513">
        <f>'PREMIER TRIMES.'!D1215</f>
        <v>0</v>
      </c>
      <c r="GO711" s="1513">
        <f>'PREMIER TRIMES.'!E1215</f>
        <v>0</v>
      </c>
      <c r="GP711" s="1513">
        <f>'PREMIER TRIMES.'!F1215</f>
        <v>0</v>
      </c>
      <c r="GQ711" s="1514">
        <f>'PREMIER TRIMES.'!G1215</f>
        <v>0</v>
      </c>
    </row>
    <row r="712" spans="180:199" ht="32.25" customHeight="1" thickBot="1" x14ac:dyDescent="0.3">
      <c r="FX712" s="1179"/>
      <c r="FY712" s="1180"/>
      <c r="FZ712" s="1180"/>
      <c r="GA712" s="1180"/>
      <c r="GB712" s="1180"/>
      <c r="GC712" s="1180"/>
      <c r="GD712" s="1180"/>
      <c r="GE712" s="1180"/>
      <c r="GF712" s="1180"/>
      <c r="GG712" s="1180"/>
      <c r="GH712" s="1180"/>
      <c r="GI712" s="1180"/>
      <c r="GJ712" s="1180"/>
      <c r="GL712" s="1484">
        <f>'PREMIER TRIMES.'!B1216</f>
        <v>0</v>
      </c>
      <c r="GM712" s="1513">
        <f>'PREMIER TRIMES.'!C1216</f>
        <v>0</v>
      </c>
      <c r="GN712" s="1513">
        <f>'PREMIER TRIMES.'!D1216</f>
        <v>0</v>
      </c>
      <c r="GO712" s="1513">
        <f>'PREMIER TRIMES.'!E1216</f>
        <v>0</v>
      </c>
      <c r="GP712" s="1513">
        <f>'PREMIER TRIMES.'!F1216</f>
        <v>0</v>
      </c>
      <c r="GQ712" s="1514">
        <f>'PREMIER TRIMES.'!G1216</f>
        <v>0</v>
      </c>
    </row>
    <row r="713" spans="180:199" ht="32.25" customHeight="1" thickBot="1" x14ac:dyDescent="0.3">
      <c r="FX713" s="1179"/>
      <c r="FY713" s="1180"/>
      <c r="FZ713" s="1180"/>
      <c r="GA713" s="1180"/>
      <c r="GB713" s="1180"/>
      <c r="GC713" s="1180"/>
      <c r="GD713" s="1180"/>
      <c r="GE713" s="1180"/>
      <c r="GF713" s="1180"/>
      <c r="GG713" s="1180"/>
      <c r="GH713" s="1180"/>
      <c r="GI713" s="1180"/>
      <c r="GJ713" s="1180"/>
      <c r="GL713" s="1484">
        <f>'PREMIER TRIMES.'!B1217</f>
        <v>0</v>
      </c>
      <c r="GM713" s="1513">
        <f>'PREMIER TRIMES.'!C1217</f>
        <v>0</v>
      </c>
      <c r="GN713" s="1513">
        <f>'PREMIER TRIMES.'!D1217</f>
        <v>0</v>
      </c>
      <c r="GO713" s="1513">
        <f>'PREMIER TRIMES.'!E1217</f>
        <v>0</v>
      </c>
      <c r="GP713" s="1513">
        <f>'PREMIER TRIMES.'!F1217</f>
        <v>0</v>
      </c>
      <c r="GQ713" s="1514">
        <f>'PREMIER TRIMES.'!G1217</f>
        <v>0</v>
      </c>
    </row>
    <row r="714" spans="180:199" ht="32.25" customHeight="1" thickBot="1" x14ac:dyDescent="0.3">
      <c r="FX714" s="1179"/>
      <c r="FY714" s="1180"/>
      <c r="FZ714" s="1180"/>
      <c r="GA714" s="1180"/>
      <c r="GB714" s="1180"/>
      <c r="GC714" s="1180"/>
      <c r="GD714" s="1180"/>
      <c r="GE714" s="1180"/>
      <c r="GF714" s="1180"/>
      <c r="GG714" s="1180"/>
      <c r="GH714" s="1180"/>
      <c r="GI714" s="1180"/>
      <c r="GJ714" s="1180"/>
      <c r="GL714" s="1484">
        <f>'PREMIER TRIMES.'!B1218</f>
        <v>0</v>
      </c>
      <c r="GM714" s="1513">
        <f>'PREMIER TRIMES.'!C1218</f>
        <v>0</v>
      </c>
      <c r="GN714" s="1513">
        <f>'PREMIER TRIMES.'!D1218</f>
        <v>0</v>
      </c>
      <c r="GO714" s="1513">
        <f>'PREMIER TRIMES.'!E1218</f>
        <v>0</v>
      </c>
      <c r="GP714" s="1513">
        <f>'PREMIER TRIMES.'!F1218</f>
        <v>0</v>
      </c>
      <c r="GQ714" s="1514">
        <f>'PREMIER TRIMES.'!G1218</f>
        <v>0</v>
      </c>
    </row>
    <row r="715" spans="180:199" ht="32.25" customHeight="1" thickBot="1" x14ac:dyDescent="0.3">
      <c r="FX715" s="1179"/>
      <c r="FY715" s="1180"/>
      <c r="FZ715" s="1180"/>
      <c r="GA715" s="1180"/>
      <c r="GB715" s="1180"/>
      <c r="GC715" s="1180"/>
      <c r="GD715" s="1180"/>
      <c r="GE715" s="1180"/>
      <c r="GF715" s="1180"/>
      <c r="GG715" s="1180"/>
      <c r="GH715" s="1180"/>
      <c r="GI715" s="1180"/>
      <c r="GJ715" s="1180"/>
      <c r="GL715" s="1484">
        <f>'PREMIER TRIMES.'!B1219</f>
        <v>0</v>
      </c>
      <c r="GM715" s="1513">
        <f>'PREMIER TRIMES.'!C1219</f>
        <v>0</v>
      </c>
      <c r="GN715" s="1513">
        <f>'PREMIER TRIMES.'!D1219</f>
        <v>0</v>
      </c>
      <c r="GO715" s="1513">
        <f>'PREMIER TRIMES.'!E1219</f>
        <v>0</v>
      </c>
      <c r="GP715" s="1513">
        <f>'PREMIER TRIMES.'!F1219</f>
        <v>0</v>
      </c>
      <c r="GQ715" s="1514">
        <f>'PREMIER TRIMES.'!G1219</f>
        <v>0</v>
      </c>
    </row>
    <row r="716" spans="180:199" ht="32.25" customHeight="1" thickBot="1" x14ac:dyDescent="0.3">
      <c r="FX716" s="1179"/>
      <c r="FY716" s="1180"/>
      <c r="FZ716" s="1180"/>
      <c r="GA716" s="1180"/>
      <c r="GB716" s="1180"/>
      <c r="GC716" s="1180"/>
      <c r="GD716" s="1180"/>
      <c r="GE716" s="1180"/>
      <c r="GF716" s="1180"/>
      <c r="GG716" s="1180"/>
      <c r="GH716" s="1180"/>
      <c r="GI716" s="1180"/>
      <c r="GJ716" s="1180"/>
      <c r="GL716" s="1484">
        <f>'PREMIER TRIMES.'!B1220</f>
        <v>0</v>
      </c>
      <c r="GM716" s="1513">
        <f>'PREMIER TRIMES.'!C1220</f>
        <v>0</v>
      </c>
      <c r="GN716" s="1513">
        <f>'PREMIER TRIMES.'!D1220</f>
        <v>0</v>
      </c>
      <c r="GO716" s="1513">
        <f>'PREMIER TRIMES.'!E1220</f>
        <v>0</v>
      </c>
      <c r="GP716" s="1513">
        <f>'PREMIER TRIMES.'!F1220</f>
        <v>0</v>
      </c>
      <c r="GQ716" s="1514">
        <f>'PREMIER TRIMES.'!G1220</f>
        <v>0</v>
      </c>
    </row>
    <row r="717" spans="180:199" ht="32.25" customHeight="1" thickBot="1" x14ac:dyDescent="0.3">
      <c r="FX717" s="1179"/>
      <c r="FY717" s="1180"/>
      <c r="FZ717" s="1180"/>
      <c r="GA717" s="1180"/>
      <c r="GB717" s="1180"/>
      <c r="GC717" s="1180"/>
      <c r="GD717" s="1180"/>
      <c r="GE717" s="1180"/>
      <c r="GF717" s="1180"/>
      <c r="GG717" s="1180"/>
      <c r="GH717" s="1180"/>
      <c r="GI717" s="1180"/>
      <c r="GJ717" s="1180"/>
      <c r="GL717" s="1484">
        <f>'PREMIER TRIMES.'!B1221</f>
        <v>0</v>
      </c>
      <c r="GM717" s="1513">
        <f>'PREMIER TRIMES.'!C1221</f>
        <v>0</v>
      </c>
      <c r="GN717" s="1513">
        <f>'PREMIER TRIMES.'!D1221</f>
        <v>0</v>
      </c>
      <c r="GO717" s="1513">
        <f>'PREMIER TRIMES.'!E1221</f>
        <v>0</v>
      </c>
      <c r="GP717" s="1513">
        <f>'PREMIER TRIMES.'!F1221</f>
        <v>0</v>
      </c>
      <c r="GQ717" s="1514">
        <f>'PREMIER TRIMES.'!G1221</f>
        <v>0</v>
      </c>
    </row>
    <row r="718" spans="180:199" ht="32.25" customHeight="1" thickBot="1" x14ac:dyDescent="0.3">
      <c r="FX718" s="1179"/>
      <c r="FY718" s="1180"/>
      <c r="FZ718" s="1180"/>
      <c r="GA718" s="1180"/>
      <c r="GB718" s="1180"/>
      <c r="GC718" s="1180"/>
      <c r="GD718" s="1180"/>
      <c r="GE718" s="1180"/>
      <c r="GF718" s="1180"/>
      <c r="GG718" s="1180"/>
      <c r="GH718" s="1180"/>
      <c r="GI718" s="1180"/>
      <c r="GJ718" s="1180"/>
      <c r="GL718" s="1484">
        <f>'PREMIER TRIMES.'!B1222</f>
        <v>0</v>
      </c>
      <c r="GM718" s="1513">
        <f>'PREMIER TRIMES.'!C1222</f>
        <v>0</v>
      </c>
      <c r="GN718" s="1513">
        <f>'PREMIER TRIMES.'!D1222</f>
        <v>0</v>
      </c>
      <c r="GO718" s="1513">
        <f>'PREMIER TRIMES.'!E1222</f>
        <v>0</v>
      </c>
      <c r="GP718" s="1513">
        <f>'PREMIER TRIMES.'!F1222</f>
        <v>0</v>
      </c>
      <c r="GQ718" s="1514">
        <f>'PREMIER TRIMES.'!G1222</f>
        <v>0</v>
      </c>
    </row>
    <row r="719" spans="180:199" ht="32.25" customHeight="1" thickBot="1" x14ac:dyDescent="0.3">
      <c r="FX719" s="1179"/>
      <c r="FY719" s="1180"/>
      <c r="FZ719" s="1180"/>
      <c r="GA719" s="1180"/>
      <c r="GB719" s="1180"/>
      <c r="GC719" s="1180"/>
      <c r="GD719" s="1180"/>
      <c r="GE719" s="1180"/>
      <c r="GF719" s="1180"/>
      <c r="GG719" s="1180"/>
      <c r="GH719" s="1180"/>
      <c r="GI719" s="1180"/>
      <c r="GJ719" s="1180"/>
      <c r="GL719" s="1484">
        <f>'PREMIER TRIMES.'!B1223</f>
        <v>0</v>
      </c>
      <c r="GM719" s="1513">
        <f>'PREMIER TRIMES.'!C1223</f>
        <v>0</v>
      </c>
      <c r="GN719" s="1513">
        <f>'PREMIER TRIMES.'!D1223</f>
        <v>0</v>
      </c>
      <c r="GO719" s="1513">
        <f>'PREMIER TRIMES.'!E1223</f>
        <v>0</v>
      </c>
      <c r="GP719" s="1513">
        <f>'PREMIER TRIMES.'!F1223</f>
        <v>0</v>
      </c>
      <c r="GQ719" s="1514">
        <f>'PREMIER TRIMES.'!G1223</f>
        <v>0</v>
      </c>
    </row>
    <row r="720" spans="180:199" ht="32.25" customHeight="1" thickBot="1" x14ac:dyDescent="0.3">
      <c r="FX720" s="1179"/>
      <c r="FY720" s="1180"/>
      <c r="FZ720" s="1180"/>
      <c r="GA720" s="1180"/>
      <c r="GB720" s="1180"/>
      <c r="GC720" s="1180"/>
      <c r="GD720" s="1180"/>
      <c r="GE720" s="1180"/>
      <c r="GF720" s="1180"/>
      <c r="GG720" s="1180"/>
      <c r="GH720" s="1180"/>
      <c r="GI720" s="1180"/>
      <c r="GJ720" s="1180"/>
      <c r="GL720" s="1225" t="s">
        <v>1</v>
      </c>
      <c r="GM720" s="1225" t="s">
        <v>152</v>
      </c>
      <c r="GN720" s="1225" t="s">
        <v>30</v>
      </c>
      <c r="GO720" s="1225" t="s">
        <v>299</v>
      </c>
      <c r="GP720" s="1225" t="s">
        <v>1061</v>
      </c>
      <c r="GQ720" s="1225" t="s">
        <v>1062</v>
      </c>
    </row>
    <row r="721" spans="180:204" ht="32.25" customHeight="1" thickBot="1" x14ac:dyDescent="0.3">
      <c r="FX721" s="1179"/>
      <c r="FY721" s="1180"/>
      <c r="FZ721" s="1180"/>
      <c r="GA721" s="1180"/>
      <c r="GB721" s="1180"/>
      <c r="GC721" s="1180"/>
      <c r="GD721" s="1180"/>
      <c r="GE721" s="1180"/>
      <c r="GF721" s="1180"/>
      <c r="GG721" s="1180"/>
      <c r="GH721" s="1180"/>
      <c r="GI721" s="1180"/>
      <c r="GJ721" s="1180"/>
      <c r="GL721" s="1484">
        <f>'PREMIER TRIMES.'!B1225</f>
        <v>0</v>
      </c>
      <c r="GM721" s="1513">
        <f>'PREMIER TRIMES.'!C1225</f>
        <v>0</v>
      </c>
      <c r="GN721" s="1513">
        <f>'PREMIER TRIMES.'!D1225</f>
        <v>0</v>
      </c>
      <c r="GO721" s="1513">
        <f>'PREMIER TRIMES.'!E1225</f>
        <v>0</v>
      </c>
      <c r="GP721" s="1513">
        <f>'PREMIER TRIMES.'!F1225</f>
        <v>0</v>
      </c>
      <c r="GQ721" s="1514">
        <f>'PREMIER TRIMES.'!G1225</f>
        <v>0</v>
      </c>
    </row>
    <row r="722" spans="180:204" ht="32.25" customHeight="1" thickBot="1" x14ac:dyDescent="0.3">
      <c r="FX722" s="1179"/>
      <c r="FY722" s="1180"/>
      <c r="FZ722" s="1180"/>
      <c r="GA722" s="1180"/>
      <c r="GB722" s="1180"/>
      <c r="GC722" s="1180"/>
      <c r="GD722" s="1180"/>
      <c r="GE722" s="1180"/>
      <c r="GF722" s="1180"/>
      <c r="GG722" s="1180"/>
      <c r="GH722" s="1180"/>
      <c r="GI722" s="1180"/>
      <c r="GJ722" s="1180"/>
      <c r="GL722" s="1484">
        <f>'PREMIER TRIMES.'!B1226</f>
        <v>0</v>
      </c>
      <c r="GM722" s="1513">
        <f>'PREMIER TRIMES.'!C1226</f>
        <v>0</v>
      </c>
      <c r="GN722" s="1513">
        <f>'PREMIER TRIMES.'!D1226</f>
        <v>0</v>
      </c>
      <c r="GO722" s="1513">
        <f>'PREMIER TRIMES.'!E1226</f>
        <v>0</v>
      </c>
      <c r="GP722" s="1513">
        <f>'PREMIER TRIMES.'!F1226</f>
        <v>0</v>
      </c>
      <c r="GQ722" s="1514">
        <f>'PREMIER TRIMES.'!G1226</f>
        <v>0</v>
      </c>
    </row>
    <row r="723" spans="180:204" ht="32.25" customHeight="1" thickBot="1" x14ac:dyDescent="0.3">
      <c r="FX723" s="1179"/>
      <c r="FY723" s="1180"/>
      <c r="FZ723" s="1180"/>
      <c r="GA723" s="1180"/>
      <c r="GB723" s="1180"/>
      <c r="GC723" s="1180"/>
      <c r="GD723" s="1180"/>
      <c r="GE723" s="1180"/>
      <c r="GF723" s="1180"/>
      <c r="GG723" s="1180"/>
      <c r="GH723" s="1180"/>
      <c r="GI723" s="1180"/>
      <c r="GJ723" s="1180"/>
      <c r="GL723" s="1484">
        <f>'PREMIER TRIMES.'!B1227</f>
        <v>0</v>
      </c>
      <c r="GM723" s="1513">
        <f>'PREMIER TRIMES.'!C1227</f>
        <v>0</v>
      </c>
      <c r="GN723" s="1513">
        <f>'PREMIER TRIMES.'!D1227</f>
        <v>0</v>
      </c>
      <c r="GO723" s="1513">
        <f>'PREMIER TRIMES.'!E1227</f>
        <v>0</v>
      </c>
      <c r="GP723" s="1513">
        <f>'PREMIER TRIMES.'!F1227</f>
        <v>0</v>
      </c>
      <c r="GQ723" s="1514">
        <f>'PREMIER TRIMES.'!G1227</f>
        <v>0</v>
      </c>
    </row>
    <row r="724" spans="180:204" ht="32.25" customHeight="1" thickBot="1" x14ac:dyDescent="0.3">
      <c r="FX724" s="1179"/>
      <c r="FY724" s="1180"/>
      <c r="FZ724" s="1180"/>
      <c r="GA724" s="1180"/>
      <c r="GB724" s="1180"/>
      <c r="GC724" s="1180"/>
      <c r="GD724" s="1180"/>
      <c r="GE724" s="1180"/>
      <c r="GF724" s="1180"/>
      <c r="GG724" s="1180"/>
      <c r="GH724" s="1180"/>
      <c r="GI724" s="1180"/>
      <c r="GJ724" s="1180"/>
      <c r="GL724" s="1484">
        <f>'PREMIER TRIMES.'!B1228</f>
        <v>0</v>
      </c>
      <c r="GM724" s="1513">
        <f>'PREMIER TRIMES.'!C1228</f>
        <v>0</v>
      </c>
      <c r="GN724" s="1513">
        <f>'PREMIER TRIMES.'!D1228</f>
        <v>0</v>
      </c>
      <c r="GO724" s="1513">
        <f>'PREMIER TRIMES.'!E1228</f>
        <v>0</v>
      </c>
      <c r="GP724" s="1513">
        <f>'PREMIER TRIMES.'!F1228</f>
        <v>0</v>
      </c>
      <c r="GQ724" s="1514">
        <f>'PREMIER TRIMES.'!G1228</f>
        <v>0</v>
      </c>
    </row>
    <row r="725" spans="180:204" ht="32.25" customHeight="1" thickBot="1" x14ac:dyDescent="0.3">
      <c r="FX725" s="1179"/>
      <c r="FY725" s="1180"/>
      <c r="FZ725" s="1180"/>
      <c r="GA725" s="1180"/>
      <c r="GB725" s="1180"/>
      <c r="GC725" s="1180"/>
      <c r="GD725" s="1180"/>
      <c r="GE725" s="1180"/>
      <c r="GF725" s="1180"/>
      <c r="GG725" s="1180"/>
      <c r="GH725" s="1180"/>
      <c r="GI725" s="1180"/>
      <c r="GJ725" s="1180"/>
      <c r="GL725" s="1484">
        <f>'PREMIER TRIMES.'!B1229</f>
        <v>0</v>
      </c>
      <c r="GM725" s="1513">
        <f>'PREMIER TRIMES.'!C1229</f>
        <v>0</v>
      </c>
      <c r="GN725" s="1513">
        <f>'PREMIER TRIMES.'!D1229</f>
        <v>0</v>
      </c>
      <c r="GO725" s="1513">
        <f>'PREMIER TRIMES.'!E1229</f>
        <v>0</v>
      </c>
      <c r="GP725" s="1513">
        <f>'PREMIER TRIMES.'!F1229</f>
        <v>0</v>
      </c>
      <c r="GQ725" s="1514">
        <f>'PREMIER TRIMES.'!G1229</f>
        <v>0</v>
      </c>
    </row>
    <row r="726" spans="180:204" ht="32.25" customHeight="1" thickBot="1" x14ac:dyDescent="0.3">
      <c r="FX726" s="1179"/>
      <c r="FY726" s="1180"/>
      <c r="FZ726" s="1180"/>
      <c r="GA726" s="1180"/>
      <c r="GB726" s="1180"/>
      <c r="GC726" s="1180"/>
      <c r="GD726" s="1180"/>
      <c r="GE726" s="1180"/>
      <c r="GF726" s="1180"/>
      <c r="GG726" s="1180"/>
      <c r="GH726" s="1180"/>
      <c r="GI726" s="1180"/>
      <c r="GJ726" s="1180"/>
      <c r="GL726" s="1484">
        <f>'PREMIER TRIMES.'!B1230</f>
        <v>0</v>
      </c>
      <c r="GM726" s="1513">
        <f>'PREMIER TRIMES.'!C1230</f>
        <v>0</v>
      </c>
      <c r="GN726" s="1513">
        <f>'PREMIER TRIMES.'!D1230</f>
        <v>0</v>
      </c>
      <c r="GO726" s="1513">
        <f>'PREMIER TRIMES.'!E1230</f>
        <v>0</v>
      </c>
      <c r="GP726" s="1513">
        <f>'PREMIER TRIMES.'!F1230</f>
        <v>0</v>
      </c>
      <c r="GQ726" s="1514">
        <f>'PREMIER TRIMES.'!G1230</f>
        <v>0</v>
      </c>
    </row>
    <row r="727" spans="180:204" ht="32.25" customHeight="1" thickBot="1" x14ac:dyDescent="0.3">
      <c r="FX727" s="1179"/>
      <c r="FY727" s="1180"/>
      <c r="FZ727" s="1180"/>
      <c r="GA727" s="1180"/>
      <c r="GB727" s="1180"/>
      <c r="GC727" s="1180"/>
      <c r="GD727" s="1180"/>
      <c r="GE727" s="1180"/>
      <c r="GF727" s="1180"/>
      <c r="GG727" s="1180"/>
      <c r="GH727" s="1180"/>
      <c r="GI727" s="1180"/>
      <c r="GJ727" s="1180"/>
      <c r="GL727" s="1484">
        <f>'PREMIER TRIMES.'!B1231</f>
        <v>0</v>
      </c>
      <c r="GM727" s="1513">
        <f>'PREMIER TRIMES.'!C1231</f>
        <v>0</v>
      </c>
      <c r="GN727" s="1513">
        <f>'PREMIER TRIMES.'!D1231</f>
        <v>0</v>
      </c>
      <c r="GO727" s="1513">
        <f>'PREMIER TRIMES.'!E1231</f>
        <v>0</v>
      </c>
      <c r="GP727" s="1513">
        <f>'PREMIER TRIMES.'!F1231</f>
        <v>0</v>
      </c>
      <c r="GQ727" s="1514">
        <f>'PREMIER TRIMES.'!G1231</f>
        <v>0</v>
      </c>
    </row>
    <row r="728" spans="180:204" ht="32.25" customHeight="1" thickBot="1" x14ac:dyDescent="0.3">
      <c r="FX728" s="1179"/>
      <c r="FY728" s="1180"/>
      <c r="FZ728" s="1180"/>
      <c r="GA728" s="1180"/>
      <c r="GB728" s="1180"/>
      <c r="GC728" s="1180"/>
      <c r="GD728" s="1180"/>
      <c r="GE728" s="1180"/>
      <c r="GF728" s="1180"/>
      <c r="GG728" s="1180"/>
      <c r="GH728" s="1180"/>
      <c r="GI728" s="1180"/>
      <c r="GJ728" s="1180"/>
      <c r="GL728" s="1484">
        <f>'PREMIER TRIMES.'!B1232</f>
        <v>0</v>
      </c>
      <c r="GM728" s="1513">
        <f>'PREMIER TRIMES.'!C1232</f>
        <v>0</v>
      </c>
      <c r="GN728" s="1513">
        <f>'PREMIER TRIMES.'!D1232</f>
        <v>0</v>
      </c>
      <c r="GO728" s="1513">
        <f>'PREMIER TRIMES.'!E1232</f>
        <v>0</v>
      </c>
      <c r="GP728" s="1513">
        <f>'PREMIER TRIMES.'!F1232</f>
        <v>0</v>
      </c>
      <c r="GQ728" s="1514">
        <f>'PREMIER TRIMES.'!G1232</f>
        <v>0</v>
      </c>
    </row>
    <row r="729" spans="180:204" ht="32.25" customHeight="1" thickBot="1" x14ac:dyDescent="0.3">
      <c r="FX729" s="1179"/>
      <c r="FY729" s="1180"/>
      <c r="FZ729" s="1180"/>
      <c r="GA729" s="1180"/>
      <c r="GB729" s="1180"/>
      <c r="GC729" s="1180"/>
      <c r="GD729" s="1180"/>
      <c r="GE729" s="1180"/>
      <c r="GF729" s="1180"/>
      <c r="GG729" s="1180"/>
      <c r="GH729" s="1180"/>
      <c r="GI729" s="1180"/>
      <c r="GJ729" s="1180"/>
      <c r="GL729" s="1484">
        <f>'PREMIER TRIMES.'!B1233</f>
        <v>0</v>
      </c>
      <c r="GM729" s="1513">
        <f>'PREMIER TRIMES.'!C1233</f>
        <v>0</v>
      </c>
      <c r="GN729" s="1513">
        <f>'PREMIER TRIMES.'!D1233</f>
        <v>0</v>
      </c>
      <c r="GO729" s="1513">
        <f>'PREMIER TRIMES.'!E1233</f>
        <v>0</v>
      </c>
      <c r="GP729" s="1513">
        <f>'PREMIER TRIMES.'!F1233</f>
        <v>0</v>
      </c>
      <c r="GQ729" s="1514">
        <f>'PREMIER TRIMES.'!G1233</f>
        <v>0</v>
      </c>
    </row>
    <row r="730" spans="180:204" ht="32.25" customHeight="1" thickBot="1" x14ac:dyDescent="0.3">
      <c r="FX730" s="1179"/>
      <c r="FY730" s="1180"/>
      <c r="FZ730" s="1180"/>
      <c r="GA730" s="1180"/>
      <c r="GB730" s="1180"/>
      <c r="GC730" s="1180"/>
      <c r="GD730" s="1180"/>
      <c r="GE730" s="1180"/>
      <c r="GF730" s="1180"/>
      <c r="GG730" s="1180"/>
      <c r="GH730" s="1180"/>
      <c r="GI730" s="1180"/>
      <c r="GJ730" s="1180"/>
      <c r="GL730" s="1484">
        <f>'PREMIER TRIMES.'!B1234</f>
        <v>0</v>
      </c>
      <c r="GM730" s="1513">
        <f>'PREMIER TRIMES.'!C1234</f>
        <v>0</v>
      </c>
      <c r="GN730" s="1513">
        <f>'PREMIER TRIMES.'!D1234</f>
        <v>0</v>
      </c>
      <c r="GO730" s="1513">
        <f>'PREMIER TRIMES.'!E1234</f>
        <v>0</v>
      </c>
      <c r="GP730" s="1513">
        <f>'PREMIER TRIMES.'!F1234</f>
        <v>0</v>
      </c>
      <c r="GQ730" s="1514">
        <f>'PREMIER TRIMES.'!G1234</f>
        <v>0</v>
      </c>
    </row>
    <row r="731" spans="180:204" ht="32.25" customHeight="1" thickBot="1" x14ac:dyDescent="0.3">
      <c r="FX731" s="1179"/>
      <c r="FY731" s="1180"/>
      <c r="FZ731" s="1180"/>
      <c r="GA731" s="1180"/>
      <c r="GB731" s="1180"/>
      <c r="GC731" s="1180"/>
      <c r="GD731" s="1180"/>
      <c r="GE731" s="1180"/>
      <c r="GF731" s="1180"/>
      <c r="GG731" s="1180"/>
      <c r="GH731" s="1180"/>
      <c r="GI731" s="1180"/>
      <c r="GJ731" s="1180"/>
      <c r="GL731" s="1484">
        <f>'PREMIER TRIMES.'!B1235</f>
        <v>0</v>
      </c>
      <c r="GM731" s="1513">
        <f>'PREMIER TRIMES.'!C1235</f>
        <v>0</v>
      </c>
      <c r="GN731" s="1513">
        <f>'PREMIER TRIMES.'!D1235</f>
        <v>0</v>
      </c>
      <c r="GO731" s="1513">
        <f>'PREMIER TRIMES.'!E1235</f>
        <v>0</v>
      </c>
      <c r="GP731" s="1513">
        <f>'PREMIER TRIMES.'!F1235</f>
        <v>0</v>
      </c>
      <c r="GQ731" s="1514">
        <f>'PREMIER TRIMES.'!G1235</f>
        <v>0</v>
      </c>
    </row>
    <row r="732" spans="180:204" x14ac:dyDescent="0.25">
      <c r="GR732" s="666"/>
    </row>
    <row r="733" spans="180:204" ht="20.25" x14ac:dyDescent="0.3">
      <c r="GS733" s="704" t="s">
        <v>1067</v>
      </c>
      <c r="GT733" s="713"/>
      <c r="GU733" s="713"/>
      <c r="GV733" s="712">
        <v>20</v>
      </c>
    </row>
    <row r="734" spans="180:204" ht="18.75" x14ac:dyDescent="0.3">
      <c r="GS734" s="705"/>
      <c r="GT734" s="382"/>
      <c r="GU734" s="382"/>
      <c r="GV734" s="382"/>
    </row>
    <row r="735" spans="180:204" ht="18.75" x14ac:dyDescent="0.3">
      <c r="GS735" s="704"/>
      <c r="GT735" s="382"/>
      <c r="GU735" s="382"/>
      <c r="GV735" s="382"/>
    </row>
    <row r="736" spans="180:204" ht="19.5" thickBot="1" x14ac:dyDescent="0.35">
      <c r="GS736" s="714"/>
      <c r="GT736" s="382"/>
      <c r="GU736" s="382"/>
      <c r="GV736" s="382"/>
    </row>
    <row r="737" spans="201:204" ht="21.75" thickBot="1" x14ac:dyDescent="0.3">
      <c r="GS737" s="1228" t="s">
        <v>1</v>
      </c>
      <c r="GT737" s="1228" t="s">
        <v>265</v>
      </c>
      <c r="GU737" s="1228" t="s">
        <v>266</v>
      </c>
      <c r="GV737" s="1228" t="s">
        <v>55</v>
      </c>
    </row>
    <row r="738" spans="201:204" ht="33.75" customHeight="1" thickBot="1" x14ac:dyDescent="0.3">
      <c r="GS738" s="1484">
        <f>'PREMIER TRIMES.'!B1243</f>
        <v>0</v>
      </c>
      <c r="GT738" s="416">
        <f>'PREMIER TRIMES.'!C1243</f>
        <v>0</v>
      </c>
      <c r="GU738" s="1482">
        <f>'PREMIER TRIMES.'!D1243</f>
        <v>0</v>
      </c>
      <c r="GV738" s="1482">
        <f>'PREMIER TRIMES.'!E1243</f>
        <v>0</v>
      </c>
    </row>
    <row r="739" spans="201:204" ht="33.75" customHeight="1" thickBot="1" x14ac:dyDescent="0.3">
      <c r="GS739" s="1484">
        <f>'PREMIER TRIMES.'!B1244</f>
        <v>0</v>
      </c>
      <c r="GT739" s="416">
        <f>'PREMIER TRIMES.'!C1244</f>
        <v>0</v>
      </c>
      <c r="GU739" s="1482">
        <f>'PREMIER TRIMES.'!D1244</f>
        <v>0</v>
      </c>
      <c r="GV739" s="1482">
        <f>'PREMIER TRIMES.'!E1244</f>
        <v>0</v>
      </c>
    </row>
    <row r="740" spans="201:204" ht="33.75" customHeight="1" thickBot="1" x14ac:dyDescent="0.3">
      <c r="GS740" s="1484">
        <f>'PREMIER TRIMES.'!B1245</f>
        <v>0</v>
      </c>
      <c r="GT740" s="416">
        <f>'PREMIER TRIMES.'!C1245</f>
        <v>0</v>
      </c>
      <c r="GU740" s="1482">
        <f>'PREMIER TRIMES.'!D1245</f>
        <v>0</v>
      </c>
      <c r="GV740" s="1482">
        <f>'PREMIER TRIMES.'!E1245</f>
        <v>0</v>
      </c>
    </row>
    <row r="741" spans="201:204" ht="33.75" customHeight="1" thickBot="1" x14ac:dyDescent="0.3">
      <c r="GS741" s="1484">
        <f>'PREMIER TRIMES.'!B1246</f>
        <v>0</v>
      </c>
      <c r="GT741" s="416">
        <f>'PREMIER TRIMES.'!C1246</f>
        <v>0</v>
      </c>
      <c r="GU741" s="1482">
        <f>'PREMIER TRIMES.'!D1246</f>
        <v>0</v>
      </c>
      <c r="GV741" s="1482">
        <f>'PREMIER TRIMES.'!E1246</f>
        <v>0</v>
      </c>
    </row>
    <row r="742" spans="201:204" ht="33.75" customHeight="1" thickBot="1" x14ac:dyDescent="0.3">
      <c r="GS742" s="1484">
        <f>'PREMIER TRIMES.'!B1247</f>
        <v>0</v>
      </c>
      <c r="GT742" s="416">
        <f>'PREMIER TRIMES.'!C1247</f>
        <v>0</v>
      </c>
      <c r="GU742" s="1482">
        <f>'PREMIER TRIMES.'!D1247</f>
        <v>0</v>
      </c>
      <c r="GV742" s="1482">
        <f>'PREMIER TRIMES.'!E1247</f>
        <v>0</v>
      </c>
    </row>
    <row r="743" spans="201:204" ht="33.75" customHeight="1" thickBot="1" x14ac:dyDescent="0.3">
      <c r="GS743" s="1484">
        <f>'PREMIER TRIMES.'!B1248</f>
        <v>0</v>
      </c>
      <c r="GT743" s="416">
        <f>'PREMIER TRIMES.'!C1248</f>
        <v>0</v>
      </c>
      <c r="GU743" s="1482">
        <f>'PREMIER TRIMES.'!D1248</f>
        <v>0</v>
      </c>
      <c r="GV743" s="1482">
        <f>'PREMIER TRIMES.'!E1248</f>
        <v>0</v>
      </c>
    </row>
    <row r="744" spans="201:204" ht="33.75" customHeight="1" thickBot="1" x14ac:dyDescent="0.3">
      <c r="GS744" s="1484">
        <f>'PREMIER TRIMES.'!B1249</f>
        <v>0</v>
      </c>
      <c r="GT744" s="416">
        <f>'PREMIER TRIMES.'!C1249</f>
        <v>0</v>
      </c>
      <c r="GU744" s="1482">
        <f>'PREMIER TRIMES.'!D1249</f>
        <v>0</v>
      </c>
      <c r="GV744" s="1482">
        <f>'PREMIER TRIMES.'!E1249</f>
        <v>0</v>
      </c>
    </row>
    <row r="745" spans="201:204" ht="33.75" customHeight="1" thickBot="1" x14ac:dyDescent="0.3">
      <c r="GS745" s="1484">
        <f>'PREMIER TRIMES.'!B1250</f>
        <v>0</v>
      </c>
      <c r="GT745" s="416">
        <f>'PREMIER TRIMES.'!C1250</f>
        <v>0</v>
      </c>
      <c r="GU745" s="1482">
        <f>'PREMIER TRIMES.'!D1250</f>
        <v>0</v>
      </c>
      <c r="GV745" s="1482">
        <f>'PREMIER TRIMES.'!E1250</f>
        <v>0</v>
      </c>
    </row>
    <row r="746" spans="201:204" ht="33.75" customHeight="1" thickBot="1" x14ac:dyDescent="0.3">
      <c r="GS746" s="1484">
        <f>'PREMIER TRIMES.'!B1251</f>
        <v>0</v>
      </c>
      <c r="GT746" s="416">
        <f>'PREMIER TRIMES.'!C1251</f>
        <v>0</v>
      </c>
      <c r="GU746" s="1482">
        <f>'PREMIER TRIMES.'!D1251</f>
        <v>0</v>
      </c>
      <c r="GV746" s="1482">
        <f>'PREMIER TRIMES.'!E1251</f>
        <v>0</v>
      </c>
    </row>
    <row r="747" spans="201:204" ht="33.75" customHeight="1" thickBot="1" x14ac:dyDescent="0.3">
      <c r="GS747" s="1484">
        <f>'PREMIER TRIMES.'!B1252</f>
        <v>0</v>
      </c>
      <c r="GT747" s="416">
        <f>'PREMIER TRIMES.'!C1252</f>
        <v>0</v>
      </c>
      <c r="GU747" s="1482">
        <f>'PREMIER TRIMES.'!D1252</f>
        <v>0</v>
      </c>
      <c r="GV747" s="1482">
        <f>'PREMIER TRIMES.'!E1252</f>
        <v>0</v>
      </c>
    </row>
    <row r="748" spans="201:204" ht="33.75" customHeight="1" thickBot="1" x14ac:dyDescent="0.3">
      <c r="GS748" s="1484">
        <f>'PREMIER TRIMES.'!B1253</f>
        <v>0</v>
      </c>
      <c r="GT748" s="416">
        <f>'PREMIER TRIMES.'!C1253</f>
        <v>0</v>
      </c>
      <c r="GU748" s="1482">
        <f>'PREMIER TRIMES.'!D1253</f>
        <v>0</v>
      </c>
      <c r="GV748" s="1482">
        <f>'PREMIER TRIMES.'!E1253</f>
        <v>0</v>
      </c>
    </row>
    <row r="749" spans="201:204" ht="33.75" customHeight="1" thickBot="1" x14ac:dyDescent="0.3">
      <c r="GS749" s="1484">
        <f>'PREMIER TRIMES.'!B1254</f>
        <v>0</v>
      </c>
      <c r="GT749" s="416">
        <f>'PREMIER TRIMES.'!C1254</f>
        <v>0</v>
      </c>
      <c r="GU749" s="1482">
        <f>'PREMIER TRIMES.'!D1254</f>
        <v>0</v>
      </c>
      <c r="GV749" s="1482">
        <f>'PREMIER TRIMES.'!E1254</f>
        <v>0</v>
      </c>
    </row>
    <row r="750" spans="201:204" ht="33.75" customHeight="1" thickBot="1" x14ac:dyDescent="0.3">
      <c r="GS750" s="1484">
        <f>'PREMIER TRIMES.'!B1255</f>
        <v>0</v>
      </c>
      <c r="GT750" s="416">
        <f>'PREMIER TRIMES.'!C1255</f>
        <v>0</v>
      </c>
      <c r="GU750" s="1482">
        <f>'PREMIER TRIMES.'!D1255</f>
        <v>0</v>
      </c>
      <c r="GV750" s="1482">
        <f>'PREMIER TRIMES.'!E1255</f>
        <v>0</v>
      </c>
    </row>
    <row r="751" spans="201:204" ht="33.75" customHeight="1" thickBot="1" x14ac:dyDescent="0.3">
      <c r="GS751" s="1484">
        <f>'PREMIER TRIMES.'!B1256</f>
        <v>0</v>
      </c>
      <c r="GT751" s="416">
        <f>'PREMIER TRIMES.'!C1256</f>
        <v>0</v>
      </c>
      <c r="GU751" s="1482">
        <f>'PREMIER TRIMES.'!D1256</f>
        <v>0</v>
      </c>
      <c r="GV751" s="1482">
        <f>'PREMIER TRIMES.'!E1256</f>
        <v>0</v>
      </c>
    </row>
    <row r="752" spans="201:204" ht="33.75" customHeight="1" thickBot="1" x14ac:dyDescent="0.3">
      <c r="GS752" s="1484">
        <f>'PREMIER TRIMES.'!B1257</f>
        <v>0</v>
      </c>
      <c r="GT752" s="416">
        <f>'PREMIER TRIMES.'!C1257</f>
        <v>0</v>
      </c>
      <c r="GU752" s="1482">
        <f>'PREMIER TRIMES.'!D1257</f>
        <v>0</v>
      </c>
      <c r="GV752" s="1482">
        <f>'PREMIER TRIMES.'!E1257</f>
        <v>0</v>
      </c>
    </row>
    <row r="753" spans="201:204" ht="33.75" customHeight="1" thickBot="1" x14ac:dyDescent="0.3">
      <c r="GS753" s="1484">
        <f>'PREMIER TRIMES.'!B1258</f>
        <v>0</v>
      </c>
      <c r="GT753" s="416">
        <f>'PREMIER TRIMES.'!C1258</f>
        <v>0</v>
      </c>
      <c r="GU753" s="1482">
        <f>'PREMIER TRIMES.'!D1258</f>
        <v>0</v>
      </c>
      <c r="GV753" s="1482">
        <f>'PREMIER TRIMES.'!E1258</f>
        <v>0</v>
      </c>
    </row>
    <row r="754" spans="201:204" ht="33.75" customHeight="1" thickBot="1" x14ac:dyDescent="0.3">
      <c r="GS754" s="1484">
        <f>'PREMIER TRIMES.'!B1259</f>
        <v>0</v>
      </c>
      <c r="GT754" s="416">
        <f>'PREMIER TRIMES.'!C1259</f>
        <v>0</v>
      </c>
      <c r="GU754" s="1482">
        <f>'PREMIER TRIMES.'!D1259</f>
        <v>0</v>
      </c>
      <c r="GV754" s="1482">
        <f>'PREMIER TRIMES.'!E1259</f>
        <v>0</v>
      </c>
    </row>
    <row r="755" spans="201:204" ht="33.75" customHeight="1" thickBot="1" x14ac:dyDescent="0.3">
      <c r="GS755" s="1484">
        <f>'PREMIER TRIMES.'!B1260</f>
        <v>0</v>
      </c>
      <c r="GT755" s="416">
        <f>'PREMIER TRIMES.'!C1260</f>
        <v>0</v>
      </c>
      <c r="GU755" s="1482">
        <f>'PREMIER TRIMES.'!D1260</f>
        <v>0</v>
      </c>
      <c r="GV755" s="1482">
        <f>'PREMIER TRIMES.'!E1260</f>
        <v>0</v>
      </c>
    </row>
    <row r="756" spans="201:204" ht="33.75" customHeight="1" thickBot="1" x14ac:dyDescent="0.3">
      <c r="GS756" s="1484">
        <f>'PREMIER TRIMES.'!B1261</f>
        <v>0</v>
      </c>
      <c r="GT756" s="416">
        <f>'PREMIER TRIMES.'!C1261</f>
        <v>0</v>
      </c>
      <c r="GU756" s="1482">
        <f>'PREMIER TRIMES.'!D1261</f>
        <v>0</v>
      </c>
      <c r="GV756" s="1482">
        <f>'PREMIER TRIMES.'!E1261</f>
        <v>0</v>
      </c>
    </row>
    <row r="757" spans="201:204" ht="33.75" customHeight="1" thickBot="1" x14ac:dyDescent="0.3">
      <c r="GS757" s="1228" t="s">
        <v>1</v>
      </c>
      <c r="GT757" s="1229" t="s">
        <v>265</v>
      </c>
      <c r="GU757" s="1228" t="s">
        <v>266</v>
      </c>
      <c r="GV757" s="1228" t="s">
        <v>55</v>
      </c>
    </row>
    <row r="758" spans="201:204" ht="33.75" customHeight="1" thickBot="1" x14ac:dyDescent="0.3">
      <c r="GS758" s="1484">
        <f>'PREMIER TRIMES.'!B1263</f>
        <v>0</v>
      </c>
      <c r="GT758" s="416">
        <f>'PREMIER TRIMES.'!C1263</f>
        <v>0</v>
      </c>
      <c r="GU758" s="1482">
        <f>'PREMIER TRIMES.'!D1263</f>
        <v>0</v>
      </c>
      <c r="GV758" s="1482">
        <f>'PREMIER TRIMES.'!E1263</f>
        <v>0</v>
      </c>
    </row>
    <row r="759" spans="201:204" ht="33.75" customHeight="1" thickBot="1" x14ac:dyDescent="0.3">
      <c r="GS759" s="1484">
        <f>'PREMIER TRIMES.'!B1264</f>
        <v>0</v>
      </c>
      <c r="GT759" s="416">
        <f>'PREMIER TRIMES.'!C1264</f>
        <v>0</v>
      </c>
      <c r="GU759" s="1482">
        <f>'PREMIER TRIMES.'!D1264</f>
        <v>0</v>
      </c>
      <c r="GV759" s="1482">
        <f>'PREMIER TRIMES.'!E1264</f>
        <v>0</v>
      </c>
    </row>
    <row r="760" spans="201:204" ht="33.75" customHeight="1" thickBot="1" x14ac:dyDescent="0.3">
      <c r="GS760" s="1484">
        <f>'PREMIER TRIMES.'!B1265</f>
        <v>0</v>
      </c>
      <c r="GT760" s="416">
        <f>'PREMIER TRIMES.'!C1265</f>
        <v>0</v>
      </c>
      <c r="GU760" s="1482">
        <f>'PREMIER TRIMES.'!D1265</f>
        <v>0</v>
      </c>
      <c r="GV760" s="1482">
        <f>'PREMIER TRIMES.'!E1265</f>
        <v>0</v>
      </c>
    </row>
    <row r="761" spans="201:204" ht="33.75" customHeight="1" thickBot="1" x14ac:dyDescent="0.3">
      <c r="GS761" s="1484">
        <f>'PREMIER TRIMES.'!B1266</f>
        <v>0</v>
      </c>
      <c r="GT761" s="416">
        <f>'PREMIER TRIMES.'!C1266</f>
        <v>0</v>
      </c>
      <c r="GU761" s="1482">
        <f>'PREMIER TRIMES.'!D1266</f>
        <v>0</v>
      </c>
      <c r="GV761" s="1482">
        <f>'PREMIER TRIMES.'!E1266</f>
        <v>0</v>
      </c>
    </row>
    <row r="762" spans="201:204" ht="33.75" customHeight="1" thickBot="1" x14ac:dyDescent="0.3">
      <c r="GS762" s="1484">
        <f>'PREMIER TRIMES.'!B1267</f>
        <v>0</v>
      </c>
      <c r="GT762" s="416">
        <f>'PREMIER TRIMES.'!C1267</f>
        <v>0</v>
      </c>
      <c r="GU762" s="1482">
        <f>'PREMIER TRIMES.'!D1267</f>
        <v>0</v>
      </c>
      <c r="GV762" s="1482">
        <f>'PREMIER TRIMES.'!E1267</f>
        <v>0</v>
      </c>
    </row>
    <row r="763" spans="201:204" ht="33.75" customHeight="1" thickBot="1" x14ac:dyDescent="0.3">
      <c r="GS763" s="1484">
        <f>'PREMIER TRIMES.'!B1268</f>
        <v>0</v>
      </c>
      <c r="GT763" s="416">
        <f>'PREMIER TRIMES.'!C1268</f>
        <v>0</v>
      </c>
      <c r="GU763" s="1482">
        <f>'PREMIER TRIMES.'!D1268</f>
        <v>0</v>
      </c>
      <c r="GV763" s="1482">
        <f>'PREMIER TRIMES.'!E1268</f>
        <v>0</v>
      </c>
    </row>
    <row r="764" spans="201:204" ht="33.75" customHeight="1" thickBot="1" x14ac:dyDescent="0.3">
      <c r="GS764" s="1484">
        <f>'PREMIER TRIMES.'!B1269</f>
        <v>0</v>
      </c>
      <c r="GT764" s="416">
        <f>'PREMIER TRIMES.'!C1269</f>
        <v>0</v>
      </c>
      <c r="GU764" s="1482">
        <f>'PREMIER TRIMES.'!D1269</f>
        <v>0</v>
      </c>
      <c r="GV764" s="1482">
        <f>'PREMIER TRIMES.'!E1269</f>
        <v>0</v>
      </c>
    </row>
    <row r="765" spans="201:204" ht="33.75" customHeight="1" thickBot="1" x14ac:dyDescent="0.3">
      <c r="GS765" s="1484">
        <f>'PREMIER TRIMES.'!B1270</f>
        <v>0</v>
      </c>
      <c r="GT765" s="416">
        <f>'PREMIER TRIMES.'!C1270</f>
        <v>0</v>
      </c>
      <c r="GU765" s="1482">
        <f>'PREMIER TRIMES.'!D1270</f>
        <v>0</v>
      </c>
      <c r="GV765" s="1482">
        <f>'PREMIER TRIMES.'!E1270</f>
        <v>0</v>
      </c>
    </row>
    <row r="766" spans="201:204" ht="33.75" customHeight="1" thickBot="1" x14ac:dyDescent="0.3">
      <c r="GS766" s="1484">
        <f>'PREMIER TRIMES.'!B1271</f>
        <v>0</v>
      </c>
      <c r="GT766" s="416">
        <f>'PREMIER TRIMES.'!C1271</f>
        <v>0</v>
      </c>
      <c r="GU766" s="1482">
        <f>'PREMIER TRIMES.'!D1271</f>
        <v>0</v>
      </c>
      <c r="GV766" s="1482">
        <f>'PREMIER TRIMES.'!E1271</f>
        <v>0</v>
      </c>
    </row>
    <row r="767" spans="201:204" ht="33.75" customHeight="1" thickBot="1" x14ac:dyDescent="0.3">
      <c r="GS767" s="1484">
        <f>'PREMIER TRIMES.'!B1272</f>
        <v>0</v>
      </c>
      <c r="GT767" s="416">
        <f>'PREMIER TRIMES.'!C1272</f>
        <v>0</v>
      </c>
      <c r="GU767" s="1482">
        <f>'PREMIER TRIMES.'!D1272</f>
        <v>0</v>
      </c>
      <c r="GV767" s="1482">
        <f>'PREMIER TRIMES.'!E1272</f>
        <v>0</v>
      </c>
    </row>
    <row r="768" spans="201:204" ht="33.75" customHeight="1" thickBot="1" x14ac:dyDescent="0.3">
      <c r="GS768" s="1484">
        <f>'PREMIER TRIMES.'!B1273</f>
        <v>0</v>
      </c>
      <c r="GT768" s="416">
        <f>'PREMIER TRIMES.'!C1273</f>
        <v>0</v>
      </c>
      <c r="GU768" s="1482">
        <f>'PREMIER TRIMES.'!D1273</f>
        <v>0</v>
      </c>
      <c r="GV768" s="1482">
        <f>'PREMIER TRIMES.'!E1273</f>
        <v>0</v>
      </c>
    </row>
    <row r="769" spans="201:204" ht="33.75" customHeight="1" thickBot="1" x14ac:dyDescent="0.3">
      <c r="GS769" s="1484">
        <f>'PREMIER TRIMES.'!B1274</f>
        <v>0</v>
      </c>
      <c r="GT769" s="416">
        <f>'PREMIER TRIMES.'!C1274</f>
        <v>0</v>
      </c>
      <c r="GU769" s="1482">
        <f>'PREMIER TRIMES.'!D1274</f>
        <v>0</v>
      </c>
      <c r="GV769" s="1482">
        <f>'PREMIER TRIMES.'!E1274</f>
        <v>0</v>
      </c>
    </row>
    <row r="770" spans="201:204" ht="33.75" customHeight="1" thickBot="1" x14ac:dyDescent="0.3">
      <c r="GS770" s="1484">
        <f>'PREMIER TRIMES.'!B1275</f>
        <v>0</v>
      </c>
      <c r="GT770" s="416">
        <f>'PREMIER TRIMES.'!C1275</f>
        <v>0</v>
      </c>
      <c r="GU770" s="1482">
        <f>'PREMIER TRIMES.'!D1275</f>
        <v>0</v>
      </c>
      <c r="GV770" s="1482">
        <f>'PREMIER TRIMES.'!E1275</f>
        <v>0</v>
      </c>
    </row>
    <row r="771" spans="201:204" ht="33.75" customHeight="1" thickBot="1" x14ac:dyDescent="0.3">
      <c r="GS771" s="1484">
        <f>'PREMIER TRIMES.'!B1276</f>
        <v>0</v>
      </c>
      <c r="GT771" s="416">
        <f>'PREMIER TRIMES.'!C1276</f>
        <v>0</v>
      </c>
      <c r="GU771" s="1482">
        <f>'PREMIER TRIMES.'!D1276</f>
        <v>0</v>
      </c>
      <c r="GV771" s="1482">
        <f>'PREMIER TRIMES.'!E1276</f>
        <v>0</v>
      </c>
    </row>
    <row r="772" spans="201:204" ht="33.75" customHeight="1" thickBot="1" x14ac:dyDescent="0.3">
      <c r="GS772" s="1484">
        <f>'PREMIER TRIMES.'!B1277</f>
        <v>0</v>
      </c>
      <c r="GT772" s="416">
        <f>'PREMIER TRIMES.'!C1277</f>
        <v>0</v>
      </c>
      <c r="GU772" s="1482">
        <f>'PREMIER TRIMES.'!D1277</f>
        <v>0</v>
      </c>
      <c r="GV772" s="1482">
        <f>'PREMIER TRIMES.'!E1277</f>
        <v>0</v>
      </c>
    </row>
    <row r="773" spans="201:204" ht="33.75" customHeight="1" thickBot="1" x14ac:dyDescent="0.3">
      <c r="GS773" s="1484">
        <f>'PREMIER TRIMES.'!B1278</f>
        <v>0</v>
      </c>
      <c r="GT773" s="416">
        <f>'PREMIER TRIMES.'!C1278</f>
        <v>0</v>
      </c>
      <c r="GU773" s="1482">
        <f>'PREMIER TRIMES.'!D1278</f>
        <v>0</v>
      </c>
      <c r="GV773" s="1482">
        <f>'PREMIER TRIMES.'!E1278</f>
        <v>0</v>
      </c>
    </row>
    <row r="774" spans="201:204" ht="33.75" customHeight="1" thickBot="1" x14ac:dyDescent="0.3">
      <c r="GS774" s="1484">
        <f>'PREMIER TRIMES.'!B1279</f>
        <v>0</v>
      </c>
      <c r="GT774" s="416">
        <f>'PREMIER TRIMES.'!C1279</f>
        <v>0</v>
      </c>
      <c r="GU774" s="1482">
        <f>'PREMIER TRIMES.'!D1279</f>
        <v>0</v>
      </c>
      <c r="GV774" s="1482">
        <f>'PREMIER TRIMES.'!E1279</f>
        <v>0</v>
      </c>
    </row>
    <row r="775" spans="201:204" ht="33.75" customHeight="1" thickBot="1" x14ac:dyDescent="0.3">
      <c r="GS775" s="1484">
        <f>'PREMIER TRIMES.'!B1280</f>
        <v>0</v>
      </c>
      <c r="GT775" s="416">
        <f>'PREMIER TRIMES.'!C1280</f>
        <v>0</v>
      </c>
      <c r="GU775" s="1482">
        <f>'PREMIER TRIMES.'!D1280</f>
        <v>0</v>
      </c>
      <c r="GV775" s="1482">
        <f>'PREMIER TRIMES.'!E1280</f>
        <v>0</v>
      </c>
    </row>
    <row r="776" spans="201:204" ht="33.75" customHeight="1" thickBot="1" x14ac:dyDescent="0.3">
      <c r="GS776" s="1484">
        <f>'PREMIER TRIMES.'!B1281</f>
        <v>0</v>
      </c>
      <c r="GT776" s="416">
        <f>'PREMIER TRIMES.'!C1281</f>
        <v>0</v>
      </c>
      <c r="GU776" s="1482">
        <f>'PREMIER TRIMES.'!D1281</f>
        <v>0</v>
      </c>
      <c r="GV776" s="1482">
        <f>'PREMIER TRIMES.'!E1281</f>
        <v>0</v>
      </c>
    </row>
    <row r="777" spans="201:204" ht="33.75" customHeight="1" thickBot="1" x14ac:dyDescent="0.3">
      <c r="GS777" s="1484">
        <f>'PREMIER TRIMES.'!B1282</f>
        <v>0</v>
      </c>
      <c r="GT777" s="416">
        <f>'PREMIER TRIMES.'!C1282</f>
        <v>0</v>
      </c>
      <c r="GU777" s="1482">
        <f>'PREMIER TRIMES.'!D1282</f>
        <v>0</v>
      </c>
      <c r="GV777" s="1482">
        <f>'PREMIER TRIMES.'!E1282</f>
        <v>0</v>
      </c>
    </row>
    <row r="778" spans="201:204" ht="33.75" customHeight="1" thickBot="1" x14ac:dyDescent="0.3">
      <c r="GS778" s="1484">
        <f>'PREMIER TRIMES.'!B1283</f>
        <v>0</v>
      </c>
      <c r="GT778" s="416">
        <f>'PREMIER TRIMES.'!C1283</f>
        <v>0</v>
      </c>
      <c r="GU778" s="1482">
        <f>'PREMIER TRIMES.'!D1283</f>
        <v>0</v>
      </c>
      <c r="GV778" s="1482">
        <f>'PREMIER TRIMES.'!E1283</f>
        <v>0</v>
      </c>
    </row>
    <row r="779" spans="201:204" ht="33.75" customHeight="1" thickBot="1" x14ac:dyDescent="0.3">
      <c r="GS779" s="1228" t="s">
        <v>1</v>
      </c>
      <c r="GT779" s="1229" t="s">
        <v>265</v>
      </c>
      <c r="GU779" s="1228" t="s">
        <v>266</v>
      </c>
      <c r="GV779" s="1228" t="s">
        <v>55</v>
      </c>
    </row>
    <row r="780" spans="201:204" ht="33.75" customHeight="1" thickBot="1" x14ac:dyDescent="0.3">
      <c r="GS780" s="1484">
        <f>'PREMIER TRIMES.'!B1285</f>
        <v>0</v>
      </c>
      <c r="GT780" s="416">
        <f>'PREMIER TRIMES.'!C1285</f>
        <v>0</v>
      </c>
      <c r="GU780" s="1482">
        <f>'PREMIER TRIMES.'!D1285</f>
        <v>0</v>
      </c>
      <c r="GV780" s="1482">
        <f>'PREMIER TRIMES.'!E1285</f>
        <v>0</v>
      </c>
    </row>
    <row r="781" spans="201:204" ht="33.75" customHeight="1" thickBot="1" x14ac:dyDescent="0.3">
      <c r="GS781" s="1484">
        <f>'PREMIER TRIMES.'!B1286</f>
        <v>0</v>
      </c>
      <c r="GT781" s="416">
        <f>'PREMIER TRIMES.'!C1286</f>
        <v>0</v>
      </c>
      <c r="GU781" s="1482">
        <f>'PREMIER TRIMES.'!D1286</f>
        <v>0</v>
      </c>
      <c r="GV781" s="1482">
        <f>'PREMIER TRIMES.'!E1286</f>
        <v>0</v>
      </c>
    </row>
    <row r="782" spans="201:204" ht="33.75" customHeight="1" thickBot="1" x14ac:dyDescent="0.3">
      <c r="GS782" s="1484">
        <f>'PREMIER TRIMES.'!B1287</f>
        <v>0</v>
      </c>
      <c r="GT782" s="416">
        <f>'PREMIER TRIMES.'!C1287</f>
        <v>0</v>
      </c>
      <c r="GU782" s="1482">
        <f>'PREMIER TRIMES.'!D1287</f>
        <v>0</v>
      </c>
      <c r="GV782" s="1482">
        <f>'PREMIER TRIMES.'!E1287</f>
        <v>0</v>
      </c>
    </row>
    <row r="783" spans="201:204" ht="33.75" customHeight="1" thickBot="1" x14ac:dyDescent="0.3">
      <c r="GS783" s="1484">
        <f>'PREMIER TRIMES.'!B1288</f>
        <v>0</v>
      </c>
      <c r="GT783" s="416">
        <f>'PREMIER TRIMES.'!C1288</f>
        <v>0</v>
      </c>
      <c r="GU783" s="1482">
        <f>'PREMIER TRIMES.'!D1288</f>
        <v>0</v>
      </c>
      <c r="GV783" s="1482">
        <f>'PREMIER TRIMES.'!E1288</f>
        <v>0</v>
      </c>
    </row>
    <row r="784" spans="201:204" ht="33.75" customHeight="1" thickBot="1" x14ac:dyDescent="0.3">
      <c r="GS784" s="1484">
        <f>'PREMIER TRIMES.'!B1289</f>
        <v>0</v>
      </c>
      <c r="GT784" s="416">
        <f>'PREMIER TRIMES.'!C1289</f>
        <v>0</v>
      </c>
      <c r="GU784" s="1482">
        <f>'PREMIER TRIMES.'!D1289</f>
        <v>0</v>
      </c>
      <c r="GV784" s="1482">
        <f>'PREMIER TRIMES.'!E1289</f>
        <v>0</v>
      </c>
    </row>
    <row r="785" spans="201:204" ht="33.75" customHeight="1" thickBot="1" x14ac:dyDescent="0.3">
      <c r="GS785" s="1484">
        <f>'PREMIER TRIMES.'!B1290</f>
        <v>0</v>
      </c>
      <c r="GT785" s="416">
        <f>'PREMIER TRIMES.'!C1290</f>
        <v>0</v>
      </c>
      <c r="GU785" s="1482">
        <f>'PREMIER TRIMES.'!D1290</f>
        <v>0</v>
      </c>
      <c r="GV785" s="1482">
        <f>'PREMIER TRIMES.'!E1290</f>
        <v>0</v>
      </c>
    </row>
    <row r="786" spans="201:204" ht="33.75" customHeight="1" thickBot="1" x14ac:dyDescent="0.3">
      <c r="GS786" s="1484">
        <f>'PREMIER TRIMES.'!B1291</f>
        <v>0</v>
      </c>
      <c r="GT786" s="416">
        <f>'PREMIER TRIMES.'!C1291</f>
        <v>0</v>
      </c>
      <c r="GU786" s="1482">
        <f>'PREMIER TRIMES.'!D1291</f>
        <v>0</v>
      </c>
      <c r="GV786" s="1482">
        <f>'PREMIER TRIMES.'!E1291</f>
        <v>0</v>
      </c>
    </row>
    <row r="787" spans="201:204" ht="33.75" customHeight="1" thickBot="1" x14ac:dyDescent="0.3">
      <c r="GS787" s="1484">
        <f>'PREMIER TRIMES.'!B1292</f>
        <v>0</v>
      </c>
      <c r="GT787" s="416">
        <f>'PREMIER TRIMES.'!C1292</f>
        <v>0</v>
      </c>
      <c r="GU787" s="1482">
        <f>'PREMIER TRIMES.'!D1292</f>
        <v>0</v>
      </c>
      <c r="GV787" s="1482">
        <f>'PREMIER TRIMES.'!E1292</f>
        <v>0</v>
      </c>
    </row>
    <row r="788" spans="201:204" ht="33.75" customHeight="1" thickBot="1" x14ac:dyDescent="0.3">
      <c r="GS788" s="1484">
        <f>'PREMIER TRIMES.'!B1293</f>
        <v>0</v>
      </c>
      <c r="GT788" s="416">
        <f>'PREMIER TRIMES.'!C1293</f>
        <v>0</v>
      </c>
      <c r="GU788" s="1482">
        <f>'PREMIER TRIMES.'!D1293</f>
        <v>0</v>
      </c>
      <c r="GV788" s="1482">
        <f>'PREMIER TRIMES.'!E1293</f>
        <v>0</v>
      </c>
    </row>
    <row r="789" spans="201:204" ht="33.75" customHeight="1" thickBot="1" x14ac:dyDescent="0.3">
      <c r="GS789" s="1484">
        <f>'PREMIER TRIMES.'!B1294</f>
        <v>0</v>
      </c>
      <c r="GT789" s="416">
        <f>'PREMIER TRIMES.'!C1294</f>
        <v>0</v>
      </c>
      <c r="GU789" s="1482">
        <f>'PREMIER TRIMES.'!D1294</f>
        <v>0</v>
      </c>
      <c r="GV789" s="1482">
        <f>'PREMIER TRIMES.'!E1294</f>
        <v>0</v>
      </c>
    </row>
    <row r="790" spans="201:204" ht="33.75" customHeight="1" thickBot="1" x14ac:dyDescent="0.3">
      <c r="GS790" s="1484">
        <f>'PREMIER TRIMES.'!B1295</f>
        <v>0</v>
      </c>
      <c r="GT790" s="416">
        <f>'PREMIER TRIMES.'!C1295</f>
        <v>0</v>
      </c>
      <c r="GU790" s="1482">
        <f>'PREMIER TRIMES.'!D1295</f>
        <v>0</v>
      </c>
      <c r="GV790" s="1482">
        <f>'PREMIER TRIMES.'!E1295</f>
        <v>0</v>
      </c>
    </row>
    <row r="791" spans="201:204" ht="33.75" customHeight="1" thickBot="1" x14ac:dyDescent="0.3">
      <c r="GS791" s="1484">
        <f>'PREMIER TRIMES.'!B1296</f>
        <v>0</v>
      </c>
      <c r="GT791" s="416">
        <f>'PREMIER TRIMES.'!C1296</f>
        <v>0</v>
      </c>
      <c r="GU791" s="1482">
        <f>'PREMIER TRIMES.'!D1296</f>
        <v>0</v>
      </c>
      <c r="GV791" s="1482">
        <f>'PREMIER TRIMES.'!E1296</f>
        <v>0</v>
      </c>
    </row>
    <row r="792" spans="201:204" ht="33.75" customHeight="1" thickBot="1" x14ac:dyDescent="0.3">
      <c r="GS792" s="1484">
        <f>'PREMIER TRIMES.'!B1297</f>
        <v>0</v>
      </c>
      <c r="GT792" s="416">
        <f>'PREMIER TRIMES.'!C1297</f>
        <v>0</v>
      </c>
      <c r="GU792" s="1482">
        <f>'PREMIER TRIMES.'!D1297</f>
        <v>0</v>
      </c>
      <c r="GV792" s="1482">
        <f>'PREMIER TRIMES.'!E1297</f>
        <v>0</v>
      </c>
    </row>
    <row r="793" spans="201:204" ht="33.75" customHeight="1" thickBot="1" x14ac:dyDescent="0.3">
      <c r="GS793" s="1484">
        <f>'PREMIER TRIMES.'!B1298</f>
        <v>0</v>
      </c>
      <c r="GT793" s="416">
        <f>'PREMIER TRIMES.'!C1298</f>
        <v>0</v>
      </c>
      <c r="GU793" s="1482">
        <f>'PREMIER TRIMES.'!D1298</f>
        <v>0</v>
      </c>
      <c r="GV793" s="1482">
        <f>'PREMIER TRIMES.'!E1298</f>
        <v>0</v>
      </c>
    </row>
    <row r="794" spans="201:204" ht="33.75" customHeight="1" thickBot="1" x14ac:dyDescent="0.3">
      <c r="GS794" s="1484">
        <f>'PREMIER TRIMES.'!B1299</f>
        <v>0</v>
      </c>
      <c r="GT794" s="416">
        <f>'PREMIER TRIMES.'!C1299</f>
        <v>0</v>
      </c>
      <c r="GU794" s="1482">
        <f>'PREMIER TRIMES.'!D1299</f>
        <v>0</v>
      </c>
      <c r="GV794" s="1482">
        <f>'PREMIER TRIMES.'!E1299</f>
        <v>0</v>
      </c>
    </row>
    <row r="795" spans="201:204" ht="33.75" customHeight="1" thickBot="1" x14ac:dyDescent="0.3">
      <c r="GS795" s="1484">
        <f>'PREMIER TRIMES.'!B1300</f>
        <v>0</v>
      </c>
      <c r="GT795" s="416">
        <f>'PREMIER TRIMES.'!C1300</f>
        <v>0</v>
      </c>
      <c r="GU795" s="1482">
        <f>'PREMIER TRIMES.'!D1300</f>
        <v>0</v>
      </c>
      <c r="GV795" s="1482">
        <f>'PREMIER TRIMES.'!E1300</f>
        <v>0</v>
      </c>
    </row>
    <row r="796" spans="201:204" ht="33.75" customHeight="1" thickBot="1" x14ac:dyDescent="0.3">
      <c r="GS796" s="1484">
        <f>'PREMIER TRIMES.'!B1301</f>
        <v>0</v>
      </c>
      <c r="GT796" s="415">
        <f>'PREMIER TRIMES.'!C1301</f>
        <v>0</v>
      </c>
      <c r="GU796" s="1820">
        <f>'PREMIER TRIMES.'!D1301</f>
        <v>0</v>
      </c>
      <c r="GV796" s="1820">
        <f>'PREMIER TRIMES.'!E1301</f>
        <v>0</v>
      </c>
    </row>
    <row r="797" spans="201:204" ht="33.75" customHeight="1" thickBot="1" x14ac:dyDescent="0.3">
      <c r="GS797" s="1818"/>
      <c r="GT797" s="1783" t="s">
        <v>91</v>
      </c>
      <c r="GU797" s="1819"/>
      <c r="GV797" s="1819"/>
    </row>
    <row r="798" spans="201:204" ht="33.75" customHeight="1" x14ac:dyDescent="0.25">
      <c r="GS798" s="2042"/>
      <c r="GT798" s="2043"/>
      <c r="GU798" s="2043"/>
      <c r="GV798" s="2044"/>
    </row>
    <row r="799" spans="201:204" ht="33.75" customHeight="1" x14ac:dyDescent="0.25">
      <c r="GS799" s="2045"/>
      <c r="GT799" s="2046"/>
      <c r="GU799" s="2046"/>
      <c r="GV799" s="2047"/>
    </row>
    <row r="800" spans="201:204" ht="33.75" customHeight="1" thickBot="1" x14ac:dyDescent="0.3">
      <c r="GS800" s="2048"/>
      <c r="GT800" s="2049"/>
      <c r="GU800" s="2049"/>
      <c r="GV800" s="2050"/>
    </row>
    <row r="801" spans="202:211" ht="33.75" customHeight="1" x14ac:dyDescent="0.25">
      <c r="GT801" s="968"/>
      <c r="GU801" s="928"/>
      <c r="GV801" s="928"/>
      <c r="GW801" s="666"/>
    </row>
    <row r="802" spans="202:211" ht="35.25" customHeight="1" x14ac:dyDescent="0.3">
      <c r="GT802" s="968"/>
      <c r="GU802" s="928"/>
      <c r="GV802" s="928"/>
      <c r="GX802" s="704" t="s">
        <v>1065</v>
      </c>
      <c r="GY802" s="705"/>
      <c r="GZ802" s="700"/>
      <c r="HA802" s="700"/>
      <c r="HB802" s="700"/>
      <c r="HC802" s="712">
        <v>21</v>
      </c>
    </row>
    <row r="803" spans="202:211" ht="25.5" customHeight="1" x14ac:dyDescent="0.3">
      <c r="GT803" s="968"/>
      <c r="GU803" s="928"/>
      <c r="GV803" s="928"/>
      <c r="GX803" s="705" t="s">
        <v>1068</v>
      </c>
      <c r="GY803" s="705"/>
      <c r="GZ803" s="700"/>
      <c r="HA803" s="700"/>
      <c r="HB803" s="700"/>
      <c r="HC803" s="700"/>
    </row>
    <row r="804" spans="202:211" ht="19.5" customHeight="1" thickBot="1" x14ac:dyDescent="0.35">
      <c r="GT804" s="968"/>
      <c r="GU804" s="928"/>
      <c r="GV804" s="928"/>
      <c r="GX804" s="705"/>
      <c r="GY804" s="705"/>
      <c r="GZ804" s="700"/>
      <c r="HA804" s="700"/>
      <c r="HB804" s="700"/>
      <c r="HC804" s="700"/>
    </row>
    <row r="805" spans="202:211" ht="33.75" customHeight="1" thickBot="1" x14ac:dyDescent="0.3">
      <c r="GT805" s="968"/>
      <c r="GU805" s="928"/>
      <c r="GV805" s="928"/>
      <c r="GX805" s="1225" t="s">
        <v>1</v>
      </c>
      <c r="GY805" s="1225" t="s">
        <v>152</v>
      </c>
      <c r="GZ805" s="1225" t="s">
        <v>30</v>
      </c>
      <c r="HA805" s="1225" t="s">
        <v>299</v>
      </c>
      <c r="HB805" s="1225" t="s">
        <v>1061</v>
      </c>
      <c r="HC805" s="1225" t="s">
        <v>1062</v>
      </c>
    </row>
    <row r="806" spans="202:211" ht="33.75" customHeight="1" thickBot="1" x14ac:dyDescent="0.3">
      <c r="GT806" s="968"/>
      <c r="GU806" s="928"/>
      <c r="GV806" s="928"/>
      <c r="GX806" s="1484">
        <f>'PREMIER TRIMES.'!B1316</f>
        <v>0</v>
      </c>
      <c r="GY806" s="1513">
        <f>'PREMIER TRIMES.'!C1316</f>
        <v>0</v>
      </c>
      <c r="GZ806" s="1513">
        <f>'PREMIER TRIMES.'!D1316</f>
        <v>0</v>
      </c>
      <c r="HA806" s="1513">
        <f>'PREMIER TRIMES.'!E1316</f>
        <v>0</v>
      </c>
      <c r="HB806" s="1513">
        <f>'PREMIER TRIMES.'!F1316</f>
        <v>0</v>
      </c>
      <c r="HC806" s="1514">
        <f>'PREMIER TRIMES.'!G1316</f>
        <v>0</v>
      </c>
    </row>
    <row r="807" spans="202:211" ht="33.75" customHeight="1" thickBot="1" x14ac:dyDescent="0.3">
      <c r="GT807" s="968"/>
      <c r="GU807" s="928"/>
      <c r="GV807" s="928"/>
      <c r="GX807" s="1484">
        <f>'PREMIER TRIMES.'!B1317</f>
        <v>0</v>
      </c>
      <c r="GY807" s="1513">
        <f>'PREMIER TRIMES.'!C1317</f>
        <v>0</v>
      </c>
      <c r="GZ807" s="1513">
        <f>'PREMIER TRIMES.'!D1317</f>
        <v>0</v>
      </c>
      <c r="HA807" s="1513">
        <f>'PREMIER TRIMES.'!E1317</f>
        <v>0</v>
      </c>
      <c r="HB807" s="1513">
        <f>'PREMIER TRIMES.'!F1317</f>
        <v>0</v>
      </c>
      <c r="HC807" s="1514">
        <f>'PREMIER TRIMES.'!G1317</f>
        <v>0</v>
      </c>
    </row>
    <row r="808" spans="202:211" ht="33.75" customHeight="1" thickBot="1" x14ac:dyDescent="0.3">
      <c r="GT808" s="968"/>
      <c r="GU808" s="928"/>
      <c r="GV808" s="928"/>
      <c r="GX808" s="1484">
        <f>'PREMIER TRIMES.'!B1318</f>
        <v>0</v>
      </c>
      <c r="GY808" s="1513">
        <f>'PREMIER TRIMES.'!C1318</f>
        <v>0</v>
      </c>
      <c r="GZ808" s="1513">
        <f>'PREMIER TRIMES.'!D1318</f>
        <v>0</v>
      </c>
      <c r="HA808" s="1513">
        <f>'PREMIER TRIMES.'!E1318</f>
        <v>0</v>
      </c>
      <c r="HB808" s="1513">
        <f>'PREMIER TRIMES.'!F1318</f>
        <v>0</v>
      </c>
      <c r="HC808" s="1514">
        <f>'PREMIER TRIMES.'!G1318</f>
        <v>0</v>
      </c>
    </row>
    <row r="809" spans="202:211" ht="33.75" customHeight="1" thickBot="1" x14ac:dyDescent="0.3">
      <c r="GT809" s="968"/>
      <c r="GU809" s="928"/>
      <c r="GV809" s="928"/>
      <c r="GX809" s="1484">
        <f>'PREMIER TRIMES.'!B1319</f>
        <v>0</v>
      </c>
      <c r="GY809" s="1513">
        <f>'PREMIER TRIMES.'!C1319</f>
        <v>0</v>
      </c>
      <c r="GZ809" s="1513">
        <f>'PREMIER TRIMES.'!D1319</f>
        <v>0</v>
      </c>
      <c r="HA809" s="1513">
        <f>'PREMIER TRIMES.'!E1319</f>
        <v>0</v>
      </c>
      <c r="HB809" s="1513">
        <f>'PREMIER TRIMES.'!F1319</f>
        <v>0</v>
      </c>
      <c r="HC809" s="1514">
        <f>'PREMIER TRIMES.'!G1319</f>
        <v>0</v>
      </c>
    </row>
    <row r="810" spans="202:211" ht="33.75" customHeight="1" thickBot="1" x14ac:dyDescent="0.3">
      <c r="GT810" s="968"/>
      <c r="GU810" s="928"/>
      <c r="GV810" s="928"/>
      <c r="GX810" s="1484">
        <f>'PREMIER TRIMES.'!B1320</f>
        <v>0</v>
      </c>
      <c r="GY810" s="1513">
        <f>'PREMIER TRIMES.'!C1320</f>
        <v>0</v>
      </c>
      <c r="GZ810" s="1513">
        <f>'PREMIER TRIMES.'!D1320</f>
        <v>0</v>
      </c>
      <c r="HA810" s="1513">
        <f>'PREMIER TRIMES.'!E1320</f>
        <v>0</v>
      </c>
      <c r="HB810" s="1513">
        <f>'PREMIER TRIMES.'!F1320</f>
        <v>0</v>
      </c>
      <c r="HC810" s="1514">
        <f>'PREMIER TRIMES.'!G1320</f>
        <v>0</v>
      </c>
    </row>
    <row r="811" spans="202:211" ht="33.75" customHeight="1" thickBot="1" x14ac:dyDescent="0.3">
      <c r="GT811" s="968"/>
      <c r="GU811" s="928"/>
      <c r="GV811" s="928"/>
      <c r="GX811" s="1484">
        <f>'PREMIER TRIMES.'!B1321</f>
        <v>0</v>
      </c>
      <c r="GY811" s="1513">
        <f>'PREMIER TRIMES.'!C1321</f>
        <v>0</v>
      </c>
      <c r="GZ811" s="1513">
        <f>'PREMIER TRIMES.'!D1321</f>
        <v>0</v>
      </c>
      <c r="HA811" s="1513">
        <f>'PREMIER TRIMES.'!E1321</f>
        <v>0</v>
      </c>
      <c r="HB811" s="1513">
        <f>'PREMIER TRIMES.'!F1321</f>
        <v>0</v>
      </c>
      <c r="HC811" s="1514">
        <f>'PREMIER TRIMES.'!G1321</f>
        <v>0</v>
      </c>
    </row>
    <row r="812" spans="202:211" ht="33.75" customHeight="1" thickBot="1" x14ac:dyDescent="0.3">
      <c r="GT812" s="968"/>
      <c r="GU812" s="928"/>
      <c r="GV812" s="928"/>
      <c r="GX812" s="1484">
        <f>'PREMIER TRIMES.'!B1322</f>
        <v>0</v>
      </c>
      <c r="GY812" s="1513">
        <f>'PREMIER TRIMES.'!C1322</f>
        <v>0</v>
      </c>
      <c r="GZ812" s="1513">
        <f>'PREMIER TRIMES.'!D1322</f>
        <v>0</v>
      </c>
      <c r="HA812" s="1513">
        <f>'PREMIER TRIMES.'!E1322</f>
        <v>0</v>
      </c>
      <c r="HB812" s="1513">
        <f>'PREMIER TRIMES.'!F1322</f>
        <v>0</v>
      </c>
      <c r="HC812" s="1514">
        <f>'PREMIER TRIMES.'!G1322</f>
        <v>0</v>
      </c>
    </row>
    <row r="813" spans="202:211" ht="33.75" customHeight="1" thickBot="1" x14ac:dyDescent="0.3">
      <c r="GT813" s="968"/>
      <c r="GU813" s="928"/>
      <c r="GV813" s="928"/>
      <c r="GX813" s="1484">
        <f>'PREMIER TRIMES.'!B1323</f>
        <v>0</v>
      </c>
      <c r="GY813" s="1513">
        <f>'PREMIER TRIMES.'!C1323</f>
        <v>0</v>
      </c>
      <c r="GZ813" s="1513">
        <f>'PREMIER TRIMES.'!D1323</f>
        <v>0</v>
      </c>
      <c r="HA813" s="1513">
        <f>'PREMIER TRIMES.'!E1323</f>
        <v>0</v>
      </c>
      <c r="HB813" s="1513">
        <f>'PREMIER TRIMES.'!F1323</f>
        <v>0</v>
      </c>
      <c r="HC813" s="1514">
        <f>'PREMIER TRIMES.'!G1323</f>
        <v>0</v>
      </c>
    </row>
    <row r="814" spans="202:211" ht="33.75" customHeight="1" thickBot="1" x14ac:dyDescent="0.3">
      <c r="GT814" s="968"/>
      <c r="GU814" s="928"/>
      <c r="GV814" s="928"/>
      <c r="GX814" s="1484">
        <f>'PREMIER TRIMES.'!B1324</f>
        <v>0</v>
      </c>
      <c r="GY814" s="1513">
        <f>'PREMIER TRIMES.'!C1324</f>
        <v>0</v>
      </c>
      <c r="GZ814" s="1513">
        <f>'PREMIER TRIMES.'!D1324</f>
        <v>0</v>
      </c>
      <c r="HA814" s="1513">
        <f>'PREMIER TRIMES.'!E1324</f>
        <v>0</v>
      </c>
      <c r="HB814" s="1513">
        <f>'PREMIER TRIMES.'!F1324</f>
        <v>0</v>
      </c>
      <c r="HC814" s="1514">
        <f>'PREMIER TRIMES.'!G1324</f>
        <v>0</v>
      </c>
    </row>
    <row r="815" spans="202:211" ht="33.75" customHeight="1" thickBot="1" x14ac:dyDescent="0.3">
      <c r="GT815" s="968"/>
      <c r="GU815" s="928"/>
      <c r="GV815" s="928"/>
      <c r="GX815" s="1484">
        <f>'PREMIER TRIMES.'!B1325</f>
        <v>0</v>
      </c>
      <c r="GY815" s="1513">
        <f>'PREMIER TRIMES.'!C1325</f>
        <v>0</v>
      </c>
      <c r="GZ815" s="1513">
        <f>'PREMIER TRIMES.'!D1325</f>
        <v>0</v>
      </c>
      <c r="HA815" s="1513">
        <f>'PREMIER TRIMES.'!E1325</f>
        <v>0</v>
      </c>
      <c r="HB815" s="1513">
        <f>'PREMIER TRIMES.'!F1325</f>
        <v>0</v>
      </c>
      <c r="HC815" s="1514">
        <f>'PREMIER TRIMES.'!G1325</f>
        <v>0</v>
      </c>
    </row>
    <row r="816" spans="202:211" ht="33.75" customHeight="1" thickBot="1" x14ac:dyDescent="0.3">
      <c r="GT816" s="968"/>
      <c r="GU816" s="928"/>
      <c r="GV816" s="928"/>
      <c r="GX816" s="1484">
        <f>'PREMIER TRIMES.'!B1326</f>
        <v>0</v>
      </c>
      <c r="GY816" s="1513">
        <f>'PREMIER TRIMES.'!C1326</f>
        <v>0</v>
      </c>
      <c r="GZ816" s="1513">
        <f>'PREMIER TRIMES.'!D1326</f>
        <v>0</v>
      </c>
      <c r="HA816" s="1513">
        <f>'PREMIER TRIMES.'!E1326</f>
        <v>0</v>
      </c>
      <c r="HB816" s="1513">
        <f>'PREMIER TRIMES.'!F1326</f>
        <v>0</v>
      </c>
      <c r="HC816" s="1514">
        <f>'PREMIER TRIMES.'!G1326</f>
        <v>0</v>
      </c>
    </row>
    <row r="817" spans="202:211" ht="33.75" customHeight="1" thickBot="1" x14ac:dyDescent="0.3">
      <c r="GT817" s="968"/>
      <c r="GU817" s="928"/>
      <c r="GV817" s="928"/>
      <c r="GX817" s="1484">
        <f>'PREMIER TRIMES.'!B1327</f>
        <v>0</v>
      </c>
      <c r="GY817" s="1513">
        <f>'PREMIER TRIMES.'!C1327</f>
        <v>0</v>
      </c>
      <c r="GZ817" s="1513">
        <f>'PREMIER TRIMES.'!D1327</f>
        <v>0</v>
      </c>
      <c r="HA817" s="1513">
        <f>'PREMIER TRIMES.'!E1327</f>
        <v>0</v>
      </c>
      <c r="HB817" s="1513">
        <f>'PREMIER TRIMES.'!F1327</f>
        <v>0</v>
      </c>
      <c r="HC817" s="1514">
        <f>'PREMIER TRIMES.'!G1327</f>
        <v>0</v>
      </c>
    </row>
    <row r="818" spans="202:211" ht="33.75" customHeight="1" thickBot="1" x14ac:dyDescent="0.3">
      <c r="GT818" s="968"/>
      <c r="GU818" s="928"/>
      <c r="GV818" s="928"/>
      <c r="GX818" s="1484">
        <f>'PREMIER TRIMES.'!B1328</f>
        <v>0</v>
      </c>
      <c r="GY818" s="1513">
        <f>'PREMIER TRIMES.'!C1328</f>
        <v>0</v>
      </c>
      <c r="GZ818" s="1513">
        <f>'PREMIER TRIMES.'!D1328</f>
        <v>0</v>
      </c>
      <c r="HA818" s="1513">
        <f>'PREMIER TRIMES.'!E1328</f>
        <v>0</v>
      </c>
      <c r="HB818" s="1513">
        <f>'PREMIER TRIMES.'!F1328</f>
        <v>0</v>
      </c>
      <c r="HC818" s="1514">
        <f>'PREMIER TRIMES.'!G1328</f>
        <v>0</v>
      </c>
    </row>
    <row r="819" spans="202:211" ht="33.75" customHeight="1" thickBot="1" x14ac:dyDescent="0.3">
      <c r="GT819" s="968"/>
      <c r="GU819" s="928"/>
      <c r="GV819" s="928"/>
      <c r="GX819" s="1484">
        <f>'PREMIER TRIMES.'!B1329</f>
        <v>0</v>
      </c>
      <c r="GY819" s="1513">
        <f>'PREMIER TRIMES.'!C1329</f>
        <v>0</v>
      </c>
      <c r="GZ819" s="1513">
        <f>'PREMIER TRIMES.'!D1329</f>
        <v>0</v>
      </c>
      <c r="HA819" s="1513">
        <f>'PREMIER TRIMES.'!E1329</f>
        <v>0</v>
      </c>
      <c r="HB819" s="1513">
        <f>'PREMIER TRIMES.'!F1329</f>
        <v>0</v>
      </c>
      <c r="HC819" s="1514">
        <f>'PREMIER TRIMES.'!G1329</f>
        <v>0</v>
      </c>
    </row>
    <row r="820" spans="202:211" ht="33.75" customHeight="1" thickBot="1" x14ac:dyDescent="0.3">
      <c r="GT820" s="968"/>
      <c r="GU820" s="928"/>
      <c r="GV820" s="928"/>
      <c r="GX820" s="1484">
        <f>'PREMIER TRIMES.'!B1330</f>
        <v>0</v>
      </c>
      <c r="GY820" s="1513">
        <f>'PREMIER TRIMES.'!C1330</f>
        <v>0</v>
      </c>
      <c r="GZ820" s="1513">
        <f>'PREMIER TRIMES.'!D1330</f>
        <v>0</v>
      </c>
      <c r="HA820" s="1513">
        <f>'PREMIER TRIMES.'!E1330</f>
        <v>0</v>
      </c>
      <c r="HB820" s="1513">
        <f>'PREMIER TRIMES.'!F1330</f>
        <v>0</v>
      </c>
      <c r="HC820" s="1514">
        <f>'PREMIER TRIMES.'!G1330</f>
        <v>0</v>
      </c>
    </row>
    <row r="821" spans="202:211" ht="33.75" customHeight="1" thickBot="1" x14ac:dyDescent="0.3">
      <c r="GT821" s="968"/>
      <c r="GU821" s="928"/>
      <c r="GV821" s="928"/>
      <c r="GX821" s="1484">
        <f>'PREMIER TRIMES.'!B1331</f>
        <v>0</v>
      </c>
      <c r="GY821" s="1513">
        <f>'PREMIER TRIMES.'!C1331</f>
        <v>0</v>
      </c>
      <c r="GZ821" s="1513">
        <f>'PREMIER TRIMES.'!D1331</f>
        <v>0</v>
      </c>
      <c r="HA821" s="1513">
        <f>'PREMIER TRIMES.'!E1331</f>
        <v>0</v>
      </c>
      <c r="HB821" s="1513">
        <f>'PREMIER TRIMES.'!F1331</f>
        <v>0</v>
      </c>
      <c r="HC821" s="1514">
        <f>'PREMIER TRIMES.'!G1331</f>
        <v>0</v>
      </c>
    </row>
    <row r="822" spans="202:211" ht="33.75" customHeight="1" thickBot="1" x14ac:dyDescent="0.3">
      <c r="GT822" s="968"/>
      <c r="GU822" s="928"/>
      <c r="GV822" s="928"/>
      <c r="GX822" s="1484">
        <f>'PREMIER TRIMES.'!B1332</f>
        <v>0</v>
      </c>
      <c r="GY822" s="1513">
        <f>'PREMIER TRIMES.'!C1332</f>
        <v>0</v>
      </c>
      <c r="GZ822" s="1513">
        <f>'PREMIER TRIMES.'!D1332</f>
        <v>0</v>
      </c>
      <c r="HA822" s="1513">
        <f>'PREMIER TRIMES.'!E1332</f>
        <v>0</v>
      </c>
      <c r="HB822" s="1513">
        <f>'PREMIER TRIMES.'!F1332</f>
        <v>0</v>
      </c>
      <c r="HC822" s="1514">
        <f>'PREMIER TRIMES.'!G1332</f>
        <v>0</v>
      </c>
    </row>
    <row r="823" spans="202:211" ht="33.75" customHeight="1" thickBot="1" x14ac:dyDescent="0.3">
      <c r="GT823" s="968"/>
      <c r="GU823" s="928"/>
      <c r="GV823" s="928"/>
      <c r="GX823" s="1484">
        <f>'PREMIER TRIMES.'!B1333</f>
        <v>0</v>
      </c>
      <c r="GY823" s="1513">
        <f>'PREMIER TRIMES.'!C1333</f>
        <v>0</v>
      </c>
      <c r="GZ823" s="1513">
        <f>'PREMIER TRIMES.'!D1333</f>
        <v>0</v>
      </c>
      <c r="HA823" s="1513">
        <f>'PREMIER TRIMES.'!E1333</f>
        <v>0</v>
      </c>
      <c r="HB823" s="1513">
        <f>'PREMIER TRIMES.'!F1333</f>
        <v>0</v>
      </c>
      <c r="HC823" s="1514">
        <f>'PREMIER TRIMES.'!G1333</f>
        <v>0</v>
      </c>
    </row>
    <row r="824" spans="202:211" ht="33.75" customHeight="1" thickBot="1" x14ac:dyDescent="0.3">
      <c r="GT824" s="968"/>
      <c r="GU824" s="928"/>
      <c r="GV824" s="928"/>
      <c r="GX824" s="1225" t="s">
        <v>1</v>
      </c>
      <c r="GY824" s="1225" t="s">
        <v>152</v>
      </c>
      <c r="GZ824" s="1225" t="s">
        <v>30</v>
      </c>
      <c r="HA824" s="1225" t="s">
        <v>299</v>
      </c>
      <c r="HB824" s="1225" t="s">
        <v>1061</v>
      </c>
      <c r="HC824" s="1225" t="s">
        <v>1062</v>
      </c>
    </row>
    <row r="825" spans="202:211" ht="33.75" customHeight="1" thickBot="1" x14ac:dyDescent="0.3">
      <c r="GT825" s="968"/>
      <c r="GU825" s="928"/>
      <c r="GV825" s="928"/>
      <c r="GX825" s="1484">
        <f>'PREMIER TRIMES.'!B1335</f>
        <v>0</v>
      </c>
      <c r="GY825" s="1513">
        <f>'PREMIER TRIMES.'!C1335</f>
        <v>0</v>
      </c>
      <c r="GZ825" s="1513">
        <f>'PREMIER TRIMES.'!D1335</f>
        <v>0</v>
      </c>
      <c r="HA825" s="1513">
        <f>'PREMIER TRIMES.'!E1335</f>
        <v>0</v>
      </c>
      <c r="HB825" s="1513">
        <f>'PREMIER TRIMES.'!F1335</f>
        <v>0</v>
      </c>
      <c r="HC825" s="1514">
        <f>'PREMIER TRIMES.'!G1335</f>
        <v>0</v>
      </c>
    </row>
    <row r="826" spans="202:211" ht="33.75" customHeight="1" thickBot="1" x14ac:dyDescent="0.3">
      <c r="GT826" s="968"/>
      <c r="GU826" s="928"/>
      <c r="GV826" s="928"/>
      <c r="GX826" s="1484">
        <f>'PREMIER TRIMES.'!B1336</f>
        <v>0</v>
      </c>
      <c r="GY826" s="1513">
        <f>'PREMIER TRIMES.'!C1336</f>
        <v>0</v>
      </c>
      <c r="GZ826" s="1513">
        <f>'PREMIER TRIMES.'!D1336</f>
        <v>0</v>
      </c>
      <c r="HA826" s="1513">
        <f>'PREMIER TRIMES.'!E1336</f>
        <v>0</v>
      </c>
      <c r="HB826" s="1513">
        <f>'PREMIER TRIMES.'!F1336</f>
        <v>0</v>
      </c>
      <c r="HC826" s="1514">
        <f>'PREMIER TRIMES.'!G1336</f>
        <v>0</v>
      </c>
    </row>
    <row r="827" spans="202:211" ht="33.75" customHeight="1" thickBot="1" x14ac:dyDescent="0.3">
      <c r="GT827" s="968"/>
      <c r="GU827" s="928"/>
      <c r="GV827" s="928"/>
      <c r="GX827" s="1484">
        <f>'PREMIER TRIMES.'!B1337</f>
        <v>0</v>
      </c>
      <c r="GY827" s="1513">
        <f>'PREMIER TRIMES.'!C1337</f>
        <v>0</v>
      </c>
      <c r="GZ827" s="1513">
        <f>'PREMIER TRIMES.'!D1337</f>
        <v>0</v>
      </c>
      <c r="HA827" s="1513">
        <f>'PREMIER TRIMES.'!E1337</f>
        <v>0</v>
      </c>
      <c r="HB827" s="1513">
        <f>'PREMIER TRIMES.'!F1337</f>
        <v>0</v>
      </c>
      <c r="HC827" s="1514">
        <f>'PREMIER TRIMES.'!G1337</f>
        <v>0</v>
      </c>
    </row>
    <row r="828" spans="202:211" ht="33.75" customHeight="1" thickBot="1" x14ac:dyDescent="0.3">
      <c r="GT828" s="968"/>
      <c r="GU828" s="928"/>
      <c r="GV828" s="928"/>
      <c r="GX828" s="1484">
        <f>'PREMIER TRIMES.'!B1338</f>
        <v>0</v>
      </c>
      <c r="GY828" s="1513">
        <f>'PREMIER TRIMES.'!C1338</f>
        <v>0</v>
      </c>
      <c r="GZ828" s="1513">
        <f>'PREMIER TRIMES.'!D1338</f>
        <v>0</v>
      </c>
      <c r="HA828" s="1513">
        <f>'PREMIER TRIMES.'!E1338</f>
        <v>0</v>
      </c>
      <c r="HB828" s="1513">
        <f>'PREMIER TRIMES.'!F1338</f>
        <v>0</v>
      </c>
      <c r="HC828" s="1514">
        <f>'PREMIER TRIMES.'!G1338</f>
        <v>0</v>
      </c>
    </row>
    <row r="829" spans="202:211" ht="33.75" customHeight="1" thickBot="1" x14ac:dyDescent="0.3">
      <c r="GT829" s="968"/>
      <c r="GU829" s="928"/>
      <c r="GV829" s="928"/>
      <c r="GX829" s="1484">
        <f>'PREMIER TRIMES.'!B1339</f>
        <v>0</v>
      </c>
      <c r="GY829" s="1513">
        <f>'PREMIER TRIMES.'!C1339</f>
        <v>0</v>
      </c>
      <c r="GZ829" s="1513">
        <f>'PREMIER TRIMES.'!D1339</f>
        <v>0</v>
      </c>
      <c r="HA829" s="1513">
        <f>'PREMIER TRIMES.'!E1339</f>
        <v>0</v>
      </c>
      <c r="HB829" s="1513">
        <f>'PREMIER TRIMES.'!F1339</f>
        <v>0</v>
      </c>
      <c r="HC829" s="1514">
        <f>'PREMIER TRIMES.'!G1339</f>
        <v>0</v>
      </c>
    </row>
    <row r="830" spans="202:211" ht="33.75" customHeight="1" thickBot="1" x14ac:dyDescent="0.3">
      <c r="GT830" s="968"/>
      <c r="GU830" s="928"/>
      <c r="GV830" s="928"/>
      <c r="GX830" s="1484">
        <f>'PREMIER TRIMES.'!B1340</f>
        <v>0</v>
      </c>
      <c r="GY830" s="1513">
        <f>'PREMIER TRIMES.'!C1340</f>
        <v>0</v>
      </c>
      <c r="GZ830" s="1513">
        <f>'PREMIER TRIMES.'!D1340</f>
        <v>0</v>
      </c>
      <c r="HA830" s="1513">
        <f>'PREMIER TRIMES.'!E1340</f>
        <v>0</v>
      </c>
      <c r="HB830" s="1513">
        <f>'PREMIER TRIMES.'!F1340</f>
        <v>0</v>
      </c>
      <c r="HC830" s="1514">
        <f>'PREMIER TRIMES.'!G1340</f>
        <v>0</v>
      </c>
    </row>
    <row r="831" spans="202:211" ht="33.75" customHeight="1" thickBot="1" x14ac:dyDescent="0.3">
      <c r="GT831" s="968"/>
      <c r="GU831" s="928"/>
      <c r="GV831" s="928"/>
      <c r="GX831" s="1484">
        <f>'PREMIER TRIMES.'!B1341</f>
        <v>0</v>
      </c>
      <c r="GY831" s="1513">
        <f>'PREMIER TRIMES.'!C1341</f>
        <v>0</v>
      </c>
      <c r="GZ831" s="1513">
        <f>'PREMIER TRIMES.'!D1341</f>
        <v>0</v>
      </c>
      <c r="HA831" s="1513">
        <f>'PREMIER TRIMES.'!E1341</f>
        <v>0</v>
      </c>
      <c r="HB831" s="1513">
        <f>'PREMIER TRIMES.'!F1341</f>
        <v>0</v>
      </c>
      <c r="HC831" s="1514">
        <f>'PREMIER TRIMES.'!G1341</f>
        <v>0</v>
      </c>
    </row>
    <row r="832" spans="202:211" ht="33.75" customHeight="1" thickBot="1" x14ac:dyDescent="0.3">
      <c r="GT832" s="968"/>
      <c r="GU832" s="928"/>
      <c r="GV832" s="928"/>
      <c r="GX832" s="1484">
        <f>'PREMIER TRIMES.'!B1342</f>
        <v>0</v>
      </c>
      <c r="GY832" s="1513">
        <f>'PREMIER TRIMES.'!C1342</f>
        <v>0</v>
      </c>
      <c r="GZ832" s="1513">
        <f>'PREMIER TRIMES.'!D1342</f>
        <v>0</v>
      </c>
      <c r="HA832" s="1513">
        <f>'PREMIER TRIMES.'!E1342</f>
        <v>0</v>
      </c>
      <c r="HB832" s="1513">
        <f>'PREMIER TRIMES.'!F1342</f>
        <v>0</v>
      </c>
      <c r="HC832" s="1514">
        <f>'PREMIER TRIMES.'!G1342</f>
        <v>0</v>
      </c>
    </row>
    <row r="833" spans="202:227" ht="33.75" customHeight="1" thickBot="1" x14ac:dyDescent="0.3">
      <c r="GT833" s="968"/>
      <c r="GU833" s="928"/>
      <c r="GV833" s="928"/>
      <c r="GX833" s="1484">
        <f>'PREMIER TRIMES.'!B1343</f>
        <v>0</v>
      </c>
      <c r="GY833" s="1513">
        <f>'PREMIER TRIMES.'!C1343</f>
        <v>0</v>
      </c>
      <c r="GZ833" s="1513">
        <f>'PREMIER TRIMES.'!D1343</f>
        <v>0</v>
      </c>
      <c r="HA833" s="1513">
        <f>'PREMIER TRIMES.'!E1343</f>
        <v>0</v>
      </c>
      <c r="HB833" s="1513">
        <f>'PREMIER TRIMES.'!F1343</f>
        <v>0</v>
      </c>
      <c r="HC833" s="1514">
        <f>'PREMIER TRIMES.'!G1343</f>
        <v>0</v>
      </c>
    </row>
    <row r="834" spans="202:227" ht="33.75" customHeight="1" thickBot="1" x14ac:dyDescent="0.3">
      <c r="GT834" s="968"/>
      <c r="GU834" s="928"/>
      <c r="GV834" s="928"/>
      <c r="GX834" s="1484">
        <f>'PREMIER TRIMES.'!B1344</f>
        <v>0</v>
      </c>
      <c r="GY834" s="1513">
        <f>'PREMIER TRIMES.'!C1344</f>
        <v>0</v>
      </c>
      <c r="GZ834" s="1513">
        <f>'PREMIER TRIMES.'!D1344</f>
        <v>0</v>
      </c>
      <c r="HA834" s="1513">
        <f>'PREMIER TRIMES.'!E1344</f>
        <v>0</v>
      </c>
      <c r="HB834" s="1513">
        <f>'PREMIER TRIMES.'!F1344</f>
        <v>0</v>
      </c>
      <c r="HC834" s="1514">
        <f>'PREMIER TRIMES.'!G1344</f>
        <v>0</v>
      </c>
    </row>
    <row r="835" spans="202:227" ht="33.75" customHeight="1" thickBot="1" x14ac:dyDescent="0.3">
      <c r="GT835" s="968"/>
      <c r="GU835" s="928"/>
      <c r="GV835" s="928"/>
      <c r="GX835" s="1484">
        <f>'PREMIER TRIMES.'!B1345</f>
        <v>0</v>
      </c>
      <c r="GY835" s="1513">
        <f>'PREMIER TRIMES.'!C1345</f>
        <v>0</v>
      </c>
      <c r="GZ835" s="1513">
        <f>'PREMIER TRIMES.'!D1345</f>
        <v>0</v>
      </c>
      <c r="HA835" s="1513">
        <f>'PREMIER TRIMES.'!E1345</f>
        <v>0</v>
      </c>
      <c r="HB835" s="1513">
        <f>'PREMIER TRIMES.'!F1345</f>
        <v>0</v>
      </c>
      <c r="HC835" s="1514">
        <f>'PREMIER TRIMES.'!G1345</f>
        <v>0</v>
      </c>
    </row>
    <row r="836" spans="202:227" x14ac:dyDescent="0.25">
      <c r="HD836" s="666"/>
    </row>
    <row r="837" spans="202:227" ht="20.25" x14ac:dyDescent="0.3">
      <c r="HE837" s="716" t="s">
        <v>974</v>
      </c>
      <c r="HF837" s="382"/>
      <c r="HG837" s="382"/>
      <c r="HH837" s="382"/>
      <c r="HI837" s="382"/>
      <c r="HJ837" s="382"/>
      <c r="HK837" s="382"/>
      <c r="HL837" s="712">
        <v>22</v>
      </c>
      <c r="HM837" s="712"/>
      <c r="HN837" s="712"/>
      <c r="HO837" s="712"/>
      <c r="HP837" s="712"/>
      <c r="HQ837" s="712"/>
      <c r="HR837" s="712"/>
      <c r="HS837" s="712"/>
    </row>
    <row r="838" spans="202:227" ht="19.5" thickBot="1" x14ac:dyDescent="0.35">
      <c r="HE838" s="705"/>
      <c r="HF838" s="382"/>
      <c r="HG838" s="382"/>
      <c r="HH838" s="382"/>
      <c r="HI838" s="382"/>
      <c r="HJ838" s="382"/>
      <c r="HK838" s="382"/>
      <c r="HL838" s="382"/>
      <c r="HM838" s="382"/>
      <c r="HN838" s="382"/>
      <c r="HO838" s="382"/>
      <c r="HP838" s="382"/>
      <c r="HQ838" s="382"/>
      <c r="HR838" s="382"/>
      <c r="HS838" s="382"/>
    </row>
    <row r="839" spans="202:227" ht="42.75" thickBot="1" x14ac:dyDescent="0.3">
      <c r="HE839" s="1228" t="s">
        <v>1</v>
      </c>
      <c r="HF839" s="1228" t="s">
        <v>268</v>
      </c>
      <c r="HG839" s="1228" t="s">
        <v>754</v>
      </c>
      <c r="HH839" s="1228" t="s">
        <v>151</v>
      </c>
      <c r="HI839" s="1228" t="s">
        <v>158</v>
      </c>
      <c r="HJ839" s="1228" t="s">
        <v>30</v>
      </c>
      <c r="HK839" s="1228" t="s">
        <v>270</v>
      </c>
      <c r="HL839" s="1228" t="s">
        <v>271</v>
      </c>
      <c r="HM839" s="712"/>
      <c r="HN839" s="712"/>
      <c r="HO839" s="712"/>
      <c r="HP839" s="712"/>
      <c r="HQ839" s="712"/>
      <c r="HR839" s="712"/>
      <c r="HS839" s="712"/>
    </row>
    <row r="840" spans="202:227" ht="27.75" customHeight="1" thickBot="1" x14ac:dyDescent="0.35">
      <c r="HE840" s="1484">
        <f>'PREMIER TRIMES.'!B1352</f>
        <v>0</v>
      </c>
      <c r="HF840" s="415">
        <f>'PREMIER TRIMES.'!C1352</f>
        <v>0</v>
      </c>
      <c r="HG840" s="1482">
        <f>'PREMIER TRIMES.'!D1352</f>
        <v>0</v>
      </c>
      <c r="HH840" s="1482">
        <f>'PREMIER TRIMES.'!E1352</f>
        <v>0</v>
      </c>
      <c r="HI840" s="293">
        <f>'PREMIER TRIMES.'!F1352</f>
        <v>0</v>
      </c>
      <c r="HJ840" s="293">
        <f>'PREMIER TRIMES.'!G1352</f>
        <v>0</v>
      </c>
      <c r="HK840" s="293">
        <f>'PREMIER TRIMES.'!H1352</f>
        <v>0</v>
      </c>
      <c r="HL840" s="1482">
        <f>'PREMIER TRIMES.'!I1352</f>
        <v>0</v>
      </c>
      <c r="HM840" s="382"/>
      <c r="HN840" s="382"/>
      <c r="HO840" s="382"/>
      <c r="HP840" s="382"/>
      <c r="HQ840" s="382"/>
      <c r="HR840" s="382"/>
      <c r="HS840" s="382"/>
    </row>
    <row r="841" spans="202:227" ht="27.75" customHeight="1" thickBot="1" x14ac:dyDescent="0.3">
      <c r="HE841" s="1484">
        <f>'PREMIER TRIMES.'!B1353</f>
        <v>0</v>
      </c>
      <c r="HF841" s="416">
        <f>'PREMIER TRIMES.'!C1353</f>
        <v>0</v>
      </c>
      <c r="HG841" s="1482">
        <f>'PREMIER TRIMES.'!D1353</f>
        <v>0</v>
      </c>
      <c r="HH841" s="1482">
        <f>'PREMIER TRIMES.'!E1353</f>
        <v>0</v>
      </c>
      <c r="HI841" s="293">
        <f>'PREMIER TRIMES.'!F1353</f>
        <v>0</v>
      </c>
      <c r="HJ841" s="293">
        <f>'PREMIER TRIMES.'!G1353</f>
        <v>0</v>
      </c>
      <c r="HK841" s="293">
        <f>'PREMIER TRIMES.'!H1353</f>
        <v>0</v>
      </c>
      <c r="HL841" s="1482">
        <f>'PREMIER TRIMES.'!I1353</f>
        <v>0</v>
      </c>
      <c r="HM841" s="928"/>
      <c r="HN841" s="928"/>
      <c r="HO841" s="928"/>
      <c r="HP841" s="928"/>
      <c r="HQ841" s="928"/>
      <c r="HR841" s="928"/>
      <c r="HS841" s="928"/>
    </row>
    <row r="842" spans="202:227" ht="27.75" customHeight="1" thickBot="1" x14ac:dyDescent="0.3">
      <c r="HE842" s="1484">
        <f>'PREMIER TRIMES.'!B1354</f>
        <v>0</v>
      </c>
      <c r="HF842" s="416">
        <f>'PREMIER TRIMES.'!C1354</f>
        <v>0</v>
      </c>
      <c r="HG842" s="1482">
        <f>'PREMIER TRIMES.'!D1354</f>
        <v>0</v>
      </c>
      <c r="HH842" s="1482">
        <f>'PREMIER TRIMES.'!E1354</f>
        <v>0</v>
      </c>
      <c r="HI842" s="293">
        <f>'PREMIER TRIMES.'!F1354</f>
        <v>0</v>
      </c>
      <c r="HJ842" s="293">
        <f>'PREMIER TRIMES.'!G1354</f>
        <v>0</v>
      </c>
      <c r="HK842" s="293">
        <f>'PREMIER TRIMES.'!H1354</f>
        <v>0</v>
      </c>
      <c r="HL842" s="1482">
        <f>'PREMIER TRIMES.'!I1354</f>
        <v>0</v>
      </c>
      <c r="HM842" s="928"/>
      <c r="HN842" s="928"/>
      <c r="HO842" s="928"/>
      <c r="HP842" s="928"/>
      <c r="HQ842" s="928"/>
      <c r="HR842" s="928"/>
      <c r="HS842" s="928"/>
    </row>
    <row r="843" spans="202:227" ht="27.75" customHeight="1" thickBot="1" x14ac:dyDescent="0.3">
      <c r="HE843" s="1484">
        <f>'PREMIER TRIMES.'!B1355</f>
        <v>0</v>
      </c>
      <c r="HF843" s="415">
        <f>'PREMIER TRIMES.'!C1355</f>
        <v>0</v>
      </c>
      <c r="HG843" s="1482">
        <f>'PREMIER TRIMES.'!D1355</f>
        <v>0</v>
      </c>
      <c r="HH843" s="1482">
        <f>'PREMIER TRIMES.'!E1355</f>
        <v>0</v>
      </c>
      <c r="HI843" s="293">
        <f>'PREMIER TRIMES.'!F1355</f>
        <v>0</v>
      </c>
      <c r="HJ843" s="293">
        <f>'PREMIER TRIMES.'!G1355</f>
        <v>0</v>
      </c>
      <c r="HK843" s="293">
        <f>'PREMIER TRIMES.'!H1355</f>
        <v>0</v>
      </c>
      <c r="HL843" s="1482">
        <f>'PREMIER TRIMES.'!I1355</f>
        <v>0</v>
      </c>
      <c r="HM843" s="928"/>
      <c r="HN843" s="928"/>
      <c r="HO843" s="928"/>
      <c r="HP843" s="928"/>
      <c r="HQ843" s="928"/>
      <c r="HR843" s="928"/>
      <c r="HS843" s="928"/>
    </row>
    <row r="844" spans="202:227" ht="27.75" customHeight="1" thickBot="1" x14ac:dyDescent="0.3">
      <c r="HE844" s="1484">
        <f>'PREMIER TRIMES.'!B1356</f>
        <v>0</v>
      </c>
      <c r="HF844" s="416">
        <f>'PREMIER TRIMES.'!C1356</f>
        <v>0</v>
      </c>
      <c r="HG844" s="1482">
        <f>'PREMIER TRIMES.'!D1356</f>
        <v>0</v>
      </c>
      <c r="HH844" s="1482">
        <f>'PREMIER TRIMES.'!E1356</f>
        <v>0</v>
      </c>
      <c r="HI844" s="293">
        <f>'PREMIER TRIMES.'!F1356</f>
        <v>0</v>
      </c>
      <c r="HJ844" s="293">
        <f>'PREMIER TRIMES.'!G1356</f>
        <v>0</v>
      </c>
      <c r="HK844" s="293">
        <f>'PREMIER TRIMES.'!H1356</f>
        <v>0</v>
      </c>
      <c r="HL844" s="1482">
        <f>'PREMIER TRIMES.'!I1356</f>
        <v>0</v>
      </c>
      <c r="HM844" s="928"/>
      <c r="HN844" s="928"/>
      <c r="HO844" s="928"/>
      <c r="HP844" s="928"/>
      <c r="HQ844" s="928"/>
      <c r="HR844" s="928"/>
      <c r="HS844" s="928"/>
    </row>
    <row r="845" spans="202:227" ht="27.75" customHeight="1" thickBot="1" x14ac:dyDescent="0.3">
      <c r="HE845" s="1484">
        <f>'PREMIER TRIMES.'!B1357</f>
        <v>0</v>
      </c>
      <c r="HF845" s="416">
        <f>'PREMIER TRIMES.'!C1357</f>
        <v>0</v>
      </c>
      <c r="HG845" s="1482">
        <f>'PREMIER TRIMES.'!D1357</f>
        <v>0</v>
      </c>
      <c r="HH845" s="1482">
        <f>'PREMIER TRIMES.'!E1357</f>
        <v>0</v>
      </c>
      <c r="HI845" s="293">
        <f>'PREMIER TRIMES.'!F1357</f>
        <v>0</v>
      </c>
      <c r="HJ845" s="293">
        <f>'PREMIER TRIMES.'!G1357</f>
        <v>0</v>
      </c>
      <c r="HK845" s="293">
        <f>'PREMIER TRIMES.'!H1357</f>
        <v>0</v>
      </c>
      <c r="HL845" s="1482">
        <f>'PREMIER TRIMES.'!I1357</f>
        <v>0</v>
      </c>
      <c r="HM845" s="928"/>
      <c r="HN845" s="928"/>
      <c r="HO845" s="928"/>
      <c r="HP845" s="928"/>
      <c r="HQ845" s="928"/>
      <c r="HR845" s="928"/>
      <c r="HS845" s="928"/>
    </row>
    <row r="846" spans="202:227" ht="27.75" customHeight="1" thickBot="1" x14ac:dyDescent="0.3">
      <c r="HE846" s="1484">
        <f>'PREMIER TRIMES.'!B1358</f>
        <v>0</v>
      </c>
      <c r="HF846" s="415">
        <f>'PREMIER TRIMES.'!C1358</f>
        <v>0</v>
      </c>
      <c r="HG846" s="1482">
        <f>'PREMIER TRIMES.'!D1358</f>
        <v>0</v>
      </c>
      <c r="HH846" s="1482">
        <f>'PREMIER TRIMES.'!E1358</f>
        <v>0</v>
      </c>
      <c r="HI846" s="293">
        <f>'PREMIER TRIMES.'!F1358</f>
        <v>0</v>
      </c>
      <c r="HJ846" s="293">
        <f>'PREMIER TRIMES.'!G1358</f>
        <v>0</v>
      </c>
      <c r="HK846" s="293">
        <f>'PREMIER TRIMES.'!H1358</f>
        <v>0</v>
      </c>
      <c r="HL846" s="1482">
        <f>'PREMIER TRIMES.'!I1358</f>
        <v>0</v>
      </c>
      <c r="HM846" s="928"/>
      <c r="HN846" s="928"/>
      <c r="HO846" s="928"/>
      <c r="HP846" s="928"/>
      <c r="HQ846" s="928"/>
      <c r="HR846" s="928"/>
      <c r="HS846" s="928"/>
    </row>
    <row r="847" spans="202:227" ht="27.75" customHeight="1" thickBot="1" x14ac:dyDescent="0.3">
      <c r="HE847" s="1484">
        <f>'PREMIER TRIMES.'!B1359</f>
        <v>0</v>
      </c>
      <c r="HF847" s="416">
        <f>'PREMIER TRIMES.'!C1359</f>
        <v>0</v>
      </c>
      <c r="HG847" s="1482">
        <f>'PREMIER TRIMES.'!D1359</f>
        <v>0</v>
      </c>
      <c r="HH847" s="1482">
        <f>'PREMIER TRIMES.'!E1359</f>
        <v>0</v>
      </c>
      <c r="HI847" s="293">
        <f>'PREMIER TRIMES.'!F1359</f>
        <v>0</v>
      </c>
      <c r="HJ847" s="293">
        <f>'PREMIER TRIMES.'!G1359</f>
        <v>0</v>
      </c>
      <c r="HK847" s="293">
        <f>'PREMIER TRIMES.'!H1359</f>
        <v>0</v>
      </c>
      <c r="HL847" s="1482">
        <f>'PREMIER TRIMES.'!I1359</f>
        <v>0</v>
      </c>
      <c r="HM847" s="928"/>
      <c r="HN847" s="928"/>
      <c r="HO847" s="928"/>
      <c r="HP847" s="928"/>
      <c r="HQ847" s="928"/>
      <c r="HR847" s="928"/>
      <c r="HS847" s="928"/>
    </row>
    <row r="848" spans="202:227" ht="27.75" customHeight="1" thickBot="1" x14ac:dyDescent="0.3">
      <c r="HE848" s="1484">
        <f>'PREMIER TRIMES.'!B1360</f>
        <v>0</v>
      </c>
      <c r="HF848" s="416">
        <f>'PREMIER TRIMES.'!C1360</f>
        <v>0</v>
      </c>
      <c r="HG848" s="1482">
        <f>'PREMIER TRIMES.'!D1360</f>
        <v>0</v>
      </c>
      <c r="HH848" s="1482">
        <f>'PREMIER TRIMES.'!E1360</f>
        <v>0</v>
      </c>
      <c r="HI848" s="293">
        <f>'PREMIER TRIMES.'!F1360</f>
        <v>0</v>
      </c>
      <c r="HJ848" s="293">
        <f>'PREMIER TRIMES.'!G1360</f>
        <v>0</v>
      </c>
      <c r="HK848" s="293">
        <f>'PREMIER TRIMES.'!H1360</f>
        <v>0</v>
      </c>
      <c r="HL848" s="1482">
        <f>'PREMIER TRIMES.'!I1360</f>
        <v>0</v>
      </c>
      <c r="HM848" s="928"/>
      <c r="HN848" s="928"/>
      <c r="HO848" s="928"/>
      <c r="HP848" s="928"/>
      <c r="HQ848" s="928"/>
      <c r="HR848" s="928"/>
      <c r="HS848" s="928"/>
    </row>
    <row r="849" spans="213:227" ht="27.75" customHeight="1" thickBot="1" x14ac:dyDescent="0.3">
      <c r="HE849" s="1484">
        <f>'PREMIER TRIMES.'!B1361</f>
        <v>0</v>
      </c>
      <c r="HF849" s="415">
        <f>'PREMIER TRIMES.'!C1361</f>
        <v>0</v>
      </c>
      <c r="HG849" s="1482">
        <f>'PREMIER TRIMES.'!D1361</f>
        <v>0</v>
      </c>
      <c r="HH849" s="1482">
        <f>'PREMIER TRIMES.'!E1361</f>
        <v>0</v>
      </c>
      <c r="HI849" s="293">
        <f>'PREMIER TRIMES.'!F1361</f>
        <v>0</v>
      </c>
      <c r="HJ849" s="293">
        <f>'PREMIER TRIMES.'!G1361</f>
        <v>0</v>
      </c>
      <c r="HK849" s="293">
        <f>'PREMIER TRIMES.'!H1361</f>
        <v>0</v>
      </c>
      <c r="HL849" s="1482">
        <f>'PREMIER TRIMES.'!I1361</f>
        <v>0</v>
      </c>
      <c r="HM849" s="928"/>
      <c r="HN849" s="928"/>
      <c r="HO849" s="928"/>
      <c r="HP849" s="928"/>
      <c r="HQ849" s="928"/>
      <c r="HR849" s="928"/>
      <c r="HS849" s="928"/>
    </row>
    <row r="850" spans="213:227" ht="27.75" customHeight="1" thickBot="1" x14ac:dyDescent="0.3">
      <c r="HE850" s="1484">
        <f>'PREMIER TRIMES.'!B1362</f>
        <v>0</v>
      </c>
      <c r="HF850" s="416">
        <f>'PREMIER TRIMES.'!C1362</f>
        <v>0</v>
      </c>
      <c r="HG850" s="1482">
        <f>'PREMIER TRIMES.'!D1362</f>
        <v>0</v>
      </c>
      <c r="HH850" s="1482">
        <f>'PREMIER TRIMES.'!E1362</f>
        <v>0</v>
      </c>
      <c r="HI850" s="293">
        <f>'PREMIER TRIMES.'!F1362</f>
        <v>0</v>
      </c>
      <c r="HJ850" s="293">
        <f>'PREMIER TRIMES.'!G1362</f>
        <v>0</v>
      </c>
      <c r="HK850" s="293">
        <f>'PREMIER TRIMES.'!H1362</f>
        <v>0</v>
      </c>
      <c r="HL850" s="1482">
        <f>'PREMIER TRIMES.'!I1362</f>
        <v>0</v>
      </c>
      <c r="HM850" s="928"/>
      <c r="HN850" s="928"/>
      <c r="HO850" s="928"/>
      <c r="HP850" s="928"/>
      <c r="HQ850" s="928"/>
      <c r="HR850" s="928"/>
      <c r="HS850" s="928"/>
    </row>
    <row r="851" spans="213:227" ht="27.75" customHeight="1" thickBot="1" x14ac:dyDescent="0.3">
      <c r="HE851" s="1484">
        <f>'PREMIER TRIMES.'!B1363</f>
        <v>0</v>
      </c>
      <c r="HF851" s="416">
        <f>'PREMIER TRIMES.'!C1363</f>
        <v>0</v>
      </c>
      <c r="HG851" s="1482">
        <f>'PREMIER TRIMES.'!D1363</f>
        <v>0</v>
      </c>
      <c r="HH851" s="1482">
        <f>'PREMIER TRIMES.'!E1363</f>
        <v>0</v>
      </c>
      <c r="HI851" s="293">
        <f>'PREMIER TRIMES.'!F1363</f>
        <v>0</v>
      </c>
      <c r="HJ851" s="293">
        <f>'PREMIER TRIMES.'!G1363</f>
        <v>0</v>
      </c>
      <c r="HK851" s="293">
        <f>'PREMIER TRIMES.'!H1363</f>
        <v>0</v>
      </c>
      <c r="HL851" s="1482">
        <f>'PREMIER TRIMES.'!I1363</f>
        <v>0</v>
      </c>
      <c r="HM851" s="928"/>
      <c r="HN851" s="928"/>
      <c r="HO851" s="928"/>
      <c r="HP851" s="928"/>
      <c r="HQ851" s="928"/>
      <c r="HR851" s="928"/>
      <c r="HS851" s="928"/>
    </row>
    <row r="852" spans="213:227" ht="27.75" customHeight="1" thickBot="1" x14ac:dyDescent="0.3">
      <c r="HE852" s="1484">
        <f>'PREMIER TRIMES.'!B1364</f>
        <v>0</v>
      </c>
      <c r="HF852" s="415">
        <f>'PREMIER TRIMES.'!C1364</f>
        <v>0</v>
      </c>
      <c r="HG852" s="1482">
        <f>'PREMIER TRIMES.'!D1364</f>
        <v>0</v>
      </c>
      <c r="HH852" s="1482">
        <f>'PREMIER TRIMES.'!E1364</f>
        <v>0</v>
      </c>
      <c r="HI852" s="293">
        <f>'PREMIER TRIMES.'!F1364</f>
        <v>0</v>
      </c>
      <c r="HJ852" s="293">
        <f>'PREMIER TRIMES.'!G1364</f>
        <v>0</v>
      </c>
      <c r="HK852" s="293">
        <f>'PREMIER TRIMES.'!H1364</f>
        <v>0</v>
      </c>
      <c r="HL852" s="1482">
        <f>'PREMIER TRIMES.'!I1364</f>
        <v>0</v>
      </c>
      <c r="HM852" s="928"/>
      <c r="HN852" s="928"/>
      <c r="HO852" s="928"/>
      <c r="HP852" s="928"/>
      <c r="HQ852" s="928"/>
      <c r="HR852" s="928"/>
      <c r="HS852" s="928"/>
    </row>
    <row r="853" spans="213:227" ht="27.75" customHeight="1" thickBot="1" x14ac:dyDescent="0.3">
      <c r="HE853" s="1484">
        <f>'PREMIER TRIMES.'!B1365</f>
        <v>0</v>
      </c>
      <c r="HF853" s="416">
        <f>'PREMIER TRIMES.'!C1365</f>
        <v>0</v>
      </c>
      <c r="HG853" s="1482">
        <f>'PREMIER TRIMES.'!D1365</f>
        <v>0</v>
      </c>
      <c r="HH853" s="1482">
        <f>'PREMIER TRIMES.'!E1365</f>
        <v>0</v>
      </c>
      <c r="HI853" s="293">
        <f>'PREMIER TRIMES.'!F1365</f>
        <v>0</v>
      </c>
      <c r="HJ853" s="293">
        <f>'PREMIER TRIMES.'!G1365</f>
        <v>0</v>
      </c>
      <c r="HK853" s="293">
        <f>'PREMIER TRIMES.'!H1365</f>
        <v>0</v>
      </c>
      <c r="HL853" s="1482">
        <f>'PREMIER TRIMES.'!I1365</f>
        <v>0</v>
      </c>
      <c r="HM853" s="928"/>
      <c r="HN853" s="928"/>
      <c r="HO853" s="928"/>
      <c r="HP853" s="928"/>
      <c r="HQ853" s="928"/>
      <c r="HR853" s="928"/>
      <c r="HS853" s="928"/>
    </row>
    <row r="854" spans="213:227" ht="27.75" customHeight="1" thickBot="1" x14ac:dyDescent="0.3">
      <c r="HE854" s="1484">
        <f>'PREMIER TRIMES.'!B1366</f>
        <v>0</v>
      </c>
      <c r="HF854" s="416">
        <f>'PREMIER TRIMES.'!C1366</f>
        <v>0</v>
      </c>
      <c r="HG854" s="1482">
        <f>'PREMIER TRIMES.'!D1366</f>
        <v>0</v>
      </c>
      <c r="HH854" s="1482">
        <f>'PREMIER TRIMES.'!E1366</f>
        <v>0</v>
      </c>
      <c r="HI854" s="293">
        <f>'PREMIER TRIMES.'!F1366</f>
        <v>0</v>
      </c>
      <c r="HJ854" s="293">
        <f>'PREMIER TRIMES.'!G1366</f>
        <v>0</v>
      </c>
      <c r="HK854" s="293">
        <f>'PREMIER TRIMES.'!H1366</f>
        <v>0</v>
      </c>
      <c r="HL854" s="1482">
        <f>'PREMIER TRIMES.'!I1366</f>
        <v>0</v>
      </c>
      <c r="HM854" s="928"/>
      <c r="HN854" s="928"/>
      <c r="HO854" s="928"/>
      <c r="HP854" s="928"/>
      <c r="HQ854" s="928"/>
      <c r="HR854" s="928"/>
      <c r="HS854" s="928"/>
    </row>
    <row r="855" spans="213:227" ht="27.75" customHeight="1" thickBot="1" x14ac:dyDescent="0.3">
      <c r="HE855" s="1484">
        <f>'PREMIER TRIMES.'!B1367</f>
        <v>0</v>
      </c>
      <c r="HF855" s="415">
        <f>'PREMIER TRIMES.'!C1367</f>
        <v>0</v>
      </c>
      <c r="HG855" s="1482">
        <f>'PREMIER TRIMES.'!D1367</f>
        <v>0</v>
      </c>
      <c r="HH855" s="1482">
        <f>'PREMIER TRIMES.'!E1367</f>
        <v>0</v>
      </c>
      <c r="HI855" s="293">
        <f>'PREMIER TRIMES.'!F1367</f>
        <v>0</v>
      </c>
      <c r="HJ855" s="293">
        <f>'PREMIER TRIMES.'!G1367</f>
        <v>0</v>
      </c>
      <c r="HK855" s="293">
        <f>'PREMIER TRIMES.'!H1367</f>
        <v>0</v>
      </c>
      <c r="HL855" s="1482">
        <f>'PREMIER TRIMES.'!I1367</f>
        <v>0</v>
      </c>
      <c r="HM855" s="928"/>
      <c r="HN855" s="928"/>
      <c r="HO855" s="928"/>
      <c r="HP855" s="928"/>
      <c r="HQ855" s="928"/>
      <c r="HR855" s="928"/>
      <c r="HS855" s="928"/>
    </row>
    <row r="856" spans="213:227" ht="27.75" customHeight="1" thickBot="1" x14ac:dyDescent="0.3">
      <c r="HE856" s="1484">
        <f>'PREMIER TRIMES.'!B1368</f>
        <v>0</v>
      </c>
      <c r="HF856" s="416">
        <f>'PREMIER TRIMES.'!C1368</f>
        <v>0</v>
      </c>
      <c r="HG856" s="1482">
        <f>'PREMIER TRIMES.'!D1368</f>
        <v>0</v>
      </c>
      <c r="HH856" s="1482">
        <f>'PREMIER TRIMES.'!E1368</f>
        <v>0</v>
      </c>
      <c r="HI856" s="293">
        <f>'PREMIER TRIMES.'!F1368</f>
        <v>0</v>
      </c>
      <c r="HJ856" s="293">
        <f>'PREMIER TRIMES.'!G1368</f>
        <v>0</v>
      </c>
      <c r="HK856" s="293">
        <f>'PREMIER TRIMES.'!H1368</f>
        <v>0</v>
      </c>
      <c r="HL856" s="1482">
        <f>'PREMIER TRIMES.'!I1368</f>
        <v>0</v>
      </c>
      <c r="HM856" s="928"/>
      <c r="HN856" s="928"/>
      <c r="HO856" s="928"/>
      <c r="HP856" s="928"/>
      <c r="HQ856" s="928"/>
      <c r="HR856" s="928"/>
      <c r="HS856" s="928"/>
    </row>
    <row r="857" spans="213:227" ht="27.75" customHeight="1" thickBot="1" x14ac:dyDescent="0.3">
      <c r="HE857" s="1484">
        <f>'PREMIER TRIMES.'!B1369</f>
        <v>0</v>
      </c>
      <c r="HF857" s="416">
        <f>'PREMIER TRIMES.'!C1369</f>
        <v>0</v>
      </c>
      <c r="HG857" s="1482">
        <f>'PREMIER TRIMES.'!D1369</f>
        <v>0</v>
      </c>
      <c r="HH857" s="1482">
        <f>'PREMIER TRIMES.'!E1369</f>
        <v>0</v>
      </c>
      <c r="HI857" s="293">
        <f>'PREMIER TRIMES.'!F1369</f>
        <v>0</v>
      </c>
      <c r="HJ857" s="293">
        <f>'PREMIER TRIMES.'!G1369</f>
        <v>0</v>
      </c>
      <c r="HK857" s="293">
        <f>'PREMIER TRIMES.'!H1369</f>
        <v>0</v>
      </c>
      <c r="HL857" s="1482">
        <f>'PREMIER TRIMES.'!I1369</f>
        <v>0</v>
      </c>
      <c r="HM857" s="928"/>
      <c r="HN857" s="928"/>
      <c r="HO857" s="928"/>
      <c r="HP857" s="928"/>
      <c r="HQ857" s="928"/>
      <c r="HR857" s="928"/>
      <c r="HS857" s="928"/>
    </row>
    <row r="858" spans="213:227" ht="27.75" customHeight="1" thickBot="1" x14ac:dyDescent="0.3">
      <c r="HE858" s="1484">
        <f>'PREMIER TRIMES.'!B1370</f>
        <v>0</v>
      </c>
      <c r="HF858" s="415">
        <f>'PREMIER TRIMES.'!C1370</f>
        <v>0</v>
      </c>
      <c r="HG858" s="1482">
        <f>'PREMIER TRIMES.'!D1370</f>
        <v>0</v>
      </c>
      <c r="HH858" s="1482">
        <f>'PREMIER TRIMES.'!E1370</f>
        <v>0</v>
      </c>
      <c r="HI858" s="293">
        <f>'PREMIER TRIMES.'!F1370</f>
        <v>0</v>
      </c>
      <c r="HJ858" s="293">
        <f>'PREMIER TRIMES.'!G1370</f>
        <v>0</v>
      </c>
      <c r="HK858" s="293">
        <f>'PREMIER TRIMES.'!H1370</f>
        <v>0</v>
      </c>
      <c r="HL858" s="1482">
        <f>'PREMIER TRIMES.'!I1370</f>
        <v>0</v>
      </c>
      <c r="HM858" s="928"/>
      <c r="HN858" s="928"/>
      <c r="HO858" s="928"/>
      <c r="HP858" s="928"/>
      <c r="HQ858" s="928"/>
      <c r="HR858" s="928"/>
      <c r="HS858" s="928"/>
    </row>
    <row r="859" spans="213:227" ht="27.75" customHeight="1" thickBot="1" x14ac:dyDescent="0.3">
      <c r="HE859" s="1484">
        <f>'PREMIER TRIMES.'!B1371</f>
        <v>0</v>
      </c>
      <c r="HF859" s="416">
        <f>'PREMIER TRIMES.'!C1371</f>
        <v>0</v>
      </c>
      <c r="HG859" s="1482">
        <f>'PREMIER TRIMES.'!D1371</f>
        <v>0</v>
      </c>
      <c r="HH859" s="1482">
        <f>'PREMIER TRIMES.'!E1371</f>
        <v>0</v>
      </c>
      <c r="HI859" s="293">
        <f>'PREMIER TRIMES.'!F1371</f>
        <v>0</v>
      </c>
      <c r="HJ859" s="293">
        <f>'PREMIER TRIMES.'!G1371</f>
        <v>0</v>
      </c>
      <c r="HK859" s="293">
        <f>'PREMIER TRIMES.'!H1371</f>
        <v>0</v>
      </c>
      <c r="HL859" s="1482">
        <f>'PREMIER TRIMES.'!I1371</f>
        <v>0</v>
      </c>
      <c r="HM859" s="928"/>
      <c r="HN859" s="928"/>
      <c r="HO859" s="928"/>
      <c r="HP859" s="928"/>
      <c r="HQ859" s="928"/>
      <c r="HR859" s="928"/>
      <c r="HS859" s="928"/>
    </row>
    <row r="860" spans="213:227" ht="27.75" customHeight="1" thickBot="1" x14ac:dyDescent="0.3">
      <c r="HE860" s="1484">
        <f>'PREMIER TRIMES.'!B1372</f>
        <v>0</v>
      </c>
      <c r="HF860" s="416">
        <f>'PREMIER TRIMES.'!C1372</f>
        <v>0</v>
      </c>
      <c r="HG860" s="1482">
        <f>'PREMIER TRIMES.'!D1372</f>
        <v>0</v>
      </c>
      <c r="HH860" s="1482">
        <f>'PREMIER TRIMES.'!E1372</f>
        <v>0</v>
      </c>
      <c r="HI860" s="293">
        <f>'PREMIER TRIMES.'!F1372</f>
        <v>0</v>
      </c>
      <c r="HJ860" s="293">
        <f>'PREMIER TRIMES.'!G1372</f>
        <v>0</v>
      </c>
      <c r="HK860" s="293">
        <f>'PREMIER TRIMES.'!H1372</f>
        <v>0</v>
      </c>
      <c r="HL860" s="1482">
        <f>'PREMIER TRIMES.'!I1372</f>
        <v>0</v>
      </c>
      <c r="HM860" s="928"/>
      <c r="HN860" s="928"/>
      <c r="HO860" s="928"/>
      <c r="HP860" s="928"/>
      <c r="HQ860" s="928"/>
      <c r="HR860" s="928"/>
      <c r="HS860" s="928"/>
    </row>
    <row r="861" spans="213:227" ht="27.75" customHeight="1" thickBot="1" x14ac:dyDescent="0.3">
      <c r="HE861" s="1484">
        <f>'PREMIER TRIMES.'!B1373</f>
        <v>0</v>
      </c>
      <c r="HF861" s="415">
        <f>'PREMIER TRIMES.'!C1373</f>
        <v>0</v>
      </c>
      <c r="HG861" s="1482">
        <f>'PREMIER TRIMES.'!D1373</f>
        <v>0</v>
      </c>
      <c r="HH861" s="1482">
        <f>'PREMIER TRIMES.'!E1373</f>
        <v>0</v>
      </c>
      <c r="HI861" s="293">
        <f>'PREMIER TRIMES.'!F1373</f>
        <v>0</v>
      </c>
      <c r="HJ861" s="293">
        <f>'PREMIER TRIMES.'!G1373</f>
        <v>0</v>
      </c>
      <c r="HK861" s="293">
        <f>'PREMIER TRIMES.'!H1373</f>
        <v>0</v>
      </c>
      <c r="HL861" s="1482">
        <f>'PREMIER TRIMES.'!I1373</f>
        <v>0</v>
      </c>
      <c r="HM861" s="928"/>
      <c r="HN861" s="928"/>
      <c r="HO861" s="928"/>
      <c r="HP861" s="928"/>
      <c r="HQ861" s="928"/>
      <c r="HR861" s="928"/>
      <c r="HS861" s="928"/>
    </row>
    <row r="862" spans="213:227" ht="27.75" customHeight="1" thickBot="1" x14ac:dyDescent="0.3">
      <c r="HE862" s="1484">
        <f>'PREMIER TRIMES.'!B1374</f>
        <v>0</v>
      </c>
      <c r="HF862" s="416">
        <f>'PREMIER TRIMES.'!C1374</f>
        <v>0</v>
      </c>
      <c r="HG862" s="1482">
        <f>'PREMIER TRIMES.'!D1374</f>
        <v>0</v>
      </c>
      <c r="HH862" s="1482">
        <f>'PREMIER TRIMES.'!E1374</f>
        <v>0</v>
      </c>
      <c r="HI862" s="293">
        <f>'PREMIER TRIMES.'!F1374</f>
        <v>0</v>
      </c>
      <c r="HJ862" s="293">
        <f>'PREMIER TRIMES.'!G1374</f>
        <v>0</v>
      </c>
      <c r="HK862" s="293">
        <f>'PREMIER TRIMES.'!H1374</f>
        <v>0</v>
      </c>
      <c r="HL862" s="1482">
        <f>'PREMIER TRIMES.'!I1374</f>
        <v>0</v>
      </c>
      <c r="HM862" s="928"/>
      <c r="HN862" s="928"/>
      <c r="HO862" s="928"/>
      <c r="HP862" s="928"/>
      <c r="HQ862" s="928"/>
      <c r="HR862" s="928"/>
      <c r="HS862" s="928"/>
    </row>
    <row r="863" spans="213:227" ht="42.75" thickBot="1" x14ac:dyDescent="0.3">
      <c r="HE863" s="1228" t="s">
        <v>1</v>
      </c>
      <c r="HF863" s="1228" t="s">
        <v>268</v>
      </c>
      <c r="HG863" s="1228" t="s">
        <v>754</v>
      </c>
      <c r="HH863" s="1228" t="s">
        <v>151</v>
      </c>
      <c r="HI863" s="1228" t="s">
        <v>158</v>
      </c>
      <c r="HJ863" s="1228" t="s">
        <v>30</v>
      </c>
      <c r="HK863" s="1228" t="s">
        <v>270</v>
      </c>
      <c r="HL863" s="1228" t="s">
        <v>271</v>
      </c>
      <c r="HM863" s="723"/>
      <c r="HN863" s="723"/>
      <c r="HO863" s="723"/>
      <c r="HP863" s="723"/>
      <c r="HQ863" s="723"/>
      <c r="HR863" s="723"/>
      <c r="HS863" s="723"/>
    </row>
    <row r="864" spans="213:227" ht="27.75" customHeight="1" thickBot="1" x14ac:dyDescent="0.3">
      <c r="HE864" s="1484">
        <f>'PREMIER TRIMES.'!B1376</f>
        <v>0</v>
      </c>
      <c r="HF864" s="416">
        <f>'PREMIER TRIMES.'!C1376</f>
        <v>0</v>
      </c>
      <c r="HG864" s="1482">
        <f>'PREMIER TRIMES.'!D1376</f>
        <v>0</v>
      </c>
      <c r="HH864" s="1482">
        <f>'PREMIER TRIMES.'!E1376</f>
        <v>0</v>
      </c>
      <c r="HI864" s="293">
        <f>'PREMIER TRIMES.'!F1376</f>
        <v>0</v>
      </c>
      <c r="HJ864" s="293">
        <f>'PREMIER TRIMES.'!G1376</f>
        <v>0</v>
      </c>
      <c r="HK864" s="293">
        <f>'PREMIER TRIMES.'!H1376</f>
        <v>0</v>
      </c>
      <c r="HL864" s="1482">
        <f>'PREMIER TRIMES.'!I1376</f>
        <v>0</v>
      </c>
      <c r="HM864" s="928"/>
      <c r="HN864" s="928"/>
      <c r="HO864" s="928"/>
      <c r="HP864" s="928"/>
      <c r="HQ864" s="928"/>
      <c r="HR864" s="928"/>
      <c r="HS864" s="928"/>
    </row>
    <row r="865" spans="213:227" ht="27.75" customHeight="1" thickBot="1" x14ac:dyDescent="0.3">
      <c r="HE865" s="1484">
        <f>'PREMIER TRIMES.'!B1377</f>
        <v>0</v>
      </c>
      <c r="HF865" s="415">
        <f>'PREMIER TRIMES.'!C1377</f>
        <v>0</v>
      </c>
      <c r="HG865" s="1482">
        <f>'PREMIER TRIMES.'!D1377</f>
        <v>0</v>
      </c>
      <c r="HH865" s="1482">
        <f>'PREMIER TRIMES.'!E1377</f>
        <v>0</v>
      </c>
      <c r="HI865" s="293">
        <f>'PREMIER TRIMES.'!F1377</f>
        <v>0</v>
      </c>
      <c r="HJ865" s="293">
        <f>'PREMIER TRIMES.'!G1377</f>
        <v>0</v>
      </c>
      <c r="HK865" s="293">
        <f>'PREMIER TRIMES.'!H1377</f>
        <v>0</v>
      </c>
      <c r="HL865" s="1482">
        <f>'PREMIER TRIMES.'!I1377</f>
        <v>0</v>
      </c>
      <c r="HM865" s="928"/>
      <c r="HN865" s="928"/>
      <c r="HO865" s="928"/>
      <c r="HP865" s="928"/>
      <c r="HQ865" s="928"/>
      <c r="HR865" s="928"/>
      <c r="HS865" s="928"/>
    </row>
    <row r="866" spans="213:227" ht="27.75" customHeight="1" thickBot="1" x14ac:dyDescent="0.3">
      <c r="HE866" s="1484">
        <f>'PREMIER TRIMES.'!B1378</f>
        <v>0</v>
      </c>
      <c r="HF866" s="416">
        <f>'PREMIER TRIMES.'!C1378</f>
        <v>0</v>
      </c>
      <c r="HG866" s="1482">
        <f>'PREMIER TRIMES.'!D1378</f>
        <v>0</v>
      </c>
      <c r="HH866" s="1482">
        <f>'PREMIER TRIMES.'!E1378</f>
        <v>0</v>
      </c>
      <c r="HI866" s="293">
        <f>'PREMIER TRIMES.'!F1378</f>
        <v>0</v>
      </c>
      <c r="HJ866" s="293">
        <f>'PREMIER TRIMES.'!G1378</f>
        <v>0</v>
      </c>
      <c r="HK866" s="293">
        <f>'PREMIER TRIMES.'!H1378</f>
        <v>0</v>
      </c>
      <c r="HL866" s="1482">
        <f>'PREMIER TRIMES.'!I1378</f>
        <v>0</v>
      </c>
      <c r="HM866" s="928"/>
      <c r="HN866" s="928"/>
      <c r="HO866" s="928"/>
      <c r="HP866" s="928"/>
      <c r="HQ866" s="928"/>
      <c r="HR866" s="928"/>
      <c r="HS866" s="928"/>
    </row>
    <row r="867" spans="213:227" ht="27.75" customHeight="1" thickBot="1" x14ac:dyDescent="0.3">
      <c r="HE867" s="1484">
        <f>'PREMIER TRIMES.'!B1379</f>
        <v>0</v>
      </c>
      <c r="HF867" s="416">
        <f>'PREMIER TRIMES.'!C1379</f>
        <v>0</v>
      </c>
      <c r="HG867" s="1482">
        <f>'PREMIER TRIMES.'!D1379</f>
        <v>0</v>
      </c>
      <c r="HH867" s="1482">
        <f>'PREMIER TRIMES.'!E1379</f>
        <v>0</v>
      </c>
      <c r="HI867" s="293">
        <f>'PREMIER TRIMES.'!F1379</f>
        <v>0</v>
      </c>
      <c r="HJ867" s="293">
        <f>'PREMIER TRIMES.'!G1379</f>
        <v>0</v>
      </c>
      <c r="HK867" s="293">
        <f>'PREMIER TRIMES.'!H1379</f>
        <v>0</v>
      </c>
      <c r="HL867" s="1482">
        <f>'PREMIER TRIMES.'!I1379</f>
        <v>0</v>
      </c>
      <c r="HM867" s="928"/>
      <c r="HN867" s="928"/>
      <c r="HO867" s="928"/>
      <c r="HP867" s="928"/>
      <c r="HQ867" s="928"/>
      <c r="HR867" s="928"/>
      <c r="HS867" s="928"/>
    </row>
    <row r="868" spans="213:227" ht="27.75" customHeight="1" thickBot="1" x14ac:dyDescent="0.3">
      <c r="HE868" s="1484">
        <f>'PREMIER TRIMES.'!B1380</f>
        <v>0</v>
      </c>
      <c r="HF868" s="415">
        <f>'PREMIER TRIMES.'!C1380</f>
        <v>0</v>
      </c>
      <c r="HG868" s="1482">
        <f>'PREMIER TRIMES.'!D1380</f>
        <v>0</v>
      </c>
      <c r="HH868" s="1482">
        <f>'PREMIER TRIMES.'!E1380</f>
        <v>0</v>
      </c>
      <c r="HI868" s="293">
        <f>'PREMIER TRIMES.'!F1380</f>
        <v>0</v>
      </c>
      <c r="HJ868" s="293">
        <f>'PREMIER TRIMES.'!G1380</f>
        <v>0</v>
      </c>
      <c r="HK868" s="293">
        <f>'PREMIER TRIMES.'!H1380</f>
        <v>0</v>
      </c>
      <c r="HL868" s="1482">
        <f>'PREMIER TRIMES.'!I1380</f>
        <v>0</v>
      </c>
      <c r="HM868" s="928"/>
      <c r="HN868" s="928"/>
      <c r="HO868" s="928"/>
      <c r="HP868" s="928"/>
      <c r="HQ868" s="928"/>
      <c r="HR868" s="928"/>
      <c r="HS868" s="928"/>
    </row>
    <row r="869" spans="213:227" ht="27.75" customHeight="1" thickBot="1" x14ac:dyDescent="0.3">
      <c r="HE869" s="1484">
        <f>'PREMIER TRIMES.'!B1381</f>
        <v>0</v>
      </c>
      <c r="HF869" s="416">
        <f>'PREMIER TRIMES.'!C1381</f>
        <v>0</v>
      </c>
      <c r="HG869" s="1482">
        <f>'PREMIER TRIMES.'!D1381</f>
        <v>0</v>
      </c>
      <c r="HH869" s="1482">
        <f>'PREMIER TRIMES.'!E1381</f>
        <v>0</v>
      </c>
      <c r="HI869" s="293">
        <f>'PREMIER TRIMES.'!F1381</f>
        <v>0</v>
      </c>
      <c r="HJ869" s="293">
        <f>'PREMIER TRIMES.'!G1381</f>
        <v>0</v>
      </c>
      <c r="HK869" s="293">
        <f>'PREMIER TRIMES.'!H1381</f>
        <v>0</v>
      </c>
      <c r="HL869" s="1482">
        <f>'PREMIER TRIMES.'!I1381</f>
        <v>0</v>
      </c>
      <c r="HM869" s="928"/>
      <c r="HN869" s="928"/>
      <c r="HO869" s="928"/>
      <c r="HP869" s="928"/>
      <c r="HQ869" s="928"/>
      <c r="HR869" s="928"/>
      <c r="HS869" s="928"/>
    </row>
    <row r="870" spans="213:227" ht="27.75" customHeight="1" thickBot="1" x14ac:dyDescent="0.3">
      <c r="HE870" s="1484">
        <f>'PREMIER TRIMES.'!B1382</f>
        <v>0</v>
      </c>
      <c r="HF870" s="416">
        <f>'PREMIER TRIMES.'!C1382</f>
        <v>0</v>
      </c>
      <c r="HG870" s="1482">
        <f>'PREMIER TRIMES.'!D1382</f>
        <v>0</v>
      </c>
      <c r="HH870" s="1482">
        <f>'PREMIER TRIMES.'!E1382</f>
        <v>0</v>
      </c>
      <c r="HI870" s="293">
        <f>'PREMIER TRIMES.'!F1382</f>
        <v>0</v>
      </c>
      <c r="HJ870" s="293">
        <f>'PREMIER TRIMES.'!G1382</f>
        <v>0</v>
      </c>
      <c r="HK870" s="293">
        <f>'PREMIER TRIMES.'!H1382</f>
        <v>0</v>
      </c>
      <c r="HL870" s="1482">
        <f>'PREMIER TRIMES.'!I1382</f>
        <v>0</v>
      </c>
      <c r="HM870" s="928"/>
      <c r="HN870" s="928"/>
      <c r="HO870" s="928"/>
      <c r="HP870" s="928"/>
      <c r="HQ870" s="928"/>
      <c r="HR870" s="928"/>
      <c r="HS870" s="928"/>
    </row>
    <row r="871" spans="213:227" ht="27.75" customHeight="1" thickBot="1" x14ac:dyDescent="0.3">
      <c r="HE871" s="1484">
        <f>'PREMIER TRIMES.'!B1383</f>
        <v>0</v>
      </c>
      <c r="HF871" s="415">
        <f>'PREMIER TRIMES.'!C1383</f>
        <v>0</v>
      </c>
      <c r="HG871" s="1482">
        <f>'PREMIER TRIMES.'!D1383</f>
        <v>0</v>
      </c>
      <c r="HH871" s="1482">
        <f>'PREMIER TRIMES.'!E1383</f>
        <v>0</v>
      </c>
      <c r="HI871" s="293">
        <f>'PREMIER TRIMES.'!F1383</f>
        <v>0</v>
      </c>
      <c r="HJ871" s="293">
        <f>'PREMIER TRIMES.'!G1383</f>
        <v>0</v>
      </c>
      <c r="HK871" s="293">
        <f>'PREMIER TRIMES.'!H1383</f>
        <v>0</v>
      </c>
      <c r="HL871" s="1482">
        <f>'PREMIER TRIMES.'!I1383</f>
        <v>0</v>
      </c>
      <c r="HM871" s="928"/>
      <c r="HN871" s="928"/>
      <c r="HO871" s="928"/>
      <c r="HP871" s="928"/>
      <c r="HQ871" s="928"/>
      <c r="HR871" s="928"/>
      <c r="HS871" s="928"/>
    </row>
    <row r="872" spans="213:227" ht="27.75" customHeight="1" thickBot="1" x14ac:dyDescent="0.3">
      <c r="HE872" s="1484">
        <f>'PREMIER TRIMES.'!B1384</f>
        <v>0</v>
      </c>
      <c r="HF872" s="416">
        <f>'PREMIER TRIMES.'!C1384</f>
        <v>0</v>
      </c>
      <c r="HG872" s="1482">
        <f>'PREMIER TRIMES.'!D1384</f>
        <v>0</v>
      </c>
      <c r="HH872" s="1482">
        <f>'PREMIER TRIMES.'!E1384</f>
        <v>0</v>
      </c>
      <c r="HI872" s="293">
        <f>'PREMIER TRIMES.'!F1384</f>
        <v>0</v>
      </c>
      <c r="HJ872" s="293">
        <f>'PREMIER TRIMES.'!G1384</f>
        <v>0</v>
      </c>
      <c r="HK872" s="293">
        <f>'PREMIER TRIMES.'!H1384</f>
        <v>0</v>
      </c>
      <c r="HL872" s="1482">
        <f>'PREMIER TRIMES.'!I1384</f>
        <v>0</v>
      </c>
      <c r="HM872" s="928"/>
      <c r="HN872" s="928"/>
      <c r="HO872" s="928"/>
      <c r="HP872" s="928"/>
      <c r="HQ872" s="928"/>
      <c r="HR872" s="928"/>
      <c r="HS872" s="928"/>
    </row>
    <row r="873" spans="213:227" ht="27.75" customHeight="1" thickBot="1" x14ac:dyDescent="0.3">
      <c r="HE873" s="1484">
        <f>'PREMIER TRIMES.'!B1385</f>
        <v>0</v>
      </c>
      <c r="HF873" s="416">
        <f>'PREMIER TRIMES.'!C1385</f>
        <v>0</v>
      </c>
      <c r="HG873" s="1482">
        <f>'PREMIER TRIMES.'!D1385</f>
        <v>0</v>
      </c>
      <c r="HH873" s="1482">
        <f>'PREMIER TRIMES.'!E1385</f>
        <v>0</v>
      </c>
      <c r="HI873" s="293">
        <f>'PREMIER TRIMES.'!F1385</f>
        <v>0</v>
      </c>
      <c r="HJ873" s="293">
        <f>'PREMIER TRIMES.'!G1385</f>
        <v>0</v>
      </c>
      <c r="HK873" s="293">
        <f>'PREMIER TRIMES.'!H1385</f>
        <v>0</v>
      </c>
      <c r="HL873" s="1482">
        <f>'PREMIER TRIMES.'!I1385</f>
        <v>0</v>
      </c>
      <c r="HM873" s="928"/>
      <c r="HN873" s="928"/>
      <c r="HO873" s="928"/>
      <c r="HP873" s="928"/>
      <c r="HQ873" s="928"/>
      <c r="HR873" s="928"/>
      <c r="HS873" s="928"/>
    </row>
    <row r="874" spans="213:227" ht="27.75" customHeight="1" thickBot="1" x14ac:dyDescent="0.3">
      <c r="HE874" s="1484">
        <f>'PREMIER TRIMES.'!B1386</f>
        <v>0</v>
      </c>
      <c r="HF874" s="415">
        <f>'PREMIER TRIMES.'!C1386</f>
        <v>0</v>
      </c>
      <c r="HG874" s="1482">
        <f>'PREMIER TRIMES.'!D1386</f>
        <v>0</v>
      </c>
      <c r="HH874" s="1482">
        <f>'PREMIER TRIMES.'!E1386</f>
        <v>0</v>
      </c>
      <c r="HI874" s="293">
        <f>'PREMIER TRIMES.'!F1386</f>
        <v>0</v>
      </c>
      <c r="HJ874" s="293">
        <f>'PREMIER TRIMES.'!G1386</f>
        <v>0</v>
      </c>
      <c r="HK874" s="293">
        <f>'PREMIER TRIMES.'!H1386</f>
        <v>0</v>
      </c>
      <c r="HL874" s="1482">
        <f>'PREMIER TRIMES.'!I1386</f>
        <v>0</v>
      </c>
      <c r="HM874" s="928"/>
      <c r="HN874" s="928"/>
      <c r="HO874" s="928"/>
      <c r="HP874" s="928"/>
      <c r="HQ874" s="928"/>
      <c r="HR874" s="928"/>
      <c r="HS874" s="928"/>
    </row>
    <row r="875" spans="213:227" ht="27.75" customHeight="1" thickBot="1" x14ac:dyDescent="0.3">
      <c r="HE875" s="1484">
        <f>'PREMIER TRIMES.'!B1387</f>
        <v>0</v>
      </c>
      <c r="HF875" s="416">
        <f>'PREMIER TRIMES.'!C1387</f>
        <v>0</v>
      </c>
      <c r="HG875" s="1482">
        <f>'PREMIER TRIMES.'!D1387</f>
        <v>0</v>
      </c>
      <c r="HH875" s="1482">
        <f>'PREMIER TRIMES.'!E1387</f>
        <v>0</v>
      </c>
      <c r="HI875" s="293">
        <f>'PREMIER TRIMES.'!F1387</f>
        <v>0</v>
      </c>
      <c r="HJ875" s="293">
        <f>'PREMIER TRIMES.'!G1387</f>
        <v>0</v>
      </c>
      <c r="HK875" s="293">
        <f>'PREMIER TRIMES.'!H1387</f>
        <v>0</v>
      </c>
      <c r="HL875" s="1482">
        <f>'PREMIER TRIMES.'!I1387</f>
        <v>0</v>
      </c>
      <c r="HM875" s="928"/>
      <c r="HN875" s="928"/>
      <c r="HO875" s="928"/>
      <c r="HP875" s="928"/>
      <c r="HQ875" s="928"/>
      <c r="HR875" s="928"/>
      <c r="HS875" s="928"/>
    </row>
    <row r="876" spans="213:227" ht="27.75" customHeight="1" thickBot="1" x14ac:dyDescent="0.3">
      <c r="HE876" s="1484">
        <f>'PREMIER TRIMES.'!B1388</f>
        <v>0</v>
      </c>
      <c r="HF876" s="416">
        <f>'PREMIER TRIMES.'!C1388</f>
        <v>0</v>
      </c>
      <c r="HG876" s="1482">
        <f>'PREMIER TRIMES.'!D1388</f>
        <v>0</v>
      </c>
      <c r="HH876" s="1482">
        <f>'PREMIER TRIMES.'!E1388</f>
        <v>0</v>
      </c>
      <c r="HI876" s="293">
        <f>'PREMIER TRIMES.'!F1388</f>
        <v>0</v>
      </c>
      <c r="HJ876" s="293">
        <f>'PREMIER TRIMES.'!G1388</f>
        <v>0</v>
      </c>
      <c r="HK876" s="293">
        <f>'PREMIER TRIMES.'!H1388</f>
        <v>0</v>
      </c>
      <c r="HL876" s="1482">
        <f>'PREMIER TRIMES.'!I1388</f>
        <v>0</v>
      </c>
      <c r="HM876" s="928"/>
      <c r="HN876" s="928"/>
      <c r="HO876" s="928"/>
      <c r="HP876" s="928"/>
      <c r="HQ876" s="928"/>
      <c r="HR876" s="928"/>
      <c r="HS876" s="928"/>
    </row>
    <row r="877" spans="213:227" ht="27.75" customHeight="1" thickBot="1" x14ac:dyDescent="0.3">
      <c r="HE877" s="1484">
        <f>'PREMIER TRIMES.'!B1389</f>
        <v>0</v>
      </c>
      <c r="HF877" s="415">
        <f>'PREMIER TRIMES.'!C1389</f>
        <v>0</v>
      </c>
      <c r="HG877" s="1482">
        <f>'PREMIER TRIMES.'!D1389</f>
        <v>0</v>
      </c>
      <c r="HH877" s="1482">
        <f>'PREMIER TRIMES.'!E1389</f>
        <v>0</v>
      </c>
      <c r="HI877" s="293">
        <f>'PREMIER TRIMES.'!F1389</f>
        <v>0</v>
      </c>
      <c r="HJ877" s="293">
        <f>'PREMIER TRIMES.'!G1389</f>
        <v>0</v>
      </c>
      <c r="HK877" s="293">
        <f>'PREMIER TRIMES.'!H1389</f>
        <v>0</v>
      </c>
      <c r="HL877" s="1482">
        <f>'PREMIER TRIMES.'!I1389</f>
        <v>0</v>
      </c>
      <c r="HM877" s="928"/>
      <c r="HN877" s="928"/>
      <c r="HO877" s="928"/>
      <c r="HP877" s="928"/>
      <c r="HQ877" s="928"/>
      <c r="HR877" s="928"/>
      <c r="HS877" s="928"/>
    </row>
    <row r="878" spans="213:227" ht="27.75" customHeight="1" thickBot="1" x14ac:dyDescent="0.3">
      <c r="HE878" s="1484">
        <f>'PREMIER TRIMES.'!B1390</f>
        <v>0</v>
      </c>
      <c r="HF878" s="416">
        <f>'PREMIER TRIMES.'!C1390</f>
        <v>0</v>
      </c>
      <c r="HG878" s="1482">
        <f>'PREMIER TRIMES.'!D1390</f>
        <v>0</v>
      </c>
      <c r="HH878" s="1482">
        <f>'PREMIER TRIMES.'!E1390</f>
        <v>0</v>
      </c>
      <c r="HI878" s="293">
        <f>'PREMIER TRIMES.'!F1390</f>
        <v>0</v>
      </c>
      <c r="HJ878" s="293">
        <f>'PREMIER TRIMES.'!G1390</f>
        <v>0</v>
      </c>
      <c r="HK878" s="293">
        <f>'PREMIER TRIMES.'!H1390</f>
        <v>0</v>
      </c>
      <c r="HL878" s="1482">
        <f>'PREMIER TRIMES.'!I1390</f>
        <v>0</v>
      </c>
      <c r="HM878" s="928"/>
      <c r="HN878" s="928"/>
      <c r="HO878" s="928"/>
      <c r="HP878" s="928"/>
      <c r="HQ878" s="928"/>
      <c r="HR878" s="928"/>
      <c r="HS878" s="928"/>
    </row>
    <row r="879" spans="213:227" ht="27.75" customHeight="1" thickBot="1" x14ac:dyDescent="0.3">
      <c r="HE879" s="1484">
        <f>'PREMIER TRIMES.'!B1391</f>
        <v>0</v>
      </c>
      <c r="HF879" s="416">
        <f>'PREMIER TRIMES.'!C1391</f>
        <v>0</v>
      </c>
      <c r="HG879" s="1482">
        <f>'PREMIER TRIMES.'!D1391</f>
        <v>0</v>
      </c>
      <c r="HH879" s="1482">
        <f>'PREMIER TRIMES.'!E1391</f>
        <v>0</v>
      </c>
      <c r="HI879" s="293">
        <f>'PREMIER TRIMES.'!F1391</f>
        <v>0</v>
      </c>
      <c r="HJ879" s="293">
        <f>'PREMIER TRIMES.'!G1391</f>
        <v>0</v>
      </c>
      <c r="HK879" s="293">
        <f>'PREMIER TRIMES.'!H1391</f>
        <v>0</v>
      </c>
      <c r="HL879" s="1482">
        <f>'PREMIER TRIMES.'!I1391</f>
        <v>0</v>
      </c>
      <c r="HM879" s="928"/>
      <c r="HN879" s="928"/>
      <c r="HO879" s="928"/>
      <c r="HP879" s="928"/>
      <c r="HQ879" s="928"/>
      <c r="HR879" s="928"/>
      <c r="HS879" s="928"/>
    </row>
    <row r="880" spans="213:227" ht="27.75" customHeight="1" thickBot="1" x14ac:dyDescent="0.3">
      <c r="HE880" s="1484">
        <f>'PREMIER TRIMES.'!B1392</f>
        <v>0</v>
      </c>
      <c r="HF880" s="415">
        <f>'PREMIER TRIMES.'!C1392</f>
        <v>0</v>
      </c>
      <c r="HG880" s="1482">
        <f>'PREMIER TRIMES.'!D1392</f>
        <v>0</v>
      </c>
      <c r="HH880" s="1482">
        <f>'PREMIER TRIMES.'!E1392</f>
        <v>0</v>
      </c>
      <c r="HI880" s="293">
        <f>'PREMIER TRIMES.'!F1392</f>
        <v>0</v>
      </c>
      <c r="HJ880" s="293">
        <f>'PREMIER TRIMES.'!G1392</f>
        <v>0</v>
      </c>
      <c r="HK880" s="293">
        <f>'PREMIER TRIMES.'!H1392</f>
        <v>0</v>
      </c>
      <c r="HL880" s="1482">
        <f>'PREMIER TRIMES.'!I1392</f>
        <v>0</v>
      </c>
      <c r="HM880" s="928"/>
      <c r="HN880" s="928"/>
      <c r="HO880" s="928"/>
      <c r="HP880" s="928"/>
      <c r="HQ880" s="928"/>
      <c r="HR880" s="928"/>
      <c r="HS880" s="928"/>
    </row>
    <row r="881" spans="213:227" ht="27.75" customHeight="1" thickBot="1" x14ac:dyDescent="0.3">
      <c r="HE881" s="1484">
        <f>'PREMIER TRIMES.'!B1393</f>
        <v>0</v>
      </c>
      <c r="HF881" s="416">
        <f>'PREMIER TRIMES.'!C1393</f>
        <v>0</v>
      </c>
      <c r="HG881" s="1482">
        <f>'PREMIER TRIMES.'!D1393</f>
        <v>0</v>
      </c>
      <c r="HH881" s="1482">
        <f>'PREMIER TRIMES.'!E1393</f>
        <v>0</v>
      </c>
      <c r="HI881" s="293">
        <f>'PREMIER TRIMES.'!F1393</f>
        <v>0</v>
      </c>
      <c r="HJ881" s="293">
        <f>'PREMIER TRIMES.'!G1393</f>
        <v>0</v>
      </c>
      <c r="HK881" s="293">
        <f>'PREMIER TRIMES.'!H1393</f>
        <v>0</v>
      </c>
      <c r="HL881" s="1482">
        <f>'PREMIER TRIMES.'!I1393</f>
        <v>0</v>
      </c>
      <c r="HM881" s="928"/>
      <c r="HN881" s="928"/>
      <c r="HO881" s="928"/>
      <c r="HP881" s="928"/>
      <c r="HQ881" s="928"/>
      <c r="HR881" s="928"/>
      <c r="HS881" s="928"/>
    </row>
    <row r="882" spans="213:227" ht="27.75" customHeight="1" thickBot="1" x14ac:dyDescent="0.3">
      <c r="HE882" s="1484">
        <f>'PREMIER TRIMES.'!B1394</f>
        <v>0</v>
      </c>
      <c r="HF882" s="416">
        <f>'PREMIER TRIMES.'!C1394</f>
        <v>0</v>
      </c>
      <c r="HG882" s="1482">
        <f>'PREMIER TRIMES.'!D1394</f>
        <v>0</v>
      </c>
      <c r="HH882" s="1482">
        <f>'PREMIER TRIMES.'!E1394</f>
        <v>0</v>
      </c>
      <c r="HI882" s="293">
        <f>'PREMIER TRIMES.'!F1394</f>
        <v>0</v>
      </c>
      <c r="HJ882" s="293">
        <f>'PREMIER TRIMES.'!G1394</f>
        <v>0</v>
      </c>
      <c r="HK882" s="293">
        <f>'PREMIER TRIMES.'!H1394</f>
        <v>0</v>
      </c>
      <c r="HL882" s="1482">
        <f>'PREMIER TRIMES.'!I1394</f>
        <v>0</v>
      </c>
      <c r="HM882" s="928"/>
      <c r="HN882" s="928"/>
      <c r="HO882" s="928"/>
      <c r="HP882" s="928"/>
      <c r="HQ882" s="928"/>
      <c r="HR882" s="928"/>
      <c r="HS882" s="928"/>
    </row>
    <row r="883" spans="213:227" ht="27.75" customHeight="1" thickBot="1" x14ac:dyDescent="0.3">
      <c r="HE883" s="1484">
        <f>'PREMIER TRIMES.'!B1395</f>
        <v>0</v>
      </c>
      <c r="HF883" s="415">
        <f>'PREMIER TRIMES.'!C1395</f>
        <v>0</v>
      </c>
      <c r="HG883" s="1482">
        <f>'PREMIER TRIMES.'!D1395</f>
        <v>0</v>
      </c>
      <c r="HH883" s="1482">
        <f>'PREMIER TRIMES.'!E1395</f>
        <v>0</v>
      </c>
      <c r="HI883" s="293">
        <f>'PREMIER TRIMES.'!F1395</f>
        <v>0</v>
      </c>
      <c r="HJ883" s="293">
        <f>'PREMIER TRIMES.'!G1395</f>
        <v>0</v>
      </c>
      <c r="HK883" s="293">
        <f>'PREMIER TRIMES.'!H1395</f>
        <v>0</v>
      </c>
      <c r="HL883" s="1482">
        <f>'PREMIER TRIMES.'!I1395</f>
        <v>0</v>
      </c>
      <c r="HM883" s="928"/>
      <c r="HN883" s="928"/>
      <c r="HO883" s="928"/>
      <c r="HP883" s="928"/>
      <c r="HQ883" s="928"/>
      <c r="HR883" s="928"/>
      <c r="HS883" s="928"/>
    </row>
    <row r="884" spans="213:227" ht="27.75" customHeight="1" thickBot="1" x14ac:dyDescent="0.3">
      <c r="HE884" s="1484">
        <f>'PREMIER TRIMES.'!B1396</f>
        <v>0</v>
      </c>
      <c r="HF884" s="416">
        <f>'PREMIER TRIMES.'!C1396</f>
        <v>0</v>
      </c>
      <c r="HG884" s="1482">
        <f>'PREMIER TRIMES.'!D1396</f>
        <v>0</v>
      </c>
      <c r="HH884" s="1482">
        <f>'PREMIER TRIMES.'!E1396</f>
        <v>0</v>
      </c>
      <c r="HI884" s="293">
        <f>'PREMIER TRIMES.'!F1396</f>
        <v>0</v>
      </c>
      <c r="HJ884" s="293">
        <f>'PREMIER TRIMES.'!G1396</f>
        <v>0</v>
      </c>
      <c r="HK884" s="293">
        <f>'PREMIER TRIMES.'!H1396</f>
        <v>0</v>
      </c>
      <c r="HL884" s="1482">
        <f>'PREMIER TRIMES.'!I1396</f>
        <v>0</v>
      </c>
      <c r="HM884" s="928"/>
      <c r="HN884" s="928"/>
      <c r="HO884" s="928"/>
      <c r="HP884" s="928"/>
      <c r="HQ884" s="928"/>
      <c r="HR884" s="928"/>
      <c r="HS884" s="928"/>
    </row>
    <row r="885" spans="213:227" ht="27.75" customHeight="1" thickBot="1" x14ac:dyDescent="0.3">
      <c r="HE885" s="1484">
        <f>'PREMIER TRIMES.'!B1397</f>
        <v>0</v>
      </c>
      <c r="HF885" s="416">
        <f>'PREMIER TRIMES.'!C1397</f>
        <v>0</v>
      </c>
      <c r="HG885" s="1482">
        <f>'PREMIER TRIMES.'!D1397</f>
        <v>0</v>
      </c>
      <c r="HH885" s="1482">
        <f>'PREMIER TRIMES.'!E1397</f>
        <v>0</v>
      </c>
      <c r="HI885" s="293">
        <f>'PREMIER TRIMES.'!F1397</f>
        <v>0</v>
      </c>
      <c r="HJ885" s="293">
        <f>'PREMIER TRIMES.'!G1397</f>
        <v>0</v>
      </c>
      <c r="HK885" s="293">
        <f>'PREMIER TRIMES.'!H1397</f>
        <v>0</v>
      </c>
      <c r="HL885" s="1482">
        <f>'PREMIER TRIMES.'!I1397</f>
        <v>0</v>
      </c>
      <c r="HM885" s="928"/>
      <c r="HN885" s="928"/>
      <c r="HO885" s="928"/>
      <c r="HP885" s="928"/>
      <c r="HQ885" s="928"/>
      <c r="HR885" s="928"/>
      <c r="HS885" s="928"/>
    </row>
    <row r="886" spans="213:227" ht="27.75" customHeight="1" thickBot="1" x14ac:dyDescent="0.3">
      <c r="HE886" s="1484">
        <f>'PREMIER TRIMES.'!B1398</f>
        <v>0</v>
      </c>
      <c r="HF886" s="415">
        <f>'PREMIER TRIMES.'!C1398</f>
        <v>0</v>
      </c>
      <c r="HG886" s="1482">
        <f>'PREMIER TRIMES.'!D1398</f>
        <v>0</v>
      </c>
      <c r="HH886" s="1482">
        <f>'PREMIER TRIMES.'!E1398</f>
        <v>0</v>
      </c>
      <c r="HI886" s="293">
        <f>'PREMIER TRIMES.'!F1398</f>
        <v>0</v>
      </c>
      <c r="HJ886" s="293">
        <f>'PREMIER TRIMES.'!G1398</f>
        <v>0</v>
      </c>
      <c r="HK886" s="293">
        <f>'PREMIER TRIMES.'!H1398</f>
        <v>0</v>
      </c>
      <c r="HL886" s="1482">
        <f>'PREMIER TRIMES.'!I1398</f>
        <v>0</v>
      </c>
      <c r="HM886" s="928"/>
      <c r="HN886" s="928"/>
      <c r="HO886" s="928"/>
      <c r="HP886" s="928"/>
      <c r="HQ886" s="928"/>
      <c r="HR886" s="928"/>
      <c r="HS886" s="928"/>
    </row>
    <row r="887" spans="213:227" ht="27.75" customHeight="1" thickBot="1" x14ac:dyDescent="0.3">
      <c r="HE887" s="1484">
        <f>'PREMIER TRIMES.'!B1399</f>
        <v>0</v>
      </c>
      <c r="HF887" s="416">
        <f>'PREMIER TRIMES.'!C1399</f>
        <v>0</v>
      </c>
      <c r="HG887" s="1482">
        <f>'PREMIER TRIMES.'!D1399</f>
        <v>0</v>
      </c>
      <c r="HH887" s="1482">
        <f>'PREMIER TRIMES.'!E1399</f>
        <v>0</v>
      </c>
      <c r="HI887" s="293">
        <f>'PREMIER TRIMES.'!F1399</f>
        <v>0</v>
      </c>
      <c r="HJ887" s="293">
        <f>'PREMIER TRIMES.'!G1399</f>
        <v>0</v>
      </c>
      <c r="HK887" s="293">
        <f>'PREMIER TRIMES.'!H1399</f>
        <v>0</v>
      </c>
      <c r="HL887" s="1482">
        <f>'PREMIER TRIMES.'!I1399</f>
        <v>0</v>
      </c>
      <c r="HM887" s="928"/>
      <c r="HN887" s="928"/>
      <c r="HO887" s="928"/>
      <c r="HP887" s="928"/>
      <c r="HQ887" s="928"/>
      <c r="HR887" s="928"/>
      <c r="HS887" s="928"/>
    </row>
    <row r="888" spans="213:227" ht="42.75" thickBot="1" x14ac:dyDescent="0.3">
      <c r="HE888" s="1228" t="s">
        <v>1</v>
      </c>
      <c r="HF888" s="1228" t="s">
        <v>268</v>
      </c>
      <c r="HG888" s="1228" t="s">
        <v>754</v>
      </c>
      <c r="HH888" s="1228" t="s">
        <v>151</v>
      </c>
      <c r="HI888" s="1228" t="s">
        <v>158</v>
      </c>
      <c r="HJ888" s="1228" t="s">
        <v>30</v>
      </c>
      <c r="HK888" s="1228" t="s">
        <v>270</v>
      </c>
      <c r="HL888" s="1228" t="s">
        <v>271</v>
      </c>
      <c r="HM888" s="928"/>
      <c r="HN888" s="928"/>
      <c r="HO888" s="928"/>
      <c r="HP888" s="928"/>
      <c r="HQ888" s="928"/>
      <c r="HR888" s="928"/>
      <c r="HS888" s="928"/>
    </row>
    <row r="889" spans="213:227" ht="27.75" customHeight="1" thickBot="1" x14ac:dyDescent="0.3">
      <c r="HE889" s="1484">
        <f>'PREMIER TRIMES.'!B1401</f>
        <v>0</v>
      </c>
      <c r="HF889" s="416">
        <f>'PREMIER TRIMES.'!C1401</f>
        <v>0</v>
      </c>
      <c r="HG889" s="1482">
        <f>'PREMIER TRIMES.'!D1401</f>
        <v>0</v>
      </c>
      <c r="HH889" s="1482">
        <f>'PREMIER TRIMES.'!E1401</f>
        <v>0</v>
      </c>
      <c r="HI889" s="293">
        <f>'PREMIER TRIMES.'!F1401</f>
        <v>0</v>
      </c>
      <c r="HJ889" s="293">
        <f>'PREMIER TRIMES.'!G1401</f>
        <v>0</v>
      </c>
      <c r="HK889" s="293">
        <f>'PREMIER TRIMES.'!H1401</f>
        <v>0</v>
      </c>
      <c r="HL889" s="1482">
        <f>'PREMIER TRIMES.'!I1401</f>
        <v>0</v>
      </c>
      <c r="HM889" s="928"/>
      <c r="HN889" s="928"/>
      <c r="HO889" s="928"/>
      <c r="HP889" s="928"/>
      <c r="HQ889" s="928"/>
      <c r="HR889" s="928"/>
      <c r="HS889" s="928"/>
    </row>
    <row r="890" spans="213:227" ht="27.75" customHeight="1" thickBot="1" x14ac:dyDescent="0.3">
      <c r="HE890" s="1484">
        <f>'PREMIER TRIMES.'!B1402</f>
        <v>0</v>
      </c>
      <c r="HF890" s="415">
        <f>'PREMIER TRIMES.'!C1402</f>
        <v>0</v>
      </c>
      <c r="HG890" s="1482">
        <f>'PREMIER TRIMES.'!D1402</f>
        <v>0</v>
      </c>
      <c r="HH890" s="1482">
        <f>'PREMIER TRIMES.'!E1402</f>
        <v>0</v>
      </c>
      <c r="HI890" s="293">
        <f>'PREMIER TRIMES.'!F1402</f>
        <v>0</v>
      </c>
      <c r="HJ890" s="293">
        <f>'PREMIER TRIMES.'!G1402</f>
        <v>0</v>
      </c>
      <c r="HK890" s="293">
        <f>'PREMIER TRIMES.'!H1402</f>
        <v>0</v>
      </c>
      <c r="HL890" s="1482">
        <f>'PREMIER TRIMES.'!I1402</f>
        <v>0</v>
      </c>
      <c r="HM890" s="928"/>
      <c r="HN890" s="928"/>
      <c r="HO890" s="928"/>
      <c r="HP890" s="928"/>
      <c r="HQ890" s="928"/>
      <c r="HR890" s="928"/>
      <c r="HS890" s="928"/>
    </row>
    <row r="891" spans="213:227" ht="27.75" customHeight="1" thickBot="1" x14ac:dyDescent="0.3">
      <c r="HE891" s="1484">
        <f>'PREMIER TRIMES.'!B1403</f>
        <v>0</v>
      </c>
      <c r="HF891" s="416">
        <f>'PREMIER TRIMES.'!C1403</f>
        <v>0</v>
      </c>
      <c r="HG891" s="1482">
        <f>'PREMIER TRIMES.'!D1403</f>
        <v>0</v>
      </c>
      <c r="HH891" s="1482">
        <f>'PREMIER TRIMES.'!E1403</f>
        <v>0</v>
      </c>
      <c r="HI891" s="293">
        <f>'PREMIER TRIMES.'!F1403</f>
        <v>0</v>
      </c>
      <c r="HJ891" s="293">
        <f>'PREMIER TRIMES.'!G1403</f>
        <v>0</v>
      </c>
      <c r="HK891" s="293">
        <f>'PREMIER TRIMES.'!H1403</f>
        <v>0</v>
      </c>
      <c r="HL891" s="1482">
        <f>'PREMIER TRIMES.'!I1403</f>
        <v>0</v>
      </c>
      <c r="HM891" s="928"/>
      <c r="HN891" s="928"/>
      <c r="HO891" s="928"/>
      <c r="HP891" s="928"/>
      <c r="HQ891" s="928"/>
      <c r="HR891" s="928"/>
      <c r="HS891" s="928"/>
    </row>
    <row r="892" spans="213:227" ht="27.75" customHeight="1" thickBot="1" x14ac:dyDescent="0.3">
      <c r="HE892" s="1484">
        <f>'PREMIER TRIMES.'!B1404</f>
        <v>0</v>
      </c>
      <c r="HF892" s="416">
        <f>'PREMIER TRIMES.'!C1404</f>
        <v>0</v>
      </c>
      <c r="HG892" s="1482">
        <f>'PREMIER TRIMES.'!D1404</f>
        <v>0</v>
      </c>
      <c r="HH892" s="1482">
        <f>'PREMIER TRIMES.'!E1404</f>
        <v>0</v>
      </c>
      <c r="HI892" s="293">
        <f>'PREMIER TRIMES.'!F1404</f>
        <v>0</v>
      </c>
      <c r="HJ892" s="293">
        <f>'PREMIER TRIMES.'!G1404</f>
        <v>0</v>
      </c>
      <c r="HK892" s="293">
        <f>'PREMIER TRIMES.'!H1404</f>
        <v>0</v>
      </c>
      <c r="HL892" s="1482">
        <f>'PREMIER TRIMES.'!I1404</f>
        <v>0</v>
      </c>
      <c r="HM892" s="928"/>
      <c r="HN892" s="928"/>
      <c r="HO892" s="928"/>
      <c r="HP892" s="928"/>
      <c r="HQ892" s="928"/>
      <c r="HR892" s="928"/>
      <c r="HS892" s="928"/>
    </row>
    <row r="893" spans="213:227" ht="27.75" customHeight="1" thickBot="1" x14ac:dyDescent="0.3">
      <c r="HE893" s="1484">
        <f>'PREMIER TRIMES.'!B1405</f>
        <v>0</v>
      </c>
      <c r="HF893" s="415">
        <f>'PREMIER TRIMES.'!C1405</f>
        <v>0</v>
      </c>
      <c r="HG893" s="1482">
        <f>'PREMIER TRIMES.'!D1405</f>
        <v>0</v>
      </c>
      <c r="HH893" s="1482">
        <f>'PREMIER TRIMES.'!E1405</f>
        <v>0</v>
      </c>
      <c r="HI893" s="293">
        <f>'PREMIER TRIMES.'!F1405</f>
        <v>0</v>
      </c>
      <c r="HJ893" s="293">
        <f>'PREMIER TRIMES.'!G1405</f>
        <v>0</v>
      </c>
      <c r="HK893" s="293">
        <f>'PREMIER TRIMES.'!H1405</f>
        <v>0</v>
      </c>
      <c r="HL893" s="1482">
        <f>'PREMIER TRIMES.'!I1405</f>
        <v>0</v>
      </c>
      <c r="HM893" s="928"/>
      <c r="HN893" s="928"/>
      <c r="HO893" s="928"/>
      <c r="HP893" s="928"/>
      <c r="HQ893" s="928"/>
      <c r="HR893" s="928"/>
      <c r="HS893" s="928"/>
    </row>
    <row r="894" spans="213:227" ht="27.75" customHeight="1" thickBot="1" x14ac:dyDescent="0.3">
      <c r="HE894" s="1484">
        <f>'PREMIER TRIMES.'!B1406</f>
        <v>0</v>
      </c>
      <c r="HF894" s="416">
        <f>'PREMIER TRIMES.'!C1406</f>
        <v>0</v>
      </c>
      <c r="HG894" s="1482">
        <f>'PREMIER TRIMES.'!D1406</f>
        <v>0</v>
      </c>
      <c r="HH894" s="1482">
        <f>'PREMIER TRIMES.'!E1406</f>
        <v>0</v>
      </c>
      <c r="HI894" s="293">
        <f>'PREMIER TRIMES.'!F1406</f>
        <v>0</v>
      </c>
      <c r="HJ894" s="293">
        <f>'PREMIER TRIMES.'!G1406</f>
        <v>0</v>
      </c>
      <c r="HK894" s="293">
        <f>'PREMIER TRIMES.'!H1406</f>
        <v>0</v>
      </c>
      <c r="HL894" s="1482">
        <f>'PREMIER TRIMES.'!I1406</f>
        <v>0</v>
      </c>
      <c r="HM894" s="928"/>
      <c r="HN894" s="928"/>
      <c r="HO894" s="928"/>
      <c r="HP894" s="928"/>
      <c r="HQ894" s="928"/>
      <c r="HR894" s="928"/>
      <c r="HS894" s="928"/>
    </row>
    <row r="895" spans="213:227" ht="27.75" customHeight="1" thickBot="1" x14ac:dyDescent="0.3">
      <c r="HE895" s="1484">
        <f>'PREMIER TRIMES.'!B1407</f>
        <v>0</v>
      </c>
      <c r="HF895" s="416">
        <f>'PREMIER TRIMES.'!C1407</f>
        <v>0</v>
      </c>
      <c r="HG895" s="1482">
        <f>'PREMIER TRIMES.'!D1407</f>
        <v>0</v>
      </c>
      <c r="HH895" s="1482">
        <f>'PREMIER TRIMES.'!E1407</f>
        <v>0</v>
      </c>
      <c r="HI895" s="293">
        <f>'PREMIER TRIMES.'!F1407</f>
        <v>0</v>
      </c>
      <c r="HJ895" s="293">
        <f>'PREMIER TRIMES.'!G1407</f>
        <v>0</v>
      </c>
      <c r="HK895" s="293">
        <f>'PREMIER TRIMES.'!H1407</f>
        <v>0</v>
      </c>
      <c r="HL895" s="1482">
        <f>'PREMIER TRIMES.'!I1407</f>
        <v>0</v>
      </c>
      <c r="HM895" s="928"/>
      <c r="HN895" s="928"/>
      <c r="HO895" s="928"/>
      <c r="HP895" s="928"/>
      <c r="HQ895" s="928"/>
      <c r="HR895" s="928"/>
      <c r="HS895" s="928"/>
    </row>
    <row r="896" spans="213:227" ht="27.75" customHeight="1" thickBot="1" x14ac:dyDescent="0.3">
      <c r="HE896" s="1484">
        <f>'PREMIER TRIMES.'!B1408</f>
        <v>0</v>
      </c>
      <c r="HF896" s="415">
        <f>'PREMIER TRIMES.'!C1408</f>
        <v>0</v>
      </c>
      <c r="HG896" s="1482">
        <f>'PREMIER TRIMES.'!D1408</f>
        <v>0</v>
      </c>
      <c r="HH896" s="1482">
        <f>'PREMIER TRIMES.'!E1408</f>
        <v>0</v>
      </c>
      <c r="HI896" s="293">
        <f>'PREMIER TRIMES.'!F1408</f>
        <v>0</v>
      </c>
      <c r="HJ896" s="293">
        <f>'PREMIER TRIMES.'!G1408</f>
        <v>0</v>
      </c>
      <c r="HK896" s="293">
        <f>'PREMIER TRIMES.'!H1408</f>
        <v>0</v>
      </c>
      <c r="HL896" s="1482">
        <f>'PREMIER TRIMES.'!I1408</f>
        <v>0</v>
      </c>
      <c r="HM896" s="928"/>
      <c r="HN896" s="928"/>
      <c r="HO896" s="928"/>
      <c r="HP896" s="928"/>
      <c r="HQ896" s="928"/>
      <c r="HR896" s="928"/>
      <c r="HS896" s="928"/>
    </row>
    <row r="897" spans="213:227" ht="27.75" customHeight="1" thickBot="1" x14ac:dyDescent="0.3">
      <c r="HE897" s="1484">
        <f>'PREMIER TRIMES.'!B1409</f>
        <v>0</v>
      </c>
      <c r="HF897" s="416">
        <f>'PREMIER TRIMES.'!C1409</f>
        <v>0</v>
      </c>
      <c r="HG897" s="1482">
        <f>'PREMIER TRIMES.'!D1409</f>
        <v>0</v>
      </c>
      <c r="HH897" s="1482">
        <f>'PREMIER TRIMES.'!E1409</f>
        <v>0</v>
      </c>
      <c r="HI897" s="293">
        <f>'PREMIER TRIMES.'!F1409</f>
        <v>0</v>
      </c>
      <c r="HJ897" s="293">
        <f>'PREMIER TRIMES.'!G1409</f>
        <v>0</v>
      </c>
      <c r="HK897" s="293">
        <f>'PREMIER TRIMES.'!H1409</f>
        <v>0</v>
      </c>
      <c r="HL897" s="1482">
        <f>'PREMIER TRIMES.'!I1409</f>
        <v>0</v>
      </c>
      <c r="HM897" s="928"/>
      <c r="HN897" s="928"/>
      <c r="HO897" s="928"/>
      <c r="HP897" s="928"/>
      <c r="HQ897" s="928"/>
      <c r="HR897" s="928"/>
      <c r="HS897" s="928"/>
    </row>
    <row r="898" spans="213:227" ht="27.75" customHeight="1" thickBot="1" x14ac:dyDescent="0.3">
      <c r="HE898" s="1484">
        <f>'PREMIER TRIMES.'!B1410</f>
        <v>0</v>
      </c>
      <c r="HF898" s="416">
        <f>'PREMIER TRIMES.'!C1410</f>
        <v>0</v>
      </c>
      <c r="HG898" s="1482">
        <f>'PREMIER TRIMES.'!D1410</f>
        <v>0</v>
      </c>
      <c r="HH898" s="1482">
        <f>'PREMIER TRIMES.'!E1410</f>
        <v>0</v>
      </c>
      <c r="HI898" s="293">
        <f>'PREMIER TRIMES.'!F1410</f>
        <v>0</v>
      </c>
      <c r="HJ898" s="293">
        <f>'PREMIER TRIMES.'!G1410</f>
        <v>0</v>
      </c>
      <c r="HK898" s="293">
        <f>'PREMIER TRIMES.'!H1410</f>
        <v>0</v>
      </c>
      <c r="HL898" s="1482">
        <f>'PREMIER TRIMES.'!I1410</f>
        <v>0</v>
      </c>
      <c r="HM898" s="928"/>
      <c r="HN898" s="928"/>
      <c r="HO898" s="928"/>
      <c r="HP898" s="928"/>
      <c r="HQ898" s="928"/>
      <c r="HR898" s="928"/>
      <c r="HS898" s="928"/>
    </row>
    <row r="899" spans="213:227" ht="27.75" customHeight="1" thickBot="1" x14ac:dyDescent="0.3">
      <c r="HE899" s="1484">
        <f>'PREMIER TRIMES.'!B1411</f>
        <v>0</v>
      </c>
      <c r="HF899" s="415">
        <f>'PREMIER TRIMES.'!C1411</f>
        <v>0</v>
      </c>
      <c r="HG899" s="1482">
        <f>'PREMIER TRIMES.'!D1411</f>
        <v>0</v>
      </c>
      <c r="HH899" s="1482">
        <f>'PREMIER TRIMES.'!E1411</f>
        <v>0</v>
      </c>
      <c r="HI899" s="293">
        <f>'PREMIER TRIMES.'!F1411</f>
        <v>0</v>
      </c>
      <c r="HJ899" s="293">
        <f>'PREMIER TRIMES.'!G1411</f>
        <v>0</v>
      </c>
      <c r="HK899" s="293">
        <f>'PREMIER TRIMES.'!H1411</f>
        <v>0</v>
      </c>
      <c r="HL899" s="1482">
        <f>'PREMIER TRIMES.'!I1411</f>
        <v>0</v>
      </c>
      <c r="HM899" s="928"/>
      <c r="HN899" s="928"/>
      <c r="HO899" s="928"/>
      <c r="HP899" s="928"/>
      <c r="HQ899" s="928"/>
      <c r="HR899" s="928"/>
      <c r="HS899" s="928"/>
    </row>
    <row r="900" spans="213:227" ht="27.75" customHeight="1" thickBot="1" x14ac:dyDescent="0.3">
      <c r="HE900" s="1484">
        <f>'PREMIER TRIMES.'!B1412</f>
        <v>0</v>
      </c>
      <c r="HF900" s="416">
        <f>'PREMIER TRIMES.'!C1412</f>
        <v>0</v>
      </c>
      <c r="HG900" s="1482">
        <f>'PREMIER TRIMES.'!D1412</f>
        <v>0</v>
      </c>
      <c r="HH900" s="1482">
        <f>'PREMIER TRIMES.'!E1412</f>
        <v>0</v>
      </c>
      <c r="HI900" s="293">
        <f>'PREMIER TRIMES.'!F1412</f>
        <v>0</v>
      </c>
      <c r="HJ900" s="293">
        <f>'PREMIER TRIMES.'!G1412</f>
        <v>0</v>
      </c>
      <c r="HK900" s="293">
        <f>'PREMIER TRIMES.'!H1412</f>
        <v>0</v>
      </c>
      <c r="HL900" s="1482">
        <f>'PREMIER TRIMES.'!I1412</f>
        <v>0</v>
      </c>
      <c r="HM900" s="928"/>
      <c r="HN900" s="928"/>
      <c r="HO900" s="928"/>
      <c r="HP900" s="928"/>
      <c r="HQ900" s="928"/>
      <c r="HR900" s="928"/>
      <c r="HS900" s="928"/>
    </row>
    <row r="901" spans="213:227" ht="27.75" customHeight="1" thickBot="1" x14ac:dyDescent="0.3">
      <c r="HE901" s="1484">
        <f>'PREMIER TRIMES.'!B1413</f>
        <v>0</v>
      </c>
      <c r="HF901" s="416">
        <f>'PREMIER TRIMES.'!C1413</f>
        <v>0</v>
      </c>
      <c r="HG901" s="1482">
        <f>'PREMIER TRIMES.'!D1413</f>
        <v>0</v>
      </c>
      <c r="HH901" s="1482">
        <f>'PREMIER TRIMES.'!E1413</f>
        <v>0</v>
      </c>
      <c r="HI901" s="293">
        <f>'PREMIER TRIMES.'!F1413</f>
        <v>0</v>
      </c>
      <c r="HJ901" s="293">
        <f>'PREMIER TRIMES.'!G1413</f>
        <v>0</v>
      </c>
      <c r="HK901" s="293">
        <f>'PREMIER TRIMES.'!H1413</f>
        <v>0</v>
      </c>
      <c r="HL901" s="1482">
        <f>'PREMIER TRIMES.'!I1413</f>
        <v>0</v>
      </c>
      <c r="HM901" s="928"/>
      <c r="HN901" s="928"/>
      <c r="HO901" s="928"/>
      <c r="HP901" s="928"/>
      <c r="HQ901" s="928"/>
      <c r="HR901" s="928"/>
      <c r="HS901" s="928"/>
    </row>
    <row r="902" spans="213:227" ht="27.75" customHeight="1" thickBot="1" x14ac:dyDescent="0.3">
      <c r="HE902" s="1484">
        <f>'PREMIER TRIMES.'!B1414</f>
        <v>0</v>
      </c>
      <c r="HF902" s="415">
        <f>'PREMIER TRIMES.'!C1414</f>
        <v>0</v>
      </c>
      <c r="HG902" s="1482">
        <f>'PREMIER TRIMES.'!D1414</f>
        <v>0</v>
      </c>
      <c r="HH902" s="1482">
        <f>'PREMIER TRIMES.'!E1414</f>
        <v>0</v>
      </c>
      <c r="HI902" s="293">
        <f>'PREMIER TRIMES.'!F1414</f>
        <v>0</v>
      </c>
      <c r="HJ902" s="293">
        <f>'PREMIER TRIMES.'!G1414</f>
        <v>0</v>
      </c>
      <c r="HK902" s="293">
        <f>'PREMIER TRIMES.'!H1414</f>
        <v>0</v>
      </c>
      <c r="HL902" s="1482">
        <f>'PREMIER TRIMES.'!I1414</f>
        <v>0</v>
      </c>
      <c r="HM902" s="928"/>
      <c r="HN902" s="928"/>
      <c r="HO902" s="928"/>
      <c r="HP902" s="928"/>
      <c r="HQ902" s="928"/>
      <c r="HR902" s="928"/>
      <c r="HS902" s="928"/>
    </row>
    <row r="903" spans="213:227" ht="27.75" customHeight="1" thickBot="1" x14ac:dyDescent="0.3">
      <c r="HE903" s="1484">
        <f>'PREMIER TRIMES.'!B1415</f>
        <v>0</v>
      </c>
      <c r="HF903" s="416">
        <f>'PREMIER TRIMES.'!C1415</f>
        <v>0</v>
      </c>
      <c r="HG903" s="1482">
        <f>'PREMIER TRIMES.'!D1415</f>
        <v>0</v>
      </c>
      <c r="HH903" s="1482">
        <f>'PREMIER TRIMES.'!E1415</f>
        <v>0</v>
      </c>
      <c r="HI903" s="293">
        <f>'PREMIER TRIMES.'!F1415</f>
        <v>0</v>
      </c>
      <c r="HJ903" s="293">
        <f>'PREMIER TRIMES.'!G1415</f>
        <v>0</v>
      </c>
      <c r="HK903" s="293">
        <f>'PREMIER TRIMES.'!H1415</f>
        <v>0</v>
      </c>
      <c r="HL903" s="1482">
        <f>'PREMIER TRIMES.'!I1415</f>
        <v>0</v>
      </c>
      <c r="HM903" s="928"/>
      <c r="HN903" s="928"/>
      <c r="HO903" s="928"/>
      <c r="HP903" s="928"/>
      <c r="HQ903" s="928"/>
      <c r="HR903" s="928"/>
      <c r="HS903" s="928"/>
    </row>
    <row r="904" spans="213:227" ht="27.75" customHeight="1" thickBot="1" x14ac:dyDescent="0.3">
      <c r="HE904" s="1484">
        <f>'PREMIER TRIMES.'!B1416</f>
        <v>0</v>
      </c>
      <c r="HF904" s="416">
        <f>'PREMIER TRIMES.'!C1416</f>
        <v>0</v>
      </c>
      <c r="HG904" s="1482">
        <f>'PREMIER TRIMES.'!D1416</f>
        <v>0</v>
      </c>
      <c r="HH904" s="1482">
        <f>'PREMIER TRIMES.'!E1416</f>
        <v>0</v>
      </c>
      <c r="HI904" s="293">
        <f>'PREMIER TRIMES.'!F1416</f>
        <v>0</v>
      </c>
      <c r="HJ904" s="293">
        <f>'PREMIER TRIMES.'!G1416</f>
        <v>0</v>
      </c>
      <c r="HK904" s="293">
        <f>'PREMIER TRIMES.'!H1416</f>
        <v>0</v>
      </c>
      <c r="HL904" s="1482">
        <f>'PREMIER TRIMES.'!I1416</f>
        <v>0</v>
      </c>
      <c r="HM904" s="928"/>
      <c r="HN904" s="928"/>
      <c r="HO904" s="928"/>
      <c r="HP904" s="928"/>
      <c r="HQ904" s="928"/>
      <c r="HR904" s="928"/>
      <c r="HS904" s="928"/>
    </row>
    <row r="905" spans="213:227" ht="27.75" customHeight="1" thickBot="1" x14ac:dyDescent="0.3">
      <c r="HE905" s="1484">
        <f>'PREMIER TRIMES.'!B1417</f>
        <v>0</v>
      </c>
      <c r="HF905" s="415">
        <f>'PREMIER TRIMES.'!C1417</f>
        <v>0</v>
      </c>
      <c r="HG905" s="1482">
        <f>'PREMIER TRIMES.'!D1417</f>
        <v>0</v>
      </c>
      <c r="HH905" s="1482">
        <f>'PREMIER TRIMES.'!E1417</f>
        <v>0</v>
      </c>
      <c r="HI905" s="293">
        <f>'PREMIER TRIMES.'!F1417</f>
        <v>0</v>
      </c>
      <c r="HJ905" s="293">
        <f>'PREMIER TRIMES.'!G1417</f>
        <v>0</v>
      </c>
      <c r="HK905" s="293">
        <f>'PREMIER TRIMES.'!H1417</f>
        <v>0</v>
      </c>
      <c r="HL905" s="1482">
        <f>'PREMIER TRIMES.'!I1417</f>
        <v>0</v>
      </c>
      <c r="HM905" s="928"/>
      <c r="HN905" s="928"/>
      <c r="HO905" s="928"/>
      <c r="HP905" s="928"/>
      <c r="HQ905" s="928"/>
      <c r="HR905" s="928"/>
      <c r="HS905" s="928"/>
    </row>
    <row r="906" spans="213:227" ht="27.75" customHeight="1" thickBot="1" x14ac:dyDescent="0.3">
      <c r="HE906" s="1484">
        <f>'PREMIER TRIMES.'!B1418</f>
        <v>0</v>
      </c>
      <c r="HF906" s="416">
        <f>'PREMIER TRIMES.'!C1418</f>
        <v>0</v>
      </c>
      <c r="HG906" s="1482">
        <f>'PREMIER TRIMES.'!D1418</f>
        <v>0</v>
      </c>
      <c r="HH906" s="1482">
        <f>'PREMIER TRIMES.'!E1418</f>
        <v>0</v>
      </c>
      <c r="HI906" s="293">
        <f>'PREMIER TRIMES.'!F1418</f>
        <v>0</v>
      </c>
      <c r="HJ906" s="293">
        <f>'PREMIER TRIMES.'!G1418</f>
        <v>0</v>
      </c>
      <c r="HK906" s="293">
        <f>'PREMIER TRIMES.'!H1418</f>
        <v>0</v>
      </c>
      <c r="HL906" s="1482">
        <f>'PREMIER TRIMES.'!I1418</f>
        <v>0</v>
      </c>
      <c r="HM906" s="928"/>
      <c r="HN906" s="928"/>
      <c r="HO906" s="928"/>
      <c r="HP906" s="928"/>
      <c r="HQ906" s="928"/>
      <c r="HR906" s="928"/>
      <c r="HS906" s="928"/>
    </row>
    <row r="907" spans="213:227" ht="27.75" customHeight="1" thickBot="1" x14ac:dyDescent="0.3">
      <c r="HE907" s="1484">
        <f>'PREMIER TRIMES.'!B1419</f>
        <v>0</v>
      </c>
      <c r="HF907" s="416">
        <f>'PREMIER TRIMES.'!C1419</f>
        <v>0</v>
      </c>
      <c r="HG907" s="1482">
        <f>'PREMIER TRIMES.'!D1419</f>
        <v>0</v>
      </c>
      <c r="HH907" s="1482">
        <f>'PREMIER TRIMES.'!E1419</f>
        <v>0</v>
      </c>
      <c r="HI907" s="293">
        <f>'PREMIER TRIMES.'!F1419</f>
        <v>0</v>
      </c>
      <c r="HJ907" s="293">
        <f>'PREMIER TRIMES.'!G1419</f>
        <v>0</v>
      </c>
      <c r="HK907" s="293">
        <f>'PREMIER TRIMES.'!H1419</f>
        <v>0</v>
      </c>
      <c r="HL907" s="1482">
        <f>'PREMIER TRIMES.'!I1419</f>
        <v>0</v>
      </c>
      <c r="HM907" s="928"/>
      <c r="HN907" s="928"/>
      <c r="HO907" s="928"/>
      <c r="HP907" s="928"/>
      <c r="HQ907" s="928"/>
      <c r="HR907" s="928"/>
      <c r="HS907" s="928"/>
    </row>
    <row r="908" spans="213:227" ht="27.75" customHeight="1" thickBot="1" x14ac:dyDescent="0.3">
      <c r="HE908" s="1484">
        <f>'PREMIER TRIMES.'!B1420</f>
        <v>0</v>
      </c>
      <c r="HF908" s="415">
        <f>'PREMIER TRIMES.'!C1420</f>
        <v>0</v>
      </c>
      <c r="HG908" s="1482">
        <f>'PREMIER TRIMES.'!D1420</f>
        <v>0</v>
      </c>
      <c r="HH908" s="1482">
        <f>'PREMIER TRIMES.'!E1420</f>
        <v>0</v>
      </c>
      <c r="HI908" s="293">
        <f>'PREMIER TRIMES.'!F1420</f>
        <v>0</v>
      </c>
      <c r="HJ908" s="293">
        <f>'PREMIER TRIMES.'!G1420</f>
        <v>0</v>
      </c>
      <c r="HK908" s="293">
        <f>'PREMIER TRIMES.'!H1420</f>
        <v>0</v>
      </c>
      <c r="HL908" s="1482">
        <f>'PREMIER TRIMES.'!I1420</f>
        <v>0</v>
      </c>
      <c r="HM908" s="928"/>
      <c r="HN908" s="928"/>
      <c r="HO908" s="928"/>
      <c r="HP908" s="928"/>
      <c r="HQ908" s="928"/>
      <c r="HR908" s="928"/>
      <c r="HS908" s="928"/>
    </row>
    <row r="909" spans="213:227" ht="27.75" customHeight="1" thickBot="1" x14ac:dyDescent="0.3">
      <c r="HE909" s="1484">
        <f>'PREMIER TRIMES.'!B1421</f>
        <v>0</v>
      </c>
      <c r="HF909" s="415">
        <f>'PREMIER TRIMES.'!C1421</f>
        <v>0</v>
      </c>
      <c r="HG909" s="1820">
        <f>'PREMIER TRIMES.'!D1421</f>
        <v>0</v>
      </c>
      <c r="HH909" s="1820">
        <f>'PREMIER TRIMES.'!E1421</f>
        <v>0</v>
      </c>
      <c r="HI909" s="342">
        <f>'PREMIER TRIMES.'!F1421</f>
        <v>0</v>
      </c>
      <c r="HJ909" s="342">
        <f>'PREMIER TRIMES.'!G1421</f>
        <v>0</v>
      </c>
      <c r="HK909" s="342">
        <f>'PREMIER TRIMES.'!H1421</f>
        <v>0</v>
      </c>
      <c r="HL909" s="1820">
        <f>'PREMIER TRIMES.'!I1421</f>
        <v>0</v>
      </c>
      <c r="HM909" s="928"/>
      <c r="HN909" s="928"/>
      <c r="HO909" s="928"/>
      <c r="HP909" s="928"/>
      <c r="HQ909" s="928"/>
      <c r="HR909" s="928"/>
      <c r="HS909" s="928"/>
    </row>
    <row r="910" spans="213:227" ht="27.75" customHeight="1" thickBot="1" x14ac:dyDescent="0.3">
      <c r="HE910" s="1818"/>
      <c r="HF910" s="1783"/>
      <c r="HG910" s="1819" t="s">
        <v>91</v>
      </c>
      <c r="HH910" s="1819"/>
      <c r="HI910" s="1782"/>
      <c r="HJ910" s="1782"/>
      <c r="HK910" s="1782"/>
      <c r="HL910" s="1819"/>
      <c r="HM910" s="928"/>
      <c r="HN910" s="928"/>
      <c r="HO910" s="928"/>
      <c r="HP910" s="928"/>
      <c r="HQ910" s="928"/>
      <c r="HR910" s="928"/>
      <c r="HS910" s="928"/>
    </row>
    <row r="911" spans="213:227" ht="27.75" customHeight="1" x14ac:dyDescent="0.25">
      <c r="HE911" s="2042">
        <f>'PREMIER TRIMES.'!C1427</f>
        <v>0</v>
      </c>
      <c r="HF911" s="2043"/>
      <c r="HG911" s="2043"/>
      <c r="HH911" s="2043"/>
      <c r="HI911" s="2043"/>
      <c r="HJ911" s="2043"/>
      <c r="HK911" s="2043"/>
      <c r="HL911" s="2044"/>
      <c r="HM911" s="928"/>
      <c r="HN911" s="928"/>
      <c r="HO911" s="928"/>
      <c r="HP911" s="928"/>
      <c r="HQ911" s="928"/>
      <c r="HR911" s="928"/>
      <c r="HS911" s="928"/>
    </row>
    <row r="912" spans="213:227" ht="27.75" customHeight="1" x14ac:dyDescent="0.25">
      <c r="HE912" s="2045"/>
      <c r="HF912" s="2046"/>
      <c r="HG912" s="2046"/>
      <c r="HH912" s="2046"/>
      <c r="HI912" s="2046"/>
      <c r="HJ912" s="2046"/>
      <c r="HK912" s="2046"/>
      <c r="HL912" s="2047"/>
      <c r="HM912" s="928"/>
      <c r="HN912" s="928"/>
      <c r="HO912" s="928"/>
      <c r="HP912" s="928"/>
      <c r="HQ912" s="928"/>
      <c r="HR912" s="928"/>
      <c r="HS912" s="928"/>
    </row>
    <row r="913" spans="213:228" ht="27.75" customHeight="1" thickBot="1" x14ac:dyDescent="0.3">
      <c r="HE913" s="2048"/>
      <c r="HF913" s="2049"/>
      <c r="HG913" s="2049"/>
      <c r="HH913" s="2049"/>
      <c r="HI913" s="2049"/>
      <c r="HJ913" s="2049"/>
      <c r="HK913" s="2049"/>
      <c r="HL913" s="2050"/>
      <c r="HM913" s="928"/>
      <c r="HN913" s="928"/>
      <c r="HO913" s="928"/>
      <c r="HP913" s="928"/>
      <c r="HQ913" s="928"/>
      <c r="HR913" s="928"/>
      <c r="HS913" s="928"/>
    </row>
    <row r="914" spans="213:228" x14ac:dyDescent="0.25">
      <c r="HM914" s="666"/>
    </row>
    <row r="915" spans="213:228" ht="21" x14ac:dyDescent="0.4">
      <c r="HN915" s="929" t="s">
        <v>850</v>
      </c>
      <c r="HO915" s="395"/>
      <c r="HP915" s="395"/>
      <c r="HQ915" s="395"/>
      <c r="HR915" s="395"/>
      <c r="HS915" s="712">
        <v>23</v>
      </c>
    </row>
    <row r="916" spans="213:228" ht="19.5" thickBot="1" x14ac:dyDescent="0.35">
      <c r="HN916" s="930"/>
      <c r="HO916" s="395"/>
      <c r="HP916" s="395"/>
      <c r="HQ916" s="395"/>
      <c r="HR916" s="395"/>
      <c r="HS916" s="395"/>
    </row>
    <row r="917" spans="213:228" ht="40.5" customHeight="1" thickBot="1" x14ac:dyDescent="0.3">
      <c r="HN917" s="52" t="s">
        <v>1</v>
      </c>
      <c r="HO917" s="50" t="s">
        <v>838</v>
      </c>
      <c r="HP917" s="50" t="s">
        <v>813</v>
      </c>
      <c r="HQ917" s="50" t="s">
        <v>847</v>
      </c>
      <c r="HR917" s="50" t="s">
        <v>813</v>
      </c>
      <c r="HS917" s="51" t="s">
        <v>814</v>
      </c>
    </row>
    <row r="918" spans="213:228" ht="63.75" customHeight="1" thickBot="1" x14ac:dyDescent="0.3">
      <c r="HN918" s="931">
        <v>1</v>
      </c>
      <c r="HO918" s="1050" t="s">
        <v>839</v>
      </c>
      <c r="HP918" s="1040">
        <f>'PREMIER TRIMES.'!D1435</f>
        <v>0</v>
      </c>
      <c r="HQ918" s="933" t="s">
        <v>839</v>
      </c>
      <c r="HR918" s="1042">
        <f>'PREMIER TRIMES.'!F1435</f>
        <v>0</v>
      </c>
      <c r="HS918" s="1515">
        <f>'PREMIER TRIMES.'!G1435</f>
        <v>0</v>
      </c>
    </row>
    <row r="919" spans="213:228" ht="63.75" customHeight="1" thickBot="1" x14ac:dyDescent="0.3">
      <c r="HN919" s="934">
        <v>2</v>
      </c>
      <c r="HO919" s="935" t="s">
        <v>840</v>
      </c>
      <c r="HP919" s="1040">
        <f>'PREMIER TRIMES.'!D1436</f>
        <v>0</v>
      </c>
      <c r="HQ919" s="936" t="s">
        <v>840</v>
      </c>
      <c r="HR919" s="1042">
        <f>'PREMIER TRIMES.'!F1436</f>
        <v>0</v>
      </c>
      <c r="HS919" s="1515">
        <f>'PREMIER TRIMES.'!G1436</f>
        <v>0</v>
      </c>
    </row>
    <row r="920" spans="213:228" ht="63.75" customHeight="1" thickBot="1" x14ac:dyDescent="0.3">
      <c r="HN920" s="934">
        <v>3</v>
      </c>
      <c r="HO920" s="935" t="s">
        <v>841</v>
      </c>
      <c r="HP920" s="1040">
        <f>'PREMIER TRIMES.'!D1437</f>
        <v>0</v>
      </c>
      <c r="HQ920" s="936" t="s">
        <v>841</v>
      </c>
      <c r="HR920" s="1042">
        <f>'PREMIER TRIMES.'!F1437</f>
        <v>0</v>
      </c>
      <c r="HS920" s="1515">
        <f>'PREMIER TRIMES.'!G1437</f>
        <v>0</v>
      </c>
    </row>
    <row r="921" spans="213:228" ht="63.75" customHeight="1" thickBot="1" x14ac:dyDescent="0.3">
      <c r="HN921" s="934">
        <v>4</v>
      </c>
      <c r="HO921" s="935" t="s">
        <v>842</v>
      </c>
      <c r="HP921" s="1040">
        <f>'PREMIER TRIMES.'!D1438</f>
        <v>0</v>
      </c>
      <c r="HQ921" s="936" t="s">
        <v>848</v>
      </c>
      <c r="HR921" s="1042">
        <f>'PREMIER TRIMES.'!F1438</f>
        <v>0</v>
      </c>
      <c r="HS921" s="1515">
        <f>'PREMIER TRIMES.'!G1438</f>
        <v>0</v>
      </c>
    </row>
    <row r="922" spans="213:228" ht="63.75" customHeight="1" thickBot="1" x14ac:dyDescent="0.3">
      <c r="HN922" s="934">
        <v>5</v>
      </c>
      <c r="HO922" s="935" t="s">
        <v>843</v>
      </c>
      <c r="HP922" s="1040">
        <f>'PREMIER TRIMES.'!D1439</f>
        <v>0</v>
      </c>
      <c r="HQ922" s="936" t="s">
        <v>849</v>
      </c>
      <c r="HR922" s="1042">
        <f>'PREMIER TRIMES.'!F1439</f>
        <v>0</v>
      </c>
      <c r="HS922" s="1515">
        <f>'PREMIER TRIMES.'!G1439</f>
        <v>0</v>
      </c>
    </row>
    <row r="923" spans="213:228" ht="63.75" customHeight="1" thickBot="1" x14ac:dyDescent="0.3">
      <c r="HN923" s="934">
        <v>6</v>
      </c>
      <c r="HO923" s="935" t="s">
        <v>844</v>
      </c>
      <c r="HP923" s="1040">
        <f>'PREMIER TRIMES.'!D1440</f>
        <v>0</v>
      </c>
      <c r="HQ923" s="935" t="s">
        <v>844</v>
      </c>
      <c r="HR923" s="1042">
        <f>'PREMIER TRIMES.'!F1440</f>
        <v>0</v>
      </c>
      <c r="HS923" s="1515">
        <f>'PREMIER TRIMES.'!G1440</f>
        <v>0</v>
      </c>
    </row>
    <row r="924" spans="213:228" ht="63.75" customHeight="1" thickBot="1" x14ac:dyDescent="0.3">
      <c r="HN924" s="934">
        <v>7</v>
      </c>
      <c r="HO924" s="935" t="s">
        <v>845</v>
      </c>
      <c r="HP924" s="1040">
        <f>'PREMIER TRIMES.'!D1441</f>
        <v>0</v>
      </c>
      <c r="HQ924" s="935" t="s">
        <v>845</v>
      </c>
      <c r="HR924" s="1042">
        <f>'PREMIER TRIMES.'!F1441</f>
        <v>0</v>
      </c>
      <c r="HS924" s="1515">
        <f>'PREMIER TRIMES.'!G1441</f>
        <v>0</v>
      </c>
    </row>
    <row r="925" spans="213:228" ht="63.75" customHeight="1" thickBot="1" x14ac:dyDescent="0.3">
      <c r="HN925" s="934">
        <v>8</v>
      </c>
      <c r="HO925" s="935" t="s">
        <v>846</v>
      </c>
      <c r="HP925" s="1040">
        <f>'PREMIER TRIMES.'!D1442</f>
        <v>0</v>
      </c>
      <c r="HQ925" s="935" t="s">
        <v>846</v>
      </c>
      <c r="HR925" s="1042">
        <f>'PREMIER TRIMES.'!F1442</f>
        <v>0</v>
      </c>
      <c r="HS925" s="1515">
        <f>'PREMIER TRIMES.'!G1442</f>
        <v>0</v>
      </c>
    </row>
    <row r="926" spans="213:228" ht="63.75" customHeight="1" thickBot="1" x14ac:dyDescent="0.3">
      <c r="HN926" s="934">
        <v>9</v>
      </c>
      <c r="HO926" s="935" t="s">
        <v>70</v>
      </c>
      <c r="HP926" s="1041">
        <f>'PREMIER TRIMES.'!D1443</f>
        <v>0</v>
      </c>
      <c r="HQ926" s="936" t="s">
        <v>70</v>
      </c>
      <c r="HR926" s="1042">
        <f>'PREMIER TRIMES.'!F1443</f>
        <v>0</v>
      </c>
      <c r="HS926" s="1515">
        <f>'PREMIER TRIMES.'!G1443</f>
        <v>0</v>
      </c>
    </row>
    <row r="927" spans="213:228" ht="63.75" customHeight="1" thickBot="1" x14ac:dyDescent="0.3">
      <c r="HN927" s="2120" t="s">
        <v>0</v>
      </c>
      <c r="HO927" s="2121"/>
      <c r="HP927" s="1230">
        <f>'PREMIER TRIMES.'!D1444</f>
        <v>0</v>
      </c>
      <c r="HQ927" s="1231" t="s">
        <v>0</v>
      </c>
      <c r="HR927" s="1230">
        <f>'PREMIER TRIMES.'!F1444</f>
        <v>0</v>
      </c>
      <c r="HS927" s="1515">
        <f>'PREMIER TRIMES.'!G1444</f>
        <v>0</v>
      </c>
    </row>
    <row r="928" spans="213:228" x14ac:dyDescent="0.25">
      <c r="HT928" s="666"/>
    </row>
    <row r="929" spans="229:232" ht="21" x14ac:dyDescent="0.35">
      <c r="HU929" s="719" t="s">
        <v>1000</v>
      </c>
      <c r="HV929" s="702"/>
      <c r="HW929" s="702"/>
      <c r="HX929" s="712">
        <v>24</v>
      </c>
    </row>
    <row r="930" spans="229:232" ht="21.75" thickBot="1" x14ac:dyDescent="0.4">
      <c r="HU930" s="702"/>
      <c r="HV930" s="702"/>
      <c r="HW930" s="702"/>
      <c r="HX930" s="702"/>
    </row>
    <row r="931" spans="229:232" ht="21.75" thickBot="1" x14ac:dyDescent="0.3">
      <c r="HU931" s="1232" t="s">
        <v>1</v>
      </c>
      <c r="HV931" s="1232" t="s">
        <v>777</v>
      </c>
      <c r="HW931" s="1232" t="s">
        <v>268</v>
      </c>
      <c r="HX931" s="1232" t="s">
        <v>273</v>
      </c>
    </row>
    <row r="932" spans="229:232" ht="32.25" customHeight="1" thickBot="1" x14ac:dyDescent="0.3">
      <c r="HU932" s="1484">
        <f>'PREMIER TRIMES.'!B1452</f>
        <v>0</v>
      </c>
      <c r="HV932" s="293">
        <f>'PREMIER TRIMES.'!C1452</f>
        <v>0</v>
      </c>
      <c r="HW932" s="1067">
        <f>'PREMIER TRIMES.'!D1452</f>
        <v>0</v>
      </c>
      <c r="HX932" s="1482">
        <f>'PREMIER TRIMES.'!E1452</f>
        <v>0</v>
      </c>
    </row>
    <row r="933" spans="229:232" ht="32.25" customHeight="1" thickBot="1" x14ac:dyDescent="0.3">
      <c r="HU933" s="1484">
        <f>'PREMIER TRIMES.'!B1453</f>
        <v>0</v>
      </c>
      <c r="HV933" s="293">
        <f>'PREMIER TRIMES.'!C1453</f>
        <v>0</v>
      </c>
      <c r="HW933" s="1067">
        <f>'PREMIER TRIMES.'!D1453</f>
        <v>0</v>
      </c>
      <c r="HX933" s="1482">
        <f>'PREMIER TRIMES.'!E1453</f>
        <v>0</v>
      </c>
    </row>
    <row r="934" spans="229:232" ht="32.25" customHeight="1" thickBot="1" x14ac:dyDescent="0.3">
      <c r="HU934" s="1484">
        <f>'PREMIER TRIMES.'!B1454</f>
        <v>0</v>
      </c>
      <c r="HV934" s="293">
        <f>'PREMIER TRIMES.'!C1454</f>
        <v>0</v>
      </c>
      <c r="HW934" s="1067">
        <f>'PREMIER TRIMES.'!D1454</f>
        <v>0</v>
      </c>
      <c r="HX934" s="1482">
        <f>'PREMIER TRIMES.'!E1454</f>
        <v>0</v>
      </c>
    </row>
    <row r="935" spans="229:232" ht="32.25" customHeight="1" thickBot="1" x14ac:dyDescent="0.3">
      <c r="HU935" s="1484">
        <f>'PREMIER TRIMES.'!B1455</f>
        <v>0</v>
      </c>
      <c r="HV935" s="293">
        <f>'PREMIER TRIMES.'!C1455</f>
        <v>0</v>
      </c>
      <c r="HW935" s="1067">
        <f>'PREMIER TRIMES.'!D1455</f>
        <v>0</v>
      </c>
      <c r="HX935" s="1482">
        <f>'PREMIER TRIMES.'!E1455</f>
        <v>0</v>
      </c>
    </row>
    <row r="936" spans="229:232" ht="32.25" customHeight="1" thickBot="1" x14ac:dyDescent="0.3">
      <c r="HU936" s="1484">
        <f>'PREMIER TRIMES.'!B1456</f>
        <v>0</v>
      </c>
      <c r="HV936" s="293">
        <f>'PREMIER TRIMES.'!C1456</f>
        <v>0</v>
      </c>
      <c r="HW936" s="1067">
        <f>'PREMIER TRIMES.'!D1456</f>
        <v>0</v>
      </c>
      <c r="HX936" s="1482">
        <f>'PREMIER TRIMES.'!E1456</f>
        <v>0</v>
      </c>
    </row>
    <row r="937" spans="229:232" ht="32.25" customHeight="1" thickBot="1" x14ac:dyDescent="0.3">
      <c r="HU937" s="1484">
        <f>'PREMIER TRIMES.'!B1457</f>
        <v>0</v>
      </c>
      <c r="HV937" s="293">
        <f>'PREMIER TRIMES.'!C1457</f>
        <v>0</v>
      </c>
      <c r="HW937" s="1067">
        <f>'PREMIER TRIMES.'!D1457</f>
        <v>0</v>
      </c>
      <c r="HX937" s="1482">
        <f>'PREMIER TRIMES.'!E1457</f>
        <v>0</v>
      </c>
    </row>
    <row r="938" spans="229:232" ht="32.25" customHeight="1" thickBot="1" x14ac:dyDescent="0.3">
      <c r="HU938" s="1484">
        <f>'PREMIER TRIMES.'!B1458</f>
        <v>0</v>
      </c>
      <c r="HV938" s="293">
        <f>'PREMIER TRIMES.'!C1458</f>
        <v>0</v>
      </c>
      <c r="HW938" s="1067">
        <f>'PREMIER TRIMES.'!D1458</f>
        <v>0</v>
      </c>
      <c r="HX938" s="1482">
        <f>'PREMIER TRIMES.'!E1458</f>
        <v>0</v>
      </c>
    </row>
    <row r="939" spans="229:232" ht="32.25" customHeight="1" thickBot="1" x14ac:dyDescent="0.3">
      <c r="HU939" s="1484">
        <f>'PREMIER TRIMES.'!B1459</f>
        <v>0</v>
      </c>
      <c r="HV939" s="293">
        <f>'PREMIER TRIMES.'!C1459</f>
        <v>0</v>
      </c>
      <c r="HW939" s="1067">
        <f>'PREMIER TRIMES.'!D1459</f>
        <v>0</v>
      </c>
      <c r="HX939" s="1482">
        <f>'PREMIER TRIMES.'!E1459</f>
        <v>0</v>
      </c>
    </row>
    <row r="940" spans="229:232" ht="32.25" customHeight="1" thickBot="1" x14ac:dyDescent="0.3">
      <c r="HU940" s="1484">
        <f>'PREMIER TRIMES.'!B1460</f>
        <v>0</v>
      </c>
      <c r="HV940" s="293">
        <f>'PREMIER TRIMES.'!C1460</f>
        <v>0</v>
      </c>
      <c r="HW940" s="1067">
        <f>'PREMIER TRIMES.'!D1460</f>
        <v>0</v>
      </c>
      <c r="HX940" s="1482">
        <f>'PREMIER TRIMES.'!E1460</f>
        <v>0</v>
      </c>
    </row>
    <row r="941" spans="229:232" ht="32.25" customHeight="1" thickBot="1" x14ac:dyDescent="0.3">
      <c r="HU941" s="1484">
        <f>'PREMIER TRIMES.'!B1461</f>
        <v>0</v>
      </c>
      <c r="HV941" s="293">
        <f>'PREMIER TRIMES.'!C1461</f>
        <v>0</v>
      </c>
      <c r="HW941" s="1067">
        <f>'PREMIER TRIMES.'!D1461</f>
        <v>0</v>
      </c>
      <c r="HX941" s="1482">
        <f>'PREMIER TRIMES.'!E1461</f>
        <v>0</v>
      </c>
    </row>
    <row r="942" spans="229:232" ht="32.25" customHeight="1" thickBot="1" x14ac:dyDescent="0.3">
      <c r="HU942" s="1484">
        <f>'PREMIER TRIMES.'!B1462</f>
        <v>0</v>
      </c>
      <c r="HV942" s="293">
        <f>'PREMIER TRIMES.'!C1462</f>
        <v>0</v>
      </c>
      <c r="HW942" s="1067">
        <f>'PREMIER TRIMES.'!D1462</f>
        <v>0</v>
      </c>
      <c r="HX942" s="1482">
        <f>'PREMIER TRIMES.'!E1462</f>
        <v>0</v>
      </c>
    </row>
    <row r="943" spans="229:232" ht="32.25" customHeight="1" thickBot="1" x14ac:dyDescent="0.3">
      <c r="HU943" s="1484">
        <f>'PREMIER TRIMES.'!B1463</f>
        <v>0</v>
      </c>
      <c r="HV943" s="293">
        <f>'PREMIER TRIMES.'!C1463</f>
        <v>0</v>
      </c>
      <c r="HW943" s="1067">
        <f>'PREMIER TRIMES.'!D1463</f>
        <v>0</v>
      </c>
      <c r="HX943" s="1482">
        <f>'PREMIER TRIMES.'!E1463</f>
        <v>0</v>
      </c>
    </row>
    <row r="944" spans="229:232" ht="32.25" customHeight="1" thickBot="1" x14ac:dyDescent="0.3">
      <c r="HU944" s="1484">
        <f>'PREMIER TRIMES.'!B1464</f>
        <v>0</v>
      </c>
      <c r="HV944" s="293">
        <f>'PREMIER TRIMES.'!C1464</f>
        <v>0</v>
      </c>
      <c r="HW944" s="1067">
        <f>'PREMIER TRIMES.'!D1464</f>
        <v>0</v>
      </c>
      <c r="HX944" s="1482">
        <f>'PREMIER TRIMES.'!E1464</f>
        <v>0</v>
      </c>
    </row>
    <row r="945" spans="229:232" ht="32.25" customHeight="1" thickBot="1" x14ac:dyDescent="0.3">
      <c r="HU945" s="1484">
        <f>'PREMIER TRIMES.'!B1465</f>
        <v>0</v>
      </c>
      <c r="HV945" s="293">
        <f>'PREMIER TRIMES.'!C1465</f>
        <v>0</v>
      </c>
      <c r="HW945" s="1067">
        <f>'PREMIER TRIMES.'!D1465</f>
        <v>0</v>
      </c>
      <c r="HX945" s="1482">
        <f>'PREMIER TRIMES.'!E1465</f>
        <v>0</v>
      </c>
    </row>
    <row r="946" spans="229:232" ht="32.25" customHeight="1" thickBot="1" x14ac:dyDescent="0.3">
      <c r="HU946" s="1484">
        <f>'PREMIER TRIMES.'!B1466</f>
        <v>0</v>
      </c>
      <c r="HV946" s="293">
        <f>'PREMIER TRIMES.'!C1466</f>
        <v>0</v>
      </c>
      <c r="HW946" s="1067">
        <f>'PREMIER TRIMES.'!D1466</f>
        <v>0</v>
      </c>
      <c r="HX946" s="1482">
        <f>'PREMIER TRIMES.'!E1466</f>
        <v>0</v>
      </c>
    </row>
    <row r="947" spans="229:232" ht="32.25" customHeight="1" thickBot="1" x14ac:dyDescent="0.3">
      <c r="HU947" s="1484">
        <f>'PREMIER TRIMES.'!B1467</f>
        <v>0</v>
      </c>
      <c r="HV947" s="293">
        <f>'PREMIER TRIMES.'!C1467</f>
        <v>0</v>
      </c>
      <c r="HW947" s="1067">
        <f>'PREMIER TRIMES.'!D1467</f>
        <v>0</v>
      </c>
      <c r="HX947" s="1482">
        <f>'PREMIER TRIMES.'!E1467</f>
        <v>0</v>
      </c>
    </row>
    <row r="948" spans="229:232" ht="32.25" customHeight="1" thickBot="1" x14ac:dyDescent="0.3">
      <c r="HU948" s="1484">
        <f>'PREMIER TRIMES.'!B1468</f>
        <v>0</v>
      </c>
      <c r="HV948" s="293">
        <f>'PREMIER TRIMES.'!C1468</f>
        <v>0</v>
      </c>
      <c r="HW948" s="1067">
        <f>'PREMIER TRIMES.'!D1468</f>
        <v>0</v>
      </c>
      <c r="HX948" s="1482">
        <f>'PREMIER TRIMES.'!E1468</f>
        <v>0</v>
      </c>
    </row>
    <row r="949" spans="229:232" ht="32.25" customHeight="1" thickBot="1" x14ac:dyDescent="0.3">
      <c r="HU949" s="1484">
        <f>'PREMIER TRIMES.'!B1469</f>
        <v>0</v>
      </c>
      <c r="HV949" s="293">
        <f>'PREMIER TRIMES.'!C1469</f>
        <v>0</v>
      </c>
      <c r="HW949" s="1067">
        <f>'PREMIER TRIMES.'!D1469</f>
        <v>0</v>
      </c>
      <c r="HX949" s="1482">
        <f>'PREMIER TRIMES.'!E1469</f>
        <v>0</v>
      </c>
    </row>
    <row r="950" spans="229:232" ht="32.25" customHeight="1" thickBot="1" x14ac:dyDescent="0.3">
      <c r="HU950" s="1484">
        <f>'PREMIER TRIMES.'!B1470</f>
        <v>0</v>
      </c>
      <c r="HV950" s="293">
        <f>'PREMIER TRIMES.'!C1470</f>
        <v>0</v>
      </c>
      <c r="HW950" s="1067">
        <f>'PREMIER TRIMES.'!D1470</f>
        <v>0</v>
      </c>
      <c r="HX950" s="1482">
        <f>'PREMIER TRIMES.'!E1470</f>
        <v>0</v>
      </c>
    </row>
    <row r="951" spans="229:232" ht="32.25" customHeight="1" thickBot="1" x14ac:dyDescent="0.3">
      <c r="HU951" s="1484">
        <f>'PREMIER TRIMES.'!B1471</f>
        <v>0</v>
      </c>
      <c r="HV951" s="293">
        <f>'PREMIER TRIMES.'!C1471</f>
        <v>0</v>
      </c>
      <c r="HW951" s="1067">
        <f>'PREMIER TRIMES.'!D1471</f>
        <v>0</v>
      </c>
      <c r="HX951" s="1482">
        <f>'PREMIER TRIMES.'!E1471</f>
        <v>0</v>
      </c>
    </row>
    <row r="952" spans="229:232" ht="21.75" thickBot="1" x14ac:dyDescent="0.3">
      <c r="HU952" s="1232" t="s">
        <v>1</v>
      </c>
      <c r="HV952" s="1232" t="s">
        <v>777</v>
      </c>
      <c r="HW952" s="1232" t="s">
        <v>268</v>
      </c>
      <c r="HX952" s="1232" t="s">
        <v>273</v>
      </c>
    </row>
    <row r="953" spans="229:232" ht="32.25" customHeight="1" thickBot="1" x14ac:dyDescent="0.3">
      <c r="HU953" s="1484">
        <f>'PREMIER TRIMES.'!B1473</f>
        <v>0</v>
      </c>
      <c r="HV953" s="293">
        <f>'PREMIER TRIMES.'!C1473</f>
        <v>0</v>
      </c>
      <c r="HW953" s="1067">
        <f>'PREMIER TRIMES.'!D1473</f>
        <v>0</v>
      </c>
      <c r="HX953" s="1482">
        <f>'PREMIER TRIMES.'!E1473</f>
        <v>0</v>
      </c>
    </row>
    <row r="954" spans="229:232" ht="32.25" customHeight="1" thickBot="1" x14ac:dyDescent="0.3">
      <c r="HU954" s="1484">
        <f>'PREMIER TRIMES.'!B1474</f>
        <v>0</v>
      </c>
      <c r="HV954" s="293">
        <f>'PREMIER TRIMES.'!C1474</f>
        <v>0</v>
      </c>
      <c r="HW954" s="1067">
        <f>'PREMIER TRIMES.'!D1474</f>
        <v>0</v>
      </c>
      <c r="HX954" s="1482">
        <f>'PREMIER TRIMES.'!E1474</f>
        <v>0</v>
      </c>
    </row>
    <row r="955" spans="229:232" ht="32.25" customHeight="1" thickBot="1" x14ac:dyDescent="0.3">
      <c r="HU955" s="1484">
        <f>'PREMIER TRIMES.'!B1475</f>
        <v>0</v>
      </c>
      <c r="HV955" s="293">
        <f>'PREMIER TRIMES.'!C1475</f>
        <v>0</v>
      </c>
      <c r="HW955" s="1067">
        <f>'PREMIER TRIMES.'!D1475</f>
        <v>0</v>
      </c>
      <c r="HX955" s="1482">
        <f>'PREMIER TRIMES.'!E1475</f>
        <v>0</v>
      </c>
    </row>
    <row r="956" spans="229:232" ht="32.25" customHeight="1" thickBot="1" x14ac:dyDescent="0.3">
      <c r="HU956" s="1484">
        <f>'PREMIER TRIMES.'!B1476</f>
        <v>0</v>
      </c>
      <c r="HV956" s="293">
        <f>'PREMIER TRIMES.'!C1476</f>
        <v>0</v>
      </c>
      <c r="HW956" s="1067">
        <f>'PREMIER TRIMES.'!D1476</f>
        <v>0</v>
      </c>
      <c r="HX956" s="1482">
        <f>'PREMIER TRIMES.'!E1476</f>
        <v>0</v>
      </c>
    </row>
    <row r="957" spans="229:232" ht="32.25" customHeight="1" thickBot="1" x14ac:dyDescent="0.3">
      <c r="HU957" s="1484">
        <f>'PREMIER TRIMES.'!B1477</f>
        <v>0</v>
      </c>
      <c r="HV957" s="293">
        <f>'PREMIER TRIMES.'!C1477</f>
        <v>0</v>
      </c>
      <c r="HW957" s="1067">
        <f>'PREMIER TRIMES.'!D1477</f>
        <v>0</v>
      </c>
      <c r="HX957" s="1482">
        <f>'PREMIER TRIMES.'!E1477</f>
        <v>0</v>
      </c>
    </row>
    <row r="958" spans="229:232" ht="32.25" customHeight="1" thickBot="1" x14ac:dyDescent="0.3">
      <c r="HU958" s="1484">
        <f>'PREMIER TRIMES.'!B1478</f>
        <v>0</v>
      </c>
      <c r="HV958" s="293">
        <f>'PREMIER TRIMES.'!C1478</f>
        <v>0</v>
      </c>
      <c r="HW958" s="1067">
        <f>'PREMIER TRIMES.'!D1478</f>
        <v>0</v>
      </c>
      <c r="HX958" s="1482">
        <f>'PREMIER TRIMES.'!E1478</f>
        <v>0</v>
      </c>
    </row>
    <row r="959" spans="229:232" ht="32.25" customHeight="1" thickBot="1" x14ac:dyDescent="0.3">
      <c r="HU959" s="1484">
        <f>'PREMIER TRIMES.'!B1479</f>
        <v>0</v>
      </c>
      <c r="HV959" s="293">
        <f>'PREMIER TRIMES.'!C1479</f>
        <v>0</v>
      </c>
      <c r="HW959" s="1067">
        <f>'PREMIER TRIMES.'!D1479</f>
        <v>0</v>
      </c>
      <c r="HX959" s="1482">
        <f>'PREMIER TRIMES.'!E1479</f>
        <v>0</v>
      </c>
    </row>
    <row r="960" spans="229:232" ht="32.25" customHeight="1" thickBot="1" x14ac:dyDescent="0.3">
      <c r="HU960" s="1484">
        <f>'PREMIER TRIMES.'!B1480</f>
        <v>0</v>
      </c>
      <c r="HV960" s="293">
        <f>'PREMIER TRIMES.'!C1480</f>
        <v>0</v>
      </c>
      <c r="HW960" s="1067">
        <f>'PREMIER TRIMES.'!D1480</f>
        <v>0</v>
      </c>
      <c r="HX960" s="1482">
        <f>'PREMIER TRIMES.'!E1480</f>
        <v>0</v>
      </c>
    </row>
    <row r="961" spans="229:232" ht="32.25" customHeight="1" thickBot="1" x14ac:dyDescent="0.3">
      <c r="HU961" s="1484">
        <f>'PREMIER TRIMES.'!B1481</f>
        <v>0</v>
      </c>
      <c r="HV961" s="293">
        <f>'PREMIER TRIMES.'!C1481</f>
        <v>0</v>
      </c>
      <c r="HW961" s="1067">
        <f>'PREMIER TRIMES.'!D1481</f>
        <v>0</v>
      </c>
      <c r="HX961" s="1482">
        <f>'PREMIER TRIMES.'!E1481</f>
        <v>0</v>
      </c>
    </row>
    <row r="962" spans="229:232" ht="32.25" customHeight="1" thickBot="1" x14ac:dyDescent="0.3">
      <c r="HU962" s="1484">
        <f>'PREMIER TRIMES.'!B1482</f>
        <v>0</v>
      </c>
      <c r="HV962" s="293">
        <f>'PREMIER TRIMES.'!C1482</f>
        <v>0</v>
      </c>
      <c r="HW962" s="1067">
        <f>'PREMIER TRIMES.'!D1482</f>
        <v>0</v>
      </c>
      <c r="HX962" s="1482">
        <f>'PREMIER TRIMES.'!E1482</f>
        <v>0</v>
      </c>
    </row>
    <row r="963" spans="229:232" ht="32.25" customHeight="1" thickBot="1" x14ac:dyDescent="0.3">
      <c r="HU963" s="1484">
        <f>'PREMIER TRIMES.'!B1483</f>
        <v>0</v>
      </c>
      <c r="HV963" s="293">
        <f>'PREMIER TRIMES.'!C1483</f>
        <v>0</v>
      </c>
      <c r="HW963" s="1067">
        <f>'PREMIER TRIMES.'!D1483</f>
        <v>0</v>
      </c>
      <c r="HX963" s="1482">
        <f>'PREMIER TRIMES.'!E1483</f>
        <v>0</v>
      </c>
    </row>
    <row r="964" spans="229:232" ht="32.25" customHeight="1" thickBot="1" x14ac:dyDescent="0.3">
      <c r="HU964" s="1484">
        <f>'PREMIER TRIMES.'!B1484</f>
        <v>0</v>
      </c>
      <c r="HV964" s="293">
        <f>'PREMIER TRIMES.'!C1484</f>
        <v>0</v>
      </c>
      <c r="HW964" s="1067">
        <f>'PREMIER TRIMES.'!D1484</f>
        <v>0</v>
      </c>
      <c r="HX964" s="1482">
        <f>'PREMIER TRIMES.'!E1484</f>
        <v>0</v>
      </c>
    </row>
    <row r="965" spans="229:232" ht="32.25" customHeight="1" thickBot="1" x14ac:dyDescent="0.3">
      <c r="HU965" s="1484">
        <f>'PREMIER TRIMES.'!B1485</f>
        <v>0</v>
      </c>
      <c r="HV965" s="293">
        <f>'PREMIER TRIMES.'!C1485</f>
        <v>0</v>
      </c>
      <c r="HW965" s="1067">
        <f>'PREMIER TRIMES.'!D1485</f>
        <v>0</v>
      </c>
      <c r="HX965" s="1482">
        <f>'PREMIER TRIMES.'!E1485</f>
        <v>0</v>
      </c>
    </row>
    <row r="966" spans="229:232" ht="32.25" customHeight="1" thickBot="1" x14ac:dyDescent="0.3">
      <c r="HU966" s="1484">
        <f>'PREMIER TRIMES.'!B1486</f>
        <v>0</v>
      </c>
      <c r="HV966" s="293">
        <f>'PREMIER TRIMES.'!C1486</f>
        <v>0</v>
      </c>
      <c r="HW966" s="1067">
        <f>'PREMIER TRIMES.'!D1486</f>
        <v>0</v>
      </c>
      <c r="HX966" s="1482">
        <f>'PREMIER TRIMES.'!E1486</f>
        <v>0</v>
      </c>
    </row>
    <row r="967" spans="229:232" ht="32.25" customHeight="1" thickBot="1" x14ac:dyDescent="0.3">
      <c r="HU967" s="1484">
        <f>'PREMIER TRIMES.'!B1487</f>
        <v>0</v>
      </c>
      <c r="HV967" s="293">
        <f>'PREMIER TRIMES.'!C1487</f>
        <v>0</v>
      </c>
      <c r="HW967" s="1067">
        <f>'PREMIER TRIMES.'!D1487</f>
        <v>0</v>
      </c>
      <c r="HX967" s="1482">
        <f>'PREMIER TRIMES.'!E1487</f>
        <v>0</v>
      </c>
    </row>
    <row r="968" spans="229:232" ht="32.25" customHeight="1" thickBot="1" x14ac:dyDescent="0.3">
      <c r="HU968" s="1484">
        <f>'PREMIER TRIMES.'!B1488</f>
        <v>0</v>
      </c>
      <c r="HV968" s="293">
        <f>'PREMIER TRIMES.'!C1488</f>
        <v>0</v>
      </c>
      <c r="HW968" s="1067">
        <f>'PREMIER TRIMES.'!D1488</f>
        <v>0</v>
      </c>
      <c r="HX968" s="1482">
        <f>'PREMIER TRIMES.'!E1488</f>
        <v>0</v>
      </c>
    </row>
    <row r="969" spans="229:232" ht="32.25" customHeight="1" thickBot="1" x14ac:dyDescent="0.3">
      <c r="HU969" s="1484">
        <f>'PREMIER TRIMES.'!B1489</f>
        <v>0</v>
      </c>
      <c r="HV969" s="293">
        <f>'PREMIER TRIMES.'!C1489</f>
        <v>0</v>
      </c>
      <c r="HW969" s="1067">
        <f>'PREMIER TRIMES.'!D1489</f>
        <v>0</v>
      </c>
      <c r="HX969" s="1482">
        <f>'PREMIER TRIMES.'!E1489</f>
        <v>0</v>
      </c>
    </row>
    <row r="970" spans="229:232" ht="32.25" customHeight="1" thickBot="1" x14ac:dyDescent="0.3">
      <c r="HU970" s="1484">
        <f>'PREMIER TRIMES.'!B1490</f>
        <v>0</v>
      </c>
      <c r="HV970" s="293">
        <f>'PREMIER TRIMES.'!C1490</f>
        <v>0</v>
      </c>
      <c r="HW970" s="1067">
        <f>'PREMIER TRIMES.'!D1490</f>
        <v>0</v>
      </c>
      <c r="HX970" s="1482">
        <f>'PREMIER TRIMES.'!E1490</f>
        <v>0</v>
      </c>
    </row>
    <row r="971" spans="229:232" ht="32.25" customHeight="1" thickBot="1" x14ac:dyDescent="0.3">
      <c r="HU971" s="1484">
        <f>'PREMIER TRIMES.'!B1491</f>
        <v>0</v>
      </c>
      <c r="HV971" s="293">
        <f>'PREMIER TRIMES.'!C1491</f>
        <v>0</v>
      </c>
      <c r="HW971" s="1067">
        <f>'PREMIER TRIMES.'!D1491</f>
        <v>0</v>
      </c>
      <c r="HX971" s="1482">
        <f>'PREMIER TRIMES.'!E1491</f>
        <v>0</v>
      </c>
    </row>
    <row r="972" spans="229:232" ht="32.25" customHeight="1" thickBot="1" x14ac:dyDescent="0.3">
      <c r="HU972" s="1484">
        <f>'PREMIER TRIMES.'!B1492</f>
        <v>0</v>
      </c>
      <c r="HV972" s="293">
        <f>'PREMIER TRIMES.'!C1492</f>
        <v>0</v>
      </c>
      <c r="HW972" s="1067">
        <f>'PREMIER TRIMES.'!D1492</f>
        <v>0</v>
      </c>
      <c r="HX972" s="1482">
        <f>'PREMIER TRIMES.'!E1492</f>
        <v>0</v>
      </c>
    </row>
    <row r="973" spans="229:232" ht="32.25" customHeight="1" thickBot="1" x14ac:dyDescent="0.3">
      <c r="HU973" s="1484">
        <f>'PREMIER TRIMES.'!B1493</f>
        <v>0</v>
      </c>
      <c r="HV973" s="293">
        <f>'PREMIER TRIMES.'!C1493</f>
        <v>0</v>
      </c>
      <c r="HW973" s="1067">
        <f>'PREMIER TRIMES.'!D1493</f>
        <v>0</v>
      </c>
      <c r="HX973" s="1482">
        <f>'PREMIER TRIMES.'!E1493</f>
        <v>0</v>
      </c>
    </row>
    <row r="974" spans="229:232" ht="21.75" thickBot="1" x14ac:dyDescent="0.3">
      <c r="HU974" s="1232" t="s">
        <v>1</v>
      </c>
      <c r="HV974" s="1232" t="s">
        <v>777</v>
      </c>
      <c r="HW974" s="1232" t="s">
        <v>268</v>
      </c>
      <c r="HX974" s="1232" t="s">
        <v>273</v>
      </c>
    </row>
    <row r="975" spans="229:232" ht="32.25" customHeight="1" thickBot="1" x14ac:dyDescent="0.3">
      <c r="HU975" s="1484">
        <f>'PREMIER TRIMES.'!B1495</f>
        <v>0</v>
      </c>
      <c r="HV975" s="293">
        <f>'PREMIER TRIMES.'!C1495</f>
        <v>0</v>
      </c>
      <c r="HW975" s="1067">
        <f>'PREMIER TRIMES.'!D1495</f>
        <v>0</v>
      </c>
      <c r="HX975" s="1482">
        <f>'PREMIER TRIMES.'!E1495</f>
        <v>0</v>
      </c>
    </row>
    <row r="976" spans="229:232" ht="32.25" customHeight="1" thickBot="1" x14ac:dyDescent="0.3">
      <c r="HU976" s="1484">
        <f>'PREMIER TRIMES.'!B1496</f>
        <v>0</v>
      </c>
      <c r="HV976" s="293">
        <f>'PREMIER TRIMES.'!C1496</f>
        <v>0</v>
      </c>
      <c r="HW976" s="1067">
        <f>'PREMIER TRIMES.'!D1496</f>
        <v>0</v>
      </c>
      <c r="HX976" s="1482">
        <f>'PREMIER TRIMES.'!E1496</f>
        <v>0</v>
      </c>
    </row>
    <row r="977" spans="229:232" ht="32.25" customHeight="1" thickBot="1" x14ac:dyDescent="0.3">
      <c r="HU977" s="1484">
        <f>'PREMIER TRIMES.'!B1497</f>
        <v>0</v>
      </c>
      <c r="HV977" s="293">
        <f>'PREMIER TRIMES.'!C1497</f>
        <v>0</v>
      </c>
      <c r="HW977" s="1067">
        <f>'PREMIER TRIMES.'!D1497</f>
        <v>0</v>
      </c>
      <c r="HX977" s="1482">
        <f>'PREMIER TRIMES.'!E1497</f>
        <v>0</v>
      </c>
    </row>
    <row r="978" spans="229:232" ht="32.25" customHeight="1" thickBot="1" x14ac:dyDescent="0.3">
      <c r="HU978" s="1484">
        <f>'PREMIER TRIMES.'!B1498</f>
        <v>0</v>
      </c>
      <c r="HV978" s="293">
        <f>'PREMIER TRIMES.'!C1498</f>
        <v>0</v>
      </c>
      <c r="HW978" s="1067">
        <f>'PREMIER TRIMES.'!D1498</f>
        <v>0</v>
      </c>
      <c r="HX978" s="1482">
        <f>'PREMIER TRIMES.'!E1498</f>
        <v>0</v>
      </c>
    </row>
    <row r="979" spans="229:232" ht="32.25" customHeight="1" thickBot="1" x14ac:dyDescent="0.3">
      <c r="HU979" s="1484">
        <f>'PREMIER TRIMES.'!B1499</f>
        <v>0</v>
      </c>
      <c r="HV979" s="293">
        <f>'PREMIER TRIMES.'!C1499</f>
        <v>0</v>
      </c>
      <c r="HW979" s="1067">
        <f>'PREMIER TRIMES.'!D1499</f>
        <v>0</v>
      </c>
      <c r="HX979" s="1482">
        <f>'PREMIER TRIMES.'!E1499</f>
        <v>0</v>
      </c>
    </row>
    <row r="980" spans="229:232" ht="32.25" customHeight="1" thickBot="1" x14ac:dyDescent="0.3">
      <c r="HU980" s="1484">
        <f>'PREMIER TRIMES.'!B1500</f>
        <v>0</v>
      </c>
      <c r="HV980" s="293">
        <f>'PREMIER TRIMES.'!C1500</f>
        <v>0</v>
      </c>
      <c r="HW980" s="1067">
        <f>'PREMIER TRIMES.'!D1500</f>
        <v>0</v>
      </c>
      <c r="HX980" s="1482">
        <f>'PREMIER TRIMES.'!E1500</f>
        <v>0</v>
      </c>
    </row>
    <row r="981" spans="229:232" ht="32.25" customHeight="1" thickBot="1" x14ac:dyDescent="0.3">
      <c r="HU981" s="1484">
        <f>'PREMIER TRIMES.'!B1501</f>
        <v>0</v>
      </c>
      <c r="HV981" s="293">
        <f>'PREMIER TRIMES.'!C1501</f>
        <v>0</v>
      </c>
      <c r="HW981" s="1067">
        <f>'PREMIER TRIMES.'!D1501</f>
        <v>0</v>
      </c>
      <c r="HX981" s="1482">
        <f>'PREMIER TRIMES.'!E1501</f>
        <v>0</v>
      </c>
    </row>
    <row r="982" spans="229:232" ht="32.25" customHeight="1" thickBot="1" x14ac:dyDescent="0.3">
      <c r="HU982" s="1484">
        <f>'PREMIER TRIMES.'!B1502</f>
        <v>0</v>
      </c>
      <c r="HV982" s="293">
        <f>'PREMIER TRIMES.'!C1502</f>
        <v>0</v>
      </c>
      <c r="HW982" s="1067">
        <f>'PREMIER TRIMES.'!D1502</f>
        <v>0</v>
      </c>
      <c r="HX982" s="1482">
        <f>'PREMIER TRIMES.'!E1502</f>
        <v>0</v>
      </c>
    </row>
    <row r="983" spans="229:232" ht="32.25" customHeight="1" thickBot="1" x14ac:dyDescent="0.3">
      <c r="HU983" s="1484">
        <f>'PREMIER TRIMES.'!B1503</f>
        <v>0</v>
      </c>
      <c r="HV983" s="293">
        <f>'PREMIER TRIMES.'!C1503</f>
        <v>0</v>
      </c>
      <c r="HW983" s="1067">
        <f>'PREMIER TRIMES.'!D1503</f>
        <v>0</v>
      </c>
      <c r="HX983" s="1482">
        <f>'PREMIER TRIMES.'!E1503</f>
        <v>0</v>
      </c>
    </row>
    <row r="984" spans="229:232" ht="32.25" customHeight="1" thickBot="1" x14ac:dyDescent="0.3">
      <c r="HU984" s="1484">
        <f>'PREMIER TRIMES.'!B1504</f>
        <v>0</v>
      </c>
      <c r="HV984" s="293">
        <f>'PREMIER TRIMES.'!C1504</f>
        <v>0</v>
      </c>
      <c r="HW984" s="1067">
        <f>'PREMIER TRIMES.'!D1504</f>
        <v>0</v>
      </c>
      <c r="HX984" s="1482">
        <f>'PREMIER TRIMES.'!E1504</f>
        <v>0</v>
      </c>
    </row>
    <row r="985" spans="229:232" ht="32.25" customHeight="1" thickBot="1" x14ac:dyDescent="0.3">
      <c r="HU985" s="1484">
        <f>'PREMIER TRIMES.'!B1505</f>
        <v>0</v>
      </c>
      <c r="HV985" s="293">
        <f>'PREMIER TRIMES.'!C1505</f>
        <v>0</v>
      </c>
      <c r="HW985" s="1067">
        <f>'PREMIER TRIMES.'!D1505</f>
        <v>0</v>
      </c>
      <c r="HX985" s="1482">
        <f>'PREMIER TRIMES.'!E1505</f>
        <v>0</v>
      </c>
    </row>
    <row r="986" spans="229:232" ht="32.25" customHeight="1" thickBot="1" x14ac:dyDescent="0.3">
      <c r="HU986" s="1484">
        <f>'PREMIER TRIMES.'!B1506</f>
        <v>0</v>
      </c>
      <c r="HV986" s="293">
        <f>'PREMIER TRIMES.'!C1506</f>
        <v>0</v>
      </c>
      <c r="HW986" s="1067">
        <f>'PREMIER TRIMES.'!D1506</f>
        <v>0</v>
      </c>
      <c r="HX986" s="1482">
        <f>'PREMIER TRIMES.'!E1506</f>
        <v>0</v>
      </c>
    </row>
    <row r="987" spans="229:232" ht="32.25" customHeight="1" thickBot="1" x14ac:dyDescent="0.3">
      <c r="HU987" s="1484">
        <f>'PREMIER TRIMES.'!B1507</f>
        <v>0</v>
      </c>
      <c r="HV987" s="293">
        <f>'PREMIER TRIMES.'!C1507</f>
        <v>0</v>
      </c>
      <c r="HW987" s="1067">
        <f>'PREMIER TRIMES.'!D1507</f>
        <v>0</v>
      </c>
      <c r="HX987" s="1482">
        <f>'PREMIER TRIMES.'!E1507</f>
        <v>0</v>
      </c>
    </row>
    <row r="988" spans="229:232" ht="32.25" customHeight="1" thickBot="1" x14ac:dyDescent="0.3">
      <c r="HU988" s="1484">
        <f>'PREMIER TRIMES.'!B1508</f>
        <v>0</v>
      </c>
      <c r="HV988" s="293">
        <f>'PREMIER TRIMES.'!C1508</f>
        <v>0</v>
      </c>
      <c r="HW988" s="1067">
        <f>'PREMIER TRIMES.'!D1508</f>
        <v>0</v>
      </c>
      <c r="HX988" s="1482">
        <f>'PREMIER TRIMES.'!E1508</f>
        <v>0</v>
      </c>
    </row>
    <row r="989" spans="229:232" ht="32.25" customHeight="1" thickBot="1" x14ac:dyDescent="0.3">
      <c r="HU989" s="1484">
        <f>'PREMIER TRIMES.'!B1509</f>
        <v>0</v>
      </c>
      <c r="HV989" s="293">
        <f>'PREMIER TRIMES.'!C1509</f>
        <v>0</v>
      </c>
      <c r="HW989" s="1067">
        <f>'PREMIER TRIMES.'!D1509</f>
        <v>0</v>
      </c>
      <c r="HX989" s="1482">
        <f>'PREMIER TRIMES.'!E1509</f>
        <v>0</v>
      </c>
    </row>
    <row r="990" spans="229:232" ht="32.25" customHeight="1" thickBot="1" x14ac:dyDescent="0.3">
      <c r="HU990" s="1484">
        <f>'PREMIER TRIMES.'!B1510</f>
        <v>0</v>
      </c>
      <c r="HV990" s="293">
        <f>'PREMIER TRIMES.'!C1510</f>
        <v>0</v>
      </c>
      <c r="HW990" s="1067">
        <f>'PREMIER TRIMES.'!D1510</f>
        <v>0</v>
      </c>
      <c r="HX990" s="1482">
        <f>'PREMIER TRIMES.'!E1510</f>
        <v>0</v>
      </c>
    </row>
    <row r="991" spans="229:232" ht="32.25" customHeight="1" thickBot="1" x14ac:dyDescent="0.3">
      <c r="HU991" s="1484">
        <f>'PREMIER TRIMES.'!B1511</f>
        <v>0</v>
      </c>
      <c r="HV991" s="293">
        <f>'PREMIER TRIMES.'!C1511</f>
        <v>0</v>
      </c>
      <c r="HW991" s="1067">
        <f>'PREMIER TRIMES.'!D1511</f>
        <v>0</v>
      </c>
      <c r="HX991" s="1482">
        <f>'PREMIER TRIMES.'!E1511</f>
        <v>0</v>
      </c>
    </row>
    <row r="992" spans="229:232" ht="32.25" customHeight="1" thickBot="1" x14ac:dyDescent="0.3">
      <c r="HU992" s="1484">
        <f>'PREMIER TRIMES.'!B1512</f>
        <v>0</v>
      </c>
      <c r="HV992" s="293">
        <f>'PREMIER TRIMES.'!C1512</f>
        <v>0</v>
      </c>
      <c r="HW992" s="1067">
        <f>'PREMIER TRIMES.'!D1512</f>
        <v>0</v>
      </c>
      <c r="HX992" s="1482">
        <f>'PREMIER TRIMES.'!E1512</f>
        <v>0</v>
      </c>
    </row>
    <row r="993" spans="229:232" ht="32.25" customHeight="1" thickBot="1" x14ac:dyDescent="0.3">
      <c r="HU993" s="1484">
        <f>'PREMIER TRIMES.'!B1513</f>
        <v>0</v>
      </c>
      <c r="HV993" s="293">
        <f>'PREMIER TRIMES.'!C1513</f>
        <v>0</v>
      </c>
      <c r="HW993" s="1067">
        <f>'PREMIER TRIMES.'!D1513</f>
        <v>0</v>
      </c>
      <c r="HX993" s="1482">
        <f>'PREMIER TRIMES.'!E1513</f>
        <v>0</v>
      </c>
    </row>
    <row r="994" spans="229:232" ht="32.25" customHeight="1" thickBot="1" x14ac:dyDescent="0.3">
      <c r="HU994" s="1484">
        <f>'PREMIER TRIMES.'!B1514</f>
        <v>0</v>
      </c>
      <c r="HV994" s="293">
        <f>'PREMIER TRIMES.'!C1514</f>
        <v>0</v>
      </c>
      <c r="HW994" s="1067">
        <f>'PREMIER TRIMES.'!D1514</f>
        <v>0</v>
      </c>
      <c r="HX994" s="1482">
        <f>'PREMIER TRIMES.'!E1514</f>
        <v>0</v>
      </c>
    </row>
    <row r="995" spans="229:232" ht="32.25" customHeight="1" thickBot="1" x14ac:dyDescent="0.3">
      <c r="HU995" s="1484">
        <f>'PREMIER TRIMES.'!B1515</f>
        <v>0</v>
      </c>
      <c r="HV995" s="293">
        <f>'PREMIER TRIMES.'!C1515</f>
        <v>0</v>
      </c>
      <c r="HW995" s="1067">
        <f>'PREMIER TRIMES.'!D1515</f>
        <v>0</v>
      </c>
      <c r="HX995" s="1482">
        <f>'PREMIER TRIMES.'!E1515</f>
        <v>0</v>
      </c>
    </row>
    <row r="996" spans="229:232" ht="21.75" thickBot="1" x14ac:dyDescent="0.3">
      <c r="HU996" s="1232" t="s">
        <v>1</v>
      </c>
      <c r="HV996" s="1232" t="s">
        <v>777</v>
      </c>
      <c r="HW996" s="1232" t="s">
        <v>268</v>
      </c>
      <c r="HX996" s="1232" t="s">
        <v>273</v>
      </c>
    </row>
    <row r="997" spans="229:232" ht="32.25" customHeight="1" thickBot="1" x14ac:dyDescent="0.3">
      <c r="HU997" s="1484">
        <f>'PREMIER TRIMES.'!B1517</f>
        <v>0</v>
      </c>
      <c r="HV997" s="293">
        <f>'PREMIER TRIMES.'!C1517</f>
        <v>0</v>
      </c>
      <c r="HW997" s="1067">
        <f>'PREMIER TRIMES.'!D1517</f>
        <v>0</v>
      </c>
      <c r="HX997" s="1482">
        <f>'PREMIER TRIMES.'!E1517</f>
        <v>0</v>
      </c>
    </row>
    <row r="998" spans="229:232" ht="32.25" customHeight="1" thickBot="1" x14ac:dyDescent="0.3">
      <c r="HU998" s="1484">
        <f>'PREMIER TRIMES.'!B1518</f>
        <v>0</v>
      </c>
      <c r="HV998" s="293">
        <f>'PREMIER TRIMES.'!C1518</f>
        <v>0</v>
      </c>
      <c r="HW998" s="1067">
        <f>'PREMIER TRIMES.'!D1518</f>
        <v>0</v>
      </c>
      <c r="HX998" s="1482">
        <f>'PREMIER TRIMES.'!E1518</f>
        <v>0</v>
      </c>
    </row>
    <row r="999" spans="229:232" ht="32.25" customHeight="1" thickBot="1" x14ac:dyDescent="0.3">
      <c r="HU999" s="1484">
        <f>'PREMIER TRIMES.'!B1519</f>
        <v>0</v>
      </c>
      <c r="HV999" s="293">
        <f>'PREMIER TRIMES.'!C1519</f>
        <v>0</v>
      </c>
      <c r="HW999" s="1067">
        <f>'PREMIER TRIMES.'!D1519</f>
        <v>0</v>
      </c>
      <c r="HX999" s="1482">
        <f>'PREMIER TRIMES.'!E1519</f>
        <v>0</v>
      </c>
    </row>
    <row r="1000" spans="229:232" ht="32.25" customHeight="1" thickBot="1" x14ac:dyDescent="0.3">
      <c r="HU1000" s="1484">
        <f>'PREMIER TRIMES.'!B1520</f>
        <v>0</v>
      </c>
      <c r="HV1000" s="293">
        <f>'PREMIER TRIMES.'!C1520</f>
        <v>0</v>
      </c>
      <c r="HW1000" s="1067">
        <f>'PREMIER TRIMES.'!D1520</f>
        <v>0</v>
      </c>
      <c r="HX1000" s="1482">
        <f>'PREMIER TRIMES.'!E1520</f>
        <v>0</v>
      </c>
    </row>
    <row r="1001" spans="229:232" ht="32.25" customHeight="1" thickBot="1" x14ac:dyDescent="0.3">
      <c r="HU1001" s="1484">
        <f>'PREMIER TRIMES.'!B1521</f>
        <v>0</v>
      </c>
      <c r="HV1001" s="293">
        <f>'PREMIER TRIMES.'!C1521</f>
        <v>0</v>
      </c>
      <c r="HW1001" s="1067">
        <f>'PREMIER TRIMES.'!D1521</f>
        <v>0</v>
      </c>
      <c r="HX1001" s="1482">
        <f>'PREMIER TRIMES.'!E1521</f>
        <v>0</v>
      </c>
    </row>
    <row r="1002" spans="229:232" ht="32.25" customHeight="1" thickBot="1" x14ac:dyDescent="0.3">
      <c r="HU1002" s="1484">
        <f>'PREMIER TRIMES.'!B1522</f>
        <v>0</v>
      </c>
      <c r="HV1002" s="293">
        <f>'PREMIER TRIMES.'!C1522</f>
        <v>0</v>
      </c>
      <c r="HW1002" s="1067">
        <f>'PREMIER TRIMES.'!D1522</f>
        <v>0</v>
      </c>
      <c r="HX1002" s="1482">
        <f>'PREMIER TRIMES.'!E1522</f>
        <v>0</v>
      </c>
    </row>
    <row r="1003" spans="229:232" ht="32.25" customHeight="1" thickBot="1" x14ac:dyDescent="0.3">
      <c r="HU1003" s="1484">
        <f>'PREMIER TRIMES.'!B1523</f>
        <v>0</v>
      </c>
      <c r="HV1003" s="293">
        <f>'PREMIER TRIMES.'!C1523</f>
        <v>0</v>
      </c>
      <c r="HW1003" s="1067">
        <f>'PREMIER TRIMES.'!D1523</f>
        <v>0</v>
      </c>
      <c r="HX1003" s="1482">
        <f>'PREMIER TRIMES.'!E1523</f>
        <v>0</v>
      </c>
    </row>
    <row r="1004" spans="229:232" ht="32.25" customHeight="1" thickBot="1" x14ac:dyDescent="0.3">
      <c r="HU1004" s="1484">
        <f>'PREMIER TRIMES.'!B1524</f>
        <v>0</v>
      </c>
      <c r="HV1004" s="293">
        <f>'PREMIER TRIMES.'!C1524</f>
        <v>0</v>
      </c>
      <c r="HW1004" s="1067">
        <f>'PREMIER TRIMES.'!D1524</f>
        <v>0</v>
      </c>
      <c r="HX1004" s="1482">
        <f>'PREMIER TRIMES.'!E1524</f>
        <v>0</v>
      </c>
    </row>
    <row r="1005" spans="229:232" ht="32.25" customHeight="1" thickBot="1" x14ac:dyDescent="0.3">
      <c r="HU1005" s="1484">
        <f>'PREMIER TRIMES.'!B1525</f>
        <v>0</v>
      </c>
      <c r="HV1005" s="293">
        <f>'PREMIER TRIMES.'!C1525</f>
        <v>0</v>
      </c>
      <c r="HW1005" s="1067">
        <f>'PREMIER TRIMES.'!D1525</f>
        <v>0</v>
      </c>
      <c r="HX1005" s="1482">
        <f>'PREMIER TRIMES.'!E1525</f>
        <v>0</v>
      </c>
    </row>
    <row r="1006" spans="229:232" ht="32.25" customHeight="1" thickBot="1" x14ac:dyDescent="0.3">
      <c r="HU1006" s="1484">
        <f>'PREMIER TRIMES.'!B1526</f>
        <v>0</v>
      </c>
      <c r="HV1006" s="293">
        <f>'PREMIER TRIMES.'!C1526</f>
        <v>0</v>
      </c>
      <c r="HW1006" s="1067">
        <f>'PREMIER TRIMES.'!D1526</f>
        <v>0</v>
      </c>
      <c r="HX1006" s="1482">
        <f>'PREMIER TRIMES.'!E1526</f>
        <v>0</v>
      </c>
    </row>
    <row r="1007" spans="229:232" ht="32.25" customHeight="1" thickBot="1" x14ac:dyDescent="0.3">
      <c r="HU1007" s="1484">
        <f>'PREMIER TRIMES.'!B1527</f>
        <v>0</v>
      </c>
      <c r="HV1007" s="293">
        <f>'PREMIER TRIMES.'!C1527</f>
        <v>0</v>
      </c>
      <c r="HW1007" s="1067">
        <f>'PREMIER TRIMES.'!D1527</f>
        <v>0</v>
      </c>
      <c r="HX1007" s="1482">
        <f>'PREMIER TRIMES.'!E1527</f>
        <v>0</v>
      </c>
    </row>
    <row r="1008" spans="229:232" ht="32.25" customHeight="1" thickBot="1" x14ac:dyDescent="0.3">
      <c r="HU1008" s="1484">
        <f>'PREMIER TRIMES.'!B1528</f>
        <v>0</v>
      </c>
      <c r="HV1008" s="293">
        <f>'PREMIER TRIMES.'!C1528</f>
        <v>0</v>
      </c>
      <c r="HW1008" s="1067">
        <f>'PREMIER TRIMES.'!D1528</f>
        <v>0</v>
      </c>
      <c r="HX1008" s="1482">
        <f>'PREMIER TRIMES.'!E1528</f>
        <v>0</v>
      </c>
    </row>
    <row r="1009" spans="229:232" ht="32.25" customHeight="1" thickBot="1" x14ac:dyDescent="0.3">
      <c r="HU1009" s="1484">
        <f>'PREMIER TRIMES.'!B1529</f>
        <v>0</v>
      </c>
      <c r="HV1009" s="293">
        <f>'PREMIER TRIMES.'!C1529</f>
        <v>0</v>
      </c>
      <c r="HW1009" s="1067">
        <f>'PREMIER TRIMES.'!D1529</f>
        <v>0</v>
      </c>
      <c r="HX1009" s="1482">
        <f>'PREMIER TRIMES.'!E1529</f>
        <v>0</v>
      </c>
    </row>
    <row r="1010" spans="229:232" ht="32.25" customHeight="1" thickBot="1" x14ac:dyDescent="0.3">
      <c r="HU1010" s="1484">
        <f>'PREMIER TRIMES.'!B1530</f>
        <v>0</v>
      </c>
      <c r="HV1010" s="293">
        <f>'PREMIER TRIMES.'!C1530</f>
        <v>0</v>
      </c>
      <c r="HW1010" s="1067">
        <f>'PREMIER TRIMES.'!D1530</f>
        <v>0</v>
      </c>
      <c r="HX1010" s="1482">
        <f>'PREMIER TRIMES.'!E1530</f>
        <v>0</v>
      </c>
    </row>
    <row r="1011" spans="229:232" ht="32.25" customHeight="1" thickBot="1" x14ac:dyDescent="0.3">
      <c r="HU1011" s="1484">
        <f>'PREMIER TRIMES.'!B1531</f>
        <v>0</v>
      </c>
      <c r="HV1011" s="293">
        <f>'PREMIER TRIMES.'!C1531</f>
        <v>0</v>
      </c>
      <c r="HW1011" s="1067">
        <f>'PREMIER TRIMES.'!D1531</f>
        <v>0</v>
      </c>
      <c r="HX1011" s="1482">
        <f>'PREMIER TRIMES.'!E1531</f>
        <v>0</v>
      </c>
    </row>
    <row r="1012" spans="229:232" ht="32.25" customHeight="1" thickBot="1" x14ac:dyDescent="0.3">
      <c r="HU1012" s="1484">
        <f>'PREMIER TRIMES.'!B1532</f>
        <v>0</v>
      </c>
      <c r="HV1012" s="293">
        <f>'PREMIER TRIMES.'!C1532</f>
        <v>0</v>
      </c>
      <c r="HW1012" s="1067">
        <f>'PREMIER TRIMES.'!D1532</f>
        <v>0</v>
      </c>
      <c r="HX1012" s="1482">
        <f>'PREMIER TRIMES.'!E1532</f>
        <v>0</v>
      </c>
    </row>
    <row r="1013" spans="229:232" ht="32.25" customHeight="1" thickBot="1" x14ac:dyDescent="0.3">
      <c r="HU1013" s="1484">
        <f>'PREMIER TRIMES.'!B1533</f>
        <v>0</v>
      </c>
      <c r="HV1013" s="293">
        <f>'PREMIER TRIMES.'!C1533</f>
        <v>0</v>
      </c>
      <c r="HW1013" s="1067">
        <f>'PREMIER TRIMES.'!D1533</f>
        <v>0</v>
      </c>
      <c r="HX1013" s="1482">
        <f>'PREMIER TRIMES.'!E1533</f>
        <v>0</v>
      </c>
    </row>
    <row r="1014" spans="229:232" ht="32.25" customHeight="1" thickBot="1" x14ac:dyDescent="0.3">
      <c r="HU1014" s="1484">
        <f>'PREMIER TRIMES.'!B1534</f>
        <v>0</v>
      </c>
      <c r="HV1014" s="293">
        <f>'PREMIER TRIMES.'!C1534</f>
        <v>0</v>
      </c>
      <c r="HW1014" s="1067">
        <f>'PREMIER TRIMES.'!D1534</f>
        <v>0</v>
      </c>
      <c r="HX1014" s="1482">
        <f>'PREMIER TRIMES.'!E1534</f>
        <v>0</v>
      </c>
    </row>
    <row r="1015" spans="229:232" ht="32.25" customHeight="1" thickBot="1" x14ac:dyDescent="0.3">
      <c r="HU1015" s="1484">
        <f>'PREMIER TRIMES.'!B1535</f>
        <v>0</v>
      </c>
      <c r="HV1015" s="293">
        <f>'PREMIER TRIMES.'!C1535</f>
        <v>0</v>
      </c>
      <c r="HW1015" s="1067">
        <f>'PREMIER TRIMES.'!D1535</f>
        <v>0</v>
      </c>
      <c r="HX1015" s="1482">
        <f>'PREMIER TRIMES.'!E1535</f>
        <v>0</v>
      </c>
    </row>
    <row r="1016" spans="229:232" ht="32.25" customHeight="1" thickBot="1" x14ac:dyDescent="0.3">
      <c r="HU1016" s="1484">
        <f>'PREMIER TRIMES.'!B1536</f>
        <v>0</v>
      </c>
      <c r="HV1016" s="293">
        <f>'PREMIER TRIMES.'!C1536</f>
        <v>0</v>
      </c>
      <c r="HW1016" s="1067">
        <f>'PREMIER TRIMES.'!D1536</f>
        <v>0</v>
      </c>
      <c r="HX1016" s="1482">
        <f>'PREMIER TRIMES.'!E1536</f>
        <v>0</v>
      </c>
    </row>
    <row r="1017" spans="229:232" ht="32.25" customHeight="1" thickBot="1" x14ac:dyDescent="0.3">
      <c r="HU1017" s="1484">
        <f>'PREMIER TRIMES.'!B1537</f>
        <v>0</v>
      </c>
      <c r="HV1017" s="293">
        <f>'PREMIER TRIMES.'!C1537</f>
        <v>0</v>
      </c>
      <c r="HW1017" s="1067">
        <f>'PREMIER TRIMES.'!D1537</f>
        <v>0</v>
      </c>
      <c r="HX1017" s="1482">
        <f>'PREMIER TRIMES.'!E1537</f>
        <v>0</v>
      </c>
    </row>
    <row r="1018" spans="229:232" ht="21.75" thickBot="1" x14ac:dyDescent="0.3">
      <c r="HU1018" s="1232" t="s">
        <v>1</v>
      </c>
      <c r="HV1018" s="1232" t="s">
        <v>777</v>
      </c>
      <c r="HW1018" s="1232" t="s">
        <v>268</v>
      </c>
      <c r="HX1018" s="1232" t="s">
        <v>273</v>
      </c>
    </row>
    <row r="1019" spans="229:232" ht="32.25" customHeight="1" thickBot="1" x14ac:dyDescent="0.3">
      <c r="HU1019" s="1484">
        <f>'PREMIER TRIMES.'!B1539</f>
        <v>0</v>
      </c>
      <c r="HV1019" s="293">
        <f>'PREMIER TRIMES.'!C1539</f>
        <v>0</v>
      </c>
      <c r="HW1019" s="1067">
        <f>'PREMIER TRIMES.'!D1539</f>
        <v>0</v>
      </c>
      <c r="HX1019" s="1482">
        <f>'PREMIER TRIMES.'!E1539</f>
        <v>0</v>
      </c>
    </row>
    <row r="1020" spans="229:232" ht="32.25" customHeight="1" thickBot="1" x14ac:dyDescent="0.3">
      <c r="HU1020" s="1484">
        <f>'PREMIER TRIMES.'!B1540</f>
        <v>0</v>
      </c>
      <c r="HV1020" s="293">
        <f>'PREMIER TRIMES.'!C1540</f>
        <v>0</v>
      </c>
      <c r="HW1020" s="1067">
        <f>'PREMIER TRIMES.'!D1540</f>
        <v>0</v>
      </c>
      <c r="HX1020" s="1482">
        <f>'PREMIER TRIMES.'!E1540</f>
        <v>0</v>
      </c>
    </row>
    <row r="1021" spans="229:232" ht="32.25" customHeight="1" thickBot="1" x14ac:dyDescent="0.3">
      <c r="HU1021" s="1484">
        <f>'PREMIER TRIMES.'!B1541</f>
        <v>0</v>
      </c>
      <c r="HV1021" s="293">
        <f>'PREMIER TRIMES.'!C1541</f>
        <v>0</v>
      </c>
      <c r="HW1021" s="1067">
        <f>'PREMIER TRIMES.'!D1541</f>
        <v>0</v>
      </c>
      <c r="HX1021" s="1482">
        <f>'PREMIER TRIMES.'!E1541</f>
        <v>0</v>
      </c>
    </row>
    <row r="1022" spans="229:232" ht="32.25" customHeight="1" thickBot="1" x14ac:dyDescent="0.3">
      <c r="HU1022" s="1484">
        <f>'PREMIER TRIMES.'!B1542</f>
        <v>0</v>
      </c>
      <c r="HV1022" s="293">
        <f>'PREMIER TRIMES.'!C1542</f>
        <v>0</v>
      </c>
      <c r="HW1022" s="1067">
        <f>'PREMIER TRIMES.'!D1542</f>
        <v>0</v>
      </c>
      <c r="HX1022" s="1482">
        <f>'PREMIER TRIMES.'!E1542</f>
        <v>0</v>
      </c>
    </row>
    <row r="1023" spans="229:232" ht="32.25" customHeight="1" thickBot="1" x14ac:dyDescent="0.3">
      <c r="HU1023" s="1484">
        <f>'PREMIER TRIMES.'!B1543</f>
        <v>0</v>
      </c>
      <c r="HV1023" s="293">
        <f>'PREMIER TRIMES.'!C1543</f>
        <v>0</v>
      </c>
      <c r="HW1023" s="1067">
        <f>'PREMIER TRIMES.'!D1543</f>
        <v>0</v>
      </c>
      <c r="HX1023" s="1482">
        <f>'PREMIER TRIMES.'!E1543</f>
        <v>0</v>
      </c>
    </row>
    <row r="1024" spans="229:232" ht="32.25" customHeight="1" thickBot="1" x14ac:dyDescent="0.3">
      <c r="HU1024" s="1484">
        <f>'PREMIER TRIMES.'!B1544</f>
        <v>0</v>
      </c>
      <c r="HV1024" s="293">
        <f>'PREMIER TRIMES.'!C1544</f>
        <v>0</v>
      </c>
      <c r="HW1024" s="1067">
        <f>'PREMIER TRIMES.'!D1544</f>
        <v>0</v>
      </c>
      <c r="HX1024" s="1482">
        <f>'PREMIER TRIMES.'!E1544</f>
        <v>0</v>
      </c>
    </row>
    <row r="1025" spans="229:239" ht="32.25" customHeight="1" thickBot="1" x14ac:dyDescent="0.3">
      <c r="HU1025" s="1484">
        <f>'PREMIER TRIMES.'!B1545</f>
        <v>0</v>
      </c>
      <c r="HV1025" s="293">
        <f>'PREMIER TRIMES.'!C1545</f>
        <v>0</v>
      </c>
      <c r="HW1025" s="1067">
        <f>'PREMIER TRIMES.'!D1545</f>
        <v>0</v>
      </c>
      <c r="HX1025" s="1482">
        <f>'PREMIER TRIMES.'!E1545</f>
        <v>0</v>
      </c>
    </row>
    <row r="1026" spans="229:239" ht="32.25" customHeight="1" thickBot="1" x14ac:dyDescent="0.3">
      <c r="HU1026" s="1484">
        <f>'PREMIER TRIMES.'!B1546</f>
        <v>0</v>
      </c>
      <c r="HV1026" s="293">
        <f>'PREMIER TRIMES.'!C1546</f>
        <v>0</v>
      </c>
      <c r="HW1026" s="1067">
        <f>'PREMIER TRIMES.'!D1546</f>
        <v>0</v>
      </c>
      <c r="HX1026" s="1482">
        <f>'PREMIER TRIMES.'!E1546</f>
        <v>0</v>
      </c>
    </row>
    <row r="1027" spans="229:239" ht="32.25" customHeight="1" thickBot="1" x14ac:dyDescent="0.3">
      <c r="HU1027" s="1484">
        <f>'PREMIER TRIMES.'!B1547</f>
        <v>0</v>
      </c>
      <c r="HV1027" s="293">
        <f>'PREMIER TRIMES.'!C1547</f>
        <v>0</v>
      </c>
      <c r="HW1027" s="1067">
        <f>'PREMIER TRIMES.'!D1547</f>
        <v>0</v>
      </c>
      <c r="HX1027" s="1482">
        <f>'PREMIER TRIMES.'!E1547</f>
        <v>0</v>
      </c>
    </row>
    <row r="1028" spans="229:239" ht="32.25" customHeight="1" thickBot="1" x14ac:dyDescent="0.3">
      <c r="HU1028" s="1484">
        <f>'PREMIER TRIMES.'!B1548</f>
        <v>0</v>
      </c>
      <c r="HV1028" s="293">
        <f>'PREMIER TRIMES.'!C1548</f>
        <v>0</v>
      </c>
      <c r="HW1028" s="1067">
        <f>'PREMIER TRIMES.'!D1548</f>
        <v>0</v>
      </c>
      <c r="HX1028" s="1482">
        <f>'PREMIER TRIMES.'!E1548</f>
        <v>0</v>
      </c>
    </row>
    <row r="1029" spans="229:239" ht="32.25" customHeight="1" thickBot="1" x14ac:dyDescent="0.3">
      <c r="HU1029" s="1484">
        <f>'PREMIER TRIMES.'!B1549</f>
        <v>0</v>
      </c>
      <c r="HV1029" s="293">
        <f>'PREMIER TRIMES.'!C1549</f>
        <v>0</v>
      </c>
      <c r="HW1029" s="1067">
        <f>'PREMIER TRIMES.'!D1549</f>
        <v>0</v>
      </c>
      <c r="HX1029" s="1482">
        <f>'PREMIER TRIMES.'!E1549</f>
        <v>0</v>
      </c>
    </row>
    <row r="1030" spans="229:239" ht="32.25" customHeight="1" thickBot="1" x14ac:dyDescent="0.3">
      <c r="HU1030" s="1484">
        <f>'PREMIER TRIMES.'!B1550</f>
        <v>0</v>
      </c>
      <c r="HV1030" s="293">
        <f>'PREMIER TRIMES.'!C1550</f>
        <v>0</v>
      </c>
      <c r="HW1030" s="1067">
        <f>'PREMIER TRIMES.'!D1550</f>
        <v>0</v>
      </c>
      <c r="HX1030" s="1482">
        <f>'PREMIER TRIMES.'!E1550</f>
        <v>0</v>
      </c>
    </row>
    <row r="1031" spans="229:239" ht="32.25" customHeight="1" thickBot="1" x14ac:dyDescent="0.3">
      <c r="HU1031" s="1484">
        <f>'PREMIER TRIMES.'!B1551</f>
        <v>0</v>
      </c>
      <c r="HV1031" s="342">
        <f>'PREMIER TRIMES.'!C1551</f>
        <v>0</v>
      </c>
      <c r="HW1031" s="1785">
        <f>'PREMIER TRIMES.'!D1551</f>
        <v>0</v>
      </c>
      <c r="HX1031" s="1820">
        <f>'PREMIER TRIMES.'!E1551</f>
        <v>0</v>
      </c>
    </row>
    <row r="1032" spans="229:239" ht="32.25" customHeight="1" thickBot="1" x14ac:dyDescent="0.3">
      <c r="HU1032" s="1818"/>
      <c r="HV1032" s="1782" t="s">
        <v>91</v>
      </c>
      <c r="HW1032" s="1783"/>
      <c r="HX1032" s="1819"/>
    </row>
    <row r="1033" spans="229:239" ht="32.25" customHeight="1" x14ac:dyDescent="0.25">
      <c r="HU1033" s="2042">
        <f>'PREMIER TRIMES.'!C1553</f>
        <v>0</v>
      </c>
      <c r="HV1033" s="2043"/>
      <c r="HW1033" s="2043"/>
      <c r="HX1033" s="2044"/>
    </row>
    <row r="1034" spans="229:239" ht="32.25" customHeight="1" x14ac:dyDescent="0.25">
      <c r="HU1034" s="2045"/>
      <c r="HV1034" s="2046"/>
      <c r="HW1034" s="2046"/>
      <c r="HX1034" s="2047"/>
    </row>
    <row r="1035" spans="229:239" ht="32.25" customHeight="1" thickBot="1" x14ac:dyDescent="0.3">
      <c r="HU1035" s="2048"/>
      <c r="HV1035" s="2049"/>
      <c r="HW1035" s="2049"/>
      <c r="HX1035" s="2050"/>
    </row>
    <row r="1036" spans="229:239" x14ac:dyDescent="0.25">
      <c r="HY1036" s="666"/>
    </row>
    <row r="1037" spans="229:239" ht="21" x14ac:dyDescent="0.35">
      <c r="HZ1037" s="719" t="s">
        <v>976</v>
      </c>
      <c r="IA1037" s="383"/>
      <c r="IB1037" s="383"/>
      <c r="IC1037" s="383"/>
      <c r="ID1037" s="383"/>
      <c r="IE1037" s="712">
        <v>25</v>
      </c>
    </row>
    <row r="1038" spans="229:239" ht="21" x14ac:dyDescent="0.35">
      <c r="HZ1038" s="719" t="s">
        <v>977</v>
      </c>
      <c r="IA1038" s="383"/>
      <c r="IB1038" s="383"/>
      <c r="IC1038" s="383"/>
      <c r="ID1038" s="383"/>
      <c r="IE1038" s="383"/>
    </row>
    <row r="1039" spans="229:239" ht="21.75" thickBot="1" x14ac:dyDescent="0.4">
      <c r="HZ1039" s="720"/>
      <c r="IA1039" s="383"/>
      <c r="IB1039" s="383"/>
      <c r="IC1039" s="383"/>
      <c r="ID1039" s="383"/>
      <c r="IE1039" s="383"/>
    </row>
    <row r="1040" spans="229:239" ht="21.75" thickBot="1" x14ac:dyDescent="0.3">
      <c r="HZ1040" s="1232" t="s">
        <v>1</v>
      </c>
      <c r="IA1040" s="1232" t="s">
        <v>151</v>
      </c>
      <c r="IB1040" s="1232" t="s">
        <v>278</v>
      </c>
      <c r="IC1040" s="1232" t="s">
        <v>158</v>
      </c>
      <c r="ID1040" s="1232" t="s">
        <v>30</v>
      </c>
      <c r="IE1040" s="1232" t="s">
        <v>55</v>
      </c>
    </row>
    <row r="1041" spans="234:239" ht="30" customHeight="1" thickBot="1" x14ac:dyDescent="0.3">
      <c r="HZ1041" s="1484">
        <f>'PREMIER TRIMES.'!B1582</f>
        <v>0</v>
      </c>
      <c r="IA1041" s="1482">
        <f>'PREMIER TRIMES.'!C1582</f>
        <v>0</v>
      </c>
      <c r="IB1041" s="1482">
        <f>'PREMIER TRIMES.'!D1582</f>
        <v>0</v>
      </c>
      <c r="IC1041" s="1482">
        <f>'PREMIER TRIMES.'!E1582</f>
        <v>0</v>
      </c>
      <c r="ID1041" s="1482">
        <f>'PREMIER TRIMES.'!F1582</f>
        <v>0</v>
      </c>
      <c r="IE1041" s="1482">
        <f>'PREMIER TRIMES.'!G1582</f>
        <v>0</v>
      </c>
    </row>
    <row r="1042" spans="234:239" ht="30" customHeight="1" thickBot="1" x14ac:dyDescent="0.3">
      <c r="HZ1042" s="1484">
        <f>'PREMIER TRIMES.'!B1583</f>
        <v>0</v>
      </c>
      <c r="IA1042" s="1482">
        <f>'PREMIER TRIMES.'!C1583</f>
        <v>0</v>
      </c>
      <c r="IB1042" s="1482">
        <f>'PREMIER TRIMES.'!D1583</f>
        <v>0</v>
      </c>
      <c r="IC1042" s="1482">
        <f>'PREMIER TRIMES.'!E1583</f>
        <v>0</v>
      </c>
      <c r="ID1042" s="1482">
        <f>'PREMIER TRIMES.'!F1583</f>
        <v>0</v>
      </c>
      <c r="IE1042" s="1482">
        <f>'PREMIER TRIMES.'!G1583</f>
        <v>0</v>
      </c>
    </row>
    <row r="1043" spans="234:239" ht="30" customHeight="1" thickBot="1" x14ac:dyDescent="0.3">
      <c r="HZ1043" s="1484">
        <f>'PREMIER TRIMES.'!B1584</f>
        <v>0</v>
      </c>
      <c r="IA1043" s="1482">
        <f>'PREMIER TRIMES.'!C1584</f>
        <v>0</v>
      </c>
      <c r="IB1043" s="1482">
        <f>'PREMIER TRIMES.'!D1584</f>
        <v>0</v>
      </c>
      <c r="IC1043" s="1482">
        <f>'PREMIER TRIMES.'!E1584</f>
        <v>0</v>
      </c>
      <c r="ID1043" s="1482">
        <f>'PREMIER TRIMES.'!F1584</f>
        <v>0</v>
      </c>
      <c r="IE1043" s="1482">
        <f>'PREMIER TRIMES.'!G1584</f>
        <v>0</v>
      </c>
    </row>
    <row r="1044" spans="234:239" ht="30" customHeight="1" thickBot="1" x14ac:dyDescent="0.3">
      <c r="HZ1044" s="1484">
        <f>'PREMIER TRIMES.'!B1585</f>
        <v>0</v>
      </c>
      <c r="IA1044" s="1482">
        <f>'PREMIER TRIMES.'!C1585</f>
        <v>0</v>
      </c>
      <c r="IB1044" s="1482">
        <f>'PREMIER TRIMES.'!D1585</f>
        <v>0</v>
      </c>
      <c r="IC1044" s="1482">
        <f>'PREMIER TRIMES.'!E1585</f>
        <v>0</v>
      </c>
      <c r="ID1044" s="1482">
        <f>'PREMIER TRIMES.'!F1585</f>
        <v>0</v>
      </c>
      <c r="IE1044" s="1482">
        <f>'PREMIER TRIMES.'!G1585</f>
        <v>0</v>
      </c>
    </row>
    <row r="1045" spans="234:239" ht="30" customHeight="1" thickBot="1" x14ac:dyDescent="0.3">
      <c r="HZ1045" s="1484">
        <f>'PREMIER TRIMES.'!B1586</f>
        <v>0</v>
      </c>
      <c r="IA1045" s="1482">
        <f>'PREMIER TRIMES.'!C1586</f>
        <v>0</v>
      </c>
      <c r="IB1045" s="1482">
        <f>'PREMIER TRIMES.'!D1586</f>
        <v>0</v>
      </c>
      <c r="IC1045" s="1482">
        <f>'PREMIER TRIMES.'!E1586</f>
        <v>0</v>
      </c>
      <c r="ID1045" s="1482">
        <f>'PREMIER TRIMES.'!F1586</f>
        <v>0</v>
      </c>
      <c r="IE1045" s="1482">
        <f>'PREMIER TRIMES.'!G1586</f>
        <v>0</v>
      </c>
    </row>
    <row r="1046" spans="234:239" ht="30" customHeight="1" thickBot="1" x14ac:dyDescent="0.3">
      <c r="HZ1046" s="1484">
        <f>'PREMIER TRIMES.'!B1587</f>
        <v>0</v>
      </c>
      <c r="IA1046" s="1482">
        <f>'PREMIER TRIMES.'!C1587</f>
        <v>0</v>
      </c>
      <c r="IB1046" s="1482">
        <f>'PREMIER TRIMES.'!D1587</f>
        <v>0</v>
      </c>
      <c r="IC1046" s="1482">
        <f>'PREMIER TRIMES.'!E1587</f>
        <v>0</v>
      </c>
      <c r="ID1046" s="1482">
        <f>'PREMIER TRIMES.'!F1587</f>
        <v>0</v>
      </c>
      <c r="IE1046" s="1482">
        <f>'PREMIER TRIMES.'!G1587</f>
        <v>0</v>
      </c>
    </row>
    <row r="1047" spans="234:239" ht="30" customHeight="1" thickBot="1" x14ac:dyDescent="0.3">
      <c r="HZ1047" s="1484">
        <f>'PREMIER TRIMES.'!B1588</f>
        <v>0</v>
      </c>
      <c r="IA1047" s="1482">
        <f>'PREMIER TRIMES.'!C1588</f>
        <v>0</v>
      </c>
      <c r="IB1047" s="1482">
        <f>'PREMIER TRIMES.'!D1588</f>
        <v>0</v>
      </c>
      <c r="IC1047" s="1482">
        <f>'PREMIER TRIMES.'!E1588</f>
        <v>0</v>
      </c>
      <c r="ID1047" s="1482">
        <f>'PREMIER TRIMES.'!F1588</f>
        <v>0</v>
      </c>
      <c r="IE1047" s="1482">
        <f>'PREMIER TRIMES.'!G1588</f>
        <v>0</v>
      </c>
    </row>
    <row r="1048" spans="234:239" ht="30" customHeight="1" thickBot="1" x14ac:dyDescent="0.3">
      <c r="HZ1048" s="1484">
        <f>'PREMIER TRIMES.'!B1589</f>
        <v>0</v>
      </c>
      <c r="IA1048" s="1482">
        <f>'PREMIER TRIMES.'!C1589</f>
        <v>0</v>
      </c>
      <c r="IB1048" s="1482">
        <f>'PREMIER TRIMES.'!D1589</f>
        <v>0</v>
      </c>
      <c r="IC1048" s="1482">
        <f>'PREMIER TRIMES.'!E1589</f>
        <v>0</v>
      </c>
      <c r="ID1048" s="1482">
        <f>'PREMIER TRIMES.'!F1589</f>
        <v>0</v>
      </c>
      <c r="IE1048" s="1482">
        <f>'PREMIER TRIMES.'!G1589</f>
        <v>0</v>
      </c>
    </row>
    <row r="1049" spans="234:239" ht="30" customHeight="1" thickBot="1" x14ac:dyDescent="0.3">
      <c r="HZ1049" s="1484">
        <f>'PREMIER TRIMES.'!B1590</f>
        <v>0</v>
      </c>
      <c r="IA1049" s="1482">
        <f>'PREMIER TRIMES.'!C1590</f>
        <v>0</v>
      </c>
      <c r="IB1049" s="1482">
        <f>'PREMIER TRIMES.'!D1590</f>
        <v>0</v>
      </c>
      <c r="IC1049" s="1482">
        <f>'PREMIER TRIMES.'!E1590</f>
        <v>0</v>
      </c>
      <c r="ID1049" s="1482">
        <f>'PREMIER TRIMES.'!F1590</f>
        <v>0</v>
      </c>
      <c r="IE1049" s="1482">
        <f>'PREMIER TRIMES.'!G1590</f>
        <v>0</v>
      </c>
    </row>
    <row r="1050" spans="234:239" ht="30" customHeight="1" thickBot="1" x14ac:dyDescent="0.3">
      <c r="HZ1050" s="1484">
        <f>'PREMIER TRIMES.'!B1591</f>
        <v>0</v>
      </c>
      <c r="IA1050" s="1482">
        <f>'PREMIER TRIMES.'!C1591</f>
        <v>0</v>
      </c>
      <c r="IB1050" s="1482">
        <f>'PREMIER TRIMES.'!D1591</f>
        <v>0</v>
      </c>
      <c r="IC1050" s="1482">
        <f>'PREMIER TRIMES.'!E1591</f>
        <v>0</v>
      </c>
      <c r="ID1050" s="1482">
        <f>'PREMIER TRIMES.'!F1591</f>
        <v>0</v>
      </c>
      <c r="IE1050" s="1482">
        <f>'PREMIER TRIMES.'!G1591</f>
        <v>0</v>
      </c>
    </row>
    <row r="1051" spans="234:239" ht="30" customHeight="1" thickBot="1" x14ac:dyDescent="0.3">
      <c r="HZ1051" s="1484">
        <f>'PREMIER TRIMES.'!B1592</f>
        <v>0</v>
      </c>
      <c r="IA1051" s="1482">
        <f>'PREMIER TRIMES.'!C1592</f>
        <v>0</v>
      </c>
      <c r="IB1051" s="1482">
        <f>'PREMIER TRIMES.'!D1592</f>
        <v>0</v>
      </c>
      <c r="IC1051" s="1482">
        <f>'PREMIER TRIMES.'!E1592</f>
        <v>0</v>
      </c>
      <c r="ID1051" s="1482">
        <f>'PREMIER TRIMES.'!F1592</f>
        <v>0</v>
      </c>
      <c r="IE1051" s="1482">
        <f>'PREMIER TRIMES.'!G1592</f>
        <v>0</v>
      </c>
    </row>
    <row r="1052" spans="234:239" ht="30" customHeight="1" thickBot="1" x14ac:dyDescent="0.3">
      <c r="HZ1052" s="1484">
        <f>'PREMIER TRIMES.'!B1593</f>
        <v>0</v>
      </c>
      <c r="IA1052" s="1482">
        <f>'PREMIER TRIMES.'!C1593</f>
        <v>0</v>
      </c>
      <c r="IB1052" s="1482">
        <f>'PREMIER TRIMES.'!D1593</f>
        <v>0</v>
      </c>
      <c r="IC1052" s="1482">
        <f>'PREMIER TRIMES.'!E1593</f>
        <v>0</v>
      </c>
      <c r="ID1052" s="1482">
        <f>'PREMIER TRIMES.'!F1593</f>
        <v>0</v>
      </c>
      <c r="IE1052" s="1482">
        <f>'PREMIER TRIMES.'!G1593</f>
        <v>0</v>
      </c>
    </row>
    <row r="1053" spans="234:239" ht="30" customHeight="1" thickBot="1" x14ac:dyDescent="0.3">
      <c r="HZ1053" s="1484">
        <f>'PREMIER TRIMES.'!B1594</f>
        <v>0</v>
      </c>
      <c r="IA1053" s="1482">
        <f>'PREMIER TRIMES.'!C1594</f>
        <v>0</v>
      </c>
      <c r="IB1053" s="1482">
        <f>'PREMIER TRIMES.'!D1594</f>
        <v>0</v>
      </c>
      <c r="IC1053" s="1482">
        <f>'PREMIER TRIMES.'!E1594</f>
        <v>0</v>
      </c>
      <c r="ID1053" s="1482">
        <f>'PREMIER TRIMES.'!F1594</f>
        <v>0</v>
      </c>
      <c r="IE1053" s="1482">
        <f>'PREMIER TRIMES.'!G1594</f>
        <v>0</v>
      </c>
    </row>
    <row r="1054" spans="234:239" ht="30" customHeight="1" thickBot="1" x14ac:dyDescent="0.3">
      <c r="HZ1054" s="1484">
        <f>'PREMIER TRIMES.'!B1595</f>
        <v>0</v>
      </c>
      <c r="IA1054" s="1482">
        <f>'PREMIER TRIMES.'!C1595</f>
        <v>0</v>
      </c>
      <c r="IB1054" s="1482">
        <f>'PREMIER TRIMES.'!D1595</f>
        <v>0</v>
      </c>
      <c r="IC1054" s="1482">
        <f>'PREMIER TRIMES.'!E1595</f>
        <v>0</v>
      </c>
      <c r="ID1054" s="1482">
        <f>'PREMIER TRIMES.'!F1595</f>
        <v>0</v>
      </c>
      <c r="IE1054" s="1482">
        <f>'PREMIER TRIMES.'!G1595</f>
        <v>0</v>
      </c>
    </row>
    <row r="1055" spans="234:239" ht="30" customHeight="1" thickBot="1" x14ac:dyDescent="0.3">
      <c r="HZ1055" s="1484">
        <f>'PREMIER TRIMES.'!B1596</f>
        <v>0</v>
      </c>
      <c r="IA1055" s="1482">
        <f>'PREMIER TRIMES.'!C1596</f>
        <v>0</v>
      </c>
      <c r="IB1055" s="1482">
        <f>'PREMIER TRIMES.'!D1596</f>
        <v>0</v>
      </c>
      <c r="IC1055" s="1482">
        <f>'PREMIER TRIMES.'!E1596</f>
        <v>0</v>
      </c>
      <c r="ID1055" s="1482">
        <f>'PREMIER TRIMES.'!F1596</f>
        <v>0</v>
      </c>
      <c r="IE1055" s="1482">
        <f>'PREMIER TRIMES.'!G1596</f>
        <v>0</v>
      </c>
    </row>
    <row r="1056" spans="234:239" ht="30" customHeight="1" thickBot="1" x14ac:dyDescent="0.3">
      <c r="HZ1056" s="1484">
        <f>'PREMIER TRIMES.'!B1597</f>
        <v>0</v>
      </c>
      <c r="IA1056" s="1482">
        <f>'PREMIER TRIMES.'!C1597</f>
        <v>0</v>
      </c>
      <c r="IB1056" s="1482">
        <f>'PREMIER TRIMES.'!D1597</f>
        <v>0</v>
      </c>
      <c r="IC1056" s="1482">
        <f>'PREMIER TRIMES.'!E1597</f>
        <v>0</v>
      </c>
      <c r="ID1056" s="1482">
        <f>'PREMIER TRIMES.'!F1597</f>
        <v>0</v>
      </c>
      <c r="IE1056" s="1482">
        <f>'PREMIER TRIMES.'!G1597</f>
        <v>0</v>
      </c>
    </row>
    <row r="1057" spans="234:239" ht="30" customHeight="1" thickBot="1" x14ac:dyDescent="0.3">
      <c r="HZ1057" s="1484">
        <f>'PREMIER TRIMES.'!B1598</f>
        <v>0</v>
      </c>
      <c r="IA1057" s="1482">
        <f>'PREMIER TRIMES.'!C1598</f>
        <v>0</v>
      </c>
      <c r="IB1057" s="1482">
        <f>'PREMIER TRIMES.'!D1598</f>
        <v>0</v>
      </c>
      <c r="IC1057" s="1482">
        <f>'PREMIER TRIMES.'!E1598</f>
        <v>0</v>
      </c>
      <c r="ID1057" s="1482">
        <f>'PREMIER TRIMES.'!F1598</f>
        <v>0</v>
      </c>
      <c r="IE1057" s="1482">
        <f>'PREMIER TRIMES.'!G1598</f>
        <v>0</v>
      </c>
    </row>
    <row r="1058" spans="234:239" ht="30" customHeight="1" thickBot="1" x14ac:dyDescent="0.3">
      <c r="HZ1058" s="1484">
        <f>'PREMIER TRIMES.'!B1599</f>
        <v>0</v>
      </c>
      <c r="IA1058" s="1482">
        <f>'PREMIER TRIMES.'!C1599</f>
        <v>0</v>
      </c>
      <c r="IB1058" s="1482">
        <f>'PREMIER TRIMES.'!D1599</f>
        <v>0</v>
      </c>
      <c r="IC1058" s="1482">
        <f>'PREMIER TRIMES.'!E1599</f>
        <v>0</v>
      </c>
      <c r="ID1058" s="1482">
        <f>'PREMIER TRIMES.'!F1599</f>
        <v>0</v>
      </c>
      <c r="IE1058" s="1482">
        <f>'PREMIER TRIMES.'!G1599</f>
        <v>0</v>
      </c>
    </row>
    <row r="1059" spans="234:239" ht="30" customHeight="1" thickBot="1" x14ac:dyDescent="0.3">
      <c r="HZ1059" s="1484">
        <f>'PREMIER TRIMES.'!B1600</f>
        <v>0</v>
      </c>
      <c r="IA1059" s="1482">
        <f>'PREMIER TRIMES.'!C1600</f>
        <v>0</v>
      </c>
      <c r="IB1059" s="1482">
        <f>'PREMIER TRIMES.'!D1600</f>
        <v>0</v>
      </c>
      <c r="IC1059" s="1482">
        <f>'PREMIER TRIMES.'!E1600</f>
        <v>0</v>
      </c>
      <c r="ID1059" s="1482">
        <f>'PREMIER TRIMES.'!F1600</f>
        <v>0</v>
      </c>
      <c r="IE1059" s="1482">
        <f>'PREMIER TRIMES.'!G1600</f>
        <v>0</v>
      </c>
    </row>
    <row r="1060" spans="234:239" ht="30" customHeight="1" thickBot="1" x14ac:dyDescent="0.3">
      <c r="HZ1060" s="1484">
        <f>'PREMIER TRIMES.'!B1601</f>
        <v>0</v>
      </c>
      <c r="IA1060" s="1482">
        <f>'PREMIER TRIMES.'!C1601</f>
        <v>0</v>
      </c>
      <c r="IB1060" s="1482">
        <f>'PREMIER TRIMES.'!D1601</f>
        <v>0</v>
      </c>
      <c r="IC1060" s="1482">
        <f>'PREMIER TRIMES.'!E1601</f>
        <v>0</v>
      </c>
      <c r="ID1060" s="1482">
        <f>'PREMIER TRIMES.'!F1601</f>
        <v>0</v>
      </c>
      <c r="IE1060" s="1482">
        <f>'PREMIER TRIMES.'!G1601</f>
        <v>0</v>
      </c>
    </row>
    <row r="1061" spans="234:239" ht="30" customHeight="1" thickBot="1" x14ac:dyDescent="0.3">
      <c r="HZ1061" s="1484">
        <f>'PREMIER TRIMES.'!B1602</f>
        <v>0</v>
      </c>
      <c r="IA1061" s="1482">
        <f>'PREMIER TRIMES.'!C1602</f>
        <v>0</v>
      </c>
      <c r="IB1061" s="1482">
        <f>'PREMIER TRIMES.'!D1602</f>
        <v>0</v>
      </c>
      <c r="IC1061" s="1482">
        <f>'PREMIER TRIMES.'!E1602</f>
        <v>0</v>
      </c>
      <c r="ID1061" s="1482">
        <f>'PREMIER TRIMES.'!F1602</f>
        <v>0</v>
      </c>
      <c r="IE1061" s="1482">
        <f>'PREMIER TRIMES.'!G1602</f>
        <v>0</v>
      </c>
    </row>
    <row r="1062" spans="234:239" ht="30" customHeight="1" thickBot="1" x14ac:dyDescent="0.3">
      <c r="HZ1062" s="1484">
        <f>'PREMIER TRIMES.'!B1603</f>
        <v>0</v>
      </c>
      <c r="IA1062" s="1482">
        <f>'PREMIER TRIMES.'!C1603</f>
        <v>0</v>
      </c>
      <c r="IB1062" s="1482">
        <f>'PREMIER TRIMES.'!D1603</f>
        <v>0</v>
      </c>
      <c r="IC1062" s="1482">
        <f>'PREMIER TRIMES.'!E1603</f>
        <v>0</v>
      </c>
      <c r="ID1062" s="1482">
        <f>'PREMIER TRIMES.'!F1603</f>
        <v>0</v>
      </c>
      <c r="IE1062" s="1482">
        <f>'PREMIER TRIMES.'!G1603</f>
        <v>0</v>
      </c>
    </row>
    <row r="1063" spans="234:239" ht="21.75" thickBot="1" x14ac:dyDescent="0.3">
      <c r="HZ1063" s="1232" t="s">
        <v>1</v>
      </c>
      <c r="IA1063" s="1232" t="s">
        <v>151</v>
      </c>
      <c r="IB1063" s="1232" t="s">
        <v>278</v>
      </c>
      <c r="IC1063" s="1232" t="s">
        <v>158</v>
      </c>
      <c r="ID1063" s="1232" t="s">
        <v>30</v>
      </c>
      <c r="IE1063" s="1232" t="s">
        <v>55</v>
      </c>
    </row>
    <row r="1064" spans="234:239" ht="30" customHeight="1" thickBot="1" x14ac:dyDescent="0.3">
      <c r="HZ1064" s="1484">
        <f>'PREMIER TRIMES.'!B1605</f>
        <v>0</v>
      </c>
      <c r="IA1064" s="1482">
        <f>'PREMIER TRIMES.'!C1605</f>
        <v>0</v>
      </c>
      <c r="IB1064" s="1482">
        <f>'PREMIER TRIMES.'!D1605</f>
        <v>0</v>
      </c>
      <c r="IC1064" s="1482">
        <f>'PREMIER TRIMES.'!E1605</f>
        <v>0</v>
      </c>
      <c r="ID1064" s="1482">
        <f>'PREMIER TRIMES.'!F1605</f>
        <v>0</v>
      </c>
      <c r="IE1064" s="1482">
        <f>'PREMIER TRIMES.'!G1605</f>
        <v>0</v>
      </c>
    </row>
    <row r="1065" spans="234:239" ht="30" customHeight="1" thickBot="1" x14ac:dyDescent="0.3">
      <c r="HZ1065" s="1484">
        <f>'PREMIER TRIMES.'!B1606</f>
        <v>0</v>
      </c>
      <c r="IA1065" s="1482">
        <f>'PREMIER TRIMES.'!C1606</f>
        <v>0</v>
      </c>
      <c r="IB1065" s="1482">
        <f>'PREMIER TRIMES.'!D1606</f>
        <v>0</v>
      </c>
      <c r="IC1065" s="1482">
        <f>'PREMIER TRIMES.'!E1606</f>
        <v>0</v>
      </c>
      <c r="ID1065" s="1482">
        <f>'PREMIER TRIMES.'!F1606</f>
        <v>0</v>
      </c>
      <c r="IE1065" s="1482">
        <f>'PREMIER TRIMES.'!G1606</f>
        <v>0</v>
      </c>
    </row>
    <row r="1066" spans="234:239" ht="30" customHeight="1" thickBot="1" x14ac:dyDescent="0.3">
      <c r="HZ1066" s="1484">
        <f>'PREMIER TRIMES.'!B1607</f>
        <v>0</v>
      </c>
      <c r="IA1066" s="1482">
        <f>'PREMIER TRIMES.'!C1607</f>
        <v>0</v>
      </c>
      <c r="IB1066" s="1482">
        <f>'PREMIER TRIMES.'!D1607</f>
        <v>0</v>
      </c>
      <c r="IC1066" s="1482">
        <f>'PREMIER TRIMES.'!E1607</f>
        <v>0</v>
      </c>
      <c r="ID1066" s="1482">
        <f>'PREMIER TRIMES.'!F1607</f>
        <v>0</v>
      </c>
      <c r="IE1066" s="1482">
        <f>'PREMIER TRIMES.'!G1607</f>
        <v>0</v>
      </c>
    </row>
    <row r="1067" spans="234:239" ht="30" customHeight="1" thickBot="1" x14ac:dyDescent="0.3">
      <c r="HZ1067" s="1484">
        <f>'PREMIER TRIMES.'!B1608</f>
        <v>0</v>
      </c>
      <c r="IA1067" s="1482">
        <f>'PREMIER TRIMES.'!C1608</f>
        <v>0</v>
      </c>
      <c r="IB1067" s="1482">
        <f>'PREMIER TRIMES.'!D1608</f>
        <v>0</v>
      </c>
      <c r="IC1067" s="1482">
        <f>'PREMIER TRIMES.'!E1608</f>
        <v>0</v>
      </c>
      <c r="ID1067" s="1482">
        <f>'PREMIER TRIMES.'!F1608</f>
        <v>0</v>
      </c>
      <c r="IE1067" s="1482">
        <f>'PREMIER TRIMES.'!G1608</f>
        <v>0</v>
      </c>
    </row>
    <row r="1068" spans="234:239" ht="30" customHeight="1" thickBot="1" x14ac:dyDescent="0.3">
      <c r="HZ1068" s="1484">
        <f>'PREMIER TRIMES.'!B1609</f>
        <v>0</v>
      </c>
      <c r="IA1068" s="1482">
        <f>'PREMIER TRIMES.'!C1609</f>
        <v>0</v>
      </c>
      <c r="IB1068" s="1482">
        <f>'PREMIER TRIMES.'!D1609</f>
        <v>0</v>
      </c>
      <c r="IC1068" s="1482">
        <f>'PREMIER TRIMES.'!E1609</f>
        <v>0</v>
      </c>
      <c r="ID1068" s="1482">
        <f>'PREMIER TRIMES.'!F1609</f>
        <v>0</v>
      </c>
      <c r="IE1068" s="1482">
        <f>'PREMIER TRIMES.'!G1609</f>
        <v>0</v>
      </c>
    </row>
    <row r="1069" spans="234:239" ht="30" customHeight="1" thickBot="1" x14ac:dyDescent="0.3">
      <c r="HZ1069" s="1484">
        <f>'PREMIER TRIMES.'!B1610</f>
        <v>0</v>
      </c>
      <c r="IA1069" s="1482">
        <f>'PREMIER TRIMES.'!C1610</f>
        <v>0</v>
      </c>
      <c r="IB1069" s="1482">
        <f>'PREMIER TRIMES.'!D1610</f>
        <v>0</v>
      </c>
      <c r="IC1069" s="1482">
        <f>'PREMIER TRIMES.'!E1610</f>
        <v>0</v>
      </c>
      <c r="ID1069" s="1482">
        <f>'PREMIER TRIMES.'!F1610</f>
        <v>0</v>
      </c>
      <c r="IE1069" s="1482">
        <f>'PREMIER TRIMES.'!G1610</f>
        <v>0</v>
      </c>
    </row>
    <row r="1070" spans="234:239" ht="30" customHeight="1" thickBot="1" x14ac:dyDescent="0.3">
      <c r="HZ1070" s="1484">
        <f>'PREMIER TRIMES.'!B1611</f>
        <v>0</v>
      </c>
      <c r="IA1070" s="1482">
        <f>'PREMIER TRIMES.'!C1611</f>
        <v>0</v>
      </c>
      <c r="IB1070" s="1482">
        <f>'PREMIER TRIMES.'!D1611</f>
        <v>0</v>
      </c>
      <c r="IC1070" s="1482">
        <f>'PREMIER TRIMES.'!E1611</f>
        <v>0</v>
      </c>
      <c r="ID1070" s="1482">
        <f>'PREMIER TRIMES.'!F1611</f>
        <v>0</v>
      </c>
      <c r="IE1070" s="1482">
        <f>'PREMIER TRIMES.'!G1611</f>
        <v>0</v>
      </c>
    </row>
    <row r="1071" spans="234:239" ht="30" customHeight="1" thickBot="1" x14ac:dyDescent="0.3">
      <c r="HZ1071" s="1484">
        <f>'PREMIER TRIMES.'!B1612</f>
        <v>0</v>
      </c>
      <c r="IA1071" s="1482">
        <f>'PREMIER TRIMES.'!C1612</f>
        <v>0</v>
      </c>
      <c r="IB1071" s="1482">
        <f>'PREMIER TRIMES.'!D1612</f>
        <v>0</v>
      </c>
      <c r="IC1071" s="1482">
        <f>'PREMIER TRIMES.'!E1612</f>
        <v>0</v>
      </c>
      <c r="ID1071" s="1482">
        <f>'PREMIER TRIMES.'!F1612</f>
        <v>0</v>
      </c>
      <c r="IE1071" s="1482">
        <f>'PREMIER TRIMES.'!G1612</f>
        <v>0</v>
      </c>
    </row>
    <row r="1072" spans="234:239" ht="30" customHeight="1" thickBot="1" x14ac:dyDescent="0.3">
      <c r="HZ1072" s="1484">
        <f>'PREMIER TRIMES.'!B1613</f>
        <v>0</v>
      </c>
      <c r="IA1072" s="1482">
        <f>'PREMIER TRIMES.'!C1613</f>
        <v>0</v>
      </c>
      <c r="IB1072" s="1482">
        <f>'PREMIER TRIMES.'!D1613</f>
        <v>0</v>
      </c>
      <c r="IC1072" s="1482">
        <f>'PREMIER TRIMES.'!E1613</f>
        <v>0</v>
      </c>
      <c r="ID1072" s="1482">
        <f>'PREMIER TRIMES.'!F1613</f>
        <v>0</v>
      </c>
      <c r="IE1072" s="1482">
        <f>'PREMIER TRIMES.'!G1613</f>
        <v>0</v>
      </c>
    </row>
    <row r="1073" spans="234:239" ht="30" customHeight="1" thickBot="1" x14ac:dyDescent="0.3">
      <c r="HZ1073" s="1484">
        <f>'PREMIER TRIMES.'!B1614</f>
        <v>0</v>
      </c>
      <c r="IA1073" s="1482">
        <f>'PREMIER TRIMES.'!C1614</f>
        <v>0</v>
      </c>
      <c r="IB1073" s="1482">
        <f>'PREMIER TRIMES.'!D1614</f>
        <v>0</v>
      </c>
      <c r="IC1073" s="1482">
        <f>'PREMIER TRIMES.'!E1614</f>
        <v>0</v>
      </c>
      <c r="ID1073" s="1482">
        <f>'PREMIER TRIMES.'!F1614</f>
        <v>0</v>
      </c>
      <c r="IE1073" s="1482">
        <f>'PREMIER TRIMES.'!G1614</f>
        <v>0</v>
      </c>
    </row>
    <row r="1074" spans="234:239" ht="30" customHeight="1" thickBot="1" x14ac:dyDescent="0.3">
      <c r="HZ1074" s="1484">
        <f>'PREMIER TRIMES.'!B1615</f>
        <v>0</v>
      </c>
      <c r="IA1074" s="1482">
        <f>'PREMIER TRIMES.'!C1615</f>
        <v>0</v>
      </c>
      <c r="IB1074" s="1482">
        <f>'PREMIER TRIMES.'!D1615</f>
        <v>0</v>
      </c>
      <c r="IC1074" s="1482">
        <f>'PREMIER TRIMES.'!E1615</f>
        <v>0</v>
      </c>
      <c r="ID1074" s="1482">
        <f>'PREMIER TRIMES.'!F1615</f>
        <v>0</v>
      </c>
      <c r="IE1074" s="1482">
        <f>'PREMIER TRIMES.'!G1615</f>
        <v>0</v>
      </c>
    </row>
    <row r="1075" spans="234:239" ht="30" customHeight="1" thickBot="1" x14ac:dyDescent="0.3">
      <c r="HZ1075" s="1484">
        <f>'PREMIER TRIMES.'!B1616</f>
        <v>0</v>
      </c>
      <c r="IA1075" s="1482">
        <f>'PREMIER TRIMES.'!C1616</f>
        <v>0</v>
      </c>
      <c r="IB1075" s="1482">
        <f>'PREMIER TRIMES.'!D1616</f>
        <v>0</v>
      </c>
      <c r="IC1075" s="1482">
        <f>'PREMIER TRIMES.'!E1616</f>
        <v>0</v>
      </c>
      <c r="ID1075" s="1482">
        <f>'PREMIER TRIMES.'!F1616</f>
        <v>0</v>
      </c>
      <c r="IE1075" s="1482">
        <f>'PREMIER TRIMES.'!G1616</f>
        <v>0</v>
      </c>
    </row>
    <row r="1076" spans="234:239" ht="30" customHeight="1" thickBot="1" x14ac:dyDescent="0.3">
      <c r="HZ1076" s="1484">
        <f>'PREMIER TRIMES.'!B1617</f>
        <v>0</v>
      </c>
      <c r="IA1076" s="1482">
        <f>'PREMIER TRIMES.'!C1617</f>
        <v>0</v>
      </c>
      <c r="IB1076" s="1482">
        <f>'PREMIER TRIMES.'!D1617</f>
        <v>0</v>
      </c>
      <c r="IC1076" s="1482">
        <f>'PREMIER TRIMES.'!E1617</f>
        <v>0</v>
      </c>
      <c r="ID1076" s="1482">
        <f>'PREMIER TRIMES.'!F1617</f>
        <v>0</v>
      </c>
      <c r="IE1076" s="1482">
        <f>'PREMIER TRIMES.'!G1617</f>
        <v>0</v>
      </c>
    </row>
    <row r="1077" spans="234:239" ht="30" customHeight="1" thickBot="1" x14ac:dyDescent="0.3">
      <c r="HZ1077" s="1484">
        <f>'PREMIER TRIMES.'!B1618</f>
        <v>0</v>
      </c>
      <c r="IA1077" s="1482">
        <f>'PREMIER TRIMES.'!C1618</f>
        <v>0</v>
      </c>
      <c r="IB1077" s="1482">
        <f>'PREMIER TRIMES.'!D1618</f>
        <v>0</v>
      </c>
      <c r="IC1077" s="1482">
        <f>'PREMIER TRIMES.'!E1618</f>
        <v>0</v>
      </c>
      <c r="ID1077" s="1482">
        <f>'PREMIER TRIMES.'!F1618</f>
        <v>0</v>
      </c>
      <c r="IE1077" s="1482">
        <f>'PREMIER TRIMES.'!G1618</f>
        <v>0</v>
      </c>
    </row>
    <row r="1078" spans="234:239" ht="30" customHeight="1" thickBot="1" x14ac:dyDescent="0.3">
      <c r="HZ1078" s="1484">
        <f>'PREMIER TRIMES.'!B1619</f>
        <v>0</v>
      </c>
      <c r="IA1078" s="1482">
        <f>'PREMIER TRIMES.'!C1619</f>
        <v>0</v>
      </c>
      <c r="IB1078" s="1482">
        <f>'PREMIER TRIMES.'!D1619</f>
        <v>0</v>
      </c>
      <c r="IC1078" s="1482">
        <f>'PREMIER TRIMES.'!E1619</f>
        <v>0</v>
      </c>
      <c r="ID1078" s="1482">
        <f>'PREMIER TRIMES.'!F1619</f>
        <v>0</v>
      </c>
      <c r="IE1078" s="1482">
        <f>'PREMIER TRIMES.'!G1619</f>
        <v>0</v>
      </c>
    </row>
    <row r="1079" spans="234:239" ht="30" customHeight="1" thickBot="1" x14ac:dyDescent="0.3">
      <c r="HZ1079" s="1484">
        <f>'PREMIER TRIMES.'!B1620</f>
        <v>0</v>
      </c>
      <c r="IA1079" s="1482">
        <f>'PREMIER TRIMES.'!C1620</f>
        <v>0</v>
      </c>
      <c r="IB1079" s="1482">
        <f>'PREMIER TRIMES.'!D1620</f>
        <v>0</v>
      </c>
      <c r="IC1079" s="1482">
        <f>'PREMIER TRIMES.'!E1620</f>
        <v>0</v>
      </c>
      <c r="ID1079" s="1482">
        <f>'PREMIER TRIMES.'!F1620</f>
        <v>0</v>
      </c>
      <c r="IE1079" s="1482">
        <f>'PREMIER TRIMES.'!G1620</f>
        <v>0</v>
      </c>
    </row>
    <row r="1080" spans="234:239" ht="30" customHeight="1" thickBot="1" x14ac:dyDescent="0.3">
      <c r="HZ1080" s="1484">
        <f>'PREMIER TRIMES.'!B1621</f>
        <v>0</v>
      </c>
      <c r="IA1080" s="1482">
        <f>'PREMIER TRIMES.'!C1621</f>
        <v>0</v>
      </c>
      <c r="IB1080" s="1482">
        <f>'PREMIER TRIMES.'!D1621</f>
        <v>0</v>
      </c>
      <c r="IC1080" s="1482">
        <f>'PREMIER TRIMES.'!E1621</f>
        <v>0</v>
      </c>
      <c r="ID1080" s="1482">
        <f>'PREMIER TRIMES.'!F1621</f>
        <v>0</v>
      </c>
      <c r="IE1080" s="1482">
        <f>'PREMIER TRIMES.'!G1621</f>
        <v>0</v>
      </c>
    </row>
    <row r="1081" spans="234:239" ht="30" customHeight="1" thickBot="1" x14ac:dyDescent="0.3">
      <c r="HZ1081" s="1484">
        <f>'PREMIER TRIMES.'!B1622</f>
        <v>0</v>
      </c>
      <c r="IA1081" s="1482">
        <f>'PREMIER TRIMES.'!C1622</f>
        <v>0</v>
      </c>
      <c r="IB1081" s="1482">
        <f>'PREMIER TRIMES.'!D1622</f>
        <v>0</v>
      </c>
      <c r="IC1081" s="1482">
        <f>'PREMIER TRIMES.'!E1622</f>
        <v>0</v>
      </c>
      <c r="ID1081" s="1482">
        <f>'PREMIER TRIMES.'!F1622</f>
        <v>0</v>
      </c>
      <c r="IE1081" s="1482">
        <f>'PREMIER TRIMES.'!G1622</f>
        <v>0</v>
      </c>
    </row>
    <row r="1082" spans="234:239" ht="30" customHeight="1" thickBot="1" x14ac:dyDescent="0.3">
      <c r="HZ1082" s="1484">
        <f>'PREMIER TRIMES.'!B1623</f>
        <v>0</v>
      </c>
      <c r="IA1082" s="1482">
        <f>'PREMIER TRIMES.'!C1623</f>
        <v>0</v>
      </c>
      <c r="IB1082" s="1482">
        <f>'PREMIER TRIMES.'!D1623</f>
        <v>0</v>
      </c>
      <c r="IC1082" s="1482">
        <f>'PREMIER TRIMES.'!E1623</f>
        <v>0</v>
      </c>
      <c r="ID1082" s="1482">
        <f>'PREMIER TRIMES.'!F1623</f>
        <v>0</v>
      </c>
      <c r="IE1082" s="1482">
        <f>'PREMIER TRIMES.'!G1623</f>
        <v>0</v>
      </c>
    </row>
    <row r="1083" spans="234:239" ht="30" customHeight="1" thickBot="1" x14ac:dyDescent="0.3">
      <c r="HZ1083" s="1484">
        <f>'PREMIER TRIMES.'!B1624</f>
        <v>0</v>
      </c>
      <c r="IA1083" s="1482">
        <f>'PREMIER TRIMES.'!C1624</f>
        <v>0</v>
      </c>
      <c r="IB1083" s="1482">
        <f>'PREMIER TRIMES.'!D1624</f>
        <v>0</v>
      </c>
      <c r="IC1083" s="1482">
        <f>'PREMIER TRIMES.'!E1624</f>
        <v>0</v>
      </c>
      <c r="ID1083" s="1482">
        <f>'PREMIER TRIMES.'!F1624</f>
        <v>0</v>
      </c>
      <c r="IE1083" s="1482">
        <f>'PREMIER TRIMES.'!G1624</f>
        <v>0</v>
      </c>
    </row>
    <row r="1084" spans="234:239" ht="30" customHeight="1" thickBot="1" x14ac:dyDescent="0.3">
      <c r="HZ1084" s="1484">
        <f>'PREMIER TRIMES.'!B1625</f>
        <v>0</v>
      </c>
      <c r="IA1084" s="1482">
        <f>'PREMIER TRIMES.'!C1625</f>
        <v>0</v>
      </c>
      <c r="IB1084" s="1482">
        <f>'PREMIER TRIMES.'!D1625</f>
        <v>0</v>
      </c>
      <c r="IC1084" s="1482">
        <f>'PREMIER TRIMES.'!E1625</f>
        <v>0</v>
      </c>
      <c r="ID1084" s="1482">
        <f>'PREMIER TRIMES.'!F1625</f>
        <v>0</v>
      </c>
      <c r="IE1084" s="1482">
        <f>'PREMIER TRIMES.'!G1625</f>
        <v>0</v>
      </c>
    </row>
    <row r="1085" spans="234:239" ht="30" customHeight="1" thickBot="1" x14ac:dyDescent="0.3">
      <c r="HZ1085" s="1484">
        <f>'PREMIER TRIMES.'!B1626</f>
        <v>0</v>
      </c>
      <c r="IA1085" s="1482">
        <f>'PREMIER TRIMES.'!C1626</f>
        <v>0</v>
      </c>
      <c r="IB1085" s="1482">
        <f>'PREMIER TRIMES.'!D1626</f>
        <v>0</v>
      </c>
      <c r="IC1085" s="1482">
        <f>'PREMIER TRIMES.'!E1626</f>
        <v>0</v>
      </c>
      <c r="ID1085" s="1482">
        <f>'PREMIER TRIMES.'!F1626</f>
        <v>0</v>
      </c>
      <c r="IE1085" s="1482">
        <f>'PREMIER TRIMES.'!G1626</f>
        <v>0</v>
      </c>
    </row>
    <row r="1086" spans="234:239" ht="30" customHeight="1" thickBot="1" x14ac:dyDescent="0.3">
      <c r="HZ1086" s="1484">
        <f>'PREMIER TRIMES.'!B1627</f>
        <v>0</v>
      </c>
      <c r="IA1086" s="1482">
        <f>'PREMIER TRIMES.'!C1627</f>
        <v>0</v>
      </c>
      <c r="IB1086" s="1482">
        <f>'PREMIER TRIMES.'!D1627</f>
        <v>0</v>
      </c>
      <c r="IC1086" s="1482">
        <f>'PREMIER TRIMES.'!E1627</f>
        <v>0</v>
      </c>
      <c r="ID1086" s="1482">
        <f>'PREMIER TRIMES.'!F1627</f>
        <v>0</v>
      </c>
      <c r="IE1086" s="1482">
        <f>'PREMIER TRIMES.'!G1627</f>
        <v>0</v>
      </c>
    </row>
    <row r="1087" spans="234:239" ht="30" customHeight="1" thickBot="1" x14ac:dyDescent="0.3">
      <c r="HZ1087" s="1484">
        <f>'PREMIER TRIMES.'!B1628</f>
        <v>0</v>
      </c>
      <c r="IA1087" s="1482">
        <f>'PREMIER TRIMES.'!C1628</f>
        <v>0</v>
      </c>
      <c r="IB1087" s="1482">
        <f>'PREMIER TRIMES.'!D1628</f>
        <v>0</v>
      </c>
      <c r="IC1087" s="1482">
        <f>'PREMIER TRIMES.'!E1628</f>
        <v>0</v>
      </c>
      <c r="ID1087" s="1482">
        <f>'PREMIER TRIMES.'!F1628</f>
        <v>0</v>
      </c>
      <c r="IE1087" s="1482">
        <f>'PREMIER TRIMES.'!G1628</f>
        <v>0</v>
      </c>
    </row>
    <row r="1088" spans="234:239" ht="21.75" thickBot="1" x14ac:dyDescent="0.3">
      <c r="HZ1088" s="1232" t="s">
        <v>1</v>
      </c>
      <c r="IA1088" s="1232" t="s">
        <v>151</v>
      </c>
      <c r="IB1088" s="1232" t="s">
        <v>278</v>
      </c>
      <c r="IC1088" s="1232" t="s">
        <v>158</v>
      </c>
      <c r="ID1088" s="1232" t="s">
        <v>30</v>
      </c>
      <c r="IE1088" s="1232" t="s">
        <v>55</v>
      </c>
    </row>
    <row r="1089" spans="234:239" ht="30" customHeight="1" thickBot="1" x14ac:dyDescent="0.3">
      <c r="HZ1089" s="1484">
        <f>'PREMIER TRIMES.'!B1630</f>
        <v>0</v>
      </c>
      <c r="IA1089" s="1482">
        <f>'PREMIER TRIMES.'!C1630</f>
        <v>0</v>
      </c>
      <c r="IB1089" s="1482">
        <f>'PREMIER TRIMES.'!D1630</f>
        <v>0</v>
      </c>
      <c r="IC1089" s="1482">
        <f>'PREMIER TRIMES.'!E1630</f>
        <v>0</v>
      </c>
      <c r="ID1089" s="1482">
        <f>'PREMIER TRIMES.'!F1630</f>
        <v>0</v>
      </c>
      <c r="IE1089" s="1482">
        <f>'PREMIER TRIMES.'!G1630</f>
        <v>0</v>
      </c>
    </row>
    <row r="1090" spans="234:239" ht="30" customHeight="1" thickBot="1" x14ac:dyDescent="0.3">
      <c r="HZ1090" s="1484">
        <f>'PREMIER TRIMES.'!B1631</f>
        <v>0</v>
      </c>
      <c r="IA1090" s="1482">
        <f>'PREMIER TRIMES.'!C1631</f>
        <v>0</v>
      </c>
      <c r="IB1090" s="1482">
        <f>'PREMIER TRIMES.'!D1631</f>
        <v>0</v>
      </c>
      <c r="IC1090" s="1482">
        <f>'PREMIER TRIMES.'!E1631</f>
        <v>0</v>
      </c>
      <c r="ID1090" s="1482">
        <f>'PREMIER TRIMES.'!F1631</f>
        <v>0</v>
      </c>
      <c r="IE1090" s="1482">
        <f>'PREMIER TRIMES.'!G1631</f>
        <v>0</v>
      </c>
    </row>
    <row r="1091" spans="234:239" ht="30" customHeight="1" thickBot="1" x14ac:dyDescent="0.3">
      <c r="HZ1091" s="1484">
        <f>'PREMIER TRIMES.'!B1632</f>
        <v>0</v>
      </c>
      <c r="IA1091" s="1482">
        <f>'PREMIER TRIMES.'!C1632</f>
        <v>0</v>
      </c>
      <c r="IB1091" s="1482">
        <f>'PREMIER TRIMES.'!D1632</f>
        <v>0</v>
      </c>
      <c r="IC1091" s="1482">
        <f>'PREMIER TRIMES.'!E1632</f>
        <v>0</v>
      </c>
      <c r="ID1091" s="1482">
        <f>'PREMIER TRIMES.'!F1632</f>
        <v>0</v>
      </c>
      <c r="IE1091" s="1482">
        <f>'PREMIER TRIMES.'!G1632</f>
        <v>0</v>
      </c>
    </row>
    <row r="1092" spans="234:239" ht="30" customHeight="1" thickBot="1" x14ac:dyDescent="0.3">
      <c r="HZ1092" s="1484">
        <f>'PREMIER TRIMES.'!B1633</f>
        <v>0</v>
      </c>
      <c r="IA1092" s="1482">
        <f>'PREMIER TRIMES.'!C1633</f>
        <v>0</v>
      </c>
      <c r="IB1092" s="1482">
        <f>'PREMIER TRIMES.'!D1633</f>
        <v>0</v>
      </c>
      <c r="IC1092" s="1482">
        <f>'PREMIER TRIMES.'!E1633</f>
        <v>0</v>
      </c>
      <c r="ID1092" s="1482">
        <f>'PREMIER TRIMES.'!F1633</f>
        <v>0</v>
      </c>
      <c r="IE1092" s="1482">
        <f>'PREMIER TRIMES.'!G1633</f>
        <v>0</v>
      </c>
    </row>
    <row r="1093" spans="234:239" ht="30" customHeight="1" thickBot="1" x14ac:dyDescent="0.3">
      <c r="HZ1093" s="1484">
        <f>'PREMIER TRIMES.'!B1634</f>
        <v>0</v>
      </c>
      <c r="IA1093" s="1482">
        <f>'PREMIER TRIMES.'!C1634</f>
        <v>0</v>
      </c>
      <c r="IB1093" s="1482">
        <f>'PREMIER TRIMES.'!D1634</f>
        <v>0</v>
      </c>
      <c r="IC1093" s="1482">
        <f>'PREMIER TRIMES.'!E1634</f>
        <v>0</v>
      </c>
      <c r="ID1093" s="1482">
        <f>'PREMIER TRIMES.'!F1634</f>
        <v>0</v>
      </c>
      <c r="IE1093" s="1482">
        <f>'PREMIER TRIMES.'!G1634</f>
        <v>0</v>
      </c>
    </row>
    <row r="1094" spans="234:239" ht="30" customHeight="1" thickBot="1" x14ac:dyDescent="0.3">
      <c r="HZ1094" s="1484">
        <f>'PREMIER TRIMES.'!B1635</f>
        <v>0</v>
      </c>
      <c r="IA1094" s="1482">
        <f>'PREMIER TRIMES.'!C1635</f>
        <v>0</v>
      </c>
      <c r="IB1094" s="1482">
        <f>'PREMIER TRIMES.'!D1635</f>
        <v>0</v>
      </c>
      <c r="IC1094" s="1482">
        <f>'PREMIER TRIMES.'!E1635</f>
        <v>0</v>
      </c>
      <c r="ID1094" s="1482">
        <f>'PREMIER TRIMES.'!F1635</f>
        <v>0</v>
      </c>
      <c r="IE1094" s="1482">
        <f>'PREMIER TRIMES.'!G1635</f>
        <v>0</v>
      </c>
    </row>
    <row r="1095" spans="234:239" ht="30" customHeight="1" thickBot="1" x14ac:dyDescent="0.3">
      <c r="HZ1095" s="1484">
        <f>'PREMIER TRIMES.'!B1636</f>
        <v>0</v>
      </c>
      <c r="IA1095" s="1482">
        <f>'PREMIER TRIMES.'!C1636</f>
        <v>0</v>
      </c>
      <c r="IB1095" s="1482">
        <f>'PREMIER TRIMES.'!D1636</f>
        <v>0</v>
      </c>
      <c r="IC1095" s="1482">
        <f>'PREMIER TRIMES.'!E1636</f>
        <v>0</v>
      </c>
      <c r="ID1095" s="1482">
        <f>'PREMIER TRIMES.'!F1636</f>
        <v>0</v>
      </c>
      <c r="IE1095" s="1482">
        <f>'PREMIER TRIMES.'!G1636</f>
        <v>0</v>
      </c>
    </row>
    <row r="1096" spans="234:239" ht="30" customHeight="1" thickBot="1" x14ac:dyDescent="0.3">
      <c r="HZ1096" s="1484">
        <f>'PREMIER TRIMES.'!B1637</f>
        <v>0</v>
      </c>
      <c r="IA1096" s="1482">
        <f>'PREMIER TRIMES.'!C1637</f>
        <v>0</v>
      </c>
      <c r="IB1096" s="1482">
        <f>'PREMIER TRIMES.'!D1637</f>
        <v>0</v>
      </c>
      <c r="IC1096" s="1482">
        <f>'PREMIER TRIMES.'!E1637</f>
        <v>0</v>
      </c>
      <c r="ID1096" s="1482">
        <f>'PREMIER TRIMES.'!F1637</f>
        <v>0</v>
      </c>
      <c r="IE1096" s="1482">
        <f>'PREMIER TRIMES.'!G1637</f>
        <v>0</v>
      </c>
    </row>
    <row r="1097" spans="234:239" ht="30" customHeight="1" thickBot="1" x14ac:dyDescent="0.3">
      <c r="HZ1097" s="1484">
        <f>'PREMIER TRIMES.'!B1638</f>
        <v>0</v>
      </c>
      <c r="IA1097" s="1482">
        <f>'PREMIER TRIMES.'!C1638</f>
        <v>0</v>
      </c>
      <c r="IB1097" s="1482">
        <f>'PREMIER TRIMES.'!D1638</f>
        <v>0</v>
      </c>
      <c r="IC1097" s="1482">
        <f>'PREMIER TRIMES.'!E1638</f>
        <v>0</v>
      </c>
      <c r="ID1097" s="1482">
        <f>'PREMIER TRIMES.'!F1638</f>
        <v>0</v>
      </c>
      <c r="IE1097" s="1482">
        <f>'PREMIER TRIMES.'!G1638</f>
        <v>0</v>
      </c>
    </row>
    <row r="1098" spans="234:239" ht="30" customHeight="1" thickBot="1" x14ac:dyDescent="0.3">
      <c r="HZ1098" s="1484">
        <f>'PREMIER TRIMES.'!B1639</f>
        <v>0</v>
      </c>
      <c r="IA1098" s="1482">
        <f>'PREMIER TRIMES.'!C1639</f>
        <v>0</v>
      </c>
      <c r="IB1098" s="1482">
        <f>'PREMIER TRIMES.'!D1639</f>
        <v>0</v>
      </c>
      <c r="IC1098" s="1482">
        <f>'PREMIER TRIMES.'!E1639</f>
        <v>0</v>
      </c>
      <c r="ID1098" s="1482">
        <f>'PREMIER TRIMES.'!F1639</f>
        <v>0</v>
      </c>
      <c r="IE1098" s="1482">
        <f>'PREMIER TRIMES.'!G1639</f>
        <v>0</v>
      </c>
    </row>
    <row r="1099" spans="234:239" ht="30" customHeight="1" thickBot="1" x14ac:dyDescent="0.3">
      <c r="HZ1099" s="1484">
        <f>'PREMIER TRIMES.'!B1640</f>
        <v>0</v>
      </c>
      <c r="IA1099" s="1482">
        <f>'PREMIER TRIMES.'!C1640</f>
        <v>0</v>
      </c>
      <c r="IB1099" s="1482">
        <f>'PREMIER TRIMES.'!D1640</f>
        <v>0</v>
      </c>
      <c r="IC1099" s="1482">
        <f>'PREMIER TRIMES.'!E1640</f>
        <v>0</v>
      </c>
      <c r="ID1099" s="1482">
        <f>'PREMIER TRIMES.'!F1640</f>
        <v>0</v>
      </c>
      <c r="IE1099" s="1482">
        <f>'PREMIER TRIMES.'!G1640</f>
        <v>0</v>
      </c>
    </row>
    <row r="1100" spans="234:239" ht="30" customHeight="1" thickBot="1" x14ac:dyDescent="0.3">
      <c r="HZ1100" s="1484">
        <f>'PREMIER TRIMES.'!B1641</f>
        <v>0</v>
      </c>
      <c r="IA1100" s="1482">
        <f>'PREMIER TRIMES.'!C1641</f>
        <v>0</v>
      </c>
      <c r="IB1100" s="1482">
        <f>'PREMIER TRIMES.'!D1641</f>
        <v>0</v>
      </c>
      <c r="IC1100" s="1482">
        <f>'PREMIER TRIMES.'!E1641</f>
        <v>0</v>
      </c>
      <c r="ID1100" s="1482">
        <f>'PREMIER TRIMES.'!F1641</f>
        <v>0</v>
      </c>
      <c r="IE1100" s="1482">
        <f>'PREMIER TRIMES.'!G1641</f>
        <v>0</v>
      </c>
    </row>
    <row r="1101" spans="234:239" ht="30" customHeight="1" thickBot="1" x14ac:dyDescent="0.3">
      <c r="HZ1101" s="1484">
        <f>'PREMIER TRIMES.'!B1642</f>
        <v>0</v>
      </c>
      <c r="IA1101" s="1482">
        <f>'PREMIER TRIMES.'!C1642</f>
        <v>0</v>
      </c>
      <c r="IB1101" s="1482">
        <f>'PREMIER TRIMES.'!D1642</f>
        <v>0</v>
      </c>
      <c r="IC1101" s="1482">
        <f>'PREMIER TRIMES.'!E1642</f>
        <v>0</v>
      </c>
      <c r="ID1101" s="1482">
        <f>'PREMIER TRIMES.'!F1642</f>
        <v>0</v>
      </c>
      <c r="IE1101" s="1482">
        <f>'PREMIER TRIMES.'!G1642</f>
        <v>0</v>
      </c>
    </row>
    <row r="1102" spans="234:239" ht="30" customHeight="1" thickBot="1" x14ac:dyDescent="0.3">
      <c r="HZ1102" s="1484">
        <f>'PREMIER TRIMES.'!B1643</f>
        <v>0</v>
      </c>
      <c r="IA1102" s="1482">
        <f>'PREMIER TRIMES.'!C1643</f>
        <v>0</v>
      </c>
      <c r="IB1102" s="1482">
        <f>'PREMIER TRIMES.'!D1643</f>
        <v>0</v>
      </c>
      <c r="IC1102" s="1482">
        <f>'PREMIER TRIMES.'!E1643</f>
        <v>0</v>
      </c>
      <c r="ID1102" s="1482">
        <f>'PREMIER TRIMES.'!F1643</f>
        <v>0</v>
      </c>
      <c r="IE1102" s="1482">
        <f>'PREMIER TRIMES.'!G1643</f>
        <v>0</v>
      </c>
    </row>
    <row r="1103" spans="234:239" ht="30" customHeight="1" thickBot="1" x14ac:dyDescent="0.3">
      <c r="HZ1103" s="1484">
        <f>'PREMIER TRIMES.'!B1644</f>
        <v>0</v>
      </c>
      <c r="IA1103" s="1482">
        <f>'PREMIER TRIMES.'!C1644</f>
        <v>0</v>
      </c>
      <c r="IB1103" s="1482">
        <f>'PREMIER TRIMES.'!D1644</f>
        <v>0</v>
      </c>
      <c r="IC1103" s="1482">
        <f>'PREMIER TRIMES.'!E1644</f>
        <v>0</v>
      </c>
      <c r="ID1103" s="1482">
        <f>'PREMIER TRIMES.'!F1644</f>
        <v>0</v>
      </c>
      <c r="IE1103" s="1482">
        <f>'PREMIER TRIMES.'!G1644</f>
        <v>0</v>
      </c>
    </row>
    <row r="1104" spans="234:239" ht="30" customHeight="1" thickBot="1" x14ac:dyDescent="0.3">
      <c r="HZ1104" s="1484">
        <f>'PREMIER TRIMES.'!B1645</f>
        <v>0</v>
      </c>
      <c r="IA1104" s="1482">
        <f>'PREMIER TRIMES.'!C1645</f>
        <v>0</v>
      </c>
      <c r="IB1104" s="1482">
        <f>'PREMIER TRIMES.'!D1645</f>
        <v>0</v>
      </c>
      <c r="IC1104" s="1482">
        <f>'PREMIER TRIMES.'!E1645</f>
        <v>0</v>
      </c>
      <c r="ID1104" s="1482">
        <f>'PREMIER TRIMES.'!F1645</f>
        <v>0</v>
      </c>
      <c r="IE1104" s="1482">
        <f>'PREMIER TRIMES.'!G1645</f>
        <v>0</v>
      </c>
    </row>
    <row r="1105" spans="234:239" ht="30" customHeight="1" thickBot="1" x14ac:dyDescent="0.3">
      <c r="HZ1105" s="1484">
        <f>'PREMIER TRIMES.'!B1646</f>
        <v>0</v>
      </c>
      <c r="IA1105" s="1482">
        <f>'PREMIER TRIMES.'!C1646</f>
        <v>0</v>
      </c>
      <c r="IB1105" s="1482">
        <f>'PREMIER TRIMES.'!D1646</f>
        <v>0</v>
      </c>
      <c r="IC1105" s="1482">
        <f>'PREMIER TRIMES.'!E1646</f>
        <v>0</v>
      </c>
      <c r="ID1105" s="1482">
        <f>'PREMIER TRIMES.'!F1646</f>
        <v>0</v>
      </c>
      <c r="IE1105" s="1482">
        <f>'PREMIER TRIMES.'!G1646</f>
        <v>0</v>
      </c>
    </row>
    <row r="1106" spans="234:239" ht="30" customHeight="1" thickBot="1" x14ac:dyDescent="0.3">
      <c r="HZ1106" s="1484">
        <f>'PREMIER TRIMES.'!B1647</f>
        <v>0</v>
      </c>
      <c r="IA1106" s="1482">
        <f>'PREMIER TRIMES.'!C1647</f>
        <v>0</v>
      </c>
      <c r="IB1106" s="1482">
        <f>'PREMIER TRIMES.'!D1647</f>
        <v>0</v>
      </c>
      <c r="IC1106" s="1482">
        <f>'PREMIER TRIMES.'!E1647</f>
        <v>0</v>
      </c>
      <c r="ID1106" s="1482">
        <f>'PREMIER TRIMES.'!F1647</f>
        <v>0</v>
      </c>
      <c r="IE1106" s="1482">
        <f>'PREMIER TRIMES.'!G1647</f>
        <v>0</v>
      </c>
    </row>
    <row r="1107" spans="234:239" ht="30" customHeight="1" thickBot="1" x14ac:dyDescent="0.3">
      <c r="HZ1107" s="1484">
        <f>'PREMIER TRIMES.'!B1648</f>
        <v>0</v>
      </c>
      <c r="IA1107" s="1482">
        <f>'PREMIER TRIMES.'!C1648</f>
        <v>0</v>
      </c>
      <c r="IB1107" s="1482">
        <f>'PREMIER TRIMES.'!D1648</f>
        <v>0</v>
      </c>
      <c r="IC1107" s="1482">
        <f>'PREMIER TRIMES.'!E1648</f>
        <v>0</v>
      </c>
      <c r="ID1107" s="1482">
        <f>'PREMIER TRIMES.'!F1648</f>
        <v>0</v>
      </c>
      <c r="IE1107" s="1482">
        <f>'PREMIER TRIMES.'!G1648</f>
        <v>0</v>
      </c>
    </row>
    <row r="1108" spans="234:239" ht="30" customHeight="1" thickBot="1" x14ac:dyDescent="0.3">
      <c r="HZ1108" s="1484">
        <f>'PREMIER TRIMES.'!B1649</f>
        <v>0</v>
      </c>
      <c r="IA1108" s="1482">
        <f>'PREMIER TRIMES.'!C1649</f>
        <v>0</v>
      </c>
      <c r="IB1108" s="1482">
        <f>'PREMIER TRIMES.'!D1649</f>
        <v>0</v>
      </c>
      <c r="IC1108" s="1482">
        <f>'PREMIER TRIMES.'!E1649</f>
        <v>0</v>
      </c>
      <c r="ID1108" s="1482">
        <f>'PREMIER TRIMES.'!F1649</f>
        <v>0</v>
      </c>
      <c r="IE1108" s="1482">
        <f>'PREMIER TRIMES.'!G1649</f>
        <v>0</v>
      </c>
    </row>
    <row r="1109" spans="234:239" ht="30" customHeight="1" thickBot="1" x14ac:dyDescent="0.3">
      <c r="HZ1109" s="1484">
        <f>'PREMIER TRIMES.'!B1650</f>
        <v>0</v>
      </c>
      <c r="IA1109" s="1482">
        <f>'PREMIER TRIMES.'!C1650</f>
        <v>0</v>
      </c>
      <c r="IB1109" s="1482">
        <f>'PREMIER TRIMES.'!D1650</f>
        <v>0</v>
      </c>
      <c r="IC1109" s="1482">
        <f>'PREMIER TRIMES.'!E1650</f>
        <v>0</v>
      </c>
      <c r="ID1109" s="1482">
        <f>'PREMIER TRIMES.'!F1650</f>
        <v>0</v>
      </c>
      <c r="IE1109" s="1482">
        <f>'PREMIER TRIMES.'!G1650</f>
        <v>0</v>
      </c>
    </row>
    <row r="1110" spans="234:239" ht="30" customHeight="1" thickBot="1" x14ac:dyDescent="0.3">
      <c r="HZ1110" s="1484">
        <f>'PREMIER TRIMES.'!B1651</f>
        <v>0</v>
      </c>
      <c r="IA1110" s="1482">
        <f>'PREMIER TRIMES.'!C1651</f>
        <v>0</v>
      </c>
      <c r="IB1110" s="1482">
        <f>'PREMIER TRIMES.'!D1651</f>
        <v>0</v>
      </c>
      <c r="IC1110" s="1482">
        <f>'PREMIER TRIMES.'!E1651</f>
        <v>0</v>
      </c>
      <c r="ID1110" s="1482">
        <f>'PREMIER TRIMES.'!F1651</f>
        <v>0</v>
      </c>
      <c r="IE1110" s="1482">
        <f>'PREMIER TRIMES.'!G1651</f>
        <v>0</v>
      </c>
    </row>
    <row r="1111" spans="234:239" ht="30" customHeight="1" thickBot="1" x14ac:dyDescent="0.3">
      <c r="HZ1111" s="1484">
        <f>'PREMIER TRIMES.'!B1652</f>
        <v>0</v>
      </c>
      <c r="IA1111" s="1482">
        <f>'PREMIER TRIMES.'!C1652</f>
        <v>0</v>
      </c>
      <c r="IB1111" s="1482">
        <f>'PREMIER TRIMES.'!D1652</f>
        <v>0</v>
      </c>
      <c r="IC1111" s="1482">
        <f>'PREMIER TRIMES.'!E1652</f>
        <v>0</v>
      </c>
      <c r="ID1111" s="1482">
        <f>'PREMIER TRIMES.'!F1652</f>
        <v>0</v>
      </c>
      <c r="IE1111" s="1482">
        <f>'PREMIER TRIMES.'!G1652</f>
        <v>0</v>
      </c>
    </row>
    <row r="1112" spans="234:239" ht="30" customHeight="1" thickBot="1" x14ac:dyDescent="0.3">
      <c r="HZ1112" s="1484">
        <f>'PREMIER TRIMES.'!B1653</f>
        <v>0</v>
      </c>
      <c r="IA1112" s="1482">
        <f>'PREMIER TRIMES.'!C1653</f>
        <v>0</v>
      </c>
      <c r="IB1112" s="1482">
        <f>'PREMIER TRIMES.'!D1653</f>
        <v>0</v>
      </c>
      <c r="IC1112" s="1482">
        <f>'PREMIER TRIMES.'!E1653</f>
        <v>0</v>
      </c>
      <c r="ID1112" s="1482">
        <f>'PREMIER TRIMES.'!F1653</f>
        <v>0</v>
      </c>
      <c r="IE1112" s="1482">
        <f>'PREMIER TRIMES.'!G1653</f>
        <v>0</v>
      </c>
    </row>
    <row r="1113" spans="234:239" ht="21.75" thickBot="1" x14ac:dyDescent="0.3">
      <c r="HZ1113" s="1232" t="s">
        <v>1</v>
      </c>
      <c r="IA1113" s="1232" t="s">
        <v>151</v>
      </c>
      <c r="IB1113" s="1232" t="s">
        <v>278</v>
      </c>
      <c r="IC1113" s="1232" t="s">
        <v>158</v>
      </c>
      <c r="ID1113" s="1232" t="s">
        <v>30</v>
      </c>
      <c r="IE1113" s="1232" t="s">
        <v>55</v>
      </c>
    </row>
    <row r="1114" spans="234:239" ht="30" customHeight="1" thickBot="1" x14ac:dyDescent="0.3">
      <c r="HZ1114" s="1484">
        <f>'PREMIER TRIMES.'!B1655</f>
        <v>0</v>
      </c>
      <c r="IA1114" s="1482">
        <f>'PREMIER TRIMES.'!C1655</f>
        <v>0</v>
      </c>
      <c r="IB1114" s="1482">
        <f>'PREMIER TRIMES.'!D1655</f>
        <v>0</v>
      </c>
      <c r="IC1114" s="1482">
        <f>'PREMIER TRIMES.'!E1655</f>
        <v>0</v>
      </c>
      <c r="ID1114" s="1482">
        <f>'PREMIER TRIMES.'!F1655</f>
        <v>0</v>
      </c>
      <c r="IE1114" s="1482">
        <f>'PREMIER TRIMES.'!G1655</f>
        <v>0</v>
      </c>
    </row>
    <row r="1115" spans="234:239" ht="30" customHeight="1" thickBot="1" x14ac:dyDescent="0.3">
      <c r="HZ1115" s="1484">
        <f>'PREMIER TRIMES.'!B1656</f>
        <v>0</v>
      </c>
      <c r="IA1115" s="1482">
        <f>'PREMIER TRIMES.'!C1656</f>
        <v>0</v>
      </c>
      <c r="IB1115" s="1482">
        <f>'PREMIER TRIMES.'!D1656</f>
        <v>0</v>
      </c>
      <c r="IC1115" s="1482">
        <f>'PREMIER TRIMES.'!E1656</f>
        <v>0</v>
      </c>
      <c r="ID1115" s="1482">
        <f>'PREMIER TRIMES.'!F1656</f>
        <v>0</v>
      </c>
      <c r="IE1115" s="1482">
        <f>'PREMIER TRIMES.'!G1656</f>
        <v>0</v>
      </c>
    </row>
    <row r="1116" spans="234:239" ht="30" customHeight="1" thickBot="1" x14ac:dyDescent="0.3">
      <c r="HZ1116" s="1484">
        <f>'PREMIER TRIMES.'!B1657</f>
        <v>0</v>
      </c>
      <c r="IA1116" s="1482">
        <f>'PREMIER TRIMES.'!C1657</f>
        <v>0</v>
      </c>
      <c r="IB1116" s="1482">
        <f>'PREMIER TRIMES.'!D1657</f>
        <v>0</v>
      </c>
      <c r="IC1116" s="1482">
        <f>'PREMIER TRIMES.'!E1657</f>
        <v>0</v>
      </c>
      <c r="ID1116" s="1482">
        <f>'PREMIER TRIMES.'!F1657</f>
        <v>0</v>
      </c>
      <c r="IE1116" s="1482">
        <f>'PREMIER TRIMES.'!G1657</f>
        <v>0</v>
      </c>
    </row>
    <row r="1117" spans="234:239" ht="30" customHeight="1" thickBot="1" x14ac:dyDescent="0.3">
      <c r="HZ1117" s="1484">
        <f>'PREMIER TRIMES.'!B1658</f>
        <v>0</v>
      </c>
      <c r="IA1117" s="1482">
        <f>'PREMIER TRIMES.'!C1658</f>
        <v>0</v>
      </c>
      <c r="IB1117" s="1482">
        <f>'PREMIER TRIMES.'!D1658</f>
        <v>0</v>
      </c>
      <c r="IC1117" s="1482">
        <f>'PREMIER TRIMES.'!E1658</f>
        <v>0</v>
      </c>
      <c r="ID1117" s="1482">
        <f>'PREMIER TRIMES.'!F1658</f>
        <v>0</v>
      </c>
      <c r="IE1117" s="1482">
        <f>'PREMIER TRIMES.'!G1658</f>
        <v>0</v>
      </c>
    </row>
    <row r="1118" spans="234:239" ht="30" customHeight="1" thickBot="1" x14ac:dyDescent="0.3">
      <c r="HZ1118" s="1484">
        <f>'PREMIER TRIMES.'!B1659</f>
        <v>0</v>
      </c>
      <c r="IA1118" s="1482">
        <f>'PREMIER TRIMES.'!C1659</f>
        <v>0</v>
      </c>
      <c r="IB1118" s="1482">
        <f>'PREMIER TRIMES.'!D1659</f>
        <v>0</v>
      </c>
      <c r="IC1118" s="1482">
        <f>'PREMIER TRIMES.'!E1659</f>
        <v>0</v>
      </c>
      <c r="ID1118" s="1482">
        <f>'PREMIER TRIMES.'!F1659</f>
        <v>0</v>
      </c>
      <c r="IE1118" s="1482">
        <f>'PREMIER TRIMES.'!G1659</f>
        <v>0</v>
      </c>
    </row>
    <row r="1119" spans="234:239" ht="30" customHeight="1" thickBot="1" x14ac:dyDescent="0.3">
      <c r="HZ1119" s="1484">
        <f>'PREMIER TRIMES.'!B1660</f>
        <v>0</v>
      </c>
      <c r="IA1119" s="1482">
        <f>'PREMIER TRIMES.'!C1660</f>
        <v>0</v>
      </c>
      <c r="IB1119" s="1482">
        <f>'PREMIER TRIMES.'!D1660</f>
        <v>0</v>
      </c>
      <c r="IC1119" s="1482">
        <f>'PREMIER TRIMES.'!E1660</f>
        <v>0</v>
      </c>
      <c r="ID1119" s="1482">
        <f>'PREMIER TRIMES.'!F1660</f>
        <v>0</v>
      </c>
      <c r="IE1119" s="1482">
        <f>'PREMIER TRIMES.'!G1660</f>
        <v>0</v>
      </c>
    </row>
    <row r="1120" spans="234:239" ht="30" customHeight="1" thickBot="1" x14ac:dyDescent="0.3">
      <c r="HZ1120" s="1484">
        <f>'PREMIER TRIMES.'!B1661</f>
        <v>0</v>
      </c>
      <c r="IA1120" s="1482">
        <f>'PREMIER TRIMES.'!C1661</f>
        <v>0</v>
      </c>
      <c r="IB1120" s="1482">
        <f>'PREMIER TRIMES.'!D1661</f>
        <v>0</v>
      </c>
      <c r="IC1120" s="1482">
        <f>'PREMIER TRIMES.'!E1661</f>
        <v>0</v>
      </c>
      <c r="ID1120" s="1482">
        <f>'PREMIER TRIMES.'!F1661</f>
        <v>0</v>
      </c>
      <c r="IE1120" s="1482">
        <f>'PREMIER TRIMES.'!G1661</f>
        <v>0</v>
      </c>
    </row>
    <row r="1121" spans="234:239" ht="30" customHeight="1" thickBot="1" x14ac:dyDescent="0.3">
      <c r="HZ1121" s="1484">
        <f>'PREMIER TRIMES.'!B1662</f>
        <v>0</v>
      </c>
      <c r="IA1121" s="1482">
        <f>'PREMIER TRIMES.'!C1662</f>
        <v>0</v>
      </c>
      <c r="IB1121" s="1482">
        <f>'PREMIER TRIMES.'!D1662</f>
        <v>0</v>
      </c>
      <c r="IC1121" s="1482">
        <f>'PREMIER TRIMES.'!E1662</f>
        <v>0</v>
      </c>
      <c r="ID1121" s="1482">
        <f>'PREMIER TRIMES.'!F1662</f>
        <v>0</v>
      </c>
      <c r="IE1121" s="1482">
        <f>'PREMIER TRIMES.'!G1662</f>
        <v>0</v>
      </c>
    </row>
    <row r="1122" spans="234:239" ht="30" customHeight="1" thickBot="1" x14ac:dyDescent="0.3">
      <c r="HZ1122" s="1484">
        <f>'PREMIER TRIMES.'!B1663</f>
        <v>0</v>
      </c>
      <c r="IA1122" s="1482">
        <f>'PREMIER TRIMES.'!C1663</f>
        <v>0</v>
      </c>
      <c r="IB1122" s="1482">
        <f>'PREMIER TRIMES.'!D1663</f>
        <v>0</v>
      </c>
      <c r="IC1122" s="1482">
        <f>'PREMIER TRIMES.'!E1663</f>
        <v>0</v>
      </c>
      <c r="ID1122" s="1482">
        <f>'PREMIER TRIMES.'!F1663</f>
        <v>0</v>
      </c>
      <c r="IE1122" s="1482">
        <f>'PREMIER TRIMES.'!G1663</f>
        <v>0</v>
      </c>
    </row>
    <row r="1123" spans="234:239" ht="30" customHeight="1" thickBot="1" x14ac:dyDescent="0.3">
      <c r="HZ1123" s="1484">
        <f>'PREMIER TRIMES.'!B1664</f>
        <v>0</v>
      </c>
      <c r="IA1123" s="1482">
        <f>'PREMIER TRIMES.'!C1664</f>
        <v>0</v>
      </c>
      <c r="IB1123" s="1482">
        <f>'PREMIER TRIMES.'!D1664</f>
        <v>0</v>
      </c>
      <c r="IC1123" s="1482">
        <f>'PREMIER TRIMES.'!E1664</f>
        <v>0</v>
      </c>
      <c r="ID1123" s="1482">
        <f>'PREMIER TRIMES.'!F1664</f>
        <v>0</v>
      </c>
      <c r="IE1123" s="1482">
        <f>'PREMIER TRIMES.'!G1664</f>
        <v>0</v>
      </c>
    </row>
    <row r="1124" spans="234:239" ht="30" customHeight="1" thickBot="1" x14ac:dyDescent="0.3">
      <c r="HZ1124" s="1484">
        <f>'PREMIER TRIMES.'!B1665</f>
        <v>0</v>
      </c>
      <c r="IA1124" s="1482">
        <f>'PREMIER TRIMES.'!C1665</f>
        <v>0</v>
      </c>
      <c r="IB1124" s="1482">
        <f>'PREMIER TRIMES.'!D1665</f>
        <v>0</v>
      </c>
      <c r="IC1124" s="1482">
        <f>'PREMIER TRIMES.'!E1665</f>
        <v>0</v>
      </c>
      <c r="ID1124" s="1482">
        <f>'PREMIER TRIMES.'!F1665</f>
        <v>0</v>
      </c>
      <c r="IE1124" s="1482">
        <f>'PREMIER TRIMES.'!G1665</f>
        <v>0</v>
      </c>
    </row>
    <row r="1125" spans="234:239" ht="30" customHeight="1" thickBot="1" x14ac:dyDescent="0.3">
      <c r="HZ1125" s="1484">
        <f>'PREMIER TRIMES.'!B1666</f>
        <v>0</v>
      </c>
      <c r="IA1125" s="1482">
        <f>'PREMIER TRIMES.'!C1666</f>
        <v>0</v>
      </c>
      <c r="IB1125" s="1482">
        <f>'PREMIER TRIMES.'!D1666</f>
        <v>0</v>
      </c>
      <c r="IC1125" s="1482">
        <f>'PREMIER TRIMES.'!E1666</f>
        <v>0</v>
      </c>
      <c r="ID1125" s="1482">
        <f>'PREMIER TRIMES.'!F1666</f>
        <v>0</v>
      </c>
      <c r="IE1125" s="1482">
        <f>'PREMIER TRIMES.'!G1666</f>
        <v>0</v>
      </c>
    </row>
    <row r="1126" spans="234:239" ht="30" customHeight="1" thickBot="1" x14ac:dyDescent="0.3">
      <c r="HZ1126" s="1484">
        <f>'PREMIER TRIMES.'!B1667</f>
        <v>0</v>
      </c>
      <c r="IA1126" s="1482">
        <f>'PREMIER TRIMES.'!C1667</f>
        <v>0</v>
      </c>
      <c r="IB1126" s="1482">
        <f>'PREMIER TRIMES.'!D1667</f>
        <v>0</v>
      </c>
      <c r="IC1126" s="1482">
        <f>'PREMIER TRIMES.'!E1667</f>
        <v>0</v>
      </c>
      <c r="ID1126" s="1482">
        <f>'PREMIER TRIMES.'!F1667</f>
        <v>0</v>
      </c>
      <c r="IE1126" s="1482">
        <f>'PREMIER TRIMES.'!G1667</f>
        <v>0</v>
      </c>
    </row>
    <row r="1127" spans="234:239" ht="30" customHeight="1" thickBot="1" x14ac:dyDescent="0.3">
      <c r="HZ1127" s="1484">
        <f>'PREMIER TRIMES.'!B1668</f>
        <v>0</v>
      </c>
      <c r="IA1127" s="1482">
        <f>'PREMIER TRIMES.'!C1668</f>
        <v>0</v>
      </c>
      <c r="IB1127" s="1482">
        <f>'PREMIER TRIMES.'!D1668</f>
        <v>0</v>
      </c>
      <c r="IC1127" s="1482">
        <f>'PREMIER TRIMES.'!E1668</f>
        <v>0</v>
      </c>
      <c r="ID1127" s="1482">
        <f>'PREMIER TRIMES.'!F1668</f>
        <v>0</v>
      </c>
      <c r="IE1127" s="1482">
        <f>'PREMIER TRIMES.'!G1668</f>
        <v>0</v>
      </c>
    </row>
    <row r="1128" spans="234:239" ht="30" customHeight="1" thickBot="1" x14ac:dyDescent="0.3">
      <c r="HZ1128" s="1484">
        <f>'PREMIER TRIMES.'!B1669</f>
        <v>0</v>
      </c>
      <c r="IA1128" s="1482">
        <f>'PREMIER TRIMES.'!C1669</f>
        <v>0</v>
      </c>
      <c r="IB1128" s="1482">
        <f>'PREMIER TRIMES.'!D1669</f>
        <v>0</v>
      </c>
      <c r="IC1128" s="1482">
        <f>'PREMIER TRIMES.'!E1669</f>
        <v>0</v>
      </c>
      <c r="ID1128" s="1482">
        <f>'PREMIER TRIMES.'!F1669</f>
        <v>0</v>
      </c>
      <c r="IE1128" s="1482">
        <f>'PREMIER TRIMES.'!G1669</f>
        <v>0</v>
      </c>
    </row>
    <row r="1129" spans="234:239" ht="30" customHeight="1" thickBot="1" x14ac:dyDescent="0.3">
      <c r="HZ1129" s="1484">
        <f>'PREMIER TRIMES.'!B1670</f>
        <v>0</v>
      </c>
      <c r="IA1129" s="1482">
        <f>'PREMIER TRIMES.'!C1670</f>
        <v>0</v>
      </c>
      <c r="IB1129" s="1482">
        <f>'PREMIER TRIMES.'!D1670</f>
        <v>0</v>
      </c>
      <c r="IC1129" s="1482">
        <f>'PREMIER TRIMES.'!E1670</f>
        <v>0</v>
      </c>
      <c r="ID1129" s="1482">
        <f>'PREMIER TRIMES.'!F1670</f>
        <v>0</v>
      </c>
      <c r="IE1129" s="1482">
        <f>'PREMIER TRIMES.'!G1670</f>
        <v>0</v>
      </c>
    </row>
    <row r="1130" spans="234:239" ht="30" customHeight="1" thickBot="1" x14ac:dyDescent="0.3">
      <c r="HZ1130" s="1484">
        <f>'PREMIER TRIMES.'!B1671</f>
        <v>0</v>
      </c>
      <c r="IA1130" s="1482">
        <f>'PREMIER TRIMES.'!C1671</f>
        <v>0</v>
      </c>
      <c r="IB1130" s="1482">
        <f>'PREMIER TRIMES.'!D1671</f>
        <v>0</v>
      </c>
      <c r="IC1130" s="1482">
        <f>'PREMIER TRIMES.'!E1671</f>
        <v>0</v>
      </c>
      <c r="ID1130" s="1482">
        <f>'PREMIER TRIMES.'!F1671</f>
        <v>0</v>
      </c>
      <c r="IE1130" s="1482">
        <f>'PREMIER TRIMES.'!G1671</f>
        <v>0</v>
      </c>
    </row>
    <row r="1131" spans="234:239" ht="30" customHeight="1" thickBot="1" x14ac:dyDescent="0.3">
      <c r="HZ1131" s="1484">
        <f>'PREMIER TRIMES.'!B1672</f>
        <v>0</v>
      </c>
      <c r="IA1131" s="1482">
        <f>'PREMIER TRIMES.'!C1672</f>
        <v>0</v>
      </c>
      <c r="IB1131" s="1482">
        <f>'PREMIER TRIMES.'!D1672</f>
        <v>0</v>
      </c>
      <c r="IC1131" s="1482">
        <f>'PREMIER TRIMES.'!E1672</f>
        <v>0</v>
      </c>
      <c r="ID1131" s="1482">
        <f>'PREMIER TRIMES.'!F1672</f>
        <v>0</v>
      </c>
      <c r="IE1131" s="1482">
        <f>'PREMIER TRIMES.'!G1672</f>
        <v>0</v>
      </c>
    </row>
    <row r="1132" spans="234:239" ht="30" customHeight="1" thickBot="1" x14ac:dyDescent="0.3">
      <c r="HZ1132" s="1484">
        <f>'PREMIER TRIMES.'!B1673</f>
        <v>0</v>
      </c>
      <c r="IA1132" s="1482">
        <f>'PREMIER TRIMES.'!C1673</f>
        <v>0</v>
      </c>
      <c r="IB1132" s="1482">
        <f>'PREMIER TRIMES.'!D1673</f>
        <v>0</v>
      </c>
      <c r="IC1132" s="1482">
        <f>'PREMIER TRIMES.'!E1673</f>
        <v>0</v>
      </c>
      <c r="ID1132" s="1482">
        <f>'PREMIER TRIMES.'!F1673</f>
        <v>0</v>
      </c>
      <c r="IE1132" s="1482">
        <f>'PREMIER TRIMES.'!G1673</f>
        <v>0</v>
      </c>
    </row>
    <row r="1133" spans="234:239" ht="30" customHeight="1" thickBot="1" x14ac:dyDescent="0.3">
      <c r="HZ1133" s="1484">
        <f>'PREMIER TRIMES.'!B1674</f>
        <v>0</v>
      </c>
      <c r="IA1133" s="1482">
        <f>'PREMIER TRIMES.'!C1674</f>
        <v>0</v>
      </c>
      <c r="IB1133" s="1482">
        <f>'PREMIER TRIMES.'!D1674</f>
        <v>0</v>
      </c>
      <c r="IC1133" s="1482">
        <f>'PREMIER TRIMES.'!E1674</f>
        <v>0</v>
      </c>
      <c r="ID1133" s="1482">
        <f>'PREMIER TRIMES.'!F1674</f>
        <v>0</v>
      </c>
      <c r="IE1133" s="1482">
        <f>'PREMIER TRIMES.'!G1674</f>
        <v>0</v>
      </c>
    </row>
    <row r="1134" spans="234:239" ht="30" customHeight="1" thickBot="1" x14ac:dyDescent="0.3">
      <c r="HZ1134" s="1484">
        <f>'PREMIER TRIMES.'!B1675</f>
        <v>0</v>
      </c>
      <c r="IA1134" s="1820">
        <f>'PREMIER TRIMES.'!C1675</f>
        <v>0</v>
      </c>
      <c r="IB1134" s="1820">
        <f>'PREMIER TRIMES.'!D1675</f>
        <v>0</v>
      </c>
      <c r="IC1134" s="1820">
        <f>'PREMIER TRIMES.'!E1675</f>
        <v>0</v>
      </c>
      <c r="ID1134" s="1820">
        <f>'PREMIER TRIMES.'!F1675</f>
        <v>0</v>
      </c>
      <c r="IE1134" s="1820">
        <f>'PREMIER TRIMES.'!G1675</f>
        <v>0</v>
      </c>
    </row>
    <row r="1135" spans="234:239" ht="30" customHeight="1" thickBot="1" x14ac:dyDescent="0.3">
      <c r="HZ1135" s="1818"/>
      <c r="IA1135" s="1819" t="s">
        <v>91</v>
      </c>
      <c r="IB1135" s="1819"/>
      <c r="IC1135" s="1819"/>
      <c r="ID1135" s="1819"/>
      <c r="IE1135" s="1819"/>
    </row>
    <row r="1136" spans="234:239" ht="30" customHeight="1" x14ac:dyDescent="0.25">
      <c r="HZ1136" s="2042">
        <f>'PREMIER TRIMES.'!C1684</f>
        <v>0</v>
      </c>
      <c r="IA1136" s="2043"/>
      <c r="IB1136" s="2043"/>
      <c r="IC1136" s="2043"/>
      <c r="ID1136" s="2043"/>
      <c r="IE1136" s="2044"/>
    </row>
    <row r="1137" spans="234:247" ht="30" customHeight="1" x14ac:dyDescent="0.25">
      <c r="HZ1137" s="2045"/>
      <c r="IA1137" s="2046"/>
      <c r="IB1137" s="2046"/>
      <c r="IC1137" s="2046"/>
      <c r="ID1137" s="2046"/>
      <c r="IE1137" s="2047"/>
    </row>
    <row r="1138" spans="234:247" ht="30" customHeight="1" thickBot="1" x14ac:dyDescent="0.3">
      <c r="HZ1138" s="2048"/>
      <c r="IA1138" s="2049"/>
      <c r="IB1138" s="2049"/>
      <c r="IC1138" s="2049"/>
      <c r="ID1138" s="2049"/>
      <c r="IE1138" s="2050"/>
    </row>
    <row r="1139" spans="234:247" x14ac:dyDescent="0.25">
      <c r="IF1139" s="666"/>
    </row>
    <row r="1140" spans="234:247" ht="21" x14ac:dyDescent="0.35">
      <c r="IG1140" s="719" t="s">
        <v>1001</v>
      </c>
      <c r="IH1140" s="702"/>
      <c r="II1140" s="702"/>
      <c r="IJ1140" s="723"/>
      <c r="IK1140" s="724"/>
      <c r="IL1140" s="702"/>
      <c r="IM1140" s="712">
        <v>26</v>
      </c>
    </row>
    <row r="1141" spans="234:247" ht="21.75" thickBot="1" x14ac:dyDescent="0.4">
      <c r="IG1141" s="702"/>
      <c r="IH1141" s="702"/>
      <c r="II1141" s="702"/>
      <c r="IJ1141" s="702"/>
      <c r="IK1141" s="702"/>
      <c r="IL1141" s="702"/>
      <c r="IM1141" s="702"/>
    </row>
    <row r="1142" spans="234:247" ht="21.75" thickBot="1" x14ac:dyDescent="0.3">
      <c r="IG1142" s="1232" t="s">
        <v>1</v>
      </c>
      <c r="IH1142" s="1232" t="s">
        <v>151</v>
      </c>
      <c r="II1142" s="1232" t="s">
        <v>278</v>
      </c>
      <c r="IJ1142" s="1232" t="s">
        <v>158</v>
      </c>
      <c r="IK1142" s="1232" t="s">
        <v>30</v>
      </c>
      <c r="IL1142" s="1232" t="s">
        <v>281</v>
      </c>
      <c r="IM1142" s="1232" t="s">
        <v>55</v>
      </c>
    </row>
    <row r="1143" spans="234:247" ht="31.5" customHeight="1" thickBot="1" x14ac:dyDescent="0.3">
      <c r="IG1143" s="1484">
        <f>'PREMIER TRIMES.'!B1691</f>
        <v>0</v>
      </c>
      <c r="IH1143" s="1482">
        <f>'PREMIER TRIMES.'!C1691</f>
        <v>0</v>
      </c>
      <c r="II1143" s="1482">
        <f>'PREMIER TRIMES.'!D1691</f>
        <v>0</v>
      </c>
      <c r="IJ1143" s="1482">
        <f>'PREMIER TRIMES.'!E1691</f>
        <v>0</v>
      </c>
      <c r="IK1143" s="1482">
        <f>'PREMIER TRIMES.'!F1691</f>
        <v>0</v>
      </c>
      <c r="IL1143" s="1482">
        <f>'PREMIER TRIMES.'!G1691</f>
        <v>0</v>
      </c>
      <c r="IM1143" s="1482">
        <f>'PREMIER TRIMES.'!H1691</f>
        <v>0</v>
      </c>
    </row>
    <row r="1144" spans="234:247" ht="31.5" customHeight="1" thickBot="1" x14ac:dyDescent="0.3">
      <c r="IG1144" s="1484">
        <f>'PREMIER TRIMES.'!B1692</f>
        <v>0</v>
      </c>
      <c r="IH1144" s="1482">
        <f>'PREMIER TRIMES.'!C1692</f>
        <v>0</v>
      </c>
      <c r="II1144" s="1482">
        <f>'PREMIER TRIMES.'!D1692</f>
        <v>0</v>
      </c>
      <c r="IJ1144" s="1482">
        <f>'PREMIER TRIMES.'!E1692</f>
        <v>0</v>
      </c>
      <c r="IK1144" s="1482">
        <f>'PREMIER TRIMES.'!F1692</f>
        <v>0</v>
      </c>
      <c r="IL1144" s="1482">
        <f>'PREMIER TRIMES.'!G1692</f>
        <v>0</v>
      </c>
      <c r="IM1144" s="1482">
        <f>'PREMIER TRIMES.'!H1692</f>
        <v>0</v>
      </c>
    </row>
    <row r="1145" spans="234:247" ht="31.5" customHeight="1" thickBot="1" x14ac:dyDescent="0.3">
      <c r="IG1145" s="1484">
        <f>'PREMIER TRIMES.'!B1693</f>
        <v>0</v>
      </c>
      <c r="IH1145" s="1482">
        <f>'PREMIER TRIMES.'!C1693</f>
        <v>0</v>
      </c>
      <c r="II1145" s="1482">
        <f>'PREMIER TRIMES.'!D1693</f>
        <v>0</v>
      </c>
      <c r="IJ1145" s="1482">
        <f>'PREMIER TRIMES.'!E1693</f>
        <v>0</v>
      </c>
      <c r="IK1145" s="1482">
        <f>'PREMIER TRIMES.'!F1693</f>
        <v>0</v>
      </c>
      <c r="IL1145" s="1482">
        <f>'PREMIER TRIMES.'!G1693</f>
        <v>0</v>
      </c>
      <c r="IM1145" s="1482">
        <f>'PREMIER TRIMES.'!H1693</f>
        <v>0</v>
      </c>
    </row>
    <row r="1146" spans="234:247" ht="31.5" customHeight="1" thickBot="1" x14ac:dyDescent="0.3">
      <c r="IG1146" s="1484">
        <f>'PREMIER TRIMES.'!B1694</f>
        <v>0</v>
      </c>
      <c r="IH1146" s="1482">
        <f>'PREMIER TRIMES.'!C1694</f>
        <v>0</v>
      </c>
      <c r="II1146" s="1482">
        <f>'PREMIER TRIMES.'!D1694</f>
        <v>0</v>
      </c>
      <c r="IJ1146" s="1482">
        <f>'PREMIER TRIMES.'!E1694</f>
        <v>0</v>
      </c>
      <c r="IK1146" s="1482">
        <f>'PREMIER TRIMES.'!F1694</f>
        <v>0</v>
      </c>
      <c r="IL1146" s="1482">
        <f>'PREMIER TRIMES.'!G1694</f>
        <v>0</v>
      </c>
      <c r="IM1146" s="1482">
        <f>'PREMIER TRIMES.'!H1694</f>
        <v>0</v>
      </c>
    </row>
    <row r="1147" spans="234:247" ht="31.5" customHeight="1" thickBot="1" x14ac:dyDescent="0.3">
      <c r="IG1147" s="1484">
        <f>'PREMIER TRIMES.'!B1695</f>
        <v>0</v>
      </c>
      <c r="IH1147" s="1482">
        <f>'PREMIER TRIMES.'!C1695</f>
        <v>0</v>
      </c>
      <c r="II1147" s="1482">
        <f>'PREMIER TRIMES.'!D1695</f>
        <v>0</v>
      </c>
      <c r="IJ1147" s="1482">
        <f>'PREMIER TRIMES.'!E1695</f>
        <v>0</v>
      </c>
      <c r="IK1147" s="1482">
        <f>'PREMIER TRIMES.'!F1695</f>
        <v>0</v>
      </c>
      <c r="IL1147" s="1482">
        <f>'PREMIER TRIMES.'!G1695</f>
        <v>0</v>
      </c>
      <c r="IM1147" s="1482">
        <f>'PREMIER TRIMES.'!H1695</f>
        <v>0</v>
      </c>
    </row>
    <row r="1148" spans="234:247" ht="31.5" customHeight="1" thickBot="1" x14ac:dyDescent="0.3">
      <c r="IG1148" s="1484">
        <f>'PREMIER TRIMES.'!B1696</f>
        <v>0</v>
      </c>
      <c r="IH1148" s="1482">
        <f>'PREMIER TRIMES.'!C1696</f>
        <v>0</v>
      </c>
      <c r="II1148" s="1482">
        <f>'PREMIER TRIMES.'!D1696</f>
        <v>0</v>
      </c>
      <c r="IJ1148" s="1482">
        <f>'PREMIER TRIMES.'!E1696</f>
        <v>0</v>
      </c>
      <c r="IK1148" s="1482">
        <f>'PREMIER TRIMES.'!F1696</f>
        <v>0</v>
      </c>
      <c r="IL1148" s="1482">
        <f>'PREMIER TRIMES.'!G1696</f>
        <v>0</v>
      </c>
      <c r="IM1148" s="1482">
        <f>'PREMIER TRIMES.'!H1696</f>
        <v>0</v>
      </c>
    </row>
    <row r="1149" spans="234:247" ht="31.5" customHeight="1" thickBot="1" x14ac:dyDescent="0.3">
      <c r="IG1149" s="1484">
        <f>'PREMIER TRIMES.'!B1697</f>
        <v>0</v>
      </c>
      <c r="IH1149" s="1482">
        <f>'PREMIER TRIMES.'!C1697</f>
        <v>0</v>
      </c>
      <c r="II1149" s="1482">
        <f>'PREMIER TRIMES.'!D1697</f>
        <v>0</v>
      </c>
      <c r="IJ1149" s="1482">
        <f>'PREMIER TRIMES.'!E1697</f>
        <v>0</v>
      </c>
      <c r="IK1149" s="1482">
        <f>'PREMIER TRIMES.'!F1697</f>
        <v>0</v>
      </c>
      <c r="IL1149" s="1482">
        <f>'PREMIER TRIMES.'!G1697</f>
        <v>0</v>
      </c>
      <c r="IM1149" s="1482">
        <f>'PREMIER TRIMES.'!H1697</f>
        <v>0</v>
      </c>
    </row>
    <row r="1150" spans="234:247" ht="31.5" customHeight="1" thickBot="1" x14ac:dyDescent="0.3">
      <c r="IG1150" s="1484">
        <f>'PREMIER TRIMES.'!B1698</f>
        <v>0</v>
      </c>
      <c r="IH1150" s="1482">
        <f>'PREMIER TRIMES.'!C1698</f>
        <v>0</v>
      </c>
      <c r="II1150" s="1482">
        <f>'PREMIER TRIMES.'!D1698</f>
        <v>0</v>
      </c>
      <c r="IJ1150" s="1482">
        <f>'PREMIER TRIMES.'!E1698</f>
        <v>0</v>
      </c>
      <c r="IK1150" s="1482">
        <f>'PREMIER TRIMES.'!F1698</f>
        <v>0</v>
      </c>
      <c r="IL1150" s="1482">
        <f>'PREMIER TRIMES.'!G1698</f>
        <v>0</v>
      </c>
      <c r="IM1150" s="1482">
        <f>'PREMIER TRIMES.'!H1698</f>
        <v>0</v>
      </c>
    </row>
    <row r="1151" spans="234:247" ht="31.5" customHeight="1" thickBot="1" x14ac:dyDescent="0.3">
      <c r="IG1151" s="1484">
        <f>'PREMIER TRIMES.'!B1699</f>
        <v>0</v>
      </c>
      <c r="IH1151" s="1482">
        <f>'PREMIER TRIMES.'!C1699</f>
        <v>0</v>
      </c>
      <c r="II1151" s="1482">
        <f>'PREMIER TRIMES.'!D1699</f>
        <v>0</v>
      </c>
      <c r="IJ1151" s="1482">
        <f>'PREMIER TRIMES.'!E1699</f>
        <v>0</v>
      </c>
      <c r="IK1151" s="1482">
        <f>'PREMIER TRIMES.'!F1699</f>
        <v>0</v>
      </c>
      <c r="IL1151" s="1482">
        <f>'PREMIER TRIMES.'!G1699</f>
        <v>0</v>
      </c>
      <c r="IM1151" s="1482">
        <f>'PREMIER TRIMES.'!H1699</f>
        <v>0</v>
      </c>
    </row>
    <row r="1152" spans="234:247" ht="31.5" customHeight="1" thickBot="1" x14ac:dyDescent="0.3">
      <c r="IG1152" s="1484">
        <f>'PREMIER TRIMES.'!B1700</f>
        <v>0</v>
      </c>
      <c r="IH1152" s="1482">
        <f>'PREMIER TRIMES.'!C1700</f>
        <v>0</v>
      </c>
      <c r="II1152" s="1482">
        <f>'PREMIER TRIMES.'!D1700</f>
        <v>0</v>
      </c>
      <c r="IJ1152" s="1482">
        <f>'PREMIER TRIMES.'!E1700</f>
        <v>0</v>
      </c>
      <c r="IK1152" s="1482">
        <f>'PREMIER TRIMES.'!F1700</f>
        <v>0</v>
      </c>
      <c r="IL1152" s="1482">
        <f>'PREMIER TRIMES.'!G1700</f>
        <v>0</v>
      </c>
      <c r="IM1152" s="1482">
        <f>'PREMIER TRIMES.'!H1700</f>
        <v>0</v>
      </c>
    </row>
    <row r="1153" spans="241:247" ht="31.5" customHeight="1" thickBot="1" x14ac:dyDescent="0.3">
      <c r="IG1153" s="1484">
        <f>'PREMIER TRIMES.'!B1701</f>
        <v>0</v>
      </c>
      <c r="IH1153" s="1482">
        <f>'PREMIER TRIMES.'!C1701</f>
        <v>0</v>
      </c>
      <c r="II1153" s="1482">
        <f>'PREMIER TRIMES.'!D1701</f>
        <v>0</v>
      </c>
      <c r="IJ1153" s="1482">
        <f>'PREMIER TRIMES.'!E1701</f>
        <v>0</v>
      </c>
      <c r="IK1153" s="1482">
        <f>'PREMIER TRIMES.'!F1701</f>
        <v>0</v>
      </c>
      <c r="IL1153" s="1482">
        <f>'PREMIER TRIMES.'!G1701</f>
        <v>0</v>
      </c>
      <c r="IM1153" s="1482">
        <f>'PREMIER TRIMES.'!H1701</f>
        <v>0</v>
      </c>
    </row>
    <row r="1154" spans="241:247" ht="31.5" customHeight="1" thickBot="1" x14ac:dyDescent="0.3">
      <c r="IG1154" s="1484">
        <f>'PREMIER TRIMES.'!B1702</f>
        <v>0</v>
      </c>
      <c r="IH1154" s="1482">
        <f>'PREMIER TRIMES.'!C1702</f>
        <v>0</v>
      </c>
      <c r="II1154" s="1482">
        <f>'PREMIER TRIMES.'!D1702</f>
        <v>0</v>
      </c>
      <c r="IJ1154" s="1482">
        <f>'PREMIER TRIMES.'!E1702</f>
        <v>0</v>
      </c>
      <c r="IK1154" s="1482">
        <f>'PREMIER TRIMES.'!F1702</f>
        <v>0</v>
      </c>
      <c r="IL1154" s="1482">
        <f>'PREMIER TRIMES.'!G1702</f>
        <v>0</v>
      </c>
      <c r="IM1154" s="1482">
        <f>'PREMIER TRIMES.'!H1702</f>
        <v>0</v>
      </c>
    </row>
    <row r="1155" spans="241:247" ht="31.5" customHeight="1" thickBot="1" x14ac:dyDescent="0.3">
      <c r="IG1155" s="1484">
        <f>'PREMIER TRIMES.'!B1703</f>
        <v>0</v>
      </c>
      <c r="IH1155" s="1482">
        <f>'PREMIER TRIMES.'!C1703</f>
        <v>0</v>
      </c>
      <c r="II1155" s="1482">
        <f>'PREMIER TRIMES.'!D1703</f>
        <v>0</v>
      </c>
      <c r="IJ1155" s="1482">
        <f>'PREMIER TRIMES.'!E1703</f>
        <v>0</v>
      </c>
      <c r="IK1155" s="1482">
        <f>'PREMIER TRIMES.'!F1703</f>
        <v>0</v>
      </c>
      <c r="IL1155" s="1482">
        <f>'PREMIER TRIMES.'!G1703</f>
        <v>0</v>
      </c>
      <c r="IM1155" s="1482">
        <f>'PREMIER TRIMES.'!H1703</f>
        <v>0</v>
      </c>
    </row>
    <row r="1156" spans="241:247" ht="31.5" customHeight="1" thickBot="1" x14ac:dyDescent="0.3">
      <c r="IG1156" s="1484">
        <f>'PREMIER TRIMES.'!B1704</f>
        <v>0</v>
      </c>
      <c r="IH1156" s="1482">
        <f>'PREMIER TRIMES.'!C1704</f>
        <v>0</v>
      </c>
      <c r="II1156" s="1482">
        <f>'PREMIER TRIMES.'!D1704</f>
        <v>0</v>
      </c>
      <c r="IJ1156" s="1482">
        <f>'PREMIER TRIMES.'!E1704</f>
        <v>0</v>
      </c>
      <c r="IK1156" s="1482">
        <f>'PREMIER TRIMES.'!F1704</f>
        <v>0</v>
      </c>
      <c r="IL1156" s="1482">
        <f>'PREMIER TRIMES.'!G1704</f>
        <v>0</v>
      </c>
      <c r="IM1156" s="1482">
        <f>'PREMIER TRIMES.'!H1704</f>
        <v>0</v>
      </c>
    </row>
    <row r="1157" spans="241:247" ht="31.5" customHeight="1" thickBot="1" x14ac:dyDescent="0.3">
      <c r="IG1157" s="1484">
        <f>'PREMIER TRIMES.'!B1705</f>
        <v>0</v>
      </c>
      <c r="IH1157" s="1482">
        <f>'PREMIER TRIMES.'!C1705</f>
        <v>0</v>
      </c>
      <c r="II1157" s="1482">
        <f>'PREMIER TRIMES.'!D1705</f>
        <v>0</v>
      </c>
      <c r="IJ1157" s="1482">
        <f>'PREMIER TRIMES.'!E1705</f>
        <v>0</v>
      </c>
      <c r="IK1157" s="1482">
        <f>'PREMIER TRIMES.'!F1705</f>
        <v>0</v>
      </c>
      <c r="IL1157" s="1482">
        <f>'PREMIER TRIMES.'!G1705</f>
        <v>0</v>
      </c>
      <c r="IM1157" s="1482">
        <f>'PREMIER TRIMES.'!H1705</f>
        <v>0</v>
      </c>
    </row>
    <row r="1158" spans="241:247" ht="31.5" customHeight="1" thickBot="1" x14ac:dyDescent="0.3">
      <c r="IG1158" s="1484">
        <f>'PREMIER TRIMES.'!B1706</f>
        <v>0</v>
      </c>
      <c r="IH1158" s="1482">
        <f>'PREMIER TRIMES.'!C1706</f>
        <v>0</v>
      </c>
      <c r="II1158" s="1482">
        <f>'PREMIER TRIMES.'!D1706</f>
        <v>0</v>
      </c>
      <c r="IJ1158" s="1482">
        <f>'PREMIER TRIMES.'!E1706</f>
        <v>0</v>
      </c>
      <c r="IK1158" s="1482">
        <f>'PREMIER TRIMES.'!F1706</f>
        <v>0</v>
      </c>
      <c r="IL1158" s="1482">
        <f>'PREMIER TRIMES.'!G1706</f>
        <v>0</v>
      </c>
      <c r="IM1158" s="1482">
        <f>'PREMIER TRIMES.'!H1706</f>
        <v>0</v>
      </c>
    </row>
    <row r="1159" spans="241:247" ht="31.5" customHeight="1" thickBot="1" x14ac:dyDescent="0.3">
      <c r="IG1159" s="1484">
        <f>'PREMIER TRIMES.'!B1707</f>
        <v>0</v>
      </c>
      <c r="IH1159" s="1482">
        <f>'PREMIER TRIMES.'!C1707</f>
        <v>0</v>
      </c>
      <c r="II1159" s="1482">
        <f>'PREMIER TRIMES.'!D1707</f>
        <v>0</v>
      </c>
      <c r="IJ1159" s="1482">
        <f>'PREMIER TRIMES.'!E1707</f>
        <v>0</v>
      </c>
      <c r="IK1159" s="1482">
        <f>'PREMIER TRIMES.'!F1707</f>
        <v>0</v>
      </c>
      <c r="IL1159" s="1482">
        <f>'PREMIER TRIMES.'!G1707</f>
        <v>0</v>
      </c>
      <c r="IM1159" s="1482">
        <f>'PREMIER TRIMES.'!H1707</f>
        <v>0</v>
      </c>
    </row>
    <row r="1160" spans="241:247" ht="31.5" customHeight="1" thickBot="1" x14ac:dyDescent="0.3">
      <c r="IG1160" s="1484">
        <f>'PREMIER TRIMES.'!B1708</f>
        <v>0</v>
      </c>
      <c r="IH1160" s="1482">
        <f>'PREMIER TRIMES.'!C1708</f>
        <v>0</v>
      </c>
      <c r="II1160" s="1482">
        <f>'PREMIER TRIMES.'!D1708</f>
        <v>0</v>
      </c>
      <c r="IJ1160" s="1482">
        <f>'PREMIER TRIMES.'!E1708</f>
        <v>0</v>
      </c>
      <c r="IK1160" s="1482">
        <f>'PREMIER TRIMES.'!F1708</f>
        <v>0</v>
      </c>
      <c r="IL1160" s="1482">
        <f>'PREMIER TRIMES.'!G1708</f>
        <v>0</v>
      </c>
      <c r="IM1160" s="1482">
        <f>'PREMIER TRIMES.'!H1708</f>
        <v>0</v>
      </c>
    </row>
    <row r="1161" spans="241:247" ht="31.5" customHeight="1" thickBot="1" x14ac:dyDescent="0.3">
      <c r="IG1161" s="1484">
        <f>'PREMIER TRIMES.'!B1709</f>
        <v>0</v>
      </c>
      <c r="IH1161" s="1482">
        <f>'PREMIER TRIMES.'!C1709</f>
        <v>0</v>
      </c>
      <c r="II1161" s="1482">
        <f>'PREMIER TRIMES.'!D1709</f>
        <v>0</v>
      </c>
      <c r="IJ1161" s="1482">
        <f>'PREMIER TRIMES.'!E1709</f>
        <v>0</v>
      </c>
      <c r="IK1161" s="1482">
        <f>'PREMIER TRIMES.'!F1709</f>
        <v>0</v>
      </c>
      <c r="IL1161" s="1482">
        <f>'PREMIER TRIMES.'!G1709</f>
        <v>0</v>
      </c>
      <c r="IM1161" s="1482">
        <f>'PREMIER TRIMES.'!H1709</f>
        <v>0</v>
      </c>
    </row>
    <row r="1162" spans="241:247" ht="31.5" customHeight="1" thickBot="1" x14ac:dyDescent="0.3">
      <c r="IG1162" s="1484">
        <f>'PREMIER TRIMES.'!B1710</f>
        <v>0</v>
      </c>
      <c r="IH1162" s="1482">
        <f>'PREMIER TRIMES.'!C1710</f>
        <v>0</v>
      </c>
      <c r="II1162" s="1482">
        <f>'PREMIER TRIMES.'!D1710</f>
        <v>0</v>
      </c>
      <c r="IJ1162" s="1482">
        <f>'PREMIER TRIMES.'!E1710</f>
        <v>0</v>
      </c>
      <c r="IK1162" s="1482">
        <f>'PREMIER TRIMES.'!F1710</f>
        <v>0</v>
      </c>
      <c r="IL1162" s="1482">
        <f>'PREMIER TRIMES.'!G1710</f>
        <v>0</v>
      </c>
      <c r="IM1162" s="1482">
        <f>'PREMIER TRIMES.'!H1710</f>
        <v>0</v>
      </c>
    </row>
    <row r="1163" spans="241:247" ht="31.5" customHeight="1" thickBot="1" x14ac:dyDescent="0.3">
      <c r="IG1163" s="1484">
        <f>'PREMIER TRIMES.'!B1711</f>
        <v>0</v>
      </c>
      <c r="IH1163" s="1482">
        <f>'PREMIER TRIMES.'!C1711</f>
        <v>0</v>
      </c>
      <c r="II1163" s="1482">
        <f>'PREMIER TRIMES.'!D1711</f>
        <v>0</v>
      </c>
      <c r="IJ1163" s="1482">
        <f>'PREMIER TRIMES.'!E1711</f>
        <v>0</v>
      </c>
      <c r="IK1163" s="1482">
        <f>'PREMIER TRIMES.'!F1711</f>
        <v>0</v>
      </c>
      <c r="IL1163" s="1482">
        <f>'PREMIER TRIMES.'!G1711</f>
        <v>0</v>
      </c>
      <c r="IM1163" s="1482">
        <f>'PREMIER TRIMES.'!H1711</f>
        <v>0</v>
      </c>
    </row>
    <row r="1164" spans="241:247" ht="21.75" thickBot="1" x14ac:dyDescent="0.3">
      <c r="IG1164" s="1232" t="s">
        <v>1</v>
      </c>
      <c r="IH1164" s="1232" t="s">
        <v>151</v>
      </c>
      <c r="II1164" s="1232" t="s">
        <v>278</v>
      </c>
      <c r="IJ1164" s="1232" t="s">
        <v>158</v>
      </c>
      <c r="IK1164" s="1232" t="s">
        <v>30</v>
      </c>
      <c r="IL1164" s="1232" t="s">
        <v>281</v>
      </c>
      <c r="IM1164" s="1232" t="s">
        <v>55</v>
      </c>
    </row>
    <row r="1165" spans="241:247" ht="31.5" customHeight="1" thickBot="1" x14ac:dyDescent="0.3">
      <c r="IG1165" s="1484">
        <f>'PREMIER TRIMES.'!B1713</f>
        <v>0</v>
      </c>
      <c r="IH1165" s="1482">
        <f>'PREMIER TRIMES.'!C1713</f>
        <v>0</v>
      </c>
      <c r="II1165" s="1482">
        <f>'PREMIER TRIMES.'!D1713</f>
        <v>0</v>
      </c>
      <c r="IJ1165" s="1482">
        <f>'PREMIER TRIMES.'!E1713</f>
        <v>0</v>
      </c>
      <c r="IK1165" s="1482">
        <f>'PREMIER TRIMES.'!F1713</f>
        <v>0</v>
      </c>
      <c r="IL1165" s="1482">
        <f>'PREMIER TRIMES.'!G1713</f>
        <v>0</v>
      </c>
      <c r="IM1165" s="1482">
        <f>'PREMIER TRIMES.'!H1713</f>
        <v>0</v>
      </c>
    </row>
    <row r="1166" spans="241:247" ht="31.5" customHeight="1" thickBot="1" x14ac:dyDescent="0.3">
      <c r="IG1166" s="1484">
        <f>'PREMIER TRIMES.'!B1714</f>
        <v>0</v>
      </c>
      <c r="IH1166" s="1482">
        <f>'PREMIER TRIMES.'!C1714</f>
        <v>0</v>
      </c>
      <c r="II1166" s="1482">
        <f>'PREMIER TRIMES.'!D1714</f>
        <v>0</v>
      </c>
      <c r="IJ1166" s="1482">
        <f>'PREMIER TRIMES.'!E1714</f>
        <v>0</v>
      </c>
      <c r="IK1166" s="1482">
        <f>'PREMIER TRIMES.'!F1714</f>
        <v>0</v>
      </c>
      <c r="IL1166" s="1482">
        <f>'PREMIER TRIMES.'!G1714</f>
        <v>0</v>
      </c>
      <c r="IM1166" s="1482">
        <f>'PREMIER TRIMES.'!H1714</f>
        <v>0</v>
      </c>
    </row>
    <row r="1167" spans="241:247" ht="31.5" customHeight="1" thickBot="1" x14ac:dyDescent="0.3">
      <c r="IG1167" s="1484">
        <f>'PREMIER TRIMES.'!B1715</f>
        <v>0</v>
      </c>
      <c r="IH1167" s="1482">
        <f>'PREMIER TRIMES.'!C1715</f>
        <v>0</v>
      </c>
      <c r="II1167" s="1482">
        <f>'PREMIER TRIMES.'!D1715</f>
        <v>0</v>
      </c>
      <c r="IJ1167" s="1482">
        <f>'PREMIER TRIMES.'!E1715</f>
        <v>0</v>
      </c>
      <c r="IK1167" s="1482">
        <f>'PREMIER TRIMES.'!F1715</f>
        <v>0</v>
      </c>
      <c r="IL1167" s="1482">
        <f>'PREMIER TRIMES.'!G1715</f>
        <v>0</v>
      </c>
      <c r="IM1167" s="1482">
        <f>'PREMIER TRIMES.'!H1715</f>
        <v>0</v>
      </c>
    </row>
    <row r="1168" spans="241:247" ht="31.5" customHeight="1" thickBot="1" x14ac:dyDescent="0.3">
      <c r="IG1168" s="1484">
        <f>'PREMIER TRIMES.'!B1716</f>
        <v>0</v>
      </c>
      <c r="IH1168" s="1482">
        <f>'PREMIER TRIMES.'!C1716</f>
        <v>0</v>
      </c>
      <c r="II1168" s="1482">
        <f>'PREMIER TRIMES.'!D1716</f>
        <v>0</v>
      </c>
      <c r="IJ1168" s="1482">
        <f>'PREMIER TRIMES.'!E1716</f>
        <v>0</v>
      </c>
      <c r="IK1168" s="1482">
        <f>'PREMIER TRIMES.'!F1716</f>
        <v>0</v>
      </c>
      <c r="IL1168" s="1482">
        <f>'PREMIER TRIMES.'!G1716</f>
        <v>0</v>
      </c>
      <c r="IM1168" s="1482">
        <f>'PREMIER TRIMES.'!H1716</f>
        <v>0</v>
      </c>
    </row>
    <row r="1169" spans="241:247" ht="31.5" customHeight="1" thickBot="1" x14ac:dyDescent="0.3">
      <c r="IG1169" s="1484">
        <f>'PREMIER TRIMES.'!B1717</f>
        <v>0</v>
      </c>
      <c r="IH1169" s="1482">
        <f>'PREMIER TRIMES.'!C1717</f>
        <v>0</v>
      </c>
      <c r="II1169" s="1482">
        <f>'PREMIER TRIMES.'!D1717</f>
        <v>0</v>
      </c>
      <c r="IJ1169" s="1482">
        <f>'PREMIER TRIMES.'!E1717</f>
        <v>0</v>
      </c>
      <c r="IK1169" s="1482">
        <f>'PREMIER TRIMES.'!F1717</f>
        <v>0</v>
      </c>
      <c r="IL1169" s="1482">
        <f>'PREMIER TRIMES.'!G1717</f>
        <v>0</v>
      </c>
      <c r="IM1169" s="1482">
        <f>'PREMIER TRIMES.'!H1717</f>
        <v>0</v>
      </c>
    </row>
    <row r="1170" spans="241:247" ht="31.5" customHeight="1" thickBot="1" x14ac:dyDescent="0.3">
      <c r="IG1170" s="1484">
        <f>'PREMIER TRIMES.'!B1718</f>
        <v>0</v>
      </c>
      <c r="IH1170" s="1482">
        <f>'PREMIER TRIMES.'!C1718</f>
        <v>0</v>
      </c>
      <c r="II1170" s="1482">
        <f>'PREMIER TRIMES.'!D1718</f>
        <v>0</v>
      </c>
      <c r="IJ1170" s="1482">
        <f>'PREMIER TRIMES.'!E1718</f>
        <v>0</v>
      </c>
      <c r="IK1170" s="1482">
        <f>'PREMIER TRIMES.'!F1718</f>
        <v>0</v>
      </c>
      <c r="IL1170" s="1482">
        <f>'PREMIER TRIMES.'!G1718</f>
        <v>0</v>
      </c>
      <c r="IM1170" s="1482">
        <f>'PREMIER TRIMES.'!H1718</f>
        <v>0</v>
      </c>
    </row>
    <row r="1171" spans="241:247" ht="31.5" customHeight="1" thickBot="1" x14ac:dyDescent="0.3">
      <c r="IG1171" s="1484">
        <f>'PREMIER TRIMES.'!B1719</f>
        <v>0</v>
      </c>
      <c r="IH1171" s="1482">
        <f>'PREMIER TRIMES.'!C1719</f>
        <v>0</v>
      </c>
      <c r="II1171" s="1482">
        <f>'PREMIER TRIMES.'!D1719</f>
        <v>0</v>
      </c>
      <c r="IJ1171" s="1482">
        <f>'PREMIER TRIMES.'!E1719</f>
        <v>0</v>
      </c>
      <c r="IK1171" s="1482">
        <f>'PREMIER TRIMES.'!F1719</f>
        <v>0</v>
      </c>
      <c r="IL1171" s="1482">
        <f>'PREMIER TRIMES.'!G1719</f>
        <v>0</v>
      </c>
      <c r="IM1171" s="1482">
        <f>'PREMIER TRIMES.'!H1719</f>
        <v>0</v>
      </c>
    </row>
    <row r="1172" spans="241:247" ht="31.5" customHeight="1" thickBot="1" x14ac:dyDescent="0.3">
      <c r="IG1172" s="1484">
        <f>'PREMIER TRIMES.'!B1720</f>
        <v>0</v>
      </c>
      <c r="IH1172" s="1482">
        <f>'PREMIER TRIMES.'!C1720</f>
        <v>0</v>
      </c>
      <c r="II1172" s="1482">
        <f>'PREMIER TRIMES.'!D1720</f>
        <v>0</v>
      </c>
      <c r="IJ1172" s="1482">
        <f>'PREMIER TRIMES.'!E1720</f>
        <v>0</v>
      </c>
      <c r="IK1172" s="1482">
        <f>'PREMIER TRIMES.'!F1720</f>
        <v>0</v>
      </c>
      <c r="IL1172" s="1482">
        <f>'PREMIER TRIMES.'!G1720</f>
        <v>0</v>
      </c>
      <c r="IM1172" s="1482">
        <f>'PREMIER TRIMES.'!H1720</f>
        <v>0</v>
      </c>
    </row>
    <row r="1173" spans="241:247" ht="31.5" customHeight="1" thickBot="1" x14ac:dyDescent="0.3">
      <c r="IG1173" s="1484">
        <f>'PREMIER TRIMES.'!B1721</f>
        <v>0</v>
      </c>
      <c r="IH1173" s="1482">
        <f>'PREMIER TRIMES.'!C1721</f>
        <v>0</v>
      </c>
      <c r="II1173" s="1482">
        <f>'PREMIER TRIMES.'!D1721</f>
        <v>0</v>
      </c>
      <c r="IJ1173" s="1482">
        <f>'PREMIER TRIMES.'!E1721</f>
        <v>0</v>
      </c>
      <c r="IK1173" s="1482">
        <f>'PREMIER TRIMES.'!F1721</f>
        <v>0</v>
      </c>
      <c r="IL1173" s="1482">
        <f>'PREMIER TRIMES.'!G1721</f>
        <v>0</v>
      </c>
      <c r="IM1173" s="1482">
        <f>'PREMIER TRIMES.'!H1721</f>
        <v>0</v>
      </c>
    </row>
    <row r="1174" spans="241:247" ht="31.5" customHeight="1" thickBot="1" x14ac:dyDescent="0.3">
      <c r="IG1174" s="1484">
        <f>'PREMIER TRIMES.'!B1722</f>
        <v>0</v>
      </c>
      <c r="IH1174" s="1482">
        <f>'PREMIER TRIMES.'!C1722</f>
        <v>0</v>
      </c>
      <c r="II1174" s="1482">
        <f>'PREMIER TRIMES.'!D1722</f>
        <v>0</v>
      </c>
      <c r="IJ1174" s="1482">
        <f>'PREMIER TRIMES.'!E1722</f>
        <v>0</v>
      </c>
      <c r="IK1174" s="1482">
        <f>'PREMIER TRIMES.'!F1722</f>
        <v>0</v>
      </c>
      <c r="IL1174" s="1482">
        <f>'PREMIER TRIMES.'!G1722</f>
        <v>0</v>
      </c>
      <c r="IM1174" s="1482">
        <f>'PREMIER TRIMES.'!H1722</f>
        <v>0</v>
      </c>
    </row>
    <row r="1175" spans="241:247" ht="31.5" customHeight="1" thickBot="1" x14ac:dyDescent="0.3">
      <c r="IG1175" s="1484">
        <f>'PREMIER TRIMES.'!B1723</f>
        <v>0</v>
      </c>
      <c r="IH1175" s="1482">
        <f>'PREMIER TRIMES.'!C1723</f>
        <v>0</v>
      </c>
      <c r="II1175" s="1482">
        <f>'PREMIER TRIMES.'!D1723</f>
        <v>0</v>
      </c>
      <c r="IJ1175" s="1482">
        <f>'PREMIER TRIMES.'!E1723</f>
        <v>0</v>
      </c>
      <c r="IK1175" s="1482">
        <f>'PREMIER TRIMES.'!F1723</f>
        <v>0</v>
      </c>
      <c r="IL1175" s="1482">
        <f>'PREMIER TRIMES.'!G1723</f>
        <v>0</v>
      </c>
      <c r="IM1175" s="1482">
        <f>'PREMIER TRIMES.'!H1723</f>
        <v>0</v>
      </c>
    </row>
    <row r="1176" spans="241:247" ht="31.5" customHeight="1" thickBot="1" x14ac:dyDescent="0.3">
      <c r="IG1176" s="1484">
        <f>'PREMIER TRIMES.'!B1724</f>
        <v>0</v>
      </c>
      <c r="IH1176" s="1482">
        <f>'PREMIER TRIMES.'!C1724</f>
        <v>0</v>
      </c>
      <c r="II1176" s="1482">
        <f>'PREMIER TRIMES.'!D1724</f>
        <v>0</v>
      </c>
      <c r="IJ1176" s="1482">
        <f>'PREMIER TRIMES.'!E1724</f>
        <v>0</v>
      </c>
      <c r="IK1176" s="1482">
        <f>'PREMIER TRIMES.'!F1724</f>
        <v>0</v>
      </c>
      <c r="IL1176" s="1482">
        <f>'PREMIER TRIMES.'!G1724</f>
        <v>0</v>
      </c>
      <c r="IM1176" s="1482">
        <f>'PREMIER TRIMES.'!H1724</f>
        <v>0</v>
      </c>
    </row>
    <row r="1177" spans="241:247" ht="31.5" customHeight="1" thickBot="1" x14ac:dyDescent="0.3">
      <c r="IG1177" s="1484">
        <f>'PREMIER TRIMES.'!B1725</f>
        <v>0</v>
      </c>
      <c r="IH1177" s="1482">
        <f>'PREMIER TRIMES.'!C1725</f>
        <v>0</v>
      </c>
      <c r="II1177" s="1482">
        <f>'PREMIER TRIMES.'!D1725</f>
        <v>0</v>
      </c>
      <c r="IJ1177" s="1482">
        <f>'PREMIER TRIMES.'!E1725</f>
        <v>0</v>
      </c>
      <c r="IK1177" s="1482">
        <f>'PREMIER TRIMES.'!F1725</f>
        <v>0</v>
      </c>
      <c r="IL1177" s="1482">
        <f>'PREMIER TRIMES.'!G1725</f>
        <v>0</v>
      </c>
      <c r="IM1177" s="1482">
        <f>'PREMIER TRIMES.'!H1725</f>
        <v>0</v>
      </c>
    </row>
    <row r="1178" spans="241:247" ht="31.5" customHeight="1" thickBot="1" x14ac:dyDescent="0.3">
      <c r="IG1178" s="1484">
        <f>'PREMIER TRIMES.'!B1726</f>
        <v>0</v>
      </c>
      <c r="IH1178" s="1482">
        <f>'PREMIER TRIMES.'!C1726</f>
        <v>0</v>
      </c>
      <c r="II1178" s="1482">
        <f>'PREMIER TRIMES.'!D1726</f>
        <v>0</v>
      </c>
      <c r="IJ1178" s="1482">
        <f>'PREMIER TRIMES.'!E1726</f>
        <v>0</v>
      </c>
      <c r="IK1178" s="1482">
        <f>'PREMIER TRIMES.'!F1726</f>
        <v>0</v>
      </c>
      <c r="IL1178" s="1482">
        <f>'PREMIER TRIMES.'!G1726</f>
        <v>0</v>
      </c>
      <c r="IM1178" s="1482">
        <f>'PREMIER TRIMES.'!H1726</f>
        <v>0</v>
      </c>
    </row>
    <row r="1179" spans="241:247" ht="31.5" customHeight="1" thickBot="1" x14ac:dyDescent="0.3">
      <c r="IG1179" s="1484">
        <f>'PREMIER TRIMES.'!B1727</f>
        <v>0</v>
      </c>
      <c r="IH1179" s="1482">
        <f>'PREMIER TRIMES.'!C1727</f>
        <v>0</v>
      </c>
      <c r="II1179" s="1482">
        <f>'PREMIER TRIMES.'!D1727</f>
        <v>0</v>
      </c>
      <c r="IJ1179" s="1482">
        <f>'PREMIER TRIMES.'!E1727</f>
        <v>0</v>
      </c>
      <c r="IK1179" s="1482">
        <f>'PREMIER TRIMES.'!F1727</f>
        <v>0</v>
      </c>
      <c r="IL1179" s="1482">
        <f>'PREMIER TRIMES.'!G1727</f>
        <v>0</v>
      </c>
      <c r="IM1179" s="1482">
        <f>'PREMIER TRIMES.'!H1727</f>
        <v>0</v>
      </c>
    </row>
    <row r="1180" spans="241:247" ht="31.5" customHeight="1" thickBot="1" x14ac:dyDescent="0.3">
      <c r="IG1180" s="1484">
        <f>'PREMIER TRIMES.'!B1728</f>
        <v>0</v>
      </c>
      <c r="IH1180" s="1482">
        <f>'PREMIER TRIMES.'!C1728</f>
        <v>0</v>
      </c>
      <c r="II1180" s="1482">
        <f>'PREMIER TRIMES.'!D1728</f>
        <v>0</v>
      </c>
      <c r="IJ1180" s="1482">
        <f>'PREMIER TRIMES.'!E1728</f>
        <v>0</v>
      </c>
      <c r="IK1180" s="1482">
        <f>'PREMIER TRIMES.'!F1728</f>
        <v>0</v>
      </c>
      <c r="IL1180" s="1482">
        <f>'PREMIER TRIMES.'!G1728</f>
        <v>0</v>
      </c>
      <c r="IM1180" s="1482">
        <f>'PREMIER TRIMES.'!H1728</f>
        <v>0</v>
      </c>
    </row>
    <row r="1181" spans="241:247" ht="31.5" customHeight="1" thickBot="1" x14ac:dyDescent="0.3">
      <c r="IG1181" s="1484">
        <f>'PREMIER TRIMES.'!B1729</f>
        <v>0</v>
      </c>
      <c r="IH1181" s="1482">
        <f>'PREMIER TRIMES.'!C1729</f>
        <v>0</v>
      </c>
      <c r="II1181" s="1482">
        <f>'PREMIER TRIMES.'!D1729</f>
        <v>0</v>
      </c>
      <c r="IJ1181" s="1482">
        <f>'PREMIER TRIMES.'!E1729</f>
        <v>0</v>
      </c>
      <c r="IK1181" s="1482">
        <f>'PREMIER TRIMES.'!F1729</f>
        <v>0</v>
      </c>
      <c r="IL1181" s="1482">
        <f>'PREMIER TRIMES.'!G1729</f>
        <v>0</v>
      </c>
      <c r="IM1181" s="1482">
        <f>'PREMIER TRIMES.'!H1729</f>
        <v>0</v>
      </c>
    </row>
    <row r="1182" spans="241:247" ht="31.5" customHeight="1" thickBot="1" x14ac:dyDescent="0.3">
      <c r="IG1182" s="1484">
        <f>'PREMIER TRIMES.'!B1730</f>
        <v>0</v>
      </c>
      <c r="IH1182" s="1482">
        <f>'PREMIER TRIMES.'!C1730</f>
        <v>0</v>
      </c>
      <c r="II1182" s="1482">
        <f>'PREMIER TRIMES.'!D1730</f>
        <v>0</v>
      </c>
      <c r="IJ1182" s="1482">
        <f>'PREMIER TRIMES.'!E1730</f>
        <v>0</v>
      </c>
      <c r="IK1182" s="1482">
        <f>'PREMIER TRIMES.'!F1730</f>
        <v>0</v>
      </c>
      <c r="IL1182" s="1482">
        <f>'PREMIER TRIMES.'!G1730</f>
        <v>0</v>
      </c>
      <c r="IM1182" s="1482">
        <f>'PREMIER TRIMES.'!H1730</f>
        <v>0</v>
      </c>
    </row>
    <row r="1183" spans="241:247" ht="31.5" customHeight="1" thickBot="1" x14ac:dyDescent="0.3">
      <c r="IG1183" s="1484">
        <f>'PREMIER TRIMES.'!B1731</f>
        <v>0</v>
      </c>
      <c r="IH1183" s="1482">
        <f>'PREMIER TRIMES.'!C1731</f>
        <v>0</v>
      </c>
      <c r="II1183" s="1482">
        <f>'PREMIER TRIMES.'!D1731</f>
        <v>0</v>
      </c>
      <c r="IJ1183" s="1482">
        <f>'PREMIER TRIMES.'!E1731</f>
        <v>0</v>
      </c>
      <c r="IK1183" s="1482">
        <f>'PREMIER TRIMES.'!F1731</f>
        <v>0</v>
      </c>
      <c r="IL1183" s="1482">
        <f>'PREMIER TRIMES.'!G1731</f>
        <v>0</v>
      </c>
      <c r="IM1183" s="1482">
        <f>'PREMIER TRIMES.'!H1731</f>
        <v>0</v>
      </c>
    </row>
    <row r="1184" spans="241:247" ht="31.5" customHeight="1" thickBot="1" x14ac:dyDescent="0.3">
      <c r="IG1184" s="1484">
        <f>'PREMIER TRIMES.'!B1732</f>
        <v>0</v>
      </c>
      <c r="IH1184" s="1482">
        <f>'PREMIER TRIMES.'!C1732</f>
        <v>0</v>
      </c>
      <c r="II1184" s="1482">
        <f>'PREMIER TRIMES.'!D1732</f>
        <v>0</v>
      </c>
      <c r="IJ1184" s="1482">
        <f>'PREMIER TRIMES.'!E1732</f>
        <v>0</v>
      </c>
      <c r="IK1184" s="1482">
        <f>'PREMIER TRIMES.'!F1732</f>
        <v>0</v>
      </c>
      <c r="IL1184" s="1482">
        <f>'PREMIER TRIMES.'!G1732</f>
        <v>0</v>
      </c>
      <c r="IM1184" s="1482">
        <f>'PREMIER TRIMES.'!H1732</f>
        <v>0</v>
      </c>
    </row>
    <row r="1185" spans="241:247" ht="31.5" customHeight="1" thickBot="1" x14ac:dyDescent="0.3">
      <c r="IG1185" s="1484">
        <f>'PREMIER TRIMES.'!B1733</f>
        <v>0</v>
      </c>
      <c r="IH1185" s="1482">
        <f>'PREMIER TRIMES.'!C1733</f>
        <v>0</v>
      </c>
      <c r="II1185" s="1482">
        <f>'PREMIER TRIMES.'!D1733</f>
        <v>0</v>
      </c>
      <c r="IJ1185" s="1482">
        <f>'PREMIER TRIMES.'!E1733</f>
        <v>0</v>
      </c>
      <c r="IK1185" s="1482">
        <f>'PREMIER TRIMES.'!F1733</f>
        <v>0</v>
      </c>
      <c r="IL1185" s="1482">
        <f>'PREMIER TRIMES.'!G1733</f>
        <v>0</v>
      </c>
      <c r="IM1185" s="1482">
        <f>'PREMIER TRIMES.'!H1733</f>
        <v>0</v>
      </c>
    </row>
    <row r="1186" spans="241:247" ht="31.5" customHeight="1" thickBot="1" x14ac:dyDescent="0.3">
      <c r="IG1186" s="1484">
        <f>'PREMIER TRIMES.'!B1734</f>
        <v>0</v>
      </c>
      <c r="IH1186" s="1482">
        <f>'PREMIER TRIMES.'!C1734</f>
        <v>0</v>
      </c>
      <c r="II1186" s="1482">
        <f>'PREMIER TRIMES.'!D1734</f>
        <v>0</v>
      </c>
      <c r="IJ1186" s="1482">
        <f>'PREMIER TRIMES.'!E1734</f>
        <v>0</v>
      </c>
      <c r="IK1186" s="1482">
        <f>'PREMIER TRIMES.'!F1734</f>
        <v>0</v>
      </c>
      <c r="IL1186" s="1482">
        <f>'PREMIER TRIMES.'!G1734</f>
        <v>0</v>
      </c>
      <c r="IM1186" s="1482">
        <f>'PREMIER TRIMES.'!H1734</f>
        <v>0</v>
      </c>
    </row>
    <row r="1187" spans="241:247" ht="21.75" thickBot="1" x14ac:dyDescent="0.3">
      <c r="IG1187" s="1232" t="s">
        <v>1</v>
      </c>
      <c r="IH1187" s="1232" t="s">
        <v>151</v>
      </c>
      <c r="II1187" s="1232" t="s">
        <v>278</v>
      </c>
      <c r="IJ1187" s="1232" t="s">
        <v>158</v>
      </c>
      <c r="IK1187" s="1232" t="s">
        <v>30</v>
      </c>
      <c r="IL1187" s="1232" t="s">
        <v>281</v>
      </c>
      <c r="IM1187" s="1232" t="s">
        <v>55</v>
      </c>
    </row>
    <row r="1188" spans="241:247" ht="31.5" customHeight="1" thickBot="1" x14ac:dyDescent="0.3">
      <c r="IG1188" s="1484">
        <f>'PREMIER TRIMES.'!B1736</f>
        <v>0</v>
      </c>
      <c r="IH1188" s="1482">
        <f>'PREMIER TRIMES.'!C1736</f>
        <v>0</v>
      </c>
      <c r="II1188" s="1482">
        <f>'PREMIER TRIMES.'!D1736</f>
        <v>0</v>
      </c>
      <c r="IJ1188" s="1482">
        <f>'PREMIER TRIMES.'!E1736</f>
        <v>0</v>
      </c>
      <c r="IK1188" s="1482">
        <f>'PREMIER TRIMES.'!F1736</f>
        <v>0</v>
      </c>
      <c r="IL1188" s="1482">
        <f>'PREMIER TRIMES.'!G1736</f>
        <v>0</v>
      </c>
      <c r="IM1188" s="1482">
        <f>'PREMIER TRIMES.'!H1736</f>
        <v>0</v>
      </c>
    </row>
    <row r="1189" spans="241:247" ht="31.5" customHeight="1" thickBot="1" x14ac:dyDescent="0.3">
      <c r="IG1189" s="1484">
        <f>'PREMIER TRIMES.'!B1737</f>
        <v>0</v>
      </c>
      <c r="IH1189" s="1482">
        <f>'PREMIER TRIMES.'!C1737</f>
        <v>0</v>
      </c>
      <c r="II1189" s="1482">
        <f>'PREMIER TRIMES.'!D1737</f>
        <v>0</v>
      </c>
      <c r="IJ1189" s="1482">
        <f>'PREMIER TRIMES.'!E1737</f>
        <v>0</v>
      </c>
      <c r="IK1189" s="1482">
        <f>'PREMIER TRIMES.'!F1737</f>
        <v>0</v>
      </c>
      <c r="IL1189" s="1482">
        <f>'PREMIER TRIMES.'!G1737</f>
        <v>0</v>
      </c>
      <c r="IM1189" s="1482">
        <f>'PREMIER TRIMES.'!H1737</f>
        <v>0</v>
      </c>
    </row>
    <row r="1190" spans="241:247" ht="31.5" customHeight="1" thickBot="1" x14ac:dyDescent="0.3">
      <c r="IG1190" s="1484">
        <f>'PREMIER TRIMES.'!B1738</f>
        <v>0</v>
      </c>
      <c r="IH1190" s="1482">
        <f>'PREMIER TRIMES.'!C1738</f>
        <v>0</v>
      </c>
      <c r="II1190" s="1482">
        <f>'PREMIER TRIMES.'!D1738</f>
        <v>0</v>
      </c>
      <c r="IJ1190" s="1482">
        <f>'PREMIER TRIMES.'!E1738</f>
        <v>0</v>
      </c>
      <c r="IK1190" s="1482">
        <f>'PREMIER TRIMES.'!F1738</f>
        <v>0</v>
      </c>
      <c r="IL1190" s="1482">
        <f>'PREMIER TRIMES.'!G1738</f>
        <v>0</v>
      </c>
      <c r="IM1190" s="1482">
        <f>'PREMIER TRIMES.'!H1738</f>
        <v>0</v>
      </c>
    </row>
    <row r="1191" spans="241:247" ht="31.5" customHeight="1" thickBot="1" x14ac:dyDescent="0.3">
      <c r="IG1191" s="1484">
        <f>'PREMIER TRIMES.'!B1739</f>
        <v>0</v>
      </c>
      <c r="IH1191" s="1482">
        <f>'PREMIER TRIMES.'!C1739</f>
        <v>0</v>
      </c>
      <c r="II1191" s="1482">
        <f>'PREMIER TRIMES.'!D1739</f>
        <v>0</v>
      </c>
      <c r="IJ1191" s="1482">
        <f>'PREMIER TRIMES.'!E1739</f>
        <v>0</v>
      </c>
      <c r="IK1191" s="1482">
        <f>'PREMIER TRIMES.'!F1739</f>
        <v>0</v>
      </c>
      <c r="IL1191" s="1482">
        <f>'PREMIER TRIMES.'!G1739</f>
        <v>0</v>
      </c>
      <c r="IM1191" s="1482">
        <f>'PREMIER TRIMES.'!H1739</f>
        <v>0</v>
      </c>
    </row>
    <row r="1192" spans="241:247" ht="31.5" customHeight="1" thickBot="1" x14ac:dyDescent="0.3">
      <c r="IG1192" s="1484">
        <f>'PREMIER TRIMES.'!B1740</f>
        <v>0</v>
      </c>
      <c r="IH1192" s="1482">
        <f>'PREMIER TRIMES.'!C1740</f>
        <v>0</v>
      </c>
      <c r="II1192" s="1482">
        <f>'PREMIER TRIMES.'!D1740</f>
        <v>0</v>
      </c>
      <c r="IJ1192" s="1482">
        <f>'PREMIER TRIMES.'!E1740</f>
        <v>0</v>
      </c>
      <c r="IK1192" s="1482">
        <f>'PREMIER TRIMES.'!F1740</f>
        <v>0</v>
      </c>
      <c r="IL1192" s="1482">
        <f>'PREMIER TRIMES.'!G1740</f>
        <v>0</v>
      </c>
      <c r="IM1192" s="1482">
        <f>'PREMIER TRIMES.'!H1740</f>
        <v>0</v>
      </c>
    </row>
    <row r="1193" spans="241:247" ht="31.5" customHeight="1" thickBot="1" x14ac:dyDescent="0.3">
      <c r="IG1193" s="1484">
        <f>'PREMIER TRIMES.'!B1741</f>
        <v>0</v>
      </c>
      <c r="IH1193" s="1482">
        <f>'PREMIER TRIMES.'!C1741</f>
        <v>0</v>
      </c>
      <c r="II1193" s="1482">
        <f>'PREMIER TRIMES.'!D1741</f>
        <v>0</v>
      </c>
      <c r="IJ1193" s="1482">
        <f>'PREMIER TRIMES.'!E1741</f>
        <v>0</v>
      </c>
      <c r="IK1193" s="1482">
        <f>'PREMIER TRIMES.'!F1741</f>
        <v>0</v>
      </c>
      <c r="IL1193" s="1482">
        <f>'PREMIER TRIMES.'!G1741</f>
        <v>0</v>
      </c>
      <c r="IM1193" s="1482">
        <f>'PREMIER TRIMES.'!H1741</f>
        <v>0</v>
      </c>
    </row>
    <row r="1194" spans="241:247" ht="31.5" customHeight="1" thickBot="1" x14ac:dyDescent="0.3">
      <c r="IG1194" s="1484">
        <f>'PREMIER TRIMES.'!B1742</f>
        <v>0</v>
      </c>
      <c r="IH1194" s="1482">
        <f>'PREMIER TRIMES.'!C1742</f>
        <v>0</v>
      </c>
      <c r="II1194" s="1482">
        <f>'PREMIER TRIMES.'!D1742</f>
        <v>0</v>
      </c>
      <c r="IJ1194" s="1482">
        <f>'PREMIER TRIMES.'!E1742</f>
        <v>0</v>
      </c>
      <c r="IK1194" s="1482">
        <f>'PREMIER TRIMES.'!F1742</f>
        <v>0</v>
      </c>
      <c r="IL1194" s="1482">
        <f>'PREMIER TRIMES.'!G1742</f>
        <v>0</v>
      </c>
      <c r="IM1194" s="1482">
        <f>'PREMIER TRIMES.'!H1742</f>
        <v>0</v>
      </c>
    </row>
    <row r="1195" spans="241:247" ht="31.5" customHeight="1" thickBot="1" x14ac:dyDescent="0.3">
      <c r="IG1195" s="1484">
        <f>'PREMIER TRIMES.'!B1743</f>
        <v>0</v>
      </c>
      <c r="IH1195" s="1482">
        <f>'PREMIER TRIMES.'!C1743</f>
        <v>0</v>
      </c>
      <c r="II1195" s="1482">
        <f>'PREMIER TRIMES.'!D1743</f>
        <v>0</v>
      </c>
      <c r="IJ1195" s="1482">
        <f>'PREMIER TRIMES.'!E1743</f>
        <v>0</v>
      </c>
      <c r="IK1195" s="1482">
        <f>'PREMIER TRIMES.'!F1743</f>
        <v>0</v>
      </c>
      <c r="IL1195" s="1482">
        <f>'PREMIER TRIMES.'!G1743</f>
        <v>0</v>
      </c>
      <c r="IM1195" s="1482">
        <f>'PREMIER TRIMES.'!H1743</f>
        <v>0</v>
      </c>
    </row>
    <row r="1196" spans="241:247" ht="31.5" customHeight="1" thickBot="1" x14ac:dyDescent="0.3">
      <c r="IG1196" s="1484">
        <f>'PREMIER TRIMES.'!B1744</f>
        <v>0</v>
      </c>
      <c r="IH1196" s="1482">
        <f>'PREMIER TRIMES.'!C1744</f>
        <v>0</v>
      </c>
      <c r="II1196" s="1482">
        <f>'PREMIER TRIMES.'!D1744</f>
        <v>0</v>
      </c>
      <c r="IJ1196" s="1482">
        <f>'PREMIER TRIMES.'!E1744</f>
        <v>0</v>
      </c>
      <c r="IK1196" s="1482">
        <f>'PREMIER TRIMES.'!F1744</f>
        <v>0</v>
      </c>
      <c r="IL1196" s="1482">
        <f>'PREMIER TRIMES.'!G1744</f>
        <v>0</v>
      </c>
      <c r="IM1196" s="1482">
        <f>'PREMIER TRIMES.'!H1744</f>
        <v>0</v>
      </c>
    </row>
    <row r="1197" spans="241:247" ht="31.5" customHeight="1" thickBot="1" x14ac:dyDescent="0.3">
      <c r="IG1197" s="1484">
        <f>'PREMIER TRIMES.'!B1745</f>
        <v>0</v>
      </c>
      <c r="IH1197" s="1482">
        <f>'PREMIER TRIMES.'!C1745</f>
        <v>0</v>
      </c>
      <c r="II1197" s="1482">
        <f>'PREMIER TRIMES.'!D1745</f>
        <v>0</v>
      </c>
      <c r="IJ1197" s="1482">
        <f>'PREMIER TRIMES.'!E1745</f>
        <v>0</v>
      </c>
      <c r="IK1197" s="1482">
        <f>'PREMIER TRIMES.'!F1745</f>
        <v>0</v>
      </c>
      <c r="IL1197" s="1482">
        <f>'PREMIER TRIMES.'!G1745</f>
        <v>0</v>
      </c>
      <c r="IM1197" s="1482">
        <f>'PREMIER TRIMES.'!H1745</f>
        <v>0</v>
      </c>
    </row>
    <row r="1198" spans="241:247" ht="31.5" customHeight="1" thickBot="1" x14ac:dyDescent="0.3">
      <c r="IG1198" s="1484">
        <f>'PREMIER TRIMES.'!B1746</f>
        <v>0</v>
      </c>
      <c r="IH1198" s="1482">
        <f>'PREMIER TRIMES.'!C1746</f>
        <v>0</v>
      </c>
      <c r="II1198" s="1482">
        <f>'PREMIER TRIMES.'!D1746</f>
        <v>0</v>
      </c>
      <c r="IJ1198" s="1482">
        <f>'PREMIER TRIMES.'!E1746</f>
        <v>0</v>
      </c>
      <c r="IK1198" s="1482">
        <f>'PREMIER TRIMES.'!F1746</f>
        <v>0</v>
      </c>
      <c r="IL1198" s="1482">
        <f>'PREMIER TRIMES.'!G1746</f>
        <v>0</v>
      </c>
      <c r="IM1198" s="1482">
        <f>'PREMIER TRIMES.'!H1746</f>
        <v>0</v>
      </c>
    </row>
    <row r="1199" spans="241:247" ht="31.5" customHeight="1" thickBot="1" x14ac:dyDescent="0.3">
      <c r="IG1199" s="1484">
        <f>'PREMIER TRIMES.'!B1747</f>
        <v>0</v>
      </c>
      <c r="IH1199" s="1482">
        <f>'PREMIER TRIMES.'!C1747</f>
        <v>0</v>
      </c>
      <c r="II1199" s="1482">
        <f>'PREMIER TRIMES.'!D1747</f>
        <v>0</v>
      </c>
      <c r="IJ1199" s="1482">
        <f>'PREMIER TRIMES.'!E1747</f>
        <v>0</v>
      </c>
      <c r="IK1199" s="1482">
        <f>'PREMIER TRIMES.'!F1747</f>
        <v>0</v>
      </c>
      <c r="IL1199" s="1482">
        <f>'PREMIER TRIMES.'!G1747</f>
        <v>0</v>
      </c>
      <c r="IM1199" s="1482">
        <f>'PREMIER TRIMES.'!H1747</f>
        <v>0</v>
      </c>
    </row>
    <row r="1200" spans="241:247" ht="31.5" customHeight="1" thickBot="1" x14ac:dyDescent="0.3">
      <c r="IG1200" s="1484">
        <f>'PREMIER TRIMES.'!B1748</f>
        <v>0</v>
      </c>
      <c r="IH1200" s="1482">
        <f>'PREMIER TRIMES.'!C1748</f>
        <v>0</v>
      </c>
      <c r="II1200" s="1482">
        <f>'PREMIER TRIMES.'!D1748</f>
        <v>0</v>
      </c>
      <c r="IJ1200" s="1482">
        <f>'PREMIER TRIMES.'!E1748</f>
        <v>0</v>
      </c>
      <c r="IK1200" s="1482">
        <f>'PREMIER TRIMES.'!F1748</f>
        <v>0</v>
      </c>
      <c r="IL1200" s="1482">
        <f>'PREMIER TRIMES.'!G1748</f>
        <v>0</v>
      </c>
      <c r="IM1200" s="1482">
        <f>'PREMIER TRIMES.'!H1748</f>
        <v>0</v>
      </c>
    </row>
    <row r="1201" spans="241:247" ht="31.5" customHeight="1" thickBot="1" x14ac:dyDescent="0.3">
      <c r="IG1201" s="1484">
        <f>'PREMIER TRIMES.'!B1749</f>
        <v>0</v>
      </c>
      <c r="IH1201" s="1482">
        <f>'PREMIER TRIMES.'!C1749</f>
        <v>0</v>
      </c>
      <c r="II1201" s="1482">
        <f>'PREMIER TRIMES.'!D1749</f>
        <v>0</v>
      </c>
      <c r="IJ1201" s="1482">
        <f>'PREMIER TRIMES.'!E1749</f>
        <v>0</v>
      </c>
      <c r="IK1201" s="1482">
        <f>'PREMIER TRIMES.'!F1749</f>
        <v>0</v>
      </c>
      <c r="IL1201" s="1482">
        <f>'PREMIER TRIMES.'!G1749</f>
        <v>0</v>
      </c>
      <c r="IM1201" s="1482">
        <f>'PREMIER TRIMES.'!H1749</f>
        <v>0</v>
      </c>
    </row>
    <row r="1202" spans="241:247" ht="31.5" customHeight="1" thickBot="1" x14ac:dyDescent="0.3">
      <c r="IG1202" s="1484">
        <f>'PREMIER TRIMES.'!B1750</f>
        <v>0</v>
      </c>
      <c r="IH1202" s="1482">
        <f>'PREMIER TRIMES.'!C1750</f>
        <v>0</v>
      </c>
      <c r="II1202" s="1482">
        <f>'PREMIER TRIMES.'!D1750</f>
        <v>0</v>
      </c>
      <c r="IJ1202" s="1482">
        <f>'PREMIER TRIMES.'!E1750</f>
        <v>0</v>
      </c>
      <c r="IK1202" s="1482">
        <f>'PREMIER TRIMES.'!F1750</f>
        <v>0</v>
      </c>
      <c r="IL1202" s="1482">
        <f>'PREMIER TRIMES.'!G1750</f>
        <v>0</v>
      </c>
      <c r="IM1202" s="1482">
        <f>'PREMIER TRIMES.'!H1750</f>
        <v>0</v>
      </c>
    </row>
    <row r="1203" spans="241:247" ht="31.5" customHeight="1" thickBot="1" x14ac:dyDescent="0.3">
      <c r="IG1203" s="1484">
        <f>'PREMIER TRIMES.'!B1751</f>
        <v>0</v>
      </c>
      <c r="IH1203" s="1482">
        <f>'PREMIER TRIMES.'!C1751</f>
        <v>0</v>
      </c>
      <c r="II1203" s="1482">
        <f>'PREMIER TRIMES.'!D1751</f>
        <v>0</v>
      </c>
      <c r="IJ1203" s="1482">
        <f>'PREMIER TRIMES.'!E1751</f>
        <v>0</v>
      </c>
      <c r="IK1203" s="1482">
        <f>'PREMIER TRIMES.'!F1751</f>
        <v>0</v>
      </c>
      <c r="IL1203" s="1482">
        <f>'PREMIER TRIMES.'!G1751</f>
        <v>0</v>
      </c>
      <c r="IM1203" s="1482">
        <f>'PREMIER TRIMES.'!H1751</f>
        <v>0</v>
      </c>
    </row>
    <row r="1204" spans="241:247" ht="31.5" customHeight="1" thickBot="1" x14ac:dyDescent="0.3">
      <c r="IG1204" s="1484">
        <f>'PREMIER TRIMES.'!B1752</f>
        <v>0</v>
      </c>
      <c r="IH1204" s="1482">
        <f>'PREMIER TRIMES.'!C1752</f>
        <v>0</v>
      </c>
      <c r="II1204" s="1482">
        <f>'PREMIER TRIMES.'!D1752</f>
        <v>0</v>
      </c>
      <c r="IJ1204" s="1482">
        <f>'PREMIER TRIMES.'!E1752</f>
        <v>0</v>
      </c>
      <c r="IK1204" s="1482">
        <f>'PREMIER TRIMES.'!F1752</f>
        <v>0</v>
      </c>
      <c r="IL1204" s="1482">
        <f>'PREMIER TRIMES.'!G1752</f>
        <v>0</v>
      </c>
      <c r="IM1204" s="1482">
        <f>'PREMIER TRIMES.'!H1752</f>
        <v>0</v>
      </c>
    </row>
    <row r="1205" spans="241:247" ht="31.5" customHeight="1" thickBot="1" x14ac:dyDescent="0.3">
      <c r="IG1205" s="1484">
        <f>'PREMIER TRIMES.'!B1753</f>
        <v>0</v>
      </c>
      <c r="IH1205" s="1482">
        <f>'PREMIER TRIMES.'!C1753</f>
        <v>0</v>
      </c>
      <c r="II1205" s="1482">
        <f>'PREMIER TRIMES.'!D1753</f>
        <v>0</v>
      </c>
      <c r="IJ1205" s="1482">
        <f>'PREMIER TRIMES.'!E1753</f>
        <v>0</v>
      </c>
      <c r="IK1205" s="1482">
        <f>'PREMIER TRIMES.'!F1753</f>
        <v>0</v>
      </c>
      <c r="IL1205" s="1482">
        <f>'PREMIER TRIMES.'!G1753</f>
        <v>0</v>
      </c>
      <c r="IM1205" s="1482">
        <f>'PREMIER TRIMES.'!H1753</f>
        <v>0</v>
      </c>
    </row>
    <row r="1206" spans="241:247" ht="31.5" customHeight="1" thickBot="1" x14ac:dyDescent="0.3">
      <c r="IG1206" s="1484">
        <f>'PREMIER TRIMES.'!B1754</f>
        <v>0</v>
      </c>
      <c r="IH1206" s="1482">
        <f>'PREMIER TRIMES.'!C1754</f>
        <v>0</v>
      </c>
      <c r="II1206" s="1482">
        <f>'PREMIER TRIMES.'!D1754</f>
        <v>0</v>
      </c>
      <c r="IJ1206" s="1482">
        <f>'PREMIER TRIMES.'!E1754</f>
        <v>0</v>
      </c>
      <c r="IK1206" s="1482">
        <f>'PREMIER TRIMES.'!F1754</f>
        <v>0</v>
      </c>
      <c r="IL1206" s="1482">
        <f>'PREMIER TRIMES.'!G1754</f>
        <v>0</v>
      </c>
      <c r="IM1206" s="1482">
        <f>'PREMIER TRIMES.'!H1754</f>
        <v>0</v>
      </c>
    </row>
    <row r="1207" spans="241:247" ht="31.5" customHeight="1" thickBot="1" x14ac:dyDescent="0.3">
      <c r="IG1207" s="1484">
        <f>'PREMIER TRIMES.'!B1755</f>
        <v>0</v>
      </c>
      <c r="IH1207" s="1482">
        <f>'PREMIER TRIMES.'!C1755</f>
        <v>0</v>
      </c>
      <c r="II1207" s="1482">
        <f>'PREMIER TRIMES.'!D1755</f>
        <v>0</v>
      </c>
      <c r="IJ1207" s="1482">
        <f>'PREMIER TRIMES.'!E1755</f>
        <v>0</v>
      </c>
      <c r="IK1207" s="1482">
        <f>'PREMIER TRIMES.'!F1755</f>
        <v>0</v>
      </c>
      <c r="IL1207" s="1482">
        <f>'PREMIER TRIMES.'!G1755</f>
        <v>0</v>
      </c>
      <c r="IM1207" s="1482">
        <f>'PREMIER TRIMES.'!H1755</f>
        <v>0</v>
      </c>
    </row>
    <row r="1208" spans="241:247" ht="31.5" customHeight="1" thickBot="1" x14ac:dyDescent="0.3">
      <c r="IG1208" s="1484">
        <f>'PREMIER TRIMES.'!B1756</f>
        <v>0</v>
      </c>
      <c r="IH1208" s="1482">
        <f>'PREMIER TRIMES.'!C1756</f>
        <v>0</v>
      </c>
      <c r="II1208" s="1482">
        <f>'PREMIER TRIMES.'!D1756</f>
        <v>0</v>
      </c>
      <c r="IJ1208" s="1482">
        <f>'PREMIER TRIMES.'!E1756</f>
        <v>0</v>
      </c>
      <c r="IK1208" s="1482">
        <f>'PREMIER TRIMES.'!F1756</f>
        <v>0</v>
      </c>
      <c r="IL1208" s="1482">
        <f>'PREMIER TRIMES.'!G1756</f>
        <v>0</v>
      </c>
      <c r="IM1208" s="1482">
        <f>'PREMIER TRIMES.'!H1756</f>
        <v>0</v>
      </c>
    </row>
    <row r="1209" spans="241:247" ht="31.5" customHeight="1" thickBot="1" x14ac:dyDescent="0.3">
      <c r="IG1209" s="1484">
        <f>'PREMIER TRIMES.'!B1757</f>
        <v>0</v>
      </c>
      <c r="IH1209" s="1482">
        <f>'PREMIER TRIMES.'!C1757</f>
        <v>0</v>
      </c>
      <c r="II1209" s="1482">
        <f>'PREMIER TRIMES.'!D1757</f>
        <v>0</v>
      </c>
      <c r="IJ1209" s="1482">
        <f>'PREMIER TRIMES.'!E1757</f>
        <v>0</v>
      </c>
      <c r="IK1209" s="1482">
        <f>'PREMIER TRIMES.'!F1757</f>
        <v>0</v>
      </c>
      <c r="IL1209" s="1482">
        <f>'PREMIER TRIMES.'!G1757</f>
        <v>0</v>
      </c>
      <c r="IM1209" s="1482">
        <f>'PREMIER TRIMES.'!H1757</f>
        <v>0</v>
      </c>
    </row>
    <row r="1210" spans="241:247" ht="21.75" thickBot="1" x14ac:dyDescent="0.3">
      <c r="IG1210" s="1232" t="s">
        <v>1</v>
      </c>
      <c r="IH1210" s="1232" t="s">
        <v>151</v>
      </c>
      <c r="II1210" s="1232" t="s">
        <v>278</v>
      </c>
      <c r="IJ1210" s="1232" t="s">
        <v>158</v>
      </c>
      <c r="IK1210" s="1232" t="s">
        <v>30</v>
      </c>
      <c r="IL1210" s="1232" t="s">
        <v>281</v>
      </c>
      <c r="IM1210" s="1232" t="s">
        <v>55</v>
      </c>
    </row>
    <row r="1211" spans="241:247" ht="31.5" customHeight="1" thickBot="1" x14ac:dyDescent="0.3">
      <c r="IG1211" s="1484">
        <f>'PREMIER TRIMES.'!B1759</f>
        <v>0</v>
      </c>
      <c r="IH1211" s="1482">
        <f>'PREMIER TRIMES.'!C1759</f>
        <v>0</v>
      </c>
      <c r="II1211" s="1482">
        <f>'PREMIER TRIMES.'!D1759</f>
        <v>0</v>
      </c>
      <c r="IJ1211" s="1482">
        <f>'PREMIER TRIMES.'!E1759</f>
        <v>0</v>
      </c>
      <c r="IK1211" s="1482">
        <f>'PREMIER TRIMES.'!F1759</f>
        <v>0</v>
      </c>
      <c r="IL1211" s="1482">
        <f>'PREMIER TRIMES.'!G1759</f>
        <v>0</v>
      </c>
      <c r="IM1211" s="1482">
        <f>'PREMIER TRIMES.'!H1759</f>
        <v>0</v>
      </c>
    </row>
    <row r="1212" spans="241:247" ht="31.5" customHeight="1" thickBot="1" x14ac:dyDescent="0.3">
      <c r="IG1212" s="1484">
        <f>'PREMIER TRIMES.'!B1760</f>
        <v>0</v>
      </c>
      <c r="IH1212" s="1482">
        <f>'PREMIER TRIMES.'!C1760</f>
        <v>0</v>
      </c>
      <c r="II1212" s="1482">
        <f>'PREMIER TRIMES.'!D1760</f>
        <v>0</v>
      </c>
      <c r="IJ1212" s="1482">
        <f>'PREMIER TRIMES.'!E1760</f>
        <v>0</v>
      </c>
      <c r="IK1212" s="1482">
        <f>'PREMIER TRIMES.'!F1760</f>
        <v>0</v>
      </c>
      <c r="IL1212" s="1482">
        <f>'PREMIER TRIMES.'!G1760</f>
        <v>0</v>
      </c>
      <c r="IM1212" s="1482">
        <f>'PREMIER TRIMES.'!H1760</f>
        <v>0</v>
      </c>
    </row>
    <row r="1213" spans="241:247" ht="31.5" customHeight="1" thickBot="1" x14ac:dyDescent="0.3">
      <c r="IG1213" s="1484">
        <f>'PREMIER TRIMES.'!B1761</f>
        <v>0</v>
      </c>
      <c r="IH1213" s="1482">
        <f>'PREMIER TRIMES.'!C1761</f>
        <v>0</v>
      </c>
      <c r="II1213" s="1482">
        <f>'PREMIER TRIMES.'!D1761</f>
        <v>0</v>
      </c>
      <c r="IJ1213" s="1482">
        <f>'PREMIER TRIMES.'!E1761</f>
        <v>0</v>
      </c>
      <c r="IK1213" s="1482">
        <f>'PREMIER TRIMES.'!F1761</f>
        <v>0</v>
      </c>
      <c r="IL1213" s="1482">
        <f>'PREMIER TRIMES.'!G1761</f>
        <v>0</v>
      </c>
      <c r="IM1213" s="1482">
        <f>'PREMIER TRIMES.'!H1761</f>
        <v>0</v>
      </c>
    </row>
    <row r="1214" spans="241:247" ht="31.5" customHeight="1" thickBot="1" x14ac:dyDescent="0.3">
      <c r="IG1214" s="1484">
        <f>'PREMIER TRIMES.'!B1762</f>
        <v>0</v>
      </c>
      <c r="IH1214" s="1482">
        <f>'PREMIER TRIMES.'!C1762</f>
        <v>0</v>
      </c>
      <c r="II1214" s="1482">
        <f>'PREMIER TRIMES.'!D1762</f>
        <v>0</v>
      </c>
      <c r="IJ1214" s="1482">
        <f>'PREMIER TRIMES.'!E1762</f>
        <v>0</v>
      </c>
      <c r="IK1214" s="1482">
        <f>'PREMIER TRIMES.'!F1762</f>
        <v>0</v>
      </c>
      <c r="IL1214" s="1482">
        <f>'PREMIER TRIMES.'!G1762</f>
        <v>0</v>
      </c>
      <c r="IM1214" s="1482">
        <f>'PREMIER TRIMES.'!H1762</f>
        <v>0</v>
      </c>
    </row>
    <row r="1215" spans="241:247" ht="31.5" customHeight="1" thickBot="1" x14ac:dyDescent="0.3">
      <c r="IG1215" s="1484">
        <f>'PREMIER TRIMES.'!B1763</f>
        <v>0</v>
      </c>
      <c r="IH1215" s="1482">
        <f>'PREMIER TRIMES.'!C1763</f>
        <v>0</v>
      </c>
      <c r="II1215" s="1482">
        <f>'PREMIER TRIMES.'!D1763</f>
        <v>0</v>
      </c>
      <c r="IJ1215" s="1482">
        <f>'PREMIER TRIMES.'!E1763</f>
        <v>0</v>
      </c>
      <c r="IK1215" s="1482">
        <f>'PREMIER TRIMES.'!F1763</f>
        <v>0</v>
      </c>
      <c r="IL1215" s="1482">
        <f>'PREMIER TRIMES.'!G1763</f>
        <v>0</v>
      </c>
      <c r="IM1215" s="1482">
        <f>'PREMIER TRIMES.'!H1763</f>
        <v>0</v>
      </c>
    </row>
    <row r="1216" spans="241:247" ht="31.5" customHeight="1" thickBot="1" x14ac:dyDescent="0.3">
      <c r="IG1216" s="1484">
        <f>'PREMIER TRIMES.'!B1764</f>
        <v>0</v>
      </c>
      <c r="IH1216" s="1482">
        <f>'PREMIER TRIMES.'!C1764</f>
        <v>0</v>
      </c>
      <c r="II1216" s="1482">
        <f>'PREMIER TRIMES.'!D1764</f>
        <v>0</v>
      </c>
      <c r="IJ1216" s="1482">
        <f>'PREMIER TRIMES.'!E1764</f>
        <v>0</v>
      </c>
      <c r="IK1216" s="1482">
        <f>'PREMIER TRIMES.'!F1764</f>
        <v>0</v>
      </c>
      <c r="IL1216" s="1482">
        <f>'PREMIER TRIMES.'!G1764</f>
        <v>0</v>
      </c>
      <c r="IM1216" s="1482">
        <f>'PREMIER TRIMES.'!H1764</f>
        <v>0</v>
      </c>
    </row>
    <row r="1217" spans="241:247" ht="31.5" customHeight="1" thickBot="1" x14ac:dyDescent="0.3">
      <c r="IG1217" s="1484">
        <f>'PREMIER TRIMES.'!B1765</f>
        <v>0</v>
      </c>
      <c r="IH1217" s="1482">
        <f>'PREMIER TRIMES.'!C1765</f>
        <v>0</v>
      </c>
      <c r="II1217" s="1482">
        <f>'PREMIER TRIMES.'!D1765</f>
        <v>0</v>
      </c>
      <c r="IJ1217" s="1482">
        <f>'PREMIER TRIMES.'!E1765</f>
        <v>0</v>
      </c>
      <c r="IK1217" s="1482">
        <f>'PREMIER TRIMES.'!F1765</f>
        <v>0</v>
      </c>
      <c r="IL1217" s="1482">
        <f>'PREMIER TRIMES.'!G1765</f>
        <v>0</v>
      </c>
      <c r="IM1217" s="1482">
        <f>'PREMIER TRIMES.'!H1765</f>
        <v>0</v>
      </c>
    </row>
    <row r="1218" spans="241:247" ht="31.5" customHeight="1" thickBot="1" x14ac:dyDescent="0.3">
      <c r="IG1218" s="1484">
        <f>'PREMIER TRIMES.'!B1766</f>
        <v>0</v>
      </c>
      <c r="IH1218" s="1482">
        <f>'PREMIER TRIMES.'!C1766</f>
        <v>0</v>
      </c>
      <c r="II1218" s="1482">
        <f>'PREMIER TRIMES.'!D1766</f>
        <v>0</v>
      </c>
      <c r="IJ1218" s="1482">
        <f>'PREMIER TRIMES.'!E1766</f>
        <v>0</v>
      </c>
      <c r="IK1218" s="1482">
        <f>'PREMIER TRIMES.'!F1766</f>
        <v>0</v>
      </c>
      <c r="IL1218" s="1482">
        <f>'PREMIER TRIMES.'!G1766</f>
        <v>0</v>
      </c>
      <c r="IM1218" s="1482">
        <f>'PREMIER TRIMES.'!H1766</f>
        <v>0</v>
      </c>
    </row>
    <row r="1219" spans="241:247" ht="31.5" customHeight="1" thickBot="1" x14ac:dyDescent="0.3">
      <c r="IG1219" s="1484">
        <f>'PREMIER TRIMES.'!B1767</f>
        <v>0</v>
      </c>
      <c r="IH1219" s="1482">
        <f>'PREMIER TRIMES.'!C1767</f>
        <v>0</v>
      </c>
      <c r="II1219" s="1482">
        <f>'PREMIER TRIMES.'!D1767</f>
        <v>0</v>
      </c>
      <c r="IJ1219" s="1482">
        <f>'PREMIER TRIMES.'!E1767</f>
        <v>0</v>
      </c>
      <c r="IK1219" s="1482">
        <f>'PREMIER TRIMES.'!F1767</f>
        <v>0</v>
      </c>
      <c r="IL1219" s="1482">
        <f>'PREMIER TRIMES.'!G1767</f>
        <v>0</v>
      </c>
      <c r="IM1219" s="1482">
        <f>'PREMIER TRIMES.'!H1767</f>
        <v>0</v>
      </c>
    </row>
    <row r="1220" spans="241:247" ht="31.5" customHeight="1" thickBot="1" x14ac:dyDescent="0.3">
      <c r="IG1220" s="1484">
        <f>'PREMIER TRIMES.'!B1768</f>
        <v>0</v>
      </c>
      <c r="IH1220" s="1482">
        <f>'PREMIER TRIMES.'!C1768</f>
        <v>0</v>
      </c>
      <c r="II1220" s="1482">
        <f>'PREMIER TRIMES.'!D1768</f>
        <v>0</v>
      </c>
      <c r="IJ1220" s="1482">
        <f>'PREMIER TRIMES.'!E1768</f>
        <v>0</v>
      </c>
      <c r="IK1220" s="1482">
        <f>'PREMIER TRIMES.'!F1768</f>
        <v>0</v>
      </c>
      <c r="IL1220" s="1482">
        <f>'PREMIER TRIMES.'!G1768</f>
        <v>0</v>
      </c>
      <c r="IM1220" s="1482">
        <f>'PREMIER TRIMES.'!H1768</f>
        <v>0</v>
      </c>
    </row>
    <row r="1221" spans="241:247" ht="31.5" customHeight="1" thickBot="1" x14ac:dyDescent="0.3">
      <c r="IG1221" s="1484">
        <f>'PREMIER TRIMES.'!B1769</f>
        <v>0</v>
      </c>
      <c r="IH1221" s="1482">
        <f>'PREMIER TRIMES.'!C1769</f>
        <v>0</v>
      </c>
      <c r="II1221" s="1482">
        <f>'PREMIER TRIMES.'!D1769</f>
        <v>0</v>
      </c>
      <c r="IJ1221" s="1482">
        <f>'PREMIER TRIMES.'!E1769</f>
        <v>0</v>
      </c>
      <c r="IK1221" s="1482">
        <f>'PREMIER TRIMES.'!F1769</f>
        <v>0</v>
      </c>
      <c r="IL1221" s="1482">
        <f>'PREMIER TRIMES.'!G1769</f>
        <v>0</v>
      </c>
      <c r="IM1221" s="1482">
        <f>'PREMIER TRIMES.'!H1769</f>
        <v>0</v>
      </c>
    </row>
    <row r="1222" spans="241:247" ht="31.5" customHeight="1" thickBot="1" x14ac:dyDescent="0.3">
      <c r="IG1222" s="1484">
        <f>'PREMIER TRIMES.'!B1770</f>
        <v>0</v>
      </c>
      <c r="IH1222" s="1482">
        <f>'PREMIER TRIMES.'!C1770</f>
        <v>0</v>
      </c>
      <c r="II1222" s="1482">
        <f>'PREMIER TRIMES.'!D1770</f>
        <v>0</v>
      </c>
      <c r="IJ1222" s="1482">
        <f>'PREMIER TRIMES.'!E1770</f>
        <v>0</v>
      </c>
      <c r="IK1222" s="1482">
        <f>'PREMIER TRIMES.'!F1770</f>
        <v>0</v>
      </c>
      <c r="IL1222" s="1482">
        <f>'PREMIER TRIMES.'!G1770</f>
        <v>0</v>
      </c>
      <c r="IM1222" s="1482">
        <f>'PREMIER TRIMES.'!H1770</f>
        <v>0</v>
      </c>
    </row>
    <row r="1223" spans="241:247" ht="31.5" customHeight="1" thickBot="1" x14ac:dyDescent="0.3">
      <c r="IG1223" s="1484">
        <f>'PREMIER TRIMES.'!B1771</f>
        <v>0</v>
      </c>
      <c r="IH1223" s="1482">
        <f>'PREMIER TRIMES.'!C1771</f>
        <v>0</v>
      </c>
      <c r="II1223" s="1482">
        <f>'PREMIER TRIMES.'!D1771</f>
        <v>0</v>
      </c>
      <c r="IJ1223" s="1482">
        <f>'PREMIER TRIMES.'!E1771</f>
        <v>0</v>
      </c>
      <c r="IK1223" s="1482">
        <f>'PREMIER TRIMES.'!F1771</f>
        <v>0</v>
      </c>
      <c r="IL1223" s="1482">
        <f>'PREMIER TRIMES.'!G1771</f>
        <v>0</v>
      </c>
      <c r="IM1223" s="1482">
        <f>'PREMIER TRIMES.'!H1771</f>
        <v>0</v>
      </c>
    </row>
    <row r="1224" spans="241:247" ht="31.5" customHeight="1" thickBot="1" x14ac:dyDescent="0.3">
      <c r="IG1224" s="1484">
        <f>'PREMIER TRIMES.'!B1772</f>
        <v>0</v>
      </c>
      <c r="IH1224" s="1482">
        <f>'PREMIER TRIMES.'!C1772</f>
        <v>0</v>
      </c>
      <c r="II1224" s="1482">
        <f>'PREMIER TRIMES.'!D1772</f>
        <v>0</v>
      </c>
      <c r="IJ1224" s="1482">
        <f>'PREMIER TRIMES.'!E1772</f>
        <v>0</v>
      </c>
      <c r="IK1224" s="1482">
        <f>'PREMIER TRIMES.'!F1772</f>
        <v>0</v>
      </c>
      <c r="IL1224" s="1482">
        <f>'PREMIER TRIMES.'!G1772</f>
        <v>0</v>
      </c>
      <c r="IM1224" s="1482">
        <f>'PREMIER TRIMES.'!H1772</f>
        <v>0</v>
      </c>
    </row>
    <row r="1225" spans="241:247" ht="31.5" customHeight="1" thickBot="1" x14ac:dyDescent="0.3">
      <c r="IG1225" s="1484">
        <f>'PREMIER TRIMES.'!B1773</f>
        <v>0</v>
      </c>
      <c r="IH1225" s="1482">
        <f>'PREMIER TRIMES.'!C1773</f>
        <v>0</v>
      </c>
      <c r="II1225" s="1482">
        <f>'PREMIER TRIMES.'!D1773</f>
        <v>0</v>
      </c>
      <c r="IJ1225" s="1482">
        <f>'PREMIER TRIMES.'!E1773</f>
        <v>0</v>
      </c>
      <c r="IK1225" s="1482">
        <f>'PREMIER TRIMES.'!F1773</f>
        <v>0</v>
      </c>
      <c r="IL1225" s="1482">
        <f>'PREMIER TRIMES.'!G1773</f>
        <v>0</v>
      </c>
      <c r="IM1225" s="1482">
        <f>'PREMIER TRIMES.'!H1773</f>
        <v>0</v>
      </c>
    </row>
    <row r="1226" spans="241:247" ht="31.5" customHeight="1" thickBot="1" x14ac:dyDescent="0.3">
      <c r="IG1226" s="1484">
        <f>'PREMIER TRIMES.'!B1774</f>
        <v>0</v>
      </c>
      <c r="IH1226" s="1482">
        <f>'PREMIER TRIMES.'!C1774</f>
        <v>0</v>
      </c>
      <c r="II1226" s="1482">
        <f>'PREMIER TRIMES.'!D1774</f>
        <v>0</v>
      </c>
      <c r="IJ1226" s="1482">
        <f>'PREMIER TRIMES.'!E1774</f>
        <v>0</v>
      </c>
      <c r="IK1226" s="1482">
        <f>'PREMIER TRIMES.'!F1774</f>
        <v>0</v>
      </c>
      <c r="IL1226" s="1482">
        <f>'PREMIER TRIMES.'!G1774</f>
        <v>0</v>
      </c>
      <c r="IM1226" s="1482">
        <f>'PREMIER TRIMES.'!H1774</f>
        <v>0</v>
      </c>
    </row>
    <row r="1227" spans="241:247" ht="31.5" customHeight="1" thickBot="1" x14ac:dyDescent="0.3">
      <c r="IG1227" s="1484">
        <f>'PREMIER TRIMES.'!B1775</f>
        <v>0</v>
      </c>
      <c r="IH1227" s="1482">
        <f>'PREMIER TRIMES.'!C1775</f>
        <v>0</v>
      </c>
      <c r="II1227" s="1482">
        <f>'PREMIER TRIMES.'!D1775</f>
        <v>0</v>
      </c>
      <c r="IJ1227" s="1482">
        <f>'PREMIER TRIMES.'!E1775</f>
        <v>0</v>
      </c>
      <c r="IK1227" s="1482">
        <f>'PREMIER TRIMES.'!F1775</f>
        <v>0</v>
      </c>
      <c r="IL1227" s="1482">
        <f>'PREMIER TRIMES.'!G1775</f>
        <v>0</v>
      </c>
      <c r="IM1227" s="1482">
        <f>'PREMIER TRIMES.'!H1775</f>
        <v>0</v>
      </c>
    </row>
    <row r="1228" spans="241:247" ht="31.5" customHeight="1" thickBot="1" x14ac:dyDescent="0.3">
      <c r="IG1228" s="1484">
        <f>'PREMIER TRIMES.'!B1776</f>
        <v>0</v>
      </c>
      <c r="IH1228" s="1482">
        <f>'PREMIER TRIMES.'!C1776</f>
        <v>0</v>
      </c>
      <c r="II1228" s="1482">
        <f>'PREMIER TRIMES.'!D1776</f>
        <v>0</v>
      </c>
      <c r="IJ1228" s="1482">
        <f>'PREMIER TRIMES.'!E1776</f>
        <v>0</v>
      </c>
      <c r="IK1228" s="1482">
        <f>'PREMIER TRIMES.'!F1776</f>
        <v>0</v>
      </c>
      <c r="IL1228" s="1482">
        <f>'PREMIER TRIMES.'!G1776</f>
        <v>0</v>
      </c>
      <c r="IM1228" s="1482">
        <f>'PREMIER TRIMES.'!H1776</f>
        <v>0</v>
      </c>
    </row>
    <row r="1229" spans="241:247" ht="31.5" customHeight="1" thickBot="1" x14ac:dyDescent="0.3">
      <c r="IG1229" s="1484">
        <f>'PREMIER TRIMES.'!B1777</f>
        <v>0</v>
      </c>
      <c r="IH1229" s="1482">
        <f>'PREMIER TRIMES.'!C1777</f>
        <v>0</v>
      </c>
      <c r="II1229" s="1482">
        <f>'PREMIER TRIMES.'!D1777</f>
        <v>0</v>
      </c>
      <c r="IJ1229" s="1482">
        <f>'PREMIER TRIMES.'!E1777</f>
        <v>0</v>
      </c>
      <c r="IK1229" s="1482">
        <f>'PREMIER TRIMES.'!F1777</f>
        <v>0</v>
      </c>
      <c r="IL1229" s="1482">
        <f>'PREMIER TRIMES.'!G1777</f>
        <v>0</v>
      </c>
      <c r="IM1229" s="1482">
        <f>'PREMIER TRIMES.'!H1777</f>
        <v>0</v>
      </c>
    </row>
    <row r="1230" spans="241:247" ht="31.5" customHeight="1" thickBot="1" x14ac:dyDescent="0.3">
      <c r="IG1230" s="1484">
        <f>'PREMIER TRIMES.'!B1778</f>
        <v>0</v>
      </c>
      <c r="IH1230" s="1482">
        <f>'PREMIER TRIMES.'!C1778</f>
        <v>0</v>
      </c>
      <c r="II1230" s="1482">
        <f>'PREMIER TRIMES.'!D1778</f>
        <v>0</v>
      </c>
      <c r="IJ1230" s="1482">
        <f>'PREMIER TRIMES.'!E1778</f>
        <v>0</v>
      </c>
      <c r="IK1230" s="1482">
        <f>'PREMIER TRIMES.'!F1778</f>
        <v>0</v>
      </c>
      <c r="IL1230" s="1482">
        <f>'PREMIER TRIMES.'!G1778</f>
        <v>0</v>
      </c>
      <c r="IM1230" s="1482">
        <f>'PREMIER TRIMES.'!H1778</f>
        <v>0</v>
      </c>
    </row>
    <row r="1231" spans="241:247" ht="31.5" customHeight="1" thickBot="1" x14ac:dyDescent="0.3">
      <c r="IG1231" s="1484">
        <f>'PREMIER TRIMES.'!B1779</f>
        <v>0</v>
      </c>
      <c r="IH1231" s="1482">
        <f>'PREMIER TRIMES.'!C1779</f>
        <v>0</v>
      </c>
      <c r="II1231" s="1482">
        <f>'PREMIER TRIMES.'!D1779</f>
        <v>0</v>
      </c>
      <c r="IJ1231" s="1482">
        <f>'PREMIER TRIMES.'!E1779</f>
        <v>0</v>
      </c>
      <c r="IK1231" s="1482">
        <f>'PREMIER TRIMES.'!F1779</f>
        <v>0</v>
      </c>
      <c r="IL1231" s="1482">
        <f>'PREMIER TRIMES.'!G1779</f>
        <v>0</v>
      </c>
      <c r="IM1231" s="1482">
        <f>'PREMIER TRIMES.'!H1779</f>
        <v>0</v>
      </c>
    </row>
    <row r="1232" spans="241:247" ht="31.5" customHeight="1" thickBot="1" x14ac:dyDescent="0.3">
      <c r="IG1232" s="1484">
        <f>'PREMIER TRIMES.'!B1780</f>
        <v>0</v>
      </c>
      <c r="IH1232" s="1482">
        <f>'PREMIER TRIMES.'!C1780</f>
        <v>0</v>
      </c>
      <c r="II1232" s="1482">
        <f>'PREMIER TRIMES.'!D1780</f>
        <v>0</v>
      </c>
      <c r="IJ1232" s="1482">
        <f>'PREMIER TRIMES.'!E1780</f>
        <v>0</v>
      </c>
      <c r="IK1232" s="1482">
        <f>'PREMIER TRIMES.'!F1780</f>
        <v>0</v>
      </c>
      <c r="IL1232" s="1482">
        <f>'PREMIER TRIMES.'!G1780</f>
        <v>0</v>
      </c>
      <c r="IM1232" s="1482">
        <f>'PREMIER TRIMES.'!H1780</f>
        <v>0</v>
      </c>
    </row>
    <row r="1233" spans="241:258" ht="21.75" thickBot="1" x14ac:dyDescent="0.3">
      <c r="IG1233" s="1232" t="s">
        <v>1</v>
      </c>
      <c r="IH1233" s="1232" t="s">
        <v>151</v>
      </c>
      <c r="II1233" s="1232" t="s">
        <v>278</v>
      </c>
      <c r="IJ1233" s="1232" t="s">
        <v>158</v>
      </c>
      <c r="IK1233" s="1232" t="s">
        <v>30</v>
      </c>
      <c r="IL1233" s="1232" t="s">
        <v>281</v>
      </c>
      <c r="IM1233" s="1232" t="s">
        <v>55</v>
      </c>
    </row>
    <row r="1234" spans="241:258" ht="31.5" customHeight="1" thickBot="1" x14ac:dyDescent="0.3">
      <c r="IG1234" s="1484">
        <f>'PREMIER TRIMES.'!B1782</f>
        <v>0</v>
      </c>
      <c r="IH1234" s="1482">
        <f>'PREMIER TRIMES.'!C1782</f>
        <v>0</v>
      </c>
      <c r="II1234" s="1482">
        <f>'PREMIER TRIMES.'!D1782</f>
        <v>0</v>
      </c>
      <c r="IJ1234" s="1482">
        <f>'PREMIER TRIMES.'!E1782</f>
        <v>0</v>
      </c>
      <c r="IK1234" s="1482">
        <f>'PREMIER TRIMES.'!F1782</f>
        <v>0</v>
      </c>
      <c r="IL1234" s="1482">
        <f>'PREMIER TRIMES.'!G1782</f>
        <v>0</v>
      </c>
      <c r="IM1234" s="1482">
        <f>'PREMIER TRIMES.'!H1782</f>
        <v>0</v>
      </c>
    </row>
    <row r="1235" spans="241:258" ht="31.5" customHeight="1" thickBot="1" x14ac:dyDescent="0.3">
      <c r="IG1235" s="1484">
        <f>'PREMIER TRIMES.'!B1783</f>
        <v>0</v>
      </c>
      <c r="IH1235" s="1482">
        <f>'PREMIER TRIMES.'!C1783</f>
        <v>0</v>
      </c>
      <c r="II1235" s="1482">
        <f>'PREMIER TRIMES.'!D1783</f>
        <v>0</v>
      </c>
      <c r="IJ1235" s="1482">
        <f>'PREMIER TRIMES.'!E1783</f>
        <v>0</v>
      </c>
      <c r="IK1235" s="1482">
        <f>'PREMIER TRIMES.'!F1783</f>
        <v>0</v>
      </c>
      <c r="IL1235" s="1482">
        <f>'PREMIER TRIMES.'!G1783</f>
        <v>0</v>
      </c>
      <c r="IM1235" s="1482">
        <f>'PREMIER TRIMES.'!H1783</f>
        <v>0</v>
      </c>
    </row>
    <row r="1236" spans="241:258" ht="31.5" customHeight="1" thickBot="1" x14ac:dyDescent="0.3">
      <c r="IG1236" s="1484">
        <f>'PREMIER TRIMES.'!B1784</f>
        <v>0</v>
      </c>
      <c r="IH1236" s="1482">
        <f>'PREMIER TRIMES.'!C1784</f>
        <v>0</v>
      </c>
      <c r="II1236" s="1482">
        <f>'PREMIER TRIMES.'!D1784</f>
        <v>0</v>
      </c>
      <c r="IJ1236" s="1482">
        <f>'PREMIER TRIMES.'!E1784</f>
        <v>0</v>
      </c>
      <c r="IK1236" s="1482">
        <f>'PREMIER TRIMES.'!F1784</f>
        <v>0</v>
      </c>
      <c r="IL1236" s="1482">
        <f>'PREMIER TRIMES.'!G1784</f>
        <v>0</v>
      </c>
      <c r="IM1236" s="1482">
        <f>'PREMIER TRIMES.'!H1784</f>
        <v>0</v>
      </c>
    </row>
    <row r="1237" spans="241:258" ht="31.5" customHeight="1" thickBot="1" x14ac:dyDescent="0.3">
      <c r="IG1237" s="1484">
        <f>'PREMIER TRIMES.'!B1785</f>
        <v>0</v>
      </c>
      <c r="IH1237" s="1482">
        <f>'PREMIER TRIMES.'!C1785</f>
        <v>0</v>
      </c>
      <c r="II1237" s="1482">
        <f>'PREMIER TRIMES.'!D1785</f>
        <v>0</v>
      </c>
      <c r="IJ1237" s="1482">
        <f>'PREMIER TRIMES.'!E1785</f>
        <v>0</v>
      </c>
      <c r="IK1237" s="1482">
        <f>'PREMIER TRIMES.'!F1785</f>
        <v>0</v>
      </c>
      <c r="IL1237" s="1482">
        <f>'PREMIER TRIMES.'!G1785</f>
        <v>0</v>
      </c>
      <c r="IM1237" s="1482">
        <f>'PREMIER TRIMES.'!H1785</f>
        <v>0</v>
      </c>
    </row>
    <row r="1238" spans="241:258" ht="31.5" customHeight="1" thickBot="1" x14ac:dyDescent="0.3">
      <c r="IG1238" s="1484">
        <f>'PREMIER TRIMES.'!B1786</f>
        <v>0</v>
      </c>
      <c r="IH1238" s="1482">
        <f>'PREMIER TRIMES.'!C1786</f>
        <v>0</v>
      </c>
      <c r="II1238" s="1482">
        <f>'PREMIER TRIMES.'!D1786</f>
        <v>0</v>
      </c>
      <c r="IJ1238" s="1482">
        <f>'PREMIER TRIMES.'!E1786</f>
        <v>0</v>
      </c>
      <c r="IK1238" s="1482">
        <f>'PREMIER TRIMES.'!F1786</f>
        <v>0</v>
      </c>
      <c r="IL1238" s="1482">
        <f>'PREMIER TRIMES.'!G1786</f>
        <v>0</v>
      </c>
      <c r="IM1238" s="1482">
        <f>'PREMIER TRIMES.'!H1786</f>
        <v>0</v>
      </c>
    </row>
    <row r="1239" spans="241:258" ht="31.5" customHeight="1" thickBot="1" x14ac:dyDescent="0.3">
      <c r="IG1239" s="1484">
        <f>'PREMIER TRIMES.'!B1787</f>
        <v>0</v>
      </c>
      <c r="IH1239" s="1482">
        <f>'PREMIER TRIMES.'!C1787</f>
        <v>0</v>
      </c>
      <c r="II1239" s="1482">
        <f>'PREMIER TRIMES.'!D1787</f>
        <v>0</v>
      </c>
      <c r="IJ1239" s="1482">
        <f>'PREMIER TRIMES.'!E1787</f>
        <v>0</v>
      </c>
      <c r="IK1239" s="1482">
        <f>'PREMIER TRIMES.'!F1787</f>
        <v>0</v>
      </c>
      <c r="IL1239" s="1482">
        <f>'PREMIER TRIMES.'!G1787</f>
        <v>0</v>
      </c>
      <c r="IM1239" s="1482">
        <f>'PREMIER TRIMES.'!H1787</f>
        <v>0</v>
      </c>
    </row>
    <row r="1240" spans="241:258" ht="31.5" customHeight="1" thickBot="1" x14ac:dyDescent="0.3">
      <c r="IG1240" s="1484">
        <f>'PREMIER TRIMES.'!B1788</f>
        <v>0</v>
      </c>
      <c r="IH1240" s="1482">
        <f>'PREMIER TRIMES.'!C1788</f>
        <v>0</v>
      </c>
      <c r="II1240" s="1482">
        <f>'PREMIER TRIMES.'!D1788</f>
        <v>0</v>
      </c>
      <c r="IJ1240" s="1482">
        <f>'PREMIER TRIMES.'!E1788</f>
        <v>0</v>
      </c>
      <c r="IK1240" s="1482">
        <f>'PREMIER TRIMES.'!F1788</f>
        <v>0</v>
      </c>
      <c r="IL1240" s="1482">
        <f>'PREMIER TRIMES.'!G1788</f>
        <v>0</v>
      </c>
      <c r="IM1240" s="1482">
        <f>'PREMIER TRIMES.'!H1788</f>
        <v>0</v>
      </c>
    </row>
    <row r="1241" spans="241:258" ht="31.5" customHeight="1" thickBot="1" x14ac:dyDescent="0.3">
      <c r="IG1241" s="1484">
        <f>'PREMIER TRIMES.'!B1789</f>
        <v>0</v>
      </c>
      <c r="IH1241" s="1482">
        <f>'PREMIER TRIMES.'!C1789</f>
        <v>0</v>
      </c>
      <c r="II1241" s="1482">
        <f>'PREMIER TRIMES.'!D1789</f>
        <v>0</v>
      </c>
      <c r="IJ1241" s="1482">
        <f>'PREMIER TRIMES.'!E1789</f>
        <v>0</v>
      </c>
      <c r="IK1241" s="1482">
        <f>'PREMIER TRIMES.'!F1789</f>
        <v>0</v>
      </c>
      <c r="IL1241" s="1482">
        <f>'PREMIER TRIMES.'!G1789</f>
        <v>0</v>
      </c>
      <c r="IM1241" s="1482">
        <f>'PREMIER TRIMES.'!H1789</f>
        <v>0</v>
      </c>
    </row>
    <row r="1242" spans="241:258" ht="31.5" customHeight="1" thickBot="1" x14ac:dyDescent="0.3">
      <c r="IG1242" s="1484">
        <f>'PREMIER TRIMES.'!B1790</f>
        <v>0</v>
      </c>
      <c r="IH1242" s="1820">
        <f>'PREMIER TRIMES.'!C1790</f>
        <v>0</v>
      </c>
      <c r="II1242" s="1820">
        <f>'PREMIER TRIMES.'!D1790</f>
        <v>0</v>
      </c>
      <c r="IJ1242" s="1820">
        <f>'PREMIER TRIMES.'!E1790</f>
        <v>0</v>
      </c>
      <c r="IK1242" s="1820">
        <f>'PREMIER TRIMES.'!F1790</f>
        <v>0</v>
      </c>
      <c r="IL1242" s="1820">
        <f>'PREMIER TRIMES.'!G1790</f>
        <v>0</v>
      </c>
      <c r="IM1242" s="1820">
        <f>'PREMIER TRIMES.'!H1790</f>
        <v>0</v>
      </c>
    </row>
    <row r="1243" spans="241:258" ht="31.5" customHeight="1" thickBot="1" x14ac:dyDescent="0.3">
      <c r="IG1243" s="1818"/>
      <c r="IH1243" s="1819"/>
      <c r="II1243" s="1819" t="s">
        <v>91</v>
      </c>
      <c r="IJ1243" s="1819"/>
      <c r="IK1243" s="1819"/>
      <c r="IL1243" s="1819"/>
      <c r="IM1243" s="1819"/>
    </row>
    <row r="1244" spans="241:258" ht="31.5" customHeight="1" x14ac:dyDescent="0.25">
      <c r="IG1244" s="2042">
        <f>'PREMIER TRIMES.'!C1792</f>
        <v>0</v>
      </c>
      <c r="IH1244" s="2043"/>
      <c r="II1244" s="2043"/>
      <c r="IJ1244" s="2043"/>
      <c r="IK1244" s="2043"/>
      <c r="IL1244" s="2043"/>
      <c r="IM1244" s="2044"/>
    </row>
    <row r="1245" spans="241:258" ht="31.5" customHeight="1" x14ac:dyDescent="0.25">
      <c r="IG1245" s="2045"/>
      <c r="IH1245" s="2046"/>
      <c r="II1245" s="2046"/>
      <c r="IJ1245" s="2046"/>
      <c r="IK1245" s="2046"/>
      <c r="IL1245" s="2046"/>
      <c r="IM1245" s="2047"/>
    </row>
    <row r="1246" spans="241:258" ht="31.5" customHeight="1" thickBot="1" x14ac:dyDescent="0.3">
      <c r="IG1246" s="2048"/>
      <c r="IH1246" s="2049"/>
      <c r="II1246" s="2049"/>
      <c r="IJ1246" s="2049"/>
      <c r="IK1246" s="2049"/>
      <c r="IL1246" s="2049"/>
      <c r="IM1246" s="2050"/>
    </row>
    <row r="1247" spans="241:258" x14ac:dyDescent="0.25">
      <c r="IN1247" s="666"/>
    </row>
    <row r="1248" spans="241:258" ht="21" x14ac:dyDescent="0.35">
      <c r="IO1248" s="719" t="s">
        <v>1002</v>
      </c>
      <c r="IP1248" s="383"/>
      <c r="IQ1248" s="383"/>
      <c r="IR1248" s="383"/>
      <c r="IS1248" s="383"/>
      <c r="IT1248" s="383"/>
      <c r="IU1248" s="383"/>
      <c r="IV1248" s="383"/>
      <c r="IX1248" s="712">
        <v>27</v>
      </c>
    </row>
    <row r="1249" spans="249:258" ht="10.5" customHeight="1" thickBot="1" x14ac:dyDescent="0.4">
      <c r="IO1249" s="383"/>
      <c r="IP1249" s="383"/>
      <c r="IQ1249" s="383"/>
      <c r="IR1249" s="383"/>
      <c r="IS1249" s="383"/>
      <c r="IT1249" s="383"/>
      <c r="IU1249" s="383"/>
      <c r="IV1249" s="383"/>
      <c r="IW1249" s="383"/>
      <c r="IX1249" s="383"/>
    </row>
    <row r="1250" spans="249:258" ht="21" customHeight="1" thickBot="1" x14ac:dyDescent="0.3">
      <c r="IO1250" s="2157" t="s">
        <v>1165</v>
      </c>
      <c r="IP1250" s="2159"/>
      <c r="IQ1250" s="2159"/>
      <c r="IR1250" s="2159"/>
      <c r="IS1250" s="2159"/>
      <c r="IT1250" s="2159"/>
      <c r="IU1250" s="2158"/>
      <c r="IV1250" s="2157" t="s">
        <v>297</v>
      </c>
      <c r="IW1250" s="2158"/>
      <c r="IX1250" s="2149" t="s">
        <v>1164</v>
      </c>
    </row>
    <row r="1251" spans="249:258" ht="67.5" customHeight="1" thickBot="1" x14ac:dyDescent="0.3">
      <c r="IO1251" s="1233" t="s">
        <v>1</v>
      </c>
      <c r="IP1251" s="1235" t="s">
        <v>151</v>
      </c>
      <c r="IQ1251" s="1236" t="s">
        <v>152</v>
      </c>
      <c r="IR1251" s="1234" t="s">
        <v>158</v>
      </c>
      <c r="IS1251" s="1234" t="s">
        <v>153</v>
      </c>
      <c r="IT1251" s="1247" t="s">
        <v>295</v>
      </c>
      <c r="IU1251" s="1236" t="s">
        <v>296</v>
      </c>
      <c r="IV1251" s="1234" t="s">
        <v>298</v>
      </c>
      <c r="IW1251" s="1234" t="s">
        <v>299</v>
      </c>
      <c r="IX1251" s="2150"/>
    </row>
    <row r="1252" spans="249:258" ht="16.5" thickBot="1" x14ac:dyDescent="0.3">
      <c r="IO1252" s="1484">
        <f>'PREMIER TRIMES.'!B1805</f>
        <v>0</v>
      </c>
      <c r="IP1252" s="293">
        <f>'PREMIER TRIMES.'!C1805</f>
        <v>0</v>
      </c>
      <c r="IQ1252" s="293">
        <f>'PREMIER TRIMES.'!D1805</f>
        <v>0</v>
      </c>
      <c r="IR1252" s="293">
        <f>'PREMIER TRIMES.'!E1805</f>
        <v>0</v>
      </c>
      <c r="IS1252" s="1067">
        <f>'PREMIER TRIMES.'!F1805</f>
        <v>0</v>
      </c>
      <c r="IT1252" s="1067">
        <f>'PREMIER TRIMES.'!G1805</f>
        <v>0</v>
      </c>
      <c r="IU1252" s="1067">
        <f>'PREMIER TRIMES.'!H1805</f>
        <v>0</v>
      </c>
      <c r="IV1252" s="293">
        <f>'PREMIER TRIMES.'!I1805</f>
        <v>0</v>
      </c>
      <c r="IW1252" s="293">
        <f>'PREMIER TRIMES.'!J1805</f>
        <v>0</v>
      </c>
      <c r="IX1252" s="1516">
        <f>'PREMIER TRIMES.'!K1805</f>
        <v>0</v>
      </c>
    </row>
    <row r="1253" spans="249:258" ht="16.5" thickBot="1" x14ac:dyDescent="0.3">
      <c r="IO1253" s="1484">
        <f>'PREMIER TRIMES.'!B1806</f>
        <v>0</v>
      </c>
      <c r="IP1253" s="293">
        <f>'PREMIER TRIMES.'!C1806</f>
        <v>0</v>
      </c>
      <c r="IQ1253" s="293">
        <f>'PREMIER TRIMES.'!D1806</f>
        <v>0</v>
      </c>
      <c r="IR1253" s="293">
        <f>'PREMIER TRIMES.'!E1806</f>
        <v>0</v>
      </c>
      <c r="IS1253" s="1067">
        <f>'PREMIER TRIMES.'!F1806</f>
        <v>0</v>
      </c>
      <c r="IT1253" s="1067">
        <f>'PREMIER TRIMES.'!G1806</f>
        <v>0</v>
      </c>
      <c r="IU1253" s="1067">
        <f>'PREMIER TRIMES.'!H1806</f>
        <v>0</v>
      </c>
      <c r="IV1253" s="293">
        <f>'PREMIER TRIMES.'!I1806</f>
        <v>0</v>
      </c>
      <c r="IW1253" s="293">
        <f>'PREMIER TRIMES.'!J1806</f>
        <v>0</v>
      </c>
      <c r="IX1253" s="1516">
        <f>'PREMIER TRIMES.'!K1806</f>
        <v>0</v>
      </c>
    </row>
    <row r="1254" spans="249:258" ht="16.5" thickBot="1" x14ac:dyDescent="0.3">
      <c r="IO1254" s="1484">
        <f>'PREMIER TRIMES.'!B1807</f>
        <v>0</v>
      </c>
      <c r="IP1254" s="293">
        <f>'PREMIER TRIMES.'!C1807</f>
        <v>0</v>
      </c>
      <c r="IQ1254" s="293">
        <f>'PREMIER TRIMES.'!D1807</f>
        <v>0</v>
      </c>
      <c r="IR1254" s="293">
        <f>'PREMIER TRIMES.'!E1807</f>
        <v>0</v>
      </c>
      <c r="IS1254" s="1067">
        <f>'PREMIER TRIMES.'!F1807</f>
        <v>0</v>
      </c>
      <c r="IT1254" s="1067">
        <f>'PREMIER TRIMES.'!G1807</f>
        <v>0</v>
      </c>
      <c r="IU1254" s="1067">
        <f>'PREMIER TRIMES.'!H1807</f>
        <v>0</v>
      </c>
      <c r="IV1254" s="293">
        <f>'PREMIER TRIMES.'!I1807</f>
        <v>0</v>
      </c>
      <c r="IW1254" s="293">
        <f>'PREMIER TRIMES.'!J1807</f>
        <v>0</v>
      </c>
      <c r="IX1254" s="1516">
        <f>'PREMIER TRIMES.'!K1807</f>
        <v>0</v>
      </c>
    </row>
    <row r="1255" spans="249:258" ht="16.5" thickBot="1" x14ac:dyDescent="0.3">
      <c r="IO1255" s="1484">
        <f>'PREMIER TRIMES.'!B1808</f>
        <v>0</v>
      </c>
      <c r="IP1255" s="293">
        <f>'PREMIER TRIMES.'!C1808</f>
        <v>0</v>
      </c>
      <c r="IQ1255" s="293">
        <f>'PREMIER TRIMES.'!D1808</f>
        <v>0</v>
      </c>
      <c r="IR1255" s="293">
        <f>'PREMIER TRIMES.'!E1808</f>
        <v>0</v>
      </c>
      <c r="IS1255" s="1067">
        <f>'PREMIER TRIMES.'!F1808</f>
        <v>0</v>
      </c>
      <c r="IT1255" s="1067">
        <f>'PREMIER TRIMES.'!G1808</f>
        <v>0</v>
      </c>
      <c r="IU1255" s="1067">
        <f>'PREMIER TRIMES.'!H1808</f>
        <v>0</v>
      </c>
      <c r="IV1255" s="293">
        <f>'PREMIER TRIMES.'!I1808</f>
        <v>0</v>
      </c>
      <c r="IW1255" s="293">
        <f>'PREMIER TRIMES.'!J1808</f>
        <v>0</v>
      </c>
      <c r="IX1255" s="1516">
        <f>'PREMIER TRIMES.'!K1808</f>
        <v>0</v>
      </c>
    </row>
    <row r="1256" spans="249:258" ht="16.5" thickBot="1" x14ac:dyDescent="0.3">
      <c r="IO1256" s="1484">
        <f>'PREMIER TRIMES.'!B1809</f>
        <v>0</v>
      </c>
      <c r="IP1256" s="293">
        <f>'PREMIER TRIMES.'!C1809</f>
        <v>0</v>
      </c>
      <c r="IQ1256" s="293">
        <f>'PREMIER TRIMES.'!D1809</f>
        <v>0</v>
      </c>
      <c r="IR1256" s="293">
        <f>'PREMIER TRIMES.'!E1809</f>
        <v>0</v>
      </c>
      <c r="IS1256" s="1067">
        <f>'PREMIER TRIMES.'!F1809</f>
        <v>0</v>
      </c>
      <c r="IT1256" s="1067">
        <f>'PREMIER TRIMES.'!G1809</f>
        <v>0</v>
      </c>
      <c r="IU1256" s="1067">
        <f>'PREMIER TRIMES.'!H1809</f>
        <v>0</v>
      </c>
      <c r="IV1256" s="293">
        <f>'PREMIER TRIMES.'!I1809</f>
        <v>0</v>
      </c>
      <c r="IW1256" s="293">
        <f>'PREMIER TRIMES.'!J1809</f>
        <v>0</v>
      </c>
      <c r="IX1256" s="1516">
        <f>'PREMIER TRIMES.'!K1809</f>
        <v>0</v>
      </c>
    </row>
    <row r="1257" spans="249:258" ht="16.5" thickBot="1" x14ac:dyDescent="0.3">
      <c r="IO1257" s="1484">
        <f>'PREMIER TRIMES.'!B1810</f>
        <v>0</v>
      </c>
      <c r="IP1257" s="293">
        <f>'PREMIER TRIMES.'!C1810</f>
        <v>0</v>
      </c>
      <c r="IQ1257" s="293">
        <f>'PREMIER TRIMES.'!D1810</f>
        <v>0</v>
      </c>
      <c r="IR1257" s="293">
        <f>'PREMIER TRIMES.'!E1810</f>
        <v>0</v>
      </c>
      <c r="IS1257" s="1067">
        <f>'PREMIER TRIMES.'!F1810</f>
        <v>0</v>
      </c>
      <c r="IT1257" s="1067">
        <f>'PREMIER TRIMES.'!G1810</f>
        <v>0</v>
      </c>
      <c r="IU1257" s="1067">
        <f>'PREMIER TRIMES.'!H1810</f>
        <v>0</v>
      </c>
      <c r="IV1257" s="293">
        <f>'PREMIER TRIMES.'!I1810</f>
        <v>0</v>
      </c>
      <c r="IW1257" s="293">
        <f>'PREMIER TRIMES.'!J1810</f>
        <v>0</v>
      </c>
      <c r="IX1257" s="1516">
        <f>'PREMIER TRIMES.'!K1810</f>
        <v>0</v>
      </c>
    </row>
    <row r="1258" spans="249:258" ht="16.5" thickBot="1" x14ac:dyDescent="0.3">
      <c r="IO1258" s="1484">
        <f>'PREMIER TRIMES.'!B1811</f>
        <v>0</v>
      </c>
      <c r="IP1258" s="293">
        <f>'PREMIER TRIMES.'!C1811</f>
        <v>0</v>
      </c>
      <c r="IQ1258" s="293">
        <f>'PREMIER TRIMES.'!D1811</f>
        <v>0</v>
      </c>
      <c r="IR1258" s="293">
        <f>'PREMIER TRIMES.'!E1811</f>
        <v>0</v>
      </c>
      <c r="IS1258" s="1067">
        <f>'PREMIER TRIMES.'!F1811</f>
        <v>0</v>
      </c>
      <c r="IT1258" s="1067">
        <f>'PREMIER TRIMES.'!G1811</f>
        <v>0</v>
      </c>
      <c r="IU1258" s="1067">
        <f>'PREMIER TRIMES.'!H1811</f>
        <v>0</v>
      </c>
      <c r="IV1258" s="293">
        <f>'PREMIER TRIMES.'!I1811</f>
        <v>0</v>
      </c>
      <c r="IW1258" s="293">
        <f>'PREMIER TRIMES.'!J1811</f>
        <v>0</v>
      </c>
      <c r="IX1258" s="1516">
        <f>'PREMIER TRIMES.'!K1811</f>
        <v>0</v>
      </c>
    </row>
    <row r="1259" spans="249:258" ht="16.5" thickBot="1" x14ac:dyDescent="0.3">
      <c r="IO1259" s="1484">
        <f>'PREMIER TRIMES.'!B1812</f>
        <v>0</v>
      </c>
      <c r="IP1259" s="293">
        <f>'PREMIER TRIMES.'!C1812</f>
        <v>0</v>
      </c>
      <c r="IQ1259" s="293">
        <f>'PREMIER TRIMES.'!D1812</f>
        <v>0</v>
      </c>
      <c r="IR1259" s="293">
        <f>'PREMIER TRIMES.'!E1812</f>
        <v>0</v>
      </c>
      <c r="IS1259" s="1067">
        <f>'PREMIER TRIMES.'!F1812</f>
        <v>0</v>
      </c>
      <c r="IT1259" s="1067">
        <f>'PREMIER TRIMES.'!G1812</f>
        <v>0</v>
      </c>
      <c r="IU1259" s="1067">
        <f>'PREMIER TRIMES.'!H1812</f>
        <v>0</v>
      </c>
      <c r="IV1259" s="293">
        <f>'PREMIER TRIMES.'!I1812</f>
        <v>0</v>
      </c>
      <c r="IW1259" s="293">
        <f>'PREMIER TRIMES.'!J1812</f>
        <v>0</v>
      </c>
      <c r="IX1259" s="1516">
        <f>'PREMIER TRIMES.'!K1812</f>
        <v>0</v>
      </c>
    </row>
    <row r="1260" spans="249:258" ht="16.5" thickBot="1" x14ac:dyDescent="0.3">
      <c r="IO1260" s="1484">
        <f>'PREMIER TRIMES.'!B1813</f>
        <v>0</v>
      </c>
      <c r="IP1260" s="293">
        <f>'PREMIER TRIMES.'!C1813</f>
        <v>0</v>
      </c>
      <c r="IQ1260" s="293">
        <f>'PREMIER TRIMES.'!D1813</f>
        <v>0</v>
      </c>
      <c r="IR1260" s="293">
        <f>'PREMIER TRIMES.'!E1813</f>
        <v>0</v>
      </c>
      <c r="IS1260" s="1067">
        <f>'PREMIER TRIMES.'!F1813</f>
        <v>0</v>
      </c>
      <c r="IT1260" s="1067">
        <f>'PREMIER TRIMES.'!G1813</f>
        <v>0</v>
      </c>
      <c r="IU1260" s="1067">
        <f>'PREMIER TRIMES.'!H1813</f>
        <v>0</v>
      </c>
      <c r="IV1260" s="293">
        <f>'PREMIER TRIMES.'!I1813</f>
        <v>0</v>
      </c>
      <c r="IW1260" s="293">
        <f>'PREMIER TRIMES.'!J1813</f>
        <v>0</v>
      </c>
      <c r="IX1260" s="1516">
        <f>'PREMIER TRIMES.'!K1813</f>
        <v>0</v>
      </c>
    </row>
    <row r="1261" spans="249:258" ht="16.5" thickBot="1" x14ac:dyDescent="0.3">
      <c r="IO1261" s="1484">
        <f>'PREMIER TRIMES.'!B1814</f>
        <v>0</v>
      </c>
      <c r="IP1261" s="293">
        <f>'PREMIER TRIMES.'!C1814</f>
        <v>0</v>
      </c>
      <c r="IQ1261" s="293">
        <f>'PREMIER TRIMES.'!D1814</f>
        <v>0</v>
      </c>
      <c r="IR1261" s="293">
        <f>'PREMIER TRIMES.'!E1814</f>
        <v>0</v>
      </c>
      <c r="IS1261" s="1067">
        <f>'PREMIER TRIMES.'!F1814</f>
        <v>0</v>
      </c>
      <c r="IT1261" s="1067">
        <f>'PREMIER TRIMES.'!G1814</f>
        <v>0</v>
      </c>
      <c r="IU1261" s="1067">
        <f>'PREMIER TRIMES.'!H1814</f>
        <v>0</v>
      </c>
      <c r="IV1261" s="293">
        <f>'PREMIER TRIMES.'!I1814</f>
        <v>0</v>
      </c>
      <c r="IW1261" s="293">
        <f>'PREMIER TRIMES.'!J1814</f>
        <v>0</v>
      </c>
      <c r="IX1261" s="1516">
        <f>'PREMIER TRIMES.'!K1814</f>
        <v>0</v>
      </c>
    </row>
    <row r="1262" spans="249:258" ht="16.5" thickBot="1" x14ac:dyDescent="0.3">
      <c r="IO1262" s="1484">
        <f>'PREMIER TRIMES.'!B1815</f>
        <v>0</v>
      </c>
      <c r="IP1262" s="293">
        <f>'PREMIER TRIMES.'!C1815</f>
        <v>0</v>
      </c>
      <c r="IQ1262" s="293">
        <f>'PREMIER TRIMES.'!D1815</f>
        <v>0</v>
      </c>
      <c r="IR1262" s="293">
        <f>'PREMIER TRIMES.'!E1815</f>
        <v>0</v>
      </c>
      <c r="IS1262" s="1067">
        <f>'PREMIER TRIMES.'!F1815</f>
        <v>0</v>
      </c>
      <c r="IT1262" s="1067">
        <f>'PREMIER TRIMES.'!G1815</f>
        <v>0</v>
      </c>
      <c r="IU1262" s="1067">
        <f>'PREMIER TRIMES.'!H1815</f>
        <v>0</v>
      </c>
      <c r="IV1262" s="293">
        <f>'PREMIER TRIMES.'!I1815</f>
        <v>0</v>
      </c>
      <c r="IW1262" s="293">
        <f>'PREMIER TRIMES.'!J1815</f>
        <v>0</v>
      </c>
      <c r="IX1262" s="1516">
        <f>'PREMIER TRIMES.'!K1815</f>
        <v>0</v>
      </c>
    </row>
    <row r="1263" spans="249:258" ht="16.5" thickBot="1" x14ac:dyDescent="0.3">
      <c r="IO1263" s="1484">
        <f>'PREMIER TRIMES.'!B1816</f>
        <v>0</v>
      </c>
      <c r="IP1263" s="293">
        <f>'PREMIER TRIMES.'!C1816</f>
        <v>0</v>
      </c>
      <c r="IQ1263" s="293">
        <f>'PREMIER TRIMES.'!D1816</f>
        <v>0</v>
      </c>
      <c r="IR1263" s="293">
        <f>'PREMIER TRIMES.'!E1816</f>
        <v>0</v>
      </c>
      <c r="IS1263" s="1067">
        <f>'PREMIER TRIMES.'!F1816</f>
        <v>0</v>
      </c>
      <c r="IT1263" s="1067">
        <f>'PREMIER TRIMES.'!G1816</f>
        <v>0</v>
      </c>
      <c r="IU1263" s="1067">
        <f>'PREMIER TRIMES.'!H1816</f>
        <v>0</v>
      </c>
      <c r="IV1263" s="293">
        <f>'PREMIER TRIMES.'!I1816</f>
        <v>0</v>
      </c>
      <c r="IW1263" s="293">
        <f>'PREMIER TRIMES.'!J1816</f>
        <v>0</v>
      </c>
      <c r="IX1263" s="1516">
        <f>'PREMIER TRIMES.'!K1816</f>
        <v>0</v>
      </c>
    </row>
    <row r="1264" spans="249:258" ht="16.5" thickBot="1" x14ac:dyDescent="0.3">
      <c r="IO1264" s="1484">
        <f>'PREMIER TRIMES.'!B1817</f>
        <v>0</v>
      </c>
      <c r="IP1264" s="293">
        <f>'PREMIER TRIMES.'!C1817</f>
        <v>0</v>
      </c>
      <c r="IQ1264" s="293">
        <f>'PREMIER TRIMES.'!D1817</f>
        <v>0</v>
      </c>
      <c r="IR1264" s="293">
        <f>'PREMIER TRIMES.'!E1817</f>
        <v>0</v>
      </c>
      <c r="IS1264" s="1067">
        <f>'PREMIER TRIMES.'!F1817</f>
        <v>0</v>
      </c>
      <c r="IT1264" s="1067">
        <f>'PREMIER TRIMES.'!G1817</f>
        <v>0</v>
      </c>
      <c r="IU1264" s="1067">
        <f>'PREMIER TRIMES.'!H1817</f>
        <v>0</v>
      </c>
      <c r="IV1264" s="293">
        <f>'PREMIER TRIMES.'!I1817</f>
        <v>0</v>
      </c>
      <c r="IW1264" s="293">
        <f>'PREMIER TRIMES.'!J1817</f>
        <v>0</v>
      </c>
      <c r="IX1264" s="1516">
        <f>'PREMIER TRIMES.'!K1817</f>
        <v>0</v>
      </c>
    </row>
    <row r="1265" spans="249:258" ht="16.5" thickBot="1" x14ac:dyDescent="0.3">
      <c r="IO1265" s="1484">
        <f>'PREMIER TRIMES.'!B1818</f>
        <v>0</v>
      </c>
      <c r="IP1265" s="293">
        <f>'PREMIER TRIMES.'!C1818</f>
        <v>0</v>
      </c>
      <c r="IQ1265" s="293">
        <f>'PREMIER TRIMES.'!D1818</f>
        <v>0</v>
      </c>
      <c r="IR1265" s="293">
        <f>'PREMIER TRIMES.'!E1818</f>
        <v>0</v>
      </c>
      <c r="IS1265" s="1067">
        <f>'PREMIER TRIMES.'!F1818</f>
        <v>0</v>
      </c>
      <c r="IT1265" s="1067">
        <f>'PREMIER TRIMES.'!G1818</f>
        <v>0</v>
      </c>
      <c r="IU1265" s="1067">
        <f>'PREMIER TRIMES.'!H1818</f>
        <v>0</v>
      </c>
      <c r="IV1265" s="293">
        <f>'PREMIER TRIMES.'!I1818</f>
        <v>0</v>
      </c>
      <c r="IW1265" s="293">
        <f>'PREMIER TRIMES.'!J1818</f>
        <v>0</v>
      </c>
      <c r="IX1265" s="1516">
        <f>'PREMIER TRIMES.'!K1818</f>
        <v>0</v>
      </c>
    </row>
    <row r="1266" spans="249:258" ht="16.5" thickBot="1" x14ac:dyDescent="0.3">
      <c r="IO1266" s="1484">
        <f>'PREMIER TRIMES.'!B1819</f>
        <v>0</v>
      </c>
      <c r="IP1266" s="293">
        <f>'PREMIER TRIMES.'!C1819</f>
        <v>0</v>
      </c>
      <c r="IQ1266" s="293">
        <f>'PREMIER TRIMES.'!D1819</f>
        <v>0</v>
      </c>
      <c r="IR1266" s="293">
        <f>'PREMIER TRIMES.'!E1819</f>
        <v>0</v>
      </c>
      <c r="IS1266" s="1067">
        <f>'PREMIER TRIMES.'!F1819</f>
        <v>0</v>
      </c>
      <c r="IT1266" s="1067">
        <f>'PREMIER TRIMES.'!G1819</f>
        <v>0</v>
      </c>
      <c r="IU1266" s="1067">
        <f>'PREMIER TRIMES.'!H1819</f>
        <v>0</v>
      </c>
      <c r="IV1266" s="293">
        <f>'PREMIER TRIMES.'!I1819</f>
        <v>0</v>
      </c>
      <c r="IW1266" s="293">
        <f>'PREMIER TRIMES.'!J1819</f>
        <v>0</v>
      </c>
      <c r="IX1266" s="1516">
        <f>'PREMIER TRIMES.'!K1819</f>
        <v>0</v>
      </c>
    </row>
    <row r="1267" spans="249:258" ht="16.5" thickBot="1" x14ac:dyDescent="0.3">
      <c r="IO1267" s="1484">
        <f>'PREMIER TRIMES.'!B1820</f>
        <v>0</v>
      </c>
      <c r="IP1267" s="293">
        <f>'PREMIER TRIMES.'!C1820</f>
        <v>0</v>
      </c>
      <c r="IQ1267" s="293">
        <f>'PREMIER TRIMES.'!D1820</f>
        <v>0</v>
      </c>
      <c r="IR1267" s="293">
        <f>'PREMIER TRIMES.'!E1820</f>
        <v>0</v>
      </c>
      <c r="IS1267" s="1067">
        <f>'PREMIER TRIMES.'!F1820</f>
        <v>0</v>
      </c>
      <c r="IT1267" s="1067">
        <f>'PREMIER TRIMES.'!G1820</f>
        <v>0</v>
      </c>
      <c r="IU1267" s="1067">
        <f>'PREMIER TRIMES.'!H1820</f>
        <v>0</v>
      </c>
      <c r="IV1267" s="293">
        <f>'PREMIER TRIMES.'!I1820</f>
        <v>0</v>
      </c>
      <c r="IW1267" s="293">
        <f>'PREMIER TRIMES.'!J1820</f>
        <v>0</v>
      </c>
      <c r="IX1267" s="1516">
        <f>'PREMIER TRIMES.'!K1820</f>
        <v>0</v>
      </c>
    </row>
    <row r="1268" spans="249:258" ht="16.5" thickBot="1" x14ac:dyDescent="0.3">
      <c r="IO1268" s="1484">
        <f>'PREMIER TRIMES.'!B1821</f>
        <v>0</v>
      </c>
      <c r="IP1268" s="293">
        <f>'PREMIER TRIMES.'!C1821</f>
        <v>0</v>
      </c>
      <c r="IQ1268" s="293">
        <f>'PREMIER TRIMES.'!D1821</f>
        <v>0</v>
      </c>
      <c r="IR1268" s="293">
        <f>'PREMIER TRIMES.'!E1821</f>
        <v>0</v>
      </c>
      <c r="IS1268" s="1067">
        <f>'PREMIER TRIMES.'!F1821</f>
        <v>0</v>
      </c>
      <c r="IT1268" s="1067">
        <f>'PREMIER TRIMES.'!G1821</f>
        <v>0</v>
      </c>
      <c r="IU1268" s="1067">
        <f>'PREMIER TRIMES.'!H1821</f>
        <v>0</v>
      </c>
      <c r="IV1268" s="293">
        <f>'PREMIER TRIMES.'!I1821</f>
        <v>0</v>
      </c>
      <c r="IW1268" s="293">
        <f>'PREMIER TRIMES.'!J1821</f>
        <v>0</v>
      </c>
      <c r="IX1268" s="1516">
        <f>'PREMIER TRIMES.'!K1821</f>
        <v>0</v>
      </c>
    </row>
    <row r="1269" spans="249:258" ht="16.5" thickBot="1" x14ac:dyDescent="0.3">
      <c r="IO1269" s="1484">
        <f>'PREMIER TRIMES.'!B1822</f>
        <v>0</v>
      </c>
      <c r="IP1269" s="293">
        <f>'PREMIER TRIMES.'!C1822</f>
        <v>0</v>
      </c>
      <c r="IQ1269" s="293">
        <f>'PREMIER TRIMES.'!D1822</f>
        <v>0</v>
      </c>
      <c r="IR1269" s="293">
        <f>'PREMIER TRIMES.'!E1822</f>
        <v>0</v>
      </c>
      <c r="IS1269" s="1067">
        <f>'PREMIER TRIMES.'!F1822</f>
        <v>0</v>
      </c>
      <c r="IT1269" s="1067">
        <f>'PREMIER TRIMES.'!G1822</f>
        <v>0</v>
      </c>
      <c r="IU1269" s="1067">
        <f>'PREMIER TRIMES.'!H1822</f>
        <v>0</v>
      </c>
      <c r="IV1269" s="293">
        <f>'PREMIER TRIMES.'!I1822</f>
        <v>0</v>
      </c>
      <c r="IW1269" s="293">
        <f>'PREMIER TRIMES.'!J1822</f>
        <v>0</v>
      </c>
      <c r="IX1269" s="1516">
        <f>'PREMIER TRIMES.'!K1822</f>
        <v>0</v>
      </c>
    </row>
    <row r="1270" spans="249:258" ht="16.5" thickBot="1" x14ac:dyDescent="0.3">
      <c r="IO1270" s="1484">
        <f>'PREMIER TRIMES.'!B1823</f>
        <v>0</v>
      </c>
      <c r="IP1270" s="293">
        <f>'PREMIER TRIMES.'!C1823</f>
        <v>0</v>
      </c>
      <c r="IQ1270" s="293">
        <f>'PREMIER TRIMES.'!D1823</f>
        <v>0</v>
      </c>
      <c r="IR1270" s="293">
        <f>'PREMIER TRIMES.'!E1823</f>
        <v>0</v>
      </c>
      <c r="IS1270" s="1067">
        <f>'PREMIER TRIMES.'!F1823</f>
        <v>0</v>
      </c>
      <c r="IT1270" s="1067">
        <f>'PREMIER TRIMES.'!G1823</f>
        <v>0</v>
      </c>
      <c r="IU1270" s="1067">
        <f>'PREMIER TRIMES.'!H1823</f>
        <v>0</v>
      </c>
      <c r="IV1270" s="293">
        <f>'PREMIER TRIMES.'!I1823</f>
        <v>0</v>
      </c>
      <c r="IW1270" s="293">
        <f>'PREMIER TRIMES.'!J1823</f>
        <v>0</v>
      </c>
      <c r="IX1270" s="1516">
        <f>'PREMIER TRIMES.'!K1823</f>
        <v>0</v>
      </c>
    </row>
    <row r="1271" spans="249:258" ht="16.5" thickBot="1" x14ac:dyDescent="0.3">
      <c r="IO1271" s="1484">
        <f>'PREMIER TRIMES.'!B1824</f>
        <v>0</v>
      </c>
      <c r="IP1271" s="293">
        <f>'PREMIER TRIMES.'!C1824</f>
        <v>0</v>
      </c>
      <c r="IQ1271" s="293">
        <f>'PREMIER TRIMES.'!D1824</f>
        <v>0</v>
      </c>
      <c r="IR1271" s="293">
        <f>'PREMIER TRIMES.'!E1824</f>
        <v>0</v>
      </c>
      <c r="IS1271" s="1067">
        <f>'PREMIER TRIMES.'!F1824</f>
        <v>0</v>
      </c>
      <c r="IT1271" s="1067">
        <f>'PREMIER TRIMES.'!G1824</f>
        <v>0</v>
      </c>
      <c r="IU1271" s="1067">
        <f>'PREMIER TRIMES.'!H1824</f>
        <v>0</v>
      </c>
      <c r="IV1271" s="293">
        <f>'PREMIER TRIMES.'!I1824</f>
        <v>0</v>
      </c>
      <c r="IW1271" s="293">
        <f>'PREMIER TRIMES.'!J1824</f>
        <v>0</v>
      </c>
      <c r="IX1271" s="1516">
        <f>'PREMIER TRIMES.'!K1824</f>
        <v>0</v>
      </c>
    </row>
    <row r="1272" spans="249:258" ht="16.5" thickBot="1" x14ac:dyDescent="0.3">
      <c r="IO1272" s="1484">
        <f>'PREMIER TRIMES.'!B1825</f>
        <v>0</v>
      </c>
      <c r="IP1272" s="293">
        <f>'PREMIER TRIMES.'!C1825</f>
        <v>0</v>
      </c>
      <c r="IQ1272" s="293">
        <f>'PREMIER TRIMES.'!D1825</f>
        <v>0</v>
      </c>
      <c r="IR1272" s="293">
        <f>'PREMIER TRIMES.'!E1825</f>
        <v>0</v>
      </c>
      <c r="IS1272" s="1067">
        <f>'PREMIER TRIMES.'!F1825</f>
        <v>0</v>
      </c>
      <c r="IT1272" s="1067">
        <f>'PREMIER TRIMES.'!G1825</f>
        <v>0</v>
      </c>
      <c r="IU1272" s="1067">
        <f>'PREMIER TRIMES.'!H1825</f>
        <v>0</v>
      </c>
      <c r="IV1272" s="293">
        <f>'PREMIER TRIMES.'!I1825</f>
        <v>0</v>
      </c>
      <c r="IW1272" s="293">
        <f>'PREMIER TRIMES.'!J1825</f>
        <v>0</v>
      </c>
      <c r="IX1272" s="1516">
        <f>'PREMIER TRIMES.'!K1825</f>
        <v>0</v>
      </c>
    </row>
    <row r="1273" spans="249:258" ht="16.5" thickBot="1" x14ac:dyDescent="0.3">
      <c r="IO1273" s="1484">
        <f>'PREMIER TRIMES.'!B1826</f>
        <v>0</v>
      </c>
      <c r="IP1273" s="293">
        <f>'PREMIER TRIMES.'!C1826</f>
        <v>0</v>
      </c>
      <c r="IQ1273" s="293">
        <f>'PREMIER TRIMES.'!D1826</f>
        <v>0</v>
      </c>
      <c r="IR1273" s="293">
        <f>'PREMIER TRIMES.'!E1826</f>
        <v>0</v>
      </c>
      <c r="IS1273" s="1067">
        <f>'PREMIER TRIMES.'!F1826</f>
        <v>0</v>
      </c>
      <c r="IT1273" s="1067">
        <f>'PREMIER TRIMES.'!G1826</f>
        <v>0</v>
      </c>
      <c r="IU1273" s="1067">
        <f>'PREMIER TRIMES.'!H1826</f>
        <v>0</v>
      </c>
      <c r="IV1273" s="293">
        <f>'PREMIER TRIMES.'!I1826</f>
        <v>0</v>
      </c>
      <c r="IW1273" s="293">
        <f>'PREMIER TRIMES.'!J1826</f>
        <v>0</v>
      </c>
      <c r="IX1273" s="1516">
        <f>'PREMIER TRIMES.'!K1826</f>
        <v>0</v>
      </c>
    </row>
    <row r="1274" spans="249:258" ht="16.5" thickBot="1" x14ac:dyDescent="0.3">
      <c r="IO1274" s="1484">
        <f>'PREMIER TRIMES.'!B1827</f>
        <v>0</v>
      </c>
      <c r="IP1274" s="293">
        <f>'PREMIER TRIMES.'!C1827</f>
        <v>0</v>
      </c>
      <c r="IQ1274" s="293">
        <f>'PREMIER TRIMES.'!D1827</f>
        <v>0</v>
      </c>
      <c r="IR1274" s="293">
        <f>'PREMIER TRIMES.'!E1827</f>
        <v>0</v>
      </c>
      <c r="IS1274" s="1067">
        <f>'PREMIER TRIMES.'!F1827</f>
        <v>0</v>
      </c>
      <c r="IT1274" s="1067">
        <f>'PREMIER TRIMES.'!G1827</f>
        <v>0</v>
      </c>
      <c r="IU1274" s="1067">
        <f>'PREMIER TRIMES.'!H1827</f>
        <v>0</v>
      </c>
      <c r="IV1274" s="293">
        <f>'PREMIER TRIMES.'!I1827</f>
        <v>0</v>
      </c>
      <c r="IW1274" s="293">
        <f>'PREMIER TRIMES.'!J1827</f>
        <v>0</v>
      </c>
      <c r="IX1274" s="1516">
        <f>'PREMIER TRIMES.'!K1827</f>
        <v>0</v>
      </c>
    </row>
    <row r="1275" spans="249:258" ht="16.5" thickBot="1" x14ac:dyDescent="0.3">
      <c r="IO1275" s="1484">
        <f>'PREMIER TRIMES.'!B1828</f>
        <v>0</v>
      </c>
      <c r="IP1275" s="293">
        <f>'PREMIER TRIMES.'!C1828</f>
        <v>0</v>
      </c>
      <c r="IQ1275" s="293">
        <f>'PREMIER TRIMES.'!D1828</f>
        <v>0</v>
      </c>
      <c r="IR1275" s="293">
        <f>'PREMIER TRIMES.'!E1828</f>
        <v>0</v>
      </c>
      <c r="IS1275" s="1067">
        <f>'PREMIER TRIMES.'!F1828</f>
        <v>0</v>
      </c>
      <c r="IT1275" s="1067">
        <f>'PREMIER TRIMES.'!G1828</f>
        <v>0</v>
      </c>
      <c r="IU1275" s="1067">
        <f>'PREMIER TRIMES.'!H1828</f>
        <v>0</v>
      </c>
      <c r="IV1275" s="293">
        <f>'PREMIER TRIMES.'!I1828</f>
        <v>0</v>
      </c>
      <c r="IW1275" s="293">
        <f>'PREMIER TRIMES.'!J1828</f>
        <v>0</v>
      </c>
      <c r="IX1275" s="1516">
        <f>'PREMIER TRIMES.'!K1828</f>
        <v>0</v>
      </c>
    </row>
    <row r="1276" spans="249:258" ht="16.5" thickBot="1" x14ac:dyDescent="0.3">
      <c r="IO1276" s="1484">
        <f>'PREMIER TRIMES.'!B1829</f>
        <v>0</v>
      </c>
      <c r="IP1276" s="293">
        <f>'PREMIER TRIMES.'!C1829</f>
        <v>0</v>
      </c>
      <c r="IQ1276" s="293">
        <f>'PREMIER TRIMES.'!D1829</f>
        <v>0</v>
      </c>
      <c r="IR1276" s="293">
        <f>'PREMIER TRIMES.'!E1829</f>
        <v>0</v>
      </c>
      <c r="IS1276" s="1067">
        <f>'PREMIER TRIMES.'!F1829</f>
        <v>0</v>
      </c>
      <c r="IT1276" s="1067">
        <f>'PREMIER TRIMES.'!G1829</f>
        <v>0</v>
      </c>
      <c r="IU1276" s="1067">
        <f>'PREMIER TRIMES.'!H1829</f>
        <v>0</v>
      </c>
      <c r="IV1276" s="293">
        <f>'PREMIER TRIMES.'!I1829</f>
        <v>0</v>
      </c>
      <c r="IW1276" s="293">
        <f>'PREMIER TRIMES.'!J1829</f>
        <v>0</v>
      </c>
      <c r="IX1276" s="1516">
        <f>'PREMIER TRIMES.'!K1829</f>
        <v>0</v>
      </c>
    </row>
    <row r="1277" spans="249:258" ht="16.5" thickBot="1" x14ac:dyDescent="0.3">
      <c r="IO1277" s="1484">
        <f>'PREMIER TRIMES.'!B1830</f>
        <v>0</v>
      </c>
      <c r="IP1277" s="293">
        <f>'PREMIER TRIMES.'!C1830</f>
        <v>0</v>
      </c>
      <c r="IQ1277" s="293">
        <f>'PREMIER TRIMES.'!D1830</f>
        <v>0</v>
      </c>
      <c r="IR1277" s="293">
        <f>'PREMIER TRIMES.'!E1830</f>
        <v>0</v>
      </c>
      <c r="IS1277" s="1067">
        <f>'PREMIER TRIMES.'!F1830</f>
        <v>0</v>
      </c>
      <c r="IT1277" s="1067">
        <f>'PREMIER TRIMES.'!G1830</f>
        <v>0</v>
      </c>
      <c r="IU1277" s="1067">
        <f>'PREMIER TRIMES.'!H1830</f>
        <v>0</v>
      </c>
      <c r="IV1277" s="293">
        <f>'PREMIER TRIMES.'!I1830</f>
        <v>0</v>
      </c>
      <c r="IW1277" s="293">
        <f>'PREMIER TRIMES.'!J1830</f>
        <v>0</v>
      </c>
      <c r="IX1277" s="1516">
        <f>'PREMIER TRIMES.'!K1830</f>
        <v>0</v>
      </c>
    </row>
    <row r="1278" spans="249:258" ht="16.5" thickBot="1" x14ac:dyDescent="0.3">
      <c r="IO1278" s="1484">
        <f>'PREMIER TRIMES.'!B1831</f>
        <v>0</v>
      </c>
      <c r="IP1278" s="293">
        <f>'PREMIER TRIMES.'!C1831</f>
        <v>0</v>
      </c>
      <c r="IQ1278" s="293">
        <f>'PREMIER TRIMES.'!D1831</f>
        <v>0</v>
      </c>
      <c r="IR1278" s="293">
        <f>'PREMIER TRIMES.'!E1831</f>
        <v>0</v>
      </c>
      <c r="IS1278" s="1067">
        <f>'PREMIER TRIMES.'!F1831</f>
        <v>0</v>
      </c>
      <c r="IT1278" s="1067">
        <f>'PREMIER TRIMES.'!G1831</f>
        <v>0</v>
      </c>
      <c r="IU1278" s="1067">
        <f>'PREMIER TRIMES.'!H1831</f>
        <v>0</v>
      </c>
      <c r="IV1278" s="293">
        <f>'PREMIER TRIMES.'!I1831</f>
        <v>0</v>
      </c>
      <c r="IW1278" s="293">
        <f>'PREMIER TRIMES.'!J1831</f>
        <v>0</v>
      </c>
      <c r="IX1278" s="1516">
        <f>'PREMIER TRIMES.'!K1831</f>
        <v>0</v>
      </c>
    </row>
    <row r="1279" spans="249:258" ht="16.5" thickBot="1" x14ac:dyDescent="0.3">
      <c r="IO1279" s="1484">
        <f>'PREMIER TRIMES.'!B1832</f>
        <v>0</v>
      </c>
      <c r="IP1279" s="293">
        <f>'PREMIER TRIMES.'!C1832</f>
        <v>0</v>
      </c>
      <c r="IQ1279" s="293">
        <f>'PREMIER TRIMES.'!D1832</f>
        <v>0</v>
      </c>
      <c r="IR1279" s="293">
        <f>'PREMIER TRIMES.'!E1832</f>
        <v>0</v>
      </c>
      <c r="IS1279" s="1067">
        <f>'PREMIER TRIMES.'!F1832</f>
        <v>0</v>
      </c>
      <c r="IT1279" s="1067">
        <f>'PREMIER TRIMES.'!G1832</f>
        <v>0</v>
      </c>
      <c r="IU1279" s="1067">
        <f>'PREMIER TRIMES.'!H1832</f>
        <v>0</v>
      </c>
      <c r="IV1279" s="293">
        <f>'PREMIER TRIMES.'!I1832</f>
        <v>0</v>
      </c>
      <c r="IW1279" s="293">
        <f>'PREMIER TRIMES.'!J1832</f>
        <v>0</v>
      </c>
      <c r="IX1279" s="1516">
        <f>'PREMIER TRIMES.'!K1832</f>
        <v>0</v>
      </c>
    </row>
    <row r="1280" spans="249:258" ht="21" customHeight="1" thickBot="1" x14ac:dyDescent="0.3">
      <c r="IO1280" s="2157" t="s">
        <v>1165</v>
      </c>
      <c r="IP1280" s="2159"/>
      <c r="IQ1280" s="2159"/>
      <c r="IR1280" s="2159"/>
      <c r="IS1280" s="2159"/>
      <c r="IT1280" s="2159"/>
      <c r="IU1280" s="2158"/>
      <c r="IV1280" s="2157" t="s">
        <v>297</v>
      </c>
      <c r="IW1280" s="2158"/>
      <c r="IX1280" s="2149" t="s">
        <v>1164</v>
      </c>
    </row>
    <row r="1281" spans="249:258" ht="67.5" customHeight="1" thickBot="1" x14ac:dyDescent="0.3">
      <c r="IO1281" s="1233" t="s">
        <v>1</v>
      </c>
      <c r="IP1281" s="1235" t="s">
        <v>151</v>
      </c>
      <c r="IQ1281" s="1236" t="s">
        <v>152</v>
      </c>
      <c r="IR1281" s="1234" t="s">
        <v>158</v>
      </c>
      <c r="IS1281" s="1234" t="s">
        <v>153</v>
      </c>
      <c r="IT1281" s="1247" t="s">
        <v>295</v>
      </c>
      <c r="IU1281" s="1236" t="s">
        <v>296</v>
      </c>
      <c r="IV1281" s="1234" t="s">
        <v>298</v>
      </c>
      <c r="IW1281" s="1234" t="s">
        <v>299</v>
      </c>
      <c r="IX1281" s="2150"/>
    </row>
    <row r="1282" spans="249:258" ht="16.5" thickBot="1" x14ac:dyDescent="0.3">
      <c r="IO1282" s="1484">
        <f>'PREMIER TRIMES.'!B1835</f>
        <v>0</v>
      </c>
      <c r="IP1282" s="293">
        <f>'PREMIER TRIMES.'!C1835</f>
        <v>0</v>
      </c>
      <c r="IQ1282" s="293">
        <f>'PREMIER TRIMES.'!D1835</f>
        <v>0</v>
      </c>
      <c r="IR1282" s="293">
        <f>'PREMIER TRIMES.'!E1835</f>
        <v>0</v>
      </c>
      <c r="IS1282" s="1067">
        <f>'PREMIER TRIMES.'!F1835</f>
        <v>0</v>
      </c>
      <c r="IT1282" s="1067">
        <f>'PREMIER TRIMES.'!G1835</f>
        <v>0</v>
      </c>
      <c r="IU1282" s="1067">
        <f>'PREMIER TRIMES.'!H1835</f>
        <v>0</v>
      </c>
      <c r="IV1282" s="293">
        <f>'PREMIER TRIMES.'!I1835</f>
        <v>0</v>
      </c>
      <c r="IW1282" s="293">
        <f>'PREMIER TRIMES.'!J1835</f>
        <v>0</v>
      </c>
      <c r="IX1282" s="1516">
        <f>'PREMIER TRIMES.'!K1835</f>
        <v>0</v>
      </c>
    </row>
    <row r="1283" spans="249:258" ht="16.5" thickBot="1" x14ac:dyDescent="0.3">
      <c r="IO1283" s="1484">
        <f>'PREMIER TRIMES.'!B1836</f>
        <v>0</v>
      </c>
      <c r="IP1283" s="293">
        <f>'PREMIER TRIMES.'!C1836</f>
        <v>0</v>
      </c>
      <c r="IQ1283" s="293">
        <f>'PREMIER TRIMES.'!D1836</f>
        <v>0</v>
      </c>
      <c r="IR1283" s="293">
        <f>'PREMIER TRIMES.'!E1836</f>
        <v>0</v>
      </c>
      <c r="IS1283" s="1067">
        <f>'PREMIER TRIMES.'!F1836</f>
        <v>0</v>
      </c>
      <c r="IT1283" s="1067">
        <f>'PREMIER TRIMES.'!G1836</f>
        <v>0</v>
      </c>
      <c r="IU1283" s="1067">
        <f>'PREMIER TRIMES.'!H1836</f>
        <v>0</v>
      </c>
      <c r="IV1283" s="293">
        <f>'PREMIER TRIMES.'!I1836</f>
        <v>0</v>
      </c>
      <c r="IW1283" s="293">
        <f>'PREMIER TRIMES.'!J1836</f>
        <v>0</v>
      </c>
      <c r="IX1283" s="1516">
        <f>'PREMIER TRIMES.'!K1836</f>
        <v>0</v>
      </c>
    </row>
    <row r="1284" spans="249:258" ht="16.5" thickBot="1" x14ac:dyDescent="0.3">
      <c r="IO1284" s="1484">
        <f>'PREMIER TRIMES.'!B1837</f>
        <v>0</v>
      </c>
      <c r="IP1284" s="293">
        <f>'PREMIER TRIMES.'!C1837</f>
        <v>0</v>
      </c>
      <c r="IQ1284" s="293">
        <f>'PREMIER TRIMES.'!D1837</f>
        <v>0</v>
      </c>
      <c r="IR1284" s="293">
        <f>'PREMIER TRIMES.'!E1837</f>
        <v>0</v>
      </c>
      <c r="IS1284" s="1067">
        <f>'PREMIER TRIMES.'!F1837</f>
        <v>0</v>
      </c>
      <c r="IT1284" s="1067">
        <f>'PREMIER TRIMES.'!G1837</f>
        <v>0</v>
      </c>
      <c r="IU1284" s="1067">
        <f>'PREMIER TRIMES.'!H1837</f>
        <v>0</v>
      </c>
      <c r="IV1284" s="293">
        <f>'PREMIER TRIMES.'!I1837</f>
        <v>0</v>
      </c>
      <c r="IW1284" s="293">
        <f>'PREMIER TRIMES.'!J1837</f>
        <v>0</v>
      </c>
      <c r="IX1284" s="1516">
        <f>'PREMIER TRIMES.'!K1837</f>
        <v>0</v>
      </c>
    </row>
    <row r="1285" spans="249:258" ht="16.5" thickBot="1" x14ac:dyDescent="0.3">
      <c r="IO1285" s="1484">
        <f>'PREMIER TRIMES.'!B1838</f>
        <v>0</v>
      </c>
      <c r="IP1285" s="293">
        <f>'PREMIER TRIMES.'!C1838</f>
        <v>0</v>
      </c>
      <c r="IQ1285" s="293">
        <f>'PREMIER TRIMES.'!D1838</f>
        <v>0</v>
      </c>
      <c r="IR1285" s="293">
        <f>'PREMIER TRIMES.'!E1838</f>
        <v>0</v>
      </c>
      <c r="IS1285" s="1067">
        <f>'PREMIER TRIMES.'!F1838</f>
        <v>0</v>
      </c>
      <c r="IT1285" s="1067">
        <f>'PREMIER TRIMES.'!G1838</f>
        <v>0</v>
      </c>
      <c r="IU1285" s="1067">
        <f>'PREMIER TRIMES.'!H1838</f>
        <v>0</v>
      </c>
      <c r="IV1285" s="293">
        <f>'PREMIER TRIMES.'!I1838</f>
        <v>0</v>
      </c>
      <c r="IW1285" s="293">
        <f>'PREMIER TRIMES.'!J1838</f>
        <v>0</v>
      </c>
      <c r="IX1285" s="1516">
        <f>'PREMIER TRIMES.'!K1838</f>
        <v>0</v>
      </c>
    </row>
    <row r="1286" spans="249:258" ht="16.5" thickBot="1" x14ac:dyDescent="0.3">
      <c r="IO1286" s="1484">
        <f>'PREMIER TRIMES.'!B1839</f>
        <v>0</v>
      </c>
      <c r="IP1286" s="293">
        <f>'PREMIER TRIMES.'!C1839</f>
        <v>0</v>
      </c>
      <c r="IQ1286" s="293">
        <f>'PREMIER TRIMES.'!D1839</f>
        <v>0</v>
      </c>
      <c r="IR1286" s="293">
        <f>'PREMIER TRIMES.'!E1839</f>
        <v>0</v>
      </c>
      <c r="IS1286" s="1067">
        <f>'PREMIER TRIMES.'!F1839</f>
        <v>0</v>
      </c>
      <c r="IT1286" s="1067">
        <f>'PREMIER TRIMES.'!G1839</f>
        <v>0</v>
      </c>
      <c r="IU1286" s="1067">
        <f>'PREMIER TRIMES.'!H1839</f>
        <v>0</v>
      </c>
      <c r="IV1286" s="293">
        <f>'PREMIER TRIMES.'!I1839</f>
        <v>0</v>
      </c>
      <c r="IW1286" s="293">
        <f>'PREMIER TRIMES.'!J1839</f>
        <v>0</v>
      </c>
      <c r="IX1286" s="1516">
        <f>'PREMIER TRIMES.'!K1839</f>
        <v>0</v>
      </c>
    </row>
    <row r="1287" spans="249:258" ht="16.5" thickBot="1" x14ac:dyDescent="0.3">
      <c r="IO1287" s="1484">
        <f>'PREMIER TRIMES.'!B1840</f>
        <v>0</v>
      </c>
      <c r="IP1287" s="293">
        <f>'PREMIER TRIMES.'!C1840</f>
        <v>0</v>
      </c>
      <c r="IQ1287" s="293">
        <f>'PREMIER TRIMES.'!D1840</f>
        <v>0</v>
      </c>
      <c r="IR1287" s="293">
        <f>'PREMIER TRIMES.'!E1840</f>
        <v>0</v>
      </c>
      <c r="IS1287" s="1067">
        <f>'PREMIER TRIMES.'!F1840</f>
        <v>0</v>
      </c>
      <c r="IT1287" s="1067">
        <f>'PREMIER TRIMES.'!G1840</f>
        <v>0</v>
      </c>
      <c r="IU1287" s="1067">
        <f>'PREMIER TRIMES.'!H1840</f>
        <v>0</v>
      </c>
      <c r="IV1287" s="293">
        <f>'PREMIER TRIMES.'!I1840</f>
        <v>0</v>
      </c>
      <c r="IW1287" s="293">
        <f>'PREMIER TRIMES.'!J1840</f>
        <v>0</v>
      </c>
      <c r="IX1287" s="1516">
        <f>'PREMIER TRIMES.'!K1840</f>
        <v>0</v>
      </c>
    </row>
    <row r="1288" spans="249:258" ht="16.5" thickBot="1" x14ac:dyDescent="0.3">
      <c r="IO1288" s="1484">
        <f>'PREMIER TRIMES.'!B1841</f>
        <v>0</v>
      </c>
      <c r="IP1288" s="293">
        <f>'PREMIER TRIMES.'!C1841</f>
        <v>0</v>
      </c>
      <c r="IQ1288" s="293">
        <f>'PREMIER TRIMES.'!D1841</f>
        <v>0</v>
      </c>
      <c r="IR1288" s="293">
        <f>'PREMIER TRIMES.'!E1841</f>
        <v>0</v>
      </c>
      <c r="IS1288" s="1067">
        <f>'PREMIER TRIMES.'!F1841</f>
        <v>0</v>
      </c>
      <c r="IT1288" s="1067">
        <f>'PREMIER TRIMES.'!G1841</f>
        <v>0</v>
      </c>
      <c r="IU1288" s="1067">
        <f>'PREMIER TRIMES.'!H1841</f>
        <v>0</v>
      </c>
      <c r="IV1288" s="293">
        <f>'PREMIER TRIMES.'!I1841</f>
        <v>0</v>
      </c>
      <c r="IW1288" s="293">
        <f>'PREMIER TRIMES.'!J1841</f>
        <v>0</v>
      </c>
      <c r="IX1288" s="1516">
        <f>'PREMIER TRIMES.'!K1841</f>
        <v>0</v>
      </c>
    </row>
    <row r="1289" spans="249:258" ht="16.5" thickBot="1" x14ac:dyDescent="0.3">
      <c r="IO1289" s="1484">
        <f>'PREMIER TRIMES.'!B1842</f>
        <v>0</v>
      </c>
      <c r="IP1289" s="293">
        <f>'PREMIER TRIMES.'!C1842</f>
        <v>0</v>
      </c>
      <c r="IQ1289" s="293">
        <f>'PREMIER TRIMES.'!D1842</f>
        <v>0</v>
      </c>
      <c r="IR1289" s="293">
        <f>'PREMIER TRIMES.'!E1842</f>
        <v>0</v>
      </c>
      <c r="IS1289" s="1067">
        <f>'PREMIER TRIMES.'!F1842</f>
        <v>0</v>
      </c>
      <c r="IT1289" s="1067">
        <f>'PREMIER TRIMES.'!G1842</f>
        <v>0</v>
      </c>
      <c r="IU1289" s="1067">
        <f>'PREMIER TRIMES.'!H1842</f>
        <v>0</v>
      </c>
      <c r="IV1289" s="293">
        <f>'PREMIER TRIMES.'!I1842</f>
        <v>0</v>
      </c>
      <c r="IW1289" s="293">
        <f>'PREMIER TRIMES.'!J1842</f>
        <v>0</v>
      </c>
      <c r="IX1289" s="1516">
        <f>'PREMIER TRIMES.'!K1842</f>
        <v>0</v>
      </c>
    </row>
    <row r="1290" spans="249:258" ht="16.5" thickBot="1" x14ac:dyDescent="0.3">
      <c r="IO1290" s="1484">
        <f>'PREMIER TRIMES.'!B1843</f>
        <v>0</v>
      </c>
      <c r="IP1290" s="293">
        <f>'PREMIER TRIMES.'!C1843</f>
        <v>0</v>
      </c>
      <c r="IQ1290" s="293">
        <f>'PREMIER TRIMES.'!D1843</f>
        <v>0</v>
      </c>
      <c r="IR1290" s="293">
        <f>'PREMIER TRIMES.'!E1843</f>
        <v>0</v>
      </c>
      <c r="IS1290" s="1067">
        <f>'PREMIER TRIMES.'!F1843</f>
        <v>0</v>
      </c>
      <c r="IT1290" s="1067">
        <f>'PREMIER TRIMES.'!G1843</f>
        <v>0</v>
      </c>
      <c r="IU1290" s="1067">
        <f>'PREMIER TRIMES.'!H1843</f>
        <v>0</v>
      </c>
      <c r="IV1290" s="293">
        <f>'PREMIER TRIMES.'!I1843</f>
        <v>0</v>
      </c>
      <c r="IW1290" s="293">
        <f>'PREMIER TRIMES.'!J1843</f>
        <v>0</v>
      </c>
      <c r="IX1290" s="1516">
        <f>'PREMIER TRIMES.'!K1843</f>
        <v>0</v>
      </c>
    </row>
    <row r="1291" spans="249:258" ht="16.5" thickBot="1" x14ac:dyDescent="0.3">
      <c r="IO1291" s="1484">
        <f>'PREMIER TRIMES.'!B1844</f>
        <v>0</v>
      </c>
      <c r="IP1291" s="293">
        <f>'PREMIER TRIMES.'!C1844</f>
        <v>0</v>
      </c>
      <c r="IQ1291" s="293">
        <f>'PREMIER TRIMES.'!D1844</f>
        <v>0</v>
      </c>
      <c r="IR1291" s="293">
        <f>'PREMIER TRIMES.'!E1844</f>
        <v>0</v>
      </c>
      <c r="IS1291" s="1067">
        <f>'PREMIER TRIMES.'!F1844</f>
        <v>0</v>
      </c>
      <c r="IT1291" s="1067">
        <f>'PREMIER TRIMES.'!G1844</f>
        <v>0</v>
      </c>
      <c r="IU1291" s="1067">
        <f>'PREMIER TRIMES.'!H1844</f>
        <v>0</v>
      </c>
      <c r="IV1291" s="293">
        <f>'PREMIER TRIMES.'!I1844</f>
        <v>0</v>
      </c>
      <c r="IW1291" s="293">
        <f>'PREMIER TRIMES.'!J1844</f>
        <v>0</v>
      </c>
      <c r="IX1291" s="1516">
        <f>'PREMIER TRIMES.'!K1844</f>
        <v>0</v>
      </c>
    </row>
    <row r="1292" spans="249:258" ht="16.5" thickBot="1" x14ac:dyDescent="0.3">
      <c r="IO1292" s="1484">
        <f>'PREMIER TRIMES.'!B1845</f>
        <v>0</v>
      </c>
      <c r="IP1292" s="293">
        <f>'PREMIER TRIMES.'!C1845</f>
        <v>0</v>
      </c>
      <c r="IQ1292" s="293">
        <f>'PREMIER TRIMES.'!D1845</f>
        <v>0</v>
      </c>
      <c r="IR1292" s="293">
        <f>'PREMIER TRIMES.'!E1845</f>
        <v>0</v>
      </c>
      <c r="IS1292" s="1067">
        <f>'PREMIER TRIMES.'!F1845</f>
        <v>0</v>
      </c>
      <c r="IT1292" s="1067">
        <f>'PREMIER TRIMES.'!G1845</f>
        <v>0</v>
      </c>
      <c r="IU1292" s="1067">
        <f>'PREMIER TRIMES.'!H1845</f>
        <v>0</v>
      </c>
      <c r="IV1292" s="293">
        <f>'PREMIER TRIMES.'!I1845</f>
        <v>0</v>
      </c>
      <c r="IW1292" s="293">
        <f>'PREMIER TRIMES.'!J1845</f>
        <v>0</v>
      </c>
      <c r="IX1292" s="1516">
        <f>'PREMIER TRIMES.'!K1845</f>
        <v>0</v>
      </c>
    </row>
    <row r="1293" spans="249:258" ht="16.5" thickBot="1" x14ac:dyDescent="0.3">
      <c r="IO1293" s="1484">
        <f>'PREMIER TRIMES.'!B1846</f>
        <v>0</v>
      </c>
      <c r="IP1293" s="293">
        <f>'PREMIER TRIMES.'!C1846</f>
        <v>0</v>
      </c>
      <c r="IQ1293" s="293">
        <f>'PREMIER TRIMES.'!D1846</f>
        <v>0</v>
      </c>
      <c r="IR1293" s="293">
        <f>'PREMIER TRIMES.'!E1846</f>
        <v>0</v>
      </c>
      <c r="IS1293" s="1067">
        <f>'PREMIER TRIMES.'!F1846</f>
        <v>0</v>
      </c>
      <c r="IT1293" s="1067">
        <f>'PREMIER TRIMES.'!G1846</f>
        <v>0</v>
      </c>
      <c r="IU1293" s="1067">
        <f>'PREMIER TRIMES.'!H1846</f>
        <v>0</v>
      </c>
      <c r="IV1293" s="293">
        <f>'PREMIER TRIMES.'!I1846</f>
        <v>0</v>
      </c>
      <c r="IW1293" s="293">
        <f>'PREMIER TRIMES.'!J1846</f>
        <v>0</v>
      </c>
      <c r="IX1293" s="1516">
        <f>'PREMIER TRIMES.'!K1846</f>
        <v>0</v>
      </c>
    </row>
    <row r="1294" spans="249:258" ht="16.5" thickBot="1" x14ac:dyDescent="0.3">
      <c r="IO1294" s="1484">
        <f>'PREMIER TRIMES.'!B1847</f>
        <v>0</v>
      </c>
      <c r="IP1294" s="293">
        <f>'PREMIER TRIMES.'!C1847</f>
        <v>0</v>
      </c>
      <c r="IQ1294" s="293">
        <f>'PREMIER TRIMES.'!D1847</f>
        <v>0</v>
      </c>
      <c r="IR1294" s="293">
        <f>'PREMIER TRIMES.'!E1847</f>
        <v>0</v>
      </c>
      <c r="IS1294" s="1067">
        <f>'PREMIER TRIMES.'!F1847</f>
        <v>0</v>
      </c>
      <c r="IT1294" s="1067">
        <f>'PREMIER TRIMES.'!G1847</f>
        <v>0</v>
      </c>
      <c r="IU1294" s="1067">
        <f>'PREMIER TRIMES.'!H1847</f>
        <v>0</v>
      </c>
      <c r="IV1294" s="293">
        <f>'PREMIER TRIMES.'!I1847</f>
        <v>0</v>
      </c>
      <c r="IW1294" s="293">
        <f>'PREMIER TRIMES.'!J1847</f>
        <v>0</v>
      </c>
      <c r="IX1294" s="1516">
        <f>'PREMIER TRIMES.'!K1847</f>
        <v>0</v>
      </c>
    </row>
    <row r="1295" spans="249:258" ht="16.5" thickBot="1" x14ac:dyDescent="0.3">
      <c r="IO1295" s="1484">
        <f>'PREMIER TRIMES.'!B1848</f>
        <v>0</v>
      </c>
      <c r="IP1295" s="293">
        <f>'PREMIER TRIMES.'!C1848</f>
        <v>0</v>
      </c>
      <c r="IQ1295" s="293">
        <f>'PREMIER TRIMES.'!D1848</f>
        <v>0</v>
      </c>
      <c r="IR1295" s="293">
        <f>'PREMIER TRIMES.'!E1848</f>
        <v>0</v>
      </c>
      <c r="IS1295" s="1067">
        <f>'PREMIER TRIMES.'!F1848</f>
        <v>0</v>
      </c>
      <c r="IT1295" s="1067">
        <f>'PREMIER TRIMES.'!G1848</f>
        <v>0</v>
      </c>
      <c r="IU1295" s="1067">
        <f>'PREMIER TRIMES.'!H1848</f>
        <v>0</v>
      </c>
      <c r="IV1295" s="293">
        <f>'PREMIER TRIMES.'!I1848</f>
        <v>0</v>
      </c>
      <c r="IW1295" s="293">
        <f>'PREMIER TRIMES.'!J1848</f>
        <v>0</v>
      </c>
      <c r="IX1295" s="1516">
        <f>'PREMIER TRIMES.'!K1848</f>
        <v>0</v>
      </c>
    </row>
    <row r="1296" spans="249:258" ht="16.5" thickBot="1" x14ac:dyDescent="0.3">
      <c r="IO1296" s="1484">
        <f>'PREMIER TRIMES.'!B1849</f>
        <v>0</v>
      </c>
      <c r="IP1296" s="293">
        <f>'PREMIER TRIMES.'!C1849</f>
        <v>0</v>
      </c>
      <c r="IQ1296" s="293">
        <f>'PREMIER TRIMES.'!D1849</f>
        <v>0</v>
      </c>
      <c r="IR1296" s="293">
        <f>'PREMIER TRIMES.'!E1849</f>
        <v>0</v>
      </c>
      <c r="IS1296" s="1067">
        <f>'PREMIER TRIMES.'!F1849</f>
        <v>0</v>
      </c>
      <c r="IT1296" s="1067">
        <f>'PREMIER TRIMES.'!G1849</f>
        <v>0</v>
      </c>
      <c r="IU1296" s="1067">
        <f>'PREMIER TRIMES.'!H1849</f>
        <v>0</v>
      </c>
      <c r="IV1296" s="293">
        <f>'PREMIER TRIMES.'!I1849</f>
        <v>0</v>
      </c>
      <c r="IW1296" s="293">
        <f>'PREMIER TRIMES.'!J1849</f>
        <v>0</v>
      </c>
      <c r="IX1296" s="1516">
        <f>'PREMIER TRIMES.'!K1849</f>
        <v>0</v>
      </c>
    </row>
    <row r="1297" spans="249:258" ht="16.5" thickBot="1" x14ac:dyDescent="0.3">
      <c r="IO1297" s="1484">
        <f>'PREMIER TRIMES.'!B1850</f>
        <v>0</v>
      </c>
      <c r="IP1297" s="293">
        <f>'PREMIER TRIMES.'!C1850</f>
        <v>0</v>
      </c>
      <c r="IQ1297" s="293">
        <f>'PREMIER TRIMES.'!D1850</f>
        <v>0</v>
      </c>
      <c r="IR1297" s="293">
        <f>'PREMIER TRIMES.'!E1850</f>
        <v>0</v>
      </c>
      <c r="IS1297" s="1067">
        <f>'PREMIER TRIMES.'!F1850</f>
        <v>0</v>
      </c>
      <c r="IT1297" s="1067">
        <f>'PREMIER TRIMES.'!G1850</f>
        <v>0</v>
      </c>
      <c r="IU1297" s="1067">
        <f>'PREMIER TRIMES.'!H1850</f>
        <v>0</v>
      </c>
      <c r="IV1297" s="293">
        <f>'PREMIER TRIMES.'!I1850</f>
        <v>0</v>
      </c>
      <c r="IW1297" s="293">
        <f>'PREMIER TRIMES.'!J1850</f>
        <v>0</v>
      </c>
      <c r="IX1297" s="1516">
        <f>'PREMIER TRIMES.'!K1850</f>
        <v>0</v>
      </c>
    </row>
    <row r="1298" spans="249:258" ht="16.5" thickBot="1" x14ac:dyDescent="0.3">
      <c r="IO1298" s="1484">
        <f>'PREMIER TRIMES.'!B1851</f>
        <v>0</v>
      </c>
      <c r="IP1298" s="293">
        <f>'PREMIER TRIMES.'!C1851</f>
        <v>0</v>
      </c>
      <c r="IQ1298" s="293">
        <f>'PREMIER TRIMES.'!D1851</f>
        <v>0</v>
      </c>
      <c r="IR1298" s="293">
        <f>'PREMIER TRIMES.'!E1851</f>
        <v>0</v>
      </c>
      <c r="IS1298" s="1067">
        <f>'PREMIER TRIMES.'!F1851</f>
        <v>0</v>
      </c>
      <c r="IT1298" s="1067">
        <f>'PREMIER TRIMES.'!G1851</f>
        <v>0</v>
      </c>
      <c r="IU1298" s="1067">
        <f>'PREMIER TRIMES.'!H1851</f>
        <v>0</v>
      </c>
      <c r="IV1298" s="293">
        <f>'PREMIER TRIMES.'!I1851</f>
        <v>0</v>
      </c>
      <c r="IW1298" s="293">
        <f>'PREMIER TRIMES.'!J1851</f>
        <v>0</v>
      </c>
      <c r="IX1298" s="1516">
        <f>'PREMIER TRIMES.'!K1851</f>
        <v>0</v>
      </c>
    </row>
    <row r="1299" spans="249:258" ht="16.5" thickBot="1" x14ac:dyDescent="0.3">
      <c r="IO1299" s="1484">
        <f>'PREMIER TRIMES.'!B1852</f>
        <v>0</v>
      </c>
      <c r="IP1299" s="293">
        <f>'PREMIER TRIMES.'!C1852</f>
        <v>0</v>
      </c>
      <c r="IQ1299" s="293">
        <f>'PREMIER TRIMES.'!D1852</f>
        <v>0</v>
      </c>
      <c r="IR1299" s="293">
        <f>'PREMIER TRIMES.'!E1852</f>
        <v>0</v>
      </c>
      <c r="IS1299" s="1067">
        <f>'PREMIER TRIMES.'!F1852</f>
        <v>0</v>
      </c>
      <c r="IT1299" s="1067">
        <f>'PREMIER TRIMES.'!G1852</f>
        <v>0</v>
      </c>
      <c r="IU1299" s="1067">
        <f>'PREMIER TRIMES.'!H1852</f>
        <v>0</v>
      </c>
      <c r="IV1299" s="293">
        <f>'PREMIER TRIMES.'!I1852</f>
        <v>0</v>
      </c>
      <c r="IW1299" s="293">
        <f>'PREMIER TRIMES.'!J1852</f>
        <v>0</v>
      </c>
      <c r="IX1299" s="1516">
        <f>'PREMIER TRIMES.'!K1852</f>
        <v>0</v>
      </c>
    </row>
    <row r="1300" spans="249:258" ht="16.5" thickBot="1" x14ac:dyDescent="0.3">
      <c r="IO1300" s="1484">
        <f>'PREMIER TRIMES.'!B1853</f>
        <v>0</v>
      </c>
      <c r="IP1300" s="293">
        <f>'PREMIER TRIMES.'!C1853</f>
        <v>0</v>
      </c>
      <c r="IQ1300" s="293">
        <f>'PREMIER TRIMES.'!D1853</f>
        <v>0</v>
      </c>
      <c r="IR1300" s="293">
        <f>'PREMIER TRIMES.'!E1853</f>
        <v>0</v>
      </c>
      <c r="IS1300" s="1067">
        <f>'PREMIER TRIMES.'!F1853</f>
        <v>0</v>
      </c>
      <c r="IT1300" s="1067">
        <f>'PREMIER TRIMES.'!G1853</f>
        <v>0</v>
      </c>
      <c r="IU1300" s="1067">
        <f>'PREMIER TRIMES.'!H1853</f>
        <v>0</v>
      </c>
      <c r="IV1300" s="293">
        <f>'PREMIER TRIMES.'!I1853</f>
        <v>0</v>
      </c>
      <c r="IW1300" s="293">
        <f>'PREMIER TRIMES.'!J1853</f>
        <v>0</v>
      </c>
      <c r="IX1300" s="1516">
        <f>'PREMIER TRIMES.'!K1853</f>
        <v>0</v>
      </c>
    </row>
    <row r="1301" spans="249:258" ht="16.5" thickBot="1" x14ac:dyDescent="0.3">
      <c r="IO1301" s="1484">
        <f>'PREMIER TRIMES.'!B1854</f>
        <v>0</v>
      </c>
      <c r="IP1301" s="293">
        <f>'PREMIER TRIMES.'!C1854</f>
        <v>0</v>
      </c>
      <c r="IQ1301" s="293">
        <f>'PREMIER TRIMES.'!D1854</f>
        <v>0</v>
      </c>
      <c r="IR1301" s="293">
        <f>'PREMIER TRIMES.'!E1854</f>
        <v>0</v>
      </c>
      <c r="IS1301" s="1067">
        <f>'PREMIER TRIMES.'!F1854</f>
        <v>0</v>
      </c>
      <c r="IT1301" s="1067">
        <f>'PREMIER TRIMES.'!G1854</f>
        <v>0</v>
      </c>
      <c r="IU1301" s="1067">
        <f>'PREMIER TRIMES.'!H1854</f>
        <v>0</v>
      </c>
      <c r="IV1301" s="293">
        <f>'PREMIER TRIMES.'!I1854</f>
        <v>0</v>
      </c>
      <c r="IW1301" s="293">
        <f>'PREMIER TRIMES.'!J1854</f>
        <v>0</v>
      </c>
      <c r="IX1301" s="1516">
        <f>'PREMIER TRIMES.'!K1854</f>
        <v>0</v>
      </c>
    </row>
    <row r="1302" spans="249:258" ht="16.5" thickBot="1" x14ac:dyDescent="0.3">
      <c r="IO1302" s="1484">
        <f>'PREMIER TRIMES.'!B1855</f>
        <v>0</v>
      </c>
      <c r="IP1302" s="293">
        <f>'PREMIER TRIMES.'!C1855</f>
        <v>0</v>
      </c>
      <c r="IQ1302" s="293">
        <f>'PREMIER TRIMES.'!D1855</f>
        <v>0</v>
      </c>
      <c r="IR1302" s="293">
        <f>'PREMIER TRIMES.'!E1855</f>
        <v>0</v>
      </c>
      <c r="IS1302" s="1067">
        <f>'PREMIER TRIMES.'!F1855</f>
        <v>0</v>
      </c>
      <c r="IT1302" s="1067">
        <f>'PREMIER TRIMES.'!G1855</f>
        <v>0</v>
      </c>
      <c r="IU1302" s="1067">
        <f>'PREMIER TRIMES.'!H1855</f>
        <v>0</v>
      </c>
      <c r="IV1302" s="293">
        <f>'PREMIER TRIMES.'!I1855</f>
        <v>0</v>
      </c>
      <c r="IW1302" s="293">
        <f>'PREMIER TRIMES.'!J1855</f>
        <v>0</v>
      </c>
      <c r="IX1302" s="1516">
        <f>'PREMIER TRIMES.'!K1855</f>
        <v>0</v>
      </c>
    </row>
    <row r="1303" spans="249:258" ht="16.5" thickBot="1" x14ac:dyDescent="0.3">
      <c r="IO1303" s="1484">
        <f>'PREMIER TRIMES.'!B1856</f>
        <v>0</v>
      </c>
      <c r="IP1303" s="293">
        <f>'PREMIER TRIMES.'!C1856</f>
        <v>0</v>
      </c>
      <c r="IQ1303" s="293">
        <f>'PREMIER TRIMES.'!D1856</f>
        <v>0</v>
      </c>
      <c r="IR1303" s="293">
        <f>'PREMIER TRIMES.'!E1856</f>
        <v>0</v>
      </c>
      <c r="IS1303" s="1067">
        <f>'PREMIER TRIMES.'!F1856</f>
        <v>0</v>
      </c>
      <c r="IT1303" s="1067">
        <f>'PREMIER TRIMES.'!G1856</f>
        <v>0</v>
      </c>
      <c r="IU1303" s="1067">
        <f>'PREMIER TRIMES.'!H1856</f>
        <v>0</v>
      </c>
      <c r="IV1303" s="293">
        <f>'PREMIER TRIMES.'!I1856</f>
        <v>0</v>
      </c>
      <c r="IW1303" s="293">
        <f>'PREMIER TRIMES.'!J1856</f>
        <v>0</v>
      </c>
      <c r="IX1303" s="1516">
        <f>'PREMIER TRIMES.'!K1856</f>
        <v>0</v>
      </c>
    </row>
    <row r="1304" spans="249:258" ht="16.5" thickBot="1" x14ac:dyDescent="0.3">
      <c r="IO1304" s="1484">
        <f>'PREMIER TRIMES.'!B1857</f>
        <v>0</v>
      </c>
      <c r="IP1304" s="293">
        <f>'PREMIER TRIMES.'!C1857</f>
        <v>0</v>
      </c>
      <c r="IQ1304" s="293">
        <f>'PREMIER TRIMES.'!D1857</f>
        <v>0</v>
      </c>
      <c r="IR1304" s="293">
        <f>'PREMIER TRIMES.'!E1857</f>
        <v>0</v>
      </c>
      <c r="IS1304" s="1067">
        <f>'PREMIER TRIMES.'!F1857</f>
        <v>0</v>
      </c>
      <c r="IT1304" s="1067">
        <f>'PREMIER TRIMES.'!G1857</f>
        <v>0</v>
      </c>
      <c r="IU1304" s="1067">
        <f>'PREMIER TRIMES.'!H1857</f>
        <v>0</v>
      </c>
      <c r="IV1304" s="293">
        <f>'PREMIER TRIMES.'!I1857</f>
        <v>0</v>
      </c>
      <c r="IW1304" s="293">
        <f>'PREMIER TRIMES.'!J1857</f>
        <v>0</v>
      </c>
      <c r="IX1304" s="1516">
        <f>'PREMIER TRIMES.'!K1857</f>
        <v>0</v>
      </c>
    </row>
    <row r="1305" spans="249:258" ht="16.5" thickBot="1" x14ac:dyDescent="0.3">
      <c r="IO1305" s="1484">
        <f>'PREMIER TRIMES.'!B1858</f>
        <v>0</v>
      </c>
      <c r="IP1305" s="293">
        <f>'PREMIER TRIMES.'!C1858</f>
        <v>0</v>
      </c>
      <c r="IQ1305" s="293">
        <f>'PREMIER TRIMES.'!D1858</f>
        <v>0</v>
      </c>
      <c r="IR1305" s="293">
        <f>'PREMIER TRIMES.'!E1858</f>
        <v>0</v>
      </c>
      <c r="IS1305" s="1067">
        <f>'PREMIER TRIMES.'!F1858</f>
        <v>0</v>
      </c>
      <c r="IT1305" s="1067">
        <f>'PREMIER TRIMES.'!G1858</f>
        <v>0</v>
      </c>
      <c r="IU1305" s="1067">
        <f>'PREMIER TRIMES.'!H1858</f>
        <v>0</v>
      </c>
      <c r="IV1305" s="293">
        <f>'PREMIER TRIMES.'!I1858</f>
        <v>0</v>
      </c>
      <c r="IW1305" s="293">
        <f>'PREMIER TRIMES.'!J1858</f>
        <v>0</v>
      </c>
      <c r="IX1305" s="1516">
        <f>'PREMIER TRIMES.'!K1858</f>
        <v>0</v>
      </c>
    </row>
    <row r="1306" spans="249:258" ht="16.5" thickBot="1" x14ac:dyDescent="0.3">
      <c r="IO1306" s="1484">
        <f>'PREMIER TRIMES.'!B1859</f>
        <v>0</v>
      </c>
      <c r="IP1306" s="293">
        <f>'PREMIER TRIMES.'!C1859</f>
        <v>0</v>
      </c>
      <c r="IQ1306" s="293">
        <f>'PREMIER TRIMES.'!D1859</f>
        <v>0</v>
      </c>
      <c r="IR1306" s="293">
        <f>'PREMIER TRIMES.'!E1859</f>
        <v>0</v>
      </c>
      <c r="IS1306" s="1067">
        <f>'PREMIER TRIMES.'!F1859</f>
        <v>0</v>
      </c>
      <c r="IT1306" s="1067">
        <f>'PREMIER TRIMES.'!G1859</f>
        <v>0</v>
      </c>
      <c r="IU1306" s="1067">
        <f>'PREMIER TRIMES.'!H1859</f>
        <v>0</v>
      </c>
      <c r="IV1306" s="293">
        <f>'PREMIER TRIMES.'!I1859</f>
        <v>0</v>
      </c>
      <c r="IW1306" s="293">
        <f>'PREMIER TRIMES.'!J1859</f>
        <v>0</v>
      </c>
      <c r="IX1306" s="1516">
        <f>'PREMIER TRIMES.'!K1859</f>
        <v>0</v>
      </c>
    </row>
    <row r="1307" spans="249:258" ht="16.5" thickBot="1" x14ac:dyDescent="0.3">
      <c r="IO1307" s="1484">
        <f>'PREMIER TRIMES.'!B1860</f>
        <v>0</v>
      </c>
      <c r="IP1307" s="293">
        <f>'PREMIER TRIMES.'!C1860</f>
        <v>0</v>
      </c>
      <c r="IQ1307" s="293">
        <f>'PREMIER TRIMES.'!D1860</f>
        <v>0</v>
      </c>
      <c r="IR1307" s="293">
        <f>'PREMIER TRIMES.'!E1860</f>
        <v>0</v>
      </c>
      <c r="IS1307" s="1067">
        <f>'PREMIER TRIMES.'!F1860</f>
        <v>0</v>
      </c>
      <c r="IT1307" s="1067">
        <f>'PREMIER TRIMES.'!G1860</f>
        <v>0</v>
      </c>
      <c r="IU1307" s="1067">
        <f>'PREMIER TRIMES.'!H1860</f>
        <v>0</v>
      </c>
      <c r="IV1307" s="293">
        <f>'PREMIER TRIMES.'!I1860</f>
        <v>0</v>
      </c>
      <c r="IW1307" s="293">
        <f>'PREMIER TRIMES.'!J1860</f>
        <v>0</v>
      </c>
      <c r="IX1307" s="1516">
        <f>'PREMIER TRIMES.'!K1860</f>
        <v>0</v>
      </c>
    </row>
    <row r="1308" spans="249:258" ht="16.5" thickBot="1" x14ac:dyDescent="0.3">
      <c r="IO1308" s="1484">
        <f>'PREMIER TRIMES.'!B1861</f>
        <v>0</v>
      </c>
      <c r="IP1308" s="293">
        <f>'PREMIER TRIMES.'!C1861</f>
        <v>0</v>
      </c>
      <c r="IQ1308" s="293">
        <f>'PREMIER TRIMES.'!D1861</f>
        <v>0</v>
      </c>
      <c r="IR1308" s="293">
        <f>'PREMIER TRIMES.'!E1861</f>
        <v>0</v>
      </c>
      <c r="IS1308" s="1067">
        <f>'PREMIER TRIMES.'!F1861</f>
        <v>0</v>
      </c>
      <c r="IT1308" s="1067">
        <f>'PREMIER TRIMES.'!G1861</f>
        <v>0</v>
      </c>
      <c r="IU1308" s="1067">
        <f>'PREMIER TRIMES.'!H1861</f>
        <v>0</v>
      </c>
      <c r="IV1308" s="293">
        <f>'PREMIER TRIMES.'!I1861</f>
        <v>0</v>
      </c>
      <c r="IW1308" s="293">
        <f>'PREMIER TRIMES.'!J1861</f>
        <v>0</v>
      </c>
      <c r="IX1308" s="1516">
        <f>'PREMIER TRIMES.'!K1861</f>
        <v>0</v>
      </c>
    </row>
    <row r="1309" spans="249:258" ht="16.5" thickBot="1" x14ac:dyDescent="0.3">
      <c r="IO1309" s="1484">
        <f>'PREMIER TRIMES.'!B1862</f>
        <v>0</v>
      </c>
      <c r="IP1309" s="293">
        <f>'PREMIER TRIMES.'!C1862</f>
        <v>0</v>
      </c>
      <c r="IQ1309" s="293">
        <f>'PREMIER TRIMES.'!D1862</f>
        <v>0</v>
      </c>
      <c r="IR1309" s="293">
        <f>'PREMIER TRIMES.'!E1862</f>
        <v>0</v>
      </c>
      <c r="IS1309" s="1067">
        <f>'PREMIER TRIMES.'!F1862</f>
        <v>0</v>
      </c>
      <c r="IT1309" s="1067">
        <f>'PREMIER TRIMES.'!G1862</f>
        <v>0</v>
      </c>
      <c r="IU1309" s="1067">
        <f>'PREMIER TRIMES.'!H1862</f>
        <v>0</v>
      </c>
      <c r="IV1309" s="293">
        <f>'PREMIER TRIMES.'!I1862</f>
        <v>0</v>
      </c>
      <c r="IW1309" s="293">
        <f>'PREMIER TRIMES.'!J1862</f>
        <v>0</v>
      </c>
      <c r="IX1309" s="1516">
        <f>'PREMIER TRIMES.'!K1862</f>
        <v>0</v>
      </c>
    </row>
    <row r="1310" spans="249:258" ht="16.5" thickBot="1" x14ac:dyDescent="0.3">
      <c r="IO1310" s="1484">
        <f>'PREMIER TRIMES.'!B1863</f>
        <v>0</v>
      </c>
      <c r="IP1310" s="293">
        <f>'PREMIER TRIMES.'!C1863</f>
        <v>0</v>
      </c>
      <c r="IQ1310" s="293">
        <f>'PREMIER TRIMES.'!D1863</f>
        <v>0</v>
      </c>
      <c r="IR1310" s="293">
        <f>'PREMIER TRIMES.'!E1863</f>
        <v>0</v>
      </c>
      <c r="IS1310" s="1067">
        <f>'PREMIER TRIMES.'!F1863</f>
        <v>0</v>
      </c>
      <c r="IT1310" s="1067">
        <f>'PREMIER TRIMES.'!G1863</f>
        <v>0</v>
      </c>
      <c r="IU1310" s="1067">
        <f>'PREMIER TRIMES.'!H1863</f>
        <v>0</v>
      </c>
      <c r="IV1310" s="293">
        <f>'PREMIER TRIMES.'!I1863</f>
        <v>0</v>
      </c>
      <c r="IW1310" s="293">
        <f>'PREMIER TRIMES.'!J1863</f>
        <v>0</v>
      </c>
      <c r="IX1310" s="1516">
        <f>'PREMIER TRIMES.'!K1863</f>
        <v>0</v>
      </c>
    </row>
    <row r="1311" spans="249:258" ht="16.5" thickBot="1" x14ac:dyDescent="0.3">
      <c r="IO1311" s="1484">
        <f>'PREMIER TRIMES.'!B1864</f>
        <v>0</v>
      </c>
      <c r="IP1311" s="293">
        <f>'PREMIER TRIMES.'!C1864</f>
        <v>0</v>
      </c>
      <c r="IQ1311" s="293">
        <f>'PREMIER TRIMES.'!D1864</f>
        <v>0</v>
      </c>
      <c r="IR1311" s="293">
        <f>'PREMIER TRIMES.'!E1864</f>
        <v>0</v>
      </c>
      <c r="IS1311" s="1067">
        <f>'PREMIER TRIMES.'!F1864</f>
        <v>0</v>
      </c>
      <c r="IT1311" s="1067">
        <f>'PREMIER TRIMES.'!G1864</f>
        <v>0</v>
      </c>
      <c r="IU1311" s="1067">
        <f>'PREMIER TRIMES.'!H1864</f>
        <v>0</v>
      </c>
      <c r="IV1311" s="293">
        <f>'PREMIER TRIMES.'!I1864</f>
        <v>0</v>
      </c>
      <c r="IW1311" s="293">
        <f>'PREMIER TRIMES.'!J1864</f>
        <v>0</v>
      </c>
      <c r="IX1311" s="1516">
        <f>'PREMIER TRIMES.'!K1864</f>
        <v>0</v>
      </c>
    </row>
    <row r="1312" spans="249:258" ht="21" customHeight="1" thickBot="1" x14ac:dyDescent="0.3">
      <c r="IO1312" s="2157" t="s">
        <v>1165</v>
      </c>
      <c r="IP1312" s="2159"/>
      <c r="IQ1312" s="2159"/>
      <c r="IR1312" s="2159"/>
      <c r="IS1312" s="2159"/>
      <c r="IT1312" s="2159"/>
      <c r="IU1312" s="2158"/>
      <c r="IV1312" s="2157" t="s">
        <v>297</v>
      </c>
      <c r="IW1312" s="2158"/>
      <c r="IX1312" s="2149" t="s">
        <v>1164</v>
      </c>
    </row>
    <row r="1313" spans="249:258" ht="67.5" customHeight="1" thickBot="1" x14ac:dyDescent="0.3">
      <c r="IO1313" s="1233" t="s">
        <v>1</v>
      </c>
      <c r="IP1313" s="1235" t="s">
        <v>151</v>
      </c>
      <c r="IQ1313" s="1236" t="s">
        <v>152</v>
      </c>
      <c r="IR1313" s="1234" t="s">
        <v>158</v>
      </c>
      <c r="IS1313" s="1234" t="s">
        <v>153</v>
      </c>
      <c r="IT1313" s="1247" t="s">
        <v>295</v>
      </c>
      <c r="IU1313" s="1236" t="s">
        <v>296</v>
      </c>
      <c r="IV1313" s="1234" t="s">
        <v>298</v>
      </c>
      <c r="IW1313" s="1234" t="s">
        <v>299</v>
      </c>
      <c r="IX1313" s="2150"/>
    </row>
    <row r="1314" spans="249:258" ht="16.5" thickBot="1" x14ac:dyDescent="0.3">
      <c r="IO1314" s="1484">
        <f>'PREMIER TRIMES.'!B1867</f>
        <v>0</v>
      </c>
      <c r="IP1314" s="293">
        <f>'PREMIER TRIMES.'!C1867</f>
        <v>0</v>
      </c>
      <c r="IQ1314" s="293">
        <f>'PREMIER TRIMES.'!D1867</f>
        <v>0</v>
      </c>
      <c r="IR1314" s="293">
        <f>'PREMIER TRIMES.'!E1867</f>
        <v>0</v>
      </c>
      <c r="IS1314" s="1067">
        <f>'PREMIER TRIMES.'!F1867</f>
        <v>0</v>
      </c>
      <c r="IT1314" s="1067">
        <f>'PREMIER TRIMES.'!G1867</f>
        <v>0</v>
      </c>
      <c r="IU1314" s="1067">
        <f>'PREMIER TRIMES.'!H1867</f>
        <v>0</v>
      </c>
      <c r="IV1314" s="293">
        <f>'PREMIER TRIMES.'!I1867</f>
        <v>0</v>
      </c>
      <c r="IW1314" s="293">
        <f>'PREMIER TRIMES.'!J1867</f>
        <v>0</v>
      </c>
      <c r="IX1314" s="1516">
        <f>'PREMIER TRIMES.'!K1867</f>
        <v>0</v>
      </c>
    </row>
    <row r="1315" spans="249:258" ht="16.5" thickBot="1" x14ac:dyDescent="0.3">
      <c r="IO1315" s="1484">
        <f>'PREMIER TRIMES.'!B1868</f>
        <v>0</v>
      </c>
      <c r="IP1315" s="293">
        <f>'PREMIER TRIMES.'!C1868</f>
        <v>0</v>
      </c>
      <c r="IQ1315" s="293">
        <f>'PREMIER TRIMES.'!D1868</f>
        <v>0</v>
      </c>
      <c r="IR1315" s="293">
        <f>'PREMIER TRIMES.'!E1868</f>
        <v>0</v>
      </c>
      <c r="IS1315" s="1067">
        <f>'PREMIER TRIMES.'!F1868</f>
        <v>0</v>
      </c>
      <c r="IT1315" s="1067">
        <f>'PREMIER TRIMES.'!G1868</f>
        <v>0</v>
      </c>
      <c r="IU1315" s="1067">
        <f>'PREMIER TRIMES.'!H1868</f>
        <v>0</v>
      </c>
      <c r="IV1315" s="293">
        <f>'PREMIER TRIMES.'!I1868</f>
        <v>0</v>
      </c>
      <c r="IW1315" s="293">
        <f>'PREMIER TRIMES.'!J1868</f>
        <v>0</v>
      </c>
      <c r="IX1315" s="1516">
        <f>'PREMIER TRIMES.'!K1868</f>
        <v>0</v>
      </c>
    </row>
    <row r="1316" spans="249:258" ht="16.5" thickBot="1" x14ac:dyDescent="0.3">
      <c r="IO1316" s="1484">
        <f>'PREMIER TRIMES.'!B1869</f>
        <v>0</v>
      </c>
      <c r="IP1316" s="293">
        <f>'PREMIER TRIMES.'!C1869</f>
        <v>0</v>
      </c>
      <c r="IQ1316" s="293">
        <f>'PREMIER TRIMES.'!D1869</f>
        <v>0</v>
      </c>
      <c r="IR1316" s="293">
        <f>'PREMIER TRIMES.'!E1869</f>
        <v>0</v>
      </c>
      <c r="IS1316" s="1067">
        <f>'PREMIER TRIMES.'!F1869</f>
        <v>0</v>
      </c>
      <c r="IT1316" s="1067">
        <f>'PREMIER TRIMES.'!G1869</f>
        <v>0</v>
      </c>
      <c r="IU1316" s="1067">
        <f>'PREMIER TRIMES.'!H1869</f>
        <v>0</v>
      </c>
      <c r="IV1316" s="293">
        <f>'PREMIER TRIMES.'!I1869</f>
        <v>0</v>
      </c>
      <c r="IW1316" s="293">
        <f>'PREMIER TRIMES.'!J1869</f>
        <v>0</v>
      </c>
      <c r="IX1316" s="1516">
        <f>'PREMIER TRIMES.'!K1869</f>
        <v>0</v>
      </c>
    </row>
    <row r="1317" spans="249:258" ht="16.5" thickBot="1" x14ac:dyDescent="0.3">
      <c r="IO1317" s="1484">
        <f>'PREMIER TRIMES.'!B1870</f>
        <v>0</v>
      </c>
      <c r="IP1317" s="293">
        <f>'PREMIER TRIMES.'!C1870</f>
        <v>0</v>
      </c>
      <c r="IQ1317" s="293">
        <f>'PREMIER TRIMES.'!D1870</f>
        <v>0</v>
      </c>
      <c r="IR1317" s="293">
        <f>'PREMIER TRIMES.'!E1870</f>
        <v>0</v>
      </c>
      <c r="IS1317" s="1067">
        <f>'PREMIER TRIMES.'!F1870</f>
        <v>0</v>
      </c>
      <c r="IT1317" s="1067">
        <f>'PREMIER TRIMES.'!G1870</f>
        <v>0</v>
      </c>
      <c r="IU1317" s="1067">
        <f>'PREMIER TRIMES.'!H1870</f>
        <v>0</v>
      </c>
      <c r="IV1317" s="293">
        <f>'PREMIER TRIMES.'!I1870</f>
        <v>0</v>
      </c>
      <c r="IW1317" s="293">
        <f>'PREMIER TRIMES.'!J1870</f>
        <v>0</v>
      </c>
      <c r="IX1317" s="1516">
        <f>'PREMIER TRIMES.'!K1870</f>
        <v>0</v>
      </c>
    </row>
    <row r="1318" spans="249:258" ht="16.5" thickBot="1" x14ac:dyDescent="0.3">
      <c r="IO1318" s="1484">
        <f>'PREMIER TRIMES.'!B1871</f>
        <v>0</v>
      </c>
      <c r="IP1318" s="293">
        <f>'PREMIER TRIMES.'!C1871</f>
        <v>0</v>
      </c>
      <c r="IQ1318" s="293">
        <f>'PREMIER TRIMES.'!D1871</f>
        <v>0</v>
      </c>
      <c r="IR1318" s="293">
        <f>'PREMIER TRIMES.'!E1871</f>
        <v>0</v>
      </c>
      <c r="IS1318" s="1067">
        <f>'PREMIER TRIMES.'!F1871</f>
        <v>0</v>
      </c>
      <c r="IT1318" s="1067">
        <f>'PREMIER TRIMES.'!G1871</f>
        <v>0</v>
      </c>
      <c r="IU1318" s="1067">
        <f>'PREMIER TRIMES.'!H1871</f>
        <v>0</v>
      </c>
      <c r="IV1318" s="293">
        <f>'PREMIER TRIMES.'!I1871</f>
        <v>0</v>
      </c>
      <c r="IW1318" s="293">
        <f>'PREMIER TRIMES.'!J1871</f>
        <v>0</v>
      </c>
      <c r="IX1318" s="1516">
        <f>'PREMIER TRIMES.'!K1871</f>
        <v>0</v>
      </c>
    </row>
    <row r="1319" spans="249:258" ht="16.5" thickBot="1" x14ac:dyDescent="0.3">
      <c r="IO1319" s="1484">
        <f>'PREMIER TRIMES.'!B1872</f>
        <v>0</v>
      </c>
      <c r="IP1319" s="293">
        <f>'PREMIER TRIMES.'!C1872</f>
        <v>0</v>
      </c>
      <c r="IQ1319" s="293">
        <f>'PREMIER TRIMES.'!D1872</f>
        <v>0</v>
      </c>
      <c r="IR1319" s="293">
        <f>'PREMIER TRIMES.'!E1872</f>
        <v>0</v>
      </c>
      <c r="IS1319" s="1067">
        <f>'PREMIER TRIMES.'!F1872</f>
        <v>0</v>
      </c>
      <c r="IT1319" s="1067">
        <f>'PREMIER TRIMES.'!G1872</f>
        <v>0</v>
      </c>
      <c r="IU1319" s="1067">
        <f>'PREMIER TRIMES.'!H1872</f>
        <v>0</v>
      </c>
      <c r="IV1319" s="293">
        <f>'PREMIER TRIMES.'!I1872</f>
        <v>0</v>
      </c>
      <c r="IW1319" s="293">
        <f>'PREMIER TRIMES.'!J1872</f>
        <v>0</v>
      </c>
      <c r="IX1319" s="1516">
        <f>'PREMIER TRIMES.'!K1872</f>
        <v>0</v>
      </c>
    </row>
    <row r="1320" spans="249:258" ht="16.5" thickBot="1" x14ac:dyDescent="0.3">
      <c r="IO1320" s="1484">
        <f>'PREMIER TRIMES.'!B1873</f>
        <v>0</v>
      </c>
      <c r="IP1320" s="293">
        <f>'PREMIER TRIMES.'!C1873</f>
        <v>0</v>
      </c>
      <c r="IQ1320" s="293">
        <f>'PREMIER TRIMES.'!D1873</f>
        <v>0</v>
      </c>
      <c r="IR1320" s="293">
        <f>'PREMIER TRIMES.'!E1873</f>
        <v>0</v>
      </c>
      <c r="IS1320" s="1067">
        <f>'PREMIER TRIMES.'!F1873</f>
        <v>0</v>
      </c>
      <c r="IT1320" s="1067">
        <f>'PREMIER TRIMES.'!G1873</f>
        <v>0</v>
      </c>
      <c r="IU1320" s="1067">
        <f>'PREMIER TRIMES.'!H1873</f>
        <v>0</v>
      </c>
      <c r="IV1320" s="293">
        <f>'PREMIER TRIMES.'!I1873</f>
        <v>0</v>
      </c>
      <c r="IW1320" s="293">
        <f>'PREMIER TRIMES.'!J1873</f>
        <v>0</v>
      </c>
      <c r="IX1320" s="1516">
        <f>'PREMIER TRIMES.'!K1873</f>
        <v>0</v>
      </c>
    </row>
    <row r="1321" spans="249:258" ht="16.5" thickBot="1" x14ac:dyDescent="0.3">
      <c r="IO1321" s="1484">
        <f>'PREMIER TRIMES.'!B1874</f>
        <v>0</v>
      </c>
      <c r="IP1321" s="293">
        <f>'PREMIER TRIMES.'!C1874</f>
        <v>0</v>
      </c>
      <c r="IQ1321" s="293">
        <f>'PREMIER TRIMES.'!D1874</f>
        <v>0</v>
      </c>
      <c r="IR1321" s="293">
        <f>'PREMIER TRIMES.'!E1874</f>
        <v>0</v>
      </c>
      <c r="IS1321" s="1067">
        <f>'PREMIER TRIMES.'!F1874</f>
        <v>0</v>
      </c>
      <c r="IT1321" s="1067">
        <f>'PREMIER TRIMES.'!G1874</f>
        <v>0</v>
      </c>
      <c r="IU1321" s="1067">
        <f>'PREMIER TRIMES.'!H1874</f>
        <v>0</v>
      </c>
      <c r="IV1321" s="293">
        <f>'PREMIER TRIMES.'!I1874</f>
        <v>0</v>
      </c>
      <c r="IW1321" s="293">
        <f>'PREMIER TRIMES.'!J1874</f>
        <v>0</v>
      </c>
      <c r="IX1321" s="1516">
        <f>'PREMIER TRIMES.'!K1874</f>
        <v>0</v>
      </c>
    </row>
    <row r="1322" spans="249:258" ht="16.5" thickBot="1" x14ac:dyDescent="0.3">
      <c r="IO1322" s="1484">
        <f>'PREMIER TRIMES.'!B1875</f>
        <v>0</v>
      </c>
      <c r="IP1322" s="293">
        <f>'PREMIER TRIMES.'!C1875</f>
        <v>0</v>
      </c>
      <c r="IQ1322" s="293">
        <f>'PREMIER TRIMES.'!D1875</f>
        <v>0</v>
      </c>
      <c r="IR1322" s="293">
        <f>'PREMIER TRIMES.'!E1875</f>
        <v>0</v>
      </c>
      <c r="IS1322" s="1067">
        <f>'PREMIER TRIMES.'!F1875</f>
        <v>0</v>
      </c>
      <c r="IT1322" s="1067">
        <f>'PREMIER TRIMES.'!G1875</f>
        <v>0</v>
      </c>
      <c r="IU1322" s="1067">
        <f>'PREMIER TRIMES.'!H1875</f>
        <v>0</v>
      </c>
      <c r="IV1322" s="293">
        <f>'PREMIER TRIMES.'!I1875</f>
        <v>0</v>
      </c>
      <c r="IW1322" s="293">
        <f>'PREMIER TRIMES.'!J1875</f>
        <v>0</v>
      </c>
      <c r="IX1322" s="1516">
        <f>'PREMIER TRIMES.'!K1875</f>
        <v>0</v>
      </c>
    </row>
    <row r="1323" spans="249:258" ht="16.5" thickBot="1" x14ac:dyDescent="0.3">
      <c r="IO1323" s="1484">
        <f>'PREMIER TRIMES.'!B1876</f>
        <v>0</v>
      </c>
      <c r="IP1323" s="293">
        <f>'PREMIER TRIMES.'!C1876</f>
        <v>0</v>
      </c>
      <c r="IQ1323" s="293">
        <f>'PREMIER TRIMES.'!D1876</f>
        <v>0</v>
      </c>
      <c r="IR1323" s="293">
        <f>'PREMIER TRIMES.'!E1876</f>
        <v>0</v>
      </c>
      <c r="IS1323" s="1067">
        <f>'PREMIER TRIMES.'!F1876</f>
        <v>0</v>
      </c>
      <c r="IT1323" s="1067">
        <f>'PREMIER TRIMES.'!G1876</f>
        <v>0</v>
      </c>
      <c r="IU1323" s="1067">
        <f>'PREMIER TRIMES.'!H1876</f>
        <v>0</v>
      </c>
      <c r="IV1323" s="293">
        <f>'PREMIER TRIMES.'!I1876</f>
        <v>0</v>
      </c>
      <c r="IW1323" s="293">
        <f>'PREMIER TRIMES.'!J1876</f>
        <v>0</v>
      </c>
      <c r="IX1323" s="1516">
        <f>'PREMIER TRIMES.'!K1876</f>
        <v>0</v>
      </c>
    </row>
    <row r="1324" spans="249:258" ht="16.5" thickBot="1" x14ac:dyDescent="0.3">
      <c r="IO1324" s="1484">
        <f>'PREMIER TRIMES.'!B1877</f>
        <v>0</v>
      </c>
      <c r="IP1324" s="293">
        <f>'PREMIER TRIMES.'!C1877</f>
        <v>0</v>
      </c>
      <c r="IQ1324" s="293">
        <f>'PREMIER TRIMES.'!D1877</f>
        <v>0</v>
      </c>
      <c r="IR1324" s="293">
        <f>'PREMIER TRIMES.'!E1877</f>
        <v>0</v>
      </c>
      <c r="IS1324" s="1067">
        <f>'PREMIER TRIMES.'!F1877</f>
        <v>0</v>
      </c>
      <c r="IT1324" s="1067">
        <f>'PREMIER TRIMES.'!G1877</f>
        <v>0</v>
      </c>
      <c r="IU1324" s="1067">
        <f>'PREMIER TRIMES.'!H1877</f>
        <v>0</v>
      </c>
      <c r="IV1324" s="293">
        <f>'PREMIER TRIMES.'!I1877</f>
        <v>0</v>
      </c>
      <c r="IW1324" s="293">
        <f>'PREMIER TRIMES.'!J1877</f>
        <v>0</v>
      </c>
      <c r="IX1324" s="1516">
        <f>'PREMIER TRIMES.'!K1877</f>
        <v>0</v>
      </c>
    </row>
    <row r="1325" spans="249:258" ht="16.5" thickBot="1" x14ac:dyDescent="0.3">
      <c r="IO1325" s="1484">
        <f>'PREMIER TRIMES.'!B1878</f>
        <v>0</v>
      </c>
      <c r="IP1325" s="293">
        <f>'PREMIER TRIMES.'!C1878</f>
        <v>0</v>
      </c>
      <c r="IQ1325" s="293">
        <f>'PREMIER TRIMES.'!D1878</f>
        <v>0</v>
      </c>
      <c r="IR1325" s="293">
        <f>'PREMIER TRIMES.'!E1878</f>
        <v>0</v>
      </c>
      <c r="IS1325" s="1067">
        <f>'PREMIER TRIMES.'!F1878</f>
        <v>0</v>
      </c>
      <c r="IT1325" s="1067">
        <f>'PREMIER TRIMES.'!G1878</f>
        <v>0</v>
      </c>
      <c r="IU1325" s="1067">
        <f>'PREMIER TRIMES.'!H1878</f>
        <v>0</v>
      </c>
      <c r="IV1325" s="293">
        <f>'PREMIER TRIMES.'!I1878</f>
        <v>0</v>
      </c>
      <c r="IW1325" s="293">
        <f>'PREMIER TRIMES.'!J1878</f>
        <v>0</v>
      </c>
      <c r="IX1325" s="1516">
        <f>'PREMIER TRIMES.'!K1878</f>
        <v>0</v>
      </c>
    </row>
    <row r="1326" spans="249:258" ht="16.5" thickBot="1" x14ac:dyDescent="0.3">
      <c r="IO1326" s="1484">
        <f>'PREMIER TRIMES.'!B1879</f>
        <v>0</v>
      </c>
      <c r="IP1326" s="293">
        <f>'PREMIER TRIMES.'!C1879</f>
        <v>0</v>
      </c>
      <c r="IQ1326" s="293">
        <f>'PREMIER TRIMES.'!D1879</f>
        <v>0</v>
      </c>
      <c r="IR1326" s="293">
        <f>'PREMIER TRIMES.'!E1879</f>
        <v>0</v>
      </c>
      <c r="IS1326" s="1067">
        <f>'PREMIER TRIMES.'!F1879</f>
        <v>0</v>
      </c>
      <c r="IT1326" s="1067">
        <f>'PREMIER TRIMES.'!G1879</f>
        <v>0</v>
      </c>
      <c r="IU1326" s="1067">
        <f>'PREMIER TRIMES.'!H1879</f>
        <v>0</v>
      </c>
      <c r="IV1326" s="293">
        <f>'PREMIER TRIMES.'!I1879</f>
        <v>0</v>
      </c>
      <c r="IW1326" s="293">
        <f>'PREMIER TRIMES.'!J1879</f>
        <v>0</v>
      </c>
      <c r="IX1326" s="1516">
        <f>'PREMIER TRIMES.'!K1879</f>
        <v>0</v>
      </c>
    </row>
    <row r="1327" spans="249:258" ht="16.5" thickBot="1" x14ac:dyDescent="0.3">
      <c r="IO1327" s="1484">
        <f>'PREMIER TRIMES.'!B1880</f>
        <v>0</v>
      </c>
      <c r="IP1327" s="293">
        <f>'PREMIER TRIMES.'!C1880</f>
        <v>0</v>
      </c>
      <c r="IQ1327" s="293">
        <f>'PREMIER TRIMES.'!D1880</f>
        <v>0</v>
      </c>
      <c r="IR1327" s="293">
        <f>'PREMIER TRIMES.'!E1880</f>
        <v>0</v>
      </c>
      <c r="IS1327" s="1067">
        <f>'PREMIER TRIMES.'!F1880</f>
        <v>0</v>
      </c>
      <c r="IT1327" s="1067">
        <f>'PREMIER TRIMES.'!G1880</f>
        <v>0</v>
      </c>
      <c r="IU1327" s="1067">
        <f>'PREMIER TRIMES.'!H1880</f>
        <v>0</v>
      </c>
      <c r="IV1327" s="293">
        <f>'PREMIER TRIMES.'!I1880</f>
        <v>0</v>
      </c>
      <c r="IW1327" s="293">
        <f>'PREMIER TRIMES.'!J1880</f>
        <v>0</v>
      </c>
      <c r="IX1327" s="1516">
        <f>'PREMIER TRIMES.'!K1880</f>
        <v>0</v>
      </c>
    </row>
    <row r="1328" spans="249:258" ht="16.5" thickBot="1" x14ac:dyDescent="0.3">
      <c r="IO1328" s="1484">
        <f>'PREMIER TRIMES.'!B1881</f>
        <v>0</v>
      </c>
      <c r="IP1328" s="293">
        <f>'PREMIER TRIMES.'!C1881</f>
        <v>0</v>
      </c>
      <c r="IQ1328" s="293">
        <f>'PREMIER TRIMES.'!D1881</f>
        <v>0</v>
      </c>
      <c r="IR1328" s="293">
        <f>'PREMIER TRIMES.'!E1881</f>
        <v>0</v>
      </c>
      <c r="IS1328" s="1067">
        <f>'PREMIER TRIMES.'!F1881</f>
        <v>0</v>
      </c>
      <c r="IT1328" s="1067">
        <f>'PREMIER TRIMES.'!G1881</f>
        <v>0</v>
      </c>
      <c r="IU1328" s="1067">
        <f>'PREMIER TRIMES.'!H1881</f>
        <v>0</v>
      </c>
      <c r="IV1328" s="293">
        <f>'PREMIER TRIMES.'!I1881</f>
        <v>0</v>
      </c>
      <c r="IW1328" s="293">
        <f>'PREMIER TRIMES.'!J1881</f>
        <v>0</v>
      </c>
      <c r="IX1328" s="1516">
        <f>'PREMIER TRIMES.'!K1881</f>
        <v>0</v>
      </c>
    </row>
    <row r="1329" spans="249:258" ht="16.5" thickBot="1" x14ac:dyDescent="0.3">
      <c r="IO1329" s="1484">
        <f>'PREMIER TRIMES.'!B1882</f>
        <v>0</v>
      </c>
      <c r="IP1329" s="293">
        <f>'PREMIER TRIMES.'!C1882</f>
        <v>0</v>
      </c>
      <c r="IQ1329" s="293">
        <f>'PREMIER TRIMES.'!D1882</f>
        <v>0</v>
      </c>
      <c r="IR1329" s="293">
        <f>'PREMIER TRIMES.'!E1882</f>
        <v>0</v>
      </c>
      <c r="IS1329" s="1067">
        <f>'PREMIER TRIMES.'!F1882</f>
        <v>0</v>
      </c>
      <c r="IT1329" s="1067">
        <f>'PREMIER TRIMES.'!G1882</f>
        <v>0</v>
      </c>
      <c r="IU1329" s="1067">
        <f>'PREMIER TRIMES.'!H1882</f>
        <v>0</v>
      </c>
      <c r="IV1329" s="293">
        <f>'PREMIER TRIMES.'!I1882</f>
        <v>0</v>
      </c>
      <c r="IW1329" s="293">
        <f>'PREMIER TRIMES.'!J1882</f>
        <v>0</v>
      </c>
      <c r="IX1329" s="1516">
        <f>'PREMIER TRIMES.'!K1882</f>
        <v>0</v>
      </c>
    </row>
    <row r="1330" spans="249:258" ht="16.5" thickBot="1" x14ac:dyDescent="0.3">
      <c r="IO1330" s="1484">
        <f>'PREMIER TRIMES.'!B1883</f>
        <v>0</v>
      </c>
      <c r="IP1330" s="293">
        <f>'PREMIER TRIMES.'!C1883</f>
        <v>0</v>
      </c>
      <c r="IQ1330" s="293">
        <f>'PREMIER TRIMES.'!D1883</f>
        <v>0</v>
      </c>
      <c r="IR1330" s="293">
        <f>'PREMIER TRIMES.'!E1883</f>
        <v>0</v>
      </c>
      <c r="IS1330" s="1067">
        <f>'PREMIER TRIMES.'!F1883</f>
        <v>0</v>
      </c>
      <c r="IT1330" s="1067">
        <f>'PREMIER TRIMES.'!G1883</f>
        <v>0</v>
      </c>
      <c r="IU1330" s="1067">
        <f>'PREMIER TRIMES.'!H1883</f>
        <v>0</v>
      </c>
      <c r="IV1330" s="293">
        <f>'PREMIER TRIMES.'!I1883</f>
        <v>0</v>
      </c>
      <c r="IW1330" s="293">
        <f>'PREMIER TRIMES.'!J1883</f>
        <v>0</v>
      </c>
      <c r="IX1330" s="1516">
        <f>'PREMIER TRIMES.'!K1883</f>
        <v>0</v>
      </c>
    </row>
    <row r="1331" spans="249:258" ht="16.5" thickBot="1" x14ac:dyDescent="0.3">
      <c r="IO1331" s="1484">
        <f>'PREMIER TRIMES.'!B1884</f>
        <v>0</v>
      </c>
      <c r="IP1331" s="293">
        <f>'PREMIER TRIMES.'!C1884</f>
        <v>0</v>
      </c>
      <c r="IQ1331" s="293">
        <f>'PREMIER TRIMES.'!D1884</f>
        <v>0</v>
      </c>
      <c r="IR1331" s="293">
        <f>'PREMIER TRIMES.'!E1884</f>
        <v>0</v>
      </c>
      <c r="IS1331" s="1067">
        <f>'PREMIER TRIMES.'!F1884</f>
        <v>0</v>
      </c>
      <c r="IT1331" s="1067">
        <f>'PREMIER TRIMES.'!G1884</f>
        <v>0</v>
      </c>
      <c r="IU1331" s="1067">
        <f>'PREMIER TRIMES.'!H1884</f>
        <v>0</v>
      </c>
      <c r="IV1331" s="293">
        <f>'PREMIER TRIMES.'!I1884</f>
        <v>0</v>
      </c>
      <c r="IW1331" s="293">
        <f>'PREMIER TRIMES.'!J1884</f>
        <v>0</v>
      </c>
      <c r="IX1331" s="1516">
        <f>'PREMIER TRIMES.'!K1884</f>
        <v>0</v>
      </c>
    </row>
    <row r="1332" spans="249:258" ht="16.5" thickBot="1" x14ac:dyDescent="0.3">
      <c r="IO1332" s="1484">
        <f>'PREMIER TRIMES.'!B1885</f>
        <v>0</v>
      </c>
      <c r="IP1332" s="293">
        <f>'PREMIER TRIMES.'!C1885</f>
        <v>0</v>
      </c>
      <c r="IQ1332" s="293">
        <f>'PREMIER TRIMES.'!D1885</f>
        <v>0</v>
      </c>
      <c r="IR1332" s="293">
        <f>'PREMIER TRIMES.'!E1885</f>
        <v>0</v>
      </c>
      <c r="IS1332" s="1067">
        <f>'PREMIER TRIMES.'!F1885</f>
        <v>0</v>
      </c>
      <c r="IT1332" s="1067">
        <f>'PREMIER TRIMES.'!G1885</f>
        <v>0</v>
      </c>
      <c r="IU1332" s="1067">
        <f>'PREMIER TRIMES.'!H1885</f>
        <v>0</v>
      </c>
      <c r="IV1332" s="293">
        <f>'PREMIER TRIMES.'!I1885</f>
        <v>0</v>
      </c>
      <c r="IW1332" s="293">
        <f>'PREMIER TRIMES.'!J1885</f>
        <v>0</v>
      </c>
      <c r="IX1332" s="1516">
        <f>'PREMIER TRIMES.'!K1885</f>
        <v>0</v>
      </c>
    </row>
    <row r="1333" spans="249:258" ht="16.5" thickBot="1" x14ac:dyDescent="0.3">
      <c r="IO1333" s="1484">
        <f>'PREMIER TRIMES.'!B1886</f>
        <v>0</v>
      </c>
      <c r="IP1333" s="293">
        <f>'PREMIER TRIMES.'!C1886</f>
        <v>0</v>
      </c>
      <c r="IQ1333" s="293">
        <f>'PREMIER TRIMES.'!D1886</f>
        <v>0</v>
      </c>
      <c r="IR1333" s="293">
        <f>'PREMIER TRIMES.'!E1886</f>
        <v>0</v>
      </c>
      <c r="IS1333" s="1067">
        <f>'PREMIER TRIMES.'!F1886</f>
        <v>0</v>
      </c>
      <c r="IT1333" s="1067">
        <f>'PREMIER TRIMES.'!G1886</f>
        <v>0</v>
      </c>
      <c r="IU1333" s="1067">
        <f>'PREMIER TRIMES.'!H1886</f>
        <v>0</v>
      </c>
      <c r="IV1333" s="293">
        <f>'PREMIER TRIMES.'!I1886</f>
        <v>0</v>
      </c>
      <c r="IW1333" s="293">
        <f>'PREMIER TRIMES.'!J1886</f>
        <v>0</v>
      </c>
      <c r="IX1333" s="1516">
        <f>'PREMIER TRIMES.'!K1886</f>
        <v>0</v>
      </c>
    </row>
    <row r="1334" spans="249:258" ht="16.5" thickBot="1" x14ac:dyDescent="0.3">
      <c r="IO1334" s="1484">
        <f>'PREMIER TRIMES.'!B1887</f>
        <v>0</v>
      </c>
      <c r="IP1334" s="293">
        <f>'PREMIER TRIMES.'!C1887</f>
        <v>0</v>
      </c>
      <c r="IQ1334" s="293">
        <f>'PREMIER TRIMES.'!D1887</f>
        <v>0</v>
      </c>
      <c r="IR1334" s="293">
        <f>'PREMIER TRIMES.'!E1887</f>
        <v>0</v>
      </c>
      <c r="IS1334" s="1067">
        <f>'PREMIER TRIMES.'!F1887</f>
        <v>0</v>
      </c>
      <c r="IT1334" s="1067">
        <f>'PREMIER TRIMES.'!G1887</f>
        <v>0</v>
      </c>
      <c r="IU1334" s="1067">
        <f>'PREMIER TRIMES.'!H1887</f>
        <v>0</v>
      </c>
      <c r="IV1334" s="293">
        <f>'PREMIER TRIMES.'!I1887</f>
        <v>0</v>
      </c>
      <c r="IW1334" s="293">
        <f>'PREMIER TRIMES.'!J1887</f>
        <v>0</v>
      </c>
      <c r="IX1334" s="1516">
        <f>'PREMIER TRIMES.'!K1887</f>
        <v>0</v>
      </c>
    </row>
    <row r="1335" spans="249:258" ht="16.5" thickBot="1" x14ac:dyDescent="0.3">
      <c r="IO1335" s="1484">
        <f>'PREMIER TRIMES.'!B1888</f>
        <v>0</v>
      </c>
      <c r="IP1335" s="293">
        <f>'PREMIER TRIMES.'!C1888</f>
        <v>0</v>
      </c>
      <c r="IQ1335" s="293">
        <f>'PREMIER TRIMES.'!D1888</f>
        <v>0</v>
      </c>
      <c r="IR1335" s="293">
        <f>'PREMIER TRIMES.'!E1888</f>
        <v>0</v>
      </c>
      <c r="IS1335" s="1067">
        <f>'PREMIER TRIMES.'!F1888</f>
        <v>0</v>
      </c>
      <c r="IT1335" s="1067">
        <f>'PREMIER TRIMES.'!G1888</f>
        <v>0</v>
      </c>
      <c r="IU1335" s="1067">
        <f>'PREMIER TRIMES.'!H1888</f>
        <v>0</v>
      </c>
      <c r="IV1335" s="293">
        <f>'PREMIER TRIMES.'!I1888</f>
        <v>0</v>
      </c>
      <c r="IW1335" s="293">
        <f>'PREMIER TRIMES.'!J1888</f>
        <v>0</v>
      </c>
      <c r="IX1335" s="1516">
        <f>'PREMIER TRIMES.'!K1888</f>
        <v>0</v>
      </c>
    </row>
    <row r="1336" spans="249:258" ht="16.5" thickBot="1" x14ac:dyDescent="0.3">
      <c r="IO1336" s="1484">
        <f>'PREMIER TRIMES.'!B1889</f>
        <v>0</v>
      </c>
      <c r="IP1336" s="293">
        <f>'PREMIER TRIMES.'!C1889</f>
        <v>0</v>
      </c>
      <c r="IQ1336" s="293">
        <f>'PREMIER TRIMES.'!D1889</f>
        <v>0</v>
      </c>
      <c r="IR1336" s="293">
        <f>'PREMIER TRIMES.'!E1889</f>
        <v>0</v>
      </c>
      <c r="IS1336" s="1067">
        <f>'PREMIER TRIMES.'!F1889</f>
        <v>0</v>
      </c>
      <c r="IT1336" s="1067">
        <f>'PREMIER TRIMES.'!G1889</f>
        <v>0</v>
      </c>
      <c r="IU1336" s="1067">
        <f>'PREMIER TRIMES.'!H1889</f>
        <v>0</v>
      </c>
      <c r="IV1336" s="293">
        <f>'PREMIER TRIMES.'!I1889</f>
        <v>0</v>
      </c>
      <c r="IW1336" s="293">
        <f>'PREMIER TRIMES.'!J1889</f>
        <v>0</v>
      </c>
      <c r="IX1336" s="1516">
        <f>'PREMIER TRIMES.'!K1889</f>
        <v>0</v>
      </c>
    </row>
    <row r="1337" spans="249:258" ht="16.5" thickBot="1" x14ac:dyDescent="0.3">
      <c r="IO1337" s="1484">
        <f>'PREMIER TRIMES.'!B1890</f>
        <v>0</v>
      </c>
      <c r="IP1337" s="293">
        <f>'PREMIER TRIMES.'!C1890</f>
        <v>0</v>
      </c>
      <c r="IQ1337" s="293">
        <f>'PREMIER TRIMES.'!D1890</f>
        <v>0</v>
      </c>
      <c r="IR1337" s="293">
        <f>'PREMIER TRIMES.'!E1890</f>
        <v>0</v>
      </c>
      <c r="IS1337" s="1067">
        <f>'PREMIER TRIMES.'!F1890</f>
        <v>0</v>
      </c>
      <c r="IT1337" s="1067">
        <f>'PREMIER TRIMES.'!G1890</f>
        <v>0</v>
      </c>
      <c r="IU1337" s="1067">
        <f>'PREMIER TRIMES.'!H1890</f>
        <v>0</v>
      </c>
      <c r="IV1337" s="293">
        <f>'PREMIER TRIMES.'!I1890</f>
        <v>0</v>
      </c>
      <c r="IW1337" s="293">
        <f>'PREMIER TRIMES.'!J1890</f>
        <v>0</v>
      </c>
      <c r="IX1337" s="1516">
        <f>'PREMIER TRIMES.'!K1890</f>
        <v>0</v>
      </c>
    </row>
    <row r="1338" spans="249:258" ht="16.5" thickBot="1" x14ac:dyDescent="0.3">
      <c r="IO1338" s="1484">
        <f>'PREMIER TRIMES.'!B1891</f>
        <v>0</v>
      </c>
      <c r="IP1338" s="293">
        <f>'PREMIER TRIMES.'!C1891</f>
        <v>0</v>
      </c>
      <c r="IQ1338" s="293">
        <f>'PREMIER TRIMES.'!D1891</f>
        <v>0</v>
      </c>
      <c r="IR1338" s="293">
        <f>'PREMIER TRIMES.'!E1891</f>
        <v>0</v>
      </c>
      <c r="IS1338" s="1067">
        <f>'PREMIER TRIMES.'!F1891</f>
        <v>0</v>
      </c>
      <c r="IT1338" s="1067">
        <f>'PREMIER TRIMES.'!G1891</f>
        <v>0</v>
      </c>
      <c r="IU1338" s="1067">
        <f>'PREMIER TRIMES.'!H1891</f>
        <v>0</v>
      </c>
      <c r="IV1338" s="293">
        <f>'PREMIER TRIMES.'!I1891</f>
        <v>0</v>
      </c>
      <c r="IW1338" s="293">
        <f>'PREMIER TRIMES.'!J1891</f>
        <v>0</v>
      </c>
      <c r="IX1338" s="1516">
        <f>'PREMIER TRIMES.'!K1891</f>
        <v>0</v>
      </c>
    </row>
    <row r="1339" spans="249:258" ht="16.5" thickBot="1" x14ac:dyDescent="0.3">
      <c r="IO1339" s="1484">
        <f>'PREMIER TRIMES.'!B1892</f>
        <v>0</v>
      </c>
      <c r="IP1339" s="293">
        <f>'PREMIER TRIMES.'!C1892</f>
        <v>0</v>
      </c>
      <c r="IQ1339" s="293">
        <f>'PREMIER TRIMES.'!D1892</f>
        <v>0</v>
      </c>
      <c r="IR1339" s="293">
        <f>'PREMIER TRIMES.'!E1892</f>
        <v>0</v>
      </c>
      <c r="IS1339" s="1067">
        <f>'PREMIER TRIMES.'!F1892</f>
        <v>0</v>
      </c>
      <c r="IT1339" s="1067">
        <f>'PREMIER TRIMES.'!G1892</f>
        <v>0</v>
      </c>
      <c r="IU1339" s="1067">
        <f>'PREMIER TRIMES.'!H1892</f>
        <v>0</v>
      </c>
      <c r="IV1339" s="293">
        <f>'PREMIER TRIMES.'!I1892</f>
        <v>0</v>
      </c>
      <c r="IW1339" s="293">
        <f>'PREMIER TRIMES.'!J1892</f>
        <v>0</v>
      </c>
      <c r="IX1339" s="1516">
        <f>'PREMIER TRIMES.'!K1892</f>
        <v>0</v>
      </c>
    </row>
    <row r="1340" spans="249:258" ht="16.5" thickBot="1" x14ac:dyDescent="0.3">
      <c r="IO1340" s="1484">
        <f>'PREMIER TRIMES.'!B1893</f>
        <v>0</v>
      </c>
      <c r="IP1340" s="293">
        <f>'PREMIER TRIMES.'!C1893</f>
        <v>0</v>
      </c>
      <c r="IQ1340" s="293">
        <f>'PREMIER TRIMES.'!D1893</f>
        <v>0</v>
      </c>
      <c r="IR1340" s="293">
        <f>'PREMIER TRIMES.'!E1893</f>
        <v>0</v>
      </c>
      <c r="IS1340" s="1067">
        <f>'PREMIER TRIMES.'!F1893</f>
        <v>0</v>
      </c>
      <c r="IT1340" s="1067">
        <f>'PREMIER TRIMES.'!G1893</f>
        <v>0</v>
      </c>
      <c r="IU1340" s="1067">
        <f>'PREMIER TRIMES.'!H1893</f>
        <v>0</v>
      </c>
      <c r="IV1340" s="293">
        <f>'PREMIER TRIMES.'!I1893</f>
        <v>0</v>
      </c>
      <c r="IW1340" s="293">
        <f>'PREMIER TRIMES.'!J1893</f>
        <v>0</v>
      </c>
      <c r="IX1340" s="1516">
        <f>'PREMIER TRIMES.'!K1893</f>
        <v>0</v>
      </c>
    </row>
    <row r="1341" spans="249:258" ht="16.5" thickBot="1" x14ac:dyDescent="0.3">
      <c r="IO1341" s="1484">
        <f>'PREMIER TRIMES.'!B1894</f>
        <v>0</v>
      </c>
      <c r="IP1341" s="293">
        <f>'PREMIER TRIMES.'!C1894</f>
        <v>0</v>
      </c>
      <c r="IQ1341" s="293">
        <f>'PREMIER TRIMES.'!D1894</f>
        <v>0</v>
      </c>
      <c r="IR1341" s="293">
        <f>'PREMIER TRIMES.'!E1894</f>
        <v>0</v>
      </c>
      <c r="IS1341" s="1067">
        <f>'PREMIER TRIMES.'!F1894</f>
        <v>0</v>
      </c>
      <c r="IT1341" s="1067">
        <f>'PREMIER TRIMES.'!G1894</f>
        <v>0</v>
      </c>
      <c r="IU1341" s="1067">
        <f>'PREMIER TRIMES.'!H1894</f>
        <v>0</v>
      </c>
      <c r="IV1341" s="293">
        <f>'PREMIER TRIMES.'!I1894</f>
        <v>0</v>
      </c>
      <c r="IW1341" s="293">
        <f>'PREMIER TRIMES.'!J1894</f>
        <v>0</v>
      </c>
      <c r="IX1341" s="1516">
        <f>'PREMIER TRIMES.'!K1894</f>
        <v>0</v>
      </c>
    </row>
    <row r="1342" spans="249:258" ht="16.5" thickBot="1" x14ac:dyDescent="0.3">
      <c r="IO1342" s="1484">
        <f>'PREMIER TRIMES.'!B1895</f>
        <v>0</v>
      </c>
      <c r="IP1342" s="293">
        <f>'PREMIER TRIMES.'!C1895</f>
        <v>0</v>
      </c>
      <c r="IQ1342" s="293">
        <f>'PREMIER TRIMES.'!D1895</f>
        <v>0</v>
      </c>
      <c r="IR1342" s="293">
        <f>'PREMIER TRIMES.'!E1895</f>
        <v>0</v>
      </c>
      <c r="IS1342" s="1067">
        <f>'PREMIER TRIMES.'!F1895</f>
        <v>0</v>
      </c>
      <c r="IT1342" s="1067">
        <f>'PREMIER TRIMES.'!G1895</f>
        <v>0</v>
      </c>
      <c r="IU1342" s="1067">
        <f>'PREMIER TRIMES.'!H1895</f>
        <v>0</v>
      </c>
      <c r="IV1342" s="293">
        <f>'PREMIER TRIMES.'!I1895</f>
        <v>0</v>
      </c>
      <c r="IW1342" s="293">
        <f>'PREMIER TRIMES.'!J1895</f>
        <v>0</v>
      </c>
      <c r="IX1342" s="1516">
        <f>'PREMIER TRIMES.'!K1895</f>
        <v>0</v>
      </c>
    </row>
    <row r="1343" spans="249:258" ht="16.5" thickBot="1" x14ac:dyDescent="0.3">
      <c r="IO1343" s="1484">
        <f>'PREMIER TRIMES.'!B1896</f>
        <v>0</v>
      </c>
      <c r="IP1343" s="293">
        <f>'PREMIER TRIMES.'!C1896</f>
        <v>0</v>
      </c>
      <c r="IQ1343" s="293">
        <f>'PREMIER TRIMES.'!D1896</f>
        <v>0</v>
      </c>
      <c r="IR1343" s="293">
        <f>'PREMIER TRIMES.'!E1896</f>
        <v>0</v>
      </c>
      <c r="IS1343" s="1067">
        <f>'PREMIER TRIMES.'!F1896</f>
        <v>0</v>
      </c>
      <c r="IT1343" s="1067">
        <f>'PREMIER TRIMES.'!G1896</f>
        <v>0</v>
      </c>
      <c r="IU1343" s="1067">
        <f>'PREMIER TRIMES.'!H1896</f>
        <v>0</v>
      </c>
      <c r="IV1343" s="293">
        <f>'PREMIER TRIMES.'!I1896</f>
        <v>0</v>
      </c>
      <c r="IW1343" s="293">
        <f>'PREMIER TRIMES.'!J1896</f>
        <v>0</v>
      </c>
      <c r="IX1343" s="1516">
        <f>'PREMIER TRIMES.'!K1896</f>
        <v>0</v>
      </c>
    </row>
    <row r="1344" spans="249:258" ht="21" customHeight="1" thickBot="1" x14ac:dyDescent="0.3">
      <c r="IO1344" s="2157" t="s">
        <v>1165</v>
      </c>
      <c r="IP1344" s="2159"/>
      <c r="IQ1344" s="2159"/>
      <c r="IR1344" s="2159"/>
      <c r="IS1344" s="2159"/>
      <c r="IT1344" s="2159"/>
      <c r="IU1344" s="2158"/>
      <c r="IV1344" s="2157" t="s">
        <v>297</v>
      </c>
      <c r="IW1344" s="2158"/>
      <c r="IX1344" s="2149" t="s">
        <v>1164</v>
      </c>
    </row>
    <row r="1345" spans="249:267" ht="67.5" customHeight="1" thickBot="1" x14ac:dyDescent="0.3">
      <c r="IO1345" s="1233" t="s">
        <v>1</v>
      </c>
      <c r="IP1345" s="1235" t="s">
        <v>151</v>
      </c>
      <c r="IQ1345" s="1236" t="s">
        <v>152</v>
      </c>
      <c r="IR1345" s="1234" t="s">
        <v>158</v>
      </c>
      <c r="IS1345" s="1234" t="s">
        <v>153</v>
      </c>
      <c r="IT1345" s="1247" t="s">
        <v>295</v>
      </c>
      <c r="IU1345" s="1236" t="s">
        <v>296</v>
      </c>
      <c r="IV1345" s="1234" t="s">
        <v>298</v>
      </c>
      <c r="IW1345" s="1234" t="s">
        <v>299</v>
      </c>
      <c r="IX1345" s="2150"/>
    </row>
    <row r="1346" spans="249:267" ht="16.5" thickBot="1" x14ac:dyDescent="0.3">
      <c r="IO1346" s="1484">
        <f>'PREMIER TRIMES.'!B1899</f>
        <v>0</v>
      </c>
      <c r="IP1346" s="293">
        <f>'PREMIER TRIMES.'!C1899</f>
        <v>0</v>
      </c>
      <c r="IQ1346" s="293">
        <f>'PREMIER TRIMES.'!D1899</f>
        <v>0</v>
      </c>
      <c r="IR1346" s="293">
        <f>'PREMIER TRIMES.'!E1899</f>
        <v>0</v>
      </c>
      <c r="IS1346" s="1067">
        <f>'PREMIER TRIMES.'!F1899</f>
        <v>0</v>
      </c>
      <c r="IT1346" s="1067">
        <f>'PREMIER TRIMES.'!G1899</f>
        <v>0</v>
      </c>
      <c r="IU1346" s="1067">
        <f>'PREMIER TRIMES.'!H1899</f>
        <v>0</v>
      </c>
      <c r="IV1346" s="293">
        <f>'PREMIER TRIMES.'!I1899</f>
        <v>0</v>
      </c>
      <c r="IW1346" s="293">
        <f>'PREMIER TRIMES.'!J1899</f>
        <v>0</v>
      </c>
      <c r="IX1346" s="1482">
        <f>'PREMIER TRIMES.'!K1899</f>
        <v>0</v>
      </c>
    </row>
    <row r="1347" spans="249:267" ht="16.5" thickBot="1" x14ac:dyDescent="0.3">
      <c r="IO1347" s="1484">
        <f>'PREMIER TRIMES.'!B1900</f>
        <v>0</v>
      </c>
      <c r="IP1347" s="293">
        <f>'PREMIER TRIMES.'!C1900</f>
        <v>0</v>
      </c>
      <c r="IQ1347" s="293">
        <f>'PREMIER TRIMES.'!D1900</f>
        <v>0</v>
      </c>
      <c r="IR1347" s="293">
        <f>'PREMIER TRIMES.'!E1900</f>
        <v>0</v>
      </c>
      <c r="IS1347" s="1067">
        <f>'PREMIER TRIMES.'!F1900</f>
        <v>0</v>
      </c>
      <c r="IT1347" s="1067">
        <f>'PREMIER TRIMES.'!G1900</f>
        <v>0</v>
      </c>
      <c r="IU1347" s="1067">
        <f>'PREMIER TRIMES.'!H1900</f>
        <v>0</v>
      </c>
      <c r="IV1347" s="293">
        <f>'PREMIER TRIMES.'!I1900</f>
        <v>0</v>
      </c>
      <c r="IW1347" s="293">
        <f>'PREMIER TRIMES.'!J1900</f>
        <v>0</v>
      </c>
      <c r="IX1347" s="1482">
        <f>'PREMIER TRIMES.'!K1900</f>
        <v>0</v>
      </c>
    </row>
    <row r="1348" spans="249:267" ht="16.5" thickBot="1" x14ac:dyDescent="0.3">
      <c r="IO1348" s="1484">
        <f>'PREMIER TRIMES.'!B1901</f>
        <v>0</v>
      </c>
      <c r="IP1348" s="293">
        <f>'PREMIER TRIMES.'!C1901</f>
        <v>0</v>
      </c>
      <c r="IQ1348" s="293">
        <f>'PREMIER TRIMES.'!D1901</f>
        <v>0</v>
      </c>
      <c r="IR1348" s="293">
        <f>'PREMIER TRIMES.'!E1901</f>
        <v>0</v>
      </c>
      <c r="IS1348" s="1067">
        <f>'PREMIER TRIMES.'!F1901</f>
        <v>0</v>
      </c>
      <c r="IT1348" s="1067">
        <f>'PREMIER TRIMES.'!G1901</f>
        <v>0</v>
      </c>
      <c r="IU1348" s="1067">
        <f>'PREMIER TRIMES.'!H1901</f>
        <v>0</v>
      </c>
      <c r="IV1348" s="293">
        <f>'PREMIER TRIMES.'!I1901</f>
        <v>0</v>
      </c>
      <c r="IW1348" s="293">
        <f>'PREMIER TRIMES.'!J1901</f>
        <v>0</v>
      </c>
      <c r="IX1348" s="1482">
        <f>'PREMIER TRIMES.'!K1901</f>
        <v>0</v>
      </c>
    </row>
    <row r="1349" spans="249:267" ht="16.5" thickBot="1" x14ac:dyDescent="0.3">
      <c r="IO1349" s="1484">
        <f>'PREMIER TRIMES.'!B1902</f>
        <v>0</v>
      </c>
      <c r="IP1349" s="293">
        <f>'PREMIER TRIMES.'!C1902</f>
        <v>0</v>
      </c>
      <c r="IQ1349" s="293">
        <f>'PREMIER TRIMES.'!D1902</f>
        <v>0</v>
      </c>
      <c r="IR1349" s="293">
        <f>'PREMIER TRIMES.'!E1902</f>
        <v>0</v>
      </c>
      <c r="IS1349" s="1067">
        <f>'PREMIER TRIMES.'!F1902</f>
        <v>0</v>
      </c>
      <c r="IT1349" s="1067">
        <f>'PREMIER TRIMES.'!G1902</f>
        <v>0</v>
      </c>
      <c r="IU1349" s="1067">
        <f>'PREMIER TRIMES.'!H1902</f>
        <v>0</v>
      </c>
      <c r="IV1349" s="293">
        <f>'PREMIER TRIMES.'!I1902</f>
        <v>0</v>
      </c>
      <c r="IW1349" s="293">
        <f>'PREMIER TRIMES.'!J1902</f>
        <v>0</v>
      </c>
      <c r="IX1349" s="1482">
        <f>'PREMIER TRIMES.'!K1902</f>
        <v>0</v>
      </c>
    </row>
    <row r="1350" spans="249:267" ht="16.5" thickBot="1" x14ac:dyDescent="0.3">
      <c r="IO1350" s="1484">
        <f>'PREMIER TRIMES.'!B1903</f>
        <v>0</v>
      </c>
      <c r="IP1350" s="293">
        <f>'PREMIER TRIMES.'!C1903</f>
        <v>0</v>
      </c>
      <c r="IQ1350" s="293">
        <f>'PREMIER TRIMES.'!D1903</f>
        <v>0</v>
      </c>
      <c r="IR1350" s="293">
        <f>'PREMIER TRIMES.'!E1903</f>
        <v>0</v>
      </c>
      <c r="IS1350" s="1067">
        <f>'PREMIER TRIMES.'!F1903</f>
        <v>0</v>
      </c>
      <c r="IT1350" s="1067">
        <f>'PREMIER TRIMES.'!G1903</f>
        <v>0</v>
      </c>
      <c r="IU1350" s="1067">
        <f>'PREMIER TRIMES.'!H1903</f>
        <v>0</v>
      </c>
      <c r="IV1350" s="293">
        <f>'PREMIER TRIMES.'!I1903</f>
        <v>0</v>
      </c>
      <c r="IW1350" s="293">
        <f>'PREMIER TRIMES.'!J1903</f>
        <v>0</v>
      </c>
      <c r="IX1350" s="1482">
        <f>'PREMIER TRIMES.'!K1903</f>
        <v>0</v>
      </c>
    </row>
    <row r="1351" spans="249:267" ht="16.5" thickBot="1" x14ac:dyDescent="0.3">
      <c r="IO1351" s="1484">
        <f>'PREMIER TRIMES.'!B1904</f>
        <v>0</v>
      </c>
      <c r="IP1351" s="342">
        <f>'PREMIER TRIMES.'!C1904</f>
        <v>0</v>
      </c>
      <c r="IQ1351" s="342">
        <f>'PREMIER TRIMES.'!D1904</f>
        <v>0</v>
      </c>
      <c r="IR1351" s="342">
        <f>'PREMIER TRIMES.'!E1904</f>
        <v>0</v>
      </c>
      <c r="IS1351" s="1067">
        <f>'PREMIER TRIMES.'!F1904</f>
        <v>0</v>
      </c>
      <c r="IT1351" s="1785">
        <f>'PREMIER TRIMES.'!G1904</f>
        <v>0</v>
      </c>
      <c r="IU1351" s="1785">
        <f>'PREMIER TRIMES.'!H1904</f>
        <v>0</v>
      </c>
      <c r="IV1351" s="342">
        <f>'PREMIER TRIMES.'!I1904</f>
        <v>0</v>
      </c>
      <c r="IW1351" s="342">
        <f>'PREMIER TRIMES.'!J1904</f>
        <v>0</v>
      </c>
      <c r="IX1351" s="1820">
        <f>'PREMIER TRIMES.'!K1904</f>
        <v>0</v>
      </c>
    </row>
    <row r="1352" spans="249:267" ht="16.5" thickBot="1" x14ac:dyDescent="0.3">
      <c r="IO1352" s="1818"/>
      <c r="IP1352" s="1782"/>
      <c r="IQ1352" s="1782"/>
      <c r="IR1352" s="1782"/>
      <c r="IS1352" s="1782"/>
      <c r="IT1352" s="1783"/>
      <c r="IU1352" s="1783"/>
      <c r="IV1352" s="1782"/>
      <c r="IW1352" s="1782"/>
      <c r="IX1352" s="1819"/>
    </row>
    <row r="1353" spans="249:267" ht="19.5" thickBot="1" x14ac:dyDescent="0.3">
      <c r="IO1353" s="2040" t="s">
        <v>91</v>
      </c>
      <c r="IP1353" s="2041"/>
      <c r="IQ1353" s="2042">
        <f>'PREMIER TRIMES.'!C1906</f>
        <v>0</v>
      </c>
      <c r="IR1353" s="2043"/>
      <c r="IS1353" s="2043"/>
      <c r="IT1353" s="2043"/>
      <c r="IU1353" s="2043"/>
      <c r="IV1353" s="2043"/>
      <c r="IW1353" s="2043"/>
      <c r="IX1353" s="2044"/>
    </row>
    <row r="1354" spans="249:267" ht="15.75" x14ac:dyDescent="0.25">
      <c r="IO1354" s="1818"/>
      <c r="IP1354" s="1782"/>
      <c r="IQ1354" s="2045"/>
      <c r="IR1354" s="2046"/>
      <c r="IS1354" s="2046"/>
      <c r="IT1354" s="2046"/>
      <c r="IU1354" s="2046"/>
      <c r="IV1354" s="2046"/>
      <c r="IW1354" s="2046"/>
      <c r="IX1354" s="2047"/>
    </row>
    <row r="1355" spans="249:267" ht="15.75" x14ac:dyDescent="0.25">
      <c r="IO1355" s="1818"/>
      <c r="IP1355" s="1782"/>
      <c r="IQ1355" s="2045"/>
      <c r="IR1355" s="2046"/>
      <c r="IS1355" s="2046"/>
      <c r="IT1355" s="2046"/>
      <c r="IU1355" s="2046"/>
      <c r="IV1355" s="2046"/>
      <c r="IW1355" s="2046"/>
      <c r="IX1355" s="2047"/>
    </row>
    <row r="1356" spans="249:267" ht="15.75" x14ac:dyDescent="0.25">
      <c r="IO1356" s="1818"/>
      <c r="IP1356" s="1782"/>
      <c r="IQ1356" s="2045"/>
      <c r="IR1356" s="2046"/>
      <c r="IS1356" s="2046"/>
      <c r="IT1356" s="2046"/>
      <c r="IU1356" s="2046"/>
      <c r="IV1356" s="2046"/>
      <c r="IW1356" s="2046"/>
      <c r="IX1356" s="2047"/>
    </row>
    <row r="1357" spans="249:267" ht="16.5" thickBot="1" x14ac:dyDescent="0.3">
      <c r="IO1357" s="1818"/>
      <c r="IP1357" s="1782"/>
      <c r="IQ1357" s="2048"/>
      <c r="IR1357" s="2049"/>
      <c r="IS1357" s="2049"/>
      <c r="IT1357" s="2049"/>
      <c r="IU1357" s="2049"/>
      <c r="IV1357" s="2049"/>
      <c r="IW1357" s="2049"/>
      <c r="IX1357" s="2050"/>
    </row>
    <row r="1358" spans="249:267" x14ac:dyDescent="0.25">
      <c r="IY1358" s="666"/>
    </row>
    <row r="1359" spans="249:267" ht="21" x14ac:dyDescent="0.35">
      <c r="IZ1359" s="719" t="s">
        <v>1003</v>
      </c>
      <c r="JA1359" s="383"/>
      <c r="JB1359" s="383"/>
      <c r="JC1359" s="383"/>
      <c r="JD1359" s="383"/>
      <c r="JE1359" s="383"/>
      <c r="JF1359" s="383"/>
      <c r="JG1359" s="712">
        <v>28</v>
      </c>
    </row>
    <row r="1360" spans="249:267" ht="21.75" thickBot="1" x14ac:dyDescent="0.4">
      <c r="IZ1360" s="383"/>
      <c r="JA1360" s="383"/>
      <c r="JB1360" s="383"/>
      <c r="JC1360" s="383"/>
      <c r="JD1360" s="383"/>
      <c r="JE1360" s="383"/>
      <c r="JF1360" s="383"/>
      <c r="JG1360" s="383"/>
    </row>
    <row r="1361" spans="260:267" ht="42.75" thickBot="1" x14ac:dyDescent="0.3">
      <c r="IZ1361" s="1237" t="s">
        <v>1</v>
      </c>
      <c r="JA1361" s="1238" t="s">
        <v>151</v>
      </c>
      <c r="JB1361" s="1239" t="s">
        <v>278</v>
      </c>
      <c r="JC1361" s="1239" t="s">
        <v>158</v>
      </c>
      <c r="JD1361" s="1239" t="s">
        <v>30</v>
      </c>
      <c r="JE1361" s="1240" t="s">
        <v>301</v>
      </c>
      <c r="JF1361" s="1239" t="s">
        <v>302</v>
      </c>
      <c r="JG1361" s="1239" t="s">
        <v>303</v>
      </c>
    </row>
    <row r="1362" spans="260:267" ht="30" customHeight="1" thickBot="1" x14ac:dyDescent="0.3">
      <c r="IZ1362" s="1484">
        <f>'PREMIER TRIMES.'!B1913</f>
        <v>0</v>
      </c>
      <c r="JA1362" s="293">
        <f>'PREMIER TRIMES.'!C1913</f>
        <v>0</v>
      </c>
      <c r="JB1362" s="293">
        <f>'PREMIER TRIMES.'!D1913</f>
        <v>0</v>
      </c>
      <c r="JC1362" s="293">
        <f>'PREMIER TRIMES.'!E1913</f>
        <v>0</v>
      </c>
      <c r="JD1362" s="293">
        <f>'PREMIER TRIMES.'!F1913</f>
        <v>0</v>
      </c>
      <c r="JE1362" s="1067">
        <f>'PREMIER TRIMES.'!G1913</f>
        <v>0</v>
      </c>
      <c r="JF1362" s="293">
        <f>'PREMIER TRIMES.'!H1913</f>
        <v>0</v>
      </c>
      <c r="JG1362" s="293">
        <f>'PREMIER TRIMES.'!I1913</f>
        <v>0</v>
      </c>
    </row>
    <row r="1363" spans="260:267" ht="30" customHeight="1" thickBot="1" x14ac:dyDescent="0.3">
      <c r="IZ1363" s="1484">
        <f>'PREMIER TRIMES.'!B1914</f>
        <v>0</v>
      </c>
      <c r="JA1363" s="293">
        <f>'PREMIER TRIMES.'!C1914</f>
        <v>0</v>
      </c>
      <c r="JB1363" s="293">
        <f>'PREMIER TRIMES.'!D1914</f>
        <v>0</v>
      </c>
      <c r="JC1363" s="293">
        <f>'PREMIER TRIMES.'!E1914</f>
        <v>0</v>
      </c>
      <c r="JD1363" s="293">
        <f>'PREMIER TRIMES.'!F1914</f>
        <v>0</v>
      </c>
      <c r="JE1363" s="1067">
        <f>'PREMIER TRIMES.'!G1914</f>
        <v>0</v>
      </c>
      <c r="JF1363" s="293">
        <f>'PREMIER TRIMES.'!H1914</f>
        <v>0</v>
      </c>
      <c r="JG1363" s="293">
        <f>'PREMIER TRIMES.'!I1914</f>
        <v>0</v>
      </c>
    </row>
    <row r="1364" spans="260:267" ht="30" customHeight="1" thickBot="1" x14ac:dyDescent="0.3">
      <c r="IZ1364" s="1484">
        <f>'PREMIER TRIMES.'!B1915</f>
        <v>0</v>
      </c>
      <c r="JA1364" s="293">
        <f>'PREMIER TRIMES.'!C1915</f>
        <v>0</v>
      </c>
      <c r="JB1364" s="293">
        <f>'PREMIER TRIMES.'!D1915</f>
        <v>0</v>
      </c>
      <c r="JC1364" s="293">
        <f>'PREMIER TRIMES.'!E1915</f>
        <v>0</v>
      </c>
      <c r="JD1364" s="293">
        <f>'PREMIER TRIMES.'!F1915</f>
        <v>0</v>
      </c>
      <c r="JE1364" s="1067">
        <f>'PREMIER TRIMES.'!G1915</f>
        <v>0</v>
      </c>
      <c r="JF1364" s="293">
        <f>'PREMIER TRIMES.'!H1915</f>
        <v>0</v>
      </c>
      <c r="JG1364" s="293">
        <f>'PREMIER TRIMES.'!I1915</f>
        <v>0</v>
      </c>
    </row>
    <row r="1365" spans="260:267" ht="30" customHeight="1" thickBot="1" x14ac:dyDescent="0.3">
      <c r="IZ1365" s="1484">
        <f>'PREMIER TRIMES.'!B1916</f>
        <v>0</v>
      </c>
      <c r="JA1365" s="293">
        <f>'PREMIER TRIMES.'!C1916</f>
        <v>0</v>
      </c>
      <c r="JB1365" s="293">
        <f>'PREMIER TRIMES.'!D1916</f>
        <v>0</v>
      </c>
      <c r="JC1365" s="293">
        <f>'PREMIER TRIMES.'!E1916</f>
        <v>0</v>
      </c>
      <c r="JD1365" s="293">
        <f>'PREMIER TRIMES.'!F1916</f>
        <v>0</v>
      </c>
      <c r="JE1365" s="1067">
        <f>'PREMIER TRIMES.'!G1916</f>
        <v>0</v>
      </c>
      <c r="JF1365" s="293">
        <f>'PREMIER TRIMES.'!H1916</f>
        <v>0</v>
      </c>
      <c r="JG1365" s="293">
        <f>'PREMIER TRIMES.'!I1916</f>
        <v>0</v>
      </c>
    </row>
    <row r="1366" spans="260:267" ht="30" customHeight="1" thickBot="1" x14ac:dyDescent="0.3">
      <c r="IZ1366" s="1484">
        <f>'PREMIER TRIMES.'!B1917</f>
        <v>0</v>
      </c>
      <c r="JA1366" s="293">
        <f>'PREMIER TRIMES.'!C1917</f>
        <v>0</v>
      </c>
      <c r="JB1366" s="293">
        <f>'PREMIER TRIMES.'!D1917</f>
        <v>0</v>
      </c>
      <c r="JC1366" s="293">
        <f>'PREMIER TRIMES.'!E1917</f>
        <v>0</v>
      </c>
      <c r="JD1366" s="293">
        <f>'PREMIER TRIMES.'!F1917</f>
        <v>0</v>
      </c>
      <c r="JE1366" s="1067">
        <f>'PREMIER TRIMES.'!G1917</f>
        <v>0</v>
      </c>
      <c r="JF1366" s="293">
        <f>'PREMIER TRIMES.'!H1917</f>
        <v>0</v>
      </c>
      <c r="JG1366" s="293">
        <f>'PREMIER TRIMES.'!I1917</f>
        <v>0</v>
      </c>
    </row>
    <row r="1367" spans="260:267" ht="30" customHeight="1" thickBot="1" x14ac:dyDescent="0.3">
      <c r="IZ1367" s="1484">
        <f>'PREMIER TRIMES.'!B1918</f>
        <v>0</v>
      </c>
      <c r="JA1367" s="293">
        <f>'PREMIER TRIMES.'!C1918</f>
        <v>0</v>
      </c>
      <c r="JB1367" s="293">
        <f>'PREMIER TRIMES.'!D1918</f>
        <v>0</v>
      </c>
      <c r="JC1367" s="293">
        <f>'PREMIER TRIMES.'!E1918</f>
        <v>0</v>
      </c>
      <c r="JD1367" s="293">
        <f>'PREMIER TRIMES.'!F1918</f>
        <v>0</v>
      </c>
      <c r="JE1367" s="1067">
        <f>'PREMIER TRIMES.'!G1918</f>
        <v>0</v>
      </c>
      <c r="JF1367" s="293">
        <f>'PREMIER TRIMES.'!H1918</f>
        <v>0</v>
      </c>
      <c r="JG1367" s="293">
        <f>'PREMIER TRIMES.'!I1918</f>
        <v>0</v>
      </c>
    </row>
    <row r="1368" spans="260:267" ht="30" customHeight="1" thickBot="1" x14ac:dyDescent="0.3">
      <c r="IZ1368" s="1484">
        <f>'PREMIER TRIMES.'!B1919</f>
        <v>0</v>
      </c>
      <c r="JA1368" s="293">
        <f>'PREMIER TRIMES.'!C1919</f>
        <v>0</v>
      </c>
      <c r="JB1368" s="293">
        <f>'PREMIER TRIMES.'!D1919</f>
        <v>0</v>
      </c>
      <c r="JC1368" s="293">
        <f>'PREMIER TRIMES.'!E1919</f>
        <v>0</v>
      </c>
      <c r="JD1368" s="293">
        <f>'PREMIER TRIMES.'!F1919</f>
        <v>0</v>
      </c>
      <c r="JE1368" s="1067">
        <f>'PREMIER TRIMES.'!G1919</f>
        <v>0</v>
      </c>
      <c r="JF1368" s="293">
        <f>'PREMIER TRIMES.'!H1919</f>
        <v>0</v>
      </c>
      <c r="JG1368" s="293">
        <f>'PREMIER TRIMES.'!I1919</f>
        <v>0</v>
      </c>
    </row>
    <row r="1369" spans="260:267" ht="30" customHeight="1" thickBot="1" x14ac:dyDescent="0.3">
      <c r="IZ1369" s="1484">
        <f>'PREMIER TRIMES.'!B1920</f>
        <v>0</v>
      </c>
      <c r="JA1369" s="293">
        <f>'PREMIER TRIMES.'!C1920</f>
        <v>0</v>
      </c>
      <c r="JB1369" s="293">
        <f>'PREMIER TRIMES.'!D1920</f>
        <v>0</v>
      </c>
      <c r="JC1369" s="293">
        <f>'PREMIER TRIMES.'!E1920</f>
        <v>0</v>
      </c>
      <c r="JD1369" s="293">
        <f>'PREMIER TRIMES.'!F1920</f>
        <v>0</v>
      </c>
      <c r="JE1369" s="1067">
        <f>'PREMIER TRIMES.'!G1920</f>
        <v>0</v>
      </c>
      <c r="JF1369" s="293">
        <f>'PREMIER TRIMES.'!H1920</f>
        <v>0</v>
      </c>
      <c r="JG1369" s="293">
        <f>'PREMIER TRIMES.'!I1920</f>
        <v>0</v>
      </c>
    </row>
    <row r="1370" spans="260:267" ht="30" customHeight="1" thickBot="1" x14ac:dyDescent="0.3">
      <c r="IZ1370" s="1484">
        <f>'PREMIER TRIMES.'!B1921</f>
        <v>0</v>
      </c>
      <c r="JA1370" s="293">
        <f>'PREMIER TRIMES.'!C1921</f>
        <v>0</v>
      </c>
      <c r="JB1370" s="293">
        <f>'PREMIER TRIMES.'!D1921</f>
        <v>0</v>
      </c>
      <c r="JC1370" s="293">
        <f>'PREMIER TRIMES.'!E1921</f>
        <v>0</v>
      </c>
      <c r="JD1370" s="293">
        <f>'PREMIER TRIMES.'!F1921</f>
        <v>0</v>
      </c>
      <c r="JE1370" s="1067">
        <f>'PREMIER TRIMES.'!G1921</f>
        <v>0</v>
      </c>
      <c r="JF1370" s="293">
        <f>'PREMIER TRIMES.'!H1921</f>
        <v>0</v>
      </c>
      <c r="JG1370" s="293">
        <f>'PREMIER TRIMES.'!I1921</f>
        <v>0</v>
      </c>
    </row>
    <row r="1371" spans="260:267" ht="30" customHeight="1" thickBot="1" x14ac:dyDescent="0.3">
      <c r="IZ1371" s="1484">
        <f>'PREMIER TRIMES.'!B1922</f>
        <v>0</v>
      </c>
      <c r="JA1371" s="293">
        <f>'PREMIER TRIMES.'!C1922</f>
        <v>0</v>
      </c>
      <c r="JB1371" s="293">
        <f>'PREMIER TRIMES.'!D1922</f>
        <v>0</v>
      </c>
      <c r="JC1371" s="293">
        <f>'PREMIER TRIMES.'!E1922</f>
        <v>0</v>
      </c>
      <c r="JD1371" s="293">
        <f>'PREMIER TRIMES.'!F1922</f>
        <v>0</v>
      </c>
      <c r="JE1371" s="1067">
        <f>'PREMIER TRIMES.'!G1922</f>
        <v>0</v>
      </c>
      <c r="JF1371" s="293">
        <f>'PREMIER TRIMES.'!H1922</f>
        <v>0</v>
      </c>
      <c r="JG1371" s="293">
        <f>'PREMIER TRIMES.'!I1922</f>
        <v>0</v>
      </c>
    </row>
    <row r="1372" spans="260:267" ht="30" customHeight="1" thickBot="1" x14ac:dyDescent="0.3">
      <c r="IZ1372" s="1484">
        <f>'PREMIER TRIMES.'!B1923</f>
        <v>0</v>
      </c>
      <c r="JA1372" s="293">
        <f>'PREMIER TRIMES.'!C1923</f>
        <v>0</v>
      </c>
      <c r="JB1372" s="293">
        <f>'PREMIER TRIMES.'!D1923</f>
        <v>0</v>
      </c>
      <c r="JC1372" s="293">
        <f>'PREMIER TRIMES.'!E1923</f>
        <v>0</v>
      </c>
      <c r="JD1372" s="293">
        <f>'PREMIER TRIMES.'!F1923</f>
        <v>0</v>
      </c>
      <c r="JE1372" s="1067">
        <f>'PREMIER TRIMES.'!G1923</f>
        <v>0</v>
      </c>
      <c r="JF1372" s="293">
        <f>'PREMIER TRIMES.'!H1923</f>
        <v>0</v>
      </c>
      <c r="JG1372" s="293">
        <f>'PREMIER TRIMES.'!I1923</f>
        <v>0</v>
      </c>
    </row>
    <row r="1373" spans="260:267" ht="30" customHeight="1" thickBot="1" x14ac:dyDescent="0.3">
      <c r="IZ1373" s="1484">
        <f>'PREMIER TRIMES.'!B1924</f>
        <v>0</v>
      </c>
      <c r="JA1373" s="293">
        <f>'PREMIER TRIMES.'!C1924</f>
        <v>0</v>
      </c>
      <c r="JB1373" s="293">
        <f>'PREMIER TRIMES.'!D1924</f>
        <v>0</v>
      </c>
      <c r="JC1373" s="293">
        <f>'PREMIER TRIMES.'!E1924</f>
        <v>0</v>
      </c>
      <c r="JD1373" s="293">
        <f>'PREMIER TRIMES.'!F1924</f>
        <v>0</v>
      </c>
      <c r="JE1373" s="1067">
        <f>'PREMIER TRIMES.'!G1924</f>
        <v>0</v>
      </c>
      <c r="JF1373" s="293">
        <f>'PREMIER TRIMES.'!H1924</f>
        <v>0</v>
      </c>
      <c r="JG1373" s="293">
        <f>'PREMIER TRIMES.'!I1924</f>
        <v>0</v>
      </c>
    </row>
    <row r="1374" spans="260:267" ht="30" customHeight="1" thickBot="1" x14ac:dyDescent="0.3">
      <c r="IZ1374" s="1484">
        <f>'PREMIER TRIMES.'!B1925</f>
        <v>0</v>
      </c>
      <c r="JA1374" s="293">
        <f>'PREMIER TRIMES.'!C1925</f>
        <v>0</v>
      </c>
      <c r="JB1374" s="293">
        <f>'PREMIER TRIMES.'!D1925</f>
        <v>0</v>
      </c>
      <c r="JC1374" s="293">
        <f>'PREMIER TRIMES.'!E1925</f>
        <v>0</v>
      </c>
      <c r="JD1374" s="293">
        <f>'PREMIER TRIMES.'!F1925</f>
        <v>0</v>
      </c>
      <c r="JE1374" s="1067">
        <f>'PREMIER TRIMES.'!G1925</f>
        <v>0</v>
      </c>
      <c r="JF1374" s="293">
        <f>'PREMIER TRIMES.'!H1925</f>
        <v>0</v>
      </c>
      <c r="JG1374" s="293">
        <f>'PREMIER TRIMES.'!I1925</f>
        <v>0</v>
      </c>
    </row>
    <row r="1375" spans="260:267" ht="30" customHeight="1" thickBot="1" x14ac:dyDescent="0.3">
      <c r="IZ1375" s="1484">
        <f>'PREMIER TRIMES.'!B1926</f>
        <v>0</v>
      </c>
      <c r="JA1375" s="293">
        <f>'PREMIER TRIMES.'!C1926</f>
        <v>0</v>
      </c>
      <c r="JB1375" s="293">
        <f>'PREMIER TRIMES.'!D1926</f>
        <v>0</v>
      </c>
      <c r="JC1375" s="293">
        <f>'PREMIER TRIMES.'!E1926</f>
        <v>0</v>
      </c>
      <c r="JD1375" s="293">
        <f>'PREMIER TRIMES.'!F1926</f>
        <v>0</v>
      </c>
      <c r="JE1375" s="1067">
        <f>'PREMIER TRIMES.'!G1926</f>
        <v>0</v>
      </c>
      <c r="JF1375" s="293">
        <f>'PREMIER TRIMES.'!H1926</f>
        <v>0</v>
      </c>
      <c r="JG1375" s="293">
        <f>'PREMIER TRIMES.'!I1926</f>
        <v>0</v>
      </c>
    </row>
    <row r="1376" spans="260:267" ht="30" customHeight="1" thickBot="1" x14ac:dyDescent="0.3">
      <c r="IZ1376" s="1484">
        <f>'PREMIER TRIMES.'!B1927</f>
        <v>0</v>
      </c>
      <c r="JA1376" s="293">
        <f>'PREMIER TRIMES.'!C1927</f>
        <v>0</v>
      </c>
      <c r="JB1376" s="293">
        <f>'PREMIER TRIMES.'!D1927</f>
        <v>0</v>
      </c>
      <c r="JC1376" s="293">
        <f>'PREMIER TRIMES.'!E1927</f>
        <v>0</v>
      </c>
      <c r="JD1376" s="293">
        <f>'PREMIER TRIMES.'!F1927</f>
        <v>0</v>
      </c>
      <c r="JE1376" s="1067">
        <f>'PREMIER TRIMES.'!G1927</f>
        <v>0</v>
      </c>
      <c r="JF1376" s="293">
        <f>'PREMIER TRIMES.'!H1927</f>
        <v>0</v>
      </c>
      <c r="JG1376" s="293">
        <f>'PREMIER TRIMES.'!I1927</f>
        <v>0</v>
      </c>
    </row>
    <row r="1377" spans="260:267" ht="30" customHeight="1" thickBot="1" x14ac:dyDescent="0.3">
      <c r="IZ1377" s="1484">
        <f>'PREMIER TRIMES.'!B1928</f>
        <v>0</v>
      </c>
      <c r="JA1377" s="293">
        <f>'PREMIER TRIMES.'!C1928</f>
        <v>0</v>
      </c>
      <c r="JB1377" s="293">
        <f>'PREMIER TRIMES.'!D1928</f>
        <v>0</v>
      </c>
      <c r="JC1377" s="293">
        <f>'PREMIER TRIMES.'!E1928</f>
        <v>0</v>
      </c>
      <c r="JD1377" s="293">
        <f>'PREMIER TRIMES.'!F1928</f>
        <v>0</v>
      </c>
      <c r="JE1377" s="1067">
        <f>'PREMIER TRIMES.'!G1928</f>
        <v>0</v>
      </c>
      <c r="JF1377" s="293">
        <f>'PREMIER TRIMES.'!H1928</f>
        <v>0</v>
      </c>
      <c r="JG1377" s="293">
        <f>'PREMIER TRIMES.'!I1928</f>
        <v>0</v>
      </c>
    </row>
    <row r="1378" spans="260:267" ht="30" customHeight="1" thickBot="1" x14ac:dyDescent="0.3">
      <c r="IZ1378" s="1484">
        <f>'PREMIER TRIMES.'!B1929</f>
        <v>0</v>
      </c>
      <c r="JA1378" s="293">
        <f>'PREMIER TRIMES.'!C1929</f>
        <v>0</v>
      </c>
      <c r="JB1378" s="293">
        <f>'PREMIER TRIMES.'!D1929</f>
        <v>0</v>
      </c>
      <c r="JC1378" s="293">
        <f>'PREMIER TRIMES.'!E1929</f>
        <v>0</v>
      </c>
      <c r="JD1378" s="293">
        <f>'PREMIER TRIMES.'!F1929</f>
        <v>0</v>
      </c>
      <c r="JE1378" s="1067">
        <f>'PREMIER TRIMES.'!G1929</f>
        <v>0</v>
      </c>
      <c r="JF1378" s="293">
        <f>'PREMIER TRIMES.'!H1929</f>
        <v>0</v>
      </c>
      <c r="JG1378" s="293">
        <f>'PREMIER TRIMES.'!I1929</f>
        <v>0</v>
      </c>
    </row>
    <row r="1379" spans="260:267" ht="30" customHeight="1" thickBot="1" x14ac:dyDescent="0.3">
      <c r="IZ1379" s="1484">
        <f>'PREMIER TRIMES.'!B1930</f>
        <v>0</v>
      </c>
      <c r="JA1379" s="293">
        <f>'PREMIER TRIMES.'!C1930</f>
        <v>0</v>
      </c>
      <c r="JB1379" s="293">
        <f>'PREMIER TRIMES.'!D1930</f>
        <v>0</v>
      </c>
      <c r="JC1379" s="293">
        <f>'PREMIER TRIMES.'!E1930</f>
        <v>0</v>
      </c>
      <c r="JD1379" s="293">
        <f>'PREMIER TRIMES.'!F1930</f>
        <v>0</v>
      </c>
      <c r="JE1379" s="1067">
        <f>'PREMIER TRIMES.'!G1930</f>
        <v>0</v>
      </c>
      <c r="JF1379" s="293">
        <f>'PREMIER TRIMES.'!H1930</f>
        <v>0</v>
      </c>
      <c r="JG1379" s="293">
        <f>'PREMIER TRIMES.'!I1930</f>
        <v>0</v>
      </c>
    </row>
    <row r="1380" spans="260:267" ht="30" customHeight="1" thickBot="1" x14ac:dyDescent="0.3">
      <c r="IZ1380" s="1484">
        <f>'PREMIER TRIMES.'!B1931</f>
        <v>0</v>
      </c>
      <c r="JA1380" s="293">
        <f>'PREMIER TRIMES.'!C1931</f>
        <v>0</v>
      </c>
      <c r="JB1380" s="293">
        <f>'PREMIER TRIMES.'!D1931</f>
        <v>0</v>
      </c>
      <c r="JC1380" s="293">
        <f>'PREMIER TRIMES.'!E1931</f>
        <v>0</v>
      </c>
      <c r="JD1380" s="293">
        <f>'PREMIER TRIMES.'!F1931</f>
        <v>0</v>
      </c>
      <c r="JE1380" s="1067">
        <f>'PREMIER TRIMES.'!G1931</f>
        <v>0</v>
      </c>
      <c r="JF1380" s="293">
        <f>'PREMIER TRIMES.'!H1931</f>
        <v>0</v>
      </c>
      <c r="JG1380" s="293">
        <f>'PREMIER TRIMES.'!I1931</f>
        <v>0</v>
      </c>
    </row>
    <row r="1381" spans="260:267" ht="30" customHeight="1" thickBot="1" x14ac:dyDescent="0.3">
      <c r="IZ1381" s="1484">
        <f>'PREMIER TRIMES.'!B1932</f>
        <v>0</v>
      </c>
      <c r="JA1381" s="293">
        <f>'PREMIER TRIMES.'!C1932</f>
        <v>0</v>
      </c>
      <c r="JB1381" s="293">
        <f>'PREMIER TRIMES.'!D1932</f>
        <v>0</v>
      </c>
      <c r="JC1381" s="293">
        <f>'PREMIER TRIMES.'!E1932</f>
        <v>0</v>
      </c>
      <c r="JD1381" s="293">
        <f>'PREMIER TRIMES.'!F1932</f>
        <v>0</v>
      </c>
      <c r="JE1381" s="1067">
        <f>'PREMIER TRIMES.'!G1932</f>
        <v>0</v>
      </c>
      <c r="JF1381" s="293">
        <f>'PREMIER TRIMES.'!H1932</f>
        <v>0</v>
      </c>
      <c r="JG1381" s="293">
        <f>'PREMIER TRIMES.'!I1932</f>
        <v>0</v>
      </c>
    </row>
    <row r="1382" spans="260:267" ht="30" customHeight="1" thickBot="1" x14ac:dyDescent="0.3">
      <c r="IZ1382" s="1484">
        <f>'PREMIER TRIMES.'!B1933</f>
        <v>0</v>
      </c>
      <c r="JA1382" s="293">
        <f>'PREMIER TRIMES.'!C1933</f>
        <v>0</v>
      </c>
      <c r="JB1382" s="293">
        <f>'PREMIER TRIMES.'!D1933</f>
        <v>0</v>
      </c>
      <c r="JC1382" s="293">
        <f>'PREMIER TRIMES.'!E1933</f>
        <v>0</v>
      </c>
      <c r="JD1382" s="293">
        <f>'PREMIER TRIMES.'!F1933</f>
        <v>0</v>
      </c>
      <c r="JE1382" s="1067">
        <f>'PREMIER TRIMES.'!G1933</f>
        <v>0</v>
      </c>
      <c r="JF1382" s="293">
        <f>'PREMIER TRIMES.'!H1933</f>
        <v>0</v>
      </c>
      <c r="JG1382" s="293">
        <f>'PREMIER TRIMES.'!I1933</f>
        <v>0</v>
      </c>
    </row>
    <row r="1383" spans="260:267" ht="42.75" thickBot="1" x14ac:dyDescent="0.3">
      <c r="IZ1383" s="1237" t="s">
        <v>1</v>
      </c>
      <c r="JA1383" s="1238" t="s">
        <v>151</v>
      </c>
      <c r="JB1383" s="1239" t="s">
        <v>278</v>
      </c>
      <c r="JC1383" s="1239" t="s">
        <v>158</v>
      </c>
      <c r="JD1383" s="1239" t="s">
        <v>30</v>
      </c>
      <c r="JE1383" s="1240" t="s">
        <v>301</v>
      </c>
      <c r="JF1383" s="1239" t="s">
        <v>302</v>
      </c>
      <c r="JG1383" s="1241" t="s">
        <v>303</v>
      </c>
    </row>
    <row r="1384" spans="260:267" ht="30" customHeight="1" thickBot="1" x14ac:dyDescent="0.3">
      <c r="IZ1384" s="1484">
        <f>'PREMIER TRIMES.'!B1935</f>
        <v>0</v>
      </c>
      <c r="JA1384" s="293">
        <f>'PREMIER TRIMES.'!C1935</f>
        <v>0</v>
      </c>
      <c r="JB1384" s="293">
        <f>'PREMIER TRIMES.'!D1935</f>
        <v>0</v>
      </c>
      <c r="JC1384" s="293">
        <f>'PREMIER TRIMES.'!E1935</f>
        <v>0</v>
      </c>
      <c r="JD1384" s="293">
        <f>'PREMIER TRIMES.'!F1935</f>
        <v>0</v>
      </c>
      <c r="JE1384" s="1067">
        <f>'PREMIER TRIMES.'!G1935</f>
        <v>0</v>
      </c>
      <c r="JF1384" s="293">
        <f>'PREMIER TRIMES.'!H1935</f>
        <v>0</v>
      </c>
      <c r="JG1384" s="293">
        <f>'PREMIER TRIMES.'!I1935</f>
        <v>0</v>
      </c>
    </row>
    <row r="1385" spans="260:267" ht="30" customHeight="1" thickBot="1" x14ac:dyDescent="0.3">
      <c r="IZ1385" s="1484">
        <f>'PREMIER TRIMES.'!B1936</f>
        <v>0</v>
      </c>
      <c r="JA1385" s="293">
        <f>'PREMIER TRIMES.'!C1936</f>
        <v>0</v>
      </c>
      <c r="JB1385" s="293">
        <f>'PREMIER TRIMES.'!D1936</f>
        <v>0</v>
      </c>
      <c r="JC1385" s="293">
        <f>'PREMIER TRIMES.'!E1936</f>
        <v>0</v>
      </c>
      <c r="JD1385" s="293">
        <f>'PREMIER TRIMES.'!F1936</f>
        <v>0</v>
      </c>
      <c r="JE1385" s="1067">
        <f>'PREMIER TRIMES.'!G1936</f>
        <v>0</v>
      </c>
      <c r="JF1385" s="293">
        <f>'PREMIER TRIMES.'!H1936</f>
        <v>0</v>
      </c>
      <c r="JG1385" s="293">
        <f>'PREMIER TRIMES.'!I1936</f>
        <v>0</v>
      </c>
    </row>
    <row r="1386" spans="260:267" ht="30" customHeight="1" thickBot="1" x14ac:dyDescent="0.3">
      <c r="IZ1386" s="1484">
        <f>'PREMIER TRIMES.'!B1937</f>
        <v>0</v>
      </c>
      <c r="JA1386" s="293">
        <f>'PREMIER TRIMES.'!C1937</f>
        <v>0</v>
      </c>
      <c r="JB1386" s="293">
        <f>'PREMIER TRIMES.'!D1937</f>
        <v>0</v>
      </c>
      <c r="JC1386" s="293">
        <f>'PREMIER TRIMES.'!E1937</f>
        <v>0</v>
      </c>
      <c r="JD1386" s="293">
        <f>'PREMIER TRIMES.'!F1937</f>
        <v>0</v>
      </c>
      <c r="JE1386" s="1067">
        <f>'PREMIER TRIMES.'!G1937</f>
        <v>0</v>
      </c>
      <c r="JF1386" s="293">
        <f>'PREMIER TRIMES.'!H1937</f>
        <v>0</v>
      </c>
      <c r="JG1386" s="293">
        <f>'PREMIER TRIMES.'!I1937</f>
        <v>0</v>
      </c>
    </row>
    <row r="1387" spans="260:267" ht="30" customHeight="1" thickBot="1" x14ac:dyDescent="0.3">
      <c r="IZ1387" s="1484">
        <f>'PREMIER TRIMES.'!B1938</f>
        <v>0</v>
      </c>
      <c r="JA1387" s="293">
        <f>'PREMIER TRIMES.'!C1938</f>
        <v>0</v>
      </c>
      <c r="JB1387" s="293">
        <f>'PREMIER TRIMES.'!D1938</f>
        <v>0</v>
      </c>
      <c r="JC1387" s="293">
        <f>'PREMIER TRIMES.'!E1938</f>
        <v>0</v>
      </c>
      <c r="JD1387" s="293">
        <f>'PREMIER TRIMES.'!F1938</f>
        <v>0</v>
      </c>
      <c r="JE1387" s="1067">
        <f>'PREMIER TRIMES.'!G1938</f>
        <v>0</v>
      </c>
      <c r="JF1387" s="293">
        <f>'PREMIER TRIMES.'!H1938</f>
        <v>0</v>
      </c>
      <c r="JG1387" s="293">
        <f>'PREMIER TRIMES.'!I1938</f>
        <v>0</v>
      </c>
    </row>
    <row r="1388" spans="260:267" ht="30" customHeight="1" thickBot="1" x14ac:dyDescent="0.3">
      <c r="IZ1388" s="1484">
        <f>'PREMIER TRIMES.'!B1939</f>
        <v>0</v>
      </c>
      <c r="JA1388" s="293">
        <f>'PREMIER TRIMES.'!C1939</f>
        <v>0</v>
      </c>
      <c r="JB1388" s="293">
        <f>'PREMIER TRIMES.'!D1939</f>
        <v>0</v>
      </c>
      <c r="JC1388" s="293">
        <f>'PREMIER TRIMES.'!E1939</f>
        <v>0</v>
      </c>
      <c r="JD1388" s="293">
        <f>'PREMIER TRIMES.'!F1939</f>
        <v>0</v>
      </c>
      <c r="JE1388" s="1067">
        <f>'PREMIER TRIMES.'!G1939</f>
        <v>0</v>
      </c>
      <c r="JF1388" s="293">
        <f>'PREMIER TRIMES.'!H1939</f>
        <v>0</v>
      </c>
      <c r="JG1388" s="293">
        <f>'PREMIER TRIMES.'!I1939</f>
        <v>0</v>
      </c>
    </row>
    <row r="1389" spans="260:267" ht="30" customHeight="1" thickBot="1" x14ac:dyDescent="0.3">
      <c r="IZ1389" s="1484">
        <f>'PREMIER TRIMES.'!B1940</f>
        <v>0</v>
      </c>
      <c r="JA1389" s="293">
        <f>'PREMIER TRIMES.'!C1940</f>
        <v>0</v>
      </c>
      <c r="JB1389" s="293">
        <f>'PREMIER TRIMES.'!D1940</f>
        <v>0</v>
      </c>
      <c r="JC1389" s="293">
        <f>'PREMIER TRIMES.'!E1940</f>
        <v>0</v>
      </c>
      <c r="JD1389" s="293">
        <f>'PREMIER TRIMES.'!F1940</f>
        <v>0</v>
      </c>
      <c r="JE1389" s="1067">
        <f>'PREMIER TRIMES.'!G1940</f>
        <v>0</v>
      </c>
      <c r="JF1389" s="293">
        <f>'PREMIER TRIMES.'!H1940</f>
        <v>0</v>
      </c>
      <c r="JG1389" s="293">
        <f>'PREMIER TRIMES.'!I1940</f>
        <v>0</v>
      </c>
    </row>
    <row r="1390" spans="260:267" ht="30" customHeight="1" thickBot="1" x14ac:dyDescent="0.3">
      <c r="IZ1390" s="1484">
        <f>'PREMIER TRIMES.'!B1941</f>
        <v>0</v>
      </c>
      <c r="JA1390" s="293">
        <f>'PREMIER TRIMES.'!C1941</f>
        <v>0</v>
      </c>
      <c r="JB1390" s="293">
        <f>'PREMIER TRIMES.'!D1941</f>
        <v>0</v>
      </c>
      <c r="JC1390" s="293">
        <f>'PREMIER TRIMES.'!E1941</f>
        <v>0</v>
      </c>
      <c r="JD1390" s="293">
        <f>'PREMIER TRIMES.'!F1941</f>
        <v>0</v>
      </c>
      <c r="JE1390" s="1067">
        <f>'PREMIER TRIMES.'!G1941</f>
        <v>0</v>
      </c>
      <c r="JF1390" s="293">
        <f>'PREMIER TRIMES.'!H1941</f>
        <v>0</v>
      </c>
      <c r="JG1390" s="293">
        <f>'PREMIER TRIMES.'!I1941</f>
        <v>0</v>
      </c>
    </row>
    <row r="1391" spans="260:267" ht="30" customHeight="1" thickBot="1" x14ac:dyDescent="0.3">
      <c r="IZ1391" s="1484">
        <f>'PREMIER TRIMES.'!B1942</f>
        <v>0</v>
      </c>
      <c r="JA1391" s="293">
        <f>'PREMIER TRIMES.'!C1942</f>
        <v>0</v>
      </c>
      <c r="JB1391" s="293">
        <f>'PREMIER TRIMES.'!D1942</f>
        <v>0</v>
      </c>
      <c r="JC1391" s="293">
        <f>'PREMIER TRIMES.'!E1942</f>
        <v>0</v>
      </c>
      <c r="JD1391" s="293">
        <f>'PREMIER TRIMES.'!F1942</f>
        <v>0</v>
      </c>
      <c r="JE1391" s="1067">
        <f>'PREMIER TRIMES.'!G1942</f>
        <v>0</v>
      </c>
      <c r="JF1391" s="293">
        <f>'PREMIER TRIMES.'!H1942</f>
        <v>0</v>
      </c>
      <c r="JG1391" s="293">
        <f>'PREMIER TRIMES.'!I1942</f>
        <v>0</v>
      </c>
    </row>
    <row r="1392" spans="260:267" ht="30" customHeight="1" thickBot="1" x14ac:dyDescent="0.3">
      <c r="IZ1392" s="1484">
        <f>'PREMIER TRIMES.'!B1943</f>
        <v>0</v>
      </c>
      <c r="JA1392" s="293">
        <f>'PREMIER TRIMES.'!C1943</f>
        <v>0</v>
      </c>
      <c r="JB1392" s="293">
        <f>'PREMIER TRIMES.'!D1943</f>
        <v>0</v>
      </c>
      <c r="JC1392" s="293">
        <f>'PREMIER TRIMES.'!E1943</f>
        <v>0</v>
      </c>
      <c r="JD1392" s="293">
        <f>'PREMIER TRIMES.'!F1943</f>
        <v>0</v>
      </c>
      <c r="JE1392" s="1067">
        <f>'PREMIER TRIMES.'!G1943</f>
        <v>0</v>
      </c>
      <c r="JF1392" s="293">
        <f>'PREMIER TRIMES.'!H1943</f>
        <v>0</v>
      </c>
      <c r="JG1392" s="293">
        <f>'PREMIER TRIMES.'!I1943</f>
        <v>0</v>
      </c>
    </row>
    <row r="1393" spans="260:267" ht="30" customHeight="1" thickBot="1" x14ac:dyDescent="0.3">
      <c r="IZ1393" s="1484">
        <f>'PREMIER TRIMES.'!B1944</f>
        <v>0</v>
      </c>
      <c r="JA1393" s="293">
        <f>'PREMIER TRIMES.'!C1944</f>
        <v>0</v>
      </c>
      <c r="JB1393" s="293">
        <f>'PREMIER TRIMES.'!D1944</f>
        <v>0</v>
      </c>
      <c r="JC1393" s="293">
        <f>'PREMIER TRIMES.'!E1944</f>
        <v>0</v>
      </c>
      <c r="JD1393" s="293">
        <f>'PREMIER TRIMES.'!F1944</f>
        <v>0</v>
      </c>
      <c r="JE1393" s="1067">
        <f>'PREMIER TRIMES.'!G1944</f>
        <v>0</v>
      </c>
      <c r="JF1393" s="293">
        <f>'PREMIER TRIMES.'!H1944</f>
        <v>0</v>
      </c>
      <c r="JG1393" s="293">
        <f>'PREMIER TRIMES.'!I1944</f>
        <v>0</v>
      </c>
    </row>
    <row r="1394" spans="260:267" ht="30" customHeight="1" thickBot="1" x14ac:dyDescent="0.3">
      <c r="IZ1394" s="1484">
        <f>'PREMIER TRIMES.'!B1945</f>
        <v>0</v>
      </c>
      <c r="JA1394" s="293">
        <f>'PREMIER TRIMES.'!C1945</f>
        <v>0</v>
      </c>
      <c r="JB1394" s="293">
        <f>'PREMIER TRIMES.'!D1945</f>
        <v>0</v>
      </c>
      <c r="JC1394" s="293">
        <f>'PREMIER TRIMES.'!E1945</f>
        <v>0</v>
      </c>
      <c r="JD1394" s="293">
        <f>'PREMIER TRIMES.'!F1945</f>
        <v>0</v>
      </c>
      <c r="JE1394" s="1067">
        <f>'PREMIER TRIMES.'!G1945</f>
        <v>0</v>
      </c>
      <c r="JF1394" s="293">
        <f>'PREMIER TRIMES.'!H1945</f>
        <v>0</v>
      </c>
      <c r="JG1394" s="293">
        <f>'PREMIER TRIMES.'!I1945</f>
        <v>0</v>
      </c>
    </row>
    <row r="1395" spans="260:267" ht="30" customHeight="1" thickBot="1" x14ac:dyDescent="0.3">
      <c r="IZ1395" s="1484">
        <f>'PREMIER TRIMES.'!B1946</f>
        <v>0</v>
      </c>
      <c r="JA1395" s="293">
        <f>'PREMIER TRIMES.'!C1946</f>
        <v>0</v>
      </c>
      <c r="JB1395" s="293">
        <f>'PREMIER TRIMES.'!D1946</f>
        <v>0</v>
      </c>
      <c r="JC1395" s="293">
        <f>'PREMIER TRIMES.'!E1946</f>
        <v>0</v>
      </c>
      <c r="JD1395" s="293">
        <f>'PREMIER TRIMES.'!F1946</f>
        <v>0</v>
      </c>
      <c r="JE1395" s="1067">
        <f>'PREMIER TRIMES.'!G1946</f>
        <v>0</v>
      </c>
      <c r="JF1395" s="293">
        <f>'PREMIER TRIMES.'!H1946</f>
        <v>0</v>
      </c>
      <c r="JG1395" s="293">
        <f>'PREMIER TRIMES.'!I1946</f>
        <v>0</v>
      </c>
    </row>
    <row r="1396" spans="260:267" ht="30" customHeight="1" thickBot="1" x14ac:dyDescent="0.3">
      <c r="IZ1396" s="1484">
        <f>'PREMIER TRIMES.'!B1947</f>
        <v>0</v>
      </c>
      <c r="JA1396" s="293">
        <f>'PREMIER TRIMES.'!C1947</f>
        <v>0</v>
      </c>
      <c r="JB1396" s="293">
        <f>'PREMIER TRIMES.'!D1947</f>
        <v>0</v>
      </c>
      <c r="JC1396" s="293">
        <f>'PREMIER TRIMES.'!E1947</f>
        <v>0</v>
      </c>
      <c r="JD1396" s="293">
        <f>'PREMIER TRIMES.'!F1947</f>
        <v>0</v>
      </c>
      <c r="JE1396" s="1067">
        <f>'PREMIER TRIMES.'!G1947</f>
        <v>0</v>
      </c>
      <c r="JF1396" s="293">
        <f>'PREMIER TRIMES.'!H1947</f>
        <v>0</v>
      </c>
      <c r="JG1396" s="293">
        <f>'PREMIER TRIMES.'!I1947</f>
        <v>0</v>
      </c>
    </row>
    <row r="1397" spans="260:267" ht="30" customHeight="1" thickBot="1" x14ac:dyDescent="0.3">
      <c r="IZ1397" s="1484">
        <f>'PREMIER TRIMES.'!B1948</f>
        <v>0</v>
      </c>
      <c r="JA1397" s="293">
        <f>'PREMIER TRIMES.'!C1948</f>
        <v>0</v>
      </c>
      <c r="JB1397" s="293">
        <f>'PREMIER TRIMES.'!D1948</f>
        <v>0</v>
      </c>
      <c r="JC1397" s="293">
        <f>'PREMIER TRIMES.'!E1948</f>
        <v>0</v>
      </c>
      <c r="JD1397" s="293">
        <f>'PREMIER TRIMES.'!F1948</f>
        <v>0</v>
      </c>
      <c r="JE1397" s="1067">
        <f>'PREMIER TRIMES.'!G1948</f>
        <v>0</v>
      </c>
      <c r="JF1397" s="293">
        <f>'PREMIER TRIMES.'!H1948</f>
        <v>0</v>
      </c>
      <c r="JG1397" s="293">
        <f>'PREMIER TRIMES.'!I1948</f>
        <v>0</v>
      </c>
    </row>
    <row r="1398" spans="260:267" ht="30" customHeight="1" thickBot="1" x14ac:dyDescent="0.3">
      <c r="IZ1398" s="1484">
        <f>'PREMIER TRIMES.'!B1949</f>
        <v>0</v>
      </c>
      <c r="JA1398" s="293">
        <f>'PREMIER TRIMES.'!C1949</f>
        <v>0</v>
      </c>
      <c r="JB1398" s="293">
        <f>'PREMIER TRIMES.'!D1949</f>
        <v>0</v>
      </c>
      <c r="JC1398" s="293">
        <f>'PREMIER TRIMES.'!E1949</f>
        <v>0</v>
      </c>
      <c r="JD1398" s="293">
        <f>'PREMIER TRIMES.'!F1949</f>
        <v>0</v>
      </c>
      <c r="JE1398" s="1067">
        <f>'PREMIER TRIMES.'!G1949</f>
        <v>0</v>
      </c>
      <c r="JF1398" s="293">
        <f>'PREMIER TRIMES.'!H1949</f>
        <v>0</v>
      </c>
      <c r="JG1398" s="293">
        <f>'PREMIER TRIMES.'!I1949</f>
        <v>0</v>
      </c>
    </row>
    <row r="1399" spans="260:267" ht="30" customHeight="1" thickBot="1" x14ac:dyDescent="0.3">
      <c r="IZ1399" s="1484">
        <f>'PREMIER TRIMES.'!B1950</f>
        <v>0</v>
      </c>
      <c r="JA1399" s="293">
        <f>'PREMIER TRIMES.'!C1950</f>
        <v>0</v>
      </c>
      <c r="JB1399" s="293">
        <f>'PREMIER TRIMES.'!D1950</f>
        <v>0</v>
      </c>
      <c r="JC1399" s="293">
        <f>'PREMIER TRIMES.'!E1950</f>
        <v>0</v>
      </c>
      <c r="JD1399" s="293">
        <f>'PREMIER TRIMES.'!F1950</f>
        <v>0</v>
      </c>
      <c r="JE1399" s="1067">
        <f>'PREMIER TRIMES.'!G1950</f>
        <v>0</v>
      </c>
      <c r="JF1399" s="293">
        <f>'PREMIER TRIMES.'!H1950</f>
        <v>0</v>
      </c>
      <c r="JG1399" s="293">
        <f>'PREMIER TRIMES.'!I1950</f>
        <v>0</v>
      </c>
    </row>
    <row r="1400" spans="260:267" ht="30" customHeight="1" thickBot="1" x14ac:dyDescent="0.3">
      <c r="IZ1400" s="1484">
        <f>'PREMIER TRIMES.'!B1951</f>
        <v>0</v>
      </c>
      <c r="JA1400" s="293">
        <f>'PREMIER TRIMES.'!C1951</f>
        <v>0</v>
      </c>
      <c r="JB1400" s="293">
        <f>'PREMIER TRIMES.'!D1951</f>
        <v>0</v>
      </c>
      <c r="JC1400" s="293">
        <f>'PREMIER TRIMES.'!E1951</f>
        <v>0</v>
      </c>
      <c r="JD1400" s="293">
        <f>'PREMIER TRIMES.'!F1951</f>
        <v>0</v>
      </c>
      <c r="JE1400" s="1067">
        <f>'PREMIER TRIMES.'!G1951</f>
        <v>0</v>
      </c>
      <c r="JF1400" s="293">
        <f>'PREMIER TRIMES.'!H1951</f>
        <v>0</v>
      </c>
      <c r="JG1400" s="293">
        <f>'PREMIER TRIMES.'!I1951</f>
        <v>0</v>
      </c>
    </row>
    <row r="1401" spans="260:267" ht="30" customHeight="1" thickBot="1" x14ac:dyDescent="0.3">
      <c r="IZ1401" s="1484">
        <f>'PREMIER TRIMES.'!B1952</f>
        <v>0</v>
      </c>
      <c r="JA1401" s="293">
        <f>'PREMIER TRIMES.'!C1952</f>
        <v>0</v>
      </c>
      <c r="JB1401" s="293">
        <f>'PREMIER TRIMES.'!D1952</f>
        <v>0</v>
      </c>
      <c r="JC1401" s="293">
        <f>'PREMIER TRIMES.'!E1952</f>
        <v>0</v>
      </c>
      <c r="JD1401" s="293">
        <f>'PREMIER TRIMES.'!F1952</f>
        <v>0</v>
      </c>
      <c r="JE1401" s="1067">
        <f>'PREMIER TRIMES.'!G1952</f>
        <v>0</v>
      </c>
      <c r="JF1401" s="293">
        <f>'PREMIER TRIMES.'!H1952</f>
        <v>0</v>
      </c>
      <c r="JG1401" s="293">
        <f>'PREMIER TRIMES.'!I1952</f>
        <v>0</v>
      </c>
    </row>
    <row r="1402" spans="260:267" ht="30" customHeight="1" thickBot="1" x14ac:dyDescent="0.3">
      <c r="IZ1402" s="1484">
        <f>'PREMIER TRIMES.'!B1953</f>
        <v>0</v>
      </c>
      <c r="JA1402" s="293">
        <f>'PREMIER TRIMES.'!C1953</f>
        <v>0</v>
      </c>
      <c r="JB1402" s="293">
        <f>'PREMIER TRIMES.'!D1953</f>
        <v>0</v>
      </c>
      <c r="JC1402" s="293">
        <f>'PREMIER TRIMES.'!E1953</f>
        <v>0</v>
      </c>
      <c r="JD1402" s="293">
        <f>'PREMIER TRIMES.'!F1953</f>
        <v>0</v>
      </c>
      <c r="JE1402" s="1067">
        <f>'PREMIER TRIMES.'!G1953</f>
        <v>0</v>
      </c>
      <c r="JF1402" s="293">
        <f>'PREMIER TRIMES.'!H1953</f>
        <v>0</v>
      </c>
      <c r="JG1402" s="293">
        <f>'PREMIER TRIMES.'!I1953</f>
        <v>0</v>
      </c>
    </row>
    <row r="1403" spans="260:267" ht="30" customHeight="1" thickBot="1" x14ac:dyDescent="0.3">
      <c r="IZ1403" s="1484">
        <f>'PREMIER TRIMES.'!B1954</f>
        <v>0</v>
      </c>
      <c r="JA1403" s="293">
        <f>'PREMIER TRIMES.'!C1954</f>
        <v>0</v>
      </c>
      <c r="JB1403" s="293">
        <f>'PREMIER TRIMES.'!D1954</f>
        <v>0</v>
      </c>
      <c r="JC1403" s="293">
        <f>'PREMIER TRIMES.'!E1954</f>
        <v>0</v>
      </c>
      <c r="JD1403" s="293">
        <f>'PREMIER TRIMES.'!F1954</f>
        <v>0</v>
      </c>
      <c r="JE1403" s="1067">
        <f>'PREMIER TRIMES.'!G1954</f>
        <v>0</v>
      </c>
      <c r="JF1403" s="293">
        <f>'PREMIER TRIMES.'!H1954</f>
        <v>0</v>
      </c>
      <c r="JG1403" s="293">
        <f>'PREMIER TRIMES.'!I1954</f>
        <v>0</v>
      </c>
    </row>
    <row r="1404" spans="260:267" ht="30" customHeight="1" thickBot="1" x14ac:dyDescent="0.3">
      <c r="IZ1404" s="1484">
        <f>'PREMIER TRIMES.'!B1955</f>
        <v>0</v>
      </c>
      <c r="JA1404" s="293">
        <f>'PREMIER TRIMES.'!C1955</f>
        <v>0</v>
      </c>
      <c r="JB1404" s="293">
        <f>'PREMIER TRIMES.'!D1955</f>
        <v>0</v>
      </c>
      <c r="JC1404" s="293">
        <f>'PREMIER TRIMES.'!E1955</f>
        <v>0</v>
      </c>
      <c r="JD1404" s="293">
        <f>'PREMIER TRIMES.'!F1955</f>
        <v>0</v>
      </c>
      <c r="JE1404" s="1067">
        <f>'PREMIER TRIMES.'!G1955</f>
        <v>0</v>
      </c>
      <c r="JF1404" s="293">
        <f>'PREMIER TRIMES.'!H1955</f>
        <v>0</v>
      </c>
      <c r="JG1404" s="293">
        <f>'PREMIER TRIMES.'!I1955</f>
        <v>0</v>
      </c>
    </row>
    <row r="1405" spans="260:267" ht="30" customHeight="1" thickBot="1" x14ac:dyDescent="0.3">
      <c r="IZ1405" s="1484">
        <f>'PREMIER TRIMES.'!B1956</f>
        <v>0</v>
      </c>
      <c r="JA1405" s="293">
        <f>'PREMIER TRIMES.'!C1956</f>
        <v>0</v>
      </c>
      <c r="JB1405" s="293">
        <f>'PREMIER TRIMES.'!D1956</f>
        <v>0</v>
      </c>
      <c r="JC1405" s="293">
        <f>'PREMIER TRIMES.'!E1956</f>
        <v>0</v>
      </c>
      <c r="JD1405" s="293">
        <f>'PREMIER TRIMES.'!F1956</f>
        <v>0</v>
      </c>
      <c r="JE1405" s="1067">
        <f>'PREMIER TRIMES.'!G1956</f>
        <v>0</v>
      </c>
      <c r="JF1405" s="293">
        <f>'PREMIER TRIMES.'!H1956</f>
        <v>0</v>
      </c>
      <c r="JG1405" s="293">
        <f>'PREMIER TRIMES.'!I1956</f>
        <v>0</v>
      </c>
    </row>
    <row r="1406" spans="260:267" ht="30" customHeight="1" thickBot="1" x14ac:dyDescent="0.3">
      <c r="IZ1406" s="1484">
        <f>'PREMIER TRIMES.'!B1957</f>
        <v>0</v>
      </c>
      <c r="JA1406" s="293">
        <f>'PREMIER TRIMES.'!C1957</f>
        <v>0</v>
      </c>
      <c r="JB1406" s="293">
        <f>'PREMIER TRIMES.'!D1957</f>
        <v>0</v>
      </c>
      <c r="JC1406" s="293">
        <f>'PREMIER TRIMES.'!E1957</f>
        <v>0</v>
      </c>
      <c r="JD1406" s="293">
        <f>'PREMIER TRIMES.'!F1957</f>
        <v>0</v>
      </c>
      <c r="JE1406" s="1067">
        <f>'PREMIER TRIMES.'!G1957</f>
        <v>0</v>
      </c>
      <c r="JF1406" s="293">
        <f>'PREMIER TRIMES.'!H1957</f>
        <v>0</v>
      </c>
      <c r="JG1406" s="293">
        <f>'PREMIER TRIMES.'!I1957</f>
        <v>0</v>
      </c>
    </row>
    <row r="1407" spans="260:267" ht="42.75" thickBot="1" x14ac:dyDescent="0.3">
      <c r="IZ1407" s="1237" t="s">
        <v>1</v>
      </c>
      <c r="JA1407" s="1238" t="s">
        <v>151</v>
      </c>
      <c r="JB1407" s="1239" t="s">
        <v>278</v>
      </c>
      <c r="JC1407" s="1239" t="s">
        <v>158</v>
      </c>
      <c r="JD1407" s="1239" t="s">
        <v>30</v>
      </c>
      <c r="JE1407" s="1240" t="s">
        <v>301</v>
      </c>
      <c r="JF1407" s="1239" t="s">
        <v>302</v>
      </c>
      <c r="JG1407" s="1241" t="s">
        <v>303</v>
      </c>
    </row>
    <row r="1408" spans="260:267" ht="30" customHeight="1" thickBot="1" x14ac:dyDescent="0.3">
      <c r="IZ1408" s="1484">
        <f>'PREMIER TRIMES.'!B1959</f>
        <v>0</v>
      </c>
      <c r="JA1408" s="293">
        <f>'PREMIER TRIMES.'!C1959</f>
        <v>0</v>
      </c>
      <c r="JB1408" s="293">
        <f>'PREMIER TRIMES.'!D1959</f>
        <v>0</v>
      </c>
      <c r="JC1408" s="293">
        <f>'PREMIER TRIMES.'!E1959</f>
        <v>0</v>
      </c>
      <c r="JD1408" s="293">
        <f>'PREMIER TRIMES.'!F1959</f>
        <v>0</v>
      </c>
      <c r="JE1408" s="1067">
        <f>'PREMIER TRIMES.'!G1959</f>
        <v>0</v>
      </c>
      <c r="JF1408" s="293">
        <f>'PREMIER TRIMES.'!H1959</f>
        <v>0</v>
      </c>
      <c r="JG1408" s="293">
        <f>'PREMIER TRIMES.'!I1959</f>
        <v>0</v>
      </c>
    </row>
    <row r="1409" spans="260:267" ht="30" customHeight="1" thickBot="1" x14ac:dyDescent="0.3">
      <c r="IZ1409" s="1484">
        <f>'PREMIER TRIMES.'!B1960</f>
        <v>0</v>
      </c>
      <c r="JA1409" s="293">
        <f>'PREMIER TRIMES.'!C1960</f>
        <v>0</v>
      </c>
      <c r="JB1409" s="293">
        <f>'PREMIER TRIMES.'!D1960</f>
        <v>0</v>
      </c>
      <c r="JC1409" s="293">
        <f>'PREMIER TRIMES.'!E1960</f>
        <v>0</v>
      </c>
      <c r="JD1409" s="293">
        <f>'PREMIER TRIMES.'!F1960</f>
        <v>0</v>
      </c>
      <c r="JE1409" s="1067">
        <f>'PREMIER TRIMES.'!G1960</f>
        <v>0</v>
      </c>
      <c r="JF1409" s="293">
        <f>'PREMIER TRIMES.'!H1960</f>
        <v>0</v>
      </c>
      <c r="JG1409" s="293">
        <f>'PREMIER TRIMES.'!I1960</f>
        <v>0</v>
      </c>
    </row>
    <row r="1410" spans="260:267" ht="30" customHeight="1" thickBot="1" x14ac:dyDescent="0.3">
      <c r="IZ1410" s="1484">
        <f>'PREMIER TRIMES.'!B1961</f>
        <v>0</v>
      </c>
      <c r="JA1410" s="293">
        <f>'PREMIER TRIMES.'!C1961</f>
        <v>0</v>
      </c>
      <c r="JB1410" s="293">
        <f>'PREMIER TRIMES.'!D1961</f>
        <v>0</v>
      </c>
      <c r="JC1410" s="293">
        <f>'PREMIER TRIMES.'!E1961</f>
        <v>0</v>
      </c>
      <c r="JD1410" s="293">
        <f>'PREMIER TRIMES.'!F1961</f>
        <v>0</v>
      </c>
      <c r="JE1410" s="1067">
        <f>'PREMIER TRIMES.'!G1961</f>
        <v>0</v>
      </c>
      <c r="JF1410" s="293">
        <f>'PREMIER TRIMES.'!H1961</f>
        <v>0</v>
      </c>
      <c r="JG1410" s="293">
        <f>'PREMIER TRIMES.'!I1961</f>
        <v>0</v>
      </c>
    </row>
    <row r="1411" spans="260:267" ht="30" customHeight="1" thickBot="1" x14ac:dyDescent="0.3">
      <c r="IZ1411" s="1484">
        <f>'PREMIER TRIMES.'!B1962</f>
        <v>0</v>
      </c>
      <c r="JA1411" s="293">
        <f>'PREMIER TRIMES.'!C1962</f>
        <v>0</v>
      </c>
      <c r="JB1411" s="293">
        <f>'PREMIER TRIMES.'!D1962</f>
        <v>0</v>
      </c>
      <c r="JC1411" s="293">
        <f>'PREMIER TRIMES.'!E1962</f>
        <v>0</v>
      </c>
      <c r="JD1411" s="293">
        <f>'PREMIER TRIMES.'!F1962</f>
        <v>0</v>
      </c>
      <c r="JE1411" s="1067">
        <f>'PREMIER TRIMES.'!G1962</f>
        <v>0</v>
      </c>
      <c r="JF1411" s="293">
        <f>'PREMIER TRIMES.'!H1962</f>
        <v>0</v>
      </c>
      <c r="JG1411" s="293">
        <f>'PREMIER TRIMES.'!I1962</f>
        <v>0</v>
      </c>
    </row>
    <row r="1412" spans="260:267" ht="30" customHeight="1" thickBot="1" x14ac:dyDescent="0.3">
      <c r="IZ1412" s="1484">
        <f>'PREMIER TRIMES.'!B1963</f>
        <v>0</v>
      </c>
      <c r="JA1412" s="293">
        <f>'PREMIER TRIMES.'!C1963</f>
        <v>0</v>
      </c>
      <c r="JB1412" s="293">
        <f>'PREMIER TRIMES.'!D1963</f>
        <v>0</v>
      </c>
      <c r="JC1412" s="293">
        <f>'PREMIER TRIMES.'!E1963</f>
        <v>0</v>
      </c>
      <c r="JD1412" s="293">
        <f>'PREMIER TRIMES.'!F1963</f>
        <v>0</v>
      </c>
      <c r="JE1412" s="1067">
        <f>'PREMIER TRIMES.'!G1963</f>
        <v>0</v>
      </c>
      <c r="JF1412" s="293">
        <f>'PREMIER TRIMES.'!H1963</f>
        <v>0</v>
      </c>
      <c r="JG1412" s="293">
        <f>'PREMIER TRIMES.'!I1963</f>
        <v>0</v>
      </c>
    </row>
    <row r="1413" spans="260:267" ht="30" customHeight="1" thickBot="1" x14ac:dyDescent="0.3">
      <c r="IZ1413" s="1484">
        <f>'PREMIER TRIMES.'!B1964</f>
        <v>0</v>
      </c>
      <c r="JA1413" s="293">
        <f>'PREMIER TRIMES.'!C1964</f>
        <v>0</v>
      </c>
      <c r="JB1413" s="293">
        <f>'PREMIER TRIMES.'!D1964</f>
        <v>0</v>
      </c>
      <c r="JC1413" s="293">
        <f>'PREMIER TRIMES.'!E1964</f>
        <v>0</v>
      </c>
      <c r="JD1413" s="293">
        <f>'PREMIER TRIMES.'!F1964</f>
        <v>0</v>
      </c>
      <c r="JE1413" s="1067">
        <f>'PREMIER TRIMES.'!G1964</f>
        <v>0</v>
      </c>
      <c r="JF1413" s="293">
        <f>'PREMIER TRIMES.'!H1964</f>
        <v>0</v>
      </c>
      <c r="JG1413" s="293">
        <f>'PREMIER TRIMES.'!I1964</f>
        <v>0</v>
      </c>
    </row>
    <row r="1414" spans="260:267" ht="30" customHeight="1" thickBot="1" x14ac:dyDescent="0.3">
      <c r="IZ1414" s="1484">
        <f>'PREMIER TRIMES.'!B1965</f>
        <v>0</v>
      </c>
      <c r="JA1414" s="293">
        <f>'PREMIER TRIMES.'!C1965</f>
        <v>0</v>
      </c>
      <c r="JB1414" s="293">
        <f>'PREMIER TRIMES.'!D1965</f>
        <v>0</v>
      </c>
      <c r="JC1414" s="293">
        <f>'PREMIER TRIMES.'!E1965</f>
        <v>0</v>
      </c>
      <c r="JD1414" s="293">
        <f>'PREMIER TRIMES.'!F1965</f>
        <v>0</v>
      </c>
      <c r="JE1414" s="1067">
        <f>'PREMIER TRIMES.'!G1965</f>
        <v>0</v>
      </c>
      <c r="JF1414" s="293">
        <f>'PREMIER TRIMES.'!H1965</f>
        <v>0</v>
      </c>
      <c r="JG1414" s="293">
        <f>'PREMIER TRIMES.'!I1965</f>
        <v>0</v>
      </c>
    </row>
    <row r="1415" spans="260:267" ht="30" customHeight="1" thickBot="1" x14ac:dyDescent="0.3">
      <c r="IZ1415" s="1484">
        <f>'PREMIER TRIMES.'!B1966</f>
        <v>0</v>
      </c>
      <c r="JA1415" s="293">
        <f>'PREMIER TRIMES.'!C1966</f>
        <v>0</v>
      </c>
      <c r="JB1415" s="293">
        <f>'PREMIER TRIMES.'!D1966</f>
        <v>0</v>
      </c>
      <c r="JC1415" s="293">
        <f>'PREMIER TRIMES.'!E1966</f>
        <v>0</v>
      </c>
      <c r="JD1415" s="293">
        <f>'PREMIER TRIMES.'!F1966</f>
        <v>0</v>
      </c>
      <c r="JE1415" s="1067">
        <f>'PREMIER TRIMES.'!G1966</f>
        <v>0</v>
      </c>
      <c r="JF1415" s="293">
        <f>'PREMIER TRIMES.'!H1966</f>
        <v>0</v>
      </c>
      <c r="JG1415" s="293">
        <f>'PREMIER TRIMES.'!I1966</f>
        <v>0</v>
      </c>
    </row>
    <row r="1416" spans="260:267" ht="30" customHeight="1" thickBot="1" x14ac:dyDescent="0.3">
      <c r="IZ1416" s="1484">
        <f>'PREMIER TRIMES.'!B1967</f>
        <v>0</v>
      </c>
      <c r="JA1416" s="293">
        <f>'PREMIER TRIMES.'!C1967</f>
        <v>0</v>
      </c>
      <c r="JB1416" s="293">
        <f>'PREMIER TRIMES.'!D1967</f>
        <v>0</v>
      </c>
      <c r="JC1416" s="293">
        <f>'PREMIER TRIMES.'!E1967</f>
        <v>0</v>
      </c>
      <c r="JD1416" s="293">
        <f>'PREMIER TRIMES.'!F1967</f>
        <v>0</v>
      </c>
      <c r="JE1416" s="1067">
        <f>'PREMIER TRIMES.'!G1967</f>
        <v>0</v>
      </c>
      <c r="JF1416" s="293">
        <f>'PREMIER TRIMES.'!H1967</f>
        <v>0</v>
      </c>
      <c r="JG1416" s="293">
        <f>'PREMIER TRIMES.'!I1967</f>
        <v>0</v>
      </c>
    </row>
    <row r="1417" spans="260:267" ht="30" customHeight="1" thickBot="1" x14ac:dyDescent="0.3">
      <c r="IZ1417" s="1484">
        <f>'PREMIER TRIMES.'!B1968</f>
        <v>0</v>
      </c>
      <c r="JA1417" s="293">
        <f>'PREMIER TRIMES.'!C1968</f>
        <v>0</v>
      </c>
      <c r="JB1417" s="293">
        <f>'PREMIER TRIMES.'!D1968</f>
        <v>0</v>
      </c>
      <c r="JC1417" s="293">
        <f>'PREMIER TRIMES.'!E1968</f>
        <v>0</v>
      </c>
      <c r="JD1417" s="293">
        <f>'PREMIER TRIMES.'!F1968</f>
        <v>0</v>
      </c>
      <c r="JE1417" s="1067">
        <f>'PREMIER TRIMES.'!G1968</f>
        <v>0</v>
      </c>
      <c r="JF1417" s="293">
        <f>'PREMIER TRIMES.'!H1968</f>
        <v>0</v>
      </c>
      <c r="JG1417" s="293">
        <f>'PREMIER TRIMES.'!I1968</f>
        <v>0</v>
      </c>
    </row>
    <row r="1418" spans="260:267" ht="30" customHeight="1" thickBot="1" x14ac:dyDescent="0.3">
      <c r="IZ1418" s="1484">
        <f>'PREMIER TRIMES.'!B1969</f>
        <v>0</v>
      </c>
      <c r="JA1418" s="293">
        <f>'PREMIER TRIMES.'!C1969</f>
        <v>0</v>
      </c>
      <c r="JB1418" s="293">
        <f>'PREMIER TRIMES.'!D1969</f>
        <v>0</v>
      </c>
      <c r="JC1418" s="293">
        <f>'PREMIER TRIMES.'!E1969</f>
        <v>0</v>
      </c>
      <c r="JD1418" s="293">
        <f>'PREMIER TRIMES.'!F1969</f>
        <v>0</v>
      </c>
      <c r="JE1418" s="1067">
        <f>'PREMIER TRIMES.'!G1969</f>
        <v>0</v>
      </c>
      <c r="JF1418" s="293">
        <f>'PREMIER TRIMES.'!H1969</f>
        <v>0</v>
      </c>
      <c r="JG1418" s="293">
        <f>'PREMIER TRIMES.'!I1969</f>
        <v>0</v>
      </c>
    </row>
    <row r="1419" spans="260:267" ht="30" customHeight="1" thickBot="1" x14ac:dyDescent="0.3">
      <c r="IZ1419" s="1484">
        <f>'PREMIER TRIMES.'!B1970</f>
        <v>0</v>
      </c>
      <c r="JA1419" s="293">
        <f>'PREMIER TRIMES.'!C1970</f>
        <v>0</v>
      </c>
      <c r="JB1419" s="293">
        <f>'PREMIER TRIMES.'!D1970</f>
        <v>0</v>
      </c>
      <c r="JC1419" s="293">
        <f>'PREMIER TRIMES.'!E1970</f>
        <v>0</v>
      </c>
      <c r="JD1419" s="293">
        <f>'PREMIER TRIMES.'!F1970</f>
        <v>0</v>
      </c>
      <c r="JE1419" s="1067">
        <f>'PREMIER TRIMES.'!G1970</f>
        <v>0</v>
      </c>
      <c r="JF1419" s="293">
        <f>'PREMIER TRIMES.'!H1970</f>
        <v>0</v>
      </c>
      <c r="JG1419" s="293">
        <f>'PREMIER TRIMES.'!I1970</f>
        <v>0</v>
      </c>
    </row>
    <row r="1420" spans="260:267" ht="30" customHeight="1" thickBot="1" x14ac:dyDescent="0.3">
      <c r="IZ1420" s="1484">
        <f>'PREMIER TRIMES.'!B1971</f>
        <v>0</v>
      </c>
      <c r="JA1420" s="293">
        <f>'PREMIER TRIMES.'!C1971</f>
        <v>0</v>
      </c>
      <c r="JB1420" s="293">
        <f>'PREMIER TRIMES.'!D1971</f>
        <v>0</v>
      </c>
      <c r="JC1420" s="293">
        <f>'PREMIER TRIMES.'!E1971</f>
        <v>0</v>
      </c>
      <c r="JD1420" s="293">
        <f>'PREMIER TRIMES.'!F1971</f>
        <v>0</v>
      </c>
      <c r="JE1420" s="1067">
        <f>'PREMIER TRIMES.'!G1971</f>
        <v>0</v>
      </c>
      <c r="JF1420" s="293">
        <f>'PREMIER TRIMES.'!H1971</f>
        <v>0</v>
      </c>
      <c r="JG1420" s="293">
        <f>'PREMIER TRIMES.'!I1971</f>
        <v>0</v>
      </c>
    </row>
    <row r="1421" spans="260:267" ht="30" customHeight="1" thickBot="1" x14ac:dyDescent="0.3">
      <c r="IZ1421" s="1484">
        <f>'PREMIER TRIMES.'!B1972</f>
        <v>0</v>
      </c>
      <c r="JA1421" s="293">
        <f>'PREMIER TRIMES.'!C1972</f>
        <v>0</v>
      </c>
      <c r="JB1421" s="293">
        <f>'PREMIER TRIMES.'!D1972</f>
        <v>0</v>
      </c>
      <c r="JC1421" s="293">
        <f>'PREMIER TRIMES.'!E1972</f>
        <v>0</v>
      </c>
      <c r="JD1421" s="293">
        <f>'PREMIER TRIMES.'!F1972</f>
        <v>0</v>
      </c>
      <c r="JE1421" s="1067">
        <f>'PREMIER TRIMES.'!G1972</f>
        <v>0</v>
      </c>
      <c r="JF1421" s="293">
        <f>'PREMIER TRIMES.'!H1972</f>
        <v>0</v>
      </c>
      <c r="JG1421" s="293">
        <f>'PREMIER TRIMES.'!I1972</f>
        <v>0</v>
      </c>
    </row>
    <row r="1422" spans="260:267" ht="30" customHeight="1" thickBot="1" x14ac:dyDescent="0.3">
      <c r="IZ1422" s="1484">
        <f>'PREMIER TRIMES.'!B1973</f>
        <v>0</v>
      </c>
      <c r="JA1422" s="293">
        <f>'PREMIER TRIMES.'!C1973</f>
        <v>0</v>
      </c>
      <c r="JB1422" s="293">
        <f>'PREMIER TRIMES.'!D1973</f>
        <v>0</v>
      </c>
      <c r="JC1422" s="293">
        <f>'PREMIER TRIMES.'!E1973</f>
        <v>0</v>
      </c>
      <c r="JD1422" s="293">
        <f>'PREMIER TRIMES.'!F1973</f>
        <v>0</v>
      </c>
      <c r="JE1422" s="1067">
        <f>'PREMIER TRIMES.'!G1973</f>
        <v>0</v>
      </c>
      <c r="JF1422" s="293">
        <f>'PREMIER TRIMES.'!H1973</f>
        <v>0</v>
      </c>
      <c r="JG1422" s="293">
        <f>'PREMIER TRIMES.'!I1973</f>
        <v>0</v>
      </c>
    </row>
    <row r="1423" spans="260:267" ht="30" customHeight="1" thickBot="1" x14ac:dyDescent="0.3">
      <c r="IZ1423" s="1484">
        <f>'PREMIER TRIMES.'!B1974</f>
        <v>0</v>
      </c>
      <c r="JA1423" s="293">
        <f>'PREMIER TRIMES.'!C1974</f>
        <v>0</v>
      </c>
      <c r="JB1423" s="293">
        <f>'PREMIER TRIMES.'!D1974</f>
        <v>0</v>
      </c>
      <c r="JC1423" s="293">
        <f>'PREMIER TRIMES.'!E1974</f>
        <v>0</v>
      </c>
      <c r="JD1423" s="293">
        <f>'PREMIER TRIMES.'!F1974</f>
        <v>0</v>
      </c>
      <c r="JE1423" s="1067">
        <f>'PREMIER TRIMES.'!G1974</f>
        <v>0</v>
      </c>
      <c r="JF1423" s="293">
        <f>'PREMIER TRIMES.'!H1974</f>
        <v>0</v>
      </c>
      <c r="JG1423" s="293">
        <f>'PREMIER TRIMES.'!I1974</f>
        <v>0</v>
      </c>
    </row>
    <row r="1424" spans="260:267" ht="30" customHeight="1" thickBot="1" x14ac:dyDescent="0.3">
      <c r="IZ1424" s="1484">
        <f>'PREMIER TRIMES.'!B1975</f>
        <v>0</v>
      </c>
      <c r="JA1424" s="293">
        <f>'PREMIER TRIMES.'!C1975</f>
        <v>0</v>
      </c>
      <c r="JB1424" s="293">
        <f>'PREMIER TRIMES.'!D1975</f>
        <v>0</v>
      </c>
      <c r="JC1424" s="293">
        <f>'PREMIER TRIMES.'!E1975</f>
        <v>0</v>
      </c>
      <c r="JD1424" s="293">
        <f>'PREMIER TRIMES.'!F1975</f>
        <v>0</v>
      </c>
      <c r="JE1424" s="1067">
        <f>'PREMIER TRIMES.'!G1975</f>
        <v>0</v>
      </c>
      <c r="JF1424" s="293">
        <f>'PREMIER TRIMES.'!H1975</f>
        <v>0</v>
      </c>
      <c r="JG1424" s="293">
        <f>'PREMIER TRIMES.'!I1975</f>
        <v>0</v>
      </c>
    </row>
    <row r="1425" spans="260:267" ht="30" customHeight="1" thickBot="1" x14ac:dyDescent="0.3">
      <c r="IZ1425" s="1484">
        <f>'PREMIER TRIMES.'!B1976</f>
        <v>0</v>
      </c>
      <c r="JA1425" s="293">
        <f>'PREMIER TRIMES.'!C1976</f>
        <v>0</v>
      </c>
      <c r="JB1425" s="293">
        <f>'PREMIER TRIMES.'!D1976</f>
        <v>0</v>
      </c>
      <c r="JC1425" s="293">
        <f>'PREMIER TRIMES.'!E1976</f>
        <v>0</v>
      </c>
      <c r="JD1425" s="293">
        <f>'PREMIER TRIMES.'!F1976</f>
        <v>0</v>
      </c>
      <c r="JE1425" s="1067">
        <f>'PREMIER TRIMES.'!G1976</f>
        <v>0</v>
      </c>
      <c r="JF1425" s="293">
        <f>'PREMIER TRIMES.'!H1976</f>
        <v>0</v>
      </c>
      <c r="JG1425" s="293">
        <f>'PREMIER TRIMES.'!I1976</f>
        <v>0</v>
      </c>
    </row>
    <row r="1426" spans="260:267" ht="30" customHeight="1" thickBot="1" x14ac:dyDescent="0.3">
      <c r="IZ1426" s="1484">
        <f>'PREMIER TRIMES.'!B1977</f>
        <v>0</v>
      </c>
      <c r="JA1426" s="293">
        <f>'PREMIER TRIMES.'!C1977</f>
        <v>0</v>
      </c>
      <c r="JB1426" s="293">
        <f>'PREMIER TRIMES.'!D1977</f>
        <v>0</v>
      </c>
      <c r="JC1426" s="293">
        <f>'PREMIER TRIMES.'!E1977</f>
        <v>0</v>
      </c>
      <c r="JD1426" s="293">
        <f>'PREMIER TRIMES.'!F1977</f>
        <v>0</v>
      </c>
      <c r="JE1426" s="1067">
        <f>'PREMIER TRIMES.'!G1977</f>
        <v>0</v>
      </c>
      <c r="JF1426" s="293">
        <f>'PREMIER TRIMES.'!H1977</f>
        <v>0</v>
      </c>
      <c r="JG1426" s="293">
        <f>'PREMIER TRIMES.'!I1977</f>
        <v>0</v>
      </c>
    </row>
    <row r="1427" spans="260:267" ht="30" customHeight="1" thickBot="1" x14ac:dyDescent="0.3">
      <c r="IZ1427" s="1484">
        <f>'PREMIER TRIMES.'!B1978</f>
        <v>0</v>
      </c>
      <c r="JA1427" s="293">
        <f>'PREMIER TRIMES.'!C1978</f>
        <v>0</v>
      </c>
      <c r="JB1427" s="293">
        <f>'PREMIER TRIMES.'!D1978</f>
        <v>0</v>
      </c>
      <c r="JC1427" s="293">
        <f>'PREMIER TRIMES.'!E1978</f>
        <v>0</v>
      </c>
      <c r="JD1427" s="293">
        <f>'PREMIER TRIMES.'!F1978</f>
        <v>0</v>
      </c>
      <c r="JE1427" s="1067">
        <f>'PREMIER TRIMES.'!G1978</f>
        <v>0</v>
      </c>
      <c r="JF1427" s="293">
        <f>'PREMIER TRIMES.'!H1978</f>
        <v>0</v>
      </c>
      <c r="JG1427" s="293">
        <f>'PREMIER TRIMES.'!I1978</f>
        <v>0</v>
      </c>
    </row>
    <row r="1428" spans="260:267" ht="30" customHeight="1" thickBot="1" x14ac:dyDescent="0.3">
      <c r="IZ1428" s="1484">
        <f>'PREMIER TRIMES.'!B1979</f>
        <v>0</v>
      </c>
      <c r="JA1428" s="293">
        <f>'PREMIER TRIMES.'!C1979</f>
        <v>0</v>
      </c>
      <c r="JB1428" s="293">
        <f>'PREMIER TRIMES.'!D1979</f>
        <v>0</v>
      </c>
      <c r="JC1428" s="293">
        <f>'PREMIER TRIMES.'!E1979</f>
        <v>0</v>
      </c>
      <c r="JD1428" s="293">
        <f>'PREMIER TRIMES.'!F1979</f>
        <v>0</v>
      </c>
      <c r="JE1428" s="1067">
        <f>'PREMIER TRIMES.'!G1979</f>
        <v>0</v>
      </c>
      <c r="JF1428" s="293">
        <f>'PREMIER TRIMES.'!H1979</f>
        <v>0</v>
      </c>
      <c r="JG1428" s="293">
        <f>'PREMIER TRIMES.'!I1979</f>
        <v>0</v>
      </c>
    </row>
    <row r="1429" spans="260:267" ht="30" customHeight="1" thickBot="1" x14ac:dyDescent="0.3">
      <c r="IZ1429" s="1484">
        <f>'PREMIER TRIMES.'!B1980</f>
        <v>0</v>
      </c>
      <c r="JA1429" s="293">
        <f>'PREMIER TRIMES.'!C1980</f>
        <v>0</v>
      </c>
      <c r="JB1429" s="293">
        <f>'PREMIER TRIMES.'!D1980</f>
        <v>0</v>
      </c>
      <c r="JC1429" s="293">
        <f>'PREMIER TRIMES.'!E1980</f>
        <v>0</v>
      </c>
      <c r="JD1429" s="293">
        <f>'PREMIER TRIMES.'!F1980</f>
        <v>0</v>
      </c>
      <c r="JE1429" s="1067">
        <f>'PREMIER TRIMES.'!G1980</f>
        <v>0</v>
      </c>
      <c r="JF1429" s="293">
        <f>'PREMIER TRIMES.'!H1980</f>
        <v>0</v>
      </c>
      <c r="JG1429" s="293">
        <f>'PREMIER TRIMES.'!I1980</f>
        <v>0</v>
      </c>
    </row>
    <row r="1430" spans="260:267" ht="30" customHeight="1" thickBot="1" x14ac:dyDescent="0.3">
      <c r="IZ1430" s="1484">
        <f>'PREMIER TRIMES.'!B1981</f>
        <v>0</v>
      </c>
      <c r="JA1430" s="293">
        <f>'PREMIER TRIMES.'!C1981</f>
        <v>0</v>
      </c>
      <c r="JB1430" s="293">
        <f>'PREMIER TRIMES.'!D1981</f>
        <v>0</v>
      </c>
      <c r="JC1430" s="293">
        <f>'PREMIER TRIMES.'!E1981</f>
        <v>0</v>
      </c>
      <c r="JD1430" s="293">
        <f>'PREMIER TRIMES.'!F1981</f>
        <v>0</v>
      </c>
      <c r="JE1430" s="1067">
        <f>'PREMIER TRIMES.'!G1981</f>
        <v>0</v>
      </c>
      <c r="JF1430" s="293">
        <f>'PREMIER TRIMES.'!H1981</f>
        <v>0</v>
      </c>
      <c r="JG1430" s="293">
        <f>'PREMIER TRIMES.'!I1981</f>
        <v>0</v>
      </c>
    </row>
    <row r="1431" spans="260:267" ht="42.75" thickBot="1" x14ac:dyDescent="0.3">
      <c r="IZ1431" s="1237" t="s">
        <v>1</v>
      </c>
      <c r="JA1431" s="1238" t="s">
        <v>151</v>
      </c>
      <c r="JB1431" s="1239" t="s">
        <v>278</v>
      </c>
      <c r="JC1431" s="1239" t="s">
        <v>158</v>
      </c>
      <c r="JD1431" s="1239" t="s">
        <v>30</v>
      </c>
      <c r="JE1431" s="1240" t="s">
        <v>301</v>
      </c>
      <c r="JF1431" s="1239" t="s">
        <v>302</v>
      </c>
      <c r="JG1431" s="1241" t="s">
        <v>303</v>
      </c>
    </row>
    <row r="1432" spans="260:267" ht="30" customHeight="1" thickBot="1" x14ac:dyDescent="0.3">
      <c r="IZ1432" s="1484">
        <f>'PREMIER TRIMES.'!B1983</f>
        <v>0</v>
      </c>
      <c r="JA1432" s="293">
        <f>'PREMIER TRIMES.'!C1983</f>
        <v>0</v>
      </c>
      <c r="JB1432" s="293">
        <f>'PREMIER TRIMES.'!D1983</f>
        <v>0</v>
      </c>
      <c r="JC1432" s="293">
        <f>'PREMIER TRIMES.'!E1983</f>
        <v>0</v>
      </c>
      <c r="JD1432" s="293">
        <f>'PREMIER TRIMES.'!F1983</f>
        <v>0</v>
      </c>
      <c r="JE1432" s="1067">
        <f>'PREMIER TRIMES.'!G1983</f>
        <v>0</v>
      </c>
      <c r="JF1432" s="293">
        <f>'PREMIER TRIMES.'!H1983</f>
        <v>0</v>
      </c>
      <c r="JG1432" s="293">
        <f>'PREMIER TRIMES.'!I1983</f>
        <v>0</v>
      </c>
    </row>
    <row r="1433" spans="260:267" ht="30" customHeight="1" thickBot="1" x14ac:dyDescent="0.3">
      <c r="IZ1433" s="1484">
        <f>'PREMIER TRIMES.'!B1984</f>
        <v>0</v>
      </c>
      <c r="JA1433" s="293">
        <f>'PREMIER TRIMES.'!C1984</f>
        <v>0</v>
      </c>
      <c r="JB1433" s="293">
        <f>'PREMIER TRIMES.'!D1984</f>
        <v>0</v>
      </c>
      <c r="JC1433" s="293">
        <f>'PREMIER TRIMES.'!E1984</f>
        <v>0</v>
      </c>
      <c r="JD1433" s="293">
        <f>'PREMIER TRIMES.'!F1984</f>
        <v>0</v>
      </c>
      <c r="JE1433" s="1067">
        <f>'PREMIER TRIMES.'!G1984</f>
        <v>0</v>
      </c>
      <c r="JF1433" s="293">
        <f>'PREMIER TRIMES.'!H1984</f>
        <v>0</v>
      </c>
      <c r="JG1433" s="293">
        <f>'PREMIER TRIMES.'!I1984</f>
        <v>0</v>
      </c>
    </row>
    <row r="1434" spans="260:267" ht="30" customHeight="1" thickBot="1" x14ac:dyDescent="0.3">
      <c r="IZ1434" s="1484">
        <f>'PREMIER TRIMES.'!B1985</f>
        <v>0</v>
      </c>
      <c r="JA1434" s="293">
        <f>'PREMIER TRIMES.'!C1985</f>
        <v>0</v>
      </c>
      <c r="JB1434" s="293">
        <f>'PREMIER TRIMES.'!D1985</f>
        <v>0</v>
      </c>
      <c r="JC1434" s="293">
        <f>'PREMIER TRIMES.'!E1985</f>
        <v>0</v>
      </c>
      <c r="JD1434" s="293">
        <f>'PREMIER TRIMES.'!F1985</f>
        <v>0</v>
      </c>
      <c r="JE1434" s="1067">
        <f>'PREMIER TRIMES.'!G1985</f>
        <v>0</v>
      </c>
      <c r="JF1434" s="293">
        <f>'PREMIER TRIMES.'!H1985</f>
        <v>0</v>
      </c>
      <c r="JG1434" s="293">
        <f>'PREMIER TRIMES.'!I1985</f>
        <v>0</v>
      </c>
    </row>
    <row r="1435" spans="260:267" ht="30" customHeight="1" thickBot="1" x14ac:dyDescent="0.3">
      <c r="IZ1435" s="1484">
        <f>'PREMIER TRIMES.'!B1986</f>
        <v>0</v>
      </c>
      <c r="JA1435" s="293">
        <f>'PREMIER TRIMES.'!C1986</f>
        <v>0</v>
      </c>
      <c r="JB1435" s="293">
        <f>'PREMIER TRIMES.'!D1986</f>
        <v>0</v>
      </c>
      <c r="JC1435" s="293">
        <f>'PREMIER TRIMES.'!E1986</f>
        <v>0</v>
      </c>
      <c r="JD1435" s="293">
        <f>'PREMIER TRIMES.'!F1986</f>
        <v>0</v>
      </c>
      <c r="JE1435" s="1067">
        <f>'PREMIER TRIMES.'!G1986</f>
        <v>0</v>
      </c>
      <c r="JF1435" s="293">
        <f>'PREMIER TRIMES.'!H1986</f>
        <v>0</v>
      </c>
      <c r="JG1435" s="293">
        <f>'PREMIER TRIMES.'!I1986</f>
        <v>0</v>
      </c>
    </row>
    <row r="1436" spans="260:267" ht="30" customHeight="1" thickBot="1" x14ac:dyDescent="0.3">
      <c r="IZ1436" s="1484">
        <f>'PREMIER TRIMES.'!B1987</f>
        <v>0</v>
      </c>
      <c r="JA1436" s="293">
        <f>'PREMIER TRIMES.'!C1987</f>
        <v>0</v>
      </c>
      <c r="JB1436" s="293">
        <f>'PREMIER TRIMES.'!D1987</f>
        <v>0</v>
      </c>
      <c r="JC1436" s="293">
        <f>'PREMIER TRIMES.'!E1987</f>
        <v>0</v>
      </c>
      <c r="JD1436" s="293">
        <f>'PREMIER TRIMES.'!F1987</f>
        <v>0</v>
      </c>
      <c r="JE1436" s="1067">
        <f>'PREMIER TRIMES.'!G1987</f>
        <v>0</v>
      </c>
      <c r="JF1436" s="293">
        <f>'PREMIER TRIMES.'!H1987</f>
        <v>0</v>
      </c>
      <c r="JG1436" s="293">
        <f>'PREMIER TRIMES.'!I1987</f>
        <v>0</v>
      </c>
    </row>
    <row r="1437" spans="260:267" ht="30" customHeight="1" thickBot="1" x14ac:dyDescent="0.3">
      <c r="IZ1437" s="1484">
        <f>'PREMIER TRIMES.'!B1988</f>
        <v>0</v>
      </c>
      <c r="JA1437" s="293">
        <f>'PREMIER TRIMES.'!C1988</f>
        <v>0</v>
      </c>
      <c r="JB1437" s="293">
        <f>'PREMIER TRIMES.'!D1988</f>
        <v>0</v>
      </c>
      <c r="JC1437" s="293">
        <f>'PREMIER TRIMES.'!E1988</f>
        <v>0</v>
      </c>
      <c r="JD1437" s="293">
        <f>'PREMIER TRIMES.'!F1988</f>
        <v>0</v>
      </c>
      <c r="JE1437" s="1067">
        <f>'PREMIER TRIMES.'!G1988</f>
        <v>0</v>
      </c>
      <c r="JF1437" s="293">
        <f>'PREMIER TRIMES.'!H1988</f>
        <v>0</v>
      </c>
      <c r="JG1437" s="293">
        <f>'PREMIER TRIMES.'!I1988</f>
        <v>0</v>
      </c>
    </row>
    <row r="1438" spans="260:267" ht="30" customHeight="1" thickBot="1" x14ac:dyDescent="0.3">
      <c r="IZ1438" s="1484">
        <f>'PREMIER TRIMES.'!B1989</f>
        <v>0</v>
      </c>
      <c r="JA1438" s="293">
        <f>'PREMIER TRIMES.'!C1989</f>
        <v>0</v>
      </c>
      <c r="JB1438" s="293">
        <f>'PREMIER TRIMES.'!D1989</f>
        <v>0</v>
      </c>
      <c r="JC1438" s="293">
        <f>'PREMIER TRIMES.'!E1989</f>
        <v>0</v>
      </c>
      <c r="JD1438" s="293">
        <f>'PREMIER TRIMES.'!F1989</f>
        <v>0</v>
      </c>
      <c r="JE1438" s="1067">
        <f>'PREMIER TRIMES.'!G1989</f>
        <v>0</v>
      </c>
      <c r="JF1438" s="293">
        <f>'PREMIER TRIMES.'!H1989</f>
        <v>0</v>
      </c>
      <c r="JG1438" s="293">
        <f>'PREMIER TRIMES.'!I1989</f>
        <v>0</v>
      </c>
    </row>
    <row r="1439" spans="260:267" ht="30" customHeight="1" thickBot="1" x14ac:dyDescent="0.3">
      <c r="IZ1439" s="1484">
        <f>'PREMIER TRIMES.'!B1990</f>
        <v>0</v>
      </c>
      <c r="JA1439" s="293">
        <f>'PREMIER TRIMES.'!C1990</f>
        <v>0</v>
      </c>
      <c r="JB1439" s="293">
        <f>'PREMIER TRIMES.'!D1990</f>
        <v>0</v>
      </c>
      <c r="JC1439" s="293">
        <f>'PREMIER TRIMES.'!E1990</f>
        <v>0</v>
      </c>
      <c r="JD1439" s="293">
        <f>'PREMIER TRIMES.'!F1990</f>
        <v>0</v>
      </c>
      <c r="JE1439" s="1067">
        <f>'PREMIER TRIMES.'!G1990</f>
        <v>0</v>
      </c>
      <c r="JF1439" s="293">
        <f>'PREMIER TRIMES.'!H1990</f>
        <v>0</v>
      </c>
      <c r="JG1439" s="293">
        <f>'PREMIER TRIMES.'!I1990</f>
        <v>0</v>
      </c>
    </row>
    <row r="1440" spans="260:267" ht="30" customHeight="1" thickBot="1" x14ac:dyDescent="0.3">
      <c r="IZ1440" s="1484">
        <f>'PREMIER TRIMES.'!B1991</f>
        <v>0</v>
      </c>
      <c r="JA1440" s="293">
        <f>'PREMIER TRIMES.'!C1991</f>
        <v>0</v>
      </c>
      <c r="JB1440" s="293">
        <f>'PREMIER TRIMES.'!D1991</f>
        <v>0</v>
      </c>
      <c r="JC1440" s="293">
        <f>'PREMIER TRIMES.'!E1991</f>
        <v>0</v>
      </c>
      <c r="JD1440" s="293">
        <f>'PREMIER TRIMES.'!F1991</f>
        <v>0</v>
      </c>
      <c r="JE1440" s="1067">
        <f>'PREMIER TRIMES.'!G1991</f>
        <v>0</v>
      </c>
      <c r="JF1440" s="293">
        <f>'PREMIER TRIMES.'!H1991</f>
        <v>0</v>
      </c>
      <c r="JG1440" s="293">
        <f>'PREMIER TRIMES.'!I1991</f>
        <v>0</v>
      </c>
    </row>
    <row r="1441" spans="260:267" ht="30" customHeight="1" thickBot="1" x14ac:dyDescent="0.3">
      <c r="IZ1441" s="1484">
        <f>'PREMIER TRIMES.'!B1992</f>
        <v>0</v>
      </c>
      <c r="JA1441" s="293">
        <f>'PREMIER TRIMES.'!C1992</f>
        <v>0</v>
      </c>
      <c r="JB1441" s="293">
        <f>'PREMIER TRIMES.'!D1992</f>
        <v>0</v>
      </c>
      <c r="JC1441" s="293">
        <f>'PREMIER TRIMES.'!E1992</f>
        <v>0</v>
      </c>
      <c r="JD1441" s="293">
        <f>'PREMIER TRIMES.'!F1992</f>
        <v>0</v>
      </c>
      <c r="JE1441" s="1067">
        <f>'PREMIER TRIMES.'!G1992</f>
        <v>0</v>
      </c>
      <c r="JF1441" s="293">
        <f>'PREMIER TRIMES.'!H1992</f>
        <v>0</v>
      </c>
      <c r="JG1441" s="293">
        <f>'PREMIER TRIMES.'!I1992</f>
        <v>0</v>
      </c>
    </row>
    <row r="1442" spans="260:267" ht="30" customHeight="1" thickBot="1" x14ac:dyDescent="0.3">
      <c r="IZ1442" s="1484">
        <f>'PREMIER TRIMES.'!B1993</f>
        <v>0</v>
      </c>
      <c r="JA1442" s="293">
        <f>'PREMIER TRIMES.'!C1993</f>
        <v>0</v>
      </c>
      <c r="JB1442" s="293">
        <f>'PREMIER TRIMES.'!D1993</f>
        <v>0</v>
      </c>
      <c r="JC1442" s="293">
        <f>'PREMIER TRIMES.'!E1993</f>
        <v>0</v>
      </c>
      <c r="JD1442" s="293">
        <f>'PREMIER TRIMES.'!F1993</f>
        <v>0</v>
      </c>
      <c r="JE1442" s="1067">
        <f>'PREMIER TRIMES.'!G1993</f>
        <v>0</v>
      </c>
      <c r="JF1442" s="293">
        <f>'PREMIER TRIMES.'!H1993</f>
        <v>0</v>
      </c>
      <c r="JG1442" s="293">
        <f>'PREMIER TRIMES.'!I1993</f>
        <v>0</v>
      </c>
    </row>
    <row r="1443" spans="260:267" ht="30" customHeight="1" thickBot="1" x14ac:dyDescent="0.3">
      <c r="IZ1443" s="1484">
        <f>'PREMIER TRIMES.'!B1994</f>
        <v>0</v>
      </c>
      <c r="JA1443" s="293">
        <f>'PREMIER TRIMES.'!C1994</f>
        <v>0</v>
      </c>
      <c r="JB1443" s="293">
        <f>'PREMIER TRIMES.'!D1994</f>
        <v>0</v>
      </c>
      <c r="JC1443" s="293">
        <f>'PREMIER TRIMES.'!E1994</f>
        <v>0</v>
      </c>
      <c r="JD1443" s="293">
        <f>'PREMIER TRIMES.'!F1994</f>
        <v>0</v>
      </c>
      <c r="JE1443" s="1067">
        <f>'PREMIER TRIMES.'!G1994</f>
        <v>0</v>
      </c>
      <c r="JF1443" s="293">
        <f>'PREMIER TRIMES.'!H1994</f>
        <v>0</v>
      </c>
      <c r="JG1443" s="293">
        <f>'PREMIER TRIMES.'!I1994</f>
        <v>0</v>
      </c>
    </row>
    <row r="1444" spans="260:267" ht="30" customHeight="1" thickBot="1" x14ac:dyDescent="0.3">
      <c r="IZ1444" s="1484">
        <f>'PREMIER TRIMES.'!B1995</f>
        <v>0</v>
      </c>
      <c r="JA1444" s="293">
        <f>'PREMIER TRIMES.'!C1995</f>
        <v>0</v>
      </c>
      <c r="JB1444" s="293">
        <f>'PREMIER TRIMES.'!D1995</f>
        <v>0</v>
      </c>
      <c r="JC1444" s="293">
        <f>'PREMIER TRIMES.'!E1995</f>
        <v>0</v>
      </c>
      <c r="JD1444" s="293">
        <f>'PREMIER TRIMES.'!F1995</f>
        <v>0</v>
      </c>
      <c r="JE1444" s="1067">
        <f>'PREMIER TRIMES.'!G1995</f>
        <v>0</v>
      </c>
      <c r="JF1444" s="293">
        <f>'PREMIER TRIMES.'!H1995</f>
        <v>0</v>
      </c>
      <c r="JG1444" s="293">
        <f>'PREMIER TRIMES.'!I1995</f>
        <v>0</v>
      </c>
    </row>
    <row r="1445" spans="260:267" ht="30" customHeight="1" thickBot="1" x14ac:dyDescent="0.3">
      <c r="IZ1445" s="1484">
        <f>'PREMIER TRIMES.'!B1996</f>
        <v>0</v>
      </c>
      <c r="JA1445" s="293">
        <f>'PREMIER TRIMES.'!C1996</f>
        <v>0</v>
      </c>
      <c r="JB1445" s="293">
        <f>'PREMIER TRIMES.'!D1996</f>
        <v>0</v>
      </c>
      <c r="JC1445" s="293">
        <f>'PREMIER TRIMES.'!E1996</f>
        <v>0</v>
      </c>
      <c r="JD1445" s="293">
        <f>'PREMIER TRIMES.'!F1996</f>
        <v>0</v>
      </c>
      <c r="JE1445" s="1067">
        <f>'PREMIER TRIMES.'!G1996</f>
        <v>0</v>
      </c>
      <c r="JF1445" s="293">
        <f>'PREMIER TRIMES.'!H1996</f>
        <v>0</v>
      </c>
      <c r="JG1445" s="293">
        <f>'PREMIER TRIMES.'!I1996</f>
        <v>0</v>
      </c>
    </row>
    <row r="1446" spans="260:267" ht="30" customHeight="1" thickBot="1" x14ac:dyDescent="0.3">
      <c r="IZ1446" s="1484">
        <f>'PREMIER TRIMES.'!B1997</f>
        <v>0</v>
      </c>
      <c r="JA1446" s="293">
        <f>'PREMIER TRIMES.'!C1997</f>
        <v>0</v>
      </c>
      <c r="JB1446" s="293">
        <f>'PREMIER TRIMES.'!D1997</f>
        <v>0</v>
      </c>
      <c r="JC1446" s="293">
        <f>'PREMIER TRIMES.'!E1997</f>
        <v>0</v>
      </c>
      <c r="JD1446" s="293">
        <f>'PREMIER TRIMES.'!F1997</f>
        <v>0</v>
      </c>
      <c r="JE1446" s="1067">
        <f>'PREMIER TRIMES.'!G1997</f>
        <v>0</v>
      </c>
      <c r="JF1446" s="293">
        <f>'PREMIER TRIMES.'!H1997</f>
        <v>0</v>
      </c>
      <c r="JG1446" s="293">
        <f>'PREMIER TRIMES.'!I1997</f>
        <v>0</v>
      </c>
    </row>
    <row r="1447" spans="260:267" ht="30" customHeight="1" thickBot="1" x14ac:dyDescent="0.3">
      <c r="IZ1447" s="1484">
        <f>'PREMIER TRIMES.'!B1998</f>
        <v>0</v>
      </c>
      <c r="JA1447" s="293">
        <f>'PREMIER TRIMES.'!C1998</f>
        <v>0</v>
      </c>
      <c r="JB1447" s="293">
        <f>'PREMIER TRIMES.'!D1998</f>
        <v>0</v>
      </c>
      <c r="JC1447" s="293">
        <f>'PREMIER TRIMES.'!E1998</f>
        <v>0</v>
      </c>
      <c r="JD1447" s="293">
        <f>'PREMIER TRIMES.'!F1998</f>
        <v>0</v>
      </c>
      <c r="JE1447" s="1067">
        <f>'PREMIER TRIMES.'!G1998</f>
        <v>0</v>
      </c>
      <c r="JF1447" s="293">
        <f>'PREMIER TRIMES.'!H1998</f>
        <v>0</v>
      </c>
      <c r="JG1447" s="293">
        <f>'PREMIER TRIMES.'!I1998</f>
        <v>0</v>
      </c>
    </row>
    <row r="1448" spans="260:267" ht="30" customHeight="1" thickBot="1" x14ac:dyDescent="0.3">
      <c r="IZ1448" s="1484">
        <f>'PREMIER TRIMES.'!B1999</f>
        <v>0</v>
      </c>
      <c r="JA1448" s="293">
        <f>'PREMIER TRIMES.'!C1999</f>
        <v>0</v>
      </c>
      <c r="JB1448" s="293">
        <f>'PREMIER TRIMES.'!D1999</f>
        <v>0</v>
      </c>
      <c r="JC1448" s="293">
        <f>'PREMIER TRIMES.'!E1999</f>
        <v>0</v>
      </c>
      <c r="JD1448" s="293">
        <f>'PREMIER TRIMES.'!F1999</f>
        <v>0</v>
      </c>
      <c r="JE1448" s="1067">
        <f>'PREMIER TRIMES.'!G1999</f>
        <v>0</v>
      </c>
      <c r="JF1448" s="293">
        <f>'PREMIER TRIMES.'!H1999</f>
        <v>0</v>
      </c>
      <c r="JG1448" s="293">
        <f>'PREMIER TRIMES.'!I1999</f>
        <v>0</v>
      </c>
    </row>
    <row r="1449" spans="260:267" ht="30" customHeight="1" thickBot="1" x14ac:dyDescent="0.3">
      <c r="IZ1449" s="1484">
        <f>'PREMIER TRIMES.'!B2000</f>
        <v>0</v>
      </c>
      <c r="JA1449" s="293">
        <f>'PREMIER TRIMES.'!C2000</f>
        <v>0</v>
      </c>
      <c r="JB1449" s="293">
        <f>'PREMIER TRIMES.'!D2000</f>
        <v>0</v>
      </c>
      <c r="JC1449" s="293">
        <f>'PREMIER TRIMES.'!E2000</f>
        <v>0</v>
      </c>
      <c r="JD1449" s="293">
        <f>'PREMIER TRIMES.'!F2000</f>
        <v>0</v>
      </c>
      <c r="JE1449" s="1067">
        <f>'PREMIER TRIMES.'!G2000</f>
        <v>0</v>
      </c>
      <c r="JF1449" s="293">
        <f>'PREMIER TRIMES.'!H2000</f>
        <v>0</v>
      </c>
      <c r="JG1449" s="293">
        <f>'PREMIER TRIMES.'!I2000</f>
        <v>0</v>
      </c>
    </row>
    <row r="1450" spans="260:267" ht="30" customHeight="1" thickBot="1" x14ac:dyDescent="0.3">
      <c r="IZ1450" s="1484">
        <f>'PREMIER TRIMES.'!B2001</f>
        <v>0</v>
      </c>
      <c r="JA1450" s="293">
        <f>'PREMIER TRIMES.'!C2001</f>
        <v>0</v>
      </c>
      <c r="JB1450" s="293">
        <f>'PREMIER TRIMES.'!D2001</f>
        <v>0</v>
      </c>
      <c r="JC1450" s="293">
        <f>'PREMIER TRIMES.'!E2001</f>
        <v>0</v>
      </c>
      <c r="JD1450" s="293">
        <f>'PREMIER TRIMES.'!F2001</f>
        <v>0</v>
      </c>
      <c r="JE1450" s="1067">
        <f>'PREMIER TRIMES.'!G2001</f>
        <v>0</v>
      </c>
      <c r="JF1450" s="293">
        <f>'PREMIER TRIMES.'!H2001</f>
        <v>0</v>
      </c>
      <c r="JG1450" s="293">
        <f>'PREMIER TRIMES.'!I2001</f>
        <v>0</v>
      </c>
    </row>
    <row r="1451" spans="260:267" ht="30" customHeight="1" thickBot="1" x14ac:dyDescent="0.3">
      <c r="IZ1451" s="1484">
        <f>'PREMIER TRIMES.'!B2002</f>
        <v>0</v>
      </c>
      <c r="JA1451" s="293">
        <f>'PREMIER TRIMES.'!C2002</f>
        <v>0</v>
      </c>
      <c r="JB1451" s="293">
        <f>'PREMIER TRIMES.'!D2002</f>
        <v>0</v>
      </c>
      <c r="JC1451" s="293">
        <f>'PREMIER TRIMES.'!E2002</f>
        <v>0</v>
      </c>
      <c r="JD1451" s="293">
        <f>'PREMIER TRIMES.'!F2002</f>
        <v>0</v>
      </c>
      <c r="JE1451" s="1067">
        <f>'PREMIER TRIMES.'!G2002</f>
        <v>0</v>
      </c>
      <c r="JF1451" s="293">
        <f>'PREMIER TRIMES.'!H2002</f>
        <v>0</v>
      </c>
      <c r="JG1451" s="293">
        <f>'PREMIER TRIMES.'!I2002</f>
        <v>0</v>
      </c>
    </row>
    <row r="1452" spans="260:267" ht="30" customHeight="1" thickBot="1" x14ac:dyDescent="0.3">
      <c r="IZ1452" s="1484">
        <f>'PREMIER TRIMES.'!B2003</f>
        <v>0</v>
      </c>
      <c r="JA1452" s="293">
        <f>'PREMIER TRIMES.'!C2003</f>
        <v>0</v>
      </c>
      <c r="JB1452" s="293">
        <f>'PREMIER TRIMES.'!D2003</f>
        <v>0</v>
      </c>
      <c r="JC1452" s="293">
        <f>'PREMIER TRIMES.'!E2003</f>
        <v>0</v>
      </c>
      <c r="JD1452" s="293">
        <f>'PREMIER TRIMES.'!F2003</f>
        <v>0</v>
      </c>
      <c r="JE1452" s="1067">
        <f>'PREMIER TRIMES.'!G2003</f>
        <v>0</v>
      </c>
      <c r="JF1452" s="293">
        <f>'PREMIER TRIMES.'!H2003</f>
        <v>0</v>
      </c>
      <c r="JG1452" s="293">
        <f>'PREMIER TRIMES.'!I2003</f>
        <v>0</v>
      </c>
    </row>
    <row r="1453" spans="260:267" ht="30" customHeight="1" thickBot="1" x14ac:dyDescent="0.3">
      <c r="IZ1453" s="1484">
        <f>'PREMIER TRIMES.'!B2004</f>
        <v>0</v>
      </c>
      <c r="JA1453" s="293">
        <f>'PREMIER TRIMES.'!C2004</f>
        <v>0</v>
      </c>
      <c r="JB1453" s="293">
        <f>'PREMIER TRIMES.'!D2004</f>
        <v>0</v>
      </c>
      <c r="JC1453" s="293">
        <f>'PREMIER TRIMES.'!E2004</f>
        <v>0</v>
      </c>
      <c r="JD1453" s="293">
        <f>'PREMIER TRIMES.'!F2004</f>
        <v>0</v>
      </c>
      <c r="JE1453" s="1067">
        <f>'PREMIER TRIMES.'!G2004</f>
        <v>0</v>
      </c>
      <c r="JF1453" s="293">
        <f>'PREMIER TRIMES.'!H2004</f>
        <v>0</v>
      </c>
      <c r="JG1453" s="293">
        <f>'PREMIER TRIMES.'!I2004</f>
        <v>0</v>
      </c>
    </row>
    <row r="1454" spans="260:267" ht="30" customHeight="1" thickBot="1" x14ac:dyDescent="0.3">
      <c r="IZ1454" s="1484">
        <f>'PREMIER TRIMES.'!B2005</f>
        <v>0</v>
      </c>
      <c r="JA1454" s="293">
        <f>'PREMIER TRIMES.'!C2005</f>
        <v>0</v>
      </c>
      <c r="JB1454" s="293">
        <f>'PREMIER TRIMES.'!D2005</f>
        <v>0</v>
      </c>
      <c r="JC1454" s="293">
        <f>'PREMIER TRIMES.'!E2005</f>
        <v>0</v>
      </c>
      <c r="JD1454" s="293">
        <f>'PREMIER TRIMES.'!F2005</f>
        <v>0</v>
      </c>
      <c r="JE1454" s="1067">
        <f>'PREMIER TRIMES.'!G2005</f>
        <v>0</v>
      </c>
      <c r="JF1454" s="293">
        <f>'PREMIER TRIMES.'!H2005</f>
        <v>0</v>
      </c>
      <c r="JG1454" s="293">
        <f>'PREMIER TRIMES.'!I2005</f>
        <v>0</v>
      </c>
    </row>
    <row r="1455" spans="260:267" ht="42.75" thickBot="1" x14ac:dyDescent="0.3">
      <c r="IZ1455" s="1237" t="s">
        <v>1</v>
      </c>
      <c r="JA1455" s="1238" t="s">
        <v>151</v>
      </c>
      <c r="JB1455" s="1239" t="s">
        <v>278</v>
      </c>
      <c r="JC1455" s="1239" t="s">
        <v>158</v>
      </c>
      <c r="JD1455" s="1239" t="s">
        <v>30</v>
      </c>
      <c r="JE1455" s="1240" t="s">
        <v>301</v>
      </c>
      <c r="JF1455" s="1239" t="s">
        <v>302</v>
      </c>
      <c r="JG1455" s="1241" t="s">
        <v>303</v>
      </c>
    </row>
    <row r="1456" spans="260:267" ht="30" customHeight="1" thickBot="1" x14ac:dyDescent="0.3">
      <c r="IZ1456" s="1484">
        <f>'PREMIER TRIMES.'!B2007</f>
        <v>0</v>
      </c>
      <c r="JA1456" s="293">
        <f>'PREMIER TRIMES.'!C2007</f>
        <v>0</v>
      </c>
      <c r="JB1456" s="293">
        <f>'PREMIER TRIMES.'!D2007</f>
        <v>0</v>
      </c>
      <c r="JC1456" s="293">
        <f>'PREMIER TRIMES.'!E2007</f>
        <v>0</v>
      </c>
      <c r="JD1456" s="293">
        <f>'PREMIER TRIMES.'!F2007</f>
        <v>0</v>
      </c>
      <c r="JE1456" s="1067">
        <f>'PREMIER TRIMES.'!G2007</f>
        <v>0</v>
      </c>
      <c r="JF1456" s="293">
        <f>'PREMIER TRIMES.'!H2007</f>
        <v>0</v>
      </c>
      <c r="JG1456" s="293">
        <f>'PREMIER TRIMES.'!I2007</f>
        <v>0</v>
      </c>
    </row>
    <row r="1457" spans="260:275" ht="30" customHeight="1" thickBot="1" x14ac:dyDescent="0.3">
      <c r="IZ1457" s="1484">
        <f>'PREMIER TRIMES.'!B2008</f>
        <v>0</v>
      </c>
      <c r="JA1457" s="293">
        <f>'PREMIER TRIMES.'!C2008</f>
        <v>0</v>
      </c>
      <c r="JB1457" s="293">
        <f>'PREMIER TRIMES.'!D2008</f>
        <v>0</v>
      </c>
      <c r="JC1457" s="293">
        <f>'PREMIER TRIMES.'!E2008</f>
        <v>0</v>
      </c>
      <c r="JD1457" s="293">
        <f>'PREMIER TRIMES.'!F2008</f>
        <v>0</v>
      </c>
      <c r="JE1457" s="1067">
        <f>'PREMIER TRIMES.'!G2008</f>
        <v>0</v>
      </c>
      <c r="JF1457" s="293">
        <f>'PREMIER TRIMES.'!H2008</f>
        <v>0</v>
      </c>
      <c r="JG1457" s="293">
        <f>'PREMIER TRIMES.'!I2008</f>
        <v>0</v>
      </c>
    </row>
    <row r="1458" spans="260:275" ht="30" customHeight="1" thickBot="1" x14ac:dyDescent="0.3">
      <c r="IZ1458" s="1484">
        <f>'PREMIER TRIMES.'!B2009</f>
        <v>0</v>
      </c>
      <c r="JA1458" s="293">
        <f>'PREMIER TRIMES.'!C2009</f>
        <v>0</v>
      </c>
      <c r="JB1458" s="293">
        <f>'PREMIER TRIMES.'!D2009</f>
        <v>0</v>
      </c>
      <c r="JC1458" s="293">
        <f>'PREMIER TRIMES.'!E2009</f>
        <v>0</v>
      </c>
      <c r="JD1458" s="293">
        <f>'PREMIER TRIMES.'!F2009</f>
        <v>0</v>
      </c>
      <c r="JE1458" s="1067">
        <f>'PREMIER TRIMES.'!G2009</f>
        <v>0</v>
      </c>
      <c r="JF1458" s="293">
        <f>'PREMIER TRIMES.'!H2009</f>
        <v>0</v>
      </c>
      <c r="JG1458" s="293">
        <f>'PREMIER TRIMES.'!I2009</f>
        <v>0</v>
      </c>
    </row>
    <row r="1459" spans="260:275" ht="30" customHeight="1" thickBot="1" x14ac:dyDescent="0.3">
      <c r="IZ1459" s="1484">
        <f>'PREMIER TRIMES.'!B2010</f>
        <v>0</v>
      </c>
      <c r="JA1459" s="293">
        <f>'PREMIER TRIMES.'!C2010</f>
        <v>0</v>
      </c>
      <c r="JB1459" s="293">
        <f>'PREMIER TRIMES.'!D2010</f>
        <v>0</v>
      </c>
      <c r="JC1459" s="293">
        <f>'PREMIER TRIMES.'!E2010</f>
        <v>0</v>
      </c>
      <c r="JD1459" s="293">
        <f>'PREMIER TRIMES.'!F2010</f>
        <v>0</v>
      </c>
      <c r="JE1459" s="1067">
        <f>'PREMIER TRIMES.'!G2010</f>
        <v>0</v>
      </c>
      <c r="JF1459" s="293">
        <f>'PREMIER TRIMES.'!H2010</f>
        <v>0</v>
      </c>
      <c r="JG1459" s="293">
        <f>'PREMIER TRIMES.'!I2010</f>
        <v>0</v>
      </c>
    </row>
    <row r="1460" spans="260:275" ht="30" customHeight="1" thickBot="1" x14ac:dyDescent="0.3">
      <c r="IZ1460" s="1484">
        <f>'PREMIER TRIMES.'!B2011</f>
        <v>0</v>
      </c>
      <c r="JA1460" s="293">
        <f>'PREMIER TRIMES.'!C2011</f>
        <v>0</v>
      </c>
      <c r="JB1460" s="293">
        <f>'PREMIER TRIMES.'!D2011</f>
        <v>0</v>
      </c>
      <c r="JC1460" s="293">
        <f>'PREMIER TRIMES.'!E2011</f>
        <v>0</v>
      </c>
      <c r="JD1460" s="293">
        <f>'PREMIER TRIMES.'!F2011</f>
        <v>0</v>
      </c>
      <c r="JE1460" s="1067">
        <f>'PREMIER TRIMES.'!G2011</f>
        <v>0</v>
      </c>
      <c r="JF1460" s="293">
        <f>'PREMIER TRIMES.'!H2011</f>
        <v>0</v>
      </c>
      <c r="JG1460" s="293">
        <f>'PREMIER TRIMES.'!I2011</f>
        <v>0</v>
      </c>
    </row>
    <row r="1461" spans="260:275" ht="30" customHeight="1" thickBot="1" x14ac:dyDescent="0.3">
      <c r="IZ1461" s="1484">
        <f>'PREMIER TRIMES.'!B2012</f>
        <v>0</v>
      </c>
      <c r="JA1461" s="342">
        <f>'PREMIER TRIMES.'!C2012</f>
        <v>0</v>
      </c>
      <c r="JB1461" s="342">
        <f>'PREMIER TRIMES.'!D2012</f>
        <v>0</v>
      </c>
      <c r="JC1461" s="342">
        <f>'PREMIER TRIMES.'!E2012</f>
        <v>0</v>
      </c>
      <c r="JD1461" s="342">
        <f>'PREMIER TRIMES.'!F2012</f>
        <v>0</v>
      </c>
      <c r="JE1461" s="1785">
        <f>'PREMIER TRIMES.'!G2012</f>
        <v>0</v>
      </c>
      <c r="JF1461" s="342">
        <f>'PREMIER TRIMES.'!H2012</f>
        <v>0</v>
      </c>
      <c r="JG1461" s="342">
        <f>'PREMIER TRIMES.'!I2012</f>
        <v>0</v>
      </c>
    </row>
    <row r="1462" spans="260:275" ht="30" customHeight="1" thickBot="1" x14ac:dyDescent="0.3">
      <c r="IZ1462" s="1818"/>
      <c r="JA1462" s="1782"/>
      <c r="JB1462" s="1782" t="s">
        <v>91</v>
      </c>
      <c r="JC1462" s="1782"/>
      <c r="JD1462" s="1782"/>
      <c r="JE1462" s="1783"/>
      <c r="JF1462" s="1782"/>
      <c r="JG1462" s="1782"/>
    </row>
    <row r="1463" spans="260:275" ht="30" customHeight="1" x14ac:dyDescent="0.25">
      <c r="IZ1463" s="2042">
        <f>'PREMIER TRIMES.'!C2014</f>
        <v>0</v>
      </c>
      <c r="JA1463" s="2043"/>
      <c r="JB1463" s="2043"/>
      <c r="JC1463" s="2043"/>
      <c r="JD1463" s="2043"/>
      <c r="JE1463" s="2043"/>
      <c r="JF1463" s="2043"/>
      <c r="JG1463" s="2044"/>
    </row>
    <row r="1464" spans="260:275" ht="30" customHeight="1" x14ac:dyDescent="0.25">
      <c r="IZ1464" s="2045"/>
      <c r="JA1464" s="2046"/>
      <c r="JB1464" s="2046"/>
      <c r="JC1464" s="2046"/>
      <c r="JD1464" s="2046"/>
      <c r="JE1464" s="2046"/>
      <c r="JF1464" s="2046"/>
      <c r="JG1464" s="2047"/>
    </row>
    <row r="1465" spans="260:275" ht="30" customHeight="1" thickBot="1" x14ac:dyDescent="0.3">
      <c r="IZ1465" s="2048"/>
      <c r="JA1465" s="2049"/>
      <c r="JB1465" s="2049"/>
      <c r="JC1465" s="2049"/>
      <c r="JD1465" s="2049"/>
      <c r="JE1465" s="2049"/>
      <c r="JF1465" s="2049"/>
      <c r="JG1465" s="2050"/>
    </row>
    <row r="1466" spans="260:275" x14ac:dyDescent="0.25">
      <c r="JH1466" s="666"/>
    </row>
    <row r="1467" spans="260:275" ht="21" x14ac:dyDescent="0.35">
      <c r="JI1467" s="719" t="s">
        <v>1004</v>
      </c>
      <c r="JJ1467" s="383"/>
      <c r="JK1467" s="383"/>
      <c r="JL1467" s="383"/>
      <c r="JM1467" s="383"/>
      <c r="JN1467" s="383"/>
      <c r="JO1467" s="712">
        <v>29</v>
      </c>
    </row>
    <row r="1468" spans="260:275" ht="21.75" thickBot="1" x14ac:dyDescent="0.4">
      <c r="JI1468" s="383"/>
      <c r="JJ1468" s="383"/>
      <c r="JK1468" s="383"/>
      <c r="JL1468" s="383"/>
      <c r="JM1468" s="383"/>
      <c r="JN1468" s="383"/>
      <c r="JO1468" s="383"/>
    </row>
    <row r="1469" spans="260:275" ht="21.75" thickBot="1" x14ac:dyDescent="0.3">
      <c r="JI1469" s="1232" t="s">
        <v>1</v>
      </c>
      <c r="JJ1469" s="1232" t="s">
        <v>151</v>
      </c>
      <c r="JK1469" s="1232" t="s">
        <v>278</v>
      </c>
      <c r="JL1469" s="1232" t="s">
        <v>158</v>
      </c>
      <c r="JM1469" s="1232" t="s">
        <v>30</v>
      </c>
      <c r="JN1469" s="1232" t="s">
        <v>305</v>
      </c>
      <c r="JO1469" s="1232" t="s">
        <v>306</v>
      </c>
    </row>
    <row r="1470" spans="260:275" ht="27" customHeight="1" thickBot="1" x14ac:dyDescent="0.3">
      <c r="JI1470" s="1484">
        <f>'PREMIER TRIMES.'!B2021</f>
        <v>0</v>
      </c>
      <c r="JJ1470" s="293">
        <f>'PREMIER TRIMES.'!C2021</f>
        <v>0</v>
      </c>
      <c r="JK1470" s="293">
        <f>'PREMIER TRIMES.'!D2021</f>
        <v>0</v>
      </c>
      <c r="JL1470" s="293">
        <f>'PREMIER TRIMES.'!E2021</f>
        <v>0</v>
      </c>
      <c r="JM1470" s="293">
        <f>'PREMIER TRIMES.'!F2021</f>
        <v>0</v>
      </c>
      <c r="JN1470" s="1067">
        <f>'PREMIER TRIMES.'!G2021</f>
        <v>0</v>
      </c>
      <c r="JO1470" s="293">
        <f>'PREMIER TRIMES.'!H2021</f>
        <v>0</v>
      </c>
    </row>
    <row r="1471" spans="260:275" ht="27" customHeight="1" thickBot="1" x14ac:dyDescent="0.3">
      <c r="JI1471" s="1484">
        <f>'PREMIER TRIMES.'!B2022</f>
        <v>0</v>
      </c>
      <c r="JJ1471" s="293">
        <f>'PREMIER TRIMES.'!C2022</f>
        <v>0</v>
      </c>
      <c r="JK1471" s="293">
        <f>'PREMIER TRIMES.'!D2022</f>
        <v>0</v>
      </c>
      <c r="JL1471" s="293">
        <f>'PREMIER TRIMES.'!E2022</f>
        <v>0</v>
      </c>
      <c r="JM1471" s="293">
        <f>'PREMIER TRIMES.'!F2022</f>
        <v>0</v>
      </c>
      <c r="JN1471" s="1067">
        <f>'PREMIER TRIMES.'!G2022</f>
        <v>0</v>
      </c>
      <c r="JO1471" s="293">
        <f>'PREMIER TRIMES.'!H2022</f>
        <v>0</v>
      </c>
    </row>
    <row r="1472" spans="260:275" ht="27" customHeight="1" thickBot="1" x14ac:dyDescent="0.3">
      <c r="JI1472" s="1484">
        <f>'PREMIER TRIMES.'!B2023</f>
        <v>0</v>
      </c>
      <c r="JJ1472" s="293">
        <f>'PREMIER TRIMES.'!C2023</f>
        <v>0</v>
      </c>
      <c r="JK1472" s="293">
        <f>'PREMIER TRIMES.'!D2023</f>
        <v>0</v>
      </c>
      <c r="JL1472" s="293">
        <f>'PREMIER TRIMES.'!E2023</f>
        <v>0</v>
      </c>
      <c r="JM1472" s="293">
        <f>'PREMIER TRIMES.'!F2023</f>
        <v>0</v>
      </c>
      <c r="JN1472" s="1067">
        <f>'PREMIER TRIMES.'!G2023</f>
        <v>0</v>
      </c>
      <c r="JO1472" s="293">
        <f>'PREMIER TRIMES.'!H2023</f>
        <v>0</v>
      </c>
    </row>
    <row r="1473" spans="269:275" ht="27" customHeight="1" thickBot="1" x14ac:dyDescent="0.3">
      <c r="JI1473" s="1484">
        <f>'PREMIER TRIMES.'!B2024</f>
        <v>0</v>
      </c>
      <c r="JJ1473" s="293">
        <f>'PREMIER TRIMES.'!C2024</f>
        <v>0</v>
      </c>
      <c r="JK1473" s="293">
        <f>'PREMIER TRIMES.'!D2024</f>
        <v>0</v>
      </c>
      <c r="JL1473" s="293">
        <f>'PREMIER TRIMES.'!E2024</f>
        <v>0</v>
      </c>
      <c r="JM1473" s="293">
        <f>'PREMIER TRIMES.'!F2024</f>
        <v>0</v>
      </c>
      <c r="JN1473" s="1067">
        <f>'PREMIER TRIMES.'!G2024</f>
        <v>0</v>
      </c>
      <c r="JO1473" s="293">
        <f>'PREMIER TRIMES.'!H2024</f>
        <v>0</v>
      </c>
    </row>
    <row r="1474" spans="269:275" ht="27" customHeight="1" thickBot="1" x14ac:dyDescent="0.3">
      <c r="JI1474" s="1484">
        <f>'PREMIER TRIMES.'!B2025</f>
        <v>0</v>
      </c>
      <c r="JJ1474" s="293">
        <f>'PREMIER TRIMES.'!C2025</f>
        <v>0</v>
      </c>
      <c r="JK1474" s="293">
        <f>'PREMIER TRIMES.'!D2025</f>
        <v>0</v>
      </c>
      <c r="JL1474" s="293">
        <f>'PREMIER TRIMES.'!E2025</f>
        <v>0</v>
      </c>
      <c r="JM1474" s="293">
        <f>'PREMIER TRIMES.'!F2025</f>
        <v>0</v>
      </c>
      <c r="JN1474" s="1067">
        <f>'PREMIER TRIMES.'!G2025</f>
        <v>0</v>
      </c>
      <c r="JO1474" s="293">
        <f>'PREMIER TRIMES.'!H2025</f>
        <v>0</v>
      </c>
    </row>
    <row r="1475" spans="269:275" ht="27" customHeight="1" thickBot="1" x14ac:dyDescent="0.3">
      <c r="JI1475" s="1484">
        <f>'PREMIER TRIMES.'!B2026</f>
        <v>0</v>
      </c>
      <c r="JJ1475" s="293">
        <f>'PREMIER TRIMES.'!C2026</f>
        <v>0</v>
      </c>
      <c r="JK1475" s="293">
        <f>'PREMIER TRIMES.'!D2026</f>
        <v>0</v>
      </c>
      <c r="JL1475" s="293">
        <f>'PREMIER TRIMES.'!E2026</f>
        <v>0</v>
      </c>
      <c r="JM1475" s="293">
        <f>'PREMIER TRIMES.'!F2026</f>
        <v>0</v>
      </c>
      <c r="JN1475" s="1067">
        <f>'PREMIER TRIMES.'!G2026</f>
        <v>0</v>
      </c>
      <c r="JO1475" s="293">
        <f>'PREMIER TRIMES.'!H2026</f>
        <v>0</v>
      </c>
    </row>
    <row r="1476" spans="269:275" ht="27" customHeight="1" thickBot="1" x14ac:dyDescent="0.3">
      <c r="JI1476" s="1484">
        <f>'PREMIER TRIMES.'!B2027</f>
        <v>0</v>
      </c>
      <c r="JJ1476" s="293">
        <f>'PREMIER TRIMES.'!C2027</f>
        <v>0</v>
      </c>
      <c r="JK1476" s="293">
        <f>'PREMIER TRIMES.'!D2027</f>
        <v>0</v>
      </c>
      <c r="JL1476" s="293">
        <f>'PREMIER TRIMES.'!E2027</f>
        <v>0</v>
      </c>
      <c r="JM1476" s="293">
        <f>'PREMIER TRIMES.'!F2027</f>
        <v>0</v>
      </c>
      <c r="JN1476" s="1067">
        <f>'PREMIER TRIMES.'!G2027</f>
        <v>0</v>
      </c>
      <c r="JO1476" s="293">
        <f>'PREMIER TRIMES.'!H2027</f>
        <v>0</v>
      </c>
    </row>
    <row r="1477" spans="269:275" ht="27" customHeight="1" thickBot="1" x14ac:dyDescent="0.3">
      <c r="JI1477" s="1484">
        <f>'PREMIER TRIMES.'!B2028</f>
        <v>0</v>
      </c>
      <c r="JJ1477" s="293">
        <f>'PREMIER TRIMES.'!C2028</f>
        <v>0</v>
      </c>
      <c r="JK1477" s="293">
        <f>'PREMIER TRIMES.'!D2028</f>
        <v>0</v>
      </c>
      <c r="JL1477" s="293">
        <f>'PREMIER TRIMES.'!E2028</f>
        <v>0</v>
      </c>
      <c r="JM1477" s="293">
        <f>'PREMIER TRIMES.'!F2028</f>
        <v>0</v>
      </c>
      <c r="JN1477" s="1067">
        <f>'PREMIER TRIMES.'!G2028</f>
        <v>0</v>
      </c>
      <c r="JO1477" s="293">
        <f>'PREMIER TRIMES.'!H2028</f>
        <v>0</v>
      </c>
    </row>
    <row r="1478" spans="269:275" ht="27" customHeight="1" thickBot="1" x14ac:dyDescent="0.3">
      <c r="JI1478" s="1484">
        <f>'PREMIER TRIMES.'!B2029</f>
        <v>0</v>
      </c>
      <c r="JJ1478" s="293">
        <f>'PREMIER TRIMES.'!C2029</f>
        <v>0</v>
      </c>
      <c r="JK1478" s="293">
        <f>'PREMIER TRIMES.'!D2029</f>
        <v>0</v>
      </c>
      <c r="JL1478" s="293">
        <f>'PREMIER TRIMES.'!E2029</f>
        <v>0</v>
      </c>
      <c r="JM1478" s="293">
        <f>'PREMIER TRIMES.'!F2029</f>
        <v>0</v>
      </c>
      <c r="JN1478" s="1067">
        <f>'PREMIER TRIMES.'!G2029</f>
        <v>0</v>
      </c>
      <c r="JO1478" s="293">
        <f>'PREMIER TRIMES.'!H2029</f>
        <v>0</v>
      </c>
    </row>
    <row r="1479" spans="269:275" ht="27" customHeight="1" thickBot="1" x14ac:dyDescent="0.3">
      <c r="JI1479" s="1484">
        <f>'PREMIER TRIMES.'!B2030</f>
        <v>0</v>
      </c>
      <c r="JJ1479" s="293">
        <f>'PREMIER TRIMES.'!C2030</f>
        <v>0</v>
      </c>
      <c r="JK1479" s="293">
        <f>'PREMIER TRIMES.'!D2030</f>
        <v>0</v>
      </c>
      <c r="JL1479" s="293">
        <f>'PREMIER TRIMES.'!E2030</f>
        <v>0</v>
      </c>
      <c r="JM1479" s="293">
        <f>'PREMIER TRIMES.'!F2030</f>
        <v>0</v>
      </c>
      <c r="JN1479" s="1067">
        <f>'PREMIER TRIMES.'!G2030</f>
        <v>0</v>
      </c>
      <c r="JO1479" s="293">
        <f>'PREMIER TRIMES.'!H2030</f>
        <v>0</v>
      </c>
    </row>
    <row r="1480" spans="269:275" ht="27" customHeight="1" thickBot="1" x14ac:dyDescent="0.3">
      <c r="JI1480" s="1484">
        <f>'PREMIER TRIMES.'!B2031</f>
        <v>0</v>
      </c>
      <c r="JJ1480" s="293">
        <f>'PREMIER TRIMES.'!C2031</f>
        <v>0</v>
      </c>
      <c r="JK1480" s="293">
        <f>'PREMIER TRIMES.'!D2031</f>
        <v>0</v>
      </c>
      <c r="JL1480" s="293">
        <f>'PREMIER TRIMES.'!E2031</f>
        <v>0</v>
      </c>
      <c r="JM1480" s="293">
        <f>'PREMIER TRIMES.'!F2031</f>
        <v>0</v>
      </c>
      <c r="JN1480" s="1067">
        <f>'PREMIER TRIMES.'!G2031</f>
        <v>0</v>
      </c>
      <c r="JO1480" s="293">
        <f>'PREMIER TRIMES.'!H2031</f>
        <v>0</v>
      </c>
    </row>
    <row r="1481" spans="269:275" ht="27" customHeight="1" thickBot="1" x14ac:dyDescent="0.3">
      <c r="JI1481" s="1484">
        <f>'PREMIER TRIMES.'!B2032</f>
        <v>0</v>
      </c>
      <c r="JJ1481" s="293">
        <f>'PREMIER TRIMES.'!C2032</f>
        <v>0</v>
      </c>
      <c r="JK1481" s="293">
        <f>'PREMIER TRIMES.'!D2032</f>
        <v>0</v>
      </c>
      <c r="JL1481" s="293">
        <f>'PREMIER TRIMES.'!E2032</f>
        <v>0</v>
      </c>
      <c r="JM1481" s="293">
        <f>'PREMIER TRIMES.'!F2032</f>
        <v>0</v>
      </c>
      <c r="JN1481" s="1067">
        <f>'PREMIER TRIMES.'!G2032</f>
        <v>0</v>
      </c>
      <c r="JO1481" s="293">
        <f>'PREMIER TRIMES.'!H2032</f>
        <v>0</v>
      </c>
    </row>
    <row r="1482" spans="269:275" ht="27" customHeight="1" thickBot="1" x14ac:dyDescent="0.3">
      <c r="JI1482" s="1484">
        <f>'PREMIER TRIMES.'!B2033</f>
        <v>0</v>
      </c>
      <c r="JJ1482" s="293">
        <f>'PREMIER TRIMES.'!C2033</f>
        <v>0</v>
      </c>
      <c r="JK1482" s="293">
        <f>'PREMIER TRIMES.'!D2033</f>
        <v>0</v>
      </c>
      <c r="JL1482" s="293">
        <f>'PREMIER TRIMES.'!E2033</f>
        <v>0</v>
      </c>
      <c r="JM1482" s="293">
        <f>'PREMIER TRIMES.'!F2033</f>
        <v>0</v>
      </c>
      <c r="JN1482" s="1067">
        <f>'PREMIER TRIMES.'!G2033</f>
        <v>0</v>
      </c>
      <c r="JO1482" s="293">
        <f>'PREMIER TRIMES.'!H2033</f>
        <v>0</v>
      </c>
    </row>
    <row r="1483" spans="269:275" ht="27" customHeight="1" thickBot="1" x14ac:dyDescent="0.3">
      <c r="JI1483" s="1484">
        <f>'PREMIER TRIMES.'!B2034</f>
        <v>0</v>
      </c>
      <c r="JJ1483" s="293">
        <f>'PREMIER TRIMES.'!C2034</f>
        <v>0</v>
      </c>
      <c r="JK1483" s="293">
        <f>'PREMIER TRIMES.'!D2034</f>
        <v>0</v>
      </c>
      <c r="JL1483" s="293">
        <f>'PREMIER TRIMES.'!E2034</f>
        <v>0</v>
      </c>
      <c r="JM1483" s="293">
        <f>'PREMIER TRIMES.'!F2034</f>
        <v>0</v>
      </c>
      <c r="JN1483" s="1067">
        <f>'PREMIER TRIMES.'!G2034</f>
        <v>0</v>
      </c>
      <c r="JO1483" s="293">
        <f>'PREMIER TRIMES.'!H2034</f>
        <v>0</v>
      </c>
    </row>
    <row r="1484" spans="269:275" ht="27" customHeight="1" thickBot="1" x14ac:dyDescent="0.3">
      <c r="JI1484" s="1484">
        <f>'PREMIER TRIMES.'!B2035</f>
        <v>0</v>
      </c>
      <c r="JJ1484" s="293">
        <f>'PREMIER TRIMES.'!C2035</f>
        <v>0</v>
      </c>
      <c r="JK1484" s="293">
        <f>'PREMIER TRIMES.'!D2035</f>
        <v>0</v>
      </c>
      <c r="JL1484" s="293">
        <f>'PREMIER TRIMES.'!E2035</f>
        <v>0</v>
      </c>
      <c r="JM1484" s="293">
        <f>'PREMIER TRIMES.'!F2035</f>
        <v>0</v>
      </c>
      <c r="JN1484" s="1067">
        <f>'PREMIER TRIMES.'!G2035</f>
        <v>0</v>
      </c>
      <c r="JO1484" s="293">
        <f>'PREMIER TRIMES.'!H2035</f>
        <v>0</v>
      </c>
    </row>
    <row r="1485" spans="269:275" ht="27" customHeight="1" thickBot="1" x14ac:dyDescent="0.3">
      <c r="JI1485" s="1484">
        <f>'PREMIER TRIMES.'!B2036</f>
        <v>0</v>
      </c>
      <c r="JJ1485" s="293">
        <f>'PREMIER TRIMES.'!C2036</f>
        <v>0</v>
      </c>
      <c r="JK1485" s="293">
        <f>'PREMIER TRIMES.'!D2036</f>
        <v>0</v>
      </c>
      <c r="JL1485" s="293">
        <f>'PREMIER TRIMES.'!E2036</f>
        <v>0</v>
      </c>
      <c r="JM1485" s="293">
        <f>'PREMIER TRIMES.'!F2036</f>
        <v>0</v>
      </c>
      <c r="JN1485" s="1067">
        <f>'PREMIER TRIMES.'!G2036</f>
        <v>0</v>
      </c>
      <c r="JO1485" s="293">
        <f>'PREMIER TRIMES.'!H2036</f>
        <v>0</v>
      </c>
    </row>
    <row r="1486" spans="269:275" ht="27" customHeight="1" thickBot="1" x14ac:dyDescent="0.3">
      <c r="JI1486" s="1484">
        <f>'PREMIER TRIMES.'!B2037</f>
        <v>0</v>
      </c>
      <c r="JJ1486" s="293">
        <f>'PREMIER TRIMES.'!C2037</f>
        <v>0</v>
      </c>
      <c r="JK1486" s="293">
        <f>'PREMIER TRIMES.'!D2037</f>
        <v>0</v>
      </c>
      <c r="JL1486" s="293">
        <f>'PREMIER TRIMES.'!E2037</f>
        <v>0</v>
      </c>
      <c r="JM1486" s="293">
        <f>'PREMIER TRIMES.'!F2037</f>
        <v>0</v>
      </c>
      <c r="JN1486" s="1067">
        <f>'PREMIER TRIMES.'!G2037</f>
        <v>0</v>
      </c>
      <c r="JO1486" s="293">
        <f>'PREMIER TRIMES.'!H2037</f>
        <v>0</v>
      </c>
    </row>
    <row r="1487" spans="269:275" ht="27" customHeight="1" thickBot="1" x14ac:dyDescent="0.3">
      <c r="JI1487" s="1484">
        <f>'PREMIER TRIMES.'!B2038</f>
        <v>0</v>
      </c>
      <c r="JJ1487" s="293">
        <f>'PREMIER TRIMES.'!C2038</f>
        <v>0</v>
      </c>
      <c r="JK1487" s="293">
        <f>'PREMIER TRIMES.'!D2038</f>
        <v>0</v>
      </c>
      <c r="JL1487" s="293">
        <f>'PREMIER TRIMES.'!E2038</f>
        <v>0</v>
      </c>
      <c r="JM1487" s="293">
        <f>'PREMIER TRIMES.'!F2038</f>
        <v>0</v>
      </c>
      <c r="JN1487" s="1067">
        <f>'PREMIER TRIMES.'!G2038</f>
        <v>0</v>
      </c>
      <c r="JO1487" s="293">
        <f>'PREMIER TRIMES.'!H2038</f>
        <v>0</v>
      </c>
    </row>
    <row r="1488" spans="269:275" ht="27" customHeight="1" thickBot="1" x14ac:dyDescent="0.3">
      <c r="JI1488" s="1484">
        <f>'PREMIER TRIMES.'!B2039</f>
        <v>0</v>
      </c>
      <c r="JJ1488" s="293">
        <f>'PREMIER TRIMES.'!C2039</f>
        <v>0</v>
      </c>
      <c r="JK1488" s="293">
        <f>'PREMIER TRIMES.'!D2039</f>
        <v>0</v>
      </c>
      <c r="JL1488" s="293">
        <f>'PREMIER TRIMES.'!E2039</f>
        <v>0</v>
      </c>
      <c r="JM1488" s="293">
        <f>'PREMIER TRIMES.'!F2039</f>
        <v>0</v>
      </c>
      <c r="JN1488" s="1067">
        <f>'PREMIER TRIMES.'!G2039</f>
        <v>0</v>
      </c>
      <c r="JO1488" s="293">
        <f>'PREMIER TRIMES.'!H2039</f>
        <v>0</v>
      </c>
    </row>
    <row r="1489" spans="269:275" ht="27" customHeight="1" thickBot="1" x14ac:dyDescent="0.3">
      <c r="JI1489" s="1484">
        <f>'PREMIER TRIMES.'!B2040</f>
        <v>0</v>
      </c>
      <c r="JJ1489" s="293">
        <f>'PREMIER TRIMES.'!C2040</f>
        <v>0</v>
      </c>
      <c r="JK1489" s="293">
        <f>'PREMIER TRIMES.'!D2040</f>
        <v>0</v>
      </c>
      <c r="JL1489" s="293">
        <f>'PREMIER TRIMES.'!E2040</f>
        <v>0</v>
      </c>
      <c r="JM1489" s="293">
        <f>'PREMIER TRIMES.'!F2040</f>
        <v>0</v>
      </c>
      <c r="JN1489" s="1067">
        <f>'PREMIER TRIMES.'!G2040</f>
        <v>0</v>
      </c>
      <c r="JO1489" s="293">
        <f>'PREMIER TRIMES.'!H2040</f>
        <v>0</v>
      </c>
    </row>
    <row r="1490" spans="269:275" ht="27" customHeight="1" thickBot="1" x14ac:dyDescent="0.3">
      <c r="JI1490" s="1484">
        <f>'PREMIER TRIMES.'!B2041</f>
        <v>0</v>
      </c>
      <c r="JJ1490" s="293">
        <f>'PREMIER TRIMES.'!C2041</f>
        <v>0</v>
      </c>
      <c r="JK1490" s="293">
        <f>'PREMIER TRIMES.'!D2041</f>
        <v>0</v>
      </c>
      <c r="JL1490" s="293">
        <f>'PREMIER TRIMES.'!E2041</f>
        <v>0</v>
      </c>
      <c r="JM1490" s="293">
        <f>'PREMIER TRIMES.'!F2041</f>
        <v>0</v>
      </c>
      <c r="JN1490" s="1067">
        <f>'PREMIER TRIMES.'!G2041</f>
        <v>0</v>
      </c>
      <c r="JO1490" s="293">
        <f>'PREMIER TRIMES.'!H2041</f>
        <v>0</v>
      </c>
    </row>
    <row r="1491" spans="269:275" ht="27" customHeight="1" thickBot="1" x14ac:dyDescent="0.3">
      <c r="JI1491" s="1484">
        <f>'PREMIER TRIMES.'!B2042</f>
        <v>0</v>
      </c>
      <c r="JJ1491" s="293">
        <f>'PREMIER TRIMES.'!C2042</f>
        <v>0</v>
      </c>
      <c r="JK1491" s="293">
        <f>'PREMIER TRIMES.'!D2042</f>
        <v>0</v>
      </c>
      <c r="JL1491" s="293">
        <f>'PREMIER TRIMES.'!E2042</f>
        <v>0</v>
      </c>
      <c r="JM1491" s="293">
        <f>'PREMIER TRIMES.'!F2042</f>
        <v>0</v>
      </c>
      <c r="JN1491" s="1067">
        <f>'PREMIER TRIMES.'!G2042</f>
        <v>0</v>
      </c>
      <c r="JO1491" s="293">
        <f>'PREMIER TRIMES.'!H2042</f>
        <v>0</v>
      </c>
    </row>
    <row r="1492" spans="269:275" ht="27" customHeight="1" thickBot="1" x14ac:dyDescent="0.3">
      <c r="JI1492" s="1484">
        <f>'PREMIER TRIMES.'!B2043</f>
        <v>0</v>
      </c>
      <c r="JJ1492" s="293">
        <f>'PREMIER TRIMES.'!C2043</f>
        <v>0</v>
      </c>
      <c r="JK1492" s="293">
        <f>'PREMIER TRIMES.'!D2043</f>
        <v>0</v>
      </c>
      <c r="JL1492" s="293">
        <f>'PREMIER TRIMES.'!E2043</f>
        <v>0</v>
      </c>
      <c r="JM1492" s="293">
        <f>'PREMIER TRIMES.'!F2043</f>
        <v>0</v>
      </c>
      <c r="JN1492" s="1067">
        <f>'PREMIER TRIMES.'!G2043</f>
        <v>0</v>
      </c>
      <c r="JO1492" s="293">
        <f>'PREMIER TRIMES.'!H2043</f>
        <v>0</v>
      </c>
    </row>
    <row r="1493" spans="269:275" ht="27" customHeight="1" thickBot="1" x14ac:dyDescent="0.3">
      <c r="JI1493" s="1484">
        <f>'PREMIER TRIMES.'!B2044</f>
        <v>0</v>
      </c>
      <c r="JJ1493" s="293">
        <f>'PREMIER TRIMES.'!C2044</f>
        <v>0</v>
      </c>
      <c r="JK1493" s="293">
        <f>'PREMIER TRIMES.'!D2044</f>
        <v>0</v>
      </c>
      <c r="JL1493" s="293">
        <f>'PREMIER TRIMES.'!E2044</f>
        <v>0</v>
      </c>
      <c r="JM1493" s="293">
        <f>'PREMIER TRIMES.'!F2044</f>
        <v>0</v>
      </c>
      <c r="JN1493" s="1067">
        <f>'PREMIER TRIMES.'!G2044</f>
        <v>0</v>
      </c>
      <c r="JO1493" s="293">
        <f>'PREMIER TRIMES.'!H2044</f>
        <v>0</v>
      </c>
    </row>
    <row r="1494" spans="269:275" ht="27" customHeight="1" thickBot="1" x14ac:dyDescent="0.3">
      <c r="JI1494" s="1484">
        <f>'PREMIER TRIMES.'!B2045</f>
        <v>0</v>
      </c>
      <c r="JJ1494" s="293">
        <f>'PREMIER TRIMES.'!C2045</f>
        <v>0</v>
      </c>
      <c r="JK1494" s="293">
        <f>'PREMIER TRIMES.'!D2045</f>
        <v>0</v>
      </c>
      <c r="JL1494" s="293">
        <f>'PREMIER TRIMES.'!E2045</f>
        <v>0</v>
      </c>
      <c r="JM1494" s="293">
        <f>'PREMIER TRIMES.'!F2045</f>
        <v>0</v>
      </c>
      <c r="JN1494" s="1067">
        <f>'PREMIER TRIMES.'!G2045</f>
        <v>0</v>
      </c>
      <c r="JO1494" s="293">
        <f>'PREMIER TRIMES.'!H2045</f>
        <v>0</v>
      </c>
    </row>
    <row r="1495" spans="269:275" ht="21.75" thickBot="1" x14ac:dyDescent="0.3">
      <c r="JI1495" s="1232" t="s">
        <v>1</v>
      </c>
      <c r="JJ1495" s="1232" t="s">
        <v>151</v>
      </c>
      <c r="JK1495" s="1232" t="s">
        <v>278</v>
      </c>
      <c r="JL1495" s="1232" t="s">
        <v>158</v>
      </c>
      <c r="JM1495" s="1232" t="s">
        <v>30</v>
      </c>
      <c r="JN1495" s="1232" t="s">
        <v>305</v>
      </c>
      <c r="JO1495" s="1232" t="s">
        <v>306</v>
      </c>
    </row>
    <row r="1496" spans="269:275" ht="27" customHeight="1" thickBot="1" x14ac:dyDescent="0.3">
      <c r="JI1496" s="1484">
        <f>'PREMIER TRIMES.'!B2047</f>
        <v>0</v>
      </c>
      <c r="JJ1496" s="293">
        <f>'PREMIER TRIMES.'!C2047</f>
        <v>0</v>
      </c>
      <c r="JK1496" s="293">
        <f>'PREMIER TRIMES.'!D2047</f>
        <v>0</v>
      </c>
      <c r="JL1496" s="293">
        <f>'PREMIER TRIMES.'!E2047</f>
        <v>0</v>
      </c>
      <c r="JM1496" s="293">
        <f>'PREMIER TRIMES.'!F2047</f>
        <v>0</v>
      </c>
      <c r="JN1496" s="1067">
        <f>'PREMIER TRIMES.'!G2047</f>
        <v>0</v>
      </c>
      <c r="JO1496" s="293">
        <f>'PREMIER TRIMES.'!H2047</f>
        <v>0</v>
      </c>
    </row>
    <row r="1497" spans="269:275" ht="27" customHeight="1" thickBot="1" x14ac:dyDescent="0.3">
      <c r="JI1497" s="1484">
        <f>'PREMIER TRIMES.'!B2048</f>
        <v>0</v>
      </c>
      <c r="JJ1497" s="293">
        <f>'PREMIER TRIMES.'!C2048</f>
        <v>0</v>
      </c>
      <c r="JK1497" s="293">
        <f>'PREMIER TRIMES.'!D2048</f>
        <v>0</v>
      </c>
      <c r="JL1497" s="293">
        <f>'PREMIER TRIMES.'!E2048</f>
        <v>0</v>
      </c>
      <c r="JM1497" s="293">
        <f>'PREMIER TRIMES.'!F2048</f>
        <v>0</v>
      </c>
      <c r="JN1497" s="1067">
        <f>'PREMIER TRIMES.'!G2048</f>
        <v>0</v>
      </c>
      <c r="JO1497" s="293">
        <f>'PREMIER TRIMES.'!H2048</f>
        <v>0</v>
      </c>
    </row>
    <row r="1498" spans="269:275" ht="27" customHeight="1" thickBot="1" x14ac:dyDescent="0.3">
      <c r="JI1498" s="1484">
        <f>'PREMIER TRIMES.'!B2049</f>
        <v>0</v>
      </c>
      <c r="JJ1498" s="293">
        <f>'PREMIER TRIMES.'!C2049</f>
        <v>0</v>
      </c>
      <c r="JK1498" s="293">
        <f>'PREMIER TRIMES.'!D2049</f>
        <v>0</v>
      </c>
      <c r="JL1498" s="293">
        <f>'PREMIER TRIMES.'!E2049</f>
        <v>0</v>
      </c>
      <c r="JM1498" s="293">
        <f>'PREMIER TRIMES.'!F2049</f>
        <v>0</v>
      </c>
      <c r="JN1498" s="1067">
        <f>'PREMIER TRIMES.'!G2049</f>
        <v>0</v>
      </c>
      <c r="JO1498" s="293">
        <f>'PREMIER TRIMES.'!H2049</f>
        <v>0</v>
      </c>
    </row>
    <row r="1499" spans="269:275" ht="27" customHeight="1" thickBot="1" x14ac:dyDescent="0.3">
      <c r="JI1499" s="1484">
        <f>'PREMIER TRIMES.'!B2050</f>
        <v>0</v>
      </c>
      <c r="JJ1499" s="293">
        <f>'PREMIER TRIMES.'!C2050</f>
        <v>0</v>
      </c>
      <c r="JK1499" s="293">
        <f>'PREMIER TRIMES.'!D2050</f>
        <v>0</v>
      </c>
      <c r="JL1499" s="293">
        <f>'PREMIER TRIMES.'!E2050</f>
        <v>0</v>
      </c>
      <c r="JM1499" s="293">
        <f>'PREMIER TRIMES.'!F2050</f>
        <v>0</v>
      </c>
      <c r="JN1499" s="1067">
        <f>'PREMIER TRIMES.'!G2050</f>
        <v>0</v>
      </c>
      <c r="JO1499" s="293">
        <f>'PREMIER TRIMES.'!H2050</f>
        <v>0</v>
      </c>
    </row>
    <row r="1500" spans="269:275" ht="27" customHeight="1" thickBot="1" x14ac:dyDescent="0.3">
      <c r="JI1500" s="1484">
        <f>'PREMIER TRIMES.'!B2051</f>
        <v>0</v>
      </c>
      <c r="JJ1500" s="293">
        <f>'PREMIER TRIMES.'!C2051</f>
        <v>0</v>
      </c>
      <c r="JK1500" s="293">
        <f>'PREMIER TRIMES.'!D2051</f>
        <v>0</v>
      </c>
      <c r="JL1500" s="293">
        <f>'PREMIER TRIMES.'!E2051</f>
        <v>0</v>
      </c>
      <c r="JM1500" s="293">
        <f>'PREMIER TRIMES.'!F2051</f>
        <v>0</v>
      </c>
      <c r="JN1500" s="1067">
        <f>'PREMIER TRIMES.'!G2051</f>
        <v>0</v>
      </c>
      <c r="JO1500" s="293">
        <f>'PREMIER TRIMES.'!H2051</f>
        <v>0</v>
      </c>
    </row>
    <row r="1501" spans="269:275" ht="27" customHeight="1" thickBot="1" x14ac:dyDescent="0.3">
      <c r="JI1501" s="1484">
        <f>'PREMIER TRIMES.'!B2052</f>
        <v>0</v>
      </c>
      <c r="JJ1501" s="293">
        <f>'PREMIER TRIMES.'!C2052</f>
        <v>0</v>
      </c>
      <c r="JK1501" s="293">
        <f>'PREMIER TRIMES.'!D2052</f>
        <v>0</v>
      </c>
      <c r="JL1501" s="293">
        <f>'PREMIER TRIMES.'!E2052</f>
        <v>0</v>
      </c>
      <c r="JM1501" s="293">
        <f>'PREMIER TRIMES.'!F2052</f>
        <v>0</v>
      </c>
      <c r="JN1501" s="1067">
        <f>'PREMIER TRIMES.'!G2052</f>
        <v>0</v>
      </c>
      <c r="JO1501" s="293">
        <f>'PREMIER TRIMES.'!H2052</f>
        <v>0</v>
      </c>
    </row>
    <row r="1502" spans="269:275" ht="27" customHeight="1" thickBot="1" x14ac:dyDescent="0.3">
      <c r="JI1502" s="1484">
        <f>'PREMIER TRIMES.'!B2053</f>
        <v>0</v>
      </c>
      <c r="JJ1502" s="293">
        <f>'PREMIER TRIMES.'!C2053</f>
        <v>0</v>
      </c>
      <c r="JK1502" s="293">
        <f>'PREMIER TRIMES.'!D2053</f>
        <v>0</v>
      </c>
      <c r="JL1502" s="293">
        <f>'PREMIER TRIMES.'!E2053</f>
        <v>0</v>
      </c>
      <c r="JM1502" s="293">
        <f>'PREMIER TRIMES.'!F2053</f>
        <v>0</v>
      </c>
      <c r="JN1502" s="1067">
        <f>'PREMIER TRIMES.'!G2053</f>
        <v>0</v>
      </c>
      <c r="JO1502" s="293">
        <f>'PREMIER TRIMES.'!H2053</f>
        <v>0</v>
      </c>
    </row>
    <row r="1503" spans="269:275" ht="27" customHeight="1" thickBot="1" x14ac:dyDescent="0.3">
      <c r="JI1503" s="1484">
        <f>'PREMIER TRIMES.'!B2054</f>
        <v>0</v>
      </c>
      <c r="JJ1503" s="293">
        <f>'PREMIER TRIMES.'!C2054</f>
        <v>0</v>
      </c>
      <c r="JK1503" s="293">
        <f>'PREMIER TRIMES.'!D2054</f>
        <v>0</v>
      </c>
      <c r="JL1503" s="293">
        <f>'PREMIER TRIMES.'!E2054</f>
        <v>0</v>
      </c>
      <c r="JM1503" s="293">
        <f>'PREMIER TRIMES.'!F2054</f>
        <v>0</v>
      </c>
      <c r="JN1503" s="1067">
        <f>'PREMIER TRIMES.'!G2054</f>
        <v>0</v>
      </c>
      <c r="JO1503" s="293">
        <f>'PREMIER TRIMES.'!H2054</f>
        <v>0</v>
      </c>
    </row>
    <row r="1504" spans="269:275" ht="27" customHeight="1" thickBot="1" x14ac:dyDescent="0.3">
      <c r="JI1504" s="1484">
        <f>'PREMIER TRIMES.'!B2055</f>
        <v>0</v>
      </c>
      <c r="JJ1504" s="293">
        <f>'PREMIER TRIMES.'!C2055</f>
        <v>0</v>
      </c>
      <c r="JK1504" s="293">
        <f>'PREMIER TRIMES.'!D2055</f>
        <v>0</v>
      </c>
      <c r="JL1504" s="293">
        <f>'PREMIER TRIMES.'!E2055</f>
        <v>0</v>
      </c>
      <c r="JM1504" s="293">
        <f>'PREMIER TRIMES.'!F2055</f>
        <v>0</v>
      </c>
      <c r="JN1504" s="1067">
        <f>'PREMIER TRIMES.'!G2055</f>
        <v>0</v>
      </c>
      <c r="JO1504" s="293">
        <f>'PREMIER TRIMES.'!H2055</f>
        <v>0</v>
      </c>
    </row>
    <row r="1505" spans="269:275" ht="27" customHeight="1" thickBot="1" x14ac:dyDescent="0.3">
      <c r="JI1505" s="1484">
        <f>'PREMIER TRIMES.'!B2056</f>
        <v>0</v>
      </c>
      <c r="JJ1505" s="293">
        <f>'PREMIER TRIMES.'!C2056</f>
        <v>0</v>
      </c>
      <c r="JK1505" s="293">
        <f>'PREMIER TRIMES.'!D2056</f>
        <v>0</v>
      </c>
      <c r="JL1505" s="293">
        <f>'PREMIER TRIMES.'!E2056</f>
        <v>0</v>
      </c>
      <c r="JM1505" s="293">
        <f>'PREMIER TRIMES.'!F2056</f>
        <v>0</v>
      </c>
      <c r="JN1505" s="1067">
        <f>'PREMIER TRIMES.'!G2056</f>
        <v>0</v>
      </c>
      <c r="JO1505" s="293">
        <f>'PREMIER TRIMES.'!H2056</f>
        <v>0</v>
      </c>
    </row>
    <row r="1506" spans="269:275" ht="27" customHeight="1" thickBot="1" x14ac:dyDescent="0.3">
      <c r="JI1506" s="1484">
        <f>'PREMIER TRIMES.'!B2057</f>
        <v>0</v>
      </c>
      <c r="JJ1506" s="293">
        <f>'PREMIER TRIMES.'!C2057</f>
        <v>0</v>
      </c>
      <c r="JK1506" s="293">
        <f>'PREMIER TRIMES.'!D2057</f>
        <v>0</v>
      </c>
      <c r="JL1506" s="293">
        <f>'PREMIER TRIMES.'!E2057</f>
        <v>0</v>
      </c>
      <c r="JM1506" s="293">
        <f>'PREMIER TRIMES.'!F2057</f>
        <v>0</v>
      </c>
      <c r="JN1506" s="1067">
        <f>'PREMIER TRIMES.'!G2057</f>
        <v>0</v>
      </c>
      <c r="JO1506" s="293">
        <f>'PREMIER TRIMES.'!H2057</f>
        <v>0</v>
      </c>
    </row>
    <row r="1507" spans="269:275" ht="27" customHeight="1" thickBot="1" x14ac:dyDescent="0.3">
      <c r="JI1507" s="1484">
        <f>'PREMIER TRIMES.'!B2058</f>
        <v>0</v>
      </c>
      <c r="JJ1507" s="293">
        <f>'PREMIER TRIMES.'!C2058</f>
        <v>0</v>
      </c>
      <c r="JK1507" s="293">
        <f>'PREMIER TRIMES.'!D2058</f>
        <v>0</v>
      </c>
      <c r="JL1507" s="293">
        <f>'PREMIER TRIMES.'!E2058</f>
        <v>0</v>
      </c>
      <c r="JM1507" s="293">
        <f>'PREMIER TRIMES.'!F2058</f>
        <v>0</v>
      </c>
      <c r="JN1507" s="1067">
        <f>'PREMIER TRIMES.'!G2058</f>
        <v>0</v>
      </c>
      <c r="JO1507" s="293">
        <f>'PREMIER TRIMES.'!H2058</f>
        <v>0</v>
      </c>
    </row>
    <row r="1508" spans="269:275" ht="27" customHeight="1" thickBot="1" x14ac:dyDescent="0.3">
      <c r="JI1508" s="1484">
        <f>'PREMIER TRIMES.'!B2059</f>
        <v>0</v>
      </c>
      <c r="JJ1508" s="293">
        <f>'PREMIER TRIMES.'!C2059</f>
        <v>0</v>
      </c>
      <c r="JK1508" s="293">
        <f>'PREMIER TRIMES.'!D2059</f>
        <v>0</v>
      </c>
      <c r="JL1508" s="293">
        <f>'PREMIER TRIMES.'!E2059</f>
        <v>0</v>
      </c>
      <c r="JM1508" s="293">
        <f>'PREMIER TRIMES.'!F2059</f>
        <v>0</v>
      </c>
      <c r="JN1508" s="1067">
        <f>'PREMIER TRIMES.'!G2059</f>
        <v>0</v>
      </c>
      <c r="JO1508" s="293">
        <f>'PREMIER TRIMES.'!H2059</f>
        <v>0</v>
      </c>
    </row>
    <row r="1509" spans="269:275" ht="27" customHeight="1" thickBot="1" x14ac:dyDescent="0.3">
      <c r="JI1509" s="1484">
        <f>'PREMIER TRIMES.'!B2060</f>
        <v>0</v>
      </c>
      <c r="JJ1509" s="293">
        <f>'PREMIER TRIMES.'!C2060</f>
        <v>0</v>
      </c>
      <c r="JK1509" s="293">
        <f>'PREMIER TRIMES.'!D2060</f>
        <v>0</v>
      </c>
      <c r="JL1509" s="293">
        <f>'PREMIER TRIMES.'!E2060</f>
        <v>0</v>
      </c>
      <c r="JM1509" s="293">
        <f>'PREMIER TRIMES.'!F2060</f>
        <v>0</v>
      </c>
      <c r="JN1509" s="1067">
        <f>'PREMIER TRIMES.'!G2060</f>
        <v>0</v>
      </c>
      <c r="JO1509" s="293">
        <f>'PREMIER TRIMES.'!H2060</f>
        <v>0</v>
      </c>
    </row>
    <row r="1510" spans="269:275" ht="27" customHeight="1" thickBot="1" x14ac:dyDescent="0.3">
      <c r="JI1510" s="1484">
        <f>'PREMIER TRIMES.'!B2061</f>
        <v>0</v>
      </c>
      <c r="JJ1510" s="293">
        <f>'PREMIER TRIMES.'!C2061</f>
        <v>0</v>
      </c>
      <c r="JK1510" s="293">
        <f>'PREMIER TRIMES.'!D2061</f>
        <v>0</v>
      </c>
      <c r="JL1510" s="293">
        <f>'PREMIER TRIMES.'!E2061</f>
        <v>0</v>
      </c>
      <c r="JM1510" s="293">
        <f>'PREMIER TRIMES.'!F2061</f>
        <v>0</v>
      </c>
      <c r="JN1510" s="1067">
        <f>'PREMIER TRIMES.'!G2061</f>
        <v>0</v>
      </c>
      <c r="JO1510" s="293">
        <f>'PREMIER TRIMES.'!H2061</f>
        <v>0</v>
      </c>
    </row>
    <row r="1511" spans="269:275" ht="27" customHeight="1" thickBot="1" x14ac:dyDescent="0.3">
      <c r="JI1511" s="1484">
        <f>'PREMIER TRIMES.'!B2062</f>
        <v>0</v>
      </c>
      <c r="JJ1511" s="293">
        <f>'PREMIER TRIMES.'!C2062</f>
        <v>0</v>
      </c>
      <c r="JK1511" s="293">
        <f>'PREMIER TRIMES.'!D2062</f>
        <v>0</v>
      </c>
      <c r="JL1511" s="293">
        <f>'PREMIER TRIMES.'!E2062</f>
        <v>0</v>
      </c>
      <c r="JM1511" s="293">
        <f>'PREMIER TRIMES.'!F2062</f>
        <v>0</v>
      </c>
      <c r="JN1511" s="1067">
        <f>'PREMIER TRIMES.'!G2062</f>
        <v>0</v>
      </c>
      <c r="JO1511" s="293">
        <f>'PREMIER TRIMES.'!H2062</f>
        <v>0</v>
      </c>
    </row>
    <row r="1512" spans="269:275" ht="27" customHeight="1" thickBot="1" x14ac:dyDescent="0.3">
      <c r="JI1512" s="1484">
        <f>'PREMIER TRIMES.'!B2063</f>
        <v>0</v>
      </c>
      <c r="JJ1512" s="293">
        <f>'PREMIER TRIMES.'!C2063</f>
        <v>0</v>
      </c>
      <c r="JK1512" s="293">
        <f>'PREMIER TRIMES.'!D2063</f>
        <v>0</v>
      </c>
      <c r="JL1512" s="293">
        <f>'PREMIER TRIMES.'!E2063</f>
        <v>0</v>
      </c>
      <c r="JM1512" s="293">
        <f>'PREMIER TRIMES.'!F2063</f>
        <v>0</v>
      </c>
      <c r="JN1512" s="1067">
        <f>'PREMIER TRIMES.'!G2063</f>
        <v>0</v>
      </c>
      <c r="JO1512" s="293">
        <f>'PREMIER TRIMES.'!H2063</f>
        <v>0</v>
      </c>
    </row>
    <row r="1513" spans="269:275" ht="27" customHeight="1" thickBot="1" x14ac:dyDescent="0.3">
      <c r="JI1513" s="1484">
        <f>'PREMIER TRIMES.'!B2064</f>
        <v>0</v>
      </c>
      <c r="JJ1513" s="293">
        <f>'PREMIER TRIMES.'!C2064</f>
        <v>0</v>
      </c>
      <c r="JK1513" s="293">
        <f>'PREMIER TRIMES.'!D2064</f>
        <v>0</v>
      </c>
      <c r="JL1513" s="293">
        <f>'PREMIER TRIMES.'!E2064</f>
        <v>0</v>
      </c>
      <c r="JM1513" s="293">
        <f>'PREMIER TRIMES.'!F2064</f>
        <v>0</v>
      </c>
      <c r="JN1513" s="1067">
        <f>'PREMIER TRIMES.'!G2064</f>
        <v>0</v>
      </c>
      <c r="JO1513" s="293">
        <f>'PREMIER TRIMES.'!H2064</f>
        <v>0</v>
      </c>
    </row>
    <row r="1514" spans="269:275" ht="27" customHeight="1" thickBot="1" x14ac:dyDescent="0.3">
      <c r="JI1514" s="1484">
        <f>'PREMIER TRIMES.'!B2065</f>
        <v>0</v>
      </c>
      <c r="JJ1514" s="293">
        <f>'PREMIER TRIMES.'!C2065</f>
        <v>0</v>
      </c>
      <c r="JK1514" s="293">
        <f>'PREMIER TRIMES.'!D2065</f>
        <v>0</v>
      </c>
      <c r="JL1514" s="293">
        <f>'PREMIER TRIMES.'!E2065</f>
        <v>0</v>
      </c>
      <c r="JM1514" s="293">
        <f>'PREMIER TRIMES.'!F2065</f>
        <v>0</v>
      </c>
      <c r="JN1514" s="1067">
        <f>'PREMIER TRIMES.'!G2065</f>
        <v>0</v>
      </c>
      <c r="JO1514" s="293">
        <f>'PREMIER TRIMES.'!H2065</f>
        <v>0</v>
      </c>
    </row>
    <row r="1515" spans="269:275" ht="27" customHeight="1" thickBot="1" x14ac:dyDescent="0.3">
      <c r="JI1515" s="1484">
        <f>'PREMIER TRIMES.'!B2066</f>
        <v>0</v>
      </c>
      <c r="JJ1515" s="293">
        <f>'PREMIER TRIMES.'!C2066</f>
        <v>0</v>
      </c>
      <c r="JK1515" s="293">
        <f>'PREMIER TRIMES.'!D2066</f>
        <v>0</v>
      </c>
      <c r="JL1515" s="293">
        <f>'PREMIER TRIMES.'!E2066</f>
        <v>0</v>
      </c>
      <c r="JM1515" s="293">
        <f>'PREMIER TRIMES.'!F2066</f>
        <v>0</v>
      </c>
      <c r="JN1515" s="1067">
        <f>'PREMIER TRIMES.'!G2066</f>
        <v>0</v>
      </c>
      <c r="JO1515" s="293">
        <f>'PREMIER TRIMES.'!H2066</f>
        <v>0</v>
      </c>
    </row>
    <row r="1516" spans="269:275" ht="27" customHeight="1" thickBot="1" x14ac:dyDescent="0.3">
      <c r="JI1516" s="1484">
        <f>'PREMIER TRIMES.'!B2067</f>
        <v>0</v>
      </c>
      <c r="JJ1516" s="293">
        <f>'PREMIER TRIMES.'!C2067</f>
        <v>0</v>
      </c>
      <c r="JK1516" s="293">
        <f>'PREMIER TRIMES.'!D2067</f>
        <v>0</v>
      </c>
      <c r="JL1516" s="293">
        <f>'PREMIER TRIMES.'!E2067</f>
        <v>0</v>
      </c>
      <c r="JM1516" s="293">
        <f>'PREMIER TRIMES.'!F2067</f>
        <v>0</v>
      </c>
      <c r="JN1516" s="1067">
        <f>'PREMIER TRIMES.'!G2067</f>
        <v>0</v>
      </c>
      <c r="JO1516" s="293">
        <f>'PREMIER TRIMES.'!H2067</f>
        <v>0</v>
      </c>
    </row>
    <row r="1517" spans="269:275" ht="27" customHeight="1" thickBot="1" x14ac:dyDescent="0.3">
      <c r="JI1517" s="1484">
        <f>'PREMIER TRIMES.'!B2068</f>
        <v>0</v>
      </c>
      <c r="JJ1517" s="293">
        <f>'PREMIER TRIMES.'!C2068</f>
        <v>0</v>
      </c>
      <c r="JK1517" s="293">
        <f>'PREMIER TRIMES.'!D2068</f>
        <v>0</v>
      </c>
      <c r="JL1517" s="293">
        <f>'PREMIER TRIMES.'!E2068</f>
        <v>0</v>
      </c>
      <c r="JM1517" s="293">
        <f>'PREMIER TRIMES.'!F2068</f>
        <v>0</v>
      </c>
      <c r="JN1517" s="1067">
        <f>'PREMIER TRIMES.'!G2068</f>
        <v>0</v>
      </c>
      <c r="JO1517" s="293">
        <f>'PREMIER TRIMES.'!H2068</f>
        <v>0</v>
      </c>
    </row>
    <row r="1518" spans="269:275" ht="27" customHeight="1" thickBot="1" x14ac:dyDescent="0.3">
      <c r="JI1518" s="1484">
        <f>'PREMIER TRIMES.'!B2069</f>
        <v>0</v>
      </c>
      <c r="JJ1518" s="293">
        <f>'PREMIER TRIMES.'!C2069</f>
        <v>0</v>
      </c>
      <c r="JK1518" s="293">
        <f>'PREMIER TRIMES.'!D2069</f>
        <v>0</v>
      </c>
      <c r="JL1518" s="293">
        <f>'PREMIER TRIMES.'!E2069</f>
        <v>0</v>
      </c>
      <c r="JM1518" s="293">
        <f>'PREMIER TRIMES.'!F2069</f>
        <v>0</v>
      </c>
      <c r="JN1518" s="1067">
        <f>'PREMIER TRIMES.'!G2069</f>
        <v>0</v>
      </c>
      <c r="JO1518" s="293">
        <f>'PREMIER TRIMES.'!H2069</f>
        <v>0</v>
      </c>
    </row>
    <row r="1519" spans="269:275" ht="27" customHeight="1" thickBot="1" x14ac:dyDescent="0.3">
      <c r="JI1519" s="1484">
        <f>'PREMIER TRIMES.'!B2070</f>
        <v>0</v>
      </c>
      <c r="JJ1519" s="293">
        <f>'PREMIER TRIMES.'!C2070</f>
        <v>0</v>
      </c>
      <c r="JK1519" s="293">
        <f>'PREMIER TRIMES.'!D2070</f>
        <v>0</v>
      </c>
      <c r="JL1519" s="293">
        <f>'PREMIER TRIMES.'!E2070</f>
        <v>0</v>
      </c>
      <c r="JM1519" s="293">
        <f>'PREMIER TRIMES.'!F2070</f>
        <v>0</v>
      </c>
      <c r="JN1519" s="1067">
        <f>'PREMIER TRIMES.'!G2070</f>
        <v>0</v>
      </c>
      <c r="JO1519" s="293">
        <f>'PREMIER TRIMES.'!H2070</f>
        <v>0</v>
      </c>
    </row>
    <row r="1520" spans="269:275" ht="27" customHeight="1" thickBot="1" x14ac:dyDescent="0.3">
      <c r="JI1520" s="1484">
        <f>'PREMIER TRIMES.'!B2071</f>
        <v>0</v>
      </c>
      <c r="JJ1520" s="293">
        <f>'PREMIER TRIMES.'!C2071</f>
        <v>0</v>
      </c>
      <c r="JK1520" s="293">
        <f>'PREMIER TRIMES.'!D2071</f>
        <v>0</v>
      </c>
      <c r="JL1520" s="293">
        <f>'PREMIER TRIMES.'!E2071</f>
        <v>0</v>
      </c>
      <c r="JM1520" s="293">
        <f>'PREMIER TRIMES.'!F2071</f>
        <v>0</v>
      </c>
      <c r="JN1520" s="1067">
        <f>'PREMIER TRIMES.'!G2071</f>
        <v>0</v>
      </c>
      <c r="JO1520" s="293">
        <f>'PREMIER TRIMES.'!H2071</f>
        <v>0</v>
      </c>
    </row>
    <row r="1521" spans="269:275" ht="27" customHeight="1" thickBot="1" x14ac:dyDescent="0.3">
      <c r="JI1521" s="1484">
        <f>'PREMIER TRIMES.'!B2072</f>
        <v>0</v>
      </c>
      <c r="JJ1521" s="293">
        <f>'PREMIER TRIMES.'!C2072</f>
        <v>0</v>
      </c>
      <c r="JK1521" s="293">
        <f>'PREMIER TRIMES.'!D2072</f>
        <v>0</v>
      </c>
      <c r="JL1521" s="293">
        <f>'PREMIER TRIMES.'!E2072</f>
        <v>0</v>
      </c>
      <c r="JM1521" s="293">
        <f>'PREMIER TRIMES.'!F2072</f>
        <v>0</v>
      </c>
      <c r="JN1521" s="1067">
        <f>'PREMIER TRIMES.'!G2072</f>
        <v>0</v>
      </c>
      <c r="JO1521" s="293">
        <f>'PREMIER TRIMES.'!H2072</f>
        <v>0</v>
      </c>
    </row>
    <row r="1522" spans="269:275" ht="27" customHeight="1" thickBot="1" x14ac:dyDescent="0.3">
      <c r="JI1522" s="1484">
        <f>'PREMIER TRIMES.'!B2073</f>
        <v>0</v>
      </c>
      <c r="JJ1522" s="293">
        <f>'PREMIER TRIMES.'!C2073</f>
        <v>0</v>
      </c>
      <c r="JK1522" s="293">
        <f>'PREMIER TRIMES.'!D2073</f>
        <v>0</v>
      </c>
      <c r="JL1522" s="293">
        <f>'PREMIER TRIMES.'!E2073</f>
        <v>0</v>
      </c>
      <c r="JM1522" s="293">
        <f>'PREMIER TRIMES.'!F2073</f>
        <v>0</v>
      </c>
      <c r="JN1522" s="1067">
        <f>'PREMIER TRIMES.'!G2073</f>
        <v>0</v>
      </c>
      <c r="JO1522" s="293">
        <f>'PREMIER TRIMES.'!H2073</f>
        <v>0</v>
      </c>
    </row>
    <row r="1523" spans="269:275" ht="16.5" thickBot="1" x14ac:dyDescent="0.3">
      <c r="JI1523" s="1485" t="s">
        <v>1</v>
      </c>
      <c r="JJ1523" s="1485" t="s">
        <v>151</v>
      </c>
      <c r="JK1523" s="1485" t="s">
        <v>278</v>
      </c>
      <c r="JL1523" s="1485" t="s">
        <v>158</v>
      </c>
      <c r="JM1523" s="1485" t="s">
        <v>30</v>
      </c>
      <c r="JN1523" s="1485" t="s">
        <v>305</v>
      </c>
      <c r="JO1523" s="1485" t="s">
        <v>306</v>
      </c>
    </row>
    <row r="1524" spans="269:275" ht="27" customHeight="1" thickBot="1" x14ac:dyDescent="0.3">
      <c r="JI1524" s="1484">
        <f>'PREMIER TRIMES.'!B2075</f>
        <v>0</v>
      </c>
      <c r="JJ1524" s="293">
        <f>'PREMIER TRIMES.'!C2075</f>
        <v>0</v>
      </c>
      <c r="JK1524" s="293">
        <f>'PREMIER TRIMES.'!D2075</f>
        <v>0</v>
      </c>
      <c r="JL1524" s="293">
        <f>'PREMIER TRIMES.'!E2075</f>
        <v>0</v>
      </c>
      <c r="JM1524" s="293">
        <f>'PREMIER TRIMES.'!F2075</f>
        <v>0</v>
      </c>
      <c r="JN1524" s="1067">
        <f>'PREMIER TRIMES.'!G2075</f>
        <v>0</v>
      </c>
      <c r="JO1524" s="293">
        <f>'PREMIER TRIMES.'!H2075</f>
        <v>0</v>
      </c>
    </row>
    <row r="1525" spans="269:275" ht="27" customHeight="1" thickBot="1" x14ac:dyDescent="0.3">
      <c r="JI1525" s="1484">
        <f>'PREMIER TRIMES.'!B2076</f>
        <v>0</v>
      </c>
      <c r="JJ1525" s="293">
        <f>'PREMIER TRIMES.'!C2076</f>
        <v>0</v>
      </c>
      <c r="JK1525" s="293">
        <f>'PREMIER TRIMES.'!D2076</f>
        <v>0</v>
      </c>
      <c r="JL1525" s="293">
        <f>'PREMIER TRIMES.'!E2076</f>
        <v>0</v>
      </c>
      <c r="JM1525" s="293">
        <f>'PREMIER TRIMES.'!F2076</f>
        <v>0</v>
      </c>
      <c r="JN1525" s="1067">
        <f>'PREMIER TRIMES.'!G2076</f>
        <v>0</v>
      </c>
      <c r="JO1525" s="293">
        <f>'PREMIER TRIMES.'!H2076</f>
        <v>0</v>
      </c>
    </row>
    <row r="1526" spans="269:275" ht="27" customHeight="1" thickBot="1" x14ac:dyDescent="0.3">
      <c r="JI1526" s="1484">
        <f>'PREMIER TRIMES.'!B2077</f>
        <v>0</v>
      </c>
      <c r="JJ1526" s="293">
        <f>'PREMIER TRIMES.'!C2077</f>
        <v>0</v>
      </c>
      <c r="JK1526" s="293">
        <f>'PREMIER TRIMES.'!D2077</f>
        <v>0</v>
      </c>
      <c r="JL1526" s="293">
        <f>'PREMIER TRIMES.'!E2077</f>
        <v>0</v>
      </c>
      <c r="JM1526" s="293">
        <f>'PREMIER TRIMES.'!F2077</f>
        <v>0</v>
      </c>
      <c r="JN1526" s="1067">
        <f>'PREMIER TRIMES.'!G2077</f>
        <v>0</v>
      </c>
      <c r="JO1526" s="293">
        <f>'PREMIER TRIMES.'!H2077</f>
        <v>0</v>
      </c>
    </row>
    <row r="1527" spans="269:275" ht="27" customHeight="1" thickBot="1" x14ac:dyDescent="0.3">
      <c r="JI1527" s="1484">
        <f>'PREMIER TRIMES.'!B2078</f>
        <v>0</v>
      </c>
      <c r="JJ1527" s="293">
        <f>'PREMIER TRIMES.'!C2078</f>
        <v>0</v>
      </c>
      <c r="JK1527" s="293">
        <f>'PREMIER TRIMES.'!D2078</f>
        <v>0</v>
      </c>
      <c r="JL1527" s="293">
        <f>'PREMIER TRIMES.'!E2078</f>
        <v>0</v>
      </c>
      <c r="JM1527" s="293">
        <f>'PREMIER TRIMES.'!F2078</f>
        <v>0</v>
      </c>
      <c r="JN1527" s="1067">
        <f>'PREMIER TRIMES.'!G2078</f>
        <v>0</v>
      </c>
      <c r="JO1527" s="293">
        <f>'PREMIER TRIMES.'!H2078</f>
        <v>0</v>
      </c>
    </row>
    <row r="1528" spans="269:275" ht="27" customHeight="1" thickBot="1" x14ac:dyDescent="0.3">
      <c r="JI1528" s="1484">
        <f>'PREMIER TRIMES.'!B2079</f>
        <v>0</v>
      </c>
      <c r="JJ1528" s="293">
        <f>'PREMIER TRIMES.'!C2079</f>
        <v>0</v>
      </c>
      <c r="JK1528" s="293">
        <f>'PREMIER TRIMES.'!D2079</f>
        <v>0</v>
      </c>
      <c r="JL1528" s="293">
        <f>'PREMIER TRIMES.'!E2079</f>
        <v>0</v>
      </c>
      <c r="JM1528" s="293">
        <f>'PREMIER TRIMES.'!F2079</f>
        <v>0</v>
      </c>
      <c r="JN1528" s="1067">
        <f>'PREMIER TRIMES.'!G2079</f>
        <v>0</v>
      </c>
      <c r="JO1528" s="293">
        <f>'PREMIER TRIMES.'!H2079</f>
        <v>0</v>
      </c>
    </row>
    <row r="1529" spans="269:275" ht="27" customHeight="1" thickBot="1" x14ac:dyDescent="0.3">
      <c r="JI1529" s="1484">
        <f>'PREMIER TRIMES.'!B2080</f>
        <v>0</v>
      </c>
      <c r="JJ1529" s="293">
        <f>'PREMIER TRIMES.'!C2080</f>
        <v>0</v>
      </c>
      <c r="JK1529" s="293">
        <f>'PREMIER TRIMES.'!D2080</f>
        <v>0</v>
      </c>
      <c r="JL1529" s="293">
        <f>'PREMIER TRIMES.'!E2080</f>
        <v>0</v>
      </c>
      <c r="JM1529" s="293">
        <f>'PREMIER TRIMES.'!F2080</f>
        <v>0</v>
      </c>
      <c r="JN1529" s="1067">
        <f>'PREMIER TRIMES.'!G2080</f>
        <v>0</v>
      </c>
      <c r="JO1529" s="293">
        <f>'PREMIER TRIMES.'!H2080</f>
        <v>0</v>
      </c>
    </row>
    <row r="1530" spans="269:275" ht="27" customHeight="1" thickBot="1" x14ac:dyDescent="0.3">
      <c r="JI1530" s="1484">
        <f>'PREMIER TRIMES.'!B2081</f>
        <v>0</v>
      </c>
      <c r="JJ1530" s="293">
        <f>'PREMIER TRIMES.'!C2081</f>
        <v>0</v>
      </c>
      <c r="JK1530" s="293">
        <f>'PREMIER TRIMES.'!D2081</f>
        <v>0</v>
      </c>
      <c r="JL1530" s="293">
        <f>'PREMIER TRIMES.'!E2081</f>
        <v>0</v>
      </c>
      <c r="JM1530" s="293">
        <f>'PREMIER TRIMES.'!F2081</f>
        <v>0</v>
      </c>
      <c r="JN1530" s="1067">
        <f>'PREMIER TRIMES.'!G2081</f>
        <v>0</v>
      </c>
      <c r="JO1530" s="293">
        <f>'PREMIER TRIMES.'!H2081</f>
        <v>0</v>
      </c>
    </row>
    <row r="1531" spans="269:275" ht="27" customHeight="1" thickBot="1" x14ac:dyDescent="0.3">
      <c r="JI1531" s="1484">
        <f>'PREMIER TRIMES.'!B2082</f>
        <v>0</v>
      </c>
      <c r="JJ1531" s="293">
        <f>'PREMIER TRIMES.'!C2082</f>
        <v>0</v>
      </c>
      <c r="JK1531" s="293">
        <f>'PREMIER TRIMES.'!D2082</f>
        <v>0</v>
      </c>
      <c r="JL1531" s="293">
        <f>'PREMIER TRIMES.'!E2082</f>
        <v>0</v>
      </c>
      <c r="JM1531" s="293">
        <f>'PREMIER TRIMES.'!F2082</f>
        <v>0</v>
      </c>
      <c r="JN1531" s="1067">
        <f>'PREMIER TRIMES.'!G2082</f>
        <v>0</v>
      </c>
      <c r="JO1531" s="293">
        <f>'PREMIER TRIMES.'!H2082</f>
        <v>0</v>
      </c>
    </row>
    <row r="1532" spans="269:275" ht="27" customHeight="1" thickBot="1" x14ac:dyDescent="0.3">
      <c r="JI1532" s="1484">
        <f>'PREMIER TRIMES.'!B2083</f>
        <v>0</v>
      </c>
      <c r="JJ1532" s="293">
        <f>'PREMIER TRIMES.'!C2083</f>
        <v>0</v>
      </c>
      <c r="JK1532" s="293">
        <f>'PREMIER TRIMES.'!D2083</f>
        <v>0</v>
      </c>
      <c r="JL1532" s="293">
        <f>'PREMIER TRIMES.'!E2083</f>
        <v>0</v>
      </c>
      <c r="JM1532" s="293">
        <f>'PREMIER TRIMES.'!F2083</f>
        <v>0</v>
      </c>
      <c r="JN1532" s="1067">
        <f>'PREMIER TRIMES.'!G2083</f>
        <v>0</v>
      </c>
      <c r="JO1532" s="293">
        <f>'PREMIER TRIMES.'!H2083</f>
        <v>0</v>
      </c>
    </row>
    <row r="1533" spans="269:275" ht="27" customHeight="1" thickBot="1" x14ac:dyDescent="0.3">
      <c r="JI1533" s="1484">
        <f>'PREMIER TRIMES.'!B2084</f>
        <v>0</v>
      </c>
      <c r="JJ1533" s="293">
        <f>'PREMIER TRIMES.'!C2084</f>
        <v>0</v>
      </c>
      <c r="JK1533" s="293">
        <f>'PREMIER TRIMES.'!D2084</f>
        <v>0</v>
      </c>
      <c r="JL1533" s="293">
        <f>'PREMIER TRIMES.'!E2084</f>
        <v>0</v>
      </c>
      <c r="JM1533" s="293">
        <f>'PREMIER TRIMES.'!F2084</f>
        <v>0</v>
      </c>
      <c r="JN1533" s="1067">
        <f>'PREMIER TRIMES.'!G2084</f>
        <v>0</v>
      </c>
      <c r="JO1533" s="293">
        <f>'PREMIER TRIMES.'!H2084</f>
        <v>0</v>
      </c>
    </row>
    <row r="1534" spans="269:275" ht="27" customHeight="1" thickBot="1" x14ac:dyDescent="0.3">
      <c r="JI1534" s="1484">
        <f>'PREMIER TRIMES.'!B2085</f>
        <v>0</v>
      </c>
      <c r="JJ1534" s="293">
        <f>'PREMIER TRIMES.'!C2085</f>
        <v>0</v>
      </c>
      <c r="JK1534" s="293">
        <f>'PREMIER TRIMES.'!D2085</f>
        <v>0</v>
      </c>
      <c r="JL1534" s="293">
        <f>'PREMIER TRIMES.'!E2085</f>
        <v>0</v>
      </c>
      <c r="JM1534" s="293">
        <f>'PREMIER TRIMES.'!F2085</f>
        <v>0</v>
      </c>
      <c r="JN1534" s="1067">
        <f>'PREMIER TRIMES.'!G2085</f>
        <v>0</v>
      </c>
      <c r="JO1534" s="293">
        <f>'PREMIER TRIMES.'!H2085</f>
        <v>0</v>
      </c>
    </row>
    <row r="1535" spans="269:275" ht="27" customHeight="1" thickBot="1" x14ac:dyDescent="0.3">
      <c r="JI1535" s="1484">
        <f>'PREMIER TRIMES.'!B2086</f>
        <v>0</v>
      </c>
      <c r="JJ1535" s="293">
        <f>'PREMIER TRIMES.'!C2086</f>
        <v>0</v>
      </c>
      <c r="JK1535" s="293">
        <f>'PREMIER TRIMES.'!D2086</f>
        <v>0</v>
      </c>
      <c r="JL1535" s="293">
        <f>'PREMIER TRIMES.'!E2086</f>
        <v>0</v>
      </c>
      <c r="JM1535" s="293">
        <f>'PREMIER TRIMES.'!F2086</f>
        <v>0</v>
      </c>
      <c r="JN1535" s="1067">
        <f>'PREMIER TRIMES.'!G2086</f>
        <v>0</v>
      </c>
      <c r="JO1535" s="293">
        <f>'PREMIER TRIMES.'!H2086</f>
        <v>0</v>
      </c>
    </row>
    <row r="1536" spans="269:275" ht="27" customHeight="1" thickBot="1" x14ac:dyDescent="0.3">
      <c r="JI1536" s="1484">
        <f>'PREMIER TRIMES.'!B2087</f>
        <v>0</v>
      </c>
      <c r="JJ1536" s="293">
        <f>'PREMIER TRIMES.'!C2087</f>
        <v>0</v>
      </c>
      <c r="JK1536" s="293">
        <f>'PREMIER TRIMES.'!D2087</f>
        <v>0</v>
      </c>
      <c r="JL1536" s="293">
        <f>'PREMIER TRIMES.'!E2087</f>
        <v>0</v>
      </c>
      <c r="JM1536" s="293">
        <f>'PREMIER TRIMES.'!F2087</f>
        <v>0</v>
      </c>
      <c r="JN1536" s="1067">
        <f>'PREMIER TRIMES.'!G2087</f>
        <v>0</v>
      </c>
      <c r="JO1536" s="293">
        <f>'PREMIER TRIMES.'!H2087</f>
        <v>0</v>
      </c>
    </row>
    <row r="1537" spans="269:275" ht="27" customHeight="1" thickBot="1" x14ac:dyDescent="0.3">
      <c r="JI1537" s="1484">
        <f>'PREMIER TRIMES.'!B2088</f>
        <v>0</v>
      </c>
      <c r="JJ1537" s="293">
        <f>'PREMIER TRIMES.'!C2088</f>
        <v>0</v>
      </c>
      <c r="JK1537" s="293">
        <f>'PREMIER TRIMES.'!D2088</f>
        <v>0</v>
      </c>
      <c r="JL1537" s="293">
        <f>'PREMIER TRIMES.'!E2088</f>
        <v>0</v>
      </c>
      <c r="JM1537" s="293">
        <f>'PREMIER TRIMES.'!F2088</f>
        <v>0</v>
      </c>
      <c r="JN1537" s="1067">
        <f>'PREMIER TRIMES.'!G2088</f>
        <v>0</v>
      </c>
      <c r="JO1537" s="293">
        <f>'PREMIER TRIMES.'!H2088</f>
        <v>0</v>
      </c>
    </row>
    <row r="1538" spans="269:275" ht="27" customHeight="1" thickBot="1" x14ac:dyDescent="0.3">
      <c r="JI1538" s="1484">
        <f>'PREMIER TRIMES.'!B2089</f>
        <v>0</v>
      </c>
      <c r="JJ1538" s="293">
        <f>'PREMIER TRIMES.'!C2089</f>
        <v>0</v>
      </c>
      <c r="JK1538" s="293">
        <f>'PREMIER TRIMES.'!D2089</f>
        <v>0</v>
      </c>
      <c r="JL1538" s="293">
        <f>'PREMIER TRIMES.'!E2089</f>
        <v>0</v>
      </c>
      <c r="JM1538" s="293">
        <f>'PREMIER TRIMES.'!F2089</f>
        <v>0</v>
      </c>
      <c r="JN1538" s="1067">
        <f>'PREMIER TRIMES.'!G2089</f>
        <v>0</v>
      </c>
      <c r="JO1538" s="293">
        <f>'PREMIER TRIMES.'!H2089</f>
        <v>0</v>
      </c>
    </row>
    <row r="1539" spans="269:275" ht="27" customHeight="1" thickBot="1" x14ac:dyDescent="0.3">
      <c r="JI1539" s="1484">
        <f>'PREMIER TRIMES.'!B2090</f>
        <v>0</v>
      </c>
      <c r="JJ1539" s="293">
        <f>'PREMIER TRIMES.'!C2090</f>
        <v>0</v>
      </c>
      <c r="JK1539" s="293">
        <f>'PREMIER TRIMES.'!D2090</f>
        <v>0</v>
      </c>
      <c r="JL1539" s="293">
        <f>'PREMIER TRIMES.'!E2090</f>
        <v>0</v>
      </c>
      <c r="JM1539" s="293">
        <f>'PREMIER TRIMES.'!F2090</f>
        <v>0</v>
      </c>
      <c r="JN1539" s="1067">
        <f>'PREMIER TRIMES.'!G2090</f>
        <v>0</v>
      </c>
      <c r="JO1539" s="293">
        <f>'PREMIER TRIMES.'!H2090</f>
        <v>0</v>
      </c>
    </row>
    <row r="1540" spans="269:275" ht="27" customHeight="1" thickBot="1" x14ac:dyDescent="0.3">
      <c r="JI1540" s="1484">
        <f>'PREMIER TRIMES.'!B2091</f>
        <v>0</v>
      </c>
      <c r="JJ1540" s="293">
        <f>'PREMIER TRIMES.'!C2091</f>
        <v>0</v>
      </c>
      <c r="JK1540" s="293">
        <f>'PREMIER TRIMES.'!D2091</f>
        <v>0</v>
      </c>
      <c r="JL1540" s="293">
        <f>'PREMIER TRIMES.'!E2091</f>
        <v>0</v>
      </c>
      <c r="JM1540" s="293">
        <f>'PREMIER TRIMES.'!F2091</f>
        <v>0</v>
      </c>
      <c r="JN1540" s="1067">
        <f>'PREMIER TRIMES.'!G2091</f>
        <v>0</v>
      </c>
      <c r="JO1540" s="293">
        <f>'PREMIER TRIMES.'!H2091</f>
        <v>0</v>
      </c>
    </row>
    <row r="1541" spans="269:275" ht="27" customHeight="1" thickBot="1" x14ac:dyDescent="0.3">
      <c r="JI1541" s="1484">
        <f>'PREMIER TRIMES.'!B2092</f>
        <v>0</v>
      </c>
      <c r="JJ1541" s="293">
        <f>'PREMIER TRIMES.'!C2092</f>
        <v>0</v>
      </c>
      <c r="JK1541" s="293">
        <f>'PREMIER TRIMES.'!D2092</f>
        <v>0</v>
      </c>
      <c r="JL1541" s="293">
        <f>'PREMIER TRIMES.'!E2092</f>
        <v>0</v>
      </c>
      <c r="JM1541" s="293">
        <f>'PREMIER TRIMES.'!F2092</f>
        <v>0</v>
      </c>
      <c r="JN1541" s="1067">
        <f>'PREMIER TRIMES.'!G2092</f>
        <v>0</v>
      </c>
      <c r="JO1541" s="293">
        <f>'PREMIER TRIMES.'!H2092</f>
        <v>0</v>
      </c>
    </row>
    <row r="1542" spans="269:275" ht="27" customHeight="1" thickBot="1" x14ac:dyDescent="0.3">
      <c r="JI1542" s="1484">
        <f>'PREMIER TRIMES.'!B2093</f>
        <v>0</v>
      </c>
      <c r="JJ1542" s="293">
        <f>'PREMIER TRIMES.'!C2093</f>
        <v>0</v>
      </c>
      <c r="JK1542" s="293">
        <f>'PREMIER TRIMES.'!D2093</f>
        <v>0</v>
      </c>
      <c r="JL1542" s="293">
        <f>'PREMIER TRIMES.'!E2093</f>
        <v>0</v>
      </c>
      <c r="JM1542" s="293">
        <f>'PREMIER TRIMES.'!F2093</f>
        <v>0</v>
      </c>
      <c r="JN1542" s="1067">
        <f>'PREMIER TRIMES.'!G2093</f>
        <v>0</v>
      </c>
      <c r="JO1542" s="293">
        <f>'PREMIER TRIMES.'!H2093</f>
        <v>0</v>
      </c>
    </row>
    <row r="1543" spans="269:275" ht="27" customHeight="1" thickBot="1" x14ac:dyDescent="0.3">
      <c r="JI1543" s="1484">
        <f>'PREMIER TRIMES.'!B2094</f>
        <v>0</v>
      </c>
      <c r="JJ1543" s="293">
        <f>'PREMIER TRIMES.'!C2094</f>
        <v>0</v>
      </c>
      <c r="JK1543" s="293">
        <f>'PREMIER TRIMES.'!D2094</f>
        <v>0</v>
      </c>
      <c r="JL1543" s="293">
        <f>'PREMIER TRIMES.'!E2094</f>
        <v>0</v>
      </c>
      <c r="JM1543" s="293">
        <f>'PREMIER TRIMES.'!F2094</f>
        <v>0</v>
      </c>
      <c r="JN1543" s="1067">
        <f>'PREMIER TRIMES.'!G2094</f>
        <v>0</v>
      </c>
      <c r="JO1543" s="293">
        <f>'PREMIER TRIMES.'!H2094</f>
        <v>0</v>
      </c>
    </row>
    <row r="1544" spans="269:275" ht="27" customHeight="1" thickBot="1" x14ac:dyDescent="0.3">
      <c r="JI1544" s="1484">
        <f>'PREMIER TRIMES.'!B2095</f>
        <v>0</v>
      </c>
      <c r="JJ1544" s="293">
        <f>'PREMIER TRIMES.'!C2095</f>
        <v>0</v>
      </c>
      <c r="JK1544" s="293">
        <f>'PREMIER TRIMES.'!D2095</f>
        <v>0</v>
      </c>
      <c r="JL1544" s="293">
        <f>'PREMIER TRIMES.'!E2095</f>
        <v>0</v>
      </c>
      <c r="JM1544" s="293">
        <f>'PREMIER TRIMES.'!F2095</f>
        <v>0</v>
      </c>
      <c r="JN1544" s="1067">
        <f>'PREMIER TRIMES.'!G2095</f>
        <v>0</v>
      </c>
      <c r="JO1544" s="293">
        <f>'PREMIER TRIMES.'!H2095</f>
        <v>0</v>
      </c>
    </row>
    <row r="1545" spans="269:275" ht="27" customHeight="1" thickBot="1" x14ac:dyDescent="0.3">
      <c r="JI1545" s="1484">
        <f>'PREMIER TRIMES.'!B2096</f>
        <v>0</v>
      </c>
      <c r="JJ1545" s="293">
        <f>'PREMIER TRIMES.'!C2096</f>
        <v>0</v>
      </c>
      <c r="JK1545" s="293">
        <f>'PREMIER TRIMES.'!D2096</f>
        <v>0</v>
      </c>
      <c r="JL1545" s="293">
        <f>'PREMIER TRIMES.'!E2096</f>
        <v>0</v>
      </c>
      <c r="JM1545" s="293">
        <f>'PREMIER TRIMES.'!F2096</f>
        <v>0</v>
      </c>
      <c r="JN1545" s="1067">
        <f>'PREMIER TRIMES.'!G2096</f>
        <v>0</v>
      </c>
      <c r="JO1545" s="293">
        <f>'PREMIER TRIMES.'!H2096</f>
        <v>0</v>
      </c>
    </row>
    <row r="1546" spans="269:275" ht="27" customHeight="1" thickBot="1" x14ac:dyDescent="0.3">
      <c r="JI1546" s="1484">
        <f>'PREMIER TRIMES.'!B2097</f>
        <v>0</v>
      </c>
      <c r="JJ1546" s="293">
        <f>'PREMIER TRIMES.'!C2097</f>
        <v>0</v>
      </c>
      <c r="JK1546" s="293">
        <f>'PREMIER TRIMES.'!D2097</f>
        <v>0</v>
      </c>
      <c r="JL1546" s="293">
        <f>'PREMIER TRIMES.'!E2097</f>
        <v>0</v>
      </c>
      <c r="JM1546" s="293">
        <f>'PREMIER TRIMES.'!F2097</f>
        <v>0</v>
      </c>
      <c r="JN1546" s="1067">
        <f>'PREMIER TRIMES.'!G2097</f>
        <v>0</v>
      </c>
      <c r="JO1546" s="293">
        <f>'PREMIER TRIMES.'!H2097</f>
        <v>0</v>
      </c>
    </row>
    <row r="1547" spans="269:275" ht="27" customHeight="1" thickBot="1" x14ac:dyDescent="0.3">
      <c r="JI1547" s="1484">
        <f>'PREMIER TRIMES.'!B2098</f>
        <v>0</v>
      </c>
      <c r="JJ1547" s="293">
        <f>'PREMIER TRIMES.'!C2098</f>
        <v>0</v>
      </c>
      <c r="JK1547" s="293">
        <f>'PREMIER TRIMES.'!D2098</f>
        <v>0</v>
      </c>
      <c r="JL1547" s="293">
        <f>'PREMIER TRIMES.'!E2098</f>
        <v>0</v>
      </c>
      <c r="JM1547" s="293">
        <f>'PREMIER TRIMES.'!F2098</f>
        <v>0</v>
      </c>
      <c r="JN1547" s="1067">
        <f>'PREMIER TRIMES.'!G2098</f>
        <v>0</v>
      </c>
      <c r="JO1547" s="293">
        <f>'PREMIER TRIMES.'!H2098</f>
        <v>0</v>
      </c>
    </row>
    <row r="1548" spans="269:275" ht="27" customHeight="1" thickBot="1" x14ac:dyDescent="0.3">
      <c r="JI1548" s="1484">
        <f>'PREMIER TRIMES.'!B2099</f>
        <v>0</v>
      </c>
      <c r="JJ1548" s="293">
        <f>'PREMIER TRIMES.'!C2099</f>
        <v>0</v>
      </c>
      <c r="JK1548" s="293">
        <f>'PREMIER TRIMES.'!D2099</f>
        <v>0</v>
      </c>
      <c r="JL1548" s="293">
        <f>'PREMIER TRIMES.'!E2099</f>
        <v>0</v>
      </c>
      <c r="JM1548" s="293">
        <f>'PREMIER TRIMES.'!F2099</f>
        <v>0</v>
      </c>
      <c r="JN1548" s="1067">
        <f>'PREMIER TRIMES.'!G2099</f>
        <v>0</v>
      </c>
      <c r="JO1548" s="293">
        <f>'PREMIER TRIMES.'!H2099</f>
        <v>0</v>
      </c>
    </row>
    <row r="1549" spans="269:275" ht="27" customHeight="1" thickBot="1" x14ac:dyDescent="0.3">
      <c r="JI1549" s="1484">
        <f>'PREMIER TRIMES.'!B2100</f>
        <v>0</v>
      </c>
      <c r="JJ1549" s="293">
        <f>'PREMIER TRIMES.'!C2100</f>
        <v>0</v>
      </c>
      <c r="JK1549" s="293">
        <f>'PREMIER TRIMES.'!D2100</f>
        <v>0</v>
      </c>
      <c r="JL1549" s="293">
        <f>'PREMIER TRIMES.'!E2100</f>
        <v>0</v>
      </c>
      <c r="JM1549" s="293">
        <f>'PREMIER TRIMES.'!F2100</f>
        <v>0</v>
      </c>
      <c r="JN1549" s="1067">
        <f>'PREMIER TRIMES.'!G2100</f>
        <v>0</v>
      </c>
      <c r="JO1549" s="293">
        <f>'PREMIER TRIMES.'!H2100</f>
        <v>0</v>
      </c>
    </row>
    <row r="1550" spans="269:275" ht="27" customHeight="1" thickBot="1" x14ac:dyDescent="0.3">
      <c r="JI1550" s="1484">
        <f>'PREMIER TRIMES.'!B2101</f>
        <v>0</v>
      </c>
      <c r="JJ1550" s="293">
        <f>'PREMIER TRIMES.'!C2101</f>
        <v>0</v>
      </c>
      <c r="JK1550" s="293">
        <f>'PREMIER TRIMES.'!D2101</f>
        <v>0</v>
      </c>
      <c r="JL1550" s="293">
        <f>'PREMIER TRIMES.'!E2101</f>
        <v>0</v>
      </c>
      <c r="JM1550" s="293">
        <f>'PREMIER TRIMES.'!F2101</f>
        <v>0</v>
      </c>
      <c r="JN1550" s="1067">
        <f>'PREMIER TRIMES.'!G2101</f>
        <v>0</v>
      </c>
      <c r="JO1550" s="293">
        <f>'PREMIER TRIMES.'!H2101</f>
        <v>0</v>
      </c>
    </row>
    <row r="1551" spans="269:275" ht="21.75" thickBot="1" x14ac:dyDescent="0.3">
      <c r="JI1551" s="1232" t="s">
        <v>1</v>
      </c>
      <c r="JJ1551" s="1232" t="s">
        <v>151</v>
      </c>
      <c r="JK1551" s="1232" t="s">
        <v>278</v>
      </c>
      <c r="JL1551" s="1232" t="s">
        <v>158</v>
      </c>
      <c r="JM1551" s="1232" t="s">
        <v>30</v>
      </c>
      <c r="JN1551" s="1232" t="s">
        <v>305</v>
      </c>
      <c r="JO1551" s="1232" t="s">
        <v>306</v>
      </c>
    </row>
    <row r="1552" spans="269:275" ht="27" customHeight="1" thickBot="1" x14ac:dyDescent="0.3">
      <c r="JI1552" s="1484">
        <f>'PREMIER TRIMES.'!B2103</f>
        <v>0</v>
      </c>
      <c r="JJ1552" s="293">
        <f>'PREMIER TRIMES.'!C2103</f>
        <v>0</v>
      </c>
      <c r="JK1552" s="293">
        <f>'PREMIER TRIMES.'!D2103</f>
        <v>0</v>
      </c>
      <c r="JL1552" s="293">
        <f>'PREMIER TRIMES.'!E2103</f>
        <v>0</v>
      </c>
      <c r="JM1552" s="293">
        <f>'PREMIER TRIMES.'!F2103</f>
        <v>0</v>
      </c>
      <c r="JN1552" s="1067">
        <f>'PREMIER TRIMES.'!G2103</f>
        <v>0</v>
      </c>
      <c r="JO1552" s="293">
        <f>'PREMIER TRIMES.'!H2103</f>
        <v>0</v>
      </c>
    </row>
    <row r="1553" spans="269:275" ht="27" customHeight="1" thickBot="1" x14ac:dyDescent="0.3">
      <c r="JI1553" s="1484">
        <f>'PREMIER TRIMES.'!B2104</f>
        <v>0</v>
      </c>
      <c r="JJ1553" s="293">
        <f>'PREMIER TRIMES.'!C2104</f>
        <v>0</v>
      </c>
      <c r="JK1553" s="293">
        <f>'PREMIER TRIMES.'!D2104</f>
        <v>0</v>
      </c>
      <c r="JL1553" s="293">
        <f>'PREMIER TRIMES.'!E2104</f>
        <v>0</v>
      </c>
      <c r="JM1553" s="293">
        <f>'PREMIER TRIMES.'!F2104</f>
        <v>0</v>
      </c>
      <c r="JN1553" s="1067">
        <f>'PREMIER TRIMES.'!G2104</f>
        <v>0</v>
      </c>
      <c r="JO1553" s="293">
        <f>'PREMIER TRIMES.'!H2104</f>
        <v>0</v>
      </c>
    </row>
    <row r="1554" spans="269:275" ht="27" customHeight="1" thickBot="1" x14ac:dyDescent="0.3">
      <c r="JI1554" s="1484">
        <f>'PREMIER TRIMES.'!B2105</f>
        <v>0</v>
      </c>
      <c r="JJ1554" s="293">
        <f>'PREMIER TRIMES.'!C2105</f>
        <v>0</v>
      </c>
      <c r="JK1554" s="293">
        <f>'PREMIER TRIMES.'!D2105</f>
        <v>0</v>
      </c>
      <c r="JL1554" s="293">
        <f>'PREMIER TRIMES.'!E2105</f>
        <v>0</v>
      </c>
      <c r="JM1554" s="293">
        <f>'PREMIER TRIMES.'!F2105</f>
        <v>0</v>
      </c>
      <c r="JN1554" s="1067">
        <f>'PREMIER TRIMES.'!G2105</f>
        <v>0</v>
      </c>
      <c r="JO1554" s="293">
        <f>'PREMIER TRIMES.'!H2105</f>
        <v>0</v>
      </c>
    </row>
    <row r="1555" spans="269:275" ht="27" customHeight="1" thickBot="1" x14ac:dyDescent="0.3">
      <c r="JI1555" s="1484">
        <f>'PREMIER TRIMES.'!B2106</f>
        <v>0</v>
      </c>
      <c r="JJ1555" s="293">
        <f>'PREMIER TRIMES.'!C2106</f>
        <v>0</v>
      </c>
      <c r="JK1555" s="293">
        <f>'PREMIER TRIMES.'!D2106</f>
        <v>0</v>
      </c>
      <c r="JL1555" s="293">
        <f>'PREMIER TRIMES.'!E2106</f>
        <v>0</v>
      </c>
      <c r="JM1555" s="293">
        <f>'PREMIER TRIMES.'!F2106</f>
        <v>0</v>
      </c>
      <c r="JN1555" s="1067">
        <f>'PREMIER TRIMES.'!G2106</f>
        <v>0</v>
      </c>
      <c r="JO1555" s="293">
        <f>'PREMIER TRIMES.'!H2106</f>
        <v>0</v>
      </c>
    </row>
    <row r="1556" spans="269:275" ht="27" customHeight="1" thickBot="1" x14ac:dyDescent="0.3">
      <c r="JI1556" s="1484">
        <f>'PREMIER TRIMES.'!B2107</f>
        <v>0</v>
      </c>
      <c r="JJ1556" s="293">
        <f>'PREMIER TRIMES.'!C2107</f>
        <v>0</v>
      </c>
      <c r="JK1556" s="293">
        <f>'PREMIER TRIMES.'!D2107</f>
        <v>0</v>
      </c>
      <c r="JL1556" s="293">
        <f>'PREMIER TRIMES.'!E2107</f>
        <v>0</v>
      </c>
      <c r="JM1556" s="293">
        <f>'PREMIER TRIMES.'!F2107</f>
        <v>0</v>
      </c>
      <c r="JN1556" s="1067">
        <f>'PREMIER TRIMES.'!G2107</f>
        <v>0</v>
      </c>
      <c r="JO1556" s="293">
        <f>'PREMIER TRIMES.'!H2107</f>
        <v>0</v>
      </c>
    </row>
    <row r="1557" spans="269:275" ht="27" customHeight="1" thickBot="1" x14ac:dyDescent="0.3">
      <c r="JI1557" s="1484">
        <f>'PREMIER TRIMES.'!B2108</f>
        <v>0</v>
      </c>
      <c r="JJ1557" s="293">
        <f>'PREMIER TRIMES.'!C2108</f>
        <v>0</v>
      </c>
      <c r="JK1557" s="293">
        <f>'PREMIER TRIMES.'!D2108</f>
        <v>0</v>
      </c>
      <c r="JL1557" s="293">
        <f>'PREMIER TRIMES.'!E2108</f>
        <v>0</v>
      </c>
      <c r="JM1557" s="293">
        <f>'PREMIER TRIMES.'!F2108</f>
        <v>0</v>
      </c>
      <c r="JN1557" s="1067">
        <f>'PREMIER TRIMES.'!G2108</f>
        <v>0</v>
      </c>
      <c r="JO1557" s="293">
        <f>'PREMIER TRIMES.'!H2108</f>
        <v>0</v>
      </c>
    </row>
    <row r="1558" spans="269:275" ht="27" customHeight="1" thickBot="1" x14ac:dyDescent="0.3">
      <c r="JI1558" s="1484">
        <f>'PREMIER TRIMES.'!B2109</f>
        <v>0</v>
      </c>
      <c r="JJ1558" s="293">
        <f>'PREMIER TRIMES.'!C2109</f>
        <v>0</v>
      </c>
      <c r="JK1558" s="293">
        <f>'PREMIER TRIMES.'!D2109</f>
        <v>0</v>
      </c>
      <c r="JL1558" s="293">
        <f>'PREMIER TRIMES.'!E2109</f>
        <v>0</v>
      </c>
      <c r="JM1558" s="293">
        <f>'PREMIER TRIMES.'!F2109</f>
        <v>0</v>
      </c>
      <c r="JN1558" s="1067">
        <f>'PREMIER TRIMES.'!G2109</f>
        <v>0</v>
      </c>
      <c r="JO1558" s="293">
        <f>'PREMIER TRIMES.'!H2109</f>
        <v>0</v>
      </c>
    </row>
    <row r="1559" spans="269:275" ht="27" customHeight="1" thickBot="1" x14ac:dyDescent="0.3">
      <c r="JI1559" s="1484">
        <f>'PREMIER TRIMES.'!B2110</f>
        <v>0</v>
      </c>
      <c r="JJ1559" s="293">
        <f>'PREMIER TRIMES.'!C2110</f>
        <v>0</v>
      </c>
      <c r="JK1559" s="293">
        <f>'PREMIER TRIMES.'!D2110</f>
        <v>0</v>
      </c>
      <c r="JL1559" s="293">
        <f>'PREMIER TRIMES.'!E2110</f>
        <v>0</v>
      </c>
      <c r="JM1559" s="293">
        <f>'PREMIER TRIMES.'!F2110</f>
        <v>0</v>
      </c>
      <c r="JN1559" s="1067">
        <f>'PREMIER TRIMES.'!G2110</f>
        <v>0</v>
      </c>
      <c r="JO1559" s="293">
        <f>'PREMIER TRIMES.'!H2110</f>
        <v>0</v>
      </c>
    </row>
    <row r="1560" spans="269:275" ht="27" customHeight="1" thickBot="1" x14ac:dyDescent="0.3">
      <c r="JI1560" s="1484">
        <f>'PREMIER TRIMES.'!B2111</f>
        <v>0</v>
      </c>
      <c r="JJ1560" s="293">
        <f>'PREMIER TRIMES.'!C2111</f>
        <v>0</v>
      </c>
      <c r="JK1560" s="293">
        <f>'PREMIER TRIMES.'!D2111</f>
        <v>0</v>
      </c>
      <c r="JL1560" s="293">
        <f>'PREMIER TRIMES.'!E2111</f>
        <v>0</v>
      </c>
      <c r="JM1560" s="293">
        <f>'PREMIER TRIMES.'!F2111</f>
        <v>0</v>
      </c>
      <c r="JN1560" s="1067">
        <f>'PREMIER TRIMES.'!G2111</f>
        <v>0</v>
      </c>
      <c r="JO1560" s="293">
        <f>'PREMIER TRIMES.'!H2111</f>
        <v>0</v>
      </c>
    </row>
    <row r="1561" spans="269:275" ht="27" customHeight="1" thickBot="1" x14ac:dyDescent="0.3">
      <c r="JI1561" s="1484">
        <f>'PREMIER TRIMES.'!B2112</f>
        <v>0</v>
      </c>
      <c r="JJ1561" s="293">
        <f>'PREMIER TRIMES.'!C2112</f>
        <v>0</v>
      </c>
      <c r="JK1561" s="293">
        <f>'PREMIER TRIMES.'!D2112</f>
        <v>0</v>
      </c>
      <c r="JL1561" s="293">
        <f>'PREMIER TRIMES.'!E2112</f>
        <v>0</v>
      </c>
      <c r="JM1561" s="293">
        <f>'PREMIER TRIMES.'!F2112</f>
        <v>0</v>
      </c>
      <c r="JN1561" s="1067">
        <f>'PREMIER TRIMES.'!G2112</f>
        <v>0</v>
      </c>
      <c r="JO1561" s="293">
        <f>'PREMIER TRIMES.'!H2112</f>
        <v>0</v>
      </c>
    </row>
    <row r="1562" spans="269:275" ht="27" customHeight="1" thickBot="1" x14ac:dyDescent="0.3">
      <c r="JI1562" s="1484">
        <f>'PREMIER TRIMES.'!B2113</f>
        <v>0</v>
      </c>
      <c r="JJ1562" s="293">
        <f>'PREMIER TRIMES.'!C2113</f>
        <v>0</v>
      </c>
      <c r="JK1562" s="293">
        <f>'PREMIER TRIMES.'!D2113</f>
        <v>0</v>
      </c>
      <c r="JL1562" s="293">
        <f>'PREMIER TRIMES.'!E2113</f>
        <v>0</v>
      </c>
      <c r="JM1562" s="293">
        <f>'PREMIER TRIMES.'!F2113</f>
        <v>0</v>
      </c>
      <c r="JN1562" s="1067">
        <f>'PREMIER TRIMES.'!G2113</f>
        <v>0</v>
      </c>
      <c r="JO1562" s="293">
        <f>'PREMIER TRIMES.'!H2113</f>
        <v>0</v>
      </c>
    </row>
    <row r="1563" spans="269:275" ht="27" customHeight="1" thickBot="1" x14ac:dyDescent="0.3">
      <c r="JI1563" s="1484">
        <f>'PREMIER TRIMES.'!B2114</f>
        <v>0</v>
      </c>
      <c r="JJ1563" s="293">
        <f>'PREMIER TRIMES.'!C2114</f>
        <v>0</v>
      </c>
      <c r="JK1563" s="293">
        <f>'PREMIER TRIMES.'!D2114</f>
        <v>0</v>
      </c>
      <c r="JL1563" s="293">
        <f>'PREMIER TRIMES.'!E2114</f>
        <v>0</v>
      </c>
      <c r="JM1563" s="293">
        <f>'PREMIER TRIMES.'!F2114</f>
        <v>0</v>
      </c>
      <c r="JN1563" s="1067">
        <f>'PREMIER TRIMES.'!G2114</f>
        <v>0</v>
      </c>
      <c r="JO1563" s="293">
        <f>'PREMIER TRIMES.'!H2114</f>
        <v>0</v>
      </c>
    </row>
    <row r="1564" spans="269:275" ht="27" customHeight="1" thickBot="1" x14ac:dyDescent="0.3">
      <c r="JI1564" s="1484">
        <f>'PREMIER TRIMES.'!B2115</f>
        <v>0</v>
      </c>
      <c r="JJ1564" s="293">
        <f>'PREMIER TRIMES.'!C2115</f>
        <v>0</v>
      </c>
      <c r="JK1564" s="293">
        <f>'PREMIER TRIMES.'!D2115</f>
        <v>0</v>
      </c>
      <c r="JL1564" s="293">
        <f>'PREMIER TRIMES.'!E2115</f>
        <v>0</v>
      </c>
      <c r="JM1564" s="293">
        <f>'PREMIER TRIMES.'!F2115</f>
        <v>0</v>
      </c>
      <c r="JN1564" s="1067">
        <f>'PREMIER TRIMES.'!G2115</f>
        <v>0</v>
      </c>
      <c r="JO1564" s="293">
        <f>'PREMIER TRIMES.'!H2115</f>
        <v>0</v>
      </c>
    </row>
    <row r="1565" spans="269:275" ht="27" customHeight="1" thickBot="1" x14ac:dyDescent="0.3">
      <c r="JI1565" s="1484">
        <f>'PREMIER TRIMES.'!B2116</f>
        <v>0</v>
      </c>
      <c r="JJ1565" s="293">
        <f>'PREMIER TRIMES.'!C2116</f>
        <v>0</v>
      </c>
      <c r="JK1565" s="293">
        <f>'PREMIER TRIMES.'!D2116</f>
        <v>0</v>
      </c>
      <c r="JL1565" s="293">
        <f>'PREMIER TRIMES.'!E2116</f>
        <v>0</v>
      </c>
      <c r="JM1565" s="293">
        <f>'PREMIER TRIMES.'!F2116</f>
        <v>0</v>
      </c>
      <c r="JN1565" s="1067">
        <f>'PREMIER TRIMES.'!G2116</f>
        <v>0</v>
      </c>
      <c r="JO1565" s="293">
        <f>'PREMIER TRIMES.'!H2116</f>
        <v>0</v>
      </c>
    </row>
    <row r="1566" spans="269:275" ht="27" customHeight="1" thickBot="1" x14ac:dyDescent="0.3">
      <c r="JI1566" s="1484">
        <f>'PREMIER TRIMES.'!B2117</f>
        <v>0</v>
      </c>
      <c r="JJ1566" s="293">
        <f>'PREMIER TRIMES.'!C2117</f>
        <v>0</v>
      </c>
      <c r="JK1566" s="293">
        <f>'PREMIER TRIMES.'!D2117</f>
        <v>0</v>
      </c>
      <c r="JL1566" s="293">
        <f>'PREMIER TRIMES.'!E2117</f>
        <v>0</v>
      </c>
      <c r="JM1566" s="293">
        <f>'PREMIER TRIMES.'!F2117</f>
        <v>0</v>
      </c>
      <c r="JN1566" s="1067">
        <f>'PREMIER TRIMES.'!G2117</f>
        <v>0</v>
      </c>
      <c r="JO1566" s="293">
        <f>'PREMIER TRIMES.'!H2117</f>
        <v>0</v>
      </c>
    </row>
    <row r="1567" spans="269:275" ht="27" customHeight="1" thickBot="1" x14ac:dyDescent="0.3">
      <c r="JI1567" s="1484">
        <f>'PREMIER TRIMES.'!B2118</f>
        <v>0</v>
      </c>
      <c r="JJ1567" s="342">
        <f>'PREMIER TRIMES.'!C2118</f>
        <v>0</v>
      </c>
      <c r="JK1567" s="342">
        <f>'PREMIER TRIMES.'!D2118</f>
        <v>0</v>
      </c>
      <c r="JL1567" s="342">
        <f>'PREMIER TRIMES.'!E2118</f>
        <v>0</v>
      </c>
      <c r="JM1567" s="342">
        <f>'PREMIER TRIMES.'!F2118</f>
        <v>0</v>
      </c>
      <c r="JN1567" s="1785">
        <f>'PREMIER TRIMES.'!G2118</f>
        <v>0</v>
      </c>
      <c r="JO1567" s="342">
        <f>'PREMIER TRIMES.'!H2118</f>
        <v>0</v>
      </c>
    </row>
    <row r="1568" spans="269:275" ht="27" customHeight="1" thickBot="1" x14ac:dyDescent="0.3">
      <c r="JI1568" s="1818"/>
      <c r="JJ1568" s="1782"/>
      <c r="JK1568" s="1782" t="s">
        <v>91</v>
      </c>
      <c r="JL1568" s="1782"/>
      <c r="JM1568" s="1782"/>
      <c r="JN1568" s="1783"/>
      <c r="JO1568" s="1782"/>
    </row>
    <row r="1569" spans="269:284" ht="27" customHeight="1" x14ac:dyDescent="0.25">
      <c r="JI1569" s="2164">
        <f>'PREMIER TRIMES.'!C2122</f>
        <v>0</v>
      </c>
      <c r="JJ1569" s="2165"/>
      <c r="JK1569" s="2165"/>
      <c r="JL1569" s="2165"/>
      <c r="JM1569" s="2165"/>
      <c r="JN1569" s="2165"/>
      <c r="JO1569" s="2166"/>
    </row>
    <row r="1570" spans="269:284" ht="27" customHeight="1" x14ac:dyDescent="0.25">
      <c r="JI1570" s="2167"/>
      <c r="JJ1570" s="2168"/>
      <c r="JK1570" s="2168"/>
      <c r="JL1570" s="2168"/>
      <c r="JM1570" s="2168"/>
      <c r="JN1570" s="2168"/>
      <c r="JO1570" s="2169"/>
    </row>
    <row r="1571" spans="269:284" ht="27" customHeight="1" x14ac:dyDescent="0.25">
      <c r="JI1571" s="2167"/>
      <c r="JJ1571" s="2168"/>
      <c r="JK1571" s="2168"/>
      <c r="JL1571" s="2168"/>
      <c r="JM1571" s="2168"/>
      <c r="JN1571" s="2168"/>
      <c r="JO1571" s="2169"/>
    </row>
    <row r="1572" spans="269:284" ht="27" customHeight="1" thickBot="1" x14ac:dyDescent="0.3">
      <c r="JI1572" s="2170"/>
      <c r="JJ1572" s="2171"/>
      <c r="JK1572" s="2171"/>
      <c r="JL1572" s="2171"/>
      <c r="JM1572" s="2171"/>
      <c r="JN1572" s="2171"/>
      <c r="JO1572" s="2172"/>
    </row>
    <row r="1573" spans="269:284" x14ac:dyDescent="0.25">
      <c r="JP1573" s="666"/>
    </row>
    <row r="1574" spans="269:284" ht="21" x14ac:dyDescent="0.35">
      <c r="JQ1574" s="719" t="s">
        <v>757</v>
      </c>
      <c r="JR1574" s="721"/>
      <c r="JS1574" s="721"/>
      <c r="JT1574" s="721"/>
      <c r="JU1574" s="721"/>
      <c r="JV1574" s="383"/>
      <c r="JW1574" s="383"/>
      <c r="JX1574" s="712">
        <v>30</v>
      </c>
    </row>
    <row r="1575" spans="269:284" ht="21" x14ac:dyDescent="0.35">
      <c r="JQ1575" s="719" t="s">
        <v>980</v>
      </c>
      <c r="JR1575" s="721"/>
      <c r="JS1575" s="721"/>
      <c r="JT1575" s="721"/>
      <c r="JU1575" s="721"/>
      <c r="JV1575" s="383"/>
      <c r="JW1575" s="383"/>
      <c r="JX1575" s="383"/>
    </row>
    <row r="1576" spans="269:284" ht="21" x14ac:dyDescent="0.35">
      <c r="JQ1576" s="719" t="s">
        <v>981</v>
      </c>
      <c r="JR1576" s="721"/>
      <c r="JS1576" s="721"/>
      <c r="JT1576" s="721"/>
      <c r="JU1576" s="721"/>
      <c r="JV1576" s="383"/>
      <c r="JW1576" s="383"/>
      <c r="JX1576" s="383"/>
    </row>
    <row r="1577" spans="269:284" ht="21.75" thickBot="1" x14ac:dyDescent="0.4">
      <c r="JQ1577" s="731"/>
      <c r="JR1577" s="383"/>
      <c r="JS1577" s="383"/>
      <c r="JT1577" s="383"/>
      <c r="JU1577" s="383"/>
      <c r="JV1577" s="383"/>
      <c r="JW1577" s="383"/>
      <c r="JX1577" s="383"/>
    </row>
    <row r="1578" spans="269:284" ht="21" thickBot="1" x14ac:dyDescent="0.3">
      <c r="JQ1578" s="1236" t="s">
        <v>1</v>
      </c>
      <c r="JR1578" s="1242" t="s">
        <v>152</v>
      </c>
      <c r="JS1578" s="1242" t="s">
        <v>151</v>
      </c>
      <c r="JT1578" s="1242" t="s">
        <v>30</v>
      </c>
      <c r="JU1578" s="1242" t="s">
        <v>57</v>
      </c>
      <c r="JV1578" s="1242" t="s">
        <v>314</v>
      </c>
      <c r="JW1578" s="1242" t="s">
        <v>315</v>
      </c>
      <c r="JX1578" s="1242" t="s">
        <v>58</v>
      </c>
    </row>
    <row r="1579" spans="269:284" ht="16.5" thickBot="1" x14ac:dyDescent="0.3">
      <c r="JQ1579" s="1484">
        <f>'PREMIER TRIMES.'!B2132</f>
        <v>0</v>
      </c>
      <c r="JR1579" s="1822">
        <f>'PREMIER TRIMES.'!C2132</f>
        <v>0</v>
      </c>
      <c r="JS1579" s="296">
        <f>'PREMIER TRIMES.'!D2132</f>
        <v>0</v>
      </c>
      <c r="JT1579" s="296">
        <f>'PREMIER TRIMES.'!E2132</f>
        <v>0</v>
      </c>
      <c r="JU1579" s="1429">
        <f>'PREMIER TRIMES.'!F2132</f>
        <v>0</v>
      </c>
      <c r="JV1579" s="296">
        <f>'PREMIER TRIMES.'!G2132</f>
        <v>0</v>
      </c>
      <c r="JW1579" s="1486">
        <f>'PREMIER TRIMES.'!H2132</f>
        <v>0</v>
      </c>
      <c r="JX1579" s="296">
        <f>'PREMIER TRIMES.'!I2132</f>
        <v>0</v>
      </c>
    </row>
    <row r="1580" spans="269:284" ht="16.5" thickBot="1" x14ac:dyDescent="0.3">
      <c r="JQ1580" s="1484">
        <f>'PREMIER TRIMES.'!B2133</f>
        <v>0</v>
      </c>
      <c r="JR1580" s="1822">
        <f>'PREMIER TRIMES.'!C2133</f>
        <v>0</v>
      </c>
      <c r="JS1580" s="296">
        <f>'PREMIER TRIMES.'!D2133</f>
        <v>0</v>
      </c>
      <c r="JT1580" s="296">
        <f>'PREMIER TRIMES.'!E2133</f>
        <v>0</v>
      </c>
      <c r="JU1580" s="1429">
        <f>'PREMIER TRIMES.'!F2133</f>
        <v>0</v>
      </c>
      <c r="JV1580" s="1429">
        <f>'PREMIER TRIMES.'!G2133</f>
        <v>0</v>
      </c>
      <c r="JW1580" s="1486">
        <f>'PREMIER TRIMES.'!H2133</f>
        <v>0</v>
      </c>
      <c r="JX1580" s="296">
        <f>'PREMIER TRIMES.'!I2133</f>
        <v>0</v>
      </c>
    </row>
    <row r="1581" spans="269:284" ht="16.5" thickBot="1" x14ac:dyDescent="0.3">
      <c r="JQ1581" s="1484">
        <f>'PREMIER TRIMES.'!B2134</f>
        <v>0</v>
      </c>
      <c r="JR1581" s="1822">
        <f>'PREMIER TRIMES.'!C2134</f>
        <v>0</v>
      </c>
      <c r="JS1581" s="296">
        <f>'PREMIER TRIMES.'!D2134</f>
        <v>0</v>
      </c>
      <c r="JT1581" s="296">
        <f>'PREMIER TRIMES.'!E2134</f>
        <v>0</v>
      </c>
      <c r="JU1581" s="1429">
        <f>'PREMIER TRIMES.'!F2134</f>
        <v>0</v>
      </c>
      <c r="JV1581" s="1429">
        <f>'PREMIER TRIMES.'!G2134</f>
        <v>0</v>
      </c>
      <c r="JW1581" s="1486">
        <f>'PREMIER TRIMES.'!H2134</f>
        <v>0</v>
      </c>
      <c r="JX1581" s="296">
        <f>'PREMIER TRIMES.'!I2134</f>
        <v>0</v>
      </c>
    </row>
    <row r="1582" spans="269:284" ht="16.5" thickBot="1" x14ac:dyDescent="0.3">
      <c r="JQ1582" s="1484">
        <f>'PREMIER TRIMES.'!B2135</f>
        <v>0</v>
      </c>
      <c r="JR1582" s="1822">
        <f>'PREMIER TRIMES.'!C2135</f>
        <v>0</v>
      </c>
      <c r="JS1582" s="296">
        <f>'PREMIER TRIMES.'!D2135</f>
        <v>0</v>
      </c>
      <c r="JT1582" s="296">
        <f>'PREMIER TRIMES.'!E2135</f>
        <v>0</v>
      </c>
      <c r="JU1582" s="1429">
        <f>'PREMIER TRIMES.'!F2135</f>
        <v>0</v>
      </c>
      <c r="JV1582" s="1429">
        <f>'PREMIER TRIMES.'!G2135</f>
        <v>0</v>
      </c>
      <c r="JW1582" s="1486">
        <f>'PREMIER TRIMES.'!H2135</f>
        <v>0</v>
      </c>
      <c r="JX1582" s="296">
        <f>'PREMIER TRIMES.'!I2135</f>
        <v>0</v>
      </c>
    </row>
    <row r="1583" spans="269:284" ht="16.5" thickBot="1" x14ac:dyDescent="0.3">
      <c r="JQ1583" s="1484">
        <f>'PREMIER TRIMES.'!B2136</f>
        <v>0</v>
      </c>
      <c r="JR1583" s="1822">
        <f>'PREMIER TRIMES.'!C2136</f>
        <v>0</v>
      </c>
      <c r="JS1583" s="296">
        <f>'PREMIER TRIMES.'!D2136</f>
        <v>0</v>
      </c>
      <c r="JT1583" s="296">
        <f>'PREMIER TRIMES.'!E2136</f>
        <v>0</v>
      </c>
      <c r="JU1583" s="1429">
        <f>'PREMIER TRIMES.'!F2136</f>
        <v>0</v>
      </c>
      <c r="JV1583" s="1429">
        <f>'PREMIER TRIMES.'!G2136</f>
        <v>0</v>
      </c>
      <c r="JW1583" s="1486">
        <f>'PREMIER TRIMES.'!H2136</f>
        <v>0</v>
      </c>
      <c r="JX1583" s="296">
        <f>'PREMIER TRIMES.'!I2136</f>
        <v>0</v>
      </c>
    </row>
    <row r="1584" spans="269:284" ht="16.5" thickBot="1" x14ac:dyDescent="0.3">
      <c r="JQ1584" s="1484">
        <f>'PREMIER TRIMES.'!B2137</f>
        <v>0</v>
      </c>
      <c r="JR1584" s="1822">
        <f>'PREMIER TRIMES.'!C2137</f>
        <v>0</v>
      </c>
      <c r="JS1584" s="296">
        <f>'PREMIER TRIMES.'!D2137</f>
        <v>0</v>
      </c>
      <c r="JT1584" s="296">
        <f>'PREMIER TRIMES.'!E2137</f>
        <v>0</v>
      </c>
      <c r="JU1584" s="1429">
        <f>'PREMIER TRIMES.'!F2137</f>
        <v>0</v>
      </c>
      <c r="JV1584" s="1429">
        <f>'PREMIER TRIMES.'!G2137</f>
        <v>0</v>
      </c>
      <c r="JW1584" s="1486">
        <f>'PREMIER TRIMES.'!H2137</f>
        <v>0</v>
      </c>
      <c r="JX1584" s="296">
        <f>'PREMIER TRIMES.'!I2137</f>
        <v>0</v>
      </c>
    </row>
    <row r="1585" spans="277:284" ht="16.5" thickBot="1" x14ac:dyDescent="0.3">
      <c r="JQ1585" s="1484">
        <f>'PREMIER TRIMES.'!B2138</f>
        <v>0</v>
      </c>
      <c r="JR1585" s="1822">
        <f>'PREMIER TRIMES.'!C2138</f>
        <v>0</v>
      </c>
      <c r="JS1585" s="296">
        <f>'PREMIER TRIMES.'!D2138</f>
        <v>0</v>
      </c>
      <c r="JT1585" s="296">
        <f>'PREMIER TRIMES.'!E2138</f>
        <v>0</v>
      </c>
      <c r="JU1585" s="1429">
        <f>'PREMIER TRIMES.'!F2138</f>
        <v>0</v>
      </c>
      <c r="JV1585" s="1429">
        <f>'PREMIER TRIMES.'!G2138</f>
        <v>0</v>
      </c>
      <c r="JW1585" s="1486">
        <f>'PREMIER TRIMES.'!H2138</f>
        <v>0</v>
      </c>
      <c r="JX1585" s="296">
        <f>'PREMIER TRIMES.'!I2138</f>
        <v>0</v>
      </c>
    </row>
    <row r="1586" spans="277:284" ht="16.5" thickBot="1" x14ac:dyDescent="0.3">
      <c r="JQ1586" s="1484">
        <f>'PREMIER TRIMES.'!B2139</f>
        <v>0</v>
      </c>
      <c r="JR1586" s="1822">
        <f>'PREMIER TRIMES.'!C2139</f>
        <v>0</v>
      </c>
      <c r="JS1586" s="296">
        <f>'PREMIER TRIMES.'!D2139</f>
        <v>0</v>
      </c>
      <c r="JT1586" s="296">
        <f>'PREMIER TRIMES.'!E2139</f>
        <v>0</v>
      </c>
      <c r="JU1586" s="1429">
        <f>'PREMIER TRIMES.'!F2139</f>
        <v>0</v>
      </c>
      <c r="JV1586" s="1429">
        <f>'PREMIER TRIMES.'!G2139</f>
        <v>0</v>
      </c>
      <c r="JW1586" s="1486">
        <f>'PREMIER TRIMES.'!H2139</f>
        <v>0</v>
      </c>
      <c r="JX1586" s="296">
        <f>'PREMIER TRIMES.'!I2139</f>
        <v>0</v>
      </c>
    </row>
    <row r="1587" spans="277:284" ht="16.5" thickBot="1" x14ac:dyDescent="0.3">
      <c r="JQ1587" s="1484">
        <f>'PREMIER TRIMES.'!B2140</f>
        <v>0</v>
      </c>
      <c r="JR1587" s="1822">
        <f>'PREMIER TRIMES.'!C2140</f>
        <v>0</v>
      </c>
      <c r="JS1587" s="296">
        <f>'PREMIER TRIMES.'!D2140</f>
        <v>0</v>
      </c>
      <c r="JT1587" s="296">
        <f>'PREMIER TRIMES.'!E2140</f>
        <v>0</v>
      </c>
      <c r="JU1587" s="1429">
        <f>'PREMIER TRIMES.'!F2140</f>
        <v>0</v>
      </c>
      <c r="JV1587" s="1429">
        <f>'PREMIER TRIMES.'!G2140</f>
        <v>0</v>
      </c>
      <c r="JW1587" s="1486">
        <f>'PREMIER TRIMES.'!H2140</f>
        <v>0</v>
      </c>
      <c r="JX1587" s="296">
        <f>'PREMIER TRIMES.'!I2140</f>
        <v>0</v>
      </c>
    </row>
    <row r="1588" spans="277:284" ht="16.5" thickBot="1" x14ac:dyDescent="0.3">
      <c r="JQ1588" s="1484">
        <f>'PREMIER TRIMES.'!B2141</f>
        <v>0</v>
      </c>
      <c r="JR1588" s="1822">
        <f>'PREMIER TRIMES.'!C2141</f>
        <v>0</v>
      </c>
      <c r="JS1588" s="296">
        <f>'PREMIER TRIMES.'!D2141</f>
        <v>0</v>
      </c>
      <c r="JT1588" s="296">
        <f>'PREMIER TRIMES.'!E2141</f>
        <v>0</v>
      </c>
      <c r="JU1588" s="1429">
        <f>'PREMIER TRIMES.'!F2141</f>
        <v>0</v>
      </c>
      <c r="JV1588" s="1429">
        <f>'PREMIER TRIMES.'!G2141</f>
        <v>0</v>
      </c>
      <c r="JW1588" s="1486">
        <f>'PREMIER TRIMES.'!H2141</f>
        <v>0</v>
      </c>
      <c r="JX1588" s="296">
        <f>'PREMIER TRIMES.'!I2141</f>
        <v>0</v>
      </c>
    </row>
    <row r="1589" spans="277:284" ht="16.5" thickBot="1" x14ac:dyDescent="0.3">
      <c r="JQ1589" s="1484">
        <f>'PREMIER TRIMES.'!B2142</f>
        <v>0</v>
      </c>
      <c r="JR1589" s="1822">
        <f>'PREMIER TRIMES.'!C2142</f>
        <v>0</v>
      </c>
      <c r="JS1589" s="296">
        <f>'PREMIER TRIMES.'!D2142</f>
        <v>0</v>
      </c>
      <c r="JT1589" s="296">
        <f>'PREMIER TRIMES.'!E2142</f>
        <v>0</v>
      </c>
      <c r="JU1589" s="1429">
        <f>'PREMIER TRIMES.'!F2142</f>
        <v>0</v>
      </c>
      <c r="JV1589" s="1429">
        <f>'PREMIER TRIMES.'!G2142</f>
        <v>0</v>
      </c>
      <c r="JW1589" s="1486">
        <f>'PREMIER TRIMES.'!H2142</f>
        <v>0</v>
      </c>
      <c r="JX1589" s="296">
        <f>'PREMIER TRIMES.'!I2142</f>
        <v>0</v>
      </c>
    </row>
    <row r="1590" spans="277:284" ht="16.5" thickBot="1" x14ac:dyDescent="0.3">
      <c r="JQ1590" s="1484">
        <f>'PREMIER TRIMES.'!B2143</f>
        <v>0</v>
      </c>
      <c r="JR1590" s="1822">
        <f>'PREMIER TRIMES.'!C2143</f>
        <v>0</v>
      </c>
      <c r="JS1590" s="296">
        <f>'PREMIER TRIMES.'!D2143</f>
        <v>0</v>
      </c>
      <c r="JT1590" s="296">
        <f>'PREMIER TRIMES.'!E2143</f>
        <v>0</v>
      </c>
      <c r="JU1590" s="1429">
        <f>'PREMIER TRIMES.'!F2143</f>
        <v>0</v>
      </c>
      <c r="JV1590" s="1429">
        <f>'PREMIER TRIMES.'!G2143</f>
        <v>0</v>
      </c>
      <c r="JW1590" s="1486">
        <f>'PREMIER TRIMES.'!H2143</f>
        <v>0</v>
      </c>
      <c r="JX1590" s="296">
        <f>'PREMIER TRIMES.'!I2143</f>
        <v>0</v>
      </c>
    </row>
    <row r="1591" spans="277:284" ht="16.5" thickBot="1" x14ac:dyDescent="0.3">
      <c r="JQ1591" s="1484">
        <f>'PREMIER TRIMES.'!B2144</f>
        <v>0</v>
      </c>
      <c r="JR1591" s="1822">
        <f>'PREMIER TRIMES.'!C2144</f>
        <v>0</v>
      </c>
      <c r="JS1591" s="296">
        <f>'PREMIER TRIMES.'!D2144</f>
        <v>0</v>
      </c>
      <c r="JT1591" s="296">
        <f>'PREMIER TRIMES.'!E2144</f>
        <v>0</v>
      </c>
      <c r="JU1591" s="1429">
        <f>'PREMIER TRIMES.'!F2144</f>
        <v>0</v>
      </c>
      <c r="JV1591" s="1429">
        <f>'PREMIER TRIMES.'!G2144</f>
        <v>0</v>
      </c>
      <c r="JW1591" s="1486">
        <f>'PREMIER TRIMES.'!H2144</f>
        <v>0</v>
      </c>
      <c r="JX1591" s="296">
        <f>'PREMIER TRIMES.'!I2144</f>
        <v>0</v>
      </c>
    </row>
    <row r="1592" spans="277:284" ht="16.5" thickBot="1" x14ac:dyDescent="0.3">
      <c r="JQ1592" s="1484">
        <f>'PREMIER TRIMES.'!B2145</f>
        <v>0</v>
      </c>
      <c r="JR1592" s="1822">
        <f>'PREMIER TRIMES.'!C2145</f>
        <v>0</v>
      </c>
      <c r="JS1592" s="296">
        <f>'PREMIER TRIMES.'!D2145</f>
        <v>0</v>
      </c>
      <c r="JT1592" s="296">
        <f>'PREMIER TRIMES.'!E2145</f>
        <v>0</v>
      </c>
      <c r="JU1592" s="1429">
        <f>'PREMIER TRIMES.'!F2145</f>
        <v>0</v>
      </c>
      <c r="JV1592" s="1429">
        <f>'PREMIER TRIMES.'!G2145</f>
        <v>0</v>
      </c>
      <c r="JW1592" s="1486">
        <f>'PREMIER TRIMES.'!H2145</f>
        <v>0</v>
      </c>
      <c r="JX1592" s="296">
        <f>'PREMIER TRIMES.'!I2145</f>
        <v>0</v>
      </c>
    </row>
    <row r="1593" spans="277:284" ht="16.5" thickBot="1" x14ac:dyDescent="0.3">
      <c r="JQ1593" s="1484">
        <f>'PREMIER TRIMES.'!B2146</f>
        <v>0</v>
      </c>
      <c r="JR1593" s="1822">
        <f>'PREMIER TRIMES.'!C2146</f>
        <v>0</v>
      </c>
      <c r="JS1593" s="296">
        <f>'PREMIER TRIMES.'!D2146</f>
        <v>0</v>
      </c>
      <c r="JT1593" s="296">
        <f>'PREMIER TRIMES.'!E2146</f>
        <v>0</v>
      </c>
      <c r="JU1593" s="1429">
        <f>'PREMIER TRIMES.'!F2146</f>
        <v>0</v>
      </c>
      <c r="JV1593" s="1429">
        <f>'PREMIER TRIMES.'!G2146</f>
        <v>0</v>
      </c>
      <c r="JW1593" s="1486">
        <f>'PREMIER TRIMES.'!H2146</f>
        <v>0</v>
      </c>
      <c r="JX1593" s="296">
        <f>'PREMIER TRIMES.'!I2146</f>
        <v>0</v>
      </c>
    </row>
    <row r="1594" spans="277:284" ht="16.5" thickBot="1" x14ac:dyDescent="0.3">
      <c r="JQ1594" s="1484">
        <f>'PREMIER TRIMES.'!B2147</f>
        <v>0</v>
      </c>
      <c r="JR1594" s="1822">
        <f>'PREMIER TRIMES.'!C2147</f>
        <v>0</v>
      </c>
      <c r="JS1594" s="296">
        <f>'PREMIER TRIMES.'!D2147</f>
        <v>0</v>
      </c>
      <c r="JT1594" s="296">
        <f>'PREMIER TRIMES.'!E2147</f>
        <v>0</v>
      </c>
      <c r="JU1594" s="1429">
        <f>'PREMIER TRIMES.'!F2147</f>
        <v>0</v>
      </c>
      <c r="JV1594" s="1429">
        <f>'PREMIER TRIMES.'!G2147</f>
        <v>0</v>
      </c>
      <c r="JW1594" s="1486">
        <f>'PREMIER TRIMES.'!H2147</f>
        <v>0</v>
      </c>
      <c r="JX1594" s="296">
        <f>'PREMIER TRIMES.'!I2147</f>
        <v>0</v>
      </c>
    </row>
    <row r="1595" spans="277:284" ht="16.5" thickBot="1" x14ac:dyDescent="0.3">
      <c r="JQ1595" s="1484">
        <f>'PREMIER TRIMES.'!B2148</f>
        <v>0</v>
      </c>
      <c r="JR1595" s="1822">
        <f>'PREMIER TRIMES.'!C2148</f>
        <v>0</v>
      </c>
      <c r="JS1595" s="296">
        <f>'PREMIER TRIMES.'!D2148</f>
        <v>0</v>
      </c>
      <c r="JT1595" s="296">
        <f>'PREMIER TRIMES.'!E2148</f>
        <v>0</v>
      </c>
      <c r="JU1595" s="1429">
        <f>'PREMIER TRIMES.'!F2148</f>
        <v>0</v>
      </c>
      <c r="JV1595" s="1429">
        <f>'PREMIER TRIMES.'!G2148</f>
        <v>0</v>
      </c>
      <c r="JW1595" s="1486">
        <f>'PREMIER TRIMES.'!H2148</f>
        <v>0</v>
      </c>
      <c r="JX1595" s="296">
        <f>'PREMIER TRIMES.'!I2148</f>
        <v>0</v>
      </c>
    </row>
    <row r="1596" spans="277:284" ht="16.5" thickBot="1" x14ac:dyDescent="0.3">
      <c r="JQ1596" s="1484">
        <f>'PREMIER TRIMES.'!B2149</f>
        <v>0</v>
      </c>
      <c r="JR1596" s="1822">
        <f>'PREMIER TRIMES.'!C2149</f>
        <v>0</v>
      </c>
      <c r="JS1596" s="296">
        <f>'PREMIER TRIMES.'!D2149</f>
        <v>0</v>
      </c>
      <c r="JT1596" s="296">
        <f>'PREMIER TRIMES.'!E2149</f>
        <v>0</v>
      </c>
      <c r="JU1596" s="1429">
        <f>'PREMIER TRIMES.'!F2149</f>
        <v>0</v>
      </c>
      <c r="JV1596" s="1429">
        <f>'PREMIER TRIMES.'!G2149</f>
        <v>0</v>
      </c>
      <c r="JW1596" s="1486">
        <f>'PREMIER TRIMES.'!H2149</f>
        <v>0</v>
      </c>
      <c r="JX1596" s="296">
        <f>'PREMIER TRIMES.'!I2149</f>
        <v>0</v>
      </c>
    </row>
    <row r="1597" spans="277:284" ht="16.5" thickBot="1" x14ac:dyDescent="0.3">
      <c r="JQ1597" s="1484">
        <f>'PREMIER TRIMES.'!B2150</f>
        <v>0</v>
      </c>
      <c r="JR1597" s="1822">
        <f>'PREMIER TRIMES.'!C2150</f>
        <v>0</v>
      </c>
      <c r="JS1597" s="296">
        <f>'PREMIER TRIMES.'!D2150</f>
        <v>0</v>
      </c>
      <c r="JT1597" s="296">
        <f>'PREMIER TRIMES.'!E2150</f>
        <v>0</v>
      </c>
      <c r="JU1597" s="1429">
        <f>'PREMIER TRIMES.'!F2150</f>
        <v>0</v>
      </c>
      <c r="JV1597" s="1429">
        <f>'PREMIER TRIMES.'!G2150</f>
        <v>0</v>
      </c>
      <c r="JW1597" s="1486">
        <f>'PREMIER TRIMES.'!H2150</f>
        <v>0</v>
      </c>
      <c r="JX1597" s="296">
        <f>'PREMIER TRIMES.'!I2150</f>
        <v>0</v>
      </c>
    </row>
    <row r="1598" spans="277:284" ht="16.5" thickBot="1" x14ac:dyDescent="0.3">
      <c r="JQ1598" s="1484">
        <f>'PREMIER TRIMES.'!B2151</f>
        <v>0</v>
      </c>
      <c r="JR1598" s="1822">
        <f>'PREMIER TRIMES.'!C2151</f>
        <v>0</v>
      </c>
      <c r="JS1598" s="296">
        <f>'PREMIER TRIMES.'!D2151</f>
        <v>0</v>
      </c>
      <c r="JT1598" s="296">
        <f>'PREMIER TRIMES.'!E2151</f>
        <v>0</v>
      </c>
      <c r="JU1598" s="296">
        <f>'PREMIER TRIMES.'!F2151</f>
        <v>0</v>
      </c>
      <c r="JV1598" s="296">
        <f>'PREMIER TRIMES.'!G2151</f>
        <v>0</v>
      </c>
      <c r="JW1598" s="1400">
        <f>'PREMIER TRIMES.'!H2151</f>
        <v>0</v>
      </c>
      <c r="JX1598" s="296">
        <f>'PREMIER TRIMES.'!I2151</f>
        <v>0</v>
      </c>
    </row>
    <row r="1599" spans="277:284" ht="16.5" thickBot="1" x14ac:dyDescent="0.3">
      <c r="JQ1599" s="1484">
        <f>'PREMIER TRIMES.'!B2152</f>
        <v>0</v>
      </c>
      <c r="JR1599" s="1822">
        <f>'PREMIER TRIMES.'!C2152</f>
        <v>0</v>
      </c>
      <c r="JS1599" s="296">
        <f>'PREMIER TRIMES.'!D2152</f>
        <v>0</v>
      </c>
      <c r="JT1599" s="296">
        <f>'PREMIER TRIMES.'!E2152</f>
        <v>0</v>
      </c>
      <c r="JU1599" s="296">
        <f>'PREMIER TRIMES.'!F2152</f>
        <v>0</v>
      </c>
      <c r="JV1599" s="296">
        <f>'PREMIER TRIMES.'!G2152</f>
        <v>0</v>
      </c>
      <c r="JW1599" s="1400">
        <f>'PREMIER TRIMES.'!H2152</f>
        <v>0</v>
      </c>
      <c r="JX1599" s="296">
        <f>'PREMIER TRIMES.'!I2152</f>
        <v>0</v>
      </c>
    </row>
    <row r="1600" spans="277:284" ht="16.5" thickBot="1" x14ac:dyDescent="0.3">
      <c r="JQ1600" s="1484">
        <f>'PREMIER TRIMES.'!B2153</f>
        <v>0</v>
      </c>
      <c r="JR1600" s="1822">
        <f>'PREMIER TRIMES.'!C2153</f>
        <v>0</v>
      </c>
      <c r="JS1600" s="296">
        <f>'PREMIER TRIMES.'!D2153</f>
        <v>0</v>
      </c>
      <c r="JT1600" s="296">
        <f>'PREMIER TRIMES.'!E2153</f>
        <v>0</v>
      </c>
      <c r="JU1600" s="296">
        <f>'PREMIER TRIMES.'!F2153</f>
        <v>0</v>
      </c>
      <c r="JV1600" s="296">
        <f>'PREMIER TRIMES.'!G2153</f>
        <v>0</v>
      </c>
      <c r="JW1600" s="1400">
        <f>'PREMIER TRIMES.'!H2153</f>
        <v>0</v>
      </c>
      <c r="JX1600" s="296">
        <f>'PREMIER TRIMES.'!I2153</f>
        <v>0</v>
      </c>
    </row>
    <row r="1601" spans="277:284" ht="16.5" thickBot="1" x14ac:dyDescent="0.3">
      <c r="JQ1601" s="1484">
        <f>'PREMIER TRIMES.'!B2154</f>
        <v>0</v>
      </c>
      <c r="JR1601" s="1822">
        <f>'PREMIER TRIMES.'!C2154</f>
        <v>0</v>
      </c>
      <c r="JS1601" s="296">
        <f>'PREMIER TRIMES.'!D2154</f>
        <v>0</v>
      </c>
      <c r="JT1601" s="296">
        <f>'PREMIER TRIMES.'!E2154</f>
        <v>0</v>
      </c>
      <c r="JU1601" s="296">
        <f>'PREMIER TRIMES.'!F2154</f>
        <v>0</v>
      </c>
      <c r="JV1601" s="296">
        <f>'PREMIER TRIMES.'!G2154</f>
        <v>0</v>
      </c>
      <c r="JW1601" s="1400">
        <f>'PREMIER TRIMES.'!H2154</f>
        <v>0</v>
      </c>
      <c r="JX1601" s="296">
        <f>'PREMIER TRIMES.'!I2154</f>
        <v>0</v>
      </c>
    </row>
    <row r="1602" spans="277:284" ht="16.5" thickBot="1" x14ac:dyDescent="0.3">
      <c r="JQ1602" s="1484">
        <f>'PREMIER TRIMES.'!B2155</f>
        <v>0</v>
      </c>
      <c r="JR1602" s="1822">
        <f>'PREMIER TRIMES.'!C2155</f>
        <v>0</v>
      </c>
      <c r="JS1602" s="296">
        <f>'PREMIER TRIMES.'!D2155</f>
        <v>0</v>
      </c>
      <c r="JT1602" s="296">
        <f>'PREMIER TRIMES.'!E2155</f>
        <v>0</v>
      </c>
      <c r="JU1602" s="296">
        <f>'PREMIER TRIMES.'!F2155</f>
        <v>0</v>
      </c>
      <c r="JV1602" s="296">
        <f>'PREMIER TRIMES.'!G2155</f>
        <v>0</v>
      </c>
      <c r="JW1602" s="1400">
        <f>'PREMIER TRIMES.'!H2155</f>
        <v>0</v>
      </c>
      <c r="JX1602" s="296">
        <f>'PREMIER TRIMES.'!I2155</f>
        <v>0</v>
      </c>
    </row>
    <row r="1603" spans="277:284" ht="16.5" thickBot="1" x14ac:dyDescent="0.3">
      <c r="JQ1603" s="1484">
        <f>'PREMIER TRIMES.'!B2156</f>
        <v>0</v>
      </c>
      <c r="JR1603" s="1822">
        <f>'PREMIER TRIMES.'!C2156</f>
        <v>0</v>
      </c>
      <c r="JS1603" s="296">
        <f>'PREMIER TRIMES.'!D2156</f>
        <v>0</v>
      </c>
      <c r="JT1603" s="296">
        <f>'PREMIER TRIMES.'!E2156</f>
        <v>0</v>
      </c>
      <c r="JU1603" s="296">
        <f>'PREMIER TRIMES.'!F2156</f>
        <v>0</v>
      </c>
      <c r="JV1603" s="296">
        <f>'PREMIER TRIMES.'!G2156</f>
        <v>0</v>
      </c>
      <c r="JW1603" s="1400">
        <f>'PREMIER TRIMES.'!H2156</f>
        <v>0</v>
      </c>
      <c r="JX1603" s="296">
        <f>'PREMIER TRIMES.'!I2156</f>
        <v>0</v>
      </c>
    </row>
    <row r="1604" spans="277:284" ht="16.5" thickBot="1" x14ac:dyDescent="0.3">
      <c r="JQ1604" s="1484">
        <f>'PREMIER TRIMES.'!B2157</f>
        <v>0</v>
      </c>
      <c r="JR1604" s="1822">
        <f>'PREMIER TRIMES.'!C2157</f>
        <v>0</v>
      </c>
      <c r="JS1604" s="296">
        <f>'PREMIER TRIMES.'!D2157</f>
        <v>0</v>
      </c>
      <c r="JT1604" s="296">
        <f>'PREMIER TRIMES.'!E2157</f>
        <v>0</v>
      </c>
      <c r="JU1604" s="296">
        <f>'PREMIER TRIMES.'!F2157</f>
        <v>0</v>
      </c>
      <c r="JV1604" s="296">
        <f>'PREMIER TRIMES.'!G2157</f>
        <v>0</v>
      </c>
      <c r="JW1604" s="1400">
        <f>'PREMIER TRIMES.'!H2157</f>
        <v>0</v>
      </c>
      <c r="JX1604" s="296">
        <f>'PREMIER TRIMES.'!I2157</f>
        <v>0</v>
      </c>
    </row>
    <row r="1605" spans="277:284" ht="16.5" thickBot="1" x14ac:dyDescent="0.3">
      <c r="JQ1605" s="1484">
        <f>'PREMIER TRIMES.'!B2158</f>
        <v>0</v>
      </c>
      <c r="JR1605" s="1822">
        <f>'PREMIER TRIMES.'!C2158</f>
        <v>0</v>
      </c>
      <c r="JS1605" s="296">
        <f>'PREMIER TRIMES.'!D2158</f>
        <v>0</v>
      </c>
      <c r="JT1605" s="296">
        <f>'PREMIER TRIMES.'!E2158</f>
        <v>0</v>
      </c>
      <c r="JU1605" s="296">
        <f>'PREMIER TRIMES.'!F2158</f>
        <v>0</v>
      </c>
      <c r="JV1605" s="296">
        <f>'PREMIER TRIMES.'!G2158</f>
        <v>0</v>
      </c>
      <c r="JW1605" s="1400">
        <f>'PREMIER TRIMES.'!H2158</f>
        <v>0</v>
      </c>
      <c r="JX1605" s="296">
        <f>'PREMIER TRIMES.'!I2158</f>
        <v>0</v>
      </c>
    </row>
    <row r="1606" spans="277:284" ht="16.5" thickBot="1" x14ac:dyDescent="0.3">
      <c r="JQ1606" s="1484">
        <f>'PREMIER TRIMES.'!B2159</f>
        <v>0</v>
      </c>
      <c r="JR1606" s="1822">
        <f>'PREMIER TRIMES.'!C2159</f>
        <v>0</v>
      </c>
      <c r="JS1606" s="296">
        <f>'PREMIER TRIMES.'!D2159</f>
        <v>0</v>
      </c>
      <c r="JT1606" s="296">
        <f>'PREMIER TRIMES.'!E2159</f>
        <v>0</v>
      </c>
      <c r="JU1606" s="296">
        <f>'PREMIER TRIMES.'!F2159</f>
        <v>0</v>
      </c>
      <c r="JV1606" s="296">
        <f>'PREMIER TRIMES.'!G2159</f>
        <v>0</v>
      </c>
      <c r="JW1606" s="1400">
        <f>'PREMIER TRIMES.'!H2159</f>
        <v>0</v>
      </c>
      <c r="JX1606" s="296">
        <f>'PREMIER TRIMES.'!I2159</f>
        <v>0</v>
      </c>
    </row>
    <row r="1607" spans="277:284" ht="16.5" thickBot="1" x14ac:dyDescent="0.3">
      <c r="JQ1607" s="1484">
        <f>'PREMIER TRIMES.'!B2160</f>
        <v>0</v>
      </c>
      <c r="JR1607" s="1822">
        <f>'PREMIER TRIMES.'!C2160</f>
        <v>0</v>
      </c>
      <c r="JS1607" s="296">
        <f>'PREMIER TRIMES.'!D2160</f>
        <v>0</v>
      </c>
      <c r="JT1607" s="296">
        <f>'PREMIER TRIMES.'!E2160</f>
        <v>0</v>
      </c>
      <c r="JU1607" s="296">
        <f>'PREMIER TRIMES.'!F2160</f>
        <v>0</v>
      </c>
      <c r="JV1607" s="296">
        <f>'PREMIER TRIMES.'!G2160</f>
        <v>0</v>
      </c>
      <c r="JW1607" s="1400">
        <f>'PREMIER TRIMES.'!H2160</f>
        <v>0</v>
      </c>
      <c r="JX1607" s="296">
        <f>'PREMIER TRIMES.'!I2160</f>
        <v>0</v>
      </c>
    </row>
    <row r="1608" spans="277:284" ht="21" thickBot="1" x14ac:dyDescent="0.3">
      <c r="JQ1608" s="1236" t="s">
        <v>1</v>
      </c>
      <c r="JR1608" s="1242" t="s">
        <v>152</v>
      </c>
      <c r="JS1608" s="1236" t="s">
        <v>151</v>
      </c>
      <c r="JT1608" s="1236" t="s">
        <v>30</v>
      </c>
      <c r="JU1608" s="1236" t="s">
        <v>57</v>
      </c>
      <c r="JV1608" s="1236" t="s">
        <v>314</v>
      </c>
      <c r="JW1608" s="1236" t="s">
        <v>315</v>
      </c>
      <c r="JX1608" s="1236" t="s">
        <v>58</v>
      </c>
    </row>
    <row r="1609" spans="277:284" ht="16.5" thickBot="1" x14ac:dyDescent="0.3">
      <c r="JQ1609" s="1484">
        <f>'PREMIER TRIMES.'!B2162</f>
        <v>0</v>
      </c>
      <c r="JR1609" s="1822">
        <f>'PREMIER TRIMES.'!C2162</f>
        <v>0</v>
      </c>
      <c r="JS1609" s="296">
        <f>'PREMIER TRIMES.'!D2162</f>
        <v>0</v>
      </c>
      <c r="JT1609" s="296">
        <f>'PREMIER TRIMES.'!E2162</f>
        <v>0</v>
      </c>
      <c r="JU1609" s="296">
        <f>'PREMIER TRIMES.'!F2162</f>
        <v>0</v>
      </c>
      <c r="JV1609" s="296">
        <f>'PREMIER TRIMES.'!G2162</f>
        <v>0</v>
      </c>
      <c r="JW1609" s="1400">
        <f>'PREMIER TRIMES.'!H2162</f>
        <v>0</v>
      </c>
      <c r="JX1609" s="296">
        <f>'PREMIER TRIMES.'!I2162</f>
        <v>0</v>
      </c>
    </row>
    <row r="1610" spans="277:284" ht="16.5" thickBot="1" x14ac:dyDescent="0.3">
      <c r="JQ1610" s="1484">
        <f>'PREMIER TRIMES.'!B2163</f>
        <v>0</v>
      </c>
      <c r="JR1610" s="1822">
        <f>'PREMIER TRIMES.'!C2163</f>
        <v>0</v>
      </c>
      <c r="JS1610" s="296">
        <f>'PREMIER TRIMES.'!D2163</f>
        <v>0</v>
      </c>
      <c r="JT1610" s="296">
        <f>'PREMIER TRIMES.'!E2163</f>
        <v>0</v>
      </c>
      <c r="JU1610" s="296">
        <f>'PREMIER TRIMES.'!F2163</f>
        <v>0</v>
      </c>
      <c r="JV1610" s="296">
        <f>'PREMIER TRIMES.'!G2163</f>
        <v>0</v>
      </c>
      <c r="JW1610" s="1400">
        <f>'PREMIER TRIMES.'!H2163</f>
        <v>0</v>
      </c>
      <c r="JX1610" s="296">
        <f>'PREMIER TRIMES.'!I2163</f>
        <v>0</v>
      </c>
    </row>
    <row r="1611" spans="277:284" ht="16.5" thickBot="1" x14ac:dyDescent="0.3">
      <c r="JQ1611" s="1484">
        <f>'PREMIER TRIMES.'!B2164</f>
        <v>0</v>
      </c>
      <c r="JR1611" s="1822">
        <f>'PREMIER TRIMES.'!C2164</f>
        <v>0</v>
      </c>
      <c r="JS1611" s="296">
        <f>'PREMIER TRIMES.'!D2164</f>
        <v>0</v>
      </c>
      <c r="JT1611" s="296">
        <f>'PREMIER TRIMES.'!E2164</f>
        <v>0</v>
      </c>
      <c r="JU1611" s="296">
        <f>'PREMIER TRIMES.'!F2164</f>
        <v>0</v>
      </c>
      <c r="JV1611" s="296">
        <f>'PREMIER TRIMES.'!G2164</f>
        <v>0</v>
      </c>
      <c r="JW1611" s="1400">
        <f>'PREMIER TRIMES.'!H2164</f>
        <v>0</v>
      </c>
      <c r="JX1611" s="296">
        <f>'PREMIER TRIMES.'!I2164</f>
        <v>0</v>
      </c>
    </row>
    <row r="1612" spans="277:284" ht="16.5" thickBot="1" x14ac:dyDescent="0.3">
      <c r="JQ1612" s="1484">
        <f>'PREMIER TRIMES.'!B2165</f>
        <v>0</v>
      </c>
      <c r="JR1612" s="1822">
        <f>'PREMIER TRIMES.'!C2165</f>
        <v>0</v>
      </c>
      <c r="JS1612" s="296">
        <f>'PREMIER TRIMES.'!D2165</f>
        <v>0</v>
      </c>
      <c r="JT1612" s="296">
        <f>'PREMIER TRIMES.'!E2165</f>
        <v>0</v>
      </c>
      <c r="JU1612" s="296">
        <f>'PREMIER TRIMES.'!F2165</f>
        <v>0</v>
      </c>
      <c r="JV1612" s="296">
        <f>'PREMIER TRIMES.'!G2165</f>
        <v>0</v>
      </c>
      <c r="JW1612" s="1400">
        <f>'PREMIER TRIMES.'!H2165</f>
        <v>0</v>
      </c>
      <c r="JX1612" s="296">
        <f>'PREMIER TRIMES.'!I2165</f>
        <v>0</v>
      </c>
    </row>
    <row r="1613" spans="277:284" ht="16.5" thickBot="1" x14ac:dyDescent="0.3">
      <c r="JQ1613" s="1484">
        <f>'PREMIER TRIMES.'!B2166</f>
        <v>0</v>
      </c>
      <c r="JR1613" s="1822">
        <f>'PREMIER TRIMES.'!C2166</f>
        <v>0</v>
      </c>
      <c r="JS1613" s="296">
        <f>'PREMIER TRIMES.'!D2166</f>
        <v>0</v>
      </c>
      <c r="JT1613" s="296">
        <f>'PREMIER TRIMES.'!E2166</f>
        <v>0</v>
      </c>
      <c r="JU1613" s="296">
        <f>'PREMIER TRIMES.'!F2166</f>
        <v>0</v>
      </c>
      <c r="JV1613" s="296">
        <f>'PREMIER TRIMES.'!G2166</f>
        <v>0</v>
      </c>
      <c r="JW1613" s="1400">
        <f>'PREMIER TRIMES.'!H2166</f>
        <v>0</v>
      </c>
      <c r="JX1613" s="296">
        <f>'PREMIER TRIMES.'!I2166</f>
        <v>0</v>
      </c>
    </row>
    <row r="1614" spans="277:284" ht="16.5" thickBot="1" x14ac:dyDescent="0.3">
      <c r="JQ1614" s="1484">
        <f>'PREMIER TRIMES.'!B2167</f>
        <v>0</v>
      </c>
      <c r="JR1614" s="1822">
        <f>'PREMIER TRIMES.'!C2167</f>
        <v>0</v>
      </c>
      <c r="JS1614" s="296">
        <f>'PREMIER TRIMES.'!D2167</f>
        <v>0</v>
      </c>
      <c r="JT1614" s="296">
        <f>'PREMIER TRIMES.'!E2167</f>
        <v>0</v>
      </c>
      <c r="JU1614" s="296">
        <f>'PREMIER TRIMES.'!F2167</f>
        <v>0</v>
      </c>
      <c r="JV1614" s="296">
        <f>'PREMIER TRIMES.'!G2167</f>
        <v>0</v>
      </c>
      <c r="JW1614" s="1400">
        <f>'PREMIER TRIMES.'!H2167</f>
        <v>0</v>
      </c>
      <c r="JX1614" s="296">
        <f>'PREMIER TRIMES.'!I2167</f>
        <v>0</v>
      </c>
    </row>
    <row r="1615" spans="277:284" ht="16.5" thickBot="1" x14ac:dyDescent="0.3">
      <c r="JQ1615" s="1484">
        <f>'PREMIER TRIMES.'!B2168</f>
        <v>0</v>
      </c>
      <c r="JR1615" s="1822">
        <f>'PREMIER TRIMES.'!C2168</f>
        <v>0</v>
      </c>
      <c r="JS1615" s="296">
        <f>'PREMIER TRIMES.'!D2168</f>
        <v>0</v>
      </c>
      <c r="JT1615" s="296">
        <f>'PREMIER TRIMES.'!E2168</f>
        <v>0</v>
      </c>
      <c r="JU1615" s="296">
        <f>'PREMIER TRIMES.'!F2168</f>
        <v>0</v>
      </c>
      <c r="JV1615" s="296">
        <f>'PREMIER TRIMES.'!G2168</f>
        <v>0</v>
      </c>
      <c r="JW1615" s="1400">
        <f>'PREMIER TRIMES.'!H2168</f>
        <v>0</v>
      </c>
      <c r="JX1615" s="296">
        <f>'PREMIER TRIMES.'!I2168</f>
        <v>0</v>
      </c>
    </row>
    <row r="1616" spans="277:284" ht="16.5" thickBot="1" x14ac:dyDescent="0.3">
      <c r="JQ1616" s="1484">
        <f>'PREMIER TRIMES.'!B2169</f>
        <v>0</v>
      </c>
      <c r="JR1616" s="1822">
        <f>'PREMIER TRIMES.'!C2169</f>
        <v>0</v>
      </c>
      <c r="JS1616" s="296">
        <f>'PREMIER TRIMES.'!D2169</f>
        <v>0</v>
      </c>
      <c r="JT1616" s="296">
        <f>'PREMIER TRIMES.'!E2169</f>
        <v>0</v>
      </c>
      <c r="JU1616" s="296">
        <f>'PREMIER TRIMES.'!F2169</f>
        <v>0</v>
      </c>
      <c r="JV1616" s="296">
        <f>'PREMIER TRIMES.'!G2169</f>
        <v>0</v>
      </c>
      <c r="JW1616" s="1400">
        <f>'PREMIER TRIMES.'!H2169</f>
        <v>0</v>
      </c>
      <c r="JX1616" s="296">
        <f>'PREMIER TRIMES.'!I2169</f>
        <v>0</v>
      </c>
    </row>
    <row r="1617" spans="277:284" ht="16.5" thickBot="1" x14ac:dyDescent="0.3">
      <c r="JQ1617" s="1484">
        <f>'PREMIER TRIMES.'!B2170</f>
        <v>0</v>
      </c>
      <c r="JR1617" s="1822">
        <f>'PREMIER TRIMES.'!C2170</f>
        <v>0</v>
      </c>
      <c r="JS1617" s="296">
        <f>'PREMIER TRIMES.'!D2170</f>
        <v>0</v>
      </c>
      <c r="JT1617" s="296">
        <f>'PREMIER TRIMES.'!E2170</f>
        <v>0</v>
      </c>
      <c r="JU1617" s="296">
        <f>'PREMIER TRIMES.'!F2170</f>
        <v>0</v>
      </c>
      <c r="JV1617" s="296">
        <f>'PREMIER TRIMES.'!G2170</f>
        <v>0</v>
      </c>
      <c r="JW1617" s="1400">
        <f>'PREMIER TRIMES.'!H2170</f>
        <v>0</v>
      </c>
      <c r="JX1617" s="296">
        <f>'PREMIER TRIMES.'!I2170</f>
        <v>0</v>
      </c>
    </row>
    <row r="1618" spans="277:284" ht="16.5" thickBot="1" x14ac:dyDescent="0.3">
      <c r="JQ1618" s="1484">
        <f>'PREMIER TRIMES.'!B2171</f>
        <v>0</v>
      </c>
      <c r="JR1618" s="1822">
        <f>'PREMIER TRIMES.'!C2171</f>
        <v>0</v>
      </c>
      <c r="JS1618" s="296">
        <f>'PREMIER TRIMES.'!D2171</f>
        <v>0</v>
      </c>
      <c r="JT1618" s="296">
        <f>'PREMIER TRIMES.'!E2171</f>
        <v>0</v>
      </c>
      <c r="JU1618" s="296">
        <f>'PREMIER TRIMES.'!F2171</f>
        <v>0</v>
      </c>
      <c r="JV1618" s="296">
        <f>'PREMIER TRIMES.'!G2171</f>
        <v>0</v>
      </c>
      <c r="JW1618" s="1400">
        <f>'PREMIER TRIMES.'!H2171</f>
        <v>0</v>
      </c>
      <c r="JX1618" s="296">
        <f>'PREMIER TRIMES.'!I2171</f>
        <v>0</v>
      </c>
    </row>
    <row r="1619" spans="277:284" ht="16.5" thickBot="1" x14ac:dyDescent="0.3">
      <c r="JQ1619" s="1484">
        <f>'PREMIER TRIMES.'!B2172</f>
        <v>0</v>
      </c>
      <c r="JR1619" s="1822">
        <f>'PREMIER TRIMES.'!C2172</f>
        <v>0</v>
      </c>
      <c r="JS1619" s="296">
        <f>'PREMIER TRIMES.'!D2172</f>
        <v>0</v>
      </c>
      <c r="JT1619" s="296">
        <f>'PREMIER TRIMES.'!E2172</f>
        <v>0</v>
      </c>
      <c r="JU1619" s="296">
        <f>'PREMIER TRIMES.'!F2172</f>
        <v>0</v>
      </c>
      <c r="JV1619" s="296">
        <f>'PREMIER TRIMES.'!G2172</f>
        <v>0</v>
      </c>
      <c r="JW1619" s="1400">
        <f>'PREMIER TRIMES.'!H2172</f>
        <v>0</v>
      </c>
      <c r="JX1619" s="296">
        <f>'PREMIER TRIMES.'!I2172</f>
        <v>0</v>
      </c>
    </row>
    <row r="1620" spans="277:284" ht="16.5" thickBot="1" x14ac:dyDescent="0.3">
      <c r="JQ1620" s="1484">
        <f>'PREMIER TRIMES.'!B2173</f>
        <v>0</v>
      </c>
      <c r="JR1620" s="1822">
        <f>'PREMIER TRIMES.'!C2173</f>
        <v>0</v>
      </c>
      <c r="JS1620" s="296">
        <f>'PREMIER TRIMES.'!D2173</f>
        <v>0</v>
      </c>
      <c r="JT1620" s="296">
        <f>'PREMIER TRIMES.'!E2173</f>
        <v>0</v>
      </c>
      <c r="JU1620" s="296">
        <f>'PREMIER TRIMES.'!F2173</f>
        <v>0</v>
      </c>
      <c r="JV1620" s="296">
        <f>'PREMIER TRIMES.'!G2173</f>
        <v>0</v>
      </c>
      <c r="JW1620" s="1400">
        <f>'PREMIER TRIMES.'!H2173</f>
        <v>0</v>
      </c>
      <c r="JX1620" s="296">
        <f>'PREMIER TRIMES.'!I2173</f>
        <v>0</v>
      </c>
    </row>
    <row r="1621" spans="277:284" ht="16.5" thickBot="1" x14ac:dyDescent="0.3">
      <c r="JQ1621" s="1484">
        <f>'PREMIER TRIMES.'!B2174</f>
        <v>0</v>
      </c>
      <c r="JR1621" s="1822">
        <f>'PREMIER TRIMES.'!C2174</f>
        <v>0</v>
      </c>
      <c r="JS1621" s="296">
        <f>'PREMIER TRIMES.'!D2174</f>
        <v>0</v>
      </c>
      <c r="JT1621" s="296">
        <f>'PREMIER TRIMES.'!E2174</f>
        <v>0</v>
      </c>
      <c r="JU1621" s="296">
        <f>'PREMIER TRIMES.'!F2174</f>
        <v>0</v>
      </c>
      <c r="JV1621" s="296">
        <f>'PREMIER TRIMES.'!G2174</f>
        <v>0</v>
      </c>
      <c r="JW1621" s="1400">
        <f>'PREMIER TRIMES.'!H2174</f>
        <v>0</v>
      </c>
      <c r="JX1621" s="296">
        <f>'PREMIER TRIMES.'!I2174</f>
        <v>0</v>
      </c>
    </row>
    <row r="1622" spans="277:284" ht="16.5" thickBot="1" x14ac:dyDescent="0.3">
      <c r="JQ1622" s="1484">
        <f>'PREMIER TRIMES.'!B2175</f>
        <v>0</v>
      </c>
      <c r="JR1622" s="1822">
        <f>'PREMIER TRIMES.'!C2175</f>
        <v>0</v>
      </c>
      <c r="JS1622" s="296">
        <f>'PREMIER TRIMES.'!D2175</f>
        <v>0</v>
      </c>
      <c r="JT1622" s="296">
        <f>'PREMIER TRIMES.'!E2175</f>
        <v>0</v>
      </c>
      <c r="JU1622" s="296">
        <f>'PREMIER TRIMES.'!F2175</f>
        <v>0</v>
      </c>
      <c r="JV1622" s="296">
        <f>'PREMIER TRIMES.'!G2175</f>
        <v>0</v>
      </c>
      <c r="JW1622" s="1400">
        <f>'PREMIER TRIMES.'!H2175</f>
        <v>0</v>
      </c>
      <c r="JX1622" s="296">
        <f>'PREMIER TRIMES.'!I2175</f>
        <v>0</v>
      </c>
    </row>
    <row r="1623" spans="277:284" ht="16.5" thickBot="1" x14ac:dyDescent="0.3">
      <c r="JQ1623" s="1484">
        <f>'PREMIER TRIMES.'!B2176</f>
        <v>0</v>
      </c>
      <c r="JR1623" s="1822">
        <f>'PREMIER TRIMES.'!C2176</f>
        <v>0</v>
      </c>
      <c r="JS1623" s="296">
        <f>'PREMIER TRIMES.'!D2176</f>
        <v>0</v>
      </c>
      <c r="JT1623" s="296">
        <f>'PREMIER TRIMES.'!E2176</f>
        <v>0</v>
      </c>
      <c r="JU1623" s="296">
        <f>'PREMIER TRIMES.'!F2176</f>
        <v>0</v>
      </c>
      <c r="JV1623" s="296">
        <f>'PREMIER TRIMES.'!G2176</f>
        <v>0</v>
      </c>
      <c r="JW1623" s="1400">
        <f>'PREMIER TRIMES.'!H2176</f>
        <v>0</v>
      </c>
      <c r="JX1623" s="296">
        <f>'PREMIER TRIMES.'!I2176</f>
        <v>0</v>
      </c>
    </row>
    <row r="1624" spans="277:284" ht="16.5" thickBot="1" x14ac:dyDescent="0.3">
      <c r="JQ1624" s="1484">
        <f>'PREMIER TRIMES.'!B2177</f>
        <v>0</v>
      </c>
      <c r="JR1624" s="1822">
        <f>'PREMIER TRIMES.'!C2177</f>
        <v>0</v>
      </c>
      <c r="JS1624" s="296">
        <f>'PREMIER TRIMES.'!D2177</f>
        <v>0</v>
      </c>
      <c r="JT1624" s="296">
        <f>'PREMIER TRIMES.'!E2177</f>
        <v>0</v>
      </c>
      <c r="JU1624" s="296">
        <f>'PREMIER TRIMES.'!F2177</f>
        <v>0</v>
      </c>
      <c r="JV1624" s="296">
        <f>'PREMIER TRIMES.'!G2177</f>
        <v>0</v>
      </c>
      <c r="JW1624" s="1400">
        <f>'PREMIER TRIMES.'!H2177</f>
        <v>0</v>
      </c>
      <c r="JX1624" s="296">
        <f>'PREMIER TRIMES.'!I2177</f>
        <v>0</v>
      </c>
    </row>
    <row r="1625" spans="277:284" ht="16.5" thickBot="1" x14ac:dyDescent="0.3">
      <c r="JQ1625" s="1484">
        <f>'PREMIER TRIMES.'!B2178</f>
        <v>0</v>
      </c>
      <c r="JR1625" s="1822">
        <f>'PREMIER TRIMES.'!C2178</f>
        <v>0</v>
      </c>
      <c r="JS1625" s="296">
        <f>'PREMIER TRIMES.'!D2178</f>
        <v>0</v>
      </c>
      <c r="JT1625" s="296">
        <f>'PREMIER TRIMES.'!E2178</f>
        <v>0</v>
      </c>
      <c r="JU1625" s="296">
        <f>'PREMIER TRIMES.'!F2178</f>
        <v>0</v>
      </c>
      <c r="JV1625" s="296">
        <f>'PREMIER TRIMES.'!G2178</f>
        <v>0</v>
      </c>
      <c r="JW1625" s="1400">
        <f>'PREMIER TRIMES.'!H2178</f>
        <v>0</v>
      </c>
      <c r="JX1625" s="296">
        <f>'PREMIER TRIMES.'!I2178</f>
        <v>0</v>
      </c>
    </row>
    <row r="1626" spans="277:284" ht="16.5" thickBot="1" x14ac:dyDescent="0.3">
      <c r="JQ1626" s="1484">
        <f>'PREMIER TRIMES.'!B2179</f>
        <v>0</v>
      </c>
      <c r="JR1626" s="1822">
        <f>'PREMIER TRIMES.'!C2179</f>
        <v>0</v>
      </c>
      <c r="JS1626" s="296">
        <f>'PREMIER TRIMES.'!D2179</f>
        <v>0</v>
      </c>
      <c r="JT1626" s="296">
        <f>'PREMIER TRIMES.'!E2179</f>
        <v>0</v>
      </c>
      <c r="JU1626" s="296">
        <f>'PREMIER TRIMES.'!F2179</f>
        <v>0</v>
      </c>
      <c r="JV1626" s="296">
        <f>'PREMIER TRIMES.'!G2179</f>
        <v>0</v>
      </c>
      <c r="JW1626" s="1400">
        <f>'PREMIER TRIMES.'!H2179</f>
        <v>0</v>
      </c>
      <c r="JX1626" s="296">
        <f>'PREMIER TRIMES.'!I2179</f>
        <v>0</v>
      </c>
    </row>
    <row r="1627" spans="277:284" ht="16.5" thickBot="1" x14ac:dyDescent="0.3">
      <c r="JQ1627" s="1484">
        <f>'PREMIER TRIMES.'!B2180</f>
        <v>0</v>
      </c>
      <c r="JR1627" s="1822">
        <f>'PREMIER TRIMES.'!C2180</f>
        <v>0</v>
      </c>
      <c r="JS1627" s="296">
        <f>'PREMIER TRIMES.'!D2180</f>
        <v>0</v>
      </c>
      <c r="JT1627" s="296">
        <f>'PREMIER TRIMES.'!E2180</f>
        <v>0</v>
      </c>
      <c r="JU1627" s="296">
        <f>'PREMIER TRIMES.'!F2180</f>
        <v>0</v>
      </c>
      <c r="JV1627" s="296">
        <f>'PREMIER TRIMES.'!G2180</f>
        <v>0</v>
      </c>
      <c r="JW1627" s="1400">
        <f>'PREMIER TRIMES.'!H2180</f>
        <v>0</v>
      </c>
      <c r="JX1627" s="296">
        <f>'PREMIER TRIMES.'!I2180</f>
        <v>0</v>
      </c>
    </row>
    <row r="1628" spans="277:284" ht="16.5" thickBot="1" x14ac:dyDescent="0.3">
      <c r="JQ1628" s="1484">
        <f>'PREMIER TRIMES.'!B2181</f>
        <v>0</v>
      </c>
      <c r="JR1628" s="1822">
        <f>'PREMIER TRIMES.'!C2181</f>
        <v>0</v>
      </c>
      <c r="JS1628" s="296">
        <f>'PREMIER TRIMES.'!D2181</f>
        <v>0</v>
      </c>
      <c r="JT1628" s="296">
        <f>'PREMIER TRIMES.'!E2181</f>
        <v>0</v>
      </c>
      <c r="JU1628" s="296">
        <f>'PREMIER TRIMES.'!F2181</f>
        <v>0</v>
      </c>
      <c r="JV1628" s="296">
        <f>'PREMIER TRIMES.'!G2181</f>
        <v>0</v>
      </c>
      <c r="JW1628" s="1400">
        <f>'PREMIER TRIMES.'!H2181</f>
        <v>0</v>
      </c>
      <c r="JX1628" s="296">
        <f>'PREMIER TRIMES.'!I2181</f>
        <v>0</v>
      </c>
    </row>
    <row r="1629" spans="277:284" ht="16.5" thickBot="1" x14ac:dyDescent="0.3">
      <c r="JQ1629" s="1484">
        <f>'PREMIER TRIMES.'!B2182</f>
        <v>0</v>
      </c>
      <c r="JR1629" s="1822">
        <f>'PREMIER TRIMES.'!C2182</f>
        <v>0</v>
      </c>
      <c r="JS1629" s="296">
        <f>'PREMIER TRIMES.'!D2182</f>
        <v>0</v>
      </c>
      <c r="JT1629" s="296">
        <f>'PREMIER TRIMES.'!E2182</f>
        <v>0</v>
      </c>
      <c r="JU1629" s="296">
        <f>'PREMIER TRIMES.'!F2182</f>
        <v>0</v>
      </c>
      <c r="JV1629" s="296">
        <f>'PREMIER TRIMES.'!G2182</f>
        <v>0</v>
      </c>
      <c r="JW1629" s="1400">
        <f>'PREMIER TRIMES.'!H2182</f>
        <v>0</v>
      </c>
      <c r="JX1629" s="296">
        <f>'PREMIER TRIMES.'!I2182</f>
        <v>0</v>
      </c>
    </row>
    <row r="1630" spans="277:284" ht="16.5" thickBot="1" x14ac:dyDescent="0.3">
      <c r="JQ1630" s="1484">
        <f>'PREMIER TRIMES.'!B2183</f>
        <v>0</v>
      </c>
      <c r="JR1630" s="1822">
        <f>'PREMIER TRIMES.'!C2183</f>
        <v>0</v>
      </c>
      <c r="JS1630" s="296">
        <f>'PREMIER TRIMES.'!D2183</f>
        <v>0</v>
      </c>
      <c r="JT1630" s="296">
        <f>'PREMIER TRIMES.'!E2183</f>
        <v>0</v>
      </c>
      <c r="JU1630" s="296">
        <f>'PREMIER TRIMES.'!F2183</f>
        <v>0</v>
      </c>
      <c r="JV1630" s="296">
        <f>'PREMIER TRIMES.'!G2183</f>
        <v>0</v>
      </c>
      <c r="JW1630" s="1400">
        <f>'PREMIER TRIMES.'!H2183</f>
        <v>0</v>
      </c>
      <c r="JX1630" s="296">
        <f>'PREMIER TRIMES.'!I2183</f>
        <v>0</v>
      </c>
    </row>
    <row r="1631" spans="277:284" ht="16.5" thickBot="1" x14ac:dyDescent="0.3">
      <c r="JQ1631" s="1484">
        <f>'PREMIER TRIMES.'!B2184</f>
        <v>0</v>
      </c>
      <c r="JR1631" s="1822">
        <f>'PREMIER TRIMES.'!C2184</f>
        <v>0</v>
      </c>
      <c r="JS1631" s="296">
        <f>'PREMIER TRIMES.'!D2184</f>
        <v>0</v>
      </c>
      <c r="JT1631" s="296">
        <f>'PREMIER TRIMES.'!E2184</f>
        <v>0</v>
      </c>
      <c r="JU1631" s="296">
        <f>'PREMIER TRIMES.'!F2184</f>
        <v>0</v>
      </c>
      <c r="JV1631" s="296">
        <f>'PREMIER TRIMES.'!G2184</f>
        <v>0</v>
      </c>
      <c r="JW1631" s="1400">
        <f>'PREMIER TRIMES.'!H2184</f>
        <v>0</v>
      </c>
      <c r="JX1631" s="296">
        <f>'PREMIER TRIMES.'!I2184</f>
        <v>0</v>
      </c>
    </row>
    <row r="1632" spans="277:284" ht="16.5" thickBot="1" x14ac:dyDescent="0.3">
      <c r="JQ1632" s="1484">
        <f>'PREMIER TRIMES.'!B2185</f>
        <v>0</v>
      </c>
      <c r="JR1632" s="1822">
        <f>'PREMIER TRIMES.'!C2185</f>
        <v>0</v>
      </c>
      <c r="JS1632" s="296">
        <f>'PREMIER TRIMES.'!D2185</f>
        <v>0</v>
      </c>
      <c r="JT1632" s="296">
        <f>'PREMIER TRIMES.'!E2185</f>
        <v>0</v>
      </c>
      <c r="JU1632" s="296">
        <f>'PREMIER TRIMES.'!F2185</f>
        <v>0</v>
      </c>
      <c r="JV1632" s="296">
        <f>'PREMIER TRIMES.'!G2185</f>
        <v>0</v>
      </c>
      <c r="JW1632" s="1400">
        <f>'PREMIER TRIMES.'!H2185</f>
        <v>0</v>
      </c>
      <c r="JX1632" s="296">
        <f>'PREMIER TRIMES.'!I2185</f>
        <v>0</v>
      </c>
    </row>
    <row r="1633" spans="277:284" ht="16.5" thickBot="1" x14ac:dyDescent="0.3">
      <c r="JQ1633" s="1484">
        <f>'PREMIER TRIMES.'!B2186</f>
        <v>0</v>
      </c>
      <c r="JR1633" s="1822">
        <f>'PREMIER TRIMES.'!C2186</f>
        <v>0</v>
      </c>
      <c r="JS1633" s="296">
        <f>'PREMIER TRIMES.'!D2186</f>
        <v>0</v>
      </c>
      <c r="JT1633" s="296">
        <f>'PREMIER TRIMES.'!E2186</f>
        <v>0</v>
      </c>
      <c r="JU1633" s="296">
        <f>'PREMIER TRIMES.'!F2186</f>
        <v>0</v>
      </c>
      <c r="JV1633" s="296">
        <f>'PREMIER TRIMES.'!G2186</f>
        <v>0</v>
      </c>
      <c r="JW1633" s="1400">
        <f>'PREMIER TRIMES.'!H2186</f>
        <v>0</v>
      </c>
      <c r="JX1633" s="296">
        <f>'PREMIER TRIMES.'!I2186</f>
        <v>0</v>
      </c>
    </row>
    <row r="1634" spans="277:284" ht="16.5" thickBot="1" x14ac:dyDescent="0.3">
      <c r="JQ1634" s="1484">
        <f>'PREMIER TRIMES.'!B2187</f>
        <v>0</v>
      </c>
      <c r="JR1634" s="1822">
        <f>'PREMIER TRIMES.'!C2187</f>
        <v>0</v>
      </c>
      <c r="JS1634" s="296">
        <f>'PREMIER TRIMES.'!D2187</f>
        <v>0</v>
      </c>
      <c r="JT1634" s="296">
        <f>'PREMIER TRIMES.'!E2187</f>
        <v>0</v>
      </c>
      <c r="JU1634" s="296">
        <f>'PREMIER TRIMES.'!F2187</f>
        <v>0</v>
      </c>
      <c r="JV1634" s="296">
        <f>'PREMIER TRIMES.'!G2187</f>
        <v>0</v>
      </c>
      <c r="JW1634" s="1400">
        <f>'PREMIER TRIMES.'!H2187</f>
        <v>0</v>
      </c>
      <c r="JX1634" s="296">
        <f>'PREMIER TRIMES.'!I2187</f>
        <v>0</v>
      </c>
    </row>
    <row r="1635" spans="277:284" ht="16.5" thickBot="1" x14ac:dyDescent="0.3">
      <c r="JQ1635" s="1484">
        <f>'PREMIER TRIMES.'!B2188</f>
        <v>0</v>
      </c>
      <c r="JR1635" s="1822">
        <f>'PREMIER TRIMES.'!C2188</f>
        <v>0</v>
      </c>
      <c r="JS1635" s="296">
        <f>'PREMIER TRIMES.'!D2188</f>
        <v>0</v>
      </c>
      <c r="JT1635" s="296">
        <f>'PREMIER TRIMES.'!E2188</f>
        <v>0</v>
      </c>
      <c r="JU1635" s="296">
        <f>'PREMIER TRIMES.'!F2188</f>
        <v>0</v>
      </c>
      <c r="JV1635" s="296">
        <f>'PREMIER TRIMES.'!G2188</f>
        <v>0</v>
      </c>
      <c r="JW1635" s="1400">
        <f>'PREMIER TRIMES.'!H2188</f>
        <v>0</v>
      </c>
      <c r="JX1635" s="296">
        <f>'PREMIER TRIMES.'!I2188</f>
        <v>0</v>
      </c>
    </row>
    <row r="1636" spans="277:284" ht="16.5" thickBot="1" x14ac:dyDescent="0.3">
      <c r="JQ1636" s="1484">
        <f>'PREMIER TRIMES.'!B2189</f>
        <v>0</v>
      </c>
      <c r="JR1636" s="1822">
        <f>'PREMIER TRIMES.'!C2189</f>
        <v>0</v>
      </c>
      <c r="JS1636" s="296">
        <f>'PREMIER TRIMES.'!D2189</f>
        <v>0</v>
      </c>
      <c r="JT1636" s="296">
        <f>'PREMIER TRIMES.'!E2189</f>
        <v>0</v>
      </c>
      <c r="JU1636" s="296">
        <f>'PREMIER TRIMES.'!F2189</f>
        <v>0</v>
      </c>
      <c r="JV1636" s="296">
        <f>'PREMIER TRIMES.'!G2189</f>
        <v>0</v>
      </c>
      <c r="JW1636" s="1400">
        <f>'PREMIER TRIMES.'!H2189</f>
        <v>0</v>
      </c>
      <c r="JX1636" s="296">
        <f>'PREMIER TRIMES.'!I2189</f>
        <v>0</v>
      </c>
    </row>
    <row r="1637" spans="277:284" ht="16.5" thickBot="1" x14ac:dyDescent="0.3">
      <c r="JQ1637" s="1484">
        <f>'PREMIER TRIMES.'!B2190</f>
        <v>0</v>
      </c>
      <c r="JR1637" s="1822">
        <f>'PREMIER TRIMES.'!C2190</f>
        <v>0</v>
      </c>
      <c r="JS1637" s="296">
        <f>'PREMIER TRIMES.'!D2190</f>
        <v>0</v>
      </c>
      <c r="JT1637" s="296">
        <f>'PREMIER TRIMES.'!E2190</f>
        <v>0</v>
      </c>
      <c r="JU1637" s="296">
        <f>'PREMIER TRIMES.'!F2190</f>
        <v>0</v>
      </c>
      <c r="JV1637" s="296">
        <f>'PREMIER TRIMES.'!G2190</f>
        <v>0</v>
      </c>
      <c r="JW1637" s="1400">
        <f>'PREMIER TRIMES.'!H2190</f>
        <v>0</v>
      </c>
      <c r="JX1637" s="296">
        <f>'PREMIER TRIMES.'!I2190</f>
        <v>0</v>
      </c>
    </row>
    <row r="1638" spans="277:284" ht="16.5" thickBot="1" x14ac:dyDescent="0.3">
      <c r="JQ1638" s="1484">
        <f>'PREMIER TRIMES.'!B2191</f>
        <v>0</v>
      </c>
      <c r="JR1638" s="1822">
        <f>'PREMIER TRIMES.'!C2191</f>
        <v>0</v>
      </c>
      <c r="JS1638" s="296">
        <f>'PREMIER TRIMES.'!D2191</f>
        <v>0</v>
      </c>
      <c r="JT1638" s="296">
        <f>'PREMIER TRIMES.'!E2191</f>
        <v>0</v>
      </c>
      <c r="JU1638" s="296">
        <f>'PREMIER TRIMES.'!F2191</f>
        <v>0</v>
      </c>
      <c r="JV1638" s="296">
        <f>'PREMIER TRIMES.'!G2191</f>
        <v>0</v>
      </c>
      <c r="JW1638" s="1400">
        <f>'PREMIER TRIMES.'!H2191</f>
        <v>0</v>
      </c>
      <c r="JX1638" s="296">
        <f>'PREMIER TRIMES.'!I2191</f>
        <v>0</v>
      </c>
    </row>
    <row r="1639" spans="277:284" ht="16.5" thickBot="1" x14ac:dyDescent="0.3">
      <c r="JQ1639" s="1484">
        <f>'PREMIER TRIMES.'!B2192</f>
        <v>0</v>
      </c>
      <c r="JR1639" s="1822">
        <f>'PREMIER TRIMES.'!C2192</f>
        <v>0</v>
      </c>
      <c r="JS1639" s="296">
        <f>'PREMIER TRIMES.'!D2192</f>
        <v>0</v>
      </c>
      <c r="JT1639" s="296">
        <f>'PREMIER TRIMES.'!E2192</f>
        <v>0</v>
      </c>
      <c r="JU1639" s="296">
        <f>'PREMIER TRIMES.'!F2192</f>
        <v>0</v>
      </c>
      <c r="JV1639" s="296">
        <f>'PREMIER TRIMES.'!G2192</f>
        <v>0</v>
      </c>
      <c r="JW1639" s="1400">
        <f>'PREMIER TRIMES.'!H2192</f>
        <v>0</v>
      </c>
      <c r="JX1639" s="296">
        <f>'PREMIER TRIMES.'!I2192</f>
        <v>0</v>
      </c>
    </row>
    <row r="1640" spans="277:284" ht="16.5" thickBot="1" x14ac:dyDescent="0.3">
      <c r="JQ1640" s="1484">
        <f>'PREMIER TRIMES.'!B2193</f>
        <v>0</v>
      </c>
      <c r="JR1640" s="1822">
        <f>'PREMIER TRIMES.'!C2193</f>
        <v>0</v>
      </c>
      <c r="JS1640" s="296">
        <f>'PREMIER TRIMES.'!D2193</f>
        <v>0</v>
      </c>
      <c r="JT1640" s="296">
        <f>'PREMIER TRIMES.'!E2193</f>
        <v>0</v>
      </c>
      <c r="JU1640" s="296">
        <f>'PREMIER TRIMES.'!F2193</f>
        <v>0</v>
      </c>
      <c r="JV1640" s="296">
        <f>'PREMIER TRIMES.'!G2193</f>
        <v>0</v>
      </c>
      <c r="JW1640" s="1400">
        <f>'PREMIER TRIMES.'!H2193</f>
        <v>0</v>
      </c>
      <c r="JX1640" s="296">
        <f>'PREMIER TRIMES.'!I2193</f>
        <v>0</v>
      </c>
    </row>
    <row r="1641" spans="277:284" ht="16.5" thickBot="1" x14ac:dyDescent="0.3">
      <c r="JQ1641" s="1484">
        <f>'PREMIER TRIMES.'!B2194</f>
        <v>0</v>
      </c>
      <c r="JR1641" s="1822">
        <f>'PREMIER TRIMES.'!C2194</f>
        <v>0</v>
      </c>
      <c r="JS1641" s="296">
        <f>'PREMIER TRIMES.'!D2194</f>
        <v>0</v>
      </c>
      <c r="JT1641" s="296">
        <f>'PREMIER TRIMES.'!E2194</f>
        <v>0</v>
      </c>
      <c r="JU1641" s="296">
        <f>'PREMIER TRIMES.'!F2194</f>
        <v>0</v>
      </c>
      <c r="JV1641" s="296">
        <f>'PREMIER TRIMES.'!G2194</f>
        <v>0</v>
      </c>
      <c r="JW1641" s="1400">
        <f>'PREMIER TRIMES.'!H2194</f>
        <v>0</v>
      </c>
      <c r="JX1641" s="296">
        <f>'PREMIER TRIMES.'!I2194</f>
        <v>0</v>
      </c>
    </row>
    <row r="1642" spans="277:284" ht="21" thickBot="1" x14ac:dyDescent="0.3">
      <c r="JQ1642" s="1236" t="s">
        <v>1</v>
      </c>
      <c r="JR1642" s="1242" t="s">
        <v>152</v>
      </c>
      <c r="JS1642" s="1236" t="s">
        <v>151</v>
      </c>
      <c r="JT1642" s="1236" t="s">
        <v>30</v>
      </c>
      <c r="JU1642" s="1236" t="s">
        <v>57</v>
      </c>
      <c r="JV1642" s="1236" t="s">
        <v>314</v>
      </c>
      <c r="JW1642" s="1236" t="s">
        <v>315</v>
      </c>
      <c r="JX1642" s="1236" t="s">
        <v>58</v>
      </c>
    </row>
    <row r="1643" spans="277:284" ht="16.5" thickBot="1" x14ac:dyDescent="0.3">
      <c r="JQ1643" s="1484">
        <f>'PREMIER TRIMES.'!B2196</f>
        <v>0</v>
      </c>
      <c r="JR1643" s="1822">
        <f>'PREMIER TRIMES.'!C2196</f>
        <v>0</v>
      </c>
      <c r="JS1643" s="296">
        <f>'PREMIER TRIMES.'!D2196</f>
        <v>0</v>
      </c>
      <c r="JT1643" s="296">
        <f>'PREMIER TRIMES.'!E2196</f>
        <v>0</v>
      </c>
      <c r="JU1643" s="296">
        <f>'PREMIER TRIMES.'!F2196</f>
        <v>0</v>
      </c>
      <c r="JV1643" s="296">
        <f>'PREMIER TRIMES.'!G2196</f>
        <v>0</v>
      </c>
      <c r="JW1643" s="1400">
        <f>'PREMIER TRIMES.'!H2196</f>
        <v>0</v>
      </c>
      <c r="JX1643" s="296">
        <f>'PREMIER TRIMES.'!I2196</f>
        <v>0</v>
      </c>
    </row>
    <row r="1644" spans="277:284" ht="16.5" thickBot="1" x14ac:dyDescent="0.3">
      <c r="JQ1644" s="1484">
        <f>'PREMIER TRIMES.'!B2197</f>
        <v>0</v>
      </c>
      <c r="JR1644" s="1822">
        <f>'PREMIER TRIMES.'!C2197</f>
        <v>0</v>
      </c>
      <c r="JS1644" s="296">
        <f>'PREMIER TRIMES.'!D2197</f>
        <v>0</v>
      </c>
      <c r="JT1644" s="296">
        <f>'PREMIER TRIMES.'!E2197</f>
        <v>0</v>
      </c>
      <c r="JU1644" s="296">
        <f>'PREMIER TRIMES.'!F2197</f>
        <v>0</v>
      </c>
      <c r="JV1644" s="296">
        <f>'PREMIER TRIMES.'!G2197</f>
        <v>0</v>
      </c>
      <c r="JW1644" s="1400">
        <f>'PREMIER TRIMES.'!H2197</f>
        <v>0</v>
      </c>
      <c r="JX1644" s="296">
        <f>'PREMIER TRIMES.'!I2197</f>
        <v>0</v>
      </c>
    </row>
    <row r="1645" spans="277:284" ht="16.5" thickBot="1" x14ac:dyDescent="0.3">
      <c r="JQ1645" s="1484">
        <f>'PREMIER TRIMES.'!B2198</f>
        <v>0</v>
      </c>
      <c r="JR1645" s="1822">
        <f>'PREMIER TRIMES.'!C2198</f>
        <v>0</v>
      </c>
      <c r="JS1645" s="296">
        <f>'PREMIER TRIMES.'!D2198</f>
        <v>0</v>
      </c>
      <c r="JT1645" s="296">
        <f>'PREMIER TRIMES.'!E2198</f>
        <v>0</v>
      </c>
      <c r="JU1645" s="296">
        <f>'PREMIER TRIMES.'!F2198</f>
        <v>0</v>
      </c>
      <c r="JV1645" s="296">
        <f>'PREMIER TRIMES.'!G2198</f>
        <v>0</v>
      </c>
      <c r="JW1645" s="1400">
        <f>'PREMIER TRIMES.'!H2198</f>
        <v>0</v>
      </c>
      <c r="JX1645" s="296">
        <f>'PREMIER TRIMES.'!I2198</f>
        <v>0</v>
      </c>
    </row>
    <row r="1646" spans="277:284" ht="16.5" thickBot="1" x14ac:dyDescent="0.3">
      <c r="JQ1646" s="1484">
        <f>'PREMIER TRIMES.'!B2199</f>
        <v>0</v>
      </c>
      <c r="JR1646" s="1822">
        <f>'PREMIER TRIMES.'!C2199</f>
        <v>0</v>
      </c>
      <c r="JS1646" s="296">
        <f>'PREMIER TRIMES.'!D2199</f>
        <v>0</v>
      </c>
      <c r="JT1646" s="296">
        <f>'PREMIER TRIMES.'!E2199</f>
        <v>0</v>
      </c>
      <c r="JU1646" s="296">
        <f>'PREMIER TRIMES.'!F2199</f>
        <v>0</v>
      </c>
      <c r="JV1646" s="296">
        <f>'PREMIER TRIMES.'!G2199</f>
        <v>0</v>
      </c>
      <c r="JW1646" s="1400">
        <f>'PREMIER TRIMES.'!H2199</f>
        <v>0</v>
      </c>
      <c r="JX1646" s="296">
        <f>'PREMIER TRIMES.'!I2199</f>
        <v>0</v>
      </c>
    </row>
    <row r="1647" spans="277:284" ht="16.5" thickBot="1" x14ac:dyDescent="0.3">
      <c r="JQ1647" s="1484">
        <f>'PREMIER TRIMES.'!B2200</f>
        <v>0</v>
      </c>
      <c r="JR1647" s="1822">
        <f>'PREMIER TRIMES.'!C2200</f>
        <v>0</v>
      </c>
      <c r="JS1647" s="296">
        <f>'PREMIER TRIMES.'!D2200</f>
        <v>0</v>
      </c>
      <c r="JT1647" s="296">
        <f>'PREMIER TRIMES.'!E2200</f>
        <v>0</v>
      </c>
      <c r="JU1647" s="296">
        <f>'PREMIER TRIMES.'!F2200</f>
        <v>0</v>
      </c>
      <c r="JV1647" s="296">
        <f>'PREMIER TRIMES.'!G2200</f>
        <v>0</v>
      </c>
      <c r="JW1647" s="1400">
        <f>'PREMIER TRIMES.'!H2200</f>
        <v>0</v>
      </c>
      <c r="JX1647" s="296">
        <f>'PREMIER TRIMES.'!I2200</f>
        <v>0</v>
      </c>
    </row>
    <row r="1648" spans="277:284" ht="16.5" thickBot="1" x14ac:dyDescent="0.3">
      <c r="JQ1648" s="1484">
        <f>'PREMIER TRIMES.'!B2201</f>
        <v>0</v>
      </c>
      <c r="JR1648" s="1822">
        <f>'PREMIER TRIMES.'!C2201</f>
        <v>0</v>
      </c>
      <c r="JS1648" s="296">
        <f>'PREMIER TRIMES.'!D2201</f>
        <v>0</v>
      </c>
      <c r="JT1648" s="296">
        <f>'PREMIER TRIMES.'!E2201</f>
        <v>0</v>
      </c>
      <c r="JU1648" s="296">
        <f>'PREMIER TRIMES.'!F2201</f>
        <v>0</v>
      </c>
      <c r="JV1648" s="296">
        <f>'PREMIER TRIMES.'!G2201</f>
        <v>0</v>
      </c>
      <c r="JW1648" s="1400">
        <f>'PREMIER TRIMES.'!H2201</f>
        <v>0</v>
      </c>
      <c r="JX1648" s="296">
        <f>'PREMIER TRIMES.'!I2201</f>
        <v>0</v>
      </c>
    </row>
    <row r="1649" spans="277:284" ht="16.5" thickBot="1" x14ac:dyDescent="0.3">
      <c r="JQ1649" s="1484">
        <f>'PREMIER TRIMES.'!B2202</f>
        <v>0</v>
      </c>
      <c r="JR1649" s="1822">
        <f>'PREMIER TRIMES.'!C2202</f>
        <v>0</v>
      </c>
      <c r="JS1649" s="296">
        <f>'PREMIER TRIMES.'!D2202</f>
        <v>0</v>
      </c>
      <c r="JT1649" s="296">
        <f>'PREMIER TRIMES.'!E2202</f>
        <v>0</v>
      </c>
      <c r="JU1649" s="296">
        <f>'PREMIER TRIMES.'!F2202</f>
        <v>0</v>
      </c>
      <c r="JV1649" s="296">
        <f>'PREMIER TRIMES.'!G2202</f>
        <v>0</v>
      </c>
      <c r="JW1649" s="1400">
        <f>'PREMIER TRIMES.'!H2202</f>
        <v>0</v>
      </c>
      <c r="JX1649" s="296">
        <f>'PREMIER TRIMES.'!I2202</f>
        <v>0</v>
      </c>
    </row>
    <row r="1650" spans="277:284" ht="16.5" thickBot="1" x14ac:dyDescent="0.3">
      <c r="JQ1650" s="1484">
        <f>'PREMIER TRIMES.'!B2203</f>
        <v>0</v>
      </c>
      <c r="JR1650" s="1822">
        <f>'PREMIER TRIMES.'!C2203</f>
        <v>0</v>
      </c>
      <c r="JS1650" s="296">
        <f>'PREMIER TRIMES.'!D2203</f>
        <v>0</v>
      </c>
      <c r="JT1650" s="296">
        <f>'PREMIER TRIMES.'!E2203</f>
        <v>0</v>
      </c>
      <c r="JU1650" s="296">
        <f>'PREMIER TRIMES.'!F2203</f>
        <v>0</v>
      </c>
      <c r="JV1650" s="296">
        <f>'PREMIER TRIMES.'!G2203</f>
        <v>0</v>
      </c>
      <c r="JW1650" s="1400">
        <f>'PREMIER TRIMES.'!H2203</f>
        <v>0</v>
      </c>
      <c r="JX1650" s="296">
        <f>'PREMIER TRIMES.'!I2203</f>
        <v>0</v>
      </c>
    </row>
    <row r="1651" spans="277:284" ht="16.5" thickBot="1" x14ac:dyDescent="0.3">
      <c r="JQ1651" s="1484">
        <f>'PREMIER TRIMES.'!B2204</f>
        <v>0</v>
      </c>
      <c r="JR1651" s="1822">
        <f>'PREMIER TRIMES.'!C2204</f>
        <v>0</v>
      </c>
      <c r="JS1651" s="296">
        <f>'PREMIER TRIMES.'!D2204</f>
        <v>0</v>
      </c>
      <c r="JT1651" s="296">
        <f>'PREMIER TRIMES.'!E2204</f>
        <v>0</v>
      </c>
      <c r="JU1651" s="296">
        <f>'PREMIER TRIMES.'!F2204</f>
        <v>0</v>
      </c>
      <c r="JV1651" s="296">
        <f>'PREMIER TRIMES.'!G2204</f>
        <v>0</v>
      </c>
      <c r="JW1651" s="1400">
        <f>'PREMIER TRIMES.'!H2204</f>
        <v>0</v>
      </c>
      <c r="JX1651" s="296">
        <f>'PREMIER TRIMES.'!I2204</f>
        <v>0</v>
      </c>
    </row>
    <row r="1652" spans="277:284" ht="16.5" thickBot="1" x14ac:dyDescent="0.3">
      <c r="JQ1652" s="1484">
        <f>'PREMIER TRIMES.'!B2205</f>
        <v>0</v>
      </c>
      <c r="JR1652" s="1822">
        <f>'PREMIER TRIMES.'!C2205</f>
        <v>0</v>
      </c>
      <c r="JS1652" s="296">
        <f>'PREMIER TRIMES.'!D2205</f>
        <v>0</v>
      </c>
      <c r="JT1652" s="296">
        <f>'PREMIER TRIMES.'!E2205</f>
        <v>0</v>
      </c>
      <c r="JU1652" s="296">
        <f>'PREMIER TRIMES.'!F2205</f>
        <v>0</v>
      </c>
      <c r="JV1652" s="296">
        <f>'PREMIER TRIMES.'!G2205</f>
        <v>0</v>
      </c>
      <c r="JW1652" s="1400">
        <f>'PREMIER TRIMES.'!H2205</f>
        <v>0</v>
      </c>
      <c r="JX1652" s="296">
        <f>'PREMIER TRIMES.'!I2205</f>
        <v>0</v>
      </c>
    </row>
    <row r="1653" spans="277:284" ht="16.5" thickBot="1" x14ac:dyDescent="0.3">
      <c r="JQ1653" s="1484">
        <f>'PREMIER TRIMES.'!B2206</f>
        <v>0</v>
      </c>
      <c r="JR1653" s="1822">
        <f>'PREMIER TRIMES.'!C2206</f>
        <v>0</v>
      </c>
      <c r="JS1653" s="296">
        <f>'PREMIER TRIMES.'!D2206</f>
        <v>0</v>
      </c>
      <c r="JT1653" s="296">
        <f>'PREMIER TRIMES.'!E2206</f>
        <v>0</v>
      </c>
      <c r="JU1653" s="296">
        <f>'PREMIER TRIMES.'!F2206</f>
        <v>0</v>
      </c>
      <c r="JV1653" s="296">
        <f>'PREMIER TRIMES.'!G2206</f>
        <v>0</v>
      </c>
      <c r="JW1653" s="1400">
        <f>'PREMIER TRIMES.'!H2206</f>
        <v>0</v>
      </c>
      <c r="JX1653" s="296">
        <f>'PREMIER TRIMES.'!I2206</f>
        <v>0</v>
      </c>
    </row>
    <row r="1654" spans="277:284" ht="16.5" thickBot="1" x14ac:dyDescent="0.3">
      <c r="JQ1654" s="1484">
        <f>'PREMIER TRIMES.'!B2207</f>
        <v>0</v>
      </c>
      <c r="JR1654" s="1822">
        <f>'PREMIER TRIMES.'!C2207</f>
        <v>0</v>
      </c>
      <c r="JS1654" s="296">
        <f>'PREMIER TRIMES.'!D2207</f>
        <v>0</v>
      </c>
      <c r="JT1654" s="296">
        <f>'PREMIER TRIMES.'!E2207</f>
        <v>0</v>
      </c>
      <c r="JU1654" s="296">
        <f>'PREMIER TRIMES.'!F2207</f>
        <v>0</v>
      </c>
      <c r="JV1654" s="296">
        <f>'PREMIER TRIMES.'!G2207</f>
        <v>0</v>
      </c>
      <c r="JW1654" s="1400">
        <f>'PREMIER TRIMES.'!H2207</f>
        <v>0</v>
      </c>
      <c r="JX1654" s="296">
        <f>'PREMIER TRIMES.'!I2207</f>
        <v>0</v>
      </c>
    </row>
    <row r="1655" spans="277:284" ht="16.5" thickBot="1" x14ac:dyDescent="0.3">
      <c r="JQ1655" s="1484">
        <f>'PREMIER TRIMES.'!B2208</f>
        <v>0</v>
      </c>
      <c r="JR1655" s="1822">
        <f>'PREMIER TRIMES.'!C2208</f>
        <v>0</v>
      </c>
      <c r="JS1655" s="296">
        <f>'PREMIER TRIMES.'!D2208</f>
        <v>0</v>
      </c>
      <c r="JT1655" s="296">
        <f>'PREMIER TRIMES.'!E2208</f>
        <v>0</v>
      </c>
      <c r="JU1655" s="296">
        <f>'PREMIER TRIMES.'!F2208</f>
        <v>0</v>
      </c>
      <c r="JV1655" s="296">
        <f>'PREMIER TRIMES.'!G2208</f>
        <v>0</v>
      </c>
      <c r="JW1655" s="1400">
        <f>'PREMIER TRIMES.'!H2208</f>
        <v>0</v>
      </c>
      <c r="JX1655" s="296">
        <f>'PREMIER TRIMES.'!I2208</f>
        <v>0</v>
      </c>
    </row>
    <row r="1656" spans="277:284" ht="16.5" thickBot="1" x14ac:dyDescent="0.3">
      <c r="JQ1656" s="1484">
        <f>'PREMIER TRIMES.'!B2209</f>
        <v>0</v>
      </c>
      <c r="JR1656" s="1822">
        <f>'PREMIER TRIMES.'!C2209</f>
        <v>0</v>
      </c>
      <c r="JS1656" s="296">
        <f>'PREMIER TRIMES.'!D2209</f>
        <v>0</v>
      </c>
      <c r="JT1656" s="296">
        <f>'PREMIER TRIMES.'!E2209</f>
        <v>0</v>
      </c>
      <c r="JU1656" s="296">
        <f>'PREMIER TRIMES.'!F2209</f>
        <v>0</v>
      </c>
      <c r="JV1656" s="296">
        <f>'PREMIER TRIMES.'!G2209</f>
        <v>0</v>
      </c>
      <c r="JW1656" s="1400">
        <f>'PREMIER TRIMES.'!H2209</f>
        <v>0</v>
      </c>
      <c r="JX1656" s="296">
        <f>'PREMIER TRIMES.'!I2209</f>
        <v>0</v>
      </c>
    </row>
    <row r="1657" spans="277:284" ht="16.5" thickBot="1" x14ac:dyDescent="0.3">
      <c r="JQ1657" s="1484">
        <f>'PREMIER TRIMES.'!B2210</f>
        <v>0</v>
      </c>
      <c r="JR1657" s="1822">
        <f>'PREMIER TRIMES.'!C2210</f>
        <v>0</v>
      </c>
      <c r="JS1657" s="296">
        <f>'PREMIER TRIMES.'!D2210</f>
        <v>0</v>
      </c>
      <c r="JT1657" s="296">
        <f>'PREMIER TRIMES.'!E2210</f>
        <v>0</v>
      </c>
      <c r="JU1657" s="296">
        <f>'PREMIER TRIMES.'!F2210</f>
        <v>0</v>
      </c>
      <c r="JV1657" s="296">
        <f>'PREMIER TRIMES.'!G2210</f>
        <v>0</v>
      </c>
      <c r="JW1657" s="1400">
        <f>'PREMIER TRIMES.'!H2210</f>
        <v>0</v>
      </c>
      <c r="JX1657" s="296">
        <f>'PREMIER TRIMES.'!I2210</f>
        <v>0</v>
      </c>
    </row>
    <row r="1658" spans="277:284" ht="16.5" thickBot="1" x14ac:dyDescent="0.3">
      <c r="JQ1658" s="1484">
        <f>'PREMIER TRIMES.'!B2211</f>
        <v>0</v>
      </c>
      <c r="JR1658" s="1822">
        <f>'PREMIER TRIMES.'!C2211</f>
        <v>0</v>
      </c>
      <c r="JS1658" s="296">
        <f>'PREMIER TRIMES.'!D2211</f>
        <v>0</v>
      </c>
      <c r="JT1658" s="296">
        <f>'PREMIER TRIMES.'!E2211</f>
        <v>0</v>
      </c>
      <c r="JU1658" s="296">
        <f>'PREMIER TRIMES.'!F2211</f>
        <v>0</v>
      </c>
      <c r="JV1658" s="296">
        <f>'PREMIER TRIMES.'!G2211</f>
        <v>0</v>
      </c>
      <c r="JW1658" s="1400">
        <f>'PREMIER TRIMES.'!H2211</f>
        <v>0</v>
      </c>
      <c r="JX1658" s="296">
        <f>'PREMIER TRIMES.'!I2211</f>
        <v>0</v>
      </c>
    </row>
    <row r="1659" spans="277:284" ht="16.5" thickBot="1" x14ac:dyDescent="0.3">
      <c r="JQ1659" s="1484">
        <f>'PREMIER TRIMES.'!B2212</f>
        <v>0</v>
      </c>
      <c r="JR1659" s="1822">
        <f>'PREMIER TRIMES.'!C2212</f>
        <v>0</v>
      </c>
      <c r="JS1659" s="296">
        <f>'PREMIER TRIMES.'!D2212</f>
        <v>0</v>
      </c>
      <c r="JT1659" s="296">
        <f>'PREMIER TRIMES.'!E2212</f>
        <v>0</v>
      </c>
      <c r="JU1659" s="296">
        <f>'PREMIER TRIMES.'!F2212</f>
        <v>0</v>
      </c>
      <c r="JV1659" s="296">
        <f>'PREMIER TRIMES.'!G2212</f>
        <v>0</v>
      </c>
      <c r="JW1659" s="1400">
        <f>'PREMIER TRIMES.'!H2212</f>
        <v>0</v>
      </c>
      <c r="JX1659" s="296">
        <f>'PREMIER TRIMES.'!I2212</f>
        <v>0</v>
      </c>
    </row>
    <row r="1660" spans="277:284" ht="16.5" thickBot="1" x14ac:dyDescent="0.3">
      <c r="JQ1660" s="1484">
        <f>'PREMIER TRIMES.'!B2213</f>
        <v>0</v>
      </c>
      <c r="JR1660" s="1822">
        <f>'PREMIER TRIMES.'!C2213</f>
        <v>0</v>
      </c>
      <c r="JS1660" s="296">
        <f>'PREMIER TRIMES.'!D2213</f>
        <v>0</v>
      </c>
      <c r="JT1660" s="296">
        <f>'PREMIER TRIMES.'!E2213</f>
        <v>0</v>
      </c>
      <c r="JU1660" s="296">
        <f>'PREMIER TRIMES.'!F2213</f>
        <v>0</v>
      </c>
      <c r="JV1660" s="296">
        <f>'PREMIER TRIMES.'!G2213</f>
        <v>0</v>
      </c>
      <c r="JW1660" s="1400">
        <f>'PREMIER TRIMES.'!H2213</f>
        <v>0</v>
      </c>
      <c r="JX1660" s="296">
        <f>'PREMIER TRIMES.'!I2213</f>
        <v>0</v>
      </c>
    </row>
    <row r="1661" spans="277:284" ht="16.5" thickBot="1" x14ac:dyDescent="0.3">
      <c r="JQ1661" s="1484">
        <f>'PREMIER TRIMES.'!B2214</f>
        <v>0</v>
      </c>
      <c r="JR1661" s="1822">
        <f>'PREMIER TRIMES.'!C2214</f>
        <v>0</v>
      </c>
      <c r="JS1661" s="296">
        <f>'PREMIER TRIMES.'!D2214</f>
        <v>0</v>
      </c>
      <c r="JT1661" s="296">
        <f>'PREMIER TRIMES.'!E2214</f>
        <v>0</v>
      </c>
      <c r="JU1661" s="296">
        <f>'PREMIER TRIMES.'!F2214</f>
        <v>0</v>
      </c>
      <c r="JV1661" s="296">
        <f>'PREMIER TRIMES.'!G2214</f>
        <v>0</v>
      </c>
      <c r="JW1661" s="1400">
        <f>'PREMIER TRIMES.'!H2214</f>
        <v>0</v>
      </c>
      <c r="JX1661" s="296">
        <f>'PREMIER TRIMES.'!I2214</f>
        <v>0</v>
      </c>
    </row>
    <row r="1662" spans="277:284" ht="16.5" thickBot="1" x14ac:dyDescent="0.3">
      <c r="JQ1662" s="1484">
        <f>'PREMIER TRIMES.'!B2215</f>
        <v>0</v>
      </c>
      <c r="JR1662" s="1822">
        <f>'PREMIER TRIMES.'!C2215</f>
        <v>0</v>
      </c>
      <c r="JS1662" s="296">
        <f>'PREMIER TRIMES.'!D2215</f>
        <v>0</v>
      </c>
      <c r="JT1662" s="296">
        <f>'PREMIER TRIMES.'!E2215</f>
        <v>0</v>
      </c>
      <c r="JU1662" s="296">
        <f>'PREMIER TRIMES.'!F2215</f>
        <v>0</v>
      </c>
      <c r="JV1662" s="296">
        <f>'PREMIER TRIMES.'!G2215</f>
        <v>0</v>
      </c>
      <c r="JW1662" s="1400">
        <f>'PREMIER TRIMES.'!H2215</f>
        <v>0</v>
      </c>
      <c r="JX1662" s="296">
        <f>'PREMIER TRIMES.'!I2215</f>
        <v>0</v>
      </c>
    </row>
    <row r="1663" spans="277:284" ht="16.5" thickBot="1" x14ac:dyDescent="0.3">
      <c r="JQ1663" s="1484">
        <f>'PREMIER TRIMES.'!B2216</f>
        <v>0</v>
      </c>
      <c r="JR1663" s="1822">
        <f>'PREMIER TRIMES.'!C2216</f>
        <v>0</v>
      </c>
      <c r="JS1663" s="296">
        <f>'PREMIER TRIMES.'!D2216</f>
        <v>0</v>
      </c>
      <c r="JT1663" s="296">
        <f>'PREMIER TRIMES.'!E2216</f>
        <v>0</v>
      </c>
      <c r="JU1663" s="296">
        <f>'PREMIER TRIMES.'!F2216</f>
        <v>0</v>
      </c>
      <c r="JV1663" s="296">
        <f>'PREMIER TRIMES.'!G2216</f>
        <v>0</v>
      </c>
      <c r="JW1663" s="1400">
        <f>'PREMIER TRIMES.'!H2216</f>
        <v>0</v>
      </c>
      <c r="JX1663" s="296">
        <f>'PREMIER TRIMES.'!I2216</f>
        <v>0</v>
      </c>
    </row>
    <row r="1664" spans="277:284" ht="16.5" thickBot="1" x14ac:dyDescent="0.3">
      <c r="JQ1664" s="1484">
        <f>'PREMIER TRIMES.'!B2217</f>
        <v>0</v>
      </c>
      <c r="JR1664" s="1822">
        <f>'PREMIER TRIMES.'!C2217</f>
        <v>0</v>
      </c>
      <c r="JS1664" s="296">
        <f>'PREMIER TRIMES.'!D2217</f>
        <v>0</v>
      </c>
      <c r="JT1664" s="296">
        <f>'PREMIER TRIMES.'!E2217</f>
        <v>0</v>
      </c>
      <c r="JU1664" s="296">
        <f>'PREMIER TRIMES.'!F2217</f>
        <v>0</v>
      </c>
      <c r="JV1664" s="296">
        <f>'PREMIER TRIMES.'!G2217</f>
        <v>0</v>
      </c>
      <c r="JW1664" s="1400">
        <f>'PREMIER TRIMES.'!H2217</f>
        <v>0</v>
      </c>
      <c r="JX1664" s="296">
        <f>'PREMIER TRIMES.'!I2217</f>
        <v>0</v>
      </c>
    </row>
    <row r="1665" spans="277:291" ht="16.5" thickBot="1" x14ac:dyDescent="0.3">
      <c r="JQ1665" s="1484">
        <f>'PREMIER TRIMES.'!B2218</f>
        <v>0</v>
      </c>
      <c r="JR1665" s="1822">
        <f>'PREMIER TRIMES.'!C2218</f>
        <v>0</v>
      </c>
      <c r="JS1665" s="296">
        <f>'PREMIER TRIMES.'!D2218</f>
        <v>0</v>
      </c>
      <c r="JT1665" s="296">
        <f>'PREMIER TRIMES.'!E2218</f>
        <v>0</v>
      </c>
      <c r="JU1665" s="296">
        <f>'PREMIER TRIMES.'!F2218</f>
        <v>0</v>
      </c>
      <c r="JV1665" s="296">
        <f>'PREMIER TRIMES.'!G2218</f>
        <v>0</v>
      </c>
      <c r="JW1665" s="1400">
        <f>'PREMIER TRIMES.'!H2218</f>
        <v>0</v>
      </c>
      <c r="JX1665" s="296">
        <f>'PREMIER TRIMES.'!I2218</f>
        <v>0</v>
      </c>
    </row>
    <row r="1666" spans="277:291" ht="16.5" thickBot="1" x14ac:dyDescent="0.3">
      <c r="JQ1666" s="1484">
        <f>'PREMIER TRIMES.'!B2219</f>
        <v>0</v>
      </c>
      <c r="JR1666" s="1822">
        <f>'PREMIER TRIMES.'!C2219</f>
        <v>0</v>
      </c>
      <c r="JS1666" s="296">
        <f>'PREMIER TRIMES.'!D2219</f>
        <v>0</v>
      </c>
      <c r="JT1666" s="296">
        <f>'PREMIER TRIMES.'!E2219</f>
        <v>0</v>
      </c>
      <c r="JU1666" s="296">
        <f>'PREMIER TRIMES.'!F2219</f>
        <v>0</v>
      </c>
      <c r="JV1666" s="296">
        <f>'PREMIER TRIMES.'!G2219</f>
        <v>0</v>
      </c>
      <c r="JW1666" s="1400">
        <f>'PREMIER TRIMES.'!H2219</f>
        <v>0</v>
      </c>
      <c r="JX1666" s="296">
        <f>'PREMIER TRIMES.'!I2219</f>
        <v>0</v>
      </c>
    </row>
    <row r="1667" spans="277:291" ht="16.5" thickBot="1" x14ac:dyDescent="0.3">
      <c r="JQ1667" s="1484">
        <f>'PREMIER TRIMES.'!B2220</f>
        <v>0</v>
      </c>
      <c r="JR1667" s="1822">
        <f>'PREMIER TRIMES.'!C2220</f>
        <v>0</v>
      </c>
      <c r="JS1667" s="296">
        <f>'PREMIER TRIMES.'!D2220</f>
        <v>0</v>
      </c>
      <c r="JT1667" s="296">
        <f>'PREMIER TRIMES.'!E2220</f>
        <v>0</v>
      </c>
      <c r="JU1667" s="296">
        <f>'PREMIER TRIMES.'!F2220</f>
        <v>0</v>
      </c>
      <c r="JV1667" s="296">
        <f>'PREMIER TRIMES.'!G2220</f>
        <v>0</v>
      </c>
      <c r="JW1667" s="1400">
        <f>'PREMIER TRIMES.'!H2220</f>
        <v>0</v>
      </c>
      <c r="JX1667" s="296">
        <f>'PREMIER TRIMES.'!I2220</f>
        <v>0</v>
      </c>
    </row>
    <row r="1668" spans="277:291" ht="16.5" thickBot="1" x14ac:dyDescent="0.3">
      <c r="JQ1668" s="1484">
        <f>'PREMIER TRIMES.'!B2221</f>
        <v>0</v>
      </c>
      <c r="JR1668" s="1822">
        <f>'PREMIER TRIMES.'!C2221</f>
        <v>0</v>
      </c>
      <c r="JS1668" s="296">
        <f>'PREMIER TRIMES.'!D2221</f>
        <v>0</v>
      </c>
      <c r="JT1668" s="296">
        <f>'PREMIER TRIMES.'!E2221</f>
        <v>0</v>
      </c>
      <c r="JU1668" s="296">
        <f>'PREMIER TRIMES.'!F2221</f>
        <v>0</v>
      </c>
      <c r="JV1668" s="296">
        <f>'PREMIER TRIMES.'!G2221</f>
        <v>0</v>
      </c>
      <c r="JW1668" s="1400">
        <f>'PREMIER TRIMES.'!H2221</f>
        <v>0</v>
      </c>
      <c r="JX1668" s="296">
        <f>'PREMIER TRIMES.'!I2221</f>
        <v>0</v>
      </c>
    </row>
    <row r="1669" spans="277:291" ht="16.5" thickBot="1" x14ac:dyDescent="0.3">
      <c r="JQ1669" s="1818"/>
      <c r="JR1669" s="1821" t="s">
        <v>91</v>
      </c>
      <c r="JS1669" s="1782"/>
      <c r="JT1669" s="1782"/>
      <c r="JU1669" s="1782"/>
      <c r="JV1669" s="1782"/>
      <c r="JW1669" s="1784"/>
      <c r="JX1669" s="1782"/>
    </row>
    <row r="1670" spans="277:291" ht="15.75" customHeight="1" x14ac:dyDescent="0.25">
      <c r="JQ1670" s="2042">
        <f>'PREMIER TRIMES.'!C2264</f>
        <v>0</v>
      </c>
      <c r="JR1670" s="2043"/>
      <c r="JS1670" s="2043"/>
      <c r="JT1670" s="2043"/>
      <c r="JU1670" s="2043"/>
      <c r="JV1670" s="2043"/>
      <c r="JW1670" s="2043"/>
      <c r="JX1670" s="2044"/>
    </row>
    <row r="1671" spans="277:291" x14ac:dyDescent="0.25">
      <c r="JQ1671" s="2045"/>
      <c r="JR1671" s="2046"/>
      <c r="JS1671" s="2046"/>
      <c r="JT1671" s="2046"/>
      <c r="JU1671" s="2046"/>
      <c r="JV1671" s="2046"/>
      <c r="JW1671" s="2046"/>
      <c r="JX1671" s="2047"/>
    </row>
    <row r="1672" spans="277:291" x14ac:dyDescent="0.25">
      <c r="JQ1672" s="2045"/>
      <c r="JR1672" s="2046"/>
      <c r="JS1672" s="2046"/>
      <c r="JT1672" s="2046"/>
      <c r="JU1672" s="2046"/>
      <c r="JV1672" s="2046"/>
      <c r="JW1672" s="2046"/>
      <c r="JX1672" s="2047"/>
    </row>
    <row r="1673" spans="277:291" x14ac:dyDescent="0.25">
      <c r="JQ1673" s="2045"/>
      <c r="JR1673" s="2046"/>
      <c r="JS1673" s="2046"/>
      <c r="JT1673" s="2046"/>
      <c r="JU1673" s="2046"/>
      <c r="JV1673" s="2046"/>
      <c r="JW1673" s="2046"/>
      <c r="JX1673" s="2047"/>
    </row>
    <row r="1674" spans="277:291" x14ac:dyDescent="0.25">
      <c r="JQ1674" s="2045"/>
      <c r="JR1674" s="2046"/>
      <c r="JS1674" s="2046"/>
      <c r="JT1674" s="2046"/>
      <c r="JU1674" s="2046"/>
      <c r="JV1674" s="2046"/>
      <c r="JW1674" s="2046"/>
      <c r="JX1674" s="2047"/>
    </row>
    <row r="1675" spans="277:291" ht="15.75" thickBot="1" x14ac:dyDescent="0.3">
      <c r="JQ1675" s="2048"/>
      <c r="JR1675" s="2049"/>
      <c r="JS1675" s="2049"/>
      <c r="JT1675" s="2049"/>
      <c r="JU1675" s="2049"/>
      <c r="JV1675" s="2049"/>
      <c r="JW1675" s="2049"/>
      <c r="JX1675" s="2050"/>
    </row>
    <row r="1676" spans="277:291" x14ac:dyDescent="0.25">
      <c r="JY1676" s="666"/>
    </row>
    <row r="1677" spans="277:291" ht="20.25" x14ac:dyDescent="0.3">
      <c r="JZ1677" s="716" t="s">
        <v>982</v>
      </c>
      <c r="KA1677" s="700"/>
      <c r="KB1677" s="700"/>
      <c r="KC1677" s="700"/>
      <c r="KD1677" s="700"/>
      <c r="KE1677" s="712">
        <v>31</v>
      </c>
    </row>
    <row r="1678" spans="277:291" ht="19.5" thickBot="1" x14ac:dyDescent="0.35">
      <c r="JZ1678" s="716"/>
      <c r="KA1678" s="700"/>
      <c r="KB1678" s="700"/>
      <c r="KC1678" s="700"/>
      <c r="KD1678" s="700"/>
      <c r="KE1678" s="700"/>
    </row>
    <row r="1679" spans="277:291" ht="21" thickBot="1" x14ac:dyDescent="0.3">
      <c r="JZ1679" s="2162" t="s">
        <v>316</v>
      </c>
      <c r="KA1679" s="2157" t="s">
        <v>317</v>
      </c>
      <c r="KB1679" s="2159"/>
      <c r="KC1679" s="2158"/>
      <c r="KD1679" s="2160" t="s">
        <v>318</v>
      </c>
      <c r="KE1679" s="1245" t="s">
        <v>319</v>
      </c>
    </row>
    <row r="1680" spans="277:291" ht="21" thickBot="1" x14ac:dyDescent="0.3">
      <c r="JZ1680" s="2163"/>
      <c r="KA1680" s="1234" t="s">
        <v>73</v>
      </c>
      <c r="KB1680" s="1234" t="s">
        <v>320</v>
      </c>
      <c r="KC1680" s="1234" t="s">
        <v>0</v>
      </c>
      <c r="KD1680" s="2161"/>
      <c r="KE1680" s="1233"/>
    </row>
    <row r="1681" spans="286:291" ht="24" customHeight="1" thickBot="1" x14ac:dyDescent="0.3">
      <c r="JZ1681" s="1243" t="s">
        <v>321</v>
      </c>
      <c r="KA1681" s="634">
        <f>'PREMIER TRIMES.'!C2239</f>
        <v>0</v>
      </c>
      <c r="KB1681" s="634">
        <f>'PREMIER TRIMES.'!D2239</f>
        <v>0</v>
      </c>
      <c r="KC1681" s="1246">
        <f>SUM(KA1681:KB1681)</f>
        <v>0</v>
      </c>
      <c r="KD1681" s="634">
        <f>'PREMIER TRIMES.'!F2239</f>
        <v>0</v>
      </c>
      <c r="KE1681" s="634">
        <f>'PREMIER TRIMES.'!G2239</f>
        <v>0</v>
      </c>
    </row>
    <row r="1682" spans="286:291" ht="24" customHeight="1" thickBot="1" x14ac:dyDescent="0.3">
      <c r="JZ1682" s="1243" t="s">
        <v>322</v>
      </c>
      <c r="KA1682" s="634">
        <f>'PREMIER TRIMES.'!C2240</f>
        <v>0</v>
      </c>
      <c r="KB1682" s="634">
        <f>'PREMIER TRIMES.'!D2240</f>
        <v>0</v>
      </c>
      <c r="KC1682" s="1246">
        <f t="shared" ref="KC1682:KC1690" si="0">SUM(KA1682:KB1682)</f>
        <v>0</v>
      </c>
      <c r="KD1682" s="634">
        <f>'PREMIER TRIMES.'!F2240</f>
        <v>0</v>
      </c>
      <c r="KE1682" s="634">
        <f>'PREMIER TRIMES.'!G2240</f>
        <v>0</v>
      </c>
    </row>
    <row r="1683" spans="286:291" ht="24" customHeight="1" thickBot="1" x14ac:dyDescent="0.3">
      <c r="JZ1683" s="1243" t="s">
        <v>63</v>
      </c>
      <c r="KA1683" s="388">
        <f>'PREMIER TRIMES.'!C2241</f>
        <v>0</v>
      </c>
      <c r="KB1683" s="388">
        <f>'PREMIER TRIMES.'!D2241</f>
        <v>0</v>
      </c>
      <c r="KC1683" s="1246">
        <f t="shared" si="0"/>
        <v>0</v>
      </c>
      <c r="KD1683" s="388">
        <f>'PREMIER TRIMES.'!F2241</f>
        <v>0</v>
      </c>
      <c r="KE1683" s="634">
        <f>'PREMIER TRIMES.'!G2241</f>
        <v>0</v>
      </c>
    </row>
    <row r="1684" spans="286:291" ht="24" customHeight="1" thickBot="1" x14ac:dyDescent="0.3">
      <c r="JZ1684" s="1243" t="s">
        <v>64</v>
      </c>
      <c r="KA1684" s="388">
        <f>'PREMIER TRIMES.'!C2242</f>
        <v>0</v>
      </c>
      <c r="KB1684" s="388">
        <f>'PREMIER TRIMES.'!D2242</f>
        <v>0</v>
      </c>
      <c r="KC1684" s="1246">
        <f t="shared" si="0"/>
        <v>0</v>
      </c>
      <c r="KD1684" s="388">
        <f>'PREMIER TRIMES.'!F2242</f>
        <v>0</v>
      </c>
      <c r="KE1684" s="634">
        <f>'PREMIER TRIMES.'!G2242</f>
        <v>0</v>
      </c>
    </row>
    <row r="1685" spans="286:291" ht="24" customHeight="1" thickBot="1" x14ac:dyDescent="0.3">
      <c r="JZ1685" s="1243" t="s">
        <v>323</v>
      </c>
      <c r="KA1685" s="634">
        <f>'PREMIER TRIMES.'!C2243</f>
        <v>0</v>
      </c>
      <c r="KB1685" s="634">
        <f>'PREMIER TRIMES.'!D2243</f>
        <v>0</v>
      </c>
      <c r="KC1685" s="1246">
        <f t="shared" si="0"/>
        <v>0</v>
      </c>
      <c r="KD1685" s="634">
        <f>'PREMIER TRIMES.'!F2243</f>
        <v>0</v>
      </c>
      <c r="KE1685" s="634">
        <f>'PREMIER TRIMES.'!G2243</f>
        <v>0</v>
      </c>
    </row>
    <row r="1686" spans="286:291" ht="24" customHeight="1" thickBot="1" x14ac:dyDescent="0.3">
      <c r="JZ1686" s="1243" t="s">
        <v>324</v>
      </c>
      <c r="KA1686" s="388">
        <f>'PREMIER TRIMES.'!C2244</f>
        <v>0</v>
      </c>
      <c r="KB1686" s="388">
        <f>'PREMIER TRIMES.'!D2244</f>
        <v>0</v>
      </c>
      <c r="KC1686" s="1246">
        <f t="shared" si="0"/>
        <v>0</v>
      </c>
      <c r="KD1686" s="388">
        <f>'PREMIER TRIMES.'!F2244</f>
        <v>0</v>
      </c>
      <c r="KE1686" s="634">
        <f>'PREMIER TRIMES.'!G2244</f>
        <v>0</v>
      </c>
    </row>
    <row r="1687" spans="286:291" ht="24" customHeight="1" thickBot="1" x14ac:dyDescent="0.3">
      <c r="JZ1687" s="1243" t="s">
        <v>325</v>
      </c>
      <c r="KA1687" s="635">
        <f>'PREMIER TRIMES.'!C2245</f>
        <v>0</v>
      </c>
      <c r="KB1687" s="635">
        <f>'PREMIER TRIMES.'!D2245</f>
        <v>0</v>
      </c>
      <c r="KC1687" s="1247">
        <f t="shared" si="0"/>
        <v>0</v>
      </c>
      <c r="KD1687" s="635">
        <f>'PREMIER TRIMES.'!F2245</f>
        <v>0</v>
      </c>
      <c r="KE1687" s="636">
        <f>'PREMIER TRIMES.'!G2245</f>
        <v>0</v>
      </c>
    </row>
    <row r="1688" spans="286:291" ht="24" customHeight="1" thickBot="1" x14ac:dyDescent="0.3">
      <c r="JZ1688" s="1243" t="s">
        <v>326</v>
      </c>
      <c r="KA1688" s="634">
        <f>'PREMIER TRIMES.'!C2246</f>
        <v>0</v>
      </c>
      <c r="KB1688" s="634">
        <f>'PREMIER TRIMES.'!D2246</f>
        <v>0</v>
      </c>
      <c r="KC1688" s="1247">
        <f t="shared" si="0"/>
        <v>0</v>
      </c>
      <c r="KD1688" s="634">
        <f>'PREMIER TRIMES.'!F2246</f>
        <v>0</v>
      </c>
      <c r="KE1688" s="634">
        <f>'PREMIER TRIMES.'!G2246</f>
        <v>0</v>
      </c>
    </row>
    <row r="1689" spans="286:291" ht="24" customHeight="1" thickBot="1" x14ac:dyDescent="0.3">
      <c r="JZ1689" s="1243" t="s">
        <v>327</v>
      </c>
      <c r="KA1689" s="388">
        <f>'PREMIER TRIMES.'!C2247</f>
        <v>0</v>
      </c>
      <c r="KB1689" s="388">
        <f>'PREMIER TRIMES.'!D2247</f>
        <v>0</v>
      </c>
      <c r="KC1689" s="1247">
        <f t="shared" si="0"/>
        <v>0</v>
      </c>
      <c r="KD1689" s="388">
        <f>'PREMIER TRIMES.'!F2247</f>
        <v>0</v>
      </c>
      <c r="KE1689" s="634">
        <f>'PREMIER TRIMES.'!G2247</f>
        <v>0</v>
      </c>
    </row>
    <row r="1690" spans="286:291" ht="24" customHeight="1" thickBot="1" x14ac:dyDescent="0.3">
      <c r="JZ1690" s="1244" t="s">
        <v>328</v>
      </c>
      <c r="KA1690" s="388">
        <f>'PREMIER TRIMES.'!C2248</f>
        <v>0</v>
      </c>
      <c r="KB1690" s="388">
        <f>'PREMIER TRIMES.'!D2248</f>
        <v>0</v>
      </c>
      <c r="KC1690" s="1247">
        <f t="shared" si="0"/>
        <v>0</v>
      </c>
      <c r="KD1690" s="388">
        <f>'PREMIER TRIMES.'!F2248</f>
        <v>0</v>
      </c>
      <c r="KE1690" s="634">
        <f>'PREMIER TRIMES.'!G2248</f>
        <v>0</v>
      </c>
    </row>
    <row r="1691" spans="286:291" ht="27.75" customHeight="1" thickBot="1" x14ac:dyDescent="0.3">
      <c r="JZ1691" s="1162"/>
      <c r="KA1691" s="1162"/>
      <c r="KB1691" s="1162"/>
      <c r="KC1691" s="1162"/>
      <c r="KD1691" s="1162"/>
      <c r="KE1691" s="1162"/>
    </row>
    <row r="1692" spans="286:291" ht="27.75" customHeight="1" thickBot="1" x14ac:dyDescent="0.3">
      <c r="JZ1692" s="1162"/>
      <c r="KA1692" s="1162"/>
      <c r="KB1692" s="1162"/>
      <c r="KC1692" s="1162"/>
      <c r="KD1692" s="1162"/>
      <c r="KE1692" s="1162"/>
    </row>
    <row r="1693" spans="286:291" ht="27.75" customHeight="1" thickBot="1" x14ac:dyDescent="0.3">
      <c r="JZ1693" s="1162"/>
      <c r="KA1693" s="1162"/>
      <c r="KB1693" s="1162"/>
      <c r="KC1693" s="1162"/>
      <c r="KD1693" s="1162"/>
      <c r="KE1693" s="1162"/>
    </row>
    <row r="1694" spans="286:291" ht="27.75" customHeight="1" thickBot="1" x14ac:dyDescent="0.3">
      <c r="JZ1694" s="1162"/>
      <c r="KA1694" s="1162"/>
      <c r="KB1694" s="1162"/>
      <c r="KC1694" s="1162"/>
      <c r="KD1694" s="1162"/>
      <c r="KE1694" s="1162"/>
    </row>
    <row r="1695" spans="286:291" ht="27.75" customHeight="1" thickBot="1" x14ac:dyDescent="0.3">
      <c r="JZ1695" s="1162"/>
      <c r="KA1695" s="1162"/>
      <c r="KB1695" s="1162"/>
      <c r="KC1695" s="1162"/>
      <c r="KD1695" s="1162"/>
      <c r="KE1695" s="1162"/>
    </row>
    <row r="1696" spans="286:291" ht="27.75" customHeight="1" thickBot="1" x14ac:dyDescent="0.3">
      <c r="JZ1696" s="1162"/>
      <c r="KA1696" s="1162"/>
      <c r="KB1696" s="1162"/>
      <c r="KC1696" s="1162"/>
      <c r="KD1696" s="1162"/>
      <c r="KE1696" s="1162"/>
    </row>
    <row r="1697" spans="286:305" ht="27.75" customHeight="1" thickBot="1" x14ac:dyDescent="0.3">
      <c r="JZ1697" s="1162"/>
      <c r="KA1697" s="1162"/>
      <c r="KB1697" s="1162"/>
      <c r="KC1697" s="1162"/>
      <c r="KD1697" s="1162"/>
      <c r="KE1697" s="1162"/>
    </row>
    <row r="1698" spans="286:305" ht="27.75" customHeight="1" thickBot="1" x14ac:dyDescent="0.3">
      <c r="JZ1698" s="1162"/>
      <c r="KA1698" s="1162"/>
      <c r="KB1698" s="1162"/>
      <c r="KC1698" s="1162"/>
      <c r="KD1698" s="1162"/>
      <c r="KE1698" s="1162"/>
    </row>
    <row r="1699" spans="286:305" ht="27.75" customHeight="1" thickBot="1" x14ac:dyDescent="0.3">
      <c r="JZ1699" s="1162"/>
      <c r="KA1699" s="1162"/>
      <c r="KB1699" s="1162"/>
      <c r="KC1699" s="1162"/>
      <c r="KD1699" s="1162"/>
      <c r="KE1699" s="1162"/>
    </row>
    <row r="1700" spans="286:305" ht="27.75" customHeight="1" thickBot="1" x14ac:dyDescent="0.3">
      <c r="JZ1700" s="1162"/>
      <c r="KA1700" s="1162"/>
      <c r="KB1700" s="1162"/>
      <c r="KC1700" s="1162"/>
      <c r="KD1700" s="1162"/>
      <c r="KE1700" s="1162"/>
    </row>
    <row r="1701" spans="286:305" ht="27.75" customHeight="1" thickBot="1" x14ac:dyDescent="0.3">
      <c r="JZ1701" s="1162"/>
      <c r="KA1701" s="1162"/>
      <c r="KB1701" s="1162"/>
      <c r="KC1701" s="1162"/>
      <c r="KD1701" s="1162"/>
      <c r="KE1701" s="1162"/>
    </row>
    <row r="1702" spans="286:305" ht="21" customHeight="1" thickBot="1" x14ac:dyDescent="0.3">
      <c r="JZ1702" s="1248" t="s">
        <v>29</v>
      </c>
      <c r="KA1702" s="1246">
        <f>SUM(KA1681:KA1701)</f>
        <v>0</v>
      </c>
      <c r="KB1702" s="1246">
        <f>SUM(KB1681:KB1701)</f>
        <v>0</v>
      </c>
      <c r="KC1702" s="1246">
        <f>SUM(KC1681:KC1701)</f>
        <v>0</v>
      </c>
      <c r="KD1702" s="1246">
        <f>SUM(KD1681:KD1701)</f>
        <v>0</v>
      </c>
      <c r="KE1702" s="634"/>
    </row>
    <row r="1703" spans="286:305" ht="10.5" customHeight="1" thickBot="1" x14ac:dyDescent="0.3"/>
    <row r="1704" spans="286:305" ht="19.5" thickBot="1" x14ac:dyDescent="0.3">
      <c r="JZ1704" s="528" t="s">
        <v>91</v>
      </c>
      <c r="KA1704" s="2042">
        <f>'PREMIER TRIMES.'!C2264</f>
        <v>0</v>
      </c>
      <c r="KB1704" s="2043"/>
      <c r="KC1704" s="2043"/>
      <c r="KD1704" s="2043"/>
      <c r="KE1704" s="2044"/>
    </row>
    <row r="1705" spans="286:305" ht="49.5" customHeight="1" thickBot="1" x14ac:dyDescent="0.35">
      <c r="JZ1705" s="700"/>
      <c r="KA1705" s="2048"/>
      <c r="KB1705" s="2049"/>
      <c r="KC1705" s="2049"/>
      <c r="KD1705" s="2049"/>
      <c r="KE1705" s="2050"/>
    </row>
    <row r="1706" spans="286:305" x14ac:dyDescent="0.25">
      <c r="KF1706" s="666"/>
    </row>
    <row r="1707" spans="286:305" ht="21" x14ac:dyDescent="0.35">
      <c r="KG1707" s="739" t="s">
        <v>983</v>
      </c>
      <c r="KH1707" s="702"/>
      <c r="KI1707" s="702"/>
      <c r="KJ1707" s="702"/>
      <c r="KK1707" s="702"/>
      <c r="KL1707" s="702"/>
      <c r="KM1707" s="702"/>
      <c r="KN1707" s="702"/>
      <c r="KO1707" s="702"/>
      <c r="KP1707" s="702"/>
      <c r="KQ1707" s="702"/>
      <c r="KR1707" s="702"/>
      <c r="KS1707" s="712">
        <v>32</v>
      </c>
    </row>
    <row r="1708" spans="286:305" ht="21.75" thickBot="1" x14ac:dyDescent="0.4">
      <c r="KG1708" s="699" t="s">
        <v>1005</v>
      </c>
      <c r="KH1708" s="702"/>
      <c r="KI1708" s="702"/>
      <c r="KJ1708" s="702"/>
      <c r="KK1708" s="702"/>
      <c r="KL1708" s="702"/>
      <c r="KM1708" s="702"/>
      <c r="KN1708" s="702"/>
      <c r="KO1708" s="702"/>
      <c r="KP1708" s="702"/>
      <c r="KQ1708" s="702"/>
      <c r="KR1708" s="702"/>
      <c r="KS1708" s="702"/>
    </row>
    <row r="1709" spans="286:305" ht="21.75" thickBot="1" x14ac:dyDescent="0.4">
      <c r="KG1709" s="702"/>
      <c r="KH1709" s="2157" t="s">
        <v>37</v>
      </c>
      <c r="KI1709" s="2159"/>
      <c r="KJ1709" s="2159"/>
      <c r="KK1709" s="2158"/>
      <c r="KL1709" s="2157" t="s">
        <v>330</v>
      </c>
      <c r="KM1709" s="2159"/>
      <c r="KN1709" s="2159"/>
      <c r="KO1709" s="2158"/>
      <c r="KP1709" s="2157" t="s">
        <v>0</v>
      </c>
      <c r="KQ1709" s="2159"/>
      <c r="KR1709" s="2159"/>
      <c r="KS1709" s="2158"/>
    </row>
    <row r="1710" spans="286:305" ht="21" thickBot="1" x14ac:dyDescent="0.3">
      <c r="KG1710" s="2160" t="s">
        <v>121</v>
      </c>
      <c r="KH1710" s="2157" t="s">
        <v>331</v>
      </c>
      <c r="KI1710" s="2159"/>
      <c r="KJ1710" s="2158"/>
      <c r="KK1710" s="2175" t="s">
        <v>332</v>
      </c>
      <c r="KL1710" s="2157" t="s">
        <v>331</v>
      </c>
      <c r="KM1710" s="2159"/>
      <c r="KN1710" s="2158"/>
      <c r="KO1710" s="2175" t="s">
        <v>332</v>
      </c>
      <c r="KP1710" s="2157" t="s">
        <v>41</v>
      </c>
      <c r="KQ1710" s="2159"/>
      <c r="KR1710" s="2158"/>
      <c r="KS1710" s="2160" t="s">
        <v>40</v>
      </c>
    </row>
    <row r="1711" spans="286:305" ht="38.25" customHeight="1" thickBot="1" x14ac:dyDescent="0.3">
      <c r="KG1711" s="2161"/>
      <c r="KH1711" s="1234" t="s">
        <v>73</v>
      </c>
      <c r="KI1711" s="1234" t="s">
        <v>320</v>
      </c>
      <c r="KJ1711" s="1234" t="s">
        <v>187</v>
      </c>
      <c r="KK1711" s="2176"/>
      <c r="KL1711" s="1234" t="s">
        <v>73</v>
      </c>
      <c r="KM1711" s="1234" t="s">
        <v>320</v>
      </c>
      <c r="KN1711" s="1234" t="s">
        <v>187</v>
      </c>
      <c r="KO1711" s="2176"/>
      <c r="KP1711" s="1234" t="s">
        <v>73</v>
      </c>
      <c r="KQ1711" s="1234" t="s">
        <v>320</v>
      </c>
      <c r="KR1711" s="1234" t="s">
        <v>187</v>
      </c>
      <c r="KS1711" s="2161"/>
    </row>
    <row r="1712" spans="286:305" ht="24.75" customHeight="1" thickBot="1" x14ac:dyDescent="0.3">
      <c r="KG1712" s="1249" t="s">
        <v>6</v>
      </c>
      <c r="KH1712" s="734">
        <f>'PREMIER TRIMES.'!C2273</f>
        <v>0</v>
      </c>
      <c r="KI1712" s="735">
        <f>'PREMIER TRIMES.'!D2273</f>
        <v>0</v>
      </c>
      <c r="KJ1712" s="1234">
        <f>'PREMIER TRIMES.'!E2273</f>
        <v>0</v>
      </c>
      <c r="KK1712" s="735">
        <f>'PREMIER TRIMES.'!F2273</f>
        <v>0</v>
      </c>
      <c r="KL1712" s="734">
        <f>'PREMIER TRIMES.'!G2273</f>
        <v>0</v>
      </c>
      <c r="KM1712" s="735">
        <f>'PREMIER TRIMES.'!H2273</f>
        <v>0</v>
      </c>
      <c r="KN1712" s="1234">
        <f>'PREMIER TRIMES.'!I2273</f>
        <v>0</v>
      </c>
      <c r="KO1712" s="735">
        <f>'PREMIER TRIMES.'!J2273</f>
        <v>0</v>
      </c>
      <c r="KP1712" s="1234">
        <f>'PREMIER TRIMES.'!K2273</f>
        <v>0</v>
      </c>
      <c r="KQ1712" s="1234">
        <f>'PREMIER TRIMES.'!L2273</f>
        <v>0</v>
      </c>
      <c r="KR1712" s="1234">
        <f>'PREMIER TRIMES.'!M2273</f>
        <v>0</v>
      </c>
      <c r="KS1712" s="1234">
        <f>'PREMIER TRIMES.'!N2273</f>
        <v>0</v>
      </c>
    </row>
    <row r="1713" spans="293:305" ht="24.75" customHeight="1" thickBot="1" x14ac:dyDescent="0.3">
      <c r="KG1713" s="1249" t="s">
        <v>42</v>
      </c>
      <c r="KH1713" s="736">
        <f>'PREMIER TRIMES.'!C2274</f>
        <v>0</v>
      </c>
      <c r="KI1713" s="737">
        <f>'PREMIER TRIMES.'!D2274</f>
        <v>0</v>
      </c>
      <c r="KJ1713" s="1234">
        <f>'PREMIER TRIMES.'!E2274</f>
        <v>0</v>
      </c>
      <c r="KK1713" s="737">
        <f>'PREMIER TRIMES.'!F2274</f>
        <v>0</v>
      </c>
      <c r="KL1713" s="736">
        <f>'PREMIER TRIMES.'!G2274</f>
        <v>0</v>
      </c>
      <c r="KM1713" s="737">
        <f>'PREMIER TRIMES.'!H2274</f>
        <v>0</v>
      </c>
      <c r="KN1713" s="1234">
        <f>'PREMIER TRIMES.'!I2274</f>
        <v>0</v>
      </c>
      <c r="KO1713" s="737">
        <f>'PREMIER TRIMES.'!J2274</f>
        <v>0</v>
      </c>
      <c r="KP1713" s="1234">
        <f>'PREMIER TRIMES.'!K2274</f>
        <v>0</v>
      </c>
      <c r="KQ1713" s="1234">
        <f>'PREMIER TRIMES.'!L2274</f>
        <v>0</v>
      </c>
      <c r="KR1713" s="1234">
        <f>'PREMIER TRIMES.'!M2274</f>
        <v>0</v>
      </c>
      <c r="KS1713" s="1234">
        <f>'PREMIER TRIMES.'!N2274</f>
        <v>0</v>
      </c>
    </row>
    <row r="1714" spans="293:305" ht="24.75" customHeight="1" thickBot="1" x14ac:dyDescent="0.3">
      <c r="KG1714" s="1249" t="s">
        <v>7</v>
      </c>
      <c r="KH1714" s="736">
        <f>'PREMIER TRIMES.'!C2275</f>
        <v>0</v>
      </c>
      <c r="KI1714" s="737">
        <f>'PREMIER TRIMES.'!D2275</f>
        <v>0</v>
      </c>
      <c r="KJ1714" s="1234">
        <f>'PREMIER TRIMES.'!E2275</f>
        <v>0</v>
      </c>
      <c r="KK1714" s="738">
        <f>'PREMIER TRIMES.'!F2275</f>
        <v>0</v>
      </c>
      <c r="KL1714" s="736">
        <f>'PREMIER TRIMES.'!G2275</f>
        <v>0</v>
      </c>
      <c r="KM1714" s="737">
        <f>'PREMIER TRIMES.'!H2275</f>
        <v>0</v>
      </c>
      <c r="KN1714" s="1234">
        <f>'PREMIER TRIMES.'!I2275</f>
        <v>0</v>
      </c>
      <c r="KO1714" s="737">
        <f>'PREMIER TRIMES.'!J2275</f>
        <v>0</v>
      </c>
      <c r="KP1714" s="1234">
        <f>'PREMIER TRIMES.'!K2275</f>
        <v>0</v>
      </c>
      <c r="KQ1714" s="1234">
        <f>'PREMIER TRIMES.'!L2275</f>
        <v>0</v>
      </c>
      <c r="KR1714" s="1234">
        <f>'PREMIER TRIMES.'!M2275</f>
        <v>0</v>
      </c>
      <c r="KS1714" s="1234">
        <f>'PREMIER TRIMES.'!N2275</f>
        <v>0</v>
      </c>
    </row>
    <row r="1715" spans="293:305" ht="24.75" customHeight="1" thickBot="1" x14ac:dyDescent="0.3">
      <c r="KG1715" s="1249" t="s">
        <v>8</v>
      </c>
      <c r="KH1715" s="736">
        <f>'PREMIER TRIMES.'!C2276</f>
        <v>0</v>
      </c>
      <c r="KI1715" s="737">
        <f>'PREMIER TRIMES.'!D2276</f>
        <v>0</v>
      </c>
      <c r="KJ1715" s="1234">
        <f>'PREMIER TRIMES.'!E2276</f>
        <v>0</v>
      </c>
      <c r="KK1715" s="737">
        <f>'PREMIER TRIMES.'!F2276</f>
        <v>0</v>
      </c>
      <c r="KL1715" s="736">
        <f>'PREMIER TRIMES.'!G2276</f>
        <v>0</v>
      </c>
      <c r="KM1715" s="737">
        <f>'PREMIER TRIMES.'!H2276</f>
        <v>0</v>
      </c>
      <c r="KN1715" s="1234">
        <f>'PREMIER TRIMES.'!I2276</f>
        <v>0</v>
      </c>
      <c r="KO1715" s="737">
        <f>'PREMIER TRIMES.'!J2276</f>
        <v>0</v>
      </c>
      <c r="KP1715" s="1234">
        <f>'PREMIER TRIMES.'!K2276</f>
        <v>0</v>
      </c>
      <c r="KQ1715" s="1234">
        <f>'PREMIER TRIMES.'!L2276</f>
        <v>0</v>
      </c>
      <c r="KR1715" s="1234">
        <f>'PREMIER TRIMES.'!M2276</f>
        <v>0</v>
      </c>
      <c r="KS1715" s="1234">
        <f>'PREMIER TRIMES.'!N2276</f>
        <v>0</v>
      </c>
    </row>
    <row r="1716" spans="293:305" ht="24.75" customHeight="1" thickBot="1" x14ac:dyDescent="0.3">
      <c r="KG1716" s="1249" t="s">
        <v>9</v>
      </c>
      <c r="KH1716" s="736">
        <f>'PREMIER TRIMES.'!C2277</f>
        <v>0</v>
      </c>
      <c r="KI1716" s="737">
        <f>'PREMIER TRIMES.'!D2277</f>
        <v>0</v>
      </c>
      <c r="KJ1716" s="1234">
        <f>'PREMIER TRIMES.'!E2277</f>
        <v>0</v>
      </c>
      <c r="KK1716" s="737">
        <f>'PREMIER TRIMES.'!F2277</f>
        <v>0</v>
      </c>
      <c r="KL1716" s="736">
        <f>'PREMIER TRIMES.'!G2277</f>
        <v>0</v>
      </c>
      <c r="KM1716" s="737">
        <f>'PREMIER TRIMES.'!H2277</f>
        <v>0</v>
      </c>
      <c r="KN1716" s="1234">
        <f>'PREMIER TRIMES.'!I2277</f>
        <v>0</v>
      </c>
      <c r="KO1716" s="737">
        <f>'PREMIER TRIMES.'!J2277</f>
        <v>0</v>
      </c>
      <c r="KP1716" s="1234">
        <f>'PREMIER TRIMES.'!K2277</f>
        <v>0</v>
      </c>
      <c r="KQ1716" s="1234">
        <f>'PREMIER TRIMES.'!L2277</f>
        <v>0</v>
      </c>
      <c r="KR1716" s="1234">
        <f>'PREMIER TRIMES.'!M2277</f>
        <v>0</v>
      </c>
      <c r="KS1716" s="1234">
        <f>'PREMIER TRIMES.'!N2277</f>
        <v>0</v>
      </c>
    </row>
    <row r="1717" spans="293:305" ht="24.75" customHeight="1" thickBot="1" x14ac:dyDescent="0.3">
      <c r="KG1717" s="1249" t="s">
        <v>43</v>
      </c>
      <c r="KH1717" s="736">
        <f>'PREMIER TRIMES.'!C2278</f>
        <v>0</v>
      </c>
      <c r="KI1717" s="737">
        <f>'PREMIER TRIMES.'!D2278</f>
        <v>0</v>
      </c>
      <c r="KJ1717" s="1234">
        <f>'PREMIER TRIMES.'!E2278</f>
        <v>0</v>
      </c>
      <c r="KK1717" s="737">
        <f>'PREMIER TRIMES.'!F2278</f>
        <v>0</v>
      </c>
      <c r="KL1717" s="736">
        <f>'PREMIER TRIMES.'!G2278</f>
        <v>0</v>
      </c>
      <c r="KM1717" s="737">
        <f>'PREMIER TRIMES.'!H2278</f>
        <v>0</v>
      </c>
      <c r="KN1717" s="1234">
        <f>'PREMIER TRIMES.'!I2278</f>
        <v>0</v>
      </c>
      <c r="KO1717" s="737">
        <f>'PREMIER TRIMES.'!J2278</f>
        <v>0</v>
      </c>
      <c r="KP1717" s="1234">
        <f>'PREMIER TRIMES.'!K2278</f>
        <v>0</v>
      </c>
      <c r="KQ1717" s="1234">
        <f>'PREMIER TRIMES.'!L2278</f>
        <v>0</v>
      </c>
      <c r="KR1717" s="1234">
        <f>'PREMIER TRIMES.'!M2278</f>
        <v>0</v>
      </c>
      <c r="KS1717" s="1234">
        <f>'PREMIER TRIMES.'!N2278</f>
        <v>0</v>
      </c>
    </row>
    <row r="1718" spans="293:305" ht="24.75" customHeight="1" thickBot="1" x14ac:dyDescent="0.3">
      <c r="KG1718" s="1249" t="s">
        <v>44</v>
      </c>
      <c r="KH1718" s="736">
        <f>'PREMIER TRIMES.'!C2279</f>
        <v>0</v>
      </c>
      <c r="KI1718" s="737">
        <f>'PREMIER TRIMES.'!D2279</f>
        <v>0</v>
      </c>
      <c r="KJ1718" s="1234">
        <f>'PREMIER TRIMES.'!E2279</f>
        <v>0</v>
      </c>
      <c r="KK1718" s="737">
        <f>'PREMIER TRIMES.'!F2279</f>
        <v>0</v>
      </c>
      <c r="KL1718" s="736">
        <f>'PREMIER TRIMES.'!G2279</f>
        <v>0</v>
      </c>
      <c r="KM1718" s="737">
        <f>'PREMIER TRIMES.'!H2279</f>
        <v>0</v>
      </c>
      <c r="KN1718" s="1234">
        <f>'PREMIER TRIMES.'!I2279</f>
        <v>0</v>
      </c>
      <c r="KO1718" s="737">
        <f>'PREMIER TRIMES.'!J2279</f>
        <v>0</v>
      </c>
      <c r="KP1718" s="1234">
        <f>'PREMIER TRIMES.'!K2279</f>
        <v>0</v>
      </c>
      <c r="KQ1718" s="1234">
        <f>'PREMIER TRIMES.'!L2279</f>
        <v>0</v>
      </c>
      <c r="KR1718" s="1234">
        <f>'PREMIER TRIMES.'!M2279</f>
        <v>0</v>
      </c>
      <c r="KS1718" s="1234">
        <f>'PREMIER TRIMES.'!N2279</f>
        <v>0</v>
      </c>
    </row>
    <row r="1719" spans="293:305" ht="24.75" customHeight="1" thickBot="1" x14ac:dyDescent="0.3">
      <c r="KG1719" s="1249" t="s">
        <v>10</v>
      </c>
      <c r="KH1719" s="736">
        <f>'PREMIER TRIMES.'!C2280</f>
        <v>0</v>
      </c>
      <c r="KI1719" s="737">
        <f>'PREMIER TRIMES.'!D2280</f>
        <v>0</v>
      </c>
      <c r="KJ1719" s="1234">
        <f>'PREMIER TRIMES.'!E2280</f>
        <v>0</v>
      </c>
      <c r="KK1719" s="737">
        <f>'PREMIER TRIMES.'!F2280</f>
        <v>0</v>
      </c>
      <c r="KL1719" s="736">
        <f>'PREMIER TRIMES.'!G2280</f>
        <v>0</v>
      </c>
      <c r="KM1719" s="737">
        <f>'PREMIER TRIMES.'!H2280</f>
        <v>0</v>
      </c>
      <c r="KN1719" s="1234">
        <f>'PREMIER TRIMES.'!I2280</f>
        <v>0</v>
      </c>
      <c r="KO1719" s="737">
        <f>'PREMIER TRIMES.'!J2280</f>
        <v>0</v>
      </c>
      <c r="KP1719" s="1234">
        <f>'PREMIER TRIMES.'!K2280</f>
        <v>0</v>
      </c>
      <c r="KQ1719" s="1234">
        <f>'PREMIER TRIMES.'!L2280</f>
        <v>0</v>
      </c>
      <c r="KR1719" s="1234">
        <f>'PREMIER TRIMES.'!M2280</f>
        <v>0</v>
      </c>
      <c r="KS1719" s="1234">
        <f>'PREMIER TRIMES.'!N2280</f>
        <v>0</v>
      </c>
    </row>
    <row r="1720" spans="293:305" ht="24.75" customHeight="1" thickBot="1" x14ac:dyDescent="0.3">
      <c r="KG1720" s="1249" t="s">
        <v>45</v>
      </c>
      <c r="KH1720" s="736">
        <f>'PREMIER TRIMES.'!C2281</f>
        <v>0</v>
      </c>
      <c r="KI1720" s="737">
        <f>'PREMIER TRIMES.'!D2281</f>
        <v>0</v>
      </c>
      <c r="KJ1720" s="1234">
        <f>'PREMIER TRIMES.'!E2281</f>
        <v>0</v>
      </c>
      <c r="KK1720" s="737">
        <f>'PREMIER TRIMES.'!F2281</f>
        <v>0</v>
      </c>
      <c r="KL1720" s="736">
        <f>'PREMIER TRIMES.'!G2281</f>
        <v>0</v>
      </c>
      <c r="KM1720" s="737">
        <f>'PREMIER TRIMES.'!H2281</f>
        <v>0</v>
      </c>
      <c r="KN1720" s="1234">
        <f>'PREMIER TRIMES.'!I2281</f>
        <v>0</v>
      </c>
      <c r="KO1720" s="737">
        <f>'PREMIER TRIMES.'!J2281</f>
        <v>0</v>
      </c>
      <c r="KP1720" s="1234">
        <f>'PREMIER TRIMES.'!K2281</f>
        <v>0</v>
      </c>
      <c r="KQ1720" s="1234">
        <f>'PREMIER TRIMES.'!L2281</f>
        <v>0</v>
      </c>
      <c r="KR1720" s="1234">
        <f>'PREMIER TRIMES.'!M2281</f>
        <v>0</v>
      </c>
      <c r="KS1720" s="1234">
        <f>'PREMIER TRIMES.'!N2281</f>
        <v>0</v>
      </c>
    </row>
    <row r="1721" spans="293:305" ht="24.75" customHeight="1" thickBot="1" x14ac:dyDescent="0.3">
      <c r="KG1721" s="1249" t="s">
        <v>11</v>
      </c>
      <c r="KH1721" s="736">
        <f>'PREMIER TRIMES.'!C2282</f>
        <v>0</v>
      </c>
      <c r="KI1721" s="737">
        <f>'PREMIER TRIMES.'!D2282</f>
        <v>0</v>
      </c>
      <c r="KJ1721" s="1234">
        <f>'PREMIER TRIMES.'!E2282</f>
        <v>0</v>
      </c>
      <c r="KK1721" s="737">
        <f>'PREMIER TRIMES.'!F2282</f>
        <v>0</v>
      </c>
      <c r="KL1721" s="736">
        <f>'PREMIER TRIMES.'!G2282</f>
        <v>0</v>
      </c>
      <c r="KM1721" s="737">
        <f>'PREMIER TRIMES.'!H2282</f>
        <v>0</v>
      </c>
      <c r="KN1721" s="1234">
        <f>'PREMIER TRIMES.'!I2282</f>
        <v>0</v>
      </c>
      <c r="KO1721" s="737">
        <f>'PREMIER TRIMES.'!J2282</f>
        <v>0</v>
      </c>
      <c r="KP1721" s="1234">
        <f>'PREMIER TRIMES.'!K2282</f>
        <v>0</v>
      </c>
      <c r="KQ1721" s="1234">
        <f>'PREMIER TRIMES.'!L2282</f>
        <v>0</v>
      </c>
      <c r="KR1721" s="1234">
        <f>'PREMIER TRIMES.'!M2282</f>
        <v>0</v>
      </c>
      <c r="KS1721" s="1234">
        <f>'PREMIER TRIMES.'!N2282</f>
        <v>0</v>
      </c>
    </row>
    <row r="1722" spans="293:305" ht="24.75" customHeight="1" thickBot="1" x14ac:dyDescent="0.3">
      <c r="KG1722" s="1249" t="s">
        <v>46</v>
      </c>
      <c r="KH1722" s="736">
        <f>'PREMIER TRIMES.'!C2283</f>
        <v>0</v>
      </c>
      <c r="KI1722" s="737">
        <f>'PREMIER TRIMES.'!D2283</f>
        <v>0</v>
      </c>
      <c r="KJ1722" s="1234">
        <f>'PREMIER TRIMES.'!E2283</f>
        <v>0</v>
      </c>
      <c r="KK1722" s="737">
        <f>'PREMIER TRIMES.'!F2283</f>
        <v>0</v>
      </c>
      <c r="KL1722" s="736">
        <f>'PREMIER TRIMES.'!G2283</f>
        <v>0</v>
      </c>
      <c r="KM1722" s="737">
        <f>'PREMIER TRIMES.'!H2283</f>
        <v>0</v>
      </c>
      <c r="KN1722" s="1234">
        <f>'PREMIER TRIMES.'!I2283</f>
        <v>0</v>
      </c>
      <c r="KO1722" s="737">
        <f>'PREMIER TRIMES.'!J2283</f>
        <v>0</v>
      </c>
      <c r="KP1722" s="1234">
        <f>'PREMIER TRIMES.'!K2283</f>
        <v>0</v>
      </c>
      <c r="KQ1722" s="1234">
        <f>'PREMIER TRIMES.'!L2283</f>
        <v>0</v>
      </c>
      <c r="KR1722" s="1234">
        <f>'PREMIER TRIMES.'!M2283</f>
        <v>0</v>
      </c>
      <c r="KS1722" s="1234">
        <f>'PREMIER TRIMES.'!N2283</f>
        <v>0</v>
      </c>
    </row>
    <row r="1723" spans="293:305" ht="24.75" customHeight="1" thickBot="1" x14ac:dyDescent="0.3">
      <c r="KG1723" s="1249" t="s">
        <v>47</v>
      </c>
      <c r="KH1723" s="736">
        <f>'PREMIER TRIMES.'!C2284</f>
        <v>0</v>
      </c>
      <c r="KI1723" s="737">
        <f>'PREMIER TRIMES.'!D2284</f>
        <v>0</v>
      </c>
      <c r="KJ1723" s="1234">
        <f>'PREMIER TRIMES.'!E2284</f>
        <v>0</v>
      </c>
      <c r="KK1723" s="737">
        <f>'PREMIER TRIMES.'!F2284</f>
        <v>0</v>
      </c>
      <c r="KL1723" s="736">
        <f>'PREMIER TRIMES.'!G2284</f>
        <v>0</v>
      </c>
      <c r="KM1723" s="737">
        <f>'PREMIER TRIMES.'!H2284</f>
        <v>0</v>
      </c>
      <c r="KN1723" s="1234">
        <f>'PREMIER TRIMES.'!I2284</f>
        <v>0</v>
      </c>
      <c r="KO1723" s="737">
        <f>'PREMIER TRIMES.'!J2284</f>
        <v>0</v>
      </c>
      <c r="KP1723" s="1234">
        <f>'PREMIER TRIMES.'!K2284</f>
        <v>0</v>
      </c>
      <c r="KQ1723" s="1234">
        <f>'PREMIER TRIMES.'!L2284</f>
        <v>0</v>
      </c>
      <c r="KR1723" s="1234">
        <f>'PREMIER TRIMES.'!M2284</f>
        <v>0</v>
      </c>
      <c r="KS1723" s="1234">
        <f>'PREMIER TRIMES.'!N2284</f>
        <v>0</v>
      </c>
    </row>
    <row r="1724" spans="293:305" ht="24.75" customHeight="1" thickBot="1" x14ac:dyDescent="0.3">
      <c r="KG1724" s="1249" t="s">
        <v>48</v>
      </c>
      <c r="KH1724" s="736">
        <f>'PREMIER TRIMES.'!C2285</f>
        <v>0</v>
      </c>
      <c r="KI1724" s="737">
        <f>'PREMIER TRIMES.'!D2285</f>
        <v>0</v>
      </c>
      <c r="KJ1724" s="1234">
        <f>'PREMIER TRIMES.'!E2285</f>
        <v>0</v>
      </c>
      <c r="KK1724" s="737">
        <f>'PREMIER TRIMES.'!F2285</f>
        <v>0</v>
      </c>
      <c r="KL1724" s="736">
        <f>'PREMIER TRIMES.'!G2285</f>
        <v>0</v>
      </c>
      <c r="KM1724" s="737">
        <f>'PREMIER TRIMES.'!H2285</f>
        <v>0</v>
      </c>
      <c r="KN1724" s="1234">
        <f>'PREMIER TRIMES.'!I2285</f>
        <v>0</v>
      </c>
      <c r="KO1724" s="737">
        <f>'PREMIER TRIMES.'!J2285</f>
        <v>0</v>
      </c>
      <c r="KP1724" s="1234">
        <f>'PREMIER TRIMES.'!K2285</f>
        <v>0</v>
      </c>
      <c r="KQ1724" s="1234">
        <f>'PREMIER TRIMES.'!L2285</f>
        <v>0</v>
      </c>
      <c r="KR1724" s="1234">
        <f>'PREMIER TRIMES.'!M2285</f>
        <v>0</v>
      </c>
      <c r="KS1724" s="1234">
        <f>'PREMIER TRIMES.'!N2285</f>
        <v>0</v>
      </c>
    </row>
    <row r="1725" spans="293:305" ht="24.75" customHeight="1" thickBot="1" x14ac:dyDescent="0.3">
      <c r="KG1725" s="1249" t="s">
        <v>49</v>
      </c>
      <c r="KH1725" s="736">
        <f>'PREMIER TRIMES.'!C2286</f>
        <v>0</v>
      </c>
      <c r="KI1725" s="737">
        <f>'PREMIER TRIMES.'!D2286</f>
        <v>0</v>
      </c>
      <c r="KJ1725" s="1234">
        <f>'PREMIER TRIMES.'!E2286</f>
        <v>0</v>
      </c>
      <c r="KK1725" s="737">
        <f>'PREMIER TRIMES.'!F2286</f>
        <v>0</v>
      </c>
      <c r="KL1725" s="736">
        <f>'PREMIER TRIMES.'!G2286</f>
        <v>0</v>
      </c>
      <c r="KM1725" s="737">
        <f>'PREMIER TRIMES.'!H2286</f>
        <v>0</v>
      </c>
      <c r="KN1725" s="1234">
        <f>'PREMIER TRIMES.'!I2286</f>
        <v>0</v>
      </c>
      <c r="KO1725" s="737">
        <f>'PREMIER TRIMES.'!J2286</f>
        <v>0</v>
      </c>
      <c r="KP1725" s="1234">
        <f>'PREMIER TRIMES.'!K2286</f>
        <v>0</v>
      </c>
      <c r="KQ1725" s="1234">
        <f>'PREMIER TRIMES.'!L2286</f>
        <v>0</v>
      </c>
      <c r="KR1725" s="1234">
        <f>'PREMIER TRIMES.'!M2286</f>
        <v>0</v>
      </c>
      <c r="KS1725" s="1234">
        <f>'PREMIER TRIMES.'!N2286</f>
        <v>0</v>
      </c>
    </row>
    <row r="1726" spans="293:305" ht="24.75" customHeight="1" thickBot="1" x14ac:dyDescent="0.3">
      <c r="KG1726" s="1249" t="s">
        <v>50</v>
      </c>
      <c r="KH1726" s="736">
        <f>'PREMIER TRIMES.'!C2287</f>
        <v>0</v>
      </c>
      <c r="KI1726" s="737">
        <f>'PREMIER TRIMES.'!D2287</f>
        <v>0</v>
      </c>
      <c r="KJ1726" s="1234">
        <f>'PREMIER TRIMES.'!E2287</f>
        <v>0</v>
      </c>
      <c r="KK1726" s="737">
        <f>'PREMIER TRIMES.'!F2287</f>
        <v>0</v>
      </c>
      <c r="KL1726" s="736">
        <f>'PREMIER TRIMES.'!G2287</f>
        <v>0</v>
      </c>
      <c r="KM1726" s="737">
        <f>'PREMIER TRIMES.'!H2287</f>
        <v>0</v>
      </c>
      <c r="KN1726" s="1234">
        <f>'PREMIER TRIMES.'!I2287</f>
        <v>0</v>
      </c>
      <c r="KO1726" s="737">
        <f>'PREMIER TRIMES.'!J2287</f>
        <v>0</v>
      </c>
      <c r="KP1726" s="1234">
        <f>'PREMIER TRIMES.'!K2287</f>
        <v>0</v>
      </c>
      <c r="KQ1726" s="1234">
        <f>'PREMIER TRIMES.'!L2287</f>
        <v>0</v>
      </c>
      <c r="KR1726" s="1234">
        <f>'PREMIER TRIMES.'!M2287</f>
        <v>0</v>
      </c>
      <c r="KS1726" s="1234">
        <f>'PREMIER TRIMES.'!N2287</f>
        <v>0</v>
      </c>
    </row>
    <row r="1727" spans="293:305" ht="24.75" customHeight="1" thickBot="1" x14ac:dyDescent="0.3">
      <c r="KG1727" s="1249" t="s">
        <v>51</v>
      </c>
      <c r="KH1727" s="736">
        <f>'PREMIER TRIMES.'!C2288</f>
        <v>0</v>
      </c>
      <c r="KI1727" s="737">
        <f>'PREMIER TRIMES.'!D2288</f>
        <v>0</v>
      </c>
      <c r="KJ1727" s="1234">
        <f>'PREMIER TRIMES.'!E2288</f>
        <v>0</v>
      </c>
      <c r="KK1727" s="737">
        <f>'PREMIER TRIMES.'!F2288</f>
        <v>0</v>
      </c>
      <c r="KL1727" s="736">
        <f>'PREMIER TRIMES.'!G2288</f>
        <v>0</v>
      </c>
      <c r="KM1727" s="737">
        <f>'PREMIER TRIMES.'!H2288</f>
        <v>0</v>
      </c>
      <c r="KN1727" s="1234">
        <f>'PREMIER TRIMES.'!I2288</f>
        <v>0</v>
      </c>
      <c r="KO1727" s="737">
        <f>'PREMIER TRIMES.'!J2288</f>
        <v>0</v>
      </c>
      <c r="KP1727" s="1234">
        <f>'PREMIER TRIMES.'!K2288</f>
        <v>0</v>
      </c>
      <c r="KQ1727" s="1234">
        <f>'PREMIER TRIMES.'!L2288</f>
        <v>0</v>
      </c>
      <c r="KR1727" s="1234">
        <f>'PREMIER TRIMES.'!M2288</f>
        <v>0</v>
      </c>
      <c r="KS1727" s="1234">
        <f>'PREMIER TRIMES.'!N2288</f>
        <v>0</v>
      </c>
    </row>
    <row r="1728" spans="293:305" ht="24.75" customHeight="1" thickBot="1" x14ac:dyDescent="0.3">
      <c r="KG1728" s="1249" t="s">
        <v>52</v>
      </c>
      <c r="KH1728" s="736">
        <f>'PREMIER TRIMES.'!C2289</f>
        <v>0</v>
      </c>
      <c r="KI1728" s="737">
        <f>'PREMIER TRIMES.'!D2289</f>
        <v>0</v>
      </c>
      <c r="KJ1728" s="1234">
        <f>'PREMIER TRIMES.'!E2289</f>
        <v>0</v>
      </c>
      <c r="KK1728" s="737">
        <f>'PREMIER TRIMES.'!F2289</f>
        <v>0</v>
      </c>
      <c r="KL1728" s="736">
        <f>'PREMIER TRIMES.'!G2289</f>
        <v>0</v>
      </c>
      <c r="KM1728" s="737">
        <f>'PREMIER TRIMES.'!H2289</f>
        <v>0</v>
      </c>
      <c r="KN1728" s="1234">
        <f>'PREMIER TRIMES.'!I2289</f>
        <v>0</v>
      </c>
      <c r="KO1728" s="737">
        <f>'PREMIER TRIMES.'!J2289</f>
        <v>0</v>
      </c>
      <c r="KP1728" s="1234">
        <f>'PREMIER TRIMES.'!K2289</f>
        <v>0</v>
      </c>
      <c r="KQ1728" s="1234">
        <f>'PREMIER TRIMES.'!L2289</f>
        <v>0</v>
      </c>
      <c r="KR1728" s="1234">
        <f>'PREMIER TRIMES.'!M2289</f>
        <v>0</v>
      </c>
      <c r="KS1728" s="1234">
        <f>'PREMIER TRIMES.'!N2289</f>
        <v>0</v>
      </c>
    </row>
    <row r="1729" spans="293:313" ht="24.75" customHeight="1" thickBot="1" x14ac:dyDescent="0.3">
      <c r="KG1729" s="1249" t="s">
        <v>53</v>
      </c>
      <c r="KH1729" s="736">
        <f>'PREMIER TRIMES.'!C2290</f>
        <v>0</v>
      </c>
      <c r="KI1729" s="737">
        <f>'PREMIER TRIMES.'!D2290</f>
        <v>0</v>
      </c>
      <c r="KJ1729" s="1234">
        <f>'PREMIER TRIMES.'!E2290</f>
        <v>0</v>
      </c>
      <c r="KK1729" s="737">
        <f>'PREMIER TRIMES.'!F2290</f>
        <v>0</v>
      </c>
      <c r="KL1729" s="736">
        <f>'PREMIER TRIMES.'!G2290</f>
        <v>0</v>
      </c>
      <c r="KM1729" s="737">
        <f>'PREMIER TRIMES.'!H2290</f>
        <v>0</v>
      </c>
      <c r="KN1729" s="1234">
        <f>'PREMIER TRIMES.'!I2290</f>
        <v>0</v>
      </c>
      <c r="KO1729" s="737">
        <f>'PREMIER TRIMES.'!J2290</f>
        <v>0</v>
      </c>
      <c r="KP1729" s="1234">
        <f>'PREMIER TRIMES.'!K2290</f>
        <v>0</v>
      </c>
      <c r="KQ1729" s="1234">
        <f>'PREMIER TRIMES.'!L2290</f>
        <v>0</v>
      </c>
      <c r="KR1729" s="1234">
        <f>'PREMIER TRIMES.'!M2290</f>
        <v>0</v>
      </c>
      <c r="KS1729" s="1234">
        <f>'PREMIER TRIMES.'!N2290</f>
        <v>0</v>
      </c>
    </row>
    <row r="1730" spans="293:313" ht="24.75" customHeight="1" thickBot="1" x14ac:dyDescent="0.3">
      <c r="KG1730" s="1249" t="s">
        <v>0</v>
      </c>
      <c r="KH1730" s="1233">
        <f>'PREMIER TRIMES.'!C2291</f>
        <v>0</v>
      </c>
      <c r="KI1730" s="1233">
        <f>'PREMIER TRIMES.'!D2291</f>
        <v>0</v>
      </c>
      <c r="KJ1730" s="1233">
        <f>'PREMIER TRIMES.'!E2291</f>
        <v>0</v>
      </c>
      <c r="KK1730" s="1233">
        <f>'PREMIER TRIMES.'!F2291</f>
        <v>0</v>
      </c>
      <c r="KL1730" s="1233">
        <f>'PREMIER TRIMES.'!G2291</f>
        <v>0</v>
      </c>
      <c r="KM1730" s="1233">
        <f>'PREMIER TRIMES.'!H2291</f>
        <v>0</v>
      </c>
      <c r="KN1730" s="1233">
        <f>'PREMIER TRIMES.'!I2291</f>
        <v>0</v>
      </c>
      <c r="KO1730" s="1233">
        <f>'PREMIER TRIMES.'!J2291</f>
        <v>0</v>
      </c>
      <c r="KP1730" s="1233">
        <f>'PREMIER TRIMES.'!K2291</f>
        <v>0</v>
      </c>
      <c r="KQ1730" s="1233">
        <f>'PREMIER TRIMES.'!L2291</f>
        <v>0</v>
      </c>
      <c r="KR1730" s="1233">
        <f>'PREMIER TRIMES.'!M2291</f>
        <v>0</v>
      </c>
      <c r="KS1730" s="1233">
        <f>'PREMIER TRIMES.'!N2291</f>
        <v>0</v>
      </c>
    </row>
    <row r="1731" spans="293:313" ht="21.75" thickBot="1" x14ac:dyDescent="0.4">
      <c r="KG1731" s="702"/>
      <c r="KH1731" s="702"/>
      <c r="KI1731" s="702"/>
      <c r="KJ1731" s="702"/>
      <c r="KK1731" s="702"/>
      <c r="KL1731" s="702"/>
      <c r="KM1731" s="702"/>
      <c r="KN1731" s="702"/>
      <c r="KO1731" s="702"/>
      <c r="KP1731" s="702"/>
      <c r="KQ1731" s="702"/>
      <c r="KR1731" s="702"/>
      <c r="KS1731" s="702"/>
    </row>
    <row r="1732" spans="293:313" ht="21.75" thickBot="1" x14ac:dyDescent="0.3">
      <c r="KG1732" s="701" t="s">
        <v>91</v>
      </c>
      <c r="KH1732" s="2042">
        <f>'PREMIER TRIMES.'!C2293</f>
        <v>0</v>
      </c>
      <c r="KI1732" s="2043"/>
      <c r="KJ1732" s="2043"/>
      <c r="KK1732" s="2043"/>
      <c r="KL1732" s="2043"/>
      <c r="KM1732" s="2043"/>
      <c r="KN1732" s="2043"/>
      <c r="KO1732" s="2043"/>
      <c r="KP1732" s="2043"/>
      <c r="KQ1732" s="2043"/>
      <c r="KR1732" s="2043"/>
      <c r="KS1732" s="2044"/>
    </row>
    <row r="1733" spans="293:313" ht="117.75" customHeight="1" thickBot="1" x14ac:dyDescent="0.4">
      <c r="KG1733" s="702"/>
      <c r="KH1733" s="2048"/>
      <c r="KI1733" s="2049"/>
      <c r="KJ1733" s="2049"/>
      <c r="KK1733" s="2049"/>
      <c r="KL1733" s="2049"/>
      <c r="KM1733" s="2049"/>
      <c r="KN1733" s="2049"/>
      <c r="KO1733" s="2049"/>
      <c r="KP1733" s="2049"/>
      <c r="KQ1733" s="2049"/>
      <c r="KR1733" s="2049"/>
      <c r="KS1733" s="2050"/>
    </row>
    <row r="1734" spans="293:313" x14ac:dyDescent="0.25">
      <c r="KT1734" s="666"/>
    </row>
    <row r="1735" spans="293:313" ht="21" x14ac:dyDescent="0.35">
      <c r="KU1735" s="699" t="s">
        <v>1006</v>
      </c>
      <c r="KV1735" s="702"/>
      <c r="KW1735" s="702"/>
      <c r="KX1735" s="702"/>
      <c r="KY1735" s="702"/>
      <c r="KZ1735" s="702"/>
      <c r="LA1735" s="712">
        <v>33</v>
      </c>
    </row>
    <row r="1736" spans="293:313" ht="21" x14ac:dyDescent="0.35">
      <c r="KU1736" s="699" t="s">
        <v>986</v>
      </c>
      <c r="KV1736" s="702"/>
      <c r="KW1736" s="702"/>
      <c r="KX1736" s="702"/>
      <c r="KY1736" s="702"/>
      <c r="KZ1736" s="702"/>
      <c r="LA1736" s="702"/>
    </row>
    <row r="1737" spans="293:313" ht="21.75" thickBot="1" x14ac:dyDescent="0.4">
      <c r="KU1737" s="699"/>
      <c r="KV1737" s="702"/>
      <c r="KW1737" s="702"/>
      <c r="KX1737" s="702"/>
      <c r="KY1737" s="702"/>
      <c r="KZ1737" s="702"/>
      <c r="LA1737" s="702"/>
    </row>
    <row r="1738" spans="293:313" ht="21" thickBot="1" x14ac:dyDescent="0.3">
      <c r="KU1738" s="1236" t="s">
        <v>1</v>
      </c>
      <c r="KV1738" s="1242" t="s">
        <v>152</v>
      </c>
      <c r="KW1738" s="1242" t="s">
        <v>151</v>
      </c>
      <c r="KX1738" s="1242" t="s">
        <v>30</v>
      </c>
      <c r="KY1738" s="1242" t="s">
        <v>299</v>
      </c>
      <c r="KZ1738" s="1242" t="s">
        <v>315</v>
      </c>
      <c r="LA1738" s="1242" t="s">
        <v>58</v>
      </c>
    </row>
    <row r="1739" spans="293:313" ht="28.5" customHeight="1" thickBot="1" x14ac:dyDescent="0.3">
      <c r="KU1739" s="1484">
        <f>'PREMIER TRIMES.'!B2301</f>
        <v>0</v>
      </c>
      <c r="KV1739" s="293">
        <f>'PREMIER TRIMES.'!C2301</f>
        <v>0</v>
      </c>
      <c r="KW1739" s="293">
        <f>'PREMIER TRIMES.'!D2301</f>
        <v>0</v>
      </c>
      <c r="KX1739" s="293">
        <f>'PREMIER TRIMES.'!E2301</f>
        <v>0</v>
      </c>
      <c r="KY1739" s="293">
        <f>'PREMIER TRIMES.'!F2301</f>
        <v>0</v>
      </c>
      <c r="KZ1739" s="338">
        <f>'PREMIER TRIMES.'!G2301</f>
        <v>0</v>
      </c>
      <c r="LA1739" s="293">
        <f>'PREMIER TRIMES.'!H2301</f>
        <v>0</v>
      </c>
    </row>
    <row r="1740" spans="293:313" ht="28.5" customHeight="1" thickBot="1" x14ac:dyDescent="0.3">
      <c r="KU1740" s="1484">
        <f>'PREMIER TRIMES.'!B2302</f>
        <v>0</v>
      </c>
      <c r="KV1740" s="293">
        <f>'PREMIER TRIMES.'!C2302</f>
        <v>0</v>
      </c>
      <c r="KW1740" s="293">
        <f>'PREMIER TRIMES.'!D2302</f>
        <v>0</v>
      </c>
      <c r="KX1740" s="293">
        <f>'PREMIER TRIMES.'!E2302</f>
        <v>0</v>
      </c>
      <c r="KY1740" s="293">
        <f>'PREMIER TRIMES.'!F2302</f>
        <v>0</v>
      </c>
      <c r="KZ1740" s="338">
        <f>'PREMIER TRIMES.'!G2302</f>
        <v>0</v>
      </c>
      <c r="LA1740" s="293">
        <f>'PREMIER TRIMES.'!H2302</f>
        <v>0</v>
      </c>
    </row>
    <row r="1741" spans="293:313" ht="28.5" customHeight="1" thickBot="1" x14ac:dyDescent="0.3">
      <c r="KU1741" s="1484">
        <f>'PREMIER TRIMES.'!B2303</f>
        <v>0</v>
      </c>
      <c r="KV1741" s="293">
        <f>'PREMIER TRIMES.'!C2303</f>
        <v>0</v>
      </c>
      <c r="KW1741" s="293">
        <f>'PREMIER TRIMES.'!D2303</f>
        <v>0</v>
      </c>
      <c r="KX1741" s="293">
        <f>'PREMIER TRIMES.'!E2303</f>
        <v>0</v>
      </c>
      <c r="KY1741" s="293">
        <f>'PREMIER TRIMES.'!F2303</f>
        <v>0</v>
      </c>
      <c r="KZ1741" s="338">
        <f>'PREMIER TRIMES.'!G2303</f>
        <v>0</v>
      </c>
      <c r="LA1741" s="293">
        <f>'PREMIER TRIMES.'!H2303</f>
        <v>0</v>
      </c>
    </row>
    <row r="1742" spans="293:313" ht="28.5" customHeight="1" thickBot="1" x14ac:dyDescent="0.3">
      <c r="KU1742" s="1484">
        <f>'PREMIER TRIMES.'!B2304</f>
        <v>0</v>
      </c>
      <c r="KV1742" s="293">
        <f>'PREMIER TRIMES.'!C2304</f>
        <v>0</v>
      </c>
      <c r="KW1742" s="293">
        <f>'PREMIER TRIMES.'!D2304</f>
        <v>0</v>
      </c>
      <c r="KX1742" s="293">
        <f>'PREMIER TRIMES.'!E2304</f>
        <v>0</v>
      </c>
      <c r="KY1742" s="293">
        <f>'PREMIER TRIMES.'!F2304</f>
        <v>0</v>
      </c>
      <c r="KZ1742" s="338">
        <f>'PREMIER TRIMES.'!G2304</f>
        <v>0</v>
      </c>
      <c r="LA1742" s="293">
        <f>'PREMIER TRIMES.'!H2304</f>
        <v>0</v>
      </c>
    </row>
    <row r="1743" spans="293:313" ht="28.5" customHeight="1" thickBot="1" x14ac:dyDescent="0.3">
      <c r="KU1743" s="1484">
        <f>'PREMIER TRIMES.'!B2305</f>
        <v>0</v>
      </c>
      <c r="KV1743" s="293">
        <f>'PREMIER TRIMES.'!C2305</f>
        <v>0</v>
      </c>
      <c r="KW1743" s="293">
        <f>'PREMIER TRIMES.'!D2305</f>
        <v>0</v>
      </c>
      <c r="KX1743" s="293">
        <f>'PREMIER TRIMES.'!E2305</f>
        <v>0</v>
      </c>
      <c r="KY1743" s="293">
        <f>'PREMIER TRIMES.'!F2305</f>
        <v>0</v>
      </c>
      <c r="KZ1743" s="338">
        <f>'PREMIER TRIMES.'!G2305</f>
        <v>0</v>
      </c>
      <c r="LA1743" s="293">
        <f>'PREMIER TRIMES.'!H2305</f>
        <v>0</v>
      </c>
    </row>
    <row r="1744" spans="293:313" ht="28.5" customHeight="1" thickBot="1" x14ac:dyDescent="0.3">
      <c r="KU1744" s="1484">
        <f>'PREMIER TRIMES.'!B2306</f>
        <v>0</v>
      </c>
      <c r="KV1744" s="293">
        <f>'PREMIER TRIMES.'!C2306</f>
        <v>0</v>
      </c>
      <c r="KW1744" s="293">
        <f>'PREMIER TRIMES.'!D2306</f>
        <v>0</v>
      </c>
      <c r="KX1744" s="293">
        <f>'PREMIER TRIMES.'!E2306</f>
        <v>0</v>
      </c>
      <c r="KY1744" s="293">
        <f>'PREMIER TRIMES.'!F2306</f>
        <v>0</v>
      </c>
      <c r="KZ1744" s="338">
        <f>'PREMIER TRIMES.'!G2306</f>
        <v>0</v>
      </c>
      <c r="LA1744" s="293">
        <f>'PREMIER TRIMES.'!H2306</f>
        <v>0</v>
      </c>
    </row>
    <row r="1745" spans="307:313" ht="28.5" customHeight="1" thickBot="1" x14ac:dyDescent="0.3">
      <c r="KU1745" s="1484">
        <f>'PREMIER TRIMES.'!B2307</f>
        <v>0</v>
      </c>
      <c r="KV1745" s="293">
        <f>'PREMIER TRIMES.'!C2307</f>
        <v>0</v>
      </c>
      <c r="KW1745" s="293">
        <f>'PREMIER TRIMES.'!D2307</f>
        <v>0</v>
      </c>
      <c r="KX1745" s="293">
        <f>'PREMIER TRIMES.'!E2307</f>
        <v>0</v>
      </c>
      <c r="KY1745" s="293">
        <f>'PREMIER TRIMES.'!F2307</f>
        <v>0</v>
      </c>
      <c r="KZ1745" s="338">
        <f>'PREMIER TRIMES.'!G2307</f>
        <v>0</v>
      </c>
      <c r="LA1745" s="293">
        <f>'PREMIER TRIMES.'!H2307</f>
        <v>0</v>
      </c>
    </row>
    <row r="1746" spans="307:313" ht="28.5" customHeight="1" thickBot="1" x14ac:dyDescent="0.3">
      <c r="KU1746" s="1484">
        <f>'PREMIER TRIMES.'!B2308</f>
        <v>0</v>
      </c>
      <c r="KV1746" s="293">
        <f>'PREMIER TRIMES.'!C2308</f>
        <v>0</v>
      </c>
      <c r="KW1746" s="293">
        <f>'PREMIER TRIMES.'!D2308</f>
        <v>0</v>
      </c>
      <c r="KX1746" s="293">
        <f>'PREMIER TRIMES.'!E2308</f>
        <v>0</v>
      </c>
      <c r="KY1746" s="293">
        <f>'PREMIER TRIMES.'!F2308</f>
        <v>0</v>
      </c>
      <c r="KZ1746" s="338">
        <f>'PREMIER TRIMES.'!G2308</f>
        <v>0</v>
      </c>
      <c r="LA1746" s="293">
        <f>'PREMIER TRIMES.'!H2308</f>
        <v>0</v>
      </c>
    </row>
    <row r="1747" spans="307:313" ht="28.5" customHeight="1" thickBot="1" x14ac:dyDescent="0.3">
      <c r="KU1747" s="1484">
        <f>'PREMIER TRIMES.'!B2309</f>
        <v>0</v>
      </c>
      <c r="KV1747" s="293">
        <f>'PREMIER TRIMES.'!C2309</f>
        <v>0</v>
      </c>
      <c r="KW1747" s="293">
        <f>'PREMIER TRIMES.'!D2309</f>
        <v>0</v>
      </c>
      <c r="KX1747" s="293">
        <f>'PREMIER TRIMES.'!E2309</f>
        <v>0</v>
      </c>
      <c r="KY1747" s="293">
        <f>'PREMIER TRIMES.'!F2309</f>
        <v>0</v>
      </c>
      <c r="KZ1747" s="338">
        <f>'PREMIER TRIMES.'!G2309</f>
        <v>0</v>
      </c>
      <c r="LA1747" s="293">
        <f>'PREMIER TRIMES.'!H2309</f>
        <v>0</v>
      </c>
    </row>
    <row r="1748" spans="307:313" ht="28.5" customHeight="1" thickBot="1" x14ac:dyDescent="0.3">
      <c r="KU1748" s="1484">
        <f>'PREMIER TRIMES.'!B2310</f>
        <v>0</v>
      </c>
      <c r="KV1748" s="293">
        <f>'PREMIER TRIMES.'!C2310</f>
        <v>0</v>
      </c>
      <c r="KW1748" s="293">
        <f>'PREMIER TRIMES.'!D2310</f>
        <v>0</v>
      </c>
      <c r="KX1748" s="293">
        <f>'PREMIER TRIMES.'!E2310</f>
        <v>0</v>
      </c>
      <c r="KY1748" s="293">
        <f>'PREMIER TRIMES.'!F2310</f>
        <v>0</v>
      </c>
      <c r="KZ1748" s="338">
        <f>'PREMIER TRIMES.'!G2310</f>
        <v>0</v>
      </c>
      <c r="LA1748" s="293">
        <f>'PREMIER TRIMES.'!H2310</f>
        <v>0</v>
      </c>
    </row>
    <row r="1749" spans="307:313" ht="28.5" customHeight="1" thickBot="1" x14ac:dyDescent="0.3">
      <c r="KU1749" s="1484">
        <f>'PREMIER TRIMES.'!B2311</f>
        <v>0</v>
      </c>
      <c r="KV1749" s="293">
        <f>'PREMIER TRIMES.'!C2311</f>
        <v>0</v>
      </c>
      <c r="KW1749" s="293">
        <f>'PREMIER TRIMES.'!D2311</f>
        <v>0</v>
      </c>
      <c r="KX1749" s="293">
        <f>'PREMIER TRIMES.'!E2311</f>
        <v>0</v>
      </c>
      <c r="KY1749" s="293">
        <f>'PREMIER TRIMES.'!F2311</f>
        <v>0</v>
      </c>
      <c r="KZ1749" s="338">
        <f>'PREMIER TRIMES.'!G2311</f>
        <v>0</v>
      </c>
      <c r="LA1749" s="293">
        <f>'PREMIER TRIMES.'!H2311</f>
        <v>0</v>
      </c>
    </row>
    <row r="1750" spans="307:313" ht="28.5" customHeight="1" thickBot="1" x14ac:dyDescent="0.3">
      <c r="KU1750" s="1484">
        <f>'PREMIER TRIMES.'!B2312</f>
        <v>0</v>
      </c>
      <c r="KV1750" s="293">
        <f>'PREMIER TRIMES.'!C2312</f>
        <v>0</v>
      </c>
      <c r="KW1750" s="293">
        <f>'PREMIER TRIMES.'!D2312</f>
        <v>0</v>
      </c>
      <c r="KX1750" s="293">
        <f>'PREMIER TRIMES.'!E2312</f>
        <v>0</v>
      </c>
      <c r="KY1750" s="293">
        <f>'PREMIER TRIMES.'!F2312</f>
        <v>0</v>
      </c>
      <c r="KZ1750" s="338">
        <f>'PREMIER TRIMES.'!G2312</f>
        <v>0</v>
      </c>
      <c r="LA1750" s="293">
        <f>'PREMIER TRIMES.'!H2312</f>
        <v>0</v>
      </c>
    </row>
    <row r="1751" spans="307:313" ht="28.5" customHeight="1" thickBot="1" x14ac:dyDescent="0.3">
      <c r="KU1751" s="1484">
        <f>'PREMIER TRIMES.'!B2313</f>
        <v>0</v>
      </c>
      <c r="KV1751" s="293">
        <f>'PREMIER TRIMES.'!C2313</f>
        <v>0</v>
      </c>
      <c r="KW1751" s="293">
        <f>'PREMIER TRIMES.'!D2313</f>
        <v>0</v>
      </c>
      <c r="KX1751" s="293">
        <f>'PREMIER TRIMES.'!E2313</f>
        <v>0</v>
      </c>
      <c r="KY1751" s="293">
        <f>'PREMIER TRIMES.'!F2313</f>
        <v>0</v>
      </c>
      <c r="KZ1751" s="338">
        <f>'PREMIER TRIMES.'!G2313</f>
        <v>0</v>
      </c>
      <c r="LA1751" s="293">
        <f>'PREMIER TRIMES.'!H2313</f>
        <v>0</v>
      </c>
    </row>
    <row r="1752" spans="307:313" ht="28.5" customHeight="1" thickBot="1" x14ac:dyDescent="0.3">
      <c r="KU1752" s="1484">
        <f>'PREMIER TRIMES.'!B2314</f>
        <v>0</v>
      </c>
      <c r="KV1752" s="293">
        <f>'PREMIER TRIMES.'!C2314</f>
        <v>0</v>
      </c>
      <c r="KW1752" s="293">
        <f>'PREMIER TRIMES.'!D2314</f>
        <v>0</v>
      </c>
      <c r="KX1752" s="293">
        <f>'PREMIER TRIMES.'!E2314</f>
        <v>0</v>
      </c>
      <c r="KY1752" s="293">
        <f>'PREMIER TRIMES.'!F2314</f>
        <v>0</v>
      </c>
      <c r="KZ1752" s="338">
        <f>'PREMIER TRIMES.'!G2314</f>
        <v>0</v>
      </c>
      <c r="LA1752" s="293">
        <f>'PREMIER TRIMES.'!H2314</f>
        <v>0</v>
      </c>
    </row>
    <row r="1753" spans="307:313" ht="28.5" customHeight="1" thickBot="1" x14ac:dyDescent="0.3">
      <c r="KU1753" s="1484">
        <f>'PREMIER TRIMES.'!B2315</f>
        <v>0</v>
      </c>
      <c r="KV1753" s="293">
        <f>'PREMIER TRIMES.'!C2315</f>
        <v>0</v>
      </c>
      <c r="KW1753" s="293">
        <f>'PREMIER TRIMES.'!D2315</f>
        <v>0</v>
      </c>
      <c r="KX1753" s="293">
        <f>'PREMIER TRIMES.'!E2315</f>
        <v>0</v>
      </c>
      <c r="KY1753" s="293">
        <f>'PREMIER TRIMES.'!F2315</f>
        <v>0</v>
      </c>
      <c r="KZ1753" s="338">
        <f>'PREMIER TRIMES.'!G2315</f>
        <v>0</v>
      </c>
      <c r="LA1753" s="293">
        <f>'PREMIER TRIMES.'!H2315</f>
        <v>0</v>
      </c>
    </row>
    <row r="1754" spans="307:313" ht="28.5" customHeight="1" thickBot="1" x14ac:dyDescent="0.3">
      <c r="KU1754" s="1484">
        <f>'PREMIER TRIMES.'!B2316</f>
        <v>0</v>
      </c>
      <c r="KV1754" s="293">
        <f>'PREMIER TRIMES.'!C2316</f>
        <v>0</v>
      </c>
      <c r="KW1754" s="293">
        <f>'PREMIER TRIMES.'!D2316</f>
        <v>0</v>
      </c>
      <c r="KX1754" s="293">
        <f>'PREMIER TRIMES.'!E2316</f>
        <v>0</v>
      </c>
      <c r="KY1754" s="293">
        <f>'PREMIER TRIMES.'!F2316</f>
        <v>0</v>
      </c>
      <c r="KZ1754" s="338">
        <f>'PREMIER TRIMES.'!G2316</f>
        <v>0</v>
      </c>
      <c r="LA1754" s="293">
        <f>'PREMIER TRIMES.'!H2316</f>
        <v>0</v>
      </c>
    </row>
    <row r="1755" spans="307:313" ht="28.5" customHeight="1" thickBot="1" x14ac:dyDescent="0.3">
      <c r="KU1755" s="1484">
        <f>'PREMIER TRIMES.'!B2317</f>
        <v>0</v>
      </c>
      <c r="KV1755" s="293">
        <f>'PREMIER TRIMES.'!C2317</f>
        <v>0</v>
      </c>
      <c r="KW1755" s="293">
        <f>'PREMIER TRIMES.'!D2317</f>
        <v>0</v>
      </c>
      <c r="KX1755" s="293">
        <f>'PREMIER TRIMES.'!E2317</f>
        <v>0</v>
      </c>
      <c r="KY1755" s="293">
        <f>'PREMIER TRIMES.'!F2317</f>
        <v>0</v>
      </c>
      <c r="KZ1755" s="338">
        <f>'PREMIER TRIMES.'!G2317</f>
        <v>0</v>
      </c>
      <c r="LA1755" s="293">
        <f>'PREMIER TRIMES.'!H2317</f>
        <v>0</v>
      </c>
    </row>
    <row r="1756" spans="307:313" ht="28.5" customHeight="1" thickBot="1" x14ac:dyDescent="0.3">
      <c r="KU1756" s="1484">
        <f>'PREMIER TRIMES.'!B2318</f>
        <v>0</v>
      </c>
      <c r="KV1756" s="293">
        <f>'PREMIER TRIMES.'!C2318</f>
        <v>0</v>
      </c>
      <c r="KW1756" s="293">
        <f>'PREMIER TRIMES.'!D2318</f>
        <v>0</v>
      </c>
      <c r="KX1756" s="293">
        <f>'PREMIER TRIMES.'!E2318</f>
        <v>0</v>
      </c>
      <c r="KY1756" s="293">
        <f>'PREMIER TRIMES.'!F2318</f>
        <v>0</v>
      </c>
      <c r="KZ1756" s="338">
        <f>'PREMIER TRIMES.'!G2318</f>
        <v>0</v>
      </c>
      <c r="LA1756" s="293">
        <f>'PREMIER TRIMES.'!H2318</f>
        <v>0</v>
      </c>
    </row>
    <row r="1757" spans="307:313" ht="28.5" customHeight="1" thickBot="1" x14ac:dyDescent="0.3">
      <c r="KU1757" s="1484">
        <f>'PREMIER TRIMES.'!B2319</f>
        <v>0</v>
      </c>
      <c r="KV1757" s="293">
        <f>'PREMIER TRIMES.'!C2319</f>
        <v>0</v>
      </c>
      <c r="KW1757" s="293">
        <f>'PREMIER TRIMES.'!D2319</f>
        <v>0</v>
      </c>
      <c r="KX1757" s="293">
        <f>'PREMIER TRIMES.'!E2319</f>
        <v>0</v>
      </c>
      <c r="KY1757" s="293">
        <f>'PREMIER TRIMES.'!F2319</f>
        <v>0</v>
      </c>
      <c r="KZ1757" s="338">
        <f>'PREMIER TRIMES.'!G2319</f>
        <v>0</v>
      </c>
      <c r="LA1757" s="293">
        <f>'PREMIER TRIMES.'!H2319</f>
        <v>0</v>
      </c>
    </row>
    <row r="1758" spans="307:313" ht="28.5" customHeight="1" thickBot="1" x14ac:dyDescent="0.3">
      <c r="KU1758" s="1484">
        <f>'PREMIER TRIMES.'!B2320</f>
        <v>0</v>
      </c>
      <c r="KV1758" s="293">
        <f>'PREMIER TRIMES.'!C2320</f>
        <v>0</v>
      </c>
      <c r="KW1758" s="293">
        <f>'PREMIER TRIMES.'!D2320</f>
        <v>0</v>
      </c>
      <c r="KX1758" s="293">
        <f>'PREMIER TRIMES.'!E2320</f>
        <v>0</v>
      </c>
      <c r="KY1758" s="293">
        <f>'PREMIER TRIMES.'!F2320</f>
        <v>0</v>
      </c>
      <c r="KZ1758" s="338">
        <f>'PREMIER TRIMES.'!G2320</f>
        <v>0</v>
      </c>
      <c r="LA1758" s="293">
        <f>'PREMIER TRIMES.'!H2320</f>
        <v>0</v>
      </c>
    </row>
    <row r="1759" spans="307:313" ht="28.5" customHeight="1" thickBot="1" x14ac:dyDescent="0.3">
      <c r="KU1759" s="1484">
        <f>'PREMIER TRIMES.'!B2321</f>
        <v>0</v>
      </c>
      <c r="KV1759" s="293">
        <f>'PREMIER TRIMES.'!C2321</f>
        <v>0</v>
      </c>
      <c r="KW1759" s="293">
        <f>'PREMIER TRIMES.'!D2321</f>
        <v>0</v>
      </c>
      <c r="KX1759" s="293">
        <f>'PREMIER TRIMES.'!E2321</f>
        <v>0</v>
      </c>
      <c r="KY1759" s="293">
        <f>'PREMIER TRIMES.'!F2321</f>
        <v>0</v>
      </c>
      <c r="KZ1759" s="338">
        <f>'PREMIER TRIMES.'!G2321</f>
        <v>0</v>
      </c>
      <c r="LA1759" s="293">
        <f>'PREMIER TRIMES.'!H2321</f>
        <v>0</v>
      </c>
    </row>
    <row r="1760" spans="307:313" ht="28.5" customHeight="1" thickBot="1" x14ac:dyDescent="0.3">
      <c r="KU1760" s="1484">
        <f>'PREMIER TRIMES.'!B2322</f>
        <v>0</v>
      </c>
      <c r="KV1760" s="293">
        <f>'PREMIER TRIMES.'!C2322</f>
        <v>0</v>
      </c>
      <c r="KW1760" s="293">
        <f>'PREMIER TRIMES.'!D2322</f>
        <v>0</v>
      </c>
      <c r="KX1760" s="293">
        <f>'PREMIER TRIMES.'!E2322</f>
        <v>0</v>
      </c>
      <c r="KY1760" s="293">
        <f>'PREMIER TRIMES.'!F2322</f>
        <v>0</v>
      </c>
      <c r="KZ1760" s="338">
        <f>'PREMIER TRIMES.'!G2322</f>
        <v>0</v>
      </c>
      <c r="LA1760" s="293">
        <f>'PREMIER TRIMES.'!H2322</f>
        <v>0</v>
      </c>
    </row>
    <row r="1761" spans="307:313" ht="28.5" customHeight="1" thickBot="1" x14ac:dyDescent="0.3">
      <c r="KU1761" s="1484">
        <f>'PREMIER TRIMES.'!B2323</f>
        <v>0</v>
      </c>
      <c r="KV1761" s="293">
        <f>'PREMIER TRIMES.'!C2323</f>
        <v>0</v>
      </c>
      <c r="KW1761" s="293">
        <f>'PREMIER TRIMES.'!D2323</f>
        <v>0</v>
      </c>
      <c r="KX1761" s="293">
        <f>'PREMIER TRIMES.'!E2323</f>
        <v>0</v>
      </c>
      <c r="KY1761" s="293">
        <f>'PREMIER TRIMES.'!F2323</f>
        <v>0</v>
      </c>
      <c r="KZ1761" s="338">
        <f>'PREMIER TRIMES.'!G2323</f>
        <v>0</v>
      </c>
      <c r="LA1761" s="293">
        <f>'PREMIER TRIMES.'!H2323</f>
        <v>0</v>
      </c>
    </row>
    <row r="1762" spans="307:313" ht="21" thickBot="1" x14ac:dyDescent="0.3">
      <c r="KU1762" s="1236" t="s">
        <v>1</v>
      </c>
      <c r="KV1762" s="1242" t="s">
        <v>152</v>
      </c>
      <c r="KW1762" s="1242" t="s">
        <v>151</v>
      </c>
      <c r="KX1762" s="1242" t="s">
        <v>30</v>
      </c>
      <c r="KY1762" s="1242" t="s">
        <v>299</v>
      </c>
      <c r="KZ1762" s="1242" t="s">
        <v>315</v>
      </c>
      <c r="LA1762" s="1242" t="s">
        <v>58</v>
      </c>
    </row>
    <row r="1763" spans="307:313" ht="28.5" customHeight="1" thickBot="1" x14ac:dyDescent="0.3">
      <c r="KU1763" s="1484">
        <f>'PREMIER TRIMES.'!B2325</f>
        <v>0</v>
      </c>
      <c r="KV1763" s="293">
        <f>'PREMIER TRIMES.'!C2325</f>
        <v>0</v>
      </c>
      <c r="KW1763" s="293">
        <f>'PREMIER TRIMES.'!D2325</f>
        <v>0</v>
      </c>
      <c r="KX1763" s="293">
        <f>'PREMIER TRIMES.'!E2325</f>
        <v>0</v>
      </c>
      <c r="KY1763" s="293">
        <f>'PREMIER TRIMES.'!F2325</f>
        <v>0</v>
      </c>
      <c r="KZ1763" s="338">
        <f>'PREMIER TRIMES.'!G2325</f>
        <v>0</v>
      </c>
      <c r="LA1763" s="293">
        <f>'PREMIER TRIMES.'!H2325</f>
        <v>0</v>
      </c>
    </row>
    <row r="1764" spans="307:313" ht="28.5" customHeight="1" thickBot="1" x14ac:dyDescent="0.3">
      <c r="KU1764" s="1484">
        <f>'PREMIER TRIMES.'!B2326</f>
        <v>0</v>
      </c>
      <c r="KV1764" s="293">
        <f>'PREMIER TRIMES.'!C2326</f>
        <v>0</v>
      </c>
      <c r="KW1764" s="293">
        <f>'PREMIER TRIMES.'!D2326</f>
        <v>0</v>
      </c>
      <c r="KX1764" s="293">
        <f>'PREMIER TRIMES.'!E2326</f>
        <v>0</v>
      </c>
      <c r="KY1764" s="293">
        <f>'PREMIER TRIMES.'!F2326</f>
        <v>0</v>
      </c>
      <c r="KZ1764" s="338">
        <f>'PREMIER TRIMES.'!G2326</f>
        <v>0</v>
      </c>
      <c r="LA1764" s="293">
        <f>'PREMIER TRIMES.'!H2326</f>
        <v>0</v>
      </c>
    </row>
    <row r="1765" spans="307:313" ht="28.5" customHeight="1" thickBot="1" x14ac:dyDescent="0.3">
      <c r="KU1765" s="1484">
        <f>'PREMIER TRIMES.'!B2327</f>
        <v>0</v>
      </c>
      <c r="KV1765" s="293">
        <f>'PREMIER TRIMES.'!C2327</f>
        <v>0</v>
      </c>
      <c r="KW1765" s="293">
        <f>'PREMIER TRIMES.'!D2327</f>
        <v>0</v>
      </c>
      <c r="KX1765" s="293">
        <f>'PREMIER TRIMES.'!E2327</f>
        <v>0</v>
      </c>
      <c r="KY1765" s="293">
        <f>'PREMIER TRIMES.'!F2327</f>
        <v>0</v>
      </c>
      <c r="KZ1765" s="338">
        <f>'PREMIER TRIMES.'!G2327</f>
        <v>0</v>
      </c>
      <c r="LA1765" s="293">
        <f>'PREMIER TRIMES.'!H2327</f>
        <v>0</v>
      </c>
    </row>
    <row r="1766" spans="307:313" ht="28.5" customHeight="1" thickBot="1" x14ac:dyDescent="0.3">
      <c r="KU1766" s="1484">
        <f>'PREMIER TRIMES.'!B2328</f>
        <v>0</v>
      </c>
      <c r="KV1766" s="293">
        <f>'PREMIER TRIMES.'!C2328</f>
        <v>0</v>
      </c>
      <c r="KW1766" s="293">
        <f>'PREMIER TRIMES.'!D2328</f>
        <v>0</v>
      </c>
      <c r="KX1766" s="293">
        <f>'PREMIER TRIMES.'!E2328</f>
        <v>0</v>
      </c>
      <c r="KY1766" s="293">
        <f>'PREMIER TRIMES.'!F2328</f>
        <v>0</v>
      </c>
      <c r="KZ1766" s="338">
        <f>'PREMIER TRIMES.'!G2328</f>
        <v>0</v>
      </c>
      <c r="LA1766" s="293">
        <f>'PREMIER TRIMES.'!H2328</f>
        <v>0</v>
      </c>
    </row>
    <row r="1767" spans="307:313" ht="28.5" customHeight="1" thickBot="1" x14ac:dyDescent="0.3">
      <c r="KU1767" s="1484">
        <f>'PREMIER TRIMES.'!B2329</f>
        <v>0</v>
      </c>
      <c r="KV1767" s="293">
        <f>'PREMIER TRIMES.'!C2329</f>
        <v>0</v>
      </c>
      <c r="KW1767" s="293">
        <f>'PREMIER TRIMES.'!D2329</f>
        <v>0</v>
      </c>
      <c r="KX1767" s="293">
        <f>'PREMIER TRIMES.'!E2329</f>
        <v>0</v>
      </c>
      <c r="KY1767" s="293">
        <f>'PREMIER TRIMES.'!F2329</f>
        <v>0</v>
      </c>
      <c r="KZ1767" s="338">
        <f>'PREMIER TRIMES.'!G2329</f>
        <v>0</v>
      </c>
      <c r="LA1767" s="293">
        <f>'PREMIER TRIMES.'!H2329</f>
        <v>0</v>
      </c>
    </row>
    <row r="1768" spans="307:313" ht="28.5" customHeight="1" thickBot="1" x14ac:dyDescent="0.3">
      <c r="KU1768" s="1484">
        <f>'PREMIER TRIMES.'!B2330</f>
        <v>0</v>
      </c>
      <c r="KV1768" s="293">
        <f>'PREMIER TRIMES.'!C2330</f>
        <v>0</v>
      </c>
      <c r="KW1768" s="293">
        <f>'PREMIER TRIMES.'!D2330</f>
        <v>0</v>
      </c>
      <c r="KX1768" s="293">
        <f>'PREMIER TRIMES.'!E2330</f>
        <v>0</v>
      </c>
      <c r="KY1768" s="293">
        <f>'PREMIER TRIMES.'!F2330</f>
        <v>0</v>
      </c>
      <c r="KZ1768" s="338">
        <f>'PREMIER TRIMES.'!G2330</f>
        <v>0</v>
      </c>
      <c r="LA1768" s="293">
        <f>'PREMIER TRIMES.'!H2330</f>
        <v>0</v>
      </c>
    </row>
    <row r="1769" spans="307:313" ht="28.5" customHeight="1" thickBot="1" x14ac:dyDescent="0.3">
      <c r="KU1769" s="1484">
        <f>'PREMIER TRIMES.'!B2331</f>
        <v>0</v>
      </c>
      <c r="KV1769" s="293">
        <f>'PREMIER TRIMES.'!C2331</f>
        <v>0</v>
      </c>
      <c r="KW1769" s="293">
        <f>'PREMIER TRIMES.'!D2331</f>
        <v>0</v>
      </c>
      <c r="KX1769" s="293">
        <f>'PREMIER TRIMES.'!E2331</f>
        <v>0</v>
      </c>
      <c r="KY1769" s="293">
        <f>'PREMIER TRIMES.'!F2331</f>
        <v>0</v>
      </c>
      <c r="KZ1769" s="338">
        <f>'PREMIER TRIMES.'!G2331</f>
        <v>0</v>
      </c>
      <c r="LA1769" s="293">
        <f>'PREMIER TRIMES.'!H2331</f>
        <v>0</v>
      </c>
    </row>
    <row r="1770" spans="307:313" ht="28.5" customHeight="1" thickBot="1" x14ac:dyDescent="0.3">
      <c r="KU1770" s="1484">
        <f>'PREMIER TRIMES.'!B2332</f>
        <v>0</v>
      </c>
      <c r="KV1770" s="293">
        <f>'PREMIER TRIMES.'!C2332</f>
        <v>0</v>
      </c>
      <c r="KW1770" s="293">
        <f>'PREMIER TRIMES.'!D2332</f>
        <v>0</v>
      </c>
      <c r="KX1770" s="293">
        <f>'PREMIER TRIMES.'!E2332</f>
        <v>0</v>
      </c>
      <c r="KY1770" s="293">
        <f>'PREMIER TRIMES.'!F2332</f>
        <v>0</v>
      </c>
      <c r="KZ1770" s="338">
        <f>'PREMIER TRIMES.'!G2332</f>
        <v>0</v>
      </c>
      <c r="LA1770" s="293">
        <f>'PREMIER TRIMES.'!H2332</f>
        <v>0</v>
      </c>
    </row>
    <row r="1771" spans="307:313" ht="28.5" customHeight="1" thickBot="1" x14ac:dyDescent="0.3">
      <c r="KU1771" s="1484">
        <f>'PREMIER TRIMES.'!B2333</f>
        <v>0</v>
      </c>
      <c r="KV1771" s="293">
        <f>'PREMIER TRIMES.'!C2333</f>
        <v>0</v>
      </c>
      <c r="KW1771" s="293">
        <f>'PREMIER TRIMES.'!D2333</f>
        <v>0</v>
      </c>
      <c r="KX1771" s="293">
        <f>'PREMIER TRIMES.'!E2333</f>
        <v>0</v>
      </c>
      <c r="KY1771" s="293">
        <f>'PREMIER TRIMES.'!F2333</f>
        <v>0</v>
      </c>
      <c r="KZ1771" s="338">
        <f>'PREMIER TRIMES.'!G2333</f>
        <v>0</v>
      </c>
      <c r="LA1771" s="293">
        <f>'PREMIER TRIMES.'!H2333</f>
        <v>0</v>
      </c>
    </row>
    <row r="1772" spans="307:313" ht="28.5" customHeight="1" thickBot="1" x14ac:dyDescent="0.3">
      <c r="KU1772" s="1484">
        <f>'PREMIER TRIMES.'!B2334</f>
        <v>0</v>
      </c>
      <c r="KV1772" s="293">
        <f>'PREMIER TRIMES.'!C2334</f>
        <v>0</v>
      </c>
      <c r="KW1772" s="293">
        <f>'PREMIER TRIMES.'!D2334</f>
        <v>0</v>
      </c>
      <c r="KX1772" s="293">
        <f>'PREMIER TRIMES.'!E2334</f>
        <v>0</v>
      </c>
      <c r="KY1772" s="293">
        <f>'PREMIER TRIMES.'!F2334</f>
        <v>0</v>
      </c>
      <c r="KZ1772" s="338">
        <f>'PREMIER TRIMES.'!G2334</f>
        <v>0</v>
      </c>
      <c r="LA1772" s="293">
        <f>'PREMIER TRIMES.'!H2334</f>
        <v>0</v>
      </c>
    </row>
    <row r="1773" spans="307:313" ht="28.5" customHeight="1" thickBot="1" x14ac:dyDescent="0.3">
      <c r="KU1773" s="1484">
        <f>'PREMIER TRIMES.'!B2335</f>
        <v>0</v>
      </c>
      <c r="KV1773" s="293">
        <f>'PREMIER TRIMES.'!C2335</f>
        <v>0</v>
      </c>
      <c r="KW1773" s="293">
        <f>'PREMIER TRIMES.'!D2335</f>
        <v>0</v>
      </c>
      <c r="KX1773" s="293">
        <f>'PREMIER TRIMES.'!E2335</f>
        <v>0</v>
      </c>
      <c r="KY1773" s="293">
        <f>'PREMIER TRIMES.'!F2335</f>
        <v>0</v>
      </c>
      <c r="KZ1773" s="338">
        <f>'PREMIER TRIMES.'!G2335</f>
        <v>0</v>
      </c>
      <c r="LA1773" s="293">
        <f>'PREMIER TRIMES.'!H2335</f>
        <v>0</v>
      </c>
    </row>
    <row r="1774" spans="307:313" ht="28.5" customHeight="1" thickBot="1" x14ac:dyDescent="0.3">
      <c r="KU1774" s="1484">
        <f>'PREMIER TRIMES.'!B2336</f>
        <v>0</v>
      </c>
      <c r="KV1774" s="293">
        <f>'PREMIER TRIMES.'!C2336</f>
        <v>0</v>
      </c>
      <c r="KW1774" s="293">
        <f>'PREMIER TRIMES.'!D2336</f>
        <v>0</v>
      </c>
      <c r="KX1774" s="293">
        <f>'PREMIER TRIMES.'!E2336</f>
        <v>0</v>
      </c>
      <c r="KY1774" s="293">
        <f>'PREMIER TRIMES.'!F2336</f>
        <v>0</v>
      </c>
      <c r="KZ1774" s="338">
        <f>'PREMIER TRIMES.'!G2336</f>
        <v>0</v>
      </c>
      <c r="LA1774" s="293">
        <f>'PREMIER TRIMES.'!H2336</f>
        <v>0</v>
      </c>
    </row>
    <row r="1775" spans="307:313" ht="28.5" customHeight="1" thickBot="1" x14ac:dyDescent="0.3">
      <c r="KU1775" s="1484">
        <f>'PREMIER TRIMES.'!B2337</f>
        <v>0</v>
      </c>
      <c r="KV1775" s="293">
        <f>'PREMIER TRIMES.'!C2337</f>
        <v>0</v>
      </c>
      <c r="KW1775" s="293">
        <f>'PREMIER TRIMES.'!D2337</f>
        <v>0</v>
      </c>
      <c r="KX1775" s="293">
        <f>'PREMIER TRIMES.'!E2337</f>
        <v>0</v>
      </c>
      <c r="KY1775" s="293">
        <f>'PREMIER TRIMES.'!F2337</f>
        <v>0</v>
      </c>
      <c r="KZ1775" s="338">
        <f>'PREMIER TRIMES.'!G2337</f>
        <v>0</v>
      </c>
      <c r="LA1775" s="293">
        <f>'PREMIER TRIMES.'!H2337</f>
        <v>0</v>
      </c>
    </row>
    <row r="1776" spans="307:313" ht="28.5" customHeight="1" thickBot="1" x14ac:dyDescent="0.3">
      <c r="KU1776" s="1484">
        <f>'PREMIER TRIMES.'!B2338</f>
        <v>0</v>
      </c>
      <c r="KV1776" s="293">
        <f>'PREMIER TRIMES.'!C2338</f>
        <v>0</v>
      </c>
      <c r="KW1776" s="293">
        <f>'PREMIER TRIMES.'!D2338</f>
        <v>0</v>
      </c>
      <c r="KX1776" s="293">
        <f>'PREMIER TRIMES.'!E2338</f>
        <v>0</v>
      </c>
      <c r="KY1776" s="293">
        <f>'PREMIER TRIMES.'!F2338</f>
        <v>0</v>
      </c>
      <c r="KZ1776" s="338">
        <f>'PREMIER TRIMES.'!G2338</f>
        <v>0</v>
      </c>
      <c r="LA1776" s="293">
        <f>'PREMIER TRIMES.'!H2338</f>
        <v>0</v>
      </c>
    </row>
    <row r="1777" spans="307:321" ht="28.5" customHeight="1" thickBot="1" x14ac:dyDescent="0.3">
      <c r="KU1777" s="1484">
        <f>'PREMIER TRIMES.'!B2339</f>
        <v>0</v>
      </c>
      <c r="KV1777" s="293">
        <f>'PREMIER TRIMES.'!C2339</f>
        <v>0</v>
      </c>
      <c r="KW1777" s="293">
        <f>'PREMIER TRIMES.'!D2339</f>
        <v>0</v>
      </c>
      <c r="KX1777" s="293">
        <f>'PREMIER TRIMES.'!E2339</f>
        <v>0</v>
      </c>
      <c r="KY1777" s="293">
        <f>'PREMIER TRIMES.'!F2339</f>
        <v>0</v>
      </c>
      <c r="KZ1777" s="338">
        <f>'PREMIER TRIMES.'!G2339</f>
        <v>0</v>
      </c>
      <c r="LA1777" s="293">
        <f>'PREMIER TRIMES.'!H2339</f>
        <v>0</v>
      </c>
    </row>
    <row r="1778" spans="307:321" ht="28.5" customHeight="1" thickBot="1" x14ac:dyDescent="0.3">
      <c r="KU1778" s="1484">
        <f>'PREMIER TRIMES.'!B2340</f>
        <v>0</v>
      </c>
      <c r="KV1778" s="293">
        <f>'PREMIER TRIMES.'!C2340</f>
        <v>0</v>
      </c>
      <c r="KW1778" s="293">
        <f>'PREMIER TRIMES.'!D2340</f>
        <v>0</v>
      </c>
      <c r="KX1778" s="293">
        <f>'PREMIER TRIMES.'!E2340</f>
        <v>0</v>
      </c>
      <c r="KY1778" s="293">
        <f>'PREMIER TRIMES.'!F2340</f>
        <v>0</v>
      </c>
      <c r="KZ1778" s="338">
        <f>'PREMIER TRIMES.'!G2340</f>
        <v>0</v>
      </c>
      <c r="LA1778" s="293">
        <f>'PREMIER TRIMES.'!H2340</f>
        <v>0</v>
      </c>
    </row>
    <row r="1779" spans="307:321" ht="28.5" customHeight="1" thickBot="1" x14ac:dyDescent="0.3">
      <c r="KU1779" s="1484">
        <f>'PREMIER TRIMES.'!B2341</f>
        <v>0</v>
      </c>
      <c r="KV1779" s="293">
        <f>'PREMIER TRIMES.'!C2341</f>
        <v>0</v>
      </c>
      <c r="KW1779" s="293">
        <f>'PREMIER TRIMES.'!D2341</f>
        <v>0</v>
      </c>
      <c r="KX1779" s="293">
        <f>'PREMIER TRIMES.'!E2341</f>
        <v>0</v>
      </c>
      <c r="KY1779" s="293">
        <f>'PREMIER TRIMES.'!F2341</f>
        <v>0</v>
      </c>
      <c r="KZ1779" s="338">
        <f>'PREMIER TRIMES.'!G2341</f>
        <v>0</v>
      </c>
      <c r="LA1779" s="293">
        <f>'PREMIER TRIMES.'!H2341</f>
        <v>0</v>
      </c>
    </row>
    <row r="1780" spans="307:321" ht="23.25" customHeight="1" thickBot="1" x14ac:dyDescent="0.3">
      <c r="KU1780" s="1484">
        <f>'PREMIER TRIMES.'!B2342</f>
        <v>0</v>
      </c>
      <c r="KV1780" s="293">
        <f>'PREMIER TRIMES.'!C2342</f>
        <v>0</v>
      </c>
      <c r="KW1780" s="293">
        <f>'PREMIER TRIMES.'!D2342</f>
        <v>0</v>
      </c>
      <c r="KX1780" s="293">
        <f>'PREMIER TRIMES.'!E2342</f>
        <v>0</v>
      </c>
      <c r="KY1780" s="293">
        <f>'PREMIER TRIMES.'!F2342</f>
        <v>0</v>
      </c>
      <c r="KZ1780" s="338">
        <f>'PREMIER TRIMES.'!G2342</f>
        <v>0</v>
      </c>
      <c r="LA1780" s="293">
        <f>'PREMIER TRIMES.'!H2342</f>
        <v>0</v>
      </c>
    </row>
    <row r="1781" spans="307:321" ht="28.5" customHeight="1" thickBot="1" x14ac:dyDescent="0.3">
      <c r="KU1781" s="1484">
        <f>'PREMIER TRIMES.'!B2343</f>
        <v>0</v>
      </c>
      <c r="KV1781" s="293">
        <f>'PREMIER TRIMES.'!C2343</f>
        <v>0</v>
      </c>
      <c r="KW1781" s="293">
        <f>'PREMIER TRIMES.'!D2343</f>
        <v>0</v>
      </c>
      <c r="KX1781" s="293">
        <f>'PREMIER TRIMES.'!E2343</f>
        <v>0</v>
      </c>
      <c r="KY1781" s="293">
        <f>'PREMIER TRIMES.'!F2343</f>
        <v>0</v>
      </c>
      <c r="KZ1781" s="338">
        <f>'PREMIER TRIMES.'!G2343</f>
        <v>0</v>
      </c>
      <c r="LA1781" s="293">
        <f>'PREMIER TRIMES.'!H2343</f>
        <v>0</v>
      </c>
    </row>
    <row r="1782" spans="307:321" ht="28.5" customHeight="1" thickBot="1" x14ac:dyDescent="0.3">
      <c r="KU1782" s="1484">
        <f>'PREMIER TRIMES.'!B2344</f>
        <v>0</v>
      </c>
      <c r="KV1782" s="293">
        <f>'PREMIER TRIMES.'!C2344</f>
        <v>0</v>
      </c>
      <c r="KW1782" s="293">
        <f>'PREMIER TRIMES.'!D2344</f>
        <v>0</v>
      </c>
      <c r="KX1782" s="293">
        <f>'PREMIER TRIMES.'!E2344</f>
        <v>0</v>
      </c>
      <c r="KY1782" s="293">
        <f>'PREMIER TRIMES.'!F2344</f>
        <v>0</v>
      </c>
      <c r="KZ1782" s="338">
        <f>'PREMIER TRIMES.'!G2344</f>
        <v>0</v>
      </c>
      <c r="LA1782" s="293">
        <f>'PREMIER TRIMES.'!H2344</f>
        <v>0</v>
      </c>
    </row>
    <row r="1783" spans="307:321" ht="28.5" customHeight="1" thickBot="1" x14ac:dyDescent="0.3">
      <c r="KU1783" s="1484">
        <f>'PREMIER TRIMES.'!B2345</f>
        <v>0</v>
      </c>
      <c r="KV1783" s="293">
        <f>'PREMIER TRIMES.'!C2345</f>
        <v>0</v>
      </c>
      <c r="KW1783" s="293">
        <f>'PREMIER TRIMES.'!D2345</f>
        <v>0</v>
      </c>
      <c r="KX1783" s="293">
        <f>'PREMIER TRIMES.'!E2345</f>
        <v>0</v>
      </c>
      <c r="KY1783" s="293">
        <f>'PREMIER TRIMES.'!F2345</f>
        <v>0</v>
      </c>
      <c r="KZ1783" s="338">
        <f>'PREMIER TRIMES.'!G2345</f>
        <v>0</v>
      </c>
      <c r="LA1783" s="293">
        <f>'PREMIER TRIMES.'!H2345</f>
        <v>0</v>
      </c>
    </row>
    <row r="1784" spans="307:321" ht="28.5" customHeight="1" thickBot="1" x14ac:dyDescent="0.3">
      <c r="KU1784" s="1484">
        <f>'PREMIER TRIMES.'!B2346</f>
        <v>0</v>
      </c>
      <c r="KV1784" s="293">
        <f>'PREMIER TRIMES.'!C2346</f>
        <v>0</v>
      </c>
      <c r="KW1784" s="293">
        <f>'PREMIER TRIMES.'!D2346</f>
        <v>0</v>
      </c>
      <c r="KX1784" s="293">
        <f>'PREMIER TRIMES.'!E2346</f>
        <v>0</v>
      </c>
      <c r="KY1784" s="293">
        <f>'PREMIER TRIMES.'!F2346</f>
        <v>0</v>
      </c>
      <c r="KZ1784" s="338">
        <f>'PREMIER TRIMES.'!G2346</f>
        <v>0</v>
      </c>
      <c r="LA1784" s="293">
        <f>'PREMIER TRIMES.'!H2346</f>
        <v>0</v>
      </c>
    </row>
    <row r="1785" spans="307:321" ht="28.5" customHeight="1" thickBot="1" x14ac:dyDescent="0.3">
      <c r="KU1785" s="1484">
        <f>'PREMIER TRIMES.'!B2347</f>
        <v>0</v>
      </c>
      <c r="KV1785" s="293">
        <f>'PREMIER TRIMES.'!C2347</f>
        <v>0</v>
      </c>
      <c r="KW1785" s="293">
        <f>'PREMIER TRIMES.'!D2347</f>
        <v>0</v>
      </c>
      <c r="KX1785" s="293">
        <f>'PREMIER TRIMES.'!E2347</f>
        <v>0</v>
      </c>
      <c r="KY1785" s="293">
        <f>'PREMIER TRIMES.'!F2347</f>
        <v>0</v>
      </c>
      <c r="KZ1785" s="338">
        <f>'PREMIER TRIMES.'!G2347</f>
        <v>0</v>
      </c>
      <c r="LA1785" s="293">
        <f>'PREMIER TRIMES.'!H2347</f>
        <v>0</v>
      </c>
    </row>
    <row r="1786" spans="307:321" ht="20.25" customHeight="1" thickBot="1" x14ac:dyDescent="0.3">
      <c r="KU1786" s="1484">
        <f>'PREMIER TRIMES.'!B2348</f>
        <v>0</v>
      </c>
      <c r="KV1786" s="293">
        <f>'PREMIER TRIMES.'!C2348</f>
        <v>0</v>
      </c>
      <c r="KW1786" s="293">
        <f>'PREMIER TRIMES.'!D2348</f>
        <v>0</v>
      </c>
      <c r="KX1786" s="293">
        <f>'PREMIER TRIMES.'!E2348</f>
        <v>0</v>
      </c>
      <c r="KY1786" s="293">
        <f>'PREMIER TRIMES.'!F2348</f>
        <v>0</v>
      </c>
      <c r="KZ1786" s="338">
        <f>'PREMIER TRIMES.'!G2348</f>
        <v>0</v>
      </c>
      <c r="LA1786" s="293">
        <f>'PREMIER TRIMES.'!H2348</f>
        <v>0</v>
      </c>
    </row>
    <row r="1787" spans="307:321" ht="28.5" customHeight="1" thickBot="1" x14ac:dyDescent="0.3">
      <c r="KU1787" s="1484">
        <f>'PREMIER TRIMES.'!B2349</f>
        <v>0</v>
      </c>
      <c r="KV1787" s="293">
        <f>'PREMIER TRIMES.'!C2349</f>
        <v>0</v>
      </c>
      <c r="KW1787" s="293">
        <f>'PREMIER TRIMES.'!D2349</f>
        <v>0</v>
      </c>
      <c r="KX1787" s="293">
        <f>'PREMIER TRIMES.'!E2349</f>
        <v>0</v>
      </c>
      <c r="KY1787" s="293">
        <f>'PREMIER TRIMES.'!F2349</f>
        <v>0</v>
      </c>
      <c r="KZ1787" s="338">
        <f>'PREMIER TRIMES.'!G2349</f>
        <v>0</v>
      </c>
      <c r="LA1787" s="293">
        <f>'PREMIER TRIMES.'!H2349</f>
        <v>0</v>
      </c>
    </row>
    <row r="1788" spans="307:321" ht="23.25" customHeight="1" thickBot="1" x14ac:dyDescent="0.3">
      <c r="KU1788" s="1484">
        <f>'PREMIER TRIMES.'!B2350</f>
        <v>0</v>
      </c>
      <c r="KV1788" s="293">
        <f>'PREMIER TRIMES.'!C2350</f>
        <v>0</v>
      </c>
      <c r="KW1788" s="293">
        <f>'PREMIER TRIMES.'!D2350</f>
        <v>0</v>
      </c>
      <c r="KX1788" s="293">
        <f>'PREMIER TRIMES.'!E2350</f>
        <v>0</v>
      </c>
      <c r="KY1788" s="293">
        <f>'PREMIER TRIMES.'!F2350</f>
        <v>0</v>
      </c>
      <c r="KZ1788" s="338">
        <f>'PREMIER TRIMES.'!G2350</f>
        <v>0</v>
      </c>
      <c r="LA1788" s="293">
        <f>'PREMIER TRIMES.'!H2350</f>
        <v>0</v>
      </c>
    </row>
    <row r="1789" spans="307:321" ht="28.5" customHeight="1" thickBot="1" x14ac:dyDescent="0.3">
      <c r="KU1789" s="1484">
        <f>'PREMIER TRIMES.'!B2351</f>
        <v>0</v>
      </c>
      <c r="KV1789" s="293">
        <f>'PREMIER TRIMES.'!C2351</f>
        <v>0</v>
      </c>
      <c r="KW1789" s="293">
        <f>'PREMIER TRIMES.'!D2351</f>
        <v>0</v>
      </c>
      <c r="KX1789" s="293">
        <f>'PREMIER TRIMES.'!E2351</f>
        <v>0</v>
      </c>
      <c r="KY1789" s="293">
        <f>'PREMIER TRIMES.'!F2351</f>
        <v>0</v>
      </c>
      <c r="KZ1789" s="338">
        <f>'PREMIER TRIMES.'!G2351</f>
        <v>0</v>
      </c>
      <c r="LA1789" s="293">
        <f>'PREMIER TRIMES.'!H2351</f>
        <v>0</v>
      </c>
    </row>
    <row r="1790" spans="307:321" x14ac:dyDescent="0.25">
      <c r="LB1790" s="666"/>
    </row>
    <row r="1791" spans="307:321" ht="21" x14ac:dyDescent="0.35">
      <c r="LC1791" s="699" t="s">
        <v>1007</v>
      </c>
      <c r="LD1791" s="702"/>
      <c r="LE1791" s="702"/>
      <c r="LF1791" s="702"/>
      <c r="LG1791" s="702"/>
      <c r="LH1791" s="702"/>
      <c r="LI1791" s="712">
        <v>34</v>
      </c>
    </row>
    <row r="1792" spans="307:321" ht="21.75" thickBot="1" x14ac:dyDescent="0.4">
      <c r="LC1792" s="702"/>
      <c r="LD1792" s="702"/>
      <c r="LE1792" s="702"/>
      <c r="LF1792" s="702"/>
      <c r="LG1792" s="702"/>
      <c r="LH1792" s="702"/>
      <c r="LI1792" s="702"/>
    </row>
    <row r="1793" spans="315:321" ht="21" thickBot="1" x14ac:dyDescent="0.3">
      <c r="LC1793" s="2215" t="s">
        <v>1</v>
      </c>
      <c r="LD1793" s="2160" t="s">
        <v>334</v>
      </c>
      <c r="LE1793" s="2157" t="s">
        <v>335</v>
      </c>
      <c r="LF1793" s="2159"/>
      <c r="LG1793" s="2158"/>
      <c r="LH1793" s="2160" t="s">
        <v>336</v>
      </c>
      <c r="LI1793" s="1245" t="s">
        <v>319</v>
      </c>
    </row>
    <row r="1794" spans="315:321" ht="31.5" customHeight="1" thickBot="1" x14ac:dyDescent="0.3">
      <c r="LC1794" s="2216"/>
      <c r="LD1794" s="2161"/>
      <c r="LE1794" s="1234" t="s">
        <v>73</v>
      </c>
      <c r="LF1794" s="1234" t="s">
        <v>320</v>
      </c>
      <c r="LG1794" s="1234" t="s">
        <v>29</v>
      </c>
      <c r="LH1794" s="2161"/>
      <c r="LI1794" s="1233"/>
    </row>
    <row r="1795" spans="315:321" ht="21.75" customHeight="1" thickBot="1" x14ac:dyDescent="0.4">
      <c r="LC1795" s="1250">
        <v>1</v>
      </c>
      <c r="LD1795" s="1251" t="s">
        <v>65</v>
      </c>
      <c r="LE1795" s="740">
        <f>'PREMIER TRIMES.'!D2358</f>
        <v>0</v>
      </c>
      <c r="LF1795" s="740">
        <f>'PREMIER TRIMES.'!E2358</f>
        <v>0</v>
      </c>
      <c r="LG1795" s="1236">
        <f>'PREMIER TRIMES.'!F2358</f>
        <v>0</v>
      </c>
      <c r="LH1795" s="741">
        <f>'PREMIER TRIMES.'!G2358</f>
        <v>0</v>
      </c>
      <c r="LI1795" s="394">
        <f>'PREMIER TRIMES.'!H2358</f>
        <v>0</v>
      </c>
    </row>
    <row r="1796" spans="315:321" ht="21.75" customHeight="1" thickBot="1" x14ac:dyDescent="0.4">
      <c r="LC1796" s="1250">
        <v>2</v>
      </c>
      <c r="LD1796" s="1251" t="s">
        <v>337</v>
      </c>
      <c r="LE1796" s="741">
        <f>'PREMIER TRIMES.'!D2359</f>
        <v>0</v>
      </c>
      <c r="LF1796" s="741">
        <f>'PREMIER TRIMES.'!E2359</f>
        <v>0</v>
      </c>
      <c r="LG1796" s="1236">
        <f>'PREMIER TRIMES.'!F2359</f>
        <v>0</v>
      </c>
      <c r="LH1796" s="741">
        <f>'PREMIER TRIMES.'!G2359</f>
        <v>0</v>
      </c>
      <c r="LI1796" s="394">
        <f>'PREMIER TRIMES.'!H2359</f>
        <v>0</v>
      </c>
    </row>
    <row r="1797" spans="315:321" ht="21.75" customHeight="1" thickBot="1" x14ac:dyDescent="0.4">
      <c r="LC1797" s="1250">
        <v>3</v>
      </c>
      <c r="LD1797" s="1251" t="s">
        <v>66</v>
      </c>
      <c r="LE1797" s="741">
        <f>'PREMIER TRIMES.'!D2360</f>
        <v>0</v>
      </c>
      <c r="LF1797" s="741">
        <f>'PREMIER TRIMES.'!E2360</f>
        <v>0</v>
      </c>
      <c r="LG1797" s="1236">
        <f>'PREMIER TRIMES.'!F2360</f>
        <v>0</v>
      </c>
      <c r="LH1797" s="741">
        <f>'PREMIER TRIMES.'!G2360</f>
        <v>0</v>
      </c>
      <c r="LI1797" s="394">
        <f>'PREMIER TRIMES.'!H2360</f>
        <v>0</v>
      </c>
    </row>
    <row r="1798" spans="315:321" ht="21.75" customHeight="1" thickBot="1" x14ac:dyDescent="0.4">
      <c r="LC1798" s="1250">
        <v>4</v>
      </c>
      <c r="LD1798" s="1251" t="s">
        <v>38</v>
      </c>
      <c r="LE1798" s="741">
        <f>'PREMIER TRIMES.'!D2361</f>
        <v>0</v>
      </c>
      <c r="LF1798" s="741">
        <f>'PREMIER TRIMES.'!E2361</f>
        <v>0</v>
      </c>
      <c r="LG1798" s="1236">
        <f>'PREMIER TRIMES.'!F2361</f>
        <v>0</v>
      </c>
      <c r="LH1798" s="741">
        <f>'PREMIER TRIMES.'!G2361</f>
        <v>0</v>
      </c>
      <c r="LI1798" s="394">
        <f>'PREMIER TRIMES.'!H2361</f>
        <v>0</v>
      </c>
    </row>
    <row r="1799" spans="315:321" ht="21.75" customHeight="1" thickBot="1" x14ac:dyDescent="0.3">
      <c r="LC1799" s="1250">
        <v>5</v>
      </c>
      <c r="LD1799" s="1251" t="s">
        <v>338</v>
      </c>
      <c r="LE1799" s="394">
        <f>'PREMIER TRIMES.'!D2362</f>
        <v>0</v>
      </c>
      <c r="LF1799" s="394">
        <f>'PREMIER TRIMES.'!E2362</f>
        <v>0</v>
      </c>
      <c r="LG1799" s="1236">
        <f>'PREMIER TRIMES.'!F2362</f>
        <v>0</v>
      </c>
      <c r="LH1799" s="394">
        <f>'PREMIER TRIMES.'!G2362</f>
        <v>0</v>
      </c>
      <c r="LI1799" s="394">
        <f>'PREMIER TRIMES.'!H2362</f>
        <v>0</v>
      </c>
    </row>
    <row r="1800" spans="315:321" ht="21.75" customHeight="1" thickBot="1" x14ac:dyDescent="0.3">
      <c r="LC1800" s="1250">
        <v>6</v>
      </c>
      <c r="LD1800" s="1251" t="s">
        <v>67</v>
      </c>
      <c r="LE1800" s="394">
        <f>'PREMIER TRIMES.'!D2363</f>
        <v>0</v>
      </c>
      <c r="LF1800" s="394">
        <f>'PREMIER TRIMES.'!E2363</f>
        <v>0</v>
      </c>
      <c r="LG1800" s="1236">
        <f>'PREMIER TRIMES.'!F2363</f>
        <v>0</v>
      </c>
      <c r="LH1800" s="394">
        <f>'PREMIER TRIMES.'!G2363</f>
        <v>0</v>
      </c>
      <c r="LI1800" s="394">
        <f>'PREMIER TRIMES.'!H2363</f>
        <v>0</v>
      </c>
    </row>
    <row r="1801" spans="315:321" ht="21.75" customHeight="1" thickBot="1" x14ac:dyDescent="0.4">
      <c r="LC1801" s="1250">
        <v>7</v>
      </c>
      <c r="LD1801" s="1251" t="s">
        <v>39</v>
      </c>
      <c r="LE1801" s="741">
        <f>'PREMIER TRIMES.'!D2364</f>
        <v>0</v>
      </c>
      <c r="LF1801" s="741">
        <f>'PREMIER TRIMES.'!E2364</f>
        <v>0</v>
      </c>
      <c r="LG1801" s="1236">
        <f>'PREMIER TRIMES.'!F2364</f>
        <v>0</v>
      </c>
      <c r="LH1801" s="741">
        <f>'PREMIER TRIMES.'!G2364</f>
        <v>0</v>
      </c>
      <c r="LI1801" s="394">
        <f>'PREMIER TRIMES.'!H2364</f>
        <v>0</v>
      </c>
    </row>
    <row r="1802" spans="315:321" ht="21.75" customHeight="1" thickBot="1" x14ac:dyDescent="0.4">
      <c r="LC1802" s="1250">
        <v>8</v>
      </c>
      <c r="LD1802" s="1251" t="s">
        <v>68</v>
      </c>
      <c r="LE1802" s="741">
        <f>'PREMIER TRIMES.'!D2365</f>
        <v>0</v>
      </c>
      <c r="LF1802" s="741">
        <f>'PREMIER TRIMES.'!E2365</f>
        <v>0</v>
      </c>
      <c r="LG1802" s="1236">
        <f>'PREMIER TRIMES.'!F2365</f>
        <v>0</v>
      </c>
      <c r="LH1802" s="741">
        <f>'PREMIER TRIMES.'!G2365</f>
        <v>0</v>
      </c>
      <c r="LI1802" s="394">
        <f>'PREMIER TRIMES.'!H2365</f>
        <v>0</v>
      </c>
    </row>
    <row r="1803" spans="315:321" ht="21.75" customHeight="1" thickBot="1" x14ac:dyDescent="0.4">
      <c r="LC1803" s="1250">
        <v>9</v>
      </c>
      <c r="LD1803" s="1251" t="s">
        <v>69</v>
      </c>
      <c r="LE1803" s="741">
        <f>'PREMIER TRIMES.'!D2366</f>
        <v>0</v>
      </c>
      <c r="LF1803" s="741">
        <f>'PREMIER TRIMES.'!E2366</f>
        <v>0</v>
      </c>
      <c r="LG1803" s="1236">
        <f>'PREMIER TRIMES.'!F2366</f>
        <v>0</v>
      </c>
      <c r="LH1803" s="741">
        <f>'PREMIER TRIMES.'!G2366</f>
        <v>0</v>
      </c>
      <c r="LI1803" s="394">
        <f>'PREMIER TRIMES.'!H2366</f>
        <v>0</v>
      </c>
    </row>
    <row r="1804" spans="315:321" ht="21.75" customHeight="1" thickBot="1" x14ac:dyDescent="0.4">
      <c r="LC1804" s="1250">
        <v>10</v>
      </c>
      <c r="LD1804" s="1251" t="s">
        <v>70</v>
      </c>
      <c r="LE1804" s="741">
        <f>'PREMIER TRIMES.'!D2367</f>
        <v>0</v>
      </c>
      <c r="LF1804" s="741">
        <f>'PREMIER TRIMES.'!E2367</f>
        <v>0</v>
      </c>
      <c r="LG1804" s="1236">
        <f>'PREMIER TRIMES.'!F2367</f>
        <v>0</v>
      </c>
      <c r="LH1804" s="741">
        <f>'PREMIER TRIMES.'!G2367</f>
        <v>0</v>
      </c>
      <c r="LI1804" s="394">
        <f>'PREMIER TRIMES.'!H2367</f>
        <v>0</v>
      </c>
    </row>
    <row r="1805" spans="315:321" ht="27" customHeight="1" thickBot="1" x14ac:dyDescent="0.4">
      <c r="LC1805" s="1252"/>
      <c r="LD1805" s="1253"/>
      <c r="LE1805" s="741"/>
      <c r="LF1805" s="741"/>
      <c r="LG1805" s="711"/>
      <c r="LH1805" s="741"/>
      <c r="LI1805" s="394"/>
    </row>
    <row r="1806" spans="315:321" ht="27" customHeight="1" thickBot="1" x14ac:dyDescent="0.4">
      <c r="LC1806" s="1252"/>
      <c r="LD1806" s="1253"/>
      <c r="LE1806" s="741"/>
      <c r="LF1806" s="741"/>
      <c r="LG1806" s="711"/>
      <c r="LH1806" s="741"/>
      <c r="LI1806" s="394"/>
    </row>
    <row r="1807" spans="315:321" ht="27" customHeight="1" thickBot="1" x14ac:dyDescent="0.4">
      <c r="LC1807" s="1252"/>
      <c r="LD1807" s="1253"/>
      <c r="LE1807" s="741"/>
      <c r="LF1807" s="741"/>
      <c r="LG1807" s="711"/>
      <c r="LH1807" s="741"/>
      <c r="LI1807" s="394"/>
    </row>
    <row r="1808" spans="315:321" ht="27" customHeight="1" thickBot="1" x14ac:dyDescent="0.4">
      <c r="LC1808" s="1252"/>
      <c r="LD1808" s="741"/>
      <c r="LE1808" s="741"/>
      <c r="LF1808" s="741"/>
      <c r="LG1808" s="711"/>
      <c r="LH1808" s="741"/>
      <c r="LI1808" s="394"/>
    </row>
    <row r="1809" spans="315:331" ht="27" customHeight="1" thickBot="1" x14ac:dyDescent="0.4">
      <c r="LC1809" s="1252"/>
      <c r="LD1809" s="741"/>
      <c r="LE1809" s="741"/>
      <c r="LF1809" s="741"/>
      <c r="LG1809" s="711"/>
      <c r="LH1809" s="741"/>
      <c r="LI1809" s="394"/>
    </row>
    <row r="1810" spans="315:331" ht="27" customHeight="1" thickBot="1" x14ac:dyDescent="0.4">
      <c r="LC1810" s="1252"/>
      <c r="LD1810" s="741"/>
      <c r="LE1810" s="741"/>
      <c r="LF1810" s="741"/>
      <c r="LG1810" s="711"/>
      <c r="LH1810" s="741"/>
      <c r="LI1810" s="394"/>
    </row>
    <row r="1811" spans="315:331" ht="27" customHeight="1" thickBot="1" x14ac:dyDescent="0.4">
      <c r="LC1811" s="1252"/>
      <c r="LD1811" s="741"/>
      <c r="LE1811" s="741"/>
      <c r="LF1811" s="741"/>
      <c r="LG1811" s="711"/>
      <c r="LH1811" s="741"/>
      <c r="LI1811" s="394"/>
    </row>
    <row r="1812" spans="315:331" ht="27" customHeight="1" thickBot="1" x14ac:dyDescent="0.4">
      <c r="LC1812" s="1252"/>
      <c r="LD1812" s="741"/>
      <c r="LE1812" s="741"/>
      <c r="LF1812" s="741"/>
      <c r="LG1812" s="711"/>
      <c r="LH1812" s="741"/>
      <c r="LI1812" s="394"/>
    </row>
    <row r="1813" spans="315:331" ht="27" customHeight="1" thickBot="1" x14ac:dyDescent="0.4">
      <c r="LC1813" s="1252"/>
      <c r="LD1813" s="741"/>
      <c r="LE1813" s="741"/>
      <c r="LF1813" s="741"/>
      <c r="LG1813" s="711"/>
      <c r="LH1813" s="741"/>
      <c r="LI1813" s="394"/>
    </row>
    <row r="1814" spans="315:331" ht="27" customHeight="1" thickBot="1" x14ac:dyDescent="0.4">
      <c r="LC1814" s="1252"/>
      <c r="LD1814" s="741"/>
      <c r="LE1814" s="741"/>
      <c r="LF1814" s="741"/>
      <c r="LG1814" s="711"/>
      <c r="LH1814" s="741"/>
      <c r="LI1814" s="394"/>
    </row>
    <row r="1815" spans="315:331" ht="27" customHeight="1" thickBot="1" x14ac:dyDescent="0.4">
      <c r="LC1815" s="1252"/>
      <c r="LD1815" s="741"/>
      <c r="LE1815" s="741"/>
      <c r="LF1815" s="741"/>
      <c r="LG1815" s="711"/>
      <c r="LH1815" s="741"/>
      <c r="LI1815" s="394"/>
    </row>
    <row r="1816" spans="315:331" ht="27" customHeight="1" thickBot="1" x14ac:dyDescent="0.4">
      <c r="LC1816" s="1720"/>
      <c r="LD1816" s="1721" t="s">
        <v>29</v>
      </c>
      <c r="LE1816" s="1721">
        <f>SUM(LE1795:LE1815)</f>
        <v>0</v>
      </c>
      <c r="LF1816" s="1721">
        <f t="shared" ref="LF1816:LH1816" si="1">SUM(LF1795:LF1815)</f>
        <v>0</v>
      </c>
      <c r="LG1816" s="1721">
        <f t="shared" si="1"/>
        <v>0</v>
      </c>
      <c r="LH1816" s="1721">
        <f t="shared" si="1"/>
        <v>0</v>
      </c>
      <c r="LI1816" s="1722"/>
    </row>
    <row r="1817" spans="315:331" ht="27" customHeight="1" thickBot="1" x14ac:dyDescent="0.4">
      <c r="LC1817" s="1717"/>
      <c r="LD1817" s="815"/>
      <c r="LE1817" s="815"/>
      <c r="LF1817" s="815"/>
      <c r="LG1817" s="1718"/>
      <c r="LH1817" s="815"/>
      <c r="LI1817" s="928"/>
    </row>
    <row r="1818" spans="315:331" ht="27" customHeight="1" thickBot="1" x14ac:dyDescent="0.3">
      <c r="LC1818" s="2177" t="s">
        <v>929</v>
      </c>
      <c r="LD1818" s="2178"/>
      <c r="LE1818" s="2179">
        <f>'PREMIER TRIMES.'!C2385</f>
        <v>0</v>
      </c>
      <c r="LF1818" s="2180"/>
      <c r="LG1818" s="2180"/>
      <c r="LH1818" s="2180"/>
      <c r="LI1818" s="2181"/>
    </row>
    <row r="1819" spans="315:331" ht="27" customHeight="1" x14ac:dyDescent="0.35">
      <c r="LC1819" s="1717"/>
      <c r="LD1819" s="815"/>
      <c r="LE1819" s="2182"/>
      <c r="LF1819" s="2183"/>
      <c r="LG1819" s="2183"/>
      <c r="LH1819" s="2183"/>
      <c r="LI1819" s="2184"/>
    </row>
    <row r="1820" spans="315:331" ht="34.5" customHeight="1" thickBot="1" x14ac:dyDescent="0.3">
      <c r="LC1820" s="1717"/>
      <c r="LD1820" s="1719"/>
      <c r="LE1820" s="2185"/>
      <c r="LF1820" s="2186"/>
      <c r="LG1820" s="2186"/>
      <c r="LH1820" s="2186"/>
      <c r="LI1820" s="2187"/>
    </row>
    <row r="1821" spans="315:331" x14ac:dyDescent="0.25">
      <c r="LJ1821" s="666"/>
    </row>
    <row r="1822" spans="315:331" ht="21" x14ac:dyDescent="0.35">
      <c r="LK1822" s="739" t="s">
        <v>339</v>
      </c>
      <c r="LL1822" s="702"/>
      <c r="LM1822" s="702"/>
      <c r="LN1822" s="702"/>
      <c r="LO1822" s="702"/>
      <c r="LP1822" s="702"/>
      <c r="LQ1822" s="702"/>
      <c r="LR1822" s="702"/>
      <c r="LS1822" s="712">
        <v>35</v>
      </c>
    </row>
    <row r="1823" spans="315:331" ht="21" x14ac:dyDescent="0.35">
      <c r="LK1823" s="699" t="s">
        <v>1008</v>
      </c>
      <c r="LL1823" s="702"/>
      <c r="LM1823" s="702"/>
      <c r="LN1823" s="702"/>
      <c r="LO1823" s="702"/>
      <c r="LP1823" s="702"/>
      <c r="LQ1823" s="702"/>
      <c r="LR1823" s="702"/>
      <c r="LS1823" s="702"/>
    </row>
    <row r="1824" spans="315:331" ht="21" x14ac:dyDescent="0.35">
      <c r="LK1824" s="699" t="s">
        <v>1009</v>
      </c>
      <c r="LL1824" s="702"/>
      <c r="LM1824" s="702"/>
      <c r="LN1824" s="702"/>
      <c r="LO1824" s="702"/>
      <c r="LP1824" s="702"/>
      <c r="LQ1824" s="702"/>
      <c r="LR1824" s="702"/>
      <c r="LS1824" s="702"/>
    </row>
    <row r="1825" spans="323:331" ht="21.75" thickBot="1" x14ac:dyDescent="0.4">
      <c r="LK1825" s="702"/>
      <c r="LL1825" s="702"/>
      <c r="LM1825" s="702"/>
      <c r="LN1825" s="702"/>
      <c r="LO1825" s="702"/>
      <c r="LP1825" s="702"/>
      <c r="LQ1825" s="702"/>
      <c r="LR1825" s="702"/>
      <c r="LS1825" s="702"/>
    </row>
    <row r="1826" spans="323:331" ht="21" thickBot="1" x14ac:dyDescent="0.3">
      <c r="LK1826" s="2173" t="s">
        <v>340</v>
      </c>
      <c r="LL1826" s="2210" t="s">
        <v>341</v>
      </c>
      <c r="LM1826" s="2211"/>
      <c r="LN1826" s="2211"/>
      <c r="LO1826" s="2211"/>
      <c r="LP1826" s="2211"/>
      <c r="LQ1826" s="2211"/>
      <c r="LR1826" s="2211"/>
      <c r="LS1826" s="2212"/>
    </row>
    <row r="1827" spans="323:331" ht="21" thickBot="1" x14ac:dyDescent="0.3">
      <c r="LK1827" s="2174"/>
      <c r="LL1827" s="1254" t="s">
        <v>342</v>
      </c>
      <c r="LM1827" s="1254" t="s">
        <v>343</v>
      </c>
      <c r="LN1827" s="1254" t="s">
        <v>344</v>
      </c>
      <c r="LO1827" s="1254" t="s">
        <v>345</v>
      </c>
      <c r="LP1827" s="1254" t="s">
        <v>346</v>
      </c>
      <c r="LQ1827" s="1254" t="s">
        <v>347</v>
      </c>
      <c r="LR1827" s="1254" t="s">
        <v>71</v>
      </c>
      <c r="LS1827" s="1254" t="s">
        <v>348</v>
      </c>
    </row>
    <row r="1828" spans="323:331" ht="21.75" thickBot="1" x14ac:dyDescent="0.3">
      <c r="LK1828" s="1255" t="s">
        <v>72</v>
      </c>
      <c r="LL1828" s="389">
        <f>'PREMIER TRIMES.'!C2395</f>
        <v>0</v>
      </c>
      <c r="LM1828" s="389">
        <f>'PREMIER TRIMES.'!D2395</f>
        <v>0</v>
      </c>
      <c r="LN1828" s="389">
        <f>'PREMIER TRIMES.'!E2395</f>
        <v>0</v>
      </c>
      <c r="LO1828" s="389">
        <f>'PREMIER TRIMES.'!F2395</f>
        <v>0</v>
      </c>
      <c r="LP1828" s="389">
        <f>'PREMIER TRIMES.'!G2395</f>
        <v>0</v>
      </c>
      <c r="LQ1828" s="389">
        <f>'PREMIER TRIMES.'!H2395</f>
        <v>0</v>
      </c>
      <c r="LR1828" s="389">
        <f>'PREMIER TRIMES.'!I2395</f>
        <v>0</v>
      </c>
      <c r="LS1828" s="389">
        <f>'PREMIER TRIMES.'!J2395</f>
        <v>0</v>
      </c>
    </row>
    <row r="1829" spans="323:331" ht="21.75" thickBot="1" x14ac:dyDescent="0.3">
      <c r="LK1829" s="1255" t="s">
        <v>349</v>
      </c>
      <c r="LL1829" s="389">
        <f>'PREMIER TRIMES.'!C2396</f>
        <v>0</v>
      </c>
      <c r="LM1829" s="389">
        <f>'PREMIER TRIMES.'!D2396</f>
        <v>0</v>
      </c>
      <c r="LN1829" s="389">
        <f>'PREMIER TRIMES.'!E2396</f>
        <v>0</v>
      </c>
      <c r="LO1829" s="389">
        <f>'PREMIER TRIMES.'!F2396</f>
        <v>0</v>
      </c>
      <c r="LP1829" s="389">
        <f>'PREMIER TRIMES.'!G2396</f>
        <v>0</v>
      </c>
      <c r="LQ1829" s="389">
        <f>'PREMIER TRIMES.'!H2396</f>
        <v>0</v>
      </c>
      <c r="LR1829" s="389">
        <f>'PREMIER TRIMES.'!I2396</f>
        <v>0</v>
      </c>
      <c r="LS1829" s="389">
        <f>'PREMIER TRIMES.'!J2396</f>
        <v>0</v>
      </c>
    </row>
    <row r="1830" spans="323:331" ht="21.75" thickBot="1" x14ac:dyDescent="0.3">
      <c r="LK1830" s="1255" t="s">
        <v>350</v>
      </c>
      <c r="LL1830" s="389">
        <f>'PREMIER TRIMES.'!C2397</f>
        <v>0</v>
      </c>
      <c r="LM1830" s="389">
        <f>'PREMIER TRIMES.'!D2397</f>
        <v>0</v>
      </c>
      <c r="LN1830" s="389">
        <f>'PREMIER TRIMES.'!E2397</f>
        <v>0</v>
      </c>
      <c r="LO1830" s="389">
        <f>'PREMIER TRIMES.'!F2397</f>
        <v>0</v>
      </c>
      <c r="LP1830" s="389">
        <f>'PREMIER TRIMES.'!G2397</f>
        <v>0</v>
      </c>
      <c r="LQ1830" s="389">
        <f>'PREMIER TRIMES.'!H2397</f>
        <v>0</v>
      </c>
      <c r="LR1830" s="389">
        <f>'PREMIER TRIMES.'!I2397</f>
        <v>0</v>
      </c>
      <c r="LS1830" s="389">
        <f>'PREMIER TRIMES.'!J2397</f>
        <v>0</v>
      </c>
    </row>
    <row r="1831" spans="323:331" ht="21.75" thickBot="1" x14ac:dyDescent="0.3">
      <c r="LK1831" s="1255" t="s">
        <v>351</v>
      </c>
      <c r="LL1831" s="389">
        <f>'PREMIER TRIMES.'!C2398</f>
        <v>0</v>
      </c>
      <c r="LM1831" s="389">
        <f>'PREMIER TRIMES.'!D2398</f>
        <v>0</v>
      </c>
      <c r="LN1831" s="389">
        <f>'PREMIER TRIMES.'!E2398</f>
        <v>0</v>
      </c>
      <c r="LO1831" s="389">
        <f>'PREMIER TRIMES.'!F2398</f>
        <v>0</v>
      </c>
      <c r="LP1831" s="389">
        <f>'PREMIER TRIMES.'!G2398</f>
        <v>0</v>
      </c>
      <c r="LQ1831" s="389">
        <f>'PREMIER TRIMES.'!H2398</f>
        <v>0</v>
      </c>
      <c r="LR1831" s="389">
        <f>'PREMIER TRIMES.'!I2398</f>
        <v>0</v>
      </c>
      <c r="LS1831" s="389">
        <f>'PREMIER TRIMES.'!J2398</f>
        <v>0</v>
      </c>
    </row>
    <row r="1832" spans="323:331" ht="21.75" thickBot="1" x14ac:dyDescent="0.3">
      <c r="LK1832" s="394"/>
      <c r="LL1832" s="715"/>
      <c r="LM1832" s="715"/>
      <c r="LN1832" s="715"/>
      <c r="LO1832" s="715"/>
      <c r="LP1832" s="715"/>
      <c r="LQ1832" s="715"/>
      <c r="LR1832" s="715"/>
      <c r="LS1832" s="715"/>
    </row>
    <row r="1833" spans="323:331" ht="21.75" thickBot="1" x14ac:dyDescent="0.3">
      <c r="LK1833" s="396"/>
      <c r="LL1833" s="389"/>
      <c r="LM1833" s="389"/>
      <c r="LN1833" s="389"/>
      <c r="LO1833" s="389"/>
      <c r="LP1833" s="389"/>
      <c r="LQ1833" s="389"/>
      <c r="LR1833" s="389"/>
      <c r="LS1833" s="389"/>
    </row>
    <row r="1834" spans="323:331" ht="21.75" thickBot="1" x14ac:dyDescent="0.3">
      <c r="LK1834" s="396"/>
      <c r="LL1834" s="389"/>
      <c r="LM1834" s="389"/>
      <c r="LN1834" s="389"/>
      <c r="LO1834" s="389"/>
      <c r="LP1834" s="389"/>
      <c r="LQ1834" s="389"/>
      <c r="LR1834" s="389"/>
      <c r="LS1834" s="389"/>
    </row>
    <row r="1835" spans="323:331" ht="21.75" thickBot="1" x14ac:dyDescent="0.3">
      <c r="LK1835" s="396"/>
      <c r="LL1835" s="389"/>
      <c r="LM1835" s="389"/>
      <c r="LN1835" s="389"/>
      <c r="LO1835" s="389"/>
      <c r="LP1835" s="389"/>
      <c r="LQ1835" s="389"/>
      <c r="LR1835" s="389"/>
      <c r="LS1835" s="389"/>
    </row>
    <row r="1836" spans="323:331" ht="21.75" thickBot="1" x14ac:dyDescent="0.3">
      <c r="LK1836" s="396"/>
      <c r="LL1836" s="389"/>
      <c r="LM1836" s="389"/>
      <c r="LN1836" s="389"/>
      <c r="LO1836" s="389"/>
      <c r="LP1836" s="389"/>
      <c r="LQ1836" s="389"/>
      <c r="LR1836" s="389"/>
      <c r="LS1836" s="389"/>
    </row>
    <row r="1837" spans="323:331" ht="21.75" thickBot="1" x14ac:dyDescent="0.3">
      <c r="LK1837" s="396"/>
      <c r="LL1837" s="389"/>
      <c r="LM1837" s="389"/>
      <c r="LN1837" s="389"/>
      <c r="LO1837" s="389"/>
      <c r="LP1837" s="389"/>
      <c r="LQ1837" s="389"/>
      <c r="LR1837" s="389"/>
      <c r="LS1837" s="389"/>
    </row>
    <row r="1838" spans="323:331" ht="21.75" thickBot="1" x14ac:dyDescent="0.3">
      <c r="LK1838" s="396"/>
      <c r="LL1838" s="389"/>
      <c r="LM1838" s="389"/>
      <c r="LN1838" s="389"/>
      <c r="LO1838" s="389"/>
      <c r="LP1838" s="389"/>
      <c r="LQ1838" s="389"/>
      <c r="LR1838" s="389"/>
      <c r="LS1838" s="389"/>
    </row>
    <row r="1839" spans="323:331" ht="21.75" thickBot="1" x14ac:dyDescent="0.3">
      <c r="LK1839" s="396"/>
      <c r="LL1839" s="389"/>
      <c r="LM1839" s="389"/>
      <c r="LN1839" s="389"/>
      <c r="LO1839" s="389"/>
      <c r="LP1839" s="389"/>
      <c r="LQ1839" s="389"/>
      <c r="LR1839" s="389"/>
      <c r="LS1839" s="389"/>
    </row>
    <row r="1840" spans="323:331" ht="21.75" thickBot="1" x14ac:dyDescent="0.3">
      <c r="LK1840" s="396"/>
      <c r="LL1840" s="389"/>
      <c r="LM1840" s="389"/>
      <c r="LN1840" s="389"/>
      <c r="LO1840" s="389"/>
      <c r="LP1840" s="389"/>
      <c r="LQ1840" s="389"/>
      <c r="LR1840" s="389"/>
      <c r="LS1840" s="389"/>
    </row>
    <row r="1841" spans="323:332" ht="21.75" thickBot="1" x14ac:dyDescent="0.3">
      <c r="LK1841" s="396"/>
      <c r="LL1841" s="389"/>
      <c r="LM1841" s="389"/>
      <c r="LN1841" s="389"/>
      <c r="LO1841" s="389"/>
      <c r="LP1841" s="389"/>
      <c r="LQ1841" s="389"/>
      <c r="LR1841" s="389"/>
      <c r="LS1841" s="389"/>
    </row>
    <row r="1842" spans="323:332" ht="21.75" thickBot="1" x14ac:dyDescent="0.3">
      <c r="LK1842" s="396"/>
      <c r="LL1842" s="389"/>
      <c r="LM1842" s="389"/>
      <c r="LN1842" s="389"/>
      <c r="LO1842" s="389"/>
      <c r="LP1842" s="389"/>
      <c r="LQ1842" s="389"/>
      <c r="LR1842" s="389"/>
      <c r="LS1842" s="389"/>
    </row>
    <row r="1843" spans="323:332" ht="21.75" thickBot="1" x14ac:dyDescent="0.3">
      <c r="LK1843" s="396"/>
      <c r="LL1843" s="389"/>
      <c r="LM1843" s="389"/>
      <c r="LN1843" s="389"/>
      <c r="LO1843" s="389"/>
      <c r="LP1843" s="389"/>
      <c r="LQ1843" s="389"/>
      <c r="LR1843" s="389"/>
      <c r="LS1843" s="389"/>
    </row>
    <row r="1844" spans="323:332" ht="21.75" thickBot="1" x14ac:dyDescent="0.3">
      <c r="LK1844" s="396"/>
      <c r="LL1844" s="389"/>
      <c r="LM1844" s="389"/>
      <c r="LN1844" s="389"/>
      <c r="LO1844" s="389"/>
      <c r="LP1844" s="389"/>
      <c r="LQ1844" s="389"/>
      <c r="LR1844" s="389"/>
      <c r="LS1844" s="389"/>
    </row>
    <row r="1845" spans="323:332" ht="21.75" thickBot="1" x14ac:dyDescent="0.3">
      <c r="LK1845" s="396"/>
      <c r="LL1845" s="389"/>
      <c r="LM1845" s="389"/>
      <c r="LN1845" s="389"/>
      <c r="LO1845" s="389"/>
      <c r="LP1845" s="389"/>
      <c r="LQ1845" s="389"/>
      <c r="LR1845" s="389"/>
      <c r="LS1845" s="389"/>
    </row>
    <row r="1846" spans="323:332" ht="21.75" thickBot="1" x14ac:dyDescent="0.3">
      <c r="LK1846" s="396"/>
      <c r="LL1846" s="389"/>
      <c r="LM1846" s="389"/>
      <c r="LN1846" s="389"/>
      <c r="LO1846" s="389"/>
      <c r="LP1846" s="389"/>
      <c r="LQ1846" s="389"/>
      <c r="LR1846" s="389"/>
      <c r="LS1846" s="389"/>
    </row>
    <row r="1847" spans="323:332" ht="21.75" thickBot="1" x14ac:dyDescent="0.3">
      <c r="LK1847" s="396"/>
      <c r="LL1847" s="389"/>
      <c r="LM1847" s="389"/>
      <c r="LN1847" s="389"/>
      <c r="LO1847" s="389"/>
      <c r="LP1847" s="389"/>
      <c r="LQ1847" s="389"/>
      <c r="LR1847" s="389"/>
      <c r="LS1847" s="389"/>
    </row>
    <row r="1848" spans="323:332" ht="21.75" thickBot="1" x14ac:dyDescent="0.3">
      <c r="LK1848" s="396"/>
      <c r="LL1848" s="389"/>
      <c r="LM1848" s="389"/>
      <c r="LN1848" s="389"/>
      <c r="LO1848" s="389"/>
      <c r="LP1848" s="389"/>
      <c r="LQ1848" s="389"/>
      <c r="LR1848" s="389"/>
      <c r="LS1848" s="389"/>
    </row>
    <row r="1849" spans="323:332" ht="21.75" thickBot="1" x14ac:dyDescent="0.3">
      <c r="LK1849" s="396"/>
      <c r="LL1849" s="389"/>
      <c r="LM1849" s="389"/>
      <c r="LN1849" s="389"/>
      <c r="LO1849" s="389"/>
      <c r="LP1849" s="389"/>
      <c r="LQ1849" s="389"/>
      <c r="LR1849" s="389"/>
      <c r="LS1849" s="389"/>
    </row>
    <row r="1850" spans="323:332" ht="21.75" thickBot="1" x14ac:dyDescent="0.3">
      <c r="LK1850" s="396"/>
      <c r="LL1850" s="389"/>
      <c r="LM1850" s="389"/>
      <c r="LN1850" s="389"/>
      <c r="LO1850" s="389"/>
      <c r="LP1850" s="389"/>
      <c r="LQ1850" s="389"/>
      <c r="LR1850" s="389"/>
      <c r="LS1850" s="389"/>
    </row>
    <row r="1851" spans="323:332" ht="21.75" thickBot="1" x14ac:dyDescent="0.3">
      <c r="LK1851" s="396"/>
      <c r="LL1851" s="389"/>
      <c r="LM1851" s="389"/>
      <c r="LN1851" s="389"/>
      <c r="LO1851" s="389"/>
      <c r="LP1851" s="389"/>
      <c r="LQ1851" s="389"/>
      <c r="LR1851" s="389"/>
      <c r="LS1851" s="389"/>
    </row>
    <row r="1852" spans="323:332" ht="21.75" thickBot="1" x14ac:dyDescent="0.3">
      <c r="LK1852" s="396"/>
      <c r="LL1852" s="389"/>
      <c r="LM1852" s="389"/>
      <c r="LN1852" s="389"/>
      <c r="LO1852" s="389"/>
      <c r="LP1852" s="389"/>
      <c r="LQ1852" s="389"/>
      <c r="LR1852" s="389"/>
      <c r="LS1852" s="389"/>
    </row>
    <row r="1853" spans="323:332" ht="15.75" thickBot="1" x14ac:dyDescent="0.3"/>
    <row r="1854" spans="323:332" ht="21.75" thickBot="1" x14ac:dyDescent="0.3">
      <c r="LK1854" s="701" t="s">
        <v>91</v>
      </c>
      <c r="LL1854" s="2042">
        <f>'PREMIER TRIMES.'!C2422</f>
        <v>0</v>
      </c>
      <c r="LM1854" s="2043"/>
      <c r="LN1854" s="2043"/>
      <c r="LO1854" s="2043"/>
      <c r="LP1854" s="2043"/>
      <c r="LQ1854" s="2043"/>
      <c r="LR1854" s="2043"/>
      <c r="LS1854" s="2044"/>
    </row>
    <row r="1855" spans="323:332" ht="50.25" customHeight="1" thickBot="1" x14ac:dyDescent="0.3">
      <c r="LL1855" s="2048"/>
      <c r="LM1855" s="2049"/>
      <c r="LN1855" s="2049"/>
      <c r="LO1855" s="2049"/>
      <c r="LP1855" s="2049"/>
      <c r="LQ1855" s="2049"/>
      <c r="LR1855" s="2049"/>
      <c r="LS1855" s="2050"/>
    </row>
    <row r="1856" spans="323:332" x14ac:dyDescent="0.25">
      <c r="LT1856" s="666"/>
    </row>
    <row r="1857" spans="333:336" ht="21" x14ac:dyDescent="0.35">
      <c r="LU1857" s="699" t="s">
        <v>1010</v>
      </c>
      <c r="LV1857" s="702"/>
      <c r="LW1857" s="702"/>
      <c r="LX1857" s="712">
        <v>36</v>
      </c>
    </row>
    <row r="1858" spans="333:336" ht="21.75" thickBot="1" x14ac:dyDescent="0.4">
      <c r="LU1858" s="702"/>
      <c r="LV1858" s="702"/>
      <c r="LW1858" s="702"/>
      <c r="LX1858" s="702"/>
    </row>
    <row r="1859" spans="333:336" ht="21" thickBot="1" x14ac:dyDescent="0.3">
      <c r="LU1859" s="1256" t="s">
        <v>353</v>
      </c>
      <c r="LV1859" s="1257" t="s">
        <v>354</v>
      </c>
      <c r="LW1859" s="1257" t="s">
        <v>355</v>
      </c>
      <c r="LX1859" s="1257" t="s">
        <v>336</v>
      </c>
    </row>
    <row r="1860" spans="333:336" ht="21.75" thickBot="1" x14ac:dyDescent="0.35">
      <c r="LU1860" s="1127">
        <f>'PREMIER TRIMES.'!B2429</f>
        <v>0</v>
      </c>
      <c r="LV1860" s="1500">
        <f>'PREMIER TRIMES.'!C2429</f>
        <v>0</v>
      </c>
      <c r="LW1860" s="389">
        <f>'PREMIER TRIMES.'!D2429</f>
        <v>0</v>
      </c>
      <c r="LX1860" s="1500">
        <f>'PREMIER TRIMES.'!E2429</f>
        <v>0</v>
      </c>
    </row>
    <row r="1861" spans="333:336" ht="21.75" thickBot="1" x14ac:dyDescent="0.35">
      <c r="LU1861" s="1127">
        <f>'PREMIER TRIMES.'!B2430</f>
        <v>0</v>
      </c>
      <c r="LV1861" s="1500">
        <f>'PREMIER TRIMES.'!C2430</f>
        <v>0</v>
      </c>
      <c r="LW1861" s="389">
        <f>'PREMIER TRIMES.'!D2430</f>
        <v>0</v>
      </c>
      <c r="LX1861" s="1500">
        <f>'PREMIER TRIMES.'!E2430</f>
        <v>0</v>
      </c>
    </row>
    <row r="1862" spans="333:336" ht="21.75" thickBot="1" x14ac:dyDescent="0.35">
      <c r="LU1862" s="1127">
        <f>'PREMIER TRIMES.'!B2431</f>
        <v>0</v>
      </c>
      <c r="LV1862" s="1500">
        <f>'PREMIER TRIMES.'!C2431</f>
        <v>0</v>
      </c>
      <c r="LW1862" s="389">
        <f>'PREMIER TRIMES.'!D2431</f>
        <v>0</v>
      </c>
      <c r="LX1862" s="1500">
        <f>'PREMIER TRIMES.'!E2431</f>
        <v>0</v>
      </c>
    </row>
    <row r="1863" spans="333:336" ht="21.75" thickBot="1" x14ac:dyDescent="0.35">
      <c r="LU1863" s="1127">
        <f>'PREMIER TRIMES.'!B2432</f>
        <v>0</v>
      </c>
      <c r="LV1863" s="1500">
        <f>'PREMIER TRIMES.'!C2432</f>
        <v>0</v>
      </c>
      <c r="LW1863" s="389">
        <f>'PREMIER TRIMES.'!D2432</f>
        <v>0</v>
      </c>
      <c r="LX1863" s="1500">
        <f>'PREMIER TRIMES.'!E2432</f>
        <v>0</v>
      </c>
    </row>
    <row r="1864" spans="333:336" ht="21.75" thickBot="1" x14ac:dyDescent="0.35">
      <c r="LU1864" s="1127">
        <f>'PREMIER TRIMES.'!B2433</f>
        <v>0</v>
      </c>
      <c r="LV1864" s="1500">
        <f>'PREMIER TRIMES.'!C2433</f>
        <v>0</v>
      </c>
      <c r="LW1864" s="389">
        <f>'PREMIER TRIMES.'!D2433</f>
        <v>0</v>
      </c>
      <c r="LX1864" s="1500">
        <f>'PREMIER TRIMES.'!E2433</f>
        <v>0</v>
      </c>
    </row>
    <row r="1865" spans="333:336" ht="21.75" thickBot="1" x14ac:dyDescent="0.35">
      <c r="LU1865" s="1127">
        <f>'PREMIER TRIMES.'!B2434</f>
        <v>0</v>
      </c>
      <c r="LV1865" s="1500">
        <f>'PREMIER TRIMES.'!C2434</f>
        <v>0</v>
      </c>
      <c r="LW1865" s="389">
        <f>'PREMIER TRIMES.'!D2434</f>
        <v>0</v>
      </c>
      <c r="LX1865" s="1500">
        <f>'PREMIER TRIMES.'!E2434</f>
        <v>0</v>
      </c>
    </row>
    <row r="1866" spans="333:336" ht="21.75" thickBot="1" x14ac:dyDescent="0.35">
      <c r="LU1866" s="1127">
        <f>'PREMIER TRIMES.'!B2435</f>
        <v>0</v>
      </c>
      <c r="LV1866" s="1500">
        <f>'PREMIER TRIMES.'!C2435</f>
        <v>0</v>
      </c>
      <c r="LW1866" s="389">
        <f>'PREMIER TRIMES.'!D2435</f>
        <v>0</v>
      </c>
      <c r="LX1866" s="1500">
        <f>'PREMIER TRIMES.'!E2435</f>
        <v>0</v>
      </c>
    </row>
    <row r="1867" spans="333:336" ht="21.75" thickBot="1" x14ac:dyDescent="0.35">
      <c r="LU1867" s="1127">
        <f>'PREMIER TRIMES.'!B2436</f>
        <v>0</v>
      </c>
      <c r="LV1867" s="1500">
        <f>'PREMIER TRIMES.'!C2436</f>
        <v>0</v>
      </c>
      <c r="LW1867" s="389">
        <f>'PREMIER TRIMES.'!D2436</f>
        <v>0</v>
      </c>
      <c r="LX1867" s="1500">
        <f>'PREMIER TRIMES.'!E2436</f>
        <v>0</v>
      </c>
    </row>
    <row r="1868" spans="333:336" ht="21.75" thickBot="1" x14ac:dyDescent="0.35">
      <c r="LU1868" s="1127">
        <f>'PREMIER TRIMES.'!B2437</f>
        <v>0</v>
      </c>
      <c r="LV1868" s="1500">
        <f>'PREMIER TRIMES.'!C2437</f>
        <v>0</v>
      </c>
      <c r="LW1868" s="389">
        <f>'PREMIER TRIMES.'!D2437</f>
        <v>0</v>
      </c>
      <c r="LX1868" s="1500">
        <f>'PREMIER TRIMES.'!E2437</f>
        <v>0</v>
      </c>
    </row>
    <row r="1869" spans="333:336" ht="21.75" thickBot="1" x14ac:dyDescent="0.35">
      <c r="LU1869" s="1127">
        <f>'PREMIER TRIMES.'!B2438</f>
        <v>0</v>
      </c>
      <c r="LV1869" s="1500">
        <f>'PREMIER TRIMES.'!C2438</f>
        <v>0</v>
      </c>
      <c r="LW1869" s="389">
        <f>'PREMIER TRIMES.'!D2438</f>
        <v>0</v>
      </c>
      <c r="LX1869" s="1500">
        <f>'PREMIER TRIMES.'!E2438</f>
        <v>0</v>
      </c>
    </row>
    <row r="1870" spans="333:336" ht="21.75" thickBot="1" x14ac:dyDescent="0.35">
      <c r="LU1870" s="1127">
        <f>'PREMIER TRIMES.'!B2439</f>
        <v>0</v>
      </c>
      <c r="LV1870" s="1500">
        <f>'PREMIER TRIMES.'!C2439</f>
        <v>0</v>
      </c>
      <c r="LW1870" s="389">
        <f>'PREMIER TRIMES.'!D2439</f>
        <v>0</v>
      </c>
      <c r="LX1870" s="1500">
        <f>'PREMIER TRIMES.'!E2439</f>
        <v>0</v>
      </c>
    </row>
    <row r="1871" spans="333:336" ht="21.75" thickBot="1" x14ac:dyDescent="0.35">
      <c r="LU1871" s="1127">
        <f>'PREMIER TRIMES.'!B2440</f>
        <v>0</v>
      </c>
      <c r="LV1871" s="1500">
        <f>'PREMIER TRIMES.'!C2440</f>
        <v>0</v>
      </c>
      <c r="LW1871" s="389">
        <f>'PREMIER TRIMES.'!D2440</f>
        <v>0</v>
      </c>
      <c r="LX1871" s="1500">
        <f>'PREMIER TRIMES.'!E2440</f>
        <v>0</v>
      </c>
    </row>
    <row r="1872" spans="333:336" ht="21.75" thickBot="1" x14ac:dyDescent="0.35">
      <c r="LU1872" s="1127">
        <f>'PREMIER TRIMES.'!B2441</f>
        <v>0</v>
      </c>
      <c r="LV1872" s="1500">
        <f>'PREMIER TRIMES.'!C2441</f>
        <v>0</v>
      </c>
      <c r="LW1872" s="389">
        <f>'PREMIER TRIMES.'!D2441</f>
        <v>0</v>
      </c>
      <c r="LX1872" s="1500">
        <f>'PREMIER TRIMES.'!E2441</f>
        <v>0</v>
      </c>
    </row>
    <row r="1873" spans="333:336" ht="21.75" thickBot="1" x14ac:dyDescent="0.35">
      <c r="LU1873" s="1127">
        <f>'PREMIER TRIMES.'!B2442</f>
        <v>0</v>
      </c>
      <c r="LV1873" s="1500">
        <f>'PREMIER TRIMES.'!C2442</f>
        <v>0</v>
      </c>
      <c r="LW1873" s="389">
        <f>'PREMIER TRIMES.'!D2442</f>
        <v>0</v>
      </c>
      <c r="LX1873" s="1500">
        <f>'PREMIER TRIMES.'!E2442</f>
        <v>0</v>
      </c>
    </row>
    <row r="1874" spans="333:336" ht="21.75" thickBot="1" x14ac:dyDescent="0.35">
      <c r="LU1874" s="1127">
        <f>'PREMIER TRIMES.'!B2443</f>
        <v>0</v>
      </c>
      <c r="LV1874" s="1500">
        <f>'PREMIER TRIMES.'!C2443</f>
        <v>0</v>
      </c>
      <c r="LW1874" s="389">
        <f>'PREMIER TRIMES.'!D2443</f>
        <v>0</v>
      </c>
      <c r="LX1874" s="1500">
        <f>'PREMIER TRIMES.'!E2443</f>
        <v>0</v>
      </c>
    </row>
    <row r="1875" spans="333:336" ht="21.75" thickBot="1" x14ac:dyDescent="0.35">
      <c r="LU1875" s="1127">
        <f>'PREMIER TRIMES.'!B2444</f>
        <v>0</v>
      </c>
      <c r="LV1875" s="1500">
        <f>'PREMIER TRIMES.'!C2444</f>
        <v>0</v>
      </c>
      <c r="LW1875" s="389">
        <f>'PREMIER TRIMES.'!D2444</f>
        <v>0</v>
      </c>
      <c r="LX1875" s="1500">
        <f>'PREMIER TRIMES.'!E2444</f>
        <v>0</v>
      </c>
    </row>
    <row r="1876" spans="333:336" ht="21.75" thickBot="1" x14ac:dyDescent="0.35">
      <c r="LU1876" s="1127">
        <f>'PREMIER TRIMES.'!B2445</f>
        <v>0</v>
      </c>
      <c r="LV1876" s="1500">
        <f>'PREMIER TRIMES.'!C2445</f>
        <v>0</v>
      </c>
      <c r="LW1876" s="389">
        <f>'PREMIER TRIMES.'!D2445</f>
        <v>0</v>
      </c>
      <c r="LX1876" s="1500">
        <f>'PREMIER TRIMES.'!E2445</f>
        <v>0</v>
      </c>
    </row>
    <row r="1877" spans="333:336" ht="21.75" thickBot="1" x14ac:dyDescent="0.35">
      <c r="LU1877" s="1127">
        <f>'PREMIER TRIMES.'!B2446</f>
        <v>0</v>
      </c>
      <c r="LV1877" s="1500">
        <f>'PREMIER TRIMES.'!C2446</f>
        <v>0</v>
      </c>
      <c r="LW1877" s="389">
        <f>'PREMIER TRIMES.'!D2446</f>
        <v>0</v>
      </c>
      <c r="LX1877" s="1500">
        <f>'PREMIER TRIMES.'!E2446</f>
        <v>0</v>
      </c>
    </row>
    <row r="1878" spans="333:336" ht="21.75" thickBot="1" x14ac:dyDescent="0.35">
      <c r="LU1878" s="1127">
        <f>'PREMIER TRIMES.'!B2447</f>
        <v>0</v>
      </c>
      <c r="LV1878" s="1500">
        <f>'PREMIER TRIMES.'!C2447</f>
        <v>0</v>
      </c>
      <c r="LW1878" s="389">
        <f>'PREMIER TRIMES.'!D2447</f>
        <v>0</v>
      </c>
      <c r="LX1878" s="1500">
        <f>'PREMIER TRIMES.'!E2447</f>
        <v>0</v>
      </c>
    </row>
    <row r="1879" spans="333:336" ht="21.75" thickBot="1" x14ac:dyDescent="0.35">
      <c r="LU1879" s="1127">
        <f>'PREMIER TRIMES.'!B2448</f>
        <v>0</v>
      </c>
      <c r="LV1879" s="1500">
        <f>'PREMIER TRIMES.'!C2448</f>
        <v>0</v>
      </c>
      <c r="LW1879" s="389">
        <f>'PREMIER TRIMES.'!D2448</f>
        <v>0</v>
      </c>
      <c r="LX1879" s="1500">
        <f>'PREMIER TRIMES.'!E2448</f>
        <v>0</v>
      </c>
    </row>
    <row r="1880" spans="333:336" ht="21.75" thickBot="1" x14ac:dyDescent="0.35">
      <c r="LU1880" s="1127">
        <f>'PREMIER TRIMES.'!B2449</f>
        <v>0</v>
      </c>
      <c r="LV1880" s="1500">
        <f>'PREMIER TRIMES.'!C2449</f>
        <v>0</v>
      </c>
      <c r="LW1880" s="389">
        <f>'PREMIER TRIMES.'!D2449</f>
        <v>0</v>
      </c>
      <c r="LX1880" s="1500">
        <f>'PREMIER TRIMES.'!E2449</f>
        <v>0</v>
      </c>
    </row>
    <row r="1881" spans="333:336" ht="21.75" thickBot="1" x14ac:dyDescent="0.35">
      <c r="LU1881" s="1127">
        <f>'PREMIER TRIMES.'!B2450</f>
        <v>0</v>
      </c>
      <c r="LV1881" s="1500">
        <f>'PREMIER TRIMES.'!C2450</f>
        <v>0</v>
      </c>
      <c r="LW1881" s="389">
        <f>'PREMIER TRIMES.'!D2450</f>
        <v>0</v>
      </c>
      <c r="LX1881" s="1500">
        <f>'PREMIER TRIMES.'!E2450</f>
        <v>0</v>
      </c>
    </row>
    <row r="1882" spans="333:336" ht="21.75" thickBot="1" x14ac:dyDescent="0.35">
      <c r="LU1882" s="1127">
        <f>'PREMIER TRIMES.'!B2451</f>
        <v>0</v>
      </c>
      <c r="LV1882" s="1500">
        <f>'PREMIER TRIMES.'!C2451</f>
        <v>0</v>
      </c>
      <c r="LW1882" s="389">
        <f>'PREMIER TRIMES.'!D2451</f>
        <v>0</v>
      </c>
      <c r="LX1882" s="1500">
        <f>'PREMIER TRIMES.'!E2451</f>
        <v>0</v>
      </c>
    </row>
    <row r="1883" spans="333:336" ht="21.75" thickBot="1" x14ac:dyDescent="0.35">
      <c r="LU1883" s="1127">
        <f>'PREMIER TRIMES.'!B2452</f>
        <v>0</v>
      </c>
      <c r="LV1883" s="1500">
        <f>'PREMIER TRIMES.'!C2452</f>
        <v>0</v>
      </c>
      <c r="LW1883" s="389">
        <f>'PREMIER TRIMES.'!D2452</f>
        <v>0</v>
      </c>
      <c r="LX1883" s="1500">
        <f>'PREMIER TRIMES.'!E2452</f>
        <v>0</v>
      </c>
    </row>
    <row r="1884" spans="333:336" ht="21.75" thickBot="1" x14ac:dyDescent="0.35">
      <c r="LU1884" s="1127">
        <f>'PREMIER TRIMES.'!B2453</f>
        <v>0</v>
      </c>
      <c r="LV1884" s="1500">
        <f>'PREMIER TRIMES.'!C2453</f>
        <v>0</v>
      </c>
      <c r="LW1884" s="389">
        <f>'PREMIER TRIMES.'!D2453</f>
        <v>0</v>
      </c>
      <c r="LX1884" s="1500">
        <f>'PREMIER TRIMES.'!E2453</f>
        <v>0</v>
      </c>
    </row>
    <row r="1885" spans="333:336" ht="21.75" thickBot="1" x14ac:dyDescent="0.35">
      <c r="LU1885" s="1127">
        <f>'PREMIER TRIMES.'!B2454</f>
        <v>0</v>
      </c>
      <c r="LV1885" s="1500">
        <f>'PREMIER TRIMES.'!C2454</f>
        <v>0</v>
      </c>
      <c r="LW1885" s="389">
        <f>'PREMIER TRIMES.'!D2454</f>
        <v>0</v>
      </c>
      <c r="LX1885" s="1500">
        <f>'PREMIER TRIMES.'!E2454</f>
        <v>0</v>
      </c>
    </row>
    <row r="1886" spans="333:336" ht="21.75" thickBot="1" x14ac:dyDescent="0.35">
      <c r="LU1886" s="1127">
        <f>'PREMIER TRIMES.'!B2455</f>
        <v>0</v>
      </c>
      <c r="LV1886" s="1500">
        <f>'PREMIER TRIMES.'!C2455</f>
        <v>0</v>
      </c>
      <c r="LW1886" s="389">
        <f>'PREMIER TRIMES.'!D2455</f>
        <v>0</v>
      </c>
      <c r="LX1886" s="1500">
        <f>'PREMIER TRIMES.'!E2455</f>
        <v>0</v>
      </c>
    </row>
    <row r="1887" spans="333:336" ht="21.75" thickBot="1" x14ac:dyDescent="0.35">
      <c r="LU1887" s="1127">
        <f>'PREMIER TRIMES.'!B2456</f>
        <v>0</v>
      </c>
      <c r="LV1887" s="1500">
        <f>'PREMIER TRIMES.'!C2456</f>
        <v>0</v>
      </c>
      <c r="LW1887" s="389">
        <f>'PREMIER TRIMES.'!D2456</f>
        <v>0</v>
      </c>
      <c r="LX1887" s="1500">
        <f>'PREMIER TRIMES.'!E2456</f>
        <v>0</v>
      </c>
    </row>
    <row r="1888" spans="333:336" ht="21.75" thickBot="1" x14ac:dyDescent="0.35">
      <c r="LU1888" s="1127">
        <f>'PREMIER TRIMES.'!B2457</f>
        <v>0</v>
      </c>
      <c r="LV1888" s="1500">
        <f>'PREMIER TRIMES.'!C2457</f>
        <v>0</v>
      </c>
      <c r="LW1888" s="389">
        <f>'PREMIER TRIMES.'!D2457</f>
        <v>0</v>
      </c>
      <c r="LX1888" s="1500">
        <f>'PREMIER TRIMES.'!E2457</f>
        <v>0</v>
      </c>
    </row>
    <row r="1889" spans="333:344" ht="21.75" thickBot="1" x14ac:dyDescent="0.35">
      <c r="LU1889" s="1127">
        <f>'PREMIER TRIMES.'!B2458</f>
        <v>0</v>
      </c>
      <c r="LV1889" s="1500">
        <f>'PREMIER TRIMES.'!C2458</f>
        <v>0</v>
      </c>
      <c r="LW1889" s="389">
        <f>'PREMIER TRIMES.'!D2458</f>
        <v>0</v>
      </c>
      <c r="LX1889" s="1500">
        <f>'PREMIER TRIMES.'!E2458</f>
        <v>0</v>
      </c>
    </row>
    <row r="1890" spans="333:344" x14ac:dyDescent="0.25">
      <c r="LY1890" s="666"/>
    </row>
    <row r="1891" spans="333:344" ht="21" x14ac:dyDescent="0.35">
      <c r="LZ1891" s="699" t="s">
        <v>1011</v>
      </c>
      <c r="MA1891" s="699"/>
      <c r="MB1891" s="702"/>
      <c r="MC1891" s="702"/>
      <c r="MD1891" s="702"/>
      <c r="ME1891" s="702"/>
      <c r="MF1891" s="712">
        <v>37</v>
      </c>
    </row>
    <row r="1892" spans="333:344" ht="21" x14ac:dyDescent="0.35">
      <c r="LZ1892" s="699" t="s">
        <v>804</v>
      </c>
      <c r="MA1892" s="699"/>
      <c r="MB1892" s="702"/>
      <c r="MC1892" s="702"/>
      <c r="MD1892" s="702"/>
      <c r="ME1892" s="702"/>
      <c r="MF1892" s="702"/>
    </row>
    <row r="1893" spans="333:344" ht="21.75" thickBot="1" x14ac:dyDescent="0.4">
      <c r="LZ1893" s="702"/>
      <c r="MA1893" s="702"/>
      <c r="MB1893" s="702"/>
      <c r="MC1893" s="702"/>
      <c r="MD1893" s="702"/>
      <c r="ME1893" s="702"/>
      <c r="MF1893" s="702"/>
    </row>
    <row r="1894" spans="333:344" ht="21" thickBot="1" x14ac:dyDescent="0.3">
      <c r="LZ1894" s="2213" t="s">
        <v>1</v>
      </c>
      <c r="MA1894" s="2213" t="s">
        <v>356</v>
      </c>
      <c r="MB1894" s="2207" t="s">
        <v>357</v>
      </c>
      <c r="MC1894" s="2208"/>
      <c r="MD1894" s="2209"/>
      <c r="ME1894" s="1258"/>
      <c r="MF1894" s="1258"/>
    </row>
    <row r="1895" spans="333:344" ht="41.25" customHeight="1" thickBot="1" x14ac:dyDescent="0.3">
      <c r="LZ1895" s="2214"/>
      <c r="MA1895" s="2214"/>
      <c r="MB1895" s="1259" t="s">
        <v>358</v>
      </c>
      <c r="MC1895" s="1259" t="s">
        <v>359</v>
      </c>
      <c r="MD1895" s="1259" t="s">
        <v>360</v>
      </c>
      <c r="ME1895" s="1259" t="s">
        <v>0</v>
      </c>
      <c r="MF1895" s="1259" t="s">
        <v>361</v>
      </c>
    </row>
    <row r="1896" spans="333:344" ht="18" customHeight="1" thickBot="1" x14ac:dyDescent="0.3">
      <c r="LZ1896" s="1260">
        <v>1</v>
      </c>
      <c r="MA1896" s="1261" t="s">
        <v>362</v>
      </c>
      <c r="MB1896" s="389">
        <f>'PREMIER TRIMES.'!D2467</f>
        <v>0</v>
      </c>
      <c r="MC1896" s="389">
        <f>'PREMIER TRIMES.'!E2467</f>
        <v>0</v>
      </c>
      <c r="MD1896" s="389">
        <f>'PREMIER TRIMES.'!F2467</f>
        <v>0</v>
      </c>
      <c r="ME1896" s="1259">
        <f>'PREMIER TRIMES.'!G2467</f>
        <v>0</v>
      </c>
      <c r="MF1896" s="389">
        <f>'PREMIER TRIMES.'!H2467</f>
        <v>0</v>
      </c>
    </row>
    <row r="1897" spans="333:344" ht="18" customHeight="1" thickBot="1" x14ac:dyDescent="0.3">
      <c r="LZ1897" s="1260">
        <v>2</v>
      </c>
      <c r="MA1897" s="1261" t="s">
        <v>363</v>
      </c>
      <c r="MB1897" s="389">
        <f>'PREMIER TRIMES.'!D2468</f>
        <v>0</v>
      </c>
      <c r="MC1897" s="389">
        <f>'PREMIER TRIMES.'!E2468</f>
        <v>0</v>
      </c>
      <c r="MD1897" s="389">
        <f>'PREMIER TRIMES.'!F2468</f>
        <v>0</v>
      </c>
      <c r="ME1897" s="1259">
        <f>'PREMIER TRIMES.'!G2468</f>
        <v>0</v>
      </c>
      <c r="MF1897" s="389">
        <f>'PREMIER TRIMES.'!H2468</f>
        <v>0</v>
      </c>
    </row>
    <row r="1898" spans="333:344" ht="18" customHeight="1" thickBot="1" x14ac:dyDescent="0.3">
      <c r="LZ1898" s="1260">
        <v>3</v>
      </c>
      <c r="MA1898" s="1261" t="s">
        <v>364</v>
      </c>
      <c r="MB1898" s="389">
        <f>'PREMIER TRIMES.'!D2469</f>
        <v>0</v>
      </c>
      <c r="MC1898" s="389">
        <f>'PREMIER TRIMES.'!E2469</f>
        <v>0</v>
      </c>
      <c r="MD1898" s="389">
        <f>'PREMIER TRIMES.'!F2469</f>
        <v>0</v>
      </c>
      <c r="ME1898" s="1259">
        <f>'PREMIER TRIMES.'!G2469</f>
        <v>0</v>
      </c>
      <c r="MF1898" s="389">
        <f>'PREMIER TRIMES.'!H2469</f>
        <v>0</v>
      </c>
    </row>
    <row r="1899" spans="333:344" ht="18" customHeight="1" thickBot="1" x14ac:dyDescent="0.3">
      <c r="LZ1899" s="1260">
        <v>4</v>
      </c>
      <c r="MA1899" s="1261" t="s">
        <v>365</v>
      </c>
      <c r="MB1899" s="389">
        <f>'PREMIER TRIMES.'!D2470</f>
        <v>0</v>
      </c>
      <c r="MC1899" s="389">
        <f>'PREMIER TRIMES.'!E2470</f>
        <v>0</v>
      </c>
      <c r="MD1899" s="389">
        <f>'PREMIER TRIMES.'!F2470</f>
        <v>0</v>
      </c>
      <c r="ME1899" s="1259">
        <f>'PREMIER TRIMES.'!G2470</f>
        <v>0</v>
      </c>
      <c r="MF1899" s="389">
        <f>'PREMIER TRIMES.'!H2470</f>
        <v>0</v>
      </c>
    </row>
    <row r="1900" spans="333:344" ht="18" customHeight="1" thickBot="1" x14ac:dyDescent="0.3">
      <c r="LZ1900" s="1260">
        <v>5</v>
      </c>
      <c r="MA1900" s="1261" t="s">
        <v>366</v>
      </c>
      <c r="MB1900" s="389">
        <f>'PREMIER TRIMES.'!D2471</f>
        <v>0</v>
      </c>
      <c r="MC1900" s="389">
        <f>'PREMIER TRIMES.'!E2471</f>
        <v>0</v>
      </c>
      <c r="MD1900" s="389">
        <f>'PREMIER TRIMES.'!F2471</f>
        <v>0</v>
      </c>
      <c r="ME1900" s="1259">
        <f>'PREMIER TRIMES.'!G2471</f>
        <v>0</v>
      </c>
      <c r="MF1900" s="389">
        <f>'PREMIER TRIMES.'!H2471</f>
        <v>0</v>
      </c>
    </row>
    <row r="1901" spans="333:344" ht="18" customHeight="1" thickBot="1" x14ac:dyDescent="0.3">
      <c r="LZ1901" s="1260">
        <v>6</v>
      </c>
      <c r="MA1901" s="1261" t="s">
        <v>367</v>
      </c>
      <c r="MB1901" s="389">
        <f>'PREMIER TRIMES.'!D2472</f>
        <v>0</v>
      </c>
      <c r="MC1901" s="389">
        <f>'PREMIER TRIMES.'!E2472</f>
        <v>0</v>
      </c>
      <c r="MD1901" s="389">
        <f>'PREMIER TRIMES.'!F2472</f>
        <v>0</v>
      </c>
      <c r="ME1901" s="1259">
        <f>'PREMIER TRIMES.'!G2472</f>
        <v>0</v>
      </c>
      <c r="MF1901" s="389">
        <f>'PREMIER TRIMES.'!H2472</f>
        <v>0</v>
      </c>
    </row>
    <row r="1902" spans="333:344" ht="18" customHeight="1" thickBot="1" x14ac:dyDescent="0.3">
      <c r="LZ1902" s="1260">
        <v>7</v>
      </c>
      <c r="MA1902" s="1261" t="s">
        <v>368</v>
      </c>
      <c r="MB1902" s="389">
        <f>'PREMIER TRIMES.'!D2473</f>
        <v>0</v>
      </c>
      <c r="MC1902" s="389">
        <f>'PREMIER TRIMES.'!E2473</f>
        <v>0</v>
      </c>
      <c r="MD1902" s="389">
        <f>'PREMIER TRIMES.'!F2473</f>
        <v>0</v>
      </c>
      <c r="ME1902" s="1259">
        <f>'PREMIER TRIMES.'!G2473</f>
        <v>0</v>
      </c>
      <c r="MF1902" s="389">
        <f>'PREMIER TRIMES.'!H2473</f>
        <v>0</v>
      </c>
    </row>
    <row r="1903" spans="333:344" ht="18" customHeight="1" thickBot="1" x14ac:dyDescent="0.3">
      <c r="LZ1903" s="1260">
        <v>8</v>
      </c>
      <c r="MA1903" s="1261" t="s">
        <v>369</v>
      </c>
      <c r="MB1903" s="389">
        <f>'PREMIER TRIMES.'!D2474</f>
        <v>0</v>
      </c>
      <c r="MC1903" s="389">
        <f>'PREMIER TRIMES.'!E2474</f>
        <v>0</v>
      </c>
      <c r="MD1903" s="389">
        <f>'PREMIER TRIMES.'!F2474</f>
        <v>0</v>
      </c>
      <c r="ME1903" s="1259">
        <f>'PREMIER TRIMES.'!G2474</f>
        <v>0</v>
      </c>
      <c r="MF1903" s="389">
        <f>'PREMIER TRIMES.'!H2474</f>
        <v>0</v>
      </c>
    </row>
    <row r="1904" spans="333:344" ht="18" customHeight="1" thickBot="1" x14ac:dyDescent="0.3">
      <c r="LZ1904" s="1260">
        <v>9</v>
      </c>
      <c r="MA1904" s="1261" t="s">
        <v>370</v>
      </c>
      <c r="MB1904" s="389">
        <f>'PREMIER TRIMES.'!D2475</f>
        <v>0</v>
      </c>
      <c r="MC1904" s="389">
        <f>'PREMIER TRIMES.'!E2475</f>
        <v>0</v>
      </c>
      <c r="MD1904" s="389">
        <f>'PREMIER TRIMES.'!F2475</f>
        <v>0</v>
      </c>
      <c r="ME1904" s="1259">
        <f>'PREMIER TRIMES.'!G2475</f>
        <v>0</v>
      </c>
      <c r="MF1904" s="389">
        <f>'PREMIER TRIMES.'!H2475</f>
        <v>0</v>
      </c>
    </row>
    <row r="1905" spans="338:344" ht="18" customHeight="1" thickBot="1" x14ac:dyDescent="0.3">
      <c r="LZ1905" s="1260">
        <v>10</v>
      </c>
      <c r="MA1905" s="1261" t="s">
        <v>371</v>
      </c>
      <c r="MB1905" s="389">
        <f>'PREMIER TRIMES.'!D2476</f>
        <v>0</v>
      </c>
      <c r="MC1905" s="389">
        <f>'PREMIER TRIMES.'!E2476</f>
        <v>0</v>
      </c>
      <c r="MD1905" s="389">
        <f>'PREMIER TRIMES.'!F2476</f>
        <v>0</v>
      </c>
      <c r="ME1905" s="1259">
        <f>'PREMIER TRIMES.'!G2476</f>
        <v>0</v>
      </c>
      <c r="MF1905" s="389">
        <f>'PREMIER TRIMES.'!H2476</f>
        <v>0</v>
      </c>
    </row>
    <row r="1906" spans="338:344" ht="18" customHeight="1" thickBot="1" x14ac:dyDescent="0.3">
      <c r="LZ1906" s="1260">
        <v>11</v>
      </c>
      <c r="MA1906" s="1261" t="s">
        <v>372</v>
      </c>
      <c r="MB1906" s="389">
        <f>'PREMIER TRIMES.'!D2477</f>
        <v>0</v>
      </c>
      <c r="MC1906" s="389">
        <f>'PREMIER TRIMES.'!E2477</f>
        <v>0</v>
      </c>
      <c r="MD1906" s="389">
        <f>'PREMIER TRIMES.'!F2477</f>
        <v>0</v>
      </c>
      <c r="ME1906" s="1259">
        <f>'PREMIER TRIMES.'!G2477</f>
        <v>0</v>
      </c>
      <c r="MF1906" s="389">
        <f>'PREMIER TRIMES.'!H2477</f>
        <v>0</v>
      </c>
    </row>
    <row r="1907" spans="338:344" ht="18" customHeight="1" thickBot="1" x14ac:dyDescent="0.3">
      <c r="LZ1907" s="1260">
        <v>12</v>
      </c>
      <c r="MA1907" s="1261" t="s">
        <v>373</v>
      </c>
      <c r="MB1907" s="389">
        <f>'PREMIER TRIMES.'!D2478</f>
        <v>0</v>
      </c>
      <c r="MC1907" s="389">
        <f>'PREMIER TRIMES.'!E2478</f>
        <v>0</v>
      </c>
      <c r="MD1907" s="389">
        <f>'PREMIER TRIMES.'!F2478</f>
        <v>0</v>
      </c>
      <c r="ME1907" s="1259">
        <f>'PREMIER TRIMES.'!G2478</f>
        <v>0</v>
      </c>
      <c r="MF1907" s="389">
        <f>'PREMIER TRIMES.'!H2478</f>
        <v>0</v>
      </c>
    </row>
    <row r="1908" spans="338:344" ht="18" customHeight="1" thickBot="1" x14ac:dyDescent="0.3">
      <c r="LZ1908" s="1260">
        <v>13</v>
      </c>
      <c r="MA1908" s="1261" t="s">
        <v>374</v>
      </c>
      <c r="MB1908" s="389">
        <f>'PREMIER TRIMES.'!D2479</f>
        <v>0</v>
      </c>
      <c r="MC1908" s="389">
        <f>'PREMIER TRIMES.'!E2479</f>
        <v>0</v>
      </c>
      <c r="MD1908" s="389">
        <f>'PREMIER TRIMES.'!F2479</f>
        <v>0</v>
      </c>
      <c r="ME1908" s="1259">
        <f>'PREMIER TRIMES.'!G2479</f>
        <v>0</v>
      </c>
      <c r="MF1908" s="389">
        <f>'PREMIER TRIMES.'!H2479</f>
        <v>0</v>
      </c>
    </row>
    <row r="1909" spans="338:344" ht="18" customHeight="1" thickBot="1" x14ac:dyDescent="0.3">
      <c r="LZ1909" s="1260">
        <v>14</v>
      </c>
      <c r="MA1909" s="1261" t="s">
        <v>375</v>
      </c>
      <c r="MB1909" s="389">
        <f>'PREMIER TRIMES.'!D2480</f>
        <v>0</v>
      </c>
      <c r="MC1909" s="389">
        <f>'PREMIER TRIMES.'!E2480</f>
        <v>0</v>
      </c>
      <c r="MD1909" s="389">
        <f>'PREMIER TRIMES.'!F2480</f>
        <v>0</v>
      </c>
      <c r="ME1909" s="1259">
        <f>'PREMIER TRIMES.'!G2480</f>
        <v>0</v>
      </c>
      <c r="MF1909" s="389">
        <f>'PREMIER TRIMES.'!H2480</f>
        <v>0</v>
      </c>
    </row>
    <row r="1910" spans="338:344" ht="18" customHeight="1" thickBot="1" x14ac:dyDescent="0.3">
      <c r="LZ1910" s="1260">
        <v>15</v>
      </c>
      <c r="MA1910" s="1261" t="s">
        <v>376</v>
      </c>
      <c r="MB1910" s="389">
        <f>'PREMIER TRIMES.'!D2481</f>
        <v>0</v>
      </c>
      <c r="MC1910" s="389">
        <f>'PREMIER TRIMES.'!E2481</f>
        <v>0</v>
      </c>
      <c r="MD1910" s="389">
        <f>'PREMIER TRIMES.'!F2481</f>
        <v>0</v>
      </c>
      <c r="ME1910" s="1259">
        <f>'PREMIER TRIMES.'!G2481</f>
        <v>0</v>
      </c>
      <c r="MF1910" s="389">
        <f>'PREMIER TRIMES.'!H2481</f>
        <v>0</v>
      </c>
    </row>
    <row r="1911" spans="338:344" ht="18" customHeight="1" thickBot="1" x14ac:dyDescent="0.3">
      <c r="LZ1911" s="1260">
        <v>16</v>
      </c>
      <c r="MA1911" s="1261" t="s">
        <v>377</v>
      </c>
      <c r="MB1911" s="389">
        <f>'PREMIER TRIMES.'!D2482</f>
        <v>0</v>
      </c>
      <c r="MC1911" s="389">
        <f>'PREMIER TRIMES.'!E2482</f>
        <v>0</v>
      </c>
      <c r="MD1911" s="389">
        <f>'PREMIER TRIMES.'!F2482</f>
        <v>0</v>
      </c>
      <c r="ME1911" s="1259">
        <f>'PREMIER TRIMES.'!G2482</f>
        <v>0</v>
      </c>
      <c r="MF1911" s="389">
        <f>'PREMIER TRIMES.'!H2482</f>
        <v>0</v>
      </c>
    </row>
    <row r="1912" spans="338:344" ht="18" customHeight="1" thickBot="1" x14ac:dyDescent="0.3">
      <c r="LZ1912" s="1260">
        <v>17</v>
      </c>
      <c r="MA1912" s="1261" t="s">
        <v>378</v>
      </c>
      <c r="MB1912" s="389">
        <f>'PREMIER TRIMES.'!D2483</f>
        <v>0</v>
      </c>
      <c r="MC1912" s="389">
        <f>'PREMIER TRIMES.'!E2483</f>
        <v>0</v>
      </c>
      <c r="MD1912" s="389">
        <f>'PREMIER TRIMES.'!F2483</f>
        <v>0</v>
      </c>
      <c r="ME1912" s="1259">
        <f>'PREMIER TRIMES.'!G2483</f>
        <v>0</v>
      </c>
      <c r="MF1912" s="389">
        <f>'PREMIER TRIMES.'!H2483</f>
        <v>0</v>
      </c>
    </row>
    <row r="1913" spans="338:344" ht="18" customHeight="1" thickBot="1" x14ac:dyDescent="0.3">
      <c r="LZ1913" s="1260">
        <v>18</v>
      </c>
      <c r="MA1913" s="1261" t="s">
        <v>379</v>
      </c>
      <c r="MB1913" s="389">
        <f>'PREMIER TRIMES.'!D2484</f>
        <v>0</v>
      </c>
      <c r="MC1913" s="389">
        <f>'PREMIER TRIMES.'!E2484</f>
        <v>0</v>
      </c>
      <c r="MD1913" s="389">
        <f>'PREMIER TRIMES.'!F2484</f>
        <v>0</v>
      </c>
      <c r="ME1913" s="1259">
        <f>'PREMIER TRIMES.'!G2484</f>
        <v>0</v>
      </c>
      <c r="MF1913" s="389">
        <f>'PREMIER TRIMES.'!H2484</f>
        <v>0</v>
      </c>
    </row>
    <row r="1914" spans="338:344" ht="18" customHeight="1" thickBot="1" x14ac:dyDescent="0.3">
      <c r="LZ1914" s="1260">
        <v>19</v>
      </c>
      <c r="MA1914" s="1261" t="s">
        <v>380</v>
      </c>
      <c r="MB1914" s="389">
        <f>'PREMIER TRIMES.'!D2485</f>
        <v>0</v>
      </c>
      <c r="MC1914" s="389">
        <f>'PREMIER TRIMES.'!E2485</f>
        <v>0</v>
      </c>
      <c r="MD1914" s="389">
        <f>'PREMIER TRIMES.'!F2485</f>
        <v>0</v>
      </c>
      <c r="ME1914" s="1259">
        <f>'PREMIER TRIMES.'!G2485</f>
        <v>0</v>
      </c>
      <c r="MF1914" s="389">
        <f>'PREMIER TRIMES.'!H2485</f>
        <v>0</v>
      </c>
    </row>
    <row r="1915" spans="338:344" ht="18" customHeight="1" thickBot="1" x14ac:dyDescent="0.3">
      <c r="LZ1915" s="1132"/>
      <c r="MA1915" s="394"/>
      <c r="MB1915" s="389"/>
      <c r="MC1915" s="389"/>
      <c r="MD1915" s="389"/>
      <c r="ME1915" s="1262"/>
      <c r="MF1915" s="389"/>
    </row>
    <row r="1916" spans="338:344" ht="18" customHeight="1" thickBot="1" x14ac:dyDescent="0.3">
      <c r="LZ1916" s="1132"/>
      <c r="MA1916" s="396"/>
      <c r="MB1916" s="389"/>
      <c r="MC1916" s="389"/>
      <c r="MD1916" s="389"/>
      <c r="ME1916" s="1262"/>
      <c r="MF1916" s="389"/>
    </row>
    <row r="1917" spans="338:344" ht="18" customHeight="1" thickBot="1" x14ac:dyDescent="0.3">
      <c r="LZ1917" s="1132"/>
      <c r="MA1917" s="396"/>
      <c r="MB1917" s="389"/>
      <c r="MC1917" s="389"/>
      <c r="MD1917" s="389"/>
      <c r="ME1917" s="1262"/>
      <c r="MF1917" s="389"/>
    </row>
    <row r="1918" spans="338:344" ht="18" customHeight="1" thickBot="1" x14ac:dyDescent="0.3">
      <c r="LZ1918" s="1132"/>
      <c r="MA1918" s="396"/>
      <c r="MB1918" s="389"/>
      <c r="MC1918" s="389"/>
      <c r="MD1918" s="389"/>
      <c r="ME1918" s="1262"/>
      <c r="MF1918" s="389"/>
    </row>
    <row r="1919" spans="338:344" ht="18" customHeight="1" thickBot="1" x14ac:dyDescent="0.3">
      <c r="LZ1919" s="1132"/>
      <c r="MA1919" s="396"/>
      <c r="MB1919" s="389"/>
      <c r="MC1919" s="389"/>
      <c r="MD1919" s="389"/>
      <c r="ME1919" s="1262"/>
      <c r="MF1919" s="389"/>
    </row>
    <row r="1920" spans="338:344" ht="18" customHeight="1" thickBot="1" x14ac:dyDescent="0.3">
      <c r="LZ1920" s="1132"/>
      <c r="MA1920" s="396"/>
      <c r="MB1920" s="389"/>
      <c r="MC1920" s="389"/>
      <c r="MD1920" s="389"/>
      <c r="ME1920" s="1262"/>
      <c r="MF1920" s="389"/>
    </row>
    <row r="1921" spans="338:352" ht="18" customHeight="1" thickBot="1" x14ac:dyDescent="0.3">
      <c r="LZ1921" s="1132"/>
      <c r="MA1921" s="396"/>
      <c r="MB1921" s="389"/>
      <c r="MC1921" s="389"/>
      <c r="MD1921" s="389"/>
      <c r="ME1921" s="1262"/>
      <c r="MF1921" s="389"/>
    </row>
    <row r="1922" spans="338:352" ht="18" customHeight="1" thickBot="1" x14ac:dyDescent="0.3">
      <c r="LZ1922" s="1132"/>
      <c r="MA1922" s="396"/>
      <c r="MB1922" s="389"/>
      <c r="MC1922" s="389"/>
      <c r="MD1922" s="389"/>
      <c r="ME1922" s="1262"/>
      <c r="MF1922" s="389"/>
    </row>
    <row r="1923" spans="338:352" ht="18" customHeight="1" thickBot="1" x14ac:dyDescent="0.3">
      <c r="LZ1923" s="1132"/>
      <c r="MA1923" s="396"/>
      <c r="MB1923" s="389"/>
      <c r="MC1923" s="389"/>
      <c r="MD1923" s="389"/>
      <c r="ME1923" s="1262"/>
      <c r="MF1923" s="389"/>
    </row>
    <row r="1924" spans="338:352" ht="18" customHeight="1" thickBot="1" x14ac:dyDescent="0.3">
      <c r="LZ1924" s="1132"/>
      <c r="MA1924" s="396"/>
      <c r="MB1924" s="389"/>
      <c r="MC1924" s="389"/>
      <c r="MD1924" s="389"/>
      <c r="ME1924" s="1262"/>
      <c r="MF1924" s="389"/>
    </row>
    <row r="1925" spans="338:352" ht="18" customHeight="1" thickBot="1" x14ac:dyDescent="0.3">
      <c r="LZ1925" s="1132"/>
      <c r="MA1925" s="396"/>
      <c r="MB1925" s="389"/>
      <c r="MC1925" s="389"/>
      <c r="MD1925" s="389"/>
      <c r="ME1925" s="1262"/>
      <c r="MF1925" s="389"/>
    </row>
    <row r="1926" spans="338:352" ht="18" customHeight="1" thickBot="1" x14ac:dyDescent="0.3">
      <c r="LZ1926" s="1132"/>
      <c r="MA1926" s="396"/>
      <c r="MB1926" s="389"/>
      <c r="MC1926" s="389"/>
      <c r="MD1926" s="389"/>
      <c r="ME1926" s="1262"/>
      <c r="MF1926" s="389"/>
    </row>
    <row r="1927" spans="338:352" ht="18" customHeight="1" thickBot="1" x14ac:dyDescent="0.3">
      <c r="LZ1927" s="1132"/>
      <c r="MA1927" s="396"/>
      <c r="MB1927" s="389"/>
      <c r="MC1927" s="389"/>
      <c r="MD1927" s="389"/>
      <c r="ME1927" s="1262"/>
      <c r="MF1927" s="389"/>
    </row>
    <row r="1928" spans="338:352" ht="18" customHeight="1" thickBot="1" x14ac:dyDescent="0.4">
      <c r="LZ1928" s="1132"/>
      <c r="MA1928" s="1263"/>
      <c r="MB1928" s="389"/>
      <c r="MC1928" s="389"/>
      <c r="MD1928" s="389"/>
      <c r="ME1928" s="1262"/>
      <c r="MF1928" s="389"/>
    </row>
    <row r="1929" spans="338:352" ht="18" customHeight="1" thickBot="1" x14ac:dyDescent="0.3">
      <c r="LZ1929" s="1264"/>
      <c r="MA1929" s="1265" t="s">
        <v>29</v>
      </c>
      <c r="MB1929" s="1266">
        <f>'PREMIER TRIMES.'!D2500</f>
        <v>0</v>
      </c>
      <c r="MC1929" s="1266">
        <f>'PREMIER TRIMES.'!E2500</f>
        <v>0</v>
      </c>
      <c r="MD1929" s="1266">
        <f>'PREMIER TRIMES.'!F2500</f>
        <v>0</v>
      </c>
      <c r="ME1929" s="1266">
        <f>'PREMIER TRIMES.'!G2500</f>
        <v>0</v>
      </c>
      <c r="MF1929" s="1266">
        <f>'PREMIER TRIMES.'!H2500</f>
        <v>0</v>
      </c>
    </row>
    <row r="1930" spans="338:352" x14ac:dyDescent="0.25">
      <c r="MG1930" s="666"/>
    </row>
    <row r="1931" spans="338:352" ht="21" x14ac:dyDescent="0.35">
      <c r="MH1931" s="699" t="s">
        <v>932</v>
      </c>
      <c r="MI1931" s="702"/>
      <c r="MJ1931" s="702"/>
      <c r="MK1931" s="702"/>
      <c r="ML1931" s="702"/>
      <c r="MM1931" s="702"/>
      <c r="MN1931" s="712">
        <v>38</v>
      </c>
    </row>
    <row r="1932" spans="338:352" ht="12" customHeight="1" thickBot="1" x14ac:dyDescent="0.4">
      <c r="MH1932" s="702"/>
      <c r="MI1932" s="702"/>
      <c r="MJ1932" s="702"/>
      <c r="MK1932" s="702"/>
      <c r="ML1932" s="702"/>
      <c r="MM1932" s="702"/>
      <c r="MN1932" s="702"/>
    </row>
    <row r="1933" spans="338:352" ht="19.5" customHeight="1" thickBot="1" x14ac:dyDescent="0.3">
      <c r="MH1933" s="2051" t="s">
        <v>1</v>
      </c>
      <c r="MI1933" s="2051" t="s">
        <v>356</v>
      </c>
      <c r="MJ1933" s="2070" t="s">
        <v>381</v>
      </c>
      <c r="MK1933" s="2071"/>
      <c r="ML1933" s="2072"/>
      <c r="MM1933" s="1211"/>
      <c r="MN1933" s="1211"/>
    </row>
    <row r="1934" spans="338:352" ht="32.25" thickBot="1" x14ac:dyDescent="0.3">
      <c r="MH1934" s="2053"/>
      <c r="MI1934" s="2053"/>
      <c r="MJ1934" s="1267" t="s">
        <v>358</v>
      </c>
      <c r="MK1934" s="1267" t="s">
        <v>359</v>
      </c>
      <c r="ML1934" s="1267" t="s">
        <v>360</v>
      </c>
      <c r="MM1934" s="1219" t="s">
        <v>0</v>
      </c>
      <c r="MN1934" s="1219" t="s">
        <v>336</v>
      </c>
    </row>
    <row r="1935" spans="338:352" ht="17.25" customHeight="1" thickBot="1" x14ac:dyDescent="0.3">
      <c r="MH1935" s="1264">
        <v>1</v>
      </c>
      <c r="MI1935" s="1268" t="s">
        <v>382</v>
      </c>
      <c r="MJ1935" s="389">
        <f>'PREMIER TRIMES.'!D2508</f>
        <v>0</v>
      </c>
      <c r="MK1935" s="389">
        <f>'PREMIER TRIMES.'!E2508</f>
        <v>0</v>
      </c>
      <c r="ML1935" s="389">
        <f>'PREMIER TRIMES.'!F2508</f>
        <v>0</v>
      </c>
      <c r="MM1935" s="1266">
        <f>'PREMIER TRIMES.'!G2508</f>
        <v>0</v>
      </c>
      <c r="MN1935" s="389">
        <f>'PREMIER TRIMES.'!H2508</f>
        <v>0</v>
      </c>
    </row>
    <row r="1936" spans="338:352" ht="17.25" customHeight="1" thickBot="1" x14ac:dyDescent="0.3">
      <c r="MH1936" s="1264">
        <v>2</v>
      </c>
      <c r="MI1936" s="1268" t="s">
        <v>383</v>
      </c>
      <c r="MJ1936" s="389">
        <f>'PREMIER TRIMES.'!D2509</f>
        <v>0</v>
      </c>
      <c r="MK1936" s="389">
        <f>'PREMIER TRIMES.'!E2509</f>
        <v>0</v>
      </c>
      <c r="ML1936" s="389">
        <f>'PREMIER TRIMES.'!F2509</f>
        <v>0</v>
      </c>
      <c r="MM1936" s="1266">
        <f>'PREMIER TRIMES.'!G2509</f>
        <v>0</v>
      </c>
      <c r="MN1936" s="389">
        <f>'PREMIER TRIMES.'!H2509</f>
        <v>0</v>
      </c>
    </row>
    <row r="1937" spans="346:352" ht="17.25" customHeight="1" thickBot="1" x14ac:dyDescent="0.3">
      <c r="MH1937" s="1264">
        <v>3</v>
      </c>
      <c r="MI1937" s="1268" t="s">
        <v>384</v>
      </c>
      <c r="MJ1937" s="389">
        <f>'PREMIER TRIMES.'!D2510</f>
        <v>0</v>
      </c>
      <c r="MK1937" s="389">
        <f>'PREMIER TRIMES.'!E2510</f>
        <v>0</v>
      </c>
      <c r="ML1937" s="389">
        <f>'PREMIER TRIMES.'!F2510</f>
        <v>0</v>
      </c>
      <c r="MM1937" s="1266">
        <f>'PREMIER TRIMES.'!G2510</f>
        <v>0</v>
      </c>
      <c r="MN1937" s="389">
        <f>'PREMIER TRIMES.'!H2510</f>
        <v>0</v>
      </c>
    </row>
    <row r="1938" spans="346:352" ht="17.25" customHeight="1" thickBot="1" x14ac:dyDescent="0.3">
      <c r="MH1938" s="1264">
        <v>4</v>
      </c>
      <c r="MI1938" s="1268" t="s">
        <v>385</v>
      </c>
      <c r="MJ1938" s="389">
        <f>'PREMIER TRIMES.'!D2511</f>
        <v>0</v>
      </c>
      <c r="MK1938" s="389">
        <f>'PREMIER TRIMES.'!E2511</f>
        <v>0</v>
      </c>
      <c r="ML1938" s="389">
        <f>'PREMIER TRIMES.'!F2511</f>
        <v>0</v>
      </c>
      <c r="MM1938" s="1266">
        <f>'PREMIER TRIMES.'!G2511</f>
        <v>0</v>
      </c>
      <c r="MN1938" s="389">
        <f>'PREMIER TRIMES.'!H2511</f>
        <v>0</v>
      </c>
    </row>
    <row r="1939" spans="346:352" ht="17.25" customHeight="1" thickBot="1" x14ac:dyDescent="0.3">
      <c r="MH1939" s="1264">
        <v>5</v>
      </c>
      <c r="MI1939" s="1268" t="s">
        <v>386</v>
      </c>
      <c r="MJ1939" s="389">
        <f>'PREMIER TRIMES.'!D2512</f>
        <v>0</v>
      </c>
      <c r="MK1939" s="389">
        <f>'PREMIER TRIMES.'!E2512</f>
        <v>0</v>
      </c>
      <c r="ML1939" s="389">
        <f>'PREMIER TRIMES.'!F2512</f>
        <v>0</v>
      </c>
      <c r="MM1939" s="1266">
        <f>'PREMIER TRIMES.'!G2512</f>
        <v>0</v>
      </c>
      <c r="MN1939" s="389">
        <f>'PREMIER TRIMES.'!H2512</f>
        <v>0</v>
      </c>
    </row>
    <row r="1940" spans="346:352" ht="17.25" customHeight="1" thickBot="1" x14ac:dyDescent="0.3">
      <c r="MH1940" s="1264">
        <v>6</v>
      </c>
      <c r="MI1940" s="1268" t="s">
        <v>387</v>
      </c>
      <c r="MJ1940" s="389">
        <f>'PREMIER TRIMES.'!D2513</f>
        <v>0</v>
      </c>
      <c r="MK1940" s="389">
        <f>'PREMIER TRIMES.'!E2513</f>
        <v>0</v>
      </c>
      <c r="ML1940" s="389">
        <f>'PREMIER TRIMES.'!F2513</f>
        <v>0</v>
      </c>
      <c r="MM1940" s="1266">
        <f>'PREMIER TRIMES.'!G2513</f>
        <v>0</v>
      </c>
      <c r="MN1940" s="389">
        <f>'PREMIER TRIMES.'!H2513</f>
        <v>0</v>
      </c>
    </row>
    <row r="1941" spans="346:352" ht="17.25" customHeight="1" thickBot="1" x14ac:dyDescent="0.3">
      <c r="MH1941" s="1264">
        <v>7</v>
      </c>
      <c r="MI1941" s="1268" t="s">
        <v>388</v>
      </c>
      <c r="MJ1941" s="389">
        <f>'PREMIER TRIMES.'!D2514</f>
        <v>0</v>
      </c>
      <c r="MK1941" s="389">
        <f>'PREMIER TRIMES.'!E2514</f>
        <v>0</v>
      </c>
      <c r="ML1941" s="389">
        <f>'PREMIER TRIMES.'!F2514</f>
        <v>0</v>
      </c>
      <c r="MM1941" s="1266">
        <f>'PREMIER TRIMES.'!G2514</f>
        <v>0</v>
      </c>
      <c r="MN1941" s="389">
        <f>'PREMIER TRIMES.'!H2514</f>
        <v>0</v>
      </c>
    </row>
    <row r="1942" spans="346:352" ht="17.25" customHeight="1" thickBot="1" x14ac:dyDescent="0.3">
      <c r="MH1942" s="1264">
        <v>8</v>
      </c>
      <c r="MI1942" s="1268" t="s">
        <v>389</v>
      </c>
      <c r="MJ1942" s="389">
        <f>'PREMIER TRIMES.'!D2515</f>
        <v>0</v>
      </c>
      <c r="MK1942" s="389">
        <f>'PREMIER TRIMES.'!E2515</f>
        <v>0</v>
      </c>
      <c r="ML1942" s="389">
        <f>'PREMIER TRIMES.'!F2515</f>
        <v>0</v>
      </c>
      <c r="MM1942" s="1266">
        <f>'PREMIER TRIMES.'!G2515</f>
        <v>0</v>
      </c>
      <c r="MN1942" s="389">
        <f>'PREMIER TRIMES.'!H2515</f>
        <v>0</v>
      </c>
    </row>
    <row r="1943" spans="346:352" ht="17.25" customHeight="1" thickBot="1" x14ac:dyDescent="0.3">
      <c r="MH1943" s="1264">
        <v>9</v>
      </c>
      <c r="MI1943" s="1268" t="s">
        <v>390</v>
      </c>
      <c r="MJ1943" s="389">
        <f>'PREMIER TRIMES.'!D2516</f>
        <v>0</v>
      </c>
      <c r="MK1943" s="389">
        <f>'PREMIER TRIMES.'!E2516</f>
        <v>0</v>
      </c>
      <c r="ML1943" s="389">
        <f>'PREMIER TRIMES.'!F2516</f>
        <v>0</v>
      </c>
      <c r="MM1943" s="1266">
        <f>'PREMIER TRIMES.'!G2516</f>
        <v>0</v>
      </c>
      <c r="MN1943" s="389">
        <f>'PREMIER TRIMES.'!H2516</f>
        <v>0</v>
      </c>
    </row>
    <row r="1944" spans="346:352" ht="17.25" customHeight="1" thickBot="1" x14ac:dyDescent="0.3">
      <c r="MH1944" s="1264">
        <v>10</v>
      </c>
      <c r="MI1944" s="1268" t="s">
        <v>391</v>
      </c>
      <c r="MJ1944" s="389">
        <f>'PREMIER TRIMES.'!D2517</f>
        <v>0</v>
      </c>
      <c r="MK1944" s="389">
        <f>'PREMIER TRIMES.'!E2517</f>
        <v>0</v>
      </c>
      <c r="ML1944" s="389">
        <f>'PREMIER TRIMES.'!F2517</f>
        <v>0</v>
      </c>
      <c r="MM1944" s="1266">
        <f>'PREMIER TRIMES.'!G2517</f>
        <v>0</v>
      </c>
      <c r="MN1944" s="389">
        <f>'PREMIER TRIMES.'!H2517</f>
        <v>0</v>
      </c>
    </row>
    <row r="1945" spans="346:352" ht="17.25" customHeight="1" thickBot="1" x14ac:dyDescent="0.3">
      <c r="MH1945" s="1264">
        <v>11</v>
      </c>
      <c r="MI1945" s="1268" t="s">
        <v>392</v>
      </c>
      <c r="MJ1945" s="389">
        <f>'PREMIER TRIMES.'!D2518</f>
        <v>0</v>
      </c>
      <c r="MK1945" s="389">
        <f>'PREMIER TRIMES.'!E2518</f>
        <v>0</v>
      </c>
      <c r="ML1945" s="389">
        <f>'PREMIER TRIMES.'!F2518</f>
        <v>0</v>
      </c>
      <c r="MM1945" s="1266">
        <f>'PREMIER TRIMES.'!G2518</f>
        <v>0</v>
      </c>
      <c r="MN1945" s="389">
        <f>'PREMIER TRIMES.'!H2518</f>
        <v>0</v>
      </c>
    </row>
    <row r="1946" spans="346:352" ht="17.25" customHeight="1" thickBot="1" x14ac:dyDescent="0.3">
      <c r="MH1946" s="1264">
        <v>12</v>
      </c>
      <c r="MI1946" s="1268" t="s">
        <v>393</v>
      </c>
      <c r="MJ1946" s="389">
        <f>'PREMIER TRIMES.'!D2519</f>
        <v>0</v>
      </c>
      <c r="MK1946" s="389">
        <f>'PREMIER TRIMES.'!E2519</f>
        <v>0</v>
      </c>
      <c r="ML1946" s="389">
        <f>'PREMIER TRIMES.'!F2519</f>
        <v>0</v>
      </c>
      <c r="MM1946" s="1266">
        <f>'PREMIER TRIMES.'!G2519</f>
        <v>0</v>
      </c>
      <c r="MN1946" s="389">
        <f>'PREMIER TRIMES.'!H2519</f>
        <v>0</v>
      </c>
    </row>
    <row r="1947" spans="346:352" ht="17.25" customHeight="1" thickBot="1" x14ac:dyDescent="0.3">
      <c r="MH1947" s="1264">
        <v>13</v>
      </c>
      <c r="MI1947" s="1268" t="s">
        <v>394</v>
      </c>
      <c r="MJ1947" s="389">
        <f>'PREMIER TRIMES.'!D2520</f>
        <v>0</v>
      </c>
      <c r="MK1947" s="389">
        <f>'PREMIER TRIMES.'!E2520</f>
        <v>0</v>
      </c>
      <c r="ML1947" s="389">
        <f>'PREMIER TRIMES.'!F2520</f>
        <v>0</v>
      </c>
      <c r="MM1947" s="1266">
        <f>'PREMIER TRIMES.'!G2520</f>
        <v>0</v>
      </c>
      <c r="MN1947" s="389">
        <f>'PREMIER TRIMES.'!H2520</f>
        <v>0</v>
      </c>
    </row>
    <row r="1948" spans="346:352" ht="17.25" customHeight="1" thickBot="1" x14ac:dyDescent="0.3">
      <c r="MH1948" s="1264">
        <v>14</v>
      </c>
      <c r="MI1948" s="1268" t="s">
        <v>395</v>
      </c>
      <c r="MJ1948" s="389">
        <f>'PREMIER TRIMES.'!D2521</f>
        <v>0</v>
      </c>
      <c r="MK1948" s="389">
        <f>'PREMIER TRIMES.'!E2521</f>
        <v>0</v>
      </c>
      <c r="ML1948" s="389">
        <f>'PREMIER TRIMES.'!F2521</f>
        <v>0</v>
      </c>
      <c r="MM1948" s="1266">
        <f>'PREMIER TRIMES.'!G2521</f>
        <v>0</v>
      </c>
      <c r="MN1948" s="389">
        <f>'PREMIER TRIMES.'!H2521</f>
        <v>0</v>
      </c>
    </row>
    <row r="1949" spans="346:352" ht="17.25" customHeight="1" thickBot="1" x14ac:dyDescent="0.3">
      <c r="MH1949" s="1264">
        <v>15</v>
      </c>
      <c r="MI1949" s="1268" t="s">
        <v>396</v>
      </c>
      <c r="MJ1949" s="389">
        <f>'PREMIER TRIMES.'!D2522</f>
        <v>0</v>
      </c>
      <c r="MK1949" s="389">
        <f>'PREMIER TRIMES.'!E2522</f>
        <v>0</v>
      </c>
      <c r="ML1949" s="389">
        <f>'PREMIER TRIMES.'!F2522</f>
        <v>0</v>
      </c>
      <c r="MM1949" s="1266">
        <f>'PREMIER TRIMES.'!G2522</f>
        <v>0</v>
      </c>
      <c r="MN1949" s="389">
        <f>'PREMIER TRIMES.'!H2522</f>
        <v>0</v>
      </c>
    </row>
    <row r="1950" spans="346:352" ht="17.25" customHeight="1" thickBot="1" x14ac:dyDescent="0.3">
      <c r="MH1950" s="1264">
        <v>16</v>
      </c>
      <c r="MI1950" s="1268" t="s">
        <v>397</v>
      </c>
      <c r="MJ1950" s="389">
        <f>'PREMIER TRIMES.'!D2523</f>
        <v>0</v>
      </c>
      <c r="MK1950" s="389">
        <f>'PREMIER TRIMES.'!E2523</f>
        <v>0</v>
      </c>
      <c r="ML1950" s="389">
        <f>'PREMIER TRIMES.'!F2523</f>
        <v>0</v>
      </c>
      <c r="MM1950" s="1266">
        <f>'PREMIER TRIMES.'!G2523</f>
        <v>0</v>
      </c>
      <c r="MN1950" s="389">
        <f>'PREMIER TRIMES.'!H2523</f>
        <v>0</v>
      </c>
    </row>
    <row r="1951" spans="346:352" ht="17.25" customHeight="1" thickBot="1" x14ac:dyDescent="0.3">
      <c r="MH1951" s="1264">
        <v>17</v>
      </c>
      <c r="MI1951" s="1268" t="s">
        <v>398</v>
      </c>
      <c r="MJ1951" s="389">
        <f>'PREMIER TRIMES.'!D2524</f>
        <v>0</v>
      </c>
      <c r="MK1951" s="389">
        <f>'PREMIER TRIMES.'!E2524</f>
        <v>0</v>
      </c>
      <c r="ML1951" s="389">
        <f>'PREMIER TRIMES.'!F2524</f>
        <v>0</v>
      </c>
      <c r="MM1951" s="1266">
        <f>'PREMIER TRIMES.'!G2524</f>
        <v>0</v>
      </c>
      <c r="MN1951" s="389">
        <f>'PREMIER TRIMES.'!H2524</f>
        <v>0</v>
      </c>
    </row>
    <row r="1952" spans="346:352" ht="17.25" customHeight="1" thickBot="1" x14ac:dyDescent="0.3">
      <c r="MH1952" s="1264">
        <v>18</v>
      </c>
      <c r="MI1952" s="1268" t="s">
        <v>399</v>
      </c>
      <c r="MJ1952" s="389">
        <f>'PREMIER TRIMES.'!D2525</f>
        <v>0</v>
      </c>
      <c r="MK1952" s="389">
        <f>'PREMIER TRIMES.'!E2525</f>
        <v>0</v>
      </c>
      <c r="ML1952" s="389">
        <f>'PREMIER TRIMES.'!F2525</f>
        <v>0</v>
      </c>
      <c r="MM1952" s="1266">
        <f>'PREMIER TRIMES.'!G2525</f>
        <v>0</v>
      </c>
      <c r="MN1952" s="389">
        <f>'PREMIER TRIMES.'!H2525</f>
        <v>0</v>
      </c>
    </row>
    <row r="1953" spans="346:352" ht="17.25" customHeight="1" thickBot="1" x14ac:dyDescent="0.3">
      <c r="MH1953" s="1264">
        <v>19</v>
      </c>
      <c r="MI1953" s="1268" t="s">
        <v>400</v>
      </c>
      <c r="MJ1953" s="389">
        <f>'PREMIER TRIMES.'!D2526</f>
        <v>0</v>
      </c>
      <c r="MK1953" s="389">
        <f>'PREMIER TRIMES.'!E2526</f>
        <v>0</v>
      </c>
      <c r="ML1953" s="389">
        <f>'PREMIER TRIMES.'!F2526</f>
        <v>0</v>
      </c>
      <c r="MM1953" s="1266">
        <f>'PREMIER TRIMES.'!G2526</f>
        <v>0</v>
      </c>
      <c r="MN1953" s="389">
        <f>'PREMIER TRIMES.'!H2526</f>
        <v>0</v>
      </c>
    </row>
    <row r="1954" spans="346:352" ht="17.25" customHeight="1" thickBot="1" x14ac:dyDescent="0.3">
      <c r="MH1954" s="1264">
        <v>20</v>
      </c>
      <c r="MI1954" s="1268" t="s">
        <v>401</v>
      </c>
      <c r="MJ1954" s="389">
        <f>'PREMIER TRIMES.'!D2527</f>
        <v>0</v>
      </c>
      <c r="MK1954" s="389">
        <f>'PREMIER TRIMES.'!E2527</f>
        <v>0</v>
      </c>
      <c r="ML1954" s="389">
        <f>'PREMIER TRIMES.'!F2527</f>
        <v>0</v>
      </c>
      <c r="MM1954" s="1266">
        <f>'PREMIER TRIMES.'!G2527</f>
        <v>0</v>
      </c>
      <c r="MN1954" s="389">
        <f>'PREMIER TRIMES.'!H2527</f>
        <v>0</v>
      </c>
    </row>
    <row r="1955" spans="346:352" ht="17.25" customHeight="1" thickBot="1" x14ac:dyDescent="0.3">
      <c r="MH1955" s="1264">
        <v>21</v>
      </c>
      <c r="MI1955" s="1268" t="s">
        <v>402</v>
      </c>
      <c r="MJ1955" s="389">
        <f>'PREMIER TRIMES.'!D2528</f>
        <v>0</v>
      </c>
      <c r="MK1955" s="389">
        <f>'PREMIER TRIMES.'!E2528</f>
        <v>0</v>
      </c>
      <c r="ML1955" s="389">
        <f>'PREMIER TRIMES.'!F2528</f>
        <v>0</v>
      </c>
      <c r="MM1955" s="1266">
        <f>'PREMIER TRIMES.'!G2528</f>
        <v>0</v>
      </c>
      <c r="MN1955" s="389">
        <f>'PREMIER TRIMES.'!H2528</f>
        <v>0</v>
      </c>
    </row>
    <row r="1956" spans="346:352" ht="14.25" customHeight="1" thickBot="1" x14ac:dyDescent="0.3">
      <c r="MH1956" s="1264">
        <v>22</v>
      </c>
      <c r="MI1956" s="1269" t="s">
        <v>380</v>
      </c>
      <c r="MJ1956" s="389">
        <f>'PREMIER TRIMES.'!D2529</f>
        <v>0</v>
      </c>
      <c r="MK1956" s="389">
        <f>'PREMIER TRIMES.'!E2529</f>
        <v>0</v>
      </c>
      <c r="ML1956" s="389">
        <f>'PREMIER TRIMES.'!F2529</f>
        <v>0</v>
      </c>
      <c r="MM1956" s="1266">
        <f>'PREMIER TRIMES.'!G2529</f>
        <v>0</v>
      </c>
      <c r="MN1956" s="389">
        <f>'PREMIER TRIMES.'!H2529</f>
        <v>0</v>
      </c>
    </row>
    <row r="1957" spans="346:352" ht="17.25" customHeight="1" thickBot="1" x14ac:dyDescent="0.3">
      <c r="MH1957" s="1270"/>
      <c r="MI1957" s="389"/>
      <c r="MJ1957" s="389"/>
      <c r="MK1957" s="389"/>
      <c r="ML1957" s="389"/>
      <c r="MM1957" s="1262"/>
      <c r="MN1957" s="389"/>
    </row>
    <row r="1958" spans="346:352" ht="17.25" customHeight="1" thickBot="1" x14ac:dyDescent="0.3">
      <c r="MH1958" s="1270"/>
      <c r="MI1958" s="389"/>
      <c r="MJ1958" s="389"/>
      <c r="MK1958" s="389"/>
      <c r="ML1958" s="389"/>
      <c r="MM1958" s="1262"/>
      <c r="MN1958" s="389"/>
    </row>
    <row r="1959" spans="346:352" ht="17.25" customHeight="1" thickBot="1" x14ac:dyDescent="0.3">
      <c r="MH1959" s="1270"/>
      <c r="MI1959" s="389"/>
      <c r="MJ1959" s="389"/>
      <c r="MK1959" s="389"/>
      <c r="ML1959" s="389"/>
      <c r="MM1959" s="1262"/>
      <c r="MN1959" s="389"/>
    </row>
    <row r="1960" spans="346:352" ht="17.25" customHeight="1" thickBot="1" x14ac:dyDescent="0.3">
      <c r="MH1960" s="1270"/>
      <c r="MI1960" s="389"/>
      <c r="MJ1960" s="389"/>
      <c r="MK1960" s="389"/>
      <c r="ML1960" s="389"/>
      <c r="MM1960" s="1262"/>
      <c r="MN1960" s="389"/>
    </row>
    <row r="1961" spans="346:352" ht="17.25" customHeight="1" thickBot="1" x14ac:dyDescent="0.3">
      <c r="MH1961" s="1270"/>
      <c r="MI1961" s="389"/>
      <c r="MJ1961" s="389"/>
      <c r="MK1961" s="389"/>
      <c r="ML1961" s="389"/>
      <c r="MM1961" s="1262"/>
      <c r="MN1961" s="389"/>
    </row>
    <row r="1962" spans="346:352" ht="17.25" customHeight="1" thickBot="1" x14ac:dyDescent="0.3">
      <c r="MH1962" s="1270"/>
      <c r="MI1962" s="389"/>
      <c r="MJ1962" s="389"/>
      <c r="MK1962" s="389"/>
      <c r="ML1962" s="389"/>
      <c r="MM1962" s="1262"/>
      <c r="MN1962" s="389"/>
    </row>
    <row r="1963" spans="346:352" ht="17.25" customHeight="1" thickBot="1" x14ac:dyDescent="0.3">
      <c r="MH1963" s="1270"/>
      <c r="MI1963" s="389"/>
      <c r="MJ1963" s="389"/>
      <c r="MK1963" s="389"/>
      <c r="ML1963" s="389"/>
      <c r="MM1963" s="1262"/>
      <c r="MN1963" s="389"/>
    </row>
    <row r="1964" spans="346:352" ht="17.25" customHeight="1" thickBot="1" x14ac:dyDescent="0.3">
      <c r="MH1964" s="1270"/>
      <c r="MI1964" s="389"/>
      <c r="MJ1964" s="389"/>
      <c r="MK1964" s="389"/>
      <c r="ML1964" s="389"/>
      <c r="MM1964" s="1262"/>
      <c r="MN1964" s="389"/>
    </row>
    <row r="1965" spans="346:352" ht="17.25" customHeight="1" thickBot="1" x14ac:dyDescent="0.3">
      <c r="MH1965" s="1270"/>
      <c r="MI1965" s="389"/>
      <c r="MJ1965" s="389"/>
      <c r="MK1965" s="389"/>
      <c r="ML1965" s="389"/>
      <c r="MM1965" s="1262"/>
      <c r="MN1965" s="389"/>
    </row>
    <row r="1966" spans="346:352" ht="17.25" customHeight="1" thickBot="1" x14ac:dyDescent="0.3">
      <c r="MH1966" s="1270"/>
      <c r="MI1966" s="389"/>
      <c r="MJ1966" s="389"/>
      <c r="MK1966" s="389"/>
      <c r="ML1966" s="389"/>
      <c r="MM1966" s="1262"/>
      <c r="MN1966" s="389"/>
    </row>
    <row r="1967" spans="346:352" ht="17.25" customHeight="1" thickBot="1" x14ac:dyDescent="0.3">
      <c r="MH1967" s="1270"/>
      <c r="MI1967" s="389"/>
      <c r="MJ1967" s="389"/>
      <c r="MK1967" s="389"/>
      <c r="ML1967" s="389"/>
      <c r="MM1967" s="1262"/>
      <c r="MN1967" s="389"/>
    </row>
    <row r="1968" spans="346:352" ht="17.25" customHeight="1" thickBot="1" x14ac:dyDescent="0.3">
      <c r="MH1968" s="1270"/>
      <c r="MI1968" s="389"/>
      <c r="MJ1968" s="389"/>
      <c r="MK1968" s="389"/>
      <c r="ML1968" s="389"/>
      <c r="MM1968" s="1262"/>
      <c r="MN1968" s="389"/>
    </row>
    <row r="1969" spans="346:360" ht="17.25" customHeight="1" thickBot="1" x14ac:dyDescent="0.3">
      <c r="MH1969" s="1270"/>
      <c r="MI1969" s="389"/>
      <c r="MJ1969" s="389"/>
      <c r="MK1969" s="389"/>
      <c r="ML1969" s="389"/>
      <c r="MM1969" s="1262"/>
      <c r="MN1969" s="389"/>
    </row>
    <row r="1970" spans="346:360" ht="17.25" customHeight="1" thickBot="1" x14ac:dyDescent="0.3">
      <c r="MH1970" s="1270"/>
      <c r="MI1970" s="389"/>
      <c r="MJ1970" s="389"/>
      <c r="MK1970" s="389"/>
      <c r="ML1970" s="389"/>
      <c r="MM1970" s="1262"/>
      <c r="MN1970" s="389"/>
    </row>
    <row r="1971" spans="346:360" ht="17.25" customHeight="1" thickBot="1" x14ac:dyDescent="0.3">
      <c r="MH1971" s="1270"/>
      <c r="MI1971" s="389"/>
      <c r="MJ1971" s="389"/>
      <c r="MK1971" s="389"/>
      <c r="ML1971" s="389"/>
      <c r="MM1971" s="1262"/>
      <c r="MN1971" s="389"/>
    </row>
    <row r="1972" spans="346:360" ht="17.25" customHeight="1" thickBot="1" x14ac:dyDescent="0.3">
      <c r="MH1972" s="1270"/>
      <c r="MI1972" s="389"/>
      <c r="MJ1972" s="389"/>
      <c r="MK1972" s="389"/>
      <c r="ML1972" s="389"/>
      <c r="MM1972" s="1262"/>
      <c r="MN1972" s="389"/>
    </row>
    <row r="1973" spans="346:360" ht="17.25" customHeight="1" thickBot="1" x14ac:dyDescent="0.3">
      <c r="MH1973" s="1270"/>
      <c r="MI1973" s="389"/>
      <c r="MJ1973" s="389"/>
      <c r="MK1973" s="389"/>
      <c r="ML1973" s="389"/>
      <c r="MM1973" s="1262"/>
      <c r="MN1973" s="389"/>
    </row>
    <row r="1974" spans="346:360" ht="21" customHeight="1" thickBot="1" x14ac:dyDescent="0.3">
      <c r="MH1974" s="1264"/>
      <c r="MI1974" s="1271" t="s">
        <v>29</v>
      </c>
      <c r="MJ1974" s="1266">
        <f>'PREMIER TRIMES.'!D2547</f>
        <v>0</v>
      </c>
      <c r="MK1974" s="1266">
        <f>'PREMIER TRIMES.'!E2547</f>
        <v>0</v>
      </c>
      <c r="ML1974" s="1266">
        <f>'PREMIER TRIMES.'!F2547</f>
        <v>0</v>
      </c>
      <c r="MM1974" s="1266">
        <f>'PREMIER TRIMES.'!G2547</f>
        <v>0</v>
      </c>
      <c r="MN1974" s="1266">
        <f>'PREMIER TRIMES.'!H2547</f>
        <v>0</v>
      </c>
    </row>
    <row r="1975" spans="346:360" x14ac:dyDescent="0.25">
      <c r="MO1975" s="666"/>
    </row>
    <row r="1976" spans="346:360" ht="21" x14ac:dyDescent="0.35">
      <c r="MP1976" s="699" t="s">
        <v>795</v>
      </c>
      <c r="MQ1976" s="702"/>
      <c r="MR1976" s="702"/>
      <c r="MS1976" s="702"/>
      <c r="MT1976" s="702"/>
      <c r="MU1976" s="702"/>
      <c r="MV1976" s="712">
        <v>39</v>
      </c>
    </row>
    <row r="1977" spans="346:360" ht="21.75" thickBot="1" x14ac:dyDescent="0.4">
      <c r="MP1977" s="702"/>
      <c r="MQ1977" s="702"/>
      <c r="MR1977" s="702"/>
      <c r="MS1977" s="702"/>
      <c r="MT1977" s="702"/>
      <c r="MU1977" s="702"/>
      <c r="MV1977" s="702"/>
    </row>
    <row r="1978" spans="346:360" ht="19.5" customHeight="1" thickBot="1" x14ac:dyDescent="0.3">
      <c r="MP1978" s="2200" t="s">
        <v>1</v>
      </c>
      <c r="MQ1978" s="2202" t="s">
        <v>356</v>
      </c>
      <c r="MR1978" s="2204" t="s">
        <v>381</v>
      </c>
      <c r="MS1978" s="2205"/>
      <c r="MT1978" s="2206"/>
      <c r="MU1978" s="1272"/>
      <c r="MV1978" s="1272"/>
    </row>
    <row r="1979" spans="346:360" ht="41.25" thickBot="1" x14ac:dyDescent="0.3">
      <c r="MP1979" s="2201"/>
      <c r="MQ1979" s="2203"/>
      <c r="MR1979" s="1266" t="s">
        <v>358</v>
      </c>
      <c r="MS1979" s="1266" t="s">
        <v>359</v>
      </c>
      <c r="MT1979" s="1266" t="s">
        <v>360</v>
      </c>
      <c r="MU1979" s="1266" t="s">
        <v>0</v>
      </c>
      <c r="MV1979" s="1273" t="s">
        <v>336</v>
      </c>
    </row>
    <row r="1980" spans="346:360" ht="33" customHeight="1" thickBot="1" x14ac:dyDescent="0.3">
      <c r="MP1980" s="1264">
        <v>1</v>
      </c>
      <c r="MQ1980" s="1271" t="s">
        <v>404</v>
      </c>
      <c r="MR1980" s="389">
        <f>'PREMIER TRIMES.'!D2555</f>
        <v>0</v>
      </c>
      <c r="MS1980" s="389">
        <f>'PREMIER TRIMES.'!E2555</f>
        <v>0</v>
      </c>
      <c r="MT1980" s="389">
        <f>'PREMIER TRIMES.'!F2555</f>
        <v>0</v>
      </c>
      <c r="MU1980" s="1266">
        <f>'PREMIER TRIMES.'!G2555</f>
        <v>0</v>
      </c>
      <c r="MV1980" s="389">
        <f>'PREMIER TRIMES.'!H2555</f>
        <v>0</v>
      </c>
    </row>
    <row r="1981" spans="346:360" ht="33" customHeight="1" thickBot="1" x14ac:dyDescent="0.3">
      <c r="MP1981" s="1264">
        <v>2</v>
      </c>
      <c r="MQ1981" s="1271" t="s">
        <v>405</v>
      </c>
      <c r="MR1981" s="389">
        <f>'PREMIER TRIMES.'!D2556</f>
        <v>0</v>
      </c>
      <c r="MS1981" s="389">
        <f>'PREMIER TRIMES.'!E2556</f>
        <v>0</v>
      </c>
      <c r="MT1981" s="389">
        <f>'PREMIER TRIMES.'!F2556</f>
        <v>0</v>
      </c>
      <c r="MU1981" s="1266">
        <f>'PREMIER TRIMES.'!G2556</f>
        <v>0</v>
      </c>
      <c r="MV1981" s="389">
        <f>'PREMIER TRIMES.'!H2556</f>
        <v>0</v>
      </c>
    </row>
    <row r="1982" spans="346:360" ht="33" customHeight="1" thickBot="1" x14ac:dyDescent="0.3">
      <c r="MP1982" s="1264">
        <v>3</v>
      </c>
      <c r="MQ1982" s="1271" t="s">
        <v>406</v>
      </c>
      <c r="MR1982" s="389">
        <f>'PREMIER TRIMES.'!D2557</f>
        <v>0</v>
      </c>
      <c r="MS1982" s="389">
        <f>'PREMIER TRIMES.'!E2557</f>
        <v>0</v>
      </c>
      <c r="MT1982" s="389">
        <f>'PREMIER TRIMES.'!F2557</f>
        <v>0</v>
      </c>
      <c r="MU1982" s="1266">
        <f>'PREMIER TRIMES.'!G2557</f>
        <v>0</v>
      </c>
      <c r="MV1982" s="389">
        <f>'PREMIER TRIMES.'!H2557</f>
        <v>0</v>
      </c>
    </row>
    <row r="1983" spans="346:360" ht="33" customHeight="1" thickBot="1" x14ac:dyDescent="0.3">
      <c r="MP1983" s="1264">
        <v>4</v>
      </c>
      <c r="MQ1983" s="1271" t="s">
        <v>407</v>
      </c>
      <c r="MR1983" s="389">
        <f>'PREMIER TRIMES.'!D2558</f>
        <v>0</v>
      </c>
      <c r="MS1983" s="389">
        <f>'PREMIER TRIMES.'!E2558</f>
        <v>0</v>
      </c>
      <c r="MT1983" s="389">
        <f>'PREMIER TRIMES.'!F2558</f>
        <v>0</v>
      </c>
      <c r="MU1983" s="1266">
        <f>'PREMIER TRIMES.'!G2558</f>
        <v>0</v>
      </c>
      <c r="MV1983" s="389">
        <f>'PREMIER TRIMES.'!H2558</f>
        <v>0</v>
      </c>
    </row>
    <row r="1984" spans="346:360" ht="33" customHeight="1" thickBot="1" x14ac:dyDescent="0.3">
      <c r="MP1984" s="1264">
        <v>5</v>
      </c>
      <c r="MQ1984" s="1271" t="s">
        <v>408</v>
      </c>
      <c r="MR1984" s="389">
        <f>'PREMIER TRIMES.'!D2559</f>
        <v>0</v>
      </c>
      <c r="MS1984" s="389">
        <f>'PREMIER TRIMES.'!E2559</f>
        <v>0</v>
      </c>
      <c r="MT1984" s="389">
        <f>'PREMIER TRIMES.'!F2559</f>
        <v>0</v>
      </c>
      <c r="MU1984" s="1266">
        <f>'PREMIER TRIMES.'!G2559</f>
        <v>0</v>
      </c>
      <c r="MV1984" s="389">
        <f>'PREMIER TRIMES.'!H2559</f>
        <v>0</v>
      </c>
    </row>
    <row r="1985" spans="354:360" ht="33" customHeight="1" thickBot="1" x14ac:dyDescent="0.3">
      <c r="MP1985" s="1264">
        <v>6</v>
      </c>
      <c r="MQ1985" s="1271" t="s">
        <v>409</v>
      </c>
      <c r="MR1985" s="389">
        <f>'PREMIER TRIMES.'!D2560</f>
        <v>0</v>
      </c>
      <c r="MS1985" s="389">
        <f>'PREMIER TRIMES.'!E2560</f>
        <v>0</v>
      </c>
      <c r="MT1985" s="389">
        <f>'PREMIER TRIMES.'!F2560</f>
        <v>0</v>
      </c>
      <c r="MU1985" s="1266">
        <f>'PREMIER TRIMES.'!G2560</f>
        <v>0</v>
      </c>
      <c r="MV1985" s="389">
        <f>'PREMIER TRIMES.'!H2560</f>
        <v>0</v>
      </c>
    </row>
    <row r="1986" spans="354:360" ht="33" customHeight="1" thickBot="1" x14ac:dyDescent="0.3">
      <c r="MP1986" s="1264">
        <v>7</v>
      </c>
      <c r="MQ1986" s="1271" t="s">
        <v>410</v>
      </c>
      <c r="MR1986" s="389">
        <f>'PREMIER TRIMES.'!D2561</f>
        <v>0</v>
      </c>
      <c r="MS1986" s="389">
        <f>'PREMIER TRIMES.'!E2561</f>
        <v>0</v>
      </c>
      <c r="MT1986" s="389">
        <f>'PREMIER TRIMES.'!F2561</f>
        <v>0</v>
      </c>
      <c r="MU1986" s="1266">
        <f>'PREMIER TRIMES.'!G2561</f>
        <v>0</v>
      </c>
      <c r="MV1986" s="389">
        <f>'PREMIER TRIMES.'!H2561</f>
        <v>0</v>
      </c>
    </row>
    <row r="1987" spans="354:360" ht="33" customHeight="1" thickBot="1" x14ac:dyDescent="0.3">
      <c r="MP1987" s="1264">
        <v>8</v>
      </c>
      <c r="MQ1987" s="1271" t="s">
        <v>380</v>
      </c>
      <c r="MR1987" s="389">
        <f>'PREMIER TRIMES.'!D2562</f>
        <v>0</v>
      </c>
      <c r="MS1987" s="389">
        <f>'PREMIER TRIMES.'!E2562</f>
        <v>0</v>
      </c>
      <c r="MT1987" s="389">
        <f>'PREMIER TRIMES.'!F2562</f>
        <v>0</v>
      </c>
      <c r="MU1987" s="1271"/>
      <c r="MV1987" s="389">
        <f>'PREMIER TRIMES.'!H2562</f>
        <v>0</v>
      </c>
    </row>
    <row r="1988" spans="354:360" ht="21.75" thickBot="1" x14ac:dyDescent="0.3">
      <c r="MP1988" s="1132"/>
      <c r="MQ1988" s="389"/>
      <c r="MR1988" s="389"/>
      <c r="MS1988" s="389"/>
      <c r="MT1988" s="389"/>
      <c r="MU1988" s="1262"/>
      <c r="MV1988" s="389"/>
    </row>
    <row r="1989" spans="354:360" ht="21.75" thickBot="1" x14ac:dyDescent="0.3">
      <c r="MP1989" s="1132"/>
      <c r="MQ1989" s="389"/>
      <c r="MR1989" s="389"/>
      <c r="MS1989" s="389"/>
      <c r="MT1989" s="389"/>
      <c r="MU1989" s="1262"/>
      <c r="MV1989" s="389"/>
    </row>
    <row r="1990" spans="354:360" ht="21.75" thickBot="1" x14ac:dyDescent="0.3">
      <c r="MP1990" s="1132"/>
      <c r="MQ1990" s="389"/>
      <c r="MR1990" s="389"/>
      <c r="MS1990" s="389"/>
      <c r="MT1990" s="389"/>
      <c r="MU1990" s="1262"/>
      <c r="MV1990" s="389"/>
    </row>
    <row r="1991" spans="354:360" ht="21.75" thickBot="1" x14ac:dyDescent="0.3">
      <c r="MP1991" s="1132"/>
      <c r="MQ1991" s="389"/>
      <c r="MR1991" s="389"/>
      <c r="MS1991" s="389"/>
      <c r="MT1991" s="389"/>
      <c r="MU1991" s="1262"/>
      <c r="MV1991" s="389"/>
    </row>
    <row r="1992" spans="354:360" ht="21.75" thickBot="1" x14ac:dyDescent="0.3">
      <c r="MP1992" s="1132"/>
      <c r="MQ1992" s="389"/>
      <c r="MR1992" s="389"/>
      <c r="MS1992" s="389"/>
      <c r="MT1992" s="389"/>
      <c r="MU1992" s="1262"/>
      <c r="MV1992" s="389"/>
    </row>
    <row r="1993" spans="354:360" ht="21.75" thickBot="1" x14ac:dyDescent="0.3">
      <c r="MP1993" s="1132"/>
      <c r="MQ1993" s="389"/>
      <c r="MR1993" s="389"/>
      <c r="MS1993" s="389"/>
      <c r="MT1993" s="389"/>
      <c r="MU1993" s="1262"/>
      <c r="MV1993" s="389"/>
    </row>
    <row r="1994" spans="354:360" ht="21.75" thickBot="1" x14ac:dyDescent="0.3">
      <c r="MP1994" s="1132"/>
      <c r="MQ1994" s="389"/>
      <c r="MR1994" s="389"/>
      <c r="MS1994" s="389"/>
      <c r="MT1994" s="389"/>
      <c r="MU1994" s="1262"/>
      <c r="MV1994" s="389"/>
    </row>
    <row r="1995" spans="354:360" ht="21.75" thickBot="1" x14ac:dyDescent="0.3">
      <c r="MP1995" s="1132"/>
      <c r="MQ1995" s="389"/>
      <c r="MR1995" s="389"/>
      <c r="MS1995" s="389"/>
      <c r="MT1995" s="389"/>
      <c r="MU1995" s="1262"/>
      <c r="MV1995" s="389"/>
    </row>
    <row r="1996" spans="354:360" ht="21.75" thickBot="1" x14ac:dyDescent="0.3">
      <c r="MP1996" s="1132"/>
      <c r="MQ1996" s="389"/>
      <c r="MR1996" s="389"/>
      <c r="MS1996" s="389"/>
      <c r="MT1996" s="389"/>
      <c r="MU1996" s="1262"/>
      <c r="MV1996" s="389"/>
    </row>
    <row r="1997" spans="354:360" ht="21.75" thickBot="1" x14ac:dyDescent="0.3">
      <c r="MP1997" s="1132"/>
      <c r="MQ1997" s="389"/>
      <c r="MR1997" s="389"/>
      <c r="MS1997" s="389"/>
      <c r="MT1997" s="389"/>
      <c r="MU1997" s="1262"/>
      <c r="MV1997" s="389"/>
    </row>
    <row r="1998" spans="354:360" ht="21.75" thickBot="1" x14ac:dyDescent="0.3">
      <c r="MP1998" s="1132"/>
      <c r="MQ1998" s="389"/>
      <c r="MR1998" s="389"/>
      <c r="MS1998" s="389"/>
      <c r="MT1998" s="389"/>
      <c r="MU1998" s="1262"/>
      <c r="MV1998" s="389"/>
    </row>
    <row r="1999" spans="354:360" ht="21.75" thickBot="1" x14ac:dyDescent="0.3">
      <c r="MP1999" s="1132"/>
      <c r="MQ1999" s="389"/>
      <c r="MR1999" s="389"/>
      <c r="MS1999" s="389"/>
      <c r="MT1999" s="389"/>
      <c r="MU1999" s="1262"/>
      <c r="MV1999" s="389"/>
    </row>
    <row r="2000" spans="354:360" ht="21.75" thickBot="1" x14ac:dyDescent="0.3">
      <c r="MP2000" s="1132"/>
      <c r="MQ2000" s="389"/>
      <c r="MR2000" s="389"/>
      <c r="MS2000" s="389"/>
      <c r="MT2000" s="389"/>
      <c r="MU2000" s="1262"/>
      <c r="MV2000" s="389"/>
    </row>
    <row r="2001" spans="354:365" ht="21.75" thickBot="1" x14ac:dyDescent="0.3">
      <c r="MP2001" s="1132"/>
      <c r="MQ2001" s="389"/>
      <c r="MR2001" s="389"/>
      <c r="MS2001" s="389"/>
      <c r="MT2001" s="389"/>
      <c r="MU2001" s="1262"/>
      <c r="MV2001" s="389"/>
    </row>
    <row r="2002" spans="354:365" ht="21.75" thickBot="1" x14ac:dyDescent="0.3">
      <c r="MP2002" s="1132"/>
      <c r="MQ2002" s="389"/>
      <c r="MR2002" s="389"/>
      <c r="MS2002" s="389"/>
      <c r="MT2002" s="389"/>
      <c r="MU2002" s="1262"/>
      <c r="MV2002" s="389"/>
    </row>
    <row r="2003" spans="354:365" ht="21.75" thickBot="1" x14ac:dyDescent="0.3">
      <c r="MP2003" s="1132"/>
      <c r="MQ2003" s="389"/>
      <c r="MR2003" s="389"/>
      <c r="MS2003" s="389"/>
      <c r="MT2003" s="389"/>
      <c r="MU2003" s="1262"/>
      <c r="MV2003" s="389"/>
    </row>
    <row r="2004" spans="354:365" ht="21" thickBot="1" x14ac:dyDescent="0.3">
      <c r="MP2004" s="1264"/>
      <c r="MQ2004" s="1265" t="s">
        <v>29</v>
      </c>
      <c r="MR2004" s="1266">
        <f>'PREMIER TRIMES.'!D2579</f>
        <v>0</v>
      </c>
      <c r="MS2004" s="1266">
        <f>'PREMIER TRIMES.'!E2579</f>
        <v>0</v>
      </c>
      <c r="MT2004" s="1266">
        <f>'PREMIER TRIMES.'!F2579</f>
        <v>0</v>
      </c>
      <c r="MU2004" s="1266">
        <f>'PREMIER TRIMES.'!G2579</f>
        <v>0</v>
      </c>
      <c r="MV2004" s="1266">
        <f>'PREMIER TRIMES.'!H2579</f>
        <v>0</v>
      </c>
    </row>
    <row r="2005" spans="354:365" x14ac:dyDescent="0.25">
      <c r="MW2005" s="666"/>
    </row>
    <row r="2006" spans="354:365" ht="21" x14ac:dyDescent="0.35">
      <c r="MX2006" s="699" t="s">
        <v>1012</v>
      </c>
      <c r="MY2006" s="702"/>
      <c r="MZ2006" s="702"/>
      <c r="NA2006" s="712">
        <v>40</v>
      </c>
    </row>
    <row r="2007" spans="354:365" ht="21" x14ac:dyDescent="0.35">
      <c r="MX2007" s="699" t="s">
        <v>806</v>
      </c>
      <c r="MY2007" s="702"/>
      <c r="MZ2007" s="702"/>
      <c r="NA2007" s="702"/>
    </row>
    <row r="2008" spans="354:365" ht="21.75" thickBot="1" x14ac:dyDescent="0.4">
      <c r="MX2008" s="699"/>
      <c r="MY2008" s="702"/>
      <c r="MZ2008" s="702"/>
      <c r="NA2008" s="702"/>
    </row>
    <row r="2009" spans="354:365" ht="21.75" thickBot="1" x14ac:dyDescent="0.3">
      <c r="MX2009" s="1228" t="s">
        <v>1</v>
      </c>
      <c r="MY2009" s="1274" t="s">
        <v>265</v>
      </c>
      <c r="MZ2009" s="1275" t="s">
        <v>266</v>
      </c>
      <c r="NA2009" s="1275" t="s">
        <v>55</v>
      </c>
    </row>
    <row r="2010" spans="354:365" ht="16.5" thickBot="1" x14ac:dyDescent="0.3">
      <c r="MX2010" s="1517">
        <f>'PREMIER TRIMES.'!B2588</f>
        <v>0</v>
      </c>
      <c r="MY2010" s="1067">
        <f>'PREMIER TRIMES.'!C2588</f>
        <v>0</v>
      </c>
      <c r="MZ2010" s="293">
        <f>'PREMIER TRIMES.'!D2588</f>
        <v>0</v>
      </c>
      <c r="NA2010" s="1482">
        <f>'PREMIER TRIMES.'!E2588</f>
        <v>0</v>
      </c>
    </row>
    <row r="2011" spans="354:365" ht="16.5" thickBot="1" x14ac:dyDescent="0.3">
      <c r="MX2011" s="1517">
        <f>'PREMIER TRIMES.'!B2589</f>
        <v>0</v>
      </c>
      <c r="MY2011" s="1067">
        <f>'PREMIER TRIMES.'!C2589</f>
        <v>0</v>
      </c>
      <c r="MZ2011" s="293">
        <f>'PREMIER TRIMES.'!D2589</f>
        <v>0</v>
      </c>
      <c r="NA2011" s="1482">
        <f>'PREMIER TRIMES.'!E2589</f>
        <v>0</v>
      </c>
    </row>
    <row r="2012" spans="354:365" ht="16.5" thickBot="1" x14ac:dyDescent="0.3">
      <c r="MX2012" s="1517">
        <f>'PREMIER TRIMES.'!B2590</f>
        <v>0</v>
      </c>
      <c r="MY2012" s="1067">
        <f>'PREMIER TRIMES.'!C2590</f>
        <v>0</v>
      </c>
      <c r="MZ2012" s="293">
        <f>'PREMIER TRIMES.'!D2590</f>
        <v>0</v>
      </c>
      <c r="NA2012" s="1482">
        <f>'PREMIER TRIMES.'!E2590</f>
        <v>0</v>
      </c>
    </row>
    <row r="2013" spans="354:365" ht="16.5" thickBot="1" x14ac:dyDescent="0.3">
      <c r="MX2013" s="1517">
        <f>'PREMIER TRIMES.'!B2591</f>
        <v>0</v>
      </c>
      <c r="MY2013" s="1067">
        <f>'PREMIER TRIMES.'!C2591</f>
        <v>0</v>
      </c>
      <c r="MZ2013" s="293">
        <f>'PREMIER TRIMES.'!D2591</f>
        <v>0</v>
      </c>
      <c r="NA2013" s="1482">
        <f>'PREMIER TRIMES.'!E2591</f>
        <v>0</v>
      </c>
    </row>
    <row r="2014" spans="354:365" ht="16.5" thickBot="1" x14ac:dyDescent="0.3">
      <c r="MX2014" s="1517">
        <f>'PREMIER TRIMES.'!B2592</f>
        <v>0</v>
      </c>
      <c r="MY2014" s="1067">
        <f>'PREMIER TRIMES.'!C2592</f>
        <v>0</v>
      </c>
      <c r="MZ2014" s="293">
        <f>'PREMIER TRIMES.'!D2592</f>
        <v>0</v>
      </c>
      <c r="NA2014" s="1482">
        <f>'PREMIER TRIMES.'!E2592</f>
        <v>0</v>
      </c>
    </row>
    <row r="2015" spans="354:365" ht="16.5" thickBot="1" x14ac:dyDescent="0.3">
      <c r="MX2015" s="1517">
        <f>'PREMIER TRIMES.'!B2593</f>
        <v>0</v>
      </c>
      <c r="MY2015" s="1067">
        <f>'PREMIER TRIMES.'!C2593</f>
        <v>0</v>
      </c>
      <c r="MZ2015" s="293">
        <f>'PREMIER TRIMES.'!D2593</f>
        <v>0</v>
      </c>
      <c r="NA2015" s="1482">
        <f>'PREMIER TRIMES.'!E2593</f>
        <v>0</v>
      </c>
    </row>
    <row r="2016" spans="354:365" ht="16.5" thickBot="1" x14ac:dyDescent="0.3">
      <c r="MX2016" s="1517">
        <f>'PREMIER TRIMES.'!B2594</f>
        <v>0</v>
      </c>
      <c r="MY2016" s="1067">
        <f>'PREMIER TRIMES.'!C2594</f>
        <v>0</v>
      </c>
      <c r="MZ2016" s="293">
        <f>'PREMIER TRIMES.'!D2594</f>
        <v>0</v>
      </c>
      <c r="NA2016" s="1482">
        <f>'PREMIER TRIMES.'!E2594</f>
        <v>0</v>
      </c>
    </row>
    <row r="2017" spans="362:365" ht="16.5" thickBot="1" x14ac:dyDescent="0.3">
      <c r="MX2017" s="1517">
        <f>'PREMIER TRIMES.'!B2595</f>
        <v>0</v>
      </c>
      <c r="MY2017" s="1067">
        <f>'PREMIER TRIMES.'!C2595</f>
        <v>0</v>
      </c>
      <c r="MZ2017" s="293">
        <f>'PREMIER TRIMES.'!D2595</f>
        <v>0</v>
      </c>
      <c r="NA2017" s="1482">
        <f>'PREMIER TRIMES.'!E2595</f>
        <v>0</v>
      </c>
    </row>
    <row r="2018" spans="362:365" ht="16.5" thickBot="1" x14ac:dyDescent="0.3">
      <c r="MX2018" s="1517">
        <f>'PREMIER TRIMES.'!B2596</f>
        <v>0</v>
      </c>
      <c r="MY2018" s="1067">
        <f>'PREMIER TRIMES.'!C2596</f>
        <v>0</v>
      </c>
      <c r="MZ2018" s="293">
        <f>'PREMIER TRIMES.'!D2596</f>
        <v>0</v>
      </c>
      <c r="NA2018" s="1482">
        <f>'PREMIER TRIMES.'!E2596</f>
        <v>0</v>
      </c>
    </row>
    <row r="2019" spans="362:365" ht="16.5" thickBot="1" x14ac:dyDescent="0.3">
      <c r="MX2019" s="1517">
        <f>'PREMIER TRIMES.'!B2597</f>
        <v>0</v>
      </c>
      <c r="MY2019" s="1067">
        <f>'PREMIER TRIMES.'!C2597</f>
        <v>0</v>
      </c>
      <c r="MZ2019" s="293">
        <f>'PREMIER TRIMES.'!D2597</f>
        <v>0</v>
      </c>
      <c r="NA2019" s="1482">
        <f>'PREMIER TRIMES.'!E2597</f>
        <v>0</v>
      </c>
    </row>
    <row r="2020" spans="362:365" ht="16.5" thickBot="1" x14ac:dyDescent="0.3">
      <c r="MX2020" s="1517">
        <f>'PREMIER TRIMES.'!B2598</f>
        <v>0</v>
      </c>
      <c r="MY2020" s="1067">
        <f>'PREMIER TRIMES.'!C2598</f>
        <v>0</v>
      </c>
      <c r="MZ2020" s="293">
        <f>'PREMIER TRIMES.'!D2598</f>
        <v>0</v>
      </c>
      <c r="NA2020" s="1482">
        <f>'PREMIER TRIMES.'!E2598</f>
        <v>0</v>
      </c>
    </row>
    <row r="2021" spans="362:365" ht="16.5" thickBot="1" x14ac:dyDescent="0.3">
      <c r="MX2021" s="1517">
        <f>'PREMIER TRIMES.'!B2599</f>
        <v>0</v>
      </c>
      <c r="MY2021" s="1067">
        <f>'PREMIER TRIMES.'!C2599</f>
        <v>0</v>
      </c>
      <c r="MZ2021" s="293">
        <f>'PREMIER TRIMES.'!D2599</f>
        <v>0</v>
      </c>
      <c r="NA2021" s="1482">
        <f>'PREMIER TRIMES.'!E2599</f>
        <v>0</v>
      </c>
    </row>
    <row r="2022" spans="362:365" ht="16.5" thickBot="1" x14ac:dyDescent="0.3">
      <c r="MX2022" s="1517">
        <f>'PREMIER TRIMES.'!B2600</f>
        <v>0</v>
      </c>
      <c r="MY2022" s="1067">
        <f>'PREMIER TRIMES.'!C2600</f>
        <v>0</v>
      </c>
      <c r="MZ2022" s="293">
        <f>'PREMIER TRIMES.'!D2600</f>
        <v>0</v>
      </c>
      <c r="NA2022" s="1482">
        <f>'PREMIER TRIMES.'!E2600</f>
        <v>0</v>
      </c>
    </row>
    <row r="2023" spans="362:365" ht="16.5" thickBot="1" x14ac:dyDescent="0.3">
      <c r="MX2023" s="1517">
        <f>'PREMIER TRIMES.'!B2601</f>
        <v>0</v>
      </c>
      <c r="MY2023" s="1067">
        <f>'PREMIER TRIMES.'!C2601</f>
        <v>0</v>
      </c>
      <c r="MZ2023" s="293">
        <f>'PREMIER TRIMES.'!D2601</f>
        <v>0</v>
      </c>
      <c r="NA2023" s="1482">
        <f>'PREMIER TRIMES.'!E2601</f>
        <v>0</v>
      </c>
    </row>
    <row r="2024" spans="362:365" ht="16.5" thickBot="1" x14ac:dyDescent="0.3">
      <c r="MX2024" s="1517">
        <f>'PREMIER TRIMES.'!B2602</f>
        <v>0</v>
      </c>
      <c r="MY2024" s="1067">
        <f>'PREMIER TRIMES.'!C2602</f>
        <v>0</v>
      </c>
      <c r="MZ2024" s="293">
        <f>'PREMIER TRIMES.'!D2602</f>
        <v>0</v>
      </c>
      <c r="NA2024" s="1482">
        <f>'PREMIER TRIMES.'!E2602</f>
        <v>0</v>
      </c>
    </row>
    <row r="2025" spans="362:365" ht="16.5" thickBot="1" x14ac:dyDescent="0.3">
      <c r="MX2025" s="1517">
        <f>'PREMIER TRIMES.'!B2603</f>
        <v>0</v>
      </c>
      <c r="MY2025" s="1067">
        <f>'PREMIER TRIMES.'!C2603</f>
        <v>0</v>
      </c>
      <c r="MZ2025" s="293">
        <f>'PREMIER TRIMES.'!D2603</f>
        <v>0</v>
      </c>
      <c r="NA2025" s="1482">
        <f>'PREMIER TRIMES.'!E2603</f>
        <v>0</v>
      </c>
    </row>
    <row r="2026" spans="362:365" ht="16.5" thickBot="1" x14ac:dyDescent="0.3">
      <c r="MX2026" s="1517">
        <f>'PREMIER TRIMES.'!B2604</f>
        <v>0</v>
      </c>
      <c r="MY2026" s="1067">
        <f>'PREMIER TRIMES.'!C2604</f>
        <v>0</v>
      </c>
      <c r="MZ2026" s="293">
        <f>'PREMIER TRIMES.'!D2604</f>
        <v>0</v>
      </c>
      <c r="NA2026" s="1482">
        <f>'PREMIER TRIMES.'!E2604</f>
        <v>0</v>
      </c>
    </row>
    <row r="2027" spans="362:365" ht="16.5" thickBot="1" x14ac:dyDescent="0.3">
      <c r="MX2027" s="1517">
        <f>'PREMIER TRIMES.'!B2605</f>
        <v>0</v>
      </c>
      <c r="MY2027" s="1067">
        <f>'PREMIER TRIMES.'!C2605</f>
        <v>0</v>
      </c>
      <c r="MZ2027" s="293">
        <f>'PREMIER TRIMES.'!D2605</f>
        <v>0</v>
      </c>
      <c r="NA2027" s="1482">
        <f>'PREMIER TRIMES.'!E2605</f>
        <v>0</v>
      </c>
    </row>
    <row r="2028" spans="362:365" ht="16.5" thickBot="1" x14ac:dyDescent="0.3">
      <c r="MX2028" s="1517">
        <f>'PREMIER TRIMES.'!B2606</f>
        <v>0</v>
      </c>
      <c r="MY2028" s="1067">
        <f>'PREMIER TRIMES.'!C2606</f>
        <v>0</v>
      </c>
      <c r="MZ2028" s="293">
        <f>'PREMIER TRIMES.'!D2606</f>
        <v>0</v>
      </c>
      <c r="NA2028" s="1482">
        <f>'PREMIER TRIMES.'!E2606</f>
        <v>0</v>
      </c>
    </row>
    <row r="2029" spans="362:365" ht="16.5" thickBot="1" x14ac:dyDescent="0.3">
      <c r="MX2029" s="1517">
        <f>'PREMIER TRIMES.'!B2607</f>
        <v>0</v>
      </c>
      <c r="MY2029" s="1067">
        <f>'PREMIER TRIMES.'!C2607</f>
        <v>0</v>
      </c>
      <c r="MZ2029" s="293">
        <f>'PREMIER TRIMES.'!D2607</f>
        <v>0</v>
      </c>
      <c r="NA2029" s="1482">
        <f>'PREMIER TRIMES.'!E2607</f>
        <v>0</v>
      </c>
    </row>
    <row r="2030" spans="362:365" ht="16.5" thickBot="1" x14ac:dyDescent="0.3">
      <c r="MX2030" s="1517">
        <f>'PREMIER TRIMES.'!B2608</f>
        <v>0</v>
      </c>
      <c r="MY2030" s="1067">
        <f>'PREMIER TRIMES.'!C2608</f>
        <v>0</v>
      </c>
      <c r="MZ2030" s="293">
        <f>'PREMIER TRIMES.'!D2608</f>
        <v>0</v>
      </c>
      <c r="NA2030" s="1482">
        <f>'PREMIER TRIMES.'!E2608</f>
        <v>0</v>
      </c>
    </row>
    <row r="2031" spans="362:365" ht="16.5" thickBot="1" x14ac:dyDescent="0.3">
      <c r="MX2031" s="1517">
        <f>'PREMIER TRIMES.'!B2609</f>
        <v>0</v>
      </c>
      <c r="MY2031" s="1067">
        <f>'PREMIER TRIMES.'!C2609</f>
        <v>0</v>
      </c>
      <c r="MZ2031" s="293">
        <f>'PREMIER TRIMES.'!D2609</f>
        <v>0</v>
      </c>
      <c r="NA2031" s="1482">
        <f>'PREMIER TRIMES.'!E2609</f>
        <v>0</v>
      </c>
    </row>
    <row r="2032" spans="362:365" ht="16.5" thickBot="1" x14ac:dyDescent="0.3">
      <c r="MX2032" s="1517">
        <f>'PREMIER TRIMES.'!B2610</f>
        <v>0</v>
      </c>
      <c r="MY2032" s="1067">
        <f>'PREMIER TRIMES.'!C2610</f>
        <v>0</v>
      </c>
      <c r="MZ2032" s="293">
        <f>'PREMIER TRIMES.'!D2610</f>
        <v>0</v>
      </c>
      <c r="NA2032" s="1482">
        <f>'PREMIER TRIMES.'!E2610</f>
        <v>0</v>
      </c>
    </row>
    <row r="2033" spans="362:365" ht="16.5" thickBot="1" x14ac:dyDescent="0.3">
      <c r="MX2033" s="1517">
        <f>'PREMIER TRIMES.'!B2611</f>
        <v>0</v>
      </c>
      <c r="MY2033" s="1067">
        <f>'PREMIER TRIMES.'!C2611</f>
        <v>0</v>
      </c>
      <c r="MZ2033" s="293">
        <f>'PREMIER TRIMES.'!D2611</f>
        <v>0</v>
      </c>
      <c r="NA2033" s="1482">
        <f>'PREMIER TRIMES.'!E2611</f>
        <v>0</v>
      </c>
    </row>
    <row r="2034" spans="362:365" ht="16.5" thickBot="1" x14ac:dyDescent="0.3">
      <c r="MX2034" s="1517">
        <f>'PREMIER TRIMES.'!B2612</f>
        <v>0</v>
      </c>
      <c r="MY2034" s="1067">
        <f>'PREMIER TRIMES.'!C2612</f>
        <v>0</v>
      </c>
      <c r="MZ2034" s="293">
        <f>'PREMIER TRIMES.'!D2612</f>
        <v>0</v>
      </c>
      <c r="NA2034" s="1482">
        <f>'PREMIER TRIMES.'!E2612</f>
        <v>0</v>
      </c>
    </row>
    <row r="2035" spans="362:365" ht="16.5" thickBot="1" x14ac:dyDescent="0.3">
      <c r="MX2035" s="1517">
        <f>'PREMIER TRIMES.'!B2613</f>
        <v>0</v>
      </c>
      <c r="MY2035" s="1067">
        <f>'PREMIER TRIMES.'!C2613</f>
        <v>0</v>
      </c>
      <c r="MZ2035" s="293">
        <f>'PREMIER TRIMES.'!D2613</f>
        <v>0</v>
      </c>
      <c r="NA2035" s="1482">
        <f>'PREMIER TRIMES.'!E2613</f>
        <v>0</v>
      </c>
    </row>
    <row r="2036" spans="362:365" ht="16.5" thickBot="1" x14ac:dyDescent="0.3">
      <c r="MX2036" s="1517">
        <f>'PREMIER TRIMES.'!B2614</f>
        <v>0</v>
      </c>
      <c r="MY2036" s="1067">
        <f>'PREMIER TRIMES.'!C2614</f>
        <v>0</v>
      </c>
      <c r="MZ2036" s="293">
        <f>'PREMIER TRIMES.'!D2614</f>
        <v>0</v>
      </c>
      <c r="NA2036" s="1482">
        <f>'PREMIER TRIMES.'!E2614</f>
        <v>0</v>
      </c>
    </row>
    <row r="2037" spans="362:365" ht="16.5" thickBot="1" x14ac:dyDescent="0.3">
      <c r="MX2037" s="1517">
        <f>'PREMIER TRIMES.'!B2615</f>
        <v>0</v>
      </c>
      <c r="MY2037" s="1067">
        <f>'PREMIER TRIMES.'!C2615</f>
        <v>0</v>
      </c>
      <c r="MZ2037" s="293">
        <f>'PREMIER TRIMES.'!D2615</f>
        <v>0</v>
      </c>
      <c r="NA2037" s="1482">
        <f>'PREMIER TRIMES.'!E2615</f>
        <v>0</v>
      </c>
    </row>
    <row r="2038" spans="362:365" ht="16.5" thickBot="1" x14ac:dyDescent="0.3">
      <c r="MX2038" s="1517">
        <f>'PREMIER TRIMES.'!B2616</f>
        <v>0</v>
      </c>
      <c r="MY2038" s="1067">
        <f>'PREMIER TRIMES.'!C2616</f>
        <v>0</v>
      </c>
      <c r="MZ2038" s="293">
        <f>'PREMIER TRIMES.'!D2616</f>
        <v>0</v>
      </c>
      <c r="NA2038" s="1482">
        <f>'PREMIER TRIMES.'!E2616</f>
        <v>0</v>
      </c>
    </row>
    <row r="2039" spans="362:365" ht="16.5" thickBot="1" x14ac:dyDescent="0.3">
      <c r="MX2039" s="1517">
        <f>'PREMIER TRIMES.'!B2617</f>
        <v>0</v>
      </c>
      <c r="MY2039" s="1067">
        <f>'PREMIER TRIMES.'!C2617</f>
        <v>0</v>
      </c>
      <c r="MZ2039" s="293">
        <f>'PREMIER TRIMES.'!D2617</f>
        <v>0</v>
      </c>
      <c r="NA2039" s="1482">
        <f>'PREMIER TRIMES.'!E2617</f>
        <v>0</v>
      </c>
    </row>
    <row r="2040" spans="362:365" ht="21.75" thickBot="1" x14ac:dyDescent="0.3">
      <c r="MX2040" s="1228" t="s">
        <v>1</v>
      </c>
      <c r="MY2040" s="1274" t="s">
        <v>265</v>
      </c>
      <c r="MZ2040" s="1275" t="s">
        <v>266</v>
      </c>
      <c r="NA2040" s="1275" t="s">
        <v>55</v>
      </c>
    </row>
    <row r="2041" spans="362:365" ht="16.5" thickBot="1" x14ac:dyDescent="0.3">
      <c r="MX2041" s="1517">
        <f>'PREMIER TRIMES.'!B2619</f>
        <v>0</v>
      </c>
      <c r="MY2041" s="1067">
        <f>'PREMIER TRIMES.'!C2619</f>
        <v>0</v>
      </c>
      <c r="MZ2041" s="293">
        <f>'PREMIER TRIMES.'!D2619</f>
        <v>0</v>
      </c>
      <c r="NA2041" s="1482">
        <f>'PREMIER TRIMES.'!E2619</f>
        <v>0</v>
      </c>
    </row>
    <row r="2042" spans="362:365" ht="16.5" thickBot="1" x14ac:dyDescent="0.3">
      <c r="MX2042" s="1517">
        <f>'PREMIER TRIMES.'!B2620</f>
        <v>0</v>
      </c>
      <c r="MY2042" s="1067">
        <f>'PREMIER TRIMES.'!C2620</f>
        <v>0</v>
      </c>
      <c r="MZ2042" s="293">
        <f>'PREMIER TRIMES.'!D2620</f>
        <v>0</v>
      </c>
      <c r="NA2042" s="1482">
        <f>'PREMIER TRIMES.'!E2620</f>
        <v>0</v>
      </c>
    </row>
    <row r="2043" spans="362:365" ht="16.5" thickBot="1" x14ac:dyDescent="0.3">
      <c r="MX2043" s="1517">
        <f>'PREMIER TRIMES.'!B2621</f>
        <v>0</v>
      </c>
      <c r="MY2043" s="1067">
        <f>'PREMIER TRIMES.'!C2621</f>
        <v>0</v>
      </c>
      <c r="MZ2043" s="293">
        <f>'PREMIER TRIMES.'!D2621</f>
        <v>0</v>
      </c>
      <c r="NA2043" s="1482">
        <f>'PREMIER TRIMES.'!E2621</f>
        <v>0</v>
      </c>
    </row>
    <row r="2044" spans="362:365" ht="16.5" thickBot="1" x14ac:dyDescent="0.3">
      <c r="MX2044" s="1517">
        <f>'PREMIER TRIMES.'!B2622</f>
        <v>0</v>
      </c>
      <c r="MY2044" s="1067">
        <f>'PREMIER TRIMES.'!C2622</f>
        <v>0</v>
      </c>
      <c r="MZ2044" s="293">
        <f>'PREMIER TRIMES.'!D2622</f>
        <v>0</v>
      </c>
      <c r="NA2044" s="1482">
        <f>'PREMIER TRIMES.'!E2622</f>
        <v>0</v>
      </c>
    </row>
    <row r="2045" spans="362:365" ht="16.5" thickBot="1" x14ac:dyDescent="0.3">
      <c r="MX2045" s="1517">
        <f>'PREMIER TRIMES.'!B2623</f>
        <v>0</v>
      </c>
      <c r="MY2045" s="1067">
        <f>'PREMIER TRIMES.'!C2623</f>
        <v>0</v>
      </c>
      <c r="MZ2045" s="293">
        <f>'PREMIER TRIMES.'!D2623</f>
        <v>0</v>
      </c>
      <c r="NA2045" s="1482">
        <f>'PREMIER TRIMES.'!E2623</f>
        <v>0</v>
      </c>
    </row>
    <row r="2046" spans="362:365" ht="16.5" thickBot="1" x14ac:dyDescent="0.3">
      <c r="MX2046" s="1517">
        <f>'PREMIER TRIMES.'!B2624</f>
        <v>0</v>
      </c>
      <c r="MY2046" s="1067">
        <f>'PREMIER TRIMES.'!C2624</f>
        <v>0</v>
      </c>
      <c r="MZ2046" s="293">
        <f>'PREMIER TRIMES.'!D2624</f>
        <v>0</v>
      </c>
      <c r="NA2046" s="1482">
        <f>'PREMIER TRIMES.'!E2624</f>
        <v>0</v>
      </c>
    </row>
    <row r="2047" spans="362:365" ht="16.5" thickBot="1" x14ac:dyDescent="0.3">
      <c r="MX2047" s="1517">
        <f>'PREMIER TRIMES.'!B2625</f>
        <v>0</v>
      </c>
      <c r="MY2047" s="1067">
        <f>'PREMIER TRIMES.'!C2625</f>
        <v>0</v>
      </c>
      <c r="MZ2047" s="293">
        <f>'PREMIER TRIMES.'!D2625</f>
        <v>0</v>
      </c>
      <c r="NA2047" s="1482">
        <f>'PREMIER TRIMES.'!E2625</f>
        <v>0</v>
      </c>
    </row>
    <row r="2048" spans="362:365" ht="16.5" thickBot="1" x14ac:dyDescent="0.3">
      <c r="MX2048" s="1517">
        <f>'PREMIER TRIMES.'!B2626</f>
        <v>0</v>
      </c>
      <c r="MY2048" s="1067">
        <f>'PREMIER TRIMES.'!C2626</f>
        <v>0</v>
      </c>
      <c r="MZ2048" s="293">
        <f>'PREMIER TRIMES.'!D2626</f>
        <v>0</v>
      </c>
      <c r="NA2048" s="1482">
        <f>'PREMIER TRIMES.'!E2626</f>
        <v>0</v>
      </c>
    </row>
    <row r="2049" spans="362:366" ht="16.5" thickBot="1" x14ac:dyDescent="0.3">
      <c r="MX2049" s="1517">
        <f>'PREMIER TRIMES.'!B2627</f>
        <v>0</v>
      </c>
      <c r="MY2049" s="1067">
        <f>'PREMIER TRIMES.'!C2627</f>
        <v>0</v>
      </c>
      <c r="MZ2049" s="293">
        <f>'PREMIER TRIMES.'!D2627</f>
        <v>0</v>
      </c>
      <c r="NA2049" s="1482">
        <f>'PREMIER TRIMES.'!E2627</f>
        <v>0</v>
      </c>
    </row>
    <row r="2050" spans="362:366" ht="16.5" thickBot="1" x14ac:dyDescent="0.3">
      <c r="MX2050" s="1517">
        <f>'PREMIER TRIMES.'!B2628</f>
        <v>0</v>
      </c>
      <c r="MY2050" s="1067">
        <f>'PREMIER TRIMES.'!C2628</f>
        <v>0</v>
      </c>
      <c r="MZ2050" s="293">
        <f>'PREMIER TRIMES.'!D2628</f>
        <v>0</v>
      </c>
      <c r="NA2050" s="1482">
        <f>'PREMIER TRIMES.'!E2628</f>
        <v>0</v>
      </c>
    </row>
    <row r="2051" spans="362:366" ht="16.5" thickBot="1" x14ac:dyDescent="0.3">
      <c r="MX2051" s="1517">
        <f>'PREMIER TRIMES.'!B2629</f>
        <v>0</v>
      </c>
      <c r="MY2051" s="1067">
        <f>'PREMIER TRIMES.'!C2629</f>
        <v>0</v>
      </c>
      <c r="MZ2051" s="293">
        <f>'PREMIER TRIMES.'!D2629</f>
        <v>0</v>
      </c>
      <c r="NA2051" s="1482">
        <f>'PREMIER TRIMES.'!E2629</f>
        <v>0</v>
      </c>
    </row>
    <row r="2052" spans="362:366" ht="16.5" thickBot="1" x14ac:dyDescent="0.3">
      <c r="MX2052" s="1517">
        <f>'PREMIER TRIMES.'!B2630</f>
        <v>0</v>
      </c>
      <c r="MY2052" s="1067">
        <f>'PREMIER TRIMES.'!C2630</f>
        <v>0</v>
      </c>
      <c r="MZ2052" s="293">
        <f>'PREMIER TRIMES.'!D2630</f>
        <v>0</v>
      </c>
      <c r="NA2052" s="1482">
        <f>'PREMIER TRIMES.'!E2630</f>
        <v>0</v>
      </c>
    </row>
    <row r="2053" spans="362:366" ht="16.5" thickBot="1" x14ac:dyDescent="0.3">
      <c r="MX2053" s="1517">
        <f>'PREMIER TRIMES.'!B2631</f>
        <v>0</v>
      </c>
      <c r="MY2053" s="1067">
        <f>'PREMIER TRIMES.'!C2631</f>
        <v>0</v>
      </c>
      <c r="MZ2053" s="293">
        <f>'PREMIER TRIMES.'!D2631</f>
        <v>0</v>
      </c>
      <c r="NA2053" s="1482">
        <f>'PREMIER TRIMES.'!E2631</f>
        <v>0</v>
      </c>
    </row>
    <row r="2054" spans="362:366" ht="16.5" thickBot="1" x14ac:dyDescent="0.3">
      <c r="MX2054" s="1517">
        <f>'PREMIER TRIMES.'!B2632</f>
        <v>0</v>
      </c>
      <c r="MY2054" s="1067">
        <f>'PREMIER TRIMES.'!C2632</f>
        <v>0</v>
      </c>
      <c r="MZ2054" s="293">
        <f>'PREMIER TRIMES.'!D2632</f>
        <v>0</v>
      </c>
      <c r="NA2054" s="1482">
        <f>'PREMIER TRIMES.'!E2632</f>
        <v>0</v>
      </c>
    </row>
    <row r="2055" spans="362:366" ht="16.5" thickBot="1" x14ac:dyDescent="0.3">
      <c r="MX2055" s="1517">
        <f>'PREMIER TRIMES.'!B2633</f>
        <v>0</v>
      </c>
      <c r="MY2055" s="1067">
        <f>'PREMIER TRIMES.'!C2633</f>
        <v>0</v>
      </c>
      <c r="MZ2055" s="293">
        <f>'PREMIER TRIMES.'!D2633</f>
        <v>0</v>
      </c>
      <c r="NA2055" s="1482">
        <f>'PREMIER TRIMES.'!E2633</f>
        <v>0</v>
      </c>
    </row>
    <row r="2056" spans="362:366" ht="16.5" thickBot="1" x14ac:dyDescent="0.3">
      <c r="MX2056" s="1517">
        <f>'PREMIER TRIMES.'!B2634</f>
        <v>0</v>
      </c>
      <c r="MY2056" s="1067">
        <f>'PREMIER TRIMES.'!C2634</f>
        <v>0</v>
      </c>
      <c r="MZ2056" s="293">
        <f>'PREMIER TRIMES.'!D2634</f>
        <v>0</v>
      </c>
      <c r="NA2056" s="1482">
        <f>'PREMIER TRIMES.'!E2634</f>
        <v>0</v>
      </c>
    </row>
    <row r="2057" spans="362:366" ht="16.5" thickBot="1" x14ac:dyDescent="0.3">
      <c r="MX2057" s="1517">
        <f>'PREMIER TRIMES.'!B2635</f>
        <v>0</v>
      </c>
      <c r="MY2057" s="1067">
        <f>'PREMIER TRIMES.'!C2635</f>
        <v>0</v>
      </c>
      <c r="MZ2057" s="293">
        <f>'PREMIER TRIMES.'!D2635</f>
        <v>0</v>
      </c>
      <c r="NA2057" s="1482">
        <f>'PREMIER TRIMES.'!E2635</f>
        <v>0</v>
      </c>
    </row>
    <row r="2058" spans="362:366" ht="16.5" thickBot="1" x14ac:dyDescent="0.3">
      <c r="MX2058" s="1517">
        <f>'PREMIER TRIMES.'!B2636</f>
        <v>0</v>
      </c>
      <c r="MY2058" s="1067">
        <f>'PREMIER TRIMES.'!C2636</f>
        <v>0</v>
      </c>
      <c r="MZ2058" s="293">
        <f>'PREMIER TRIMES.'!D2636</f>
        <v>0</v>
      </c>
      <c r="NA2058" s="1482">
        <f>'PREMIER TRIMES.'!E2636</f>
        <v>0</v>
      </c>
    </row>
    <row r="2059" spans="362:366" ht="16.5" thickBot="1" x14ac:dyDescent="0.3">
      <c r="MX2059" s="1517">
        <f>'PREMIER TRIMES.'!B2637</f>
        <v>0</v>
      </c>
      <c r="MY2059" s="1067">
        <f>'PREMIER TRIMES.'!C2637</f>
        <v>0</v>
      </c>
      <c r="MZ2059" s="293">
        <f>'PREMIER TRIMES.'!D2637</f>
        <v>0</v>
      </c>
      <c r="NA2059" s="1482">
        <f>'PREMIER TRIMES.'!E2637</f>
        <v>0</v>
      </c>
    </row>
    <row r="2060" spans="362:366" ht="16.5" thickBot="1" x14ac:dyDescent="0.3">
      <c r="MX2060" s="1517">
        <f>'PREMIER TRIMES.'!B2638</f>
        <v>0</v>
      </c>
      <c r="MY2060" s="1067">
        <f>'PREMIER TRIMES.'!C2638</f>
        <v>0</v>
      </c>
      <c r="MZ2060" s="293">
        <f>'PREMIER TRIMES.'!D2638</f>
        <v>0</v>
      </c>
      <c r="NA2060" s="1482">
        <f>'PREMIER TRIMES.'!E2638</f>
        <v>0</v>
      </c>
    </row>
    <row r="2061" spans="362:366" ht="21.75" thickBot="1" x14ac:dyDescent="0.4">
      <c r="MX2061" s="702"/>
      <c r="MY2061" s="702"/>
      <c r="MZ2061" s="702"/>
      <c r="NA2061" s="702"/>
    </row>
    <row r="2062" spans="362:366" ht="42.75" thickBot="1" x14ac:dyDescent="0.3">
      <c r="MX2062" s="701" t="s">
        <v>91</v>
      </c>
      <c r="MY2062" s="2042">
        <f>'PREMIER TRIMES.'!C2640</f>
        <v>0</v>
      </c>
      <c r="MZ2062" s="2043"/>
      <c r="NA2062" s="2044"/>
    </row>
    <row r="2063" spans="362:366" ht="55.5" customHeight="1" thickBot="1" x14ac:dyDescent="0.4">
      <c r="MX2063" s="702"/>
      <c r="MY2063" s="2048"/>
      <c r="MZ2063" s="2049"/>
      <c r="NA2063" s="2050"/>
    </row>
    <row r="2064" spans="362:366" x14ac:dyDescent="0.25">
      <c r="NB2064" s="666"/>
    </row>
    <row r="2065" spans="367:379" ht="20.25" x14ac:dyDescent="0.3">
      <c r="NC2065" s="704" t="s">
        <v>796</v>
      </c>
      <c r="NG2065" s="700"/>
      <c r="NI2065" s="700"/>
      <c r="NJ2065" s="700"/>
      <c r="NK2065" s="700"/>
      <c r="NO2065" s="712">
        <v>41</v>
      </c>
    </row>
    <row r="2066" spans="367:379" ht="19.5" thickBot="1" x14ac:dyDescent="0.35">
      <c r="NG2066" s="700"/>
      <c r="NH2066" s="700"/>
      <c r="NI2066" s="700"/>
      <c r="NJ2066" s="700"/>
      <c r="NK2066" s="700"/>
    </row>
    <row r="2067" spans="367:379" ht="57" thickBot="1" x14ac:dyDescent="0.35">
      <c r="NG2067" s="700"/>
      <c r="NH2067" s="1214" t="s">
        <v>412</v>
      </c>
      <c r="NI2067" s="1218" t="s">
        <v>413</v>
      </c>
      <c r="NJ2067" s="1218" t="s">
        <v>414</v>
      </c>
      <c r="NK2067" s="1218" t="s">
        <v>415</v>
      </c>
    </row>
    <row r="2068" spans="367:379" ht="28.5" customHeight="1" thickBot="1" x14ac:dyDescent="0.35">
      <c r="NG2068" s="700"/>
      <c r="NH2068" s="1276">
        <f>'PREMIER TRIMES.'!B2647</f>
        <v>0</v>
      </c>
      <c r="NI2068" s="1478">
        <f>'PREMIER TRIMES.'!C2647</f>
        <v>0</v>
      </c>
      <c r="NJ2068" s="1478">
        <f>'PREMIER TRIMES.'!D2647</f>
        <v>0</v>
      </c>
      <c r="NK2068" s="1488">
        <f>'PREMIER TRIMES.'!E2647</f>
        <v>0</v>
      </c>
    </row>
    <row r="2069" spans="367:379" ht="17.25" customHeight="1" thickBot="1" x14ac:dyDescent="0.35">
      <c r="NF2069" s="739"/>
      <c r="NG2069" s="700"/>
      <c r="NI2069" t="s">
        <v>91</v>
      </c>
    </row>
    <row r="2070" spans="367:379" ht="18.75" x14ac:dyDescent="0.3">
      <c r="NG2070" s="700"/>
      <c r="NH2070" s="2140"/>
      <c r="NI2070" s="2141"/>
      <c r="NJ2070" s="2141"/>
      <c r="NK2070" s="2142"/>
    </row>
    <row r="2071" spans="367:379" ht="33.75" customHeight="1" x14ac:dyDescent="0.3">
      <c r="NG2071" s="700"/>
      <c r="NH2071" s="2143"/>
      <c r="NI2071" s="2144"/>
      <c r="NJ2071" s="2144"/>
      <c r="NK2071" s="2145"/>
    </row>
    <row r="2072" spans="367:379" ht="33.75" customHeight="1" thickBot="1" x14ac:dyDescent="0.35">
      <c r="NC2072" s="704" t="s">
        <v>797</v>
      </c>
      <c r="ND2072" s="700"/>
      <c r="NE2072" s="700"/>
      <c r="NG2072" s="700"/>
      <c r="NH2072" s="2146"/>
      <c r="NI2072" s="2147"/>
      <c r="NJ2072" s="2147"/>
      <c r="NK2072" s="2148"/>
      <c r="NL2072" s="700"/>
    </row>
    <row r="2073" spans="367:379" ht="19.5" thickBot="1" x14ac:dyDescent="0.35">
      <c r="NF2073" s="700"/>
      <c r="NG2073" s="700"/>
      <c r="NH2073" s="700"/>
      <c r="NI2073" s="700"/>
      <c r="NJ2073" s="700"/>
      <c r="NK2073" s="700"/>
      <c r="NL2073" s="700"/>
    </row>
    <row r="2074" spans="367:379" ht="19.5" thickBot="1" x14ac:dyDescent="0.3">
      <c r="NF2074" s="2197" t="s">
        <v>412</v>
      </c>
      <c r="NG2074" s="2094" t="s">
        <v>413</v>
      </c>
      <c r="NH2074" s="2095"/>
      <c r="NI2074" s="2094" t="s">
        <v>414</v>
      </c>
      <c r="NJ2074" s="2095"/>
      <c r="NK2074" s="2094" t="s">
        <v>415</v>
      </c>
      <c r="NL2074" s="2095"/>
    </row>
    <row r="2075" spans="367:379" ht="34.5" customHeight="1" thickBot="1" x14ac:dyDescent="0.3">
      <c r="NF2075" s="2198"/>
      <c r="NG2075" s="1277" t="s">
        <v>417</v>
      </c>
      <c r="NH2075" s="1277" t="s">
        <v>418</v>
      </c>
      <c r="NI2075" s="1277" t="s">
        <v>417</v>
      </c>
      <c r="NJ2075" s="1277" t="s">
        <v>418</v>
      </c>
      <c r="NK2075" s="1277" t="s">
        <v>417</v>
      </c>
      <c r="NL2075" s="1277" t="s">
        <v>418</v>
      </c>
    </row>
    <row r="2076" spans="367:379" ht="19.5" thickBot="1" x14ac:dyDescent="0.3">
      <c r="NF2076" s="1276">
        <f>'PREMIER TRIMES.'!B2657</f>
        <v>0</v>
      </c>
      <c r="NG2076" s="1487">
        <f>'PREMIER TRIMES.'!C2657</f>
        <v>0</v>
      </c>
      <c r="NH2076" s="1487">
        <f>'PREMIER TRIMES.'!D2657</f>
        <v>0</v>
      </c>
      <c r="NI2076" s="1487">
        <f>'PREMIER TRIMES.'!E2657</f>
        <v>0</v>
      </c>
      <c r="NJ2076" s="1487">
        <f>'PREMIER TRIMES.'!F2657</f>
        <v>0</v>
      </c>
      <c r="NK2076" s="1212">
        <f>'PREMIER TRIMES.'!G2657</f>
        <v>0</v>
      </c>
      <c r="NL2076" s="1212">
        <f>'PREMIER TRIMES.'!H2657</f>
        <v>0</v>
      </c>
    </row>
    <row r="2077" spans="367:379" ht="15.75" thickBot="1" x14ac:dyDescent="0.3">
      <c r="NH2077" t="s">
        <v>91</v>
      </c>
    </row>
    <row r="2078" spans="367:379" ht="15.75" customHeight="1" x14ac:dyDescent="0.25">
      <c r="NF2078" s="2042">
        <f>'PREMIER TRIMES.'!C2659</f>
        <v>0</v>
      </c>
      <c r="NG2078" s="2043"/>
      <c r="NH2078" s="2043"/>
      <c r="NI2078" s="2043"/>
      <c r="NJ2078" s="2043"/>
      <c r="NK2078" s="2043"/>
      <c r="NL2078" s="2044"/>
    </row>
    <row r="2079" spans="367:379" ht="43.5" customHeight="1" thickBot="1" x14ac:dyDescent="0.3">
      <c r="NF2079" s="2048"/>
      <c r="NG2079" s="2049"/>
      <c r="NH2079" s="2049"/>
      <c r="NI2079" s="2049"/>
      <c r="NJ2079" s="2049"/>
      <c r="NK2079" s="2049"/>
      <c r="NL2079" s="2050"/>
    </row>
    <row r="2080" spans="367:379" ht="31.5" customHeight="1" thickBot="1" x14ac:dyDescent="0.3">
      <c r="NI2080" s="746" t="s">
        <v>421</v>
      </c>
    </row>
    <row r="2081" spans="368:392" x14ac:dyDescent="0.25">
      <c r="ND2081" s="1905">
        <f>'PREMIER TRIMES.'!C2663</f>
        <v>0</v>
      </c>
      <c r="NE2081" s="1906"/>
      <c r="NF2081" s="1906"/>
      <c r="NG2081" s="1906"/>
      <c r="NH2081" s="1906"/>
      <c r="NI2081" s="1906"/>
      <c r="NJ2081" s="1906"/>
      <c r="NK2081" s="1906"/>
      <c r="NL2081" s="1906"/>
      <c r="NM2081" s="1906"/>
      <c r="NN2081" s="1906"/>
      <c r="NO2081" s="1907"/>
    </row>
    <row r="2082" spans="368:392" x14ac:dyDescent="0.25">
      <c r="ND2082" s="1993"/>
      <c r="NE2082" s="1994"/>
      <c r="NF2082" s="1994"/>
      <c r="NG2082" s="1994"/>
      <c r="NH2082" s="1994"/>
      <c r="NI2082" s="1994"/>
      <c r="NJ2082" s="1994"/>
      <c r="NK2082" s="1994"/>
      <c r="NL2082" s="1994"/>
      <c r="NM2082" s="1994"/>
      <c r="NN2082" s="1994"/>
      <c r="NO2082" s="1995"/>
    </row>
    <row r="2083" spans="368:392" x14ac:dyDescent="0.25">
      <c r="ND2083" s="1993"/>
      <c r="NE2083" s="1994"/>
      <c r="NF2083" s="1994"/>
      <c r="NG2083" s="1994"/>
      <c r="NH2083" s="1994"/>
      <c r="NI2083" s="1994"/>
      <c r="NJ2083" s="1994"/>
      <c r="NK2083" s="1994"/>
      <c r="NL2083" s="1994"/>
      <c r="NM2083" s="1994"/>
      <c r="NN2083" s="1994"/>
      <c r="NO2083" s="1995"/>
    </row>
    <row r="2084" spans="368:392" x14ac:dyDescent="0.25">
      <c r="ND2084" s="1993"/>
      <c r="NE2084" s="1994"/>
      <c r="NF2084" s="1994"/>
      <c r="NG2084" s="1994"/>
      <c r="NH2084" s="1994"/>
      <c r="NI2084" s="1994"/>
      <c r="NJ2084" s="1994"/>
      <c r="NK2084" s="1994"/>
      <c r="NL2084" s="1994"/>
      <c r="NM2084" s="1994"/>
      <c r="NN2084" s="1994"/>
      <c r="NO2084" s="1995"/>
    </row>
    <row r="2085" spans="368:392" x14ac:dyDescent="0.25">
      <c r="ND2085" s="1993"/>
      <c r="NE2085" s="1994"/>
      <c r="NF2085" s="1994"/>
      <c r="NG2085" s="1994"/>
      <c r="NH2085" s="1994"/>
      <c r="NI2085" s="1994"/>
      <c r="NJ2085" s="1994"/>
      <c r="NK2085" s="1994"/>
      <c r="NL2085" s="1994"/>
      <c r="NM2085" s="1994"/>
      <c r="NN2085" s="1994"/>
      <c r="NO2085" s="1995"/>
    </row>
    <row r="2086" spans="368:392" x14ac:dyDescent="0.25">
      <c r="ND2086" s="1993"/>
      <c r="NE2086" s="1994"/>
      <c r="NF2086" s="1994"/>
      <c r="NG2086" s="1994"/>
      <c r="NH2086" s="1994"/>
      <c r="NI2086" s="1994"/>
      <c r="NJ2086" s="1994"/>
      <c r="NK2086" s="1994"/>
      <c r="NL2086" s="1994"/>
      <c r="NM2086" s="1994"/>
      <c r="NN2086" s="1994"/>
      <c r="NO2086" s="1995"/>
    </row>
    <row r="2087" spans="368:392" ht="253.5" customHeight="1" thickBot="1" x14ac:dyDescent="0.3">
      <c r="ND2087" s="1908"/>
      <c r="NE2087" s="1909"/>
      <c r="NF2087" s="1909"/>
      <c r="NG2087" s="1909"/>
      <c r="NH2087" s="1909"/>
      <c r="NI2087" s="1909"/>
      <c r="NJ2087" s="1909"/>
      <c r="NK2087" s="1909"/>
      <c r="NL2087" s="1909"/>
      <c r="NM2087" s="1909"/>
      <c r="NN2087" s="1909"/>
      <c r="NO2087" s="1910"/>
    </row>
    <row r="2088" spans="368:392" x14ac:dyDescent="0.25">
      <c r="NP2088" s="666"/>
    </row>
    <row r="2089" spans="368:392" ht="47.25" customHeight="1" thickBot="1" x14ac:dyDescent="0.3">
      <c r="NQ2089" s="2069" t="s">
        <v>1098</v>
      </c>
      <c r="NR2089" s="2069"/>
      <c r="NS2089" s="2069"/>
      <c r="NT2089" s="2069"/>
      <c r="NU2089" s="2069"/>
      <c r="NV2089" s="2069"/>
      <c r="NW2089" s="2069"/>
      <c r="NX2089" s="2069"/>
      <c r="NY2089" s="2069"/>
      <c r="NZ2089" s="2069"/>
      <c r="OA2089" s="2069"/>
      <c r="OB2089" s="2069"/>
    </row>
    <row r="2090" spans="368:392" x14ac:dyDescent="0.25">
      <c r="NQ2090" s="2188">
        <f>'PREMIER TRIMES.'!C5</f>
        <v>0</v>
      </c>
      <c r="NR2090" s="2189"/>
      <c r="NS2090" s="2189"/>
      <c r="NT2090" s="2189"/>
      <c r="NU2090" s="2189"/>
      <c r="NV2090" s="2189"/>
      <c r="NW2090" s="2189"/>
      <c r="NX2090" s="2189"/>
      <c r="NY2090" s="2189"/>
      <c r="NZ2090" s="2189"/>
      <c r="OA2090" s="2189"/>
      <c r="OB2090" s="2190"/>
    </row>
    <row r="2091" spans="368:392" x14ac:dyDescent="0.25">
      <c r="NQ2091" s="2191"/>
      <c r="NR2091" s="2192"/>
      <c r="NS2091" s="2192"/>
      <c r="NT2091" s="2192"/>
      <c r="NU2091" s="2192"/>
      <c r="NV2091" s="2192"/>
      <c r="NW2091" s="2192"/>
      <c r="NX2091" s="2192"/>
      <c r="NY2091" s="2192"/>
      <c r="NZ2091" s="2192"/>
      <c r="OA2091" s="2192"/>
      <c r="OB2091" s="2193"/>
    </row>
    <row r="2092" spans="368:392" x14ac:dyDescent="0.25">
      <c r="NQ2092" s="2191"/>
      <c r="NR2092" s="2192"/>
      <c r="NS2092" s="2192"/>
      <c r="NT2092" s="2192"/>
      <c r="NU2092" s="2192"/>
      <c r="NV2092" s="2192"/>
      <c r="NW2092" s="2192"/>
      <c r="NX2092" s="2192"/>
      <c r="NY2092" s="2192"/>
      <c r="NZ2092" s="2192"/>
      <c r="OA2092" s="2192"/>
      <c r="OB2092" s="2193"/>
    </row>
    <row r="2093" spans="368:392" x14ac:dyDescent="0.25">
      <c r="NQ2093" s="2191"/>
      <c r="NR2093" s="2192"/>
      <c r="NS2093" s="2192"/>
      <c r="NT2093" s="2192"/>
      <c r="NU2093" s="2192"/>
      <c r="NV2093" s="2192"/>
      <c r="NW2093" s="2192"/>
      <c r="NX2093" s="2192"/>
      <c r="NY2093" s="2192"/>
      <c r="NZ2093" s="2192"/>
      <c r="OA2093" s="2192"/>
      <c r="OB2093" s="2193"/>
    </row>
    <row r="2094" spans="368:392" x14ac:dyDescent="0.25">
      <c r="NQ2094" s="2191"/>
      <c r="NR2094" s="2192"/>
      <c r="NS2094" s="2192"/>
      <c r="NT2094" s="2192"/>
      <c r="NU2094" s="2192"/>
      <c r="NV2094" s="2192"/>
      <c r="NW2094" s="2192"/>
      <c r="NX2094" s="2192"/>
      <c r="NY2094" s="2192"/>
      <c r="NZ2094" s="2192"/>
      <c r="OA2094" s="2192"/>
      <c r="OB2094" s="2193"/>
    </row>
    <row r="2095" spans="368:392" ht="192.75" customHeight="1" x14ac:dyDescent="0.25">
      <c r="NQ2095" s="2191"/>
      <c r="NR2095" s="2192"/>
      <c r="NS2095" s="2192"/>
      <c r="NT2095" s="2192"/>
      <c r="NU2095" s="2192"/>
      <c r="NV2095" s="2192"/>
      <c r="NW2095" s="2192"/>
      <c r="NX2095" s="2192"/>
      <c r="NY2095" s="2192"/>
      <c r="NZ2095" s="2192"/>
      <c r="OA2095" s="2192"/>
      <c r="OB2095" s="2193"/>
    </row>
    <row r="2096" spans="368:392" ht="409.6" customHeight="1" thickBot="1" x14ac:dyDescent="0.3">
      <c r="NQ2096" s="2194"/>
      <c r="NR2096" s="2195"/>
      <c r="NS2096" s="2195"/>
      <c r="NT2096" s="2195"/>
      <c r="NU2096" s="2195"/>
      <c r="NV2096" s="2195"/>
      <c r="NW2096" s="2195"/>
      <c r="NX2096" s="2195"/>
      <c r="NY2096" s="2195"/>
      <c r="NZ2096" s="2195"/>
      <c r="OA2096" s="2195"/>
      <c r="OB2096" s="2196"/>
    </row>
  </sheetData>
  <mergeCells count="173">
    <mergeCell ref="NH2070:NK2072"/>
    <mergeCell ref="NF2078:NL2079"/>
    <mergeCell ref="NQ2090:OB2096"/>
    <mergeCell ref="ND2081:NO2087"/>
    <mergeCell ref="NG2074:NH2074"/>
    <mergeCell ref="NI2074:NJ2074"/>
    <mergeCell ref="NK2074:NL2074"/>
    <mergeCell ref="NF2074:NF2075"/>
    <mergeCell ref="G10:J10"/>
    <mergeCell ref="MP1978:MP1979"/>
    <mergeCell ref="MQ1978:MQ1979"/>
    <mergeCell ref="MR1978:MT1978"/>
    <mergeCell ref="MY2062:NA2063"/>
    <mergeCell ref="MI1933:MI1934"/>
    <mergeCell ref="MJ1933:ML1933"/>
    <mergeCell ref="MB1894:MD1894"/>
    <mergeCell ref="MH1933:MH1934"/>
    <mergeCell ref="LL1826:LS1826"/>
    <mergeCell ref="LL1854:LS1855"/>
    <mergeCell ref="LZ1894:LZ1895"/>
    <mergeCell ref="MA1894:MA1895"/>
    <mergeCell ref="LC1793:LC1794"/>
    <mergeCell ref="LD1793:LD1794"/>
    <mergeCell ref="LE1793:LG1793"/>
    <mergeCell ref="LH1793:LH1794"/>
    <mergeCell ref="LK1826:LK1827"/>
    <mergeCell ref="KP1710:KR1710"/>
    <mergeCell ref="KS1710:KS1711"/>
    <mergeCell ref="KH1732:KS1733"/>
    <mergeCell ref="KG1710:KG1711"/>
    <mergeCell ref="KH1710:KJ1710"/>
    <mergeCell ref="KK1710:KK1711"/>
    <mergeCell ref="KL1710:KN1710"/>
    <mergeCell ref="KO1710:KO1711"/>
    <mergeCell ref="LC1818:LD1818"/>
    <mergeCell ref="LE1818:LI1820"/>
    <mergeCell ref="KD1679:KD1680"/>
    <mergeCell ref="KA1704:KE1705"/>
    <mergeCell ref="KH1709:KK1709"/>
    <mergeCell ref="KL1709:KO1709"/>
    <mergeCell ref="KP1709:KS1709"/>
    <mergeCell ref="IV1344:IW1344"/>
    <mergeCell ref="JZ1679:JZ1680"/>
    <mergeCell ref="KA1679:KC1679"/>
    <mergeCell ref="JI1569:JO1572"/>
    <mergeCell ref="JQ1670:JX1675"/>
    <mergeCell ref="IX1250:IX1251"/>
    <mergeCell ref="IX1280:IX1281"/>
    <mergeCell ref="IX1312:IX1313"/>
    <mergeCell ref="IX1344:IX1345"/>
    <mergeCell ref="FX678:FX680"/>
    <mergeCell ref="FY678:GD678"/>
    <mergeCell ref="GE678:GJ678"/>
    <mergeCell ref="FY679:GA679"/>
    <mergeCell ref="GB679:GD679"/>
    <mergeCell ref="GE679:GG679"/>
    <mergeCell ref="GH679:GJ679"/>
    <mergeCell ref="HN927:HO927"/>
    <mergeCell ref="IV1312:IW1312"/>
    <mergeCell ref="IV1250:IW1250"/>
    <mergeCell ref="IV1280:IW1280"/>
    <mergeCell ref="IO1312:IU1312"/>
    <mergeCell ref="IO1250:IU1250"/>
    <mergeCell ref="IO1280:IU1280"/>
    <mergeCell ref="IO1344:IU1344"/>
    <mergeCell ref="FG652:FG654"/>
    <mergeCell ref="FG655:FG657"/>
    <mergeCell ref="FG658:FG660"/>
    <mergeCell ref="FG661:FG663"/>
    <mergeCell ref="FG664:FG666"/>
    <mergeCell ref="FG667:FG669"/>
    <mergeCell ref="FG670:FG672"/>
    <mergeCell ref="FG673:FG675"/>
    <mergeCell ref="FG634:FG636"/>
    <mergeCell ref="FG640:FG642"/>
    <mergeCell ref="FG643:FG645"/>
    <mergeCell ref="FG646:FG648"/>
    <mergeCell ref="FG649:FG651"/>
    <mergeCell ref="FD597:FE597"/>
    <mergeCell ref="FG605:FG606"/>
    <mergeCell ref="FH605:FH606"/>
    <mergeCell ref="FI605:FL605"/>
    <mergeCell ref="FM605:FT605"/>
    <mergeCell ref="ET597:EU597"/>
    <mergeCell ref="EV597:EW597"/>
    <mergeCell ref="EX597:EY597"/>
    <mergeCell ref="EZ597:FA597"/>
    <mergeCell ref="FB597:FC597"/>
    <mergeCell ref="EM603:FE606"/>
    <mergeCell ref="DA547:DE547"/>
    <mergeCell ref="DF547:DN547"/>
    <mergeCell ref="DO547:DO548"/>
    <mergeCell ref="EQ589:ET589"/>
    <mergeCell ref="ER590:ES590"/>
    <mergeCell ref="ET590:EU590"/>
    <mergeCell ref="EG567:EI567"/>
    <mergeCell ref="DR567:DT567"/>
    <mergeCell ref="DU567:DW567"/>
    <mergeCell ref="DX567:DZ567"/>
    <mergeCell ref="EA567:EC567"/>
    <mergeCell ref="ED567:EF567"/>
    <mergeCell ref="DA555:DE555"/>
    <mergeCell ref="DF555:DN555"/>
    <mergeCell ref="DO555:DO556"/>
    <mergeCell ref="DR564:EI565"/>
    <mergeCell ref="DR566:DT566"/>
    <mergeCell ref="DS585:EI588"/>
    <mergeCell ref="DQ585:DR585"/>
    <mergeCell ref="E3:I3"/>
    <mergeCell ref="BY498:BY499"/>
    <mergeCell ref="BZ498:BZ499"/>
    <mergeCell ref="O53:O54"/>
    <mergeCell ref="P53:P54"/>
    <mergeCell ref="Q53:Q54"/>
    <mergeCell ref="R53:T53"/>
    <mergeCell ref="O34:O35"/>
    <mergeCell ref="P34:P35"/>
    <mergeCell ref="Q34:Q35"/>
    <mergeCell ref="R34:T34"/>
    <mergeCell ref="F4:M4"/>
    <mergeCell ref="G11:I11"/>
    <mergeCell ref="AN272:AO272"/>
    <mergeCell ref="L10:M10"/>
    <mergeCell ref="O3:T15"/>
    <mergeCell ref="H8:I8"/>
    <mergeCell ref="Q1:R1"/>
    <mergeCell ref="P30:T31"/>
    <mergeCell ref="NQ2089:OB2089"/>
    <mergeCell ref="DU566:DW566"/>
    <mergeCell ref="DX566:EI566"/>
    <mergeCell ref="DA537:DE537"/>
    <mergeCell ref="BZ516:CL517"/>
    <mergeCell ref="CJ498:CK498"/>
    <mergeCell ref="CL498:CL499"/>
    <mergeCell ref="BY500:BY504"/>
    <mergeCell ref="BY505:BY513"/>
    <mergeCell ref="BY514:BZ514"/>
    <mergeCell ref="CA498:CA499"/>
    <mergeCell ref="CB498:CB499"/>
    <mergeCell ref="CC498:CE498"/>
    <mergeCell ref="CF498:CG498"/>
    <mergeCell ref="CH498:CI498"/>
    <mergeCell ref="EL596:EO596"/>
    <mergeCell ref="EL597:EM597"/>
    <mergeCell ref="EN597:EO597"/>
    <mergeCell ref="EP597:EQ597"/>
    <mergeCell ref="ER597:ES597"/>
    <mergeCell ref="DF537:DN537"/>
    <mergeCell ref="DO537:DO538"/>
    <mergeCell ref="EK603:EL603"/>
    <mergeCell ref="GS798:GV800"/>
    <mergeCell ref="HE911:HL913"/>
    <mergeCell ref="HU1033:HX1035"/>
    <mergeCell ref="HZ1136:IE1138"/>
    <mergeCell ref="IG1244:IM1246"/>
    <mergeCell ref="IQ1353:IX1357"/>
    <mergeCell ref="IO1353:IP1353"/>
    <mergeCell ref="IZ1463:JG1465"/>
    <mergeCell ref="FG619:FG621"/>
    <mergeCell ref="FG622:FG624"/>
    <mergeCell ref="FG625:FG627"/>
    <mergeCell ref="FG628:FG630"/>
    <mergeCell ref="FG631:FG633"/>
    <mergeCell ref="FG638:FG639"/>
    <mergeCell ref="FU605:FU606"/>
    <mergeCell ref="FG607:FG609"/>
    <mergeCell ref="FG610:FG612"/>
    <mergeCell ref="FG613:FG615"/>
    <mergeCell ref="FG616:FG618"/>
    <mergeCell ref="FH638:FH639"/>
    <mergeCell ref="FI638:FL638"/>
    <mergeCell ref="FM638:FT638"/>
    <mergeCell ref="FU638:FU639"/>
  </mergeCells>
  <dataValidations count="25">
    <dataValidation type="whole" allowBlank="1" showInputMessage="1" showErrorMessage="1" sqref="HQ918:HQ926 GM697:GP701 P32:T33 W87:Y88 Z88 AC142:AE143 AF143 AI197:AK198 AL198:AT198 AV274:AZ276 BA275:BA276 BD330:BH331 BI331 BL385:BP386 BQ386 BT440:BV441 BW441 BY497 BY514 CE505:CE512 BY517 CB513:CB514 BZ500:BZ513 BY500 CA500:CA514 CH513:CH514 BY505 CH504 BY498:CC498 CD513:CF514 CD504:CF504 CE500:CE503 CC500:CC514 CB504 BZ495:CK497 CL496:CL497 CO519:CW520 CX520:CX521 DG556:DN556 DO555 DO539:DO540 DN538:DN540 DB538:DE538 DG538:DM538 DA537:DA538 DF537:DF538 CZ554:CZ556 DA542:DO542 DB556:DE556 CZ546:CZ548 DA555:DA556 CZ544 DF547:DF548 CZ552 DA544:DO546 DO547 DG548:DN548 DB548:DE548 DA547:DA548 DA552:DO554 DF555:DF556 DA535:DN536 DO536:DO537 DQ562:EF562 DR563:EF563 DR561:EF561 EG561:EG563 EK586:EL586 EL585 EL587 EY589 EU589 EK589:EK601 EW589 FB597:FE601 EP595:ET596 EV589:EV594 EU591:EU594 EY591:EY594 EW591:EW594 EX589:EX594 ET590:ET594 ES591:ES594 EZ589:FE594 EQ590:ER594 EL595:EO595 FG604:FU604 FW678:FW679 GT733:GU733 HU930:HX930 HV929:HW929 IG1141:IM1141 P29:S29 IK1140:IL1140 JZ1705 KA1677:KD1678 KE1678 KG1731:KS1731 KG1733 KH1707:KR1708 KS1708 MX2063 AM199:AT199 AO254 AO256:AO271 AQ254:AQ271 HS916 AP254:AP272 AN254:AN271 AO252:AR252 HO920:HO926 HC803:HC805 HN918:HN926 HO918 HP918:HP927 GY802:HB805 HO915:HR916 AR254:AR272 HR918:HR927 T24:T29 IH1140:II1140 GQ698:GQ701 GM720:GQ720 GY824:HC824" xr:uid="{5FA50770-50D2-4962-BA27-28C01E4D1E7D}">
      <formula1>0</formula1>
      <formula2>10000000</formula2>
    </dataValidation>
    <dataValidation type="whole" operator="lessThanOrEqual" allowBlank="1" showInputMessage="1" showErrorMessage="1" sqref="CH505:CH512 CH500:CH503" xr:uid="{2770FA21-9175-463A-B44E-85221E1F58D8}">
      <formula1>CB500-CF500</formula1>
    </dataValidation>
    <dataValidation type="whole" operator="lessThanOrEqual" allowBlank="1" showInputMessage="1" showErrorMessage="1" sqref="CF505:CF512 CF500:CF503" xr:uid="{E3770AED-908D-4BF6-8968-F6406DFCA819}">
      <formula1>CB500</formula1>
    </dataValidation>
    <dataValidation type="whole" operator="lessThanOrEqual" allowBlank="1" showInputMessage="1" showErrorMessage="1" sqref="CD500:CD503 CD505:CD512 CB505:CB512 CB500:CB503" xr:uid="{2CF20650-BB54-41D3-AE1D-07CF86551A5D}">
      <formula1>CA500</formula1>
    </dataValidation>
    <dataValidation type="decimal" allowBlank="1" showInputMessage="1" showErrorMessage="1" sqref="CL500:CL503 CL505:CL512" xr:uid="{48EF2A30-1EBD-48F5-897A-FBC39E72277F}">
      <formula1>0</formula1>
      <formula2>20</formula2>
    </dataValidation>
    <dataValidation type="whole" allowBlank="1" showInputMessage="1" showErrorMessage="1" sqref="DE540 DA539:DM539" xr:uid="{13AE8608-539E-480D-95B7-171D1720210C}">
      <formula1>0</formula1>
      <formula2>30</formula2>
    </dataValidation>
    <dataValidation type="whole" operator="lessThanOrEqual" allowBlank="1" showInputMessage="1" showErrorMessage="1" sqref="DA540:DD540 DF540:DM540" xr:uid="{C6DAFB57-6E98-4D64-AB87-9885A7077D14}">
      <formula1>DA542</formula1>
    </dataValidation>
    <dataValidation type="whole" operator="lessThanOrEqual" allowBlank="1" showInputMessage="1" showErrorMessage="1" sqref="DR581" xr:uid="{59EBDB95-C9F8-465B-A0F7-9A24AEC3963D}">
      <formula1>ED546</formula1>
    </dataValidation>
    <dataValidation type="whole" operator="lessThanOrEqual" allowBlank="1" showInputMessage="1" showErrorMessage="1" sqref="DR569" xr:uid="{F9F3FE81-03DC-4F39-8B0C-AFA23317C465}">
      <formula1>DR546</formula1>
    </dataValidation>
    <dataValidation type="whole" operator="lessThanOrEqual" allowBlank="1" showInputMessage="1" showErrorMessage="1" sqref="DR570" xr:uid="{BCE804F0-5709-4AFA-9EA8-939CE30399BB}">
      <formula1>DS546</formula1>
    </dataValidation>
    <dataValidation type="whole" operator="lessThanOrEqual" allowBlank="1" showInputMessage="1" showErrorMessage="1" sqref="DR571" xr:uid="{069A4EBB-4089-463B-AC45-6150C85E73D1}">
      <formula1>DT546</formula1>
    </dataValidation>
    <dataValidation type="whole" operator="lessThanOrEqual" allowBlank="1" showInputMessage="1" showErrorMessage="1" sqref="DR572" xr:uid="{1B70F2D5-B0A7-45DE-8C9A-142C5B13BDAA}">
      <formula1>DU546</formula1>
    </dataValidation>
    <dataValidation type="whole" operator="lessThanOrEqual" allowBlank="1" showInputMessage="1" showErrorMessage="1" sqref="DR574" xr:uid="{29058F3E-38E3-4B4A-9DAE-D5A972A9AF5F}">
      <formula1>DW546</formula1>
    </dataValidation>
    <dataValidation type="whole" operator="lessThanOrEqual" allowBlank="1" showInputMessage="1" showErrorMessage="1" sqref="DR575" xr:uid="{88405832-473D-46C8-8C20-BC72097550F3}">
      <formula1>DX546</formula1>
    </dataValidation>
    <dataValidation type="whole" operator="lessThanOrEqual" allowBlank="1" showInputMessage="1" showErrorMessage="1" sqref="DR576" xr:uid="{0DC1FF0C-08F3-409E-9817-68F2A8D71ACE}">
      <formula1>DY546</formula1>
    </dataValidation>
    <dataValidation type="whole" operator="lessThanOrEqual" allowBlank="1" showInputMessage="1" showErrorMessage="1" sqref="DR577" xr:uid="{C9C1DB40-4925-4B5D-96B4-D02C25F6DA86}">
      <formula1>DZ546</formula1>
    </dataValidation>
    <dataValidation type="whole" operator="lessThanOrEqual" allowBlank="1" showInputMessage="1" showErrorMessage="1" sqref="DR578" xr:uid="{43545E0D-4B18-4191-985F-E5E167E2B54E}">
      <formula1>EA546</formula1>
    </dataValidation>
    <dataValidation type="whole" operator="lessThanOrEqual" allowBlank="1" showInputMessage="1" showErrorMessage="1" sqref="DR579" xr:uid="{51D4275F-7209-47D9-AD07-F8CF184413F4}">
      <formula1>EB546</formula1>
    </dataValidation>
    <dataValidation type="whole" operator="lessThanOrEqual" allowBlank="1" showInputMessage="1" showErrorMessage="1" sqref="DR580" xr:uid="{53399A1B-0C33-4BEA-AE48-CA10EB62569B}">
      <formula1>EC546</formula1>
    </dataValidation>
    <dataValidation type="whole" operator="lessThanOrEqual" allowBlank="1" showInputMessage="1" showErrorMessage="1" sqref="DX574:DX581 ED574:ED581 DX569:DX572 ED569:ED572" xr:uid="{56FF7EEC-99CA-4127-B2B9-E0704E184BED}">
      <formula1>DZ569</formula1>
    </dataValidation>
    <dataValidation type="whole" operator="lessThanOrEqual" allowBlank="1" showInputMessage="1" showErrorMessage="1" sqref="DU574:DU581 EA569:EA572 DU569:DU572 EA574:EA581" xr:uid="{FF279A67-6DCF-4D39-9BE3-50328E63D61F}">
      <formula1>DZ569</formula1>
    </dataValidation>
    <dataValidation type="whole" operator="lessThanOrEqual" allowBlank="1" showInputMessage="1" showErrorMessage="1" sqref="DV574:DV581 DV569:DV572 EB574:EB581 EB569:EB572" xr:uid="{3F47AC99-3767-4B45-87EA-99AA5CF1F4D8}">
      <formula1>DZ569</formula1>
    </dataValidation>
    <dataValidation type="whole" allowBlank="1" showInputMessage="1" showErrorMessage="1" sqref="KC1681" xr:uid="{3E2EE0F5-227C-4524-8439-5FF5BF87794A}">
      <formula1>1</formula1>
      <formula2>1</formula2>
    </dataValidation>
    <dataValidation type="whole" allowBlank="1" showInputMessage="1" showErrorMessage="1" sqref="KA1681:KB1681 KD1681" xr:uid="{23468017-DE66-4442-8695-5292BF6C17CD}">
      <formula1>0</formula1>
      <formula2>1</formula2>
    </dataValidation>
    <dataValidation type="whole" allowBlank="1" showInputMessage="1" showErrorMessage="1" sqref="MH1932:MN1932 MX2061:NA2061 MY2006:MZ2008 NA2007:NA2008" xr:uid="{CFFAD5C6-E0D6-468B-849C-6BF02C3B6DEF}">
      <formula1>0</formula1>
      <formula2>1000000</formula2>
    </dataValidation>
  </dataValidations>
  <pageMargins left="0.98425196850393704" right="0.47244094488188981" top="0.47244094488188981" bottom="0.47244094488188981" header="0.31496062992125984" footer="0.31496062992125984"/>
  <pageSetup paperSize="9" scale="70" orientation="landscape" r:id="rId1"/>
  <rowBreaks count="40" manualBreakCount="40">
    <brk id="52" min="14" max="19" man="1"/>
    <brk id="119" min="21" max="25" man="1"/>
    <brk id="172" min="27" max="31" man="1"/>
    <brk id="228" min="33" max="37" man="1"/>
    <brk id="306" min="46" max="52" man="1"/>
    <brk id="361" min="54" max="60" man="1"/>
    <brk id="416" min="62" max="68" man="1"/>
    <brk id="471" min="70" max="74" man="1"/>
    <brk id="636" min="162" max="176" man="1"/>
    <brk id="719" min="193" max="198" man="1"/>
    <brk id="756" min="200" max="203" man="1"/>
    <brk id="778" min="200" max="203" man="1"/>
    <brk id="823" min="205" max="210" man="1"/>
    <brk id="862" min="212" max="219" man="1"/>
    <brk id="887" min="212" max="219" man="1"/>
    <brk id="951" min="228" max="231" man="1"/>
    <brk id="973" min="228" max="231" man="1"/>
    <brk id="995" min="228" max="231" man="1"/>
    <brk id="1017" min="228" max="231" man="1"/>
    <brk id="1062" min="233" max="238" man="1"/>
    <brk id="1087" min="233" max="238" man="1"/>
    <brk id="1112" min="233" max="238" man="1"/>
    <brk id="1163" min="240" max="246" man="1"/>
    <brk id="1186" min="240" max="246" man="1"/>
    <brk id="1209" min="240" max="246" man="1"/>
    <brk id="1232" min="240" max="246" man="1"/>
    <brk id="1279" min="248" max="257" man="1"/>
    <brk id="1311" min="248" max="257" man="1"/>
    <brk id="1343" min="248" max="257" man="1"/>
    <brk id="1382" min="259" max="266" man="1"/>
    <brk id="1406" min="259" max="266" man="1"/>
    <brk id="1430" min="259" max="266" man="1"/>
    <brk id="1454" min="259" max="266" man="1"/>
    <brk id="1494" min="268" max="274" man="1"/>
    <brk id="1522" min="268" max="274" man="1"/>
    <brk id="1550" min="268" max="274" man="1"/>
    <brk id="1607" min="276" max="283" man="1"/>
    <brk id="1641" min="276" max="283" man="1"/>
    <brk id="1761" min="306" max="312" man="1"/>
    <brk id="2039" min="361" max="364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64C3B-B3FF-476A-A1A3-3F2C49513BC3}">
  <sheetPr codeName="Feuil5"/>
  <dimension ref="A1:AJ2672"/>
  <sheetViews>
    <sheetView zoomScale="96" zoomScaleNormal="96" workbookViewId="0">
      <selection activeCell="C4" sqref="C4:AC5"/>
    </sheetView>
  </sheetViews>
  <sheetFormatPr baseColWidth="10" defaultColWidth="38.7109375" defaultRowHeight="18.75" x14ac:dyDescent="0.3"/>
  <cols>
    <col min="1" max="1" width="25.5703125" style="382" customWidth="1"/>
    <col min="2" max="2" width="29.85546875" style="382" customWidth="1"/>
    <col min="3" max="3" width="21.42578125" style="382" customWidth="1"/>
    <col min="4" max="4" width="10.7109375" style="382" customWidth="1"/>
    <col min="5" max="5" width="21.28515625" style="382" customWidth="1"/>
    <col min="6" max="6" width="36.140625" style="382" customWidth="1"/>
    <col min="7" max="7" width="18.85546875" style="382" customWidth="1"/>
    <col min="8" max="8" width="25.28515625" style="382" customWidth="1"/>
    <col min="9" max="9" width="13.85546875" style="382" customWidth="1"/>
    <col min="10" max="21" width="6.7109375" style="382" customWidth="1"/>
    <col min="22" max="22" width="14.28515625" style="382" customWidth="1"/>
    <col min="23" max="29" width="6.7109375" style="382" customWidth="1"/>
    <col min="30" max="36" width="4" style="382" customWidth="1"/>
    <col min="37" max="16384" width="38.7109375" style="382"/>
  </cols>
  <sheetData>
    <row r="1" spans="1:32" ht="23.25" thickTop="1" thickBot="1" x14ac:dyDescent="0.35">
      <c r="A1" s="603" t="s">
        <v>730</v>
      </c>
      <c r="B1" s="1740">
        <v>0</v>
      </c>
      <c r="C1" s="1646" t="str">
        <f>ETABLISSEMENTS!D2</f>
        <v>KORHOGO</v>
      </c>
      <c r="D1" s="987" t="s">
        <v>460</v>
      </c>
      <c r="E1" s="518"/>
      <c r="F1" s="518"/>
      <c r="G1" s="518"/>
      <c r="H1" s="518"/>
      <c r="I1" s="987" t="str">
        <f>B2</f>
        <v>2025-2026</v>
      </c>
      <c r="J1" s="518"/>
      <c r="K1" s="518"/>
      <c r="L1" s="518"/>
      <c r="M1" s="518"/>
      <c r="N1" s="518"/>
      <c r="O1" s="518"/>
      <c r="P1" s="518"/>
      <c r="Q1" s="518"/>
      <c r="R1" s="518"/>
      <c r="S1" s="518"/>
      <c r="T1" s="518"/>
      <c r="U1" s="518"/>
      <c r="V1" s="1733" t="str">
        <f>'PREMIER TRIMES.'!C3</f>
        <v>2025-2026</v>
      </c>
      <c r="W1" s="518"/>
      <c r="X1" s="518"/>
      <c r="Y1" s="518"/>
      <c r="Z1" s="518"/>
      <c r="AA1" s="518"/>
      <c r="AB1" s="518"/>
      <c r="AC1" s="519"/>
      <c r="AD1" s="45"/>
      <c r="AE1" s="45"/>
      <c r="AF1" s="520"/>
    </row>
    <row r="2" spans="1:32" ht="82.5" customHeight="1" thickBot="1" x14ac:dyDescent="0.35">
      <c r="A2" s="988" t="s">
        <v>2</v>
      </c>
      <c r="B2" s="1751" t="str">
        <f>'PREMIER TRIMES.'!C3</f>
        <v>2025-2026</v>
      </c>
      <c r="C2" s="984">
        <f>'PREMIER TRIMES.'!C2</f>
        <v>0</v>
      </c>
      <c r="D2" s="1648"/>
      <c r="E2" s="1861" t="str">
        <f>AC522</f>
        <v>BON REMPLISSAGE DES EFFECTIFS</v>
      </c>
      <c r="F2" s="1648" t="str">
        <f>ETABLISSEMENTS!F3</f>
        <v>TRAORE IDRISSA</v>
      </c>
      <c r="G2" s="1650" t="str">
        <f>ETABLISSEMENTS!F5</f>
        <v>0709628863/0505865270</v>
      </c>
      <c r="H2" s="1650" t="str">
        <f>ETABLISSEMENTS!F7</f>
        <v>idristra2021@gmail.com</v>
      </c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366"/>
      <c r="AC2" s="366"/>
      <c r="AD2" s="45"/>
      <c r="AE2" s="45"/>
      <c r="AF2" s="520"/>
    </row>
    <row r="3" spans="1:32" ht="66.75" customHeight="1" thickBot="1" x14ac:dyDescent="0.35">
      <c r="A3" s="991" t="s">
        <v>1095</v>
      </c>
      <c r="B3" s="522"/>
      <c r="C3" s="1749" t="s">
        <v>1218</v>
      </c>
      <c r="D3" s="252" t="s">
        <v>936</v>
      </c>
      <c r="E3" s="985" t="str">
        <f>IF(E2="BON REMPLISSAGE DES EFFECTIFS","OUI","PAS JUSTE")</f>
        <v>OUI</v>
      </c>
      <c r="F3" s="504" t="s">
        <v>739</v>
      </c>
      <c r="G3" s="2227" t="s">
        <v>740</v>
      </c>
      <c r="H3" s="2228"/>
      <c r="I3" s="366"/>
      <c r="J3" s="366"/>
      <c r="K3" s="366"/>
      <c r="L3" s="366"/>
      <c r="M3" s="366"/>
      <c r="N3" s="366"/>
      <c r="O3" s="366"/>
      <c r="P3" s="366"/>
      <c r="Q3" s="366"/>
      <c r="R3" s="366"/>
      <c r="S3" s="366"/>
      <c r="T3" s="366"/>
      <c r="U3" s="366"/>
      <c r="V3" s="366"/>
      <c r="W3" s="366"/>
      <c r="X3" s="366"/>
      <c r="Y3" s="366"/>
      <c r="Z3" s="366"/>
      <c r="AA3" s="366"/>
      <c r="AB3" s="366"/>
      <c r="AC3" s="366"/>
      <c r="AD3" s="45"/>
      <c r="AE3" s="45"/>
      <c r="AF3" s="520"/>
    </row>
    <row r="4" spans="1:32" ht="59.25" customHeight="1" thickBot="1" x14ac:dyDescent="0.35">
      <c r="A4" s="1518"/>
      <c r="B4" s="523" t="s">
        <v>75</v>
      </c>
      <c r="C4" s="1976"/>
      <c r="D4" s="1977"/>
      <c r="E4" s="1977"/>
      <c r="F4" s="1977"/>
      <c r="G4" s="1977"/>
      <c r="H4" s="1977"/>
      <c r="I4" s="1977"/>
      <c r="J4" s="1977"/>
      <c r="K4" s="1977"/>
      <c r="L4" s="1977"/>
      <c r="M4" s="1977"/>
      <c r="N4" s="1977"/>
      <c r="O4" s="1977"/>
      <c r="P4" s="1977"/>
      <c r="Q4" s="1977"/>
      <c r="R4" s="1977"/>
      <c r="S4" s="1977"/>
      <c r="T4" s="1977"/>
      <c r="U4" s="1977"/>
      <c r="V4" s="1977"/>
      <c r="W4" s="1977"/>
      <c r="X4" s="1977"/>
      <c r="Y4" s="1977"/>
      <c r="Z4" s="1977"/>
      <c r="AA4" s="1977"/>
      <c r="AB4" s="1977"/>
      <c r="AC4" s="1978"/>
      <c r="AD4" s="45"/>
      <c r="AE4" s="45"/>
      <c r="AF4" s="520"/>
    </row>
    <row r="5" spans="1:32" ht="49.5" customHeight="1" thickBot="1" x14ac:dyDescent="0.35">
      <c r="A5" s="991" t="s">
        <v>1130</v>
      </c>
      <c r="B5" s="522"/>
      <c r="C5" s="1979"/>
      <c r="D5" s="1980"/>
      <c r="E5" s="1980"/>
      <c r="F5" s="1980"/>
      <c r="G5" s="1980"/>
      <c r="H5" s="1980"/>
      <c r="I5" s="1980"/>
      <c r="J5" s="1980"/>
      <c r="K5" s="1980"/>
      <c r="L5" s="1980"/>
      <c r="M5" s="1980"/>
      <c r="N5" s="1980"/>
      <c r="O5" s="1980"/>
      <c r="P5" s="1980"/>
      <c r="Q5" s="1980"/>
      <c r="R5" s="1980"/>
      <c r="S5" s="1980"/>
      <c r="T5" s="1980"/>
      <c r="U5" s="1980"/>
      <c r="V5" s="1980"/>
      <c r="W5" s="1980"/>
      <c r="X5" s="1980"/>
      <c r="Y5" s="1980"/>
      <c r="Z5" s="1980"/>
      <c r="AA5" s="1980"/>
      <c r="AB5" s="1980"/>
      <c r="AC5" s="1981"/>
      <c r="AD5" s="45"/>
      <c r="AE5" s="45"/>
      <c r="AF5" s="520"/>
    </row>
    <row r="6" spans="1:32" ht="48" customHeight="1" thickBot="1" x14ac:dyDescent="0.35">
      <c r="A6" s="1518"/>
      <c r="B6" s="524" t="s">
        <v>76</v>
      </c>
      <c r="C6" s="522"/>
      <c r="D6" s="522"/>
      <c r="E6" s="366"/>
      <c r="F6" s="366"/>
      <c r="G6" s="366"/>
      <c r="H6" s="366"/>
      <c r="I6" s="366"/>
      <c r="J6" s="366"/>
      <c r="K6" s="366"/>
      <c r="L6" s="366"/>
      <c r="M6" s="366"/>
      <c r="N6" s="366"/>
      <c r="O6" s="366"/>
      <c r="P6" s="366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45"/>
      <c r="AE6" s="45"/>
      <c r="AF6" s="520"/>
    </row>
    <row r="7" spans="1:32" x14ac:dyDescent="0.3">
      <c r="A7" s="522"/>
      <c r="B7" s="524" t="s">
        <v>77</v>
      </c>
      <c r="C7" s="522"/>
      <c r="D7" s="522"/>
      <c r="E7" s="366"/>
      <c r="F7" s="366"/>
      <c r="G7" s="366"/>
      <c r="H7" s="366"/>
      <c r="I7" s="366"/>
      <c r="J7" s="366"/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45"/>
      <c r="AE7" s="45"/>
      <c r="AF7" s="520"/>
    </row>
    <row r="8" spans="1:32" x14ac:dyDescent="0.3">
      <c r="A8" s="366"/>
      <c r="B8" s="525" t="s">
        <v>78</v>
      </c>
      <c r="C8" s="526"/>
      <c r="D8" s="526"/>
      <c r="E8" s="526"/>
      <c r="F8" s="526"/>
      <c r="G8" s="526"/>
      <c r="H8" s="526"/>
      <c r="I8" s="526"/>
      <c r="J8" s="526"/>
      <c r="K8" s="526"/>
      <c r="L8" s="526"/>
      <c r="M8" s="526"/>
      <c r="N8" s="526"/>
      <c r="O8" s="526"/>
      <c r="P8" s="526"/>
      <c r="Q8" s="526"/>
      <c r="R8" s="526"/>
      <c r="S8" s="366"/>
      <c r="T8" s="366"/>
      <c r="U8" s="366"/>
      <c r="V8" s="366"/>
      <c r="W8" s="366"/>
      <c r="X8" s="366"/>
      <c r="Y8" s="366"/>
      <c r="Z8" s="366"/>
      <c r="AA8" s="366"/>
      <c r="AB8" s="366"/>
      <c r="AC8" s="366"/>
      <c r="AD8" s="45"/>
      <c r="AE8" s="45"/>
      <c r="AF8" s="520"/>
    </row>
    <row r="9" spans="1:32" ht="21" x14ac:dyDescent="0.4">
      <c r="A9" s="366"/>
      <c r="B9" s="63" t="s">
        <v>79</v>
      </c>
      <c r="C9" s="527"/>
      <c r="D9" s="527"/>
      <c r="E9" s="527"/>
      <c r="F9" s="527"/>
      <c r="G9" s="526"/>
      <c r="H9" s="526"/>
      <c r="I9" s="526"/>
      <c r="J9" s="526"/>
      <c r="K9" s="526"/>
      <c r="L9" s="526"/>
      <c r="M9" s="526"/>
      <c r="N9" s="526"/>
      <c r="O9" s="526"/>
      <c r="P9" s="526"/>
      <c r="Q9" s="526"/>
      <c r="R9" s="52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45"/>
      <c r="AE9" s="45"/>
      <c r="AF9" s="520"/>
    </row>
    <row r="10" spans="1:32" ht="21.75" thickBot="1" x14ac:dyDescent="0.45">
      <c r="A10" s="366"/>
      <c r="B10" s="63"/>
      <c r="C10" s="527"/>
      <c r="D10" s="527"/>
      <c r="E10" s="527"/>
      <c r="F10" s="527"/>
      <c r="G10" s="526"/>
      <c r="H10" s="526"/>
      <c r="I10" s="526"/>
      <c r="J10" s="526"/>
      <c r="K10" s="526"/>
      <c r="L10" s="526"/>
      <c r="M10" s="526"/>
      <c r="N10" s="526"/>
      <c r="O10" s="526"/>
      <c r="P10" s="526"/>
      <c r="Q10" s="526"/>
      <c r="R10" s="526"/>
      <c r="S10" s="366"/>
      <c r="T10" s="366"/>
      <c r="U10" s="366"/>
      <c r="V10" s="366"/>
      <c r="W10" s="366"/>
      <c r="X10" s="366"/>
      <c r="Y10" s="366"/>
      <c r="Z10" s="366"/>
      <c r="AA10" s="366"/>
      <c r="AB10" s="366"/>
      <c r="AC10" s="366"/>
      <c r="AD10" s="45"/>
      <c r="AE10" s="45"/>
      <c r="AF10" s="520"/>
    </row>
    <row r="11" spans="1:32" x14ac:dyDescent="0.3">
      <c r="A11" s="366"/>
      <c r="B11" s="2225" t="s">
        <v>5</v>
      </c>
      <c r="C11" s="65" t="s">
        <v>80</v>
      </c>
      <c r="D11" s="65" t="s">
        <v>81</v>
      </c>
      <c r="E11" s="65" t="s">
        <v>82</v>
      </c>
      <c r="F11" s="66" t="s">
        <v>4</v>
      </c>
      <c r="G11" s="526"/>
      <c r="H11" s="526"/>
      <c r="I11" s="526"/>
      <c r="J11" s="526"/>
      <c r="K11" s="526"/>
      <c r="L11" s="526"/>
      <c r="M11" s="526"/>
      <c r="N11" s="526"/>
      <c r="O11" s="526"/>
      <c r="P11" s="526"/>
      <c r="Q11" s="526"/>
      <c r="R11" s="526"/>
      <c r="S11" s="366"/>
      <c r="T11" s="366"/>
      <c r="U11" s="366"/>
      <c r="V11" s="366"/>
      <c r="W11" s="366"/>
      <c r="X11" s="366"/>
      <c r="Y11" s="366"/>
      <c r="Z11" s="366"/>
      <c r="AA11" s="366"/>
      <c r="AB11" s="366"/>
      <c r="AC11" s="366"/>
      <c r="AD11" s="45"/>
      <c r="AE11" s="45"/>
      <c r="AF11" s="520"/>
    </row>
    <row r="12" spans="1:32" ht="19.5" thickBot="1" x14ac:dyDescent="0.35">
      <c r="A12" s="366"/>
      <c r="B12" s="2226"/>
      <c r="C12" s="67" t="s">
        <v>83</v>
      </c>
      <c r="D12" s="67" t="s">
        <v>83</v>
      </c>
      <c r="E12" s="67" t="s">
        <v>83</v>
      </c>
      <c r="F12" s="68" t="s">
        <v>84</v>
      </c>
      <c r="G12" s="526"/>
      <c r="H12" s="526"/>
      <c r="I12" s="526"/>
      <c r="J12" s="526"/>
      <c r="K12" s="526"/>
      <c r="L12" s="526"/>
      <c r="M12" s="526"/>
      <c r="N12" s="526"/>
      <c r="O12" s="526"/>
      <c r="P12" s="526"/>
      <c r="Q12" s="526"/>
      <c r="R12" s="526"/>
      <c r="S12" s="366"/>
      <c r="T12" s="366"/>
      <c r="U12" s="366"/>
      <c r="V12" s="366"/>
      <c r="W12" s="366"/>
      <c r="X12" s="366"/>
      <c r="Y12" s="366"/>
      <c r="Z12" s="366"/>
      <c r="AA12" s="366"/>
      <c r="AB12" s="366"/>
      <c r="AC12" s="366"/>
      <c r="AD12" s="45"/>
      <c r="AE12" s="45"/>
      <c r="AF12" s="520"/>
    </row>
    <row r="13" spans="1:32" ht="50.25" customHeight="1" thickBot="1" x14ac:dyDescent="0.35">
      <c r="A13" s="366"/>
      <c r="B13" s="69"/>
      <c r="C13" s="69"/>
      <c r="D13" s="69"/>
      <c r="E13" s="69"/>
      <c r="F13" s="69"/>
      <c r="G13" s="526"/>
      <c r="H13" s="526"/>
      <c r="I13" s="526"/>
      <c r="J13" s="526"/>
      <c r="K13" s="526"/>
      <c r="L13" s="526"/>
      <c r="M13" s="526"/>
      <c r="N13" s="526"/>
      <c r="O13" s="526"/>
      <c r="P13" s="526"/>
      <c r="Q13" s="526"/>
      <c r="R13" s="526"/>
      <c r="S13" s="366"/>
      <c r="T13" s="366"/>
      <c r="U13" s="366"/>
      <c r="V13" s="366"/>
      <c r="W13" s="366"/>
      <c r="X13" s="366"/>
      <c r="Y13" s="366"/>
      <c r="Z13" s="366"/>
      <c r="AA13" s="366"/>
      <c r="AB13" s="366"/>
      <c r="AC13" s="366"/>
      <c r="AD13" s="45"/>
      <c r="AE13" s="45"/>
      <c r="AF13" s="520"/>
    </row>
    <row r="14" spans="1:32" ht="14.25" customHeight="1" thickBot="1" x14ac:dyDescent="0.35">
      <c r="A14" s="366"/>
      <c r="B14" s="366"/>
      <c r="C14" s="366"/>
      <c r="D14" s="366"/>
      <c r="E14" s="366"/>
      <c r="F14" s="366"/>
      <c r="G14" s="526"/>
      <c r="H14" s="526"/>
      <c r="I14" s="526"/>
      <c r="J14" s="526"/>
      <c r="K14" s="526"/>
      <c r="L14" s="526"/>
      <c r="M14" s="526"/>
      <c r="N14" s="526"/>
      <c r="O14" s="526"/>
      <c r="P14" s="526"/>
      <c r="Q14" s="526"/>
      <c r="R14" s="526"/>
      <c r="S14" s="366"/>
      <c r="T14" s="366"/>
      <c r="U14" s="366"/>
      <c r="V14" s="366"/>
      <c r="W14" s="366"/>
      <c r="X14" s="366"/>
      <c r="Y14" s="366"/>
      <c r="Z14" s="366"/>
      <c r="AA14" s="366"/>
      <c r="AB14" s="366"/>
      <c r="AC14" s="366"/>
      <c r="AD14" s="45"/>
      <c r="AE14" s="45"/>
      <c r="AF14" s="520"/>
    </row>
    <row r="15" spans="1:32" ht="117" customHeight="1" thickBot="1" x14ac:dyDescent="0.35">
      <c r="A15" s="366"/>
      <c r="B15" s="528" t="s">
        <v>85</v>
      </c>
      <c r="C15" s="1905"/>
      <c r="D15" s="1906"/>
      <c r="E15" s="1906"/>
      <c r="F15" s="1906"/>
      <c r="G15" s="1906"/>
      <c r="H15" s="1906"/>
      <c r="I15" s="1906"/>
      <c r="J15" s="1906"/>
      <c r="K15" s="1906"/>
      <c r="L15" s="1906"/>
      <c r="M15" s="1906"/>
      <c r="N15" s="1906"/>
      <c r="O15" s="1906"/>
      <c r="P15" s="1906"/>
      <c r="Q15" s="1906"/>
      <c r="R15" s="1906"/>
      <c r="S15" s="1906"/>
      <c r="T15" s="1906"/>
      <c r="U15" s="1906"/>
      <c r="V15" s="1906"/>
      <c r="W15" s="1906"/>
      <c r="X15" s="1906"/>
      <c r="Y15" s="1906"/>
      <c r="Z15" s="1906"/>
      <c r="AA15" s="1906"/>
      <c r="AB15" s="1906"/>
      <c r="AC15" s="1907"/>
      <c r="AD15" s="45"/>
      <c r="AE15" s="45"/>
      <c r="AF15" s="520"/>
    </row>
    <row r="16" spans="1:32" ht="15.75" customHeight="1" thickBot="1" x14ac:dyDescent="0.35">
      <c r="A16" s="366"/>
      <c r="B16" s="366"/>
      <c r="C16" s="1908"/>
      <c r="D16" s="1909"/>
      <c r="E16" s="1909"/>
      <c r="F16" s="1909"/>
      <c r="G16" s="1909"/>
      <c r="H16" s="1909"/>
      <c r="I16" s="1909"/>
      <c r="J16" s="1909"/>
      <c r="K16" s="1909"/>
      <c r="L16" s="1909"/>
      <c r="M16" s="1909"/>
      <c r="N16" s="1909"/>
      <c r="O16" s="1909"/>
      <c r="P16" s="1909"/>
      <c r="Q16" s="1909"/>
      <c r="R16" s="1909"/>
      <c r="S16" s="1909"/>
      <c r="T16" s="1909"/>
      <c r="U16" s="1909"/>
      <c r="V16" s="1909"/>
      <c r="W16" s="1909"/>
      <c r="X16" s="1909"/>
      <c r="Y16" s="1909"/>
      <c r="Z16" s="1909"/>
      <c r="AA16" s="1909"/>
      <c r="AB16" s="1909"/>
      <c r="AC16" s="1910"/>
      <c r="AD16" s="45"/>
      <c r="AE16" s="45"/>
      <c r="AF16" s="520"/>
    </row>
    <row r="17" spans="1:32" x14ac:dyDescent="0.3">
      <c r="A17" s="529"/>
      <c r="B17" s="365"/>
      <c r="C17" s="365"/>
      <c r="D17" s="365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65"/>
      <c r="AC17" s="365"/>
      <c r="AD17" s="45"/>
      <c r="AE17" s="45"/>
      <c r="AF17" s="520"/>
    </row>
    <row r="18" spans="1:32" x14ac:dyDescent="0.3">
      <c r="A18" s="366"/>
      <c r="B18" s="530" t="s">
        <v>461</v>
      </c>
      <c r="C18" s="526"/>
      <c r="D18" s="526"/>
      <c r="E18" s="526"/>
      <c r="F18" s="526"/>
      <c r="G18" s="526"/>
      <c r="H18" s="526"/>
      <c r="I18" s="526"/>
      <c r="J18" s="526"/>
      <c r="K18" s="526"/>
      <c r="L18" s="526"/>
      <c r="M18" s="526"/>
      <c r="N18" s="526"/>
      <c r="O18" s="526"/>
      <c r="P18" s="526"/>
      <c r="Q18" s="526"/>
      <c r="R18" s="52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45"/>
      <c r="AE18" s="45"/>
      <c r="AF18" s="520"/>
    </row>
    <row r="19" spans="1:32" ht="21" x14ac:dyDescent="0.4">
      <c r="A19" s="366"/>
      <c r="B19" s="63" t="s">
        <v>462</v>
      </c>
      <c r="C19" s="526"/>
      <c r="D19" s="526"/>
      <c r="E19" s="526"/>
      <c r="F19" s="526"/>
      <c r="G19" s="526"/>
      <c r="H19" s="526"/>
      <c r="I19" s="526"/>
      <c r="J19" s="526"/>
      <c r="K19" s="526"/>
      <c r="L19" s="526"/>
      <c r="M19" s="526"/>
      <c r="N19" s="526"/>
      <c r="O19" s="526"/>
      <c r="P19" s="526"/>
      <c r="Q19" s="526"/>
      <c r="R19" s="52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45"/>
      <c r="AE19" s="45"/>
      <c r="AF19" s="520"/>
    </row>
    <row r="20" spans="1:32" ht="21.75" thickBot="1" x14ac:dyDescent="0.45">
      <c r="A20" s="366"/>
      <c r="B20" s="63"/>
      <c r="C20" s="526"/>
      <c r="D20" s="526"/>
      <c r="E20" s="526"/>
      <c r="F20" s="526"/>
      <c r="G20" s="526"/>
      <c r="H20" s="526"/>
      <c r="I20" s="526"/>
      <c r="J20" s="526"/>
      <c r="K20" s="526"/>
      <c r="L20" s="526"/>
      <c r="M20" s="526"/>
      <c r="N20" s="526"/>
      <c r="O20" s="526"/>
      <c r="P20" s="526"/>
      <c r="Q20" s="526"/>
      <c r="R20" s="52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45"/>
      <c r="AE20" s="45"/>
      <c r="AF20" s="520"/>
    </row>
    <row r="21" spans="1:32" ht="75.75" thickBot="1" x14ac:dyDescent="0.35">
      <c r="A21" s="366"/>
      <c r="B21" s="515" t="s">
        <v>87</v>
      </c>
      <c r="C21" s="515" t="s">
        <v>34</v>
      </c>
      <c r="D21" s="515" t="s">
        <v>88</v>
      </c>
      <c r="E21" s="515" t="s">
        <v>89</v>
      </c>
      <c r="F21" s="515" t="s">
        <v>90</v>
      </c>
      <c r="G21" s="526"/>
      <c r="H21" s="526"/>
      <c r="I21" s="526"/>
      <c r="J21" s="526"/>
      <c r="K21" s="526"/>
      <c r="L21" s="526"/>
      <c r="M21" s="526"/>
      <c r="N21" s="526"/>
      <c r="O21" s="526"/>
      <c r="P21" s="526"/>
      <c r="Q21" s="526"/>
      <c r="R21" s="52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45"/>
      <c r="AE21" s="45"/>
      <c r="AF21" s="520"/>
    </row>
    <row r="22" spans="1:32" ht="19.5" thickBot="1" x14ac:dyDescent="0.35">
      <c r="A22" s="366"/>
      <c r="B22" s="1658"/>
      <c r="C22" s="1655"/>
      <c r="D22" s="1656"/>
      <c r="E22" s="1655"/>
      <c r="F22" s="1655"/>
      <c r="G22" s="526"/>
      <c r="H22" s="526"/>
      <c r="I22" s="526"/>
      <c r="J22" s="526"/>
      <c r="K22" s="526"/>
      <c r="L22" s="526"/>
      <c r="M22" s="526"/>
      <c r="N22" s="526"/>
      <c r="O22" s="526"/>
      <c r="P22" s="526"/>
      <c r="Q22" s="526"/>
      <c r="R22" s="52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45"/>
      <c r="AE22" s="45"/>
      <c r="AF22" s="520"/>
    </row>
    <row r="23" spans="1:32" ht="19.5" thickBot="1" x14ac:dyDescent="0.35">
      <c r="A23" s="366"/>
      <c r="B23" s="1658"/>
      <c r="C23" s="1655"/>
      <c r="D23" s="1656"/>
      <c r="E23" s="1655"/>
      <c r="F23" s="1655"/>
      <c r="G23" s="526"/>
      <c r="H23" s="526"/>
      <c r="I23" s="526"/>
      <c r="J23" s="526"/>
      <c r="K23" s="526"/>
      <c r="L23" s="526"/>
      <c r="M23" s="526"/>
      <c r="N23" s="526"/>
      <c r="O23" s="526"/>
      <c r="P23" s="526"/>
      <c r="Q23" s="526"/>
      <c r="R23" s="52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45"/>
      <c r="AE23" s="45"/>
      <c r="AF23" s="520"/>
    </row>
    <row r="24" spans="1:32" ht="19.5" thickBot="1" x14ac:dyDescent="0.35">
      <c r="A24" s="366"/>
      <c r="B24" s="1658"/>
      <c r="C24" s="1655"/>
      <c r="D24" s="1656"/>
      <c r="E24" s="1655"/>
      <c r="F24" s="1655"/>
      <c r="G24" s="526"/>
      <c r="H24" s="526"/>
      <c r="I24" s="526"/>
      <c r="J24" s="526"/>
      <c r="K24" s="526"/>
      <c r="L24" s="526"/>
      <c r="M24" s="526"/>
      <c r="N24" s="526"/>
      <c r="O24" s="526"/>
      <c r="P24" s="526"/>
      <c r="Q24" s="526"/>
      <c r="R24" s="52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45"/>
      <c r="AE24" s="45"/>
      <c r="AF24" s="520"/>
    </row>
    <row r="25" spans="1:32" ht="19.5" thickBot="1" x14ac:dyDescent="0.35">
      <c r="A25" s="366"/>
      <c r="B25" s="1658"/>
      <c r="C25" s="1655"/>
      <c r="D25" s="1656"/>
      <c r="E25" s="1655"/>
      <c r="F25" s="1655"/>
      <c r="G25" s="526"/>
      <c r="H25" s="526"/>
      <c r="I25" s="526"/>
      <c r="J25" s="526"/>
      <c r="K25" s="526"/>
      <c r="L25" s="526"/>
      <c r="M25" s="526"/>
      <c r="N25" s="526"/>
      <c r="O25" s="526"/>
      <c r="P25" s="526"/>
      <c r="Q25" s="526"/>
      <c r="R25" s="526"/>
      <c r="S25" s="366"/>
      <c r="T25" s="366"/>
      <c r="U25" s="366"/>
      <c r="V25" s="366"/>
      <c r="W25" s="366"/>
      <c r="X25" s="366"/>
      <c r="Y25" s="366"/>
      <c r="Z25" s="366"/>
      <c r="AA25" s="366"/>
      <c r="AB25" s="366"/>
      <c r="AC25" s="366"/>
      <c r="AD25" s="45"/>
      <c r="AE25" s="45"/>
      <c r="AF25" s="520"/>
    </row>
    <row r="26" spans="1:32" ht="19.5" thickBot="1" x14ac:dyDescent="0.35">
      <c r="A26" s="366"/>
      <c r="B26" s="1658"/>
      <c r="C26" s="1655"/>
      <c r="D26" s="1656"/>
      <c r="E26" s="1655"/>
      <c r="F26" s="1655"/>
      <c r="G26" s="526"/>
      <c r="H26" s="526"/>
      <c r="I26" s="526"/>
      <c r="J26" s="526"/>
      <c r="K26" s="526"/>
      <c r="L26" s="526"/>
      <c r="M26" s="526"/>
      <c r="N26" s="526"/>
      <c r="O26" s="526"/>
      <c r="P26" s="526"/>
      <c r="Q26" s="526"/>
      <c r="R26" s="526"/>
      <c r="S26" s="366"/>
      <c r="T26" s="366"/>
      <c r="U26" s="366"/>
      <c r="V26" s="366"/>
      <c r="W26" s="366"/>
      <c r="X26" s="366"/>
      <c r="Y26" s="366"/>
      <c r="Z26" s="366"/>
      <c r="AA26" s="366"/>
      <c r="AB26" s="366"/>
      <c r="AC26" s="366"/>
      <c r="AD26" s="45"/>
      <c r="AE26" s="45"/>
      <c r="AF26" s="520"/>
    </row>
    <row r="27" spans="1:32" ht="19.5" thickBot="1" x14ac:dyDescent="0.35">
      <c r="A27" s="366"/>
      <c r="B27" s="1658"/>
      <c r="C27" s="1655"/>
      <c r="D27" s="1656"/>
      <c r="E27" s="1655"/>
      <c r="F27" s="1655"/>
      <c r="G27" s="526"/>
      <c r="H27" s="526"/>
      <c r="I27" s="526"/>
      <c r="J27" s="526"/>
      <c r="K27" s="526"/>
      <c r="L27" s="526"/>
      <c r="M27" s="526"/>
      <c r="N27" s="526"/>
      <c r="O27" s="526"/>
      <c r="P27" s="526"/>
      <c r="Q27" s="526"/>
      <c r="R27" s="526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45"/>
      <c r="AE27" s="45"/>
      <c r="AF27" s="520"/>
    </row>
    <row r="28" spans="1:32" ht="19.5" thickBot="1" x14ac:dyDescent="0.35">
      <c r="A28" s="366"/>
      <c r="B28" s="1658"/>
      <c r="C28" s="1655"/>
      <c r="D28" s="1656"/>
      <c r="E28" s="1655"/>
      <c r="F28" s="1655"/>
      <c r="G28" s="526"/>
      <c r="H28" s="526"/>
      <c r="I28" s="526"/>
      <c r="J28" s="526"/>
      <c r="K28" s="526"/>
      <c r="L28" s="526"/>
      <c r="M28" s="526"/>
      <c r="N28" s="526"/>
      <c r="O28" s="526"/>
      <c r="P28" s="526"/>
      <c r="Q28" s="526"/>
      <c r="R28" s="526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45"/>
      <c r="AE28" s="45"/>
      <c r="AF28" s="520"/>
    </row>
    <row r="29" spans="1:32" ht="19.5" thickBot="1" x14ac:dyDescent="0.35">
      <c r="A29" s="366"/>
      <c r="B29" s="1658"/>
      <c r="C29" s="1655"/>
      <c r="D29" s="1656"/>
      <c r="E29" s="1655"/>
      <c r="F29" s="1655"/>
      <c r="G29" s="526"/>
      <c r="H29" s="526"/>
      <c r="I29" s="526"/>
      <c r="J29" s="526"/>
      <c r="K29" s="526"/>
      <c r="L29" s="526"/>
      <c r="M29" s="526"/>
      <c r="N29" s="526"/>
      <c r="O29" s="526"/>
      <c r="P29" s="526"/>
      <c r="Q29" s="526"/>
      <c r="R29" s="52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45"/>
      <c r="AE29" s="45"/>
      <c r="AF29" s="520"/>
    </row>
    <row r="30" spans="1:32" ht="19.5" thickBot="1" x14ac:dyDescent="0.35">
      <c r="A30" s="366"/>
      <c r="B30" s="1658"/>
      <c r="C30" s="1655"/>
      <c r="D30" s="1656"/>
      <c r="E30" s="1655"/>
      <c r="F30" s="1655"/>
      <c r="G30" s="526"/>
      <c r="H30" s="526"/>
      <c r="I30" s="526"/>
      <c r="J30" s="526"/>
      <c r="K30" s="526"/>
      <c r="L30" s="526"/>
      <c r="M30" s="526"/>
      <c r="N30" s="526"/>
      <c r="O30" s="526"/>
      <c r="P30" s="526"/>
      <c r="Q30" s="526"/>
      <c r="R30" s="526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45"/>
      <c r="AE30" s="45"/>
      <c r="AF30" s="520"/>
    </row>
    <row r="31" spans="1:32" ht="19.5" thickBot="1" x14ac:dyDescent="0.35">
      <c r="A31" s="366"/>
      <c r="B31" s="1658"/>
      <c r="C31" s="1655"/>
      <c r="D31" s="1656"/>
      <c r="E31" s="1655"/>
      <c r="F31" s="1655"/>
      <c r="G31" s="526"/>
      <c r="H31" s="526"/>
      <c r="I31" s="526"/>
      <c r="J31" s="526"/>
      <c r="K31" s="526"/>
      <c r="L31" s="526"/>
      <c r="M31" s="526"/>
      <c r="N31" s="526"/>
      <c r="O31" s="526"/>
      <c r="P31" s="526"/>
      <c r="Q31" s="526"/>
      <c r="R31" s="526"/>
      <c r="S31" s="366"/>
      <c r="T31" s="366"/>
      <c r="U31" s="366"/>
      <c r="V31" s="366"/>
      <c r="W31" s="366"/>
      <c r="X31" s="366"/>
      <c r="Y31" s="366"/>
      <c r="Z31" s="366"/>
      <c r="AA31" s="366"/>
      <c r="AB31" s="366"/>
      <c r="AC31" s="366"/>
      <c r="AD31" s="45"/>
      <c r="AE31" s="45"/>
      <c r="AF31" s="520"/>
    </row>
    <row r="32" spans="1:32" ht="84.75" thickBot="1" x14ac:dyDescent="0.35">
      <c r="A32" s="366"/>
      <c r="B32" s="897" t="s">
        <v>87</v>
      </c>
      <c r="C32" s="897" t="s">
        <v>34</v>
      </c>
      <c r="D32" s="897" t="s">
        <v>88</v>
      </c>
      <c r="E32" s="897" t="s">
        <v>89</v>
      </c>
      <c r="F32" s="897" t="s">
        <v>90</v>
      </c>
      <c r="G32" s="526"/>
      <c r="H32" s="526"/>
      <c r="I32" s="526"/>
      <c r="J32" s="526"/>
      <c r="K32" s="526"/>
      <c r="L32" s="526"/>
      <c r="M32" s="526"/>
      <c r="N32" s="526"/>
      <c r="O32" s="526"/>
      <c r="P32" s="526"/>
      <c r="Q32" s="526"/>
      <c r="R32" s="526"/>
      <c r="S32" s="366"/>
      <c r="T32" s="366"/>
      <c r="U32" s="366"/>
      <c r="V32" s="366"/>
      <c r="W32" s="366"/>
      <c r="X32" s="366"/>
      <c r="Y32" s="366"/>
      <c r="Z32" s="366"/>
      <c r="AA32" s="366"/>
      <c r="AB32" s="366"/>
      <c r="AC32" s="366"/>
      <c r="AD32" s="45"/>
      <c r="AE32" s="45"/>
      <c r="AF32" s="520"/>
    </row>
    <row r="33" spans="1:32" ht="19.5" thickBot="1" x14ac:dyDescent="0.35">
      <c r="A33" s="366"/>
      <c r="B33" s="1658"/>
      <c r="C33" s="1655"/>
      <c r="D33" s="1656"/>
      <c r="E33" s="1655"/>
      <c r="F33" s="1655"/>
      <c r="G33" s="526"/>
      <c r="H33" s="526"/>
      <c r="I33" s="526"/>
      <c r="J33" s="526"/>
      <c r="K33" s="526"/>
      <c r="L33" s="526"/>
      <c r="M33" s="526"/>
      <c r="N33" s="526"/>
      <c r="O33" s="526"/>
      <c r="P33" s="526"/>
      <c r="Q33" s="526"/>
      <c r="R33" s="526"/>
      <c r="S33" s="366"/>
      <c r="T33" s="366"/>
      <c r="U33" s="366"/>
      <c r="V33" s="366"/>
      <c r="W33" s="366"/>
      <c r="X33" s="366"/>
      <c r="Y33" s="366"/>
      <c r="Z33" s="366"/>
      <c r="AA33" s="366"/>
      <c r="AB33" s="366"/>
      <c r="AC33" s="366"/>
      <c r="AD33" s="45"/>
      <c r="AE33" s="45"/>
      <c r="AF33" s="520"/>
    </row>
    <row r="34" spans="1:32" ht="19.5" thickBot="1" x14ac:dyDescent="0.35">
      <c r="A34" s="366"/>
      <c r="B34" s="1658"/>
      <c r="C34" s="1655"/>
      <c r="D34" s="1656"/>
      <c r="E34" s="1655"/>
      <c r="F34" s="1655"/>
      <c r="G34" s="526"/>
      <c r="H34" s="526"/>
      <c r="I34" s="526"/>
      <c r="J34" s="526"/>
      <c r="K34" s="526"/>
      <c r="L34" s="526"/>
      <c r="M34" s="526"/>
      <c r="N34" s="526"/>
      <c r="O34" s="526"/>
      <c r="P34" s="526"/>
      <c r="Q34" s="526"/>
      <c r="R34" s="526"/>
      <c r="S34" s="366"/>
      <c r="T34" s="366"/>
      <c r="U34" s="366"/>
      <c r="V34" s="366"/>
      <c r="W34" s="366"/>
      <c r="X34" s="366"/>
      <c r="Y34" s="366"/>
      <c r="Z34" s="366"/>
      <c r="AA34" s="366"/>
      <c r="AB34" s="366"/>
      <c r="AC34" s="366"/>
      <c r="AD34" s="45"/>
      <c r="AE34" s="45"/>
      <c r="AF34" s="520"/>
    </row>
    <row r="35" spans="1:32" ht="19.5" thickBot="1" x14ac:dyDescent="0.35">
      <c r="A35" s="366"/>
      <c r="B35" s="1658"/>
      <c r="C35" s="1655"/>
      <c r="D35" s="1656"/>
      <c r="E35" s="1655"/>
      <c r="F35" s="1655"/>
      <c r="G35" s="526"/>
      <c r="H35" s="526"/>
      <c r="I35" s="526"/>
      <c r="J35" s="526"/>
      <c r="K35" s="526"/>
      <c r="L35" s="526"/>
      <c r="M35" s="526"/>
      <c r="N35" s="526"/>
      <c r="O35" s="526"/>
      <c r="P35" s="526"/>
      <c r="Q35" s="526"/>
      <c r="R35" s="526"/>
      <c r="S35" s="366"/>
      <c r="T35" s="366"/>
      <c r="U35" s="366"/>
      <c r="V35" s="366"/>
      <c r="W35" s="366"/>
      <c r="X35" s="366"/>
      <c r="Y35" s="366"/>
      <c r="Z35" s="366"/>
      <c r="AA35" s="366"/>
      <c r="AB35" s="366"/>
      <c r="AC35" s="366"/>
      <c r="AD35" s="45"/>
      <c r="AE35" s="45"/>
      <c r="AF35" s="520"/>
    </row>
    <row r="36" spans="1:32" ht="19.5" thickBot="1" x14ac:dyDescent="0.35">
      <c r="A36" s="366"/>
      <c r="B36" s="1658"/>
      <c r="C36" s="1655"/>
      <c r="D36" s="1656"/>
      <c r="E36" s="1655"/>
      <c r="F36" s="1655"/>
      <c r="G36" s="526"/>
      <c r="H36" s="526"/>
      <c r="I36" s="526"/>
      <c r="J36" s="526"/>
      <c r="K36" s="526"/>
      <c r="L36" s="526"/>
      <c r="M36" s="526"/>
      <c r="N36" s="526"/>
      <c r="O36" s="526"/>
      <c r="P36" s="526"/>
      <c r="Q36" s="526"/>
      <c r="R36" s="526"/>
      <c r="S36" s="366"/>
      <c r="T36" s="366"/>
      <c r="U36" s="366"/>
      <c r="V36" s="366"/>
      <c r="W36" s="366"/>
      <c r="X36" s="366"/>
      <c r="Y36" s="366"/>
      <c r="Z36" s="366"/>
      <c r="AA36" s="366"/>
      <c r="AB36" s="366"/>
      <c r="AC36" s="366"/>
      <c r="AD36" s="45"/>
      <c r="AE36" s="45"/>
      <c r="AF36" s="520"/>
    </row>
    <row r="37" spans="1:32" ht="19.5" thickBot="1" x14ac:dyDescent="0.35">
      <c r="A37" s="366"/>
      <c r="B37" s="1658"/>
      <c r="C37" s="1655"/>
      <c r="D37" s="1656"/>
      <c r="E37" s="1655"/>
      <c r="F37" s="1655"/>
      <c r="G37" s="526"/>
      <c r="H37" s="526"/>
      <c r="I37" s="526"/>
      <c r="J37" s="526"/>
      <c r="K37" s="526"/>
      <c r="L37" s="526"/>
      <c r="M37" s="526"/>
      <c r="N37" s="526"/>
      <c r="O37" s="526"/>
      <c r="P37" s="526"/>
      <c r="Q37" s="526"/>
      <c r="R37" s="526"/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45"/>
      <c r="AE37" s="45"/>
      <c r="AF37" s="520"/>
    </row>
    <row r="38" spans="1:32" ht="19.5" thickBot="1" x14ac:dyDescent="0.35">
      <c r="A38" s="366"/>
      <c r="B38" s="1658"/>
      <c r="C38" s="1655"/>
      <c r="D38" s="1656"/>
      <c r="E38" s="1655"/>
      <c r="F38" s="1655"/>
      <c r="G38" s="526"/>
      <c r="H38" s="526"/>
      <c r="I38" s="526"/>
      <c r="J38" s="526"/>
      <c r="K38" s="526"/>
      <c r="L38" s="526"/>
      <c r="M38" s="526"/>
      <c r="N38" s="526"/>
      <c r="O38" s="526"/>
      <c r="P38" s="526"/>
      <c r="Q38" s="526"/>
      <c r="R38" s="526"/>
      <c r="S38" s="366"/>
      <c r="T38" s="366"/>
      <c r="U38" s="366"/>
      <c r="V38" s="366"/>
      <c r="W38" s="366"/>
      <c r="X38" s="366"/>
      <c r="Y38" s="366"/>
      <c r="Z38" s="366"/>
      <c r="AA38" s="366"/>
      <c r="AB38" s="366"/>
      <c r="AC38" s="366"/>
      <c r="AD38" s="45"/>
      <c r="AE38" s="45"/>
      <c r="AF38" s="520"/>
    </row>
    <row r="39" spans="1:32" ht="19.5" thickBot="1" x14ac:dyDescent="0.35">
      <c r="A39" s="366"/>
      <c r="B39" s="1658"/>
      <c r="C39" s="1655"/>
      <c r="D39" s="1656"/>
      <c r="E39" s="1655"/>
      <c r="F39" s="1655"/>
      <c r="G39" s="526"/>
      <c r="H39" s="526"/>
      <c r="I39" s="526"/>
      <c r="J39" s="526"/>
      <c r="K39" s="526"/>
      <c r="L39" s="526"/>
      <c r="M39" s="526"/>
      <c r="N39" s="526"/>
      <c r="O39" s="526"/>
      <c r="P39" s="526"/>
      <c r="Q39" s="526"/>
      <c r="R39" s="526"/>
      <c r="S39" s="366"/>
      <c r="T39" s="366"/>
      <c r="U39" s="366"/>
      <c r="V39" s="366"/>
      <c r="W39" s="366"/>
      <c r="X39" s="366"/>
      <c r="Y39" s="366"/>
      <c r="Z39" s="366"/>
      <c r="AA39" s="366"/>
      <c r="AB39" s="366"/>
      <c r="AC39" s="366"/>
      <c r="AD39" s="45"/>
      <c r="AE39" s="45"/>
      <c r="AF39" s="520"/>
    </row>
    <row r="40" spans="1:32" ht="19.5" thickBot="1" x14ac:dyDescent="0.35">
      <c r="A40" s="366"/>
      <c r="B40" s="1658"/>
      <c r="C40" s="1655"/>
      <c r="D40" s="1656"/>
      <c r="E40" s="1655"/>
      <c r="F40" s="1655"/>
      <c r="G40" s="526"/>
      <c r="H40" s="526"/>
      <c r="I40" s="526"/>
      <c r="J40" s="526"/>
      <c r="K40" s="526"/>
      <c r="L40" s="526"/>
      <c r="M40" s="526"/>
      <c r="N40" s="526"/>
      <c r="O40" s="526"/>
      <c r="P40" s="526"/>
      <c r="Q40" s="526"/>
      <c r="R40" s="526"/>
      <c r="S40" s="366"/>
      <c r="T40" s="366"/>
      <c r="U40" s="366"/>
      <c r="V40" s="366"/>
      <c r="W40" s="366"/>
      <c r="X40" s="366"/>
      <c r="Y40" s="366"/>
      <c r="Z40" s="366"/>
      <c r="AA40" s="366"/>
      <c r="AB40" s="366"/>
      <c r="AC40" s="366"/>
      <c r="AD40" s="45"/>
      <c r="AE40" s="45"/>
      <c r="AF40" s="520"/>
    </row>
    <row r="41" spans="1:32" ht="19.5" thickBot="1" x14ac:dyDescent="0.35">
      <c r="A41" s="366"/>
      <c r="B41" s="1658"/>
      <c r="C41" s="1655"/>
      <c r="D41" s="1656"/>
      <c r="E41" s="1655"/>
      <c r="F41" s="1655"/>
      <c r="G41" s="526"/>
      <c r="H41" s="526"/>
      <c r="I41" s="526"/>
      <c r="J41" s="526"/>
      <c r="K41" s="526"/>
      <c r="L41" s="526"/>
      <c r="M41" s="526"/>
      <c r="N41" s="526"/>
      <c r="O41" s="526"/>
      <c r="P41" s="526"/>
      <c r="Q41" s="526"/>
      <c r="R41" s="526"/>
      <c r="S41" s="366"/>
      <c r="T41" s="366"/>
      <c r="U41" s="366"/>
      <c r="V41" s="366"/>
      <c r="W41" s="366"/>
      <c r="X41" s="366"/>
      <c r="Y41" s="366"/>
      <c r="Z41" s="366"/>
      <c r="AA41" s="366"/>
      <c r="AB41" s="366"/>
      <c r="AC41" s="366"/>
      <c r="AD41" s="45"/>
      <c r="AE41" s="45"/>
      <c r="AF41" s="520"/>
    </row>
    <row r="42" spans="1:32" ht="35.25" customHeight="1" thickBot="1" x14ac:dyDescent="0.35">
      <c r="A42" s="366"/>
      <c r="B42" s="1658"/>
      <c r="C42" s="1655"/>
      <c r="D42" s="1656"/>
      <c r="E42" s="1655"/>
      <c r="F42" s="1655"/>
      <c r="G42" s="526"/>
      <c r="H42" s="526"/>
      <c r="I42" s="526"/>
      <c r="J42" s="526"/>
      <c r="K42" s="526"/>
      <c r="L42" s="526"/>
      <c r="M42" s="526"/>
      <c r="N42" s="526"/>
      <c r="O42" s="526"/>
      <c r="P42" s="526"/>
      <c r="Q42" s="526"/>
      <c r="R42" s="526"/>
      <c r="S42" s="366"/>
      <c r="T42" s="366"/>
      <c r="U42" s="366"/>
      <c r="V42" s="366"/>
      <c r="W42" s="366"/>
      <c r="X42" s="366"/>
      <c r="Y42" s="366"/>
      <c r="Z42" s="366"/>
      <c r="AA42" s="366"/>
      <c r="AB42" s="366"/>
      <c r="AC42" s="366"/>
      <c r="AD42" s="45"/>
      <c r="AE42" s="45"/>
      <c r="AF42" s="520"/>
    </row>
    <row r="43" spans="1:32" ht="19.5" thickBot="1" x14ac:dyDescent="0.35">
      <c r="A43" s="366"/>
      <c r="B43" s="1658"/>
      <c r="C43" s="1655"/>
      <c r="D43" s="1656"/>
      <c r="E43" s="1655"/>
      <c r="F43" s="1655"/>
      <c r="G43" s="526"/>
      <c r="H43" s="526"/>
      <c r="I43" s="526"/>
      <c r="J43" s="526"/>
      <c r="K43" s="526"/>
      <c r="L43" s="526"/>
      <c r="M43" s="526"/>
      <c r="N43" s="526"/>
      <c r="O43" s="526"/>
      <c r="P43" s="526"/>
      <c r="Q43" s="526"/>
      <c r="R43" s="526"/>
      <c r="S43" s="366"/>
      <c r="T43" s="366"/>
      <c r="U43" s="366"/>
      <c r="V43" s="366"/>
      <c r="W43" s="366"/>
      <c r="X43" s="366"/>
      <c r="Y43" s="366"/>
      <c r="Z43" s="366"/>
      <c r="AA43" s="366"/>
      <c r="AB43" s="366"/>
      <c r="AC43" s="366"/>
      <c r="AD43" s="45"/>
      <c r="AE43" s="45"/>
      <c r="AF43" s="520"/>
    </row>
    <row r="44" spans="1:32" ht="19.5" thickBot="1" x14ac:dyDescent="0.35">
      <c r="A44" s="366"/>
      <c r="B44" s="1658"/>
      <c r="C44" s="1655"/>
      <c r="D44" s="1656"/>
      <c r="E44" s="1655"/>
      <c r="F44" s="1655"/>
      <c r="G44" s="526"/>
      <c r="H44" s="526"/>
      <c r="I44" s="526"/>
      <c r="J44" s="526"/>
      <c r="K44" s="526"/>
      <c r="L44" s="526"/>
      <c r="M44" s="526"/>
      <c r="N44" s="526"/>
      <c r="O44" s="526"/>
      <c r="P44" s="526"/>
      <c r="Q44" s="526"/>
      <c r="R44" s="526"/>
      <c r="S44" s="366"/>
      <c r="T44" s="366"/>
      <c r="U44" s="366"/>
      <c r="V44" s="366"/>
      <c r="W44" s="366"/>
      <c r="X44" s="366"/>
      <c r="Y44" s="366"/>
      <c r="Z44" s="366"/>
      <c r="AA44" s="366"/>
      <c r="AB44" s="366"/>
      <c r="AC44" s="366"/>
      <c r="AD44" s="45"/>
      <c r="AE44" s="45"/>
      <c r="AF44" s="520"/>
    </row>
    <row r="45" spans="1:32" ht="19.5" thickBot="1" x14ac:dyDescent="0.35">
      <c r="A45" s="366"/>
      <c r="B45" s="1658"/>
      <c r="C45" s="1655"/>
      <c r="D45" s="1656"/>
      <c r="E45" s="1655"/>
      <c r="F45" s="1655"/>
      <c r="G45" s="526"/>
      <c r="H45" s="526"/>
      <c r="I45" s="526"/>
      <c r="J45" s="526"/>
      <c r="K45" s="526"/>
      <c r="L45" s="526"/>
      <c r="M45" s="526"/>
      <c r="N45" s="526"/>
      <c r="O45" s="526"/>
      <c r="P45" s="526"/>
      <c r="Q45" s="526"/>
      <c r="R45" s="526"/>
      <c r="S45" s="366"/>
      <c r="T45" s="366"/>
      <c r="U45" s="366"/>
      <c r="V45" s="366"/>
      <c r="W45" s="366"/>
      <c r="X45" s="366"/>
      <c r="Y45" s="366"/>
      <c r="Z45" s="366"/>
      <c r="AA45" s="366"/>
      <c r="AB45" s="366"/>
      <c r="AC45" s="366"/>
      <c r="AD45" s="45"/>
      <c r="AE45" s="45"/>
      <c r="AF45" s="520"/>
    </row>
    <row r="46" spans="1:32" ht="19.5" thickBot="1" x14ac:dyDescent="0.35">
      <c r="A46" s="366"/>
      <c r="B46" s="1658"/>
      <c r="C46" s="1655"/>
      <c r="D46" s="1656"/>
      <c r="E46" s="1655"/>
      <c r="F46" s="1655"/>
      <c r="G46" s="526"/>
      <c r="H46" s="526"/>
      <c r="I46" s="526"/>
      <c r="J46" s="526"/>
      <c r="K46" s="526"/>
      <c r="L46" s="526"/>
      <c r="M46" s="526"/>
      <c r="N46" s="526"/>
      <c r="O46" s="526"/>
      <c r="P46" s="526"/>
      <c r="Q46" s="526"/>
      <c r="R46" s="526"/>
      <c r="S46" s="366"/>
      <c r="T46" s="366"/>
      <c r="U46" s="366"/>
      <c r="V46" s="366"/>
      <c r="W46" s="366"/>
      <c r="X46" s="366"/>
      <c r="Y46" s="366"/>
      <c r="Z46" s="366"/>
      <c r="AA46" s="366"/>
      <c r="AB46" s="366"/>
      <c r="AC46" s="366"/>
      <c r="AD46" s="45"/>
      <c r="AE46" s="45"/>
      <c r="AF46" s="520"/>
    </row>
    <row r="47" spans="1:32" ht="19.5" thickBot="1" x14ac:dyDescent="0.35">
      <c r="A47" s="366"/>
      <c r="B47" s="1658"/>
      <c r="C47" s="1655"/>
      <c r="D47" s="1656"/>
      <c r="E47" s="1655"/>
      <c r="F47" s="1655"/>
      <c r="G47" s="526"/>
      <c r="H47" s="526"/>
      <c r="I47" s="526"/>
      <c r="J47" s="526"/>
      <c r="K47" s="526"/>
      <c r="L47" s="526"/>
      <c r="M47" s="526"/>
      <c r="N47" s="526"/>
      <c r="O47" s="526"/>
      <c r="P47" s="526"/>
      <c r="Q47" s="526"/>
      <c r="R47" s="526"/>
      <c r="S47" s="366"/>
      <c r="T47" s="366"/>
      <c r="U47" s="366"/>
      <c r="V47" s="366"/>
      <c r="W47" s="366"/>
      <c r="X47" s="366"/>
      <c r="Y47" s="366"/>
      <c r="Z47" s="366"/>
      <c r="AA47" s="366"/>
      <c r="AB47" s="366"/>
      <c r="AC47" s="366"/>
      <c r="AD47" s="45"/>
      <c r="AE47" s="45"/>
      <c r="AF47" s="520"/>
    </row>
    <row r="48" spans="1:32" ht="19.5" thickBot="1" x14ac:dyDescent="0.35">
      <c r="A48" s="366"/>
      <c r="B48" s="1658"/>
      <c r="C48" s="1655"/>
      <c r="D48" s="1656"/>
      <c r="E48" s="1655"/>
      <c r="F48" s="1655"/>
      <c r="G48" s="526"/>
      <c r="H48" s="526"/>
      <c r="I48" s="526"/>
      <c r="J48" s="526"/>
      <c r="K48" s="526"/>
      <c r="L48" s="526"/>
      <c r="M48" s="526"/>
      <c r="N48" s="526"/>
      <c r="O48" s="526"/>
      <c r="P48" s="526"/>
      <c r="Q48" s="526"/>
      <c r="R48" s="526"/>
      <c r="S48" s="366"/>
      <c r="T48" s="366"/>
      <c r="U48" s="366"/>
      <c r="V48" s="366"/>
      <c r="W48" s="366"/>
      <c r="X48" s="366"/>
      <c r="Y48" s="366"/>
      <c r="Z48" s="366"/>
      <c r="AA48" s="366"/>
      <c r="AB48" s="366"/>
      <c r="AC48" s="366"/>
      <c r="AD48" s="45"/>
      <c r="AE48" s="45"/>
      <c r="AF48" s="520"/>
    </row>
    <row r="49" spans="1:32" ht="19.5" thickBot="1" x14ac:dyDescent="0.35">
      <c r="A49" s="366"/>
      <c r="B49" s="1658"/>
      <c r="C49" s="1655"/>
      <c r="D49" s="1656"/>
      <c r="E49" s="1655"/>
      <c r="F49" s="1655"/>
      <c r="G49" s="526"/>
      <c r="H49" s="526"/>
      <c r="I49" s="526"/>
      <c r="J49" s="526"/>
      <c r="K49" s="526"/>
      <c r="L49" s="526"/>
      <c r="M49" s="526"/>
      <c r="N49" s="526"/>
      <c r="O49" s="526"/>
      <c r="P49" s="526"/>
      <c r="Q49" s="526"/>
      <c r="R49" s="526"/>
      <c r="S49" s="366"/>
      <c r="T49" s="366"/>
      <c r="U49" s="366"/>
      <c r="V49" s="366"/>
      <c r="W49" s="366"/>
      <c r="X49" s="366"/>
      <c r="Y49" s="366"/>
      <c r="Z49" s="366"/>
      <c r="AA49" s="366"/>
      <c r="AB49" s="366"/>
      <c r="AC49" s="366"/>
      <c r="AD49" s="45"/>
      <c r="AE49" s="45"/>
      <c r="AF49" s="520"/>
    </row>
    <row r="50" spans="1:32" ht="19.5" thickBot="1" x14ac:dyDescent="0.35">
      <c r="A50" s="366"/>
      <c r="B50" s="1658"/>
      <c r="C50" s="1655"/>
      <c r="D50" s="1656"/>
      <c r="E50" s="1655"/>
      <c r="F50" s="1655"/>
      <c r="G50" s="526"/>
      <c r="H50" s="526"/>
      <c r="I50" s="526"/>
      <c r="J50" s="526"/>
      <c r="K50" s="526"/>
      <c r="L50" s="526"/>
      <c r="M50" s="526"/>
      <c r="N50" s="526"/>
      <c r="O50" s="526"/>
      <c r="P50" s="526"/>
      <c r="Q50" s="526"/>
      <c r="R50" s="526"/>
      <c r="S50" s="366"/>
      <c r="T50" s="366"/>
      <c r="U50" s="366"/>
      <c r="V50" s="366"/>
      <c r="W50" s="366"/>
      <c r="X50" s="366"/>
      <c r="Y50" s="366"/>
      <c r="Z50" s="366"/>
      <c r="AA50" s="366"/>
      <c r="AB50" s="366"/>
      <c r="AC50" s="366"/>
      <c r="AD50" s="45"/>
      <c r="AE50" s="45"/>
      <c r="AF50" s="520"/>
    </row>
    <row r="51" spans="1:32" ht="19.5" thickBot="1" x14ac:dyDescent="0.35">
      <c r="A51" s="366"/>
      <c r="B51" s="1658"/>
      <c r="C51" s="1655"/>
      <c r="D51" s="1656"/>
      <c r="E51" s="1655"/>
      <c r="F51" s="1655"/>
      <c r="G51" s="526"/>
      <c r="H51" s="526"/>
      <c r="I51" s="526"/>
      <c r="J51" s="526"/>
      <c r="K51" s="526"/>
      <c r="L51" s="526"/>
      <c r="M51" s="526"/>
      <c r="N51" s="526"/>
      <c r="O51" s="526"/>
      <c r="P51" s="526"/>
      <c r="Q51" s="526"/>
      <c r="R51" s="526"/>
      <c r="S51" s="366"/>
      <c r="T51" s="366"/>
      <c r="U51" s="366"/>
      <c r="V51" s="366"/>
      <c r="W51" s="366"/>
      <c r="X51" s="366"/>
      <c r="Y51" s="366"/>
      <c r="Z51" s="366"/>
      <c r="AA51" s="366"/>
      <c r="AB51" s="366"/>
      <c r="AC51" s="366"/>
      <c r="AD51" s="45"/>
      <c r="AE51" s="45"/>
      <c r="AF51" s="520"/>
    </row>
    <row r="52" spans="1:32" ht="19.5" thickBot="1" x14ac:dyDescent="0.35">
      <c r="A52" s="366"/>
      <c r="B52" s="1658"/>
      <c r="C52" s="1655"/>
      <c r="D52" s="1656"/>
      <c r="E52" s="1655"/>
      <c r="F52" s="1655"/>
      <c r="G52" s="526"/>
      <c r="H52" s="526"/>
      <c r="I52" s="526"/>
      <c r="J52" s="526"/>
      <c r="K52" s="526"/>
      <c r="L52" s="526"/>
      <c r="M52" s="526"/>
      <c r="N52" s="526"/>
      <c r="O52" s="526"/>
      <c r="P52" s="526"/>
      <c r="Q52" s="526"/>
      <c r="R52" s="526"/>
      <c r="S52" s="366"/>
      <c r="T52" s="366"/>
      <c r="U52" s="366"/>
      <c r="V52" s="366"/>
      <c r="W52" s="366"/>
      <c r="X52" s="366"/>
      <c r="Y52" s="366"/>
      <c r="Z52" s="366"/>
      <c r="AA52" s="366"/>
      <c r="AB52" s="366"/>
      <c r="AC52" s="366"/>
      <c r="AD52" s="45"/>
      <c r="AE52" s="45"/>
      <c r="AF52" s="520"/>
    </row>
    <row r="53" spans="1:32" ht="19.5" thickBot="1" x14ac:dyDescent="0.35">
      <c r="A53" s="366"/>
      <c r="B53" s="1658"/>
      <c r="C53" s="1655"/>
      <c r="D53" s="1656"/>
      <c r="E53" s="1655"/>
      <c r="F53" s="1655"/>
      <c r="G53" s="526"/>
      <c r="H53" s="526"/>
      <c r="I53" s="526"/>
      <c r="J53" s="526"/>
      <c r="K53" s="526"/>
      <c r="L53" s="526"/>
      <c r="M53" s="526"/>
      <c r="N53" s="526"/>
      <c r="O53" s="526"/>
      <c r="P53" s="526"/>
      <c r="Q53" s="526"/>
      <c r="R53" s="526"/>
      <c r="S53" s="366"/>
      <c r="T53" s="366"/>
      <c r="U53" s="366"/>
      <c r="V53" s="366"/>
      <c r="W53" s="366"/>
      <c r="X53" s="366"/>
      <c r="Y53" s="366"/>
      <c r="Z53" s="366"/>
      <c r="AA53" s="366"/>
      <c r="AB53" s="366"/>
      <c r="AC53" s="366"/>
      <c r="AD53" s="45"/>
      <c r="AE53" s="45"/>
      <c r="AF53" s="520"/>
    </row>
    <row r="54" spans="1:32" ht="19.5" thickBot="1" x14ac:dyDescent="0.35">
      <c r="A54" s="366"/>
      <c r="B54" s="1658"/>
      <c r="C54" s="1655"/>
      <c r="D54" s="1656"/>
      <c r="E54" s="1655"/>
      <c r="F54" s="1655"/>
      <c r="G54" s="526"/>
      <c r="H54" s="526"/>
      <c r="I54" s="526"/>
      <c r="J54" s="526"/>
      <c r="K54" s="526"/>
      <c r="L54" s="526"/>
      <c r="M54" s="526"/>
      <c r="N54" s="526"/>
      <c r="O54" s="526"/>
      <c r="P54" s="526"/>
      <c r="Q54" s="526"/>
      <c r="R54" s="526"/>
      <c r="S54" s="366"/>
      <c r="T54" s="366"/>
      <c r="U54" s="366"/>
      <c r="V54" s="366"/>
      <c r="W54" s="366"/>
      <c r="X54" s="366"/>
      <c r="Y54" s="366"/>
      <c r="Z54" s="366"/>
      <c r="AA54" s="366"/>
      <c r="AB54" s="366"/>
      <c r="AC54" s="366"/>
      <c r="AD54" s="45"/>
      <c r="AE54" s="45"/>
      <c r="AF54" s="520"/>
    </row>
    <row r="55" spans="1:32" ht="19.5" thickBot="1" x14ac:dyDescent="0.35">
      <c r="A55" s="366"/>
      <c r="B55" s="1658"/>
      <c r="C55" s="1655"/>
      <c r="D55" s="1656"/>
      <c r="E55" s="1655"/>
      <c r="F55" s="1655"/>
      <c r="G55" s="526"/>
      <c r="H55" s="526"/>
      <c r="I55" s="526"/>
      <c r="J55" s="526"/>
      <c r="K55" s="526"/>
      <c r="L55" s="526"/>
      <c r="M55" s="526"/>
      <c r="N55" s="526"/>
      <c r="O55" s="526"/>
      <c r="P55" s="526"/>
      <c r="Q55" s="526"/>
      <c r="R55" s="526"/>
      <c r="S55" s="366"/>
      <c r="T55" s="366"/>
      <c r="U55" s="366"/>
      <c r="V55" s="366"/>
      <c r="W55" s="366"/>
      <c r="X55" s="366"/>
      <c r="Y55" s="366"/>
      <c r="Z55" s="366"/>
      <c r="AA55" s="366"/>
      <c r="AB55" s="366"/>
      <c r="AC55" s="366"/>
      <c r="AD55" s="45"/>
      <c r="AE55" s="45"/>
      <c r="AF55" s="520"/>
    </row>
    <row r="56" spans="1:32" ht="19.5" thickBot="1" x14ac:dyDescent="0.35">
      <c r="A56" s="366"/>
      <c r="B56" s="1658"/>
      <c r="C56" s="1655"/>
      <c r="D56" s="1656"/>
      <c r="E56" s="1655"/>
      <c r="F56" s="1655"/>
      <c r="G56" s="526"/>
      <c r="H56" s="526"/>
      <c r="I56" s="526"/>
      <c r="J56" s="526"/>
      <c r="K56" s="526"/>
      <c r="L56" s="526"/>
      <c r="M56" s="526"/>
      <c r="N56" s="526"/>
      <c r="O56" s="526"/>
      <c r="P56" s="526"/>
      <c r="Q56" s="526"/>
      <c r="R56" s="526"/>
      <c r="S56" s="366"/>
      <c r="T56" s="366"/>
      <c r="U56" s="366"/>
      <c r="V56" s="366"/>
      <c r="W56" s="366"/>
      <c r="X56" s="366"/>
      <c r="Y56" s="366"/>
      <c r="Z56" s="366"/>
      <c r="AA56" s="366"/>
      <c r="AB56" s="366"/>
      <c r="AC56" s="366"/>
      <c r="AD56" s="45"/>
      <c r="AE56" s="45"/>
      <c r="AF56" s="520"/>
    </row>
    <row r="57" spans="1:32" ht="19.5" thickBot="1" x14ac:dyDescent="0.35">
      <c r="A57" s="366"/>
      <c r="B57" s="1658"/>
      <c r="C57" s="1655"/>
      <c r="D57" s="1656"/>
      <c r="E57" s="1655"/>
      <c r="F57" s="1655"/>
      <c r="G57" s="526"/>
      <c r="H57" s="526"/>
      <c r="I57" s="526"/>
      <c r="J57" s="526"/>
      <c r="K57" s="526"/>
      <c r="L57" s="526"/>
      <c r="M57" s="526"/>
      <c r="N57" s="526"/>
      <c r="O57" s="526"/>
      <c r="P57" s="526"/>
      <c r="Q57" s="526"/>
      <c r="R57" s="526"/>
      <c r="S57" s="366"/>
      <c r="T57" s="366"/>
      <c r="U57" s="366"/>
      <c r="V57" s="366"/>
      <c r="W57" s="366"/>
      <c r="X57" s="366"/>
      <c r="Y57" s="366"/>
      <c r="Z57" s="366"/>
      <c r="AA57" s="366"/>
      <c r="AB57" s="366"/>
      <c r="AC57" s="366"/>
      <c r="AD57" s="45"/>
      <c r="AE57" s="45"/>
      <c r="AF57" s="520"/>
    </row>
    <row r="58" spans="1:32" ht="19.5" thickBot="1" x14ac:dyDescent="0.35">
      <c r="A58" s="366"/>
      <c r="B58" s="1658"/>
      <c r="C58" s="1655"/>
      <c r="D58" s="1656"/>
      <c r="E58" s="1655"/>
      <c r="F58" s="1655"/>
      <c r="G58" s="526"/>
      <c r="H58" s="526"/>
      <c r="I58" s="526"/>
      <c r="J58" s="526"/>
      <c r="K58" s="526"/>
      <c r="L58" s="526"/>
      <c r="M58" s="526"/>
      <c r="N58" s="526"/>
      <c r="O58" s="526"/>
      <c r="P58" s="526"/>
      <c r="Q58" s="526"/>
      <c r="R58" s="526"/>
      <c r="S58" s="366"/>
      <c r="T58" s="366"/>
      <c r="U58" s="366"/>
      <c r="V58" s="366"/>
      <c r="W58" s="366"/>
      <c r="X58" s="366"/>
      <c r="Y58" s="366"/>
      <c r="Z58" s="366"/>
      <c r="AA58" s="366"/>
      <c r="AB58" s="366"/>
      <c r="AC58" s="366"/>
      <c r="AD58" s="45"/>
      <c r="AE58" s="45"/>
      <c r="AF58" s="520"/>
    </row>
    <row r="59" spans="1:32" ht="19.5" thickBot="1" x14ac:dyDescent="0.35">
      <c r="A59" s="366"/>
      <c r="B59" s="1658"/>
      <c r="C59" s="1655"/>
      <c r="D59" s="1656"/>
      <c r="E59" s="1655"/>
      <c r="F59" s="1655"/>
      <c r="G59" s="526"/>
      <c r="H59" s="526"/>
      <c r="I59" s="526"/>
      <c r="J59" s="526"/>
      <c r="K59" s="526"/>
      <c r="L59" s="526"/>
      <c r="M59" s="526"/>
      <c r="N59" s="526"/>
      <c r="O59" s="526"/>
      <c r="P59" s="526"/>
      <c r="Q59" s="526"/>
      <c r="R59" s="526"/>
      <c r="S59" s="366"/>
      <c r="T59" s="366"/>
      <c r="U59" s="366"/>
      <c r="V59" s="366"/>
      <c r="W59" s="366"/>
      <c r="X59" s="366"/>
      <c r="Y59" s="366"/>
      <c r="Z59" s="366"/>
      <c r="AA59" s="366"/>
      <c r="AB59" s="366"/>
      <c r="AC59" s="366"/>
      <c r="AD59" s="45"/>
      <c r="AE59" s="45"/>
      <c r="AF59" s="520"/>
    </row>
    <row r="60" spans="1:32" ht="19.5" thickBot="1" x14ac:dyDescent="0.35">
      <c r="A60" s="366"/>
      <c r="B60" s="1658"/>
      <c r="C60" s="1655"/>
      <c r="D60" s="1656"/>
      <c r="E60" s="1655"/>
      <c r="F60" s="1655"/>
      <c r="G60" s="526"/>
      <c r="H60" s="526"/>
      <c r="I60" s="526"/>
      <c r="J60" s="526"/>
      <c r="K60" s="526"/>
      <c r="L60" s="526"/>
      <c r="M60" s="526"/>
      <c r="N60" s="526"/>
      <c r="O60" s="526"/>
      <c r="P60" s="526"/>
      <c r="Q60" s="526"/>
      <c r="R60" s="526"/>
      <c r="S60" s="366"/>
      <c r="T60" s="366"/>
      <c r="U60" s="366"/>
      <c r="V60" s="366"/>
      <c r="W60" s="366"/>
      <c r="X60" s="366"/>
      <c r="Y60" s="366"/>
      <c r="Z60" s="366"/>
      <c r="AA60" s="366"/>
      <c r="AB60" s="366"/>
      <c r="AC60" s="366"/>
      <c r="AD60" s="45"/>
      <c r="AE60" s="45"/>
      <c r="AF60" s="520"/>
    </row>
    <row r="61" spans="1:32" ht="19.5" thickBot="1" x14ac:dyDescent="0.35">
      <c r="A61" s="366"/>
      <c r="B61" s="1658"/>
      <c r="C61" s="1655"/>
      <c r="D61" s="1656"/>
      <c r="E61" s="1655"/>
      <c r="F61" s="1655"/>
      <c r="G61" s="526"/>
      <c r="H61" s="526"/>
      <c r="I61" s="526"/>
      <c r="J61" s="526"/>
      <c r="K61" s="526"/>
      <c r="L61" s="526"/>
      <c r="M61" s="526"/>
      <c r="N61" s="526"/>
      <c r="O61" s="526"/>
      <c r="P61" s="526"/>
      <c r="Q61" s="526"/>
      <c r="R61" s="526"/>
      <c r="S61" s="366"/>
      <c r="T61" s="366"/>
      <c r="U61" s="366"/>
      <c r="V61" s="366"/>
      <c r="W61" s="366"/>
      <c r="X61" s="366"/>
      <c r="Y61" s="366"/>
      <c r="Z61" s="366"/>
      <c r="AA61" s="366"/>
      <c r="AB61" s="366"/>
      <c r="AC61" s="366"/>
      <c r="AD61" s="45"/>
      <c r="AE61" s="45"/>
      <c r="AF61" s="520"/>
    </row>
    <row r="62" spans="1:32" ht="84.75" thickBot="1" x14ac:dyDescent="0.35">
      <c r="A62" s="366"/>
      <c r="B62" s="897" t="s">
        <v>87</v>
      </c>
      <c r="C62" s="897" t="s">
        <v>34</v>
      </c>
      <c r="D62" s="897" t="s">
        <v>88</v>
      </c>
      <c r="E62" s="897" t="s">
        <v>89</v>
      </c>
      <c r="F62" s="897" t="s">
        <v>90</v>
      </c>
      <c r="G62" s="526"/>
      <c r="H62" s="526"/>
      <c r="I62" s="526"/>
      <c r="J62" s="526"/>
      <c r="K62" s="526"/>
      <c r="L62" s="526"/>
      <c r="M62" s="526"/>
      <c r="N62" s="526"/>
      <c r="O62" s="526"/>
      <c r="P62" s="526"/>
      <c r="Q62" s="526"/>
      <c r="R62" s="526"/>
      <c r="S62" s="366"/>
      <c r="T62" s="366"/>
      <c r="U62" s="366"/>
      <c r="V62" s="366"/>
      <c r="W62" s="366"/>
      <c r="X62" s="366"/>
      <c r="Y62" s="366"/>
      <c r="Z62" s="366"/>
      <c r="AA62" s="366"/>
      <c r="AB62" s="366"/>
      <c r="AC62" s="366"/>
      <c r="AD62" s="45"/>
      <c r="AE62" s="45"/>
      <c r="AF62" s="520"/>
    </row>
    <row r="63" spans="1:32" ht="19.5" thickBot="1" x14ac:dyDescent="0.35">
      <c r="A63" s="366"/>
      <c r="B63" s="1658"/>
      <c r="C63" s="1655"/>
      <c r="D63" s="1656"/>
      <c r="E63" s="1655"/>
      <c r="F63" s="1655"/>
      <c r="G63" s="526"/>
      <c r="H63" s="526"/>
      <c r="I63" s="526"/>
      <c r="J63" s="526"/>
      <c r="K63" s="526"/>
      <c r="L63" s="526"/>
      <c r="M63" s="526"/>
      <c r="N63" s="526"/>
      <c r="O63" s="526"/>
      <c r="P63" s="526"/>
      <c r="Q63" s="526"/>
      <c r="R63" s="526"/>
      <c r="S63" s="366"/>
      <c r="T63" s="366"/>
      <c r="U63" s="366"/>
      <c r="V63" s="366"/>
      <c r="W63" s="366"/>
      <c r="X63" s="366"/>
      <c r="Y63" s="366"/>
      <c r="Z63" s="366"/>
      <c r="AA63" s="366"/>
      <c r="AB63" s="366"/>
      <c r="AC63" s="366"/>
      <c r="AD63" s="45"/>
      <c r="AE63" s="45"/>
      <c r="AF63" s="520"/>
    </row>
    <row r="64" spans="1:32" ht="19.5" thickBot="1" x14ac:dyDescent="0.35">
      <c r="A64" s="366"/>
      <c r="B64" s="1658"/>
      <c r="C64" s="1655"/>
      <c r="D64" s="1656"/>
      <c r="E64" s="1655"/>
      <c r="F64" s="1655"/>
      <c r="G64" s="526"/>
      <c r="H64" s="526"/>
      <c r="I64" s="526"/>
      <c r="J64" s="526"/>
      <c r="K64" s="526"/>
      <c r="L64" s="526"/>
      <c r="M64" s="526"/>
      <c r="N64" s="526"/>
      <c r="O64" s="526"/>
      <c r="P64" s="526"/>
      <c r="Q64" s="526"/>
      <c r="R64" s="526"/>
      <c r="S64" s="366"/>
      <c r="T64" s="366"/>
      <c r="U64" s="366"/>
      <c r="V64" s="366"/>
      <c r="W64" s="366"/>
      <c r="X64" s="366"/>
      <c r="Y64" s="366"/>
      <c r="Z64" s="366"/>
      <c r="AA64" s="366"/>
      <c r="AB64" s="366"/>
      <c r="AC64" s="366"/>
      <c r="AD64" s="45"/>
      <c r="AE64" s="45"/>
      <c r="AF64" s="520"/>
    </row>
    <row r="65" spans="1:32" ht="19.5" thickBot="1" x14ac:dyDescent="0.35">
      <c r="A65" s="366"/>
      <c r="B65" s="1658"/>
      <c r="C65" s="1655"/>
      <c r="D65" s="1656"/>
      <c r="E65" s="1655"/>
      <c r="F65" s="1655"/>
      <c r="G65" s="526"/>
      <c r="H65" s="526"/>
      <c r="I65" s="526"/>
      <c r="J65" s="526"/>
      <c r="K65" s="526"/>
      <c r="L65" s="526"/>
      <c r="M65" s="526"/>
      <c r="N65" s="526"/>
      <c r="O65" s="526"/>
      <c r="P65" s="526"/>
      <c r="Q65" s="526"/>
      <c r="R65" s="526"/>
      <c r="S65" s="366"/>
      <c r="T65" s="366"/>
      <c r="U65" s="366"/>
      <c r="V65" s="366"/>
      <c r="W65" s="366"/>
      <c r="X65" s="366"/>
      <c r="Y65" s="366"/>
      <c r="Z65" s="366"/>
      <c r="AA65" s="366"/>
      <c r="AB65" s="366"/>
      <c r="AC65" s="366"/>
      <c r="AD65" s="45"/>
      <c r="AE65" s="45"/>
      <c r="AF65" s="520"/>
    </row>
    <row r="66" spans="1:32" ht="19.5" thickBot="1" x14ac:dyDescent="0.35">
      <c r="A66" s="366"/>
      <c r="B66" s="1658"/>
      <c r="C66" s="1655"/>
      <c r="D66" s="1656"/>
      <c r="E66" s="1655"/>
      <c r="F66" s="1655"/>
      <c r="G66" s="526"/>
      <c r="H66" s="526"/>
      <c r="I66" s="526"/>
      <c r="J66" s="526"/>
      <c r="K66" s="526"/>
      <c r="L66" s="526"/>
      <c r="M66" s="526"/>
      <c r="N66" s="526"/>
      <c r="O66" s="526"/>
      <c r="P66" s="526"/>
      <c r="Q66" s="526"/>
      <c r="R66" s="526"/>
      <c r="S66" s="366"/>
      <c r="T66" s="366"/>
      <c r="U66" s="366"/>
      <c r="V66" s="366"/>
      <c r="W66" s="366"/>
      <c r="X66" s="366"/>
      <c r="Y66" s="366"/>
      <c r="Z66" s="366"/>
      <c r="AA66" s="366"/>
      <c r="AB66" s="366"/>
      <c r="AC66" s="366"/>
      <c r="AD66" s="45"/>
      <c r="AE66" s="45"/>
      <c r="AF66" s="520"/>
    </row>
    <row r="67" spans="1:32" ht="19.5" thickBot="1" x14ac:dyDescent="0.35">
      <c r="A67" s="366"/>
      <c r="B67" s="1658"/>
      <c r="C67" s="1655"/>
      <c r="D67" s="1656"/>
      <c r="E67" s="1655"/>
      <c r="F67" s="1655"/>
      <c r="G67" s="526"/>
      <c r="H67" s="526"/>
      <c r="I67" s="526"/>
      <c r="J67" s="526"/>
      <c r="K67" s="526"/>
      <c r="L67" s="526"/>
      <c r="M67" s="526"/>
      <c r="N67" s="526"/>
      <c r="O67" s="526"/>
      <c r="P67" s="526"/>
      <c r="Q67" s="526"/>
      <c r="R67" s="526"/>
      <c r="S67" s="366"/>
      <c r="T67" s="366"/>
      <c r="U67" s="366"/>
      <c r="V67" s="366"/>
      <c r="W67" s="366"/>
      <c r="X67" s="366"/>
      <c r="Y67" s="366"/>
      <c r="Z67" s="366"/>
      <c r="AA67" s="366"/>
      <c r="AB67" s="366"/>
      <c r="AC67" s="366"/>
      <c r="AD67" s="45"/>
      <c r="AE67" s="45"/>
      <c r="AF67" s="520"/>
    </row>
    <row r="68" spans="1:32" ht="19.5" thickBot="1" x14ac:dyDescent="0.35">
      <c r="A68" s="366"/>
      <c r="B68" s="1658"/>
      <c r="C68" s="1655"/>
      <c r="D68" s="1656"/>
      <c r="E68" s="1655"/>
      <c r="F68" s="1655"/>
      <c r="G68" s="526"/>
      <c r="H68" s="526"/>
      <c r="I68" s="526"/>
      <c r="J68" s="526"/>
      <c r="K68" s="526"/>
      <c r="L68" s="526"/>
      <c r="M68" s="526"/>
      <c r="N68" s="526"/>
      <c r="O68" s="526"/>
      <c r="P68" s="526"/>
      <c r="Q68" s="526"/>
      <c r="R68" s="526"/>
      <c r="S68" s="366"/>
      <c r="T68" s="366"/>
      <c r="U68" s="366"/>
      <c r="V68" s="366"/>
      <c r="W68" s="366"/>
      <c r="X68" s="366"/>
      <c r="Y68" s="366"/>
      <c r="Z68" s="366"/>
      <c r="AA68" s="366"/>
      <c r="AB68" s="366"/>
      <c r="AC68" s="366"/>
      <c r="AD68" s="45"/>
      <c r="AE68" s="45"/>
      <c r="AF68" s="520"/>
    </row>
    <row r="69" spans="1:32" ht="19.5" thickBot="1" x14ac:dyDescent="0.35">
      <c r="A69" s="366"/>
      <c r="B69" s="1658"/>
      <c r="C69" s="1655"/>
      <c r="D69" s="1656"/>
      <c r="E69" s="1655"/>
      <c r="F69" s="1655"/>
      <c r="G69" s="526"/>
      <c r="H69" s="526"/>
      <c r="I69" s="526"/>
      <c r="J69" s="526"/>
      <c r="K69" s="526"/>
      <c r="L69" s="526"/>
      <c r="M69" s="526"/>
      <c r="N69" s="526"/>
      <c r="O69" s="526"/>
      <c r="P69" s="526"/>
      <c r="Q69" s="526"/>
      <c r="R69" s="526"/>
      <c r="S69" s="366"/>
      <c r="T69" s="366"/>
      <c r="U69" s="366"/>
      <c r="V69" s="366"/>
      <c r="W69" s="366"/>
      <c r="X69" s="366"/>
      <c r="Y69" s="366"/>
      <c r="Z69" s="366"/>
      <c r="AA69" s="366"/>
      <c r="AB69" s="366"/>
      <c r="AC69" s="366"/>
      <c r="AD69" s="45"/>
      <c r="AE69" s="45"/>
      <c r="AF69" s="520"/>
    </row>
    <row r="70" spans="1:32" ht="19.5" thickBot="1" x14ac:dyDescent="0.35">
      <c r="A70" s="366"/>
      <c r="B70" s="1658"/>
      <c r="C70" s="1655"/>
      <c r="D70" s="1656"/>
      <c r="E70" s="1655"/>
      <c r="F70" s="1655"/>
      <c r="G70" s="526"/>
      <c r="H70" s="526"/>
      <c r="I70" s="526"/>
      <c r="J70" s="526"/>
      <c r="K70" s="526"/>
      <c r="L70" s="526"/>
      <c r="M70" s="526"/>
      <c r="N70" s="526"/>
      <c r="O70" s="526"/>
      <c r="P70" s="526"/>
      <c r="Q70" s="526"/>
      <c r="R70" s="526"/>
      <c r="S70" s="366"/>
      <c r="T70" s="366"/>
      <c r="U70" s="366"/>
      <c r="V70" s="366"/>
      <c r="W70" s="366"/>
      <c r="X70" s="366"/>
      <c r="Y70" s="366"/>
      <c r="Z70" s="366"/>
      <c r="AA70" s="366"/>
      <c r="AB70" s="366"/>
      <c r="AC70" s="366"/>
      <c r="AD70" s="45"/>
      <c r="AE70" s="45"/>
      <c r="AF70" s="520"/>
    </row>
    <row r="71" spans="1:32" ht="19.5" thickBot="1" x14ac:dyDescent="0.35">
      <c r="A71" s="366"/>
      <c r="B71" s="1658"/>
      <c r="C71" s="1655"/>
      <c r="D71" s="1656"/>
      <c r="E71" s="1655"/>
      <c r="F71" s="1655"/>
      <c r="G71" s="526"/>
      <c r="H71" s="526"/>
      <c r="I71" s="526"/>
      <c r="J71" s="526"/>
      <c r="K71" s="526"/>
      <c r="L71" s="526"/>
      <c r="M71" s="526"/>
      <c r="N71" s="526"/>
      <c r="O71" s="526"/>
      <c r="P71" s="526"/>
      <c r="Q71" s="526"/>
      <c r="R71" s="526"/>
      <c r="S71" s="366"/>
      <c r="T71" s="366"/>
      <c r="U71" s="366"/>
      <c r="V71" s="366"/>
      <c r="W71" s="366"/>
      <c r="X71" s="366"/>
      <c r="Y71" s="366"/>
      <c r="Z71" s="366"/>
      <c r="AA71" s="366"/>
      <c r="AB71" s="366"/>
      <c r="AC71" s="366"/>
      <c r="AD71" s="45"/>
      <c r="AE71" s="45"/>
      <c r="AF71" s="520"/>
    </row>
    <row r="72" spans="1:32" ht="19.5" thickBot="1" x14ac:dyDescent="0.35">
      <c r="A72" s="366"/>
      <c r="B72" s="1658"/>
      <c r="C72" s="1655"/>
      <c r="D72" s="1656"/>
      <c r="E72" s="1655"/>
      <c r="F72" s="1655"/>
      <c r="G72" s="526"/>
      <c r="H72" s="526"/>
      <c r="I72" s="526"/>
      <c r="J72" s="526"/>
      <c r="K72" s="526"/>
      <c r="L72" s="526"/>
      <c r="M72" s="526"/>
      <c r="N72" s="526"/>
      <c r="O72" s="526"/>
      <c r="P72" s="526"/>
      <c r="Q72" s="526"/>
      <c r="R72" s="526"/>
      <c r="S72" s="366"/>
      <c r="T72" s="366"/>
      <c r="U72" s="366"/>
      <c r="V72" s="366"/>
      <c r="W72" s="366"/>
      <c r="X72" s="366"/>
      <c r="Y72" s="366"/>
      <c r="Z72" s="366"/>
      <c r="AA72" s="366"/>
      <c r="AB72" s="366"/>
      <c r="AC72" s="366"/>
      <c r="AD72" s="45"/>
      <c r="AE72" s="45"/>
      <c r="AF72" s="520"/>
    </row>
    <row r="73" spans="1:32" ht="19.5" thickBot="1" x14ac:dyDescent="0.35">
      <c r="A73" s="366"/>
      <c r="B73" s="1658"/>
      <c r="C73" s="1655"/>
      <c r="D73" s="1656"/>
      <c r="E73" s="1655"/>
      <c r="F73" s="1655"/>
      <c r="G73" s="526"/>
      <c r="H73" s="526"/>
      <c r="I73" s="526"/>
      <c r="J73" s="526"/>
      <c r="K73" s="526"/>
      <c r="L73" s="526"/>
      <c r="M73" s="526"/>
      <c r="N73" s="526"/>
      <c r="O73" s="526"/>
      <c r="P73" s="526"/>
      <c r="Q73" s="526"/>
      <c r="R73" s="526"/>
      <c r="S73" s="366"/>
      <c r="T73" s="366"/>
      <c r="U73" s="366"/>
      <c r="V73" s="366"/>
      <c r="W73" s="366"/>
      <c r="X73" s="366"/>
      <c r="Y73" s="366"/>
      <c r="Z73" s="366"/>
      <c r="AA73" s="366"/>
      <c r="AB73" s="366"/>
      <c r="AC73" s="366"/>
      <c r="AD73" s="45"/>
      <c r="AE73" s="45"/>
      <c r="AF73" s="520"/>
    </row>
    <row r="74" spans="1:32" ht="21.75" thickBot="1" x14ac:dyDescent="0.45">
      <c r="A74" s="366"/>
      <c r="B74" s="63"/>
      <c r="C74" s="526"/>
      <c r="D74" s="526"/>
      <c r="E74" s="526"/>
      <c r="F74" s="526"/>
      <c r="G74" s="526"/>
      <c r="H74" s="526"/>
      <c r="I74" s="526"/>
      <c r="J74" s="526"/>
      <c r="K74" s="526"/>
      <c r="L74" s="526"/>
      <c r="M74" s="526"/>
      <c r="N74" s="526"/>
      <c r="O74" s="526"/>
      <c r="P74" s="526"/>
      <c r="Q74" s="526"/>
      <c r="R74" s="526"/>
      <c r="S74" s="366"/>
      <c r="T74" s="366"/>
      <c r="U74" s="366"/>
      <c r="V74" s="366"/>
      <c r="W74" s="366"/>
      <c r="X74" s="366"/>
      <c r="Y74" s="366"/>
      <c r="Z74" s="366"/>
      <c r="AA74" s="366"/>
      <c r="AB74" s="366"/>
      <c r="AC74" s="366"/>
      <c r="AD74" s="45"/>
      <c r="AE74" s="45"/>
      <c r="AF74" s="520"/>
    </row>
    <row r="75" spans="1:32" ht="24" customHeight="1" thickBot="1" x14ac:dyDescent="0.35">
      <c r="A75" s="366"/>
      <c r="B75" s="528" t="s">
        <v>91</v>
      </c>
      <c r="C75" s="1905"/>
      <c r="D75" s="1906"/>
      <c r="E75" s="1906"/>
      <c r="F75" s="1906"/>
      <c r="G75" s="1906"/>
      <c r="H75" s="1906"/>
      <c r="I75" s="1906"/>
      <c r="J75" s="1906"/>
      <c r="K75" s="1906"/>
      <c r="L75" s="1906"/>
      <c r="M75" s="1906"/>
      <c r="N75" s="1906"/>
      <c r="O75" s="1906"/>
      <c r="P75" s="1906"/>
      <c r="Q75" s="1906"/>
      <c r="R75" s="1906"/>
      <c r="S75" s="1906"/>
      <c r="T75" s="1906"/>
      <c r="U75" s="1906"/>
      <c r="V75" s="1906"/>
      <c r="W75" s="1906"/>
      <c r="X75" s="1906"/>
      <c r="Y75" s="1906"/>
      <c r="Z75" s="1906"/>
      <c r="AA75" s="1906"/>
      <c r="AB75" s="1906"/>
      <c r="AC75" s="1907"/>
      <c r="AD75" s="45"/>
      <c r="AE75" s="45"/>
      <c r="AF75" s="520"/>
    </row>
    <row r="76" spans="1:32" ht="54.75" customHeight="1" thickBot="1" x14ac:dyDescent="0.35">
      <c r="A76" s="366"/>
      <c r="B76" s="366"/>
      <c r="C76" s="1908"/>
      <c r="D76" s="1909"/>
      <c r="E76" s="1909"/>
      <c r="F76" s="1909"/>
      <c r="G76" s="1909"/>
      <c r="H76" s="1909"/>
      <c r="I76" s="1909"/>
      <c r="J76" s="1909"/>
      <c r="K76" s="1909"/>
      <c r="L76" s="1909"/>
      <c r="M76" s="1909"/>
      <c r="N76" s="1909"/>
      <c r="O76" s="1909"/>
      <c r="P76" s="1909"/>
      <c r="Q76" s="1909"/>
      <c r="R76" s="1909"/>
      <c r="S76" s="1909"/>
      <c r="T76" s="1909"/>
      <c r="U76" s="1909"/>
      <c r="V76" s="1909"/>
      <c r="W76" s="1909"/>
      <c r="X76" s="1909"/>
      <c r="Y76" s="1909"/>
      <c r="Z76" s="1909"/>
      <c r="AA76" s="1909"/>
      <c r="AB76" s="1909"/>
      <c r="AC76" s="1910"/>
      <c r="AD76" s="45"/>
      <c r="AE76" s="45"/>
      <c r="AF76" s="520"/>
    </row>
    <row r="77" spans="1:32" x14ac:dyDescent="0.3">
      <c r="A77" s="529"/>
      <c r="B77" s="365"/>
      <c r="C77" s="365"/>
      <c r="D77" s="365"/>
      <c r="E77" s="365"/>
      <c r="F77" s="365"/>
      <c r="G77" s="365"/>
      <c r="H77" s="365"/>
      <c r="I77" s="365"/>
      <c r="J77" s="365"/>
      <c r="K77" s="365"/>
      <c r="L77" s="365"/>
      <c r="M77" s="365"/>
      <c r="N77" s="365"/>
      <c r="O77" s="365"/>
      <c r="P77" s="365"/>
      <c r="Q77" s="365"/>
      <c r="R77" s="365"/>
      <c r="S77" s="365"/>
      <c r="T77" s="365"/>
      <c r="U77" s="365"/>
      <c r="V77" s="365"/>
      <c r="W77" s="365"/>
      <c r="X77" s="365"/>
      <c r="Y77" s="365"/>
      <c r="Z77" s="365"/>
      <c r="AA77" s="365"/>
      <c r="AB77" s="365"/>
      <c r="AC77" s="365"/>
      <c r="AD77" s="45"/>
      <c r="AE77" s="45"/>
      <c r="AF77" s="520"/>
    </row>
    <row r="78" spans="1:32" ht="21" x14ac:dyDescent="0.4">
      <c r="A78" s="366"/>
      <c r="B78" s="63" t="s">
        <v>93</v>
      </c>
      <c r="C78" s="366"/>
      <c r="D78" s="526"/>
      <c r="E78" s="526"/>
      <c r="F78" s="526"/>
      <c r="G78" s="526"/>
      <c r="H78" s="526"/>
      <c r="I78" s="526"/>
      <c r="J78" s="526"/>
      <c r="K78" s="526"/>
      <c r="L78" s="526"/>
      <c r="M78" s="526"/>
      <c r="N78" s="526"/>
      <c r="O78" s="526"/>
      <c r="P78" s="526"/>
      <c r="Q78" s="526"/>
      <c r="R78" s="526"/>
      <c r="S78" s="366"/>
      <c r="T78" s="366"/>
      <c r="U78" s="366"/>
      <c r="V78" s="366"/>
      <c r="W78" s="366"/>
      <c r="X78" s="366"/>
      <c r="Y78" s="366"/>
      <c r="Z78" s="366"/>
      <c r="AA78" s="366"/>
      <c r="AB78" s="366"/>
      <c r="AC78" s="366"/>
      <c r="AD78" s="45"/>
      <c r="AE78" s="45"/>
      <c r="AF78" s="520"/>
    </row>
    <row r="79" spans="1:32" ht="19.5" thickBot="1" x14ac:dyDescent="0.35">
      <c r="A79" s="366"/>
      <c r="B79" s="77"/>
      <c r="C79" s="526"/>
      <c r="D79" s="526"/>
      <c r="E79" s="526"/>
      <c r="F79" s="526"/>
      <c r="G79" s="526"/>
      <c r="H79" s="526"/>
      <c r="I79" s="526"/>
      <c r="J79" s="526"/>
      <c r="K79" s="526"/>
      <c r="L79" s="526"/>
      <c r="M79" s="526"/>
      <c r="N79" s="526"/>
      <c r="O79" s="526"/>
      <c r="P79" s="526"/>
      <c r="Q79" s="526"/>
      <c r="R79" s="526"/>
      <c r="S79" s="366"/>
      <c r="T79" s="366"/>
      <c r="U79" s="366"/>
      <c r="V79" s="366"/>
      <c r="W79" s="366"/>
      <c r="X79" s="366"/>
      <c r="Y79" s="366"/>
      <c r="Z79" s="366"/>
      <c r="AA79" s="366"/>
      <c r="AB79" s="366"/>
      <c r="AC79" s="366"/>
      <c r="AD79" s="45"/>
      <c r="AE79" s="45"/>
      <c r="AF79" s="520"/>
    </row>
    <row r="80" spans="1:32" ht="54.75" thickBot="1" x14ac:dyDescent="0.35">
      <c r="A80" s="366"/>
      <c r="B80" s="49" t="s">
        <v>1</v>
      </c>
      <c r="C80" s="78" t="s">
        <v>34</v>
      </c>
      <c r="D80" s="78" t="s">
        <v>94</v>
      </c>
      <c r="E80" s="78" t="s">
        <v>89</v>
      </c>
      <c r="F80" s="78" t="s">
        <v>95</v>
      </c>
      <c r="G80" s="526"/>
      <c r="H80" s="526"/>
      <c r="I80" s="526"/>
      <c r="J80" s="526"/>
      <c r="K80" s="526"/>
      <c r="L80" s="526"/>
      <c r="M80" s="526"/>
      <c r="N80" s="526"/>
      <c r="O80" s="526"/>
      <c r="P80" s="526"/>
      <c r="Q80" s="526"/>
      <c r="R80" s="526"/>
      <c r="S80" s="366"/>
      <c r="T80" s="366"/>
      <c r="U80" s="366"/>
      <c r="V80" s="366"/>
      <c r="W80" s="366"/>
      <c r="X80" s="366"/>
      <c r="Y80" s="366"/>
      <c r="Z80" s="366"/>
      <c r="AA80" s="366"/>
      <c r="AB80" s="366"/>
      <c r="AC80" s="366"/>
      <c r="AD80" s="45"/>
      <c r="AE80" s="45"/>
      <c r="AF80" s="520"/>
    </row>
    <row r="81" spans="1:32" ht="19.5" thickBot="1" x14ac:dyDescent="0.35">
      <c r="A81" s="366"/>
      <c r="B81" s="1672"/>
      <c r="C81" s="1655"/>
      <c r="D81" s="1656"/>
      <c r="E81" s="1655"/>
      <c r="F81" s="1655"/>
      <c r="G81" s="526"/>
      <c r="H81" s="526"/>
      <c r="I81" s="526"/>
      <c r="J81" s="526"/>
      <c r="K81" s="526"/>
      <c r="L81" s="526"/>
      <c r="M81" s="526"/>
      <c r="N81" s="526"/>
      <c r="O81" s="526"/>
      <c r="P81" s="526"/>
      <c r="Q81" s="526"/>
      <c r="R81" s="526"/>
      <c r="S81" s="366"/>
      <c r="T81" s="366"/>
      <c r="U81" s="366"/>
      <c r="V81" s="366"/>
      <c r="W81" s="366"/>
      <c r="X81" s="366"/>
      <c r="Y81" s="366"/>
      <c r="Z81" s="366"/>
      <c r="AA81" s="366"/>
      <c r="AB81" s="366"/>
      <c r="AC81" s="366"/>
      <c r="AD81" s="45"/>
      <c r="AE81" s="45"/>
      <c r="AF81" s="520"/>
    </row>
    <row r="82" spans="1:32" ht="19.5" thickBot="1" x14ac:dyDescent="0.35">
      <c r="A82" s="366"/>
      <c r="B82" s="1672"/>
      <c r="C82" s="1655"/>
      <c r="D82" s="1656"/>
      <c r="E82" s="1655"/>
      <c r="F82" s="1655"/>
      <c r="G82" s="526"/>
      <c r="H82" s="526"/>
      <c r="I82" s="526"/>
      <c r="J82" s="526"/>
      <c r="K82" s="526"/>
      <c r="L82" s="526"/>
      <c r="M82" s="526"/>
      <c r="N82" s="526"/>
      <c r="O82" s="526"/>
      <c r="P82" s="526"/>
      <c r="Q82" s="526"/>
      <c r="R82" s="526"/>
      <c r="S82" s="366"/>
      <c r="T82" s="366"/>
      <c r="U82" s="366"/>
      <c r="V82" s="366"/>
      <c r="W82" s="366"/>
      <c r="X82" s="366"/>
      <c r="Y82" s="366"/>
      <c r="Z82" s="366"/>
      <c r="AA82" s="366"/>
      <c r="AB82" s="366"/>
      <c r="AC82" s="366"/>
      <c r="AD82" s="45"/>
      <c r="AE82" s="45"/>
      <c r="AF82" s="520"/>
    </row>
    <row r="83" spans="1:32" ht="19.5" thickBot="1" x14ac:dyDescent="0.35">
      <c r="A83" s="366"/>
      <c r="B83" s="1672"/>
      <c r="C83" s="1655"/>
      <c r="D83" s="1656"/>
      <c r="E83" s="1655"/>
      <c r="F83" s="1655"/>
      <c r="G83" s="526"/>
      <c r="H83" s="526"/>
      <c r="I83" s="526"/>
      <c r="J83" s="526"/>
      <c r="K83" s="526"/>
      <c r="L83" s="526"/>
      <c r="M83" s="526"/>
      <c r="N83" s="526"/>
      <c r="O83" s="526"/>
      <c r="P83" s="526"/>
      <c r="Q83" s="526"/>
      <c r="R83" s="526"/>
      <c r="S83" s="366"/>
      <c r="T83" s="366"/>
      <c r="U83" s="366"/>
      <c r="V83" s="366"/>
      <c r="W83" s="366"/>
      <c r="X83" s="366"/>
      <c r="Y83" s="366"/>
      <c r="Z83" s="366"/>
      <c r="AA83" s="366"/>
      <c r="AB83" s="366"/>
      <c r="AC83" s="366"/>
      <c r="AD83" s="45"/>
      <c r="AE83" s="45"/>
      <c r="AF83" s="520"/>
    </row>
    <row r="84" spans="1:32" ht="19.5" thickBot="1" x14ac:dyDescent="0.35">
      <c r="A84" s="366"/>
      <c r="B84" s="1672"/>
      <c r="C84" s="1655"/>
      <c r="D84" s="1656"/>
      <c r="E84" s="1655"/>
      <c r="F84" s="1655"/>
      <c r="G84" s="526"/>
      <c r="H84" s="526"/>
      <c r="I84" s="526"/>
      <c r="J84" s="526"/>
      <c r="K84" s="526"/>
      <c r="L84" s="526"/>
      <c r="M84" s="526"/>
      <c r="N84" s="526"/>
      <c r="O84" s="526"/>
      <c r="P84" s="526"/>
      <c r="Q84" s="526"/>
      <c r="R84" s="526"/>
      <c r="S84" s="366"/>
      <c r="T84" s="366"/>
      <c r="U84" s="366"/>
      <c r="V84" s="366"/>
      <c r="W84" s="366"/>
      <c r="X84" s="366"/>
      <c r="Y84" s="366"/>
      <c r="Z84" s="366"/>
      <c r="AA84" s="366"/>
      <c r="AB84" s="366"/>
      <c r="AC84" s="366"/>
      <c r="AD84" s="45"/>
      <c r="AE84" s="45"/>
      <c r="AF84" s="520"/>
    </row>
    <row r="85" spans="1:32" ht="19.5" thickBot="1" x14ac:dyDescent="0.35">
      <c r="A85" s="366"/>
      <c r="B85" s="1672"/>
      <c r="C85" s="1655"/>
      <c r="D85" s="1656"/>
      <c r="E85" s="1655"/>
      <c r="F85" s="1655"/>
      <c r="G85" s="526"/>
      <c r="H85" s="526"/>
      <c r="I85" s="526"/>
      <c r="J85" s="526"/>
      <c r="K85" s="526"/>
      <c r="L85" s="526"/>
      <c r="M85" s="526"/>
      <c r="N85" s="526"/>
      <c r="O85" s="526"/>
      <c r="P85" s="526"/>
      <c r="Q85" s="526"/>
      <c r="R85" s="526"/>
      <c r="S85" s="366"/>
      <c r="T85" s="366"/>
      <c r="U85" s="366"/>
      <c r="V85" s="366"/>
      <c r="W85" s="366"/>
      <c r="X85" s="366"/>
      <c r="Y85" s="366"/>
      <c r="Z85" s="366"/>
      <c r="AA85" s="366"/>
      <c r="AB85" s="366"/>
      <c r="AC85" s="366"/>
      <c r="AD85" s="45"/>
      <c r="AE85" s="45"/>
      <c r="AF85" s="520"/>
    </row>
    <row r="86" spans="1:32" ht="19.5" thickBot="1" x14ac:dyDescent="0.35">
      <c r="A86" s="366"/>
      <c r="B86" s="1672"/>
      <c r="C86" s="1655"/>
      <c r="D86" s="1656"/>
      <c r="E86" s="1655"/>
      <c r="F86" s="1655"/>
      <c r="G86" s="526"/>
      <c r="H86" s="526"/>
      <c r="I86" s="526"/>
      <c r="J86" s="526"/>
      <c r="K86" s="526"/>
      <c r="L86" s="526"/>
      <c r="M86" s="526"/>
      <c r="N86" s="526"/>
      <c r="O86" s="526"/>
      <c r="P86" s="526"/>
      <c r="Q86" s="526"/>
      <c r="R86" s="526"/>
      <c r="S86" s="366"/>
      <c r="T86" s="366"/>
      <c r="U86" s="366"/>
      <c r="V86" s="366"/>
      <c r="W86" s="366"/>
      <c r="X86" s="366"/>
      <c r="Y86" s="366"/>
      <c r="Z86" s="366"/>
      <c r="AA86" s="366"/>
      <c r="AB86" s="366"/>
      <c r="AC86" s="366"/>
      <c r="AD86" s="45"/>
      <c r="AE86" s="45"/>
      <c r="AF86" s="520"/>
    </row>
    <row r="87" spans="1:32" ht="19.5" thickBot="1" x14ac:dyDescent="0.35">
      <c r="A87" s="366"/>
      <c r="B87" s="1672"/>
      <c r="C87" s="1655"/>
      <c r="D87" s="1656"/>
      <c r="E87" s="1655"/>
      <c r="F87" s="1655"/>
      <c r="G87" s="526"/>
      <c r="H87" s="526"/>
      <c r="I87" s="526"/>
      <c r="J87" s="526"/>
      <c r="K87" s="526"/>
      <c r="L87" s="526"/>
      <c r="M87" s="526"/>
      <c r="N87" s="526"/>
      <c r="O87" s="526"/>
      <c r="P87" s="526"/>
      <c r="Q87" s="526"/>
      <c r="R87" s="526"/>
      <c r="S87" s="366"/>
      <c r="T87" s="366"/>
      <c r="U87" s="366"/>
      <c r="V87" s="366"/>
      <c r="W87" s="366"/>
      <c r="X87" s="366"/>
      <c r="Y87" s="366"/>
      <c r="Z87" s="366"/>
      <c r="AA87" s="366"/>
      <c r="AB87" s="366"/>
      <c r="AC87" s="366"/>
      <c r="AD87" s="45"/>
      <c r="AE87" s="45"/>
      <c r="AF87" s="520"/>
    </row>
    <row r="88" spans="1:32" ht="19.5" thickBot="1" x14ac:dyDescent="0.35">
      <c r="A88" s="366"/>
      <c r="B88" s="1672"/>
      <c r="C88" s="1655"/>
      <c r="D88" s="1656"/>
      <c r="E88" s="1655"/>
      <c r="F88" s="1655"/>
      <c r="G88" s="526"/>
      <c r="H88" s="526"/>
      <c r="I88" s="526"/>
      <c r="J88" s="526"/>
      <c r="K88" s="526"/>
      <c r="L88" s="526"/>
      <c r="M88" s="526"/>
      <c r="N88" s="526"/>
      <c r="O88" s="526"/>
      <c r="P88" s="526"/>
      <c r="Q88" s="526"/>
      <c r="R88" s="526"/>
      <c r="S88" s="366"/>
      <c r="T88" s="366"/>
      <c r="U88" s="366"/>
      <c r="V88" s="366"/>
      <c r="W88" s="366"/>
      <c r="X88" s="366"/>
      <c r="Y88" s="366"/>
      <c r="Z88" s="366"/>
      <c r="AA88" s="366"/>
      <c r="AB88" s="366"/>
      <c r="AC88" s="366"/>
      <c r="AD88" s="45"/>
      <c r="AE88" s="45"/>
      <c r="AF88" s="520"/>
    </row>
    <row r="89" spans="1:32" ht="19.5" thickBot="1" x14ac:dyDescent="0.35">
      <c r="A89" s="366"/>
      <c r="B89" s="1672"/>
      <c r="C89" s="1655"/>
      <c r="D89" s="1656"/>
      <c r="E89" s="1655"/>
      <c r="F89" s="1655"/>
      <c r="G89" s="526"/>
      <c r="H89" s="526"/>
      <c r="I89" s="526"/>
      <c r="J89" s="526"/>
      <c r="K89" s="526"/>
      <c r="L89" s="526"/>
      <c r="M89" s="526"/>
      <c r="N89" s="526"/>
      <c r="O89" s="526"/>
      <c r="P89" s="526"/>
      <c r="Q89" s="526"/>
      <c r="R89" s="526"/>
      <c r="S89" s="366"/>
      <c r="T89" s="366"/>
      <c r="U89" s="366"/>
      <c r="V89" s="366"/>
      <c r="W89" s="366"/>
      <c r="X89" s="366"/>
      <c r="Y89" s="366"/>
      <c r="Z89" s="366"/>
      <c r="AA89" s="366"/>
      <c r="AB89" s="366"/>
      <c r="AC89" s="366"/>
      <c r="AD89" s="45"/>
      <c r="AE89" s="45"/>
      <c r="AF89" s="520"/>
    </row>
    <row r="90" spans="1:32" ht="19.5" thickBot="1" x14ac:dyDescent="0.35">
      <c r="A90" s="366"/>
      <c r="B90" s="1672"/>
      <c r="C90" s="1655"/>
      <c r="D90" s="1656"/>
      <c r="E90" s="1655"/>
      <c r="F90" s="1655"/>
      <c r="G90" s="526"/>
      <c r="H90" s="526"/>
      <c r="I90" s="526"/>
      <c r="J90" s="526"/>
      <c r="K90" s="526"/>
      <c r="L90" s="526"/>
      <c r="M90" s="526"/>
      <c r="N90" s="526"/>
      <c r="O90" s="526"/>
      <c r="P90" s="526"/>
      <c r="Q90" s="526"/>
      <c r="R90" s="526"/>
      <c r="S90" s="366"/>
      <c r="T90" s="366"/>
      <c r="U90" s="366"/>
      <c r="V90" s="366"/>
      <c r="W90" s="366"/>
      <c r="X90" s="366"/>
      <c r="Y90" s="366"/>
      <c r="Z90" s="366"/>
      <c r="AA90" s="366"/>
      <c r="AB90" s="366"/>
      <c r="AC90" s="366"/>
      <c r="AD90" s="45"/>
      <c r="AE90" s="45"/>
      <c r="AF90" s="520"/>
    </row>
    <row r="91" spans="1:32" ht="19.5" thickBot="1" x14ac:dyDescent="0.35">
      <c r="A91" s="366"/>
      <c r="B91" s="1672"/>
      <c r="C91" s="1655"/>
      <c r="D91" s="1656"/>
      <c r="E91" s="1655"/>
      <c r="F91" s="1655"/>
      <c r="G91" s="526"/>
      <c r="H91" s="526"/>
      <c r="I91" s="526"/>
      <c r="J91" s="526"/>
      <c r="K91" s="526"/>
      <c r="L91" s="526"/>
      <c r="M91" s="526"/>
      <c r="N91" s="526"/>
      <c r="O91" s="526"/>
      <c r="P91" s="526"/>
      <c r="Q91" s="526"/>
      <c r="R91" s="526"/>
      <c r="S91" s="366"/>
      <c r="T91" s="366"/>
      <c r="U91" s="366"/>
      <c r="V91" s="366"/>
      <c r="W91" s="366"/>
      <c r="X91" s="366"/>
      <c r="Y91" s="366"/>
      <c r="Z91" s="366"/>
      <c r="AA91" s="366"/>
      <c r="AB91" s="366"/>
      <c r="AC91" s="366"/>
      <c r="AD91" s="45"/>
      <c r="AE91" s="45"/>
      <c r="AF91" s="520"/>
    </row>
    <row r="92" spans="1:32" ht="19.5" thickBot="1" x14ac:dyDescent="0.35">
      <c r="A92" s="366"/>
      <c r="B92" s="1672"/>
      <c r="C92" s="1655"/>
      <c r="D92" s="1656"/>
      <c r="E92" s="1655"/>
      <c r="F92" s="1655"/>
      <c r="G92" s="526"/>
      <c r="H92" s="526"/>
      <c r="I92" s="526"/>
      <c r="J92" s="526"/>
      <c r="K92" s="526"/>
      <c r="L92" s="526"/>
      <c r="M92" s="526"/>
      <c r="N92" s="526"/>
      <c r="O92" s="526"/>
      <c r="P92" s="526"/>
      <c r="Q92" s="526"/>
      <c r="R92" s="526"/>
      <c r="S92" s="366"/>
      <c r="T92" s="366"/>
      <c r="U92" s="366"/>
      <c r="V92" s="366"/>
      <c r="W92" s="366"/>
      <c r="X92" s="366"/>
      <c r="Y92" s="366"/>
      <c r="Z92" s="366"/>
      <c r="AA92" s="366"/>
      <c r="AB92" s="366"/>
      <c r="AC92" s="366"/>
      <c r="AD92" s="45"/>
      <c r="AE92" s="45"/>
      <c r="AF92" s="520"/>
    </row>
    <row r="93" spans="1:32" ht="19.5" thickBot="1" x14ac:dyDescent="0.35">
      <c r="A93" s="366"/>
      <c r="B93" s="1672"/>
      <c r="C93" s="1655"/>
      <c r="D93" s="1656"/>
      <c r="E93" s="1655"/>
      <c r="F93" s="1655"/>
      <c r="G93" s="526"/>
      <c r="H93" s="526"/>
      <c r="I93" s="526"/>
      <c r="J93" s="526"/>
      <c r="K93" s="526"/>
      <c r="L93" s="526"/>
      <c r="M93" s="526"/>
      <c r="N93" s="526"/>
      <c r="O93" s="526"/>
      <c r="P93" s="526"/>
      <c r="Q93" s="526"/>
      <c r="R93" s="526"/>
      <c r="S93" s="366"/>
      <c r="T93" s="366"/>
      <c r="U93" s="366"/>
      <c r="V93" s="366"/>
      <c r="W93" s="366"/>
      <c r="X93" s="366"/>
      <c r="Y93" s="366"/>
      <c r="Z93" s="366"/>
      <c r="AA93" s="366"/>
      <c r="AB93" s="366"/>
      <c r="AC93" s="366"/>
      <c r="AD93" s="45"/>
      <c r="AE93" s="45"/>
      <c r="AF93" s="520"/>
    </row>
    <row r="94" spans="1:32" ht="19.5" thickBot="1" x14ac:dyDescent="0.35">
      <c r="A94" s="366"/>
      <c r="B94" s="1672"/>
      <c r="C94" s="1655"/>
      <c r="D94" s="1656"/>
      <c r="E94" s="1655"/>
      <c r="F94" s="1655"/>
      <c r="G94" s="526"/>
      <c r="H94" s="526"/>
      <c r="I94" s="526"/>
      <c r="J94" s="526"/>
      <c r="K94" s="526"/>
      <c r="L94" s="526"/>
      <c r="M94" s="526"/>
      <c r="N94" s="526"/>
      <c r="O94" s="526"/>
      <c r="P94" s="526"/>
      <c r="Q94" s="526"/>
      <c r="R94" s="526"/>
      <c r="S94" s="366"/>
      <c r="T94" s="366"/>
      <c r="U94" s="366"/>
      <c r="V94" s="366"/>
      <c r="W94" s="366"/>
      <c r="X94" s="366"/>
      <c r="Y94" s="366"/>
      <c r="Z94" s="366"/>
      <c r="AA94" s="366"/>
      <c r="AB94" s="366"/>
      <c r="AC94" s="366"/>
      <c r="AD94" s="45"/>
      <c r="AE94" s="45"/>
      <c r="AF94" s="520"/>
    </row>
    <row r="95" spans="1:32" ht="19.5" thickBot="1" x14ac:dyDescent="0.35">
      <c r="A95" s="366"/>
      <c r="B95" s="1672"/>
      <c r="C95" s="1655"/>
      <c r="D95" s="1656"/>
      <c r="E95" s="1655"/>
      <c r="F95" s="1655"/>
      <c r="G95" s="526"/>
      <c r="H95" s="526"/>
      <c r="I95" s="526"/>
      <c r="J95" s="526"/>
      <c r="K95" s="526"/>
      <c r="L95" s="526"/>
      <c r="M95" s="526"/>
      <c r="N95" s="526"/>
      <c r="O95" s="526"/>
      <c r="P95" s="526"/>
      <c r="Q95" s="526"/>
      <c r="R95" s="526"/>
      <c r="S95" s="366"/>
      <c r="T95" s="366"/>
      <c r="U95" s="366"/>
      <c r="V95" s="366"/>
      <c r="W95" s="366"/>
      <c r="X95" s="366"/>
      <c r="Y95" s="366"/>
      <c r="Z95" s="366"/>
      <c r="AA95" s="366"/>
      <c r="AB95" s="366"/>
      <c r="AC95" s="366"/>
      <c r="AD95" s="45"/>
      <c r="AE95" s="45"/>
      <c r="AF95" s="520"/>
    </row>
    <row r="96" spans="1:32" ht="19.5" thickBot="1" x14ac:dyDescent="0.35">
      <c r="A96" s="366"/>
      <c r="B96" s="1672"/>
      <c r="C96" s="1655"/>
      <c r="D96" s="1656"/>
      <c r="E96" s="1655"/>
      <c r="F96" s="1655"/>
      <c r="G96" s="526"/>
      <c r="H96" s="526"/>
      <c r="I96" s="526"/>
      <c r="J96" s="526"/>
      <c r="K96" s="526"/>
      <c r="L96" s="526"/>
      <c r="M96" s="526"/>
      <c r="N96" s="526"/>
      <c r="O96" s="526"/>
      <c r="P96" s="526"/>
      <c r="Q96" s="526"/>
      <c r="R96" s="526"/>
      <c r="S96" s="366"/>
      <c r="T96" s="366"/>
      <c r="U96" s="366"/>
      <c r="V96" s="366"/>
      <c r="W96" s="366"/>
      <c r="X96" s="366"/>
      <c r="Y96" s="366"/>
      <c r="Z96" s="366"/>
      <c r="AA96" s="366"/>
      <c r="AB96" s="366"/>
      <c r="AC96" s="366"/>
      <c r="AD96" s="45"/>
      <c r="AE96" s="45"/>
      <c r="AF96" s="520"/>
    </row>
    <row r="97" spans="1:32" ht="19.5" thickBot="1" x14ac:dyDescent="0.35">
      <c r="A97" s="366"/>
      <c r="B97" s="1672"/>
      <c r="C97" s="1655"/>
      <c r="D97" s="1656"/>
      <c r="E97" s="1655"/>
      <c r="F97" s="1655"/>
      <c r="G97" s="526"/>
      <c r="H97" s="526"/>
      <c r="I97" s="526"/>
      <c r="J97" s="526"/>
      <c r="K97" s="526"/>
      <c r="L97" s="526"/>
      <c r="M97" s="526"/>
      <c r="N97" s="526"/>
      <c r="O97" s="526"/>
      <c r="P97" s="526"/>
      <c r="Q97" s="526"/>
      <c r="R97" s="526"/>
      <c r="S97" s="366"/>
      <c r="T97" s="366"/>
      <c r="U97" s="366"/>
      <c r="V97" s="366"/>
      <c r="W97" s="366"/>
      <c r="X97" s="366"/>
      <c r="Y97" s="366"/>
      <c r="Z97" s="366"/>
      <c r="AA97" s="366"/>
      <c r="AB97" s="366"/>
      <c r="AC97" s="366"/>
      <c r="AD97" s="45"/>
      <c r="AE97" s="45"/>
      <c r="AF97" s="520"/>
    </row>
    <row r="98" spans="1:32" ht="19.5" thickBot="1" x14ac:dyDescent="0.35">
      <c r="A98" s="366"/>
      <c r="B98" s="1672"/>
      <c r="C98" s="1655"/>
      <c r="D98" s="1656"/>
      <c r="E98" s="1655"/>
      <c r="F98" s="1655"/>
      <c r="G98" s="526"/>
      <c r="H98" s="526"/>
      <c r="I98" s="526"/>
      <c r="J98" s="526"/>
      <c r="K98" s="526"/>
      <c r="L98" s="526"/>
      <c r="M98" s="526"/>
      <c r="N98" s="526"/>
      <c r="O98" s="526"/>
      <c r="P98" s="526"/>
      <c r="Q98" s="526"/>
      <c r="R98" s="526"/>
      <c r="S98" s="366"/>
      <c r="T98" s="366"/>
      <c r="U98" s="366"/>
      <c r="V98" s="366"/>
      <c r="W98" s="366"/>
      <c r="X98" s="366"/>
      <c r="Y98" s="366"/>
      <c r="Z98" s="366"/>
      <c r="AA98" s="366"/>
      <c r="AB98" s="366"/>
      <c r="AC98" s="366"/>
      <c r="AD98" s="45"/>
      <c r="AE98" s="45"/>
      <c r="AF98" s="520"/>
    </row>
    <row r="99" spans="1:32" ht="19.5" thickBot="1" x14ac:dyDescent="0.35">
      <c r="A99" s="366"/>
      <c r="B99" s="1672"/>
      <c r="C99" s="1655"/>
      <c r="D99" s="1656"/>
      <c r="E99" s="1655"/>
      <c r="F99" s="1655"/>
      <c r="G99" s="526"/>
      <c r="H99" s="526"/>
      <c r="I99" s="526"/>
      <c r="J99" s="526"/>
      <c r="K99" s="526"/>
      <c r="L99" s="526"/>
      <c r="M99" s="526"/>
      <c r="N99" s="526"/>
      <c r="O99" s="526"/>
      <c r="P99" s="526"/>
      <c r="Q99" s="526"/>
      <c r="R99" s="526"/>
      <c r="S99" s="366"/>
      <c r="T99" s="366"/>
      <c r="U99" s="366"/>
      <c r="V99" s="366"/>
      <c r="W99" s="366"/>
      <c r="X99" s="366"/>
      <c r="Y99" s="366"/>
      <c r="Z99" s="366"/>
      <c r="AA99" s="366"/>
      <c r="AB99" s="366"/>
      <c r="AC99" s="366"/>
      <c r="AD99" s="45"/>
      <c r="AE99" s="45"/>
      <c r="AF99" s="520"/>
    </row>
    <row r="100" spans="1:32" ht="19.5" thickBot="1" x14ac:dyDescent="0.35">
      <c r="A100" s="366"/>
      <c r="B100" s="1672"/>
      <c r="C100" s="1655"/>
      <c r="D100" s="1656"/>
      <c r="E100" s="1655"/>
      <c r="F100" s="1655"/>
      <c r="G100" s="526"/>
      <c r="H100" s="526"/>
      <c r="I100" s="526"/>
      <c r="J100" s="526"/>
      <c r="K100" s="526"/>
      <c r="L100" s="526"/>
      <c r="M100" s="526"/>
      <c r="N100" s="526"/>
      <c r="O100" s="526"/>
      <c r="P100" s="526"/>
      <c r="Q100" s="526"/>
      <c r="R100" s="526"/>
      <c r="S100" s="366"/>
      <c r="T100" s="366"/>
      <c r="U100" s="366"/>
      <c r="V100" s="366"/>
      <c r="W100" s="366"/>
      <c r="X100" s="366"/>
      <c r="Y100" s="366"/>
      <c r="Z100" s="366"/>
      <c r="AA100" s="366"/>
      <c r="AB100" s="366"/>
      <c r="AC100" s="366"/>
      <c r="AD100" s="45"/>
      <c r="AE100" s="45"/>
      <c r="AF100" s="520"/>
    </row>
    <row r="101" spans="1:32" ht="19.5" thickBot="1" x14ac:dyDescent="0.35">
      <c r="A101" s="366"/>
      <c r="B101" s="1672"/>
      <c r="C101" s="1655"/>
      <c r="D101" s="1656"/>
      <c r="E101" s="1655"/>
      <c r="F101" s="1655"/>
      <c r="G101" s="526"/>
      <c r="H101" s="526"/>
      <c r="I101" s="526"/>
      <c r="J101" s="526"/>
      <c r="K101" s="526"/>
      <c r="L101" s="526"/>
      <c r="M101" s="526"/>
      <c r="N101" s="526"/>
      <c r="O101" s="526"/>
      <c r="P101" s="526"/>
      <c r="Q101" s="526"/>
      <c r="R101" s="526"/>
      <c r="S101" s="366"/>
      <c r="T101" s="366"/>
      <c r="U101" s="366"/>
      <c r="V101" s="366"/>
      <c r="W101" s="366"/>
      <c r="X101" s="366"/>
      <c r="Y101" s="366"/>
      <c r="Z101" s="366"/>
      <c r="AA101" s="366"/>
      <c r="AB101" s="366"/>
      <c r="AC101" s="366"/>
      <c r="AD101" s="45"/>
      <c r="AE101" s="45"/>
      <c r="AF101" s="520"/>
    </row>
    <row r="102" spans="1:32" ht="19.5" thickBot="1" x14ac:dyDescent="0.35">
      <c r="A102" s="366"/>
      <c r="B102" s="1672"/>
      <c r="C102" s="1655"/>
      <c r="D102" s="1656"/>
      <c r="E102" s="1655"/>
      <c r="F102" s="1655"/>
      <c r="G102" s="526"/>
      <c r="H102" s="526"/>
      <c r="I102" s="526"/>
      <c r="J102" s="526"/>
      <c r="K102" s="526"/>
      <c r="L102" s="526"/>
      <c r="M102" s="526"/>
      <c r="N102" s="526"/>
      <c r="O102" s="526"/>
      <c r="P102" s="526"/>
      <c r="Q102" s="526"/>
      <c r="R102" s="526"/>
      <c r="S102" s="366"/>
      <c r="T102" s="366"/>
      <c r="U102" s="366"/>
      <c r="V102" s="366"/>
      <c r="W102" s="366"/>
      <c r="X102" s="366"/>
      <c r="Y102" s="366"/>
      <c r="Z102" s="366"/>
      <c r="AA102" s="366"/>
      <c r="AB102" s="366"/>
      <c r="AC102" s="366"/>
      <c r="AD102" s="45"/>
      <c r="AE102" s="45"/>
      <c r="AF102" s="520"/>
    </row>
    <row r="103" spans="1:32" ht="19.5" thickBot="1" x14ac:dyDescent="0.35">
      <c r="A103" s="366"/>
      <c r="B103" s="1672"/>
      <c r="C103" s="1655"/>
      <c r="D103" s="1656"/>
      <c r="E103" s="1655"/>
      <c r="F103" s="1655"/>
      <c r="G103" s="526"/>
      <c r="H103" s="526"/>
      <c r="I103" s="526"/>
      <c r="J103" s="526"/>
      <c r="K103" s="526"/>
      <c r="L103" s="526"/>
      <c r="M103" s="526"/>
      <c r="N103" s="526"/>
      <c r="O103" s="526"/>
      <c r="P103" s="526"/>
      <c r="Q103" s="526"/>
      <c r="R103" s="526"/>
      <c r="S103" s="366"/>
      <c r="T103" s="366"/>
      <c r="U103" s="366"/>
      <c r="V103" s="366"/>
      <c r="W103" s="366"/>
      <c r="X103" s="366"/>
      <c r="Y103" s="366"/>
      <c r="Z103" s="366"/>
      <c r="AA103" s="366"/>
      <c r="AB103" s="366"/>
      <c r="AC103" s="366"/>
      <c r="AD103" s="45"/>
      <c r="AE103" s="45"/>
      <c r="AF103" s="520"/>
    </row>
    <row r="104" spans="1:32" ht="19.5" thickBot="1" x14ac:dyDescent="0.35">
      <c r="A104" s="366"/>
      <c r="B104" s="1672"/>
      <c r="C104" s="1655"/>
      <c r="D104" s="1656"/>
      <c r="E104" s="1655"/>
      <c r="F104" s="1655"/>
      <c r="G104" s="526"/>
      <c r="H104" s="526"/>
      <c r="I104" s="526"/>
      <c r="J104" s="526"/>
      <c r="K104" s="526"/>
      <c r="L104" s="526"/>
      <c r="M104" s="526"/>
      <c r="N104" s="526"/>
      <c r="O104" s="526"/>
      <c r="P104" s="526"/>
      <c r="Q104" s="526"/>
      <c r="R104" s="526"/>
      <c r="S104" s="366"/>
      <c r="T104" s="366"/>
      <c r="U104" s="366"/>
      <c r="V104" s="366"/>
      <c r="W104" s="366"/>
      <c r="X104" s="366"/>
      <c r="Y104" s="366"/>
      <c r="Z104" s="366"/>
      <c r="AA104" s="366"/>
      <c r="AB104" s="366"/>
      <c r="AC104" s="366"/>
      <c r="AD104" s="45"/>
      <c r="AE104" s="45"/>
      <c r="AF104" s="520"/>
    </row>
    <row r="105" spans="1:32" ht="19.5" thickBot="1" x14ac:dyDescent="0.35">
      <c r="A105" s="366"/>
      <c r="B105" s="1672"/>
      <c r="C105" s="1655"/>
      <c r="D105" s="1656"/>
      <c r="E105" s="1655"/>
      <c r="F105" s="1655"/>
      <c r="G105" s="526"/>
      <c r="H105" s="526"/>
      <c r="I105" s="526"/>
      <c r="J105" s="526"/>
      <c r="K105" s="526"/>
      <c r="L105" s="526"/>
      <c r="M105" s="526"/>
      <c r="N105" s="526"/>
      <c r="O105" s="526"/>
      <c r="P105" s="526"/>
      <c r="Q105" s="526"/>
      <c r="R105" s="526"/>
      <c r="S105" s="366"/>
      <c r="T105" s="366"/>
      <c r="U105" s="366"/>
      <c r="V105" s="366"/>
      <c r="W105" s="366"/>
      <c r="X105" s="366"/>
      <c r="Y105" s="366"/>
      <c r="Z105" s="366"/>
      <c r="AA105" s="366"/>
      <c r="AB105" s="366"/>
      <c r="AC105" s="366"/>
      <c r="AD105" s="45"/>
      <c r="AE105" s="45"/>
      <c r="AF105" s="520"/>
    </row>
    <row r="106" spans="1:32" ht="19.5" thickBot="1" x14ac:dyDescent="0.35">
      <c r="A106" s="366"/>
      <c r="B106" s="1672"/>
      <c r="C106" s="1655"/>
      <c r="D106" s="1656"/>
      <c r="E106" s="1655"/>
      <c r="F106" s="1655"/>
      <c r="G106" s="526"/>
      <c r="H106" s="526"/>
      <c r="I106" s="526"/>
      <c r="J106" s="526"/>
      <c r="K106" s="526"/>
      <c r="L106" s="526"/>
      <c r="M106" s="526"/>
      <c r="N106" s="526"/>
      <c r="O106" s="526"/>
      <c r="P106" s="526"/>
      <c r="Q106" s="526"/>
      <c r="R106" s="526"/>
      <c r="S106" s="366"/>
      <c r="T106" s="366"/>
      <c r="U106" s="366"/>
      <c r="V106" s="366"/>
      <c r="W106" s="366"/>
      <c r="X106" s="366"/>
      <c r="Y106" s="366"/>
      <c r="Z106" s="366"/>
      <c r="AA106" s="366"/>
      <c r="AB106" s="366"/>
      <c r="AC106" s="366"/>
      <c r="AD106" s="45"/>
      <c r="AE106" s="45"/>
      <c r="AF106" s="520"/>
    </row>
    <row r="107" spans="1:32" ht="19.5" thickBot="1" x14ac:dyDescent="0.35">
      <c r="A107" s="366"/>
      <c r="B107" s="1672"/>
      <c r="C107" s="1655"/>
      <c r="D107" s="1656"/>
      <c r="E107" s="1655"/>
      <c r="F107" s="1655"/>
      <c r="G107" s="526"/>
      <c r="H107" s="526"/>
      <c r="I107" s="526"/>
      <c r="J107" s="526"/>
      <c r="K107" s="526"/>
      <c r="L107" s="526"/>
      <c r="M107" s="526"/>
      <c r="N107" s="526"/>
      <c r="O107" s="526"/>
      <c r="P107" s="526"/>
      <c r="Q107" s="526"/>
      <c r="R107" s="526"/>
      <c r="S107" s="366"/>
      <c r="T107" s="366"/>
      <c r="U107" s="366"/>
      <c r="V107" s="366"/>
      <c r="W107" s="366"/>
      <c r="X107" s="366"/>
      <c r="Y107" s="366"/>
      <c r="Z107" s="366"/>
      <c r="AA107" s="366"/>
      <c r="AB107" s="366"/>
      <c r="AC107" s="366"/>
      <c r="AD107" s="45"/>
      <c r="AE107" s="45"/>
      <c r="AF107" s="520"/>
    </row>
    <row r="108" spans="1:32" ht="19.5" thickBot="1" x14ac:dyDescent="0.35">
      <c r="A108" s="366"/>
      <c r="B108" s="1672"/>
      <c r="C108" s="1655"/>
      <c r="D108" s="1656"/>
      <c r="E108" s="1655"/>
      <c r="F108" s="1655"/>
      <c r="G108" s="526"/>
      <c r="H108" s="526"/>
      <c r="I108" s="526"/>
      <c r="J108" s="526"/>
      <c r="K108" s="526"/>
      <c r="L108" s="526"/>
      <c r="M108" s="526"/>
      <c r="N108" s="526"/>
      <c r="O108" s="526"/>
      <c r="P108" s="526"/>
      <c r="Q108" s="526"/>
      <c r="R108" s="526"/>
      <c r="S108" s="366"/>
      <c r="T108" s="366"/>
      <c r="U108" s="366"/>
      <c r="V108" s="366"/>
      <c r="W108" s="366"/>
      <c r="X108" s="366"/>
      <c r="Y108" s="366"/>
      <c r="Z108" s="366"/>
      <c r="AA108" s="366"/>
      <c r="AB108" s="366"/>
      <c r="AC108" s="366"/>
      <c r="AD108" s="45"/>
      <c r="AE108" s="45"/>
      <c r="AF108" s="520"/>
    </row>
    <row r="109" spans="1:32" ht="19.5" thickBot="1" x14ac:dyDescent="0.35">
      <c r="A109" s="366"/>
      <c r="B109" s="1672"/>
      <c r="C109" s="1655"/>
      <c r="D109" s="1656"/>
      <c r="E109" s="1655"/>
      <c r="F109" s="1655"/>
      <c r="G109" s="526"/>
      <c r="H109" s="526"/>
      <c r="I109" s="526"/>
      <c r="J109" s="526"/>
      <c r="K109" s="526"/>
      <c r="L109" s="526"/>
      <c r="M109" s="526"/>
      <c r="N109" s="526"/>
      <c r="O109" s="526"/>
      <c r="P109" s="526"/>
      <c r="Q109" s="526"/>
      <c r="R109" s="526"/>
      <c r="S109" s="366"/>
      <c r="T109" s="366"/>
      <c r="U109" s="366"/>
      <c r="V109" s="366"/>
      <c r="W109" s="366"/>
      <c r="X109" s="366"/>
      <c r="Y109" s="366"/>
      <c r="Z109" s="366"/>
      <c r="AA109" s="366"/>
      <c r="AB109" s="366"/>
      <c r="AC109" s="366"/>
      <c r="AD109" s="45"/>
      <c r="AE109" s="45"/>
      <c r="AF109" s="520"/>
    </row>
    <row r="110" spans="1:32" ht="40.5" customHeight="1" thickBot="1" x14ac:dyDescent="0.35">
      <c r="A110" s="366"/>
      <c r="B110" s="946" t="s">
        <v>1</v>
      </c>
      <c r="C110" s="946" t="s">
        <v>34</v>
      </c>
      <c r="D110" s="946" t="s">
        <v>94</v>
      </c>
      <c r="E110" s="946" t="s">
        <v>89</v>
      </c>
      <c r="F110" s="946" t="s">
        <v>95</v>
      </c>
      <c r="G110" s="526"/>
      <c r="H110" s="526"/>
      <c r="I110" s="526"/>
      <c r="J110" s="526"/>
      <c r="K110" s="526"/>
      <c r="L110" s="526"/>
      <c r="M110" s="526"/>
      <c r="N110" s="526"/>
      <c r="O110" s="526"/>
      <c r="P110" s="526"/>
      <c r="Q110" s="526"/>
      <c r="R110" s="526"/>
      <c r="S110" s="366"/>
      <c r="T110" s="366"/>
      <c r="U110" s="366"/>
      <c r="V110" s="366"/>
      <c r="W110" s="366"/>
      <c r="X110" s="366"/>
      <c r="Y110" s="366"/>
      <c r="Z110" s="366"/>
      <c r="AA110" s="366"/>
      <c r="AB110" s="366"/>
      <c r="AC110" s="366"/>
      <c r="AD110" s="45"/>
      <c r="AE110" s="45"/>
      <c r="AF110" s="520"/>
    </row>
    <row r="111" spans="1:32" ht="19.5" thickBot="1" x14ac:dyDescent="0.35">
      <c r="A111" s="366"/>
      <c r="B111" s="1672"/>
      <c r="C111" s="1655"/>
      <c r="D111" s="1656"/>
      <c r="E111" s="1655"/>
      <c r="F111" s="1655"/>
      <c r="G111" s="526"/>
      <c r="H111" s="526"/>
      <c r="I111" s="526"/>
      <c r="J111" s="526"/>
      <c r="K111" s="526"/>
      <c r="L111" s="526"/>
      <c r="M111" s="526"/>
      <c r="N111" s="526"/>
      <c r="O111" s="526"/>
      <c r="P111" s="526"/>
      <c r="Q111" s="526"/>
      <c r="R111" s="526"/>
      <c r="S111" s="366"/>
      <c r="T111" s="366"/>
      <c r="U111" s="366"/>
      <c r="V111" s="366"/>
      <c r="W111" s="366"/>
      <c r="X111" s="366"/>
      <c r="Y111" s="366"/>
      <c r="Z111" s="366"/>
      <c r="AA111" s="366"/>
      <c r="AB111" s="366"/>
      <c r="AC111" s="366"/>
      <c r="AD111" s="45"/>
      <c r="AE111" s="45"/>
      <c r="AF111" s="520"/>
    </row>
    <row r="112" spans="1:32" ht="19.5" thickBot="1" x14ac:dyDescent="0.35">
      <c r="A112" s="366"/>
      <c r="B112" s="1672"/>
      <c r="C112" s="1655"/>
      <c r="D112" s="1656"/>
      <c r="E112" s="1655"/>
      <c r="F112" s="1655"/>
      <c r="G112" s="526"/>
      <c r="H112" s="526"/>
      <c r="I112" s="526"/>
      <c r="J112" s="526"/>
      <c r="K112" s="526"/>
      <c r="L112" s="526"/>
      <c r="M112" s="526"/>
      <c r="N112" s="526"/>
      <c r="O112" s="526"/>
      <c r="P112" s="526"/>
      <c r="Q112" s="526"/>
      <c r="R112" s="526"/>
      <c r="S112" s="366"/>
      <c r="T112" s="366"/>
      <c r="U112" s="366"/>
      <c r="V112" s="366"/>
      <c r="W112" s="366"/>
      <c r="X112" s="366"/>
      <c r="Y112" s="366"/>
      <c r="Z112" s="366"/>
      <c r="AA112" s="366"/>
      <c r="AB112" s="366"/>
      <c r="AC112" s="366"/>
      <c r="AD112" s="45"/>
      <c r="AE112" s="45"/>
      <c r="AF112" s="520"/>
    </row>
    <row r="113" spans="1:32" ht="19.5" thickBot="1" x14ac:dyDescent="0.35">
      <c r="A113" s="366"/>
      <c r="B113" s="1672"/>
      <c r="C113" s="1655"/>
      <c r="D113" s="1656"/>
      <c r="E113" s="1655"/>
      <c r="F113" s="1655"/>
      <c r="G113" s="526"/>
      <c r="H113" s="526"/>
      <c r="I113" s="526"/>
      <c r="J113" s="526"/>
      <c r="K113" s="526"/>
      <c r="L113" s="526"/>
      <c r="M113" s="526"/>
      <c r="N113" s="526"/>
      <c r="O113" s="526"/>
      <c r="P113" s="526"/>
      <c r="Q113" s="526"/>
      <c r="R113" s="526"/>
      <c r="S113" s="366"/>
      <c r="T113" s="366"/>
      <c r="U113" s="366"/>
      <c r="V113" s="366"/>
      <c r="W113" s="366"/>
      <c r="X113" s="366"/>
      <c r="Y113" s="366"/>
      <c r="Z113" s="366"/>
      <c r="AA113" s="366"/>
      <c r="AB113" s="366"/>
      <c r="AC113" s="366"/>
      <c r="AD113" s="45"/>
      <c r="AE113" s="45"/>
      <c r="AF113" s="520"/>
    </row>
    <row r="114" spans="1:32" ht="19.5" thickBot="1" x14ac:dyDescent="0.35">
      <c r="A114" s="366"/>
      <c r="B114" s="1672"/>
      <c r="C114" s="1655"/>
      <c r="D114" s="1656"/>
      <c r="E114" s="1655"/>
      <c r="F114" s="1655"/>
      <c r="G114" s="526"/>
      <c r="H114" s="526"/>
      <c r="I114" s="526"/>
      <c r="J114" s="526"/>
      <c r="K114" s="526"/>
      <c r="L114" s="526"/>
      <c r="M114" s="526"/>
      <c r="N114" s="526"/>
      <c r="O114" s="526"/>
      <c r="P114" s="526"/>
      <c r="Q114" s="526"/>
      <c r="R114" s="526"/>
      <c r="S114" s="366"/>
      <c r="T114" s="366"/>
      <c r="U114" s="366"/>
      <c r="V114" s="366"/>
      <c r="W114" s="366"/>
      <c r="X114" s="366"/>
      <c r="Y114" s="366"/>
      <c r="Z114" s="366"/>
      <c r="AA114" s="366"/>
      <c r="AB114" s="366"/>
      <c r="AC114" s="366"/>
      <c r="AD114" s="45"/>
      <c r="AE114" s="45"/>
      <c r="AF114" s="520"/>
    </row>
    <row r="115" spans="1:32" ht="19.5" thickBot="1" x14ac:dyDescent="0.35">
      <c r="A115" s="366"/>
      <c r="B115" s="1672"/>
      <c r="C115" s="1655"/>
      <c r="D115" s="1656"/>
      <c r="E115" s="1655"/>
      <c r="F115" s="1655"/>
      <c r="G115" s="526"/>
      <c r="H115" s="526"/>
      <c r="I115" s="526"/>
      <c r="J115" s="526"/>
      <c r="K115" s="526"/>
      <c r="L115" s="526"/>
      <c r="M115" s="526"/>
      <c r="N115" s="526"/>
      <c r="O115" s="526"/>
      <c r="P115" s="526"/>
      <c r="Q115" s="526"/>
      <c r="R115" s="526"/>
      <c r="S115" s="366"/>
      <c r="T115" s="366"/>
      <c r="U115" s="366"/>
      <c r="V115" s="366"/>
      <c r="W115" s="366"/>
      <c r="X115" s="366"/>
      <c r="Y115" s="366"/>
      <c r="Z115" s="366"/>
      <c r="AA115" s="366"/>
      <c r="AB115" s="366"/>
      <c r="AC115" s="366"/>
      <c r="AD115" s="45"/>
      <c r="AE115" s="45"/>
      <c r="AF115" s="520"/>
    </row>
    <row r="116" spans="1:32" ht="19.5" thickBot="1" x14ac:dyDescent="0.35">
      <c r="A116" s="366"/>
      <c r="B116" s="1672"/>
      <c r="C116" s="1655"/>
      <c r="D116" s="1656"/>
      <c r="E116" s="1655"/>
      <c r="F116" s="1655"/>
      <c r="G116" s="526"/>
      <c r="H116" s="526"/>
      <c r="I116" s="526"/>
      <c r="J116" s="526"/>
      <c r="K116" s="526"/>
      <c r="L116" s="526"/>
      <c r="M116" s="526"/>
      <c r="N116" s="526"/>
      <c r="O116" s="526"/>
      <c r="P116" s="526"/>
      <c r="Q116" s="526"/>
      <c r="R116" s="526"/>
      <c r="S116" s="366"/>
      <c r="T116" s="366"/>
      <c r="U116" s="366"/>
      <c r="V116" s="366"/>
      <c r="W116" s="366"/>
      <c r="X116" s="366"/>
      <c r="Y116" s="366"/>
      <c r="Z116" s="366"/>
      <c r="AA116" s="366"/>
      <c r="AB116" s="366"/>
      <c r="AC116" s="366"/>
      <c r="AD116" s="45"/>
      <c r="AE116" s="45"/>
      <c r="AF116" s="520"/>
    </row>
    <row r="117" spans="1:32" ht="19.5" thickBot="1" x14ac:dyDescent="0.35">
      <c r="A117" s="366"/>
      <c r="B117" s="1672"/>
      <c r="C117" s="1655"/>
      <c r="D117" s="1656"/>
      <c r="E117" s="1655"/>
      <c r="F117" s="1655"/>
      <c r="G117" s="526"/>
      <c r="H117" s="526"/>
      <c r="I117" s="526"/>
      <c r="J117" s="526"/>
      <c r="K117" s="526"/>
      <c r="L117" s="526"/>
      <c r="M117" s="526"/>
      <c r="N117" s="526"/>
      <c r="O117" s="526"/>
      <c r="P117" s="526"/>
      <c r="Q117" s="526"/>
      <c r="R117" s="526"/>
      <c r="S117" s="366"/>
      <c r="T117" s="366"/>
      <c r="U117" s="366"/>
      <c r="V117" s="366"/>
      <c r="W117" s="366"/>
      <c r="X117" s="366"/>
      <c r="Y117" s="366"/>
      <c r="Z117" s="366"/>
      <c r="AA117" s="366"/>
      <c r="AB117" s="366"/>
      <c r="AC117" s="366"/>
      <c r="AD117" s="45"/>
      <c r="AE117" s="45"/>
      <c r="AF117" s="520"/>
    </row>
    <row r="118" spans="1:32" ht="19.5" thickBot="1" x14ac:dyDescent="0.35">
      <c r="A118" s="366"/>
      <c r="B118" s="1672"/>
      <c r="C118" s="1655"/>
      <c r="D118" s="1656"/>
      <c r="E118" s="1655"/>
      <c r="F118" s="1655"/>
      <c r="G118" s="526"/>
      <c r="H118" s="526"/>
      <c r="I118" s="526"/>
      <c r="J118" s="526"/>
      <c r="K118" s="526"/>
      <c r="L118" s="526"/>
      <c r="M118" s="526"/>
      <c r="N118" s="526"/>
      <c r="O118" s="526"/>
      <c r="P118" s="526"/>
      <c r="Q118" s="526"/>
      <c r="R118" s="526"/>
      <c r="S118" s="366"/>
      <c r="T118" s="366"/>
      <c r="U118" s="366"/>
      <c r="V118" s="366"/>
      <c r="W118" s="366"/>
      <c r="X118" s="366"/>
      <c r="Y118" s="366"/>
      <c r="Z118" s="366"/>
      <c r="AA118" s="366"/>
      <c r="AB118" s="366"/>
      <c r="AC118" s="366"/>
      <c r="AD118" s="45"/>
      <c r="AE118" s="45"/>
      <c r="AF118" s="520"/>
    </row>
    <row r="119" spans="1:32" ht="19.5" thickBot="1" x14ac:dyDescent="0.35">
      <c r="A119" s="366"/>
      <c r="B119" s="1672"/>
      <c r="C119" s="1655"/>
      <c r="D119" s="1656"/>
      <c r="E119" s="1655"/>
      <c r="F119" s="1655"/>
      <c r="G119" s="526"/>
      <c r="H119" s="526"/>
      <c r="I119" s="526"/>
      <c r="J119" s="526"/>
      <c r="K119" s="526"/>
      <c r="L119" s="526"/>
      <c r="M119" s="526"/>
      <c r="N119" s="526"/>
      <c r="O119" s="526"/>
      <c r="P119" s="526"/>
      <c r="Q119" s="526"/>
      <c r="R119" s="526"/>
      <c r="S119" s="366"/>
      <c r="T119" s="366"/>
      <c r="U119" s="366"/>
      <c r="V119" s="366"/>
      <c r="W119" s="366"/>
      <c r="X119" s="366"/>
      <c r="Y119" s="366"/>
      <c r="Z119" s="366"/>
      <c r="AA119" s="366"/>
      <c r="AB119" s="366"/>
      <c r="AC119" s="366"/>
      <c r="AD119" s="45"/>
      <c r="AE119" s="45"/>
      <c r="AF119" s="520"/>
    </row>
    <row r="120" spans="1:32" ht="19.5" thickBot="1" x14ac:dyDescent="0.35">
      <c r="A120" s="366"/>
      <c r="B120" s="1672"/>
      <c r="C120" s="1655"/>
      <c r="D120" s="1656"/>
      <c r="E120" s="1655"/>
      <c r="F120" s="1655"/>
      <c r="G120" s="526"/>
      <c r="H120" s="526"/>
      <c r="I120" s="526"/>
      <c r="J120" s="526"/>
      <c r="K120" s="526"/>
      <c r="L120" s="526"/>
      <c r="M120" s="526"/>
      <c r="N120" s="526"/>
      <c r="O120" s="526"/>
      <c r="P120" s="526"/>
      <c r="Q120" s="526"/>
      <c r="R120" s="526"/>
      <c r="S120" s="366"/>
      <c r="T120" s="366"/>
      <c r="U120" s="366"/>
      <c r="V120" s="366"/>
      <c r="W120" s="366"/>
      <c r="X120" s="366"/>
      <c r="Y120" s="366"/>
      <c r="Z120" s="366"/>
      <c r="AA120" s="366"/>
      <c r="AB120" s="366"/>
      <c r="AC120" s="366"/>
      <c r="AD120" s="45"/>
      <c r="AE120" s="45"/>
      <c r="AF120" s="520"/>
    </row>
    <row r="121" spans="1:32" ht="19.5" thickBot="1" x14ac:dyDescent="0.35">
      <c r="A121" s="366"/>
      <c r="B121" s="1672"/>
      <c r="C121" s="1655"/>
      <c r="D121" s="1656"/>
      <c r="E121" s="1655"/>
      <c r="F121" s="1655"/>
      <c r="G121" s="526"/>
      <c r="H121" s="526"/>
      <c r="I121" s="526"/>
      <c r="J121" s="526"/>
      <c r="K121" s="526"/>
      <c r="L121" s="526"/>
      <c r="M121" s="526"/>
      <c r="N121" s="526"/>
      <c r="O121" s="526"/>
      <c r="P121" s="526"/>
      <c r="Q121" s="526"/>
      <c r="R121" s="526"/>
      <c r="S121" s="366"/>
      <c r="T121" s="366"/>
      <c r="U121" s="366"/>
      <c r="V121" s="366"/>
      <c r="W121" s="366"/>
      <c r="X121" s="366"/>
      <c r="Y121" s="366"/>
      <c r="Z121" s="366"/>
      <c r="AA121" s="366"/>
      <c r="AB121" s="366"/>
      <c r="AC121" s="366"/>
      <c r="AD121" s="45"/>
      <c r="AE121" s="45"/>
      <c r="AF121" s="520"/>
    </row>
    <row r="122" spans="1:32" ht="19.5" thickBot="1" x14ac:dyDescent="0.35">
      <c r="A122" s="366"/>
      <c r="B122" s="1672"/>
      <c r="C122" s="1655"/>
      <c r="D122" s="1656"/>
      <c r="E122" s="1655"/>
      <c r="F122" s="1655"/>
      <c r="G122" s="526"/>
      <c r="H122" s="526"/>
      <c r="I122" s="526"/>
      <c r="J122" s="526"/>
      <c r="K122" s="526"/>
      <c r="L122" s="526"/>
      <c r="M122" s="526"/>
      <c r="N122" s="526"/>
      <c r="O122" s="526"/>
      <c r="P122" s="526"/>
      <c r="Q122" s="526"/>
      <c r="R122" s="526"/>
      <c r="S122" s="366"/>
      <c r="T122" s="366"/>
      <c r="U122" s="366"/>
      <c r="V122" s="366"/>
      <c r="W122" s="366"/>
      <c r="X122" s="366"/>
      <c r="Y122" s="366"/>
      <c r="Z122" s="366"/>
      <c r="AA122" s="366"/>
      <c r="AB122" s="366"/>
      <c r="AC122" s="366"/>
      <c r="AD122" s="45"/>
      <c r="AE122" s="45"/>
      <c r="AF122" s="520"/>
    </row>
    <row r="123" spans="1:32" ht="19.5" thickBot="1" x14ac:dyDescent="0.35">
      <c r="A123" s="366"/>
      <c r="B123" s="1672"/>
      <c r="C123" s="1655"/>
      <c r="D123" s="1656"/>
      <c r="E123" s="1655"/>
      <c r="F123" s="1655"/>
      <c r="G123" s="526"/>
      <c r="H123" s="526"/>
      <c r="I123" s="526"/>
      <c r="J123" s="526"/>
      <c r="K123" s="526"/>
      <c r="L123" s="526"/>
      <c r="M123" s="526"/>
      <c r="N123" s="526"/>
      <c r="O123" s="526"/>
      <c r="P123" s="526"/>
      <c r="Q123" s="526"/>
      <c r="R123" s="526"/>
      <c r="S123" s="366"/>
      <c r="T123" s="366"/>
      <c r="U123" s="366"/>
      <c r="V123" s="366"/>
      <c r="W123" s="366"/>
      <c r="X123" s="366"/>
      <c r="Y123" s="366"/>
      <c r="Z123" s="366"/>
      <c r="AA123" s="366"/>
      <c r="AB123" s="366"/>
      <c r="AC123" s="366"/>
      <c r="AD123" s="45"/>
      <c r="AE123" s="45"/>
      <c r="AF123" s="520"/>
    </row>
    <row r="124" spans="1:32" ht="19.5" thickBot="1" x14ac:dyDescent="0.35">
      <c r="A124" s="366"/>
      <c r="B124" s="1672"/>
      <c r="C124" s="1655"/>
      <c r="D124" s="1656"/>
      <c r="E124" s="1655"/>
      <c r="F124" s="1655"/>
      <c r="G124" s="526"/>
      <c r="H124" s="526"/>
      <c r="I124" s="526"/>
      <c r="J124" s="526"/>
      <c r="K124" s="526"/>
      <c r="L124" s="526"/>
      <c r="M124" s="526"/>
      <c r="N124" s="526"/>
      <c r="O124" s="526"/>
      <c r="P124" s="526"/>
      <c r="Q124" s="526"/>
      <c r="R124" s="526"/>
      <c r="S124" s="366"/>
      <c r="T124" s="366"/>
      <c r="U124" s="366"/>
      <c r="V124" s="366"/>
      <c r="W124" s="366"/>
      <c r="X124" s="366"/>
      <c r="Y124" s="366"/>
      <c r="Z124" s="366"/>
      <c r="AA124" s="366"/>
      <c r="AB124" s="366"/>
      <c r="AC124" s="366"/>
      <c r="AD124" s="45"/>
      <c r="AE124" s="45"/>
      <c r="AF124" s="520"/>
    </row>
    <row r="125" spans="1:32" ht="19.5" thickBot="1" x14ac:dyDescent="0.35">
      <c r="A125" s="366"/>
      <c r="B125" s="1672"/>
      <c r="C125" s="1655"/>
      <c r="D125" s="1656"/>
      <c r="E125" s="1655"/>
      <c r="F125" s="1655"/>
      <c r="G125" s="526"/>
      <c r="H125" s="526"/>
      <c r="I125" s="526"/>
      <c r="J125" s="526"/>
      <c r="K125" s="526"/>
      <c r="L125" s="526"/>
      <c r="M125" s="526"/>
      <c r="N125" s="526"/>
      <c r="O125" s="526"/>
      <c r="P125" s="526"/>
      <c r="Q125" s="526"/>
      <c r="R125" s="526"/>
      <c r="S125" s="366"/>
      <c r="T125" s="366"/>
      <c r="U125" s="366"/>
      <c r="V125" s="366"/>
      <c r="W125" s="366"/>
      <c r="X125" s="366"/>
      <c r="Y125" s="366"/>
      <c r="Z125" s="366"/>
      <c r="AA125" s="366"/>
      <c r="AB125" s="366"/>
      <c r="AC125" s="366"/>
      <c r="AD125" s="45"/>
      <c r="AE125" s="45"/>
      <c r="AF125" s="520"/>
    </row>
    <row r="126" spans="1:32" ht="19.5" thickBot="1" x14ac:dyDescent="0.35">
      <c r="A126" s="366"/>
      <c r="B126" s="1672"/>
      <c r="C126" s="1655"/>
      <c r="D126" s="1656"/>
      <c r="E126" s="1655"/>
      <c r="F126" s="1655"/>
      <c r="G126" s="526"/>
      <c r="H126" s="526"/>
      <c r="I126" s="526"/>
      <c r="J126" s="526"/>
      <c r="K126" s="526"/>
      <c r="L126" s="526"/>
      <c r="M126" s="526"/>
      <c r="N126" s="526"/>
      <c r="O126" s="526"/>
      <c r="P126" s="526"/>
      <c r="Q126" s="526"/>
      <c r="R126" s="526"/>
      <c r="S126" s="366"/>
      <c r="T126" s="366"/>
      <c r="U126" s="366"/>
      <c r="V126" s="366"/>
      <c r="W126" s="366"/>
      <c r="X126" s="366"/>
      <c r="Y126" s="366"/>
      <c r="Z126" s="366"/>
      <c r="AA126" s="366"/>
      <c r="AB126" s="366"/>
      <c r="AC126" s="366"/>
      <c r="AD126" s="45"/>
      <c r="AE126" s="45"/>
      <c r="AF126" s="520"/>
    </row>
    <row r="127" spans="1:32" ht="19.5" thickBot="1" x14ac:dyDescent="0.35">
      <c r="A127" s="366"/>
      <c r="B127" s="1672"/>
      <c r="C127" s="1655"/>
      <c r="D127" s="1656"/>
      <c r="E127" s="1655"/>
      <c r="F127" s="1655"/>
      <c r="G127" s="526"/>
      <c r="H127" s="526"/>
      <c r="I127" s="526"/>
      <c r="J127" s="526"/>
      <c r="K127" s="526"/>
      <c r="L127" s="526"/>
      <c r="M127" s="526"/>
      <c r="N127" s="526"/>
      <c r="O127" s="526"/>
      <c r="P127" s="526"/>
      <c r="Q127" s="526"/>
      <c r="R127" s="526"/>
      <c r="S127" s="366"/>
      <c r="T127" s="366"/>
      <c r="U127" s="366"/>
      <c r="V127" s="366"/>
      <c r="W127" s="366"/>
      <c r="X127" s="366"/>
      <c r="Y127" s="366"/>
      <c r="Z127" s="366"/>
      <c r="AA127" s="366"/>
      <c r="AB127" s="366"/>
      <c r="AC127" s="366"/>
      <c r="AD127" s="45"/>
      <c r="AE127" s="45"/>
      <c r="AF127" s="520"/>
    </row>
    <row r="128" spans="1:32" ht="19.5" thickBot="1" x14ac:dyDescent="0.35">
      <c r="A128" s="366"/>
      <c r="B128" s="1672"/>
      <c r="C128" s="1655"/>
      <c r="D128" s="1656"/>
      <c r="E128" s="1655"/>
      <c r="F128" s="1655"/>
      <c r="G128" s="526"/>
      <c r="H128" s="526"/>
      <c r="I128" s="526"/>
      <c r="J128" s="526"/>
      <c r="K128" s="526"/>
      <c r="L128" s="526"/>
      <c r="M128" s="526"/>
      <c r="N128" s="526"/>
      <c r="O128" s="526"/>
      <c r="P128" s="526"/>
      <c r="Q128" s="526"/>
      <c r="R128" s="526"/>
      <c r="S128" s="366"/>
      <c r="T128" s="366"/>
      <c r="U128" s="366"/>
      <c r="V128" s="366"/>
      <c r="W128" s="366"/>
      <c r="X128" s="366"/>
      <c r="Y128" s="366"/>
      <c r="Z128" s="366"/>
      <c r="AA128" s="366"/>
      <c r="AB128" s="366"/>
      <c r="AC128" s="366"/>
      <c r="AD128" s="45"/>
      <c r="AE128" s="45"/>
      <c r="AF128" s="520"/>
    </row>
    <row r="129" spans="1:32" ht="19.5" thickBot="1" x14ac:dyDescent="0.35">
      <c r="A129" s="366"/>
      <c r="B129" s="1672"/>
      <c r="C129" s="1655"/>
      <c r="D129" s="1656"/>
      <c r="E129" s="1655"/>
      <c r="F129" s="1655"/>
      <c r="G129" s="526"/>
      <c r="H129" s="526"/>
      <c r="I129" s="526"/>
      <c r="J129" s="526"/>
      <c r="K129" s="526"/>
      <c r="L129" s="526"/>
      <c r="M129" s="526"/>
      <c r="N129" s="526"/>
      <c r="O129" s="526"/>
      <c r="P129" s="526"/>
      <c r="Q129" s="526"/>
      <c r="R129" s="526"/>
      <c r="S129" s="366"/>
      <c r="T129" s="366"/>
      <c r="U129" s="366"/>
      <c r="V129" s="366"/>
      <c r="W129" s="366"/>
      <c r="X129" s="366"/>
      <c r="Y129" s="366"/>
      <c r="Z129" s="366"/>
      <c r="AA129" s="366"/>
      <c r="AB129" s="366"/>
      <c r="AC129" s="366"/>
      <c r="AD129" s="45"/>
      <c r="AE129" s="45"/>
      <c r="AF129" s="520"/>
    </row>
    <row r="130" spans="1:32" ht="19.5" thickBot="1" x14ac:dyDescent="0.35">
      <c r="A130" s="366"/>
      <c r="B130" s="1672"/>
      <c r="C130" s="1655"/>
      <c r="D130" s="1656"/>
      <c r="E130" s="1655"/>
      <c r="F130" s="1655"/>
      <c r="G130" s="526"/>
      <c r="H130" s="526"/>
      <c r="I130" s="526"/>
      <c r="J130" s="526"/>
      <c r="K130" s="526"/>
      <c r="L130" s="526"/>
      <c r="M130" s="526"/>
      <c r="N130" s="526"/>
      <c r="O130" s="526"/>
      <c r="P130" s="526"/>
      <c r="Q130" s="526"/>
      <c r="R130" s="526"/>
      <c r="S130" s="366"/>
      <c r="T130" s="366"/>
      <c r="U130" s="366"/>
      <c r="V130" s="366"/>
      <c r="W130" s="366"/>
      <c r="X130" s="366"/>
      <c r="Y130" s="366"/>
      <c r="Z130" s="366"/>
      <c r="AA130" s="366"/>
      <c r="AB130" s="366"/>
      <c r="AC130" s="366"/>
      <c r="AD130" s="45"/>
      <c r="AE130" s="45"/>
      <c r="AF130" s="520"/>
    </row>
    <row r="131" spans="1:32" ht="21.75" customHeight="1" thickBot="1" x14ac:dyDescent="0.35">
      <c r="A131" s="366"/>
      <c r="B131" s="1672"/>
      <c r="C131" s="1655"/>
      <c r="D131" s="1656"/>
      <c r="E131" s="1655"/>
      <c r="F131" s="1655"/>
      <c r="G131" s="526"/>
      <c r="H131" s="526"/>
      <c r="I131" s="526"/>
      <c r="J131" s="526"/>
      <c r="K131" s="526"/>
      <c r="L131" s="526"/>
      <c r="M131" s="526"/>
      <c r="N131" s="526"/>
      <c r="O131" s="526"/>
      <c r="P131" s="526"/>
      <c r="Q131" s="526"/>
      <c r="R131" s="526"/>
      <c r="S131" s="366"/>
      <c r="T131" s="366"/>
      <c r="U131" s="366"/>
      <c r="V131" s="366"/>
      <c r="W131" s="366"/>
      <c r="X131" s="366"/>
      <c r="Y131" s="366"/>
      <c r="Z131" s="366"/>
      <c r="AA131" s="366"/>
      <c r="AB131" s="366"/>
      <c r="AC131" s="366"/>
      <c r="AD131" s="45"/>
      <c r="AE131" s="45"/>
      <c r="AF131" s="520"/>
    </row>
    <row r="132" spans="1:32" ht="19.5" thickBot="1" x14ac:dyDescent="0.35">
      <c r="A132" s="366"/>
      <c r="B132" s="1672"/>
      <c r="C132" s="1655"/>
      <c r="D132" s="1656"/>
      <c r="E132" s="1655"/>
      <c r="F132" s="1655"/>
      <c r="G132" s="526"/>
      <c r="H132" s="526"/>
      <c r="I132" s="526"/>
      <c r="J132" s="526"/>
      <c r="K132" s="526"/>
      <c r="L132" s="526"/>
      <c r="M132" s="526"/>
      <c r="N132" s="526"/>
      <c r="O132" s="526"/>
      <c r="P132" s="526"/>
      <c r="Q132" s="526"/>
      <c r="R132" s="526"/>
      <c r="S132" s="366"/>
      <c r="T132" s="366"/>
      <c r="U132" s="366"/>
      <c r="V132" s="366"/>
      <c r="W132" s="366"/>
      <c r="X132" s="366"/>
      <c r="Y132" s="366"/>
      <c r="Z132" s="366"/>
      <c r="AA132" s="366"/>
      <c r="AB132" s="366"/>
      <c r="AC132" s="366"/>
      <c r="AD132" s="45"/>
      <c r="AE132" s="45"/>
      <c r="AF132" s="520"/>
    </row>
    <row r="133" spans="1:32" ht="19.5" thickBot="1" x14ac:dyDescent="0.35">
      <c r="A133" s="366"/>
      <c r="B133" s="1672"/>
      <c r="C133" s="1655"/>
      <c r="D133" s="1656"/>
      <c r="E133" s="1655"/>
      <c r="F133" s="1655"/>
      <c r="G133" s="526"/>
      <c r="H133" s="526"/>
      <c r="I133" s="526"/>
      <c r="J133" s="526"/>
      <c r="K133" s="526"/>
      <c r="L133" s="526"/>
      <c r="M133" s="526"/>
      <c r="N133" s="526"/>
      <c r="O133" s="526"/>
      <c r="P133" s="526"/>
      <c r="Q133" s="526"/>
      <c r="R133" s="526"/>
      <c r="S133" s="366"/>
      <c r="T133" s="366"/>
      <c r="U133" s="366"/>
      <c r="V133" s="366"/>
      <c r="W133" s="366"/>
      <c r="X133" s="366"/>
      <c r="Y133" s="366"/>
      <c r="Z133" s="366"/>
      <c r="AA133" s="366"/>
      <c r="AB133" s="366"/>
      <c r="AC133" s="366"/>
      <c r="AD133" s="45"/>
      <c r="AE133" s="45"/>
      <c r="AF133" s="520"/>
    </row>
    <row r="134" spans="1:32" ht="19.5" thickBot="1" x14ac:dyDescent="0.35">
      <c r="A134" s="366"/>
      <c r="B134" s="1672"/>
      <c r="C134" s="1655"/>
      <c r="D134" s="1656"/>
      <c r="E134" s="1655"/>
      <c r="F134" s="1655"/>
      <c r="G134" s="526"/>
      <c r="H134" s="526"/>
      <c r="I134" s="526"/>
      <c r="J134" s="526"/>
      <c r="K134" s="526"/>
      <c r="L134" s="526"/>
      <c r="M134" s="526"/>
      <c r="N134" s="526"/>
      <c r="O134" s="526"/>
      <c r="P134" s="526"/>
      <c r="Q134" s="526"/>
      <c r="R134" s="526"/>
      <c r="S134" s="366"/>
      <c r="T134" s="366"/>
      <c r="U134" s="366"/>
      <c r="V134" s="366"/>
      <c r="W134" s="366"/>
      <c r="X134" s="366"/>
      <c r="Y134" s="366"/>
      <c r="Z134" s="366"/>
      <c r="AA134" s="366"/>
      <c r="AB134" s="366"/>
      <c r="AC134" s="366"/>
      <c r="AD134" s="45"/>
      <c r="AE134" s="45"/>
      <c r="AF134" s="520"/>
    </row>
    <row r="135" spans="1:32" ht="19.5" thickBot="1" x14ac:dyDescent="0.35">
      <c r="A135" s="366"/>
      <c r="B135" s="1672"/>
      <c r="C135" s="1655"/>
      <c r="D135" s="1656"/>
      <c r="E135" s="1655"/>
      <c r="F135" s="1655"/>
      <c r="G135" s="526"/>
      <c r="H135" s="526"/>
      <c r="I135" s="526"/>
      <c r="J135" s="526"/>
      <c r="K135" s="526"/>
      <c r="L135" s="526"/>
      <c r="M135" s="526"/>
      <c r="N135" s="526"/>
      <c r="O135" s="526"/>
      <c r="P135" s="526"/>
      <c r="Q135" s="526"/>
      <c r="R135" s="526"/>
      <c r="S135" s="366"/>
      <c r="T135" s="366"/>
      <c r="U135" s="366"/>
      <c r="V135" s="366"/>
      <c r="W135" s="366"/>
      <c r="X135" s="366"/>
      <c r="Y135" s="366"/>
      <c r="Z135" s="366"/>
      <c r="AA135" s="366"/>
      <c r="AB135" s="366"/>
      <c r="AC135" s="366"/>
      <c r="AD135" s="45"/>
      <c r="AE135" s="45"/>
      <c r="AF135" s="520"/>
    </row>
    <row r="136" spans="1:32" ht="19.5" thickBot="1" x14ac:dyDescent="0.35">
      <c r="A136" s="366"/>
      <c r="B136" s="1672"/>
      <c r="C136" s="1655"/>
      <c r="D136" s="1656"/>
      <c r="E136" s="1655"/>
      <c r="F136" s="1655"/>
      <c r="G136" s="526"/>
      <c r="H136" s="526"/>
      <c r="I136" s="526"/>
      <c r="J136" s="526"/>
      <c r="K136" s="526"/>
      <c r="L136" s="526"/>
      <c r="M136" s="526"/>
      <c r="N136" s="526"/>
      <c r="O136" s="526"/>
      <c r="P136" s="526"/>
      <c r="Q136" s="526"/>
      <c r="R136" s="526"/>
      <c r="S136" s="366"/>
      <c r="T136" s="366"/>
      <c r="U136" s="366"/>
      <c r="V136" s="366"/>
      <c r="W136" s="366"/>
      <c r="X136" s="366"/>
      <c r="Y136" s="366"/>
      <c r="Z136" s="366"/>
      <c r="AA136" s="366"/>
      <c r="AB136" s="366"/>
      <c r="AC136" s="366"/>
      <c r="AD136" s="45"/>
      <c r="AE136" s="45"/>
      <c r="AF136" s="520"/>
    </row>
    <row r="137" spans="1:32" ht="19.5" thickBot="1" x14ac:dyDescent="0.35">
      <c r="A137" s="366"/>
      <c r="B137" s="1672"/>
      <c r="C137" s="1655"/>
      <c r="D137" s="1656"/>
      <c r="E137" s="1655"/>
      <c r="F137" s="1655"/>
      <c r="G137" s="526"/>
      <c r="H137" s="526"/>
      <c r="I137" s="526"/>
      <c r="J137" s="526"/>
      <c r="K137" s="526"/>
      <c r="L137" s="526"/>
      <c r="M137" s="526"/>
      <c r="N137" s="526"/>
      <c r="O137" s="526"/>
      <c r="P137" s="526"/>
      <c r="Q137" s="526"/>
      <c r="R137" s="526"/>
      <c r="S137" s="366"/>
      <c r="T137" s="366"/>
      <c r="U137" s="366"/>
      <c r="V137" s="366"/>
      <c r="W137" s="366"/>
      <c r="X137" s="366"/>
      <c r="Y137" s="366"/>
      <c r="Z137" s="366"/>
      <c r="AA137" s="366"/>
      <c r="AB137" s="366"/>
      <c r="AC137" s="366"/>
      <c r="AD137" s="45"/>
      <c r="AE137" s="45"/>
      <c r="AF137" s="520"/>
    </row>
    <row r="138" spans="1:32" ht="19.5" thickBot="1" x14ac:dyDescent="0.35">
      <c r="A138" s="366"/>
      <c r="B138" s="1672"/>
      <c r="C138" s="1655"/>
      <c r="D138" s="1656"/>
      <c r="E138" s="1655"/>
      <c r="F138" s="1655"/>
      <c r="G138" s="526"/>
      <c r="H138" s="526"/>
      <c r="I138" s="526"/>
      <c r="J138" s="526"/>
      <c r="K138" s="526"/>
      <c r="L138" s="526"/>
      <c r="M138" s="526"/>
      <c r="N138" s="526"/>
      <c r="O138" s="526"/>
      <c r="P138" s="526"/>
      <c r="Q138" s="526"/>
      <c r="R138" s="526"/>
      <c r="S138" s="366"/>
      <c r="T138" s="366"/>
      <c r="U138" s="366"/>
      <c r="V138" s="366"/>
      <c r="W138" s="366"/>
      <c r="X138" s="366"/>
      <c r="Y138" s="366"/>
      <c r="Z138" s="366"/>
      <c r="AA138" s="366"/>
      <c r="AB138" s="366"/>
      <c r="AC138" s="366"/>
      <c r="AD138" s="45"/>
      <c r="AE138" s="45"/>
      <c r="AF138" s="520"/>
    </row>
    <row r="139" spans="1:32" ht="19.5" thickBot="1" x14ac:dyDescent="0.35">
      <c r="A139" s="366"/>
      <c r="B139" s="1672"/>
      <c r="C139" s="1655"/>
      <c r="D139" s="1656"/>
      <c r="E139" s="1655"/>
      <c r="F139" s="1655"/>
      <c r="G139" s="526"/>
      <c r="H139" s="526"/>
      <c r="I139" s="526"/>
      <c r="J139" s="526"/>
      <c r="K139" s="526"/>
      <c r="L139" s="526"/>
      <c r="M139" s="526"/>
      <c r="N139" s="526"/>
      <c r="O139" s="526"/>
      <c r="P139" s="526"/>
      <c r="Q139" s="526"/>
      <c r="R139" s="526"/>
      <c r="S139" s="366"/>
      <c r="T139" s="366"/>
      <c r="U139" s="366"/>
      <c r="V139" s="366"/>
      <c r="W139" s="366"/>
      <c r="X139" s="366"/>
      <c r="Y139" s="366"/>
      <c r="Z139" s="366"/>
      <c r="AA139" s="366"/>
      <c r="AB139" s="366"/>
      <c r="AC139" s="366"/>
      <c r="AD139" s="45"/>
      <c r="AE139" s="45"/>
      <c r="AF139" s="520"/>
    </row>
    <row r="140" spans="1:32" ht="19.5" thickBot="1" x14ac:dyDescent="0.35">
      <c r="A140" s="366"/>
      <c r="B140" s="1672"/>
      <c r="C140" s="1655"/>
      <c r="D140" s="1656"/>
      <c r="E140" s="1655"/>
      <c r="F140" s="1655"/>
      <c r="G140" s="526"/>
      <c r="H140" s="526"/>
      <c r="I140" s="526"/>
      <c r="J140" s="526"/>
      <c r="K140" s="526"/>
      <c r="L140" s="526"/>
      <c r="M140" s="526"/>
      <c r="N140" s="526"/>
      <c r="O140" s="526"/>
      <c r="P140" s="526"/>
      <c r="Q140" s="526"/>
      <c r="R140" s="526"/>
      <c r="S140" s="366"/>
      <c r="T140" s="366"/>
      <c r="U140" s="366"/>
      <c r="V140" s="366"/>
      <c r="W140" s="366"/>
      <c r="X140" s="366"/>
      <c r="Y140" s="366"/>
      <c r="Z140" s="366"/>
      <c r="AA140" s="366"/>
      <c r="AB140" s="366"/>
      <c r="AC140" s="366"/>
      <c r="AD140" s="45"/>
      <c r="AE140" s="45"/>
      <c r="AF140" s="520"/>
    </row>
    <row r="141" spans="1:32" ht="19.5" thickBot="1" x14ac:dyDescent="0.35">
      <c r="A141" s="366"/>
      <c r="B141" s="1672"/>
      <c r="C141" s="1655"/>
      <c r="D141" s="1656"/>
      <c r="E141" s="1655"/>
      <c r="F141" s="1655"/>
      <c r="G141" s="526"/>
      <c r="H141" s="526"/>
      <c r="I141" s="526"/>
      <c r="J141" s="526"/>
      <c r="K141" s="526"/>
      <c r="L141" s="526"/>
      <c r="M141" s="526"/>
      <c r="N141" s="526"/>
      <c r="O141" s="526"/>
      <c r="P141" s="526"/>
      <c r="Q141" s="526"/>
      <c r="R141" s="526"/>
      <c r="S141" s="366"/>
      <c r="T141" s="366"/>
      <c r="U141" s="366"/>
      <c r="V141" s="366"/>
      <c r="W141" s="366"/>
      <c r="X141" s="366"/>
      <c r="Y141" s="366"/>
      <c r="Z141" s="366"/>
      <c r="AA141" s="366"/>
      <c r="AB141" s="366"/>
      <c r="AC141" s="366"/>
      <c r="AD141" s="45"/>
      <c r="AE141" s="45"/>
      <c r="AF141" s="520"/>
    </row>
    <row r="142" spans="1:32" ht="61.5" thickBot="1" x14ac:dyDescent="0.35">
      <c r="A142" s="366"/>
      <c r="B142" s="946" t="s">
        <v>1</v>
      </c>
      <c r="C142" s="946" t="s">
        <v>34</v>
      </c>
      <c r="D142" s="946" t="s">
        <v>94</v>
      </c>
      <c r="E142" s="946" t="s">
        <v>89</v>
      </c>
      <c r="F142" s="946" t="s">
        <v>95</v>
      </c>
      <c r="G142" s="526"/>
      <c r="H142" s="526"/>
      <c r="I142" s="526"/>
      <c r="J142" s="526"/>
      <c r="K142" s="526"/>
      <c r="L142" s="526"/>
      <c r="M142" s="526"/>
      <c r="N142" s="526"/>
      <c r="O142" s="526"/>
      <c r="P142" s="526"/>
      <c r="Q142" s="526"/>
      <c r="R142" s="526"/>
      <c r="S142" s="366"/>
      <c r="T142" s="366"/>
      <c r="U142" s="366"/>
      <c r="V142" s="366"/>
      <c r="W142" s="366"/>
      <c r="X142" s="366"/>
      <c r="Y142" s="366"/>
      <c r="Z142" s="366"/>
      <c r="AA142" s="366"/>
      <c r="AB142" s="366"/>
      <c r="AC142" s="366"/>
      <c r="AD142" s="45"/>
      <c r="AE142" s="45"/>
      <c r="AF142" s="520"/>
    </row>
    <row r="143" spans="1:32" ht="19.5" thickBot="1" x14ac:dyDescent="0.35">
      <c r="A143" s="366"/>
      <c r="B143" s="1672"/>
      <c r="C143" s="1655"/>
      <c r="D143" s="1656"/>
      <c r="E143" s="1655"/>
      <c r="F143" s="1655"/>
      <c r="G143" s="526"/>
      <c r="H143" s="526"/>
      <c r="I143" s="526"/>
      <c r="J143" s="526"/>
      <c r="K143" s="526"/>
      <c r="L143" s="526"/>
      <c r="M143" s="526"/>
      <c r="N143" s="526"/>
      <c r="O143" s="526"/>
      <c r="P143" s="526"/>
      <c r="Q143" s="526"/>
      <c r="R143" s="526"/>
      <c r="S143" s="366"/>
      <c r="T143" s="366"/>
      <c r="U143" s="366"/>
      <c r="V143" s="366"/>
      <c r="W143" s="366"/>
      <c r="X143" s="366"/>
      <c r="Y143" s="366"/>
      <c r="Z143" s="366"/>
      <c r="AA143" s="366"/>
      <c r="AB143" s="366"/>
      <c r="AC143" s="366"/>
      <c r="AD143" s="45"/>
      <c r="AE143" s="45"/>
      <c r="AF143" s="520"/>
    </row>
    <row r="144" spans="1:32" ht="19.5" thickBot="1" x14ac:dyDescent="0.35">
      <c r="A144" s="366"/>
      <c r="B144" s="1672"/>
      <c r="C144" s="1655"/>
      <c r="D144" s="1656"/>
      <c r="E144" s="1655"/>
      <c r="F144" s="1655"/>
      <c r="G144" s="526"/>
      <c r="H144" s="526"/>
      <c r="I144" s="526"/>
      <c r="J144" s="526"/>
      <c r="K144" s="526"/>
      <c r="L144" s="526"/>
      <c r="M144" s="526"/>
      <c r="N144" s="526"/>
      <c r="O144" s="526"/>
      <c r="P144" s="526"/>
      <c r="Q144" s="526"/>
      <c r="R144" s="526"/>
      <c r="S144" s="366"/>
      <c r="T144" s="366"/>
      <c r="U144" s="366"/>
      <c r="V144" s="366"/>
      <c r="W144" s="366"/>
      <c r="X144" s="366"/>
      <c r="Y144" s="366"/>
      <c r="Z144" s="366"/>
      <c r="AA144" s="366"/>
      <c r="AB144" s="366"/>
      <c r="AC144" s="366"/>
      <c r="AD144" s="45"/>
      <c r="AE144" s="45"/>
      <c r="AF144" s="520"/>
    </row>
    <row r="145" spans="1:32" ht="19.5" thickBot="1" x14ac:dyDescent="0.35">
      <c r="A145" s="366"/>
      <c r="B145" s="1672"/>
      <c r="C145" s="1655"/>
      <c r="D145" s="1656"/>
      <c r="E145" s="1655"/>
      <c r="F145" s="1655"/>
      <c r="G145" s="526"/>
      <c r="H145" s="526"/>
      <c r="I145" s="526"/>
      <c r="J145" s="526"/>
      <c r="K145" s="526"/>
      <c r="L145" s="526"/>
      <c r="M145" s="526"/>
      <c r="N145" s="526"/>
      <c r="O145" s="526"/>
      <c r="P145" s="526"/>
      <c r="Q145" s="526"/>
      <c r="R145" s="526"/>
      <c r="S145" s="366"/>
      <c r="T145" s="366"/>
      <c r="U145" s="366"/>
      <c r="V145" s="366"/>
      <c r="W145" s="366"/>
      <c r="X145" s="366"/>
      <c r="Y145" s="366"/>
      <c r="Z145" s="366"/>
      <c r="AA145" s="366"/>
      <c r="AB145" s="366"/>
      <c r="AC145" s="366"/>
      <c r="AD145" s="45"/>
      <c r="AE145" s="45"/>
      <c r="AF145" s="520"/>
    </row>
    <row r="146" spans="1:32" ht="19.5" thickBot="1" x14ac:dyDescent="0.35">
      <c r="A146" s="366"/>
      <c r="B146" s="1672"/>
      <c r="C146" s="1655"/>
      <c r="D146" s="1656"/>
      <c r="E146" s="1655"/>
      <c r="F146" s="1655"/>
      <c r="G146" s="526"/>
      <c r="H146" s="526"/>
      <c r="I146" s="526"/>
      <c r="J146" s="526"/>
      <c r="K146" s="526"/>
      <c r="L146" s="526"/>
      <c r="M146" s="526"/>
      <c r="N146" s="526"/>
      <c r="O146" s="526"/>
      <c r="P146" s="526"/>
      <c r="Q146" s="526"/>
      <c r="R146" s="526"/>
      <c r="S146" s="366"/>
      <c r="T146" s="366"/>
      <c r="U146" s="366"/>
      <c r="V146" s="366"/>
      <c r="W146" s="366"/>
      <c r="X146" s="366"/>
      <c r="Y146" s="366"/>
      <c r="Z146" s="366"/>
      <c r="AA146" s="366"/>
      <c r="AB146" s="366"/>
      <c r="AC146" s="366"/>
      <c r="AD146" s="45"/>
      <c r="AE146" s="45"/>
      <c r="AF146" s="520"/>
    </row>
    <row r="147" spans="1:32" ht="19.5" thickBot="1" x14ac:dyDescent="0.35">
      <c r="A147" s="366"/>
      <c r="B147" s="1672"/>
      <c r="C147" s="1655"/>
      <c r="D147" s="1656"/>
      <c r="E147" s="1655"/>
      <c r="F147" s="1655"/>
      <c r="G147" s="526"/>
      <c r="H147" s="526"/>
      <c r="I147" s="526"/>
      <c r="J147" s="526"/>
      <c r="K147" s="526"/>
      <c r="L147" s="526"/>
      <c r="M147" s="526"/>
      <c r="N147" s="526"/>
      <c r="O147" s="526"/>
      <c r="P147" s="526"/>
      <c r="Q147" s="526"/>
      <c r="R147" s="526"/>
      <c r="S147" s="366"/>
      <c r="T147" s="366"/>
      <c r="U147" s="366"/>
      <c r="V147" s="366"/>
      <c r="W147" s="366"/>
      <c r="X147" s="366"/>
      <c r="Y147" s="366"/>
      <c r="Z147" s="366"/>
      <c r="AA147" s="366"/>
      <c r="AB147" s="366"/>
      <c r="AC147" s="366"/>
      <c r="AD147" s="45"/>
      <c r="AE147" s="45"/>
      <c r="AF147" s="520"/>
    </row>
    <row r="148" spans="1:32" ht="19.5" thickBot="1" x14ac:dyDescent="0.35">
      <c r="A148" s="366"/>
      <c r="B148" s="1672"/>
      <c r="C148" s="1655"/>
      <c r="D148" s="1656"/>
      <c r="E148" s="1655"/>
      <c r="F148" s="1655"/>
      <c r="G148" s="526"/>
      <c r="H148" s="526"/>
      <c r="I148" s="526"/>
      <c r="J148" s="526"/>
      <c r="K148" s="526"/>
      <c r="L148" s="526"/>
      <c r="M148" s="526"/>
      <c r="N148" s="526"/>
      <c r="O148" s="526"/>
      <c r="P148" s="526"/>
      <c r="Q148" s="526"/>
      <c r="R148" s="526"/>
      <c r="S148" s="366"/>
      <c r="T148" s="366"/>
      <c r="U148" s="366"/>
      <c r="V148" s="366"/>
      <c r="W148" s="366"/>
      <c r="X148" s="366"/>
      <c r="Y148" s="366"/>
      <c r="Z148" s="366"/>
      <c r="AA148" s="366"/>
      <c r="AB148" s="366"/>
      <c r="AC148" s="366"/>
      <c r="AD148" s="45"/>
      <c r="AE148" s="45"/>
      <c r="AF148" s="520"/>
    </row>
    <row r="149" spans="1:32" ht="19.5" thickBot="1" x14ac:dyDescent="0.35">
      <c r="A149" s="366"/>
      <c r="B149" s="1672"/>
      <c r="C149" s="1655"/>
      <c r="D149" s="1656"/>
      <c r="E149" s="1655"/>
      <c r="F149" s="1655"/>
      <c r="G149" s="526"/>
      <c r="H149" s="526"/>
      <c r="I149" s="526"/>
      <c r="J149" s="526"/>
      <c r="K149" s="526"/>
      <c r="L149" s="526"/>
      <c r="M149" s="526"/>
      <c r="N149" s="526"/>
      <c r="O149" s="526"/>
      <c r="P149" s="526"/>
      <c r="Q149" s="526"/>
      <c r="R149" s="526"/>
      <c r="S149" s="366"/>
      <c r="T149" s="366"/>
      <c r="U149" s="366"/>
      <c r="V149" s="366"/>
      <c r="W149" s="366"/>
      <c r="X149" s="366"/>
      <c r="Y149" s="366"/>
      <c r="Z149" s="366"/>
      <c r="AA149" s="366"/>
      <c r="AB149" s="366"/>
      <c r="AC149" s="366"/>
      <c r="AD149" s="45"/>
      <c r="AE149" s="45"/>
      <c r="AF149" s="520"/>
    </row>
    <row r="150" spans="1:32" ht="19.5" thickBot="1" x14ac:dyDescent="0.35">
      <c r="A150" s="366"/>
      <c r="B150" s="1672"/>
      <c r="C150" s="1655"/>
      <c r="D150" s="1656"/>
      <c r="E150" s="1655"/>
      <c r="F150" s="1655"/>
      <c r="G150" s="526"/>
      <c r="H150" s="526"/>
      <c r="I150" s="526"/>
      <c r="J150" s="526"/>
      <c r="K150" s="526"/>
      <c r="L150" s="526"/>
      <c r="M150" s="526"/>
      <c r="N150" s="526"/>
      <c r="O150" s="526"/>
      <c r="P150" s="526"/>
      <c r="Q150" s="526"/>
      <c r="R150" s="526"/>
      <c r="S150" s="366"/>
      <c r="T150" s="366"/>
      <c r="U150" s="366"/>
      <c r="V150" s="366"/>
      <c r="W150" s="366"/>
      <c r="X150" s="366"/>
      <c r="Y150" s="366"/>
      <c r="Z150" s="366"/>
      <c r="AA150" s="366"/>
      <c r="AB150" s="366"/>
      <c r="AC150" s="366"/>
      <c r="AD150" s="45"/>
      <c r="AE150" s="45"/>
      <c r="AF150" s="520"/>
    </row>
    <row r="151" spans="1:32" ht="19.5" thickBot="1" x14ac:dyDescent="0.35">
      <c r="A151" s="366"/>
      <c r="B151" s="1672"/>
      <c r="C151" s="1655"/>
      <c r="D151" s="1656"/>
      <c r="E151" s="1655"/>
      <c r="F151" s="1655"/>
      <c r="G151" s="526"/>
      <c r="H151" s="526"/>
      <c r="I151" s="526"/>
      <c r="J151" s="526"/>
      <c r="K151" s="526"/>
      <c r="L151" s="526"/>
      <c r="M151" s="526"/>
      <c r="N151" s="526"/>
      <c r="O151" s="526"/>
      <c r="P151" s="526"/>
      <c r="Q151" s="526"/>
      <c r="R151" s="526"/>
      <c r="S151" s="366"/>
      <c r="T151" s="366"/>
      <c r="U151" s="366"/>
      <c r="V151" s="366"/>
      <c r="W151" s="366"/>
      <c r="X151" s="366"/>
      <c r="Y151" s="366"/>
      <c r="Z151" s="366"/>
      <c r="AA151" s="366"/>
      <c r="AB151" s="366"/>
      <c r="AC151" s="366"/>
      <c r="AD151" s="45"/>
      <c r="AE151" s="45"/>
      <c r="AF151" s="520"/>
    </row>
    <row r="152" spans="1:32" ht="19.5" thickBot="1" x14ac:dyDescent="0.35">
      <c r="A152" s="366"/>
      <c r="B152" s="1672"/>
      <c r="C152" s="1655"/>
      <c r="D152" s="1656"/>
      <c r="E152" s="1655"/>
      <c r="F152" s="1655"/>
      <c r="G152" s="526"/>
      <c r="H152" s="526"/>
      <c r="I152" s="526"/>
      <c r="J152" s="526"/>
      <c r="K152" s="526"/>
      <c r="L152" s="526"/>
      <c r="M152" s="526"/>
      <c r="N152" s="526"/>
      <c r="O152" s="526"/>
      <c r="P152" s="526"/>
      <c r="Q152" s="526"/>
      <c r="R152" s="526"/>
      <c r="S152" s="366"/>
      <c r="T152" s="366"/>
      <c r="U152" s="366"/>
      <c r="V152" s="366"/>
      <c r="W152" s="366"/>
      <c r="X152" s="366"/>
      <c r="Y152" s="366"/>
      <c r="Z152" s="366"/>
      <c r="AA152" s="366"/>
      <c r="AB152" s="366"/>
      <c r="AC152" s="366"/>
      <c r="AD152" s="45"/>
      <c r="AE152" s="45"/>
      <c r="AF152" s="520"/>
    </row>
    <row r="153" spans="1:32" ht="19.5" thickBot="1" x14ac:dyDescent="0.35">
      <c r="A153" s="366"/>
      <c r="B153" s="366"/>
      <c r="C153" s="366"/>
      <c r="D153" s="366"/>
      <c r="E153" s="366"/>
      <c r="F153" s="366"/>
      <c r="G153" s="526"/>
      <c r="H153" s="526"/>
      <c r="I153" s="526"/>
      <c r="J153" s="526"/>
      <c r="K153" s="526"/>
      <c r="L153" s="526"/>
      <c r="M153" s="526"/>
      <c r="N153" s="526"/>
      <c r="O153" s="526"/>
      <c r="P153" s="526"/>
      <c r="Q153" s="526"/>
      <c r="R153" s="526"/>
      <c r="S153" s="366"/>
      <c r="T153" s="366"/>
      <c r="U153" s="366"/>
      <c r="V153" s="366"/>
      <c r="W153" s="366"/>
      <c r="X153" s="366"/>
      <c r="Y153" s="366"/>
      <c r="Z153" s="366"/>
      <c r="AA153" s="366"/>
      <c r="AB153" s="366"/>
      <c r="AC153" s="366"/>
      <c r="AD153" s="45"/>
      <c r="AE153" s="45"/>
      <c r="AF153" s="520"/>
    </row>
    <row r="154" spans="1:32" ht="24" customHeight="1" thickBot="1" x14ac:dyDescent="0.35">
      <c r="A154" s="366"/>
      <c r="B154" s="528" t="s">
        <v>91</v>
      </c>
      <c r="C154" s="1905"/>
      <c r="D154" s="1906"/>
      <c r="E154" s="1906"/>
      <c r="F154" s="1906"/>
      <c r="G154" s="1906"/>
      <c r="H154" s="1906"/>
      <c r="I154" s="1906"/>
      <c r="J154" s="1906"/>
      <c r="K154" s="1906"/>
      <c r="L154" s="1906"/>
      <c r="M154" s="1906"/>
      <c r="N154" s="1906"/>
      <c r="O154" s="1906"/>
      <c r="P154" s="1906"/>
      <c r="Q154" s="1906"/>
      <c r="R154" s="1906"/>
      <c r="S154" s="1906"/>
      <c r="T154" s="1906"/>
      <c r="U154" s="1906"/>
      <c r="V154" s="1906"/>
      <c r="W154" s="1906"/>
      <c r="X154" s="1906"/>
      <c r="Y154" s="1906"/>
      <c r="Z154" s="1906"/>
      <c r="AA154" s="1906"/>
      <c r="AB154" s="1906"/>
      <c r="AC154" s="1907"/>
      <c r="AD154" s="45"/>
      <c r="AE154" s="45"/>
      <c r="AF154" s="520"/>
    </row>
    <row r="155" spans="1:32" ht="89.25" customHeight="1" thickBot="1" x14ac:dyDescent="0.35">
      <c r="A155" s="366"/>
      <c r="B155" s="366"/>
      <c r="C155" s="1908"/>
      <c r="D155" s="1909"/>
      <c r="E155" s="1909"/>
      <c r="F155" s="1909"/>
      <c r="G155" s="1909"/>
      <c r="H155" s="1909"/>
      <c r="I155" s="1909"/>
      <c r="J155" s="1909"/>
      <c r="K155" s="1909"/>
      <c r="L155" s="1909"/>
      <c r="M155" s="1909"/>
      <c r="N155" s="1909"/>
      <c r="O155" s="1909"/>
      <c r="P155" s="1909"/>
      <c r="Q155" s="1909"/>
      <c r="R155" s="1909"/>
      <c r="S155" s="1909"/>
      <c r="T155" s="1909"/>
      <c r="U155" s="1909"/>
      <c r="V155" s="1909"/>
      <c r="W155" s="1909"/>
      <c r="X155" s="1909"/>
      <c r="Y155" s="1909"/>
      <c r="Z155" s="1909"/>
      <c r="AA155" s="1909"/>
      <c r="AB155" s="1909"/>
      <c r="AC155" s="1910"/>
      <c r="AD155" s="45"/>
      <c r="AE155" s="45"/>
      <c r="AF155" s="520"/>
    </row>
    <row r="156" spans="1:32" ht="46.5" customHeight="1" x14ac:dyDescent="0.3">
      <c r="A156" s="366"/>
      <c r="B156" s="366"/>
      <c r="C156" s="366"/>
      <c r="D156" s="366"/>
      <c r="E156" s="366"/>
      <c r="F156" s="366"/>
      <c r="G156" s="366"/>
      <c r="H156" s="366"/>
      <c r="I156" s="366"/>
      <c r="J156" s="366"/>
      <c r="K156" s="366"/>
      <c r="L156" s="366"/>
      <c r="M156" s="366"/>
      <c r="N156" s="366"/>
      <c r="O156" s="366"/>
      <c r="P156" s="366"/>
      <c r="Q156" s="366"/>
      <c r="R156" s="366"/>
      <c r="S156" s="366"/>
      <c r="T156" s="366"/>
      <c r="U156" s="366"/>
      <c r="V156" s="366"/>
      <c r="W156" s="366"/>
      <c r="X156" s="366"/>
      <c r="Y156" s="366"/>
      <c r="Z156" s="366"/>
      <c r="AA156" s="366"/>
      <c r="AB156" s="366"/>
      <c r="AC156" s="366"/>
      <c r="AD156" s="45"/>
      <c r="AE156" s="45"/>
      <c r="AF156" s="520"/>
    </row>
    <row r="157" spans="1:32" ht="23.25" customHeight="1" x14ac:dyDescent="0.3">
      <c r="A157" s="365"/>
      <c r="B157" s="365"/>
      <c r="C157" s="365"/>
      <c r="D157" s="365"/>
      <c r="E157" s="365"/>
      <c r="F157" s="365"/>
      <c r="G157" s="365"/>
      <c r="H157" s="365"/>
      <c r="I157" s="365"/>
      <c r="J157" s="365"/>
      <c r="K157" s="365"/>
      <c r="L157" s="365"/>
      <c r="M157" s="365"/>
      <c r="N157" s="365"/>
      <c r="O157" s="365"/>
      <c r="P157" s="365"/>
      <c r="Q157" s="365"/>
      <c r="R157" s="365"/>
      <c r="S157" s="365"/>
      <c r="T157" s="365"/>
      <c r="U157" s="365"/>
      <c r="V157" s="365"/>
      <c r="W157" s="365"/>
      <c r="X157" s="365"/>
      <c r="Y157" s="365"/>
      <c r="Z157" s="365"/>
      <c r="AA157" s="365"/>
      <c r="AB157" s="365"/>
      <c r="AC157" s="365"/>
      <c r="AD157" s="45"/>
      <c r="AE157" s="45"/>
      <c r="AF157" s="520"/>
    </row>
    <row r="158" spans="1:32" customFormat="1" x14ac:dyDescent="0.3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520"/>
    </row>
    <row r="159" spans="1:32" customFormat="1" ht="21" x14ac:dyDescent="0.4">
      <c r="A159" s="45"/>
      <c r="B159" s="63" t="s">
        <v>910</v>
      </c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520"/>
    </row>
    <row r="160" spans="1:32" customFormat="1" ht="17.25" customHeight="1" x14ac:dyDescent="0.3">
      <c r="A160" s="45"/>
      <c r="B160" s="900" t="s">
        <v>837</v>
      </c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520"/>
    </row>
    <row r="161" spans="1:32" customFormat="1" ht="17.25" customHeight="1" thickBot="1" x14ac:dyDescent="0.35">
      <c r="A161" s="45"/>
      <c r="B161" s="899" t="s">
        <v>920</v>
      </c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520"/>
    </row>
    <row r="162" spans="1:32" customFormat="1" ht="48" customHeight="1" thickBot="1" x14ac:dyDescent="0.35">
      <c r="A162" s="45"/>
      <c r="B162" s="52" t="s">
        <v>1</v>
      </c>
      <c r="C162" s="50" t="s">
        <v>834</v>
      </c>
      <c r="D162" s="50" t="s">
        <v>813</v>
      </c>
      <c r="E162" s="50" t="s">
        <v>835</v>
      </c>
      <c r="F162" s="50" t="s">
        <v>813</v>
      </c>
      <c r="G162" s="51" t="s">
        <v>814</v>
      </c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520"/>
    </row>
    <row r="163" spans="1:32" customFormat="1" ht="39.75" customHeight="1" thickBot="1" x14ac:dyDescent="0.35">
      <c r="A163" s="45"/>
      <c r="B163" s="902">
        <v>1</v>
      </c>
      <c r="C163" s="1022" t="s">
        <v>815</v>
      </c>
      <c r="D163" s="1038"/>
      <c r="E163" s="996" t="s">
        <v>816</v>
      </c>
      <c r="F163" s="1038"/>
      <c r="G163" s="942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520"/>
    </row>
    <row r="164" spans="1:32" customFormat="1" ht="69.75" customHeight="1" thickBot="1" x14ac:dyDescent="0.35">
      <c r="A164" s="45"/>
      <c r="B164" s="903">
        <v>2</v>
      </c>
      <c r="C164" s="997" t="s">
        <v>836</v>
      </c>
      <c r="D164" s="1039"/>
      <c r="E164" s="998" t="s">
        <v>817</v>
      </c>
      <c r="F164" s="1039"/>
      <c r="G164" s="942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520"/>
    </row>
    <row r="165" spans="1:32" customFormat="1" ht="79.5" thickBot="1" x14ac:dyDescent="0.35">
      <c r="A165" s="45"/>
      <c r="B165" s="903">
        <v>3</v>
      </c>
      <c r="C165" s="997" t="s">
        <v>818</v>
      </c>
      <c r="D165" s="1045"/>
      <c r="E165" s="998" t="s">
        <v>819</v>
      </c>
      <c r="F165" s="1045"/>
      <c r="G165" s="942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520"/>
    </row>
    <row r="166" spans="1:32" customFormat="1" ht="63.75" thickBot="1" x14ac:dyDescent="0.35">
      <c r="A166" s="45"/>
      <c r="B166" s="903">
        <v>4</v>
      </c>
      <c r="C166" s="997" t="s">
        <v>820</v>
      </c>
      <c r="D166" s="1038"/>
      <c r="E166" s="998" t="s">
        <v>821</v>
      </c>
      <c r="F166" s="1038"/>
      <c r="G166" s="942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520"/>
    </row>
    <row r="167" spans="1:32" customFormat="1" ht="63.75" thickBot="1" x14ac:dyDescent="0.35">
      <c r="A167" s="45"/>
      <c r="B167" s="903">
        <v>5</v>
      </c>
      <c r="C167" s="997" t="s">
        <v>821</v>
      </c>
      <c r="D167" s="1039"/>
      <c r="E167" s="998" t="s">
        <v>820</v>
      </c>
      <c r="F167" s="1039"/>
      <c r="G167" s="942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520"/>
    </row>
    <row r="168" spans="1:32" customFormat="1" ht="32.25" thickBot="1" x14ac:dyDescent="0.35">
      <c r="A168" s="45"/>
      <c r="B168" s="903">
        <v>6</v>
      </c>
      <c r="C168" s="997" t="s">
        <v>822</v>
      </c>
      <c r="D168" s="1045"/>
      <c r="E168" s="998" t="s">
        <v>822</v>
      </c>
      <c r="F168" s="1045"/>
      <c r="G168" s="942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520"/>
    </row>
    <row r="169" spans="1:32" customFormat="1" ht="48" thickBot="1" x14ac:dyDescent="0.35">
      <c r="A169" s="45"/>
      <c r="B169" s="903">
        <v>7</v>
      </c>
      <c r="C169" s="997" t="s">
        <v>823</v>
      </c>
      <c r="D169" s="1038"/>
      <c r="E169" s="998" t="s">
        <v>823</v>
      </c>
      <c r="F169" s="1038"/>
      <c r="G169" s="942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520"/>
    </row>
    <row r="170" spans="1:32" customFormat="1" ht="32.25" thickBot="1" x14ac:dyDescent="0.35">
      <c r="A170" s="45"/>
      <c r="B170" s="903">
        <v>8</v>
      </c>
      <c r="C170" s="997" t="s">
        <v>824</v>
      </c>
      <c r="D170" s="1039"/>
      <c r="E170" s="998" t="s">
        <v>824</v>
      </c>
      <c r="F170" s="1039"/>
      <c r="G170" s="942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520"/>
    </row>
    <row r="171" spans="1:32" customFormat="1" ht="32.25" thickBot="1" x14ac:dyDescent="0.35">
      <c r="A171" s="45"/>
      <c r="B171" s="903">
        <v>9</v>
      </c>
      <c r="C171" s="997" t="s">
        <v>825</v>
      </c>
      <c r="D171" s="1045"/>
      <c r="E171" s="998" t="s">
        <v>825</v>
      </c>
      <c r="F171" s="1045"/>
      <c r="G171" s="942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520"/>
    </row>
    <row r="172" spans="1:32" customFormat="1" ht="21" thickBot="1" x14ac:dyDescent="0.35">
      <c r="A172" s="45"/>
      <c r="B172" s="903">
        <v>10</v>
      </c>
      <c r="C172" s="997" t="s">
        <v>826</v>
      </c>
      <c r="D172" s="1038"/>
      <c r="E172" s="998" t="s">
        <v>826</v>
      </c>
      <c r="F172" s="1038"/>
      <c r="G172" s="942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520"/>
    </row>
    <row r="173" spans="1:32" customFormat="1" ht="48" thickBot="1" x14ac:dyDescent="0.35">
      <c r="A173" s="45"/>
      <c r="B173" s="903">
        <v>11</v>
      </c>
      <c r="C173" s="997" t="s">
        <v>827</v>
      </c>
      <c r="D173" s="1039"/>
      <c r="E173" s="998" t="s">
        <v>827</v>
      </c>
      <c r="F173" s="1039"/>
      <c r="G173" s="942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520"/>
    </row>
    <row r="174" spans="1:32" customFormat="1" ht="32.25" thickBot="1" x14ac:dyDescent="0.35">
      <c r="A174" s="45"/>
      <c r="B174" s="903">
        <v>12</v>
      </c>
      <c r="C174" s="997" t="s">
        <v>828</v>
      </c>
      <c r="D174" s="1045"/>
      <c r="E174" s="998" t="s">
        <v>828</v>
      </c>
      <c r="F174" s="1045"/>
      <c r="G174" s="942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520"/>
    </row>
    <row r="175" spans="1:32" customFormat="1" ht="21" thickBot="1" x14ac:dyDescent="0.35">
      <c r="A175" s="45"/>
      <c r="B175" s="903">
        <v>13</v>
      </c>
      <c r="C175" s="997" t="s">
        <v>829</v>
      </c>
      <c r="D175" s="1038"/>
      <c r="E175" s="998" t="s">
        <v>829</v>
      </c>
      <c r="F175" s="1038"/>
      <c r="G175" s="942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520"/>
    </row>
    <row r="176" spans="1:32" customFormat="1" ht="32.25" thickBot="1" x14ac:dyDescent="0.35">
      <c r="A176" s="45"/>
      <c r="B176" s="903">
        <v>14</v>
      </c>
      <c r="C176" s="997" t="s">
        <v>830</v>
      </c>
      <c r="D176" s="1039"/>
      <c r="E176" s="998" t="s">
        <v>830</v>
      </c>
      <c r="F176" s="1039"/>
      <c r="G176" s="942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520"/>
    </row>
    <row r="177" spans="1:32" customFormat="1" ht="32.25" thickBot="1" x14ac:dyDescent="0.35">
      <c r="A177" s="45"/>
      <c r="B177" s="903">
        <v>15</v>
      </c>
      <c r="C177" s="997" t="s">
        <v>831</v>
      </c>
      <c r="D177" s="1045"/>
      <c r="E177" s="998" t="s">
        <v>831</v>
      </c>
      <c r="F177" s="1045"/>
      <c r="G177" s="942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520"/>
    </row>
    <row r="178" spans="1:32" customFormat="1" ht="48" thickBot="1" x14ac:dyDescent="0.35">
      <c r="A178" s="45"/>
      <c r="B178" s="903">
        <v>16</v>
      </c>
      <c r="C178" s="997" t="s">
        <v>832</v>
      </c>
      <c r="D178" s="1038"/>
      <c r="E178" s="998" t="s">
        <v>832</v>
      </c>
      <c r="F178" s="1038"/>
      <c r="G178" s="942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520"/>
    </row>
    <row r="179" spans="1:32" customFormat="1" ht="21" thickBot="1" x14ac:dyDescent="0.35">
      <c r="A179" s="45"/>
      <c r="B179" s="903">
        <v>17</v>
      </c>
      <c r="C179" s="997" t="s">
        <v>833</v>
      </c>
      <c r="D179" s="1039"/>
      <c r="E179" s="998" t="s">
        <v>833</v>
      </c>
      <c r="F179" s="1039"/>
      <c r="G179" s="942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520"/>
    </row>
    <row r="180" spans="1:32" customFormat="1" ht="21" thickBot="1" x14ac:dyDescent="0.35">
      <c r="A180" s="45"/>
      <c r="B180" s="903">
        <v>18</v>
      </c>
      <c r="C180" s="997" t="s">
        <v>70</v>
      </c>
      <c r="D180" s="1045"/>
      <c r="E180" s="998" t="s">
        <v>70</v>
      </c>
      <c r="F180" s="1045"/>
      <c r="G180" s="943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520"/>
    </row>
    <row r="181" spans="1:32" customFormat="1" ht="21" thickBot="1" x14ac:dyDescent="0.35">
      <c r="A181" s="45"/>
      <c r="B181" s="1987" t="s">
        <v>0</v>
      </c>
      <c r="C181" s="1988"/>
      <c r="D181" s="1046">
        <f>SUM(D163:D180)</f>
        <v>0</v>
      </c>
      <c r="E181" s="906" t="s">
        <v>0</v>
      </c>
      <c r="F181" s="1046">
        <f>SUM(F163:F180)</f>
        <v>0</v>
      </c>
      <c r="G181" s="943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520"/>
    </row>
    <row r="182" spans="1:32" customFormat="1" x14ac:dyDescent="0.3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520"/>
    </row>
    <row r="183" spans="1:32" customFormat="1" x14ac:dyDescent="0.3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520"/>
    </row>
    <row r="184" spans="1:32" ht="23.25" customHeight="1" thickBot="1" x14ac:dyDescent="0.35">
      <c r="A184" s="366"/>
      <c r="B184" s="366"/>
      <c r="C184" s="366"/>
      <c r="D184" s="366"/>
      <c r="E184" s="366"/>
      <c r="F184" s="366"/>
      <c r="G184" s="366"/>
      <c r="H184" s="366"/>
      <c r="I184" s="366"/>
      <c r="J184" s="366"/>
      <c r="K184" s="366"/>
      <c r="L184" s="366"/>
      <c r="M184" s="366"/>
      <c r="N184" s="366"/>
      <c r="O184" s="366"/>
      <c r="P184" s="366"/>
      <c r="Q184" s="366"/>
      <c r="R184" s="366"/>
      <c r="S184" s="366"/>
      <c r="T184" s="366"/>
      <c r="U184" s="366"/>
      <c r="V184" s="366"/>
      <c r="W184" s="366"/>
      <c r="X184" s="366"/>
      <c r="Y184" s="366"/>
      <c r="Z184" s="366"/>
      <c r="AA184" s="366"/>
      <c r="AB184" s="366"/>
      <c r="AC184" s="366"/>
      <c r="AD184" s="366"/>
      <c r="AE184" s="366"/>
      <c r="AF184" s="520"/>
    </row>
    <row r="185" spans="1:32" ht="31.5" thickBot="1" x14ac:dyDescent="0.35">
      <c r="A185" s="366"/>
      <c r="B185" s="2019" t="s">
        <v>912</v>
      </c>
      <c r="C185" s="2020"/>
      <c r="D185" s="2020"/>
      <c r="E185" s="2021"/>
      <c r="F185" s="56" t="s">
        <v>97</v>
      </c>
      <c r="G185" s="79" t="s">
        <v>98</v>
      </c>
      <c r="H185" s="79" t="s">
        <v>59</v>
      </c>
      <c r="I185" s="79" t="s">
        <v>99</v>
      </c>
      <c r="J185" s="79" t="s">
        <v>100</v>
      </c>
      <c r="K185" s="79" t="s">
        <v>101</v>
      </c>
      <c r="L185" s="79" t="s">
        <v>102</v>
      </c>
      <c r="M185" s="79" t="s">
        <v>103</v>
      </c>
      <c r="N185" s="79" t="s">
        <v>104</v>
      </c>
      <c r="O185" s="79" t="s">
        <v>105</v>
      </c>
      <c r="P185" s="79" t="s">
        <v>106</v>
      </c>
      <c r="Q185" s="79" t="s">
        <v>107</v>
      </c>
      <c r="R185" s="79" t="s">
        <v>108</v>
      </c>
      <c r="S185" s="999" t="s">
        <v>109</v>
      </c>
      <c r="T185" s="1943" t="s">
        <v>110</v>
      </c>
      <c r="U185" s="1943"/>
      <c r="V185" s="1943" t="s">
        <v>111</v>
      </c>
      <c r="W185" s="1943"/>
      <c r="X185" s="1943" t="s">
        <v>50</v>
      </c>
      <c r="Y185" s="1943"/>
      <c r="Z185" s="1943" t="s">
        <v>51</v>
      </c>
      <c r="AA185" s="1943"/>
      <c r="AB185" s="1943" t="s">
        <v>52</v>
      </c>
      <c r="AC185" s="1943"/>
      <c r="AD185" s="1943" t="s">
        <v>53</v>
      </c>
      <c r="AE185" s="1943"/>
      <c r="AF185" s="520"/>
    </row>
    <row r="186" spans="1:32" ht="21.75" thickBot="1" x14ac:dyDescent="0.45">
      <c r="A186" s="366"/>
      <c r="B186" s="63" t="s">
        <v>112</v>
      </c>
      <c r="C186" s="526"/>
      <c r="D186" s="2010" t="s">
        <v>867</v>
      </c>
      <c r="E186" s="2011"/>
      <c r="F186" s="80">
        <f>SUM(G186,H186,I186,J186,K186,L186,M186,N186,O186,P186,Q186,R186,S186,T188,V188,X188,Z188,AB188,AD188)</f>
        <v>0</v>
      </c>
      <c r="G186" s="81">
        <f>COUNTIF($E$190:$E$264,"MATHS")</f>
        <v>0</v>
      </c>
      <c r="H186" s="82">
        <f>COUNTIF($E$190:$E$264,"PC")</f>
        <v>0</v>
      </c>
      <c r="I186" s="82">
        <f>COUNTIF($E$190:$E$264,"SVT")</f>
        <v>0</v>
      </c>
      <c r="J186" s="82">
        <f>COUNTIF($E$190:$E$264,"LM")</f>
        <v>0</v>
      </c>
      <c r="K186" s="82">
        <f>COUNTIF($E$190:$E$264,"PHILO")</f>
        <v>0</v>
      </c>
      <c r="L186" s="82">
        <f>COUNTIF($E$190:$E$264,"ANG")</f>
        <v>0</v>
      </c>
      <c r="M186" s="82">
        <f>COUNTIF($E$190:$E$264,"ALL")</f>
        <v>0</v>
      </c>
      <c r="N186" s="82">
        <f>COUNTIF($E$190:$E$264,"ESP")</f>
        <v>0</v>
      </c>
      <c r="O186" s="82">
        <f>COUNTIF($E$190:$E$264,"HG")</f>
        <v>0</v>
      </c>
      <c r="P186" s="82">
        <f>COUNTIF($E$190:$E$264,"EPS")</f>
        <v>0</v>
      </c>
      <c r="Q186" s="82">
        <f>COUNTIF($E$190:$E$264,"ARTS P")</f>
        <v>0</v>
      </c>
      <c r="R186" s="82">
        <f>COUNTIF($E$190:$E$264,"EDU M")</f>
        <v>0</v>
      </c>
      <c r="S186" s="1000">
        <f>COUNTIF($E$190:$E$264,"EDHC")</f>
        <v>0</v>
      </c>
      <c r="T186" s="1001" t="s">
        <v>113</v>
      </c>
      <c r="U186" s="1001" t="s">
        <v>100</v>
      </c>
      <c r="V186" s="1001" t="s">
        <v>114</v>
      </c>
      <c r="W186" s="1001" t="s">
        <v>109</v>
      </c>
      <c r="X186" s="1001" t="s">
        <v>115</v>
      </c>
      <c r="Y186" s="1001" t="s">
        <v>106</v>
      </c>
      <c r="Z186" s="1001" t="s">
        <v>116</v>
      </c>
      <c r="AA186" s="1001" t="s">
        <v>117</v>
      </c>
      <c r="AB186" s="1001" t="s">
        <v>52</v>
      </c>
      <c r="AC186" s="1001" t="s">
        <v>99</v>
      </c>
      <c r="AD186" s="1001" t="s">
        <v>99</v>
      </c>
      <c r="AE186" s="1002" t="s">
        <v>59</v>
      </c>
      <c r="AF186" s="520"/>
    </row>
    <row r="187" spans="1:32" ht="21.75" thickBot="1" x14ac:dyDescent="0.45">
      <c r="A187" s="366"/>
      <c r="B187" s="63" t="s">
        <v>118</v>
      </c>
      <c r="C187" s="526"/>
      <c r="D187" s="2012"/>
      <c r="E187" s="2013"/>
      <c r="F187" s="46"/>
      <c r="G187" s="46"/>
      <c r="H187" s="46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6"/>
      <c r="T187" s="92">
        <f>COUNTIF($E$190:$E$264,"HG/LM(HG)")</f>
        <v>0</v>
      </c>
      <c r="U187" s="92">
        <f>COUNTIF($E$190:$E$264,"HG/LM(LM)")</f>
        <v>0</v>
      </c>
      <c r="V187" s="92">
        <f>COUNTIF($E$190:$E$264,"LM/EDHC(LM)")</f>
        <v>0</v>
      </c>
      <c r="W187" s="92">
        <f>COUNTIF($E$190:$E$264,"LM/EDHC(EDHC)")</f>
        <v>0</v>
      </c>
      <c r="X187" s="92">
        <f>COUNTIF($E$190:$E$264,"ANG/EPS(ANG)")</f>
        <v>0</v>
      </c>
      <c r="Y187" s="92">
        <f>COUNTIF($E$190:$E$264,"ANG/EPS(EPS)")</f>
        <v>0</v>
      </c>
      <c r="Z187" s="92">
        <f>COUNTIF($E$190:$E$264,"MATHS/TICE(MATHS)")</f>
        <v>0</v>
      </c>
      <c r="AA187" s="92">
        <f>COUNTIF($E$190:$E$264,"MATHS/TICE(TICE)")</f>
        <v>0</v>
      </c>
      <c r="AB187" s="92">
        <f>COUNTIF($E$190:$E$264,"PC/SVT(PC)")</f>
        <v>0</v>
      </c>
      <c r="AC187" s="92">
        <f>COUNTIF($E$190:$E$264,"PC/SVT(SVT)")</f>
        <v>0</v>
      </c>
      <c r="AD187" s="92">
        <f>COUNTIF($E$190:$E$264,"SVT/PC(SVT)")</f>
        <v>0</v>
      </c>
      <c r="AE187" s="92">
        <f>COUNTIF($E$190:$E$264,"SVT/PC(PC)")</f>
        <v>0</v>
      </c>
      <c r="AF187" s="520"/>
    </row>
    <row r="188" spans="1:32" ht="21.75" thickBot="1" x14ac:dyDescent="0.45">
      <c r="A188" s="366"/>
      <c r="B188" s="63"/>
      <c r="C188" s="526"/>
      <c r="D188" s="2014"/>
      <c r="E188" s="2015"/>
      <c r="F188" s="46"/>
      <c r="G188" s="46"/>
      <c r="H188" s="46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5"/>
      <c r="T188" s="1865">
        <f>T187+U187</f>
        <v>0</v>
      </c>
      <c r="U188" s="1865"/>
      <c r="V188" s="1865">
        <f>V187+W187</f>
        <v>0</v>
      </c>
      <c r="W188" s="1865"/>
      <c r="X188" s="1865">
        <f>X187+Y187</f>
        <v>0</v>
      </c>
      <c r="Y188" s="1865"/>
      <c r="Z188" s="1865">
        <f>Z187+AA187</f>
        <v>0</v>
      </c>
      <c r="AA188" s="1865"/>
      <c r="AB188" s="1865">
        <f>AB187+AC187</f>
        <v>0</v>
      </c>
      <c r="AC188" s="1865"/>
      <c r="AD188" s="1865">
        <f>AD187+AE187</f>
        <v>0</v>
      </c>
      <c r="AE188" s="1865"/>
      <c r="AF188" s="520"/>
    </row>
    <row r="189" spans="1:32" ht="126.75" thickBot="1" x14ac:dyDescent="0.35">
      <c r="A189" s="366"/>
      <c r="B189" s="78" t="s">
        <v>1</v>
      </c>
      <c r="C189" s="78" t="s">
        <v>119</v>
      </c>
      <c r="D189" s="78" t="s">
        <v>120</v>
      </c>
      <c r="E189" s="78" t="s">
        <v>121</v>
      </c>
      <c r="F189" s="78" t="s">
        <v>122</v>
      </c>
      <c r="G189" s="78" t="s">
        <v>123</v>
      </c>
      <c r="H189" s="78" t="s">
        <v>124</v>
      </c>
      <c r="I189" s="526"/>
      <c r="J189" s="526"/>
      <c r="K189" s="526"/>
      <c r="L189" s="526"/>
      <c r="M189" s="526"/>
      <c r="N189" s="526"/>
      <c r="O189" s="526"/>
      <c r="P189" s="526"/>
      <c r="Q189" s="526"/>
      <c r="R189" s="526"/>
      <c r="S189" s="366"/>
      <c r="T189" s="366"/>
      <c r="U189" s="366"/>
      <c r="V189" s="366"/>
      <c r="W189" s="366"/>
      <c r="X189" s="366"/>
      <c r="Y189" s="366"/>
      <c r="Z189" s="366"/>
      <c r="AA189" s="366"/>
      <c r="AB189" s="366"/>
      <c r="AC189" s="366"/>
      <c r="AD189" s="366"/>
      <c r="AE189" s="366"/>
      <c r="AF189" s="520"/>
    </row>
    <row r="190" spans="1:32" ht="19.5" thickBot="1" x14ac:dyDescent="0.35">
      <c r="A190" s="366"/>
      <c r="B190" s="1417"/>
      <c r="C190" s="1655"/>
      <c r="D190" s="1655"/>
      <c r="E190" s="1655"/>
      <c r="F190" s="1655"/>
      <c r="G190" s="1656"/>
      <c r="H190" s="1655"/>
      <c r="I190" s="526"/>
      <c r="J190" s="526"/>
      <c r="K190" s="526"/>
      <c r="L190" s="526"/>
      <c r="M190" s="526"/>
      <c r="N190" s="526"/>
      <c r="O190" s="526"/>
      <c r="P190" s="526"/>
      <c r="Q190" s="526"/>
      <c r="R190" s="526"/>
      <c r="S190" s="366"/>
      <c r="T190" s="366"/>
      <c r="U190" s="366"/>
      <c r="V190" s="366"/>
      <c r="W190" s="366"/>
      <c r="X190" s="366"/>
      <c r="Y190" s="366"/>
      <c r="Z190" s="366"/>
      <c r="AA190" s="366"/>
      <c r="AB190" s="366"/>
      <c r="AC190" s="366"/>
      <c r="AD190" s="366"/>
      <c r="AE190" s="366"/>
      <c r="AF190" s="520"/>
    </row>
    <row r="191" spans="1:32" ht="19.5" thickBot="1" x14ac:dyDescent="0.35">
      <c r="A191" s="366"/>
      <c r="B191" s="1417"/>
      <c r="C191" s="1655"/>
      <c r="D191" s="1655"/>
      <c r="E191" s="1655"/>
      <c r="F191" s="1655"/>
      <c r="G191" s="1656"/>
      <c r="H191" s="1655"/>
      <c r="I191" s="526"/>
      <c r="J191" s="526"/>
      <c r="K191" s="526"/>
      <c r="L191" s="526"/>
      <c r="M191" s="526"/>
      <c r="N191" s="526"/>
      <c r="O191" s="526"/>
      <c r="P191" s="526"/>
      <c r="Q191" s="526"/>
      <c r="R191" s="526"/>
      <c r="S191" s="366"/>
      <c r="T191" s="366"/>
      <c r="U191" s="366"/>
      <c r="V191" s="366"/>
      <c r="W191" s="366"/>
      <c r="X191" s="366"/>
      <c r="Y191" s="366"/>
      <c r="Z191" s="366"/>
      <c r="AA191" s="366"/>
      <c r="AB191" s="366"/>
      <c r="AC191" s="366"/>
      <c r="AD191" s="366"/>
      <c r="AE191" s="366"/>
      <c r="AF191" s="520"/>
    </row>
    <row r="192" spans="1:32" ht="19.5" thickBot="1" x14ac:dyDescent="0.35">
      <c r="A192" s="366"/>
      <c r="B192" s="1417"/>
      <c r="C192" s="1655"/>
      <c r="D192" s="1655"/>
      <c r="E192" s="1655"/>
      <c r="F192" s="1655"/>
      <c r="G192" s="1656"/>
      <c r="H192" s="1655"/>
      <c r="I192" s="526"/>
      <c r="J192" s="526"/>
      <c r="K192" s="526"/>
      <c r="L192" s="526"/>
      <c r="M192" s="526"/>
      <c r="N192" s="526"/>
      <c r="O192" s="526"/>
      <c r="P192" s="526"/>
      <c r="Q192" s="526"/>
      <c r="R192" s="526"/>
      <c r="S192" s="366"/>
      <c r="T192" s="366"/>
      <c r="U192" s="366"/>
      <c r="V192" s="366"/>
      <c r="W192" s="366"/>
      <c r="X192" s="366"/>
      <c r="Y192" s="366"/>
      <c r="Z192" s="366"/>
      <c r="AA192" s="366"/>
      <c r="AB192" s="366"/>
      <c r="AC192" s="366"/>
      <c r="AD192" s="366"/>
      <c r="AE192" s="366"/>
      <c r="AF192" s="520"/>
    </row>
    <row r="193" spans="1:32" ht="19.5" thickBot="1" x14ac:dyDescent="0.35">
      <c r="A193" s="366"/>
      <c r="B193" s="1417"/>
      <c r="C193" s="1655"/>
      <c r="D193" s="1655"/>
      <c r="E193" s="1655"/>
      <c r="F193" s="1655"/>
      <c r="G193" s="1656"/>
      <c r="H193" s="1655"/>
      <c r="I193" s="526"/>
      <c r="J193" s="526"/>
      <c r="K193" s="526"/>
      <c r="L193" s="526"/>
      <c r="M193" s="526"/>
      <c r="N193" s="526"/>
      <c r="O193" s="526"/>
      <c r="P193" s="526"/>
      <c r="Q193" s="526"/>
      <c r="R193" s="526"/>
      <c r="S193" s="366"/>
      <c r="T193" s="366"/>
      <c r="U193" s="366"/>
      <c r="V193" s="366"/>
      <c r="W193" s="366"/>
      <c r="X193" s="366"/>
      <c r="Y193" s="366"/>
      <c r="Z193" s="366"/>
      <c r="AA193" s="366"/>
      <c r="AB193" s="366"/>
      <c r="AC193" s="366"/>
      <c r="AD193" s="366"/>
      <c r="AE193" s="366"/>
      <c r="AF193" s="520"/>
    </row>
    <row r="194" spans="1:32" ht="19.5" thickBot="1" x14ac:dyDescent="0.35">
      <c r="A194" s="366"/>
      <c r="B194" s="1417"/>
      <c r="C194" s="1655"/>
      <c r="D194" s="1655"/>
      <c r="E194" s="1655"/>
      <c r="F194" s="1655"/>
      <c r="G194" s="1656"/>
      <c r="H194" s="1655"/>
      <c r="I194" s="526"/>
      <c r="J194" s="526"/>
      <c r="K194" s="526"/>
      <c r="L194" s="526"/>
      <c r="M194" s="526"/>
      <c r="N194" s="526"/>
      <c r="O194" s="526"/>
      <c r="P194" s="526"/>
      <c r="Q194" s="526"/>
      <c r="R194" s="526"/>
      <c r="S194" s="366"/>
      <c r="T194" s="366"/>
      <c r="U194" s="366"/>
      <c r="V194" s="366"/>
      <c r="W194" s="366"/>
      <c r="X194" s="366"/>
      <c r="Y194" s="366"/>
      <c r="Z194" s="366"/>
      <c r="AA194" s="366"/>
      <c r="AB194" s="366"/>
      <c r="AC194" s="366"/>
      <c r="AD194" s="366"/>
      <c r="AE194" s="366"/>
      <c r="AF194" s="520"/>
    </row>
    <row r="195" spans="1:32" ht="19.5" thickBot="1" x14ac:dyDescent="0.35">
      <c r="A195" s="366"/>
      <c r="B195" s="1417"/>
      <c r="C195" s="1655"/>
      <c r="D195" s="1655"/>
      <c r="E195" s="1655"/>
      <c r="F195" s="1655"/>
      <c r="G195" s="1656"/>
      <c r="H195" s="1655"/>
      <c r="I195" s="526"/>
      <c r="J195" s="526"/>
      <c r="K195" s="526"/>
      <c r="L195" s="526"/>
      <c r="M195" s="526"/>
      <c r="N195" s="526"/>
      <c r="O195" s="526"/>
      <c r="P195" s="526"/>
      <c r="Q195" s="526"/>
      <c r="R195" s="526"/>
      <c r="S195" s="366"/>
      <c r="T195" s="366"/>
      <c r="U195" s="366"/>
      <c r="V195" s="366"/>
      <c r="W195" s="366"/>
      <c r="X195" s="366"/>
      <c r="Y195" s="366"/>
      <c r="Z195" s="366"/>
      <c r="AA195" s="366"/>
      <c r="AB195" s="366"/>
      <c r="AC195" s="366"/>
      <c r="AD195" s="366"/>
      <c r="AE195" s="366"/>
      <c r="AF195" s="520"/>
    </row>
    <row r="196" spans="1:32" ht="19.5" thickBot="1" x14ac:dyDescent="0.35">
      <c r="A196" s="366"/>
      <c r="B196" s="1417"/>
      <c r="C196" s="1655"/>
      <c r="D196" s="1655"/>
      <c r="E196" s="1655"/>
      <c r="F196" s="1655"/>
      <c r="G196" s="1656"/>
      <c r="H196" s="1655"/>
      <c r="I196" s="526"/>
      <c r="J196" s="526"/>
      <c r="K196" s="526"/>
      <c r="L196" s="526"/>
      <c r="M196" s="526"/>
      <c r="N196" s="526"/>
      <c r="O196" s="526"/>
      <c r="P196" s="526"/>
      <c r="Q196" s="526"/>
      <c r="R196" s="526"/>
      <c r="S196" s="366"/>
      <c r="T196" s="366"/>
      <c r="U196" s="366"/>
      <c r="V196" s="366"/>
      <c r="W196" s="366"/>
      <c r="X196" s="366"/>
      <c r="Y196" s="366"/>
      <c r="Z196" s="366"/>
      <c r="AA196" s="366"/>
      <c r="AB196" s="366"/>
      <c r="AC196" s="366"/>
      <c r="AD196" s="366"/>
      <c r="AE196" s="366"/>
      <c r="AF196" s="520"/>
    </row>
    <row r="197" spans="1:32" ht="19.5" thickBot="1" x14ac:dyDescent="0.35">
      <c r="A197" s="366"/>
      <c r="B197" s="1417"/>
      <c r="C197" s="1655"/>
      <c r="D197" s="1655"/>
      <c r="E197" s="1655"/>
      <c r="F197" s="1655"/>
      <c r="G197" s="1656"/>
      <c r="H197" s="1655"/>
      <c r="I197" s="526"/>
      <c r="J197" s="526"/>
      <c r="K197" s="526"/>
      <c r="L197" s="526"/>
      <c r="M197" s="526"/>
      <c r="N197" s="526"/>
      <c r="O197" s="526"/>
      <c r="P197" s="526"/>
      <c r="Q197" s="526"/>
      <c r="R197" s="526"/>
      <c r="S197" s="366"/>
      <c r="T197" s="366"/>
      <c r="U197" s="366"/>
      <c r="V197" s="366"/>
      <c r="W197" s="366"/>
      <c r="X197" s="366"/>
      <c r="Y197" s="366"/>
      <c r="Z197" s="366"/>
      <c r="AA197" s="366"/>
      <c r="AB197" s="366"/>
      <c r="AC197" s="366"/>
      <c r="AD197" s="366"/>
      <c r="AE197" s="366"/>
      <c r="AF197" s="520"/>
    </row>
    <row r="198" spans="1:32" ht="19.5" thickBot="1" x14ac:dyDescent="0.35">
      <c r="A198" s="366"/>
      <c r="B198" s="1417"/>
      <c r="C198" s="1655"/>
      <c r="D198" s="1655"/>
      <c r="E198" s="1655"/>
      <c r="F198" s="1655"/>
      <c r="G198" s="1656"/>
      <c r="H198" s="1655"/>
      <c r="I198" s="526"/>
      <c r="J198" s="526"/>
      <c r="K198" s="526"/>
      <c r="L198" s="526"/>
      <c r="M198" s="526"/>
      <c r="N198" s="526"/>
      <c r="O198" s="526"/>
      <c r="P198" s="526"/>
      <c r="Q198" s="526"/>
      <c r="R198" s="526"/>
      <c r="S198" s="366"/>
      <c r="T198" s="366"/>
      <c r="U198" s="366"/>
      <c r="V198" s="366"/>
      <c r="W198" s="366"/>
      <c r="X198" s="366"/>
      <c r="Y198" s="366"/>
      <c r="Z198" s="366"/>
      <c r="AA198" s="366"/>
      <c r="AB198" s="366"/>
      <c r="AC198" s="366"/>
      <c r="AD198" s="366"/>
      <c r="AE198" s="366"/>
      <c r="AF198" s="520"/>
    </row>
    <row r="199" spans="1:32" ht="19.5" thickBot="1" x14ac:dyDescent="0.35">
      <c r="A199" s="366"/>
      <c r="B199" s="1417"/>
      <c r="C199" s="1655"/>
      <c r="D199" s="1655"/>
      <c r="E199" s="1655"/>
      <c r="F199" s="1655"/>
      <c r="G199" s="1656"/>
      <c r="H199" s="1655"/>
      <c r="I199" s="526"/>
      <c r="J199" s="526"/>
      <c r="K199" s="526"/>
      <c r="L199" s="526"/>
      <c r="M199" s="526"/>
      <c r="N199" s="526"/>
      <c r="O199" s="526"/>
      <c r="P199" s="526"/>
      <c r="Q199" s="526"/>
      <c r="R199" s="526"/>
      <c r="S199" s="366"/>
      <c r="T199" s="366"/>
      <c r="U199" s="366"/>
      <c r="V199" s="366"/>
      <c r="W199" s="366"/>
      <c r="X199" s="366"/>
      <c r="Y199" s="366"/>
      <c r="Z199" s="366"/>
      <c r="AA199" s="366"/>
      <c r="AB199" s="366"/>
      <c r="AC199" s="366"/>
      <c r="AD199" s="366"/>
      <c r="AE199" s="366"/>
      <c r="AF199" s="520"/>
    </row>
    <row r="200" spans="1:32" ht="19.5" thickBot="1" x14ac:dyDescent="0.35">
      <c r="A200" s="366"/>
      <c r="B200" s="1417"/>
      <c r="C200" s="1655"/>
      <c r="D200" s="1655"/>
      <c r="E200" s="1655"/>
      <c r="F200" s="1655"/>
      <c r="G200" s="1656"/>
      <c r="H200" s="1655"/>
      <c r="I200" s="526"/>
      <c r="J200" s="526"/>
      <c r="K200" s="526"/>
      <c r="L200" s="526"/>
      <c r="M200" s="526"/>
      <c r="N200" s="526"/>
      <c r="O200" s="526"/>
      <c r="P200" s="526"/>
      <c r="Q200" s="526"/>
      <c r="R200" s="526"/>
      <c r="S200" s="366"/>
      <c r="T200" s="366"/>
      <c r="U200" s="366"/>
      <c r="V200" s="366"/>
      <c r="W200" s="366"/>
      <c r="X200" s="366"/>
      <c r="Y200" s="366"/>
      <c r="Z200" s="366"/>
      <c r="AA200" s="366"/>
      <c r="AB200" s="366"/>
      <c r="AC200" s="366"/>
      <c r="AD200" s="366"/>
      <c r="AE200" s="366"/>
      <c r="AF200" s="520"/>
    </row>
    <row r="201" spans="1:32" ht="19.5" thickBot="1" x14ac:dyDescent="0.35">
      <c r="A201" s="366"/>
      <c r="B201" s="1417"/>
      <c r="C201" s="1655"/>
      <c r="D201" s="1655"/>
      <c r="E201" s="1655"/>
      <c r="F201" s="1655"/>
      <c r="G201" s="1656"/>
      <c r="H201" s="1655"/>
      <c r="I201" s="526"/>
      <c r="J201" s="526"/>
      <c r="K201" s="526"/>
      <c r="L201" s="526"/>
      <c r="M201" s="526"/>
      <c r="N201" s="526"/>
      <c r="O201" s="526"/>
      <c r="P201" s="526"/>
      <c r="Q201" s="526"/>
      <c r="R201" s="526"/>
      <c r="S201" s="366"/>
      <c r="T201" s="366"/>
      <c r="U201" s="366"/>
      <c r="V201" s="366"/>
      <c r="W201" s="366"/>
      <c r="X201" s="366"/>
      <c r="Y201" s="366"/>
      <c r="Z201" s="366"/>
      <c r="AA201" s="366"/>
      <c r="AB201" s="366"/>
      <c r="AC201" s="366"/>
      <c r="AD201" s="366"/>
      <c r="AE201" s="366"/>
      <c r="AF201" s="520"/>
    </row>
    <row r="202" spans="1:32" ht="19.5" thickBot="1" x14ac:dyDescent="0.35">
      <c r="A202" s="366"/>
      <c r="B202" s="1417"/>
      <c r="C202" s="1655"/>
      <c r="D202" s="1655"/>
      <c r="E202" s="1655"/>
      <c r="F202" s="1655"/>
      <c r="G202" s="1656"/>
      <c r="H202" s="1655"/>
      <c r="I202" s="526"/>
      <c r="J202" s="526"/>
      <c r="K202" s="526"/>
      <c r="L202" s="526"/>
      <c r="M202" s="526"/>
      <c r="N202" s="526"/>
      <c r="O202" s="526"/>
      <c r="P202" s="526"/>
      <c r="Q202" s="526"/>
      <c r="R202" s="526"/>
      <c r="S202" s="366"/>
      <c r="T202" s="366"/>
      <c r="U202" s="366"/>
      <c r="V202" s="366"/>
      <c r="W202" s="366"/>
      <c r="X202" s="366"/>
      <c r="Y202" s="366"/>
      <c r="Z202" s="366"/>
      <c r="AA202" s="366"/>
      <c r="AB202" s="366"/>
      <c r="AC202" s="366"/>
      <c r="AD202" s="366"/>
      <c r="AE202" s="366"/>
      <c r="AF202" s="520"/>
    </row>
    <row r="203" spans="1:32" ht="19.5" thickBot="1" x14ac:dyDescent="0.35">
      <c r="A203" s="366"/>
      <c r="B203" s="1417"/>
      <c r="C203" s="1655"/>
      <c r="D203" s="1655"/>
      <c r="E203" s="1655"/>
      <c r="F203" s="1655"/>
      <c r="G203" s="1656"/>
      <c r="H203" s="1655"/>
      <c r="I203" s="526"/>
      <c r="J203" s="526"/>
      <c r="K203" s="526"/>
      <c r="L203" s="526"/>
      <c r="M203" s="526"/>
      <c r="N203" s="526"/>
      <c r="O203" s="526"/>
      <c r="P203" s="526"/>
      <c r="Q203" s="526"/>
      <c r="R203" s="526"/>
      <c r="S203" s="366"/>
      <c r="T203" s="366"/>
      <c r="U203" s="366"/>
      <c r="V203" s="366"/>
      <c r="W203" s="366"/>
      <c r="X203" s="366"/>
      <c r="Y203" s="366"/>
      <c r="Z203" s="366"/>
      <c r="AA203" s="366"/>
      <c r="AB203" s="366"/>
      <c r="AC203" s="366"/>
      <c r="AD203" s="366"/>
      <c r="AE203" s="366"/>
      <c r="AF203" s="520"/>
    </row>
    <row r="204" spans="1:32" ht="19.5" thickBot="1" x14ac:dyDescent="0.35">
      <c r="A204" s="366"/>
      <c r="B204" s="1417"/>
      <c r="C204" s="1655"/>
      <c r="D204" s="1655"/>
      <c r="E204" s="1655"/>
      <c r="F204" s="1655"/>
      <c r="G204" s="1656"/>
      <c r="H204" s="1655"/>
      <c r="I204" s="526"/>
      <c r="J204" s="526"/>
      <c r="K204" s="526"/>
      <c r="L204" s="526"/>
      <c r="M204" s="526"/>
      <c r="N204" s="526"/>
      <c r="O204" s="526"/>
      <c r="P204" s="526"/>
      <c r="Q204" s="526"/>
      <c r="R204" s="526"/>
      <c r="S204" s="366"/>
      <c r="T204" s="366"/>
      <c r="U204" s="366"/>
      <c r="V204" s="366"/>
      <c r="W204" s="366"/>
      <c r="X204" s="366"/>
      <c r="Y204" s="366"/>
      <c r="Z204" s="366"/>
      <c r="AA204" s="366"/>
      <c r="AB204" s="366"/>
      <c r="AC204" s="366"/>
      <c r="AD204" s="366"/>
      <c r="AE204" s="366"/>
      <c r="AF204" s="520"/>
    </row>
    <row r="205" spans="1:32" ht="19.5" thickBot="1" x14ac:dyDescent="0.35">
      <c r="A205" s="366"/>
      <c r="B205" s="1417"/>
      <c r="C205" s="1655"/>
      <c r="D205" s="1655"/>
      <c r="E205" s="1655"/>
      <c r="F205" s="1655"/>
      <c r="G205" s="1656"/>
      <c r="H205" s="1655"/>
      <c r="I205" s="526"/>
      <c r="J205" s="526"/>
      <c r="K205" s="526"/>
      <c r="L205" s="526"/>
      <c r="M205" s="526"/>
      <c r="N205" s="526"/>
      <c r="O205" s="526"/>
      <c r="P205" s="526"/>
      <c r="Q205" s="526"/>
      <c r="R205" s="526"/>
      <c r="S205" s="366"/>
      <c r="T205" s="366"/>
      <c r="U205" s="366"/>
      <c r="V205" s="366"/>
      <c r="W205" s="366"/>
      <c r="X205" s="366"/>
      <c r="Y205" s="366"/>
      <c r="Z205" s="366"/>
      <c r="AA205" s="366"/>
      <c r="AB205" s="366"/>
      <c r="AC205" s="366"/>
      <c r="AD205" s="366"/>
      <c r="AE205" s="366"/>
      <c r="AF205" s="520"/>
    </row>
    <row r="206" spans="1:32" ht="19.5" thickBot="1" x14ac:dyDescent="0.35">
      <c r="A206" s="366"/>
      <c r="B206" s="1417"/>
      <c r="C206" s="1655"/>
      <c r="D206" s="1655"/>
      <c r="E206" s="1655"/>
      <c r="F206" s="1655"/>
      <c r="G206" s="1656"/>
      <c r="H206" s="1655"/>
      <c r="I206" s="526"/>
      <c r="J206" s="526"/>
      <c r="K206" s="526"/>
      <c r="L206" s="526"/>
      <c r="M206" s="526"/>
      <c r="N206" s="526"/>
      <c r="O206" s="526"/>
      <c r="P206" s="526"/>
      <c r="Q206" s="526"/>
      <c r="R206" s="526"/>
      <c r="S206" s="366"/>
      <c r="T206" s="366"/>
      <c r="U206" s="366"/>
      <c r="V206" s="366"/>
      <c r="W206" s="366"/>
      <c r="X206" s="366"/>
      <c r="Y206" s="366"/>
      <c r="Z206" s="366"/>
      <c r="AA206" s="366"/>
      <c r="AB206" s="366"/>
      <c r="AC206" s="366"/>
      <c r="AD206" s="366"/>
      <c r="AE206" s="366"/>
      <c r="AF206" s="520"/>
    </row>
    <row r="207" spans="1:32" ht="19.5" thickBot="1" x14ac:dyDescent="0.35">
      <c r="A207" s="366"/>
      <c r="B207" s="1417"/>
      <c r="C207" s="1655"/>
      <c r="D207" s="1655"/>
      <c r="E207" s="1655"/>
      <c r="F207" s="1655"/>
      <c r="G207" s="1656"/>
      <c r="H207" s="1655"/>
      <c r="I207" s="526"/>
      <c r="J207" s="526"/>
      <c r="K207" s="526"/>
      <c r="L207" s="526"/>
      <c r="M207" s="526"/>
      <c r="N207" s="526"/>
      <c r="O207" s="526"/>
      <c r="P207" s="526"/>
      <c r="Q207" s="526"/>
      <c r="R207" s="526"/>
      <c r="S207" s="366"/>
      <c r="T207" s="366"/>
      <c r="U207" s="366"/>
      <c r="V207" s="366"/>
      <c r="W207" s="366"/>
      <c r="X207" s="366"/>
      <c r="Y207" s="366"/>
      <c r="Z207" s="366"/>
      <c r="AA207" s="366"/>
      <c r="AB207" s="366"/>
      <c r="AC207" s="366"/>
      <c r="AD207" s="366"/>
      <c r="AE207" s="366"/>
      <c r="AF207" s="520"/>
    </row>
    <row r="208" spans="1:32" ht="19.5" thickBot="1" x14ac:dyDescent="0.35">
      <c r="A208" s="366"/>
      <c r="B208" s="1417"/>
      <c r="C208" s="1655"/>
      <c r="D208" s="1655"/>
      <c r="E208" s="1655"/>
      <c r="F208" s="1655"/>
      <c r="G208" s="1656"/>
      <c r="H208" s="1655"/>
      <c r="I208" s="526"/>
      <c r="J208" s="526"/>
      <c r="K208" s="526"/>
      <c r="L208" s="526"/>
      <c r="M208" s="526"/>
      <c r="N208" s="526"/>
      <c r="O208" s="526"/>
      <c r="P208" s="526"/>
      <c r="Q208" s="526"/>
      <c r="R208" s="526"/>
      <c r="S208" s="366"/>
      <c r="T208" s="366"/>
      <c r="U208" s="366"/>
      <c r="V208" s="366"/>
      <c r="W208" s="366"/>
      <c r="X208" s="366"/>
      <c r="Y208" s="366"/>
      <c r="Z208" s="366"/>
      <c r="AA208" s="366"/>
      <c r="AB208" s="366"/>
      <c r="AC208" s="366"/>
      <c r="AD208" s="366"/>
      <c r="AE208" s="366"/>
      <c r="AF208" s="520"/>
    </row>
    <row r="209" spans="1:32" ht="19.5" thickBot="1" x14ac:dyDescent="0.35">
      <c r="A209" s="366"/>
      <c r="B209" s="1417"/>
      <c r="C209" s="1655"/>
      <c r="D209" s="1655"/>
      <c r="E209" s="1655"/>
      <c r="F209" s="1655"/>
      <c r="G209" s="1656"/>
      <c r="H209" s="1655"/>
      <c r="I209" s="526"/>
      <c r="J209" s="526"/>
      <c r="K209" s="526"/>
      <c r="L209" s="526"/>
      <c r="M209" s="526"/>
      <c r="N209" s="526"/>
      <c r="O209" s="526"/>
      <c r="P209" s="526"/>
      <c r="Q209" s="526"/>
      <c r="R209" s="526"/>
      <c r="S209" s="366"/>
      <c r="T209" s="366"/>
      <c r="U209" s="366"/>
      <c r="V209" s="366"/>
      <c r="W209" s="366"/>
      <c r="X209" s="366"/>
      <c r="Y209" s="366"/>
      <c r="Z209" s="366"/>
      <c r="AA209" s="366"/>
      <c r="AB209" s="366"/>
      <c r="AC209" s="366"/>
      <c r="AD209" s="366"/>
      <c r="AE209" s="366"/>
      <c r="AF209" s="520"/>
    </row>
    <row r="210" spans="1:32" ht="19.5" thickBot="1" x14ac:dyDescent="0.35">
      <c r="A210" s="366"/>
      <c r="B210" s="1417"/>
      <c r="C210" s="1655"/>
      <c r="D210" s="1655"/>
      <c r="E210" s="1655"/>
      <c r="F210" s="1655"/>
      <c r="G210" s="1656"/>
      <c r="H210" s="1655"/>
      <c r="I210" s="526"/>
      <c r="J210" s="526"/>
      <c r="K210" s="526"/>
      <c r="L210" s="526"/>
      <c r="M210" s="526"/>
      <c r="N210" s="526"/>
      <c r="O210" s="526"/>
      <c r="P210" s="526"/>
      <c r="Q210" s="526"/>
      <c r="R210" s="526"/>
      <c r="S210" s="366"/>
      <c r="T210" s="366"/>
      <c r="U210" s="366"/>
      <c r="V210" s="366"/>
      <c r="W210" s="366"/>
      <c r="X210" s="366"/>
      <c r="Y210" s="366"/>
      <c r="Z210" s="366"/>
      <c r="AA210" s="366"/>
      <c r="AB210" s="366"/>
      <c r="AC210" s="366"/>
      <c r="AD210" s="366"/>
      <c r="AE210" s="366"/>
      <c r="AF210" s="520"/>
    </row>
    <row r="211" spans="1:32" ht="19.5" thickBot="1" x14ac:dyDescent="0.35">
      <c r="A211" s="366"/>
      <c r="B211" s="1417"/>
      <c r="C211" s="1655"/>
      <c r="D211" s="1655"/>
      <c r="E211" s="1655"/>
      <c r="F211" s="1655"/>
      <c r="G211" s="1656"/>
      <c r="H211" s="1655"/>
      <c r="I211" s="526"/>
      <c r="J211" s="526"/>
      <c r="K211" s="526"/>
      <c r="L211" s="526"/>
      <c r="M211" s="526"/>
      <c r="N211" s="526"/>
      <c r="O211" s="526"/>
      <c r="P211" s="526"/>
      <c r="Q211" s="526"/>
      <c r="R211" s="526"/>
      <c r="S211" s="366"/>
      <c r="T211" s="366"/>
      <c r="U211" s="366"/>
      <c r="V211" s="366"/>
      <c r="W211" s="366"/>
      <c r="X211" s="366"/>
      <c r="Y211" s="366"/>
      <c r="Z211" s="366"/>
      <c r="AA211" s="366"/>
      <c r="AB211" s="366"/>
      <c r="AC211" s="366"/>
      <c r="AD211" s="366"/>
      <c r="AE211" s="366"/>
      <c r="AF211" s="520"/>
    </row>
    <row r="212" spans="1:32" ht="19.5" thickBot="1" x14ac:dyDescent="0.35">
      <c r="A212" s="366"/>
      <c r="B212" s="1417"/>
      <c r="C212" s="1655"/>
      <c r="D212" s="1655"/>
      <c r="E212" s="1655"/>
      <c r="F212" s="1655"/>
      <c r="G212" s="1656"/>
      <c r="H212" s="1655"/>
      <c r="I212" s="526"/>
      <c r="J212" s="526"/>
      <c r="K212" s="526"/>
      <c r="L212" s="526"/>
      <c r="M212" s="526"/>
      <c r="N212" s="526"/>
      <c r="O212" s="526"/>
      <c r="P212" s="526"/>
      <c r="Q212" s="526"/>
      <c r="R212" s="526"/>
      <c r="S212" s="366"/>
      <c r="T212" s="366"/>
      <c r="U212" s="366"/>
      <c r="V212" s="366"/>
      <c r="W212" s="366"/>
      <c r="X212" s="366"/>
      <c r="Y212" s="366"/>
      <c r="Z212" s="366"/>
      <c r="AA212" s="366"/>
      <c r="AB212" s="366"/>
      <c r="AC212" s="366"/>
      <c r="AD212" s="366"/>
      <c r="AE212" s="366"/>
      <c r="AF212" s="520"/>
    </row>
    <row r="213" spans="1:32" ht="19.5" thickBot="1" x14ac:dyDescent="0.35">
      <c r="A213" s="366"/>
      <c r="B213" s="1417"/>
      <c r="C213" s="1655"/>
      <c r="D213" s="1655"/>
      <c r="E213" s="1655"/>
      <c r="F213" s="1655"/>
      <c r="G213" s="1656"/>
      <c r="H213" s="1655"/>
      <c r="I213" s="526"/>
      <c r="J213" s="526"/>
      <c r="K213" s="526"/>
      <c r="L213" s="526"/>
      <c r="M213" s="526"/>
      <c r="N213" s="526"/>
      <c r="O213" s="526"/>
      <c r="P213" s="526"/>
      <c r="Q213" s="526"/>
      <c r="R213" s="526"/>
      <c r="S213" s="366"/>
      <c r="T213" s="366"/>
      <c r="U213" s="366"/>
      <c r="V213" s="366"/>
      <c r="W213" s="366"/>
      <c r="X213" s="366"/>
      <c r="Y213" s="366"/>
      <c r="Z213" s="366"/>
      <c r="AA213" s="366"/>
      <c r="AB213" s="366"/>
      <c r="AC213" s="366"/>
      <c r="AD213" s="366"/>
      <c r="AE213" s="366"/>
      <c r="AF213" s="520"/>
    </row>
    <row r="214" spans="1:32" ht="19.5" thickBot="1" x14ac:dyDescent="0.35">
      <c r="A214" s="366"/>
      <c r="B214" s="1417"/>
      <c r="C214" s="1655"/>
      <c r="D214" s="1655"/>
      <c r="E214" s="1655"/>
      <c r="F214" s="1655"/>
      <c r="G214" s="1656"/>
      <c r="H214" s="1655"/>
      <c r="I214" s="526"/>
      <c r="J214" s="526"/>
      <c r="K214" s="526"/>
      <c r="L214" s="526"/>
      <c r="M214" s="526"/>
      <c r="N214" s="526"/>
      <c r="O214" s="526"/>
      <c r="P214" s="526"/>
      <c r="Q214" s="526"/>
      <c r="R214" s="526"/>
      <c r="S214" s="366"/>
      <c r="T214" s="366"/>
      <c r="U214" s="366"/>
      <c r="V214" s="366"/>
      <c r="W214" s="366"/>
      <c r="X214" s="366"/>
      <c r="Y214" s="366"/>
      <c r="Z214" s="366"/>
      <c r="AA214" s="366"/>
      <c r="AB214" s="366"/>
      <c r="AC214" s="366"/>
      <c r="AD214" s="366"/>
      <c r="AE214" s="366"/>
      <c r="AF214" s="520"/>
    </row>
    <row r="215" spans="1:32" ht="19.5" thickBot="1" x14ac:dyDescent="0.35">
      <c r="A215" s="366"/>
      <c r="B215" s="1417"/>
      <c r="C215" s="1655"/>
      <c r="D215" s="1655"/>
      <c r="E215" s="1655"/>
      <c r="F215" s="1655"/>
      <c r="G215" s="1656"/>
      <c r="H215" s="1655"/>
      <c r="I215" s="526"/>
      <c r="J215" s="526"/>
      <c r="K215" s="526"/>
      <c r="L215" s="526"/>
      <c r="M215" s="526"/>
      <c r="N215" s="526"/>
      <c r="O215" s="526"/>
      <c r="P215" s="526"/>
      <c r="Q215" s="526"/>
      <c r="R215" s="526"/>
      <c r="S215" s="366"/>
      <c r="T215" s="366"/>
      <c r="U215" s="366"/>
      <c r="V215" s="366"/>
      <c r="W215" s="366"/>
      <c r="X215" s="366"/>
      <c r="Y215" s="366"/>
      <c r="Z215" s="366"/>
      <c r="AA215" s="366"/>
      <c r="AB215" s="366"/>
      <c r="AC215" s="366"/>
      <c r="AD215" s="366"/>
      <c r="AE215" s="366"/>
      <c r="AF215" s="520"/>
    </row>
    <row r="216" spans="1:32" ht="162.75" thickBot="1" x14ac:dyDescent="0.35">
      <c r="A216" s="366"/>
      <c r="B216" s="684" t="s">
        <v>1</v>
      </c>
      <c r="C216" s="684" t="s">
        <v>119</v>
      </c>
      <c r="D216" s="684" t="s">
        <v>120</v>
      </c>
      <c r="E216" s="684" t="s">
        <v>121</v>
      </c>
      <c r="F216" s="684" t="s">
        <v>122</v>
      </c>
      <c r="G216" s="684" t="s">
        <v>123</v>
      </c>
      <c r="H216" s="684" t="s">
        <v>124</v>
      </c>
      <c r="I216" s="526"/>
      <c r="J216" s="526"/>
      <c r="K216" s="526"/>
      <c r="L216" s="526"/>
      <c r="M216" s="526"/>
      <c r="N216" s="526"/>
      <c r="O216" s="526"/>
      <c r="P216" s="526"/>
      <c r="Q216" s="526"/>
      <c r="R216" s="526"/>
      <c r="S216" s="366"/>
      <c r="T216" s="366"/>
      <c r="U216" s="366"/>
      <c r="V216" s="366"/>
      <c r="W216" s="366"/>
      <c r="X216" s="366"/>
      <c r="Y216" s="366"/>
      <c r="Z216" s="366"/>
      <c r="AA216" s="366"/>
      <c r="AB216" s="366"/>
      <c r="AC216" s="366"/>
      <c r="AD216" s="366"/>
      <c r="AE216" s="366"/>
      <c r="AF216" s="520"/>
    </row>
    <row r="217" spans="1:32" ht="19.5" thickBot="1" x14ac:dyDescent="0.35">
      <c r="A217" s="366"/>
      <c r="B217" s="1417"/>
      <c r="C217" s="1655"/>
      <c r="D217" s="1655"/>
      <c r="E217" s="1655"/>
      <c r="F217" s="1655"/>
      <c r="G217" s="1656"/>
      <c r="H217" s="1655"/>
      <c r="I217" s="526"/>
      <c r="J217" s="526"/>
      <c r="K217" s="526"/>
      <c r="L217" s="526"/>
      <c r="M217" s="526"/>
      <c r="N217" s="526"/>
      <c r="O217" s="526"/>
      <c r="P217" s="526"/>
      <c r="Q217" s="526"/>
      <c r="R217" s="526"/>
      <c r="S217" s="366"/>
      <c r="T217" s="366"/>
      <c r="U217" s="366"/>
      <c r="V217" s="366"/>
      <c r="W217" s="366"/>
      <c r="X217" s="366"/>
      <c r="Y217" s="366"/>
      <c r="Z217" s="366"/>
      <c r="AA217" s="366"/>
      <c r="AB217" s="366"/>
      <c r="AC217" s="366"/>
      <c r="AD217" s="366"/>
      <c r="AE217" s="366"/>
      <c r="AF217" s="520"/>
    </row>
    <row r="218" spans="1:32" ht="19.5" thickBot="1" x14ac:dyDescent="0.35">
      <c r="A218" s="366"/>
      <c r="B218" s="1417"/>
      <c r="C218" s="1655"/>
      <c r="D218" s="1655"/>
      <c r="E218" s="1655"/>
      <c r="F218" s="1655"/>
      <c r="G218" s="1656"/>
      <c r="H218" s="1655"/>
      <c r="I218" s="526"/>
      <c r="J218" s="526"/>
      <c r="K218" s="526"/>
      <c r="L218" s="526"/>
      <c r="M218" s="526"/>
      <c r="N218" s="526"/>
      <c r="O218" s="526"/>
      <c r="P218" s="526"/>
      <c r="Q218" s="526"/>
      <c r="R218" s="526"/>
      <c r="S218" s="366"/>
      <c r="T218" s="366"/>
      <c r="U218" s="366"/>
      <c r="V218" s="366"/>
      <c r="W218" s="366"/>
      <c r="X218" s="366"/>
      <c r="Y218" s="366"/>
      <c r="Z218" s="366"/>
      <c r="AA218" s="366"/>
      <c r="AB218" s="366"/>
      <c r="AC218" s="366"/>
      <c r="AD218" s="366"/>
      <c r="AE218" s="366"/>
      <c r="AF218" s="520"/>
    </row>
    <row r="219" spans="1:32" ht="19.5" thickBot="1" x14ac:dyDescent="0.35">
      <c r="A219" s="366"/>
      <c r="B219" s="1417"/>
      <c r="C219" s="1655"/>
      <c r="D219" s="1655"/>
      <c r="E219" s="1655"/>
      <c r="F219" s="1655"/>
      <c r="G219" s="1656"/>
      <c r="H219" s="1655"/>
      <c r="I219" s="526"/>
      <c r="J219" s="526"/>
      <c r="K219" s="526"/>
      <c r="L219" s="526"/>
      <c r="M219" s="526"/>
      <c r="N219" s="526"/>
      <c r="O219" s="526"/>
      <c r="P219" s="526"/>
      <c r="Q219" s="526"/>
      <c r="R219" s="526"/>
      <c r="S219" s="366"/>
      <c r="T219" s="366"/>
      <c r="U219" s="366"/>
      <c r="V219" s="366"/>
      <c r="W219" s="366"/>
      <c r="X219" s="366"/>
      <c r="Y219" s="366"/>
      <c r="Z219" s="366"/>
      <c r="AA219" s="366"/>
      <c r="AB219" s="366"/>
      <c r="AC219" s="366"/>
      <c r="AD219" s="366"/>
      <c r="AE219" s="366"/>
      <c r="AF219" s="520"/>
    </row>
    <row r="220" spans="1:32" ht="19.5" thickBot="1" x14ac:dyDescent="0.35">
      <c r="A220" s="366"/>
      <c r="B220" s="1417"/>
      <c r="C220" s="1655"/>
      <c r="D220" s="1655"/>
      <c r="E220" s="1655"/>
      <c r="F220" s="1655"/>
      <c r="G220" s="1656"/>
      <c r="H220" s="1655"/>
      <c r="I220" s="526"/>
      <c r="J220" s="526"/>
      <c r="K220" s="526"/>
      <c r="L220" s="526"/>
      <c r="M220" s="526"/>
      <c r="N220" s="526"/>
      <c r="O220" s="526"/>
      <c r="P220" s="526"/>
      <c r="Q220" s="526"/>
      <c r="R220" s="526"/>
      <c r="S220" s="366"/>
      <c r="T220" s="366"/>
      <c r="U220" s="366"/>
      <c r="V220" s="366"/>
      <c r="W220" s="366"/>
      <c r="X220" s="366"/>
      <c r="Y220" s="366"/>
      <c r="Z220" s="366"/>
      <c r="AA220" s="366"/>
      <c r="AB220" s="366"/>
      <c r="AC220" s="366"/>
      <c r="AD220" s="366"/>
      <c r="AE220" s="366"/>
      <c r="AF220" s="520"/>
    </row>
    <row r="221" spans="1:32" ht="19.5" thickBot="1" x14ac:dyDescent="0.35">
      <c r="A221" s="366"/>
      <c r="B221" s="1417"/>
      <c r="C221" s="1655"/>
      <c r="D221" s="1655"/>
      <c r="E221" s="1655"/>
      <c r="F221" s="1655"/>
      <c r="G221" s="1656"/>
      <c r="H221" s="1655"/>
      <c r="I221" s="526"/>
      <c r="J221" s="526"/>
      <c r="K221" s="526"/>
      <c r="L221" s="526"/>
      <c r="M221" s="526"/>
      <c r="N221" s="526"/>
      <c r="O221" s="526"/>
      <c r="P221" s="526"/>
      <c r="Q221" s="526"/>
      <c r="R221" s="526"/>
      <c r="S221" s="366"/>
      <c r="T221" s="366"/>
      <c r="U221" s="366"/>
      <c r="V221" s="366"/>
      <c r="W221" s="366"/>
      <c r="X221" s="366"/>
      <c r="Y221" s="366"/>
      <c r="Z221" s="366"/>
      <c r="AA221" s="366"/>
      <c r="AB221" s="366"/>
      <c r="AC221" s="366"/>
      <c r="AD221" s="366"/>
      <c r="AE221" s="366"/>
      <c r="AF221" s="520"/>
    </row>
    <row r="222" spans="1:32" ht="19.5" thickBot="1" x14ac:dyDescent="0.35">
      <c r="A222" s="366"/>
      <c r="B222" s="1417"/>
      <c r="C222" s="1655"/>
      <c r="D222" s="1655"/>
      <c r="E222" s="1655"/>
      <c r="F222" s="1655"/>
      <c r="G222" s="1656"/>
      <c r="H222" s="1655"/>
      <c r="I222" s="526"/>
      <c r="J222" s="526"/>
      <c r="K222" s="526"/>
      <c r="L222" s="526"/>
      <c r="M222" s="526"/>
      <c r="N222" s="526"/>
      <c r="O222" s="526"/>
      <c r="P222" s="526"/>
      <c r="Q222" s="526"/>
      <c r="R222" s="526"/>
      <c r="S222" s="366"/>
      <c r="T222" s="366"/>
      <c r="U222" s="366"/>
      <c r="V222" s="366"/>
      <c r="W222" s="366"/>
      <c r="X222" s="366"/>
      <c r="Y222" s="366"/>
      <c r="Z222" s="366"/>
      <c r="AA222" s="366"/>
      <c r="AB222" s="366"/>
      <c r="AC222" s="366"/>
      <c r="AD222" s="366"/>
      <c r="AE222" s="366"/>
      <c r="AF222" s="520"/>
    </row>
    <row r="223" spans="1:32" ht="19.5" thickBot="1" x14ac:dyDescent="0.35">
      <c r="A223" s="366"/>
      <c r="B223" s="1417"/>
      <c r="C223" s="1655"/>
      <c r="D223" s="1655"/>
      <c r="E223" s="1655"/>
      <c r="F223" s="1655"/>
      <c r="G223" s="1656"/>
      <c r="H223" s="1655"/>
      <c r="I223" s="526"/>
      <c r="J223" s="526"/>
      <c r="K223" s="526"/>
      <c r="L223" s="526"/>
      <c r="M223" s="526"/>
      <c r="N223" s="526"/>
      <c r="O223" s="526"/>
      <c r="P223" s="526"/>
      <c r="Q223" s="526"/>
      <c r="R223" s="526"/>
      <c r="S223" s="366"/>
      <c r="T223" s="366"/>
      <c r="U223" s="366"/>
      <c r="V223" s="366"/>
      <c r="W223" s="366"/>
      <c r="X223" s="366"/>
      <c r="Y223" s="366"/>
      <c r="Z223" s="366"/>
      <c r="AA223" s="366"/>
      <c r="AB223" s="366"/>
      <c r="AC223" s="366"/>
      <c r="AD223" s="366"/>
      <c r="AE223" s="366"/>
      <c r="AF223" s="520"/>
    </row>
    <row r="224" spans="1:32" ht="19.5" thickBot="1" x14ac:dyDescent="0.35">
      <c r="A224" s="366"/>
      <c r="B224" s="1417"/>
      <c r="C224" s="1655"/>
      <c r="D224" s="1655"/>
      <c r="E224" s="1655"/>
      <c r="F224" s="1655"/>
      <c r="G224" s="1656"/>
      <c r="H224" s="1655"/>
      <c r="I224" s="526"/>
      <c r="J224" s="526"/>
      <c r="K224" s="526"/>
      <c r="L224" s="526"/>
      <c r="M224" s="526"/>
      <c r="N224" s="526"/>
      <c r="O224" s="526"/>
      <c r="P224" s="526"/>
      <c r="Q224" s="526"/>
      <c r="R224" s="526"/>
      <c r="S224" s="366"/>
      <c r="T224" s="366"/>
      <c r="U224" s="366"/>
      <c r="V224" s="366"/>
      <c r="W224" s="366"/>
      <c r="X224" s="366"/>
      <c r="Y224" s="366"/>
      <c r="Z224" s="366"/>
      <c r="AA224" s="366"/>
      <c r="AB224" s="366"/>
      <c r="AC224" s="366"/>
      <c r="AD224" s="366"/>
      <c r="AE224" s="366"/>
      <c r="AF224" s="520"/>
    </row>
    <row r="225" spans="1:32" ht="19.5" thickBot="1" x14ac:dyDescent="0.35">
      <c r="A225" s="366"/>
      <c r="B225" s="1417"/>
      <c r="C225" s="1655"/>
      <c r="D225" s="1655"/>
      <c r="E225" s="1655"/>
      <c r="F225" s="1655"/>
      <c r="G225" s="1656"/>
      <c r="H225" s="1655"/>
      <c r="I225" s="526"/>
      <c r="J225" s="526"/>
      <c r="K225" s="526"/>
      <c r="L225" s="526"/>
      <c r="M225" s="526"/>
      <c r="N225" s="526"/>
      <c r="O225" s="526"/>
      <c r="P225" s="526"/>
      <c r="Q225" s="526"/>
      <c r="R225" s="526"/>
      <c r="S225" s="366"/>
      <c r="T225" s="366"/>
      <c r="U225" s="366"/>
      <c r="V225" s="366"/>
      <c r="W225" s="366"/>
      <c r="X225" s="366"/>
      <c r="Y225" s="366"/>
      <c r="Z225" s="366"/>
      <c r="AA225" s="366"/>
      <c r="AB225" s="366"/>
      <c r="AC225" s="366"/>
      <c r="AD225" s="366"/>
      <c r="AE225" s="366"/>
      <c r="AF225" s="520"/>
    </row>
    <row r="226" spans="1:32" ht="19.5" thickBot="1" x14ac:dyDescent="0.35">
      <c r="A226" s="366"/>
      <c r="B226" s="1417"/>
      <c r="C226" s="1655"/>
      <c r="D226" s="1655"/>
      <c r="E226" s="1655"/>
      <c r="F226" s="1655"/>
      <c r="G226" s="1656"/>
      <c r="H226" s="1655"/>
      <c r="I226" s="526"/>
      <c r="J226" s="526"/>
      <c r="K226" s="526"/>
      <c r="L226" s="526"/>
      <c r="M226" s="526"/>
      <c r="N226" s="526"/>
      <c r="O226" s="526"/>
      <c r="P226" s="526"/>
      <c r="Q226" s="526"/>
      <c r="R226" s="526"/>
      <c r="S226" s="366"/>
      <c r="T226" s="366"/>
      <c r="U226" s="366"/>
      <c r="V226" s="366"/>
      <c r="W226" s="366"/>
      <c r="X226" s="366"/>
      <c r="Y226" s="366"/>
      <c r="Z226" s="366"/>
      <c r="AA226" s="366"/>
      <c r="AB226" s="366"/>
      <c r="AC226" s="366"/>
      <c r="AD226" s="366"/>
      <c r="AE226" s="366"/>
      <c r="AF226" s="520"/>
    </row>
    <row r="227" spans="1:32" ht="19.5" thickBot="1" x14ac:dyDescent="0.35">
      <c r="A227" s="366"/>
      <c r="B227" s="1417"/>
      <c r="C227" s="1655"/>
      <c r="D227" s="1655"/>
      <c r="E227" s="1655"/>
      <c r="F227" s="1655"/>
      <c r="G227" s="1656"/>
      <c r="H227" s="1655"/>
      <c r="I227" s="526"/>
      <c r="J227" s="526"/>
      <c r="K227" s="526"/>
      <c r="L227" s="526"/>
      <c r="M227" s="526"/>
      <c r="N227" s="526"/>
      <c r="O227" s="526"/>
      <c r="P227" s="526"/>
      <c r="Q227" s="526"/>
      <c r="R227" s="526"/>
      <c r="S227" s="366"/>
      <c r="T227" s="366"/>
      <c r="U227" s="366"/>
      <c r="V227" s="366"/>
      <c r="W227" s="366"/>
      <c r="X227" s="366"/>
      <c r="Y227" s="366"/>
      <c r="Z227" s="366"/>
      <c r="AA227" s="366"/>
      <c r="AB227" s="366"/>
      <c r="AC227" s="366"/>
      <c r="AD227" s="366"/>
      <c r="AE227" s="366"/>
      <c r="AF227" s="520"/>
    </row>
    <row r="228" spans="1:32" ht="19.5" thickBot="1" x14ac:dyDescent="0.35">
      <c r="A228" s="366"/>
      <c r="B228" s="1417"/>
      <c r="C228" s="1655"/>
      <c r="D228" s="1655"/>
      <c r="E228" s="1655"/>
      <c r="F228" s="1655"/>
      <c r="G228" s="1656"/>
      <c r="H228" s="1655"/>
      <c r="I228" s="526"/>
      <c r="J228" s="526"/>
      <c r="K228" s="526"/>
      <c r="L228" s="526"/>
      <c r="M228" s="526"/>
      <c r="N228" s="526"/>
      <c r="O228" s="526"/>
      <c r="P228" s="526"/>
      <c r="Q228" s="526"/>
      <c r="R228" s="526"/>
      <c r="S228" s="366"/>
      <c r="T228" s="366"/>
      <c r="U228" s="366"/>
      <c r="V228" s="366"/>
      <c r="W228" s="366"/>
      <c r="X228" s="366"/>
      <c r="Y228" s="366"/>
      <c r="Z228" s="366"/>
      <c r="AA228" s="366"/>
      <c r="AB228" s="366"/>
      <c r="AC228" s="366"/>
      <c r="AD228" s="366"/>
      <c r="AE228" s="366"/>
      <c r="AF228" s="520"/>
    </row>
    <row r="229" spans="1:32" ht="19.5" thickBot="1" x14ac:dyDescent="0.35">
      <c r="A229" s="366"/>
      <c r="B229" s="1417"/>
      <c r="C229" s="1655"/>
      <c r="D229" s="1655"/>
      <c r="E229" s="1655"/>
      <c r="F229" s="1655"/>
      <c r="G229" s="1656"/>
      <c r="H229" s="1655"/>
      <c r="I229" s="526"/>
      <c r="J229" s="526"/>
      <c r="K229" s="526"/>
      <c r="L229" s="526"/>
      <c r="M229" s="526"/>
      <c r="N229" s="526"/>
      <c r="O229" s="526"/>
      <c r="P229" s="526"/>
      <c r="Q229" s="526"/>
      <c r="R229" s="526"/>
      <c r="S229" s="366"/>
      <c r="T229" s="366"/>
      <c r="U229" s="366"/>
      <c r="V229" s="366"/>
      <c r="W229" s="366"/>
      <c r="X229" s="366"/>
      <c r="Y229" s="366"/>
      <c r="Z229" s="366"/>
      <c r="AA229" s="366"/>
      <c r="AB229" s="366"/>
      <c r="AC229" s="366"/>
      <c r="AD229" s="366"/>
      <c r="AE229" s="366"/>
      <c r="AF229" s="520"/>
    </row>
    <row r="230" spans="1:32" ht="19.5" thickBot="1" x14ac:dyDescent="0.35">
      <c r="A230" s="366"/>
      <c r="B230" s="1417"/>
      <c r="C230" s="1655"/>
      <c r="D230" s="1655"/>
      <c r="E230" s="1655"/>
      <c r="F230" s="1655"/>
      <c r="G230" s="1656"/>
      <c r="H230" s="1655"/>
      <c r="I230" s="526"/>
      <c r="J230" s="526"/>
      <c r="K230" s="526"/>
      <c r="L230" s="526"/>
      <c r="M230" s="526"/>
      <c r="N230" s="526"/>
      <c r="O230" s="526"/>
      <c r="P230" s="526"/>
      <c r="Q230" s="526"/>
      <c r="R230" s="526"/>
      <c r="S230" s="366"/>
      <c r="T230" s="366"/>
      <c r="U230" s="366"/>
      <c r="V230" s="366"/>
      <c r="W230" s="366"/>
      <c r="X230" s="366"/>
      <c r="Y230" s="366"/>
      <c r="Z230" s="366"/>
      <c r="AA230" s="366"/>
      <c r="AB230" s="366"/>
      <c r="AC230" s="366"/>
      <c r="AD230" s="366"/>
      <c r="AE230" s="366"/>
      <c r="AF230" s="520"/>
    </row>
    <row r="231" spans="1:32" ht="19.5" thickBot="1" x14ac:dyDescent="0.35">
      <c r="A231" s="366"/>
      <c r="B231" s="1417"/>
      <c r="C231" s="1655"/>
      <c r="D231" s="1655"/>
      <c r="E231" s="1655"/>
      <c r="F231" s="1655"/>
      <c r="G231" s="1656"/>
      <c r="H231" s="1655"/>
      <c r="I231" s="526"/>
      <c r="J231" s="526"/>
      <c r="K231" s="526"/>
      <c r="L231" s="526"/>
      <c r="M231" s="526"/>
      <c r="N231" s="526"/>
      <c r="O231" s="526"/>
      <c r="P231" s="526"/>
      <c r="Q231" s="526"/>
      <c r="R231" s="526"/>
      <c r="S231" s="366"/>
      <c r="T231" s="366"/>
      <c r="U231" s="366"/>
      <c r="V231" s="366"/>
      <c r="W231" s="366"/>
      <c r="X231" s="366"/>
      <c r="Y231" s="366"/>
      <c r="Z231" s="366"/>
      <c r="AA231" s="366"/>
      <c r="AB231" s="366"/>
      <c r="AC231" s="366"/>
      <c r="AD231" s="366"/>
      <c r="AE231" s="366"/>
      <c r="AF231" s="520"/>
    </row>
    <row r="232" spans="1:32" ht="19.5" thickBot="1" x14ac:dyDescent="0.35">
      <c r="A232" s="366"/>
      <c r="B232" s="1417"/>
      <c r="C232" s="1655"/>
      <c r="D232" s="1655"/>
      <c r="E232" s="1655"/>
      <c r="F232" s="1655"/>
      <c r="G232" s="1656"/>
      <c r="H232" s="1655"/>
      <c r="I232" s="526"/>
      <c r="J232" s="526"/>
      <c r="K232" s="526"/>
      <c r="L232" s="526"/>
      <c r="M232" s="526"/>
      <c r="N232" s="526"/>
      <c r="O232" s="526"/>
      <c r="P232" s="526"/>
      <c r="Q232" s="526"/>
      <c r="R232" s="526"/>
      <c r="S232" s="366"/>
      <c r="T232" s="366"/>
      <c r="U232" s="366"/>
      <c r="V232" s="366"/>
      <c r="W232" s="366"/>
      <c r="X232" s="366"/>
      <c r="Y232" s="366"/>
      <c r="Z232" s="366"/>
      <c r="AA232" s="366"/>
      <c r="AB232" s="366"/>
      <c r="AC232" s="366"/>
      <c r="AD232" s="366"/>
      <c r="AE232" s="366"/>
      <c r="AF232" s="520"/>
    </row>
    <row r="233" spans="1:32" ht="19.5" thickBot="1" x14ac:dyDescent="0.35">
      <c r="A233" s="366"/>
      <c r="B233" s="1417"/>
      <c r="C233" s="1655"/>
      <c r="D233" s="1655"/>
      <c r="E233" s="1655"/>
      <c r="F233" s="1655"/>
      <c r="G233" s="1656"/>
      <c r="H233" s="1655"/>
      <c r="I233" s="526"/>
      <c r="J233" s="526"/>
      <c r="K233" s="526"/>
      <c r="L233" s="526"/>
      <c r="M233" s="526"/>
      <c r="N233" s="526"/>
      <c r="O233" s="526"/>
      <c r="P233" s="526"/>
      <c r="Q233" s="526"/>
      <c r="R233" s="526"/>
      <c r="S233" s="366"/>
      <c r="T233" s="366"/>
      <c r="U233" s="366"/>
      <c r="V233" s="366"/>
      <c r="W233" s="366"/>
      <c r="X233" s="366"/>
      <c r="Y233" s="366"/>
      <c r="Z233" s="366"/>
      <c r="AA233" s="366"/>
      <c r="AB233" s="366"/>
      <c r="AC233" s="366"/>
      <c r="AD233" s="366"/>
      <c r="AE233" s="366"/>
      <c r="AF233" s="520"/>
    </row>
    <row r="234" spans="1:32" ht="19.5" thickBot="1" x14ac:dyDescent="0.35">
      <c r="A234" s="366"/>
      <c r="B234" s="1417"/>
      <c r="C234" s="1655"/>
      <c r="D234" s="1655"/>
      <c r="E234" s="1655"/>
      <c r="F234" s="1655"/>
      <c r="G234" s="1656"/>
      <c r="H234" s="1655"/>
      <c r="I234" s="526"/>
      <c r="J234" s="526"/>
      <c r="K234" s="526"/>
      <c r="L234" s="526"/>
      <c r="M234" s="526"/>
      <c r="N234" s="526"/>
      <c r="O234" s="526"/>
      <c r="P234" s="526"/>
      <c r="Q234" s="526"/>
      <c r="R234" s="526"/>
      <c r="S234" s="366"/>
      <c r="T234" s="366"/>
      <c r="U234" s="366"/>
      <c r="V234" s="366"/>
      <c r="W234" s="366"/>
      <c r="X234" s="366"/>
      <c r="Y234" s="366"/>
      <c r="Z234" s="366"/>
      <c r="AA234" s="366"/>
      <c r="AB234" s="366"/>
      <c r="AC234" s="366"/>
      <c r="AD234" s="366"/>
      <c r="AE234" s="366"/>
      <c r="AF234" s="520"/>
    </row>
    <row r="235" spans="1:32" ht="19.5" thickBot="1" x14ac:dyDescent="0.35">
      <c r="A235" s="366"/>
      <c r="B235" s="1417"/>
      <c r="C235" s="1655"/>
      <c r="D235" s="1655"/>
      <c r="E235" s="1655"/>
      <c r="F235" s="1655"/>
      <c r="G235" s="1656"/>
      <c r="H235" s="1655"/>
      <c r="I235" s="526"/>
      <c r="J235" s="526"/>
      <c r="K235" s="526"/>
      <c r="L235" s="526"/>
      <c r="M235" s="526"/>
      <c r="N235" s="526"/>
      <c r="O235" s="526"/>
      <c r="P235" s="526"/>
      <c r="Q235" s="526"/>
      <c r="R235" s="526"/>
      <c r="S235" s="366"/>
      <c r="T235" s="366"/>
      <c r="U235" s="366"/>
      <c r="V235" s="366"/>
      <c r="W235" s="366"/>
      <c r="X235" s="366"/>
      <c r="Y235" s="366"/>
      <c r="Z235" s="366"/>
      <c r="AA235" s="366"/>
      <c r="AB235" s="366"/>
      <c r="AC235" s="366"/>
      <c r="AD235" s="366"/>
      <c r="AE235" s="366"/>
      <c r="AF235" s="520"/>
    </row>
    <row r="236" spans="1:32" ht="19.5" thickBot="1" x14ac:dyDescent="0.35">
      <c r="A236" s="366"/>
      <c r="B236" s="1417"/>
      <c r="C236" s="1655"/>
      <c r="D236" s="1655"/>
      <c r="E236" s="1655"/>
      <c r="F236" s="1655"/>
      <c r="G236" s="1656"/>
      <c r="H236" s="1655"/>
      <c r="I236" s="526"/>
      <c r="J236" s="526"/>
      <c r="K236" s="526"/>
      <c r="L236" s="526"/>
      <c r="M236" s="526"/>
      <c r="N236" s="526"/>
      <c r="O236" s="526"/>
      <c r="P236" s="526"/>
      <c r="Q236" s="526"/>
      <c r="R236" s="526"/>
      <c r="S236" s="366"/>
      <c r="T236" s="366"/>
      <c r="U236" s="366"/>
      <c r="V236" s="366"/>
      <c r="W236" s="366"/>
      <c r="X236" s="366"/>
      <c r="Y236" s="366"/>
      <c r="Z236" s="366"/>
      <c r="AA236" s="366"/>
      <c r="AB236" s="366"/>
      <c r="AC236" s="366"/>
      <c r="AD236" s="366"/>
      <c r="AE236" s="366"/>
      <c r="AF236" s="520"/>
    </row>
    <row r="237" spans="1:32" ht="19.5" thickBot="1" x14ac:dyDescent="0.35">
      <c r="A237" s="366"/>
      <c r="B237" s="1417"/>
      <c r="C237" s="1655"/>
      <c r="D237" s="1655"/>
      <c r="E237" s="1655"/>
      <c r="F237" s="1655"/>
      <c r="G237" s="1656"/>
      <c r="H237" s="1655"/>
      <c r="I237" s="526"/>
      <c r="J237" s="526"/>
      <c r="K237" s="526"/>
      <c r="L237" s="526"/>
      <c r="M237" s="526"/>
      <c r="N237" s="526"/>
      <c r="O237" s="526"/>
      <c r="P237" s="526"/>
      <c r="Q237" s="526"/>
      <c r="R237" s="526"/>
      <c r="S237" s="366"/>
      <c r="T237" s="366"/>
      <c r="U237" s="366"/>
      <c r="V237" s="366"/>
      <c r="W237" s="366"/>
      <c r="X237" s="366"/>
      <c r="Y237" s="366"/>
      <c r="Z237" s="366"/>
      <c r="AA237" s="366"/>
      <c r="AB237" s="366"/>
      <c r="AC237" s="366"/>
      <c r="AD237" s="366"/>
      <c r="AE237" s="366"/>
      <c r="AF237" s="520"/>
    </row>
    <row r="238" spans="1:32" ht="19.5" thickBot="1" x14ac:dyDescent="0.35">
      <c r="A238" s="366"/>
      <c r="B238" s="1417"/>
      <c r="C238" s="1655"/>
      <c r="D238" s="1655"/>
      <c r="E238" s="1655"/>
      <c r="F238" s="1655"/>
      <c r="G238" s="1656"/>
      <c r="H238" s="1655"/>
      <c r="I238" s="526"/>
      <c r="J238" s="526"/>
      <c r="K238" s="526"/>
      <c r="L238" s="526"/>
      <c r="M238" s="526"/>
      <c r="N238" s="526"/>
      <c r="O238" s="526"/>
      <c r="P238" s="526"/>
      <c r="Q238" s="526"/>
      <c r="R238" s="526"/>
      <c r="S238" s="366"/>
      <c r="T238" s="366"/>
      <c r="U238" s="366"/>
      <c r="V238" s="366"/>
      <c r="W238" s="366"/>
      <c r="X238" s="366"/>
      <c r="Y238" s="366"/>
      <c r="Z238" s="366"/>
      <c r="AA238" s="366"/>
      <c r="AB238" s="366"/>
      <c r="AC238" s="366"/>
      <c r="AD238" s="366"/>
      <c r="AE238" s="366"/>
      <c r="AF238" s="520"/>
    </row>
    <row r="239" spans="1:32" ht="19.5" thickBot="1" x14ac:dyDescent="0.35">
      <c r="A239" s="366"/>
      <c r="B239" s="1417"/>
      <c r="C239" s="1655"/>
      <c r="D239" s="1655"/>
      <c r="E239" s="1655"/>
      <c r="F239" s="1655"/>
      <c r="G239" s="1656"/>
      <c r="H239" s="1655"/>
      <c r="I239" s="526"/>
      <c r="J239" s="526"/>
      <c r="K239" s="526"/>
      <c r="L239" s="526"/>
      <c r="M239" s="526"/>
      <c r="N239" s="526"/>
      <c r="O239" s="526"/>
      <c r="P239" s="526"/>
      <c r="Q239" s="526"/>
      <c r="R239" s="526"/>
      <c r="S239" s="366"/>
      <c r="T239" s="366"/>
      <c r="U239" s="366"/>
      <c r="V239" s="366"/>
      <c r="W239" s="366"/>
      <c r="X239" s="366"/>
      <c r="Y239" s="366"/>
      <c r="Z239" s="366"/>
      <c r="AA239" s="366"/>
      <c r="AB239" s="366"/>
      <c r="AC239" s="366"/>
      <c r="AD239" s="366"/>
      <c r="AE239" s="366"/>
      <c r="AF239" s="520"/>
    </row>
    <row r="240" spans="1:32" ht="19.5" thickBot="1" x14ac:dyDescent="0.35">
      <c r="A240" s="366"/>
      <c r="B240" s="1417"/>
      <c r="C240" s="1655"/>
      <c r="D240" s="1655"/>
      <c r="E240" s="1655"/>
      <c r="F240" s="1655"/>
      <c r="G240" s="1656"/>
      <c r="H240" s="1655"/>
      <c r="I240" s="526"/>
      <c r="J240" s="526"/>
      <c r="K240" s="526"/>
      <c r="L240" s="526"/>
      <c r="M240" s="526"/>
      <c r="N240" s="526"/>
      <c r="O240" s="526"/>
      <c r="P240" s="526"/>
      <c r="Q240" s="526"/>
      <c r="R240" s="526"/>
      <c r="S240" s="366"/>
      <c r="T240" s="366"/>
      <c r="U240" s="366"/>
      <c r="V240" s="366"/>
      <c r="W240" s="366"/>
      <c r="X240" s="366"/>
      <c r="Y240" s="366"/>
      <c r="Z240" s="366"/>
      <c r="AA240" s="366"/>
      <c r="AB240" s="366"/>
      <c r="AC240" s="366"/>
      <c r="AD240" s="366"/>
      <c r="AE240" s="366"/>
      <c r="AF240" s="520"/>
    </row>
    <row r="241" spans="1:32" ht="19.5" thickBot="1" x14ac:dyDescent="0.35">
      <c r="A241" s="366"/>
      <c r="B241" s="1417"/>
      <c r="C241" s="1655"/>
      <c r="D241" s="1655"/>
      <c r="E241" s="1655"/>
      <c r="F241" s="1655"/>
      <c r="G241" s="1656"/>
      <c r="H241" s="1655"/>
      <c r="I241" s="526"/>
      <c r="J241" s="526"/>
      <c r="K241" s="526"/>
      <c r="L241" s="526"/>
      <c r="M241" s="526"/>
      <c r="N241" s="526"/>
      <c r="O241" s="526"/>
      <c r="P241" s="526"/>
      <c r="Q241" s="526"/>
      <c r="R241" s="526"/>
      <c r="S241" s="366"/>
      <c r="T241" s="366"/>
      <c r="U241" s="366"/>
      <c r="V241" s="366"/>
      <c r="W241" s="366"/>
      <c r="X241" s="366"/>
      <c r="Y241" s="366"/>
      <c r="Z241" s="366"/>
      <c r="AA241" s="366"/>
      <c r="AB241" s="366"/>
      <c r="AC241" s="366"/>
      <c r="AD241" s="366"/>
      <c r="AE241" s="366"/>
      <c r="AF241" s="520"/>
    </row>
    <row r="242" spans="1:32" ht="19.5" thickBot="1" x14ac:dyDescent="0.35">
      <c r="A242" s="366"/>
      <c r="B242" s="1417"/>
      <c r="C242" s="1655"/>
      <c r="D242" s="1655"/>
      <c r="E242" s="1655"/>
      <c r="F242" s="1655"/>
      <c r="G242" s="1656"/>
      <c r="H242" s="1655"/>
      <c r="I242" s="526"/>
      <c r="J242" s="526"/>
      <c r="K242" s="526"/>
      <c r="L242" s="526"/>
      <c r="M242" s="526"/>
      <c r="N242" s="526"/>
      <c r="O242" s="526"/>
      <c r="P242" s="526"/>
      <c r="Q242" s="526"/>
      <c r="R242" s="526"/>
      <c r="S242" s="366"/>
      <c r="T242" s="366"/>
      <c r="U242" s="366"/>
      <c r="V242" s="366"/>
      <c r="W242" s="366"/>
      <c r="X242" s="366"/>
      <c r="Y242" s="366"/>
      <c r="Z242" s="366"/>
      <c r="AA242" s="366"/>
      <c r="AB242" s="366"/>
      <c r="AC242" s="366"/>
      <c r="AD242" s="366"/>
      <c r="AE242" s="366"/>
      <c r="AF242" s="520"/>
    </row>
    <row r="243" spans="1:32" ht="19.5" thickBot="1" x14ac:dyDescent="0.35">
      <c r="A243" s="366"/>
      <c r="B243" s="1417"/>
      <c r="C243" s="1655"/>
      <c r="D243" s="1655"/>
      <c r="E243" s="1655"/>
      <c r="F243" s="1655"/>
      <c r="G243" s="1656"/>
      <c r="H243" s="1655"/>
      <c r="I243" s="526"/>
      <c r="J243" s="526"/>
      <c r="K243" s="526"/>
      <c r="L243" s="526"/>
      <c r="M243" s="526"/>
      <c r="N243" s="526"/>
      <c r="O243" s="526"/>
      <c r="P243" s="526"/>
      <c r="Q243" s="526"/>
      <c r="R243" s="526"/>
      <c r="S243" s="366"/>
      <c r="T243" s="366"/>
      <c r="U243" s="366"/>
      <c r="V243" s="366"/>
      <c r="W243" s="366"/>
      <c r="X243" s="366"/>
      <c r="Y243" s="366"/>
      <c r="Z243" s="366"/>
      <c r="AA243" s="366"/>
      <c r="AB243" s="366"/>
      <c r="AC243" s="366"/>
      <c r="AD243" s="366"/>
      <c r="AE243" s="366"/>
      <c r="AF243" s="520"/>
    </row>
    <row r="244" spans="1:32" ht="19.5" thickBot="1" x14ac:dyDescent="0.35">
      <c r="A244" s="366"/>
      <c r="B244" s="1417"/>
      <c r="C244" s="1655"/>
      <c r="D244" s="1655"/>
      <c r="E244" s="1655"/>
      <c r="F244" s="1655"/>
      <c r="G244" s="1656"/>
      <c r="H244" s="1655"/>
      <c r="I244" s="526"/>
      <c r="J244" s="526"/>
      <c r="K244" s="526"/>
      <c r="L244" s="526"/>
      <c r="M244" s="526"/>
      <c r="N244" s="526"/>
      <c r="O244" s="526"/>
      <c r="P244" s="526"/>
      <c r="Q244" s="526"/>
      <c r="R244" s="526"/>
      <c r="S244" s="366"/>
      <c r="T244" s="366"/>
      <c r="U244" s="366"/>
      <c r="V244" s="366"/>
      <c r="W244" s="366"/>
      <c r="X244" s="366"/>
      <c r="Y244" s="366"/>
      <c r="Z244" s="366"/>
      <c r="AA244" s="366"/>
      <c r="AB244" s="366"/>
      <c r="AC244" s="366"/>
      <c r="AD244" s="366"/>
      <c r="AE244" s="366"/>
      <c r="AF244" s="520"/>
    </row>
    <row r="245" spans="1:32" ht="19.5" thickBot="1" x14ac:dyDescent="0.35">
      <c r="A245" s="366"/>
      <c r="B245" s="1417"/>
      <c r="C245" s="1655"/>
      <c r="D245" s="1655"/>
      <c r="E245" s="1655"/>
      <c r="F245" s="1655"/>
      <c r="G245" s="1656"/>
      <c r="H245" s="1655"/>
      <c r="I245" s="526"/>
      <c r="J245" s="526"/>
      <c r="K245" s="526"/>
      <c r="L245" s="526"/>
      <c r="M245" s="526"/>
      <c r="N245" s="526"/>
      <c r="O245" s="526"/>
      <c r="P245" s="526"/>
      <c r="Q245" s="526"/>
      <c r="R245" s="526"/>
      <c r="S245" s="366"/>
      <c r="T245" s="366"/>
      <c r="U245" s="366"/>
      <c r="V245" s="366"/>
      <c r="W245" s="366"/>
      <c r="X245" s="366"/>
      <c r="Y245" s="366"/>
      <c r="Z245" s="366"/>
      <c r="AA245" s="366"/>
      <c r="AB245" s="366"/>
      <c r="AC245" s="366"/>
      <c r="AD245" s="366"/>
      <c r="AE245" s="366"/>
      <c r="AF245" s="520"/>
    </row>
    <row r="246" spans="1:32" ht="19.5" thickBot="1" x14ac:dyDescent="0.35">
      <c r="A246" s="366"/>
      <c r="B246" s="1417"/>
      <c r="C246" s="1655"/>
      <c r="D246" s="1655"/>
      <c r="E246" s="1655"/>
      <c r="F246" s="1655"/>
      <c r="G246" s="1656"/>
      <c r="H246" s="1655"/>
      <c r="I246" s="526"/>
      <c r="J246" s="526"/>
      <c r="K246" s="526"/>
      <c r="L246" s="526"/>
      <c r="M246" s="526"/>
      <c r="N246" s="526"/>
      <c r="O246" s="526"/>
      <c r="P246" s="526"/>
      <c r="Q246" s="526"/>
      <c r="R246" s="526"/>
      <c r="S246" s="366"/>
      <c r="T246" s="366"/>
      <c r="U246" s="366"/>
      <c r="V246" s="366"/>
      <c r="W246" s="366"/>
      <c r="X246" s="366"/>
      <c r="Y246" s="366"/>
      <c r="Z246" s="366"/>
      <c r="AA246" s="366"/>
      <c r="AB246" s="366"/>
      <c r="AC246" s="366"/>
      <c r="AD246" s="366"/>
      <c r="AE246" s="366"/>
      <c r="AF246" s="520"/>
    </row>
    <row r="247" spans="1:32" ht="19.5" thickBot="1" x14ac:dyDescent="0.35">
      <c r="A247" s="366"/>
      <c r="B247" s="1417"/>
      <c r="C247" s="1655"/>
      <c r="D247" s="1655"/>
      <c r="E247" s="1655"/>
      <c r="F247" s="1655"/>
      <c r="G247" s="1656"/>
      <c r="H247" s="1655"/>
      <c r="I247" s="526"/>
      <c r="J247" s="526"/>
      <c r="K247" s="526"/>
      <c r="L247" s="526"/>
      <c r="M247" s="526"/>
      <c r="N247" s="526"/>
      <c r="O247" s="526"/>
      <c r="P247" s="526"/>
      <c r="Q247" s="526"/>
      <c r="R247" s="526"/>
      <c r="S247" s="366"/>
      <c r="T247" s="366"/>
      <c r="U247" s="366"/>
      <c r="V247" s="366"/>
      <c r="W247" s="366"/>
      <c r="X247" s="366"/>
      <c r="Y247" s="366"/>
      <c r="Z247" s="366"/>
      <c r="AA247" s="366"/>
      <c r="AB247" s="366"/>
      <c r="AC247" s="366"/>
      <c r="AD247" s="366"/>
      <c r="AE247" s="366"/>
      <c r="AF247" s="520"/>
    </row>
    <row r="248" spans="1:32" ht="162.75" thickBot="1" x14ac:dyDescent="0.35">
      <c r="A248" s="366"/>
      <c r="B248" s="684" t="s">
        <v>1</v>
      </c>
      <c r="C248" s="684" t="s">
        <v>119</v>
      </c>
      <c r="D248" s="684" t="s">
        <v>120</v>
      </c>
      <c r="E248" s="684" t="s">
        <v>121</v>
      </c>
      <c r="F248" s="684" t="s">
        <v>122</v>
      </c>
      <c r="G248" s="684" t="s">
        <v>123</v>
      </c>
      <c r="H248" s="684" t="s">
        <v>124</v>
      </c>
      <c r="I248" s="526"/>
      <c r="J248" s="526"/>
      <c r="K248" s="526"/>
      <c r="L248" s="526"/>
      <c r="M248" s="526"/>
      <c r="N248" s="526"/>
      <c r="O248" s="526"/>
      <c r="P248" s="526"/>
      <c r="Q248" s="526"/>
      <c r="R248" s="526"/>
      <c r="S248" s="366"/>
      <c r="T248" s="366"/>
      <c r="U248" s="366"/>
      <c r="V248" s="366"/>
      <c r="W248" s="366"/>
      <c r="X248" s="366"/>
      <c r="Y248" s="366"/>
      <c r="Z248" s="366"/>
      <c r="AA248" s="366"/>
      <c r="AB248" s="366"/>
      <c r="AC248" s="366"/>
      <c r="AD248" s="366"/>
      <c r="AE248" s="366"/>
      <c r="AF248" s="520"/>
    </row>
    <row r="249" spans="1:32" ht="19.5" thickBot="1" x14ac:dyDescent="0.35">
      <c r="A249" s="366"/>
      <c r="B249" s="1417"/>
      <c r="C249" s="1655"/>
      <c r="D249" s="1655"/>
      <c r="E249" s="1655"/>
      <c r="F249" s="1655"/>
      <c r="G249" s="1656"/>
      <c r="H249" s="1655"/>
      <c r="I249" s="526"/>
      <c r="J249" s="526"/>
      <c r="K249" s="526"/>
      <c r="L249" s="526"/>
      <c r="M249" s="526"/>
      <c r="N249" s="526"/>
      <c r="O249" s="526"/>
      <c r="P249" s="526"/>
      <c r="Q249" s="526"/>
      <c r="R249" s="526"/>
      <c r="S249" s="366"/>
      <c r="T249" s="366"/>
      <c r="U249" s="366"/>
      <c r="V249" s="366"/>
      <c r="W249" s="366"/>
      <c r="X249" s="366"/>
      <c r="Y249" s="366"/>
      <c r="Z249" s="366"/>
      <c r="AA249" s="366"/>
      <c r="AB249" s="366"/>
      <c r="AC249" s="366"/>
      <c r="AD249" s="366"/>
      <c r="AE249" s="366"/>
      <c r="AF249" s="520"/>
    </row>
    <row r="250" spans="1:32" ht="19.5" thickBot="1" x14ac:dyDescent="0.35">
      <c r="A250" s="366"/>
      <c r="B250" s="1417"/>
      <c r="C250" s="1655"/>
      <c r="D250" s="1655"/>
      <c r="E250" s="1655"/>
      <c r="F250" s="1655"/>
      <c r="G250" s="1656"/>
      <c r="H250" s="1655"/>
      <c r="I250" s="526"/>
      <c r="J250" s="526"/>
      <c r="K250" s="526"/>
      <c r="L250" s="526"/>
      <c r="M250" s="526"/>
      <c r="N250" s="526"/>
      <c r="O250" s="526"/>
      <c r="P250" s="526"/>
      <c r="Q250" s="526"/>
      <c r="R250" s="526"/>
      <c r="S250" s="366"/>
      <c r="T250" s="366"/>
      <c r="U250" s="366"/>
      <c r="V250" s="366"/>
      <c r="W250" s="366"/>
      <c r="X250" s="366"/>
      <c r="Y250" s="366"/>
      <c r="Z250" s="366"/>
      <c r="AA250" s="366"/>
      <c r="AB250" s="366"/>
      <c r="AC250" s="366"/>
      <c r="AD250" s="366"/>
      <c r="AE250" s="366"/>
      <c r="AF250" s="520"/>
    </row>
    <row r="251" spans="1:32" ht="19.5" thickBot="1" x14ac:dyDescent="0.35">
      <c r="A251" s="366"/>
      <c r="B251" s="1417"/>
      <c r="C251" s="1655"/>
      <c r="D251" s="1655"/>
      <c r="E251" s="1655"/>
      <c r="F251" s="1655"/>
      <c r="G251" s="1656"/>
      <c r="H251" s="1655"/>
      <c r="I251" s="526"/>
      <c r="J251" s="526"/>
      <c r="K251" s="526"/>
      <c r="L251" s="526"/>
      <c r="M251" s="526"/>
      <c r="N251" s="526"/>
      <c r="O251" s="526"/>
      <c r="P251" s="526"/>
      <c r="Q251" s="526"/>
      <c r="R251" s="526"/>
      <c r="S251" s="366"/>
      <c r="T251" s="366"/>
      <c r="U251" s="366"/>
      <c r="V251" s="366"/>
      <c r="W251" s="366"/>
      <c r="X251" s="366"/>
      <c r="Y251" s="366"/>
      <c r="Z251" s="366"/>
      <c r="AA251" s="366"/>
      <c r="AB251" s="366"/>
      <c r="AC251" s="366"/>
      <c r="AD251" s="366"/>
      <c r="AE251" s="366"/>
      <c r="AF251" s="520"/>
    </row>
    <row r="252" spans="1:32" ht="19.5" thickBot="1" x14ac:dyDescent="0.35">
      <c r="A252" s="366"/>
      <c r="B252" s="1417"/>
      <c r="C252" s="1655"/>
      <c r="D252" s="1655"/>
      <c r="E252" s="1655"/>
      <c r="F252" s="1655"/>
      <c r="G252" s="1656"/>
      <c r="H252" s="1655"/>
      <c r="I252" s="526"/>
      <c r="J252" s="526"/>
      <c r="K252" s="526"/>
      <c r="L252" s="526"/>
      <c r="M252" s="526"/>
      <c r="N252" s="526"/>
      <c r="O252" s="526"/>
      <c r="P252" s="526"/>
      <c r="Q252" s="526"/>
      <c r="R252" s="526"/>
      <c r="S252" s="366"/>
      <c r="T252" s="366"/>
      <c r="U252" s="366"/>
      <c r="V252" s="366"/>
      <c r="W252" s="366"/>
      <c r="X252" s="366"/>
      <c r="Y252" s="366"/>
      <c r="Z252" s="366"/>
      <c r="AA252" s="366"/>
      <c r="AB252" s="366"/>
      <c r="AC252" s="366"/>
      <c r="AD252" s="366"/>
      <c r="AE252" s="366"/>
      <c r="AF252" s="520"/>
    </row>
    <row r="253" spans="1:32" ht="19.5" thickBot="1" x14ac:dyDescent="0.35">
      <c r="A253" s="366"/>
      <c r="B253" s="1417"/>
      <c r="C253" s="1655"/>
      <c r="D253" s="1655"/>
      <c r="E253" s="1655"/>
      <c r="F253" s="1655"/>
      <c r="G253" s="1656"/>
      <c r="H253" s="1655"/>
      <c r="I253" s="526"/>
      <c r="J253" s="526"/>
      <c r="K253" s="526"/>
      <c r="L253" s="526"/>
      <c r="M253" s="526"/>
      <c r="N253" s="526"/>
      <c r="O253" s="526"/>
      <c r="P253" s="526"/>
      <c r="Q253" s="526"/>
      <c r="R253" s="526"/>
      <c r="S253" s="366"/>
      <c r="T253" s="366"/>
      <c r="U253" s="366"/>
      <c r="V253" s="366"/>
      <c r="W253" s="366"/>
      <c r="X253" s="366"/>
      <c r="Y253" s="366"/>
      <c r="Z253" s="366"/>
      <c r="AA253" s="366"/>
      <c r="AB253" s="366"/>
      <c r="AC253" s="366"/>
      <c r="AD253" s="366"/>
      <c r="AE253" s="366"/>
      <c r="AF253" s="520"/>
    </row>
    <row r="254" spans="1:32" ht="19.5" thickBot="1" x14ac:dyDescent="0.35">
      <c r="A254" s="366"/>
      <c r="B254" s="1417"/>
      <c r="C254" s="1655"/>
      <c r="D254" s="1655"/>
      <c r="E254" s="1655"/>
      <c r="F254" s="1655"/>
      <c r="G254" s="1656"/>
      <c r="H254" s="1655"/>
      <c r="I254" s="526"/>
      <c r="J254" s="526"/>
      <c r="K254" s="526"/>
      <c r="L254" s="526"/>
      <c r="M254" s="526"/>
      <c r="N254" s="526"/>
      <c r="O254" s="526"/>
      <c r="P254" s="526"/>
      <c r="Q254" s="526"/>
      <c r="R254" s="526"/>
      <c r="S254" s="366"/>
      <c r="T254" s="366"/>
      <c r="U254" s="366"/>
      <c r="V254" s="366"/>
      <c r="W254" s="366"/>
      <c r="X254" s="366"/>
      <c r="Y254" s="366"/>
      <c r="Z254" s="366"/>
      <c r="AA254" s="366"/>
      <c r="AB254" s="366"/>
      <c r="AC254" s="366"/>
      <c r="AD254" s="366"/>
      <c r="AE254" s="366"/>
      <c r="AF254" s="520"/>
    </row>
    <row r="255" spans="1:32" ht="19.5" thickBot="1" x14ac:dyDescent="0.35">
      <c r="A255" s="366"/>
      <c r="B255" s="1417"/>
      <c r="C255" s="1655"/>
      <c r="D255" s="1655"/>
      <c r="E255" s="1655"/>
      <c r="F255" s="1655"/>
      <c r="G255" s="1656"/>
      <c r="H255" s="1655"/>
      <c r="I255" s="526"/>
      <c r="J255" s="526"/>
      <c r="K255" s="526"/>
      <c r="L255" s="526"/>
      <c r="M255" s="526"/>
      <c r="N255" s="526"/>
      <c r="O255" s="526"/>
      <c r="P255" s="526"/>
      <c r="Q255" s="526"/>
      <c r="R255" s="526"/>
      <c r="S255" s="366"/>
      <c r="T255" s="366"/>
      <c r="U255" s="366"/>
      <c r="V255" s="366"/>
      <c r="W255" s="366"/>
      <c r="X255" s="366"/>
      <c r="Y255" s="366"/>
      <c r="Z255" s="366"/>
      <c r="AA255" s="366"/>
      <c r="AB255" s="366"/>
      <c r="AC255" s="366"/>
      <c r="AD255" s="366"/>
      <c r="AE255" s="366"/>
      <c r="AF255" s="520"/>
    </row>
    <row r="256" spans="1:32" ht="19.5" thickBot="1" x14ac:dyDescent="0.35">
      <c r="A256" s="366"/>
      <c r="B256" s="1417"/>
      <c r="C256" s="1655"/>
      <c r="D256" s="1655"/>
      <c r="E256" s="1655"/>
      <c r="F256" s="1655"/>
      <c r="G256" s="1656"/>
      <c r="H256" s="1655"/>
      <c r="I256" s="526"/>
      <c r="J256" s="526"/>
      <c r="K256" s="526"/>
      <c r="L256" s="526"/>
      <c r="M256" s="526"/>
      <c r="N256" s="526"/>
      <c r="O256" s="526"/>
      <c r="P256" s="526"/>
      <c r="Q256" s="526"/>
      <c r="R256" s="526"/>
      <c r="S256" s="366"/>
      <c r="T256" s="366"/>
      <c r="U256" s="366"/>
      <c r="V256" s="366"/>
      <c r="W256" s="366"/>
      <c r="X256" s="366"/>
      <c r="Y256" s="366"/>
      <c r="Z256" s="366"/>
      <c r="AA256" s="366"/>
      <c r="AB256" s="366"/>
      <c r="AC256" s="366"/>
      <c r="AD256" s="366"/>
      <c r="AE256" s="366"/>
      <c r="AF256" s="520"/>
    </row>
    <row r="257" spans="1:32" ht="19.5" thickBot="1" x14ac:dyDescent="0.35">
      <c r="A257" s="366"/>
      <c r="B257" s="1417"/>
      <c r="C257" s="1655"/>
      <c r="D257" s="1655"/>
      <c r="E257" s="1655"/>
      <c r="F257" s="1655"/>
      <c r="G257" s="1656"/>
      <c r="H257" s="1655"/>
      <c r="I257" s="526"/>
      <c r="J257" s="526"/>
      <c r="K257" s="526"/>
      <c r="L257" s="526"/>
      <c r="M257" s="526"/>
      <c r="N257" s="526"/>
      <c r="O257" s="526"/>
      <c r="P257" s="526"/>
      <c r="Q257" s="526"/>
      <c r="R257" s="526"/>
      <c r="S257" s="366"/>
      <c r="T257" s="366"/>
      <c r="U257" s="366"/>
      <c r="V257" s="366"/>
      <c r="W257" s="366"/>
      <c r="X257" s="366"/>
      <c r="Y257" s="366"/>
      <c r="Z257" s="366"/>
      <c r="AA257" s="366"/>
      <c r="AB257" s="366"/>
      <c r="AC257" s="366"/>
      <c r="AD257" s="366"/>
      <c r="AE257" s="366"/>
      <c r="AF257" s="520"/>
    </row>
    <row r="258" spans="1:32" ht="19.5" thickBot="1" x14ac:dyDescent="0.35">
      <c r="A258" s="366"/>
      <c r="B258" s="1417"/>
      <c r="C258" s="1655"/>
      <c r="D258" s="1655"/>
      <c r="E258" s="1655"/>
      <c r="F258" s="1655"/>
      <c r="G258" s="1656"/>
      <c r="H258" s="1655"/>
      <c r="I258" s="526"/>
      <c r="J258" s="526"/>
      <c r="K258" s="526"/>
      <c r="L258" s="526"/>
      <c r="M258" s="526"/>
      <c r="N258" s="526"/>
      <c r="O258" s="526"/>
      <c r="P258" s="526"/>
      <c r="Q258" s="526"/>
      <c r="R258" s="526"/>
      <c r="S258" s="366"/>
      <c r="T258" s="366"/>
      <c r="U258" s="366"/>
      <c r="V258" s="366"/>
      <c r="W258" s="366"/>
      <c r="X258" s="366"/>
      <c r="Y258" s="366"/>
      <c r="Z258" s="366"/>
      <c r="AA258" s="366"/>
      <c r="AB258" s="366"/>
      <c r="AC258" s="366"/>
      <c r="AD258" s="366"/>
      <c r="AE258" s="366"/>
      <c r="AF258" s="520"/>
    </row>
    <row r="259" spans="1:32" ht="19.5" thickBot="1" x14ac:dyDescent="0.35">
      <c r="A259" s="366"/>
      <c r="B259" s="1417"/>
      <c r="C259" s="1655"/>
      <c r="D259" s="1655"/>
      <c r="E259" s="1655"/>
      <c r="F259" s="1655"/>
      <c r="G259" s="1656"/>
      <c r="H259" s="1655"/>
      <c r="I259" s="526"/>
      <c r="J259" s="526"/>
      <c r="K259" s="526"/>
      <c r="L259" s="526"/>
      <c r="M259" s="526"/>
      <c r="N259" s="526"/>
      <c r="O259" s="526"/>
      <c r="P259" s="526"/>
      <c r="Q259" s="526"/>
      <c r="R259" s="526"/>
      <c r="S259" s="366"/>
      <c r="T259" s="366"/>
      <c r="U259" s="366"/>
      <c r="V259" s="366"/>
      <c r="W259" s="366"/>
      <c r="X259" s="366"/>
      <c r="Y259" s="366"/>
      <c r="Z259" s="366"/>
      <c r="AA259" s="366"/>
      <c r="AB259" s="366"/>
      <c r="AC259" s="366"/>
      <c r="AD259" s="366"/>
      <c r="AE259" s="366"/>
      <c r="AF259" s="520"/>
    </row>
    <row r="260" spans="1:32" ht="19.5" thickBot="1" x14ac:dyDescent="0.35">
      <c r="A260" s="366"/>
      <c r="B260" s="1417"/>
      <c r="C260" s="1655"/>
      <c r="D260" s="1655"/>
      <c r="E260" s="1655"/>
      <c r="F260" s="1655"/>
      <c r="G260" s="1656"/>
      <c r="H260" s="1655"/>
      <c r="I260" s="526"/>
      <c r="J260" s="526"/>
      <c r="K260" s="526"/>
      <c r="L260" s="526"/>
      <c r="M260" s="526"/>
      <c r="N260" s="526"/>
      <c r="O260" s="526"/>
      <c r="P260" s="526"/>
      <c r="Q260" s="526"/>
      <c r="R260" s="526"/>
      <c r="S260" s="366"/>
      <c r="T260" s="366"/>
      <c r="U260" s="366"/>
      <c r="V260" s="366"/>
      <c r="W260" s="366"/>
      <c r="X260" s="366"/>
      <c r="Y260" s="366"/>
      <c r="Z260" s="366"/>
      <c r="AA260" s="366"/>
      <c r="AB260" s="366"/>
      <c r="AC260" s="366"/>
      <c r="AD260" s="366"/>
      <c r="AE260" s="366"/>
      <c r="AF260" s="520"/>
    </row>
    <row r="261" spans="1:32" ht="19.5" thickBot="1" x14ac:dyDescent="0.35">
      <c r="A261" s="366"/>
      <c r="B261" s="1417"/>
      <c r="C261" s="1655"/>
      <c r="D261" s="1655"/>
      <c r="E261" s="1655"/>
      <c r="F261" s="1655"/>
      <c r="G261" s="1656"/>
      <c r="H261" s="1655"/>
      <c r="I261" s="526"/>
      <c r="J261" s="526"/>
      <c r="K261" s="526"/>
      <c r="L261" s="526"/>
      <c r="M261" s="526"/>
      <c r="N261" s="526"/>
      <c r="O261" s="526"/>
      <c r="P261" s="526"/>
      <c r="Q261" s="526"/>
      <c r="R261" s="526"/>
      <c r="S261" s="366"/>
      <c r="T261" s="366"/>
      <c r="U261" s="366"/>
      <c r="V261" s="366"/>
      <c r="W261" s="366"/>
      <c r="X261" s="366"/>
      <c r="Y261" s="366"/>
      <c r="Z261" s="366"/>
      <c r="AA261" s="366"/>
      <c r="AB261" s="366"/>
      <c r="AC261" s="366"/>
      <c r="AD261" s="366"/>
      <c r="AE261" s="366"/>
      <c r="AF261" s="520"/>
    </row>
    <row r="262" spans="1:32" ht="19.5" thickBot="1" x14ac:dyDescent="0.35">
      <c r="A262" s="366"/>
      <c r="B262" s="1417"/>
      <c r="C262" s="1655"/>
      <c r="D262" s="1655"/>
      <c r="E262" s="1655"/>
      <c r="F262" s="1655"/>
      <c r="G262" s="1656"/>
      <c r="H262" s="1655"/>
      <c r="I262" s="526"/>
      <c r="J262" s="526"/>
      <c r="K262" s="526"/>
      <c r="L262" s="526"/>
      <c r="M262" s="526"/>
      <c r="N262" s="526"/>
      <c r="O262" s="526"/>
      <c r="P262" s="526"/>
      <c r="Q262" s="526"/>
      <c r="R262" s="526"/>
      <c r="S262" s="366"/>
      <c r="T262" s="366"/>
      <c r="U262" s="366"/>
      <c r="V262" s="366"/>
      <c r="W262" s="366"/>
      <c r="X262" s="366"/>
      <c r="Y262" s="366"/>
      <c r="Z262" s="366"/>
      <c r="AA262" s="366"/>
      <c r="AB262" s="366"/>
      <c r="AC262" s="366"/>
      <c r="AD262" s="366"/>
      <c r="AE262" s="366"/>
      <c r="AF262" s="520"/>
    </row>
    <row r="263" spans="1:32" ht="19.5" thickBot="1" x14ac:dyDescent="0.35">
      <c r="A263" s="366"/>
      <c r="B263" s="1417"/>
      <c r="C263" s="1655"/>
      <c r="D263" s="1655"/>
      <c r="E263" s="1655"/>
      <c r="F263" s="1655"/>
      <c r="G263" s="1656"/>
      <c r="H263" s="1655"/>
      <c r="I263" s="526"/>
      <c r="J263" s="526"/>
      <c r="K263" s="526"/>
      <c r="L263" s="526"/>
      <c r="M263" s="526"/>
      <c r="N263" s="526"/>
      <c r="O263" s="526"/>
      <c r="P263" s="526"/>
      <c r="Q263" s="526"/>
      <c r="R263" s="526"/>
      <c r="S263" s="366"/>
      <c r="T263" s="366"/>
      <c r="U263" s="366"/>
      <c r="V263" s="366"/>
      <c r="W263" s="366"/>
      <c r="X263" s="366"/>
      <c r="Y263" s="366"/>
      <c r="Z263" s="366"/>
      <c r="AA263" s="366"/>
      <c r="AB263" s="366"/>
      <c r="AC263" s="366"/>
      <c r="AD263" s="366"/>
      <c r="AE263" s="366"/>
      <c r="AF263" s="520"/>
    </row>
    <row r="264" spans="1:32" ht="19.5" thickBot="1" x14ac:dyDescent="0.35">
      <c r="A264" s="366"/>
      <c r="B264" s="1417"/>
      <c r="C264" s="1655"/>
      <c r="D264" s="1655"/>
      <c r="E264" s="1655"/>
      <c r="F264" s="1655"/>
      <c r="G264" s="1656"/>
      <c r="H264" s="1655"/>
      <c r="I264" s="526"/>
      <c r="J264" s="526"/>
      <c r="K264" s="526"/>
      <c r="L264" s="526"/>
      <c r="M264" s="526"/>
      <c r="N264" s="526"/>
      <c r="O264" s="526"/>
      <c r="P264" s="526"/>
      <c r="Q264" s="526"/>
      <c r="R264" s="526"/>
      <c r="S264" s="366"/>
      <c r="T264" s="366"/>
      <c r="U264" s="366"/>
      <c r="V264" s="366"/>
      <c r="W264" s="366"/>
      <c r="X264" s="366"/>
      <c r="Y264" s="366"/>
      <c r="Z264" s="366"/>
      <c r="AA264" s="366"/>
      <c r="AB264" s="366"/>
      <c r="AC264" s="366"/>
      <c r="AD264" s="366"/>
      <c r="AE264" s="366"/>
      <c r="AF264" s="520"/>
    </row>
    <row r="265" spans="1:32" ht="19.5" thickBot="1" x14ac:dyDescent="0.35">
      <c r="A265" s="366"/>
      <c r="B265" s="366"/>
      <c r="C265" s="366"/>
      <c r="D265" s="366"/>
      <c r="E265" s="366"/>
      <c r="F265" s="366"/>
      <c r="G265" s="366"/>
      <c r="H265" s="366"/>
      <c r="I265" s="526"/>
      <c r="J265" s="526"/>
      <c r="K265" s="526"/>
      <c r="L265" s="526"/>
      <c r="M265" s="526"/>
      <c r="N265" s="526"/>
      <c r="O265" s="526"/>
      <c r="P265" s="526"/>
      <c r="Q265" s="526"/>
      <c r="R265" s="526"/>
      <c r="S265" s="366"/>
      <c r="T265" s="366"/>
      <c r="U265" s="366"/>
      <c r="V265" s="366"/>
      <c r="W265" s="366"/>
      <c r="X265" s="366"/>
      <c r="Y265" s="366"/>
      <c r="Z265" s="366"/>
      <c r="AA265" s="366"/>
      <c r="AB265" s="366"/>
      <c r="AC265" s="366"/>
      <c r="AD265" s="366"/>
      <c r="AE265" s="366"/>
      <c r="AF265" s="520"/>
    </row>
    <row r="266" spans="1:32" ht="24" customHeight="1" thickBot="1" x14ac:dyDescent="0.35">
      <c r="A266" s="366"/>
      <c r="B266" s="528" t="s">
        <v>91</v>
      </c>
      <c r="C266" s="1905"/>
      <c r="D266" s="1906"/>
      <c r="E266" s="1906"/>
      <c r="F266" s="1906"/>
      <c r="G266" s="1906"/>
      <c r="H266" s="1906"/>
      <c r="I266" s="1906"/>
      <c r="J266" s="1906"/>
      <c r="K266" s="1906"/>
      <c r="L266" s="1906"/>
      <c r="M266" s="1906"/>
      <c r="N266" s="1906"/>
      <c r="O266" s="1906"/>
      <c r="P266" s="1906"/>
      <c r="Q266" s="1906"/>
      <c r="R266" s="1906"/>
      <c r="S266" s="1906"/>
      <c r="T266" s="1906"/>
      <c r="U266" s="1906"/>
      <c r="V266" s="1906"/>
      <c r="W266" s="1906"/>
      <c r="X266" s="1906"/>
      <c r="Y266" s="1906"/>
      <c r="Z266" s="1906"/>
      <c r="AA266" s="1906"/>
      <c r="AB266" s="1906"/>
      <c r="AC266" s="1907"/>
      <c r="AD266" s="366"/>
      <c r="AE266" s="366"/>
      <c r="AF266" s="520"/>
    </row>
    <row r="267" spans="1:32" ht="63.75" customHeight="1" thickBot="1" x14ac:dyDescent="0.35">
      <c r="A267" s="366"/>
      <c r="B267" s="366"/>
      <c r="C267" s="1908"/>
      <c r="D267" s="1909"/>
      <c r="E267" s="1909"/>
      <c r="F267" s="1909"/>
      <c r="G267" s="1909"/>
      <c r="H267" s="1909"/>
      <c r="I267" s="1909"/>
      <c r="J267" s="1909"/>
      <c r="K267" s="1909"/>
      <c r="L267" s="1909"/>
      <c r="M267" s="1909"/>
      <c r="N267" s="1909"/>
      <c r="O267" s="1909"/>
      <c r="P267" s="1909"/>
      <c r="Q267" s="1909"/>
      <c r="R267" s="1909"/>
      <c r="S267" s="1909"/>
      <c r="T267" s="1909"/>
      <c r="U267" s="1909"/>
      <c r="V267" s="1909"/>
      <c r="W267" s="1909"/>
      <c r="X267" s="1909"/>
      <c r="Y267" s="1909"/>
      <c r="Z267" s="1909"/>
      <c r="AA267" s="1909"/>
      <c r="AB267" s="1909"/>
      <c r="AC267" s="1910"/>
      <c r="AD267" s="366"/>
      <c r="AE267" s="366"/>
      <c r="AF267" s="520"/>
    </row>
    <row r="268" spans="1:32" ht="19.5" thickBot="1" x14ac:dyDescent="0.35">
      <c r="A268" s="529"/>
      <c r="B268" s="365"/>
      <c r="C268" s="365"/>
      <c r="D268" s="365"/>
      <c r="E268" s="365"/>
      <c r="F268" s="365"/>
      <c r="G268" s="365"/>
      <c r="H268" s="365"/>
      <c r="I268" s="365"/>
      <c r="J268" s="365"/>
      <c r="K268" s="365"/>
      <c r="L268" s="365"/>
      <c r="M268" s="365"/>
      <c r="N268" s="365"/>
      <c r="O268" s="365"/>
      <c r="P268" s="365"/>
      <c r="Q268" s="365"/>
      <c r="R268" s="365"/>
      <c r="S268" s="365"/>
      <c r="T268" s="365"/>
      <c r="U268" s="365"/>
      <c r="V268" s="365"/>
      <c r="W268" s="365"/>
      <c r="X268" s="365"/>
      <c r="Y268" s="365"/>
      <c r="Z268" s="365"/>
      <c r="AA268" s="365"/>
      <c r="AB268" s="365"/>
      <c r="AC268" s="365"/>
      <c r="AD268" s="366"/>
      <c r="AE268" s="366"/>
      <c r="AF268" s="520"/>
    </row>
    <row r="269" spans="1:32" ht="19.5" customHeight="1" thickBot="1" x14ac:dyDescent="0.35">
      <c r="A269" s="366"/>
      <c r="B269" s="2033" t="s">
        <v>912</v>
      </c>
      <c r="C269" s="2034"/>
      <c r="D269" s="2034"/>
      <c r="E269" s="2035"/>
      <c r="F269" s="85" t="s">
        <v>125</v>
      </c>
      <c r="G269" s="531" t="s">
        <v>98</v>
      </c>
      <c r="H269" s="531" t="s">
        <v>59</v>
      </c>
      <c r="I269" s="531" t="s">
        <v>99</v>
      </c>
      <c r="J269" s="531" t="s">
        <v>100</v>
      </c>
      <c r="K269" s="531" t="s">
        <v>101</v>
      </c>
      <c r="L269" s="531" t="s">
        <v>102</v>
      </c>
      <c r="M269" s="531" t="s">
        <v>103</v>
      </c>
      <c r="N269" s="531" t="s">
        <v>104</v>
      </c>
      <c r="O269" s="531" t="s">
        <v>105</v>
      </c>
      <c r="P269" s="531" t="s">
        <v>106</v>
      </c>
      <c r="Q269" s="531" t="s">
        <v>107</v>
      </c>
      <c r="R269" s="531" t="s">
        <v>108</v>
      </c>
      <c r="S269" s="531" t="s">
        <v>109</v>
      </c>
      <c r="T269" s="1918" t="s">
        <v>110</v>
      </c>
      <c r="U269" s="1919"/>
      <c r="V269" s="1918" t="s">
        <v>111</v>
      </c>
      <c r="W269" s="1919"/>
      <c r="X269" s="1918" t="s">
        <v>50</v>
      </c>
      <c r="Y269" s="1919"/>
      <c r="Z269" s="1918" t="s">
        <v>51</v>
      </c>
      <c r="AA269" s="1919"/>
      <c r="AB269" s="1916" t="s">
        <v>52</v>
      </c>
      <c r="AC269" s="1917"/>
      <c r="AD269" s="1916" t="s">
        <v>53</v>
      </c>
      <c r="AE269" s="1917"/>
      <c r="AF269" s="520"/>
    </row>
    <row r="270" spans="1:32" ht="21.75" customHeight="1" thickBot="1" x14ac:dyDescent="0.45">
      <c r="A270" s="366"/>
      <c r="B270" s="63" t="s">
        <v>126</v>
      </c>
      <c r="C270" s="526"/>
      <c r="D270" s="2024" t="s">
        <v>127</v>
      </c>
      <c r="E270" s="2025"/>
      <c r="F270" s="80">
        <f>SUM(G270,H270,I270,J270,K270,L270,M270,N270,O270,P270,Q270,R270,S270,T272,V272,X272,Z272,AB272,AD272)</f>
        <v>0</v>
      </c>
      <c r="G270" s="87">
        <f>COUNTIF($E$273:$E$323,"MATHS")</f>
        <v>0</v>
      </c>
      <c r="H270" s="87">
        <f>COUNTIF($E$273:$E$323,"PC")</f>
        <v>0</v>
      </c>
      <c r="I270" s="87">
        <f>COUNTIF($E$273:$E$323,"SVT")</f>
        <v>0</v>
      </c>
      <c r="J270" s="87">
        <f>COUNTIF($E$273:$E$323,"LM")</f>
        <v>0</v>
      </c>
      <c r="K270" s="87">
        <f>COUNTIF($E$273:$E$323,"PHILO")</f>
        <v>0</v>
      </c>
      <c r="L270" s="87">
        <f>COUNTIF($E$273:$E$323,"ANG")</f>
        <v>0</v>
      </c>
      <c r="M270" s="87">
        <f>COUNTIF($E$273:$E$323,"ALL")</f>
        <v>0</v>
      </c>
      <c r="N270" s="87">
        <f>COUNTIF($E$273:$E$323,"ESP")</f>
        <v>0</v>
      </c>
      <c r="O270" s="87">
        <f>COUNTIF($E$273:$E$323,"HG")</f>
        <v>0</v>
      </c>
      <c r="P270" s="87">
        <f>COUNTIF($E$273:$E$323,"EPS")</f>
        <v>0</v>
      </c>
      <c r="Q270" s="87">
        <f>COUNTIF($E$273:$E$323,"ARTS P")</f>
        <v>0</v>
      </c>
      <c r="R270" s="87">
        <f>COUNTIF($E$273:$E$323,"EDU M")</f>
        <v>0</v>
      </c>
      <c r="S270" s="87">
        <f>COUNTIF($E$273:$E$323,"EDHC")</f>
        <v>0</v>
      </c>
      <c r="T270" s="1918" t="s">
        <v>113</v>
      </c>
      <c r="U270" s="1919" t="s">
        <v>100</v>
      </c>
      <c r="V270" s="1918" t="s">
        <v>114</v>
      </c>
      <c r="W270" s="1919" t="s">
        <v>109</v>
      </c>
      <c r="X270" s="1918" t="s">
        <v>115</v>
      </c>
      <c r="Y270" s="1919" t="s">
        <v>106</v>
      </c>
      <c r="Z270" s="1918" t="s">
        <v>116</v>
      </c>
      <c r="AA270" s="1919" t="s">
        <v>117</v>
      </c>
      <c r="AB270" s="1918" t="s">
        <v>52</v>
      </c>
      <c r="AC270" s="1919" t="s">
        <v>99</v>
      </c>
      <c r="AD270" s="1918" t="s">
        <v>99</v>
      </c>
      <c r="AE270" s="1919" t="s">
        <v>59</v>
      </c>
      <c r="AF270" s="520"/>
    </row>
    <row r="271" spans="1:32" ht="21.75" thickBot="1" x14ac:dyDescent="0.45">
      <c r="A271" s="366"/>
      <c r="B271" s="63"/>
      <c r="C271" s="526"/>
      <c r="D271" s="2026"/>
      <c r="E271" s="2027"/>
      <c r="F271" s="526"/>
      <c r="G271" s="526"/>
      <c r="H271" s="526"/>
      <c r="I271" s="526"/>
      <c r="J271" s="526"/>
      <c r="K271" s="526"/>
      <c r="L271" s="526"/>
      <c r="M271" s="526"/>
      <c r="N271" s="526"/>
      <c r="O271" s="526"/>
      <c r="P271" s="526"/>
      <c r="Q271" s="526"/>
      <c r="R271" s="526"/>
      <c r="S271" s="526"/>
      <c r="T271" s="92">
        <f>COUNTIF($E$273:$E$323,"HG/LM(HG)")</f>
        <v>0</v>
      </c>
      <c r="U271" s="92">
        <f>COUNTIF($E$273:$E$323,"HG/LM(LM)")</f>
        <v>0</v>
      </c>
      <c r="V271" s="92">
        <f>COUNTIF($E$273:$E$323,"LM/EDHC(LM)")</f>
        <v>0</v>
      </c>
      <c r="W271" s="92">
        <f>COUNTIF($E$273:$E$323,"LM/EDHC(EDHC)")</f>
        <v>0</v>
      </c>
      <c r="X271" s="92">
        <f>COUNTIF($E$273:$E$323,"ANG/EPS(ANG)")</f>
        <v>0</v>
      </c>
      <c r="Y271" s="92">
        <f>COUNTIF($E$273:$E$323,"ANG/EPS(EPS)")</f>
        <v>0</v>
      </c>
      <c r="Z271" s="92">
        <f>COUNTIF($E$273:$E$323,"MATHS/TICE(MATHS)")</f>
        <v>0</v>
      </c>
      <c r="AA271" s="92">
        <f>COUNTIF($E$273:$E$323,"MATHS/TICE(TICE)")</f>
        <v>0</v>
      </c>
      <c r="AB271" s="92">
        <f>COUNTIF($E$273:$E$323,"PC/SVT(PC)")</f>
        <v>0</v>
      </c>
      <c r="AC271" s="92">
        <f>COUNTIF($E$273:$E$323,"PC/SVT(SVT)")</f>
        <v>0</v>
      </c>
      <c r="AD271" s="92">
        <f>COUNTIF($E$273:$E$323,"SVT/PC(SVT)")</f>
        <v>0</v>
      </c>
      <c r="AE271" s="92">
        <f>COUNTIF($E$273:$E$323,"SVT/PC(PC)")</f>
        <v>0</v>
      </c>
      <c r="AF271" s="520"/>
    </row>
    <row r="272" spans="1:32" ht="126.75" thickBot="1" x14ac:dyDescent="0.35">
      <c r="A272" s="366"/>
      <c r="B272" s="78" t="s">
        <v>1</v>
      </c>
      <c r="C272" s="78" t="s">
        <v>119</v>
      </c>
      <c r="D272" s="78" t="s">
        <v>120</v>
      </c>
      <c r="E272" s="78" t="s">
        <v>121</v>
      </c>
      <c r="F272" s="78" t="s">
        <v>122</v>
      </c>
      <c r="G272" s="78" t="s">
        <v>123</v>
      </c>
      <c r="H272" s="78" t="s">
        <v>124</v>
      </c>
      <c r="I272" s="526"/>
      <c r="J272" s="526"/>
      <c r="K272" s="526"/>
      <c r="L272" s="526"/>
      <c r="M272" s="526"/>
      <c r="N272" s="526"/>
      <c r="O272" s="526"/>
      <c r="P272" s="526"/>
      <c r="Q272" s="526"/>
      <c r="R272" s="526"/>
      <c r="S272" s="366"/>
      <c r="T272" s="1865">
        <f>T271+U271</f>
        <v>0</v>
      </c>
      <c r="U272" s="1865"/>
      <c r="V272" s="1865">
        <f>V271+W271</f>
        <v>0</v>
      </c>
      <c r="W272" s="1865"/>
      <c r="X272" s="1865">
        <f>X271+Y271</f>
        <v>0</v>
      </c>
      <c r="Y272" s="1865"/>
      <c r="Z272" s="1865">
        <f>Z271+AA271</f>
        <v>0</v>
      </c>
      <c r="AA272" s="1865"/>
      <c r="AB272" s="1865">
        <f>AB271+AC271</f>
        <v>0</v>
      </c>
      <c r="AC272" s="1865"/>
      <c r="AD272" s="1865">
        <f>AD271+AE271</f>
        <v>0</v>
      </c>
      <c r="AE272" s="1865"/>
      <c r="AF272" s="520"/>
    </row>
    <row r="273" spans="1:32" ht="19.5" thickBot="1" x14ac:dyDescent="0.35">
      <c r="A273" s="366"/>
      <c r="B273" s="1417"/>
      <c r="C273" s="1655"/>
      <c r="D273" s="1655"/>
      <c r="E273" s="1655"/>
      <c r="F273" s="1655"/>
      <c r="G273" s="1656"/>
      <c r="H273" s="1655"/>
      <c r="I273" s="526"/>
      <c r="J273" s="526"/>
      <c r="K273" s="526"/>
      <c r="L273" s="526"/>
      <c r="M273" s="526"/>
      <c r="N273" s="526"/>
      <c r="O273" s="526"/>
      <c r="P273" s="526"/>
      <c r="Q273" s="526"/>
      <c r="R273" s="526"/>
      <c r="S273" s="366"/>
      <c r="T273" s="366"/>
      <c r="U273" s="366"/>
      <c r="V273" s="366"/>
      <c r="W273" s="366"/>
      <c r="X273" s="366"/>
      <c r="Y273" s="366"/>
      <c r="Z273" s="366"/>
      <c r="AA273" s="366"/>
      <c r="AB273" s="366"/>
      <c r="AC273" s="366"/>
      <c r="AD273" s="366"/>
      <c r="AE273" s="366"/>
      <c r="AF273" s="520"/>
    </row>
    <row r="274" spans="1:32" ht="19.5" thickBot="1" x14ac:dyDescent="0.35">
      <c r="A274" s="366"/>
      <c r="B274" s="1417"/>
      <c r="C274" s="1655"/>
      <c r="D274" s="1655"/>
      <c r="E274" s="1655"/>
      <c r="F274" s="1655"/>
      <c r="G274" s="1656"/>
      <c r="H274" s="1655"/>
      <c r="I274" s="526"/>
      <c r="J274" s="526"/>
      <c r="K274" s="526"/>
      <c r="L274" s="526"/>
      <c r="M274" s="526"/>
      <c r="N274" s="526"/>
      <c r="O274" s="526"/>
      <c r="P274" s="526"/>
      <c r="Q274" s="526"/>
      <c r="R274" s="526"/>
      <c r="S274" s="366"/>
      <c r="T274" s="366"/>
      <c r="U274" s="366"/>
      <c r="V274" s="366"/>
      <c r="W274" s="366"/>
      <c r="X274" s="366"/>
      <c r="Y274" s="366"/>
      <c r="Z274" s="366"/>
      <c r="AA274" s="366"/>
      <c r="AB274" s="366"/>
      <c r="AC274" s="366"/>
      <c r="AD274" s="366"/>
      <c r="AE274" s="366"/>
      <c r="AF274" s="520"/>
    </row>
    <row r="275" spans="1:32" ht="19.5" thickBot="1" x14ac:dyDescent="0.35">
      <c r="A275" s="366"/>
      <c r="B275" s="1417"/>
      <c r="C275" s="1655"/>
      <c r="D275" s="1655"/>
      <c r="E275" s="1655"/>
      <c r="F275" s="1655"/>
      <c r="G275" s="1656"/>
      <c r="H275" s="1655"/>
      <c r="I275" s="526"/>
      <c r="J275" s="526"/>
      <c r="K275" s="526"/>
      <c r="L275" s="526"/>
      <c r="M275" s="526"/>
      <c r="N275" s="526"/>
      <c r="O275" s="526"/>
      <c r="P275" s="526"/>
      <c r="Q275" s="526"/>
      <c r="R275" s="526"/>
      <c r="S275" s="366"/>
      <c r="T275" s="366"/>
      <c r="U275" s="366"/>
      <c r="V275" s="366"/>
      <c r="W275" s="366"/>
      <c r="X275" s="366"/>
      <c r="Y275" s="366"/>
      <c r="Z275" s="366"/>
      <c r="AA275" s="366"/>
      <c r="AB275" s="366"/>
      <c r="AC275" s="366"/>
      <c r="AD275" s="366"/>
      <c r="AE275" s="366"/>
      <c r="AF275" s="520"/>
    </row>
    <row r="276" spans="1:32" ht="19.5" thickBot="1" x14ac:dyDescent="0.35">
      <c r="A276" s="366"/>
      <c r="B276" s="1417"/>
      <c r="C276" s="1655"/>
      <c r="D276" s="1655"/>
      <c r="E276" s="1655"/>
      <c r="F276" s="1655"/>
      <c r="G276" s="1656"/>
      <c r="H276" s="1655"/>
      <c r="I276" s="526"/>
      <c r="J276" s="526"/>
      <c r="K276" s="526"/>
      <c r="L276" s="526"/>
      <c r="M276" s="526"/>
      <c r="N276" s="526"/>
      <c r="O276" s="526"/>
      <c r="P276" s="526"/>
      <c r="Q276" s="526"/>
      <c r="R276" s="526"/>
      <c r="S276" s="366"/>
      <c r="T276" s="366"/>
      <c r="U276" s="366"/>
      <c r="V276" s="366"/>
      <c r="W276" s="366"/>
      <c r="X276" s="366"/>
      <c r="Y276" s="366"/>
      <c r="Z276" s="366"/>
      <c r="AA276" s="366"/>
      <c r="AB276" s="366"/>
      <c r="AC276" s="366"/>
      <c r="AD276" s="366"/>
      <c r="AE276" s="366"/>
      <c r="AF276" s="520"/>
    </row>
    <row r="277" spans="1:32" ht="19.5" thickBot="1" x14ac:dyDescent="0.35">
      <c r="A277" s="366"/>
      <c r="B277" s="1417"/>
      <c r="C277" s="1655"/>
      <c r="D277" s="1655"/>
      <c r="E277" s="1655"/>
      <c r="F277" s="1655"/>
      <c r="G277" s="1656"/>
      <c r="H277" s="1655"/>
      <c r="I277" s="526"/>
      <c r="J277" s="526"/>
      <c r="K277" s="526"/>
      <c r="L277" s="526"/>
      <c r="M277" s="526"/>
      <c r="N277" s="526"/>
      <c r="O277" s="526"/>
      <c r="P277" s="526"/>
      <c r="Q277" s="526"/>
      <c r="R277" s="526"/>
      <c r="S277" s="366"/>
      <c r="T277" s="366"/>
      <c r="U277" s="366"/>
      <c r="V277" s="366"/>
      <c r="W277" s="366"/>
      <c r="X277" s="366"/>
      <c r="Y277" s="366"/>
      <c r="Z277" s="366"/>
      <c r="AA277" s="366"/>
      <c r="AB277" s="366"/>
      <c r="AC277" s="366"/>
      <c r="AD277" s="366"/>
      <c r="AE277" s="366"/>
      <c r="AF277" s="520"/>
    </row>
    <row r="278" spans="1:32" ht="19.5" thickBot="1" x14ac:dyDescent="0.35">
      <c r="A278" s="366"/>
      <c r="B278" s="1417"/>
      <c r="C278" s="1655"/>
      <c r="D278" s="1655"/>
      <c r="E278" s="1655"/>
      <c r="F278" s="1655"/>
      <c r="G278" s="1656"/>
      <c r="H278" s="1655"/>
      <c r="I278" s="526"/>
      <c r="J278" s="526"/>
      <c r="K278" s="526"/>
      <c r="L278" s="526"/>
      <c r="M278" s="526"/>
      <c r="N278" s="526"/>
      <c r="O278" s="526"/>
      <c r="P278" s="526"/>
      <c r="Q278" s="526"/>
      <c r="R278" s="526"/>
      <c r="S278" s="366"/>
      <c r="T278" s="366"/>
      <c r="U278" s="366"/>
      <c r="V278" s="366"/>
      <c r="W278" s="366"/>
      <c r="X278" s="366"/>
      <c r="Y278" s="366"/>
      <c r="Z278" s="366"/>
      <c r="AA278" s="366"/>
      <c r="AB278" s="366"/>
      <c r="AC278" s="366"/>
      <c r="AD278" s="366"/>
      <c r="AE278" s="366"/>
      <c r="AF278" s="520"/>
    </row>
    <row r="279" spans="1:32" ht="19.5" thickBot="1" x14ac:dyDescent="0.35">
      <c r="A279" s="366"/>
      <c r="B279" s="1417"/>
      <c r="C279" s="1655"/>
      <c r="D279" s="1655"/>
      <c r="E279" s="1655"/>
      <c r="F279" s="1655"/>
      <c r="G279" s="1656"/>
      <c r="H279" s="1655"/>
      <c r="I279" s="526"/>
      <c r="J279" s="526"/>
      <c r="K279" s="526"/>
      <c r="L279" s="526"/>
      <c r="M279" s="526"/>
      <c r="N279" s="526"/>
      <c r="O279" s="526"/>
      <c r="P279" s="526"/>
      <c r="Q279" s="526"/>
      <c r="R279" s="526"/>
      <c r="S279" s="366"/>
      <c r="T279" s="366"/>
      <c r="U279" s="366"/>
      <c r="V279" s="366"/>
      <c r="W279" s="366"/>
      <c r="X279" s="366"/>
      <c r="Y279" s="366"/>
      <c r="Z279" s="366"/>
      <c r="AA279" s="366"/>
      <c r="AB279" s="366"/>
      <c r="AC279" s="366"/>
      <c r="AD279" s="366"/>
      <c r="AE279" s="366"/>
      <c r="AF279" s="520"/>
    </row>
    <row r="280" spans="1:32" ht="19.5" thickBot="1" x14ac:dyDescent="0.35">
      <c r="A280" s="366"/>
      <c r="B280" s="1417"/>
      <c r="C280" s="1655"/>
      <c r="D280" s="1655"/>
      <c r="E280" s="1655"/>
      <c r="F280" s="1655"/>
      <c r="G280" s="1656"/>
      <c r="H280" s="1655"/>
      <c r="I280" s="526"/>
      <c r="J280" s="526"/>
      <c r="K280" s="526"/>
      <c r="L280" s="526"/>
      <c r="M280" s="526"/>
      <c r="N280" s="526"/>
      <c r="O280" s="526"/>
      <c r="P280" s="526"/>
      <c r="Q280" s="526"/>
      <c r="R280" s="526"/>
      <c r="S280" s="366"/>
      <c r="T280" s="366"/>
      <c r="U280" s="366"/>
      <c r="V280" s="366"/>
      <c r="W280" s="366"/>
      <c r="X280" s="366"/>
      <c r="Y280" s="366"/>
      <c r="Z280" s="366"/>
      <c r="AA280" s="366"/>
      <c r="AB280" s="366"/>
      <c r="AC280" s="366"/>
      <c r="AD280" s="366"/>
      <c r="AE280" s="366"/>
      <c r="AF280" s="520"/>
    </row>
    <row r="281" spans="1:32" ht="19.5" thickBot="1" x14ac:dyDescent="0.35">
      <c r="A281" s="366"/>
      <c r="B281" s="1417"/>
      <c r="C281" s="1655"/>
      <c r="D281" s="1655"/>
      <c r="E281" s="1655"/>
      <c r="F281" s="1655"/>
      <c r="G281" s="1656"/>
      <c r="H281" s="1655"/>
      <c r="I281" s="526"/>
      <c r="J281" s="526"/>
      <c r="K281" s="526"/>
      <c r="L281" s="526"/>
      <c r="M281" s="526"/>
      <c r="N281" s="526"/>
      <c r="O281" s="526"/>
      <c r="P281" s="526"/>
      <c r="Q281" s="526"/>
      <c r="R281" s="526"/>
      <c r="S281" s="366"/>
      <c r="T281" s="366"/>
      <c r="U281" s="366"/>
      <c r="V281" s="366"/>
      <c r="W281" s="366"/>
      <c r="X281" s="366"/>
      <c r="Y281" s="366"/>
      <c r="Z281" s="366"/>
      <c r="AA281" s="366"/>
      <c r="AB281" s="366"/>
      <c r="AC281" s="366"/>
      <c r="AD281" s="366"/>
      <c r="AE281" s="366"/>
      <c r="AF281" s="520"/>
    </row>
    <row r="282" spans="1:32" ht="19.5" thickBot="1" x14ac:dyDescent="0.35">
      <c r="A282" s="366"/>
      <c r="B282" s="1417"/>
      <c r="C282" s="1655"/>
      <c r="D282" s="1655"/>
      <c r="E282" s="1655"/>
      <c r="F282" s="1655"/>
      <c r="G282" s="1656"/>
      <c r="H282" s="1655"/>
      <c r="I282" s="526"/>
      <c r="J282" s="526"/>
      <c r="K282" s="526"/>
      <c r="L282" s="526"/>
      <c r="M282" s="526"/>
      <c r="N282" s="526"/>
      <c r="O282" s="526"/>
      <c r="P282" s="526"/>
      <c r="Q282" s="526"/>
      <c r="R282" s="526"/>
      <c r="S282" s="366"/>
      <c r="T282" s="366"/>
      <c r="U282" s="366"/>
      <c r="V282" s="366"/>
      <c r="W282" s="366"/>
      <c r="X282" s="366"/>
      <c r="Y282" s="366"/>
      <c r="Z282" s="366"/>
      <c r="AA282" s="366"/>
      <c r="AB282" s="366"/>
      <c r="AC282" s="366"/>
      <c r="AD282" s="366"/>
      <c r="AE282" s="366"/>
      <c r="AF282" s="520"/>
    </row>
    <row r="283" spans="1:32" ht="19.5" thickBot="1" x14ac:dyDescent="0.35">
      <c r="A283" s="366"/>
      <c r="B283" s="1417"/>
      <c r="C283" s="1655"/>
      <c r="D283" s="1655"/>
      <c r="E283" s="1655"/>
      <c r="F283" s="1655"/>
      <c r="G283" s="1656"/>
      <c r="H283" s="1655"/>
      <c r="I283" s="526"/>
      <c r="J283" s="526"/>
      <c r="K283" s="526"/>
      <c r="L283" s="526"/>
      <c r="M283" s="526"/>
      <c r="N283" s="526"/>
      <c r="O283" s="526"/>
      <c r="P283" s="526"/>
      <c r="Q283" s="526"/>
      <c r="R283" s="526"/>
      <c r="S283" s="366"/>
      <c r="T283" s="366"/>
      <c r="U283" s="366"/>
      <c r="V283" s="366"/>
      <c r="W283" s="366"/>
      <c r="X283" s="366"/>
      <c r="Y283" s="366"/>
      <c r="Z283" s="366"/>
      <c r="AA283" s="366"/>
      <c r="AB283" s="366"/>
      <c r="AC283" s="366"/>
      <c r="AD283" s="366"/>
      <c r="AE283" s="366"/>
      <c r="AF283" s="520"/>
    </row>
    <row r="284" spans="1:32" ht="19.5" thickBot="1" x14ac:dyDescent="0.35">
      <c r="A284" s="366"/>
      <c r="B284" s="1417"/>
      <c r="C284" s="1655"/>
      <c r="D284" s="1655"/>
      <c r="E284" s="1655"/>
      <c r="F284" s="1655"/>
      <c r="G284" s="1656"/>
      <c r="H284" s="1655"/>
      <c r="I284" s="526"/>
      <c r="J284" s="526"/>
      <c r="K284" s="526"/>
      <c r="L284" s="526"/>
      <c r="M284" s="526"/>
      <c r="N284" s="526"/>
      <c r="O284" s="526"/>
      <c r="P284" s="526"/>
      <c r="Q284" s="526"/>
      <c r="R284" s="526"/>
      <c r="S284" s="366"/>
      <c r="T284" s="366"/>
      <c r="U284" s="366"/>
      <c r="V284" s="366"/>
      <c r="W284" s="366"/>
      <c r="X284" s="366"/>
      <c r="Y284" s="366"/>
      <c r="Z284" s="366"/>
      <c r="AA284" s="366"/>
      <c r="AB284" s="366"/>
      <c r="AC284" s="366"/>
      <c r="AD284" s="366"/>
      <c r="AE284" s="366"/>
      <c r="AF284" s="520"/>
    </row>
    <row r="285" spans="1:32" ht="19.5" thickBot="1" x14ac:dyDescent="0.35">
      <c r="A285" s="366"/>
      <c r="B285" s="1417"/>
      <c r="C285" s="1655"/>
      <c r="D285" s="1655"/>
      <c r="E285" s="1655"/>
      <c r="F285" s="1655"/>
      <c r="G285" s="1656"/>
      <c r="H285" s="1655"/>
      <c r="I285" s="526"/>
      <c r="J285" s="526"/>
      <c r="K285" s="526"/>
      <c r="L285" s="526"/>
      <c r="M285" s="526"/>
      <c r="N285" s="526"/>
      <c r="O285" s="526"/>
      <c r="P285" s="526"/>
      <c r="Q285" s="526"/>
      <c r="R285" s="526"/>
      <c r="S285" s="366"/>
      <c r="T285" s="366"/>
      <c r="U285" s="366"/>
      <c r="V285" s="366"/>
      <c r="W285" s="366"/>
      <c r="X285" s="366"/>
      <c r="Y285" s="366"/>
      <c r="Z285" s="366"/>
      <c r="AA285" s="366"/>
      <c r="AB285" s="366"/>
      <c r="AC285" s="366"/>
      <c r="AD285" s="366"/>
      <c r="AE285" s="366"/>
      <c r="AF285" s="520"/>
    </row>
    <row r="286" spans="1:32" ht="19.5" thickBot="1" x14ac:dyDescent="0.35">
      <c r="A286" s="366"/>
      <c r="B286" s="1417"/>
      <c r="C286" s="1655"/>
      <c r="D286" s="1655"/>
      <c r="E286" s="1655"/>
      <c r="F286" s="1655"/>
      <c r="G286" s="1656"/>
      <c r="H286" s="1655"/>
      <c r="I286" s="526"/>
      <c r="J286" s="526"/>
      <c r="K286" s="526"/>
      <c r="L286" s="526"/>
      <c r="M286" s="526"/>
      <c r="N286" s="526"/>
      <c r="O286" s="526"/>
      <c r="P286" s="526"/>
      <c r="Q286" s="526"/>
      <c r="R286" s="526"/>
      <c r="S286" s="366"/>
      <c r="T286" s="366"/>
      <c r="U286" s="366"/>
      <c r="V286" s="366"/>
      <c r="W286" s="366"/>
      <c r="X286" s="366"/>
      <c r="Y286" s="366"/>
      <c r="Z286" s="366"/>
      <c r="AA286" s="366"/>
      <c r="AB286" s="366"/>
      <c r="AC286" s="366"/>
      <c r="AD286" s="366"/>
      <c r="AE286" s="366"/>
      <c r="AF286" s="520"/>
    </row>
    <row r="287" spans="1:32" ht="19.5" thickBot="1" x14ac:dyDescent="0.35">
      <c r="A287" s="366"/>
      <c r="B287" s="1417"/>
      <c r="C287" s="1655"/>
      <c r="D287" s="1655"/>
      <c r="E287" s="1655"/>
      <c r="F287" s="1655"/>
      <c r="G287" s="1656"/>
      <c r="H287" s="1655"/>
      <c r="I287" s="526"/>
      <c r="J287" s="526"/>
      <c r="K287" s="526"/>
      <c r="L287" s="526"/>
      <c r="M287" s="526"/>
      <c r="N287" s="526"/>
      <c r="O287" s="526"/>
      <c r="P287" s="526"/>
      <c r="Q287" s="526"/>
      <c r="R287" s="526"/>
      <c r="S287" s="366"/>
      <c r="T287" s="366"/>
      <c r="U287" s="366"/>
      <c r="V287" s="366"/>
      <c r="W287" s="366"/>
      <c r="X287" s="366"/>
      <c r="Y287" s="366"/>
      <c r="Z287" s="366"/>
      <c r="AA287" s="366"/>
      <c r="AB287" s="366"/>
      <c r="AC287" s="366"/>
      <c r="AD287" s="366"/>
      <c r="AE287" s="366"/>
      <c r="AF287" s="520"/>
    </row>
    <row r="288" spans="1:32" ht="19.5" thickBot="1" x14ac:dyDescent="0.35">
      <c r="A288" s="366"/>
      <c r="B288" s="1417"/>
      <c r="C288" s="1655"/>
      <c r="D288" s="1655"/>
      <c r="E288" s="1655"/>
      <c r="F288" s="1655"/>
      <c r="G288" s="1656"/>
      <c r="H288" s="1655"/>
      <c r="I288" s="526"/>
      <c r="J288" s="526"/>
      <c r="K288" s="526"/>
      <c r="L288" s="526"/>
      <c r="M288" s="526"/>
      <c r="N288" s="526"/>
      <c r="O288" s="526"/>
      <c r="P288" s="526"/>
      <c r="Q288" s="526"/>
      <c r="R288" s="526"/>
      <c r="S288" s="366"/>
      <c r="T288" s="366"/>
      <c r="U288" s="366"/>
      <c r="V288" s="366"/>
      <c r="W288" s="366"/>
      <c r="X288" s="366"/>
      <c r="Y288" s="366"/>
      <c r="Z288" s="366"/>
      <c r="AA288" s="366"/>
      <c r="AB288" s="366"/>
      <c r="AC288" s="366"/>
      <c r="AD288" s="366"/>
      <c r="AE288" s="366"/>
      <c r="AF288" s="520"/>
    </row>
    <row r="289" spans="1:32" ht="19.5" thickBot="1" x14ac:dyDescent="0.35">
      <c r="A289" s="366"/>
      <c r="B289" s="1417"/>
      <c r="C289" s="1655"/>
      <c r="D289" s="1655"/>
      <c r="E289" s="1655"/>
      <c r="F289" s="1655"/>
      <c r="G289" s="1656"/>
      <c r="H289" s="1655"/>
      <c r="I289" s="526"/>
      <c r="J289" s="526"/>
      <c r="K289" s="526"/>
      <c r="L289" s="526"/>
      <c r="M289" s="526"/>
      <c r="N289" s="526"/>
      <c r="O289" s="526"/>
      <c r="P289" s="526"/>
      <c r="Q289" s="526"/>
      <c r="R289" s="526"/>
      <c r="S289" s="366"/>
      <c r="T289" s="366"/>
      <c r="U289" s="366"/>
      <c r="V289" s="366"/>
      <c r="W289" s="366"/>
      <c r="X289" s="366"/>
      <c r="Y289" s="366"/>
      <c r="Z289" s="366"/>
      <c r="AA289" s="366"/>
      <c r="AB289" s="366"/>
      <c r="AC289" s="366"/>
      <c r="AD289" s="366"/>
      <c r="AE289" s="366"/>
      <c r="AF289" s="520"/>
    </row>
    <row r="290" spans="1:32" ht="19.5" thickBot="1" x14ac:dyDescent="0.35">
      <c r="A290" s="366"/>
      <c r="B290" s="1417"/>
      <c r="C290" s="1655"/>
      <c r="D290" s="1655"/>
      <c r="E290" s="1655"/>
      <c r="F290" s="1655"/>
      <c r="G290" s="1656"/>
      <c r="H290" s="1655"/>
      <c r="I290" s="526"/>
      <c r="J290" s="526"/>
      <c r="K290" s="526"/>
      <c r="L290" s="526"/>
      <c r="M290" s="526"/>
      <c r="N290" s="526"/>
      <c r="O290" s="526"/>
      <c r="P290" s="526"/>
      <c r="Q290" s="526"/>
      <c r="R290" s="526"/>
      <c r="S290" s="366"/>
      <c r="T290" s="366"/>
      <c r="U290" s="366"/>
      <c r="V290" s="366"/>
      <c r="W290" s="366"/>
      <c r="X290" s="366"/>
      <c r="Y290" s="366"/>
      <c r="Z290" s="366"/>
      <c r="AA290" s="366"/>
      <c r="AB290" s="366"/>
      <c r="AC290" s="366"/>
      <c r="AD290" s="366"/>
      <c r="AE290" s="366"/>
      <c r="AF290" s="520"/>
    </row>
    <row r="291" spans="1:32" ht="19.5" thickBot="1" x14ac:dyDescent="0.35">
      <c r="A291" s="366"/>
      <c r="B291" s="1417"/>
      <c r="C291" s="1655"/>
      <c r="D291" s="1655"/>
      <c r="E291" s="1655"/>
      <c r="F291" s="1655"/>
      <c r="G291" s="1656"/>
      <c r="H291" s="1655"/>
      <c r="I291" s="526"/>
      <c r="J291" s="526"/>
      <c r="K291" s="526"/>
      <c r="L291" s="526"/>
      <c r="M291" s="526"/>
      <c r="N291" s="526"/>
      <c r="O291" s="526"/>
      <c r="P291" s="526"/>
      <c r="Q291" s="526"/>
      <c r="R291" s="526"/>
      <c r="S291" s="366"/>
      <c r="T291" s="366"/>
      <c r="U291" s="366"/>
      <c r="V291" s="366"/>
      <c r="W291" s="366"/>
      <c r="X291" s="366"/>
      <c r="Y291" s="366"/>
      <c r="Z291" s="366"/>
      <c r="AA291" s="366"/>
      <c r="AB291" s="366"/>
      <c r="AC291" s="366"/>
      <c r="AD291" s="366"/>
      <c r="AE291" s="366"/>
      <c r="AF291" s="520"/>
    </row>
    <row r="292" spans="1:32" ht="19.5" thickBot="1" x14ac:dyDescent="0.35">
      <c r="A292" s="366"/>
      <c r="B292" s="1417"/>
      <c r="C292" s="1655"/>
      <c r="D292" s="1655"/>
      <c r="E292" s="1655"/>
      <c r="F292" s="1655"/>
      <c r="G292" s="1656"/>
      <c r="H292" s="1655"/>
      <c r="I292" s="526"/>
      <c r="J292" s="526"/>
      <c r="K292" s="526"/>
      <c r="L292" s="526"/>
      <c r="M292" s="526"/>
      <c r="N292" s="526"/>
      <c r="O292" s="526"/>
      <c r="P292" s="526"/>
      <c r="Q292" s="526"/>
      <c r="R292" s="526"/>
      <c r="S292" s="366"/>
      <c r="T292" s="366"/>
      <c r="U292" s="366"/>
      <c r="V292" s="366"/>
      <c r="W292" s="366"/>
      <c r="X292" s="366"/>
      <c r="Y292" s="366"/>
      <c r="Z292" s="366"/>
      <c r="AA292" s="366"/>
      <c r="AB292" s="366"/>
      <c r="AC292" s="366"/>
      <c r="AD292" s="366"/>
      <c r="AE292" s="366"/>
      <c r="AF292" s="520"/>
    </row>
    <row r="293" spans="1:32" ht="19.5" thickBot="1" x14ac:dyDescent="0.35">
      <c r="A293" s="366"/>
      <c r="B293" s="1417"/>
      <c r="C293" s="1655"/>
      <c r="D293" s="1655"/>
      <c r="E293" s="1655"/>
      <c r="F293" s="1655"/>
      <c r="G293" s="1656"/>
      <c r="H293" s="1655"/>
      <c r="I293" s="526"/>
      <c r="J293" s="526"/>
      <c r="K293" s="526"/>
      <c r="L293" s="526"/>
      <c r="M293" s="526"/>
      <c r="N293" s="526"/>
      <c r="O293" s="526"/>
      <c r="P293" s="526"/>
      <c r="Q293" s="526"/>
      <c r="R293" s="526"/>
      <c r="S293" s="366"/>
      <c r="T293" s="366"/>
      <c r="U293" s="366"/>
      <c r="V293" s="366"/>
      <c r="W293" s="366"/>
      <c r="X293" s="366"/>
      <c r="Y293" s="366"/>
      <c r="Z293" s="366"/>
      <c r="AA293" s="366"/>
      <c r="AB293" s="366"/>
      <c r="AC293" s="366"/>
      <c r="AD293" s="366"/>
      <c r="AE293" s="366"/>
      <c r="AF293" s="520"/>
    </row>
    <row r="294" spans="1:32" ht="19.5" thickBot="1" x14ac:dyDescent="0.35">
      <c r="A294" s="366"/>
      <c r="B294" s="1417"/>
      <c r="C294" s="1655"/>
      <c r="D294" s="1655"/>
      <c r="E294" s="1655"/>
      <c r="F294" s="1655"/>
      <c r="G294" s="1656"/>
      <c r="H294" s="1655"/>
      <c r="I294" s="526"/>
      <c r="J294" s="526"/>
      <c r="K294" s="526"/>
      <c r="L294" s="526"/>
      <c r="M294" s="526"/>
      <c r="N294" s="526"/>
      <c r="O294" s="526"/>
      <c r="P294" s="526"/>
      <c r="Q294" s="526"/>
      <c r="R294" s="526"/>
      <c r="S294" s="366"/>
      <c r="T294" s="366"/>
      <c r="U294" s="366"/>
      <c r="V294" s="366"/>
      <c r="W294" s="366"/>
      <c r="X294" s="366"/>
      <c r="Y294" s="366"/>
      <c r="Z294" s="366"/>
      <c r="AA294" s="366"/>
      <c r="AB294" s="366"/>
      <c r="AC294" s="366"/>
      <c r="AD294" s="366"/>
      <c r="AE294" s="366"/>
      <c r="AF294" s="520"/>
    </row>
    <row r="295" spans="1:32" ht="19.5" thickBot="1" x14ac:dyDescent="0.35">
      <c r="A295" s="366"/>
      <c r="B295" s="1417"/>
      <c r="C295" s="1655"/>
      <c r="D295" s="1655"/>
      <c r="E295" s="1655"/>
      <c r="F295" s="1655"/>
      <c r="G295" s="1656"/>
      <c r="H295" s="1655"/>
      <c r="I295" s="526"/>
      <c r="J295" s="526"/>
      <c r="K295" s="526"/>
      <c r="L295" s="526"/>
      <c r="M295" s="526"/>
      <c r="N295" s="526"/>
      <c r="O295" s="526"/>
      <c r="P295" s="526"/>
      <c r="Q295" s="526"/>
      <c r="R295" s="526"/>
      <c r="S295" s="366"/>
      <c r="T295" s="366"/>
      <c r="U295" s="366"/>
      <c r="V295" s="366"/>
      <c r="W295" s="366"/>
      <c r="X295" s="366"/>
      <c r="Y295" s="366"/>
      <c r="Z295" s="366"/>
      <c r="AA295" s="366"/>
      <c r="AB295" s="366"/>
      <c r="AC295" s="366"/>
      <c r="AD295" s="366"/>
      <c r="AE295" s="366"/>
      <c r="AF295" s="520"/>
    </row>
    <row r="296" spans="1:32" ht="19.5" thickBot="1" x14ac:dyDescent="0.35">
      <c r="A296" s="366"/>
      <c r="B296" s="1417"/>
      <c r="C296" s="1655"/>
      <c r="D296" s="1655"/>
      <c r="E296" s="1655"/>
      <c r="F296" s="1655"/>
      <c r="G296" s="1656"/>
      <c r="H296" s="1655"/>
      <c r="I296" s="526"/>
      <c r="J296" s="526"/>
      <c r="K296" s="526"/>
      <c r="L296" s="526"/>
      <c r="M296" s="526"/>
      <c r="N296" s="526"/>
      <c r="O296" s="526"/>
      <c r="P296" s="526"/>
      <c r="Q296" s="526"/>
      <c r="R296" s="526"/>
      <c r="S296" s="366"/>
      <c r="T296" s="366"/>
      <c r="U296" s="366"/>
      <c r="V296" s="366"/>
      <c r="W296" s="366"/>
      <c r="X296" s="366"/>
      <c r="Y296" s="366"/>
      <c r="Z296" s="366"/>
      <c r="AA296" s="366"/>
      <c r="AB296" s="366"/>
      <c r="AC296" s="366"/>
      <c r="AD296" s="366"/>
      <c r="AE296" s="366"/>
      <c r="AF296" s="520"/>
    </row>
    <row r="297" spans="1:32" ht="19.5" thickBot="1" x14ac:dyDescent="0.35">
      <c r="A297" s="366"/>
      <c r="B297" s="1417"/>
      <c r="C297" s="1655"/>
      <c r="D297" s="1655"/>
      <c r="E297" s="1655"/>
      <c r="F297" s="1655"/>
      <c r="G297" s="1656"/>
      <c r="H297" s="1655"/>
      <c r="I297" s="526"/>
      <c r="J297" s="526"/>
      <c r="K297" s="526"/>
      <c r="L297" s="526"/>
      <c r="M297" s="526"/>
      <c r="N297" s="526"/>
      <c r="O297" s="526"/>
      <c r="P297" s="526"/>
      <c r="Q297" s="526"/>
      <c r="R297" s="526"/>
      <c r="S297" s="366"/>
      <c r="T297" s="366"/>
      <c r="U297" s="366"/>
      <c r="V297" s="366"/>
      <c r="W297" s="366"/>
      <c r="X297" s="366"/>
      <c r="Y297" s="366"/>
      <c r="Z297" s="366"/>
      <c r="AA297" s="366"/>
      <c r="AB297" s="366"/>
      <c r="AC297" s="366"/>
      <c r="AD297" s="366"/>
      <c r="AE297" s="366"/>
      <c r="AF297" s="520"/>
    </row>
    <row r="298" spans="1:32" ht="19.5" thickBot="1" x14ac:dyDescent="0.35">
      <c r="A298" s="366"/>
      <c r="B298" s="1417"/>
      <c r="C298" s="1655"/>
      <c r="D298" s="1655"/>
      <c r="E298" s="1655"/>
      <c r="F298" s="1655"/>
      <c r="G298" s="1656"/>
      <c r="H298" s="1655"/>
      <c r="I298" s="526"/>
      <c r="J298" s="526"/>
      <c r="K298" s="526"/>
      <c r="L298" s="526"/>
      <c r="M298" s="526"/>
      <c r="N298" s="526"/>
      <c r="O298" s="526"/>
      <c r="P298" s="526"/>
      <c r="Q298" s="526"/>
      <c r="R298" s="526"/>
      <c r="S298" s="366"/>
      <c r="T298" s="366"/>
      <c r="U298" s="366"/>
      <c r="V298" s="366"/>
      <c r="W298" s="366"/>
      <c r="X298" s="366"/>
      <c r="Y298" s="366"/>
      <c r="Z298" s="366"/>
      <c r="AA298" s="366"/>
      <c r="AB298" s="366"/>
      <c r="AC298" s="366"/>
      <c r="AD298" s="366"/>
      <c r="AE298" s="366"/>
      <c r="AF298" s="520"/>
    </row>
    <row r="299" spans="1:32" ht="19.5" thickBot="1" x14ac:dyDescent="0.35">
      <c r="A299" s="366"/>
      <c r="B299" s="1417"/>
      <c r="C299" s="1655"/>
      <c r="D299" s="1655"/>
      <c r="E299" s="1655"/>
      <c r="F299" s="1655"/>
      <c r="G299" s="1656"/>
      <c r="H299" s="1655"/>
      <c r="I299" s="526"/>
      <c r="J299" s="526"/>
      <c r="K299" s="526"/>
      <c r="L299" s="526"/>
      <c r="M299" s="526"/>
      <c r="N299" s="526"/>
      <c r="O299" s="526"/>
      <c r="P299" s="526"/>
      <c r="Q299" s="526"/>
      <c r="R299" s="526"/>
      <c r="S299" s="366"/>
      <c r="T299" s="366"/>
      <c r="U299" s="366"/>
      <c r="V299" s="366"/>
      <c r="W299" s="366"/>
      <c r="X299" s="366"/>
      <c r="Y299" s="366"/>
      <c r="Z299" s="366"/>
      <c r="AA299" s="366"/>
      <c r="AB299" s="366"/>
      <c r="AC299" s="366"/>
      <c r="AD299" s="366"/>
      <c r="AE299" s="366"/>
      <c r="AF299" s="520"/>
    </row>
    <row r="300" spans="1:32" ht="19.5" thickBot="1" x14ac:dyDescent="0.35">
      <c r="A300" s="366"/>
      <c r="B300" s="1417"/>
      <c r="C300" s="1655"/>
      <c r="D300" s="1655"/>
      <c r="E300" s="1655"/>
      <c r="F300" s="1655"/>
      <c r="G300" s="1656"/>
      <c r="H300" s="1655"/>
      <c r="I300" s="526"/>
      <c r="J300" s="526"/>
      <c r="K300" s="526"/>
      <c r="L300" s="526"/>
      <c r="M300" s="526"/>
      <c r="N300" s="526"/>
      <c r="O300" s="526"/>
      <c r="P300" s="526"/>
      <c r="Q300" s="526"/>
      <c r="R300" s="526"/>
      <c r="S300" s="366"/>
      <c r="T300" s="366"/>
      <c r="U300" s="366"/>
      <c r="V300" s="366"/>
      <c r="W300" s="366"/>
      <c r="X300" s="366"/>
      <c r="Y300" s="366"/>
      <c r="Z300" s="366"/>
      <c r="AA300" s="366"/>
      <c r="AB300" s="366"/>
      <c r="AC300" s="366"/>
      <c r="AD300" s="366"/>
      <c r="AE300" s="366"/>
      <c r="AF300" s="520"/>
    </row>
    <row r="301" spans="1:32" ht="19.5" thickBot="1" x14ac:dyDescent="0.35">
      <c r="A301" s="366"/>
      <c r="B301" s="1417"/>
      <c r="C301" s="1655"/>
      <c r="D301" s="1655"/>
      <c r="E301" s="1655"/>
      <c r="F301" s="1655"/>
      <c r="G301" s="1656"/>
      <c r="H301" s="1655"/>
      <c r="I301" s="526"/>
      <c r="J301" s="526"/>
      <c r="K301" s="526"/>
      <c r="L301" s="526"/>
      <c r="M301" s="526"/>
      <c r="N301" s="526"/>
      <c r="O301" s="526"/>
      <c r="P301" s="526"/>
      <c r="Q301" s="526"/>
      <c r="R301" s="526"/>
      <c r="S301" s="366"/>
      <c r="T301" s="366"/>
      <c r="U301" s="366"/>
      <c r="V301" s="366"/>
      <c r="W301" s="366"/>
      <c r="X301" s="366"/>
      <c r="Y301" s="366"/>
      <c r="Z301" s="366"/>
      <c r="AA301" s="366"/>
      <c r="AB301" s="366"/>
      <c r="AC301" s="366"/>
      <c r="AD301" s="366"/>
      <c r="AE301" s="366"/>
      <c r="AF301" s="520"/>
    </row>
    <row r="302" spans="1:32" ht="162.75" thickBot="1" x14ac:dyDescent="0.35">
      <c r="A302" s="366"/>
      <c r="B302" s="684" t="s">
        <v>1</v>
      </c>
      <c r="C302" s="684" t="s">
        <v>119</v>
      </c>
      <c r="D302" s="684" t="s">
        <v>120</v>
      </c>
      <c r="E302" s="684" t="s">
        <v>121</v>
      </c>
      <c r="F302" s="684" t="s">
        <v>122</v>
      </c>
      <c r="G302" s="684" t="s">
        <v>123</v>
      </c>
      <c r="H302" s="684" t="s">
        <v>124</v>
      </c>
      <c r="I302" s="526"/>
      <c r="J302" s="526"/>
      <c r="K302" s="526"/>
      <c r="L302" s="526"/>
      <c r="M302" s="526"/>
      <c r="N302" s="526"/>
      <c r="O302" s="526"/>
      <c r="P302" s="526"/>
      <c r="Q302" s="526"/>
      <c r="R302" s="526"/>
      <c r="S302" s="366"/>
      <c r="T302" s="366"/>
      <c r="U302" s="366"/>
      <c r="V302" s="366"/>
      <c r="W302" s="366"/>
      <c r="X302" s="366"/>
      <c r="Y302" s="366"/>
      <c r="Z302" s="366"/>
      <c r="AA302" s="366"/>
      <c r="AB302" s="366"/>
      <c r="AC302" s="366"/>
      <c r="AD302" s="366"/>
      <c r="AE302" s="366"/>
      <c r="AF302" s="520"/>
    </row>
    <row r="303" spans="1:32" ht="19.5" thickBot="1" x14ac:dyDescent="0.35">
      <c r="A303" s="366"/>
      <c r="B303" s="1417"/>
      <c r="C303" s="1655"/>
      <c r="D303" s="1655"/>
      <c r="E303" s="1655"/>
      <c r="F303" s="1655"/>
      <c r="G303" s="1656"/>
      <c r="H303" s="1655"/>
      <c r="I303" s="526"/>
      <c r="J303" s="526"/>
      <c r="K303" s="526"/>
      <c r="L303" s="526"/>
      <c r="M303" s="526"/>
      <c r="N303" s="526"/>
      <c r="O303" s="526"/>
      <c r="P303" s="526"/>
      <c r="Q303" s="526"/>
      <c r="R303" s="526"/>
      <c r="S303" s="366"/>
      <c r="T303" s="366"/>
      <c r="U303" s="366"/>
      <c r="V303" s="366"/>
      <c r="W303" s="366"/>
      <c r="X303" s="366"/>
      <c r="Y303" s="366"/>
      <c r="Z303" s="366"/>
      <c r="AA303" s="366"/>
      <c r="AB303" s="366"/>
      <c r="AC303" s="366"/>
      <c r="AD303" s="366"/>
      <c r="AE303" s="366"/>
      <c r="AF303" s="520"/>
    </row>
    <row r="304" spans="1:32" ht="19.5" thickBot="1" x14ac:dyDescent="0.35">
      <c r="A304" s="366"/>
      <c r="B304" s="1417"/>
      <c r="C304" s="1655"/>
      <c r="D304" s="1655"/>
      <c r="E304" s="1655"/>
      <c r="F304" s="1655"/>
      <c r="G304" s="1656"/>
      <c r="H304" s="1655"/>
      <c r="I304" s="526"/>
      <c r="J304" s="526"/>
      <c r="K304" s="526"/>
      <c r="L304" s="526"/>
      <c r="M304" s="526"/>
      <c r="N304" s="526"/>
      <c r="O304" s="526"/>
      <c r="P304" s="526"/>
      <c r="Q304" s="526"/>
      <c r="R304" s="526"/>
      <c r="S304" s="366"/>
      <c r="T304" s="366"/>
      <c r="U304" s="366"/>
      <c r="V304" s="366"/>
      <c r="W304" s="366"/>
      <c r="X304" s="366"/>
      <c r="Y304" s="366"/>
      <c r="Z304" s="366"/>
      <c r="AA304" s="366"/>
      <c r="AB304" s="366"/>
      <c r="AC304" s="366"/>
      <c r="AD304" s="366"/>
      <c r="AE304" s="366"/>
      <c r="AF304" s="520"/>
    </row>
    <row r="305" spans="1:32" ht="19.5" thickBot="1" x14ac:dyDescent="0.35">
      <c r="A305" s="366"/>
      <c r="B305" s="1417"/>
      <c r="C305" s="1655"/>
      <c r="D305" s="1655"/>
      <c r="E305" s="1655"/>
      <c r="F305" s="1655"/>
      <c r="G305" s="1656"/>
      <c r="H305" s="1655"/>
      <c r="I305" s="526"/>
      <c r="J305" s="526"/>
      <c r="K305" s="526"/>
      <c r="L305" s="526"/>
      <c r="M305" s="526"/>
      <c r="N305" s="526"/>
      <c r="O305" s="526"/>
      <c r="P305" s="526"/>
      <c r="Q305" s="526"/>
      <c r="R305" s="526"/>
      <c r="S305" s="366"/>
      <c r="T305" s="366"/>
      <c r="U305" s="366"/>
      <c r="V305" s="366"/>
      <c r="W305" s="366"/>
      <c r="X305" s="366"/>
      <c r="Y305" s="366"/>
      <c r="Z305" s="366"/>
      <c r="AA305" s="366"/>
      <c r="AB305" s="366"/>
      <c r="AC305" s="366"/>
      <c r="AD305" s="366"/>
      <c r="AE305" s="366"/>
      <c r="AF305" s="520"/>
    </row>
    <row r="306" spans="1:32" ht="19.5" thickBot="1" x14ac:dyDescent="0.35">
      <c r="A306" s="366"/>
      <c r="B306" s="1417"/>
      <c r="C306" s="1655"/>
      <c r="D306" s="1655"/>
      <c r="E306" s="1655"/>
      <c r="F306" s="1655"/>
      <c r="G306" s="1656"/>
      <c r="H306" s="1655"/>
      <c r="I306" s="526"/>
      <c r="J306" s="526"/>
      <c r="K306" s="526"/>
      <c r="L306" s="526"/>
      <c r="M306" s="526"/>
      <c r="N306" s="526"/>
      <c r="O306" s="526"/>
      <c r="P306" s="526"/>
      <c r="Q306" s="526"/>
      <c r="R306" s="526"/>
      <c r="S306" s="366"/>
      <c r="T306" s="366"/>
      <c r="U306" s="366"/>
      <c r="V306" s="366"/>
      <c r="W306" s="366"/>
      <c r="X306" s="366"/>
      <c r="Y306" s="366"/>
      <c r="Z306" s="366"/>
      <c r="AA306" s="366"/>
      <c r="AB306" s="366"/>
      <c r="AC306" s="366"/>
      <c r="AD306" s="366"/>
      <c r="AE306" s="366"/>
      <c r="AF306" s="520"/>
    </row>
    <row r="307" spans="1:32" ht="19.5" thickBot="1" x14ac:dyDescent="0.35">
      <c r="A307" s="366"/>
      <c r="B307" s="1417"/>
      <c r="C307" s="1655"/>
      <c r="D307" s="1655"/>
      <c r="E307" s="1655"/>
      <c r="F307" s="1655"/>
      <c r="G307" s="1656"/>
      <c r="H307" s="1655"/>
      <c r="I307" s="526"/>
      <c r="J307" s="526"/>
      <c r="K307" s="526"/>
      <c r="L307" s="526"/>
      <c r="M307" s="526"/>
      <c r="N307" s="526"/>
      <c r="O307" s="526"/>
      <c r="P307" s="526"/>
      <c r="Q307" s="526"/>
      <c r="R307" s="526"/>
      <c r="S307" s="366"/>
      <c r="T307" s="366"/>
      <c r="U307" s="366"/>
      <c r="V307" s="366"/>
      <c r="W307" s="366"/>
      <c r="X307" s="366"/>
      <c r="Y307" s="366"/>
      <c r="Z307" s="366"/>
      <c r="AA307" s="366"/>
      <c r="AB307" s="366"/>
      <c r="AC307" s="366"/>
      <c r="AD307" s="366"/>
      <c r="AE307" s="366"/>
      <c r="AF307" s="520"/>
    </row>
    <row r="308" spans="1:32" ht="19.5" thickBot="1" x14ac:dyDescent="0.35">
      <c r="A308" s="366"/>
      <c r="B308" s="1417"/>
      <c r="C308" s="1655"/>
      <c r="D308" s="1655"/>
      <c r="E308" s="1655"/>
      <c r="F308" s="1655"/>
      <c r="G308" s="1656"/>
      <c r="H308" s="1655"/>
      <c r="I308" s="526"/>
      <c r="J308" s="526"/>
      <c r="K308" s="526"/>
      <c r="L308" s="526"/>
      <c r="M308" s="526"/>
      <c r="N308" s="526"/>
      <c r="O308" s="526"/>
      <c r="P308" s="526"/>
      <c r="Q308" s="526"/>
      <c r="R308" s="526"/>
      <c r="S308" s="366"/>
      <c r="T308" s="366"/>
      <c r="U308" s="366"/>
      <c r="V308" s="366"/>
      <c r="W308" s="366"/>
      <c r="X308" s="366"/>
      <c r="Y308" s="366"/>
      <c r="Z308" s="366"/>
      <c r="AA308" s="366"/>
      <c r="AB308" s="366"/>
      <c r="AC308" s="366"/>
      <c r="AD308" s="366"/>
      <c r="AE308" s="366"/>
      <c r="AF308" s="520"/>
    </row>
    <row r="309" spans="1:32" ht="19.5" thickBot="1" x14ac:dyDescent="0.35">
      <c r="A309" s="366"/>
      <c r="B309" s="1417"/>
      <c r="C309" s="1655"/>
      <c r="D309" s="1655"/>
      <c r="E309" s="1655"/>
      <c r="F309" s="1655"/>
      <c r="G309" s="1656"/>
      <c r="H309" s="1655"/>
      <c r="I309" s="526"/>
      <c r="J309" s="526"/>
      <c r="K309" s="526"/>
      <c r="L309" s="526"/>
      <c r="M309" s="526"/>
      <c r="N309" s="526"/>
      <c r="O309" s="526"/>
      <c r="P309" s="526"/>
      <c r="Q309" s="526"/>
      <c r="R309" s="526"/>
      <c r="S309" s="366"/>
      <c r="T309" s="366"/>
      <c r="U309" s="366"/>
      <c r="V309" s="366"/>
      <c r="W309" s="366"/>
      <c r="X309" s="366"/>
      <c r="Y309" s="366"/>
      <c r="Z309" s="366"/>
      <c r="AA309" s="366"/>
      <c r="AB309" s="366"/>
      <c r="AC309" s="366"/>
      <c r="AD309" s="366"/>
      <c r="AE309" s="366"/>
      <c r="AF309" s="520"/>
    </row>
    <row r="310" spans="1:32" ht="19.5" thickBot="1" x14ac:dyDescent="0.35">
      <c r="A310" s="366"/>
      <c r="B310" s="1417"/>
      <c r="C310" s="1655"/>
      <c r="D310" s="1655"/>
      <c r="E310" s="1655"/>
      <c r="F310" s="1655"/>
      <c r="G310" s="1656"/>
      <c r="H310" s="1655"/>
      <c r="I310" s="526"/>
      <c r="J310" s="526"/>
      <c r="K310" s="526"/>
      <c r="L310" s="526"/>
      <c r="M310" s="526"/>
      <c r="N310" s="526"/>
      <c r="O310" s="526"/>
      <c r="P310" s="526"/>
      <c r="Q310" s="526"/>
      <c r="R310" s="526"/>
      <c r="S310" s="366"/>
      <c r="T310" s="366"/>
      <c r="U310" s="366"/>
      <c r="V310" s="366"/>
      <c r="W310" s="366"/>
      <c r="X310" s="366"/>
      <c r="Y310" s="366"/>
      <c r="Z310" s="366"/>
      <c r="AA310" s="366"/>
      <c r="AB310" s="366"/>
      <c r="AC310" s="366"/>
      <c r="AD310" s="366"/>
      <c r="AE310" s="366"/>
      <c r="AF310" s="520"/>
    </row>
    <row r="311" spans="1:32" ht="19.5" thickBot="1" x14ac:dyDescent="0.35">
      <c r="A311" s="366"/>
      <c r="B311" s="1417"/>
      <c r="C311" s="1655"/>
      <c r="D311" s="1655"/>
      <c r="E311" s="1655"/>
      <c r="F311" s="1655"/>
      <c r="G311" s="1656"/>
      <c r="H311" s="1655"/>
      <c r="I311" s="526"/>
      <c r="J311" s="526"/>
      <c r="K311" s="526"/>
      <c r="L311" s="526"/>
      <c r="M311" s="526"/>
      <c r="N311" s="526"/>
      <c r="O311" s="526"/>
      <c r="P311" s="526"/>
      <c r="Q311" s="526"/>
      <c r="R311" s="526"/>
      <c r="S311" s="366"/>
      <c r="T311" s="366"/>
      <c r="U311" s="366"/>
      <c r="V311" s="366"/>
      <c r="W311" s="366"/>
      <c r="X311" s="366"/>
      <c r="Y311" s="366"/>
      <c r="Z311" s="366"/>
      <c r="AA311" s="366"/>
      <c r="AB311" s="366"/>
      <c r="AC311" s="366"/>
      <c r="AD311" s="366"/>
      <c r="AE311" s="366"/>
      <c r="AF311" s="520"/>
    </row>
    <row r="312" spans="1:32" ht="19.5" thickBot="1" x14ac:dyDescent="0.35">
      <c r="A312" s="366"/>
      <c r="B312" s="1417"/>
      <c r="C312" s="1655"/>
      <c r="D312" s="1655"/>
      <c r="E312" s="1655"/>
      <c r="F312" s="1655"/>
      <c r="G312" s="1656"/>
      <c r="H312" s="1655"/>
      <c r="I312" s="526"/>
      <c r="J312" s="526"/>
      <c r="K312" s="526"/>
      <c r="L312" s="526"/>
      <c r="M312" s="526"/>
      <c r="N312" s="526"/>
      <c r="O312" s="526"/>
      <c r="P312" s="526"/>
      <c r="Q312" s="526"/>
      <c r="R312" s="526"/>
      <c r="S312" s="366"/>
      <c r="T312" s="366"/>
      <c r="U312" s="366"/>
      <c r="V312" s="366"/>
      <c r="W312" s="366"/>
      <c r="X312" s="366"/>
      <c r="Y312" s="366"/>
      <c r="Z312" s="366"/>
      <c r="AA312" s="366"/>
      <c r="AB312" s="366"/>
      <c r="AC312" s="366"/>
      <c r="AD312" s="366"/>
      <c r="AE312" s="366"/>
      <c r="AF312" s="520"/>
    </row>
    <row r="313" spans="1:32" ht="19.5" thickBot="1" x14ac:dyDescent="0.35">
      <c r="A313" s="366"/>
      <c r="B313" s="1417"/>
      <c r="C313" s="1655"/>
      <c r="D313" s="1655"/>
      <c r="E313" s="1655"/>
      <c r="F313" s="1655"/>
      <c r="G313" s="1656"/>
      <c r="H313" s="1655"/>
      <c r="I313" s="526"/>
      <c r="J313" s="526"/>
      <c r="K313" s="526"/>
      <c r="L313" s="526"/>
      <c r="M313" s="526"/>
      <c r="N313" s="526"/>
      <c r="O313" s="526"/>
      <c r="P313" s="526"/>
      <c r="Q313" s="526"/>
      <c r="R313" s="526"/>
      <c r="S313" s="366"/>
      <c r="T313" s="366"/>
      <c r="U313" s="366"/>
      <c r="V313" s="366"/>
      <c r="W313" s="366"/>
      <c r="X313" s="366"/>
      <c r="Y313" s="366"/>
      <c r="Z313" s="366"/>
      <c r="AA313" s="366"/>
      <c r="AB313" s="366"/>
      <c r="AC313" s="366"/>
      <c r="AD313" s="366"/>
      <c r="AE313" s="366"/>
      <c r="AF313" s="520"/>
    </row>
    <row r="314" spans="1:32" ht="19.5" thickBot="1" x14ac:dyDescent="0.35">
      <c r="A314" s="366"/>
      <c r="B314" s="1417"/>
      <c r="C314" s="1655"/>
      <c r="D314" s="1655"/>
      <c r="E314" s="1655"/>
      <c r="F314" s="1655"/>
      <c r="G314" s="1656"/>
      <c r="H314" s="1655"/>
      <c r="I314" s="526"/>
      <c r="J314" s="526"/>
      <c r="K314" s="526"/>
      <c r="L314" s="526"/>
      <c r="M314" s="526"/>
      <c r="N314" s="526"/>
      <c r="O314" s="526"/>
      <c r="P314" s="526"/>
      <c r="Q314" s="526"/>
      <c r="R314" s="526"/>
      <c r="S314" s="366"/>
      <c r="T314" s="366"/>
      <c r="U314" s="366"/>
      <c r="V314" s="366"/>
      <c r="W314" s="366"/>
      <c r="X314" s="366"/>
      <c r="Y314" s="366"/>
      <c r="Z314" s="366"/>
      <c r="AA314" s="366"/>
      <c r="AB314" s="366"/>
      <c r="AC314" s="366"/>
      <c r="AD314" s="366"/>
      <c r="AE314" s="366"/>
      <c r="AF314" s="520"/>
    </row>
    <row r="315" spans="1:32" ht="19.5" thickBot="1" x14ac:dyDescent="0.35">
      <c r="A315" s="366"/>
      <c r="B315" s="1417"/>
      <c r="C315" s="1655"/>
      <c r="D315" s="1655"/>
      <c r="E315" s="1655"/>
      <c r="F315" s="1655"/>
      <c r="G315" s="1656"/>
      <c r="H315" s="1655"/>
      <c r="I315" s="526"/>
      <c r="J315" s="526"/>
      <c r="K315" s="526"/>
      <c r="L315" s="526"/>
      <c r="M315" s="526"/>
      <c r="N315" s="526"/>
      <c r="O315" s="526"/>
      <c r="P315" s="526"/>
      <c r="Q315" s="526"/>
      <c r="R315" s="526"/>
      <c r="S315" s="366"/>
      <c r="T315" s="366"/>
      <c r="U315" s="366"/>
      <c r="V315" s="366"/>
      <c r="W315" s="366"/>
      <c r="X315" s="366"/>
      <c r="Y315" s="366"/>
      <c r="Z315" s="366"/>
      <c r="AA315" s="366"/>
      <c r="AB315" s="366"/>
      <c r="AC315" s="366"/>
      <c r="AD315" s="366"/>
      <c r="AE315" s="366"/>
      <c r="AF315" s="520"/>
    </row>
    <row r="316" spans="1:32" ht="19.5" thickBot="1" x14ac:dyDescent="0.35">
      <c r="A316" s="366"/>
      <c r="B316" s="1417"/>
      <c r="C316" s="1655"/>
      <c r="D316" s="1655"/>
      <c r="E316" s="1655"/>
      <c r="F316" s="1655"/>
      <c r="G316" s="1656"/>
      <c r="H316" s="1655"/>
      <c r="I316" s="526"/>
      <c r="J316" s="526"/>
      <c r="K316" s="526"/>
      <c r="L316" s="526"/>
      <c r="M316" s="526"/>
      <c r="N316" s="526"/>
      <c r="O316" s="526"/>
      <c r="P316" s="526"/>
      <c r="Q316" s="526"/>
      <c r="R316" s="526"/>
      <c r="S316" s="366"/>
      <c r="T316" s="366"/>
      <c r="U316" s="366"/>
      <c r="V316" s="366"/>
      <c r="W316" s="366"/>
      <c r="X316" s="366"/>
      <c r="Y316" s="366"/>
      <c r="Z316" s="366"/>
      <c r="AA316" s="366"/>
      <c r="AB316" s="366"/>
      <c r="AC316" s="366"/>
      <c r="AD316" s="366"/>
      <c r="AE316" s="366"/>
      <c r="AF316" s="520"/>
    </row>
    <row r="317" spans="1:32" ht="19.5" thickBot="1" x14ac:dyDescent="0.35">
      <c r="A317" s="366"/>
      <c r="B317" s="1417"/>
      <c r="C317" s="1655"/>
      <c r="D317" s="1655"/>
      <c r="E317" s="1655"/>
      <c r="F317" s="1655"/>
      <c r="G317" s="1656"/>
      <c r="H317" s="1655"/>
      <c r="I317" s="526"/>
      <c r="J317" s="526"/>
      <c r="K317" s="526"/>
      <c r="L317" s="526"/>
      <c r="M317" s="526"/>
      <c r="N317" s="526"/>
      <c r="O317" s="526"/>
      <c r="P317" s="526"/>
      <c r="Q317" s="526"/>
      <c r="R317" s="526"/>
      <c r="S317" s="366"/>
      <c r="T317" s="366"/>
      <c r="U317" s="366"/>
      <c r="V317" s="366"/>
      <c r="W317" s="366"/>
      <c r="X317" s="366"/>
      <c r="Y317" s="366"/>
      <c r="Z317" s="366"/>
      <c r="AA317" s="366"/>
      <c r="AB317" s="366"/>
      <c r="AC317" s="366"/>
      <c r="AD317" s="366"/>
      <c r="AE317" s="366"/>
      <c r="AF317" s="520"/>
    </row>
    <row r="318" spans="1:32" ht="19.5" thickBot="1" x14ac:dyDescent="0.35">
      <c r="A318" s="366"/>
      <c r="B318" s="1417"/>
      <c r="C318" s="1655"/>
      <c r="D318" s="1655"/>
      <c r="E318" s="1655"/>
      <c r="F318" s="1655"/>
      <c r="G318" s="1656"/>
      <c r="H318" s="1655"/>
      <c r="I318" s="526"/>
      <c r="J318" s="526"/>
      <c r="K318" s="526"/>
      <c r="L318" s="526"/>
      <c r="M318" s="526"/>
      <c r="N318" s="526"/>
      <c r="O318" s="526"/>
      <c r="P318" s="526"/>
      <c r="Q318" s="526"/>
      <c r="R318" s="526"/>
      <c r="S318" s="366"/>
      <c r="T318" s="366"/>
      <c r="U318" s="366"/>
      <c r="V318" s="366"/>
      <c r="W318" s="366"/>
      <c r="X318" s="366"/>
      <c r="Y318" s="366"/>
      <c r="Z318" s="366"/>
      <c r="AA318" s="366"/>
      <c r="AB318" s="366"/>
      <c r="AC318" s="366"/>
      <c r="AD318" s="366"/>
      <c r="AE318" s="366"/>
      <c r="AF318" s="520"/>
    </row>
    <row r="319" spans="1:32" ht="19.5" thickBot="1" x14ac:dyDescent="0.35">
      <c r="A319" s="366"/>
      <c r="B319" s="1417"/>
      <c r="C319" s="1655"/>
      <c r="D319" s="1655"/>
      <c r="E319" s="1655"/>
      <c r="F319" s="1655"/>
      <c r="G319" s="1656"/>
      <c r="H319" s="1655"/>
      <c r="I319" s="526"/>
      <c r="J319" s="526"/>
      <c r="K319" s="526"/>
      <c r="L319" s="526"/>
      <c r="M319" s="526"/>
      <c r="N319" s="526"/>
      <c r="O319" s="526"/>
      <c r="P319" s="526"/>
      <c r="Q319" s="526"/>
      <c r="R319" s="526"/>
      <c r="S319" s="366"/>
      <c r="T319" s="366"/>
      <c r="U319" s="366"/>
      <c r="V319" s="366"/>
      <c r="W319" s="366"/>
      <c r="X319" s="366"/>
      <c r="Y319" s="366"/>
      <c r="Z319" s="366"/>
      <c r="AA319" s="366"/>
      <c r="AB319" s="366"/>
      <c r="AC319" s="366"/>
      <c r="AD319" s="366"/>
      <c r="AE319" s="366"/>
      <c r="AF319" s="520"/>
    </row>
    <row r="320" spans="1:32" ht="19.5" thickBot="1" x14ac:dyDescent="0.35">
      <c r="A320" s="366"/>
      <c r="B320" s="1417"/>
      <c r="C320" s="1655"/>
      <c r="D320" s="1655"/>
      <c r="E320" s="1655"/>
      <c r="F320" s="1655"/>
      <c r="G320" s="1656"/>
      <c r="H320" s="1655"/>
      <c r="I320" s="526"/>
      <c r="J320" s="526"/>
      <c r="K320" s="526"/>
      <c r="L320" s="526"/>
      <c r="M320" s="526"/>
      <c r="N320" s="526"/>
      <c r="O320" s="526"/>
      <c r="P320" s="526"/>
      <c r="Q320" s="526"/>
      <c r="R320" s="526"/>
      <c r="S320" s="366"/>
      <c r="T320" s="366"/>
      <c r="U320" s="366"/>
      <c r="V320" s="366"/>
      <c r="W320" s="366"/>
      <c r="X320" s="366"/>
      <c r="Y320" s="366"/>
      <c r="Z320" s="366"/>
      <c r="AA320" s="366"/>
      <c r="AB320" s="366"/>
      <c r="AC320" s="366"/>
      <c r="AD320" s="366"/>
      <c r="AE320" s="366"/>
      <c r="AF320" s="520"/>
    </row>
    <row r="321" spans="1:32" ht="19.5" thickBot="1" x14ac:dyDescent="0.35">
      <c r="A321" s="366"/>
      <c r="B321" s="1417"/>
      <c r="C321" s="1655"/>
      <c r="D321" s="1655"/>
      <c r="E321" s="1655"/>
      <c r="F321" s="1655"/>
      <c r="G321" s="1656"/>
      <c r="H321" s="1655"/>
      <c r="I321" s="526"/>
      <c r="J321" s="526"/>
      <c r="K321" s="526"/>
      <c r="L321" s="526"/>
      <c r="M321" s="526"/>
      <c r="N321" s="526"/>
      <c r="O321" s="526"/>
      <c r="P321" s="526"/>
      <c r="Q321" s="526"/>
      <c r="R321" s="526"/>
      <c r="S321" s="366"/>
      <c r="T321" s="366"/>
      <c r="U321" s="366"/>
      <c r="V321" s="366"/>
      <c r="W321" s="366"/>
      <c r="X321" s="366"/>
      <c r="Y321" s="366"/>
      <c r="Z321" s="366"/>
      <c r="AA321" s="366"/>
      <c r="AB321" s="366"/>
      <c r="AC321" s="366"/>
      <c r="AD321" s="366"/>
      <c r="AE321" s="366"/>
      <c r="AF321" s="520"/>
    </row>
    <row r="322" spans="1:32" ht="19.5" thickBot="1" x14ac:dyDescent="0.35">
      <c r="A322" s="366"/>
      <c r="B322" s="1417"/>
      <c r="C322" s="1655"/>
      <c r="D322" s="1655"/>
      <c r="E322" s="1655"/>
      <c r="F322" s="1655"/>
      <c r="G322" s="1656"/>
      <c r="H322" s="1655"/>
      <c r="I322" s="526"/>
      <c r="J322" s="526"/>
      <c r="K322" s="526"/>
      <c r="L322" s="526"/>
      <c r="M322" s="526"/>
      <c r="N322" s="526"/>
      <c r="O322" s="526"/>
      <c r="P322" s="526"/>
      <c r="Q322" s="526"/>
      <c r="R322" s="526"/>
      <c r="S322" s="366"/>
      <c r="T322" s="366"/>
      <c r="U322" s="366"/>
      <c r="V322" s="366"/>
      <c r="W322" s="366"/>
      <c r="X322" s="366"/>
      <c r="Y322" s="366"/>
      <c r="Z322" s="366"/>
      <c r="AA322" s="366"/>
      <c r="AB322" s="366"/>
      <c r="AC322" s="366"/>
      <c r="AD322" s="366"/>
      <c r="AE322" s="366"/>
      <c r="AF322" s="520"/>
    </row>
    <row r="323" spans="1:32" ht="19.5" thickBot="1" x14ac:dyDescent="0.35">
      <c r="A323" s="366"/>
      <c r="B323" s="1417"/>
      <c r="C323" s="1655"/>
      <c r="D323" s="1655"/>
      <c r="E323" s="1655"/>
      <c r="F323" s="1655"/>
      <c r="G323" s="1656"/>
      <c r="H323" s="1655"/>
      <c r="I323" s="526"/>
      <c r="J323" s="526"/>
      <c r="K323" s="526"/>
      <c r="L323" s="526"/>
      <c r="M323" s="526"/>
      <c r="N323" s="526"/>
      <c r="O323" s="526"/>
      <c r="P323" s="526"/>
      <c r="Q323" s="526"/>
      <c r="R323" s="526"/>
      <c r="S323" s="366"/>
      <c r="T323" s="366"/>
      <c r="U323" s="366"/>
      <c r="V323" s="366"/>
      <c r="W323" s="366"/>
      <c r="X323" s="366"/>
      <c r="Y323" s="366"/>
      <c r="Z323" s="366"/>
      <c r="AA323" s="366"/>
      <c r="AB323" s="366"/>
      <c r="AC323" s="366"/>
      <c r="AD323" s="366"/>
      <c r="AE323" s="366"/>
      <c r="AF323" s="520"/>
    </row>
    <row r="324" spans="1:32" ht="19.5" thickBot="1" x14ac:dyDescent="0.35">
      <c r="A324" s="366"/>
      <c r="B324" s="366"/>
      <c r="C324" s="366"/>
      <c r="D324" s="366"/>
      <c r="E324" s="366"/>
      <c r="F324" s="366"/>
      <c r="G324" s="366"/>
      <c r="H324" s="366"/>
      <c r="I324" s="526"/>
      <c r="J324" s="526"/>
      <c r="K324" s="526"/>
      <c r="L324" s="526"/>
      <c r="M324" s="526"/>
      <c r="N324" s="526"/>
      <c r="O324" s="526"/>
      <c r="P324" s="526"/>
      <c r="Q324" s="526"/>
      <c r="R324" s="526"/>
      <c r="S324" s="366"/>
      <c r="T324" s="366"/>
      <c r="U324" s="366"/>
      <c r="V324" s="366"/>
      <c r="W324" s="366"/>
      <c r="X324" s="366"/>
      <c r="Y324" s="366"/>
      <c r="Z324" s="366"/>
      <c r="AA324" s="366"/>
      <c r="AB324" s="366"/>
      <c r="AC324" s="366"/>
      <c r="AD324" s="366"/>
      <c r="AE324" s="366"/>
      <c r="AF324" s="520"/>
    </row>
    <row r="325" spans="1:32" ht="19.5" thickBot="1" x14ac:dyDescent="0.35">
      <c r="A325" s="366"/>
      <c r="B325" s="528" t="s">
        <v>91</v>
      </c>
      <c r="C325" s="1905"/>
      <c r="D325" s="1906"/>
      <c r="E325" s="1906"/>
      <c r="F325" s="1906"/>
      <c r="G325" s="1906"/>
      <c r="H325" s="1906"/>
      <c r="I325" s="1906"/>
      <c r="J325" s="1906"/>
      <c r="K325" s="1906"/>
      <c r="L325" s="1906"/>
      <c r="M325" s="1906"/>
      <c r="N325" s="1906"/>
      <c r="O325" s="1906"/>
      <c r="P325" s="1906"/>
      <c r="Q325" s="1906"/>
      <c r="R325" s="1906"/>
      <c r="S325" s="1906"/>
      <c r="T325" s="1906"/>
      <c r="U325" s="1906"/>
      <c r="V325" s="1906"/>
      <c r="W325" s="1906"/>
      <c r="X325" s="1906"/>
      <c r="Y325" s="1906"/>
      <c r="Z325" s="1906"/>
      <c r="AA325" s="1906"/>
      <c r="AB325" s="1906"/>
      <c r="AC325" s="1907"/>
      <c r="AD325" s="366"/>
      <c r="AE325" s="366"/>
      <c r="AF325" s="520"/>
    </row>
    <row r="326" spans="1:32" ht="73.5" customHeight="1" thickBot="1" x14ac:dyDescent="0.35">
      <c r="A326" s="366"/>
      <c r="B326" s="366"/>
      <c r="C326" s="1908"/>
      <c r="D326" s="1909"/>
      <c r="E326" s="1909"/>
      <c r="F326" s="1909"/>
      <c r="G326" s="1909"/>
      <c r="H326" s="1909"/>
      <c r="I326" s="1909"/>
      <c r="J326" s="1909"/>
      <c r="K326" s="1909"/>
      <c r="L326" s="1909"/>
      <c r="M326" s="1909"/>
      <c r="N326" s="1909"/>
      <c r="O326" s="1909"/>
      <c r="P326" s="1909"/>
      <c r="Q326" s="1909"/>
      <c r="R326" s="1909"/>
      <c r="S326" s="1909"/>
      <c r="T326" s="1909"/>
      <c r="U326" s="1909"/>
      <c r="V326" s="1909"/>
      <c r="W326" s="1909"/>
      <c r="X326" s="1909"/>
      <c r="Y326" s="1909"/>
      <c r="Z326" s="1909"/>
      <c r="AA326" s="1909"/>
      <c r="AB326" s="1909"/>
      <c r="AC326" s="1910"/>
      <c r="AD326" s="366"/>
      <c r="AE326" s="366"/>
      <c r="AF326" s="520"/>
    </row>
    <row r="327" spans="1:32" ht="19.5" thickBot="1" x14ac:dyDescent="0.35">
      <c r="A327" s="529"/>
      <c r="B327" s="365"/>
      <c r="C327" s="365"/>
      <c r="D327" s="365"/>
      <c r="E327" s="365"/>
      <c r="F327" s="365"/>
      <c r="G327" s="365"/>
      <c r="H327" s="365"/>
      <c r="I327" s="365"/>
      <c r="J327" s="365"/>
      <c r="K327" s="365"/>
      <c r="L327" s="365"/>
      <c r="M327" s="365"/>
      <c r="N327" s="365"/>
      <c r="O327" s="365"/>
      <c r="P327" s="365"/>
      <c r="Q327" s="365"/>
      <c r="R327" s="365"/>
      <c r="S327" s="365"/>
      <c r="T327" s="365"/>
      <c r="U327" s="365"/>
      <c r="V327" s="365"/>
      <c r="W327" s="365"/>
      <c r="X327" s="365"/>
      <c r="Y327" s="365"/>
      <c r="Z327" s="365"/>
      <c r="AA327" s="365"/>
      <c r="AB327" s="365"/>
      <c r="AC327" s="365"/>
      <c r="AD327" s="366"/>
      <c r="AE327" s="366"/>
      <c r="AF327" s="520"/>
    </row>
    <row r="328" spans="1:32" ht="38.25" thickBot="1" x14ac:dyDescent="0.35">
      <c r="A328" s="366"/>
      <c r="B328" s="2019" t="s">
        <v>912</v>
      </c>
      <c r="C328" s="2020"/>
      <c r="D328" s="2020"/>
      <c r="E328" s="2021"/>
      <c r="F328" s="85" t="s">
        <v>870</v>
      </c>
      <c r="G328" s="531" t="s">
        <v>98</v>
      </c>
      <c r="H328" s="531" t="s">
        <v>59</v>
      </c>
      <c r="I328" s="531" t="s">
        <v>99</v>
      </c>
      <c r="J328" s="531" t="s">
        <v>100</v>
      </c>
      <c r="K328" s="531" t="s">
        <v>101</v>
      </c>
      <c r="L328" s="531" t="s">
        <v>102</v>
      </c>
      <c r="M328" s="531" t="s">
        <v>103</v>
      </c>
      <c r="N328" s="531" t="s">
        <v>104</v>
      </c>
      <c r="O328" s="531" t="s">
        <v>105</v>
      </c>
      <c r="P328" s="531" t="s">
        <v>106</v>
      </c>
      <c r="Q328" s="531" t="s">
        <v>107</v>
      </c>
      <c r="R328" s="531" t="s">
        <v>108</v>
      </c>
      <c r="S328" s="531" t="s">
        <v>109</v>
      </c>
      <c r="T328" s="1918" t="s">
        <v>110</v>
      </c>
      <c r="U328" s="1919"/>
      <c r="V328" s="1918" t="s">
        <v>111</v>
      </c>
      <c r="W328" s="1919"/>
      <c r="X328" s="1918" t="s">
        <v>50</v>
      </c>
      <c r="Y328" s="1919"/>
      <c r="Z328" s="1918" t="s">
        <v>51</v>
      </c>
      <c r="AA328" s="1919"/>
      <c r="AB328" s="1916" t="s">
        <v>52</v>
      </c>
      <c r="AC328" s="1917"/>
      <c r="AD328" s="1916" t="s">
        <v>53</v>
      </c>
      <c r="AE328" s="1917"/>
      <c r="AF328" s="520"/>
    </row>
    <row r="329" spans="1:32" ht="21.75" customHeight="1" thickBot="1" x14ac:dyDescent="0.45">
      <c r="A329" s="366"/>
      <c r="B329" s="63" t="s">
        <v>868</v>
      </c>
      <c r="C329" s="526"/>
      <c r="D329" s="2024" t="s">
        <v>128</v>
      </c>
      <c r="E329" s="2025"/>
      <c r="F329" s="80">
        <f>SUM(G329,H329,I329,J329,K329,L329,M329,N329,O329,P329,Q329,R329,S329,T331,V331,X331,Z331,AB331,AD331)</f>
        <v>0</v>
      </c>
      <c r="G329" s="87">
        <f>COUNTIF($E$332:$E$382,"MATHS")</f>
        <v>0</v>
      </c>
      <c r="H329" s="87">
        <f>COUNTIF($E$332:$E$382,"PC")</f>
        <v>0</v>
      </c>
      <c r="I329" s="87">
        <f>COUNTIF($E$332:$E$382,"SVT")</f>
        <v>0</v>
      </c>
      <c r="J329" s="87">
        <f>COUNTIF($E$332:$E$382,"LM")</f>
        <v>0</v>
      </c>
      <c r="K329" s="87">
        <f>COUNTIF($E$332:$E$382,"PHILO")</f>
        <v>0</v>
      </c>
      <c r="L329" s="87">
        <f>COUNTIF($E$332:$E$382,"ANG")</f>
        <v>0</v>
      </c>
      <c r="M329" s="87">
        <f>COUNTIF($E$332:$E$382,"ALL")</f>
        <v>0</v>
      </c>
      <c r="N329" s="87">
        <f>COUNTIF($E$332:$E$382,"ESP")</f>
        <v>0</v>
      </c>
      <c r="O329" s="87">
        <f>COUNTIF($E$332:$E$382,"HG")</f>
        <v>0</v>
      </c>
      <c r="P329" s="87">
        <f>COUNTIF($E$332:$E$382,"EPS")</f>
        <v>0</v>
      </c>
      <c r="Q329" s="87">
        <f>COUNTIF($E$332:$E$382,"ARTS P")</f>
        <v>0</v>
      </c>
      <c r="R329" s="87">
        <f>COUNTIF($E$332:$E$382,"EDU M")</f>
        <v>0</v>
      </c>
      <c r="S329" s="87">
        <f>COUNTIF($E$332:$E$382,"EDHC")</f>
        <v>0</v>
      </c>
      <c r="T329" s="1918" t="s">
        <v>113</v>
      </c>
      <c r="U329" s="1919" t="s">
        <v>100</v>
      </c>
      <c r="V329" s="1918" t="s">
        <v>114</v>
      </c>
      <c r="W329" s="1919" t="s">
        <v>109</v>
      </c>
      <c r="X329" s="1918" t="s">
        <v>115</v>
      </c>
      <c r="Y329" s="1919" t="s">
        <v>106</v>
      </c>
      <c r="Z329" s="1918" t="s">
        <v>116</v>
      </c>
      <c r="AA329" s="1919" t="s">
        <v>117</v>
      </c>
      <c r="AB329" s="1918" t="s">
        <v>52</v>
      </c>
      <c r="AC329" s="1919" t="s">
        <v>99</v>
      </c>
      <c r="AD329" s="1918" t="s">
        <v>99</v>
      </c>
      <c r="AE329" s="1919" t="s">
        <v>59</v>
      </c>
      <c r="AF329" s="520"/>
    </row>
    <row r="330" spans="1:32" ht="21.75" thickBot="1" x14ac:dyDescent="0.45">
      <c r="A330" s="366"/>
      <c r="B330" s="63"/>
      <c r="C330" s="526"/>
      <c r="D330" s="2026"/>
      <c r="E330" s="2027"/>
      <c r="F330" s="526"/>
      <c r="G330" s="526"/>
      <c r="H330" s="526"/>
      <c r="I330" s="526"/>
      <c r="J330" s="526"/>
      <c r="K330" s="526"/>
      <c r="L330" s="526"/>
      <c r="M330" s="526"/>
      <c r="N330" s="526"/>
      <c r="O330" s="526"/>
      <c r="P330" s="526"/>
      <c r="Q330" s="526"/>
      <c r="R330" s="526"/>
      <c r="S330" s="526"/>
      <c r="T330" s="92">
        <f>COUNTIF($E$332:$E$382,"HG/LM(HG)")</f>
        <v>0</v>
      </c>
      <c r="U330" s="92">
        <f>COUNTIF($E$332:$E$382,"HG/LM(LM)")</f>
        <v>0</v>
      </c>
      <c r="V330" s="92">
        <f>COUNTIF($E$332:$E$382,"LM/EDHC(LM)")</f>
        <v>0</v>
      </c>
      <c r="W330" s="92">
        <f>COUNTIF($E$332:$E$382,"LM/EDHC(EDHC)")</f>
        <v>0</v>
      </c>
      <c r="X330" s="92">
        <f>COUNTIF($E$332:$E$382,"ANG/EPS(ANG)")</f>
        <v>0</v>
      </c>
      <c r="Y330" s="92">
        <f>COUNTIF($E$332:$E$382,"ANG/EPS(EPS)")</f>
        <v>0</v>
      </c>
      <c r="Z330" s="92">
        <f>COUNTIF($E$332:$E$382,"MATHS/TICE(MATHS)")</f>
        <v>0</v>
      </c>
      <c r="AA330" s="92">
        <f>COUNTIF($E$332:$E$382,"MATHS/TICE(TICE)")</f>
        <v>0</v>
      </c>
      <c r="AB330" s="92">
        <f>COUNTIF($E$332:$E$382,"PC/SVT(PC)")</f>
        <v>0</v>
      </c>
      <c r="AC330" s="92">
        <f>COUNTIF($E$332:$E$382,"PC/SVT(SVT)")</f>
        <v>0</v>
      </c>
      <c r="AD330" s="92">
        <f>COUNTIF($E$332:$E$382,"SVT/PC(SVT)")</f>
        <v>0</v>
      </c>
      <c r="AE330" s="92">
        <f>COUNTIF($E$332:$E$382,"SVT/PC(PC)")</f>
        <v>0</v>
      </c>
      <c r="AF330" s="520"/>
    </row>
    <row r="331" spans="1:32" ht="57" customHeight="1" thickBot="1" x14ac:dyDescent="0.35">
      <c r="A331" s="366"/>
      <c r="B331" s="78" t="s">
        <v>1</v>
      </c>
      <c r="C331" s="78" t="s">
        <v>119</v>
      </c>
      <c r="D331" s="78" t="s">
        <v>120</v>
      </c>
      <c r="E331" s="78" t="s">
        <v>121</v>
      </c>
      <c r="F331" s="78" t="s">
        <v>122</v>
      </c>
      <c r="G331" s="78" t="s">
        <v>123</v>
      </c>
      <c r="H331" s="78" t="s">
        <v>124</v>
      </c>
      <c r="I331" s="526"/>
      <c r="J331" s="526"/>
      <c r="K331" s="526"/>
      <c r="L331" s="526"/>
      <c r="M331" s="526"/>
      <c r="N331" s="526"/>
      <c r="O331" s="526"/>
      <c r="P331" s="526"/>
      <c r="Q331" s="526"/>
      <c r="R331" s="526"/>
      <c r="S331" s="366"/>
      <c r="T331" s="1865">
        <f>T330+U330</f>
        <v>0</v>
      </c>
      <c r="U331" s="1865"/>
      <c r="V331" s="1865">
        <f>V330+W330</f>
        <v>0</v>
      </c>
      <c r="W331" s="1865"/>
      <c r="X331" s="1865">
        <f>X330+Y330</f>
        <v>0</v>
      </c>
      <c r="Y331" s="1865"/>
      <c r="Z331" s="1865">
        <f>Z330+AA330</f>
        <v>0</v>
      </c>
      <c r="AA331" s="1865"/>
      <c r="AB331" s="1865">
        <f>AB330+AC330</f>
        <v>0</v>
      </c>
      <c r="AC331" s="1865"/>
      <c r="AD331" s="1865">
        <f>AD330+AE330</f>
        <v>0</v>
      </c>
      <c r="AE331" s="1865"/>
      <c r="AF331" s="520"/>
    </row>
    <row r="332" spans="1:32" ht="19.5" thickBot="1" x14ac:dyDescent="0.35">
      <c r="A332" s="366"/>
      <c r="B332" s="1417"/>
      <c r="C332" s="961"/>
      <c r="D332" s="961"/>
      <c r="E332" s="961"/>
      <c r="F332" s="961"/>
      <c r="G332" s="962"/>
      <c r="H332" s="961"/>
      <c r="I332" s="526"/>
      <c r="J332" s="526"/>
      <c r="K332" s="526"/>
      <c r="L332" s="526"/>
      <c r="M332" s="526"/>
      <c r="N332" s="526"/>
      <c r="O332" s="526"/>
      <c r="P332" s="526"/>
      <c r="Q332" s="526"/>
      <c r="R332" s="526"/>
      <c r="S332" s="366"/>
      <c r="T332" s="366"/>
      <c r="U332" s="366"/>
      <c r="V332" s="366"/>
      <c r="W332" s="366"/>
      <c r="X332" s="366"/>
      <c r="Y332" s="366"/>
      <c r="Z332" s="366"/>
      <c r="AA332" s="366"/>
      <c r="AB332" s="366"/>
      <c r="AC332" s="366"/>
      <c r="AD332" s="366"/>
      <c r="AE332" s="366"/>
      <c r="AF332" s="520"/>
    </row>
    <row r="333" spans="1:32" ht="19.5" thickBot="1" x14ac:dyDescent="0.35">
      <c r="A333" s="366"/>
      <c r="B333" s="1417"/>
      <c r="C333" s="961"/>
      <c r="D333" s="961"/>
      <c r="E333" s="961"/>
      <c r="F333" s="961"/>
      <c r="G333" s="962"/>
      <c r="H333" s="961"/>
      <c r="I333" s="526"/>
      <c r="J333" s="526"/>
      <c r="K333" s="526"/>
      <c r="L333" s="526"/>
      <c r="M333" s="526"/>
      <c r="N333" s="526"/>
      <c r="O333" s="526"/>
      <c r="P333" s="526"/>
      <c r="Q333" s="526"/>
      <c r="R333" s="526"/>
      <c r="S333" s="366"/>
      <c r="T333" s="366"/>
      <c r="U333" s="366"/>
      <c r="V333" s="366"/>
      <c r="W333" s="366"/>
      <c r="X333" s="366"/>
      <c r="Y333" s="366"/>
      <c r="Z333" s="366"/>
      <c r="AA333" s="366"/>
      <c r="AB333" s="366"/>
      <c r="AC333" s="366"/>
      <c r="AD333" s="366"/>
      <c r="AE333" s="366"/>
      <c r="AF333" s="520"/>
    </row>
    <row r="334" spans="1:32" ht="19.5" thickBot="1" x14ac:dyDescent="0.35">
      <c r="A334" s="366"/>
      <c r="B334" s="1417"/>
      <c r="C334" s="961"/>
      <c r="D334" s="961"/>
      <c r="E334" s="961"/>
      <c r="F334" s="961"/>
      <c r="G334" s="962"/>
      <c r="H334" s="961"/>
      <c r="I334" s="526"/>
      <c r="J334" s="526"/>
      <c r="K334" s="526"/>
      <c r="L334" s="526"/>
      <c r="M334" s="526"/>
      <c r="N334" s="526"/>
      <c r="O334" s="526"/>
      <c r="P334" s="526"/>
      <c r="Q334" s="526"/>
      <c r="R334" s="526"/>
      <c r="S334" s="366"/>
      <c r="T334" s="366"/>
      <c r="U334" s="366"/>
      <c r="V334" s="366"/>
      <c r="W334" s="366"/>
      <c r="X334" s="366"/>
      <c r="Y334" s="366"/>
      <c r="Z334" s="366"/>
      <c r="AA334" s="366"/>
      <c r="AB334" s="366"/>
      <c r="AC334" s="366"/>
      <c r="AD334" s="366"/>
      <c r="AE334" s="366"/>
      <c r="AF334" s="520"/>
    </row>
    <row r="335" spans="1:32" ht="19.5" thickBot="1" x14ac:dyDescent="0.35">
      <c r="A335" s="366"/>
      <c r="B335" s="1417"/>
      <c r="C335" s="961"/>
      <c r="D335" s="961"/>
      <c r="E335" s="961"/>
      <c r="F335" s="961"/>
      <c r="G335" s="962"/>
      <c r="H335" s="961"/>
      <c r="I335" s="526"/>
      <c r="J335" s="526"/>
      <c r="K335" s="526"/>
      <c r="L335" s="526"/>
      <c r="M335" s="526"/>
      <c r="N335" s="526"/>
      <c r="O335" s="526"/>
      <c r="P335" s="526"/>
      <c r="Q335" s="526"/>
      <c r="R335" s="526"/>
      <c r="S335" s="366"/>
      <c r="T335" s="366"/>
      <c r="U335" s="366"/>
      <c r="V335" s="366"/>
      <c r="W335" s="366"/>
      <c r="X335" s="366"/>
      <c r="Y335" s="366"/>
      <c r="Z335" s="366"/>
      <c r="AA335" s="366"/>
      <c r="AB335" s="366"/>
      <c r="AC335" s="366"/>
      <c r="AD335" s="366"/>
      <c r="AE335" s="366"/>
      <c r="AF335" s="520"/>
    </row>
    <row r="336" spans="1:32" ht="19.5" thickBot="1" x14ac:dyDescent="0.35">
      <c r="A336" s="366"/>
      <c r="B336" s="1417"/>
      <c r="C336" s="961"/>
      <c r="D336" s="961"/>
      <c r="E336" s="961"/>
      <c r="F336" s="961"/>
      <c r="G336" s="962"/>
      <c r="H336" s="961"/>
      <c r="I336" s="526"/>
      <c r="J336" s="526"/>
      <c r="K336" s="526"/>
      <c r="L336" s="526"/>
      <c r="M336" s="526"/>
      <c r="N336" s="526"/>
      <c r="O336" s="526"/>
      <c r="P336" s="526"/>
      <c r="Q336" s="526"/>
      <c r="R336" s="526"/>
      <c r="S336" s="366"/>
      <c r="T336" s="366"/>
      <c r="U336" s="366"/>
      <c r="V336" s="366"/>
      <c r="W336" s="366"/>
      <c r="X336" s="366"/>
      <c r="Y336" s="366"/>
      <c r="Z336" s="366"/>
      <c r="AA336" s="366"/>
      <c r="AB336" s="366"/>
      <c r="AC336" s="366"/>
      <c r="AD336" s="366"/>
      <c r="AE336" s="366"/>
      <c r="AF336" s="520"/>
    </row>
    <row r="337" spans="1:32" ht="19.5" thickBot="1" x14ac:dyDescent="0.35">
      <c r="A337" s="366"/>
      <c r="B337" s="1417"/>
      <c r="C337" s="961"/>
      <c r="D337" s="961"/>
      <c r="E337" s="961"/>
      <c r="F337" s="961"/>
      <c r="G337" s="962"/>
      <c r="H337" s="961"/>
      <c r="I337" s="526"/>
      <c r="J337" s="526"/>
      <c r="K337" s="526"/>
      <c r="L337" s="526"/>
      <c r="M337" s="526"/>
      <c r="N337" s="526"/>
      <c r="O337" s="526"/>
      <c r="P337" s="526"/>
      <c r="Q337" s="526"/>
      <c r="R337" s="526"/>
      <c r="S337" s="366"/>
      <c r="T337" s="366"/>
      <c r="U337" s="366"/>
      <c r="V337" s="366"/>
      <c r="W337" s="366"/>
      <c r="X337" s="366"/>
      <c r="Y337" s="366"/>
      <c r="Z337" s="366"/>
      <c r="AA337" s="366"/>
      <c r="AB337" s="366"/>
      <c r="AC337" s="366"/>
      <c r="AD337" s="366"/>
      <c r="AE337" s="366"/>
      <c r="AF337" s="520"/>
    </row>
    <row r="338" spans="1:32" ht="19.5" thickBot="1" x14ac:dyDescent="0.35">
      <c r="A338" s="366"/>
      <c r="B338" s="1417"/>
      <c r="C338" s="961"/>
      <c r="D338" s="961"/>
      <c r="E338" s="961"/>
      <c r="F338" s="961"/>
      <c r="G338" s="962"/>
      <c r="H338" s="961"/>
      <c r="I338" s="526"/>
      <c r="J338" s="526"/>
      <c r="K338" s="526"/>
      <c r="L338" s="526"/>
      <c r="M338" s="526"/>
      <c r="N338" s="526"/>
      <c r="O338" s="526"/>
      <c r="P338" s="526"/>
      <c r="Q338" s="526"/>
      <c r="R338" s="526"/>
      <c r="S338" s="366"/>
      <c r="T338" s="366"/>
      <c r="U338" s="366"/>
      <c r="V338" s="366"/>
      <c r="W338" s="366"/>
      <c r="X338" s="366"/>
      <c r="Y338" s="366"/>
      <c r="Z338" s="366"/>
      <c r="AA338" s="366"/>
      <c r="AB338" s="366"/>
      <c r="AC338" s="366"/>
      <c r="AD338" s="366"/>
      <c r="AE338" s="366"/>
      <c r="AF338" s="520"/>
    </row>
    <row r="339" spans="1:32" ht="19.5" thickBot="1" x14ac:dyDescent="0.35">
      <c r="A339" s="366"/>
      <c r="B339" s="1417"/>
      <c r="C339" s="961"/>
      <c r="D339" s="961"/>
      <c r="E339" s="961"/>
      <c r="F339" s="961"/>
      <c r="G339" s="962"/>
      <c r="H339" s="961"/>
      <c r="I339" s="526"/>
      <c r="J339" s="526"/>
      <c r="K339" s="526"/>
      <c r="L339" s="526"/>
      <c r="M339" s="526"/>
      <c r="N339" s="526"/>
      <c r="O339" s="526"/>
      <c r="P339" s="526"/>
      <c r="Q339" s="526"/>
      <c r="R339" s="526"/>
      <c r="S339" s="366"/>
      <c r="T339" s="366"/>
      <c r="U339" s="366"/>
      <c r="V339" s="366"/>
      <c r="W339" s="366"/>
      <c r="X339" s="366"/>
      <c r="Y339" s="366"/>
      <c r="Z339" s="366"/>
      <c r="AA339" s="366"/>
      <c r="AB339" s="366"/>
      <c r="AC339" s="366"/>
      <c r="AD339" s="366"/>
      <c r="AE339" s="366"/>
      <c r="AF339" s="520"/>
    </row>
    <row r="340" spans="1:32" ht="19.5" thickBot="1" x14ac:dyDescent="0.35">
      <c r="A340" s="366"/>
      <c r="B340" s="1417"/>
      <c r="C340" s="961"/>
      <c r="D340" s="961"/>
      <c r="E340" s="961"/>
      <c r="F340" s="961"/>
      <c r="G340" s="962"/>
      <c r="H340" s="961"/>
      <c r="I340" s="526"/>
      <c r="J340" s="526"/>
      <c r="K340" s="526"/>
      <c r="L340" s="526"/>
      <c r="M340" s="526"/>
      <c r="N340" s="526"/>
      <c r="O340" s="526"/>
      <c r="P340" s="526"/>
      <c r="Q340" s="526"/>
      <c r="R340" s="526"/>
      <c r="S340" s="366"/>
      <c r="T340" s="366"/>
      <c r="U340" s="366"/>
      <c r="V340" s="366"/>
      <c r="W340" s="366"/>
      <c r="X340" s="366"/>
      <c r="Y340" s="366"/>
      <c r="Z340" s="366"/>
      <c r="AA340" s="366"/>
      <c r="AB340" s="366"/>
      <c r="AC340" s="366"/>
      <c r="AD340" s="366"/>
      <c r="AE340" s="366"/>
      <c r="AF340" s="520"/>
    </row>
    <row r="341" spans="1:32" ht="19.5" thickBot="1" x14ac:dyDescent="0.35">
      <c r="A341" s="366"/>
      <c r="B341" s="1417"/>
      <c r="C341" s="961"/>
      <c r="D341" s="961"/>
      <c r="E341" s="961"/>
      <c r="F341" s="961"/>
      <c r="G341" s="962"/>
      <c r="H341" s="961"/>
      <c r="I341" s="526"/>
      <c r="J341" s="526"/>
      <c r="K341" s="526"/>
      <c r="L341" s="526"/>
      <c r="M341" s="526"/>
      <c r="N341" s="526"/>
      <c r="O341" s="526"/>
      <c r="P341" s="526"/>
      <c r="Q341" s="526"/>
      <c r="R341" s="526"/>
      <c r="S341" s="366"/>
      <c r="T341" s="366"/>
      <c r="U341" s="366"/>
      <c r="V341" s="366"/>
      <c r="W341" s="366"/>
      <c r="X341" s="366"/>
      <c r="Y341" s="366"/>
      <c r="Z341" s="366"/>
      <c r="AA341" s="366"/>
      <c r="AB341" s="366"/>
      <c r="AC341" s="366"/>
      <c r="AD341" s="366"/>
      <c r="AE341" s="366"/>
      <c r="AF341" s="520"/>
    </row>
    <row r="342" spans="1:32" ht="19.5" thickBot="1" x14ac:dyDescent="0.35">
      <c r="A342" s="366"/>
      <c r="B342" s="1417"/>
      <c r="C342" s="961"/>
      <c r="D342" s="961"/>
      <c r="E342" s="961"/>
      <c r="F342" s="961"/>
      <c r="G342" s="962"/>
      <c r="H342" s="961"/>
      <c r="I342" s="526"/>
      <c r="J342" s="526"/>
      <c r="K342" s="526"/>
      <c r="L342" s="526"/>
      <c r="M342" s="526"/>
      <c r="N342" s="526"/>
      <c r="O342" s="526"/>
      <c r="P342" s="526"/>
      <c r="Q342" s="526"/>
      <c r="R342" s="526"/>
      <c r="S342" s="366"/>
      <c r="T342" s="366"/>
      <c r="U342" s="366"/>
      <c r="V342" s="366"/>
      <c r="W342" s="366"/>
      <c r="X342" s="366"/>
      <c r="Y342" s="366"/>
      <c r="Z342" s="366"/>
      <c r="AA342" s="366"/>
      <c r="AB342" s="366"/>
      <c r="AC342" s="366"/>
      <c r="AD342" s="366"/>
      <c r="AE342" s="366"/>
      <c r="AF342" s="520"/>
    </row>
    <row r="343" spans="1:32" ht="19.5" thickBot="1" x14ac:dyDescent="0.35">
      <c r="A343" s="366"/>
      <c r="B343" s="1417"/>
      <c r="C343" s="961"/>
      <c r="D343" s="961"/>
      <c r="E343" s="961"/>
      <c r="F343" s="961"/>
      <c r="G343" s="962"/>
      <c r="H343" s="961"/>
      <c r="I343" s="526"/>
      <c r="J343" s="526"/>
      <c r="K343" s="526"/>
      <c r="L343" s="526"/>
      <c r="M343" s="526"/>
      <c r="N343" s="526"/>
      <c r="O343" s="526"/>
      <c r="P343" s="526"/>
      <c r="Q343" s="526"/>
      <c r="R343" s="526"/>
      <c r="S343" s="366"/>
      <c r="T343" s="366"/>
      <c r="U343" s="366"/>
      <c r="V343" s="366"/>
      <c r="W343" s="366"/>
      <c r="X343" s="366"/>
      <c r="Y343" s="366"/>
      <c r="Z343" s="366"/>
      <c r="AA343" s="366"/>
      <c r="AB343" s="366"/>
      <c r="AC343" s="366"/>
      <c r="AD343" s="366"/>
      <c r="AE343" s="366"/>
      <c r="AF343" s="520"/>
    </row>
    <row r="344" spans="1:32" ht="19.5" thickBot="1" x14ac:dyDescent="0.35">
      <c r="A344" s="366"/>
      <c r="B344" s="1417"/>
      <c r="C344" s="961"/>
      <c r="D344" s="961"/>
      <c r="E344" s="961"/>
      <c r="F344" s="961"/>
      <c r="G344" s="962"/>
      <c r="H344" s="961"/>
      <c r="I344" s="526"/>
      <c r="J344" s="526"/>
      <c r="K344" s="526"/>
      <c r="L344" s="526"/>
      <c r="M344" s="526"/>
      <c r="N344" s="526"/>
      <c r="O344" s="526"/>
      <c r="P344" s="526"/>
      <c r="Q344" s="526"/>
      <c r="R344" s="526"/>
      <c r="S344" s="366"/>
      <c r="T344" s="366"/>
      <c r="U344" s="366"/>
      <c r="V344" s="366"/>
      <c r="W344" s="366"/>
      <c r="X344" s="366"/>
      <c r="Y344" s="366"/>
      <c r="Z344" s="366"/>
      <c r="AA344" s="366"/>
      <c r="AB344" s="366"/>
      <c r="AC344" s="366"/>
      <c r="AD344" s="366"/>
      <c r="AE344" s="366"/>
      <c r="AF344" s="520"/>
    </row>
    <row r="345" spans="1:32" ht="19.5" thickBot="1" x14ac:dyDescent="0.35">
      <c r="A345" s="366"/>
      <c r="B345" s="1417"/>
      <c r="C345" s="961"/>
      <c r="D345" s="961"/>
      <c r="E345" s="961"/>
      <c r="F345" s="961"/>
      <c r="G345" s="962"/>
      <c r="H345" s="961"/>
      <c r="I345" s="526"/>
      <c r="J345" s="526"/>
      <c r="K345" s="526"/>
      <c r="L345" s="526"/>
      <c r="M345" s="526"/>
      <c r="N345" s="526"/>
      <c r="O345" s="526"/>
      <c r="P345" s="526"/>
      <c r="Q345" s="526"/>
      <c r="R345" s="526"/>
      <c r="S345" s="366"/>
      <c r="T345" s="366"/>
      <c r="U345" s="366"/>
      <c r="V345" s="366"/>
      <c r="W345" s="366"/>
      <c r="X345" s="366"/>
      <c r="Y345" s="366"/>
      <c r="Z345" s="366"/>
      <c r="AA345" s="366"/>
      <c r="AB345" s="366"/>
      <c r="AC345" s="366"/>
      <c r="AD345" s="366"/>
      <c r="AE345" s="366"/>
      <c r="AF345" s="520"/>
    </row>
    <row r="346" spans="1:32" ht="19.5" thickBot="1" x14ac:dyDescent="0.35">
      <c r="A346" s="366"/>
      <c r="B346" s="1417"/>
      <c r="C346" s="961"/>
      <c r="D346" s="961"/>
      <c r="E346" s="961"/>
      <c r="F346" s="961"/>
      <c r="G346" s="962"/>
      <c r="H346" s="961"/>
      <c r="I346" s="526"/>
      <c r="J346" s="526"/>
      <c r="K346" s="526"/>
      <c r="L346" s="526"/>
      <c r="M346" s="526"/>
      <c r="N346" s="526"/>
      <c r="O346" s="526"/>
      <c r="P346" s="526"/>
      <c r="Q346" s="526"/>
      <c r="R346" s="526"/>
      <c r="S346" s="366"/>
      <c r="T346" s="366"/>
      <c r="U346" s="366"/>
      <c r="V346" s="366"/>
      <c r="W346" s="366"/>
      <c r="X346" s="366"/>
      <c r="Y346" s="366"/>
      <c r="Z346" s="366"/>
      <c r="AA346" s="366"/>
      <c r="AB346" s="366"/>
      <c r="AC346" s="366"/>
      <c r="AD346" s="366"/>
      <c r="AE346" s="366"/>
      <c r="AF346" s="520"/>
    </row>
    <row r="347" spans="1:32" ht="19.5" thickBot="1" x14ac:dyDescent="0.35">
      <c r="A347" s="366"/>
      <c r="B347" s="1417"/>
      <c r="C347" s="961"/>
      <c r="D347" s="961"/>
      <c r="E347" s="961"/>
      <c r="F347" s="961"/>
      <c r="G347" s="962"/>
      <c r="H347" s="961"/>
      <c r="I347" s="526"/>
      <c r="J347" s="526"/>
      <c r="K347" s="526"/>
      <c r="L347" s="526"/>
      <c r="M347" s="526"/>
      <c r="N347" s="526"/>
      <c r="O347" s="526"/>
      <c r="P347" s="526"/>
      <c r="Q347" s="526"/>
      <c r="R347" s="526"/>
      <c r="S347" s="366"/>
      <c r="T347" s="366"/>
      <c r="U347" s="366"/>
      <c r="V347" s="366"/>
      <c r="W347" s="366"/>
      <c r="X347" s="366"/>
      <c r="Y347" s="366"/>
      <c r="Z347" s="366"/>
      <c r="AA347" s="366"/>
      <c r="AB347" s="366"/>
      <c r="AC347" s="366"/>
      <c r="AD347" s="366"/>
      <c r="AE347" s="366"/>
      <c r="AF347" s="520"/>
    </row>
    <row r="348" spans="1:32" ht="19.5" thickBot="1" x14ac:dyDescent="0.35">
      <c r="A348" s="366"/>
      <c r="B348" s="1417"/>
      <c r="C348" s="961"/>
      <c r="D348" s="961"/>
      <c r="E348" s="961"/>
      <c r="F348" s="961"/>
      <c r="G348" s="962"/>
      <c r="H348" s="961"/>
      <c r="I348" s="526"/>
      <c r="J348" s="526"/>
      <c r="K348" s="526"/>
      <c r="L348" s="526"/>
      <c r="M348" s="526"/>
      <c r="N348" s="526"/>
      <c r="O348" s="526"/>
      <c r="P348" s="526"/>
      <c r="Q348" s="526"/>
      <c r="R348" s="526"/>
      <c r="S348" s="366"/>
      <c r="T348" s="366"/>
      <c r="U348" s="366"/>
      <c r="V348" s="366"/>
      <c r="W348" s="366"/>
      <c r="X348" s="366"/>
      <c r="Y348" s="366"/>
      <c r="Z348" s="366"/>
      <c r="AA348" s="366"/>
      <c r="AB348" s="366"/>
      <c r="AC348" s="366"/>
      <c r="AD348" s="366"/>
      <c r="AE348" s="366"/>
      <c r="AF348" s="520"/>
    </row>
    <row r="349" spans="1:32" ht="19.5" thickBot="1" x14ac:dyDescent="0.35">
      <c r="A349" s="366"/>
      <c r="B349" s="1417"/>
      <c r="C349" s="961"/>
      <c r="D349" s="961"/>
      <c r="E349" s="961"/>
      <c r="F349" s="961"/>
      <c r="G349" s="962"/>
      <c r="H349" s="961"/>
      <c r="I349" s="526"/>
      <c r="J349" s="526"/>
      <c r="K349" s="526"/>
      <c r="L349" s="526"/>
      <c r="M349" s="526"/>
      <c r="N349" s="526"/>
      <c r="O349" s="526"/>
      <c r="P349" s="526"/>
      <c r="Q349" s="526"/>
      <c r="R349" s="526"/>
      <c r="S349" s="366"/>
      <c r="T349" s="366"/>
      <c r="U349" s="366"/>
      <c r="V349" s="366"/>
      <c r="W349" s="366"/>
      <c r="X349" s="366"/>
      <c r="Y349" s="366"/>
      <c r="Z349" s="366"/>
      <c r="AA349" s="366"/>
      <c r="AB349" s="366"/>
      <c r="AC349" s="366"/>
      <c r="AD349" s="366"/>
      <c r="AE349" s="366"/>
      <c r="AF349" s="520"/>
    </row>
    <row r="350" spans="1:32" ht="19.5" thickBot="1" x14ac:dyDescent="0.35">
      <c r="A350" s="366"/>
      <c r="B350" s="1417"/>
      <c r="C350" s="961"/>
      <c r="D350" s="961"/>
      <c r="E350" s="961"/>
      <c r="F350" s="961"/>
      <c r="G350" s="962"/>
      <c r="H350" s="961"/>
      <c r="I350" s="526"/>
      <c r="J350" s="526"/>
      <c r="K350" s="526"/>
      <c r="L350" s="526"/>
      <c r="M350" s="526"/>
      <c r="N350" s="526"/>
      <c r="O350" s="526"/>
      <c r="P350" s="526"/>
      <c r="Q350" s="526"/>
      <c r="R350" s="526"/>
      <c r="S350" s="366"/>
      <c r="T350" s="366"/>
      <c r="U350" s="366"/>
      <c r="V350" s="366"/>
      <c r="W350" s="366"/>
      <c r="X350" s="366"/>
      <c r="Y350" s="366"/>
      <c r="Z350" s="366"/>
      <c r="AA350" s="366"/>
      <c r="AB350" s="366"/>
      <c r="AC350" s="366"/>
      <c r="AD350" s="366"/>
      <c r="AE350" s="366"/>
      <c r="AF350" s="520"/>
    </row>
    <row r="351" spans="1:32" ht="19.5" thickBot="1" x14ac:dyDescent="0.35">
      <c r="A351" s="366"/>
      <c r="B351" s="1417"/>
      <c r="C351" s="961"/>
      <c r="D351" s="961"/>
      <c r="E351" s="961"/>
      <c r="F351" s="961"/>
      <c r="G351" s="962"/>
      <c r="H351" s="961"/>
      <c r="I351" s="526"/>
      <c r="J351" s="526"/>
      <c r="K351" s="526"/>
      <c r="L351" s="526"/>
      <c r="M351" s="526"/>
      <c r="N351" s="526"/>
      <c r="O351" s="526"/>
      <c r="P351" s="526"/>
      <c r="Q351" s="526"/>
      <c r="R351" s="526"/>
      <c r="S351" s="366"/>
      <c r="T351" s="366"/>
      <c r="U351" s="366"/>
      <c r="V351" s="366"/>
      <c r="W351" s="366"/>
      <c r="X351" s="366"/>
      <c r="Y351" s="366"/>
      <c r="Z351" s="366"/>
      <c r="AA351" s="366"/>
      <c r="AB351" s="366"/>
      <c r="AC351" s="366"/>
      <c r="AD351" s="366"/>
      <c r="AE351" s="366"/>
      <c r="AF351" s="520"/>
    </row>
    <row r="352" spans="1:32" ht="19.5" thickBot="1" x14ac:dyDescent="0.35">
      <c r="A352" s="366"/>
      <c r="B352" s="1417"/>
      <c r="C352" s="961"/>
      <c r="D352" s="961"/>
      <c r="E352" s="961"/>
      <c r="F352" s="961"/>
      <c r="G352" s="962"/>
      <c r="H352" s="961"/>
      <c r="I352" s="526"/>
      <c r="J352" s="526"/>
      <c r="K352" s="526"/>
      <c r="L352" s="526"/>
      <c r="M352" s="526"/>
      <c r="N352" s="526"/>
      <c r="O352" s="526"/>
      <c r="P352" s="526"/>
      <c r="Q352" s="526"/>
      <c r="R352" s="526"/>
      <c r="S352" s="366"/>
      <c r="T352" s="366"/>
      <c r="U352" s="366"/>
      <c r="V352" s="366"/>
      <c r="W352" s="366"/>
      <c r="X352" s="366"/>
      <c r="Y352" s="366"/>
      <c r="Z352" s="366"/>
      <c r="AA352" s="366"/>
      <c r="AB352" s="366"/>
      <c r="AC352" s="366"/>
      <c r="AD352" s="366"/>
      <c r="AE352" s="366"/>
      <c r="AF352" s="520"/>
    </row>
    <row r="353" spans="1:32" ht="19.5" thickBot="1" x14ac:dyDescent="0.35">
      <c r="A353" s="366"/>
      <c r="B353" s="1417"/>
      <c r="C353" s="961"/>
      <c r="D353" s="961"/>
      <c r="E353" s="961"/>
      <c r="F353" s="961"/>
      <c r="G353" s="962"/>
      <c r="H353" s="961"/>
      <c r="I353" s="526"/>
      <c r="J353" s="526"/>
      <c r="K353" s="526"/>
      <c r="L353" s="526"/>
      <c r="M353" s="526"/>
      <c r="N353" s="526"/>
      <c r="O353" s="526"/>
      <c r="P353" s="526"/>
      <c r="Q353" s="526"/>
      <c r="R353" s="526"/>
      <c r="S353" s="366"/>
      <c r="T353" s="366"/>
      <c r="U353" s="366"/>
      <c r="V353" s="366"/>
      <c r="W353" s="366"/>
      <c r="X353" s="366"/>
      <c r="Y353" s="366"/>
      <c r="Z353" s="366"/>
      <c r="AA353" s="366"/>
      <c r="AB353" s="366"/>
      <c r="AC353" s="366"/>
      <c r="AD353" s="366"/>
      <c r="AE353" s="366"/>
      <c r="AF353" s="520"/>
    </row>
    <row r="354" spans="1:32" ht="19.5" thickBot="1" x14ac:dyDescent="0.35">
      <c r="A354" s="366"/>
      <c r="B354" s="1417"/>
      <c r="C354" s="961"/>
      <c r="D354" s="961"/>
      <c r="E354" s="961"/>
      <c r="F354" s="961"/>
      <c r="G354" s="962"/>
      <c r="H354" s="961"/>
      <c r="I354" s="526"/>
      <c r="J354" s="526"/>
      <c r="K354" s="526"/>
      <c r="L354" s="526"/>
      <c r="M354" s="526"/>
      <c r="N354" s="526"/>
      <c r="O354" s="526"/>
      <c r="P354" s="526"/>
      <c r="Q354" s="526"/>
      <c r="R354" s="526"/>
      <c r="S354" s="366"/>
      <c r="T354" s="366"/>
      <c r="U354" s="366"/>
      <c r="V354" s="366"/>
      <c r="W354" s="366"/>
      <c r="X354" s="366"/>
      <c r="Y354" s="366"/>
      <c r="Z354" s="366"/>
      <c r="AA354" s="366"/>
      <c r="AB354" s="366"/>
      <c r="AC354" s="366"/>
      <c r="AD354" s="366"/>
      <c r="AE354" s="366"/>
      <c r="AF354" s="520"/>
    </row>
    <row r="355" spans="1:32" ht="19.5" thickBot="1" x14ac:dyDescent="0.35">
      <c r="A355" s="366"/>
      <c r="B355" s="1417"/>
      <c r="C355" s="961"/>
      <c r="D355" s="961"/>
      <c r="E355" s="961"/>
      <c r="F355" s="961"/>
      <c r="G355" s="962"/>
      <c r="H355" s="961"/>
      <c r="I355" s="526"/>
      <c r="J355" s="526"/>
      <c r="K355" s="526"/>
      <c r="L355" s="526"/>
      <c r="M355" s="526"/>
      <c r="N355" s="526"/>
      <c r="O355" s="526"/>
      <c r="P355" s="526"/>
      <c r="Q355" s="526"/>
      <c r="R355" s="526"/>
      <c r="S355" s="366"/>
      <c r="T355" s="366"/>
      <c r="U355" s="366"/>
      <c r="V355" s="366"/>
      <c r="W355" s="366"/>
      <c r="X355" s="366"/>
      <c r="Y355" s="366"/>
      <c r="Z355" s="366"/>
      <c r="AA355" s="366"/>
      <c r="AB355" s="366"/>
      <c r="AC355" s="366"/>
      <c r="AD355" s="366"/>
      <c r="AE355" s="366"/>
      <c r="AF355" s="520"/>
    </row>
    <row r="356" spans="1:32" ht="19.5" thickBot="1" x14ac:dyDescent="0.35">
      <c r="A356" s="366"/>
      <c r="B356" s="1417"/>
      <c r="C356" s="961"/>
      <c r="D356" s="961"/>
      <c r="E356" s="961"/>
      <c r="F356" s="961"/>
      <c r="G356" s="962"/>
      <c r="H356" s="961"/>
      <c r="I356" s="526"/>
      <c r="J356" s="526"/>
      <c r="K356" s="526"/>
      <c r="L356" s="526"/>
      <c r="M356" s="526"/>
      <c r="N356" s="526"/>
      <c r="O356" s="526"/>
      <c r="P356" s="526"/>
      <c r="Q356" s="526"/>
      <c r="R356" s="526"/>
      <c r="S356" s="366"/>
      <c r="T356" s="366"/>
      <c r="U356" s="366"/>
      <c r="V356" s="366"/>
      <c r="W356" s="366"/>
      <c r="X356" s="366"/>
      <c r="Y356" s="366"/>
      <c r="Z356" s="366"/>
      <c r="AA356" s="366"/>
      <c r="AB356" s="366"/>
      <c r="AC356" s="366"/>
      <c r="AD356" s="366"/>
      <c r="AE356" s="366"/>
      <c r="AF356" s="520"/>
    </row>
    <row r="357" spans="1:32" ht="19.5" thickBot="1" x14ac:dyDescent="0.35">
      <c r="A357" s="366"/>
      <c r="B357" s="1417"/>
      <c r="C357" s="961"/>
      <c r="D357" s="961"/>
      <c r="E357" s="961"/>
      <c r="F357" s="961"/>
      <c r="G357" s="962"/>
      <c r="H357" s="961"/>
      <c r="I357" s="526"/>
      <c r="J357" s="526"/>
      <c r="K357" s="526"/>
      <c r="L357" s="526"/>
      <c r="M357" s="526"/>
      <c r="N357" s="526"/>
      <c r="O357" s="526"/>
      <c r="P357" s="526"/>
      <c r="Q357" s="526"/>
      <c r="R357" s="526"/>
      <c r="S357" s="366"/>
      <c r="T357" s="366"/>
      <c r="U357" s="366"/>
      <c r="V357" s="366"/>
      <c r="W357" s="366"/>
      <c r="X357" s="366"/>
      <c r="Y357" s="366"/>
      <c r="Z357" s="366"/>
      <c r="AA357" s="366"/>
      <c r="AB357" s="366"/>
      <c r="AC357" s="366"/>
      <c r="AD357" s="366"/>
      <c r="AE357" s="366"/>
      <c r="AF357" s="520"/>
    </row>
    <row r="358" spans="1:32" ht="19.5" thickBot="1" x14ac:dyDescent="0.35">
      <c r="A358" s="366"/>
      <c r="B358" s="1417"/>
      <c r="C358" s="961"/>
      <c r="D358" s="961"/>
      <c r="E358" s="961"/>
      <c r="F358" s="961"/>
      <c r="G358" s="962"/>
      <c r="H358" s="961"/>
      <c r="I358" s="526"/>
      <c r="J358" s="526"/>
      <c r="K358" s="526"/>
      <c r="L358" s="526"/>
      <c r="M358" s="526"/>
      <c r="N358" s="526"/>
      <c r="O358" s="526"/>
      <c r="P358" s="526"/>
      <c r="Q358" s="526"/>
      <c r="R358" s="526"/>
      <c r="S358" s="366"/>
      <c r="T358" s="366"/>
      <c r="U358" s="366"/>
      <c r="V358" s="366"/>
      <c r="W358" s="366"/>
      <c r="X358" s="366"/>
      <c r="Y358" s="366"/>
      <c r="Z358" s="366"/>
      <c r="AA358" s="366"/>
      <c r="AB358" s="366"/>
      <c r="AC358" s="366"/>
      <c r="AD358" s="366"/>
      <c r="AE358" s="366"/>
      <c r="AF358" s="520"/>
    </row>
    <row r="359" spans="1:32" ht="19.5" thickBot="1" x14ac:dyDescent="0.35">
      <c r="A359" s="366"/>
      <c r="B359" s="1417"/>
      <c r="C359" s="961"/>
      <c r="D359" s="961"/>
      <c r="E359" s="961"/>
      <c r="F359" s="961"/>
      <c r="G359" s="962"/>
      <c r="H359" s="961"/>
      <c r="I359" s="526"/>
      <c r="J359" s="526"/>
      <c r="K359" s="526"/>
      <c r="L359" s="526"/>
      <c r="M359" s="526"/>
      <c r="N359" s="526"/>
      <c r="O359" s="526"/>
      <c r="P359" s="526"/>
      <c r="Q359" s="526"/>
      <c r="R359" s="526"/>
      <c r="S359" s="366"/>
      <c r="T359" s="366"/>
      <c r="U359" s="366"/>
      <c r="V359" s="366"/>
      <c r="W359" s="366"/>
      <c r="X359" s="366"/>
      <c r="Y359" s="366"/>
      <c r="Z359" s="366"/>
      <c r="AA359" s="366"/>
      <c r="AB359" s="366"/>
      <c r="AC359" s="366"/>
      <c r="AD359" s="366"/>
      <c r="AE359" s="366"/>
      <c r="AF359" s="520"/>
    </row>
    <row r="360" spans="1:32" ht="19.5" thickBot="1" x14ac:dyDescent="0.35">
      <c r="A360" s="366"/>
      <c r="B360" s="1417"/>
      <c r="C360" s="961"/>
      <c r="D360" s="961"/>
      <c r="E360" s="961"/>
      <c r="F360" s="961"/>
      <c r="G360" s="962"/>
      <c r="H360" s="961"/>
      <c r="I360" s="526"/>
      <c r="J360" s="526"/>
      <c r="K360" s="526"/>
      <c r="L360" s="526"/>
      <c r="M360" s="526"/>
      <c r="N360" s="526"/>
      <c r="O360" s="526"/>
      <c r="P360" s="526"/>
      <c r="Q360" s="526"/>
      <c r="R360" s="526"/>
      <c r="S360" s="366"/>
      <c r="T360" s="366"/>
      <c r="U360" s="366"/>
      <c r="V360" s="366"/>
      <c r="W360" s="366"/>
      <c r="X360" s="366"/>
      <c r="Y360" s="366"/>
      <c r="Z360" s="366"/>
      <c r="AA360" s="366"/>
      <c r="AB360" s="366"/>
      <c r="AC360" s="366"/>
      <c r="AD360" s="366"/>
      <c r="AE360" s="366"/>
      <c r="AF360" s="520"/>
    </row>
    <row r="361" spans="1:32" ht="162.75" thickBot="1" x14ac:dyDescent="0.35">
      <c r="A361" s="366"/>
      <c r="B361" s="684" t="s">
        <v>1</v>
      </c>
      <c r="C361" s="684" t="s">
        <v>119</v>
      </c>
      <c r="D361" s="684" t="s">
        <v>120</v>
      </c>
      <c r="E361" s="684" t="s">
        <v>121</v>
      </c>
      <c r="F361" s="684" t="s">
        <v>122</v>
      </c>
      <c r="G361" s="684" t="s">
        <v>123</v>
      </c>
      <c r="H361" s="684" t="s">
        <v>124</v>
      </c>
      <c r="I361" s="526"/>
      <c r="J361" s="526"/>
      <c r="K361" s="526"/>
      <c r="L361" s="526"/>
      <c r="M361" s="526"/>
      <c r="N361" s="526"/>
      <c r="O361" s="526"/>
      <c r="P361" s="526"/>
      <c r="Q361" s="526"/>
      <c r="R361" s="526"/>
      <c r="S361" s="366"/>
      <c r="T361" s="366"/>
      <c r="U361" s="366"/>
      <c r="V361" s="366"/>
      <c r="W361" s="366"/>
      <c r="X361" s="366"/>
      <c r="Y361" s="366"/>
      <c r="Z361" s="366"/>
      <c r="AA361" s="366"/>
      <c r="AB361" s="366"/>
      <c r="AC361" s="366"/>
      <c r="AD361" s="366"/>
      <c r="AE361" s="366"/>
      <c r="AF361" s="520"/>
    </row>
    <row r="362" spans="1:32" ht="19.5" thickBot="1" x14ac:dyDescent="0.35">
      <c r="A362" s="366"/>
      <c r="B362" s="1417"/>
      <c r="C362" s="961"/>
      <c r="D362" s="961"/>
      <c r="E362" s="961"/>
      <c r="F362" s="961"/>
      <c r="G362" s="962"/>
      <c r="H362" s="961"/>
      <c r="I362" s="526"/>
      <c r="J362" s="526"/>
      <c r="K362" s="526"/>
      <c r="L362" s="526"/>
      <c r="M362" s="526"/>
      <c r="N362" s="526"/>
      <c r="O362" s="526"/>
      <c r="P362" s="526"/>
      <c r="Q362" s="526"/>
      <c r="R362" s="526"/>
      <c r="S362" s="366"/>
      <c r="T362" s="366"/>
      <c r="U362" s="366"/>
      <c r="V362" s="366"/>
      <c r="W362" s="366"/>
      <c r="X362" s="366"/>
      <c r="Y362" s="366"/>
      <c r="Z362" s="366"/>
      <c r="AA362" s="366"/>
      <c r="AB362" s="366"/>
      <c r="AC362" s="366"/>
      <c r="AD362" s="366"/>
      <c r="AE362" s="366"/>
      <c r="AF362" s="520"/>
    </row>
    <row r="363" spans="1:32" ht="19.5" thickBot="1" x14ac:dyDescent="0.35">
      <c r="A363" s="366"/>
      <c r="B363" s="1417"/>
      <c r="C363" s="961"/>
      <c r="D363" s="961"/>
      <c r="E363" s="961"/>
      <c r="F363" s="961"/>
      <c r="G363" s="962"/>
      <c r="H363" s="961"/>
      <c r="I363" s="526"/>
      <c r="J363" s="526"/>
      <c r="K363" s="526"/>
      <c r="L363" s="526"/>
      <c r="M363" s="526"/>
      <c r="N363" s="526"/>
      <c r="O363" s="526"/>
      <c r="P363" s="526"/>
      <c r="Q363" s="526"/>
      <c r="R363" s="526"/>
      <c r="S363" s="366"/>
      <c r="T363" s="366"/>
      <c r="U363" s="366"/>
      <c r="V363" s="366"/>
      <c r="W363" s="366"/>
      <c r="X363" s="366"/>
      <c r="Y363" s="366"/>
      <c r="Z363" s="366"/>
      <c r="AA363" s="366"/>
      <c r="AB363" s="366"/>
      <c r="AC363" s="366"/>
      <c r="AD363" s="366"/>
      <c r="AE363" s="366"/>
      <c r="AF363" s="520"/>
    </row>
    <row r="364" spans="1:32" ht="19.5" thickBot="1" x14ac:dyDescent="0.35">
      <c r="A364" s="366"/>
      <c r="B364" s="1417"/>
      <c r="C364" s="961"/>
      <c r="D364" s="961"/>
      <c r="E364" s="961"/>
      <c r="F364" s="961"/>
      <c r="G364" s="962"/>
      <c r="H364" s="961"/>
      <c r="I364" s="526"/>
      <c r="J364" s="526"/>
      <c r="K364" s="526"/>
      <c r="L364" s="526"/>
      <c r="M364" s="526"/>
      <c r="N364" s="526"/>
      <c r="O364" s="526"/>
      <c r="P364" s="526"/>
      <c r="Q364" s="526"/>
      <c r="R364" s="526"/>
      <c r="S364" s="366"/>
      <c r="T364" s="366"/>
      <c r="U364" s="366"/>
      <c r="V364" s="366"/>
      <c r="W364" s="366"/>
      <c r="X364" s="366"/>
      <c r="Y364" s="366"/>
      <c r="Z364" s="366"/>
      <c r="AA364" s="366"/>
      <c r="AB364" s="366"/>
      <c r="AC364" s="366"/>
      <c r="AD364" s="366"/>
      <c r="AE364" s="366"/>
      <c r="AF364" s="520"/>
    </row>
    <row r="365" spans="1:32" ht="19.5" thickBot="1" x14ac:dyDescent="0.35">
      <c r="A365" s="366"/>
      <c r="B365" s="1417"/>
      <c r="C365" s="961"/>
      <c r="D365" s="961"/>
      <c r="E365" s="961"/>
      <c r="F365" s="961"/>
      <c r="G365" s="962"/>
      <c r="H365" s="961"/>
      <c r="I365" s="526"/>
      <c r="J365" s="526"/>
      <c r="K365" s="526"/>
      <c r="L365" s="526"/>
      <c r="M365" s="526"/>
      <c r="N365" s="526"/>
      <c r="O365" s="526"/>
      <c r="P365" s="526"/>
      <c r="Q365" s="526"/>
      <c r="R365" s="526"/>
      <c r="S365" s="366"/>
      <c r="T365" s="366"/>
      <c r="U365" s="366"/>
      <c r="V365" s="366"/>
      <c r="W365" s="366"/>
      <c r="X365" s="366"/>
      <c r="Y365" s="366"/>
      <c r="Z365" s="366"/>
      <c r="AA365" s="366"/>
      <c r="AB365" s="366"/>
      <c r="AC365" s="366"/>
      <c r="AD365" s="366"/>
      <c r="AE365" s="366"/>
      <c r="AF365" s="520"/>
    </row>
    <row r="366" spans="1:32" ht="19.5" thickBot="1" x14ac:dyDescent="0.35">
      <c r="A366" s="366"/>
      <c r="B366" s="1417"/>
      <c r="C366" s="961"/>
      <c r="D366" s="961"/>
      <c r="E366" s="961"/>
      <c r="F366" s="961"/>
      <c r="G366" s="962"/>
      <c r="H366" s="961"/>
      <c r="I366" s="526"/>
      <c r="J366" s="526"/>
      <c r="K366" s="526"/>
      <c r="L366" s="526"/>
      <c r="M366" s="526"/>
      <c r="N366" s="526"/>
      <c r="O366" s="526"/>
      <c r="P366" s="526"/>
      <c r="Q366" s="526"/>
      <c r="R366" s="526"/>
      <c r="S366" s="366"/>
      <c r="T366" s="366"/>
      <c r="U366" s="366"/>
      <c r="V366" s="366"/>
      <c r="W366" s="366"/>
      <c r="X366" s="366"/>
      <c r="Y366" s="366"/>
      <c r="Z366" s="366"/>
      <c r="AA366" s="366"/>
      <c r="AB366" s="366"/>
      <c r="AC366" s="366"/>
      <c r="AD366" s="366"/>
      <c r="AE366" s="366"/>
      <c r="AF366" s="520"/>
    </row>
    <row r="367" spans="1:32" ht="19.5" thickBot="1" x14ac:dyDescent="0.35">
      <c r="A367" s="366"/>
      <c r="B367" s="1417"/>
      <c r="C367" s="961"/>
      <c r="D367" s="961"/>
      <c r="E367" s="961"/>
      <c r="F367" s="961"/>
      <c r="G367" s="962"/>
      <c r="H367" s="961"/>
      <c r="I367" s="526"/>
      <c r="J367" s="526"/>
      <c r="K367" s="526"/>
      <c r="L367" s="526"/>
      <c r="M367" s="526"/>
      <c r="N367" s="526"/>
      <c r="O367" s="526"/>
      <c r="P367" s="526"/>
      <c r="Q367" s="526"/>
      <c r="R367" s="526"/>
      <c r="S367" s="366"/>
      <c r="T367" s="366"/>
      <c r="U367" s="366"/>
      <c r="V367" s="366"/>
      <c r="W367" s="366"/>
      <c r="X367" s="366"/>
      <c r="Y367" s="366"/>
      <c r="Z367" s="366"/>
      <c r="AA367" s="366"/>
      <c r="AB367" s="366"/>
      <c r="AC367" s="366"/>
      <c r="AD367" s="366"/>
      <c r="AE367" s="366"/>
      <c r="AF367" s="520"/>
    </row>
    <row r="368" spans="1:32" ht="19.5" thickBot="1" x14ac:dyDescent="0.35">
      <c r="A368" s="366"/>
      <c r="B368" s="1417"/>
      <c r="C368" s="961"/>
      <c r="D368" s="961"/>
      <c r="E368" s="961"/>
      <c r="F368" s="961"/>
      <c r="G368" s="962"/>
      <c r="H368" s="961"/>
      <c r="I368" s="526"/>
      <c r="J368" s="526"/>
      <c r="K368" s="526"/>
      <c r="L368" s="526"/>
      <c r="M368" s="526"/>
      <c r="N368" s="526"/>
      <c r="O368" s="526"/>
      <c r="P368" s="526"/>
      <c r="Q368" s="526"/>
      <c r="R368" s="526"/>
      <c r="S368" s="366"/>
      <c r="T368" s="366"/>
      <c r="U368" s="366"/>
      <c r="V368" s="366"/>
      <c r="W368" s="366"/>
      <c r="X368" s="366"/>
      <c r="Y368" s="366"/>
      <c r="Z368" s="366"/>
      <c r="AA368" s="366"/>
      <c r="AB368" s="366"/>
      <c r="AC368" s="366"/>
      <c r="AD368" s="366"/>
      <c r="AE368" s="366"/>
      <c r="AF368" s="520"/>
    </row>
    <row r="369" spans="1:32" ht="19.5" thickBot="1" x14ac:dyDescent="0.35">
      <c r="A369" s="366"/>
      <c r="B369" s="1417"/>
      <c r="C369" s="961"/>
      <c r="D369" s="961"/>
      <c r="E369" s="961"/>
      <c r="F369" s="961"/>
      <c r="G369" s="962"/>
      <c r="H369" s="961"/>
      <c r="I369" s="526"/>
      <c r="J369" s="526"/>
      <c r="K369" s="526"/>
      <c r="L369" s="526"/>
      <c r="M369" s="526"/>
      <c r="N369" s="526"/>
      <c r="O369" s="526"/>
      <c r="P369" s="526"/>
      <c r="Q369" s="526"/>
      <c r="R369" s="526"/>
      <c r="S369" s="366"/>
      <c r="T369" s="366"/>
      <c r="U369" s="366"/>
      <c r="V369" s="366"/>
      <c r="W369" s="366"/>
      <c r="X369" s="366"/>
      <c r="Y369" s="366"/>
      <c r="Z369" s="366"/>
      <c r="AA369" s="366"/>
      <c r="AB369" s="366"/>
      <c r="AC369" s="366"/>
      <c r="AD369" s="366"/>
      <c r="AE369" s="366"/>
      <c r="AF369" s="520"/>
    </row>
    <row r="370" spans="1:32" ht="19.5" thickBot="1" x14ac:dyDescent="0.35">
      <c r="A370" s="366"/>
      <c r="B370" s="1417"/>
      <c r="C370" s="961"/>
      <c r="D370" s="961"/>
      <c r="E370" s="961"/>
      <c r="F370" s="961"/>
      <c r="G370" s="962"/>
      <c r="H370" s="961"/>
      <c r="I370" s="526"/>
      <c r="J370" s="526"/>
      <c r="K370" s="526"/>
      <c r="L370" s="526"/>
      <c r="M370" s="526"/>
      <c r="N370" s="526"/>
      <c r="O370" s="526"/>
      <c r="P370" s="526"/>
      <c r="Q370" s="526"/>
      <c r="R370" s="526"/>
      <c r="S370" s="366"/>
      <c r="T370" s="366"/>
      <c r="U370" s="366"/>
      <c r="V370" s="366"/>
      <c r="W370" s="366"/>
      <c r="X370" s="366"/>
      <c r="Y370" s="366"/>
      <c r="Z370" s="366"/>
      <c r="AA370" s="366"/>
      <c r="AB370" s="366"/>
      <c r="AC370" s="366"/>
      <c r="AD370" s="366"/>
      <c r="AE370" s="366"/>
      <c r="AF370" s="520"/>
    </row>
    <row r="371" spans="1:32" ht="19.5" thickBot="1" x14ac:dyDescent="0.35">
      <c r="A371" s="366"/>
      <c r="B371" s="1417"/>
      <c r="C371" s="961"/>
      <c r="D371" s="961"/>
      <c r="E371" s="961"/>
      <c r="F371" s="961"/>
      <c r="G371" s="962"/>
      <c r="H371" s="961"/>
      <c r="I371" s="526"/>
      <c r="J371" s="526"/>
      <c r="K371" s="526"/>
      <c r="L371" s="526"/>
      <c r="M371" s="526"/>
      <c r="N371" s="526"/>
      <c r="O371" s="526"/>
      <c r="P371" s="526"/>
      <c r="Q371" s="526"/>
      <c r="R371" s="526"/>
      <c r="S371" s="366"/>
      <c r="T371" s="366"/>
      <c r="U371" s="366"/>
      <c r="V371" s="366"/>
      <c r="W371" s="366"/>
      <c r="X371" s="366"/>
      <c r="Y371" s="366"/>
      <c r="Z371" s="366"/>
      <c r="AA371" s="366"/>
      <c r="AB371" s="366"/>
      <c r="AC371" s="366"/>
      <c r="AD371" s="366"/>
      <c r="AE371" s="366"/>
      <c r="AF371" s="520"/>
    </row>
    <row r="372" spans="1:32" ht="19.5" thickBot="1" x14ac:dyDescent="0.35">
      <c r="A372" s="366"/>
      <c r="B372" s="1417"/>
      <c r="C372" s="961"/>
      <c r="D372" s="961"/>
      <c r="E372" s="961"/>
      <c r="F372" s="961"/>
      <c r="G372" s="962"/>
      <c r="H372" s="961"/>
      <c r="I372" s="526"/>
      <c r="J372" s="526"/>
      <c r="K372" s="526"/>
      <c r="L372" s="526"/>
      <c r="M372" s="526"/>
      <c r="N372" s="526"/>
      <c r="O372" s="526"/>
      <c r="P372" s="526"/>
      <c r="Q372" s="526"/>
      <c r="R372" s="526"/>
      <c r="S372" s="366"/>
      <c r="T372" s="366"/>
      <c r="U372" s="366"/>
      <c r="V372" s="366"/>
      <c r="W372" s="366"/>
      <c r="X372" s="366"/>
      <c r="Y372" s="366"/>
      <c r="Z372" s="366"/>
      <c r="AA372" s="366"/>
      <c r="AB372" s="366"/>
      <c r="AC372" s="366"/>
      <c r="AD372" s="366"/>
      <c r="AE372" s="366"/>
      <c r="AF372" s="520"/>
    </row>
    <row r="373" spans="1:32" ht="19.5" thickBot="1" x14ac:dyDescent="0.35">
      <c r="A373" s="366"/>
      <c r="B373" s="1417"/>
      <c r="C373" s="961"/>
      <c r="D373" s="961"/>
      <c r="E373" s="961"/>
      <c r="F373" s="961"/>
      <c r="G373" s="962"/>
      <c r="H373" s="961"/>
      <c r="I373" s="526"/>
      <c r="J373" s="526"/>
      <c r="K373" s="526"/>
      <c r="L373" s="526"/>
      <c r="M373" s="526"/>
      <c r="N373" s="526"/>
      <c r="O373" s="526"/>
      <c r="P373" s="526"/>
      <c r="Q373" s="526"/>
      <c r="R373" s="526"/>
      <c r="S373" s="366"/>
      <c r="T373" s="366"/>
      <c r="U373" s="366"/>
      <c r="V373" s="366"/>
      <c r="W373" s="366"/>
      <c r="X373" s="366"/>
      <c r="Y373" s="366"/>
      <c r="Z373" s="366"/>
      <c r="AA373" s="366"/>
      <c r="AB373" s="366"/>
      <c r="AC373" s="366"/>
      <c r="AD373" s="366"/>
      <c r="AE373" s="366"/>
      <c r="AF373" s="520"/>
    </row>
    <row r="374" spans="1:32" ht="19.5" thickBot="1" x14ac:dyDescent="0.35">
      <c r="A374" s="366"/>
      <c r="B374" s="1417"/>
      <c r="C374" s="961"/>
      <c r="D374" s="961"/>
      <c r="E374" s="961"/>
      <c r="F374" s="961"/>
      <c r="G374" s="962"/>
      <c r="H374" s="961"/>
      <c r="I374" s="526"/>
      <c r="J374" s="526"/>
      <c r="K374" s="526"/>
      <c r="L374" s="526"/>
      <c r="M374" s="526"/>
      <c r="N374" s="526"/>
      <c r="O374" s="526"/>
      <c r="P374" s="526"/>
      <c r="Q374" s="526"/>
      <c r="R374" s="526"/>
      <c r="S374" s="366"/>
      <c r="T374" s="366"/>
      <c r="U374" s="366"/>
      <c r="V374" s="366"/>
      <c r="W374" s="366"/>
      <c r="X374" s="366"/>
      <c r="Y374" s="366"/>
      <c r="Z374" s="366"/>
      <c r="AA374" s="366"/>
      <c r="AB374" s="366"/>
      <c r="AC374" s="366"/>
      <c r="AD374" s="366"/>
      <c r="AE374" s="366"/>
      <c r="AF374" s="520"/>
    </row>
    <row r="375" spans="1:32" ht="19.5" thickBot="1" x14ac:dyDescent="0.35">
      <c r="A375" s="366"/>
      <c r="B375" s="1417"/>
      <c r="C375" s="961"/>
      <c r="D375" s="961"/>
      <c r="E375" s="961"/>
      <c r="F375" s="961"/>
      <c r="G375" s="962"/>
      <c r="H375" s="961"/>
      <c r="I375" s="526"/>
      <c r="J375" s="526"/>
      <c r="K375" s="526"/>
      <c r="L375" s="526"/>
      <c r="M375" s="526"/>
      <c r="N375" s="526"/>
      <c r="O375" s="526"/>
      <c r="P375" s="526"/>
      <c r="Q375" s="526"/>
      <c r="R375" s="526"/>
      <c r="S375" s="366"/>
      <c r="T375" s="366"/>
      <c r="U375" s="366"/>
      <c r="V375" s="366"/>
      <c r="W375" s="366"/>
      <c r="X375" s="366"/>
      <c r="Y375" s="366"/>
      <c r="Z375" s="366"/>
      <c r="AA375" s="366"/>
      <c r="AB375" s="366"/>
      <c r="AC375" s="366"/>
      <c r="AD375" s="366"/>
      <c r="AE375" s="366"/>
      <c r="AF375" s="520"/>
    </row>
    <row r="376" spans="1:32" ht="19.5" thickBot="1" x14ac:dyDescent="0.35">
      <c r="A376" s="366"/>
      <c r="B376" s="1417"/>
      <c r="C376" s="961"/>
      <c r="D376" s="961"/>
      <c r="E376" s="961"/>
      <c r="F376" s="961"/>
      <c r="G376" s="962"/>
      <c r="H376" s="961"/>
      <c r="I376" s="526"/>
      <c r="J376" s="526"/>
      <c r="K376" s="526"/>
      <c r="L376" s="526"/>
      <c r="M376" s="526"/>
      <c r="N376" s="526"/>
      <c r="O376" s="526"/>
      <c r="P376" s="526"/>
      <c r="Q376" s="526"/>
      <c r="R376" s="526"/>
      <c r="S376" s="366"/>
      <c r="T376" s="366"/>
      <c r="U376" s="366"/>
      <c r="V376" s="366"/>
      <c r="W376" s="366"/>
      <c r="X376" s="366"/>
      <c r="Y376" s="366"/>
      <c r="Z376" s="366"/>
      <c r="AA376" s="366"/>
      <c r="AB376" s="366"/>
      <c r="AC376" s="366"/>
      <c r="AD376" s="366"/>
      <c r="AE376" s="366"/>
      <c r="AF376" s="520"/>
    </row>
    <row r="377" spans="1:32" ht="19.5" thickBot="1" x14ac:dyDescent="0.35">
      <c r="A377" s="366"/>
      <c r="B377" s="1417"/>
      <c r="C377" s="961"/>
      <c r="D377" s="961"/>
      <c r="E377" s="961"/>
      <c r="F377" s="961"/>
      <c r="G377" s="962"/>
      <c r="H377" s="961"/>
      <c r="I377" s="526"/>
      <c r="J377" s="526"/>
      <c r="K377" s="526"/>
      <c r="L377" s="526"/>
      <c r="M377" s="526"/>
      <c r="N377" s="526"/>
      <c r="O377" s="526"/>
      <c r="P377" s="526"/>
      <c r="Q377" s="526"/>
      <c r="R377" s="526"/>
      <c r="S377" s="366"/>
      <c r="T377" s="366"/>
      <c r="U377" s="366"/>
      <c r="V377" s="366"/>
      <c r="W377" s="366"/>
      <c r="X377" s="366"/>
      <c r="Y377" s="366"/>
      <c r="Z377" s="366"/>
      <c r="AA377" s="366"/>
      <c r="AB377" s="366"/>
      <c r="AC377" s="366"/>
      <c r="AD377" s="366"/>
      <c r="AE377" s="366"/>
      <c r="AF377" s="520"/>
    </row>
    <row r="378" spans="1:32" ht="19.5" thickBot="1" x14ac:dyDescent="0.35">
      <c r="A378" s="366"/>
      <c r="B378" s="1417"/>
      <c r="C378" s="961"/>
      <c r="D378" s="961"/>
      <c r="E378" s="961"/>
      <c r="F378" s="961"/>
      <c r="G378" s="962"/>
      <c r="H378" s="961"/>
      <c r="I378" s="526"/>
      <c r="J378" s="526"/>
      <c r="K378" s="526"/>
      <c r="L378" s="526"/>
      <c r="M378" s="526"/>
      <c r="N378" s="526"/>
      <c r="O378" s="526"/>
      <c r="P378" s="526"/>
      <c r="Q378" s="526"/>
      <c r="R378" s="526"/>
      <c r="S378" s="366"/>
      <c r="T378" s="366"/>
      <c r="U378" s="366"/>
      <c r="V378" s="366"/>
      <c r="W378" s="366"/>
      <c r="X378" s="366"/>
      <c r="Y378" s="366"/>
      <c r="Z378" s="366"/>
      <c r="AA378" s="366"/>
      <c r="AB378" s="366"/>
      <c r="AC378" s="366"/>
      <c r="AD378" s="366"/>
      <c r="AE378" s="366"/>
      <c r="AF378" s="520"/>
    </row>
    <row r="379" spans="1:32" ht="19.5" thickBot="1" x14ac:dyDescent="0.35">
      <c r="A379" s="366"/>
      <c r="B379" s="1417"/>
      <c r="C379" s="961"/>
      <c r="D379" s="961"/>
      <c r="E379" s="961"/>
      <c r="F379" s="961"/>
      <c r="G379" s="962"/>
      <c r="H379" s="961"/>
      <c r="I379" s="526"/>
      <c r="J379" s="526"/>
      <c r="K379" s="526"/>
      <c r="L379" s="526"/>
      <c r="M379" s="526"/>
      <c r="N379" s="526"/>
      <c r="O379" s="526"/>
      <c r="P379" s="526"/>
      <c r="Q379" s="526"/>
      <c r="R379" s="526"/>
      <c r="S379" s="366"/>
      <c r="T379" s="366"/>
      <c r="U379" s="366"/>
      <c r="V379" s="366"/>
      <c r="W379" s="366"/>
      <c r="X379" s="366"/>
      <c r="Y379" s="366"/>
      <c r="Z379" s="366"/>
      <c r="AA379" s="366"/>
      <c r="AB379" s="366"/>
      <c r="AC379" s="366"/>
      <c r="AD379" s="366"/>
      <c r="AE379" s="366"/>
      <c r="AF379" s="520"/>
    </row>
    <row r="380" spans="1:32" ht="19.5" thickBot="1" x14ac:dyDescent="0.35">
      <c r="A380" s="366"/>
      <c r="B380" s="1417"/>
      <c r="C380" s="961"/>
      <c r="D380" s="961"/>
      <c r="E380" s="961"/>
      <c r="F380" s="961"/>
      <c r="G380" s="962"/>
      <c r="H380" s="961"/>
      <c r="I380" s="526"/>
      <c r="J380" s="526"/>
      <c r="K380" s="526"/>
      <c r="L380" s="526"/>
      <c r="M380" s="526"/>
      <c r="N380" s="526"/>
      <c r="O380" s="526"/>
      <c r="P380" s="526"/>
      <c r="Q380" s="526"/>
      <c r="R380" s="526"/>
      <c r="S380" s="366"/>
      <c r="T380" s="366"/>
      <c r="U380" s="366"/>
      <c r="V380" s="366"/>
      <c r="W380" s="366"/>
      <c r="X380" s="366"/>
      <c r="Y380" s="366"/>
      <c r="Z380" s="366"/>
      <c r="AA380" s="366"/>
      <c r="AB380" s="366"/>
      <c r="AC380" s="366"/>
      <c r="AD380" s="366"/>
      <c r="AE380" s="366"/>
      <c r="AF380" s="520"/>
    </row>
    <row r="381" spans="1:32" ht="19.5" thickBot="1" x14ac:dyDescent="0.35">
      <c r="A381" s="366"/>
      <c r="B381" s="1417"/>
      <c r="C381" s="961"/>
      <c r="D381" s="961"/>
      <c r="E381" s="961"/>
      <c r="F381" s="961"/>
      <c r="G381" s="962"/>
      <c r="H381" s="961"/>
      <c r="I381" s="526"/>
      <c r="J381" s="526"/>
      <c r="K381" s="526"/>
      <c r="L381" s="526"/>
      <c r="M381" s="526"/>
      <c r="N381" s="526"/>
      <c r="O381" s="526"/>
      <c r="P381" s="526"/>
      <c r="Q381" s="526"/>
      <c r="R381" s="526"/>
      <c r="S381" s="366"/>
      <c r="T381" s="366"/>
      <c r="U381" s="366"/>
      <c r="V381" s="366"/>
      <c r="W381" s="366"/>
      <c r="X381" s="366"/>
      <c r="Y381" s="366"/>
      <c r="Z381" s="366"/>
      <c r="AA381" s="366"/>
      <c r="AB381" s="366"/>
      <c r="AC381" s="366"/>
      <c r="AD381" s="366"/>
      <c r="AE381" s="366"/>
      <c r="AF381" s="520"/>
    </row>
    <row r="382" spans="1:32" ht="19.5" thickBot="1" x14ac:dyDescent="0.35">
      <c r="A382" s="366"/>
      <c r="B382" s="1417"/>
      <c r="C382" s="961"/>
      <c r="D382" s="961"/>
      <c r="E382" s="961"/>
      <c r="F382" s="961"/>
      <c r="G382" s="962"/>
      <c r="H382" s="961"/>
      <c r="I382" s="526"/>
      <c r="J382" s="526"/>
      <c r="K382" s="526"/>
      <c r="L382" s="526"/>
      <c r="M382" s="526"/>
      <c r="N382" s="526"/>
      <c r="O382" s="526"/>
      <c r="P382" s="526"/>
      <c r="Q382" s="526"/>
      <c r="R382" s="526"/>
      <c r="S382" s="366"/>
      <c r="T382" s="366"/>
      <c r="U382" s="366"/>
      <c r="V382" s="366"/>
      <c r="W382" s="366"/>
      <c r="X382" s="366"/>
      <c r="Y382" s="366"/>
      <c r="Z382" s="366"/>
      <c r="AA382" s="366"/>
      <c r="AB382" s="366"/>
      <c r="AC382" s="366"/>
      <c r="AD382" s="366"/>
      <c r="AE382" s="366"/>
      <c r="AF382" s="520"/>
    </row>
    <row r="383" spans="1:32" ht="19.5" thickBot="1" x14ac:dyDescent="0.35">
      <c r="A383" s="366"/>
      <c r="B383" s="366"/>
      <c r="C383" s="366"/>
      <c r="D383" s="366"/>
      <c r="E383" s="366"/>
      <c r="F383" s="366"/>
      <c r="G383" s="366"/>
      <c r="H383" s="366"/>
      <c r="I383" s="526"/>
      <c r="J383" s="526"/>
      <c r="K383" s="526"/>
      <c r="L383" s="526"/>
      <c r="M383" s="526"/>
      <c r="N383" s="526"/>
      <c r="O383" s="526"/>
      <c r="P383" s="526"/>
      <c r="Q383" s="526"/>
      <c r="R383" s="526"/>
      <c r="S383" s="366"/>
      <c r="T383" s="366"/>
      <c r="U383" s="366"/>
      <c r="V383" s="366"/>
      <c r="W383" s="366"/>
      <c r="X383" s="366"/>
      <c r="Y383" s="366"/>
      <c r="Z383" s="366"/>
      <c r="AA383" s="366"/>
      <c r="AB383" s="366"/>
      <c r="AC383" s="366"/>
      <c r="AD383" s="366"/>
      <c r="AE383" s="366"/>
      <c r="AF383" s="520"/>
    </row>
    <row r="384" spans="1:32" ht="24" customHeight="1" thickBot="1" x14ac:dyDescent="0.35">
      <c r="A384" s="366"/>
      <c r="B384" s="528" t="s">
        <v>91</v>
      </c>
      <c r="C384" s="1905"/>
      <c r="D384" s="1906"/>
      <c r="E384" s="1906"/>
      <c r="F384" s="1906"/>
      <c r="G384" s="1906"/>
      <c r="H384" s="1906"/>
      <c r="I384" s="1906"/>
      <c r="J384" s="1906"/>
      <c r="K384" s="1906"/>
      <c r="L384" s="1906"/>
      <c r="M384" s="1906"/>
      <c r="N384" s="1906"/>
      <c r="O384" s="1906"/>
      <c r="P384" s="1906"/>
      <c r="Q384" s="1906"/>
      <c r="R384" s="1906"/>
      <c r="S384" s="1906"/>
      <c r="T384" s="1906"/>
      <c r="U384" s="1906"/>
      <c r="V384" s="1906"/>
      <c r="W384" s="1906"/>
      <c r="X384" s="1906"/>
      <c r="Y384" s="1906"/>
      <c r="Z384" s="1906"/>
      <c r="AA384" s="1906"/>
      <c r="AB384" s="1906"/>
      <c r="AC384" s="1907"/>
      <c r="AD384" s="366"/>
      <c r="AE384" s="366"/>
      <c r="AF384" s="520"/>
    </row>
    <row r="385" spans="1:32" ht="54" customHeight="1" thickBot="1" x14ac:dyDescent="0.35">
      <c r="A385" s="366"/>
      <c r="B385" s="366"/>
      <c r="C385" s="1908"/>
      <c r="D385" s="1909"/>
      <c r="E385" s="1909"/>
      <c r="F385" s="1909"/>
      <c r="G385" s="1909"/>
      <c r="H385" s="1909"/>
      <c r="I385" s="1909"/>
      <c r="J385" s="1909"/>
      <c r="K385" s="1909"/>
      <c r="L385" s="1909"/>
      <c r="M385" s="1909"/>
      <c r="N385" s="1909"/>
      <c r="O385" s="1909"/>
      <c r="P385" s="1909"/>
      <c r="Q385" s="1909"/>
      <c r="R385" s="1909"/>
      <c r="S385" s="1909"/>
      <c r="T385" s="1909"/>
      <c r="U385" s="1909"/>
      <c r="V385" s="1909"/>
      <c r="W385" s="1909"/>
      <c r="X385" s="1909"/>
      <c r="Y385" s="1909"/>
      <c r="Z385" s="1909"/>
      <c r="AA385" s="1909"/>
      <c r="AB385" s="1909"/>
      <c r="AC385" s="1910"/>
      <c r="AD385" s="366"/>
      <c r="AE385" s="366"/>
      <c r="AF385" s="520"/>
    </row>
    <row r="386" spans="1:32" ht="19.5" thickBot="1" x14ac:dyDescent="0.35">
      <c r="A386" s="529"/>
      <c r="B386" s="365"/>
      <c r="C386" s="365"/>
      <c r="D386" s="365"/>
      <c r="E386" s="365"/>
      <c r="F386" s="365"/>
      <c r="G386" s="365"/>
      <c r="H386" s="365"/>
      <c r="I386" s="365"/>
      <c r="J386" s="365"/>
      <c r="K386" s="365"/>
      <c r="L386" s="365"/>
      <c r="M386" s="365"/>
      <c r="N386" s="365"/>
      <c r="O386" s="365"/>
      <c r="P386" s="365"/>
      <c r="Q386" s="365"/>
      <c r="R386" s="365"/>
      <c r="S386" s="365"/>
      <c r="T386" s="365"/>
      <c r="U386" s="365"/>
      <c r="V386" s="365"/>
      <c r="W386" s="365"/>
      <c r="X386" s="365"/>
      <c r="Y386" s="365"/>
      <c r="Z386" s="365"/>
      <c r="AA386" s="365"/>
      <c r="AB386" s="365"/>
      <c r="AC386" s="365"/>
      <c r="AD386" s="366"/>
      <c r="AE386" s="366"/>
      <c r="AF386" s="520"/>
    </row>
    <row r="387" spans="1:32" ht="27.75" customHeight="1" thickBot="1" x14ac:dyDescent="0.35">
      <c r="A387" s="366"/>
      <c r="B387" s="2033" t="s">
        <v>912</v>
      </c>
      <c r="C387" s="2034"/>
      <c r="D387" s="2034"/>
      <c r="E387" s="2035"/>
      <c r="F387" s="53" t="s">
        <v>129</v>
      </c>
      <c r="G387" s="531" t="s">
        <v>98</v>
      </c>
      <c r="H387" s="531" t="s">
        <v>59</v>
      </c>
      <c r="I387" s="531" t="s">
        <v>99</v>
      </c>
      <c r="J387" s="531" t="s">
        <v>100</v>
      </c>
      <c r="K387" s="531" t="s">
        <v>101</v>
      </c>
      <c r="L387" s="531" t="s">
        <v>102</v>
      </c>
      <c r="M387" s="531" t="s">
        <v>103</v>
      </c>
      <c r="N387" s="531" t="s">
        <v>104</v>
      </c>
      <c r="O387" s="531" t="s">
        <v>105</v>
      </c>
      <c r="P387" s="531" t="s">
        <v>106</v>
      </c>
      <c r="Q387" s="531" t="s">
        <v>107</v>
      </c>
      <c r="R387" s="531" t="s">
        <v>108</v>
      </c>
      <c r="S387" s="531" t="s">
        <v>109</v>
      </c>
      <c r="T387" s="1918" t="s">
        <v>110</v>
      </c>
      <c r="U387" s="1919"/>
      <c r="V387" s="1918" t="s">
        <v>111</v>
      </c>
      <c r="W387" s="1919"/>
      <c r="X387" s="1918" t="s">
        <v>50</v>
      </c>
      <c r="Y387" s="1919"/>
      <c r="Z387" s="1918" t="s">
        <v>51</v>
      </c>
      <c r="AA387" s="1919"/>
      <c r="AB387" s="1916" t="s">
        <v>52</v>
      </c>
      <c r="AC387" s="1917"/>
      <c r="AD387" s="1916" t="s">
        <v>53</v>
      </c>
      <c r="AE387" s="1917"/>
      <c r="AF387" s="520"/>
    </row>
    <row r="388" spans="1:32" ht="21.75" customHeight="1" thickBot="1" x14ac:dyDescent="0.45">
      <c r="A388" s="366"/>
      <c r="B388" s="63"/>
      <c r="C388" s="526"/>
      <c r="D388" s="2036" t="s">
        <v>130</v>
      </c>
      <c r="E388" s="2037"/>
      <c r="F388" s="80">
        <f>SUM(G388,H388,I388,J388,K388,L388,M388,N388,O388,P388,Q388,R388,S388,T390,V390,X390,Z390,AB390,AD390)</f>
        <v>0</v>
      </c>
      <c r="G388" s="87">
        <f>COUNTIF($C$391:$C$441,"MATHS")</f>
        <v>0</v>
      </c>
      <c r="H388" s="87">
        <f>COUNTIF($C$391:$C$441,"PC")</f>
        <v>0</v>
      </c>
      <c r="I388" s="87">
        <f>COUNTIF($C$391:$C$441,"SVT")</f>
        <v>0</v>
      </c>
      <c r="J388" s="87">
        <f>COUNTIF($C$391:$C$441,"LM")</f>
        <v>0</v>
      </c>
      <c r="K388" s="87">
        <f>COUNTIF($C$391:$C$441,"PHILO")</f>
        <v>0</v>
      </c>
      <c r="L388" s="87">
        <f>COUNTIF($C$391:$C$441,"ANG")</f>
        <v>0</v>
      </c>
      <c r="M388" s="87">
        <f>COUNTIF($C$391:$C$441,"ALL")</f>
        <v>0</v>
      </c>
      <c r="N388" s="87">
        <f>COUNTIF($C$391:$C$441,"ESP")</f>
        <v>0</v>
      </c>
      <c r="O388" s="87">
        <f>COUNTIF($C$391:$C$441,"HG")</f>
        <v>0</v>
      </c>
      <c r="P388" s="87">
        <f>COUNTIF($C$391:$C$441,"EPS")</f>
        <v>0</v>
      </c>
      <c r="Q388" s="87">
        <f>COUNTIF($C$391:$C$441,"ARTS P")</f>
        <v>0</v>
      </c>
      <c r="R388" s="87">
        <f>COUNTIF($C$391:$C$441,"EDU M")</f>
        <v>0</v>
      </c>
      <c r="S388" s="87">
        <f>COUNTIF($C$391:$C$441,"EDHC")</f>
        <v>0</v>
      </c>
      <c r="T388" s="1918" t="s">
        <v>113</v>
      </c>
      <c r="U388" s="1919" t="s">
        <v>100</v>
      </c>
      <c r="V388" s="1918" t="s">
        <v>114</v>
      </c>
      <c r="W388" s="1919" t="s">
        <v>109</v>
      </c>
      <c r="X388" s="1918" t="s">
        <v>115</v>
      </c>
      <c r="Y388" s="1919" t="s">
        <v>106</v>
      </c>
      <c r="Z388" s="1918" t="s">
        <v>116</v>
      </c>
      <c r="AA388" s="1919" t="s">
        <v>117</v>
      </c>
      <c r="AB388" s="1918" t="s">
        <v>52</v>
      </c>
      <c r="AC388" s="1919" t="s">
        <v>99</v>
      </c>
      <c r="AD388" s="1918" t="s">
        <v>99</v>
      </c>
      <c r="AE388" s="1919" t="s">
        <v>59</v>
      </c>
      <c r="AF388" s="520"/>
    </row>
    <row r="389" spans="1:32" ht="49.5" customHeight="1" thickBot="1" x14ac:dyDescent="0.45">
      <c r="A389" s="366"/>
      <c r="B389" s="63" t="s">
        <v>131</v>
      </c>
      <c r="C389" s="526"/>
      <c r="D389" s="2038"/>
      <c r="E389" s="2039"/>
      <c r="F389" s="526"/>
      <c r="G389" s="526"/>
      <c r="H389" s="526"/>
      <c r="I389" s="526"/>
      <c r="J389" s="526"/>
      <c r="K389" s="526"/>
      <c r="L389" s="526"/>
      <c r="M389" s="526"/>
      <c r="N389" s="526"/>
      <c r="O389" s="526"/>
      <c r="P389" s="526"/>
      <c r="Q389" s="526"/>
      <c r="R389" s="526"/>
      <c r="S389" s="526"/>
      <c r="T389" s="92">
        <f>COUNTIF($C$391:$C$441,"HG/LM(HG)")</f>
        <v>0</v>
      </c>
      <c r="U389" s="92">
        <f>COUNTIF($C$391:$C$441,"HG/LM(LM)")</f>
        <v>0</v>
      </c>
      <c r="V389" s="92">
        <f>COUNTIF($C$391:$C$441,"LM/EDHC(LM)")</f>
        <v>0</v>
      </c>
      <c r="W389" s="92">
        <f>COUNTIF($C$391:$C$441,"LM/EDHC(EDHC)")</f>
        <v>0</v>
      </c>
      <c r="X389" s="92">
        <f>COUNTIF($C$391:$C$441,"ANG/EPS(ANG)")</f>
        <v>0</v>
      </c>
      <c r="Y389" s="92">
        <f>COUNTIF($C$391:$C$441,"ANG/EPS(EPS)")</f>
        <v>0</v>
      </c>
      <c r="Z389" s="92">
        <f>COUNTIF($C$391:$C$441,"MATHS/TICE(MATHS)")</f>
        <v>0</v>
      </c>
      <c r="AA389" s="92">
        <f>COUNTIF($C$391:$C$441,"MATHS/TICE(TICE)")</f>
        <v>0</v>
      </c>
      <c r="AB389" s="92">
        <f>COUNTIF($C$391:$C$441,"PC/SVT(PC)")</f>
        <v>0</v>
      </c>
      <c r="AC389" s="92">
        <f>COUNTIF($C$391:$C$441,"PC/SVT(SVT)")</f>
        <v>0</v>
      </c>
      <c r="AD389" s="92">
        <f>COUNTIF($C$391:$C$441,"SVT/PC(SVT)")</f>
        <v>0</v>
      </c>
      <c r="AE389" s="92">
        <f>COUNTIF($C$391:$C$441,"SVT/PC(PC)")</f>
        <v>0</v>
      </c>
      <c r="AF389" s="520"/>
    </row>
    <row r="390" spans="1:32" ht="54.75" thickBot="1" x14ac:dyDescent="0.35">
      <c r="A390" s="366"/>
      <c r="B390" s="78" t="s">
        <v>1</v>
      </c>
      <c r="C390" s="78" t="s">
        <v>34</v>
      </c>
      <c r="D390" s="78" t="s">
        <v>94</v>
      </c>
      <c r="E390" s="78" t="s">
        <v>132</v>
      </c>
      <c r="F390" s="78" t="s">
        <v>90</v>
      </c>
      <c r="G390" s="526"/>
      <c r="H390" s="526"/>
      <c r="I390" s="526"/>
      <c r="J390" s="526"/>
      <c r="K390" s="526"/>
      <c r="L390" s="526"/>
      <c r="M390" s="526"/>
      <c r="N390" s="526"/>
      <c r="O390" s="526"/>
      <c r="P390" s="526"/>
      <c r="Q390" s="526"/>
      <c r="R390" s="526"/>
      <c r="S390" s="366"/>
      <c r="T390" s="1865">
        <f>T389+U389</f>
        <v>0</v>
      </c>
      <c r="U390" s="1865"/>
      <c r="V390" s="1865">
        <f>V389+W389</f>
        <v>0</v>
      </c>
      <c r="W390" s="1865"/>
      <c r="X390" s="1865">
        <f>X389+Y389</f>
        <v>0</v>
      </c>
      <c r="Y390" s="1865"/>
      <c r="Z390" s="1865">
        <f>Z389+AA389</f>
        <v>0</v>
      </c>
      <c r="AA390" s="1865"/>
      <c r="AB390" s="1865">
        <f>AB389+AC389</f>
        <v>0</v>
      </c>
      <c r="AC390" s="1865"/>
      <c r="AD390" s="1865">
        <f>AD389+AE389</f>
        <v>0</v>
      </c>
      <c r="AE390" s="1865"/>
      <c r="AF390" s="520"/>
    </row>
    <row r="391" spans="1:32" ht="19.5" thickBot="1" x14ac:dyDescent="0.35">
      <c r="A391" s="366"/>
      <c r="B391" s="1417"/>
      <c r="C391" s="961"/>
      <c r="D391" s="962"/>
      <c r="E391" s="961"/>
      <c r="F391" s="961"/>
      <c r="G391" s="526"/>
      <c r="H391" s="526"/>
      <c r="I391" s="526"/>
      <c r="J391" s="526"/>
      <c r="K391" s="526"/>
      <c r="L391" s="526"/>
      <c r="M391" s="526"/>
      <c r="N391" s="526"/>
      <c r="O391" s="526"/>
      <c r="P391" s="526"/>
      <c r="Q391" s="526"/>
      <c r="R391" s="526"/>
      <c r="S391" s="366"/>
      <c r="T391" s="366"/>
      <c r="U391" s="366"/>
      <c r="V391" s="366"/>
      <c r="W391" s="366"/>
      <c r="X391" s="366"/>
      <c r="Y391" s="366"/>
      <c r="Z391" s="366"/>
      <c r="AA391" s="366"/>
      <c r="AB391" s="366"/>
      <c r="AC391" s="366"/>
      <c r="AD391" s="366"/>
      <c r="AE391" s="366"/>
      <c r="AF391" s="520"/>
    </row>
    <row r="392" spans="1:32" ht="19.5" thickBot="1" x14ac:dyDescent="0.35">
      <c r="A392" s="366"/>
      <c r="B392" s="1417"/>
      <c r="C392" s="961"/>
      <c r="D392" s="962"/>
      <c r="E392" s="961"/>
      <c r="F392" s="961"/>
      <c r="G392" s="526"/>
      <c r="H392" s="526"/>
      <c r="I392" s="526"/>
      <c r="J392" s="526"/>
      <c r="K392" s="526"/>
      <c r="L392" s="526"/>
      <c r="M392" s="526"/>
      <c r="N392" s="526"/>
      <c r="O392" s="526"/>
      <c r="P392" s="526"/>
      <c r="Q392" s="526"/>
      <c r="R392" s="526"/>
      <c r="S392" s="366"/>
      <c r="T392" s="366"/>
      <c r="U392" s="366"/>
      <c r="V392" s="366"/>
      <c r="W392" s="366"/>
      <c r="X392" s="366"/>
      <c r="Y392" s="366"/>
      <c r="Z392" s="366"/>
      <c r="AA392" s="366"/>
      <c r="AB392" s="366"/>
      <c r="AC392" s="366"/>
      <c r="AD392" s="366"/>
      <c r="AE392" s="366"/>
      <c r="AF392" s="520"/>
    </row>
    <row r="393" spans="1:32" ht="19.5" thickBot="1" x14ac:dyDescent="0.35">
      <c r="A393" s="366"/>
      <c r="B393" s="1417"/>
      <c r="C393" s="961"/>
      <c r="D393" s="962"/>
      <c r="E393" s="961"/>
      <c r="F393" s="961"/>
      <c r="G393" s="526"/>
      <c r="H393" s="526"/>
      <c r="I393" s="526"/>
      <c r="J393" s="526"/>
      <c r="K393" s="526"/>
      <c r="L393" s="526"/>
      <c r="M393" s="526"/>
      <c r="N393" s="526"/>
      <c r="O393" s="526"/>
      <c r="P393" s="526"/>
      <c r="Q393" s="526"/>
      <c r="R393" s="526"/>
      <c r="S393" s="366"/>
      <c r="T393" s="366"/>
      <c r="U393" s="366"/>
      <c r="V393" s="366"/>
      <c r="W393" s="366"/>
      <c r="X393" s="366"/>
      <c r="Y393" s="366"/>
      <c r="Z393" s="366"/>
      <c r="AA393" s="366"/>
      <c r="AB393" s="366"/>
      <c r="AC393" s="366"/>
      <c r="AD393" s="366"/>
      <c r="AE393" s="366"/>
      <c r="AF393" s="520"/>
    </row>
    <row r="394" spans="1:32" ht="19.5" thickBot="1" x14ac:dyDescent="0.35">
      <c r="A394" s="366"/>
      <c r="B394" s="1417"/>
      <c r="C394" s="961"/>
      <c r="D394" s="962"/>
      <c r="E394" s="961"/>
      <c r="F394" s="961"/>
      <c r="G394" s="526"/>
      <c r="H394" s="526"/>
      <c r="I394" s="526"/>
      <c r="J394" s="526"/>
      <c r="K394" s="526"/>
      <c r="L394" s="526"/>
      <c r="M394" s="526"/>
      <c r="N394" s="526"/>
      <c r="O394" s="526"/>
      <c r="P394" s="526"/>
      <c r="Q394" s="526"/>
      <c r="R394" s="526"/>
      <c r="S394" s="366"/>
      <c r="T394" s="366"/>
      <c r="U394" s="366"/>
      <c r="V394" s="366"/>
      <c r="W394" s="366"/>
      <c r="X394" s="366"/>
      <c r="Y394" s="366"/>
      <c r="Z394" s="366"/>
      <c r="AA394" s="366"/>
      <c r="AB394" s="366"/>
      <c r="AC394" s="366"/>
      <c r="AD394" s="366"/>
      <c r="AE394" s="366"/>
      <c r="AF394" s="520"/>
    </row>
    <row r="395" spans="1:32" ht="19.5" thickBot="1" x14ac:dyDescent="0.35">
      <c r="A395" s="366"/>
      <c r="B395" s="1417"/>
      <c r="C395" s="961"/>
      <c r="D395" s="962"/>
      <c r="E395" s="961"/>
      <c r="F395" s="961"/>
      <c r="G395" s="526"/>
      <c r="H395" s="526"/>
      <c r="I395" s="526"/>
      <c r="J395" s="526"/>
      <c r="K395" s="526"/>
      <c r="L395" s="526"/>
      <c r="M395" s="526"/>
      <c r="N395" s="526"/>
      <c r="O395" s="526"/>
      <c r="P395" s="526"/>
      <c r="Q395" s="526"/>
      <c r="R395" s="526"/>
      <c r="S395" s="366"/>
      <c r="T395" s="366"/>
      <c r="U395" s="366"/>
      <c r="V395" s="366"/>
      <c r="W395" s="366"/>
      <c r="X395" s="366"/>
      <c r="Y395" s="366"/>
      <c r="Z395" s="366"/>
      <c r="AA395" s="366"/>
      <c r="AB395" s="366"/>
      <c r="AC395" s="366"/>
      <c r="AD395" s="366"/>
      <c r="AE395" s="366"/>
      <c r="AF395" s="520"/>
    </row>
    <row r="396" spans="1:32" ht="19.5" thickBot="1" x14ac:dyDescent="0.35">
      <c r="A396" s="366"/>
      <c r="B396" s="1417"/>
      <c r="C396" s="961"/>
      <c r="D396" s="962"/>
      <c r="E396" s="961"/>
      <c r="F396" s="961"/>
      <c r="G396" s="526"/>
      <c r="H396" s="526"/>
      <c r="I396" s="526"/>
      <c r="J396" s="526"/>
      <c r="K396" s="526"/>
      <c r="L396" s="526"/>
      <c r="M396" s="526"/>
      <c r="N396" s="526"/>
      <c r="O396" s="526"/>
      <c r="P396" s="526"/>
      <c r="Q396" s="526"/>
      <c r="R396" s="526"/>
      <c r="S396" s="366"/>
      <c r="T396" s="366"/>
      <c r="U396" s="366"/>
      <c r="V396" s="366"/>
      <c r="W396" s="366"/>
      <c r="X396" s="366"/>
      <c r="Y396" s="366"/>
      <c r="Z396" s="366"/>
      <c r="AA396" s="366"/>
      <c r="AB396" s="366"/>
      <c r="AC396" s="366"/>
      <c r="AD396" s="366"/>
      <c r="AE396" s="366"/>
      <c r="AF396" s="520"/>
    </row>
    <row r="397" spans="1:32" ht="19.5" thickBot="1" x14ac:dyDescent="0.35">
      <c r="A397" s="366"/>
      <c r="B397" s="1417"/>
      <c r="C397" s="961"/>
      <c r="D397" s="962"/>
      <c r="E397" s="961"/>
      <c r="F397" s="961"/>
      <c r="G397" s="526"/>
      <c r="H397" s="526"/>
      <c r="I397" s="526"/>
      <c r="J397" s="526"/>
      <c r="K397" s="526"/>
      <c r="L397" s="526"/>
      <c r="M397" s="526"/>
      <c r="N397" s="526"/>
      <c r="O397" s="526"/>
      <c r="P397" s="526"/>
      <c r="Q397" s="526"/>
      <c r="R397" s="526"/>
      <c r="S397" s="366"/>
      <c r="T397" s="366"/>
      <c r="U397" s="366"/>
      <c r="V397" s="366"/>
      <c r="W397" s="366"/>
      <c r="X397" s="366"/>
      <c r="Y397" s="366"/>
      <c r="Z397" s="366"/>
      <c r="AA397" s="366"/>
      <c r="AB397" s="366"/>
      <c r="AC397" s="366"/>
      <c r="AD397" s="366"/>
      <c r="AE397" s="366"/>
      <c r="AF397" s="520"/>
    </row>
    <row r="398" spans="1:32" ht="19.5" thickBot="1" x14ac:dyDescent="0.35">
      <c r="A398" s="366"/>
      <c r="B398" s="1417"/>
      <c r="C398" s="961"/>
      <c r="D398" s="962"/>
      <c r="E398" s="961"/>
      <c r="F398" s="961"/>
      <c r="G398" s="526"/>
      <c r="H398" s="526"/>
      <c r="I398" s="526"/>
      <c r="J398" s="526"/>
      <c r="K398" s="526"/>
      <c r="L398" s="526"/>
      <c r="M398" s="526"/>
      <c r="N398" s="526"/>
      <c r="O398" s="526"/>
      <c r="P398" s="526"/>
      <c r="Q398" s="526"/>
      <c r="R398" s="526"/>
      <c r="S398" s="366"/>
      <c r="T398" s="366"/>
      <c r="U398" s="366"/>
      <c r="V398" s="366"/>
      <c r="W398" s="366"/>
      <c r="X398" s="366"/>
      <c r="Y398" s="366"/>
      <c r="Z398" s="366"/>
      <c r="AA398" s="366"/>
      <c r="AB398" s="366"/>
      <c r="AC398" s="366"/>
      <c r="AD398" s="366"/>
      <c r="AE398" s="366"/>
      <c r="AF398" s="520"/>
    </row>
    <row r="399" spans="1:32" ht="19.5" thickBot="1" x14ac:dyDescent="0.35">
      <c r="A399" s="366"/>
      <c r="B399" s="1417"/>
      <c r="C399" s="961"/>
      <c r="D399" s="962"/>
      <c r="E399" s="961"/>
      <c r="F399" s="961"/>
      <c r="G399" s="526"/>
      <c r="H399" s="526"/>
      <c r="I399" s="526"/>
      <c r="J399" s="526"/>
      <c r="K399" s="526"/>
      <c r="L399" s="526"/>
      <c r="M399" s="526"/>
      <c r="N399" s="526"/>
      <c r="O399" s="526"/>
      <c r="P399" s="526"/>
      <c r="Q399" s="526"/>
      <c r="R399" s="526"/>
      <c r="S399" s="366"/>
      <c r="T399" s="366"/>
      <c r="U399" s="366"/>
      <c r="V399" s="366"/>
      <c r="W399" s="366"/>
      <c r="X399" s="366"/>
      <c r="Y399" s="366"/>
      <c r="Z399" s="366"/>
      <c r="AA399" s="366"/>
      <c r="AB399" s="366"/>
      <c r="AC399" s="366"/>
      <c r="AD399" s="366"/>
      <c r="AE399" s="366"/>
      <c r="AF399" s="520"/>
    </row>
    <row r="400" spans="1:32" ht="19.5" thickBot="1" x14ac:dyDescent="0.35">
      <c r="A400" s="366"/>
      <c r="B400" s="1417"/>
      <c r="C400" s="961"/>
      <c r="D400" s="962"/>
      <c r="E400" s="961"/>
      <c r="F400" s="961"/>
      <c r="G400" s="526"/>
      <c r="H400" s="526"/>
      <c r="I400" s="526"/>
      <c r="J400" s="526"/>
      <c r="K400" s="526"/>
      <c r="L400" s="526"/>
      <c r="M400" s="526"/>
      <c r="N400" s="526"/>
      <c r="O400" s="526"/>
      <c r="P400" s="526"/>
      <c r="Q400" s="526"/>
      <c r="R400" s="526"/>
      <c r="S400" s="366"/>
      <c r="T400" s="366"/>
      <c r="U400" s="366"/>
      <c r="V400" s="366"/>
      <c r="W400" s="366"/>
      <c r="X400" s="366"/>
      <c r="Y400" s="366"/>
      <c r="Z400" s="366"/>
      <c r="AA400" s="366"/>
      <c r="AB400" s="366"/>
      <c r="AC400" s="366"/>
      <c r="AD400" s="366"/>
      <c r="AE400" s="366"/>
      <c r="AF400" s="520"/>
    </row>
    <row r="401" spans="1:32" ht="19.5" thickBot="1" x14ac:dyDescent="0.35">
      <c r="A401" s="366"/>
      <c r="B401" s="1417"/>
      <c r="C401" s="961"/>
      <c r="D401" s="962"/>
      <c r="E401" s="961"/>
      <c r="F401" s="961"/>
      <c r="G401" s="526"/>
      <c r="H401" s="526"/>
      <c r="I401" s="526"/>
      <c r="J401" s="526"/>
      <c r="K401" s="526"/>
      <c r="L401" s="526"/>
      <c r="M401" s="526"/>
      <c r="N401" s="526"/>
      <c r="O401" s="526"/>
      <c r="P401" s="526"/>
      <c r="Q401" s="526"/>
      <c r="R401" s="526"/>
      <c r="S401" s="366"/>
      <c r="T401" s="366"/>
      <c r="U401" s="366"/>
      <c r="V401" s="366"/>
      <c r="W401" s="366"/>
      <c r="X401" s="366"/>
      <c r="Y401" s="366"/>
      <c r="Z401" s="366"/>
      <c r="AA401" s="366"/>
      <c r="AB401" s="366"/>
      <c r="AC401" s="366"/>
      <c r="AD401" s="366"/>
      <c r="AE401" s="366"/>
      <c r="AF401" s="520"/>
    </row>
    <row r="402" spans="1:32" ht="19.5" thickBot="1" x14ac:dyDescent="0.35">
      <c r="A402" s="366"/>
      <c r="B402" s="1417"/>
      <c r="C402" s="961"/>
      <c r="D402" s="962"/>
      <c r="E402" s="961"/>
      <c r="F402" s="961"/>
      <c r="G402" s="526"/>
      <c r="H402" s="526"/>
      <c r="I402" s="526"/>
      <c r="J402" s="526"/>
      <c r="K402" s="526"/>
      <c r="L402" s="526"/>
      <c r="M402" s="526"/>
      <c r="N402" s="526"/>
      <c r="O402" s="526"/>
      <c r="P402" s="526"/>
      <c r="Q402" s="526"/>
      <c r="R402" s="526"/>
      <c r="S402" s="366"/>
      <c r="T402" s="366"/>
      <c r="U402" s="366"/>
      <c r="V402" s="366"/>
      <c r="W402" s="366"/>
      <c r="X402" s="366"/>
      <c r="Y402" s="366"/>
      <c r="Z402" s="366"/>
      <c r="AA402" s="366"/>
      <c r="AB402" s="366"/>
      <c r="AC402" s="366"/>
      <c r="AD402" s="366"/>
      <c r="AE402" s="366"/>
      <c r="AF402" s="520"/>
    </row>
    <row r="403" spans="1:32" ht="19.5" thickBot="1" x14ac:dyDescent="0.35">
      <c r="A403" s="366"/>
      <c r="B403" s="1417"/>
      <c r="C403" s="961"/>
      <c r="D403" s="962"/>
      <c r="E403" s="961"/>
      <c r="F403" s="961"/>
      <c r="G403" s="526"/>
      <c r="H403" s="526"/>
      <c r="I403" s="526"/>
      <c r="J403" s="526"/>
      <c r="K403" s="526"/>
      <c r="L403" s="526"/>
      <c r="M403" s="526"/>
      <c r="N403" s="526"/>
      <c r="O403" s="526"/>
      <c r="P403" s="526"/>
      <c r="Q403" s="526"/>
      <c r="R403" s="526"/>
      <c r="S403" s="366"/>
      <c r="T403" s="366"/>
      <c r="U403" s="366"/>
      <c r="V403" s="366"/>
      <c r="W403" s="366"/>
      <c r="X403" s="366"/>
      <c r="Y403" s="366"/>
      <c r="Z403" s="366"/>
      <c r="AA403" s="366"/>
      <c r="AB403" s="366"/>
      <c r="AC403" s="366"/>
      <c r="AD403" s="366"/>
      <c r="AE403" s="366"/>
      <c r="AF403" s="520"/>
    </row>
    <row r="404" spans="1:32" ht="19.5" thickBot="1" x14ac:dyDescent="0.35">
      <c r="A404" s="366"/>
      <c r="B404" s="1417"/>
      <c r="C404" s="961"/>
      <c r="D404" s="962"/>
      <c r="E404" s="961"/>
      <c r="F404" s="961"/>
      <c r="G404" s="526"/>
      <c r="H404" s="526"/>
      <c r="I404" s="526"/>
      <c r="J404" s="526"/>
      <c r="K404" s="526"/>
      <c r="L404" s="526"/>
      <c r="M404" s="526"/>
      <c r="N404" s="526"/>
      <c r="O404" s="526"/>
      <c r="P404" s="526"/>
      <c r="Q404" s="526"/>
      <c r="R404" s="526"/>
      <c r="S404" s="366"/>
      <c r="T404" s="366"/>
      <c r="U404" s="366"/>
      <c r="V404" s="366"/>
      <c r="W404" s="366"/>
      <c r="X404" s="366"/>
      <c r="Y404" s="366"/>
      <c r="Z404" s="366"/>
      <c r="AA404" s="366"/>
      <c r="AB404" s="366"/>
      <c r="AC404" s="366"/>
      <c r="AD404" s="366"/>
      <c r="AE404" s="366"/>
      <c r="AF404" s="520"/>
    </row>
    <row r="405" spans="1:32" ht="19.5" thickBot="1" x14ac:dyDescent="0.35">
      <c r="A405" s="366"/>
      <c r="B405" s="1417"/>
      <c r="C405" s="961"/>
      <c r="D405" s="962"/>
      <c r="E405" s="961"/>
      <c r="F405" s="961"/>
      <c r="G405" s="526"/>
      <c r="H405" s="526"/>
      <c r="I405" s="526"/>
      <c r="J405" s="526"/>
      <c r="K405" s="526"/>
      <c r="L405" s="526"/>
      <c r="M405" s="526"/>
      <c r="N405" s="526"/>
      <c r="O405" s="526"/>
      <c r="P405" s="526"/>
      <c r="Q405" s="526"/>
      <c r="R405" s="526"/>
      <c r="S405" s="366"/>
      <c r="T405" s="366"/>
      <c r="U405" s="366"/>
      <c r="V405" s="366"/>
      <c r="W405" s="366"/>
      <c r="X405" s="366"/>
      <c r="Y405" s="366"/>
      <c r="Z405" s="366"/>
      <c r="AA405" s="366"/>
      <c r="AB405" s="366"/>
      <c r="AC405" s="366"/>
      <c r="AD405" s="366"/>
      <c r="AE405" s="366"/>
      <c r="AF405" s="520"/>
    </row>
    <row r="406" spans="1:32" ht="19.5" thickBot="1" x14ac:dyDescent="0.35">
      <c r="A406" s="366"/>
      <c r="B406" s="1417"/>
      <c r="C406" s="961"/>
      <c r="D406" s="962"/>
      <c r="E406" s="961"/>
      <c r="F406" s="961"/>
      <c r="G406" s="526"/>
      <c r="H406" s="526"/>
      <c r="I406" s="526"/>
      <c r="J406" s="526"/>
      <c r="K406" s="526"/>
      <c r="L406" s="526"/>
      <c r="M406" s="526"/>
      <c r="N406" s="526"/>
      <c r="O406" s="526"/>
      <c r="P406" s="526"/>
      <c r="Q406" s="526"/>
      <c r="R406" s="526"/>
      <c r="S406" s="366"/>
      <c r="T406" s="366"/>
      <c r="U406" s="366"/>
      <c r="V406" s="366"/>
      <c r="W406" s="366"/>
      <c r="X406" s="366"/>
      <c r="Y406" s="366"/>
      <c r="Z406" s="366"/>
      <c r="AA406" s="366"/>
      <c r="AB406" s="366"/>
      <c r="AC406" s="366"/>
      <c r="AD406" s="366"/>
      <c r="AE406" s="366"/>
      <c r="AF406" s="520"/>
    </row>
    <row r="407" spans="1:32" ht="19.5" thickBot="1" x14ac:dyDescent="0.35">
      <c r="A407" s="366"/>
      <c r="B407" s="1417"/>
      <c r="C407" s="961"/>
      <c r="D407" s="962"/>
      <c r="E407" s="961"/>
      <c r="F407" s="961"/>
      <c r="G407" s="526"/>
      <c r="H407" s="526"/>
      <c r="I407" s="526"/>
      <c r="J407" s="526"/>
      <c r="K407" s="526"/>
      <c r="L407" s="526"/>
      <c r="M407" s="526"/>
      <c r="N407" s="526"/>
      <c r="O407" s="526"/>
      <c r="P407" s="526"/>
      <c r="Q407" s="526"/>
      <c r="R407" s="526"/>
      <c r="S407" s="366"/>
      <c r="T407" s="366"/>
      <c r="U407" s="366"/>
      <c r="V407" s="366"/>
      <c r="W407" s="366"/>
      <c r="X407" s="366"/>
      <c r="Y407" s="366"/>
      <c r="Z407" s="366"/>
      <c r="AA407" s="366"/>
      <c r="AB407" s="366"/>
      <c r="AC407" s="366"/>
      <c r="AD407" s="366"/>
      <c r="AE407" s="366"/>
      <c r="AF407" s="520"/>
    </row>
    <row r="408" spans="1:32" ht="19.5" thickBot="1" x14ac:dyDescent="0.35">
      <c r="A408" s="366"/>
      <c r="B408" s="1417"/>
      <c r="C408" s="961"/>
      <c r="D408" s="962"/>
      <c r="E408" s="961"/>
      <c r="F408" s="961"/>
      <c r="G408" s="526"/>
      <c r="H408" s="526"/>
      <c r="I408" s="526"/>
      <c r="J408" s="526"/>
      <c r="K408" s="526"/>
      <c r="L408" s="526"/>
      <c r="M408" s="526"/>
      <c r="N408" s="526"/>
      <c r="O408" s="526"/>
      <c r="P408" s="526"/>
      <c r="Q408" s="526"/>
      <c r="R408" s="526"/>
      <c r="S408" s="366"/>
      <c r="T408" s="366"/>
      <c r="U408" s="366"/>
      <c r="V408" s="366"/>
      <c r="W408" s="366"/>
      <c r="X408" s="366"/>
      <c r="Y408" s="366"/>
      <c r="Z408" s="366"/>
      <c r="AA408" s="366"/>
      <c r="AB408" s="366"/>
      <c r="AC408" s="366"/>
      <c r="AD408" s="366"/>
      <c r="AE408" s="366"/>
      <c r="AF408" s="520"/>
    </row>
    <row r="409" spans="1:32" ht="19.5" thickBot="1" x14ac:dyDescent="0.35">
      <c r="A409" s="366"/>
      <c r="B409" s="1417"/>
      <c r="C409" s="961"/>
      <c r="D409" s="962"/>
      <c r="E409" s="961"/>
      <c r="F409" s="961"/>
      <c r="G409" s="526"/>
      <c r="H409" s="526"/>
      <c r="I409" s="526"/>
      <c r="J409" s="526"/>
      <c r="K409" s="526"/>
      <c r="L409" s="526"/>
      <c r="M409" s="526"/>
      <c r="N409" s="526"/>
      <c r="O409" s="526"/>
      <c r="P409" s="526"/>
      <c r="Q409" s="526"/>
      <c r="R409" s="526"/>
      <c r="S409" s="366"/>
      <c r="T409" s="366"/>
      <c r="U409" s="366"/>
      <c r="V409" s="366"/>
      <c r="W409" s="366"/>
      <c r="X409" s="366"/>
      <c r="Y409" s="366"/>
      <c r="Z409" s="366"/>
      <c r="AA409" s="366"/>
      <c r="AB409" s="366"/>
      <c r="AC409" s="366"/>
      <c r="AD409" s="366"/>
      <c r="AE409" s="366"/>
      <c r="AF409" s="520"/>
    </row>
    <row r="410" spans="1:32" ht="19.5" thickBot="1" x14ac:dyDescent="0.35">
      <c r="A410" s="366"/>
      <c r="B410" s="1417"/>
      <c r="C410" s="961"/>
      <c r="D410" s="962"/>
      <c r="E410" s="961"/>
      <c r="F410" s="961"/>
      <c r="G410" s="526"/>
      <c r="H410" s="526"/>
      <c r="I410" s="526"/>
      <c r="J410" s="526"/>
      <c r="K410" s="526"/>
      <c r="L410" s="526"/>
      <c r="M410" s="526"/>
      <c r="N410" s="526"/>
      <c r="O410" s="526"/>
      <c r="P410" s="526"/>
      <c r="Q410" s="526"/>
      <c r="R410" s="526"/>
      <c r="S410" s="366"/>
      <c r="T410" s="366"/>
      <c r="U410" s="366"/>
      <c r="V410" s="366"/>
      <c r="W410" s="366"/>
      <c r="X410" s="366"/>
      <c r="Y410" s="366"/>
      <c r="Z410" s="366"/>
      <c r="AA410" s="366"/>
      <c r="AB410" s="366"/>
      <c r="AC410" s="366"/>
      <c r="AD410" s="366"/>
      <c r="AE410" s="366"/>
      <c r="AF410" s="520"/>
    </row>
    <row r="411" spans="1:32" ht="19.5" thickBot="1" x14ac:dyDescent="0.35">
      <c r="A411" s="366"/>
      <c r="B411" s="1417"/>
      <c r="C411" s="961"/>
      <c r="D411" s="962"/>
      <c r="E411" s="961"/>
      <c r="F411" s="961"/>
      <c r="G411" s="526"/>
      <c r="H411" s="526"/>
      <c r="I411" s="526"/>
      <c r="J411" s="526"/>
      <c r="K411" s="526"/>
      <c r="L411" s="526"/>
      <c r="M411" s="526"/>
      <c r="N411" s="526"/>
      <c r="O411" s="526"/>
      <c r="P411" s="526"/>
      <c r="Q411" s="526"/>
      <c r="R411" s="526"/>
      <c r="S411" s="366"/>
      <c r="T411" s="366"/>
      <c r="U411" s="366"/>
      <c r="V411" s="366"/>
      <c r="W411" s="366"/>
      <c r="X411" s="366"/>
      <c r="Y411" s="366"/>
      <c r="Z411" s="366"/>
      <c r="AA411" s="366"/>
      <c r="AB411" s="366"/>
      <c r="AC411" s="366"/>
      <c r="AD411" s="366"/>
      <c r="AE411" s="366"/>
      <c r="AF411" s="520"/>
    </row>
    <row r="412" spans="1:32" ht="19.5" thickBot="1" x14ac:dyDescent="0.35">
      <c r="A412" s="366"/>
      <c r="B412" s="1417"/>
      <c r="C412" s="961"/>
      <c r="D412" s="962"/>
      <c r="E412" s="961"/>
      <c r="F412" s="961"/>
      <c r="G412" s="526"/>
      <c r="H412" s="526"/>
      <c r="I412" s="526"/>
      <c r="J412" s="526"/>
      <c r="K412" s="526"/>
      <c r="L412" s="526"/>
      <c r="M412" s="526"/>
      <c r="N412" s="526"/>
      <c r="O412" s="526"/>
      <c r="P412" s="526"/>
      <c r="Q412" s="526"/>
      <c r="R412" s="526"/>
      <c r="S412" s="366"/>
      <c r="T412" s="366"/>
      <c r="U412" s="366"/>
      <c r="V412" s="366"/>
      <c r="W412" s="366"/>
      <c r="X412" s="366"/>
      <c r="Y412" s="366"/>
      <c r="Z412" s="366"/>
      <c r="AA412" s="366"/>
      <c r="AB412" s="366"/>
      <c r="AC412" s="366"/>
      <c r="AD412" s="366"/>
      <c r="AE412" s="366"/>
      <c r="AF412" s="520"/>
    </row>
    <row r="413" spans="1:32" ht="19.5" thickBot="1" x14ac:dyDescent="0.35">
      <c r="A413" s="366"/>
      <c r="B413" s="1417"/>
      <c r="C413" s="961"/>
      <c r="D413" s="962"/>
      <c r="E413" s="961"/>
      <c r="F413" s="961"/>
      <c r="G413" s="526"/>
      <c r="H413" s="526"/>
      <c r="I413" s="526"/>
      <c r="J413" s="526"/>
      <c r="K413" s="526"/>
      <c r="L413" s="526"/>
      <c r="M413" s="526"/>
      <c r="N413" s="526"/>
      <c r="O413" s="526"/>
      <c r="P413" s="526"/>
      <c r="Q413" s="526"/>
      <c r="R413" s="526"/>
      <c r="S413" s="366"/>
      <c r="T413" s="366"/>
      <c r="U413" s="366"/>
      <c r="V413" s="366"/>
      <c r="W413" s="366"/>
      <c r="X413" s="366"/>
      <c r="Y413" s="366"/>
      <c r="Z413" s="366"/>
      <c r="AA413" s="366"/>
      <c r="AB413" s="366"/>
      <c r="AC413" s="366"/>
      <c r="AD413" s="366"/>
      <c r="AE413" s="366"/>
      <c r="AF413" s="520"/>
    </row>
    <row r="414" spans="1:32" ht="19.5" thickBot="1" x14ac:dyDescent="0.35">
      <c r="A414" s="366"/>
      <c r="B414" s="1417"/>
      <c r="C414" s="961"/>
      <c r="D414" s="962"/>
      <c r="E414" s="961"/>
      <c r="F414" s="961"/>
      <c r="G414" s="526"/>
      <c r="H414" s="526"/>
      <c r="I414" s="526"/>
      <c r="J414" s="526"/>
      <c r="K414" s="526"/>
      <c r="L414" s="526"/>
      <c r="M414" s="526"/>
      <c r="N414" s="526"/>
      <c r="O414" s="526"/>
      <c r="P414" s="526"/>
      <c r="Q414" s="526"/>
      <c r="R414" s="526"/>
      <c r="S414" s="366"/>
      <c r="T414" s="366"/>
      <c r="U414" s="366"/>
      <c r="V414" s="366"/>
      <c r="W414" s="366"/>
      <c r="X414" s="366"/>
      <c r="Y414" s="366"/>
      <c r="Z414" s="366"/>
      <c r="AA414" s="366"/>
      <c r="AB414" s="366"/>
      <c r="AC414" s="366"/>
      <c r="AD414" s="366"/>
      <c r="AE414" s="366"/>
      <c r="AF414" s="520"/>
    </row>
    <row r="415" spans="1:32" ht="19.5" thickBot="1" x14ac:dyDescent="0.35">
      <c r="A415" s="366"/>
      <c r="B415" s="1417"/>
      <c r="C415" s="961"/>
      <c r="D415" s="962"/>
      <c r="E415" s="961"/>
      <c r="F415" s="961"/>
      <c r="G415" s="526"/>
      <c r="H415" s="526"/>
      <c r="I415" s="526"/>
      <c r="J415" s="526"/>
      <c r="K415" s="526"/>
      <c r="L415" s="526"/>
      <c r="M415" s="526"/>
      <c r="N415" s="526"/>
      <c r="O415" s="526"/>
      <c r="P415" s="526"/>
      <c r="Q415" s="526"/>
      <c r="R415" s="526"/>
      <c r="S415" s="366"/>
      <c r="T415" s="366"/>
      <c r="U415" s="366"/>
      <c r="V415" s="366"/>
      <c r="W415" s="366"/>
      <c r="X415" s="366"/>
      <c r="Y415" s="366"/>
      <c r="Z415" s="366"/>
      <c r="AA415" s="366"/>
      <c r="AB415" s="366"/>
      <c r="AC415" s="366"/>
      <c r="AD415" s="366"/>
      <c r="AE415" s="366"/>
      <c r="AF415" s="520"/>
    </row>
    <row r="416" spans="1:32" ht="19.5" thickBot="1" x14ac:dyDescent="0.35">
      <c r="A416" s="366"/>
      <c r="B416" s="1417"/>
      <c r="C416" s="961"/>
      <c r="D416" s="962"/>
      <c r="E416" s="961"/>
      <c r="F416" s="961"/>
      <c r="G416" s="526"/>
      <c r="H416" s="526"/>
      <c r="I416" s="526"/>
      <c r="J416" s="526"/>
      <c r="K416" s="526"/>
      <c r="L416" s="526"/>
      <c r="M416" s="526"/>
      <c r="N416" s="526"/>
      <c r="O416" s="526"/>
      <c r="P416" s="526"/>
      <c r="Q416" s="526"/>
      <c r="R416" s="526"/>
      <c r="S416" s="366"/>
      <c r="T416" s="366"/>
      <c r="U416" s="366"/>
      <c r="V416" s="366"/>
      <c r="W416" s="366"/>
      <c r="X416" s="366"/>
      <c r="Y416" s="366"/>
      <c r="Z416" s="366"/>
      <c r="AA416" s="366"/>
      <c r="AB416" s="366"/>
      <c r="AC416" s="366"/>
      <c r="AD416" s="366"/>
      <c r="AE416" s="366"/>
      <c r="AF416" s="520"/>
    </row>
    <row r="417" spans="1:32" ht="19.5" thickBot="1" x14ac:dyDescent="0.35">
      <c r="A417" s="366"/>
      <c r="B417" s="1417"/>
      <c r="C417" s="961"/>
      <c r="D417" s="962"/>
      <c r="E417" s="961"/>
      <c r="F417" s="961"/>
      <c r="G417" s="526"/>
      <c r="H417" s="526"/>
      <c r="I417" s="526"/>
      <c r="J417" s="526"/>
      <c r="K417" s="526"/>
      <c r="L417" s="526"/>
      <c r="M417" s="526"/>
      <c r="N417" s="526"/>
      <c r="O417" s="526"/>
      <c r="P417" s="526"/>
      <c r="Q417" s="526"/>
      <c r="R417" s="526"/>
      <c r="S417" s="366"/>
      <c r="T417" s="366"/>
      <c r="U417" s="366"/>
      <c r="V417" s="366"/>
      <c r="W417" s="366"/>
      <c r="X417" s="366"/>
      <c r="Y417" s="366"/>
      <c r="Z417" s="366"/>
      <c r="AA417" s="366"/>
      <c r="AB417" s="366"/>
      <c r="AC417" s="366"/>
      <c r="AD417" s="366"/>
      <c r="AE417" s="366"/>
      <c r="AF417" s="520"/>
    </row>
    <row r="418" spans="1:32" ht="19.5" thickBot="1" x14ac:dyDescent="0.35">
      <c r="A418" s="366"/>
      <c r="B418" s="1417"/>
      <c r="C418" s="961"/>
      <c r="D418" s="962"/>
      <c r="E418" s="961"/>
      <c r="F418" s="961"/>
      <c r="G418" s="526"/>
      <c r="H418" s="526"/>
      <c r="I418" s="526"/>
      <c r="J418" s="526"/>
      <c r="K418" s="526"/>
      <c r="L418" s="526"/>
      <c r="M418" s="526"/>
      <c r="N418" s="526"/>
      <c r="O418" s="526"/>
      <c r="P418" s="526"/>
      <c r="Q418" s="526"/>
      <c r="R418" s="526"/>
      <c r="S418" s="366"/>
      <c r="T418" s="366"/>
      <c r="U418" s="366"/>
      <c r="V418" s="366"/>
      <c r="W418" s="366"/>
      <c r="X418" s="366"/>
      <c r="Y418" s="366"/>
      <c r="Z418" s="366"/>
      <c r="AA418" s="366"/>
      <c r="AB418" s="366"/>
      <c r="AC418" s="366"/>
      <c r="AD418" s="366"/>
      <c r="AE418" s="366"/>
      <c r="AF418" s="520"/>
    </row>
    <row r="419" spans="1:32" ht="19.5" thickBot="1" x14ac:dyDescent="0.35">
      <c r="A419" s="366"/>
      <c r="B419" s="1417"/>
      <c r="C419" s="961"/>
      <c r="D419" s="962"/>
      <c r="E419" s="961"/>
      <c r="F419" s="961"/>
      <c r="G419" s="526"/>
      <c r="H419" s="526"/>
      <c r="I419" s="526"/>
      <c r="J419" s="526"/>
      <c r="K419" s="526"/>
      <c r="L419" s="526"/>
      <c r="M419" s="526"/>
      <c r="N419" s="526"/>
      <c r="O419" s="526"/>
      <c r="P419" s="526"/>
      <c r="Q419" s="526"/>
      <c r="R419" s="526"/>
      <c r="S419" s="366"/>
      <c r="T419" s="366"/>
      <c r="U419" s="366"/>
      <c r="V419" s="366"/>
      <c r="W419" s="366"/>
      <c r="X419" s="366"/>
      <c r="Y419" s="366"/>
      <c r="Z419" s="366"/>
      <c r="AA419" s="366"/>
      <c r="AB419" s="366"/>
      <c r="AC419" s="366"/>
      <c r="AD419" s="366"/>
      <c r="AE419" s="366"/>
      <c r="AF419" s="520"/>
    </row>
    <row r="420" spans="1:32" ht="61.5" thickBot="1" x14ac:dyDescent="0.35">
      <c r="A420" s="366"/>
      <c r="B420" s="684" t="s">
        <v>1</v>
      </c>
      <c r="C420" s="684" t="s">
        <v>34</v>
      </c>
      <c r="D420" s="684" t="s">
        <v>94</v>
      </c>
      <c r="E420" s="684" t="s">
        <v>132</v>
      </c>
      <c r="F420" s="684" t="s">
        <v>90</v>
      </c>
      <c r="G420" s="526"/>
      <c r="H420" s="526"/>
      <c r="I420" s="526"/>
      <c r="J420" s="526"/>
      <c r="K420" s="526"/>
      <c r="L420" s="526"/>
      <c r="M420" s="526"/>
      <c r="N420" s="526"/>
      <c r="O420" s="526"/>
      <c r="P420" s="526"/>
      <c r="Q420" s="526"/>
      <c r="R420" s="526"/>
      <c r="S420" s="366"/>
      <c r="T420" s="366"/>
      <c r="U420" s="366"/>
      <c r="V420" s="366"/>
      <c r="W420" s="366"/>
      <c r="X420" s="366"/>
      <c r="Y420" s="366"/>
      <c r="Z420" s="366"/>
      <c r="AA420" s="366"/>
      <c r="AB420" s="366"/>
      <c r="AC420" s="366"/>
      <c r="AD420" s="366"/>
      <c r="AE420" s="366"/>
      <c r="AF420" s="520"/>
    </row>
    <row r="421" spans="1:32" ht="19.5" thickBot="1" x14ac:dyDescent="0.35">
      <c r="A421" s="366"/>
      <c r="B421" s="1417"/>
      <c r="C421" s="961"/>
      <c r="D421" s="962"/>
      <c r="E421" s="961"/>
      <c r="F421" s="961"/>
      <c r="G421" s="526"/>
      <c r="H421" s="526"/>
      <c r="I421" s="526"/>
      <c r="J421" s="526"/>
      <c r="K421" s="526"/>
      <c r="L421" s="526"/>
      <c r="M421" s="526"/>
      <c r="N421" s="526"/>
      <c r="O421" s="526"/>
      <c r="P421" s="526"/>
      <c r="Q421" s="526"/>
      <c r="R421" s="526"/>
      <c r="S421" s="366"/>
      <c r="T421" s="366"/>
      <c r="U421" s="366"/>
      <c r="V421" s="366"/>
      <c r="W421" s="366"/>
      <c r="X421" s="366"/>
      <c r="Y421" s="366"/>
      <c r="Z421" s="366"/>
      <c r="AA421" s="366"/>
      <c r="AB421" s="366"/>
      <c r="AC421" s="366"/>
      <c r="AD421" s="366"/>
      <c r="AE421" s="366"/>
      <c r="AF421" s="520"/>
    </row>
    <row r="422" spans="1:32" ht="19.5" thickBot="1" x14ac:dyDescent="0.35">
      <c r="A422" s="366"/>
      <c r="B422" s="1417"/>
      <c r="C422" s="961"/>
      <c r="D422" s="962"/>
      <c r="E422" s="961"/>
      <c r="F422" s="961"/>
      <c r="G422" s="526"/>
      <c r="H422" s="526"/>
      <c r="I422" s="526"/>
      <c r="J422" s="526"/>
      <c r="K422" s="526"/>
      <c r="L422" s="526"/>
      <c r="M422" s="526"/>
      <c r="N422" s="526"/>
      <c r="O422" s="526"/>
      <c r="P422" s="526"/>
      <c r="Q422" s="526"/>
      <c r="R422" s="526"/>
      <c r="S422" s="366"/>
      <c r="T422" s="366"/>
      <c r="U422" s="366"/>
      <c r="V422" s="366"/>
      <c r="W422" s="366"/>
      <c r="X422" s="366"/>
      <c r="Y422" s="366"/>
      <c r="Z422" s="366"/>
      <c r="AA422" s="366"/>
      <c r="AB422" s="366"/>
      <c r="AC422" s="366"/>
      <c r="AD422" s="366"/>
      <c r="AE422" s="366"/>
      <c r="AF422" s="520"/>
    </row>
    <row r="423" spans="1:32" ht="19.5" thickBot="1" x14ac:dyDescent="0.35">
      <c r="A423" s="366"/>
      <c r="B423" s="1417"/>
      <c r="C423" s="961"/>
      <c r="D423" s="962"/>
      <c r="E423" s="961"/>
      <c r="F423" s="961"/>
      <c r="G423" s="526"/>
      <c r="H423" s="526"/>
      <c r="I423" s="526"/>
      <c r="J423" s="526"/>
      <c r="K423" s="526"/>
      <c r="L423" s="526"/>
      <c r="M423" s="526"/>
      <c r="N423" s="526"/>
      <c r="O423" s="526"/>
      <c r="P423" s="526"/>
      <c r="Q423" s="526"/>
      <c r="R423" s="526"/>
      <c r="S423" s="366"/>
      <c r="T423" s="366"/>
      <c r="U423" s="366"/>
      <c r="V423" s="366"/>
      <c r="W423" s="366"/>
      <c r="X423" s="366"/>
      <c r="Y423" s="366"/>
      <c r="Z423" s="366"/>
      <c r="AA423" s="366"/>
      <c r="AB423" s="366"/>
      <c r="AC423" s="366"/>
      <c r="AD423" s="366"/>
      <c r="AE423" s="366"/>
      <c r="AF423" s="520"/>
    </row>
    <row r="424" spans="1:32" ht="19.5" thickBot="1" x14ac:dyDescent="0.35">
      <c r="A424" s="366"/>
      <c r="B424" s="1417"/>
      <c r="C424" s="961"/>
      <c r="D424" s="962"/>
      <c r="E424" s="961"/>
      <c r="F424" s="961"/>
      <c r="G424" s="526"/>
      <c r="H424" s="526"/>
      <c r="I424" s="526"/>
      <c r="J424" s="526"/>
      <c r="K424" s="526"/>
      <c r="L424" s="526"/>
      <c r="M424" s="526"/>
      <c r="N424" s="526"/>
      <c r="O424" s="526"/>
      <c r="P424" s="526"/>
      <c r="Q424" s="526"/>
      <c r="R424" s="526"/>
      <c r="S424" s="366"/>
      <c r="T424" s="366"/>
      <c r="U424" s="366"/>
      <c r="V424" s="366"/>
      <c r="W424" s="366"/>
      <c r="X424" s="366"/>
      <c r="Y424" s="366"/>
      <c r="Z424" s="366"/>
      <c r="AA424" s="366"/>
      <c r="AB424" s="366"/>
      <c r="AC424" s="366"/>
      <c r="AD424" s="366"/>
      <c r="AE424" s="366"/>
      <c r="AF424" s="520"/>
    </row>
    <row r="425" spans="1:32" ht="19.5" thickBot="1" x14ac:dyDescent="0.35">
      <c r="A425" s="366"/>
      <c r="B425" s="1417"/>
      <c r="C425" s="961"/>
      <c r="D425" s="962"/>
      <c r="E425" s="961"/>
      <c r="F425" s="961"/>
      <c r="G425" s="526"/>
      <c r="H425" s="526"/>
      <c r="I425" s="526"/>
      <c r="J425" s="526"/>
      <c r="K425" s="526"/>
      <c r="L425" s="526"/>
      <c r="M425" s="526"/>
      <c r="N425" s="526"/>
      <c r="O425" s="526"/>
      <c r="P425" s="526"/>
      <c r="Q425" s="526"/>
      <c r="R425" s="526"/>
      <c r="S425" s="366"/>
      <c r="T425" s="366"/>
      <c r="U425" s="366"/>
      <c r="V425" s="366"/>
      <c r="W425" s="366"/>
      <c r="X425" s="366"/>
      <c r="Y425" s="366"/>
      <c r="Z425" s="366"/>
      <c r="AA425" s="366"/>
      <c r="AB425" s="366"/>
      <c r="AC425" s="366"/>
      <c r="AD425" s="366"/>
      <c r="AE425" s="366"/>
      <c r="AF425" s="520"/>
    </row>
    <row r="426" spans="1:32" ht="19.5" thickBot="1" x14ac:dyDescent="0.35">
      <c r="A426" s="366"/>
      <c r="B426" s="1417"/>
      <c r="C426" s="961"/>
      <c r="D426" s="962"/>
      <c r="E426" s="961"/>
      <c r="F426" s="961"/>
      <c r="G426" s="526"/>
      <c r="H426" s="526"/>
      <c r="I426" s="526"/>
      <c r="J426" s="526"/>
      <c r="K426" s="526"/>
      <c r="L426" s="526"/>
      <c r="M426" s="526"/>
      <c r="N426" s="526"/>
      <c r="O426" s="526"/>
      <c r="P426" s="526"/>
      <c r="Q426" s="526"/>
      <c r="R426" s="526"/>
      <c r="S426" s="366"/>
      <c r="T426" s="366"/>
      <c r="U426" s="366"/>
      <c r="V426" s="366"/>
      <c r="W426" s="366"/>
      <c r="X426" s="366"/>
      <c r="Y426" s="366"/>
      <c r="Z426" s="366"/>
      <c r="AA426" s="366"/>
      <c r="AB426" s="366"/>
      <c r="AC426" s="366"/>
      <c r="AD426" s="366"/>
      <c r="AE426" s="366"/>
      <c r="AF426" s="520"/>
    </row>
    <row r="427" spans="1:32" ht="19.5" thickBot="1" x14ac:dyDescent="0.35">
      <c r="A427" s="366"/>
      <c r="B427" s="1417"/>
      <c r="C427" s="961"/>
      <c r="D427" s="962"/>
      <c r="E427" s="961"/>
      <c r="F427" s="961"/>
      <c r="G427" s="526"/>
      <c r="H427" s="526"/>
      <c r="I427" s="526"/>
      <c r="J427" s="526"/>
      <c r="K427" s="526"/>
      <c r="L427" s="526"/>
      <c r="M427" s="526"/>
      <c r="N427" s="526"/>
      <c r="O427" s="526"/>
      <c r="P427" s="526"/>
      <c r="Q427" s="526"/>
      <c r="R427" s="526"/>
      <c r="S427" s="366"/>
      <c r="T427" s="366"/>
      <c r="U427" s="366"/>
      <c r="V427" s="366"/>
      <c r="W427" s="366"/>
      <c r="X427" s="366"/>
      <c r="Y427" s="366"/>
      <c r="Z427" s="366"/>
      <c r="AA427" s="366"/>
      <c r="AB427" s="366"/>
      <c r="AC427" s="366"/>
      <c r="AD427" s="366"/>
      <c r="AE427" s="366"/>
      <c r="AF427" s="520"/>
    </row>
    <row r="428" spans="1:32" ht="19.5" thickBot="1" x14ac:dyDescent="0.35">
      <c r="A428" s="366"/>
      <c r="B428" s="1417"/>
      <c r="C428" s="961"/>
      <c r="D428" s="962"/>
      <c r="E428" s="961"/>
      <c r="F428" s="961"/>
      <c r="G428" s="526"/>
      <c r="H428" s="526"/>
      <c r="I428" s="526"/>
      <c r="J428" s="526"/>
      <c r="K428" s="526"/>
      <c r="L428" s="526"/>
      <c r="M428" s="526"/>
      <c r="N428" s="526"/>
      <c r="O428" s="526"/>
      <c r="P428" s="526"/>
      <c r="Q428" s="526"/>
      <c r="R428" s="526"/>
      <c r="S428" s="366"/>
      <c r="T428" s="366"/>
      <c r="U428" s="366"/>
      <c r="V428" s="366"/>
      <c r="W428" s="366"/>
      <c r="X428" s="366"/>
      <c r="Y428" s="366"/>
      <c r="Z428" s="366"/>
      <c r="AA428" s="366"/>
      <c r="AB428" s="366"/>
      <c r="AC428" s="366"/>
      <c r="AD428" s="366"/>
      <c r="AE428" s="366"/>
      <c r="AF428" s="520"/>
    </row>
    <row r="429" spans="1:32" ht="19.5" thickBot="1" x14ac:dyDescent="0.35">
      <c r="A429" s="366"/>
      <c r="B429" s="1417"/>
      <c r="C429" s="961"/>
      <c r="D429" s="962"/>
      <c r="E429" s="961"/>
      <c r="F429" s="961"/>
      <c r="G429" s="526"/>
      <c r="H429" s="526"/>
      <c r="I429" s="526"/>
      <c r="J429" s="526"/>
      <c r="K429" s="526"/>
      <c r="L429" s="526"/>
      <c r="M429" s="526"/>
      <c r="N429" s="526"/>
      <c r="O429" s="526"/>
      <c r="P429" s="526"/>
      <c r="Q429" s="526"/>
      <c r="R429" s="526"/>
      <c r="S429" s="366"/>
      <c r="T429" s="366"/>
      <c r="U429" s="366"/>
      <c r="V429" s="366"/>
      <c r="W429" s="366"/>
      <c r="X429" s="366"/>
      <c r="Y429" s="366"/>
      <c r="Z429" s="366"/>
      <c r="AA429" s="366"/>
      <c r="AB429" s="366"/>
      <c r="AC429" s="366"/>
      <c r="AD429" s="366"/>
      <c r="AE429" s="366"/>
      <c r="AF429" s="520"/>
    </row>
    <row r="430" spans="1:32" ht="19.5" thickBot="1" x14ac:dyDescent="0.35">
      <c r="A430" s="366"/>
      <c r="B430" s="1417"/>
      <c r="C430" s="961"/>
      <c r="D430" s="962"/>
      <c r="E430" s="961"/>
      <c r="F430" s="961"/>
      <c r="G430" s="526"/>
      <c r="H430" s="526"/>
      <c r="I430" s="526"/>
      <c r="J430" s="526"/>
      <c r="K430" s="526"/>
      <c r="L430" s="526"/>
      <c r="M430" s="526"/>
      <c r="N430" s="526"/>
      <c r="O430" s="526"/>
      <c r="P430" s="526"/>
      <c r="Q430" s="526"/>
      <c r="R430" s="526"/>
      <c r="S430" s="366"/>
      <c r="T430" s="366"/>
      <c r="U430" s="366"/>
      <c r="V430" s="366"/>
      <c r="W430" s="366"/>
      <c r="X430" s="366"/>
      <c r="Y430" s="366"/>
      <c r="Z430" s="366"/>
      <c r="AA430" s="366"/>
      <c r="AB430" s="366"/>
      <c r="AC430" s="366"/>
      <c r="AD430" s="366"/>
      <c r="AE430" s="366"/>
      <c r="AF430" s="520"/>
    </row>
    <row r="431" spans="1:32" ht="19.5" thickBot="1" x14ac:dyDescent="0.35">
      <c r="A431" s="366"/>
      <c r="B431" s="1417"/>
      <c r="C431" s="961"/>
      <c r="D431" s="962"/>
      <c r="E431" s="961"/>
      <c r="F431" s="961"/>
      <c r="G431" s="526"/>
      <c r="H431" s="526"/>
      <c r="I431" s="526"/>
      <c r="J431" s="526"/>
      <c r="K431" s="526"/>
      <c r="L431" s="526"/>
      <c r="M431" s="526"/>
      <c r="N431" s="526"/>
      <c r="O431" s="526"/>
      <c r="P431" s="526"/>
      <c r="Q431" s="526"/>
      <c r="R431" s="526"/>
      <c r="S431" s="366"/>
      <c r="T431" s="366"/>
      <c r="U431" s="366"/>
      <c r="V431" s="366"/>
      <c r="W431" s="366"/>
      <c r="X431" s="366"/>
      <c r="Y431" s="366"/>
      <c r="Z431" s="366"/>
      <c r="AA431" s="366"/>
      <c r="AB431" s="366"/>
      <c r="AC431" s="366"/>
      <c r="AD431" s="366"/>
      <c r="AE431" s="366"/>
      <c r="AF431" s="520"/>
    </row>
    <row r="432" spans="1:32" ht="19.5" thickBot="1" x14ac:dyDescent="0.35">
      <c r="A432" s="366"/>
      <c r="B432" s="1417"/>
      <c r="C432" s="961"/>
      <c r="D432" s="962"/>
      <c r="E432" s="961"/>
      <c r="F432" s="961"/>
      <c r="G432" s="526"/>
      <c r="H432" s="526"/>
      <c r="I432" s="526"/>
      <c r="J432" s="526"/>
      <c r="K432" s="526"/>
      <c r="L432" s="526"/>
      <c r="M432" s="526"/>
      <c r="N432" s="526"/>
      <c r="O432" s="526"/>
      <c r="P432" s="526"/>
      <c r="Q432" s="526"/>
      <c r="R432" s="526"/>
      <c r="S432" s="366"/>
      <c r="T432" s="366"/>
      <c r="U432" s="366"/>
      <c r="V432" s="366"/>
      <c r="W432" s="366"/>
      <c r="X432" s="366"/>
      <c r="Y432" s="366"/>
      <c r="Z432" s="366"/>
      <c r="AA432" s="366"/>
      <c r="AB432" s="366"/>
      <c r="AC432" s="366"/>
      <c r="AD432" s="366"/>
      <c r="AE432" s="366"/>
      <c r="AF432" s="520"/>
    </row>
    <row r="433" spans="1:32" ht="19.5" thickBot="1" x14ac:dyDescent="0.35">
      <c r="A433" s="366"/>
      <c r="B433" s="1417"/>
      <c r="C433" s="961"/>
      <c r="D433" s="962"/>
      <c r="E433" s="961"/>
      <c r="F433" s="961"/>
      <c r="G433" s="526"/>
      <c r="H433" s="526"/>
      <c r="I433" s="526"/>
      <c r="J433" s="526"/>
      <c r="K433" s="526"/>
      <c r="L433" s="526"/>
      <c r="M433" s="526"/>
      <c r="N433" s="526"/>
      <c r="O433" s="526"/>
      <c r="P433" s="526"/>
      <c r="Q433" s="526"/>
      <c r="R433" s="526"/>
      <c r="S433" s="366"/>
      <c r="T433" s="366"/>
      <c r="U433" s="366"/>
      <c r="V433" s="366"/>
      <c r="W433" s="366"/>
      <c r="X433" s="366"/>
      <c r="Y433" s="366"/>
      <c r="Z433" s="366"/>
      <c r="AA433" s="366"/>
      <c r="AB433" s="366"/>
      <c r="AC433" s="366"/>
      <c r="AD433" s="366"/>
      <c r="AE433" s="366"/>
      <c r="AF433" s="520"/>
    </row>
    <row r="434" spans="1:32" ht="19.5" thickBot="1" x14ac:dyDescent="0.35">
      <c r="A434" s="366"/>
      <c r="B434" s="1417"/>
      <c r="C434" s="961"/>
      <c r="D434" s="962"/>
      <c r="E434" s="961"/>
      <c r="F434" s="961"/>
      <c r="G434" s="526"/>
      <c r="H434" s="526"/>
      <c r="I434" s="526"/>
      <c r="J434" s="526"/>
      <c r="K434" s="526"/>
      <c r="L434" s="526"/>
      <c r="M434" s="526"/>
      <c r="N434" s="526"/>
      <c r="O434" s="526"/>
      <c r="P434" s="526"/>
      <c r="Q434" s="526"/>
      <c r="R434" s="526"/>
      <c r="S434" s="366"/>
      <c r="T434" s="366"/>
      <c r="U434" s="366"/>
      <c r="V434" s="366"/>
      <c r="W434" s="366"/>
      <c r="X434" s="366"/>
      <c r="Y434" s="366"/>
      <c r="Z434" s="366"/>
      <c r="AA434" s="366"/>
      <c r="AB434" s="366"/>
      <c r="AC434" s="366"/>
      <c r="AD434" s="366"/>
      <c r="AE434" s="366"/>
      <c r="AF434" s="520"/>
    </row>
    <row r="435" spans="1:32" ht="19.5" thickBot="1" x14ac:dyDescent="0.35">
      <c r="A435" s="366"/>
      <c r="B435" s="1417"/>
      <c r="C435" s="961"/>
      <c r="D435" s="962"/>
      <c r="E435" s="961"/>
      <c r="F435" s="961"/>
      <c r="G435" s="526"/>
      <c r="H435" s="526"/>
      <c r="I435" s="526"/>
      <c r="J435" s="526"/>
      <c r="K435" s="526"/>
      <c r="L435" s="526"/>
      <c r="M435" s="526"/>
      <c r="N435" s="526"/>
      <c r="O435" s="526"/>
      <c r="P435" s="526"/>
      <c r="Q435" s="526"/>
      <c r="R435" s="526"/>
      <c r="S435" s="366"/>
      <c r="T435" s="366"/>
      <c r="U435" s="366"/>
      <c r="V435" s="366"/>
      <c r="W435" s="366"/>
      <c r="X435" s="366"/>
      <c r="Y435" s="366"/>
      <c r="Z435" s="366"/>
      <c r="AA435" s="366"/>
      <c r="AB435" s="366"/>
      <c r="AC435" s="366"/>
      <c r="AD435" s="366"/>
      <c r="AE435" s="366"/>
      <c r="AF435" s="520"/>
    </row>
    <row r="436" spans="1:32" ht="19.5" thickBot="1" x14ac:dyDescent="0.35">
      <c r="A436" s="366"/>
      <c r="B436" s="1417"/>
      <c r="C436" s="961"/>
      <c r="D436" s="962"/>
      <c r="E436" s="961"/>
      <c r="F436" s="961"/>
      <c r="G436" s="526"/>
      <c r="H436" s="526"/>
      <c r="I436" s="526"/>
      <c r="J436" s="526"/>
      <c r="K436" s="526"/>
      <c r="L436" s="526"/>
      <c r="M436" s="526"/>
      <c r="N436" s="526"/>
      <c r="O436" s="526"/>
      <c r="P436" s="526"/>
      <c r="Q436" s="526"/>
      <c r="R436" s="526"/>
      <c r="S436" s="366"/>
      <c r="T436" s="366"/>
      <c r="U436" s="366"/>
      <c r="V436" s="366"/>
      <c r="W436" s="366"/>
      <c r="X436" s="366"/>
      <c r="Y436" s="366"/>
      <c r="Z436" s="366"/>
      <c r="AA436" s="366"/>
      <c r="AB436" s="366"/>
      <c r="AC436" s="366"/>
      <c r="AD436" s="366"/>
      <c r="AE436" s="366"/>
      <c r="AF436" s="520"/>
    </row>
    <row r="437" spans="1:32" ht="19.5" thickBot="1" x14ac:dyDescent="0.35">
      <c r="A437" s="366"/>
      <c r="B437" s="1417"/>
      <c r="C437" s="961"/>
      <c r="D437" s="962"/>
      <c r="E437" s="961"/>
      <c r="F437" s="961"/>
      <c r="G437" s="526"/>
      <c r="H437" s="526"/>
      <c r="I437" s="526"/>
      <c r="J437" s="526"/>
      <c r="K437" s="526"/>
      <c r="L437" s="526"/>
      <c r="M437" s="526"/>
      <c r="N437" s="526"/>
      <c r="O437" s="526"/>
      <c r="P437" s="526"/>
      <c r="Q437" s="526"/>
      <c r="R437" s="526"/>
      <c r="S437" s="366"/>
      <c r="T437" s="366"/>
      <c r="U437" s="366"/>
      <c r="V437" s="366"/>
      <c r="W437" s="366"/>
      <c r="X437" s="366"/>
      <c r="Y437" s="366"/>
      <c r="Z437" s="366"/>
      <c r="AA437" s="366"/>
      <c r="AB437" s="366"/>
      <c r="AC437" s="366"/>
      <c r="AD437" s="366"/>
      <c r="AE437" s="366"/>
      <c r="AF437" s="520"/>
    </row>
    <row r="438" spans="1:32" ht="19.5" thickBot="1" x14ac:dyDescent="0.35">
      <c r="A438" s="366"/>
      <c r="B438" s="1417"/>
      <c r="C438" s="961"/>
      <c r="D438" s="962"/>
      <c r="E438" s="961"/>
      <c r="F438" s="961"/>
      <c r="G438" s="526"/>
      <c r="H438" s="526"/>
      <c r="I438" s="526"/>
      <c r="J438" s="526"/>
      <c r="K438" s="526"/>
      <c r="L438" s="526"/>
      <c r="M438" s="526"/>
      <c r="N438" s="526"/>
      <c r="O438" s="526"/>
      <c r="P438" s="526"/>
      <c r="Q438" s="526"/>
      <c r="R438" s="526"/>
      <c r="S438" s="366"/>
      <c r="T438" s="366"/>
      <c r="U438" s="366"/>
      <c r="V438" s="366"/>
      <c r="W438" s="366"/>
      <c r="X438" s="366"/>
      <c r="Y438" s="366"/>
      <c r="Z438" s="366"/>
      <c r="AA438" s="366"/>
      <c r="AB438" s="366"/>
      <c r="AC438" s="366"/>
      <c r="AD438" s="366"/>
      <c r="AE438" s="366"/>
      <c r="AF438" s="520"/>
    </row>
    <row r="439" spans="1:32" ht="19.5" thickBot="1" x14ac:dyDescent="0.35">
      <c r="A439" s="366"/>
      <c r="B439" s="1417"/>
      <c r="C439" s="961"/>
      <c r="D439" s="962"/>
      <c r="E439" s="961"/>
      <c r="F439" s="961"/>
      <c r="G439" s="526"/>
      <c r="H439" s="526"/>
      <c r="I439" s="526"/>
      <c r="J439" s="526"/>
      <c r="K439" s="526"/>
      <c r="L439" s="526"/>
      <c r="M439" s="526"/>
      <c r="N439" s="526"/>
      <c r="O439" s="526"/>
      <c r="P439" s="526"/>
      <c r="Q439" s="526"/>
      <c r="R439" s="526"/>
      <c r="S439" s="366"/>
      <c r="T439" s="366"/>
      <c r="U439" s="366"/>
      <c r="V439" s="366"/>
      <c r="W439" s="366"/>
      <c r="X439" s="366"/>
      <c r="Y439" s="366"/>
      <c r="Z439" s="366"/>
      <c r="AA439" s="366"/>
      <c r="AB439" s="366"/>
      <c r="AC439" s="366"/>
      <c r="AD439" s="366"/>
      <c r="AE439" s="366"/>
      <c r="AF439" s="520"/>
    </row>
    <row r="440" spans="1:32" ht="19.5" thickBot="1" x14ac:dyDescent="0.35">
      <c r="A440" s="366"/>
      <c r="B440" s="1417"/>
      <c r="C440" s="961"/>
      <c r="D440" s="962"/>
      <c r="E440" s="961"/>
      <c r="F440" s="961"/>
      <c r="G440" s="526"/>
      <c r="H440" s="526"/>
      <c r="I440" s="526"/>
      <c r="J440" s="526"/>
      <c r="K440" s="526"/>
      <c r="L440" s="526"/>
      <c r="M440" s="526"/>
      <c r="N440" s="526"/>
      <c r="O440" s="526"/>
      <c r="P440" s="526"/>
      <c r="Q440" s="526"/>
      <c r="R440" s="526"/>
      <c r="S440" s="366"/>
      <c r="T440" s="366"/>
      <c r="U440" s="366"/>
      <c r="V440" s="366"/>
      <c r="W440" s="366"/>
      <c r="X440" s="366"/>
      <c r="Y440" s="366"/>
      <c r="Z440" s="366"/>
      <c r="AA440" s="366"/>
      <c r="AB440" s="366"/>
      <c r="AC440" s="366"/>
      <c r="AD440" s="366"/>
      <c r="AE440" s="366"/>
      <c r="AF440" s="520"/>
    </row>
    <row r="441" spans="1:32" ht="19.5" thickBot="1" x14ac:dyDescent="0.35">
      <c r="A441" s="366"/>
      <c r="B441" s="1417"/>
      <c r="C441" s="961"/>
      <c r="D441" s="962"/>
      <c r="E441" s="961"/>
      <c r="F441" s="961"/>
      <c r="G441" s="526"/>
      <c r="H441" s="526"/>
      <c r="I441" s="526"/>
      <c r="J441" s="526"/>
      <c r="K441" s="526"/>
      <c r="L441" s="526"/>
      <c r="M441" s="526"/>
      <c r="N441" s="526"/>
      <c r="O441" s="526"/>
      <c r="P441" s="526"/>
      <c r="Q441" s="526"/>
      <c r="R441" s="526"/>
      <c r="S441" s="366"/>
      <c r="T441" s="366"/>
      <c r="U441" s="366"/>
      <c r="V441" s="366"/>
      <c r="W441" s="366"/>
      <c r="X441" s="366"/>
      <c r="Y441" s="366"/>
      <c r="Z441" s="366"/>
      <c r="AA441" s="366"/>
      <c r="AB441" s="366"/>
      <c r="AC441" s="366"/>
      <c r="AD441" s="366"/>
      <c r="AE441" s="366"/>
      <c r="AF441" s="520"/>
    </row>
    <row r="442" spans="1:32" ht="19.5" thickBot="1" x14ac:dyDescent="0.35">
      <c r="A442" s="366"/>
      <c r="B442" s="366"/>
      <c r="C442" s="366"/>
      <c r="D442" s="366"/>
      <c r="E442" s="366"/>
      <c r="F442" s="366"/>
      <c r="G442" s="526"/>
      <c r="H442" s="526"/>
      <c r="I442" s="526"/>
      <c r="J442" s="526"/>
      <c r="K442" s="526"/>
      <c r="L442" s="526"/>
      <c r="M442" s="526"/>
      <c r="N442" s="526"/>
      <c r="O442" s="526"/>
      <c r="P442" s="526"/>
      <c r="Q442" s="526"/>
      <c r="R442" s="526"/>
      <c r="S442" s="366"/>
      <c r="T442" s="366"/>
      <c r="U442" s="366"/>
      <c r="V442" s="366"/>
      <c r="W442" s="366"/>
      <c r="X442" s="366"/>
      <c r="Y442" s="366"/>
      <c r="Z442" s="366"/>
      <c r="AA442" s="366"/>
      <c r="AB442" s="366"/>
      <c r="AC442" s="366"/>
      <c r="AD442" s="366"/>
      <c r="AE442" s="366"/>
      <c r="AF442" s="520"/>
    </row>
    <row r="443" spans="1:32" ht="24" customHeight="1" thickBot="1" x14ac:dyDescent="0.35">
      <c r="A443" s="366"/>
      <c r="B443" s="528" t="s">
        <v>91</v>
      </c>
      <c r="C443" s="1905"/>
      <c r="D443" s="1906"/>
      <c r="E443" s="1906"/>
      <c r="F443" s="1906"/>
      <c r="G443" s="1906"/>
      <c r="H443" s="1906"/>
      <c r="I443" s="1906"/>
      <c r="J443" s="1906"/>
      <c r="K443" s="1906"/>
      <c r="L443" s="1906"/>
      <c r="M443" s="1906"/>
      <c r="N443" s="1906"/>
      <c r="O443" s="1906"/>
      <c r="P443" s="1906"/>
      <c r="Q443" s="1906"/>
      <c r="R443" s="1906"/>
      <c r="S443" s="1906"/>
      <c r="T443" s="1906"/>
      <c r="U443" s="1906"/>
      <c r="V443" s="1906"/>
      <c r="W443" s="1906"/>
      <c r="X443" s="1906"/>
      <c r="Y443" s="1906"/>
      <c r="Z443" s="1906"/>
      <c r="AA443" s="1906"/>
      <c r="AB443" s="1906"/>
      <c r="AC443" s="1907"/>
      <c r="AD443" s="366"/>
      <c r="AE443" s="366"/>
      <c r="AF443" s="520"/>
    </row>
    <row r="444" spans="1:32" ht="64.5" customHeight="1" thickBot="1" x14ac:dyDescent="0.35">
      <c r="A444" s="366"/>
      <c r="B444" s="366"/>
      <c r="C444" s="1908"/>
      <c r="D444" s="1909"/>
      <c r="E444" s="1909"/>
      <c r="F444" s="1909"/>
      <c r="G444" s="1909"/>
      <c r="H444" s="1909"/>
      <c r="I444" s="1909"/>
      <c r="J444" s="1909"/>
      <c r="K444" s="1909"/>
      <c r="L444" s="1909"/>
      <c r="M444" s="1909"/>
      <c r="N444" s="1909"/>
      <c r="O444" s="1909"/>
      <c r="P444" s="1909"/>
      <c r="Q444" s="1909"/>
      <c r="R444" s="1909"/>
      <c r="S444" s="1909"/>
      <c r="T444" s="1909"/>
      <c r="U444" s="1909"/>
      <c r="V444" s="1909"/>
      <c r="W444" s="1909"/>
      <c r="X444" s="1909"/>
      <c r="Y444" s="1909"/>
      <c r="Z444" s="1909"/>
      <c r="AA444" s="1909"/>
      <c r="AB444" s="1909"/>
      <c r="AC444" s="1910"/>
      <c r="AD444" s="366"/>
      <c r="AE444" s="366"/>
      <c r="AF444" s="520"/>
    </row>
    <row r="445" spans="1:32" x14ac:dyDescent="0.3">
      <c r="A445" s="529"/>
      <c r="B445" s="365"/>
      <c r="C445" s="365"/>
      <c r="D445" s="365"/>
      <c r="E445" s="365"/>
      <c r="F445" s="365"/>
      <c r="G445" s="365"/>
      <c r="H445" s="365"/>
      <c r="I445" s="365"/>
      <c r="J445" s="365"/>
      <c r="K445" s="365"/>
      <c r="L445" s="365"/>
      <c r="M445" s="365"/>
      <c r="N445" s="365"/>
      <c r="O445" s="365"/>
      <c r="P445" s="365"/>
      <c r="Q445" s="365"/>
      <c r="R445" s="365"/>
      <c r="S445" s="365"/>
      <c r="T445" s="365"/>
      <c r="U445" s="365"/>
      <c r="V445" s="365"/>
      <c r="W445" s="365"/>
      <c r="X445" s="365"/>
      <c r="Y445" s="365"/>
      <c r="Z445" s="365"/>
      <c r="AA445" s="365"/>
      <c r="AB445" s="365"/>
      <c r="AC445" s="365"/>
      <c r="AD445" s="366"/>
      <c r="AE445" s="366"/>
      <c r="AF445" s="520"/>
    </row>
    <row r="446" spans="1:32" x14ac:dyDescent="0.3">
      <c r="A446" s="366"/>
      <c r="B446" s="47" t="s">
        <v>133</v>
      </c>
      <c r="C446" s="526"/>
      <c r="D446" s="526"/>
      <c r="E446" s="526"/>
      <c r="F446" s="526"/>
      <c r="G446" s="526"/>
      <c r="H446" s="526"/>
      <c r="I446" s="526"/>
      <c r="J446" s="526"/>
      <c r="K446" s="526"/>
      <c r="L446" s="526"/>
      <c r="M446" s="526"/>
      <c r="N446" s="526"/>
      <c r="O446" s="526"/>
      <c r="P446" s="526"/>
      <c r="Q446" s="526"/>
      <c r="R446" s="526"/>
      <c r="S446" s="366"/>
      <c r="T446" s="366"/>
      <c r="U446" s="366"/>
      <c r="V446" s="366"/>
      <c r="W446" s="366"/>
      <c r="X446" s="366"/>
      <c r="Y446" s="366"/>
      <c r="Z446" s="366"/>
      <c r="AA446" s="366"/>
      <c r="AB446" s="366"/>
      <c r="AC446" s="366"/>
      <c r="AD446" s="366"/>
      <c r="AE446" s="366"/>
      <c r="AF446" s="520"/>
    </row>
    <row r="447" spans="1:32" x14ac:dyDescent="0.3">
      <c r="A447" s="366"/>
      <c r="B447" s="47" t="s">
        <v>861</v>
      </c>
      <c r="C447" s="526"/>
      <c r="D447" s="526"/>
      <c r="E447" s="526"/>
      <c r="F447" s="526"/>
      <c r="G447" s="526"/>
      <c r="H447" s="526"/>
      <c r="I447" s="526"/>
      <c r="J447" s="526"/>
      <c r="K447" s="526"/>
      <c r="L447" s="526"/>
      <c r="M447" s="526"/>
      <c r="N447" s="526"/>
      <c r="O447" s="526"/>
      <c r="P447" s="526"/>
      <c r="Q447" s="526"/>
      <c r="R447" s="526"/>
      <c r="S447" s="366"/>
      <c r="T447" s="366"/>
      <c r="U447" s="366"/>
      <c r="V447" s="366"/>
      <c r="W447" s="366"/>
      <c r="X447" s="366"/>
      <c r="Y447" s="366"/>
      <c r="Z447" s="366"/>
      <c r="AA447" s="366"/>
      <c r="AB447" s="366"/>
      <c r="AC447" s="366"/>
      <c r="AD447" s="366"/>
      <c r="AE447" s="366"/>
      <c r="AF447" s="520"/>
    </row>
    <row r="448" spans="1:32" ht="19.5" thickBot="1" x14ac:dyDescent="0.35">
      <c r="A448" s="366"/>
      <c r="B448" s="526"/>
      <c r="C448" s="526"/>
      <c r="D448" s="526"/>
      <c r="E448" s="526"/>
      <c r="F448" s="526"/>
      <c r="G448" s="526"/>
      <c r="H448" s="526"/>
      <c r="I448" s="526"/>
      <c r="J448" s="526"/>
      <c r="K448" s="526"/>
      <c r="L448" s="526"/>
      <c r="M448" s="526"/>
      <c r="N448" s="526"/>
      <c r="O448" s="526"/>
      <c r="P448" s="526"/>
      <c r="Q448" s="526"/>
      <c r="R448" s="526"/>
      <c r="S448" s="366"/>
      <c r="T448" s="366"/>
      <c r="U448" s="366"/>
      <c r="V448" s="366"/>
      <c r="W448" s="366"/>
      <c r="X448" s="366"/>
      <c r="Y448" s="366"/>
      <c r="Z448" s="366"/>
      <c r="AA448" s="366"/>
      <c r="AB448" s="366"/>
      <c r="AC448" s="366"/>
      <c r="AD448" s="366"/>
      <c r="AE448" s="366"/>
      <c r="AF448" s="520"/>
    </row>
    <row r="449" spans="1:32" ht="38.25" customHeight="1" thickBot="1" x14ac:dyDescent="0.4">
      <c r="A449" s="366"/>
      <c r="B449" s="1956" t="s">
        <v>135</v>
      </c>
      <c r="C449" s="1997" t="s">
        <v>35</v>
      </c>
      <c r="D449" s="1883" t="s">
        <v>136</v>
      </c>
      <c r="E449" s="1997" t="s">
        <v>857</v>
      </c>
      <c r="F449" s="1999" t="s">
        <v>863</v>
      </c>
      <c r="G449" s="1903"/>
      <c r="H449" s="1904"/>
      <c r="I449" s="1903" t="s">
        <v>138</v>
      </c>
      <c r="J449" s="1904"/>
      <c r="K449" s="1999" t="s">
        <v>139</v>
      </c>
      <c r="L449" s="1904"/>
      <c r="M449" s="1903" t="s">
        <v>140</v>
      </c>
      <c r="N449" s="1904"/>
      <c r="O449" s="1883" t="s">
        <v>858</v>
      </c>
      <c r="P449" s="526"/>
      <c r="Q449" s="1464"/>
      <c r="R449" s="1464"/>
      <c r="S449" s="1464"/>
      <c r="T449" s="1464"/>
      <c r="U449" s="1464"/>
      <c r="V449" s="1465" t="str">
        <f>IF(AND(V451="oui",V452="oui",V453="oui",V454="oui",V455="oui",V456="oui",V457="oui",V458="oui",V459="oui",V460="oui",V461="oui",V462="oui",V463="oui",V464="oui",V465="oui"),"oui","non")</f>
        <v>oui</v>
      </c>
      <c r="W449" s="366"/>
      <c r="X449" s="366"/>
      <c r="Y449" s="366"/>
      <c r="Z449" s="366"/>
      <c r="AA449" s="366"/>
      <c r="AB449" s="366"/>
      <c r="AC449" s="366"/>
      <c r="AD449" s="366"/>
      <c r="AE449" s="366"/>
      <c r="AF449" s="520"/>
    </row>
    <row r="450" spans="1:32" ht="32.25" thickBot="1" x14ac:dyDescent="0.35">
      <c r="A450" s="366"/>
      <c r="B450" s="1958"/>
      <c r="C450" s="1998"/>
      <c r="D450" s="1884"/>
      <c r="E450" s="1998"/>
      <c r="F450" s="658" t="s">
        <v>0</v>
      </c>
      <c r="G450" s="658" t="s">
        <v>36</v>
      </c>
      <c r="H450" s="658" t="s">
        <v>60</v>
      </c>
      <c r="I450" s="658" t="s">
        <v>142</v>
      </c>
      <c r="J450" s="658" t="s">
        <v>143</v>
      </c>
      <c r="K450" s="513" t="s">
        <v>142</v>
      </c>
      <c r="L450" s="658" t="s">
        <v>143</v>
      </c>
      <c r="M450" s="658" t="s">
        <v>142</v>
      </c>
      <c r="N450" s="658" t="s">
        <v>143</v>
      </c>
      <c r="O450" s="1884"/>
      <c r="P450" s="526"/>
      <c r="Q450" s="1466" t="s">
        <v>142</v>
      </c>
      <c r="R450" s="1466" t="s">
        <v>143</v>
      </c>
      <c r="S450" s="1466" t="s">
        <v>142</v>
      </c>
      <c r="T450" s="1466" t="s">
        <v>143</v>
      </c>
      <c r="U450" s="1466" t="s">
        <v>142</v>
      </c>
      <c r="V450" s="1466" t="s">
        <v>142</v>
      </c>
      <c r="W450" s="366"/>
      <c r="X450" s="366"/>
      <c r="Y450" s="366"/>
      <c r="Z450" s="366"/>
      <c r="AA450" s="366"/>
      <c r="AB450" s="366"/>
      <c r="AC450" s="366"/>
      <c r="AD450" s="366"/>
      <c r="AE450" s="366"/>
      <c r="AF450" s="520"/>
    </row>
    <row r="451" spans="1:32" ht="21.75" thickBot="1" x14ac:dyDescent="0.4">
      <c r="A451" s="366"/>
      <c r="B451" s="1956" t="s">
        <v>144</v>
      </c>
      <c r="C451" s="146" t="s">
        <v>12</v>
      </c>
      <c r="D451" s="533"/>
      <c r="E451" s="533"/>
      <c r="F451" s="534">
        <f>D451-E451</f>
        <v>0</v>
      </c>
      <c r="G451" s="533"/>
      <c r="H451" s="151">
        <f>F451-G451</f>
        <v>0</v>
      </c>
      <c r="I451" s="1434"/>
      <c r="J451" s="535" t="e">
        <f>I451/E451</f>
        <v>#DIV/0!</v>
      </c>
      <c r="K451" s="1435"/>
      <c r="L451" s="535" t="e">
        <f>K451/E451</f>
        <v>#DIV/0!</v>
      </c>
      <c r="M451" s="151">
        <f>E451-(I451+K451)</f>
        <v>0</v>
      </c>
      <c r="N451" s="535" t="e">
        <f>M451/E451</f>
        <v>#DIV/0!</v>
      </c>
      <c r="O451" s="536"/>
      <c r="P451" s="431"/>
      <c r="Q451" s="1467" t="str">
        <f>IF(I451=E524,"oui","non")</f>
        <v>oui</v>
      </c>
      <c r="R451" s="1465" t="e">
        <f>IF(J451=F524,"oui","non")</f>
        <v>#DIV/0!</v>
      </c>
      <c r="S451" s="1467" t="str">
        <f>IF(K451=(H524+K524),"oui","non")</f>
        <v>oui</v>
      </c>
      <c r="T451" s="1467" t="e">
        <f t="shared" ref="T451" si="0">IF(L451=H524,"oui","non")</f>
        <v>#DIV/0!</v>
      </c>
      <c r="U451" s="1465" t="str">
        <f>IF(M451=(N524+Q524),"oui","non")</f>
        <v>oui</v>
      </c>
      <c r="V451" s="1465" t="str">
        <f>IF(AND(Q451="oui",S451="oui",U451="oui"),"oui","non")</f>
        <v>oui</v>
      </c>
      <c r="W451" s="366"/>
      <c r="X451" s="366"/>
      <c r="Y451" s="366"/>
      <c r="Z451" s="366"/>
      <c r="AA451" s="366"/>
      <c r="AB451" s="366"/>
      <c r="AC451" s="366"/>
      <c r="AD451" s="366"/>
      <c r="AE451" s="366"/>
      <c r="AF451" s="520"/>
    </row>
    <row r="452" spans="1:32" ht="21.75" thickBot="1" x14ac:dyDescent="0.4">
      <c r="A452" s="366"/>
      <c r="B452" s="1957"/>
      <c r="C452" s="146" t="s">
        <v>13</v>
      </c>
      <c r="D452" s="537"/>
      <c r="E452" s="537"/>
      <c r="F452" s="534">
        <f t="shared" ref="F452:F463" si="1">D452-E452</f>
        <v>0</v>
      </c>
      <c r="G452" s="537"/>
      <c r="H452" s="151">
        <f t="shared" ref="H452:H463" si="2">F452-G452</f>
        <v>0</v>
      </c>
      <c r="I452" s="1436"/>
      <c r="J452" s="535" t="e">
        <f t="shared" ref="J452:J465" si="3">I452/E452</f>
        <v>#DIV/0!</v>
      </c>
      <c r="K452" s="1437"/>
      <c r="L452" s="535" t="e">
        <f t="shared" ref="L452:L465" si="4">K452/E452</f>
        <v>#DIV/0!</v>
      </c>
      <c r="M452" s="151">
        <f t="shared" ref="M452:M464" si="5">E452-(I452+K452)</f>
        <v>0</v>
      </c>
      <c r="N452" s="535" t="e">
        <f t="shared" ref="N452:N465" si="6">M452/E452</f>
        <v>#DIV/0!</v>
      </c>
      <c r="O452" s="536"/>
      <c r="P452" s="431"/>
      <c r="Q452" s="1467" t="str">
        <f t="shared" ref="Q452:T465" si="7">IF(I452=E525,"oui","non")</f>
        <v>oui</v>
      </c>
      <c r="R452" s="1468" t="e">
        <f t="shared" si="7"/>
        <v>#DIV/0!</v>
      </c>
      <c r="S452" s="1467" t="str">
        <f t="shared" ref="S452:S464" si="8">IF(K452=(H525+K525),"oui","non")</f>
        <v>oui</v>
      </c>
      <c r="T452" s="1467" t="e">
        <f t="shared" si="7"/>
        <v>#DIV/0!</v>
      </c>
      <c r="U452" s="1465" t="str">
        <f t="shared" ref="U452:U465" si="9">IF(M452=(N525+Q525),"oui","non")</f>
        <v>oui</v>
      </c>
      <c r="V452" s="1465" t="str">
        <f t="shared" ref="V452:V465" si="10">IF(AND(Q452="oui",S452="oui",U452="oui"),"oui","non")</f>
        <v>oui</v>
      </c>
      <c r="W452" s="366"/>
      <c r="X452" s="366"/>
      <c r="Y452" s="366"/>
      <c r="Z452" s="366"/>
      <c r="AA452" s="366"/>
      <c r="AB452" s="366"/>
      <c r="AC452" s="366"/>
      <c r="AD452" s="366"/>
      <c r="AE452" s="366"/>
      <c r="AF452" s="520"/>
    </row>
    <row r="453" spans="1:32" ht="21.75" thickBot="1" x14ac:dyDescent="0.4">
      <c r="A453" s="366"/>
      <c r="B453" s="1957"/>
      <c r="C453" s="146" t="s">
        <v>14</v>
      </c>
      <c r="D453" s="537"/>
      <c r="E453" s="537"/>
      <c r="F453" s="534">
        <f t="shared" si="1"/>
        <v>0</v>
      </c>
      <c r="G453" s="537"/>
      <c r="H453" s="151">
        <f t="shared" si="2"/>
        <v>0</v>
      </c>
      <c r="I453" s="1436"/>
      <c r="J453" s="535" t="e">
        <f t="shared" si="3"/>
        <v>#DIV/0!</v>
      </c>
      <c r="K453" s="1437"/>
      <c r="L453" s="535" t="e">
        <f t="shared" si="4"/>
        <v>#DIV/0!</v>
      </c>
      <c r="M453" s="151">
        <f t="shared" si="5"/>
        <v>0</v>
      </c>
      <c r="N453" s="535" t="e">
        <f t="shared" si="6"/>
        <v>#DIV/0!</v>
      </c>
      <c r="O453" s="536"/>
      <c r="P453" s="431"/>
      <c r="Q453" s="1467" t="str">
        <f t="shared" si="7"/>
        <v>oui</v>
      </c>
      <c r="R453" s="1468" t="e">
        <f t="shared" si="7"/>
        <v>#DIV/0!</v>
      </c>
      <c r="S453" s="1467" t="str">
        <f t="shared" si="8"/>
        <v>oui</v>
      </c>
      <c r="T453" s="1467" t="e">
        <f t="shared" si="7"/>
        <v>#DIV/0!</v>
      </c>
      <c r="U453" s="1465" t="str">
        <f t="shared" si="9"/>
        <v>oui</v>
      </c>
      <c r="V453" s="1465" t="str">
        <f t="shared" si="10"/>
        <v>oui</v>
      </c>
      <c r="W453" s="366"/>
      <c r="X453" s="366"/>
      <c r="Y453" s="366"/>
      <c r="Z453" s="366"/>
      <c r="AA453" s="366"/>
      <c r="AB453" s="366"/>
      <c r="AC453" s="366"/>
      <c r="AD453" s="366"/>
      <c r="AE453" s="366"/>
      <c r="AF453" s="520"/>
    </row>
    <row r="454" spans="1:32" ht="21.75" thickBot="1" x14ac:dyDescent="0.4">
      <c r="A454" s="366"/>
      <c r="B454" s="1957"/>
      <c r="C454" s="146" t="s">
        <v>15</v>
      </c>
      <c r="D454" s="538"/>
      <c r="E454" s="538"/>
      <c r="F454" s="534">
        <f t="shared" si="1"/>
        <v>0</v>
      </c>
      <c r="G454" s="538"/>
      <c r="H454" s="151">
        <f t="shared" si="2"/>
        <v>0</v>
      </c>
      <c r="I454" s="1438"/>
      <c r="J454" s="535" t="e">
        <f t="shared" si="3"/>
        <v>#DIV/0!</v>
      </c>
      <c r="K454" s="1439"/>
      <c r="L454" s="535" t="e">
        <f t="shared" si="4"/>
        <v>#DIV/0!</v>
      </c>
      <c r="M454" s="151">
        <f t="shared" si="5"/>
        <v>0</v>
      </c>
      <c r="N454" s="535" t="e">
        <f t="shared" si="6"/>
        <v>#DIV/0!</v>
      </c>
      <c r="O454" s="536"/>
      <c r="P454" s="431"/>
      <c r="Q454" s="1467" t="str">
        <f t="shared" si="7"/>
        <v>oui</v>
      </c>
      <c r="R454" s="1468" t="e">
        <f t="shared" si="7"/>
        <v>#DIV/0!</v>
      </c>
      <c r="S454" s="1467" t="str">
        <f t="shared" si="8"/>
        <v>oui</v>
      </c>
      <c r="T454" s="1467" t="e">
        <f t="shared" si="7"/>
        <v>#DIV/0!</v>
      </c>
      <c r="U454" s="1465" t="str">
        <f t="shared" si="9"/>
        <v>oui</v>
      </c>
      <c r="V454" s="1465" t="str">
        <f t="shared" si="10"/>
        <v>oui</v>
      </c>
      <c r="W454" s="366"/>
      <c r="X454" s="366"/>
      <c r="Y454" s="366"/>
      <c r="Z454" s="366"/>
      <c r="AA454" s="366"/>
      <c r="AB454" s="366"/>
      <c r="AC454" s="366"/>
      <c r="AD454" s="366"/>
      <c r="AE454" s="366"/>
      <c r="AF454" s="520"/>
    </row>
    <row r="455" spans="1:32" ht="21.75" customHeight="1" thickBot="1" x14ac:dyDescent="0.4">
      <c r="A455" s="366"/>
      <c r="B455" s="1958"/>
      <c r="C455" s="146" t="s">
        <v>145</v>
      </c>
      <c r="D455" s="1440">
        <f>SUM(D451:D454)</f>
        <v>0</v>
      </c>
      <c r="E455" s="1440">
        <f>SUM(E451:E454)</f>
        <v>0</v>
      </c>
      <c r="F455" s="151">
        <f>SUM(F451:F454)</f>
        <v>0</v>
      </c>
      <c r="G455" s="151">
        <f t="shared" ref="G455" si="11">SUM(G451:G454)</f>
        <v>0</v>
      </c>
      <c r="H455" s="151">
        <f>SUM(H451:H454)</f>
        <v>0</v>
      </c>
      <c r="I455" s="1441">
        <f>SUM(I451:I454)</f>
        <v>0</v>
      </c>
      <c r="J455" s="535" t="e">
        <f t="shared" si="3"/>
        <v>#DIV/0!</v>
      </c>
      <c r="K455" s="1442">
        <f>SUM(K451:K454)</f>
        <v>0</v>
      </c>
      <c r="L455" s="535" t="e">
        <f t="shared" si="4"/>
        <v>#DIV/0!</v>
      </c>
      <c r="M455" s="151">
        <f t="shared" si="5"/>
        <v>0</v>
      </c>
      <c r="N455" s="535" t="e">
        <f t="shared" si="6"/>
        <v>#DIV/0!</v>
      </c>
      <c r="O455" s="109">
        <f>IFERROR(AVERAGEIF(O451:O454,"&gt;0",O451:O454),0)</f>
        <v>0</v>
      </c>
      <c r="P455" s="434">
        <f>O455</f>
        <v>0</v>
      </c>
      <c r="Q455" s="1465" t="str">
        <f t="shared" si="7"/>
        <v>oui</v>
      </c>
      <c r="R455" s="1468" t="e">
        <f t="shared" si="7"/>
        <v>#DIV/0!</v>
      </c>
      <c r="S455" s="1465" t="str">
        <f t="shared" si="8"/>
        <v>oui</v>
      </c>
      <c r="T455" s="1467" t="e">
        <f t="shared" si="7"/>
        <v>#DIV/0!</v>
      </c>
      <c r="U455" s="1465" t="str">
        <f t="shared" si="9"/>
        <v>oui</v>
      </c>
      <c r="V455" s="1465" t="str">
        <f t="shared" si="10"/>
        <v>oui</v>
      </c>
      <c r="W455" s="366"/>
      <c r="X455" s="366"/>
      <c r="Y455" s="366"/>
      <c r="Z455" s="366"/>
      <c r="AA455" s="366"/>
      <c r="AB455" s="366"/>
      <c r="AC455" s="366"/>
      <c r="AD455" s="366"/>
      <c r="AE455" s="366"/>
      <c r="AF455" s="520"/>
    </row>
    <row r="456" spans="1:32" ht="18.75" customHeight="1" thickBot="1" x14ac:dyDescent="0.4">
      <c r="A456" s="366"/>
      <c r="B456" s="1959" t="s">
        <v>146</v>
      </c>
      <c r="C456" s="146" t="s">
        <v>16</v>
      </c>
      <c r="D456" s="533"/>
      <c r="E456" s="533"/>
      <c r="F456" s="151">
        <f t="shared" si="1"/>
        <v>0</v>
      </c>
      <c r="G456" s="533"/>
      <c r="H456" s="151">
        <f t="shared" si="2"/>
        <v>0</v>
      </c>
      <c r="I456" s="533"/>
      <c r="J456" s="535" t="e">
        <f t="shared" si="3"/>
        <v>#DIV/0!</v>
      </c>
      <c r="K456" s="533"/>
      <c r="L456" s="535" t="e">
        <f t="shared" si="4"/>
        <v>#DIV/0!</v>
      </c>
      <c r="M456" s="151">
        <f t="shared" si="5"/>
        <v>0</v>
      </c>
      <c r="N456" s="535" t="e">
        <f t="shared" si="6"/>
        <v>#DIV/0!</v>
      </c>
      <c r="O456" s="100"/>
      <c r="P456" s="435"/>
      <c r="Q456" s="1467" t="str">
        <f t="shared" si="7"/>
        <v>oui</v>
      </c>
      <c r="R456" s="1468" t="e">
        <f t="shared" si="7"/>
        <v>#DIV/0!</v>
      </c>
      <c r="S456" s="1467" t="str">
        <f t="shared" si="8"/>
        <v>oui</v>
      </c>
      <c r="T456" s="1467" t="e">
        <f t="shared" si="7"/>
        <v>#DIV/0!</v>
      </c>
      <c r="U456" s="1465" t="str">
        <f t="shared" si="9"/>
        <v>oui</v>
      </c>
      <c r="V456" s="1465" t="str">
        <f t="shared" si="10"/>
        <v>oui</v>
      </c>
      <c r="W456" s="366"/>
      <c r="X456" s="366"/>
      <c r="Y456" s="366"/>
      <c r="Z456" s="366"/>
      <c r="AA456" s="366"/>
      <c r="AB456" s="366"/>
      <c r="AC456" s="366"/>
      <c r="AD456" s="366"/>
      <c r="AE456" s="366"/>
      <c r="AF456" s="520"/>
    </row>
    <row r="457" spans="1:32" ht="21.75" thickBot="1" x14ac:dyDescent="0.4">
      <c r="A457" s="366"/>
      <c r="B457" s="1959"/>
      <c r="C457" s="146" t="s">
        <v>17</v>
      </c>
      <c r="D457" s="537"/>
      <c r="E457" s="537"/>
      <c r="F457" s="151">
        <f t="shared" si="1"/>
        <v>0</v>
      </c>
      <c r="G457" s="537"/>
      <c r="H457" s="151">
        <f t="shared" si="2"/>
        <v>0</v>
      </c>
      <c r="I457" s="537"/>
      <c r="J457" s="535" t="e">
        <f t="shared" si="3"/>
        <v>#DIV/0!</v>
      </c>
      <c r="K457" s="537"/>
      <c r="L457" s="535" t="e">
        <f t="shared" si="4"/>
        <v>#DIV/0!</v>
      </c>
      <c r="M457" s="151">
        <f t="shared" si="5"/>
        <v>0</v>
      </c>
      <c r="N457" s="535" t="e">
        <f t="shared" si="6"/>
        <v>#DIV/0!</v>
      </c>
      <c r="O457" s="100"/>
      <c r="P457" s="435"/>
      <c r="Q457" s="1467" t="str">
        <f t="shared" si="7"/>
        <v>oui</v>
      </c>
      <c r="R457" s="1468" t="e">
        <f t="shared" si="7"/>
        <v>#DIV/0!</v>
      </c>
      <c r="S457" s="1467" t="str">
        <f t="shared" si="8"/>
        <v>oui</v>
      </c>
      <c r="T457" s="1467" t="e">
        <f t="shared" si="7"/>
        <v>#DIV/0!</v>
      </c>
      <c r="U457" s="1465" t="str">
        <f t="shared" si="9"/>
        <v>oui</v>
      </c>
      <c r="V457" s="1465" t="str">
        <f t="shared" si="10"/>
        <v>oui</v>
      </c>
      <c r="W457" s="366"/>
      <c r="X457" s="366"/>
      <c r="Y457" s="366"/>
      <c r="Z457" s="366"/>
      <c r="AA457" s="366"/>
      <c r="AB457" s="366"/>
      <c r="AC457" s="366"/>
      <c r="AD457" s="366"/>
      <c r="AE457" s="366"/>
      <c r="AF457" s="520"/>
    </row>
    <row r="458" spans="1:32" ht="21.75" thickBot="1" x14ac:dyDescent="0.4">
      <c r="A458" s="366"/>
      <c r="B458" s="1959"/>
      <c r="C458" s="146" t="s">
        <v>18</v>
      </c>
      <c r="D458" s="537"/>
      <c r="E458" s="537"/>
      <c r="F458" s="151">
        <f t="shared" si="1"/>
        <v>0</v>
      </c>
      <c r="G458" s="537"/>
      <c r="H458" s="151">
        <f t="shared" si="2"/>
        <v>0</v>
      </c>
      <c r="I458" s="537"/>
      <c r="J458" s="535" t="e">
        <f t="shared" si="3"/>
        <v>#DIV/0!</v>
      </c>
      <c r="K458" s="537"/>
      <c r="L458" s="535" t="e">
        <f t="shared" si="4"/>
        <v>#DIV/0!</v>
      </c>
      <c r="M458" s="151">
        <f t="shared" si="5"/>
        <v>0</v>
      </c>
      <c r="N458" s="535" t="e">
        <f t="shared" si="6"/>
        <v>#DIV/0!</v>
      </c>
      <c r="O458" s="100"/>
      <c r="P458" s="435"/>
      <c r="Q458" s="1467" t="str">
        <f t="shared" si="7"/>
        <v>oui</v>
      </c>
      <c r="R458" s="1468" t="e">
        <f t="shared" si="7"/>
        <v>#DIV/0!</v>
      </c>
      <c r="S458" s="1467" t="str">
        <f t="shared" si="8"/>
        <v>oui</v>
      </c>
      <c r="T458" s="1467" t="e">
        <f t="shared" si="7"/>
        <v>#DIV/0!</v>
      </c>
      <c r="U458" s="1465" t="str">
        <f t="shared" si="9"/>
        <v>oui</v>
      </c>
      <c r="V458" s="1465" t="str">
        <f t="shared" si="10"/>
        <v>oui</v>
      </c>
      <c r="W458" s="366"/>
      <c r="X458" s="366"/>
      <c r="Y458" s="366"/>
      <c r="Z458" s="366"/>
      <c r="AA458" s="366"/>
      <c r="AB458" s="366"/>
      <c r="AC458" s="366"/>
      <c r="AD458" s="366"/>
      <c r="AE458" s="366"/>
      <c r="AF458" s="520"/>
    </row>
    <row r="459" spans="1:32" ht="21.75" thickBot="1" x14ac:dyDescent="0.4">
      <c r="A459" s="366"/>
      <c r="B459" s="1959"/>
      <c r="C459" s="146" t="s">
        <v>19</v>
      </c>
      <c r="D459" s="537"/>
      <c r="E459" s="537"/>
      <c r="F459" s="151">
        <f t="shared" si="1"/>
        <v>0</v>
      </c>
      <c r="G459" s="537"/>
      <c r="H459" s="151">
        <f t="shared" si="2"/>
        <v>0</v>
      </c>
      <c r="I459" s="537"/>
      <c r="J459" s="535" t="e">
        <f t="shared" si="3"/>
        <v>#DIV/0!</v>
      </c>
      <c r="K459" s="537"/>
      <c r="L459" s="535" t="e">
        <f t="shared" si="4"/>
        <v>#DIV/0!</v>
      </c>
      <c r="M459" s="151">
        <f t="shared" si="5"/>
        <v>0</v>
      </c>
      <c r="N459" s="535" t="e">
        <f t="shared" si="6"/>
        <v>#DIV/0!</v>
      </c>
      <c r="O459" s="100"/>
      <c r="P459" s="435"/>
      <c r="Q459" s="1467" t="str">
        <f t="shared" si="7"/>
        <v>oui</v>
      </c>
      <c r="R459" s="1468" t="e">
        <f t="shared" si="7"/>
        <v>#DIV/0!</v>
      </c>
      <c r="S459" s="1467" t="str">
        <f t="shared" si="8"/>
        <v>oui</v>
      </c>
      <c r="T459" s="1467" t="e">
        <f t="shared" si="7"/>
        <v>#DIV/0!</v>
      </c>
      <c r="U459" s="1465" t="str">
        <f t="shared" si="9"/>
        <v>oui</v>
      </c>
      <c r="V459" s="1465" t="str">
        <f t="shared" si="10"/>
        <v>oui</v>
      </c>
      <c r="W459" s="366"/>
      <c r="X459" s="366"/>
      <c r="Y459" s="366"/>
      <c r="Z459" s="366"/>
      <c r="AA459" s="366"/>
      <c r="AB459" s="366"/>
      <c r="AC459" s="366"/>
      <c r="AD459" s="366"/>
      <c r="AE459" s="366"/>
      <c r="AF459" s="520"/>
    </row>
    <row r="460" spans="1:32" ht="21.75" thickBot="1" x14ac:dyDescent="0.4">
      <c r="A460" s="366"/>
      <c r="B460" s="1959"/>
      <c r="C460" s="146" t="s">
        <v>20</v>
      </c>
      <c r="D460" s="537"/>
      <c r="E460" s="537"/>
      <c r="F460" s="151">
        <f t="shared" si="1"/>
        <v>0</v>
      </c>
      <c r="G460" s="537"/>
      <c r="H460" s="151">
        <f t="shared" si="2"/>
        <v>0</v>
      </c>
      <c r="I460" s="537"/>
      <c r="J460" s="535" t="e">
        <f t="shared" si="3"/>
        <v>#DIV/0!</v>
      </c>
      <c r="K460" s="537"/>
      <c r="L460" s="535" t="e">
        <f t="shared" si="4"/>
        <v>#DIV/0!</v>
      </c>
      <c r="M460" s="151">
        <f t="shared" si="5"/>
        <v>0</v>
      </c>
      <c r="N460" s="535" t="e">
        <f t="shared" si="6"/>
        <v>#DIV/0!</v>
      </c>
      <c r="O460" s="100"/>
      <c r="P460" s="435"/>
      <c r="Q460" s="1467" t="str">
        <f t="shared" si="7"/>
        <v>oui</v>
      </c>
      <c r="R460" s="1468" t="e">
        <f t="shared" si="7"/>
        <v>#DIV/0!</v>
      </c>
      <c r="S460" s="1467" t="str">
        <f t="shared" si="8"/>
        <v>oui</v>
      </c>
      <c r="T460" s="1467" t="e">
        <f t="shared" si="7"/>
        <v>#DIV/0!</v>
      </c>
      <c r="U460" s="1465" t="str">
        <f t="shared" si="9"/>
        <v>oui</v>
      </c>
      <c r="V460" s="1465" t="str">
        <f t="shared" si="10"/>
        <v>oui</v>
      </c>
      <c r="W460" s="366"/>
      <c r="X460" s="366"/>
      <c r="Y460" s="366"/>
      <c r="Z460" s="366"/>
      <c r="AA460" s="366"/>
      <c r="AB460" s="366"/>
      <c r="AC460" s="366"/>
      <c r="AD460" s="366"/>
      <c r="AE460" s="366"/>
      <c r="AF460" s="520"/>
    </row>
    <row r="461" spans="1:32" ht="21.75" thickBot="1" x14ac:dyDescent="0.4">
      <c r="A461" s="366"/>
      <c r="B461" s="1959"/>
      <c r="C461" s="146" t="s">
        <v>21</v>
      </c>
      <c r="D461" s="537"/>
      <c r="E461" s="537"/>
      <c r="F461" s="151">
        <f t="shared" si="1"/>
        <v>0</v>
      </c>
      <c r="G461" s="537"/>
      <c r="H461" s="151">
        <f t="shared" si="2"/>
        <v>0</v>
      </c>
      <c r="I461" s="537"/>
      <c r="J461" s="535" t="e">
        <f t="shared" si="3"/>
        <v>#DIV/0!</v>
      </c>
      <c r="K461" s="537"/>
      <c r="L461" s="535" t="e">
        <f t="shared" si="4"/>
        <v>#DIV/0!</v>
      </c>
      <c r="M461" s="151">
        <f t="shared" si="5"/>
        <v>0</v>
      </c>
      <c r="N461" s="535" t="e">
        <f t="shared" si="6"/>
        <v>#DIV/0!</v>
      </c>
      <c r="O461" s="100"/>
      <c r="P461" s="435"/>
      <c r="Q461" s="1467" t="str">
        <f t="shared" si="7"/>
        <v>oui</v>
      </c>
      <c r="R461" s="1468" t="e">
        <f t="shared" si="7"/>
        <v>#DIV/0!</v>
      </c>
      <c r="S461" s="1467" t="str">
        <f t="shared" si="8"/>
        <v>oui</v>
      </c>
      <c r="T461" s="1467" t="e">
        <f t="shared" si="7"/>
        <v>#DIV/0!</v>
      </c>
      <c r="U461" s="1465" t="str">
        <f t="shared" si="9"/>
        <v>oui</v>
      </c>
      <c r="V461" s="1465" t="str">
        <f t="shared" si="10"/>
        <v>oui</v>
      </c>
      <c r="W461" s="366"/>
      <c r="X461" s="366"/>
      <c r="Y461" s="366"/>
      <c r="Z461" s="366"/>
      <c r="AA461" s="366"/>
      <c r="AB461" s="366"/>
      <c r="AC461" s="366"/>
      <c r="AD461" s="366"/>
      <c r="AE461" s="366"/>
      <c r="AF461" s="520"/>
    </row>
    <row r="462" spans="1:32" ht="21.75" thickBot="1" x14ac:dyDescent="0.4">
      <c r="A462" s="366"/>
      <c r="B462" s="1959"/>
      <c r="C462" s="146" t="s">
        <v>22</v>
      </c>
      <c r="D462" s="537"/>
      <c r="E462" s="537"/>
      <c r="F462" s="151">
        <f t="shared" si="1"/>
        <v>0</v>
      </c>
      <c r="G462" s="537"/>
      <c r="H462" s="151">
        <f t="shared" si="2"/>
        <v>0</v>
      </c>
      <c r="I462" s="537"/>
      <c r="J462" s="535" t="e">
        <f t="shared" si="3"/>
        <v>#DIV/0!</v>
      </c>
      <c r="K462" s="537"/>
      <c r="L462" s="535" t="e">
        <f t="shared" si="4"/>
        <v>#DIV/0!</v>
      </c>
      <c r="M462" s="151">
        <f t="shared" si="5"/>
        <v>0</v>
      </c>
      <c r="N462" s="535" t="e">
        <f t="shared" si="6"/>
        <v>#DIV/0!</v>
      </c>
      <c r="O462" s="100"/>
      <c r="P462" s="435"/>
      <c r="Q462" s="1467" t="str">
        <f t="shared" si="7"/>
        <v>oui</v>
      </c>
      <c r="R462" s="1468" t="e">
        <f t="shared" si="7"/>
        <v>#DIV/0!</v>
      </c>
      <c r="S462" s="1467" t="str">
        <f t="shared" si="8"/>
        <v>oui</v>
      </c>
      <c r="T462" s="1467" t="e">
        <f t="shared" si="7"/>
        <v>#DIV/0!</v>
      </c>
      <c r="U462" s="1465" t="str">
        <f t="shared" si="9"/>
        <v>oui</v>
      </c>
      <c r="V462" s="1465" t="str">
        <f t="shared" si="10"/>
        <v>oui</v>
      </c>
      <c r="W462" s="366"/>
      <c r="X462" s="366"/>
      <c r="Y462" s="366"/>
      <c r="Z462" s="366"/>
      <c r="AA462" s="366"/>
      <c r="AB462" s="366"/>
      <c r="AC462" s="366"/>
      <c r="AD462" s="366"/>
      <c r="AE462" s="366"/>
      <c r="AF462" s="520"/>
    </row>
    <row r="463" spans="1:32" ht="21.75" thickBot="1" x14ac:dyDescent="0.4">
      <c r="A463" s="366"/>
      <c r="B463" s="1959"/>
      <c r="C463" s="146" t="s">
        <v>23</v>
      </c>
      <c r="D463" s="538"/>
      <c r="E463" s="538"/>
      <c r="F463" s="539">
        <f t="shared" si="1"/>
        <v>0</v>
      </c>
      <c r="G463" s="538"/>
      <c r="H463" s="539">
        <f t="shared" si="2"/>
        <v>0</v>
      </c>
      <c r="I463" s="538"/>
      <c r="J463" s="540" t="e">
        <f t="shared" si="3"/>
        <v>#DIV/0!</v>
      </c>
      <c r="K463" s="538"/>
      <c r="L463" s="540" t="e">
        <f t="shared" si="4"/>
        <v>#DIV/0!</v>
      </c>
      <c r="M463" s="539">
        <f t="shared" si="5"/>
        <v>0</v>
      </c>
      <c r="N463" s="540" t="e">
        <f t="shared" si="6"/>
        <v>#DIV/0!</v>
      </c>
      <c r="O463" s="100"/>
      <c r="P463" s="435"/>
      <c r="Q463" s="1467" t="str">
        <f t="shared" si="7"/>
        <v>oui</v>
      </c>
      <c r="R463" s="1468" t="e">
        <f t="shared" si="7"/>
        <v>#DIV/0!</v>
      </c>
      <c r="S463" s="1467" t="str">
        <f t="shared" si="8"/>
        <v>oui</v>
      </c>
      <c r="T463" s="1467" t="e">
        <f t="shared" si="7"/>
        <v>#DIV/0!</v>
      </c>
      <c r="U463" s="1465" t="str">
        <f t="shared" si="9"/>
        <v>oui</v>
      </c>
      <c r="V463" s="1465" t="str">
        <f t="shared" si="10"/>
        <v>oui</v>
      </c>
      <c r="W463" s="366"/>
      <c r="X463" s="366"/>
      <c r="Y463" s="366"/>
      <c r="Z463" s="366"/>
      <c r="AA463" s="366"/>
      <c r="AB463" s="366"/>
      <c r="AC463" s="366"/>
      <c r="AD463" s="366"/>
      <c r="AE463" s="366"/>
      <c r="AF463" s="520"/>
    </row>
    <row r="464" spans="1:32" ht="21.75" thickBot="1" x14ac:dyDescent="0.4">
      <c r="A464" s="366"/>
      <c r="B464" s="1959"/>
      <c r="C464" s="541" t="s">
        <v>147</v>
      </c>
      <c r="D464" s="151">
        <f>SUM(D456:D463)</f>
        <v>0</v>
      </c>
      <c r="E464" s="151">
        <f>SUM(E456:E463)</f>
        <v>0</v>
      </c>
      <c r="F464" s="151">
        <f>SUM(F456:F463)</f>
        <v>0</v>
      </c>
      <c r="G464" s="151">
        <f t="shared" ref="G464" si="12">SUM(G456:G463)</f>
        <v>0</v>
      </c>
      <c r="H464" s="151">
        <f>SUM(H456:H463)</f>
        <v>0</v>
      </c>
      <c r="I464" s="151">
        <f>SUM(I456:I463)</f>
        <v>0</v>
      </c>
      <c r="J464" s="535" t="e">
        <f t="shared" si="3"/>
        <v>#DIV/0!</v>
      </c>
      <c r="K464" s="151">
        <f>SUM(K456:K463)</f>
        <v>0</v>
      </c>
      <c r="L464" s="535" t="e">
        <f t="shared" si="4"/>
        <v>#DIV/0!</v>
      </c>
      <c r="M464" s="151">
        <f t="shared" si="5"/>
        <v>0</v>
      </c>
      <c r="N464" s="535" t="e">
        <f t="shared" si="6"/>
        <v>#DIV/0!</v>
      </c>
      <c r="O464" s="109">
        <f>IFERROR(AVERAGEIF(O456:O463,"&gt;0",O456:O463),0)</f>
        <v>0</v>
      </c>
      <c r="P464" s="434">
        <f>O464</f>
        <v>0</v>
      </c>
      <c r="Q464" s="1465" t="str">
        <f t="shared" si="7"/>
        <v>oui</v>
      </c>
      <c r="R464" s="1468" t="e">
        <f t="shared" si="7"/>
        <v>#DIV/0!</v>
      </c>
      <c r="S464" s="1465" t="str">
        <f t="shared" si="8"/>
        <v>oui</v>
      </c>
      <c r="T464" s="1467" t="e">
        <f t="shared" si="7"/>
        <v>#DIV/0!</v>
      </c>
      <c r="U464" s="1465" t="str">
        <f t="shared" si="9"/>
        <v>oui</v>
      </c>
      <c r="V464" s="1465" t="str">
        <f t="shared" si="10"/>
        <v>oui</v>
      </c>
      <c r="W464" s="366"/>
      <c r="X464" s="366"/>
      <c r="Y464" s="366"/>
      <c r="Z464" s="366"/>
      <c r="AA464" s="366"/>
      <c r="AB464" s="366"/>
      <c r="AC464" s="366"/>
      <c r="AD464" s="366"/>
      <c r="AE464" s="366"/>
      <c r="AF464" s="520"/>
    </row>
    <row r="465" spans="1:32" ht="21.75" thickBot="1" x14ac:dyDescent="0.4">
      <c r="A465" s="366"/>
      <c r="B465" s="1960" t="s">
        <v>148</v>
      </c>
      <c r="C465" s="1961"/>
      <c r="D465" s="151">
        <f>D455+D464</f>
        <v>0</v>
      </c>
      <c r="E465" s="151">
        <f t="shared" ref="E465:K465" si="13">E455+E464</f>
        <v>0</v>
      </c>
      <c r="F465" s="151">
        <f>F455+F464</f>
        <v>0</v>
      </c>
      <c r="G465" s="151">
        <f t="shared" ref="G465:H465" si="14">G455+G464</f>
        <v>0</v>
      </c>
      <c r="H465" s="151">
        <f t="shared" si="14"/>
        <v>0</v>
      </c>
      <c r="I465" s="151">
        <f t="shared" si="13"/>
        <v>0</v>
      </c>
      <c r="J465" s="535" t="e">
        <f t="shared" si="3"/>
        <v>#DIV/0!</v>
      </c>
      <c r="K465" s="151">
        <f t="shared" si="13"/>
        <v>0</v>
      </c>
      <c r="L465" s="535" t="e">
        <f t="shared" si="4"/>
        <v>#DIV/0!</v>
      </c>
      <c r="M465" s="151">
        <f>E465-(I465+K465)</f>
        <v>0</v>
      </c>
      <c r="N465" s="535" t="e">
        <f t="shared" si="6"/>
        <v>#DIV/0!</v>
      </c>
      <c r="O465" s="109">
        <f>IFERROR(AVERAGEIF(P455:P464,"&gt;0",P455:P464),0)</f>
        <v>0</v>
      </c>
      <c r="P465" s="435"/>
      <c r="Q465" s="1465" t="str">
        <f t="shared" si="7"/>
        <v>oui</v>
      </c>
      <c r="R465" s="1468" t="e">
        <f t="shared" si="7"/>
        <v>#DIV/0!</v>
      </c>
      <c r="S465" s="1465" t="str">
        <f>IF(K465=(H538+K538),"oui","non")</f>
        <v>oui</v>
      </c>
      <c r="T465" s="1467" t="e">
        <f t="shared" si="7"/>
        <v>#DIV/0!</v>
      </c>
      <c r="U465" s="1465" t="str">
        <f t="shared" si="9"/>
        <v>oui</v>
      </c>
      <c r="V465" s="1465" t="str">
        <f t="shared" si="10"/>
        <v>oui</v>
      </c>
      <c r="W465" s="366"/>
      <c r="X465" s="366"/>
      <c r="Y465" s="366"/>
      <c r="Z465" s="366"/>
      <c r="AA465" s="366"/>
      <c r="AB465" s="366"/>
      <c r="AC465" s="366"/>
      <c r="AD465" s="366"/>
      <c r="AE465" s="366"/>
      <c r="AF465" s="520"/>
    </row>
    <row r="466" spans="1:32" ht="19.5" thickBot="1" x14ac:dyDescent="0.35">
      <c r="A466" s="366"/>
      <c r="B466" s="526"/>
      <c r="C466" s="526"/>
      <c r="D466" s="526"/>
      <c r="E466" s="526"/>
      <c r="F466" s="526"/>
      <c r="G466" s="526"/>
      <c r="H466" s="526"/>
      <c r="I466" s="526"/>
      <c r="J466" s="526"/>
      <c r="K466" s="526"/>
      <c r="L466" s="526"/>
      <c r="M466" s="526"/>
      <c r="N466" s="526"/>
      <c r="O466" s="526"/>
      <c r="P466" s="526"/>
      <c r="Q466" s="526"/>
      <c r="R466" s="526"/>
      <c r="S466" s="366"/>
      <c r="T466" s="366"/>
      <c r="U466" s="366"/>
      <c r="V466" s="366"/>
      <c r="W466" s="366"/>
      <c r="X466" s="366"/>
      <c r="Y466" s="366"/>
      <c r="Z466" s="366"/>
      <c r="AA466" s="366"/>
      <c r="AB466" s="366"/>
      <c r="AC466" s="366"/>
      <c r="AD466" s="366"/>
      <c r="AE466" s="366"/>
      <c r="AF466" s="520"/>
    </row>
    <row r="467" spans="1:32" ht="41.25" customHeight="1" thickBot="1" x14ac:dyDescent="0.35">
      <c r="A467" s="366"/>
      <c r="B467" s="523" t="s">
        <v>91</v>
      </c>
      <c r="C467" s="2219"/>
      <c r="D467" s="2220"/>
      <c r="E467" s="2220"/>
      <c r="F467" s="2220"/>
      <c r="G467" s="2220"/>
      <c r="H467" s="2220"/>
      <c r="I467" s="2220"/>
      <c r="J467" s="2220"/>
      <c r="K467" s="2220"/>
      <c r="L467" s="2220"/>
      <c r="M467" s="2220"/>
      <c r="N467" s="2220"/>
      <c r="O467" s="2220"/>
      <c r="P467" s="2220"/>
      <c r="Q467" s="2220"/>
      <c r="R467" s="2220"/>
      <c r="S467" s="2220"/>
      <c r="T467" s="2220"/>
      <c r="U467" s="2220"/>
      <c r="V467" s="2220"/>
      <c r="W467" s="2220"/>
      <c r="X467" s="2220"/>
      <c r="Y467" s="2220"/>
      <c r="Z467" s="2220"/>
      <c r="AA467" s="2220"/>
      <c r="AB467" s="2220"/>
      <c r="AC467" s="2221"/>
      <c r="AD467" s="366"/>
      <c r="AE467" s="366"/>
      <c r="AF467" s="520"/>
    </row>
    <row r="468" spans="1:32" ht="43.5" customHeight="1" x14ac:dyDescent="0.3">
      <c r="A468" s="366"/>
      <c r="B468" s="366"/>
      <c r="C468" s="2222"/>
      <c r="D468" s="2223"/>
      <c r="E468" s="2223"/>
      <c r="F468" s="2223"/>
      <c r="G468" s="2223"/>
      <c r="H468" s="2223"/>
      <c r="I468" s="2223"/>
      <c r="J468" s="2223"/>
      <c r="K468" s="2223"/>
      <c r="L468" s="2223"/>
      <c r="M468" s="2223"/>
      <c r="N468" s="2223"/>
      <c r="O468" s="2223"/>
      <c r="P468" s="2223"/>
      <c r="Q468" s="2223"/>
      <c r="R468" s="2223"/>
      <c r="S468" s="2223"/>
      <c r="T468" s="2223"/>
      <c r="U468" s="2223"/>
      <c r="V468" s="2223"/>
      <c r="W468" s="2223"/>
      <c r="X468" s="2223"/>
      <c r="Y468" s="2223"/>
      <c r="Z468" s="2223"/>
      <c r="AA468" s="2223"/>
      <c r="AB468" s="2223"/>
      <c r="AC468" s="2224"/>
      <c r="AD468" s="366"/>
      <c r="AE468" s="366"/>
      <c r="AF468" s="520"/>
    </row>
    <row r="469" spans="1:32" x14ac:dyDescent="0.3">
      <c r="A469" s="529"/>
      <c r="B469" s="365"/>
      <c r="C469" s="365"/>
      <c r="D469" s="365"/>
      <c r="E469" s="365"/>
      <c r="F469" s="365"/>
      <c r="G469" s="365"/>
      <c r="H469" s="365"/>
      <c r="I469" s="365"/>
      <c r="J469" s="365"/>
      <c r="K469" s="365"/>
      <c r="L469" s="365"/>
      <c r="M469" s="365"/>
      <c r="N469" s="365"/>
      <c r="O469" s="365"/>
      <c r="P469" s="365"/>
      <c r="Q469" s="365"/>
      <c r="R469" s="365"/>
      <c r="S469" s="365"/>
      <c r="T469" s="365"/>
      <c r="U469" s="365"/>
      <c r="V469" s="365"/>
      <c r="W469" s="365"/>
      <c r="X469" s="365"/>
      <c r="Y469" s="365"/>
      <c r="Z469" s="365"/>
      <c r="AA469" s="365"/>
      <c r="AB469" s="365"/>
      <c r="AC469" s="365"/>
      <c r="AD469" s="366"/>
      <c r="AE469" s="366"/>
      <c r="AF469" s="520"/>
    </row>
    <row r="470" spans="1:32" x14ac:dyDescent="0.3">
      <c r="A470" s="366"/>
      <c r="B470" s="47" t="s">
        <v>162</v>
      </c>
      <c r="C470" s="526"/>
      <c r="D470" s="526"/>
      <c r="E470" s="526"/>
      <c r="F470" s="526"/>
      <c r="G470" s="526"/>
      <c r="H470" s="526"/>
      <c r="I470" s="526"/>
      <c r="J470" s="526"/>
      <c r="K470" s="526"/>
      <c r="L470" s="526"/>
      <c r="M470" s="526"/>
      <c r="N470" s="526"/>
      <c r="O470" s="526"/>
      <c r="P470" s="526"/>
      <c r="Q470" s="526"/>
      <c r="R470" s="526"/>
      <c r="S470" s="366"/>
      <c r="T470" s="366"/>
      <c r="U470" s="366"/>
      <c r="V470" s="366"/>
      <c r="W470" s="366"/>
      <c r="X470" s="366"/>
      <c r="Y470" s="366"/>
      <c r="Z470" s="366"/>
      <c r="AA470" s="366"/>
      <c r="AB470" s="366"/>
      <c r="AC470" s="366"/>
      <c r="AD470" s="366"/>
      <c r="AE470" s="366"/>
      <c r="AF470" s="520"/>
    </row>
    <row r="471" spans="1:32" ht="19.5" thickBot="1" x14ac:dyDescent="0.35">
      <c r="A471" s="366"/>
      <c r="B471" s="47"/>
      <c r="C471" s="526"/>
      <c r="D471" s="526"/>
      <c r="E471" s="526"/>
      <c r="F471" s="526"/>
      <c r="G471" s="526"/>
      <c r="H471" s="526"/>
      <c r="I471" s="526"/>
      <c r="J471" s="526"/>
      <c r="K471" s="526"/>
      <c r="L471" s="526"/>
      <c r="M471" s="526"/>
      <c r="N471" s="526"/>
      <c r="O471" s="526"/>
      <c r="P471" s="526"/>
      <c r="Q471" s="526"/>
      <c r="R471" s="526"/>
      <c r="S471" s="366"/>
      <c r="T471" s="366"/>
      <c r="U471" s="366"/>
      <c r="V471" s="366"/>
      <c r="W471" s="366"/>
      <c r="X471" s="366"/>
      <c r="Y471" s="366"/>
      <c r="Z471" s="366"/>
      <c r="AA471" s="366"/>
      <c r="AB471" s="366"/>
      <c r="AC471" s="366"/>
      <c r="AD471" s="366"/>
      <c r="AE471" s="366"/>
      <c r="AF471" s="520"/>
    </row>
    <row r="472" spans="1:32" ht="41.25" customHeight="1" thickBot="1" x14ac:dyDescent="0.35">
      <c r="A472" s="366"/>
      <c r="B472" s="113" t="s">
        <v>149</v>
      </c>
      <c r="C472" s="114" t="s">
        <v>150</v>
      </c>
      <c r="D472" s="115" t="s">
        <v>151</v>
      </c>
      <c r="E472" s="115" t="s">
        <v>152</v>
      </c>
      <c r="F472" s="115" t="s">
        <v>153</v>
      </c>
      <c r="G472" s="115" t="s">
        <v>30</v>
      </c>
      <c r="H472" s="115" t="s">
        <v>154</v>
      </c>
      <c r="I472" s="115" t="s">
        <v>155</v>
      </c>
      <c r="J472" s="115" t="s">
        <v>156</v>
      </c>
      <c r="K472" s="115" t="s">
        <v>157</v>
      </c>
      <c r="L472" s="116" t="s">
        <v>158</v>
      </c>
      <c r="M472" s="526"/>
      <c r="N472" s="526"/>
      <c r="O472" s="526"/>
      <c r="P472" s="526"/>
      <c r="Q472" s="526"/>
      <c r="R472" s="526"/>
      <c r="S472" s="366"/>
      <c r="T472" s="366"/>
      <c r="U472" s="366"/>
      <c r="V472" s="366"/>
      <c r="W472" s="366"/>
      <c r="X472" s="366"/>
      <c r="Y472" s="366"/>
      <c r="Z472" s="366"/>
      <c r="AA472" s="366"/>
      <c r="AB472" s="366"/>
      <c r="AC472" s="366"/>
      <c r="AD472" s="366"/>
      <c r="AE472" s="366"/>
      <c r="AF472" s="520"/>
    </row>
    <row r="473" spans="1:32" ht="18" customHeight="1" thickBot="1" x14ac:dyDescent="0.35">
      <c r="A473" s="366"/>
      <c r="B473" s="117" t="s">
        <v>12</v>
      </c>
      <c r="C473" s="118" t="s">
        <v>159</v>
      </c>
      <c r="D473" s="119"/>
      <c r="E473" s="120"/>
      <c r="F473" s="120"/>
      <c r="G473" s="120"/>
      <c r="H473" s="120"/>
      <c r="I473" s="120"/>
      <c r="J473" s="120"/>
      <c r="K473" s="120"/>
      <c r="L473" s="121"/>
      <c r="M473" s="526"/>
      <c r="N473" s="526"/>
      <c r="O473" s="526"/>
      <c r="P473" s="526"/>
      <c r="Q473" s="526"/>
      <c r="R473" s="526"/>
      <c r="S473" s="366"/>
      <c r="T473" s="366"/>
      <c r="U473" s="366"/>
      <c r="V473" s="366"/>
      <c r="W473" s="366"/>
      <c r="X473" s="366"/>
      <c r="Y473" s="366"/>
      <c r="Z473" s="366"/>
      <c r="AA473" s="366"/>
      <c r="AB473" s="366"/>
      <c r="AC473" s="366"/>
      <c r="AD473" s="366"/>
      <c r="AE473" s="366"/>
      <c r="AF473" s="520"/>
    </row>
    <row r="474" spans="1:32" ht="20.25" thickBot="1" x14ac:dyDescent="0.35">
      <c r="A474" s="366"/>
      <c r="B474" s="122" t="s">
        <v>13</v>
      </c>
      <c r="C474" s="118" t="s">
        <v>159</v>
      </c>
      <c r="D474" s="119"/>
      <c r="E474" s="120"/>
      <c r="F474" s="120"/>
      <c r="G474" s="120"/>
      <c r="H474" s="120"/>
      <c r="I474" s="120"/>
      <c r="J474" s="120"/>
      <c r="K474" s="120"/>
      <c r="L474" s="121"/>
      <c r="M474" s="526"/>
      <c r="N474" s="526"/>
      <c r="O474" s="526"/>
      <c r="P474" s="526"/>
      <c r="Q474" s="526"/>
      <c r="R474" s="526"/>
      <c r="S474" s="366"/>
      <c r="T474" s="366"/>
      <c r="U474" s="366"/>
      <c r="V474" s="366"/>
      <c r="W474" s="366"/>
      <c r="X474" s="366"/>
      <c r="Y474" s="366"/>
      <c r="Z474" s="366"/>
      <c r="AA474" s="366"/>
      <c r="AB474" s="366"/>
      <c r="AC474" s="366"/>
      <c r="AD474" s="366"/>
      <c r="AE474" s="366"/>
      <c r="AF474" s="520"/>
    </row>
    <row r="475" spans="1:32" ht="18.75" customHeight="1" thickBot="1" x14ac:dyDescent="0.35">
      <c r="A475" s="366"/>
      <c r="B475" s="122" t="s">
        <v>14</v>
      </c>
      <c r="C475" s="118" t="s">
        <v>159</v>
      </c>
      <c r="D475" s="119"/>
      <c r="E475" s="120"/>
      <c r="F475" s="120"/>
      <c r="G475" s="120"/>
      <c r="H475" s="120"/>
      <c r="I475" s="120"/>
      <c r="J475" s="120"/>
      <c r="K475" s="120"/>
      <c r="L475" s="121"/>
      <c r="M475" s="526"/>
      <c r="N475" s="526"/>
      <c r="O475" s="526"/>
      <c r="P475" s="526"/>
      <c r="Q475" s="526"/>
      <c r="R475" s="526"/>
      <c r="S475" s="366"/>
      <c r="T475" s="366"/>
      <c r="U475" s="366"/>
      <c r="V475" s="366"/>
      <c r="W475" s="366"/>
      <c r="X475" s="366"/>
      <c r="Y475" s="366"/>
      <c r="Z475" s="366"/>
      <c r="AA475" s="366"/>
      <c r="AB475" s="366"/>
      <c r="AC475" s="366"/>
      <c r="AD475" s="366"/>
      <c r="AE475" s="366"/>
      <c r="AF475" s="520"/>
    </row>
    <row r="476" spans="1:32" ht="18.75" customHeight="1" thickBot="1" x14ac:dyDescent="0.35">
      <c r="A476" s="366"/>
      <c r="B476" s="122" t="s">
        <v>15</v>
      </c>
      <c r="C476" s="118" t="s">
        <v>159</v>
      </c>
      <c r="D476" s="119"/>
      <c r="E476" s="120"/>
      <c r="F476" s="120"/>
      <c r="G476" s="120"/>
      <c r="H476" s="120"/>
      <c r="I476" s="120"/>
      <c r="J476" s="120"/>
      <c r="K476" s="120"/>
      <c r="L476" s="121"/>
      <c r="M476" s="526"/>
      <c r="N476" s="526"/>
      <c r="O476" s="526"/>
      <c r="P476" s="526"/>
      <c r="Q476" s="526"/>
      <c r="R476" s="526"/>
      <c r="S476" s="366"/>
      <c r="T476" s="366"/>
      <c r="U476" s="366"/>
      <c r="V476" s="366"/>
      <c r="W476" s="366"/>
      <c r="X476" s="366"/>
      <c r="Y476" s="366"/>
      <c r="Z476" s="366"/>
      <c r="AA476" s="366"/>
      <c r="AB476" s="366"/>
      <c r="AC476" s="366"/>
      <c r="AD476" s="366"/>
      <c r="AE476" s="366"/>
      <c r="AF476" s="520"/>
    </row>
    <row r="477" spans="1:32" ht="20.25" thickBot="1" x14ac:dyDescent="0.35">
      <c r="A477" s="366"/>
      <c r="B477" s="122" t="s">
        <v>16</v>
      </c>
      <c r="C477" s="118" t="s">
        <v>159</v>
      </c>
      <c r="D477" s="119"/>
      <c r="E477" s="120"/>
      <c r="F477" s="120"/>
      <c r="G477" s="120"/>
      <c r="H477" s="120"/>
      <c r="I477" s="120"/>
      <c r="J477" s="120"/>
      <c r="K477" s="120"/>
      <c r="L477" s="121"/>
      <c r="M477" s="526"/>
      <c r="N477" s="526"/>
      <c r="O477" s="526"/>
      <c r="P477" s="526"/>
      <c r="Q477" s="526"/>
      <c r="R477" s="526"/>
      <c r="S477" s="366"/>
      <c r="T477" s="366"/>
      <c r="U477" s="366"/>
      <c r="V477" s="366"/>
      <c r="W477" s="366"/>
      <c r="X477" s="366"/>
      <c r="Y477" s="366"/>
      <c r="Z477" s="366"/>
      <c r="AA477" s="366"/>
      <c r="AB477" s="366"/>
      <c r="AC477" s="366"/>
      <c r="AD477" s="366"/>
      <c r="AE477" s="366"/>
      <c r="AF477" s="520"/>
    </row>
    <row r="478" spans="1:32" ht="18.75" customHeight="1" thickBot="1" x14ac:dyDescent="0.35">
      <c r="A478" s="366"/>
      <c r="B478" s="122" t="s">
        <v>17</v>
      </c>
      <c r="C478" s="118" t="s">
        <v>159</v>
      </c>
      <c r="D478" s="119"/>
      <c r="E478" s="120"/>
      <c r="F478" s="120"/>
      <c r="G478" s="120"/>
      <c r="H478" s="120"/>
      <c r="I478" s="120"/>
      <c r="J478" s="120"/>
      <c r="K478" s="120"/>
      <c r="L478" s="121"/>
      <c r="M478" s="526"/>
      <c r="N478" s="526"/>
      <c r="O478" s="526"/>
      <c r="P478" s="526"/>
      <c r="Q478" s="526"/>
      <c r="R478" s="526"/>
      <c r="S478" s="366"/>
      <c r="T478" s="366"/>
      <c r="U478" s="366"/>
      <c r="V478" s="366"/>
      <c r="W478" s="366"/>
      <c r="X478" s="366"/>
      <c r="Y478" s="366"/>
      <c r="Z478" s="366"/>
      <c r="AA478" s="366"/>
      <c r="AB478" s="366"/>
      <c r="AC478" s="366"/>
      <c r="AD478" s="366"/>
      <c r="AE478" s="366"/>
      <c r="AF478" s="520"/>
    </row>
    <row r="479" spans="1:32" ht="18.75" customHeight="1" thickBot="1" x14ac:dyDescent="0.35">
      <c r="A479" s="366"/>
      <c r="B479" s="122" t="s">
        <v>18</v>
      </c>
      <c r="C479" s="118" t="s">
        <v>159</v>
      </c>
      <c r="D479" s="119"/>
      <c r="E479" s="120"/>
      <c r="F479" s="120"/>
      <c r="G479" s="120"/>
      <c r="H479" s="120"/>
      <c r="I479" s="120"/>
      <c r="J479" s="120"/>
      <c r="K479" s="120"/>
      <c r="L479" s="121"/>
      <c r="M479" s="526"/>
      <c r="N479" s="526"/>
      <c r="O479" s="526"/>
      <c r="P479" s="526"/>
      <c r="Q479" s="526"/>
      <c r="R479" s="526"/>
      <c r="S479" s="366"/>
      <c r="T479" s="366"/>
      <c r="U479" s="366"/>
      <c r="V479" s="366"/>
      <c r="W479" s="366"/>
      <c r="X479" s="366"/>
      <c r="Y479" s="366"/>
      <c r="Z479" s="366"/>
      <c r="AA479" s="366"/>
      <c r="AB479" s="366"/>
      <c r="AC479" s="366"/>
      <c r="AD479" s="366"/>
      <c r="AE479" s="366"/>
      <c r="AF479" s="520"/>
    </row>
    <row r="480" spans="1:32" ht="18.75" customHeight="1" thickBot="1" x14ac:dyDescent="0.35">
      <c r="A480" s="366"/>
      <c r="B480" s="122" t="s">
        <v>19</v>
      </c>
      <c r="C480" s="118" t="s">
        <v>159</v>
      </c>
      <c r="D480" s="119"/>
      <c r="E480" s="120"/>
      <c r="F480" s="120"/>
      <c r="G480" s="120"/>
      <c r="H480" s="120"/>
      <c r="I480" s="120"/>
      <c r="J480" s="120"/>
      <c r="K480" s="120"/>
      <c r="L480" s="121"/>
      <c r="M480" s="526"/>
      <c r="N480" s="526"/>
      <c r="O480" s="526"/>
      <c r="P480" s="526"/>
      <c r="Q480" s="526"/>
      <c r="R480" s="526"/>
      <c r="S480" s="366"/>
      <c r="T480" s="366"/>
      <c r="U480" s="366"/>
      <c r="V480" s="366"/>
      <c r="W480" s="366"/>
      <c r="X480" s="366"/>
      <c r="Y480" s="366"/>
      <c r="Z480" s="366"/>
      <c r="AA480" s="366"/>
      <c r="AB480" s="366"/>
      <c r="AC480" s="366"/>
      <c r="AD480" s="366"/>
      <c r="AE480" s="366"/>
      <c r="AF480" s="520"/>
    </row>
    <row r="481" spans="1:32" ht="18.75" customHeight="1" thickBot="1" x14ac:dyDescent="0.35">
      <c r="A481" s="366"/>
      <c r="B481" s="122" t="s">
        <v>20</v>
      </c>
      <c r="C481" s="118" t="s">
        <v>159</v>
      </c>
      <c r="D481" s="119"/>
      <c r="E481" s="120"/>
      <c r="F481" s="120"/>
      <c r="G481" s="120"/>
      <c r="H481" s="120"/>
      <c r="I481" s="120"/>
      <c r="J481" s="120"/>
      <c r="K481" s="120"/>
      <c r="L481" s="121"/>
      <c r="M481" s="526"/>
      <c r="N481" s="526"/>
      <c r="O481" s="526"/>
      <c r="P481" s="526"/>
      <c r="Q481" s="526"/>
      <c r="R481" s="526"/>
      <c r="S481" s="366"/>
      <c r="T481" s="366"/>
      <c r="U481" s="366"/>
      <c r="V481" s="366"/>
      <c r="W481" s="366"/>
      <c r="X481" s="366"/>
      <c r="Y481" s="366"/>
      <c r="Z481" s="366"/>
      <c r="AA481" s="366"/>
      <c r="AB481" s="366"/>
      <c r="AC481" s="366"/>
      <c r="AD481" s="366"/>
      <c r="AE481" s="366"/>
      <c r="AF481" s="520"/>
    </row>
    <row r="482" spans="1:32" ht="18.75" customHeight="1" thickBot="1" x14ac:dyDescent="0.35">
      <c r="A482" s="366"/>
      <c r="B482" s="122" t="s">
        <v>21</v>
      </c>
      <c r="C482" s="118" t="s">
        <v>159</v>
      </c>
      <c r="D482" s="119"/>
      <c r="E482" s="120"/>
      <c r="F482" s="120"/>
      <c r="G482" s="120"/>
      <c r="H482" s="120"/>
      <c r="I482" s="120"/>
      <c r="J482" s="120"/>
      <c r="K482" s="120"/>
      <c r="L482" s="121"/>
      <c r="M482" s="526"/>
      <c r="N482" s="526"/>
      <c r="O482" s="526"/>
      <c r="P482" s="526"/>
      <c r="Q482" s="526"/>
      <c r="R482" s="526"/>
      <c r="S482" s="366"/>
      <c r="T482" s="366"/>
      <c r="U482" s="366"/>
      <c r="V482" s="366"/>
      <c r="W482" s="366"/>
      <c r="X482" s="366"/>
      <c r="Y482" s="366"/>
      <c r="Z482" s="366"/>
      <c r="AA482" s="366"/>
      <c r="AB482" s="366"/>
      <c r="AC482" s="366"/>
      <c r="AD482" s="366"/>
      <c r="AE482" s="366"/>
      <c r="AF482" s="520"/>
    </row>
    <row r="483" spans="1:32" ht="18.75" customHeight="1" thickBot="1" x14ac:dyDescent="0.35">
      <c r="A483" s="366"/>
      <c r="B483" s="122" t="s">
        <v>22</v>
      </c>
      <c r="C483" s="118" t="s">
        <v>159</v>
      </c>
      <c r="D483" s="119"/>
      <c r="E483" s="120"/>
      <c r="F483" s="120"/>
      <c r="G483" s="120"/>
      <c r="H483" s="120"/>
      <c r="I483" s="120"/>
      <c r="J483" s="120"/>
      <c r="K483" s="120"/>
      <c r="L483" s="121"/>
      <c r="M483" s="526"/>
      <c r="N483" s="526"/>
      <c r="O483" s="526"/>
      <c r="P483" s="526"/>
      <c r="Q483" s="526"/>
      <c r="R483" s="526"/>
      <c r="S483" s="366"/>
      <c r="T483" s="366"/>
      <c r="U483" s="366"/>
      <c r="V483" s="366"/>
      <c r="W483" s="366"/>
      <c r="X483" s="366"/>
      <c r="Y483" s="366"/>
      <c r="Z483" s="366"/>
      <c r="AA483" s="366"/>
      <c r="AB483" s="366"/>
      <c r="AC483" s="366"/>
      <c r="AD483" s="366"/>
      <c r="AE483" s="366"/>
      <c r="AF483" s="520"/>
    </row>
    <row r="484" spans="1:32" ht="18.75" customHeight="1" thickBot="1" x14ac:dyDescent="0.35">
      <c r="A484" s="366"/>
      <c r="B484" s="123" t="s">
        <v>23</v>
      </c>
      <c r="C484" s="124" t="s">
        <v>159</v>
      </c>
      <c r="D484" s="69"/>
      <c r="E484" s="125"/>
      <c r="F484" s="125"/>
      <c r="G484" s="125"/>
      <c r="H484" s="125"/>
      <c r="I484" s="125"/>
      <c r="J484" s="125"/>
      <c r="K484" s="125"/>
      <c r="L484" s="126"/>
      <c r="M484" s="526"/>
      <c r="N484" s="526"/>
      <c r="O484" s="526"/>
      <c r="P484" s="526"/>
      <c r="Q484" s="526"/>
      <c r="R484" s="526"/>
      <c r="S484" s="366"/>
      <c r="T484" s="366"/>
      <c r="U484" s="366"/>
      <c r="V484" s="366"/>
      <c r="W484" s="366"/>
      <c r="X484" s="366"/>
      <c r="Y484" s="366"/>
      <c r="Z484" s="366"/>
      <c r="AA484" s="366"/>
      <c r="AB484" s="366"/>
      <c r="AC484" s="366"/>
      <c r="AD484" s="366"/>
      <c r="AE484" s="366"/>
      <c r="AF484" s="520"/>
    </row>
    <row r="485" spans="1:32" ht="18.75" customHeight="1" x14ac:dyDescent="0.3">
      <c r="A485" s="366"/>
      <c r="B485" s="366"/>
      <c r="C485" s="366"/>
      <c r="D485" s="366"/>
      <c r="E485" s="366"/>
      <c r="F485" s="366"/>
      <c r="G485" s="366"/>
      <c r="H485" s="366"/>
      <c r="I485" s="366"/>
      <c r="J485" s="366"/>
      <c r="K485" s="366"/>
      <c r="L485" s="366"/>
      <c r="M485" s="366"/>
      <c r="N485" s="366"/>
      <c r="O485" s="366"/>
      <c r="P485" s="366"/>
      <c r="Q485" s="366"/>
      <c r="R485" s="366"/>
      <c r="S485" s="366"/>
      <c r="T485" s="366"/>
      <c r="U485" s="366"/>
      <c r="V485" s="366"/>
      <c r="W485" s="366"/>
      <c r="X485" s="366"/>
      <c r="Y485" s="366"/>
      <c r="Z485" s="366"/>
      <c r="AA485" s="366"/>
      <c r="AB485" s="366"/>
      <c r="AC485" s="366"/>
      <c r="AD485" s="366"/>
      <c r="AE485" s="366"/>
      <c r="AF485" s="520"/>
    </row>
    <row r="486" spans="1:32" x14ac:dyDescent="0.3">
      <c r="A486" s="529"/>
      <c r="B486" s="365"/>
      <c r="C486" s="365"/>
      <c r="D486" s="365"/>
      <c r="E486" s="365"/>
      <c r="F486" s="365"/>
      <c r="G486" s="365"/>
      <c r="H486" s="365"/>
      <c r="I486" s="365"/>
      <c r="J486" s="365"/>
      <c r="K486" s="365"/>
      <c r="L486" s="365"/>
      <c r="M486" s="365"/>
      <c r="N486" s="365"/>
      <c r="O486" s="365"/>
      <c r="P486" s="365"/>
      <c r="Q486" s="365"/>
      <c r="R486" s="365"/>
      <c r="S486" s="365"/>
      <c r="T486" s="365"/>
      <c r="U486" s="365"/>
      <c r="V486" s="365"/>
      <c r="W486" s="365"/>
      <c r="X486" s="365"/>
      <c r="Y486" s="365"/>
      <c r="Z486" s="365"/>
      <c r="AA486" s="365"/>
      <c r="AB486" s="365"/>
      <c r="AC486" s="365"/>
      <c r="AD486" s="366"/>
      <c r="AE486" s="366"/>
      <c r="AF486" s="520"/>
    </row>
    <row r="487" spans="1:32" ht="18.75" customHeight="1" x14ac:dyDescent="0.3">
      <c r="A487" s="366"/>
      <c r="B487" s="47" t="s">
        <v>465</v>
      </c>
      <c r="C487" s="366"/>
      <c r="D487" s="366"/>
      <c r="E487" s="366"/>
      <c r="F487" s="366"/>
      <c r="G487" s="366"/>
      <c r="H487" s="366"/>
      <c r="I487" s="366"/>
      <c r="J487" s="366"/>
      <c r="K487" s="366"/>
      <c r="L487" s="366"/>
      <c r="M487" s="366"/>
      <c r="N487" s="366"/>
      <c r="O487" s="366"/>
      <c r="P487" s="366"/>
      <c r="Q487" s="366"/>
      <c r="R487" s="366"/>
      <c r="S487" s="366"/>
      <c r="T487" s="366"/>
      <c r="U487" s="366"/>
      <c r="V487" s="366"/>
      <c r="W487" s="366"/>
      <c r="X487" s="366"/>
      <c r="Y487" s="366"/>
      <c r="Z487" s="366"/>
      <c r="AA487" s="366"/>
      <c r="AB487" s="366"/>
      <c r="AC487" s="366"/>
      <c r="AD487" s="366"/>
      <c r="AE487" s="366"/>
      <c r="AF487" s="520"/>
    </row>
    <row r="488" spans="1:32" ht="18.75" customHeight="1" thickBot="1" x14ac:dyDescent="0.35">
      <c r="A488" s="366"/>
      <c r="B488" s="47"/>
      <c r="C488" s="366"/>
      <c r="D488" s="366"/>
      <c r="E488" s="366"/>
      <c r="F488" s="366"/>
      <c r="G488" s="366"/>
      <c r="H488" s="366"/>
      <c r="I488" s="366"/>
      <c r="J488" s="366"/>
      <c r="K488" s="366"/>
      <c r="L488" s="366"/>
      <c r="M488" s="366"/>
      <c r="N488" s="366"/>
      <c r="O488" s="366"/>
      <c r="P488" s="366"/>
      <c r="Q488" s="366"/>
      <c r="R488" s="366"/>
      <c r="S488" s="366"/>
      <c r="T488" s="366"/>
      <c r="U488" s="366"/>
      <c r="V488" s="366"/>
      <c r="W488" s="366"/>
      <c r="X488" s="366"/>
      <c r="Y488" s="366"/>
      <c r="Z488" s="366"/>
      <c r="AA488" s="366"/>
      <c r="AB488" s="366"/>
      <c r="AC488" s="366"/>
      <c r="AD488" s="366"/>
      <c r="AE488" s="366"/>
      <c r="AF488" s="520"/>
    </row>
    <row r="489" spans="1:32" ht="18.75" customHeight="1" thickBot="1" x14ac:dyDescent="0.35">
      <c r="A489" s="366"/>
      <c r="B489" s="542" t="s">
        <v>234</v>
      </c>
      <c r="C489" s="1911" t="s">
        <v>37</v>
      </c>
      <c r="D489" s="1912"/>
      <c r="E489" s="1912"/>
      <c r="F489" s="1912"/>
      <c r="G489" s="1913"/>
      <c r="H489" s="1914" t="s">
        <v>24</v>
      </c>
      <c r="I489" s="1903"/>
      <c r="J489" s="1903"/>
      <c r="K489" s="1903"/>
      <c r="L489" s="1903"/>
      <c r="M489" s="1903"/>
      <c r="N489" s="1903"/>
      <c r="O489" s="1903"/>
      <c r="P489" s="1903"/>
      <c r="Q489" s="1883" t="s">
        <v>163</v>
      </c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366"/>
      <c r="AE489" s="366"/>
      <c r="AF489" s="520"/>
    </row>
    <row r="490" spans="1:32" ht="21.75" customHeight="1" thickBot="1" x14ac:dyDescent="0.35">
      <c r="A490" s="366"/>
      <c r="B490" s="542" t="s">
        <v>164</v>
      </c>
      <c r="C490" s="543" t="s">
        <v>25</v>
      </c>
      <c r="D490" s="544" t="s">
        <v>26</v>
      </c>
      <c r="E490" s="544" t="s">
        <v>27</v>
      </c>
      <c r="F490" s="544" t="s">
        <v>28</v>
      </c>
      <c r="G490" s="545" t="s">
        <v>165</v>
      </c>
      <c r="H490" s="544" t="s">
        <v>16</v>
      </c>
      <c r="I490" s="544" t="s">
        <v>17</v>
      </c>
      <c r="J490" s="544" t="s">
        <v>18</v>
      </c>
      <c r="K490" s="544" t="s">
        <v>166</v>
      </c>
      <c r="L490" s="544" t="s">
        <v>20</v>
      </c>
      <c r="M490" s="544" t="s">
        <v>21</v>
      </c>
      <c r="N490" s="544" t="s">
        <v>22</v>
      </c>
      <c r="O490" s="546" t="s">
        <v>23</v>
      </c>
      <c r="P490" s="547" t="s">
        <v>167</v>
      </c>
      <c r="Q490" s="1915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366"/>
      <c r="AE490" s="366"/>
      <c r="AF490" s="520"/>
    </row>
    <row r="491" spans="1:32" ht="19.5" thickBot="1" x14ac:dyDescent="0.35">
      <c r="A491" s="366"/>
      <c r="B491" s="548" t="s">
        <v>466</v>
      </c>
      <c r="C491" s="477"/>
      <c r="D491" s="144"/>
      <c r="E491" s="144"/>
      <c r="F491" s="145"/>
      <c r="G491" s="151">
        <f>SUM(C491:F491)</f>
        <v>0</v>
      </c>
      <c r="H491" s="143"/>
      <c r="I491" s="144"/>
      <c r="J491" s="144"/>
      <c r="K491" s="144"/>
      <c r="L491" s="144"/>
      <c r="M491" s="144"/>
      <c r="N491" s="144"/>
      <c r="O491" s="145"/>
      <c r="P491" s="146">
        <f>SUM(H491:O491)</f>
        <v>0</v>
      </c>
      <c r="Q491" s="146">
        <f>G491+P491</f>
        <v>0</v>
      </c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366"/>
      <c r="AE491" s="366"/>
      <c r="AF491" s="520"/>
    </row>
    <row r="492" spans="1:32" ht="19.5" thickBot="1" x14ac:dyDescent="0.35">
      <c r="A492" s="366"/>
      <c r="B492" s="548" t="s">
        <v>36</v>
      </c>
      <c r="C492" s="478"/>
      <c r="D492" s="149"/>
      <c r="E492" s="149"/>
      <c r="F492" s="150"/>
      <c r="G492" s="151">
        <f>SUM(C492:F492)</f>
        <v>0</v>
      </c>
      <c r="H492" s="148"/>
      <c r="I492" s="149"/>
      <c r="J492" s="149"/>
      <c r="K492" s="149"/>
      <c r="L492" s="149"/>
      <c r="M492" s="149"/>
      <c r="N492" s="149"/>
      <c r="O492" s="150"/>
      <c r="P492" s="146">
        <f>SUM(H492:O492)</f>
        <v>0</v>
      </c>
      <c r="Q492" s="146">
        <f>G492+P492</f>
        <v>0</v>
      </c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366"/>
      <c r="AE492" s="366"/>
      <c r="AF492" s="520"/>
    </row>
    <row r="493" spans="1:32" ht="19.5" thickBot="1" x14ac:dyDescent="0.35">
      <c r="A493" s="366"/>
      <c r="B493" s="542" t="s">
        <v>169</v>
      </c>
      <c r="C493" s="152">
        <f>C494-C492</f>
        <v>0</v>
      </c>
      <c r="D493" s="152">
        <f t="shared" ref="D493:K493" si="15">D494-D492</f>
        <v>0</v>
      </c>
      <c r="E493" s="152">
        <f t="shared" si="15"/>
        <v>0</v>
      </c>
      <c r="F493" s="153">
        <f t="shared" si="15"/>
        <v>0</v>
      </c>
      <c r="G493" s="154">
        <f t="shared" si="15"/>
        <v>0</v>
      </c>
      <c r="H493" s="152">
        <f t="shared" si="15"/>
        <v>0</v>
      </c>
      <c r="I493" s="152">
        <f t="shared" si="15"/>
        <v>0</v>
      </c>
      <c r="J493" s="152">
        <f t="shared" si="15"/>
        <v>0</v>
      </c>
      <c r="K493" s="152">
        <f t="shared" si="15"/>
        <v>0</v>
      </c>
      <c r="L493" s="152">
        <f>L494-L492</f>
        <v>0</v>
      </c>
      <c r="M493" s="152">
        <f>M494-M492</f>
        <v>0</v>
      </c>
      <c r="N493" s="152">
        <f t="shared" ref="N493:Q493" si="16">N494-N492</f>
        <v>0</v>
      </c>
      <c r="O493" s="153">
        <f t="shared" si="16"/>
        <v>0</v>
      </c>
      <c r="P493" s="154">
        <f t="shared" si="16"/>
        <v>0</v>
      </c>
      <c r="Q493" s="154">
        <f t="shared" si="16"/>
        <v>0</v>
      </c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366"/>
      <c r="AE493" s="366"/>
      <c r="AF493" s="520"/>
    </row>
    <row r="494" spans="1:32" ht="21.75" customHeight="1" thickBot="1" x14ac:dyDescent="0.35">
      <c r="A494" s="366"/>
      <c r="B494" s="549" t="s">
        <v>163</v>
      </c>
      <c r="C494" s="156">
        <f>D451</f>
        <v>0</v>
      </c>
      <c r="D494" s="156">
        <f>D452</f>
        <v>0</v>
      </c>
      <c r="E494" s="156">
        <f>D453</f>
        <v>0</v>
      </c>
      <c r="F494" s="157">
        <f>D454</f>
        <v>0</v>
      </c>
      <c r="G494" s="158">
        <f>D455</f>
        <v>0</v>
      </c>
      <c r="H494" s="156">
        <f>D456</f>
        <v>0</v>
      </c>
      <c r="I494" s="156">
        <f>D457</f>
        <v>0</v>
      </c>
      <c r="J494" s="156">
        <f>D458</f>
        <v>0</v>
      </c>
      <c r="K494" s="156">
        <f>D459</f>
        <v>0</v>
      </c>
      <c r="L494" s="156">
        <f>D460</f>
        <v>0</v>
      </c>
      <c r="M494" s="156">
        <f>D461</f>
        <v>0</v>
      </c>
      <c r="N494" s="156">
        <f>D462</f>
        <v>0</v>
      </c>
      <c r="O494" s="157">
        <f>D463</f>
        <v>0</v>
      </c>
      <c r="P494" s="158">
        <f>D464</f>
        <v>0</v>
      </c>
      <c r="Q494" s="158">
        <f>D465</f>
        <v>0</v>
      </c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366"/>
      <c r="AE494" s="366"/>
      <c r="AF494" s="520"/>
    </row>
    <row r="495" spans="1:32" ht="21.75" customHeight="1" thickBot="1" x14ac:dyDescent="0.35">
      <c r="A495" s="366"/>
      <c r="B495" s="549" t="s">
        <v>170</v>
      </c>
      <c r="C495" s="159" t="e">
        <f>C494/C491</f>
        <v>#DIV/0!</v>
      </c>
      <c r="D495" s="159" t="e">
        <f t="shared" ref="D495:Q495" si="17">D494/D491</f>
        <v>#DIV/0!</v>
      </c>
      <c r="E495" s="159" t="e">
        <f t="shared" si="17"/>
        <v>#DIV/0!</v>
      </c>
      <c r="F495" s="160" t="e">
        <f t="shared" si="17"/>
        <v>#DIV/0!</v>
      </c>
      <c r="G495" s="161" t="e">
        <f t="shared" si="17"/>
        <v>#DIV/0!</v>
      </c>
      <c r="H495" s="159" t="e">
        <f t="shared" si="17"/>
        <v>#DIV/0!</v>
      </c>
      <c r="I495" s="159" t="e">
        <f t="shared" si="17"/>
        <v>#DIV/0!</v>
      </c>
      <c r="J495" s="159" t="e">
        <f t="shared" si="17"/>
        <v>#DIV/0!</v>
      </c>
      <c r="K495" s="159" t="e">
        <f t="shared" si="17"/>
        <v>#DIV/0!</v>
      </c>
      <c r="L495" s="159" t="e">
        <f t="shared" si="17"/>
        <v>#DIV/0!</v>
      </c>
      <c r="M495" s="159" t="e">
        <f t="shared" si="17"/>
        <v>#DIV/0!</v>
      </c>
      <c r="N495" s="159" t="e">
        <f t="shared" si="17"/>
        <v>#DIV/0!</v>
      </c>
      <c r="O495" s="160" t="e">
        <f t="shared" si="17"/>
        <v>#DIV/0!</v>
      </c>
      <c r="P495" s="161" t="e">
        <f t="shared" si="17"/>
        <v>#DIV/0!</v>
      </c>
      <c r="Q495" s="161" t="e">
        <f t="shared" si="17"/>
        <v>#DIV/0!</v>
      </c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366"/>
      <c r="AE495" s="366"/>
      <c r="AF495" s="520"/>
    </row>
    <row r="496" spans="1:32" ht="21.75" customHeight="1" x14ac:dyDescent="0.3">
      <c r="A496" s="366"/>
      <c r="B496" s="366"/>
      <c r="C496" s="366"/>
      <c r="D496" s="366"/>
      <c r="E496" s="366"/>
      <c r="F496" s="366"/>
      <c r="G496" s="366"/>
      <c r="H496" s="366"/>
      <c r="I496" s="366"/>
      <c r="J496" s="366"/>
      <c r="K496" s="366"/>
      <c r="L496" s="366"/>
      <c r="M496" s="366"/>
      <c r="N496" s="366"/>
      <c r="O496" s="366"/>
      <c r="P496" s="366"/>
      <c r="Q496" s="366"/>
      <c r="R496" s="366"/>
      <c r="S496" s="36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366"/>
      <c r="AE496" s="366"/>
      <c r="AF496" s="520"/>
    </row>
    <row r="497" spans="1:32" ht="21.75" customHeight="1" x14ac:dyDescent="0.3">
      <c r="A497" s="366"/>
      <c r="B497" s="47" t="s">
        <v>467</v>
      </c>
      <c r="C497" s="366"/>
      <c r="D497" s="366"/>
      <c r="E497" s="366"/>
      <c r="F497" s="366"/>
      <c r="G497" s="366"/>
      <c r="H497" s="366"/>
      <c r="I497" s="366"/>
      <c r="J497" s="366"/>
      <c r="K497" s="366"/>
      <c r="L497" s="366"/>
      <c r="M497" s="366"/>
      <c r="N497" s="366"/>
      <c r="O497" s="366"/>
      <c r="P497" s="366"/>
      <c r="Q497" s="366"/>
      <c r="R497" s="366"/>
      <c r="S497" s="36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366"/>
      <c r="AE497" s="366"/>
      <c r="AF497" s="520"/>
    </row>
    <row r="498" spans="1:32" ht="21.75" customHeight="1" thickBot="1" x14ac:dyDescent="0.35">
      <c r="A498" s="366"/>
      <c r="B498" s="366"/>
      <c r="C498" s="366"/>
      <c r="D498" s="366"/>
      <c r="E498" s="366"/>
      <c r="F498" s="366"/>
      <c r="G498" s="366"/>
      <c r="H498" s="366"/>
      <c r="I498" s="366"/>
      <c r="J498" s="366"/>
      <c r="K498" s="366"/>
      <c r="L498" s="366"/>
      <c r="M498" s="366"/>
      <c r="N498" s="366"/>
      <c r="O498" s="366"/>
      <c r="P498" s="366"/>
      <c r="Q498" s="366"/>
      <c r="R498" s="366"/>
      <c r="S498" s="36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366"/>
      <c r="AE498" s="366"/>
      <c r="AF498" s="520"/>
    </row>
    <row r="499" spans="1:32" ht="21.75" customHeight="1" thickBot="1" x14ac:dyDescent="0.35">
      <c r="A499" s="366"/>
      <c r="B499" s="366"/>
      <c r="C499" s="1911" t="s">
        <v>37</v>
      </c>
      <c r="D499" s="1912"/>
      <c r="E499" s="1912"/>
      <c r="F499" s="1912"/>
      <c r="G499" s="1913"/>
      <c r="H499" s="1914" t="s">
        <v>24</v>
      </c>
      <c r="I499" s="1903"/>
      <c r="J499" s="1903"/>
      <c r="K499" s="1903"/>
      <c r="L499" s="1903"/>
      <c r="M499" s="1903"/>
      <c r="N499" s="1903"/>
      <c r="O499" s="1903"/>
      <c r="P499" s="1903"/>
      <c r="Q499" s="1883" t="s">
        <v>163</v>
      </c>
      <c r="R499" s="366"/>
      <c r="S499" s="36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366"/>
      <c r="AE499" s="366"/>
      <c r="AF499" s="520"/>
    </row>
    <row r="500" spans="1:32" ht="21.75" customHeight="1" thickBot="1" x14ac:dyDescent="0.35">
      <c r="A500" s="366"/>
      <c r="B500" s="366"/>
      <c r="C500" s="550" t="s">
        <v>25</v>
      </c>
      <c r="D500" s="551" t="s">
        <v>26</v>
      </c>
      <c r="E500" s="551" t="s">
        <v>27</v>
      </c>
      <c r="F500" s="551" t="s">
        <v>28</v>
      </c>
      <c r="G500" s="545" t="s">
        <v>165</v>
      </c>
      <c r="H500" s="551" t="s">
        <v>16</v>
      </c>
      <c r="I500" s="551" t="s">
        <v>17</v>
      </c>
      <c r="J500" s="551" t="s">
        <v>18</v>
      </c>
      <c r="K500" s="551" t="s">
        <v>166</v>
      </c>
      <c r="L500" s="551" t="s">
        <v>20</v>
      </c>
      <c r="M500" s="551" t="s">
        <v>21</v>
      </c>
      <c r="N500" s="551" t="s">
        <v>22</v>
      </c>
      <c r="O500" s="552" t="s">
        <v>23</v>
      </c>
      <c r="P500" s="553" t="s">
        <v>167</v>
      </c>
      <c r="Q500" s="1884"/>
      <c r="R500" s="366"/>
      <c r="S500" s="36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366"/>
      <c r="AE500" s="366"/>
      <c r="AF500" s="520"/>
    </row>
    <row r="501" spans="1:32" ht="21.75" customHeight="1" thickBot="1" x14ac:dyDescent="0.35">
      <c r="A501" s="366"/>
      <c r="B501" s="554" t="s">
        <v>36</v>
      </c>
      <c r="C501" s="555">
        <f>C492-C509</f>
        <v>0</v>
      </c>
      <c r="D501" s="556">
        <f t="shared" ref="D501:Q503" si="18">D492-D509</f>
        <v>0</v>
      </c>
      <c r="E501" s="556">
        <f t="shared" si="18"/>
        <v>0</v>
      </c>
      <c r="F501" s="556">
        <f t="shared" si="18"/>
        <v>0</v>
      </c>
      <c r="G501" s="556">
        <f>G492-G509</f>
        <v>0</v>
      </c>
      <c r="H501" s="556">
        <f t="shared" si="18"/>
        <v>0</v>
      </c>
      <c r="I501" s="556">
        <f t="shared" si="18"/>
        <v>0</v>
      </c>
      <c r="J501" s="556">
        <f t="shared" si="18"/>
        <v>0</v>
      </c>
      <c r="K501" s="556">
        <f t="shared" si="18"/>
        <v>0</v>
      </c>
      <c r="L501" s="556">
        <f t="shared" si="18"/>
        <v>0</v>
      </c>
      <c r="M501" s="556">
        <f t="shared" si="18"/>
        <v>0</v>
      </c>
      <c r="N501" s="556">
        <f t="shared" si="18"/>
        <v>0</v>
      </c>
      <c r="O501" s="556">
        <f t="shared" si="18"/>
        <v>0</v>
      </c>
      <c r="P501" s="556">
        <f t="shared" si="18"/>
        <v>0</v>
      </c>
      <c r="Q501" s="557">
        <f t="shared" si="18"/>
        <v>0</v>
      </c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366"/>
      <c r="AE501" s="366"/>
      <c r="AF501" s="520"/>
    </row>
    <row r="502" spans="1:32" ht="21.75" customHeight="1" thickBot="1" x14ac:dyDescent="0.35">
      <c r="A502" s="366"/>
      <c r="B502" s="554" t="s">
        <v>169</v>
      </c>
      <c r="C502" s="558">
        <f>C493-C510</f>
        <v>0</v>
      </c>
      <c r="D502" s="559">
        <f t="shared" si="18"/>
        <v>0</v>
      </c>
      <c r="E502" s="559">
        <f t="shared" si="18"/>
        <v>0</v>
      </c>
      <c r="F502" s="559">
        <f t="shared" si="18"/>
        <v>0</v>
      </c>
      <c r="G502" s="559">
        <f t="shared" si="18"/>
        <v>0</v>
      </c>
      <c r="H502" s="559">
        <f t="shared" si="18"/>
        <v>0</v>
      </c>
      <c r="I502" s="559">
        <f t="shared" si="18"/>
        <v>0</v>
      </c>
      <c r="J502" s="559">
        <f t="shared" si="18"/>
        <v>0</v>
      </c>
      <c r="K502" s="559">
        <f t="shared" si="18"/>
        <v>0</v>
      </c>
      <c r="L502" s="559">
        <f t="shared" si="18"/>
        <v>0</v>
      </c>
      <c r="M502" s="559">
        <f t="shared" si="18"/>
        <v>0</v>
      </c>
      <c r="N502" s="559">
        <f t="shared" si="18"/>
        <v>0</v>
      </c>
      <c r="O502" s="559">
        <f t="shared" si="18"/>
        <v>0</v>
      </c>
      <c r="P502" s="559">
        <f t="shared" si="18"/>
        <v>0</v>
      </c>
      <c r="Q502" s="560">
        <f t="shared" si="18"/>
        <v>0</v>
      </c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366"/>
      <c r="AE502" s="366"/>
      <c r="AF502" s="520"/>
    </row>
    <row r="503" spans="1:32" ht="21.75" customHeight="1" thickBot="1" x14ac:dyDescent="0.35">
      <c r="A503" s="366"/>
      <c r="B503" s="482" t="s">
        <v>163</v>
      </c>
      <c r="C503" s="555">
        <f>C494-C511</f>
        <v>0</v>
      </c>
      <c r="D503" s="556">
        <f t="shared" si="18"/>
        <v>0</v>
      </c>
      <c r="E503" s="556">
        <f t="shared" si="18"/>
        <v>0</v>
      </c>
      <c r="F503" s="556">
        <f t="shared" si="18"/>
        <v>0</v>
      </c>
      <c r="G503" s="556">
        <f>G494-G511</f>
        <v>0</v>
      </c>
      <c r="H503" s="556">
        <f t="shared" si="18"/>
        <v>0</v>
      </c>
      <c r="I503" s="556">
        <f t="shared" si="18"/>
        <v>0</v>
      </c>
      <c r="J503" s="556">
        <f t="shared" si="18"/>
        <v>0</v>
      </c>
      <c r="K503" s="556">
        <f t="shared" si="18"/>
        <v>0</v>
      </c>
      <c r="L503" s="556">
        <f t="shared" si="18"/>
        <v>0</v>
      </c>
      <c r="M503" s="556">
        <f t="shared" si="18"/>
        <v>0</v>
      </c>
      <c r="N503" s="556">
        <f t="shared" si="18"/>
        <v>0</v>
      </c>
      <c r="O503" s="556">
        <f t="shared" si="18"/>
        <v>0</v>
      </c>
      <c r="P503" s="556">
        <f t="shared" si="18"/>
        <v>0</v>
      </c>
      <c r="Q503" s="557">
        <f t="shared" si="18"/>
        <v>0</v>
      </c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366"/>
      <c r="AE503" s="366"/>
      <c r="AF503" s="520"/>
    </row>
    <row r="504" spans="1:32" ht="21.75" customHeight="1" x14ac:dyDescent="0.3">
      <c r="A504" s="366"/>
      <c r="B504" s="366"/>
      <c r="C504" s="366"/>
      <c r="D504" s="366"/>
      <c r="E504" s="366"/>
      <c r="F504" s="366"/>
      <c r="G504" s="366"/>
      <c r="H504" s="366"/>
      <c r="I504" s="366"/>
      <c r="J504" s="366"/>
      <c r="K504" s="366"/>
      <c r="L504" s="366"/>
      <c r="M504" s="366"/>
      <c r="N504" s="366"/>
      <c r="O504" s="366"/>
      <c r="P504" s="366"/>
      <c r="Q504" s="366"/>
      <c r="R504" s="366"/>
      <c r="S504" s="366"/>
      <c r="T504" s="36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366"/>
      <c r="AE504" s="366"/>
      <c r="AF504" s="520"/>
    </row>
    <row r="505" spans="1:32" ht="21.75" customHeight="1" x14ac:dyDescent="0.3">
      <c r="A505" s="366"/>
      <c r="B505" s="47" t="s">
        <v>468</v>
      </c>
      <c r="C505" s="366"/>
      <c r="D505" s="366"/>
      <c r="E505" s="366"/>
      <c r="F505" s="366"/>
      <c r="G505" s="366"/>
      <c r="H505" s="366"/>
      <c r="I505" s="366"/>
      <c r="J505" s="366"/>
      <c r="K505" s="366"/>
      <c r="L505" s="366"/>
      <c r="M505" s="366"/>
      <c r="N505" s="366"/>
      <c r="O505" s="366"/>
      <c r="P505" s="366"/>
      <c r="Q505" s="366"/>
      <c r="R505" s="366"/>
      <c r="S505" s="366"/>
      <c r="T505" s="36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366"/>
      <c r="AE505" s="366"/>
      <c r="AF505" s="520"/>
    </row>
    <row r="506" spans="1:32" ht="21.75" customHeight="1" thickBot="1" x14ac:dyDescent="0.35">
      <c r="A506" s="366"/>
      <c r="B506" s="366"/>
      <c r="C506" s="366"/>
      <c r="D506" s="366"/>
      <c r="E506" s="366"/>
      <c r="F506" s="366"/>
      <c r="G506" s="366"/>
      <c r="H506" s="366"/>
      <c r="I506" s="366"/>
      <c r="J506" s="366"/>
      <c r="K506" s="366"/>
      <c r="L506" s="366"/>
      <c r="M506" s="366"/>
      <c r="N506" s="366"/>
      <c r="O506" s="366"/>
      <c r="P506" s="366"/>
      <c r="Q506" s="366"/>
      <c r="R506" s="366"/>
      <c r="S506" s="366"/>
      <c r="T506" s="36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366"/>
      <c r="AE506" s="366"/>
      <c r="AF506" s="520"/>
    </row>
    <row r="507" spans="1:32" ht="21.75" customHeight="1" thickBot="1" x14ac:dyDescent="0.35">
      <c r="A507" s="366"/>
      <c r="B507" s="366"/>
      <c r="C507" s="1911" t="s">
        <v>37</v>
      </c>
      <c r="D507" s="1912"/>
      <c r="E507" s="1912"/>
      <c r="F507" s="1912"/>
      <c r="G507" s="1913"/>
      <c r="H507" s="1914" t="s">
        <v>24</v>
      </c>
      <c r="I507" s="1903"/>
      <c r="J507" s="1903"/>
      <c r="K507" s="1903"/>
      <c r="L507" s="1903"/>
      <c r="M507" s="1903"/>
      <c r="N507" s="1903"/>
      <c r="O507" s="1903"/>
      <c r="P507" s="1903"/>
      <c r="Q507" s="1883" t="s">
        <v>163</v>
      </c>
      <c r="R507" s="366"/>
      <c r="S507" s="366"/>
      <c r="T507" s="36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366"/>
      <c r="AE507" s="366"/>
      <c r="AF507" s="520"/>
    </row>
    <row r="508" spans="1:32" ht="21.75" customHeight="1" thickBot="1" x14ac:dyDescent="0.35">
      <c r="A508" s="366"/>
      <c r="B508" s="366"/>
      <c r="C508" s="550" t="s">
        <v>25</v>
      </c>
      <c r="D508" s="551" t="s">
        <v>26</v>
      </c>
      <c r="E508" s="551" t="s">
        <v>27</v>
      </c>
      <c r="F508" s="551" t="s">
        <v>28</v>
      </c>
      <c r="G508" s="545" t="s">
        <v>165</v>
      </c>
      <c r="H508" s="551" t="s">
        <v>16</v>
      </c>
      <c r="I508" s="551" t="s">
        <v>17</v>
      </c>
      <c r="J508" s="551" t="s">
        <v>18</v>
      </c>
      <c r="K508" s="551" t="s">
        <v>166</v>
      </c>
      <c r="L508" s="551" t="s">
        <v>20</v>
      </c>
      <c r="M508" s="551" t="s">
        <v>21</v>
      </c>
      <c r="N508" s="551" t="s">
        <v>22</v>
      </c>
      <c r="O508" s="552" t="s">
        <v>23</v>
      </c>
      <c r="P508" s="553" t="s">
        <v>167</v>
      </c>
      <c r="Q508" s="1884"/>
      <c r="R508" s="366"/>
      <c r="S508" s="366"/>
      <c r="T508" s="36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366"/>
      <c r="AE508" s="366"/>
      <c r="AF508" s="520"/>
    </row>
    <row r="509" spans="1:32" ht="21.75" customHeight="1" thickBot="1" x14ac:dyDescent="0.35">
      <c r="A509" s="366"/>
      <c r="B509" s="554" t="s">
        <v>36</v>
      </c>
      <c r="C509" s="555">
        <f>G451</f>
        <v>0</v>
      </c>
      <c r="D509" s="556">
        <f>G452</f>
        <v>0</v>
      </c>
      <c r="E509" s="556">
        <f>G453</f>
        <v>0</v>
      </c>
      <c r="F509" s="556">
        <f>G454</f>
        <v>0</v>
      </c>
      <c r="G509" s="556">
        <f>G455</f>
        <v>0</v>
      </c>
      <c r="H509" s="556">
        <f>G456</f>
        <v>0</v>
      </c>
      <c r="I509" s="556">
        <f>G457</f>
        <v>0</v>
      </c>
      <c r="J509" s="556">
        <f>G458</f>
        <v>0</v>
      </c>
      <c r="K509" s="556">
        <f>G459</f>
        <v>0</v>
      </c>
      <c r="L509" s="556">
        <f>G460</f>
        <v>0</v>
      </c>
      <c r="M509" s="556">
        <f>G461</f>
        <v>0</v>
      </c>
      <c r="N509" s="556">
        <f>G462</f>
        <v>0</v>
      </c>
      <c r="O509" s="556">
        <f>G463</f>
        <v>0</v>
      </c>
      <c r="P509" s="556">
        <f>G464</f>
        <v>0</v>
      </c>
      <c r="Q509" s="557">
        <f>G465</f>
        <v>0</v>
      </c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366"/>
      <c r="AE509" s="366"/>
      <c r="AF509" s="520"/>
    </row>
    <row r="510" spans="1:32" ht="21.75" customHeight="1" thickBot="1" x14ac:dyDescent="0.35">
      <c r="A510" s="366"/>
      <c r="B510" s="554" t="s">
        <v>169</v>
      </c>
      <c r="C510" s="558">
        <f>C511-C509</f>
        <v>0</v>
      </c>
      <c r="D510" s="559">
        <f t="shared" ref="D510:Q510" si="19">D511-D509</f>
        <v>0</v>
      </c>
      <c r="E510" s="559">
        <f t="shared" si="19"/>
        <v>0</v>
      </c>
      <c r="F510" s="559">
        <f t="shared" si="19"/>
        <v>0</v>
      </c>
      <c r="G510" s="559">
        <f t="shared" si="19"/>
        <v>0</v>
      </c>
      <c r="H510" s="559">
        <f t="shared" si="19"/>
        <v>0</v>
      </c>
      <c r="I510" s="559">
        <f t="shared" si="19"/>
        <v>0</v>
      </c>
      <c r="J510" s="559">
        <f t="shared" si="19"/>
        <v>0</v>
      </c>
      <c r="K510" s="559">
        <f t="shared" si="19"/>
        <v>0</v>
      </c>
      <c r="L510" s="559">
        <f t="shared" si="19"/>
        <v>0</v>
      </c>
      <c r="M510" s="559">
        <f t="shared" si="19"/>
        <v>0</v>
      </c>
      <c r="N510" s="559">
        <f t="shared" si="19"/>
        <v>0</v>
      </c>
      <c r="O510" s="559">
        <f t="shared" si="19"/>
        <v>0</v>
      </c>
      <c r="P510" s="559">
        <f t="shared" si="19"/>
        <v>0</v>
      </c>
      <c r="Q510" s="560">
        <f t="shared" si="19"/>
        <v>0</v>
      </c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366"/>
      <c r="AE510" s="366"/>
      <c r="AF510" s="520"/>
    </row>
    <row r="511" spans="1:32" ht="21.75" customHeight="1" thickBot="1" x14ac:dyDescent="0.35">
      <c r="A511" s="366"/>
      <c r="B511" s="482" t="s">
        <v>163</v>
      </c>
      <c r="C511" s="555">
        <f>F451</f>
        <v>0</v>
      </c>
      <c r="D511" s="159">
        <f>F452</f>
        <v>0</v>
      </c>
      <c r="E511" s="159">
        <f>F453</f>
        <v>0</v>
      </c>
      <c r="F511" s="160">
        <f>F454</f>
        <v>0</v>
      </c>
      <c r="G511" s="161">
        <f>F455</f>
        <v>0</v>
      </c>
      <c r="H511" s="159">
        <f>F456</f>
        <v>0</v>
      </c>
      <c r="I511" s="159">
        <f>F457</f>
        <v>0</v>
      </c>
      <c r="J511" s="159">
        <f>F458</f>
        <v>0</v>
      </c>
      <c r="K511" s="159">
        <f>F459</f>
        <v>0</v>
      </c>
      <c r="L511" s="159">
        <f>F460</f>
        <v>0</v>
      </c>
      <c r="M511" s="159">
        <f>F461</f>
        <v>0</v>
      </c>
      <c r="N511" s="159">
        <f>F462</f>
        <v>0</v>
      </c>
      <c r="O511" s="160">
        <f>F463</f>
        <v>0</v>
      </c>
      <c r="P511" s="161">
        <f>F464</f>
        <v>0</v>
      </c>
      <c r="Q511" s="161">
        <f>F465</f>
        <v>0</v>
      </c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366"/>
      <c r="AE511" s="366"/>
      <c r="AF511" s="520"/>
    </row>
    <row r="512" spans="1:32" ht="21.75" customHeight="1" x14ac:dyDescent="0.3">
      <c r="A512" s="366"/>
      <c r="B512" s="366"/>
      <c r="C512" s="366"/>
      <c r="D512" s="366"/>
      <c r="E512" s="366"/>
      <c r="F512" s="366"/>
      <c r="G512" s="366"/>
      <c r="H512" s="366"/>
      <c r="I512" s="366"/>
      <c r="J512" s="366"/>
      <c r="K512" s="366"/>
      <c r="L512" s="366"/>
      <c r="M512" s="366"/>
      <c r="N512" s="366"/>
      <c r="O512" s="366"/>
      <c r="P512" s="366"/>
      <c r="Q512" s="36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366"/>
      <c r="AE512" s="366"/>
      <c r="AF512" s="520"/>
    </row>
    <row r="513" spans="1:36" x14ac:dyDescent="0.3">
      <c r="A513" s="366"/>
      <c r="B513" s="366"/>
      <c r="C513" s="366"/>
      <c r="D513" s="366"/>
      <c r="E513" s="366"/>
      <c r="F513" s="366"/>
      <c r="G513" s="366"/>
      <c r="H513" s="366"/>
      <c r="I513" s="366"/>
      <c r="J513" s="366"/>
      <c r="K513" s="366"/>
      <c r="L513" s="366"/>
      <c r="M513" s="366"/>
      <c r="N513" s="366"/>
      <c r="O513" s="366"/>
      <c r="P513" s="366"/>
      <c r="Q513" s="366"/>
      <c r="R513" s="366"/>
      <c r="S513" s="36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366"/>
      <c r="AE513" s="366"/>
      <c r="AF513" s="520"/>
    </row>
    <row r="514" spans="1:36" ht="19.5" thickBot="1" x14ac:dyDescent="0.35">
      <c r="A514" s="529"/>
      <c r="B514" s="365"/>
      <c r="C514" s="365"/>
      <c r="D514" s="365"/>
      <c r="E514" s="365"/>
      <c r="F514" s="365"/>
      <c r="G514" s="365"/>
      <c r="H514" s="365"/>
      <c r="I514" s="365"/>
      <c r="J514" s="365"/>
      <c r="K514" s="365"/>
      <c r="L514" s="365"/>
      <c r="M514" s="365"/>
      <c r="N514" s="365"/>
      <c r="O514" s="365"/>
      <c r="P514" s="365"/>
      <c r="Q514" s="365"/>
      <c r="R514" s="365"/>
      <c r="S514" s="365"/>
      <c r="T514" s="365"/>
      <c r="U514" s="365"/>
      <c r="V514" s="365"/>
      <c r="W514" s="365"/>
      <c r="X514" s="365"/>
      <c r="Y514" s="365"/>
      <c r="Z514" s="365"/>
      <c r="AA514" s="365"/>
      <c r="AB514" s="365"/>
      <c r="AC514" s="365"/>
      <c r="AD514" s="366"/>
      <c r="AE514" s="366"/>
      <c r="AF514" s="520"/>
    </row>
    <row r="515" spans="1:36" ht="19.5" thickBot="1" x14ac:dyDescent="0.35">
      <c r="A515" s="366"/>
      <c r="B515" s="47"/>
      <c r="C515" s="526"/>
      <c r="D515" s="526"/>
      <c r="E515" s="526"/>
      <c r="F515" s="526"/>
      <c r="G515" s="526"/>
      <c r="H515" s="526"/>
      <c r="I515" s="526"/>
      <c r="J515" s="526"/>
      <c r="K515" s="526"/>
      <c r="L515" s="526"/>
      <c r="M515" s="526"/>
      <c r="N515" s="526"/>
      <c r="O515" s="526"/>
      <c r="P515" s="526"/>
      <c r="Q515" s="526"/>
      <c r="R515" s="526"/>
      <c r="S515" s="366"/>
      <c r="T515" s="366"/>
      <c r="U515" s="366"/>
      <c r="V515" s="366"/>
      <c r="W515" s="366"/>
      <c r="X515" s="366"/>
      <c r="Y515" s="1896" t="s">
        <v>865</v>
      </c>
      <c r="Z515" s="1897"/>
      <c r="AA515" s="366"/>
      <c r="AB515" s="366"/>
      <c r="AC515" s="366"/>
      <c r="AD515" s="366"/>
      <c r="AE515" s="366"/>
      <c r="AF515" s="520"/>
    </row>
    <row r="516" spans="1:36" ht="16.5" customHeight="1" thickBot="1" x14ac:dyDescent="0.35">
      <c r="A516" s="366"/>
      <c r="B516" s="47" t="s">
        <v>469</v>
      </c>
      <c r="C516" s="526"/>
      <c r="D516" s="526"/>
      <c r="E516" s="526"/>
      <c r="F516" s="526"/>
      <c r="G516" s="526"/>
      <c r="H516" s="526"/>
      <c r="I516" s="526"/>
      <c r="J516" s="526"/>
      <c r="K516" s="526"/>
      <c r="L516" s="526"/>
      <c r="M516" s="526"/>
      <c r="N516" s="526"/>
      <c r="O516" s="526"/>
      <c r="P516" s="526"/>
      <c r="Q516" s="526"/>
      <c r="R516" s="526"/>
      <c r="S516" s="366"/>
      <c r="T516" s="366"/>
      <c r="U516" s="366"/>
      <c r="V516" s="1935" t="s">
        <v>1107</v>
      </c>
      <c r="W516" s="2016"/>
      <c r="X516" s="2016"/>
      <c r="Y516" s="2016"/>
      <c r="Z516" s="2016"/>
      <c r="AA516" s="2016"/>
      <c r="AB516" s="1936"/>
      <c r="AC516" s="366"/>
      <c r="AD516" s="366"/>
      <c r="AE516" s="366"/>
      <c r="AF516" s="520"/>
    </row>
    <row r="517" spans="1:36" ht="21.75" hidden="1" customHeight="1" x14ac:dyDescent="0.3">
      <c r="A517" s="366"/>
      <c r="B517" s="47" t="s">
        <v>171</v>
      </c>
      <c r="C517" s="366"/>
      <c r="D517" s="366"/>
      <c r="E517" s="366"/>
      <c r="F517" s="366"/>
      <c r="G517" s="366"/>
      <c r="H517" s="366"/>
      <c r="I517" s="366"/>
      <c r="J517" s="366"/>
      <c r="K517" s="366"/>
      <c r="L517" s="366"/>
      <c r="M517" s="366"/>
      <c r="N517" s="366"/>
      <c r="O517" s="366"/>
      <c r="P517" s="366"/>
      <c r="Q517" s="366"/>
      <c r="R517" s="526"/>
      <c r="S517" s="366"/>
      <c r="T517" s="366"/>
      <c r="U517" s="366"/>
      <c r="V517" s="1937"/>
      <c r="W517" s="2017"/>
      <c r="X517" s="2017"/>
      <c r="Y517" s="2017"/>
      <c r="Z517" s="2017"/>
      <c r="AA517" s="2017"/>
      <c r="AB517" s="1938"/>
      <c r="AC517" s="366"/>
      <c r="AD517" s="366"/>
      <c r="AE517" s="366"/>
      <c r="AF517" s="520"/>
    </row>
    <row r="518" spans="1:36" ht="19.5" hidden="1" customHeight="1" x14ac:dyDescent="0.3">
      <c r="A518" s="366"/>
      <c r="B518" s="47"/>
      <c r="C518" s="526"/>
      <c r="D518" s="526"/>
      <c r="E518" s="526"/>
      <c r="F518" s="526"/>
      <c r="G518" s="526"/>
      <c r="H518" s="526"/>
      <c r="I518" s="526"/>
      <c r="J518" s="526"/>
      <c r="K518" s="526"/>
      <c r="L518" s="526"/>
      <c r="M518" s="526"/>
      <c r="N518" s="526"/>
      <c r="O518" s="526"/>
      <c r="P518" s="526"/>
      <c r="Q518" s="526"/>
      <c r="R518" s="526"/>
      <c r="S518" s="366"/>
      <c r="T518" s="366"/>
      <c r="U518" s="366"/>
      <c r="V518" s="1937"/>
      <c r="W518" s="2017"/>
      <c r="X518" s="2017"/>
      <c r="Y518" s="2017"/>
      <c r="Z518" s="2017"/>
      <c r="AA518" s="2017"/>
      <c r="AB518" s="1938"/>
      <c r="AC518" s="366"/>
      <c r="AD518" s="366"/>
      <c r="AE518" s="366"/>
      <c r="AF518" s="520"/>
    </row>
    <row r="519" spans="1:36" x14ac:dyDescent="0.3">
      <c r="A519" s="366"/>
      <c r="B519" s="47"/>
      <c r="C519" s="1965" t="s">
        <v>172</v>
      </c>
      <c r="D519" s="1966"/>
      <c r="E519" s="1966"/>
      <c r="F519" s="1966"/>
      <c r="G519" s="1966"/>
      <c r="H519" s="1966"/>
      <c r="I519" s="1966"/>
      <c r="J519" s="1966"/>
      <c r="K519" s="1966"/>
      <c r="L519" s="1966"/>
      <c r="M519" s="1966"/>
      <c r="N519" s="1966"/>
      <c r="O519" s="1966"/>
      <c r="P519" s="1966"/>
      <c r="Q519" s="1966"/>
      <c r="R519" s="1966"/>
      <c r="S519" s="1966"/>
      <c r="T519" s="1967"/>
      <c r="U519" s="366"/>
      <c r="V519" s="1937"/>
      <c r="W519" s="2017"/>
      <c r="X519" s="2017"/>
      <c r="Y519" s="2017"/>
      <c r="Z519" s="2017"/>
      <c r="AA519" s="2017"/>
      <c r="AB519" s="1938"/>
      <c r="AC519" s="366"/>
      <c r="AD519" s="366"/>
      <c r="AE519" s="366"/>
      <c r="AF519" s="520"/>
    </row>
    <row r="520" spans="1:36" ht="39" customHeight="1" thickBot="1" x14ac:dyDescent="0.35">
      <c r="A520" s="366"/>
      <c r="B520" s="47"/>
      <c r="C520" s="1968"/>
      <c r="D520" s="1969"/>
      <c r="E520" s="1969"/>
      <c r="F520" s="1969"/>
      <c r="G520" s="1969"/>
      <c r="H520" s="1969"/>
      <c r="I520" s="1969"/>
      <c r="J520" s="1969"/>
      <c r="K520" s="1969"/>
      <c r="L520" s="1969"/>
      <c r="M520" s="1969"/>
      <c r="N520" s="1969"/>
      <c r="O520" s="1969"/>
      <c r="P520" s="1969"/>
      <c r="Q520" s="1969"/>
      <c r="R520" s="1969"/>
      <c r="S520" s="1969"/>
      <c r="T520" s="1970"/>
      <c r="U520" s="366"/>
      <c r="V520" s="1939"/>
      <c r="W520" s="2018"/>
      <c r="X520" s="2018"/>
      <c r="Y520" s="2018"/>
      <c r="Z520" s="2018"/>
      <c r="AA520" s="2018"/>
      <c r="AB520" s="1940"/>
      <c r="AC520" s="366"/>
      <c r="AD520" s="366"/>
      <c r="AE520" s="366"/>
      <c r="AF520" s="520"/>
    </row>
    <row r="521" spans="1:36" ht="60" customHeight="1" thickBot="1" x14ac:dyDescent="0.35">
      <c r="A521" s="366"/>
      <c r="B521" s="47"/>
      <c r="C521" s="1875" t="s">
        <v>470</v>
      </c>
      <c r="D521" s="1876"/>
      <c r="E521" s="1877"/>
      <c r="F521" s="1875" t="s">
        <v>471</v>
      </c>
      <c r="G521" s="1876"/>
      <c r="H521" s="1877"/>
      <c r="I521" s="1875" t="s">
        <v>472</v>
      </c>
      <c r="J521" s="1876"/>
      <c r="K521" s="1876"/>
      <c r="L521" s="1876"/>
      <c r="M521" s="1876"/>
      <c r="N521" s="1876"/>
      <c r="O521" s="1876"/>
      <c r="P521" s="1876"/>
      <c r="Q521" s="1876"/>
      <c r="R521" s="1876"/>
      <c r="S521" s="1876"/>
      <c r="T521" s="1877"/>
      <c r="U521" s="1890" t="s">
        <v>473</v>
      </c>
      <c r="V521" s="1891"/>
      <c r="W521" s="1891"/>
      <c r="X521" s="1891"/>
      <c r="Y521" s="1891"/>
      <c r="Z521" s="1891"/>
      <c r="AA521" s="1891"/>
      <c r="AB521" s="1891"/>
      <c r="AC521" s="1892"/>
      <c r="AD521" s="366"/>
      <c r="AE521" s="366"/>
      <c r="AF521" s="520"/>
    </row>
    <row r="522" spans="1:36" ht="70.5" customHeight="1" thickBot="1" x14ac:dyDescent="0.35">
      <c r="A522" s="366"/>
      <c r="B522" s="47"/>
      <c r="C522" s="1875" t="s">
        <v>177</v>
      </c>
      <c r="D522" s="1876"/>
      <c r="E522" s="1877"/>
      <c r="F522" s="1875" t="s">
        <v>1110</v>
      </c>
      <c r="G522" s="1876"/>
      <c r="H522" s="1877"/>
      <c r="I522" s="1875" t="s">
        <v>179</v>
      </c>
      <c r="J522" s="1876"/>
      <c r="K522" s="1877"/>
      <c r="L522" s="1875" t="s">
        <v>180</v>
      </c>
      <c r="M522" s="1876"/>
      <c r="N522" s="1877"/>
      <c r="O522" s="1875" t="s">
        <v>181</v>
      </c>
      <c r="P522" s="1876"/>
      <c r="Q522" s="1877"/>
      <c r="R522" s="1875" t="s">
        <v>182</v>
      </c>
      <c r="S522" s="1876"/>
      <c r="T522" s="1877"/>
      <c r="U522" s="1878" t="s">
        <v>183</v>
      </c>
      <c r="V522" s="1879"/>
      <c r="W522" s="1880"/>
      <c r="X522" s="1878" t="s">
        <v>741</v>
      </c>
      <c r="Y522" s="1879"/>
      <c r="Z522" s="1880"/>
      <c r="AA522" s="1878" t="s">
        <v>742</v>
      </c>
      <c r="AB522" s="1880"/>
      <c r="AC522" s="561" t="str">
        <f>IF(AND(AC538="OUI",F539="OUI",U539="OUI",AB538="OUI",AA538="OUI",AA524="OUI",AB524="OUI",AA525="OUI",AB525="OUI",AA526="OUI",AB526="OUI",AA527="OUI",AB527="OUI",AA528="OUI",AB528="OUI",AA529="OUI",AB529="OUI",AA530="OUI",AB530="OUI",AA531="OUI",AB531="OUI",AA532="OUI",AB532="OUI",AA533="OUI",AB533="OUI",AA534="OUI",AB534="OUI",AA535="OUI",AB535="OUI",AA536="OUI",AB536="OUI",AA537="OUI",AB537="OUI"),"BON REMPLISSAGE DES EFFECTIFS","MAUVAIS REMPLISSAGE DES EFFECTIFS")</f>
        <v>BON REMPLISSAGE DES EFFECTIFS</v>
      </c>
      <c r="AD522" s="366"/>
      <c r="AE522" s="366"/>
      <c r="AF522" s="520"/>
    </row>
    <row r="523" spans="1:36" ht="31.5" customHeight="1" thickBot="1" x14ac:dyDescent="0.35">
      <c r="A523" s="366"/>
      <c r="B523" s="179" t="s">
        <v>164</v>
      </c>
      <c r="C523" s="182" t="s">
        <v>186</v>
      </c>
      <c r="D523" s="182" t="s">
        <v>73</v>
      </c>
      <c r="E523" s="182" t="s">
        <v>187</v>
      </c>
      <c r="F523" s="185" t="s">
        <v>186</v>
      </c>
      <c r="G523" s="185" t="s">
        <v>73</v>
      </c>
      <c r="H523" s="185" t="s">
        <v>187</v>
      </c>
      <c r="I523" s="185" t="s">
        <v>186</v>
      </c>
      <c r="J523" s="185" t="s">
        <v>73</v>
      </c>
      <c r="K523" s="185" t="s">
        <v>188</v>
      </c>
      <c r="L523" s="185" t="s">
        <v>186</v>
      </c>
      <c r="M523" s="185" t="s">
        <v>73</v>
      </c>
      <c r="N523" s="185" t="s">
        <v>188</v>
      </c>
      <c r="O523" s="479" t="s">
        <v>186</v>
      </c>
      <c r="P523" s="187" t="s">
        <v>73</v>
      </c>
      <c r="Q523" s="187" t="s">
        <v>188</v>
      </c>
      <c r="R523" s="187" t="s">
        <v>186</v>
      </c>
      <c r="S523" s="187" t="s">
        <v>73</v>
      </c>
      <c r="T523" s="185" t="s">
        <v>188</v>
      </c>
      <c r="U523" s="189" t="s">
        <v>186</v>
      </c>
      <c r="V523" s="190" t="s">
        <v>73</v>
      </c>
      <c r="W523" s="191" t="s">
        <v>188</v>
      </c>
      <c r="X523" s="189" t="s">
        <v>186</v>
      </c>
      <c r="Y523" s="190" t="s">
        <v>73</v>
      </c>
      <c r="Z523" s="191" t="s">
        <v>188</v>
      </c>
      <c r="AA523" s="192" t="s">
        <v>186</v>
      </c>
      <c r="AB523" s="191" t="s">
        <v>73</v>
      </c>
      <c r="AC523" s="191" t="s">
        <v>188</v>
      </c>
      <c r="AD523" s="366"/>
      <c r="AE523" s="366"/>
      <c r="AF523" s="520"/>
    </row>
    <row r="524" spans="1:36" ht="30" customHeight="1" thickBot="1" x14ac:dyDescent="0.35">
      <c r="A524" s="366"/>
      <c r="B524" s="193" t="s">
        <v>189</v>
      </c>
      <c r="C524" s="562"/>
      <c r="D524" s="563">
        <f>E524-C524</f>
        <v>0</v>
      </c>
      <c r="E524" s="563">
        <f>I451</f>
        <v>0</v>
      </c>
      <c r="F524" s="562"/>
      <c r="G524" s="562"/>
      <c r="H524" s="563">
        <f>SUM(F524:G524)</f>
        <v>0</v>
      </c>
      <c r="I524" s="562"/>
      <c r="J524" s="564">
        <f>K524-I524</f>
        <v>0</v>
      </c>
      <c r="K524" s="563">
        <f>K451-H524</f>
        <v>0</v>
      </c>
      <c r="L524" s="562"/>
      <c r="M524" s="562"/>
      <c r="N524" s="563">
        <f t="shared" ref="N524:N536" si="20">SUM(L524:M524)</f>
        <v>0</v>
      </c>
      <c r="O524" s="562"/>
      <c r="P524" s="564">
        <f>Q524-O524</f>
        <v>0</v>
      </c>
      <c r="Q524" s="563">
        <f>M451-N524</f>
        <v>0</v>
      </c>
      <c r="R524" s="565">
        <f>I524+L524+O524</f>
        <v>0</v>
      </c>
      <c r="S524" s="565">
        <f>J524+M524+P524</f>
        <v>0</v>
      </c>
      <c r="T524" s="565">
        <f>SUM(R524:S524)</f>
        <v>0</v>
      </c>
      <c r="U524" s="566">
        <f>C524+F524+I524+L524+O524</f>
        <v>0</v>
      </c>
      <c r="V524" s="567">
        <f>D524+G524+J524+M524+P524</f>
        <v>0</v>
      </c>
      <c r="W524" s="568">
        <f t="shared" ref="V524:W536" si="21">E524+H524+K524+N524+Q524</f>
        <v>0</v>
      </c>
      <c r="X524" s="569">
        <f>C501</f>
        <v>0</v>
      </c>
      <c r="Y524" s="570">
        <f>C502</f>
        <v>0</v>
      </c>
      <c r="Z524" s="571">
        <f>SUM(X524:Y524)</f>
        <v>0</v>
      </c>
      <c r="AA524" s="572" t="str">
        <f>IF(U524=X524,"OUI","NON")</f>
        <v>OUI</v>
      </c>
      <c r="AB524" s="206" t="str">
        <f>IF(V524=Y524,"OUI","NON")</f>
        <v>OUI</v>
      </c>
      <c r="AC524" s="206" t="str">
        <f>IF(AND(AA524="oui",AB524="oui"),"OUI","NON")</f>
        <v>OUI</v>
      </c>
      <c r="AD524" s="612">
        <f>AE524-G524</f>
        <v>0</v>
      </c>
      <c r="AE524" s="612">
        <f>AF524-F524</f>
        <v>0</v>
      </c>
      <c r="AF524" s="1727">
        <f>K451</f>
        <v>0</v>
      </c>
      <c r="AG524" s="1726"/>
      <c r="AH524" s="1726">
        <f>AI524-M524</f>
        <v>0</v>
      </c>
      <c r="AI524" s="1726">
        <f>AJ524-L524</f>
        <v>0</v>
      </c>
      <c r="AJ524" s="1726">
        <f>M451</f>
        <v>0</v>
      </c>
    </row>
    <row r="525" spans="1:36" ht="32.25" customHeight="1" thickBot="1" x14ac:dyDescent="0.35">
      <c r="A525" s="366"/>
      <c r="B525" s="193" t="s">
        <v>190</v>
      </c>
      <c r="C525" s="562"/>
      <c r="D525" s="563">
        <f t="shared" ref="D525:D536" si="22">E525-C525</f>
        <v>0</v>
      </c>
      <c r="E525" s="563">
        <f>I452</f>
        <v>0</v>
      </c>
      <c r="F525" s="562"/>
      <c r="G525" s="562"/>
      <c r="H525" s="563">
        <f t="shared" ref="H525:H536" si="23">SUM(F525:G525)</f>
        <v>0</v>
      </c>
      <c r="I525" s="562"/>
      <c r="J525" s="564">
        <f t="shared" ref="J525:J526" si="24">K525-I525</f>
        <v>0</v>
      </c>
      <c r="K525" s="563">
        <f>K452-H525</f>
        <v>0</v>
      </c>
      <c r="L525" s="562"/>
      <c r="M525" s="562"/>
      <c r="N525" s="563">
        <f t="shared" si="20"/>
        <v>0</v>
      </c>
      <c r="O525" s="562"/>
      <c r="P525" s="564">
        <f t="shared" ref="P525:P536" si="25">Q525-O525</f>
        <v>0</v>
      </c>
      <c r="Q525" s="563">
        <f>M452-N525</f>
        <v>0</v>
      </c>
      <c r="R525" s="565">
        <f t="shared" ref="R525:S536" si="26">I525+L525+O525</f>
        <v>0</v>
      </c>
      <c r="S525" s="565">
        <f t="shared" si="26"/>
        <v>0</v>
      </c>
      <c r="T525" s="565">
        <f t="shared" ref="T525:T536" si="27">SUM(R525:S525)</f>
        <v>0</v>
      </c>
      <c r="U525" s="566">
        <f t="shared" ref="U525:U536" si="28">C525+F525+I525+L525+O525</f>
        <v>0</v>
      </c>
      <c r="V525" s="567">
        <f t="shared" si="21"/>
        <v>0</v>
      </c>
      <c r="W525" s="568">
        <f t="shared" si="21"/>
        <v>0</v>
      </c>
      <c r="X525" s="569">
        <f>D501</f>
        <v>0</v>
      </c>
      <c r="Y525" s="570">
        <f>D502</f>
        <v>0</v>
      </c>
      <c r="Z525" s="571">
        <f t="shared" ref="Z525:Z535" si="29">SUM(X525:Y525)</f>
        <v>0</v>
      </c>
      <c r="AA525" s="572" t="str">
        <f t="shared" ref="AA525:AB527" si="30">IF(U525=X525,"OUI","NON")</f>
        <v>OUI</v>
      </c>
      <c r="AB525" s="206" t="str">
        <f t="shared" si="30"/>
        <v>OUI</v>
      </c>
      <c r="AC525" s="206" t="str">
        <f t="shared" ref="AC525:AC537" si="31">IF(AND(AA525="oui",AB525="oui"),"OUI","NON")</f>
        <v>OUI</v>
      </c>
      <c r="AD525" s="612">
        <f t="shared" ref="AD525:AD536" si="32">AE525-G525</f>
        <v>0</v>
      </c>
      <c r="AE525" s="612">
        <f t="shared" ref="AE525:AE536" si="33">AF525-F525</f>
        <v>0</v>
      </c>
      <c r="AF525" s="1727">
        <f t="shared" ref="AF525:AF536" si="34">K452</f>
        <v>0</v>
      </c>
      <c r="AG525" s="1726"/>
      <c r="AH525" s="1726">
        <f t="shared" ref="AH525:AH536" si="35">AI525-M525</f>
        <v>0</v>
      </c>
      <c r="AI525" s="1726">
        <f t="shared" ref="AI525:AI536" si="36">AJ525-L525</f>
        <v>0</v>
      </c>
      <c r="AJ525" s="1726">
        <f t="shared" ref="AJ525:AJ536" si="37">M452</f>
        <v>0</v>
      </c>
    </row>
    <row r="526" spans="1:36" ht="23.25" thickBot="1" x14ac:dyDescent="0.35">
      <c r="A526" s="366"/>
      <c r="B526" s="193" t="s">
        <v>191</v>
      </c>
      <c r="C526" s="562"/>
      <c r="D526" s="563">
        <f t="shared" si="22"/>
        <v>0</v>
      </c>
      <c r="E526" s="563">
        <f>I453</f>
        <v>0</v>
      </c>
      <c r="F526" s="562"/>
      <c r="G526" s="562"/>
      <c r="H526" s="563">
        <f t="shared" si="23"/>
        <v>0</v>
      </c>
      <c r="I526" s="562"/>
      <c r="J526" s="564">
        <f t="shared" si="24"/>
        <v>0</v>
      </c>
      <c r="K526" s="563">
        <f>K453-H526</f>
        <v>0</v>
      </c>
      <c r="L526" s="562"/>
      <c r="M526" s="562"/>
      <c r="N526" s="563">
        <f t="shared" si="20"/>
        <v>0</v>
      </c>
      <c r="O526" s="562"/>
      <c r="P526" s="564">
        <f t="shared" si="25"/>
        <v>0</v>
      </c>
      <c r="Q526" s="563">
        <f>M453-N526</f>
        <v>0</v>
      </c>
      <c r="R526" s="565">
        <f t="shared" si="26"/>
        <v>0</v>
      </c>
      <c r="S526" s="565">
        <f t="shared" si="26"/>
        <v>0</v>
      </c>
      <c r="T526" s="565">
        <f t="shared" si="27"/>
        <v>0</v>
      </c>
      <c r="U526" s="566">
        <f t="shared" si="28"/>
        <v>0</v>
      </c>
      <c r="V526" s="567">
        <f t="shared" si="21"/>
        <v>0</v>
      </c>
      <c r="W526" s="568">
        <f t="shared" si="21"/>
        <v>0</v>
      </c>
      <c r="X526" s="569">
        <f>E501</f>
        <v>0</v>
      </c>
      <c r="Y526" s="570">
        <f>E502</f>
        <v>0</v>
      </c>
      <c r="Z526" s="571">
        <f t="shared" si="29"/>
        <v>0</v>
      </c>
      <c r="AA526" s="572" t="str">
        <f t="shared" si="30"/>
        <v>OUI</v>
      </c>
      <c r="AB526" s="206" t="str">
        <f t="shared" si="30"/>
        <v>OUI</v>
      </c>
      <c r="AC526" s="206" t="str">
        <f t="shared" si="31"/>
        <v>OUI</v>
      </c>
      <c r="AD526" s="612">
        <f t="shared" si="32"/>
        <v>0</v>
      </c>
      <c r="AE526" s="612">
        <f t="shared" si="33"/>
        <v>0</v>
      </c>
      <c r="AF526" s="1727">
        <f t="shared" si="34"/>
        <v>0</v>
      </c>
      <c r="AG526" s="1726"/>
      <c r="AH526" s="1726">
        <f t="shared" si="35"/>
        <v>0</v>
      </c>
      <c r="AI526" s="1726">
        <f t="shared" si="36"/>
        <v>0</v>
      </c>
      <c r="AJ526" s="1726">
        <f t="shared" si="37"/>
        <v>0</v>
      </c>
    </row>
    <row r="527" spans="1:36" ht="23.25" thickBot="1" x14ac:dyDescent="0.35">
      <c r="A527" s="366"/>
      <c r="B527" s="193" t="s">
        <v>192</v>
      </c>
      <c r="C527" s="562"/>
      <c r="D527" s="563">
        <f t="shared" si="22"/>
        <v>0</v>
      </c>
      <c r="E527" s="563">
        <f>I454</f>
        <v>0</v>
      </c>
      <c r="F527" s="562"/>
      <c r="G527" s="562"/>
      <c r="H527" s="563">
        <f t="shared" si="23"/>
        <v>0</v>
      </c>
      <c r="I527" s="562"/>
      <c r="J527" s="564">
        <f>K527-I527</f>
        <v>0</v>
      </c>
      <c r="K527" s="563">
        <f>K454-H527</f>
        <v>0</v>
      </c>
      <c r="L527" s="562"/>
      <c r="M527" s="562"/>
      <c r="N527" s="563">
        <f t="shared" si="20"/>
        <v>0</v>
      </c>
      <c r="O527" s="562"/>
      <c r="P527" s="564">
        <f t="shared" si="25"/>
        <v>0</v>
      </c>
      <c r="Q527" s="563">
        <f>M454-N527</f>
        <v>0</v>
      </c>
      <c r="R527" s="565">
        <f t="shared" si="26"/>
        <v>0</v>
      </c>
      <c r="S527" s="565">
        <f t="shared" si="26"/>
        <v>0</v>
      </c>
      <c r="T527" s="565">
        <f t="shared" si="27"/>
        <v>0</v>
      </c>
      <c r="U527" s="566">
        <f t="shared" si="28"/>
        <v>0</v>
      </c>
      <c r="V527" s="567">
        <f t="shared" si="21"/>
        <v>0</v>
      </c>
      <c r="W527" s="568">
        <f t="shared" si="21"/>
        <v>0</v>
      </c>
      <c r="X527" s="569">
        <f>F501</f>
        <v>0</v>
      </c>
      <c r="Y527" s="570">
        <f>F502</f>
        <v>0</v>
      </c>
      <c r="Z527" s="571">
        <f t="shared" si="29"/>
        <v>0</v>
      </c>
      <c r="AA527" s="572" t="str">
        <f t="shared" si="30"/>
        <v>OUI</v>
      </c>
      <c r="AB527" s="206" t="str">
        <f t="shared" si="30"/>
        <v>OUI</v>
      </c>
      <c r="AC527" s="206" t="str">
        <f t="shared" si="31"/>
        <v>OUI</v>
      </c>
      <c r="AD527" s="612">
        <f t="shared" si="32"/>
        <v>0</v>
      </c>
      <c r="AE527" s="612">
        <f t="shared" si="33"/>
        <v>0</v>
      </c>
      <c r="AF527" s="1727">
        <f t="shared" si="34"/>
        <v>0</v>
      </c>
      <c r="AG527" s="1726"/>
      <c r="AH527" s="1726">
        <f t="shared" si="35"/>
        <v>0</v>
      </c>
      <c r="AI527" s="1726">
        <f t="shared" si="36"/>
        <v>0</v>
      </c>
      <c r="AJ527" s="1726">
        <f t="shared" si="37"/>
        <v>0</v>
      </c>
    </row>
    <row r="528" spans="1:36" ht="22.5" thickBot="1" x14ac:dyDescent="0.35">
      <c r="A528" s="366"/>
      <c r="B528" s="207" t="s">
        <v>193</v>
      </c>
      <c r="C528" s="563">
        <f>SUM(C524:C527)</f>
        <v>0</v>
      </c>
      <c r="D528" s="563">
        <f t="shared" ref="D528:W528" si="38">SUM(D524:D527)</f>
        <v>0</v>
      </c>
      <c r="E528" s="563">
        <f>SUM(E524:E527)</f>
        <v>0</v>
      </c>
      <c r="F528" s="563">
        <f t="shared" si="38"/>
        <v>0</v>
      </c>
      <c r="G528" s="563">
        <f t="shared" si="38"/>
        <v>0</v>
      </c>
      <c r="H528" s="563">
        <f t="shared" si="38"/>
        <v>0</v>
      </c>
      <c r="I528" s="563">
        <f t="shared" si="38"/>
        <v>0</v>
      </c>
      <c r="J528" s="563">
        <f t="shared" si="38"/>
        <v>0</v>
      </c>
      <c r="K528" s="563">
        <f>SUM(K524:K527)</f>
        <v>0</v>
      </c>
      <c r="L528" s="563">
        <f t="shared" si="38"/>
        <v>0</v>
      </c>
      <c r="M528" s="563">
        <f t="shared" si="38"/>
        <v>0</v>
      </c>
      <c r="N528" s="563">
        <f t="shared" si="38"/>
        <v>0</v>
      </c>
      <c r="O528" s="563">
        <f t="shared" si="38"/>
        <v>0</v>
      </c>
      <c r="P528" s="563">
        <f t="shared" si="38"/>
        <v>0</v>
      </c>
      <c r="Q528" s="563">
        <f t="shared" si="38"/>
        <v>0</v>
      </c>
      <c r="R528" s="563">
        <f t="shared" si="38"/>
        <v>0</v>
      </c>
      <c r="S528" s="563">
        <f t="shared" si="38"/>
        <v>0</v>
      </c>
      <c r="T528" s="563">
        <f t="shared" si="38"/>
        <v>0</v>
      </c>
      <c r="U528" s="566">
        <f t="shared" si="38"/>
        <v>0</v>
      </c>
      <c r="V528" s="567">
        <f t="shared" si="38"/>
        <v>0</v>
      </c>
      <c r="W528" s="563">
        <f t="shared" si="38"/>
        <v>0</v>
      </c>
      <c r="X528" s="573">
        <f>SUM(X524:X527)</f>
        <v>0</v>
      </c>
      <c r="Y528" s="574">
        <f t="shared" ref="Y528" si="39">SUM(Y524:Y527)</f>
        <v>0</v>
      </c>
      <c r="Z528" s="574">
        <f>SUM(Z524:Z527)</f>
        <v>0</v>
      </c>
      <c r="AA528" s="574" t="str">
        <f>IF(AND(AA524="oui",AA525="oui",AA526="oui",AA527="oui"),"OUI","NON")</f>
        <v>OUI</v>
      </c>
      <c r="AB528" s="574" t="str">
        <f>IF(AND(AB524="oui",AB525="oui",AB526="oui",AB527="oui"),"OUI","NON")</f>
        <v>OUI</v>
      </c>
      <c r="AC528" s="574" t="str">
        <f t="shared" si="31"/>
        <v>OUI</v>
      </c>
      <c r="AD528" s="612">
        <f t="shared" si="32"/>
        <v>0</v>
      </c>
      <c r="AE528" s="612">
        <f t="shared" si="33"/>
        <v>0</v>
      </c>
      <c r="AF528" s="1727">
        <f t="shared" si="34"/>
        <v>0</v>
      </c>
      <c r="AG528" s="1726"/>
      <c r="AH528" s="1726">
        <f t="shared" si="35"/>
        <v>0</v>
      </c>
      <c r="AI528" s="1726">
        <f t="shared" si="36"/>
        <v>0</v>
      </c>
      <c r="AJ528" s="1726">
        <f t="shared" si="37"/>
        <v>0</v>
      </c>
    </row>
    <row r="529" spans="1:36" ht="23.25" thickBot="1" x14ac:dyDescent="0.35">
      <c r="A529" s="366"/>
      <c r="B529" s="193" t="s">
        <v>194</v>
      </c>
      <c r="C529" s="562"/>
      <c r="D529" s="563">
        <f t="shared" si="22"/>
        <v>0</v>
      </c>
      <c r="E529" s="563">
        <f t="shared" ref="E529:E536" si="40">I456</f>
        <v>0</v>
      </c>
      <c r="F529" s="562"/>
      <c r="G529" s="562"/>
      <c r="H529" s="563">
        <f t="shared" si="23"/>
        <v>0</v>
      </c>
      <c r="I529" s="562"/>
      <c r="J529" s="564">
        <f>K529-I529</f>
        <v>0</v>
      </c>
      <c r="K529" s="563">
        <f t="shared" ref="K529:K536" si="41">K456-H529</f>
        <v>0</v>
      </c>
      <c r="L529" s="562"/>
      <c r="M529" s="562"/>
      <c r="N529" s="563">
        <f t="shared" si="20"/>
        <v>0</v>
      </c>
      <c r="O529" s="562"/>
      <c r="P529" s="564">
        <f t="shared" si="25"/>
        <v>0</v>
      </c>
      <c r="Q529" s="563">
        <f t="shared" ref="Q529:Q536" si="42">M456-N529</f>
        <v>0</v>
      </c>
      <c r="R529" s="565">
        <f t="shared" si="26"/>
        <v>0</v>
      </c>
      <c r="S529" s="565">
        <f>J529+M529+P529</f>
        <v>0</v>
      </c>
      <c r="T529" s="565">
        <f>SUM(R529:S529)</f>
        <v>0</v>
      </c>
      <c r="U529" s="566">
        <f t="shared" si="28"/>
        <v>0</v>
      </c>
      <c r="V529" s="567">
        <f t="shared" si="21"/>
        <v>0</v>
      </c>
      <c r="W529" s="568">
        <f t="shared" si="21"/>
        <v>0</v>
      </c>
      <c r="X529" s="569">
        <f>H501</f>
        <v>0</v>
      </c>
      <c r="Y529" s="570">
        <f>H502</f>
        <v>0</v>
      </c>
      <c r="Z529" s="571">
        <f t="shared" si="29"/>
        <v>0</v>
      </c>
      <c r="AA529" s="204" t="str">
        <f>IF(U529=X529,"OUI","NON")</f>
        <v>OUI</v>
      </c>
      <c r="AB529" s="205" t="str">
        <f>IF(V529=Y529,"OUI","NON")</f>
        <v>OUI</v>
      </c>
      <c r="AC529" s="206" t="str">
        <f t="shared" si="31"/>
        <v>OUI</v>
      </c>
      <c r="AD529" s="612">
        <f t="shared" si="32"/>
        <v>0</v>
      </c>
      <c r="AE529" s="612">
        <f t="shared" si="33"/>
        <v>0</v>
      </c>
      <c r="AF529" s="1727">
        <f t="shared" si="34"/>
        <v>0</v>
      </c>
      <c r="AG529" s="1726"/>
      <c r="AH529" s="1726">
        <f t="shared" si="35"/>
        <v>0</v>
      </c>
      <c r="AI529" s="1726">
        <f t="shared" si="36"/>
        <v>0</v>
      </c>
      <c r="AJ529" s="1726">
        <f t="shared" si="37"/>
        <v>0</v>
      </c>
    </row>
    <row r="530" spans="1:36" ht="23.25" thickBot="1" x14ac:dyDescent="0.35">
      <c r="A530" s="366"/>
      <c r="B530" s="193" t="s">
        <v>195</v>
      </c>
      <c r="C530" s="562"/>
      <c r="D530" s="563">
        <f t="shared" si="22"/>
        <v>0</v>
      </c>
      <c r="E530" s="563">
        <f t="shared" si="40"/>
        <v>0</v>
      </c>
      <c r="F530" s="562"/>
      <c r="G530" s="562"/>
      <c r="H530" s="563">
        <f t="shared" si="23"/>
        <v>0</v>
      </c>
      <c r="I530" s="562"/>
      <c r="J530" s="564">
        <f t="shared" ref="J530:J536" si="43">K530-I530</f>
        <v>0</v>
      </c>
      <c r="K530" s="563">
        <f t="shared" si="41"/>
        <v>0</v>
      </c>
      <c r="L530" s="562"/>
      <c r="M530" s="562"/>
      <c r="N530" s="563">
        <f t="shared" si="20"/>
        <v>0</v>
      </c>
      <c r="O530" s="562"/>
      <c r="P530" s="564">
        <f t="shared" si="25"/>
        <v>0</v>
      </c>
      <c r="Q530" s="563">
        <f t="shared" si="42"/>
        <v>0</v>
      </c>
      <c r="R530" s="565">
        <f t="shared" si="26"/>
        <v>0</v>
      </c>
      <c r="S530" s="565">
        <f t="shared" si="26"/>
        <v>0</v>
      </c>
      <c r="T530" s="565">
        <f t="shared" si="27"/>
        <v>0</v>
      </c>
      <c r="U530" s="566">
        <f t="shared" si="28"/>
        <v>0</v>
      </c>
      <c r="V530" s="567">
        <f t="shared" si="21"/>
        <v>0</v>
      </c>
      <c r="W530" s="568">
        <f t="shared" si="21"/>
        <v>0</v>
      </c>
      <c r="X530" s="569">
        <f>I501</f>
        <v>0</v>
      </c>
      <c r="Y530" s="570">
        <f>I502</f>
        <v>0</v>
      </c>
      <c r="Z530" s="571">
        <f t="shared" si="29"/>
        <v>0</v>
      </c>
      <c r="AA530" s="204" t="str">
        <f t="shared" ref="AA530:AB536" si="44">IF(U530=X530,"OUI","NON")</f>
        <v>OUI</v>
      </c>
      <c r="AB530" s="205" t="str">
        <f t="shared" si="44"/>
        <v>OUI</v>
      </c>
      <c r="AC530" s="206" t="str">
        <f t="shared" si="31"/>
        <v>OUI</v>
      </c>
      <c r="AD530" s="612">
        <f t="shared" si="32"/>
        <v>0</v>
      </c>
      <c r="AE530" s="612">
        <f t="shared" si="33"/>
        <v>0</v>
      </c>
      <c r="AF530" s="1727">
        <f t="shared" si="34"/>
        <v>0</v>
      </c>
      <c r="AG530" s="1726"/>
      <c r="AH530" s="1726">
        <f t="shared" si="35"/>
        <v>0</v>
      </c>
      <c r="AI530" s="1726">
        <f t="shared" si="36"/>
        <v>0</v>
      </c>
      <c r="AJ530" s="1726">
        <f t="shared" si="37"/>
        <v>0</v>
      </c>
    </row>
    <row r="531" spans="1:36" ht="23.25" thickBot="1" x14ac:dyDescent="0.35">
      <c r="A531" s="366"/>
      <c r="B531" s="193" t="s">
        <v>196</v>
      </c>
      <c r="C531" s="562"/>
      <c r="D531" s="563">
        <f t="shared" si="22"/>
        <v>0</v>
      </c>
      <c r="E531" s="563">
        <f t="shared" si="40"/>
        <v>0</v>
      </c>
      <c r="F531" s="562"/>
      <c r="G531" s="562"/>
      <c r="H531" s="563">
        <f t="shared" si="23"/>
        <v>0</v>
      </c>
      <c r="I531" s="562"/>
      <c r="J531" s="564">
        <f t="shared" si="43"/>
        <v>0</v>
      </c>
      <c r="K531" s="563">
        <f t="shared" si="41"/>
        <v>0</v>
      </c>
      <c r="L531" s="562"/>
      <c r="M531" s="562"/>
      <c r="N531" s="563">
        <f t="shared" si="20"/>
        <v>0</v>
      </c>
      <c r="O531" s="562"/>
      <c r="P531" s="564">
        <f t="shared" si="25"/>
        <v>0</v>
      </c>
      <c r="Q531" s="563">
        <f t="shared" si="42"/>
        <v>0</v>
      </c>
      <c r="R531" s="565">
        <f t="shared" si="26"/>
        <v>0</v>
      </c>
      <c r="S531" s="565">
        <f t="shared" si="26"/>
        <v>0</v>
      </c>
      <c r="T531" s="565">
        <f t="shared" si="27"/>
        <v>0</v>
      </c>
      <c r="U531" s="566">
        <f t="shared" si="28"/>
        <v>0</v>
      </c>
      <c r="V531" s="567">
        <f t="shared" si="21"/>
        <v>0</v>
      </c>
      <c r="W531" s="568">
        <f t="shared" si="21"/>
        <v>0</v>
      </c>
      <c r="X531" s="569">
        <f>J501</f>
        <v>0</v>
      </c>
      <c r="Y531" s="570">
        <f>J502</f>
        <v>0</v>
      </c>
      <c r="Z531" s="571">
        <f t="shared" si="29"/>
        <v>0</v>
      </c>
      <c r="AA531" s="204" t="str">
        <f t="shared" si="44"/>
        <v>OUI</v>
      </c>
      <c r="AB531" s="205" t="str">
        <f t="shared" si="44"/>
        <v>OUI</v>
      </c>
      <c r="AC531" s="206" t="str">
        <f t="shared" si="31"/>
        <v>OUI</v>
      </c>
      <c r="AD531" s="612">
        <f t="shared" si="32"/>
        <v>0</v>
      </c>
      <c r="AE531" s="612">
        <f t="shared" si="33"/>
        <v>0</v>
      </c>
      <c r="AF531" s="1727">
        <f t="shared" si="34"/>
        <v>0</v>
      </c>
      <c r="AG531" s="1726"/>
      <c r="AH531" s="1726">
        <f t="shared" si="35"/>
        <v>0</v>
      </c>
      <c r="AI531" s="1726">
        <f t="shared" si="36"/>
        <v>0</v>
      </c>
      <c r="AJ531" s="1726">
        <f t="shared" si="37"/>
        <v>0</v>
      </c>
    </row>
    <row r="532" spans="1:36" ht="23.25" thickBot="1" x14ac:dyDescent="0.35">
      <c r="A532" s="366"/>
      <c r="B532" s="193" t="s">
        <v>197</v>
      </c>
      <c r="C532" s="562"/>
      <c r="D532" s="563">
        <f t="shared" si="22"/>
        <v>0</v>
      </c>
      <c r="E532" s="563">
        <f t="shared" si="40"/>
        <v>0</v>
      </c>
      <c r="F532" s="562"/>
      <c r="G532" s="562"/>
      <c r="H532" s="563">
        <f t="shared" si="23"/>
        <v>0</v>
      </c>
      <c r="I532" s="562"/>
      <c r="J532" s="564">
        <f t="shared" si="43"/>
        <v>0</v>
      </c>
      <c r="K532" s="563">
        <f t="shared" si="41"/>
        <v>0</v>
      </c>
      <c r="L532" s="562"/>
      <c r="M532" s="562"/>
      <c r="N532" s="563">
        <f t="shared" si="20"/>
        <v>0</v>
      </c>
      <c r="O532" s="562"/>
      <c r="P532" s="564">
        <f t="shared" si="25"/>
        <v>0</v>
      </c>
      <c r="Q532" s="563">
        <f t="shared" si="42"/>
        <v>0</v>
      </c>
      <c r="R532" s="565">
        <f t="shared" si="26"/>
        <v>0</v>
      </c>
      <c r="S532" s="565">
        <f t="shared" si="26"/>
        <v>0</v>
      </c>
      <c r="T532" s="565">
        <f t="shared" si="27"/>
        <v>0</v>
      </c>
      <c r="U532" s="566">
        <f t="shared" si="28"/>
        <v>0</v>
      </c>
      <c r="V532" s="567">
        <f t="shared" si="21"/>
        <v>0</v>
      </c>
      <c r="W532" s="568">
        <f t="shared" si="21"/>
        <v>0</v>
      </c>
      <c r="X532" s="569">
        <f>K501</f>
        <v>0</v>
      </c>
      <c r="Y532" s="570">
        <f>K502</f>
        <v>0</v>
      </c>
      <c r="Z532" s="571">
        <f t="shared" si="29"/>
        <v>0</v>
      </c>
      <c r="AA532" s="204" t="str">
        <f t="shared" si="44"/>
        <v>OUI</v>
      </c>
      <c r="AB532" s="205" t="str">
        <f t="shared" si="44"/>
        <v>OUI</v>
      </c>
      <c r="AC532" s="206" t="str">
        <f t="shared" si="31"/>
        <v>OUI</v>
      </c>
      <c r="AD532" s="612">
        <f t="shared" si="32"/>
        <v>0</v>
      </c>
      <c r="AE532" s="612">
        <f t="shared" si="33"/>
        <v>0</v>
      </c>
      <c r="AF532" s="1727">
        <f t="shared" si="34"/>
        <v>0</v>
      </c>
      <c r="AG532" s="1726"/>
      <c r="AH532" s="1726">
        <f t="shared" si="35"/>
        <v>0</v>
      </c>
      <c r="AI532" s="1726">
        <f t="shared" si="36"/>
        <v>0</v>
      </c>
      <c r="AJ532" s="1726">
        <f t="shared" si="37"/>
        <v>0</v>
      </c>
    </row>
    <row r="533" spans="1:36" ht="23.25" thickBot="1" x14ac:dyDescent="0.35">
      <c r="A533" s="366"/>
      <c r="B533" s="193" t="s">
        <v>198</v>
      </c>
      <c r="C533" s="562"/>
      <c r="D533" s="563">
        <f t="shared" si="22"/>
        <v>0</v>
      </c>
      <c r="E533" s="563">
        <f t="shared" si="40"/>
        <v>0</v>
      </c>
      <c r="F533" s="562"/>
      <c r="G533" s="562"/>
      <c r="H533" s="563">
        <f t="shared" si="23"/>
        <v>0</v>
      </c>
      <c r="I533" s="562"/>
      <c r="J533" s="564">
        <f t="shared" si="43"/>
        <v>0</v>
      </c>
      <c r="K533" s="563">
        <f t="shared" si="41"/>
        <v>0</v>
      </c>
      <c r="L533" s="562"/>
      <c r="M533" s="562"/>
      <c r="N533" s="563">
        <f t="shared" si="20"/>
        <v>0</v>
      </c>
      <c r="O533" s="562"/>
      <c r="P533" s="564">
        <f t="shared" si="25"/>
        <v>0</v>
      </c>
      <c r="Q533" s="563">
        <f t="shared" si="42"/>
        <v>0</v>
      </c>
      <c r="R533" s="565">
        <f t="shared" si="26"/>
        <v>0</v>
      </c>
      <c r="S533" s="565">
        <f t="shared" si="26"/>
        <v>0</v>
      </c>
      <c r="T533" s="565">
        <f t="shared" si="27"/>
        <v>0</v>
      </c>
      <c r="U533" s="566">
        <f t="shared" si="28"/>
        <v>0</v>
      </c>
      <c r="V533" s="567">
        <f t="shared" si="21"/>
        <v>0</v>
      </c>
      <c r="W533" s="568">
        <f t="shared" si="21"/>
        <v>0</v>
      </c>
      <c r="X533" s="569">
        <f>L501</f>
        <v>0</v>
      </c>
      <c r="Y533" s="570">
        <f>L502</f>
        <v>0</v>
      </c>
      <c r="Z533" s="571">
        <f t="shared" si="29"/>
        <v>0</v>
      </c>
      <c r="AA533" s="204" t="str">
        <f t="shared" si="44"/>
        <v>OUI</v>
      </c>
      <c r="AB533" s="205" t="str">
        <f t="shared" si="44"/>
        <v>OUI</v>
      </c>
      <c r="AC533" s="206" t="str">
        <f t="shared" si="31"/>
        <v>OUI</v>
      </c>
      <c r="AD533" s="612">
        <f t="shared" si="32"/>
        <v>0</v>
      </c>
      <c r="AE533" s="612">
        <f t="shared" si="33"/>
        <v>0</v>
      </c>
      <c r="AF533" s="1727">
        <f t="shared" si="34"/>
        <v>0</v>
      </c>
      <c r="AG533" s="1726"/>
      <c r="AH533" s="1726">
        <f t="shared" si="35"/>
        <v>0</v>
      </c>
      <c r="AI533" s="1726">
        <f t="shared" si="36"/>
        <v>0</v>
      </c>
      <c r="AJ533" s="1726">
        <f t="shared" si="37"/>
        <v>0</v>
      </c>
    </row>
    <row r="534" spans="1:36" ht="19.5" thickBot="1" x14ac:dyDescent="0.35">
      <c r="A534" s="366"/>
      <c r="B534" s="193" t="s">
        <v>21</v>
      </c>
      <c r="C534" s="562"/>
      <c r="D534" s="563">
        <f t="shared" si="22"/>
        <v>0</v>
      </c>
      <c r="E534" s="563">
        <f t="shared" si="40"/>
        <v>0</v>
      </c>
      <c r="F534" s="562"/>
      <c r="G534" s="562"/>
      <c r="H534" s="563">
        <f t="shared" si="23"/>
        <v>0</v>
      </c>
      <c r="I534" s="562"/>
      <c r="J534" s="564">
        <f t="shared" si="43"/>
        <v>0</v>
      </c>
      <c r="K534" s="563">
        <f t="shared" si="41"/>
        <v>0</v>
      </c>
      <c r="L534" s="562"/>
      <c r="M534" s="562"/>
      <c r="N534" s="563">
        <f t="shared" si="20"/>
        <v>0</v>
      </c>
      <c r="O534" s="562"/>
      <c r="P534" s="564">
        <f t="shared" si="25"/>
        <v>0</v>
      </c>
      <c r="Q534" s="563">
        <f t="shared" si="42"/>
        <v>0</v>
      </c>
      <c r="R534" s="565">
        <f t="shared" si="26"/>
        <v>0</v>
      </c>
      <c r="S534" s="565">
        <f t="shared" si="26"/>
        <v>0</v>
      </c>
      <c r="T534" s="565">
        <f t="shared" si="27"/>
        <v>0</v>
      </c>
      <c r="U534" s="566">
        <f t="shared" si="28"/>
        <v>0</v>
      </c>
      <c r="V534" s="567">
        <f t="shared" si="21"/>
        <v>0</v>
      </c>
      <c r="W534" s="568">
        <f t="shared" si="21"/>
        <v>0</v>
      </c>
      <c r="X534" s="569">
        <f>M501</f>
        <v>0</v>
      </c>
      <c r="Y534" s="570">
        <f>M502</f>
        <v>0</v>
      </c>
      <c r="Z534" s="571">
        <f t="shared" si="29"/>
        <v>0</v>
      </c>
      <c r="AA534" s="204" t="str">
        <f t="shared" si="44"/>
        <v>OUI</v>
      </c>
      <c r="AB534" s="205" t="str">
        <f t="shared" si="44"/>
        <v>OUI</v>
      </c>
      <c r="AC534" s="206" t="str">
        <f t="shared" si="31"/>
        <v>OUI</v>
      </c>
      <c r="AD534" s="612">
        <f t="shared" si="32"/>
        <v>0</v>
      </c>
      <c r="AE534" s="612">
        <f t="shared" si="33"/>
        <v>0</v>
      </c>
      <c r="AF534" s="1727">
        <f t="shared" si="34"/>
        <v>0</v>
      </c>
      <c r="AG534" s="1726"/>
      <c r="AH534" s="1726">
        <f t="shared" si="35"/>
        <v>0</v>
      </c>
      <c r="AI534" s="1726">
        <f t="shared" si="36"/>
        <v>0</v>
      </c>
      <c r="AJ534" s="1726">
        <f t="shared" si="37"/>
        <v>0</v>
      </c>
    </row>
    <row r="535" spans="1:36" ht="19.5" thickBot="1" x14ac:dyDescent="0.35">
      <c r="A535" s="366"/>
      <c r="B535" s="193" t="s">
        <v>22</v>
      </c>
      <c r="C535" s="562"/>
      <c r="D535" s="563">
        <f t="shared" si="22"/>
        <v>0</v>
      </c>
      <c r="E535" s="563">
        <f t="shared" si="40"/>
        <v>0</v>
      </c>
      <c r="F535" s="562"/>
      <c r="G535" s="562"/>
      <c r="H535" s="563">
        <f t="shared" si="23"/>
        <v>0</v>
      </c>
      <c r="I535" s="562"/>
      <c r="J535" s="564">
        <f t="shared" si="43"/>
        <v>0</v>
      </c>
      <c r="K535" s="563">
        <f t="shared" si="41"/>
        <v>0</v>
      </c>
      <c r="L535" s="562"/>
      <c r="M535" s="562"/>
      <c r="N535" s="563">
        <f t="shared" si="20"/>
        <v>0</v>
      </c>
      <c r="O535" s="562"/>
      <c r="P535" s="564">
        <f t="shared" si="25"/>
        <v>0</v>
      </c>
      <c r="Q535" s="563">
        <f t="shared" si="42"/>
        <v>0</v>
      </c>
      <c r="R535" s="565">
        <f t="shared" si="26"/>
        <v>0</v>
      </c>
      <c r="S535" s="565">
        <f t="shared" si="26"/>
        <v>0</v>
      </c>
      <c r="T535" s="565">
        <f t="shared" si="27"/>
        <v>0</v>
      </c>
      <c r="U535" s="566">
        <f t="shared" si="28"/>
        <v>0</v>
      </c>
      <c r="V535" s="567">
        <f t="shared" si="21"/>
        <v>0</v>
      </c>
      <c r="W535" s="568">
        <f t="shared" si="21"/>
        <v>0</v>
      </c>
      <c r="X535" s="569">
        <f>N501</f>
        <v>0</v>
      </c>
      <c r="Y535" s="570">
        <f>N502</f>
        <v>0</v>
      </c>
      <c r="Z535" s="571">
        <f t="shared" si="29"/>
        <v>0</v>
      </c>
      <c r="AA535" s="204" t="str">
        <f t="shared" si="44"/>
        <v>OUI</v>
      </c>
      <c r="AB535" s="205" t="str">
        <f t="shared" si="44"/>
        <v>OUI</v>
      </c>
      <c r="AC535" s="206" t="str">
        <f t="shared" si="31"/>
        <v>OUI</v>
      </c>
      <c r="AD535" s="612">
        <f t="shared" si="32"/>
        <v>0</v>
      </c>
      <c r="AE535" s="612">
        <f t="shared" si="33"/>
        <v>0</v>
      </c>
      <c r="AF535" s="1727">
        <f t="shared" si="34"/>
        <v>0</v>
      </c>
      <c r="AG535" s="1726"/>
      <c r="AH535" s="1726">
        <f t="shared" si="35"/>
        <v>0</v>
      </c>
      <c r="AI535" s="1726">
        <f t="shared" si="36"/>
        <v>0</v>
      </c>
      <c r="AJ535" s="1726">
        <f t="shared" si="37"/>
        <v>0</v>
      </c>
    </row>
    <row r="536" spans="1:36" ht="19.5" thickBot="1" x14ac:dyDescent="0.35">
      <c r="A536" s="366"/>
      <c r="B536" s="193" t="s">
        <v>23</v>
      </c>
      <c r="C536" s="562"/>
      <c r="D536" s="563">
        <f t="shared" si="22"/>
        <v>0</v>
      </c>
      <c r="E536" s="563">
        <f t="shared" si="40"/>
        <v>0</v>
      </c>
      <c r="F536" s="562"/>
      <c r="G536" s="562"/>
      <c r="H536" s="563">
        <f t="shared" si="23"/>
        <v>0</v>
      </c>
      <c r="I536" s="562"/>
      <c r="J536" s="564">
        <f t="shared" si="43"/>
        <v>0</v>
      </c>
      <c r="K536" s="563">
        <f t="shared" si="41"/>
        <v>0</v>
      </c>
      <c r="L536" s="562"/>
      <c r="M536" s="562"/>
      <c r="N536" s="563">
        <f t="shared" si="20"/>
        <v>0</v>
      </c>
      <c r="O536" s="562"/>
      <c r="P536" s="564">
        <f t="shared" si="25"/>
        <v>0</v>
      </c>
      <c r="Q536" s="563">
        <f t="shared" si="42"/>
        <v>0</v>
      </c>
      <c r="R536" s="565">
        <f t="shared" si="26"/>
        <v>0</v>
      </c>
      <c r="S536" s="565">
        <f t="shared" si="26"/>
        <v>0</v>
      </c>
      <c r="T536" s="565">
        <f t="shared" si="27"/>
        <v>0</v>
      </c>
      <c r="U536" s="566">
        <f t="shared" si="28"/>
        <v>0</v>
      </c>
      <c r="V536" s="567">
        <f t="shared" si="21"/>
        <v>0</v>
      </c>
      <c r="W536" s="568">
        <f t="shared" si="21"/>
        <v>0</v>
      </c>
      <c r="X536" s="569">
        <f>O501</f>
        <v>0</v>
      </c>
      <c r="Y536" s="570">
        <f>O502</f>
        <v>0</v>
      </c>
      <c r="Z536" s="571">
        <f>SUM(X536:Y536)</f>
        <v>0</v>
      </c>
      <c r="AA536" s="204" t="str">
        <f t="shared" si="44"/>
        <v>OUI</v>
      </c>
      <c r="AB536" s="205" t="str">
        <f t="shared" si="44"/>
        <v>OUI</v>
      </c>
      <c r="AC536" s="206" t="str">
        <f t="shared" si="31"/>
        <v>OUI</v>
      </c>
      <c r="AD536" s="612">
        <f t="shared" si="32"/>
        <v>0</v>
      </c>
      <c r="AE536" s="612">
        <f t="shared" si="33"/>
        <v>0</v>
      </c>
      <c r="AF536" s="1727">
        <f t="shared" si="34"/>
        <v>0</v>
      </c>
      <c r="AG536" s="1726"/>
      <c r="AH536" s="1726">
        <f t="shared" si="35"/>
        <v>0</v>
      </c>
      <c r="AI536" s="1726">
        <f t="shared" si="36"/>
        <v>0</v>
      </c>
      <c r="AJ536" s="1726">
        <f t="shared" si="37"/>
        <v>0</v>
      </c>
    </row>
    <row r="537" spans="1:36" ht="22.5" thickBot="1" x14ac:dyDescent="0.35">
      <c r="A537" s="366"/>
      <c r="B537" s="207" t="s">
        <v>199</v>
      </c>
      <c r="C537" s="563">
        <f>SUM(C529:C536)</f>
        <v>0</v>
      </c>
      <c r="D537" s="563">
        <f t="shared" ref="D537:W537" si="45">SUM(D529:D536)</f>
        <v>0</v>
      </c>
      <c r="E537" s="563">
        <f t="shared" si="45"/>
        <v>0</v>
      </c>
      <c r="F537" s="563">
        <f>SUM(F529:F536)</f>
        <v>0</v>
      </c>
      <c r="G537" s="563">
        <f t="shared" si="45"/>
        <v>0</v>
      </c>
      <c r="H537" s="563">
        <f t="shared" si="45"/>
        <v>0</v>
      </c>
      <c r="I537" s="563">
        <f t="shared" si="45"/>
        <v>0</v>
      </c>
      <c r="J537" s="563">
        <f t="shared" si="45"/>
        <v>0</v>
      </c>
      <c r="K537" s="563">
        <f t="shared" si="45"/>
        <v>0</v>
      </c>
      <c r="L537" s="563">
        <f t="shared" si="45"/>
        <v>0</v>
      </c>
      <c r="M537" s="563">
        <f t="shared" si="45"/>
        <v>0</v>
      </c>
      <c r="N537" s="563">
        <f t="shared" si="45"/>
        <v>0</v>
      </c>
      <c r="O537" s="563">
        <f t="shared" si="45"/>
        <v>0</v>
      </c>
      <c r="P537" s="563">
        <f t="shared" si="45"/>
        <v>0</v>
      </c>
      <c r="Q537" s="563">
        <f t="shared" si="45"/>
        <v>0</v>
      </c>
      <c r="R537" s="563">
        <f t="shared" si="45"/>
        <v>0</v>
      </c>
      <c r="S537" s="563">
        <f t="shared" si="45"/>
        <v>0</v>
      </c>
      <c r="T537" s="563">
        <f t="shared" si="45"/>
        <v>0</v>
      </c>
      <c r="U537" s="563">
        <f t="shared" si="45"/>
        <v>0</v>
      </c>
      <c r="V537" s="563">
        <f t="shared" si="45"/>
        <v>0</v>
      </c>
      <c r="W537" s="563">
        <f t="shared" si="45"/>
        <v>0</v>
      </c>
      <c r="X537" s="574">
        <f>SUM(X529:X536)</f>
        <v>0</v>
      </c>
      <c r="Y537" s="574">
        <f>SUM(Y529:Y536)</f>
        <v>0</v>
      </c>
      <c r="Z537" s="574">
        <f>SUM(Z529:Z536)</f>
        <v>0</v>
      </c>
      <c r="AA537" s="574" t="str">
        <f>IF(AND(AA532="oui",AA531="oui",AA530="oui",AA529="oui",AA533="oui",AA534="oui",AA535="oui",AA536="oui"),"OUI","NON")</f>
        <v>OUI</v>
      </c>
      <c r="AB537" s="574" t="str">
        <f>IF(AND(AB532="oui",AB531="oui",AB530="oui",AB529="oui",AB533="oui",AB534="oui",AB535="oui",AB536="oui"),"OUI","NON")</f>
        <v>OUI</v>
      </c>
      <c r="AC537" s="574" t="str">
        <f t="shared" si="31"/>
        <v>OUI</v>
      </c>
      <c r="AD537" s="366"/>
      <c r="AE537" s="366"/>
      <c r="AF537" s="520"/>
    </row>
    <row r="538" spans="1:36" ht="21" thickBot="1" x14ac:dyDescent="0.35">
      <c r="A538" s="366"/>
      <c r="B538" s="207" t="s">
        <v>200</v>
      </c>
      <c r="C538" s="575">
        <f>C528+C537</f>
        <v>0</v>
      </c>
      <c r="D538" s="575">
        <f t="shared" ref="D538:W538" si="46">D528+D537</f>
        <v>0</v>
      </c>
      <c r="E538" s="575">
        <f t="shared" si="46"/>
        <v>0</v>
      </c>
      <c r="F538" s="575">
        <f t="shared" si="46"/>
        <v>0</v>
      </c>
      <c r="G538" s="575">
        <f t="shared" si="46"/>
        <v>0</v>
      </c>
      <c r="H538" s="563">
        <f t="shared" si="46"/>
        <v>0</v>
      </c>
      <c r="I538" s="575">
        <f t="shared" si="46"/>
        <v>0</v>
      </c>
      <c r="J538" s="575">
        <f t="shared" si="46"/>
        <v>0</v>
      </c>
      <c r="K538" s="563">
        <f t="shared" si="46"/>
        <v>0</v>
      </c>
      <c r="L538" s="575">
        <f t="shared" si="46"/>
        <v>0</v>
      </c>
      <c r="M538" s="575">
        <f t="shared" si="46"/>
        <v>0</v>
      </c>
      <c r="N538" s="563">
        <f t="shared" si="46"/>
        <v>0</v>
      </c>
      <c r="O538" s="575">
        <f t="shared" si="46"/>
        <v>0</v>
      </c>
      <c r="P538" s="575">
        <f t="shared" si="46"/>
        <v>0</v>
      </c>
      <c r="Q538" s="563">
        <f t="shared" si="46"/>
        <v>0</v>
      </c>
      <c r="R538" s="575">
        <f t="shared" si="46"/>
        <v>0</v>
      </c>
      <c r="S538" s="575">
        <f>S528+S537</f>
        <v>0</v>
      </c>
      <c r="T538" s="575">
        <f>T528+T537</f>
        <v>0</v>
      </c>
      <c r="U538" s="575">
        <f t="shared" si="46"/>
        <v>0</v>
      </c>
      <c r="V538" s="575">
        <f t="shared" si="46"/>
        <v>0</v>
      </c>
      <c r="W538" s="575">
        <f t="shared" si="46"/>
        <v>0</v>
      </c>
      <c r="X538" s="576">
        <f>X528+X537</f>
        <v>0</v>
      </c>
      <c r="Y538" s="576">
        <f>Y528+Y537</f>
        <v>0</v>
      </c>
      <c r="Z538" s="576">
        <f>Z528+Z537</f>
        <v>0</v>
      </c>
      <c r="AA538" s="216" t="str">
        <f>IF(AND(AA528="oui",AA537="oui"),"OUI","NON")</f>
        <v>OUI</v>
      </c>
      <c r="AB538" s="216" t="str">
        <f>IF(AND(AB528="oui",AB537="oui"),"OUI","NON")</f>
        <v>OUI</v>
      </c>
      <c r="AC538" s="217" t="str">
        <f>IF(AND(AC528="oui",AC537="oui"),"OUI","NON")</f>
        <v>OUI</v>
      </c>
      <c r="AD538" s="366"/>
      <c r="AE538" s="366"/>
      <c r="AF538" s="520"/>
    </row>
    <row r="539" spans="1:36" ht="43.5" customHeight="1" thickBot="1" x14ac:dyDescent="0.35">
      <c r="A539" s="366"/>
      <c r="B539" s="1971" t="s">
        <v>201</v>
      </c>
      <c r="C539" s="1971"/>
      <c r="D539" s="1972"/>
      <c r="E539" s="577">
        <f>I465</f>
        <v>0</v>
      </c>
      <c r="F539" s="578" t="str">
        <f>IF(E539=E538,"OUI","PAS JUSTE")</f>
        <v>OUI</v>
      </c>
      <c r="G539" s="1973" t="s">
        <v>202</v>
      </c>
      <c r="H539" s="1974"/>
      <c r="I539" s="1974"/>
      <c r="J539" s="1975"/>
      <c r="K539" s="579">
        <f>H538</f>
        <v>0</v>
      </c>
      <c r="L539" s="366"/>
      <c r="M539" s="366"/>
      <c r="N539" s="1894" t="s">
        <v>203</v>
      </c>
      <c r="O539" s="1894"/>
      <c r="P539" s="1894"/>
      <c r="Q539" s="1894"/>
      <c r="R539" s="1894"/>
      <c r="S539" s="1895"/>
      <c r="T539" s="579">
        <f>(Q503-(E539+K539))</f>
        <v>0</v>
      </c>
      <c r="U539" s="578" t="str">
        <f>IF(T539=(K538+N538+Q538),"OUI","PAS JUSTE")</f>
        <v>OUI</v>
      </c>
      <c r="V539" s="366"/>
      <c r="W539" s="366"/>
      <c r="X539" s="366"/>
      <c r="Y539" s="366"/>
      <c r="Z539" s="366"/>
      <c r="AA539" s="366"/>
      <c r="AB539" s="366"/>
      <c r="AC539" s="366"/>
      <c r="AD539" s="366"/>
      <c r="AE539" s="366"/>
      <c r="AF539" s="520"/>
    </row>
    <row r="540" spans="1:36" ht="19.5" thickBot="1" x14ac:dyDescent="0.35">
      <c r="A540" s="366"/>
      <c r="B540" s="528" t="s">
        <v>91</v>
      </c>
      <c r="C540" s="1905"/>
      <c r="D540" s="1906"/>
      <c r="E540" s="1906"/>
      <c r="F540" s="1906"/>
      <c r="G540" s="1906"/>
      <c r="H540" s="1906"/>
      <c r="I540" s="1906"/>
      <c r="J540" s="1906"/>
      <c r="K540" s="1906"/>
      <c r="L540" s="1906"/>
      <c r="M540" s="1906"/>
      <c r="N540" s="1906"/>
      <c r="O540" s="1906"/>
      <c r="P540" s="1906"/>
      <c r="Q540" s="1906"/>
      <c r="R540" s="1906"/>
      <c r="S540" s="1906"/>
      <c r="T540" s="1906"/>
      <c r="U540" s="1906"/>
      <c r="V540" s="1906"/>
      <c r="W540" s="1906"/>
      <c r="X540" s="1906"/>
      <c r="Y540" s="1906"/>
      <c r="Z540" s="1906"/>
      <c r="AA540" s="1906"/>
      <c r="AB540" s="1906"/>
      <c r="AC540" s="1907"/>
      <c r="AD540" s="366"/>
      <c r="AE540" s="366"/>
      <c r="AF540" s="520"/>
    </row>
    <row r="541" spans="1:36" ht="90" customHeight="1" thickBot="1" x14ac:dyDescent="0.35">
      <c r="A541" s="366"/>
      <c r="B541" s="366"/>
      <c r="C541" s="1908"/>
      <c r="D541" s="1909"/>
      <c r="E541" s="1909"/>
      <c r="F541" s="1909"/>
      <c r="G541" s="1909"/>
      <c r="H541" s="1909"/>
      <c r="I541" s="1909"/>
      <c r="J541" s="1909"/>
      <c r="K541" s="1909"/>
      <c r="L541" s="1909"/>
      <c r="M541" s="1909"/>
      <c r="N541" s="1909"/>
      <c r="O541" s="1909"/>
      <c r="P541" s="1909"/>
      <c r="Q541" s="1909"/>
      <c r="R541" s="1909"/>
      <c r="S541" s="1909"/>
      <c r="T541" s="1909"/>
      <c r="U541" s="1909"/>
      <c r="V541" s="1909"/>
      <c r="W541" s="1909"/>
      <c r="X541" s="1909"/>
      <c r="Y541" s="1909"/>
      <c r="Z541" s="1909"/>
      <c r="AA541" s="1909"/>
      <c r="AB541" s="1909"/>
      <c r="AC541" s="1910"/>
      <c r="AD541" s="366"/>
      <c r="AE541" s="366"/>
      <c r="AF541" s="520"/>
    </row>
    <row r="542" spans="1:36" ht="19.5" thickBot="1" x14ac:dyDescent="0.35">
      <c r="A542" s="529"/>
      <c r="B542" s="365"/>
      <c r="C542" s="365"/>
      <c r="D542" s="365"/>
      <c r="E542" s="365"/>
      <c r="F542" s="365"/>
      <c r="G542" s="365"/>
      <c r="H542" s="365"/>
      <c r="I542" s="365"/>
      <c r="J542" s="365"/>
      <c r="K542" s="365"/>
      <c r="L542" s="365"/>
      <c r="M542" s="365"/>
      <c r="N542" s="365"/>
      <c r="O542" s="365"/>
      <c r="P542" s="365"/>
      <c r="Q542" s="365"/>
      <c r="R542" s="365"/>
      <c r="S542" s="365"/>
      <c r="T542" s="365"/>
      <c r="U542" s="365"/>
      <c r="V542" s="365"/>
      <c r="W542" s="365"/>
      <c r="X542" s="365"/>
      <c r="Y542" s="365"/>
      <c r="Z542" s="365"/>
      <c r="AA542" s="365"/>
      <c r="AB542" s="365"/>
      <c r="AC542" s="365"/>
      <c r="AD542" s="366"/>
      <c r="AE542" s="366"/>
      <c r="AF542" s="520"/>
    </row>
    <row r="543" spans="1:36" ht="19.5" thickBot="1" x14ac:dyDescent="0.35">
      <c r="A543" s="366"/>
      <c r="B543" s="366"/>
      <c r="C543" s="366"/>
      <c r="D543" s="366"/>
      <c r="E543" s="532">
        <f>SUBTOTAL(3,C549:C1048)</f>
        <v>0</v>
      </c>
      <c r="F543" s="580" t="s">
        <v>738</v>
      </c>
      <c r="G543" s="1900" t="s">
        <v>737</v>
      </c>
      <c r="H543" s="1901"/>
      <c r="I543" s="1901"/>
      <c r="J543" s="1901"/>
      <c r="K543" s="1901"/>
      <c r="L543" s="1901"/>
      <c r="M543" s="1901"/>
      <c r="N543" s="1901"/>
      <c r="O543" s="1901"/>
      <c r="P543" s="1902"/>
      <c r="Q543" s="366"/>
      <c r="R543" s="526"/>
      <c r="S543" s="366"/>
      <c r="T543" s="366"/>
      <c r="U543" s="366"/>
      <c r="V543" s="366"/>
      <c r="W543" s="366"/>
      <c r="X543" s="366"/>
      <c r="Y543" s="366"/>
      <c r="Z543" s="366"/>
      <c r="AA543" s="366"/>
      <c r="AB543" s="366"/>
      <c r="AC543" s="366"/>
      <c r="AD543" s="366"/>
      <c r="AE543" s="366"/>
      <c r="AF543" s="520"/>
    </row>
    <row r="544" spans="1:36" ht="20.25" thickBot="1" x14ac:dyDescent="0.4">
      <c r="A544" s="366"/>
      <c r="B544" s="366" t="s">
        <v>785</v>
      </c>
      <c r="C544" s="366"/>
      <c r="D544" s="366"/>
      <c r="E544" s="366"/>
      <c r="F544" s="366"/>
      <c r="G544" s="307" t="s">
        <v>285</v>
      </c>
      <c r="H544" s="307" t="s">
        <v>286</v>
      </c>
      <c r="I544" s="307" t="s">
        <v>287</v>
      </c>
      <c r="J544" s="307" t="s">
        <v>288</v>
      </c>
      <c r="K544" s="307" t="s">
        <v>289</v>
      </c>
      <c r="L544" s="307" t="s">
        <v>290</v>
      </c>
      <c r="M544" s="307" t="s">
        <v>486</v>
      </c>
      <c r="N544" s="526"/>
      <c r="O544" s="366"/>
      <c r="P544" s="526"/>
      <c r="Q544" s="526"/>
      <c r="R544" s="526"/>
      <c r="S544" s="366"/>
      <c r="T544" s="366"/>
      <c r="U544" s="366"/>
      <c r="V544" s="366"/>
      <c r="W544" s="366"/>
      <c r="X544" s="366"/>
      <c r="Y544" s="366"/>
      <c r="Z544" s="366"/>
      <c r="AA544" s="366"/>
      <c r="AB544" s="366"/>
      <c r="AC544" s="366"/>
      <c r="AD544" s="366"/>
      <c r="AE544" s="366"/>
      <c r="AF544" s="520"/>
    </row>
    <row r="545" spans="1:32" ht="20.25" thickBot="1" x14ac:dyDescent="0.35">
      <c r="A545" s="366"/>
      <c r="B545" s="366"/>
      <c r="C545" s="366"/>
      <c r="D545" s="366"/>
      <c r="E545" s="366"/>
      <c r="F545" s="366"/>
      <c r="G545" s="604" t="s">
        <v>734</v>
      </c>
      <c r="H545" s="514" t="s">
        <v>474</v>
      </c>
      <c r="I545" s="366"/>
      <c r="J545" s="366"/>
      <c r="K545" s="307" t="s">
        <v>481</v>
      </c>
      <c r="L545" s="307" t="s">
        <v>483</v>
      </c>
      <c r="M545" s="307" t="s">
        <v>487</v>
      </c>
      <c r="N545" s="526"/>
      <c r="O545" s="366"/>
      <c r="P545" s="366"/>
      <c r="Q545" s="366"/>
      <c r="R545" s="526"/>
      <c r="S545" s="366"/>
      <c r="T545" s="366"/>
      <c r="U545" s="366"/>
      <c r="V545" s="366"/>
      <c r="W545" s="366"/>
      <c r="X545" s="366"/>
      <c r="Y545" s="366"/>
      <c r="Z545" s="366"/>
      <c r="AA545" s="366"/>
      <c r="AB545" s="366"/>
      <c r="AC545" s="366"/>
      <c r="AD545" s="366"/>
      <c r="AE545" s="366"/>
      <c r="AF545" s="520"/>
    </row>
    <row r="546" spans="1:32" ht="20.25" thickBot="1" x14ac:dyDescent="0.35">
      <c r="A546" s="366"/>
      <c r="B546" s="366" t="s">
        <v>1015</v>
      </c>
      <c r="C546" s="366"/>
      <c r="D546" s="366"/>
      <c r="E546" s="366"/>
      <c r="F546" s="366"/>
      <c r="G546" s="604" t="s">
        <v>735</v>
      </c>
      <c r="H546" s="514" t="s">
        <v>475</v>
      </c>
      <c r="I546" s="366"/>
      <c r="J546" s="366"/>
      <c r="K546" s="307" t="s">
        <v>482</v>
      </c>
      <c r="L546" s="307" t="s">
        <v>484</v>
      </c>
      <c r="M546" s="307" t="s">
        <v>488</v>
      </c>
      <c r="N546" s="526"/>
      <c r="O546" s="526"/>
      <c r="P546" s="526"/>
      <c r="Q546" s="526"/>
      <c r="R546" s="526"/>
      <c r="S546" s="366"/>
      <c r="T546" s="366"/>
      <c r="U546" s="366"/>
      <c r="V546" s="366"/>
      <c r="W546" s="366"/>
      <c r="X546" s="366"/>
      <c r="Y546" s="366"/>
      <c r="Z546" s="366"/>
      <c r="AA546" s="366"/>
      <c r="AB546" s="366"/>
      <c r="AC546" s="366"/>
      <c r="AD546" s="366"/>
      <c r="AE546" s="366"/>
      <c r="AF546" s="520"/>
    </row>
    <row r="547" spans="1:32" ht="20.25" thickBot="1" x14ac:dyDescent="0.35">
      <c r="A547" s="366"/>
      <c r="B547" s="366"/>
      <c r="C547" s="366"/>
      <c r="D547" s="366"/>
      <c r="E547" s="366"/>
      <c r="F547" s="366"/>
      <c r="G547" s="604" t="s">
        <v>736</v>
      </c>
      <c r="H547" s="514" t="s">
        <v>733</v>
      </c>
      <c r="I547" s="366"/>
      <c r="J547" s="366"/>
      <c r="K547" s="526"/>
      <c r="L547" s="526"/>
      <c r="M547" s="526"/>
      <c r="N547" s="526"/>
      <c r="O547" s="526"/>
      <c r="P547" s="526"/>
      <c r="Q547" s="526"/>
      <c r="R547" s="526"/>
      <c r="S547" s="366"/>
      <c r="T547" s="366"/>
      <c r="U547" s="366"/>
      <c r="V547" s="366"/>
      <c r="W547" s="366"/>
      <c r="X547" s="366"/>
      <c r="Y547" s="366"/>
      <c r="Z547" s="366"/>
      <c r="AA547" s="366"/>
      <c r="AB547" s="366"/>
      <c r="AC547" s="366"/>
      <c r="AD547" s="366"/>
      <c r="AE547" s="366"/>
      <c r="AF547" s="520"/>
    </row>
    <row r="548" spans="1:32" ht="36" customHeight="1" thickBot="1" x14ac:dyDescent="0.35">
      <c r="A548" s="366"/>
      <c r="B548" s="502" t="s">
        <v>1</v>
      </c>
      <c r="C548" s="502" t="s">
        <v>151</v>
      </c>
      <c r="D548" s="502" t="s">
        <v>152</v>
      </c>
      <c r="E548" s="502" t="s">
        <v>158</v>
      </c>
      <c r="F548" s="502" t="s">
        <v>30</v>
      </c>
      <c r="G548" s="502" t="s">
        <v>474</v>
      </c>
      <c r="H548" s="179" t="s">
        <v>475</v>
      </c>
      <c r="I548" s="366"/>
      <c r="J548" s="1885" t="s">
        <v>476</v>
      </c>
      <c r="K548" s="1886"/>
      <c r="L548" s="1886"/>
      <c r="M548" s="1887"/>
      <c r="N548" s="366"/>
      <c r="O548" s="366"/>
      <c r="P548" s="366"/>
      <c r="Q548" s="366"/>
      <c r="R548" s="526"/>
      <c r="S548" s="366"/>
      <c r="T548" s="366"/>
      <c r="U548" s="366"/>
      <c r="V548" s="366"/>
      <c r="W548" s="366"/>
      <c r="X548" s="366"/>
      <c r="Y548" s="366"/>
      <c r="Z548" s="366"/>
      <c r="AA548" s="366"/>
      <c r="AB548" s="366"/>
      <c r="AC548" s="366"/>
      <c r="AD548" s="366"/>
      <c r="AE548" s="366"/>
      <c r="AF548" s="520"/>
    </row>
    <row r="549" spans="1:32" ht="19.5" thickBot="1" x14ac:dyDescent="0.35">
      <c r="A549" s="366"/>
      <c r="B549" s="1417"/>
      <c r="C549" s="388"/>
      <c r="D549" s="388"/>
      <c r="E549" s="388"/>
      <c r="F549" s="388"/>
      <c r="G549" s="388"/>
      <c r="H549" s="388"/>
      <c r="I549" s="366"/>
      <c r="J549" s="366"/>
      <c r="K549" s="1888" t="s">
        <v>285</v>
      </c>
      <c r="L549" s="1889"/>
      <c r="M549" s="1888" t="s">
        <v>286</v>
      </c>
      <c r="N549" s="1889"/>
      <c r="O549" s="1888" t="s">
        <v>287</v>
      </c>
      <c r="P549" s="1889"/>
      <c r="Q549" s="1888" t="s">
        <v>288</v>
      </c>
      <c r="R549" s="1889"/>
      <c r="S549" s="1893" t="s">
        <v>477</v>
      </c>
      <c r="T549" s="1893"/>
      <c r="U549" s="366"/>
      <c r="V549" s="366"/>
      <c r="W549" s="366"/>
      <c r="X549" s="366"/>
      <c r="Y549" s="366"/>
      <c r="Z549" s="366"/>
      <c r="AA549" s="366"/>
      <c r="AB549" s="366"/>
      <c r="AC549" s="366"/>
      <c r="AD549" s="366"/>
      <c r="AE549" s="366"/>
      <c r="AF549" s="520"/>
    </row>
    <row r="550" spans="1:32" ht="19.5" thickBot="1" x14ac:dyDescent="0.35">
      <c r="A550" s="366"/>
      <c r="B550" s="1417"/>
      <c r="C550" s="388"/>
      <c r="D550" s="388"/>
      <c r="E550" s="388"/>
      <c r="F550" s="388"/>
      <c r="G550" s="388"/>
      <c r="H550" s="388"/>
      <c r="I550" s="366"/>
      <c r="J550" s="366"/>
      <c r="K550" s="179" t="s">
        <v>478</v>
      </c>
      <c r="L550" s="179" t="s">
        <v>73</v>
      </c>
      <c r="M550" s="179" t="s">
        <v>478</v>
      </c>
      <c r="N550" s="179" t="s">
        <v>73</v>
      </c>
      <c r="O550" s="179" t="s">
        <v>478</v>
      </c>
      <c r="P550" s="179" t="s">
        <v>73</v>
      </c>
      <c r="Q550" s="179" t="s">
        <v>478</v>
      </c>
      <c r="R550" s="179" t="s">
        <v>73</v>
      </c>
      <c r="S550" s="581" t="s">
        <v>478</v>
      </c>
      <c r="T550" s="581" t="s">
        <v>73</v>
      </c>
      <c r="U550" s="366"/>
      <c r="V550" s="366"/>
      <c r="W550" s="366"/>
      <c r="X550" s="366"/>
      <c r="Y550" s="366"/>
      <c r="Z550" s="366"/>
      <c r="AA550" s="366"/>
      <c r="AB550" s="366"/>
      <c r="AC550" s="366"/>
      <c r="AD550" s="366"/>
      <c r="AE550" s="366"/>
      <c r="AF550" s="520"/>
    </row>
    <row r="551" spans="1:32" ht="19.5" thickBot="1" x14ac:dyDescent="0.35">
      <c r="A551" s="366"/>
      <c r="B551" s="1417"/>
      <c r="C551" s="388"/>
      <c r="D551" s="388"/>
      <c r="E551" s="388"/>
      <c r="F551" s="388"/>
      <c r="G551" s="388"/>
      <c r="H551" s="388"/>
      <c r="I551" s="366"/>
      <c r="J551" s="179" t="s">
        <v>474</v>
      </c>
      <c r="K551" s="563">
        <f>COUNTIFS($G$549:$G$1048,"BE",$E$549:$E$1048,"6è",$F$549:$F$1048,"M")</f>
        <v>0</v>
      </c>
      <c r="L551" s="563">
        <f>COUNTIFS($G$549:$G$1048,"BE",$E$549:$E$1048,"6è",$F$549:$F$1048,"F")</f>
        <v>0</v>
      </c>
      <c r="M551" s="563">
        <f>COUNTIFS($G$549:$G$1048,"BE",$E$549:$E$1048,"5è",$F$549:$F$1048,"M")</f>
        <v>0</v>
      </c>
      <c r="N551" s="563">
        <f>COUNTIFS($G$549:$G$1048,"BE",$E$549:$E$1048,"5è",$F$549:$F$1048,"F")</f>
        <v>0</v>
      </c>
      <c r="O551" s="563">
        <f>COUNTIFS($G$549:$G$1048,"BE",$E$549:$E$1048,"4è",$F$549:$F$1048,"M")</f>
        <v>0</v>
      </c>
      <c r="P551" s="563">
        <f>COUNTIFS($G$549:$G$1048,"BE",$E$549:$E$1048,"4è",$F$549:$F$1048,"F")</f>
        <v>0</v>
      </c>
      <c r="Q551" s="563">
        <f>COUNTIFS($G$549:$G$1048,"BE",$E$549:$E$1048,"3è",$F$549:$F$1048,"M")</f>
        <v>0</v>
      </c>
      <c r="R551" s="563">
        <f>COUNTIFS($G$549:$G$1048,"BE",$E$549:$E$1048,"3è",$F$549:$F$1048,"F")</f>
        <v>0</v>
      </c>
      <c r="S551" s="582">
        <f>K551+M551+O551+Q551</f>
        <v>0</v>
      </c>
      <c r="T551" s="582">
        <f>L551+N551+P551+R551</f>
        <v>0</v>
      </c>
      <c r="U551" s="366"/>
      <c r="V551" s="366"/>
      <c r="W551" s="366"/>
      <c r="X551" s="366"/>
      <c r="Y551" s="366"/>
      <c r="Z551" s="366"/>
      <c r="AA551" s="366"/>
      <c r="AB551" s="366"/>
      <c r="AC551" s="366"/>
      <c r="AD551" s="366"/>
      <c r="AE551" s="366"/>
      <c r="AF551" s="520"/>
    </row>
    <row r="552" spans="1:32" ht="38.25" thickBot="1" x14ac:dyDescent="0.35">
      <c r="A552" s="366"/>
      <c r="B552" s="1417"/>
      <c r="C552" s="388"/>
      <c r="D552" s="388"/>
      <c r="E552" s="388"/>
      <c r="F552" s="388"/>
      <c r="G552" s="388"/>
      <c r="H552" s="388"/>
      <c r="I552" s="366"/>
      <c r="J552" s="179" t="s">
        <v>479</v>
      </c>
      <c r="K552" s="563">
        <f>COUNTIFS($H$549:$H$1048,"1/2B",$E$549:$E$1048,"6è",$F$549:$F$1048,"M")</f>
        <v>0</v>
      </c>
      <c r="L552" s="563">
        <f>COUNTIFS($H$549:$H$1048,"1/2B",$E$549:$E$1048,"6è",$F$549:$F$1048,"F")</f>
        <v>0</v>
      </c>
      <c r="M552" s="563">
        <f>COUNTIFS($H$549:$H$1048,"1/2B",$E$549:$E$1048,"5è",$F$549:$F$1048,"M")</f>
        <v>0</v>
      </c>
      <c r="N552" s="563">
        <f>COUNTIFS($H$549:$H$1048,"1/2B",$E$549:$E$1048,"5è",$F$549:$F$1048,"F")</f>
        <v>0</v>
      </c>
      <c r="O552" s="563">
        <f>COUNTIFS($H$549:$H$1048,"1/2B",$E$549:$E$1048,"4è",$F$549:$F$1048,"M")</f>
        <v>0</v>
      </c>
      <c r="P552" s="563">
        <f>COUNTIFS($H$549:$H$1048,"1/2B",$E$549:$E$1048,"4è",$F$549:$F$1048,"F")</f>
        <v>0</v>
      </c>
      <c r="Q552" s="563">
        <f>COUNTIFS($H$549:$H$1048,"1/2B",$E$549:$E$1048,"3è",$F$549:$F$1048,"M")</f>
        <v>0</v>
      </c>
      <c r="R552" s="563">
        <f>COUNTIFS($H$549:$H$1048,"1/2B",$E$549:$E$1048,"3è",$F$549:$F$1048,"F")</f>
        <v>0</v>
      </c>
      <c r="S552" s="582">
        <f>K552+M552+O552+Q552</f>
        <v>0</v>
      </c>
      <c r="T552" s="582">
        <f>L552+N552+P552+R552</f>
        <v>0</v>
      </c>
      <c r="U552" s="366"/>
      <c r="V552" s="366"/>
      <c r="W552" s="366"/>
      <c r="X552" s="366"/>
      <c r="Y552" s="366"/>
      <c r="Z552" s="366"/>
      <c r="AA552" s="366"/>
      <c r="AB552" s="366"/>
      <c r="AC552" s="366"/>
      <c r="AD552" s="366"/>
      <c r="AE552" s="366"/>
      <c r="AF552" s="520"/>
    </row>
    <row r="553" spans="1:32" ht="38.25" thickBot="1" x14ac:dyDescent="0.35">
      <c r="A553" s="366"/>
      <c r="B553" s="1417"/>
      <c r="C553" s="388"/>
      <c r="D553" s="388"/>
      <c r="E553" s="388"/>
      <c r="F553" s="388"/>
      <c r="G553" s="388"/>
      <c r="H553" s="388"/>
      <c r="I553" s="366"/>
      <c r="J553" s="179" t="s">
        <v>0</v>
      </c>
      <c r="K553" s="563">
        <f>K551+K552</f>
        <v>0</v>
      </c>
      <c r="L553" s="563">
        <f t="shared" ref="L553:T553" si="47">L551+L552</f>
        <v>0</v>
      </c>
      <c r="M553" s="563">
        <f t="shared" si="47"/>
        <v>0</v>
      </c>
      <c r="N553" s="563">
        <f t="shared" si="47"/>
        <v>0</v>
      </c>
      <c r="O553" s="563">
        <f t="shared" si="47"/>
        <v>0</v>
      </c>
      <c r="P553" s="563">
        <f t="shared" si="47"/>
        <v>0</v>
      </c>
      <c r="Q553" s="563">
        <f t="shared" si="47"/>
        <v>0</v>
      </c>
      <c r="R553" s="563">
        <f t="shared" si="47"/>
        <v>0</v>
      </c>
      <c r="S553" s="583">
        <f>S551+S552</f>
        <v>0</v>
      </c>
      <c r="T553" s="583">
        <f t="shared" si="47"/>
        <v>0</v>
      </c>
      <c r="U553" s="366"/>
      <c r="V553" s="366"/>
      <c r="W553" s="366"/>
      <c r="X553" s="366"/>
      <c r="Y553" s="366"/>
      <c r="Z553" s="366"/>
      <c r="AA553" s="366"/>
      <c r="AB553" s="366"/>
      <c r="AC553" s="366"/>
      <c r="AD553" s="366"/>
      <c r="AE553" s="366"/>
      <c r="AF553" s="520"/>
    </row>
    <row r="554" spans="1:32" ht="19.5" thickBot="1" x14ac:dyDescent="0.35">
      <c r="A554" s="366"/>
      <c r="B554" s="1417"/>
      <c r="C554" s="388"/>
      <c r="D554" s="388"/>
      <c r="E554" s="388"/>
      <c r="F554" s="388"/>
      <c r="G554" s="388"/>
      <c r="H554" s="388"/>
      <c r="I554" s="366"/>
      <c r="J554" s="366"/>
      <c r="K554" s="526"/>
      <c r="L554" s="526"/>
      <c r="M554" s="526"/>
      <c r="N554" s="526"/>
      <c r="O554" s="526"/>
      <c r="P554" s="526"/>
      <c r="Q554" s="526"/>
      <c r="R554" s="526"/>
      <c r="S554" s="366"/>
      <c r="T554" s="366"/>
      <c r="U554" s="366"/>
      <c r="V554" s="366"/>
      <c r="W554" s="366"/>
      <c r="X554" s="366"/>
      <c r="Y554" s="366"/>
      <c r="Z554" s="366"/>
      <c r="AA554" s="366"/>
      <c r="AB554" s="366"/>
      <c r="AC554" s="366"/>
      <c r="AD554" s="366"/>
      <c r="AE554" s="366"/>
      <c r="AF554" s="520"/>
    </row>
    <row r="555" spans="1:32" ht="19.5" thickBot="1" x14ac:dyDescent="0.35">
      <c r="A555" s="366"/>
      <c r="B555" s="1417"/>
      <c r="C555" s="388"/>
      <c r="D555" s="388"/>
      <c r="E555" s="388"/>
      <c r="F555" s="388"/>
      <c r="G555" s="388"/>
      <c r="H555" s="388"/>
      <c r="I555" s="366"/>
      <c r="J555" s="1885" t="s">
        <v>480</v>
      </c>
      <c r="K555" s="1886"/>
      <c r="L555" s="1886"/>
      <c r="M555" s="1887"/>
      <c r="N555" s="526"/>
      <c r="O555" s="526"/>
      <c r="P555" s="526"/>
      <c r="Q555" s="526"/>
      <c r="R555" s="526"/>
      <c r="S555" s="366"/>
      <c r="T555" s="366"/>
      <c r="U555" s="366"/>
      <c r="V555" s="366"/>
      <c r="W555" s="366"/>
      <c r="X555" s="366"/>
      <c r="Y555" s="366"/>
      <c r="Z555" s="366"/>
      <c r="AA555" s="366"/>
      <c r="AB555" s="366"/>
      <c r="AC555" s="366"/>
      <c r="AD555" s="366"/>
      <c r="AE555" s="366"/>
      <c r="AF555" s="520"/>
    </row>
    <row r="556" spans="1:32" ht="19.5" thickBot="1" x14ac:dyDescent="0.35">
      <c r="A556" s="366"/>
      <c r="B556" s="1417"/>
      <c r="C556" s="388"/>
      <c r="D556" s="388"/>
      <c r="E556" s="388"/>
      <c r="F556" s="388"/>
      <c r="G556" s="388"/>
      <c r="H556" s="388"/>
      <c r="I556" s="366"/>
      <c r="J556" s="1888" t="s">
        <v>481</v>
      </c>
      <c r="K556" s="1889"/>
      <c r="L556" s="1888" t="s">
        <v>482</v>
      </c>
      <c r="M556" s="1889"/>
      <c r="N556" s="1888" t="s">
        <v>483</v>
      </c>
      <c r="O556" s="1889"/>
      <c r="P556" s="1888" t="s">
        <v>484</v>
      </c>
      <c r="Q556" s="1889"/>
      <c r="R556" s="1888" t="s">
        <v>485</v>
      </c>
      <c r="S556" s="1889"/>
      <c r="T556" s="1888" t="s">
        <v>486</v>
      </c>
      <c r="U556" s="1889"/>
      <c r="V556" s="1888" t="s">
        <v>487</v>
      </c>
      <c r="W556" s="1889"/>
      <c r="X556" s="1888" t="s">
        <v>488</v>
      </c>
      <c r="Y556" s="1889"/>
      <c r="Z556" s="1893" t="s">
        <v>489</v>
      </c>
      <c r="AA556" s="1893"/>
      <c r="AB556" s="1893" t="s">
        <v>33</v>
      </c>
      <c r="AC556" s="1893"/>
      <c r="AD556" s="366"/>
      <c r="AE556" s="366"/>
      <c r="AF556" s="520"/>
    </row>
    <row r="557" spans="1:32" ht="19.5" thickBot="1" x14ac:dyDescent="0.35">
      <c r="A557" s="366"/>
      <c r="B557" s="1417"/>
      <c r="C557" s="388"/>
      <c r="D557" s="388"/>
      <c r="E557" s="388"/>
      <c r="F557" s="388"/>
      <c r="G557" s="388"/>
      <c r="H557" s="388"/>
      <c r="I557" s="366"/>
      <c r="J557" s="179" t="s">
        <v>478</v>
      </c>
      <c r="K557" s="179" t="s">
        <v>73</v>
      </c>
      <c r="L557" s="179" t="s">
        <v>478</v>
      </c>
      <c r="M557" s="179" t="s">
        <v>73</v>
      </c>
      <c r="N557" s="179" t="s">
        <v>478</v>
      </c>
      <c r="O557" s="179" t="s">
        <v>73</v>
      </c>
      <c r="P557" s="179" t="s">
        <v>478</v>
      </c>
      <c r="Q557" s="179" t="s">
        <v>73</v>
      </c>
      <c r="R557" s="179" t="s">
        <v>478</v>
      </c>
      <c r="S557" s="179" t="s">
        <v>73</v>
      </c>
      <c r="T557" s="179" t="s">
        <v>478</v>
      </c>
      <c r="U557" s="179" t="s">
        <v>73</v>
      </c>
      <c r="V557" s="179" t="s">
        <v>478</v>
      </c>
      <c r="W557" s="179" t="s">
        <v>73</v>
      </c>
      <c r="X557" s="179" t="s">
        <v>478</v>
      </c>
      <c r="Y557" s="179" t="s">
        <v>73</v>
      </c>
      <c r="Z557" s="581" t="s">
        <v>478</v>
      </c>
      <c r="AA557" s="581" t="s">
        <v>73</v>
      </c>
      <c r="AB557" s="581" t="s">
        <v>478</v>
      </c>
      <c r="AC557" s="581" t="s">
        <v>73</v>
      </c>
      <c r="AD557" s="366"/>
      <c r="AE557" s="366"/>
      <c r="AF557" s="520"/>
    </row>
    <row r="558" spans="1:32" ht="19.5" thickBot="1" x14ac:dyDescent="0.35">
      <c r="A558" s="366"/>
      <c r="B558" s="1417"/>
      <c r="C558" s="388"/>
      <c r="D558" s="388"/>
      <c r="E558" s="388"/>
      <c r="F558" s="388"/>
      <c r="G558" s="388"/>
      <c r="H558" s="388"/>
      <c r="I558" s="179" t="s">
        <v>474</v>
      </c>
      <c r="J558" s="563">
        <f>COUNTIFS($G$549:$G$1048,"BE",$E$549:$E$1048,"2NDEA",$F$549:$F$1048,"M")</f>
        <v>0</v>
      </c>
      <c r="K558" s="563">
        <f>COUNTIFS($G$549:$G$1048,"BE",$E$549:$E$1048,"2NDEA",$F$549:$F$1048,"F")</f>
        <v>0</v>
      </c>
      <c r="L558" s="563">
        <f>COUNTIFS($G$549:$G$1048,"BE",$E$549:$E$1048,"2NDEC",$F$549:$F$1048,"M")</f>
        <v>0</v>
      </c>
      <c r="M558" s="563">
        <f>COUNTIFS($G$549:$G$1048,"BE",$E$549:$E$1048,"2NDEC",$F$549:$F$1048,"F")</f>
        <v>0</v>
      </c>
      <c r="N558" s="563">
        <f>COUNTIFS($G$549:$G$1048,"BE",$E$549:$E$1048,"1EREA",$F$549:$F$1048,"M")</f>
        <v>0</v>
      </c>
      <c r="O558" s="563">
        <f>COUNTIFS($G$549:$G$1048,"BE",$E$549:$E$1048,"1EREA",$F$549:$F$1048,"F")</f>
        <v>0</v>
      </c>
      <c r="P558" s="563">
        <f>COUNTIFS($G$549:$G$1048,"BE",$E$549:$E$1048,"1EREC",$F$549:$F$1048,"M")</f>
        <v>0</v>
      </c>
      <c r="Q558" s="563">
        <f>COUNTIFS($G$549:$G$1048,"BE",$E$549:$E$1048,"1EREC",$F$549:$F$1048,"F")</f>
        <v>0</v>
      </c>
      <c r="R558" s="563">
        <f>COUNTIFS($G$549:$G$1048,"BE",$E$549:$E$1048,"1ERED",$F$549:$F$1048,"M")</f>
        <v>0</v>
      </c>
      <c r="S558" s="563">
        <f>COUNTIFS($G$549:$G$1048,"BE",$E$549:$E$1048,"1ERED",$F$549:$F$1048,"F")</f>
        <v>0</v>
      </c>
      <c r="T558" s="563">
        <f>COUNTIFS($G$549:$G$1048,"BE",$E$549:$E$1048,"TA",$F$549:$F$1048,"M")</f>
        <v>0</v>
      </c>
      <c r="U558" s="563">
        <f>COUNTIFS($G$549:$G$1048,"BE",$E$549:$E$1048,"TA",$F$549:$F$1048,"F")</f>
        <v>0</v>
      </c>
      <c r="V558" s="563">
        <f>COUNTIFS($G$549:$G$1048,"BE",$E$549:$E$1048,"TC",$F$549:$F$1048,"M")</f>
        <v>0</v>
      </c>
      <c r="W558" s="563">
        <f>COUNTIFS($G$549:$G$1048,"BE",$E$549:$E$1048,"TC",$F$549:$F$1048,"F")</f>
        <v>0</v>
      </c>
      <c r="X558" s="563">
        <f>COUNTIFS($G$549:$G$1048,"BE",$E$549:$E$1048,"TD",$F$549:$F$1048,"M")</f>
        <v>0</v>
      </c>
      <c r="Y558" s="563">
        <f>COUNTIFS($G$549:$G$1048,"BE",$E$549:$E$1048,"TD",$F$549:$F$1048,"F")</f>
        <v>0</v>
      </c>
      <c r="Z558" s="582">
        <f>J558+L558+N558+P558+R558+T558+V558+X558</f>
        <v>0</v>
      </c>
      <c r="AA558" s="582">
        <f>K558+M558+O558+Q558+S558+U558+W558+Y558</f>
        <v>0</v>
      </c>
      <c r="AB558" s="582">
        <f>S551+Z558</f>
        <v>0</v>
      </c>
      <c r="AC558" s="582">
        <f>T551+AA558</f>
        <v>0</v>
      </c>
      <c r="AD558" s="366"/>
      <c r="AE558" s="366"/>
      <c r="AF558" s="520"/>
    </row>
    <row r="559" spans="1:32" ht="19.5" thickBot="1" x14ac:dyDescent="0.35">
      <c r="A559" s="366"/>
      <c r="B559" s="1417"/>
      <c r="C559" s="388"/>
      <c r="D559" s="388"/>
      <c r="E559" s="388"/>
      <c r="F559" s="388"/>
      <c r="G559" s="388"/>
      <c r="H559" s="388"/>
      <c r="I559" s="179" t="s">
        <v>479</v>
      </c>
      <c r="J559" s="563">
        <f>COUNTIFS($H$549:$H$1048,"1/2B",$E$549:$E$1048,"2NDEA",$F$549:$F$1048,"M")</f>
        <v>0</v>
      </c>
      <c r="K559" s="563">
        <f>COUNTIFS($H$549:$H$1048,"1/2B",$E$549:$E$1048,"2NDEA",$F$549:$F$1048,"F")</f>
        <v>0</v>
      </c>
      <c r="L559" s="563">
        <f>COUNTIFS($H$549:$H$1048,"1/2B",$E$549:$E$1048,"2NDEC",$F$549:$F$1048,"M")</f>
        <v>0</v>
      </c>
      <c r="M559" s="563">
        <f>COUNTIFS($H$549:$H$1048,"1/2B",$E$549:$E$1048,"2NDEC",$F$549:$F$1048,"F")</f>
        <v>0</v>
      </c>
      <c r="N559" s="563">
        <f>COUNTIFS($H$549:$H$1048,"1/2B",$E$549:$E$1048,"1EREA",$F$549:$F$1048,"M")</f>
        <v>0</v>
      </c>
      <c r="O559" s="563">
        <f>COUNTIFS($H$549:$H$1048,"1/2B",$E$549:$E$1048,"1EREA",$F$549:$F$1048,"F")</f>
        <v>0</v>
      </c>
      <c r="P559" s="563">
        <f>COUNTIFS($H$549:$H$1048,"1/2B",$E$549:$E$1048,"1EREC",$F$549:$F$1048,"M")</f>
        <v>0</v>
      </c>
      <c r="Q559" s="563">
        <f>COUNTIFS($H$549:$H$1048,"1/2B",$E$549:$E$1048,"1EREC",$F$549:$F$1048,"F")</f>
        <v>0</v>
      </c>
      <c r="R559" s="563">
        <f>COUNTIFS($H$549:$H$1048,"1/2B",$E$549:$E$1048,"1ERED",$F$549:$F$1048,"M")</f>
        <v>0</v>
      </c>
      <c r="S559" s="563">
        <f>COUNTIFS($H$549:$H$1048,"1/2B",$E$549:$E$1048,"1ERED",$F$549:$F$1048,"F")</f>
        <v>0</v>
      </c>
      <c r="T559" s="563">
        <f>COUNTIFS($H$549:$H$1048,"1/2B",$E$549:$E$1048,"TA",$F$549:$F$1048,"M")</f>
        <v>0</v>
      </c>
      <c r="U559" s="563">
        <f>COUNTIFS($H$549:$H$1048,"1/2B",$E$549:$E$1048,"TA",$F$549:$F$1048,"F")</f>
        <v>0</v>
      </c>
      <c r="V559" s="563">
        <f>COUNTIFS($H$549:$H$1048,"1/2B",$E$549:$E$1048,"TC",$F$549:$F$1048,"M")</f>
        <v>0</v>
      </c>
      <c r="W559" s="563">
        <f>COUNTIFS($H$549:$H$1048,"1/2B",$E$549:$E$1048,"TC",$F$549:$F$1048,"F")</f>
        <v>0</v>
      </c>
      <c r="X559" s="563">
        <f>COUNTIFS($H$549:$H$1048,"1/2B",$E$549:$E$1048,"TD",$F$549:$F$1048,"M")</f>
        <v>0</v>
      </c>
      <c r="Y559" s="563">
        <f>COUNTIFS($H$549:$H$1048,"1/2B",$E$549:$E$1048,"TD",$F$549:$F$1048,"F")</f>
        <v>0</v>
      </c>
      <c r="Z559" s="582">
        <f t="shared" ref="Z559:AA560" si="48">J559+L559+N559+P559+R559+T559+V559+X559</f>
        <v>0</v>
      </c>
      <c r="AA559" s="582">
        <f t="shared" si="48"/>
        <v>0</v>
      </c>
      <c r="AB559" s="582">
        <f t="shared" ref="AB559:AC560" si="49">S552+Z559</f>
        <v>0</v>
      </c>
      <c r="AC559" s="582">
        <f t="shared" si="49"/>
        <v>0</v>
      </c>
      <c r="AD559" s="366"/>
      <c r="AE559" s="366"/>
      <c r="AF559" s="520"/>
    </row>
    <row r="560" spans="1:32" ht="19.5" thickBot="1" x14ac:dyDescent="0.35">
      <c r="A560" s="366"/>
      <c r="B560" s="1417"/>
      <c r="C560" s="388"/>
      <c r="D560" s="388"/>
      <c r="E560" s="388"/>
      <c r="F560" s="388"/>
      <c r="G560" s="388"/>
      <c r="H560" s="388"/>
      <c r="I560" s="179" t="s">
        <v>0</v>
      </c>
      <c r="J560" s="563">
        <f t="shared" ref="J560:X560" si="50">J558+J559</f>
        <v>0</v>
      </c>
      <c r="K560" s="563">
        <f t="shared" si="50"/>
        <v>0</v>
      </c>
      <c r="L560" s="563">
        <f t="shared" si="50"/>
        <v>0</v>
      </c>
      <c r="M560" s="563">
        <f t="shared" si="50"/>
        <v>0</v>
      </c>
      <c r="N560" s="563">
        <f t="shared" si="50"/>
        <v>0</v>
      </c>
      <c r="O560" s="563">
        <f t="shared" si="50"/>
        <v>0</v>
      </c>
      <c r="P560" s="563">
        <f t="shared" si="50"/>
        <v>0</v>
      </c>
      <c r="Q560" s="563">
        <f t="shared" si="50"/>
        <v>0</v>
      </c>
      <c r="R560" s="563">
        <f t="shared" si="50"/>
        <v>0</v>
      </c>
      <c r="S560" s="563">
        <f t="shared" si="50"/>
        <v>0</v>
      </c>
      <c r="T560" s="563">
        <f t="shared" si="50"/>
        <v>0</v>
      </c>
      <c r="U560" s="563">
        <f t="shared" si="50"/>
        <v>0</v>
      </c>
      <c r="V560" s="563">
        <f t="shared" si="50"/>
        <v>0</v>
      </c>
      <c r="W560" s="563">
        <f>W558+W559</f>
        <v>0</v>
      </c>
      <c r="X560" s="563">
        <f t="shared" si="50"/>
        <v>0</v>
      </c>
      <c r="Y560" s="563">
        <f>Y558+Y559</f>
        <v>0</v>
      </c>
      <c r="Z560" s="582">
        <f t="shared" si="48"/>
        <v>0</v>
      </c>
      <c r="AA560" s="582">
        <f t="shared" si="48"/>
        <v>0</v>
      </c>
      <c r="AB560" s="583">
        <f t="shared" si="49"/>
        <v>0</v>
      </c>
      <c r="AC560" s="583">
        <f>T553+AA560</f>
        <v>0</v>
      </c>
      <c r="AD560" s="366"/>
      <c r="AE560" s="366"/>
      <c r="AF560" s="520"/>
    </row>
    <row r="561" spans="1:32" ht="19.5" thickBot="1" x14ac:dyDescent="0.35">
      <c r="A561" s="366"/>
      <c r="B561" s="1417"/>
      <c r="C561" s="388"/>
      <c r="D561" s="388"/>
      <c r="E561" s="388"/>
      <c r="F561" s="388"/>
      <c r="G561" s="388"/>
      <c r="H561" s="388"/>
      <c r="I561" s="366"/>
      <c r="J561" s="366"/>
      <c r="K561" s="526"/>
      <c r="L561" s="526"/>
      <c r="M561" s="526"/>
      <c r="N561" s="526"/>
      <c r="O561" s="526"/>
      <c r="P561" s="526"/>
      <c r="Q561" s="526"/>
      <c r="R561" s="526"/>
      <c r="S561" s="366"/>
      <c r="T561" s="366"/>
      <c r="U561" s="366"/>
      <c r="V561" s="366"/>
      <c r="W561" s="366"/>
      <c r="X561" s="366"/>
      <c r="Y561" s="366"/>
      <c r="Z561" s="366"/>
      <c r="AA561" s="366"/>
      <c r="AB561" s="366"/>
      <c r="AC561" s="366"/>
      <c r="AD561" s="366"/>
      <c r="AE561" s="366"/>
      <c r="AF561" s="520"/>
    </row>
    <row r="562" spans="1:32" ht="19.5" thickBot="1" x14ac:dyDescent="0.35">
      <c r="A562" s="366"/>
      <c r="B562" s="1417"/>
      <c r="C562" s="388"/>
      <c r="D562" s="388"/>
      <c r="E562" s="388"/>
      <c r="F562" s="388"/>
      <c r="G562" s="388"/>
      <c r="H562" s="388"/>
      <c r="I562" s="366"/>
      <c r="J562" s="366"/>
      <c r="K562" s="526"/>
      <c r="L562" s="526"/>
      <c r="M562" s="526"/>
      <c r="N562" s="526"/>
      <c r="O562" s="526"/>
      <c r="P562" s="526"/>
      <c r="Q562" s="526"/>
      <c r="R562" s="526"/>
      <c r="S562" s="366"/>
      <c r="T562" s="366"/>
      <c r="U562" s="366"/>
      <c r="V562" s="366"/>
      <c r="W562" s="366"/>
      <c r="X562" s="366"/>
      <c r="Y562" s="366"/>
      <c r="Z562" s="366"/>
      <c r="AA562" s="366"/>
      <c r="AB562" s="366"/>
      <c r="AC562" s="366"/>
      <c r="AD562" s="366"/>
      <c r="AE562" s="366"/>
      <c r="AF562" s="520"/>
    </row>
    <row r="563" spans="1:32" ht="19.5" thickBot="1" x14ac:dyDescent="0.35">
      <c r="A563" s="366"/>
      <c r="B563" s="1417"/>
      <c r="C563" s="388"/>
      <c r="D563" s="388"/>
      <c r="E563" s="388"/>
      <c r="F563" s="388"/>
      <c r="G563" s="388"/>
      <c r="H563" s="388"/>
      <c r="I563" s="366"/>
      <c r="J563" s="366"/>
      <c r="K563" s="526"/>
      <c r="L563" s="526"/>
      <c r="M563" s="526"/>
      <c r="N563" s="526"/>
      <c r="O563" s="526"/>
      <c r="P563" s="526"/>
      <c r="Q563" s="526"/>
      <c r="R563" s="526"/>
      <c r="S563" s="366"/>
      <c r="T563" s="366"/>
      <c r="U563" s="366"/>
      <c r="V563" s="366"/>
      <c r="W563" s="366"/>
      <c r="X563" s="366"/>
      <c r="Y563" s="366"/>
      <c r="Z563" s="366"/>
      <c r="AA563" s="366"/>
      <c r="AB563" s="366"/>
      <c r="AC563" s="366"/>
      <c r="AD563" s="366"/>
      <c r="AE563" s="366"/>
      <c r="AF563" s="520"/>
    </row>
    <row r="564" spans="1:32" ht="19.5" thickBot="1" x14ac:dyDescent="0.35">
      <c r="A564" s="366"/>
      <c r="B564" s="1417"/>
      <c r="C564" s="388"/>
      <c r="D564" s="388"/>
      <c r="E564" s="388"/>
      <c r="F564" s="388"/>
      <c r="G564" s="388"/>
      <c r="H564" s="388"/>
      <c r="I564" s="366"/>
      <c r="J564" s="366"/>
      <c r="K564" s="526"/>
      <c r="L564" s="526"/>
      <c r="M564" s="526"/>
      <c r="N564" s="526"/>
      <c r="O564" s="526"/>
      <c r="P564" s="526"/>
      <c r="Q564" s="526"/>
      <c r="R564" s="526"/>
      <c r="S564" s="366"/>
      <c r="T564" s="366"/>
      <c r="U564" s="366"/>
      <c r="V564" s="366"/>
      <c r="W564" s="366"/>
      <c r="X564" s="366"/>
      <c r="Y564" s="366"/>
      <c r="Z564" s="366"/>
      <c r="AA564" s="366"/>
      <c r="AB564" s="366"/>
      <c r="AC564" s="366"/>
      <c r="AD564" s="366"/>
      <c r="AE564" s="366"/>
      <c r="AF564" s="520"/>
    </row>
    <row r="565" spans="1:32" ht="19.5" thickBot="1" x14ac:dyDescent="0.35">
      <c r="A565" s="366"/>
      <c r="B565" s="1417"/>
      <c r="C565" s="388"/>
      <c r="D565" s="388"/>
      <c r="E565" s="388"/>
      <c r="F565" s="388"/>
      <c r="G565" s="388"/>
      <c r="H565" s="388"/>
      <c r="I565" s="366"/>
      <c r="J565" s="366"/>
      <c r="K565" s="526"/>
      <c r="L565" s="526"/>
      <c r="M565" s="526"/>
      <c r="N565" s="526"/>
      <c r="O565" s="526"/>
      <c r="P565" s="526"/>
      <c r="Q565" s="526"/>
      <c r="R565" s="526"/>
      <c r="S565" s="366"/>
      <c r="T565" s="366"/>
      <c r="U565" s="366"/>
      <c r="V565" s="366"/>
      <c r="W565" s="366"/>
      <c r="X565" s="366"/>
      <c r="Y565" s="366"/>
      <c r="Z565" s="366"/>
      <c r="AA565" s="366"/>
      <c r="AB565" s="366"/>
      <c r="AC565" s="366"/>
      <c r="AD565" s="366"/>
      <c r="AE565" s="366"/>
      <c r="AF565" s="520"/>
    </row>
    <row r="566" spans="1:32" ht="19.5" thickBot="1" x14ac:dyDescent="0.35">
      <c r="A566" s="366"/>
      <c r="B566" s="1417"/>
      <c r="C566" s="388"/>
      <c r="D566" s="388"/>
      <c r="E566" s="388"/>
      <c r="F566" s="388"/>
      <c r="G566" s="388"/>
      <c r="H566" s="388"/>
      <c r="I566" s="366"/>
      <c r="J566" s="366"/>
      <c r="K566" s="526"/>
      <c r="L566" s="526"/>
      <c r="M566" s="526"/>
      <c r="N566" s="526"/>
      <c r="O566" s="526"/>
      <c r="P566" s="526"/>
      <c r="Q566" s="526"/>
      <c r="R566" s="526"/>
      <c r="S566" s="366"/>
      <c r="T566" s="366"/>
      <c r="U566" s="366"/>
      <c r="V566" s="366"/>
      <c r="W566" s="366"/>
      <c r="X566" s="366"/>
      <c r="Y566" s="366"/>
      <c r="Z566" s="366"/>
      <c r="AA566" s="366"/>
      <c r="AB566" s="366"/>
      <c r="AC566" s="366"/>
      <c r="AD566" s="366"/>
      <c r="AE566" s="366"/>
      <c r="AF566" s="520"/>
    </row>
    <row r="567" spans="1:32" ht="19.5" thickBot="1" x14ac:dyDescent="0.35">
      <c r="A567" s="366"/>
      <c r="B567" s="1417"/>
      <c r="C567" s="388"/>
      <c r="D567" s="388"/>
      <c r="E567" s="388"/>
      <c r="F567" s="388"/>
      <c r="G567" s="388"/>
      <c r="H567" s="388"/>
      <c r="I567" s="366"/>
      <c r="J567" s="366"/>
      <c r="K567" s="526"/>
      <c r="L567" s="526"/>
      <c r="M567" s="526"/>
      <c r="N567" s="526"/>
      <c r="O567" s="526"/>
      <c r="P567" s="526"/>
      <c r="Q567" s="526"/>
      <c r="R567" s="526"/>
      <c r="S567" s="366"/>
      <c r="T567" s="366"/>
      <c r="U567" s="366"/>
      <c r="V567" s="366"/>
      <c r="W567" s="366"/>
      <c r="X567" s="366"/>
      <c r="Y567" s="366"/>
      <c r="Z567" s="366"/>
      <c r="AA567" s="366"/>
      <c r="AB567" s="366"/>
      <c r="AC567" s="366"/>
      <c r="AD567" s="366"/>
      <c r="AE567" s="366"/>
      <c r="AF567" s="520"/>
    </row>
    <row r="568" spans="1:32" ht="19.5" thickBot="1" x14ac:dyDescent="0.35">
      <c r="A568" s="366"/>
      <c r="B568" s="1417"/>
      <c r="C568" s="388"/>
      <c r="D568" s="388"/>
      <c r="E568" s="388"/>
      <c r="F568" s="388"/>
      <c r="G568" s="388"/>
      <c r="H568" s="388"/>
      <c r="I568" s="366"/>
      <c r="J568" s="366"/>
      <c r="K568" s="526"/>
      <c r="L568" s="526"/>
      <c r="M568" s="526"/>
      <c r="N568" s="526"/>
      <c r="O568" s="526"/>
      <c r="P568" s="526"/>
      <c r="Q568" s="526"/>
      <c r="R568" s="526"/>
      <c r="S568" s="366"/>
      <c r="T568" s="366"/>
      <c r="U568" s="366"/>
      <c r="V568" s="366"/>
      <c r="W568" s="366"/>
      <c r="X568" s="366"/>
      <c r="Y568" s="366"/>
      <c r="Z568" s="366"/>
      <c r="AA568" s="366"/>
      <c r="AB568" s="366"/>
      <c r="AC568" s="366"/>
      <c r="AD568" s="366"/>
      <c r="AE568" s="366"/>
      <c r="AF568" s="520"/>
    </row>
    <row r="569" spans="1:32" ht="19.5" thickBot="1" x14ac:dyDescent="0.35">
      <c r="A569" s="366"/>
      <c r="B569" s="1417"/>
      <c r="C569" s="388"/>
      <c r="D569" s="388"/>
      <c r="E569" s="388"/>
      <c r="F569" s="388"/>
      <c r="G569" s="388"/>
      <c r="H569" s="388"/>
      <c r="I569" s="366"/>
      <c r="J569" s="366"/>
      <c r="K569" s="526"/>
      <c r="L569" s="526"/>
      <c r="M569" s="526"/>
      <c r="N569" s="526"/>
      <c r="O569" s="526"/>
      <c r="P569" s="526"/>
      <c r="Q569" s="526"/>
      <c r="R569" s="526"/>
      <c r="S569" s="366"/>
      <c r="T569" s="366"/>
      <c r="U569" s="366"/>
      <c r="V569" s="366"/>
      <c r="W569" s="366"/>
      <c r="X569" s="366"/>
      <c r="Y569" s="366"/>
      <c r="Z569" s="366"/>
      <c r="AA569" s="366"/>
      <c r="AB569" s="366"/>
      <c r="AC569" s="366"/>
      <c r="AD569" s="366"/>
      <c r="AE569" s="366"/>
      <c r="AF569" s="520"/>
    </row>
    <row r="570" spans="1:32" ht="19.5" thickBot="1" x14ac:dyDescent="0.35">
      <c r="A570" s="366"/>
      <c r="B570" s="1417"/>
      <c r="C570" s="388"/>
      <c r="D570" s="388"/>
      <c r="E570" s="388"/>
      <c r="F570" s="388"/>
      <c r="G570" s="388"/>
      <c r="H570" s="388"/>
      <c r="I570" s="366"/>
      <c r="J570" s="366"/>
      <c r="K570" s="526"/>
      <c r="L570" s="526"/>
      <c r="M570" s="526"/>
      <c r="N570" s="526"/>
      <c r="O570" s="526"/>
      <c r="P570" s="526"/>
      <c r="Q570" s="526"/>
      <c r="R570" s="526"/>
      <c r="S570" s="366"/>
      <c r="T570" s="366"/>
      <c r="U570" s="366"/>
      <c r="V570" s="366"/>
      <c r="W570" s="366"/>
      <c r="X570" s="366"/>
      <c r="Y570" s="366"/>
      <c r="Z570" s="366"/>
      <c r="AA570" s="366"/>
      <c r="AB570" s="366"/>
      <c r="AC570" s="366"/>
      <c r="AD570" s="366"/>
      <c r="AE570" s="366"/>
      <c r="AF570" s="520"/>
    </row>
    <row r="571" spans="1:32" ht="19.5" thickBot="1" x14ac:dyDescent="0.35">
      <c r="A571" s="366"/>
      <c r="B571" s="1417"/>
      <c r="C571" s="388"/>
      <c r="D571" s="388"/>
      <c r="E571" s="388"/>
      <c r="F571" s="388"/>
      <c r="G571" s="388"/>
      <c r="H571" s="388"/>
      <c r="I571" s="366"/>
      <c r="J571" s="366"/>
      <c r="K571" s="526"/>
      <c r="L571" s="526"/>
      <c r="M571" s="526"/>
      <c r="N571" s="526"/>
      <c r="O571" s="526"/>
      <c r="P571" s="526"/>
      <c r="Q571" s="526"/>
      <c r="R571" s="526"/>
      <c r="S571" s="366"/>
      <c r="T571" s="366"/>
      <c r="U571" s="366"/>
      <c r="V571" s="366"/>
      <c r="W571" s="366"/>
      <c r="X571" s="366"/>
      <c r="Y571" s="366"/>
      <c r="Z571" s="366"/>
      <c r="AA571" s="366"/>
      <c r="AB571" s="366"/>
      <c r="AC571" s="366"/>
      <c r="AD571" s="366"/>
      <c r="AE571" s="366"/>
      <c r="AF571" s="520"/>
    </row>
    <row r="572" spans="1:32" ht="19.5" thickBot="1" x14ac:dyDescent="0.35">
      <c r="A572" s="366"/>
      <c r="B572" s="1417"/>
      <c r="C572" s="388"/>
      <c r="D572" s="388"/>
      <c r="E572" s="388"/>
      <c r="F572" s="388"/>
      <c r="G572" s="388"/>
      <c r="H572" s="388"/>
      <c r="I572" s="366"/>
      <c r="J572" s="366"/>
      <c r="K572" s="526"/>
      <c r="L572" s="526"/>
      <c r="M572" s="526"/>
      <c r="N572" s="526"/>
      <c r="O572" s="526"/>
      <c r="P572" s="526"/>
      <c r="Q572" s="526"/>
      <c r="R572" s="526"/>
      <c r="S572" s="366"/>
      <c r="T572" s="366"/>
      <c r="U572" s="366"/>
      <c r="V572" s="366"/>
      <c r="W572" s="366"/>
      <c r="X572" s="366"/>
      <c r="Y572" s="366"/>
      <c r="Z572" s="366"/>
      <c r="AA572" s="366"/>
      <c r="AB572" s="366"/>
      <c r="AC572" s="366"/>
      <c r="AD572" s="366"/>
      <c r="AE572" s="366"/>
      <c r="AF572" s="520"/>
    </row>
    <row r="573" spans="1:32" ht="19.5" thickBot="1" x14ac:dyDescent="0.35">
      <c r="A573" s="366"/>
      <c r="B573" s="1417"/>
      <c r="C573" s="388"/>
      <c r="D573" s="388"/>
      <c r="E573" s="388"/>
      <c r="F573" s="388"/>
      <c r="G573" s="388"/>
      <c r="H573" s="388"/>
      <c r="I573" s="366"/>
      <c r="J573" s="366"/>
      <c r="K573" s="526"/>
      <c r="L573" s="526"/>
      <c r="M573" s="526"/>
      <c r="N573" s="526"/>
      <c r="O573" s="526"/>
      <c r="P573" s="526"/>
      <c r="Q573" s="526"/>
      <c r="R573" s="526"/>
      <c r="S573" s="366"/>
      <c r="T573" s="366"/>
      <c r="U573" s="366"/>
      <c r="V573" s="366"/>
      <c r="W573" s="366"/>
      <c r="X573" s="366"/>
      <c r="Y573" s="366"/>
      <c r="Z573" s="366"/>
      <c r="AA573" s="366"/>
      <c r="AB573" s="366"/>
      <c r="AC573" s="366"/>
      <c r="AD573" s="366"/>
      <c r="AE573" s="366"/>
      <c r="AF573" s="520"/>
    </row>
    <row r="574" spans="1:32" ht="19.5" thickBot="1" x14ac:dyDescent="0.35">
      <c r="A574" s="366"/>
      <c r="B574" s="1417"/>
      <c r="C574" s="388"/>
      <c r="D574" s="388"/>
      <c r="E574" s="388"/>
      <c r="F574" s="388"/>
      <c r="G574" s="388"/>
      <c r="H574" s="388"/>
      <c r="I574" s="366"/>
      <c r="J574" s="366"/>
      <c r="K574" s="526"/>
      <c r="L574" s="526"/>
      <c r="M574" s="526"/>
      <c r="N574" s="526"/>
      <c r="O574" s="526"/>
      <c r="P574" s="526"/>
      <c r="Q574" s="526"/>
      <c r="R574" s="526"/>
      <c r="S574" s="366"/>
      <c r="T574" s="366"/>
      <c r="U574" s="366"/>
      <c r="V574" s="366"/>
      <c r="W574" s="366"/>
      <c r="X574" s="366"/>
      <c r="Y574" s="366"/>
      <c r="Z574" s="366"/>
      <c r="AA574" s="366"/>
      <c r="AB574" s="366"/>
      <c r="AC574" s="366"/>
      <c r="AD574" s="366"/>
      <c r="AE574" s="366"/>
      <c r="AF574" s="520"/>
    </row>
    <row r="575" spans="1:32" ht="19.5" thickBot="1" x14ac:dyDescent="0.35">
      <c r="A575" s="366"/>
      <c r="B575" s="1417"/>
      <c r="C575" s="388"/>
      <c r="D575" s="388"/>
      <c r="E575" s="388"/>
      <c r="F575" s="388"/>
      <c r="G575" s="388"/>
      <c r="H575" s="388"/>
      <c r="I575" s="366"/>
      <c r="J575" s="366"/>
      <c r="K575" s="526"/>
      <c r="L575" s="526"/>
      <c r="M575" s="526"/>
      <c r="N575" s="526"/>
      <c r="O575" s="526"/>
      <c r="P575" s="526"/>
      <c r="Q575" s="526"/>
      <c r="R575" s="526"/>
      <c r="S575" s="366"/>
      <c r="T575" s="366"/>
      <c r="U575" s="366"/>
      <c r="V575" s="366"/>
      <c r="W575" s="366"/>
      <c r="X575" s="366"/>
      <c r="Y575" s="366"/>
      <c r="Z575" s="366"/>
      <c r="AA575" s="366"/>
      <c r="AB575" s="366"/>
      <c r="AC575" s="366"/>
      <c r="AD575" s="366"/>
      <c r="AE575" s="366"/>
      <c r="AF575" s="520"/>
    </row>
    <row r="576" spans="1:32" ht="19.5" thickBot="1" x14ac:dyDescent="0.35">
      <c r="A576" s="366"/>
      <c r="B576" s="1417"/>
      <c r="C576" s="388"/>
      <c r="D576" s="388"/>
      <c r="E576" s="388"/>
      <c r="F576" s="388"/>
      <c r="G576" s="388"/>
      <c r="H576" s="388"/>
      <c r="I576" s="366"/>
      <c r="J576" s="366"/>
      <c r="K576" s="526"/>
      <c r="L576" s="526"/>
      <c r="M576" s="526"/>
      <c r="N576" s="526"/>
      <c r="O576" s="526"/>
      <c r="P576" s="526"/>
      <c r="Q576" s="526"/>
      <c r="R576" s="526"/>
      <c r="S576" s="366"/>
      <c r="T576" s="366"/>
      <c r="U576" s="366"/>
      <c r="V576" s="366"/>
      <c r="W576" s="366"/>
      <c r="X576" s="366"/>
      <c r="Y576" s="366"/>
      <c r="Z576" s="366"/>
      <c r="AA576" s="366"/>
      <c r="AB576" s="366"/>
      <c r="AC576" s="366"/>
      <c r="AD576" s="366"/>
      <c r="AE576" s="366"/>
      <c r="AF576" s="520"/>
    </row>
    <row r="577" spans="1:32" ht="19.5" thickBot="1" x14ac:dyDescent="0.35">
      <c r="A577" s="366"/>
      <c r="B577" s="1417"/>
      <c r="C577" s="388"/>
      <c r="D577" s="388"/>
      <c r="E577" s="388"/>
      <c r="F577" s="388"/>
      <c r="G577" s="388"/>
      <c r="H577" s="388"/>
      <c r="I577" s="366"/>
      <c r="J577" s="366"/>
      <c r="K577" s="526"/>
      <c r="L577" s="526"/>
      <c r="M577" s="526"/>
      <c r="N577" s="526"/>
      <c r="O577" s="526"/>
      <c r="P577" s="526"/>
      <c r="Q577" s="526"/>
      <c r="R577" s="526"/>
      <c r="S577" s="366"/>
      <c r="T577" s="366"/>
      <c r="U577" s="366"/>
      <c r="V577" s="366"/>
      <c r="W577" s="366"/>
      <c r="X577" s="366"/>
      <c r="Y577" s="366"/>
      <c r="Z577" s="366"/>
      <c r="AA577" s="366"/>
      <c r="AB577" s="366"/>
      <c r="AC577" s="366"/>
      <c r="AD577" s="366"/>
      <c r="AE577" s="366"/>
      <c r="AF577" s="520"/>
    </row>
    <row r="578" spans="1:32" ht="19.5" thickBot="1" x14ac:dyDescent="0.35">
      <c r="A578" s="366"/>
      <c r="B578" s="1417"/>
      <c r="C578" s="388"/>
      <c r="D578" s="388"/>
      <c r="E578" s="388"/>
      <c r="F578" s="388"/>
      <c r="G578" s="388"/>
      <c r="H578" s="388"/>
      <c r="I578" s="366"/>
      <c r="J578" s="366"/>
      <c r="K578" s="526"/>
      <c r="L578" s="526"/>
      <c r="M578" s="526"/>
      <c r="N578" s="526"/>
      <c r="O578" s="526"/>
      <c r="P578" s="526"/>
      <c r="Q578" s="526"/>
      <c r="R578" s="526"/>
      <c r="S578" s="366"/>
      <c r="T578" s="366"/>
      <c r="U578" s="366"/>
      <c r="V578" s="366"/>
      <c r="W578" s="366"/>
      <c r="X578" s="366"/>
      <c r="Y578" s="366"/>
      <c r="Z578" s="366"/>
      <c r="AA578" s="366"/>
      <c r="AB578" s="366"/>
      <c r="AC578" s="366"/>
      <c r="AD578" s="366"/>
      <c r="AE578" s="366"/>
      <c r="AF578" s="520"/>
    </row>
    <row r="579" spans="1:32" ht="19.5" thickBot="1" x14ac:dyDescent="0.35">
      <c r="A579" s="366"/>
      <c r="B579" s="1417"/>
      <c r="C579" s="388"/>
      <c r="D579" s="388"/>
      <c r="E579" s="388"/>
      <c r="F579" s="388"/>
      <c r="G579" s="388"/>
      <c r="H579" s="388"/>
      <c r="I579" s="366"/>
      <c r="J579" s="366"/>
      <c r="K579" s="526"/>
      <c r="L579" s="526"/>
      <c r="M579" s="526"/>
      <c r="N579" s="526"/>
      <c r="O579" s="526"/>
      <c r="P579" s="526"/>
      <c r="Q579" s="526"/>
      <c r="R579" s="526"/>
      <c r="S579" s="366"/>
      <c r="T579" s="366"/>
      <c r="U579" s="366"/>
      <c r="V579" s="366"/>
      <c r="W579" s="366"/>
      <c r="X579" s="366"/>
      <c r="Y579" s="366"/>
      <c r="Z579" s="366"/>
      <c r="AA579" s="366"/>
      <c r="AB579" s="366"/>
      <c r="AC579" s="366"/>
      <c r="AD579" s="366"/>
      <c r="AE579" s="366"/>
      <c r="AF579" s="520"/>
    </row>
    <row r="580" spans="1:32" ht="19.5" thickBot="1" x14ac:dyDescent="0.35">
      <c r="A580" s="366"/>
      <c r="B580" s="1417"/>
      <c r="C580" s="388"/>
      <c r="D580" s="388"/>
      <c r="E580" s="388"/>
      <c r="F580" s="388"/>
      <c r="G580" s="388"/>
      <c r="H580" s="388"/>
      <c r="I580" s="366"/>
      <c r="J580" s="366"/>
      <c r="K580" s="526"/>
      <c r="L580" s="526"/>
      <c r="M580" s="526"/>
      <c r="N580" s="526"/>
      <c r="O580" s="526"/>
      <c r="P580" s="526"/>
      <c r="Q580" s="526"/>
      <c r="R580" s="526"/>
      <c r="S580" s="366"/>
      <c r="T580" s="366"/>
      <c r="U580" s="366"/>
      <c r="V580" s="366"/>
      <c r="W580" s="366"/>
      <c r="X580" s="366"/>
      <c r="Y580" s="366"/>
      <c r="Z580" s="366"/>
      <c r="AA580" s="366"/>
      <c r="AB580" s="366"/>
      <c r="AC580" s="366"/>
      <c r="AD580" s="366"/>
      <c r="AE580" s="366"/>
      <c r="AF580" s="520"/>
    </row>
    <row r="581" spans="1:32" ht="19.5" thickBot="1" x14ac:dyDescent="0.35">
      <c r="A581" s="366"/>
      <c r="B581" s="1417"/>
      <c r="C581" s="388"/>
      <c r="D581" s="388"/>
      <c r="E581" s="388"/>
      <c r="F581" s="388"/>
      <c r="G581" s="388"/>
      <c r="H581" s="388"/>
      <c r="I581" s="366"/>
      <c r="J581" s="366"/>
      <c r="K581" s="526"/>
      <c r="L581" s="526"/>
      <c r="M581" s="526"/>
      <c r="N581" s="526"/>
      <c r="O581" s="526"/>
      <c r="P581" s="526"/>
      <c r="Q581" s="526"/>
      <c r="R581" s="526"/>
      <c r="S581" s="366"/>
      <c r="T581" s="366"/>
      <c r="U581" s="366"/>
      <c r="V581" s="366"/>
      <c r="W581" s="366"/>
      <c r="X581" s="366"/>
      <c r="Y581" s="366"/>
      <c r="Z581" s="366"/>
      <c r="AA581" s="366"/>
      <c r="AB581" s="366"/>
      <c r="AC581" s="366"/>
      <c r="AD581" s="366"/>
      <c r="AE581" s="366"/>
      <c r="AF581" s="520"/>
    </row>
    <row r="582" spans="1:32" ht="19.5" thickBot="1" x14ac:dyDescent="0.35">
      <c r="A582" s="366"/>
      <c r="B582" s="1417"/>
      <c r="C582" s="388"/>
      <c r="D582" s="388"/>
      <c r="E582" s="388"/>
      <c r="F582" s="388"/>
      <c r="G582" s="388"/>
      <c r="H582" s="388"/>
      <c r="I582" s="366"/>
      <c r="J582" s="366"/>
      <c r="K582" s="526"/>
      <c r="L582" s="526"/>
      <c r="M582" s="526"/>
      <c r="N582" s="526"/>
      <c r="O582" s="526"/>
      <c r="P582" s="526"/>
      <c r="Q582" s="526"/>
      <c r="R582" s="526"/>
      <c r="S582" s="366"/>
      <c r="T582" s="366"/>
      <c r="U582" s="366"/>
      <c r="V582" s="366"/>
      <c r="W582" s="366"/>
      <c r="X582" s="366"/>
      <c r="Y582" s="366"/>
      <c r="Z582" s="366"/>
      <c r="AA582" s="366"/>
      <c r="AB582" s="366"/>
      <c r="AC582" s="366"/>
      <c r="AD582" s="366"/>
      <c r="AE582" s="366"/>
      <c r="AF582" s="520"/>
    </row>
    <row r="583" spans="1:32" ht="19.5" thickBot="1" x14ac:dyDescent="0.35">
      <c r="A583" s="366"/>
      <c r="B583" s="1417"/>
      <c r="C583" s="388"/>
      <c r="D583" s="388"/>
      <c r="E583" s="388"/>
      <c r="F583" s="388"/>
      <c r="G583" s="388"/>
      <c r="H583" s="388"/>
      <c r="I583" s="366"/>
      <c r="J583" s="366"/>
      <c r="K583" s="526"/>
      <c r="L583" s="526"/>
      <c r="M583" s="526"/>
      <c r="N583" s="526"/>
      <c r="O583" s="526"/>
      <c r="P583" s="526"/>
      <c r="Q583" s="526"/>
      <c r="R583" s="526"/>
      <c r="S583" s="366"/>
      <c r="T583" s="366"/>
      <c r="U583" s="366"/>
      <c r="V583" s="366"/>
      <c r="W583" s="366"/>
      <c r="X583" s="366"/>
      <c r="Y583" s="366"/>
      <c r="Z583" s="366"/>
      <c r="AA583" s="366"/>
      <c r="AB583" s="366"/>
      <c r="AC583" s="366"/>
      <c r="AD583" s="366"/>
      <c r="AE583" s="366"/>
      <c r="AF583" s="520"/>
    </row>
    <row r="584" spans="1:32" ht="19.5" thickBot="1" x14ac:dyDescent="0.35">
      <c r="A584" s="366"/>
      <c r="B584" s="1417"/>
      <c r="C584" s="388"/>
      <c r="D584" s="388"/>
      <c r="E584" s="388"/>
      <c r="F584" s="388"/>
      <c r="G584" s="388"/>
      <c r="H584" s="388"/>
      <c r="I584" s="366"/>
      <c r="J584" s="366"/>
      <c r="K584" s="526"/>
      <c r="L584" s="526"/>
      <c r="M584" s="526"/>
      <c r="N584" s="526"/>
      <c r="O584" s="526"/>
      <c r="P584" s="526"/>
      <c r="Q584" s="526"/>
      <c r="R584" s="526"/>
      <c r="S584" s="366"/>
      <c r="T584" s="366"/>
      <c r="U584" s="366"/>
      <c r="V584" s="366"/>
      <c r="W584" s="366"/>
      <c r="X584" s="366"/>
      <c r="Y584" s="366"/>
      <c r="Z584" s="366"/>
      <c r="AA584" s="366"/>
      <c r="AB584" s="366"/>
      <c r="AC584" s="366"/>
      <c r="AD584" s="366"/>
      <c r="AE584" s="366"/>
      <c r="AF584" s="520"/>
    </row>
    <row r="585" spans="1:32" ht="19.5" thickBot="1" x14ac:dyDescent="0.35">
      <c r="A585" s="366"/>
      <c r="B585" s="1417"/>
      <c r="C585" s="388"/>
      <c r="D585" s="388"/>
      <c r="E585" s="388"/>
      <c r="F585" s="388"/>
      <c r="G585" s="388"/>
      <c r="H585" s="388"/>
      <c r="I585" s="366"/>
      <c r="J585" s="366"/>
      <c r="K585" s="526"/>
      <c r="L585" s="526"/>
      <c r="M585" s="526"/>
      <c r="N585" s="526"/>
      <c r="O585" s="526"/>
      <c r="P585" s="526"/>
      <c r="Q585" s="526"/>
      <c r="R585" s="526"/>
      <c r="S585" s="366"/>
      <c r="T585" s="366"/>
      <c r="U585" s="366"/>
      <c r="V585" s="366"/>
      <c r="W585" s="366"/>
      <c r="X585" s="366"/>
      <c r="Y585" s="366"/>
      <c r="Z585" s="366"/>
      <c r="AA585" s="366"/>
      <c r="AB585" s="366"/>
      <c r="AC585" s="366"/>
      <c r="AD585" s="366"/>
      <c r="AE585" s="366"/>
      <c r="AF585" s="520"/>
    </row>
    <row r="586" spans="1:32" ht="19.5" thickBot="1" x14ac:dyDescent="0.35">
      <c r="A586" s="366"/>
      <c r="B586" s="1417"/>
      <c r="C586" s="388"/>
      <c r="D586" s="388"/>
      <c r="E586" s="388"/>
      <c r="F586" s="388"/>
      <c r="G586" s="388"/>
      <c r="H586" s="388"/>
      <c r="I586" s="366"/>
      <c r="J586" s="366"/>
      <c r="K586" s="526"/>
      <c r="L586" s="526"/>
      <c r="M586" s="526"/>
      <c r="N586" s="526"/>
      <c r="O586" s="526"/>
      <c r="P586" s="526"/>
      <c r="Q586" s="526"/>
      <c r="R586" s="526"/>
      <c r="S586" s="366"/>
      <c r="T586" s="366"/>
      <c r="U586" s="366"/>
      <c r="V586" s="366"/>
      <c r="W586" s="366"/>
      <c r="X586" s="366"/>
      <c r="Y586" s="366"/>
      <c r="Z586" s="366"/>
      <c r="AA586" s="366"/>
      <c r="AB586" s="366"/>
      <c r="AC586" s="366"/>
      <c r="AD586" s="366"/>
      <c r="AE586" s="366"/>
      <c r="AF586" s="520"/>
    </row>
    <row r="587" spans="1:32" ht="19.5" thickBot="1" x14ac:dyDescent="0.35">
      <c r="A587" s="366"/>
      <c r="B587" s="1417"/>
      <c r="C587" s="388"/>
      <c r="D587" s="388"/>
      <c r="E587" s="388"/>
      <c r="F587" s="388"/>
      <c r="G587" s="388"/>
      <c r="H587" s="388"/>
      <c r="I587" s="366"/>
      <c r="J587" s="366"/>
      <c r="K587" s="526"/>
      <c r="L587" s="526"/>
      <c r="M587" s="526"/>
      <c r="N587" s="526"/>
      <c r="O587" s="526"/>
      <c r="P587" s="526"/>
      <c r="Q587" s="526"/>
      <c r="R587" s="526"/>
      <c r="S587" s="366"/>
      <c r="T587" s="366"/>
      <c r="U587" s="366"/>
      <c r="V587" s="366"/>
      <c r="W587" s="366"/>
      <c r="X587" s="366"/>
      <c r="Y587" s="366"/>
      <c r="Z587" s="366"/>
      <c r="AA587" s="366"/>
      <c r="AB587" s="366"/>
      <c r="AC587" s="366"/>
      <c r="AD587" s="366"/>
      <c r="AE587" s="366"/>
      <c r="AF587" s="520"/>
    </row>
    <row r="588" spans="1:32" ht="19.5" thickBot="1" x14ac:dyDescent="0.35">
      <c r="A588" s="366"/>
      <c r="B588" s="1417"/>
      <c r="C588" s="388"/>
      <c r="D588" s="388"/>
      <c r="E588" s="388"/>
      <c r="F588" s="388"/>
      <c r="G588" s="388"/>
      <c r="H588" s="388"/>
      <c r="I588" s="366"/>
      <c r="J588" s="366"/>
      <c r="K588" s="526"/>
      <c r="L588" s="526"/>
      <c r="M588" s="526"/>
      <c r="N588" s="526"/>
      <c r="O588" s="526"/>
      <c r="P588" s="526"/>
      <c r="Q588" s="526"/>
      <c r="R588" s="526"/>
      <c r="S588" s="366"/>
      <c r="T588" s="366"/>
      <c r="U588" s="366"/>
      <c r="V588" s="366"/>
      <c r="W588" s="366"/>
      <c r="X588" s="366"/>
      <c r="Y588" s="366"/>
      <c r="Z588" s="366"/>
      <c r="AA588" s="366"/>
      <c r="AB588" s="366"/>
      <c r="AC588" s="366"/>
      <c r="AD588" s="366"/>
      <c r="AE588" s="366"/>
      <c r="AF588" s="520"/>
    </row>
    <row r="589" spans="1:32" ht="19.5" thickBot="1" x14ac:dyDescent="0.35">
      <c r="A589" s="366"/>
      <c r="B589" s="1417"/>
      <c r="C589" s="388"/>
      <c r="D589" s="388"/>
      <c r="E589" s="388"/>
      <c r="F589" s="388"/>
      <c r="G589" s="388"/>
      <c r="H589" s="388"/>
      <c r="I589" s="366"/>
      <c r="J589" s="366"/>
      <c r="K589" s="526"/>
      <c r="L589" s="526"/>
      <c r="M589" s="526"/>
      <c r="N589" s="526"/>
      <c r="O589" s="526"/>
      <c r="P589" s="526"/>
      <c r="Q589" s="526"/>
      <c r="R589" s="526"/>
      <c r="S589" s="366"/>
      <c r="T589" s="366"/>
      <c r="U589" s="366"/>
      <c r="V589" s="366"/>
      <c r="W589" s="366"/>
      <c r="X589" s="366"/>
      <c r="Y589" s="366"/>
      <c r="Z589" s="366"/>
      <c r="AA589" s="366"/>
      <c r="AB589" s="366"/>
      <c r="AC589" s="366"/>
      <c r="AD589" s="366"/>
      <c r="AE589" s="366"/>
      <c r="AF589" s="520"/>
    </row>
    <row r="590" spans="1:32" ht="19.5" thickBot="1" x14ac:dyDescent="0.35">
      <c r="A590" s="366"/>
      <c r="B590" s="1417"/>
      <c r="C590" s="388"/>
      <c r="D590" s="388"/>
      <c r="E590" s="388"/>
      <c r="F590" s="388"/>
      <c r="G590" s="388"/>
      <c r="H590" s="388"/>
      <c r="I590" s="366"/>
      <c r="J590" s="366"/>
      <c r="K590" s="526"/>
      <c r="L590" s="526"/>
      <c r="M590" s="526"/>
      <c r="N590" s="526"/>
      <c r="O590" s="526"/>
      <c r="P590" s="526"/>
      <c r="Q590" s="526"/>
      <c r="R590" s="526"/>
      <c r="S590" s="366"/>
      <c r="T590" s="366"/>
      <c r="U590" s="366"/>
      <c r="V590" s="366"/>
      <c r="W590" s="366"/>
      <c r="X590" s="366"/>
      <c r="Y590" s="366"/>
      <c r="Z590" s="366"/>
      <c r="AA590" s="366"/>
      <c r="AB590" s="366"/>
      <c r="AC590" s="366"/>
      <c r="AD590" s="366"/>
      <c r="AE590" s="366"/>
      <c r="AF590" s="520"/>
    </row>
    <row r="591" spans="1:32" ht="19.5" thickBot="1" x14ac:dyDescent="0.35">
      <c r="A591" s="366"/>
      <c r="B591" s="1417"/>
      <c r="C591" s="388"/>
      <c r="D591" s="388"/>
      <c r="E591" s="388"/>
      <c r="F591" s="388"/>
      <c r="G591" s="388"/>
      <c r="H591" s="388"/>
      <c r="I591" s="366"/>
      <c r="J591" s="366"/>
      <c r="K591" s="526"/>
      <c r="L591" s="526"/>
      <c r="M591" s="526"/>
      <c r="N591" s="526"/>
      <c r="O591" s="526"/>
      <c r="P591" s="526"/>
      <c r="Q591" s="526"/>
      <c r="R591" s="526"/>
      <c r="S591" s="366"/>
      <c r="T591" s="366"/>
      <c r="U591" s="366"/>
      <c r="V591" s="366"/>
      <c r="W591" s="366"/>
      <c r="X591" s="366"/>
      <c r="Y591" s="366"/>
      <c r="Z591" s="366"/>
      <c r="AA591" s="366"/>
      <c r="AB591" s="366"/>
      <c r="AC591" s="366"/>
      <c r="AD591" s="366"/>
      <c r="AE591" s="366"/>
      <c r="AF591" s="520"/>
    </row>
    <row r="592" spans="1:32" ht="19.5" thickBot="1" x14ac:dyDescent="0.35">
      <c r="A592" s="366"/>
      <c r="B592" s="1417"/>
      <c r="C592" s="388"/>
      <c r="D592" s="388"/>
      <c r="E592" s="388"/>
      <c r="F592" s="388"/>
      <c r="G592" s="388"/>
      <c r="H592" s="388"/>
      <c r="I592" s="366"/>
      <c r="J592" s="366"/>
      <c r="K592" s="526"/>
      <c r="L592" s="526"/>
      <c r="M592" s="526"/>
      <c r="N592" s="526"/>
      <c r="O592" s="526"/>
      <c r="P592" s="526"/>
      <c r="Q592" s="526"/>
      <c r="R592" s="526"/>
      <c r="S592" s="366"/>
      <c r="T592" s="366"/>
      <c r="U592" s="366"/>
      <c r="V592" s="366"/>
      <c r="W592" s="366"/>
      <c r="X592" s="366"/>
      <c r="Y592" s="366"/>
      <c r="Z592" s="366"/>
      <c r="AA592" s="366"/>
      <c r="AB592" s="366"/>
      <c r="AC592" s="366"/>
      <c r="AD592" s="366"/>
      <c r="AE592" s="366"/>
      <c r="AF592" s="520"/>
    </row>
    <row r="593" spans="1:32" ht="19.5" thickBot="1" x14ac:dyDescent="0.35">
      <c r="A593" s="366"/>
      <c r="B593" s="1417"/>
      <c r="C593" s="388"/>
      <c r="D593" s="388"/>
      <c r="E593" s="388"/>
      <c r="F593" s="388"/>
      <c r="G593" s="388"/>
      <c r="H593" s="388"/>
      <c r="I593" s="366"/>
      <c r="J593" s="366"/>
      <c r="K593" s="526"/>
      <c r="L593" s="526"/>
      <c r="M593" s="526"/>
      <c r="N593" s="526"/>
      <c r="O593" s="526"/>
      <c r="P593" s="526"/>
      <c r="Q593" s="526"/>
      <c r="R593" s="526"/>
      <c r="S593" s="366"/>
      <c r="T593" s="366"/>
      <c r="U593" s="366"/>
      <c r="V593" s="366"/>
      <c r="W593" s="366"/>
      <c r="X593" s="366"/>
      <c r="Y593" s="366"/>
      <c r="Z593" s="366"/>
      <c r="AA593" s="366"/>
      <c r="AB593" s="366"/>
      <c r="AC593" s="366"/>
      <c r="AD593" s="366"/>
      <c r="AE593" s="366"/>
      <c r="AF593" s="520"/>
    </row>
    <row r="594" spans="1:32" ht="19.5" thickBot="1" x14ac:dyDescent="0.35">
      <c r="A594" s="366"/>
      <c r="B594" s="1417"/>
      <c r="C594" s="388"/>
      <c r="D594" s="388"/>
      <c r="E594" s="388"/>
      <c r="F594" s="388"/>
      <c r="G594" s="388"/>
      <c r="H594" s="388"/>
      <c r="I594" s="366"/>
      <c r="J594" s="366"/>
      <c r="K594" s="526"/>
      <c r="L594" s="526"/>
      <c r="M594" s="526"/>
      <c r="N594" s="526"/>
      <c r="O594" s="526"/>
      <c r="P594" s="526"/>
      <c r="Q594" s="526"/>
      <c r="R594" s="526"/>
      <c r="S594" s="366"/>
      <c r="T594" s="366"/>
      <c r="U594" s="366"/>
      <c r="V594" s="366"/>
      <c r="W594" s="366"/>
      <c r="X594" s="366"/>
      <c r="Y594" s="366"/>
      <c r="Z594" s="366"/>
      <c r="AA594" s="366"/>
      <c r="AB594" s="366"/>
      <c r="AC594" s="366"/>
      <c r="AD594" s="366"/>
      <c r="AE594" s="366"/>
      <c r="AF594" s="520"/>
    </row>
    <row r="595" spans="1:32" ht="19.5" thickBot="1" x14ac:dyDescent="0.35">
      <c r="A595" s="366"/>
      <c r="B595" s="1417"/>
      <c r="C595" s="388"/>
      <c r="D595" s="388"/>
      <c r="E595" s="388"/>
      <c r="F595" s="388"/>
      <c r="G595" s="388"/>
      <c r="H595" s="388"/>
      <c r="I595" s="366"/>
      <c r="J595" s="366"/>
      <c r="K595" s="526"/>
      <c r="L595" s="526"/>
      <c r="M595" s="526"/>
      <c r="N595" s="526"/>
      <c r="O595" s="526"/>
      <c r="P595" s="526"/>
      <c r="Q595" s="526"/>
      <c r="R595" s="526"/>
      <c r="S595" s="366"/>
      <c r="T595" s="366"/>
      <c r="U595" s="366"/>
      <c r="V595" s="366"/>
      <c r="W595" s="366"/>
      <c r="X595" s="366"/>
      <c r="Y595" s="366"/>
      <c r="Z595" s="366"/>
      <c r="AA595" s="366"/>
      <c r="AB595" s="366"/>
      <c r="AC595" s="366"/>
      <c r="AD595" s="366"/>
      <c r="AE595" s="366"/>
      <c r="AF595" s="520"/>
    </row>
    <row r="596" spans="1:32" ht="19.5" thickBot="1" x14ac:dyDescent="0.35">
      <c r="A596" s="366"/>
      <c r="B596" s="1417"/>
      <c r="C596" s="388"/>
      <c r="D596" s="388"/>
      <c r="E596" s="388"/>
      <c r="F596" s="388"/>
      <c r="G596" s="388"/>
      <c r="H596" s="388"/>
      <c r="I596" s="366"/>
      <c r="J596" s="366"/>
      <c r="K596" s="526"/>
      <c r="L596" s="526"/>
      <c r="M596" s="526"/>
      <c r="N596" s="526"/>
      <c r="O596" s="526"/>
      <c r="P596" s="526"/>
      <c r="Q596" s="526"/>
      <c r="R596" s="526"/>
      <c r="S596" s="366"/>
      <c r="T596" s="366"/>
      <c r="U596" s="366"/>
      <c r="V596" s="366"/>
      <c r="W596" s="366"/>
      <c r="X596" s="366"/>
      <c r="Y596" s="366"/>
      <c r="Z596" s="366"/>
      <c r="AA596" s="366"/>
      <c r="AB596" s="366"/>
      <c r="AC596" s="366"/>
      <c r="AD596" s="366"/>
      <c r="AE596" s="366"/>
      <c r="AF596" s="520"/>
    </row>
    <row r="597" spans="1:32" ht="19.5" thickBot="1" x14ac:dyDescent="0.35">
      <c r="A597" s="366"/>
      <c r="B597" s="1417"/>
      <c r="C597" s="388"/>
      <c r="D597" s="388"/>
      <c r="E597" s="388"/>
      <c r="F597" s="388"/>
      <c r="G597" s="388"/>
      <c r="H597" s="388"/>
      <c r="I597" s="366"/>
      <c r="J597" s="366"/>
      <c r="K597" s="526"/>
      <c r="L597" s="526"/>
      <c r="M597" s="526"/>
      <c r="N597" s="526"/>
      <c r="O597" s="526"/>
      <c r="P597" s="526"/>
      <c r="Q597" s="526"/>
      <c r="R597" s="526"/>
      <c r="S597" s="366"/>
      <c r="T597" s="366"/>
      <c r="U597" s="366"/>
      <c r="V597" s="366"/>
      <c r="W597" s="366"/>
      <c r="X597" s="366"/>
      <c r="Y597" s="366"/>
      <c r="Z597" s="366"/>
      <c r="AA597" s="366"/>
      <c r="AB597" s="366"/>
      <c r="AC597" s="366"/>
      <c r="AD597" s="366"/>
      <c r="AE597" s="366"/>
      <c r="AF597" s="520"/>
    </row>
    <row r="598" spans="1:32" ht="19.5" thickBot="1" x14ac:dyDescent="0.35">
      <c r="A598" s="366"/>
      <c r="B598" s="1417"/>
      <c r="C598" s="388"/>
      <c r="D598" s="388"/>
      <c r="E598" s="388"/>
      <c r="F598" s="388"/>
      <c r="G598" s="388"/>
      <c r="H598" s="388"/>
      <c r="I598" s="366"/>
      <c r="J598" s="366"/>
      <c r="K598" s="526"/>
      <c r="L598" s="526"/>
      <c r="M598" s="526"/>
      <c r="N598" s="526"/>
      <c r="O598" s="526"/>
      <c r="P598" s="526"/>
      <c r="Q598" s="526"/>
      <c r="R598" s="526"/>
      <c r="S598" s="366"/>
      <c r="T598" s="366"/>
      <c r="U598" s="366"/>
      <c r="V598" s="366"/>
      <c r="W598" s="366"/>
      <c r="X598" s="366"/>
      <c r="Y598" s="366"/>
      <c r="Z598" s="366"/>
      <c r="AA598" s="366"/>
      <c r="AB598" s="366"/>
      <c r="AC598" s="366"/>
      <c r="AD598" s="366"/>
      <c r="AE598" s="366"/>
      <c r="AF598" s="520"/>
    </row>
    <row r="599" spans="1:32" ht="19.5" thickBot="1" x14ac:dyDescent="0.35">
      <c r="A599" s="366"/>
      <c r="B599" s="1417"/>
      <c r="C599" s="388"/>
      <c r="D599" s="388"/>
      <c r="E599" s="388"/>
      <c r="F599" s="388"/>
      <c r="G599" s="388"/>
      <c r="H599" s="388"/>
      <c r="I599" s="366"/>
      <c r="J599" s="366"/>
      <c r="K599" s="526"/>
      <c r="L599" s="526"/>
      <c r="M599" s="526"/>
      <c r="N599" s="526"/>
      <c r="O599" s="526"/>
      <c r="P599" s="526"/>
      <c r="Q599" s="526"/>
      <c r="R599" s="526"/>
      <c r="S599" s="366"/>
      <c r="T599" s="366"/>
      <c r="U599" s="366"/>
      <c r="V599" s="366"/>
      <c r="W599" s="366"/>
      <c r="X599" s="366"/>
      <c r="Y599" s="366"/>
      <c r="Z599" s="366"/>
      <c r="AA599" s="366"/>
      <c r="AB599" s="366"/>
      <c r="AC599" s="366"/>
      <c r="AD599" s="366"/>
      <c r="AE599" s="366"/>
      <c r="AF599" s="520"/>
    </row>
    <row r="600" spans="1:32" ht="19.5" thickBot="1" x14ac:dyDescent="0.35">
      <c r="A600" s="366"/>
      <c r="B600" s="1417"/>
      <c r="C600" s="388"/>
      <c r="D600" s="388"/>
      <c r="E600" s="388"/>
      <c r="F600" s="388"/>
      <c r="G600" s="388"/>
      <c r="H600" s="388"/>
      <c r="I600" s="366"/>
      <c r="J600" s="366"/>
      <c r="K600" s="526"/>
      <c r="L600" s="526"/>
      <c r="M600" s="526"/>
      <c r="N600" s="526"/>
      <c r="O600" s="526"/>
      <c r="P600" s="526"/>
      <c r="Q600" s="526"/>
      <c r="R600" s="526"/>
      <c r="S600" s="366"/>
      <c r="T600" s="366"/>
      <c r="U600" s="366"/>
      <c r="V600" s="366"/>
      <c r="W600" s="366"/>
      <c r="X600" s="366"/>
      <c r="Y600" s="366"/>
      <c r="Z600" s="366"/>
      <c r="AA600" s="366"/>
      <c r="AB600" s="366"/>
      <c r="AC600" s="366"/>
      <c r="AD600" s="366"/>
      <c r="AE600" s="366"/>
      <c r="AF600" s="520"/>
    </row>
    <row r="601" spans="1:32" ht="19.5" thickBot="1" x14ac:dyDescent="0.35">
      <c r="A601" s="366"/>
      <c r="B601" s="1417"/>
      <c r="C601" s="388"/>
      <c r="D601" s="388"/>
      <c r="E601" s="388"/>
      <c r="F601" s="388"/>
      <c r="G601" s="388"/>
      <c r="H601" s="388"/>
      <c r="I601" s="366"/>
      <c r="J601" s="366"/>
      <c r="K601" s="526"/>
      <c r="L601" s="526"/>
      <c r="M601" s="526"/>
      <c r="N601" s="526"/>
      <c r="O601" s="526"/>
      <c r="P601" s="526"/>
      <c r="Q601" s="526"/>
      <c r="R601" s="526"/>
      <c r="S601" s="366"/>
      <c r="T601" s="366"/>
      <c r="U601" s="366"/>
      <c r="V601" s="366"/>
      <c r="W601" s="366"/>
      <c r="X601" s="366"/>
      <c r="Y601" s="366"/>
      <c r="Z601" s="366"/>
      <c r="AA601" s="366"/>
      <c r="AB601" s="366"/>
      <c r="AC601" s="366"/>
      <c r="AD601" s="366"/>
      <c r="AE601" s="366"/>
      <c r="AF601" s="520"/>
    </row>
    <row r="602" spans="1:32" ht="19.5" thickBot="1" x14ac:dyDescent="0.35">
      <c r="A602" s="366"/>
      <c r="B602" s="1417"/>
      <c r="C602" s="388"/>
      <c r="D602" s="388"/>
      <c r="E602" s="388"/>
      <c r="F602" s="388"/>
      <c r="G602" s="388"/>
      <c r="H602" s="388"/>
      <c r="I602" s="366"/>
      <c r="J602" s="366"/>
      <c r="K602" s="526"/>
      <c r="L602" s="526"/>
      <c r="M602" s="526"/>
      <c r="N602" s="526"/>
      <c r="O602" s="526"/>
      <c r="P602" s="526"/>
      <c r="Q602" s="526"/>
      <c r="R602" s="526"/>
      <c r="S602" s="366"/>
      <c r="T602" s="366"/>
      <c r="U602" s="366"/>
      <c r="V602" s="366"/>
      <c r="W602" s="366"/>
      <c r="X602" s="366"/>
      <c r="Y602" s="366"/>
      <c r="Z602" s="366"/>
      <c r="AA602" s="366"/>
      <c r="AB602" s="366"/>
      <c r="AC602" s="366"/>
      <c r="AD602" s="366"/>
      <c r="AE602" s="366"/>
      <c r="AF602" s="520"/>
    </row>
    <row r="603" spans="1:32" ht="19.5" thickBot="1" x14ac:dyDescent="0.35">
      <c r="A603" s="366"/>
      <c r="B603" s="1417"/>
      <c r="C603" s="388"/>
      <c r="D603" s="388"/>
      <c r="E603" s="388"/>
      <c r="F603" s="388"/>
      <c r="G603" s="388"/>
      <c r="H603" s="388"/>
      <c r="I603" s="366"/>
      <c r="J603" s="366"/>
      <c r="K603" s="526"/>
      <c r="L603" s="526"/>
      <c r="M603" s="526"/>
      <c r="N603" s="526"/>
      <c r="O603" s="526"/>
      <c r="P603" s="526"/>
      <c r="Q603" s="526"/>
      <c r="R603" s="526"/>
      <c r="S603" s="366"/>
      <c r="T603" s="366"/>
      <c r="U603" s="366"/>
      <c r="V603" s="366"/>
      <c r="W603" s="366"/>
      <c r="X603" s="366"/>
      <c r="Y603" s="366"/>
      <c r="Z603" s="366"/>
      <c r="AA603" s="366"/>
      <c r="AB603" s="366"/>
      <c r="AC603" s="366"/>
      <c r="AD603" s="366"/>
      <c r="AE603" s="366"/>
      <c r="AF603" s="520"/>
    </row>
    <row r="604" spans="1:32" ht="19.5" thickBot="1" x14ac:dyDescent="0.35">
      <c r="A604" s="366"/>
      <c r="B604" s="1417"/>
      <c r="C604" s="388"/>
      <c r="D604" s="388"/>
      <c r="E604" s="388"/>
      <c r="F604" s="388"/>
      <c r="G604" s="388"/>
      <c r="H604" s="388"/>
      <c r="I604" s="366"/>
      <c r="J604" s="366"/>
      <c r="K604" s="526"/>
      <c r="L604" s="526"/>
      <c r="M604" s="526"/>
      <c r="N604" s="526"/>
      <c r="O604" s="526"/>
      <c r="P604" s="526"/>
      <c r="Q604" s="526"/>
      <c r="R604" s="526"/>
      <c r="S604" s="366"/>
      <c r="T604" s="366"/>
      <c r="U604" s="366"/>
      <c r="V604" s="366"/>
      <c r="W604" s="366"/>
      <c r="X604" s="366"/>
      <c r="Y604" s="366"/>
      <c r="Z604" s="366"/>
      <c r="AA604" s="366"/>
      <c r="AB604" s="366"/>
      <c r="AC604" s="366"/>
      <c r="AD604" s="366"/>
      <c r="AE604" s="366"/>
      <c r="AF604" s="520"/>
    </row>
    <row r="605" spans="1:32" ht="19.5" thickBot="1" x14ac:dyDescent="0.35">
      <c r="A605" s="366"/>
      <c r="B605" s="1417"/>
      <c r="C605" s="388"/>
      <c r="D605" s="388"/>
      <c r="E605" s="388"/>
      <c r="F605" s="388"/>
      <c r="G605" s="388"/>
      <c r="H605" s="388"/>
      <c r="I605" s="366"/>
      <c r="J605" s="366"/>
      <c r="K605" s="526"/>
      <c r="L605" s="526"/>
      <c r="M605" s="526"/>
      <c r="N605" s="526"/>
      <c r="O605" s="526"/>
      <c r="P605" s="526"/>
      <c r="Q605" s="526"/>
      <c r="R605" s="526"/>
      <c r="S605" s="366"/>
      <c r="T605" s="366"/>
      <c r="U605" s="366"/>
      <c r="V605" s="366"/>
      <c r="W605" s="366"/>
      <c r="X605" s="366"/>
      <c r="Y605" s="366"/>
      <c r="Z605" s="366"/>
      <c r="AA605" s="366"/>
      <c r="AB605" s="366"/>
      <c r="AC605" s="366"/>
      <c r="AD605" s="366"/>
      <c r="AE605" s="366"/>
      <c r="AF605" s="520"/>
    </row>
    <row r="606" spans="1:32" ht="19.5" thickBot="1" x14ac:dyDescent="0.35">
      <c r="A606" s="366"/>
      <c r="B606" s="1417"/>
      <c r="C606" s="388"/>
      <c r="D606" s="388"/>
      <c r="E606" s="388"/>
      <c r="F606" s="388"/>
      <c r="G606" s="388"/>
      <c r="H606" s="388"/>
      <c r="I606" s="366"/>
      <c r="J606" s="366"/>
      <c r="K606" s="526"/>
      <c r="L606" s="526"/>
      <c r="M606" s="526"/>
      <c r="N606" s="526"/>
      <c r="O606" s="526"/>
      <c r="P606" s="526"/>
      <c r="Q606" s="526"/>
      <c r="R606" s="526"/>
      <c r="S606" s="366"/>
      <c r="T606" s="366"/>
      <c r="U606" s="366"/>
      <c r="V606" s="366"/>
      <c r="W606" s="366"/>
      <c r="X606" s="366"/>
      <c r="Y606" s="366"/>
      <c r="Z606" s="366"/>
      <c r="AA606" s="366"/>
      <c r="AB606" s="366"/>
      <c r="AC606" s="366"/>
      <c r="AD606" s="366"/>
      <c r="AE606" s="366"/>
      <c r="AF606" s="520"/>
    </row>
    <row r="607" spans="1:32" ht="19.5" thickBot="1" x14ac:dyDescent="0.35">
      <c r="A607" s="366"/>
      <c r="B607" s="1417"/>
      <c r="C607" s="388"/>
      <c r="D607" s="388"/>
      <c r="E607" s="388"/>
      <c r="F607" s="388"/>
      <c r="G607" s="388"/>
      <c r="H607" s="388"/>
      <c r="I607" s="366"/>
      <c r="J607" s="366"/>
      <c r="K607" s="526"/>
      <c r="L607" s="526"/>
      <c r="M607" s="526"/>
      <c r="N607" s="526"/>
      <c r="O607" s="526"/>
      <c r="P607" s="526"/>
      <c r="Q607" s="526"/>
      <c r="R607" s="526"/>
      <c r="S607" s="366"/>
      <c r="T607" s="366"/>
      <c r="U607" s="366"/>
      <c r="V607" s="366"/>
      <c r="W607" s="366"/>
      <c r="X607" s="366"/>
      <c r="Y607" s="366"/>
      <c r="Z607" s="366"/>
      <c r="AA607" s="366"/>
      <c r="AB607" s="366"/>
      <c r="AC607" s="366"/>
      <c r="AD607" s="366"/>
      <c r="AE607" s="366"/>
      <c r="AF607" s="520"/>
    </row>
    <row r="608" spans="1:32" ht="19.5" thickBot="1" x14ac:dyDescent="0.35">
      <c r="A608" s="366"/>
      <c r="B608" s="1417"/>
      <c r="C608" s="388"/>
      <c r="D608" s="388"/>
      <c r="E608" s="388"/>
      <c r="F608" s="388"/>
      <c r="G608" s="388"/>
      <c r="H608" s="388"/>
      <c r="I608" s="366"/>
      <c r="J608" s="366"/>
      <c r="K608" s="526"/>
      <c r="L608" s="526"/>
      <c r="M608" s="526"/>
      <c r="N608" s="526"/>
      <c r="O608" s="526"/>
      <c r="P608" s="526"/>
      <c r="Q608" s="526"/>
      <c r="R608" s="526"/>
      <c r="S608" s="366"/>
      <c r="T608" s="366"/>
      <c r="U608" s="366"/>
      <c r="V608" s="366"/>
      <c r="W608" s="366"/>
      <c r="X608" s="366"/>
      <c r="Y608" s="366"/>
      <c r="Z608" s="366"/>
      <c r="AA608" s="366"/>
      <c r="AB608" s="366"/>
      <c r="AC608" s="366"/>
      <c r="AD608" s="366"/>
      <c r="AE608" s="366"/>
      <c r="AF608" s="520"/>
    </row>
    <row r="609" spans="1:32" ht="19.5" thickBot="1" x14ac:dyDescent="0.35">
      <c r="A609" s="366"/>
      <c r="B609" s="1417"/>
      <c r="C609" s="388"/>
      <c r="D609" s="388"/>
      <c r="E609" s="388"/>
      <c r="F609" s="388"/>
      <c r="G609" s="388"/>
      <c r="H609" s="388"/>
      <c r="I609" s="366"/>
      <c r="J609" s="366"/>
      <c r="K609" s="526"/>
      <c r="L609" s="526"/>
      <c r="M609" s="526"/>
      <c r="N609" s="526"/>
      <c r="O609" s="526"/>
      <c r="P609" s="526"/>
      <c r="Q609" s="526"/>
      <c r="R609" s="526"/>
      <c r="S609" s="366"/>
      <c r="T609" s="366"/>
      <c r="U609" s="366"/>
      <c r="V609" s="366"/>
      <c r="W609" s="366"/>
      <c r="X609" s="366"/>
      <c r="Y609" s="366"/>
      <c r="Z609" s="366"/>
      <c r="AA609" s="366"/>
      <c r="AB609" s="366"/>
      <c r="AC609" s="366"/>
      <c r="AD609" s="366"/>
      <c r="AE609" s="366"/>
      <c r="AF609" s="520"/>
    </row>
    <row r="610" spans="1:32" ht="19.5" thickBot="1" x14ac:dyDescent="0.35">
      <c r="A610" s="366"/>
      <c r="B610" s="1417"/>
      <c r="C610" s="388"/>
      <c r="D610" s="388"/>
      <c r="E610" s="388"/>
      <c r="F610" s="388"/>
      <c r="G610" s="388"/>
      <c r="H610" s="388"/>
      <c r="I610" s="366"/>
      <c r="J610" s="366"/>
      <c r="K610" s="526"/>
      <c r="L610" s="526"/>
      <c r="M610" s="526"/>
      <c r="N610" s="526"/>
      <c r="O610" s="526"/>
      <c r="P610" s="526"/>
      <c r="Q610" s="526"/>
      <c r="R610" s="526"/>
      <c r="S610" s="366"/>
      <c r="T610" s="366"/>
      <c r="U610" s="366"/>
      <c r="V610" s="366"/>
      <c r="W610" s="366"/>
      <c r="X610" s="366"/>
      <c r="Y610" s="366"/>
      <c r="Z610" s="366"/>
      <c r="AA610" s="366"/>
      <c r="AB610" s="366"/>
      <c r="AC610" s="366"/>
      <c r="AD610" s="366"/>
      <c r="AE610" s="366"/>
      <c r="AF610" s="520"/>
    </row>
    <row r="611" spans="1:32" ht="19.5" thickBot="1" x14ac:dyDescent="0.35">
      <c r="A611" s="366"/>
      <c r="B611" s="1417"/>
      <c r="C611" s="388"/>
      <c r="D611" s="388"/>
      <c r="E611" s="388"/>
      <c r="F611" s="388"/>
      <c r="G611" s="388"/>
      <c r="H611" s="388"/>
      <c r="I611" s="366"/>
      <c r="J611" s="366"/>
      <c r="K611" s="526"/>
      <c r="L611" s="526"/>
      <c r="M611" s="526"/>
      <c r="N611" s="526"/>
      <c r="O611" s="526"/>
      <c r="P611" s="526"/>
      <c r="Q611" s="526"/>
      <c r="R611" s="526"/>
      <c r="S611" s="366"/>
      <c r="T611" s="366"/>
      <c r="U611" s="366"/>
      <c r="V611" s="366"/>
      <c r="W611" s="366"/>
      <c r="X611" s="366"/>
      <c r="Y611" s="366"/>
      <c r="Z611" s="366"/>
      <c r="AA611" s="366"/>
      <c r="AB611" s="366"/>
      <c r="AC611" s="366"/>
      <c r="AD611" s="366"/>
      <c r="AE611" s="366"/>
      <c r="AF611" s="520"/>
    </row>
    <row r="612" spans="1:32" ht="19.5" thickBot="1" x14ac:dyDescent="0.35">
      <c r="A612" s="366"/>
      <c r="B612" s="1417"/>
      <c r="C612" s="388"/>
      <c r="D612" s="388"/>
      <c r="E612" s="388"/>
      <c r="F612" s="388"/>
      <c r="G612" s="388"/>
      <c r="H612" s="388"/>
      <c r="I612" s="366"/>
      <c r="J612" s="366"/>
      <c r="K612" s="526"/>
      <c r="L612" s="526"/>
      <c r="M612" s="526"/>
      <c r="N612" s="526"/>
      <c r="O612" s="526"/>
      <c r="P612" s="526"/>
      <c r="Q612" s="526"/>
      <c r="R612" s="526"/>
      <c r="S612" s="366"/>
      <c r="T612" s="366"/>
      <c r="U612" s="366"/>
      <c r="V612" s="366"/>
      <c r="W612" s="366"/>
      <c r="X612" s="366"/>
      <c r="Y612" s="366"/>
      <c r="Z612" s="366"/>
      <c r="AA612" s="366"/>
      <c r="AB612" s="366"/>
      <c r="AC612" s="366"/>
      <c r="AD612" s="366"/>
      <c r="AE612" s="366"/>
      <c r="AF612" s="520"/>
    </row>
    <row r="613" spans="1:32" ht="19.5" thickBot="1" x14ac:dyDescent="0.35">
      <c r="A613" s="366"/>
      <c r="B613" s="1417"/>
      <c r="C613" s="388"/>
      <c r="D613" s="388"/>
      <c r="E613" s="388"/>
      <c r="F613" s="388"/>
      <c r="G613" s="388"/>
      <c r="H613" s="388"/>
      <c r="I613" s="366"/>
      <c r="J613" s="366"/>
      <c r="K613" s="526"/>
      <c r="L613" s="526"/>
      <c r="M613" s="526"/>
      <c r="N613" s="526"/>
      <c r="O613" s="526"/>
      <c r="P613" s="526"/>
      <c r="Q613" s="526"/>
      <c r="R613" s="526"/>
      <c r="S613" s="366"/>
      <c r="T613" s="366"/>
      <c r="U613" s="366"/>
      <c r="V613" s="366"/>
      <c r="W613" s="366"/>
      <c r="X613" s="366"/>
      <c r="Y613" s="366"/>
      <c r="Z613" s="366"/>
      <c r="AA613" s="366"/>
      <c r="AB613" s="366"/>
      <c r="AC613" s="366"/>
      <c r="AD613" s="366"/>
      <c r="AE613" s="366"/>
      <c r="AF613" s="520"/>
    </row>
    <row r="614" spans="1:32" ht="19.5" thickBot="1" x14ac:dyDescent="0.35">
      <c r="A614" s="366"/>
      <c r="B614" s="1417"/>
      <c r="C614" s="388"/>
      <c r="D614" s="388"/>
      <c r="E614" s="388"/>
      <c r="F614" s="388"/>
      <c r="G614" s="388"/>
      <c r="H614" s="388"/>
      <c r="I614" s="366"/>
      <c r="J614" s="366"/>
      <c r="K614" s="526"/>
      <c r="L614" s="526"/>
      <c r="M614" s="526"/>
      <c r="N614" s="526"/>
      <c r="O614" s="526"/>
      <c r="P614" s="526"/>
      <c r="Q614" s="526"/>
      <c r="R614" s="526"/>
      <c r="S614" s="366"/>
      <c r="T614" s="366"/>
      <c r="U614" s="366"/>
      <c r="V614" s="366"/>
      <c r="W614" s="366"/>
      <c r="X614" s="366"/>
      <c r="Y614" s="366"/>
      <c r="Z614" s="366"/>
      <c r="AA614" s="366"/>
      <c r="AB614" s="366"/>
      <c r="AC614" s="366"/>
      <c r="AD614" s="366"/>
      <c r="AE614" s="366"/>
      <c r="AF614" s="520"/>
    </row>
    <row r="615" spans="1:32" ht="19.5" thickBot="1" x14ac:dyDescent="0.35">
      <c r="A615" s="366"/>
      <c r="B615" s="1417"/>
      <c r="C615" s="388"/>
      <c r="D615" s="388"/>
      <c r="E615" s="388"/>
      <c r="F615" s="388"/>
      <c r="G615" s="388"/>
      <c r="H615" s="388"/>
      <c r="I615" s="366"/>
      <c r="J615" s="366"/>
      <c r="K615" s="526"/>
      <c r="L615" s="526"/>
      <c r="M615" s="526"/>
      <c r="N615" s="526"/>
      <c r="O615" s="526"/>
      <c r="P615" s="526"/>
      <c r="Q615" s="526"/>
      <c r="R615" s="526"/>
      <c r="S615" s="366"/>
      <c r="T615" s="366"/>
      <c r="U615" s="366"/>
      <c r="V615" s="366"/>
      <c r="W615" s="366"/>
      <c r="X615" s="366"/>
      <c r="Y615" s="366"/>
      <c r="Z615" s="366"/>
      <c r="AA615" s="366"/>
      <c r="AB615" s="366"/>
      <c r="AC615" s="366"/>
      <c r="AD615" s="366"/>
      <c r="AE615" s="366"/>
      <c r="AF615" s="520"/>
    </row>
    <row r="616" spans="1:32" ht="19.5" thickBot="1" x14ac:dyDescent="0.35">
      <c r="A616" s="366"/>
      <c r="B616" s="1417"/>
      <c r="C616" s="388"/>
      <c r="D616" s="388"/>
      <c r="E616" s="388"/>
      <c r="F616" s="388"/>
      <c r="G616" s="388"/>
      <c r="H616" s="388"/>
      <c r="I616" s="366"/>
      <c r="J616" s="366"/>
      <c r="K616" s="526"/>
      <c r="L616" s="526"/>
      <c r="M616" s="526"/>
      <c r="N616" s="526"/>
      <c r="O616" s="526"/>
      <c r="P616" s="526"/>
      <c r="Q616" s="526"/>
      <c r="R616" s="526"/>
      <c r="S616" s="366"/>
      <c r="T616" s="366"/>
      <c r="U616" s="366"/>
      <c r="V616" s="366"/>
      <c r="W616" s="366"/>
      <c r="X616" s="366"/>
      <c r="Y616" s="366"/>
      <c r="Z616" s="366"/>
      <c r="AA616" s="366"/>
      <c r="AB616" s="366"/>
      <c r="AC616" s="366"/>
      <c r="AD616" s="366"/>
      <c r="AE616" s="366"/>
      <c r="AF616" s="520"/>
    </row>
    <row r="617" spans="1:32" ht="19.5" thickBot="1" x14ac:dyDescent="0.35">
      <c r="A617" s="366"/>
      <c r="B617" s="1417"/>
      <c r="C617" s="388"/>
      <c r="D617" s="388"/>
      <c r="E617" s="388"/>
      <c r="F617" s="388"/>
      <c r="G617" s="388"/>
      <c r="H617" s="388"/>
      <c r="I617" s="366"/>
      <c r="J617" s="366"/>
      <c r="K617" s="526"/>
      <c r="L617" s="526"/>
      <c r="M617" s="526"/>
      <c r="N617" s="526"/>
      <c r="O617" s="526"/>
      <c r="P617" s="526"/>
      <c r="Q617" s="526"/>
      <c r="R617" s="526"/>
      <c r="S617" s="366"/>
      <c r="T617" s="366"/>
      <c r="U617" s="366"/>
      <c r="V617" s="366"/>
      <c r="W617" s="366"/>
      <c r="X617" s="366"/>
      <c r="Y617" s="366"/>
      <c r="Z617" s="366"/>
      <c r="AA617" s="366"/>
      <c r="AB617" s="366"/>
      <c r="AC617" s="366"/>
      <c r="AD617" s="366"/>
      <c r="AE617" s="366"/>
      <c r="AF617" s="520"/>
    </row>
    <row r="618" spans="1:32" ht="19.5" thickBot="1" x14ac:dyDescent="0.35">
      <c r="A618" s="366"/>
      <c r="B618" s="1417"/>
      <c r="C618" s="388"/>
      <c r="D618" s="388"/>
      <c r="E618" s="388"/>
      <c r="F618" s="388"/>
      <c r="G618" s="388"/>
      <c r="H618" s="388"/>
      <c r="I618" s="366"/>
      <c r="J618" s="366"/>
      <c r="K618" s="526"/>
      <c r="L618" s="526"/>
      <c r="M618" s="526"/>
      <c r="N618" s="526"/>
      <c r="O618" s="526"/>
      <c r="P618" s="526"/>
      <c r="Q618" s="526"/>
      <c r="R618" s="526"/>
      <c r="S618" s="366"/>
      <c r="T618" s="366"/>
      <c r="U618" s="366"/>
      <c r="V618" s="366"/>
      <c r="W618" s="366"/>
      <c r="X618" s="366"/>
      <c r="Y618" s="366"/>
      <c r="Z618" s="366"/>
      <c r="AA618" s="366"/>
      <c r="AB618" s="366"/>
      <c r="AC618" s="366"/>
      <c r="AD618" s="366"/>
      <c r="AE618" s="366"/>
      <c r="AF618" s="520"/>
    </row>
    <row r="619" spans="1:32" ht="19.5" thickBot="1" x14ac:dyDescent="0.35">
      <c r="A619" s="366"/>
      <c r="B619" s="1417"/>
      <c r="C619" s="388"/>
      <c r="D619" s="388"/>
      <c r="E619" s="388"/>
      <c r="F619" s="388"/>
      <c r="G619" s="388"/>
      <c r="H619" s="388"/>
      <c r="I619" s="366"/>
      <c r="J619" s="366"/>
      <c r="K619" s="526"/>
      <c r="L619" s="526"/>
      <c r="M619" s="526"/>
      <c r="N619" s="526"/>
      <c r="O619" s="526"/>
      <c r="P619" s="526"/>
      <c r="Q619" s="526"/>
      <c r="R619" s="526"/>
      <c r="S619" s="366"/>
      <c r="T619" s="366"/>
      <c r="U619" s="366"/>
      <c r="V619" s="366"/>
      <c r="W619" s="366"/>
      <c r="X619" s="366"/>
      <c r="Y619" s="366"/>
      <c r="Z619" s="366"/>
      <c r="AA619" s="366"/>
      <c r="AB619" s="366"/>
      <c r="AC619" s="366"/>
      <c r="AD619" s="366"/>
      <c r="AE619" s="366"/>
      <c r="AF619" s="520"/>
    </row>
    <row r="620" spans="1:32" ht="19.5" thickBot="1" x14ac:dyDescent="0.35">
      <c r="A620" s="366"/>
      <c r="B620" s="1417"/>
      <c r="C620" s="388"/>
      <c r="D620" s="388"/>
      <c r="E620" s="388"/>
      <c r="F620" s="388"/>
      <c r="G620" s="388"/>
      <c r="H620" s="388"/>
      <c r="I620" s="366"/>
      <c r="J620" s="366"/>
      <c r="K620" s="526"/>
      <c r="L620" s="526"/>
      <c r="M620" s="526"/>
      <c r="N620" s="526"/>
      <c r="O620" s="526"/>
      <c r="P620" s="526"/>
      <c r="Q620" s="526"/>
      <c r="R620" s="526"/>
      <c r="S620" s="366"/>
      <c r="T620" s="366"/>
      <c r="U620" s="366"/>
      <c r="V620" s="366"/>
      <c r="W620" s="366"/>
      <c r="X620" s="366"/>
      <c r="Y620" s="366"/>
      <c r="Z620" s="366"/>
      <c r="AA620" s="366"/>
      <c r="AB620" s="366"/>
      <c r="AC620" s="366"/>
      <c r="AD620" s="366"/>
      <c r="AE620" s="366"/>
      <c r="AF620" s="520"/>
    </row>
    <row r="621" spans="1:32" ht="19.5" thickBot="1" x14ac:dyDescent="0.35">
      <c r="A621" s="366"/>
      <c r="B621" s="1417"/>
      <c r="C621" s="388"/>
      <c r="D621" s="388"/>
      <c r="E621" s="388"/>
      <c r="F621" s="388"/>
      <c r="G621" s="388"/>
      <c r="H621" s="388"/>
      <c r="I621" s="366"/>
      <c r="J621" s="366"/>
      <c r="K621" s="526"/>
      <c r="L621" s="526"/>
      <c r="M621" s="526"/>
      <c r="N621" s="526"/>
      <c r="O621" s="526"/>
      <c r="P621" s="526"/>
      <c r="Q621" s="526"/>
      <c r="R621" s="526"/>
      <c r="S621" s="366"/>
      <c r="T621" s="366"/>
      <c r="U621" s="366"/>
      <c r="V621" s="366"/>
      <c r="W621" s="366"/>
      <c r="X621" s="366"/>
      <c r="Y621" s="366"/>
      <c r="Z621" s="366"/>
      <c r="AA621" s="366"/>
      <c r="AB621" s="366"/>
      <c r="AC621" s="366"/>
      <c r="AD621" s="366"/>
      <c r="AE621" s="366"/>
      <c r="AF621" s="520"/>
    </row>
    <row r="622" spans="1:32" ht="19.5" thickBot="1" x14ac:dyDescent="0.35">
      <c r="A622" s="366"/>
      <c r="B622" s="1417"/>
      <c r="C622" s="388"/>
      <c r="D622" s="388"/>
      <c r="E622" s="388"/>
      <c r="F622" s="388"/>
      <c r="G622" s="388"/>
      <c r="H622" s="388"/>
      <c r="I622" s="366"/>
      <c r="J622" s="366"/>
      <c r="K622" s="526"/>
      <c r="L622" s="526"/>
      <c r="M622" s="526"/>
      <c r="N622" s="526"/>
      <c r="O622" s="526"/>
      <c r="P622" s="526"/>
      <c r="Q622" s="526"/>
      <c r="R622" s="526"/>
      <c r="S622" s="366"/>
      <c r="T622" s="366"/>
      <c r="U622" s="366"/>
      <c r="V622" s="366"/>
      <c r="W622" s="366"/>
      <c r="X622" s="366"/>
      <c r="Y622" s="366"/>
      <c r="Z622" s="366"/>
      <c r="AA622" s="366"/>
      <c r="AB622" s="366"/>
      <c r="AC622" s="366"/>
      <c r="AD622" s="366"/>
      <c r="AE622" s="366"/>
      <c r="AF622" s="520"/>
    </row>
    <row r="623" spans="1:32" ht="19.5" thickBot="1" x14ac:dyDescent="0.35">
      <c r="A623" s="366"/>
      <c r="B623" s="1417"/>
      <c r="C623" s="388"/>
      <c r="D623" s="388"/>
      <c r="E623" s="388"/>
      <c r="F623" s="388"/>
      <c r="G623" s="388"/>
      <c r="H623" s="388"/>
      <c r="I623" s="366"/>
      <c r="J623" s="366"/>
      <c r="K623" s="526"/>
      <c r="L623" s="526"/>
      <c r="M623" s="526"/>
      <c r="N623" s="526"/>
      <c r="O623" s="526"/>
      <c r="P623" s="526"/>
      <c r="Q623" s="526"/>
      <c r="R623" s="526"/>
      <c r="S623" s="366"/>
      <c r="T623" s="366"/>
      <c r="U623" s="366"/>
      <c r="V623" s="366"/>
      <c r="W623" s="366"/>
      <c r="X623" s="366"/>
      <c r="Y623" s="366"/>
      <c r="Z623" s="366"/>
      <c r="AA623" s="366"/>
      <c r="AB623" s="366"/>
      <c r="AC623" s="366"/>
      <c r="AD623" s="366"/>
      <c r="AE623" s="366"/>
      <c r="AF623" s="520"/>
    </row>
    <row r="624" spans="1:32" ht="19.5" thickBot="1" x14ac:dyDescent="0.35">
      <c r="A624" s="366"/>
      <c r="B624" s="1417"/>
      <c r="C624" s="388"/>
      <c r="D624" s="388"/>
      <c r="E624" s="388"/>
      <c r="F624" s="388"/>
      <c r="G624" s="388"/>
      <c r="H624" s="388"/>
      <c r="I624" s="366"/>
      <c r="J624" s="366"/>
      <c r="K624" s="526"/>
      <c r="L624" s="526"/>
      <c r="M624" s="526"/>
      <c r="N624" s="526"/>
      <c r="O624" s="526"/>
      <c r="P624" s="526"/>
      <c r="Q624" s="526"/>
      <c r="R624" s="526"/>
      <c r="S624" s="366"/>
      <c r="T624" s="366"/>
      <c r="U624" s="366"/>
      <c r="V624" s="366"/>
      <c r="W624" s="366"/>
      <c r="X624" s="366"/>
      <c r="Y624" s="366"/>
      <c r="Z624" s="366"/>
      <c r="AA624" s="366"/>
      <c r="AB624" s="366"/>
      <c r="AC624" s="366"/>
      <c r="AD624" s="366"/>
      <c r="AE624" s="366"/>
      <c r="AF624" s="520"/>
    </row>
    <row r="625" spans="1:32" ht="19.5" thickBot="1" x14ac:dyDescent="0.35">
      <c r="A625" s="366"/>
      <c r="B625" s="1417"/>
      <c r="C625" s="388"/>
      <c r="D625" s="388"/>
      <c r="E625" s="388"/>
      <c r="F625" s="388"/>
      <c r="G625" s="388"/>
      <c r="H625" s="388"/>
      <c r="I625" s="366"/>
      <c r="J625" s="366"/>
      <c r="K625" s="526"/>
      <c r="L625" s="526"/>
      <c r="M625" s="526"/>
      <c r="N625" s="526"/>
      <c r="O625" s="526"/>
      <c r="P625" s="526"/>
      <c r="Q625" s="526"/>
      <c r="R625" s="526"/>
      <c r="S625" s="366"/>
      <c r="T625" s="366"/>
      <c r="U625" s="366"/>
      <c r="V625" s="366"/>
      <c r="W625" s="366"/>
      <c r="X625" s="366"/>
      <c r="Y625" s="366"/>
      <c r="Z625" s="366"/>
      <c r="AA625" s="366"/>
      <c r="AB625" s="366"/>
      <c r="AC625" s="366"/>
      <c r="AD625" s="366"/>
      <c r="AE625" s="366"/>
      <c r="AF625" s="520"/>
    </row>
    <row r="626" spans="1:32" ht="19.5" thickBot="1" x14ac:dyDescent="0.35">
      <c r="A626" s="366"/>
      <c r="B626" s="1417"/>
      <c r="C626" s="388"/>
      <c r="D626" s="388"/>
      <c r="E626" s="388"/>
      <c r="F626" s="388"/>
      <c r="G626" s="388"/>
      <c r="H626" s="388"/>
      <c r="I626" s="366"/>
      <c r="J626" s="366"/>
      <c r="K626" s="526"/>
      <c r="L626" s="526"/>
      <c r="M626" s="526"/>
      <c r="N626" s="526"/>
      <c r="O626" s="526"/>
      <c r="P626" s="526"/>
      <c r="Q626" s="526"/>
      <c r="R626" s="526"/>
      <c r="S626" s="366"/>
      <c r="T626" s="366"/>
      <c r="U626" s="366"/>
      <c r="V626" s="366"/>
      <c r="W626" s="366"/>
      <c r="X626" s="366"/>
      <c r="Y626" s="366"/>
      <c r="Z626" s="366"/>
      <c r="AA626" s="366"/>
      <c r="AB626" s="366"/>
      <c r="AC626" s="366"/>
      <c r="AD626" s="366"/>
      <c r="AE626" s="366"/>
      <c r="AF626" s="520"/>
    </row>
    <row r="627" spans="1:32" ht="19.5" thickBot="1" x14ac:dyDescent="0.35">
      <c r="A627" s="366"/>
      <c r="B627" s="1417"/>
      <c r="C627" s="388"/>
      <c r="D627" s="388"/>
      <c r="E627" s="388"/>
      <c r="F627" s="388"/>
      <c r="G627" s="388"/>
      <c r="H627" s="388"/>
      <c r="I627" s="366"/>
      <c r="J627" s="366"/>
      <c r="K627" s="526"/>
      <c r="L627" s="526"/>
      <c r="M627" s="526"/>
      <c r="N627" s="526"/>
      <c r="O627" s="526"/>
      <c r="P627" s="526"/>
      <c r="Q627" s="526"/>
      <c r="R627" s="526"/>
      <c r="S627" s="366"/>
      <c r="T627" s="366"/>
      <c r="U627" s="366"/>
      <c r="V627" s="366"/>
      <c r="W627" s="366"/>
      <c r="X627" s="366"/>
      <c r="Y627" s="366"/>
      <c r="Z627" s="366"/>
      <c r="AA627" s="366"/>
      <c r="AB627" s="366"/>
      <c r="AC627" s="366"/>
      <c r="AD627" s="366"/>
      <c r="AE627" s="366"/>
      <c r="AF627" s="520"/>
    </row>
    <row r="628" spans="1:32" ht="19.5" thickBot="1" x14ac:dyDescent="0.35">
      <c r="A628" s="366"/>
      <c r="B628" s="1417"/>
      <c r="C628" s="388"/>
      <c r="D628" s="388"/>
      <c r="E628" s="388"/>
      <c r="F628" s="388"/>
      <c r="G628" s="388"/>
      <c r="H628" s="388"/>
      <c r="I628" s="366"/>
      <c r="J628" s="366"/>
      <c r="K628" s="526"/>
      <c r="L628" s="526"/>
      <c r="M628" s="526"/>
      <c r="N628" s="526"/>
      <c r="O628" s="526"/>
      <c r="P628" s="526"/>
      <c r="Q628" s="526"/>
      <c r="R628" s="526"/>
      <c r="S628" s="366"/>
      <c r="T628" s="366"/>
      <c r="U628" s="366"/>
      <c r="V628" s="366"/>
      <c r="W628" s="366"/>
      <c r="X628" s="366"/>
      <c r="Y628" s="366"/>
      <c r="Z628" s="366"/>
      <c r="AA628" s="366"/>
      <c r="AB628" s="366"/>
      <c r="AC628" s="366"/>
      <c r="AD628" s="366"/>
      <c r="AE628" s="366"/>
      <c r="AF628" s="520"/>
    </row>
    <row r="629" spans="1:32" ht="19.5" thickBot="1" x14ac:dyDescent="0.35">
      <c r="A629" s="366"/>
      <c r="B629" s="1417"/>
      <c r="C629" s="388"/>
      <c r="D629" s="388"/>
      <c r="E629" s="388"/>
      <c r="F629" s="388"/>
      <c r="G629" s="388"/>
      <c r="H629" s="388"/>
      <c r="I629" s="366"/>
      <c r="J629" s="366"/>
      <c r="K629" s="526"/>
      <c r="L629" s="526"/>
      <c r="M629" s="526"/>
      <c r="N629" s="526"/>
      <c r="O629" s="526"/>
      <c r="P629" s="526"/>
      <c r="Q629" s="526"/>
      <c r="R629" s="526"/>
      <c r="S629" s="366"/>
      <c r="T629" s="366"/>
      <c r="U629" s="366"/>
      <c r="V629" s="366"/>
      <c r="W629" s="366"/>
      <c r="X629" s="366"/>
      <c r="Y629" s="366"/>
      <c r="Z629" s="366"/>
      <c r="AA629" s="366"/>
      <c r="AB629" s="366"/>
      <c r="AC629" s="366"/>
      <c r="AD629" s="366"/>
      <c r="AE629" s="366"/>
      <c r="AF629" s="520"/>
    </row>
    <row r="630" spans="1:32" ht="19.5" thickBot="1" x14ac:dyDescent="0.35">
      <c r="A630" s="366"/>
      <c r="B630" s="1417"/>
      <c r="C630" s="388"/>
      <c r="D630" s="388"/>
      <c r="E630" s="388"/>
      <c r="F630" s="388"/>
      <c r="G630" s="388"/>
      <c r="H630" s="388"/>
      <c r="I630" s="366"/>
      <c r="J630" s="366"/>
      <c r="K630" s="526"/>
      <c r="L630" s="526"/>
      <c r="M630" s="526"/>
      <c r="N630" s="526"/>
      <c r="O630" s="526"/>
      <c r="P630" s="526"/>
      <c r="Q630" s="526"/>
      <c r="R630" s="526"/>
      <c r="S630" s="366"/>
      <c r="T630" s="366"/>
      <c r="U630" s="366"/>
      <c r="V630" s="366"/>
      <c r="W630" s="366"/>
      <c r="X630" s="366"/>
      <c r="Y630" s="366"/>
      <c r="Z630" s="366"/>
      <c r="AA630" s="366"/>
      <c r="AB630" s="366"/>
      <c r="AC630" s="366"/>
      <c r="AD630" s="366"/>
      <c r="AE630" s="366"/>
      <c r="AF630" s="520"/>
    </row>
    <row r="631" spans="1:32" ht="19.5" thickBot="1" x14ac:dyDescent="0.35">
      <c r="A631" s="366"/>
      <c r="B631" s="1417"/>
      <c r="C631" s="388"/>
      <c r="D631" s="388"/>
      <c r="E631" s="388"/>
      <c r="F631" s="388"/>
      <c r="G631" s="388"/>
      <c r="H631" s="388"/>
      <c r="I631" s="366"/>
      <c r="J631" s="366"/>
      <c r="K631" s="526"/>
      <c r="L631" s="526"/>
      <c r="M631" s="526"/>
      <c r="N631" s="526"/>
      <c r="O631" s="526"/>
      <c r="P631" s="526"/>
      <c r="Q631" s="526"/>
      <c r="R631" s="526"/>
      <c r="S631" s="366"/>
      <c r="T631" s="366"/>
      <c r="U631" s="366"/>
      <c r="V631" s="366"/>
      <c r="W631" s="366"/>
      <c r="X631" s="366"/>
      <c r="Y631" s="366"/>
      <c r="Z631" s="366"/>
      <c r="AA631" s="366"/>
      <c r="AB631" s="366"/>
      <c r="AC631" s="366"/>
      <c r="AD631" s="366"/>
      <c r="AE631" s="366"/>
      <c r="AF631" s="520"/>
    </row>
    <row r="632" spans="1:32" ht="19.5" thickBot="1" x14ac:dyDescent="0.35">
      <c r="A632" s="366"/>
      <c r="B632" s="1417"/>
      <c r="C632" s="388"/>
      <c r="D632" s="388"/>
      <c r="E632" s="388"/>
      <c r="F632" s="388"/>
      <c r="G632" s="388"/>
      <c r="H632" s="388"/>
      <c r="I632" s="366"/>
      <c r="J632" s="366"/>
      <c r="K632" s="526"/>
      <c r="L632" s="526"/>
      <c r="M632" s="526"/>
      <c r="N632" s="526"/>
      <c r="O632" s="526"/>
      <c r="P632" s="526"/>
      <c r="Q632" s="526"/>
      <c r="R632" s="526"/>
      <c r="S632" s="366"/>
      <c r="T632" s="366"/>
      <c r="U632" s="366"/>
      <c r="V632" s="366"/>
      <c r="W632" s="366"/>
      <c r="X632" s="366"/>
      <c r="Y632" s="366"/>
      <c r="Z632" s="366"/>
      <c r="AA632" s="366"/>
      <c r="AB632" s="366"/>
      <c r="AC632" s="366"/>
      <c r="AD632" s="366"/>
      <c r="AE632" s="366"/>
      <c r="AF632" s="520"/>
    </row>
    <row r="633" spans="1:32" ht="19.5" thickBot="1" x14ac:dyDescent="0.35">
      <c r="A633" s="366"/>
      <c r="B633" s="1417"/>
      <c r="C633" s="388"/>
      <c r="D633" s="388"/>
      <c r="E633" s="388"/>
      <c r="F633" s="388"/>
      <c r="G633" s="388"/>
      <c r="H633" s="388"/>
      <c r="I633" s="366"/>
      <c r="J633" s="366"/>
      <c r="K633" s="526"/>
      <c r="L633" s="526"/>
      <c r="M633" s="526"/>
      <c r="N633" s="526"/>
      <c r="O633" s="526"/>
      <c r="P633" s="526"/>
      <c r="Q633" s="526"/>
      <c r="R633" s="526"/>
      <c r="S633" s="366"/>
      <c r="T633" s="366"/>
      <c r="U633" s="366"/>
      <c r="V633" s="366"/>
      <c r="W633" s="366"/>
      <c r="X633" s="366"/>
      <c r="Y633" s="366"/>
      <c r="Z633" s="366"/>
      <c r="AA633" s="366"/>
      <c r="AB633" s="366"/>
      <c r="AC633" s="366"/>
      <c r="AD633" s="366"/>
      <c r="AE633" s="366"/>
      <c r="AF633" s="520"/>
    </row>
    <row r="634" spans="1:32" ht="19.5" thickBot="1" x14ac:dyDescent="0.35">
      <c r="A634" s="366"/>
      <c r="B634" s="1417"/>
      <c r="C634" s="388"/>
      <c r="D634" s="388"/>
      <c r="E634" s="388"/>
      <c r="F634" s="388"/>
      <c r="G634" s="388"/>
      <c r="H634" s="388"/>
      <c r="I634" s="366"/>
      <c r="J634" s="366"/>
      <c r="K634" s="526"/>
      <c r="L634" s="526"/>
      <c r="M634" s="526"/>
      <c r="N634" s="526"/>
      <c r="O634" s="526"/>
      <c r="P634" s="526"/>
      <c r="Q634" s="526"/>
      <c r="R634" s="526"/>
      <c r="S634" s="366"/>
      <c r="T634" s="366"/>
      <c r="U634" s="366"/>
      <c r="V634" s="366"/>
      <c r="W634" s="366"/>
      <c r="X634" s="366"/>
      <c r="Y634" s="366"/>
      <c r="Z634" s="366"/>
      <c r="AA634" s="366"/>
      <c r="AB634" s="366"/>
      <c r="AC634" s="366"/>
      <c r="AD634" s="366"/>
      <c r="AE634" s="366"/>
      <c r="AF634" s="520"/>
    </row>
    <row r="635" spans="1:32" ht="19.5" thickBot="1" x14ac:dyDescent="0.35">
      <c r="A635" s="366"/>
      <c r="B635" s="1417"/>
      <c r="C635" s="388"/>
      <c r="D635" s="388"/>
      <c r="E635" s="388"/>
      <c r="F635" s="388"/>
      <c r="G635" s="388"/>
      <c r="H635" s="388"/>
      <c r="I635" s="366"/>
      <c r="J635" s="366"/>
      <c r="K635" s="526"/>
      <c r="L635" s="526"/>
      <c r="M635" s="526"/>
      <c r="N635" s="526"/>
      <c r="O635" s="526"/>
      <c r="P635" s="526"/>
      <c r="Q635" s="526"/>
      <c r="R635" s="526"/>
      <c r="S635" s="366"/>
      <c r="T635" s="366"/>
      <c r="U635" s="366"/>
      <c r="V635" s="366"/>
      <c r="W635" s="366"/>
      <c r="X635" s="366"/>
      <c r="Y635" s="366"/>
      <c r="Z635" s="366"/>
      <c r="AA635" s="366"/>
      <c r="AB635" s="366"/>
      <c r="AC635" s="366"/>
      <c r="AD635" s="366"/>
      <c r="AE635" s="366"/>
      <c r="AF635" s="520"/>
    </row>
    <row r="636" spans="1:32" ht="19.5" thickBot="1" x14ac:dyDescent="0.35">
      <c r="A636" s="366"/>
      <c r="B636" s="1417"/>
      <c r="C636" s="388"/>
      <c r="D636" s="388"/>
      <c r="E636" s="388"/>
      <c r="F636" s="388"/>
      <c r="G636" s="388"/>
      <c r="H636" s="388"/>
      <c r="I636" s="366"/>
      <c r="J636" s="366"/>
      <c r="K636" s="526"/>
      <c r="L636" s="526"/>
      <c r="M636" s="526"/>
      <c r="N636" s="526"/>
      <c r="O636" s="526"/>
      <c r="P636" s="526"/>
      <c r="Q636" s="526"/>
      <c r="R636" s="526"/>
      <c r="S636" s="366"/>
      <c r="T636" s="366"/>
      <c r="U636" s="366"/>
      <c r="V636" s="366"/>
      <c r="W636" s="366"/>
      <c r="X636" s="366"/>
      <c r="Y636" s="366"/>
      <c r="Z636" s="366"/>
      <c r="AA636" s="366"/>
      <c r="AB636" s="366"/>
      <c r="AC636" s="366"/>
      <c r="AD636" s="366"/>
      <c r="AE636" s="366"/>
      <c r="AF636" s="520"/>
    </row>
    <row r="637" spans="1:32" ht="19.5" thickBot="1" x14ac:dyDescent="0.35">
      <c r="A637" s="366"/>
      <c r="B637" s="1417"/>
      <c r="C637" s="388"/>
      <c r="D637" s="388"/>
      <c r="E637" s="388"/>
      <c r="F637" s="388"/>
      <c r="G637" s="388"/>
      <c r="H637" s="388"/>
      <c r="I637" s="366"/>
      <c r="J637" s="366"/>
      <c r="K637" s="526"/>
      <c r="L637" s="526"/>
      <c r="M637" s="526"/>
      <c r="N637" s="526"/>
      <c r="O637" s="526"/>
      <c r="P637" s="526"/>
      <c r="Q637" s="526"/>
      <c r="R637" s="526"/>
      <c r="S637" s="366"/>
      <c r="T637" s="366"/>
      <c r="U637" s="366"/>
      <c r="V637" s="366"/>
      <c r="W637" s="366"/>
      <c r="X637" s="366"/>
      <c r="Y637" s="366"/>
      <c r="Z637" s="366"/>
      <c r="AA637" s="366"/>
      <c r="AB637" s="366"/>
      <c r="AC637" s="366"/>
      <c r="AD637" s="366"/>
      <c r="AE637" s="366"/>
      <c r="AF637" s="520"/>
    </row>
    <row r="638" spans="1:32" ht="19.5" thickBot="1" x14ac:dyDescent="0.35">
      <c r="A638" s="366"/>
      <c r="B638" s="1417"/>
      <c r="C638" s="388"/>
      <c r="D638" s="388"/>
      <c r="E638" s="388"/>
      <c r="F638" s="388"/>
      <c r="G638" s="388"/>
      <c r="H638" s="388"/>
      <c r="I638" s="366"/>
      <c r="J638" s="366"/>
      <c r="K638" s="526"/>
      <c r="L638" s="526"/>
      <c r="M638" s="526"/>
      <c r="N638" s="526"/>
      <c r="O638" s="526"/>
      <c r="P638" s="526"/>
      <c r="Q638" s="526"/>
      <c r="R638" s="526"/>
      <c r="S638" s="366"/>
      <c r="T638" s="366"/>
      <c r="U638" s="366"/>
      <c r="V638" s="366"/>
      <c r="W638" s="366"/>
      <c r="X638" s="366"/>
      <c r="Y638" s="366"/>
      <c r="Z638" s="366"/>
      <c r="AA638" s="366"/>
      <c r="AB638" s="366"/>
      <c r="AC638" s="366"/>
      <c r="AD638" s="366"/>
      <c r="AE638" s="366"/>
      <c r="AF638" s="520"/>
    </row>
    <row r="639" spans="1:32" ht="19.5" thickBot="1" x14ac:dyDescent="0.35">
      <c r="A639" s="366"/>
      <c r="B639" s="1417"/>
      <c r="C639" s="388"/>
      <c r="D639" s="388"/>
      <c r="E639" s="388"/>
      <c r="F639" s="388"/>
      <c r="G639" s="388"/>
      <c r="H639" s="388"/>
      <c r="I639" s="366"/>
      <c r="J639" s="366"/>
      <c r="K639" s="526"/>
      <c r="L639" s="526"/>
      <c r="M639" s="526"/>
      <c r="N639" s="526"/>
      <c r="O639" s="526"/>
      <c r="P639" s="526"/>
      <c r="Q639" s="526"/>
      <c r="R639" s="526"/>
      <c r="S639" s="366"/>
      <c r="T639" s="366"/>
      <c r="U639" s="366"/>
      <c r="V639" s="366"/>
      <c r="W639" s="366"/>
      <c r="X639" s="366"/>
      <c r="Y639" s="366"/>
      <c r="Z639" s="366"/>
      <c r="AA639" s="366"/>
      <c r="AB639" s="366"/>
      <c r="AC639" s="366"/>
      <c r="AD639" s="366"/>
      <c r="AE639" s="366"/>
      <c r="AF639" s="520"/>
    </row>
    <row r="640" spans="1:32" ht="19.5" thickBot="1" x14ac:dyDescent="0.35">
      <c r="A640" s="366"/>
      <c r="B640" s="1417"/>
      <c r="C640" s="388"/>
      <c r="D640" s="388"/>
      <c r="E640" s="388"/>
      <c r="F640" s="388"/>
      <c r="G640" s="388"/>
      <c r="H640" s="388"/>
      <c r="I640" s="366"/>
      <c r="J640" s="366"/>
      <c r="K640" s="526"/>
      <c r="L640" s="526"/>
      <c r="M640" s="526"/>
      <c r="N640" s="526"/>
      <c r="O640" s="526"/>
      <c r="P640" s="526"/>
      <c r="Q640" s="526"/>
      <c r="R640" s="526"/>
      <c r="S640" s="366"/>
      <c r="T640" s="366"/>
      <c r="U640" s="366"/>
      <c r="V640" s="366"/>
      <c r="W640" s="366"/>
      <c r="X640" s="366"/>
      <c r="Y640" s="366"/>
      <c r="Z640" s="366"/>
      <c r="AA640" s="366"/>
      <c r="AB640" s="366"/>
      <c r="AC640" s="366"/>
      <c r="AD640" s="366"/>
      <c r="AE640" s="366"/>
      <c r="AF640" s="520"/>
    </row>
    <row r="641" spans="1:32" ht="19.5" thickBot="1" x14ac:dyDescent="0.35">
      <c r="A641" s="366"/>
      <c r="B641" s="1417"/>
      <c r="C641" s="388"/>
      <c r="D641" s="388"/>
      <c r="E641" s="388"/>
      <c r="F641" s="388"/>
      <c r="G641" s="388"/>
      <c r="H641" s="388"/>
      <c r="I641" s="366"/>
      <c r="J641" s="366"/>
      <c r="K641" s="526"/>
      <c r="L641" s="526"/>
      <c r="M641" s="526"/>
      <c r="N641" s="526"/>
      <c r="O641" s="526"/>
      <c r="P641" s="526"/>
      <c r="Q641" s="526"/>
      <c r="R641" s="526"/>
      <c r="S641" s="366"/>
      <c r="T641" s="366"/>
      <c r="U641" s="366"/>
      <c r="V641" s="366"/>
      <c r="W641" s="366"/>
      <c r="X641" s="366"/>
      <c r="Y641" s="366"/>
      <c r="Z641" s="366"/>
      <c r="AA641" s="366"/>
      <c r="AB641" s="366"/>
      <c r="AC641" s="366"/>
      <c r="AD641" s="366"/>
      <c r="AE641" s="366"/>
      <c r="AF641" s="520"/>
    </row>
    <row r="642" spans="1:32" ht="19.5" thickBot="1" x14ac:dyDescent="0.35">
      <c r="A642" s="366"/>
      <c r="B642" s="1417"/>
      <c r="C642" s="388"/>
      <c r="D642" s="388"/>
      <c r="E642" s="388"/>
      <c r="F642" s="388"/>
      <c r="G642" s="388"/>
      <c r="H642" s="388"/>
      <c r="I642" s="366"/>
      <c r="J642" s="366"/>
      <c r="K642" s="526"/>
      <c r="L642" s="526"/>
      <c r="M642" s="526"/>
      <c r="N642" s="526"/>
      <c r="O642" s="526"/>
      <c r="P642" s="526"/>
      <c r="Q642" s="526"/>
      <c r="R642" s="526"/>
      <c r="S642" s="366"/>
      <c r="T642" s="366"/>
      <c r="U642" s="366"/>
      <c r="V642" s="366"/>
      <c r="W642" s="366"/>
      <c r="X642" s="366"/>
      <c r="Y642" s="366"/>
      <c r="Z642" s="366"/>
      <c r="AA642" s="366"/>
      <c r="AB642" s="366"/>
      <c r="AC642" s="366"/>
      <c r="AD642" s="366"/>
      <c r="AE642" s="366"/>
      <c r="AF642" s="520"/>
    </row>
    <row r="643" spans="1:32" ht="19.5" thickBot="1" x14ac:dyDescent="0.35">
      <c r="A643" s="366"/>
      <c r="B643" s="1417"/>
      <c r="C643" s="388"/>
      <c r="D643" s="388"/>
      <c r="E643" s="388"/>
      <c r="F643" s="388"/>
      <c r="G643" s="388"/>
      <c r="H643" s="388"/>
      <c r="I643" s="366"/>
      <c r="J643" s="366"/>
      <c r="K643" s="526"/>
      <c r="L643" s="526"/>
      <c r="M643" s="526"/>
      <c r="N643" s="526"/>
      <c r="O643" s="526"/>
      <c r="P643" s="526"/>
      <c r="Q643" s="526"/>
      <c r="R643" s="526"/>
      <c r="S643" s="366"/>
      <c r="T643" s="366"/>
      <c r="U643" s="366"/>
      <c r="V643" s="366"/>
      <c r="W643" s="366"/>
      <c r="X643" s="366"/>
      <c r="Y643" s="366"/>
      <c r="Z643" s="366"/>
      <c r="AA643" s="366"/>
      <c r="AB643" s="366"/>
      <c r="AC643" s="366"/>
      <c r="AD643" s="366"/>
      <c r="AE643" s="366"/>
      <c r="AF643" s="520"/>
    </row>
    <row r="644" spans="1:32" ht="19.5" thickBot="1" x14ac:dyDescent="0.35">
      <c r="A644" s="366"/>
      <c r="B644" s="1417"/>
      <c r="C644" s="388"/>
      <c r="D644" s="388"/>
      <c r="E644" s="388"/>
      <c r="F644" s="388"/>
      <c r="G644" s="388"/>
      <c r="H644" s="388"/>
      <c r="I644" s="366"/>
      <c r="J644" s="366"/>
      <c r="K644" s="526"/>
      <c r="L644" s="526"/>
      <c r="M644" s="526"/>
      <c r="N644" s="526"/>
      <c r="O644" s="526"/>
      <c r="P644" s="526"/>
      <c r="Q644" s="526"/>
      <c r="R644" s="526"/>
      <c r="S644" s="366"/>
      <c r="T644" s="366"/>
      <c r="U644" s="366"/>
      <c r="V644" s="366"/>
      <c r="W644" s="366"/>
      <c r="X644" s="366"/>
      <c r="Y644" s="366"/>
      <c r="Z644" s="366"/>
      <c r="AA644" s="366"/>
      <c r="AB644" s="366"/>
      <c r="AC644" s="366"/>
      <c r="AD644" s="366"/>
      <c r="AE644" s="366"/>
      <c r="AF644" s="520"/>
    </row>
    <row r="645" spans="1:32" ht="19.5" thickBot="1" x14ac:dyDescent="0.35">
      <c r="A645" s="366"/>
      <c r="B645" s="1417"/>
      <c r="C645" s="388"/>
      <c r="D645" s="388"/>
      <c r="E645" s="388"/>
      <c r="F645" s="388"/>
      <c r="G645" s="388"/>
      <c r="H645" s="388"/>
      <c r="I645" s="366"/>
      <c r="J645" s="366"/>
      <c r="K645" s="526"/>
      <c r="L645" s="526"/>
      <c r="M645" s="526"/>
      <c r="N645" s="526"/>
      <c r="O645" s="526"/>
      <c r="P645" s="526"/>
      <c r="Q645" s="526"/>
      <c r="R645" s="526"/>
      <c r="S645" s="366"/>
      <c r="T645" s="366"/>
      <c r="U645" s="366"/>
      <c r="V645" s="366"/>
      <c r="W645" s="366"/>
      <c r="X645" s="366"/>
      <c r="Y645" s="366"/>
      <c r="Z645" s="366"/>
      <c r="AA645" s="366"/>
      <c r="AB645" s="366"/>
      <c r="AC645" s="366"/>
      <c r="AD645" s="366"/>
      <c r="AE645" s="366"/>
      <c r="AF645" s="520"/>
    </row>
    <row r="646" spans="1:32" ht="19.5" thickBot="1" x14ac:dyDescent="0.35">
      <c r="A646" s="366"/>
      <c r="B646" s="1417"/>
      <c r="C646" s="388"/>
      <c r="D646" s="388"/>
      <c r="E646" s="388"/>
      <c r="F646" s="388"/>
      <c r="G646" s="388"/>
      <c r="H646" s="388"/>
      <c r="I646" s="366"/>
      <c r="J646" s="366"/>
      <c r="K646" s="526"/>
      <c r="L646" s="526"/>
      <c r="M646" s="526"/>
      <c r="N646" s="526"/>
      <c r="O646" s="526"/>
      <c r="P646" s="526"/>
      <c r="Q646" s="526"/>
      <c r="R646" s="526"/>
      <c r="S646" s="366"/>
      <c r="T646" s="366"/>
      <c r="U646" s="366"/>
      <c r="V646" s="366"/>
      <c r="W646" s="366"/>
      <c r="X646" s="366"/>
      <c r="Y646" s="366"/>
      <c r="Z646" s="366"/>
      <c r="AA646" s="366"/>
      <c r="AB646" s="366"/>
      <c r="AC646" s="366"/>
      <c r="AD646" s="366"/>
      <c r="AE646" s="366"/>
      <c r="AF646" s="520"/>
    </row>
    <row r="647" spans="1:32" ht="19.5" thickBot="1" x14ac:dyDescent="0.35">
      <c r="A647" s="366"/>
      <c r="B647" s="1417"/>
      <c r="C647" s="388"/>
      <c r="D647" s="388"/>
      <c r="E647" s="388"/>
      <c r="F647" s="388"/>
      <c r="G647" s="388"/>
      <c r="H647" s="388"/>
      <c r="I647" s="366"/>
      <c r="J647" s="366"/>
      <c r="K647" s="526"/>
      <c r="L647" s="526"/>
      <c r="M647" s="526"/>
      <c r="N647" s="526"/>
      <c r="O647" s="526"/>
      <c r="P647" s="526"/>
      <c r="Q647" s="526"/>
      <c r="R647" s="526"/>
      <c r="S647" s="366"/>
      <c r="T647" s="366"/>
      <c r="U647" s="366"/>
      <c r="V647" s="366"/>
      <c r="W647" s="366"/>
      <c r="X647" s="366"/>
      <c r="Y647" s="366"/>
      <c r="Z647" s="366"/>
      <c r="AA647" s="366"/>
      <c r="AB647" s="366"/>
      <c r="AC647" s="366"/>
      <c r="AD647" s="366"/>
      <c r="AE647" s="366"/>
      <c r="AF647" s="520"/>
    </row>
    <row r="648" spans="1:32" ht="19.5" thickBot="1" x14ac:dyDescent="0.35">
      <c r="A648" s="366"/>
      <c r="B648" s="1417"/>
      <c r="C648" s="388"/>
      <c r="D648" s="388"/>
      <c r="E648" s="388"/>
      <c r="F648" s="388"/>
      <c r="G648" s="388"/>
      <c r="H648" s="388"/>
      <c r="I648" s="366"/>
      <c r="J648" s="366"/>
      <c r="K648" s="526"/>
      <c r="L648" s="526"/>
      <c r="M648" s="526"/>
      <c r="N648" s="526"/>
      <c r="O648" s="526"/>
      <c r="P648" s="526"/>
      <c r="Q648" s="526"/>
      <c r="R648" s="526"/>
      <c r="S648" s="366"/>
      <c r="T648" s="366"/>
      <c r="U648" s="366"/>
      <c r="V648" s="366"/>
      <c r="W648" s="366"/>
      <c r="X648" s="366"/>
      <c r="Y648" s="366"/>
      <c r="Z648" s="366"/>
      <c r="AA648" s="366"/>
      <c r="AB648" s="366"/>
      <c r="AC648" s="366"/>
      <c r="AD648" s="366"/>
      <c r="AE648" s="366"/>
      <c r="AF648" s="520"/>
    </row>
    <row r="649" spans="1:32" ht="19.5" thickBot="1" x14ac:dyDescent="0.35">
      <c r="A649" s="366"/>
      <c r="B649" s="1417"/>
      <c r="C649" s="388"/>
      <c r="D649" s="388"/>
      <c r="E649" s="388"/>
      <c r="F649" s="388"/>
      <c r="G649" s="388"/>
      <c r="H649" s="388"/>
      <c r="I649" s="366"/>
      <c r="J649" s="366"/>
      <c r="K649" s="526"/>
      <c r="L649" s="526"/>
      <c r="M649" s="526"/>
      <c r="N649" s="526"/>
      <c r="O649" s="526"/>
      <c r="P649" s="526"/>
      <c r="Q649" s="526"/>
      <c r="R649" s="526"/>
      <c r="S649" s="366"/>
      <c r="T649" s="366"/>
      <c r="U649" s="366"/>
      <c r="V649" s="366"/>
      <c r="W649" s="366"/>
      <c r="X649" s="366"/>
      <c r="Y649" s="366"/>
      <c r="Z649" s="366"/>
      <c r="AA649" s="366"/>
      <c r="AB649" s="366"/>
      <c r="AC649" s="366"/>
      <c r="AD649" s="366"/>
      <c r="AE649" s="366"/>
      <c r="AF649" s="520"/>
    </row>
    <row r="650" spans="1:32" ht="19.5" thickBot="1" x14ac:dyDescent="0.35">
      <c r="A650" s="366"/>
      <c r="B650" s="1417"/>
      <c r="C650" s="388"/>
      <c r="D650" s="388"/>
      <c r="E650" s="388"/>
      <c r="F650" s="388"/>
      <c r="G650" s="388"/>
      <c r="H650" s="388"/>
      <c r="I650" s="366"/>
      <c r="J650" s="366"/>
      <c r="K650" s="526"/>
      <c r="L650" s="526"/>
      <c r="M650" s="526"/>
      <c r="N650" s="526"/>
      <c r="O650" s="526"/>
      <c r="P650" s="526"/>
      <c r="Q650" s="526"/>
      <c r="R650" s="526"/>
      <c r="S650" s="366"/>
      <c r="T650" s="366"/>
      <c r="U650" s="366"/>
      <c r="V650" s="366"/>
      <c r="W650" s="366"/>
      <c r="X650" s="366"/>
      <c r="Y650" s="366"/>
      <c r="Z650" s="366"/>
      <c r="AA650" s="366"/>
      <c r="AB650" s="366"/>
      <c r="AC650" s="366"/>
      <c r="AD650" s="366"/>
      <c r="AE650" s="366"/>
      <c r="AF650" s="520"/>
    </row>
    <row r="651" spans="1:32" ht="19.5" thickBot="1" x14ac:dyDescent="0.35">
      <c r="A651" s="366"/>
      <c r="B651" s="1417"/>
      <c r="C651" s="388"/>
      <c r="D651" s="388"/>
      <c r="E651" s="388"/>
      <c r="F651" s="388"/>
      <c r="G651" s="388"/>
      <c r="H651" s="388"/>
      <c r="I651" s="366"/>
      <c r="J651" s="366"/>
      <c r="K651" s="526"/>
      <c r="L651" s="526"/>
      <c r="M651" s="526"/>
      <c r="N651" s="526"/>
      <c r="O651" s="526"/>
      <c r="P651" s="526"/>
      <c r="Q651" s="526"/>
      <c r="R651" s="526"/>
      <c r="S651" s="366"/>
      <c r="T651" s="366"/>
      <c r="U651" s="366"/>
      <c r="V651" s="366"/>
      <c r="W651" s="366"/>
      <c r="X651" s="366"/>
      <c r="Y651" s="366"/>
      <c r="Z651" s="366"/>
      <c r="AA651" s="366"/>
      <c r="AB651" s="366"/>
      <c r="AC651" s="366"/>
      <c r="AD651" s="366"/>
      <c r="AE651" s="366"/>
      <c r="AF651" s="520"/>
    </row>
    <row r="652" spans="1:32" ht="19.5" thickBot="1" x14ac:dyDescent="0.35">
      <c r="A652" s="366"/>
      <c r="B652" s="1417"/>
      <c r="C652" s="388"/>
      <c r="D652" s="388"/>
      <c r="E652" s="388"/>
      <c r="F652" s="388"/>
      <c r="G652" s="388"/>
      <c r="H652" s="388"/>
      <c r="I652" s="366"/>
      <c r="J652" s="366"/>
      <c r="K652" s="526"/>
      <c r="L652" s="526"/>
      <c r="M652" s="526"/>
      <c r="N652" s="526"/>
      <c r="O652" s="526"/>
      <c r="P652" s="526"/>
      <c r="Q652" s="526"/>
      <c r="R652" s="526"/>
      <c r="S652" s="366"/>
      <c r="T652" s="366"/>
      <c r="U652" s="366"/>
      <c r="V652" s="366"/>
      <c r="W652" s="366"/>
      <c r="X652" s="366"/>
      <c r="Y652" s="366"/>
      <c r="Z652" s="366"/>
      <c r="AA652" s="366"/>
      <c r="AB652" s="366"/>
      <c r="AC652" s="366"/>
      <c r="AD652" s="366"/>
      <c r="AE652" s="366"/>
      <c r="AF652" s="520"/>
    </row>
    <row r="653" spans="1:32" ht="19.5" thickBot="1" x14ac:dyDescent="0.35">
      <c r="A653" s="366"/>
      <c r="B653" s="1417"/>
      <c r="C653" s="388"/>
      <c r="D653" s="388"/>
      <c r="E653" s="388"/>
      <c r="F653" s="388"/>
      <c r="G653" s="388"/>
      <c r="H653" s="388"/>
      <c r="I653" s="366"/>
      <c r="J653" s="366"/>
      <c r="K653" s="526"/>
      <c r="L653" s="526"/>
      <c r="M653" s="526"/>
      <c r="N653" s="526"/>
      <c r="O653" s="526"/>
      <c r="P653" s="526"/>
      <c r="Q653" s="526"/>
      <c r="R653" s="526"/>
      <c r="S653" s="366"/>
      <c r="T653" s="366"/>
      <c r="U653" s="366"/>
      <c r="V653" s="366"/>
      <c r="W653" s="366"/>
      <c r="X653" s="366"/>
      <c r="Y653" s="366"/>
      <c r="Z653" s="366"/>
      <c r="AA653" s="366"/>
      <c r="AB653" s="366"/>
      <c r="AC653" s="366"/>
      <c r="AD653" s="366"/>
      <c r="AE653" s="366"/>
      <c r="AF653" s="520"/>
    </row>
    <row r="654" spans="1:32" ht="19.5" thickBot="1" x14ac:dyDescent="0.35">
      <c r="A654" s="366"/>
      <c r="B654" s="1417"/>
      <c r="C654" s="388"/>
      <c r="D654" s="388"/>
      <c r="E654" s="388"/>
      <c r="F654" s="388"/>
      <c r="G654" s="388"/>
      <c r="H654" s="388"/>
      <c r="I654" s="366"/>
      <c r="J654" s="366"/>
      <c r="K654" s="526"/>
      <c r="L654" s="526"/>
      <c r="M654" s="526"/>
      <c r="N654" s="526"/>
      <c r="O654" s="526"/>
      <c r="P654" s="526"/>
      <c r="Q654" s="526"/>
      <c r="R654" s="526"/>
      <c r="S654" s="366"/>
      <c r="T654" s="366"/>
      <c r="U654" s="366"/>
      <c r="V654" s="366"/>
      <c r="W654" s="366"/>
      <c r="X654" s="366"/>
      <c r="Y654" s="366"/>
      <c r="Z654" s="366"/>
      <c r="AA654" s="366"/>
      <c r="AB654" s="366"/>
      <c r="AC654" s="366"/>
      <c r="AD654" s="366"/>
      <c r="AE654" s="366"/>
      <c r="AF654" s="520"/>
    </row>
    <row r="655" spans="1:32" ht="19.5" thickBot="1" x14ac:dyDescent="0.35">
      <c r="A655" s="366"/>
      <c r="B655" s="1417"/>
      <c r="C655" s="388"/>
      <c r="D655" s="388"/>
      <c r="E655" s="388"/>
      <c r="F655" s="388"/>
      <c r="G655" s="388"/>
      <c r="H655" s="388"/>
      <c r="I655" s="366"/>
      <c r="J655" s="366"/>
      <c r="K655" s="526"/>
      <c r="L655" s="526"/>
      <c r="M655" s="526"/>
      <c r="N655" s="526"/>
      <c r="O655" s="526"/>
      <c r="P655" s="526"/>
      <c r="Q655" s="526"/>
      <c r="R655" s="526"/>
      <c r="S655" s="366"/>
      <c r="T655" s="366"/>
      <c r="U655" s="366"/>
      <c r="V655" s="366"/>
      <c r="W655" s="366"/>
      <c r="X655" s="366"/>
      <c r="Y655" s="366"/>
      <c r="Z655" s="366"/>
      <c r="AA655" s="366"/>
      <c r="AB655" s="366"/>
      <c r="AC655" s="366"/>
      <c r="AD655" s="366"/>
      <c r="AE655" s="366"/>
      <c r="AF655" s="520"/>
    </row>
    <row r="656" spans="1:32" ht="19.5" thickBot="1" x14ac:dyDescent="0.35">
      <c r="A656" s="366"/>
      <c r="B656" s="1417"/>
      <c r="C656" s="388"/>
      <c r="D656" s="388"/>
      <c r="E656" s="388"/>
      <c r="F656" s="388"/>
      <c r="G656" s="388"/>
      <c r="H656" s="388"/>
      <c r="I656" s="366"/>
      <c r="J656" s="366"/>
      <c r="K656" s="526"/>
      <c r="L656" s="526"/>
      <c r="M656" s="526"/>
      <c r="N656" s="526"/>
      <c r="O656" s="526"/>
      <c r="P656" s="526"/>
      <c r="Q656" s="526"/>
      <c r="R656" s="526"/>
      <c r="S656" s="366"/>
      <c r="T656" s="366"/>
      <c r="U656" s="366"/>
      <c r="V656" s="366"/>
      <c r="W656" s="366"/>
      <c r="X656" s="366"/>
      <c r="Y656" s="366"/>
      <c r="Z656" s="366"/>
      <c r="AA656" s="366"/>
      <c r="AB656" s="366"/>
      <c r="AC656" s="366"/>
      <c r="AD656" s="366"/>
      <c r="AE656" s="366"/>
      <c r="AF656" s="520"/>
    </row>
    <row r="657" spans="1:32" ht="19.5" thickBot="1" x14ac:dyDescent="0.35">
      <c r="A657" s="366"/>
      <c r="B657" s="1417"/>
      <c r="C657" s="388"/>
      <c r="D657" s="388"/>
      <c r="E657" s="388"/>
      <c r="F657" s="388"/>
      <c r="G657" s="388"/>
      <c r="H657" s="388"/>
      <c r="I657" s="366"/>
      <c r="J657" s="366"/>
      <c r="K657" s="526"/>
      <c r="L657" s="526"/>
      <c r="M657" s="526"/>
      <c r="N657" s="526"/>
      <c r="O657" s="526"/>
      <c r="P657" s="526"/>
      <c r="Q657" s="526"/>
      <c r="R657" s="526"/>
      <c r="S657" s="366"/>
      <c r="T657" s="366"/>
      <c r="U657" s="366"/>
      <c r="V657" s="366"/>
      <c r="W657" s="366"/>
      <c r="X657" s="366"/>
      <c r="Y657" s="366"/>
      <c r="Z657" s="366"/>
      <c r="AA657" s="366"/>
      <c r="AB657" s="366"/>
      <c r="AC657" s="366"/>
      <c r="AD657" s="366"/>
      <c r="AE657" s="366"/>
      <c r="AF657" s="520"/>
    </row>
    <row r="658" spans="1:32" ht="19.5" thickBot="1" x14ac:dyDescent="0.35">
      <c r="A658" s="366"/>
      <c r="B658" s="1417"/>
      <c r="C658" s="388"/>
      <c r="D658" s="388"/>
      <c r="E658" s="388"/>
      <c r="F658" s="388"/>
      <c r="G658" s="388"/>
      <c r="H658" s="388"/>
      <c r="I658" s="366"/>
      <c r="J658" s="366"/>
      <c r="K658" s="526"/>
      <c r="L658" s="526"/>
      <c r="M658" s="526"/>
      <c r="N658" s="526"/>
      <c r="O658" s="526"/>
      <c r="P658" s="526"/>
      <c r="Q658" s="526"/>
      <c r="R658" s="526"/>
      <c r="S658" s="366"/>
      <c r="T658" s="366"/>
      <c r="U658" s="366"/>
      <c r="V658" s="366"/>
      <c r="W658" s="366"/>
      <c r="X658" s="366"/>
      <c r="Y658" s="366"/>
      <c r="Z658" s="366"/>
      <c r="AA658" s="366"/>
      <c r="AB658" s="366"/>
      <c r="AC658" s="366"/>
      <c r="AD658" s="366"/>
      <c r="AE658" s="366"/>
      <c r="AF658" s="520"/>
    </row>
    <row r="659" spans="1:32" ht="19.5" thickBot="1" x14ac:dyDescent="0.35">
      <c r="A659" s="366"/>
      <c r="B659" s="1417"/>
      <c r="C659" s="388"/>
      <c r="D659" s="388"/>
      <c r="E659" s="388"/>
      <c r="F659" s="388"/>
      <c r="G659" s="388"/>
      <c r="H659" s="388"/>
      <c r="I659" s="366"/>
      <c r="J659" s="366"/>
      <c r="K659" s="526"/>
      <c r="L659" s="526"/>
      <c r="M659" s="526"/>
      <c r="N659" s="526"/>
      <c r="O659" s="526"/>
      <c r="P659" s="526"/>
      <c r="Q659" s="526"/>
      <c r="R659" s="526"/>
      <c r="S659" s="366"/>
      <c r="T659" s="366"/>
      <c r="U659" s="366"/>
      <c r="V659" s="366"/>
      <c r="W659" s="366"/>
      <c r="X659" s="366"/>
      <c r="Y659" s="366"/>
      <c r="Z659" s="366"/>
      <c r="AA659" s="366"/>
      <c r="AB659" s="366"/>
      <c r="AC659" s="366"/>
      <c r="AD659" s="366"/>
      <c r="AE659" s="366"/>
      <c r="AF659" s="520"/>
    </row>
    <row r="660" spans="1:32" ht="19.5" thickBot="1" x14ac:dyDescent="0.35">
      <c r="A660" s="366"/>
      <c r="B660" s="1417"/>
      <c r="C660" s="388"/>
      <c r="D660" s="388"/>
      <c r="E660" s="388"/>
      <c r="F660" s="388"/>
      <c r="G660" s="388"/>
      <c r="H660" s="388"/>
      <c r="I660" s="366"/>
      <c r="J660" s="366"/>
      <c r="K660" s="526"/>
      <c r="L660" s="526"/>
      <c r="M660" s="526"/>
      <c r="N660" s="526"/>
      <c r="O660" s="526"/>
      <c r="P660" s="526"/>
      <c r="Q660" s="526"/>
      <c r="R660" s="526"/>
      <c r="S660" s="366"/>
      <c r="T660" s="366"/>
      <c r="U660" s="366"/>
      <c r="V660" s="366"/>
      <c r="W660" s="366"/>
      <c r="X660" s="366"/>
      <c r="Y660" s="366"/>
      <c r="Z660" s="366"/>
      <c r="AA660" s="366"/>
      <c r="AB660" s="366"/>
      <c r="AC660" s="366"/>
      <c r="AD660" s="366"/>
      <c r="AE660" s="366"/>
      <c r="AF660" s="520"/>
    </row>
    <row r="661" spans="1:32" ht="19.5" thickBot="1" x14ac:dyDescent="0.35">
      <c r="A661" s="366"/>
      <c r="B661" s="1417"/>
      <c r="C661" s="388"/>
      <c r="D661" s="388"/>
      <c r="E661" s="388"/>
      <c r="F661" s="388"/>
      <c r="G661" s="388"/>
      <c r="H661" s="388"/>
      <c r="I661" s="366"/>
      <c r="J661" s="366"/>
      <c r="K661" s="526"/>
      <c r="L661" s="526"/>
      <c r="M661" s="526"/>
      <c r="N661" s="526"/>
      <c r="O661" s="526"/>
      <c r="P661" s="526"/>
      <c r="Q661" s="526"/>
      <c r="R661" s="526"/>
      <c r="S661" s="366"/>
      <c r="T661" s="366"/>
      <c r="U661" s="366"/>
      <c r="V661" s="366"/>
      <c r="W661" s="366"/>
      <c r="X661" s="366"/>
      <c r="Y661" s="366"/>
      <c r="Z661" s="366"/>
      <c r="AA661" s="366"/>
      <c r="AB661" s="366"/>
      <c r="AC661" s="366"/>
      <c r="AD661" s="366"/>
      <c r="AE661" s="366"/>
      <c r="AF661" s="520"/>
    </row>
    <row r="662" spans="1:32" ht="19.5" thickBot="1" x14ac:dyDescent="0.35">
      <c r="A662" s="366"/>
      <c r="B662" s="1417"/>
      <c r="C662" s="388"/>
      <c r="D662" s="388"/>
      <c r="E662" s="388"/>
      <c r="F662" s="388"/>
      <c r="G662" s="388"/>
      <c r="H662" s="388"/>
      <c r="I662" s="366"/>
      <c r="J662" s="366"/>
      <c r="K662" s="526"/>
      <c r="L662" s="526"/>
      <c r="M662" s="526"/>
      <c r="N662" s="526"/>
      <c r="O662" s="526"/>
      <c r="P662" s="526"/>
      <c r="Q662" s="526"/>
      <c r="R662" s="526"/>
      <c r="S662" s="366"/>
      <c r="T662" s="366"/>
      <c r="U662" s="366"/>
      <c r="V662" s="366"/>
      <c r="W662" s="366"/>
      <c r="X662" s="366"/>
      <c r="Y662" s="366"/>
      <c r="Z662" s="366"/>
      <c r="AA662" s="366"/>
      <c r="AB662" s="366"/>
      <c r="AC662" s="366"/>
      <c r="AD662" s="366"/>
      <c r="AE662" s="366"/>
      <c r="AF662" s="520"/>
    </row>
    <row r="663" spans="1:32" ht="19.5" thickBot="1" x14ac:dyDescent="0.35">
      <c r="A663" s="366"/>
      <c r="B663" s="1417"/>
      <c r="C663" s="388"/>
      <c r="D663" s="388"/>
      <c r="E663" s="388"/>
      <c r="F663" s="388"/>
      <c r="G663" s="388"/>
      <c r="H663" s="388"/>
      <c r="I663" s="366"/>
      <c r="J663" s="366"/>
      <c r="K663" s="526"/>
      <c r="L663" s="526"/>
      <c r="M663" s="526"/>
      <c r="N663" s="526"/>
      <c r="O663" s="526"/>
      <c r="P663" s="526"/>
      <c r="Q663" s="526"/>
      <c r="R663" s="526"/>
      <c r="S663" s="366"/>
      <c r="T663" s="366"/>
      <c r="U663" s="366"/>
      <c r="V663" s="366"/>
      <c r="W663" s="366"/>
      <c r="X663" s="366"/>
      <c r="Y663" s="366"/>
      <c r="Z663" s="366"/>
      <c r="AA663" s="366"/>
      <c r="AB663" s="366"/>
      <c r="AC663" s="366"/>
      <c r="AD663" s="366"/>
      <c r="AE663" s="366"/>
      <c r="AF663" s="520"/>
    </row>
    <row r="664" spans="1:32" ht="19.5" thickBot="1" x14ac:dyDescent="0.35">
      <c r="A664" s="366"/>
      <c r="B664" s="1417"/>
      <c r="C664" s="388"/>
      <c r="D664" s="388"/>
      <c r="E664" s="388"/>
      <c r="F664" s="388"/>
      <c r="G664" s="388"/>
      <c r="H664" s="388"/>
      <c r="I664" s="366"/>
      <c r="J664" s="366"/>
      <c r="K664" s="526"/>
      <c r="L664" s="526"/>
      <c r="M664" s="526"/>
      <c r="N664" s="526"/>
      <c r="O664" s="526"/>
      <c r="P664" s="526"/>
      <c r="Q664" s="526"/>
      <c r="R664" s="526"/>
      <c r="S664" s="366"/>
      <c r="T664" s="366"/>
      <c r="U664" s="366"/>
      <c r="V664" s="366"/>
      <c r="W664" s="366"/>
      <c r="X664" s="366"/>
      <c r="Y664" s="366"/>
      <c r="Z664" s="366"/>
      <c r="AA664" s="366"/>
      <c r="AB664" s="366"/>
      <c r="AC664" s="366"/>
      <c r="AD664" s="366"/>
      <c r="AE664" s="366"/>
      <c r="AF664" s="520"/>
    </row>
    <row r="665" spans="1:32" ht="19.5" thickBot="1" x14ac:dyDescent="0.35">
      <c r="A665" s="366"/>
      <c r="B665" s="1417"/>
      <c r="C665" s="388"/>
      <c r="D665" s="388"/>
      <c r="E665" s="388"/>
      <c r="F665" s="388"/>
      <c r="G665" s="388"/>
      <c r="H665" s="388"/>
      <c r="I665" s="366"/>
      <c r="J665" s="366"/>
      <c r="K665" s="526"/>
      <c r="L665" s="526"/>
      <c r="M665" s="526"/>
      <c r="N665" s="526"/>
      <c r="O665" s="526"/>
      <c r="P665" s="526"/>
      <c r="Q665" s="526"/>
      <c r="R665" s="526"/>
      <c r="S665" s="366"/>
      <c r="T665" s="366"/>
      <c r="U665" s="366"/>
      <c r="V665" s="366"/>
      <c r="W665" s="366"/>
      <c r="X665" s="366"/>
      <c r="Y665" s="366"/>
      <c r="Z665" s="366"/>
      <c r="AA665" s="366"/>
      <c r="AB665" s="366"/>
      <c r="AC665" s="366"/>
      <c r="AD665" s="366"/>
      <c r="AE665" s="366"/>
      <c r="AF665" s="520"/>
    </row>
    <row r="666" spans="1:32" ht="19.5" thickBot="1" x14ac:dyDescent="0.35">
      <c r="A666" s="366"/>
      <c r="B666" s="1417"/>
      <c r="C666" s="388"/>
      <c r="D666" s="388"/>
      <c r="E666" s="388"/>
      <c r="F666" s="388"/>
      <c r="G666" s="388"/>
      <c r="H666" s="388"/>
      <c r="I666" s="366"/>
      <c r="J666" s="366"/>
      <c r="K666" s="526"/>
      <c r="L666" s="526"/>
      <c r="M666" s="526"/>
      <c r="N666" s="526"/>
      <c r="O666" s="526"/>
      <c r="P666" s="526"/>
      <c r="Q666" s="526"/>
      <c r="R666" s="526"/>
      <c r="S666" s="366"/>
      <c r="T666" s="366"/>
      <c r="U666" s="366"/>
      <c r="V666" s="366"/>
      <c r="W666" s="366"/>
      <c r="X666" s="366"/>
      <c r="Y666" s="366"/>
      <c r="Z666" s="366"/>
      <c r="AA666" s="366"/>
      <c r="AB666" s="366"/>
      <c r="AC666" s="366"/>
      <c r="AD666" s="366"/>
      <c r="AE666" s="366"/>
      <c r="AF666" s="520"/>
    </row>
    <row r="667" spans="1:32" ht="19.5" thickBot="1" x14ac:dyDescent="0.35">
      <c r="A667" s="366"/>
      <c r="B667" s="1417"/>
      <c r="C667" s="388"/>
      <c r="D667" s="388"/>
      <c r="E667" s="388"/>
      <c r="F667" s="388"/>
      <c r="G667" s="388"/>
      <c r="H667" s="388"/>
      <c r="I667" s="366"/>
      <c r="J667" s="366"/>
      <c r="K667" s="526"/>
      <c r="L667" s="526"/>
      <c r="M667" s="526"/>
      <c r="N667" s="526"/>
      <c r="O667" s="526"/>
      <c r="P667" s="526"/>
      <c r="Q667" s="526"/>
      <c r="R667" s="526"/>
      <c r="S667" s="366"/>
      <c r="T667" s="366"/>
      <c r="U667" s="366"/>
      <c r="V667" s="366"/>
      <c r="W667" s="366"/>
      <c r="X667" s="366"/>
      <c r="Y667" s="366"/>
      <c r="Z667" s="366"/>
      <c r="AA667" s="366"/>
      <c r="AB667" s="366"/>
      <c r="AC667" s="366"/>
      <c r="AD667" s="366"/>
      <c r="AE667" s="366"/>
      <c r="AF667" s="520"/>
    </row>
    <row r="668" spans="1:32" ht="19.5" thickBot="1" x14ac:dyDescent="0.35">
      <c r="A668" s="366"/>
      <c r="B668" s="1417"/>
      <c r="C668" s="388"/>
      <c r="D668" s="388"/>
      <c r="E668" s="388"/>
      <c r="F668" s="388"/>
      <c r="G668" s="388"/>
      <c r="H668" s="388"/>
      <c r="I668" s="366"/>
      <c r="J668" s="366"/>
      <c r="K668" s="526"/>
      <c r="L668" s="526"/>
      <c r="M668" s="526"/>
      <c r="N668" s="526"/>
      <c r="O668" s="526"/>
      <c r="P668" s="526"/>
      <c r="Q668" s="526"/>
      <c r="R668" s="526"/>
      <c r="S668" s="366"/>
      <c r="T668" s="366"/>
      <c r="U668" s="366"/>
      <c r="V668" s="366"/>
      <c r="W668" s="366"/>
      <c r="X668" s="366"/>
      <c r="Y668" s="366"/>
      <c r="Z668" s="366"/>
      <c r="AA668" s="366"/>
      <c r="AB668" s="366"/>
      <c r="AC668" s="366"/>
      <c r="AD668" s="366"/>
      <c r="AE668" s="366"/>
      <c r="AF668" s="520"/>
    </row>
    <row r="669" spans="1:32" ht="19.5" thickBot="1" x14ac:dyDescent="0.35">
      <c r="A669" s="366"/>
      <c r="B669" s="1417"/>
      <c r="C669" s="388"/>
      <c r="D669" s="388"/>
      <c r="E669" s="388"/>
      <c r="F669" s="388"/>
      <c r="G669" s="388"/>
      <c r="H669" s="388"/>
      <c r="I669" s="366"/>
      <c r="J669" s="366"/>
      <c r="K669" s="526"/>
      <c r="L669" s="526"/>
      <c r="M669" s="526"/>
      <c r="N669" s="526"/>
      <c r="O669" s="526"/>
      <c r="P669" s="526"/>
      <c r="Q669" s="526"/>
      <c r="R669" s="526"/>
      <c r="S669" s="366"/>
      <c r="T669" s="366"/>
      <c r="U669" s="366"/>
      <c r="V669" s="366"/>
      <c r="W669" s="366"/>
      <c r="X669" s="366"/>
      <c r="Y669" s="366"/>
      <c r="Z669" s="366"/>
      <c r="AA669" s="366"/>
      <c r="AB669" s="366"/>
      <c r="AC669" s="366"/>
      <c r="AD669" s="366"/>
      <c r="AE669" s="366"/>
      <c r="AF669" s="520"/>
    </row>
    <row r="670" spans="1:32" ht="19.5" thickBot="1" x14ac:dyDescent="0.35">
      <c r="A670" s="366"/>
      <c r="B670" s="1417"/>
      <c r="C670" s="388"/>
      <c r="D670" s="388"/>
      <c r="E670" s="388"/>
      <c r="F670" s="388"/>
      <c r="G670" s="388"/>
      <c r="H670" s="388"/>
      <c r="I670" s="366"/>
      <c r="J670" s="366"/>
      <c r="K670" s="526"/>
      <c r="L670" s="526"/>
      <c r="M670" s="526"/>
      <c r="N670" s="526"/>
      <c r="O670" s="526"/>
      <c r="P670" s="526"/>
      <c r="Q670" s="526"/>
      <c r="R670" s="526"/>
      <c r="S670" s="366"/>
      <c r="T670" s="366"/>
      <c r="U670" s="366"/>
      <c r="V670" s="366"/>
      <c r="W670" s="366"/>
      <c r="X670" s="366"/>
      <c r="Y670" s="366"/>
      <c r="Z670" s="366"/>
      <c r="AA670" s="366"/>
      <c r="AB670" s="366"/>
      <c r="AC670" s="366"/>
      <c r="AD670" s="366"/>
      <c r="AE670" s="366"/>
      <c r="AF670" s="520"/>
    </row>
    <row r="671" spans="1:32" ht="19.5" thickBot="1" x14ac:dyDescent="0.35">
      <c r="A671" s="366"/>
      <c r="B671" s="1417"/>
      <c r="C671" s="388"/>
      <c r="D671" s="388"/>
      <c r="E671" s="388"/>
      <c r="F671" s="388"/>
      <c r="G671" s="388"/>
      <c r="H671" s="388"/>
      <c r="I671" s="366"/>
      <c r="J671" s="366"/>
      <c r="K671" s="526"/>
      <c r="L671" s="526"/>
      <c r="M671" s="526"/>
      <c r="N671" s="526"/>
      <c r="O671" s="526"/>
      <c r="P671" s="526"/>
      <c r="Q671" s="526"/>
      <c r="R671" s="526"/>
      <c r="S671" s="366"/>
      <c r="T671" s="366"/>
      <c r="U671" s="366"/>
      <c r="V671" s="366"/>
      <c r="W671" s="366"/>
      <c r="X671" s="366"/>
      <c r="Y671" s="366"/>
      <c r="Z671" s="366"/>
      <c r="AA671" s="366"/>
      <c r="AB671" s="366"/>
      <c r="AC671" s="366"/>
      <c r="AD671" s="366"/>
      <c r="AE671" s="366"/>
      <c r="AF671" s="520"/>
    </row>
    <row r="672" spans="1:32" ht="19.5" thickBot="1" x14ac:dyDescent="0.35">
      <c r="A672" s="366"/>
      <c r="B672" s="1417"/>
      <c r="C672" s="388"/>
      <c r="D672" s="388"/>
      <c r="E672" s="388"/>
      <c r="F672" s="388"/>
      <c r="G672" s="388"/>
      <c r="H672" s="388"/>
      <c r="I672" s="366"/>
      <c r="J672" s="366"/>
      <c r="K672" s="526"/>
      <c r="L672" s="526"/>
      <c r="M672" s="526"/>
      <c r="N672" s="526"/>
      <c r="O672" s="526"/>
      <c r="P672" s="526"/>
      <c r="Q672" s="526"/>
      <c r="R672" s="526"/>
      <c r="S672" s="366"/>
      <c r="T672" s="366"/>
      <c r="U672" s="366"/>
      <c r="V672" s="366"/>
      <c r="W672" s="366"/>
      <c r="X672" s="366"/>
      <c r="Y672" s="366"/>
      <c r="Z672" s="366"/>
      <c r="AA672" s="366"/>
      <c r="AB672" s="366"/>
      <c r="AC672" s="366"/>
      <c r="AD672" s="366"/>
      <c r="AE672" s="366"/>
      <c r="AF672" s="520"/>
    </row>
    <row r="673" spans="1:32" ht="19.5" thickBot="1" x14ac:dyDescent="0.35">
      <c r="A673" s="366"/>
      <c r="B673" s="1417"/>
      <c r="C673" s="388"/>
      <c r="D673" s="388"/>
      <c r="E673" s="388"/>
      <c r="F673" s="388"/>
      <c r="G673" s="388"/>
      <c r="H673" s="388"/>
      <c r="I673" s="366"/>
      <c r="J673" s="366"/>
      <c r="K673" s="526"/>
      <c r="L673" s="526"/>
      <c r="M673" s="526"/>
      <c r="N673" s="526"/>
      <c r="O673" s="526"/>
      <c r="P673" s="526"/>
      <c r="Q673" s="526"/>
      <c r="R673" s="526"/>
      <c r="S673" s="366"/>
      <c r="T673" s="366"/>
      <c r="U673" s="366"/>
      <c r="V673" s="366"/>
      <c r="W673" s="366"/>
      <c r="X673" s="366"/>
      <c r="Y673" s="366"/>
      <c r="Z673" s="366"/>
      <c r="AA673" s="366"/>
      <c r="AB673" s="366"/>
      <c r="AC673" s="366"/>
      <c r="AD673" s="366"/>
      <c r="AE673" s="366"/>
      <c r="AF673" s="520"/>
    </row>
    <row r="674" spans="1:32" ht="19.5" thickBot="1" x14ac:dyDescent="0.35">
      <c r="A674" s="366"/>
      <c r="B674" s="1417"/>
      <c r="C674" s="388"/>
      <c r="D674" s="388"/>
      <c r="E674" s="388"/>
      <c r="F674" s="388"/>
      <c r="G674" s="388"/>
      <c r="H674" s="388"/>
      <c r="I674" s="366"/>
      <c r="J674" s="366"/>
      <c r="K674" s="526"/>
      <c r="L674" s="526"/>
      <c r="M674" s="526"/>
      <c r="N674" s="526"/>
      <c r="O674" s="526"/>
      <c r="P674" s="526"/>
      <c r="Q674" s="526"/>
      <c r="R674" s="526"/>
      <c r="S674" s="366"/>
      <c r="T674" s="366"/>
      <c r="U674" s="366"/>
      <c r="V674" s="366"/>
      <c r="W674" s="366"/>
      <c r="X674" s="366"/>
      <c r="Y674" s="366"/>
      <c r="Z674" s="366"/>
      <c r="AA674" s="366"/>
      <c r="AB674" s="366"/>
      <c r="AC674" s="366"/>
      <c r="AD674" s="366"/>
      <c r="AE674" s="366"/>
      <c r="AF674" s="520"/>
    </row>
    <row r="675" spans="1:32" ht="19.5" thickBot="1" x14ac:dyDescent="0.35">
      <c r="A675" s="366"/>
      <c r="B675" s="1417"/>
      <c r="C675" s="388"/>
      <c r="D675" s="388"/>
      <c r="E675" s="388"/>
      <c r="F675" s="388"/>
      <c r="G675" s="388"/>
      <c r="H675" s="388"/>
      <c r="I675" s="366"/>
      <c r="J675" s="366"/>
      <c r="K675" s="526"/>
      <c r="L675" s="526"/>
      <c r="M675" s="526"/>
      <c r="N675" s="526"/>
      <c r="O675" s="526"/>
      <c r="P675" s="526"/>
      <c r="Q675" s="526"/>
      <c r="R675" s="526"/>
      <c r="S675" s="366"/>
      <c r="T675" s="366"/>
      <c r="U675" s="366"/>
      <c r="V675" s="366"/>
      <c r="W675" s="366"/>
      <c r="X675" s="366"/>
      <c r="Y675" s="366"/>
      <c r="Z675" s="366"/>
      <c r="AA675" s="366"/>
      <c r="AB675" s="366"/>
      <c r="AC675" s="366"/>
      <c r="AD675" s="366"/>
      <c r="AE675" s="366"/>
      <c r="AF675" s="520"/>
    </row>
    <row r="676" spans="1:32" ht="19.5" thickBot="1" x14ac:dyDescent="0.35">
      <c r="A676" s="366"/>
      <c r="B676" s="1417"/>
      <c r="C676" s="388"/>
      <c r="D676" s="388"/>
      <c r="E676" s="388"/>
      <c r="F676" s="388"/>
      <c r="G676" s="388"/>
      <c r="H676" s="388"/>
      <c r="I676" s="366"/>
      <c r="J676" s="366"/>
      <c r="K676" s="526"/>
      <c r="L676" s="526"/>
      <c r="M676" s="526"/>
      <c r="N676" s="526"/>
      <c r="O676" s="526"/>
      <c r="P676" s="526"/>
      <c r="Q676" s="526"/>
      <c r="R676" s="526"/>
      <c r="S676" s="366"/>
      <c r="T676" s="366"/>
      <c r="U676" s="366"/>
      <c r="V676" s="366"/>
      <c r="W676" s="366"/>
      <c r="X676" s="366"/>
      <c r="Y676" s="366"/>
      <c r="Z676" s="366"/>
      <c r="AA676" s="366"/>
      <c r="AB676" s="366"/>
      <c r="AC676" s="366"/>
      <c r="AD676" s="366"/>
      <c r="AE676" s="366"/>
      <c r="AF676" s="520"/>
    </row>
    <row r="677" spans="1:32" ht="19.5" thickBot="1" x14ac:dyDescent="0.35">
      <c r="A677" s="366"/>
      <c r="B677" s="1417"/>
      <c r="C677" s="388"/>
      <c r="D677" s="388"/>
      <c r="E677" s="388"/>
      <c r="F677" s="388"/>
      <c r="G677" s="388"/>
      <c r="H677" s="388"/>
      <c r="I677" s="366"/>
      <c r="J677" s="366"/>
      <c r="K677" s="526"/>
      <c r="L677" s="526"/>
      <c r="M677" s="526"/>
      <c r="N677" s="526"/>
      <c r="O677" s="526"/>
      <c r="P677" s="526"/>
      <c r="Q677" s="526"/>
      <c r="R677" s="526"/>
      <c r="S677" s="366"/>
      <c r="T677" s="366"/>
      <c r="U677" s="366"/>
      <c r="V677" s="366"/>
      <c r="W677" s="366"/>
      <c r="X677" s="366"/>
      <c r="Y677" s="366"/>
      <c r="Z677" s="366"/>
      <c r="AA677" s="366"/>
      <c r="AB677" s="366"/>
      <c r="AC677" s="366"/>
      <c r="AD677" s="366"/>
      <c r="AE677" s="366"/>
      <c r="AF677" s="520"/>
    </row>
    <row r="678" spans="1:32" ht="19.5" thickBot="1" x14ac:dyDescent="0.35">
      <c r="A678" s="366"/>
      <c r="B678" s="1417"/>
      <c r="C678" s="388"/>
      <c r="D678" s="388"/>
      <c r="E678" s="388"/>
      <c r="F678" s="388"/>
      <c r="G678" s="388"/>
      <c r="H678" s="388"/>
      <c r="I678" s="366"/>
      <c r="J678" s="366"/>
      <c r="K678" s="526"/>
      <c r="L678" s="526"/>
      <c r="M678" s="526"/>
      <c r="N678" s="526"/>
      <c r="O678" s="526"/>
      <c r="P678" s="526"/>
      <c r="Q678" s="526"/>
      <c r="R678" s="526"/>
      <c r="S678" s="366"/>
      <c r="T678" s="366"/>
      <c r="U678" s="366"/>
      <c r="V678" s="366"/>
      <c r="W678" s="366"/>
      <c r="X678" s="366"/>
      <c r="Y678" s="366"/>
      <c r="Z678" s="366"/>
      <c r="AA678" s="366"/>
      <c r="AB678" s="366"/>
      <c r="AC678" s="366"/>
      <c r="AD678" s="366"/>
      <c r="AE678" s="366"/>
      <c r="AF678" s="520"/>
    </row>
    <row r="679" spans="1:32" ht="19.5" thickBot="1" x14ac:dyDescent="0.35">
      <c r="A679" s="366"/>
      <c r="B679" s="1417"/>
      <c r="C679" s="388"/>
      <c r="D679" s="388"/>
      <c r="E679" s="388"/>
      <c r="F679" s="388"/>
      <c r="G679" s="388"/>
      <c r="H679" s="388"/>
      <c r="I679" s="366"/>
      <c r="J679" s="366"/>
      <c r="K679" s="526"/>
      <c r="L679" s="526"/>
      <c r="M679" s="526"/>
      <c r="N679" s="526"/>
      <c r="O679" s="526"/>
      <c r="P679" s="526"/>
      <c r="Q679" s="526"/>
      <c r="R679" s="526"/>
      <c r="S679" s="366"/>
      <c r="T679" s="366"/>
      <c r="U679" s="366"/>
      <c r="V679" s="366"/>
      <c r="W679" s="366"/>
      <c r="X679" s="366"/>
      <c r="Y679" s="366"/>
      <c r="Z679" s="366"/>
      <c r="AA679" s="366"/>
      <c r="AB679" s="366"/>
      <c r="AC679" s="366"/>
      <c r="AD679" s="366"/>
      <c r="AE679" s="366"/>
      <c r="AF679" s="520"/>
    </row>
    <row r="680" spans="1:32" ht="19.5" thickBot="1" x14ac:dyDescent="0.35">
      <c r="A680" s="366"/>
      <c r="B680" s="1417"/>
      <c r="C680" s="388"/>
      <c r="D680" s="388"/>
      <c r="E680" s="388"/>
      <c r="F680" s="388"/>
      <c r="G680" s="388"/>
      <c r="H680" s="388"/>
      <c r="I680" s="366"/>
      <c r="J680" s="366"/>
      <c r="K680" s="526"/>
      <c r="L680" s="526"/>
      <c r="M680" s="526"/>
      <c r="N680" s="526"/>
      <c r="O680" s="526"/>
      <c r="P680" s="526"/>
      <c r="Q680" s="526"/>
      <c r="R680" s="526"/>
      <c r="S680" s="366"/>
      <c r="T680" s="366"/>
      <c r="U680" s="366"/>
      <c r="V680" s="366"/>
      <c r="W680" s="366"/>
      <c r="X680" s="366"/>
      <c r="Y680" s="366"/>
      <c r="Z680" s="366"/>
      <c r="AA680" s="366"/>
      <c r="AB680" s="366"/>
      <c r="AC680" s="366"/>
      <c r="AD680" s="366"/>
      <c r="AE680" s="366"/>
      <c r="AF680" s="520"/>
    </row>
    <row r="681" spans="1:32" ht="19.5" thickBot="1" x14ac:dyDescent="0.35">
      <c r="A681" s="366"/>
      <c r="B681" s="1417"/>
      <c r="C681" s="388"/>
      <c r="D681" s="388"/>
      <c r="E681" s="388"/>
      <c r="F681" s="388"/>
      <c r="G681" s="388"/>
      <c r="H681" s="388"/>
      <c r="I681" s="366"/>
      <c r="J681" s="366"/>
      <c r="K681" s="526"/>
      <c r="L681" s="526"/>
      <c r="M681" s="526"/>
      <c r="N681" s="526"/>
      <c r="O681" s="526"/>
      <c r="P681" s="526"/>
      <c r="Q681" s="526"/>
      <c r="R681" s="526"/>
      <c r="S681" s="366"/>
      <c r="T681" s="366"/>
      <c r="U681" s="366"/>
      <c r="V681" s="366"/>
      <c r="W681" s="366"/>
      <c r="X681" s="366"/>
      <c r="Y681" s="366"/>
      <c r="Z681" s="366"/>
      <c r="AA681" s="366"/>
      <c r="AB681" s="366"/>
      <c r="AC681" s="366"/>
      <c r="AD681" s="366"/>
      <c r="AE681" s="366"/>
      <c r="AF681" s="520"/>
    </row>
    <row r="682" spans="1:32" ht="19.5" thickBot="1" x14ac:dyDescent="0.35">
      <c r="A682" s="366"/>
      <c r="B682" s="1417"/>
      <c r="C682" s="388"/>
      <c r="D682" s="388"/>
      <c r="E682" s="388"/>
      <c r="F682" s="388"/>
      <c r="G682" s="388"/>
      <c r="H682" s="388"/>
      <c r="I682" s="366"/>
      <c r="J682" s="366"/>
      <c r="K682" s="526"/>
      <c r="L682" s="526"/>
      <c r="M682" s="526"/>
      <c r="N682" s="526"/>
      <c r="O682" s="526"/>
      <c r="P682" s="526"/>
      <c r="Q682" s="526"/>
      <c r="R682" s="526"/>
      <c r="S682" s="366"/>
      <c r="T682" s="366"/>
      <c r="U682" s="366"/>
      <c r="V682" s="366"/>
      <c r="W682" s="366"/>
      <c r="X682" s="366"/>
      <c r="Y682" s="366"/>
      <c r="Z682" s="366"/>
      <c r="AA682" s="366"/>
      <c r="AB682" s="366"/>
      <c r="AC682" s="366"/>
      <c r="AD682" s="366"/>
      <c r="AE682" s="366"/>
      <c r="AF682" s="520"/>
    </row>
    <row r="683" spans="1:32" ht="19.5" thickBot="1" x14ac:dyDescent="0.35">
      <c r="A683" s="366"/>
      <c r="B683" s="1417"/>
      <c r="C683" s="388"/>
      <c r="D683" s="388"/>
      <c r="E683" s="388"/>
      <c r="F683" s="388"/>
      <c r="G683" s="388"/>
      <c r="H683" s="388"/>
      <c r="I683" s="366"/>
      <c r="J683" s="366"/>
      <c r="K683" s="526"/>
      <c r="L683" s="526"/>
      <c r="M683" s="526"/>
      <c r="N683" s="526"/>
      <c r="O683" s="526"/>
      <c r="P683" s="526"/>
      <c r="Q683" s="526"/>
      <c r="R683" s="526"/>
      <c r="S683" s="366"/>
      <c r="T683" s="366"/>
      <c r="U683" s="366"/>
      <c r="V683" s="366"/>
      <c r="W683" s="366"/>
      <c r="X683" s="366"/>
      <c r="Y683" s="366"/>
      <c r="Z683" s="366"/>
      <c r="AA683" s="366"/>
      <c r="AB683" s="366"/>
      <c r="AC683" s="366"/>
      <c r="AD683" s="366"/>
      <c r="AE683" s="366"/>
      <c r="AF683" s="520"/>
    </row>
    <row r="684" spans="1:32" ht="19.5" thickBot="1" x14ac:dyDescent="0.35">
      <c r="A684" s="366"/>
      <c r="B684" s="1417"/>
      <c r="C684" s="388"/>
      <c r="D684" s="388"/>
      <c r="E684" s="388"/>
      <c r="F684" s="388"/>
      <c r="G684" s="388"/>
      <c r="H684" s="388"/>
      <c r="I684" s="366"/>
      <c r="J684" s="366"/>
      <c r="K684" s="526"/>
      <c r="L684" s="526"/>
      <c r="M684" s="526"/>
      <c r="N684" s="526"/>
      <c r="O684" s="526"/>
      <c r="P684" s="526"/>
      <c r="Q684" s="526"/>
      <c r="R684" s="526"/>
      <c r="S684" s="366"/>
      <c r="T684" s="366"/>
      <c r="U684" s="366"/>
      <c r="V684" s="366"/>
      <c r="W684" s="366"/>
      <c r="X684" s="366"/>
      <c r="Y684" s="366"/>
      <c r="Z684" s="366"/>
      <c r="AA684" s="366"/>
      <c r="AB684" s="366"/>
      <c r="AC684" s="366"/>
      <c r="AD684" s="366"/>
      <c r="AE684" s="366"/>
      <c r="AF684" s="520"/>
    </row>
    <row r="685" spans="1:32" ht="19.5" thickBot="1" x14ac:dyDescent="0.35">
      <c r="A685" s="366"/>
      <c r="B685" s="1417"/>
      <c r="C685" s="388"/>
      <c r="D685" s="388"/>
      <c r="E685" s="388"/>
      <c r="F685" s="388"/>
      <c r="G685" s="388"/>
      <c r="H685" s="388"/>
      <c r="I685" s="366"/>
      <c r="J685" s="366"/>
      <c r="K685" s="526"/>
      <c r="L685" s="526"/>
      <c r="M685" s="526"/>
      <c r="N685" s="526"/>
      <c r="O685" s="526"/>
      <c r="P685" s="526"/>
      <c r="Q685" s="526"/>
      <c r="R685" s="526"/>
      <c r="S685" s="366"/>
      <c r="T685" s="366"/>
      <c r="U685" s="366"/>
      <c r="V685" s="366"/>
      <c r="W685" s="366"/>
      <c r="X685" s="366"/>
      <c r="Y685" s="366"/>
      <c r="Z685" s="366"/>
      <c r="AA685" s="366"/>
      <c r="AB685" s="366"/>
      <c r="AC685" s="366"/>
      <c r="AD685" s="366"/>
      <c r="AE685" s="366"/>
      <c r="AF685" s="520"/>
    </row>
    <row r="686" spans="1:32" ht="19.5" thickBot="1" x14ac:dyDescent="0.35">
      <c r="A686" s="366"/>
      <c r="B686" s="1417"/>
      <c r="C686" s="388"/>
      <c r="D686" s="388"/>
      <c r="E686" s="388"/>
      <c r="F686" s="388"/>
      <c r="G686" s="388"/>
      <c r="H686" s="388"/>
      <c r="I686" s="366"/>
      <c r="J686" s="366"/>
      <c r="K686" s="526"/>
      <c r="L686" s="526"/>
      <c r="M686" s="526"/>
      <c r="N686" s="526"/>
      <c r="O686" s="526"/>
      <c r="P686" s="526"/>
      <c r="Q686" s="526"/>
      <c r="R686" s="526"/>
      <c r="S686" s="366"/>
      <c r="T686" s="366"/>
      <c r="U686" s="366"/>
      <c r="V686" s="366"/>
      <c r="W686" s="366"/>
      <c r="X686" s="366"/>
      <c r="Y686" s="366"/>
      <c r="Z686" s="366"/>
      <c r="AA686" s="366"/>
      <c r="AB686" s="366"/>
      <c r="AC686" s="366"/>
      <c r="AD686" s="366"/>
      <c r="AE686" s="366"/>
      <c r="AF686" s="520"/>
    </row>
    <row r="687" spans="1:32" ht="19.5" thickBot="1" x14ac:dyDescent="0.35">
      <c r="A687" s="366"/>
      <c r="B687" s="1417"/>
      <c r="C687" s="388"/>
      <c r="D687" s="388"/>
      <c r="E687" s="388"/>
      <c r="F687" s="388"/>
      <c r="G687" s="388"/>
      <c r="H687" s="388"/>
      <c r="I687" s="366"/>
      <c r="J687" s="366"/>
      <c r="K687" s="526"/>
      <c r="L687" s="526"/>
      <c r="M687" s="526"/>
      <c r="N687" s="526"/>
      <c r="O687" s="526"/>
      <c r="P687" s="526"/>
      <c r="Q687" s="526"/>
      <c r="R687" s="526"/>
      <c r="S687" s="366"/>
      <c r="T687" s="366"/>
      <c r="U687" s="366"/>
      <c r="V687" s="366"/>
      <c r="W687" s="366"/>
      <c r="X687" s="366"/>
      <c r="Y687" s="366"/>
      <c r="Z687" s="366"/>
      <c r="AA687" s="366"/>
      <c r="AB687" s="366"/>
      <c r="AC687" s="366"/>
      <c r="AD687" s="366"/>
      <c r="AE687" s="366"/>
      <c r="AF687" s="520"/>
    </row>
    <row r="688" spans="1:32" ht="19.5" thickBot="1" x14ac:dyDescent="0.35">
      <c r="A688" s="366"/>
      <c r="B688" s="1417"/>
      <c r="C688" s="388"/>
      <c r="D688" s="388"/>
      <c r="E688" s="388"/>
      <c r="F688" s="388"/>
      <c r="G688" s="388"/>
      <c r="H688" s="388"/>
      <c r="I688" s="366"/>
      <c r="J688" s="366"/>
      <c r="K688" s="526"/>
      <c r="L688" s="526"/>
      <c r="M688" s="526"/>
      <c r="N688" s="526"/>
      <c r="O688" s="526"/>
      <c r="P688" s="526"/>
      <c r="Q688" s="526"/>
      <c r="R688" s="526"/>
      <c r="S688" s="366"/>
      <c r="T688" s="366"/>
      <c r="U688" s="366"/>
      <c r="V688" s="366"/>
      <c r="W688" s="366"/>
      <c r="X688" s="366"/>
      <c r="Y688" s="366"/>
      <c r="Z688" s="366"/>
      <c r="AA688" s="366"/>
      <c r="AB688" s="366"/>
      <c r="AC688" s="366"/>
      <c r="AD688" s="366"/>
      <c r="AE688" s="366"/>
      <c r="AF688" s="520"/>
    </row>
    <row r="689" spans="1:32" ht="19.5" thickBot="1" x14ac:dyDescent="0.35">
      <c r="A689" s="366"/>
      <c r="B689" s="1417"/>
      <c r="C689" s="388"/>
      <c r="D689" s="388"/>
      <c r="E689" s="388"/>
      <c r="F689" s="388"/>
      <c r="G689" s="388"/>
      <c r="H689" s="388"/>
      <c r="I689" s="366"/>
      <c r="J689" s="366"/>
      <c r="K689" s="526"/>
      <c r="L689" s="526"/>
      <c r="M689" s="526"/>
      <c r="N689" s="526"/>
      <c r="O689" s="526"/>
      <c r="P689" s="526"/>
      <c r="Q689" s="526"/>
      <c r="R689" s="526"/>
      <c r="S689" s="366"/>
      <c r="T689" s="366"/>
      <c r="U689" s="366"/>
      <c r="V689" s="366"/>
      <c r="W689" s="366"/>
      <c r="X689" s="366"/>
      <c r="Y689" s="366"/>
      <c r="Z689" s="366"/>
      <c r="AA689" s="366"/>
      <c r="AB689" s="366"/>
      <c r="AC689" s="366"/>
      <c r="AD689" s="366"/>
      <c r="AE689" s="366"/>
      <c r="AF689" s="520"/>
    </row>
    <row r="690" spans="1:32" ht="19.5" thickBot="1" x14ac:dyDescent="0.35">
      <c r="A690" s="366"/>
      <c r="B690" s="1417"/>
      <c r="C690" s="388"/>
      <c r="D690" s="388"/>
      <c r="E690" s="388"/>
      <c r="F690" s="388"/>
      <c r="G690" s="388"/>
      <c r="H690" s="388"/>
      <c r="I690" s="366"/>
      <c r="J690" s="366"/>
      <c r="K690" s="526"/>
      <c r="L690" s="526"/>
      <c r="M690" s="526"/>
      <c r="N690" s="526"/>
      <c r="O690" s="526"/>
      <c r="P690" s="526"/>
      <c r="Q690" s="526"/>
      <c r="R690" s="526"/>
      <c r="S690" s="366"/>
      <c r="T690" s="366"/>
      <c r="U690" s="366"/>
      <c r="V690" s="366"/>
      <c r="W690" s="366"/>
      <c r="X690" s="366"/>
      <c r="Y690" s="366"/>
      <c r="Z690" s="366"/>
      <c r="AA690" s="366"/>
      <c r="AB690" s="366"/>
      <c r="AC690" s="366"/>
      <c r="AD690" s="366"/>
      <c r="AE690" s="366"/>
      <c r="AF690" s="520"/>
    </row>
    <row r="691" spans="1:32" ht="19.5" thickBot="1" x14ac:dyDescent="0.35">
      <c r="A691" s="366"/>
      <c r="B691" s="1417"/>
      <c r="C691" s="388"/>
      <c r="D691" s="388"/>
      <c r="E691" s="388"/>
      <c r="F691" s="388"/>
      <c r="G691" s="388"/>
      <c r="H691" s="388"/>
      <c r="I691" s="366"/>
      <c r="J691" s="366"/>
      <c r="K691" s="526"/>
      <c r="L691" s="526"/>
      <c r="M691" s="526"/>
      <c r="N691" s="526"/>
      <c r="O691" s="526"/>
      <c r="P691" s="526"/>
      <c r="Q691" s="526"/>
      <c r="R691" s="526"/>
      <c r="S691" s="366"/>
      <c r="T691" s="366"/>
      <c r="U691" s="366"/>
      <c r="V691" s="366"/>
      <c r="W691" s="366"/>
      <c r="X691" s="366"/>
      <c r="Y691" s="366"/>
      <c r="Z691" s="366"/>
      <c r="AA691" s="366"/>
      <c r="AB691" s="366"/>
      <c r="AC691" s="366"/>
      <c r="AD691" s="366"/>
      <c r="AE691" s="366"/>
      <c r="AF691" s="520"/>
    </row>
    <row r="692" spans="1:32" ht="19.5" thickBot="1" x14ac:dyDescent="0.35">
      <c r="A692" s="366"/>
      <c r="B692" s="1417"/>
      <c r="C692" s="388"/>
      <c r="D692" s="388"/>
      <c r="E692" s="388"/>
      <c r="F692" s="388"/>
      <c r="G692" s="388"/>
      <c r="H692" s="388"/>
      <c r="I692" s="366"/>
      <c r="J692" s="366"/>
      <c r="K692" s="526"/>
      <c r="L692" s="526"/>
      <c r="M692" s="526"/>
      <c r="N692" s="526"/>
      <c r="O692" s="526"/>
      <c r="P692" s="526"/>
      <c r="Q692" s="526"/>
      <c r="R692" s="526"/>
      <c r="S692" s="366"/>
      <c r="T692" s="366"/>
      <c r="U692" s="366"/>
      <c r="V692" s="366"/>
      <c r="W692" s="366"/>
      <c r="X692" s="366"/>
      <c r="Y692" s="366"/>
      <c r="Z692" s="366"/>
      <c r="AA692" s="366"/>
      <c r="AB692" s="366"/>
      <c r="AC692" s="366"/>
      <c r="AD692" s="366"/>
      <c r="AE692" s="366"/>
      <c r="AF692" s="520"/>
    </row>
    <row r="693" spans="1:32" ht="19.5" thickBot="1" x14ac:dyDescent="0.35">
      <c r="A693" s="366"/>
      <c r="B693" s="1417"/>
      <c r="C693" s="388"/>
      <c r="D693" s="388"/>
      <c r="E693" s="388"/>
      <c r="F693" s="388"/>
      <c r="G693" s="388"/>
      <c r="H693" s="388"/>
      <c r="I693" s="366"/>
      <c r="J693" s="366"/>
      <c r="K693" s="526"/>
      <c r="L693" s="526"/>
      <c r="M693" s="526"/>
      <c r="N693" s="526"/>
      <c r="O693" s="526"/>
      <c r="P693" s="526"/>
      <c r="Q693" s="526"/>
      <c r="R693" s="526"/>
      <c r="S693" s="366"/>
      <c r="T693" s="366"/>
      <c r="U693" s="366"/>
      <c r="V693" s="366"/>
      <c r="W693" s="366"/>
      <c r="X693" s="366"/>
      <c r="Y693" s="366"/>
      <c r="Z693" s="366"/>
      <c r="AA693" s="366"/>
      <c r="AB693" s="366"/>
      <c r="AC693" s="366"/>
      <c r="AD693" s="366"/>
      <c r="AE693" s="366"/>
      <c r="AF693" s="520"/>
    </row>
    <row r="694" spans="1:32" ht="19.5" thickBot="1" x14ac:dyDescent="0.35">
      <c r="A694" s="366"/>
      <c r="B694" s="1417"/>
      <c r="C694" s="388"/>
      <c r="D694" s="388"/>
      <c r="E694" s="388"/>
      <c r="F694" s="388"/>
      <c r="G694" s="388"/>
      <c r="H694" s="388"/>
      <c r="I694" s="366"/>
      <c r="J694" s="366"/>
      <c r="K694" s="526"/>
      <c r="L694" s="526"/>
      <c r="M694" s="526"/>
      <c r="N694" s="526"/>
      <c r="O694" s="526"/>
      <c r="P694" s="526"/>
      <c r="Q694" s="526"/>
      <c r="R694" s="526"/>
      <c r="S694" s="366"/>
      <c r="T694" s="366"/>
      <c r="U694" s="366"/>
      <c r="V694" s="366"/>
      <c r="W694" s="366"/>
      <c r="X694" s="366"/>
      <c r="Y694" s="366"/>
      <c r="Z694" s="366"/>
      <c r="AA694" s="366"/>
      <c r="AB694" s="366"/>
      <c r="AC694" s="366"/>
      <c r="AD694" s="366"/>
      <c r="AE694" s="366"/>
      <c r="AF694" s="520"/>
    </row>
    <row r="695" spans="1:32" ht="19.5" thickBot="1" x14ac:dyDescent="0.35">
      <c r="A695" s="366"/>
      <c r="B695" s="1417"/>
      <c r="C695" s="388"/>
      <c r="D695" s="388"/>
      <c r="E695" s="388"/>
      <c r="F695" s="388"/>
      <c r="G695" s="388"/>
      <c r="H695" s="388"/>
      <c r="I695" s="366"/>
      <c r="J695" s="366"/>
      <c r="K695" s="526"/>
      <c r="L695" s="526"/>
      <c r="M695" s="526"/>
      <c r="N695" s="526"/>
      <c r="O695" s="526"/>
      <c r="P695" s="526"/>
      <c r="Q695" s="526"/>
      <c r="R695" s="526"/>
      <c r="S695" s="366"/>
      <c r="T695" s="366"/>
      <c r="U695" s="366"/>
      <c r="V695" s="366"/>
      <c r="W695" s="366"/>
      <c r="X695" s="366"/>
      <c r="Y695" s="366"/>
      <c r="Z695" s="366"/>
      <c r="AA695" s="366"/>
      <c r="AB695" s="366"/>
      <c r="AC695" s="366"/>
      <c r="AD695" s="366"/>
      <c r="AE695" s="366"/>
      <c r="AF695" s="520"/>
    </row>
    <row r="696" spans="1:32" ht="19.5" thickBot="1" x14ac:dyDescent="0.35">
      <c r="A696" s="366"/>
      <c r="B696" s="1417"/>
      <c r="C696" s="388"/>
      <c r="D696" s="388"/>
      <c r="E696" s="388"/>
      <c r="F696" s="388"/>
      <c r="G696" s="388"/>
      <c r="H696" s="388"/>
      <c r="I696" s="366"/>
      <c r="J696" s="366"/>
      <c r="K696" s="526"/>
      <c r="L696" s="526"/>
      <c r="M696" s="526"/>
      <c r="N696" s="526"/>
      <c r="O696" s="526"/>
      <c r="P696" s="526"/>
      <c r="Q696" s="526"/>
      <c r="R696" s="526"/>
      <c r="S696" s="366"/>
      <c r="T696" s="366"/>
      <c r="U696" s="366"/>
      <c r="V696" s="366"/>
      <c r="W696" s="366"/>
      <c r="X696" s="366"/>
      <c r="Y696" s="366"/>
      <c r="Z696" s="366"/>
      <c r="AA696" s="366"/>
      <c r="AB696" s="366"/>
      <c r="AC696" s="366"/>
      <c r="AD696" s="366"/>
      <c r="AE696" s="366"/>
      <c r="AF696" s="520"/>
    </row>
    <row r="697" spans="1:32" ht="19.5" thickBot="1" x14ac:dyDescent="0.35">
      <c r="A697" s="366"/>
      <c r="B697" s="1417"/>
      <c r="C697" s="388"/>
      <c r="D697" s="388"/>
      <c r="E697" s="388"/>
      <c r="F697" s="388"/>
      <c r="G697" s="388"/>
      <c r="H697" s="388"/>
      <c r="I697" s="366"/>
      <c r="J697" s="366"/>
      <c r="K697" s="526"/>
      <c r="L697" s="526"/>
      <c r="M697" s="526"/>
      <c r="N697" s="526"/>
      <c r="O697" s="526"/>
      <c r="P697" s="526"/>
      <c r="Q697" s="526"/>
      <c r="R697" s="526"/>
      <c r="S697" s="366"/>
      <c r="T697" s="366"/>
      <c r="U697" s="366"/>
      <c r="V697" s="366"/>
      <c r="W697" s="366"/>
      <c r="X697" s="366"/>
      <c r="Y697" s="366"/>
      <c r="Z697" s="366"/>
      <c r="AA697" s="366"/>
      <c r="AB697" s="366"/>
      <c r="AC697" s="366"/>
      <c r="AD697" s="366"/>
      <c r="AE697" s="366"/>
      <c r="AF697" s="520"/>
    </row>
    <row r="698" spans="1:32" ht="19.5" thickBot="1" x14ac:dyDescent="0.35">
      <c r="A698" s="366"/>
      <c r="B698" s="1417"/>
      <c r="C698" s="388"/>
      <c r="D698" s="388"/>
      <c r="E698" s="388"/>
      <c r="F698" s="388"/>
      <c r="G698" s="388"/>
      <c r="H698" s="388"/>
      <c r="I698" s="366"/>
      <c r="J698" s="366"/>
      <c r="K698" s="526"/>
      <c r="L698" s="526"/>
      <c r="M698" s="526"/>
      <c r="N698" s="526"/>
      <c r="O698" s="526"/>
      <c r="P698" s="526"/>
      <c r="Q698" s="526"/>
      <c r="R698" s="526"/>
      <c r="S698" s="366"/>
      <c r="T698" s="366"/>
      <c r="U698" s="366"/>
      <c r="V698" s="366"/>
      <c r="W698" s="366"/>
      <c r="X698" s="366"/>
      <c r="Y698" s="366"/>
      <c r="Z698" s="366"/>
      <c r="AA698" s="366"/>
      <c r="AB698" s="366"/>
      <c r="AC698" s="366"/>
      <c r="AD698" s="366"/>
      <c r="AE698" s="366"/>
      <c r="AF698" s="520"/>
    </row>
    <row r="699" spans="1:32" ht="19.5" thickBot="1" x14ac:dyDescent="0.35">
      <c r="A699" s="366"/>
      <c r="B699" s="1417"/>
      <c r="C699" s="388"/>
      <c r="D699" s="388"/>
      <c r="E699" s="388"/>
      <c r="F699" s="388"/>
      <c r="G699" s="388"/>
      <c r="H699" s="388"/>
      <c r="I699" s="366"/>
      <c r="J699" s="366"/>
      <c r="K699" s="526"/>
      <c r="L699" s="526"/>
      <c r="M699" s="526"/>
      <c r="N699" s="526"/>
      <c r="O699" s="526"/>
      <c r="P699" s="526"/>
      <c r="Q699" s="526"/>
      <c r="R699" s="526"/>
      <c r="S699" s="366"/>
      <c r="T699" s="366"/>
      <c r="U699" s="366"/>
      <c r="V699" s="366"/>
      <c r="W699" s="366"/>
      <c r="X699" s="366"/>
      <c r="Y699" s="366"/>
      <c r="Z699" s="366"/>
      <c r="AA699" s="366"/>
      <c r="AB699" s="366"/>
      <c r="AC699" s="366"/>
      <c r="AD699" s="366"/>
      <c r="AE699" s="366"/>
      <c r="AF699" s="520"/>
    </row>
    <row r="700" spans="1:32" ht="19.5" thickBot="1" x14ac:dyDescent="0.35">
      <c r="A700" s="366"/>
      <c r="B700" s="1417"/>
      <c r="C700" s="388"/>
      <c r="D700" s="388"/>
      <c r="E700" s="388"/>
      <c r="F700" s="388"/>
      <c r="G700" s="388"/>
      <c r="H700" s="388"/>
      <c r="I700" s="366"/>
      <c r="J700" s="366"/>
      <c r="K700" s="526"/>
      <c r="L700" s="526"/>
      <c r="M700" s="526"/>
      <c r="N700" s="526"/>
      <c r="O700" s="526"/>
      <c r="P700" s="526"/>
      <c r="Q700" s="526"/>
      <c r="R700" s="526"/>
      <c r="S700" s="366"/>
      <c r="T700" s="366"/>
      <c r="U700" s="366"/>
      <c r="V700" s="366"/>
      <c r="W700" s="366"/>
      <c r="X700" s="366"/>
      <c r="Y700" s="366"/>
      <c r="Z700" s="366"/>
      <c r="AA700" s="366"/>
      <c r="AB700" s="366"/>
      <c r="AC700" s="366"/>
      <c r="AD700" s="366"/>
      <c r="AE700" s="366"/>
      <c r="AF700" s="520"/>
    </row>
    <row r="701" spans="1:32" ht="19.5" thickBot="1" x14ac:dyDescent="0.35">
      <c r="A701" s="366"/>
      <c r="B701" s="1417"/>
      <c r="C701" s="388"/>
      <c r="D701" s="388"/>
      <c r="E701" s="388"/>
      <c r="F701" s="388"/>
      <c r="G701" s="388"/>
      <c r="H701" s="388"/>
      <c r="I701" s="366"/>
      <c r="J701" s="366"/>
      <c r="K701" s="526"/>
      <c r="L701" s="526"/>
      <c r="M701" s="526"/>
      <c r="N701" s="526"/>
      <c r="O701" s="526"/>
      <c r="P701" s="526"/>
      <c r="Q701" s="526"/>
      <c r="R701" s="526"/>
      <c r="S701" s="366"/>
      <c r="T701" s="366"/>
      <c r="U701" s="366"/>
      <c r="V701" s="366"/>
      <c r="W701" s="366"/>
      <c r="X701" s="366"/>
      <c r="Y701" s="366"/>
      <c r="Z701" s="366"/>
      <c r="AA701" s="366"/>
      <c r="AB701" s="366"/>
      <c r="AC701" s="366"/>
      <c r="AD701" s="366"/>
      <c r="AE701" s="366"/>
      <c r="AF701" s="520"/>
    </row>
    <row r="702" spans="1:32" ht="19.5" thickBot="1" x14ac:dyDescent="0.35">
      <c r="A702" s="366"/>
      <c r="B702" s="1417"/>
      <c r="C702" s="388"/>
      <c r="D702" s="388"/>
      <c r="E702" s="388"/>
      <c r="F702" s="388"/>
      <c r="G702" s="388"/>
      <c r="H702" s="388"/>
      <c r="I702" s="366"/>
      <c r="J702" s="366"/>
      <c r="K702" s="526"/>
      <c r="L702" s="526"/>
      <c r="M702" s="526"/>
      <c r="N702" s="526"/>
      <c r="O702" s="526"/>
      <c r="P702" s="526"/>
      <c r="Q702" s="526"/>
      <c r="R702" s="526"/>
      <c r="S702" s="366"/>
      <c r="T702" s="366"/>
      <c r="U702" s="366"/>
      <c r="V702" s="366"/>
      <c r="W702" s="366"/>
      <c r="X702" s="366"/>
      <c r="Y702" s="366"/>
      <c r="Z702" s="366"/>
      <c r="AA702" s="366"/>
      <c r="AB702" s="366"/>
      <c r="AC702" s="366"/>
      <c r="AD702" s="366"/>
      <c r="AE702" s="366"/>
      <c r="AF702" s="520"/>
    </row>
    <row r="703" spans="1:32" ht="19.5" thickBot="1" x14ac:dyDescent="0.35">
      <c r="A703" s="366"/>
      <c r="B703" s="1417"/>
      <c r="C703" s="388"/>
      <c r="D703" s="388"/>
      <c r="E703" s="388"/>
      <c r="F703" s="388"/>
      <c r="G703" s="388"/>
      <c r="H703" s="388"/>
      <c r="I703" s="366"/>
      <c r="J703" s="366"/>
      <c r="K703" s="526"/>
      <c r="L703" s="526"/>
      <c r="M703" s="526"/>
      <c r="N703" s="526"/>
      <c r="O703" s="526"/>
      <c r="P703" s="526"/>
      <c r="Q703" s="526"/>
      <c r="R703" s="526"/>
      <c r="S703" s="366"/>
      <c r="T703" s="366"/>
      <c r="U703" s="366"/>
      <c r="V703" s="366"/>
      <c r="W703" s="366"/>
      <c r="X703" s="366"/>
      <c r="Y703" s="366"/>
      <c r="Z703" s="366"/>
      <c r="AA703" s="366"/>
      <c r="AB703" s="366"/>
      <c r="AC703" s="366"/>
      <c r="AD703" s="366"/>
      <c r="AE703" s="366"/>
      <c r="AF703" s="520"/>
    </row>
    <row r="704" spans="1:32" ht="19.5" thickBot="1" x14ac:dyDescent="0.35">
      <c r="A704" s="366"/>
      <c r="B704" s="1417"/>
      <c r="C704" s="388"/>
      <c r="D704" s="388"/>
      <c r="E704" s="388"/>
      <c r="F704" s="388"/>
      <c r="G704" s="388"/>
      <c r="H704" s="388"/>
      <c r="I704" s="366"/>
      <c r="J704" s="366"/>
      <c r="K704" s="526"/>
      <c r="L704" s="526"/>
      <c r="M704" s="526"/>
      <c r="N704" s="526"/>
      <c r="O704" s="526"/>
      <c r="P704" s="526"/>
      <c r="Q704" s="526"/>
      <c r="R704" s="526"/>
      <c r="S704" s="366"/>
      <c r="T704" s="366"/>
      <c r="U704" s="366"/>
      <c r="V704" s="366"/>
      <c r="W704" s="366"/>
      <c r="X704" s="366"/>
      <c r="Y704" s="366"/>
      <c r="Z704" s="366"/>
      <c r="AA704" s="366"/>
      <c r="AB704" s="366"/>
      <c r="AC704" s="366"/>
      <c r="AD704" s="366"/>
      <c r="AE704" s="366"/>
      <c r="AF704" s="520"/>
    </row>
    <row r="705" spans="1:32" ht="19.5" thickBot="1" x14ac:dyDescent="0.35">
      <c r="A705" s="366"/>
      <c r="B705" s="1417"/>
      <c r="C705" s="388"/>
      <c r="D705" s="388"/>
      <c r="E705" s="388"/>
      <c r="F705" s="388"/>
      <c r="G705" s="388"/>
      <c r="H705" s="388"/>
      <c r="I705" s="366"/>
      <c r="J705" s="366"/>
      <c r="K705" s="526"/>
      <c r="L705" s="526"/>
      <c r="M705" s="526"/>
      <c r="N705" s="526"/>
      <c r="O705" s="526"/>
      <c r="P705" s="526"/>
      <c r="Q705" s="526"/>
      <c r="R705" s="526"/>
      <c r="S705" s="366"/>
      <c r="T705" s="366"/>
      <c r="U705" s="366"/>
      <c r="V705" s="366"/>
      <c r="W705" s="366"/>
      <c r="X705" s="366"/>
      <c r="Y705" s="366"/>
      <c r="Z705" s="366"/>
      <c r="AA705" s="366"/>
      <c r="AB705" s="366"/>
      <c r="AC705" s="366"/>
      <c r="AD705" s="366"/>
      <c r="AE705" s="366"/>
      <c r="AF705" s="520"/>
    </row>
    <row r="706" spans="1:32" ht="19.5" thickBot="1" x14ac:dyDescent="0.35">
      <c r="A706" s="366"/>
      <c r="B706" s="1417"/>
      <c r="C706" s="388"/>
      <c r="D706" s="388"/>
      <c r="E706" s="388"/>
      <c r="F706" s="388"/>
      <c r="G706" s="388"/>
      <c r="H706" s="388"/>
      <c r="I706" s="366"/>
      <c r="J706" s="366"/>
      <c r="K706" s="526"/>
      <c r="L706" s="526"/>
      <c r="M706" s="526"/>
      <c r="N706" s="526"/>
      <c r="O706" s="526"/>
      <c r="P706" s="526"/>
      <c r="Q706" s="526"/>
      <c r="R706" s="526"/>
      <c r="S706" s="366"/>
      <c r="T706" s="366"/>
      <c r="U706" s="366"/>
      <c r="V706" s="366"/>
      <c r="W706" s="366"/>
      <c r="X706" s="366"/>
      <c r="Y706" s="366"/>
      <c r="Z706" s="366"/>
      <c r="AA706" s="366"/>
      <c r="AB706" s="366"/>
      <c r="AC706" s="366"/>
      <c r="AD706" s="366"/>
      <c r="AE706" s="366"/>
      <c r="AF706" s="520"/>
    </row>
    <row r="707" spans="1:32" ht="19.5" thickBot="1" x14ac:dyDescent="0.35">
      <c r="A707" s="366"/>
      <c r="B707" s="1417"/>
      <c r="C707" s="388"/>
      <c r="D707" s="388"/>
      <c r="E707" s="388"/>
      <c r="F707" s="388"/>
      <c r="G707" s="388"/>
      <c r="H707" s="388"/>
      <c r="I707" s="366"/>
      <c r="J707" s="366"/>
      <c r="K707" s="526"/>
      <c r="L707" s="526"/>
      <c r="M707" s="526"/>
      <c r="N707" s="526"/>
      <c r="O707" s="526"/>
      <c r="P707" s="526"/>
      <c r="Q707" s="526"/>
      <c r="R707" s="526"/>
      <c r="S707" s="366"/>
      <c r="T707" s="366"/>
      <c r="U707" s="366"/>
      <c r="V707" s="366"/>
      <c r="W707" s="366"/>
      <c r="X707" s="366"/>
      <c r="Y707" s="366"/>
      <c r="Z707" s="366"/>
      <c r="AA707" s="366"/>
      <c r="AB707" s="366"/>
      <c r="AC707" s="366"/>
      <c r="AD707" s="366"/>
      <c r="AE707" s="366"/>
      <c r="AF707" s="520"/>
    </row>
    <row r="708" spans="1:32" ht="19.5" thickBot="1" x14ac:dyDescent="0.35">
      <c r="A708" s="366"/>
      <c r="B708" s="1417"/>
      <c r="C708" s="388"/>
      <c r="D708" s="388"/>
      <c r="E708" s="388"/>
      <c r="F708" s="388"/>
      <c r="G708" s="388"/>
      <c r="H708" s="388"/>
      <c r="I708" s="366"/>
      <c r="J708" s="366"/>
      <c r="K708" s="526"/>
      <c r="L708" s="526"/>
      <c r="M708" s="526"/>
      <c r="N708" s="526"/>
      <c r="O708" s="526"/>
      <c r="P708" s="526"/>
      <c r="Q708" s="526"/>
      <c r="R708" s="526"/>
      <c r="S708" s="366"/>
      <c r="T708" s="366"/>
      <c r="U708" s="366"/>
      <c r="V708" s="366"/>
      <c r="W708" s="366"/>
      <c r="X708" s="366"/>
      <c r="Y708" s="366"/>
      <c r="Z708" s="366"/>
      <c r="AA708" s="366"/>
      <c r="AB708" s="366"/>
      <c r="AC708" s="366"/>
      <c r="AD708" s="366"/>
      <c r="AE708" s="366"/>
      <c r="AF708" s="520"/>
    </row>
    <row r="709" spans="1:32" ht="19.5" thickBot="1" x14ac:dyDescent="0.35">
      <c r="A709" s="366"/>
      <c r="B709" s="1417"/>
      <c r="C709" s="388"/>
      <c r="D709" s="388"/>
      <c r="E709" s="388"/>
      <c r="F709" s="388"/>
      <c r="G709" s="388"/>
      <c r="H709" s="388"/>
      <c r="I709" s="366"/>
      <c r="J709" s="366"/>
      <c r="K709" s="526"/>
      <c r="L709" s="526"/>
      <c r="M709" s="526"/>
      <c r="N709" s="526"/>
      <c r="O709" s="526"/>
      <c r="P709" s="526"/>
      <c r="Q709" s="526"/>
      <c r="R709" s="526"/>
      <c r="S709" s="366"/>
      <c r="T709" s="366"/>
      <c r="U709" s="366"/>
      <c r="V709" s="366"/>
      <c r="W709" s="366"/>
      <c r="X709" s="366"/>
      <c r="Y709" s="366"/>
      <c r="Z709" s="366"/>
      <c r="AA709" s="366"/>
      <c r="AB709" s="366"/>
      <c r="AC709" s="366"/>
      <c r="AD709" s="366"/>
      <c r="AE709" s="366"/>
      <c r="AF709" s="520"/>
    </row>
    <row r="710" spans="1:32" ht="19.5" thickBot="1" x14ac:dyDescent="0.35">
      <c r="A710" s="366"/>
      <c r="B710" s="1417"/>
      <c r="C710" s="388"/>
      <c r="D710" s="388"/>
      <c r="E710" s="388"/>
      <c r="F710" s="388"/>
      <c r="G710" s="388"/>
      <c r="H710" s="388"/>
      <c r="I710" s="366"/>
      <c r="J710" s="366"/>
      <c r="K710" s="526"/>
      <c r="L710" s="526"/>
      <c r="M710" s="526"/>
      <c r="N710" s="526"/>
      <c r="O710" s="526"/>
      <c r="P710" s="526"/>
      <c r="Q710" s="526"/>
      <c r="R710" s="526"/>
      <c r="S710" s="366"/>
      <c r="T710" s="366"/>
      <c r="U710" s="366"/>
      <c r="V710" s="366"/>
      <c r="W710" s="366"/>
      <c r="X710" s="366"/>
      <c r="Y710" s="366"/>
      <c r="Z710" s="366"/>
      <c r="AA710" s="366"/>
      <c r="AB710" s="366"/>
      <c r="AC710" s="366"/>
      <c r="AD710" s="366"/>
      <c r="AE710" s="366"/>
      <c r="AF710" s="520"/>
    </row>
    <row r="711" spans="1:32" ht="19.5" thickBot="1" x14ac:dyDescent="0.35">
      <c r="A711" s="366"/>
      <c r="B711" s="1417"/>
      <c r="C711" s="388"/>
      <c r="D711" s="388"/>
      <c r="E711" s="388"/>
      <c r="F711" s="388"/>
      <c r="G711" s="388"/>
      <c r="H711" s="388"/>
      <c r="I711" s="366"/>
      <c r="J711" s="366"/>
      <c r="K711" s="526"/>
      <c r="L711" s="526"/>
      <c r="M711" s="526"/>
      <c r="N711" s="526"/>
      <c r="O711" s="526"/>
      <c r="P711" s="526"/>
      <c r="Q711" s="526"/>
      <c r="R711" s="526"/>
      <c r="S711" s="366"/>
      <c r="T711" s="366"/>
      <c r="U711" s="366"/>
      <c r="V711" s="366"/>
      <c r="W711" s="366"/>
      <c r="X711" s="366"/>
      <c r="Y711" s="366"/>
      <c r="Z711" s="366"/>
      <c r="AA711" s="366"/>
      <c r="AB711" s="366"/>
      <c r="AC711" s="366"/>
      <c r="AD711" s="366"/>
      <c r="AE711" s="366"/>
      <c r="AF711" s="520"/>
    </row>
    <row r="712" spans="1:32" ht="19.5" thickBot="1" x14ac:dyDescent="0.35">
      <c r="A712" s="366"/>
      <c r="B712" s="1417"/>
      <c r="C712" s="388"/>
      <c r="D712" s="388"/>
      <c r="E712" s="388"/>
      <c r="F712" s="388"/>
      <c r="G712" s="388"/>
      <c r="H712" s="388"/>
      <c r="I712" s="366"/>
      <c r="J712" s="366"/>
      <c r="K712" s="526"/>
      <c r="L712" s="526"/>
      <c r="M712" s="526"/>
      <c r="N712" s="526"/>
      <c r="O712" s="526"/>
      <c r="P712" s="526"/>
      <c r="Q712" s="526"/>
      <c r="R712" s="526"/>
      <c r="S712" s="366"/>
      <c r="T712" s="366"/>
      <c r="U712" s="366"/>
      <c r="V712" s="366"/>
      <c r="W712" s="366"/>
      <c r="X712" s="366"/>
      <c r="Y712" s="366"/>
      <c r="Z712" s="366"/>
      <c r="AA712" s="366"/>
      <c r="AB712" s="366"/>
      <c r="AC712" s="366"/>
      <c r="AD712" s="366"/>
      <c r="AE712" s="366"/>
      <c r="AF712" s="520"/>
    </row>
    <row r="713" spans="1:32" ht="19.5" thickBot="1" x14ac:dyDescent="0.35">
      <c r="A713" s="366"/>
      <c r="B713" s="1417"/>
      <c r="C713" s="388"/>
      <c r="D713" s="388"/>
      <c r="E713" s="388"/>
      <c r="F713" s="388"/>
      <c r="G713" s="388"/>
      <c r="H713" s="388"/>
      <c r="I713" s="366"/>
      <c r="J713" s="366"/>
      <c r="K713" s="526"/>
      <c r="L713" s="526"/>
      <c r="M713" s="526"/>
      <c r="N713" s="526"/>
      <c r="O713" s="526"/>
      <c r="P713" s="526"/>
      <c r="Q713" s="526"/>
      <c r="R713" s="526"/>
      <c r="S713" s="366"/>
      <c r="T713" s="366"/>
      <c r="U713" s="366"/>
      <c r="V713" s="366"/>
      <c r="W713" s="366"/>
      <c r="X713" s="366"/>
      <c r="Y713" s="366"/>
      <c r="Z713" s="366"/>
      <c r="AA713" s="366"/>
      <c r="AB713" s="366"/>
      <c r="AC713" s="366"/>
      <c r="AD713" s="366"/>
      <c r="AE713" s="366"/>
      <c r="AF713" s="520"/>
    </row>
    <row r="714" spans="1:32" ht="19.5" thickBot="1" x14ac:dyDescent="0.35">
      <c r="A714" s="366"/>
      <c r="B714" s="1417"/>
      <c r="C714" s="388"/>
      <c r="D714" s="388"/>
      <c r="E714" s="388"/>
      <c r="F714" s="388"/>
      <c r="G714" s="388"/>
      <c r="H714" s="388"/>
      <c r="I714" s="366"/>
      <c r="J714" s="366"/>
      <c r="K714" s="526"/>
      <c r="L714" s="526"/>
      <c r="M714" s="526"/>
      <c r="N714" s="526"/>
      <c r="O714" s="526"/>
      <c r="P714" s="526"/>
      <c r="Q714" s="526"/>
      <c r="R714" s="526"/>
      <c r="S714" s="366"/>
      <c r="T714" s="366"/>
      <c r="U714" s="366"/>
      <c r="V714" s="366"/>
      <c r="W714" s="366"/>
      <c r="X714" s="366"/>
      <c r="Y714" s="366"/>
      <c r="Z714" s="366"/>
      <c r="AA714" s="366"/>
      <c r="AB714" s="366"/>
      <c r="AC714" s="366"/>
      <c r="AD714" s="366"/>
      <c r="AE714" s="366"/>
      <c r="AF714" s="520"/>
    </row>
    <row r="715" spans="1:32" ht="19.5" thickBot="1" x14ac:dyDescent="0.35">
      <c r="A715" s="366"/>
      <c r="B715" s="1417"/>
      <c r="C715" s="388"/>
      <c r="D715" s="388"/>
      <c r="E715" s="388"/>
      <c r="F715" s="388"/>
      <c r="G715" s="388"/>
      <c r="H715" s="388"/>
      <c r="I715" s="366"/>
      <c r="J715" s="366"/>
      <c r="K715" s="526"/>
      <c r="L715" s="526"/>
      <c r="M715" s="526"/>
      <c r="N715" s="526"/>
      <c r="O715" s="526"/>
      <c r="P715" s="526"/>
      <c r="Q715" s="526"/>
      <c r="R715" s="526"/>
      <c r="S715" s="366"/>
      <c r="T715" s="366"/>
      <c r="U715" s="366"/>
      <c r="V715" s="366"/>
      <c r="W715" s="366"/>
      <c r="X715" s="366"/>
      <c r="Y715" s="366"/>
      <c r="Z715" s="366"/>
      <c r="AA715" s="366"/>
      <c r="AB715" s="366"/>
      <c r="AC715" s="366"/>
      <c r="AD715" s="366"/>
      <c r="AE715" s="366"/>
      <c r="AF715" s="520"/>
    </row>
    <row r="716" spans="1:32" ht="19.5" thickBot="1" x14ac:dyDescent="0.35">
      <c r="A716" s="366"/>
      <c r="B716" s="1417"/>
      <c r="C716" s="388"/>
      <c r="D716" s="388"/>
      <c r="E716" s="388"/>
      <c r="F716" s="388"/>
      <c r="G716" s="388"/>
      <c r="H716" s="388"/>
      <c r="I716" s="366"/>
      <c r="J716" s="366"/>
      <c r="K716" s="526"/>
      <c r="L716" s="526"/>
      <c r="M716" s="526"/>
      <c r="N716" s="526"/>
      <c r="O716" s="526"/>
      <c r="P716" s="526"/>
      <c r="Q716" s="526"/>
      <c r="R716" s="526"/>
      <c r="S716" s="366"/>
      <c r="T716" s="366"/>
      <c r="U716" s="366"/>
      <c r="V716" s="366"/>
      <c r="W716" s="366"/>
      <c r="X716" s="366"/>
      <c r="Y716" s="366"/>
      <c r="Z716" s="366"/>
      <c r="AA716" s="366"/>
      <c r="AB716" s="366"/>
      <c r="AC716" s="366"/>
      <c r="AD716" s="366"/>
      <c r="AE716" s="366"/>
      <c r="AF716" s="520"/>
    </row>
    <row r="717" spans="1:32" ht="19.5" thickBot="1" x14ac:dyDescent="0.35">
      <c r="A717" s="366"/>
      <c r="B717" s="1417"/>
      <c r="C717" s="388"/>
      <c r="D717" s="388"/>
      <c r="E717" s="388"/>
      <c r="F717" s="388"/>
      <c r="G717" s="388"/>
      <c r="H717" s="388"/>
      <c r="I717" s="366"/>
      <c r="J717" s="366"/>
      <c r="K717" s="526"/>
      <c r="L717" s="526"/>
      <c r="M717" s="526"/>
      <c r="N717" s="526"/>
      <c r="O717" s="526"/>
      <c r="P717" s="526"/>
      <c r="Q717" s="526"/>
      <c r="R717" s="526"/>
      <c r="S717" s="366"/>
      <c r="T717" s="366"/>
      <c r="U717" s="366"/>
      <c r="V717" s="366"/>
      <c r="W717" s="366"/>
      <c r="X717" s="366"/>
      <c r="Y717" s="366"/>
      <c r="Z717" s="366"/>
      <c r="AA717" s="366"/>
      <c r="AB717" s="366"/>
      <c r="AC717" s="366"/>
      <c r="AD717" s="366"/>
      <c r="AE717" s="366"/>
      <c r="AF717" s="520"/>
    </row>
    <row r="718" spans="1:32" ht="19.5" thickBot="1" x14ac:dyDescent="0.35">
      <c r="A718" s="366"/>
      <c r="B718" s="1417"/>
      <c r="C718" s="388"/>
      <c r="D718" s="388"/>
      <c r="E718" s="388"/>
      <c r="F718" s="388"/>
      <c r="G718" s="388"/>
      <c r="H718" s="388"/>
      <c r="I718" s="366"/>
      <c r="J718" s="366"/>
      <c r="K718" s="526"/>
      <c r="L718" s="526"/>
      <c r="M718" s="526"/>
      <c r="N718" s="526"/>
      <c r="O718" s="526"/>
      <c r="P718" s="526"/>
      <c r="Q718" s="526"/>
      <c r="R718" s="526"/>
      <c r="S718" s="366"/>
      <c r="T718" s="366"/>
      <c r="U718" s="366"/>
      <c r="V718" s="366"/>
      <c r="W718" s="366"/>
      <c r="X718" s="366"/>
      <c r="Y718" s="366"/>
      <c r="Z718" s="366"/>
      <c r="AA718" s="366"/>
      <c r="AB718" s="366"/>
      <c r="AC718" s="366"/>
      <c r="AD718" s="366"/>
      <c r="AE718" s="366"/>
      <c r="AF718" s="520"/>
    </row>
    <row r="719" spans="1:32" ht="19.5" thickBot="1" x14ac:dyDescent="0.35">
      <c r="A719" s="366"/>
      <c r="B719" s="1417"/>
      <c r="C719" s="388"/>
      <c r="D719" s="388"/>
      <c r="E719" s="388"/>
      <c r="F719" s="388"/>
      <c r="G719" s="388"/>
      <c r="H719" s="388"/>
      <c r="I719" s="366"/>
      <c r="J719" s="366"/>
      <c r="K719" s="526"/>
      <c r="L719" s="526"/>
      <c r="M719" s="526"/>
      <c r="N719" s="526"/>
      <c r="O719" s="526"/>
      <c r="P719" s="526"/>
      <c r="Q719" s="526"/>
      <c r="R719" s="526"/>
      <c r="S719" s="366"/>
      <c r="T719" s="366"/>
      <c r="U719" s="366"/>
      <c r="V719" s="366"/>
      <c r="W719" s="366"/>
      <c r="X719" s="366"/>
      <c r="Y719" s="366"/>
      <c r="Z719" s="366"/>
      <c r="AA719" s="366"/>
      <c r="AB719" s="366"/>
      <c r="AC719" s="366"/>
      <c r="AD719" s="366"/>
      <c r="AE719" s="366"/>
      <c r="AF719" s="520"/>
    </row>
    <row r="720" spans="1:32" ht="19.5" thickBot="1" x14ac:dyDescent="0.35">
      <c r="A720" s="366"/>
      <c r="B720" s="1417"/>
      <c r="C720" s="388"/>
      <c r="D720" s="388"/>
      <c r="E720" s="388"/>
      <c r="F720" s="388"/>
      <c r="G720" s="388"/>
      <c r="H720" s="388"/>
      <c r="I720" s="366"/>
      <c r="J720" s="366"/>
      <c r="K720" s="526"/>
      <c r="L720" s="526"/>
      <c r="M720" s="526"/>
      <c r="N720" s="526"/>
      <c r="O720" s="526"/>
      <c r="P720" s="526"/>
      <c r="Q720" s="526"/>
      <c r="R720" s="526"/>
      <c r="S720" s="366"/>
      <c r="T720" s="366"/>
      <c r="U720" s="366"/>
      <c r="V720" s="366"/>
      <c r="W720" s="366"/>
      <c r="X720" s="366"/>
      <c r="Y720" s="366"/>
      <c r="Z720" s="366"/>
      <c r="AA720" s="366"/>
      <c r="AB720" s="366"/>
      <c r="AC720" s="366"/>
      <c r="AD720" s="366"/>
      <c r="AE720" s="366"/>
      <c r="AF720" s="520"/>
    </row>
    <row r="721" spans="1:32" ht="19.5" thickBot="1" x14ac:dyDescent="0.35">
      <c r="A721" s="366"/>
      <c r="B721" s="1417"/>
      <c r="C721" s="388"/>
      <c r="D721" s="388"/>
      <c r="E721" s="388"/>
      <c r="F721" s="388"/>
      <c r="G721" s="388"/>
      <c r="H721" s="388"/>
      <c r="I721" s="366"/>
      <c r="J721" s="366"/>
      <c r="K721" s="526"/>
      <c r="L721" s="526"/>
      <c r="M721" s="526"/>
      <c r="N721" s="526"/>
      <c r="O721" s="526"/>
      <c r="P721" s="526"/>
      <c r="Q721" s="526"/>
      <c r="R721" s="526"/>
      <c r="S721" s="366"/>
      <c r="T721" s="366"/>
      <c r="U721" s="366"/>
      <c r="V721" s="366"/>
      <c r="W721" s="366"/>
      <c r="X721" s="366"/>
      <c r="Y721" s="366"/>
      <c r="Z721" s="366"/>
      <c r="AA721" s="366"/>
      <c r="AB721" s="366"/>
      <c r="AC721" s="366"/>
      <c r="AD721" s="366"/>
      <c r="AE721" s="366"/>
      <c r="AF721" s="520"/>
    </row>
    <row r="722" spans="1:32" ht="19.5" thickBot="1" x14ac:dyDescent="0.35">
      <c r="A722" s="366"/>
      <c r="B722" s="1417"/>
      <c r="C722" s="388"/>
      <c r="D722" s="388"/>
      <c r="E722" s="388"/>
      <c r="F722" s="388"/>
      <c r="G722" s="388"/>
      <c r="H722" s="388"/>
      <c r="I722" s="366"/>
      <c r="J722" s="366"/>
      <c r="K722" s="526"/>
      <c r="L722" s="526"/>
      <c r="M722" s="526"/>
      <c r="N722" s="526"/>
      <c r="O722" s="526"/>
      <c r="P722" s="526"/>
      <c r="Q722" s="526"/>
      <c r="R722" s="526"/>
      <c r="S722" s="366"/>
      <c r="T722" s="366"/>
      <c r="U722" s="366"/>
      <c r="V722" s="366"/>
      <c r="W722" s="366"/>
      <c r="X722" s="366"/>
      <c r="Y722" s="366"/>
      <c r="Z722" s="366"/>
      <c r="AA722" s="366"/>
      <c r="AB722" s="366"/>
      <c r="AC722" s="366"/>
      <c r="AD722" s="366"/>
      <c r="AE722" s="366"/>
      <c r="AF722" s="520"/>
    </row>
    <row r="723" spans="1:32" ht="19.5" thickBot="1" x14ac:dyDescent="0.35">
      <c r="A723" s="366"/>
      <c r="B723" s="1417"/>
      <c r="C723" s="388"/>
      <c r="D723" s="388"/>
      <c r="E723" s="388"/>
      <c r="F723" s="388"/>
      <c r="G723" s="388"/>
      <c r="H723" s="388"/>
      <c r="I723" s="366"/>
      <c r="J723" s="366"/>
      <c r="K723" s="526"/>
      <c r="L723" s="526"/>
      <c r="M723" s="526"/>
      <c r="N723" s="526"/>
      <c r="O723" s="526"/>
      <c r="P723" s="526"/>
      <c r="Q723" s="526"/>
      <c r="R723" s="526"/>
      <c r="S723" s="366"/>
      <c r="T723" s="366"/>
      <c r="U723" s="366"/>
      <c r="V723" s="366"/>
      <c r="W723" s="366"/>
      <c r="X723" s="366"/>
      <c r="Y723" s="366"/>
      <c r="Z723" s="366"/>
      <c r="AA723" s="366"/>
      <c r="AB723" s="366"/>
      <c r="AC723" s="366"/>
      <c r="AD723" s="366"/>
      <c r="AE723" s="366"/>
      <c r="AF723" s="520"/>
    </row>
    <row r="724" spans="1:32" ht="19.5" thickBot="1" x14ac:dyDescent="0.35">
      <c r="A724" s="366"/>
      <c r="B724" s="1417"/>
      <c r="C724" s="388"/>
      <c r="D724" s="388"/>
      <c r="E724" s="388"/>
      <c r="F724" s="388"/>
      <c r="G724" s="388"/>
      <c r="H724" s="388"/>
      <c r="I724" s="366"/>
      <c r="J724" s="366"/>
      <c r="K724" s="526"/>
      <c r="L724" s="526"/>
      <c r="M724" s="526"/>
      <c r="N724" s="526"/>
      <c r="O724" s="526"/>
      <c r="P724" s="526"/>
      <c r="Q724" s="526"/>
      <c r="R724" s="526"/>
      <c r="S724" s="366"/>
      <c r="T724" s="366"/>
      <c r="U724" s="366"/>
      <c r="V724" s="366"/>
      <c r="W724" s="366"/>
      <c r="X724" s="366"/>
      <c r="Y724" s="366"/>
      <c r="Z724" s="366"/>
      <c r="AA724" s="366"/>
      <c r="AB724" s="366"/>
      <c r="AC724" s="366"/>
      <c r="AD724" s="366"/>
      <c r="AE724" s="366"/>
      <c r="AF724" s="520"/>
    </row>
    <row r="725" spans="1:32" ht="19.5" thickBot="1" x14ac:dyDescent="0.35">
      <c r="A725" s="366"/>
      <c r="B725" s="1417"/>
      <c r="C725" s="388"/>
      <c r="D725" s="388"/>
      <c r="E725" s="388"/>
      <c r="F725" s="388"/>
      <c r="G725" s="388"/>
      <c r="H725" s="388"/>
      <c r="I725" s="366"/>
      <c r="J725" s="366"/>
      <c r="K725" s="526"/>
      <c r="L725" s="526"/>
      <c r="M725" s="526"/>
      <c r="N725" s="526"/>
      <c r="O725" s="526"/>
      <c r="P725" s="526"/>
      <c r="Q725" s="526"/>
      <c r="R725" s="526"/>
      <c r="S725" s="366"/>
      <c r="T725" s="366"/>
      <c r="U725" s="366"/>
      <c r="V725" s="366"/>
      <c r="W725" s="366"/>
      <c r="X725" s="366"/>
      <c r="Y725" s="366"/>
      <c r="Z725" s="366"/>
      <c r="AA725" s="366"/>
      <c r="AB725" s="366"/>
      <c r="AC725" s="366"/>
      <c r="AD725" s="366"/>
      <c r="AE725" s="366"/>
      <c r="AF725" s="520"/>
    </row>
    <row r="726" spans="1:32" ht="19.5" thickBot="1" x14ac:dyDescent="0.35">
      <c r="A726" s="366"/>
      <c r="B726" s="1417"/>
      <c r="C726" s="388"/>
      <c r="D726" s="388"/>
      <c r="E726" s="388"/>
      <c r="F726" s="388"/>
      <c r="G726" s="388"/>
      <c r="H726" s="388"/>
      <c r="I726" s="366"/>
      <c r="J726" s="366"/>
      <c r="K726" s="526"/>
      <c r="L726" s="526"/>
      <c r="M726" s="526"/>
      <c r="N726" s="526"/>
      <c r="O726" s="526"/>
      <c r="P726" s="526"/>
      <c r="Q726" s="526"/>
      <c r="R726" s="526"/>
      <c r="S726" s="366"/>
      <c r="T726" s="366"/>
      <c r="U726" s="366"/>
      <c r="V726" s="366"/>
      <c r="W726" s="366"/>
      <c r="X726" s="366"/>
      <c r="Y726" s="366"/>
      <c r="Z726" s="366"/>
      <c r="AA726" s="366"/>
      <c r="AB726" s="366"/>
      <c r="AC726" s="366"/>
      <c r="AD726" s="366"/>
      <c r="AE726" s="366"/>
      <c r="AF726" s="520"/>
    </row>
    <row r="727" spans="1:32" ht="19.5" thickBot="1" x14ac:dyDescent="0.35">
      <c r="A727" s="366"/>
      <c r="B727" s="1417"/>
      <c r="C727" s="388"/>
      <c r="D727" s="388"/>
      <c r="E727" s="388"/>
      <c r="F727" s="388"/>
      <c r="G727" s="388"/>
      <c r="H727" s="388"/>
      <c r="I727" s="366"/>
      <c r="J727" s="366"/>
      <c r="K727" s="526"/>
      <c r="L727" s="526"/>
      <c r="M727" s="526"/>
      <c r="N727" s="526"/>
      <c r="O727" s="526"/>
      <c r="P727" s="526"/>
      <c r="Q727" s="526"/>
      <c r="R727" s="526"/>
      <c r="S727" s="366"/>
      <c r="T727" s="366"/>
      <c r="U727" s="366"/>
      <c r="V727" s="366"/>
      <c r="W727" s="366"/>
      <c r="X727" s="366"/>
      <c r="Y727" s="366"/>
      <c r="Z727" s="366"/>
      <c r="AA727" s="366"/>
      <c r="AB727" s="366"/>
      <c r="AC727" s="366"/>
      <c r="AD727" s="366"/>
      <c r="AE727" s="366"/>
      <c r="AF727" s="520"/>
    </row>
    <row r="728" spans="1:32" ht="19.5" thickBot="1" x14ac:dyDescent="0.35">
      <c r="A728" s="366"/>
      <c r="B728" s="1417"/>
      <c r="C728" s="388"/>
      <c r="D728" s="388"/>
      <c r="E728" s="388"/>
      <c r="F728" s="388"/>
      <c r="G728" s="388"/>
      <c r="H728" s="388"/>
      <c r="I728" s="366"/>
      <c r="J728" s="366"/>
      <c r="K728" s="526"/>
      <c r="L728" s="526"/>
      <c r="M728" s="526"/>
      <c r="N728" s="526"/>
      <c r="O728" s="526"/>
      <c r="P728" s="526"/>
      <c r="Q728" s="526"/>
      <c r="R728" s="526"/>
      <c r="S728" s="366"/>
      <c r="T728" s="366"/>
      <c r="U728" s="366"/>
      <c r="V728" s="366"/>
      <c r="W728" s="366"/>
      <c r="X728" s="366"/>
      <c r="Y728" s="366"/>
      <c r="Z728" s="366"/>
      <c r="AA728" s="366"/>
      <c r="AB728" s="366"/>
      <c r="AC728" s="366"/>
      <c r="AD728" s="366"/>
      <c r="AE728" s="366"/>
      <c r="AF728" s="520"/>
    </row>
    <row r="729" spans="1:32" ht="19.5" thickBot="1" x14ac:dyDescent="0.35">
      <c r="A729" s="366"/>
      <c r="B729" s="1417"/>
      <c r="C729" s="388"/>
      <c r="D729" s="388"/>
      <c r="E729" s="388"/>
      <c r="F729" s="388"/>
      <c r="G729" s="388"/>
      <c r="H729" s="388"/>
      <c r="I729" s="366"/>
      <c r="J729" s="366"/>
      <c r="K729" s="526"/>
      <c r="L729" s="526"/>
      <c r="M729" s="526"/>
      <c r="N729" s="526"/>
      <c r="O729" s="526"/>
      <c r="P729" s="526"/>
      <c r="Q729" s="526"/>
      <c r="R729" s="526"/>
      <c r="S729" s="366"/>
      <c r="T729" s="366"/>
      <c r="U729" s="366"/>
      <c r="V729" s="366"/>
      <c r="W729" s="366"/>
      <c r="X729" s="366"/>
      <c r="Y729" s="366"/>
      <c r="Z729" s="366"/>
      <c r="AA729" s="366"/>
      <c r="AB729" s="366"/>
      <c r="AC729" s="366"/>
      <c r="AD729" s="366"/>
      <c r="AE729" s="366"/>
      <c r="AF729" s="520"/>
    </row>
    <row r="730" spans="1:32" ht="19.5" thickBot="1" x14ac:dyDescent="0.35">
      <c r="A730" s="366"/>
      <c r="B730" s="1417"/>
      <c r="C730" s="388"/>
      <c r="D730" s="388"/>
      <c r="E730" s="388"/>
      <c r="F730" s="388"/>
      <c r="G730" s="388"/>
      <c r="H730" s="388"/>
      <c r="I730" s="366"/>
      <c r="J730" s="366"/>
      <c r="K730" s="526"/>
      <c r="L730" s="526"/>
      <c r="M730" s="526"/>
      <c r="N730" s="526"/>
      <c r="O730" s="526"/>
      <c r="P730" s="526"/>
      <c r="Q730" s="526"/>
      <c r="R730" s="526"/>
      <c r="S730" s="366"/>
      <c r="T730" s="366"/>
      <c r="U730" s="366"/>
      <c r="V730" s="366"/>
      <c r="W730" s="366"/>
      <c r="X730" s="366"/>
      <c r="Y730" s="366"/>
      <c r="Z730" s="366"/>
      <c r="AA730" s="366"/>
      <c r="AB730" s="366"/>
      <c r="AC730" s="366"/>
      <c r="AD730" s="366"/>
      <c r="AE730" s="366"/>
      <c r="AF730" s="520"/>
    </row>
    <row r="731" spans="1:32" ht="19.5" thickBot="1" x14ac:dyDescent="0.35">
      <c r="A731" s="366"/>
      <c r="B731" s="1417"/>
      <c r="C731" s="388"/>
      <c r="D731" s="388"/>
      <c r="E731" s="388"/>
      <c r="F731" s="388"/>
      <c r="G731" s="388"/>
      <c r="H731" s="388"/>
      <c r="I731" s="366"/>
      <c r="J731" s="366"/>
      <c r="K731" s="526"/>
      <c r="L731" s="526"/>
      <c r="M731" s="526"/>
      <c r="N731" s="526"/>
      <c r="O731" s="526"/>
      <c r="P731" s="526"/>
      <c r="Q731" s="526"/>
      <c r="R731" s="526"/>
      <c r="S731" s="366"/>
      <c r="T731" s="366"/>
      <c r="U731" s="366"/>
      <c r="V731" s="366"/>
      <c r="W731" s="366"/>
      <c r="X731" s="366"/>
      <c r="Y731" s="366"/>
      <c r="Z731" s="366"/>
      <c r="AA731" s="366"/>
      <c r="AB731" s="366"/>
      <c r="AC731" s="366"/>
      <c r="AD731" s="366"/>
      <c r="AE731" s="366"/>
      <c r="AF731" s="520"/>
    </row>
    <row r="732" spans="1:32" ht="19.5" thickBot="1" x14ac:dyDescent="0.35">
      <c r="A732" s="366"/>
      <c r="B732" s="1417"/>
      <c r="C732" s="388"/>
      <c r="D732" s="388"/>
      <c r="E732" s="388"/>
      <c r="F732" s="388"/>
      <c r="G732" s="388"/>
      <c r="H732" s="388"/>
      <c r="I732" s="366"/>
      <c r="J732" s="366"/>
      <c r="K732" s="526"/>
      <c r="L732" s="526"/>
      <c r="M732" s="526"/>
      <c r="N732" s="526"/>
      <c r="O732" s="526"/>
      <c r="P732" s="526"/>
      <c r="Q732" s="526"/>
      <c r="R732" s="526"/>
      <c r="S732" s="366"/>
      <c r="T732" s="366"/>
      <c r="U732" s="366"/>
      <c r="V732" s="366"/>
      <c r="W732" s="366"/>
      <c r="X732" s="366"/>
      <c r="Y732" s="366"/>
      <c r="Z732" s="366"/>
      <c r="AA732" s="366"/>
      <c r="AB732" s="366"/>
      <c r="AC732" s="366"/>
      <c r="AD732" s="366"/>
      <c r="AE732" s="366"/>
      <c r="AF732" s="520"/>
    </row>
    <row r="733" spans="1:32" ht="19.5" thickBot="1" x14ac:dyDescent="0.35">
      <c r="A733" s="366"/>
      <c r="B733" s="1417"/>
      <c r="C733" s="388"/>
      <c r="D733" s="388"/>
      <c r="E733" s="388"/>
      <c r="F733" s="388"/>
      <c r="G733" s="388"/>
      <c r="H733" s="388"/>
      <c r="I733" s="366"/>
      <c r="J733" s="366"/>
      <c r="K733" s="526"/>
      <c r="L733" s="526"/>
      <c r="M733" s="526"/>
      <c r="N733" s="526"/>
      <c r="O733" s="526"/>
      <c r="P733" s="526"/>
      <c r="Q733" s="526"/>
      <c r="R733" s="526"/>
      <c r="S733" s="366"/>
      <c r="T733" s="366"/>
      <c r="U733" s="366"/>
      <c r="V733" s="366"/>
      <c r="W733" s="366"/>
      <c r="X733" s="366"/>
      <c r="Y733" s="366"/>
      <c r="Z733" s="366"/>
      <c r="AA733" s="366"/>
      <c r="AB733" s="366"/>
      <c r="AC733" s="366"/>
      <c r="AD733" s="366"/>
      <c r="AE733" s="366"/>
      <c r="AF733" s="520"/>
    </row>
    <row r="734" spans="1:32" ht="19.5" thickBot="1" x14ac:dyDescent="0.35">
      <c r="A734" s="366"/>
      <c r="B734" s="1417"/>
      <c r="C734" s="388"/>
      <c r="D734" s="388"/>
      <c r="E734" s="388"/>
      <c r="F734" s="388"/>
      <c r="G734" s="388"/>
      <c r="H734" s="388"/>
      <c r="I734" s="366"/>
      <c r="J734" s="366"/>
      <c r="K734" s="526"/>
      <c r="L734" s="526"/>
      <c r="M734" s="526"/>
      <c r="N734" s="526"/>
      <c r="O734" s="526"/>
      <c r="P734" s="526"/>
      <c r="Q734" s="526"/>
      <c r="R734" s="526"/>
      <c r="S734" s="366"/>
      <c r="T734" s="366"/>
      <c r="U734" s="366"/>
      <c r="V734" s="366"/>
      <c r="W734" s="366"/>
      <c r="X734" s="366"/>
      <c r="Y734" s="366"/>
      <c r="Z734" s="366"/>
      <c r="AA734" s="366"/>
      <c r="AB734" s="366"/>
      <c r="AC734" s="366"/>
      <c r="AD734" s="366"/>
      <c r="AE734" s="366"/>
      <c r="AF734" s="520"/>
    </row>
    <row r="735" spans="1:32" ht="19.5" thickBot="1" x14ac:dyDescent="0.35">
      <c r="A735" s="366"/>
      <c r="B735" s="1417"/>
      <c r="C735" s="388"/>
      <c r="D735" s="388"/>
      <c r="E735" s="388"/>
      <c r="F735" s="388"/>
      <c r="G735" s="388"/>
      <c r="H735" s="388"/>
      <c r="I735" s="366"/>
      <c r="J735" s="366"/>
      <c r="K735" s="526"/>
      <c r="L735" s="526"/>
      <c r="M735" s="526"/>
      <c r="N735" s="526"/>
      <c r="O735" s="526"/>
      <c r="P735" s="526"/>
      <c r="Q735" s="526"/>
      <c r="R735" s="526"/>
      <c r="S735" s="366"/>
      <c r="T735" s="366"/>
      <c r="U735" s="366"/>
      <c r="V735" s="366"/>
      <c r="W735" s="366"/>
      <c r="X735" s="366"/>
      <c r="Y735" s="366"/>
      <c r="Z735" s="366"/>
      <c r="AA735" s="366"/>
      <c r="AB735" s="366"/>
      <c r="AC735" s="366"/>
      <c r="AD735" s="366"/>
      <c r="AE735" s="366"/>
      <c r="AF735" s="520"/>
    </row>
    <row r="736" spans="1:32" ht="19.5" thickBot="1" x14ac:dyDescent="0.35">
      <c r="A736" s="366"/>
      <c r="B736" s="1417"/>
      <c r="C736" s="388"/>
      <c r="D736" s="388"/>
      <c r="E736" s="388"/>
      <c r="F736" s="388"/>
      <c r="G736" s="388"/>
      <c r="H736" s="388"/>
      <c r="I736" s="366"/>
      <c r="J736" s="366"/>
      <c r="K736" s="526"/>
      <c r="L736" s="526"/>
      <c r="M736" s="526"/>
      <c r="N736" s="526"/>
      <c r="O736" s="526"/>
      <c r="P736" s="526"/>
      <c r="Q736" s="526"/>
      <c r="R736" s="526"/>
      <c r="S736" s="366"/>
      <c r="T736" s="366"/>
      <c r="U736" s="366"/>
      <c r="V736" s="366"/>
      <c r="W736" s="366"/>
      <c r="X736" s="366"/>
      <c r="Y736" s="366"/>
      <c r="Z736" s="366"/>
      <c r="AA736" s="366"/>
      <c r="AB736" s="366"/>
      <c r="AC736" s="366"/>
      <c r="AD736" s="366"/>
      <c r="AE736" s="366"/>
      <c r="AF736" s="520"/>
    </row>
    <row r="737" spans="1:32" ht="19.5" thickBot="1" x14ac:dyDescent="0.35">
      <c r="A737" s="366"/>
      <c r="B737" s="1417"/>
      <c r="C737" s="388"/>
      <c r="D737" s="388"/>
      <c r="E737" s="388"/>
      <c r="F737" s="388"/>
      <c r="G737" s="388"/>
      <c r="H737" s="388"/>
      <c r="I737" s="366"/>
      <c r="J737" s="366"/>
      <c r="K737" s="526"/>
      <c r="L737" s="526"/>
      <c r="M737" s="526"/>
      <c r="N737" s="526"/>
      <c r="O737" s="526"/>
      <c r="P737" s="526"/>
      <c r="Q737" s="526"/>
      <c r="R737" s="526"/>
      <c r="S737" s="366"/>
      <c r="T737" s="366"/>
      <c r="U737" s="366"/>
      <c r="V737" s="366"/>
      <c r="W737" s="366"/>
      <c r="X737" s="366"/>
      <c r="Y737" s="366"/>
      <c r="Z737" s="366"/>
      <c r="AA737" s="366"/>
      <c r="AB737" s="366"/>
      <c r="AC737" s="366"/>
      <c r="AD737" s="366"/>
      <c r="AE737" s="366"/>
      <c r="AF737" s="520"/>
    </row>
    <row r="738" spans="1:32" ht="19.5" thickBot="1" x14ac:dyDescent="0.35">
      <c r="A738" s="366"/>
      <c r="B738" s="1417"/>
      <c r="C738" s="388"/>
      <c r="D738" s="388"/>
      <c r="E738" s="388"/>
      <c r="F738" s="388"/>
      <c r="G738" s="388"/>
      <c r="H738" s="388"/>
      <c r="I738" s="366"/>
      <c r="J738" s="366"/>
      <c r="K738" s="526"/>
      <c r="L738" s="526"/>
      <c r="M738" s="526"/>
      <c r="N738" s="526"/>
      <c r="O738" s="526"/>
      <c r="P738" s="526"/>
      <c r="Q738" s="526"/>
      <c r="R738" s="526"/>
      <c r="S738" s="366"/>
      <c r="T738" s="366"/>
      <c r="U738" s="366"/>
      <c r="V738" s="366"/>
      <c r="W738" s="366"/>
      <c r="X738" s="366"/>
      <c r="Y738" s="366"/>
      <c r="Z738" s="366"/>
      <c r="AA738" s="366"/>
      <c r="AB738" s="366"/>
      <c r="AC738" s="366"/>
      <c r="AD738" s="366"/>
      <c r="AE738" s="366"/>
      <c r="AF738" s="520"/>
    </row>
    <row r="739" spans="1:32" ht="19.5" thickBot="1" x14ac:dyDescent="0.35">
      <c r="A739" s="366"/>
      <c r="B739" s="1417"/>
      <c r="C739" s="388"/>
      <c r="D739" s="388"/>
      <c r="E739" s="388"/>
      <c r="F739" s="388"/>
      <c r="G739" s="388"/>
      <c r="H739" s="388"/>
      <c r="I739" s="366"/>
      <c r="J739" s="366"/>
      <c r="K739" s="526"/>
      <c r="L739" s="526"/>
      <c r="M739" s="526"/>
      <c r="N739" s="526"/>
      <c r="O739" s="526"/>
      <c r="P739" s="526"/>
      <c r="Q739" s="526"/>
      <c r="R739" s="526"/>
      <c r="S739" s="366"/>
      <c r="T739" s="366"/>
      <c r="U739" s="366"/>
      <c r="V739" s="366"/>
      <c r="W739" s="366"/>
      <c r="X739" s="366"/>
      <c r="Y739" s="366"/>
      <c r="Z739" s="366"/>
      <c r="AA739" s="366"/>
      <c r="AB739" s="366"/>
      <c r="AC739" s="366"/>
      <c r="AD739" s="366"/>
      <c r="AE739" s="366"/>
      <c r="AF739" s="520"/>
    </row>
    <row r="740" spans="1:32" ht="19.5" thickBot="1" x14ac:dyDescent="0.35">
      <c r="A740" s="366"/>
      <c r="B740" s="1417"/>
      <c r="C740" s="388"/>
      <c r="D740" s="388"/>
      <c r="E740" s="388"/>
      <c r="F740" s="388"/>
      <c r="G740" s="388"/>
      <c r="H740" s="388"/>
      <c r="I740" s="366"/>
      <c r="J740" s="366"/>
      <c r="K740" s="526"/>
      <c r="L740" s="526"/>
      <c r="M740" s="526"/>
      <c r="N740" s="526"/>
      <c r="O740" s="526"/>
      <c r="P740" s="526"/>
      <c r="Q740" s="526"/>
      <c r="R740" s="526"/>
      <c r="S740" s="366"/>
      <c r="T740" s="366"/>
      <c r="U740" s="366"/>
      <c r="V740" s="366"/>
      <c r="W740" s="366"/>
      <c r="X740" s="366"/>
      <c r="Y740" s="366"/>
      <c r="Z740" s="366"/>
      <c r="AA740" s="366"/>
      <c r="AB740" s="366"/>
      <c r="AC740" s="366"/>
      <c r="AD740" s="366"/>
      <c r="AE740" s="366"/>
      <c r="AF740" s="520"/>
    </row>
    <row r="741" spans="1:32" ht="19.5" thickBot="1" x14ac:dyDescent="0.35">
      <c r="A741" s="366"/>
      <c r="B741" s="1417"/>
      <c r="C741" s="388"/>
      <c r="D741" s="388"/>
      <c r="E741" s="388"/>
      <c r="F741" s="388"/>
      <c r="G741" s="388"/>
      <c r="H741" s="388"/>
      <c r="I741" s="366"/>
      <c r="J741" s="366"/>
      <c r="K741" s="526"/>
      <c r="L741" s="526"/>
      <c r="M741" s="526"/>
      <c r="N741" s="526"/>
      <c r="O741" s="526"/>
      <c r="P741" s="526"/>
      <c r="Q741" s="526"/>
      <c r="R741" s="526"/>
      <c r="S741" s="366"/>
      <c r="T741" s="366"/>
      <c r="U741" s="366"/>
      <c r="V741" s="366"/>
      <c r="W741" s="366"/>
      <c r="X741" s="366"/>
      <c r="Y741" s="366"/>
      <c r="Z741" s="366"/>
      <c r="AA741" s="366"/>
      <c r="AB741" s="366"/>
      <c r="AC741" s="366"/>
      <c r="AD741" s="366"/>
      <c r="AE741" s="366"/>
      <c r="AF741" s="520"/>
    </row>
    <row r="742" spans="1:32" ht="19.5" thickBot="1" x14ac:dyDescent="0.35">
      <c r="A742" s="366"/>
      <c r="B742" s="1417"/>
      <c r="C742" s="388"/>
      <c r="D742" s="388"/>
      <c r="E742" s="388"/>
      <c r="F742" s="388"/>
      <c r="G742" s="388"/>
      <c r="H742" s="388"/>
      <c r="I742" s="366"/>
      <c r="J742" s="366"/>
      <c r="K742" s="526"/>
      <c r="L742" s="526"/>
      <c r="M742" s="526"/>
      <c r="N742" s="526"/>
      <c r="O742" s="526"/>
      <c r="P742" s="526"/>
      <c r="Q742" s="526"/>
      <c r="R742" s="526"/>
      <c r="S742" s="366"/>
      <c r="T742" s="366"/>
      <c r="U742" s="366"/>
      <c r="V742" s="366"/>
      <c r="W742" s="366"/>
      <c r="X742" s="366"/>
      <c r="Y742" s="366"/>
      <c r="Z742" s="366"/>
      <c r="AA742" s="366"/>
      <c r="AB742" s="366"/>
      <c r="AC742" s="366"/>
      <c r="AD742" s="366"/>
      <c r="AE742" s="366"/>
      <c r="AF742" s="520"/>
    </row>
    <row r="743" spans="1:32" ht="19.5" thickBot="1" x14ac:dyDescent="0.35">
      <c r="A743" s="366"/>
      <c r="B743" s="1417"/>
      <c r="C743" s="388"/>
      <c r="D743" s="388"/>
      <c r="E743" s="388"/>
      <c r="F743" s="388"/>
      <c r="G743" s="388"/>
      <c r="H743" s="388"/>
      <c r="I743" s="366"/>
      <c r="J743" s="366"/>
      <c r="K743" s="526"/>
      <c r="L743" s="526"/>
      <c r="M743" s="526"/>
      <c r="N743" s="526"/>
      <c r="O743" s="526"/>
      <c r="P743" s="526"/>
      <c r="Q743" s="526"/>
      <c r="R743" s="526"/>
      <c r="S743" s="366"/>
      <c r="T743" s="366"/>
      <c r="U743" s="366"/>
      <c r="V743" s="366"/>
      <c r="W743" s="366"/>
      <c r="X743" s="366"/>
      <c r="Y743" s="366"/>
      <c r="Z743" s="366"/>
      <c r="AA743" s="366"/>
      <c r="AB743" s="366"/>
      <c r="AC743" s="366"/>
      <c r="AD743" s="366"/>
      <c r="AE743" s="366"/>
      <c r="AF743" s="520"/>
    </row>
    <row r="744" spans="1:32" ht="19.5" thickBot="1" x14ac:dyDescent="0.35">
      <c r="A744" s="366"/>
      <c r="B744" s="1417"/>
      <c r="C744" s="388"/>
      <c r="D744" s="388"/>
      <c r="E744" s="388"/>
      <c r="F744" s="388"/>
      <c r="G744" s="388"/>
      <c r="H744" s="388"/>
      <c r="I744" s="366"/>
      <c r="J744" s="366"/>
      <c r="K744" s="526"/>
      <c r="L744" s="526"/>
      <c r="M744" s="526"/>
      <c r="N744" s="526"/>
      <c r="O744" s="526"/>
      <c r="P744" s="526"/>
      <c r="Q744" s="526"/>
      <c r="R744" s="526"/>
      <c r="S744" s="366"/>
      <c r="T744" s="366"/>
      <c r="U744" s="366"/>
      <c r="V744" s="366"/>
      <c r="W744" s="366"/>
      <c r="X744" s="366"/>
      <c r="Y744" s="366"/>
      <c r="Z744" s="366"/>
      <c r="AA744" s="366"/>
      <c r="AB744" s="366"/>
      <c r="AC744" s="366"/>
      <c r="AD744" s="366"/>
      <c r="AE744" s="366"/>
      <c r="AF744" s="520"/>
    </row>
    <row r="745" spans="1:32" ht="19.5" thickBot="1" x14ac:dyDescent="0.35">
      <c r="A745" s="366"/>
      <c r="B745" s="1417"/>
      <c r="C745" s="388"/>
      <c r="D745" s="388"/>
      <c r="E745" s="388"/>
      <c r="F745" s="388"/>
      <c r="G745" s="388"/>
      <c r="H745" s="388"/>
      <c r="I745" s="366"/>
      <c r="J745" s="366"/>
      <c r="K745" s="526"/>
      <c r="L745" s="526"/>
      <c r="M745" s="526"/>
      <c r="N745" s="526"/>
      <c r="O745" s="526"/>
      <c r="P745" s="526"/>
      <c r="Q745" s="526"/>
      <c r="R745" s="526"/>
      <c r="S745" s="366"/>
      <c r="T745" s="366"/>
      <c r="U745" s="366"/>
      <c r="V745" s="366"/>
      <c r="W745" s="366"/>
      <c r="X745" s="366"/>
      <c r="Y745" s="366"/>
      <c r="Z745" s="366"/>
      <c r="AA745" s="366"/>
      <c r="AB745" s="366"/>
      <c r="AC745" s="366"/>
      <c r="AD745" s="366"/>
      <c r="AE745" s="366"/>
      <c r="AF745" s="520"/>
    </row>
    <row r="746" spans="1:32" ht="19.5" thickBot="1" x14ac:dyDescent="0.35">
      <c r="A746" s="366"/>
      <c r="B746" s="1417"/>
      <c r="C746" s="388"/>
      <c r="D746" s="388"/>
      <c r="E746" s="388"/>
      <c r="F746" s="388"/>
      <c r="G746" s="388"/>
      <c r="H746" s="388"/>
      <c r="I746" s="366"/>
      <c r="J746" s="366"/>
      <c r="K746" s="526"/>
      <c r="L746" s="526"/>
      <c r="M746" s="526"/>
      <c r="N746" s="526"/>
      <c r="O746" s="526"/>
      <c r="P746" s="526"/>
      <c r="Q746" s="526"/>
      <c r="R746" s="526"/>
      <c r="S746" s="366"/>
      <c r="T746" s="366"/>
      <c r="U746" s="366"/>
      <c r="V746" s="366"/>
      <c r="W746" s="366"/>
      <c r="X746" s="366"/>
      <c r="Y746" s="366"/>
      <c r="Z746" s="366"/>
      <c r="AA746" s="366"/>
      <c r="AB746" s="366"/>
      <c r="AC746" s="366"/>
      <c r="AD746" s="366"/>
      <c r="AE746" s="366"/>
      <c r="AF746" s="520"/>
    </row>
    <row r="747" spans="1:32" ht="19.5" thickBot="1" x14ac:dyDescent="0.35">
      <c r="A747" s="366"/>
      <c r="B747" s="1417"/>
      <c r="C747" s="388"/>
      <c r="D747" s="388"/>
      <c r="E747" s="388"/>
      <c r="F747" s="388"/>
      <c r="G747" s="388"/>
      <c r="H747" s="388"/>
      <c r="I747" s="366"/>
      <c r="J747" s="366"/>
      <c r="K747" s="526"/>
      <c r="L747" s="526"/>
      <c r="M747" s="526"/>
      <c r="N747" s="526"/>
      <c r="O747" s="526"/>
      <c r="P747" s="526"/>
      <c r="Q747" s="526"/>
      <c r="R747" s="526"/>
      <c r="S747" s="366"/>
      <c r="T747" s="366"/>
      <c r="U747" s="366"/>
      <c r="V747" s="366"/>
      <c r="W747" s="366"/>
      <c r="X747" s="366"/>
      <c r="Y747" s="366"/>
      <c r="Z747" s="366"/>
      <c r="AA747" s="366"/>
      <c r="AB747" s="366"/>
      <c r="AC747" s="366"/>
      <c r="AD747" s="366"/>
      <c r="AE747" s="366"/>
      <c r="AF747" s="520"/>
    </row>
    <row r="748" spans="1:32" ht="19.5" thickBot="1" x14ac:dyDescent="0.35">
      <c r="A748" s="366"/>
      <c r="B748" s="1417"/>
      <c r="C748" s="388"/>
      <c r="D748" s="388"/>
      <c r="E748" s="388"/>
      <c r="F748" s="388"/>
      <c r="G748" s="388"/>
      <c r="H748" s="388"/>
      <c r="I748" s="366"/>
      <c r="J748" s="366"/>
      <c r="K748" s="526"/>
      <c r="L748" s="526"/>
      <c r="M748" s="526"/>
      <c r="N748" s="526"/>
      <c r="O748" s="526"/>
      <c r="P748" s="526"/>
      <c r="Q748" s="526"/>
      <c r="R748" s="526"/>
      <c r="S748" s="366"/>
      <c r="T748" s="366"/>
      <c r="U748" s="366"/>
      <c r="V748" s="366"/>
      <c r="W748" s="366"/>
      <c r="X748" s="366"/>
      <c r="Y748" s="366"/>
      <c r="Z748" s="366"/>
      <c r="AA748" s="366"/>
      <c r="AB748" s="366"/>
      <c r="AC748" s="366"/>
      <c r="AD748" s="366"/>
      <c r="AE748" s="366"/>
      <c r="AF748" s="520"/>
    </row>
    <row r="749" spans="1:32" ht="21.75" customHeight="1" thickBot="1" x14ac:dyDescent="0.35">
      <c r="A749" s="366"/>
      <c r="B749" s="1417"/>
      <c r="C749" s="388"/>
      <c r="D749" s="388"/>
      <c r="E749" s="388"/>
      <c r="F749" s="388"/>
      <c r="G749" s="388"/>
      <c r="H749" s="388"/>
      <c r="I749" s="366"/>
      <c r="J749" s="366"/>
      <c r="K749" s="526"/>
      <c r="L749" s="526"/>
      <c r="M749" s="526"/>
      <c r="N749" s="526"/>
      <c r="O749" s="526"/>
      <c r="P749" s="526"/>
      <c r="Q749" s="526"/>
      <c r="R749" s="526"/>
      <c r="S749" s="366"/>
      <c r="T749" s="366"/>
      <c r="U749" s="366"/>
      <c r="V749" s="366"/>
      <c r="W749" s="366"/>
      <c r="X749" s="366"/>
      <c r="Y749" s="366"/>
      <c r="Z749" s="366"/>
      <c r="AA749" s="366"/>
      <c r="AB749" s="366"/>
      <c r="AC749" s="366"/>
      <c r="AD749" s="366"/>
      <c r="AE749" s="366"/>
      <c r="AF749" s="520"/>
    </row>
    <row r="750" spans="1:32" ht="21.75" customHeight="1" thickBot="1" x14ac:dyDescent="0.35">
      <c r="A750" s="366"/>
      <c r="B750" s="1417"/>
      <c r="C750" s="388"/>
      <c r="D750" s="388"/>
      <c r="E750" s="388"/>
      <c r="F750" s="388"/>
      <c r="G750" s="388"/>
      <c r="H750" s="388"/>
      <c r="I750" s="366"/>
      <c r="J750" s="366"/>
      <c r="K750" s="526"/>
      <c r="L750" s="526"/>
      <c r="M750" s="526"/>
      <c r="N750" s="526"/>
      <c r="O750" s="526"/>
      <c r="P750" s="526"/>
      <c r="Q750" s="526"/>
      <c r="R750" s="526"/>
      <c r="S750" s="366"/>
      <c r="T750" s="366"/>
      <c r="U750" s="366"/>
      <c r="V750" s="366"/>
      <c r="W750" s="366"/>
      <c r="X750" s="366"/>
      <c r="Y750" s="366"/>
      <c r="Z750" s="366"/>
      <c r="AA750" s="366"/>
      <c r="AB750" s="366"/>
      <c r="AC750" s="366"/>
      <c r="AD750" s="366"/>
      <c r="AE750" s="366"/>
      <c r="AF750" s="520"/>
    </row>
    <row r="751" spans="1:32" ht="19.5" thickBot="1" x14ac:dyDescent="0.35">
      <c r="A751" s="366"/>
      <c r="B751" s="1417"/>
      <c r="C751" s="388"/>
      <c r="D751" s="388"/>
      <c r="E751" s="388"/>
      <c r="F751" s="388"/>
      <c r="G751" s="388"/>
      <c r="H751" s="388"/>
      <c r="I751" s="366"/>
      <c r="J751" s="366"/>
      <c r="K751" s="526"/>
      <c r="L751" s="526"/>
      <c r="M751" s="526"/>
      <c r="N751" s="526"/>
      <c r="O751" s="526"/>
      <c r="P751" s="526"/>
      <c r="Q751" s="526"/>
      <c r="R751" s="526"/>
      <c r="S751" s="366"/>
      <c r="T751" s="366"/>
      <c r="U751" s="366"/>
      <c r="V751" s="366"/>
      <c r="W751" s="366"/>
      <c r="X751" s="366"/>
      <c r="Y751" s="366"/>
      <c r="Z751" s="366"/>
      <c r="AA751" s="366"/>
      <c r="AB751" s="366"/>
      <c r="AC751" s="366"/>
      <c r="AD751" s="366"/>
      <c r="AE751" s="366"/>
      <c r="AF751" s="520"/>
    </row>
    <row r="752" spans="1:32" ht="19.5" thickBot="1" x14ac:dyDescent="0.35">
      <c r="A752" s="366"/>
      <c r="B752" s="1417"/>
      <c r="C752" s="388"/>
      <c r="D752" s="388"/>
      <c r="E752" s="388"/>
      <c r="F752" s="388"/>
      <c r="G752" s="388"/>
      <c r="H752" s="388"/>
      <c r="I752" s="366"/>
      <c r="J752" s="366"/>
      <c r="K752" s="526"/>
      <c r="L752" s="526"/>
      <c r="M752" s="526"/>
      <c r="N752" s="526"/>
      <c r="O752" s="526"/>
      <c r="P752" s="526"/>
      <c r="Q752" s="526"/>
      <c r="R752" s="526"/>
      <c r="S752" s="366"/>
      <c r="T752" s="366"/>
      <c r="U752" s="366"/>
      <c r="V752" s="366"/>
      <c r="W752" s="366"/>
      <c r="X752" s="366"/>
      <c r="Y752" s="366"/>
      <c r="Z752" s="366"/>
      <c r="AA752" s="366"/>
      <c r="AB752" s="366"/>
      <c r="AC752" s="366"/>
      <c r="AD752" s="366"/>
      <c r="AE752" s="366"/>
      <c r="AF752" s="520"/>
    </row>
    <row r="753" spans="1:32" ht="19.5" thickBot="1" x14ac:dyDescent="0.35">
      <c r="A753" s="366"/>
      <c r="B753" s="1417"/>
      <c r="C753" s="388"/>
      <c r="D753" s="388"/>
      <c r="E753" s="388"/>
      <c r="F753" s="388"/>
      <c r="G753" s="388"/>
      <c r="H753" s="388"/>
      <c r="I753" s="366"/>
      <c r="J753" s="366"/>
      <c r="K753" s="526"/>
      <c r="L753" s="526"/>
      <c r="M753" s="526"/>
      <c r="N753" s="526"/>
      <c r="O753" s="526"/>
      <c r="P753" s="526"/>
      <c r="Q753" s="526"/>
      <c r="R753" s="526"/>
      <c r="S753" s="366"/>
      <c r="T753" s="366"/>
      <c r="U753" s="366"/>
      <c r="V753" s="366"/>
      <c r="W753" s="366"/>
      <c r="X753" s="366"/>
      <c r="Y753" s="366"/>
      <c r="Z753" s="366"/>
      <c r="AA753" s="366"/>
      <c r="AB753" s="366"/>
      <c r="AC753" s="366"/>
      <c r="AD753" s="366"/>
      <c r="AE753" s="366"/>
      <c r="AF753" s="520"/>
    </row>
    <row r="754" spans="1:32" ht="19.5" thickBot="1" x14ac:dyDescent="0.35">
      <c r="A754" s="366"/>
      <c r="B754" s="1417"/>
      <c r="C754" s="388"/>
      <c r="D754" s="388"/>
      <c r="E754" s="388"/>
      <c r="F754" s="388"/>
      <c r="G754" s="388"/>
      <c r="H754" s="388"/>
      <c r="I754" s="366"/>
      <c r="J754" s="366"/>
      <c r="K754" s="526"/>
      <c r="L754" s="526"/>
      <c r="M754" s="526"/>
      <c r="N754" s="526"/>
      <c r="O754" s="526"/>
      <c r="P754" s="526"/>
      <c r="Q754" s="526"/>
      <c r="R754" s="526"/>
      <c r="S754" s="366"/>
      <c r="T754" s="366"/>
      <c r="U754" s="366"/>
      <c r="V754" s="366"/>
      <c r="W754" s="366"/>
      <c r="X754" s="366"/>
      <c r="Y754" s="366"/>
      <c r="Z754" s="366"/>
      <c r="AA754" s="366"/>
      <c r="AB754" s="366"/>
      <c r="AC754" s="366"/>
      <c r="AD754" s="366"/>
      <c r="AE754" s="366"/>
      <c r="AF754" s="520"/>
    </row>
    <row r="755" spans="1:32" ht="19.5" thickBot="1" x14ac:dyDescent="0.35">
      <c r="A755" s="366"/>
      <c r="B755" s="1417"/>
      <c r="C755" s="388"/>
      <c r="D755" s="388"/>
      <c r="E755" s="388"/>
      <c r="F755" s="388"/>
      <c r="G755" s="388"/>
      <c r="H755" s="388"/>
      <c r="I755" s="366"/>
      <c r="J755" s="366"/>
      <c r="K755" s="526"/>
      <c r="L755" s="526"/>
      <c r="M755" s="526"/>
      <c r="N755" s="526"/>
      <c r="O755" s="526"/>
      <c r="P755" s="526"/>
      <c r="Q755" s="526"/>
      <c r="R755" s="526"/>
      <c r="S755" s="366"/>
      <c r="T755" s="366"/>
      <c r="U755" s="366"/>
      <c r="V755" s="366"/>
      <c r="W755" s="366"/>
      <c r="X755" s="366"/>
      <c r="Y755" s="366"/>
      <c r="Z755" s="366"/>
      <c r="AA755" s="366"/>
      <c r="AB755" s="366"/>
      <c r="AC755" s="366"/>
      <c r="AD755" s="366"/>
      <c r="AE755" s="366"/>
      <c r="AF755" s="520"/>
    </row>
    <row r="756" spans="1:32" ht="19.5" thickBot="1" x14ac:dyDescent="0.35">
      <c r="A756" s="366"/>
      <c r="B756" s="1417"/>
      <c r="C756" s="388"/>
      <c r="D756" s="388"/>
      <c r="E756" s="388"/>
      <c r="F756" s="388"/>
      <c r="G756" s="388"/>
      <c r="H756" s="388"/>
      <c r="I756" s="366"/>
      <c r="J756" s="366"/>
      <c r="K756" s="526"/>
      <c r="L756" s="526"/>
      <c r="M756" s="526"/>
      <c r="N756" s="526"/>
      <c r="O756" s="526"/>
      <c r="P756" s="526"/>
      <c r="Q756" s="526"/>
      <c r="R756" s="526"/>
      <c r="S756" s="366"/>
      <c r="T756" s="366"/>
      <c r="U756" s="366"/>
      <c r="V756" s="366"/>
      <c r="W756" s="366"/>
      <c r="X756" s="366"/>
      <c r="Y756" s="366"/>
      <c r="Z756" s="366"/>
      <c r="AA756" s="366"/>
      <c r="AB756" s="366"/>
      <c r="AC756" s="366"/>
      <c r="AD756" s="366"/>
      <c r="AE756" s="366"/>
      <c r="AF756" s="520"/>
    </row>
    <row r="757" spans="1:32" ht="19.5" thickBot="1" x14ac:dyDescent="0.35">
      <c r="A757" s="366"/>
      <c r="B757" s="1417"/>
      <c r="C757" s="388"/>
      <c r="D757" s="388"/>
      <c r="E757" s="388"/>
      <c r="F757" s="388"/>
      <c r="G757" s="388"/>
      <c r="H757" s="388"/>
      <c r="I757" s="366"/>
      <c r="J757" s="366"/>
      <c r="K757" s="526"/>
      <c r="L757" s="526"/>
      <c r="M757" s="526"/>
      <c r="N757" s="526"/>
      <c r="O757" s="526"/>
      <c r="P757" s="526"/>
      <c r="Q757" s="526"/>
      <c r="R757" s="526"/>
      <c r="S757" s="366"/>
      <c r="T757" s="366"/>
      <c r="U757" s="366"/>
      <c r="V757" s="366"/>
      <c r="W757" s="366"/>
      <c r="X757" s="366"/>
      <c r="Y757" s="366"/>
      <c r="Z757" s="366"/>
      <c r="AA757" s="366"/>
      <c r="AB757" s="366"/>
      <c r="AC757" s="366"/>
      <c r="AD757" s="366"/>
      <c r="AE757" s="366"/>
      <c r="AF757" s="520"/>
    </row>
    <row r="758" spans="1:32" ht="19.5" thickBot="1" x14ac:dyDescent="0.35">
      <c r="A758" s="366"/>
      <c r="B758" s="1417"/>
      <c r="C758" s="388"/>
      <c r="D758" s="388"/>
      <c r="E758" s="388"/>
      <c r="F758" s="388"/>
      <c r="G758" s="388"/>
      <c r="H758" s="388"/>
      <c r="I758" s="366"/>
      <c r="J758" s="366"/>
      <c r="K758" s="526"/>
      <c r="L758" s="526"/>
      <c r="M758" s="526"/>
      <c r="N758" s="526"/>
      <c r="O758" s="526"/>
      <c r="P758" s="526"/>
      <c r="Q758" s="526"/>
      <c r="R758" s="526"/>
      <c r="S758" s="366"/>
      <c r="T758" s="366"/>
      <c r="U758" s="366"/>
      <c r="V758" s="366"/>
      <c r="W758" s="366"/>
      <c r="X758" s="366"/>
      <c r="Y758" s="366"/>
      <c r="Z758" s="366"/>
      <c r="AA758" s="366"/>
      <c r="AB758" s="366"/>
      <c r="AC758" s="366"/>
      <c r="AD758" s="366"/>
      <c r="AE758" s="366"/>
      <c r="AF758" s="520"/>
    </row>
    <row r="759" spans="1:32" ht="19.5" thickBot="1" x14ac:dyDescent="0.35">
      <c r="A759" s="366"/>
      <c r="B759" s="1417"/>
      <c r="C759" s="388"/>
      <c r="D759" s="388"/>
      <c r="E759" s="388"/>
      <c r="F759" s="388"/>
      <c r="G759" s="388"/>
      <c r="H759" s="388"/>
      <c r="I759" s="366"/>
      <c r="J759" s="366"/>
      <c r="K759" s="526"/>
      <c r="L759" s="526"/>
      <c r="M759" s="526"/>
      <c r="N759" s="526"/>
      <c r="O759" s="526"/>
      <c r="P759" s="526"/>
      <c r="Q759" s="526"/>
      <c r="R759" s="526"/>
      <c r="S759" s="366"/>
      <c r="T759" s="366"/>
      <c r="U759" s="366"/>
      <c r="V759" s="366"/>
      <c r="W759" s="366"/>
      <c r="X759" s="366"/>
      <c r="Y759" s="366"/>
      <c r="Z759" s="366"/>
      <c r="AA759" s="366"/>
      <c r="AB759" s="366"/>
      <c r="AC759" s="366"/>
      <c r="AD759" s="366"/>
      <c r="AE759" s="366"/>
      <c r="AF759" s="520"/>
    </row>
    <row r="760" spans="1:32" ht="19.5" thickBot="1" x14ac:dyDescent="0.35">
      <c r="A760" s="366"/>
      <c r="B760" s="1417"/>
      <c r="C760" s="388"/>
      <c r="D760" s="388"/>
      <c r="E760" s="388"/>
      <c r="F760" s="388"/>
      <c r="G760" s="388"/>
      <c r="H760" s="388"/>
      <c r="I760" s="366"/>
      <c r="J760" s="366"/>
      <c r="K760" s="526"/>
      <c r="L760" s="526"/>
      <c r="M760" s="526"/>
      <c r="N760" s="526"/>
      <c r="O760" s="526"/>
      <c r="P760" s="526"/>
      <c r="Q760" s="526"/>
      <c r="R760" s="526"/>
      <c r="S760" s="366"/>
      <c r="T760" s="366"/>
      <c r="U760" s="366"/>
      <c r="V760" s="366"/>
      <c r="W760" s="366"/>
      <c r="X760" s="366"/>
      <c r="Y760" s="366"/>
      <c r="Z760" s="366"/>
      <c r="AA760" s="366"/>
      <c r="AB760" s="366"/>
      <c r="AC760" s="366"/>
      <c r="AD760" s="366"/>
      <c r="AE760" s="366"/>
      <c r="AF760" s="520"/>
    </row>
    <row r="761" spans="1:32" ht="19.5" thickBot="1" x14ac:dyDescent="0.35">
      <c r="A761" s="366"/>
      <c r="B761" s="1417"/>
      <c r="C761" s="388"/>
      <c r="D761" s="388"/>
      <c r="E761" s="388"/>
      <c r="F761" s="388"/>
      <c r="G761" s="388"/>
      <c r="H761" s="388"/>
      <c r="I761" s="366"/>
      <c r="J761" s="366"/>
      <c r="K761" s="526"/>
      <c r="L761" s="526"/>
      <c r="M761" s="526"/>
      <c r="N761" s="526"/>
      <c r="O761" s="526"/>
      <c r="P761" s="526"/>
      <c r="Q761" s="526"/>
      <c r="R761" s="526"/>
      <c r="S761" s="366"/>
      <c r="T761" s="366"/>
      <c r="U761" s="366"/>
      <c r="V761" s="366"/>
      <c r="W761" s="366"/>
      <c r="X761" s="366"/>
      <c r="Y761" s="366"/>
      <c r="Z761" s="366"/>
      <c r="AA761" s="366"/>
      <c r="AB761" s="366"/>
      <c r="AC761" s="366"/>
      <c r="AD761" s="366"/>
      <c r="AE761" s="366"/>
      <c r="AF761" s="520"/>
    </row>
    <row r="762" spans="1:32" ht="19.5" thickBot="1" x14ac:dyDescent="0.35">
      <c r="A762" s="366"/>
      <c r="B762" s="1417"/>
      <c r="C762" s="388"/>
      <c r="D762" s="388"/>
      <c r="E762" s="388"/>
      <c r="F762" s="388"/>
      <c r="G762" s="388"/>
      <c r="H762" s="388"/>
      <c r="I762" s="366"/>
      <c r="J762" s="366"/>
      <c r="K762" s="526"/>
      <c r="L762" s="526"/>
      <c r="M762" s="526"/>
      <c r="N762" s="526"/>
      <c r="O762" s="526"/>
      <c r="P762" s="526"/>
      <c r="Q762" s="526"/>
      <c r="R762" s="526"/>
      <c r="S762" s="366"/>
      <c r="T762" s="366"/>
      <c r="U762" s="366"/>
      <c r="V762" s="366"/>
      <c r="W762" s="366"/>
      <c r="X762" s="366"/>
      <c r="Y762" s="366"/>
      <c r="Z762" s="366"/>
      <c r="AA762" s="366"/>
      <c r="AB762" s="366"/>
      <c r="AC762" s="366"/>
      <c r="AD762" s="366"/>
      <c r="AE762" s="366"/>
      <c r="AF762" s="520"/>
    </row>
    <row r="763" spans="1:32" ht="19.5" thickBot="1" x14ac:dyDescent="0.35">
      <c r="A763" s="366"/>
      <c r="B763" s="1417"/>
      <c r="C763" s="388"/>
      <c r="D763" s="388"/>
      <c r="E763" s="388"/>
      <c r="F763" s="388"/>
      <c r="G763" s="388"/>
      <c r="H763" s="388"/>
      <c r="I763" s="366"/>
      <c r="J763" s="366"/>
      <c r="K763" s="526"/>
      <c r="L763" s="526"/>
      <c r="M763" s="526"/>
      <c r="N763" s="526"/>
      <c r="O763" s="526"/>
      <c r="P763" s="526"/>
      <c r="Q763" s="526"/>
      <c r="R763" s="526"/>
      <c r="S763" s="366"/>
      <c r="T763" s="366"/>
      <c r="U763" s="366"/>
      <c r="V763" s="366"/>
      <c r="W763" s="366"/>
      <c r="X763" s="366"/>
      <c r="Y763" s="366"/>
      <c r="Z763" s="366"/>
      <c r="AA763" s="366"/>
      <c r="AB763" s="366"/>
      <c r="AC763" s="366"/>
      <c r="AD763" s="366"/>
      <c r="AE763" s="366"/>
      <c r="AF763" s="520"/>
    </row>
    <row r="764" spans="1:32" ht="19.5" thickBot="1" x14ac:dyDescent="0.35">
      <c r="A764" s="366"/>
      <c r="B764" s="1417"/>
      <c r="C764" s="388"/>
      <c r="D764" s="388"/>
      <c r="E764" s="388"/>
      <c r="F764" s="388"/>
      <c r="G764" s="388"/>
      <c r="H764" s="388"/>
      <c r="I764" s="366"/>
      <c r="J764" s="366"/>
      <c r="K764" s="526"/>
      <c r="L764" s="526"/>
      <c r="M764" s="526"/>
      <c r="N764" s="526"/>
      <c r="O764" s="526"/>
      <c r="P764" s="526"/>
      <c r="Q764" s="526"/>
      <c r="R764" s="526"/>
      <c r="S764" s="366"/>
      <c r="T764" s="366"/>
      <c r="U764" s="366"/>
      <c r="V764" s="366"/>
      <c r="W764" s="366"/>
      <c r="X764" s="366"/>
      <c r="Y764" s="366"/>
      <c r="Z764" s="366"/>
      <c r="AA764" s="366"/>
      <c r="AB764" s="366"/>
      <c r="AC764" s="366"/>
      <c r="AD764" s="366"/>
      <c r="AE764" s="366"/>
      <c r="AF764" s="520"/>
    </row>
    <row r="765" spans="1:32" ht="19.5" thickBot="1" x14ac:dyDescent="0.35">
      <c r="A765" s="366"/>
      <c r="B765" s="1417"/>
      <c r="C765" s="388"/>
      <c r="D765" s="388"/>
      <c r="E765" s="388"/>
      <c r="F765" s="388"/>
      <c r="G765" s="388"/>
      <c r="H765" s="388"/>
      <c r="I765" s="366"/>
      <c r="J765" s="366"/>
      <c r="K765" s="526"/>
      <c r="L765" s="526"/>
      <c r="M765" s="526"/>
      <c r="N765" s="526"/>
      <c r="O765" s="526"/>
      <c r="P765" s="526"/>
      <c r="Q765" s="526"/>
      <c r="R765" s="526"/>
      <c r="S765" s="366"/>
      <c r="T765" s="366"/>
      <c r="U765" s="366"/>
      <c r="V765" s="366"/>
      <c r="W765" s="366"/>
      <c r="X765" s="366"/>
      <c r="Y765" s="366"/>
      <c r="Z765" s="366"/>
      <c r="AA765" s="366"/>
      <c r="AB765" s="366"/>
      <c r="AC765" s="366"/>
      <c r="AD765" s="366"/>
      <c r="AE765" s="366"/>
      <c r="AF765" s="520"/>
    </row>
    <row r="766" spans="1:32" ht="19.5" thickBot="1" x14ac:dyDescent="0.35">
      <c r="A766" s="366"/>
      <c r="B766" s="1417"/>
      <c r="C766" s="388"/>
      <c r="D766" s="388"/>
      <c r="E766" s="388"/>
      <c r="F766" s="388"/>
      <c r="G766" s="388"/>
      <c r="H766" s="388"/>
      <c r="I766" s="366"/>
      <c r="J766" s="366"/>
      <c r="K766" s="526"/>
      <c r="L766" s="526"/>
      <c r="M766" s="526"/>
      <c r="N766" s="526"/>
      <c r="O766" s="526"/>
      <c r="P766" s="526"/>
      <c r="Q766" s="526"/>
      <c r="R766" s="526"/>
      <c r="S766" s="366"/>
      <c r="T766" s="366"/>
      <c r="U766" s="366"/>
      <c r="V766" s="366"/>
      <c r="W766" s="366"/>
      <c r="X766" s="366"/>
      <c r="Y766" s="366"/>
      <c r="Z766" s="366"/>
      <c r="AA766" s="366"/>
      <c r="AB766" s="366"/>
      <c r="AC766" s="366"/>
      <c r="AD766" s="366"/>
      <c r="AE766" s="366"/>
      <c r="AF766" s="520"/>
    </row>
    <row r="767" spans="1:32" ht="19.5" thickBot="1" x14ac:dyDescent="0.35">
      <c r="A767" s="366"/>
      <c r="B767" s="1417"/>
      <c r="C767" s="388"/>
      <c r="D767" s="388"/>
      <c r="E767" s="388"/>
      <c r="F767" s="388"/>
      <c r="G767" s="388"/>
      <c r="H767" s="388"/>
      <c r="I767" s="366"/>
      <c r="J767" s="366"/>
      <c r="K767" s="526"/>
      <c r="L767" s="526"/>
      <c r="M767" s="526"/>
      <c r="N767" s="526"/>
      <c r="O767" s="526"/>
      <c r="P767" s="526"/>
      <c r="Q767" s="526"/>
      <c r="R767" s="526"/>
      <c r="S767" s="366"/>
      <c r="T767" s="366"/>
      <c r="U767" s="366"/>
      <c r="V767" s="366"/>
      <c r="W767" s="366"/>
      <c r="X767" s="366"/>
      <c r="Y767" s="366"/>
      <c r="Z767" s="366"/>
      <c r="AA767" s="366"/>
      <c r="AB767" s="366"/>
      <c r="AC767" s="366"/>
      <c r="AD767" s="366"/>
      <c r="AE767" s="366"/>
      <c r="AF767" s="520"/>
    </row>
    <row r="768" spans="1:32" ht="19.5" thickBot="1" x14ac:dyDescent="0.35">
      <c r="A768" s="366"/>
      <c r="B768" s="1417"/>
      <c r="C768" s="388"/>
      <c r="D768" s="388"/>
      <c r="E768" s="388"/>
      <c r="F768" s="388"/>
      <c r="G768" s="388"/>
      <c r="H768" s="388"/>
      <c r="I768" s="366"/>
      <c r="J768" s="366"/>
      <c r="K768" s="526"/>
      <c r="L768" s="526"/>
      <c r="M768" s="526"/>
      <c r="N768" s="526"/>
      <c r="O768" s="526"/>
      <c r="P768" s="526"/>
      <c r="Q768" s="526"/>
      <c r="R768" s="526"/>
      <c r="S768" s="366"/>
      <c r="T768" s="366"/>
      <c r="U768" s="366"/>
      <c r="V768" s="366"/>
      <c r="W768" s="366"/>
      <c r="X768" s="366"/>
      <c r="Y768" s="366"/>
      <c r="Z768" s="366"/>
      <c r="AA768" s="366"/>
      <c r="AB768" s="366"/>
      <c r="AC768" s="366"/>
      <c r="AD768" s="366"/>
      <c r="AE768" s="366"/>
      <c r="AF768" s="520"/>
    </row>
    <row r="769" spans="1:32" ht="19.5" thickBot="1" x14ac:dyDescent="0.35">
      <c r="A769" s="366"/>
      <c r="B769" s="1417"/>
      <c r="C769" s="388"/>
      <c r="D769" s="388"/>
      <c r="E769" s="388"/>
      <c r="F769" s="388"/>
      <c r="G769" s="388"/>
      <c r="H769" s="388"/>
      <c r="I769" s="366"/>
      <c r="J769" s="366"/>
      <c r="K769" s="526"/>
      <c r="L769" s="526"/>
      <c r="M769" s="526"/>
      <c r="N769" s="526"/>
      <c r="O769" s="526"/>
      <c r="P769" s="526"/>
      <c r="Q769" s="526"/>
      <c r="R769" s="526"/>
      <c r="S769" s="366"/>
      <c r="T769" s="366"/>
      <c r="U769" s="366"/>
      <c r="V769" s="366"/>
      <c r="W769" s="366"/>
      <c r="X769" s="366"/>
      <c r="Y769" s="366"/>
      <c r="Z769" s="366"/>
      <c r="AA769" s="366"/>
      <c r="AB769" s="366"/>
      <c r="AC769" s="366"/>
      <c r="AD769" s="366"/>
      <c r="AE769" s="366"/>
      <c r="AF769" s="520"/>
    </row>
    <row r="770" spans="1:32" ht="19.5" thickBot="1" x14ac:dyDescent="0.35">
      <c r="A770" s="366"/>
      <c r="B770" s="1417"/>
      <c r="C770" s="388"/>
      <c r="D770" s="388"/>
      <c r="E770" s="388"/>
      <c r="F770" s="388"/>
      <c r="G770" s="388"/>
      <c r="H770" s="388"/>
      <c r="I770" s="366"/>
      <c r="J770" s="366"/>
      <c r="K770" s="526"/>
      <c r="L770" s="526"/>
      <c r="M770" s="526"/>
      <c r="N770" s="526"/>
      <c r="O770" s="526"/>
      <c r="P770" s="526"/>
      <c r="Q770" s="526"/>
      <c r="R770" s="526"/>
      <c r="S770" s="366"/>
      <c r="T770" s="366"/>
      <c r="U770" s="366"/>
      <c r="V770" s="366"/>
      <c r="W770" s="366"/>
      <c r="X770" s="366"/>
      <c r="Y770" s="366"/>
      <c r="Z770" s="366"/>
      <c r="AA770" s="366"/>
      <c r="AB770" s="366"/>
      <c r="AC770" s="366"/>
      <c r="AD770" s="366"/>
      <c r="AE770" s="366"/>
      <c r="AF770" s="520"/>
    </row>
    <row r="771" spans="1:32" ht="19.5" thickBot="1" x14ac:dyDescent="0.35">
      <c r="A771" s="366"/>
      <c r="B771" s="1417"/>
      <c r="C771" s="388"/>
      <c r="D771" s="388"/>
      <c r="E771" s="388"/>
      <c r="F771" s="388"/>
      <c r="G771" s="388"/>
      <c r="H771" s="388"/>
      <c r="I771" s="366"/>
      <c r="J771" s="366"/>
      <c r="K771" s="526"/>
      <c r="L771" s="526"/>
      <c r="M771" s="526"/>
      <c r="N771" s="526"/>
      <c r="O771" s="526"/>
      <c r="P771" s="526"/>
      <c r="Q771" s="526"/>
      <c r="R771" s="526"/>
      <c r="S771" s="366"/>
      <c r="T771" s="366"/>
      <c r="U771" s="366"/>
      <c r="V771" s="366"/>
      <c r="W771" s="366"/>
      <c r="X771" s="366"/>
      <c r="Y771" s="366"/>
      <c r="Z771" s="366"/>
      <c r="AA771" s="366"/>
      <c r="AB771" s="366"/>
      <c r="AC771" s="366"/>
      <c r="AD771" s="366"/>
      <c r="AE771" s="366"/>
      <c r="AF771" s="520"/>
    </row>
    <row r="772" spans="1:32" ht="19.5" thickBot="1" x14ac:dyDescent="0.35">
      <c r="A772" s="366"/>
      <c r="B772" s="1417"/>
      <c r="C772" s="388"/>
      <c r="D772" s="388"/>
      <c r="E772" s="388"/>
      <c r="F772" s="388"/>
      <c r="G772" s="388"/>
      <c r="H772" s="388"/>
      <c r="I772" s="366"/>
      <c r="J772" s="366"/>
      <c r="K772" s="526"/>
      <c r="L772" s="526"/>
      <c r="M772" s="526"/>
      <c r="N772" s="526"/>
      <c r="O772" s="526"/>
      <c r="P772" s="526"/>
      <c r="Q772" s="526"/>
      <c r="R772" s="526"/>
      <c r="S772" s="366"/>
      <c r="T772" s="366"/>
      <c r="U772" s="366"/>
      <c r="V772" s="366"/>
      <c r="W772" s="366"/>
      <c r="X772" s="366"/>
      <c r="Y772" s="366"/>
      <c r="Z772" s="366"/>
      <c r="AA772" s="366"/>
      <c r="AB772" s="366"/>
      <c r="AC772" s="366"/>
      <c r="AD772" s="366"/>
      <c r="AE772" s="366"/>
      <c r="AF772" s="520"/>
    </row>
    <row r="773" spans="1:32" ht="19.5" thickBot="1" x14ac:dyDescent="0.35">
      <c r="A773" s="366"/>
      <c r="B773" s="1417"/>
      <c r="C773" s="388"/>
      <c r="D773" s="388"/>
      <c r="E773" s="388"/>
      <c r="F773" s="388"/>
      <c r="G773" s="388"/>
      <c r="H773" s="388"/>
      <c r="I773" s="366"/>
      <c r="J773" s="366"/>
      <c r="K773" s="526"/>
      <c r="L773" s="526"/>
      <c r="M773" s="526"/>
      <c r="N773" s="526"/>
      <c r="O773" s="526"/>
      <c r="P773" s="526"/>
      <c r="Q773" s="526"/>
      <c r="R773" s="526"/>
      <c r="S773" s="366"/>
      <c r="T773" s="366"/>
      <c r="U773" s="366"/>
      <c r="V773" s="366"/>
      <c r="W773" s="366"/>
      <c r="X773" s="366"/>
      <c r="Y773" s="366"/>
      <c r="Z773" s="366"/>
      <c r="AA773" s="366"/>
      <c r="AB773" s="366"/>
      <c r="AC773" s="366"/>
      <c r="AD773" s="366"/>
      <c r="AE773" s="366"/>
      <c r="AF773" s="520"/>
    </row>
    <row r="774" spans="1:32" ht="19.5" thickBot="1" x14ac:dyDescent="0.35">
      <c r="A774" s="366"/>
      <c r="B774" s="1417"/>
      <c r="C774" s="388"/>
      <c r="D774" s="388"/>
      <c r="E774" s="388"/>
      <c r="F774" s="388"/>
      <c r="G774" s="388"/>
      <c r="H774" s="388"/>
      <c r="I774" s="366"/>
      <c r="J774" s="366"/>
      <c r="K774" s="526"/>
      <c r="L774" s="526"/>
      <c r="M774" s="526"/>
      <c r="N774" s="526"/>
      <c r="O774" s="526"/>
      <c r="P774" s="526"/>
      <c r="Q774" s="526"/>
      <c r="R774" s="526"/>
      <c r="S774" s="366"/>
      <c r="T774" s="366"/>
      <c r="U774" s="366"/>
      <c r="V774" s="366"/>
      <c r="W774" s="366"/>
      <c r="X774" s="366"/>
      <c r="Y774" s="366"/>
      <c r="Z774" s="366"/>
      <c r="AA774" s="366"/>
      <c r="AB774" s="366"/>
      <c r="AC774" s="366"/>
      <c r="AD774" s="366"/>
      <c r="AE774" s="366"/>
      <c r="AF774" s="520"/>
    </row>
    <row r="775" spans="1:32" ht="19.5" thickBot="1" x14ac:dyDescent="0.35">
      <c r="A775" s="366"/>
      <c r="B775" s="1417"/>
      <c r="C775" s="388"/>
      <c r="D775" s="388"/>
      <c r="E775" s="388"/>
      <c r="F775" s="388"/>
      <c r="G775" s="388"/>
      <c r="H775" s="388"/>
      <c r="I775" s="366"/>
      <c r="J775" s="366"/>
      <c r="K775" s="526"/>
      <c r="L775" s="526"/>
      <c r="M775" s="526"/>
      <c r="N775" s="526"/>
      <c r="O775" s="526"/>
      <c r="P775" s="526"/>
      <c r="Q775" s="526"/>
      <c r="R775" s="526"/>
      <c r="S775" s="366"/>
      <c r="T775" s="366"/>
      <c r="U775" s="366"/>
      <c r="V775" s="366"/>
      <c r="W775" s="366"/>
      <c r="X775" s="366"/>
      <c r="Y775" s="366"/>
      <c r="Z775" s="366"/>
      <c r="AA775" s="366"/>
      <c r="AB775" s="366"/>
      <c r="AC775" s="366"/>
      <c r="AD775" s="366"/>
      <c r="AE775" s="366"/>
      <c r="AF775" s="520"/>
    </row>
    <row r="776" spans="1:32" ht="19.5" thickBot="1" x14ac:dyDescent="0.35">
      <c r="A776" s="366"/>
      <c r="B776" s="1417"/>
      <c r="C776" s="388"/>
      <c r="D776" s="388"/>
      <c r="E776" s="388"/>
      <c r="F776" s="388"/>
      <c r="G776" s="388"/>
      <c r="H776" s="388"/>
      <c r="I776" s="366"/>
      <c r="J776" s="366"/>
      <c r="K776" s="526"/>
      <c r="L776" s="526"/>
      <c r="M776" s="526"/>
      <c r="N776" s="526"/>
      <c r="O776" s="526"/>
      <c r="P776" s="526"/>
      <c r="Q776" s="526"/>
      <c r="R776" s="526"/>
      <c r="S776" s="366"/>
      <c r="T776" s="366"/>
      <c r="U776" s="366"/>
      <c r="V776" s="366"/>
      <c r="W776" s="366"/>
      <c r="X776" s="366"/>
      <c r="Y776" s="366"/>
      <c r="Z776" s="366"/>
      <c r="AA776" s="366"/>
      <c r="AB776" s="366"/>
      <c r="AC776" s="366"/>
      <c r="AD776" s="366"/>
      <c r="AE776" s="366"/>
      <c r="AF776" s="520"/>
    </row>
    <row r="777" spans="1:32" ht="19.5" thickBot="1" x14ac:dyDescent="0.35">
      <c r="A777" s="366"/>
      <c r="B777" s="1417"/>
      <c r="C777" s="388"/>
      <c r="D777" s="388"/>
      <c r="E777" s="388"/>
      <c r="F777" s="388"/>
      <c r="G777" s="388"/>
      <c r="H777" s="388"/>
      <c r="I777" s="366"/>
      <c r="J777" s="366"/>
      <c r="K777" s="526"/>
      <c r="L777" s="526"/>
      <c r="M777" s="526"/>
      <c r="N777" s="526"/>
      <c r="O777" s="526"/>
      <c r="P777" s="526"/>
      <c r="Q777" s="526"/>
      <c r="R777" s="526"/>
      <c r="S777" s="366"/>
      <c r="T777" s="366"/>
      <c r="U777" s="366"/>
      <c r="V777" s="366"/>
      <c r="W777" s="366"/>
      <c r="X777" s="366"/>
      <c r="Y777" s="366"/>
      <c r="Z777" s="366"/>
      <c r="AA777" s="366"/>
      <c r="AB777" s="366"/>
      <c r="AC777" s="366"/>
      <c r="AD777" s="366"/>
      <c r="AE777" s="366"/>
      <c r="AF777" s="520"/>
    </row>
    <row r="778" spans="1:32" ht="19.5" thickBot="1" x14ac:dyDescent="0.35">
      <c r="A778" s="366"/>
      <c r="B778" s="1417"/>
      <c r="C778" s="388"/>
      <c r="D778" s="388"/>
      <c r="E778" s="388"/>
      <c r="F778" s="388"/>
      <c r="G778" s="388"/>
      <c r="H778" s="388"/>
      <c r="I778" s="366"/>
      <c r="J778" s="366"/>
      <c r="K778" s="526"/>
      <c r="L778" s="526"/>
      <c r="M778" s="526"/>
      <c r="N778" s="526"/>
      <c r="O778" s="526"/>
      <c r="P778" s="526"/>
      <c r="Q778" s="526"/>
      <c r="R778" s="526"/>
      <c r="S778" s="366"/>
      <c r="T778" s="366"/>
      <c r="U778" s="366"/>
      <c r="V778" s="366"/>
      <c r="W778" s="366"/>
      <c r="X778" s="366"/>
      <c r="Y778" s="366"/>
      <c r="Z778" s="366"/>
      <c r="AA778" s="366"/>
      <c r="AB778" s="366"/>
      <c r="AC778" s="366"/>
      <c r="AD778" s="366"/>
      <c r="AE778" s="366"/>
      <c r="AF778" s="520"/>
    </row>
    <row r="779" spans="1:32" ht="19.5" thickBot="1" x14ac:dyDescent="0.35">
      <c r="A779" s="366"/>
      <c r="B779" s="1417"/>
      <c r="C779" s="388"/>
      <c r="D779" s="388"/>
      <c r="E779" s="388"/>
      <c r="F779" s="388"/>
      <c r="G779" s="388"/>
      <c r="H779" s="388"/>
      <c r="I779" s="366"/>
      <c r="J779" s="366"/>
      <c r="K779" s="526"/>
      <c r="L779" s="526"/>
      <c r="M779" s="526"/>
      <c r="N779" s="526"/>
      <c r="O779" s="526"/>
      <c r="P779" s="526"/>
      <c r="Q779" s="526"/>
      <c r="R779" s="526"/>
      <c r="S779" s="366"/>
      <c r="T779" s="366"/>
      <c r="U779" s="366"/>
      <c r="V779" s="366"/>
      <c r="W779" s="366"/>
      <c r="X779" s="366"/>
      <c r="Y779" s="366"/>
      <c r="Z779" s="366"/>
      <c r="AA779" s="366"/>
      <c r="AB779" s="366"/>
      <c r="AC779" s="366"/>
      <c r="AD779" s="366"/>
      <c r="AE779" s="366"/>
      <c r="AF779" s="520"/>
    </row>
    <row r="780" spans="1:32" ht="19.5" thickBot="1" x14ac:dyDescent="0.35">
      <c r="A780" s="366"/>
      <c r="B780" s="1417"/>
      <c r="C780" s="388"/>
      <c r="D780" s="388"/>
      <c r="E780" s="388"/>
      <c r="F780" s="388"/>
      <c r="G780" s="388"/>
      <c r="H780" s="388"/>
      <c r="I780" s="366"/>
      <c r="J780" s="366"/>
      <c r="K780" s="526"/>
      <c r="L780" s="526"/>
      <c r="M780" s="526"/>
      <c r="N780" s="526"/>
      <c r="O780" s="526"/>
      <c r="P780" s="526"/>
      <c r="Q780" s="526"/>
      <c r="R780" s="526"/>
      <c r="S780" s="366"/>
      <c r="T780" s="366"/>
      <c r="U780" s="366"/>
      <c r="V780" s="366"/>
      <c r="W780" s="366"/>
      <c r="X780" s="366"/>
      <c r="Y780" s="366"/>
      <c r="Z780" s="366"/>
      <c r="AA780" s="366"/>
      <c r="AB780" s="366"/>
      <c r="AC780" s="366"/>
      <c r="AD780" s="366"/>
      <c r="AE780" s="366"/>
      <c r="AF780" s="520"/>
    </row>
    <row r="781" spans="1:32" ht="19.5" thickBot="1" x14ac:dyDescent="0.35">
      <c r="A781" s="366"/>
      <c r="B781" s="1417"/>
      <c r="C781" s="388"/>
      <c r="D781" s="388"/>
      <c r="E781" s="388"/>
      <c r="F781" s="388"/>
      <c r="G781" s="388"/>
      <c r="H781" s="388"/>
      <c r="I781" s="366"/>
      <c r="J781" s="366"/>
      <c r="K781" s="526"/>
      <c r="L781" s="526"/>
      <c r="M781" s="526"/>
      <c r="N781" s="526"/>
      <c r="O781" s="526"/>
      <c r="P781" s="526"/>
      <c r="Q781" s="526"/>
      <c r="R781" s="526"/>
      <c r="S781" s="366"/>
      <c r="T781" s="366"/>
      <c r="U781" s="366"/>
      <c r="V781" s="366"/>
      <c r="W781" s="366"/>
      <c r="X781" s="366"/>
      <c r="Y781" s="366"/>
      <c r="Z781" s="366"/>
      <c r="AA781" s="366"/>
      <c r="AB781" s="366"/>
      <c r="AC781" s="366"/>
      <c r="AD781" s="366"/>
      <c r="AE781" s="366"/>
      <c r="AF781" s="520"/>
    </row>
    <row r="782" spans="1:32" ht="19.5" thickBot="1" x14ac:dyDescent="0.35">
      <c r="A782" s="366"/>
      <c r="B782" s="1417"/>
      <c r="C782" s="388"/>
      <c r="D782" s="388"/>
      <c r="E782" s="388"/>
      <c r="F782" s="388"/>
      <c r="G782" s="388"/>
      <c r="H782" s="388"/>
      <c r="I782" s="366"/>
      <c r="J782" s="366"/>
      <c r="K782" s="526"/>
      <c r="L782" s="526"/>
      <c r="M782" s="526"/>
      <c r="N782" s="526"/>
      <c r="O782" s="526"/>
      <c r="P782" s="526"/>
      <c r="Q782" s="526"/>
      <c r="R782" s="526"/>
      <c r="S782" s="366"/>
      <c r="T782" s="366"/>
      <c r="U782" s="366"/>
      <c r="V782" s="366"/>
      <c r="W782" s="366"/>
      <c r="X782" s="366"/>
      <c r="Y782" s="366"/>
      <c r="Z782" s="366"/>
      <c r="AA782" s="366"/>
      <c r="AB782" s="366"/>
      <c r="AC782" s="366"/>
      <c r="AD782" s="366"/>
      <c r="AE782" s="366"/>
      <c r="AF782" s="520"/>
    </row>
    <row r="783" spans="1:32" ht="19.5" thickBot="1" x14ac:dyDescent="0.35">
      <c r="A783" s="366"/>
      <c r="B783" s="1417"/>
      <c r="C783" s="388"/>
      <c r="D783" s="388"/>
      <c r="E783" s="388"/>
      <c r="F783" s="388"/>
      <c r="G783" s="388"/>
      <c r="H783" s="388"/>
      <c r="I783" s="366"/>
      <c r="J783" s="366"/>
      <c r="K783" s="526"/>
      <c r="L783" s="526"/>
      <c r="M783" s="526"/>
      <c r="N783" s="526"/>
      <c r="O783" s="526"/>
      <c r="P783" s="526"/>
      <c r="Q783" s="526"/>
      <c r="R783" s="526"/>
      <c r="S783" s="366"/>
      <c r="T783" s="366"/>
      <c r="U783" s="366"/>
      <c r="V783" s="366"/>
      <c r="W783" s="366"/>
      <c r="X783" s="366"/>
      <c r="Y783" s="366"/>
      <c r="Z783" s="366"/>
      <c r="AA783" s="366"/>
      <c r="AB783" s="366"/>
      <c r="AC783" s="366"/>
      <c r="AD783" s="366"/>
      <c r="AE783" s="366"/>
      <c r="AF783" s="520"/>
    </row>
    <row r="784" spans="1:32" ht="19.5" thickBot="1" x14ac:dyDescent="0.35">
      <c r="A784" s="366"/>
      <c r="B784" s="1417"/>
      <c r="C784" s="388"/>
      <c r="D784" s="388"/>
      <c r="E784" s="388"/>
      <c r="F784" s="388"/>
      <c r="G784" s="388"/>
      <c r="H784" s="388"/>
      <c r="I784" s="366"/>
      <c r="J784" s="366"/>
      <c r="K784" s="526"/>
      <c r="L784" s="526"/>
      <c r="M784" s="526"/>
      <c r="N784" s="526"/>
      <c r="O784" s="526"/>
      <c r="P784" s="526"/>
      <c r="Q784" s="526"/>
      <c r="R784" s="526"/>
      <c r="S784" s="366"/>
      <c r="T784" s="366"/>
      <c r="U784" s="366"/>
      <c r="V784" s="366"/>
      <c r="W784" s="366"/>
      <c r="X784" s="366"/>
      <c r="Y784" s="366"/>
      <c r="Z784" s="366"/>
      <c r="AA784" s="366"/>
      <c r="AB784" s="366"/>
      <c r="AC784" s="366"/>
      <c r="AD784" s="366"/>
      <c r="AE784" s="366"/>
      <c r="AF784" s="520"/>
    </row>
    <row r="785" spans="1:32" ht="19.5" thickBot="1" x14ac:dyDescent="0.35">
      <c r="A785" s="366"/>
      <c r="B785" s="1417"/>
      <c r="C785" s="388"/>
      <c r="D785" s="388"/>
      <c r="E785" s="388"/>
      <c r="F785" s="388"/>
      <c r="G785" s="388"/>
      <c r="H785" s="388"/>
      <c r="I785" s="366"/>
      <c r="J785" s="366"/>
      <c r="K785" s="526"/>
      <c r="L785" s="526"/>
      <c r="M785" s="526"/>
      <c r="N785" s="526"/>
      <c r="O785" s="526"/>
      <c r="P785" s="526"/>
      <c r="Q785" s="526"/>
      <c r="R785" s="526"/>
      <c r="S785" s="366"/>
      <c r="T785" s="366"/>
      <c r="U785" s="366"/>
      <c r="V785" s="366"/>
      <c r="W785" s="366"/>
      <c r="X785" s="366"/>
      <c r="Y785" s="366"/>
      <c r="Z785" s="366"/>
      <c r="AA785" s="366"/>
      <c r="AB785" s="366"/>
      <c r="AC785" s="366"/>
      <c r="AD785" s="366"/>
      <c r="AE785" s="366"/>
      <c r="AF785" s="520"/>
    </row>
    <row r="786" spans="1:32" ht="19.5" thickBot="1" x14ac:dyDescent="0.35">
      <c r="A786" s="366"/>
      <c r="B786" s="1417"/>
      <c r="C786" s="388"/>
      <c r="D786" s="388"/>
      <c r="E786" s="388"/>
      <c r="F786" s="388"/>
      <c r="G786" s="388"/>
      <c r="H786" s="388"/>
      <c r="I786" s="366"/>
      <c r="J786" s="366"/>
      <c r="K786" s="526"/>
      <c r="L786" s="526"/>
      <c r="M786" s="526"/>
      <c r="N786" s="526"/>
      <c r="O786" s="526"/>
      <c r="P786" s="526"/>
      <c r="Q786" s="526"/>
      <c r="R786" s="526"/>
      <c r="S786" s="366"/>
      <c r="T786" s="366"/>
      <c r="U786" s="366"/>
      <c r="V786" s="366"/>
      <c r="W786" s="366"/>
      <c r="X786" s="366"/>
      <c r="Y786" s="366"/>
      <c r="Z786" s="366"/>
      <c r="AA786" s="366"/>
      <c r="AB786" s="366"/>
      <c r="AC786" s="366"/>
      <c r="AD786" s="366"/>
      <c r="AE786" s="366"/>
      <c r="AF786" s="520"/>
    </row>
    <row r="787" spans="1:32" ht="19.5" thickBot="1" x14ac:dyDescent="0.35">
      <c r="A787" s="366"/>
      <c r="B787" s="1417"/>
      <c r="C787" s="388"/>
      <c r="D787" s="388"/>
      <c r="E787" s="388"/>
      <c r="F787" s="388"/>
      <c r="G787" s="388"/>
      <c r="H787" s="388"/>
      <c r="I787" s="366"/>
      <c r="J787" s="366"/>
      <c r="K787" s="526"/>
      <c r="L787" s="526"/>
      <c r="M787" s="526"/>
      <c r="N787" s="526"/>
      <c r="O787" s="526"/>
      <c r="P787" s="526"/>
      <c r="Q787" s="526"/>
      <c r="R787" s="526"/>
      <c r="S787" s="366"/>
      <c r="T787" s="366"/>
      <c r="U787" s="366"/>
      <c r="V787" s="366"/>
      <c r="W787" s="366"/>
      <c r="X787" s="366"/>
      <c r="Y787" s="366"/>
      <c r="Z787" s="366"/>
      <c r="AA787" s="366"/>
      <c r="AB787" s="366"/>
      <c r="AC787" s="366"/>
      <c r="AD787" s="366"/>
      <c r="AE787" s="366"/>
      <c r="AF787" s="520"/>
    </row>
    <row r="788" spans="1:32" ht="19.5" thickBot="1" x14ac:dyDescent="0.35">
      <c r="A788" s="366"/>
      <c r="B788" s="1417"/>
      <c r="C788" s="388"/>
      <c r="D788" s="388"/>
      <c r="E788" s="388"/>
      <c r="F788" s="388"/>
      <c r="G788" s="388"/>
      <c r="H788" s="388"/>
      <c r="I788" s="366"/>
      <c r="J788" s="366"/>
      <c r="K788" s="526"/>
      <c r="L788" s="526"/>
      <c r="M788" s="526"/>
      <c r="N788" s="526"/>
      <c r="O788" s="526"/>
      <c r="P788" s="526"/>
      <c r="Q788" s="526"/>
      <c r="R788" s="526"/>
      <c r="S788" s="366"/>
      <c r="T788" s="366"/>
      <c r="U788" s="366"/>
      <c r="V788" s="366"/>
      <c r="W788" s="366"/>
      <c r="X788" s="366"/>
      <c r="Y788" s="366"/>
      <c r="Z788" s="366"/>
      <c r="AA788" s="366"/>
      <c r="AB788" s="366"/>
      <c r="AC788" s="366"/>
      <c r="AD788" s="366"/>
      <c r="AE788" s="366"/>
      <c r="AF788" s="520"/>
    </row>
    <row r="789" spans="1:32" ht="19.5" thickBot="1" x14ac:dyDescent="0.35">
      <c r="A789" s="366"/>
      <c r="B789" s="1417"/>
      <c r="C789" s="388"/>
      <c r="D789" s="388"/>
      <c r="E789" s="388"/>
      <c r="F789" s="388"/>
      <c r="G789" s="388"/>
      <c r="H789" s="388"/>
      <c r="I789" s="366"/>
      <c r="J789" s="366"/>
      <c r="K789" s="526"/>
      <c r="L789" s="526"/>
      <c r="M789" s="526"/>
      <c r="N789" s="526"/>
      <c r="O789" s="526"/>
      <c r="P789" s="526"/>
      <c r="Q789" s="526"/>
      <c r="R789" s="526"/>
      <c r="S789" s="366"/>
      <c r="T789" s="366"/>
      <c r="U789" s="366"/>
      <c r="V789" s="366"/>
      <c r="W789" s="366"/>
      <c r="X789" s="366"/>
      <c r="Y789" s="366"/>
      <c r="Z789" s="366"/>
      <c r="AA789" s="366"/>
      <c r="AB789" s="366"/>
      <c r="AC789" s="366"/>
      <c r="AD789" s="366"/>
      <c r="AE789" s="366"/>
      <c r="AF789" s="520"/>
    </row>
    <row r="790" spans="1:32" ht="19.5" thickBot="1" x14ac:dyDescent="0.35">
      <c r="A790" s="366"/>
      <c r="B790" s="1417"/>
      <c r="C790" s="388"/>
      <c r="D790" s="388"/>
      <c r="E790" s="388"/>
      <c r="F790" s="388"/>
      <c r="G790" s="388"/>
      <c r="H790" s="388"/>
      <c r="I790" s="366"/>
      <c r="J790" s="366"/>
      <c r="K790" s="526"/>
      <c r="L790" s="526"/>
      <c r="M790" s="526"/>
      <c r="N790" s="526"/>
      <c r="O790" s="526"/>
      <c r="P790" s="526"/>
      <c r="Q790" s="526"/>
      <c r="R790" s="526"/>
      <c r="S790" s="366"/>
      <c r="T790" s="366"/>
      <c r="U790" s="366"/>
      <c r="V790" s="366"/>
      <c r="W790" s="366"/>
      <c r="X790" s="366"/>
      <c r="Y790" s="366"/>
      <c r="Z790" s="366"/>
      <c r="AA790" s="366"/>
      <c r="AB790" s="366"/>
      <c r="AC790" s="366"/>
      <c r="AD790" s="366"/>
      <c r="AE790" s="366"/>
      <c r="AF790" s="520"/>
    </row>
    <row r="791" spans="1:32" ht="19.5" thickBot="1" x14ac:dyDescent="0.35">
      <c r="A791" s="366"/>
      <c r="B791" s="1417"/>
      <c r="C791" s="388"/>
      <c r="D791" s="388"/>
      <c r="E791" s="388"/>
      <c r="F791" s="388"/>
      <c r="G791" s="388"/>
      <c r="H791" s="388"/>
      <c r="I791" s="366"/>
      <c r="J791" s="366"/>
      <c r="K791" s="526"/>
      <c r="L791" s="526"/>
      <c r="M791" s="526"/>
      <c r="N791" s="526"/>
      <c r="O791" s="526"/>
      <c r="P791" s="526"/>
      <c r="Q791" s="526"/>
      <c r="R791" s="526"/>
      <c r="S791" s="366"/>
      <c r="T791" s="366"/>
      <c r="U791" s="366"/>
      <c r="V791" s="366"/>
      <c r="W791" s="366"/>
      <c r="X791" s="366"/>
      <c r="Y791" s="366"/>
      <c r="Z791" s="366"/>
      <c r="AA791" s="366"/>
      <c r="AB791" s="366"/>
      <c r="AC791" s="366"/>
      <c r="AD791" s="366"/>
      <c r="AE791" s="366"/>
      <c r="AF791" s="520"/>
    </row>
    <row r="792" spans="1:32" ht="19.5" thickBot="1" x14ac:dyDescent="0.35">
      <c r="A792" s="366"/>
      <c r="B792" s="1417"/>
      <c r="C792" s="388"/>
      <c r="D792" s="388"/>
      <c r="E792" s="388"/>
      <c r="F792" s="388"/>
      <c r="G792" s="388"/>
      <c r="H792" s="388"/>
      <c r="I792" s="366"/>
      <c r="J792" s="366"/>
      <c r="K792" s="526"/>
      <c r="L792" s="526"/>
      <c r="M792" s="526"/>
      <c r="N792" s="526"/>
      <c r="O792" s="526"/>
      <c r="P792" s="526"/>
      <c r="Q792" s="526"/>
      <c r="R792" s="526"/>
      <c r="S792" s="366"/>
      <c r="T792" s="366"/>
      <c r="U792" s="366"/>
      <c r="V792" s="366"/>
      <c r="W792" s="366"/>
      <c r="X792" s="366"/>
      <c r="Y792" s="366"/>
      <c r="Z792" s="366"/>
      <c r="AA792" s="366"/>
      <c r="AB792" s="366"/>
      <c r="AC792" s="366"/>
      <c r="AD792" s="366"/>
      <c r="AE792" s="366"/>
      <c r="AF792" s="520"/>
    </row>
    <row r="793" spans="1:32" ht="19.5" thickBot="1" x14ac:dyDescent="0.35">
      <c r="A793" s="366"/>
      <c r="B793" s="1417"/>
      <c r="C793" s="388"/>
      <c r="D793" s="388"/>
      <c r="E793" s="388"/>
      <c r="F793" s="388"/>
      <c r="G793" s="388"/>
      <c r="H793" s="388"/>
      <c r="I793" s="366"/>
      <c r="J793" s="366"/>
      <c r="K793" s="526"/>
      <c r="L793" s="526"/>
      <c r="M793" s="526"/>
      <c r="N793" s="526"/>
      <c r="O793" s="526"/>
      <c r="P793" s="526"/>
      <c r="Q793" s="526"/>
      <c r="R793" s="526"/>
      <c r="S793" s="366"/>
      <c r="T793" s="366"/>
      <c r="U793" s="366"/>
      <c r="V793" s="366"/>
      <c r="W793" s="366"/>
      <c r="X793" s="366"/>
      <c r="Y793" s="366"/>
      <c r="Z793" s="366"/>
      <c r="AA793" s="366"/>
      <c r="AB793" s="366"/>
      <c r="AC793" s="366"/>
      <c r="AD793" s="366"/>
      <c r="AE793" s="366"/>
      <c r="AF793" s="520"/>
    </row>
    <row r="794" spans="1:32" ht="19.5" thickBot="1" x14ac:dyDescent="0.35">
      <c r="A794" s="366"/>
      <c r="B794" s="1417"/>
      <c r="C794" s="388"/>
      <c r="D794" s="388"/>
      <c r="E794" s="388"/>
      <c r="F794" s="388"/>
      <c r="G794" s="388"/>
      <c r="H794" s="388"/>
      <c r="I794" s="366"/>
      <c r="J794" s="366"/>
      <c r="K794" s="526"/>
      <c r="L794" s="526"/>
      <c r="M794" s="526"/>
      <c r="N794" s="526"/>
      <c r="O794" s="526"/>
      <c r="P794" s="526"/>
      <c r="Q794" s="526"/>
      <c r="R794" s="526"/>
      <c r="S794" s="366"/>
      <c r="T794" s="366"/>
      <c r="U794" s="366"/>
      <c r="V794" s="366"/>
      <c r="W794" s="366"/>
      <c r="X794" s="366"/>
      <c r="Y794" s="366"/>
      <c r="Z794" s="366"/>
      <c r="AA794" s="366"/>
      <c r="AB794" s="366"/>
      <c r="AC794" s="366"/>
      <c r="AD794" s="366"/>
      <c r="AE794" s="366"/>
      <c r="AF794" s="520"/>
    </row>
    <row r="795" spans="1:32" ht="19.5" thickBot="1" x14ac:dyDescent="0.35">
      <c r="A795" s="366"/>
      <c r="B795" s="1417"/>
      <c r="C795" s="388"/>
      <c r="D795" s="388"/>
      <c r="E795" s="388"/>
      <c r="F795" s="388"/>
      <c r="G795" s="388"/>
      <c r="H795" s="388"/>
      <c r="I795" s="366"/>
      <c r="J795" s="366"/>
      <c r="K795" s="526"/>
      <c r="L795" s="526"/>
      <c r="M795" s="526"/>
      <c r="N795" s="526"/>
      <c r="O795" s="526"/>
      <c r="P795" s="526"/>
      <c r="Q795" s="526"/>
      <c r="R795" s="526"/>
      <c r="S795" s="366"/>
      <c r="T795" s="366"/>
      <c r="U795" s="366"/>
      <c r="V795" s="366"/>
      <c r="W795" s="366"/>
      <c r="X795" s="366"/>
      <c r="Y795" s="366"/>
      <c r="Z795" s="366"/>
      <c r="AA795" s="366"/>
      <c r="AB795" s="366"/>
      <c r="AC795" s="366"/>
      <c r="AD795" s="366"/>
      <c r="AE795" s="366"/>
      <c r="AF795" s="520"/>
    </row>
    <row r="796" spans="1:32" ht="19.5" thickBot="1" x14ac:dyDescent="0.35">
      <c r="A796" s="366"/>
      <c r="B796" s="1417"/>
      <c r="C796" s="388"/>
      <c r="D796" s="388"/>
      <c r="E796" s="388"/>
      <c r="F796" s="388"/>
      <c r="G796" s="388"/>
      <c r="H796" s="388"/>
      <c r="I796" s="366"/>
      <c r="J796" s="366"/>
      <c r="K796" s="526"/>
      <c r="L796" s="526"/>
      <c r="M796" s="526"/>
      <c r="N796" s="526"/>
      <c r="O796" s="526"/>
      <c r="P796" s="526"/>
      <c r="Q796" s="526"/>
      <c r="R796" s="526"/>
      <c r="S796" s="366"/>
      <c r="T796" s="366"/>
      <c r="U796" s="366"/>
      <c r="V796" s="366"/>
      <c r="W796" s="366"/>
      <c r="X796" s="366"/>
      <c r="Y796" s="366"/>
      <c r="Z796" s="366"/>
      <c r="AA796" s="366"/>
      <c r="AB796" s="366"/>
      <c r="AC796" s="366"/>
      <c r="AD796" s="366"/>
      <c r="AE796" s="366"/>
      <c r="AF796" s="520"/>
    </row>
    <row r="797" spans="1:32" ht="19.5" thickBot="1" x14ac:dyDescent="0.35">
      <c r="A797" s="366"/>
      <c r="B797" s="1417"/>
      <c r="C797" s="388"/>
      <c r="D797" s="388"/>
      <c r="E797" s="388"/>
      <c r="F797" s="388"/>
      <c r="G797" s="388"/>
      <c r="H797" s="388"/>
      <c r="I797" s="366"/>
      <c r="J797" s="366"/>
      <c r="K797" s="526"/>
      <c r="L797" s="526"/>
      <c r="M797" s="526"/>
      <c r="N797" s="526"/>
      <c r="O797" s="526"/>
      <c r="P797" s="526"/>
      <c r="Q797" s="526"/>
      <c r="R797" s="526"/>
      <c r="S797" s="366"/>
      <c r="T797" s="366"/>
      <c r="U797" s="366"/>
      <c r="V797" s="366"/>
      <c r="W797" s="366"/>
      <c r="X797" s="366"/>
      <c r="Y797" s="366"/>
      <c r="Z797" s="366"/>
      <c r="AA797" s="366"/>
      <c r="AB797" s="366"/>
      <c r="AC797" s="366"/>
      <c r="AD797" s="366"/>
      <c r="AE797" s="366"/>
      <c r="AF797" s="520"/>
    </row>
    <row r="798" spans="1:32" ht="19.5" thickBot="1" x14ac:dyDescent="0.35">
      <c r="A798" s="366"/>
      <c r="B798" s="1417"/>
      <c r="C798" s="388"/>
      <c r="D798" s="388"/>
      <c r="E798" s="388"/>
      <c r="F798" s="388"/>
      <c r="G798" s="388"/>
      <c r="H798" s="388"/>
      <c r="I798" s="366"/>
      <c r="J798" s="366"/>
      <c r="K798" s="526"/>
      <c r="L798" s="526"/>
      <c r="M798" s="526"/>
      <c r="N798" s="526"/>
      <c r="O798" s="526"/>
      <c r="P798" s="526"/>
      <c r="Q798" s="526"/>
      <c r="R798" s="526"/>
      <c r="S798" s="366"/>
      <c r="T798" s="366"/>
      <c r="U798" s="366"/>
      <c r="V798" s="366"/>
      <c r="W798" s="366"/>
      <c r="X798" s="366"/>
      <c r="Y798" s="366"/>
      <c r="Z798" s="366"/>
      <c r="AA798" s="366"/>
      <c r="AB798" s="366"/>
      <c r="AC798" s="366"/>
      <c r="AD798" s="366"/>
      <c r="AE798" s="366"/>
      <c r="AF798" s="520"/>
    </row>
    <row r="799" spans="1:32" ht="19.5" thickBot="1" x14ac:dyDescent="0.35">
      <c r="A799" s="366"/>
      <c r="B799" s="1417"/>
      <c r="C799" s="388"/>
      <c r="D799" s="388"/>
      <c r="E799" s="388"/>
      <c r="F799" s="388"/>
      <c r="G799" s="388"/>
      <c r="H799" s="388"/>
      <c r="I799" s="366"/>
      <c r="J799" s="366"/>
      <c r="K799" s="526"/>
      <c r="L799" s="526"/>
      <c r="M799" s="526"/>
      <c r="N799" s="526"/>
      <c r="O799" s="526"/>
      <c r="P799" s="526"/>
      <c r="Q799" s="526"/>
      <c r="R799" s="526"/>
      <c r="S799" s="366"/>
      <c r="T799" s="366"/>
      <c r="U799" s="366"/>
      <c r="V799" s="366"/>
      <c r="W799" s="366"/>
      <c r="X799" s="366"/>
      <c r="Y799" s="366"/>
      <c r="Z799" s="366"/>
      <c r="AA799" s="366"/>
      <c r="AB799" s="366"/>
      <c r="AC799" s="366"/>
      <c r="AD799" s="366"/>
      <c r="AE799" s="366"/>
      <c r="AF799" s="520"/>
    </row>
    <row r="800" spans="1:32" ht="19.5" thickBot="1" x14ac:dyDescent="0.35">
      <c r="A800" s="366"/>
      <c r="B800" s="1417"/>
      <c r="C800" s="388"/>
      <c r="D800" s="388"/>
      <c r="E800" s="388"/>
      <c r="F800" s="388"/>
      <c r="G800" s="388"/>
      <c r="H800" s="388"/>
      <c r="I800" s="366"/>
      <c r="J800" s="366"/>
      <c r="K800" s="526"/>
      <c r="L800" s="526"/>
      <c r="M800" s="526"/>
      <c r="N800" s="526"/>
      <c r="O800" s="526"/>
      <c r="P800" s="526"/>
      <c r="Q800" s="526"/>
      <c r="R800" s="526"/>
      <c r="S800" s="366"/>
      <c r="T800" s="366"/>
      <c r="U800" s="366"/>
      <c r="V800" s="366"/>
      <c r="W800" s="366"/>
      <c r="X800" s="366"/>
      <c r="Y800" s="366"/>
      <c r="Z800" s="366"/>
      <c r="AA800" s="366"/>
      <c r="AB800" s="366"/>
      <c r="AC800" s="366"/>
      <c r="AD800" s="366"/>
      <c r="AE800" s="366"/>
      <c r="AF800" s="520"/>
    </row>
    <row r="801" spans="1:32" ht="19.5" thickBot="1" x14ac:dyDescent="0.35">
      <c r="A801" s="366"/>
      <c r="B801" s="1417"/>
      <c r="C801" s="388"/>
      <c r="D801" s="388"/>
      <c r="E801" s="388"/>
      <c r="F801" s="388"/>
      <c r="G801" s="388"/>
      <c r="H801" s="388"/>
      <c r="I801" s="366"/>
      <c r="J801" s="366"/>
      <c r="K801" s="526"/>
      <c r="L801" s="526"/>
      <c r="M801" s="526"/>
      <c r="N801" s="526"/>
      <c r="O801" s="526"/>
      <c r="P801" s="526"/>
      <c r="Q801" s="526"/>
      <c r="R801" s="526"/>
      <c r="S801" s="366"/>
      <c r="T801" s="366"/>
      <c r="U801" s="366"/>
      <c r="V801" s="366"/>
      <c r="W801" s="366"/>
      <c r="X801" s="366"/>
      <c r="Y801" s="366"/>
      <c r="Z801" s="366"/>
      <c r="AA801" s="366"/>
      <c r="AB801" s="366"/>
      <c r="AC801" s="366"/>
      <c r="AD801" s="366"/>
      <c r="AE801" s="366"/>
      <c r="AF801" s="520"/>
    </row>
    <row r="802" spans="1:32" ht="19.5" thickBot="1" x14ac:dyDescent="0.35">
      <c r="A802" s="366"/>
      <c r="B802" s="1417"/>
      <c r="C802" s="388"/>
      <c r="D802" s="388"/>
      <c r="E802" s="388"/>
      <c r="F802" s="388"/>
      <c r="G802" s="388"/>
      <c r="H802" s="388"/>
      <c r="I802" s="366"/>
      <c r="J802" s="366"/>
      <c r="K802" s="526"/>
      <c r="L802" s="526"/>
      <c r="M802" s="526"/>
      <c r="N802" s="526"/>
      <c r="O802" s="526"/>
      <c r="P802" s="526"/>
      <c r="Q802" s="526"/>
      <c r="R802" s="526"/>
      <c r="S802" s="366"/>
      <c r="T802" s="366"/>
      <c r="U802" s="366"/>
      <c r="V802" s="366"/>
      <c r="W802" s="366"/>
      <c r="X802" s="366"/>
      <c r="Y802" s="366"/>
      <c r="Z802" s="366"/>
      <c r="AA802" s="366"/>
      <c r="AB802" s="366"/>
      <c r="AC802" s="366"/>
      <c r="AD802" s="366"/>
      <c r="AE802" s="366"/>
      <c r="AF802" s="520"/>
    </row>
    <row r="803" spans="1:32" ht="19.5" thickBot="1" x14ac:dyDescent="0.35">
      <c r="A803" s="366"/>
      <c r="B803" s="1417"/>
      <c r="C803" s="388"/>
      <c r="D803" s="388"/>
      <c r="E803" s="388"/>
      <c r="F803" s="388"/>
      <c r="G803" s="388"/>
      <c r="H803" s="388"/>
      <c r="I803" s="366"/>
      <c r="J803" s="366"/>
      <c r="K803" s="526"/>
      <c r="L803" s="526"/>
      <c r="M803" s="526"/>
      <c r="N803" s="526"/>
      <c r="O803" s="526"/>
      <c r="P803" s="526"/>
      <c r="Q803" s="526"/>
      <c r="R803" s="526"/>
      <c r="S803" s="366"/>
      <c r="T803" s="366"/>
      <c r="U803" s="366"/>
      <c r="V803" s="366"/>
      <c r="W803" s="366"/>
      <c r="X803" s="366"/>
      <c r="Y803" s="366"/>
      <c r="Z803" s="366"/>
      <c r="AA803" s="366"/>
      <c r="AB803" s="366"/>
      <c r="AC803" s="366"/>
      <c r="AD803" s="366"/>
      <c r="AE803" s="366"/>
      <c r="AF803" s="520"/>
    </row>
    <row r="804" spans="1:32" ht="19.5" thickBot="1" x14ac:dyDescent="0.35">
      <c r="A804" s="366"/>
      <c r="B804" s="1417"/>
      <c r="C804" s="388"/>
      <c r="D804" s="388"/>
      <c r="E804" s="388"/>
      <c r="F804" s="388"/>
      <c r="G804" s="388"/>
      <c r="H804" s="388"/>
      <c r="I804" s="366"/>
      <c r="J804" s="366"/>
      <c r="K804" s="526"/>
      <c r="L804" s="526"/>
      <c r="M804" s="526"/>
      <c r="N804" s="526"/>
      <c r="O804" s="526"/>
      <c r="P804" s="526"/>
      <c r="Q804" s="526"/>
      <c r="R804" s="526"/>
      <c r="S804" s="366"/>
      <c r="T804" s="366"/>
      <c r="U804" s="366"/>
      <c r="V804" s="366"/>
      <c r="W804" s="366"/>
      <c r="X804" s="366"/>
      <c r="Y804" s="366"/>
      <c r="Z804" s="366"/>
      <c r="AA804" s="366"/>
      <c r="AB804" s="366"/>
      <c r="AC804" s="366"/>
      <c r="AD804" s="366"/>
      <c r="AE804" s="366"/>
      <c r="AF804" s="520"/>
    </row>
    <row r="805" spans="1:32" ht="19.5" thickBot="1" x14ac:dyDescent="0.35">
      <c r="A805" s="366"/>
      <c r="B805" s="1417"/>
      <c r="C805" s="388"/>
      <c r="D805" s="388"/>
      <c r="E805" s="388"/>
      <c r="F805" s="388"/>
      <c r="G805" s="388"/>
      <c r="H805" s="388"/>
      <c r="I805" s="366"/>
      <c r="J805" s="366"/>
      <c r="K805" s="526"/>
      <c r="L805" s="526"/>
      <c r="M805" s="526"/>
      <c r="N805" s="526"/>
      <c r="O805" s="526"/>
      <c r="P805" s="526"/>
      <c r="Q805" s="526"/>
      <c r="R805" s="526"/>
      <c r="S805" s="366"/>
      <c r="T805" s="366"/>
      <c r="U805" s="366"/>
      <c r="V805" s="366"/>
      <c r="W805" s="366"/>
      <c r="X805" s="366"/>
      <c r="Y805" s="366"/>
      <c r="Z805" s="366"/>
      <c r="AA805" s="366"/>
      <c r="AB805" s="366"/>
      <c r="AC805" s="366"/>
      <c r="AD805" s="366"/>
      <c r="AE805" s="366"/>
      <c r="AF805" s="520"/>
    </row>
    <row r="806" spans="1:32" ht="19.5" thickBot="1" x14ac:dyDescent="0.35">
      <c r="A806" s="366"/>
      <c r="B806" s="1417"/>
      <c r="C806" s="388"/>
      <c r="D806" s="388"/>
      <c r="E806" s="388"/>
      <c r="F806" s="388"/>
      <c r="G806" s="388"/>
      <c r="H806" s="388"/>
      <c r="I806" s="366"/>
      <c r="J806" s="366"/>
      <c r="K806" s="526"/>
      <c r="L806" s="526"/>
      <c r="M806" s="526"/>
      <c r="N806" s="526"/>
      <c r="O806" s="526"/>
      <c r="P806" s="526"/>
      <c r="Q806" s="526"/>
      <c r="R806" s="526"/>
      <c r="S806" s="366"/>
      <c r="T806" s="366"/>
      <c r="U806" s="366"/>
      <c r="V806" s="366"/>
      <c r="W806" s="366"/>
      <c r="X806" s="366"/>
      <c r="Y806" s="366"/>
      <c r="Z806" s="366"/>
      <c r="AA806" s="366"/>
      <c r="AB806" s="366"/>
      <c r="AC806" s="366"/>
      <c r="AD806" s="366"/>
      <c r="AE806" s="366"/>
      <c r="AF806" s="520"/>
    </row>
    <row r="807" spans="1:32" ht="19.5" thickBot="1" x14ac:dyDescent="0.35">
      <c r="A807" s="366"/>
      <c r="B807" s="1417"/>
      <c r="C807" s="388"/>
      <c r="D807" s="388"/>
      <c r="E807" s="388"/>
      <c r="F807" s="388"/>
      <c r="G807" s="388"/>
      <c r="H807" s="388"/>
      <c r="I807" s="366"/>
      <c r="J807" s="366"/>
      <c r="K807" s="526"/>
      <c r="L807" s="526"/>
      <c r="M807" s="526"/>
      <c r="N807" s="526"/>
      <c r="O807" s="526"/>
      <c r="P807" s="526"/>
      <c r="Q807" s="526"/>
      <c r="R807" s="526"/>
      <c r="S807" s="366"/>
      <c r="T807" s="366"/>
      <c r="U807" s="366"/>
      <c r="V807" s="366"/>
      <c r="W807" s="366"/>
      <c r="X807" s="366"/>
      <c r="Y807" s="366"/>
      <c r="Z807" s="366"/>
      <c r="AA807" s="366"/>
      <c r="AB807" s="366"/>
      <c r="AC807" s="366"/>
      <c r="AD807" s="366"/>
      <c r="AE807" s="366"/>
      <c r="AF807" s="520"/>
    </row>
    <row r="808" spans="1:32" ht="19.5" thickBot="1" x14ac:dyDescent="0.35">
      <c r="A808" s="366"/>
      <c r="B808" s="1417"/>
      <c r="C808" s="388"/>
      <c r="D808" s="388"/>
      <c r="E808" s="388"/>
      <c r="F808" s="388"/>
      <c r="G808" s="388"/>
      <c r="H808" s="388"/>
      <c r="I808" s="366"/>
      <c r="J808" s="366"/>
      <c r="K808" s="526"/>
      <c r="L808" s="526"/>
      <c r="M808" s="526"/>
      <c r="N808" s="526"/>
      <c r="O808" s="526"/>
      <c r="P808" s="526"/>
      <c r="Q808" s="526"/>
      <c r="R808" s="526"/>
      <c r="S808" s="366"/>
      <c r="T808" s="366"/>
      <c r="U808" s="366"/>
      <c r="V808" s="366"/>
      <c r="W808" s="366"/>
      <c r="X808" s="366"/>
      <c r="Y808" s="366"/>
      <c r="Z808" s="366"/>
      <c r="AA808" s="366"/>
      <c r="AB808" s="366"/>
      <c r="AC808" s="366"/>
      <c r="AD808" s="366"/>
      <c r="AE808" s="366"/>
      <c r="AF808" s="520"/>
    </row>
    <row r="809" spans="1:32" ht="19.5" thickBot="1" x14ac:dyDescent="0.35">
      <c r="A809" s="366"/>
      <c r="B809" s="1417"/>
      <c r="C809" s="388"/>
      <c r="D809" s="388"/>
      <c r="E809" s="388"/>
      <c r="F809" s="388"/>
      <c r="G809" s="388"/>
      <c r="H809" s="388"/>
      <c r="I809" s="366"/>
      <c r="J809" s="366"/>
      <c r="K809" s="526"/>
      <c r="L809" s="526"/>
      <c r="M809" s="526"/>
      <c r="N809" s="526"/>
      <c r="O809" s="526"/>
      <c r="P809" s="526"/>
      <c r="Q809" s="526"/>
      <c r="R809" s="526"/>
      <c r="S809" s="366"/>
      <c r="T809" s="366"/>
      <c r="U809" s="366"/>
      <c r="V809" s="366"/>
      <c r="W809" s="366"/>
      <c r="X809" s="366"/>
      <c r="Y809" s="366"/>
      <c r="Z809" s="366"/>
      <c r="AA809" s="366"/>
      <c r="AB809" s="366"/>
      <c r="AC809" s="366"/>
      <c r="AD809" s="366"/>
      <c r="AE809" s="366"/>
      <c r="AF809" s="520"/>
    </row>
    <row r="810" spans="1:32" ht="19.5" thickBot="1" x14ac:dyDescent="0.35">
      <c r="A810" s="366"/>
      <c r="B810" s="1417"/>
      <c r="C810" s="388"/>
      <c r="D810" s="388"/>
      <c r="E810" s="388"/>
      <c r="F810" s="388"/>
      <c r="G810" s="388"/>
      <c r="H810" s="388"/>
      <c r="I810" s="366"/>
      <c r="J810" s="366"/>
      <c r="K810" s="526"/>
      <c r="L810" s="526"/>
      <c r="M810" s="526"/>
      <c r="N810" s="526"/>
      <c r="O810" s="526"/>
      <c r="P810" s="526"/>
      <c r="Q810" s="526"/>
      <c r="R810" s="526"/>
      <c r="S810" s="366"/>
      <c r="T810" s="366"/>
      <c r="U810" s="366"/>
      <c r="V810" s="366"/>
      <c r="W810" s="366"/>
      <c r="X810" s="366"/>
      <c r="Y810" s="366"/>
      <c r="Z810" s="366"/>
      <c r="AA810" s="366"/>
      <c r="AB810" s="366"/>
      <c r="AC810" s="366"/>
      <c r="AD810" s="366"/>
      <c r="AE810" s="366"/>
      <c r="AF810" s="520"/>
    </row>
    <row r="811" spans="1:32" ht="19.5" thickBot="1" x14ac:dyDescent="0.35">
      <c r="A811" s="366"/>
      <c r="B811" s="1417"/>
      <c r="C811" s="388"/>
      <c r="D811" s="388"/>
      <c r="E811" s="388"/>
      <c r="F811" s="388"/>
      <c r="G811" s="388"/>
      <c r="H811" s="388"/>
      <c r="I811" s="366"/>
      <c r="J811" s="366"/>
      <c r="K811" s="526"/>
      <c r="L811" s="526"/>
      <c r="M811" s="526"/>
      <c r="N811" s="526"/>
      <c r="O811" s="526"/>
      <c r="P811" s="526"/>
      <c r="Q811" s="526"/>
      <c r="R811" s="526"/>
      <c r="S811" s="366"/>
      <c r="T811" s="366"/>
      <c r="U811" s="366"/>
      <c r="V811" s="366"/>
      <c r="W811" s="366"/>
      <c r="X811" s="366"/>
      <c r="Y811" s="366"/>
      <c r="Z811" s="366"/>
      <c r="AA811" s="366"/>
      <c r="AB811" s="366"/>
      <c r="AC811" s="366"/>
      <c r="AD811" s="366"/>
      <c r="AE811" s="366"/>
      <c r="AF811" s="520"/>
    </row>
    <row r="812" spans="1:32" ht="19.5" thickBot="1" x14ac:dyDescent="0.35">
      <c r="A812" s="366"/>
      <c r="B812" s="1417"/>
      <c r="C812" s="388"/>
      <c r="D812" s="388"/>
      <c r="E812" s="388"/>
      <c r="F812" s="388"/>
      <c r="G812" s="388"/>
      <c r="H812" s="388"/>
      <c r="I812" s="366"/>
      <c r="J812" s="366"/>
      <c r="K812" s="526"/>
      <c r="L812" s="526"/>
      <c r="M812" s="526"/>
      <c r="N812" s="526"/>
      <c r="O812" s="526"/>
      <c r="P812" s="526"/>
      <c r="Q812" s="526"/>
      <c r="R812" s="526"/>
      <c r="S812" s="366"/>
      <c r="T812" s="366"/>
      <c r="U812" s="366"/>
      <c r="V812" s="366"/>
      <c r="W812" s="366"/>
      <c r="X812" s="366"/>
      <c r="Y812" s="366"/>
      <c r="Z812" s="366"/>
      <c r="AA812" s="366"/>
      <c r="AB812" s="366"/>
      <c r="AC812" s="366"/>
      <c r="AD812" s="366"/>
      <c r="AE812" s="366"/>
      <c r="AF812" s="520"/>
    </row>
    <row r="813" spans="1:32" ht="19.5" thickBot="1" x14ac:dyDescent="0.35">
      <c r="A813" s="366"/>
      <c r="B813" s="1417"/>
      <c r="C813" s="388"/>
      <c r="D813" s="388"/>
      <c r="E813" s="388"/>
      <c r="F813" s="388"/>
      <c r="G813" s="388"/>
      <c r="H813" s="388"/>
      <c r="I813" s="366"/>
      <c r="J813" s="366"/>
      <c r="K813" s="526"/>
      <c r="L813" s="526"/>
      <c r="M813" s="526"/>
      <c r="N813" s="526"/>
      <c r="O813" s="526"/>
      <c r="P813" s="526"/>
      <c r="Q813" s="526"/>
      <c r="R813" s="526"/>
      <c r="S813" s="366"/>
      <c r="T813" s="366"/>
      <c r="U813" s="366"/>
      <c r="V813" s="366"/>
      <c r="W813" s="366"/>
      <c r="X813" s="366"/>
      <c r="Y813" s="366"/>
      <c r="Z813" s="366"/>
      <c r="AA813" s="366"/>
      <c r="AB813" s="366"/>
      <c r="AC813" s="366"/>
      <c r="AD813" s="366"/>
      <c r="AE813" s="366"/>
      <c r="AF813" s="520"/>
    </row>
    <row r="814" spans="1:32" ht="19.5" thickBot="1" x14ac:dyDescent="0.35">
      <c r="A814" s="366"/>
      <c r="B814" s="1417"/>
      <c r="C814" s="388"/>
      <c r="D814" s="388"/>
      <c r="E814" s="388"/>
      <c r="F814" s="388"/>
      <c r="G814" s="388"/>
      <c r="H814" s="388"/>
      <c r="I814" s="366"/>
      <c r="J814" s="366"/>
      <c r="K814" s="526"/>
      <c r="L814" s="526"/>
      <c r="M814" s="526"/>
      <c r="N814" s="526"/>
      <c r="O814" s="526"/>
      <c r="P814" s="526"/>
      <c r="Q814" s="526"/>
      <c r="R814" s="526"/>
      <c r="S814" s="366"/>
      <c r="T814" s="366"/>
      <c r="U814" s="366"/>
      <c r="V814" s="366"/>
      <c r="W814" s="366"/>
      <c r="X814" s="366"/>
      <c r="Y814" s="366"/>
      <c r="Z814" s="366"/>
      <c r="AA814" s="366"/>
      <c r="AB814" s="366"/>
      <c r="AC814" s="366"/>
      <c r="AD814" s="366"/>
      <c r="AE814" s="366"/>
      <c r="AF814" s="520"/>
    </row>
    <row r="815" spans="1:32" ht="19.5" thickBot="1" x14ac:dyDescent="0.35">
      <c r="A815" s="366"/>
      <c r="B815" s="1417"/>
      <c r="C815" s="388"/>
      <c r="D815" s="388"/>
      <c r="E815" s="388"/>
      <c r="F815" s="388"/>
      <c r="G815" s="388"/>
      <c r="H815" s="388"/>
      <c r="I815" s="366"/>
      <c r="J815" s="366"/>
      <c r="K815" s="526"/>
      <c r="L815" s="526"/>
      <c r="M815" s="526"/>
      <c r="N815" s="526"/>
      <c r="O815" s="526"/>
      <c r="P815" s="526"/>
      <c r="Q815" s="526"/>
      <c r="R815" s="526"/>
      <c r="S815" s="366"/>
      <c r="T815" s="366"/>
      <c r="U815" s="366"/>
      <c r="V815" s="366"/>
      <c r="W815" s="366"/>
      <c r="X815" s="366"/>
      <c r="Y815" s="366"/>
      <c r="Z815" s="366"/>
      <c r="AA815" s="366"/>
      <c r="AB815" s="366"/>
      <c r="AC815" s="366"/>
      <c r="AD815" s="366"/>
      <c r="AE815" s="366"/>
      <c r="AF815" s="520"/>
    </row>
    <row r="816" spans="1:32" ht="19.5" thickBot="1" x14ac:dyDescent="0.35">
      <c r="A816" s="366"/>
      <c r="B816" s="1417"/>
      <c r="C816" s="388"/>
      <c r="D816" s="388"/>
      <c r="E816" s="388"/>
      <c r="F816" s="388"/>
      <c r="G816" s="388"/>
      <c r="H816" s="388"/>
      <c r="I816" s="366"/>
      <c r="J816" s="366"/>
      <c r="K816" s="526"/>
      <c r="L816" s="526"/>
      <c r="M816" s="526"/>
      <c r="N816" s="526"/>
      <c r="O816" s="526"/>
      <c r="P816" s="526"/>
      <c r="Q816" s="526"/>
      <c r="R816" s="526"/>
      <c r="S816" s="366"/>
      <c r="T816" s="366"/>
      <c r="U816" s="366"/>
      <c r="V816" s="366"/>
      <c r="W816" s="366"/>
      <c r="X816" s="366"/>
      <c r="Y816" s="366"/>
      <c r="Z816" s="366"/>
      <c r="AA816" s="366"/>
      <c r="AB816" s="366"/>
      <c r="AC816" s="366"/>
      <c r="AD816" s="366"/>
      <c r="AE816" s="366"/>
      <c r="AF816" s="520"/>
    </row>
    <row r="817" spans="1:32" ht="19.5" thickBot="1" x14ac:dyDescent="0.35">
      <c r="A817" s="366"/>
      <c r="B817" s="1417"/>
      <c r="C817" s="388"/>
      <c r="D817" s="388"/>
      <c r="E817" s="388"/>
      <c r="F817" s="388"/>
      <c r="G817" s="388"/>
      <c r="H817" s="388"/>
      <c r="I817" s="366"/>
      <c r="J817" s="366"/>
      <c r="K817" s="526"/>
      <c r="L817" s="526"/>
      <c r="M817" s="526"/>
      <c r="N817" s="526"/>
      <c r="O817" s="526"/>
      <c r="P817" s="526"/>
      <c r="Q817" s="526"/>
      <c r="R817" s="526"/>
      <c r="S817" s="366"/>
      <c r="T817" s="366"/>
      <c r="U817" s="366"/>
      <c r="V817" s="366"/>
      <c r="W817" s="366"/>
      <c r="X817" s="366"/>
      <c r="Y817" s="366"/>
      <c r="Z817" s="366"/>
      <c r="AA817" s="366"/>
      <c r="AB817" s="366"/>
      <c r="AC817" s="366"/>
      <c r="AD817" s="366"/>
      <c r="AE817" s="366"/>
      <c r="AF817" s="520"/>
    </row>
    <row r="818" spans="1:32" ht="19.5" thickBot="1" x14ac:dyDescent="0.35">
      <c r="A818" s="366"/>
      <c r="B818" s="1417"/>
      <c r="C818" s="388"/>
      <c r="D818" s="388"/>
      <c r="E818" s="388"/>
      <c r="F818" s="388"/>
      <c r="G818" s="388"/>
      <c r="H818" s="388"/>
      <c r="I818" s="366"/>
      <c r="J818" s="366"/>
      <c r="K818" s="526"/>
      <c r="L818" s="526"/>
      <c r="M818" s="526"/>
      <c r="N818" s="526"/>
      <c r="O818" s="526"/>
      <c r="P818" s="526"/>
      <c r="Q818" s="526"/>
      <c r="R818" s="526"/>
      <c r="S818" s="366"/>
      <c r="T818" s="366"/>
      <c r="U818" s="366"/>
      <c r="V818" s="366"/>
      <c r="W818" s="366"/>
      <c r="X818" s="366"/>
      <c r="Y818" s="366"/>
      <c r="Z818" s="366"/>
      <c r="AA818" s="366"/>
      <c r="AB818" s="366"/>
      <c r="AC818" s="366"/>
      <c r="AD818" s="366"/>
      <c r="AE818" s="366"/>
      <c r="AF818" s="520"/>
    </row>
    <row r="819" spans="1:32" ht="19.5" thickBot="1" x14ac:dyDescent="0.35">
      <c r="A819" s="366"/>
      <c r="B819" s="1417"/>
      <c r="C819" s="388"/>
      <c r="D819" s="388"/>
      <c r="E819" s="388"/>
      <c r="F819" s="388"/>
      <c r="G819" s="388"/>
      <c r="H819" s="388"/>
      <c r="I819" s="366"/>
      <c r="J819" s="366"/>
      <c r="K819" s="526"/>
      <c r="L819" s="526"/>
      <c r="M819" s="526"/>
      <c r="N819" s="526"/>
      <c r="O819" s="526"/>
      <c r="P819" s="526"/>
      <c r="Q819" s="526"/>
      <c r="R819" s="526"/>
      <c r="S819" s="366"/>
      <c r="T819" s="366"/>
      <c r="U819" s="366"/>
      <c r="V819" s="366"/>
      <c r="W819" s="366"/>
      <c r="X819" s="366"/>
      <c r="Y819" s="366"/>
      <c r="Z819" s="366"/>
      <c r="AA819" s="366"/>
      <c r="AB819" s="366"/>
      <c r="AC819" s="366"/>
      <c r="AD819" s="366"/>
      <c r="AE819" s="366"/>
      <c r="AF819" s="520"/>
    </row>
    <row r="820" spans="1:32" ht="19.5" thickBot="1" x14ac:dyDescent="0.35">
      <c r="A820" s="366"/>
      <c r="B820" s="1417"/>
      <c r="C820" s="388"/>
      <c r="D820" s="388"/>
      <c r="E820" s="388"/>
      <c r="F820" s="388"/>
      <c r="G820" s="388"/>
      <c r="H820" s="388"/>
      <c r="I820" s="366"/>
      <c r="J820" s="366"/>
      <c r="K820" s="526"/>
      <c r="L820" s="526"/>
      <c r="M820" s="526"/>
      <c r="N820" s="526"/>
      <c r="O820" s="526"/>
      <c r="P820" s="526"/>
      <c r="Q820" s="526"/>
      <c r="R820" s="526"/>
      <c r="S820" s="366"/>
      <c r="T820" s="366"/>
      <c r="U820" s="366"/>
      <c r="V820" s="366"/>
      <c r="W820" s="366"/>
      <c r="X820" s="366"/>
      <c r="Y820" s="366"/>
      <c r="Z820" s="366"/>
      <c r="AA820" s="366"/>
      <c r="AB820" s="366"/>
      <c r="AC820" s="366"/>
      <c r="AD820" s="366"/>
      <c r="AE820" s="366"/>
      <c r="AF820" s="520"/>
    </row>
    <row r="821" spans="1:32" ht="19.5" thickBot="1" x14ac:dyDescent="0.35">
      <c r="A821" s="366"/>
      <c r="B821" s="1417"/>
      <c r="C821" s="388"/>
      <c r="D821" s="388"/>
      <c r="E821" s="388"/>
      <c r="F821" s="388"/>
      <c r="G821" s="388"/>
      <c r="H821" s="388"/>
      <c r="I821" s="366"/>
      <c r="J821" s="366"/>
      <c r="K821" s="526"/>
      <c r="L821" s="526"/>
      <c r="M821" s="526"/>
      <c r="N821" s="526"/>
      <c r="O821" s="526"/>
      <c r="P821" s="526"/>
      <c r="Q821" s="526"/>
      <c r="R821" s="526"/>
      <c r="S821" s="366"/>
      <c r="T821" s="366"/>
      <c r="U821" s="366"/>
      <c r="V821" s="366"/>
      <c r="W821" s="366"/>
      <c r="X821" s="366"/>
      <c r="Y821" s="366"/>
      <c r="Z821" s="366"/>
      <c r="AA821" s="366"/>
      <c r="AB821" s="366"/>
      <c r="AC821" s="366"/>
      <c r="AD821" s="366"/>
      <c r="AE821" s="366"/>
      <c r="AF821" s="520"/>
    </row>
    <row r="822" spans="1:32" ht="19.5" thickBot="1" x14ac:dyDescent="0.35">
      <c r="A822" s="366"/>
      <c r="B822" s="1417"/>
      <c r="C822" s="388"/>
      <c r="D822" s="388"/>
      <c r="E822" s="388"/>
      <c r="F822" s="388"/>
      <c r="G822" s="388"/>
      <c r="H822" s="388"/>
      <c r="I822" s="366"/>
      <c r="J822" s="366"/>
      <c r="K822" s="526"/>
      <c r="L822" s="526"/>
      <c r="M822" s="526"/>
      <c r="N822" s="526"/>
      <c r="O822" s="526"/>
      <c r="P822" s="526"/>
      <c r="Q822" s="526"/>
      <c r="R822" s="526"/>
      <c r="S822" s="366"/>
      <c r="T822" s="366"/>
      <c r="U822" s="366"/>
      <c r="V822" s="366"/>
      <c r="W822" s="366"/>
      <c r="X822" s="366"/>
      <c r="Y822" s="366"/>
      <c r="Z822" s="366"/>
      <c r="AA822" s="366"/>
      <c r="AB822" s="366"/>
      <c r="AC822" s="366"/>
      <c r="AD822" s="366"/>
      <c r="AE822" s="366"/>
      <c r="AF822" s="520"/>
    </row>
    <row r="823" spans="1:32" ht="19.5" thickBot="1" x14ac:dyDescent="0.35">
      <c r="A823" s="366"/>
      <c r="B823" s="1417"/>
      <c r="C823" s="388"/>
      <c r="D823" s="388"/>
      <c r="E823" s="388"/>
      <c r="F823" s="388"/>
      <c r="G823" s="388"/>
      <c r="H823" s="388"/>
      <c r="I823" s="366"/>
      <c r="J823" s="366"/>
      <c r="K823" s="526"/>
      <c r="L823" s="526"/>
      <c r="M823" s="526"/>
      <c r="N823" s="526"/>
      <c r="O823" s="526"/>
      <c r="P823" s="526"/>
      <c r="Q823" s="526"/>
      <c r="R823" s="526"/>
      <c r="S823" s="366"/>
      <c r="T823" s="366"/>
      <c r="U823" s="366"/>
      <c r="V823" s="366"/>
      <c r="W823" s="366"/>
      <c r="X823" s="366"/>
      <c r="Y823" s="366"/>
      <c r="Z823" s="366"/>
      <c r="AA823" s="366"/>
      <c r="AB823" s="366"/>
      <c r="AC823" s="366"/>
      <c r="AD823" s="366"/>
      <c r="AE823" s="366"/>
      <c r="AF823" s="520"/>
    </row>
    <row r="824" spans="1:32" ht="19.5" thickBot="1" x14ac:dyDescent="0.35">
      <c r="A824" s="366"/>
      <c r="B824" s="1417"/>
      <c r="C824" s="388"/>
      <c r="D824" s="388"/>
      <c r="E824" s="388"/>
      <c r="F824" s="388"/>
      <c r="G824" s="388"/>
      <c r="H824" s="388"/>
      <c r="I824" s="366"/>
      <c r="J824" s="366"/>
      <c r="K824" s="526"/>
      <c r="L824" s="526"/>
      <c r="M824" s="526"/>
      <c r="N824" s="526"/>
      <c r="O824" s="526"/>
      <c r="P824" s="526"/>
      <c r="Q824" s="526"/>
      <c r="R824" s="526"/>
      <c r="S824" s="366"/>
      <c r="T824" s="366"/>
      <c r="U824" s="366"/>
      <c r="V824" s="366"/>
      <c r="W824" s="366"/>
      <c r="X824" s="366"/>
      <c r="Y824" s="366"/>
      <c r="Z824" s="366"/>
      <c r="AA824" s="366"/>
      <c r="AB824" s="366"/>
      <c r="AC824" s="366"/>
      <c r="AD824" s="366"/>
      <c r="AE824" s="366"/>
      <c r="AF824" s="520"/>
    </row>
    <row r="825" spans="1:32" ht="19.5" thickBot="1" x14ac:dyDescent="0.35">
      <c r="A825" s="366"/>
      <c r="B825" s="1417"/>
      <c r="C825" s="388"/>
      <c r="D825" s="388"/>
      <c r="E825" s="388"/>
      <c r="F825" s="388"/>
      <c r="G825" s="388"/>
      <c r="H825" s="388"/>
      <c r="I825" s="366"/>
      <c r="J825" s="366"/>
      <c r="K825" s="526"/>
      <c r="L825" s="526"/>
      <c r="M825" s="526"/>
      <c r="N825" s="526"/>
      <c r="O825" s="526"/>
      <c r="P825" s="526"/>
      <c r="Q825" s="526"/>
      <c r="R825" s="526"/>
      <c r="S825" s="366"/>
      <c r="T825" s="366"/>
      <c r="U825" s="366"/>
      <c r="V825" s="366"/>
      <c r="W825" s="366"/>
      <c r="X825" s="366"/>
      <c r="Y825" s="366"/>
      <c r="Z825" s="366"/>
      <c r="AA825" s="366"/>
      <c r="AB825" s="366"/>
      <c r="AC825" s="366"/>
      <c r="AD825" s="366"/>
      <c r="AE825" s="366"/>
      <c r="AF825" s="520"/>
    </row>
    <row r="826" spans="1:32" ht="19.5" thickBot="1" x14ac:dyDescent="0.35">
      <c r="A826" s="366"/>
      <c r="B826" s="1417"/>
      <c r="C826" s="388"/>
      <c r="D826" s="388"/>
      <c r="E826" s="388"/>
      <c r="F826" s="388"/>
      <c r="G826" s="388"/>
      <c r="H826" s="388"/>
      <c r="I826" s="366"/>
      <c r="J826" s="366"/>
      <c r="K826" s="526"/>
      <c r="L826" s="526"/>
      <c r="M826" s="526"/>
      <c r="N826" s="526"/>
      <c r="O826" s="526"/>
      <c r="P826" s="526"/>
      <c r="Q826" s="526"/>
      <c r="R826" s="526"/>
      <c r="S826" s="366"/>
      <c r="T826" s="366"/>
      <c r="U826" s="366"/>
      <c r="V826" s="366"/>
      <c r="W826" s="366"/>
      <c r="X826" s="366"/>
      <c r="Y826" s="366"/>
      <c r="Z826" s="366"/>
      <c r="AA826" s="366"/>
      <c r="AB826" s="366"/>
      <c r="AC826" s="366"/>
      <c r="AD826" s="366"/>
      <c r="AE826" s="366"/>
      <c r="AF826" s="520"/>
    </row>
    <row r="827" spans="1:32" ht="19.5" thickBot="1" x14ac:dyDescent="0.35">
      <c r="A827" s="366"/>
      <c r="B827" s="1417"/>
      <c r="C827" s="388"/>
      <c r="D827" s="388"/>
      <c r="E827" s="388"/>
      <c r="F827" s="388"/>
      <c r="G827" s="388"/>
      <c r="H827" s="388"/>
      <c r="I827" s="366"/>
      <c r="J827" s="366"/>
      <c r="K827" s="526"/>
      <c r="L827" s="526"/>
      <c r="M827" s="526"/>
      <c r="N827" s="526"/>
      <c r="O827" s="526"/>
      <c r="P827" s="526"/>
      <c r="Q827" s="526"/>
      <c r="R827" s="526"/>
      <c r="S827" s="366"/>
      <c r="T827" s="366"/>
      <c r="U827" s="366"/>
      <c r="V827" s="366"/>
      <c r="W827" s="366"/>
      <c r="X827" s="366"/>
      <c r="Y827" s="366"/>
      <c r="Z827" s="366"/>
      <c r="AA827" s="366"/>
      <c r="AB827" s="366"/>
      <c r="AC827" s="366"/>
      <c r="AD827" s="366"/>
      <c r="AE827" s="366"/>
      <c r="AF827" s="520"/>
    </row>
    <row r="828" spans="1:32" ht="19.5" thickBot="1" x14ac:dyDescent="0.35">
      <c r="A828" s="366"/>
      <c r="B828" s="1417"/>
      <c r="C828" s="388"/>
      <c r="D828" s="388"/>
      <c r="E828" s="388"/>
      <c r="F828" s="388"/>
      <c r="G828" s="388"/>
      <c r="H828" s="388"/>
      <c r="I828" s="366"/>
      <c r="J828" s="366"/>
      <c r="K828" s="526"/>
      <c r="L828" s="526"/>
      <c r="M828" s="526"/>
      <c r="N828" s="526"/>
      <c r="O828" s="526"/>
      <c r="P828" s="526"/>
      <c r="Q828" s="526"/>
      <c r="R828" s="526"/>
      <c r="S828" s="366"/>
      <c r="T828" s="366"/>
      <c r="U828" s="366"/>
      <c r="V828" s="366"/>
      <c r="W828" s="366"/>
      <c r="X828" s="366"/>
      <c r="Y828" s="366"/>
      <c r="Z828" s="366"/>
      <c r="AA828" s="366"/>
      <c r="AB828" s="366"/>
      <c r="AC828" s="366"/>
      <c r="AD828" s="366"/>
      <c r="AE828" s="366"/>
      <c r="AF828" s="520"/>
    </row>
    <row r="829" spans="1:32" ht="19.5" thickBot="1" x14ac:dyDescent="0.35">
      <c r="A829" s="366"/>
      <c r="B829" s="1417"/>
      <c r="C829" s="388"/>
      <c r="D829" s="388"/>
      <c r="E829" s="388"/>
      <c r="F829" s="388"/>
      <c r="G829" s="388"/>
      <c r="H829" s="388"/>
      <c r="I829" s="366"/>
      <c r="J829" s="366"/>
      <c r="K829" s="526"/>
      <c r="L829" s="526"/>
      <c r="M829" s="526"/>
      <c r="N829" s="526"/>
      <c r="O829" s="526"/>
      <c r="P829" s="526"/>
      <c r="Q829" s="526"/>
      <c r="R829" s="526"/>
      <c r="S829" s="366"/>
      <c r="T829" s="366"/>
      <c r="U829" s="366"/>
      <c r="V829" s="366"/>
      <c r="W829" s="366"/>
      <c r="X829" s="366"/>
      <c r="Y829" s="366"/>
      <c r="Z829" s="366"/>
      <c r="AA829" s="366"/>
      <c r="AB829" s="366"/>
      <c r="AC829" s="366"/>
      <c r="AD829" s="366"/>
      <c r="AE829" s="366"/>
      <c r="AF829" s="520"/>
    </row>
    <row r="830" spans="1:32" ht="19.5" thickBot="1" x14ac:dyDescent="0.35">
      <c r="A830" s="366"/>
      <c r="B830" s="1417"/>
      <c r="C830" s="388"/>
      <c r="D830" s="388"/>
      <c r="E830" s="388"/>
      <c r="F830" s="388"/>
      <c r="G830" s="388"/>
      <c r="H830" s="388"/>
      <c r="I830" s="366"/>
      <c r="J830" s="366"/>
      <c r="K830" s="526"/>
      <c r="L830" s="526"/>
      <c r="M830" s="526"/>
      <c r="N830" s="526"/>
      <c r="O830" s="526"/>
      <c r="P830" s="526"/>
      <c r="Q830" s="526"/>
      <c r="R830" s="526"/>
      <c r="S830" s="366"/>
      <c r="T830" s="366"/>
      <c r="U830" s="366"/>
      <c r="V830" s="366"/>
      <c r="W830" s="366"/>
      <c r="X830" s="366"/>
      <c r="Y830" s="366"/>
      <c r="Z830" s="366"/>
      <c r="AA830" s="366"/>
      <c r="AB830" s="366"/>
      <c r="AC830" s="366"/>
      <c r="AD830" s="366"/>
      <c r="AE830" s="366"/>
      <c r="AF830" s="520"/>
    </row>
    <row r="831" spans="1:32" ht="19.5" thickBot="1" x14ac:dyDescent="0.35">
      <c r="A831" s="366"/>
      <c r="B831" s="1417"/>
      <c r="C831" s="388"/>
      <c r="D831" s="388"/>
      <c r="E831" s="388"/>
      <c r="F831" s="388"/>
      <c r="G831" s="388"/>
      <c r="H831" s="388"/>
      <c r="I831" s="366"/>
      <c r="J831" s="366"/>
      <c r="K831" s="526"/>
      <c r="L831" s="526"/>
      <c r="M831" s="526"/>
      <c r="N831" s="526"/>
      <c r="O831" s="526"/>
      <c r="P831" s="526"/>
      <c r="Q831" s="526"/>
      <c r="R831" s="526"/>
      <c r="S831" s="366"/>
      <c r="T831" s="366"/>
      <c r="U831" s="366"/>
      <c r="V831" s="366"/>
      <c r="W831" s="366"/>
      <c r="X831" s="366"/>
      <c r="Y831" s="366"/>
      <c r="Z831" s="366"/>
      <c r="AA831" s="366"/>
      <c r="AB831" s="366"/>
      <c r="AC831" s="366"/>
      <c r="AD831" s="366"/>
      <c r="AE831" s="366"/>
      <c r="AF831" s="520"/>
    </row>
    <row r="832" spans="1:32" ht="19.5" thickBot="1" x14ac:dyDescent="0.35">
      <c r="A832" s="366"/>
      <c r="B832" s="1417"/>
      <c r="C832" s="388"/>
      <c r="D832" s="388"/>
      <c r="E832" s="388"/>
      <c r="F832" s="388"/>
      <c r="G832" s="388"/>
      <c r="H832" s="388"/>
      <c r="I832" s="366"/>
      <c r="J832" s="366"/>
      <c r="K832" s="526"/>
      <c r="L832" s="526"/>
      <c r="M832" s="526"/>
      <c r="N832" s="526"/>
      <c r="O832" s="526"/>
      <c r="P832" s="526"/>
      <c r="Q832" s="526"/>
      <c r="R832" s="526"/>
      <c r="S832" s="366"/>
      <c r="T832" s="366"/>
      <c r="U832" s="366"/>
      <c r="V832" s="366"/>
      <c r="W832" s="366"/>
      <c r="X832" s="366"/>
      <c r="Y832" s="366"/>
      <c r="Z832" s="366"/>
      <c r="AA832" s="366"/>
      <c r="AB832" s="366"/>
      <c r="AC832" s="366"/>
      <c r="AD832" s="366"/>
      <c r="AE832" s="366"/>
      <c r="AF832" s="520"/>
    </row>
    <row r="833" spans="1:32" ht="19.5" thickBot="1" x14ac:dyDescent="0.35">
      <c r="A833" s="366"/>
      <c r="B833" s="1417"/>
      <c r="C833" s="388"/>
      <c r="D833" s="388"/>
      <c r="E833" s="388"/>
      <c r="F833" s="388"/>
      <c r="G833" s="388"/>
      <c r="H833" s="388"/>
      <c r="I833" s="366"/>
      <c r="J833" s="366"/>
      <c r="K833" s="526"/>
      <c r="L833" s="526"/>
      <c r="M833" s="526"/>
      <c r="N833" s="526"/>
      <c r="O833" s="526"/>
      <c r="P833" s="526"/>
      <c r="Q833" s="526"/>
      <c r="R833" s="526"/>
      <c r="S833" s="366"/>
      <c r="T833" s="366"/>
      <c r="U833" s="366"/>
      <c r="V833" s="366"/>
      <c r="W833" s="366"/>
      <c r="X833" s="366"/>
      <c r="Y833" s="366"/>
      <c r="Z833" s="366"/>
      <c r="AA833" s="366"/>
      <c r="AB833" s="366"/>
      <c r="AC833" s="366"/>
      <c r="AD833" s="366"/>
      <c r="AE833" s="366"/>
      <c r="AF833" s="520"/>
    </row>
    <row r="834" spans="1:32" ht="19.5" thickBot="1" x14ac:dyDescent="0.35">
      <c r="A834" s="366"/>
      <c r="B834" s="1417"/>
      <c r="C834" s="388"/>
      <c r="D834" s="388"/>
      <c r="E834" s="388"/>
      <c r="F834" s="388"/>
      <c r="G834" s="388"/>
      <c r="H834" s="388"/>
      <c r="I834" s="366"/>
      <c r="J834" s="366"/>
      <c r="K834" s="526"/>
      <c r="L834" s="526"/>
      <c r="M834" s="526"/>
      <c r="N834" s="526"/>
      <c r="O834" s="526"/>
      <c r="P834" s="526"/>
      <c r="Q834" s="526"/>
      <c r="R834" s="526"/>
      <c r="S834" s="366"/>
      <c r="T834" s="366"/>
      <c r="U834" s="366"/>
      <c r="V834" s="366"/>
      <c r="W834" s="366"/>
      <c r="X834" s="366"/>
      <c r="Y834" s="366"/>
      <c r="Z834" s="366"/>
      <c r="AA834" s="366"/>
      <c r="AB834" s="366"/>
      <c r="AC834" s="366"/>
      <c r="AD834" s="366"/>
      <c r="AE834" s="366"/>
      <c r="AF834" s="520"/>
    </row>
    <row r="835" spans="1:32" ht="19.5" thickBot="1" x14ac:dyDescent="0.35">
      <c r="A835" s="366"/>
      <c r="B835" s="1417"/>
      <c r="C835" s="388"/>
      <c r="D835" s="388"/>
      <c r="E835" s="388"/>
      <c r="F835" s="388"/>
      <c r="G835" s="388"/>
      <c r="H835" s="388"/>
      <c r="I835" s="366"/>
      <c r="J835" s="366"/>
      <c r="K835" s="526"/>
      <c r="L835" s="526"/>
      <c r="M835" s="526"/>
      <c r="N835" s="526"/>
      <c r="O835" s="526"/>
      <c r="P835" s="526"/>
      <c r="Q835" s="526"/>
      <c r="R835" s="526"/>
      <c r="S835" s="366"/>
      <c r="T835" s="366"/>
      <c r="U835" s="366"/>
      <c r="V835" s="366"/>
      <c r="W835" s="366"/>
      <c r="X835" s="366"/>
      <c r="Y835" s="366"/>
      <c r="Z835" s="366"/>
      <c r="AA835" s="366"/>
      <c r="AB835" s="366"/>
      <c r="AC835" s="366"/>
      <c r="AD835" s="366"/>
      <c r="AE835" s="366"/>
      <c r="AF835" s="520"/>
    </row>
    <row r="836" spans="1:32" ht="19.5" thickBot="1" x14ac:dyDescent="0.35">
      <c r="A836" s="366"/>
      <c r="B836" s="1417"/>
      <c r="C836" s="388"/>
      <c r="D836" s="388"/>
      <c r="E836" s="388"/>
      <c r="F836" s="388"/>
      <c r="G836" s="388"/>
      <c r="H836" s="388"/>
      <c r="I836" s="366"/>
      <c r="J836" s="366"/>
      <c r="K836" s="526"/>
      <c r="L836" s="526"/>
      <c r="M836" s="526"/>
      <c r="N836" s="526"/>
      <c r="O836" s="526"/>
      <c r="P836" s="526"/>
      <c r="Q836" s="526"/>
      <c r="R836" s="526"/>
      <c r="S836" s="366"/>
      <c r="T836" s="366"/>
      <c r="U836" s="366"/>
      <c r="V836" s="366"/>
      <c r="W836" s="366"/>
      <c r="X836" s="366"/>
      <c r="Y836" s="366"/>
      <c r="Z836" s="366"/>
      <c r="AA836" s="366"/>
      <c r="AB836" s="366"/>
      <c r="AC836" s="366"/>
      <c r="AD836" s="366"/>
      <c r="AE836" s="366"/>
      <c r="AF836" s="520"/>
    </row>
    <row r="837" spans="1:32" ht="19.5" thickBot="1" x14ac:dyDescent="0.35">
      <c r="A837" s="366"/>
      <c r="B837" s="1417"/>
      <c r="C837" s="388"/>
      <c r="D837" s="388"/>
      <c r="E837" s="388"/>
      <c r="F837" s="388"/>
      <c r="G837" s="388"/>
      <c r="H837" s="388"/>
      <c r="I837" s="366"/>
      <c r="J837" s="366"/>
      <c r="K837" s="526"/>
      <c r="L837" s="526"/>
      <c r="M837" s="526"/>
      <c r="N837" s="526"/>
      <c r="O837" s="526"/>
      <c r="P837" s="526"/>
      <c r="Q837" s="526"/>
      <c r="R837" s="526"/>
      <c r="S837" s="366"/>
      <c r="T837" s="366"/>
      <c r="U837" s="366"/>
      <c r="V837" s="366"/>
      <c r="W837" s="366"/>
      <c r="X837" s="366"/>
      <c r="Y837" s="366"/>
      <c r="Z837" s="366"/>
      <c r="AA837" s="366"/>
      <c r="AB837" s="366"/>
      <c r="AC837" s="366"/>
      <c r="AD837" s="366"/>
      <c r="AE837" s="366"/>
      <c r="AF837" s="520"/>
    </row>
    <row r="838" spans="1:32" ht="19.5" thickBot="1" x14ac:dyDescent="0.35">
      <c r="A838" s="366"/>
      <c r="B838" s="1417"/>
      <c r="C838" s="388"/>
      <c r="D838" s="388"/>
      <c r="E838" s="388"/>
      <c r="F838" s="388"/>
      <c r="G838" s="388"/>
      <c r="H838" s="388"/>
      <c r="I838" s="366"/>
      <c r="J838" s="366"/>
      <c r="K838" s="526"/>
      <c r="L838" s="526"/>
      <c r="M838" s="526"/>
      <c r="N838" s="526"/>
      <c r="O838" s="526"/>
      <c r="P838" s="526"/>
      <c r="Q838" s="526"/>
      <c r="R838" s="526"/>
      <c r="S838" s="366"/>
      <c r="T838" s="366"/>
      <c r="U838" s="366"/>
      <c r="V838" s="366"/>
      <c r="W838" s="366"/>
      <c r="X838" s="366"/>
      <c r="Y838" s="366"/>
      <c r="Z838" s="366"/>
      <c r="AA838" s="366"/>
      <c r="AB838" s="366"/>
      <c r="AC838" s="366"/>
      <c r="AD838" s="366"/>
      <c r="AE838" s="366"/>
      <c r="AF838" s="520"/>
    </row>
    <row r="839" spans="1:32" ht="19.5" thickBot="1" x14ac:dyDescent="0.35">
      <c r="A839" s="366"/>
      <c r="B839" s="1417"/>
      <c r="C839" s="388"/>
      <c r="D839" s="388"/>
      <c r="E839" s="388"/>
      <c r="F839" s="388"/>
      <c r="G839" s="388"/>
      <c r="H839" s="388"/>
      <c r="I839" s="366"/>
      <c r="J839" s="366"/>
      <c r="K839" s="526"/>
      <c r="L839" s="526"/>
      <c r="M839" s="526"/>
      <c r="N839" s="526"/>
      <c r="O839" s="526"/>
      <c r="P839" s="526"/>
      <c r="Q839" s="526"/>
      <c r="R839" s="526"/>
      <c r="S839" s="366"/>
      <c r="T839" s="366"/>
      <c r="U839" s="366"/>
      <c r="V839" s="366"/>
      <c r="W839" s="366"/>
      <c r="X839" s="366"/>
      <c r="Y839" s="366"/>
      <c r="Z839" s="366"/>
      <c r="AA839" s="366"/>
      <c r="AB839" s="366"/>
      <c r="AC839" s="366"/>
      <c r="AD839" s="366"/>
      <c r="AE839" s="366"/>
      <c r="AF839" s="520"/>
    </row>
    <row r="840" spans="1:32" ht="19.5" thickBot="1" x14ac:dyDescent="0.35">
      <c r="A840" s="366"/>
      <c r="B840" s="1417"/>
      <c r="C840" s="388"/>
      <c r="D840" s="388"/>
      <c r="E840" s="388"/>
      <c r="F840" s="388"/>
      <c r="G840" s="388"/>
      <c r="H840" s="388"/>
      <c r="I840" s="366"/>
      <c r="J840" s="366"/>
      <c r="K840" s="526"/>
      <c r="L840" s="526"/>
      <c r="M840" s="526"/>
      <c r="N840" s="526"/>
      <c r="O840" s="526"/>
      <c r="P840" s="526"/>
      <c r="Q840" s="526"/>
      <c r="R840" s="526"/>
      <c r="S840" s="366"/>
      <c r="T840" s="366"/>
      <c r="U840" s="366"/>
      <c r="V840" s="366"/>
      <c r="W840" s="366"/>
      <c r="X840" s="366"/>
      <c r="Y840" s="366"/>
      <c r="Z840" s="366"/>
      <c r="AA840" s="366"/>
      <c r="AB840" s="366"/>
      <c r="AC840" s="366"/>
      <c r="AD840" s="366"/>
      <c r="AE840" s="366"/>
      <c r="AF840" s="520"/>
    </row>
    <row r="841" spans="1:32" ht="19.5" thickBot="1" x14ac:dyDescent="0.35">
      <c r="A841" s="366"/>
      <c r="B841" s="1417"/>
      <c r="C841" s="388"/>
      <c r="D841" s="388"/>
      <c r="E841" s="388"/>
      <c r="F841" s="388"/>
      <c r="G841" s="388"/>
      <c r="H841" s="388"/>
      <c r="I841" s="366"/>
      <c r="J841" s="366"/>
      <c r="K841" s="526"/>
      <c r="L841" s="526"/>
      <c r="M841" s="526"/>
      <c r="N841" s="526"/>
      <c r="O841" s="526"/>
      <c r="P841" s="526"/>
      <c r="Q841" s="526"/>
      <c r="R841" s="526"/>
      <c r="S841" s="366"/>
      <c r="T841" s="366"/>
      <c r="U841" s="366"/>
      <c r="V841" s="366"/>
      <c r="W841" s="366"/>
      <c r="X841" s="366"/>
      <c r="Y841" s="366"/>
      <c r="Z841" s="366"/>
      <c r="AA841" s="366"/>
      <c r="AB841" s="366"/>
      <c r="AC841" s="366"/>
      <c r="AD841" s="366"/>
      <c r="AE841" s="366"/>
      <c r="AF841" s="520"/>
    </row>
    <row r="842" spans="1:32" ht="19.5" thickBot="1" x14ac:dyDescent="0.35">
      <c r="A842" s="366"/>
      <c r="B842" s="1417"/>
      <c r="C842" s="388"/>
      <c r="D842" s="388"/>
      <c r="E842" s="388"/>
      <c r="F842" s="388"/>
      <c r="G842" s="388"/>
      <c r="H842" s="388"/>
      <c r="I842" s="366"/>
      <c r="J842" s="366"/>
      <c r="K842" s="526"/>
      <c r="L842" s="526"/>
      <c r="M842" s="526"/>
      <c r="N842" s="526"/>
      <c r="O842" s="526"/>
      <c r="P842" s="526"/>
      <c r="Q842" s="526"/>
      <c r="R842" s="526"/>
      <c r="S842" s="366"/>
      <c r="T842" s="366"/>
      <c r="U842" s="366"/>
      <c r="V842" s="366"/>
      <c r="W842" s="366"/>
      <c r="X842" s="366"/>
      <c r="Y842" s="366"/>
      <c r="Z842" s="366"/>
      <c r="AA842" s="366"/>
      <c r="AB842" s="366"/>
      <c r="AC842" s="366"/>
      <c r="AD842" s="366"/>
      <c r="AE842" s="366"/>
      <c r="AF842" s="520"/>
    </row>
    <row r="843" spans="1:32" ht="19.5" thickBot="1" x14ac:dyDescent="0.35">
      <c r="A843" s="366"/>
      <c r="B843" s="1417"/>
      <c r="C843" s="388"/>
      <c r="D843" s="388"/>
      <c r="E843" s="388"/>
      <c r="F843" s="388"/>
      <c r="G843" s="388"/>
      <c r="H843" s="388"/>
      <c r="I843" s="366"/>
      <c r="J843" s="366"/>
      <c r="K843" s="526"/>
      <c r="L843" s="526"/>
      <c r="M843" s="526"/>
      <c r="N843" s="526"/>
      <c r="O843" s="526"/>
      <c r="P843" s="526"/>
      <c r="Q843" s="526"/>
      <c r="R843" s="526"/>
      <c r="S843" s="366"/>
      <c r="T843" s="366"/>
      <c r="U843" s="366"/>
      <c r="V843" s="366"/>
      <c r="W843" s="366"/>
      <c r="X843" s="366"/>
      <c r="Y843" s="366"/>
      <c r="Z843" s="366"/>
      <c r="AA843" s="366"/>
      <c r="AB843" s="366"/>
      <c r="AC843" s="366"/>
      <c r="AD843" s="366"/>
      <c r="AE843" s="366"/>
      <c r="AF843" s="520"/>
    </row>
    <row r="844" spans="1:32" ht="19.5" thickBot="1" x14ac:dyDescent="0.35">
      <c r="A844" s="366"/>
      <c r="B844" s="1417"/>
      <c r="C844" s="388"/>
      <c r="D844" s="388"/>
      <c r="E844" s="388"/>
      <c r="F844" s="388"/>
      <c r="G844" s="388"/>
      <c r="H844" s="388"/>
      <c r="I844" s="366"/>
      <c r="J844" s="366"/>
      <c r="K844" s="526"/>
      <c r="L844" s="526"/>
      <c r="M844" s="526"/>
      <c r="N844" s="526"/>
      <c r="O844" s="526"/>
      <c r="P844" s="526"/>
      <c r="Q844" s="526"/>
      <c r="R844" s="526"/>
      <c r="S844" s="366"/>
      <c r="T844" s="366"/>
      <c r="U844" s="366"/>
      <c r="V844" s="366"/>
      <c r="W844" s="366"/>
      <c r="X844" s="366"/>
      <c r="Y844" s="366"/>
      <c r="Z844" s="366"/>
      <c r="AA844" s="366"/>
      <c r="AB844" s="366"/>
      <c r="AC844" s="366"/>
      <c r="AD844" s="366"/>
      <c r="AE844" s="366"/>
      <c r="AF844" s="520"/>
    </row>
    <row r="845" spans="1:32" ht="19.5" thickBot="1" x14ac:dyDescent="0.35">
      <c r="A845" s="366"/>
      <c r="B845" s="1417"/>
      <c r="C845" s="388"/>
      <c r="D845" s="388"/>
      <c r="E845" s="388"/>
      <c r="F845" s="388"/>
      <c r="G845" s="388"/>
      <c r="H845" s="388"/>
      <c r="I845" s="366"/>
      <c r="J845" s="366"/>
      <c r="K845" s="526"/>
      <c r="L845" s="526"/>
      <c r="M845" s="526"/>
      <c r="N845" s="526"/>
      <c r="O845" s="526"/>
      <c r="P845" s="526"/>
      <c r="Q845" s="526"/>
      <c r="R845" s="526"/>
      <c r="S845" s="366"/>
      <c r="T845" s="366"/>
      <c r="U845" s="366"/>
      <c r="V845" s="366"/>
      <c r="W845" s="366"/>
      <c r="X845" s="366"/>
      <c r="Y845" s="366"/>
      <c r="Z845" s="366"/>
      <c r="AA845" s="366"/>
      <c r="AB845" s="366"/>
      <c r="AC845" s="366"/>
      <c r="AD845" s="366"/>
      <c r="AE845" s="366"/>
      <c r="AF845" s="520"/>
    </row>
    <row r="846" spans="1:32" ht="19.5" thickBot="1" x14ac:dyDescent="0.35">
      <c r="A846" s="366"/>
      <c r="B846" s="1417"/>
      <c r="C846" s="388"/>
      <c r="D846" s="388"/>
      <c r="E846" s="388"/>
      <c r="F846" s="388"/>
      <c r="G846" s="388"/>
      <c r="H846" s="388"/>
      <c r="I846" s="366"/>
      <c r="J846" s="366"/>
      <c r="K846" s="526"/>
      <c r="L846" s="526"/>
      <c r="M846" s="526"/>
      <c r="N846" s="526"/>
      <c r="O846" s="526"/>
      <c r="P846" s="526"/>
      <c r="Q846" s="526"/>
      <c r="R846" s="526"/>
      <c r="S846" s="366"/>
      <c r="T846" s="366"/>
      <c r="U846" s="366"/>
      <c r="V846" s="366"/>
      <c r="W846" s="366"/>
      <c r="X846" s="366"/>
      <c r="Y846" s="366"/>
      <c r="Z846" s="366"/>
      <c r="AA846" s="366"/>
      <c r="AB846" s="366"/>
      <c r="AC846" s="366"/>
      <c r="AD846" s="366"/>
      <c r="AE846" s="366"/>
      <c r="AF846" s="520"/>
    </row>
    <row r="847" spans="1:32" ht="19.5" thickBot="1" x14ac:dyDescent="0.35">
      <c r="A847" s="366"/>
      <c r="B847" s="1417"/>
      <c r="C847" s="388"/>
      <c r="D847" s="388"/>
      <c r="E847" s="388"/>
      <c r="F847" s="388"/>
      <c r="G847" s="388"/>
      <c r="H847" s="388"/>
      <c r="I847" s="366"/>
      <c r="J847" s="366"/>
      <c r="K847" s="526"/>
      <c r="L847" s="526"/>
      <c r="M847" s="526"/>
      <c r="N847" s="526"/>
      <c r="O847" s="526"/>
      <c r="P847" s="526"/>
      <c r="Q847" s="526"/>
      <c r="R847" s="526"/>
      <c r="S847" s="366"/>
      <c r="T847" s="366"/>
      <c r="U847" s="366"/>
      <c r="V847" s="366"/>
      <c r="W847" s="366"/>
      <c r="X847" s="366"/>
      <c r="Y847" s="366"/>
      <c r="Z847" s="366"/>
      <c r="AA847" s="366"/>
      <c r="AB847" s="366"/>
      <c r="AC847" s="366"/>
      <c r="AD847" s="366"/>
      <c r="AE847" s="366"/>
      <c r="AF847" s="520"/>
    </row>
    <row r="848" spans="1:32" ht="19.5" thickBot="1" x14ac:dyDescent="0.35">
      <c r="A848" s="366"/>
      <c r="B848" s="1417"/>
      <c r="C848" s="388"/>
      <c r="D848" s="388"/>
      <c r="E848" s="388"/>
      <c r="F848" s="388"/>
      <c r="G848" s="388"/>
      <c r="H848" s="388"/>
      <c r="I848" s="366"/>
      <c r="J848" s="366"/>
      <c r="K848" s="526"/>
      <c r="L848" s="526"/>
      <c r="M848" s="526"/>
      <c r="N848" s="526"/>
      <c r="O848" s="526"/>
      <c r="P848" s="526"/>
      <c r="Q848" s="526"/>
      <c r="R848" s="526"/>
      <c r="S848" s="366"/>
      <c r="T848" s="366"/>
      <c r="U848" s="366"/>
      <c r="V848" s="366"/>
      <c r="W848" s="366"/>
      <c r="X848" s="366"/>
      <c r="Y848" s="366"/>
      <c r="Z848" s="366"/>
      <c r="AA848" s="366"/>
      <c r="AB848" s="366"/>
      <c r="AC848" s="366"/>
      <c r="AD848" s="366"/>
      <c r="AE848" s="366"/>
      <c r="AF848" s="520"/>
    </row>
    <row r="849" spans="1:32" ht="19.5" thickBot="1" x14ac:dyDescent="0.35">
      <c r="A849" s="366"/>
      <c r="B849" s="1417"/>
      <c r="C849" s="388"/>
      <c r="D849" s="388"/>
      <c r="E849" s="388"/>
      <c r="F849" s="388"/>
      <c r="G849" s="388"/>
      <c r="H849" s="388"/>
      <c r="I849" s="366"/>
      <c r="J849" s="366"/>
      <c r="K849" s="526"/>
      <c r="L849" s="526"/>
      <c r="M849" s="526"/>
      <c r="N849" s="526"/>
      <c r="O849" s="526"/>
      <c r="P849" s="526"/>
      <c r="Q849" s="526"/>
      <c r="R849" s="526"/>
      <c r="S849" s="366"/>
      <c r="T849" s="366"/>
      <c r="U849" s="366"/>
      <c r="V849" s="366"/>
      <c r="W849" s="366"/>
      <c r="X849" s="366"/>
      <c r="Y849" s="366"/>
      <c r="Z849" s="366"/>
      <c r="AA849" s="366"/>
      <c r="AB849" s="366"/>
      <c r="AC849" s="366"/>
      <c r="AD849" s="366"/>
      <c r="AE849" s="366"/>
      <c r="AF849" s="520"/>
    </row>
    <row r="850" spans="1:32" ht="19.5" thickBot="1" x14ac:dyDescent="0.35">
      <c r="A850" s="366"/>
      <c r="B850" s="1417"/>
      <c r="C850" s="388"/>
      <c r="D850" s="388"/>
      <c r="E850" s="388"/>
      <c r="F850" s="388"/>
      <c r="G850" s="388"/>
      <c r="H850" s="388"/>
      <c r="I850" s="366"/>
      <c r="J850" s="366"/>
      <c r="K850" s="526"/>
      <c r="L850" s="526"/>
      <c r="M850" s="526"/>
      <c r="N850" s="526"/>
      <c r="O850" s="526"/>
      <c r="P850" s="526"/>
      <c r="Q850" s="526"/>
      <c r="R850" s="526"/>
      <c r="S850" s="366"/>
      <c r="T850" s="366"/>
      <c r="U850" s="366"/>
      <c r="V850" s="366"/>
      <c r="W850" s="366"/>
      <c r="X850" s="366"/>
      <c r="Y850" s="366"/>
      <c r="Z850" s="366"/>
      <c r="AA850" s="366"/>
      <c r="AB850" s="366"/>
      <c r="AC850" s="366"/>
      <c r="AD850" s="366"/>
      <c r="AE850" s="366"/>
      <c r="AF850" s="520"/>
    </row>
    <row r="851" spans="1:32" ht="19.5" thickBot="1" x14ac:dyDescent="0.35">
      <c r="A851" s="366"/>
      <c r="B851" s="1417"/>
      <c r="C851" s="388"/>
      <c r="D851" s="388"/>
      <c r="E851" s="388"/>
      <c r="F851" s="388"/>
      <c r="G851" s="388"/>
      <c r="H851" s="388"/>
      <c r="I851" s="366"/>
      <c r="J851" s="366"/>
      <c r="K851" s="526"/>
      <c r="L851" s="526"/>
      <c r="M851" s="526"/>
      <c r="N851" s="526"/>
      <c r="O851" s="526"/>
      <c r="P851" s="526"/>
      <c r="Q851" s="526"/>
      <c r="R851" s="526"/>
      <c r="S851" s="366"/>
      <c r="T851" s="366"/>
      <c r="U851" s="366"/>
      <c r="V851" s="366"/>
      <c r="W851" s="366"/>
      <c r="X851" s="366"/>
      <c r="Y851" s="366"/>
      <c r="Z851" s="366"/>
      <c r="AA851" s="366"/>
      <c r="AB851" s="366"/>
      <c r="AC851" s="366"/>
      <c r="AD851" s="366"/>
      <c r="AE851" s="366"/>
      <c r="AF851" s="520"/>
    </row>
    <row r="852" spans="1:32" ht="19.5" thickBot="1" x14ac:dyDescent="0.35">
      <c r="A852" s="366"/>
      <c r="B852" s="1417"/>
      <c r="C852" s="388"/>
      <c r="D852" s="388"/>
      <c r="E852" s="388"/>
      <c r="F852" s="388"/>
      <c r="G852" s="388"/>
      <c r="H852" s="388"/>
      <c r="I852" s="366"/>
      <c r="J852" s="366"/>
      <c r="K852" s="526"/>
      <c r="L852" s="526"/>
      <c r="M852" s="526"/>
      <c r="N852" s="526"/>
      <c r="O852" s="526"/>
      <c r="P852" s="526"/>
      <c r="Q852" s="526"/>
      <c r="R852" s="526"/>
      <c r="S852" s="366"/>
      <c r="T852" s="366"/>
      <c r="U852" s="366"/>
      <c r="V852" s="366"/>
      <c r="W852" s="366"/>
      <c r="X852" s="366"/>
      <c r="Y852" s="366"/>
      <c r="Z852" s="366"/>
      <c r="AA852" s="366"/>
      <c r="AB852" s="366"/>
      <c r="AC852" s="366"/>
      <c r="AD852" s="366"/>
      <c r="AE852" s="366"/>
      <c r="AF852" s="520"/>
    </row>
    <row r="853" spans="1:32" ht="19.5" thickBot="1" x14ac:dyDescent="0.35">
      <c r="A853" s="366"/>
      <c r="B853" s="1417"/>
      <c r="C853" s="388"/>
      <c r="D853" s="388"/>
      <c r="E853" s="388"/>
      <c r="F853" s="388"/>
      <c r="G853" s="388"/>
      <c r="H853" s="388"/>
      <c r="I853" s="366"/>
      <c r="J853" s="366"/>
      <c r="K853" s="526"/>
      <c r="L853" s="526"/>
      <c r="M853" s="526"/>
      <c r="N853" s="526"/>
      <c r="O853" s="526"/>
      <c r="P853" s="526"/>
      <c r="Q853" s="526"/>
      <c r="R853" s="526"/>
      <c r="S853" s="366"/>
      <c r="T853" s="366"/>
      <c r="U853" s="366"/>
      <c r="V853" s="366"/>
      <c r="W853" s="366"/>
      <c r="X853" s="366"/>
      <c r="Y853" s="366"/>
      <c r="Z853" s="366"/>
      <c r="AA853" s="366"/>
      <c r="AB853" s="366"/>
      <c r="AC853" s="366"/>
      <c r="AD853" s="366"/>
      <c r="AE853" s="366"/>
      <c r="AF853" s="520"/>
    </row>
    <row r="854" spans="1:32" ht="19.5" thickBot="1" x14ac:dyDescent="0.35">
      <c r="A854" s="366"/>
      <c r="B854" s="1417"/>
      <c r="C854" s="388"/>
      <c r="D854" s="388"/>
      <c r="E854" s="388"/>
      <c r="F854" s="388"/>
      <c r="G854" s="388"/>
      <c r="H854" s="388"/>
      <c r="I854" s="366"/>
      <c r="J854" s="366"/>
      <c r="K854" s="526"/>
      <c r="L854" s="526"/>
      <c r="M854" s="526"/>
      <c r="N854" s="526"/>
      <c r="O854" s="526"/>
      <c r="P854" s="526"/>
      <c r="Q854" s="526"/>
      <c r="R854" s="526"/>
      <c r="S854" s="366"/>
      <c r="T854" s="366"/>
      <c r="U854" s="366"/>
      <c r="V854" s="366"/>
      <c r="W854" s="366"/>
      <c r="X854" s="366"/>
      <c r="Y854" s="366"/>
      <c r="Z854" s="366"/>
      <c r="AA854" s="366"/>
      <c r="AB854" s="366"/>
      <c r="AC854" s="366"/>
      <c r="AD854" s="366"/>
      <c r="AE854" s="366"/>
      <c r="AF854" s="520"/>
    </row>
    <row r="855" spans="1:32" ht="19.5" thickBot="1" x14ac:dyDescent="0.35">
      <c r="A855" s="366"/>
      <c r="B855" s="1417"/>
      <c r="C855" s="388"/>
      <c r="D855" s="388"/>
      <c r="E855" s="388"/>
      <c r="F855" s="388"/>
      <c r="G855" s="388"/>
      <c r="H855" s="388"/>
      <c r="I855" s="366"/>
      <c r="J855" s="366"/>
      <c r="K855" s="526"/>
      <c r="L855" s="526"/>
      <c r="M855" s="526"/>
      <c r="N855" s="526"/>
      <c r="O855" s="526"/>
      <c r="P855" s="526"/>
      <c r="Q855" s="526"/>
      <c r="R855" s="526"/>
      <c r="S855" s="366"/>
      <c r="T855" s="366"/>
      <c r="U855" s="366"/>
      <c r="V855" s="366"/>
      <c r="W855" s="366"/>
      <c r="X855" s="366"/>
      <c r="Y855" s="366"/>
      <c r="Z855" s="366"/>
      <c r="AA855" s="366"/>
      <c r="AB855" s="366"/>
      <c r="AC855" s="366"/>
      <c r="AD855" s="366"/>
      <c r="AE855" s="366"/>
      <c r="AF855" s="520"/>
    </row>
    <row r="856" spans="1:32" ht="19.5" thickBot="1" x14ac:dyDescent="0.35">
      <c r="A856" s="366"/>
      <c r="B856" s="1417"/>
      <c r="C856" s="388"/>
      <c r="D856" s="388"/>
      <c r="E856" s="388"/>
      <c r="F856" s="388"/>
      <c r="G856" s="388"/>
      <c r="H856" s="388"/>
      <c r="I856" s="366"/>
      <c r="J856" s="366"/>
      <c r="K856" s="526"/>
      <c r="L856" s="526"/>
      <c r="M856" s="526"/>
      <c r="N856" s="526"/>
      <c r="O856" s="526"/>
      <c r="P856" s="526"/>
      <c r="Q856" s="526"/>
      <c r="R856" s="526"/>
      <c r="S856" s="366"/>
      <c r="T856" s="366"/>
      <c r="U856" s="366"/>
      <c r="V856" s="366"/>
      <c r="W856" s="366"/>
      <c r="X856" s="366"/>
      <c r="Y856" s="366"/>
      <c r="Z856" s="366"/>
      <c r="AA856" s="366"/>
      <c r="AB856" s="366"/>
      <c r="AC856" s="366"/>
      <c r="AD856" s="366"/>
      <c r="AE856" s="366"/>
      <c r="AF856" s="520"/>
    </row>
    <row r="857" spans="1:32" ht="19.5" thickBot="1" x14ac:dyDescent="0.35">
      <c r="A857" s="366"/>
      <c r="B857" s="1417"/>
      <c r="C857" s="388"/>
      <c r="D857" s="388"/>
      <c r="E857" s="388"/>
      <c r="F857" s="388"/>
      <c r="G857" s="388"/>
      <c r="H857" s="388"/>
      <c r="I857" s="366"/>
      <c r="J857" s="366"/>
      <c r="K857" s="526"/>
      <c r="L857" s="526"/>
      <c r="M857" s="526"/>
      <c r="N857" s="526"/>
      <c r="O857" s="526"/>
      <c r="P857" s="526"/>
      <c r="Q857" s="526"/>
      <c r="R857" s="526"/>
      <c r="S857" s="366"/>
      <c r="T857" s="366"/>
      <c r="U857" s="366"/>
      <c r="V857" s="366"/>
      <c r="W857" s="366"/>
      <c r="X857" s="366"/>
      <c r="Y857" s="366"/>
      <c r="Z857" s="366"/>
      <c r="AA857" s="366"/>
      <c r="AB857" s="366"/>
      <c r="AC857" s="366"/>
      <c r="AD857" s="366"/>
      <c r="AE857" s="366"/>
      <c r="AF857" s="520"/>
    </row>
    <row r="858" spans="1:32" ht="19.5" thickBot="1" x14ac:dyDescent="0.35">
      <c r="A858" s="366"/>
      <c r="B858" s="1417"/>
      <c r="C858" s="388"/>
      <c r="D858" s="388"/>
      <c r="E858" s="388"/>
      <c r="F858" s="388"/>
      <c r="G858" s="388"/>
      <c r="H858" s="388"/>
      <c r="I858" s="366"/>
      <c r="J858" s="366"/>
      <c r="K858" s="526"/>
      <c r="L858" s="526"/>
      <c r="M858" s="526"/>
      <c r="N858" s="526"/>
      <c r="O858" s="526"/>
      <c r="P858" s="526"/>
      <c r="Q858" s="526"/>
      <c r="R858" s="526"/>
      <c r="S858" s="366"/>
      <c r="T858" s="366"/>
      <c r="U858" s="366"/>
      <c r="V858" s="366"/>
      <c r="W858" s="366"/>
      <c r="X858" s="366"/>
      <c r="Y858" s="366"/>
      <c r="Z858" s="366"/>
      <c r="AA858" s="366"/>
      <c r="AB858" s="366"/>
      <c r="AC858" s="366"/>
      <c r="AD858" s="366"/>
      <c r="AE858" s="366"/>
      <c r="AF858" s="520"/>
    </row>
    <row r="859" spans="1:32" ht="19.5" thickBot="1" x14ac:dyDescent="0.35">
      <c r="A859" s="366"/>
      <c r="B859" s="1417"/>
      <c r="C859" s="388"/>
      <c r="D859" s="388"/>
      <c r="E859" s="388"/>
      <c r="F859" s="388"/>
      <c r="G859" s="388"/>
      <c r="H859" s="388"/>
      <c r="I859" s="366"/>
      <c r="J859" s="366"/>
      <c r="K859" s="526"/>
      <c r="L859" s="526"/>
      <c r="M859" s="526"/>
      <c r="N859" s="526"/>
      <c r="O859" s="526"/>
      <c r="P859" s="526"/>
      <c r="Q859" s="526"/>
      <c r="R859" s="526"/>
      <c r="S859" s="366"/>
      <c r="T859" s="366"/>
      <c r="U859" s="366"/>
      <c r="V859" s="366"/>
      <c r="W859" s="366"/>
      <c r="X859" s="366"/>
      <c r="Y859" s="366"/>
      <c r="Z859" s="366"/>
      <c r="AA859" s="366"/>
      <c r="AB859" s="366"/>
      <c r="AC859" s="366"/>
      <c r="AD859" s="366"/>
      <c r="AE859" s="366"/>
      <c r="AF859" s="520"/>
    </row>
    <row r="860" spans="1:32" ht="19.5" thickBot="1" x14ac:dyDescent="0.35">
      <c r="A860" s="366"/>
      <c r="B860" s="1417"/>
      <c r="C860" s="388"/>
      <c r="D860" s="388"/>
      <c r="E860" s="388"/>
      <c r="F860" s="388"/>
      <c r="G860" s="388"/>
      <c r="H860" s="388"/>
      <c r="I860" s="366"/>
      <c r="J860" s="366"/>
      <c r="K860" s="526"/>
      <c r="L860" s="526"/>
      <c r="M860" s="526"/>
      <c r="N860" s="526"/>
      <c r="O860" s="526"/>
      <c r="P860" s="526"/>
      <c r="Q860" s="526"/>
      <c r="R860" s="526"/>
      <c r="S860" s="366"/>
      <c r="T860" s="366"/>
      <c r="U860" s="366"/>
      <c r="V860" s="366"/>
      <c r="W860" s="366"/>
      <c r="X860" s="366"/>
      <c r="Y860" s="366"/>
      <c r="Z860" s="366"/>
      <c r="AA860" s="366"/>
      <c r="AB860" s="366"/>
      <c r="AC860" s="366"/>
      <c r="AD860" s="366"/>
      <c r="AE860" s="366"/>
      <c r="AF860" s="520"/>
    </row>
    <row r="861" spans="1:32" ht="19.5" thickBot="1" x14ac:dyDescent="0.35">
      <c r="A861" s="366"/>
      <c r="B861" s="1417"/>
      <c r="C861" s="388"/>
      <c r="D861" s="388"/>
      <c r="E861" s="388"/>
      <c r="F861" s="388"/>
      <c r="G861" s="388"/>
      <c r="H861" s="388"/>
      <c r="I861" s="366"/>
      <c r="J861" s="366"/>
      <c r="K861" s="526"/>
      <c r="L861" s="526"/>
      <c r="M861" s="526"/>
      <c r="N861" s="526"/>
      <c r="O861" s="526"/>
      <c r="P861" s="526"/>
      <c r="Q861" s="526"/>
      <c r="R861" s="526"/>
      <c r="S861" s="366"/>
      <c r="T861" s="366"/>
      <c r="U861" s="366"/>
      <c r="V861" s="366"/>
      <c r="W861" s="366"/>
      <c r="X861" s="366"/>
      <c r="Y861" s="366"/>
      <c r="Z861" s="366"/>
      <c r="AA861" s="366"/>
      <c r="AB861" s="366"/>
      <c r="AC861" s="366"/>
      <c r="AD861" s="366"/>
      <c r="AE861" s="366"/>
      <c r="AF861" s="520"/>
    </row>
    <row r="862" spans="1:32" ht="19.5" thickBot="1" x14ac:dyDescent="0.35">
      <c r="A862" s="366"/>
      <c r="B862" s="1417"/>
      <c r="C862" s="388"/>
      <c r="D862" s="388"/>
      <c r="E862" s="388"/>
      <c r="F862" s="388"/>
      <c r="G862" s="388"/>
      <c r="H862" s="388"/>
      <c r="I862" s="366"/>
      <c r="J862" s="366"/>
      <c r="K862" s="526"/>
      <c r="L862" s="526"/>
      <c r="M862" s="526"/>
      <c r="N862" s="526"/>
      <c r="O862" s="526"/>
      <c r="P862" s="526"/>
      <c r="Q862" s="526"/>
      <c r="R862" s="526"/>
      <c r="S862" s="366"/>
      <c r="T862" s="366"/>
      <c r="U862" s="366"/>
      <c r="V862" s="366"/>
      <c r="W862" s="366"/>
      <c r="X862" s="366"/>
      <c r="Y862" s="366"/>
      <c r="Z862" s="366"/>
      <c r="AA862" s="366"/>
      <c r="AB862" s="366"/>
      <c r="AC862" s="366"/>
      <c r="AD862" s="366"/>
      <c r="AE862" s="366"/>
      <c r="AF862" s="520"/>
    </row>
    <row r="863" spans="1:32" ht="19.5" thickBot="1" x14ac:dyDescent="0.35">
      <c r="A863" s="366"/>
      <c r="B863" s="1417"/>
      <c r="C863" s="388"/>
      <c r="D863" s="388"/>
      <c r="E863" s="388"/>
      <c r="F863" s="388"/>
      <c r="G863" s="388"/>
      <c r="H863" s="388"/>
      <c r="I863" s="366"/>
      <c r="J863" s="366"/>
      <c r="K863" s="526"/>
      <c r="L863" s="526"/>
      <c r="M863" s="526"/>
      <c r="N863" s="526"/>
      <c r="O863" s="526"/>
      <c r="P863" s="526"/>
      <c r="Q863" s="526"/>
      <c r="R863" s="526"/>
      <c r="S863" s="366"/>
      <c r="T863" s="366"/>
      <c r="U863" s="366"/>
      <c r="V863" s="366"/>
      <c r="W863" s="366"/>
      <c r="X863" s="366"/>
      <c r="Y863" s="366"/>
      <c r="Z863" s="366"/>
      <c r="AA863" s="366"/>
      <c r="AB863" s="366"/>
      <c r="AC863" s="366"/>
      <c r="AD863" s="366"/>
      <c r="AE863" s="366"/>
      <c r="AF863" s="520"/>
    </row>
    <row r="864" spans="1:32" ht="19.5" thickBot="1" x14ac:dyDescent="0.35">
      <c r="A864" s="366"/>
      <c r="B864" s="1417"/>
      <c r="C864" s="388"/>
      <c r="D864" s="388"/>
      <c r="E864" s="388"/>
      <c r="F864" s="388"/>
      <c r="G864" s="388"/>
      <c r="H864" s="388"/>
      <c r="I864" s="366"/>
      <c r="J864" s="366"/>
      <c r="K864" s="526"/>
      <c r="L864" s="526"/>
      <c r="M864" s="526"/>
      <c r="N864" s="526"/>
      <c r="O864" s="526"/>
      <c r="P864" s="526"/>
      <c r="Q864" s="526"/>
      <c r="R864" s="526"/>
      <c r="S864" s="366"/>
      <c r="T864" s="366"/>
      <c r="U864" s="366"/>
      <c r="V864" s="366"/>
      <c r="W864" s="366"/>
      <c r="X864" s="366"/>
      <c r="Y864" s="366"/>
      <c r="Z864" s="366"/>
      <c r="AA864" s="366"/>
      <c r="AB864" s="366"/>
      <c r="AC864" s="366"/>
      <c r="AD864" s="366"/>
      <c r="AE864" s="366"/>
      <c r="AF864" s="520"/>
    </row>
    <row r="865" spans="1:32" ht="19.5" thickBot="1" x14ac:dyDescent="0.35">
      <c r="A865" s="366"/>
      <c r="B865" s="1417"/>
      <c r="C865" s="388"/>
      <c r="D865" s="388"/>
      <c r="E865" s="388"/>
      <c r="F865" s="388"/>
      <c r="G865" s="388"/>
      <c r="H865" s="388"/>
      <c r="I865" s="366"/>
      <c r="J865" s="366"/>
      <c r="K865" s="526"/>
      <c r="L865" s="526"/>
      <c r="M865" s="526"/>
      <c r="N865" s="526"/>
      <c r="O865" s="526"/>
      <c r="P865" s="526"/>
      <c r="Q865" s="526"/>
      <c r="R865" s="526"/>
      <c r="S865" s="366"/>
      <c r="T865" s="366"/>
      <c r="U865" s="366"/>
      <c r="V865" s="366"/>
      <c r="W865" s="366"/>
      <c r="X865" s="366"/>
      <c r="Y865" s="366"/>
      <c r="Z865" s="366"/>
      <c r="AA865" s="366"/>
      <c r="AB865" s="366"/>
      <c r="AC865" s="366"/>
      <c r="AD865" s="366"/>
      <c r="AE865" s="366"/>
      <c r="AF865" s="520"/>
    </row>
    <row r="866" spans="1:32" ht="19.5" thickBot="1" x14ac:dyDescent="0.35">
      <c r="A866" s="366"/>
      <c r="B866" s="1417"/>
      <c r="C866" s="388"/>
      <c r="D866" s="388"/>
      <c r="E866" s="388"/>
      <c r="F866" s="388"/>
      <c r="G866" s="388"/>
      <c r="H866" s="388"/>
      <c r="I866" s="366"/>
      <c r="J866" s="366"/>
      <c r="K866" s="526"/>
      <c r="L866" s="526"/>
      <c r="M866" s="526"/>
      <c r="N866" s="526"/>
      <c r="O866" s="526"/>
      <c r="P866" s="526"/>
      <c r="Q866" s="526"/>
      <c r="R866" s="526"/>
      <c r="S866" s="366"/>
      <c r="T866" s="366"/>
      <c r="U866" s="366"/>
      <c r="V866" s="366"/>
      <c r="W866" s="366"/>
      <c r="X866" s="366"/>
      <c r="Y866" s="366"/>
      <c r="Z866" s="366"/>
      <c r="AA866" s="366"/>
      <c r="AB866" s="366"/>
      <c r="AC866" s="366"/>
      <c r="AD866" s="366"/>
      <c r="AE866" s="366"/>
      <c r="AF866" s="520"/>
    </row>
    <row r="867" spans="1:32" ht="19.5" thickBot="1" x14ac:dyDescent="0.35">
      <c r="A867" s="366"/>
      <c r="B867" s="1417"/>
      <c r="C867" s="388"/>
      <c r="D867" s="388"/>
      <c r="E867" s="388"/>
      <c r="F867" s="388"/>
      <c r="G867" s="388"/>
      <c r="H867" s="388"/>
      <c r="I867" s="366"/>
      <c r="J867" s="366"/>
      <c r="K867" s="526"/>
      <c r="L867" s="526"/>
      <c r="M867" s="526"/>
      <c r="N867" s="526"/>
      <c r="O867" s="526"/>
      <c r="P867" s="526"/>
      <c r="Q867" s="526"/>
      <c r="R867" s="526"/>
      <c r="S867" s="366"/>
      <c r="T867" s="366"/>
      <c r="U867" s="366"/>
      <c r="V867" s="366"/>
      <c r="W867" s="366"/>
      <c r="X867" s="366"/>
      <c r="Y867" s="366"/>
      <c r="Z867" s="366"/>
      <c r="AA867" s="366"/>
      <c r="AB867" s="366"/>
      <c r="AC867" s="366"/>
      <c r="AD867" s="366"/>
      <c r="AE867" s="366"/>
      <c r="AF867" s="520"/>
    </row>
    <row r="868" spans="1:32" ht="19.5" thickBot="1" x14ac:dyDescent="0.35">
      <c r="A868" s="366"/>
      <c r="B868" s="1417"/>
      <c r="C868" s="388"/>
      <c r="D868" s="388"/>
      <c r="E868" s="388"/>
      <c r="F868" s="388"/>
      <c r="G868" s="388"/>
      <c r="H868" s="388"/>
      <c r="I868" s="366"/>
      <c r="J868" s="366"/>
      <c r="K868" s="526"/>
      <c r="L868" s="526"/>
      <c r="M868" s="526"/>
      <c r="N868" s="526"/>
      <c r="O868" s="526"/>
      <c r="P868" s="526"/>
      <c r="Q868" s="526"/>
      <c r="R868" s="526"/>
      <c r="S868" s="366"/>
      <c r="T868" s="366"/>
      <c r="U868" s="366"/>
      <c r="V868" s="366"/>
      <c r="W868" s="366"/>
      <c r="X868" s="366"/>
      <c r="Y868" s="366"/>
      <c r="Z868" s="366"/>
      <c r="AA868" s="366"/>
      <c r="AB868" s="366"/>
      <c r="AC868" s="366"/>
      <c r="AD868" s="366"/>
      <c r="AE868" s="366"/>
      <c r="AF868" s="520"/>
    </row>
    <row r="869" spans="1:32" ht="19.5" thickBot="1" x14ac:dyDescent="0.35">
      <c r="A869" s="366"/>
      <c r="B869" s="1417"/>
      <c r="C869" s="388"/>
      <c r="D869" s="388"/>
      <c r="E869" s="388"/>
      <c r="F869" s="388"/>
      <c r="G869" s="388"/>
      <c r="H869" s="388"/>
      <c r="I869" s="366"/>
      <c r="J869" s="366"/>
      <c r="K869" s="526"/>
      <c r="L869" s="526"/>
      <c r="M869" s="526"/>
      <c r="N869" s="526"/>
      <c r="O869" s="526"/>
      <c r="P869" s="526"/>
      <c r="Q869" s="526"/>
      <c r="R869" s="526"/>
      <c r="S869" s="366"/>
      <c r="T869" s="366"/>
      <c r="U869" s="366"/>
      <c r="V869" s="366"/>
      <c r="W869" s="366"/>
      <c r="X869" s="366"/>
      <c r="Y869" s="366"/>
      <c r="Z869" s="366"/>
      <c r="AA869" s="366"/>
      <c r="AB869" s="366"/>
      <c r="AC869" s="366"/>
      <c r="AD869" s="366"/>
      <c r="AE869" s="366"/>
      <c r="AF869" s="520"/>
    </row>
    <row r="870" spans="1:32" ht="19.5" thickBot="1" x14ac:dyDescent="0.35">
      <c r="A870" s="366"/>
      <c r="B870" s="1417"/>
      <c r="C870" s="388"/>
      <c r="D870" s="388"/>
      <c r="E870" s="388"/>
      <c r="F870" s="388"/>
      <c r="G870" s="388"/>
      <c r="H870" s="388"/>
      <c r="I870" s="366"/>
      <c r="J870" s="366"/>
      <c r="K870" s="526"/>
      <c r="L870" s="526"/>
      <c r="M870" s="526"/>
      <c r="N870" s="526"/>
      <c r="O870" s="526"/>
      <c r="P870" s="526"/>
      <c r="Q870" s="526"/>
      <c r="R870" s="526"/>
      <c r="S870" s="366"/>
      <c r="T870" s="366"/>
      <c r="U870" s="366"/>
      <c r="V870" s="366"/>
      <c r="W870" s="366"/>
      <c r="X870" s="366"/>
      <c r="Y870" s="366"/>
      <c r="Z870" s="366"/>
      <c r="AA870" s="366"/>
      <c r="AB870" s="366"/>
      <c r="AC870" s="366"/>
      <c r="AD870" s="366"/>
      <c r="AE870" s="366"/>
      <c r="AF870" s="520"/>
    </row>
    <row r="871" spans="1:32" ht="19.5" thickBot="1" x14ac:dyDescent="0.35">
      <c r="A871" s="366"/>
      <c r="B871" s="1417"/>
      <c r="C871" s="388"/>
      <c r="D871" s="388"/>
      <c r="E871" s="388"/>
      <c r="F871" s="388"/>
      <c r="G871" s="388"/>
      <c r="H871" s="388"/>
      <c r="I871" s="366"/>
      <c r="J871" s="366"/>
      <c r="K871" s="526"/>
      <c r="L871" s="526"/>
      <c r="M871" s="526"/>
      <c r="N871" s="526"/>
      <c r="O871" s="526"/>
      <c r="P871" s="526"/>
      <c r="Q871" s="526"/>
      <c r="R871" s="526"/>
      <c r="S871" s="366"/>
      <c r="T871" s="366"/>
      <c r="U871" s="366"/>
      <c r="V871" s="366"/>
      <c r="W871" s="366"/>
      <c r="X871" s="366"/>
      <c r="Y871" s="366"/>
      <c r="Z871" s="366"/>
      <c r="AA871" s="366"/>
      <c r="AB871" s="366"/>
      <c r="AC871" s="366"/>
      <c r="AD871" s="366"/>
      <c r="AE871" s="366"/>
      <c r="AF871" s="520"/>
    </row>
    <row r="872" spans="1:32" ht="19.5" thickBot="1" x14ac:dyDescent="0.35">
      <c r="A872" s="366"/>
      <c r="B872" s="1417"/>
      <c r="C872" s="388"/>
      <c r="D872" s="388"/>
      <c r="E872" s="388"/>
      <c r="F872" s="388"/>
      <c r="G872" s="388"/>
      <c r="H872" s="388"/>
      <c r="I872" s="366"/>
      <c r="J872" s="366"/>
      <c r="K872" s="526"/>
      <c r="L872" s="526"/>
      <c r="M872" s="526"/>
      <c r="N872" s="526"/>
      <c r="O872" s="526"/>
      <c r="P872" s="526"/>
      <c r="Q872" s="526"/>
      <c r="R872" s="526"/>
      <c r="S872" s="366"/>
      <c r="T872" s="366"/>
      <c r="U872" s="366"/>
      <c r="V872" s="366"/>
      <c r="W872" s="366"/>
      <c r="X872" s="366"/>
      <c r="Y872" s="366"/>
      <c r="Z872" s="366"/>
      <c r="AA872" s="366"/>
      <c r="AB872" s="366"/>
      <c r="AC872" s="366"/>
      <c r="AD872" s="366"/>
      <c r="AE872" s="366"/>
      <c r="AF872" s="520"/>
    </row>
    <row r="873" spans="1:32" ht="19.5" thickBot="1" x14ac:dyDescent="0.35">
      <c r="A873" s="366"/>
      <c r="B873" s="1417"/>
      <c r="C873" s="388"/>
      <c r="D873" s="388"/>
      <c r="E873" s="388"/>
      <c r="F873" s="388"/>
      <c r="G873" s="388"/>
      <c r="H873" s="388"/>
      <c r="I873" s="366"/>
      <c r="J873" s="366"/>
      <c r="K873" s="526"/>
      <c r="L873" s="526"/>
      <c r="M873" s="526"/>
      <c r="N873" s="526"/>
      <c r="O873" s="526"/>
      <c r="P873" s="526"/>
      <c r="Q873" s="526"/>
      <c r="R873" s="526"/>
      <c r="S873" s="366"/>
      <c r="T873" s="366"/>
      <c r="U873" s="366"/>
      <c r="V873" s="366"/>
      <c r="W873" s="366"/>
      <c r="X873" s="366"/>
      <c r="Y873" s="366"/>
      <c r="Z873" s="366"/>
      <c r="AA873" s="366"/>
      <c r="AB873" s="366"/>
      <c r="AC873" s="366"/>
      <c r="AD873" s="366"/>
      <c r="AE873" s="366"/>
      <c r="AF873" s="520"/>
    </row>
    <row r="874" spans="1:32" ht="19.5" thickBot="1" x14ac:dyDescent="0.35">
      <c r="A874" s="366"/>
      <c r="B874" s="1417"/>
      <c r="C874" s="388"/>
      <c r="D874" s="388"/>
      <c r="E874" s="388"/>
      <c r="F874" s="388"/>
      <c r="G874" s="388"/>
      <c r="H874" s="388"/>
      <c r="I874" s="366"/>
      <c r="J874" s="366"/>
      <c r="K874" s="526"/>
      <c r="L874" s="526"/>
      <c r="M874" s="526"/>
      <c r="N874" s="526"/>
      <c r="O874" s="526"/>
      <c r="P874" s="526"/>
      <c r="Q874" s="526"/>
      <c r="R874" s="526"/>
      <c r="S874" s="366"/>
      <c r="T874" s="366"/>
      <c r="U874" s="366"/>
      <c r="V874" s="366"/>
      <c r="W874" s="366"/>
      <c r="X874" s="366"/>
      <c r="Y874" s="366"/>
      <c r="Z874" s="366"/>
      <c r="AA874" s="366"/>
      <c r="AB874" s="366"/>
      <c r="AC874" s="366"/>
      <c r="AD874" s="366"/>
      <c r="AE874" s="366"/>
      <c r="AF874" s="520"/>
    </row>
    <row r="875" spans="1:32" ht="19.5" thickBot="1" x14ac:dyDescent="0.35">
      <c r="A875" s="366"/>
      <c r="B875" s="1417"/>
      <c r="C875" s="388"/>
      <c r="D875" s="388"/>
      <c r="E875" s="388"/>
      <c r="F875" s="388"/>
      <c r="G875" s="388"/>
      <c r="H875" s="388"/>
      <c r="I875" s="366"/>
      <c r="J875" s="366"/>
      <c r="K875" s="526"/>
      <c r="L875" s="526"/>
      <c r="M875" s="526"/>
      <c r="N875" s="526"/>
      <c r="O875" s="526"/>
      <c r="P875" s="526"/>
      <c r="Q875" s="526"/>
      <c r="R875" s="526"/>
      <c r="S875" s="366"/>
      <c r="T875" s="366"/>
      <c r="U875" s="366"/>
      <c r="V875" s="366"/>
      <c r="W875" s="366"/>
      <c r="X875" s="366"/>
      <c r="Y875" s="366"/>
      <c r="Z875" s="366"/>
      <c r="AA875" s="366"/>
      <c r="AB875" s="366"/>
      <c r="AC875" s="366"/>
      <c r="AD875" s="366"/>
      <c r="AE875" s="366"/>
      <c r="AF875" s="520"/>
    </row>
    <row r="876" spans="1:32" ht="19.5" thickBot="1" x14ac:dyDescent="0.35">
      <c r="A876" s="366"/>
      <c r="B876" s="1417"/>
      <c r="C876" s="388"/>
      <c r="D876" s="388"/>
      <c r="E876" s="388"/>
      <c r="F876" s="388"/>
      <c r="G876" s="388"/>
      <c r="H876" s="388"/>
      <c r="I876" s="366"/>
      <c r="J876" s="366"/>
      <c r="K876" s="526"/>
      <c r="L876" s="526"/>
      <c r="M876" s="526"/>
      <c r="N876" s="526"/>
      <c r="O876" s="526"/>
      <c r="P876" s="526"/>
      <c r="Q876" s="526"/>
      <c r="R876" s="526"/>
      <c r="S876" s="366"/>
      <c r="T876" s="366"/>
      <c r="U876" s="366"/>
      <c r="V876" s="366"/>
      <c r="W876" s="366"/>
      <c r="X876" s="366"/>
      <c r="Y876" s="366"/>
      <c r="Z876" s="366"/>
      <c r="AA876" s="366"/>
      <c r="AB876" s="366"/>
      <c r="AC876" s="366"/>
      <c r="AD876" s="366"/>
      <c r="AE876" s="366"/>
      <c r="AF876" s="520"/>
    </row>
    <row r="877" spans="1:32" ht="19.5" thickBot="1" x14ac:dyDescent="0.35">
      <c r="A877" s="366"/>
      <c r="B877" s="1417"/>
      <c r="C877" s="388"/>
      <c r="D877" s="388"/>
      <c r="E877" s="388"/>
      <c r="F877" s="388"/>
      <c r="G877" s="388"/>
      <c r="H877" s="388"/>
      <c r="I877" s="366"/>
      <c r="J877" s="366"/>
      <c r="K877" s="526"/>
      <c r="L877" s="526"/>
      <c r="M877" s="526"/>
      <c r="N877" s="526"/>
      <c r="O877" s="526"/>
      <c r="P877" s="526"/>
      <c r="Q877" s="526"/>
      <c r="R877" s="526"/>
      <c r="S877" s="366"/>
      <c r="T877" s="366"/>
      <c r="U877" s="366"/>
      <c r="V877" s="366"/>
      <c r="W877" s="366"/>
      <c r="X877" s="366"/>
      <c r="Y877" s="366"/>
      <c r="Z877" s="366"/>
      <c r="AA877" s="366"/>
      <c r="AB877" s="366"/>
      <c r="AC877" s="366"/>
      <c r="AD877" s="366"/>
      <c r="AE877" s="366"/>
      <c r="AF877" s="520"/>
    </row>
    <row r="878" spans="1:32" ht="19.5" thickBot="1" x14ac:dyDescent="0.35">
      <c r="A878" s="366"/>
      <c r="B878" s="1417"/>
      <c r="C878" s="388"/>
      <c r="D878" s="388"/>
      <c r="E878" s="388"/>
      <c r="F878" s="388"/>
      <c r="G878" s="388"/>
      <c r="H878" s="388"/>
      <c r="I878" s="366"/>
      <c r="J878" s="366"/>
      <c r="K878" s="526"/>
      <c r="L878" s="526"/>
      <c r="M878" s="526"/>
      <c r="N878" s="526"/>
      <c r="O878" s="526"/>
      <c r="P878" s="526"/>
      <c r="Q878" s="526"/>
      <c r="R878" s="526"/>
      <c r="S878" s="366"/>
      <c r="T878" s="366"/>
      <c r="U878" s="366"/>
      <c r="V878" s="366"/>
      <c r="W878" s="366"/>
      <c r="X878" s="366"/>
      <c r="Y878" s="366"/>
      <c r="Z878" s="366"/>
      <c r="AA878" s="366"/>
      <c r="AB878" s="366"/>
      <c r="AC878" s="366"/>
      <c r="AD878" s="366"/>
      <c r="AE878" s="366"/>
      <c r="AF878" s="520"/>
    </row>
    <row r="879" spans="1:32" ht="19.5" thickBot="1" x14ac:dyDescent="0.35">
      <c r="A879" s="366"/>
      <c r="B879" s="1417"/>
      <c r="C879" s="388"/>
      <c r="D879" s="388"/>
      <c r="E879" s="388"/>
      <c r="F879" s="388"/>
      <c r="G879" s="388"/>
      <c r="H879" s="388"/>
      <c r="I879" s="366"/>
      <c r="J879" s="366"/>
      <c r="K879" s="526"/>
      <c r="L879" s="526"/>
      <c r="M879" s="526"/>
      <c r="N879" s="526"/>
      <c r="O879" s="526"/>
      <c r="P879" s="526"/>
      <c r="Q879" s="526"/>
      <c r="R879" s="526"/>
      <c r="S879" s="366"/>
      <c r="T879" s="366"/>
      <c r="U879" s="366"/>
      <c r="V879" s="366"/>
      <c r="W879" s="366"/>
      <c r="X879" s="366"/>
      <c r="Y879" s="366"/>
      <c r="Z879" s="366"/>
      <c r="AA879" s="366"/>
      <c r="AB879" s="366"/>
      <c r="AC879" s="366"/>
      <c r="AD879" s="366"/>
      <c r="AE879" s="366"/>
      <c r="AF879" s="520"/>
    </row>
    <row r="880" spans="1:32" ht="19.5" thickBot="1" x14ac:dyDescent="0.35">
      <c r="A880" s="366"/>
      <c r="B880" s="1417"/>
      <c r="C880" s="388"/>
      <c r="D880" s="388"/>
      <c r="E880" s="388"/>
      <c r="F880" s="388"/>
      <c r="G880" s="388"/>
      <c r="H880" s="388"/>
      <c r="I880" s="366"/>
      <c r="J880" s="366"/>
      <c r="K880" s="526"/>
      <c r="L880" s="526"/>
      <c r="M880" s="526"/>
      <c r="N880" s="526"/>
      <c r="O880" s="526"/>
      <c r="P880" s="526"/>
      <c r="Q880" s="526"/>
      <c r="R880" s="526"/>
      <c r="S880" s="366"/>
      <c r="T880" s="366"/>
      <c r="U880" s="366"/>
      <c r="V880" s="366"/>
      <c r="W880" s="366"/>
      <c r="X880" s="366"/>
      <c r="Y880" s="366"/>
      <c r="Z880" s="366"/>
      <c r="AA880" s="366"/>
      <c r="AB880" s="366"/>
      <c r="AC880" s="366"/>
      <c r="AD880" s="366"/>
      <c r="AE880" s="366"/>
      <c r="AF880" s="520"/>
    </row>
    <row r="881" spans="1:32" ht="19.5" thickBot="1" x14ac:dyDescent="0.35">
      <c r="A881" s="366"/>
      <c r="B881" s="1417"/>
      <c r="C881" s="388"/>
      <c r="D881" s="388"/>
      <c r="E881" s="388"/>
      <c r="F881" s="388"/>
      <c r="G881" s="388"/>
      <c r="H881" s="388"/>
      <c r="I881" s="366"/>
      <c r="J881" s="366"/>
      <c r="K881" s="526"/>
      <c r="L881" s="526"/>
      <c r="M881" s="526"/>
      <c r="N881" s="526"/>
      <c r="O881" s="526"/>
      <c r="P881" s="526"/>
      <c r="Q881" s="526"/>
      <c r="R881" s="526"/>
      <c r="S881" s="366"/>
      <c r="T881" s="366"/>
      <c r="U881" s="366"/>
      <c r="V881" s="366"/>
      <c r="W881" s="366"/>
      <c r="X881" s="366"/>
      <c r="Y881" s="366"/>
      <c r="Z881" s="366"/>
      <c r="AA881" s="366"/>
      <c r="AB881" s="366"/>
      <c r="AC881" s="366"/>
      <c r="AD881" s="366"/>
      <c r="AE881" s="366"/>
      <c r="AF881" s="520"/>
    </row>
    <row r="882" spans="1:32" ht="19.5" thickBot="1" x14ac:dyDescent="0.35">
      <c r="A882" s="366"/>
      <c r="B882" s="1417"/>
      <c r="C882" s="388"/>
      <c r="D882" s="388"/>
      <c r="E882" s="388"/>
      <c r="F882" s="388"/>
      <c r="G882" s="388"/>
      <c r="H882" s="388"/>
      <c r="I882" s="366"/>
      <c r="J882" s="366"/>
      <c r="K882" s="526"/>
      <c r="L882" s="526"/>
      <c r="M882" s="526"/>
      <c r="N882" s="526"/>
      <c r="O882" s="526"/>
      <c r="P882" s="526"/>
      <c r="Q882" s="526"/>
      <c r="R882" s="526"/>
      <c r="S882" s="366"/>
      <c r="T882" s="366"/>
      <c r="U882" s="366"/>
      <c r="V882" s="366"/>
      <c r="W882" s="366"/>
      <c r="X882" s="366"/>
      <c r="Y882" s="366"/>
      <c r="Z882" s="366"/>
      <c r="AA882" s="366"/>
      <c r="AB882" s="366"/>
      <c r="AC882" s="366"/>
      <c r="AD882" s="366"/>
      <c r="AE882" s="366"/>
      <c r="AF882" s="520"/>
    </row>
    <row r="883" spans="1:32" ht="19.5" thickBot="1" x14ac:dyDescent="0.35">
      <c r="A883" s="366"/>
      <c r="B883" s="1417"/>
      <c r="C883" s="388"/>
      <c r="D883" s="388"/>
      <c r="E883" s="388"/>
      <c r="F883" s="388"/>
      <c r="G883" s="388"/>
      <c r="H883" s="388"/>
      <c r="I883" s="366"/>
      <c r="J883" s="366"/>
      <c r="K883" s="526"/>
      <c r="L883" s="526"/>
      <c r="M883" s="526"/>
      <c r="N883" s="526"/>
      <c r="O883" s="526"/>
      <c r="P883" s="526"/>
      <c r="Q883" s="526"/>
      <c r="R883" s="526"/>
      <c r="S883" s="366"/>
      <c r="T883" s="366"/>
      <c r="U883" s="366"/>
      <c r="V883" s="366"/>
      <c r="W883" s="366"/>
      <c r="X883" s="366"/>
      <c r="Y883" s="366"/>
      <c r="Z883" s="366"/>
      <c r="AA883" s="366"/>
      <c r="AB883" s="366"/>
      <c r="AC883" s="366"/>
      <c r="AD883" s="366"/>
      <c r="AE883" s="366"/>
      <c r="AF883" s="520"/>
    </row>
    <row r="884" spans="1:32" ht="19.5" thickBot="1" x14ac:dyDescent="0.35">
      <c r="A884" s="366"/>
      <c r="B884" s="1417"/>
      <c r="C884" s="388"/>
      <c r="D884" s="388"/>
      <c r="E884" s="388"/>
      <c r="F884" s="388"/>
      <c r="G884" s="388"/>
      <c r="H884" s="388"/>
      <c r="I884" s="366"/>
      <c r="J884" s="366"/>
      <c r="K884" s="526"/>
      <c r="L884" s="526"/>
      <c r="M884" s="526"/>
      <c r="N884" s="526"/>
      <c r="O884" s="526"/>
      <c r="P884" s="526"/>
      <c r="Q884" s="526"/>
      <c r="R884" s="526"/>
      <c r="S884" s="366"/>
      <c r="T884" s="366"/>
      <c r="U884" s="366"/>
      <c r="V884" s="366"/>
      <c r="W884" s="366"/>
      <c r="X884" s="366"/>
      <c r="Y884" s="366"/>
      <c r="Z884" s="366"/>
      <c r="AA884" s="366"/>
      <c r="AB884" s="366"/>
      <c r="AC884" s="366"/>
      <c r="AD884" s="366"/>
      <c r="AE884" s="366"/>
      <c r="AF884" s="520"/>
    </row>
    <row r="885" spans="1:32" ht="19.5" thickBot="1" x14ac:dyDescent="0.35">
      <c r="A885" s="366"/>
      <c r="B885" s="1417"/>
      <c r="C885" s="388"/>
      <c r="D885" s="388"/>
      <c r="E885" s="388"/>
      <c r="F885" s="388"/>
      <c r="G885" s="388"/>
      <c r="H885" s="388"/>
      <c r="I885" s="366"/>
      <c r="J885" s="366"/>
      <c r="K885" s="526"/>
      <c r="L885" s="526"/>
      <c r="M885" s="526"/>
      <c r="N885" s="526"/>
      <c r="O885" s="526"/>
      <c r="P885" s="526"/>
      <c r="Q885" s="526"/>
      <c r="R885" s="526"/>
      <c r="S885" s="366"/>
      <c r="T885" s="366"/>
      <c r="U885" s="366"/>
      <c r="V885" s="366"/>
      <c r="W885" s="366"/>
      <c r="X885" s="366"/>
      <c r="Y885" s="366"/>
      <c r="Z885" s="366"/>
      <c r="AA885" s="366"/>
      <c r="AB885" s="366"/>
      <c r="AC885" s="366"/>
      <c r="AD885" s="366"/>
      <c r="AE885" s="366"/>
      <c r="AF885" s="520"/>
    </row>
    <row r="886" spans="1:32" ht="19.5" thickBot="1" x14ac:dyDescent="0.35">
      <c r="A886" s="366"/>
      <c r="B886" s="1417"/>
      <c r="C886" s="388"/>
      <c r="D886" s="388"/>
      <c r="E886" s="388"/>
      <c r="F886" s="388"/>
      <c r="G886" s="388"/>
      <c r="H886" s="388"/>
      <c r="I886" s="366"/>
      <c r="J886" s="366"/>
      <c r="K886" s="526"/>
      <c r="L886" s="526"/>
      <c r="M886" s="526"/>
      <c r="N886" s="526"/>
      <c r="O886" s="526"/>
      <c r="P886" s="526"/>
      <c r="Q886" s="526"/>
      <c r="R886" s="526"/>
      <c r="S886" s="366"/>
      <c r="T886" s="366"/>
      <c r="U886" s="366"/>
      <c r="V886" s="366"/>
      <c r="W886" s="366"/>
      <c r="X886" s="366"/>
      <c r="Y886" s="366"/>
      <c r="Z886" s="366"/>
      <c r="AA886" s="366"/>
      <c r="AB886" s="366"/>
      <c r="AC886" s="366"/>
      <c r="AD886" s="366"/>
      <c r="AE886" s="366"/>
      <c r="AF886" s="520"/>
    </row>
    <row r="887" spans="1:32" ht="19.5" thickBot="1" x14ac:dyDescent="0.35">
      <c r="A887" s="366"/>
      <c r="B887" s="1417"/>
      <c r="C887" s="388"/>
      <c r="D887" s="388"/>
      <c r="E887" s="388"/>
      <c r="F887" s="388"/>
      <c r="G887" s="388"/>
      <c r="H887" s="388"/>
      <c r="I887" s="366"/>
      <c r="J887" s="366"/>
      <c r="K887" s="526"/>
      <c r="L887" s="526"/>
      <c r="M887" s="526"/>
      <c r="N887" s="526"/>
      <c r="O887" s="526"/>
      <c r="P887" s="526"/>
      <c r="Q887" s="526"/>
      <c r="R887" s="526"/>
      <c r="S887" s="366"/>
      <c r="T887" s="366"/>
      <c r="U887" s="366"/>
      <c r="V887" s="366"/>
      <c r="W887" s="366"/>
      <c r="X887" s="366"/>
      <c r="Y887" s="366"/>
      <c r="Z887" s="366"/>
      <c r="AA887" s="366"/>
      <c r="AB887" s="366"/>
      <c r="AC887" s="366"/>
      <c r="AD887" s="366"/>
      <c r="AE887" s="366"/>
      <c r="AF887" s="520"/>
    </row>
    <row r="888" spans="1:32" ht="19.5" thickBot="1" x14ac:dyDescent="0.35">
      <c r="A888" s="366"/>
      <c r="B888" s="1417"/>
      <c r="C888" s="388"/>
      <c r="D888" s="388"/>
      <c r="E888" s="388"/>
      <c r="F888" s="388"/>
      <c r="G888" s="388"/>
      <c r="H888" s="388"/>
      <c r="I888" s="366"/>
      <c r="J888" s="366"/>
      <c r="K888" s="526"/>
      <c r="L888" s="526"/>
      <c r="M888" s="526"/>
      <c r="N888" s="526"/>
      <c r="O888" s="526"/>
      <c r="P888" s="526"/>
      <c r="Q888" s="526"/>
      <c r="R888" s="526"/>
      <c r="S888" s="366"/>
      <c r="T888" s="366"/>
      <c r="U888" s="366"/>
      <c r="V888" s="366"/>
      <c r="W888" s="366"/>
      <c r="X888" s="366"/>
      <c r="Y888" s="366"/>
      <c r="Z888" s="366"/>
      <c r="AA888" s="366"/>
      <c r="AB888" s="366"/>
      <c r="AC888" s="366"/>
      <c r="AD888" s="366"/>
      <c r="AE888" s="366"/>
      <c r="AF888" s="520"/>
    </row>
    <row r="889" spans="1:32" ht="19.5" thickBot="1" x14ac:dyDescent="0.35">
      <c r="A889" s="366"/>
      <c r="B889" s="1417"/>
      <c r="C889" s="388"/>
      <c r="D889" s="388"/>
      <c r="E889" s="388"/>
      <c r="F889" s="388"/>
      <c r="G889" s="388"/>
      <c r="H889" s="388"/>
      <c r="I889" s="366"/>
      <c r="J889" s="366"/>
      <c r="K889" s="526"/>
      <c r="L889" s="526"/>
      <c r="M889" s="526"/>
      <c r="N889" s="526"/>
      <c r="O889" s="526"/>
      <c r="P889" s="526"/>
      <c r="Q889" s="526"/>
      <c r="R889" s="526"/>
      <c r="S889" s="366"/>
      <c r="T889" s="366"/>
      <c r="U889" s="366"/>
      <c r="V889" s="366"/>
      <c r="W889" s="366"/>
      <c r="X889" s="366"/>
      <c r="Y889" s="366"/>
      <c r="Z889" s="366"/>
      <c r="AA889" s="366"/>
      <c r="AB889" s="366"/>
      <c r="AC889" s="366"/>
      <c r="AD889" s="366"/>
      <c r="AE889" s="366"/>
      <c r="AF889" s="520"/>
    </row>
    <row r="890" spans="1:32" ht="19.5" thickBot="1" x14ac:dyDescent="0.35">
      <c r="A890" s="366"/>
      <c r="B890" s="1417"/>
      <c r="C890" s="388"/>
      <c r="D890" s="388"/>
      <c r="E890" s="388"/>
      <c r="F890" s="388"/>
      <c r="G890" s="388"/>
      <c r="H890" s="388"/>
      <c r="I890" s="366"/>
      <c r="J890" s="366"/>
      <c r="K890" s="526"/>
      <c r="L890" s="526"/>
      <c r="M890" s="526"/>
      <c r="N890" s="526"/>
      <c r="O890" s="526"/>
      <c r="P890" s="526"/>
      <c r="Q890" s="526"/>
      <c r="R890" s="526"/>
      <c r="S890" s="366"/>
      <c r="T890" s="366"/>
      <c r="U890" s="366"/>
      <c r="V890" s="366"/>
      <c r="W890" s="366"/>
      <c r="X890" s="366"/>
      <c r="Y890" s="366"/>
      <c r="Z890" s="366"/>
      <c r="AA890" s="366"/>
      <c r="AB890" s="366"/>
      <c r="AC890" s="366"/>
      <c r="AD890" s="366"/>
      <c r="AE890" s="366"/>
      <c r="AF890" s="520"/>
    </row>
    <row r="891" spans="1:32" ht="19.5" thickBot="1" x14ac:dyDescent="0.35">
      <c r="A891" s="366"/>
      <c r="B891" s="1417"/>
      <c r="C891" s="388"/>
      <c r="D891" s="388"/>
      <c r="E891" s="388"/>
      <c r="F891" s="388"/>
      <c r="G891" s="388"/>
      <c r="H891" s="388"/>
      <c r="I891" s="366"/>
      <c r="J891" s="366"/>
      <c r="K891" s="526"/>
      <c r="L891" s="526"/>
      <c r="M891" s="526"/>
      <c r="N891" s="526"/>
      <c r="O891" s="526"/>
      <c r="P891" s="526"/>
      <c r="Q891" s="526"/>
      <c r="R891" s="526"/>
      <c r="S891" s="366"/>
      <c r="T891" s="366"/>
      <c r="U891" s="366"/>
      <c r="V891" s="366"/>
      <c r="W891" s="366"/>
      <c r="X891" s="366"/>
      <c r="Y891" s="366"/>
      <c r="Z891" s="366"/>
      <c r="AA891" s="366"/>
      <c r="AB891" s="366"/>
      <c r="AC891" s="366"/>
      <c r="AD891" s="366"/>
      <c r="AE891" s="366"/>
      <c r="AF891" s="520"/>
    </row>
    <row r="892" spans="1:32" ht="19.5" thickBot="1" x14ac:dyDescent="0.35">
      <c r="A892" s="366"/>
      <c r="B892" s="1417"/>
      <c r="C892" s="388"/>
      <c r="D892" s="388"/>
      <c r="E892" s="388"/>
      <c r="F892" s="388"/>
      <c r="G892" s="388"/>
      <c r="H892" s="388"/>
      <c r="I892" s="366"/>
      <c r="J892" s="366"/>
      <c r="K892" s="526"/>
      <c r="L892" s="526"/>
      <c r="M892" s="526"/>
      <c r="N892" s="526"/>
      <c r="O892" s="526"/>
      <c r="P892" s="526"/>
      <c r="Q892" s="526"/>
      <c r="R892" s="526"/>
      <c r="S892" s="366"/>
      <c r="T892" s="366"/>
      <c r="U892" s="366"/>
      <c r="V892" s="366"/>
      <c r="W892" s="366"/>
      <c r="X892" s="366"/>
      <c r="Y892" s="366"/>
      <c r="Z892" s="366"/>
      <c r="AA892" s="366"/>
      <c r="AB892" s="366"/>
      <c r="AC892" s="366"/>
      <c r="AD892" s="366"/>
      <c r="AE892" s="366"/>
      <c r="AF892" s="520"/>
    </row>
    <row r="893" spans="1:32" ht="19.5" thickBot="1" x14ac:dyDescent="0.35">
      <c r="A893" s="366"/>
      <c r="B893" s="1417"/>
      <c r="C893" s="388"/>
      <c r="D893" s="388"/>
      <c r="E893" s="388"/>
      <c r="F893" s="388"/>
      <c r="G893" s="388"/>
      <c r="H893" s="388"/>
      <c r="I893" s="366"/>
      <c r="J893" s="366"/>
      <c r="K893" s="526"/>
      <c r="L893" s="526"/>
      <c r="M893" s="526"/>
      <c r="N893" s="526"/>
      <c r="O893" s="526"/>
      <c r="P893" s="526"/>
      <c r="Q893" s="526"/>
      <c r="R893" s="526"/>
      <c r="S893" s="366"/>
      <c r="T893" s="366"/>
      <c r="U893" s="366"/>
      <c r="V893" s="366"/>
      <c r="W893" s="366"/>
      <c r="X893" s="366"/>
      <c r="Y893" s="366"/>
      <c r="Z893" s="366"/>
      <c r="AA893" s="366"/>
      <c r="AB893" s="366"/>
      <c r="AC893" s="366"/>
      <c r="AD893" s="366"/>
      <c r="AE893" s="366"/>
      <c r="AF893" s="520"/>
    </row>
    <row r="894" spans="1:32" ht="19.5" thickBot="1" x14ac:dyDescent="0.35">
      <c r="A894" s="366"/>
      <c r="B894" s="1417"/>
      <c r="C894" s="388"/>
      <c r="D894" s="388"/>
      <c r="E894" s="388"/>
      <c r="F894" s="388"/>
      <c r="G894" s="388"/>
      <c r="H894" s="388"/>
      <c r="I894" s="366"/>
      <c r="J894" s="366"/>
      <c r="K894" s="526"/>
      <c r="L894" s="526"/>
      <c r="M894" s="526"/>
      <c r="N894" s="526"/>
      <c r="O894" s="526"/>
      <c r="P894" s="526"/>
      <c r="Q894" s="526"/>
      <c r="R894" s="526"/>
      <c r="S894" s="366"/>
      <c r="T894" s="366"/>
      <c r="U894" s="366"/>
      <c r="V894" s="366"/>
      <c r="W894" s="366"/>
      <c r="X894" s="366"/>
      <c r="Y894" s="366"/>
      <c r="Z894" s="366"/>
      <c r="AA894" s="366"/>
      <c r="AB894" s="366"/>
      <c r="AC894" s="366"/>
      <c r="AD894" s="366"/>
      <c r="AE894" s="366"/>
      <c r="AF894" s="520"/>
    </row>
    <row r="895" spans="1:32" ht="19.5" thickBot="1" x14ac:dyDescent="0.35">
      <c r="A895" s="366"/>
      <c r="B895" s="1417"/>
      <c r="C895" s="388"/>
      <c r="D895" s="388"/>
      <c r="E895" s="388"/>
      <c r="F895" s="388"/>
      <c r="G895" s="388"/>
      <c r="H895" s="388"/>
      <c r="I895" s="366"/>
      <c r="J895" s="366"/>
      <c r="K895" s="526"/>
      <c r="L895" s="526"/>
      <c r="M895" s="526"/>
      <c r="N895" s="526"/>
      <c r="O895" s="526"/>
      <c r="P895" s="526"/>
      <c r="Q895" s="526"/>
      <c r="R895" s="526"/>
      <c r="S895" s="366"/>
      <c r="T895" s="366"/>
      <c r="U895" s="366"/>
      <c r="V895" s="366"/>
      <c r="W895" s="366"/>
      <c r="X895" s="366"/>
      <c r="Y895" s="366"/>
      <c r="Z895" s="366"/>
      <c r="AA895" s="366"/>
      <c r="AB895" s="366"/>
      <c r="AC895" s="366"/>
      <c r="AD895" s="366"/>
      <c r="AE895" s="366"/>
      <c r="AF895" s="520"/>
    </row>
    <row r="896" spans="1:32" ht="19.5" thickBot="1" x14ac:dyDescent="0.35">
      <c r="A896" s="366"/>
      <c r="B896" s="1417"/>
      <c r="C896" s="388"/>
      <c r="D896" s="388"/>
      <c r="E896" s="388"/>
      <c r="F896" s="388"/>
      <c r="G896" s="388"/>
      <c r="H896" s="388"/>
      <c r="I896" s="366"/>
      <c r="J896" s="366"/>
      <c r="K896" s="526"/>
      <c r="L896" s="526"/>
      <c r="M896" s="526"/>
      <c r="N896" s="526"/>
      <c r="O896" s="526"/>
      <c r="P896" s="526"/>
      <c r="Q896" s="526"/>
      <c r="R896" s="526"/>
      <c r="S896" s="366"/>
      <c r="T896" s="366"/>
      <c r="U896" s="366"/>
      <c r="V896" s="366"/>
      <c r="W896" s="366"/>
      <c r="X896" s="366"/>
      <c r="Y896" s="366"/>
      <c r="Z896" s="366"/>
      <c r="AA896" s="366"/>
      <c r="AB896" s="366"/>
      <c r="AC896" s="366"/>
      <c r="AD896" s="366"/>
      <c r="AE896" s="366"/>
      <c r="AF896" s="520"/>
    </row>
    <row r="897" spans="1:32" ht="19.5" thickBot="1" x14ac:dyDescent="0.35">
      <c r="A897" s="366"/>
      <c r="B897" s="1417"/>
      <c r="C897" s="388"/>
      <c r="D897" s="388"/>
      <c r="E897" s="388"/>
      <c r="F897" s="388"/>
      <c r="G897" s="388"/>
      <c r="H897" s="388"/>
      <c r="I897" s="366"/>
      <c r="J897" s="366"/>
      <c r="K897" s="526"/>
      <c r="L897" s="526"/>
      <c r="M897" s="526"/>
      <c r="N897" s="526"/>
      <c r="O897" s="526"/>
      <c r="P897" s="526"/>
      <c r="Q897" s="526"/>
      <c r="R897" s="526"/>
      <c r="S897" s="366"/>
      <c r="T897" s="366"/>
      <c r="U897" s="366"/>
      <c r="V897" s="366"/>
      <c r="W897" s="366"/>
      <c r="X897" s="366"/>
      <c r="Y897" s="366"/>
      <c r="Z897" s="366"/>
      <c r="AA897" s="366"/>
      <c r="AB897" s="366"/>
      <c r="AC897" s="366"/>
      <c r="AD897" s="366"/>
      <c r="AE897" s="366"/>
      <c r="AF897" s="520"/>
    </row>
    <row r="898" spans="1:32" ht="19.5" thickBot="1" x14ac:dyDescent="0.35">
      <c r="A898" s="366"/>
      <c r="B898" s="1417"/>
      <c r="C898" s="388"/>
      <c r="D898" s="388"/>
      <c r="E898" s="388"/>
      <c r="F898" s="388"/>
      <c r="G898" s="388"/>
      <c r="H898" s="388"/>
      <c r="I898" s="366"/>
      <c r="J898" s="366"/>
      <c r="K898" s="526"/>
      <c r="L898" s="526"/>
      <c r="M898" s="526"/>
      <c r="N898" s="526"/>
      <c r="O898" s="526"/>
      <c r="P898" s="526"/>
      <c r="Q898" s="526"/>
      <c r="R898" s="526"/>
      <c r="S898" s="366"/>
      <c r="T898" s="366"/>
      <c r="U898" s="366"/>
      <c r="V898" s="366"/>
      <c r="W898" s="366"/>
      <c r="X898" s="366"/>
      <c r="Y898" s="366"/>
      <c r="Z898" s="366"/>
      <c r="AA898" s="366"/>
      <c r="AB898" s="366"/>
      <c r="AC898" s="366"/>
      <c r="AD898" s="366"/>
      <c r="AE898" s="366"/>
      <c r="AF898" s="520"/>
    </row>
    <row r="899" spans="1:32" ht="19.5" thickBot="1" x14ac:dyDescent="0.35">
      <c r="A899" s="366"/>
      <c r="B899" s="1417"/>
      <c r="C899" s="388"/>
      <c r="D899" s="388"/>
      <c r="E899" s="388"/>
      <c r="F899" s="388"/>
      <c r="G899" s="388"/>
      <c r="H899" s="388"/>
      <c r="I899" s="366"/>
      <c r="J899" s="366"/>
      <c r="K899" s="526"/>
      <c r="L899" s="526"/>
      <c r="M899" s="526"/>
      <c r="N899" s="526"/>
      <c r="O899" s="526"/>
      <c r="P899" s="526"/>
      <c r="Q899" s="526"/>
      <c r="R899" s="526"/>
      <c r="S899" s="366"/>
      <c r="T899" s="366"/>
      <c r="U899" s="366"/>
      <c r="V899" s="366"/>
      <c r="W899" s="366"/>
      <c r="X899" s="366"/>
      <c r="Y899" s="366"/>
      <c r="Z899" s="366"/>
      <c r="AA899" s="366"/>
      <c r="AB899" s="366"/>
      <c r="AC899" s="366"/>
      <c r="AD899" s="366"/>
      <c r="AE899" s="366"/>
      <c r="AF899" s="520"/>
    </row>
    <row r="900" spans="1:32" ht="19.5" thickBot="1" x14ac:dyDescent="0.35">
      <c r="A900" s="366"/>
      <c r="B900" s="1417"/>
      <c r="C900" s="388"/>
      <c r="D900" s="388"/>
      <c r="E900" s="388"/>
      <c r="F900" s="388"/>
      <c r="G900" s="388"/>
      <c r="H900" s="388"/>
      <c r="I900" s="366"/>
      <c r="J900" s="366"/>
      <c r="K900" s="526"/>
      <c r="L900" s="526"/>
      <c r="M900" s="526"/>
      <c r="N900" s="526"/>
      <c r="O900" s="526"/>
      <c r="P900" s="526"/>
      <c r="Q900" s="526"/>
      <c r="R900" s="526"/>
      <c r="S900" s="366"/>
      <c r="T900" s="366"/>
      <c r="U900" s="366"/>
      <c r="V900" s="366"/>
      <c r="W900" s="366"/>
      <c r="X900" s="366"/>
      <c r="Y900" s="366"/>
      <c r="Z900" s="366"/>
      <c r="AA900" s="366"/>
      <c r="AB900" s="366"/>
      <c r="AC900" s="366"/>
      <c r="AD900" s="366"/>
      <c r="AE900" s="366"/>
      <c r="AF900" s="520"/>
    </row>
    <row r="901" spans="1:32" ht="19.5" thickBot="1" x14ac:dyDescent="0.35">
      <c r="A901" s="366"/>
      <c r="B901" s="1417"/>
      <c r="C901" s="388"/>
      <c r="D901" s="388"/>
      <c r="E901" s="388"/>
      <c r="F901" s="388"/>
      <c r="G901" s="388"/>
      <c r="H901" s="388"/>
      <c r="I901" s="366"/>
      <c r="J901" s="366"/>
      <c r="K901" s="526"/>
      <c r="L901" s="526"/>
      <c r="M901" s="526"/>
      <c r="N901" s="526"/>
      <c r="O901" s="526"/>
      <c r="P901" s="526"/>
      <c r="Q901" s="526"/>
      <c r="R901" s="526"/>
      <c r="S901" s="366"/>
      <c r="T901" s="366"/>
      <c r="U901" s="366"/>
      <c r="V901" s="366"/>
      <c r="W901" s="366"/>
      <c r="X901" s="366"/>
      <c r="Y901" s="366"/>
      <c r="Z901" s="366"/>
      <c r="AA901" s="366"/>
      <c r="AB901" s="366"/>
      <c r="AC901" s="366"/>
      <c r="AD901" s="366"/>
      <c r="AE901" s="366"/>
      <c r="AF901" s="520"/>
    </row>
    <row r="902" spans="1:32" ht="19.5" thickBot="1" x14ac:dyDescent="0.35">
      <c r="A902" s="366"/>
      <c r="B902" s="1417"/>
      <c r="C902" s="388"/>
      <c r="D902" s="388"/>
      <c r="E902" s="388"/>
      <c r="F902" s="388"/>
      <c r="G902" s="388"/>
      <c r="H902" s="388"/>
      <c r="I902" s="366"/>
      <c r="J902" s="366"/>
      <c r="K902" s="526"/>
      <c r="L902" s="526"/>
      <c r="M902" s="526"/>
      <c r="N902" s="526"/>
      <c r="O902" s="526"/>
      <c r="P902" s="526"/>
      <c r="Q902" s="526"/>
      <c r="R902" s="526"/>
      <c r="S902" s="366"/>
      <c r="T902" s="366"/>
      <c r="U902" s="366"/>
      <c r="V902" s="366"/>
      <c r="W902" s="366"/>
      <c r="X902" s="366"/>
      <c r="Y902" s="366"/>
      <c r="Z902" s="366"/>
      <c r="AA902" s="366"/>
      <c r="AB902" s="366"/>
      <c r="AC902" s="366"/>
      <c r="AD902" s="366"/>
      <c r="AE902" s="366"/>
      <c r="AF902" s="520"/>
    </row>
    <row r="903" spans="1:32" ht="19.5" thickBot="1" x14ac:dyDescent="0.35">
      <c r="A903" s="366"/>
      <c r="B903" s="1417"/>
      <c r="C903" s="388"/>
      <c r="D903" s="388"/>
      <c r="E903" s="388"/>
      <c r="F903" s="388"/>
      <c r="G903" s="388"/>
      <c r="H903" s="388"/>
      <c r="I903" s="366"/>
      <c r="J903" s="366"/>
      <c r="K903" s="526"/>
      <c r="L903" s="526"/>
      <c r="M903" s="526"/>
      <c r="N903" s="526"/>
      <c r="O903" s="526"/>
      <c r="P903" s="526"/>
      <c r="Q903" s="526"/>
      <c r="R903" s="526"/>
      <c r="S903" s="366"/>
      <c r="T903" s="366"/>
      <c r="U903" s="366"/>
      <c r="V903" s="366"/>
      <c r="W903" s="366"/>
      <c r="X903" s="366"/>
      <c r="Y903" s="366"/>
      <c r="Z903" s="366"/>
      <c r="AA903" s="366"/>
      <c r="AB903" s="366"/>
      <c r="AC903" s="366"/>
      <c r="AD903" s="366"/>
      <c r="AE903" s="366"/>
      <c r="AF903" s="520"/>
    </row>
    <row r="904" spans="1:32" ht="19.5" thickBot="1" x14ac:dyDescent="0.35">
      <c r="A904" s="366"/>
      <c r="B904" s="1417"/>
      <c r="C904" s="388"/>
      <c r="D904" s="388"/>
      <c r="E904" s="388"/>
      <c r="F904" s="388"/>
      <c r="G904" s="388"/>
      <c r="H904" s="388"/>
      <c r="I904" s="366"/>
      <c r="J904" s="366"/>
      <c r="K904" s="526"/>
      <c r="L904" s="526"/>
      <c r="M904" s="526"/>
      <c r="N904" s="526"/>
      <c r="O904" s="526"/>
      <c r="P904" s="526"/>
      <c r="Q904" s="526"/>
      <c r="R904" s="526"/>
      <c r="S904" s="366"/>
      <c r="T904" s="366"/>
      <c r="U904" s="366"/>
      <c r="V904" s="366"/>
      <c r="W904" s="366"/>
      <c r="X904" s="366"/>
      <c r="Y904" s="366"/>
      <c r="Z904" s="366"/>
      <c r="AA904" s="366"/>
      <c r="AB904" s="366"/>
      <c r="AC904" s="366"/>
      <c r="AD904" s="366"/>
      <c r="AE904" s="366"/>
      <c r="AF904" s="520"/>
    </row>
    <row r="905" spans="1:32" ht="19.5" thickBot="1" x14ac:dyDescent="0.35">
      <c r="A905" s="366"/>
      <c r="B905" s="1417"/>
      <c r="C905" s="388"/>
      <c r="D905" s="388"/>
      <c r="E905" s="388"/>
      <c r="F905" s="388"/>
      <c r="G905" s="388"/>
      <c r="H905" s="388"/>
      <c r="I905" s="366"/>
      <c r="J905" s="366"/>
      <c r="K905" s="526"/>
      <c r="L905" s="526"/>
      <c r="M905" s="526"/>
      <c r="N905" s="526"/>
      <c r="O905" s="526"/>
      <c r="P905" s="526"/>
      <c r="Q905" s="526"/>
      <c r="R905" s="526"/>
      <c r="S905" s="366"/>
      <c r="T905" s="366"/>
      <c r="U905" s="366"/>
      <c r="V905" s="366"/>
      <c r="W905" s="366"/>
      <c r="X905" s="366"/>
      <c r="Y905" s="366"/>
      <c r="Z905" s="366"/>
      <c r="AA905" s="366"/>
      <c r="AB905" s="366"/>
      <c r="AC905" s="366"/>
      <c r="AD905" s="366"/>
      <c r="AE905" s="366"/>
      <c r="AF905" s="520"/>
    </row>
    <row r="906" spans="1:32" ht="19.5" thickBot="1" x14ac:dyDescent="0.35">
      <c r="A906" s="366"/>
      <c r="B906" s="1417"/>
      <c r="C906" s="388"/>
      <c r="D906" s="388"/>
      <c r="E906" s="388"/>
      <c r="F906" s="388"/>
      <c r="G906" s="388"/>
      <c r="H906" s="388"/>
      <c r="I906" s="366"/>
      <c r="J906" s="366"/>
      <c r="K906" s="526"/>
      <c r="L906" s="526"/>
      <c r="M906" s="526"/>
      <c r="N906" s="526"/>
      <c r="O906" s="526"/>
      <c r="P906" s="526"/>
      <c r="Q906" s="526"/>
      <c r="R906" s="526"/>
      <c r="S906" s="366"/>
      <c r="T906" s="366"/>
      <c r="U906" s="366"/>
      <c r="V906" s="366"/>
      <c r="W906" s="366"/>
      <c r="X906" s="366"/>
      <c r="Y906" s="366"/>
      <c r="Z906" s="366"/>
      <c r="AA906" s="366"/>
      <c r="AB906" s="366"/>
      <c r="AC906" s="366"/>
      <c r="AD906" s="366"/>
      <c r="AE906" s="366"/>
      <c r="AF906" s="520"/>
    </row>
    <row r="907" spans="1:32" ht="19.5" thickBot="1" x14ac:dyDescent="0.35">
      <c r="A907" s="366"/>
      <c r="B907" s="1417"/>
      <c r="C907" s="388"/>
      <c r="D907" s="388"/>
      <c r="E907" s="388"/>
      <c r="F907" s="388"/>
      <c r="G907" s="388"/>
      <c r="H907" s="388"/>
      <c r="I907" s="366"/>
      <c r="J907" s="366"/>
      <c r="K907" s="526"/>
      <c r="L907" s="526"/>
      <c r="M907" s="526"/>
      <c r="N907" s="526"/>
      <c r="O907" s="526"/>
      <c r="P907" s="526"/>
      <c r="Q907" s="526"/>
      <c r="R907" s="526"/>
      <c r="S907" s="366"/>
      <c r="T907" s="366"/>
      <c r="U907" s="366"/>
      <c r="V907" s="366"/>
      <c r="W907" s="366"/>
      <c r="X907" s="366"/>
      <c r="Y907" s="366"/>
      <c r="Z907" s="366"/>
      <c r="AA907" s="366"/>
      <c r="AB907" s="366"/>
      <c r="AC907" s="366"/>
      <c r="AD907" s="366"/>
      <c r="AE907" s="366"/>
      <c r="AF907" s="520"/>
    </row>
    <row r="908" spans="1:32" ht="19.5" thickBot="1" x14ac:dyDescent="0.35">
      <c r="A908" s="366"/>
      <c r="B908" s="1417"/>
      <c r="C908" s="388"/>
      <c r="D908" s="388"/>
      <c r="E908" s="388"/>
      <c r="F908" s="388"/>
      <c r="G908" s="388"/>
      <c r="H908" s="388"/>
      <c r="I908" s="366"/>
      <c r="J908" s="366"/>
      <c r="K908" s="526"/>
      <c r="L908" s="526"/>
      <c r="M908" s="526"/>
      <c r="N908" s="526"/>
      <c r="O908" s="526"/>
      <c r="P908" s="526"/>
      <c r="Q908" s="526"/>
      <c r="R908" s="526"/>
      <c r="S908" s="366"/>
      <c r="T908" s="366"/>
      <c r="U908" s="366"/>
      <c r="V908" s="366"/>
      <c r="W908" s="366"/>
      <c r="X908" s="366"/>
      <c r="Y908" s="366"/>
      <c r="Z908" s="366"/>
      <c r="AA908" s="366"/>
      <c r="AB908" s="366"/>
      <c r="AC908" s="366"/>
      <c r="AD908" s="366"/>
      <c r="AE908" s="366"/>
      <c r="AF908" s="520"/>
    </row>
    <row r="909" spans="1:32" ht="19.5" thickBot="1" x14ac:dyDescent="0.35">
      <c r="A909" s="366"/>
      <c r="B909" s="1417"/>
      <c r="C909" s="388"/>
      <c r="D909" s="388"/>
      <c r="E909" s="388"/>
      <c r="F909" s="388"/>
      <c r="G909" s="388"/>
      <c r="H909" s="388"/>
      <c r="I909" s="366"/>
      <c r="J909" s="366"/>
      <c r="K909" s="526"/>
      <c r="L909" s="526"/>
      <c r="M909" s="526"/>
      <c r="N909" s="526"/>
      <c r="O909" s="526"/>
      <c r="P909" s="526"/>
      <c r="Q909" s="526"/>
      <c r="R909" s="526"/>
      <c r="S909" s="366"/>
      <c r="T909" s="366"/>
      <c r="U909" s="366"/>
      <c r="V909" s="366"/>
      <c r="W909" s="366"/>
      <c r="X909" s="366"/>
      <c r="Y909" s="366"/>
      <c r="Z909" s="366"/>
      <c r="AA909" s="366"/>
      <c r="AB909" s="366"/>
      <c r="AC909" s="366"/>
      <c r="AD909" s="366"/>
      <c r="AE909" s="366"/>
      <c r="AF909" s="520"/>
    </row>
    <row r="910" spans="1:32" ht="19.5" thickBot="1" x14ac:dyDescent="0.35">
      <c r="A910" s="366"/>
      <c r="B910" s="1417"/>
      <c r="C910" s="388"/>
      <c r="D910" s="388"/>
      <c r="E910" s="388"/>
      <c r="F910" s="388"/>
      <c r="G910" s="388"/>
      <c r="H910" s="388"/>
      <c r="I910" s="366"/>
      <c r="J910" s="366"/>
      <c r="K910" s="526"/>
      <c r="L910" s="526"/>
      <c r="M910" s="526"/>
      <c r="N910" s="526"/>
      <c r="O910" s="526"/>
      <c r="P910" s="526"/>
      <c r="Q910" s="526"/>
      <c r="R910" s="526"/>
      <c r="S910" s="366"/>
      <c r="T910" s="366"/>
      <c r="U910" s="366"/>
      <c r="V910" s="366"/>
      <c r="W910" s="366"/>
      <c r="X910" s="366"/>
      <c r="Y910" s="366"/>
      <c r="Z910" s="366"/>
      <c r="AA910" s="366"/>
      <c r="AB910" s="366"/>
      <c r="AC910" s="366"/>
      <c r="AD910" s="366"/>
      <c r="AE910" s="366"/>
      <c r="AF910" s="520"/>
    </row>
    <row r="911" spans="1:32" ht="19.5" thickBot="1" x14ac:dyDescent="0.35">
      <c r="A911" s="366"/>
      <c r="B911" s="1417"/>
      <c r="C911" s="388"/>
      <c r="D911" s="388"/>
      <c r="E911" s="388"/>
      <c r="F911" s="388"/>
      <c r="G911" s="388"/>
      <c r="H911" s="388"/>
      <c r="I911" s="366"/>
      <c r="J911" s="366"/>
      <c r="K911" s="526"/>
      <c r="L911" s="526"/>
      <c r="M911" s="526"/>
      <c r="N911" s="526"/>
      <c r="O911" s="526"/>
      <c r="P911" s="526"/>
      <c r="Q911" s="526"/>
      <c r="R911" s="526"/>
      <c r="S911" s="366"/>
      <c r="T911" s="366"/>
      <c r="U911" s="366"/>
      <c r="V911" s="366"/>
      <c r="W911" s="366"/>
      <c r="X911" s="366"/>
      <c r="Y911" s="366"/>
      <c r="Z911" s="366"/>
      <c r="AA911" s="366"/>
      <c r="AB911" s="366"/>
      <c r="AC911" s="366"/>
      <c r="AD911" s="366"/>
      <c r="AE911" s="366"/>
      <c r="AF911" s="520"/>
    </row>
    <row r="912" spans="1:32" ht="19.5" thickBot="1" x14ac:dyDescent="0.35">
      <c r="A912" s="366"/>
      <c r="B912" s="1417"/>
      <c r="C912" s="388"/>
      <c r="D912" s="388"/>
      <c r="E912" s="388"/>
      <c r="F912" s="388"/>
      <c r="G912" s="388"/>
      <c r="H912" s="388"/>
      <c r="I912" s="366"/>
      <c r="J912" s="366"/>
      <c r="K912" s="526"/>
      <c r="L912" s="526"/>
      <c r="M912" s="526"/>
      <c r="N912" s="526"/>
      <c r="O912" s="526"/>
      <c r="P912" s="526"/>
      <c r="Q912" s="526"/>
      <c r="R912" s="526"/>
      <c r="S912" s="366"/>
      <c r="T912" s="366"/>
      <c r="U912" s="366"/>
      <c r="V912" s="366"/>
      <c r="W912" s="366"/>
      <c r="X912" s="366"/>
      <c r="Y912" s="366"/>
      <c r="Z912" s="366"/>
      <c r="AA912" s="366"/>
      <c r="AB912" s="366"/>
      <c r="AC912" s="366"/>
      <c r="AD912" s="366"/>
      <c r="AE912" s="366"/>
      <c r="AF912" s="520"/>
    </row>
    <row r="913" spans="1:32" ht="19.5" thickBot="1" x14ac:dyDescent="0.35">
      <c r="A913" s="366"/>
      <c r="B913" s="1417"/>
      <c r="C913" s="388"/>
      <c r="D913" s="388"/>
      <c r="E913" s="388"/>
      <c r="F913" s="388"/>
      <c r="G913" s="388"/>
      <c r="H913" s="388"/>
      <c r="I913" s="366"/>
      <c r="J913" s="366"/>
      <c r="K913" s="526"/>
      <c r="L913" s="526"/>
      <c r="M913" s="526"/>
      <c r="N913" s="526"/>
      <c r="O913" s="526"/>
      <c r="P913" s="526"/>
      <c r="Q913" s="526"/>
      <c r="R913" s="526"/>
      <c r="S913" s="366"/>
      <c r="T913" s="366"/>
      <c r="U913" s="366"/>
      <c r="V913" s="366"/>
      <c r="W913" s="366"/>
      <c r="X913" s="366"/>
      <c r="Y913" s="366"/>
      <c r="Z913" s="366"/>
      <c r="AA913" s="366"/>
      <c r="AB913" s="366"/>
      <c r="AC913" s="366"/>
      <c r="AD913" s="366"/>
      <c r="AE913" s="366"/>
      <c r="AF913" s="520"/>
    </row>
    <row r="914" spans="1:32" ht="19.5" thickBot="1" x14ac:dyDescent="0.35">
      <c r="A914" s="366"/>
      <c r="B914" s="1417"/>
      <c r="C914" s="388"/>
      <c r="D914" s="388"/>
      <c r="E914" s="388"/>
      <c r="F914" s="388"/>
      <c r="G914" s="388"/>
      <c r="H914" s="388"/>
      <c r="I914" s="366"/>
      <c r="J914" s="366"/>
      <c r="K914" s="526"/>
      <c r="L914" s="526"/>
      <c r="M914" s="526"/>
      <c r="N914" s="526"/>
      <c r="O914" s="526"/>
      <c r="P914" s="526"/>
      <c r="Q914" s="526"/>
      <c r="R914" s="526"/>
      <c r="S914" s="366"/>
      <c r="T914" s="366"/>
      <c r="U914" s="366"/>
      <c r="V914" s="366"/>
      <c r="W914" s="366"/>
      <c r="X914" s="366"/>
      <c r="Y914" s="366"/>
      <c r="Z914" s="366"/>
      <c r="AA914" s="366"/>
      <c r="AB914" s="366"/>
      <c r="AC914" s="366"/>
      <c r="AD914" s="366"/>
      <c r="AE914" s="366"/>
      <c r="AF914" s="520"/>
    </row>
    <row r="915" spans="1:32" ht="19.5" thickBot="1" x14ac:dyDescent="0.35">
      <c r="A915" s="366"/>
      <c r="B915" s="1417"/>
      <c r="C915" s="388"/>
      <c r="D915" s="388"/>
      <c r="E915" s="388"/>
      <c r="F915" s="388"/>
      <c r="G915" s="388"/>
      <c r="H915" s="388"/>
      <c r="I915" s="366"/>
      <c r="J915" s="366"/>
      <c r="K915" s="526"/>
      <c r="L915" s="526"/>
      <c r="M915" s="526"/>
      <c r="N915" s="526"/>
      <c r="O915" s="526"/>
      <c r="P915" s="526"/>
      <c r="Q915" s="526"/>
      <c r="R915" s="526"/>
      <c r="S915" s="366"/>
      <c r="T915" s="366"/>
      <c r="U915" s="366"/>
      <c r="V915" s="366"/>
      <c r="W915" s="366"/>
      <c r="X915" s="366"/>
      <c r="Y915" s="366"/>
      <c r="Z915" s="366"/>
      <c r="AA915" s="366"/>
      <c r="AB915" s="366"/>
      <c r="AC915" s="366"/>
      <c r="AD915" s="366"/>
      <c r="AE915" s="366"/>
      <c r="AF915" s="520"/>
    </row>
    <row r="916" spans="1:32" ht="19.5" thickBot="1" x14ac:dyDescent="0.35">
      <c r="A916" s="366"/>
      <c r="B916" s="1417"/>
      <c r="C916" s="388"/>
      <c r="D916" s="388"/>
      <c r="E916" s="388"/>
      <c r="F916" s="388"/>
      <c r="G916" s="388"/>
      <c r="H916" s="388"/>
      <c r="I916" s="366"/>
      <c r="J916" s="366"/>
      <c r="K916" s="526"/>
      <c r="L916" s="526"/>
      <c r="M916" s="526"/>
      <c r="N916" s="526"/>
      <c r="O916" s="526"/>
      <c r="P916" s="526"/>
      <c r="Q916" s="526"/>
      <c r="R916" s="526"/>
      <c r="S916" s="366"/>
      <c r="T916" s="366"/>
      <c r="U916" s="366"/>
      <c r="V916" s="366"/>
      <c r="W916" s="366"/>
      <c r="X916" s="366"/>
      <c r="Y916" s="366"/>
      <c r="Z916" s="366"/>
      <c r="AA916" s="366"/>
      <c r="AB916" s="366"/>
      <c r="AC916" s="366"/>
      <c r="AD916" s="366"/>
      <c r="AE916" s="366"/>
      <c r="AF916" s="520"/>
    </row>
    <row r="917" spans="1:32" ht="19.5" thickBot="1" x14ac:dyDescent="0.35">
      <c r="A917" s="366"/>
      <c r="B917" s="1417"/>
      <c r="C917" s="388"/>
      <c r="D917" s="388"/>
      <c r="E917" s="388"/>
      <c r="F917" s="388"/>
      <c r="G917" s="388"/>
      <c r="H917" s="388"/>
      <c r="I917" s="366"/>
      <c r="J917" s="366"/>
      <c r="K917" s="526"/>
      <c r="L917" s="526"/>
      <c r="M917" s="526"/>
      <c r="N917" s="526"/>
      <c r="O917" s="526"/>
      <c r="P917" s="526"/>
      <c r="Q917" s="526"/>
      <c r="R917" s="526"/>
      <c r="S917" s="366"/>
      <c r="T917" s="366"/>
      <c r="U917" s="366"/>
      <c r="V917" s="366"/>
      <c r="W917" s="366"/>
      <c r="X917" s="366"/>
      <c r="Y917" s="366"/>
      <c r="Z917" s="366"/>
      <c r="AA917" s="366"/>
      <c r="AB917" s="366"/>
      <c r="AC917" s="366"/>
      <c r="AD917" s="366"/>
      <c r="AE917" s="366"/>
      <c r="AF917" s="520"/>
    </row>
    <row r="918" spans="1:32" ht="19.5" thickBot="1" x14ac:dyDescent="0.35">
      <c r="A918" s="366"/>
      <c r="B918" s="1417"/>
      <c r="C918" s="388"/>
      <c r="D918" s="388"/>
      <c r="E918" s="388"/>
      <c r="F918" s="388"/>
      <c r="G918" s="388"/>
      <c r="H918" s="388"/>
      <c r="I918" s="366"/>
      <c r="J918" s="366"/>
      <c r="K918" s="526"/>
      <c r="L918" s="526"/>
      <c r="M918" s="526"/>
      <c r="N918" s="526"/>
      <c r="O918" s="526"/>
      <c r="P918" s="526"/>
      <c r="Q918" s="526"/>
      <c r="R918" s="526"/>
      <c r="S918" s="366"/>
      <c r="T918" s="366"/>
      <c r="U918" s="366"/>
      <c r="V918" s="366"/>
      <c r="W918" s="366"/>
      <c r="X918" s="366"/>
      <c r="Y918" s="366"/>
      <c r="Z918" s="366"/>
      <c r="AA918" s="366"/>
      <c r="AB918" s="366"/>
      <c r="AC918" s="366"/>
      <c r="AD918" s="366"/>
      <c r="AE918" s="366"/>
      <c r="AF918" s="520"/>
    </row>
    <row r="919" spans="1:32" ht="19.5" thickBot="1" x14ac:dyDescent="0.35">
      <c r="A919" s="366"/>
      <c r="B919" s="1417"/>
      <c r="C919" s="388"/>
      <c r="D919" s="388"/>
      <c r="E919" s="388"/>
      <c r="F919" s="388"/>
      <c r="G919" s="388"/>
      <c r="H919" s="388"/>
      <c r="I919" s="366"/>
      <c r="J919" s="366"/>
      <c r="K919" s="526"/>
      <c r="L919" s="526"/>
      <c r="M919" s="526"/>
      <c r="N919" s="526"/>
      <c r="O919" s="526"/>
      <c r="P919" s="526"/>
      <c r="Q919" s="526"/>
      <c r="R919" s="526"/>
      <c r="S919" s="366"/>
      <c r="T919" s="366"/>
      <c r="U919" s="366"/>
      <c r="V919" s="366"/>
      <c r="W919" s="366"/>
      <c r="X919" s="366"/>
      <c r="Y919" s="366"/>
      <c r="Z919" s="366"/>
      <c r="AA919" s="366"/>
      <c r="AB919" s="366"/>
      <c r="AC919" s="366"/>
      <c r="AD919" s="366"/>
      <c r="AE919" s="366"/>
      <c r="AF919" s="520"/>
    </row>
    <row r="920" spans="1:32" ht="19.5" thickBot="1" x14ac:dyDescent="0.35">
      <c r="A920" s="366"/>
      <c r="B920" s="1417"/>
      <c r="C920" s="388"/>
      <c r="D920" s="388"/>
      <c r="E920" s="388"/>
      <c r="F920" s="388"/>
      <c r="G920" s="388"/>
      <c r="H920" s="388"/>
      <c r="I920" s="366"/>
      <c r="J920" s="366"/>
      <c r="K920" s="526"/>
      <c r="L920" s="526"/>
      <c r="M920" s="526"/>
      <c r="N920" s="526"/>
      <c r="O920" s="526"/>
      <c r="P920" s="526"/>
      <c r="Q920" s="526"/>
      <c r="R920" s="526"/>
      <c r="S920" s="366"/>
      <c r="T920" s="366"/>
      <c r="U920" s="366"/>
      <c r="V920" s="366"/>
      <c r="W920" s="366"/>
      <c r="X920" s="366"/>
      <c r="Y920" s="366"/>
      <c r="Z920" s="366"/>
      <c r="AA920" s="366"/>
      <c r="AB920" s="366"/>
      <c r="AC920" s="366"/>
      <c r="AD920" s="366"/>
      <c r="AE920" s="366"/>
      <c r="AF920" s="520"/>
    </row>
    <row r="921" spans="1:32" ht="19.5" thickBot="1" x14ac:dyDescent="0.35">
      <c r="A921" s="366"/>
      <c r="B921" s="1417"/>
      <c r="C921" s="388"/>
      <c r="D921" s="388"/>
      <c r="E921" s="388"/>
      <c r="F921" s="388"/>
      <c r="G921" s="388"/>
      <c r="H921" s="388"/>
      <c r="I921" s="366"/>
      <c r="J921" s="366"/>
      <c r="K921" s="526"/>
      <c r="L921" s="526"/>
      <c r="M921" s="526"/>
      <c r="N921" s="526"/>
      <c r="O921" s="526"/>
      <c r="P921" s="526"/>
      <c r="Q921" s="526"/>
      <c r="R921" s="526"/>
      <c r="S921" s="366"/>
      <c r="T921" s="366"/>
      <c r="U921" s="366"/>
      <c r="V921" s="366"/>
      <c r="W921" s="366"/>
      <c r="X921" s="366"/>
      <c r="Y921" s="366"/>
      <c r="Z921" s="366"/>
      <c r="AA921" s="366"/>
      <c r="AB921" s="366"/>
      <c r="AC921" s="366"/>
      <c r="AD921" s="366"/>
      <c r="AE921" s="366"/>
      <c r="AF921" s="520"/>
    </row>
    <row r="922" spans="1:32" ht="19.5" thickBot="1" x14ac:dyDescent="0.35">
      <c r="A922" s="366"/>
      <c r="B922" s="1417"/>
      <c r="C922" s="388"/>
      <c r="D922" s="388"/>
      <c r="E922" s="388"/>
      <c r="F922" s="388"/>
      <c r="G922" s="388"/>
      <c r="H922" s="388"/>
      <c r="I922" s="366"/>
      <c r="J922" s="366"/>
      <c r="K922" s="526"/>
      <c r="L922" s="526"/>
      <c r="M922" s="526"/>
      <c r="N922" s="526"/>
      <c r="O922" s="526"/>
      <c r="P922" s="526"/>
      <c r="Q922" s="526"/>
      <c r="R922" s="526"/>
      <c r="S922" s="366"/>
      <c r="T922" s="366"/>
      <c r="U922" s="366"/>
      <c r="V922" s="366"/>
      <c r="W922" s="366"/>
      <c r="X922" s="366"/>
      <c r="Y922" s="366"/>
      <c r="Z922" s="366"/>
      <c r="AA922" s="366"/>
      <c r="AB922" s="366"/>
      <c r="AC922" s="366"/>
      <c r="AD922" s="366"/>
      <c r="AE922" s="366"/>
      <c r="AF922" s="520"/>
    </row>
    <row r="923" spans="1:32" ht="19.5" thickBot="1" x14ac:dyDescent="0.35">
      <c r="A923" s="366"/>
      <c r="B923" s="1417"/>
      <c r="C923" s="388"/>
      <c r="D923" s="388"/>
      <c r="E923" s="388"/>
      <c r="F923" s="388"/>
      <c r="G923" s="388"/>
      <c r="H923" s="388"/>
      <c r="I923" s="366"/>
      <c r="J923" s="366"/>
      <c r="K923" s="526"/>
      <c r="L923" s="526"/>
      <c r="M923" s="526"/>
      <c r="N923" s="526"/>
      <c r="O923" s="526"/>
      <c r="P923" s="526"/>
      <c r="Q923" s="526"/>
      <c r="R923" s="526"/>
      <c r="S923" s="366"/>
      <c r="T923" s="366"/>
      <c r="U923" s="366"/>
      <c r="V923" s="366"/>
      <c r="W923" s="366"/>
      <c r="X923" s="366"/>
      <c r="Y923" s="366"/>
      <c r="Z923" s="366"/>
      <c r="AA923" s="366"/>
      <c r="AB923" s="366"/>
      <c r="AC923" s="366"/>
      <c r="AD923" s="366"/>
      <c r="AE923" s="366"/>
      <c r="AF923" s="520"/>
    </row>
    <row r="924" spans="1:32" ht="19.5" thickBot="1" x14ac:dyDescent="0.35">
      <c r="A924" s="366"/>
      <c r="B924" s="1417"/>
      <c r="C924" s="388"/>
      <c r="D924" s="388"/>
      <c r="E924" s="388"/>
      <c r="F924" s="388"/>
      <c r="G924" s="388"/>
      <c r="H924" s="388"/>
      <c r="I924" s="366"/>
      <c r="J924" s="366"/>
      <c r="K924" s="526"/>
      <c r="L924" s="526"/>
      <c r="M924" s="526"/>
      <c r="N924" s="526"/>
      <c r="O924" s="526"/>
      <c r="P924" s="526"/>
      <c r="Q924" s="526"/>
      <c r="R924" s="526"/>
      <c r="S924" s="366"/>
      <c r="T924" s="366"/>
      <c r="U924" s="366"/>
      <c r="V924" s="366"/>
      <c r="W924" s="366"/>
      <c r="X924" s="366"/>
      <c r="Y924" s="366"/>
      <c r="Z924" s="366"/>
      <c r="AA924" s="366"/>
      <c r="AB924" s="366"/>
      <c r="AC924" s="366"/>
      <c r="AD924" s="366"/>
      <c r="AE924" s="366"/>
      <c r="AF924" s="520"/>
    </row>
    <row r="925" spans="1:32" ht="19.5" thickBot="1" x14ac:dyDescent="0.35">
      <c r="A925" s="366"/>
      <c r="B925" s="1417"/>
      <c r="C925" s="388"/>
      <c r="D925" s="388"/>
      <c r="E925" s="388"/>
      <c r="F925" s="388"/>
      <c r="G925" s="388"/>
      <c r="H925" s="388"/>
      <c r="I925" s="366"/>
      <c r="J925" s="366"/>
      <c r="K925" s="526"/>
      <c r="L925" s="526"/>
      <c r="M925" s="526"/>
      <c r="N925" s="526"/>
      <c r="O925" s="526"/>
      <c r="P925" s="526"/>
      <c r="Q925" s="526"/>
      <c r="R925" s="526"/>
      <c r="S925" s="366"/>
      <c r="T925" s="366"/>
      <c r="U925" s="366"/>
      <c r="V925" s="366"/>
      <c r="W925" s="366"/>
      <c r="X925" s="366"/>
      <c r="Y925" s="366"/>
      <c r="Z925" s="366"/>
      <c r="AA925" s="366"/>
      <c r="AB925" s="366"/>
      <c r="AC925" s="366"/>
      <c r="AD925" s="366"/>
      <c r="AE925" s="366"/>
      <c r="AF925" s="520"/>
    </row>
    <row r="926" spans="1:32" ht="19.5" thickBot="1" x14ac:dyDescent="0.35">
      <c r="A926" s="366"/>
      <c r="B926" s="1417"/>
      <c r="C926" s="388"/>
      <c r="D926" s="388"/>
      <c r="E926" s="388"/>
      <c r="F926" s="388"/>
      <c r="G926" s="388"/>
      <c r="H926" s="388"/>
      <c r="I926" s="366"/>
      <c r="J926" s="366"/>
      <c r="K926" s="526"/>
      <c r="L926" s="526"/>
      <c r="M926" s="526"/>
      <c r="N926" s="526"/>
      <c r="O926" s="526"/>
      <c r="P926" s="526"/>
      <c r="Q926" s="526"/>
      <c r="R926" s="526"/>
      <c r="S926" s="366"/>
      <c r="T926" s="366"/>
      <c r="U926" s="366"/>
      <c r="V926" s="366"/>
      <c r="W926" s="366"/>
      <c r="X926" s="366"/>
      <c r="Y926" s="366"/>
      <c r="Z926" s="366"/>
      <c r="AA926" s="366"/>
      <c r="AB926" s="366"/>
      <c r="AC926" s="366"/>
      <c r="AD926" s="366"/>
      <c r="AE926" s="366"/>
      <c r="AF926" s="520"/>
    </row>
    <row r="927" spans="1:32" ht="19.5" thickBot="1" x14ac:dyDescent="0.35">
      <c r="A927" s="366"/>
      <c r="B927" s="1417"/>
      <c r="C927" s="388"/>
      <c r="D927" s="388"/>
      <c r="E927" s="388"/>
      <c r="F927" s="388"/>
      <c r="G927" s="388"/>
      <c r="H927" s="388"/>
      <c r="I927" s="366"/>
      <c r="J927" s="366"/>
      <c r="K927" s="526"/>
      <c r="L927" s="526"/>
      <c r="M927" s="526"/>
      <c r="N927" s="526"/>
      <c r="O927" s="526"/>
      <c r="P927" s="526"/>
      <c r="Q927" s="526"/>
      <c r="R927" s="526"/>
      <c r="S927" s="366"/>
      <c r="T927" s="366"/>
      <c r="U927" s="366"/>
      <c r="V927" s="366"/>
      <c r="W927" s="366"/>
      <c r="X927" s="366"/>
      <c r="Y927" s="366"/>
      <c r="Z927" s="366"/>
      <c r="AA927" s="366"/>
      <c r="AB927" s="366"/>
      <c r="AC927" s="366"/>
      <c r="AD927" s="366"/>
      <c r="AE927" s="366"/>
      <c r="AF927" s="520"/>
    </row>
    <row r="928" spans="1:32" ht="19.5" thickBot="1" x14ac:dyDescent="0.35">
      <c r="A928" s="366"/>
      <c r="B928" s="1417"/>
      <c r="C928" s="388"/>
      <c r="D928" s="388"/>
      <c r="E928" s="388"/>
      <c r="F928" s="388"/>
      <c r="G928" s="388"/>
      <c r="H928" s="388"/>
      <c r="I928" s="366"/>
      <c r="J928" s="366"/>
      <c r="K928" s="526"/>
      <c r="L928" s="526"/>
      <c r="M928" s="526"/>
      <c r="N928" s="526"/>
      <c r="O928" s="526"/>
      <c r="P928" s="526"/>
      <c r="Q928" s="526"/>
      <c r="R928" s="526"/>
      <c r="S928" s="366"/>
      <c r="T928" s="366"/>
      <c r="U928" s="366"/>
      <c r="V928" s="366"/>
      <c r="W928" s="366"/>
      <c r="X928" s="366"/>
      <c r="Y928" s="366"/>
      <c r="Z928" s="366"/>
      <c r="AA928" s="366"/>
      <c r="AB928" s="366"/>
      <c r="AC928" s="366"/>
      <c r="AD928" s="366"/>
      <c r="AE928" s="366"/>
      <c r="AF928" s="520"/>
    </row>
    <row r="929" spans="1:32" ht="19.5" thickBot="1" x14ac:dyDescent="0.35">
      <c r="A929" s="366"/>
      <c r="B929" s="1417"/>
      <c r="C929" s="388"/>
      <c r="D929" s="388"/>
      <c r="E929" s="388"/>
      <c r="F929" s="388"/>
      <c r="G929" s="388"/>
      <c r="H929" s="388"/>
      <c r="I929" s="366"/>
      <c r="J929" s="366"/>
      <c r="K929" s="526"/>
      <c r="L929" s="526"/>
      <c r="M929" s="526"/>
      <c r="N929" s="526"/>
      <c r="O929" s="526"/>
      <c r="P929" s="526"/>
      <c r="Q929" s="526"/>
      <c r="R929" s="526"/>
      <c r="S929" s="366"/>
      <c r="T929" s="366"/>
      <c r="U929" s="366"/>
      <c r="V929" s="366"/>
      <c r="W929" s="366"/>
      <c r="X929" s="366"/>
      <c r="Y929" s="366"/>
      <c r="Z929" s="366"/>
      <c r="AA929" s="366"/>
      <c r="AB929" s="366"/>
      <c r="AC929" s="366"/>
      <c r="AD929" s="366"/>
      <c r="AE929" s="366"/>
      <c r="AF929" s="520"/>
    </row>
    <row r="930" spans="1:32" ht="19.5" thickBot="1" x14ac:dyDescent="0.35">
      <c r="A930" s="366"/>
      <c r="B930" s="1417"/>
      <c r="C930" s="388"/>
      <c r="D930" s="388"/>
      <c r="E930" s="388"/>
      <c r="F930" s="388"/>
      <c r="G930" s="388"/>
      <c r="H930" s="388"/>
      <c r="I930" s="366"/>
      <c r="J930" s="366"/>
      <c r="K930" s="526"/>
      <c r="L930" s="526"/>
      <c r="M930" s="526"/>
      <c r="N930" s="526"/>
      <c r="O930" s="526"/>
      <c r="P930" s="526"/>
      <c r="Q930" s="526"/>
      <c r="R930" s="526"/>
      <c r="S930" s="366"/>
      <c r="T930" s="366"/>
      <c r="U930" s="366"/>
      <c r="V930" s="366"/>
      <c r="W930" s="366"/>
      <c r="X930" s="366"/>
      <c r="Y930" s="366"/>
      <c r="Z930" s="366"/>
      <c r="AA930" s="366"/>
      <c r="AB930" s="366"/>
      <c r="AC930" s="366"/>
      <c r="AD930" s="366"/>
      <c r="AE930" s="366"/>
      <c r="AF930" s="520"/>
    </row>
    <row r="931" spans="1:32" ht="19.5" thickBot="1" x14ac:dyDescent="0.35">
      <c r="A931" s="366"/>
      <c r="B931" s="1417"/>
      <c r="C931" s="388"/>
      <c r="D931" s="388"/>
      <c r="E931" s="388"/>
      <c r="F931" s="388"/>
      <c r="G931" s="388"/>
      <c r="H931" s="388"/>
      <c r="I931" s="366"/>
      <c r="J931" s="366"/>
      <c r="K931" s="526"/>
      <c r="L931" s="526"/>
      <c r="M931" s="526"/>
      <c r="N931" s="526"/>
      <c r="O931" s="526"/>
      <c r="P931" s="526"/>
      <c r="Q931" s="526"/>
      <c r="R931" s="526"/>
      <c r="S931" s="366"/>
      <c r="T931" s="366"/>
      <c r="U931" s="366"/>
      <c r="V931" s="366"/>
      <c r="W931" s="366"/>
      <c r="X931" s="366"/>
      <c r="Y931" s="366"/>
      <c r="Z931" s="366"/>
      <c r="AA931" s="366"/>
      <c r="AB931" s="366"/>
      <c r="AC931" s="366"/>
      <c r="AD931" s="366"/>
      <c r="AE931" s="366"/>
      <c r="AF931" s="520"/>
    </row>
    <row r="932" spans="1:32" ht="19.5" thickBot="1" x14ac:dyDescent="0.35">
      <c r="A932" s="366"/>
      <c r="B932" s="1417"/>
      <c r="C932" s="388"/>
      <c r="D932" s="388"/>
      <c r="E932" s="388"/>
      <c r="F932" s="388"/>
      <c r="G932" s="388"/>
      <c r="H932" s="388"/>
      <c r="I932" s="366"/>
      <c r="J932" s="366"/>
      <c r="K932" s="526"/>
      <c r="L932" s="526"/>
      <c r="M932" s="526"/>
      <c r="N932" s="526"/>
      <c r="O932" s="526"/>
      <c r="P932" s="526"/>
      <c r="Q932" s="526"/>
      <c r="R932" s="526"/>
      <c r="S932" s="366"/>
      <c r="T932" s="366"/>
      <c r="U932" s="366"/>
      <c r="V932" s="366"/>
      <c r="W932" s="366"/>
      <c r="X932" s="366"/>
      <c r="Y932" s="366"/>
      <c r="Z932" s="366"/>
      <c r="AA932" s="366"/>
      <c r="AB932" s="366"/>
      <c r="AC932" s="366"/>
      <c r="AD932" s="366"/>
      <c r="AE932" s="366"/>
      <c r="AF932" s="520"/>
    </row>
    <row r="933" spans="1:32" ht="19.5" thickBot="1" x14ac:dyDescent="0.35">
      <c r="A933" s="366"/>
      <c r="B933" s="1417"/>
      <c r="C933" s="388"/>
      <c r="D933" s="388"/>
      <c r="E933" s="388"/>
      <c r="F933" s="388"/>
      <c r="G933" s="388"/>
      <c r="H933" s="388"/>
      <c r="I933" s="366"/>
      <c r="J933" s="366"/>
      <c r="K933" s="526"/>
      <c r="L933" s="526"/>
      <c r="M933" s="526"/>
      <c r="N933" s="526"/>
      <c r="O933" s="526"/>
      <c r="P933" s="526"/>
      <c r="Q933" s="526"/>
      <c r="R933" s="526"/>
      <c r="S933" s="366"/>
      <c r="T933" s="366"/>
      <c r="U933" s="366"/>
      <c r="V933" s="366"/>
      <c r="W933" s="366"/>
      <c r="X933" s="366"/>
      <c r="Y933" s="366"/>
      <c r="Z933" s="366"/>
      <c r="AA933" s="366"/>
      <c r="AB933" s="366"/>
      <c r="AC933" s="366"/>
      <c r="AD933" s="366"/>
      <c r="AE933" s="366"/>
      <c r="AF933" s="520"/>
    </row>
    <row r="934" spans="1:32" ht="19.5" thickBot="1" x14ac:dyDescent="0.35">
      <c r="A934" s="366"/>
      <c r="B934" s="1417"/>
      <c r="C934" s="388"/>
      <c r="D934" s="388"/>
      <c r="E934" s="388"/>
      <c r="F934" s="388"/>
      <c r="G934" s="388"/>
      <c r="H934" s="388"/>
      <c r="I934" s="366"/>
      <c r="J934" s="366"/>
      <c r="K934" s="526"/>
      <c r="L934" s="526"/>
      <c r="M934" s="526"/>
      <c r="N934" s="526"/>
      <c r="O934" s="526"/>
      <c r="P934" s="526"/>
      <c r="Q934" s="526"/>
      <c r="R934" s="526"/>
      <c r="S934" s="366"/>
      <c r="T934" s="366"/>
      <c r="U934" s="366"/>
      <c r="V934" s="366"/>
      <c r="W934" s="366"/>
      <c r="X934" s="366"/>
      <c r="Y934" s="366"/>
      <c r="Z934" s="366"/>
      <c r="AA934" s="366"/>
      <c r="AB934" s="366"/>
      <c r="AC934" s="366"/>
      <c r="AD934" s="366"/>
      <c r="AE934" s="366"/>
      <c r="AF934" s="520"/>
    </row>
    <row r="935" spans="1:32" ht="19.5" thickBot="1" x14ac:dyDescent="0.35">
      <c r="A935" s="366"/>
      <c r="B935" s="1417"/>
      <c r="C935" s="388"/>
      <c r="D935" s="388"/>
      <c r="E935" s="388"/>
      <c r="F935" s="388"/>
      <c r="G935" s="388"/>
      <c r="H935" s="388"/>
      <c r="I935" s="366"/>
      <c r="J935" s="366"/>
      <c r="K935" s="526"/>
      <c r="L935" s="526"/>
      <c r="M935" s="526"/>
      <c r="N935" s="526"/>
      <c r="O935" s="526"/>
      <c r="P935" s="526"/>
      <c r="Q935" s="526"/>
      <c r="R935" s="526"/>
      <c r="S935" s="366"/>
      <c r="T935" s="366"/>
      <c r="U935" s="366"/>
      <c r="V935" s="366"/>
      <c r="W935" s="366"/>
      <c r="X935" s="366"/>
      <c r="Y935" s="366"/>
      <c r="Z935" s="366"/>
      <c r="AA935" s="366"/>
      <c r="AB935" s="366"/>
      <c r="AC935" s="366"/>
      <c r="AD935" s="366"/>
      <c r="AE935" s="366"/>
      <c r="AF935" s="520"/>
    </row>
    <row r="936" spans="1:32" ht="19.5" thickBot="1" x14ac:dyDescent="0.35">
      <c r="A936" s="366"/>
      <c r="B936" s="1417"/>
      <c r="C936" s="388"/>
      <c r="D936" s="388"/>
      <c r="E936" s="388"/>
      <c r="F936" s="388"/>
      <c r="G936" s="388"/>
      <c r="H936" s="388"/>
      <c r="I936" s="366"/>
      <c r="J936" s="366"/>
      <c r="K936" s="526"/>
      <c r="L936" s="526"/>
      <c r="M936" s="526"/>
      <c r="N936" s="526"/>
      <c r="O936" s="526"/>
      <c r="P936" s="526"/>
      <c r="Q936" s="526"/>
      <c r="R936" s="526"/>
      <c r="S936" s="366"/>
      <c r="T936" s="366"/>
      <c r="U936" s="366"/>
      <c r="V936" s="366"/>
      <c r="W936" s="366"/>
      <c r="X936" s="366"/>
      <c r="Y936" s="366"/>
      <c r="Z936" s="366"/>
      <c r="AA936" s="366"/>
      <c r="AB936" s="366"/>
      <c r="AC936" s="366"/>
      <c r="AD936" s="366"/>
      <c r="AE936" s="366"/>
      <c r="AF936" s="520"/>
    </row>
    <row r="937" spans="1:32" ht="19.5" thickBot="1" x14ac:dyDescent="0.35">
      <c r="A937" s="366"/>
      <c r="B937" s="1417"/>
      <c r="C937" s="388"/>
      <c r="D937" s="388"/>
      <c r="E937" s="388"/>
      <c r="F937" s="388"/>
      <c r="G937" s="388"/>
      <c r="H937" s="388"/>
      <c r="I937" s="366"/>
      <c r="J937" s="366"/>
      <c r="K937" s="526"/>
      <c r="L937" s="526"/>
      <c r="M937" s="526"/>
      <c r="N937" s="526"/>
      <c r="O937" s="526"/>
      <c r="P937" s="526"/>
      <c r="Q937" s="526"/>
      <c r="R937" s="526"/>
      <c r="S937" s="366"/>
      <c r="T937" s="366"/>
      <c r="U937" s="366"/>
      <c r="V937" s="366"/>
      <c r="W937" s="366"/>
      <c r="X937" s="366"/>
      <c r="Y937" s="366"/>
      <c r="Z937" s="366"/>
      <c r="AA937" s="366"/>
      <c r="AB937" s="366"/>
      <c r="AC937" s="366"/>
      <c r="AD937" s="366"/>
      <c r="AE937" s="366"/>
      <c r="AF937" s="520"/>
    </row>
    <row r="938" spans="1:32" ht="19.5" thickBot="1" x14ac:dyDescent="0.35">
      <c r="A938" s="366"/>
      <c r="B938" s="1417"/>
      <c r="C938" s="388"/>
      <c r="D938" s="388"/>
      <c r="E938" s="388"/>
      <c r="F938" s="388"/>
      <c r="G938" s="388"/>
      <c r="H938" s="388"/>
      <c r="I938" s="366"/>
      <c r="J938" s="366"/>
      <c r="K938" s="526"/>
      <c r="L938" s="526"/>
      <c r="M938" s="526"/>
      <c r="N938" s="526"/>
      <c r="O938" s="526"/>
      <c r="P938" s="526"/>
      <c r="Q938" s="526"/>
      <c r="R938" s="526"/>
      <c r="S938" s="366"/>
      <c r="T938" s="366"/>
      <c r="U938" s="366"/>
      <c r="V938" s="366"/>
      <c r="W938" s="366"/>
      <c r="X938" s="366"/>
      <c r="Y938" s="366"/>
      <c r="Z938" s="366"/>
      <c r="AA938" s="366"/>
      <c r="AB938" s="366"/>
      <c r="AC938" s="366"/>
      <c r="AD938" s="366"/>
      <c r="AE938" s="366"/>
      <c r="AF938" s="520"/>
    </row>
    <row r="939" spans="1:32" ht="19.5" thickBot="1" x14ac:dyDescent="0.35">
      <c r="A939" s="366"/>
      <c r="B939" s="1417"/>
      <c r="C939" s="388"/>
      <c r="D939" s="388"/>
      <c r="E939" s="388"/>
      <c r="F939" s="388"/>
      <c r="G939" s="388"/>
      <c r="H939" s="388"/>
      <c r="I939" s="366"/>
      <c r="J939" s="366"/>
      <c r="K939" s="526"/>
      <c r="L939" s="526"/>
      <c r="M939" s="526"/>
      <c r="N939" s="526"/>
      <c r="O939" s="526"/>
      <c r="P939" s="526"/>
      <c r="Q939" s="526"/>
      <c r="R939" s="526"/>
      <c r="S939" s="366"/>
      <c r="T939" s="366"/>
      <c r="U939" s="366"/>
      <c r="V939" s="366"/>
      <c r="W939" s="366"/>
      <c r="X939" s="366"/>
      <c r="Y939" s="366"/>
      <c r="Z939" s="366"/>
      <c r="AA939" s="366"/>
      <c r="AB939" s="366"/>
      <c r="AC939" s="366"/>
      <c r="AD939" s="366"/>
      <c r="AE939" s="366"/>
      <c r="AF939" s="520"/>
    </row>
    <row r="940" spans="1:32" ht="19.5" thickBot="1" x14ac:dyDescent="0.35">
      <c r="A940" s="366"/>
      <c r="B940" s="1417"/>
      <c r="C940" s="388"/>
      <c r="D940" s="388"/>
      <c r="E940" s="388"/>
      <c r="F940" s="388"/>
      <c r="G940" s="388"/>
      <c r="H940" s="388"/>
      <c r="I940" s="366"/>
      <c r="J940" s="366"/>
      <c r="K940" s="526"/>
      <c r="L940" s="526"/>
      <c r="M940" s="526"/>
      <c r="N940" s="526"/>
      <c r="O940" s="526"/>
      <c r="P940" s="526"/>
      <c r="Q940" s="526"/>
      <c r="R940" s="526"/>
      <c r="S940" s="366"/>
      <c r="T940" s="366"/>
      <c r="U940" s="366"/>
      <c r="V940" s="366"/>
      <c r="W940" s="366"/>
      <c r="X940" s="366"/>
      <c r="Y940" s="366"/>
      <c r="Z940" s="366"/>
      <c r="AA940" s="366"/>
      <c r="AB940" s="366"/>
      <c r="AC940" s="366"/>
      <c r="AD940" s="366"/>
      <c r="AE940" s="366"/>
      <c r="AF940" s="520"/>
    </row>
    <row r="941" spans="1:32" ht="19.5" thickBot="1" x14ac:dyDescent="0.35">
      <c r="A941" s="366"/>
      <c r="B941" s="1417"/>
      <c r="C941" s="388"/>
      <c r="D941" s="388"/>
      <c r="E941" s="388"/>
      <c r="F941" s="388"/>
      <c r="G941" s="388"/>
      <c r="H941" s="388"/>
      <c r="I941" s="366"/>
      <c r="J941" s="366"/>
      <c r="K941" s="526"/>
      <c r="L941" s="526"/>
      <c r="M941" s="526"/>
      <c r="N941" s="526"/>
      <c r="O941" s="526"/>
      <c r="P941" s="526"/>
      <c r="Q941" s="526"/>
      <c r="R941" s="526"/>
      <c r="S941" s="366"/>
      <c r="T941" s="366"/>
      <c r="U941" s="366"/>
      <c r="V941" s="366"/>
      <c r="W941" s="366"/>
      <c r="X941" s="366"/>
      <c r="Y941" s="366"/>
      <c r="Z941" s="366"/>
      <c r="AA941" s="366"/>
      <c r="AB941" s="366"/>
      <c r="AC941" s="366"/>
      <c r="AD941" s="366"/>
      <c r="AE941" s="366"/>
      <c r="AF941" s="520"/>
    </row>
    <row r="942" spans="1:32" ht="19.5" thickBot="1" x14ac:dyDescent="0.35">
      <c r="A942" s="366"/>
      <c r="B942" s="1417"/>
      <c r="C942" s="388"/>
      <c r="D942" s="388"/>
      <c r="E942" s="388"/>
      <c r="F942" s="388"/>
      <c r="G942" s="388"/>
      <c r="H942" s="388"/>
      <c r="I942" s="366"/>
      <c r="J942" s="366"/>
      <c r="K942" s="526"/>
      <c r="L942" s="526"/>
      <c r="M942" s="526"/>
      <c r="N942" s="526"/>
      <c r="O942" s="526"/>
      <c r="P942" s="526"/>
      <c r="Q942" s="526"/>
      <c r="R942" s="526"/>
      <c r="S942" s="366"/>
      <c r="T942" s="366"/>
      <c r="U942" s="366"/>
      <c r="V942" s="366"/>
      <c r="W942" s="366"/>
      <c r="X942" s="366"/>
      <c r="Y942" s="366"/>
      <c r="Z942" s="366"/>
      <c r="AA942" s="366"/>
      <c r="AB942" s="366"/>
      <c r="AC942" s="366"/>
      <c r="AD942" s="366"/>
      <c r="AE942" s="366"/>
      <c r="AF942" s="520"/>
    </row>
    <row r="943" spans="1:32" ht="19.5" thickBot="1" x14ac:dyDescent="0.35">
      <c r="A943" s="366"/>
      <c r="B943" s="1417"/>
      <c r="C943" s="388"/>
      <c r="D943" s="388"/>
      <c r="E943" s="388"/>
      <c r="F943" s="388"/>
      <c r="G943" s="388"/>
      <c r="H943" s="388"/>
      <c r="I943" s="366"/>
      <c r="J943" s="366"/>
      <c r="K943" s="526"/>
      <c r="L943" s="526"/>
      <c r="M943" s="526"/>
      <c r="N943" s="526"/>
      <c r="O943" s="526"/>
      <c r="P943" s="526"/>
      <c r="Q943" s="526"/>
      <c r="R943" s="526"/>
      <c r="S943" s="366"/>
      <c r="T943" s="366"/>
      <c r="U943" s="366"/>
      <c r="V943" s="366"/>
      <c r="W943" s="366"/>
      <c r="X943" s="366"/>
      <c r="Y943" s="366"/>
      <c r="Z943" s="366"/>
      <c r="AA943" s="366"/>
      <c r="AB943" s="366"/>
      <c r="AC943" s="366"/>
      <c r="AD943" s="366"/>
      <c r="AE943" s="366"/>
      <c r="AF943" s="520"/>
    </row>
    <row r="944" spans="1:32" ht="19.5" thickBot="1" x14ac:dyDescent="0.35">
      <c r="A944" s="366"/>
      <c r="B944" s="1417"/>
      <c r="C944" s="388"/>
      <c r="D944" s="388"/>
      <c r="E944" s="388"/>
      <c r="F944" s="388"/>
      <c r="G944" s="388"/>
      <c r="H944" s="388"/>
      <c r="I944" s="366"/>
      <c r="J944" s="366"/>
      <c r="K944" s="526"/>
      <c r="L944" s="526"/>
      <c r="M944" s="526"/>
      <c r="N944" s="526"/>
      <c r="O944" s="526"/>
      <c r="P944" s="526"/>
      <c r="Q944" s="526"/>
      <c r="R944" s="526"/>
      <c r="S944" s="366"/>
      <c r="T944" s="366"/>
      <c r="U944" s="366"/>
      <c r="V944" s="366"/>
      <c r="W944" s="366"/>
      <c r="X944" s="366"/>
      <c r="Y944" s="366"/>
      <c r="Z944" s="366"/>
      <c r="AA944" s="366"/>
      <c r="AB944" s="366"/>
      <c r="AC944" s="366"/>
      <c r="AD944" s="366"/>
      <c r="AE944" s="366"/>
      <c r="AF944" s="520"/>
    </row>
    <row r="945" spans="1:32" ht="19.5" thickBot="1" x14ac:dyDescent="0.35">
      <c r="A945" s="366"/>
      <c r="B945" s="1417"/>
      <c r="C945" s="388"/>
      <c r="D945" s="388"/>
      <c r="E945" s="388"/>
      <c r="F945" s="388"/>
      <c r="G945" s="388"/>
      <c r="H945" s="388"/>
      <c r="I945" s="366"/>
      <c r="J945" s="366"/>
      <c r="K945" s="526"/>
      <c r="L945" s="526"/>
      <c r="M945" s="526"/>
      <c r="N945" s="526"/>
      <c r="O945" s="526"/>
      <c r="P945" s="526"/>
      <c r="Q945" s="526"/>
      <c r="R945" s="526"/>
      <c r="S945" s="366"/>
      <c r="T945" s="366"/>
      <c r="U945" s="366"/>
      <c r="V945" s="366"/>
      <c r="W945" s="366"/>
      <c r="X945" s="366"/>
      <c r="Y945" s="366"/>
      <c r="Z945" s="366"/>
      <c r="AA945" s="366"/>
      <c r="AB945" s="366"/>
      <c r="AC945" s="366"/>
      <c r="AD945" s="366"/>
      <c r="AE945" s="366"/>
      <c r="AF945" s="520"/>
    </row>
    <row r="946" spans="1:32" ht="19.5" thickBot="1" x14ac:dyDescent="0.35">
      <c r="A946" s="366"/>
      <c r="B946" s="1417"/>
      <c r="C946" s="388"/>
      <c r="D946" s="388"/>
      <c r="E946" s="388"/>
      <c r="F946" s="388"/>
      <c r="G946" s="388"/>
      <c r="H946" s="388"/>
      <c r="I946" s="366"/>
      <c r="J946" s="366"/>
      <c r="K946" s="526"/>
      <c r="L946" s="526"/>
      <c r="M946" s="526"/>
      <c r="N946" s="526"/>
      <c r="O946" s="526"/>
      <c r="P946" s="526"/>
      <c r="Q946" s="526"/>
      <c r="R946" s="526"/>
      <c r="S946" s="366"/>
      <c r="T946" s="366"/>
      <c r="U946" s="366"/>
      <c r="V946" s="366"/>
      <c r="W946" s="366"/>
      <c r="X946" s="366"/>
      <c r="Y946" s="366"/>
      <c r="Z946" s="366"/>
      <c r="AA946" s="366"/>
      <c r="AB946" s="366"/>
      <c r="AC946" s="366"/>
      <c r="AD946" s="366"/>
      <c r="AE946" s="366"/>
      <c r="AF946" s="520"/>
    </row>
    <row r="947" spans="1:32" ht="19.5" thickBot="1" x14ac:dyDescent="0.35">
      <c r="A947" s="366"/>
      <c r="B947" s="1417"/>
      <c r="C947" s="388"/>
      <c r="D947" s="388"/>
      <c r="E947" s="388"/>
      <c r="F947" s="388"/>
      <c r="G947" s="388"/>
      <c r="H947" s="388"/>
      <c r="I947" s="366"/>
      <c r="J947" s="366"/>
      <c r="K947" s="526"/>
      <c r="L947" s="526"/>
      <c r="M947" s="526"/>
      <c r="N947" s="526"/>
      <c r="O947" s="526"/>
      <c r="P947" s="526"/>
      <c r="Q947" s="526"/>
      <c r="R947" s="526"/>
      <c r="S947" s="366"/>
      <c r="T947" s="366"/>
      <c r="U947" s="366"/>
      <c r="V947" s="366"/>
      <c r="W947" s="366"/>
      <c r="X947" s="366"/>
      <c r="Y947" s="366"/>
      <c r="Z947" s="366"/>
      <c r="AA947" s="366"/>
      <c r="AB947" s="366"/>
      <c r="AC947" s="366"/>
      <c r="AD947" s="366"/>
      <c r="AE947" s="366"/>
      <c r="AF947" s="520"/>
    </row>
    <row r="948" spans="1:32" ht="19.5" thickBot="1" x14ac:dyDescent="0.35">
      <c r="A948" s="366"/>
      <c r="B948" s="1417"/>
      <c r="C948" s="388"/>
      <c r="D948" s="388"/>
      <c r="E948" s="388"/>
      <c r="F948" s="388"/>
      <c r="G948" s="388"/>
      <c r="H948" s="388"/>
      <c r="I948" s="366"/>
      <c r="J948" s="366"/>
      <c r="K948" s="526"/>
      <c r="L948" s="526"/>
      <c r="M948" s="526"/>
      <c r="N948" s="526"/>
      <c r="O948" s="526"/>
      <c r="P948" s="526"/>
      <c r="Q948" s="526"/>
      <c r="R948" s="526"/>
      <c r="S948" s="366"/>
      <c r="T948" s="366"/>
      <c r="U948" s="366"/>
      <c r="V948" s="366"/>
      <c r="W948" s="366"/>
      <c r="X948" s="366"/>
      <c r="Y948" s="366"/>
      <c r="Z948" s="366"/>
      <c r="AA948" s="366"/>
      <c r="AB948" s="366"/>
      <c r="AC948" s="366"/>
      <c r="AD948" s="366"/>
      <c r="AE948" s="366"/>
      <c r="AF948" s="520"/>
    </row>
    <row r="949" spans="1:32" ht="19.5" thickBot="1" x14ac:dyDescent="0.35">
      <c r="A949" s="366"/>
      <c r="B949" s="1417"/>
      <c r="C949" s="388"/>
      <c r="D949" s="388"/>
      <c r="E949" s="388"/>
      <c r="F949" s="388"/>
      <c r="G949" s="388"/>
      <c r="H949" s="388"/>
      <c r="I949" s="366"/>
      <c r="J949" s="366"/>
      <c r="K949" s="526"/>
      <c r="L949" s="526"/>
      <c r="M949" s="526"/>
      <c r="N949" s="526"/>
      <c r="O949" s="526"/>
      <c r="P949" s="526"/>
      <c r="Q949" s="526"/>
      <c r="R949" s="526"/>
      <c r="S949" s="366"/>
      <c r="T949" s="366"/>
      <c r="U949" s="366"/>
      <c r="V949" s="366"/>
      <c r="W949" s="366"/>
      <c r="X949" s="366"/>
      <c r="Y949" s="366"/>
      <c r="Z949" s="366"/>
      <c r="AA949" s="366"/>
      <c r="AB949" s="366"/>
      <c r="AC949" s="366"/>
      <c r="AD949" s="366"/>
      <c r="AE949" s="366"/>
      <c r="AF949" s="520"/>
    </row>
    <row r="950" spans="1:32" ht="19.5" thickBot="1" x14ac:dyDescent="0.35">
      <c r="A950" s="366"/>
      <c r="B950" s="1417"/>
      <c r="C950" s="388"/>
      <c r="D950" s="388"/>
      <c r="E950" s="388"/>
      <c r="F950" s="388"/>
      <c r="G950" s="388"/>
      <c r="H950" s="388"/>
      <c r="I950" s="366"/>
      <c r="J950" s="366"/>
      <c r="K950" s="526"/>
      <c r="L950" s="526"/>
      <c r="M950" s="526"/>
      <c r="N950" s="526"/>
      <c r="O950" s="526"/>
      <c r="P950" s="526"/>
      <c r="Q950" s="526"/>
      <c r="R950" s="526"/>
      <c r="S950" s="366"/>
      <c r="T950" s="366"/>
      <c r="U950" s="366"/>
      <c r="V950" s="366"/>
      <c r="W950" s="366"/>
      <c r="X950" s="366"/>
      <c r="Y950" s="366"/>
      <c r="Z950" s="366"/>
      <c r="AA950" s="366"/>
      <c r="AB950" s="366"/>
      <c r="AC950" s="366"/>
      <c r="AD950" s="366"/>
      <c r="AE950" s="366"/>
      <c r="AF950" s="520"/>
    </row>
    <row r="951" spans="1:32" ht="19.5" thickBot="1" x14ac:dyDescent="0.35">
      <c r="A951" s="366"/>
      <c r="B951" s="1417"/>
      <c r="C951" s="388"/>
      <c r="D951" s="388"/>
      <c r="E951" s="388"/>
      <c r="F951" s="388"/>
      <c r="G951" s="388"/>
      <c r="H951" s="388"/>
      <c r="I951" s="366"/>
      <c r="J951" s="366"/>
      <c r="K951" s="526"/>
      <c r="L951" s="526"/>
      <c r="M951" s="526"/>
      <c r="N951" s="526"/>
      <c r="O951" s="526"/>
      <c r="P951" s="526"/>
      <c r="Q951" s="526"/>
      <c r="R951" s="526"/>
      <c r="S951" s="366"/>
      <c r="T951" s="366"/>
      <c r="U951" s="366"/>
      <c r="V951" s="366"/>
      <c r="W951" s="366"/>
      <c r="X951" s="366"/>
      <c r="Y951" s="366"/>
      <c r="Z951" s="366"/>
      <c r="AA951" s="366"/>
      <c r="AB951" s="366"/>
      <c r="AC951" s="366"/>
      <c r="AD951" s="366"/>
      <c r="AE951" s="366"/>
      <c r="AF951" s="520"/>
    </row>
    <row r="952" spans="1:32" ht="19.5" thickBot="1" x14ac:dyDescent="0.35">
      <c r="A952" s="366"/>
      <c r="B952" s="1417"/>
      <c r="C952" s="388"/>
      <c r="D952" s="388"/>
      <c r="E952" s="388"/>
      <c r="F952" s="388"/>
      <c r="G952" s="388"/>
      <c r="H952" s="388"/>
      <c r="I952" s="366"/>
      <c r="J952" s="366"/>
      <c r="K952" s="526"/>
      <c r="L952" s="526"/>
      <c r="M952" s="526"/>
      <c r="N952" s="526"/>
      <c r="O952" s="526"/>
      <c r="P952" s="526"/>
      <c r="Q952" s="526"/>
      <c r="R952" s="526"/>
      <c r="S952" s="366"/>
      <c r="T952" s="366"/>
      <c r="U952" s="366"/>
      <c r="V952" s="366"/>
      <c r="W952" s="366"/>
      <c r="X952" s="366"/>
      <c r="Y952" s="366"/>
      <c r="Z952" s="366"/>
      <c r="AA952" s="366"/>
      <c r="AB952" s="366"/>
      <c r="AC952" s="366"/>
      <c r="AD952" s="366"/>
      <c r="AE952" s="366"/>
      <c r="AF952" s="520"/>
    </row>
    <row r="953" spans="1:32" ht="19.5" thickBot="1" x14ac:dyDescent="0.35">
      <c r="A953" s="366"/>
      <c r="B953" s="1417"/>
      <c r="C953" s="388"/>
      <c r="D953" s="388"/>
      <c r="E953" s="388"/>
      <c r="F953" s="388"/>
      <c r="G953" s="388"/>
      <c r="H953" s="388"/>
      <c r="I953" s="366"/>
      <c r="J953" s="366"/>
      <c r="K953" s="526"/>
      <c r="L953" s="526"/>
      <c r="M953" s="526"/>
      <c r="N953" s="526"/>
      <c r="O953" s="526"/>
      <c r="P953" s="526"/>
      <c r="Q953" s="526"/>
      <c r="R953" s="526"/>
      <c r="S953" s="366"/>
      <c r="T953" s="366"/>
      <c r="U953" s="366"/>
      <c r="V953" s="366"/>
      <c r="W953" s="366"/>
      <c r="X953" s="366"/>
      <c r="Y953" s="366"/>
      <c r="Z953" s="366"/>
      <c r="AA953" s="366"/>
      <c r="AB953" s="366"/>
      <c r="AC953" s="366"/>
      <c r="AD953" s="366"/>
      <c r="AE953" s="366"/>
      <c r="AF953" s="520"/>
    </row>
    <row r="954" spans="1:32" ht="19.5" thickBot="1" x14ac:dyDescent="0.35">
      <c r="A954" s="366"/>
      <c r="B954" s="1417"/>
      <c r="C954" s="388"/>
      <c r="D954" s="388"/>
      <c r="E954" s="388"/>
      <c r="F954" s="388"/>
      <c r="G954" s="388"/>
      <c r="H954" s="388"/>
      <c r="I954" s="366"/>
      <c r="J954" s="366"/>
      <c r="K954" s="526"/>
      <c r="L954" s="526"/>
      <c r="M954" s="526"/>
      <c r="N954" s="526"/>
      <c r="O954" s="526"/>
      <c r="P954" s="526"/>
      <c r="Q954" s="526"/>
      <c r="R954" s="526"/>
      <c r="S954" s="366"/>
      <c r="T954" s="366"/>
      <c r="U954" s="366"/>
      <c r="V954" s="366"/>
      <c r="W954" s="366"/>
      <c r="X954" s="366"/>
      <c r="Y954" s="366"/>
      <c r="Z954" s="366"/>
      <c r="AA954" s="366"/>
      <c r="AB954" s="366"/>
      <c r="AC954" s="366"/>
      <c r="AD954" s="366"/>
      <c r="AE954" s="366"/>
      <c r="AF954" s="520"/>
    </row>
    <row r="955" spans="1:32" ht="19.5" thickBot="1" x14ac:dyDescent="0.35">
      <c r="A955" s="366"/>
      <c r="B955" s="1417"/>
      <c r="C955" s="388"/>
      <c r="D955" s="388"/>
      <c r="E955" s="388"/>
      <c r="F955" s="388"/>
      <c r="G955" s="388"/>
      <c r="H955" s="388"/>
      <c r="I955" s="366"/>
      <c r="J955" s="366"/>
      <c r="K955" s="526"/>
      <c r="L955" s="526"/>
      <c r="M955" s="526"/>
      <c r="N955" s="526"/>
      <c r="O955" s="526"/>
      <c r="P955" s="526"/>
      <c r="Q955" s="526"/>
      <c r="R955" s="526"/>
      <c r="S955" s="366"/>
      <c r="T955" s="366"/>
      <c r="U955" s="366"/>
      <c r="V955" s="366"/>
      <c r="W955" s="366"/>
      <c r="X955" s="366"/>
      <c r="Y955" s="366"/>
      <c r="Z955" s="366"/>
      <c r="AA955" s="366"/>
      <c r="AB955" s="366"/>
      <c r="AC955" s="366"/>
      <c r="AD955" s="366"/>
      <c r="AE955" s="366"/>
      <c r="AF955" s="520"/>
    </row>
    <row r="956" spans="1:32" ht="19.5" thickBot="1" x14ac:dyDescent="0.35">
      <c r="A956" s="366"/>
      <c r="B956" s="1417"/>
      <c r="C956" s="388"/>
      <c r="D956" s="388"/>
      <c r="E956" s="388"/>
      <c r="F956" s="388"/>
      <c r="G956" s="388"/>
      <c r="H956" s="388"/>
      <c r="I956" s="366"/>
      <c r="J956" s="366"/>
      <c r="K956" s="526"/>
      <c r="L956" s="526"/>
      <c r="M956" s="526"/>
      <c r="N956" s="526"/>
      <c r="O956" s="526"/>
      <c r="P956" s="526"/>
      <c r="Q956" s="526"/>
      <c r="R956" s="526"/>
      <c r="S956" s="366"/>
      <c r="T956" s="366"/>
      <c r="U956" s="366"/>
      <c r="V956" s="366"/>
      <c r="W956" s="366"/>
      <c r="X956" s="366"/>
      <c r="Y956" s="366"/>
      <c r="Z956" s="366"/>
      <c r="AA956" s="366"/>
      <c r="AB956" s="366"/>
      <c r="AC956" s="366"/>
      <c r="AD956" s="366"/>
      <c r="AE956" s="366"/>
      <c r="AF956" s="520"/>
    </row>
    <row r="957" spans="1:32" ht="19.5" thickBot="1" x14ac:dyDescent="0.35">
      <c r="A957" s="366"/>
      <c r="B957" s="1417"/>
      <c r="C957" s="388"/>
      <c r="D957" s="388"/>
      <c r="E957" s="388"/>
      <c r="F957" s="388"/>
      <c r="G957" s="388"/>
      <c r="H957" s="388"/>
      <c r="I957" s="366"/>
      <c r="J957" s="366"/>
      <c r="K957" s="526"/>
      <c r="L957" s="526"/>
      <c r="M957" s="526"/>
      <c r="N957" s="526"/>
      <c r="O957" s="526"/>
      <c r="P957" s="526"/>
      <c r="Q957" s="526"/>
      <c r="R957" s="526"/>
      <c r="S957" s="366"/>
      <c r="T957" s="366"/>
      <c r="U957" s="366"/>
      <c r="V957" s="366"/>
      <c r="W957" s="366"/>
      <c r="X957" s="366"/>
      <c r="Y957" s="366"/>
      <c r="Z957" s="366"/>
      <c r="AA957" s="366"/>
      <c r="AB957" s="366"/>
      <c r="AC957" s="366"/>
      <c r="AD957" s="366"/>
      <c r="AE957" s="366"/>
      <c r="AF957" s="520"/>
    </row>
    <row r="958" spans="1:32" ht="19.5" thickBot="1" x14ac:dyDescent="0.35">
      <c r="A958" s="366"/>
      <c r="B958" s="1417"/>
      <c r="C958" s="388"/>
      <c r="D958" s="388"/>
      <c r="E958" s="388"/>
      <c r="F958" s="388"/>
      <c r="G958" s="388"/>
      <c r="H958" s="388"/>
      <c r="I958" s="366"/>
      <c r="J958" s="366"/>
      <c r="K958" s="526"/>
      <c r="L958" s="526"/>
      <c r="M958" s="526"/>
      <c r="N958" s="526"/>
      <c r="O958" s="526"/>
      <c r="P958" s="526"/>
      <c r="Q958" s="526"/>
      <c r="R958" s="526"/>
      <c r="S958" s="366"/>
      <c r="T958" s="366"/>
      <c r="U958" s="366"/>
      <c r="V958" s="366"/>
      <c r="W958" s="366"/>
      <c r="X958" s="366"/>
      <c r="Y958" s="366"/>
      <c r="Z958" s="366"/>
      <c r="AA958" s="366"/>
      <c r="AB958" s="366"/>
      <c r="AC958" s="366"/>
      <c r="AD958" s="366"/>
      <c r="AE958" s="366"/>
      <c r="AF958" s="520"/>
    </row>
    <row r="959" spans="1:32" ht="19.5" thickBot="1" x14ac:dyDescent="0.35">
      <c r="A959" s="366"/>
      <c r="B959" s="1417"/>
      <c r="C959" s="388"/>
      <c r="D959" s="388"/>
      <c r="E959" s="388"/>
      <c r="F959" s="388"/>
      <c r="G959" s="388"/>
      <c r="H959" s="388"/>
      <c r="I959" s="366"/>
      <c r="J959" s="366"/>
      <c r="K959" s="526"/>
      <c r="L959" s="526"/>
      <c r="M959" s="526"/>
      <c r="N959" s="526"/>
      <c r="O959" s="526"/>
      <c r="P959" s="526"/>
      <c r="Q959" s="526"/>
      <c r="R959" s="526"/>
      <c r="S959" s="366"/>
      <c r="T959" s="366"/>
      <c r="U959" s="366"/>
      <c r="V959" s="366"/>
      <c r="W959" s="366"/>
      <c r="X959" s="366"/>
      <c r="Y959" s="366"/>
      <c r="Z959" s="366"/>
      <c r="AA959" s="366"/>
      <c r="AB959" s="366"/>
      <c r="AC959" s="366"/>
      <c r="AD959" s="366"/>
      <c r="AE959" s="366"/>
      <c r="AF959" s="520"/>
    </row>
    <row r="960" spans="1:32" ht="19.5" thickBot="1" x14ac:dyDescent="0.35">
      <c r="A960" s="366"/>
      <c r="B960" s="1417"/>
      <c r="C960" s="388"/>
      <c r="D960" s="388"/>
      <c r="E960" s="388"/>
      <c r="F960" s="388"/>
      <c r="G960" s="388"/>
      <c r="H960" s="388"/>
      <c r="I960" s="366"/>
      <c r="J960" s="366"/>
      <c r="K960" s="526"/>
      <c r="L960" s="526"/>
      <c r="M960" s="526"/>
      <c r="N960" s="526"/>
      <c r="O960" s="526"/>
      <c r="P960" s="526"/>
      <c r="Q960" s="526"/>
      <c r="R960" s="526"/>
      <c r="S960" s="366"/>
      <c r="T960" s="366"/>
      <c r="U960" s="366"/>
      <c r="V960" s="366"/>
      <c r="W960" s="366"/>
      <c r="X960" s="366"/>
      <c r="Y960" s="366"/>
      <c r="Z960" s="366"/>
      <c r="AA960" s="366"/>
      <c r="AB960" s="366"/>
      <c r="AC960" s="366"/>
      <c r="AD960" s="366"/>
      <c r="AE960" s="366"/>
      <c r="AF960" s="520"/>
    </row>
    <row r="961" spans="1:32" ht="19.5" thickBot="1" x14ac:dyDescent="0.35">
      <c r="A961" s="366"/>
      <c r="B961" s="1417"/>
      <c r="C961" s="388"/>
      <c r="D961" s="388"/>
      <c r="E961" s="388"/>
      <c r="F961" s="388"/>
      <c r="G961" s="388"/>
      <c r="H961" s="388"/>
      <c r="I961" s="366"/>
      <c r="J961" s="366"/>
      <c r="K961" s="526"/>
      <c r="L961" s="526"/>
      <c r="M961" s="526"/>
      <c r="N961" s="526"/>
      <c r="O961" s="526"/>
      <c r="P961" s="526"/>
      <c r="Q961" s="526"/>
      <c r="R961" s="526"/>
      <c r="S961" s="366"/>
      <c r="T961" s="366"/>
      <c r="U961" s="366"/>
      <c r="V961" s="366"/>
      <c r="W961" s="366"/>
      <c r="X961" s="366"/>
      <c r="Y961" s="366"/>
      <c r="Z961" s="366"/>
      <c r="AA961" s="366"/>
      <c r="AB961" s="366"/>
      <c r="AC961" s="366"/>
      <c r="AD961" s="366"/>
      <c r="AE961" s="366"/>
      <c r="AF961" s="520"/>
    </row>
    <row r="962" spans="1:32" ht="19.5" thickBot="1" x14ac:dyDescent="0.35">
      <c r="A962" s="366"/>
      <c r="B962" s="1417"/>
      <c r="C962" s="388"/>
      <c r="D962" s="388"/>
      <c r="E962" s="388"/>
      <c r="F962" s="388"/>
      <c r="G962" s="388"/>
      <c r="H962" s="388"/>
      <c r="I962" s="366"/>
      <c r="J962" s="366"/>
      <c r="K962" s="526"/>
      <c r="L962" s="526"/>
      <c r="M962" s="526"/>
      <c r="N962" s="526"/>
      <c r="O962" s="526"/>
      <c r="P962" s="526"/>
      <c r="Q962" s="526"/>
      <c r="R962" s="526"/>
      <c r="S962" s="366"/>
      <c r="T962" s="366"/>
      <c r="U962" s="366"/>
      <c r="V962" s="366"/>
      <c r="W962" s="366"/>
      <c r="X962" s="366"/>
      <c r="Y962" s="366"/>
      <c r="Z962" s="366"/>
      <c r="AA962" s="366"/>
      <c r="AB962" s="366"/>
      <c r="AC962" s="366"/>
      <c r="AD962" s="366"/>
      <c r="AE962" s="366"/>
      <c r="AF962" s="520"/>
    </row>
    <row r="963" spans="1:32" ht="19.5" thickBot="1" x14ac:dyDescent="0.35">
      <c r="A963" s="366"/>
      <c r="B963" s="1417"/>
      <c r="C963" s="388"/>
      <c r="D963" s="388"/>
      <c r="E963" s="388"/>
      <c r="F963" s="388"/>
      <c r="G963" s="388"/>
      <c r="H963" s="388"/>
      <c r="I963" s="366"/>
      <c r="J963" s="366"/>
      <c r="K963" s="526"/>
      <c r="L963" s="526"/>
      <c r="M963" s="526"/>
      <c r="N963" s="526"/>
      <c r="O963" s="526"/>
      <c r="P963" s="526"/>
      <c r="Q963" s="526"/>
      <c r="R963" s="526"/>
      <c r="S963" s="366"/>
      <c r="T963" s="366"/>
      <c r="U963" s="366"/>
      <c r="V963" s="366"/>
      <c r="W963" s="366"/>
      <c r="X963" s="366"/>
      <c r="Y963" s="366"/>
      <c r="Z963" s="366"/>
      <c r="AA963" s="366"/>
      <c r="AB963" s="366"/>
      <c r="AC963" s="366"/>
      <c r="AD963" s="366"/>
      <c r="AE963" s="366"/>
      <c r="AF963" s="520"/>
    </row>
    <row r="964" spans="1:32" ht="19.5" thickBot="1" x14ac:dyDescent="0.35">
      <c r="A964" s="366"/>
      <c r="B964" s="1417"/>
      <c r="C964" s="388"/>
      <c r="D964" s="388"/>
      <c r="E964" s="388"/>
      <c r="F964" s="388"/>
      <c r="G964" s="388"/>
      <c r="H964" s="388"/>
      <c r="I964" s="366"/>
      <c r="J964" s="366"/>
      <c r="K964" s="526"/>
      <c r="L964" s="526"/>
      <c r="M964" s="526"/>
      <c r="N964" s="526"/>
      <c r="O964" s="526"/>
      <c r="P964" s="526"/>
      <c r="Q964" s="526"/>
      <c r="R964" s="526"/>
      <c r="S964" s="366"/>
      <c r="T964" s="366"/>
      <c r="U964" s="366"/>
      <c r="V964" s="366"/>
      <c r="W964" s="366"/>
      <c r="X964" s="366"/>
      <c r="Y964" s="366"/>
      <c r="Z964" s="366"/>
      <c r="AA964" s="366"/>
      <c r="AB964" s="366"/>
      <c r="AC964" s="366"/>
      <c r="AD964" s="366"/>
      <c r="AE964" s="366"/>
      <c r="AF964" s="520"/>
    </row>
    <row r="965" spans="1:32" ht="19.5" thickBot="1" x14ac:dyDescent="0.35">
      <c r="A965" s="366"/>
      <c r="B965" s="1417"/>
      <c r="C965" s="388"/>
      <c r="D965" s="388"/>
      <c r="E965" s="388"/>
      <c r="F965" s="388"/>
      <c r="G965" s="388"/>
      <c r="H965" s="388"/>
      <c r="I965" s="366"/>
      <c r="J965" s="366"/>
      <c r="K965" s="526"/>
      <c r="L965" s="526"/>
      <c r="M965" s="526"/>
      <c r="N965" s="526"/>
      <c r="O965" s="526"/>
      <c r="P965" s="526"/>
      <c r="Q965" s="526"/>
      <c r="R965" s="526"/>
      <c r="S965" s="366"/>
      <c r="T965" s="366"/>
      <c r="U965" s="366"/>
      <c r="V965" s="366"/>
      <c r="W965" s="366"/>
      <c r="X965" s="366"/>
      <c r="Y965" s="366"/>
      <c r="Z965" s="366"/>
      <c r="AA965" s="366"/>
      <c r="AB965" s="366"/>
      <c r="AC965" s="366"/>
      <c r="AD965" s="366"/>
      <c r="AE965" s="366"/>
      <c r="AF965" s="520"/>
    </row>
    <row r="966" spans="1:32" ht="19.5" thickBot="1" x14ac:dyDescent="0.35">
      <c r="A966" s="366"/>
      <c r="B966" s="1417"/>
      <c r="C966" s="388"/>
      <c r="D966" s="388"/>
      <c r="E966" s="388"/>
      <c r="F966" s="388"/>
      <c r="G966" s="388"/>
      <c r="H966" s="388"/>
      <c r="I966" s="366"/>
      <c r="J966" s="366"/>
      <c r="K966" s="526"/>
      <c r="L966" s="526"/>
      <c r="M966" s="526"/>
      <c r="N966" s="526"/>
      <c r="O966" s="526"/>
      <c r="P966" s="526"/>
      <c r="Q966" s="526"/>
      <c r="R966" s="526"/>
      <c r="S966" s="366"/>
      <c r="T966" s="366"/>
      <c r="U966" s="366"/>
      <c r="V966" s="366"/>
      <c r="W966" s="366"/>
      <c r="X966" s="366"/>
      <c r="Y966" s="366"/>
      <c r="Z966" s="366"/>
      <c r="AA966" s="366"/>
      <c r="AB966" s="366"/>
      <c r="AC966" s="366"/>
      <c r="AD966" s="366"/>
      <c r="AE966" s="366"/>
      <c r="AF966" s="520"/>
    </row>
    <row r="967" spans="1:32" ht="19.5" thickBot="1" x14ac:dyDescent="0.35">
      <c r="A967" s="366"/>
      <c r="B967" s="1417"/>
      <c r="C967" s="388"/>
      <c r="D967" s="388"/>
      <c r="E967" s="388"/>
      <c r="F967" s="388"/>
      <c r="G967" s="388"/>
      <c r="H967" s="388"/>
      <c r="I967" s="366"/>
      <c r="J967" s="366"/>
      <c r="K967" s="526"/>
      <c r="L967" s="526"/>
      <c r="M967" s="526"/>
      <c r="N967" s="526"/>
      <c r="O967" s="526"/>
      <c r="P967" s="526"/>
      <c r="Q967" s="526"/>
      <c r="R967" s="526"/>
      <c r="S967" s="366"/>
      <c r="T967" s="366"/>
      <c r="U967" s="366"/>
      <c r="V967" s="366"/>
      <c r="W967" s="366"/>
      <c r="X967" s="366"/>
      <c r="Y967" s="366"/>
      <c r="Z967" s="366"/>
      <c r="AA967" s="366"/>
      <c r="AB967" s="366"/>
      <c r="AC967" s="366"/>
      <c r="AD967" s="366"/>
      <c r="AE967" s="366"/>
      <c r="AF967" s="520"/>
    </row>
    <row r="968" spans="1:32" ht="19.5" thickBot="1" x14ac:dyDescent="0.35">
      <c r="A968" s="366"/>
      <c r="B968" s="1417"/>
      <c r="C968" s="388"/>
      <c r="D968" s="388"/>
      <c r="E968" s="388"/>
      <c r="F968" s="388"/>
      <c r="G968" s="388"/>
      <c r="H968" s="388"/>
      <c r="I968" s="366"/>
      <c r="J968" s="366"/>
      <c r="K968" s="526"/>
      <c r="L968" s="526"/>
      <c r="M968" s="526"/>
      <c r="N968" s="526"/>
      <c r="O968" s="526"/>
      <c r="P968" s="526"/>
      <c r="Q968" s="526"/>
      <c r="R968" s="526"/>
      <c r="S968" s="366"/>
      <c r="T968" s="366"/>
      <c r="U968" s="366"/>
      <c r="V968" s="366"/>
      <c r="W968" s="366"/>
      <c r="X968" s="366"/>
      <c r="Y968" s="366"/>
      <c r="Z968" s="366"/>
      <c r="AA968" s="366"/>
      <c r="AB968" s="366"/>
      <c r="AC968" s="366"/>
      <c r="AD968" s="366"/>
      <c r="AE968" s="366"/>
      <c r="AF968" s="520"/>
    </row>
    <row r="969" spans="1:32" ht="19.5" thickBot="1" x14ac:dyDescent="0.35">
      <c r="A969" s="366"/>
      <c r="B969" s="1417"/>
      <c r="C969" s="388"/>
      <c r="D969" s="388"/>
      <c r="E969" s="388"/>
      <c r="F969" s="388"/>
      <c r="G969" s="388"/>
      <c r="H969" s="388"/>
      <c r="I969" s="366"/>
      <c r="J969" s="366"/>
      <c r="K969" s="526"/>
      <c r="L969" s="526"/>
      <c r="M969" s="526"/>
      <c r="N969" s="526"/>
      <c r="O969" s="526"/>
      <c r="P969" s="526"/>
      <c r="Q969" s="526"/>
      <c r="R969" s="526"/>
      <c r="S969" s="366"/>
      <c r="T969" s="366"/>
      <c r="U969" s="366"/>
      <c r="V969" s="366"/>
      <c r="W969" s="366"/>
      <c r="X969" s="366"/>
      <c r="Y969" s="366"/>
      <c r="Z969" s="366"/>
      <c r="AA969" s="366"/>
      <c r="AB969" s="366"/>
      <c r="AC969" s="366"/>
      <c r="AD969" s="366"/>
      <c r="AE969" s="366"/>
      <c r="AF969" s="520"/>
    </row>
    <row r="970" spans="1:32" ht="19.5" thickBot="1" x14ac:dyDescent="0.35">
      <c r="A970" s="366"/>
      <c r="B970" s="1417"/>
      <c r="C970" s="388"/>
      <c r="D970" s="388"/>
      <c r="E970" s="388"/>
      <c r="F970" s="388"/>
      <c r="G970" s="388"/>
      <c r="H970" s="388"/>
      <c r="I970" s="366"/>
      <c r="J970" s="366"/>
      <c r="K970" s="526"/>
      <c r="L970" s="526"/>
      <c r="M970" s="526"/>
      <c r="N970" s="526"/>
      <c r="O970" s="526"/>
      <c r="P970" s="526"/>
      <c r="Q970" s="526"/>
      <c r="R970" s="526"/>
      <c r="S970" s="366"/>
      <c r="T970" s="366"/>
      <c r="U970" s="366"/>
      <c r="V970" s="366"/>
      <c r="W970" s="366"/>
      <c r="X970" s="366"/>
      <c r="Y970" s="366"/>
      <c r="Z970" s="366"/>
      <c r="AA970" s="366"/>
      <c r="AB970" s="366"/>
      <c r="AC970" s="366"/>
      <c r="AD970" s="366"/>
      <c r="AE970" s="366"/>
      <c r="AF970" s="520"/>
    </row>
    <row r="971" spans="1:32" ht="19.5" thickBot="1" x14ac:dyDescent="0.35">
      <c r="A971" s="366"/>
      <c r="B971" s="1417"/>
      <c r="C971" s="388"/>
      <c r="D971" s="388"/>
      <c r="E971" s="388"/>
      <c r="F971" s="388"/>
      <c r="G971" s="388"/>
      <c r="H971" s="388"/>
      <c r="I971" s="366"/>
      <c r="J971" s="366"/>
      <c r="K971" s="526"/>
      <c r="L971" s="526"/>
      <c r="M971" s="526"/>
      <c r="N971" s="526"/>
      <c r="O971" s="526"/>
      <c r="P971" s="526"/>
      <c r="Q971" s="526"/>
      <c r="R971" s="526"/>
      <c r="S971" s="366"/>
      <c r="T971" s="366"/>
      <c r="U971" s="366"/>
      <c r="V971" s="366"/>
      <c r="W971" s="366"/>
      <c r="X971" s="366"/>
      <c r="Y971" s="366"/>
      <c r="Z971" s="366"/>
      <c r="AA971" s="366"/>
      <c r="AB971" s="366"/>
      <c r="AC971" s="366"/>
      <c r="AD971" s="366"/>
      <c r="AE971" s="366"/>
      <c r="AF971" s="520"/>
    </row>
    <row r="972" spans="1:32" ht="19.5" thickBot="1" x14ac:dyDescent="0.35">
      <c r="A972" s="366"/>
      <c r="B972" s="1417"/>
      <c r="C972" s="388"/>
      <c r="D972" s="388"/>
      <c r="E972" s="388"/>
      <c r="F972" s="388"/>
      <c r="G972" s="388"/>
      <c r="H972" s="388"/>
      <c r="I972" s="366"/>
      <c r="J972" s="366"/>
      <c r="K972" s="526"/>
      <c r="L972" s="526"/>
      <c r="M972" s="526"/>
      <c r="N972" s="526"/>
      <c r="O972" s="526"/>
      <c r="P972" s="526"/>
      <c r="Q972" s="526"/>
      <c r="R972" s="526"/>
      <c r="S972" s="366"/>
      <c r="T972" s="366"/>
      <c r="U972" s="366"/>
      <c r="V972" s="366"/>
      <c r="W972" s="366"/>
      <c r="X972" s="366"/>
      <c r="Y972" s="366"/>
      <c r="Z972" s="366"/>
      <c r="AA972" s="366"/>
      <c r="AB972" s="366"/>
      <c r="AC972" s="366"/>
      <c r="AD972" s="366"/>
      <c r="AE972" s="366"/>
      <c r="AF972" s="520"/>
    </row>
    <row r="973" spans="1:32" ht="19.5" thickBot="1" x14ac:dyDescent="0.35">
      <c r="A973" s="366"/>
      <c r="B973" s="1417"/>
      <c r="C973" s="388"/>
      <c r="D973" s="388"/>
      <c r="E973" s="388"/>
      <c r="F973" s="388"/>
      <c r="G973" s="388"/>
      <c r="H973" s="388"/>
      <c r="I973" s="366"/>
      <c r="J973" s="366"/>
      <c r="K973" s="526"/>
      <c r="L973" s="526"/>
      <c r="M973" s="526"/>
      <c r="N973" s="526"/>
      <c r="O973" s="526"/>
      <c r="P973" s="526"/>
      <c r="Q973" s="526"/>
      <c r="R973" s="526"/>
      <c r="S973" s="366"/>
      <c r="T973" s="366"/>
      <c r="U973" s="366"/>
      <c r="V973" s="366"/>
      <c r="W973" s="366"/>
      <c r="X973" s="366"/>
      <c r="Y973" s="366"/>
      <c r="Z973" s="366"/>
      <c r="AA973" s="366"/>
      <c r="AB973" s="366"/>
      <c r="AC973" s="366"/>
      <c r="AD973" s="366"/>
      <c r="AE973" s="366"/>
      <c r="AF973" s="520"/>
    </row>
    <row r="974" spans="1:32" ht="19.5" thickBot="1" x14ac:dyDescent="0.35">
      <c r="A974" s="366"/>
      <c r="B974" s="1417"/>
      <c r="C974" s="388"/>
      <c r="D974" s="388"/>
      <c r="E974" s="388"/>
      <c r="F974" s="388"/>
      <c r="G974" s="388"/>
      <c r="H974" s="388"/>
      <c r="I974" s="366"/>
      <c r="J974" s="366"/>
      <c r="K974" s="526"/>
      <c r="L974" s="526"/>
      <c r="M974" s="526"/>
      <c r="N974" s="526"/>
      <c r="O974" s="526"/>
      <c r="P974" s="526"/>
      <c r="Q974" s="526"/>
      <c r="R974" s="526"/>
      <c r="S974" s="366"/>
      <c r="T974" s="366"/>
      <c r="U974" s="366"/>
      <c r="V974" s="366"/>
      <c r="W974" s="366"/>
      <c r="X974" s="366"/>
      <c r="Y974" s="366"/>
      <c r="Z974" s="366"/>
      <c r="AA974" s="366"/>
      <c r="AB974" s="366"/>
      <c r="AC974" s="366"/>
      <c r="AD974" s="366"/>
      <c r="AE974" s="366"/>
      <c r="AF974" s="520"/>
    </row>
    <row r="975" spans="1:32" ht="19.5" thickBot="1" x14ac:dyDescent="0.35">
      <c r="A975" s="366"/>
      <c r="B975" s="1417"/>
      <c r="C975" s="388"/>
      <c r="D975" s="388"/>
      <c r="E975" s="388"/>
      <c r="F975" s="388"/>
      <c r="G975" s="388"/>
      <c r="H975" s="388"/>
      <c r="I975" s="366"/>
      <c r="J975" s="366"/>
      <c r="K975" s="526"/>
      <c r="L975" s="526"/>
      <c r="M975" s="526"/>
      <c r="N975" s="526"/>
      <c r="O975" s="526"/>
      <c r="P975" s="526"/>
      <c r="Q975" s="526"/>
      <c r="R975" s="526"/>
      <c r="S975" s="366"/>
      <c r="T975" s="366"/>
      <c r="U975" s="366"/>
      <c r="V975" s="366"/>
      <c r="W975" s="366"/>
      <c r="X975" s="366"/>
      <c r="Y975" s="366"/>
      <c r="Z975" s="366"/>
      <c r="AA975" s="366"/>
      <c r="AB975" s="366"/>
      <c r="AC975" s="366"/>
      <c r="AD975" s="366"/>
      <c r="AE975" s="366"/>
      <c r="AF975" s="520"/>
    </row>
    <row r="976" spans="1:32" ht="19.5" thickBot="1" x14ac:dyDescent="0.35">
      <c r="A976" s="366"/>
      <c r="B976" s="1417"/>
      <c r="C976" s="388"/>
      <c r="D976" s="388"/>
      <c r="E976" s="388"/>
      <c r="F976" s="388"/>
      <c r="G976" s="388"/>
      <c r="H976" s="388"/>
      <c r="I976" s="366"/>
      <c r="J976" s="366"/>
      <c r="K976" s="526"/>
      <c r="L976" s="526"/>
      <c r="M976" s="526"/>
      <c r="N976" s="526"/>
      <c r="O976" s="526"/>
      <c r="P976" s="526"/>
      <c r="Q976" s="526"/>
      <c r="R976" s="526"/>
      <c r="S976" s="366"/>
      <c r="T976" s="366"/>
      <c r="U976" s="366"/>
      <c r="V976" s="366"/>
      <c r="W976" s="366"/>
      <c r="X976" s="366"/>
      <c r="Y976" s="366"/>
      <c r="Z976" s="366"/>
      <c r="AA976" s="366"/>
      <c r="AB976" s="366"/>
      <c r="AC976" s="366"/>
      <c r="AD976" s="366"/>
      <c r="AE976" s="366"/>
      <c r="AF976" s="520"/>
    </row>
    <row r="977" spans="1:32" ht="19.5" thickBot="1" x14ac:dyDescent="0.35">
      <c r="A977" s="366"/>
      <c r="B977" s="1417"/>
      <c r="C977" s="388"/>
      <c r="D977" s="388"/>
      <c r="E977" s="388"/>
      <c r="F977" s="388"/>
      <c r="G977" s="388"/>
      <c r="H977" s="388"/>
      <c r="I977" s="366"/>
      <c r="J977" s="366"/>
      <c r="K977" s="526"/>
      <c r="L977" s="526"/>
      <c r="M977" s="526"/>
      <c r="N977" s="526"/>
      <c r="O977" s="526"/>
      <c r="P977" s="526"/>
      <c r="Q977" s="526"/>
      <c r="R977" s="526"/>
      <c r="S977" s="366"/>
      <c r="T977" s="366"/>
      <c r="U977" s="366"/>
      <c r="V977" s="366"/>
      <c r="W977" s="366"/>
      <c r="X977" s="366"/>
      <c r="Y977" s="366"/>
      <c r="Z977" s="366"/>
      <c r="AA977" s="366"/>
      <c r="AB977" s="366"/>
      <c r="AC977" s="366"/>
      <c r="AD977" s="366"/>
      <c r="AE977" s="366"/>
      <c r="AF977" s="520"/>
    </row>
    <row r="978" spans="1:32" ht="19.5" thickBot="1" x14ac:dyDescent="0.35">
      <c r="A978" s="366"/>
      <c r="B978" s="1417"/>
      <c r="C978" s="388"/>
      <c r="D978" s="388"/>
      <c r="E978" s="388"/>
      <c r="F978" s="388"/>
      <c r="G978" s="388"/>
      <c r="H978" s="388"/>
      <c r="I978" s="366"/>
      <c r="J978" s="366"/>
      <c r="K978" s="526"/>
      <c r="L978" s="526"/>
      <c r="M978" s="526"/>
      <c r="N978" s="526"/>
      <c r="O978" s="526"/>
      <c r="P978" s="526"/>
      <c r="Q978" s="526"/>
      <c r="R978" s="526"/>
      <c r="S978" s="366"/>
      <c r="T978" s="366"/>
      <c r="U978" s="366"/>
      <c r="V978" s="366"/>
      <c r="W978" s="366"/>
      <c r="X978" s="366"/>
      <c r="Y978" s="366"/>
      <c r="Z978" s="366"/>
      <c r="AA978" s="366"/>
      <c r="AB978" s="366"/>
      <c r="AC978" s="366"/>
      <c r="AD978" s="366"/>
      <c r="AE978" s="366"/>
      <c r="AF978" s="520"/>
    </row>
    <row r="979" spans="1:32" ht="19.5" thickBot="1" x14ac:dyDescent="0.35">
      <c r="A979" s="366"/>
      <c r="B979" s="1417"/>
      <c r="C979" s="388"/>
      <c r="D979" s="388"/>
      <c r="E979" s="388"/>
      <c r="F979" s="388"/>
      <c r="G979" s="388"/>
      <c r="H979" s="388"/>
      <c r="I979" s="366"/>
      <c r="J979" s="366"/>
      <c r="K979" s="526"/>
      <c r="L979" s="526"/>
      <c r="M979" s="526"/>
      <c r="N979" s="526"/>
      <c r="O979" s="526"/>
      <c r="P979" s="526"/>
      <c r="Q979" s="526"/>
      <c r="R979" s="526"/>
      <c r="S979" s="366"/>
      <c r="T979" s="366"/>
      <c r="U979" s="366"/>
      <c r="V979" s="366"/>
      <c r="W979" s="366"/>
      <c r="X979" s="366"/>
      <c r="Y979" s="366"/>
      <c r="Z979" s="366"/>
      <c r="AA979" s="366"/>
      <c r="AB979" s="366"/>
      <c r="AC979" s="366"/>
      <c r="AD979" s="366"/>
      <c r="AE979" s="366"/>
      <c r="AF979" s="520"/>
    </row>
    <row r="980" spans="1:32" ht="19.5" thickBot="1" x14ac:dyDescent="0.35">
      <c r="A980" s="366"/>
      <c r="B980" s="1417"/>
      <c r="C980" s="388"/>
      <c r="D980" s="388"/>
      <c r="E980" s="388"/>
      <c r="F980" s="388"/>
      <c r="G980" s="388"/>
      <c r="H980" s="388"/>
      <c r="I980" s="366"/>
      <c r="J980" s="366"/>
      <c r="K980" s="526"/>
      <c r="L980" s="526"/>
      <c r="M980" s="526"/>
      <c r="N980" s="526"/>
      <c r="O980" s="526"/>
      <c r="P980" s="526"/>
      <c r="Q980" s="526"/>
      <c r="R980" s="526"/>
      <c r="S980" s="366"/>
      <c r="T980" s="366"/>
      <c r="U980" s="366"/>
      <c r="V980" s="366"/>
      <c r="W980" s="366"/>
      <c r="X980" s="366"/>
      <c r="Y980" s="366"/>
      <c r="Z980" s="366"/>
      <c r="AA980" s="366"/>
      <c r="AB980" s="366"/>
      <c r="AC980" s="366"/>
      <c r="AD980" s="366"/>
      <c r="AE980" s="366"/>
      <c r="AF980" s="520"/>
    </row>
    <row r="981" spans="1:32" ht="19.5" thickBot="1" x14ac:dyDescent="0.35">
      <c r="A981" s="366"/>
      <c r="B981" s="1417"/>
      <c r="C981" s="388"/>
      <c r="D981" s="388"/>
      <c r="E981" s="388"/>
      <c r="F981" s="388"/>
      <c r="G981" s="388"/>
      <c r="H981" s="388"/>
      <c r="I981" s="366"/>
      <c r="J981" s="366"/>
      <c r="K981" s="526"/>
      <c r="L981" s="526"/>
      <c r="M981" s="526"/>
      <c r="N981" s="526"/>
      <c r="O981" s="526"/>
      <c r="P981" s="526"/>
      <c r="Q981" s="526"/>
      <c r="R981" s="526"/>
      <c r="S981" s="366"/>
      <c r="T981" s="366"/>
      <c r="U981" s="366"/>
      <c r="V981" s="366"/>
      <c r="W981" s="366"/>
      <c r="X981" s="366"/>
      <c r="Y981" s="366"/>
      <c r="Z981" s="366"/>
      <c r="AA981" s="366"/>
      <c r="AB981" s="366"/>
      <c r="AC981" s="366"/>
      <c r="AD981" s="366"/>
      <c r="AE981" s="366"/>
      <c r="AF981" s="520"/>
    </row>
    <row r="982" spans="1:32" ht="19.5" thickBot="1" x14ac:dyDescent="0.35">
      <c r="A982" s="366"/>
      <c r="B982" s="1417"/>
      <c r="C982" s="388"/>
      <c r="D982" s="388"/>
      <c r="E982" s="388"/>
      <c r="F982" s="388"/>
      <c r="G982" s="388"/>
      <c r="H982" s="388"/>
      <c r="I982" s="366"/>
      <c r="J982" s="366"/>
      <c r="K982" s="526"/>
      <c r="L982" s="526"/>
      <c r="M982" s="526"/>
      <c r="N982" s="526"/>
      <c r="O982" s="526"/>
      <c r="P982" s="526"/>
      <c r="Q982" s="526"/>
      <c r="R982" s="526"/>
      <c r="S982" s="366"/>
      <c r="T982" s="366"/>
      <c r="U982" s="366"/>
      <c r="V982" s="366"/>
      <c r="W982" s="366"/>
      <c r="X982" s="366"/>
      <c r="Y982" s="366"/>
      <c r="Z982" s="366"/>
      <c r="AA982" s="366"/>
      <c r="AB982" s="366"/>
      <c r="AC982" s="366"/>
      <c r="AD982" s="366"/>
      <c r="AE982" s="366"/>
      <c r="AF982" s="520"/>
    </row>
    <row r="983" spans="1:32" ht="19.5" thickBot="1" x14ac:dyDescent="0.35">
      <c r="A983" s="366"/>
      <c r="B983" s="1417"/>
      <c r="C983" s="388"/>
      <c r="D983" s="388"/>
      <c r="E983" s="388"/>
      <c r="F983" s="388"/>
      <c r="G983" s="388"/>
      <c r="H983" s="388"/>
      <c r="I983" s="366"/>
      <c r="J983" s="366"/>
      <c r="K983" s="526"/>
      <c r="L983" s="526"/>
      <c r="M983" s="526"/>
      <c r="N983" s="526"/>
      <c r="O983" s="526"/>
      <c r="P983" s="526"/>
      <c r="Q983" s="526"/>
      <c r="R983" s="526"/>
      <c r="S983" s="366"/>
      <c r="T983" s="366"/>
      <c r="U983" s="366"/>
      <c r="V983" s="366"/>
      <c r="W983" s="366"/>
      <c r="X983" s="366"/>
      <c r="Y983" s="366"/>
      <c r="Z983" s="366"/>
      <c r="AA983" s="366"/>
      <c r="AB983" s="366"/>
      <c r="AC983" s="366"/>
      <c r="AD983" s="366"/>
      <c r="AE983" s="366"/>
      <c r="AF983" s="520"/>
    </row>
    <row r="984" spans="1:32" ht="19.5" thickBot="1" x14ac:dyDescent="0.35">
      <c r="A984" s="366"/>
      <c r="B984" s="1417"/>
      <c r="C984" s="388"/>
      <c r="D984" s="388"/>
      <c r="E984" s="388"/>
      <c r="F984" s="388"/>
      <c r="G984" s="388"/>
      <c r="H984" s="388"/>
      <c r="I984" s="366"/>
      <c r="J984" s="366"/>
      <c r="K984" s="526"/>
      <c r="L984" s="526"/>
      <c r="M984" s="526"/>
      <c r="N984" s="526"/>
      <c r="O984" s="526"/>
      <c r="P984" s="526"/>
      <c r="Q984" s="526"/>
      <c r="R984" s="526"/>
      <c r="S984" s="366"/>
      <c r="T984" s="366"/>
      <c r="U984" s="366"/>
      <c r="V984" s="366"/>
      <c r="W984" s="366"/>
      <c r="X984" s="366"/>
      <c r="Y984" s="366"/>
      <c r="Z984" s="366"/>
      <c r="AA984" s="366"/>
      <c r="AB984" s="366"/>
      <c r="AC984" s="366"/>
      <c r="AD984" s="366"/>
      <c r="AE984" s="366"/>
      <c r="AF984" s="520"/>
    </row>
    <row r="985" spans="1:32" ht="19.5" thickBot="1" x14ac:dyDescent="0.35">
      <c r="A985" s="366"/>
      <c r="B985" s="1417"/>
      <c r="C985" s="388"/>
      <c r="D985" s="388"/>
      <c r="E985" s="388"/>
      <c r="F985" s="388"/>
      <c r="G985" s="388"/>
      <c r="H985" s="388"/>
      <c r="I985" s="366"/>
      <c r="J985" s="366"/>
      <c r="K985" s="526"/>
      <c r="L985" s="526"/>
      <c r="M985" s="526"/>
      <c r="N985" s="526"/>
      <c r="O985" s="526"/>
      <c r="P985" s="526"/>
      <c r="Q985" s="526"/>
      <c r="R985" s="526"/>
      <c r="S985" s="366"/>
      <c r="T985" s="366"/>
      <c r="U985" s="366"/>
      <c r="V985" s="366"/>
      <c r="W985" s="366"/>
      <c r="X985" s="366"/>
      <c r="Y985" s="366"/>
      <c r="Z985" s="366"/>
      <c r="AA985" s="366"/>
      <c r="AB985" s="366"/>
      <c r="AC985" s="366"/>
      <c r="AD985" s="366"/>
      <c r="AE985" s="366"/>
      <c r="AF985" s="520"/>
    </row>
    <row r="986" spans="1:32" ht="19.5" thickBot="1" x14ac:dyDescent="0.35">
      <c r="A986" s="366"/>
      <c r="B986" s="1417"/>
      <c r="C986" s="388"/>
      <c r="D986" s="388"/>
      <c r="E986" s="388"/>
      <c r="F986" s="388"/>
      <c r="G986" s="388"/>
      <c r="H986" s="388"/>
      <c r="I986" s="366"/>
      <c r="J986" s="366"/>
      <c r="K986" s="526"/>
      <c r="L986" s="526"/>
      <c r="M986" s="526"/>
      <c r="N986" s="526"/>
      <c r="O986" s="526"/>
      <c r="P986" s="526"/>
      <c r="Q986" s="526"/>
      <c r="R986" s="526"/>
      <c r="S986" s="366"/>
      <c r="T986" s="366"/>
      <c r="U986" s="366"/>
      <c r="V986" s="366"/>
      <c r="W986" s="366"/>
      <c r="X986" s="366"/>
      <c r="Y986" s="366"/>
      <c r="Z986" s="366"/>
      <c r="AA986" s="366"/>
      <c r="AB986" s="366"/>
      <c r="AC986" s="366"/>
      <c r="AD986" s="366"/>
      <c r="AE986" s="366"/>
      <c r="AF986" s="520"/>
    </row>
    <row r="987" spans="1:32" ht="19.5" thickBot="1" x14ac:dyDescent="0.35">
      <c r="A987" s="366"/>
      <c r="B987" s="1417"/>
      <c r="C987" s="388"/>
      <c r="D987" s="388"/>
      <c r="E987" s="388"/>
      <c r="F987" s="388"/>
      <c r="G987" s="388"/>
      <c r="H987" s="388"/>
      <c r="I987" s="366"/>
      <c r="J987" s="366"/>
      <c r="K987" s="526"/>
      <c r="L987" s="526"/>
      <c r="M987" s="526"/>
      <c r="N987" s="526"/>
      <c r="O987" s="526"/>
      <c r="P987" s="526"/>
      <c r="Q987" s="526"/>
      <c r="R987" s="526"/>
      <c r="S987" s="366"/>
      <c r="T987" s="366"/>
      <c r="U987" s="366"/>
      <c r="V987" s="366"/>
      <c r="W987" s="366"/>
      <c r="X987" s="366"/>
      <c r="Y987" s="366"/>
      <c r="Z987" s="366"/>
      <c r="AA987" s="366"/>
      <c r="AB987" s="366"/>
      <c r="AC987" s="366"/>
      <c r="AD987" s="366"/>
      <c r="AE987" s="366"/>
      <c r="AF987" s="520"/>
    </row>
    <row r="988" spans="1:32" ht="19.5" thickBot="1" x14ac:dyDescent="0.35">
      <c r="A988" s="366"/>
      <c r="B988" s="1417"/>
      <c r="C988" s="388"/>
      <c r="D988" s="388"/>
      <c r="E988" s="388"/>
      <c r="F988" s="388"/>
      <c r="G988" s="388"/>
      <c r="H988" s="388"/>
      <c r="I988" s="366"/>
      <c r="J988" s="366"/>
      <c r="K988" s="526"/>
      <c r="L988" s="526"/>
      <c r="M988" s="526"/>
      <c r="N988" s="526"/>
      <c r="O988" s="526"/>
      <c r="P988" s="526"/>
      <c r="Q988" s="526"/>
      <c r="R988" s="526"/>
      <c r="S988" s="366"/>
      <c r="T988" s="366"/>
      <c r="U988" s="366"/>
      <c r="V988" s="366"/>
      <c r="W988" s="366"/>
      <c r="X988" s="366"/>
      <c r="Y988" s="366"/>
      <c r="Z988" s="366"/>
      <c r="AA988" s="366"/>
      <c r="AB988" s="366"/>
      <c r="AC988" s="366"/>
      <c r="AD988" s="366"/>
      <c r="AE988" s="366"/>
      <c r="AF988" s="520"/>
    </row>
    <row r="989" spans="1:32" ht="19.5" thickBot="1" x14ac:dyDescent="0.35">
      <c r="A989" s="366"/>
      <c r="B989" s="1417"/>
      <c r="C989" s="388"/>
      <c r="D989" s="388"/>
      <c r="E989" s="388"/>
      <c r="F989" s="388"/>
      <c r="G989" s="388"/>
      <c r="H989" s="388"/>
      <c r="I989" s="366"/>
      <c r="J989" s="366"/>
      <c r="K989" s="526"/>
      <c r="L989" s="526"/>
      <c r="M989" s="526"/>
      <c r="N989" s="526"/>
      <c r="O989" s="526"/>
      <c r="P989" s="526"/>
      <c r="Q989" s="526"/>
      <c r="R989" s="526"/>
      <c r="S989" s="366"/>
      <c r="T989" s="366"/>
      <c r="U989" s="366"/>
      <c r="V989" s="366"/>
      <c r="W989" s="366"/>
      <c r="X989" s="366"/>
      <c r="Y989" s="366"/>
      <c r="Z989" s="366"/>
      <c r="AA989" s="366"/>
      <c r="AB989" s="366"/>
      <c r="AC989" s="366"/>
      <c r="AD989" s="366"/>
      <c r="AE989" s="366"/>
      <c r="AF989" s="520"/>
    </row>
    <row r="990" spans="1:32" ht="19.5" thickBot="1" x14ac:dyDescent="0.35">
      <c r="A990" s="366"/>
      <c r="B990" s="1417"/>
      <c r="C990" s="388"/>
      <c r="D990" s="388"/>
      <c r="E990" s="388"/>
      <c r="F990" s="388"/>
      <c r="G990" s="388"/>
      <c r="H990" s="388"/>
      <c r="I990" s="366"/>
      <c r="J990" s="366"/>
      <c r="K990" s="526"/>
      <c r="L990" s="526"/>
      <c r="M990" s="526"/>
      <c r="N990" s="526"/>
      <c r="O990" s="526"/>
      <c r="P990" s="526"/>
      <c r="Q990" s="526"/>
      <c r="R990" s="526"/>
      <c r="S990" s="366"/>
      <c r="T990" s="366"/>
      <c r="U990" s="366"/>
      <c r="V990" s="366"/>
      <c r="W990" s="366"/>
      <c r="X990" s="366"/>
      <c r="Y990" s="366"/>
      <c r="Z990" s="366"/>
      <c r="AA990" s="366"/>
      <c r="AB990" s="366"/>
      <c r="AC990" s="366"/>
      <c r="AD990" s="366"/>
      <c r="AE990" s="366"/>
      <c r="AF990" s="520"/>
    </row>
    <row r="991" spans="1:32" ht="19.5" thickBot="1" x14ac:dyDescent="0.35">
      <c r="A991" s="366"/>
      <c r="B991" s="1417"/>
      <c r="C991" s="388"/>
      <c r="D991" s="388"/>
      <c r="E991" s="388"/>
      <c r="F991" s="388"/>
      <c r="G991" s="388"/>
      <c r="H991" s="388"/>
      <c r="I991" s="366"/>
      <c r="J991" s="366"/>
      <c r="K991" s="526"/>
      <c r="L991" s="526"/>
      <c r="M991" s="526"/>
      <c r="N991" s="526"/>
      <c r="O991" s="526"/>
      <c r="P991" s="526"/>
      <c r="Q991" s="526"/>
      <c r="R991" s="526"/>
      <c r="S991" s="366"/>
      <c r="T991" s="366"/>
      <c r="U991" s="366"/>
      <c r="V991" s="366"/>
      <c r="W991" s="366"/>
      <c r="X991" s="366"/>
      <c r="Y991" s="366"/>
      <c r="Z991" s="366"/>
      <c r="AA991" s="366"/>
      <c r="AB991" s="366"/>
      <c r="AC991" s="366"/>
      <c r="AD991" s="366"/>
      <c r="AE991" s="366"/>
      <c r="AF991" s="520"/>
    </row>
    <row r="992" spans="1:32" ht="19.5" thickBot="1" x14ac:dyDescent="0.35">
      <c r="A992" s="366"/>
      <c r="B992" s="1417"/>
      <c r="C992" s="388"/>
      <c r="D992" s="388"/>
      <c r="E992" s="388"/>
      <c r="F992" s="388"/>
      <c r="G992" s="388"/>
      <c r="H992" s="388"/>
      <c r="I992" s="366"/>
      <c r="J992" s="366"/>
      <c r="K992" s="526"/>
      <c r="L992" s="526"/>
      <c r="M992" s="526"/>
      <c r="N992" s="526"/>
      <c r="O992" s="526"/>
      <c r="P992" s="526"/>
      <c r="Q992" s="526"/>
      <c r="R992" s="526"/>
      <c r="S992" s="366"/>
      <c r="T992" s="366"/>
      <c r="U992" s="366"/>
      <c r="V992" s="366"/>
      <c r="W992" s="366"/>
      <c r="X992" s="366"/>
      <c r="Y992" s="366"/>
      <c r="Z992" s="366"/>
      <c r="AA992" s="366"/>
      <c r="AB992" s="366"/>
      <c r="AC992" s="366"/>
      <c r="AD992" s="366"/>
      <c r="AE992" s="366"/>
      <c r="AF992" s="520"/>
    </row>
    <row r="993" spans="1:32" ht="19.5" thickBot="1" x14ac:dyDescent="0.35">
      <c r="A993" s="366"/>
      <c r="B993" s="1417"/>
      <c r="C993" s="388"/>
      <c r="D993" s="388"/>
      <c r="E993" s="388"/>
      <c r="F993" s="388"/>
      <c r="G993" s="388"/>
      <c r="H993" s="388"/>
      <c r="I993" s="366"/>
      <c r="J993" s="366"/>
      <c r="K993" s="526"/>
      <c r="L993" s="526"/>
      <c r="M993" s="526"/>
      <c r="N993" s="526"/>
      <c r="O993" s="526"/>
      <c r="P993" s="526"/>
      <c r="Q993" s="526"/>
      <c r="R993" s="526"/>
      <c r="S993" s="366"/>
      <c r="T993" s="366"/>
      <c r="U993" s="366"/>
      <c r="V993" s="366"/>
      <c r="W993" s="366"/>
      <c r="X993" s="366"/>
      <c r="Y993" s="366"/>
      <c r="Z993" s="366"/>
      <c r="AA993" s="366"/>
      <c r="AB993" s="366"/>
      <c r="AC993" s="366"/>
      <c r="AD993" s="366"/>
      <c r="AE993" s="366"/>
      <c r="AF993" s="520"/>
    </row>
    <row r="994" spans="1:32" ht="19.5" thickBot="1" x14ac:dyDescent="0.35">
      <c r="A994" s="366"/>
      <c r="B994" s="1417"/>
      <c r="C994" s="388"/>
      <c r="D994" s="388"/>
      <c r="E994" s="388"/>
      <c r="F994" s="388"/>
      <c r="G994" s="388"/>
      <c r="H994" s="388"/>
      <c r="I994" s="366"/>
      <c r="J994" s="366"/>
      <c r="K994" s="526"/>
      <c r="L994" s="526"/>
      <c r="M994" s="526"/>
      <c r="N994" s="526"/>
      <c r="O994" s="526"/>
      <c r="P994" s="526"/>
      <c r="Q994" s="526"/>
      <c r="R994" s="526"/>
      <c r="S994" s="366"/>
      <c r="T994" s="366"/>
      <c r="U994" s="366"/>
      <c r="V994" s="366"/>
      <c r="W994" s="366"/>
      <c r="X994" s="366"/>
      <c r="Y994" s="366"/>
      <c r="Z994" s="366"/>
      <c r="AA994" s="366"/>
      <c r="AB994" s="366"/>
      <c r="AC994" s="366"/>
      <c r="AD994" s="366"/>
      <c r="AE994" s="366"/>
      <c r="AF994" s="520"/>
    </row>
    <row r="995" spans="1:32" ht="19.5" thickBot="1" x14ac:dyDescent="0.35">
      <c r="A995" s="366"/>
      <c r="B995" s="1417"/>
      <c r="C995" s="388"/>
      <c r="D995" s="388"/>
      <c r="E995" s="388"/>
      <c r="F995" s="388"/>
      <c r="G995" s="388"/>
      <c r="H995" s="388"/>
      <c r="I995" s="366"/>
      <c r="J995" s="366"/>
      <c r="K995" s="526"/>
      <c r="L995" s="526"/>
      <c r="M995" s="526"/>
      <c r="N995" s="526"/>
      <c r="O995" s="526"/>
      <c r="P995" s="526"/>
      <c r="Q995" s="526"/>
      <c r="R995" s="526"/>
      <c r="S995" s="366"/>
      <c r="T995" s="366"/>
      <c r="U995" s="366"/>
      <c r="V995" s="366"/>
      <c r="W995" s="366"/>
      <c r="X995" s="366"/>
      <c r="Y995" s="366"/>
      <c r="Z995" s="366"/>
      <c r="AA995" s="366"/>
      <c r="AB995" s="366"/>
      <c r="AC995" s="366"/>
      <c r="AD995" s="366"/>
      <c r="AE995" s="366"/>
      <c r="AF995" s="520"/>
    </row>
    <row r="996" spans="1:32" ht="19.5" thickBot="1" x14ac:dyDescent="0.35">
      <c r="A996" s="366"/>
      <c r="B996" s="1417"/>
      <c r="C996" s="388"/>
      <c r="D996" s="388"/>
      <c r="E996" s="388"/>
      <c r="F996" s="388"/>
      <c r="G996" s="388"/>
      <c r="H996" s="388"/>
      <c r="I996" s="366"/>
      <c r="J996" s="366"/>
      <c r="K996" s="526"/>
      <c r="L996" s="526"/>
      <c r="M996" s="526"/>
      <c r="N996" s="526"/>
      <c r="O996" s="526"/>
      <c r="P996" s="526"/>
      <c r="Q996" s="526"/>
      <c r="R996" s="526"/>
      <c r="S996" s="366"/>
      <c r="T996" s="366"/>
      <c r="U996" s="366"/>
      <c r="V996" s="366"/>
      <c r="W996" s="366"/>
      <c r="X996" s="366"/>
      <c r="Y996" s="366"/>
      <c r="Z996" s="366"/>
      <c r="AA996" s="366"/>
      <c r="AB996" s="366"/>
      <c r="AC996" s="366"/>
      <c r="AD996" s="366"/>
      <c r="AE996" s="366"/>
      <c r="AF996" s="520"/>
    </row>
    <row r="997" spans="1:32" ht="19.5" thickBot="1" x14ac:dyDescent="0.35">
      <c r="A997" s="366"/>
      <c r="B997" s="1417"/>
      <c r="C997" s="388"/>
      <c r="D997" s="388"/>
      <c r="E997" s="388"/>
      <c r="F997" s="388"/>
      <c r="G997" s="388"/>
      <c r="H997" s="388"/>
      <c r="I997" s="366"/>
      <c r="J997" s="366"/>
      <c r="K997" s="526"/>
      <c r="L997" s="526"/>
      <c r="M997" s="526"/>
      <c r="N997" s="526"/>
      <c r="O997" s="526"/>
      <c r="P997" s="526"/>
      <c r="Q997" s="526"/>
      <c r="R997" s="526"/>
      <c r="S997" s="366"/>
      <c r="T997" s="366"/>
      <c r="U997" s="366"/>
      <c r="V997" s="366"/>
      <c r="W997" s="366"/>
      <c r="X997" s="366"/>
      <c r="Y997" s="366"/>
      <c r="Z997" s="366"/>
      <c r="AA997" s="366"/>
      <c r="AB997" s="366"/>
      <c r="AC997" s="366"/>
      <c r="AD997" s="366"/>
      <c r="AE997" s="366"/>
      <c r="AF997" s="520"/>
    </row>
    <row r="998" spans="1:32" ht="19.5" thickBot="1" x14ac:dyDescent="0.35">
      <c r="A998" s="366"/>
      <c r="B998" s="1417"/>
      <c r="C998" s="388"/>
      <c r="D998" s="388"/>
      <c r="E998" s="388"/>
      <c r="F998" s="388"/>
      <c r="G998" s="388"/>
      <c r="H998" s="388"/>
      <c r="I998" s="366"/>
      <c r="J998" s="366"/>
      <c r="K998" s="526"/>
      <c r="L998" s="526"/>
      <c r="M998" s="526"/>
      <c r="N998" s="526"/>
      <c r="O998" s="526"/>
      <c r="P998" s="526"/>
      <c r="Q998" s="526"/>
      <c r="R998" s="526"/>
      <c r="S998" s="366"/>
      <c r="T998" s="366"/>
      <c r="U998" s="366"/>
      <c r="V998" s="366"/>
      <c r="W998" s="366"/>
      <c r="X998" s="366"/>
      <c r="Y998" s="366"/>
      <c r="Z998" s="366"/>
      <c r="AA998" s="366"/>
      <c r="AB998" s="366"/>
      <c r="AC998" s="366"/>
      <c r="AD998" s="366"/>
      <c r="AE998" s="366"/>
      <c r="AF998" s="520"/>
    </row>
    <row r="999" spans="1:32" ht="19.5" thickBot="1" x14ac:dyDescent="0.35">
      <c r="A999" s="366"/>
      <c r="B999" s="1417"/>
      <c r="C999" s="388"/>
      <c r="D999" s="388"/>
      <c r="E999" s="388"/>
      <c r="F999" s="388"/>
      <c r="G999" s="388"/>
      <c r="H999" s="388"/>
      <c r="I999" s="366"/>
      <c r="J999" s="366"/>
      <c r="K999" s="526"/>
      <c r="L999" s="526"/>
      <c r="M999" s="526"/>
      <c r="N999" s="526"/>
      <c r="O999" s="526"/>
      <c r="P999" s="526"/>
      <c r="Q999" s="526"/>
      <c r="R999" s="526"/>
      <c r="S999" s="366"/>
      <c r="T999" s="366"/>
      <c r="U999" s="366"/>
      <c r="V999" s="366"/>
      <c r="W999" s="366"/>
      <c r="X999" s="366"/>
      <c r="Y999" s="366"/>
      <c r="Z999" s="366"/>
      <c r="AA999" s="366"/>
      <c r="AB999" s="366"/>
      <c r="AC999" s="366"/>
      <c r="AD999" s="366"/>
      <c r="AE999" s="366"/>
      <c r="AF999" s="520"/>
    </row>
    <row r="1000" spans="1:32" ht="19.5" thickBot="1" x14ac:dyDescent="0.35">
      <c r="A1000" s="366"/>
      <c r="B1000" s="1417"/>
      <c r="C1000" s="388"/>
      <c r="D1000" s="388"/>
      <c r="E1000" s="388"/>
      <c r="F1000" s="388"/>
      <c r="G1000" s="388"/>
      <c r="H1000" s="388"/>
      <c r="I1000" s="366"/>
      <c r="J1000" s="366"/>
      <c r="K1000" s="526"/>
      <c r="L1000" s="526"/>
      <c r="M1000" s="526"/>
      <c r="N1000" s="526"/>
      <c r="O1000" s="526"/>
      <c r="P1000" s="526"/>
      <c r="Q1000" s="526"/>
      <c r="R1000" s="526"/>
      <c r="S1000" s="366"/>
      <c r="T1000" s="366"/>
      <c r="U1000" s="366"/>
      <c r="V1000" s="366"/>
      <c r="W1000" s="366"/>
      <c r="X1000" s="366"/>
      <c r="Y1000" s="366"/>
      <c r="Z1000" s="366"/>
      <c r="AA1000" s="366"/>
      <c r="AB1000" s="366"/>
      <c r="AC1000" s="366"/>
      <c r="AD1000" s="366"/>
      <c r="AE1000" s="366"/>
      <c r="AF1000" s="520"/>
    </row>
    <row r="1001" spans="1:32" ht="19.5" thickBot="1" x14ac:dyDescent="0.35">
      <c r="A1001" s="366"/>
      <c r="B1001" s="1417"/>
      <c r="C1001" s="388"/>
      <c r="D1001" s="388"/>
      <c r="E1001" s="388"/>
      <c r="F1001" s="388"/>
      <c r="G1001" s="388"/>
      <c r="H1001" s="388"/>
      <c r="I1001" s="366"/>
      <c r="J1001" s="366"/>
      <c r="K1001" s="526"/>
      <c r="L1001" s="526"/>
      <c r="M1001" s="526"/>
      <c r="N1001" s="526"/>
      <c r="O1001" s="526"/>
      <c r="P1001" s="526"/>
      <c r="Q1001" s="526"/>
      <c r="R1001" s="526"/>
      <c r="S1001" s="366"/>
      <c r="T1001" s="366"/>
      <c r="U1001" s="366"/>
      <c r="V1001" s="366"/>
      <c r="W1001" s="366"/>
      <c r="X1001" s="366"/>
      <c r="Y1001" s="366"/>
      <c r="Z1001" s="366"/>
      <c r="AA1001" s="366"/>
      <c r="AB1001" s="366"/>
      <c r="AC1001" s="366"/>
      <c r="AD1001" s="366"/>
      <c r="AE1001" s="366"/>
      <c r="AF1001" s="520"/>
    </row>
    <row r="1002" spans="1:32" ht="19.5" thickBot="1" x14ac:dyDescent="0.35">
      <c r="A1002" s="366"/>
      <c r="B1002" s="1417"/>
      <c r="C1002" s="388"/>
      <c r="D1002" s="388"/>
      <c r="E1002" s="388"/>
      <c r="F1002" s="388"/>
      <c r="G1002" s="388"/>
      <c r="H1002" s="388"/>
      <c r="I1002" s="366"/>
      <c r="J1002" s="366"/>
      <c r="K1002" s="526"/>
      <c r="L1002" s="526"/>
      <c r="M1002" s="526"/>
      <c r="N1002" s="526"/>
      <c r="O1002" s="526"/>
      <c r="P1002" s="526"/>
      <c r="Q1002" s="526"/>
      <c r="R1002" s="526"/>
      <c r="S1002" s="366"/>
      <c r="T1002" s="366"/>
      <c r="U1002" s="366"/>
      <c r="V1002" s="366"/>
      <c r="W1002" s="366"/>
      <c r="X1002" s="366"/>
      <c r="Y1002" s="366"/>
      <c r="Z1002" s="366"/>
      <c r="AA1002" s="366"/>
      <c r="AB1002" s="366"/>
      <c r="AC1002" s="366"/>
      <c r="AD1002" s="366"/>
      <c r="AE1002" s="366"/>
      <c r="AF1002" s="520"/>
    </row>
    <row r="1003" spans="1:32" ht="19.5" thickBot="1" x14ac:dyDescent="0.35">
      <c r="A1003" s="366"/>
      <c r="B1003" s="1417"/>
      <c r="C1003" s="388"/>
      <c r="D1003" s="388"/>
      <c r="E1003" s="388"/>
      <c r="F1003" s="388"/>
      <c r="G1003" s="388"/>
      <c r="H1003" s="388"/>
      <c r="I1003" s="366"/>
      <c r="J1003" s="366"/>
      <c r="K1003" s="526"/>
      <c r="L1003" s="526"/>
      <c r="M1003" s="526"/>
      <c r="N1003" s="526"/>
      <c r="O1003" s="526"/>
      <c r="P1003" s="526"/>
      <c r="Q1003" s="526"/>
      <c r="R1003" s="526"/>
      <c r="S1003" s="366"/>
      <c r="T1003" s="366"/>
      <c r="U1003" s="366"/>
      <c r="V1003" s="366"/>
      <c r="W1003" s="366"/>
      <c r="X1003" s="366"/>
      <c r="Y1003" s="366"/>
      <c r="Z1003" s="366"/>
      <c r="AA1003" s="366"/>
      <c r="AB1003" s="366"/>
      <c r="AC1003" s="366"/>
      <c r="AD1003" s="366"/>
      <c r="AE1003" s="366"/>
      <c r="AF1003" s="520"/>
    </row>
    <row r="1004" spans="1:32" ht="19.5" thickBot="1" x14ac:dyDescent="0.35">
      <c r="A1004" s="366"/>
      <c r="B1004" s="1417"/>
      <c r="C1004" s="388"/>
      <c r="D1004" s="388"/>
      <c r="E1004" s="388"/>
      <c r="F1004" s="388"/>
      <c r="G1004" s="388"/>
      <c r="H1004" s="388"/>
      <c r="I1004" s="366"/>
      <c r="J1004" s="366"/>
      <c r="K1004" s="526"/>
      <c r="L1004" s="526"/>
      <c r="M1004" s="526"/>
      <c r="N1004" s="526"/>
      <c r="O1004" s="526"/>
      <c r="P1004" s="526"/>
      <c r="Q1004" s="526"/>
      <c r="R1004" s="526"/>
      <c r="S1004" s="366"/>
      <c r="T1004" s="366"/>
      <c r="U1004" s="366"/>
      <c r="V1004" s="366"/>
      <c r="W1004" s="366"/>
      <c r="X1004" s="366"/>
      <c r="Y1004" s="366"/>
      <c r="Z1004" s="366"/>
      <c r="AA1004" s="366"/>
      <c r="AB1004" s="366"/>
      <c r="AC1004" s="366"/>
      <c r="AD1004" s="366"/>
      <c r="AE1004" s="366"/>
      <c r="AF1004" s="520"/>
    </row>
    <row r="1005" spans="1:32" ht="19.5" thickBot="1" x14ac:dyDescent="0.35">
      <c r="A1005" s="366"/>
      <c r="B1005" s="1417"/>
      <c r="C1005" s="388"/>
      <c r="D1005" s="388"/>
      <c r="E1005" s="388"/>
      <c r="F1005" s="388"/>
      <c r="G1005" s="388"/>
      <c r="H1005" s="388"/>
      <c r="I1005" s="366"/>
      <c r="J1005" s="366"/>
      <c r="K1005" s="526"/>
      <c r="L1005" s="526"/>
      <c r="M1005" s="526"/>
      <c r="N1005" s="526"/>
      <c r="O1005" s="526"/>
      <c r="P1005" s="526"/>
      <c r="Q1005" s="526"/>
      <c r="R1005" s="526"/>
      <c r="S1005" s="366"/>
      <c r="T1005" s="366"/>
      <c r="U1005" s="366"/>
      <c r="V1005" s="366"/>
      <c r="W1005" s="366"/>
      <c r="X1005" s="366"/>
      <c r="Y1005" s="366"/>
      <c r="Z1005" s="366"/>
      <c r="AA1005" s="366"/>
      <c r="AB1005" s="366"/>
      <c r="AC1005" s="366"/>
      <c r="AD1005" s="366"/>
      <c r="AE1005" s="366"/>
      <c r="AF1005" s="520"/>
    </row>
    <row r="1006" spans="1:32" ht="19.5" thickBot="1" x14ac:dyDescent="0.35">
      <c r="A1006" s="366"/>
      <c r="B1006" s="1417"/>
      <c r="C1006" s="388"/>
      <c r="D1006" s="388"/>
      <c r="E1006" s="388"/>
      <c r="F1006" s="388"/>
      <c r="G1006" s="388"/>
      <c r="H1006" s="388"/>
      <c r="I1006" s="366"/>
      <c r="J1006" s="366"/>
      <c r="K1006" s="526"/>
      <c r="L1006" s="526"/>
      <c r="M1006" s="526"/>
      <c r="N1006" s="526"/>
      <c r="O1006" s="526"/>
      <c r="P1006" s="526"/>
      <c r="Q1006" s="526"/>
      <c r="R1006" s="526"/>
      <c r="S1006" s="366"/>
      <c r="T1006" s="366"/>
      <c r="U1006" s="366"/>
      <c r="V1006" s="366"/>
      <c r="W1006" s="366"/>
      <c r="X1006" s="366"/>
      <c r="Y1006" s="366"/>
      <c r="Z1006" s="366"/>
      <c r="AA1006" s="366"/>
      <c r="AB1006" s="366"/>
      <c r="AC1006" s="366"/>
      <c r="AD1006" s="366"/>
      <c r="AE1006" s="366"/>
      <c r="AF1006" s="520"/>
    </row>
    <row r="1007" spans="1:32" ht="19.5" thickBot="1" x14ac:dyDescent="0.35">
      <c r="A1007" s="366"/>
      <c r="B1007" s="1417"/>
      <c r="C1007" s="388"/>
      <c r="D1007" s="388"/>
      <c r="E1007" s="388"/>
      <c r="F1007" s="388"/>
      <c r="G1007" s="388"/>
      <c r="H1007" s="388"/>
      <c r="I1007" s="366"/>
      <c r="J1007" s="366"/>
      <c r="K1007" s="526"/>
      <c r="L1007" s="526"/>
      <c r="M1007" s="526"/>
      <c r="N1007" s="526"/>
      <c r="O1007" s="526"/>
      <c r="P1007" s="526"/>
      <c r="Q1007" s="526"/>
      <c r="R1007" s="526"/>
      <c r="S1007" s="366"/>
      <c r="T1007" s="366"/>
      <c r="U1007" s="366"/>
      <c r="V1007" s="366"/>
      <c r="W1007" s="366"/>
      <c r="X1007" s="366"/>
      <c r="Y1007" s="366"/>
      <c r="Z1007" s="366"/>
      <c r="AA1007" s="366"/>
      <c r="AB1007" s="366"/>
      <c r="AC1007" s="366"/>
      <c r="AD1007" s="366"/>
      <c r="AE1007" s="366"/>
      <c r="AF1007" s="520"/>
    </row>
    <row r="1008" spans="1:32" ht="19.5" thickBot="1" x14ac:dyDescent="0.35">
      <c r="A1008" s="366"/>
      <c r="B1008" s="1417"/>
      <c r="C1008" s="388"/>
      <c r="D1008" s="388"/>
      <c r="E1008" s="388"/>
      <c r="F1008" s="388"/>
      <c r="G1008" s="388"/>
      <c r="H1008" s="388"/>
      <c r="I1008" s="366"/>
      <c r="J1008" s="366"/>
      <c r="K1008" s="526"/>
      <c r="L1008" s="526"/>
      <c r="M1008" s="526"/>
      <c r="N1008" s="526"/>
      <c r="O1008" s="526"/>
      <c r="P1008" s="526"/>
      <c r="Q1008" s="526"/>
      <c r="R1008" s="526"/>
      <c r="S1008" s="366"/>
      <c r="T1008" s="366"/>
      <c r="U1008" s="366"/>
      <c r="V1008" s="366"/>
      <c r="W1008" s="366"/>
      <c r="X1008" s="366"/>
      <c r="Y1008" s="366"/>
      <c r="Z1008" s="366"/>
      <c r="AA1008" s="366"/>
      <c r="AB1008" s="366"/>
      <c r="AC1008" s="366"/>
      <c r="AD1008" s="366"/>
      <c r="AE1008" s="366"/>
      <c r="AF1008" s="520"/>
    </row>
    <row r="1009" spans="1:32" ht="19.5" thickBot="1" x14ac:dyDescent="0.35">
      <c r="A1009" s="366"/>
      <c r="B1009" s="1417"/>
      <c r="C1009" s="388"/>
      <c r="D1009" s="388"/>
      <c r="E1009" s="388"/>
      <c r="F1009" s="388"/>
      <c r="G1009" s="388"/>
      <c r="H1009" s="388"/>
      <c r="I1009" s="366"/>
      <c r="J1009" s="366"/>
      <c r="K1009" s="526"/>
      <c r="L1009" s="526"/>
      <c r="M1009" s="526"/>
      <c r="N1009" s="526"/>
      <c r="O1009" s="526"/>
      <c r="P1009" s="526"/>
      <c r="Q1009" s="526"/>
      <c r="R1009" s="526"/>
      <c r="S1009" s="366"/>
      <c r="T1009" s="366"/>
      <c r="U1009" s="366"/>
      <c r="V1009" s="366"/>
      <c r="W1009" s="366"/>
      <c r="X1009" s="366"/>
      <c r="Y1009" s="366"/>
      <c r="Z1009" s="366"/>
      <c r="AA1009" s="366"/>
      <c r="AB1009" s="366"/>
      <c r="AC1009" s="366"/>
      <c r="AD1009" s="366"/>
      <c r="AE1009" s="366"/>
      <c r="AF1009" s="520"/>
    </row>
    <row r="1010" spans="1:32" ht="19.5" thickBot="1" x14ac:dyDescent="0.35">
      <c r="A1010" s="366"/>
      <c r="B1010" s="1417"/>
      <c r="C1010" s="388"/>
      <c r="D1010" s="388"/>
      <c r="E1010" s="388"/>
      <c r="F1010" s="388"/>
      <c r="G1010" s="388"/>
      <c r="H1010" s="388"/>
      <c r="I1010" s="366"/>
      <c r="J1010" s="366"/>
      <c r="K1010" s="526"/>
      <c r="L1010" s="526"/>
      <c r="M1010" s="526"/>
      <c r="N1010" s="526"/>
      <c r="O1010" s="526"/>
      <c r="P1010" s="526"/>
      <c r="Q1010" s="526"/>
      <c r="R1010" s="526"/>
      <c r="S1010" s="366"/>
      <c r="T1010" s="366"/>
      <c r="U1010" s="366"/>
      <c r="V1010" s="366"/>
      <c r="W1010" s="366"/>
      <c r="X1010" s="366"/>
      <c r="Y1010" s="366"/>
      <c r="Z1010" s="366"/>
      <c r="AA1010" s="366"/>
      <c r="AB1010" s="366"/>
      <c r="AC1010" s="366"/>
      <c r="AD1010" s="366"/>
      <c r="AE1010" s="366"/>
      <c r="AF1010" s="520"/>
    </row>
    <row r="1011" spans="1:32" ht="19.5" thickBot="1" x14ac:dyDescent="0.35">
      <c r="A1011" s="366"/>
      <c r="B1011" s="1417"/>
      <c r="C1011" s="388"/>
      <c r="D1011" s="388"/>
      <c r="E1011" s="388"/>
      <c r="F1011" s="388"/>
      <c r="G1011" s="388"/>
      <c r="H1011" s="388"/>
      <c r="I1011" s="366"/>
      <c r="J1011" s="366"/>
      <c r="K1011" s="526"/>
      <c r="L1011" s="526"/>
      <c r="M1011" s="526"/>
      <c r="N1011" s="526"/>
      <c r="O1011" s="526"/>
      <c r="P1011" s="526"/>
      <c r="Q1011" s="526"/>
      <c r="R1011" s="526"/>
      <c r="S1011" s="366"/>
      <c r="T1011" s="366"/>
      <c r="U1011" s="366"/>
      <c r="V1011" s="366"/>
      <c r="W1011" s="366"/>
      <c r="X1011" s="366"/>
      <c r="Y1011" s="366"/>
      <c r="Z1011" s="366"/>
      <c r="AA1011" s="366"/>
      <c r="AB1011" s="366"/>
      <c r="AC1011" s="366"/>
      <c r="AD1011" s="366"/>
      <c r="AE1011" s="366"/>
      <c r="AF1011" s="520"/>
    </row>
    <row r="1012" spans="1:32" ht="19.5" thickBot="1" x14ac:dyDescent="0.35">
      <c r="A1012" s="366"/>
      <c r="B1012" s="1417"/>
      <c r="C1012" s="388"/>
      <c r="D1012" s="388"/>
      <c r="E1012" s="388"/>
      <c r="F1012" s="388"/>
      <c r="G1012" s="388"/>
      <c r="H1012" s="388"/>
      <c r="I1012" s="366"/>
      <c r="J1012" s="366"/>
      <c r="K1012" s="526"/>
      <c r="L1012" s="526"/>
      <c r="M1012" s="526"/>
      <c r="N1012" s="526"/>
      <c r="O1012" s="526"/>
      <c r="P1012" s="526"/>
      <c r="Q1012" s="526"/>
      <c r="R1012" s="526"/>
      <c r="S1012" s="366"/>
      <c r="T1012" s="366"/>
      <c r="U1012" s="366"/>
      <c r="V1012" s="366"/>
      <c r="W1012" s="366"/>
      <c r="X1012" s="366"/>
      <c r="Y1012" s="366"/>
      <c r="Z1012" s="366"/>
      <c r="AA1012" s="366"/>
      <c r="AB1012" s="366"/>
      <c r="AC1012" s="366"/>
      <c r="AD1012" s="366"/>
      <c r="AE1012" s="366"/>
      <c r="AF1012" s="520"/>
    </row>
    <row r="1013" spans="1:32" ht="19.5" thickBot="1" x14ac:dyDescent="0.35">
      <c r="A1013" s="366"/>
      <c r="B1013" s="1417"/>
      <c r="C1013" s="388"/>
      <c r="D1013" s="388"/>
      <c r="E1013" s="388"/>
      <c r="F1013" s="388"/>
      <c r="G1013" s="388"/>
      <c r="H1013" s="388"/>
      <c r="I1013" s="366"/>
      <c r="J1013" s="366"/>
      <c r="K1013" s="526"/>
      <c r="L1013" s="526"/>
      <c r="M1013" s="526"/>
      <c r="N1013" s="526"/>
      <c r="O1013" s="526"/>
      <c r="P1013" s="526"/>
      <c r="Q1013" s="526"/>
      <c r="R1013" s="526"/>
      <c r="S1013" s="366"/>
      <c r="T1013" s="366"/>
      <c r="U1013" s="366"/>
      <c r="V1013" s="366"/>
      <c r="W1013" s="366"/>
      <c r="X1013" s="366"/>
      <c r="Y1013" s="366"/>
      <c r="Z1013" s="366"/>
      <c r="AA1013" s="366"/>
      <c r="AB1013" s="366"/>
      <c r="AC1013" s="366"/>
      <c r="AD1013" s="366"/>
      <c r="AE1013" s="366"/>
      <c r="AF1013" s="520"/>
    </row>
    <row r="1014" spans="1:32" ht="19.5" thickBot="1" x14ac:dyDescent="0.35">
      <c r="A1014" s="366"/>
      <c r="B1014" s="1417"/>
      <c r="C1014" s="388"/>
      <c r="D1014" s="388"/>
      <c r="E1014" s="388"/>
      <c r="F1014" s="388"/>
      <c r="G1014" s="388"/>
      <c r="H1014" s="388"/>
      <c r="I1014" s="366"/>
      <c r="J1014" s="366"/>
      <c r="K1014" s="526"/>
      <c r="L1014" s="526"/>
      <c r="M1014" s="526"/>
      <c r="N1014" s="526"/>
      <c r="O1014" s="526"/>
      <c r="P1014" s="526"/>
      <c r="Q1014" s="526"/>
      <c r="R1014" s="526"/>
      <c r="S1014" s="366"/>
      <c r="T1014" s="366"/>
      <c r="U1014" s="366"/>
      <c r="V1014" s="366"/>
      <c r="W1014" s="366"/>
      <c r="X1014" s="366"/>
      <c r="Y1014" s="366"/>
      <c r="Z1014" s="366"/>
      <c r="AA1014" s="366"/>
      <c r="AB1014" s="366"/>
      <c r="AC1014" s="366"/>
      <c r="AD1014" s="366"/>
      <c r="AE1014" s="366"/>
      <c r="AF1014" s="520"/>
    </row>
    <row r="1015" spans="1:32" ht="19.5" thickBot="1" x14ac:dyDescent="0.35">
      <c r="A1015" s="366"/>
      <c r="B1015" s="1417"/>
      <c r="C1015" s="388"/>
      <c r="D1015" s="388"/>
      <c r="E1015" s="388"/>
      <c r="F1015" s="388"/>
      <c r="G1015" s="388"/>
      <c r="H1015" s="388"/>
      <c r="I1015" s="366"/>
      <c r="J1015" s="366"/>
      <c r="K1015" s="526"/>
      <c r="L1015" s="526"/>
      <c r="M1015" s="526"/>
      <c r="N1015" s="526"/>
      <c r="O1015" s="526"/>
      <c r="P1015" s="526"/>
      <c r="Q1015" s="526"/>
      <c r="R1015" s="526"/>
      <c r="S1015" s="366"/>
      <c r="T1015" s="366"/>
      <c r="U1015" s="366"/>
      <c r="V1015" s="366"/>
      <c r="W1015" s="366"/>
      <c r="X1015" s="366"/>
      <c r="Y1015" s="366"/>
      <c r="Z1015" s="366"/>
      <c r="AA1015" s="366"/>
      <c r="AB1015" s="366"/>
      <c r="AC1015" s="366"/>
      <c r="AD1015" s="366"/>
      <c r="AE1015" s="366"/>
      <c r="AF1015" s="520"/>
    </row>
    <row r="1016" spans="1:32" ht="19.5" thickBot="1" x14ac:dyDescent="0.35">
      <c r="A1016" s="366"/>
      <c r="B1016" s="1417"/>
      <c r="C1016" s="388"/>
      <c r="D1016" s="388"/>
      <c r="E1016" s="388"/>
      <c r="F1016" s="388"/>
      <c r="G1016" s="388"/>
      <c r="H1016" s="388"/>
      <c r="I1016" s="366"/>
      <c r="J1016" s="366"/>
      <c r="K1016" s="526"/>
      <c r="L1016" s="526"/>
      <c r="M1016" s="526"/>
      <c r="N1016" s="526"/>
      <c r="O1016" s="526"/>
      <c r="P1016" s="526"/>
      <c r="Q1016" s="526"/>
      <c r="R1016" s="526"/>
      <c r="S1016" s="366"/>
      <c r="T1016" s="366"/>
      <c r="U1016" s="366"/>
      <c r="V1016" s="366"/>
      <c r="W1016" s="366"/>
      <c r="X1016" s="366"/>
      <c r="Y1016" s="366"/>
      <c r="Z1016" s="366"/>
      <c r="AA1016" s="366"/>
      <c r="AB1016" s="366"/>
      <c r="AC1016" s="366"/>
      <c r="AD1016" s="366"/>
      <c r="AE1016" s="366"/>
      <c r="AF1016" s="520"/>
    </row>
    <row r="1017" spans="1:32" ht="19.5" thickBot="1" x14ac:dyDescent="0.35">
      <c r="A1017" s="366"/>
      <c r="B1017" s="1417"/>
      <c r="C1017" s="388"/>
      <c r="D1017" s="388"/>
      <c r="E1017" s="388"/>
      <c r="F1017" s="388"/>
      <c r="G1017" s="388"/>
      <c r="H1017" s="388"/>
      <c r="I1017" s="366"/>
      <c r="J1017" s="366"/>
      <c r="K1017" s="526"/>
      <c r="L1017" s="526"/>
      <c r="M1017" s="526"/>
      <c r="N1017" s="526"/>
      <c r="O1017" s="526"/>
      <c r="P1017" s="526"/>
      <c r="Q1017" s="526"/>
      <c r="R1017" s="526"/>
      <c r="S1017" s="366"/>
      <c r="T1017" s="366"/>
      <c r="U1017" s="366"/>
      <c r="V1017" s="366"/>
      <c r="W1017" s="366"/>
      <c r="X1017" s="366"/>
      <c r="Y1017" s="366"/>
      <c r="Z1017" s="366"/>
      <c r="AA1017" s="366"/>
      <c r="AB1017" s="366"/>
      <c r="AC1017" s="366"/>
      <c r="AD1017" s="366"/>
      <c r="AE1017" s="366"/>
      <c r="AF1017" s="520"/>
    </row>
    <row r="1018" spans="1:32" ht="19.5" thickBot="1" x14ac:dyDescent="0.35">
      <c r="A1018" s="366"/>
      <c r="B1018" s="1417"/>
      <c r="C1018" s="388"/>
      <c r="D1018" s="388"/>
      <c r="E1018" s="388"/>
      <c r="F1018" s="388"/>
      <c r="G1018" s="388"/>
      <c r="H1018" s="388"/>
      <c r="I1018" s="366"/>
      <c r="J1018" s="366"/>
      <c r="K1018" s="526"/>
      <c r="L1018" s="526"/>
      <c r="M1018" s="526"/>
      <c r="N1018" s="526"/>
      <c r="O1018" s="526"/>
      <c r="P1018" s="526"/>
      <c r="Q1018" s="526"/>
      <c r="R1018" s="526"/>
      <c r="S1018" s="366"/>
      <c r="T1018" s="366"/>
      <c r="U1018" s="366"/>
      <c r="V1018" s="366"/>
      <c r="W1018" s="366"/>
      <c r="X1018" s="366"/>
      <c r="Y1018" s="366"/>
      <c r="Z1018" s="366"/>
      <c r="AA1018" s="366"/>
      <c r="AB1018" s="366"/>
      <c r="AC1018" s="366"/>
      <c r="AD1018" s="366"/>
      <c r="AE1018" s="366"/>
      <c r="AF1018" s="520"/>
    </row>
    <row r="1019" spans="1:32" ht="19.5" thickBot="1" x14ac:dyDescent="0.35">
      <c r="A1019" s="366"/>
      <c r="B1019" s="1417"/>
      <c r="C1019" s="388"/>
      <c r="D1019" s="388"/>
      <c r="E1019" s="388"/>
      <c r="F1019" s="388"/>
      <c r="G1019" s="388"/>
      <c r="H1019" s="388"/>
      <c r="I1019" s="366"/>
      <c r="J1019" s="366"/>
      <c r="K1019" s="526"/>
      <c r="L1019" s="526"/>
      <c r="M1019" s="526"/>
      <c r="N1019" s="526"/>
      <c r="O1019" s="526"/>
      <c r="P1019" s="526"/>
      <c r="Q1019" s="526"/>
      <c r="R1019" s="526"/>
      <c r="S1019" s="366"/>
      <c r="T1019" s="366"/>
      <c r="U1019" s="366"/>
      <c r="V1019" s="366"/>
      <c r="W1019" s="366"/>
      <c r="X1019" s="366"/>
      <c r="Y1019" s="366"/>
      <c r="Z1019" s="366"/>
      <c r="AA1019" s="366"/>
      <c r="AB1019" s="366"/>
      <c r="AC1019" s="366"/>
      <c r="AD1019" s="366"/>
      <c r="AE1019" s="366"/>
      <c r="AF1019" s="520"/>
    </row>
    <row r="1020" spans="1:32" ht="19.5" thickBot="1" x14ac:dyDescent="0.35">
      <c r="A1020" s="366"/>
      <c r="B1020" s="1417"/>
      <c r="C1020" s="388"/>
      <c r="D1020" s="388"/>
      <c r="E1020" s="388"/>
      <c r="F1020" s="388"/>
      <c r="G1020" s="388"/>
      <c r="H1020" s="388"/>
      <c r="I1020" s="366"/>
      <c r="J1020" s="366"/>
      <c r="K1020" s="526"/>
      <c r="L1020" s="526"/>
      <c r="M1020" s="526"/>
      <c r="N1020" s="526"/>
      <c r="O1020" s="526"/>
      <c r="P1020" s="526"/>
      <c r="Q1020" s="526"/>
      <c r="R1020" s="526"/>
      <c r="S1020" s="366"/>
      <c r="T1020" s="366"/>
      <c r="U1020" s="366"/>
      <c r="V1020" s="366"/>
      <c r="W1020" s="366"/>
      <c r="X1020" s="366"/>
      <c r="Y1020" s="366"/>
      <c r="Z1020" s="366"/>
      <c r="AA1020" s="366"/>
      <c r="AB1020" s="366"/>
      <c r="AC1020" s="366"/>
      <c r="AD1020" s="366"/>
      <c r="AE1020" s="366"/>
      <c r="AF1020" s="520"/>
    </row>
    <row r="1021" spans="1:32" ht="19.5" thickBot="1" x14ac:dyDescent="0.35">
      <c r="A1021" s="366"/>
      <c r="B1021" s="1417"/>
      <c r="C1021" s="388"/>
      <c r="D1021" s="388"/>
      <c r="E1021" s="388"/>
      <c r="F1021" s="388"/>
      <c r="G1021" s="388"/>
      <c r="H1021" s="388"/>
      <c r="I1021" s="366"/>
      <c r="J1021" s="366"/>
      <c r="K1021" s="526"/>
      <c r="L1021" s="526"/>
      <c r="M1021" s="526"/>
      <c r="N1021" s="526"/>
      <c r="O1021" s="526"/>
      <c r="P1021" s="526"/>
      <c r="Q1021" s="526"/>
      <c r="R1021" s="526"/>
      <c r="S1021" s="366"/>
      <c r="T1021" s="366"/>
      <c r="U1021" s="366"/>
      <c r="V1021" s="366"/>
      <c r="W1021" s="366"/>
      <c r="X1021" s="366"/>
      <c r="Y1021" s="366"/>
      <c r="Z1021" s="366"/>
      <c r="AA1021" s="366"/>
      <c r="AB1021" s="366"/>
      <c r="AC1021" s="366"/>
      <c r="AD1021" s="366"/>
      <c r="AE1021" s="366"/>
      <c r="AF1021" s="520"/>
    </row>
    <row r="1022" spans="1:32" ht="19.5" thickBot="1" x14ac:dyDescent="0.35">
      <c r="A1022" s="366"/>
      <c r="B1022" s="1417"/>
      <c r="C1022" s="388"/>
      <c r="D1022" s="388"/>
      <c r="E1022" s="388"/>
      <c r="F1022" s="388"/>
      <c r="G1022" s="388"/>
      <c r="H1022" s="388"/>
      <c r="I1022" s="366"/>
      <c r="J1022" s="366"/>
      <c r="K1022" s="526"/>
      <c r="L1022" s="526"/>
      <c r="M1022" s="526"/>
      <c r="N1022" s="526"/>
      <c r="O1022" s="526"/>
      <c r="P1022" s="526"/>
      <c r="Q1022" s="526"/>
      <c r="R1022" s="526"/>
      <c r="S1022" s="366"/>
      <c r="T1022" s="366"/>
      <c r="U1022" s="366"/>
      <c r="V1022" s="366"/>
      <c r="W1022" s="366"/>
      <c r="X1022" s="366"/>
      <c r="Y1022" s="366"/>
      <c r="Z1022" s="366"/>
      <c r="AA1022" s="366"/>
      <c r="AB1022" s="366"/>
      <c r="AC1022" s="366"/>
      <c r="AD1022" s="366"/>
      <c r="AE1022" s="366"/>
      <c r="AF1022" s="520"/>
    </row>
    <row r="1023" spans="1:32" ht="19.5" thickBot="1" x14ac:dyDescent="0.35">
      <c r="A1023" s="366"/>
      <c r="B1023" s="1417"/>
      <c r="C1023" s="388"/>
      <c r="D1023" s="388"/>
      <c r="E1023" s="388"/>
      <c r="F1023" s="388"/>
      <c r="G1023" s="388"/>
      <c r="H1023" s="388"/>
      <c r="I1023" s="366"/>
      <c r="J1023" s="366"/>
      <c r="K1023" s="526"/>
      <c r="L1023" s="526"/>
      <c r="M1023" s="526"/>
      <c r="N1023" s="526"/>
      <c r="O1023" s="526"/>
      <c r="P1023" s="526"/>
      <c r="Q1023" s="526"/>
      <c r="R1023" s="526"/>
      <c r="S1023" s="366"/>
      <c r="T1023" s="366"/>
      <c r="U1023" s="366"/>
      <c r="V1023" s="366"/>
      <c r="W1023" s="366"/>
      <c r="X1023" s="366"/>
      <c r="Y1023" s="366"/>
      <c r="Z1023" s="366"/>
      <c r="AA1023" s="366"/>
      <c r="AB1023" s="366"/>
      <c r="AC1023" s="366"/>
      <c r="AD1023" s="366"/>
      <c r="AE1023" s="366"/>
      <c r="AF1023" s="520"/>
    </row>
    <row r="1024" spans="1:32" ht="19.5" thickBot="1" x14ac:dyDescent="0.35">
      <c r="A1024" s="366"/>
      <c r="B1024" s="1417"/>
      <c r="C1024" s="388"/>
      <c r="D1024" s="388"/>
      <c r="E1024" s="388"/>
      <c r="F1024" s="388"/>
      <c r="G1024" s="388"/>
      <c r="H1024" s="388"/>
      <c r="I1024" s="366"/>
      <c r="J1024" s="366"/>
      <c r="K1024" s="526"/>
      <c r="L1024" s="526"/>
      <c r="M1024" s="526"/>
      <c r="N1024" s="526"/>
      <c r="O1024" s="526"/>
      <c r="P1024" s="526"/>
      <c r="Q1024" s="526"/>
      <c r="R1024" s="526"/>
      <c r="S1024" s="366"/>
      <c r="T1024" s="366"/>
      <c r="U1024" s="366"/>
      <c r="V1024" s="366"/>
      <c r="W1024" s="366"/>
      <c r="X1024" s="366"/>
      <c r="Y1024" s="366"/>
      <c r="Z1024" s="366"/>
      <c r="AA1024" s="366"/>
      <c r="AB1024" s="366"/>
      <c r="AC1024" s="366"/>
      <c r="AD1024" s="366"/>
      <c r="AE1024" s="366"/>
      <c r="AF1024" s="520"/>
    </row>
    <row r="1025" spans="1:32" ht="19.5" thickBot="1" x14ac:dyDescent="0.35">
      <c r="A1025" s="366"/>
      <c r="B1025" s="1417"/>
      <c r="C1025" s="388"/>
      <c r="D1025" s="388"/>
      <c r="E1025" s="388"/>
      <c r="F1025" s="388"/>
      <c r="G1025" s="388"/>
      <c r="H1025" s="388"/>
      <c r="I1025" s="366"/>
      <c r="J1025" s="366"/>
      <c r="K1025" s="526"/>
      <c r="L1025" s="526"/>
      <c r="M1025" s="526"/>
      <c r="N1025" s="526"/>
      <c r="O1025" s="526"/>
      <c r="P1025" s="526"/>
      <c r="Q1025" s="526"/>
      <c r="R1025" s="526"/>
      <c r="S1025" s="366"/>
      <c r="T1025" s="366"/>
      <c r="U1025" s="366"/>
      <c r="V1025" s="366"/>
      <c r="W1025" s="366"/>
      <c r="X1025" s="366"/>
      <c r="Y1025" s="366"/>
      <c r="Z1025" s="366"/>
      <c r="AA1025" s="366"/>
      <c r="AB1025" s="366"/>
      <c r="AC1025" s="366"/>
      <c r="AD1025" s="366"/>
      <c r="AE1025" s="366"/>
      <c r="AF1025" s="520"/>
    </row>
    <row r="1026" spans="1:32" ht="19.5" thickBot="1" x14ac:dyDescent="0.35">
      <c r="A1026" s="366"/>
      <c r="B1026" s="1417"/>
      <c r="C1026" s="388"/>
      <c r="D1026" s="388"/>
      <c r="E1026" s="388"/>
      <c r="F1026" s="388"/>
      <c r="G1026" s="388"/>
      <c r="H1026" s="388"/>
      <c r="I1026" s="366"/>
      <c r="J1026" s="366"/>
      <c r="K1026" s="526"/>
      <c r="L1026" s="526"/>
      <c r="M1026" s="526"/>
      <c r="N1026" s="526"/>
      <c r="O1026" s="526"/>
      <c r="P1026" s="526"/>
      <c r="Q1026" s="526"/>
      <c r="R1026" s="526"/>
      <c r="S1026" s="366"/>
      <c r="T1026" s="366"/>
      <c r="U1026" s="366"/>
      <c r="V1026" s="366"/>
      <c r="W1026" s="366"/>
      <c r="X1026" s="366"/>
      <c r="Y1026" s="366"/>
      <c r="Z1026" s="366"/>
      <c r="AA1026" s="366"/>
      <c r="AB1026" s="366"/>
      <c r="AC1026" s="366"/>
      <c r="AD1026" s="366"/>
      <c r="AE1026" s="366"/>
      <c r="AF1026" s="520"/>
    </row>
    <row r="1027" spans="1:32" ht="19.5" thickBot="1" x14ac:dyDescent="0.35">
      <c r="A1027" s="366"/>
      <c r="B1027" s="1417"/>
      <c r="C1027" s="388"/>
      <c r="D1027" s="388"/>
      <c r="E1027" s="388"/>
      <c r="F1027" s="388"/>
      <c r="G1027" s="388"/>
      <c r="H1027" s="388"/>
      <c r="I1027" s="366"/>
      <c r="J1027" s="366"/>
      <c r="K1027" s="526"/>
      <c r="L1027" s="526"/>
      <c r="M1027" s="526"/>
      <c r="N1027" s="526"/>
      <c r="O1027" s="526"/>
      <c r="P1027" s="526"/>
      <c r="Q1027" s="526"/>
      <c r="R1027" s="526"/>
      <c r="S1027" s="366"/>
      <c r="T1027" s="366"/>
      <c r="U1027" s="366"/>
      <c r="V1027" s="366"/>
      <c r="W1027" s="366"/>
      <c r="X1027" s="366"/>
      <c r="Y1027" s="366"/>
      <c r="Z1027" s="366"/>
      <c r="AA1027" s="366"/>
      <c r="AB1027" s="366"/>
      <c r="AC1027" s="366"/>
      <c r="AD1027" s="366"/>
      <c r="AE1027" s="366"/>
      <c r="AF1027" s="520"/>
    </row>
    <row r="1028" spans="1:32" ht="19.5" thickBot="1" x14ac:dyDescent="0.35">
      <c r="A1028" s="366"/>
      <c r="B1028" s="1417"/>
      <c r="C1028" s="388"/>
      <c r="D1028" s="388"/>
      <c r="E1028" s="388"/>
      <c r="F1028" s="388"/>
      <c r="G1028" s="388"/>
      <c r="H1028" s="388"/>
      <c r="I1028" s="366"/>
      <c r="J1028" s="366"/>
      <c r="K1028" s="526"/>
      <c r="L1028" s="526"/>
      <c r="M1028" s="526"/>
      <c r="N1028" s="526"/>
      <c r="O1028" s="526"/>
      <c r="P1028" s="526"/>
      <c r="Q1028" s="526"/>
      <c r="R1028" s="526"/>
      <c r="S1028" s="366"/>
      <c r="T1028" s="366"/>
      <c r="U1028" s="366"/>
      <c r="V1028" s="366"/>
      <c r="W1028" s="366"/>
      <c r="X1028" s="366"/>
      <c r="Y1028" s="366"/>
      <c r="Z1028" s="366"/>
      <c r="AA1028" s="366"/>
      <c r="AB1028" s="366"/>
      <c r="AC1028" s="366"/>
      <c r="AD1028" s="366"/>
      <c r="AE1028" s="366"/>
      <c r="AF1028" s="520"/>
    </row>
    <row r="1029" spans="1:32" ht="19.5" thickBot="1" x14ac:dyDescent="0.35">
      <c r="A1029" s="366"/>
      <c r="B1029" s="1417"/>
      <c r="C1029" s="388"/>
      <c r="D1029" s="388"/>
      <c r="E1029" s="388"/>
      <c r="F1029" s="388"/>
      <c r="G1029" s="388"/>
      <c r="H1029" s="388"/>
      <c r="I1029" s="366"/>
      <c r="J1029" s="366"/>
      <c r="K1029" s="526"/>
      <c r="L1029" s="526"/>
      <c r="M1029" s="526"/>
      <c r="N1029" s="526"/>
      <c r="O1029" s="526"/>
      <c r="P1029" s="526"/>
      <c r="Q1029" s="526"/>
      <c r="R1029" s="526"/>
      <c r="S1029" s="366"/>
      <c r="T1029" s="366"/>
      <c r="U1029" s="366"/>
      <c r="V1029" s="366"/>
      <c r="W1029" s="366"/>
      <c r="X1029" s="366"/>
      <c r="Y1029" s="366"/>
      <c r="Z1029" s="366"/>
      <c r="AA1029" s="366"/>
      <c r="AB1029" s="366"/>
      <c r="AC1029" s="366"/>
      <c r="AD1029" s="366"/>
      <c r="AE1029" s="366"/>
      <c r="AF1029" s="520"/>
    </row>
    <row r="1030" spans="1:32" ht="19.5" thickBot="1" x14ac:dyDescent="0.35">
      <c r="A1030" s="366"/>
      <c r="B1030" s="1417"/>
      <c r="C1030" s="388"/>
      <c r="D1030" s="388"/>
      <c r="E1030" s="388"/>
      <c r="F1030" s="388"/>
      <c r="G1030" s="388"/>
      <c r="H1030" s="388"/>
      <c r="I1030" s="366"/>
      <c r="J1030" s="366"/>
      <c r="K1030" s="526"/>
      <c r="L1030" s="526"/>
      <c r="M1030" s="526"/>
      <c r="N1030" s="526"/>
      <c r="O1030" s="526"/>
      <c r="P1030" s="526"/>
      <c r="Q1030" s="526"/>
      <c r="R1030" s="526"/>
      <c r="S1030" s="366"/>
      <c r="T1030" s="366"/>
      <c r="U1030" s="366"/>
      <c r="V1030" s="366"/>
      <c r="W1030" s="366"/>
      <c r="X1030" s="366"/>
      <c r="Y1030" s="366"/>
      <c r="Z1030" s="366"/>
      <c r="AA1030" s="366"/>
      <c r="AB1030" s="366"/>
      <c r="AC1030" s="366"/>
      <c r="AD1030" s="366"/>
      <c r="AE1030" s="366"/>
      <c r="AF1030" s="520"/>
    </row>
    <row r="1031" spans="1:32" ht="19.5" thickBot="1" x14ac:dyDescent="0.35">
      <c r="A1031" s="366"/>
      <c r="B1031" s="1417"/>
      <c r="C1031" s="388"/>
      <c r="D1031" s="388"/>
      <c r="E1031" s="388"/>
      <c r="F1031" s="388"/>
      <c r="G1031" s="388"/>
      <c r="H1031" s="388"/>
      <c r="I1031" s="366"/>
      <c r="J1031" s="366"/>
      <c r="K1031" s="526"/>
      <c r="L1031" s="526"/>
      <c r="M1031" s="526"/>
      <c r="N1031" s="526"/>
      <c r="O1031" s="526"/>
      <c r="P1031" s="526"/>
      <c r="Q1031" s="526"/>
      <c r="R1031" s="526"/>
      <c r="S1031" s="366"/>
      <c r="T1031" s="366"/>
      <c r="U1031" s="366"/>
      <c r="V1031" s="366"/>
      <c r="W1031" s="366"/>
      <c r="X1031" s="366"/>
      <c r="Y1031" s="366"/>
      <c r="Z1031" s="366"/>
      <c r="AA1031" s="366"/>
      <c r="AB1031" s="366"/>
      <c r="AC1031" s="366"/>
      <c r="AD1031" s="366"/>
      <c r="AE1031" s="366"/>
      <c r="AF1031" s="520"/>
    </row>
    <row r="1032" spans="1:32" ht="19.5" thickBot="1" x14ac:dyDescent="0.35">
      <c r="A1032" s="366"/>
      <c r="B1032" s="1417"/>
      <c r="C1032" s="388"/>
      <c r="D1032" s="388"/>
      <c r="E1032" s="388"/>
      <c r="F1032" s="388"/>
      <c r="G1032" s="388"/>
      <c r="H1032" s="388"/>
      <c r="I1032" s="366"/>
      <c r="J1032" s="366"/>
      <c r="K1032" s="526"/>
      <c r="L1032" s="526"/>
      <c r="M1032" s="526"/>
      <c r="N1032" s="526"/>
      <c r="O1032" s="526"/>
      <c r="P1032" s="526"/>
      <c r="Q1032" s="526"/>
      <c r="R1032" s="526"/>
      <c r="S1032" s="366"/>
      <c r="T1032" s="366"/>
      <c r="U1032" s="366"/>
      <c r="V1032" s="366"/>
      <c r="W1032" s="366"/>
      <c r="X1032" s="366"/>
      <c r="Y1032" s="366"/>
      <c r="Z1032" s="366"/>
      <c r="AA1032" s="366"/>
      <c r="AB1032" s="366"/>
      <c r="AC1032" s="366"/>
      <c r="AD1032" s="366"/>
      <c r="AE1032" s="366"/>
      <c r="AF1032" s="520"/>
    </row>
    <row r="1033" spans="1:32" ht="19.5" thickBot="1" x14ac:dyDescent="0.35">
      <c r="A1033" s="366"/>
      <c r="B1033" s="1417"/>
      <c r="C1033" s="388"/>
      <c r="D1033" s="388"/>
      <c r="E1033" s="388"/>
      <c r="F1033" s="388"/>
      <c r="G1033" s="388"/>
      <c r="H1033" s="388"/>
      <c r="I1033" s="366"/>
      <c r="J1033" s="366"/>
      <c r="K1033" s="526"/>
      <c r="L1033" s="526"/>
      <c r="M1033" s="526"/>
      <c r="N1033" s="526"/>
      <c r="O1033" s="526"/>
      <c r="P1033" s="526"/>
      <c r="Q1033" s="526"/>
      <c r="R1033" s="526"/>
      <c r="S1033" s="366"/>
      <c r="T1033" s="366"/>
      <c r="U1033" s="366"/>
      <c r="V1033" s="366"/>
      <c r="W1033" s="366"/>
      <c r="X1033" s="366"/>
      <c r="Y1033" s="366"/>
      <c r="Z1033" s="366"/>
      <c r="AA1033" s="366"/>
      <c r="AB1033" s="366"/>
      <c r="AC1033" s="366"/>
      <c r="AD1033" s="366"/>
      <c r="AE1033" s="366"/>
      <c r="AF1033" s="520"/>
    </row>
    <row r="1034" spans="1:32" ht="19.5" thickBot="1" x14ac:dyDescent="0.35">
      <c r="A1034" s="366"/>
      <c r="B1034" s="1417"/>
      <c r="C1034" s="388"/>
      <c r="D1034" s="388"/>
      <c r="E1034" s="388"/>
      <c r="F1034" s="388"/>
      <c r="G1034" s="388"/>
      <c r="H1034" s="388"/>
      <c r="I1034" s="366"/>
      <c r="J1034" s="366"/>
      <c r="K1034" s="526"/>
      <c r="L1034" s="526"/>
      <c r="M1034" s="526"/>
      <c r="N1034" s="526"/>
      <c r="O1034" s="526"/>
      <c r="P1034" s="526"/>
      <c r="Q1034" s="526"/>
      <c r="R1034" s="526"/>
      <c r="S1034" s="366"/>
      <c r="T1034" s="366"/>
      <c r="U1034" s="366"/>
      <c r="V1034" s="366"/>
      <c r="W1034" s="366"/>
      <c r="X1034" s="366"/>
      <c r="Y1034" s="366"/>
      <c r="Z1034" s="366"/>
      <c r="AA1034" s="366"/>
      <c r="AB1034" s="366"/>
      <c r="AC1034" s="366"/>
      <c r="AD1034" s="366"/>
      <c r="AE1034" s="366"/>
      <c r="AF1034" s="520"/>
    </row>
    <row r="1035" spans="1:32" ht="19.5" thickBot="1" x14ac:dyDescent="0.35">
      <c r="A1035" s="366"/>
      <c r="B1035" s="1417"/>
      <c r="C1035" s="388"/>
      <c r="D1035" s="388"/>
      <c r="E1035" s="388"/>
      <c r="F1035" s="388"/>
      <c r="G1035" s="388"/>
      <c r="H1035" s="388"/>
      <c r="I1035" s="366"/>
      <c r="J1035" s="366"/>
      <c r="K1035" s="526"/>
      <c r="L1035" s="526"/>
      <c r="M1035" s="526"/>
      <c r="N1035" s="526"/>
      <c r="O1035" s="526"/>
      <c r="P1035" s="526"/>
      <c r="Q1035" s="526"/>
      <c r="R1035" s="526"/>
      <c r="S1035" s="366"/>
      <c r="T1035" s="366"/>
      <c r="U1035" s="366"/>
      <c r="V1035" s="366"/>
      <c r="W1035" s="366"/>
      <c r="X1035" s="366"/>
      <c r="Y1035" s="366"/>
      <c r="Z1035" s="366"/>
      <c r="AA1035" s="366"/>
      <c r="AB1035" s="366"/>
      <c r="AC1035" s="366"/>
      <c r="AD1035" s="366"/>
      <c r="AE1035" s="366"/>
      <c r="AF1035" s="520"/>
    </row>
    <row r="1036" spans="1:32" ht="19.5" thickBot="1" x14ac:dyDescent="0.35">
      <c r="A1036" s="366"/>
      <c r="B1036" s="1417"/>
      <c r="C1036" s="388"/>
      <c r="D1036" s="388"/>
      <c r="E1036" s="388"/>
      <c r="F1036" s="388"/>
      <c r="G1036" s="388"/>
      <c r="H1036" s="388"/>
      <c r="I1036" s="366"/>
      <c r="J1036" s="366"/>
      <c r="K1036" s="526"/>
      <c r="L1036" s="526"/>
      <c r="M1036" s="526"/>
      <c r="N1036" s="526"/>
      <c r="O1036" s="526"/>
      <c r="P1036" s="526"/>
      <c r="Q1036" s="526"/>
      <c r="R1036" s="526"/>
      <c r="S1036" s="366"/>
      <c r="T1036" s="366"/>
      <c r="U1036" s="366"/>
      <c r="V1036" s="366"/>
      <c r="W1036" s="366"/>
      <c r="X1036" s="366"/>
      <c r="Y1036" s="366"/>
      <c r="Z1036" s="366"/>
      <c r="AA1036" s="366"/>
      <c r="AB1036" s="366"/>
      <c r="AC1036" s="366"/>
      <c r="AD1036" s="366"/>
      <c r="AE1036" s="366"/>
      <c r="AF1036" s="520"/>
    </row>
    <row r="1037" spans="1:32" ht="19.5" thickBot="1" x14ac:dyDescent="0.35">
      <c r="A1037" s="366"/>
      <c r="B1037" s="1417"/>
      <c r="C1037" s="388"/>
      <c r="D1037" s="388"/>
      <c r="E1037" s="388"/>
      <c r="F1037" s="388"/>
      <c r="G1037" s="388"/>
      <c r="H1037" s="388"/>
      <c r="I1037" s="366"/>
      <c r="J1037" s="366"/>
      <c r="K1037" s="526"/>
      <c r="L1037" s="526"/>
      <c r="M1037" s="526"/>
      <c r="N1037" s="526"/>
      <c r="O1037" s="526"/>
      <c r="P1037" s="526"/>
      <c r="Q1037" s="526"/>
      <c r="R1037" s="526"/>
      <c r="S1037" s="366"/>
      <c r="T1037" s="366"/>
      <c r="U1037" s="366"/>
      <c r="V1037" s="366"/>
      <c r="W1037" s="366"/>
      <c r="X1037" s="366"/>
      <c r="Y1037" s="366"/>
      <c r="Z1037" s="366"/>
      <c r="AA1037" s="366"/>
      <c r="AB1037" s="366"/>
      <c r="AC1037" s="366"/>
      <c r="AD1037" s="366"/>
      <c r="AE1037" s="366"/>
      <c r="AF1037" s="520"/>
    </row>
    <row r="1038" spans="1:32" ht="19.5" thickBot="1" x14ac:dyDescent="0.35">
      <c r="A1038" s="366"/>
      <c r="B1038" s="1417"/>
      <c r="C1038" s="388"/>
      <c r="D1038" s="388"/>
      <c r="E1038" s="388"/>
      <c r="F1038" s="388"/>
      <c r="G1038" s="388"/>
      <c r="H1038" s="388"/>
      <c r="I1038" s="366"/>
      <c r="J1038" s="366"/>
      <c r="K1038" s="526"/>
      <c r="L1038" s="526"/>
      <c r="M1038" s="526"/>
      <c r="N1038" s="526"/>
      <c r="O1038" s="526"/>
      <c r="P1038" s="526"/>
      <c r="Q1038" s="526"/>
      <c r="R1038" s="526"/>
      <c r="S1038" s="366"/>
      <c r="T1038" s="366"/>
      <c r="U1038" s="366"/>
      <c r="V1038" s="366"/>
      <c r="W1038" s="366"/>
      <c r="X1038" s="366"/>
      <c r="Y1038" s="366"/>
      <c r="Z1038" s="366"/>
      <c r="AA1038" s="366"/>
      <c r="AB1038" s="366"/>
      <c r="AC1038" s="366"/>
      <c r="AD1038" s="366"/>
      <c r="AE1038" s="366"/>
      <c r="AF1038" s="520"/>
    </row>
    <row r="1039" spans="1:32" ht="19.5" thickBot="1" x14ac:dyDescent="0.35">
      <c r="A1039" s="366"/>
      <c r="B1039" s="1417"/>
      <c r="C1039" s="388"/>
      <c r="D1039" s="388"/>
      <c r="E1039" s="388"/>
      <c r="F1039" s="388"/>
      <c r="G1039" s="388"/>
      <c r="H1039" s="388"/>
      <c r="I1039" s="366"/>
      <c r="J1039" s="366"/>
      <c r="K1039" s="526"/>
      <c r="L1039" s="526"/>
      <c r="M1039" s="526"/>
      <c r="N1039" s="526"/>
      <c r="O1039" s="526"/>
      <c r="P1039" s="526"/>
      <c r="Q1039" s="526"/>
      <c r="R1039" s="526"/>
      <c r="S1039" s="366"/>
      <c r="T1039" s="366"/>
      <c r="U1039" s="366"/>
      <c r="V1039" s="366"/>
      <c r="W1039" s="366"/>
      <c r="X1039" s="366"/>
      <c r="Y1039" s="366"/>
      <c r="Z1039" s="366"/>
      <c r="AA1039" s="366"/>
      <c r="AB1039" s="366"/>
      <c r="AC1039" s="366"/>
      <c r="AD1039" s="366"/>
      <c r="AE1039" s="366"/>
      <c r="AF1039" s="520"/>
    </row>
    <row r="1040" spans="1:32" ht="19.5" thickBot="1" x14ac:dyDescent="0.35">
      <c r="A1040" s="366"/>
      <c r="B1040" s="1417"/>
      <c r="C1040" s="388"/>
      <c r="D1040" s="388"/>
      <c r="E1040" s="388"/>
      <c r="F1040" s="388"/>
      <c r="G1040" s="388"/>
      <c r="H1040" s="388"/>
      <c r="I1040" s="366"/>
      <c r="J1040" s="366"/>
      <c r="K1040" s="526"/>
      <c r="L1040" s="526"/>
      <c r="M1040" s="526"/>
      <c r="N1040" s="526"/>
      <c r="O1040" s="526"/>
      <c r="P1040" s="526"/>
      <c r="Q1040" s="526"/>
      <c r="R1040" s="526"/>
      <c r="S1040" s="366"/>
      <c r="T1040" s="366"/>
      <c r="U1040" s="366"/>
      <c r="V1040" s="366"/>
      <c r="W1040" s="366"/>
      <c r="X1040" s="366"/>
      <c r="Y1040" s="366"/>
      <c r="Z1040" s="366"/>
      <c r="AA1040" s="366"/>
      <c r="AB1040" s="366"/>
      <c r="AC1040" s="366"/>
      <c r="AD1040" s="366"/>
      <c r="AE1040" s="366"/>
      <c r="AF1040" s="520"/>
    </row>
    <row r="1041" spans="1:32" ht="19.5" thickBot="1" x14ac:dyDescent="0.35">
      <c r="A1041" s="366"/>
      <c r="B1041" s="1417"/>
      <c r="C1041" s="388"/>
      <c r="D1041" s="388"/>
      <c r="E1041" s="388"/>
      <c r="F1041" s="388"/>
      <c r="G1041" s="388"/>
      <c r="H1041" s="388"/>
      <c r="I1041" s="366"/>
      <c r="J1041" s="366"/>
      <c r="K1041" s="526"/>
      <c r="L1041" s="526"/>
      <c r="M1041" s="526"/>
      <c r="N1041" s="526"/>
      <c r="O1041" s="526"/>
      <c r="P1041" s="526"/>
      <c r="Q1041" s="526"/>
      <c r="R1041" s="526"/>
      <c r="S1041" s="366"/>
      <c r="T1041" s="366"/>
      <c r="U1041" s="366"/>
      <c r="V1041" s="366"/>
      <c r="W1041" s="366"/>
      <c r="X1041" s="366"/>
      <c r="Y1041" s="366"/>
      <c r="Z1041" s="366"/>
      <c r="AA1041" s="366"/>
      <c r="AB1041" s="366"/>
      <c r="AC1041" s="366"/>
      <c r="AD1041" s="366"/>
      <c r="AE1041" s="366"/>
      <c r="AF1041" s="520"/>
    </row>
    <row r="1042" spans="1:32" ht="19.5" thickBot="1" x14ac:dyDescent="0.35">
      <c r="A1042" s="366"/>
      <c r="B1042" s="1417"/>
      <c r="C1042" s="388"/>
      <c r="D1042" s="388"/>
      <c r="E1042" s="388"/>
      <c r="F1042" s="388"/>
      <c r="G1042" s="388"/>
      <c r="H1042" s="388"/>
      <c r="I1042" s="366"/>
      <c r="J1042" s="366"/>
      <c r="K1042" s="526"/>
      <c r="L1042" s="526"/>
      <c r="M1042" s="526"/>
      <c r="N1042" s="526"/>
      <c r="O1042" s="526"/>
      <c r="P1042" s="526"/>
      <c r="Q1042" s="526"/>
      <c r="R1042" s="526"/>
      <c r="S1042" s="366"/>
      <c r="T1042" s="366"/>
      <c r="U1042" s="366"/>
      <c r="V1042" s="366"/>
      <c r="W1042" s="366"/>
      <c r="X1042" s="366"/>
      <c r="Y1042" s="366"/>
      <c r="Z1042" s="366"/>
      <c r="AA1042" s="366"/>
      <c r="AB1042" s="366"/>
      <c r="AC1042" s="366"/>
      <c r="AD1042" s="366"/>
      <c r="AE1042" s="366"/>
      <c r="AF1042" s="520"/>
    </row>
    <row r="1043" spans="1:32" ht="19.5" thickBot="1" x14ac:dyDescent="0.35">
      <c r="A1043" s="366"/>
      <c r="B1043" s="1417"/>
      <c r="C1043" s="388"/>
      <c r="D1043" s="388"/>
      <c r="E1043" s="388"/>
      <c r="F1043" s="388"/>
      <c r="G1043" s="388"/>
      <c r="H1043" s="388"/>
      <c r="I1043" s="366"/>
      <c r="J1043" s="366"/>
      <c r="K1043" s="526"/>
      <c r="L1043" s="526"/>
      <c r="M1043" s="526"/>
      <c r="N1043" s="526"/>
      <c r="O1043" s="526"/>
      <c r="P1043" s="526"/>
      <c r="Q1043" s="526"/>
      <c r="R1043" s="526"/>
      <c r="S1043" s="366"/>
      <c r="T1043" s="366"/>
      <c r="U1043" s="366"/>
      <c r="V1043" s="366"/>
      <c r="W1043" s="366"/>
      <c r="X1043" s="366"/>
      <c r="Y1043" s="366"/>
      <c r="Z1043" s="366"/>
      <c r="AA1043" s="366"/>
      <c r="AB1043" s="366"/>
      <c r="AC1043" s="366"/>
      <c r="AD1043" s="366"/>
      <c r="AE1043" s="366"/>
      <c r="AF1043" s="520"/>
    </row>
    <row r="1044" spans="1:32" ht="19.5" thickBot="1" x14ac:dyDescent="0.35">
      <c r="A1044" s="366"/>
      <c r="B1044" s="1417"/>
      <c r="C1044" s="388"/>
      <c r="D1044" s="388"/>
      <c r="E1044" s="388"/>
      <c r="F1044" s="388"/>
      <c r="G1044" s="388"/>
      <c r="H1044" s="388"/>
      <c r="I1044" s="366"/>
      <c r="J1044" s="366"/>
      <c r="K1044" s="526"/>
      <c r="L1044" s="526"/>
      <c r="M1044" s="526"/>
      <c r="N1044" s="526"/>
      <c r="O1044" s="526"/>
      <c r="P1044" s="526"/>
      <c r="Q1044" s="526"/>
      <c r="R1044" s="526"/>
      <c r="S1044" s="366"/>
      <c r="T1044" s="366"/>
      <c r="U1044" s="366"/>
      <c r="V1044" s="366"/>
      <c r="W1044" s="366"/>
      <c r="X1044" s="366"/>
      <c r="Y1044" s="366"/>
      <c r="Z1044" s="366"/>
      <c r="AA1044" s="366"/>
      <c r="AB1044" s="366"/>
      <c r="AC1044" s="366"/>
      <c r="AD1044" s="366"/>
      <c r="AE1044" s="366"/>
      <c r="AF1044" s="520"/>
    </row>
    <row r="1045" spans="1:32" ht="19.5" thickBot="1" x14ac:dyDescent="0.35">
      <c r="A1045" s="366"/>
      <c r="B1045" s="1417"/>
      <c r="C1045" s="388"/>
      <c r="D1045" s="388"/>
      <c r="E1045" s="388"/>
      <c r="F1045" s="388"/>
      <c r="G1045" s="388"/>
      <c r="H1045" s="388"/>
      <c r="I1045" s="366"/>
      <c r="J1045" s="366"/>
      <c r="K1045" s="526"/>
      <c r="L1045" s="526"/>
      <c r="M1045" s="526"/>
      <c r="N1045" s="526"/>
      <c r="O1045" s="526"/>
      <c r="P1045" s="526"/>
      <c r="Q1045" s="526"/>
      <c r="R1045" s="526"/>
      <c r="S1045" s="366"/>
      <c r="T1045" s="366"/>
      <c r="U1045" s="366"/>
      <c r="V1045" s="366"/>
      <c r="W1045" s="366"/>
      <c r="X1045" s="366"/>
      <c r="Y1045" s="366"/>
      <c r="Z1045" s="366"/>
      <c r="AA1045" s="366"/>
      <c r="AB1045" s="366"/>
      <c r="AC1045" s="366"/>
      <c r="AD1045" s="366"/>
      <c r="AE1045" s="366"/>
      <c r="AF1045" s="520"/>
    </row>
    <row r="1046" spans="1:32" ht="19.5" thickBot="1" x14ac:dyDescent="0.35">
      <c r="A1046" s="366"/>
      <c r="B1046" s="1417"/>
      <c r="C1046" s="388"/>
      <c r="D1046" s="388"/>
      <c r="E1046" s="388"/>
      <c r="F1046" s="388"/>
      <c r="G1046" s="388"/>
      <c r="H1046" s="388"/>
      <c r="I1046" s="366"/>
      <c r="J1046" s="366"/>
      <c r="K1046" s="526"/>
      <c r="L1046" s="526"/>
      <c r="M1046" s="526"/>
      <c r="N1046" s="526"/>
      <c r="O1046" s="526"/>
      <c r="P1046" s="526"/>
      <c r="Q1046" s="526"/>
      <c r="R1046" s="526"/>
      <c r="S1046" s="366"/>
      <c r="T1046" s="366"/>
      <c r="U1046" s="366"/>
      <c r="V1046" s="366"/>
      <c r="W1046" s="366"/>
      <c r="X1046" s="366"/>
      <c r="Y1046" s="366"/>
      <c r="Z1046" s="366"/>
      <c r="AA1046" s="366"/>
      <c r="AB1046" s="366"/>
      <c r="AC1046" s="366"/>
      <c r="AD1046" s="366"/>
      <c r="AE1046" s="366"/>
      <c r="AF1046" s="520"/>
    </row>
    <row r="1047" spans="1:32" ht="19.5" thickBot="1" x14ac:dyDescent="0.35">
      <c r="A1047" s="366"/>
      <c r="B1047" s="1417"/>
      <c r="C1047" s="388"/>
      <c r="D1047" s="388"/>
      <c r="E1047" s="388"/>
      <c r="F1047" s="388"/>
      <c r="G1047" s="388"/>
      <c r="H1047" s="388"/>
      <c r="I1047" s="366"/>
      <c r="J1047" s="366"/>
      <c r="K1047" s="526"/>
      <c r="L1047" s="526"/>
      <c r="M1047" s="526"/>
      <c r="N1047" s="526"/>
      <c r="O1047" s="526"/>
      <c r="P1047" s="526"/>
      <c r="Q1047" s="526"/>
      <c r="R1047" s="526"/>
      <c r="S1047" s="366"/>
      <c r="T1047" s="366"/>
      <c r="U1047" s="366"/>
      <c r="V1047" s="366"/>
      <c r="W1047" s="366"/>
      <c r="X1047" s="366"/>
      <c r="Y1047" s="366"/>
      <c r="Z1047" s="366"/>
      <c r="AA1047" s="366"/>
      <c r="AB1047" s="366"/>
      <c r="AC1047" s="366"/>
      <c r="AD1047" s="366"/>
      <c r="AE1047" s="366"/>
      <c r="AF1047" s="520"/>
    </row>
    <row r="1048" spans="1:32" ht="19.5" thickBot="1" x14ac:dyDescent="0.35">
      <c r="A1048" s="366"/>
      <c r="B1048" s="1417"/>
      <c r="C1048" s="388"/>
      <c r="D1048" s="388"/>
      <c r="E1048" s="388"/>
      <c r="F1048" s="388"/>
      <c r="G1048" s="388"/>
      <c r="H1048" s="388"/>
      <c r="I1048" s="366"/>
      <c r="J1048" s="366"/>
      <c r="K1048" s="526"/>
      <c r="L1048" s="526"/>
      <c r="M1048" s="526"/>
      <c r="N1048" s="526"/>
      <c r="O1048" s="526"/>
      <c r="P1048" s="526"/>
      <c r="Q1048" s="526"/>
      <c r="R1048" s="526"/>
      <c r="S1048" s="366"/>
      <c r="T1048" s="366"/>
      <c r="U1048" s="366"/>
      <c r="V1048" s="366"/>
      <c r="W1048" s="366"/>
      <c r="X1048" s="366"/>
      <c r="Y1048" s="366"/>
      <c r="Z1048" s="366"/>
      <c r="AA1048" s="366"/>
      <c r="AB1048" s="366"/>
      <c r="AC1048" s="366"/>
      <c r="AD1048" s="366"/>
      <c r="AE1048" s="366"/>
      <c r="AF1048" s="520"/>
    </row>
    <row r="1049" spans="1:32" ht="18.75" customHeight="1" thickBot="1" x14ac:dyDescent="0.35">
      <c r="A1049" s="366"/>
      <c r="B1049" s="366"/>
      <c r="C1049" s="366"/>
      <c r="D1049" s="366"/>
      <c r="E1049" s="366"/>
      <c r="F1049" s="366"/>
      <c r="G1049" s="366"/>
      <c r="H1049" s="366"/>
      <c r="I1049" s="366"/>
      <c r="J1049" s="366"/>
      <c r="K1049" s="366"/>
      <c r="L1049" s="366"/>
      <c r="M1049" s="366"/>
      <c r="N1049" s="366"/>
      <c r="O1049" s="366"/>
      <c r="P1049" s="366"/>
      <c r="Q1049" s="366"/>
      <c r="R1049" s="366"/>
      <c r="S1049" s="366"/>
      <c r="T1049" s="366"/>
      <c r="U1049" s="366"/>
      <c r="V1049" s="366"/>
      <c r="W1049" s="366"/>
      <c r="X1049" s="366"/>
      <c r="Y1049" s="366"/>
      <c r="Z1049" s="366"/>
      <c r="AA1049" s="366"/>
      <c r="AB1049" s="366"/>
      <c r="AC1049" s="366"/>
      <c r="AD1049" s="366"/>
      <c r="AE1049" s="366"/>
      <c r="AF1049" s="520"/>
    </row>
    <row r="1050" spans="1:32" ht="19.5" thickBot="1" x14ac:dyDescent="0.35">
      <c r="A1050" s="366"/>
      <c r="B1050" s="528" t="s">
        <v>91</v>
      </c>
      <c r="C1050" s="1905"/>
      <c r="D1050" s="1906"/>
      <c r="E1050" s="1906"/>
      <c r="F1050" s="1906"/>
      <c r="G1050" s="1906"/>
      <c r="H1050" s="1906"/>
      <c r="I1050" s="1906"/>
      <c r="J1050" s="1906"/>
      <c r="K1050" s="1906"/>
      <c r="L1050" s="1906"/>
      <c r="M1050" s="1906"/>
      <c r="N1050" s="1906"/>
      <c r="O1050" s="1906"/>
      <c r="P1050" s="1906"/>
      <c r="Q1050" s="1906"/>
      <c r="R1050" s="1906"/>
      <c r="S1050" s="1906"/>
      <c r="T1050" s="1906"/>
      <c r="U1050" s="1906"/>
      <c r="V1050" s="1906"/>
      <c r="W1050" s="1906"/>
      <c r="X1050" s="1906"/>
      <c r="Y1050" s="1906"/>
      <c r="Z1050" s="1906"/>
      <c r="AA1050" s="1906"/>
      <c r="AB1050" s="1906"/>
      <c r="AC1050" s="1907"/>
      <c r="AD1050" s="366"/>
      <c r="AE1050" s="366"/>
      <c r="AF1050" s="520"/>
    </row>
    <row r="1051" spans="1:32" ht="87" customHeight="1" thickBot="1" x14ac:dyDescent="0.35">
      <c r="A1051" s="366"/>
      <c r="B1051" s="366"/>
      <c r="C1051" s="1908"/>
      <c r="D1051" s="1909"/>
      <c r="E1051" s="1909"/>
      <c r="F1051" s="1909"/>
      <c r="G1051" s="1909"/>
      <c r="H1051" s="1909"/>
      <c r="I1051" s="1909"/>
      <c r="J1051" s="1909"/>
      <c r="K1051" s="1909"/>
      <c r="L1051" s="1909"/>
      <c r="M1051" s="1909"/>
      <c r="N1051" s="1909"/>
      <c r="O1051" s="1909"/>
      <c r="P1051" s="1909"/>
      <c r="Q1051" s="1909"/>
      <c r="R1051" s="1909"/>
      <c r="S1051" s="1909"/>
      <c r="T1051" s="1909"/>
      <c r="U1051" s="1909"/>
      <c r="V1051" s="1909"/>
      <c r="W1051" s="1909"/>
      <c r="X1051" s="1909"/>
      <c r="Y1051" s="1909"/>
      <c r="Z1051" s="1909"/>
      <c r="AA1051" s="1909"/>
      <c r="AB1051" s="1909"/>
      <c r="AC1051" s="1910"/>
      <c r="AD1051" s="366"/>
      <c r="AE1051" s="366"/>
      <c r="AF1051" s="520"/>
    </row>
    <row r="1052" spans="1:32" ht="19.5" thickBot="1" x14ac:dyDescent="0.35">
      <c r="A1052" s="529"/>
      <c r="B1052" s="365"/>
      <c r="C1052" s="365"/>
      <c r="D1052" s="365"/>
      <c r="E1052" s="365"/>
      <c r="F1052" s="365"/>
      <c r="G1052" s="365"/>
      <c r="H1052" s="365"/>
      <c r="I1052" s="365"/>
      <c r="J1052" s="365"/>
      <c r="K1052" s="365"/>
      <c r="L1052" s="365"/>
      <c r="M1052" s="365"/>
      <c r="N1052" s="365"/>
      <c r="O1052" s="365"/>
      <c r="P1052" s="365"/>
      <c r="Q1052" s="365"/>
      <c r="R1052" s="365"/>
      <c r="S1052" s="365"/>
      <c r="T1052" s="365"/>
      <c r="U1052" s="365"/>
      <c r="V1052" s="365"/>
      <c r="W1052" s="365"/>
      <c r="X1052" s="365"/>
      <c r="Y1052" s="365"/>
      <c r="Z1052" s="365"/>
      <c r="AA1052" s="365"/>
      <c r="AB1052" s="365"/>
      <c r="AC1052" s="365"/>
      <c r="AD1052" s="365"/>
      <c r="AE1052" s="365"/>
      <c r="AF1052" s="520"/>
    </row>
    <row r="1053" spans="1:32" ht="19.5" thickBot="1" x14ac:dyDescent="0.35">
      <c r="A1053" s="584"/>
      <c r="B1053" s="584"/>
      <c r="C1053" s="584"/>
      <c r="D1053" s="366"/>
      <c r="E1053" s="532">
        <f>SUBTOTAL(3,D1059:D1158)-3</f>
        <v>0</v>
      </c>
      <c r="F1053" s="366"/>
      <c r="G1053" s="366"/>
      <c r="H1053" s="366"/>
      <c r="I1053" s="366"/>
      <c r="J1053" s="366"/>
      <c r="K1053" s="366"/>
      <c r="L1053" s="366"/>
      <c r="M1053" s="366"/>
      <c r="N1053" s="366"/>
      <c r="O1053" s="366"/>
      <c r="P1053" s="366"/>
      <c r="Q1053" s="366"/>
      <c r="R1053" s="366"/>
      <c r="S1053" s="366"/>
      <c r="T1053" s="366"/>
      <c r="U1053" s="366"/>
      <c r="V1053" s="366"/>
      <c r="W1053" s="366"/>
      <c r="X1053" s="366"/>
      <c r="Y1053" s="366"/>
      <c r="Z1053" s="366"/>
      <c r="AA1053" s="366"/>
      <c r="AB1053" s="366"/>
      <c r="AC1053" s="366"/>
      <c r="AD1053" s="366"/>
      <c r="AE1053" s="366"/>
      <c r="AF1053" s="520"/>
    </row>
    <row r="1054" spans="1:32" ht="19.5" x14ac:dyDescent="0.3">
      <c r="A1054" s="584"/>
      <c r="B1054" s="585" t="s">
        <v>1017</v>
      </c>
      <c r="C1054" s="584"/>
      <c r="D1054" s="366"/>
      <c r="E1054" s="366"/>
      <c r="F1054" s="366"/>
      <c r="G1054" s="366"/>
      <c r="H1054" s="366"/>
      <c r="I1054" s="366"/>
      <c r="J1054" s="366"/>
      <c r="K1054" s="366"/>
      <c r="L1054" s="366"/>
      <c r="M1054" s="366"/>
      <c r="N1054" s="366"/>
      <c r="O1054" s="366"/>
      <c r="P1054" s="366"/>
      <c r="Q1054" s="366"/>
      <c r="R1054" s="366"/>
      <c r="S1054" s="366"/>
      <c r="T1054" s="366"/>
      <c r="U1054" s="366"/>
      <c r="V1054" s="366"/>
      <c r="W1054" s="366"/>
      <c r="X1054" s="366"/>
      <c r="Y1054" s="366"/>
      <c r="Z1054" s="366"/>
      <c r="AA1054" s="366"/>
      <c r="AB1054" s="366"/>
      <c r="AC1054" s="366"/>
      <c r="AD1054" s="366"/>
      <c r="AE1054" s="366"/>
      <c r="AF1054" s="520"/>
    </row>
    <row r="1055" spans="1:32" ht="19.5" x14ac:dyDescent="0.3">
      <c r="A1055" s="584"/>
      <c r="B1055" s="586"/>
      <c r="C1055" s="584"/>
      <c r="D1055" s="366"/>
      <c r="E1055" s="366"/>
      <c r="F1055" s="366"/>
      <c r="G1055" s="366"/>
      <c r="H1055" s="366"/>
      <c r="I1055" s="366"/>
      <c r="J1055" s="366"/>
      <c r="K1055" s="366"/>
      <c r="L1055" s="366"/>
      <c r="M1055" s="366"/>
      <c r="N1055" s="366"/>
      <c r="O1055" s="366"/>
      <c r="P1055" s="366"/>
      <c r="Q1055" s="366"/>
      <c r="R1055" s="366"/>
      <c r="S1055" s="366"/>
      <c r="T1055" s="366"/>
      <c r="U1055" s="366"/>
      <c r="V1055" s="366"/>
      <c r="W1055" s="366"/>
      <c r="X1055" s="366"/>
      <c r="Y1055" s="366"/>
      <c r="Z1055" s="366"/>
      <c r="AA1055" s="366"/>
      <c r="AB1055" s="366"/>
      <c r="AC1055" s="366"/>
      <c r="AD1055" s="366"/>
      <c r="AE1055" s="366"/>
      <c r="AF1055" s="520"/>
    </row>
    <row r="1056" spans="1:32" x14ac:dyDescent="0.3">
      <c r="A1056" s="584"/>
      <c r="B1056" s="480" t="s">
        <v>1016</v>
      </c>
      <c r="C1056" s="332"/>
      <c r="D1056" s="332"/>
      <c r="E1056" s="332"/>
      <c r="F1056" s="332"/>
      <c r="G1056" s="332"/>
      <c r="H1056" s="332"/>
      <c r="I1056" s="332"/>
      <c r="J1056" s="332"/>
      <c r="K1056" s="332"/>
      <c r="L1056" s="332"/>
      <c r="M1056" s="332"/>
      <c r="N1056" s="332"/>
      <c r="O1056" s="584"/>
      <c r="P1056" s="366"/>
      <c r="Q1056" s="366"/>
      <c r="R1056" s="366"/>
      <c r="S1056" s="366"/>
      <c r="T1056" s="366"/>
      <c r="U1056" s="366"/>
      <c r="V1056" s="366"/>
      <c r="W1056" s="366"/>
      <c r="X1056" s="366"/>
      <c r="Y1056" s="366"/>
      <c r="Z1056" s="366"/>
      <c r="AA1056" s="366"/>
      <c r="AB1056" s="366"/>
      <c r="AC1056" s="366"/>
      <c r="AD1056" s="366"/>
      <c r="AE1056" s="366"/>
      <c r="AF1056" s="520"/>
    </row>
    <row r="1057" spans="1:32" ht="19.5" thickBot="1" x14ac:dyDescent="0.35">
      <c r="A1057" s="584"/>
      <c r="B1057" s="305"/>
      <c r="C1057" s="332"/>
      <c r="D1057" s="332"/>
      <c r="E1057" s="332"/>
      <c r="F1057" s="332"/>
      <c r="G1057" s="332"/>
      <c r="H1057" s="332"/>
      <c r="I1057" s="332"/>
      <c r="J1057" s="332"/>
      <c r="K1057" s="332"/>
      <c r="L1057" s="332"/>
      <c r="M1057" s="332"/>
      <c r="N1057" s="332"/>
      <c r="O1057" s="584"/>
      <c r="P1057" s="366"/>
      <c r="Q1057" s="366"/>
      <c r="R1057" s="366"/>
      <c r="S1057" s="366"/>
      <c r="T1057" s="366"/>
      <c r="U1057" s="366"/>
      <c r="V1057" s="366"/>
      <c r="W1057" s="366"/>
      <c r="X1057" s="366"/>
      <c r="Y1057" s="366"/>
      <c r="Z1057" s="366"/>
      <c r="AA1057" s="366"/>
      <c r="AB1057" s="366"/>
      <c r="AC1057" s="366"/>
      <c r="AD1057" s="366"/>
      <c r="AE1057" s="366"/>
      <c r="AF1057" s="520"/>
    </row>
    <row r="1058" spans="1:32" ht="57" thickBot="1" x14ac:dyDescent="0.35">
      <c r="A1058" s="366"/>
      <c r="B1058" s="386" t="s">
        <v>1</v>
      </c>
      <c r="C1058" s="386" t="s">
        <v>265</v>
      </c>
      <c r="D1058" s="386" t="s">
        <v>266</v>
      </c>
      <c r="E1058" s="386" t="s">
        <v>55</v>
      </c>
      <c r="F1058" s="332"/>
      <c r="G1058" s="332"/>
      <c r="H1058" s="332"/>
      <c r="I1058" s="332"/>
      <c r="J1058" s="332"/>
      <c r="K1058" s="332"/>
      <c r="L1058" s="332"/>
      <c r="M1058" s="332"/>
      <c r="N1058" s="332"/>
      <c r="O1058" s="366"/>
      <c r="P1058" s="366"/>
      <c r="Q1058" s="366"/>
      <c r="R1058" s="366"/>
      <c r="S1058" s="366"/>
      <c r="T1058" s="366"/>
      <c r="U1058" s="366"/>
      <c r="V1058" s="366"/>
      <c r="W1058" s="366"/>
      <c r="X1058" s="366"/>
      <c r="Y1058" s="366"/>
      <c r="Z1058" s="366"/>
      <c r="AA1058" s="366"/>
      <c r="AB1058" s="366"/>
      <c r="AC1058" s="366"/>
      <c r="AD1058" s="366"/>
      <c r="AE1058" s="366"/>
      <c r="AF1058" s="520"/>
    </row>
    <row r="1059" spans="1:32" ht="36" customHeight="1" thickBot="1" x14ac:dyDescent="0.35">
      <c r="A1059" s="366"/>
      <c r="B1059" s="1417"/>
      <c r="C1059" s="587"/>
      <c r="D1059" s="388"/>
      <c r="E1059" s="388"/>
      <c r="F1059" s="332"/>
      <c r="G1059" s="332"/>
      <c r="H1059" s="332"/>
      <c r="I1059" s="332"/>
      <c r="J1059" s="332"/>
      <c r="K1059" s="332"/>
      <c r="L1059" s="332"/>
      <c r="M1059" s="332"/>
      <c r="N1059" s="332"/>
      <c r="O1059" s="366"/>
      <c r="P1059" s="366"/>
      <c r="Q1059" s="366"/>
      <c r="R1059" s="366"/>
      <c r="S1059" s="366"/>
      <c r="T1059" s="366"/>
      <c r="U1059" s="366"/>
      <c r="V1059" s="366"/>
      <c r="W1059" s="366"/>
      <c r="X1059" s="366"/>
      <c r="Y1059" s="366"/>
      <c r="Z1059" s="366"/>
      <c r="AA1059" s="366"/>
      <c r="AB1059" s="366"/>
      <c r="AC1059" s="366"/>
      <c r="AD1059" s="366"/>
      <c r="AE1059" s="366"/>
      <c r="AF1059" s="520"/>
    </row>
    <row r="1060" spans="1:32" ht="19.5" thickBot="1" x14ac:dyDescent="0.35">
      <c r="A1060" s="366"/>
      <c r="B1060" s="1417"/>
      <c r="C1060" s="587"/>
      <c r="D1060" s="388"/>
      <c r="E1060" s="388"/>
      <c r="F1060" s="332"/>
      <c r="G1060" s="332"/>
      <c r="H1060" s="332"/>
      <c r="I1060" s="332"/>
      <c r="J1060" s="332"/>
      <c r="K1060" s="332"/>
      <c r="L1060" s="332"/>
      <c r="M1060" s="332"/>
      <c r="N1060" s="332"/>
      <c r="O1060" s="366"/>
      <c r="P1060" s="366"/>
      <c r="Q1060" s="366"/>
      <c r="R1060" s="366"/>
      <c r="S1060" s="366"/>
      <c r="T1060" s="366"/>
      <c r="U1060" s="366"/>
      <c r="V1060" s="366"/>
      <c r="W1060" s="366"/>
      <c r="X1060" s="366"/>
      <c r="Y1060" s="366"/>
      <c r="Z1060" s="366"/>
      <c r="AA1060" s="366"/>
      <c r="AB1060" s="366"/>
      <c r="AC1060" s="366"/>
      <c r="AD1060" s="366"/>
      <c r="AE1060" s="366"/>
      <c r="AF1060" s="520"/>
    </row>
    <row r="1061" spans="1:32" ht="19.5" thickBot="1" x14ac:dyDescent="0.35">
      <c r="A1061" s="366"/>
      <c r="B1061" s="1417"/>
      <c r="C1061" s="587"/>
      <c r="D1061" s="388"/>
      <c r="E1061" s="388"/>
      <c r="F1061" s="332"/>
      <c r="G1061" s="332"/>
      <c r="H1061" s="332"/>
      <c r="I1061" s="332"/>
      <c r="J1061" s="332"/>
      <c r="K1061" s="332"/>
      <c r="L1061" s="332"/>
      <c r="M1061" s="332"/>
      <c r="N1061" s="332"/>
      <c r="O1061" s="366"/>
      <c r="P1061" s="366"/>
      <c r="Q1061" s="366"/>
      <c r="R1061" s="366"/>
      <c r="S1061" s="366"/>
      <c r="T1061" s="366"/>
      <c r="U1061" s="366"/>
      <c r="V1061" s="366"/>
      <c r="W1061" s="366"/>
      <c r="X1061" s="366"/>
      <c r="Y1061" s="366"/>
      <c r="Z1061" s="366"/>
      <c r="AA1061" s="366"/>
      <c r="AB1061" s="366"/>
      <c r="AC1061" s="366"/>
      <c r="AD1061" s="366"/>
      <c r="AE1061" s="366"/>
      <c r="AF1061" s="520"/>
    </row>
    <row r="1062" spans="1:32" ht="19.5" thickBot="1" x14ac:dyDescent="0.35">
      <c r="A1062" s="366"/>
      <c r="B1062" s="1417"/>
      <c r="C1062" s="587"/>
      <c r="D1062" s="388"/>
      <c r="E1062" s="388"/>
      <c r="F1062" s="332"/>
      <c r="G1062" s="332"/>
      <c r="H1062" s="332"/>
      <c r="I1062" s="332"/>
      <c r="J1062" s="332"/>
      <c r="K1062" s="332"/>
      <c r="L1062" s="332"/>
      <c r="M1062" s="332"/>
      <c r="N1062" s="332"/>
      <c r="O1062" s="366"/>
      <c r="P1062" s="366"/>
      <c r="Q1062" s="366"/>
      <c r="R1062" s="366"/>
      <c r="S1062" s="366"/>
      <c r="T1062" s="366"/>
      <c r="U1062" s="366"/>
      <c r="V1062" s="366"/>
      <c r="W1062" s="366"/>
      <c r="X1062" s="366"/>
      <c r="Y1062" s="366"/>
      <c r="Z1062" s="366"/>
      <c r="AA1062" s="366"/>
      <c r="AB1062" s="366"/>
      <c r="AC1062" s="366"/>
      <c r="AD1062" s="366"/>
      <c r="AE1062" s="366"/>
      <c r="AF1062" s="520"/>
    </row>
    <row r="1063" spans="1:32" ht="19.5" thickBot="1" x14ac:dyDescent="0.35">
      <c r="A1063" s="366"/>
      <c r="B1063" s="1417"/>
      <c r="C1063" s="587"/>
      <c r="D1063" s="388"/>
      <c r="E1063" s="388"/>
      <c r="F1063" s="332"/>
      <c r="G1063" s="332"/>
      <c r="H1063" s="332"/>
      <c r="I1063" s="332"/>
      <c r="J1063" s="332"/>
      <c r="K1063" s="332"/>
      <c r="L1063" s="332"/>
      <c r="M1063" s="332"/>
      <c r="N1063" s="332"/>
      <c r="O1063" s="366"/>
      <c r="P1063" s="366"/>
      <c r="Q1063" s="366"/>
      <c r="R1063" s="366"/>
      <c r="S1063" s="366"/>
      <c r="T1063" s="366"/>
      <c r="U1063" s="366"/>
      <c r="V1063" s="366"/>
      <c r="W1063" s="366"/>
      <c r="X1063" s="366"/>
      <c r="Y1063" s="366"/>
      <c r="Z1063" s="366"/>
      <c r="AA1063" s="366"/>
      <c r="AB1063" s="366"/>
      <c r="AC1063" s="366"/>
      <c r="AD1063" s="366"/>
      <c r="AE1063" s="366"/>
      <c r="AF1063" s="520"/>
    </row>
    <row r="1064" spans="1:32" ht="19.5" thickBot="1" x14ac:dyDescent="0.35">
      <c r="A1064" s="366"/>
      <c r="B1064" s="1417"/>
      <c r="C1064" s="587"/>
      <c r="D1064" s="388"/>
      <c r="E1064" s="388"/>
      <c r="F1064" s="332"/>
      <c r="G1064" s="332"/>
      <c r="H1064" s="332"/>
      <c r="I1064" s="332"/>
      <c r="J1064" s="332"/>
      <c r="K1064" s="332"/>
      <c r="L1064" s="332"/>
      <c r="M1064" s="332"/>
      <c r="N1064" s="332"/>
      <c r="O1064" s="366"/>
      <c r="P1064" s="366"/>
      <c r="Q1064" s="366"/>
      <c r="R1064" s="366"/>
      <c r="S1064" s="366"/>
      <c r="T1064" s="366"/>
      <c r="U1064" s="366"/>
      <c r="V1064" s="366"/>
      <c r="W1064" s="366"/>
      <c r="X1064" s="366"/>
      <c r="Y1064" s="366"/>
      <c r="Z1064" s="366"/>
      <c r="AA1064" s="366"/>
      <c r="AB1064" s="366"/>
      <c r="AC1064" s="366"/>
      <c r="AD1064" s="366"/>
      <c r="AE1064" s="366"/>
      <c r="AF1064" s="520"/>
    </row>
    <row r="1065" spans="1:32" ht="19.5" thickBot="1" x14ac:dyDescent="0.35">
      <c r="A1065" s="366"/>
      <c r="B1065" s="1417"/>
      <c r="C1065" s="587"/>
      <c r="D1065" s="388"/>
      <c r="E1065" s="388"/>
      <c r="F1065" s="332"/>
      <c r="G1065" s="332"/>
      <c r="H1065" s="332"/>
      <c r="I1065" s="332"/>
      <c r="J1065" s="332"/>
      <c r="K1065" s="332"/>
      <c r="L1065" s="332"/>
      <c r="M1065" s="332"/>
      <c r="N1065" s="332"/>
      <c r="O1065" s="366"/>
      <c r="P1065" s="366"/>
      <c r="Q1065" s="366"/>
      <c r="R1065" s="366"/>
      <c r="S1065" s="366"/>
      <c r="T1065" s="366"/>
      <c r="U1065" s="366"/>
      <c r="V1065" s="366"/>
      <c r="W1065" s="366"/>
      <c r="X1065" s="366"/>
      <c r="Y1065" s="366"/>
      <c r="Z1065" s="366"/>
      <c r="AA1065" s="366"/>
      <c r="AB1065" s="366"/>
      <c r="AC1065" s="366"/>
      <c r="AD1065" s="366"/>
      <c r="AE1065" s="366"/>
      <c r="AF1065" s="520"/>
    </row>
    <row r="1066" spans="1:32" ht="19.5" thickBot="1" x14ac:dyDescent="0.35">
      <c r="A1066" s="366"/>
      <c r="B1066" s="1417"/>
      <c r="C1066" s="587"/>
      <c r="D1066" s="388"/>
      <c r="E1066" s="388"/>
      <c r="F1066" s="332"/>
      <c r="G1066" s="332"/>
      <c r="H1066" s="332"/>
      <c r="I1066" s="332"/>
      <c r="J1066" s="332"/>
      <c r="K1066" s="332"/>
      <c r="L1066" s="332"/>
      <c r="M1066" s="332"/>
      <c r="N1066" s="332"/>
      <c r="O1066" s="366"/>
      <c r="P1066" s="366"/>
      <c r="Q1066" s="366"/>
      <c r="R1066" s="366"/>
      <c r="S1066" s="366"/>
      <c r="T1066" s="366"/>
      <c r="U1066" s="366"/>
      <c r="V1066" s="366"/>
      <c r="W1066" s="366"/>
      <c r="X1066" s="366"/>
      <c r="Y1066" s="366"/>
      <c r="Z1066" s="366"/>
      <c r="AA1066" s="366"/>
      <c r="AB1066" s="366"/>
      <c r="AC1066" s="366"/>
      <c r="AD1066" s="366"/>
      <c r="AE1066" s="366"/>
      <c r="AF1066" s="520"/>
    </row>
    <row r="1067" spans="1:32" ht="19.5" thickBot="1" x14ac:dyDescent="0.35">
      <c r="A1067" s="366"/>
      <c r="B1067" s="1417"/>
      <c r="C1067" s="587"/>
      <c r="D1067" s="388"/>
      <c r="E1067" s="388"/>
      <c r="F1067" s="332"/>
      <c r="G1067" s="332"/>
      <c r="H1067" s="332"/>
      <c r="I1067" s="332"/>
      <c r="J1067" s="332"/>
      <c r="K1067" s="332"/>
      <c r="L1067" s="332"/>
      <c r="M1067" s="332"/>
      <c r="N1067" s="332"/>
      <c r="O1067" s="366"/>
      <c r="P1067" s="366"/>
      <c r="Q1067" s="366"/>
      <c r="R1067" s="366"/>
      <c r="S1067" s="366"/>
      <c r="T1067" s="366"/>
      <c r="U1067" s="366"/>
      <c r="V1067" s="366"/>
      <c r="W1067" s="366"/>
      <c r="X1067" s="366"/>
      <c r="Y1067" s="366"/>
      <c r="Z1067" s="366"/>
      <c r="AA1067" s="366"/>
      <c r="AB1067" s="366"/>
      <c r="AC1067" s="366"/>
      <c r="AD1067" s="366"/>
      <c r="AE1067" s="366"/>
      <c r="AF1067" s="520"/>
    </row>
    <row r="1068" spans="1:32" ht="19.5" thickBot="1" x14ac:dyDescent="0.35">
      <c r="A1068" s="366"/>
      <c r="B1068" s="1417"/>
      <c r="C1068" s="587"/>
      <c r="D1068" s="388"/>
      <c r="E1068" s="388"/>
      <c r="F1068" s="332"/>
      <c r="G1068" s="332"/>
      <c r="H1068" s="332"/>
      <c r="I1068" s="332"/>
      <c r="J1068" s="332"/>
      <c r="K1068" s="332"/>
      <c r="L1068" s="332"/>
      <c r="M1068" s="332"/>
      <c r="N1068" s="332"/>
      <c r="O1068" s="366"/>
      <c r="P1068" s="366"/>
      <c r="Q1068" s="366"/>
      <c r="R1068" s="366"/>
      <c r="S1068" s="366"/>
      <c r="T1068" s="366"/>
      <c r="U1068" s="366"/>
      <c r="V1068" s="366"/>
      <c r="W1068" s="366"/>
      <c r="X1068" s="366"/>
      <c r="Y1068" s="366"/>
      <c r="Z1068" s="366"/>
      <c r="AA1068" s="366"/>
      <c r="AB1068" s="366"/>
      <c r="AC1068" s="366"/>
      <c r="AD1068" s="366"/>
      <c r="AE1068" s="366"/>
      <c r="AF1068" s="520"/>
    </row>
    <row r="1069" spans="1:32" ht="19.5" thickBot="1" x14ac:dyDescent="0.35">
      <c r="A1069" s="366"/>
      <c r="B1069" s="1417"/>
      <c r="C1069" s="587"/>
      <c r="D1069" s="388"/>
      <c r="E1069" s="388"/>
      <c r="F1069" s="332"/>
      <c r="G1069" s="332"/>
      <c r="H1069" s="332"/>
      <c r="I1069" s="332"/>
      <c r="J1069" s="332"/>
      <c r="K1069" s="332"/>
      <c r="L1069" s="332"/>
      <c r="M1069" s="332"/>
      <c r="N1069" s="332"/>
      <c r="O1069" s="366"/>
      <c r="P1069" s="366"/>
      <c r="Q1069" s="366"/>
      <c r="R1069" s="366"/>
      <c r="S1069" s="366"/>
      <c r="T1069" s="366"/>
      <c r="U1069" s="366"/>
      <c r="V1069" s="366"/>
      <c r="W1069" s="366"/>
      <c r="X1069" s="366"/>
      <c r="Y1069" s="366"/>
      <c r="Z1069" s="366"/>
      <c r="AA1069" s="366"/>
      <c r="AB1069" s="366"/>
      <c r="AC1069" s="366"/>
      <c r="AD1069" s="366"/>
      <c r="AE1069" s="366"/>
      <c r="AF1069" s="520"/>
    </row>
    <row r="1070" spans="1:32" ht="19.5" thickBot="1" x14ac:dyDescent="0.35">
      <c r="A1070" s="366"/>
      <c r="B1070" s="1417"/>
      <c r="C1070" s="587"/>
      <c r="D1070" s="388"/>
      <c r="E1070" s="388"/>
      <c r="F1070" s="332"/>
      <c r="G1070" s="332"/>
      <c r="H1070" s="332"/>
      <c r="I1070" s="332"/>
      <c r="J1070" s="332"/>
      <c r="K1070" s="332"/>
      <c r="L1070" s="332"/>
      <c r="M1070" s="332"/>
      <c r="N1070" s="332"/>
      <c r="O1070" s="366"/>
      <c r="P1070" s="366"/>
      <c r="Q1070" s="366"/>
      <c r="R1070" s="366"/>
      <c r="S1070" s="366"/>
      <c r="T1070" s="366"/>
      <c r="U1070" s="366"/>
      <c r="V1070" s="366"/>
      <c r="W1070" s="366"/>
      <c r="X1070" s="366"/>
      <c r="Y1070" s="366"/>
      <c r="Z1070" s="366"/>
      <c r="AA1070" s="366"/>
      <c r="AB1070" s="366"/>
      <c r="AC1070" s="366"/>
      <c r="AD1070" s="366"/>
      <c r="AE1070" s="366"/>
      <c r="AF1070" s="520"/>
    </row>
    <row r="1071" spans="1:32" ht="19.5" thickBot="1" x14ac:dyDescent="0.35">
      <c r="A1071" s="366"/>
      <c r="B1071" s="1417"/>
      <c r="C1071" s="587"/>
      <c r="D1071" s="388"/>
      <c r="E1071" s="388"/>
      <c r="F1071" s="332"/>
      <c r="G1071" s="332"/>
      <c r="H1071" s="332"/>
      <c r="I1071" s="332"/>
      <c r="J1071" s="332"/>
      <c r="K1071" s="332"/>
      <c r="L1071" s="332"/>
      <c r="M1071" s="332"/>
      <c r="N1071" s="332"/>
      <c r="O1071" s="366"/>
      <c r="P1071" s="366"/>
      <c r="Q1071" s="366"/>
      <c r="R1071" s="366"/>
      <c r="S1071" s="366"/>
      <c r="T1071" s="366"/>
      <c r="U1071" s="366"/>
      <c r="V1071" s="366"/>
      <c r="W1071" s="366"/>
      <c r="X1071" s="366"/>
      <c r="Y1071" s="366"/>
      <c r="Z1071" s="366"/>
      <c r="AA1071" s="366"/>
      <c r="AB1071" s="366"/>
      <c r="AC1071" s="366"/>
      <c r="AD1071" s="366"/>
      <c r="AE1071" s="366"/>
      <c r="AF1071" s="520"/>
    </row>
    <row r="1072" spans="1:32" ht="19.5" thickBot="1" x14ac:dyDescent="0.35">
      <c r="A1072" s="366"/>
      <c r="B1072" s="1417"/>
      <c r="C1072" s="587"/>
      <c r="D1072" s="388"/>
      <c r="E1072" s="388"/>
      <c r="F1072" s="332"/>
      <c r="G1072" s="332"/>
      <c r="H1072" s="332"/>
      <c r="I1072" s="332"/>
      <c r="J1072" s="332"/>
      <c r="K1072" s="332"/>
      <c r="L1072" s="332"/>
      <c r="M1072" s="332"/>
      <c r="N1072" s="332"/>
      <c r="O1072" s="366"/>
      <c r="P1072" s="366"/>
      <c r="Q1072" s="366"/>
      <c r="R1072" s="366"/>
      <c r="S1072" s="366"/>
      <c r="T1072" s="366"/>
      <c r="U1072" s="366"/>
      <c r="V1072" s="366"/>
      <c r="W1072" s="366"/>
      <c r="X1072" s="366"/>
      <c r="Y1072" s="366"/>
      <c r="Z1072" s="366"/>
      <c r="AA1072" s="366"/>
      <c r="AB1072" s="366"/>
      <c r="AC1072" s="366"/>
      <c r="AD1072" s="366"/>
      <c r="AE1072" s="366"/>
      <c r="AF1072" s="520"/>
    </row>
    <row r="1073" spans="1:32" ht="19.5" thickBot="1" x14ac:dyDescent="0.35">
      <c r="A1073" s="366"/>
      <c r="B1073" s="1417"/>
      <c r="C1073" s="587"/>
      <c r="D1073" s="388"/>
      <c r="E1073" s="388"/>
      <c r="F1073" s="332"/>
      <c r="G1073" s="332"/>
      <c r="H1073" s="332"/>
      <c r="I1073" s="332"/>
      <c r="J1073" s="332"/>
      <c r="K1073" s="332"/>
      <c r="L1073" s="332"/>
      <c r="M1073" s="332"/>
      <c r="N1073" s="332"/>
      <c r="O1073" s="366"/>
      <c r="P1073" s="366"/>
      <c r="Q1073" s="366"/>
      <c r="R1073" s="366"/>
      <c r="S1073" s="366"/>
      <c r="T1073" s="366"/>
      <c r="U1073" s="366"/>
      <c r="V1073" s="366"/>
      <c r="W1073" s="366"/>
      <c r="X1073" s="366"/>
      <c r="Y1073" s="366"/>
      <c r="Z1073" s="366"/>
      <c r="AA1073" s="366"/>
      <c r="AB1073" s="366"/>
      <c r="AC1073" s="366"/>
      <c r="AD1073" s="366"/>
      <c r="AE1073" s="366"/>
      <c r="AF1073" s="520"/>
    </row>
    <row r="1074" spans="1:32" ht="19.5" thickBot="1" x14ac:dyDescent="0.35">
      <c r="A1074" s="366"/>
      <c r="B1074" s="1417"/>
      <c r="C1074" s="587"/>
      <c r="D1074" s="388"/>
      <c r="E1074" s="388"/>
      <c r="F1074" s="332"/>
      <c r="G1074" s="332"/>
      <c r="H1074" s="332"/>
      <c r="I1074" s="332"/>
      <c r="J1074" s="332"/>
      <c r="K1074" s="332"/>
      <c r="L1074" s="332"/>
      <c r="M1074" s="332"/>
      <c r="N1074" s="332"/>
      <c r="O1074" s="366"/>
      <c r="P1074" s="366"/>
      <c r="Q1074" s="366"/>
      <c r="R1074" s="366"/>
      <c r="S1074" s="366"/>
      <c r="T1074" s="366"/>
      <c r="U1074" s="366"/>
      <c r="V1074" s="366"/>
      <c r="W1074" s="366"/>
      <c r="X1074" s="366"/>
      <c r="Y1074" s="366"/>
      <c r="Z1074" s="366"/>
      <c r="AA1074" s="366"/>
      <c r="AB1074" s="366"/>
      <c r="AC1074" s="366"/>
      <c r="AD1074" s="366"/>
      <c r="AE1074" s="366"/>
      <c r="AF1074" s="520"/>
    </row>
    <row r="1075" spans="1:32" ht="19.5" thickBot="1" x14ac:dyDescent="0.35">
      <c r="A1075" s="366"/>
      <c r="B1075" s="1417"/>
      <c r="C1075" s="587"/>
      <c r="D1075" s="388"/>
      <c r="E1075" s="388"/>
      <c r="F1075" s="332"/>
      <c r="G1075" s="332"/>
      <c r="H1075" s="332"/>
      <c r="I1075" s="332"/>
      <c r="J1075" s="332"/>
      <c r="K1075" s="332"/>
      <c r="L1075" s="332"/>
      <c r="M1075" s="332"/>
      <c r="N1075" s="332"/>
      <c r="O1075" s="366"/>
      <c r="P1075" s="366"/>
      <c r="Q1075" s="366"/>
      <c r="R1075" s="366"/>
      <c r="S1075" s="366"/>
      <c r="T1075" s="366"/>
      <c r="U1075" s="366"/>
      <c r="V1075" s="366"/>
      <c r="W1075" s="366"/>
      <c r="X1075" s="366"/>
      <c r="Y1075" s="366"/>
      <c r="Z1075" s="366"/>
      <c r="AA1075" s="366"/>
      <c r="AB1075" s="366"/>
      <c r="AC1075" s="366"/>
      <c r="AD1075" s="366"/>
      <c r="AE1075" s="366"/>
      <c r="AF1075" s="520"/>
    </row>
    <row r="1076" spans="1:32" ht="19.5" thickBot="1" x14ac:dyDescent="0.35">
      <c r="A1076" s="366"/>
      <c r="B1076" s="1417"/>
      <c r="C1076" s="587"/>
      <c r="D1076" s="388"/>
      <c r="E1076" s="388"/>
      <c r="F1076" s="332"/>
      <c r="G1076" s="332"/>
      <c r="H1076" s="332"/>
      <c r="I1076" s="332"/>
      <c r="J1076" s="332"/>
      <c r="K1076" s="332"/>
      <c r="L1076" s="332"/>
      <c r="M1076" s="332"/>
      <c r="N1076" s="332"/>
      <c r="O1076" s="366"/>
      <c r="P1076" s="366"/>
      <c r="Q1076" s="366"/>
      <c r="R1076" s="366"/>
      <c r="S1076" s="366"/>
      <c r="T1076" s="366"/>
      <c r="U1076" s="366"/>
      <c r="V1076" s="366"/>
      <c r="W1076" s="366"/>
      <c r="X1076" s="366"/>
      <c r="Y1076" s="366"/>
      <c r="Z1076" s="366"/>
      <c r="AA1076" s="366"/>
      <c r="AB1076" s="366"/>
      <c r="AC1076" s="366"/>
      <c r="AD1076" s="366"/>
      <c r="AE1076" s="366"/>
      <c r="AF1076" s="520"/>
    </row>
    <row r="1077" spans="1:32" ht="19.5" thickBot="1" x14ac:dyDescent="0.35">
      <c r="A1077" s="366"/>
      <c r="B1077" s="1417"/>
      <c r="C1077" s="587"/>
      <c r="D1077" s="388"/>
      <c r="E1077" s="388"/>
      <c r="F1077" s="332"/>
      <c r="G1077" s="332"/>
      <c r="H1077" s="332"/>
      <c r="I1077" s="332"/>
      <c r="J1077" s="332"/>
      <c r="K1077" s="332"/>
      <c r="L1077" s="332"/>
      <c r="M1077" s="332"/>
      <c r="N1077" s="332"/>
      <c r="O1077" s="366"/>
      <c r="P1077" s="366"/>
      <c r="Q1077" s="366"/>
      <c r="R1077" s="366"/>
      <c r="S1077" s="366"/>
      <c r="T1077" s="366"/>
      <c r="U1077" s="366"/>
      <c r="V1077" s="366"/>
      <c r="W1077" s="366"/>
      <c r="X1077" s="366"/>
      <c r="Y1077" s="366"/>
      <c r="Z1077" s="366"/>
      <c r="AA1077" s="366"/>
      <c r="AB1077" s="366"/>
      <c r="AC1077" s="366"/>
      <c r="AD1077" s="366"/>
      <c r="AE1077" s="366"/>
      <c r="AF1077" s="520"/>
    </row>
    <row r="1078" spans="1:32" ht="84.75" thickBot="1" x14ac:dyDescent="0.35">
      <c r="A1078" s="366"/>
      <c r="B1078" s="291" t="s">
        <v>1</v>
      </c>
      <c r="C1078" s="386" t="s">
        <v>265</v>
      </c>
      <c r="D1078" s="291" t="s">
        <v>266</v>
      </c>
      <c r="E1078" s="291" t="s">
        <v>55</v>
      </c>
      <c r="F1078" s="332"/>
      <c r="G1078" s="332"/>
      <c r="H1078" s="332"/>
      <c r="I1078" s="332"/>
      <c r="J1078" s="332"/>
      <c r="K1078" s="332"/>
      <c r="L1078" s="332"/>
      <c r="M1078" s="332"/>
      <c r="N1078" s="332"/>
      <c r="O1078" s="366"/>
      <c r="P1078" s="366"/>
      <c r="Q1078" s="366"/>
      <c r="R1078" s="366"/>
      <c r="S1078" s="366"/>
      <c r="T1078" s="366"/>
      <c r="U1078" s="366"/>
      <c r="V1078" s="366"/>
      <c r="W1078" s="366"/>
      <c r="X1078" s="366"/>
      <c r="Y1078" s="366"/>
      <c r="Z1078" s="366"/>
      <c r="AA1078" s="366"/>
      <c r="AB1078" s="366"/>
      <c r="AC1078" s="366"/>
      <c r="AD1078" s="366"/>
      <c r="AE1078" s="366"/>
      <c r="AF1078" s="520"/>
    </row>
    <row r="1079" spans="1:32" ht="19.5" thickBot="1" x14ac:dyDescent="0.35">
      <c r="A1079" s="366"/>
      <c r="B1079" s="1417"/>
      <c r="C1079" s="587"/>
      <c r="D1079" s="388"/>
      <c r="E1079" s="388"/>
      <c r="F1079" s="332"/>
      <c r="G1079" s="332"/>
      <c r="H1079" s="332"/>
      <c r="I1079" s="332"/>
      <c r="J1079" s="332"/>
      <c r="K1079" s="332"/>
      <c r="L1079" s="332"/>
      <c r="M1079" s="332"/>
      <c r="N1079" s="332"/>
      <c r="O1079" s="366"/>
      <c r="P1079" s="366"/>
      <c r="Q1079" s="366"/>
      <c r="R1079" s="366"/>
      <c r="S1079" s="366"/>
      <c r="T1079" s="366"/>
      <c r="U1079" s="366"/>
      <c r="V1079" s="366"/>
      <c r="W1079" s="366"/>
      <c r="X1079" s="366"/>
      <c r="Y1079" s="366"/>
      <c r="Z1079" s="366"/>
      <c r="AA1079" s="366"/>
      <c r="AB1079" s="366"/>
      <c r="AC1079" s="366"/>
      <c r="AD1079" s="366"/>
      <c r="AE1079" s="366"/>
      <c r="AF1079" s="520"/>
    </row>
    <row r="1080" spans="1:32" ht="19.5" thickBot="1" x14ac:dyDescent="0.35">
      <c r="A1080" s="366"/>
      <c r="B1080" s="1417"/>
      <c r="C1080" s="587"/>
      <c r="D1080" s="388"/>
      <c r="E1080" s="388"/>
      <c r="F1080" s="332"/>
      <c r="G1080" s="332"/>
      <c r="H1080" s="332"/>
      <c r="I1080" s="332"/>
      <c r="J1080" s="332"/>
      <c r="K1080" s="332"/>
      <c r="L1080" s="332"/>
      <c r="M1080" s="332"/>
      <c r="N1080" s="332"/>
      <c r="O1080" s="366"/>
      <c r="P1080" s="366"/>
      <c r="Q1080" s="366"/>
      <c r="R1080" s="366"/>
      <c r="S1080" s="366"/>
      <c r="T1080" s="366"/>
      <c r="U1080" s="366"/>
      <c r="V1080" s="366"/>
      <c r="W1080" s="366"/>
      <c r="X1080" s="366"/>
      <c r="Y1080" s="366"/>
      <c r="Z1080" s="366"/>
      <c r="AA1080" s="366"/>
      <c r="AB1080" s="366"/>
      <c r="AC1080" s="366"/>
      <c r="AD1080" s="366"/>
      <c r="AE1080" s="366"/>
      <c r="AF1080" s="520"/>
    </row>
    <row r="1081" spans="1:32" ht="19.5" thickBot="1" x14ac:dyDescent="0.35">
      <c r="A1081" s="366"/>
      <c r="B1081" s="1417"/>
      <c r="C1081" s="587"/>
      <c r="D1081" s="388"/>
      <c r="E1081" s="388"/>
      <c r="F1081" s="332"/>
      <c r="G1081" s="332"/>
      <c r="H1081" s="332"/>
      <c r="I1081" s="332"/>
      <c r="J1081" s="332"/>
      <c r="K1081" s="332"/>
      <c r="L1081" s="332"/>
      <c r="M1081" s="332"/>
      <c r="N1081" s="332"/>
      <c r="O1081" s="366"/>
      <c r="P1081" s="366"/>
      <c r="Q1081" s="366"/>
      <c r="R1081" s="366"/>
      <c r="S1081" s="366"/>
      <c r="T1081" s="366"/>
      <c r="U1081" s="366"/>
      <c r="V1081" s="366"/>
      <c r="W1081" s="366"/>
      <c r="X1081" s="366"/>
      <c r="Y1081" s="366"/>
      <c r="Z1081" s="366"/>
      <c r="AA1081" s="366"/>
      <c r="AB1081" s="366"/>
      <c r="AC1081" s="366"/>
      <c r="AD1081" s="366"/>
      <c r="AE1081" s="366"/>
      <c r="AF1081" s="520"/>
    </row>
    <row r="1082" spans="1:32" ht="19.5" thickBot="1" x14ac:dyDescent="0.35">
      <c r="A1082" s="366"/>
      <c r="B1082" s="1417"/>
      <c r="C1082" s="587"/>
      <c r="D1082" s="388"/>
      <c r="E1082" s="388"/>
      <c r="F1082" s="332"/>
      <c r="G1082" s="332"/>
      <c r="H1082" s="332"/>
      <c r="I1082" s="332"/>
      <c r="J1082" s="332"/>
      <c r="K1082" s="332"/>
      <c r="L1082" s="332"/>
      <c r="M1082" s="332"/>
      <c r="N1082" s="332"/>
      <c r="O1082" s="366"/>
      <c r="P1082" s="366"/>
      <c r="Q1082" s="366"/>
      <c r="R1082" s="366"/>
      <c r="S1082" s="366"/>
      <c r="T1082" s="366"/>
      <c r="U1082" s="366"/>
      <c r="V1082" s="366"/>
      <c r="W1082" s="366"/>
      <c r="X1082" s="366"/>
      <c r="Y1082" s="366"/>
      <c r="Z1082" s="366"/>
      <c r="AA1082" s="366"/>
      <c r="AB1082" s="366"/>
      <c r="AC1082" s="366"/>
      <c r="AD1082" s="366"/>
      <c r="AE1082" s="366"/>
      <c r="AF1082" s="520"/>
    </row>
    <row r="1083" spans="1:32" ht="19.5" thickBot="1" x14ac:dyDescent="0.35">
      <c r="A1083" s="366"/>
      <c r="B1083" s="1417"/>
      <c r="C1083" s="587"/>
      <c r="D1083" s="388"/>
      <c r="E1083" s="388"/>
      <c r="F1083" s="332"/>
      <c r="G1083" s="332"/>
      <c r="H1083" s="332"/>
      <c r="I1083" s="332"/>
      <c r="J1083" s="332"/>
      <c r="K1083" s="332"/>
      <c r="L1083" s="332"/>
      <c r="M1083" s="332"/>
      <c r="N1083" s="332"/>
      <c r="O1083" s="366"/>
      <c r="P1083" s="366"/>
      <c r="Q1083" s="366"/>
      <c r="R1083" s="366"/>
      <c r="S1083" s="366"/>
      <c r="T1083" s="366"/>
      <c r="U1083" s="366"/>
      <c r="V1083" s="366"/>
      <c r="W1083" s="366"/>
      <c r="X1083" s="366"/>
      <c r="Y1083" s="366"/>
      <c r="Z1083" s="366"/>
      <c r="AA1083" s="366"/>
      <c r="AB1083" s="366"/>
      <c r="AC1083" s="366"/>
      <c r="AD1083" s="366"/>
      <c r="AE1083" s="366"/>
      <c r="AF1083" s="520"/>
    </row>
    <row r="1084" spans="1:32" ht="19.5" thickBot="1" x14ac:dyDescent="0.35">
      <c r="A1084" s="366"/>
      <c r="B1084" s="1417"/>
      <c r="C1084" s="587"/>
      <c r="D1084" s="388"/>
      <c r="E1084" s="388"/>
      <c r="F1084" s="332"/>
      <c r="G1084" s="332"/>
      <c r="H1084" s="332"/>
      <c r="I1084" s="332"/>
      <c r="J1084" s="332"/>
      <c r="K1084" s="332"/>
      <c r="L1084" s="332"/>
      <c r="M1084" s="332"/>
      <c r="N1084" s="332"/>
      <c r="O1084" s="366"/>
      <c r="P1084" s="366"/>
      <c r="Q1084" s="366"/>
      <c r="R1084" s="366"/>
      <c r="S1084" s="366"/>
      <c r="T1084" s="366"/>
      <c r="U1084" s="366"/>
      <c r="V1084" s="366"/>
      <c r="W1084" s="366"/>
      <c r="X1084" s="366"/>
      <c r="Y1084" s="366"/>
      <c r="Z1084" s="366"/>
      <c r="AA1084" s="366"/>
      <c r="AB1084" s="366"/>
      <c r="AC1084" s="366"/>
      <c r="AD1084" s="366"/>
      <c r="AE1084" s="366"/>
      <c r="AF1084" s="520"/>
    </row>
    <row r="1085" spans="1:32" ht="19.5" thickBot="1" x14ac:dyDescent="0.35">
      <c r="A1085" s="366"/>
      <c r="B1085" s="1417"/>
      <c r="C1085" s="587"/>
      <c r="D1085" s="388"/>
      <c r="E1085" s="388"/>
      <c r="F1085" s="332"/>
      <c r="G1085" s="332"/>
      <c r="H1085" s="332"/>
      <c r="I1085" s="332"/>
      <c r="J1085" s="332"/>
      <c r="K1085" s="332"/>
      <c r="L1085" s="332"/>
      <c r="M1085" s="332"/>
      <c r="N1085" s="332"/>
      <c r="O1085" s="366"/>
      <c r="P1085" s="366"/>
      <c r="Q1085" s="366"/>
      <c r="R1085" s="366"/>
      <c r="S1085" s="366"/>
      <c r="T1085" s="366"/>
      <c r="U1085" s="366"/>
      <c r="V1085" s="366"/>
      <c r="W1085" s="366"/>
      <c r="X1085" s="366"/>
      <c r="Y1085" s="366"/>
      <c r="Z1085" s="366"/>
      <c r="AA1085" s="366"/>
      <c r="AB1085" s="366"/>
      <c r="AC1085" s="366"/>
      <c r="AD1085" s="366"/>
      <c r="AE1085" s="366"/>
      <c r="AF1085" s="520"/>
    </row>
    <row r="1086" spans="1:32" ht="19.5" thickBot="1" x14ac:dyDescent="0.35">
      <c r="A1086" s="366"/>
      <c r="B1086" s="1417"/>
      <c r="C1086" s="587"/>
      <c r="D1086" s="388"/>
      <c r="E1086" s="388"/>
      <c r="F1086" s="332"/>
      <c r="G1086" s="332"/>
      <c r="H1086" s="332"/>
      <c r="I1086" s="332"/>
      <c r="J1086" s="332"/>
      <c r="K1086" s="332"/>
      <c r="L1086" s="332"/>
      <c r="M1086" s="332"/>
      <c r="N1086" s="332"/>
      <c r="O1086" s="366"/>
      <c r="P1086" s="366"/>
      <c r="Q1086" s="366"/>
      <c r="R1086" s="366"/>
      <c r="S1086" s="366"/>
      <c r="T1086" s="366"/>
      <c r="U1086" s="366"/>
      <c r="V1086" s="366"/>
      <c r="W1086" s="366"/>
      <c r="X1086" s="366"/>
      <c r="Y1086" s="366"/>
      <c r="Z1086" s="366"/>
      <c r="AA1086" s="366"/>
      <c r="AB1086" s="366"/>
      <c r="AC1086" s="366"/>
      <c r="AD1086" s="366"/>
      <c r="AE1086" s="366"/>
      <c r="AF1086" s="520"/>
    </row>
    <row r="1087" spans="1:32" ht="19.5" thickBot="1" x14ac:dyDescent="0.35">
      <c r="A1087" s="366"/>
      <c r="B1087" s="1417"/>
      <c r="C1087" s="587"/>
      <c r="D1087" s="388"/>
      <c r="E1087" s="388"/>
      <c r="F1087" s="332"/>
      <c r="G1087" s="332"/>
      <c r="H1087" s="332"/>
      <c r="I1087" s="332"/>
      <c r="J1087" s="332"/>
      <c r="K1087" s="332"/>
      <c r="L1087" s="332"/>
      <c r="M1087" s="332"/>
      <c r="N1087" s="332"/>
      <c r="O1087" s="366"/>
      <c r="P1087" s="366"/>
      <c r="Q1087" s="366"/>
      <c r="R1087" s="366"/>
      <c r="S1087" s="366"/>
      <c r="T1087" s="366"/>
      <c r="U1087" s="366"/>
      <c r="V1087" s="366"/>
      <c r="W1087" s="366"/>
      <c r="X1087" s="366"/>
      <c r="Y1087" s="366"/>
      <c r="Z1087" s="366"/>
      <c r="AA1087" s="366"/>
      <c r="AB1087" s="366"/>
      <c r="AC1087" s="366"/>
      <c r="AD1087" s="366"/>
      <c r="AE1087" s="366"/>
      <c r="AF1087" s="520"/>
    </row>
    <row r="1088" spans="1:32" ht="19.5" thickBot="1" x14ac:dyDescent="0.35">
      <c r="A1088" s="366"/>
      <c r="B1088" s="1417"/>
      <c r="C1088" s="587"/>
      <c r="D1088" s="388"/>
      <c r="E1088" s="388"/>
      <c r="F1088" s="332"/>
      <c r="G1088" s="332"/>
      <c r="H1088" s="332"/>
      <c r="I1088" s="332"/>
      <c r="J1088" s="332"/>
      <c r="K1088" s="332"/>
      <c r="L1088" s="332"/>
      <c r="M1088" s="332"/>
      <c r="N1088" s="332"/>
      <c r="O1088" s="366"/>
      <c r="P1088" s="366"/>
      <c r="Q1088" s="366"/>
      <c r="R1088" s="366"/>
      <c r="S1088" s="366"/>
      <c r="T1088" s="366"/>
      <c r="U1088" s="366"/>
      <c r="V1088" s="366"/>
      <c r="W1088" s="366"/>
      <c r="X1088" s="366"/>
      <c r="Y1088" s="366"/>
      <c r="Z1088" s="366"/>
      <c r="AA1088" s="366"/>
      <c r="AB1088" s="366"/>
      <c r="AC1088" s="366"/>
      <c r="AD1088" s="366"/>
      <c r="AE1088" s="366"/>
      <c r="AF1088" s="520"/>
    </row>
    <row r="1089" spans="1:32" ht="19.5" thickBot="1" x14ac:dyDescent="0.35">
      <c r="A1089" s="366"/>
      <c r="B1089" s="1417"/>
      <c r="C1089" s="587"/>
      <c r="D1089" s="388"/>
      <c r="E1089" s="388"/>
      <c r="F1089" s="332"/>
      <c r="G1089" s="332"/>
      <c r="H1089" s="332"/>
      <c r="I1089" s="332"/>
      <c r="J1089" s="332"/>
      <c r="K1089" s="332"/>
      <c r="L1089" s="332"/>
      <c r="M1089" s="332"/>
      <c r="N1089" s="332"/>
      <c r="O1089" s="366"/>
      <c r="P1089" s="366"/>
      <c r="Q1089" s="366"/>
      <c r="R1089" s="366"/>
      <c r="S1089" s="366"/>
      <c r="T1089" s="366"/>
      <c r="U1089" s="366"/>
      <c r="V1089" s="366"/>
      <c r="W1089" s="366"/>
      <c r="X1089" s="366"/>
      <c r="Y1089" s="366"/>
      <c r="Z1089" s="366"/>
      <c r="AA1089" s="366"/>
      <c r="AB1089" s="366"/>
      <c r="AC1089" s="366"/>
      <c r="AD1089" s="366"/>
      <c r="AE1089" s="366"/>
      <c r="AF1089" s="520"/>
    </row>
    <row r="1090" spans="1:32" ht="19.5" thickBot="1" x14ac:dyDescent="0.35">
      <c r="A1090" s="366"/>
      <c r="B1090" s="1417"/>
      <c r="C1090" s="587"/>
      <c r="D1090" s="388"/>
      <c r="E1090" s="388"/>
      <c r="F1090" s="332"/>
      <c r="G1090" s="332"/>
      <c r="H1090" s="332"/>
      <c r="I1090" s="332"/>
      <c r="J1090" s="332"/>
      <c r="K1090" s="332"/>
      <c r="L1090" s="332"/>
      <c r="M1090" s="332"/>
      <c r="N1090" s="332"/>
      <c r="O1090" s="366"/>
      <c r="P1090" s="366"/>
      <c r="Q1090" s="366"/>
      <c r="R1090" s="366"/>
      <c r="S1090" s="366"/>
      <c r="T1090" s="366"/>
      <c r="U1090" s="366"/>
      <c r="V1090" s="366"/>
      <c r="W1090" s="366"/>
      <c r="X1090" s="366"/>
      <c r="Y1090" s="366"/>
      <c r="Z1090" s="366"/>
      <c r="AA1090" s="366"/>
      <c r="AB1090" s="366"/>
      <c r="AC1090" s="366"/>
      <c r="AD1090" s="366"/>
      <c r="AE1090" s="366"/>
      <c r="AF1090" s="520"/>
    </row>
    <row r="1091" spans="1:32" ht="19.5" thickBot="1" x14ac:dyDescent="0.35">
      <c r="A1091" s="366"/>
      <c r="B1091" s="1417"/>
      <c r="C1091" s="587"/>
      <c r="D1091" s="388"/>
      <c r="E1091" s="388"/>
      <c r="F1091" s="332"/>
      <c r="G1091" s="332"/>
      <c r="H1091" s="332"/>
      <c r="I1091" s="332"/>
      <c r="J1091" s="332"/>
      <c r="K1091" s="332"/>
      <c r="L1091" s="332"/>
      <c r="M1091" s="332"/>
      <c r="N1091" s="332"/>
      <c r="O1091" s="366"/>
      <c r="P1091" s="366"/>
      <c r="Q1091" s="366"/>
      <c r="R1091" s="366"/>
      <c r="S1091" s="366"/>
      <c r="T1091" s="366"/>
      <c r="U1091" s="366"/>
      <c r="V1091" s="366"/>
      <c r="W1091" s="366"/>
      <c r="X1091" s="366"/>
      <c r="Y1091" s="366"/>
      <c r="Z1091" s="366"/>
      <c r="AA1091" s="366"/>
      <c r="AB1091" s="366"/>
      <c r="AC1091" s="366"/>
      <c r="AD1091" s="366"/>
      <c r="AE1091" s="366"/>
      <c r="AF1091" s="520"/>
    </row>
    <row r="1092" spans="1:32" ht="19.5" thickBot="1" x14ac:dyDescent="0.35">
      <c r="A1092" s="366"/>
      <c r="B1092" s="1417"/>
      <c r="C1092" s="587"/>
      <c r="D1092" s="388"/>
      <c r="E1092" s="388"/>
      <c r="F1092" s="332"/>
      <c r="G1092" s="332"/>
      <c r="H1092" s="332"/>
      <c r="I1092" s="332"/>
      <c r="J1092" s="332"/>
      <c r="K1092" s="332"/>
      <c r="L1092" s="332"/>
      <c r="M1092" s="332"/>
      <c r="N1092" s="332"/>
      <c r="O1092" s="366"/>
      <c r="P1092" s="366"/>
      <c r="Q1092" s="366"/>
      <c r="R1092" s="366"/>
      <c r="S1092" s="366"/>
      <c r="T1092" s="366"/>
      <c r="U1092" s="366"/>
      <c r="V1092" s="366"/>
      <c r="W1092" s="366"/>
      <c r="X1092" s="366"/>
      <c r="Y1092" s="366"/>
      <c r="Z1092" s="366"/>
      <c r="AA1092" s="366"/>
      <c r="AB1092" s="366"/>
      <c r="AC1092" s="366"/>
      <c r="AD1092" s="366"/>
      <c r="AE1092" s="366"/>
      <c r="AF1092" s="520"/>
    </row>
    <row r="1093" spans="1:32" ht="19.5" thickBot="1" x14ac:dyDescent="0.35">
      <c r="A1093" s="366"/>
      <c r="B1093" s="1417"/>
      <c r="C1093" s="587"/>
      <c r="D1093" s="388"/>
      <c r="E1093" s="388"/>
      <c r="F1093" s="332"/>
      <c r="G1093" s="332"/>
      <c r="H1093" s="332"/>
      <c r="I1093" s="332"/>
      <c r="J1093" s="332"/>
      <c r="K1093" s="332"/>
      <c r="L1093" s="332"/>
      <c r="M1093" s="332"/>
      <c r="N1093" s="332"/>
      <c r="O1093" s="366"/>
      <c r="P1093" s="366"/>
      <c r="Q1093" s="366"/>
      <c r="R1093" s="366"/>
      <c r="S1093" s="366"/>
      <c r="T1093" s="366"/>
      <c r="U1093" s="366"/>
      <c r="V1093" s="366"/>
      <c r="W1093" s="366"/>
      <c r="X1093" s="366"/>
      <c r="Y1093" s="366"/>
      <c r="Z1093" s="366"/>
      <c r="AA1093" s="366"/>
      <c r="AB1093" s="366"/>
      <c r="AC1093" s="366"/>
      <c r="AD1093" s="366"/>
      <c r="AE1093" s="366"/>
      <c r="AF1093" s="520"/>
    </row>
    <row r="1094" spans="1:32" ht="19.5" thickBot="1" x14ac:dyDescent="0.35">
      <c r="A1094" s="366"/>
      <c r="B1094" s="1417"/>
      <c r="C1094" s="587"/>
      <c r="D1094" s="388"/>
      <c r="E1094" s="388"/>
      <c r="F1094" s="332"/>
      <c r="G1094" s="332"/>
      <c r="H1094" s="332"/>
      <c r="I1094" s="332"/>
      <c r="J1094" s="332"/>
      <c r="K1094" s="332"/>
      <c r="L1094" s="332"/>
      <c r="M1094" s="332"/>
      <c r="N1094" s="332"/>
      <c r="O1094" s="366"/>
      <c r="P1094" s="366"/>
      <c r="Q1094" s="366"/>
      <c r="R1094" s="366"/>
      <c r="S1094" s="366"/>
      <c r="T1094" s="366"/>
      <c r="U1094" s="366"/>
      <c r="V1094" s="366"/>
      <c r="W1094" s="366"/>
      <c r="X1094" s="366"/>
      <c r="Y1094" s="366"/>
      <c r="Z1094" s="366"/>
      <c r="AA1094" s="366"/>
      <c r="AB1094" s="366"/>
      <c r="AC1094" s="366"/>
      <c r="AD1094" s="366"/>
      <c r="AE1094" s="366"/>
      <c r="AF1094" s="520"/>
    </row>
    <row r="1095" spans="1:32" ht="19.5" thickBot="1" x14ac:dyDescent="0.35">
      <c r="A1095" s="366"/>
      <c r="B1095" s="1417"/>
      <c r="C1095" s="587"/>
      <c r="D1095" s="388"/>
      <c r="E1095" s="388"/>
      <c r="F1095" s="332"/>
      <c r="G1095" s="332"/>
      <c r="H1095" s="332"/>
      <c r="I1095" s="332"/>
      <c r="J1095" s="332"/>
      <c r="K1095" s="332"/>
      <c r="L1095" s="332"/>
      <c r="M1095" s="332"/>
      <c r="N1095" s="332"/>
      <c r="O1095" s="366"/>
      <c r="P1095" s="366"/>
      <c r="Q1095" s="366"/>
      <c r="R1095" s="366"/>
      <c r="S1095" s="366"/>
      <c r="T1095" s="366"/>
      <c r="U1095" s="366"/>
      <c r="V1095" s="366"/>
      <c r="W1095" s="366"/>
      <c r="X1095" s="366"/>
      <c r="Y1095" s="366"/>
      <c r="Z1095" s="366"/>
      <c r="AA1095" s="366"/>
      <c r="AB1095" s="366"/>
      <c r="AC1095" s="366"/>
      <c r="AD1095" s="366"/>
      <c r="AE1095" s="366"/>
      <c r="AF1095" s="520"/>
    </row>
    <row r="1096" spans="1:32" ht="19.5" thickBot="1" x14ac:dyDescent="0.35">
      <c r="A1096" s="366"/>
      <c r="B1096" s="1417"/>
      <c r="C1096" s="587"/>
      <c r="D1096" s="388"/>
      <c r="E1096" s="388"/>
      <c r="F1096" s="332"/>
      <c r="G1096" s="332"/>
      <c r="H1096" s="332"/>
      <c r="I1096" s="332"/>
      <c r="J1096" s="332"/>
      <c r="K1096" s="332"/>
      <c r="L1096" s="332"/>
      <c r="M1096" s="332"/>
      <c r="N1096" s="332"/>
      <c r="O1096" s="366"/>
      <c r="P1096" s="366"/>
      <c r="Q1096" s="366"/>
      <c r="R1096" s="366"/>
      <c r="S1096" s="366"/>
      <c r="T1096" s="366"/>
      <c r="U1096" s="366"/>
      <c r="V1096" s="366"/>
      <c r="W1096" s="366"/>
      <c r="X1096" s="366"/>
      <c r="Y1096" s="366"/>
      <c r="Z1096" s="366"/>
      <c r="AA1096" s="366"/>
      <c r="AB1096" s="366"/>
      <c r="AC1096" s="366"/>
      <c r="AD1096" s="366"/>
      <c r="AE1096" s="366"/>
      <c r="AF1096" s="520"/>
    </row>
    <row r="1097" spans="1:32" ht="19.5" thickBot="1" x14ac:dyDescent="0.35">
      <c r="A1097" s="366"/>
      <c r="B1097" s="1417"/>
      <c r="C1097" s="587"/>
      <c r="D1097" s="388"/>
      <c r="E1097" s="388"/>
      <c r="F1097" s="332"/>
      <c r="G1097" s="332"/>
      <c r="H1097" s="332"/>
      <c r="I1097" s="332"/>
      <c r="J1097" s="332"/>
      <c r="K1097" s="332"/>
      <c r="L1097" s="332"/>
      <c r="M1097" s="332"/>
      <c r="N1097" s="332"/>
      <c r="O1097" s="366"/>
      <c r="P1097" s="366"/>
      <c r="Q1097" s="366"/>
      <c r="R1097" s="366"/>
      <c r="S1097" s="366"/>
      <c r="T1097" s="366"/>
      <c r="U1097" s="366"/>
      <c r="V1097" s="366"/>
      <c r="W1097" s="366"/>
      <c r="X1097" s="366"/>
      <c r="Y1097" s="366"/>
      <c r="Z1097" s="366"/>
      <c r="AA1097" s="366"/>
      <c r="AB1097" s="366"/>
      <c r="AC1097" s="366"/>
      <c r="AD1097" s="366"/>
      <c r="AE1097" s="366"/>
      <c r="AF1097" s="520"/>
    </row>
    <row r="1098" spans="1:32" ht="19.5" thickBot="1" x14ac:dyDescent="0.35">
      <c r="A1098" s="366"/>
      <c r="B1098" s="1417"/>
      <c r="C1098" s="587"/>
      <c r="D1098" s="388"/>
      <c r="E1098" s="388"/>
      <c r="F1098" s="332"/>
      <c r="G1098" s="332"/>
      <c r="H1098" s="332"/>
      <c r="I1098" s="332"/>
      <c r="J1098" s="332"/>
      <c r="K1098" s="332"/>
      <c r="L1098" s="332"/>
      <c r="M1098" s="332"/>
      <c r="N1098" s="332"/>
      <c r="O1098" s="366"/>
      <c r="P1098" s="366"/>
      <c r="Q1098" s="366"/>
      <c r="R1098" s="366"/>
      <c r="S1098" s="366"/>
      <c r="T1098" s="366"/>
      <c r="U1098" s="366"/>
      <c r="V1098" s="366"/>
      <c r="W1098" s="366"/>
      <c r="X1098" s="366"/>
      <c r="Y1098" s="366"/>
      <c r="Z1098" s="366"/>
      <c r="AA1098" s="366"/>
      <c r="AB1098" s="366"/>
      <c r="AC1098" s="366"/>
      <c r="AD1098" s="366"/>
      <c r="AE1098" s="366"/>
      <c r="AF1098" s="520"/>
    </row>
    <row r="1099" spans="1:32" ht="19.5" thickBot="1" x14ac:dyDescent="0.35">
      <c r="A1099" s="366"/>
      <c r="B1099" s="1417"/>
      <c r="C1099" s="587"/>
      <c r="D1099" s="388"/>
      <c r="E1099" s="388"/>
      <c r="F1099" s="332"/>
      <c r="G1099" s="332"/>
      <c r="H1099" s="332"/>
      <c r="I1099" s="332"/>
      <c r="J1099" s="332"/>
      <c r="K1099" s="332"/>
      <c r="L1099" s="332"/>
      <c r="M1099" s="332"/>
      <c r="N1099" s="332"/>
      <c r="O1099" s="366"/>
      <c r="P1099" s="366"/>
      <c r="Q1099" s="366"/>
      <c r="R1099" s="366"/>
      <c r="S1099" s="366"/>
      <c r="T1099" s="366"/>
      <c r="U1099" s="366"/>
      <c r="V1099" s="366"/>
      <c r="W1099" s="366"/>
      <c r="X1099" s="366"/>
      <c r="Y1099" s="366"/>
      <c r="Z1099" s="366"/>
      <c r="AA1099" s="366"/>
      <c r="AB1099" s="366"/>
      <c r="AC1099" s="366"/>
      <c r="AD1099" s="366"/>
      <c r="AE1099" s="366"/>
      <c r="AF1099" s="520"/>
    </row>
    <row r="1100" spans="1:32" ht="84.75" thickBot="1" x14ac:dyDescent="0.35">
      <c r="A1100" s="366"/>
      <c r="B1100" s="291" t="s">
        <v>1</v>
      </c>
      <c r="C1100" s="718" t="s">
        <v>265</v>
      </c>
      <c r="D1100" s="291" t="s">
        <v>266</v>
      </c>
      <c r="E1100" s="291" t="s">
        <v>55</v>
      </c>
      <c r="F1100" s="332"/>
      <c r="G1100" s="332"/>
      <c r="H1100" s="332"/>
      <c r="I1100" s="332"/>
      <c r="J1100" s="332"/>
      <c r="K1100" s="332"/>
      <c r="L1100" s="332"/>
      <c r="M1100" s="332"/>
      <c r="N1100" s="332"/>
      <c r="O1100" s="366"/>
      <c r="P1100" s="366"/>
      <c r="Q1100" s="366"/>
      <c r="R1100" s="366"/>
      <c r="S1100" s="366"/>
      <c r="T1100" s="366"/>
      <c r="U1100" s="366"/>
      <c r="V1100" s="366"/>
      <c r="W1100" s="366"/>
      <c r="X1100" s="366"/>
      <c r="Y1100" s="366"/>
      <c r="Z1100" s="366"/>
      <c r="AA1100" s="366"/>
      <c r="AB1100" s="366"/>
      <c r="AC1100" s="366"/>
      <c r="AD1100" s="366"/>
      <c r="AE1100" s="366"/>
      <c r="AF1100" s="520"/>
    </row>
    <row r="1101" spans="1:32" ht="19.5" thickBot="1" x14ac:dyDescent="0.35">
      <c r="A1101" s="366"/>
      <c r="B1101" s="1417"/>
      <c r="C1101" s="587"/>
      <c r="D1101" s="388"/>
      <c r="E1101" s="388"/>
      <c r="F1101" s="332"/>
      <c r="G1101" s="332"/>
      <c r="H1101" s="332"/>
      <c r="I1101" s="332"/>
      <c r="J1101" s="332"/>
      <c r="K1101" s="332"/>
      <c r="L1101" s="332"/>
      <c r="M1101" s="332"/>
      <c r="N1101" s="332"/>
      <c r="O1101" s="366"/>
      <c r="P1101" s="366"/>
      <c r="Q1101" s="366"/>
      <c r="R1101" s="366"/>
      <c r="S1101" s="366"/>
      <c r="T1101" s="366"/>
      <c r="U1101" s="366"/>
      <c r="V1101" s="366"/>
      <c r="W1101" s="366"/>
      <c r="X1101" s="366"/>
      <c r="Y1101" s="366"/>
      <c r="Z1101" s="366"/>
      <c r="AA1101" s="366"/>
      <c r="AB1101" s="366"/>
      <c r="AC1101" s="366"/>
      <c r="AD1101" s="366"/>
      <c r="AE1101" s="366"/>
      <c r="AF1101" s="520"/>
    </row>
    <row r="1102" spans="1:32" ht="19.5" thickBot="1" x14ac:dyDescent="0.35">
      <c r="A1102" s="366"/>
      <c r="B1102" s="1417"/>
      <c r="C1102" s="587"/>
      <c r="D1102" s="388"/>
      <c r="E1102" s="388"/>
      <c r="F1102" s="332"/>
      <c r="G1102" s="332"/>
      <c r="H1102" s="332"/>
      <c r="I1102" s="332"/>
      <c r="J1102" s="332"/>
      <c r="K1102" s="332"/>
      <c r="L1102" s="332"/>
      <c r="M1102" s="332"/>
      <c r="N1102" s="332"/>
      <c r="O1102" s="366"/>
      <c r="P1102" s="366"/>
      <c r="Q1102" s="366"/>
      <c r="R1102" s="366"/>
      <c r="S1102" s="366"/>
      <c r="T1102" s="366"/>
      <c r="U1102" s="366"/>
      <c r="V1102" s="366"/>
      <c r="W1102" s="366"/>
      <c r="X1102" s="366"/>
      <c r="Y1102" s="366"/>
      <c r="Z1102" s="366"/>
      <c r="AA1102" s="366"/>
      <c r="AB1102" s="366"/>
      <c r="AC1102" s="366"/>
      <c r="AD1102" s="366"/>
      <c r="AE1102" s="366"/>
      <c r="AF1102" s="520"/>
    </row>
    <row r="1103" spans="1:32" ht="19.5" thickBot="1" x14ac:dyDescent="0.35">
      <c r="A1103" s="366"/>
      <c r="B1103" s="1417"/>
      <c r="C1103" s="587"/>
      <c r="D1103" s="388"/>
      <c r="E1103" s="388"/>
      <c r="F1103" s="332"/>
      <c r="G1103" s="332"/>
      <c r="H1103" s="332"/>
      <c r="I1103" s="332"/>
      <c r="J1103" s="332"/>
      <c r="K1103" s="332"/>
      <c r="L1103" s="332"/>
      <c r="M1103" s="332"/>
      <c r="N1103" s="332"/>
      <c r="O1103" s="366"/>
      <c r="P1103" s="366"/>
      <c r="Q1103" s="366"/>
      <c r="R1103" s="366"/>
      <c r="S1103" s="366"/>
      <c r="T1103" s="366"/>
      <c r="U1103" s="366"/>
      <c r="V1103" s="366"/>
      <c r="W1103" s="366"/>
      <c r="X1103" s="366"/>
      <c r="Y1103" s="366"/>
      <c r="Z1103" s="366"/>
      <c r="AA1103" s="366"/>
      <c r="AB1103" s="366"/>
      <c r="AC1103" s="366"/>
      <c r="AD1103" s="366"/>
      <c r="AE1103" s="366"/>
      <c r="AF1103" s="520"/>
    </row>
    <row r="1104" spans="1:32" ht="19.5" thickBot="1" x14ac:dyDescent="0.35">
      <c r="A1104" s="366"/>
      <c r="B1104" s="1417"/>
      <c r="C1104" s="587"/>
      <c r="D1104" s="388"/>
      <c r="E1104" s="388"/>
      <c r="F1104" s="332"/>
      <c r="G1104" s="332"/>
      <c r="H1104" s="332"/>
      <c r="I1104" s="332"/>
      <c r="J1104" s="332"/>
      <c r="K1104" s="332"/>
      <c r="L1104" s="332"/>
      <c r="M1104" s="332"/>
      <c r="N1104" s="332"/>
      <c r="O1104" s="366"/>
      <c r="P1104" s="366"/>
      <c r="Q1104" s="366"/>
      <c r="R1104" s="366"/>
      <c r="S1104" s="366"/>
      <c r="T1104" s="366"/>
      <c r="U1104" s="366"/>
      <c r="V1104" s="366"/>
      <c r="W1104" s="366"/>
      <c r="X1104" s="366"/>
      <c r="Y1104" s="366"/>
      <c r="Z1104" s="366"/>
      <c r="AA1104" s="366"/>
      <c r="AB1104" s="366"/>
      <c r="AC1104" s="366"/>
      <c r="AD1104" s="366"/>
      <c r="AE1104" s="366"/>
      <c r="AF1104" s="520"/>
    </row>
    <row r="1105" spans="1:32" ht="19.5" thickBot="1" x14ac:dyDescent="0.35">
      <c r="A1105" s="366"/>
      <c r="B1105" s="1417"/>
      <c r="C1105" s="587"/>
      <c r="D1105" s="388"/>
      <c r="E1105" s="388"/>
      <c r="F1105" s="332"/>
      <c r="G1105" s="332"/>
      <c r="H1105" s="332"/>
      <c r="I1105" s="332"/>
      <c r="J1105" s="332"/>
      <c r="K1105" s="332"/>
      <c r="L1105" s="332"/>
      <c r="M1105" s="332"/>
      <c r="N1105" s="332"/>
      <c r="O1105" s="366"/>
      <c r="P1105" s="366"/>
      <c r="Q1105" s="366"/>
      <c r="R1105" s="366"/>
      <c r="S1105" s="366"/>
      <c r="T1105" s="366"/>
      <c r="U1105" s="366"/>
      <c r="V1105" s="366"/>
      <c r="W1105" s="366"/>
      <c r="X1105" s="366"/>
      <c r="Y1105" s="366"/>
      <c r="Z1105" s="366"/>
      <c r="AA1105" s="366"/>
      <c r="AB1105" s="366"/>
      <c r="AC1105" s="366"/>
      <c r="AD1105" s="366"/>
      <c r="AE1105" s="366"/>
      <c r="AF1105" s="520"/>
    </row>
    <row r="1106" spans="1:32" ht="19.5" thickBot="1" x14ac:dyDescent="0.35">
      <c r="A1106" s="366"/>
      <c r="B1106" s="1417"/>
      <c r="C1106" s="587"/>
      <c r="D1106" s="388"/>
      <c r="E1106" s="388"/>
      <c r="F1106" s="332"/>
      <c r="G1106" s="332"/>
      <c r="H1106" s="332"/>
      <c r="I1106" s="332"/>
      <c r="J1106" s="332"/>
      <c r="K1106" s="332"/>
      <c r="L1106" s="332"/>
      <c r="M1106" s="332"/>
      <c r="N1106" s="332"/>
      <c r="O1106" s="366"/>
      <c r="P1106" s="366"/>
      <c r="Q1106" s="366"/>
      <c r="R1106" s="366"/>
      <c r="S1106" s="366"/>
      <c r="T1106" s="366"/>
      <c r="U1106" s="366"/>
      <c r="V1106" s="366"/>
      <c r="W1106" s="366"/>
      <c r="X1106" s="366"/>
      <c r="Y1106" s="366"/>
      <c r="Z1106" s="366"/>
      <c r="AA1106" s="366"/>
      <c r="AB1106" s="366"/>
      <c r="AC1106" s="366"/>
      <c r="AD1106" s="366"/>
      <c r="AE1106" s="366"/>
      <c r="AF1106" s="520"/>
    </row>
    <row r="1107" spans="1:32" ht="19.5" thickBot="1" x14ac:dyDescent="0.35">
      <c r="A1107" s="366"/>
      <c r="B1107" s="1417"/>
      <c r="C1107" s="587"/>
      <c r="D1107" s="388"/>
      <c r="E1107" s="388"/>
      <c r="F1107" s="332"/>
      <c r="G1107" s="332"/>
      <c r="H1107" s="332"/>
      <c r="I1107" s="332"/>
      <c r="J1107" s="332"/>
      <c r="K1107" s="332"/>
      <c r="L1107" s="332"/>
      <c r="M1107" s="332"/>
      <c r="N1107" s="332"/>
      <c r="O1107" s="366"/>
      <c r="P1107" s="366"/>
      <c r="Q1107" s="366"/>
      <c r="R1107" s="366"/>
      <c r="S1107" s="366"/>
      <c r="T1107" s="366"/>
      <c r="U1107" s="366"/>
      <c r="V1107" s="366"/>
      <c r="W1107" s="366"/>
      <c r="X1107" s="366"/>
      <c r="Y1107" s="366"/>
      <c r="Z1107" s="366"/>
      <c r="AA1107" s="366"/>
      <c r="AB1107" s="366"/>
      <c r="AC1107" s="366"/>
      <c r="AD1107" s="366"/>
      <c r="AE1107" s="366"/>
      <c r="AF1107" s="520"/>
    </row>
    <row r="1108" spans="1:32" ht="19.5" thickBot="1" x14ac:dyDescent="0.35">
      <c r="A1108" s="366"/>
      <c r="B1108" s="1417"/>
      <c r="C1108" s="587"/>
      <c r="D1108" s="388"/>
      <c r="E1108" s="388"/>
      <c r="F1108" s="332"/>
      <c r="G1108" s="332"/>
      <c r="H1108" s="332"/>
      <c r="I1108" s="332"/>
      <c r="J1108" s="332"/>
      <c r="K1108" s="332"/>
      <c r="L1108" s="332"/>
      <c r="M1108" s="332"/>
      <c r="N1108" s="332"/>
      <c r="O1108" s="366"/>
      <c r="P1108" s="366"/>
      <c r="Q1108" s="366"/>
      <c r="R1108" s="366"/>
      <c r="S1108" s="366"/>
      <c r="T1108" s="366"/>
      <c r="U1108" s="366"/>
      <c r="V1108" s="366"/>
      <c r="W1108" s="366"/>
      <c r="X1108" s="366"/>
      <c r="Y1108" s="366"/>
      <c r="Z1108" s="366"/>
      <c r="AA1108" s="366"/>
      <c r="AB1108" s="366"/>
      <c r="AC1108" s="366"/>
      <c r="AD1108" s="366"/>
      <c r="AE1108" s="366"/>
      <c r="AF1108" s="520"/>
    </row>
    <row r="1109" spans="1:32" ht="19.5" thickBot="1" x14ac:dyDescent="0.35">
      <c r="A1109" s="366"/>
      <c r="B1109" s="1417"/>
      <c r="C1109" s="587"/>
      <c r="D1109" s="388"/>
      <c r="E1109" s="388"/>
      <c r="F1109" s="332"/>
      <c r="G1109" s="332"/>
      <c r="H1109" s="332"/>
      <c r="I1109" s="332"/>
      <c r="J1109" s="332"/>
      <c r="K1109" s="332"/>
      <c r="L1109" s="332"/>
      <c r="M1109" s="332"/>
      <c r="N1109" s="332"/>
      <c r="O1109" s="366"/>
      <c r="P1109" s="366"/>
      <c r="Q1109" s="366"/>
      <c r="R1109" s="366"/>
      <c r="S1109" s="366"/>
      <c r="T1109" s="366"/>
      <c r="U1109" s="366"/>
      <c r="V1109" s="366"/>
      <c r="W1109" s="366"/>
      <c r="X1109" s="366"/>
      <c r="Y1109" s="366"/>
      <c r="Z1109" s="366"/>
      <c r="AA1109" s="366"/>
      <c r="AB1109" s="366"/>
      <c r="AC1109" s="366"/>
      <c r="AD1109" s="366"/>
      <c r="AE1109" s="366"/>
      <c r="AF1109" s="520"/>
    </row>
    <row r="1110" spans="1:32" ht="19.5" thickBot="1" x14ac:dyDescent="0.35">
      <c r="A1110" s="366"/>
      <c r="B1110" s="1417"/>
      <c r="C1110" s="587"/>
      <c r="D1110" s="388"/>
      <c r="E1110" s="388"/>
      <c r="F1110" s="332"/>
      <c r="G1110" s="332"/>
      <c r="H1110" s="332"/>
      <c r="I1110" s="332"/>
      <c r="J1110" s="332"/>
      <c r="K1110" s="332"/>
      <c r="L1110" s="332"/>
      <c r="M1110" s="332"/>
      <c r="N1110" s="332"/>
      <c r="O1110" s="366"/>
      <c r="P1110" s="366"/>
      <c r="Q1110" s="366"/>
      <c r="R1110" s="366"/>
      <c r="S1110" s="366"/>
      <c r="T1110" s="366"/>
      <c r="U1110" s="366"/>
      <c r="V1110" s="366"/>
      <c r="W1110" s="366"/>
      <c r="X1110" s="366"/>
      <c r="Y1110" s="366"/>
      <c r="Z1110" s="366"/>
      <c r="AA1110" s="366"/>
      <c r="AB1110" s="366"/>
      <c r="AC1110" s="366"/>
      <c r="AD1110" s="366"/>
      <c r="AE1110" s="366"/>
      <c r="AF1110" s="520"/>
    </row>
    <row r="1111" spans="1:32" ht="19.5" thickBot="1" x14ac:dyDescent="0.35">
      <c r="A1111" s="366"/>
      <c r="B1111" s="1417"/>
      <c r="C1111" s="587"/>
      <c r="D1111" s="388"/>
      <c r="E1111" s="388"/>
      <c r="F1111" s="332"/>
      <c r="G1111" s="332"/>
      <c r="H1111" s="332"/>
      <c r="I1111" s="332"/>
      <c r="J1111" s="332"/>
      <c r="K1111" s="332"/>
      <c r="L1111" s="332"/>
      <c r="M1111" s="332"/>
      <c r="N1111" s="332"/>
      <c r="O1111" s="366"/>
      <c r="P1111" s="366"/>
      <c r="Q1111" s="366"/>
      <c r="R1111" s="366"/>
      <c r="S1111" s="366"/>
      <c r="T1111" s="366"/>
      <c r="U1111" s="366"/>
      <c r="V1111" s="366"/>
      <c r="W1111" s="366"/>
      <c r="X1111" s="366"/>
      <c r="Y1111" s="366"/>
      <c r="Z1111" s="366"/>
      <c r="AA1111" s="366"/>
      <c r="AB1111" s="366"/>
      <c r="AC1111" s="366"/>
      <c r="AD1111" s="366"/>
      <c r="AE1111" s="366"/>
      <c r="AF1111" s="520"/>
    </row>
    <row r="1112" spans="1:32" ht="19.5" thickBot="1" x14ac:dyDescent="0.35">
      <c r="A1112" s="366"/>
      <c r="B1112" s="1417"/>
      <c r="C1112" s="587"/>
      <c r="D1112" s="388"/>
      <c r="E1112" s="388"/>
      <c r="F1112" s="332"/>
      <c r="G1112" s="332"/>
      <c r="H1112" s="332"/>
      <c r="I1112" s="332"/>
      <c r="J1112" s="332"/>
      <c r="K1112" s="332"/>
      <c r="L1112" s="332"/>
      <c r="M1112" s="332"/>
      <c r="N1112" s="332"/>
      <c r="O1112" s="366"/>
      <c r="P1112" s="366"/>
      <c r="Q1112" s="366"/>
      <c r="R1112" s="366"/>
      <c r="S1112" s="366"/>
      <c r="T1112" s="366"/>
      <c r="U1112" s="366"/>
      <c r="V1112" s="366"/>
      <c r="W1112" s="366"/>
      <c r="X1112" s="366"/>
      <c r="Y1112" s="366"/>
      <c r="Z1112" s="366"/>
      <c r="AA1112" s="366"/>
      <c r="AB1112" s="366"/>
      <c r="AC1112" s="366"/>
      <c r="AD1112" s="366"/>
      <c r="AE1112" s="366"/>
      <c r="AF1112" s="520"/>
    </row>
    <row r="1113" spans="1:32" ht="19.5" thickBot="1" x14ac:dyDescent="0.35">
      <c r="A1113" s="366"/>
      <c r="B1113" s="1417"/>
      <c r="C1113" s="587"/>
      <c r="D1113" s="388"/>
      <c r="E1113" s="388"/>
      <c r="F1113" s="332"/>
      <c r="G1113" s="332"/>
      <c r="H1113" s="332"/>
      <c r="I1113" s="332"/>
      <c r="J1113" s="332"/>
      <c r="K1113" s="332"/>
      <c r="L1113" s="332"/>
      <c r="M1113" s="332"/>
      <c r="N1113" s="332"/>
      <c r="O1113" s="366"/>
      <c r="P1113" s="366"/>
      <c r="Q1113" s="366"/>
      <c r="R1113" s="366"/>
      <c r="S1113" s="366"/>
      <c r="T1113" s="366"/>
      <c r="U1113" s="366"/>
      <c r="V1113" s="366"/>
      <c r="W1113" s="366"/>
      <c r="X1113" s="366"/>
      <c r="Y1113" s="366"/>
      <c r="Z1113" s="366"/>
      <c r="AA1113" s="366"/>
      <c r="AB1113" s="366"/>
      <c r="AC1113" s="366"/>
      <c r="AD1113" s="366"/>
      <c r="AE1113" s="366"/>
      <c r="AF1113" s="520"/>
    </row>
    <row r="1114" spans="1:32" ht="19.5" thickBot="1" x14ac:dyDescent="0.35">
      <c r="A1114" s="366"/>
      <c r="B1114" s="1417"/>
      <c r="C1114" s="587"/>
      <c r="D1114" s="388"/>
      <c r="E1114" s="388"/>
      <c r="F1114" s="332"/>
      <c r="G1114" s="332"/>
      <c r="H1114" s="332"/>
      <c r="I1114" s="332"/>
      <c r="J1114" s="332"/>
      <c r="K1114" s="332"/>
      <c r="L1114" s="332"/>
      <c r="M1114" s="332"/>
      <c r="N1114" s="332"/>
      <c r="O1114" s="366"/>
      <c r="P1114" s="366"/>
      <c r="Q1114" s="366"/>
      <c r="R1114" s="366"/>
      <c r="S1114" s="366"/>
      <c r="T1114" s="366"/>
      <c r="U1114" s="366"/>
      <c r="V1114" s="366"/>
      <c r="W1114" s="366"/>
      <c r="X1114" s="366"/>
      <c r="Y1114" s="366"/>
      <c r="Z1114" s="366"/>
      <c r="AA1114" s="366"/>
      <c r="AB1114" s="366"/>
      <c r="AC1114" s="366"/>
      <c r="AD1114" s="366"/>
      <c r="AE1114" s="366"/>
      <c r="AF1114" s="520"/>
    </row>
    <row r="1115" spans="1:32" ht="19.5" thickBot="1" x14ac:dyDescent="0.35">
      <c r="A1115" s="366"/>
      <c r="B1115" s="1417"/>
      <c r="C1115" s="587"/>
      <c r="D1115" s="388"/>
      <c r="E1115" s="388"/>
      <c r="F1115" s="332"/>
      <c r="G1115" s="332"/>
      <c r="H1115" s="332"/>
      <c r="I1115" s="332"/>
      <c r="J1115" s="332"/>
      <c r="K1115" s="332"/>
      <c r="L1115" s="332"/>
      <c r="M1115" s="332"/>
      <c r="N1115" s="332"/>
      <c r="O1115" s="366"/>
      <c r="P1115" s="366"/>
      <c r="Q1115" s="366"/>
      <c r="R1115" s="366"/>
      <c r="S1115" s="366"/>
      <c r="T1115" s="366"/>
      <c r="U1115" s="366"/>
      <c r="V1115" s="366"/>
      <c r="W1115" s="366"/>
      <c r="X1115" s="366"/>
      <c r="Y1115" s="366"/>
      <c r="Z1115" s="366"/>
      <c r="AA1115" s="366"/>
      <c r="AB1115" s="366"/>
      <c r="AC1115" s="366"/>
      <c r="AD1115" s="366"/>
      <c r="AE1115" s="366"/>
      <c r="AF1115" s="520"/>
    </row>
    <row r="1116" spans="1:32" ht="19.5" thickBot="1" x14ac:dyDescent="0.35">
      <c r="A1116" s="366"/>
      <c r="B1116" s="1417"/>
      <c r="C1116" s="587"/>
      <c r="D1116" s="388"/>
      <c r="E1116" s="388"/>
      <c r="F1116" s="332"/>
      <c r="G1116" s="332"/>
      <c r="H1116" s="332"/>
      <c r="I1116" s="332"/>
      <c r="J1116" s="332"/>
      <c r="K1116" s="332"/>
      <c r="L1116" s="332"/>
      <c r="M1116" s="332"/>
      <c r="N1116" s="332"/>
      <c r="O1116" s="366"/>
      <c r="P1116" s="366"/>
      <c r="Q1116" s="366"/>
      <c r="R1116" s="366"/>
      <c r="S1116" s="366"/>
      <c r="T1116" s="366"/>
      <c r="U1116" s="366"/>
      <c r="V1116" s="366"/>
      <c r="W1116" s="366"/>
      <c r="X1116" s="366"/>
      <c r="Y1116" s="366"/>
      <c r="Z1116" s="366"/>
      <c r="AA1116" s="366"/>
      <c r="AB1116" s="366"/>
      <c r="AC1116" s="366"/>
      <c r="AD1116" s="366"/>
      <c r="AE1116" s="366"/>
      <c r="AF1116" s="520"/>
    </row>
    <row r="1117" spans="1:32" ht="19.5" thickBot="1" x14ac:dyDescent="0.35">
      <c r="A1117" s="366"/>
      <c r="B1117" s="1417"/>
      <c r="C1117" s="587"/>
      <c r="D1117" s="388"/>
      <c r="E1117" s="388"/>
      <c r="F1117" s="332"/>
      <c r="G1117" s="332"/>
      <c r="H1117" s="332"/>
      <c r="I1117" s="332"/>
      <c r="J1117" s="332"/>
      <c r="K1117" s="332"/>
      <c r="L1117" s="332"/>
      <c r="M1117" s="332"/>
      <c r="N1117" s="332"/>
      <c r="O1117" s="366"/>
      <c r="P1117" s="366"/>
      <c r="Q1117" s="366"/>
      <c r="R1117" s="366"/>
      <c r="S1117" s="366"/>
      <c r="T1117" s="366"/>
      <c r="U1117" s="366"/>
      <c r="V1117" s="366"/>
      <c r="W1117" s="366"/>
      <c r="X1117" s="366"/>
      <c r="Y1117" s="366"/>
      <c r="Z1117" s="366"/>
      <c r="AA1117" s="366"/>
      <c r="AB1117" s="366"/>
      <c r="AC1117" s="366"/>
      <c r="AD1117" s="366"/>
      <c r="AE1117" s="366"/>
      <c r="AF1117" s="520"/>
    </row>
    <row r="1118" spans="1:32" ht="19.5" thickBot="1" x14ac:dyDescent="0.35">
      <c r="A1118" s="366"/>
      <c r="B1118" s="1417"/>
      <c r="C1118" s="587"/>
      <c r="D1118" s="388"/>
      <c r="E1118" s="388"/>
      <c r="F1118" s="332"/>
      <c r="G1118" s="332"/>
      <c r="H1118" s="332"/>
      <c r="I1118" s="332"/>
      <c r="J1118" s="332"/>
      <c r="K1118" s="332"/>
      <c r="L1118" s="332"/>
      <c r="M1118" s="332"/>
      <c r="N1118" s="332"/>
      <c r="O1118" s="366"/>
      <c r="P1118" s="366"/>
      <c r="Q1118" s="366"/>
      <c r="R1118" s="366"/>
      <c r="S1118" s="366"/>
      <c r="T1118" s="366"/>
      <c r="U1118" s="366"/>
      <c r="V1118" s="366"/>
      <c r="W1118" s="366"/>
      <c r="X1118" s="366"/>
      <c r="Y1118" s="366"/>
      <c r="Z1118" s="366"/>
      <c r="AA1118" s="366"/>
      <c r="AB1118" s="366"/>
      <c r="AC1118" s="366"/>
      <c r="AD1118" s="366"/>
      <c r="AE1118" s="366"/>
      <c r="AF1118" s="520"/>
    </row>
    <row r="1119" spans="1:32" ht="19.5" thickBot="1" x14ac:dyDescent="0.35">
      <c r="A1119" s="366"/>
      <c r="B1119" s="1417"/>
      <c r="C1119" s="587"/>
      <c r="D1119" s="388"/>
      <c r="E1119" s="388"/>
      <c r="F1119" s="332"/>
      <c r="G1119" s="332"/>
      <c r="H1119" s="332"/>
      <c r="I1119" s="332"/>
      <c r="J1119" s="332"/>
      <c r="K1119" s="332"/>
      <c r="L1119" s="332"/>
      <c r="M1119" s="332"/>
      <c r="N1119" s="332"/>
      <c r="O1119" s="366"/>
      <c r="P1119" s="366"/>
      <c r="Q1119" s="366"/>
      <c r="R1119" s="366"/>
      <c r="S1119" s="366"/>
      <c r="T1119" s="366"/>
      <c r="U1119" s="366"/>
      <c r="V1119" s="366"/>
      <c r="W1119" s="366"/>
      <c r="X1119" s="366"/>
      <c r="Y1119" s="366"/>
      <c r="Z1119" s="366"/>
      <c r="AA1119" s="366"/>
      <c r="AB1119" s="366"/>
      <c r="AC1119" s="366"/>
      <c r="AD1119" s="366"/>
      <c r="AE1119" s="366"/>
      <c r="AF1119" s="520"/>
    </row>
    <row r="1120" spans="1:32" ht="19.5" thickBot="1" x14ac:dyDescent="0.35">
      <c r="A1120" s="366"/>
      <c r="B1120" s="1417"/>
      <c r="C1120" s="587"/>
      <c r="D1120" s="388"/>
      <c r="E1120" s="388"/>
      <c r="F1120" s="332"/>
      <c r="G1120" s="332"/>
      <c r="H1120" s="332"/>
      <c r="I1120" s="332"/>
      <c r="J1120" s="332"/>
      <c r="K1120" s="332"/>
      <c r="L1120" s="332"/>
      <c r="M1120" s="332"/>
      <c r="N1120" s="332"/>
      <c r="O1120" s="366"/>
      <c r="P1120" s="366"/>
      <c r="Q1120" s="366"/>
      <c r="R1120" s="366"/>
      <c r="S1120" s="366"/>
      <c r="T1120" s="366"/>
      <c r="U1120" s="366"/>
      <c r="V1120" s="366"/>
      <c r="W1120" s="366"/>
      <c r="X1120" s="366"/>
      <c r="Y1120" s="366"/>
      <c r="Z1120" s="366"/>
      <c r="AA1120" s="366"/>
      <c r="AB1120" s="366"/>
      <c r="AC1120" s="366"/>
      <c r="AD1120" s="366"/>
      <c r="AE1120" s="366"/>
      <c r="AF1120" s="520"/>
    </row>
    <row r="1121" spans="1:32" ht="19.5" thickBot="1" x14ac:dyDescent="0.35">
      <c r="A1121" s="366"/>
      <c r="B1121" s="1417"/>
      <c r="C1121" s="587"/>
      <c r="D1121" s="388"/>
      <c r="E1121" s="388"/>
      <c r="F1121" s="332"/>
      <c r="G1121" s="332"/>
      <c r="H1121" s="332"/>
      <c r="I1121" s="332"/>
      <c r="J1121" s="332"/>
      <c r="K1121" s="332"/>
      <c r="L1121" s="332"/>
      <c r="M1121" s="332"/>
      <c r="N1121" s="332"/>
      <c r="O1121" s="366"/>
      <c r="P1121" s="366"/>
      <c r="Q1121" s="366"/>
      <c r="R1121" s="366"/>
      <c r="S1121" s="366"/>
      <c r="T1121" s="366"/>
      <c r="U1121" s="366"/>
      <c r="V1121" s="366"/>
      <c r="W1121" s="366"/>
      <c r="X1121" s="366"/>
      <c r="Y1121" s="366"/>
      <c r="Z1121" s="366"/>
      <c r="AA1121" s="366"/>
      <c r="AB1121" s="366"/>
      <c r="AC1121" s="366"/>
      <c r="AD1121" s="366"/>
      <c r="AE1121" s="366"/>
      <c r="AF1121" s="520"/>
    </row>
    <row r="1122" spans="1:32" ht="84.75" thickBot="1" x14ac:dyDescent="0.35">
      <c r="A1122" s="366"/>
      <c r="B1122" s="291" t="s">
        <v>1</v>
      </c>
      <c r="C1122" s="718" t="s">
        <v>265</v>
      </c>
      <c r="D1122" s="291" t="s">
        <v>266</v>
      </c>
      <c r="E1122" s="291" t="s">
        <v>55</v>
      </c>
      <c r="F1122" s="332"/>
      <c r="G1122" s="332"/>
      <c r="H1122" s="332"/>
      <c r="I1122" s="332"/>
      <c r="J1122" s="332"/>
      <c r="K1122" s="332"/>
      <c r="L1122" s="332"/>
      <c r="M1122" s="332"/>
      <c r="N1122" s="332"/>
      <c r="O1122" s="366"/>
      <c r="P1122" s="366"/>
      <c r="Q1122" s="366"/>
      <c r="R1122" s="366"/>
      <c r="S1122" s="366"/>
      <c r="T1122" s="366"/>
      <c r="U1122" s="366"/>
      <c r="V1122" s="366"/>
      <c r="W1122" s="366"/>
      <c r="X1122" s="366"/>
      <c r="Y1122" s="366"/>
      <c r="Z1122" s="366"/>
      <c r="AA1122" s="366"/>
      <c r="AB1122" s="366"/>
      <c r="AC1122" s="366"/>
      <c r="AD1122" s="366"/>
      <c r="AE1122" s="366"/>
      <c r="AF1122" s="520"/>
    </row>
    <row r="1123" spans="1:32" ht="19.5" thickBot="1" x14ac:dyDescent="0.35">
      <c r="A1123" s="366"/>
      <c r="B1123" s="1417"/>
      <c r="C1123" s="587"/>
      <c r="D1123" s="388"/>
      <c r="E1123" s="388"/>
      <c r="F1123" s="332"/>
      <c r="G1123" s="332"/>
      <c r="H1123" s="332"/>
      <c r="I1123" s="332"/>
      <c r="J1123" s="332"/>
      <c r="K1123" s="332"/>
      <c r="L1123" s="332"/>
      <c r="M1123" s="332"/>
      <c r="N1123" s="332"/>
      <c r="O1123" s="366"/>
      <c r="P1123" s="366"/>
      <c r="Q1123" s="366"/>
      <c r="R1123" s="366"/>
      <c r="S1123" s="366"/>
      <c r="T1123" s="366"/>
      <c r="U1123" s="366"/>
      <c r="V1123" s="366"/>
      <c r="W1123" s="366"/>
      <c r="X1123" s="366"/>
      <c r="Y1123" s="366"/>
      <c r="Z1123" s="366"/>
      <c r="AA1123" s="366"/>
      <c r="AB1123" s="366"/>
      <c r="AC1123" s="366"/>
      <c r="AD1123" s="366"/>
      <c r="AE1123" s="366"/>
      <c r="AF1123" s="520"/>
    </row>
    <row r="1124" spans="1:32" ht="19.5" thickBot="1" x14ac:dyDescent="0.35">
      <c r="A1124" s="366"/>
      <c r="B1124" s="1417"/>
      <c r="C1124" s="587"/>
      <c r="D1124" s="388"/>
      <c r="E1124" s="388"/>
      <c r="F1124" s="332"/>
      <c r="G1124" s="332"/>
      <c r="H1124" s="332"/>
      <c r="I1124" s="332"/>
      <c r="J1124" s="332"/>
      <c r="K1124" s="332"/>
      <c r="L1124" s="332"/>
      <c r="M1124" s="332"/>
      <c r="N1124" s="332"/>
      <c r="O1124" s="366"/>
      <c r="P1124" s="366"/>
      <c r="Q1124" s="366"/>
      <c r="R1124" s="366"/>
      <c r="S1124" s="366"/>
      <c r="T1124" s="366"/>
      <c r="U1124" s="366"/>
      <c r="V1124" s="366"/>
      <c r="W1124" s="366"/>
      <c r="X1124" s="366"/>
      <c r="Y1124" s="366"/>
      <c r="Z1124" s="366"/>
      <c r="AA1124" s="366"/>
      <c r="AB1124" s="366"/>
      <c r="AC1124" s="366"/>
      <c r="AD1124" s="366"/>
      <c r="AE1124" s="366"/>
      <c r="AF1124" s="520"/>
    </row>
    <row r="1125" spans="1:32" ht="19.5" thickBot="1" x14ac:dyDescent="0.35">
      <c r="A1125" s="366"/>
      <c r="B1125" s="1417"/>
      <c r="C1125" s="587"/>
      <c r="D1125" s="388"/>
      <c r="E1125" s="388"/>
      <c r="F1125" s="332"/>
      <c r="G1125" s="332"/>
      <c r="H1125" s="332"/>
      <c r="I1125" s="332"/>
      <c r="J1125" s="332"/>
      <c r="K1125" s="332"/>
      <c r="L1125" s="332"/>
      <c r="M1125" s="332"/>
      <c r="N1125" s="332"/>
      <c r="O1125" s="366"/>
      <c r="P1125" s="366"/>
      <c r="Q1125" s="366"/>
      <c r="R1125" s="366"/>
      <c r="S1125" s="366"/>
      <c r="T1125" s="366"/>
      <c r="U1125" s="366"/>
      <c r="V1125" s="366"/>
      <c r="W1125" s="366"/>
      <c r="X1125" s="366"/>
      <c r="Y1125" s="366"/>
      <c r="Z1125" s="366"/>
      <c r="AA1125" s="366"/>
      <c r="AB1125" s="366"/>
      <c r="AC1125" s="366"/>
      <c r="AD1125" s="366"/>
      <c r="AE1125" s="366"/>
      <c r="AF1125" s="520"/>
    </row>
    <row r="1126" spans="1:32" ht="19.5" thickBot="1" x14ac:dyDescent="0.35">
      <c r="A1126" s="366"/>
      <c r="B1126" s="1417"/>
      <c r="C1126" s="587"/>
      <c r="D1126" s="388"/>
      <c r="E1126" s="388"/>
      <c r="F1126" s="332"/>
      <c r="G1126" s="332"/>
      <c r="H1126" s="332"/>
      <c r="I1126" s="332"/>
      <c r="J1126" s="332"/>
      <c r="K1126" s="332"/>
      <c r="L1126" s="332"/>
      <c r="M1126" s="332"/>
      <c r="N1126" s="332"/>
      <c r="O1126" s="366"/>
      <c r="P1126" s="366"/>
      <c r="Q1126" s="366"/>
      <c r="R1126" s="366"/>
      <c r="S1126" s="366"/>
      <c r="T1126" s="366"/>
      <c r="U1126" s="366"/>
      <c r="V1126" s="366"/>
      <c r="W1126" s="366"/>
      <c r="X1126" s="366"/>
      <c r="Y1126" s="366"/>
      <c r="Z1126" s="366"/>
      <c r="AA1126" s="366"/>
      <c r="AB1126" s="366"/>
      <c r="AC1126" s="366"/>
      <c r="AD1126" s="366"/>
      <c r="AE1126" s="366"/>
      <c r="AF1126" s="520"/>
    </row>
    <row r="1127" spans="1:32" ht="19.5" thickBot="1" x14ac:dyDescent="0.35">
      <c r="A1127" s="366"/>
      <c r="B1127" s="1417"/>
      <c r="C1127" s="587"/>
      <c r="D1127" s="388"/>
      <c r="E1127" s="388"/>
      <c r="F1127" s="332"/>
      <c r="G1127" s="332"/>
      <c r="H1127" s="332"/>
      <c r="I1127" s="332"/>
      <c r="J1127" s="332"/>
      <c r="K1127" s="332"/>
      <c r="L1127" s="332"/>
      <c r="M1127" s="332"/>
      <c r="N1127" s="332"/>
      <c r="O1127" s="366"/>
      <c r="P1127" s="366"/>
      <c r="Q1127" s="366"/>
      <c r="R1127" s="366"/>
      <c r="S1127" s="366"/>
      <c r="T1127" s="366"/>
      <c r="U1127" s="366"/>
      <c r="V1127" s="366"/>
      <c r="W1127" s="366"/>
      <c r="X1127" s="366"/>
      <c r="Y1127" s="366"/>
      <c r="Z1127" s="366"/>
      <c r="AA1127" s="366"/>
      <c r="AB1127" s="366"/>
      <c r="AC1127" s="366"/>
      <c r="AD1127" s="366"/>
      <c r="AE1127" s="366"/>
      <c r="AF1127" s="520"/>
    </row>
    <row r="1128" spans="1:32" ht="19.5" thickBot="1" x14ac:dyDescent="0.35">
      <c r="A1128" s="366"/>
      <c r="B1128" s="1417"/>
      <c r="C1128" s="587"/>
      <c r="D1128" s="388"/>
      <c r="E1128" s="388"/>
      <c r="F1128" s="332"/>
      <c r="G1128" s="332"/>
      <c r="H1128" s="332"/>
      <c r="I1128" s="332"/>
      <c r="J1128" s="332"/>
      <c r="K1128" s="332"/>
      <c r="L1128" s="332"/>
      <c r="M1128" s="332"/>
      <c r="N1128" s="332"/>
      <c r="O1128" s="366"/>
      <c r="P1128" s="366"/>
      <c r="Q1128" s="366"/>
      <c r="R1128" s="366"/>
      <c r="S1128" s="366"/>
      <c r="T1128" s="366"/>
      <c r="U1128" s="366"/>
      <c r="V1128" s="366"/>
      <c r="W1128" s="366"/>
      <c r="X1128" s="366"/>
      <c r="Y1128" s="366"/>
      <c r="Z1128" s="366"/>
      <c r="AA1128" s="366"/>
      <c r="AB1128" s="366"/>
      <c r="AC1128" s="366"/>
      <c r="AD1128" s="366"/>
      <c r="AE1128" s="366"/>
      <c r="AF1128" s="520"/>
    </row>
    <row r="1129" spans="1:32" ht="19.5" thickBot="1" x14ac:dyDescent="0.35">
      <c r="A1129" s="366"/>
      <c r="B1129" s="1417"/>
      <c r="C1129" s="587"/>
      <c r="D1129" s="388"/>
      <c r="E1129" s="388"/>
      <c r="F1129" s="332"/>
      <c r="G1129" s="332"/>
      <c r="H1129" s="332"/>
      <c r="I1129" s="332"/>
      <c r="J1129" s="332"/>
      <c r="K1129" s="332"/>
      <c r="L1129" s="332"/>
      <c r="M1129" s="332"/>
      <c r="N1129" s="332"/>
      <c r="O1129" s="366"/>
      <c r="P1129" s="366"/>
      <c r="Q1129" s="366"/>
      <c r="R1129" s="366"/>
      <c r="S1129" s="366"/>
      <c r="T1129" s="366"/>
      <c r="U1129" s="366"/>
      <c r="V1129" s="366"/>
      <c r="W1129" s="366"/>
      <c r="X1129" s="366"/>
      <c r="Y1129" s="366"/>
      <c r="Z1129" s="366"/>
      <c r="AA1129" s="366"/>
      <c r="AB1129" s="366"/>
      <c r="AC1129" s="366"/>
      <c r="AD1129" s="366"/>
      <c r="AE1129" s="366"/>
      <c r="AF1129" s="520"/>
    </row>
    <row r="1130" spans="1:32" ht="19.5" thickBot="1" x14ac:dyDescent="0.35">
      <c r="A1130" s="366"/>
      <c r="B1130" s="1417"/>
      <c r="C1130" s="587"/>
      <c r="D1130" s="388"/>
      <c r="E1130" s="388"/>
      <c r="F1130" s="332"/>
      <c r="G1130" s="332"/>
      <c r="H1130" s="332"/>
      <c r="I1130" s="332"/>
      <c r="J1130" s="332"/>
      <c r="K1130" s="332"/>
      <c r="L1130" s="332"/>
      <c r="M1130" s="332"/>
      <c r="N1130" s="332"/>
      <c r="O1130" s="366"/>
      <c r="P1130" s="366"/>
      <c r="Q1130" s="366"/>
      <c r="R1130" s="366"/>
      <c r="S1130" s="366"/>
      <c r="T1130" s="366"/>
      <c r="U1130" s="366"/>
      <c r="V1130" s="366"/>
      <c r="W1130" s="366"/>
      <c r="X1130" s="366"/>
      <c r="Y1130" s="366"/>
      <c r="Z1130" s="366"/>
      <c r="AA1130" s="366"/>
      <c r="AB1130" s="366"/>
      <c r="AC1130" s="366"/>
      <c r="AD1130" s="366"/>
      <c r="AE1130" s="366"/>
      <c r="AF1130" s="520"/>
    </row>
    <row r="1131" spans="1:32" ht="19.5" thickBot="1" x14ac:dyDescent="0.35">
      <c r="A1131" s="366"/>
      <c r="B1131" s="1417"/>
      <c r="C1131" s="587"/>
      <c r="D1131" s="388"/>
      <c r="E1131" s="388"/>
      <c r="F1131" s="332"/>
      <c r="G1131" s="332"/>
      <c r="H1131" s="332"/>
      <c r="I1131" s="332"/>
      <c r="J1131" s="332"/>
      <c r="K1131" s="332"/>
      <c r="L1131" s="332"/>
      <c r="M1131" s="332"/>
      <c r="N1131" s="332"/>
      <c r="O1131" s="366"/>
      <c r="P1131" s="366"/>
      <c r="Q1131" s="366"/>
      <c r="R1131" s="366"/>
      <c r="S1131" s="366"/>
      <c r="T1131" s="366"/>
      <c r="U1131" s="366"/>
      <c r="V1131" s="366"/>
      <c r="W1131" s="366"/>
      <c r="X1131" s="366"/>
      <c r="Y1131" s="366"/>
      <c r="Z1131" s="366"/>
      <c r="AA1131" s="366"/>
      <c r="AB1131" s="366"/>
      <c r="AC1131" s="366"/>
      <c r="AD1131" s="366"/>
      <c r="AE1131" s="366"/>
      <c r="AF1131" s="520"/>
    </row>
    <row r="1132" spans="1:32" ht="19.5" thickBot="1" x14ac:dyDescent="0.35">
      <c r="A1132" s="366"/>
      <c r="B1132" s="1417"/>
      <c r="C1132" s="587"/>
      <c r="D1132" s="388"/>
      <c r="E1132" s="388"/>
      <c r="F1132" s="332"/>
      <c r="G1132" s="332"/>
      <c r="H1132" s="332"/>
      <c r="I1132" s="332"/>
      <c r="J1132" s="332"/>
      <c r="K1132" s="332"/>
      <c r="L1132" s="332"/>
      <c r="M1132" s="332"/>
      <c r="N1132" s="332"/>
      <c r="O1132" s="366"/>
      <c r="P1132" s="366"/>
      <c r="Q1132" s="366"/>
      <c r="R1132" s="366"/>
      <c r="S1132" s="366"/>
      <c r="T1132" s="366"/>
      <c r="U1132" s="366"/>
      <c r="V1132" s="366"/>
      <c r="W1132" s="366"/>
      <c r="X1132" s="366"/>
      <c r="Y1132" s="366"/>
      <c r="Z1132" s="366"/>
      <c r="AA1132" s="366"/>
      <c r="AB1132" s="366"/>
      <c r="AC1132" s="366"/>
      <c r="AD1132" s="366"/>
      <c r="AE1132" s="366"/>
      <c r="AF1132" s="520"/>
    </row>
    <row r="1133" spans="1:32" ht="19.5" thickBot="1" x14ac:dyDescent="0.35">
      <c r="A1133" s="366"/>
      <c r="B1133" s="1417"/>
      <c r="C1133" s="587"/>
      <c r="D1133" s="388"/>
      <c r="E1133" s="388"/>
      <c r="F1133" s="332"/>
      <c r="G1133" s="332"/>
      <c r="H1133" s="332"/>
      <c r="I1133" s="332"/>
      <c r="J1133" s="332"/>
      <c r="K1133" s="332"/>
      <c r="L1133" s="332"/>
      <c r="M1133" s="332"/>
      <c r="N1133" s="332"/>
      <c r="O1133" s="366"/>
      <c r="P1133" s="366"/>
      <c r="Q1133" s="366"/>
      <c r="R1133" s="366"/>
      <c r="S1133" s="366"/>
      <c r="T1133" s="366"/>
      <c r="U1133" s="366"/>
      <c r="V1133" s="366"/>
      <c r="W1133" s="366"/>
      <c r="X1133" s="366"/>
      <c r="Y1133" s="366"/>
      <c r="Z1133" s="366"/>
      <c r="AA1133" s="366"/>
      <c r="AB1133" s="366"/>
      <c r="AC1133" s="366"/>
      <c r="AD1133" s="366"/>
      <c r="AE1133" s="366"/>
      <c r="AF1133" s="520"/>
    </row>
    <row r="1134" spans="1:32" ht="19.5" thickBot="1" x14ac:dyDescent="0.35">
      <c r="A1134" s="366"/>
      <c r="B1134" s="1417"/>
      <c r="C1134" s="587"/>
      <c r="D1134" s="388"/>
      <c r="E1134" s="388"/>
      <c r="F1134" s="332"/>
      <c r="G1134" s="332"/>
      <c r="H1134" s="332"/>
      <c r="I1134" s="332"/>
      <c r="J1134" s="332"/>
      <c r="K1134" s="332"/>
      <c r="L1134" s="332"/>
      <c r="M1134" s="332"/>
      <c r="N1134" s="332"/>
      <c r="O1134" s="366"/>
      <c r="P1134" s="366"/>
      <c r="Q1134" s="366"/>
      <c r="R1134" s="366"/>
      <c r="S1134" s="366"/>
      <c r="T1134" s="366"/>
      <c r="U1134" s="366"/>
      <c r="V1134" s="366"/>
      <c r="W1134" s="366"/>
      <c r="X1134" s="366"/>
      <c r="Y1134" s="366"/>
      <c r="Z1134" s="366"/>
      <c r="AA1134" s="366"/>
      <c r="AB1134" s="366"/>
      <c r="AC1134" s="366"/>
      <c r="AD1134" s="366"/>
      <c r="AE1134" s="366"/>
      <c r="AF1134" s="520"/>
    </row>
    <row r="1135" spans="1:32" ht="19.5" thickBot="1" x14ac:dyDescent="0.35">
      <c r="A1135" s="366"/>
      <c r="B1135" s="1417"/>
      <c r="C1135" s="587"/>
      <c r="D1135" s="388"/>
      <c r="E1135" s="388"/>
      <c r="F1135" s="332"/>
      <c r="G1135" s="332"/>
      <c r="H1135" s="332"/>
      <c r="I1135" s="332"/>
      <c r="J1135" s="332"/>
      <c r="K1135" s="332"/>
      <c r="L1135" s="332"/>
      <c r="M1135" s="332"/>
      <c r="N1135" s="332"/>
      <c r="O1135" s="366"/>
      <c r="P1135" s="366"/>
      <c r="Q1135" s="366"/>
      <c r="R1135" s="366"/>
      <c r="S1135" s="366"/>
      <c r="T1135" s="366"/>
      <c r="U1135" s="366"/>
      <c r="V1135" s="366"/>
      <c r="W1135" s="366"/>
      <c r="X1135" s="366"/>
      <c r="Y1135" s="366"/>
      <c r="Z1135" s="366"/>
      <c r="AA1135" s="366"/>
      <c r="AB1135" s="366"/>
      <c r="AC1135" s="366"/>
      <c r="AD1135" s="366"/>
      <c r="AE1135" s="366"/>
      <c r="AF1135" s="520"/>
    </row>
    <row r="1136" spans="1:32" ht="19.5" thickBot="1" x14ac:dyDescent="0.35">
      <c r="A1136" s="366"/>
      <c r="B1136" s="1417"/>
      <c r="C1136" s="587"/>
      <c r="D1136" s="388"/>
      <c r="E1136" s="388"/>
      <c r="F1136" s="332"/>
      <c r="G1136" s="332"/>
      <c r="H1136" s="332"/>
      <c r="I1136" s="332"/>
      <c r="J1136" s="332"/>
      <c r="K1136" s="332"/>
      <c r="L1136" s="332"/>
      <c r="M1136" s="332"/>
      <c r="N1136" s="332"/>
      <c r="O1136" s="366"/>
      <c r="P1136" s="366"/>
      <c r="Q1136" s="366"/>
      <c r="R1136" s="366"/>
      <c r="S1136" s="366"/>
      <c r="T1136" s="366"/>
      <c r="U1136" s="366"/>
      <c r="V1136" s="366"/>
      <c r="W1136" s="366"/>
      <c r="X1136" s="366"/>
      <c r="Y1136" s="366"/>
      <c r="Z1136" s="366"/>
      <c r="AA1136" s="366"/>
      <c r="AB1136" s="366"/>
      <c r="AC1136" s="366"/>
      <c r="AD1136" s="366"/>
      <c r="AE1136" s="366"/>
      <c r="AF1136" s="520"/>
    </row>
    <row r="1137" spans="1:32" ht="19.5" thickBot="1" x14ac:dyDescent="0.35">
      <c r="A1137" s="366"/>
      <c r="B1137" s="1417"/>
      <c r="C1137" s="587"/>
      <c r="D1137" s="388"/>
      <c r="E1137" s="388"/>
      <c r="F1137" s="332"/>
      <c r="G1137" s="332"/>
      <c r="H1137" s="332"/>
      <c r="I1137" s="332"/>
      <c r="J1137" s="332"/>
      <c r="K1137" s="332"/>
      <c r="L1137" s="332"/>
      <c r="M1137" s="332"/>
      <c r="N1137" s="332"/>
      <c r="O1137" s="366"/>
      <c r="P1137" s="366"/>
      <c r="Q1137" s="366"/>
      <c r="R1137" s="366"/>
      <c r="S1137" s="366"/>
      <c r="T1137" s="366"/>
      <c r="U1137" s="366"/>
      <c r="V1137" s="366"/>
      <c r="W1137" s="366"/>
      <c r="X1137" s="366"/>
      <c r="Y1137" s="366"/>
      <c r="Z1137" s="366"/>
      <c r="AA1137" s="366"/>
      <c r="AB1137" s="366"/>
      <c r="AC1137" s="366"/>
      <c r="AD1137" s="366"/>
      <c r="AE1137" s="366"/>
      <c r="AF1137" s="520"/>
    </row>
    <row r="1138" spans="1:32" ht="19.5" thickBot="1" x14ac:dyDescent="0.35">
      <c r="A1138" s="366"/>
      <c r="B1138" s="1417"/>
      <c r="C1138" s="587"/>
      <c r="D1138" s="388"/>
      <c r="E1138" s="388"/>
      <c r="F1138" s="332"/>
      <c r="G1138" s="332"/>
      <c r="H1138" s="332"/>
      <c r="I1138" s="332"/>
      <c r="J1138" s="332"/>
      <c r="K1138" s="332"/>
      <c r="L1138" s="332"/>
      <c r="M1138" s="332"/>
      <c r="N1138" s="332"/>
      <c r="O1138" s="366"/>
      <c r="P1138" s="366"/>
      <c r="Q1138" s="366"/>
      <c r="R1138" s="366"/>
      <c r="S1138" s="366"/>
      <c r="T1138" s="366"/>
      <c r="U1138" s="366"/>
      <c r="V1138" s="366"/>
      <c r="W1138" s="366"/>
      <c r="X1138" s="366"/>
      <c r="Y1138" s="366"/>
      <c r="Z1138" s="366"/>
      <c r="AA1138" s="366"/>
      <c r="AB1138" s="366"/>
      <c r="AC1138" s="366"/>
      <c r="AD1138" s="366"/>
      <c r="AE1138" s="366"/>
      <c r="AF1138" s="520"/>
    </row>
    <row r="1139" spans="1:32" ht="19.5" thickBot="1" x14ac:dyDescent="0.35">
      <c r="A1139" s="366"/>
      <c r="B1139" s="1417"/>
      <c r="C1139" s="587"/>
      <c r="D1139" s="388"/>
      <c r="E1139" s="388"/>
      <c r="F1139" s="332"/>
      <c r="G1139" s="332"/>
      <c r="H1139" s="332"/>
      <c r="I1139" s="332"/>
      <c r="J1139" s="332"/>
      <c r="K1139" s="332"/>
      <c r="L1139" s="332"/>
      <c r="M1139" s="332"/>
      <c r="N1139" s="332"/>
      <c r="O1139" s="366"/>
      <c r="P1139" s="366"/>
      <c r="Q1139" s="366"/>
      <c r="R1139" s="366"/>
      <c r="S1139" s="366"/>
      <c r="T1139" s="366"/>
      <c r="U1139" s="366"/>
      <c r="V1139" s="366"/>
      <c r="W1139" s="366"/>
      <c r="X1139" s="366"/>
      <c r="Y1139" s="366"/>
      <c r="Z1139" s="366"/>
      <c r="AA1139" s="366"/>
      <c r="AB1139" s="366"/>
      <c r="AC1139" s="366"/>
      <c r="AD1139" s="366"/>
      <c r="AE1139" s="366"/>
      <c r="AF1139" s="520"/>
    </row>
    <row r="1140" spans="1:32" ht="19.5" thickBot="1" x14ac:dyDescent="0.35">
      <c r="A1140" s="366"/>
      <c r="B1140" s="1417"/>
      <c r="C1140" s="587"/>
      <c r="D1140" s="388"/>
      <c r="E1140" s="388"/>
      <c r="F1140" s="332"/>
      <c r="G1140" s="332"/>
      <c r="H1140" s="332"/>
      <c r="I1140" s="332"/>
      <c r="J1140" s="332"/>
      <c r="K1140" s="332"/>
      <c r="L1140" s="332"/>
      <c r="M1140" s="332"/>
      <c r="N1140" s="332"/>
      <c r="O1140" s="366"/>
      <c r="P1140" s="366"/>
      <c r="Q1140" s="366"/>
      <c r="R1140" s="366"/>
      <c r="S1140" s="366"/>
      <c r="T1140" s="366"/>
      <c r="U1140" s="366"/>
      <c r="V1140" s="366"/>
      <c r="W1140" s="366"/>
      <c r="X1140" s="366"/>
      <c r="Y1140" s="366"/>
      <c r="Z1140" s="366"/>
      <c r="AA1140" s="366"/>
      <c r="AB1140" s="366"/>
      <c r="AC1140" s="366"/>
      <c r="AD1140" s="366"/>
      <c r="AE1140" s="366"/>
      <c r="AF1140" s="520"/>
    </row>
    <row r="1141" spans="1:32" ht="19.5" thickBot="1" x14ac:dyDescent="0.35">
      <c r="A1141" s="366"/>
      <c r="B1141" s="1417"/>
      <c r="C1141" s="587"/>
      <c r="D1141" s="388"/>
      <c r="E1141" s="388"/>
      <c r="F1141" s="332"/>
      <c r="G1141" s="332"/>
      <c r="H1141" s="332"/>
      <c r="I1141" s="332"/>
      <c r="J1141" s="332"/>
      <c r="K1141" s="332"/>
      <c r="L1141" s="332"/>
      <c r="M1141" s="332"/>
      <c r="N1141" s="332"/>
      <c r="O1141" s="366"/>
      <c r="P1141" s="366"/>
      <c r="Q1141" s="366"/>
      <c r="R1141" s="366"/>
      <c r="S1141" s="366"/>
      <c r="T1141" s="366"/>
      <c r="U1141" s="366"/>
      <c r="V1141" s="366"/>
      <c r="W1141" s="366"/>
      <c r="X1141" s="366"/>
      <c r="Y1141" s="366"/>
      <c r="Z1141" s="366"/>
      <c r="AA1141" s="366"/>
      <c r="AB1141" s="366"/>
      <c r="AC1141" s="366"/>
      <c r="AD1141" s="366"/>
      <c r="AE1141" s="366"/>
      <c r="AF1141" s="520"/>
    </row>
    <row r="1142" spans="1:32" ht="19.5" thickBot="1" x14ac:dyDescent="0.35">
      <c r="A1142" s="366"/>
      <c r="B1142" s="1417"/>
      <c r="C1142" s="587"/>
      <c r="D1142" s="388"/>
      <c r="E1142" s="388"/>
      <c r="F1142" s="332"/>
      <c r="G1142" s="332"/>
      <c r="H1142" s="332"/>
      <c r="I1142" s="332"/>
      <c r="J1142" s="332"/>
      <c r="K1142" s="332"/>
      <c r="L1142" s="332"/>
      <c r="M1142" s="332"/>
      <c r="N1142" s="332"/>
      <c r="O1142" s="366"/>
      <c r="P1142" s="366"/>
      <c r="Q1142" s="366"/>
      <c r="R1142" s="366"/>
      <c r="S1142" s="366"/>
      <c r="T1142" s="366"/>
      <c r="U1142" s="366"/>
      <c r="V1142" s="366"/>
      <c r="W1142" s="366"/>
      <c r="X1142" s="366"/>
      <c r="Y1142" s="366"/>
      <c r="Z1142" s="366"/>
      <c r="AA1142" s="366"/>
      <c r="AB1142" s="366"/>
      <c r="AC1142" s="366"/>
      <c r="AD1142" s="366"/>
      <c r="AE1142" s="366"/>
      <c r="AF1142" s="520"/>
    </row>
    <row r="1143" spans="1:32" ht="19.5" thickBot="1" x14ac:dyDescent="0.35">
      <c r="A1143" s="366"/>
      <c r="B1143" s="1417"/>
      <c r="C1143" s="587"/>
      <c r="D1143" s="388"/>
      <c r="E1143" s="388"/>
      <c r="F1143" s="332"/>
      <c r="G1143" s="332"/>
      <c r="H1143" s="332"/>
      <c r="I1143" s="332"/>
      <c r="J1143" s="332"/>
      <c r="K1143" s="332"/>
      <c r="L1143" s="332"/>
      <c r="M1143" s="332"/>
      <c r="N1143" s="332"/>
      <c r="O1143" s="366"/>
      <c r="P1143" s="366"/>
      <c r="Q1143" s="366"/>
      <c r="R1143" s="366"/>
      <c r="S1143" s="366"/>
      <c r="T1143" s="366"/>
      <c r="U1143" s="366"/>
      <c r="V1143" s="366"/>
      <c r="W1143" s="366"/>
      <c r="X1143" s="366"/>
      <c r="Y1143" s="366"/>
      <c r="Z1143" s="366"/>
      <c r="AA1143" s="366"/>
      <c r="AB1143" s="366"/>
      <c r="AC1143" s="366"/>
      <c r="AD1143" s="366"/>
      <c r="AE1143" s="366"/>
      <c r="AF1143" s="520"/>
    </row>
    <row r="1144" spans="1:32" ht="19.5" thickBot="1" x14ac:dyDescent="0.35">
      <c r="A1144" s="366"/>
      <c r="B1144" s="1417"/>
      <c r="C1144" s="587"/>
      <c r="D1144" s="388"/>
      <c r="E1144" s="388"/>
      <c r="F1144" s="332"/>
      <c r="G1144" s="332"/>
      <c r="H1144" s="332"/>
      <c r="I1144" s="332"/>
      <c r="J1144" s="332"/>
      <c r="K1144" s="332"/>
      <c r="L1144" s="332"/>
      <c r="M1144" s="332"/>
      <c r="N1144" s="332"/>
      <c r="O1144" s="366"/>
      <c r="P1144" s="366"/>
      <c r="Q1144" s="366"/>
      <c r="R1144" s="366"/>
      <c r="S1144" s="366"/>
      <c r="T1144" s="366"/>
      <c r="U1144" s="366"/>
      <c r="V1144" s="366"/>
      <c r="W1144" s="366"/>
      <c r="X1144" s="366"/>
      <c r="Y1144" s="366"/>
      <c r="Z1144" s="366"/>
      <c r="AA1144" s="366"/>
      <c r="AB1144" s="366"/>
      <c r="AC1144" s="366"/>
      <c r="AD1144" s="366"/>
      <c r="AE1144" s="366"/>
      <c r="AF1144" s="520"/>
    </row>
    <row r="1145" spans="1:32" ht="19.5" thickBot="1" x14ac:dyDescent="0.35">
      <c r="A1145" s="366"/>
      <c r="B1145" s="1417"/>
      <c r="C1145" s="587"/>
      <c r="D1145" s="388"/>
      <c r="E1145" s="388"/>
      <c r="F1145" s="332"/>
      <c r="G1145" s="332"/>
      <c r="H1145" s="332"/>
      <c r="I1145" s="332"/>
      <c r="J1145" s="332"/>
      <c r="K1145" s="332"/>
      <c r="L1145" s="332"/>
      <c r="M1145" s="332"/>
      <c r="N1145" s="332"/>
      <c r="O1145" s="366"/>
      <c r="P1145" s="366"/>
      <c r="Q1145" s="366"/>
      <c r="R1145" s="366"/>
      <c r="S1145" s="366"/>
      <c r="T1145" s="366"/>
      <c r="U1145" s="366"/>
      <c r="V1145" s="366"/>
      <c r="W1145" s="366"/>
      <c r="X1145" s="366"/>
      <c r="Y1145" s="366"/>
      <c r="Z1145" s="366"/>
      <c r="AA1145" s="366"/>
      <c r="AB1145" s="366"/>
      <c r="AC1145" s="366"/>
      <c r="AD1145" s="366"/>
      <c r="AE1145" s="366"/>
      <c r="AF1145" s="520"/>
    </row>
    <row r="1146" spans="1:32" ht="19.5" thickBot="1" x14ac:dyDescent="0.35">
      <c r="A1146" s="366"/>
      <c r="B1146" s="1417"/>
      <c r="C1146" s="587"/>
      <c r="D1146" s="388"/>
      <c r="E1146" s="388"/>
      <c r="F1146" s="332"/>
      <c r="G1146" s="332"/>
      <c r="H1146" s="332"/>
      <c r="I1146" s="332"/>
      <c r="J1146" s="332"/>
      <c r="K1146" s="332"/>
      <c r="L1146" s="332"/>
      <c r="M1146" s="332"/>
      <c r="N1146" s="332"/>
      <c r="O1146" s="366"/>
      <c r="P1146" s="366"/>
      <c r="Q1146" s="366"/>
      <c r="R1146" s="366"/>
      <c r="S1146" s="366"/>
      <c r="T1146" s="366"/>
      <c r="U1146" s="366"/>
      <c r="V1146" s="366"/>
      <c r="W1146" s="366"/>
      <c r="X1146" s="366"/>
      <c r="Y1146" s="366"/>
      <c r="Z1146" s="366"/>
      <c r="AA1146" s="366"/>
      <c r="AB1146" s="366"/>
      <c r="AC1146" s="366"/>
      <c r="AD1146" s="366"/>
      <c r="AE1146" s="366"/>
      <c r="AF1146" s="520"/>
    </row>
    <row r="1147" spans="1:32" ht="19.5" thickBot="1" x14ac:dyDescent="0.35">
      <c r="A1147" s="366"/>
      <c r="B1147" s="1417"/>
      <c r="C1147" s="587"/>
      <c r="D1147" s="388"/>
      <c r="E1147" s="388"/>
      <c r="F1147" s="332"/>
      <c r="G1147" s="332"/>
      <c r="H1147" s="332"/>
      <c r="I1147" s="332"/>
      <c r="J1147" s="332"/>
      <c r="K1147" s="332"/>
      <c r="L1147" s="332"/>
      <c r="M1147" s="332"/>
      <c r="N1147" s="332"/>
      <c r="O1147" s="366"/>
      <c r="P1147" s="366"/>
      <c r="Q1147" s="366"/>
      <c r="R1147" s="366"/>
      <c r="S1147" s="366"/>
      <c r="T1147" s="366"/>
      <c r="U1147" s="366"/>
      <c r="V1147" s="366"/>
      <c r="W1147" s="366"/>
      <c r="X1147" s="366"/>
      <c r="Y1147" s="366"/>
      <c r="Z1147" s="366"/>
      <c r="AA1147" s="366"/>
      <c r="AB1147" s="366"/>
      <c r="AC1147" s="366"/>
      <c r="AD1147" s="366"/>
      <c r="AE1147" s="366"/>
      <c r="AF1147" s="520"/>
    </row>
    <row r="1148" spans="1:32" ht="19.5" thickBot="1" x14ac:dyDescent="0.35">
      <c r="A1148" s="366"/>
      <c r="B1148" s="1417"/>
      <c r="C1148" s="587"/>
      <c r="D1148" s="388"/>
      <c r="E1148" s="388"/>
      <c r="F1148" s="332"/>
      <c r="G1148" s="332"/>
      <c r="H1148" s="332"/>
      <c r="I1148" s="332"/>
      <c r="J1148" s="332"/>
      <c r="K1148" s="332"/>
      <c r="L1148" s="332"/>
      <c r="M1148" s="332"/>
      <c r="N1148" s="332"/>
      <c r="O1148" s="366"/>
      <c r="P1148" s="366"/>
      <c r="Q1148" s="366"/>
      <c r="R1148" s="366"/>
      <c r="S1148" s="366"/>
      <c r="T1148" s="366"/>
      <c r="U1148" s="366"/>
      <c r="V1148" s="366"/>
      <c r="W1148" s="366"/>
      <c r="X1148" s="366"/>
      <c r="Y1148" s="366"/>
      <c r="Z1148" s="366"/>
      <c r="AA1148" s="366"/>
      <c r="AB1148" s="366"/>
      <c r="AC1148" s="366"/>
      <c r="AD1148" s="366"/>
      <c r="AE1148" s="366"/>
      <c r="AF1148" s="520"/>
    </row>
    <row r="1149" spans="1:32" ht="19.5" thickBot="1" x14ac:dyDescent="0.35">
      <c r="A1149" s="366"/>
      <c r="B1149" s="1417"/>
      <c r="C1149" s="587"/>
      <c r="D1149" s="388"/>
      <c r="E1149" s="388"/>
      <c r="F1149" s="332"/>
      <c r="G1149" s="332"/>
      <c r="H1149" s="332"/>
      <c r="I1149" s="332"/>
      <c r="J1149" s="332"/>
      <c r="K1149" s="332"/>
      <c r="L1149" s="332"/>
      <c r="M1149" s="332"/>
      <c r="N1149" s="332"/>
      <c r="O1149" s="366"/>
      <c r="P1149" s="366"/>
      <c r="Q1149" s="366"/>
      <c r="R1149" s="366"/>
      <c r="S1149" s="366"/>
      <c r="T1149" s="366"/>
      <c r="U1149" s="366"/>
      <c r="V1149" s="366"/>
      <c r="W1149" s="366"/>
      <c r="X1149" s="366"/>
      <c r="Y1149" s="366"/>
      <c r="Z1149" s="366"/>
      <c r="AA1149" s="366"/>
      <c r="AB1149" s="366"/>
      <c r="AC1149" s="366"/>
      <c r="AD1149" s="366"/>
      <c r="AE1149" s="366"/>
      <c r="AF1149" s="520"/>
    </row>
    <row r="1150" spans="1:32" ht="19.5" thickBot="1" x14ac:dyDescent="0.35">
      <c r="A1150" s="366"/>
      <c r="B1150" s="1417"/>
      <c r="C1150" s="587"/>
      <c r="D1150" s="388"/>
      <c r="E1150" s="388"/>
      <c r="F1150" s="332"/>
      <c r="G1150" s="332"/>
      <c r="H1150" s="332"/>
      <c r="I1150" s="332"/>
      <c r="J1150" s="332"/>
      <c r="K1150" s="332"/>
      <c r="L1150" s="332"/>
      <c r="M1150" s="332"/>
      <c r="N1150" s="332"/>
      <c r="O1150" s="366"/>
      <c r="P1150" s="366"/>
      <c r="Q1150" s="366"/>
      <c r="R1150" s="366"/>
      <c r="S1150" s="366"/>
      <c r="T1150" s="366"/>
      <c r="U1150" s="366"/>
      <c r="V1150" s="366"/>
      <c r="W1150" s="366"/>
      <c r="X1150" s="366"/>
      <c r="Y1150" s="366"/>
      <c r="Z1150" s="366"/>
      <c r="AA1150" s="366"/>
      <c r="AB1150" s="366"/>
      <c r="AC1150" s="366"/>
      <c r="AD1150" s="366"/>
      <c r="AE1150" s="366"/>
      <c r="AF1150" s="520"/>
    </row>
    <row r="1151" spans="1:32" ht="19.5" thickBot="1" x14ac:dyDescent="0.35">
      <c r="A1151" s="366"/>
      <c r="B1151" s="1417"/>
      <c r="C1151" s="587"/>
      <c r="D1151" s="388"/>
      <c r="E1151" s="388"/>
      <c r="F1151" s="332"/>
      <c r="G1151" s="332"/>
      <c r="H1151" s="332"/>
      <c r="I1151" s="332"/>
      <c r="J1151" s="332"/>
      <c r="K1151" s="332"/>
      <c r="L1151" s="332"/>
      <c r="M1151" s="332"/>
      <c r="N1151" s="332"/>
      <c r="O1151" s="366"/>
      <c r="P1151" s="366"/>
      <c r="Q1151" s="366"/>
      <c r="R1151" s="366"/>
      <c r="S1151" s="366"/>
      <c r="T1151" s="366"/>
      <c r="U1151" s="366"/>
      <c r="V1151" s="366"/>
      <c r="W1151" s="366"/>
      <c r="X1151" s="366"/>
      <c r="Y1151" s="366"/>
      <c r="Z1151" s="366"/>
      <c r="AA1151" s="366"/>
      <c r="AB1151" s="366"/>
      <c r="AC1151" s="366"/>
      <c r="AD1151" s="366"/>
      <c r="AE1151" s="366"/>
      <c r="AF1151" s="520"/>
    </row>
    <row r="1152" spans="1:32" ht="19.5" thickBot="1" x14ac:dyDescent="0.35">
      <c r="A1152" s="366"/>
      <c r="B1152" s="1417"/>
      <c r="C1152" s="587"/>
      <c r="D1152" s="388"/>
      <c r="E1152" s="388"/>
      <c r="F1152" s="332"/>
      <c r="G1152" s="332"/>
      <c r="H1152" s="332"/>
      <c r="I1152" s="332"/>
      <c r="J1152" s="332"/>
      <c r="K1152" s="332"/>
      <c r="L1152" s="332"/>
      <c r="M1152" s="332"/>
      <c r="N1152" s="332"/>
      <c r="O1152" s="366"/>
      <c r="P1152" s="366"/>
      <c r="Q1152" s="366"/>
      <c r="R1152" s="366"/>
      <c r="S1152" s="366"/>
      <c r="T1152" s="366"/>
      <c r="U1152" s="366"/>
      <c r="V1152" s="366"/>
      <c r="W1152" s="366"/>
      <c r="X1152" s="366"/>
      <c r="Y1152" s="366"/>
      <c r="Z1152" s="366"/>
      <c r="AA1152" s="366"/>
      <c r="AB1152" s="366"/>
      <c r="AC1152" s="366"/>
      <c r="AD1152" s="366"/>
      <c r="AE1152" s="366"/>
      <c r="AF1152" s="520"/>
    </row>
    <row r="1153" spans="1:32" ht="19.5" thickBot="1" x14ac:dyDescent="0.35">
      <c r="A1153" s="366"/>
      <c r="B1153" s="1417"/>
      <c r="C1153" s="587"/>
      <c r="D1153" s="388"/>
      <c r="E1153" s="388"/>
      <c r="F1153" s="332"/>
      <c r="G1153" s="332"/>
      <c r="H1153" s="332"/>
      <c r="I1153" s="332"/>
      <c r="J1153" s="332"/>
      <c r="K1153" s="332"/>
      <c r="L1153" s="332"/>
      <c r="M1153" s="332"/>
      <c r="N1153" s="332"/>
      <c r="O1153" s="366"/>
      <c r="P1153" s="366"/>
      <c r="Q1153" s="366"/>
      <c r="R1153" s="366"/>
      <c r="S1153" s="366"/>
      <c r="T1153" s="366"/>
      <c r="U1153" s="366"/>
      <c r="V1153" s="366"/>
      <c r="W1153" s="366"/>
      <c r="X1153" s="366"/>
      <c r="Y1153" s="366"/>
      <c r="Z1153" s="366"/>
      <c r="AA1153" s="366"/>
      <c r="AB1153" s="366"/>
      <c r="AC1153" s="366"/>
      <c r="AD1153" s="366"/>
      <c r="AE1153" s="366"/>
      <c r="AF1153" s="520"/>
    </row>
    <row r="1154" spans="1:32" ht="19.5" thickBot="1" x14ac:dyDescent="0.35">
      <c r="A1154" s="366"/>
      <c r="B1154" s="1417"/>
      <c r="C1154" s="587"/>
      <c r="D1154" s="388"/>
      <c r="E1154" s="388"/>
      <c r="F1154" s="332"/>
      <c r="G1154" s="332"/>
      <c r="H1154" s="332"/>
      <c r="I1154" s="332"/>
      <c r="J1154" s="332"/>
      <c r="K1154" s="332"/>
      <c r="L1154" s="332"/>
      <c r="M1154" s="332"/>
      <c r="N1154" s="332"/>
      <c r="O1154" s="366"/>
      <c r="P1154" s="366"/>
      <c r="Q1154" s="366"/>
      <c r="R1154" s="366"/>
      <c r="S1154" s="366"/>
      <c r="T1154" s="366"/>
      <c r="U1154" s="366"/>
      <c r="V1154" s="366"/>
      <c r="W1154" s="366"/>
      <c r="X1154" s="366"/>
      <c r="Y1154" s="366"/>
      <c r="Z1154" s="366"/>
      <c r="AA1154" s="366"/>
      <c r="AB1154" s="366"/>
      <c r="AC1154" s="366"/>
      <c r="AD1154" s="366"/>
      <c r="AE1154" s="366"/>
      <c r="AF1154" s="520"/>
    </row>
    <row r="1155" spans="1:32" ht="19.5" thickBot="1" x14ac:dyDescent="0.35">
      <c r="A1155" s="366"/>
      <c r="B1155" s="1417"/>
      <c r="C1155" s="587"/>
      <c r="D1155" s="388"/>
      <c r="E1155" s="388"/>
      <c r="F1155" s="332"/>
      <c r="G1155" s="332"/>
      <c r="H1155" s="332"/>
      <c r="I1155" s="332"/>
      <c r="J1155" s="332"/>
      <c r="K1155" s="332"/>
      <c r="L1155" s="332"/>
      <c r="M1155" s="332"/>
      <c r="N1155" s="332"/>
      <c r="O1155" s="366"/>
      <c r="P1155" s="366"/>
      <c r="Q1155" s="366"/>
      <c r="R1155" s="366"/>
      <c r="S1155" s="366"/>
      <c r="T1155" s="366"/>
      <c r="U1155" s="366"/>
      <c r="V1155" s="366"/>
      <c r="W1155" s="366"/>
      <c r="X1155" s="366"/>
      <c r="Y1155" s="366"/>
      <c r="Z1155" s="366"/>
      <c r="AA1155" s="366"/>
      <c r="AB1155" s="366"/>
      <c r="AC1155" s="366"/>
      <c r="AD1155" s="366"/>
      <c r="AE1155" s="366"/>
      <c r="AF1155" s="520"/>
    </row>
    <row r="1156" spans="1:32" ht="19.5" thickBot="1" x14ac:dyDescent="0.35">
      <c r="A1156" s="366"/>
      <c r="B1156" s="1417"/>
      <c r="C1156" s="587"/>
      <c r="D1156" s="388"/>
      <c r="E1156" s="388"/>
      <c r="F1156" s="332"/>
      <c r="G1156" s="332"/>
      <c r="H1156" s="332"/>
      <c r="I1156" s="332"/>
      <c r="J1156" s="332"/>
      <c r="K1156" s="332"/>
      <c r="L1156" s="332"/>
      <c r="M1156" s="332"/>
      <c r="N1156" s="332"/>
      <c r="O1156" s="366"/>
      <c r="P1156" s="366"/>
      <c r="Q1156" s="366"/>
      <c r="R1156" s="366"/>
      <c r="S1156" s="366"/>
      <c r="T1156" s="366"/>
      <c r="U1156" s="366"/>
      <c r="V1156" s="366"/>
      <c r="W1156" s="366"/>
      <c r="X1156" s="366"/>
      <c r="Y1156" s="366"/>
      <c r="Z1156" s="366"/>
      <c r="AA1156" s="366"/>
      <c r="AB1156" s="366"/>
      <c r="AC1156" s="366"/>
      <c r="AD1156" s="366"/>
      <c r="AE1156" s="366"/>
      <c r="AF1156" s="520"/>
    </row>
    <row r="1157" spans="1:32" ht="19.5" thickBot="1" x14ac:dyDescent="0.35">
      <c r="A1157" s="366"/>
      <c r="B1157" s="1417"/>
      <c r="C1157" s="587"/>
      <c r="D1157" s="388"/>
      <c r="E1157" s="388"/>
      <c r="F1157" s="332"/>
      <c r="G1157" s="332"/>
      <c r="H1157" s="332"/>
      <c r="I1157" s="332"/>
      <c r="J1157" s="332"/>
      <c r="K1157" s="332"/>
      <c r="L1157" s="332"/>
      <c r="M1157" s="332"/>
      <c r="N1157" s="332"/>
      <c r="O1157" s="366"/>
      <c r="P1157" s="366"/>
      <c r="Q1157" s="366"/>
      <c r="R1157" s="366"/>
      <c r="S1157" s="366"/>
      <c r="T1157" s="366"/>
      <c r="U1157" s="366"/>
      <c r="V1157" s="366"/>
      <c r="W1157" s="366"/>
      <c r="X1157" s="366"/>
      <c r="Y1157" s="366"/>
      <c r="Z1157" s="366"/>
      <c r="AA1157" s="366"/>
      <c r="AB1157" s="366"/>
      <c r="AC1157" s="366"/>
      <c r="AD1157" s="366"/>
      <c r="AE1157" s="366"/>
      <c r="AF1157" s="520"/>
    </row>
    <row r="1158" spans="1:32" ht="19.5" thickBot="1" x14ac:dyDescent="0.35">
      <c r="A1158" s="366"/>
      <c r="B1158" s="1417"/>
      <c r="C1158" s="587"/>
      <c r="D1158" s="388"/>
      <c r="E1158" s="388"/>
      <c r="F1158" s="332"/>
      <c r="G1158" s="332"/>
      <c r="H1158" s="332"/>
      <c r="I1158" s="332"/>
      <c r="J1158" s="332"/>
      <c r="K1158" s="332"/>
      <c r="L1158" s="332"/>
      <c r="M1158" s="332"/>
      <c r="N1158" s="332"/>
      <c r="O1158" s="366"/>
      <c r="P1158" s="366"/>
      <c r="Q1158" s="366"/>
      <c r="R1158" s="366"/>
      <c r="S1158" s="366"/>
      <c r="T1158" s="366"/>
      <c r="U1158" s="366"/>
      <c r="V1158" s="366"/>
      <c r="W1158" s="366"/>
      <c r="X1158" s="366"/>
      <c r="Y1158" s="366"/>
      <c r="Z1158" s="366"/>
      <c r="AA1158" s="366"/>
      <c r="AB1158" s="366"/>
      <c r="AC1158" s="366"/>
      <c r="AD1158" s="366"/>
      <c r="AE1158" s="366"/>
      <c r="AF1158" s="520"/>
    </row>
    <row r="1159" spans="1:32" ht="19.5" thickBot="1" x14ac:dyDescent="0.35">
      <c r="A1159" s="366"/>
      <c r="B1159" s="366"/>
      <c r="C1159" s="366"/>
      <c r="D1159" s="366"/>
      <c r="E1159" s="332"/>
      <c r="F1159" s="332"/>
      <c r="G1159" s="332"/>
      <c r="H1159" s="332"/>
      <c r="I1159" s="332"/>
      <c r="J1159" s="332"/>
      <c r="K1159" s="332"/>
      <c r="L1159" s="332"/>
      <c r="M1159" s="332"/>
      <c r="N1159" s="332"/>
      <c r="O1159" s="366"/>
      <c r="P1159" s="366"/>
      <c r="Q1159" s="366"/>
      <c r="R1159" s="366"/>
      <c r="S1159" s="366"/>
      <c r="T1159" s="366"/>
      <c r="U1159" s="366"/>
      <c r="V1159" s="366"/>
      <c r="W1159" s="366"/>
      <c r="X1159" s="366"/>
      <c r="Y1159" s="366"/>
      <c r="Z1159" s="366"/>
      <c r="AA1159" s="366"/>
      <c r="AB1159" s="366"/>
      <c r="AC1159" s="366"/>
      <c r="AD1159" s="366"/>
      <c r="AE1159" s="366"/>
      <c r="AF1159" s="520"/>
    </row>
    <row r="1160" spans="1:32" ht="24" customHeight="1" thickBot="1" x14ac:dyDescent="0.35">
      <c r="A1160" s="366"/>
      <c r="B1160" s="528" t="s">
        <v>91</v>
      </c>
      <c r="C1160" s="1905"/>
      <c r="D1160" s="1906"/>
      <c r="E1160" s="1906"/>
      <c r="F1160" s="1906"/>
      <c r="G1160" s="1906"/>
      <c r="H1160" s="1906"/>
      <c r="I1160" s="1906"/>
      <c r="J1160" s="1906"/>
      <c r="K1160" s="1906"/>
      <c r="L1160" s="1906"/>
      <c r="M1160" s="1906"/>
      <c r="N1160" s="1906"/>
      <c r="O1160" s="1906"/>
      <c r="P1160" s="1906"/>
      <c r="Q1160" s="1906"/>
      <c r="R1160" s="1906"/>
      <c r="S1160" s="1906"/>
      <c r="T1160" s="1906"/>
      <c r="U1160" s="1906"/>
      <c r="V1160" s="1906"/>
      <c r="W1160" s="1906"/>
      <c r="X1160" s="1906"/>
      <c r="Y1160" s="1906"/>
      <c r="Z1160" s="1906"/>
      <c r="AA1160" s="1906"/>
      <c r="AB1160" s="1906"/>
      <c r="AC1160" s="1907"/>
      <c r="AD1160" s="366"/>
      <c r="AE1160" s="366"/>
      <c r="AF1160" s="520"/>
    </row>
    <row r="1161" spans="1:32" ht="105" customHeight="1" thickBot="1" x14ac:dyDescent="0.35">
      <c r="A1161" s="366"/>
      <c r="B1161" s="366"/>
      <c r="C1161" s="1908"/>
      <c r="D1161" s="1909"/>
      <c r="E1161" s="1909"/>
      <c r="F1161" s="1909"/>
      <c r="G1161" s="1909"/>
      <c r="H1161" s="1909"/>
      <c r="I1161" s="1909"/>
      <c r="J1161" s="1909"/>
      <c r="K1161" s="1909"/>
      <c r="L1161" s="1909"/>
      <c r="M1161" s="1909"/>
      <c r="N1161" s="1909"/>
      <c r="O1161" s="1909"/>
      <c r="P1161" s="1909"/>
      <c r="Q1161" s="1909"/>
      <c r="R1161" s="1909"/>
      <c r="S1161" s="1909"/>
      <c r="T1161" s="1909"/>
      <c r="U1161" s="1909"/>
      <c r="V1161" s="1909"/>
      <c r="W1161" s="1909"/>
      <c r="X1161" s="1909"/>
      <c r="Y1161" s="1909"/>
      <c r="Z1161" s="1909"/>
      <c r="AA1161" s="1909"/>
      <c r="AB1161" s="1909"/>
      <c r="AC1161" s="1910"/>
      <c r="AD1161" s="366"/>
      <c r="AE1161" s="366"/>
      <c r="AF1161" s="520"/>
    </row>
    <row r="1162" spans="1:32" ht="19.5" thickBot="1" x14ac:dyDescent="0.35">
      <c r="A1162" s="529"/>
      <c r="B1162" s="365"/>
      <c r="C1162" s="365"/>
      <c r="D1162" s="365"/>
      <c r="E1162" s="365"/>
      <c r="F1162" s="365"/>
      <c r="G1162" s="365"/>
      <c r="H1162" s="365"/>
      <c r="I1162" s="365"/>
      <c r="J1162" s="365"/>
      <c r="K1162" s="365"/>
      <c r="L1162" s="365"/>
      <c r="M1162" s="365"/>
      <c r="N1162" s="365"/>
      <c r="O1162" s="365"/>
      <c r="P1162" s="365"/>
      <c r="Q1162" s="365"/>
      <c r="R1162" s="365"/>
      <c r="S1162" s="365"/>
      <c r="T1162" s="365"/>
      <c r="U1162" s="365"/>
      <c r="V1162" s="365"/>
      <c r="W1162" s="365"/>
      <c r="X1162" s="365"/>
      <c r="Y1162" s="365"/>
      <c r="Z1162" s="365"/>
      <c r="AA1162" s="365"/>
      <c r="AB1162" s="365"/>
      <c r="AC1162" s="365"/>
      <c r="AD1162" s="365"/>
      <c r="AE1162" s="365"/>
      <c r="AF1162" s="520"/>
    </row>
    <row r="1163" spans="1:32" ht="19.5" thickBot="1" x14ac:dyDescent="0.35">
      <c r="A1163" s="366"/>
      <c r="B1163" s="584"/>
      <c r="C1163" s="584"/>
      <c r="D1163" s="584"/>
      <c r="E1163" s="532">
        <f>SUBTOTAL(3,D1167:D1266)-3</f>
        <v>0</v>
      </c>
      <c r="F1163" s="584"/>
      <c r="G1163" s="584"/>
      <c r="H1163" s="584"/>
      <c r="I1163" s="584"/>
      <c r="J1163" s="584"/>
      <c r="K1163" s="584"/>
      <c r="L1163" s="584"/>
      <c r="M1163" s="584"/>
      <c r="N1163" s="584"/>
      <c r="O1163" s="366"/>
      <c r="P1163" s="366"/>
      <c r="Q1163" s="366"/>
      <c r="R1163" s="366"/>
      <c r="S1163" s="366"/>
      <c r="T1163" s="366"/>
      <c r="U1163" s="366"/>
      <c r="V1163" s="366"/>
      <c r="W1163" s="366"/>
      <c r="X1163" s="366"/>
      <c r="Y1163" s="366"/>
      <c r="Z1163" s="366"/>
      <c r="AA1163" s="366"/>
      <c r="AB1163" s="366"/>
      <c r="AC1163" s="366"/>
      <c r="AD1163" s="366"/>
      <c r="AE1163" s="366"/>
      <c r="AF1163" s="520"/>
    </row>
    <row r="1164" spans="1:32" x14ac:dyDescent="0.3">
      <c r="A1164" s="366"/>
      <c r="B1164" s="480" t="s">
        <v>880</v>
      </c>
      <c r="C1164" s="332"/>
      <c r="D1164" s="332"/>
      <c r="E1164" s="332"/>
      <c r="F1164" s="332"/>
      <c r="G1164" s="332"/>
      <c r="H1164" s="332"/>
      <c r="I1164" s="332"/>
      <c r="J1164" s="332"/>
      <c r="K1164" s="332"/>
      <c r="L1164" s="332"/>
      <c r="M1164" s="332"/>
      <c r="N1164" s="332"/>
      <c r="O1164" s="366"/>
      <c r="P1164" s="366"/>
      <c r="Q1164" s="366"/>
      <c r="R1164" s="366"/>
      <c r="S1164" s="366"/>
      <c r="T1164" s="366"/>
      <c r="U1164" s="366"/>
      <c r="V1164" s="366"/>
      <c r="W1164" s="366"/>
      <c r="X1164" s="366"/>
      <c r="Y1164" s="366"/>
      <c r="Z1164" s="366"/>
      <c r="AA1164" s="366"/>
      <c r="AB1164" s="366"/>
      <c r="AC1164" s="366"/>
      <c r="AD1164" s="366"/>
      <c r="AE1164" s="366"/>
      <c r="AF1164" s="520"/>
    </row>
    <row r="1165" spans="1:32" ht="19.5" thickBot="1" x14ac:dyDescent="0.35">
      <c r="A1165" s="366"/>
      <c r="B1165" s="527"/>
      <c r="C1165" s="332"/>
      <c r="D1165" s="332"/>
      <c r="E1165" s="332"/>
      <c r="F1165" s="332"/>
      <c r="G1165" s="332"/>
      <c r="H1165" s="332"/>
      <c r="I1165" s="332"/>
      <c r="J1165" s="332"/>
      <c r="K1165" s="332"/>
      <c r="L1165" s="332"/>
      <c r="M1165" s="332"/>
      <c r="N1165" s="332"/>
      <c r="O1165" s="366"/>
      <c r="P1165" s="366"/>
      <c r="Q1165" s="366"/>
      <c r="R1165" s="366"/>
      <c r="S1165" s="366"/>
      <c r="T1165" s="366"/>
      <c r="U1165" s="366"/>
      <c r="V1165" s="366"/>
      <c r="W1165" s="366"/>
      <c r="X1165" s="366"/>
      <c r="Y1165" s="366"/>
      <c r="Z1165" s="366"/>
      <c r="AA1165" s="366"/>
      <c r="AB1165" s="366"/>
      <c r="AC1165" s="366"/>
      <c r="AD1165" s="366"/>
      <c r="AE1165" s="366"/>
      <c r="AF1165" s="520"/>
    </row>
    <row r="1166" spans="1:32" ht="53.25" customHeight="1" thickBot="1" x14ac:dyDescent="0.35">
      <c r="A1166" s="366"/>
      <c r="B1166" s="291" t="s">
        <v>1</v>
      </c>
      <c r="C1166" s="386" t="s">
        <v>268</v>
      </c>
      <c r="D1166" s="386" t="s">
        <v>743</v>
      </c>
      <c r="E1166" s="386" t="s">
        <v>151</v>
      </c>
      <c r="F1166" s="386" t="s">
        <v>158</v>
      </c>
      <c r="G1166" s="386" t="s">
        <v>30</v>
      </c>
      <c r="H1166" s="386" t="s">
        <v>270</v>
      </c>
      <c r="I1166" s="386" t="s">
        <v>271</v>
      </c>
      <c r="J1166" s="332"/>
      <c r="K1166" s="332"/>
      <c r="L1166" s="332"/>
      <c r="M1166" s="332"/>
      <c r="N1166" s="332"/>
      <c r="O1166" s="366"/>
      <c r="P1166" s="366"/>
      <c r="Q1166" s="366"/>
      <c r="R1166" s="366"/>
      <c r="S1166" s="366"/>
      <c r="T1166" s="366"/>
      <c r="U1166" s="366"/>
      <c r="V1166" s="366"/>
      <c r="W1166" s="366"/>
      <c r="X1166" s="366"/>
      <c r="Y1166" s="366"/>
      <c r="Z1166" s="366"/>
      <c r="AA1166" s="366"/>
      <c r="AB1166" s="366"/>
      <c r="AC1166" s="366"/>
      <c r="AD1166" s="366"/>
      <c r="AE1166" s="366"/>
      <c r="AF1166" s="520"/>
    </row>
    <row r="1167" spans="1:32" ht="19.5" thickBot="1" x14ac:dyDescent="0.35">
      <c r="A1167" s="366"/>
      <c r="B1167" s="1417"/>
      <c r="C1167" s="588"/>
      <c r="D1167" s="388"/>
      <c r="E1167" s="388"/>
      <c r="F1167" s="388"/>
      <c r="G1167" s="388"/>
      <c r="H1167" s="388"/>
      <c r="I1167" s="388"/>
      <c r="J1167" s="332"/>
      <c r="K1167" s="332"/>
      <c r="L1167" s="332"/>
      <c r="M1167" s="332"/>
      <c r="N1167" s="332"/>
      <c r="O1167" s="366"/>
      <c r="P1167" s="366"/>
      <c r="Q1167" s="366"/>
      <c r="R1167" s="366"/>
      <c r="S1167" s="366"/>
      <c r="T1167" s="366"/>
      <c r="U1167" s="366"/>
      <c r="V1167" s="366"/>
      <c r="W1167" s="366"/>
      <c r="X1167" s="366"/>
      <c r="Y1167" s="366"/>
      <c r="Z1167" s="366"/>
      <c r="AA1167" s="366"/>
      <c r="AB1167" s="366"/>
      <c r="AC1167" s="366"/>
      <c r="AD1167" s="366"/>
      <c r="AE1167" s="366"/>
      <c r="AF1167" s="520"/>
    </row>
    <row r="1168" spans="1:32" ht="19.5" thickBot="1" x14ac:dyDescent="0.35">
      <c r="A1168" s="366"/>
      <c r="B1168" s="1417"/>
      <c r="C1168" s="588"/>
      <c r="D1168" s="388"/>
      <c r="E1168" s="388"/>
      <c r="F1168" s="388"/>
      <c r="G1168" s="388"/>
      <c r="H1168" s="388"/>
      <c r="I1168" s="388"/>
      <c r="J1168" s="332"/>
      <c r="K1168" s="332"/>
      <c r="L1168" s="332"/>
      <c r="M1168" s="332"/>
      <c r="N1168" s="332"/>
      <c r="O1168" s="366"/>
      <c r="P1168" s="366"/>
      <c r="Q1168" s="366"/>
      <c r="R1168" s="366"/>
      <c r="S1168" s="366"/>
      <c r="T1168" s="366"/>
      <c r="U1168" s="366"/>
      <c r="V1168" s="366"/>
      <c r="W1168" s="366"/>
      <c r="X1168" s="366"/>
      <c r="Y1168" s="366"/>
      <c r="Z1168" s="366"/>
      <c r="AA1168" s="366"/>
      <c r="AB1168" s="366"/>
      <c r="AC1168" s="366"/>
      <c r="AD1168" s="366"/>
      <c r="AE1168" s="366"/>
      <c r="AF1168" s="520"/>
    </row>
    <row r="1169" spans="1:32" ht="19.5" thickBot="1" x14ac:dyDescent="0.35">
      <c r="A1169" s="366"/>
      <c r="B1169" s="1417"/>
      <c r="C1169" s="588"/>
      <c r="D1169" s="388"/>
      <c r="E1169" s="388"/>
      <c r="F1169" s="388"/>
      <c r="G1169" s="388"/>
      <c r="H1169" s="388"/>
      <c r="I1169" s="388"/>
      <c r="J1169" s="332"/>
      <c r="K1169" s="332"/>
      <c r="L1169" s="332"/>
      <c r="M1169" s="332"/>
      <c r="N1169" s="332"/>
      <c r="O1169" s="366"/>
      <c r="P1169" s="366"/>
      <c r="Q1169" s="366"/>
      <c r="R1169" s="366"/>
      <c r="S1169" s="366"/>
      <c r="T1169" s="366"/>
      <c r="U1169" s="366"/>
      <c r="V1169" s="366"/>
      <c r="W1169" s="366"/>
      <c r="X1169" s="366"/>
      <c r="Y1169" s="366"/>
      <c r="Z1169" s="366"/>
      <c r="AA1169" s="366"/>
      <c r="AB1169" s="366"/>
      <c r="AC1169" s="366"/>
      <c r="AD1169" s="366"/>
      <c r="AE1169" s="366"/>
      <c r="AF1169" s="520"/>
    </row>
    <row r="1170" spans="1:32" ht="19.5" thickBot="1" x14ac:dyDescent="0.35">
      <c r="A1170" s="366"/>
      <c r="B1170" s="1417"/>
      <c r="C1170" s="588"/>
      <c r="D1170" s="388"/>
      <c r="E1170" s="388"/>
      <c r="F1170" s="388"/>
      <c r="G1170" s="388"/>
      <c r="H1170" s="388"/>
      <c r="I1170" s="388"/>
      <c r="J1170" s="332"/>
      <c r="K1170" s="332"/>
      <c r="L1170" s="332"/>
      <c r="M1170" s="332"/>
      <c r="N1170" s="332"/>
      <c r="O1170" s="366"/>
      <c r="P1170" s="366"/>
      <c r="Q1170" s="366"/>
      <c r="R1170" s="366"/>
      <c r="S1170" s="366"/>
      <c r="T1170" s="366"/>
      <c r="U1170" s="366"/>
      <c r="V1170" s="366"/>
      <c r="W1170" s="366"/>
      <c r="X1170" s="366"/>
      <c r="Y1170" s="366"/>
      <c r="Z1170" s="366"/>
      <c r="AA1170" s="366"/>
      <c r="AB1170" s="366"/>
      <c r="AC1170" s="366"/>
      <c r="AD1170" s="366"/>
      <c r="AE1170" s="366"/>
      <c r="AF1170" s="520"/>
    </row>
    <row r="1171" spans="1:32" ht="19.5" thickBot="1" x14ac:dyDescent="0.35">
      <c r="A1171" s="366"/>
      <c r="B1171" s="1417"/>
      <c r="C1171" s="588"/>
      <c r="D1171" s="388"/>
      <c r="E1171" s="388"/>
      <c r="F1171" s="388"/>
      <c r="G1171" s="388"/>
      <c r="H1171" s="388"/>
      <c r="I1171" s="388"/>
      <c r="J1171" s="332"/>
      <c r="K1171" s="332"/>
      <c r="L1171" s="332"/>
      <c r="M1171" s="332"/>
      <c r="N1171" s="332"/>
      <c r="O1171" s="366"/>
      <c r="P1171" s="366"/>
      <c r="Q1171" s="366"/>
      <c r="R1171" s="366"/>
      <c r="S1171" s="366"/>
      <c r="T1171" s="366"/>
      <c r="U1171" s="366"/>
      <c r="V1171" s="366"/>
      <c r="W1171" s="366"/>
      <c r="X1171" s="366"/>
      <c r="Y1171" s="366"/>
      <c r="Z1171" s="366"/>
      <c r="AA1171" s="366"/>
      <c r="AB1171" s="366"/>
      <c r="AC1171" s="366"/>
      <c r="AD1171" s="366"/>
      <c r="AE1171" s="366"/>
      <c r="AF1171" s="520"/>
    </row>
    <row r="1172" spans="1:32" ht="19.5" thickBot="1" x14ac:dyDescent="0.35">
      <c r="A1172" s="366"/>
      <c r="B1172" s="1417"/>
      <c r="C1172" s="588"/>
      <c r="D1172" s="388"/>
      <c r="E1172" s="388"/>
      <c r="F1172" s="388"/>
      <c r="G1172" s="388"/>
      <c r="H1172" s="388"/>
      <c r="I1172" s="388"/>
      <c r="J1172" s="332"/>
      <c r="K1172" s="332"/>
      <c r="L1172" s="332"/>
      <c r="M1172" s="332"/>
      <c r="N1172" s="332"/>
      <c r="O1172" s="366"/>
      <c r="P1172" s="366"/>
      <c r="Q1172" s="366"/>
      <c r="R1172" s="366"/>
      <c r="S1172" s="366"/>
      <c r="T1172" s="366"/>
      <c r="U1172" s="366"/>
      <c r="V1172" s="366"/>
      <c r="W1172" s="366"/>
      <c r="X1172" s="366"/>
      <c r="Y1172" s="366"/>
      <c r="Z1172" s="366"/>
      <c r="AA1172" s="366"/>
      <c r="AB1172" s="366"/>
      <c r="AC1172" s="366"/>
      <c r="AD1172" s="366"/>
      <c r="AE1172" s="366"/>
      <c r="AF1172" s="520"/>
    </row>
    <row r="1173" spans="1:32" ht="19.5" thickBot="1" x14ac:dyDescent="0.35">
      <c r="A1173" s="366"/>
      <c r="B1173" s="1417"/>
      <c r="C1173" s="588"/>
      <c r="D1173" s="388"/>
      <c r="E1173" s="388"/>
      <c r="F1173" s="388"/>
      <c r="G1173" s="388"/>
      <c r="H1173" s="388"/>
      <c r="I1173" s="388"/>
      <c r="J1173" s="332"/>
      <c r="K1173" s="332"/>
      <c r="L1173" s="332"/>
      <c r="M1173" s="332"/>
      <c r="N1173" s="332"/>
      <c r="O1173" s="366"/>
      <c r="P1173" s="366"/>
      <c r="Q1173" s="366"/>
      <c r="R1173" s="366"/>
      <c r="S1173" s="366"/>
      <c r="T1173" s="366"/>
      <c r="U1173" s="366"/>
      <c r="V1173" s="366"/>
      <c r="W1173" s="366"/>
      <c r="X1173" s="366"/>
      <c r="Y1173" s="366"/>
      <c r="Z1173" s="366"/>
      <c r="AA1173" s="366"/>
      <c r="AB1173" s="366"/>
      <c r="AC1173" s="366"/>
      <c r="AD1173" s="366"/>
      <c r="AE1173" s="366"/>
      <c r="AF1173" s="520"/>
    </row>
    <row r="1174" spans="1:32" ht="19.5" thickBot="1" x14ac:dyDescent="0.35">
      <c r="A1174" s="366"/>
      <c r="B1174" s="1417"/>
      <c r="C1174" s="588"/>
      <c r="D1174" s="388"/>
      <c r="E1174" s="388"/>
      <c r="F1174" s="388"/>
      <c r="G1174" s="388"/>
      <c r="H1174" s="388"/>
      <c r="I1174" s="388"/>
      <c r="J1174" s="332"/>
      <c r="K1174" s="332"/>
      <c r="L1174" s="332"/>
      <c r="M1174" s="332"/>
      <c r="N1174" s="332"/>
      <c r="O1174" s="366"/>
      <c r="P1174" s="366"/>
      <c r="Q1174" s="366"/>
      <c r="R1174" s="366"/>
      <c r="S1174" s="366"/>
      <c r="T1174" s="366"/>
      <c r="U1174" s="366"/>
      <c r="V1174" s="366"/>
      <c r="W1174" s="366"/>
      <c r="X1174" s="366"/>
      <c r="Y1174" s="366"/>
      <c r="Z1174" s="366"/>
      <c r="AA1174" s="366"/>
      <c r="AB1174" s="366"/>
      <c r="AC1174" s="366"/>
      <c r="AD1174" s="366"/>
      <c r="AE1174" s="366"/>
      <c r="AF1174" s="520"/>
    </row>
    <row r="1175" spans="1:32" ht="19.5" thickBot="1" x14ac:dyDescent="0.35">
      <c r="A1175" s="366"/>
      <c r="B1175" s="1417"/>
      <c r="C1175" s="588"/>
      <c r="D1175" s="388"/>
      <c r="E1175" s="388"/>
      <c r="F1175" s="388"/>
      <c r="G1175" s="388"/>
      <c r="H1175" s="388"/>
      <c r="I1175" s="388"/>
      <c r="J1175" s="332"/>
      <c r="K1175" s="332"/>
      <c r="L1175" s="332"/>
      <c r="M1175" s="332"/>
      <c r="N1175" s="332"/>
      <c r="O1175" s="366"/>
      <c r="P1175" s="366"/>
      <c r="Q1175" s="366"/>
      <c r="R1175" s="366"/>
      <c r="S1175" s="366"/>
      <c r="T1175" s="366"/>
      <c r="U1175" s="366"/>
      <c r="V1175" s="366"/>
      <c r="W1175" s="366"/>
      <c r="X1175" s="366"/>
      <c r="Y1175" s="366"/>
      <c r="Z1175" s="366"/>
      <c r="AA1175" s="366"/>
      <c r="AB1175" s="366"/>
      <c r="AC1175" s="366"/>
      <c r="AD1175" s="366"/>
      <c r="AE1175" s="366"/>
      <c r="AF1175" s="520"/>
    </row>
    <row r="1176" spans="1:32" ht="19.5" thickBot="1" x14ac:dyDescent="0.35">
      <c r="A1176" s="366"/>
      <c r="B1176" s="1417"/>
      <c r="C1176" s="588"/>
      <c r="D1176" s="388"/>
      <c r="E1176" s="388"/>
      <c r="F1176" s="388"/>
      <c r="G1176" s="388"/>
      <c r="H1176" s="388"/>
      <c r="I1176" s="388"/>
      <c r="J1176" s="332"/>
      <c r="K1176" s="332"/>
      <c r="L1176" s="332"/>
      <c r="M1176" s="332"/>
      <c r="N1176" s="332"/>
      <c r="O1176" s="366"/>
      <c r="P1176" s="366"/>
      <c r="Q1176" s="366"/>
      <c r="R1176" s="366"/>
      <c r="S1176" s="366"/>
      <c r="T1176" s="366"/>
      <c r="U1176" s="366"/>
      <c r="V1176" s="366"/>
      <c r="W1176" s="366"/>
      <c r="X1176" s="366"/>
      <c r="Y1176" s="366"/>
      <c r="Z1176" s="366"/>
      <c r="AA1176" s="366"/>
      <c r="AB1176" s="366"/>
      <c r="AC1176" s="366"/>
      <c r="AD1176" s="366"/>
      <c r="AE1176" s="366"/>
      <c r="AF1176" s="520"/>
    </row>
    <row r="1177" spans="1:32" ht="19.5" thickBot="1" x14ac:dyDescent="0.35">
      <c r="A1177" s="366"/>
      <c r="B1177" s="1417"/>
      <c r="C1177" s="588"/>
      <c r="D1177" s="388"/>
      <c r="E1177" s="388"/>
      <c r="F1177" s="388"/>
      <c r="G1177" s="388"/>
      <c r="H1177" s="388"/>
      <c r="I1177" s="388"/>
      <c r="J1177" s="332"/>
      <c r="K1177" s="332"/>
      <c r="L1177" s="332"/>
      <c r="M1177" s="332"/>
      <c r="N1177" s="332"/>
      <c r="O1177" s="366"/>
      <c r="P1177" s="366"/>
      <c r="Q1177" s="366"/>
      <c r="R1177" s="366"/>
      <c r="S1177" s="366"/>
      <c r="T1177" s="366"/>
      <c r="U1177" s="366"/>
      <c r="V1177" s="366"/>
      <c r="W1177" s="366"/>
      <c r="X1177" s="366"/>
      <c r="Y1177" s="366"/>
      <c r="Z1177" s="366"/>
      <c r="AA1177" s="366"/>
      <c r="AB1177" s="366"/>
      <c r="AC1177" s="366"/>
      <c r="AD1177" s="366"/>
      <c r="AE1177" s="366"/>
      <c r="AF1177" s="520"/>
    </row>
    <row r="1178" spans="1:32" ht="19.5" thickBot="1" x14ac:dyDescent="0.35">
      <c r="A1178" s="366"/>
      <c r="B1178" s="1417"/>
      <c r="C1178" s="588"/>
      <c r="D1178" s="388"/>
      <c r="E1178" s="388"/>
      <c r="F1178" s="388"/>
      <c r="G1178" s="388"/>
      <c r="H1178" s="388"/>
      <c r="I1178" s="388"/>
      <c r="J1178" s="332"/>
      <c r="K1178" s="332"/>
      <c r="L1178" s="332"/>
      <c r="M1178" s="332"/>
      <c r="N1178" s="332"/>
      <c r="O1178" s="366"/>
      <c r="P1178" s="366"/>
      <c r="Q1178" s="366"/>
      <c r="R1178" s="366"/>
      <c r="S1178" s="366"/>
      <c r="T1178" s="366"/>
      <c r="U1178" s="366"/>
      <c r="V1178" s="366"/>
      <c r="W1178" s="366"/>
      <c r="X1178" s="366"/>
      <c r="Y1178" s="366"/>
      <c r="Z1178" s="366"/>
      <c r="AA1178" s="366"/>
      <c r="AB1178" s="366"/>
      <c r="AC1178" s="366"/>
      <c r="AD1178" s="366"/>
      <c r="AE1178" s="366"/>
      <c r="AF1178" s="520"/>
    </row>
    <row r="1179" spans="1:32" ht="19.5" thickBot="1" x14ac:dyDescent="0.35">
      <c r="A1179" s="366"/>
      <c r="B1179" s="1417"/>
      <c r="C1179" s="588"/>
      <c r="D1179" s="388"/>
      <c r="E1179" s="388"/>
      <c r="F1179" s="388"/>
      <c r="G1179" s="388"/>
      <c r="H1179" s="388"/>
      <c r="I1179" s="388"/>
      <c r="J1179" s="332"/>
      <c r="K1179" s="332"/>
      <c r="L1179" s="332"/>
      <c r="M1179" s="332"/>
      <c r="N1179" s="332"/>
      <c r="O1179" s="366"/>
      <c r="P1179" s="366"/>
      <c r="Q1179" s="366"/>
      <c r="R1179" s="366"/>
      <c r="S1179" s="366"/>
      <c r="T1179" s="366"/>
      <c r="U1179" s="366"/>
      <c r="V1179" s="366"/>
      <c r="W1179" s="366"/>
      <c r="X1179" s="366"/>
      <c r="Y1179" s="366"/>
      <c r="Z1179" s="366"/>
      <c r="AA1179" s="366"/>
      <c r="AB1179" s="366"/>
      <c r="AC1179" s="366"/>
      <c r="AD1179" s="366"/>
      <c r="AE1179" s="366"/>
      <c r="AF1179" s="520"/>
    </row>
    <row r="1180" spans="1:32" ht="19.5" thickBot="1" x14ac:dyDescent="0.35">
      <c r="A1180" s="366"/>
      <c r="B1180" s="1417"/>
      <c r="C1180" s="588"/>
      <c r="D1180" s="388"/>
      <c r="E1180" s="388"/>
      <c r="F1180" s="388"/>
      <c r="G1180" s="388"/>
      <c r="H1180" s="388"/>
      <c r="I1180" s="388"/>
      <c r="J1180" s="332"/>
      <c r="K1180" s="332"/>
      <c r="L1180" s="332"/>
      <c r="M1180" s="332"/>
      <c r="N1180" s="332"/>
      <c r="O1180" s="366"/>
      <c r="P1180" s="366"/>
      <c r="Q1180" s="366"/>
      <c r="R1180" s="366"/>
      <c r="S1180" s="366"/>
      <c r="T1180" s="366"/>
      <c r="U1180" s="366"/>
      <c r="V1180" s="366"/>
      <c r="W1180" s="366"/>
      <c r="X1180" s="366"/>
      <c r="Y1180" s="366"/>
      <c r="Z1180" s="366"/>
      <c r="AA1180" s="366"/>
      <c r="AB1180" s="366"/>
      <c r="AC1180" s="366"/>
      <c r="AD1180" s="366"/>
      <c r="AE1180" s="366"/>
      <c r="AF1180" s="520"/>
    </row>
    <row r="1181" spans="1:32" ht="19.5" thickBot="1" x14ac:dyDescent="0.35">
      <c r="A1181" s="366"/>
      <c r="B1181" s="1417"/>
      <c r="C1181" s="588"/>
      <c r="D1181" s="388"/>
      <c r="E1181" s="388"/>
      <c r="F1181" s="388"/>
      <c r="G1181" s="388"/>
      <c r="H1181" s="388"/>
      <c r="I1181" s="388"/>
      <c r="J1181" s="332"/>
      <c r="K1181" s="332"/>
      <c r="L1181" s="332"/>
      <c r="M1181" s="332"/>
      <c r="N1181" s="332"/>
      <c r="O1181" s="366"/>
      <c r="P1181" s="366"/>
      <c r="Q1181" s="366"/>
      <c r="R1181" s="366"/>
      <c r="S1181" s="366"/>
      <c r="T1181" s="366"/>
      <c r="U1181" s="366"/>
      <c r="V1181" s="366"/>
      <c r="W1181" s="366"/>
      <c r="X1181" s="366"/>
      <c r="Y1181" s="366"/>
      <c r="Z1181" s="366"/>
      <c r="AA1181" s="366"/>
      <c r="AB1181" s="366"/>
      <c r="AC1181" s="366"/>
      <c r="AD1181" s="366"/>
      <c r="AE1181" s="366"/>
      <c r="AF1181" s="520"/>
    </row>
    <row r="1182" spans="1:32" ht="19.5" thickBot="1" x14ac:dyDescent="0.35">
      <c r="A1182" s="366"/>
      <c r="B1182" s="1417"/>
      <c r="C1182" s="588"/>
      <c r="D1182" s="388"/>
      <c r="E1182" s="388"/>
      <c r="F1182" s="388"/>
      <c r="G1182" s="388"/>
      <c r="H1182" s="388"/>
      <c r="I1182" s="388"/>
      <c r="J1182" s="332"/>
      <c r="K1182" s="332"/>
      <c r="L1182" s="332"/>
      <c r="M1182" s="332"/>
      <c r="N1182" s="332"/>
      <c r="O1182" s="366"/>
      <c r="P1182" s="366"/>
      <c r="Q1182" s="366"/>
      <c r="R1182" s="366"/>
      <c r="S1182" s="366"/>
      <c r="T1182" s="366"/>
      <c r="U1182" s="366"/>
      <c r="V1182" s="366"/>
      <c r="W1182" s="366"/>
      <c r="X1182" s="366"/>
      <c r="Y1182" s="366"/>
      <c r="Z1182" s="366"/>
      <c r="AA1182" s="366"/>
      <c r="AB1182" s="366"/>
      <c r="AC1182" s="366"/>
      <c r="AD1182" s="366"/>
      <c r="AE1182" s="366"/>
      <c r="AF1182" s="520"/>
    </row>
    <row r="1183" spans="1:32" ht="19.5" thickBot="1" x14ac:dyDescent="0.35">
      <c r="A1183" s="366"/>
      <c r="B1183" s="1417"/>
      <c r="C1183" s="588"/>
      <c r="D1183" s="388"/>
      <c r="E1183" s="388"/>
      <c r="F1183" s="388"/>
      <c r="G1183" s="388"/>
      <c r="H1183" s="388"/>
      <c r="I1183" s="388"/>
      <c r="J1183" s="332"/>
      <c r="K1183" s="332"/>
      <c r="L1183" s="332"/>
      <c r="M1183" s="332"/>
      <c r="N1183" s="332"/>
      <c r="O1183" s="366"/>
      <c r="P1183" s="366"/>
      <c r="Q1183" s="366"/>
      <c r="R1183" s="366"/>
      <c r="S1183" s="366"/>
      <c r="T1183" s="366"/>
      <c r="U1183" s="366"/>
      <c r="V1183" s="366"/>
      <c r="W1183" s="366"/>
      <c r="X1183" s="366"/>
      <c r="Y1183" s="366"/>
      <c r="Z1183" s="366"/>
      <c r="AA1183" s="366"/>
      <c r="AB1183" s="366"/>
      <c r="AC1183" s="366"/>
      <c r="AD1183" s="366"/>
      <c r="AE1183" s="366"/>
      <c r="AF1183" s="520"/>
    </row>
    <row r="1184" spans="1:32" ht="19.5" thickBot="1" x14ac:dyDescent="0.35">
      <c r="A1184" s="366"/>
      <c r="B1184" s="1417"/>
      <c r="C1184" s="588"/>
      <c r="D1184" s="388"/>
      <c r="E1184" s="388"/>
      <c r="F1184" s="388"/>
      <c r="G1184" s="388"/>
      <c r="H1184" s="388"/>
      <c r="I1184" s="388"/>
      <c r="J1184" s="332"/>
      <c r="K1184" s="332"/>
      <c r="L1184" s="332"/>
      <c r="M1184" s="332"/>
      <c r="N1184" s="332"/>
      <c r="O1184" s="366"/>
      <c r="P1184" s="366"/>
      <c r="Q1184" s="366"/>
      <c r="R1184" s="366"/>
      <c r="S1184" s="366"/>
      <c r="T1184" s="366"/>
      <c r="U1184" s="366"/>
      <c r="V1184" s="366"/>
      <c r="W1184" s="366"/>
      <c r="X1184" s="366"/>
      <c r="Y1184" s="366"/>
      <c r="Z1184" s="366"/>
      <c r="AA1184" s="366"/>
      <c r="AB1184" s="366"/>
      <c r="AC1184" s="366"/>
      <c r="AD1184" s="366"/>
      <c r="AE1184" s="366"/>
      <c r="AF1184" s="520"/>
    </row>
    <row r="1185" spans="1:32" ht="19.5" thickBot="1" x14ac:dyDescent="0.35">
      <c r="A1185" s="366"/>
      <c r="B1185" s="1417"/>
      <c r="C1185" s="588"/>
      <c r="D1185" s="388"/>
      <c r="E1185" s="388"/>
      <c r="F1185" s="388"/>
      <c r="G1185" s="388"/>
      <c r="H1185" s="388"/>
      <c r="I1185" s="388"/>
      <c r="J1185" s="332"/>
      <c r="K1185" s="332"/>
      <c r="L1185" s="332"/>
      <c r="M1185" s="332"/>
      <c r="N1185" s="332"/>
      <c r="O1185" s="366"/>
      <c r="P1185" s="366"/>
      <c r="Q1185" s="366"/>
      <c r="R1185" s="366"/>
      <c r="S1185" s="366"/>
      <c r="T1185" s="366"/>
      <c r="U1185" s="366"/>
      <c r="V1185" s="366"/>
      <c r="W1185" s="366"/>
      <c r="X1185" s="366"/>
      <c r="Y1185" s="366"/>
      <c r="Z1185" s="366"/>
      <c r="AA1185" s="366"/>
      <c r="AB1185" s="366"/>
      <c r="AC1185" s="366"/>
      <c r="AD1185" s="366"/>
      <c r="AE1185" s="366"/>
      <c r="AF1185" s="520"/>
    </row>
    <row r="1186" spans="1:32" ht="19.5" thickBot="1" x14ac:dyDescent="0.35">
      <c r="A1186" s="366"/>
      <c r="B1186" s="1417"/>
      <c r="C1186" s="588"/>
      <c r="D1186" s="388"/>
      <c r="E1186" s="388"/>
      <c r="F1186" s="388"/>
      <c r="G1186" s="388"/>
      <c r="H1186" s="388"/>
      <c r="I1186" s="388"/>
      <c r="J1186" s="332"/>
      <c r="K1186" s="332"/>
      <c r="L1186" s="332"/>
      <c r="M1186" s="332"/>
      <c r="N1186" s="332"/>
      <c r="O1186" s="366"/>
      <c r="P1186" s="366"/>
      <c r="Q1186" s="366"/>
      <c r="R1186" s="366"/>
      <c r="S1186" s="366"/>
      <c r="T1186" s="366"/>
      <c r="U1186" s="366"/>
      <c r="V1186" s="366"/>
      <c r="W1186" s="366"/>
      <c r="X1186" s="366"/>
      <c r="Y1186" s="366"/>
      <c r="Z1186" s="366"/>
      <c r="AA1186" s="366"/>
      <c r="AB1186" s="366"/>
      <c r="AC1186" s="366"/>
      <c r="AD1186" s="366"/>
      <c r="AE1186" s="366"/>
      <c r="AF1186" s="520"/>
    </row>
    <row r="1187" spans="1:32" ht="19.5" thickBot="1" x14ac:dyDescent="0.35">
      <c r="A1187" s="366"/>
      <c r="B1187" s="1417"/>
      <c r="C1187" s="588"/>
      <c r="D1187" s="388"/>
      <c r="E1187" s="388"/>
      <c r="F1187" s="388"/>
      <c r="G1187" s="388"/>
      <c r="H1187" s="388"/>
      <c r="I1187" s="388"/>
      <c r="J1187" s="332"/>
      <c r="K1187" s="332"/>
      <c r="L1187" s="332"/>
      <c r="M1187" s="332"/>
      <c r="N1187" s="332"/>
      <c r="O1187" s="366"/>
      <c r="P1187" s="366"/>
      <c r="Q1187" s="366"/>
      <c r="R1187" s="366"/>
      <c r="S1187" s="366"/>
      <c r="T1187" s="366"/>
      <c r="U1187" s="366"/>
      <c r="V1187" s="366"/>
      <c r="W1187" s="366"/>
      <c r="X1187" s="366"/>
      <c r="Y1187" s="366"/>
      <c r="Z1187" s="366"/>
      <c r="AA1187" s="366"/>
      <c r="AB1187" s="366"/>
      <c r="AC1187" s="366"/>
      <c r="AD1187" s="366"/>
      <c r="AE1187" s="366"/>
      <c r="AF1187" s="520"/>
    </row>
    <row r="1188" spans="1:32" ht="19.5" thickBot="1" x14ac:dyDescent="0.35">
      <c r="A1188" s="366"/>
      <c r="B1188" s="1417"/>
      <c r="C1188" s="588"/>
      <c r="D1188" s="388"/>
      <c r="E1188" s="388"/>
      <c r="F1188" s="388"/>
      <c r="G1188" s="388"/>
      <c r="H1188" s="388"/>
      <c r="I1188" s="388"/>
      <c r="J1188" s="332"/>
      <c r="K1188" s="332"/>
      <c r="L1188" s="332"/>
      <c r="M1188" s="332"/>
      <c r="N1188" s="332"/>
      <c r="O1188" s="366"/>
      <c r="P1188" s="366"/>
      <c r="Q1188" s="366"/>
      <c r="R1188" s="366"/>
      <c r="S1188" s="366"/>
      <c r="T1188" s="366"/>
      <c r="U1188" s="366"/>
      <c r="V1188" s="366"/>
      <c r="W1188" s="366"/>
      <c r="X1188" s="366"/>
      <c r="Y1188" s="366"/>
      <c r="Z1188" s="366"/>
      <c r="AA1188" s="366"/>
      <c r="AB1188" s="366"/>
      <c r="AC1188" s="366"/>
      <c r="AD1188" s="366"/>
      <c r="AE1188" s="366"/>
      <c r="AF1188" s="520"/>
    </row>
    <row r="1189" spans="1:32" ht="19.5" thickBot="1" x14ac:dyDescent="0.35">
      <c r="A1189" s="366"/>
      <c r="B1189" s="1417"/>
      <c r="C1189" s="588"/>
      <c r="D1189" s="388"/>
      <c r="E1189" s="388"/>
      <c r="F1189" s="388"/>
      <c r="G1189" s="388"/>
      <c r="H1189" s="388"/>
      <c r="I1189" s="388"/>
      <c r="J1189" s="332"/>
      <c r="K1189" s="332"/>
      <c r="L1189" s="332"/>
      <c r="M1189" s="332"/>
      <c r="N1189" s="332"/>
      <c r="O1189" s="366"/>
      <c r="P1189" s="366"/>
      <c r="Q1189" s="366"/>
      <c r="R1189" s="366"/>
      <c r="S1189" s="366"/>
      <c r="T1189" s="366"/>
      <c r="U1189" s="366"/>
      <c r="V1189" s="366"/>
      <c r="W1189" s="366"/>
      <c r="X1189" s="366"/>
      <c r="Y1189" s="366"/>
      <c r="Z1189" s="366"/>
      <c r="AA1189" s="366"/>
      <c r="AB1189" s="366"/>
      <c r="AC1189" s="366"/>
      <c r="AD1189" s="366"/>
      <c r="AE1189" s="366"/>
      <c r="AF1189" s="520"/>
    </row>
    <row r="1190" spans="1:32" ht="126.75" thickBot="1" x14ac:dyDescent="0.35">
      <c r="A1190" s="366"/>
      <c r="B1190" s="291" t="s">
        <v>1</v>
      </c>
      <c r="C1190" s="291" t="s">
        <v>268</v>
      </c>
      <c r="D1190" s="291" t="s">
        <v>754</v>
      </c>
      <c r="E1190" s="291" t="s">
        <v>151</v>
      </c>
      <c r="F1190" s="291" t="s">
        <v>158</v>
      </c>
      <c r="G1190" s="291" t="s">
        <v>30</v>
      </c>
      <c r="H1190" s="291" t="s">
        <v>270</v>
      </c>
      <c r="I1190" s="291" t="s">
        <v>271</v>
      </c>
      <c r="J1190" s="332"/>
      <c r="K1190" s="332"/>
      <c r="L1190" s="332"/>
      <c r="M1190" s="332"/>
      <c r="N1190" s="332"/>
      <c r="O1190" s="366"/>
      <c r="P1190" s="366"/>
      <c r="Q1190" s="366"/>
      <c r="R1190" s="366"/>
      <c r="S1190" s="366"/>
      <c r="T1190" s="366"/>
      <c r="U1190" s="366"/>
      <c r="V1190" s="366"/>
      <c r="W1190" s="366"/>
      <c r="X1190" s="366"/>
      <c r="Y1190" s="366"/>
      <c r="Z1190" s="366"/>
      <c r="AA1190" s="366"/>
      <c r="AB1190" s="366"/>
      <c r="AC1190" s="366"/>
      <c r="AD1190" s="366"/>
      <c r="AE1190" s="366"/>
      <c r="AF1190" s="520"/>
    </row>
    <row r="1191" spans="1:32" ht="19.5" thickBot="1" x14ac:dyDescent="0.35">
      <c r="A1191" s="366"/>
      <c r="B1191" s="1417"/>
      <c r="C1191" s="588"/>
      <c r="D1191" s="388"/>
      <c r="E1191" s="388"/>
      <c r="F1191" s="388"/>
      <c r="G1191" s="388"/>
      <c r="H1191" s="388"/>
      <c r="I1191" s="388"/>
      <c r="J1191" s="332"/>
      <c r="K1191" s="332"/>
      <c r="L1191" s="332"/>
      <c r="M1191" s="332"/>
      <c r="N1191" s="332"/>
      <c r="O1191" s="366"/>
      <c r="P1191" s="366"/>
      <c r="Q1191" s="366"/>
      <c r="R1191" s="366"/>
      <c r="S1191" s="366"/>
      <c r="T1191" s="366"/>
      <c r="U1191" s="366"/>
      <c r="V1191" s="366"/>
      <c r="W1191" s="366"/>
      <c r="X1191" s="366"/>
      <c r="Y1191" s="366"/>
      <c r="Z1191" s="366"/>
      <c r="AA1191" s="366"/>
      <c r="AB1191" s="366"/>
      <c r="AC1191" s="366"/>
      <c r="AD1191" s="366"/>
      <c r="AE1191" s="366"/>
      <c r="AF1191" s="520"/>
    </row>
    <row r="1192" spans="1:32" ht="19.5" thickBot="1" x14ac:dyDescent="0.35">
      <c r="A1192" s="366"/>
      <c r="B1192" s="1417"/>
      <c r="C1192" s="588"/>
      <c r="D1192" s="388"/>
      <c r="E1192" s="388"/>
      <c r="F1192" s="388"/>
      <c r="G1192" s="388"/>
      <c r="H1192" s="388"/>
      <c r="I1192" s="388"/>
      <c r="J1192" s="332"/>
      <c r="K1192" s="332"/>
      <c r="L1192" s="332"/>
      <c r="M1192" s="332"/>
      <c r="N1192" s="332"/>
      <c r="O1192" s="366"/>
      <c r="P1192" s="366"/>
      <c r="Q1192" s="366"/>
      <c r="R1192" s="366"/>
      <c r="S1192" s="366"/>
      <c r="T1192" s="366"/>
      <c r="U1192" s="366"/>
      <c r="V1192" s="366"/>
      <c r="W1192" s="366"/>
      <c r="X1192" s="366"/>
      <c r="Y1192" s="366"/>
      <c r="Z1192" s="366"/>
      <c r="AA1192" s="366"/>
      <c r="AB1192" s="366"/>
      <c r="AC1192" s="366"/>
      <c r="AD1192" s="366"/>
      <c r="AE1192" s="366"/>
      <c r="AF1192" s="520"/>
    </row>
    <row r="1193" spans="1:32" ht="19.5" thickBot="1" x14ac:dyDescent="0.35">
      <c r="A1193" s="366"/>
      <c r="B1193" s="1417"/>
      <c r="C1193" s="588"/>
      <c r="D1193" s="388"/>
      <c r="E1193" s="388"/>
      <c r="F1193" s="388"/>
      <c r="G1193" s="388"/>
      <c r="H1193" s="388"/>
      <c r="I1193" s="388"/>
      <c r="J1193" s="332"/>
      <c r="K1193" s="332"/>
      <c r="L1193" s="332"/>
      <c r="M1193" s="332"/>
      <c r="N1193" s="332"/>
      <c r="O1193" s="366"/>
      <c r="P1193" s="366"/>
      <c r="Q1193" s="366"/>
      <c r="R1193" s="366"/>
      <c r="S1193" s="366"/>
      <c r="T1193" s="366"/>
      <c r="U1193" s="366"/>
      <c r="V1193" s="366"/>
      <c r="W1193" s="366"/>
      <c r="X1193" s="366"/>
      <c r="Y1193" s="366"/>
      <c r="Z1193" s="366"/>
      <c r="AA1193" s="366"/>
      <c r="AB1193" s="366"/>
      <c r="AC1193" s="366"/>
      <c r="AD1193" s="366"/>
      <c r="AE1193" s="366"/>
      <c r="AF1193" s="520"/>
    </row>
    <row r="1194" spans="1:32" ht="19.5" thickBot="1" x14ac:dyDescent="0.35">
      <c r="A1194" s="366"/>
      <c r="B1194" s="1417"/>
      <c r="C1194" s="588"/>
      <c r="D1194" s="388"/>
      <c r="E1194" s="388"/>
      <c r="F1194" s="388"/>
      <c r="G1194" s="388"/>
      <c r="H1194" s="388"/>
      <c r="I1194" s="388"/>
      <c r="J1194" s="332"/>
      <c r="K1194" s="332"/>
      <c r="L1194" s="332"/>
      <c r="M1194" s="332"/>
      <c r="N1194" s="332"/>
      <c r="O1194" s="366"/>
      <c r="P1194" s="366"/>
      <c r="Q1194" s="366"/>
      <c r="R1194" s="366"/>
      <c r="S1194" s="366"/>
      <c r="T1194" s="366"/>
      <c r="U1194" s="366"/>
      <c r="V1194" s="366"/>
      <c r="W1194" s="366"/>
      <c r="X1194" s="366"/>
      <c r="Y1194" s="366"/>
      <c r="Z1194" s="366"/>
      <c r="AA1194" s="366"/>
      <c r="AB1194" s="366"/>
      <c r="AC1194" s="366"/>
      <c r="AD1194" s="366"/>
      <c r="AE1194" s="366"/>
      <c r="AF1194" s="520"/>
    </row>
    <row r="1195" spans="1:32" ht="19.5" thickBot="1" x14ac:dyDescent="0.35">
      <c r="A1195" s="366"/>
      <c r="B1195" s="1417"/>
      <c r="C1195" s="588"/>
      <c r="D1195" s="388"/>
      <c r="E1195" s="388"/>
      <c r="F1195" s="388"/>
      <c r="G1195" s="388"/>
      <c r="H1195" s="388"/>
      <c r="I1195" s="388"/>
      <c r="J1195" s="332"/>
      <c r="K1195" s="332"/>
      <c r="L1195" s="332"/>
      <c r="M1195" s="332"/>
      <c r="N1195" s="332"/>
      <c r="O1195" s="366"/>
      <c r="P1195" s="366"/>
      <c r="Q1195" s="366"/>
      <c r="R1195" s="366"/>
      <c r="S1195" s="366"/>
      <c r="T1195" s="366"/>
      <c r="U1195" s="366"/>
      <c r="V1195" s="366"/>
      <c r="W1195" s="366"/>
      <c r="X1195" s="366"/>
      <c r="Y1195" s="366"/>
      <c r="Z1195" s="366"/>
      <c r="AA1195" s="366"/>
      <c r="AB1195" s="366"/>
      <c r="AC1195" s="366"/>
      <c r="AD1195" s="366"/>
      <c r="AE1195" s="366"/>
      <c r="AF1195" s="520"/>
    </row>
    <row r="1196" spans="1:32" ht="19.5" thickBot="1" x14ac:dyDescent="0.35">
      <c r="A1196" s="366"/>
      <c r="B1196" s="1417"/>
      <c r="C1196" s="588"/>
      <c r="D1196" s="388"/>
      <c r="E1196" s="388"/>
      <c r="F1196" s="388"/>
      <c r="G1196" s="388"/>
      <c r="H1196" s="388"/>
      <c r="I1196" s="388"/>
      <c r="J1196" s="332"/>
      <c r="K1196" s="332"/>
      <c r="L1196" s="332"/>
      <c r="M1196" s="332"/>
      <c r="N1196" s="332"/>
      <c r="O1196" s="366"/>
      <c r="P1196" s="366"/>
      <c r="Q1196" s="366"/>
      <c r="R1196" s="366"/>
      <c r="S1196" s="366"/>
      <c r="T1196" s="366"/>
      <c r="U1196" s="366"/>
      <c r="V1196" s="366"/>
      <c r="W1196" s="366"/>
      <c r="X1196" s="366"/>
      <c r="Y1196" s="366"/>
      <c r="Z1196" s="366"/>
      <c r="AA1196" s="366"/>
      <c r="AB1196" s="366"/>
      <c r="AC1196" s="366"/>
      <c r="AD1196" s="366"/>
      <c r="AE1196" s="366"/>
      <c r="AF1196" s="520"/>
    </row>
    <row r="1197" spans="1:32" ht="19.5" thickBot="1" x14ac:dyDescent="0.35">
      <c r="A1197" s="366"/>
      <c r="B1197" s="1417"/>
      <c r="C1197" s="588"/>
      <c r="D1197" s="388"/>
      <c r="E1197" s="388"/>
      <c r="F1197" s="388"/>
      <c r="G1197" s="388"/>
      <c r="H1197" s="388"/>
      <c r="I1197" s="388"/>
      <c r="J1197" s="332"/>
      <c r="K1197" s="332"/>
      <c r="L1197" s="332"/>
      <c r="M1197" s="332"/>
      <c r="N1197" s="332"/>
      <c r="O1197" s="366"/>
      <c r="P1197" s="366"/>
      <c r="Q1197" s="366"/>
      <c r="R1197" s="366"/>
      <c r="S1197" s="366"/>
      <c r="T1197" s="366"/>
      <c r="U1197" s="366"/>
      <c r="V1197" s="366"/>
      <c r="W1197" s="366"/>
      <c r="X1197" s="366"/>
      <c r="Y1197" s="366"/>
      <c r="Z1197" s="366"/>
      <c r="AA1197" s="366"/>
      <c r="AB1197" s="366"/>
      <c r="AC1197" s="366"/>
      <c r="AD1197" s="366"/>
      <c r="AE1197" s="366"/>
      <c r="AF1197" s="520"/>
    </row>
    <row r="1198" spans="1:32" ht="19.5" thickBot="1" x14ac:dyDescent="0.35">
      <c r="A1198" s="366"/>
      <c r="B1198" s="1417"/>
      <c r="C1198" s="588"/>
      <c r="D1198" s="388"/>
      <c r="E1198" s="388"/>
      <c r="F1198" s="388"/>
      <c r="G1198" s="388"/>
      <c r="H1198" s="388"/>
      <c r="I1198" s="388"/>
      <c r="J1198" s="332"/>
      <c r="K1198" s="332"/>
      <c r="L1198" s="332"/>
      <c r="M1198" s="332"/>
      <c r="N1198" s="332"/>
      <c r="O1198" s="366"/>
      <c r="P1198" s="366"/>
      <c r="Q1198" s="366"/>
      <c r="R1198" s="366"/>
      <c r="S1198" s="366"/>
      <c r="T1198" s="366"/>
      <c r="U1198" s="366"/>
      <c r="V1198" s="366"/>
      <c r="W1198" s="366"/>
      <c r="X1198" s="366"/>
      <c r="Y1198" s="366"/>
      <c r="Z1198" s="366"/>
      <c r="AA1198" s="366"/>
      <c r="AB1198" s="366"/>
      <c r="AC1198" s="366"/>
      <c r="AD1198" s="366"/>
      <c r="AE1198" s="366"/>
      <c r="AF1198" s="520"/>
    </row>
    <row r="1199" spans="1:32" ht="19.5" thickBot="1" x14ac:dyDescent="0.35">
      <c r="A1199" s="366"/>
      <c r="B1199" s="1417"/>
      <c r="C1199" s="588"/>
      <c r="D1199" s="388"/>
      <c r="E1199" s="388"/>
      <c r="F1199" s="388"/>
      <c r="G1199" s="388"/>
      <c r="H1199" s="388"/>
      <c r="I1199" s="388"/>
      <c r="J1199" s="332"/>
      <c r="K1199" s="332"/>
      <c r="L1199" s="332"/>
      <c r="M1199" s="332"/>
      <c r="N1199" s="332"/>
      <c r="O1199" s="366"/>
      <c r="P1199" s="366"/>
      <c r="Q1199" s="366"/>
      <c r="R1199" s="366"/>
      <c r="S1199" s="366"/>
      <c r="T1199" s="366"/>
      <c r="U1199" s="366"/>
      <c r="V1199" s="366"/>
      <c r="W1199" s="366"/>
      <c r="X1199" s="366"/>
      <c r="Y1199" s="366"/>
      <c r="Z1199" s="366"/>
      <c r="AA1199" s="366"/>
      <c r="AB1199" s="366"/>
      <c r="AC1199" s="366"/>
      <c r="AD1199" s="366"/>
      <c r="AE1199" s="366"/>
      <c r="AF1199" s="520"/>
    </row>
    <row r="1200" spans="1:32" ht="19.5" thickBot="1" x14ac:dyDescent="0.35">
      <c r="A1200" s="366"/>
      <c r="B1200" s="1417"/>
      <c r="C1200" s="588"/>
      <c r="D1200" s="388"/>
      <c r="E1200" s="388"/>
      <c r="F1200" s="388"/>
      <c r="G1200" s="388"/>
      <c r="H1200" s="388"/>
      <c r="I1200" s="388"/>
      <c r="J1200" s="332"/>
      <c r="K1200" s="332"/>
      <c r="L1200" s="332"/>
      <c r="M1200" s="332"/>
      <c r="N1200" s="332"/>
      <c r="O1200" s="366"/>
      <c r="P1200" s="366"/>
      <c r="Q1200" s="366"/>
      <c r="R1200" s="366"/>
      <c r="S1200" s="366"/>
      <c r="T1200" s="366"/>
      <c r="U1200" s="366"/>
      <c r="V1200" s="366"/>
      <c r="W1200" s="366"/>
      <c r="X1200" s="366"/>
      <c r="Y1200" s="366"/>
      <c r="Z1200" s="366"/>
      <c r="AA1200" s="366"/>
      <c r="AB1200" s="366"/>
      <c r="AC1200" s="366"/>
      <c r="AD1200" s="366"/>
      <c r="AE1200" s="366"/>
      <c r="AF1200" s="520"/>
    </row>
    <row r="1201" spans="1:32" ht="19.5" thickBot="1" x14ac:dyDescent="0.35">
      <c r="A1201" s="366"/>
      <c r="B1201" s="1417"/>
      <c r="C1201" s="588"/>
      <c r="D1201" s="388"/>
      <c r="E1201" s="388"/>
      <c r="F1201" s="388"/>
      <c r="G1201" s="388"/>
      <c r="H1201" s="388"/>
      <c r="I1201" s="388"/>
      <c r="J1201" s="332"/>
      <c r="K1201" s="332"/>
      <c r="L1201" s="332"/>
      <c r="M1201" s="332"/>
      <c r="N1201" s="332"/>
      <c r="O1201" s="366"/>
      <c r="P1201" s="366"/>
      <c r="Q1201" s="366"/>
      <c r="R1201" s="366"/>
      <c r="S1201" s="366"/>
      <c r="T1201" s="366"/>
      <c r="U1201" s="366"/>
      <c r="V1201" s="366"/>
      <c r="W1201" s="366"/>
      <c r="X1201" s="366"/>
      <c r="Y1201" s="366"/>
      <c r="Z1201" s="366"/>
      <c r="AA1201" s="366"/>
      <c r="AB1201" s="366"/>
      <c r="AC1201" s="366"/>
      <c r="AD1201" s="366"/>
      <c r="AE1201" s="366"/>
      <c r="AF1201" s="520"/>
    </row>
    <row r="1202" spans="1:32" ht="19.5" thickBot="1" x14ac:dyDescent="0.35">
      <c r="A1202" s="366"/>
      <c r="B1202" s="1417"/>
      <c r="C1202" s="588"/>
      <c r="D1202" s="388"/>
      <c r="E1202" s="388"/>
      <c r="F1202" s="388"/>
      <c r="G1202" s="388"/>
      <c r="H1202" s="388"/>
      <c r="I1202" s="388"/>
      <c r="J1202" s="332"/>
      <c r="K1202" s="332"/>
      <c r="L1202" s="332"/>
      <c r="M1202" s="332"/>
      <c r="N1202" s="332"/>
      <c r="O1202" s="366"/>
      <c r="P1202" s="366"/>
      <c r="Q1202" s="366"/>
      <c r="R1202" s="366"/>
      <c r="S1202" s="366"/>
      <c r="T1202" s="366"/>
      <c r="U1202" s="366"/>
      <c r="V1202" s="366"/>
      <c r="W1202" s="366"/>
      <c r="X1202" s="366"/>
      <c r="Y1202" s="366"/>
      <c r="Z1202" s="366"/>
      <c r="AA1202" s="366"/>
      <c r="AB1202" s="366"/>
      <c r="AC1202" s="366"/>
      <c r="AD1202" s="366"/>
      <c r="AE1202" s="366"/>
      <c r="AF1202" s="520"/>
    </row>
    <row r="1203" spans="1:32" ht="19.5" thickBot="1" x14ac:dyDescent="0.35">
      <c r="A1203" s="366"/>
      <c r="B1203" s="1417"/>
      <c r="C1203" s="588"/>
      <c r="D1203" s="388"/>
      <c r="E1203" s="388"/>
      <c r="F1203" s="388"/>
      <c r="G1203" s="388"/>
      <c r="H1203" s="388"/>
      <c r="I1203" s="388"/>
      <c r="J1203" s="332"/>
      <c r="K1203" s="332"/>
      <c r="L1203" s="332"/>
      <c r="M1203" s="332"/>
      <c r="N1203" s="332"/>
      <c r="O1203" s="366"/>
      <c r="P1203" s="366"/>
      <c r="Q1203" s="366"/>
      <c r="R1203" s="366"/>
      <c r="S1203" s="366"/>
      <c r="T1203" s="366"/>
      <c r="U1203" s="366"/>
      <c r="V1203" s="366"/>
      <c r="W1203" s="366"/>
      <c r="X1203" s="366"/>
      <c r="Y1203" s="366"/>
      <c r="Z1203" s="366"/>
      <c r="AA1203" s="366"/>
      <c r="AB1203" s="366"/>
      <c r="AC1203" s="366"/>
      <c r="AD1203" s="366"/>
      <c r="AE1203" s="366"/>
      <c r="AF1203" s="520"/>
    </row>
    <row r="1204" spans="1:32" ht="19.5" thickBot="1" x14ac:dyDescent="0.35">
      <c r="A1204" s="366"/>
      <c r="B1204" s="1417"/>
      <c r="C1204" s="588"/>
      <c r="D1204" s="388"/>
      <c r="E1204" s="388"/>
      <c r="F1204" s="388"/>
      <c r="G1204" s="388"/>
      <c r="H1204" s="388"/>
      <c r="I1204" s="388"/>
      <c r="J1204" s="332"/>
      <c r="K1204" s="332"/>
      <c r="L1204" s="332"/>
      <c r="M1204" s="332"/>
      <c r="N1204" s="332"/>
      <c r="O1204" s="366"/>
      <c r="P1204" s="366"/>
      <c r="Q1204" s="366"/>
      <c r="R1204" s="366"/>
      <c r="S1204" s="366"/>
      <c r="T1204" s="366"/>
      <c r="U1204" s="366"/>
      <c r="V1204" s="366"/>
      <c r="W1204" s="366"/>
      <c r="X1204" s="366"/>
      <c r="Y1204" s="366"/>
      <c r="Z1204" s="366"/>
      <c r="AA1204" s="366"/>
      <c r="AB1204" s="366"/>
      <c r="AC1204" s="366"/>
      <c r="AD1204" s="366"/>
      <c r="AE1204" s="366"/>
      <c r="AF1204" s="520"/>
    </row>
    <row r="1205" spans="1:32" ht="19.5" thickBot="1" x14ac:dyDescent="0.35">
      <c r="A1205" s="366"/>
      <c r="B1205" s="1417"/>
      <c r="C1205" s="588"/>
      <c r="D1205" s="388"/>
      <c r="E1205" s="388"/>
      <c r="F1205" s="388"/>
      <c r="G1205" s="388"/>
      <c r="H1205" s="388"/>
      <c r="I1205" s="388"/>
      <c r="J1205" s="332"/>
      <c r="K1205" s="332"/>
      <c r="L1205" s="332"/>
      <c r="M1205" s="332"/>
      <c r="N1205" s="332"/>
      <c r="O1205" s="366"/>
      <c r="P1205" s="366"/>
      <c r="Q1205" s="366"/>
      <c r="R1205" s="366"/>
      <c r="S1205" s="366"/>
      <c r="T1205" s="366"/>
      <c r="U1205" s="366"/>
      <c r="V1205" s="366"/>
      <c r="W1205" s="366"/>
      <c r="X1205" s="366"/>
      <c r="Y1205" s="366"/>
      <c r="Z1205" s="366"/>
      <c r="AA1205" s="366"/>
      <c r="AB1205" s="366"/>
      <c r="AC1205" s="366"/>
      <c r="AD1205" s="366"/>
      <c r="AE1205" s="366"/>
      <c r="AF1205" s="520"/>
    </row>
    <row r="1206" spans="1:32" ht="19.5" thickBot="1" x14ac:dyDescent="0.35">
      <c r="A1206" s="366"/>
      <c r="B1206" s="1417"/>
      <c r="C1206" s="588"/>
      <c r="D1206" s="388"/>
      <c r="E1206" s="388"/>
      <c r="F1206" s="388"/>
      <c r="G1206" s="388"/>
      <c r="H1206" s="388"/>
      <c r="I1206" s="388"/>
      <c r="J1206" s="332"/>
      <c r="K1206" s="332"/>
      <c r="L1206" s="332"/>
      <c r="M1206" s="332"/>
      <c r="N1206" s="332"/>
      <c r="O1206" s="366"/>
      <c r="P1206" s="366"/>
      <c r="Q1206" s="366"/>
      <c r="R1206" s="366"/>
      <c r="S1206" s="366"/>
      <c r="T1206" s="366"/>
      <c r="U1206" s="366"/>
      <c r="V1206" s="366"/>
      <c r="W1206" s="366"/>
      <c r="X1206" s="366"/>
      <c r="Y1206" s="366"/>
      <c r="Z1206" s="366"/>
      <c r="AA1206" s="366"/>
      <c r="AB1206" s="366"/>
      <c r="AC1206" s="366"/>
      <c r="AD1206" s="366"/>
      <c r="AE1206" s="366"/>
      <c r="AF1206" s="520"/>
    </row>
    <row r="1207" spans="1:32" ht="19.5" thickBot="1" x14ac:dyDescent="0.35">
      <c r="A1207" s="366"/>
      <c r="B1207" s="1417"/>
      <c r="C1207" s="588"/>
      <c r="D1207" s="388"/>
      <c r="E1207" s="388"/>
      <c r="F1207" s="388"/>
      <c r="G1207" s="388"/>
      <c r="H1207" s="388"/>
      <c r="I1207" s="388"/>
      <c r="J1207" s="332"/>
      <c r="K1207" s="332"/>
      <c r="L1207" s="332"/>
      <c r="M1207" s="332"/>
      <c r="N1207" s="332"/>
      <c r="O1207" s="366"/>
      <c r="P1207" s="366"/>
      <c r="Q1207" s="366"/>
      <c r="R1207" s="366"/>
      <c r="S1207" s="366"/>
      <c r="T1207" s="366"/>
      <c r="U1207" s="366"/>
      <c r="V1207" s="366"/>
      <c r="W1207" s="366"/>
      <c r="X1207" s="366"/>
      <c r="Y1207" s="366"/>
      <c r="Z1207" s="366"/>
      <c r="AA1207" s="366"/>
      <c r="AB1207" s="366"/>
      <c r="AC1207" s="366"/>
      <c r="AD1207" s="366"/>
      <c r="AE1207" s="366"/>
      <c r="AF1207" s="520"/>
    </row>
    <row r="1208" spans="1:32" ht="19.5" thickBot="1" x14ac:dyDescent="0.35">
      <c r="A1208" s="366"/>
      <c r="B1208" s="1417"/>
      <c r="C1208" s="588"/>
      <c r="D1208" s="388"/>
      <c r="E1208" s="388"/>
      <c r="F1208" s="388"/>
      <c r="G1208" s="388"/>
      <c r="H1208" s="388"/>
      <c r="I1208" s="388"/>
      <c r="J1208" s="332"/>
      <c r="K1208" s="332"/>
      <c r="L1208" s="332"/>
      <c r="M1208" s="332"/>
      <c r="N1208" s="332"/>
      <c r="O1208" s="366"/>
      <c r="P1208" s="366"/>
      <c r="Q1208" s="366"/>
      <c r="R1208" s="366"/>
      <c r="S1208" s="366"/>
      <c r="T1208" s="366"/>
      <c r="U1208" s="366"/>
      <c r="V1208" s="366"/>
      <c r="W1208" s="366"/>
      <c r="X1208" s="366"/>
      <c r="Y1208" s="366"/>
      <c r="Z1208" s="366"/>
      <c r="AA1208" s="366"/>
      <c r="AB1208" s="366"/>
      <c r="AC1208" s="366"/>
      <c r="AD1208" s="366"/>
      <c r="AE1208" s="366"/>
      <c r="AF1208" s="520"/>
    </row>
    <row r="1209" spans="1:32" ht="19.5" thickBot="1" x14ac:dyDescent="0.35">
      <c r="A1209" s="366"/>
      <c r="B1209" s="1417"/>
      <c r="C1209" s="588"/>
      <c r="D1209" s="388"/>
      <c r="E1209" s="388"/>
      <c r="F1209" s="388"/>
      <c r="G1209" s="388"/>
      <c r="H1209" s="388"/>
      <c r="I1209" s="388"/>
      <c r="J1209" s="332"/>
      <c r="K1209" s="332"/>
      <c r="L1209" s="332"/>
      <c r="M1209" s="332"/>
      <c r="N1209" s="332"/>
      <c r="O1209" s="366"/>
      <c r="P1209" s="366"/>
      <c r="Q1209" s="366"/>
      <c r="R1209" s="366"/>
      <c r="S1209" s="366"/>
      <c r="T1209" s="366"/>
      <c r="U1209" s="366"/>
      <c r="V1209" s="366"/>
      <c r="W1209" s="366"/>
      <c r="X1209" s="366"/>
      <c r="Y1209" s="366"/>
      <c r="Z1209" s="366"/>
      <c r="AA1209" s="366"/>
      <c r="AB1209" s="366"/>
      <c r="AC1209" s="366"/>
      <c r="AD1209" s="366"/>
      <c r="AE1209" s="366"/>
      <c r="AF1209" s="520"/>
    </row>
    <row r="1210" spans="1:32" ht="19.5" thickBot="1" x14ac:dyDescent="0.35">
      <c r="A1210" s="366"/>
      <c r="B1210" s="1417"/>
      <c r="C1210" s="588"/>
      <c r="D1210" s="388"/>
      <c r="E1210" s="388"/>
      <c r="F1210" s="388"/>
      <c r="G1210" s="388"/>
      <c r="H1210" s="388"/>
      <c r="I1210" s="388"/>
      <c r="J1210" s="332"/>
      <c r="K1210" s="332"/>
      <c r="L1210" s="332"/>
      <c r="M1210" s="332"/>
      <c r="N1210" s="332"/>
      <c r="O1210" s="366"/>
      <c r="P1210" s="366"/>
      <c r="Q1210" s="366"/>
      <c r="R1210" s="366"/>
      <c r="S1210" s="366"/>
      <c r="T1210" s="366"/>
      <c r="U1210" s="366"/>
      <c r="V1210" s="366"/>
      <c r="W1210" s="366"/>
      <c r="X1210" s="366"/>
      <c r="Y1210" s="366"/>
      <c r="Z1210" s="366"/>
      <c r="AA1210" s="366"/>
      <c r="AB1210" s="366"/>
      <c r="AC1210" s="366"/>
      <c r="AD1210" s="366"/>
      <c r="AE1210" s="366"/>
      <c r="AF1210" s="520"/>
    </row>
    <row r="1211" spans="1:32" ht="19.5" thickBot="1" x14ac:dyDescent="0.35">
      <c r="A1211" s="366"/>
      <c r="B1211" s="1417"/>
      <c r="C1211" s="588"/>
      <c r="D1211" s="388"/>
      <c r="E1211" s="388"/>
      <c r="F1211" s="388"/>
      <c r="G1211" s="388"/>
      <c r="H1211" s="388"/>
      <c r="I1211" s="388"/>
      <c r="J1211" s="332"/>
      <c r="K1211" s="332"/>
      <c r="L1211" s="332"/>
      <c r="M1211" s="332"/>
      <c r="N1211" s="332"/>
      <c r="O1211" s="366"/>
      <c r="P1211" s="366"/>
      <c r="Q1211" s="366"/>
      <c r="R1211" s="366"/>
      <c r="S1211" s="366"/>
      <c r="T1211" s="366"/>
      <c r="U1211" s="366"/>
      <c r="V1211" s="366"/>
      <c r="W1211" s="366"/>
      <c r="X1211" s="366"/>
      <c r="Y1211" s="366"/>
      <c r="Z1211" s="366"/>
      <c r="AA1211" s="366"/>
      <c r="AB1211" s="366"/>
      <c r="AC1211" s="366"/>
      <c r="AD1211" s="366"/>
      <c r="AE1211" s="366"/>
      <c r="AF1211" s="520"/>
    </row>
    <row r="1212" spans="1:32" ht="19.5" thickBot="1" x14ac:dyDescent="0.35">
      <c r="A1212" s="366"/>
      <c r="B1212" s="1417"/>
      <c r="C1212" s="588"/>
      <c r="D1212" s="388"/>
      <c r="E1212" s="388"/>
      <c r="F1212" s="388"/>
      <c r="G1212" s="388"/>
      <c r="H1212" s="388"/>
      <c r="I1212" s="388"/>
      <c r="J1212" s="332"/>
      <c r="K1212" s="332"/>
      <c r="L1212" s="332"/>
      <c r="M1212" s="332"/>
      <c r="N1212" s="332"/>
      <c r="O1212" s="366"/>
      <c r="P1212" s="366"/>
      <c r="Q1212" s="366"/>
      <c r="R1212" s="366"/>
      <c r="S1212" s="366"/>
      <c r="T1212" s="366"/>
      <c r="U1212" s="366"/>
      <c r="V1212" s="366"/>
      <c r="W1212" s="366"/>
      <c r="X1212" s="366"/>
      <c r="Y1212" s="366"/>
      <c r="Z1212" s="366"/>
      <c r="AA1212" s="366"/>
      <c r="AB1212" s="366"/>
      <c r="AC1212" s="366"/>
      <c r="AD1212" s="366"/>
      <c r="AE1212" s="366"/>
      <c r="AF1212" s="520"/>
    </row>
    <row r="1213" spans="1:32" ht="19.5" thickBot="1" x14ac:dyDescent="0.35">
      <c r="A1213" s="366"/>
      <c r="B1213" s="1417"/>
      <c r="C1213" s="588"/>
      <c r="D1213" s="388"/>
      <c r="E1213" s="388"/>
      <c r="F1213" s="388"/>
      <c r="G1213" s="388"/>
      <c r="H1213" s="388"/>
      <c r="I1213" s="388"/>
      <c r="J1213" s="332"/>
      <c r="K1213" s="332"/>
      <c r="L1213" s="332"/>
      <c r="M1213" s="332"/>
      <c r="N1213" s="332"/>
      <c r="O1213" s="366"/>
      <c r="P1213" s="366"/>
      <c r="Q1213" s="366"/>
      <c r="R1213" s="366"/>
      <c r="S1213" s="366"/>
      <c r="T1213" s="366"/>
      <c r="U1213" s="366"/>
      <c r="V1213" s="366"/>
      <c r="W1213" s="366"/>
      <c r="X1213" s="366"/>
      <c r="Y1213" s="366"/>
      <c r="Z1213" s="366"/>
      <c r="AA1213" s="366"/>
      <c r="AB1213" s="366"/>
      <c r="AC1213" s="366"/>
      <c r="AD1213" s="366"/>
      <c r="AE1213" s="366"/>
      <c r="AF1213" s="520"/>
    </row>
    <row r="1214" spans="1:32" ht="19.5" thickBot="1" x14ac:dyDescent="0.35">
      <c r="A1214" s="366"/>
      <c r="B1214" s="1417"/>
      <c r="C1214" s="588"/>
      <c r="D1214" s="388"/>
      <c r="E1214" s="388"/>
      <c r="F1214" s="388"/>
      <c r="G1214" s="388"/>
      <c r="H1214" s="388"/>
      <c r="I1214" s="388"/>
      <c r="J1214" s="332"/>
      <c r="K1214" s="332"/>
      <c r="L1214" s="332"/>
      <c r="M1214" s="332"/>
      <c r="N1214" s="332"/>
      <c r="O1214" s="366"/>
      <c r="P1214" s="366"/>
      <c r="Q1214" s="366"/>
      <c r="R1214" s="366"/>
      <c r="S1214" s="366"/>
      <c r="T1214" s="366"/>
      <c r="U1214" s="366"/>
      <c r="V1214" s="366"/>
      <c r="W1214" s="366"/>
      <c r="X1214" s="366"/>
      <c r="Y1214" s="366"/>
      <c r="Z1214" s="366"/>
      <c r="AA1214" s="366"/>
      <c r="AB1214" s="366"/>
      <c r="AC1214" s="366"/>
      <c r="AD1214" s="366"/>
      <c r="AE1214" s="366"/>
      <c r="AF1214" s="520"/>
    </row>
    <row r="1215" spans="1:32" ht="55.5" customHeight="1" thickBot="1" x14ac:dyDescent="0.35">
      <c r="A1215" s="366"/>
      <c r="B1215" s="291" t="s">
        <v>1</v>
      </c>
      <c r="C1215" s="291" t="s">
        <v>268</v>
      </c>
      <c r="D1215" s="291" t="s">
        <v>754</v>
      </c>
      <c r="E1215" s="291" t="s">
        <v>151</v>
      </c>
      <c r="F1215" s="291" t="s">
        <v>158</v>
      </c>
      <c r="G1215" s="291" t="s">
        <v>30</v>
      </c>
      <c r="H1215" s="291" t="s">
        <v>270</v>
      </c>
      <c r="I1215" s="291" t="s">
        <v>271</v>
      </c>
      <c r="J1215" s="332"/>
      <c r="K1215" s="332"/>
      <c r="L1215" s="332"/>
      <c r="M1215" s="332"/>
      <c r="N1215" s="332"/>
      <c r="O1215" s="366"/>
      <c r="P1215" s="366"/>
      <c r="Q1215" s="366"/>
      <c r="R1215" s="366"/>
      <c r="S1215" s="366"/>
      <c r="T1215" s="366"/>
      <c r="U1215" s="366"/>
      <c r="V1215" s="366"/>
      <c r="W1215" s="366"/>
      <c r="X1215" s="366"/>
      <c r="Y1215" s="366"/>
      <c r="Z1215" s="366"/>
      <c r="AA1215" s="366"/>
      <c r="AB1215" s="366"/>
      <c r="AC1215" s="366"/>
      <c r="AD1215" s="366"/>
      <c r="AE1215" s="366"/>
      <c r="AF1215" s="520"/>
    </row>
    <row r="1216" spans="1:32" ht="19.5" thickBot="1" x14ac:dyDescent="0.35">
      <c r="A1216" s="366"/>
      <c r="B1216" s="1417"/>
      <c r="C1216" s="588"/>
      <c r="D1216" s="388"/>
      <c r="E1216" s="388"/>
      <c r="F1216" s="388"/>
      <c r="G1216" s="388"/>
      <c r="H1216" s="388"/>
      <c r="I1216" s="388"/>
      <c r="J1216" s="332"/>
      <c r="K1216" s="332"/>
      <c r="L1216" s="332"/>
      <c r="M1216" s="332"/>
      <c r="N1216" s="332"/>
      <c r="O1216" s="366"/>
      <c r="P1216" s="366"/>
      <c r="Q1216" s="366"/>
      <c r="R1216" s="366"/>
      <c r="S1216" s="366"/>
      <c r="T1216" s="366"/>
      <c r="U1216" s="366"/>
      <c r="V1216" s="366"/>
      <c r="W1216" s="366"/>
      <c r="X1216" s="366"/>
      <c r="Y1216" s="366"/>
      <c r="Z1216" s="366"/>
      <c r="AA1216" s="366"/>
      <c r="AB1216" s="366"/>
      <c r="AC1216" s="366"/>
      <c r="AD1216" s="366"/>
      <c r="AE1216" s="366"/>
      <c r="AF1216" s="520"/>
    </row>
    <row r="1217" spans="1:32" ht="19.5" thickBot="1" x14ac:dyDescent="0.35">
      <c r="A1217" s="366"/>
      <c r="B1217" s="1417"/>
      <c r="C1217" s="588"/>
      <c r="D1217" s="388"/>
      <c r="E1217" s="388"/>
      <c r="F1217" s="388"/>
      <c r="G1217" s="388"/>
      <c r="H1217" s="388"/>
      <c r="I1217" s="388"/>
      <c r="J1217" s="332"/>
      <c r="K1217" s="332"/>
      <c r="L1217" s="332"/>
      <c r="M1217" s="332"/>
      <c r="N1217" s="332"/>
      <c r="O1217" s="366"/>
      <c r="P1217" s="366"/>
      <c r="Q1217" s="366"/>
      <c r="R1217" s="366"/>
      <c r="S1217" s="366"/>
      <c r="T1217" s="366"/>
      <c r="U1217" s="366"/>
      <c r="V1217" s="366"/>
      <c r="W1217" s="366"/>
      <c r="X1217" s="366"/>
      <c r="Y1217" s="366"/>
      <c r="Z1217" s="366"/>
      <c r="AA1217" s="366"/>
      <c r="AB1217" s="366"/>
      <c r="AC1217" s="366"/>
      <c r="AD1217" s="366"/>
      <c r="AE1217" s="366"/>
      <c r="AF1217" s="520"/>
    </row>
    <row r="1218" spans="1:32" ht="19.5" thickBot="1" x14ac:dyDescent="0.35">
      <c r="A1218" s="366"/>
      <c r="B1218" s="1417"/>
      <c r="C1218" s="588"/>
      <c r="D1218" s="388"/>
      <c r="E1218" s="388"/>
      <c r="F1218" s="388"/>
      <c r="G1218" s="388"/>
      <c r="H1218" s="388"/>
      <c r="I1218" s="388"/>
      <c r="J1218" s="332"/>
      <c r="K1218" s="332"/>
      <c r="L1218" s="332"/>
      <c r="M1218" s="332"/>
      <c r="N1218" s="332"/>
      <c r="O1218" s="366"/>
      <c r="P1218" s="366"/>
      <c r="Q1218" s="366"/>
      <c r="R1218" s="366"/>
      <c r="S1218" s="366"/>
      <c r="T1218" s="366"/>
      <c r="U1218" s="366"/>
      <c r="V1218" s="366"/>
      <c r="W1218" s="366"/>
      <c r="X1218" s="366"/>
      <c r="Y1218" s="366"/>
      <c r="Z1218" s="366"/>
      <c r="AA1218" s="366"/>
      <c r="AB1218" s="366"/>
      <c r="AC1218" s="366"/>
      <c r="AD1218" s="366"/>
      <c r="AE1218" s="366"/>
      <c r="AF1218" s="520"/>
    </row>
    <row r="1219" spans="1:32" ht="19.5" thickBot="1" x14ac:dyDescent="0.35">
      <c r="A1219" s="366"/>
      <c r="B1219" s="1417"/>
      <c r="C1219" s="588"/>
      <c r="D1219" s="388"/>
      <c r="E1219" s="388"/>
      <c r="F1219" s="388"/>
      <c r="G1219" s="388"/>
      <c r="H1219" s="388"/>
      <c r="I1219" s="388"/>
      <c r="J1219" s="332"/>
      <c r="K1219" s="332"/>
      <c r="L1219" s="332"/>
      <c r="M1219" s="332"/>
      <c r="N1219" s="332"/>
      <c r="O1219" s="366"/>
      <c r="P1219" s="366"/>
      <c r="Q1219" s="366"/>
      <c r="R1219" s="366"/>
      <c r="S1219" s="366"/>
      <c r="T1219" s="366"/>
      <c r="U1219" s="366"/>
      <c r="V1219" s="366"/>
      <c r="W1219" s="366"/>
      <c r="X1219" s="366"/>
      <c r="Y1219" s="366"/>
      <c r="Z1219" s="366"/>
      <c r="AA1219" s="366"/>
      <c r="AB1219" s="366"/>
      <c r="AC1219" s="366"/>
      <c r="AD1219" s="366"/>
      <c r="AE1219" s="366"/>
      <c r="AF1219" s="520"/>
    </row>
    <row r="1220" spans="1:32" ht="19.5" thickBot="1" x14ac:dyDescent="0.35">
      <c r="A1220" s="366"/>
      <c r="B1220" s="1417"/>
      <c r="C1220" s="588"/>
      <c r="D1220" s="388"/>
      <c r="E1220" s="388"/>
      <c r="F1220" s="388"/>
      <c r="G1220" s="388"/>
      <c r="H1220" s="388"/>
      <c r="I1220" s="388"/>
      <c r="J1220" s="332"/>
      <c r="K1220" s="332"/>
      <c r="L1220" s="332"/>
      <c r="M1220" s="332"/>
      <c r="N1220" s="332"/>
      <c r="O1220" s="366"/>
      <c r="P1220" s="366"/>
      <c r="Q1220" s="366"/>
      <c r="R1220" s="366"/>
      <c r="S1220" s="366"/>
      <c r="T1220" s="366"/>
      <c r="U1220" s="366"/>
      <c r="V1220" s="366"/>
      <c r="W1220" s="366"/>
      <c r="X1220" s="366"/>
      <c r="Y1220" s="366"/>
      <c r="Z1220" s="366"/>
      <c r="AA1220" s="366"/>
      <c r="AB1220" s="366"/>
      <c r="AC1220" s="366"/>
      <c r="AD1220" s="366"/>
      <c r="AE1220" s="366"/>
      <c r="AF1220" s="520"/>
    </row>
    <row r="1221" spans="1:32" ht="19.5" thickBot="1" x14ac:dyDescent="0.35">
      <c r="A1221" s="366"/>
      <c r="B1221" s="1417"/>
      <c r="C1221" s="588"/>
      <c r="D1221" s="388"/>
      <c r="E1221" s="388"/>
      <c r="F1221" s="388"/>
      <c r="G1221" s="388"/>
      <c r="H1221" s="388"/>
      <c r="I1221" s="388"/>
      <c r="J1221" s="332"/>
      <c r="K1221" s="332"/>
      <c r="L1221" s="332"/>
      <c r="M1221" s="332"/>
      <c r="N1221" s="332"/>
      <c r="O1221" s="366"/>
      <c r="P1221" s="366"/>
      <c r="Q1221" s="366"/>
      <c r="R1221" s="366"/>
      <c r="S1221" s="366"/>
      <c r="T1221" s="366"/>
      <c r="U1221" s="366"/>
      <c r="V1221" s="366"/>
      <c r="W1221" s="366"/>
      <c r="X1221" s="366"/>
      <c r="Y1221" s="366"/>
      <c r="Z1221" s="366"/>
      <c r="AA1221" s="366"/>
      <c r="AB1221" s="366"/>
      <c r="AC1221" s="366"/>
      <c r="AD1221" s="366"/>
      <c r="AE1221" s="366"/>
      <c r="AF1221" s="520"/>
    </row>
    <row r="1222" spans="1:32" ht="19.5" thickBot="1" x14ac:dyDescent="0.35">
      <c r="A1222" s="366"/>
      <c r="B1222" s="1417"/>
      <c r="C1222" s="588"/>
      <c r="D1222" s="388"/>
      <c r="E1222" s="388"/>
      <c r="F1222" s="388"/>
      <c r="G1222" s="388"/>
      <c r="H1222" s="388"/>
      <c r="I1222" s="388"/>
      <c r="J1222" s="332"/>
      <c r="K1222" s="332"/>
      <c r="L1222" s="332"/>
      <c r="M1222" s="332"/>
      <c r="N1222" s="332"/>
      <c r="O1222" s="366"/>
      <c r="P1222" s="366"/>
      <c r="Q1222" s="366"/>
      <c r="R1222" s="366"/>
      <c r="S1222" s="366"/>
      <c r="T1222" s="366"/>
      <c r="U1222" s="366"/>
      <c r="V1222" s="366"/>
      <c r="W1222" s="366"/>
      <c r="X1222" s="366"/>
      <c r="Y1222" s="366"/>
      <c r="Z1222" s="366"/>
      <c r="AA1222" s="366"/>
      <c r="AB1222" s="366"/>
      <c r="AC1222" s="366"/>
      <c r="AD1222" s="366"/>
      <c r="AE1222" s="366"/>
      <c r="AF1222" s="520"/>
    </row>
    <row r="1223" spans="1:32" ht="19.5" thickBot="1" x14ac:dyDescent="0.35">
      <c r="A1223" s="366"/>
      <c r="B1223" s="1417"/>
      <c r="C1223" s="588"/>
      <c r="D1223" s="388"/>
      <c r="E1223" s="388"/>
      <c r="F1223" s="388"/>
      <c r="G1223" s="388"/>
      <c r="H1223" s="388"/>
      <c r="I1223" s="388"/>
      <c r="J1223" s="332"/>
      <c r="K1223" s="332"/>
      <c r="L1223" s="332"/>
      <c r="M1223" s="332"/>
      <c r="N1223" s="332"/>
      <c r="O1223" s="366"/>
      <c r="P1223" s="366"/>
      <c r="Q1223" s="366"/>
      <c r="R1223" s="366"/>
      <c r="S1223" s="366"/>
      <c r="T1223" s="366"/>
      <c r="U1223" s="366"/>
      <c r="V1223" s="366"/>
      <c r="W1223" s="366"/>
      <c r="X1223" s="366"/>
      <c r="Y1223" s="366"/>
      <c r="Z1223" s="366"/>
      <c r="AA1223" s="366"/>
      <c r="AB1223" s="366"/>
      <c r="AC1223" s="366"/>
      <c r="AD1223" s="366"/>
      <c r="AE1223" s="366"/>
      <c r="AF1223" s="520"/>
    </row>
    <row r="1224" spans="1:32" ht="19.5" thickBot="1" x14ac:dyDescent="0.35">
      <c r="A1224" s="366"/>
      <c r="B1224" s="1417"/>
      <c r="C1224" s="588"/>
      <c r="D1224" s="388"/>
      <c r="E1224" s="388"/>
      <c r="F1224" s="388"/>
      <c r="G1224" s="388"/>
      <c r="H1224" s="388"/>
      <c r="I1224" s="388"/>
      <c r="J1224" s="332"/>
      <c r="K1224" s="332"/>
      <c r="L1224" s="332"/>
      <c r="M1224" s="332"/>
      <c r="N1224" s="332"/>
      <c r="O1224" s="366"/>
      <c r="P1224" s="366"/>
      <c r="Q1224" s="366"/>
      <c r="R1224" s="366"/>
      <c r="S1224" s="366"/>
      <c r="T1224" s="366"/>
      <c r="U1224" s="366"/>
      <c r="V1224" s="366"/>
      <c r="W1224" s="366"/>
      <c r="X1224" s="366"/>
      <c r="Y1224" s="366"/>
      <c r="Z1224" s="366"/>
      <c r="AA1224" s="366"/>
      <c r="AB1224" s="366"/>
      <c r="AC1224" s="366"/>
      <c r="AD1224" s="366"/>
      <c r="AE1224" s="366"/>
      <c r="AF1224" s="520"/>
    </row>
    <row r="1225" spans="1:32" ht="19.5" thickBot="1" x14ac:dyDescent="0.35">
      <c r="A1225" s="366"/>
      <c r="B1225" s="1417"/>
      <c r="C1225" s="588"/>
      <c r="D1225" s="388"/>
      <c r="E1225" s="388"/>
      <c r="F1225" s="388"/>
      <c r="G1225" s="388"/>
      <c r="H1225" s="388"/>
      <c r="I1225" s="388"/>
      <c r="J1225" s="332"/>
      <c r="K1225" s="332"/>
      <c r="L1225" s="332"/>
      <c r="M1225" s="332"/>
      <c r="N1225" s="332"/>
      <c r="O1225" s="366"/>
      <c r="P1225" s="366"/>
      <c r="Q1225" s="366"/>
      <c r="R1225" s="366"/>
      <c r="S1225" s="366"/>
      <c r="T1225" s="366"/>
      <c r="U1225" s="366"/>
      <c r="V1225" s="366"/>
      <c r="W1225" s="366"/>
      <c r="X1225" s="366"/>
      <c r="Y1225" s="366"/>
      <c r="Z1225" s="366"/>
      <c r="AA1225" s="366"/>
      <c r="AB1225" s="366"/>
      <c r="AC1225" s="366"/>
      <c r="AD1225" s="366"/>
      <c r="AE1225" s="366"/>
      <c r="AF1225" s="520"/>
    </row>
    <row r="1226" spans="1:32" ht="19.5" thickBot="1" x14ac:dyDescent="0.35">
      <c r="A1226" s="366"/>
      <c r="B1226" s="1417"/>
      <c r="C1226" s="588"/>
      <c r="D1226" s="388"/>
      <c r="E1226" s="388"/>
      <c r="F1226" s="388"/>
      <c r="G1226" s="388"/>
      <c r="H1226" s="388"/>
      <c r="I1226" s="388"/>
      <c r="J1226" s="332"/>
      <c r="K1226" s="332"/>
      <c r="L1226" s="332"/>
      <c r="M1226" s="332"/>
      <c r="N1226" s="332"/>
      <c r="O1226" s="366"/>
      <c r="P1226" s="366"/>
      <c r="Q1226" s="366"/>
      <c r="R1226" s="366"/>
      <c r="S1226" s="366"/>
      <c r="T1226" s="366"/>
      <c r="U1226" s="366"/>
      <c r="V1226" s="366"/>
      <c r="W1226" s="366"/>
      <c r="X1226" s="366"/>
      <c r="Y1226" s="366"/>
      <c r="Z1226" s="366"/>
      <c r="AA1226" s="366"/>
      <c r="AB1226" s="366"/>
      <c r="AC1226" s="366"/>
      <c r="AD1226" s="366"/>
      <c r="AE1226" s="366"/>
      <c r="AF1226" s="520"/>
    </row>
    <row r="1227" spans="1:32" ht="19.5" thickBot="1" x14ac:dyDescent="0.35">
      <c r="A1227" s="366"/>
      <c r="B1227" s="1417"/>
      <c r="C1227" s="588"/>
      <c r="D1227" s="388"/>
      <c r="E1227" s="388"/>
      <c r="F1227" s="388"/>
      <c r="G1227" s="388"/>
      <c r="H1227" s="388"/>
      <c r="I1227" s="388"/>
      <c r="J1227" s="332"/>
      <c r="K1227" s="332"/>
      <c r="L1227" s="332"/>
      <c r="M1227" s="332"/>
      <c r="N1227" s="332"/>
      <c r="O1227" s="366"/>
      <c r="P1227" s="366"/>
      <c r="Q1227" s="366"/>
      <c r="R1227" s="366"/>
      <c r="S1227" s="366"/>
      <c r="T1227" s="366"/>
      <c r="U1227" s="366"/>
      <c r="V1227" s="366"/>
      <c r="W1227" s="366"/>
      <c r="X1227" s="366"/>
      <c r="Y1227" s="366"/>
      <c r="Z1227" s="366"/>
      <c r="AA1227" s="366"/>
      <c r="AB1227" s="366"/>
      <c r="AC1227" s="366"/>
      <c r="AD1227" s="366"/>
      <c r="AE1227" s="366"/>
      <c r="AF1227" s="520"/>
    </row>
    <row r="1228" spans="1:32" ht="19.5" thickBot="1" x14ac:dyDescent="0.35">
      <c r="A1228" s="366"/>
      <c r="B1228" s="1417"/>
      <c r="C1228" s="588"/>
      <c r="D1228" s="388"/>
      <c r="E1228" s="388"/>
      <c r="F1228" s="388"/>
      <c r="G1228" s="388"/>
      <c r="H1228" s="388"/>
      <c r="I1228" s="388"/>
      <c r="J1228" s="332"/>
      <c r="K1228" s="332"/>
      <c r="L1228" s="332"/>
      <c r="M1228" s="332"/>
      <c r="N1228" s="332"/>
      <c r="O1228" s="366"/>
      <c r="P1228" s="366"/>
      <c r="Q1228" s="366"/>
      <c r="R1228" s="366"/>
      <c r="S1228" s="366"/>
      <c r="T1228" s="366"/>
      <c r="U1228" s="366"/>
      <c r="V1228" s="366"/>
      <c r="W1228" s="366"/>
      <c r="X1228" s="366"/>
      <c r="Y1228" s="366"/>
      <c r="Z1228" s="366"/>
      <c r="AA1228" s="366"/>
      <c r="AB1228" s="366"/>
      <c r="AC1228" s="366"/>
      <c r="AD1228" s="366"/>
      <c r="AE1228" s="366"/>
      <c r="AF1228" s="520"/>
    </row>
    <row r="1229" spans="1:32" ht="19.5" thickBot="1" x14ac:dyDescent="0.35">
      <c r="A1229" s="366"/>
      <c r="B1229" s="1417"/>
      <c r="C1229" s="588"/>
      <c r="D1229" s="388"/>
      <c r="E1229" s="388"/>
      <c r="F1229" s="388"/>
      <c r="G1229" s="388"/>
      <c r="H1229" s="388"/>
      <c r="I1229" s="388"/>
      <c r="J1229" s="332"/>
      <c r="K1229" s="332"/>
      <c r="L1229" s="332"/>
      <c r="M1229" s="332"/>
      <c r="N1229" s="332"/>
      <c r="O1229" s="366"/>
      <c r="P1229" s="366"/>
      <c r="Q1229" s="366"/>
      <c r="R1229" s="366"/>
      <c r="S1229" s="366"/>
      <c r="T1229" s="366"/>
      <c r="U1229" s="366"/>
      <c r="V1229" s="366"/>
      <c r="W1229" s="366"/>
      <c r="X1229" s="366"/>
      <c r="Y1229" s="366"/>
      <c r="Z1229" s="366"/>
      <c r="AA1229" s="366"/>
      <c r="AB1229" s="366"/>
      <c r="AC1229" s="366"/>
      <c r="AD1229" s="366"/>
      <c r="AE1229" s="366"/>
      <c r="AF1229" s="520"/>
    </row>
    <row r="1230" spans="1:32" ht="19.5" thickBot="1" x14ac:dyDescent="0.35">
      <c r="A1230" s="366"/>
      <c r="B1230" s="1417"/>
      <c r="C1230" s="588"/>
      <c r="D1230" s="388"/>
      <c r="E1230" s="388"/>
      <c r="F1230" s="388"/>
      <c r="G1230" s="388"/>
      <c r="H1230" s="388"/>
      <c r="I1230" s="388"/>
      <c r="J1230" s="332"/>
      <c r="K1230" s="332"/>
      <c r="L1230" s="332"/>
      <c r="M1230" s="332"/>
      <c r="N1230" s="332"/>
      <c r="O1230" s="366"/>
      <c r="P1230" s="366"/>
      <c r="Q1230" s="366"/>
      <c r="R1230" s="366"/>
      <c r="S1230" s="366"/>
      <c r="T1230" s="366"/>
      <c r="U1230" s="366"/>
      <c r="V1230" s="366"/>
      <c r="W1230" s="366"/>
      <c r="X1230" s="366"/>
      <c r="Y1230" s="366"/>
      <c r="Z1230" s="366"/>
      <c r="AA1230" s="366"/>
      <c r="AB1230" s="366"/>
      <c r="AC1230" s="366"/>
      <c r="AD1230" s="366"/>
      <c r="AE1230" s="366"/>
      <c r="AF1230" s="520"/>
    </row>
    <row r="1231" spans="1:32" ht="19.5" thickBot="1" x14ac:dyDescent="0.35">
      <c r="A1231" s="366"/>
      <c r="B1231" s="1417"/>
      <c r="C1231" s="588"/>
      <c r="D1231" s="388"/>
      <c r="E1231" s="388"/>
      <c r="F1231" s="388"/>
      <c r="G1231" s="388"/>
      <c r="H1231" s="388"/>
      <c r="I1231" s="388"/>
      <c r="J1231" s="332"/>
      <c r="K1231" s="332"/>
      <c r="L1231" s="332"/>
      <c r="M1231" s="332"/>
      <c r="N1231" s="332"/>
      <c r="O1231" s="366"/>
      <c r="P1231" s="366"/>
      <c r="Q1231" s="366"/>
      <c r="R1231" s="366"/>
      <c r="S1231" s="366"/>
      <c r="T1231" s="366"/>
      <c r="U1231" s="366"/>
      <c r="V1231" s="366"/>
      <c r="W1231" s="366"/>
      <c r="X1231" s="366"/>
      <c r="Y1231" s="366"/>
      <c r="Z1231" s="366"/>
      <c r="AA1231" s="366"/>
      <c r="AB1231" s="366"/>
      <c r="AC1231" s="366"/>
      <c r="AD1231" s="366"/>
      <c r="AE1231" s="366"/>
      <c r="AF1231" s="520"/>
    </row>
    <row r="1232" spans="1:32" ht="19.5" thickBot="1" x14ac:dyDescent="0.35">
      <c r="A1232" s="366"/>
      <c r="B1232" s="1417"/>
      <c r="C1232" s="588"/>
      <c r="D1232" s="388"/>
      <c r="E1232" s="388"/>
      <c r="F1232" s="388"/>
      <c r="G1232" s="388"/>
      <c r="H1232" s="388"/>
      <c r="I1232" s="388"/>
      <c r="J1232" s="332"/>
      <c r="K1232" s="332"/>
      <c r="L1232" s="332"/>
      <c r="M1232" s="332"/>
      <c r="N1232" s="332"/>
      <c r="O1232" s="366"/>
      <c r="P1232" s="366"/>
      <c r="Q1232" s="366"/>
      <c r="R1232" s="366"/>
      <c r="S1232" s="366"/>
      <c r="T1232" s="366"/>
      <c r="U1232" s="366"/>
      <c r="V1232" s="366"/>
      <c r="W1232" s="366"/>
      <c r="X1232" s="366"/>
      <c r="Y1232" s="366"/>
      <c r="Z1232" s="366"/>
      <c r="AA1232" s="366"/>
      <c r="AB1232" s="366"/>
      <c r="AC1232" s="366"/>
      <c r="AD1232" s="366"/>
      <c r="AE1232" s="366"/>
      <c r="AF1232" s="520"/>
    </row>
    <row r="1233" spans="1:32" ht="19.5" thickBot="1" x14ac:dyDescent="0.35">
      <c r="A1233" s="366"/>
      <c r="B1233" s="1417"/>
      <c r="C1233" s="588"/>
      <c r="D1233" s="388"/>
      <c r="E1233" s="388"/>
      <c r="F1233" s="388"/>
      <c r="G1233" s="388"/>
      <c r="H1233" s="388"/>
      <c r="I1233" s="388"/>
      <c r="J1233" s="332"/>
      <c r="K1233" s="332"/>
      <c r="L1233" s="332"/>
      <c r="M1233" s="332"/>
      <c r="N1233" s="332"/>
      <c r="O1233" s="366"/>
      <c r="P1233" s="366"/>
      <c r="Q1233" s="366"/>
      <c r="R1233" s="366"/>
      <c r="S1233" s="366"/>
      <c r="T1233" s="366"/>
      <c r="U1233" s="366"/>
      <c r="V1233" s="366"/>
      <c r="W1233" s="366"/>
      <c r="X1233" s="366"/>
      <c r="Y1233" s="366"/>
      <c r="Z1233" s="366"/>
      <c r="AA1233" s="366"/>
      <c r="AB1233" s="366"/>
      <c r="AC1233" s="366"/>
      <c r="AD1233" s="366"/>
      <c r="AE1233" s="366"/>
      <c r="AF1233" s="520"/>
    </row>
    <row r="1234" spans="1:32" ht="19.5" thickBot="1" x14ac:dyDescent="0.35">
      <c r="A1234" s="366"/>
      <c r="B1234" s="1417"/>
      <c r="C1234" s="588"/>
      <c r="D1234" s="388"/>
      <c r="E1234" s="388"/>
      <c r="F1234" s="388"/>
      <c r="G1234" s="388"/>
      <c r="H1234" s="388"/>
      <c r="I1234" s="388"/>
      <c r="J1234" s="332"/>
      <c r="K1234" s="332"/>
      <c r="L1234" s="332"/>
      <c r="M1234" s="332"/>
      <c r="N1234" s="332"/>
      <c r="O1234" s="366"/>
      <c r="P1234" s="366"/>
      <c r="Q1234" s="366"/>
      <c r="R1234" s="366"/>
      <c r="S1234" s="366"/>
      <c r="T1234" s="366"/>
      <c r="U1234" s="366"/>
      <c r="V1234" s="366"/>
      <c r="W1234" s="366"/>
      <c r="X1234" s="366"/>
      <c r="Y1234" s="366"/>
      <c r="Z1234" s="366"/>
      <c r="AA1234" s="366"/>
      <c r="AB1234" s="366"/>
      <c r="AC1234" s="366"/>
      <c r="AD1234" s="366"/>
      <c r="AE1234" s="366"/>
      <c r="AF1234" s="520"/>
    </row>
    <row r="1235" spans="1:32" ht="19.5" thickBot="1" x14ac:dyDescent="0.35">
      <c r="A1235" s="366"/>
      <c r="B1235" s="1417"/>
      <c r="C1235" s="588"/>
      <c r="D1235" s="388"/>
      <c r="E1235" s="388"/>
      <c r="F1235" s="388"/>
      <c r="G1235" s="388"/>
      <c r="H1235" s="388"/>
      <c r="I1235" s="388"/>
      <c r="J1235" s="332"/>
      <c r="K1235" s="332"/>
      <c r="L1235" s="332"/>
      <c r="M1235" s="332"/>
      <c r="N1235" s="332"/>
      <c r="O1235" s="366"/>
      <c r="P1235" s="366"/>
      <c r="Q1235" s="366"/>
      <c r="R1235" s="366"/>
      <c r="S1235" s="366"/>
      <c r="T1235" s="366"/>
      <c r="U1235" s="366"/>
      <c r="V1235" s="366"/>
      <c r="W1235" s="366"/>
      <c r="X1235" s="366"/>
      <c r="Y1235" s="366"/>
      <c r="Z1235" s="366"/>
      <c r="AA1235" s="366"/>
      <c r="AB1235" s="366"/>
      <c r="AC1235" s="366"/>
      <c r="AD1235" s="366"/>
      <c r="AE1235" s="366"/>
      <c r="AF1235" s="520"/>
    </row>
    <row r="1236" spans="1:32" ht="19.5" thickBot="1" x14ac:dyDescent="0.35">
      <c r="A1236" s="366"/>
      <c r="B1236" s="1417"/>
      <c r="C1236" s="588"/>
      <c r="D1236" s="388"/>
      <c r="E1236" s="388"/>
      <c r="F1236" s="388"/>
      <c r="G1236" s="388"/>
      <c r="H1236" s="388"/>
      <c r="I1236" s="388"/>
      <c r="J1236" s="332"/>
      <c r="K1236" s="332"/>
      <c r="L1236" s="332"/>
      <c r="M1236" s="332"/>
      <c r="N1236" s="332"/>
      <c r="O1236" s="366"/>
      <c r="P1236" s="366"/>
      <c r="Q1236" s="366"/>
      <c r="R1236" s="366"/>
      <c r="S1236" s="366"/>
      <c r="T1236" s="366"/>
      <c r="U1236" s="366"/>
      <c r="V1236" s="366"/>
      <c r="W1236" s="366"/>
      <c r="X1236" s="366"/>
      <c r="Y1236" s="366"/>
      <c r="Z1236" s="366"/>
      <c r="AA1236" s="366"/>
      <c r="AB1236" s="366"/>
      <c r="AC1236" s="366"/>
      <c r="AD1236" s="366"/>
      <c r="AE1236" s="366"/>
      <c r="AF1236" s="520"/>
    </row>
    <row r="1237" spans="1:32" ht="19.5" thickBot="1" x14ac:dyDescent="0.35">
      <c r="A1237" s="366"/>
      <c r="B1237" s="1417"/>
      <c r="C1237" s="588"/>
      <c r="D1237" s="388"/>
      <c r="E1237" s="388"/>
      <c r="F1237" s="388"/>
      <c r="G1237" s="388"/>
      <c r="H1237" s="388"/>
      <c r="I1237" s="388"/>
      <c r="J1237" s="332"/>
      <c r="K1237" s="332"/>
      <c r="L1237" s="332"/>
      <c r="M1237" s="332"/>
      <c r="N1237" s="332"/>
      <c r="O1237" s="366"/>
      <c r="P1237" s="366"/>
      <c r="Q1237" s="366"/>
      <c r="R1237" s="366"/>
      <c r="S1237" s="366"/>
      <c r="T1237" s="366"/>
      <c r="U1237" s="366"/>
      <c r="V1237" s="366"/>
      <c r="W1237" s="366"/>
      <c r="X1237" s="366"/>
      <c r="Y1237" s="366"/>
      <c r="Z1237" s="366"/>
      <c r="AA1237" s="366"/>
      <c r="AB1237" s="366"/>
      <c r="AC1237" s="366"/>
      <c r="AD1237" s="366"/>
      <c r="AE1237" s="366"/>
      <c r="AF1237" s="520"/>
    </row>
    <row r="1238" spans="1:32" ht="19.5" thickBot="1" x14ac:dyDescent="0.35">
      <c r="A1238" s="366"/>
      <c r="B1238" s="1417"/>
      <c r="C1238" s="588"/>
      <c r="D1238" s="388"/>
      <c r="E1238" s="388"/>
      <c r="F1238" s="388"/>
      <c r="G1238" s="388"/>
      <c r="H1238" s="388"/>
      <c r="I1238" s="388"/>
      <c r="J1238" s="332"/>
      <c r="K1238" s="332"/>
      <c r="L1238" s="332"/>
      <c r="M1238" s="332"/>
      <c r="N1238" s="332"/>
      <c r="O1238" s="366"/>
      <c r="P1238" s="366"/>
      <c r="Q1238" s="366"/>
      <c r="R1238" s="366"/>
      <c r="S1238" s="366"/>
      <c r="T1238" s="366"/>
      <c r="U1238" s="366"/>
      <c r="V1238" s="366"/>
      <c r="W1238" s="366"/>
      <c r="X1238" s="366"/>
      <c r="Y1238" s="366"/>
      <c r="Z1238" s="366"/>
      <c r="AA1238" s="366"/>
      <c r="AB1238" s="366"/>
      <c r="AC1238" s="366"/>
      <c r="AD1238" s="366"/>
      <c r="AE1238" s="366"/>
      <c r="AF1238" s="520"/>
    </row>
    <row r="1239" spans="1:32" ht="19.5" thickBot="1" x14ac:dyDescent="0.35">
      <c r="A1239" s="366"/>
      <c r="B1239" s="1417"/>
      <c r="C1239" s="588"/>
      <c r="D1239" s="388"/>
      <c r="E1239" s="388"/>
      <c r="F1239" s="388"/>
      <c r="G1239" s="388"/>
      <c r="H1239" s="388"/>
      <c r="I1239" s="388"/>
      <c r="J1239" s="332"/>
      <c r="K1239" s="332"/>
      <c r="L1239" s="332"/>
      <c r="M1239" s="332"/>
      <c r="N1239" s="332"/>
      <c r="O1239" s="366"/>
      <c r="P1239" s="366"/>
      <c r="Q1239" s="366"/>
      <c r="R1239" s="366"/>
      <c r="S1239" s="366"/>
      <c r="T1239" s="366"/>
      <c r="U1239" s="366"/>
      <c r="V1239" s="366"/>
      <c r="W1239" s="366"/>
      <c r="X1239" s="366"/>
      <c r="Y1239" s="366"/>
      <c r="Z1239" s="366"/>
      <c r="AA1239" s="366"/>
      <c r="AB1239" s="366"/>
      <c r="AC1239" s="366"/>
      <c r="AD1239" s="366"/>
      <c r="AE1239" s="366"/>
      <c r="AF1239" s="520"/>
    </row>
    <row r="1240" spans="1:32" ht="19.5" thickBot="1" x14ac:dyDescent="0.35">
      <c r="A1240" s="366"/>
      <c r="B1240" s="1417"/>
      <c r="C1240" s="588"/>
      <c r="D1240" s="388"/>
      <c r="E1240" s="388"/>
      <c r="F1240" s="388"/>
      <c r="G1240" s="388"/>
      <c r="H1240" s="388"/>
      <c r="I1240" s="388"/>
      <c r="J1240" s="332"/>
      <c r="K1240" s="332"/>
      <c r="L1240" s="332"/>
      <c r="M1240" s="332"/>
      <c r="N1240" s="332"/>
      <c r="O1240" s="366"/>
      <c r="P1240" s="366"/>
      <c r="Q1240" s="366"/>
      <c r="R1240" s="366"/>
      <c r="S1240" s="366"/>
      <c r="T1240" s="366"/>
      <c r="U1240" s="366"/>
      <c r="V1240" s="366"/>
      <c r="W1240" s="366"/>
      <c r="X1240" s="366"/>
      <c r="Y1240" s="366"/>
      <c r="Z1240" s="366"/>
      <c r="AA1240" s="366"/>
      <c r="AB1240" s="366"/>
      <c r="AC1240" s="366"/>
      <c r="AD1240" s="366"/>
      <c r="AE1240" s="366"/>
      <c r="AF1240" s="520"/>
    </row>
    <row r="1241" spans="1:32" ht="126.75" thickBot="1" x14ac:dyDescent="0.35">
      <c r="A1241" s="366"/>
      <c r="B1241" s="291" t="s">
        <v>1</v>
      </c>
      <c r="C1241" s="291" t="s">
        <v>268</v>
      </c>
      <c r="D1241" s="291" t="s">
        <v>754</v>
      </c>
      <c r="E1241" s="291" t="s">
        <v>151</v>
      </c>
      <c r="F1241" s="291" t="s">
        <v>158</v>
      </c>
      <c r="G1241" s="291" t="s">
        <v>30</v>
      </c>
      <c r="H1241" s="291" t="s">
        <v>270</v>
      </c>
      <c r="I1241" s="291" t="s">
        <v>271</v>
      </c>
      <c r="J1241" s="332"/>
      <c r="K1241" s="332"/>
      <c r="L1241" s="332"/>
      <c r="M1241" s="332"/>
      <c r="N1241" s="332"/>
      <c r="O1241" s="366"/>
      <c r="P1241" s="366"/>
      <c r="Q1241" s="366"/>
      <c r="R1241" s="366"/>
      <c r="S1241" s="366"/>
      <c r="T1241" s="366"/>
      <c r="U1241" s="366"/>
      <c r="V1241" s="366"/>
      <c r="W1241" s="366"/>
      <c r="X1241" s="366"/>
      <c r="Y1241" s="366"/>
      <c r="Z1241" s="366"/>
      <c r="AA1241" s="366"/>
      <c r="AB1241" s="366"/>
      <c r="AC1241" s="366"/>
      <c r="AD1241" s="366"/>
      <c r="AE1241" s="366"/>
      <c r="AF1241" s="520"/>
    </row>
    <row r="1242" spans="1:32" ht="19.5" thickBot="1" x14ac:dyDescent="0.35">
      <c r="A1242" s="366"/>
      <c r="B1242" s="1417"/>
      <c r="C1242" s="588"/>
      <c r="D1242" s="388"/>
      <c r="E1242" s="388"/>
      <c r="F1242" s="388"/>
      <c r="G1242" s="388"/>
      <c r="H1242" s="388"/>
      <c r="I1242" s="388"/>
      <c r="J1242" s="332"/>
      <c r="K1242" s="332"/>
      <c r="L1242" s="332"/>
      <c r="M1242" s="332"/>
      <c r="N1242" s="332"/>
      <c r="O1242" s="366"/>
      <c r="P1242" s="366"/>
      <c r="Q1242" s="366"/>
      <c r="R1242" s="366"/>
      <c r="S1242" s="366"/>
      <c r="T1242" s="366"/>
      <c r="U1242" s="366"/>
      <c r="V1242" s="366"/>
      <c r="W1242" s="366"/>
      <c r="X1242" s="366"/>
      <c r="Y1242" s="366"/>
      <c r="Z1242" s="366"/>
      <c r="AA1242" s="366"/>
      <c r="AB1242" s="366"/>
      <c r="AC1242" s="366"/>
      <c r="AD1242" s="366"/>
      <c r="AE1242" s="366"/>
      <c r="AF1242" s="520"/>
    </row>
    <row r="1243" spans="1:32" ht="19.5" thickBot="1" x14ac:dyDescent="0.35">
      <c r="A1243" s="366"/>
      <c r="B1243" s="1417"/>
      <c r="C1243" s="588"/>
      <c r="D1243" s="388"/>
      <c r="E1243" s="388"/>
      <c r="F1243" s="388"/>
      <c r="G1243" s="388"/>
      <c r="H1243" s="388"/>
      <c r="I1243" s="388"/>
      <c r="J1243" s="332"/>
      <c r="K1243" s="332"/>
      <c r="L1243" s="332"/>
      <c r="M1243" s="332"/>
      <c r="N1243" s="332"/>
      <c r="O1243" s="366"/>
      <c r="P1243" s="366"/>
      <c r="Q1243" s="366"/>
      <c r="R1243" s="366"/>
      <c r="S1243" s="366"/>
      <c r="T1243" s="366"/>
      <c r="U1243" s="366"/>
      <c r="V1243" s="366"/>
      <c r="W1243" s="366"/>
      <c r="X1243" s="366"/>
      <c r="Y1243" s="366"/>
      <c r="Z1243" s="366"/>
      <c r="AA1243" s="366"/>
      <c r="AB1243" s="366"/>
      <c r="AC1243" s="366"/>
      <c r="AD1243" s="366"/>
      <c r="AE1243" s="366"/>
      <c r="AF1243" s="520"/>
    </row>
    <row r="1244" spans="1:32" ht="19.5" thickBot="1" x14ac:dyDescent="0.35">
      <c r="A1244" s="366"/>
      <c r="B1244" s="1417"/>
      <c r="C1244" s="588"/>
      <c r="D1244" s="388"/>
      <c r="E1244" s="388"/>
      <c r="F1244" s="388"/>
      <c r="G1244" s="388"/>
      <c r="H1244" s="388"/>
      <c r="I1244" s="388"/>
      <c r="J1244" s="332"/>
      <c r="K1244" s="332"/>
      <c r="L1244" s="332"/>
      <c r="M1244" s="332"/>
      <c r="N1244" s="332"/>
      <c r="O1244" s="366"/>
      <c r="P1244" s="366"/>
      <c r="Q1244" s="366"/>
      <c r="R1244" s="366"/>
      <c r="S1244" s="366"/>
      <c r="T1244" s="366"/>
      <c r="U1244" s="366"/>
      <c r="V1244" s="366"/>
      <c r="W1244" s="366"/>
      <c r="X1244" s="366"/>
      <c r="Y1244" s="366"/>
      <c r="Z1244" s="366"/>
      <c r="AA1244" s="366"/>
      <c r="AB1244" s="366"/>
      <c r="AC1244" s="366"/>
      <c r="AD1244" s="366"/>
      <c r="AE1244" s="366"/>
      <c r="AF1244" s="520"/>
    </row>
    <row r="1245" spans="1:32" ht="19.5" thickBot="1" x14ac:dyDescent="0.35">
      <c r="A1245" s="366"/>
      <c r="B1245" s="1417"/>
      <c r="C1245" s="588"/>
      <c r="D1245" s="388"/>
      <c r="E1245" s="388"/>
      <c r="F1245" s="388"/>
      <c r="G1245" s="388"/>
      <c r="H1245" s="388"/>
      <c r="I1245" s="388"/>
      <c r="J1245" s="332"/>
      <c r="K1245" s="332"/>
      <c r="L1245" s="332"/>
      <c r="M1245" s="332"/>
      <c r="N1245" s="332"/>
      <c r="O1245" s="366"/>
      <c r="P1245" s="366"/>
      <c r="Q1245" s="366"/>
      <c r="R1245" s="366"/>
      <c r="S1245" s="366"/>
      <c r="T1245" s="366"/>
      <c r="U1245" s="366"/>
      <c r="V1245" s="366"/>
      <c r="W1245" s="366"/>
      <c r="X1245" s="366"/>
      <c r="Y1245" s="366"/>
      <c r="Z1245" s="366"/>
      <c r="AA1245" s="366"/>
      <c r="AB1245" s="366"/>
      <c r="AC1245" s="366"/>
      <c r="AD1245" s="366"/>
      <c r="AE1245" s="366"/>
      <c r="AF1245" s="520"/>
    </row>
    <row r="1246" spans="1:32" ht="19.5" thickBot="1" x14ac:dyDescent="0.35">
      <c r="A1246" s="366"/>
      <c r="B1246" s="1417"/>
      <c r="C1246" s="588"/>
      <c r="D1246" s="388"/>
      <c r="E1246" s="388"/>
      <c r="F1246" s="388"/>
      <c r="G1246" s="388"/>
      <c r="H1246" s="388"/>
      <c r="I1246" s="388"/>
      <c r="J1246" s="332"/>
      <c r="K1246" s="332"/>
      <c r="L1246" s="332"/>
      <c r="M1246" s="332"/>
      <c r="N1246" s="332"/>
      <c r="O1246" s="366"/>
      <c r="P1246" s="366"/>
      <c r="Q1246" s="366"/>
      <c r="R1246" s="366"/>
      <c r="S1246" s="366"/>
      <c r="T1246" s="366"/>
      <c r="U1246" s="366"/>
      <c r="V1246" s="366"/>
      <c r="W1246" s="366"/>
      <c r="X1246" s="366"/>
      <c r="Y1246" s="366"/>
      <c r="Z1246" s="366"/>
      <c r="AA1246" s="366"/>
      <c r="AB1246" s="366"/>
      <c r="AC1246" s="366"/>
      <c r="AD1246" s="366"/>
      <c r="AE1246" s="366"/>
      <c r="AF1246" s="520"/>
    </row>
    <row r="1247" spans="1:32" ht="19.5" thickBot="1" x14ac:dyDescent="0.35">
      <c r="A1247" s="366"/>
      <c r="B1247" s="1417"/>
      <c r="C1247" s="588"/>
      <c r="D1247" s="388"/>
      <c r="E1247" s="388"/>
      <c r="F1247" s="388"/>
      <c r="G1247" s="388"/>
      <c r="H1247" s="388"/>
      <c r="I1247" s="388"/>
      <c r="J1247" s="332"/>
      <c r="K1247" s="332"/>
      <c r="L1247" s="332"/>
      <c r="M1247" s="332"/>
      <c r="N1247" s="332"/>
      <c r="O1247" s="366"/>
      <c r="P1247" s="366"/>
      <c r="Q1247" s="366"/>
      <c r="R1247" s="366"/>
      <c r="S1247" s="366"/>
      <c r="T1247" s="366"/>
      <c r="U1247" s="366"/>
      <c r="V1247" s="366"/>
      <c r="W1247" s="366"/>
      <c r="X1247" s="366"/>
      <c r="Y1247" s="366"/>
      <c r="Z1247" s="366"/>
      <c r="AA1247" s="366"/>
      <c r="AB1247" s="366"/>
      <c r="AC1247" s="366"/>
      <c r="AD1247" s="366"/>
      <c r="AE1247" s="366"/>
      <c r="AF1247" s="520"/>
    </row>
    <row r="1248" spans="1:32" ht="19.5" thickBot="1" x14ac:dyDescent="0.35">
      <c r="A1248" s="366"/>
      <c r="B1248" s="1417"/>
      <c r="C1248" s="588"/>
      <c r="D1248" s="388"/>
      <c r="E1248" s="388"/>
      <c r="F1248" s="388"/>
      <c r="G1248" s="388"/>
      <c r="H1248" s="388"/>
      <c r="I1248" s="388"/>
      <c r="J1248" s="332"/>
      <c r="K1248" s="332"/>
      <c r="L1248" s="332"/>
      <c r="M1248" s="332"/>
      <c r="N1248" s="332"/>
      <c r="O1248" s="366"/>
      <c r="P1248" s="366"/>
      <c r="Q1248" s="366"/>
      <c r="R1248" s="366"/>
      <c r="S1248" s="366"/>
      <c r="T1248" s="366"/>
      <c r="U1248" s="366"/>
      <c r="V1248" s="366"/>
      <c r="W1248" s="366"/>
      <c r="X1248" s="366"/>
      <c r="Y1248" s="366"/>
      <c r="Z1248" s="366"/>
      <c r="AA1248" s="366"/>
      <c r="AB1248" s="366"/>
      <c r="AC1248" s="366"/>
      <c r="AD1248" s="366"/>
      <c r="AE1248" s="366"/>
      <c r="AF1248" s="520"/>
    </row>
    <row r="1249" spans="1:32" ht="19.5" thickBot="1" x14ac:dyDescent="0.35">
      <c r="A1249" s="366"/>
      <c r="B1249" s="1417"/>
      <c r="C1249" s="588"/>
      <c r="D1249" s="388"/>
      <c r="E1249" s="388"/>
      <c r="F1249" s="388"/>
      <c r="G1249" s="388"/>
      <c r="H1249" s="388"/>
      <c r="I1249" s="388"/>
      <c r="J1249" s="332"/>
      <c r="K1249" s="332"/>
      <c r="L1249" s="332"/>
      <c r="M1249" s="332"/>
      <c r="N1249" s="332"/>
      <c r="O1249" s="366"/>
      <c r="P1249" s="366"/>
      <c r="Q1249" s="366"/>
      <c r="R1249" s="366"/>
      <c r="S1249" s="366"/>
      <c r="T1249" s="366"/>
      <c r="U1249" s="366"/>
      <c r="V1249" s="366"/>
      <c r="W1249" s="366"/>
      <c r="X1249" s="366"/>
      <c r="Y1249" s="366"/>
      <c r="Z1249" s="366"/>
      <c r="AA1249" s="366"/>
      <c r="AB1249" s="366"/>
      <c r="AC1249" s="366"/>
      <c r="AD1249" s="366"/>
      <c r="AE1249" s="366"/>
      <c r="AF1249" s="520"/>
    </row>
    <row r="1250" spans="1:32" ht="19.5" thickBot="1" x14ac:dyDescent="0.35">
      <c r="A1250" s="366"/>
      <c r="B1250" s="1417"/>
      <c r="C1250" s="588"/>
      <c r="D1250" s="388"/>
      <c r="E1250" s="388"/>
      <c r="F1250" s="388"/>
      <c r="G1250" s="388"/>
      <c r="H1250" s="388"/>
      <c r="I1250" s="388"/>
      <c r="J1250" s="332"/>
      <c r="K1250" s="332"/>
      <c r="L1250" s="332"/>
      <c r="M1250" s="332"/>
      <c r="N1250" s="332"/>
      <c r="O1250" s="366"/>
      <c r="P1250" s="366"/>
      <c r="Q1250" s="366"/>
      <c r="R1250" s="366"/>
      <c r="S1250" s="366"/>
      <c r="T1250" s="366"/>
      <c r="U1250" s="366"/>
      <c r="V1250" s="366"/>
      <c r="W1250" s="366"/>
      <c r="X1250" s="366"/>
      <c r="Y1250" s="366"/>
      <c r="Z1250" s="366"/>
      <c r="AA1250" s="366"/>
      <c r="AB1250" s="366"/>
      <c r="AC1250" s="366"/>
      <c r="AD1250" s="366"/>
      <c r="AE1250" s="366"/>
      <c r="AF1250" s="520"/>
    </row>
    <row r="1251" spans="1:32" ht="19.5" thickBot="1" x14ac:dyDescent="0.35">
      <c r="A1251" s="366"/>
      <c r="B1251" s="1417"/>
      <c r="C1251" s="588"/>
      <c r="D1251" s="388"/>
      <c r="E1251" s="388"/>
      <c r="F1251" s="388"/>
      <c r="G1251" s="388"/>
      <c r="H1251" s="388"/>
      <c r="I1251" s="388"/>
      <c r="J1251" s="332"/>
      <c r="K1251" s="332"/>
      <c r="L1251" s="332"/>
      <c r="M1251" s="332"/>
      <c r="N1251" s="332"/>
      <c r="O1251" s="366"/>
      <c r="P1251" s="366"/>
      <c r="Q1251" s="366"/>
      <c r="R1251" s="366"/>
      <c r="S1251" s="366"/>
      <c r="T1251" s="366"/>
      <c r="U1251" s="366"/>
      <c r="V1251" s="366"/>
      <c r="W1251" s="366"/>
      <c r="X1251" s="366"/>
      <c r="Y1251" s="366"/>
      <c r="Z1251" s="366"/>
      <c r="AA1251" s="366"/>
      <c r="AB1251" s="366"/>
      <c r="AC1251" s="366"/>
      <c r="AD1251" s="366"/>
      <c r="AE1251" s="366"/>
      <c r="AF1251" s="520"/>
    </row>
    <row r="1252" spans="1:32" ht="19.5" thickBot="1" x14ac:dyDescent="0.35">
      <c r="A1252" s="366"/>
      <c r="B1252" s="1417"/>
      <c r="C1252" s="588"/>
      <c r="D1252" s="388"/>
      <c r="E1252" s="388"/>
      <c r="F1252" s="388"/>
      <c r="G1252" s="388"/>
      <c r="H1252" s="388"/>
      <c r="I1252" s="388"/>
      <c r="J1252" s="332"/>
      <c r="K1252" s="332"/>
      <c r="L1252" s="332"/>
      <c r="M1252" s="332"/>
      <c r="N1252" s="332"/>
      <c r="O1252" s="366"/>
      <c r="P1252" s="366"/>
      <c r="Q1252" s="366"/>
      <c r="R1252" s="366"/>
      <c r="S1252" s="366"/>
      <c r="T1252" s="366"/>
      <c r="U1252" s="366"/>
      <c r="V1252" s="366"/>
      <c r="W1252" s="366"/>
      <c r="X1252" s="366"/>
      <c r="Y1252" s="366"/>
      <c r="Z1252" s="366"/>
      <c r="AA1252" s="366"/>
      <c r="AB1252" s="366"/>
      <c r="AC1252" s="366"/>
      <c r="AD1252" s="366"/>
      <c r="AE1252" s="366"/>
      <c r="AF1252" s="520"/>
    </row>
    <row r="1253" spans="1:32" ht="19.5" thickBot="1" x14ac:dyDescent="0.35">
      <c r="A1253" s="366"/>
      <c r="B1253" s="1417"/>
      <c r="C1253" s="588"/>
      <c r="D1253" s="388"/>
      <c r="E1253" s="388"/>
      <c r="F1253" s="388"/>
      <c r="G1253" s="388"/>
      <c r="H1253" s="388"/>
      <c r="I1253" s="388"/>
      <c r="J1253" s="332"/>
      <c r="K1253" s="332"/>
      <c r="L1253" s="332"/>
      <c r="M1253" s="332"/>
      <c r="N1253" s="332"/>
      <c r="O1253" s="366"/>
      <c r="P1253" s="366"/>
      <c r="Q1253" s="366"/>
      <c r="R1253" s="366"/>
      <c r="S1253" s="366"/>
      <c r="T1253" s="366"/>
      <c r="U1253" s="366"/>
      <c r="V1253" s="366"/>
      <c r="W1253" s="366"/>
      <c r="X1253" s="366"/>
      <c r="Y1253" s="366"/>
      <c r="Z1253" s="366"/>
      <c r="AA1253" s="366"/>
      <c r="AB1253" s="366"/>
      <c r="AC1253" s="366"/>
      <c r="AD1253" s="366"/>
      <c r="AE1253" s="366"/>
      <c r="AF1253" s="520"/>
    </row>
    <row r="1254" spans="1:32" ht="19.5" thickBot="1" x14ac:dyDescent="0.35">
      <c r="A1254" s="366"/>
      <c r="B1254" s="1417"/>
      <c r="C1254" s="588"/>
      <c r="D1254" s="388"/>
      <c r="E1254" s="388"/>
      <c r="F1254" s="388"/>
      <c r="G1254" s="388"/>
      <c r="H1254" s="388"/>
      <c r="I1254" s="388"/>
      <c r="J1254" s="332"/>
      <c r="K1254" s="332"/>
      <c r="L1254" s="332"/>
      <c r="M1254" s="332"/>
      <c r="N1254" s="332"/>
      <c r="O1254" s="366"/>
      <c r="P1254" s="366"/>
      <c r="Q1254" s="366"/>
      <c r="R1254" s="366"/>
      <c r="S1254" s="366"/>
      <c r="T1254" s="366"/>
      <c r="U1254" s="366"/>
      <c r="V1254" s="366"/>
      <c r="W1254" s="366"/>
      <c r="X1254" s="366"/>
      <c r="Y1254" s="366"/>
      <c r="Z1254" s="366"/>
      <c r="AA1254" s="366"/>
      <c r="AB1254" s="366"/>
      <c r="AC1254" s="366"/>
      <c r="AD1254" s="366"/>
      <c r="AE1254" s="366"/>
      <c r="AF1254" s="520"/>
    </row>
    <row r="1255" spans="1:32" ht="19.5" thickBot="1" x14ac:dyDescent="0.35">
      <c r="A1255" s="366"/>
      <c r="B1255" s="1417"/>
      <c r="C1255" s="588"/>
      <c r="D1255" s="388"/>
      <c r="E1255" s="388"/>
      <c r="F1255" s="388"/>
      <c r="G1255" s="388"/>
      <c r="H1255" s="388"/>
      <c r="I1255" s="388"/>
      <c r="J1255" s="332"/>
      <c r="K1255" s="332"/>
      <c r="L1255" s="332"/>
      <c r="M1255" s="332"/>
      <c r="N1255" s="332"/>
      <c r="O1255" s="366"/>
      <c r="P1255" s="366"/>
      <c r="Q1255" s="366"/>
      <c r="R1255" s="366"/>
      <c r="S1255" s="366"/>
      <c r="T1255" s="366"/>
      <c r="U1255" s="366"/>
      <c r="V1255" s="366"/>
      <c r="W1255" s="366"/>
      <c r="X1255" s="366"/>
      <c r="Y1255" s="366"/>
      <c r="Z1255" s="366"/>
      <c r="AA1255" s="366"/>
      <c r="AB1255" s="366"/>
      <c r="AC1255" s="366"/>
      <c r="AD1255" s="366"/>
      <c r="AE1255" s="366"/>
      <c r="AF1255" s="520"/>
    </row>
    <row r="1256" spans="1:32" ht="19.5" thickBot="1" x14ac:dyDescent="0.35">
      <c r="A1256" s="366"/>
      <c r="B1256" s="1417"/>
      <c r="C1256" s="588"/>
      <c r="D1256" s="388"/>
      <c r="E1256" s="388"/>
      <c r="F1256" s="388"/>
      <c r="G1256" s="388"/>
      <c r="H1256" s="388"/>
      <c r="I1256" s="388"/>
      <c r="J1256" s="332"/>
      <c r="K1256" s="332"/>
      <c r="L1256" s="332"/>
      <c r="M1256" s="332"/>
      <c r="N1256" s="332"/>
      <c r="O1256" s="366"/>
      <c r="P1256" s="366"/>
      <c r="Q1256" s="366"/>
      <c r="R1256" s="366"/>
      <c r="S1256" s="366"/>
      <c r="T1256" s="366"/>
      <c r="U1256" s="366"/>
      <c r="V1256" s="366"/>
      <c r="W1256" s="366"/>
      <c r="X1256" s="366"/>
      <c r="Y1256" s="366"/>
      <c r="Z1256" s="366"/>
      <c r="AA1256" s="366"/>
      <c r="AB1256" s="366"/>
      <c r="AC1256" s="366"/>
      <c r="AD1256" s="366"/>
      <c r="AE1256" s="366"/>
      <c r="AF1256" s="520"/>
    </row>
    <row r="1257" spans="1:32" ht="19.5" thickBot="1" x14ac:dyDescent="0.35">
      <c r="A1257" s="366"/>
      <c r="B1257" s="1417"/>
      <c r="C1257" s="588"/>
      <c r="D1257" s="388"/>
      <c r="E1257" s="388"/>
      <c r="F1257" s="388"/>
      <c r="G1257" s="388"/>
      <c r="H1257" s="388"/>
      <c r="I1257" s="388"/>
      <c r="J1257" s="332"/>
      <c r="K1257" s="332"/>
      <c r="L1257" s="332"/>
      <c r="M1257" s="332"/>
      <c r="N1257" s="332"/>
      <c r="O1257" s="366"/>
      <c r="P1257" s="366"/>
      <c r="Q1257" s="366"/>
      <c r="R1257" s="366"/>
      <c r="S1257" s="366"/>
      <c r="T1257" s="366"/>
      <c r="U1257" s="366"/>
      <c r="V1257" s="366"/>
      <c r="W1257" s="366"/>
      <c r="X1257" s="366"/>
      <c r="Y1257" s="366"/>
      <c r="Z1257" s="366"/>
      <c r="AA1257" s="366"/>
      <c r="AB1257" s="366"/>
      <c r="AC1257" s="366"/>
      <c r="AD1257" s="366"/>
      <c r="AE1257" s="366"/>
      <c r="AF1257" s="520"/>
    </row>
    <row r="1258" spans="1:32" ht="19.5" thickBot="1" x14ac:dyDescent="0.35">
      <c r="A1258" s="366"/>
      <c r="B1258" s="1417"/>
      <c r="C1258" s="588"/>
      <c r="D1258" s="388"/>
      <c r="E1258" s="388"/>
      <c r="F1258" s="388"/>
      <c r="G1258" s="388"/>
      <c r="H1258" s="388"/>
      <c r="I1258" s="388"/>
      <c r="J1258" s="332"/>
      <c r="K1258" s="332"/>
      <c r="L1258" s="332"/>
      <c r="M1258" s="332"/>
      <c r="N1258" s="332"/>
      <c r="O1258" s="366"/>
      <c r="P1258" s="366"/>
      <c r="Q1258" s="366"/>
      <c r="R1258" s="366"/>
      <c r="S1258" s="366"/>
      <c r="T1258" s="366"/>
      <c r="U1258" s="366"/>
      <c r="V1258" s="366"/>
      <c r="W1258" s="366"/>
      <c r="X1258" s="366"/>
      <c r="Y1258" s="366"/>
      <c r="Z1258" s="366"/>
      <c r="AA1258" s="366"/>
      <c r="AB1258" s="366"/>
      <c r="AC1258" s="366"/>
      <c r="AD1258" s="366"/>
      <c r="AE1258" s="366"/>
      <c r="AF1258" s="520"/>
    </row>
    <row r="1259" spans="1:32" ht="19.5" thickBot="1" x14ac:dyDescent="0.35">
      <c r="A1259" s="366"/>
      <c r="B1259" s="1417"/>
      <c r="C1259" s="588"/>
      <c r="D1259" s="388"/>
      <c r="E1259" s="388"/>
      <c r="F1259" s="388"/>
      <c r="G1259" s="388"/>
      <c r="H1259" s="388"/>
      <c r="I1259" s="388"/>
      <c r="J1259" s="332"/>
      <c r="K1259" s="332"/>
      <c r="L1259" s="332"/>
      <c r="M1259" s="332"/>
      <c r="N1259" s="332"/>
      <c r="O1259" s="366"/>
      <c r="P1259" s="366"/>
      <c r="Q1259" s="366"/>
      <c r="R1259" s="366"/>
      <c r="S1259" s="366"/>
      <c r="T1259" s="366"/>
      <c r="U1259" s="366"/>
      <c r="V1259" s="366"/>
      <c r="W1259" s="366"/>
      <c r="X1259" s="366"/>
      <c r="Y1259" s="366"/>
      <c r="Z1259" s="366"/>
      <c r="AA1259" s="366"/>
      <c r="AB1259" s="366"/>
      <c r="AC1259" s="366"/>
      <c r="AD1259" s="366"/>
      <c r="AE1259" s="366"/>
      <c r="AF1259" s="520"/>
    </row>
    <row r="1260" spans="1:32" ht="19.5" thickBot="1" x14ac:dyDescent="0.35">
      <c r="A1260" s="366"/>
      <c r="B1260" s="1417"/>
      <c r="C1260" s="588"/>
      <c r="D1260" s="388"/>
      <c r="E1260" s="388"/>
      <c r="F1260" s="388"/>
      <c r="G1260" s="388"/>
      <c r="H1260" s="388"/>
      <c r="I1260" s="388"/>
      <c r="J1260" s="332"/>
      <c r="K1260" s="332"/>
      <c r="L1260" s="332"/>
      <c r="M1260" s="332"/>
      <c r="N1260" s="332"/>
      <c r="O1260" s="366"/>
      <c r="P1260" s="366"/>
      <c r="Q1260" s="366"/>
      <c r="R1260" s="366"/>
      <c r="S1260" s="366"/>
      <c r="T1260" s="366"/>
      <c r="U1260" s="366"/>
      <c r="V1260" s="366"/>
      <c r="W1260" s="366"/>
      <c r="X1260" s="366"/>
      <c r="Y1260" s="366"/>
      <c r="Z1260" s="366"/>
      <c r="AA1260" s="366"/>
      <c r="AB1260" s="366"/>
      <c r="AC1260" s="366"/>
      <c r="AD1260" s="366"/>
      <c r="AE1260" s="366"/>
      <c r="AF1260" s="520"/>
    </row>
    <row r="1261" spans="1:32" ht="19.5" thickBot="1" x14ac:dyDescent="0.35">
      <c r="A1261" s="366"/>
      <c r="B1261" s="1417"/>
      <c r="C1261" s="588"/>
      <c r="D1261" s="388"/>
      <c r="E1261" s="388"/>
      <c r="F1261" s="388"/>
      <c r="G1261" s="388"/>
      <c r="H1261" s="388"/>
      <c r="I1261" s="388"/>
      <c r="J1261" s="332"/>
      <c r="K1261" s="332"/>
      <c r="L1261" s="332"/>
      <c r="M1261" s="332"/>
      <c r="N1261" s="332"/>
      <c r="O1261" s="366"/>
      <c r="P1261" s="366"/>
      <c r="Q1261" s="366"/>
      <c r="R1261" s="366"/>
      <c r="S1261" s="366"/>
      <c r="T1261" s="366"/>
      <c r="U1261" s="366"/>
      <c r="V1261" s="366"/>
      <c r="W1261" s="366"/>
      <c r="X1261" s="366"/>
      <c r="Y1261" s="366"/>
      <c r="Z1261" s="366"/>
      <c r="AA1261" s="366"/>
      <c r="AB1261" s="366"/>
      <c r="AC1261" s="366"/>
      <c r="AD1261" s="366"/>
      <c r="AE1261" s="366"/>
      <c r="AF1261" s="520"/>
    </row>
    <row r="1262" spans="1:32" ht="19.5" thickBot="1" x14ac:dyDescent="0.35">
      <c r="A1262" s="366"/>
      <c r="B1262" s="1417"/>
      <c r="C1262" s="588"/>
      <c r="D1262" s="388"/>
      <c r="E1262" s="388"/>
      <c r="F1262" s="388"/>
      <c r="G1262" s="388"/>
      <c r="H1262" s="388"/>
      <c r="I1262" s="388"/>
      <c r="J1262" s="332"/>
      <c r="K1262" s="332"/>
      <c r="L1262" s="332"/>
      <c r="M1262" s="332"/>
      <c r="N1262" s="332"/>
      <c r="O1262" s="366"/>
      <c r="P1262" s="366"/>
      <c r="Q1262" s="366"/>
      <c r="R1262" s="366"/>
      <c r="S1262" s="366"/>
      <c r="T1262" s="366"/>
      <c r="U1262" s="366"/>
      <c r="V1262" s="366"/>
      <c r="W1262" s="366"/>
      <c r="X1262" s="366"/>
      <c r="Y1262" s="366"/>
      <c r="Z1262" s="366"/>
      <c r="AA1262" s="366"/>
      <c r="AB1262" s="366"/>
      <c r="AC1262" s="366"/>
      <c r="AD1262" s="366"/>
      <c r="AE1262" s="366"/>
      <c r="AF1262" s="520"/>
    </row>
    <row r="1263" spans="1:32" ht="19.5" thickBot="1" x14ac:dyDescent="0.35">
      <c r="A1263" s="366"/>
      <c r="B1263" s="1417"/>
      <c r="C1263" s="588"/>
      <c r="D1263" s="388"/>
      <c r="E1263" s="388"/>
      <c r="F1263" s="388"/>
      <c r="G1263" s="388"/>
      <c r="H1263" s="388"/>
      <c r="I1263" s="388"/>
      <c r="J1263" s="332"/>
      <c r="K1263" s="332"/>
      <c r="L1263" s="332"/>
      <c r="M1263" s="332"/>
      <c r="N1263" s="332"/>
      <c r="O1263" s="366"/>
      <c r="P1263" s="366"/>
      <c r="Q1263" s="366"/>
      <c r="R1263" s="366"/>
      <c r="S1263" s="366"/>
      <c r="T1263" s="366"/>
      <c r="U1263" s="366"/>
      <c r="V1263" s="366"/>
      <c r="W1263" s="366"/>
      <c r="X1263" s="366"/>
      <c r="Y1263" s="366"/>
      <c r="Z1263" s="366"/>
      <c r="AA1263" s="366"/>
      <c r="AB1263" s="366"/>
      <c r="AC1263" s="366"/>
      <c r="AD1263" s="366"/>
      <c r="AE1263" s="366"/>
      <c r="AF1263" s="520"/>
    </row>
    <row r="1264" spans="1:32" ht="19.5" thickBot="1" x14ac:dyDescent="0.35">
      <c r="A1264" s="366"/>
      <c r="B1264" s="1417"/>
      <c r="C1264" s="588"/>
      <c r="D1264" s="388"/>
      <c r="E1264" s="388"/>
      <c r="F1264" s="388"/>
      <c r="G1264" s="388"/>
      <c r="H1264" s="388"/>
      <c r="I1264" s="388"/>
      <c r="J1264" s="332"/>
      <c r="K1264" s="332"/>
      <c r="L1264" s="332"/>
      <c r="M1264" s="332"/>
      <c r="N1264" s="332"/>
      <c r="O1264" s="366"/>
      <c r="P1264" s="366"/>
      <c r="Q1264" s="366"/>
      <c r="R1264" s="366"/>
      <c r="S1264" s="366"/>
      <c r="T1264" s="366"/>
      <c r="U1264" s="366"/>
      <c r="V1264" s="366"/>
      <c r="W1264" s="366"/>
      <c r="X1264" s="366"/>
      <c r="Y1264" s="366"/>
      <c r="Z1264" s="366"/>
      <c r="AA1264" s="366"/>
      <c r="AB1264" s="366"/>
      <c r="AC1264" s="366"/>
      <c r="AD1264" s="366"/>
      <c r="AE1264" s="366"/>
      <c r="AF1264" s="520"/>
    </row>
    <row r="1265" spans="1:32" ht="19.5" thickBot="1" x14ac:dyDescent="0.35">
      <c r="A1265" s="366"/>
      <c r="B1265" s="1417"/>
      <c r="C1265" s="588"/>
      <c r="D1265" s="388"/>
      <c r="E1265" s="388"/>
      <c r="F1265" s="388"/>
      <c r="G1265" s="388"/>
      <c r="H1265" s="388"/>
      <c r="I1265" s="388"/>
      <c r="J1265" s="332"/>
      <c r="K1265" s="332"/>
      <c r="L1265" s="332"/>
      <c r="M1265" s="332"/>
      <c r="N1265" s="332"/>
      <c r="O1265" s="366"/>
      <c r="P1265" s="366"/>
      <c r="Q1265" s="366"/>
      <c r="R1265" s="366"/>
      <c r="S1265" s="366"/>
      <c r="T1265" s="366"/>
      <c r="U1265" s="366"/>
      <c r="V1265" s="366"/>
      <c r="W1265" s="366"/>
      <c r="X1265" s="366"/>
      <c r="Y1265" s="366"/>
      <c r="Z1265" s="366"/>
      <c r="AA1265" s="366"/>
      <c r="AB1265" s="366"/>
      <c r="AC1265" s="366"/>
      <c r="AD1265" s="366"/>
      <c r="AE1265" s="366"/>
      <c r="AF1265" s="520"/>
    </row>
    <row r="1266" spans="1:32" ht="19.5" thickBot="1" x14ac:dyDescent="0.35">
      <c r="A1266" s="366"/>
      <c r="B1266" s="1417"/>
      <c r="C1266" s="588"/>
      <c r="D1266" s="388"/>
      <c r="E1266" s="388"/>
      <c r="F1266" s="388"/>
      <c r="G1266" s="388"/>
      <c r="H1266" s="388"/>
      <c r="I1266" s="388"/>
      <c r="J1266" s="332"/>
      <c r="K1266" s="332"/>
      <c r="L1266" s="332"/>
      <c r="M1266" s="332"/>
      <c r="N1266" s="332"/>
      <c r="O1266" s="366"/>
      <c r="P1266" s="366"/>
      <c r="Q1266" s="366"/>
      <c r="R1266" s="366"/>
      <c r="S1266" s="366"/>
      <c r="T1266" s="366"/>
      <c r="U1266" s="366"/>
      <c r="V1266" s="366"/>
      <c r="W1266" s="366"/>
      <c r="X1266" s="366"/>
      <c r="Y1266" s="366"/>
      <c r="Z1266" s="366"/>
      <c r="AA1266" s="366"/>
      <c r="AB1266" s="366"/>
      <c r="AC1266" s="366"/>
      <c r="AD1266" s="366"/>
      <c r="AE1266" s="366"/>
      <c r="AF1266" s="520"/>
    </row>
    <row r="1267" spans="1:32" ht="19.5" thickBot="1" x14ac:dyDescent="0.35">
      <c r="A1267" s="366"/>
      <c r="B1267" s="366"/>
      <c r="C1267" s="366"/>
      <c r="D1267" s="366"/>
      <c r="E1267" s="366"/>
      <c r="F1267" s="366"/>
      <c r="G1267" s="366"/>
      <c r="H1267" s="366"/>
      <c r="I1267" s="366"/>
      <c r="J1267" s="366"/>
      <c r="K1267" s="366"/>
      <c r="L1267" s="366"/>
      <c r="M1267" s="366"/>
      <c r="N1267" s="366"/>
      <c r="O1267" s="366"/>
      <c r="P1267" s="366"/>
      <c r="Q1267" s="366"/>
      <c r="R1267" s="366"/>
      <c r="S1267" s="366"/>
      <c r="T1267" s="366"/>
      <c r="U1267" s="366"/>
      <c r="V1267" s="366"/>
      <c r="W1267" s="366"/>
      <c r="X1267" s="366"/>
      <c r="Y1267" s="366"/>
      <c r="Z1267" s="366"/>
      <c r="AA1267" s="366"/>
      <c r="AB1267" s="366"/>
      <c r="AC1267" s="366"/>
      <c r="AD1267" s="366"/>
      <c r="AE1267" s="366"/>
      <c r="AF1267" s="520"/>
    </row>
    <row r="1268" spans="1:32" ht="24" customHeight="1" thickBot="1" x14ac:dyDescent="0.35">
      <c r="A1268" s="366"/>
      <c r="B1268" s="528" t="s">
        <v>91</v>
      </c>
      <c r="C1268" s="1905"/>
      <c r="D1268" s="1906"/>
      <c r="E1268" s="1906"/>
      <c r="F1268" s="1906"/>
      <c r="G1268" s="1906"/>
      <c r="H1268" s="1906"/>
      <c r="I1268" s="1906"/>
      <c r="J1268" s="1906"/>
      <c r="K1268" s="1906"/>
      <c r="L1268" s="1906"/>
      <c r="M1268" s="1906"/>
      <c r="N1268" s="1906"/>
      <c r="O1268" s="1906"/>
      <c r="P1268" s="1906"/>
      <c r="Q1268" s="1906"/>
      <c r="R1268" s="1906"/>
      <c r="S1268" s="1906"/>
      <c r="T1268" s="1906"/>
      <c r="U1268" s="1906"/>
      <c r="V1268" s="1906"/>
      <c r="W1268" s="1906"/>
      <c r="X1268" s="1906"/>
      <c r="Y1268" s="1906"/>
      <c r="Z1268" s="1906"/>
      <c r="AA1268" s="1906"/>
      <c r="AB1268" s="1906"/>
      <c r="AC1268" s="1907"/>
      <c r="AD1268" s="366"/>
      <c r="AE1268" s="366"/>
      <c r="AF1268" s="520"/>
    </row>
    <row r="1269" spans="1:32" ht="73.5" customHeight="1" thickBot="1" x14ac:dyDescent="0.35">
      <c r="A1269" s="366"/>
      <c r="B1269" s="366"/>
      <c r="C1269" s="1908"/>
      <c r="D1269" s="1909"/>
      <c r="E1269" s="1909"/>
      <c r="F1269" s="1909"/>
      <c r="G1269" s="1909"/>
      <c r="H1269" s="1909"/>
      <c r="I1269" s="1909"/>
      <c r="J1269" s="1909"/>
      <c r="K1269" s="1909"/>
      <c r="L1269" s="1909"/>
      <c r="M1269" s="1909"/>
      <c r="N1269" s="1909"/>
      <c r="O1269" s="1909"/>
      <c r="P1269" s="1909"/>
      <c r="Q1269" s="1909"/>
      <c r="R1269" s="1909"/>
      <c r="S1269" s="1909"/>
      <c r="T1269" s="1909"/>
      <c r="U1269" s="1909"/>
      <c r="V1269" s="1909"/>
      <c r="W1269" s="1909"/>
      <c r="X1269" s="1909"/>
      <c r="Y1269" s="1909"/>
      <c r="Z1269" s="1909"/>
      <c r="AA1269" s="1909"/>
      <c r="AB1269" s="1909"/>
      <c r="AC1269" s="1910"/>
      <c r="AD1269" s="366"/>
      <c r="AE1269" s="366"/>
      <c r="AF1269" s="520"/>
    </row>
    <row r="1270" spans="1:32" x14ac:dyDescent="0.3">
      <c r="A1270" s="529"/>
      <c r="B1270" s="365"/>
      <c r="C1270" s="365"/>
      <c r="D1270" s="365"/>
      <c r="E1270" s="365"/>
      <c r="F1270" s="365"/>
      <c r="G1270" s="365"/>
      <c r="H1270" s="365"/>
      <c r="I1270" s="365"/>
      <c r="J1270" s="365"/>
      <c r="K1270" s="365"/>
      <c r="L1270" s="365"/>
      <c r="M1270" s="365"/>
      <c r="N1270" s="365"/>
      <c r="O1270" s="365"/>
      <c r="P1270" s="365"/>
      <c r="Q1270" s="365"/>
      <c r="R1270" s="365"/>
      <c r="S1270" s="365"/>
      <c r="T1270" s="365"/>
      <c r="U1270" s="365"/>
      <c r="V1270" s="365"/>
      <c r="W1270" s="365"/>
      <c r="X1270" s="365"/>
      <c r="Y1270" s="365"/>
      <c r="Z1270" s="365"/>
      <c r="AA1270" s="365"/>
      <c r="AB1270" s="365"/>
      <c r="AC1270" s="365"/>
      <c r="AD1270" s="365"/>
      <c r="AE1270" s="365"/>
      <c r="AF1270" s="520"/>
    </row>
    <row r="1271" spans="1:32" customFormat="1" x14ac:dyDescent="0.3">
      <c r="A1271" s="45"/>
      <c r="B1271" s="45"/>
      <c r="C1271" s="45"/>
      <c r="D1271" s="45"/>
      <c r="E1271" s="45"/>
      <c r="F1271" s="45"/>
      <c r="G1271" s="45"/>
      <c r="H1271" s="45"/>
      <c r="I1271" s="45"/>
      <c r="J1271" s="45"/>
      <c r="K1271" s="45"/>
      <c r="L1271" s="45"/>
      <c r="M1271" s="45"/>
      <c r="N1271" s="45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  <c r="AF1271" s="520"/>
    </row>
    <row r="1272" spans="1:32" customFormat="1" ht="21" x14ac:dyDescent="0.4">
      <c r="A1272" s="45"/>
      <c r="B1272" s="63" t="s">
        <v>921</v>
      </c>
      <c r="C1272" s="45"/>
      <c r="D1272" s="45"/>
      <c r="E1272" s="45"/>
      <c r="F1272" s="45"/>
      <c r="G1272" s="45"/>
      <c r="H1272" s="45"/>
      <c r="I1272" s="45"/>
      <c r="J1272" s="45"/>
      <c r="K1272" s="45"/>
      <c r="L1272" s="45"/>
      <c r="M1272" s="45"/>
      <c r="N1272" s="45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  <c r="AF1272" s="520"/>
    </row>
    <row r="1273" spans="1:32" customFormat="1" ht="17.25" customHeight="1" x14ac:dyDescent="0.3">
      <c r="A1273" s="45"/>
      <c r="B1273" s="900" t="s">
        <v>837</v>
      </c>
      <c r="C1273" s="45"/>
      <c r="D1273" s="45"/>
      <c r="E1273" s="45"/>
      <c r="F1273" s="45"/>
      <c r="G1273" s="45"/>
      <c r="H1273" s="45"/>
      <c r="I1273" s="45"/>
      <c r="J1273" s="45"/>
      <c r="K1273" s="45"/>
      <c r="L1273" s="45"/>
      <c r="M1273" s="45"/>
      <c r="N1273" s="45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  <c r="AF1273" s="520"/>
    </row>
    <row r="1274" spans="1:32" customFormat="1" ht="17.25" customHeight="1" thickBot="1" x14ac:dyDescent="0.35">
      <c r="A1274" s="45"/>
      <c r="B1274" s="899" t="s">
        <v>922</v>
      </c>
      <c r="C1274" s="45"/>
      <c r="D1274" s="45"/>
      <c r="E1274" s="45"/>
      <c r="F1274" s="45"/>
      <c r="G1274" s="45"/>
      <c r="H1274" s="45"/>
      <c r="I1274" s="45"/>
      <c r="J1274" s="45"/>
      <c r="K1274" s="45"/>
      <c r="L1274" s="45"/>
      <c r="M1274" s="45"/>
      <c r="N1274" s="45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  <c r="AF1274" s="520"/>
    </row>
    <row r="1275" spans="1:32" customFormat="1" ht="75.75" thickBot="1" x14ac:dyDescent="0.35">
      <c r="A1275" s="45"/>
      <c r="B1275" s="52" t="s">
        <v>1</v>
      </c>
      <c r="C1275" s="380" t="s">
        <v>838</v>
      </c>
      <c r="D1275" s="50" t="s">
        <v>813</v>
      </c>
      <c r="E1275" s="380" t="s">
        <v>847</v>
      </c>
      <c r="F1275" s="50" t="s">
        <v>813</v>
      </c>
      <c r="G1275" s="51" t="s">
        <v>814</v>
      </c>
      <c r="H1275" s="45"/>
      <c r="I1275" s="45"/>
      <c r="J1275" s="45"/>
      <c r="K1275" s="45"/>
      <c r="L1275" s="45"/>
      <c r="M1275" s="45"/>
      <c r="N1275" s="45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  <c r="AF1275" s="520"/>
    </row>
    <row r="1276" spans="1:32" customFormat="1" ht="19.5" thickBot="1" x14ac:dyDescent="0.35">
      <c r="A1276" s="45"/>
      <c r="B1276" s="902">
        <v>1</v>
      </c>
      <c r="C1276" s="1022" t="s">
        <v>839</v>
      </c>
      <c r="D1276" s="938"/>
      <c r="E1276" s="483" t="s">
        <v>839</v>
      </c>
      <c r="F1276" s="945"/>
      <c r="G1276" s="942"/>
      <c r="H1276" s="45"/>
      <c r="I1276" s="45"/>
      <c r="J1276" s="45"/>
      <c r="K1276" s="45"/>
      <c r="L1276" s="45"/>
      <c r="M1276" s="45"/>
      <c r="N1276" s="45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  <c r="AF1276" s="520"/>
    </row>
    <row r="1277" spans="1:32" customFormat="1" ht="36.75" thickBot="1" x14ac:dyDescent="0.35">
      <c r="A1277" s="45"/>
      <c r="B1277" s="903">
        <v>2</v>
      </c>
      <c r="C1277" s="997" t="s">
        <v>840</v>
      </c>
      <c r="D1277" s="941"/>
      <c r="E1277" s="483" t="s">
        <v>840</v>
      </c>
      <c r="F1277" s="945"/>
      <c r="G1277" s="942"/>
      <c r="H1277" s="45"/>
      <c r="I1277" s="45"/>
      <c r="J1277" s="45"/>
      <c r="K1277" s="45"/>
      <c r="L1277" s="45"/>
      <c r="M1277" s="45"/>
      <c r="N1277" s="45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  <c r="AF1277" s="520"/>
    </row>
    <row r="1278" spans="1:32" customFormat="1" ht="54.75" thickBot="1" x14ac:dyDescent="0.35">
      <c r="A1278" s="45"/>
      <c r="B1278" s="903">
        <v>3</v>
      </c>
      <c r="C1278" s="997" t="s">
        <v>841</v>
      </c>
      <c r="D1278" s="1443"/>
      <c r="E1278" s="483" t="s">
        <v>841</v>
      </c>
      <c r="F1278" s="945"/>
      <c r="G1278" s="942"/>
      <c r="H1278" s="45"/>
      <c r="I1278" s="45"/>
      <c r="J1278" s="45"/>
      <c r="K1278" s="45"/>
      <c r="L1278" s="45"/>
      <c r="M1278" s="45"/>
      <c r="N1278" s="45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  <c r="AF1278" s="520"/>
    </row>
    <row r="1279" spans="1:32" customFormat="1" ht="36.75" thickBot="1" x14ac:dyDescent="0.35">
      <c r="A1279" s="45"/>
      <c r="B1279" s="903">
        <v>4</v>
      </c>
      <c r="C1279" s="997" t="s">
        <v>842</v>
      </c>
      <c r="D1279" s="1443"/>
      <c r="E1279" s="483" t="s">
        <v>848</v>
      </c>
      <c r="F1279" s="945"/>
      <c r="G1279" s="942"/>
      <c r="H1279" s="45"/>
      <c r="I1279" s="45"/>
      <c r="J1279" s="45"/>
      <c r="K1279" s="45"/>
      <c r="L1279" s="45"/>
      <c r="M1279" s="45"/>
      <c r="N1279" s="45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  <c r="AF1279" s="520"/>
    </row>
    <row r="1280" spans="1:32" customFormat="1" ht="90.75" thickBot="1" x14ac:dyDescent="0.35">
      <c r="A1280" s="45"/>
      <c r="B1280" s="903">
        <v>5</v>
      </c>
      <c r="C1280" s="997" t="s">
        <v>843</v>
      </c>
      <c r="D1280" s="941"/>
      <c r="E1280" s="483" t="s">
        <v>849</v>
      </c>
      <c r="F1280" s="945"/>
      <c r="G1280" s="942"/>
      <c r="H1280" s="45"/>
      <c r="I1280" s="45"/>
      <c r="J1280" s="45"/>
      <c r="K1280" s="45"/>
      <c r="L1280" s="45"/>
      <c r="M1280" s="45"/>
      <c r="N1280" s="45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  <c r="AF1280" s="520"/>
    </row>
    <row r="1281" spans="1:32" customFormat="1" ht="36.75" thickBot="1" x14ac:dyDescent="0.35">
      <c r="A1281" s="45"/>
      <c r="B1281" s="903">
        <v>6</v>
      </c>
      <c r="C1281" s="997" t="s">
        <v>844</v>
      </c>
      <c r="D1281" s="941"/>
      <c r="E1281" s="483" t="s">
        <v>844</v>
      </c>
      <c r="F1281" s="945"/>
      <c r="G1281" s="942"/>
      <c r="H1281" s="45"/>
      <c r="I1281" s="45"/>
      <c r="J1281" s="45"/>
      <c r="K1281" s="45"/>
      <c r="L1281" s="45"/>
      <c r="M1281" s="45"/>
      <c r="N1281" s="45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  <c r="AF1281" s="520"/>
    </row>
    <row r="1282" spans="1:32" customFormat="1" ht="19.5" thickBot="1" x14ac:dyDescent="0.35">
      <c r="A1282" s="45"/>
      <c r="B1282" s="903">
        <v>7</v>
      </c>
      <c r="C1282" s="997" t="s">
        <v>845</v>
      </c>
      <c r="D1282" s="941"/>
      <c r="E1282" s="483" t="s">
        <v>845</v>
      </c>
      <c r="F1282" s="945"/>
      <c r="G1282" s="942"/>
      <c r="H1282" s="45"/>
      <c r="I1282" s="45"/>
      <c r="J1282" s="45"/>
      <c r="K1282" s="45"/>
      <c r="L1282" s="45"/>
      <c r="M1282" s="45"/>
      <c r="N1282" s="45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  <c r="AF1282" s="520"/>
    </row>
    <row r="1283" spans="1:32" customFormat="1" ht="36.75" thickBot="1" x14ac:dyDescent="0.35">
      <c r="A1283" s="45"/>
      <c r="B1283" s="903">
        <v>8</v>
      </c>
      <c r="C1283" s="997" t="s">
        <v>846</v>
      </c>
      <c r="D1283" s="1444"/>
      <c r="E1283" s="483" t="s">
        <v>846</v>
      </c>
      <c r="F1283" s="945"/>
      <c r="G1283" s="942"/>
      <c r="H1283" s="45"/>
      <c r="I1283" s="45"/>
      <c r="J1283" s="45"/>
      <c r="K1283" s="45"/>
      <c r="L1283" s="45"/>
      <c r="M1283" s="45"/>
      <c r="N1283" s="45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  <c r="AF1283" s="520"/>
    </row>
    <row r="1284" spans="1:32" customFormat="1" ht="19.5" thickBot="1" x14ac:dyDescent="0.35">
      <c r="A1284" s="45"/>
      <c r="B1284" s="903">
        <v>9</v>
      </c>
      <c r="C1284" s="997" t="s">
        <v>70</v>
      </c>
      <c r="D1284" s="1444"/>
      <c r="E1284" s="483" t="s">
        <v>70</v>
      </c>
      <c r="F1284" s="945"/>
      <c r="G1284" s="942"/>
      <c r="H1284" s="45"/>
      <c r="I1284" s="45"/>
      <c r="J1284" s="45"/>
      <c r="K1284" s="45"/>
      <c r="L1284" s="45"/>
      <c r="M1284" s="45"/>
      <c r="N1284" s="45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  <c r="AF1284" s="520"/>
    </row>
    <row r="1285" spans="1:32" customFormat="1" ht="21" thickBot="1" x14ac:dyDescent="0.35">
      <c r="A1285" s="45"/>
      <c r="B1285" s="2217" t="s">
        <v>0</v>
      </c>
      <c r="C1285" s="2218"/>
      <c r="D1285" s="908">
        <f>SUM(D1276:D1284)</f>
        <v>0</v>
      </c>
      <c r="E1285" s="1445" t="s">
        <v>0</v>
      </c>
      <c r="F1285" s="908">
        <f>SUM(F1276:F1284)</f>
        <v>0</v>
      </c>
      <c r="G1285" s="907"/>
      <c r="H1285" s="45"/>
      <c r="I1285" s="45"/>
      <c r="J1285" s="45"/>
      <c r="K1285" s="45"/>
      <c r="L1285" s="45"/>
      <c r="M1285" s="45"/>
      <c r="N1285" s="45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520"/>
    </row>
    <row r="1286" spans="1:32" customFormat="1" x14ac:dyDescent="0.3">
      <c r="A1286" s="45"/>
      <c r="B1286" s="45"/>
      <c r="C1286" s="45"/>
      <c r="D1286" s="45"/>
      <c r="E1286" s="45"/>
      <c r="F1286" s="45"/>
      <c r="G1286" s="45"/>
      <c r="H1286" s="45"/>
      <c r="I1286" s="45"/>
      <c r="J1286" s="45"/>
      <c r="K1286" s="45"/>
      <c r="L1286" s="45"/>
      <c r="M1286" s="45"/>
      <c r="N1286" s="45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520"/>
    </row>
    <row r="1287" spans="1:32" customFormat="1" x14ac:dyDescent="0.3">
      <c r="A1287" s="72"/>
      <c r="B1287" s="72"/>
      <c r="C1287" s="72"/>
      <c r="D1287" s="72"/>
      <c r="E1287" s="72"/>
      <c r="F1287" s="72"/>
      <c r="G1287" s="72"/>
      <c r="H1287" s="72"/>
      <c r="I1287" s="72"/>
      <c r="J1287" s="72"/>
      <c r="K1287" s="72"/>
      <c r="L1287" s="72"/>
      <c r="M1287" s="72"/>
      <c r="N1287" s="72"/>
      <c r="O1287" s="72"/>
      <c r="P1287" s="72"/>
      <c r="Q1287" s="72"/>
      <c r="R1287" s="72"/>
      <c r="S1287" s="72"/>
      <c r="T1287" s="72"/>
      <c r="U1287" s="72"/>
      <c r="V1287" s="72"/>
      <c r="W1287" s="72"/>
      <c r="X1287" s="72"/>
      <c r="Y1287" s="72"/>
      <c r="Z1287" s="72"/>
      <c r="AA1287" s="72"/>
      <c r="AB1287" s="72"/>
      <c r="AC1287" s="72"/>
      <c r="AD1287" s="72"/>
      <c r="AE1287" s="72"/>
      <c r="AF1287" s="520"/>
    </row>
    <row r="1288" spans="1:32" ht="19.5" thickBot="1" x14ac:dyDescent="0.35">
      <c r="A1288" s="366"/>
      <c r="B1288" s="366"/>
      <c r="C1288" s="366"/>
      <c r="D1288" s="366"/>
      <c r="E1288" s="366"/>
      <c r="F1288" s="366"/>
      <c r="G1288" s="366"/>
      <c r="H1288" s="366"/>
      <c r="I1288" s="366"/>
      <c r="J1288" s="366"/>
      <c r="K1288" s="366"/>
      <c r="L1288" s="366"/>
      <c r="M1288" s="366"/>
      <c r="N1288" s="366"/>
      <c r="O1288" s="366"/>
      <c r="P1288" s="366"/>
      <c r="Q1288" s="366"/>
      <c r="R1288" s="366"/>
      <c r="S1288" s="366"/>
      <c r="T1288" s="366"/>
      <c r="U1288" s="366"/>
      <c r="V1288" s="366"/>
      <c r="W1288" s="366"/>
      <c r="X1288" s="366"/>
      <c r="Y1288" s="366"/>
      <c r="Z1288" s="366"/>
      <c r="AA1288" s="366"/>
      <c r="AB1288" s="366"/>
      <c r="AC1288" s="366"/>
      <c r="AD1288" s="366"/>
      <c r="AE1288" s="366"/>
      <c r="AF1288" s="520"/>
    </row>
    <row r="1289" spans="1:32" ht="19.5" thickBot="1" x14ac:dyDescent="0.35">
      <c r="A1289" s="366"/>
      <c r="B1289" s="366"/>
      <c r="C1289" s="366"/>
      <c r="D1289" s="366"/>
      <c r="E1289" s="532">
        <f>SUBTOTAL(3,C1293:C1396)-4</f>
        <v>0</v>
      </c>
      <c r="F1289" s="366"/>
      <c r="G1289" s="366"/>
      <c r="H1289" s="366"/>
      <c r="I1289" s="366"/>
      <c r="J1289" s="366"/>
      <c r="K1289" s="366"/>
      <c r="L1289" s="366"/>
      <c r="M1289" s="366"/>
      <c r="N1289" s="366"/>
      <c r="O1289" s="366"/>
      <c r="P1289" s="366"/>
      <c r="Q1289" s="366"/>
      <c r="R1289" s="366"/>
      <c r="S1289" s="366"/>
      <c r="T1289" s="366"/>
      <c r="U1289" s="366"/>
      <c r="V1289" s="366"/>
      <c r="W1289" s="366"/>
      <c r="X1289" s="366"/>
      <c r="Y1289" s="366"/>
      <c r="Z1289" s="366"/>
      <c r="AA1289" s="366"/>
      <c r="AB1289" s="366"/>
      <c r="AC1289" s="366"/>
      <c r="AD1289" s="366"/>
      <c r="AE1289" s="366"/>
      <c r="AF1289" s="520"/>
    </row>
    <row r="1290" spans="1:32" x14ac:dyDescent="0.3">
      <c r="A1290" s="366"/>
      <c r="B1290" s="295" t="s">
        <v>744</v>
      </c>
      <c r="C1290" s="366"/>
      <c r="D1290" s="366"/>
      <c r="E1290" s="366"/>
      <c r="F1290" s="366"/>
      <c r="G1290" s="366"/>
      <c r="H1290" s="366"/>
      <c r="I1290" s="366"/>
      <c r="J1290" s="366"/>
      <c r="K1290" s="366"/>
      <c r="L1290" s="366"/>
      <c r="M1290" s="366"/>
      <c r="N1290" s="366"/>
      <c r="O1290" s="366"/>
      <c r="P1290" s="366"/>
      <c r="Q1290" s="366"/>
      <c r="R1290" s="366"/>
      <c r="S1290" s="366"/>
      <c r="T1290" s="366"/>
      <c r="U1290" s="366"/>
      <c r="V1290" s="366"/>
      <c r="W1290" s="366"/>
      <c r="X1290" s="366"/>
      <c r="Y1290" s="366"/>
      <c r="Z1290" s="366"/>
      <c r="AA1290" s="366"/>
      <c r="AB1290" s="366"/>
      <c r="AC1290" s="366"/>
      <c r="AD1290" s="366"/>
      <c r="AE1290" s="366"/>
      <c r="AF1290" s="520"/>
    </row>
    <row r="1291" spans="1:32" ht="19.5" thickBot="1" x14ac:dyDescent="0.35">
      <c r="A1291" s="366"/>
      <c r="B1291" s="366"/>
      <c r="C1291" s="366"/>
      <c r="D1291" s="366"/>
      <c r="E1291" s="366"/>
      <c r="F1291" s="366"/>
      <c r="G1291" s="366"/>
      <c r="H1291" s="366"/>
      <c r="I1291" s="366"/>
      <c r="J1291" s="366"/>
      <c r="K1291" s="366"/>
      <c r="L1291" s="366"/>
      <c r="M1291" s="366"/>
      <c r="N1291" s="366"/>
      <c r="O1291" s="366"/>
      <c r="P1291" s="366"/>
      <c r="Q1291" s="366"/>
      <c r="R1291" s="366"/>
      <c r="S1291" s="366"/>
      <c r="T1291" s="366"/>
      <c r="U1291" s="366"/>
      <c r="V1291" s="366"/>
      <c r="W1291" s="366"/>
      <c r="X1291" s="366"/>
      <c r="Y1291" s="366"/>
      <c r="Z1291" s="366"/>
      <c r="AA1291" s="366"/>
      <c r="AB1291" s="366"/>
      <c r="AC1291" s="366"/>
      <c r="AD1291" s="366"/>
      <c r="AE1291" s="366"/>
      <c r="AF1291" s="520"/>
    </row>
    <row r="1292" spans="1:32" ht="39" customHeight="1" thickBot="1" x14ac:dyDescent="0.35">
      <c r="A1292" s="366"/>
      <c r="B1292" s="386" t="s">
        <v>1</v>
      </c>
      <c r="C1292" s="386" t="s">
        <v>272</v>
      </c>
      <c r="D1292" s="386" t="s">
        <v>268</v>
      </c>
      <c r="E1292" s="386" t="s">
        <v>273</v>
      </c>
      <c r="F1292" s="366"/>
      <c r="G1292" s="366"/>
      <c r="H1292" s="366"/>
      <c r="I1292" s="366"/>
      <c r="J1292" s="366"/>
      <c r="K1292" s="366"/>
      <c r="L1292" s="366"/>
      <c r="M1292" s="366"/>
      <c r="N1292" s="366"/>
      <c r="O1292" s="366"/>
      <c r="P1292" s="366"/>
      <c r="Q1292" s="366"/>
      <c r="R1292" s="366"/>
      <c r="S1292" s="366"/>
      <c r="T1292" s="366"/>
      <c r="U1292" s="366"/>
      <c r="V1292" s="366"/>
      <c r="W1292" s="366"/>
      <c r="X1292" s="366"/>
      <c r="Y1292" s="366"/>
      <c r="Z1292" s="366"/>
      <c r="AA1292" s="366"/>
      <c r="AB1292" s="366"/>
      <c r="AC1292" s="366"/>
      <c r="AD1292" s="366"/>
      <c r="AE1292" s="366"/>
      <c r="AF1292" s="520"/>
    </row>
    <row r="1293" spans="1:32" ht="19.5" thickBot="1" x14ac:dyDescent="0.35">
      <c r="A1293" s="366"/>
      <c r="B1293" s="1417"/>
      <c r="C1293" s="388"/>
      <c r="D1293" s="589"/>
      <c r="E1293" s="388"/>
      <c r="F1293" s="366"/>
      <c r="G1293" s="366"/>
      <c r="H1293" s="366"/>
      <c r="I1293" s="366"/>
      <c r="J1293" s="366"/>
      <c r="K1293" s="366"/>
      <c r="L1293" s="366"/>
      <c r="M1293" s="366"/>
      <c r="N1293" s="366"/>
      <c r="O1293" s="366"/>
      <c r="P1293" s="366"/>
      <c r="Q1293" s="366"/>
      <c r="R1293" s="366"/>
      <c r="S1293" s="366"/>
      <c r="T1293" s="366"/>
      <c r="U1293" s="366"/>
      <c r="V1293" s="366"/>
      <c r="W1293" s="366"/>
      <c r="X1293" s="366"/>
      <c r="Y1293" s="366"/>
      <c r="Z1293" s="366"/>
      <c r="AA1293" s="366"/>
      <c r="AB1293" s="366"/>
      <c r="AC1293" s="366"/>
      <c r="AD1293" s="366"/>
      <c r="AE1293" s="366"/>
      <c r="AF1293" s="520"/>
    </row>
    <row r="1294" spans="1:32" ht="19.5" thickBot="1" x14ac:dyDescent="0.35">
      <c r="A1294" s="366"/>
      <c r="B1294" s="1417"/>
      <c r="C1294" s="388"/>
      <c r="D1294" s="589"/>
      <c r="E1294" s="388"/>
      <c r="F1294" s="366"/>
      <c r="G1294" s="366"/>
      <c r="H1294" s="366"/>
      <c r="I1294" s="366"/>
      <c r="J1294" s="366"/>
      <c r="K1294" s="366"/>
      <c r="L1294" s="366"/>
      <c r="M1294" s="366"/>
      <c r="N1294" s="366"/>
      <c r="O1294" s="366"/>
      <c r="P1294" s="366"/>
      <c r="Q1294" s="366"/>
      <c r="R1294" s="366"/>
      <c r="S1294" s="366"/>
      <c r="T1294" s="366"/>
      <c r="U1294" s="366"/>
      <c r="V1294" s="366"/>
      <c r="W1294" s="366"/>
      <c r="X1294" s="366"/>
      <c r="Y1294" s="366"/>
      <c r="Z1294" s="366"/>
      <c r="AA1294" s="366"/>
      <c r="AB1294" s="366"/>
      <c r="AC1294" s="366"/>
      <c r="AD1294" s="366"/>
      <c r="AE1294" s="366"/>
      <c r="AF1294" s="520"/>
    </row>
    <row r="1295" spans="1:32" ht="19.5" thickBot="1" x14ac:dyDescent="0.35">
      <c r="A1295" s="366"/>
      <c r="B1295" s="1417"/>
      <c r="C1295" s="388"/>
      <c r="D1295" s="589"/>
      <c r="E1295" s="388"/>
      <c r="F1295" s="366"/>
      <c r="G1295" s="366"/>
      <c r="H1295" s="366"/>
      <c r="I1295" s="366"/>
      <c r="J1295" s="366"/>
      <c r="K1295" s="366"/>
      <c r="L1295" s="366"/>
      <c r="M1295" s="366"/>
      <c r="N1295" s="366"/>
      <c r="O1295" s="366"/>
      <c r="P1295" s="366"/>
      <c r="Q1295" s="366"/>
      <c r="R1295" s="366"/>
      <c r="S1295" s="366"/>
      <c r="T1295" s="366"/>
      <c r="U1295" s="366"/>
      <c r="V1295" s="366"/>
      <c r="W1295" s="366"/>
      <c r="X1295" s="366"/>
      <c r="Y1295" s="366"/>
      <c r="Z1295" s="366"/>
      <c r="AA1295" s="366"/>
      <c r="AB1295" s="366"/>
      <c r="AC1295" s="366"/>
      <c r="AD1295" s="366"/>
      <c r="AE1295" s="366"/>
      <c r="AF1295" s="520"/>
    </row>
    <row r="1296" spans="1:32" ht="19.5" thickBot="1" x14ac:dyDescent="0.35">
      <c r="A1296" s="366"/>
      <c r="B1296" s="1417"/>
      <c r="C1296" s="388"/>
      <c r="D1296" s="589"/>
      <c r="E1296" s="388"/>
      <c r="F1296" s="366"/>
      <c r="G1296" s="366"/>
      <c r="H1296" s="366"/>
      <c r="I1296" s="366"/>
      <c r="J1296" s="366"/>
      <c r="K1296" s="366"/>
      <c r="L1296" s="366"/>
      <c r="M1296" s="366"/>
      <c r="N1296" s="366"/>
      <c r="O1296" s="366"/>
      <c r="P1296" s="366"/>
      <c r="Q1296" s="366"/>
      <c r="R1296" s="366"/>
      <c r="S1296" s="366"/>
      <c r="T1296" s="366"/>
      <c r="U1296" s="366"/>
      <c r="V1296" s="366"/>
      <c r="W1296" s="366"/>
      <c r="X1296" s="366"/>
      <c r="Y1296" s="366"/>
      <c r="Z1296" s="366"/>
      <c r="AA1296" s="366"/>
      <c r="AB1296" s="366"/>
      <c r="AC1296" s="366"/>
      <c r="AD1296" s="366"/>
      <c r="AE1296" s="366"/>
      <c r="AF1296" s="520"/>
    </row>
    <row r="1297" spans="1:32" ht="19.5" thickBot="1" x14ac:dyDescent="0.35">
      <c r="A1297" s="366"/>
      <c r="B1297" s="1417"/>
      <c r="C1297" s="388"/>
      <c r="D1297" s="589"/>
      <c r="E1297" s="388"/>
      <c r="F1297" s="366"/>
      <c r="G1297" s="366"/>
      <c r="H1297" s="366"/>
      <c r="I1297" s="366"/>
      <c r="J1297" s="366"/>
      <c r="K1297" s="366"/>
      <c r="L1297" s="366"/>
      <c r="M1297" s="366"/>
      <c r="N1297" s="366"/>
      <c r="O1297" s="366"/>
      <c r="P1297" s="366"/>
      <c r="Q1297" s="366"/>
      <c r="R1297" s="366"/>
      <c r="S1297" s="366"/>
      <c r="T1297" s="366"/>
      <c r="U1297" s="366"/>
      <c r="V1297" s="366"/>
      <c r="W1297" s="366"/>
      <c r="X1297" s="366"/>
      <c r="Y1297" s="366"/>
      <c r="Z1297" s="366"/>
      <c r="AA1297" s="366"/>
      <c r="AB1297" s="366"/>
      <c r="AC1297" s="366"/>
      <c r="AD1297" s="366"/>
      <c r="AE1297" s="366"/>
      <c r="AF1297" s="520"/>
    </row>
    <row r="1298" spans="1:32" ht="19.5" thickBot="1" x14ac:dyDescent="0.35">
      <c r="A1298" s="366"/>
      <c r="B1298" s="1417"/>
      <c r="C1298" s="388"/>
      <c r="D1298" s="589"/>
      <c r="E1298" s="388"/>
      <c r="F1298" s="366"/>
      <c r="G1298" s="366"/>
      <c r="H1298" s="366"/>
      <c r="I1298" s="366"/>
      <c r="J1298" s="366"/>
      <c r="K1298" s="366"/>
      <c r="L1298" s="366"/>
      <c r="M1298" s="366"/>
      <c r="N1298" s="366"/>
      <c r="O1298" s="366"/>
      <c r="P1298" s="366"/>
      <c r="Q1298" s="366"/>
      <c r="R1298" s="366"/>
      <c r="S1298" s="366"/>
      <c r="T1298" s="366"/>
      <c r="U1298" s="366"/>
      <c r="V1298" s="366"/>
      <c r="W1298" s="366"/>
      <c r="X1298" s="366"/>
      <c r="Y1298" s="366"/>
      <c r="Z1298" s="366"/>
      <c r="AA1298" s="366"/>
      <c r="AB1298" s="366"/>
      <c r="AC1298" s="366"/>
      <c r="AD1298" s="366"/>
      <c r="AE1298" s="366"/>
      <c r="AF1298" s="520"/>
    </row>
    <row r="1299" spans="1:32" ht="19.5" thickBot="1" x14ac:dyDescent="0.35">
      <c r="A1299" s="366"/>
      <c r="B1299" s="1417"/>
      <c r="C1299" s="388"/>
      <c r="D1299" s="589"/>
      <c r="E1299" s="388"/>
      <c r="F1299" s="366"/>
      <c r="G1299" s="366"/>
      <c r="H1299" s="366"/>
      <c r="I1299" s="366"/>
      <c r="J1299" s="366"/>
      <c r="K1299" s="366"/>
      <c r="L1299" s="366"/>
      <c r="M1299" s="366"/>
      <c r="N1299" s="366"/>
      <c r="O1299" s="366"/>
      <c r="P1299" s="366"/>
      <c r="Q1299" s="366"/>
      <c r="R1299" s="366"/>
      <c r="S1299" s="366"/>
      <c r="T1299" s="366"/>
      <c r="U1299" s="366"/>
      <c r="V1299" s="366"/>
      <c r="W1299" s="366"/>
      <c r="X1299" s="366"/>
      <c r="Y1299" s="366"/>
      <c r="Z1299" s="366"/>
      <c r="AA1299" s="366"/>
      <c r="AB1299" s="366"/>
      <c r="AC1299" s="366"/>
      <c r="AD1299" s="366"/>
      <c r="AE1299" s="366"/>
      <c r="AF1299" s="520"/>
    </row>
    <row r="1300" spans="1:32" ht="19.5" thickBot="1" x14ac:dyDescent="0.35">
      <c r="A1300" s="366"/>
      <c r="B1300" s="1417"/>
      <c r="C1300" s="388"/>
      <c r="D1300" s="589"/>
      <c r="E1300" s="388"/>
      <c r="F1300" s="366"/>
      <c r="G1300" s="366"/>
      <c r="H1300" s="366"/>
      <c r="I1300" s="366"/>
      <c r="J1300" s="366"/>
      <c r="K1300" s="366"/>
      <c r="L1300" s="366"/>
      <c r="M1300" s="366"/>
      <c r="N1300" s="366"/>
      <c r="O1300" s="366"/>
      <c r="P1300" s="366"/>
      <c r="Q1300" s="366"/>
      <c r="R1300" s="366"/>
      <c r="S1300" s="366"/>
      <c r="T1300" s="366"/>
      <c r="U1300" s="366"/>
      <c r="V1300" s="366"/>
      <c r="W1300" s="366"/>
      <c r="X1300" s="366"/>
      <c r="Y1300" s="366"/>
      <c r="Z1300" s="366"/>
      <c r="AA1300" s="366"/>
      <c r="AB1300" s="366"/>
      <c r="AC1300" s="366"/>
      <c r="AD1300" s="366"/>
      <c r="AE1300" s="366"/>
      <c r="AF1300" s="520"/>
    </row>
    <row r="1301" spans="1:32" ht="19.5" thickBot="1" x14ac:dyDescent="0.35">
      <c r="A1301" s="366"/>
      <c r="B1301" s="1417"/>
      <c r="C1301" s="388"/>
      <c r="D1301" s="589"/>
      <c r="E1301" s="388"/>
      <c r="F1301" s="366"/>
      <c r="G1301" s="366"/>
      <c r="H1301" s="366"/>
      <c r="I1301" s="366"/>
      <c r="J1301" s="366"/>
      <c r="K1301" s="366"/>
      <c r="L1301" s="366"/>
      <c r="M1301" s="366"/>
      <c r="N1301" s="366"/>
      <c r="O1301" s="366"/>
      <c r="P1301" s="366"/>
      <c r="Q1301" s="366"/>
      <c r="R1301" s="366"/>
      <c r="S1301" s="366"/>
      <c r="T1301" s="366"/>
      <c r="U1301" s="366"/>
      <c r="V1301" s="366"/>
      <c r="W1301" s="366"/>
      <c r="X1301" s="366"/>
      <c r="Y1301" s="366"/>
      <c r="Z1301" s="366"/>
      <c r="AA1301" s="366"/>
      <c r="AB1301" s="366"/>
      <c r="AC1301" s="366"/>
      <c r="AD1301" s="366"/>
      <c r="AE1301" s="366"/>
      <c r="AF1301" s="520"/>
    </row>
    <row r="1302" spans="1:32" ht="19.5" thickBot="1" x14ac:dyDescent="0.35">
      <c r="A1302" s="366"/>
      <c r="B1302" s="1417"/>
      <c r="C1302" s="388"/>
      <c r="D1302" s="589"/>
      <c r="E1302" s="388"/>
      <c r="F1302" s="366"/>
      <c r="G1302" s="366"/>
      <c r="H1302" s="366"/>
      <c r="I1302" s="366"/>
      <c r="J1302" s="366"/>
      <c r="K1302" s="366"/>
      <c r="L1302" s="366"/>
      <c r="M1302" s="366"/>
      <c r="N1302" s="366"/>
      <c r="O1302" s="366"/>
      <c r="P1302" s="366"/>
      <c r="Q1302" s="366"/>
      <c r="R1302" s="366"/>
      <c r="S1302" s="366"/>
      <c r="T1302" s="366"/>
      <c r="U1302" s="366"/>
      <c r="V1302" s="366"/>
      <c r="W1302" s="366"/>
      <c r="X1302" s="366"/>
      <c r="Y1302" s="366"/>
      <c r="Z1302" s="366"/>
      <c r="AA1302" s="366"/>
      <c r="AB1302" s="366"/>
      <c r="AC1302" s="366"/>
      <c r="AD1302" s="366"/>
      <c r="AE1302" s="366"/>
      <c r="AF1302" s="520"/>
    </row>
    <row r="1303" spans="1:32" ht="19.5" thickBot="1" x14ac:dyDescent="0.35">
      <c r="A1303" s="366"/>
      <c r="B1303" s="1417"/>
      <c r="C1303" s="388"/>
      <c r="D1303" s="589"/>
      <c r="E1303" s="388"/>
      <c r="F1303" s="366"/>
      <c r="G1303" s="366"/>
      <c r="H1303" s="366"/>
      <c r="I1303" s="366"/>
      <c r="J1303" s="366"/>
      <c r="K1303" s="366"/>
      <c r="L1303" s="366"/>
      <c r="M1303" s="366"/>
      <c r="N1303" s="366"/>
      <c r="O1303" s="366"/>
      <c r="P1303" s="366"/>
      <c r="Q1303" s="366"/>
      <c r="R1303" s="366"/>
      <c r="S1303" s="366"/>
      <c r="T1303" s="366"/>
      <c r="U1303" s="366"/>
      <c r="V1303" s="366"/>
      <c r="W1303" s="366"/>
      <c r="X1303" s="366"/>
      <c r="Y1303" s="366"/>
      <c r="Z1303" s="366"/>
      <c r="AA1303" s="366"/>
      <c r="AB1303" s="366"/>
      <c r="AC1303" s="366"/>
      <c r="AD1303" s="366"/>
      <c r="AE1303" s="366"/>
      <c r="AF1303" s="520"/>
    </row>
    <row r="1304" spans="1:32" ht="19.5" thickBot="1" x14ac:dyDescent="0.35">
      <c r="A1304" s="366"/>
      <c r="B1304" s="1417"/>
      <c r="C1304" s="388"/>
      <c r="D1304" s="589"/>
      <c r="E1304" s="388"/>
      <c r="F1304" s="366"/>
      <c r="G1304" s="366"/>
      <c r="H1304" s="366"/>
      <c r="I1304" s="366"/>
      <c r="J1304" s="366"/>
      <c r="K1304" s="366"/>
      <c r="L1304" s="366"/>
      <c r="M1304" s="366"/>
      <c r="N1304" s="366"/>
      <c r="O1304" s="366"/>
      <c r="P1304" s="366"/>
      <c r="Q1304" s="366"/>
      <c r="R1304" s="366"/>
      <c r="S1304" s="366"/>
      <c r="T1304" s="366"/>
      <c r="U1304" s="366"/>
      <c r="V1304" s="366"/>
      <c r="W1304" s="366"/>
      <c r="X1304" s="366"/>
      <c r="Y1304" s="366"/>
      <c r="Z1304" s="366"/>
      <c r="AA1304" s="366"/>
      <c r="AB1304" s="366"/>
      <c r="AC1304" s="366"/>
      <c r="AD1304" s="366"/>
      <c r="AE1304" s="366"/>
      <c r="AF1304" s="520"/>
    </row>
    <row r="1305" spans="1:32" ht="19.5" thickBot="1" x14ac:dyDescent="0.35">
      <c r="A1305" s="366"/>
      <c r="B1305" s="1417"/>
      <c r="C1305" s="388"/>
      <c r="D1305" s="589"/>
      <c r="E1305" s="388"/>
      <c r="F1305" s="366"/>
      <c r="G1305" s="366"/>
      <c r="H1305" s="366"/>
      <c r="I1305" s="366"/>
      <c r="J1305" s="366"/>
      <c r="K1305" s="366"/>
      <c r="L1305" s="366"/>
      <c r="M1305" s="366"/>
      <c r="N1305" s="366"/>
      <c r="O1305" s="366"/>
      <c r="P1305" s="366"/>
      <c r="Q1305" s="366"/>
      <c r="R1305" s="366"/>
      <c r="S1305" s="366"/>
      <c r="T1305" s="366"/>
      <c r="U1305" s="366"/>
      <c r="V1305" s="366"/>
      <c r="W1305" s="366"/>
      <c r="X1305" s="366"/>
      <c r="Y1305" s="366"/>
      <c r="Z1305" s="366"/>
      <c r="AA1305" s="366"/>
      <c r="AB1305" s="366"/>
      <c r="AC1305" s="366"/>
      <c r="AD1305" s="366"/>
      <c r="AE1305" s="366"/>
      <c r="AF1305" s="520"/>
    </row>
    <row r="1306" spans="1:32" ht="19.5" thickBot="1" x14ac:dyDescent="0.35">
      <c r="A1306" s="366"/>
      <c r="B1306" s="1417"/>
      <c r="C1306" s="388"/>
      <c r="D1306" s="589"/>
      <c r="E1306" s="388"/>
      <c r="F1306" s="366"/>
      <c r="G1306" s="366"/>
      <c r="H1306" s="366"/>
      <c r="I1306" s="366"/>
      <c r="J1306" s="366"/>
      <c r="K1306" s="366"/>
      <c r="L1306" s="366"/>
      <c r="M1306" s="366"/>
      <c r="N1306" s="366"/>
      <c r="O1306" s="366"/>
      <c r="P1306" s="366"/>
      <c r="Q1306" s="366"/>
      <c r="R1306" s="366"/>
      <c r="S1306" s="366"/>
      <c r="T1306" s="366"/>
      <c r="U1306" s="366"/>
      <c r="V1306" s="366"/>
      <c r="W1306" s="366"/>
      <c r="X1306" s="366"/>
      <c r="Y1306" s="366"/>
      <c r="Z1306" s="366"/>
      <c r="AA1306" s="366"/>
      <c r="AB1306" s="366"/>
      <c r="AC1306" s="366"/>
      <c r="AD1306" s="366"/>
      <c r="AE1306" s="366"/>
      <c r="AF1306" s="520"/>
    </row>
    <row r="1307" spans="1:32" ht="19.5" thickBot="1" x14ac:dyDescent="0.35">
      <c r="A1307" s="366"/>
      <c r="B1307" s="1417"/>
      <c r="C1307" s="388"/>
      <c r="D1307" s="589"/>
      <c r="E1307" s="388"/>
      <c r="F1307" s="366"/>
      <c r="G1307" s="366"/>
      <c r="H1307" s="366"/>
      <c r="I1307" s="366"/>
      <c r="J1307" s="366"/>
      <c r="K1307" s="366"/>
      <c r="L1307" s="366"/>
      <c r="M1307" s="366"/>
      <c r="N1307" s="366"/>
      <c r="O1307" s="366"/>
      <c r="P1307" s="366"/>
      <c r="Q1307" s="366"/>
      <c r="R1307" s="366"/>
      <c r="S1307" s="366"/>
      <c r="T1307" s="366"/>
      <c r="U1307" s="366"/>
      <c r="V1307" s="366"/>
      <c r="W1307" s="366"/>
      <c r="X1307" s="366"/>
      <c r="Y1307" s="366"/>
      <c r="Z1307" s="366"/>
      <c r="AA1307" s="366"/>
      <c r="AB1307" s="366"/>
      <c r="AC1307" s="366"/>
      <c r="AD1307" s="366"/>
      <c r="AE1307" s="366"/>
      <c r="AF1307" s="520"/>
    </row>
    <row r="1308" spans="1:32" ht="19.5" thickBot="1" x14ac:dyDescent="0.35">
      <c r="A1308" s="366"/>
      <c r="B1308" s="1417"/>
      <c r="C1308" s="388"/>
      <c r="D1308" s="589"/>
      <c r="E1308" s="388"/>
      <c r="F1308" s="366"/>
      <c r="G1308" s="366"/>
      <c r="H1308" s="366"/>
      <c r="I1308" s="366"/>
      <c r="J1308" s="366"/>
      <c r="K1308" s="366"/>
      <c r="L1308" s="366"/>
      <c r="M1308" s="366"/>
      <c r="N1308" s="366"/>
      <c r="O1308" s="366"/>
      <c r="P1308" s="366"/>
      <c r="Q1308" s="366"/>
      <c r="R1308" s="366"/>
      <c r="S1308" s="366"/>
      <c r="T1308" s="366"/>
      <c r="U1308" s="366"/>
      <c r="V1308" s="366"/>
      <c r="W1308" s="366"/>
      <c r="X1308" s="366"/>
      <c r="Y1308" s="366"/>
      <c r="Z1308" s="366"/>
      <c r="AA1308" s="366"/>
      <c r="AB1308" s="366"/>
      <c r="AC1308" s="366"/>
      <c r="AD1308" s="366"/>
      <c r="AE1308" s="366"/>
      <c r="AF1308" s="520"/>
    </row>
    <row r="1309" spans="1:32" ht="19.5" thickBot="1" x14ac:dyDescent="0.35">
      <c r="A1309" s="366"/>
      <c r="B1309" s="1417"/>
      <c r="C1309" s="388"/>
      <c r="D1309" s="589"/>
      <c r="E1309" s="388"/>
      <c r="F1309" s="366"/>
      <c r="G1309" s="366"/>
      <c r="H1309" s="366"/>
      <c r="I1309" s="366"/>
      <c r="J1309" s="366"/>
      <c r="K1309" s="366"/>
      <c r="L1309" s="366"/>
      <c r="M1309" s="366"/>
      <c r="N1309" s="366"/>
      <c r="O1309" s="366"/>
      <c r="P1309" s="366"/>
      <c r="Q1309" s="366"/>
      <c r="R1309" s="366"/>
      <c r="S1309" s="366"/>
      <c r="T1309" s="366"/>
      <c r="U1309" s="366"/>
      <c r="V1309" s="366"/>
      <c r="W1309" s="366"/>
      <c r="X1309" s="366"/>
      <c r="Y1309" s="366"/>
      <c r="Z1309" s="366"/>
      <c r="AA1309" s="366"/>
      <c r="AB1309" s="366"/>
      <c r="AC1309" s="366"/>
      <c r="AD1309" s="366"/>
      <c r="AE1309" s="366"/>
      <c r="AF1309" s="520"/>
    </row>
    <row r="1310" spans="1:32" ht="19.5" thickBot="1" x14ac:dyDescent="0.35">
      <c r="A1310" s="366"/>
      <c r="B1310" s="1417"/>
      <c r="C1310" s="388"/>
      <c r="D1310" s="589"/>
      <c r="E1310" s="388"/>
      <c r="F1310" s="366"/>
      <c r="G1310" s="366"/>
      <c r="H1310" s="366"/>
      <c r="I1310" s="366"/>
      <c r="J1310" s="366"/>
      <c r="K1310" s="366"/>
      <c r="L1310" s="366"/>
      <c r="M1310" s="366"/>
      <c r="N1310" s="366"/>
      <c r="O1310" s="366"/>
      <c r="P1310" s="366"/>
      <c r="Q1310" s="366"/>
      <c r="R1310" s="366"/>
      <c r="S1310" s="366"/>
      <c r="T1310" s="366"/>
      <c r="U1310" s="366"/>
      <c r="V1310" s="366"/>
      <c r="W1310" s="366"/>
      <c r="X1310" s="366"/>
      <c r="Y1310" s="366"/>
      <c r="Z1310" s="366"/>
      <c r="AA1310" s="366"/>
      <c r="AB1310" s="366"/>
      <c r="AC1310" s="366"/>
      <c r="AD1310" s="366"/>
      <c r="AE1310" s="366"/>
      <c r="AF1310" s="520"/>
    </row>
    <row r="1311" spans="1:32" ht="19.5" thickBot="1" x14ac:dyDescent="0.35">
      <c r="A1311" s="366"/>
      <c r="B1311" s="1417"/>
      <c r="C1311" s="388"/>
      <c r="D1311" s="589"/>
      <c r="E1311" s="388"/>
      <c r="F1311" s="366"/>
      <c r="G1311" s="366"/>
      <c r="H1311" s="366"/>
      <c r="I1311" s="366"/>
      <c r="J1311" s="366"/>
      <c r="K1311" s="366"/>
      <c r="L1311" s="366"/>
      <c r="M1311" s="366"/>
      <c r="N1311" s="366"/>
      <c r="O1311" s="366"/>
      <c r="P1311" s="366"/>
      <c r="Q1311" s="366"/>
      <c r="R1311" s="366"/>
      <c r="S1311" s="366"/>
      <c r="T1311" s="366"/>
      <c r="U1311" s="366"/>
      <c r="V1311" s="366"/>
      <c r="W1311" s="366"/>
      <c r="X1311" s="366"/>
      <c r="Y1311" s="366"/>
      <c r="Z1311" s="366"/>
      <c r="AA1311" s="366"/>
      <c r="AB1311" s="366"/>
      <c r="AC1311" s="366"/>
      <c r="AD1311" s="366"/>
      <c r="AE1311" s="366"/>
      <c r="AF1311" s="520"/>
    </row>
    <row r="1312" spans="1:32" ht="19.5" thickBot="1" x14ac:dyDescent="0.35">
      <c r="A1312" s="366"/>
      <c r="B1312" s="1417"/>
      <c r="C1312" s="388"/>
      <c r="D1312" s="589"/>
      <c r="E1312" s="388"/>
      <c r="F1312" s="366"/>
      <c r="G1312" s="366"/>
      <c r="H1312" s="366"/>
      <c r="I1312" s="366"/>
      <c r="J1312" s="366"/>
      <c r="K1312" s="366"/>
      <c r="L1312" s="366"/>
      <c r="M1312" s="366"/>
      <c r="N1312" s="366"/>
      <c r="O1312" s="366"/>
      <c r="P1312" s="366"/>
      <c r="Q1312" s="366"/>
      <c r="R1312" s="366"/>
      <c r="S1312" s="366"/>
      <c r="T1312" s="366"/>
      <c r="U1312" s="366"/>
      <c r="V1312" s="366"/>
      <c r="W1312" s="366"/>
      <c r="X1312" s="366"/>
      <c r="Y1312" s="366"/>
      <c r="Z1312" s="366"/>
      <c r="AA1312" s="366"/>
      <c r="AB1312" s="366"/>
      <c r="AC1312" s="366"/>
      <c r="AD1312" s="366"/>
      <c r="AE1312" s="366"/>
      <c r="AF1312" s="520"/>
    </row>
    <row r="1313" spans="1:32" ht="84.75" thickBot="1" x14ac:dyDescent="0.35">
      <c r="A1313" s="366"/>
      <c r="B1313" s="291" t="s">
        <v>1</v>
      </c>
      <c r="C1313" s="291" t="s">
        <v>777</v>
      </c>
      <c r="D1313" s="291" t="s">
        <v>268</v>
      </c>
      <c r="E1313" s="291" t="s">
        <v>273</v>
      </c>
      <c r="F1313" s="366"/>
      <c r="G1313" s="366"/>
      <c r="H1313" s="366"/>
      <c r="I1313" s="366"/>
      <c r="J1313" s="366"/>
      <c r="K1313" s="366"/>
      <c r="L1313" s="366"/>
      <c r="M1313" s="366"/>
      <c r="N1313" s="366"/>
      <c r="O1313" s="366"/>
      <c r="P1313" s="366"/>
      <c r="Q1313" s="366"/>
      <c r="R1313" s="366"/>
      <c r="S1313" s="366"/>
      <c r="T1313" s="366"/>
      <c r="U1313" s="366"/>
      <c r="V1313" s="366"/>
      <c r="W1313" s="366"/>
      <c r="X1313" s="366"/>
      <c r="Y1313" s="366"/>
      <c r="Z1313" s="366"/>
      <c r="AA1313" s="366"/>
      <c r="AB1313" s="366"/>
      <c r="AC1313" s="366"/>
      <c r="AD1313" s="366"/>
      <c r="AE1313" s="366"/>
      <c r="AF1313" s="520"/>
    </row>
    <row r="1314" spans="1:32" ht="19.5" thickBot="1" x14ac:dyDescent="0.35">
      <c r="A1314" s="366"/>
      <c r="B1314" s="1417"/>
      <c r="C1314" s="388"/>
      <c r="D1314" s="589"/>
      <c r="E1314" s="388"/>
      <c r="F1314" s="366"/>
      <c r="G1314" s="366"/>
      <c r="H1314" s="366"/>
      <c r="I1314" s="366"/>
      <c r="J1314" s="366"/>
      <c r="K1314" s="366"/>
      <c r="L1314" s="366"/>
      <c r="M1314" s="366"/>
      <c r="N1314" s="366"/>
      <c r="O1314" s="366"/>
      <c r="P1314" s="366"/>
      <c r="Q1314" s="366"/>
      <c r="R1314" s="366"/>
      <c r="S1314" s="366"/>
      <c r="T1314" s="366"/>
      <c r="U1314" s="366"/>
      <c r="V1314" s="366"/>
      <c r="W1314" s="366"/>
      <c r="X1314" s="366"/>
      <c r="Y1314" s="366"/>
      <c r="Z1314" s="366"/>
      <c r="AA1314" s="366"/>
      <c r="AB1314" s="366"/>
      <c r="AC1314" s="366"/>
      <c r="AD1314" s="366"/>
      <c r="AE1314" s="366"/>
      <c r="AF1314" s="520"/>
    </row>
    <row r="1315" spans="1:32" ht="19.5" thickBot="1" x14ac:dyDescent="0.35">
      <c r="A1315" s="366"/>
      <c r="B1315" s="1417"/>
      <c r="C1315" s="388"/>
      <c r="D1315" s="589"/>
      <c r="E1315" s="388"/>
      <c r="F1315" s="366"/>
      <c r="G1315" s="366"/>
      <c r="H1315" s="366"/>
      <c r="I1315" s="366"/>
      <c r="J1315" s="366"/>
      <c r="K1315" s="366"/>
      <c r="L1315" s="366"/>
      <c r="M1315" s="366"/>
      <c r="N1315" s="366"/>
      <c r="O1315" s="366"/>
      <c r="P1315" s="366"/>
      <c r="Q1315" s="366"/>
      <c r="R1315" s="366"/>
      <c r="S1315" s="366"/>
      <c r="T1315" s="366"/>
      <c r="U1315" s="366"/>
      <c r="V1315" s="366"/>
      <c r="W1315" s="366"/>
      <c r="X1315" s="366"/>
      <c r="Y1315" s="366"/>
      <c r="Z1315" s="366"/>
      <c r="AA1315" s="366"/>
      <c r="AB1315" s="366"/>
      <c r="AC1315" s="366"/>
      <c r="AD1315" s="366"/>
      <c r="AE1315" s="366"/>
      <c r="AF1315" s="520"/>
    </row>
    <row r="1316" spans="1:32" ht="19.5" thickBot="1" x14ac:dyDescent="0.35">
      <c r="A1316" s="366"/>
      <c r="B1316" s="1417"/>
      <c r="C1316" s="388"/>
      <c r="D1316" s="589"/>
      <c r="E1316" s="388"/>
      <c r="F1316" s="366"/>
      <c r="G1316" s="366"/>
      <c r="H1316" s="366"/>
      <c r="I1316" s="366"/>
      <c r="J1316" s="366"/>
      <c r="K1316" s="366"/>
      <c r="L1316" s="366"/>
      <c r="M1316" s="366"/>
      <c r="N1316" s="366"/>
      <c r="O1316" s="366"/>
      <c r="P1316" s="366"/>
      <c r="Q1316" s="366"/>
      <c r="R1316" s="366"/>
      <c r="S1316" s="366"/>
      <c r="T1316" s="366"/>
      <c r="U1316" s="366"/>
      <c r="V1316" s="366"/>
      <c r="W1316" s="366"/>
      <c r="X1316" s="366"/>
      <c r="Y1316" s="366"/>
      <c r="Z1316" s="366"/>
      <c r="AA1316" s="366"/>
      <c r="AB1316" s="366"/>
      <c r="AC1316" s="366"/>
      <c r="AD1316" s="366"/>
      <c r="AE1316" s="366"/>
      <c r="AF1316" s="520"/>
    </row>
    <row r="1317" spans="1:32" ht="19.5" thickBot="1" x14ac:dyDescent="0.35">
      <c r="A1317" s="366"/>
      <c r="B1317" s="1417"/>
      <c r="C1317" s="388"/>
      <c r="D1317" s="589"/>
      <c r="E1317" s="388"/>
      <c r="F1317" s="366"/>
      <c r="G1317" s="366"/>
      <c r="H1317" s="366"/>
      <c r="I1317" s="366"/>
      <c r="J1317" s="366"/>
      <c r="K1317" s="366"/>
      <c r="L1317" s="366"/>
      <c r="M1317" s="366"/>
      <c r="N1317" s="366"/>
      <c r="O1317" s="366"/>
      <c r="P1317" s="366"/>
      <c r="Q1317" s="366"/>
      <c r="R1317" s="366"/>
      <c r="S1317" s="366"/>
      <c r="T1317" s="366"/>
      <c r="U1317" s="366"/>
      <c r="V1317" s="366"/>
      <c r="W1317" s="366"/>
      <c r="X1317" s="366"/>
      <c r="Y1317" s="366"/>
      <c r="Z1317" s="366"/>
      <c r="AA1317" s="366"/>
      <c r="AB1317" s="366"/>
      <c r="AC1317" s="366"/>
      <c r="AD1317" s="366"/>
      <c r="AE1317" s="366"/>
      <c r="AF1317" s="520"/>
    </row>
    <row r="1318" spans="1:32" ht="19.5" thickBot="1" x14ac:dyDescent="0.35">
      <c r="A1318" s="366"/>
      <c r="B1318" s="1417"/>
      <c r="C1318" s="388"/>
      <c r="D1318" s="589"/>
      <c r="E1318" s="388"/>
      <c r="F1318" s="366"/>
      <c r="G1318" s="366"/>
      <c r="H1318" s="366"/>
      <c r="I1318" s="366"/>
      <c r="J1318" s="366"/>
      <c r="K1318" s="366"/>
      <c r="L1318" s="366"/>
      <c r="M1318" s="366"/>
      <c r="N1318" s="366"/>
      <c r="O1318" s="366"/>
      <c r="P1318" s="366"/>
      <c r="Q1318" s="366"/>
      <c r="R1318" s="366"/>
      <c r="S1318" s="366"/>
      <c r="T1318" s="366"/>
      <c r="U1318" s="366"/>
      <c r="V1318" s="366"/>
      <c r="W1318" s="366"/>
      <c r="X1318" s="366"/>
      <c r="Y1318" s="366"/>
      <c r="Z1318" s="366"/>
      <c r="AA1318" s="366"/>
      <c r="AB1318" s="366"/>
      <c r="AC1318" s="366"/>
      <c r="AD1318" s="366"/>
      <c r="AE1318" s="366"/>
      <c r="AF1318" s="520"/>
    </row>
    <row r="1319" spans="1:32" ht="19.5" thickBot="1" x14ac:dyDescent="0.35">
      <c r="A1319" s="366"/>
      <c r="B1319" s="1417"/>
      <c r="C1319" s="388"/>
      <c r="D1319" s="589"/>
      <c r="E1319" s="388"/>
      <c r="F1319" s="366"/>
      <c r="G1319" s="366"/>
      <c r="H1319" s="366"/>
      <c r="I1319" s="366"/>
      <c r="J1319" s="366"/>
      <c r="K1319" s="366"/>
      <c r="L1319" s="366"/>
      <c r="M1319" s="366"/>
      <c r="N1319" s="366"/>
      <c r="O1319" s="366"/>
      <c r="P1319" s="366"/>
      <c r="Q1319" s="366"/>
      <c r="R1319" s="366"/>
      <c r="S1319" s="366"/>
      <c r="T1319" s="366"/>
      <c r="U1319" s="366"/>
      <c r="V1319" s="366"/>
      <c r="W1319" s="366"/>
      <c r="X1319" s="366"/>
      <c r="Y1319" s="366"/>
      <c r="Z1319" s="366"/>
      <c r="AA1319" s="366"/>
      <c r="AB1319" s="366"/>
      <c r="AC1319" s="366"/>
      <c r="AD1319" s="366"/>
      <c r="AE1319" s="366"/>
      <c r="AF1319" s="520"/>
    </row>
    <row r="1320" spans="1:32" ht="19.5" thickBot="1" x14ac:dyDescent="0.35">
      <c r="A1320" s="366"/>
      <c r="B1320" s="1417"/>
      <c r="C1320" s="388"/>
      <c r="D1320" s="589"/>
      <c r="E1320" s="388"/>
      <c r="F1320" s="366"/>
      <c r="G1320" s="366"/>
      <c r="H1320" s="366"/>
      <c r="I1320" s="366"/>
      <c r="J1320" s="366"/>
      <c r="K1320" s="366"/>
      <c r="L1320" s="366"/>
      <c r="M1320" s="366"/>
      <c r="N1320" s="366"/>
      <c r="O1320" s="366"/>
      <c r="P1320" s="366"/>
      <c r="Q1320" s="366"/>
      <c r="R1320" s="366"/>
      <c r="S1320" s="366"/>
      <c r="T1320" s="366"/>
      <c r="U1320" s="366"/>
      <c r="V1320" s="366"/>
      <c r="W1320" s="366"/>
      <c r="X1320" s="366"/>
      <c r="Y1320" s="366"/>
      <c r="Z1320" s="366"/>
      <c r="AA1320" s="366"/>
      <c r="AB1320" s="366"/>
      <c r="AC1320" s="366"/>
      <c r="AD1320" s="366"/>
      <c r="AE1320" s="366"/>
      <c r="AF1320" s="520"/>
    </row>
    <row r="1321" spans="1:32" ht="19.5" thickBot="1" x14ac:dyDescent="0.35">
      <c r="A1321" s="366"/>
      <c r="B1321" s="1417"/>
      <c r="C1321" s="388"/>
      <c r="D1321" s="589"/>
      <c r="E1321" s="388"/>
      <c r="F1321" s="366"/>
      <c r="G1321" s="366"/>
      <c r="H1321" s="366"/>
      <c r="I1321" s="366"/>
      <c r="J1321" s="366"/>
      <c r="K1321" s="366"/>
      <c r="L1321" s="366"/>
      <c r="M1321" s="366"/>
      <c r="N1321" s="366"/>
      <c r="O1321" s="366"/>
      <c r="P1321" s="366"/>
      <c r="Q1321" s="366"/>
      <c r="R1321" s="366"/>
      <c r="S1321" s="366"/>
      <c r="T1321" s="366"/>
      <c r="U1321" s="366"/>
      <c r="V1321" s="366"/>
      <c r="W1321" s="366"/>
      <c r="X1321" s="366"/>
      <c r="Y1321" s="366"/>
      <c r="Z1321" s="366"/>
      <c r="AA1321" s="366"/>
      <c r="AB1321" s="366"/>
      <c r="AC1321" s="366"/>
      <c r="AD1321" s="366"/>
      <c r="AE1321" s="366"/>
      <c r="AF1321" s="520"/>
    </row>
    <row r="1322" spans="1:32" ht="19.5" thickBot="1" x14ac:dyDescent="0.35">
      <c r="A1322" s="366"/>
      <c r="B1322" s="1417"/>
      <c r="C1322" s="388"/>
      <c r="D1322" s="589"/>
      <c r="E1322" s="388"/>
      <c r="F1322" s="366"/>
      <c r="G1322" s="366"/>
      <c r="H1322" s="366"/>
      <c r="I1322" s="366"/>
      <c r="J1322" s="366"/>
      <c r="K1322" s="366"/>
      <c r="L1322" s="366"/>
      <c r="M1322" s="366"/>
      <c r="N1322" s="366"/>
      <c r="O1322" s="366"/>
      <c r="P1322" s="366"/>
      <c r="Q1322" s="366"/>
      <c r="R1322" s="366"/>
      <c r="S1322" s="366"/>
      <c r="T1322" s="366"/>
      <c r="U1322" s="366"/>
      <c r="V1322" s="366"/>
      <c r="W1322" s="366"/>
      <c r="X1322" s="366"/>
      <c r="Y1322" s="366"/>
      <c r="Z1322" s="366"/>
      <c r="AA1322" s="366"/>
      <c r="AB1322" s="366"/>
      <c r="AC1322" s="366"/>
      <c r="AD1322" s="366"/>
      <c r="AE1322" s="366"/>
      <c r="AF1322" s="520"/>
    </row>
    <row r="1323" spans="1:32" ht="19.5" thickBot="1" x14ac:dyDescent="0.35">
      <c r="A1323" s="366"/>
      <c r="B1323" s="1417"/>
      <c r="C1323" s="388"/>
      <c r="D1323" s="589"/>
      <c r="E1323" s="388"/>
      <c r="F1323" s="366"/>
      <c r="G1323" s="366"/>
      <c r="H1323" s="366"/>
      <c r="I1323" s="366"/>
      <c r="J1323" s="366"/>
      <c r="K1323" s="366"/>
      <c r="L1323" s="366"/>
      <c r="M1323" s="366"/>
      <c r="N1323" s="366"/>
      <c r="O1323" s="366"/>
      <c r="P1323" s="366"/>
      <c r="Q1323" s="366"/>
      <c r="R1323" s="366"/>
      <c r="S1323" s="366"/>
      <c r="T1323" s="366"/>
      <c r="U1323" s="366"/>
      <c r="V1323" s="366"/>
      <c r="W1323" s="366"/>
      <c r="X1323" s="366"/>
      <c r="Y1323" s="366"/>
      <c r="Z1323" s="366"/>
      <c r="AA1323" s="366"/>
      <c r="AB1323" s="366"/>
      <c r="AC1323" s="366"/>
      <c r="AD1323" s="366"/>
      <c r="AE1323" s="366"/>
      <c r="AF1323" s="520"/>
    </row>
    <row r="1324" spans="1:32" ht="19.5" thickBot="1" x14ac:dyDescent="0.35">
      <c r="A1324" s="366"/>
      <c r="B1324" s="1417"/>
      <c r="C1324" s="388"/>
      <c r="D1324" s="589"/>
      <c r="E1324" s="388"/>
      <c r="F1324" s="366"/>
      <c r="G1324" s="366"/>
      <c r="H1324" s="366"/>
      <c r="I1324" s="366"/>
      <c r="J1324" s="366"/>
      <c r="K1324" s="366"/>
      <c r="L1324" s="366"/>
      <c r="M1324" s="366"/>
      <c r="N1324" s="366"/>
      <c r="O1324" s="366"/>
      <c r="P1324" s="366"/>
      <c r="Q1324" s="366"/>
      <c r="R1324" s="366"/>
      <c r="S1324" s="366"/>
      <c r="T1324" s="366"/>
      <c r="U1324" s="366"/>
      <c r="V1324" s="366"/>
      <c r="W1324" s="366"/>
      <c r="X1324" s="366"/>
      <c r="Y1324" s="366"/>
      <c r="Z1324" s="366"/>
      <c r="AA1324" s="366"/>
      <c r="AB1324" s="366"/>
      <c r="AC1324" s="366"/>
      <c r="AD1324" s="366"/>
      <c r="AE1324" s="366"/>
      <c r="AF1324" s="520"/>
    </row>
    <row r="1325" spans="1:32" ht="19.5" thickBot="1" x14ac:dyDescent="0.35">
      <c r="A1325" s="366"/>
      <c r="B1325" s="1417"/>
      <c r="C1325" s="388"/>
      <c r="D1325" s="589"/>
      <c r="E1325" s="388"/>
      <c r="F1325" s="366"/>
      <c r="G1325" s="366"/>
      <c r="H1325" s="366"/>
      <c r="I1325" s="366"/>
      <c r="J1325" s="366"/>
      <c r="K1325" s="366"/>
      <c r="L1325" s="366"/>
      <c r="M1325" s="366"/>
      <c r="N1325" s="366"/>
      <c r="O1325" s="366"/>
      <c r="P1325" s="366"/>
      <c r="Q1325" s="366"/>
      <c r="R1325" s="366"/>
      <c r="S1325" s="366"/>
      <c r="T1325" s="366"/>
      <c r="U1325" s="366"/>
      <c r="V1325" s="366"/>
      <c r="W1325" s="366"/>
      <c r="X1325" s="366"/>
      <c r="Y1325" s="366"/>
      <c r="Z1325" s="366"/>
      <c r="AA1325" s="366"/>
      <c r="AB1325" s="366"/>
      <c r="AC1325" s="366"/>
      <c r="AD1325" s="366"/>
      <c r="AE1325" s="366"/>
      <c r="AF1325" s="520"/>
    </row>
    <row r="1326" spans="1:32" ht="19.5" thickBot="1" x14ac:dyDescent="0.35">
      <c r="A1326" s="366"/>
      <c r="B1326" s="1417"/>
      <c r="C1326" s="388"/>
      <c r="D1326" s="589"/>
      <c r="E1326" s="388"/>
      <c r="F1326" s="366"/>
      <c r="G1326" s="366"/>
      <c r="H1326" s="366"/>
      <c r="I1326" s="366"/>
      <c r="J1326" s="366"/>
      <c r="K1326" s="366"/>
      <c r="L1326" s="366"/>
      <c r="M1326" s="366"/>
      <c r="N1326" s="366"/>
      <c r="O1326" s="366"/>
      <c r="P1326" s="366"/>
      <c r="Q1326" s="366"/>
      <c r="R1326" s="366"/>
      <c r="S1326" s="366"/>
      <c r="T1326" s="366"/>
      <c r="U1326" s="366"/>
      <c r="V1326" s="366"/>
      <c r="W1326" s="366"/>
      <c r="X1326" s="366"/>
      <c r="Y1326" s="366"/>
      <c r="Z1326" s="366"/>
      <c r="AA1326" s="366"/>
      <c r="AB1326" s="366"/>
      <c r="AC1326" s="366"/>
      <c r="AD1326" s="366"/>
      <c r="AE1326" s="366"/>
      <c r="AF1326" s="520"/>
    </row>
    <row r="1327" spans="1:32" ht="19.5" thickBot="1" x14ac:dyDescent="0.35">
      <c r="A1327" s="366"/>
      <c r="B1327" s="1417"/>
      <c r="C1327" s="388"/>
      <c r="D1327" s="589"/>
      <c r="E1327" s="388"/>
      <c r="F1327" s="366"/>
      <c r="G1327" s="366"/>
      <c r="H1327" s="366"/>
      <c r="I1327" s="366"/>
      <c r="J1327" s="366"/>
      <c r="K1327" s="366"/>
      <c r="L1327" s="366"/>
      <c r="M1327" s="366"/>
      <c r="N1327" s="366"/>
      <c r="O1327" s="366"/>
      <c r="P1327" s="366"/>
      <c r="Q1327" s="366"/>
      <c r="R1327" s="366"/>
      <c r="S1327" s="366"/>
      <c r="T1327" s="366"/>
      <c r="U1327" s="366"/>
      <c r="V1327" s="366"/>
      <c r="W1327" s="366"/>
      <c r="X1327" s="366"/>
      <c r="Y1327" s="366"/>
      <c r="Z1327" s="366"/>
      <c r="AA1327" s="366"/>
      <c r="AB1327" s="366"/>
      <c r="AC1327" s="366"/>
      <c r="AD1327" s="366"/>
      <c r="AE1327" s="366"/>
      <c r="AF1327" s="520"/>
    </row>
    <row r="1328" spans="1:32" ht="19.5" thickBot="1" x14ac:dyDescent="0.35">
      <c r="A1328" s="366"/>
      <c r="B1328" s="1417"/>
      <c r="C1328" s="388"/>
      <c r="D1328" s="589"/>
      <c r="E1328" s="388"/>
      <c r="F1328" s="366"/>
      <c r="G1328" s="366"/>
      <c r="H1328" s="366"/>
      <c r="I1328" s="366"/>
      <c r="J1328" s="366"/>
      <c r="K1328" s="366"/>
      <c r="L1328" s="366"/>
      <c r="M1328" s="366"/>
      <c r="N1328" s="366"/>
      <c r="O1328" s="366"/>
      <c r="P1328" s="366"/>
      <c r="Q1328" s="366"/>
      <c r="R1328" s="366"/>
      <c r="S1328" s="366"/>
      <c r="T1328" s="366"/>
      <c r="U1328" s="366"/>
      <c r="V1328" s="366"/>
      <c r="W1328" s="366"/>
      <c r="X1328" s="366"/>
      <c r="Y1328" s="366"/>
      <c r="Z1328" s="366"/>
      <c r="AA1328" s="366"/>
      <c r="AB1328" s="366"/>
      <c r="AC1328" s="366"/>
      <c r="AD1328" s="366"/>
      <c r="AE1328" s="366"/>
      <c r="AF1328" s="520"/>
    </row>
    <row r="1329" spans="1:32" ht="19.5" thickBot="1" x14ac:dyDescent="0.35">
      <c r="A1329" s="366"/>
      <c r="B1329" s="1417"/>
      <c r="C1329" s="388"/>
      <c r="D1329" s="589"/>
      <c r="E1329" s="388"/>
      <c r="F1329" s="366"/>
      <c r="G1329" s="366"/>
      <c r="H1329" s="366"/>
      <c r="I1329" s="366"/>
      <c r="J1329" s="366"/>
      <c r="K1329" s="366"/>
      <c r="L1329" s="366"/>
      <c r="M1329" s="366"/>
      <c r="N1329" s="366"/>
      <c r="O1329" s="366"/>
      <c r="P1329" s="366"/>
      <c r="Q1329" s="366"/>
      <c r="R1329" s="366"/>
      <c r="S1329" s="366"/>
      <c r="T1329" s="366"/>
      <c r="U1329" s="366"/>
      <c r="V1329" s="366"/>
      <c r="W1329" s="366"/>
      <c r="X1329" s="366"/>
      <c r="Y1329" s="366"/>
      <c r="Z1329" s="366"/>
      <c r="AA1329" s="366"/>
      <c r="AB1329" s="366"/>
      <c r="AC1329" s="366"/>
      <c r="AD1329" s="366"/>
      <c r="AE1329" s="366"/>
      <c r="AF1329" s="520"/>
    </row>
    <row r="1330" spans="1:32" ht="19.5" thickBot="1" x14ac:dyDescent="0.35">
      <c r="A1330" s="366"/>
      <c r="B1330" s="1417"/>
      <c r="C1330" s="388"/>
      <c r="D1330" s="589"/>
      <c r="E1330" s="388"/>
      <c r="F1330" s="366"/>
      <c r="G1330" s="366"/>
      <c r="H1330" s="366"/>
      <c r="I1330" s="366"/>
      <c r="J1330" s="366"/>
      <c r="K1330" s="366"/>
      <c r="L1330" s="366"/>
      <c r="M1330" s="366"/>
      <c r="N1330" s="366"/>
      <c r="O1330" s="366"/>
      <c r="P1330" s="366"/>
      <c r="Q1330" s="366"/>
      <c r="R1330" s="366"/>
      <c r="S1330" s="366"/>
      <c r="T1330" s="366"/>
      <c r="U1330" s="366"/>
      <c r="V1330" s="366"/>
      <c r="W1330" s="366"/>
      <c r="X1330" s="366"/>
      <c r="Y1330" s="366"/>
      <c r="Z1330" s="366"/>
      <c r="AA1330" s="366"/>
      <c r="AB1330" s="366"/>
      <c r="AC1330" s="366"/>
      <c r="AD1330" s="366"/>
      <c r="AE1330" s="366"/>
      <c r="AF1330" s="520"/>
    </row>
    <row r="1331" spans="1:32" ht="19.5" thickBot="1" x14ac:dyDescent="0.35">
      <c r="A1331" s="366"/>
      <c r="B1331" s="1417"/>
      <c r="C1331" s="388"/>
      <c r="D1331" s="589"/>
      <c r="E1331" s="388"/>
      <c r="F1331" s="366"/>
      <c r="G1331" s="366"/>
      <c r="H1331" s="366"/>
      <c r="I1331" s="366"/>
      <c r="J1331" s="366"/>
      <c r="K1331" s="366"/>
      <c r="L1331" s="366"/>
      <c r="M1331" s="366"/>
      <c r="N1331" s="366"/>
      <c r="O1331" s="366"/>
      <c r="P1331" s="366"/>
      <c r="Q1331" s="366"/>
      <c r="R1331" s="366"/>
      <c r="S1331" s="366"/>
      <c r="T1331" s="366"/>
      <c r="U1331" s="366"/>
      <c r="V1331" s="366"/>
      <c r="W1331" s="366"/>
      <c r="X1331" s="366"/>
      <c r="Y1331" s="366"/>
      <c r="Z1331" s="366"/>
      <c r="AA1331" s="366"/>
      <c r="AB1331" s="366"/>
      <c r="AC1331" s="366"/>
      <c r="AD1331" s="366"/>
      <c r="AE1331" s="366"/>
      <c r="AF1331" s="520"/>
    </row>
    <row r="1332" spans="1:32" ht="19.5" thickBot="1" x14ac:dyDescent="0.35">
      <c r="A1332" s="366"/>
      <c r="B1332" s="1417"/>
      <c r="C1332" s="388"/>
      <c r="D1332" s="589"/>
      <c r="E1332" s="388"/>
      <c r="F1332" s="366"/>
      <c r="G1332" s="366"/>
      <c r="H1332" s="366"/>
      <c r="I1332" s="366"/>
      <c r="J1332" s="366"/>
      <c r="K1332" s="366"/>
      <c r="L1332" s="366"/>
      <c r="M1332" s="366"/>
      <c r="N1332" s="366"/>
      <c r="O1332" s="366"/>
      <c r="P1332" s="366"/>
      <c r="Q1332" s="366"/>
      <c r="R1332" s="366"/>
      <c r="S1332" s="366"/>
      <c r="T1332" s="366"/>
      <c r="U1332" s="366"/>
      <c r="V1332" s="366"/>
      <c r="W1332" s="366"/>
      <c r="X1332" s="366"/>
      <c r="Y1332" s="366"/>
      <c r="Z1332" s="366"/>
      <c r="AA1332" s="366"/>
      <c r="AB1332" s="366"/>
      <c r="AC1332" s="366"/>
      <c r="AD1332" s="366"/>
      <c r="AE1332" s="366"/>
      <c r="AF1332" s="520"/>
    </row>
    <row r="1333" spans="1:32" ht="19.5" thickBot="1" x14ac:dyDescent="0.35">
      <c r="A1333" s="366"/>
      <c r="B1333" s="1417"/>
      <c r="C1333" s="388"/>
      <c r="D1333" s="589"/>
      <c r="E1333" s="388"/>
      <c r="F1333" s="366"/>
      <c r="G1333" s="366"/>
      <c r="H1333" s="366"/>
      <c r="I1333" s="366"/>
      <c r="J1333" s="366"/>
      <c r="K1333" s="366"/>
      <c r="L1333" s="366"/>
      <c r="M1333" s="366"/>
      <c r="N1333" s="366"/>
      <c r="O1333" s="366"/>
      <c r="P1333" s="366"/>
      <c r="Q1333" s="366"/>
      <c r="R1333" s="366"/>
      <c r="S1333" s="366"/>
      <c r="T1333" s="366"/>
      <c r="U1333" s="366"/>
      <c r="V1333" s="366"/>
      <c r="W1333" s="366"/>
      <c r="X1333" s="366"/>
      <c r="Y1333" s="366"/>
      <c r="Z1333" s="366"/>
      <c r="AA1333" s="366"/>
      <c r="AB1333" s="366"/>
      <c r="AC1333" s="366"/>
      <c r="AD1333" s="366"/>
      <c r="AE1333" s="366"/>
      <c r="AF1333" s="520"/>
    </row>
    <row r="1334" spans="1:32" ht="19.5" thickBot="1" x14ac:dyDescent="0.35">
      <c r="A1334" s="366"/>
      <c r="B1334" s="1417"/>
      <c r="C1334" s="388"/>
      <c r="D1334" s="589"/>
      <c r="E1334" s="388"/>
      <c r="F1334" s="366"/>
      <c r="G1334" s="366"/>
      <c r="H1334" s="366"/>
      <c r="I1334" s="366"/>
      <c r="J1334" s="366"/>
      <c r="K1334" s="366"/>
      <c r="L1334" s="366"/>
      <c r="M1334" s="366"/>
      <c r="N1334" s="366"/>
      <c r="O1334" s="366"/>
      <c r="P1334" s="366"/>
      <c r="Q1334" s="366"/>
      <c r="R1334" s="366"/>
      <c r="S1334" s="366"/>
      <c r="T1334" s="366"/>
      <c r="U1334" s="366"/>
      <c r="V1334" s="366"/>
      <c r="W1334" s="366"/>
      <c r="X1334" s="366"/>
      <c r="Y1334" s="366"/>
      <c r="Z1334" s="366"/>
      <c r="AA1334" s="366"/>
      <c r="AB1334" s="366"/>
      <c r="AC1334" s="366"/>
      <c r="AD1334" s="366"/>
      <c r="AE1334" s="366"/>
      <c r="AF1334" s="520"/>
    </row>
    <row r="1335" spans="1:32" ht="84.75" thickBot="1" x14ac:dyDescent="0.35">
      <c r="A1335" s="366"/>
      <c r="B1335" s="291" t="s">
        <v>1</v>
      </c>
      <c r="C1335" s="291" t="s">
        <v>777</v>
      </c>
      <c r="D1335" s="291" t="s">
        <v>268</v>
      </c>
      <c r="E1335" s="291" t="s">
        <v>273</v>
      </c>
      <c r="F1335" s="366"/>
      <c r="G1335" s="366"/>
      <c r="H1335" s="366"/>
      <c r="I1335" s="366"/>
      <c r="J1335" s="366"/>
      <c r="K1335" s="366"/>
      <c r="L1335" s="366"/>
      <c r="M1335" s="366"/>
      <c r="N1335" s="366"/>
      <c r="O1335" s="366"/>
      <c r="P1335" s="366"/>
      <c r="Q1335" s="366"/>
      <c r="R1335" s="366"/>
      <c r="S1335" s="366"/>
      <c r="T1335" s="366"/>
      <c r="U1335" s="366"/>
      <c r="V1335" s="366"/>
      <c r="W1335" s="366"/>
      <c r="X1335" s="366"/>
      <c r="Y1335" s="366"/>
      <c r="Z1335" s="366"/>
      <c r="AA1335" s="366"/>
      <c r="AB1335" s="366"/>
      <c r="AC1335" s="366"/>
      <c r="AD1335" s="366"/>
      <c r="AE1335" s="366"/>
      <c r="AF1335" s="520"/>
    </row>
    <row r="1336" spans="1:32" ht="19.5" thickBot="1" x14ac:dyDescent="0.35">
      <c r="A1336" s="366"/>
      <c r="B1336" s="1417"/>
      <c r="C1336" s="388"/>
      <c r="D1336" s="589"/>
      <c r="E1336" s="388"/>
      <c r="F1336" s="366"/>
      <c r="G1336" s="366"/>
      <c r="H1336" s="366"/>
      <c r="I1336" s="366"/>
      <c r="J1336" s="366"/>
      <c r="K1336" s="366"/>
      <c r="L1336" s="366"/>
      <c r="M1336" s="366"/>
      <c r="N1336" s="366"/>
      <c r="O1336" s="366"/>
      <c r="P1336" s="366"/>
      <c r="Q1336" s="366"/>
      <c r="R1336" s="366"/>
      <c r="S1336" s="366"/>
      <c r="T1336" s="366"/>
      <c r="U1336" s="366"/>
      <c r="V1336" s="366"/>
      <c r="W1336" s="366"/>
      <c r="X1336" s="366"/>
      <c r="Y1336" s="366"/>
      <c r="Z1336" s="366"/>
      <c r="AA1336" s="366"/>
      <c r="AB1336" s="366"/>
      <c r="AC1336" s="366"/>
      <c r="AD1336" s="366"/>
      <c r="AE1336" s="366"/>
      <c r="AF1336" s="520"/>
    </row>
    <row r="1337" spans="1:32" ht="19.5" thickBot="1" x14ac:dyDescent="0.35">
      <c r="A1337" s="366"/>
      <c r="B1337" s="1417"/>
      <c r="C1337" s="388"/>
      <c r="D1337" s="589"/>
      <c r="E1337" s="388"/>
      <c r="F1337" s="366"/>
      <c r="G1337" s="366"/>
      <c r="H1337" s="366"/>
      <c r="I1337" s="366"/>
      <c r="J1337" s="366"/>
      <c r="K1337" s="366"/>
      <c r="L1337" s="366"/>
      <c r="M1337" s="366"/>
      <c r="N1337" s="366"/>
      <c r="O1337" s="366"/>
      <c r="P1337" s="366"/>
      <c r="Q1337" s="366"/>
      <c r="R1337" s="366"/>
      <c r="S1337" s="366"/>
      <c r="T1337" s="366"/>
      <c r="U1337" s="366"/>
      <c r="V1337" s="366"/>
      <c r="W1337" s="366"/>
      <c r="X1337" s="366"/>
      <c r="Y1337" s="366"/>
      <c r="Z1337" s="366"/>
      <c r="AA1337" s="366"/>
      <c r="AB1337" s="366"/>
      <c r="AC1337" s="366"/>
      <c r="AD1337" s="366"/>
      <c r="AE1337" s="366"/>
      <c r="AF1337" s="520"/>
    </row>
    <row r="1338" spans="1:32" ht="19.5" thickBot="1" x14ac:dyDescent="0.35">
      <c r="A1338" s="366"/>
      <c r="B1338" s="1417"/>
      <c r="C1338" s="388"/>
      <c r="D1338" s="589"/>
      <c r="E1338" s="388"/>
      <c r="F1338" s="366"/>
      <c r="G1338" s="366"/>
      <c r="H1338" s="366"/>
      <c r="I1338" s="366"/>
      <c r="J1338" s="366"/>
      <c r="K1338" s="366"/>
      <c r="L1338" s="366"/>
      <c r="M1338" s="366"/>
      <c r="N1338" s="366"/>
      <c r="O1338" s="366"/>
      <c r="P1338" s="366"/>
      <c r="Q1338" s="366"/>
      <c r="R1338" s="366"/>
      <c r="S1338" s="366"/>
      <c r="T1338" s="366"/>
      <c r="U1338" s="366"/>
      <c r="V1338" s="366"/>
      <c r="W1338" s="366"/>
      <c r="X1338" s="366"/>
      <c r="Y1338" s="366"/>
      <c r="Z1338" s="366"/>
      <c r="AA1338" s="366"/>
      <c r="AB1338" s="366"/>
      <c r="AC1338" s="366"/>
      <c r="AD1338" s="366"/>
      <c r="AE1338" s="366"/>
      <c r="AF1338" s="520"/>
    </row>
    <row r="1339" spans="1:32" ht="19.5" thickBot="1" x14ac:dyDescent="0.35">
      <c r="A1339" s="366"/>
      <c r="B1339" s="1417"/>
      <c r="C1339" s="388"/>
      <c r="D1339" s="589"/>
      <c r="E1339" s="388"/>
      <c r="F1339" s="366"/>
      <c r="G1339" s="366"/>
      <c r="H1339" s="366"/>
      <c r="I1339" s="366"/>
      <c r="J1339" s="366"/>
      <c r="K1339" s="366"/>
      <c r="L1339" s="366"/>
      <c r="M1339" s="366"/>
      <c r="N1339" s="366"/>
      <c r="O1339" s="366"/>
      <c r="P1339" s="366"/>
      <c r="Q1339" s="366"/>
      <c r="R1339" s="366"/>
      <c r="S1339" s="366"/>
      <c r="T1339" s="366"/>
      <c r="U1339" s="366"/>
      <c r="V1339" s="366"/>
      <c r="W1339" s="366"/>
      <c r="X1339" s="366"/>
      <c r="Y1339" s="366"/>
      <c r="Z1339" s="366"/>
      <c r="AA1339" s="366"/>
      <c r="AB1339" s="366"/>
      <c r="AC1339" s="366"/>
      <c r="AD1339" s="366"/>
      <c r="AE1339" s="366"/>
      <c r="AF1339" s="520"/>
    </row>
    <row r="1340" spans="1:32" ht="19.5" thickBot="1" x14ac:dyDescent="0.35">
      <c r="A1340" s="366"/>
      <c r="B1340" s="1417"/>
      <c r="C1340" s="388"/>
      <c r="D1340" s="589"/>
      <c r="E1340" s="388"/>
      <c r="F1340" s="366"/>
      <c r="G1340" s="366"/>
      <c r="H1340" s="366"/>
      <c r="I1340" s="366"/>
      <c r="J1340" s="366"/>
      <c r="K1340" s="366"/>
      <c r="L1340" s="366"/>
      <c r="M1340" s="366"/>
      <c r="N1340" s="366"/>
      <c r="O1340" s="366"/>
      <c r="P1340" s="366"/>
      <c r="Q1340" s="366"/>
      <c r="R1340" s="366"/>
      <c r="S1340" s="366"/>
      <c r="T1340" s="366"/>
      <c r="U1340" s="366"/>
      <c r="V1340" s="366"/>
      <c r="W1340" s="366"/>
      <c r="X1340" s="366"/>
      <c r="Y1340" s="366"/>
      <c r="Z1340" s="366"/>
      <c r="AA1340" s="366"/>
      <c r="AB1340" s="366"/>
      <c r="AC1340" s="366"/>
      <c r="AD1340" s="366"/>
      <c r="AE1340" s="366"/>
      <c r="AF1340" s="520"/>
    </row>
    <row r="1341" spans="1:32" ht="19.5" thickBot="1" x14ac:dyDescent="0.35">
      <c r="A1341" s="366"/>
      <c r="B1341" s="1417"/>
      <c r="C1341" s="388"/>
      <c r="D1341" s="589"/>
      <c r="E1341" s="388"/>
      <c r="F1341" s="366"/>
      <c r="G1341" s="366"/>
      <c r="H1341" s="366"/>
      <c r="I1341" s="366"/>
      <c r="J1341" s="366"/>
      <c r="K1341" s="366"/>
      <c r="L1341" s="366"/>
      <c r="M1341" s="366"/>
      <c r="N1341" s="366"/>
      <c r="O1341" s="366"/>
      <c r="P1341" s="366"/>
      <c r="Q1341" s="366"/>
      <c r="R1341" s="366"/>
      <c r="S1341" s="366"/>
      <c r="T1341" s="366"/>
      <c r="U1341" s="366"/>
      <c r="V1341" s="366"/>
      <c r="W1341" s="366"/>
      <c r="X1341" s="366"/>
      <c r="Y1341" s="366"/>
      <c r="Z1341" s="366"/>
      <c r="AA1341" s="366"/>
      <c r="AB1341" s="366"/>
      <c r="AC1341" s="366"/>
      <c r="AD1341" s="366"/>
      <c r="AE1341" s="366"/>
      <c r="AF1341" s="520"/>
    </row>
    <row r="1342" spans="1:32" ht="19.5" thickBot="1" x14ac:dyDescent="0.35">
      <c r="A1342" s="366"/>
      <c r="B1342" s="1417"/>
      <c r="C1342" s="388"/>
      <c r="D1342" s="589"/>
      <c r="E1342" s="388"/>
      <c r="F1342" s="366"/>
      <c r="G1342" s="366"/>
      <c r="H1342" s="366"/>
      <c r="I1342" s="366"/>
      <c r="J1342" s="366"/>
      <c r="K1342" s="366"/>
      <c r="L1342" s="366"/>
      <c r="M1342" s="366"/>
      <c r="N1342" s="366"/>
      <c r="O1342" s="366"/>
      <c r="P1342" s="366"/>
      <c r="Q1342" s="366"/>
      <c r="R1342" s="366"/>
      <c r="S1342" s="366"/>
      <c r="T1342" s="366"/>
      <c r="U1342" s="366"/>
      <c r="V1342" s="366"/>
      <c r="W1342" s="366"/>
      <c r="X1342" s="366"/>
      <c r="Y1342" s="366"/>
      <c r="Z1342" s="366"/>
      <c r="AA1342" s="366"/>
      <c r="AB1342" s="366"/>
      <c r="AC1342" s="366"/>
      <c r="AD1342" s="366"/>
      <c r="AE1342" s="366"/>
      <c r="AF1342" s="520"/>
    </row>
    <row r="1343" spans="1:32" ht="19.5" thickBot="1" x14ac:dyDescent="0.35">
      <c r="A1343" s="366"/>
      <c r="B1343" s="1417"/>
      <c r="C1343" s="388"/>
      <c r="D1343" s="589"/>
      <c r="E1343" s="388"/>
      <c r="F1343" s="366"/>
      <c r="G1343" s="366"/>
      <c r="H1343" s="366"/>
      <c r="I1343" s="366"/>
      <c r="J1343" s="366"/>
      <c r="K1343" s="366"/>
      <c r="L1343" s="366"/>
      <c r="M1343" s="366"/>
      <c r="N1343" s="366"/>
      <c r="O1343" s="366"/>
      <c r="P1343" s="366"/>
      <c r="Q1343" s="366"/>
      <c r="R1343" s="366"/>
      <c r="S1343" s="366"/>
      <c r="T1343" s="366"/>
      <c r="U1343" s="366"/>
      <c r="V1343" s="366"/>
      <c r="W1343" s="366"/>
      <c r="X1343" s="366"/>
      <c r="Y1343" s="366"/>
      <c r="Z1343" s="366"/>
      <c r="AA1343" s="366"/>
      <c r="AB1343" s="366"/>
      <c r="AC1343" s="366"/>
      <c r="AD1343" s="366"/>
      <c r="AE1343" s="366"/>
      <c r="AF1343" s="520"/>
    </row>
    <row r="1344" spans="1:32" ht="19.5" thickBot="1" x14ac:dyDescent="0.35">
      <c r="A1344" s="366"/>
      <c r="B1344" s="1417"/>
      <c r="C1344" s="388"/>
      <c r="D1344" s="589"/>
      <c r="E1344" s="388"/>
      <c r="F1344" s="366"/>
      <c r="G1344" s="366"/>
      <c r="H1344" s="366"/>
      <c r="I1344" s="366"/>
      <c r="J1344" s="366"/>
      <c r="K1344" s="366"/>
      <c r="L1344" s="366"/>
      <c r="M1344" s="366"/>
      <c r="N1344" s="366"/>
      <c r="O1344" s="366"/>
      <c r="P1344" s="366"/>
      <c r="Q1344" s="366"/>
      <c r="R1344" s="366"/>
      <c r="S1344" s="366"/>
      <c r="T1344" s="366"/>
      <c r="U1344" s="366"/>
      <c r="V1344" s="366"/>
      <c r="W1344" s="366"/>
      <c r="X1344" s="366"/>
      <c r="Y1344" s="366"/>
      <c r="Z1344" s="366"/>
      <c r="AA1344" s="366"/>
      <c r="AB1344" s="366"/>
      <c r="AC1344" s="366"/>
      <c r="AD1344" s="366"/>
      <c r="AE1344" s="366"/>
      <c r="AF1344" s="520"/>
    </row>
    <row r="1345" spans="1:32" ht="19.5" thickBot="1" x14ac:dyDescent="0.35">
      <c r="A1345" s="366"/>
      <c r="B1345" s="1417"/>
      <c r="C1345" s="388"/>
      <c r="D1345" s="589"/>
      <c r="E1345" s="388"/>
      <c r="F1345" s="366"/>
      <c r="G1345" s="366"/>
      <c r="H1345" s="366"/>
      <c r="I1345" s="366"/>
      <c r="J1345" s="366"/>
      <c r="K1345" s="366"/>
      <c r="L1345" s="366"/>
      <c r="M1345" s="366"/>
      <c r="N1345" s="366"/>
      <c r="O1345" s="366"/>
      <c r="P1345" s="366"/>
      <c r="Q1345" s="366"/>
      <c r="R1345" s="366"/>
      <c r="S1345" s="366"/>
      <c r="T1345" s="366"/>
      <c r="U1345" s="366"/>
      <c r="V1345" s="366"/>
      <c r="W1345" s="366"/>
      <c r="X1345" s="366"/>
      <c r="Y1345" s="366"/>
      <c r="Z1345" s="366"/>
      <c r="AA1345" s="366"/>
      <c r="AB1345" s="366"/>
      <c r="AC1345" s="366"/>
      <c r="AD1345" s="366"/>
      <c r="AE1345" s="366"/>
      <c r="AF1345" s="520"/>
    </row>
    <row r="1346" spans="1:32" ht="19.5" thickBot="1" x14ac:dyDescent="0.35">
      <c r="A1346" s="366"/>
      <c r="B1346" s="1417"/>
      <c r="C1346" s="388"/>
      <c r="D1346" s="589"/>
      <c r="E1346" s="388"/>
      <c r="F1346" s="366"/>
      <c r="G1346" s="366"/>
      <c r="H1346" s="366"/>
      <c r="I1346" s="366"/>
      <c r="J1346" s="366"/>
      <c r="K1346" s="366"/>
      <c r="L1346" s="366"/>
      <c r="M1346" s="366"/>
      <c r="N1346" s="366"/>
      <c r="O1346" s="366"/>
      <c r="P1346" s="366"/>
      <c r="Q1346" s="366"/>
      <c r="R1346" s="366"/>
      <c r="S1346" s="366"/>
      <c r="T1346" s="366"/>
      <c r="U1346" s="366"/>
      <c r="V1346" s="366"/>
      <c r="W1346" s="366"/>
      <c r="X1346" s="366"/>
      <c r="Y1346" s="366"/>
      <c r="Z1346" s="366"/>
      <c r="AA1346" s="366"/>
      <c r="AB1346" s="366"/>
      <c r="AC1346" s="366"/>
      <c r="AD1346" s="366"/>
      <c r="AE1346" s="366"/>
      <c r="AF1346" s="520"/>
    </row>
    <row r="1347" spans="1:32" ht="19.5" thickBot="1" x14ac:dyDescent="0.35">
      <c r="A1347" s="366"/>
      <c r="B1347" s="1417"/>
      <c r="C1347" s="388"/>
      <c r="D1347" s="589"/>
      <c r="E1347" s="388"/>
      <c r="F1347" s="366"/>
      <c r="G1347" s="366"/>
      <c r="H1347" s="366"/>
      <c r="I1347" s="366"/>
      <c r="J1347" s="366"/>
      <c r="K1347" s="366"/>
      <c r="L1347" s="366"/>
      <c r="M1347" s="366"/>
      <c r="N1347" s="366"/>
      <c r="O1347" s="366"/>
      <c r="P1347" s="366"/>
      <c r="Q1347" s="366"/>
      <c r="R1347" s="366"/>
      <c r="S1347" s="366"/>
      <c r="T1347" s="366"/>
      <c r="U1347" s="366"/>
      <c r="V1347" s="366"/>
      <c r="W1347" s="366"/>
      <c r="X1347" s="366"/>
      <c r="Y1347" s="366"/>
      <c r="Z1347" s="366"/>
      <c r="AA1347" s="366"/>
      <c r="AB1347" s="366"/>
      <c r="AC1347" s="366"/>
      <c r="AD1347" s="366"/>
      <c r="AE1347" s="366"/>
      <c r="AF1347" s="520"/>
    </row>
    <row r="1348" spans="1:32" ht="19.5" thickBot="1" x14ac:dyDescent="0.35">
      <c r="A1348" s="366"/>
      <c r="B1348" s="1417"/>
      <c r="C1348" s="388"/>
      <c r="D1348" s="589"/>
      <c r="E1348" s="388"/>
      <c r="F1348" s="366"/>
      <c r="G1348" s="366"/>
      <c r="H1348" s="366"/>
      <c r="I1348" s="366"/>
      <c r="J1348" s="366"/>
      <c r="K1348" s="366"/>
      <c r="L1348" s="366"/>
      <c r="M1348" s="366"/>
      <c r="N1348" s="366"/>
      <c r="O1348" s="366"/>
      <c r="P1348" s="366"/>
      <c r="Q1348" s="366"/>
      <c r="R1348" s="366"/>
      <c r="S1348" s="366"/>
      <c r="T1348" s="366"/>
      <c r="U1348" s="366"/>
      <c r="V1348" s="366"/>
      <c r="W1348" s="366"/>
      <c r="X1348" s="366"/>
      <c r="Y1348" s="366"/>
      <c r="Z1348" s="366"/>
      <c r="AA1348" s="366"/>
      <c r="AB1348" s="366"/>
      <c r="AC1348" s="366"/>
      <c r="AD1348" s="366"/>
      <c r="AE1348" s="366"/>
      <c r="AF1348" s="520"/>
    </row>
    <row r="1349" spans="1:32" ht="19.5" thickBot="1" x14ac:dyDescent="0.35">
      <c r="A1349" s="366"/>
      <c r="B1349" s="1417"/>
      <c r="C1349" s="388"/>
      <c r="D1349" s="589"/>
      <c r="E1349" s="388"/>
      <c r="F1349" s="366"/>
      <c r="G1349" s="366"/>
      <c r="H1349" s="366"/>
      <c r="I1349" s="366"/>
      <c r="J1349" s="366"/>
      <c r="K1349" s="366"/>
      <c r="L1349" s="366"/>
      <c r="M1349" s="366"/>
      <c r="N1349" s="366"/>
      <c r="O1349" s="366"/>
      <c r="P1349" s="366"/>
      <c r="Q1349" s="366"/>
      <c r="R1349" s="366"/>
      <c r="S1349" s="366"/>
      <c r="T1349" s="366"/>
      <c r="U1349" s="366"/>
      <c r="V1349" s="366"/>
      <c r="W1349" s="366"/>
      <c r="X1349" s="366"/>
      <c r="Y1349" s="366"/>
      <c r="Z1349" s="366"/>
      <c r="AA1349" s="366"/>
      <c r="AB1349" s="366"/>
      <c r="AC1349" s="366"/>
      <c r="AD1349" s="366"/>
      <c r="AE1349" s="366"/>
      <c r="AF1349" s="520"/>
    </row>
    <row r="1350" spans="1:32" ht="19.5" thickBot="1" x14ac:dyDescent="0.35">
      <c r="A1350" s="366"/>
      <c r="B1350" s="1417"/>
      <c r="C1350" s="388"/>
      <c r="D1350" s="589"/>
      <c r="E1350" s="388"/>
      <c r="F1350" s="366"/>
      <c r="G1350" s="366"/>
      <c r="H1350" s="366"/>
      <c r="I1350" s="366"/>
      <c r="J1350" s="366"/>
      <c r="K1350" s="366"/>
      <c r="L1350" s="366"/>
      <c r="M1350" s="366"/>
      <c r="N1350" s="366"/>
      <c r="O1350" s="366"/>
      <c r="P1350" s="366"/>
      <c r="Q1350" s="366"/>
      <c r="R1350" s="366"/>
      <c r="S1350" s="366"/>
      <c r="T1350" s="366"/>
      <c r="U1350" s="366"/>
      <c r="V1350" s="366"/>
      <c r="W1350" s="366"/>
      <c r="X1350" s="366"/>
      <c r="Y1350" s="366"/>
      <c r="Z1350" s="366"/>
      <c r="AA1350" s="366"/>
      <c r="AB1350" s="366"/>
      <c r="AC1350" s="366"/>
      <c r="AD1350" s="366"/>
      <c r="AE1350" s="366"/>
      <c r="AF1350" s="520"/>
    </row>
    <row r="1351" spans="1:32" ht="19.5" thickBot="1" x14ac:dyDescent="0.35">
      <c r="A1351" s="366"/>
      <c r="B1351" s="1417"/>
      <c r="C1351" s="388"/>
      <c r="D1351" s="589"/>
      <c r="E1351" s="388"/>
      <c r="F1351" s="366"/>
      <c r="G1351" s="366"/>
      <c r="H1351" s="366"/>
      <c r="I1351" s="366"/>
      <c r="J1351" s="366"/>
      <c r="K1351" s="366"/>
      <c r="L1351" s="366"/>
      <c r="M1351" s="366"/>
      <c r="N1351" s="366"/>
      <c r="O1351" s="366"/>
      <c r="P1351" s="366"/>
      <c r="Q1351" s="366"/>
      <c r="R1351" s="366"/>
      <c r="S1351" s="366"/>
      <c r="T1351" s="366"/>
      <c r="U1351" s="366"/>
      <c r="V1351" s="366"/>
      <c r="W1351" s="366"/>
      <c r="X1351" s="366"/>
      <c r="Y1351" s="366"/>
      <c r="Z1351" s="366"/>
      <c r="AA1351" s="366"/>
      <c r="AB1351" s="366"/>
      <c r="AC1351" s="366"/>
      <c r="AD1351" s="366"/>
      <c r="AE1351" s="366"/>
      <c r="AF1351" s="520"/>
    </row>
    <row r="1352" spans="1:32" ht="19.5" thickBot="1" x14ac:dyDescent="0.35">
      <c r="A1352" s="366"/>
      <c r="B1352" s="1417"/>
      <c r="C1352" s="388"/>
      <c r="D1352" s="589"/>
      <c r="E1352" s="388"/>
      <c r="F1352" s="366"/>
      <c r="G1352" s="366"/>
      <c r="H1352" s="366"/>
      <c r="I1352" s="366"/>
      <c r="J1352" s="366"/>
      <c r="K1352" s="366"/>
      <c r="L1352" s="366"/>
      <c r="M1352" s="366"/>
      <c r="N1352" s="366"/>
      <c r="O1352" s="366"/>
      <c r="P1352" s="366"/>
      <c r="Q1352" s="366"/>
      <c r="R1352" s="366"/>
      <c r="S1352" s="366"/>
      <c r="T1352" s="366"/>
      <c r="U1352" s="366"/>
      <c r="V1352" s="366"/>
      <c r="W1352" s="366"/>
      <c r="X1352" s="366"/>
      <c r="Y1352" s="366"/>
      <c r="Z1352" s="366"/>
      <c r="AA1352" s="366"/>
      <c r="AB1352" s="366"/>
      <c r="AC1352" s="366"/>
      <c r="AD1352" s="366"/>
      <c r="AE1352" s="366"/>
      <c r="AF1352" s="520"/>
    </row>
    <row r="1353" spans="1:32" ht="19.5" thickBot="1" x14ac:dyDescent="0.35">
      <c r="A1353" s="366"/>
      <c r="B1353" s="1417"/>
      <c r="C1353" s="388"/>
      <c r="D1353" s="589"/>
      <c r="E1353" s="388"/>
      <c r="F1353" s="366"/>
      <c r="G1353" s="366"/>
      <c r="H1353" s="366"/>
      <c r="I1353" s="366"/>
      <c r="J1353" s="366"/>
      <c r="K1353" s="366"/>
      <c r="L1353" s="366"/>
      <c r="M1353" s="366"/>
      <c r="N1353" s="366"/>
      <c r="O1353" s="366"/>
      <c r="P1353" s="366"/>
      <c r="Q1353" s="366"/>
      <c r="R1353" s="366"/>
      <c r="S1353" s="366"/>
      <c r="T1353" s="366"/>
      <c r="U1353" s="366"/>
      <c r="V1353" s="366"/>
      <c r="W1353" s="366"/>
      <c r="X1353" s="366"/>
      <c r="Y1353" s="366"/>
      <c r="Z1353" s="366"/>
      <c r="AA1353" s="366"/>
      <c r="AB1353" s="366"/>
      <c r="AC1353" s="366"/>
      <c r="AD1353" s="366"/>
      <c r="AE1353" s="366"/>
      <c r="AF1353" s="520"/>
    </row>
    <row r="1354" spans="1:32" ht="19.5" thickBot="1" x14ac:dyDescent="0.35">
      <c r="A1354" s="366"/>
      <c r="B1354" s="1417"/>
      <c r="C1354" s="388"/>
      <c r="D1354" s="589"/>
      <c r="E1354" s="388"/>
      <c r="F1354" s="366"/>
      <c r="G1354" s="366"/>
      <c r="H1354" s="366"/>
      <c r="I1354" s="366"/>
      <c r="J1354" s="366"/>
      <c r="K1354" s="366"/>
      <c r="L1354" s="366"/>
      <c r="M1354" s="366"/>
      <c r="N1354" s="366"/>
      <c r="O1354" s="366"/>
      <c r="P1354" s="366"/>
      <c r="Q1354" s="366"/>
      <c r="R1354" s="366"/>
      <c r="S1354" s="366"/>
      <c r="T1354" s="366"/>
      <c r="U1354" s="366"/>
      <c r="V1354" s="366"/>
      <c r="W1354" s="366"/>
      <c r="X1354" s="366"/>
      <c r="Y1354" s="366"/>
      <c r="Z1354" s="366"/>
      <c r="AA1354" s="366"/>
      <c r="AB1354" s="366"/>
      <c r="AC1354" s="366"/>
      <c r="AD1354" s="366"/>
      <c r="AE1354" s="366"/>
      <c r="AF1354" s="520"/>
    </row>
    <row r="1355" spans="1:32" ht="19.5" thickBot="1" x14ac:dyDescent="0.35">
      <c r="A1355" s="366"/>
      <c r="B1355" s="1417"/>
      <c r="C1355" s="388"/>
      <c r="D1355" s="589"/>
      <c r="E1355" s="388"/>
      <c r="F1355" s="366"/>
      <c r="G1355" s="366"/>
      <c r="H1355" s="366"/>
      <c r="I1355" s="366"/>
      <c r="J1355" s="366"/>
      <c r="K1355" s="366"/>
      <c r="L1355" s="366"/>
      <c r="M1355" s="366"/>
      <c r="N1355" s="366"/>
      <c r="O1355" s="366"/>
      <c r="P1355" s="366"/>
      <c r="Q1355" s="366"/>
      <c r="R1355" s="366"/>
      <c r="S1355" s="366"/>
      <c r="T1355" s="366"/>
      <c r="U1355" s="366"/>
      <c r="V1355" s="366"/>
      <c r="W1355" s="366"/>
      <c r="X1355" s="366"/>
      <c r="Y1355" s="366"/>
      <c r="Z1355" s="366"/>
      <c r="AA1355" s="366"/>
      <c r="AB1355" s="366"/>
      <c r="AC1355" s="366"/>
      <c r="AD1355" s="366"/>
      <c r="AE1355" s="366"/>
      <c r="AF1355" s="520"/>
    </row>
    <row r="1356" spans="1:32" ht="19.5" thickBot="1" x14ac:dyDescent="0.35">
      <c r="A1356" s="366"/>
      <c r="B1356" s="1417"/>
      <c r="C1356" s="388"/>
      <c r="D1356" s="589"/>
      <c r="E1356" s="388"/>
      <c r="F1356" s="366"/>
      <c r="G1356" s="366"/>
      <c r="H1356" s="366"/>
      <c r="I1356" s="366"/>
      <c r="J1356" s="366"/>
      <c r="K1356" s="366"/>
      <c r="L1356" s="366"/>
      <c r="M1356" s="366"/>
      <c r="N1356" s="366"/>
      <c r="O1356" s="366"/>
      <c r="P1356" s="366"/>
      <c r="Q1356" s="366"/>
      <c r="R1356" s="366"/>
      <c r="S1356" s="366"/>
      <c r="T1356" s="366"/>
      <c r="U1356" s="366"/>
      <c r="V1356" s="366"/>
      <c r="W1356" s="366"/>
      <c r="X1356" s="366"/>
      <c r="Y1356" s="366"/>
      <c r="Z1356" s="366"/>
      <c r="AA1356" s="366"/>
      <c r="AB1356" s="366"/>
      <c r="AC1356" s="366"/>
      <c r="AD1356" s="366"/>
      <c r="AE1356" s="366"/>
      <c r="AF1356" s="520"/>
    </row>
    <row r="1357" spans="1:32" ht="84.75" thickBot="1" x14ac:dyDescent="0.35">
      <c r="A1357" s="366"/>
      <c r="B1357" s="291" t="s">
        <v>1</v>
      </c>
      <c r="C1357" s="291" t="s">
        <v>777</v>
      </c>
      <c r="D1357" s="291" t="s">
        <v>268</v>
      </c>
      <c r="E1357" s="291" t="s">
        <v>273</v>
      </c>
      <c r="F1357" s="366"/>
      <c r="G1357" s="366"/>
      <c r="H1357" s="366"/>
      <c r="I1357" s="366"/>
      <c r="J1357" s="366"/>
      <c r="K1357" s="366"/>
      <c r="L1357" s="366"/>
      <c r="M1357" s="366"/>
      <c r="N1357" s="366"/>
      <c r="O1357" s="366"/>
      <c r="P1357" s="366"/>
      <c r="Q1357" s="366"/>
      <c r="R1357" s="366"/>
      <c r="S1357" s="366"/>
      <c r="T1357" s="366"/>
      <c r="U1357" s="366"/>
      <c r="V1357" s="366"/>
      <c r="W1357" s="366"/>
      <c r="X1357" s="366"/>
      <c r="Y1357" s="366"/>
      <c r="Z1357" s="366"/>
      <c r="AA1357" s="366"/>
      <c r="AB1357" s="366"/>
      <c r="AC1357" s="366"/>
      <c r="AD1357" s="366"/>
      <c r="AE1357" s="366"/>
      <c r="AF1357" s="520"/>
    </row>
    <row r="1358" spans="1:32" ht="19.5" thickBot="1" x14ac:dyDescent="0.35">
      <c r="A1358" s="366"/>
      <c r="B1358" s="1417"/>
      <c r="C1358" s="388"/>
      <c r="D1358" s="589"/>
      <c r="E1358" s="388"/>
      <c r="F1358" s="366"/>
      <c r="G1358" s="366"/>
      <c r="H1358" s="366"/>
      <c r="I1358" s="366"/>
      <c r="J1358" s="366"/>
      <c r="K1358" s="366"/>
      <c r="L1358" s="366"/>
      <c r="M1358" s="366"/>
      <c r="N1358" s="366"/>
      <c r="O1358" s="366"/>
      <c r="P1358" s="366"/>
      <c r="Q1358" s="366"/>
      <c r="R1358" s="366"/>
      <c r="S1358" s="366"/>
      <c r="T1358" s="366"/>
      <c r="U1358" s="366"/>
      <c r="V1358" s="366"/>
      <c r="W1358" s="366"/>
      <c r="X1358" s="366"/>
      <c r="Y1358" s="366"/>
      <c r="Z1358" s="366"/>
      <c r="AA1358" s="366"/>
      <c r="AB1358" s="366"/>
      <c r="AC1358" s="366"/>
      <c r="AD1358" s="366"/>
      <c r="AE1358" s="366"/>
      <c r="AF1358" s="520"/>
    </row>
    <row r="1359" spans="1:32" ht="19.5" thickBot="1" x14ac:dyDescent="0.35">
      <c r="A1359" s="366"/>
      <c r="B1359" s="1417"/>
      <c r="C1359" s="388"/>
      <c r="D1359" s="589"/>
      <c r="E1359" s="388"/>
      <c r="F1359" s="366"/>
      <c r="G1359" s="366"/>
      <c r="H1359" s="366"/>
      <c r="I1359" s="366"/>
      <c r="J1359" s="366"/>
      <c r="K1359" s="366"/>
      <c r="L1359" s="366"/>
      <c r="M1359" s="366"/>
      <c r="N1359" s="366"/>
      <c r="O1359" s="366"/>
      <c r="P1359" s="366"/>
      <c r="Q1359" s="366"/>
      <c r="R1359" s="366"/>
      <c r="S1359" s="366"/>
      <c r="T1359" s="366"/>
      <c r="U1359" s="366"/>
      <c r="V1359" s="366"/>
      <c r="W1359" s="366"/>
      <c r="X1359" s="366"/>
      <c r="Y1359" s="366"/>
      <c r="Z1359" s="366"/>
      <c r="AA1359" s="366"/>
      <c r="AB1359" s="366"/>
      <c r="AC1359" s="366"/>
      <c r="AD1359" s="366"/>
      <c r="AE1359" s="366"/>
      <c r="AF1359" s="520"/>
    </row>
    <row r="1360" spans="1:32" ht="19.5" thickBot="1" x14ac:dyDescent="0.35">
      <c r="A1360" s="366"/>
      <c r="B1360" s="1417"/>
      <c r="C1360" s="388"/>
      <c r="D1360" s="589"/>
      <c r="E1360" s="388"/>
      <c r="F1360" s="366"/>
      <c r="G1360" s="366"/>
      <c r="H1360" s="366"/>
      <c r="I1360" s="366"/>
      <c r="J1360" s="366"/>
      <c r="K1360" s="366"/>
      <c r="L1360" s="366"/>
      <c r="M1360" s="366"/>
      <c r="N1360" s="366"/>
      <c r="O1360" s="366"/>
      <c r="P1360" s="366"/>
      <c r="Q1360" s="366"/>
      <c r="R1360" s="366"/>
      <c r="S1360" s="366"/>
      <c r="T1360" s="366"/>
      <c r="U1360" s="366"/>
      <c r="V1360" s="366"/>
      <c r="W1360" s="366"/>
      <c r="X1360" s="366"/>
      <c r="Y1360" s="366"/>
      <c r="Z1360" s="366"/>
      <c r="AA1360" s="366"/>
      <c r="AB1360" s="366"/>
      <c r="AC1360" s="366"/>
      <c r="AD1360" s="366"/>
      <c r="AE1360" s="366"/>
      <c r="AF1360" s="520"/>
    </row>
    <row r="1361" spans="1:32" ht="19.5" thickBot="1" x14ac:dyDescent="0.35">
      <c r="A1361" s="366"/>
      <c r="B1361" s="1417"/>
      <c r="C1361" s="388"/>
      <c r="D1361" s="589"/>
      <c r="E1361" s="388"/>
      <c r="F1361" s="366"/>
      <c r="G1361" s="366"/>
      <c r="H1361" s="366"/>
      <c r="I1361" s="366"/>
      <c r="J1361" s="366"/>
      <c r="K1361" s="366"/>
      <c r="L1361" s="366"/>
      <c r="M1361" s="366"/>
      <c r="N1361" s="366"/>
      <c r="O1361" s="366"/>
      <c r="P1361" s="366"/>
      <c r="Q1361" s="366"/>
      <c r="R1361" s="366"/>
      <c r="S1361" s="366"/>
      <c r="T1361" s="366"/>
      <c r="U1361" s="366"/>
      <c r="V1361" s="366"/>
      <c r="W1361" s="366"/>
      <c r="X1361" s="366"/>
      <c r="Y1361" s="366"/>
      <c r="Z1361" s="366"/>
      <c r="AA1361" s="366"/>
      <c r="AB1361" s="366"/>
      <c r="AC1361" s="366"/>
      <c r="AD1361" s="366"/>
      <c r="AE1361" s="366"/>
      <c r="AF1361" s="520"/>
    </row>
    <row r="1362" spans="1:32" ht="19.5" thickBot="1" x14ac:dyDescent="0.35">
      <c r="A1362" s="366"/>
      <c r="B1362" s="1417"/>
      <c r="C1362" s="388"/>
      <c r="D1362" s="589"/>
      <c r="E1362" s="388"/>
      <c r="F1362" s="366"/>
      <c r="G1362" s="366"/>
      <c r="H1362" s="366"/>
      <c r="I1362" s="366"/>
      <c r="J1362" s="366"/>
      <c r="K1362" s="366"/>
      <c r="L1362" s="366"/>
      <c r="M1362" s="366"/>
      <c r="N1362" s="366"/>
      <c r="O1362" s="366"/>
      <c r="P1362" s="366"/>
      <c r="Q1362" s="366"/>
      <c r="R1362" s="366"/>
      <c r="S1362" s="366"/>
      <c r="T1362" s="366"/>
      <c r="U1362" s="366"/>
      <c r="V1362" s="366"/>
      <c r="W1362" s="366"/>
      <c r="X1362" s="366"/>
      <c r="Y1362" s="366"/>
      <c r="Z1362" s="366"/>
      <c r="AA1362" s="366"/>
      <c r="AB1362" s="366"/>
      <c r="AC1362" s="366"/>
      <c r="AD1362" s="366"/>
      <c r="AE1362" s="366"/>
      <c r="AF1362" s="520"/>
    </row>
    <row r="1363" spans="1:32" ht="19.5" thickBot="1" x14ac:dyDescent="0.35">
      <c r="A1363" s="366"/>
      <c r="B1363" s="1417"/>
      <c r="C1363" s="388"/>
      <c r="D1363" s="589"/>
      <c r="E1363" s="388"/>
      <c r="F1363" s="366"/>
      <c r="G1363" s="366"/>
      <c r="H1363" s="366"/>
      <c r="I1363" s="366"/>
      <c r="J1363" s="366"/>
      <c r="K1363" s="366"/>
      <c r="L1363" s="366"/>
      <c r="M1363" s="366"/>
      <c r="N1363" s="366"/>
      <c r="O1363" s="366"/>
      <c r="P1363" s="366"/>
      <c r="Q1363" s="366"/>
      <c r="R1363" s="366"/>
      <c r="S1363" s="366"/>
      <c r="T1363" s="366"/>
      <c r="U1363" s="366"/>
      <c r="V1363" s="366"/>
      <c r="W1363" s="366"/>
      <c r="X1363" s="366"/>
      <c r="Y1363" s="366"/>
      <c r="Z1363" s="366"/>
      <c r="AA1363" s="366"/>
      <c r="AB1363" s="366"/>
      <c r="AC1363" s="366"/>
      <c r="AD1363" s="366"/>
      <c r="AE1363" s="366"/>
      <c r="AF1363" s="520"/>
    </row>
    <row r="1364" spans="1:32" ht="19.5" thickBot="1" x14ac:dyDescent="0.35">
      <c r="A1364" s="366"/>
      <c r="B1364" s="1417"/>
      <c r="C1364" s="388"/>
      <c r="D1364" s="589"/>
      <c r="E1364" s="388"/>
      <c r="F1364" s="366"/>
      <c r="G1364" s="366"/>
      <c r="H1364" s="366"/>
      <c r="I1364" s="366"/>
      <c r="J1364" s="366"/>
      <c r="K1364" s="366"/>
      <c r="L1364" s="366"/>
      <c r="M1364" s="366"/>
      <c r="N1364" s="366"/>
      <c r="O1364" s="366"/>
      <c r="P1364" s="366"/>
      <c r="Q1364" s="366"/>
      <c r="R1364" s="366"/>
      <c r="S1364" s="366"/>
      <c r="T1364" s="366"/>
      <c r="U1364" s="366"/>
      <c r="V1364" s="366"/>
      <c r="W1364" s="366"/>
      <c r="X1364" s="366"/>
      <c r="Y1364" s="366"/>
      <c r="Z1364" s="366"/>
      <c r="AA1364" s="366"/>
      <c r="AB1364" s="366"/>
      <c r="AC1364" s="366"/>
      <c r="AD1364" s="366"/>
      <c r="AE1364" s="366"/>
      <c r="AF1364" s="520"/>
    </row>
    <row r="1365" spans="1:32" ht="19.5" thickBot="1" x14ac:dyDescent="0.35">
      <c r="A1365" s="366"/>
      <c r="B1365" s="1417"/>
      <c r="C1365" s="388"/>
      <c r="D1365" s="589"/>
      <c r="E1365" s="388"/>
      <c r="F1365" s="366"/>
      <c r="G1365" s="366"/>
      <c r="H1365" s="366"/>
      <c r="I1365" s="366"/>
      <c r="J1365" s="366"/>
      <c r="K1365" s="366"/>
      <c r="L1365" s="366"/>
      <c r="M1365" s="366"/>
      <c r="N1365" s="366"/>
      <c r="O1365" s="366"/>
      <c r="P1365" s="366"/>
      <c r="Q1365" s="366"/>
      <c r="R1365" s="366"/>
      <c r="S1365" s="366"/>
      <c r="T1365" s="366"/>
      <c r="U1365" s="366"/>
      <c r="V1365" s="366"/>
      <c r="W1365" s="366"/>
      <c r="X1365" s="366"/>
      <c r="Y1365" s="366"/>
      <c r="Z1365" s="366"/>
      <c r="AA1365" s="366"/>
      <c r="AB1365" s="366"/>
      <c r="AC1365" s="366"/>
      <c r="AD1365" s="366"/>
      <c r="AE1365" s="366"/>
      <c r="AF1365" s="520"/>
    </row>
    <row r="1366" spans="1:32" ht="19.5" thickBot="1" x14ac:dyDescent="0.35">
      <c r="A1366" s="366"/>
      <c r="B1366" s="1417"/>
      <c r="C1366" s="388"/>
      <c r="D1366" s="589"/>
      <c r="E1366" s="388"/>
      <c r="F1366" s="366"/>
      <c r="G1366" s="366"/>
      <c r="H1366" s="366"/>
      <c r="I1366" s="366"/>
      <c r="J1366" s="366"/>
      <c r="K1366" s="366"/>
      <c r="L1366" s="366"/>
      <c r="M1366" s="366"/>
      <c r="N1366" s="366"/>
      <c r="O1366" s="366"/>
      <c r="P1366" s="366"/>
      <c r="Q1366" s="366"/>
      <c r="R1366" s="366"/>
      <c r="S1366" s="366"/>
      <c r="T1366" s="366"/>
      <c r="U1366" s="366"/>
      <c r="V1366" s="366"/>
      <c r="W1366" s="366"/>
      <c r="X1366" s="366"/>
      <c r="Y1366" s="366"/>
      <c r="Z1366" s="366"/>
      <c r="AA1366" s="366"/>
      <c r="AB1366" s="366"/>
      <c r="AC1366" s="366"/>
      <c r="AD1366" s="366"/>
      <c r="AE1366" s="366"/>
      <c r="AF1366" s="520"/>
    </row>
    <row r="1367" spans="1:32" ht="19.5" thickBot="1" x14ac:dyDescent="0.35">
      <c r="A1367" s="366"/>
      <c r="B1367" s="1417"/>
      <c r="C1367" s="388"/>
      <c r="D1367" s="589"/>
      <c r="E1367" s="388"/>
      <c r="F1367" s="366"/>
      <c r="G1367" s="366"/>
      <c r="H1367" s="366"/>
      <c r="I1367" s="366"/>
      <c r="J1367" s="366"/>
      <c r="K1367" s="366"/>
      <c r="L1367" s="366"/>
      <c r="M1367" s="366"/>
      <c r="N1367" s="366"/>
      <c r="O1367" s="366"/>
      <c r="P1367" s="366"/>
      <c r="Q1367" s="366"/>
      <c r="R1367" s="366"/>
      <c r="S1367" s="366"/>
      <c r="T1367" s="366"/>
      <c r="U1367" s="366"/>
      <c r="V1367" s="366"/>
      <c r="W1367" s="366"/>
      <c r="X1367" s="366"/>
      <c r="Y1367" s="366"/>
      <c r="Z1367" s="366"/>
      <c r="AA1367" s="366"/>
      <c r="AB1367" s="366"/>
      <c r="AC1367" s="366"/>
      <c r="AD1367" s="366"/>
      <c r="AE1367" s="366"/>
      <c r="AF1367" s="520"/>
    </row>
    <row r="1368" spans="1:32" ht="19.5" thickBot="1" x14ac:dyDescent="0.35">
      <c r="A1368" s="366"/>
      <c r="B1368" s="1417"/>
      <c r="C1368" s="388"/>
      <c r="D1368" s="589"/>
      <c r="E1368" s="388"/>
      <c r="F1368" s="366"/>
      <c r="G1368" s="366"/>
      <c r="H1368" s="366"/>
      <c r="I1368" s="366"/>
      <c r="J1368" s="366"/>
      <c r="K1368" s="366"/>
      <c r="L1368" s="366"/>
      <c r="M1368" s="366"/>
      <c r="N1368" s="366"/>
      <c r="O1368" s="366"/>
      <c r="P1368" s="366"/>
      <c r="Q1368" s="366"/>
      <c r="R1368" s="366"/>
      <c r="S1368" s="366"/>
      <c r="T1368" s="366"/>
      <c r="U1368" s="366"/>
      <c r="V1368" s="366"/>
      <c r="W1368" s="366"/>
      <c r="X1368" s="366"/>
      <c r="Y1368" s="366"/>
      <c r="Z1368" s="366"/>
      <c r="AA1368" s="366"/>
      <c r="AB1368" s="366"/>
      <c r="AC1368" s="366"/>
      <c r="AD1368" s="366"/>
      <c r="AE1368" s="366"/>
      <c r="AF1368" s="520"/>
    </row>
    <row r="1369" spans="1:32" ht="19.5" thickBot="1" x14ac:dyDescent="0.35">
      <c r="A1369" s="366"/>
      <c r="B1369" s="1417"/>
      <c r="C1369" s="388"/>
      <c r="D1369" s="589"/>
      <c r="E1369" s="388"/>
      <c r="F1369" s="366"/>
      <c r="G1369" s="366"/>
      <c r="H1369" s="366"/>
      <c r="I1369" s="366"/>
      <c r="J1369" s="366"/>
      <c r="K1369" s="366"/>
      <c r="L1369" s="366"/>
      <c r="M1369" s="366"/>
      <c r="N1369" s="366"/>
      <c r="O1369" s="366"/>
      <c r="P1369" s="366"/>
      <c r="Q1369" s="366"/>
      <c r="R1369" s="366"/>
      <c r="S1369" s="366"/>
      <c r="T1369" s="366"/>
      <c r="U1369" s="366"/>
      <c r="V1369" s="366"/>
      <c r="W1369" s="366"/>
      <c r="X1369" s="366"/>
      <c r="Y1369" s="366"/>
      <c r="Z1369" s="366"/>
      <c r="AA1369" s="366"/>
      <c r="AB1369" s="366"/>
      <c r="AC1369" s="366"/>
      <c r="AD1369" s="366"/>
      <c r="AE1369" s="366"/>
      <c r="AF1369" s="520"/>
    </row>
    <row r="1370" spans="1:32" ht="19.5" thickBot="1" x14ac:dyDescent="0.35">
      <c r="A1370" s="366"/>
      <c r="B1370" s="1417"/>
      <c r="C1370" s="388"/>
      <c r="D1370" s="589"/>
      <c r="E1370" s="388"/>
      <c r="F1370" s="366"/>
      <c r="G1370" s="366"/>
      <c r="H1370" s="366"/>
      <c r="I1370" s="366"/>
      <c r="J1370" s="366"/>
      <c r="K1370" s="366"/>
      <c r="L1370" s="366"/>
      <c r="M1370" s="366"/>
      <c r="N1370" s="366"/>
      <c r="O1370" s="366"/>
      <c r="P1370" s="366"/>
      <c r="Q1370" s="366"/>
      <c r="R1370" s="366"/>
      <c r="S1370" s="366"/>
      <c r="T1370" s="366"/>
      <c r="U1370" s="366"/>
      <c r="V1370" s="366"/>
      <c r="W1370" s="366"/>
      <c r="X1370" s="366"/>
      <c r="Y1370" s="366"/>
      <c r="Z1370" s="366"/>
      <c r="AA1370" s="366"/>
      <c r="AB1370" s="366"/>
      <c r="AC1370" s="366"/>
      <c r="AD1370" s="366"/>
      <c r="AE1370" s="366"/>
      <c r="AF1370" s="520"/>
    </row>
    <row r="1371" spans="1:32" ht="19.5" thickBot="1" x14ac:dyDescent="0.35">
      <c r="A1371" s="366"/>
      <c r="B1371" s="1417"/>
      <c r="C1371" s="388"/>
      <c r="D1371" s="589"/>
      <c r="E1371" s="388"/>
      <c r="F1371" s="366"/>
      <c r="G1371" s="366"/>
      <c r="H1371" s="366"/>
      <c r="I1371" s="366"/>
      <c r="J1371" s="366"/>
      <c r="K1371" s="366"/>
      <c r="L1371" s="366"/>
      <c r="M1371" s="366"/>
      <c r="N1371" s="366"/>
      <c r="O1371" s="366"/>
      <c r="P1371" s="366"/>
      <c r="Q1371" s="366"/>
      <c r="R1371" s="366"/>
      <c r="S1371" s="366"/>
      <c r="T1371" s="366"/>
      <c r="U1371" s="366"/>
      <c r="V1371" s="366"/>
      <c r="W1371" s="366"/>
      <c r="X1371" s="366"/>
      <c r="Y1371" s="366"/>
      <c r="Z1371" s="366"/>
      <c r="AA1371" s="366"/>
      <c r="AB1371" s="366"/>
      <c r="AC1371" s="366"/>
      <c r="AD1371" s="366"/>
      <c r="AE1371" s="366"/>
      <c r="AF1371" s="520"/>
    </row>
    <row r="1372" spans="1:32" ht="19.5" thickBot="1" x14ac:dyDescent="0.35">
      <c r="A1372" s="366"/>
      <c r="B1372" s="1417"/>
      <c r="C1372" s="388"/>
      <c r="D1372" s="589"/>
      <c r="E1372" s="388"/>
      <c r="F1372" s="366"/>
      <c r="G1372" s="366"/>
      <c r="H1372" s="366"/>
      <c r="I1372" s="366"/>
      <c r="J1372" s="366"/>
      <c r="K1372" s="366"/>
      <c r="L1372" s="366"/>
      <c r="M1372" s="366"/>
      <c r="N1372" s="366"/>
      <c r="O1372" s="366"/>
      <c r="P1372" s="366"/>
      <c r="Q1372" s="366"/>
      <c r="R1372" s="366"/>
      <c r="S1372" s="366"/>
      <c r="T1372" s="366"/>
      <c r="U1372" s="366"/>
      <c r="V1372" s="366"/>
      <c r="W1372" s="366"/>
      <c r="X1372" s="366"/>
      <c r="Y1372" s="366"/>
      <c r="Z1372" s="366"/>
      <c r="AA1372" s="366"/>
      <c r="AB1372" s="366"/>
      <c r="AC1372" s="366"/>
      <c r="AD1372" s="366"/>
      <c r="AE1372" s="366"/>
      <c r="AF1372" s="520"/>
    </row>
    <row r="1373" spans="1:32" ht="19.5" thickBot="1" x14ac:dyDescent="0.35">
      <c r="A1373" s="366"/>
      <c r="B1373" s="1417"/>
      <c r="C1373" s="388"/>
      <c r="D1373" s="589"/>
      <c r="E1373" s="388"/>
      <c r="F1373" s="366"/>
      <c r="G1373" s="366"/>
      <c r="H1373" s="366"/>
      <c r="I1373" s="366"/>
      <c r="J1373" s="366"/>
      <c r="K1373" s="366"/>
      <c r="L1373" s="366"/>
      <c r="M1373" s="366"/>
      <c r="N1373" s="366"/>
      <c r="O1373" s="366"/>
      <c r="P1373" s="366"/>
      <c r="Q1373" s="366"/>
      <c r="R1373" s="366"/>
      <c r="S1373" s="366"/>
      <c r="T1373" s="366"/>
      <c r="U1373" s="366"/>
      <c r="V1373" s="366"/>
      <c r="W1373" s="366"/>
      <c r="X1373" s="366"/>
      <c r="Y1373" s="366"/>
      <c r="Z1373" s="366"/>
      <c r="AA1373" s="366"/>
      <c r="AB1373" s="366"/>
      <c r="AC1373" s="366"/>
      <c r="AD1373" s="366"/>
      <c r="AE1373" s="366"/>
      <c r="AF1373" s="520"/>
    </row>
    <row r="1374" spans="1:32" ht="19.5" thickBot="1" x14ac:dyDescent="0.35">
      <c r="A1374" s="366"/>
      <c r="B1374" s="1417"/>
      <c r="C1374" s="388"/>
      <c r="D1374" s="589"/>
      <c r="E1374" s="388"/>
      <c r="F1374" s="366"/>
      <c r="G1374" s="366"/>
      <c r="H1374" s="366"/>
      <c r="I1374" s="366"/>
      <c r="J1374" s="366"/>
      <c r="K1374" s="366"/>
      <c r="L1374" s="366"/>
      <c r="M1374" s="366"/>
      <c r="N1374" s="366"/>
      <c r="O1374" s="366"/>
      <c r="P1374" s="366"/>
      <c r="Q1374" s="366"/>
      <c r="R1374" s="366"/>
      <c r="S1374" s="366"/>
      <c r="T1374" s="366"/>
      <c r="U1374" s="366"/>
      <c r="V1374" s="366"/>
      <c r="W1374" s="366"/>
      <c r="X1374" s="366"/>
      <c r="Y1374" s="366"/>
      <c r="Z1374" s="366"/>
      <c r="AA1374" s="366"/>
      <c r="AB1374" s="366"/>
      <c r="AC1374" s="366"/>
      <c r="AD1374" s="366"/>
      <c r="AE1374" s="366"/>
      <c r="AF1374" s="520"/>
    </row>
    <row r="1375" spans="1:32" ht="19.5" thickBot="1" x14ac:dyDescent="0.35">
      <c r="A1375" s="366"/>
      <c r="B1375" s="1417"/>
      <c r="C1375" s="388"/>
      <c r="D1375" s="589"/>
      <c r="E1375" s="388"/>
      <c r="F1375" s="366"/>
      <c r="G1375" s="366"/>
      <c r="H1375" s="366"/>
      <c r="I1375" s="366"/>
      <c r="J1375" s="366"/>
      <c r="K1375" s="366"/>
      <c r="L1375" s="366"/>
      <c r="M1375" s="366"/>
      <c r="N1375" s="366"/>
      <c r="O1375" s="366"/>
      <c r="P1375" s="366"/>
      <c r="Q1375" s="366"/>
      <c r="R1375" s="366"/>
      <c r="S1375" s="366"/>
      <c r="T1375" s="366"/>
      <c r="U1375" s="366"/>
      <c r="V1375" s="366"/>
      <c r="W1375" s="366"/>
      <c r="X1375" s="366"/>
      <c r="Y1375" s="366"/>
      <c r="Z1375" s="366"/>
      <c r="AA1375" s="366"/>
      <c r="AB1375" s="366"/>
      <c r="AC1375" s="366"/>
      <c r="AD1375" s="366"/>
      <c r="AE1375" s="366"/>
      <c r="AF1375" s="520"/>
    </row>
    <row r="1376" spans="1:32" ht="19.5" thickBot="1" x14ac:dyDescent="0.35">
      <c r="A1376" s="366"/>
      <c r="B1376" s="1417"/>
      <c r="C1376" s="388"/>
      <c r="D1376" s="589"/>
      <c r="E1376" s="388"/>
      <c r="F1376" s="366"/>
      <c r="G1376" s="366"/>
      <c r="H1376" s="366"/>
      <c r="I1376" s="366"/>
      <c r="J1376" s="366"/>
      <c r="K1376" s="366"/>
      <c r="L1376" s="366"/>
      <c r="M1376" s="366"/>
      <c r="N1376" s="366"/>
      <c r="O1376" s="366"/>
      <c r="P1376" s="366"/>
      <c r="Q1376" s="366"/>
      <c r="R1376" s="366"/>
      <c r="S1376" s="366"/>
      <c r="T1376" s="366"/>
      <c r="U1376" s="366"/>
      <c r="V1376" s="366"/>
      <c r="W1376" s="366"/>
      <c r="X1376" s="366"/>
      <c r="Y1376" s="366"/>
      <c r="Z1376" s="366"/>
      <c r="AA1376" s="366"/>
      <c r="AB1376" s="366"/>
      <c r="AC1376" s="366"/>
      <c r="AD1376" s="366"/>
      <c r="AE1376" s="366"/>
      <c r="AF1376" s="520"/>
    </row>
    <row r="1377" spans="1:32" ht="19.5" thickBot="1" x14ac:dyDescent="0.35">
      <c r="A1377" s="366"/>
      <c r="B1377" s="1417"/>
      <c r="C1377" s="388"/>
      <c r="D1377" s="589"/>
      <c r="E1377" s="388"/>
      <c r="F1377" s="366"/>
      <c r="G1377" s="366"/>
      <c r="H1377" s="366"/>
      <c r="I1377" s="366"/>
      <c r="J1377" s="366"/>
      <c r="K1377" s="366"/>
      <c r="L1377" s="366"/>
      <c r="M1377" s="366"/>
      <c r="N1377" s="366"/>
      <c r="O1377" s="366"/>
      <c r="P1377" s="366"/>
      <c r="Q1377" s="366"/>
      <c r="R1377" s="366"/>
      <c r="S1377" s="366"/>
      <c r="T1377" s="366"/>
      <c r="U1377" s="366"/>
      <c r="V1377" s="366"/>
      <c r="W1377" s="366"/>
      <c r="X1377" s="366"/>
      <c r="Y1377" s="366"/>
      <c r="Z1377" s="366"/>
      <c r="AA1377" s="366"/>
      <c r="AB1377" s="366"/>
      <c r="AC1377" s="366"/>
      <c r="AD1377" s="366"/>
      <c r="AE1377" s="366"/>
      <c r="AF1377" s="520"/>
    </row>
    <row r="1378" spans="1:32" ht="19.5" thickBot="1" x14ac:dyDescent="0.35">
      <c r="A1378" s="366"/>
      <c r="B1378" s="1417"/>
      <c r="C1378" s="388"/>
      <c r="D1378" s="589"/>
      <c r="E1378" s="388"/>
      <c r="F1378" s="366"/>
      <c r="G1378" s="366"/>
      <c r="H1378" s="366"/>
      <c r="I1378" s="366"/>
      <c r="J1378" s="366"/>
      <c r="K1378" s="366"/>
      <c r="L1378" s="366"/>
      <c r="M1378" s="366"/>
      <c r="N1378" s="366"/>
      <c r="O1378" s="366"/>
      <c r="P1378" s="366"/>
      <c r="Q1378" s="366"/>
      <c r="R1378" s="366"/>
      <c r="S1378" s="366"/>
      <c r="T1378" s="366"/>
      <c r="U1378" s="366"/>
      <c r="V1378" s="366"/>
      <c r="W1378" s="366"/>
      <c r="X1378" s="366"/>
      <c r="Y1378" s="366"/>
      <c r="Z1378" s="366"/>
      <c r="AA1378" s="366"/>
      <c r="AB1378" s="366"/>
      <c r="AC1378" s="366"/>
      <c r="AD1378" s="366"/>
      <c r="AE1378" s="366"/>
      <c r="AF1378" s="520"/>
    </row>
    <row r="1379" spans="1:32" ht="84.75" thickBot="1" x14ac:dyDescent="0.35">
      <c r="A1379" s="366"/>
      <c r="B1379" s="291" t="s">
        <v>1</v>
      </c>
      <c r="C1379" s="291" t="s">
        <v>777</v>
      </c>
      <c r="D1379" s="291" t="s">
        <v>268</v>
      </c>
      <c r="E1379" s="291" t="s">
        <v>273</v>
      </c>
      <c r="F1379" s="366"/>
      <c r="G1379" s="366"/>
      <c r="H1379" s="366"/>
      <c r="I1379" s="366"/>
      <c r="J1379" s="366"/>
      <c r="K1379" s="366"/>
      <c r="L1379" s="366"/>
      <c r="M1379" s="366"/>
      <c r="N1379" s="366"/>
      <c r="O1379" s="366"/>
      <c r="P1379" s="366"/>
      <c r="Q1379" s="366"/>
      <c r="R1379" s="366"/>
      <c r="S1379" s="366"/>
      <c r="T1379" s="366"/>
      <c r="U1379" s="366"/>
      <c r="V1379" s="366"/>
      <c r="W1379" s="366"/>
      <c r="X1379" s="366"/>
      <c r="Y1379" s="366"/>
      <c r="Z1379" s="366"/>
      <c r="AA1379" s="366"/>
      <c r="AB1379" s="366"/>
      <c r="AC1379" s="366"/>
      <c r="AD1379" s="366"/>
      <c r="AE1379" s="366"/>
      <c r="AF1379" s="520"/>
    </row>
    <row r="1380" spans="1:32" ht="19.5" thickBot="1" x14ac:dyDescent="0.35">
      <c r="A1380" s="366"/>
      <c r="B1380" s="1417"/>
      <c r="C1380" s="388"/>
      <c r="D1380" s="589"/>
      <c r="E1380" s="388"/>
      <c r="F1380" s="366"/>
      <c r="G1380" s="366"/>
      <c r="H1380" s="366"/>
      <c r="I1380" s="366"/>
      <c r="J1380" s="366"/>
      <c r="K1380" s="366"/>
      <c r="L1380" s="366"/>
      <c r="M1380" s="366"/>
      <c r="N1380" s="366"/>
      <c r="O1380" s="366"/>
      <c r="P1380" s="366"/>
      <c r="Q1380" s="366"/>
      <c r="R1380" s="366"/>
      <c r="S1380" s="366"/>
      <c r="T1380" s="366"/>
      <c r="U1380" s="366"/>
      <c r="V1380" s="366"/>
      <c r="W1380" s="366"/>
      <c r="X1380" s="366"/>
      <c r="Y1380" s="366"/>
      <c r="Z1380" s="366"/>
      <c r="AA1380" s="366"/>
      <c r="AB1380" s="366"/>
      <c r="AC1380" s="366"/>
      <c r="AD1380" s="366"/>
      <c r="AE1380" s="366"/>
      <c r="AF1380" s="520"/>
    </row>
    <row r="1381" spans="1:32" ht="19.5" thickBot="1" x14ac:dyDescent="0.35">
      <c r="A1381" s="366"/>
      <c r="B1381" s="1417"/>
      <c r="C1381" s="388"/>
      <c r="D1381" s="589"/>
      <c r="E1381" s="388"/>
      <c r="F1381" s="366"/>
      <c r="G1381" s="366"/>
      <c r="H1381" s="366"/>
      <c r="I1381" s="366"/>
      <c r="J1381" s="366"/>
      <c r="K1381" s="366"/>
      <c r="L1381" s="366"/>
      <c r="M1381" s="366"/>
      <c r="N1381" s="366"/>
      <c r="O1381" s="366"/>
      <c r="P1381" s="366"/>
      <c r="Q1381" s="366"/>
      <c r="R1381" s="366"/>
      <c r="S1381" s="366"/>
      <c r="T1381" s="366"/>
      <c r="U1381" s="366"/>
      <c r="V1381" s="366"/>
      <c r="W1381" s="366"/>
      <c r="X1381" s="366"/>
      <c r="Y1381" s="366"/>
      <c r="Z1381" s="366"/>
      <c r="AA1381" s="366"/>
      <c r="AB1381" s="366"/>
      <c r="AC1381" s="366"/>
      <c r="AD1381" s="366"/>
      <c r="AE1381" s="366"/>
      <c r="AF1381" s="520"/>
    </row>
    <row r="1382" spans="1:32" ht="19.5" thickBot="1" x14ac:dyDescent="0.35">
      <c r="A1382" s="366"/>
      <c r="B1382" s="1417"/>
      <c r="C1382" s="388"/>
      <c r="D1382" s="589"/>
      <c r="E1382" s="388"/>
      <c r="F1382" s="366"/>
      <c r="G1382" s="366"/>
      <c r="H1382" s="366"/>
      <c r="I1382" s="366"/>
      <c r="J1382" s="366"/>
      <c r="K1382" s="366"/>
      <c r="L1382" s="366"/>
      <c r="M1382" s="366"/>
      <c r="N1382" s="366"/>
      <c r="O1382" s="366"/>
      <c r="P1382" s="366"/>
      <c r="Q1382" s="366"/>
      <c r="R1382" s="366"/>
      <c r="S1382" s="366"/>
      <c r="T1382" s="366"/>
      <c r="U1382" s="366"/>
      <c r="V1382" s="366"/>
      <c r="W1382" s="366"/>
      <c r="X1382" s="366"/>
      <c r="Y1382" s="366"/>
      <c r="Z1382" s="366"/>
      <c r="AA1382" s="366"/>
      <c r="AB1382" s="366"/>
      <c r="AC1382" s="366"/>
      <c r="AD1382" s="366"/>
      <c r="AE1382" s="366"/>
      <c r="AF1382" s="520"/>
    </row>
    <row r="1383" spans="1:32" ht="19.5" thickBot="1" x14ac:dyDescent="0.35">
      <c r="A1383" s="366"/>
      <c r="B1383" s="1417"/>
      <c r="C1383" s="388"/>
      <c r="D1383" s="589"/>
      <c r="E1383" s="388"/>
      <c r="F1383" s="366"/>
      <c r="G1383" s="366"/>
      <c r="H1383" s="366"/>
      <c r="I1383" s="366"/>
      <c r="J1383" s="366"/>
      <c r="K1383" s="366"/>
      <c r="L1383" s="366"/>
      <c r="M1383" s="366"/>
      <c r="N1383" s="366"/>
      <c r="O1383" s="366"/>
      <c r="P1383" s="366"/>
      <c r="Q1383" s="366"/>
      <c r="R1383" s="366"/>
      <c r="S1383" s="366"/>
      <c r="T1383" s="366"/>
      <c r="U1383" s="366"/>
      <c r="V1383" s="366"/>
      <c r="W1383" s="366"/>
      <c r="X1383" s="366"/>
      <c r="Y1383" s="366"/>
      <c r="Z1383" s="366"/>
      <c r="AA1383" s="366"/>
      <c r="AB1383" s="366"/>
      <c r="AC1383" s="366"/>
      <c r="AD1383" s="366"/>
      <c r="AE1383" s="366"/>
      <c r="AF1383" s="520"/>
    </row>
    <row r="1384" spans="1:32" ht="19.5" thickBot="1" x14ac:dyDescent="0.35">
      <c r="A1384" s="366"/>
      <c r="B1384" s="1417"/>
      <c r="C1384" s="388"/>
      <c r="D1384" s="589"/>
      <c r="E1384" s="388"/>
      <c r="F1384" s="366"/>
      <c r="G1384" s="366"/>
      <c r="H1384" s="366"/>
      <c r="I1384" s="366"/>
      <c r="J1384" s="366"/>
      <c r="K1384" s="366"/>
      <c r="L1384" s="366"/>
      <c r="M1384" s="366"/>
      <c r="N1384" s="366"/>
      <c r="O1384" s="366"/>
      <c r="P1384" s="366"/>
      <c r="Q1384" s="366"/>
      <c r="R1384" s="366"/>
      <c r="S1384" s="366"/>
      <c r="T1384" s="366"/>
      <c r="U1384" s="366"/>
      <c r="V1384" s="366"/>
      <c r="W1384" s="366"/>
      <c r="X1384" s="366"/>
      <c r="Y1384" s="366"/>
      <c r="Z1384" s="366"/>
      <c r="AA1384" s="366"/>
      <c r="AB1384" s="366"/>
      <c r="AC1384" s="366"/>
      <c r="AD1384" s="366"/>
      <c r="AE1384" s="366"/>
      <c r="AF1384" s="520"/>
    </row>
    <row r="1385" spans="1:32" ht="19.5" thickBot="1" x14ac:dyDescent="0.35">
      <c r="A1385" s="366"/>
      <c r="B1385" s="1417"/>
      <c r="C1385" s="388"/>
      <c r="D1385" s="589"/>
      <c r="E1385" s="388"/>
      <c r="F1385" s="366"/>
      <c r="G1385" s="366"/>
      <c r="H1385" s="366"/>
      <c r="I1385" s="366"/>
      <c r="J1385" s="366"/>
      <c r="K1385" s="366"/>
      <c r="L1385" s="366"/>
      <c r="M1385" s="366"/>
      <c r="N1385" s="366"/>
      <c r="O1385" s="366"/>
      <c r="P1385" s="366"/>
      <c r="Q1385" s="366"/>
      <c r="R1385" s="366"/>
      <c r="S1385" s="366"/>
      <c r="T1385" s="366"/>
      <c r="U1385" s="366"/>
      <c r="V1385" s="366"/>
      <c r="W1385" s="366"/>
      <c r="X1385" s="366"/>
      <c r="Y1385" s="366"/>
      <c r="Z1385" s="366"/>
      <c r="AA1385" s="366"/>
      <c r="AB1385" s="366"/>
      <c r="AC1385" s="366"/>
      <c r="AD1385" s="366"/>
      <c r="AE1385" s="366"/>
      <c r="AF1385" s="520"/>
    </row>
    <row r="1386" spans="1:32" ht="19.5" thickBot="1" x14ac:dyDescent="0.35">
      <c r="A1386" s="366"/>
      <c r="B1386" s="1417"/>
      <c r="C1386" s="388"/>
      <c r="D1386" s="589"/>
      <c r="E1386" s="388"/>
      <c r="F1386" s="366"/>
      <c r="G1386" s="366"/>
      <c r="H1386" s="366"/>
      <c r="I1386" s="366"/>
      <c r="J1386" s="366"/>
      <c r="K1386" s="366"/>
      <c r="L1386" s="366"/>
      <c r="M1386" s="366"/>
      <c r="N1386" s="366"/>
      <c r="O1386" s="366"/>
      <c r="P1386" s="366"/>
      <c r="Q1386" s="366"/>
      <c r="R1386" s="366"/>
      <c r="S1386" s="366"/>
      <c r="T1386" s="366"/>
      <c r="U1386" s="366"/>
      <c r="V1386" s="366"/>
      <c r="W1386" s="366"/>
      <c r="X1386" s="366"/>
      <c r="Y1386" s="366"/>
      <c r="Z1386" s="366"/>
      <c r="AA1386" s="366"/>
      <c r="AB1386" s="366"/>
      <c r="AC1386" s="366"/>
      <c r="AD1386" s="366"/>
      <c r="AE1386" s="366"/>
      <c r="AF1386" s="520"/>
    </row>
    <row r="1387" spans="1:32" ht="19.5" thickBot="1" x14ac:dyDescent="0.35">
      <c r="A1387" s="366"/>
      <c r="B1387" s="1417"/>
      <c r="C1387" s="388"/>
      <c r="D1387" s="589"/>
      <c r="E1387" s="388"/>
      <c r="F1387" s="366"/>
      <c r="G1387" s="366"/>
      <c r="H1387" s="366"/>
      <c r="I1387" s="366"/>
      <c r="J1387" s="366"/>
      <c r="K1387" s="366"/>
      <c r="L1387" s="366"/>
      <c r="M1387" s="366"/>
      <c r="N1387" s="366"/>
      <c r="O1387" s="366"/>
      <c r="P1387" s="366"/>
      <c r="Q1387" s="366"/>
      <c r="R1387" s="366"/>
      <c r="S1387" s="366"/>
      <c r="T1387" s="366"/>
      <c r="U1387" s="366"/>
      <c r="V1387" s="366"/>
      <c r="W1387" s="366"/>
      <c r="X1387" s="366"/>
      <c r="Y1387" s="366"/>
      <c r="Z1387" s="366"/>
      <c r="AA1387" s="366"/>
      <c r="AB1387" s="366"/>
      <c r="AC1387" s="366"/>
      <c r="AD1387" s="366"/>
      <c r="AE1387" s="366"/>
      <c r="AF1387" s="520"/>
    </row>
    <row r="1388" spans="1:32" ht="19.5" thickBot="1" x14ac:dyDescent="0.35">
      <c r="A1388" s="366"/>
      <c r="B1388" s="1417"/>
      <c r="C1388" s="388"/>
      <c r="D1388" s="589"/>
      <c r="E1388" s="388"/>
      <c r="F1388" s="366"/>
      <c r="G1388" s="366"/>
      <c r="H1388" s="366"/>
      <c r="I1388" s="366"/>
      <c r="J1388" s="366"/>
      <c r="K1388" s="366"/>
      <c r="L1388" s="366"/>
      <c r="M1388" s="366"/>
      <c r="N1388" s="366"/>
      <c r="O1388" s="366"/>
      <c r="P1388" s="366"/>
      <c r="Q1388" s="366"/>
      <c r="R1388" s="366"/>
      <c r="S1388" s="366"/>
      <c r="T1388" s="366"/>
      <c r="U1388" s="366"/>
      <c r="V1388" s="366"/>
      <c r="W1388" s="366"/>
      <c r="X1388" s="366"/>
      <c r="Y1388" s="366"/>
      <c r="Z1388" s="366"/>
      <c r="AA1388" s="366"/>
      <c r="AB1388" s="366"/>
      <c r="AC1388" s="366"/>
      <c r="AD1388" s="366"/>
      <c r="AE1388" s="366"/>
      <c r="AF1388" s="520"/>
    </row>
    <row r="1389" spans="1:32" ht="19.5" thickBot="1" x14ac:dyDescent="0.35">
      <c r="A1389" s="366"/>
      <c r="B1389" s="1417"/>
      <c r="C1389" s="388"/>
      <c r="D1389" s="589"/>
      <c r="E1389" s="388"/>
      <c r="F1389" s="366"/>
      <c r="G1389" s="366"/>
      <c r="H1389" s="366"/>
      <c r="I1389" s="366"/>
      <c r="J1389" s="366"/>
      <c r="K1389" s="366"/>
      <c r="L1389" s="366"/>
      <c r="M1389" s="366"/>
      <c r="N1389" s="366"/>
      <c r="O1389" s="366"/>
      <c r="P1389" s="366"/>
      <c r="Q1389" s="366"/>
      <c r="R1389" s="366"/>
      <c r="S1389" s="366"/>
      <c r="T1389" s="366"/>
      <c r="U1389" s="366"/>
      <c r="V1389" s="366"/>
      <c r="W1389" s="366"/>
      <c r="X1389" s="366"/>
      <c r="Y1389" s="366"/>
      <c r="Z1389" s="366"/>
      <c r="AA1389" s="366"/>
      <c r="AB1389" s="366"/>
      <c r="AC1389" s="366"/>
      <c r="AD1389" s="366"/>
      <c r="AE1389" s="366"/>
      <c r="AF1389" s="520"/>
    </row>
    <row r="1390" spans="1:32" ht="19.5" thickBot="1" x14ac:dyDescent="0.35">
      <c r="A1390" s="366"/>
      <c r="B1390" s="1417"/>
      <c r="C1390" s="388"/>
      <c r="D1390" s="589"/>
      <c r="E1390" s="388"/>
      <c r="F1390" s="366"/>
      <c r="G1390" s="366"/>
      <c r="H1390" s="366"/>
      <c r="I1390" s="366"/>
      <c r="J1390" s="366"/>
      <c r="K1390" s="366"/>
      <c r="L1390" s="366"/>
      <c r="M1390" s="366"/>
      <c r="N1390" s="366"/>
      <c r="O1390" s="366"/>
      <c r="P1390" s="366"/>
      <c r="Q1390" s="366"/>
      <c r="R1390" s="366"/>
      <c r="S1390" s="366"/>
      <c r="T1390" s="366"/>
      <c r="U1390" s="366"/>
      <c r="V1390" s="366"/>
      <c r="W1390" s="366"/>
      <c r="X1390" s="366"/>
      <c r="Y1390" s="366"/>
      <c r="Z1390" s="366"/>
      <c r="AA1390" s="366"/>
      <c r="AB1390" s="366"/>
      <c r="AC1390" s="366"/>
      <c r="AD1390" s="366"/>
      <c r="AE1390" s="366"/>
      <c r="AF1390" s="520"/>
    </row>
    <row r="1391" spans="1:32" ht="19.5" thickBot="1" x14ac:dyDescent="0.35">
      <c r="A1391" s="366"/>
      <c r="B1391" s="1417"/>
      <c r="C1391" s="388"/>
      <c r="D1391" s="589"/>
      <c r="E1391" s="388"/>
      <c r="F1391" s="366"/>
      <c r="G1391" s="366"/>
      <c r="H1391" s="366"/>
      <c r="I1391" s="366"/>
      <c r="J1391" s="366"/>
      <c r="K1391" s="366"/>
      <c r="L1391" s="366"/>
      <c r="M1391" s="366"/>
      <c r="N1391" s="366"/>
      <c r="O1391" s="366"/>
      <c r="P1391" s="366"/>
      <c r="Q1391" s="366"/>
      <c r="R1391" s="366"/>
      <c r="S1391" s="366"/>
      <c r="T1391" s="366"/>
      <c r="U1391" s="366"/>
      <c r="V1391" s="366"/>
      <c r="W1391" s="366"/>
      <c r="X1391" s="366"/>
      <c r="Y1391" s="366"/>
      <c r="Z1391" s="366"/>
      <c r="AA1391" s="366"/>
      <c r="AB1391" s="366"/>
      <c r="AC1391" s="366"/>
      <c r="AD1391" s="366"/>
      <c r="AE1391" s="366"/>
      <c r="AF1391" s="520"/>
    </row>
    <row r="1392" spans="1:32" ht="19.5" thickBot="1" x14ac:dyDescent="0.35">
      <c r="A1392" s="366"/>
      <c r="B1392" s="1417"/>
      <c r="C1392" s="388"/>
      <c r="D1392" s="589"/>
      <c r="E1392" s="388"/>
      <c r="F1392" s="366"/>
      <c r="G1392" s="366"/>
      <c r="H1392" s="366"/>
      <c r="I1392" s="366"/>
      <c r="J1392" s="366"/>
      <c r="K1392" s="366"/>
      <c r="L1392" s="366"/>
      <c r="M1392" s="366"/>
      <c r="N1392" s="366"/>
      <c r="O1392" s="366"/>
      <c r="P1392" s="366"/>
      <c r="Q1392" s="366"/>
      <c r="R1392" s="366"/>
      <c r="S1392" s="366"/>
      <c r="T1392" s="366"/>
      <c r="U1392" s="366"/>
      <c r="V1392" s="366"/>
      <c r="W1392" s="366"/>
      <c r="X1392" s="366"/>
      <c r="Y1392" s="366"/>
      <c r="Z1392" s="366"/>
      <c r="AA1392" s="366"/>
      <c r="AB1392" s="366"/>
      <c r="AC1392" s="366"/>
      <c r="AD1392" s="366"/>
      <c r="AE1392" s="366"/>
      <c r="AF1392" s="520"/>
    </row>
    <row r="1393" spans="1:32" ht="19.5" thickBot="1" x14ac:dyDescent="0.35">
      <c r="A1393" s="366"/>
      <c r="B1393" s="1417"/>
      <c r="C1393" s="388"/>
      <c r="D1393" s="589"/>
      <c r="E1393" s="388"/>
      <c r="F1393" s="366"/>
      <c r="G1393" s="366"/>
      <c r="H1393" s="366"/>
      <c r="I1393" s="366"/>
      <c r="J1393" s="366"/>
      <c r="K1393" s="366"/>
      <c r="L1393" s="366"/>
      <c r="M1393" s="366"/>
      <c r="N1393" s="366"/>
      <c r="O1393" s="366"/>
      <c r="P1393" s="366"/>
      <c r="Q1393" s="366"/>
      <c r="R1393" s="366"/>
      <c r="S1393" s="366"/>
      <c r="T1393" s="366"/>
      <c r="U1393" s="366"/>
      <c r="V1393" s="366"/>
      <c r="W1393" s="366"/>
      <c r="X1393" s="366"/>
      <c r="Y1393" s="366"/>
      <c r="Z1393" s="366"/>
      <c r="AA1393" s="366"/>
      <c r="AB1393" s="366"/>
      <c r="AC1393" s="366"/>
      <c r="AD1393" s="366"/>
      <c r="AE1393" s="366"/>
      <c r="AF1393" s="520"/>
    </row>
    <row r="1394" spans="1:32" ht="19.5" thickBot="1" x14ac:dyDescent="0.35">
      <c r="A1394" s="366"/>
      <c r="B1394" s="1417"/>
      <c r="C1394" s="388"/>
      <c r="D1394" s="589"/>
      <c r="E1394" s="388"/>
      <c r="F1394" s="366"/>
      <c r="G1394" s="366"/>
      <c r="H1394" s="366"/>
      <c r="I1394" s="366"/>
      <c r="J1394" s="366"/>
      <c r="K1394" s="366"/>
      <c r="L1394" s="366"/>
      <c r="M1394" s="366"/>
      <c r="N1394" s="366"/>
      <c r="O1394" s="366"/>
      <c r="P1394" s="366"/>
      <c r="Q1394" s="366"/>
      <c r="R1394" s="366"/>
      <c r="S1394" s="366"/>
      <c r="T1394" s="366"/>
      <c r="U1394" s="366"/>
      <c r="V1394" s="366"/>
      <c r="W1394" s="366"/>
      <c r="X1394" s="366"/>
      <c r="Y1394" s="366"/>
      <c r="Z1394" s="366"/>
      <c r="AA1394" s="366"/>
      <c r="AB1394" s="366"/>
      <c r="AC1394" s="366"/>
      <c r="AD1394" s="366"/>
      <c r="AE1394" s="366"/>
      <c r="AF1394" s="520"/>
    </row>
    <row r="1395" spans="1:32" ht="19.5" thickBot="1" x14ac:dyDescent="0.35">
      <c r="A1395" s="366"/>
      <c r="B1395" s="1417"/>
      <c r="C1395" s="388"/>
      <c r="D1395" s="589"/>
      <c r="E1395" s="388"/>
      <c r="F1395" s="366"/>
      <c r="G1395" s="366"/>
      <c r="H1395" s="366"/>
      <c r="I1395" s="366"/>
      <c r="J1395" s="366"/>
      <c r="K1395" s="366"/>
      <c r="L1395" s="366"/>
      <c r="M1395" s="366"/>
      <c r="N1395" s="366"/>
      <c r="O1395" s="366"/>
      <c r="P1395" s="366"/>
      <c r="Q1395" s="366"/>
      <c r="R1395" s="366"/>
      <c r="S1395" s="366"/>
      <c r="T1395" s="366"/>
      <c r="U1395" s="366"/>
      <c r="V1395" s="366"/>
      <c r="W1395" s="366"/>
      <c r="X1395" s="366"/>
      <c r="Y1395" s="366"/>
      <c r="Z1395" s="366"/>
      <c r="AA1395" s="366"/>
      <c r="AB1395" s="366"/>
      <c r="AC1395" s="366"/>
      <c r="AD1395" s="366"/>
      <c r="AE1395" s="366"/>
      <c r="AF1395" s="520"/>
    </row>
    <row r="1396" spans="1:32" ht="19.5" thickBot="1" x14ac:dyDescent="0.35">
      <c r="A1396" s="366"/>
      <c r="B1396" s="1417"/>
      <c r="C1396" s="388"/>
      <c r="D1396" s="589"/>
      <c r="E1396" s="388"/>
      <c r="F1396" s="366"/>
      <c r="G1396" s="366"/>
      <c r="H1396" s="366"/>
      <c r="I1396" s="366"/>
      <c r="J1396" s="366"/>
      <c r="K1396" s="366"/>
      <c r="L1396" s="366"/>
      <c r="M1396" s="366"/>
      <c r="N1396" s="366"/>
      <c r="O1396" s="366"/>
      <c r="P1396" s="366"/>
      <c r="Q1396" s="366"/>
      <c r="R1396" s="366"/>
      <c r="S1396" s="366"/>
      <c r="T1396" s="366"/>
      <c r="U1396" s="366"/>
      <c r="V1396" s="366"/>
      <c r="W1396" s="366"/>
      <c r="X1396" s="366"/>
      <c r="Y1396" s="366"/>
      <c r="Z1396" s="366"/>
      <c r="AA1396" s="366"/>
      <c r="AB1396" s="366"/>
      <c r="AC1396" s="366"/>
      <c r="AD1396" s="366"/>
      <c r="AE1396" s="366"/>
      <c r="AF1396" s="520"/>
    </row>
    <row r="1397" spans="1:32" ht="19.5" thickBot="1" x14ac:dyDescent="0.35">
      <c r="A1397" s="366"/>
      <c r="B1397" s="366"/>
      <c r="C1397" s="366"/>
      <c r="D1397" s="366"/>
      <c r="E1397" s="366"/>
      <c r="F1397" s="366"/>
      <c r="G1397" s="366"/>
      <c r="H1397" s="366"/>
      <c r="I1397" s="366"/>
      <c r="J1397" s="366"/>
      <c r="K1397" s="366"/>
      <c r="L1397" s="366"/>
      <c r="M1397" s="366"/>
      <c r="N1397" s="366"/>
      <c r="O1397" s="366"/>
      <c r="P1397" s="366"/>
      <c r="Q1397" s="366"/>
      <c r="R1397" s="366"/>
      <c r="S1397" s="366"/>
      <c r="T1397" s="366"/>
      <c r="U1397" s="366"/>
      <c r="V1397" s="366"/>
      <c r="W1397" s="366"/>
      <c r="X1397" s="366"/>
      <c r="Y1397" s="366"/>
      <c r="Z1397" s="366"/>
      <c r="AA1397" s="366"/>
      <c r="AB1397" s="366"/>
      <c r="AC1397" s="366"/>
      <c r="AD1397" s="366"/>
      <c r="AE1397" s="366"/>
      <c r="AF1397" s="520"/>
    </row>
    <row r="1398" spans="1:32" ht="19.5" thickBot="1" x14ac:dyDescent="0.35">
      <c r="A1398" s="366"/>
      <c r="B1398" s="528" t="s">
        <v>91</v>
      </c>
      <c r="C1398" s="1905"/>
      <c r="D1398" s="1906"/>
      <c r="E1398" s="1906"/>
      <c r="F1398" s="1906"/>
      <c r="G1398" s="1906"/>
      <c r="H1398" s="1906"/>
      <c r="I1398" s="1906"/>
      <c r="J1398" s="1906"/>
      <c r="K1398" s="1906"/>
      <c r="L1398" s="1906"/>
      <c r="M1398" s="1906"/>
      <c r="N1398" s="1906"/>
      <c r="O1398" s="1906"/>
      <c r="P1398" s="1906"/>
      <c r="Q1398" s="1906"/>
      <c r="R1398" s="1906"/>
      <c r="S1398" s="1906"/>
      <c r="T1398" s="1906"/>
      <c r="U1398" s="1906"/>
      <c r="V1398" s="1906"/>
      <c r="W1398" s="1906"/>
      <c r="X1398" s="1906"/>
      <c r="Y1398" s="1906"/>
      <c r="Z1398" s="1906"/>
      <c r="AA1398" s="1906"/>
      <c r="AB1398" s="1906"/>
      <c r="AC1398" s="1907"/>
      <c r="AD1398" s="366"/>
      <c r="AE1398" s="366"/>
      <c r="AF1398" s="520"/>
    </row>
    <row r="1399" spans="1:32" ht="47.25" customHeight="1" thickBot="1" x14ac:dyDescent="0.35">
      <c r="A1399" s="366"/>
      <c r="B1399" s="366"/>
      <c r="C1399" s="1908"/>
      <c r="D1399" s="1909"/>
      <c r="E1399" s="1909"/>
      <c r="F1399" s="1909"/>
      <c r="G1399" s="1909"/>
      <c r="H1399" s="1909"/>
      <c r="I1399" s="1909"/>
      <c r="J1399" s="1909"/>
      <c r="K1399" s="1909"/>
      <c r="L1399" s="1909"/>
      <c r="M1399" s="1909"/>
      <c r="N1399" s="1909"/>
      <c r="O1399" s="1909"/>
      <c r="P1399" s="1909"/>
      <c r="Q1399" s="1909"/>
      <c r="R1399" s="1909"/>
      <c r="S1399" s="1909"/>
      <c r="T1399" s="1909"/>
      <c r="U1399" s="1909"/>
      <c r="V1399" s="1909"/>
      <c r="W1399" s="1909"/>
      <c r="X1399" s="1909"/>
      <c r="Y1399" s="1909"/>
      <c r="Z1399" s="1909"/>
      <c r="AA1399" s="1909"/>
      <c r="AB1399" s="1909"/>
      <c r="AC1399" s="1910"/>
      <c r="AD1399" s="366"/>
      <c r="AE1399" s="366"/>
      <c r="AF1399" s="520"/>
    </row>
    <row r="1400" spans="1:32" customFormat="1" x14ac:dyDescent="0.3">
      <c r="A1400" s="72"/>
      <c r="B1400" s="72"/>
      <c r="C1400" s="72"/>
      <c r="D1400" s="72"/>
      <c r="E1400" s="72"/>
      <c r="F1400" s="72"/>
      <c r="G1400" s="72"/>
      <c r="H1400" s="72"/>
      <c r="I1400" s="72"/>
      <c r="J1400" s="72"/>
      <c r="K1400" s="72"/>
      <c r="L1400" s="72"/>
      <c r="M1400" s="72"/>
      <c r="N1400" s="72"/>
      <c r="O1400" s="72"/>
      <c r="P1400" s="72"/>
      <c r="Q1400" s="72"/>
      <c r="R1400" s="72"/>
      <c r="S1400" s="72"/>
      <c r="T1400" s="72"/>
      <c r="U1400" s="72"/>
      <c r="V1400" s="72"/>
      <c r="W1400" s="72"/>
      <c r="X1400" s="72"/>
      <c r="Y1400" s="72"/>
      <c r="Z1400" s="72"/>
      <c r="AA1400" s="72"/>
      <c r="AB1400" s="72"/>
      <c r="AC1400" s="72"/>
      <c r="AD1400" s="72"/>
      <c r="AE1400" s="72"/>
      <c r="AF1400" s="520"/>
    </row>
    <row r="1401" spans="1:32" customFormat="1" x14ac:dyDescent="0.3">
      <c r="A1401" s="45"/>
      <c r="B1401" s="45"/>
      <c r="C1401" s="45"/>
      <c r="D1401" s="45"/>
      <c r="E1401" s="45"/>
      <c r="F1401" s="45"/>
      <c r="G1401" s="45"/>
      <c r="H1401" s="45"/>
      <c r="I1401" s="45"/>
      <c r="J1401" s="45"/>
      <c r="K1401" s="45"/>
      <c r="L1401" s="45"/>
      <c r="M1401" s="45"/>
      <c r="N1401" s="45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  <c r="AA1401" s="45"/>
      <c r="AB1401" s="45"/>
      <c r="AC1401" s="45"/>
      <c r="AD1401" s="45"/>
      <c r="AE1401" s="45"/>
      <c r="AF1401" s="520"/>
    </row>
    <row r="1402" spans="1:32" customFormat="1" ht="21" x14ac:dyDescent="0.4">
      <c r="A1402" s="45"/>
      <c r="B1402" s="63" t="s">
        <v>918</v>
      </c>
      <c r="C1402" s="45"/>
      <c r="D1402" s="45"/>
      <c r="E1402" s="45"/>
      <c r="F1402" s="45"/>
      <c r="G1402" s="45"/>
      <c r="H1402" s="45"/>
      <c r="I1402" s="45"/>
      <c r="J1402" s="45"/>
      <c r="K1402" s="45"/>
      <c r="L1402" s="45"/>
      <c r="M1402" s="45"/>
      <c r="N1402" s="45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  <c r="AA1402" s="45"/>
      <c r="AB1402" s="45"/>
      <c r="AC1402" s="45"/>
      <c r="AD1402" s="45"/>
      <c r="AE1402" s="45"/>
      <c r="AF1402" s="520"/>
    </row>
    <row r="1403" spans="1:32" customFormat="1" ht="17.25" customHeight="1" x14ac:dyDescent="0.3">
      <c r="A1403" s="45"/>
      <c r="B1403" s="900" t="s">
        <v>837</v>
      </c>
      <c r="C1403" s="45"/>
      <c r="D1403" s="45"/>
      <c r="E1403" s="45"/>
      <c r="F1403" s="45"/>
      <c r="G1403" s="45"/>
      <c r="H1403" s="45"/>
      <c r="I1403" s="45"/>
      <c r="J1403" s="45"/>
      <c r="K1403" s="45"/>
      <c r="L1403" s="45"/>
      <c r="M1403" s="45"/>
      <c r="N1403" s="45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  <c r="AA1403" s="45"/>
      <c r="AB1403" s="45"/>
      <c r="AC1403" s="45"/>
      <c r="AD1403" s="45"/>
      <c r="AE1403" s="45"/>
      <c r="AF1403" s="520"/>
    </row>
    <row r="1404" spans="1:32" customFormat="1" ht="17.25" customHeight="1" thickBot="1" x14ac:dyDescent="0.35">
      <c r="A1404" s="45"/>
      <c r="B1404" s="899" t="s">
        <v>923</v>
      </c>
      <c r="C1404" s="45"/>
      <c r="D1404" s="45"/>
      <c r="E1404" s="45"/>
      <c r="F1404" s="45"/>
      <c r="G1404" s="45"/>
      <c r="H1404" s="45"/>
      <c r="I1404" s="45"/>
      <c r="J1404" s="45"/>
      <c r="K1404" s="45"/>
      <c r="L1404" s="45"/>
      <c r="M1404" s="45"/>
      <c r="N1404" s="45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  <c r="AA1404" s="45"/>
      <c r="AB1404" s="45"/>
      <c r="AC1404" s="45"/>
      <c r="AD1404" s="45"/>
      <c r="AE1404" s="45"/>
      <c r="AF1404" s="520"/>
    </row>
    <row r="1405" spans="1:32" customFormat="1" ht="90.75" thickBot="1" x14ac:dyDescent="0.35">
      <c r="A1405" s="45"/>
      <c r="B1405" s="52" t="s">
        <v>1</v>
      </c>
      <c r="C1405" s="50" t="s">
        <v>900</v>
      </c>
      <c r="D1405" s="1017" t="s">
        <v>813</v>
      </c>
      <c r="E1405" s="53" t="s">
        <v>814</v>
      </c>
      <c r="F1405" s="45"/>
      <c r="G1405" s="45"/>
      <c r="H1405" s="45"/>
      <c r="I1405" s="45"/>
      <c r="J1405" s="45"/>
      <c r="K1405" s="45"/>
      <c r="L1405" s="45"/>
      <c r="M1405" s="45"/>
      <c r="N1405" s="45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  <c r="AA1405" s="45"/>
      <c r="AB1405" s="45"/>
      <c r="AC1405" s="45"/>
      <c r="AD1405" s="45"/>
      <c r="AE1405" s="45"/>
      <c r="AF1405" s="520"/>
    </row>
    <row r="1406" spans="1:32" customFormat="1" ht="32.25" thickBot="1" x14ac:dyDescent="0.35">
      <c r="A1406" s="45"/>
      <c r="B1406" s="902">
        <v>1</v>
      </c>
      <c r="C1406" s="1022" t="s">
        <v>901</v>
      </c>
      <c r="D1406" s="1014"/>
      <c r="E1406" s="942"/>
      <c r="F1406" s="45"/>
      <c r="G1406" s="45"/>
      <c r="H1406" s="45"/>
      <c r="I1406" s="45"/>
      <c r="J1406" s="45"/>
      <c r="K1406" s="45"/>
      <c r="L1406" s="45"/>
      <c r="M1406" s="45"/>
      <c r="N1406" s="45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  <c r="AA1406" s="45"/>
      <c r="AB1406" s="45"/>
      <c r="AC1406" s="45"/>
      <c r="AD1406" s="45"/>
      <c r="AE1406" s="45"/>
      <c r="AF1406" s="520"/>
    </row>
    <row r="1407" spans="1:32" customFormat="1" ht="19.5" thickBot="1" x14ac:dyDescent="0.35">
      <c r="A1407" s="45"/>
      <c r="B1407" s="903">
        <v>2</v>
      </c>
      <c r="C1407" s="997" t="s">
        <v>902</v>
      </c>
      <c r="D1407" s="1018"/>
      <c r="E1407" s="942"/>
      <c r="F1407" s="45"/>
      <c r="G1407" s="45"/>
      <c r="H1407" s="45"/>
      <c r="I1407" s="45"/>
      <c r="J1407" s="45"/>
      <c r="K1407" s="45"/>
      <c r="L1407" s="45"/>
      <c r="M1407" s="45"/>
      <c r="N1407" s="45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  <c r="AA1407" s="45"/>
      <c r="AB1407" s="45"/>
      <c r="AC1407" s="45"/>
      <c r="AD1407" s="45"/>
      <c r="AE1407" s="45"/>
      <c r="AF1407" s="520"/>
    </row>
    <row r="1408" spans="1:32" customFormat="1" ht="48" thickBot="1" x14ac:dyDescent="0.35">
      <c r="A1408" s="45"/>
      <c r="B1408" s="903">
        <v>3</v>
      </c>
      <c r="C1408" s="997" t="s">
        <v>903</v>
      </c>
      <c r="D1408" s="1019"/>
      <c r="E1408" s="942"/>
      <c r="F1408" s="45"/>
      <c r="G1408" s="45"/>
      <c r="H1408" s="45"/>
      <c r="I1408" s="45"/>
      <c r="J1408" s="45"/>
      <c r="K1408" s="45"/>
      <c r="L1408" s="45"/>
      <c r="M1408" s="45"/>
      <c r="N1408" s="45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  <c r="AA1408" s="45"/>
      <c r="AB1408" s="45"/>
      <c r="AC1408" s="45"/>
      <c r="AD1408" s="45"/>
      <c r="AE1408" s="45"/>
      <c r="AF1408" s="520"/>
    </row>
    <row r="1409" spans="1:32" customFormat="1" ht="32.25" thickBot="1" x14ac:dyDescent="0.35">
      <c r="A1409" s="45"/>
      <c r="B1409" s="903">
        <v>4</v>
      </c>
      <c r="C1409" s="997" t="s">
        <v>904</v>
      </c>
      <c r="D1409" s="1019"/>
      <c r="E1409" s="942"/>
      <c r="F1409" s="45"/>
      <c r="G1409" s="45"/>
      <c r="H1409" s="45"/>
      <c r="I1409" s="45"/>
      <c r="J1409" s="45"/>
      <c r="K1409" s="45"/>
      <c r="L1409" s="45"/>
      <c r="M1409" s="45"/>
      <c r="N1409" s="45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  <c r="AA1409" s="45"/>
      <c r="AB1409" s="45"/>
      <c r="AC1409" s="45"/>
      <c r="AD1409" s="45"/>
      <c r="AE1409" s="45"/>
      <c r="AF1409" s="520"/>
    </row>
    <row r="1410" spans="1:32" customFormat="1" ht="19.5" thickBot="1" x14ac:dyDescent="0.35">
      <c r="A1410" s="45"/>
      <c r="B1410" s="903">
        <v>5</v>
      </c>
      <c r="C1410" s="997" t="s">
        <v>845</v>
      </c>
      <c r="D1410" s="1018"/>
      <c r="E1410" s="942"/>
      <c r="F1410" s="45"/>
      <c r="G1410" s="45"/>
      <c r="H1410" s="45"/>
      <c r="I1410" s="45"/>
      <c r="J1410" s="45"/>
      <c r="K1410" s="45"/>
      <c r="L1410" s="45"/>
      <c r="M1410" s="45"/>
      <c r="N1410" s="45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  <c r="AA1410" s="45"/>
      <c r="AB1410" s="45"/>
      <c r="AC1410" s="45"/>
      <c r="AD1410" s="45"/>
      <c r="AE1410" s="45"/>
      <c r="AF1410" s="520"/>
    </row>
    <row r="1411" spans="1:32" customFormat="1" ht="19.5" thickBot="1" x14ac:dyDescent="0.35">
      <c r="A1411" s="45"/>
      <c r="B1411" s="903">
        <v>6</v>
      </c>
      <c r="C1411" s="997" t="s">
        <v>905</v>
      </c>
      <c r="D1411" s="1018"/>
      <c r="E1411" s="942"/>
      <c r="F1411" s="45"/>
      <c r="G1411" s="45"/>
      <c r="H1411" s="45"/>
      <c r="I1411" s="45"/>
      <c r="J1411" s="45"/>
      <c r="K1411" s="45"/>
      <c r="L1411" s="45"/>
      <c r="M1411" s="45"/>
      <c r="N1411" s="45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  <c r="AA1411" s="45"/>
      <c r="AB1411" s="45"/>
      <c r="AC1411" s="45"/>
      <c r="AD1411" s="45"/>
      <c r="AE1411" s="45"/>
      <c r="AF1411" s="520"/>
    </row>
    <row r="1412" spans="1:32" customFormat="1" ht="19.5" thickBot="1" x14ac:dyDescent="0.35">
      <c r="A1412" s="45"/>
      <c r="B1412" s="903">
        <v>7</v>
      </c>
      <c r="C1412" s="997" t="s">
        <v>906</v>
      </c>
      <c r="D1412" s="1018"/>
      <c r="E1412" s="942"/>
      <c r="F1412" s="45"/>
      <c r="G1412" s="45"/>
      <c r="H1412" s="45"/>
      <c r="I1412" s="45"/>
      <c r="J1412" s="45"/>
      <c r="K1412" s="45"/>
      <c r="L1412" s="45"/>
      <c r="M1412" s="45"/>
      <c r="N1412" s="45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  <c r="AA1412" s="45"/>
      <c r="AB1412" s="45"/>
      <c r="AC1412" s="45"/>
      <c r="AD1412" s="45"/>
      <c r="AE1412" s="45"/>
      <c r="AF1412" s="520"/>
    </row>
    <row r="1413" spans="1:32" customFormat="1" ht="19.5" thickBot="1" x14ac:dyDescent="0.35">
      <c r="A1413" s="45"/>
      <c r="B1413" s="903">
        <v>8</v>
      </c>
      <c r="C1413" s="997" t="s">
        <v>907</v>
      </c>
      <c r="D1413" s="1020"/>
      <c r="E1413" s="942"/>
      <c r="F1413" s="45"/>
      <c r="G1413" s="45"/>
      <c r="H1413" s="45"/>
      <c r="I1413" s="45"/>
      <c r="J1413" s="45"/>
      <c r="K1413" s="45"/>
      <c r="L1413" s="45"/>
      <c r="M1413" s="45"/>
      <c r="N1413" s="45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  <c r="AA1413" s="45"/>
      <c r="AB1413" s="45"/>
      <c r="AC1413" s="45"/>
      <c r="AD1413" s="45"/>
      <c r="AE1413" s="45"/>
      <c r="AF1413" s="520"/>
    </row>
    <row r="1414" spans="1:32" customFormat="1" ht="19.5" thickBot="1" x14ac:dyDescent="0.35">
      <c r="A1414" s="45"/>
      <c r="B1414" s="903">
        <v>9</v>
      </c>
      <c r="C1414" s="997" t="s">
        <v>908</v>
      </c>
      <c r="D1414" s="1020"/>
      <c r="E1414" s="942"/>
      <c r="F1414" s="45"/>
      <c r="G1414" s="45"/>
      <c r="H1414" s="45"/>
      <c r="I1414" s="45"/>
      <c r="J1414" s="45"/>
      <c r="K1414" s="45"/>
      <c r="L1414" s="45"/>
      <c r="M1414" s="45"/>
      <c r="N1414" s="45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  <c r="AA1414" s="45"/>
      <c r="AB1414" s="45"/>
      <c r="AC1414" s="45"/>
      <c r="AD1414" s="45"/>
      <c r="AE1414" s="45"/>
      <c r="AF1414" s="520"/>
    </row>
    <row r="1415" spans="1:32" customFormat="1" ht="19.5" thickBot="1" x14ac:dyDescent="0.35">
      <c r="A1415" s="45"/>
      <c r="B1415" s="903">
        <v>10</v>
      </c>
      <c r="C1415" s="997" t="s">
        <v>833</v>
      </c>
      <c r="D1415" s="1020"/>
      <c r="E1415" s="942"/>
      <c r="F1415" s="45"/>
      <c r="G1415" s="45"/>
      <c r="H1415" s="45"/>
      <c r="I1415" s="45"/>
      <c r="J1415" s="45"/>
      <c r="K1415" s="45"/>
      <c r="L1415" s="45"/>
      <c r="M1415" s="45"/>
      <c r="N1415" s="45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  <c r="AA1415" s="45"/>
      <c r="AB1415" s="45"/>
      <c r="AC1415" s="45"/>
      <c r="AD1415" s="45"/>
      <c r="AE1415" s="45"/>
      <c r="AF1415" s="520"/>
    </row>
    <row r="1416" spans="1:32" customFormat="1" ht="19.5" thickBot="1" x14ac:dyDescent="0.35">
      <c r="A1416" s="45"/>
      <c r="B1416" s="903">
        <v>11</v>
      </c>
      <c r="C1416" s="997" t="s">
        <v>829</v>
      </c>
      <c r="D1416" s="1020"/>
      <c r="E1416" s="942"/>
      <c r="F1416" s="45"/>
      <c r="G1416" s="45"/>
      <c r="H1416" s="45"/>
      <c r="I1416" s="45"/>
      <c r="J1416" s="45"/>
      <c r="K1416" s="45"/>
      <c r="L1416" s="45"/>
      <c r="M1416" s="45"/>
      <c r="N1416" s="45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  <c r="AA1416" s="45"/>
      <c r="AB1416" s="45"/>
      <c r="AC1416" s="45"/>
      <c r="AD1416" s="45"/>
      <c r="AE1416" s="45"/>
      <c r="AF1416" s="520"/>
    </row>
    <row r="1417" spans="1:32" customFormat="1" ht="19.5" thickBot="1" x14ac:dyDescent="0.35">
      <c r="A1417" s="45"/>
      <c r="B1417" s="903">
        <v>12</v>
      </c>
      <c r="C1417" s="997" t="s">
        <v>70</v>
      </c>
      <c r="D1417" s="1020"/>
      <c r="E1417" s="942"/>
      <c r="F1417" s="45"/>
      <c r="G1417" s="45"/>
      <c r="H1417" s="45"/>
      <c r="I1417" s="45"/>
      <c r="J1417" s="45"/>
      <c r="K1417" s="45"/>
      <c r="L1417" s="45"/>
      <c r="M1417" s="45"/>
      <c r="N1417" s="45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  <c r="AA1417" s="45"/>
      <c r="AB1417" s="45"/>
      <c r="AC1417" s="45"/>
      <c r="AD1417" s="45"/>
      <c r="AE1417" s="45"/>
      <c r="AF1417" s="520"/>
    </row>
    <row r="1418" spans="1:32" customFormat="1" ht="20.25" thickBot="1" x14ac:dyDescent="0.35">
      <c r="A1418" s="45"/>
      <c r="B1418" s="1987" t="s">
        <v>0</v>
      </c>
      <c r="C1418" s="1988"/>
      <c r="D1418" s="1021">
        <f>SUM(D1406:D1417)</f>
        <v>0</v>
      </c>
      <c r="E1418" s="907"/>
      <c r="F1418" s="45"/>
      <c r="G1418" s="45"/>
      <c r="H1418" s="45"/>
      <c r="I1418" s="45"/>
      <c r="J1418" s="45"/>
      <c r="K1418" s="45"/>
      <c r="L1418" s="45"/>
      <c r="M1418" s="45"/>
      <c r="N1418" s="45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  <c r="AA1418" s="45"/>
      <c r="AB1418" s="45"/>
      <c r="AC1418" s="45"/>
      <c r="AD1418" s="45"/>
      <c r="AE1418" s="45"/>
      <c r="AF1418" s="520"/>
    </row>
    <row r="1419" spans="1:32" customFormat="1" x14ac:dyDescent="0.3">
      <c r="A1419" s="45"/>
      <c r="B1419" s="45"/>
      <c r="C1419" s="45"/>
      <c r="D1419" s="45"/>
      <c r="E1419" s="45"/>
      <c r="F1419" s="45"/>
      <c r="G1419" s="45"/>
      <c r="H1419" s="45"/>
      <c r="I1419" s="45"/>
      <c r="J1419" s="45"/>
      <c r="K1419" s="45"/>
      <c r="L1419" s="45"/>
      <c r="M1419" s="45"/>
      <c r="N1419" s="45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  <c r="AA1419" s="45"/>
      <c r="AB1419" s="45"/>
      <c r="AC1419" s="45"/>
      <c r="AD1419" s="45"/>
      <c r="AE1419" s="45"/>
      <c r="AF1419" s="520"/>
    </row>
    <row r="1420" spans="1:32" x14ac:dyDescent="0.3">
      <c r="A1420" s="529"/>
      <c r="B1420" s="365"/>
      <c r="C1420" s="365"/>
      <c r="D1420" s="365"/>
      <c r="E1420" s="365"/>
      <c r="F1420" s="365"/>
      <c r="G1420" s="365"/>
      <c r="H1420" s="365"/>
      <c r="I1420" s="365"/>
      <c r="J1420" s="365"/>
      <c r="K1420" s="365"/>
      <c r="L1420" s="365"/>
      <c r="M1420" s="365"/>
      <c r="N1420" s="365"/>
      <c r="O1420" s="365"/>
      <c r="P1420" s="365"/>
      <c r="Q1420" s="365"/>
      <c r="R1420" s="365"/>
      <c r="S1420" s="365"/>
      <c r="T1420" s="365"/>
      <c r="U1420" s="365"/>
      <c r="V1420" s="365"/>
      <c r="W1420" s="365"/>
      <c r="X1420" s="365"/>
      <c r="Y1420" s="365"/>
      <c r="Z1420" s="365"/>
      <c r="AA1420" s="365"/>
      <c r="AB1420" s="365"/>
      <c r="AC1420" s="365"/>
      <c r="AD1420" s="365"/>
      <c r="AE1420" s="365"/>
      <c r="AF1420" s="520"/>
    </row>
    <row r="1421" spans="1:32" ht="19.5" thickBot="1" x14ac:dyDescent="0.35">
      <c r="A1421" s="366"/>
      <c r="B1421" s="584"/>
      <c r="C1421" s="584"/>
      <c r="D1421" s="584"/>
      <c r="E1421" s="332"/>
      <c r="F1421" s="584"/>
      <c r="G1421" s="584"/>
      <c r="H1421" s="584"/>
      <c r="I1421" s="584"/>
      <c r="J1421" s="584"/>
      <c r="K1421" s="584"/>
      <c r="L1421" s="584"/>
      <c r="M1421" s="584"/>
      <c r="N1421" s="584"/>
      <c r="O1421" s="366"/>
      <c r="P1421" s="366"/>
      <c r="Q1421" s="366"/>
      <c r="R1421" s="366"/>
      <c r="S1421" s="366"/>
      <c r="T1421" s="366"/>
      <c r="U1421" s="366"/>
      <c r="V1421" s="366"/>
      <c r="W1421" s="366"/>
      <c r="X1421" s="366"/>
      <c r="Y1421" s="366"/>
      <c r="Z1421" s="366"/>
      <c r="AA1421" s="366"/>
      <c r="AB1421" s="366"/>
      <c r="AC1421" s="366"/>
      <c r="AD1421" s="366"/>
      <c r="AE1421" s="366"/>
      <c r="AF1421" s="520"/>
    </row>
    <row r="1422" spans="1:32" ht="46.5" customHeight="1" thickBot="1" x14ac:dyDescent="0.35">
      <c r="A1422" s="366"/>
      <c r="B1422" s="295" t="s">
        <v>883</v>
      </c>
      <c r="C1422" s="584"/>
      <c r="D1422" s="584"/>
      <c r="E1422" s="300" t="s">
        <v>881</v>
      </c>
      <c r="F1422" s="289">
        <f>'PREMIER TRIMES.'!F1577</f>
        <v>0</v>
      </c>
      <c r="G1422" s="584"/>
      <c r="H1422" s="584"/>
      <c r="I1422" s="584"/>
      <c r="J1422" s="584"/>
      <c r="K1422" s="584"/>
      <c r="L1422" s="584"/>
      <c r="M1422" s="584"/>
      <c r="N1422" s="584"/>
      <c r="O1422" s="366"/>
      <c r="P1422" s="366"/>
      <c r="Q1422" s="366"/>
      <c r="R1422" s="366"/>
      <c r="S1422" s="366"/>
      <c r="T1422" s="366"/>
      <c r="U1422" s="366"/>
      <c r="V1422" s="366"/>
      <c r="W1422" s="366"/>
      <c r="X1422" s="366"/>
      <c r="Y1422" s="366"/>
      <c r="Z1422" s="366"/>
      <c r="AA1422" s="366"/>
      <c r="AB1422" s="366"/>
      <c r="AC1422" s="366"/>
      <c r="AD1422" s="366"/>
      <c r="AE1422" s="366"/>
      <c r="AF1422" s="520"/>
    </row>
    <row r="1423" spans="1:32" ht="42" customHeight="1" thickBot="1" x14ac:dyDescent="0.35">
      <c r="A1423" s="366"/>
      <c r="B1423" s="295" t="s">
        <v>884</v>
      </c>
      <c r="C1423" s="584"/>
      <c r="D1423" s="584"/>
      <c r="E1423" s="301" t="s">
        <v>882</v>
      </c>
      <c r="F1423" s="289">
        <f>SUBTOTAL(3,C1429:C1531)-3</f>
        <v>0</v>
      </c>
      <c r="G1423" s="584"/>
      <c r="H1423" s="584"/>
      <c r="I1423" s="584"/>
      <c r="J1423" s="584"/>
      <c r="K1423" s="584"/>
      <c r="L1423" s="584"/>
      <c r="M1423" s="584"/>
      <c r="N1423" s="584"/>
      <c r="O1423" s="366"/>
      <c r="P1423" s="366"/>
      <c r="Q1423" s="366"/>
      <c r="R1423" s="366"/>
      <c r="S1423" s="366"/>
      <c r="T1423" s="366"/>
      <c r="U1423" s="366"/>
      <c r="V1423" s="366"/>
      <c r="W1423" s="366"/>
      <c r="X1423" s="366"/>
      <c r="Y1423" s="366"/>
      <c r="Z1423" s="366"/>
      <c r="AA1423" s="366"/>
      <c r="AB1423" s="366"/>
      <c r="AC1423" s="366"/>
      <c r="AD1423" s="366"/>
      <c r="AE1423" s="366"/>
      <c r="AF1423" s="520"/>
    </row>
    <row r="1424" spans="1:32" ht="30.75" thickBot="1" x14ac:dyDescent="0.35">
      <c r="A1424" s="366"/>
      <c r="B1424" s="584"/>
      <c r="C1424" s="584"/>
      <c r="D1424" s="584"/>
      <c r="E1424" s="297" t="s">
        <v>888</v>
      </c>
      <c r="F1424" s="289">
        <f>SUM(F1422:F1423)</f>
        <v>0</v>
      </c>
      <c r="G1424" s="584"/>
      <c r="H1424" s="584"/>
      <c r="I1424" s="584"/>
      <c r="J1424" s="584"/>
      <c r="K1424" s="584"/>
      <c r="L1424" s="584"/>
      <c r="M1424" s="584"/>
      <c r="N1424" s="584"/>
      <c r="O1424" s="366"/>
      <c r="P1424" s="366"/>
      <c r="Q1424" s="366"/>
      <c r="R1424" s="366"/>
      <c r="S1424" s="366"/>
      <c r="T1424" s="366"/>
      <c r="U1424" s="366"/>
      <c r="V1424" s="366"/>
      <c r="W1424" s="366"/>
      <c r="X1424" s="366"/>
      <c r="Y1424" s="366"/>
      <c r="Z1424" s="366"/>
      <c r="AA1424" s="366"/>
      <c r="AB1424" s="366"/>
      <c r="AC1424" s="366"/>
      <c r="AD1424" s="366"/>
      <c r="AE1424" s="366"/>
      <c r="AF1424" s="520"/>
    </row>
    <row r="1425" spans="1:32" ht="20.25" x14ac:dyDescent="0.3">
      <c r="A1425" s="366"/>
      <c r="B1425" s="295" t="s">
        <v>885</v>
      </c>
      <c r="C1425" s="42"/>
      <c r="D1425" s="42"/>
      <c r="E1425" s="42"/>
      <c r="F1425" s="42"/>
      <c r="G1425" s="584"/>
      <c r="H1425" s="584"/>
      <c r="I1425" s="584"/>
      <c r="J1425" s="584"/>
      <c r="K1425" s="584"/>
      <c r="L1425" s="584"/>
      <c r="M1425" s="584"/>
      <c r="N1425" s="584"/>
      <c r="O1425" s="366"/>
      <c r="P1425" s="366"/>
      <c r="Q1425" s="366"/>
      <c r="R1425" s="366"/>
      <c r="S1425" s="366"/>
      <c r="T1425" s="366"/>
      <c r="U1425" s="366"/>
      <c r="V1425" s="366"/>
      <c r="W1425" s="366"/>
      <c r="X1425" s="366"/>
      <c r="Y1425" s="366"/>
      <c r="Z1425" s="366"/>
      <c r="AA1425" s="366"/>
      <c r="AB1425" s="366"/>
      <c r="AC1425" s="366"/>
      <c r="AD1425" s="366"/>
      <c r="AE1425" s="366"/>
      <c r="AF1425" s="520"/>
    </row>
    <row r="1426" spans="1:32" ht="25.5" x14ac:dyDescent="0.3">
      <c r="A1426" s="366"/>
      <c r="B1426" s="302" t="s">
        <v>277</v>
      </c>
      <c r="C1426" s="42"/>
      <c r="D1426" s="42"/>
      <c r="E1426" s="42"/>
      <c r="F1426" s="42"/>
      <c r="G1426" s="332"/>
      <c r="H1426" s="332"/>
      <c r="I1426" s="332"/>
      <c r="J1426" s="332"/>
      <c r="K1426" s="332"/>
      <c r="L1426" s="332"/>
      <c r="M1426" s="332"/>
      <c r="N1426" s="332"/>
      <c r="O1426" s="366"/>
      <c r="P1426" s="366"/>
      <c r="Q1426" s="366"/>
      <c r="R1426" s="366"/>
      <c r="S1426" s="366"/>
      <c r="T1426" s="366"/>
      <c r="U1426" s="366"/>
      <c r="V1426" s="366"/>
      <c r="W1426" s="366"/>
      <c r="X1426" s="366"/>
      <c r="Y1426" s="366"/>
      <c r="Z1426" s="366"/>
      <c r="AA1426" s="366"/>
      <c r="AB1426" s="366"/>
      <c r="AC1426" s="366"/>
      <c r="AD1426" s="366"/>
      <c r="AE1426" s="366"/>
      <c r="AF1426" s="520"/>
    </row>
    <row r="1427" spans="1:32" ht="19.5" thickBot="1" x14ac:dyDescent="0.35">
      <c r="A1427" s="366"/>
      <c r="B1427" s="584"/>
      <c r="C1427" s="332"/>
      <c r="D1427" s="332"/>
      <c r="E1427" s="332"/>
      <c r="F1427" s="332"/>
      <c r="G1427" s="332"/>
      <c r="H1427" s="332"/>
      <c r="I1427" s="332"/>
      <c r="J1427" s="332"/>
      <c r="K1427" s="332"/>
      <c r="L1427" s="332"/>
      <c r="M1427" s="332"/>
      <c r="N1427" s="332"/>
      <c r="O1427" s="366"/>
      <c r="P1427" s="366"/>
      <c r="Q1427" s="366"/>
      <c r="R1427" s="366"/>
      <c r="S1427" s="366"/>
      <c r="T1427" s="366"/>
      <c r="U1427" s="366"/>
      <c r="V1427" s="366"/>
      <c r="W1427" s="366"/>
      <c r="X1427" s="366"/>
      <c r="Y1427" s="366"/>
      <c r="Z1427" s="366"/>
      <c r="AA1427" s="366"/>
      <c r="AB1427" s="366"/>
      <c r="AC1427" s="366"/>
      <c r="AD1427" s="366"/>
      <c r="AE1427" s="366"/>
      <c r="AF1427" s="520"/>
    </row>
    <row r="1428" spans="1:32" ht="48" customHeight="1" thickBot="1" x14ac:dyDescent="0.35">
      <c r="A1428" s="366"/>
      <c r="B1428" s="386" t="s">
        <v>1</v>
      </c>
      <c r="C1428" s="386" t="s">
        <v>151</v>
      </c>
      <c r="D1428" s="386" t="s">
        <v>278</v>
      </c>
      <c r="E1428" s="386" t="s">
        <v>158</v>
      </c>
      <c r="F1428" s="386" t="s">
        <v>30</v>
      </c>
      <c r="G1428" s="386" t="s">
        <v>55</v>
      </c>
      <c r="H1428" s="332"/>
      <c r="I1428" s="332"/>
      <c r="J1428" s="332"/>
      <c r="K1428" s="332"/>
      <c r="L1428" s="332"/>
      <c r="M1428" s="332"/>
      <c r="N1428" s="332"/>
      <c r="O1428" s="366"/>
      <c r="P1428" s="366"/>
      <c r="Q1428" s="366"/>
      <c r="R1428" s="366"/>
      <c r="S1428" s="366"/>
      <c r="T1428" s="366"/>
      <c r="U1428" s="366"/>
      <c r="V1428" s="366"/>
      <c r="W1428" s="366"/>
      <c r="X1428" s="366"/>
      <c r="Y1428" s="366"/>
      <c r="Z1428" s="366"/>
      <c r="AA1428" s="366"/>
      <c r="AB1428" s="366"/>
      <c r="AC1428" s="366"/>
      <c r="AD1428" s="366"/>
      <c r="AE1428" s="366"/>
      <c r="AF1428" s="520"/>
    </row>
    <row r="1429" spans="1:32" ht="19.5" thickBot="1" x14ac:dyDescent="0.35">
      <c r="A1429" s="366"/>
      <c r="B1429" s="1417"/>
      <c r="C1429" s="388"/>
      <c r="D1429" s="388"/>
      <c r="E1429" s="388"/>
      <c r="F1429" s="388"/>
      <c r="G1429" s="388"/>
      <c r="H1429" s="332"/>
      <c r="I1429" s="332"/>
      <c r="J1429" s="332"/>
      <c r="K1429" s="332"/>
      <c r="L1429" s="332"/>
      <c r="M1429" s="332"/>
      <c r="N1429" s="332"/>
      <c r="O1429" s="366"/>
      <c r="P1429" s="366"/>
      <c r="Q1429" s="366"/>
      <c r="R1429" s="366"/>
      <c r="S1429" s="366"/>
      <c r="T1429" s="366"/>
      <c r="U1429" s="366"/>
      <c r="V1429" s="366"/>
      <c r="W1429" s="366"/>
      <c r="X1429" s="366"/>
      <c r="Y1429" s="366"/>
      <c r="Z1429" s="366"/>
      <c r="AA1429" s="366"/>
      <c r="AB1429" s="366"/>
      <c r="AC1429" s="366"/>
      <c r="AD1429" s="366"/>
      <c r="AE1429" s="366"/>
      <c r="AF1429" s="520"/>
    </row>
    <row r="1430" spans="1:32" ht="19.5" thickBot="1" x14ac:dyDescent="0.35">
      <c r="A1430" s="366"/>
      <c r="B1430" s="1417"/>
      <c r="C1430" s="388"/>
      <c r="D1430" s="388"/>
      <c r="E1430" s="388"/>
      <c r="F1430" s="388"/>
      <c r="G1430" s="388"/>
      <c r="H1430" s="332"/>
      <c r="I1430" s="332"/>
      <c r="J1430" s="332"/>
      <c r="K1430" s="332"/>
      <c r="L1430" s="332"/>
      <c r="M1430" s="332"/>
      <c r="N1430" s="332"/>
      <c r="O1430" s="366"/>
      <c r="P1430" s="366"/>
      <c r="Q1430" s="366"/>
      <c r="R1430" s="366"/>
      <c r="S1430" s="366"/>
      <c r="T1430" s="366"/>
      <c r="U1430" s="366"/>
      <c r="V1430" s="366"/>
      <c r="W1430" s="366"/>
      <c r="X1430" s="366"/>
      <c r="Y1430" s="366"/>
      <c r="Z1430" s="366"/>
      <c r="AA1430" s="366"/>
      <c r="AB1430" s="366"/>
      <c r="AC1430" s="366"/>
      <c r="AD1430" s="366"/>
      <c r="AE1430" s="366"/>
      <c r="AF1430" s="520"/>
    </row>
    <row r="1431" spans="1:32" ht="19.5" thickBot="1" x14ac:dyDescent="0.35">
      <c r="A1431" s="366"/>
      <c r="B1431" s="1417"/>
      <c r="C1431" s="388"/>
      <c r="D1431" s="388"/>
      <c r="E1431" s="388"/>
      <c r="F1431" s="388"/>
      <c r="G1431" s="388"/>
      <c r="H1431" s="332"/>
      <c r="I1431" s="332"/>
      <c r="J1431" s="332"/>
      <c r="K1431" s="332"/>
      <c r="L1431" s="332"/>
      <c r="M1431" s="332"/>
      <c r="N1431" s="332"/>
      <c r="O1431" s="366"/>
      <c r="P1431" s="366"/>
      <c r="Q1431" s="366"/>
      <c r="R1431" s="366"/>
      <c r="S1431" s="366"/>
      <c r="T1431" s="366"/>
      <c r="U1431" s="366"/>
      <c r="V1431" s="366"/>
      <c r="W1431" s="366"/>
      <c r="X1431" s="366"/>
      <c r="Y1431" s="366"/>
      <c r="Z1431" s="366"/>
      <c r="AA1431" s="366"/>
      <c r="AB1431" s="366"/>
      <c r="AC1431" s="366"/>
      <c r="AD1431" s="366"/>
      <c r="AE1431" s="366"/>
      <c r="AF1431" s="520"/>
    </row>
    <row r="1432" spans="1:32" ht="19.5" thickBot="1" x14ac:dyDescent="0.35">
      <c r="A1432" s="366"/>
      <c r="B1432" s="1417"/>
      <c r="C1432" s="388"/>
      <c r="D1432" s="388"/>
      <c r="E1432" s="388"/>
      <c r="F1432" s="388"/>
      <c r="G1432" s="388"/>
      <c r="H1432" s="332"/>
      <c r="I1432" s="332"/>
      <c r="J1432" s="332"/>
      <c r="K1432" s="332"/>
      <c r="L1432" s="332"/>
      <c r="M1432" s="332"/>
      <c r="N1432" s="332"/>
      <c r="O1432" s="366"/>
      <c r="P1432" s="366"/>
      <c r="Q1432" s="366"/>
      <c r="R1432" s="366"/>
      <c r="S1432" s="366"/>
      <c r="T1432" s="366"/>
      <c r="U1432" s="366"/>
      <c r="V1432" s="366"/>
      <c r="W1432" s="366"/>
      <c r="X1432" s="366"/>
      <c r="Y1432" s="366"/>
      <c r="Z1432" s="366"/>
      <c r="AA1432" s="366"/>
      <c r="AB1432" s="366"/>
      <c r="AC1432" s="366"/>
      <c r="AD1432" s="366"/>
      <c r="AE1432" s="366"/>
      <c r="AF1432" s="520"/>
    </row>
    <row r="1433" spans="1:32" ht="19.5" thickBot="1" x14ac:dyDescent="0.35">
      <c r="A1433" s="366"/>
      <c r="B1433" s="1417"/>
      <c r="C1433" s="388"/>
      <c r="D1433" s="388"/>
      <c r="E1433" s="388"/>
      <c r="F1433" s="388"/>
      <c r="G1433" s="388"/>
      <c r="H1433" s="332"/>
      <c r="I1433" s="332"/>
      <c r="J1433" s="332"/>
      <c r="K1433" s="332"/>
      <c r="L1433" s="332"/>
      <c r="M1433" s="332"/>
      <c r="N1433" s="332"/>
      <c r="O1433" s="366"/>
      <c r="P1433" s="366"/>
      <c r="Q1433" s="366"/>
      <c r="R1433" s="366"/>
      <c r="S1433" s="366"/>
      <c r="T1433" s="366"/>
      <c r="U1433" s="366"/>
      <c r="V1433" s="366"/>
      <c r="W1433" s="366"/>
      <c r="X1433" s="366"/>
      <c r="Y1433" s="366"/>
      <c r="Z1433" s="366"/>
      <c r="AA1433" s="366"/>
      <c r="AB1433" s="366"/>
      <c r="AC1433" s="366"/>
      <c r="AD1433" s="366"/>
      <c r="AE1433" s="366"/>
      <c r="AF1433" s="520"/>
    </row>
    <row r="1434" spans="1:32" ht="19.5" thickBot="1" x14ac:dyDescent="0.35">
      <c r="A1434" s="366"/>
      <c r="B1434" s="1417"/>
      <c r="C1434" s="388"/>
      <c r="D1434" s="388"/>
      <c r="E1434" s="388"/>
      <c r="F1434" s="388"/>
      <c r="G1434" s="388"/>
      <c r="H1434" s="332"/>
      <c r="I1434" s="332"/>
      <c r="J1434" s="332"/>
      <c r="K1434" s="332"/>
      <c r="L1434" s="332"/>
      <c r="M1434" s="332"/>
      <c r="N1434" s="332"/>
      <c r="O1434" s="366"/>
      <c r="P1434" s="366"/>
      <c r="Q1434" s="366"/>
      <c r="R1434" s="366"/>
      <c r="S1434" s="366"/>
      <c r="T1434" s="366"/>
      <c r="U1434" s="366"/>
      <c r="V1434" s="366"/>
      <c r="W1434" s="366"/>
      <c r="X1434" s="366"/>
      <c r="Y1434" s="366"/>
      <c r="Z1434" s="366"/>
      <c r="AA1434" s="366"/>
      <c r="AB1434" s="366"/>
      <c r="AC1434" s="366"/>
      <c r="AD1434" s="366"/>
      <c r="AE1434" s="366"/>
      <c r="AF1434" s="520"/>
    </row>
    <row r="1435" spans="1:32" ht="19.5" thickBot="1" x14ac:dyDescent="0.35">
      <c r="A1435" s="366"/>
      <c r="B1435" s="1417"/>
      <c r="C1435" s="388"/>
      <c r="D1435" s="388"/>
      <c r="E1435" s="388"/>
      <c r="F1435" s="388"/>
      <c r="G1435" s="388"/>
      <c r="H1435" s="332"/>
      <c r="I1435" s="332"/>
      <c r="J1435" s="332"/>
      <c r="K1435" s="332"/>
      <c r="L1435" s="332"/>
      <c r="M1435" s="332"/>
      <c r="N1435" s="332"/>
      <c r="O1435" s="366"/>
      <c r="P1435" s="366"/>
      <c r="Q1435" s="366"/>
      <c r="R1435" s="366"/>
      <c r="S1435" s="366"/>
      <c r="T1435" s="366"/>
      <c r="U1435" s="366"/>
      <c r="V1435" s="366"/>
      <c r="W1435" s="366"/>
      <c r="X1435" s="366"/>
      <c r="Y1435" s="366"/>
      <c r="Z1435" s="366"/>
      <c r="AA1435" s="366"/>
      <c r="AB1435" s="366"/>
      <c r="AC1435" s="366"/>
      <c r="AD1435" s="366"/>
      <c r="AE1435" s="366"/>
      <c r="AF1435" s="520"/>
    </row>
    <row r="1436" spans="1:32" ht="19.5" thickBot="1" x14ac:dyDescent="0.35">
      <c r="A1436" s="366"/>
      <c r="B1436" s="1417"/>
      <c r="C1436" s="388"/>
      <c r="D1436" s="388"/>
      <c r="E1436" s="388"/>
      <c r="F1436" s="388"/>
      <c r="G1436" s="388"/>
      <c r="H1436" s="332"/>
      <c r="I1436" s="332"/>
      <c r="J1436" s="332"/>
      <c r="K1436" s="332"/>
      <c r="L1436" s="332"/>
      <c r="M1436" s="332"/>
      <c r="N1436" s="332"/>
      <c r="O1436" s="366"/>
      <c r="P1436" s="366"/>
      <c r="Q1436" s="366"/>
      <c r="R1436" s="366"/>
      <c r="S1436" s="366"/>
      <c r="T1436" s="366"/>
      <c r="U1436" s="366"/>
      <c r="V1436" s="366"/>
      <c r="W1436" s="366"/>
      <c r="X1436" s="366"/>
      <c r="Y1436" s="366"/>
      <c r="Z1436" s="366"/>
      <c r="AA1436" s="366"/>
      <c r="AB1436" s="366"/>
      <c r="AC1436" s="366"/>
      <c r="AD1436" s="366"/>
      <c r="AE1436" s="366"/>
      <c r="AF1436" s="520"/>
    </row>
    <row r="1437" spans="1:32" ht="19.5" thickBot="1" x14ac:dyDescent="0.35">
      <c r="A1437" s="366"/>
      <c r="B1437" s="1417"/>
      <c r="C1437" s="388"/>
      <c r="D1437" s="388"/>
      <c r="E1437" s="388"/>
      <c r="F1437" s="388"/>
      <c r="G1437" s="388"/>
      <c r="H1437" s="332"/>
      <c r="I1437" s="332"/>
      <c r="J1437" s="332"/>
      <c r="K1437" s="332"/>
      <c r="L1437" s="332"/>
      <c r="M1437" s="332"/>
      <c r="N1437" s="332"/>
      <c r="O1437" s="366"/>
      <c r="P1437" s="366"/>
      <c r="Q1437" s="366"/>
      <c r="R1437" s="366"/>
      <c r="S1437" s="366"/>
      <c r="T1437" s="366"/>
      <c r="U1437" s="366"/>
      <c r="V1437" s="366"/>
      <c r="W1437" s="366"/>
      <c r="X1437" s="366"/>
      <c r="Y1437" s="366"/>
      <c r="Z1437" s="366"/>
      <c r="AA1437" s="366"/>
      <c r="AB1437" s="366"/>
      <c r="AC1437" s="366"/>
      <c r="AD1437" s="366"/>
      <c r="AE1437" s="366"/>
      <c r="AF1437" s="520"/>
    </row>
    <row r="1438" spans="1:32" ht="19.5" thickBot="1" x14ac:dyDescent="0.35">
      <c r="A1438" s="366"/>
      <c r="B1438" s="1417"/>
      <c r="C1438" s="388"/>
      <c r="D1438" s="388"/>
      <c r="E1438" s="388"/>
      <c r="F1438" s="388"/>
      <c r="G1438" s="388"/>
      <c r="H1438" s="332"/>
      <c r="I1438" s="332"/>
      <c r="J1438" s="332"/>
      <c r="K1438" s="332"/>
      <c r="L1438" s="332"/>
      <c r="M1438" s="332"/>
      <c r="N1438" s="332"/>
      <c r="O1438" s="366"/>
      <c r="P1438" s="366"/>
      <c r="Q1438" s="366"/>
      <c r="R1438" s="366"/>
      <c r="S1438" s="366"/>
      <c r="T1438" s="366"/>
      <c r="U1438" s="366"/>
      <c r="V1438" s="366"/>
      <c r="W1438" s="366"/>
      <c r="X1438" s="366"/>
      <c r="Y1438" s="366"/>
      <c r="Z1438" s="366"/>
      <c r="AA1438" s="366"/>
      <c r="AB1438" s="366"/>
      <c r="AC1438" s="366"/>
      <c r="AD1438" s="366"/>
      <c r="AE1438" s="366"/>
      <c r="AF1438" s="520"/>
    </row>
    <row r="1439" spans="1:32" ht="19.5" thickBot="1" x14ac:dyDescent="0.35">
      <c r="A1439" s="366"/>
      <c r="B1439" s="1417"/>
      <c r="C1439" s="388"/>
      <c r="D1439" s="388"/>
      <c r="E1439" s="388"/>
      <c r="F1439" s="388"/>
      <c r="G1439" s="388"/>
      <c r="H1439" s="332"/>
      <c r="I1439" s="332"/>
      <c r="J1439" s="332"/>
      <c r="K1439" s="332"/>
      <c r="L1439" s="332"/>
      <c r="M1439" s="332"/>
      <c r="N1439" s="332"/>
      <c r="O1439" s="366"/>
      <c r="P1439" s="366"/>
      <c r="Q1439" s="366"/>
      <c r="R1439" s="366"/>
      <c r="S1439" s="366"/>
      <c r="T1439" s="366"/>
      <c r="U1439" s="366"/>
      <c r="V1439" s="366"/>
      <c r="W1439" s="366"/>
      <c r="X1439" s="366"/>
      <c r="Y1439" s="366"/>
      <c r="Z1439" s="366"/>
      <c r="AA1439" s="366"/>
      <c r="AB1439" s="366"/>
      <c r="AC1439" s="366"/>
      <c r="AD1439" s="366"/>
      <c r="AE1439" s="366"/>
      <c r="AF1439" s="520"/>
    </row>
    <row r="1440" spans="1:32" ht="19.5" thickBot="1" x14ac:dyDescent="0.35">
      <c r="A1440" s="366"/>
      <c r="B1440" s="1417"/>
      <c r="C1440" s="388"/>
      <c r="D1440" s="388"/>
      <c r="E1440" s="388"/>
      <c r="F1440" s="388"/>
      <c r="G1440" s="388"/>
      <c r="H1440" s="332"/>
      <c r="I1440" s="332"/>
      <c r="J1440" s="332"/>
      <c r="K1440" s="332"/>
      <c r="L1440" s="332"/>
      <c r="M1440" s="332"/>
      <c r="N1440" s="332"/>
      <c r="O1440" s="366"/>
      <c r="P1440" s="366"/>
      <c r="Q1440" s="366"/>
      <c r="R1440" s="366"/>
      <c r="S1440" s="366"/>
      <c r="T1440" s="366"/>
      <c r="U1440" s="366"/>
      <c r="V1440" s="366"/>
      <c r="W1440" s="366"/>
      <c r="X1440" s="366"/>
      <c r="Y1440" s="366"/>
      <c r="Z1440" s="366"/>
      <c r="AA1440" s="366"/>
      <c r="AB1440" s="366"/>
      <c r="AC1440" s="366"/>
      <c r="AD1440" s="366"/>
      <c r="AE1440" s="366"/>
      <c r="AF1440" s="520"/>
    </row>
    <row r="1441" spans="1:32" ht="19.5" thickBot="1" x14ac:dyDescent="0.35">
      <c r="A1441" s="366"/>
      <c r="B1441" s="1417"/>
      <c r="C1441" s="388"/>
      <c r="D1441" s="388"/>
      <c r="E1441" s="388"/>
      <c r="F1441" s="388"/>
      <c r="G1441" s="388"/>
      <c r="H1441" s="332"/>
      <c r="I1441" s="332"/>
      <c r="J1441" s="332"/>
      <c r="K1441" s="332"/>
      <c r="L1441" s="332"/>
      <c r="M1441" s="332"/>
      <c r="N1441" s="332"/>
      <c r="O1441" s="366"/>
      <c r="P1441" s="366"/>
      <c r="Q1441" s="366"/>
      <c r="R1441" s="366"/>
      <c r="S1441" s="366"/>
      <c r="T1441" s="366"/>
      <c r="U1441" s="366"/>
      <c r="V1441" s="366"/>
      <c r="W1441" s="366"/>
      <c r="X1441" s="366"/>
      <c r="Y1441" s="366"/>
      <c r="Z1441" s="366"/>
      <c r="AA1441" s="366"/>
      <c r="AB1441" s="366"/>
      <c r="AC1441" s="366"/>
      <c r="AD1441" s="366"/>
      <c r="AE1441" s="366"/>
      <c r="AF1441" s="520"/>
    </row>
    <row r="1442" spans="1:32" ht="19.5" thickBot="1" x14ac:dyDescent="0.35">
      <c r="A1442" s="366"/>
      <c r="B1442" s="1417"/>
      <c r="C1442" s="388"/>
      <c r="D1442" s="388"/>
      <c r="E1442" s="388"/>
      <c r="F1442" s="388"/>
      <c r="G1442" s="388"/>
      <c r="H1442" s="332"/>
      <c r="I1442" s="332"/>
      <c r="J1442" s="332"/>
      <c r="K1442" s="332"/>
      <c r="L1442" s="332"/>
      <c r="M1442" s="332"/>
      <c r="N1442" s="332"/>
      <c r="O1442" s="366"/>
      <c r="P1442" s="366"/>
      <c r="Q1442" s="366"/>
      <c r="R1442" s="366"/>
      <c r="S1442" s="366"/>
      <c r="T1442" s="366"/>
      <c r="U1442" s="366"/>
      <c r="V1442" s="366"/>
      <c r="W1442" s="366"/>
      <c r="X1442" s="366"/>
      <c r="Y1442" s="366"/>
      <c r="Z1442" s="366"/>
      <c r="AA1442" s="366"/>
      <c r="AB1442" s="366"/>
      <c r="AC1442" s="366"/>
      <c r="AD1442" s="366"/>
      <c r="AE1442" s="366"/>
      <c r="AF1442" s="520"/>
    </row>
    <row r="1443" spans="1:32" ht="19.5" thickBot="1" x14ac:dyDescent="0.35">
      <c r="A1443" s="366"/>
      <c r="B1443" s="1417"/>
      <c r="C1443" s="388"/>
      <c r="D1443" s="388"/>
      <c r="E1443" s="388"/>
      <c r="F1443" s="388"/>
      <c r="G1443" s="388"/>
      <c r="H1443" s="332"/>
      <c r="I1443" s="332"/>
      <c r="J1443" s="332"/>
      <c r="K1443" s="332"/>
      <c r="L1443" s="332"/>
      <c r="M1443" s="332"/>
      <c r="N1443" s="332"/>
      <c r="O1443" s="366"/>
      <c r="P1443" s="366"/>
      <c r="Q1443" s="366"/>
      <c r="R1443" s="366"/>
      <c r="S1443" s="366"/>
      <c r="T1443" s="366"/>
      <c r="U1443" s="366"/>
      <c r="V1443" s="366"/>
      <c r="W1443" s="366"/>
      <c r="X1443" s="366"/>
      <c r="Y1443" s="366"/>
      <c r="Z1443" s="366"/>
      <c r="AA1443" s="366"/>
      <c r="AB1443" s="366"/>
      <c r="AC1443" s="366"/>
      <c r="AD1443" s="366"/>
      <c r="AE1443" s="366"/>
      <c r="AF1443" s="520"/>
    </row>
    <row r="1444" spans="1:32" ht="19.5" thickBot="1" x14ac:dyDescent="0.35">
      <c r="A1444" s="366"/>
      <c r="B1444" s="1417"/>
      <c r="C1444" s="388"/>
      <c r="D1444" s="388"/>
      <c r="E1444" s="388"/>
      <c r="F1444" s="388"/>
      <c r="G1444" s="388"/>
      <c r="H1444" s="332"/>
      <c r="I1444" s="332"/>
      <c r="J1444" s="332"/>
      <c r="K1444" s="332"/>
      <c r="L1444" s="332"/>
      <c r="M1444" s="332"/>
      <c r="N1444" s="332"/>
      <c r="O1444" s="366"/>
      <c r="P1444" s="366"/>
      <c r="Q1444" s="366"/>
      <c r="R1444" s="366"/>
      <c r="S1444" s="366"/>
      <c r="T1444" s="366"/>
      <c r="U1444" s="366"/>
      <c r="V1444" s="366"/>
      <c r="W1444" s="366"/>
      <c r="X1444" s="366"/>
      <c r="Y1444" s="366"/>
      <c r="Z1444" s="366"/>
      <c r="AA1444" s="366"/>
      <c r="AB1444" s="366"/>
      <c r="AC1444" s="366"/>
      <c r="AD1444" s="366"/>
      <c r="AE1444" s="366"/>
      <c r="AF1444" s="520"/>
    </row>
    <row r="1445" spans="1:32" ht="19.5" thickBot="1" x14ac:dyDescent="0.35">
      <c r="A1445" s="366"/>
      <c r="B1445" s="1417"/>
      <c r="C1445" s="388"/>
      <c r="D1445" s="388"/>
      <c r="E1445" s="388"/>
      <c r="F1445" s="388"/>
      <c r="G1445" s="388"/>
      <c r="H1445" s="332"/>
      <c r="I1445" s="332"/>
      <c r="J1445" s="332"/>
      <c r="K1445" s="332"/>
      <c r="L1445" s="332"/>
      <c r="M1445" s="332"/>
      <c r="N1445" s="332"/>
      <c r="O1445" s="366"/>
      <c r="P1445" s="366"/>
      <c r="Q1445" s="366"/>
      <c r="R1445" s="366"/>
      <c r="S1445" s="366"/>
      <c r="T1445" s="366"/>
      <c r="U1445" s="366"/>
      <c r="V1445" s="366"/>
      <c r="W1445" s="366"/>
      <c r="X1445" s="366"/>
      <c r="Y1445" s="366"/>
      <c r="Z1445" s="366"/>
      <c r="AA1445" s="366"/>
      <c r="AB1445" s="366"/>
      <c r="AC1445" s="366"/>
      <c r="AD1445" s="366"/>
      <c r="AE1445" s="366"/>
      <c r="AF1445" s="520"/>
    </row>
    <row r="1446" spans="1:32" ht="19.5" thickBot="1" x14ac:dyDescent="0.35">
      <c r="A1446" s="366"/>
      <c r="B1446" s="1417"/>
      <c r="C1446" s="388"/>
      <c r="D1446" s="388"/>
      <c r="E1446" s="388"/>
      <c r="F1446" s="388"/>
      <c r="G1446" s="388"/>
      <c r="H1446" s="332"/>
      <c r="I1446" s="332"/>
      <c r="J1446" s="332"/>
      <c r="K1446" s="332"/>
      <c r="L1446" s="332"/>
      <c r="M1446" s="332"/>
      <c r="N1446" s="332"/>
      <c r="O1446" s="366"/>
      <c r="P1446" s="366"/>
      <c r="Q1446" s="366"/>
      <c r="R1446" s="366"/>
      <c r="S1446" s="366"/>
      <c r="T1446" s="366"/>
      <c r="U1446" s="366"/>
      <c r="V1446" s="366"/>
      <c r="W1446" s="366"/>
      <c r="X1446" s="366"/>
      <c r="Y1446" s="366"/>
      <c r="Z1446" s="366"/>
      <c r="AA1446" s="366"/>
      <c r="AB1446" s="366"/>
      <c r="AC1446" s="366"/>
      <c r="AD1446" s="366"/>
      <c r="AE1446" s="366"/>
      <c r="AF1446" s="520"/>
    </row>
    <row r="1447" spans="1:32" ht="19.5" thickBot="1" x14ac:dyDescent="0.35">
      <c r="A1447" s="366"/>
      <c r="B1447" s="1417"/>
      <c r="C1447" s="388"/>
      <c r="D1447" s="388"/>
      <c r="E1447" s="388"/>
      <c r="F1447" s="388"/>
      <c r="G1447" s="388"/>
      <c r="H1447" s="332"/>
      <c r="I1447" s="332"/>
      <c r="J1447" s="332"/>
      <c r="K1447" s="332"/>
      <c r="L1447" s="332"/>
      <c r="M1447" s="332"/>
      <c r="N1447" s="332"/>
      <c r="O1447" s="366"/>
      <c r="P1447" s="366"/>
      <c r="Q1447" s="366"/>
      <c r="R1447" s="366"/>
      <c r="S1447" s="366"/>
      <c r="T1447" s="366"/>
      <c r="U1447" s="366"/>
      <c r="V1447" s="366"/>
      <c r="W1447" s="366"/>
      <c r="X1447" s="366"/>
      <c r="Y1447" s="366"/>
      <c r="Z1447" s="366"/>
      <c r="AA1447" s="366"/>
      <c r="AB1447" s="366"/>
      <c r="AC1447" s="366"/>
      <c r="AD1447" s="366"/>
      <c r="AE1447" s="366"/>
      <c r="AF1447" s="520"/>
    </row>
    <row r="1448" spans="1:32" ht="19.5" thickBot="1" x14ac:dyDescent="0.35">
      <c r="A1448" s="366"/>
      <c r="B1448" s="1417"/>
      <c r="C1448" s="388"/>
      <c r="D1448" s="388"/>
      <c r="E1448" s="388"/>
      <c r="F1448" s="388"/>
      <c r="G1448" s="388"/>
      <c r="H1448" s="332"/>
      <c r="I1448" s="332"/>
      <c r="J1448" s="332"/>
      <c r="K1448" s="332"/>
      <c r="L1448" s="332"/>
      <c r="M1448" s="332"/>
      <c r="N1448" s="332"/>
      <c r="O1448" s="366"/>
      <c r="P1448" s="366"/>
      <c r="Q1448" s="366"/>
      <c r="R1448" s="366"/>
      <c r="S1448" s="366"/>
      <c r="T1448" s="366"/>
      <c r="U1448" s="366"/>
      <c r="V1448" s="366"/>
      <c r="W1448" s="366"/>
      <c r="X1448" s="366"/>
      <c r="Y1448" s="366"/>
      <c r="Z1448" s="366"/>
      <c r="AA1448" s="366"/>
      <c r="AB1448" s="366"/>
      <c r="AC1448" s="366"/>
      <c r="AD1448" s="366"/>
      <c r="AE1448" s="366"/>
      <c r="AF1448" s="520"/>
    </row>
    <row r="1449" spans="1:32" ht="19.5" thickBot="1" x14ac:dyDescent="0.35">
      <c r="A1449" s="366"/>
      <c r="B1449" s="1417"/>
      <c r="C1449" s="388"/>
      <c r="D1449" s="388"/>
      <c r="E1449" s="388"/>
      <c r="F1449" s="388"/>
      <c r="G1449" s="388"/>
      <c r="H1449" s="332"/>
      <c r="I1449" s="332"/>
      <c r="J1449" s="332"/>
      <c r="K1449" s="332"/>
      <c r="L1449" s="332"/>
      <c r="M1449" s="332"/>
      <c r="N1449" s="332"/>
      <c r="O1449" s="366"/>
      <c r="P1449" s="366"/>
      <c r="Q1449" s="366"/>
      <c r="R1449" s="366"/>
      <c r="S1449" s="366"/>
      <c r="T1449" s="366"/>
      <c r="U1449" s="366"/>
      <c r="V1449" s="366"/>
      <c r="W1449" s="366"/>
      <c r="X1449" s="366"/>
      <c r="Y1449" s="366"/>
      <c r="Z1449" s="366"/>
      <c r="AA1449" s="366"/>
      <c r="AB1449" s="366"/>
      <c r="AC1449" s="366"/>
      <c r="AD1449" s="366"/>
      <c r="AE1449" s="366"/>
      <c r="AF1449" s="520"/>
    </row>
    <row r="1450" spans="1:32" ht="19.5" thickBot="1" x14ac:dyDescent="0.35">
      <c r="A1450" s="366"/>
      <c r="B1450" s="1417"/>
      <c r="C1450" s="388"/>
      <c r="D1450" s="388"/>
      <c r="E1450" s="388"/>
      <c r="F1450" s="388"/>
      <c r="G1450" s="388"/>
      <c r="H1450" s="332"/>
      <c r="I1450" s="332"/>
      <c r="J1450" s="332"/>
      <c r="K1450" s="332"/>
      <c r="L1450" s="332"/>
      <c r="M1450" s="332"/>
      <c r="N1450" s="332"/>
      <c r="O1450" s="366"/>
      <c r="P1450" s="366"/>
      <c r="Q1450" s="366"/>
      <c r="R1450" s="366"/>
      <c r="S1450" s="366"/>
      <c r="T1450" s="366"/>
      <c r="U1450" s="366"/>
      <c r="V1450" s="366"/>
      <c r="W1450" s="366"/>
      <c r="X1450" s="366"/>
      <c r="Y1450" s="366"/>
      <c r="Z1450" s="366"/>
      <c r="AA1450" s="366"/>
      <c r="AB1450" s="366"/>
      <c r="AC1450" s="366"/>
      <c r="AD1450" s="366"/>
      <c r="AE1450" s="366"/>
      <c r="AF1450" s="520"/>
    </row>
    <row r="1451" spans="1:32" ht="63.75" thickBot="1" x14ac:dyDescent="0.35">
      <c r="A1451" s="366"/>
      <c r="B1451" s="291" t="s">
        <v>1</v>
      </c>
      <c r="C1451" s="291" t="s">
        <v>151</v>
      </c>
      <c r="D1451" s="291" t="s">
        <v>278</v>
      </c>
      <c r="E1451" s="291" t="s">
        <v>158</v>
      </c>
      <c r="F1451" s="291" t="s">
        <v>30</v>
      </c>
      <c r="G1451" s="291" t="s">
        <v>55</v>
      </c>
      <c r="H1451" s="332"/>
      <c r="I1451" s="332"/>
      <c r="J1451" s="332"/>
      <c r="K1451" s="332"/>
      <c r="L1451" s="332"/>
      <c r="M1451" s="332"/>
      <c r="N1451" s="332"/>
      <c r="O1451" s="366"/>
      <c r="P1451" s="366"/>
      <c r="Q1451" s="366"/>
      <c r="R1451" s="366"/>
      <c r="S1451" s="366"/>
      <c r="T1451" s="366"/>
      <c r="U1451" s="366"/>
      <c r="V1451" s="366"/>
      <c r="W1451" s="366"/>
      <c r="X1451" s="366"/>
      <c r="Y1451" s="366"/>
      <c r="Z1451" s="366"/>
      <c r="AA1451" s="366"/>
      <c r="AB1451" s="366"/>
      <c r="AC1451" s="366"/>
      <c r="AD1451" s="366"/>
      <c r="AE1451" s="366"/>
      <c r="AF1451" s="520"/>
    </row>
    <row r="1452" spans="1:32" ht="19.5" thickBot="1" x14ac:dyDescent="0.35">
      <c r="A1452" s="366"/>
      <c r="B1452" s="1417"/>
      <c r="C1452" s="388"/>
      <c r="D1452" s="388"/>
      <c r="E1452" s="388"/>
      <c r="F1452" s="388"/>
      <c r="G1452" s="388"/>
      <c r="H1452" s="332"/>
      <c r="I1452" s="332"/>
      <c r="J1452" s="332"/>
      <c r="K1452" s="332"/>
      <c r="L1452" s="332"/>
      <c r="M1452" s="332"/>
      <c r="N1452" s="332"/>
      <c r="O1452" s="366"/>
      <c r="P1452" s="366"/>
      <c r="Q1452" s="366"/>
      <c r="R1452" s="366"/>
      <c r="S1452" s="366"/>
      <c r="T1452" s="366"/>
      <c r="U1452" s="366"/>
      <c r="V1452" s="366"/>
      <c r="W1452" s="366"/>
      <c r="X1452" s="366"/>
      <c r="Y1452" s="366"/>
      <c r="Z1452" s="366"/>
      <c r="AA1452" s="366"/>
      <c r="AB1452" s="366"/>
      <c r="AC1452" s="366"/>
      <c r="AD1452" s="366"/>
      <c r="AE1452" s="366"/>
      <c r="AF1452" s="520"/>
    </row>
    <row r="1453" spans="1:32" ht="19.5" thickBot="1" x14ac:dyDescent="0.35">
      <c r="A1453" s="366"/>
      <c r="B1453" s="1417"/>
      <c r="C1453" s="388"/>
      <c r="D1453" s="388"/>
      <c r="E1453" s="388"/>
      <c r="F1453" s="388"/>
      <c r="G1453" s="388"/>
      <c r="H1453" s="332"/>
      <c r="I1453" s="332"/>
      <c r="J1453" s="332"/>
      <c r="K1453" s="332"/>
      <c r="L1453" s="332"/>
      <c r="M1453" s="332"/>
      <c r="N1453" s="332"/>
      <c r="O1453" s="366"/>
      <c r="P1453" s="366"/>
      <c r="Q1453" s="366"/>
      <c r="R1453" s="366"/>
      <c r="S1453" s="366"/>
      <c r="T1453" s="366"/>
      <c r="U1453" s="366"/>
      <c r="V1453" s="366"/>
      <c r="W1453" s="366"/>
      <c r="X1453" s="366"/>
      <c r="Y1453" s="366"/>
      <c r="Z1453" s="366"/>
      <c r="AA1453" s="366"/>
      <c r="AB1453" s="366"/>
      <c r="AC1453" s="366"/>
      <c r="AD1453" s="366"/>
      <c r="AE1453" s="366"/>
      <c r="AF1453" s="520"/>
    </row>
    <row r="1454" spans="1:32" ht="19.5" thickBot="1" x14ac:dyDescent="0.35">
      <c r="A1454" s="366"/>
      <c r="B1454" s="1417"/>
      <c r="C1454" s="388"/>
      <c r="D1454" s="388"/>
      <c r="E1454" s="388"/>
      <c r="F1454" s="388"/>
      <c r="G1454" s="388"/>
      <c r="H1454" s="332"/>
      <c r="I1454" s="332"/>
      <c r="J1454" s="332"/>
      <c r="K1454" s="332"/>
      <c r="L1454" s="332"/>
      <c r="M1454" s="332"/>
      <c r="N1454" s="332"/>
      <c r="O1454" s="366"/>
      <c r="P1454" s="366"/>
      <c r="Q1454" s="366"/>
      <c r="R1454" s="366"/>
      <c r="S1454" s="366"/>
      <c r="T1454" s="366"/>
      <c r="U1454" s="366"/>
      <c r="V1454" s="366"/>
      <c r="W1454" s="366"/>
      <c r="X1454" s="366"/>
      <c r="Y1454" s="366"/>
      <c r="Z1454" s="366"/>
      <c r="AA1454" s="366"/>
      <c r="AB1454" s="366"/>
      <c r="AC1454" s="366"/>
      <c r="AD1454" s="366"/>
      <c r="AE1454" s="366"/>
      <c r="AF1454" s="520"/>
    </row>
    <row r="1455" spans="1:32" ht="19.5" thickBot="1" x14ac:dyDescent="0.35">
      <c r="A1455" s="366"/>
      <c r="B1455" s="1417"/>
      <c r="C1455" s="388"/>
      <c r="D1455" s="388"/>
      <c r="E1455" s="388"/>
      <c r="F1455" s="388"/>
      <c r="G1455" s="388"/>
      <c r="H1455" s="332"/>
      <c r="I1455" s="332"/>
      <c r="J1455" s="332"/>
      <c r="K1455" s="332"/>
      <c r="L1455" s="332"/>
      <c r="M1455" s="332"/>
      <c r="N1455" s="332"/>
      <c r="O1455" s="366"/>
      <c r="P1455" s="366"/>
      <c r="Q1455" s="366"/>
      <c r="R1455" s="366"/>
      <c r="S1455" s="366"/>
      <c r="T1455" s="366"/>
      <c r="U1455" s="366"/>
      <c r="V1455" s="366"/>
      <c r="W1455" s="366"/>
      <c r="X1455" s="366"/>
      <c r="Y1455" s="366"/>
      <c r="Z1455" s="366"/>
      <c r="AA1455" s="366"/>
      <c r="AB1455" s="366"/>
      <c r="AC1455" s="366"/>
      <c r="AD1455" s="366"/>
      <c r="AE1455" s="366"/>
      <c r="AF1455" s="520"/>
    </row>
    <row r="1456" spans="1:32" ht="19.5" thickBot="1" x14ac:dyDescent="0.35">
      <c r="A1456" s="366"/>
      <c r="B1456" s="1417"/>
      <c r="C1456" s="388"/>
      <c r="D1456" s="388"/>
      <c r="E1456" s="388"/>
      <c r="F1456" s="388"/>
      <c r="G1456" s="388"/>
      <c r="H1456" s="332"/>
      <c r="I1456" s="332"/>
      <c r="J1456" s="332"/>
      <c r="K1456" s="332"/>
      <c r="L1456" s="332"/>
      <c r="M1456" s="332"/>
      <c r="N1456" s="332"/>
      <c r="O1456" s="366"/>
      <c r="P1456" s="366"/>
      <c r="Q1456" s="366"/>
      <c r="R1456" s="366"/>
      <c r="S1456" s="366"/>
      <c r="T1456" s="366"/>
      <c r="U1456" s="366"/>
      <c r="V1456" s="366"/>
      <c r="W1456" s="366"/>
      <c r="X1456" s="366"/>
      <c r="Y1456" s="366"/>
      <c r="Z1456" s="366"/>
      <c r="AA1456" s="366"/>
      <c r="AB1456" s="366"/>
      <c r="AC1456" s="366"/>
      <c r="AD1456" s="366"/>
      <c r="AE1456" s="366"/>
      <c r="AF1456" s="520"/>
    </row>
    <row r="1457" spans="1:32" ht="19.5" thickBot="1" x14ac:dyDescent="0.35">
      <c r="A1457" s="366"/>
      <c r="B1457" s="1417"/>
      <c r="C1457" s="388"/>
      <c r="D1457" s="388"/>
      <c r="E1457" s="388"/>
      <c r="F1457" s="388"/>
      <c r="G1457" s="388"/>
      <c r="H1457" s="332"/>
      <c r="I1457" s="332"/>
      <c r="J1457" s="332"/>
      <c r="K1457" s="332"/>
      <c r="L1457" s="332"/>
      <c r="M1457" s="332"/>
      <c r="N1457" s="332"/>
      <c r="O1457" s="366"/>
      <c r="P1457" s="366"/>
      <c r="Q1457" s="366"/>
      <c r="R1457" s="366"/>
      <c r="S1457" s="366"/>
      <c r="T1457" s="366"/>
      <c r="U1457" s="366"/>
      <c r="V1457" s="366"/>
      <c r="W1457" s="366"/>
      <c r="X1457" s="366"/>
      <c r="Y1457" s="366"/>
      <c r="Z1457" s="366"/>
      <c r="AA1457" s="366"/>
      <c r="AB1457" s="366"/>
      <c r="AC1457" s="366"/>
      <c r="AD1457" s="366"/>
      <c r="AE1457" s="366"/>
      <c r="AF1457" s="520"/>
    </row>
    <row r="1458" spans="1:32" ht="19.5" thickBot="1" x14ac:dyDescent="0.35">
      <c r="A1458" s="366"/>
      <c r="B1458" s="1417"/>
      <c r="C1458" s="388"/>
      <c r="D1458" s="388"/>
      <c r="E1458" s="388"/>
      <c r="F1458" s="388"/>
      <c r="G1458" s="388"/>
      <c r="H1458" s="332"/>
      <c r="I1458" s="332"/>
      <c r="J1458" s="332"/>
      <c r="K1458" s="332"/>
      <c r="L1458" s="332"/>
      <c r="M1458" s="332"/>
      <c r="N1458" s="332"/>
      <c r="O1458" s="366"/>
      <c r="P1458" s="366"/>
      <c r="Q1458" s="366"/>
      <c r="R1458" s="366"/>
      <c r="S1458" s="366"/>
      <c r="T1458" s="366"/>
      <c r="U1458" s="366"/>
      <c r="V1458" s="366"/>
      <c r="W1458" s="366"/>
      <c r="X1458" s="366"/>
      <c r="Y1458" s="366"/>
      <c r="Z1458" s="366"/>
      <c r="AA1458" s="366"/>
      <c r="AB1458" s="366"/>
      <c r="AC1458" s="366"/>
      <c r="AD1458" s="366"/>
      <c r="AE1458" s="366"/>
      <c r="AF1458" s="520"/>
    </row>
    <row r="1459" spans="1:32" ht="19.5" thickBot="1" x14ac:dyDescent="0.35">
      <c r="A1459" s="366"/>
      <c r="B1459" s="1417"/>
      <c r="C1459" s="388"/>
      <c r="D1459" s="388"/>
      <c r="E1459" s="388"/>
      <c r="F1459" s="388"/>
      <c r="G1459" s="388"/>
      <c r="H1459" s="332"/>
      <c r="I1459" s="332"/>
      <c r="J1459" s="332"/>
      <c r="K1459" s="332"/>
      <c r="L1459" s="332"/>
      <c r="M1459" s="332"/>
      <c r="N1459" s="332"/>
      <c r="O1459" s="366"/>
      <c r="P1459" s="366"/>
      <c r="Q1459" s="366"/>
      <c r="R1459" s="366"/>
      <c r="S1459" s="366"/>
      <c r="T1459" s="366"/>
      <c r="U1459" s="366"/>
      <c r="V1459" s="366"/>
      <c r="W1459" s="366"/>
      <c r="X1459" s="366"/>
      <c r="Y1459" s="366"/>
      <c r="Z1459" s="366"/>
      <c r="AA1459" s="366"/>
      <c r="AB1459" s="366"/>
      <c r="AC1459" s="366"/>
      <c r="AD1459" s="366"/>
      <c r="AE1459" s="366"/>
      <c r="AF1459" s="520"/>
    </row>
    <row r="1460" spans="1:32" ht="19.5" thickBot="1" x14ac:dyDescent="0.35">
      <c r="A1460" s="366"/>
      <c r="B1460" s="1417"/>
      <c r="C1460" s="388"/>
      <c r="D1460" s="388"/>
      <c r="E1460" s="388"/>
      <c r="F1460" s="388"/>
      <c r="G1460" s="388"/>
      <c r="H1460" s="332"/>
      <c r="I1460" s="332"/>
      <c r="J1460" s="332"/>
      <c r="K1460" s="332"/>
      <c r="L1460" s="332"/>
      <c r="M1460" s="332"/>
      <c r="N1460" s="332"/>
      <c r="O1460" s="366"/>
      <c r="P1460" s="366"/>
      <c r="Q1460" s="366"/>
      <c r="R1460" s="366"/>
      <c r="S1460" s="366"/>
      <c r="T1460" s="366"/>
      <c r="U1460" s="366"/>
      <c r="V1460" s="366"/>
      <c r="W1460" s="366"/>
      <c r="X1460" s="366"/>
      <c r="Y1460" s="366"/>
      <c r="Z1460" s="366"/>
      <c r="AA1460" s="366"/>
      <c r="AB1460" s="366"/>
      <c r="AC1460" s="366"/>
      <c r="AD1460" s="366"/>
      <c r="AE1460" s="366"/>
      <c r="AF1460" s="520"/>
    </row>
    <row r="1461" spans="1:32" ht="19.5" thickBot="1" x14ac:dyDescent="0.35">
      <c r="A1461" s="366"/>
      <c r="B1461" s="1417"/>
      <c r="C1461" s="388"/>
      <c r="D1461" s="388"/>
      <c r="E1461" s="388"/>
      <c r="F1461" s="388"/>
      <c r="G1461" s="388"/>
      <c r="H1461" s="332"/>
      <c r="I1461" s="332"/>
      <c r="J1461" s="332"/>
      <c r="K1461" s="332"/>
      <c r="L1461" s="332"/>
      <c r="M1461" s="332"/>
      <c r="N1461" s="332"/>
      <c r="O1461" s="366"/>
      <c r="P1461" s="366"/>
      <c r="Q1461" s="366"/>
      <c r="R1461" s="366"/>
      <c r="S1461" s="366"/>
      <c r="T1461" s="366"/>
      <c r="U1461" s="366"/>
      <c r="V1461" s="366"/>
      <c r="W1461" s="366"/>
      <c r="X1461" s="366"/>
      <c r="Y1461" s="366"/>
      <c r="Z1461" s="366"/>
      <c r="AA1461" s="366"/>
      <c r="AB1461" s="366"/>
      <c r="AC1461" s="366"/>
      <c r="AD1461" s="366"/>
      <c r="AE1461" s="366"/>
      <c r="AF1461" s="520"/>
    </row>
    <row r="1462" spans="1:32" ht="19.5" thickBot="1" x14ac:dyDescent="0.35">
      <c r="A1462" s="366"/>
      <c r="B1462" s="1417"/>
      <c r="C1462" s="388"/>
      <c r="D1462" s="388"/>
      <c r="E1462" s="388"/>
      <c r="F1462" s="388"/>
      <c r="G1462" s="388"/>
      <c r="H1462" s="332"/>
      <c r="I1462" s="332"/>
      <c r="J1462" s="332"/>
      <c r="K1462" s="332"/>
      <c r="L1462" s="332"/>
      <c r="M1462" s="332"/>
      <c r="N1462" s="332"/>
      <c r="O1462" s="366"/>
      <c r="P1462" s="366"/>
      <c r="Q1462" s="366"/>
      <c r="R1462" s="366"/>
      <c r="S1462" s="366"/>
      <c r="T1462" s="366"/>
      <c r="U1462" s="366"/>
      <c r="V1462" s="366"/>
      <c r="W1462" s="366"/>
      <c r="X1462" s="366"/>
      <c r="Y1462" s="366"/>
      <c r="Z1462" s="366"/>
      <c r="AA1462" s="366"/>
      <c r="AB1462" s="366"/>
      <c r="AC1462" s="366"/>
      <c r="AD1462" s="366"/>
      <c r="AE1462" s="366"/>
      <c r="AF1462" s="520"/>
    </row>
    <row r="1463" spans="1:32" ht="19.5" thickBot="1" x14ac:dyDescent="0.35">
      <c r="A1463" s="366"/>
      <c r="B1463" s="1417"/>
      <c r="C1463" s="388"/>
      <c r="D1463" s="388"/>
      <c r="E1463" s="388"/>
      <c r="F1463" s="388"/>
      <c r="G1463" s="388"/>
      <c r="H1463" s="332"/>
      <c r="I1463" s="332"/>
      <c r="J1463" s="332"/>
      <c r="K1463" s="332"/>
      <c r="L1463" s="332"/>
      <c r="M1463" s="332"/>
      <c r="N1463" s="332"/>
      <c r="O1463" s="366"/>
      <c r="P1463" s="366"/>
      <c r="Q1463" s="366"/>
      <c r="R1463" s="366"/>
      <c r="S1463" s="366"/>
      <c r="T1463" s="366"/>
      <c r="U1463" s="366"/>
      <c r="V1463" s="366"/>
      <c r="W1463" s="366"/>
      <c r="X1463" s="366"/>
      <c r="Y1463" s="366"/>
      <c r="Z1463" s="366"/>
      <c r="AA1463" s="366"/>
      <c r="AB1463" s="366"/>
      <c r="AC1463" s="366"/>
      <c r="AD1463" s="366"/>
      <c r="AE1463" s="366"/>
      <c r="AF1463" s="520"/>
    </row>
    <row r="1464" spans="1:32" ht="19.5" thickBot="1" x14ac:dyDescent="0.35">
      <c r="A1464" s="366"/>
      <c r="B1464" s="1417"/>
      <c r="C1464" s="388"/>
      <c r="D1464" s="388"/>
      <c r="E1464" s="388"/>
      <c r="F1464" s="388"/>
      <c r="G1464" s="388"/>
      <c r="H1464" s="332"/>
      <c r="I1464" s="332"/>
      <c r="J1464" s="332"/>
      <c r="K1464" s="332"/>
      <c r="L1464" s="332"/>
      <c r="M1464" s="332"/>
      <c r="N1464" s="332"/>
      <c r="O1464" s="366"/>
      <c r="P1464" s="366"/>
      <c r="Q1464" s="366"/>
      <c r="R1464" s="366"/>
      <c r="S1464" s="366"/>
      <c r="T1464" s="366"/>
      <c r="U1464" s="366"/>
      <c r="V1464" s="366"/>
      <c r="W1464" s="366"/>
      <c r="X1464" s="366"/>
      <c r="Y1464" s="366"/>
      <c r="Z1464" s="366"/>
      <c r="AA1464" s="366"/>
      <c r="AB1464" s="366"/>
      <c r="AC1464" s="366"/>
      <c r="AD1464" s="366"/>
      <c r="AE1464" s="366"/>
      <c r="AF1464" s="520"/>
    </row>
    <row r="1465" spans="1:32" ht="19.5" thickBot="1" x14ac:dyDescent="0.35">
      <c r="A1465" s="366"/>
      <c r="B1465" s="1417"/>
      <c r="C1465" s="388"/>
      <c r="D1465" s="388"/>
      <c r="E1465" s="388"/>
      <c r="F1465" s="388"/>
      <c r="G1465" s="388"/>
      <c r="H1465" s="332"/>
      <c r="I1465" s="332"/>
      <c r="J1465" s="332"/>
      <c r="K1465" s="332"/>
      <c r="L1465" s="332"/>
      <c r="M1465" s="332"/>
      <c r="N1465" s="332"/>
      <c r="O1465" s="366"/>
      <c r="P1465" s="366"/>
      <c r="Q1465" s="366"/>
      <c r="R1465" s="366"/>
      <c r="S1465" s="366"/>
      <c r="T1465" s="366"/>
      <c r="U1465" s="366"/>
      <c r="V1465" s="366"/>
      <c r="W1465" s="366"/>
      <c r="X1465" s="366"/>
      <c r="Y1465" s="366"/>
      <c r="Z1465" s="366"/>
      <c r="AA1465" s="366"/>
      <c r="AB1465" s="366"/>
      <c r="AC1465" s="366"/>
      <c r="AD1465" s="366"/>
      <c r="AE1465" s="366"/>
      <c r="AF1465" s="520"/>
    </row>
    <row r="1466" spans="1:32" ht="19.5" thickBot="1" x14ac:dyDescent="0.35">
      <c r="A1466" s="366"/>
      <c r="B1466" s="1417"/>
      <c r="C1466" s="388"/>
      <c r="D1466" s="388"/>
      <c r="E1466" s="388"/>
      <c r="F1466" s="388"/>
      <c r="G1466" s="388"/>
      <c r="H1466" s="332"/>
      <c r="I1466" s="332"/>
      <c r="J1466" s="332"/>
      <c r="K1466" s="332"/>
      <c r="L1466" s="332"/>
      <c r="M1466" s="332"/>
      <c r="N1466" s="332"/>
      <c r="O1466" s="366"/>
      <c r="P1466" s="366"/>
      <c r="Q1466" s="366"/>
      <c r="R1466" s="366"/>
      <c r="S1466" s="366"/>
      <c r="T1466" s="366"/>
      <c r="U1466" s="366"/>
      <c r="V1466" s="366"/>
      <c r="W1466" s="366"/>
      <c r="X1466" s="366"/>
      <c r="Y1466" s="366"/>
      <c r="Z1466" s="366"/>
      <c r="AA1466" s="366"/>
      <c r="AB1466" s="366"/>
      <c r="AC1466" s="366"/>
      <c r="AD1466" s="366"/>
      <c r="AE1466" s="366"/>
      <c r="AF1466" s="520"/>
    </row>
    <row r="1467" spans="1:32" ht="19.5" thickBot="1" x14ac:dyDescent="0.35">
      <c r="A1467" s="366"/>
      <c r="B1467" s="1417"/>
      <c r="C1467" s="388"/>
      <c r="D1467" s="388"/>
      <c r="E1467" s="388"/>
      <c r="F1467" s="388"/>
      <c r="G1467" s="388"/>
      <c r="H1467" s="332"/>
      <c r="I1467" s="332"/>
      <c r="J1467" s="332"/>
      <c r="K1467" s="332"/>
      <c r="L1467" s="332"/>
      <c r="M1467" s="332"/>
      <c r="N1467" s="332"/>
      <c r="O1467" s="366"/>
      <c r="P1467" s="366"/>
      <c r="Q1467" s="366"/>
      <c r="R1467" s="366"/>
      <c r="S1467" s="366"/>
      <c r="T1467" s="366"/>
      <c r="U1467" s="366"/>
      <c r="V1467" s="366"/>
      <c r="W1467" s="366"/>
      <c r="X1467" s="366"/>
      <c r="Y1467" s="366"/>
      <c r="Z1467" s="366"/>
      <c r="AA1467" s="366"/>
      <c r="AB1467" s="366"/>
      <c r="AC1467" s="366"/>
      <c r="AD1467" s="366"/>
      <c r="AE1467" s="366"/>
      <c r="AF1467" s="520"/>
    </row>
    <row r="1468" spans="1:32" ht="19.5" thickBot="1" x14ac:dyDescent="0.35">
      <c r="A1468" s="366"/>
      <c r="B1468" s="1417"/>
      <c r="C1468" s="388"/>
      <c r="D1468" s="388"/>
      <c r="E1468" s="388"/>
      <c r="F1468" s="388"/>
      <c r="G1468" s="388"/>
      <c r="H1468" s="332"/>
      <c r="I1468" s="332"/>
      <c r="J1468" s="332"/>
      <c r="K1468" s="332"/>
      <c r="L1468" s="332"/>
      <c r="M1468" s="332"/>
      <c r="N1468" s="332"/>
      <c r="O1468" s="366"/>
      <c r="P1468" s="366"/>
      <c r="Q1468" s="366"/>
      <c r="R1468" s="366"/>
      <c r="S1468" s="366"/>
      <c r="T1468" s="366"/>
      <c r="U1468" s="366"/>
      <c r="V1468" s="366"/>
      <c r="W1468" s="366"/>
      <c r="X1468" s="366"/>
      <c r="Y1468" s="366"/>
      <c r="Z1468" s="366"/>
      <c r="AA1468" s="366"/>
      <c r="AB1468" s="366"/>
      <c r="AC1468" s="366"/>
      <c r="AD1468" s="366"/>
      <c r="AE1468" s="366"/>
      <c r="AF1468" s="520"/>
    </row>
    <row r="1469" spans="1:32" ht="19.5" thickBot="1" x14ac:dyDescent="0.35">
      <c r="A1469" s="366"/>
      <c r="B1469" s="1417"/>
      <c r="C1469" s="388"/>
      <c r="D1469" s="388"/>
      <c r="E1469" s="388"/>
      <c r="F1469" s="388"/>
      <c r="G1469" s="388"/>
      <c r="H1469" s="332"/>
      <c r="I1469" s="332"/>
      <c r="J1469" s="332"/>
      <c r="K1469" s="332"/>
      <c r="L1469" s="332"/>
      <c r="M1469" s="332"/>
      <c r="N1469" s="332"/>
      <c r="O1469" s="366"/>
      <c r="P1469" s="366"/>
      <c r="Q1469" s="366"/>
      <c r="R1469" s="366"/>
      <c r="S1469" s="366"/>
      <c r="T1469" s="366"/>
      <c r="U1469" s="366"/>
      <c r="V1469" s="366"/>
      <c r="W1469" s="366"/>
      <c r="X1469" s="366"/>
      <c r="Y1469" s="366"/>
      <c r="Z1469" s="366"/>
      <c r="AA1469" s="366"/>
      <c r="AB1469" s="366"/>
      <c r="AC1469" s="366"/>
      <c r="AD1469" s="366"/>
      <c r="AE1469" s="366"/>
      <c r="AF1469" s="520"/>
    </row>
    <row r="1470" spans="1:32" ht="19.5" thickBot="1" x14ac:dyDescent="0.35">
      <c r="A1470" s="366"/>
      <c r="B1470" s="1417"/>
      <c r="C1470" s="388"/>
      <c r="D1470" s="388"/>
      <c r="E1470" s="388"/>
      <c r="F1470" s="388"/>
      <c r="G1470" s="388"/>
      <c r="H1470" s="332"/>
      <c r="I1470" s="332"/>
      <c r="J1470" s="332"/>
      <c r="K1470" s="332"/>
      <c r="L1470" s="332"/>
      <c r="M1470" s="332"/>
      <c r="N1470" s="332"/>
      <c r="O1470" s="366"/>
      <c r="P1470" s="366"/>
      <c r="Q1470" s="366"/>
      <c r="R1470" s="366"/>
      <c r="S1470" s="366"/>
      <c r="T1470" s="366"/>
      <c r="U1470" s="366"/>
      <c r="V1470" s="366"/>
      <c r="W1470" s="366"/>
      <c r="X1470" s="366"/>
      <c r="Y1470" s="366"/>
      <c r="Z1470" s="366"/>
      <c r="AA1470" s="366"/>
      <c r="AB1470" s="366"/>
      <c r="AC1470" s="366"/>
      <c r="AD1470" s="366"/>
      <c r="AE1470" s="366"/>
      <c r="AF1470" s="520"/>
    </row>
    <row r="1471" spans="1:32" ht="19.5" thickBot="1" x14ac:dyDescent="0.35">
      <c r="A1471" s="366"/>
      <c r="B1471" s="1417"/>
      <c r="C1471" s="388"/>
      <c r="D1471" s="388"/>
      <c r="E1471" s="388"/>
      <c r="F1471" s="388"/>
      <c r="G1471" s="388"/>
      <c r="H1471" s="332"/>
      <c r="I1471" s="332"/>
      <c r="J1471" s="332"/>
      <c r="K1471" s="332"/>
      <c r="L1471" s="332"/>
      <c r="M1471" s="332"/>
      <c r="N1471" s="332"/>
      <c r="O1471" s="366"/>
      <c r="P1471" s="366"/>
      <c r="Q1471" s="366"/>
      <c r="R1471" s="366"/>
      <c r="S1471" s="366"/>
      <c r="T1471" s="366"/>
      <c r="U1471" s="366"/>
      <c r="V1471" s="366"/>
      <c r="W1471" s="366"/>
      <c r="X1471" s="366"/>
      <c r="Y1471" s="366"/>
      <c r="Z1471" s="366"/>
      <c r="AA1471" s="366"/>
      <c r="AB1471" s="366"/>
      <c r="AC1471" s="366"/>
      <c r="AD1471" s="366"/>
      <c r="AE1471" s="366"/>
      <c r="AF1471" s="520"/>
    </row>
    <row r="1472" spans="1:32" ht="19.5" thickBot="1" x14ac:dyDescent="0.35">
      <c r="A1472" s="366"/>
      <c r="B1472" s="1417"/>
      <c r="C1472" s="388"/>
      <c r="D1472" s="388"/>
      <c r="E1472" s="388"/>
      <c r="F1472" s="388"/>
      <c r="G1472" s="388"/>
      <c r="H1472" s="332"/>
      <c r="I1472" s="332"/>
      <c r="J1472" s="332"/>
      <c r="K1472" s="332"/>
      <c r="L1472" s="332"/>
      <c r="M1472" s="332"/>
      <c r="N1472" s="332"/>
      <c r="O1472" s="366"/>
      <c r="P1472" s="366"/>
      <c r="Q1472" s="366"/>
      <c r="R1472" s="366"/>
      <c r="S1472" s="366"/>
      <c r="T1472" s="366"/>
      <c r="U1472" s="366"/>
      <c r="V1472" s="366"/>
      <c r="W1472" s="366"/>
      <c r="X1472" s="366"/>
      <c r="Y1472" s="366"/>
      <c r="Z1472" s="366"/>
      <c r="AA1472" s="366"/>
      <c r="AB1472" s="366"/>
      <c r="AC1472" s="366"/>
      <c r="AD1472" s="366"/>
      <c r="AE1472" s="366"/>
      <c r="AF1472" s="520"/>
    </row>
    <row r="1473" spans="1:32" ht="19.5" thickBot="1" x14ac:dyDescent="0.35">
      <c r="A1473" s="366"/>
      <c r="B1473" s="1417"/>
      <c r="C1473" s="388"/>
      <c r="D1473" s="388"/>
      <c r="E1473" s="388"/>
      <c r="F1473" s="388"/>
      <c r="G1473" s="388"/>
      <c r="H1473" s="332"/>
      <c r="I1473" s="332"/>
      <c r="J1473" s="332"/>
      <c r="K1473" s="332"/>
      <c r="L1473" s="332"/>
      <c r="M1473" s="332"/>
      <c r="N1473" s="332"/>
      <c r="O1473" s="366"/>
      <c r="P1473" s="366"/>
      <c r="Q1473" s="366"/>
      <c r="R1473" s="366"/>
      <c r="S1473" s="366"/>
      <c r="T1473" s="366"/>
      <c r="U1473" s="366"/>
      <c r="V1473" s="366"/>
      <c r="W1473" s="366"/>
      <c r="X1473" s="366"/>
      <c r="Y1473" s="366"/>
      <c r="Z1473" s="366"/>
      <c r="AA1473" s="366"/>
      <c r="AB1473" s="366"/>
      <c r="AC1473" s="366"/>
      <c r="AD1473" s="366"/>
      <c r="AE1473" s="366"/>
      <c r="AF1473" s="520"/>
    </row>
    <row r="1474" spans="1:32" ht="19.5" thickBot="1" x14ac:dyDescent="0.35">
      <c r="A1474" s="366"/>
      <c r="B1474" s="1417"/>
      <c r="C1474" s="388"/>
      <c r="D1474" s="388"/>
      <c r="E1474" s="388"/>
      <c r="F1474" s="388"/>
      <c r="G1474" s="388"/>
      <c r="H1474" s="332"/>
      <c r="I1474" s="332"/>
      <c r="J1474" s="332"/>
      <c r="K1474" s="332"/>
      <c r="L1474" s="332"/>
      <c r="M1474" s="332"/>
      <c r="N1474" s="332"/>
      <c r="O1474" s="366"/>
      <c r="P1474" s="366"/>
      <c r="Q1474" s="366"/>
      <c r="R1474" s="366"/>
      <c r="S1474" s="366"/>
      <c r="T1474" s="366"/>
      <c r="U1474" s="366"/>
      <c r="V1474" s="366"/>
      <c r="W1474" s="366"/>
      <c r="X1474" s="366"/>
      <c r="Y1474" s="366"/>
      <c r="Z1474" s="366"/>
      <c r="AA1474" s="366"/>
      <c r="AB1474" s="366"/>
      <c r="AC1474" s="366"/>
      <c r="AD1474" s="366"/>
      <c r="AE1474" s="366"/>
      <c r="AF1474" s="520"/>
    </row>
    <row r="1475" spans="1:32" ht="19.5" thickBot="1" x14ac:dyDescent="0.35">
      <c r="A1475" s="366"/>
      <c r="B1475" s="1417"/>
      <c r="C1475" s="388"/>
      <c r="D1475" s="388"/>
      <c r="E1475" s="388"/>
      <c r="F1475" s="388"/>
      <c r="G1475" s="388"/>
      <c r="H1475" s="332"/>
      <c r="I1475" s="332"/>
      <c r="J1475" s="332"/>
      <c r="K1475" s="332"/>
      <c r="L1475" s="332"/>
      <c r="M1475" s="332"/>
      <c r="N1475" s="332"/>
      <c r="O1475" s="366"/>
      <c r="P1475" s="366"/>
      <c r="Q1475" s="366"/>
      <c r="R1475" s="366"/>
      <c r="S1475" s="366"/>
      <c r="T1475" s="366"/>
      <c r="U1475" s="366"/>
      <c r="V1475" s="366"/>
      <c r="W1475" s="366"/>
      <c r="X1475" s="366"/>
      <c r="Y1475" s="366"/>
      <c r="Z1475" s="366"/>
      <c r="AA1475" s="366"/>
      <c r="AB1475" s="366"/>
      <c r="AC1475" s="366"/>
      <c r="AD1475" s="366"/>
      <c r="AE1475" s="366"/>
      <c r="AF1475" s="520"/>
    </row>
    <row r="1476" spans="1:32" ht="63.75" thickBot="1" x14ac:dyDescent="0.35">
      <c r="A1476" s="366"/>
      <c r="B1476" s="291" t="s">
        <v>1</v>
      </c>
      <c r="C1476" s="291" t="s">
        <v>151</v>
      </c>
      <c r="D1476" s="291" t="s">
        <v>278</v>
      </c>
      <c r="E1476" s="291" t="s">
        <v>158</v>
      </c>
      <c r="F1476" s="291" t="s">
        <v>30</v>
      </c>
      <c r="G1476" s="291" t="s">
        <v>55</v>
      </c>
      <c r="H1476" s="332"/>
      <c r="I1476" s="332"/>
      <c r="J1476" s="332"/>
      <c r="K1476" s="332"/>
      <c r="L1476" s="332"/>
      <c r="M1476" s="332"/>
      <c r="N1476" s="332"/>
      <c r="O1476" s="366"/>
      <c r="P1476" s="366"/>
      <c r="Q1476" s="366"/>
      <c r="R1476" s="366"/>
      <c r="S1476" s="366"/>
      <c r="T1476" s="366"/>
      <c r="U1476" s="366"/>
      <c r="V1476" s="366"/>
      <c r="W1476" s="366"/>
      <c r="X1476" s="366"/>
      <c r="Y1476" s="366"/>
      <c r="Z1476" s="366"/>
      <c r="AA1476" s="366"/>
      <c r="AB1476" s="366"/>
      <c r="AC1476" s="366"/>
      <c r="AD1476" s="366"/>
      <c r="AE1476" s="366"/>
      <c r="AF1476" s="520"/>
    </row>
    <row r="1477" spans="1:32" ht="19.5" thickBot="1" x14ac:dyDescent="0.35">
      <c r="A1477" s="366"/>
      <c r="B1477" s="1417"/>
      <c r="C1477" s="388"/>
      <c r="D1477" s="388"/>
      <c r="E1477" s="388"/>
      <c r="F1477" s="388"/>
      <c r="G1477" s="388"/>
      <c r="H1477" s="332"/>
      <c r="I1477" s="332"/>
      <c r="J1477" s="332"/>
      <c r="K1477" s="332"/>
      <c r="L1477" s="332"/>
      <c r="M1477" s="332"/>
      <c r="N1477" s="332"/>
      <c r="O1477" s="366"/>
      <c r="P1477" s="366"/>
      <c r="Q1477" s="366"/>
      <c r="R1477" s="366"/>
      <c r="S1477" s="366"/>
      <c r="T1477" s="366"/>
      <c r="U1477" s="366"/>
      <c r="V1477" s="366"/>
      <c r="W1477" s="366"/>
      <c r="X1477" s="366"/>
      <c r="Y1477" s="366"/>
      <c r="Z1477" s="366"/>
      <c r="AA1477" s="366"/>
      <c r="AB1477" s="366"/>
      <c r="AC1477" s="366"/>
      <c r="AD1477" s="366"/>
      <c r="AE1477" s="366"/>
      <c r="AF1477" s="520"/>
    </row>
    <row r="1478" spans="1:32" ht="19.5" thickBot="1" x14ac:dyDescent="0.35">
      <c r="A1478" s="366"/>
      <c r="B1478" s="1417"/>
      <c r="C1478" s="388"/>
      <c r="D1478" s="388"/>
      <c r="E1478" s="388"/>
      <c r="F1478" s="388"/>
      <c r="G1478" s="388"/>
      <c r="H1478" s="332"/>
      <c r="I1478" s="332"/>
      <c r="J1478" s="332"/>
      <c r="K1478" s="332"/>
      <c r="L1478" s="332"/>
      <c r="M1478" s="332"/>
      <c r="N1478" s="332"/>
      <c r="O1478" s="366"/>
      <c r="P1478" s="366"/>
      <c r="Q1478" s="366"/>
      <c r="R1478" s="366"/>
      <c r="S1478" s="366"/>
      <c r="T1478" s="366"/>
      <c r="U1478" s="366"/>
      <c r="V1478" s="366"/>
      <c r="W1478" s="366"/>
      <c r="X1478" s="366"/>
      <c r="Y1478" s="366"/>
      <c r="Z1478" s="366"/>
      <c r="AA1478" s="366"/>
      <c r="AB1478" s="366"/>
      <c r="AC1478" s="366"/>
      <c r="AD1478" s="366"/>
      <c r="AE1478" s="366"/>
      <c r="AF1478" s="520"/>
    </row>
    <row r="1479" spans="1:32" ht="19.5" thickBot="1" x14ac:dyDescent="0.35">
      <c r="A1479" s="366"/>
      <c r="B1479" s="1417"/>
      <c r="C1479" s="388"/>
      <c r="D1479" s="388"/>
      <c r="E1479" s="388"/>
      <c r="F1479" s="388"/>
      <c r="G1479" s="388"/>
      <c r="H1479" s="332"/>
      <c r="I1479" s="332"/>
      <c r="J1479" s="332"/>
      <c r="K1479" s="332"/>
      <c r="L1479" s="332"/>
      <c r="M1479" s="332"/>
      <c r="N1479" s="332"/>
      <c r="O1479" s="366"/>
      <c r="P1479" s="366"/>
      <c r="Q1479" s="366"/>
      <c r="R1479" s="366"/>
      <c r="S1479" s="366"/>
      <c r="T1479" s="366"/>
      <c r="U1479" s="366"/>
      <c r="V1479" s="366"/>
      <c r="W1479" s="366"/>
      <c r="X1479" s="366"/>
      <c r="Y1479" s="366"/>
      <c r="Z1479" s="366"/>
      <c r="AA1479" s="366"/>
      <c r="AB1479" s="366"/>
      <c r="AC1479" s="366"/>
      <c r="AD1479" s="366"/>
      <c r="AE1479" s="366"/>
      <c r="AF1479" s="520"/>
    </row>
    <row r="1480" spans="1:32" ht="19.5" thickBot="1" x14ac:dyDescent="0.35">
      <c r="A1480" s="366"/>
      <c r="B1480" s="1417"/>
      <c r="C1480" s="388"/>
      <c r="D1480" s="388"/>
      <c r="E1480" s="388"/>
      <c r="F1480" s="388"/>
      <c r="G1480" s="388"/>
      <c r="H1480" s="332"/>
      <c r="I1480" s="332"/>
      <c r="J1480" s="332"/>
      <c r="K1480" s="332"/>
      <c r="L1480" s="332"/>
      <c r="M1480" s="332"/>
      <c r="N1480" s="332"/>
      <c r="O1480" s="366"/>
      <c r="P1480" s="366"/>
      <c r="Q1480" s="366"/>
      <c r="R1480" s="366"/>
      <c r="S1480" s="366"/>
      <c r="T1480" s="366"/>
      <c r="U1480" s="366"/>
      <c r="V1480" s="366"/>
      <c r="W1480" s="366"/>
      <c r="X1480" s="366"/>
      <c r="Y1480" s="366"/>
      <c r="Z1480" s="366"/>
      <c r="AA1480" s="366"/>
      <c r="AB1480" s="366"/>
      <c r="AC1480" s="366"/>
      <c r="AD1480" s="366"/>
      <c r="AE1480" s="366"/>
      <c r="AF1480" s="520"/>
    </row>
    <row r="1481" spans="1:32" ht="19.5" thickBot="1" x14ac:dyDescent="0.35">
      <c r="A1481" s="366"/>
      <c r="B1481" s="1417"/>
      <c r="C1481" s="388"/>
      <c r="D1481" s="388"/>
      <c r="E1481" s="388"/>
      <c r="F1481" s="388"/>
      <c r="G1481" s="388"/>
      <c r="H1481" s="332"/>
      <c r="I1481" s="332"/>
      <c r="J1481" s="332"/>
      <c r="K1481" s="332"/>
      <c r="L1481" s="332"/>
      <c r="M1481" s="332"/>
      <c r="N1481" s="332"/>
      <c r="O1481" s="366"/>
      <c r="P1481" s="366"/>
      <c r="Q1481" s="366"/>
      <c r="R1481" s="366"/>
      <c r="S1481" s="366"/>
      <c r="T1481" s="366"/>
      <c r="U1481" s="366"/>
      <c r="V1481" s="366"/>
      <c r="W1481" s="366"/>
      <c r="X1481" s="366"/>
      <c r="Y1481" s="366"/>
      <c r="Z1481" s="366"/>
      <c r="AA1481" s="366"/>
      <c r="AB1481" s="366"/>
      <c r="AC1481" s="366"/>
      <c r="AD1481" s="366"/>
      <c r="AE1481" s="366"/>
      <c r="AF1481" s="520"/>
    </row>
    <row r="1482" spans="1:32" ht="19.5" thickBot="1" x14ac:dyDescent="0.35">
      <c r="A1482" s="366"/>
      <c r="B1482" s="1417"/>
      <c r="C1482" s="388"/>
      <c r="D1482" s="388"/>
      <c r="E1482" s="388"/>
      <c r="F1482" s="388"/>
      <c r="G1482" s="388"/>
      <c r="H1482" s="332"/>
      <c r="I1482" s="332"/>
      <c r="J1482" s="332"/>
      <c r="K1482" s="332"/>
      <c r="L1482" s="332"/>
      <c r="M1482" s="332"/>
      <c r="N1482" s="332"/>
      <c r="O1482" s="366"/>
      <c r="P1482" s="366"/>
      <c r="Q1482" s="366"/>
      <c r="R1482" s="366"/>
      <c r="S1482" s="366"/>
      <c r="T1482" s="366"/>
      <c r="U1482" s="366"/>
      <c r="V1482" s="366"/>
      <c r="W1482" s="366"/>
      <c r="X1482" s="366"/>
      <c r="Y1482" s="366"/>
      <c r="Z1482" s="366"/>
      <c r="AA1482" s="366"/>
      <c r="AB1482" s="366"/>
      <c r="AC1482" s="366"/>
      <c r="AD1482" s="366"/>
      <c r="AE1482" s="366"/>
      <c r="AF1482" s="520"/>
    </row>
    <row r="1483" spans="1:32" ht="19.5" thickBot="1" x14ac:dyDescent="0.35">
      <c r="A1483" s="366"/>
      <c r="B1483" s="1417"/>
      <c r="C1483" s="388"/>
      <c r="D1483" s="388"/>
      <c r="E1483" s="388"/>
      <c r="F1483" s="388"/>
      <c r="G1483" s="388"/>
      <c r="H1483" s="332"/>
      <c r="I1483" s="332"/>
      <c r="J1483" s="332"/>
      <c r="K1483" s="332"/>
      <c r="L1483" s="332"/>
      <c r="M1483" s="332"/>
      <c r="N1483" s="332"/>
      <c r="O1483" s="366"/>
      <c r="P1483" s="366"/>
      <c r="Q1483" s="366"/>
      <c r="R1483" s="366"/>
      <c r="S1483" s="366"/>
      <c r="T1483" s="366"/>
      <c r="U1483" s="366"/>
      <c r="V1483" s="366"/>
      <c r="W1483" s="366"/>
      <c r="X1483" s="366"/>
      <c r="Y1483" s="366"/>
      <c r="Z1483" s="366"/>
      <c r="AA1483" s="366"/>
      <c r="AB1483" s="366"/>
      <c r="AC1483" s="366"/>
      <c r="AD1483" s="366"/>
      <c r="AE1483" s="366"/>
      <c r="AF1483" s="520"/>
    </row>
    <row r="1484" spans="1:32" ht="19.5" thickBot="1" x14ac:dyDescent="0.35">
      <c r="A1484" s="366"/>
      <c r="B1484" s="1417"/>
      <c r="C1484" s="388"/>
      <c r="D1484" s="388"/>
      <c r="E1484" s="388"/>
      <c r="F1484" s="388"/>
      <c r="G1484" s="388"/>
      <c r="H1484" s="332"/>
      <c r="I1484" s="332"/>
      <c r="J1484" s="332"/>
      <c r="K1484" s="332"/>
      <c r="L1484" s="332"/>
      <c r="M1484" s="332"/>
      <c r="N1484" s="332"/>
      <c r="O1484" s="366"/>
      <c r="P1484" s="366"/>
      <c r="Q1484" s="366"/>
      <c r="R1484" s="366"/>
      <c r="S1484" s="366"/>
      <c r="T1484" s="366"/>
      <c r="U1484" s="366"/>
      <c r="V1484" s="366"/>
      <c r="W1484" s="366"/>
      <c r="X1484" s="366"/>
      <c r="Y1484" s="366"/>
      <c r="Z1484" s="366"/>
      <c r="AA1484" s="366"/>
      <c r="AB1484" s="366"/>
      <c r="AC1484" s="366"/>
      <c r="AD1484" s="366"/>
      <c r="AE1484" s="366"/>
      <c r="AF1484" s="520"/>
    </row>
    <row r="1485" spans="1:32" ht="19.5" thickBot="1" x14ac:dyDescent="0.35">
      <c r="A1485" s="366"/>
      <c r="B1485" s="1417"/>
      <c r="C1485" s="388"/>
      <c r="D1485" s="388"/>
      <c r="E1485" s="388"/>
      <c r="F1485" s="388"/>
      <c r="G1485" s="388"/>
      <c r="H1485" s="332"/>
      <c r="I1485" s="332"/>
      <c r="J1485" s="332"/>
      <c r="K1485" s="332"/>
      <c r="L1485" s="332"/>
      <c r="M1485" s="332"/>
      <c r="N1485" s="332"/>
      <c r="O1485" s="366"/>
      <c r="P1485" s="366"/>
      <c r="Q1485" s="366"/>
      <c r="R1485" s="366"/>
      <c r="S1485" s="366"/>
      <c r="T1485" s="366"/>
      <c r="U1485" s="366"/>
      <c r="V1485" s="366"/>
      <c r="W1485" s="366"/>
      <c r="X1485" s="366"/>
      <c r="Y1485" s="366"/>
      <c r="Z1485" s="366"/>
      <c r="AA1485" s="366"/>
      <c r="AB1485" s="366"/>
      <c r="AC1485" s="366"/>
      <c r="AD1485" s="366"/>
      <c r="AE1485" s="366"/>
      <c r="AF1485" s="520"/>
    </row>
    <row r="1486" spans="1:32" ht="19.5" thickBot="1" x14ac:dyDescent="0.35">
      <c r="A1486" s="366"/>
      <c r="B1486" s="1417"/>
      <c r="C1486" s="388"/>
      <c r="D1486" s="388"/>
      <c r="E1486" s="388"/>
      <c r="F1486" s="388"/>
      <c r="G1486" s="388"/>
      <c r="H1486" s="332"/>
      <c r="I1486" s="332"/>
      <c r="J1486" s="332"/>
      <c r="K1486" s="332"/>
      <c r="L1486" s="332"/>
      <c r="M1486" s="332"/>
      <c r="N1486" s="332"/>
      <c r="O1486" s="366"/>
      <c r="P1486" s="366"/>
      <c r="Q1486" s="366"/>
      <c r="R1486" s="366"/>
      <c r="S1486" s="366"/>
      <c r="T1486" s="366"/>
      <c r="U1486" s="366"/>
      <c r="V1486" s="366"/>
      <c r="W1486" s="366"/>
      <c r="X1486" s="366"/>
      <c r="Y1486" s="366"/>
      <c r="Z1486" s="366"/>
      <c r="AA1486" s="366"/>
      <c r="AB1486" s="366"/>
      <c r="AC1486" s="366"/>
      <c r="AD1486" s="366"/>
      <c r="AE1486" s="366"/>
      <c r="AF1486" s="520"/>
    </row>
    <row r="1487" spans="1:32" ht="19.5" thickBot="1" x14ac:dyDescent="0.35">
      <c r="A1487" s="366"/>
      <c r="B1487" s="1417"/>
      <c r="C1487" s="388"/>
      <c r="D1487" s="388"/>
      <c r="E1487" s="388"/>
      <c r="F1487" s="388"/>
      <c r="G1487" s="388"/>
      <c r="H1487" s="332"/>
      <c r="I1487" s="332"/>
      <c r="J1487" s="332"/>
      <c r="K1487" s="332"/>
      <c r="L1487" s="332"/>
      <c r="M1487" s="332"/>
      <c r="N1487" s="332"/>
      <c r="O1487" s="366"/>
      <c r="P1487" s="366"/>
      <c r="Q1487" s="366"/>
      <c r="R1487" s="366"/>
      <c r="S1487" s="366"/>
      <c r="T1487" s="366"/>
      <c r="U1487" s="366"/>
      <c r="V1487" s="366"/>
      <c r="W1487" s="366"/>
      <c r="X1487" s="366"/>
      <c r="Y1487" s="366"/>
      <c r="Z1487" s="366"/>
      <c r="AA1487" s="366"/>
      <c r="AB1487" s="366"/>
      <c r="AC1487" s="366"/>
      <c r="AD1487" s="366"/>
      <c r="AE1487" s="366"/>
      <c r="AF1487" s="520"/>
    </row>
    <row r="1488" spans="1:32" ht="19.5" thickBot="1" x14ac:dyDescent="0.35">
      <c r="A1488" s="366"/>
      <c r="B1488" s="1417"/>
      <c r="C1488" s="388"/>
      <c r="D1488" s="388"/>
      <c r="E1488" s="388"/>
      <c r="F1488" s="388"/>
      <c r="G1488" s="388"/>
      <c r="H1488" s="332"/>
      <c r="I1488" s="332"/>
      <c r="J1488" s="332"/>
      <c r="K1488" s="332"/>
      <c r="L1488" s="332"/>
      <c r="M1488" s="332"/>
      <c r="N1488" s="332"/>
      <c r="O1488" s="366"/>
      <c r="P1488" s="366"/>
      <c r="Q1488" s="366"/>
      <c r="R1488" s="366"/>
      <c r="S1488" s="366"/>
      <c r="T1488" s="366"/>
      <c r="U1488" s="366"/>
      <c r="V1488" s="366"/>
      <c r="W1488" s="366"/>
      <c r="X1488" s="366"/>
      <c r="Y1488" s="366"/>
      <c r="Z1488" s="366"/>
      <c r="AA1488" s="366"/>
      <c r="AB1488" s="366"/>
      <c r="AC1488" s="366"/>
      <c r="AD1488" s="366"/>
      <c r="AE1488" s="366"/>
      <c r="AF1488" s="520"/>
    </row>
    <row r="1489" spans="1:32" ht="19.5" thickBot="1" x14ac:dyDescent="0.35">
      <c r="A1489" s="366"/>
      <c r="B1489" s="1417"/>
      <c r="C1489" s="388"/>
      <c r="D1489" s="388"/>
      <c r="E1489" s="388"/>
      <c r="F1489" s="388"/>
      <c r="G1489" s="388"/>
      <c r="H1489" s="332"/>
      <c r="I1489" s="332"/>
      <c r="J1489" s="332"/>
      <c r="K1489" s="332"/>
      <c r="L1489" s="332"/>
      <c r="M1489" s="332"/>
      <c r="N1489" s="332"/>
      <c r="O1489" s="366"/>
      <c r="P1489" s="366"/>
      <c r="Q1489" s="366"/>
      <c r="R1489" s="366"/>
      <c r="S1489" s="366"/>
      <c r="T1489" s="366"/>
      <c r="U1489" s="366"/>
      <c r="V1489" s="366"/>
      <c r="W1489" s="366"/>
      <c r="X1489" s="366"/>
      <c r="Y1489" s="366"/>
      <c r="Z1489" s="366"/>
      <c r="AA1489" s="366"/>
      <c r="AB1489" s="366"/>
      <c r="AC1489" s="366"/>
      <c r="AD1489" s="366"/>
      <c r="AE1489" s="366"/>
      <c r="AF1489" s="520"/>
    </row>
    <row r="1490" spans="1:32" ht="19.5" thickBot="1" x14ac:dyDescent="0.35">
      <c r="A1490" s="366"/>
      <c r="B1490" s="1417"/>
      <c r="C1490" s="388"/>
      <c r="D1490" s="388"/>
      <c r="E1490" s="388"/>
      <c r="F1490" s="388"/>
      <c r="G1490" s="388"/>
      <c r="H1490" s="332"/>
      <c r="I1490" s="332"/>
      <c r="J1490" s="332"/>
      <c r="K1490" s="332"/>
      <c r="L1490" s="332"/>
      <c r="M1490" s="332"/>
      <c r="N1490" s="332"/>
      <c r="O1490" s="366"/>
      <c r="P1490" s="366"/>
      <c r="Q1490" s="366"/>
      <c r="R1490" s="366"/>
      <c r="S1490" s="366"/>
      <c r="T1490" s="366"/>
      <c r="U1490" s="366"/>
      <c r="V1490" s="366"/>
      <c r="W1490" s="366"/>
      <c r="X1490" s="366"/>
      <c r="Y1490" s="366"/>
      <c r="Z1490" s="366"/>
      <c r="AA1490" s="366"/>
      <c r="AB1490" s="366"/>
      <c r="AC1490" s="366"/>
      <c r="AD1490" s="366"/>
      <c r="AE1490" s="366"/>
      <c r="AF1490" s="520"/>
    </row>
    <row r="1491" spans="1:32" ht="19.5" thickBot="1" x14ac:dyDescent="0.35">
      <c r="A1491" s="366"/>
      <c r="B1491" s="1417"/>
      <c r="C1491" s="388"/>
      <c r="D1491" s="388"/>
      <c r="E1491" s="388"/>
      <c r="F1491" s="388"/>
      <c r="G1491" s="388"/>
      <c r="H1491" s="332"/>
      <c r="I1491" s="332"/>
      <c r="J1491" s="332"/>
      <c r="K1491" s="332"/>
      <c r="L1491" s="332"/>
      <c r="M1491" s="332"/>
      <c r="N1491" s="332"/>
      <c r="O1491" s="366"/>
      <c r="P1491" s="366"/>
      <c r="Q1491" s="366"/>
      <c r="R1491" s="366"/>
      <c r="S1491" s="366"/>
      <c r="T1491" s="366"/>
      <c r="U1491" s="366"/>
      <c r="V1491" s="366"/>
      <c r="W1491" s="366"/>
      <c r="X1491" s="366"/>
      <c r="Y1491" s="366"/>
      <c r="Z1491" s="366"/>
      <c r="AA1491" s="366"/>
      <c r="AB1491" s="366"/>
      <c r="AC1491" s="366"/>
      <c r="AD1491" s="366"/>
      <c r="AE1491" s="366"/>
      <c r="AF1491" s="520"/>
    </row>
    <row r="1492" spans="1:32" ht="19.5" thickBot="1" x14ac:dyDescent="0.35">
      <c r="A1492" s="366"/>
      <c r="B1492" s="1417"/>
      <c r="C1492" s="388"/>
      <c r="D1492" s="388"/>
      <c r="E1492" s="388"/>
      <c r="F1492" s="388"/>
      <c r="G1492" s="388"/>
      <c r="H1492" s="332"/>
      <c r="I1492" s="332"/>
      <c r="J1492" s="332"/>
      <c r="K1492" s="332"/>
      <c r="L1492" s="332"/>
      <c r="M1492" s="332"/>
      <c r="N1492" s="332"/>
      <c r="O1492" s="366"/>
      <c r="P1492" s="366"/>
      <c r="Q1492" s="366"/>
      <c r="R1492" s="366"/>
      <c r="S1492" s="366"/>
      <c r="T1492" s="366"/>
      <c r="U1492" s="366"/>
      <c r="V1492" s="366"/>
      <c r="W1492" s="366"/>
      <c r="X1492" s="366"/>
      <c r="Y1492" s="366"/>
      <c r="Z1492" s="366"/>
      <c r="AA1492" s="366"/>
      <c r="AB1492" s="366"/>
      <c r="AC1492" s="366"/>
      <c r="AD1492" s="366"/>
      <c r="AE1492" s="366"/>
      <c r="AF1492" s="520"/>
    </row>
    <row r="1493" spans="1:32" ht="19.5" thickBot="1" x14ac:dyDescent="0.35">
      <c r="A1493" s="366"/>
      <c r="B1493" s="1417"/>
      <c r="C1493" s="388"/>
      <c r="D1493" s="388"/>
      <c r="E1493" s="388"/>
      <c r="F1493" s="388"/>
      <c r="G1493" s="388"/>
      <c r="H1493" s="332"/>
      <c r="I1493" s="332"/>
      <c r="J1493" s="332"/>
      <c r="K1493" s="332"/>
      <c r="L1493" s="332"/>
      <c r="M1493" s="332"/>
      <c r="N1493" s="332"/>
      <c r="O1493" s="366"/>
      <c r="P1493" s="366"/>
      <c r="Q1493" s="366"/>
      <c r="R1493" s="366"/>
      <c r="S1493" s="366"/>
      <c r="T1493" s="366"/>
      <c r="U1493" s="366"/>
      <c r="V1493" s="366"/>
      <c r="W1493" s="366"/>
      <c r="X1493" s="366"/>
      <c r="Y1493" s="366"/>
      <c r="Z1493" s="366"/>
      <c r="AA1493" s="366"/>
      <c r="AB1493" s="366"/>
      <c r="AC1493" s="366"/>
      <c r="AD1493" s="366"/>
      <c r="AE1493" s="366"/>
      <c r="AF1493" s="520"/>
    </row>
    <row r="1494" spans="1:32" ht="19.5" thickBot="1" x14ac:dyDescent="0.35">
      <c r="A1494" s="366"/>
      <c r="B1494" s="1417"/>
      <c r="C1494" s="388"/>
      <c r="D1494" s="388"/>
      <c r="E1494" s="388"/>
      <c r="F1494" s="388"/>
      <c r="G1494" s="388"/>
      <c r="H1494" s="332"/>
      <c r="I1494" s="332"/>
      <c r="J1494" s="332"/>
      <c r="K1494" s="332"/>
      <c r="L1494" s="332"/>
      <c r="M1494" s="332"/>
      <c r="N1494" s="332"/>
      <c r="O1494" s="366"/>
      <c r="P1494" s="366"/>
      <c r="Q1494" s="366"/>
      <c r="R1494" s="366"/>
      <c r="S1494" s="366"/>
      <c r="T1494" s="366"/>
      <c r="U1494" s="366"/>
      <c r="V1494" s="366"/>
      <c r="W1494" s="366"/>
      <c r="X1494" s="366"/>
      <c r="Y1494" s="366"/>
      <c r="Z1494" s="366"/>
      <c r="AA1494" s="366"/>
      <c r="AB1494" s="366"/>
      <c r="AC1494" s="366"/>
      <c r="AD1494" s="366"/>
      <c r="AE1494" s="366"/>
      <c r="AF1494" s="520"/>
    </row>
    <row r="1495" spans="1:32" ht="19.5" thickBot="1" x14ac:dyDescent="0.35">
      <c r="A1495" s="366"/>
      <c r="B1495" s="1417"/>
      <c r="C1495" s="388"/>
      <c r="D1495" s="388"/>
      <c r="E1495" s="388"/>
      <c r="F1495" s="388"/>
      <c r="G1495" s="388"/>
      <c r="H1495" s="332"/>
      <c r="I1495" s="332"/>
      <c r="J1495" s="332"/>
      <c r="K1495" s="332"/>
      <c r="L1495" s="332"/>
      <c r="M1495" s="332"/>
      <c r="N1495" s="332"/>
      <c r="O1495" s="366"/>
      <c r="P1495" s="366"/>
      <c r="Q1495" s="366"/>
      <c r="R1495" s="366"/>
      <c r="S1495" s="366"/>
      <c r="T1495" s="366"/>
      <c r="U1495" s="366"/>
      <c r="V1495" s="366"/>
      <c r="W1495" s="366"/>
      <c r="X1495" s="366"/>
      <c r="Y1495" s="366"/>
      <c r="Z1495" s="366"/>
      <c r="AA1495" s="366"/>
      <c r="AB1495" s="366"/>
      <c r="AC1495" s="366"/>
      <c r="AD1495" s="366"/>
      <c r="AE1495" s="366"/>
      <c r="AF1495" s="520"/>
    </row>
    <row r="1496" spans="1:32" ht="19.5" thickBot="1" x14ac:dyDescent="0.35">
      <c r="A1496" s="366"/>
      <c r="B1496" s="1417"/>
      <c r="C1496" s="388"/>
      <c r="D1496" s="388"/>
      <c r="E1496" s="388"/>
      <c r="F1496" s="388"/>
      <c r="G1496" s="388"/>
      <c r="H1496" s="332"/>
      <c r="I1496" s="332"/>
      <c r="J1496" s="332"/>
      <c r="K1496" s="332"/>
      <c r="L1496" s="332"/>
      <c r="M1496" s="332"/>
      <c r="N1496" s="332"/>
      <c r="O1496" s="366"/>
      <c r="P1496" s="366"/>
      <c r="Q1496" s="366"/>
      <c r="R1496" s="366"/>
      <c r="S1496" s="366"/>
      <c r="T1496" s="366"/>
      <c r="U1496" s="366"/>
      <c r="V1496" s="366"/>
      <c r="W1496" s="366"/>
      <c r="X1496" s="366"/>
      <c r="Y1496" s="366"/>
      <c r="Z1496" s="366"/>
      <c r="AA1496" s="366"/>
      <c r="AB1496" s="366"/>
      <c r="AC1496" s="366"/>
      <c r="AD1496" s="366"/>
      <c r="AE1496" s="366"/>
      <c r="AF1496" s="520"/>
    </row>
    <row r="1497" spans="1:32" ht="19.5" thickBot="1" x14ac:dyDescent="0.35">
      <c r="A1497" s="366"/>
      <c r="B1497" s="1417"/>
      <c r="C1497" s="388"/>
      <c r="D1497" s="388"/>
      <c r="E1497" s="388"/>
      <c r="F1497" s="388"/>
      <c r="G1497" s="388"/>
      <c r="H1497" s="332"/>
      <c r="I1497" s="332"/>
      <c r="J1497" s="332"/>
      <c r="K1497" s="332"/>
      <c r="L1497" s="332"/>
      <c r="M1497" s="332"/>
      <c r="N1497" s="332"/>
      <c r="O1497" s="366"/>
      <c r="P1497" s="366"/>
      <c r="Q1497" s="366"/>
      <c r="R1497" s="366"/>
      <c r="S1497" s="366"/>
      <c r="T1497" s="366"/>
      <c r="U1497" s="366"/>
      <c r="V1497" s="366"/>
      <c r="W1497" s="366"/>
      <c r="X1497" s="366"/>
      <c r="Y1497" s="366"/>
      <c r="Z1497" s="366"/>
      <c r="AA1497" s="366"/>
      <c r="AB1497" s="366"/>
      <c r="AC1497" s="366"/>
      <c r="AD1497" s="366"/>
      <c r="AE1497" s="366"/>
      <c r="AF1497" s="520"/>
    </row>
    <row r="1498" spans="1:32" ht="19.5" thickBot="1" x14ac:dyDescent="0.35">
      <c r="A1498" s="366"/>
      <c r="B1498" s="1417"/>
      <c r="C1498" s="388"/>
      <c r="D1498" s="388"/>
      <c r="E1498" s="388"/>
      <c r="F1498" s="388"/>
      <c r="G1498" s="388"/>
      <c r="H1498" s="332"/>
      <c r="I1498" s="332"/>
      <c r="J1498" s="332"/>
      <c r="K1498" s="332"/>
      <c r="L1498" s="332"/>
      <c r="M1498" s="332"/>
      <c r="N1498" s="332"/>
      <c r="O1498" s="366"/>
      <c r="P1498" s="366"/>
      <c r="Q1498" s="366"/>
      <c r="R1498" s="366"/>
      <c r="S1498" s="366"/>
      <c r="T1498" s="366"/>
      <c r="U1498" s="366"/>
      <c r="V1498" s="366"/>
      <c r="W1498" s="366"/>
      <c r="X1498" s="366"/>
      <c r="Y1498" s="366"/>
      <c r="Z1498" s="366"/>
      <c r="AA1498" s="366"/>
      <c r="AB1498" s="366"/>
      <c r="AC1498" s="366"/>
      <c r="AD1498" s="366"/>
      <c r="AE1498" s="366"/>
      <c r="AF1498" s="520"/>
    </row>
    <row r="1499" spans="1:32" ht="19.5" thickBot="1" x14ac:dyDescent="0.35">
      <c r="A1499" s="366"/>
      <c r="B1499" s="1417"/>
      <c r="C1499" s="388"/>
      <c r="D1499" s="388"/>
      <c r="E1499" s="388"/>
      <c r="F1499" s="388"/>
      <c r="G1499" s="388"/>
      <c r="H1499" s="332"/>
      <c r="I1499" s="332"/>
      <c r="J1499" s="332"/>
      <c r="K1499" s="332"/>
      <c r="L1499" s="332"/>
      <c r="M1499" s="332"/>
      <c r="N1499" s="332"/>
      <c r="O1499" s="366"/>
      <c r="P1499" s="366"/>
      <c r="Q1499" s="366"/>
      <c r="R1499" s="366"/>
      <c r="S1499" s="366"/>
      <c r="T1499" s="366"/>
      <c r="U1499" s="366"/>
      <c r="V1499" s="366"/>
      <c r="W1499" s="366"/>
      <c r="X1499" s="366"/>
      <c r="Y1499" s="366"/>
      <c r="Z1499" s="366"/>
      <c r="AA1499" s="366"/>
      <c r="AB1499" s="366"/>
      <c r="AC1499" s="366"/>
      <c r="AD1499" s="366"/>
      <c r="AE1499" s="366"/>
      <c r="AF1499" s="520"/>
    </row>
    <row r="1500" spans="1:32" ht="19.5" thickBot="1" x14ac:dyDescent="0.35">
      <c r="A1500" s="366"/>
      <c r="B1500" s="1417"/>
      <c r="C1500" s="388"/>
      <c r="D1500" s="388"/>
      <c r="E1500" s="388"/>
      <c r="F1500" s="388"/>
      <c r="G1500" s="388"/>
      <c r="H1500" s="332"/>
      <c r="I1500" s="332"/>
      <c r="J1500" s="332"/>
      <c r="K1500" s="332"/>
      <c r="L1500" s="332"/>
      <c r="M1500" s="332"/>
      <c r="N1500" s="332"/>
      <c r="O1500" s="366"/>
      <c r="P1500" s="366"/>
      <c r="Q1500" s="366"/>
      <c r="R1500" s="366"/>
      <c r="S1500" s="366"/>
      <c r="T1500" s="366"/>
      <c r="U1500" s="366"/>
      <c r="V1500" s="366"/>
      <c r="W1500" s="366"/>
      <c r="X1500" s="366"/>
      <c r="Y1500" s="366"/>
      <c r="Z1500" s="366"/>
      <c r="AA1500" s="366"/>
      <c r="AB1500" s="366"/>
      <c r="AC1500" s="366"/>
      <c r="AD1500" s="366"/>
      <c r="AE1500" s="366"/>
      <c r="AF1500" s="520"/>
    </row>
    <row r="1501" spans="1:32" ht="63.75" thickBot="1" x14ac:dyDescent="0.35">
      <c r="A1501" s="366"/>
      <c r="B1501" s="291" t="s">
        <v>1</v>
      </c>
      <c r="C1501" s="291" t="s">
        <v>151</v>
      </c>
      <c r="D1501" s="291" t="s">
        <v>278</v>
      </c>
      <c r="E1501" s="291" t="s">
        <v>158</v>
      </c>
      <c r="F1501" s="291" t="s">
        <v>30</v>
      </c>
      <c r="G1501" s="291" t="s">
        <v>55</v>
      </c>
      <c r="H1501" s="332"/>
      <c r="I1501" s="332"/>
      <c r="J1501" s="332"/>
      <c r="K1501" s="332"/>
      <c r="L1501" s="332"/>
      <c r="M1501" s="332"/>
      <c r="N1501" s="332"/>
      <c r="O1501" s="366"/>
      <c r="P1501" s="366"/>
      <c r="Q1501" s="366"/>
      <c r="R1501" s="366"/>
      <c r="S1501" s="366"/>
      <c r="T1501" s="366"/>
      <c r="U1501" s="366"/>
      <c r="V1501" s="366"/>
      <c r="W1501" s="366"/>
      <c r="X1501" s="366"/>
      <c r="Y1501" s="366"/>
      <c r="Z1501" s="366"/>
      <c r="AA1501" s="366"/>
      <c r="AB1501" s="366"/>
      <c r="AC1501" s="366"/>
      <c r="AD1501" s="366"/>
      <c r="AE1501" s="366"/>
      <c r="AF1501" s="520"/>
    </row>
    <row r="1502" spans="1:32" ht="19.5" thickBot="1" x14ac:dyDescent="0.35">
      <c r="A1502" s="366"/>
      <c r="B1502" s="1417"/>
      <c r="C1502" s="388"/>
      <c r="D1502" s="388"/>
      <c r="E1502" s="388"/>
      <c r="F1502" s="388"/>
      <c r="G1502" s="388"/>
      <c r="H1502" s="332"/>
      <c r="I1502" s="332"/>
      <c r="J1502" s="332"/>
      <c r="K1502" s="332"/>
      <c r="L1502" s="332"/>
      <c r="M1502" s="332"/>
      <c r="N1502" s="332"/>
      <c r="O1502" s="366"/>
      <c r="P1502" s="366"/>
      <c r="Q1502" s="366"/>
      <c r="R1502" s="366"/>
      <c r="S1502" s="366"/>
      <c r="T1502" s="366"/>
      <c r="U1502" s="366"/>
      <c r="V1502" s="366"/>
      <c r="W1502" s="366"/>
      <c r="X1502" s="366"/>
      <c r="Y1502" s="366"/>
      <c r="Z1502" s="366"/>
      <c r="AA1502" s="366"/>
      <c r="AB1502" s="366"/>
      <c r="AC1502" s="366"/>
      <c r="AD1502" s="366"/>
      <c r="AE1502" s="366"/>
      <c r="AF1502" s="520"/>
    </row>
    <row r="1503" spans="1:32" ht="19.5" thickBot="1" x14ac:dyDescent="0.35">
      <c r="A1503" s="366"/>
      <c r="B1503" s="1417"/>
      <c r="C1503" s="388"/>
      <c r="D1503" s="388"/>
      <c r="E1503" s="388"/>
      <c r="F1503" s="388"/>
      <c r="G1503" s="388"/>
      <c r="H1503" s="332"/>
      <c r="I1503" s="332"/>
      <c r="J1503" s="332"/>
      <c r="K1503" s="332"/>
      <c r="L1503" s="332"/>
      <c r="M1503" s="332"/>
      <c r="N1503" s="332"/>
      <c r="O1503" s="366"/>
      <c r="P1503" s="366"/>
      <c r="Q1503" s="366"/>
      <c r="R1503" s="366"/>
      <c r="S1503" s="366"/>
      <c r="T1503" s="366"/>
      <c r="U1503" s="366"/>
      <c r="V1503" s="366"/>
      <c r="W1503" s="366"/>
      <c r="X1503" s="366"/>
      <c r="Y1503" s="366"/>
      <c r="Z1503" s="366"/>
      <c r="AA1503" s="366"/>
      <c r="AB1503" s="366"/>
      <c r="AC1503" s="366"/>
      <c r="AD1503" s="366"/>
      <c r="AE1503" s="366"/>
      <c r="AF1503" s="520"/>
    </row>
    <row r="1504" spans="1:32" ht="19.5" thickBot="1" x14ac:dyDescent="0.35">
      <c r="A1504" s="366"/>
      <c r="B1504" s="1417"/>
      <c r="C1504" s="388"/>
      <c r="D1504" s="388"/>
      <c r="E1504" s="388"/>
      <c r="F1504" s="388"/>
      <c r="G1504" s="388"/>
      <c r="H1504" s="332"/>
      <c r="I1504" s="332"/>
      <c r="J1504" s="332"/>
      <c r="K1504" s="332"/>
      <c r="L1504" s="332"/>
      <c r="M1504" s="332"/>
      <c r="N1504" s="332"/>
      <c r="O1504" s="366"/>
      <c r="P1504" s="366"/>
      <c r="Q1504" s="366"/>
      <c r="R1504" s="366"/>
      <c r="S1504" s="366"/>
      <c r="T1504" s="366"/>
      <c r="U1504" s="366"/>
      <c r="V1504" s="366"/>
      <c r="W1504" s="366"/>
      <c r="X1504" s="366"/>
      <c r="Y1504" s="366"/>
      <c r="Z1504" s="366"/>
      <c r="AA1504" s="366"/>
      <c r="AB1504" s="366"/>
      <c r="AC1504" s="366"/>
      <c r="AD1504" s="366"/>
      <c r="AE1504" s="366"/>
      <c r="AF1504" s="520"/>
    </row>
    <row r="1505" spans="1:32" ht="19.5" thickBot="1" x14ac:dyDescent="0.35">
      <c r="A1505" s="366"/>
      <c r="B1505" s="1417"/>
      <c r="C1505" s="388"/>
      <c r="D1505" s="388"/>
      <c r="E1505" s="388"/>
      <c r="F1505" s="388"/>
      <c r="G1505" s="388"/>
      <c r="H1505" s="332"/>
      <c r="I1505" s="332"/>
      <c r="J1505" s="332"/>
      <c r="K1505" s="332"/>
      <c r="L1505" s="332"/>
      <c r="M1505" s="332"/>
      <c r="N1505" s="332"/>
      <c r="O1505" s="366"/>
      <c r="P1505" s="366"/>
      <c r="Q1505" s="366"/>
      <c r="R1505" s="366"/>
      <c r="S1505" s="366"/>
      <c r="T1505" s="366"/>
      <c r="U1505" s="366"/>
      <c r="V1505" s="366"/>
      <c r="W1505" s="366"/>
      <c r="X1505" s="366"/>
      <c r="Y1505" s="366"/>
      <c r="Z1505" s="366"/>
      <c r="AA1505" s="366"/>
      <c r="AB1505" s="366"/>
      <c r="AC1505" s="366"/>
      <c r="AD1505" s="366"/>
      <c r="AE1505" s="366"/>
      <c r="AF1505" s="520"/>
    </row>
    <row r="1506" spans="1:32" ht="19.5" thickBot="1" x14ac:dyDescent="0.35">
      <c r="A1506" s="366"/>
      <c r="B1506" s="1417"/>
      <c r="C1506" s="388"/>
      <c r="D1506" s="388"/>
      <c r="E1506" s="388"/>
      <c r="F1506" s="388"/>
      <c r="G1506" s="388"/>
      <c r="H1506" s="332"/>
      <c r="I1506" s="332"/>
      <c r="J1506" s="332"/>
      <c r="K1506" s="332"/>
      <c r="L1506" s="332"/>
      <c r="M1506" s="332"/>
      <c r="N1506" s="332"/>
      <c r="O1506" s="366"/>
      <c r="P1506" s="366"/>
      <c r="Q1506" s="366"/>
      <c r="R1506" s="366"/>
      <c r="S1506" s="366"/>
      <c r="T1506" s="366"/>
      <c r="U1506" s="366"/>
      <c r="V1506" s="366"/>
      <c r="W1506" s="366"/>
      <c r="X1506" s="366"/>
      <c r="Y1506" s="366"/>
      <c r="Z1506" s="366"/>
      <c r="AA1506" s="366"/>
      <c r="AB1506" s="366"/>
      <c r="AC1506" s="366"/>
      <c r="AD1506" s="366"/>
      <c r="AE1506" s="366"/>
      <c r="AF1506" s="520"/>
    </row>
    <row r="1507" spans="1:32" ht="19.5" thickBot="1" x14ac:dyDescent="0.35">
      <c r="A1507" s="366"/>
      <c r="B1507" s="1417"/>
      <c r="C1507" s="388"/>
      <c r="D1507" s="388"/>
      <c r="E1507" s="388"/>
      <c r="F1507" s="388"/>
      <c r="G1507" s="388"/>
      <c r="H1507" s="332"/>
      <c r="I1507" s="332"/>
      <c r="J1507" s="332"/>
      <c r="K1507" s="332"/>
      <c r="L1507" s="332"/>
      <c r="M1507" s="332"/>
      <c r="N1507" s="332"/>
      <c r="O1507" s="366"/>
      <c r="P1507" s="366"/>
      <c r="Q1507" s="366"/>
      <c r="R1507" s="366"/>
      <c r="S1507" s="366"/>
      <c r="T1507" s="366"/>
      <c r="U1507" s="366"/>
      <c r="V1507" s="366"/>
      <c r="W1507" s="366"/>
      <c r="X1507" s="366"/>
      <c r="Y1507" s="366"/>
      <c r="Z1507" s="366"/>
      <c r="AA1507" s="366"/>
      <c r="AB1507" s="366"/>
      <c r="AC1507" s="366"/>
      <c r="AD1507" s="366"/>
      <c r="AE1507" s="366"/>
      <c r="AF1507" s="520"/>
    </row>
    <row r="1508" spans="1:32" ht="19.5" thickBot="1" x14ac:dyDescent="0.35">
      <c r="A1508" s="366"/>
      <c r="B1508" s="1417"/>
      <c r="C1508" s="388"/>
      <c r="D1508" s="388"/>
      <c r="E1508" s="388"/>
      <c r="F1508" s="388"/>
      <c r="G1508" s="388"/>
      <c r="H1508" s="332"/>
      <c r="I1508" s="332"/>
      <c r="J1508" s="332"/>
      <c r="K1508" s="332"/>
      <c r="L1508" s="332"/>
      <c r="M1508" s="332"/>
      <c r="N1508" s="332"/>
      <c r="O1508" s="366"/>
      <c r="P1508" s="366"/>
      <c r="Q1508" s="366"/>
      <c r="R1508" s="366"/>
      <c r="S1508" s="366"/>
      <c r="T1508" s="366"/>
      <c r="U1508" s="366"/>
      <c r="V1508" s="366"/>
      <c r="W1508" s="366"/>
      <c r="X1508" s="366"/>
      <c r="Y1508" s="366"/>
      <c r="Z1508" s="366"/>
      <c r="AA1508" s="366"/>
      <c r="AB1508" s="366"/>
      <c r="AC1508" s="366"/>
      <c r="AD1508" s="366"/>
      <c r="AE1508" s="366"/>
      <c r="AF1508" s="520"/>
    </row>
    <row r="1509" spans="1:32" ht="19.5" thickBot="1" x14ac:dyDescent="0.35">
      <c r="A1509" s="366"/>
      <c r="B1509" s="1417"/>
      <c r="C1509" s="388"/>
      <c r="D1509" s="388"/>
      <c r="E1509" s="388"/>
      <c r="F1509" s="388"/>
      <c r="G1509" s="388"/>
      <c r="H1509" s="332"/>
      <c r="I1509" s="332"/>
      <c r="J1509" s="332"/>
      <c r="K1509" s="332"/>
      <c r="L1509" s="332"/>
      <c r="M1509" s="332"/>
      <c r="N1509" s="332"/>
      <c r="O1509" s="366"/>
      <c r="P1509" s="366"/>
      <c r="Q1509" s="366"/>
      <c r="R1509" s="366"/>
      <c r="S1509" s="366"/>
      <c r="T1509" s="366"/>
      <c r="U1509" s="366"/>
      <c r="V1509" s="366"/>
      <c r="W1509" s="366"/>
      <c r="X1509" s="366"/>
      <c r="Y1509" s="366"/>
      <c r="Z1509" s="366"/>
      <c r="AA1509" s="366"/>
      <c r="AB1509" s="366"/>
      <c r="AC1509" s="366"/>
      <c r="AD1509" s="366"/>
      <c r="AE1509" s="366"/>
      <c r="AF1509" s="520"/>
    </row>
    <row r="1510" spans="1:32" ht="19.5" thickBot="1" x14ac:dyDescent="0.35">
      <c r="A1510" s="366"/>
      <c r="B1510" s="1417"/>
      <c r="C1510" s="388"/>
      <c r="D1510" s="388"/>
      <c r="E1510" s="388"/>
      <c r="F1510" s="388"/>
      <c r="G1510" s="388"/>
      <c r="H1510" s="332"/>
      <c r="I1510" s="332"/>
      <c r="J1510" s="332"/>
      <c r="K1510" s="332"/>
      <c r="L1510" s="332"/>
      <c r="M1510" s="332"/>
      <c r="N1510" s="332"/>
      <c r="O1510" s="366"/>
      <c r="P1510" s="366"/>
      <c r="Q1510" s="366"/>
      <c r="R1510" s="366"/>
      <c r="S1510" s="366"/>
      <c r="T1510" s="366"/>
      <c r="U1510" s="366"/>
      <c r="V1510" s="366"/>
      <c r="W1510" s="366"/>
      <c r="X1510" s="366"/>
      <c r="Y1510" s="366"/>
      <c r="Z1510" s="366"/>
      <c r="AA1510" s="366"/>
      <c r="AB1510" s="366"/>
      <c r="AC1510" s="366"/>
      <c r="AD1510" s="366"/>
      <c r="AE1510" s="366"/>
      <c r="AF1510" s="520"/>
    </row>
    <row r="1511" spans="1:32" ht="19.5" thickBot="1" x14ac:dyDescent="0.35">
      <c r="A1511" s="366"/>
      <c r="B1511" s="1417"/>
      <c r="C1511" s="388"/>
      <c r="D1511" s="388"/>
      <c r="E1511" s="388"/>
      <c r="F1511" s="388"/>
      <c r="G1511" s="388"/>
      <c r="H1511" s="332"/>
      <c r="I1511" s="332"/>
      <c r="J1511" s="332"/>
      <c r="K1511" s="332"/>
      <c r="L1511" s="332"/>
      <c r="M1511" s="332"/>
      <c r="N1511" s="332"/>
      <c r="O1511" s="366"/>
      <c r="P1511" s="366"/>
      <c r="Q1511" s="366"/>
      <c r="R1511" s="366"/>
      <c r="S1511" s="366"/>
      <c r="T1511" s="366"/>
      <c r="U1511" s="366"/>
      <c r="V1511" s="366"/>
      <c r="W1511" s="366"/>
      <c r="X1511" s="366"/>
      <c r="Y1511" s="366"/>
      <c r="Z1511" s="366"/>
      <c r="AA1511" s="366"/>
      <c r="AB1511" s="366"/>
      <c r="AC1511" s="366"/>
      <c r="AD1511" s="366"/>
      <c r="AE1511" s="366"/>
      <c r="AF1511" s="520"/>
    </row>
    <row r="1512" spans="1:32" ht="19.5" thickBot="1" x14ac:dyDescent="0.35">
      <c r="A1512" s="366"/>
      <c r="B1512" s="1417"/>
      <c r="C1512" s="388"/>
      <c r="D1512" s="388"/>
      <c r="E1512" s="388"/>
      <c r="F1512" s="388"/>
      <c r="G1512" s="388"/>
      <c r="H1512" s="332"/>
      <c r="I1512" s="332"/>
      <c r="J1512" s="332"/>
      <c r="K1512" s="332"/>
      <c r="L1512" s="332"/>
      <c r="M1512" s="332"/>
      <c r="N1512" s="332"/>
      <c r="O1512" s="366"/>
      <c r="P1512" s="366"/>
      <c r="Q1512" s="366"/>
      <c r="R1512" s="366"/>
      <c r="S1512" s="366"/>
      <c r="T1512" s="366"/>
      <c r="U1512" s="366"/>
      <c r="V1512" s="366"/>
      <c r="W1512" s="366"/>
      <c r="X1512" s="366"/>
      <c r="Y1512" s="366"/>
      <c r="Z1512" s="366"/>
      <c r="AA1512" s="366"/>
      <c r="AB1512" s="366"/>
      <c r="AC1512" s="366"/>
      <c r="AD1512" s="366"/>
      <c r="AE1512" s="366"/>
      <c r="AF1512" s="520"/>
    </row>
    <row r="1513" spans="1:32" ht="19.5" thickBot="1" x14ac:dyDescent="0.35">
      <c r="A1513" s="366"/>
      <c r="B1513" s="1417"/>
      <c r="C1513" s="388"/>
      <c r="D1513" s="388"/>
      <c r="E1513" s="388"/>
      <c r="F1513" s="388"/>
      <c r="G1513" s="388"/>
      <c r="H1513" s="332"/>
      <c r="I1513" s="332"/>
      <c r="J1513" s="332"/>
      <c r="K1513" s="332"/>
      <c r="L1513" s="332"/>
      <c r="M1513" s="332"/>
      <c r="N1513" s="332"/>
      <c r="O1513" s="366"/>
      <c r="P1513" s="366"/>
      <c r="Q1513" s="366"/>
      <c r="R1513" s="366"/>
      <c r="S1513" s="366"/>
      <c r="T1513" s="366"/>
      <c r="U1513" s="366"/>
      <c r="V1513" s="366"/>
      <c r="W1513" s="366"/>
      <c r="X1513" s="366"/>
      <c r="Y1513" s="366"/>
      <c r="Z1513" s="366"/>
      <c r="AA1513" s="366"/>
      <c r="AB1513" s="366"/>
      <c r="AC1513" s="366"/>
      <c r="AD1513" s="366"/>
      <c r="AE1513" s="366"/>
      <c r="AF1513" s="520"/>
    </row>
    <row r="1514" spans="1:32" ht="19.5" thickBot="1" x14ac:dyDescent="0.35">
      <c r="A1514" s="366"/>
      <c r="B1514" s="1417"/>
      <c r="C1514" s="388"/>
      <c r="D1514" s="388"/>
      <c r="E1514" s="388"/>
      <c r="F1514" s="388"/>
      <c r="G1514" s="388"/>
      <c r="H1514" s="332"/>
      <c r="I1514" s="332"/>
      <c r="J1514" s="332"/>
      <c r="K1514" s="332"/>
      <c r="L1514" s="332"/>
      <c r="M1514" s="332"/>
      <c r="N1514" s="332"/>
      <c r="O1514" s="366"/>
      <c r="P1514" s="366"/>
      <c r="Q1514" s="366"/>
      <c r="R1514" s="366"/>
      <c r="S1514" s="366"/>
      <c r="T1514" s="366"/>
      <c r="U1514" s="366"/>
      <c r="V1514" s="366"/>
      <c r="W1514" s="366"/>
      <c r="X1514" s="366"/>
      <c r="Y1514" s="366"/>
      <c r="Z1514" s="366"/>
      <c r="AA1514" s="366"/>
      <c r="AB1514" s="366"/>
      <c r="AC1514" s="366"/>
      <c r="AD1514" s="366"/>
      <c r="AE1514" s="366"/>
      <c r="AF1514" s="520"/>
    </row>
    <row r="1515" spans="1:32" ht="19.5" thickBot="1" x14ac:dyDescent="0.35">
      <c r="A1515" s="366"/>
      <c r="B1515" s="1417"/>
      <c r="C1515" s="388"/>
      <c r="D1515" s="388"/>
      <c r="E1515" s="388"/>
      <c r="F1515" s="388"/>
      <c r="G1515" s="388"/>
      <c r="H1515" s="332"/>
      <c r="I1515" s="332"/>
      <c r="J1515" s="332"/>
      <c r="K1515" s="332"/>
      <c r="L1515" s="332"/>
      <c r="M1515" s="332"/>
      <c r="N1515" s="332"/>
      <c r="O1515" s="366"/>
      <c r="P1515" s="366"/>
      <c r="Q1515" s="366"/>
      <c r="R1515" s="366"/>
      <c r="S1515" s="366"/>
      <c r="T1515" s="366"/>
      <c r="U1515" s="366"/>
      <c r="V1515" s="366"/>
      <c r="W1515" s="366"/>
      <c r="X1515" s="366"/>
      <c r="Y1515" s="366"/>
      <c r="Z1515" s="366"/>
      <c r="AA1515" s="366"/>
      <c r="AB1515" s="366"/>
      <c r="AC1515" s="366"/>
      <c r="AD1515" s="366"/>
      <c r="AE1515" s="366"/>
      <c r="AF1515" s="520"/>
    </row>
    <row r="1516" spans="1:32" ht="19.5" thickBot="1" x14ac:dyDescent="0.35">
      <c r="A1516" s="366"/>
      <c r="B1516" s="1417"/>
      <c r="C1516" s="388"/>
      <c r="D1516" s="388"/>
      <c r="E1516" s="388"/>
      <c r="F1516" s="388"/>
      <c r="G1516" s="388"/>
      <c r="H1516" s="332"/>
      <c r="I1516" s="332"/>
      <c r="J1516" s="332"/>
      <c r="K1516" s="332"/>
      <c r="L1516" s="332"/>
      <c r="M1516" s="332"/>
      <c r="N1516" s="332"/>
      <c r="O1516" s="366"/>
      <c r="P1516" s="366"/>
      <c r="Q1516" s="366"/>
      <c r="R1516" s="366"/>
      <c r="S1516" s="366"/>
      <c r="T1516" s="366"/>
      <c r="U1516" s="366"/>
      <c r="V1516" s="366"/>
      <c r="W1516" s="366"/>
      <c r="X1516" s="366"/>
      <c r="Y1516" s="366"/>
      <c r="Z1516" s="366"/>
      <c r="AA1516" s="366"/>
      <c r="AB1516" s="366"/>
      <c r="AC1516" s="366"/>
      <c r="AD1516" s="366"/>
      <c r="AE1516" s="366"/>
      <c r="AF1516" s="520"/>
    </row>
    <row r="1517" spans="1:32" ht="19.5" thickBot="1" x14ac:dyDescent="0.35">
      <c r="A1517" s="366"/>
      <c r="B1517" s="1417"/>
      <c r="C1517" s="388"/>
      <c r="D1517" s="388"/>
      <c r="E1517" s="388"/>
      <c r="F1517" s="388"/>
      <c r="G1517" s="388"/>
      <c r="H1517" s="332"/>
      <c r="I1517" s="332"/>
      <c r="J1517" s="332"/>
      <c r="K1517" s="332"/>
      <c r="L1517" s="332"/>
      <c r="M1517" s="332"/>
      <c r="N1517" s="332"/>
      <c r="O1517" s="366"/>
      <c r="P1517" s="366"/>
      <c r="Q1517" s="366"/>
      <c r="R1517" s="366"/>
      <c r="S1517" s="366"/>
      <c r="T1517" s="366"/>
      <c r="U1517" s="366"/>
      <c r="V1517" s="366"/>
      <c r="W1517" s="366"/>
      <c r="X1517" s="366"/>
      <c r="Y1517" s="366"/>
      <c r="Z1517" s="366"/>
      <c r="AA1517" s="366"/>
      <c r="AB1517" s="366"/>
      <c r="AC1517" s="366"/>
      <c r="AD1517" s="366"/>
      <c r="AE1517" s="366"/>
      <c r="AF1517" s="520"/>
    </row>
    <row r="1518" spans="1:32" ht="19.5" thickBot="1" x14ac:dyDescent="0.35">
      <c r="A1518" s="366"/>
      <c r="B1518" s="1417"/>
      <c r="C1518" s="388"/>
      <c r="D1518" s="388"/>
      <c r="E1518" s="388"/>
      <c r="F1518" s="388"/>
      <c r="G1518" s="388"/>
      <c r="H1518" s="332"/>
      <c r="I1518" s="332"/>
      <c r="J1518" s="332"/>
      <c r="K1518" s="332"/>
      <c r="L1518" s="332"/>
      <c r="M1518" s="332"/>
      <c r="N1518" s="332"/>
      <c r="O1518" s="366"/>
      <c r="P1518" s="366"/>
      <c r="Q1518" s="366"/>
      <c r="R1518" s="366"/>
      <c r="S1518" s="366"/>
      <c r="T1518" s="366"/>
      <c r="U1518" s="366"/>
      <c r="V1518" s="366"/>
      <c r="W1518" s="366"/>
      <c r="X1518" s="366"/>
      <c r="Y1518" s="366"/>
      <c r="Z1518" s="366"/>
      <c r="AA1518" s="366"/>
      <c r="AB1518" s="366"/>
      <c r="AC1518" s="366"/>
      <c r="AD1518" s="366"/>
      <c r="AE1518" s="366"/>
      <c r="AF1518" s="520"/>
    </row>
    <row r="1519" spans="1:32" ht="19.5" thickBot="1" x14ac:dyDescent="0.35">
      <c r="A1519" s="366"/>
      <c r="B1519" s="1417"/>
      <c r="C1519" s="388"/>
      <c r="D1519" s="388"/>
      <c r="E1519" s="388"/>
      <c r="F1519" s="388"/>
      <c r="G1519" s="388"/>
      <c r="H1519" s="332"/>
      <c r="I1519" s="332"/>
      <c r="J1519" s="332"/>
      <c r="K1519" s="332"/>
      <c r="L1519" s="332"/>
      <c r="M1519" s="332"/>
      <c r="N1519" s="332"/>
      <c r="O1519" s="366"/>
      <c r="P1519" s="366"/>
      <c r="Q1519" s="366"/>
      <c r="R1519" s="366"/>
      <c r="S1519" s="366"/>
      <c r="T1519" s="366"/>
      <c r="U1519" s="366"/>
      <c r="V1519" s="366"/>
      <c r="W1519" s="366"/>
      <c r="X1519" s="366"/>
      <c r="Y1519" s="366"/>
      <c r="Z1519" s="366"/>
      <c r="AA1519" s="366"/>
      <c r="AB1519" s="366"/>
      <c r="AC1519" s="366"/>
      <c r="AD1519" s="366"/>
      <c r="AE1519" s="366"/>
      <c r="AF1519" s="520"/>
    </row>
    <row r="1520" spans="1:32" ht="19.5" thickBot="1" x14ac:dyDescent="0.35">
      <c r="A1520" s="366"/>
      <c r="B1520" s="1417"/>
      <c r="C1520" s="388"/>
      <c r="D1520" s="388"/>
      <c r="E1520" s="388"/>
      <c r="F1520" s="388"/>
      <c r="G1520" s="388"/>
      <c r="H1520" s="332"/>
      <c r="I1520" s="332"/>
      <c r="J1520" s="332"/>
      <c r="K1520" s="332"/>
      <c r="L1520" s="332"/>
      <c r="M1520" s="332"/>
      <c r="N1520" s="332"/>
      <c r="O1520" s="366"/>
      <c r="P1520" s="366"/>
      <c r="Q1520" s="366"/>
      <c r="R1520" s="366"/>
      <c r="S1520" s="366"/>
      <c r="T1520" s="366"/>
      <c r="U1520" s="366"/>
      <c r="V1520" s="366"/>
      <c r="W1520" s="366"/>
      <c r="X1520" s="366"/>
      <c r="Y1520" s="366"/>
      <c r="Z1520" s="366"/>
      <c r="AA1520" s="366"/>
      <c r="AB1520" s="366"/>
      <c r="AC1520" s="366"/>
      <c r="AD1520" s="366"/>
      <c r="AE1520" s="366"/>
      <c r="AF1520" s="520"/>
    </row>
    <row r="1521" spans="1:32" ht="19.5" thickBot="1" x14ac:dyDescent="0.35">
      <c r="A1521" s="366"/>
      <c r="B1521" s="1417"/>
      <c r="C1521" s="388"/>
      <c r="D1521" s="388"/>
      <c r="E1521" s="388"/>
      <c r="F1521" s="388"/>
      <c r="G1521" s="388"/>
      <c r="H1521" s="332"/>
      <c r="I1521" s="332"/>
      <c r="J1521" s="332"/>
      <c r="K1521" s="332"/>
      <c r="L1521" s="332"/>
      <c r="M1521" s="332"/>
      <c r="N1521" s="332"/>
      <c r="O1521" s="366"/>
      <c r="P1521" s="366"/>
      <c r="Q1521" s="366"/>
      <c r="R1521" s="366"/>
      <c r="S1521" s="366"/>
      <c r="T1521" s="366"/>
      <c r="U1521" s="366"/>
      <c r="V1521" s="366"/>
      <c r="W1521" s="366"/>
      <c r="X1521" s="366"/>
      <c r="Y1521" s="366"/>
      <c r="Z1521" s="366"/>
      <c r="AA1521" s="366"/>
      <c r="AB1521" s="366"/>
      <c r="AC1521" s="366"/>
      <c r="AD1521" s="366"/>
      <c r="AE1521" s="366"/>
      <c r="AF1521" s="520"/>
    </row>
    <row r="1522" spans="1:32" ht="19.5" thickBot="1" x14ac:dyDescent="0.35">
      <c r="A1522" s="366"/>
      <c r="B1522" s="1417"/>
      <c r="C1522" s="388"/>
      <c r="D1522" s="388"/>
      <c r="E1522" s="388"/>
      <c r="F1522" s="388"/>
      <c r="G1522" s="388"/>
      <c r="H1522" s="332"/>
      <c r="I1522" s="332"/>
      <c r="J1522" s="332"/>
      <c r="K1522" s="332"/>
      <c r="L1522" s="332"/>
      <c r="M1522" s="332"/>
      <c r="N1522" s="332"/>
      <c r="O1522" s="366"/>
      <c r="P1522" s="366"/>
      <c r="Q1522" s="366"/>
      <c r="R1522" s="366"/>
      <c r="S1522" s="366"/>
      <c r="T1522" s="366"/>
      <c r="U1522" s="366"/>
      <c r="V1522" s="366"/>
      <c r="W1522" s="366"/>
      <c r="X1522" s="366"/>
      <c r="Y1522" s="366"/>
      <c r="Z1522" s="366"/>
      <c r="AA1522" s="366"/>
      <c r="AB1522" s="366"/>
      <c r="AC1522" s="366"/>
      <c r="AD1522" s="366"/>
      <c r="AE1522" s="366"/>
      <c r="AF1522" s="520"/>
    </row>
    <row r="1523" spans="1:32" ht="19.5" thickBot="1" x14ac:dyDescent="0.35">
      <c r="A1523" s="366"/>
      <c r="B1523" s="1417"/>
      <c r="C1523" s="388"/>
      <c r="D1523" s="388"/>
      <c r="E1523" s="388"/>
      <c r="F1523" s="388"/>
      <c r="G1523" s="388"/>
      <c r="H1523" s="332"/>
      <c r="I1523" s="332"/>
      <c r="J1523" s="332"/>
      <c r="K1523" s="332"/>
      <c r="L1523" s="332"/>
      <c r="M1523" s="332"/>
      <c r="N1523" s="332"/>
      <c r="O1523" s="366"/>
      <c r="P1523" s="366"/>
      <c r="Q1523" s="366"/>
      <c r="R1523" s="366"/>
      <c r="S1523" s="366"/>
      <c r="T1523" s="366"/>
      <c r="U1523" s="366"/>
      <c r="V1523" s="366"/>
      <c r="W1523" s="366"/>
      <c r="X1523" s="366"/>
      <c r="Y1523" s="366"/>
      <c r="Z1523" s="366"/>
      <c r="AA1523" s="366"/>
      <c r="AB1523" s="366"/>
      <c r="AC1523" s="366"/>
      <c r="AD1523" s="366"/>
      <c r="AE1523" s="366"/>
      <c r="AF1523" s="520"/>
    </row>
    <row r="1524" spans="1:32" ht="19.5" thickBot="1" x14ac:dyDescent="0.35">
      <c r="A1524" s="366"/>
      <c r="B1524" s="1417"/>
      <c r="C1524" s="388"/>
      <c r="D1524" s="388"/>
      <c r="E1524" s="388"/>
      <c r="F1524" s="388"/>
      <c r="G1524" s="388"/>
      <c r="H1524" s="332"/>
      <c r="I1524" s="332"/>
      <c r="J1524" s="332"/>
      <c r="K1524" s="332"/>
      <c r="L1524" s="332"/>
      <c r="M1524" s="332"/>
      <c r="N1524" s="332"/>
      <c r="O1524" s="366"/>
      <c r="P1524" s="366"/>
      <c r="Q1524" s="366"/>
      <c r="R1524" s="366"/>
      <c r="S1524" s="366"/>
      <c r="T1524" s="366"/>
      <c r="U1524" s="366"/>
      <c r="V1524" s="366"/>
      <c r="W1524" s="366"/>
      <c r="X1524" s="366"/>
      <c r="Y1524" s="366"/>
      <c r="Z1524" s="366"/>
      <c r="AA1524" s="366"/>
      <c r="AB1524" s="366"/>
      <c r="AC1524" s="366"/>
      <c r="AD1524" s="366"/>
      <c r="AE1524" s="366"/>
      <c r="AF1524" s="520"/>
    </row>
    <row r="1525" spans="1:32" ht="19.5" thickBot="1" x14ac:dyDescent="0.35">
      <c r="A1525" s="366"/>
      <c r="B1525" s="1417"/>
      <c r="C1525" s="388"/>
      <c r="D1525" s="388"/>
      <c r="E1525" s="388"/>
      <c r="F1525" s="388"/>
      <c r="G1525" s="388"/>
      <c r="H1525" s="332"/>
      <c r="I1525" s="332"/>
      <c r="J1525" s="332"/>
      <c r="K1525" s="332"/>
      <c r="L1525" s="332"/>
      <c r="M1525" s="332"/>
      <c r="N1525" s="332"/>
      <c r="O1525" s="366"/>
      <c r="P1525" s="366"/>
      <c r="Q1525" s="366"/>
      <c r="R1525" s="366"/>
      <c r="S1525" s="366"/>
      <c r="T1525" s="366"/>
      <c r="U1525" s="366"/>
      <c r="V1525" s="366"/>
      <c r="W1525" s="366"/>
      <c r="X1525" s="366"/>
      <c r="Y1525" s="366"/>
      <c r="Z1525" s="366"/>
      <c r="AA1525" s="366"/>
      <c r="AB1525" s="366"/>
      <c r="AC1525" s="366"/>
      <c r="AD1525" s="366"/>
      <c r="AE1525" s="366"/>
      <c r="AF1525" s="520"/>
    </row>
    <row r="1526" spans="1:32" ht="19.5" thickBot="1" x14ac:dyDescent="0.35">
      <c r="A1526" s="366"/>
      <c r="B1526" s="1417"/>
      <c r="C1526" s="388"/>
      <c r="D1526" s="388"/>
      <c r="E1526" s="388"/>
      <c r="F1526" s="388"/>
      <c r="G1526" s="388"/>
      <c r="H1526" s="332"/>
      <c r="I1526" s="332"/>
      <c r="J1526" s="332"/>
      <c r="K1526" s="332"/>
      <c r="L1526" s="332"/>
      <c r="M1526" s="332"/>
      <c r="N1526" s="332"/>
      <c r="O1526" s="366"/>
      <c r="P1526" s="366"/>
      <c r="Q1526" s="366"/>
      <c r="R1526" s="366"/>
      <c r="S1526" s="366"/>
      <c r="T1526" s="366"/>
      <c r="U1526" s="366"/>
      <c r="V1526" s="366"/>
      <c r="W1526" s="366"/>
      <c r="X1526" s="366"/>
      <c r="Y1526" s="366"/>
      <c r="Z1526" s="366"/>
      <c r="AA1526" s="366"/>
      <c r="AB1526" s="366"/>
      <c r="AC1526" s="366"/>
      <c r="AD1526" s="366"/>
      <c r="AE1526" s="366"/>
      <c r="AF1526" s="520"/>
    </row>
    <row r="1527" spans="1:32" ht="19.5" thickBot="1" x14ac:dyDescent="0.35">
      <c r="A1527" s="366"/>
      <c r="B1527" s="1417"/>
      <c r="C1527" s="388"/>
      <c r="D1527" s="388"/>
      <c r="E1527" s="388"/>
      <c r="F1527" s="388"/>
      <c r="G1527" s="388"/>
      <c r="H1527" s="332"/>
      <c r="I1527" s="332"/>
      <c r="J1527" s="332"/>
      <c r="K1527" s="332"/>
      <c r="L1527" s="332"/>
      <c r="M1527" s="332"/>
      <c r="N1527" s="332"/>
      <c r="O1527" s="366"/>
      <c r="P1527" s="366"/>
      <c r="Q1527" s="366"/>
      <c r="R1527" s="366"/>
      <c r="S1527" s="366"/>
      <c r="T1527" s="366"/>
      <c r="U1527" s="366"/>
      <c r="V1527" s="366"/>
      <c r="W1527" s="366"/>
      <c r="X1527" s="366"/>
      <c r="Y1527" s="366"/>
      <c r="Z1527" s="366"/>
      <c r="AA1527" s="366"/>
      <c r="AB1527" s="366"/>
      <c r="AC1527" s="366"/>
      <c r="AD1527" s="366"/>
      <c r="AE1527" s="366"/>
      <c r="AF1527" s="520"/>
    </row>
    <row r="1528" spans="1:32" ht="19.5" thickBot="1" x14ac:dyDescent="0.35">
      <c r="A1528" s="366"/>
      <c r="B1528" s="1417"/>
      <c r="C1528" s="388"/>
      <c r="D1528" s="388"/>
      <c r="E1528" s="388"/>
      <c r="F1528" s="388"/>
      <c r="G1528" s="388"/>
      <c r="H1528" s="332"/>
      <c r="I1528" s="332"/>
      <c r="J1528" s="332"/>
      <c r="K1528" s="332"/>
      <c r="L1528" s="332"/>
      <c r="M1528" s="332"/>
      <c r="N1528" s="332"/>
      <c r="O1528" s="366"/>
      <c r="P1528" s="366"/>
      <c r="Q1528" s="366"/>
      <c r="R1528" s="366"/>
      <c r="S1528" s="366"/>
      <c r="T1528" s="366"/>
      <c r="U1528" s="366"/>
      <c r="V1528" s="366"/>
      <c r="W1528" s="366"/>
      <c r="X1528" s="366"/>
      <c r="Y1528" s="366"/>
      <c r="Z1528" s="366"/>
      <c r="AA1528" s="366"/>
      <c r="AB1528" s="366"/>
      <c r="AC1528" s="366"/>
      <c r="AD1528" s="366"/>
      <c r="AE1528" s="366"/>
      <c r="AF1528" s="520"/>
    </row>
    <row r="1529" spans="1:32" ht="19.5" thickBot="1" x14ac:dyDescent="0.35">
      <c r="A1529" s="366"/>
      <c r="B1529" s="1417"/>
      <c r="C1529" s="388"/>
      <c r="D1529" s="388"/>
      <c r="E1529" s="388"/>
      <c r="F1529" s="388"/>
      <c r="G1529" s="388"/>
      <c r="H1529" s="332"/>
      <c r="I1529" s="332"/>
      <c r="J1529" s="332"/>
      <c r="K1529" s="332"/>
      <c r="L1529" s="332"/>
      <c r="M1529" s="332"/>
      <c r="N1529" s="332"/>
      <c r="O1529" s="366"/>
      <c r="P1529" s="366"/>
      <c r="Q1529" s="366"/>
      <c r="R1529" s="366"/>
      <c r="S1529" s="366"/>
      <c r="T1529" s="366"/>
      <c r="U1529" s="366"/>
      <c r="V1529" s="366"/>
      <c r="W1529" s="366"/>
      <c r="X1529" s="366"/>
      <c r="Y1529" s="366"/>
      <c r="Z1529" s="366"/>
      <c r="AA1529" s="366"/>
      <c r="AB1529" s="366"/>
      <c r="AC1529" s="366"/>
      <c r="AD1529" s="366"/>
      <c r="AE1529" s="366"/>
      <c r="AF1529" s="520"/>
    </row>
    <row r="1530" spans="1:32" ht="19.5" thickBot="1" x14ac:dyDescent="0.35">
      <c r="A1530" s="366"/>
      <c r="B1530" s="1417"/>
      <c r="C1530" s="388"/>
      <c r="D1530" s="388"/>
      <c r="E1530" s="388"/>
      <c r="F1530" s="388"/>
      <c r="G1530" s="388"/>
      <c r="H1530" s="332"/>
      <c r="I1530" s="332"/>
      <c r="J1530" s="332"/>
      <c r="K1530" s="332"/>
      <c r="L1530" s="332"/>
      <c r="M1530" s="332"/>
      <c r="N1530" s="332"/>
      <c r="O1530" s="366"/>
      <c r="P1530" s="366"/>
      <c r="Q1530" s="366"/>
      <c r="R1530" s="366"/>
      <c r="S1530" s="366"/>
      <c r="T1530" s="366"/>
      <c r="U1530" s="366"/>
      <c r="V1530" s="366"/>
      <c r="W1530" s="366"/>
      <c r="X1530" s="366"/>
      <c r="Y1530" s="366"/>
      <c r="Z1530" s="366"/>
      <c r="AA1530" s="366"/>
      <c r="AB1530" s="366"/>
      <c r="AC1530" s="366"/>
      <c r="AD1530" s="366"/>
      <c r="AE1530" s="366"/>
      <c r="AF1530" s="520"/>
    </row>
    <row r="1531" spans="1:32" ht="19.5" thickBot="1" x14ac:dyDescent="0.35">
      <c r="A1531" s="366"/>
      <c r="B1531" s="1417"/>
      <c r="C1531" s="388"/>
      <c r="D1531" s="388"/>
      <c r="E1531" s="388"/>
      <c r="F1531" s="388"/>
      <c r="G1531" s="388"/>
      <c r="H1531" s="332"/>
      <c r="I1531" s="332"/>
      <c r="J1531" s="332"/>
      <c r="K1531" s="332"/>
      <c r="L1531" s="332"/>
      <c r="M1531" s="332"/>
      <c r="N1531" s="332"/>
      <c r="O1531" s="366"/>
      <c r="P1531" s="366"/>
      <c r="Q1531" s="366"/>
      <c r="R1531" s="366"/>
      <c r="S1531" s="366"/>
      <c r="T1531" s="366"/>
      <c r="U1531" s="366"/>
      <c r="V1531" s="366"/>
      <c r="W1531" s="366"/>
      <c r="X1531" s="366"/>
      <c r="Y1531" s="366"/>
      <c r="Z1531" s="366"/>
      <c r="AA1531" s="366"/>
      <c r="AB1531" s="366"/>
      <c r="AC1531" s="366"/>
      <c r="AD1531" s="366"/>
      <c r="AE1531" s="366"/>
      <c r="AF1531" s="520"/>
    </row>
    <row r="1532" spans="1:32" ht="19.5" thickBot="1" x14ac:dyDescent="0.35">
      <c r="A1532" s="366"/>
      <c r="B1532" s="366"/>
      <c r="C1532" s="332"/>
      <c r="D1532" s="332"/>
      <c r="E1532" s="332"/>
      <c r="F1532" s="332"/>
      <c r="G1532" s="332"/>
      <c r="H1532" s="332"/>
      <c r="I1532" s="332"/>
      <c r="J1532" s="332"/>
      <c r="K1532" s="332"/>
      <c r="L1532" s="332"/>
      <c r="M1532" s="332"/>
      <c r="N1532" s="332"/>
      <c r="O1532" s="366"/>
      <c r="P1532" s="366"/>
      <c r="Q1532" s="366"/>
      <c r="R1532" s="366"/>
      <c r="S1532" s="366"/>
      <c r="T1532" s="366"/>
      <c r="U1532" s="366"/>
      <c r="V1532" s="366"/>
      <c r="W1532" s="366"/>
      <c r="X1532" s="366"/>
      <c r="Y1532" s="366"/>
      <c r="Z1532" s="366"/>
      <c r="AA1532" s="366"/>
      <c r="AB1532" s="366"/>
      <c r="AC1532" s="366"/>
      <c r="AD1532" s="366"/>
      <c r="AE1532" s="366"/>
      <c r="AF1532" s="520"/>
    </row>
    <row r="1533" spans="1:32" ht="24.75" customHeight="1" thickBot="1" x14ac:dyDescent="0.35">
      <c r="A1533" s="366"/>
      <c r="B1533" s="528" t="s">
        <v>91</v>
      </c>
      <c r="C1533" s="1905"/>
      <c r="D1533" s="1906"/>
      <c r="E1533" s="1906"/>
      <c r="F1533" s="1906"/>
      <c r="G1533" s="1906"/>
      <c r="H1533" s="1906"/>
      <c r="I1533" s="1906"/>
      <c r="J1533" s="1906"/>
      <c r="K1533" s="1906"/>
      <c r="L1533" s="1906"/>
      <c r="M1533" s="1906"/>
      <c r="N1533" s="1906"/>
      <c r="O1533" s="1906"/>
      <c r="P1533" s="1906"/>
      <c r="Q1533" s="1906"/>
      <c r="R1533" s="1906"/>
      <c r="S1533" s="1906"/>
      <c r="T1533" s="1906"/>
      <c r="U1533" s="1906"/>
      <c r="V1533" s="1906"/>
      <c r="W1533" s="1906"/>
      <c r="X1533" s="1906"/>
      <c r="Y1533" s="1906"/>
      <c r="Z1533" s="1906"/>
      <c r="AA1533" s="1906"/>
      <c r="AB1533" s="1906"/>
      <c r="AC1533" s="1907"/>
      <c r="AD1533" s="366"/>
      <c r="AE1533" s="366"/>
      <c r="AF1533" s="520"/>
    </row>
    <row r="1534" spans="1:32" ht="56.25" customHeight="1" thickBot="1" x14ac:dyDescent="0.35">
      <c r="A1534" s="366"/>
      <c r="B1534" s="366"/>
      <c r="C1534" s="1908"/>
      <c r="D1534" s="1909"/>
      <c r="E1534" s="1909"/>
      <c r="F1534" s="1909"/>
      <c r="G1534" s="1909"/>
      <c r="H1534" s="1909"/>
      <c r="I1534" s="1909"/>
      <c r="J1534" s="1909"/>
      <c r="K1534" s="1909"/>
      <c r="L1534" s="1909"/>
      <c r="M1534" s="1909"/>
      <c r="N1534" s="1909"/>
      <c r="O1534" s="1909"/>
      <c r="P1534" s="1909"/>
      <c r="Q1534" s="1909"/>
      <c r="R1534" s="1909"/>
      <c r="S1534" s="1909"/>
      <c r="T1534" s="1909"/>
      <c r="U1534" s="1909"/>
      <c r="V1534" s="1909"/>
      <c r="W1534" s="1909"/>
      <c r="X1534" s="1909"/>
      <c r="Y1534" s="1909"/>
      <c r="Z1534" s="1909"/>
      <c r="AA1534" s="1909"/>
      <c r="AB1534" s="1909"/>
      <c r="AC1534" s="1910"/>
      <c r="AD1534" s="366"/>
      <c r="AE1534" s="366"/>
      <c r="AF1534" s="520"/>
    </row>
    <row r="1535" spans="1:32" ht="19.5" thickBot="1" x14ac:dyDescent="0.35">
      <c r="A1535" s="529"/>
      <c r="B1535" s="529"/>
      <c r="C1535" s="365"/>
      <c r="D1535" s="365"/>
      <c r="E1535" s="365"/>
      <c r="F1535" s="365"/>
      <c r="G1535" s="365"/>
      <c r="H1535" s="365"/>
      <c r="I1535" s="365"/>
      <c r="J1535" s="365"/>
      <c r="K1535" s="365"/>
      <c r="L1535" s="365"/>
      <c r="M1535" s="365"/>
      <c r="N1535" s="365"/>
      <c r="O1535" s="365"/>
      <c r="P1535" s="365"/>
      <c r="Q1535" s="365"/>
      <c r="R1535" s="365"/>
      <c r="S1535" s="365"/>
      <c r="T1535" s="365"/>
      <c r="U1535" s="365"/>
      <c r="V1535" s="365"/>
      <c r="W1535" s="365"/>
      <c r="X1535" s="365"/>
      <c r="Y1535" s="365"/>
      <c r="Z1535" s="365"/>
      <c r="AA1535" s="365"/>
      <c r="AB1535" s="365"/>
      <c r="AC1535" s="365"/>
      <c r="AD1535" s="366"/>
      <c r="AE1535" s="366"/>
      <c r="AF1535" s="520"/>
    </row>
    <row r="1536" spans="1:32" ht="21.75" thickBot="1" x14ac:dyDescent="0.35">
      <c r="A1536" s="366"/>
      <c r="B1536" s="366"/>
      <c r="C1536" s="366"/>
      <c r="D1536" s="366"/>
      <c r="E1536" s="300" t="s">
        <v>886</v>
      </c>
      <c r="F1536" s="1389">
        <f>'PREMIER TRIMES.'!F1688</f>
        <v>0</v>
      </c>
      <c r="G1536" s="366"/>
      <c r="H1536" s="366"/>
      <c r="I1536" s="366"/>
      <c r="J1536" s="366"/>
      <c r="K1536" s="366"/>
      <c r="L1536" s="366"/>
      <c r="M1536" s="366"/>
      <c r="N1536" s="366"/>
      <c r="O1536" s="366"/>
      <c r="P1536" s="366"/>
      <c r="Q1536" s="366"/>
      <c r="R1536" s="366"/>
      <c r="S1536" s="366"/>
      <c r="T1536" s="366"/>
      <c r="U1536" s="366"/>
      <c r="V1536" s="366"/>
      <c r="W1536" s="366"/>
      <c r="X1536" s="366"/>
      <c r="Y1536" s="366"/>
      <c r="Z1536" s="366"/>
      <c r="AA1536" s="366"/>
      <c r="AB1536" s="366"/>
      <c r="AC1536" s="366"/>
      <c r="AD1536" s="366"/>
      <c r="AE1536" s="366"/>
      <c r="AF1536" s="520"/>
    </row>
    <row r="1537" spans="1:32" ht="45.75" thickBot="1" x14ac:dyDescent="0.35">
      <c r="A1537" s="366"/>
      <c r="B1537" s="480" t="s">
        <v>891</v>
      </c>
      <c r="C1537" s="366"/>
      <c r="D1537" s="366"/>
      <c r="E1537" s="301" t="s">
        <v>890</v>
      </c>
      <c r="F1537" s="289">
        <f>SUBTOTAL(3,C1540:C1642)-4</f>
        <v>0</v>
      </c>
      <c r="G1537" s="366"/>
      <c r="H1537" s="366"/>
      <c r="I1537" s="366"/>
      <c r="J1537" s="366"/>
      <c r="K1537" s="366"/>
      <c r="L1537" s="366"/>
      <c r="M1537" s="366"/>
      <c r="N1537" s="366"/>
      <c r="O1537" s="366"/>
      <c r="P1537" s="366"/>
      <c r="Q1537" s="366"/>
      <c r="R1537" s="366"/>
      <c r="S1537" s="366"/>
      <c r="T1537" s="366"/>
      <c r="U1537" s="366"/>
      <c r="V1537" s="366"/>
      <c r="W1537" s="366"/>
      <c r="X1537" s="366"/>
      <c r="Y1537" s="366"/>
      <c r="Z1537" s="366"/>
      <c r="AA1537" s="366"/>
      <c r="AB1537" s="366"/>
      <c r="AC1537" s="366"/>
      <c r="AD1537" s="366"/>
      <c r="AE1537" s="366"/>
      <c r="AF1537" s="520"/>
    </row>
    <row r="1538" spans="1:32" ht="30.75" thickBot="1" x14ac:dyDescent="0.35">
      <c r="A1538" s="366"/>
      <c r="B1538" s="366"/>
      <c r="C1538" s="366"/>
      <c r="D1538" s="366"/>
      <c r="E1538" s="297" t="s">
        <v>889</v>
      </c>
      <c r="F1538" s="289">
        <f>SUM(F1536:F1537)</f>
        <v>0</v>
      </c>
      <c r="G1538" s="366"/>
      <c r="H1538" s="366"/>
      <c r="I1538" s="366"/>
      <c r="J1538" s="366"/>
      <c r="K1538" s="366"/>
      <c r="L1538" s="366"/>
      <c r="M1538" s="366"/>
      <c r="N1538" s="366"/>
      <c r="O1538" s="366"/>
      <c r="P1538" s="366"/>
      <c r="Q1538" s="366"/>
      <c r="R1538" s="366"/>
      <c r="S1538" s="366"/>
      <c r="T1538" s="366"/>
      <c r="U1538" s="366"/>
      <c r="V1538" s="366"/>
      <c r="W1538" s="366"/>
      <c r="X1538" s="366"/>
      <c r="Y1538" s="366"/>
      <c r="Z1538" s="366"/>
      <c r="AA1538" s="366"/>
      <c r="AB1538" s="366"/>
      <c r="AC1538" s="366"/>
      <c r="AD1538" s="366"/>
      <c r="AE1538" s="366"/>
      <c r="AF1538" s="520"/>
    </row>
    <row r="1539" spans="1:32" ht="57" thickBot="1" x14ac:dyDescent="0.35">
      <c r="A1539" s="366"/>
      <c r="B1539" s="386" t="s">
        <v>1</v>
      </c>
      <c r="C1539" s="386" t="s">
        <v>151</v>
      </c>
      <c r="D1539" s="386" t="s">
        <v>278</v>
      </c>
      <c r="E1539" s="386" t="s">
        <v>158</v>
      </c>
      <c r="F1539" s="386" t="s">
        <v>30</v>
      </c>
      <c r="G1539" s="386" t="s">
        <v>281</v>
      </c>
      <c r="H1539" s="386" t="s">
        <v>55</v>
      </c>
      <c r="I1539" s="366"/>
      <c r="J1539" s="366"/>
      <c r="K1539" s="366"/>
      <c r="L1539" s="366"/>
      <c r="M1539" s="366"/>
      <c r="N1539" s="366"/>
      <c r="O1539" s="366"/>
      <c r="P1539" s="366"/>
      <c r="Q1539" s="366"/>
      <c r="R1539" s="366"/>
      <c r="S1539" s="366"/>
      <c r="T1539" s="366"/>
      <c r="U1539" s="366"/>
      <c r="V1539" s="366"/>
      <c r="W1539" s="366"/>
      <c r="X1539" s="366"/>
      <c r="Y1539" s="366"/>
      <c r="Z1539" s="366"/>
      <c r="AA1539" s="366"/>
      <c r="AB1539" s="366"/>
      <c r="AC1539" s="366"/>
      <c r="AD1539" s="366"/>
      <c r="AE1539" s="366"/>
      <c r="AF1539" s="520"/>
    </row>
    <row r="1540" spans="1:32" ht="19.5" thickBot="1" x14ac:dyDescent="0.35">
      <c r="A1540" s="366"/>
      <c r="B1540" s="1417"/>
      <c r="C1540" s="388"/>
      <c r="D1540" s="388"/>
      <c r="E1540" s="388"/>
      <c r="F1540" s="388"/>
      <c r="G1540" s="388"/>
      <c r="H1540" s="388"/>
      <c r="I1540" s="366"/>
      <c r="J1540" s="366"/>
      <c r="K1540" s="366"/>
      <c r="L1540" s="366"/>
      <c r="M1540" s="366"/>
      <c r="N1540" s="366"/>
      <c r="O1540" s="366"/>
      <c r="P1540" s="366"/>
      <c r="Q1540" s="366"/>
      <c r="R1540" s="366"/>
      <c r="S1540" s="366"/>
      <c r="T1540" s="366"/>
      <c r="U1540" s="366"/>
      <c r="V1540" s="366"/>
      <c r="W1540" s="366"/>
      <c r="X1540" s="366"/>
      <c r="Y1540" s="366"/>
      <c r="Z1540" s="366"/>
      <c r="AA1540" s="366"/>
      <c r="AB1540" s="366"/>
      <c r="AC1540" s="366"/>
      <c r="AD1540" s="366"/>
      <c r="AE1540" s="366"/>
      <c r="AF1540" s="520"/>
    </row>
    <row r="1541" spans="1:32" ht="19.5" thickBot="1" x14ac:dyDescent="0.35">
      <c r="A1541" s="366"/>
      <c r="B1541" s="1417"/>
      <c r="C1541" s="388"/>
      <c r="D1541" s="388"/>
      <c r="E1541" s="388"/>
      <c r="F1541" s="388"/>
      <c r="G1541" s="388"/>
      <c r="H1541" s="388"/>
      <c r="I1541" s="366"/>
      <c r="J1541" s="366"/>
      <c r="K1541" s="366"/>
      <c r="L1541" s="366"/>
      <c r="M1541" s="366"/>
      <c r="N1541" s="366"/>
      <c r="O1541" s="366"/>
      <c r="P1541" s="366"/>
      <c r="Q1541" s="366"/>
      <c r="R1541" s="366"/>
      <c r="S1541" s="366"/>
      <c r="T1541" s="366"/>
      <c r="U1541" s="366"/>
      <c r="V1541" s="366"/>
      <c r="W1541" s="366"/>
      <c r="X1541" s="366"/>
      <c r="Y1541" s="366"/>
      <c r="Z1541" s="366"/>
      <c r="AA1541" s="366"/>
      <c r="AB1541" s="366"/>
      <c r="AC1541" s="366"/>
      <c r="AD1541" s="366"/>
      <c r="AE1541" s="366"/>
      <c r="AF1541" s="520"/>
    </row>
    <row r="1542" spans="1:32" ht="19.5" thickBot="1" x14ac:dyDescent="0.35">
      <c r="A1542" s="366"/>
      <c r="B1542" s="1417"/>
      <c r="C1542" s="388"/>
      <c r="D1542" s="388"/>
      <c r="E1542" s="388"/>
      <c r="F1542" s="388"/>
      <c r="G1542" s="388"/>
      <c r="H1542" s="388"/>
      <c r="I1542" s="366"/>
      <c r="J1542" s="366"/>
      <c r="K1542" s="366"/>
      <c r="L1542" s="366"/>
      <c r="M1542" s="366"/>
      <c r="N1542" s="366"/>
      <c r="O1542" s="366"/>
      <c r="P1542" s="366"/>
      <c r="Q1542" s="366"/>
      <c r="R1542" s="366"/>
      <c r="S1542" s="366"/>
      <c r="T1542" s="366"/>
      <c r="U1542" s="366"/>
      <c r="V1542" s="366"/>
      <c r="W1542" s="366"/>
      <c r="X1542" s="366"/>
      <c r="Y1542" s="366"/>
      <c r="Z1542" s="366"/>
      <c r="AA1542" s="366"/>
      <c r="AB1542" s="366"/>
      <c r="AC1542" s="366"/>
      <c r="AD1542" s="366"/>
      <c r="AE1542" s="366"/>
      <c r="AF1542" s="520"/>
    </row>
    <row r="1543" spans="1:32" ht="19.5" thickBot="1" x14ac:dyDescent="0.35">
      <c r="A1543" s="366"/>
      <c r="B1543" s="1417"/>
      <c r="C1543" s="388"/>
      <c r="D1543" s="388"/>
      <c r="E1543" s="388"/>
      <c r="F1543" s="388"/>
      <c r="G1543" s="388"/>
      <c r="H1543" s="388"/>
      <c r="I1543" s="366"/>
      <c r="J1543" s="366"/>
      <c r="K1543" s="366"/>
      <c r="L1543" s="366"/>
      <c r="M1543" s="366"/>
      <c r="N1543" s="366"/>
      <c r="O1543" s="366"/>
      <c r="P1543" s="366"/>
      <c r="Q1543" s="366"/>
      <c r="R1543" s="366"/>
      <c r="S1543" s="366"/>
      <c r="T1543" s="366"/>
      <c r="U1543" s="366"/>
      <c r="V1543" s="366"/>
      <c r="W1543" s="366"/>
      <c r="X1543" s="366"/>
      <c r="Y1543" s="366"/>
      <c r="Z1543" s="366"/>
      <c r="AA1543" s="366"/>
      <c r="AB1543" s="366"/>
      <c r="AC1543" s="366"/>
      <c r="AD1543" s="366"/>
      <c r="AE1543" s="366"/>
      <c r="AF1543" s="520"/>
    </row>
    <row r="1544" spans="1:32" ht="19.5" thickBot="1" x14ac:dyDescent="0.35">
      <c r="A1544" s="366"/>
      <c r="B1544" s="1417"/>
      <c r="C1544" s="388"/>
      <c r="D1544" s="388"/>
      <c r="E1544" s="388"/>
      <c r="F1544" s="388"/>
      <c r="G1544" s="388"/>
      <c r="H1544" s="388"/>
      <c r="I1544" s="366"/>
      <c r="J1544" s="366"/>
      <c r="K1544" s="366"/>
      <c r="L1544" s="366"/>
      <c r="M1544" s="366"/>
      <c r="N1544" s="366"/>
      <c r="O1544" s="366"/>
      <c r="P1544" s="366"/>
      <c r="Q1544" s="366"/>
      <c r="R1544" s="366"/>
      <c r="S1544" s="366"/>
      <c r="T1544" s="366"/>
      <c r="U1544" s="366"/>
      <c r="V1544" s="366"/>
      <c r="W1544" s="366"/>
      <c r="X1544" s="366"/>
      <c r="Y1544" s="366"/>
      <c r="Z1544" s="366"/>
      <c r="AA1544" s="366"/>
      <c r="AB1544" s="366"/>
      <c r="AC1544" s="366"/>
      <c r="AD1544" s="366"/>
      <c r="AE1544" s="366"/>
      <c r="AF1544" s="520"/>
    </row>
    <row r="1545" spans="1:32" ht="19.5" thickBot="1" x14ac:dyDescent="0.35">
      <c r="A1545" s="366"/>
      <c r="B1545" s="1417"/>
      <c r="C1545" s="388"/>
      <c r="D1545" s="388"/>
      <c r="E1545" s="388"/>
      <c r="F1545" s="388"/>
      <c r="G1545" s="388"/>
      <c r="H1545" s="388"/>
      <c r="I1545" s="366"/>
      <c r="J1545" s="366"/>
      <c r="K1545" s="366"/>
      <c r="L1545" s="366"/>
      <c r="M1545" s="366"/>
      <c r="N1545" s="366"/>
      <c r="O1545" s="366"/>
      <c r="P1545" s="366"/>
      <c r="Q1545" s="366"/>
      <c r="R1545" s="366"/>
      <c r="S1545" s="366"/>
      <c r="T1545" s="366"/>
      <c r="U1545" s="366"/>
      <c r="V1545" s="366"/>
      <c r="W1545" s="366"/>
      <c r="X1545" s="366"/>
      <c r="Y1545" s="366"/>
      <c r="Z1545" s="366"/>
      <c r="AA1545" s="366"/>
      <c r="AB1545" s="366"/>
      <c r="AC1545" s="366"/>
      <c r="AD1545" s="366"/>
      <c r="AE1545" s="366"/>
      <c r="AF1545" s="520"/>
    </row>
    <row r="1546" spans="1:32" ht="19.5" thickBot="1" x14ac:dyDescent="0.35">
      <c r="A1546" s="366"/>
      <c r="B1546" s="1417"/>
      <c r="C1546" s="388"/>
      <c r="D1546" s="388"/>
      <c r="E1546" s="388"/>
      <c r="F1546" s="388"/>
      <c r="G1546" s="388"/>
      <c r="H1546" s="388"/>
      <c r="I1546" s="366"/>
      <c r="J1546" s="366"/>
      <c r="K1546" s="366"/>
      <c r="L1546" s="366"/>
      <c r="M1546" s="366"/>
      <c r="N1546" s="366"/>
      <c r="O1546" s="366"/>
      <c r="P1546" s="366"/>
      <c r="Q1546" s="366"/>
      <c r="R1546" s="366"/>
      <c r="S1546" s="366"/>
      <c r="T1546" s="366"/>
      <c r="U1546" s="366"/>
      <c r="V1546" s="366"/>
      <c r="W1546" s="366"/>
      <c r="X1546" s="366"/>
      <c r="Y1546" s="366"/>
      <c r="Z1546" s="366"/>
      <c r="AA1546" s="366"/>
      <c r="AB1546" s="366"/>
      <c r="AC1546" s="366"/>
      <c r="AD1546" s="366"/>
      <c r="AE1546" s="366"/>
      <c r="AF1546" s="520"/>
    </row>
    <row r="1547" spans="1:32" ht="19.5" thickBot="1" x14ac:dyDescent="0.35">
      <c r="A1547" s="366"/>
      <c r="B1547" s="1417"/>
      <c r="C1547" s="388"/>
      <c r="D1547" s="388"/>
      <c r="E1547" s="388"/>
      <c r="F1547" s="388"/>
      <c r="G1547" s="388"/>
      <c r="H1547" s="388"/>
      <c r="I1547" s="366"/>
      <c r="J1547" s="366"/>
      <c r="K1547" s="366"/>
      <c r="L1547" s="366"/>
      <c r="M1547" s="366"/>
      <c r="N1547" s="366"/>
      <c r="O1547" s="366"/>
      <c r="P1547" s="366"/>
      <c r="Q1547" s="366"/>
      <c r="R1547" s="366"/>
      <c r="S1547" s="366"/>
      <c r="T1547" s="366"/>
      <c r="U1547" s="366"/>
      <c r="V1547" s="366"/>
      <c r="W1547" s="366"/>
      <c r="X1547" s="366"/>
      <c r="Y1547" s="366"/>
      <c r="Z1547" s="366"/>
      <c r="AA1547" s="366"/>
      <c r="AB1547" s="366"/>
      <c r="AC1547" s="366"/>
      <c r="AD1547" s="366"/>
      <c r="AE1547" s="366"/>
      <c r="AF1547" s="520"/>
    </row>
    <row r="1548" spans="1:32" ht="19.5" thickBot="1" x14ac:dyDescent="0.35">
      <c r="A1548" s="366"/>
      <c r="B1548" s="1417"/>
      <c r="C1548" s="388"/>
      <c r="D1548" s="388"/>
      <c r="E1548" s="388"/>
      <c r="F1548" s="388"/>
      <c r="G1548" s="388"/>
      <c r="H1548" s="388"/>
      <c r="I1548" s="366"/>
      <c r="J1548" s="366"/>
      <c r="K1548" s="366"/>
      <c r="L1548" s="366"/>
      <c r="M1548" s="366"/>
      <c r="N1548" s="366"/>
      <c r="O1548" s="366"/>
      <c r="P1548" s="366"/>
      <c r="Q1548" s="366"/>
      <c r="R1548" s="366"/>
      <c r="S1548" s="366"/>
      <c r="T1548" s="366"/>
      <c r="U1548" s="366"/>
      <c r="V1548" s="366"/>
      <c r="W1548" s="366"/>
      <c r="X1548" s="366"/>
      <c r="Y1548" s="366"/>
      <c r="Z1548" s="366"/>
      <c r="AA1548" s="366"/>
      <c r="AB1548" s="366"/>
      <c r="AC1548" s="366"/>
      <c r="AD1548" s="366"/>
      <c r="AE1548" s="366"/>
      <c r="AF1548" s="520"/>
    </row>
    <row r="1549" spans="1:32" ht="19.5" thickBot="1" x14ac:dyDescent="0.35">
      <c r="A1549" s="366"/>
      <c r="B1549" s="1417"/>
      <c r="C1549" s="388"/>
      <c r="D1549" s="388"/>
      <c r="E1549" s="388"/>
      <c r="F1549" s="388"/>
      <c r="G1549" s="388"/>
      <c r="H1549" s="388"/>
      <c r="I1549" s="366"/>
      <c r="J1549" s="366"/>
      <c r="K1549" s="366"/>
      <c r="L1549" s="366"/>
      <c r="M1549" s="366"/>
      <c r="N1549" s="366"/>
      <c r="O1549" s="366"/>
      <c r="P1549" s="366"/>
      <c r="Q1549" s="366"/>
      <c r="R1549" s="366"/>
      <c r="S1549" s="366"/>
      <c r="T1549" s="366"/>
      <c r="U1549" s="366"/>
      <c r="V1549" s="366"/>
      <c r="W1549" s="366"/>
      <c r="X1549" s="366"/>
      <c r="Y1549" s="366"/>
      <c r="Z1549" s="366"/>
      <c r="AA1549" s="366"/>
      <c r="AB1549" s="366"/>
      <c r="AC1549" s="366"/>
      <c r="AD1549" s="366"/>
      <c r="AE1549" s="366"/>
      <c r="AF1549" s="520"/>
    </row>
    <row r="1550" spans="1:32" ht="19.5" thickBot="1" x14ac:dyDescent="0.35">
      <c r="A1550" s="366"/>
      <c r="B1550" s="1417"/>
      <c r="C1550" s="388"/>
      <c r="D1550" s="388"/>
      <c r="E1550" s="388"/>
      <c r="F1550" s="388"/>
      <c r="G1550" s="388"/>
      <c r="H1550" s="388"/>
      <c r="I1550" s="366"/>
      <c r="J1550" s="366"/>
      <c r="K1550" s="366"/>
      <c r="L1550" s="366"/>
      <c r="M1550" s="366"/>
      <c r="N1550" s="366"/>
      <c r="O1550" s="366"/>
      <c r="P1550" s="366"/>
      <c r="Q1550" s="366"/>
      <c r="R1550" s="366"/>
      <c r="S1550" s="366"/>
      <c r="T1550" s="366"/>
      <c r="U1550" s="366"/>
      <c r="V1550" s="366"/>
      <c r="W1550" s="366"/>
      <c r="X1550" s="366"/>
      <c r="Y1550" s="366"/>
      <c r="Z1550" s="366"/>
      <c r="AA1550" s="366"/>
      <c r="AB1550" s="366"/>
      <c r="AC1550" s="366"/>
      <c r="AD1550" s="366"/>
      <c r="AE1550" s="366"/>
      <c r="AF1550" s="520"/>
    </row>
    <row r="1551" spans="1:32" ht="19.5" thickBot="1" x14ac:dyDescent="0.35">
      <c r="A1551" s="366"/>
      <c r="B1551" s="1417"/>
      <c r="C1551" s="388"/>
      <c r="D1551" s="388"/>
      <c r="E1551" s="388"/>
      <c r="F1551" s="388"/>
      <c r="G1551" s="388"/>
      <c r="H1551" s="388"/>
      <c r="I1551" s="366"/>
      <c r="J1551" s="366"/>
      <c r="K1551" s="366"/>
      <c r="L1551" s="366"/>
      <c r="M1551" s="366"/>
      <c r="N1551" s="366"/>
      <c r="O1551" s="366"/>
      <c r="P1551" s="366"/>
      <c r="Q1551" s="366"/>
      <c r="R1551" s="366"/>
      <c r="S1551" s="366"/>
      <c r="T1551" s="366"/>
      <c r="U1551" s="366"/>
      <c r="V1551" s="366"/>
      <c r="W1551" s="366"/>
      <c r="X1551" s="366"/>
      <c r="Y1551" s="366"/>
      <c r="Z1551" s="366"/>
      <c r="AA1551" s="366"/>
      <c r="AB1551" s="366"/>
      <c r="AC1551" s="366"/>
      <c r="AD1551" s="366"/>
      <c r="AE1551" s="366"/>
      <c r="AF1551" s="520"/>
    </row>
    <row r="1552" spans="1:32" ht="19.5" thickBot="1" x14ac:dyDescent="0.35">
      <c r="A1552" s="366"/>
      <c r="B1552" s="1417"/>
      <c r="C1552" s="388"/>
      <c r="D1552" s="388"/>
      <c r="E1552" s="388"/>
      <c r="F1552" s="388"/>
      <c r="G1552" s="388"/>
      <c r="H1552" s="388"/>
      <c r="I1552" s="366"/>
      <c r="J1552" s="366"/>
      <c r="K1552" s="366"/>
      <c r="L1552" s="366"/>
      <c r="M1552" s="366"/>
      <c r="N1552" s="366"/>
      <c r="O1552" s="366"/>
      <c r="P1552" s="366"/>
      <c r="Q1552" s="366"/>
      <c r="R1552" s="366"/>
      <c r="S1552" s="366"/>
      <c r="T1552" s="366"/>
      <c r="U1552" s="366"/>
      <c r="V1552" s="366"/>
      <c r="W1552" s="366"/>
      <c r="X1552" s="366"/>
      <c r="Y1552" s="366"/>
      <c r="Z1552" s="366"/>
      <c r="AA1552" s="366"/>
      <c r="AB1552" s="366"/>
      <c r="AC1552" s="366"/>
      <c r="AD1552" s="366"/>
      <c r="AE1552" s="366"/>
      <c r="AF1552" s="520"/>
    </row>
    <row r="1553" spans="1:32" ht="19.5" thickBot="1" x14ac:dyDescent="0.35">
      <c r="A1553" s="366"/>
      <c r="B1553" s="1417"/>
      <c r="C1553" s="388"/>
      <c r="D1553" s="388"/>
      <c r="E1553" s="388"/>
      <c r="F1553" s="388"/>
      <c r="G1553" s="388"/>
      <c r="H1553" s="388"/>
      <c r="I1553" s="366"/>
      <c r="J1553" s="366"/>
      <c r="K1553" s="366"/>
      <c r="L1553" s="366"/>
      <c r="M1553" s="366"/>
      <c r="N1553" s="366"/>
      <c r="O1553" s="366"/>
      <c r="P1553" s="366"/>
      <c r="Q1553" s="366"/>
      <c r="R1553" s="366"/>
      <c r="S1553" s="366"/>
      <c r="T1553" s="366"/>
      <c r="U1553" s="366"/>
      <c r="V1553" s="366"/>
      <c r="W1553" s="366"/>
      <c r="X1553" s="366"/>
      <c r="Y1553" s="366"/>
      <c r="Z1553" s="366"/>
      <c r="AA1553" s="366"/>
      <c r="AB1553" s="366"/>
      <c r="AC1553" s="366"/>
      <c r="AD1553" s="366"/>
      <c r="AE1553" s="366"/>
      <c r="AF1553" s="520"/>
    </row>
    <row r="1554" spans="1:32" ht="19.5" thickBot="1" x14ac:dyDescent="0.35">
      <c r="A1554" s="366"/>
      <c r="B1554" s="1417"/>
      <c r="C1554" s="388"/>
      <c r="D1554" s="388"/>
      <c r="E1554" s="388"/>
      <c r="F1554" s="388"/>
      <c r="G1554" s="388"/>
      <c r="H1554" s="388"/>
      <c r="I1554" s="366"/>
      <c r="J1554" s="366"/>
      <c r="K1554" s="366"/>
      <c r="L1554" s="366"/>
      <c r="M1554" s="366"/>
      <c r="N1554" s="366"/>
      <c r="O1554" s="366"/>
      <c r="P1554" s="366"/>
      <c r="Q1554" s="366"/>
      <c r="R1554" s="366"/>
      <c r="S1554" s="366"/>
      <c r="T1554" s="366"/>
      <c r="U1554" s="366"/>
      <c r="V1554" s="366"/>
      <c r="W1554" s="366"/>
      <c r="X1554" s="366"/>
      <c r="Y1554" s="366"/>
      <c r="Z1554" s="366"/>
      <c r="AA1554" s="366"/>
      <c r="AB1554" s="366"/>
      <c r="AC1554" s="366"/>
      <c r="AD1554" s="366"/>
      <c r="AE1554" s="366"/>
      <c r="AF1554" s="520"/>
    </row>
    <row r="1555" spans="1:32" ht="19.5" thickBot="1" x14ac:dyDescent="0.35">
      <c r="A1555" s="366"/>
      <c r="B1555" s="1417"/>
      <c r="C1555" s="388"/>
      <c r="D1555" s="388"/>
      <c r="E1555" s="388"/>
      <c r="F1555" s="388"/>
      <c r="G1555" s="388"/>
      <c r="H1555" s="388"/>
      <c r="I1555" s="366"/>
      <c r="J1555" s="366"/>
      <c r="K1555" s="366"/>
      <c r="L1555" s="366"/>
      <c r="M1555" s="366"/>
      <c r="N1555" s="366"/>
      <c r="O1555" s="366"/>
      <c r="P1555" s="366"/>
      <c r="Q1555" s="366"/>
      <c r="R1555" s="366"/>
      <c r="S1555" s="366"/>
      <c r="T1555" s="366"/>
      <c r="U1555" s="366"/>
      <c r="V1555" s="366"/>
      <c r="W1555" s="366"/>
      <c r="X1555" s="366"/>
      <c r="Y1555" s="366"/>
      <c r="Z1555" s="366"/>
      <c r="AA1555" s="366"/>
      <c r="AB1555" s="366"/>
      <c r="AC1555" s="366"/>
      <c r="AD1555" s="366"/>
      <c r="AE1555" s="366"/>
      <c r="AF1555" s="520"/>
    </row>
    <row r="1556" spans="1:32" ht="19.5" thickBot="1" x14ac:dyDescent="0.35">
      <c r="A1556" s="366"/>
      <c r="B1556" s="1417"/>
      <c r="C1556" s="388"/>
      <c r="D1556" s="388"/>
      <c r="E1556" s="388"/>
      <c r="F1556" s="388"/>
      <c r="G1556" s="388"/>
      <c r="H1556" s="388"/>
      <c r="I1556" s="366"/>
      <c r="J1556" s="366"/>
      <c r="K1556" s="366"/>
      <c r="L1556" s="366"/>
      <c r="M1556" s="366"/>
      <c r="N1556" s="366"/>
      <c r="O1556" s="366"/>
      <c r="P1556" s="366"/>
      <c r="Q1556" s="366"/>
      <c r="R1556" s="366"/>
      <c r="S1556" s="366"/>
      <c r="T1556" s="366"/>
      <c r="U1556" s="366"/>
      <c r="V1556" s="366"/>
      <c r="W1556" s="366"/>
      <c r="X1556" s="366"/>
      <c r="Y1556" s="366"/>
      <c r="Z1556" s="366"/>
      <c r="AA1556" s="366"/>
      <c r="AB1556" s="366"/>
      <c r="AC1556" s="366"/>
      <c r="AD1556" s="366"/>
      <c r="AE1556" s="366"/>
      <c r="AF1556" s="520"/>
    </row>
    <row r="1557" spans="1:32" ht="19.5" thickBot="1" x14ac:dyDescent="0.35">
      <c r="A1557" s="366"/>
      <c r="B1557" s="1417"/>
      <c r="C1557" s="388"/>
      <c r="D1557" s="388"/>
      <c r="E1557" s="388"/>
      <c r="F1557" s="388"/>
      <c r="G1557" s="388"/>
      <c r="H1557" s="388"/>
      <c r="I1557" s="366"/>
      <c r="J1557" s="366"/>
      <c r="K1557" s="366"/>
      <c r="L1557" s="366"/>
      <c r="M1557" s="366"/>
      <c r="N1557" s="366"/>
      <c r="O1557" s="366"/>
      <c r="P1557" s="366"/>
      <c r="Q1557" s="366"/>
      <c r="R1557" s="366"/>
      <c r="S1557" s="366"/>
      <c r="T1557" s="366"/>
      <c r="U1557" s="366"/>
      <c r="V1557" s="366"/>
      <c r="W1557" s="366"/>
      <c r="X1557" s="366"/>
      <c r="Y1557" s="366"/>
      <c r="Z1557" s="366"/>
      <c r="AA1557" s="366"/>
      <c r="AB1557" s="366"/>
      <c r="AC1557" s="366"/>
      <c r="AD1557" s="366"/>
      <c r="AE1557" s="366"/>
      <c r="AF1557" s="520"/>
    </row>
    <row r="1558" spans="1:32" ht="19.5" thickBot="1" x14ac:dyDescent="0.35">
      <c r="A1558" s="366"/>
      <c r="B1558" s="1417"/>
      <c r="C1558" s="388"/>
      <c r="D1558" s="388"/>
      <c r="E1558" s="388"/>
      <c r="F1558" s="388"/>
      <c r="G1558" s="388"/>
      <c r="H1558" s="388"/>
      <c r="I1558" s="366"/>
      <c r="J1558" s="366"/>
      <c r="K1558" s="366"/>
      <c r="L1558" s="366"/>
      <c r="M1558" s="366"/>
      <c r="N1558" s="366"/>
      <c r="O1558" s="366"/>
      <c r="P1558" s="366"/>
      <c r="Q1558" s="366"/>
      <c r="R1558" s="366"/>
      <c r="S1558" s="366"/>
      <c r="T1558" s="366"/>
      <c r="U1558" s="366"/>
      <c r="V1558" s="366"/>
      <c r="W1558" s="366"/>
      <c r="X1558" s="366"/>
      <c r="Y1558" s="366"/>
      <c r="Z1558" s="366"/>
      <c r="AA1558" s="366"/>
      <c r="AB1558" s="366"/>
      <c r="AC1558" s="366"/>
      <c r="AD1558" s="366"/>
      <c r="AE1558" s="366"/>
      <c r="AF1558" s="520"/>
    </row>
    <row r="1559" spans="1:32" ht="19.5" thickBot="1" x14ac:dyDescent="0.35">
      <c r="A1559" s="366"/>
      <c r="B1559" s="1417"/>
      <c r="C1559" s="388"/>
      <c r="D1559" s="388"/>
      <c r="E1559" s="388"/>
      <c r="F1559" s="388"/>
      <c r="G1559" s="388"/>
      <c r="H1559" s="388"/>
      <c r="I1559" s="366"/>
      <c r="J1559" s="366"/>
      <c r="K1559" s="366"/>
      <c r="L1559" s="366"/>
      <c r="M1559" s="366"/>
      <c r="N1559" s="366"/>
      <c r="O1559" s="366"/>
      <c r="P1559" s="366"/>
      <c r="Q1559" s="366"/>
      <c r="R1559" s="366"/>
      <c r="S1559" s="366"/>
      <c r="T1559" s="366"/>
      <c r="U1559" s="366"/>
      <c r="V1559" s="366"/>
      <c r="W1559" s="366"/>
      <c r="X1559" s="366"/>
      <c r="Y1559" s="366"/>
      <c r="Z1559" s="366"/>
      <c r="AA1559" s="366"/>
      <c r="AB1559" s="366"/>
      <c r="AC1559" s="366"/>
      <c r="AD1559" s="366"/>
      <c r="AE1559" s="366"/>
      <c r="AF1559" s="520"/>
    </row>
    <row r="1560" spans="1:32" ht="19.5" thickBot="1" x14ac:dyDescent="0.35">
      <c r="A1560" s="366"/>
      <c r="B1560" s="1417"/>
      <c r="C1560" s="388"/>
      <c r="D1560" s="388"/>
      <c r="E1560" s="388"/>
      <c r="F1560" s="388"/>
      <c r="G1560" s="388"/>
      <c r="H1560" s="388"/>
      <c r="I1560" s="366"/>
      <c r="J1560" s="366"/>
      <c r="K1560" s="366"/>
      <c r="L1560" s="366"/>
      <c r="M1560" s="366"/>
      <c r="N1560" s="366"/>
      <c r="O1560" s="366"/>
      <c r="P1560" s="366"/>
      <c r="Q1560" s="366"/>
      <c r="R1560" s="366"/>
      <c r="S1560" s="366"/>
      <c r="T1560" s="366"/>
      <c r="U1560" s="366"/>
      <c r="V1560" s="366"/>
      <c r="W1560" s="366"/>
      <c r="X1560" s="366"/>
      <c r="Y1560" s="366"/>
      <c r="Z1560" s="366"/>
      <c r="AA1560" s="366"/>
      <c r="AB1560" s="366"/>
      <c r="AC1560" s="366"/>
      <c r="AD1560" s="366"/>
      <c r="AE1560" s="366"/>
      <c r="AF1560" s="520"/>
    </row>
    <row r="1561" spans="1:32" ht="57" thickBot="1" x14ac:dyDescent="0.35">
      <c r="A1561" s="366"/>
      <c r="B1561" s="386" t="s">
        <v>1</v>
      </c>
      <c r="C1561" s="386" t="s">
        <v>151</v>
      </c>
      <c r="D1561" s="386" t="s">
        <v>278</v>
      </c>
      <c r="E1561" s="386" t="s">
        <v>158</v>
      </c>
      <c r="F1561" s="386" t="s">
        <v>30</v>
      </c>
      <c r="G1561" s="386" t="s">
        <v>281</v>
      </c>
      <c r="H1561" s="386" t="s">
        <v>55</v>
      </c>
      <c r="I1561" s="366"/>
      <c r="J1561" s="366"/>
      <c r="K1561" s="366"/>
      <c r="L1561" s="366"/>
      <c r="M1561" s="366"/>
      <c r="N1561" s="366"/>
      <c r="O1561" s="366"/>
      <c r="P1561" s="366"/>
      <c r="Q1561" s="366"/>
      <c r="R1561" s="366"/>
      <c r="S1561" s="366"/>
      <c r="T1561" s="366"/>
      <c r="U1561" s="366"/>
      <c r="V1561" s="366"/>
      <c r="W1561" s="366"/>
      <c r="X1561" s="366"/>
      <c r="Y1561" s="366"/>
      <c r="Z1561" s="366"/>
      <c r="AA1561" s="366"/>
      <c r="AB1561" s="366"/>
      <c r="AC1561" s="366"/>
      <c r="AD1561" s="366"/>
      <c r="AE1561" s="366"/>
      <c r="AF1561" s="520"/>
    </row>
    <row r="1562" spans="1:32" ht="19.5" thickBot="1" x14ac:dyDescent="0.35">
      <c r="A1562" s="366"/>
      <c r="B1562" s="1417"/>
      <c r="C1562" s="388"/>
      <c r="D1562" s="388"/>
      <c r="E1562" s="388"/>
      <c r="F1562" s="388"/>
      <c r="G1562" s="388"/>
      <c r="H1562" s="388"/>
      <c r="I1562" s="366"/>
      <c r="J1562" s="366"/>
      <c r="K1562" s="366"/>
      <c r="L1562" s="366"/>
      <c r="M1562" s="366"/>
      <c r="N1562" s="366"/>
      <c r="O1562" s="366"/>
      <c r="P1562" s="366"/>
      <c r="Q1562" s="366"/>
      <c r="R1562" s="366"/>
      <c r="S1562" s="366"/>
      <c r="T1562" s="366"/>
      <c r="U1562" s="366"/>
      <c r="V1562" s="366"/>
      <c r="W1562" s="366"/>
      <c r="X1562" s="366"/>
      <c r="Y1562" s="366"/>
      <c r="Z1562" s="366"/>
      <c r="AA1562" s="366"/>
      <c r="AB1562" s="366"/>
      <c r="AC1562" s="366"/>
      <c r="AD1562" s="366"/>
      <c r="AE1562" s="366"/>
      <c r="AF1562" s="520"/>
    </row>
    <row r="1563" spans="1:32" ht="19.5" thickBot="1" x14ac:dyDescent="0.35">
      <c r="A1563" s="366"/>
      <c r="B1563" s="1417"/>
      <c r="C1563" s="388"/>
      <c r="D1563" s="388"/>
      <c r="E1563" s="388"/>
      <c r="F1563" s="388"/>
      <c r="G1563" s="388"/>
      <c r="H1563" s="388"/>
      <c r="I1563" s="366"/>
      <c r="J1563" s="366"/>
      <c r="K1563" s="366"/>
      <c r="L1563" s="366"/>
      <c r="M1563" s="366"/>
      <c r="N1563" s="366"/>
      <c r="O1563" s="366"/>
      <c r="P1563" s="366"/>
      <c r="Q1563" s="366"/>
      <c r="R1563" s="366"/>
      <c r="S1563" s="366"/>
      <c r="T1563" s="366"/>
      <c r="U1563" s="366"/>
      <c r="V1563" s="366"/>
      <c r="W1563" s="366"/>
      <c r="X1563" s="366"/>
      <c r="Y1563" s="366"/>
      <c r="Z1563" s="366"/>
      <c r="AA1563" s="366"/>
      <c r="AB1563" s="366"/>
      <c r="AC1563" s="366"/>
      <c r="AD1563" s="366"/>
      <c r="AE1563" s="366"/>
      <c r="AF1563" s="520"/>
    </row>
    <row r="1564" spans="1:32" ht="19.5" thickBot="1" x14ac:dyDescent="0.35">
      <c r="A1564" s="366"/>
      <c r="B1564" s="1417"/>
      <c r="C1564" s="388"/>
      <c r="D1564" s="388"/>
      <c r="E1564" s="388"/>
      <c r="F1564" s="388"/>
      <c r="G1564" s="388"/>
      <c r="H1564" s="388"/>
      <c r="I1564" s="366"/>
      <c r="J1564" s="366"/>
      <c r="K1564" s="366"/>
      <c r="L1564" s="366"/>
      <c r="M1564" s="366"/>
      <c r="N1564" s="366"/>
      <c r="O1564" s="366"/>
      <c r="P1564" s="366"/>
      <c r="Q1564" s="366"/>
      <c r="R1564" s="366"/>
      <c r="S1564" s="366"/>
      <c r="T1564" s="366"/>
      <c r="U1564" s="366"/>
      <c r="V1564" s="366"/>
      <c r="W1564" s="366"/>
      <c r="X1564" s="366"/>
      <c r="Y1564" s="366"/>
      <c r="Z1564" s="366"/>
      <c r="AA1564" s="366"/>
      <c r="AB1564" s="366"/>
      <c r="AC1564" s="366"/>
      <c r="AD1564" s="366"/>
      <c r="AE1564" s="366"/>
      <c r="AF1564" s="520"/>
    </row>
    <row r="1565" spans="1:32" ht="19.5" thickBot="1" x14ac:dyDescent="0.35">
      <c r="A1565" s="366"/>
      <c r="B1565" s="1417"/>
      <c r="C1565" s="388"/>
      <c r="D1565" s="388"/>
      <c r="E1565" s="388"/>
      <c r="F1565" s="388"/>
      <c r="G1565" s="388"/>
      <c r="H1565" s="388"/>
      <c r="I1565" s="366"/>
      <c r="J1565" s="366"/>
      <c r="K1565" s="366"/>
      <c r="L1565" s="366"/>
      <c r="M1565" s="366"/>
      <c r="N1565" s="366"/>
      <c r="O1565" s="366"/>
      <c r="P1565" s="366"/>
      <c r="Q1565" s="366"/>
      <c r="R1565" s="366"/>
      <c r="S1565" s="366"/>
      <c r="T1565" s="366"/>
      <c r="U1565" s="366"/>
      <c r="V1565" s="366"/>
      <c r="W1565" s="366"/>
      <c r="X1565" s="366"/>
      <c r="Y1565" s="366"/>
      <c r="Z1565" s="366"/>
      <c r="AA1565" s="366"/>
      <c r="AB1565" s="366"/>
      <c r="AC1565" s="366"/>
      <c r="AD1565" s="366"/>
      <c r="AE1565" s="366"/>
      <c r="AF1565" s="520"/>
    </row>
    <row r="1566" spans="1:32" ht="19.5" thickBot="1" x14ac:dyDescent="0.35">
      <c r="A1566" s="366"/>
      <c r="B1566" s="1417"/>
      <c r="C1566" s="388"/>
      <c r="D1566" s="388"/>
      <c r="E1566" s="388"/>
      <c r="F1566" s="388"/>
      <c r="G1566" s="388"/>
      <c r="H1566" s="388"/>
      <c r="I1566" s="366"/>
      <c r="J1566" s="366"/>
      <c r="K1566" s="366"/>
      <c r="L1566" s="366"/>
      <c r="M1566" s="366"/>
      <c r="N1566" s="366"/>
      <c r="O1566" s="366"/>
      <c r="P1566" s="366"/>
      <c r="Q1566" s="366"/>
      <c r="R1566" s="366"/>
      <c r="S1566" s="366"/>
      <c r="T1566" s="366"/>
      <c r="U1566" s="366"/>
      <c r="V1566" s="366"/>
      <c r="W1566" s="366"/>
      <c r="X1566" s="366"/>
      <c r="Y1566" s="366"/>
      <c r="Z1566" s="366"/>
      <c r="AA1566" s="366"/>
      <c r="AB1566" s="366"/>
      <c r="AC1566" s="366"/>
      <c r="AD1566" s="366"/>
      <c r="AE1566" s="366"/>
      <c r="AF1566" s="520"/>
    </row>
    <row r="1567" spans="1:32" ht="19.5" thickBot="1" x14ac:dyDescent="0.35">
      <c r="A1567" s="366"/>
      <c r="B1567" s="1417"/>
      <c r="C1567" s="388"/>
      <c r="D1567" s="388"/>
      <c r="E1567" s="388"/>
      <c r="F1567" s="388"/>
      <c r="G1567" s="388"/>
      <c r="H1567" s="388"/>
      <c r="I1567" s="366"/>
      <c r="J1567" s="366"/>
      <c r="K1567" s="366"/>
      <c r="L1567" s="366"/>
      <c r="M1567" s="366"/>
      <c r="N1567" s="366"/>
      <c r="O1567" s="366"/>
      <c r="P1567" s="366"/>
      <c r="Q1567" s="366"/>
      <c r="R1567" s="366"/>
      <c r="S1567" s="366"/>
      <c r="T1567" s="366"/>
      <c r="U1567" s="366"/>
      <c r="V1567" s="366"/>
      <c r="W1567" s="366"/>
      <c r="X1567" s="366"/>
      <c r="Y1567" s="366"/>
      <c r="Z1567" s="366"/>
      <c r="AA1567" s="366"/>
      <c r="AB1567" s="366"/>
      <c r="AC1567" s="366"/>
      <c r="AD1567" s="366"/>
      <c r="AE1567" s="366"/>
      <c r="AF1567" s="520"/>
    </row>
    <row r="1568" spans="1:32" ht="19.5" thickBot="1" x14ac:dyDescent="0.35">
      <c r="A1568" s="366"/>
      <c r="B1568" s="1417"/>
      <c r="C1568" s="388"/>
      <c r="D1568" s="388"/>
      <c r="E1568" s="388"/>
      <c r="F1568" s="388"/>
      <c r="G1568" s="388"/>
      <c r="H1568" s="388"/>
      <c r="I1568" s="366"/>
      <c r="J1568" s="366"/>
      <c r="K1568" s="366"/>
      <c r="L1568" s="366"/>
      <c r="M1568" s="366"/>
      <c r="N1568" s="366"/>
      <c r="O1568" s="366"/>
      <c r="P1568" s="366"/>
      <c r="Q1568" s="366"/>
      <c r="R1568" s="366"/>
      <c r="S1568" s="366"/>
      <c r="T1568" s="366"/>
      <c r="U1568" s="366"/>
      <c r="V1568" s="366"/>
      <c r="W1568" s="366"/>
      <c r="X1568" s="366"/>
      <c r="Y1568" s="366"/>
      <c r="Z1568" s="366"/>
      <c r="AA1568" s="366"/>
      <c r="AB1568" s="366"/>
      <c r="AC1568" s="366"/>
      <c r="AD1568" s="366"/>
      <c r="AE1568" s="366"/>
      <c r="AF1568" s="520"/>
    </row>
    <row r="1569" spans="1:32" ht="19.5" thickBot="1" x14ac:dyDescent="0.35">
      <c r="A1569" s="366"/>
      <c r="B1569" s="1417"/>
      <c r="C1569" s="388"/>
      <c r="D1569" s="388"/>
      <c r="E1569" s="388"/>
      <c r="F1569" s="388"/>
      <c r="G1569" s="388"/>
      <c r="H1569" s="388"/>
      <c r="I1569" s="366"/>
      <c r="J1569" s="366"/>
      <c r="K1569" s="366"/>
      <c r="L1569" s="366"/>
      <c r="M1569" s="366"/>
      <c r="N1569" s="366"/>
      <c r="O1569" s="366"/>
      <c r="P1569" s="366"/>
      <c r="Q1569" s="366"/>
      <c r="R1569" s="366"/>
      <c r="S1569" s="366"/>
      <c r="T1569" s="366"/>
      <c r="U1569" s="366"/>
      <c r="V1569" s="366"/>
      <c r="W1569" s="366"/>
      <c r="X1569" s="366"/>
      <c r="Y1569" s="366"/>
      <c r="Z1569" s="366"/>
      <c r="AA1569" s="366"/>
      <c r="AB1569" s="366"/>
      <c r="AC1569" s="366"/>
      <c r="AD1569" s="366"/>
      <c r="AE1569" s="366"/>
      <c r="AF1569" s="520"/>
    </row>
    <row r="1570" spans="1:32" ht="19.5" thickBot="1" x14ac:dyDescent="0.35">
      <c r="A1570" s="366"/>
      <c r="B1570" s="1417"/>
      <c r="C1570" s="388"/>
      <c r="D1570" s="388"/>
      <c r="E1570" s="388"/>
      <c r="F1570" s="388"/>
      <c r="G1570" s="388"/>
      <c r="H1570" s="388"/>
      <c r="I1570" s="366"/>
      <c r="J1570" s="366"/>
      <c r="K1570" s="366"/>
      <c r="L1570" s="366"/>
      <c r="M1570" s="366"/>
      <c r="N1570" s="366"/>
      <c r="O1570" s="366"/>
      <c r="P1570" s="366"/>
      <c r="Q1570" s="366"/>
      <c r="R1570" s="366"/>
      <c r="S1570" s="366"/>
      <c r="T1570" s="366"/>
      <c r="U1570" s="366"/>
      <c r="V1570" s="366"/>
      <c r="W1570" s="366"/>
      <c r="X1570" s="366"/>
      <c r="Y1570" s="366"/>
      <c r="Z1570" s="366"/>
      <c r="AA1570" s="366"/>
      <c r="AB1570" s="366"/>
      <c r="AC1570" s="366"/>
      <c r="AD1570" s="366"/>
      <c r="AE1570" s="366"/>
      <c r="AF1570" s="520"/>
    </row>
    <row r="1571" spans="1:32" ht="19.5" thickBot="1" x14ac:dyDescent="0.35">
      <c r="A1571" s="366"/>
      <c r="B1571" s="1417"/>
      <c r="C1571" s="388"/>
      <c r="D1571" s="388"/>
      <c r="E1571" s="388"/>
      <c r="F1571" s="388"/>
      <c r="G1571" s="388"/>
      <c r="H1571" s="388"/>
      <c r="I1571" s="366"/>
      <c r="J1571" s="366"/>
      <c r="K1571" s="366"/>
      <c r="L1571" s="366"/>
      <c r="M1571" s="366"/>
      <c r="N1571" s="366"/>
      <c r="O1571" s="366"/>
      <c r="P1571" s="366"/>
      <c r="Q1571" s="366"/>
      <c r="R1571" s="366"/>
      <c r="S1571" s="366"/>
      <c r="T1571" s="366"/>
      <c r="U1571" s="366"/>
      <c r="V1571" s="366"/>
      <c r="W1571" s="366"/>
      <c r="X1571" s="366"/>
      <c r="Y1571" s="366"/>
      <c r="Z1571" s="366"/>
      <c r="AA1571" s="366"/>
      <c r="AB1571" s="366"/>
      <c r="AC1571" s="366"/>
      <c r="AD1571" s="366"/>
      <c r="AE1571" s="366"/>
      <c r="AF1571" s="520"/>
    </row>
    <row r="1572" spans="1:32" ht="19.5" thickBot="1" x14ac:dyDescent="0.35">
      <c r="A1572" s="366"/>
      <c r="B1572" s="1417"/>
      <c r="C1572" s="388"/>
      <c r="D1572" s="388"/>
      <c r="E1572" s="388"/>
      <c r="F1572" s="388"/>
      <c r="G1572" s="388"/>
      <c r="H1572" s="388"/>
      <c r="I1572" s="366"/>
      <c r="J1572" s="366"/>
      <c r="K1572" s="366"/>
      <c r="L1572" s="366"/>
      <c r="M1572" s="366"/>
      <c r="N1572" s="366"/>
      <c r="O1572" s="366"/>
      <c r="P1572" s="366"/>
      <c r="Q1572" s="366"/>
      <c r="R1572" s="366"/>
      <c r="S1572" s="366"/>
      <c r="T1572" s="366"/>
      <c r="U1572" s="366"/>
      <c r="V1572" s="366"/>
      <c r="W1572" s="366"/>
      <c r="X1572" s="366"/>
      <c r="Y1572" s="366"/>
      <c r="Z1572" s="366"/>
      <c r="AA1572" s="366"/>
      <c r="AB1572" s="366"/>
      <c r="AC1572" s="366"/>
      <c r="AD1572" s="366"/>
      <c r="AE1572" s="366"/>
      <c r="AF1572" s="520"/>
    </row>
    <row r="1573" spans="1:32" ht="19.5" thickBot="1" x14ac:dyDescent="0.35">
      <c r="A1573" s="366"/>
      <c r="B1573" s="1417"/>
      <c r="C1573" s="388"/>
      <c r="D1573" s="388"/>
      <c r="E1573" s="388"/>
      <c r="F1573" s="388"/>
      <c r="G1573" s="388"/>
      <c r="H1573" s="388"/>
      <c r="I1573" s="366"/>
      <c r="J1573" s="366"/>
      <c r="K1573" s="366"/>
      <c r="L1573" s="366"/>
      <c r="M1573" s="366"/>
      <c r="N1573" s="366"/>
      <c r="O1573" s="366"/>
      <c r="P1573" s="366"/>
      <c r="Q1573" s="366"/>
      <c r="R1573" s="366"/>
      <c r="S1573" s="366"/>
      <c r="T1573" s="366"/>
      <c r="U1573" s="366"/>
      <c r="V1573" s="366"/>
      <c r="W1573" s="366"/>
      <c r="X1573" s="366"/>
      <c r="Y1573" s="366"/>
      <c r="Z1573" s="366"/>
      <c r="AA1573" s="366"/>
      <c r="AB1573" s="366"/>
      <c r="AC1573" s="366"/>
      <c r="AD1573" s="366"/>
      <c r="AE1573" s="366"/>
      <c r="AF1573" s="520"/>
    </row>
    <row r="1574" spans="1:32" ht="19.5" thickBot="1" x14ac:dyDescent="0.35">
      <c r="A1574" s="366"/>
      <c r="B1574" s="1417"/>
      <c r="C1574" s="388"/>
      <c r="D1574" s="388"/>
      <c r="E1574" s="388"/>
      <c r="F1574" s="388"/>
      <c r="G1574" s="388"/>
      <c r="H1574" s="388"/>
      <c r="I1574" s="366"/>
      <c r="J1574" s="366"/>
      <c r="K1574" s="366"/>
      <c r="L1574" s="366"/>
      <c r="M1574" s="366"/>
      <c r="N1574" s="366"/>
      <c r="O1574" s="366"/>
      <c r="P1574" s="366"/>
      <c r="Q1574" s="366"/>
      <c r="R1574" s="366"/>
      <c r="S1574" s="366"/>
      <c r="T1574" s="366"/>
      <c r="U1574" s="366"/>
      <c r="V1574" s="366"/>
      <c r="W1574" s="366"/>
      <c r="X1574" s="366"/>
      <c r="Y1574" s="366"/>
      <c r="Z1574" s="366"/>
      <c r="AA1574" s="366"/>
      <c r="AB1574" s="366"/>
      <c r="AC1574" s="366"/>
      <c r="AD1574" s="366"/>
      <c r="AE1574" s="366"/>
      <c r="AF1574" s="520"/>
    </row>
    <row r="1575" spans="1:32" ht="19.5" thickBot="1" x14ac:dyDescent="0.35">
      <c r="A1575" s="366"/>
      <c r="B1575" s="1417"/>
      <c r="C1575" s="388"/>
      <c r="D1575" s="388"/>
      <c r="E1575" s="388"/>
      <c r="F1575" s="388"/>
      <c r="G1575" s="388"/>
      <c r="H1575" s="388"/>
      <c r="I1575" s="366"/>
      <c r="J1575" s="366"/>
      <c r="K1575" s="366"/>
      <c r="L1575" s="366"/>
      <c r="M1575" s="366"/>
      <c r="N1575" s="366"/>
      <c r="O1575" s="366"/>
      <c r="P1575" s="366"/>
      <c r="Q1575" s="366"/>
      <c r="R1575" s="366"/>
      <c r="S1575" s="366"/>
      <c r="T1575" s="366"/>
      <c r="U1575" s="366"/>
      <c r="V1575" s="366"/>
      <c r="W1575" s="366"/>
      <c r="X1575" s="366"/>
      <c r="Y1575" s="366"/>
      <c r="Z1575" s="366"/>
      <c r="AA1575" s="366"/>
      <c r="AB1575" s="366"/>
      <c r="AC1575" s="366"/>
      <c r="AD1575" s="366"/>
      <c r="AE1575" s="366"/>
      <c r="AF1575" s="520"/>
    </row>
    <row r="1576" spans="1:32" ht="19.5" thickBot="1" x14ac:dyDescent="0.35">
      <c r="A1576" s="366"/>
      <c r="B1576" s="1417"/>
      <c r="C1576" s="388"/>
      <c r="D1576" s="388"/>
      <c r="E1576" s="388"/>
      <c r="F1576" s="388"/>
      <c r="G1576" s="388"/>
      <c r="H1576" s="388"/>
      <c r="I1576" s="366"/>
      <c r="J1576" s="366"/>
      <c r="K1576" s="366"/>
      <c r="L1576" s="366"/>
      <c r="M1576" s="366"/>
      <c r="N1576" s="366"/>
      <c r="O1576" s="366"/>
      <c r="P1576" s="366"/>
      <c r="Q1576" s="366"/>
      <c r="R1576" s="366"/>
      <c r="S1576" s="366"/>
      <c r="T1576" s="366"/>
      <c r="U1576" s="366"/>
      <c r="V1576" s="366"/>
      <c r="W1576" s="366"/>
      <c r="X1576" s="366"/>
      <c r="Y1576" s="366"/>
      <c r="Z1576" s="366"/>
      <c r="AA1576" s="366"/>
      <c r="AB1576" s="366"/>
      <c r="AC1576" s="366"/>
      <c r="AD1576" s="366"/>
      <c r="AE1576" s="366"/>
      <c r="AF1576" s="520"/>
    </row>
    <row r="1577" spans="1:32" ht="19.5" thickBot="1" x14ac:dyDescent="0.35">
      <c r="A1577" s="366"/>
      <c r="B1577" s="1417"/>
      <c r="C1577" s="388"/>
      <c r="D1577" s="388"/>
      <c r="E1577" s="388"/>
      <c r="F1577" s="388"/>
      <c r="G1577" s="388"/>
      <c r="H1577" s="388"/>
      <c r="I1577" s="366"/>
      <c r="J1577" s="366"/>
      <c r="K1577" s="366"/>
      <c r="L1577" s="366"/>
      <c r="M1577" s="366"/>
      <c r="N1577" s="366"/>
      <c r="O1577" s="366"/>
      <c r="P1577" s="366"/>
      <c r="Q1577" s="366"/>
      <c r="R1577" s="366"/>
      <c r="S1577" s="366"/>
      <c r="T1577" s="366"/>
      <c r="U1577" s="366"/>
      <c r="V1577" s="366"/>
      <c r="W1577" s="366"/>
      <c r="X1577" s="366"/>
      <c r="Y1577" s="366"/>
      <c r="Z1577" s="366"/>
      <c r="AA1577" s="366"/>
      <c r="AB1577" s="366"/>
      <c r="AC1577" s="366"/>
      <c r="AD1577" s="366"/>
      <c r="AE1577" s="366"/>
      <c r="AF1577" s="520"/>
    </row>
    <row r="1578" spans="1:32" ht="19.5" thickBot="1" x14ac:dyDescent="0.35">
      <c r="A1578" s="366"/>
      <c r="B1578" s="1417"/>
      <c r="C1578" s="388"/>
      <c r="D1578" s="388"/>
      <c r="E1578" s="388"/>
      <c r="F1578" s="388"/>
      <c r="G1578" s="388"/>
      <c r="H1578" s="388"/>
      <c r="I1578" s="366"/>
      <c r="J1578" s="366"/>
      <c r="K1578" s="366"/>
      <c r="L1578" s="366"/>
      <c r="M1578" s="366"/>
      <c r="N1578" s="366"/>
      <c r="O1578" s="366"/>
      <c r="P1578" s="366"/>
      <c r="Q1578" s="366"/>
      <c r="R1578" s="366"/>
      <c r="S1578" s="366"/>
      <c r="T1578" s="366"/>
      <c r="U1578" s="366"/>
      <c r="V1578" s="366"/>
      <c r="W1578" s="366"/>
      <c r="X1578" s="366"/>
      <c r="Y1578" s="366"/>
      <c r="Z1578" s="366"/>
      <c r="AA1578" s="366"/>
      <c r="AB1578" s="366"/>
      <c r="AC1578" s="366"/>
      <c r="AD1578" s="366"/>
      <c r="AE1578" s="366"/>
      <c r="AF1578" s="520"/>
    </row>
    <row r="1579" spans="1:32" ht="19.5" thickBot="1" x14ac:dyDescent="0.35">
      <c r="A1579" s="366"/>
      <c r="B1579" s="1417"/>
      <c r="C1579" s="388"/>
      <c r="D1579" s="388"/>
      <c r="E1579" s="388"/>
      <c r="F1579" s="388"/>
      <c r="G1579" s="388"/>
      <c r="H1579" s="388"/>
      <c r="I1579" s="366"/>
      <c r="J1579" s="366"/>
      <c r="K1579" s="366"/>
      <c r="L1579" s="366"/>
      <c r="M1579" s="366"/>
      <c r="N1579" s="366"/>
      <c r="O1579" s="366"/>
      <c r="P1579" s="366"/>
      <c r="Q1579" s="366"/>
      <c r="R1579" s="366"/>
      <c r="S1579" s="366"/>
      <c r="T1579" s="366"/>
      <c r="U1579" s="366"/>
      <c r="V1579" s="366"/>
      <c r="W1579" s="366"/>
      <c r="X1579" s="366"/>
      <c r="Y1579" s="366"/>
      <c r="Z1579" s="366"/>
      <c r="AA1579" s="366"/>
      <c r="AB1579" s="366"/>
      <c r="AC1579" s="366"/>
      <c r="AD1579" s="366"/>
      <c r="AE1579" s="366"/>
      <c r="AF1579" s="520"/>
    </row>
    <row r="1580" spans="1:32" ht="19.5" thickBot="1" x14ac:dyDescent="0.35">
      <c r="A1580" s="366"/>
      <c r="B1580" s="1417"/>
      <c r="C1580" s="388"/>
      <c r="D1580" s="388"/>
      <c r="E1580" s="388"/>
      <c r="F1580" s="388"/>
      <c r="G1580" s="388"/>
      <c r="H1580" s="388"/>
      <c r="I1580" s="366"/>
      <c r="J1580" s="366"/>
      <c r="K1580" s="366"/>
      <c r="L1580" s="366"/>
      <c r="M1580" s="366"/>
      <c r="N1580" s="366"/>
      <c r="O1580" s="366"/>
      <c r="P1580" s="366"/>
      <c r="Q1580" s="366"/>
      <c r="R1580" s="366"/>
      <c r="S1580" s="366"/>
      <c r="T1580" s="366"/>
      <c r="U1580" s="366"/>
      <c r="V1580" s="366"/>
      <c r="W1580" s="366"/>
      <c r="X1580" s="366"/>
      <c r="Y1580" s="366"/>
      <c r="Z1580" s="366"/>
      <c r="AA1580" s="366"/>
      <c r="AB1580" s="366"/>
      <c r="AC1580" s="366"/>
      <c r="AD1580" s="366"/>
      <c r="AE1580" s="366"/>
      <c r="AF1580" s="520"/>
    </row>
    <row r="1581" spans="1:32" ht="19.5" thickBot="1" x14ac:dyDescent="0.35">
      <c r="A1581" s="366"/>
      <c r="B1581" s="1417"/>
      <c r="C1581" s="388"/>
      <c r="D1581" s="388"/>
      <c r="E1581" s="388"/>
      <c r="F1581" s="388"/>
      <c r="G1581" s="388"/>
      <c r="H1581" s="388"/>
      <c r="I1581" s="366"/>
      <c r="J1581" s="366"/>
      <c r="K1581" s="366"/>
      <c r="L1581" s="366"/>
      <c r="M1581" s="366"/>
      <c r="N1581" s="366"/>
      <c r="O1581" s="366"/>
      <c r="P1581" s="366"/>
      <c r="Q1581" s="366"/>
      <c r="R1581" s="366"/>
      <c r="S1581" s="366"/>
      <c r="T1581" s="366"/>
      <c r="U1581" s="366"/>
      <c r="V1581" s="366"/>
      <c r="W1581" s="366"/>
      <c r="X1581" s="366"/>
      <c r="Y1581" s="366"/>
      <c r="Z1581" s="366"/>
      <c r="AA1581" s="366"/>
      <c r="AB1581" s="366"/>
      <c r="AC1581" s="366"/>
      <c r="AD1581" s="366"/>
      <c r="AE1581" s="366"/>
      <c r="AF1581" s="520"/>
    </row>
    <row r="1582" spans="1:32" ht="19.5" thickBot="1" x14ac:dyDescent="0.35">
      <c r="A1582" s="366"/>
      <c r="B1582" s="1417"/>
      <c r="C1582" s="388"/>
      <c r="D1582" s="388"/>
      <c r="E1582" s="388"/>
      <c r="F1582" s="388"/>
      <c r="G1582" s="388"/>
      <c r="H1582" s="388"/>
      <c r="I1582" s="366"/>
      <c r="J1582" s="366"/>
      <c r="K1582" s="366"/>
      <c r="L1582" s="366"/>
      <c r="M1582" s="366"/>
      <c r="N1582" s="366"/>
      <c r="O1582" s="366"/>
      <c r="P1582" s="366"/>
      <c r="Q1582" s="366"/>
      <c r="R1582" s="366"/>
      <c r="S1582" s="366"/>
      <c r="T1582" s="366"/>
      <c r="U1582" s="366"/>
      <c r="V1582" s="366"/>
      <c r="W1582" s="366"/>
      <c r="X1582" s="366"/>
      <c r="Y1582" s="366"/>
      <c r="Z1582" s="366"/>
      <c r="AA1582" s="366"/>
      <c r="AB1582" s="366"/>
      <c r="AC1582" s="366"/>
      <c r="AD1582" s="366"/>
      <c r="AE1582" s="366"/>
      <c r="AF1582" s="520"/>
    </row>
    <row r="1583" spans="1:32" ht="19.5" thickBot="1" x14ac:dyDescent="0.35">
      <c r="A1583" s="366"/>
      <c r="B1583" s="1417"/>
      <c r="C1583" s="388"/>
      <c r="D1583" s="388"/>
      <c r="E1583" s="388"/>
      <c r="F1583" s="388"/>
      <c r="G1583" s="388"/>
      <c r="H1583" s="388"/>
      <c r="I1583" s="366"/>
      <c r="J1583" s="366"/>
      <c r="K1583" s="366"/>
      <c r="L1583" s="366"/>
      <c r="M1583" s="366"/>
      <c r="N1583" s="366"/>
      <c r="O1583" s="366"/>
      <c r="P1583" s="366"/>
      <c r="Q1583" s="366"/>
      <c r="R1583" s="366"/>
      <c r="S1583" s="366"/>
      <c r="T1583" s="366"/>
      <c r="U1583" s="366"/>
      <c r="V1583" s="366"/>
      <c r="W1583" s="366"/>
      <c r="X1583" s="366"/>
      <c r="Y1583" s="366"/>
      <c r="Z1583" s="366"/>
      <c r="AA1583" s="366"/>
      <c r="AB1583" s="366"/>
      <c r="AC1583" s="366"/>
      <c r="AD1583" s="366"/>
      <c r="AE1583" s="366"/>
      <c r="AF1583" s="520"/>
    </row>
    <row r="1584" spans="1:32" ht="57" thickBot="1" x14ac:dyDescent="0.35">
      <c r="A1584" s="366"/>
      <c r="B1584" s="386" t="s">
        <v>1</v>
      </c>
      <c r="C1584" s="386" t="s">
        <v>151</v>
      </c>
      <c r="D1584" s="386" t="s">
        <v>278</v>
      </c>
      <c r="E1584" s="386" t="s">
        <v>158</v>
      </c>
      <c r="F1584" s="386" t="s">
        <v>30</v>
      </c>
      <c r="G1584" s="386" t="s">
        <v>281</v>
      </c>
      <c r="H1584" s="386" t="s">
        <v>55</v>
      </c>
      <c r="I1584" s="366"/>
      <c r="J1584" s="366"/>
      <c r="K1584" s="366"/>
      <c r="L1584" s="366"/>
      <c r="M1584" s="366"/>
      <c r="N1584" s="366"/>
      <c r="O1584" s="366"/>
      <c r="P1584" s="366"/>
      <c r="Q1584" s="366"/>
      <c r="R1584" s="366"/>
      <c r="S1584" s="366"/>
      <c r="T1584" s="366"/>
      <c r="U1584" s="366"/>
      <c r="V1584" s="366"/>
      <c r="W1584" s="366"/>
      <c r="X1584" s="366"/>
      <c r="Y1584" s="366"/>
      <c r="Z1584" s="366"/>
      <c r="AA1584" s="366"/>
      <c r="AB1584" s="366"/>
      <c r="AC1584" s="366"/>
      <c r="AD1584" s="366"/>
      <c r="AE1584" s="366"/>
      <c r="AF1584" s="520"/>
    </row>
    <row r="1585" spans="1:32" ht="19.5" thickBot="1" x14ac:dyDescent="0.35">
      <c r="A1585" s="366"/>
      <c r="B1585" s="1417"/>
      <c r="C1585" s="388"/>
      <c r="D1585" s="388"/>
      <c r="E1585" s="388"/>
      <c r="F1585" s="388"/>
      <c r="G1585" s="388"/>
      <c r="H1585" s="388"/>
      <c r="I1585" s="366"/>
      <c r="J1585" s="366"/>
      <c r="K1585" s="366"/>
      <c r="L1585" s="366"/>
      <c r="M1585" s="366"/>
      <c r="N1585" s="366"/>
      <c r="O1585" s="366"/>
      <c r="P1585" s="366"/>
      <c r="Q1585" s="366"/>
      <c r="R1585" s="366"/>
      <c r="S1585" s="366"/>
      <c r="T1585" s="366"/>
      <c r="U1585" s="366"/>
      <c r="V1585" s="366"/>
      <c r="W1585" s="366"/>
      <c r="X1585" s="366"/>
      <c r="Y1585" s="366"/>
      <c r="Z1585" s="366"/>
      <c r="AA1585" s="366"/>
      <c r="AB1585" s="366"/>
      <c r="AC1585" s="366"/>
      <c r="AD1585" s="366"/>
      <c r="AE1585" s="366"/>
      <c r="AF1585" s="520"/>
    </row>
    <row r="1586" spans="1:32" ht="19.5" thickBot="1" x14ac:dyDescent="0.35">
      <c r="A1586" s="366"/>
      <c r="B1586" s="1417"/>
      <c r="C1586" s="388"/>
      <c r="D1586" s="388"/>
      <c r="E1586" s="388"/>
      <c r="F1586" s="388"/>
      <c r="G1586" s="388"/>
      <c r="H1586" s="388"/>
      <c r="I1586" s="366"/>
      <c r="J1586" s="366"/>
      <c r="K1586" s="366"/>
      <c r="L1586" s="366"/>
      <c r="M1586" s="366"/>
      <c r="N1586" s="366"/>
      <c r="O1586" s="366"/>
      <c r="P1586" s="366"/>
      <c r="Q1586" s="366"/>
      <c r="R1586" s="366"/>
      <c r="S1586" s="366"/>
      <c r="T1586" s="366"/>
      <c r="U1586" s="366"/>
      <c r="V1586" s="366"/>
      <c r="W1586" s="366"/>
      <c r="X1586" s="366"/>
      <c r="Y1586" s="366"/>
      <c r="Z1586" s="366"/>
      <c r="AA1586" s="366"/>
      <c r="AB1586" s="366"/>
      <c r="AC1586" s="366"/>
      <c r="AD1586" s="366"/>
      <c r="AE1586" s="366"/>
      <c r="AF1586" s="520"/>
    </row>
    <row r="1587" spans="1:32" ht="19.5" thickBot="1" x14ac:dyDescent="0.35">
      <c r="A1587" s="366"/>
      <c r="B1587" s="1417"/>
      <c r="C1587" s="388"/>
      <c r="D1587" s="388"/>
      <c r="E1587" s="388"/>
      <c r="F1587" s="388"/>
      <c r="G1587" s="388"/>
      <c r="H1587" s="388"/>
      <c r="I1587" s="366"/>
      <c r="J1587" s="366"/>
      <c r="K1587" s="366"/>
      <c r="L1587" s="366"/>
      <c r="M1587" s="366"/>
      <c r="N1587" s="366"/>
      <c r="O1587" s="366"/>
      <c r="P1587" s="366"/>
      <c r="Q1587" s="366"/>
      <c r="R1587" s="366"/>
      <c r="S1587" s="366"/>
      <c r="T1587" s="366"/>
      <c r="U1587" s="366"/>
      <c r="V1587" s="366"/>
      <c r="W1587" s="366"/>
      <c r="X1587" s="366"/>
      <c r="Y1587" s="366"/>
      <c r="Z1587" s="366"/>
      <c r="AA1587" s="366"/>
      <c r="AB1587" s="366"/>
      <c r="AC1587" s="366"/>
      <c r="AD1587" s="366"/>
      <c r="AE1587" s="366"/>
      <c r="AF1587" s="520"/>
    </row>
    <row r="1588" spans="1:32" ht="19.5" thickBot="1" x14ac:dyDescent="0.35">
      <c r="A1588" s="366"/>
      <c r="B1588" s="1417"/>
      <c r="C1588" s="388"/>
      <c r="D1588" s="388"/>
      <c r="E1588" s="388"/>
      <c r="F1588" s="388"/>
      <c r="G1588" s="388"/>
      <c r="H1588" s="388"/>
      <c r="I1588" s="366"/>
      <c r="J1588" s="366"/>
      <c r="K1588" s="366"/>
      <c r="L1588" s="366"/>
      <c r="M1588" s="366"/>
      <c r="N1588" s="366"/>
      <c r="O1588" s="366"/>
      <c r="P1588" s="366"/>
      <c r="Q1588" s="366"/>
      <c r="R1588" s="366"/>
      <c r="S1588" s="366"/>
      <c r="T1588" s="366"/>
      <c r="U1588" s="366"/>
      <c r="V1588" s="366"/>
      <c r="W1588" s="366"/>
      <c r="X1588" s="366"/>
      <c r="Y1588" s="366"/>
      <c r="Z1588" s="366"/>
      <c r="AA1588" s="366"/>
      <c r="AB1588" s="366"/>
      <c r="AC1588" s="366"/>
      <c r="AD1588" s="366"/>
      <c r="AE1588" s="366"/>
      <c r="AF1588" s="520"/>
    </row>
    <row r="1589" spans="1:32" ht="19.5" thickBot="1" x14ac:dyDescent="0.35">
      <c r="A1589" s="366"/>
      <c r="B1589" s="1417"/>
      <c r="C1589" s="388"/>
      <c r="D1589" s="388"/>
      <c r="E1589" s="388"/>
      <c r="F1589" s="388"/>
      <c r="G1589" s="388"/>
      <c r="H1589" s="388"/>
      <c r="I1589" s="366"/>
      <c r="J1589" s="366"/>
      <c r="K1589" s="366"/>
      <c r="L1589" s="366"/>
      <c r="M1589" s="366"/>
      <c r="N1589" s="366"/>
      <c r="O1589" s="366"/>
      <c r="P1589" s="366"/>
      <c r="Q1589" s="366"/>
      <c r="R1589" s="366"/>
      <c r="S1589" s="366"/>
      <c r="T1589" s="366"/>
      <c r="U1589" s="366"/>
      <c r="V1589" s="366"/>
      <c r="W1589" s="366"/>
      <c r="X1589" s="366"/>
      <c r="Y1589" s="366"/>
      <c r="Z1589" s="366"/>
      <c r="AA1589" s="366"/>
      <c r="AB1589" s="366"/>
      <c r="AC1589" s="366"/>
      <c r="AD1589" s="366"/>
      <c r="AE1589" s="366"/>
      <c r="AF1589" s="520"/>
    </row>
    <row r="1590" spans="1:32" ht="19.5" thickBot="1" x14ac:dyDescent="0.35">
      <c r="A1590" s="366"/>
      <c r="B1590" s="1417"/>
      <c r="C1590" s="388"/>
      <c r="D1590" s="388"/>
      <c r="E1590" s="388"/>
      <c r="F1590" s="388"/>
      <c r="G1590" s="388"/>
      <c r="H1590" s="388"/>
      <c r="I1590" s="366"/>
      <c r="J1590" s="366"/>
      <c r="K1590" s="366"/>
      <c r="L1590" s="366"/>
      <c r="M1590" s="366"/>
      <c r="N1590" s="366"/>
      <c r="O1590" s="366"/>
      <c r="P1590" s="366"/>
      <c r="Q1590" s="366"/>
      <c r="R1590" s="366"/>
      <c r="S1590" s="366"/>
      <c r="T1590" s="366"/>
      <c r="U1590" s="366"/>
      <c r="V1590" s="366"/>
      <c r="W1590" s="366"/>
      <c r="X1590" s="366"/>
      <c r="Y1590" s="366"/>
      <c r="Z1590" s="366"/>
      <c r="AA1590" s="366"/>
      <c r="AB1590" s="366"/>
      <c r="AC1590" s="366"/>
      <c r="AD1590" s="366"/>
      <c r="AE1590" s="366"/>
      <c r="AF1590" s="520"/>
    </row>
    <row r="1591" spans="1:32" ht="19.5" thickBot="1" x14ac:dyDescent="0.35">
      <c r="A1591" s="366"/>
      <c r="B1591" s="1417"/>
      <c r="C1591" s="388"/>
      <c r="D1591" s="388"/>
      <c r="E1591" s="388"/>
      <c r="F1591" s="388"/>
      <c r="G1591" s="388"/>
      <c r="H1591" s="388"/>
      <c r="I1591" s="366"/>
      <c r="J1591" s="366"/>
      <c r="K1591" s="366"/>
      <c r="L1591" s="366"/>
      <c r="M1591" s="366"/>
      <c r="N1591" s="366"/>
      <c r="O1591" s="366"/>
      <c r="P1591" s="366"/>
      <c r="Q1591" s="366"/>
      <c r="R1591" s="366"/>
      <c r="S1591" s="366"/>
      <c r="T1591" s="366"/>
      <c r="U1591" s="366"/>
      <c r="V1591" s="366"/>
      <c r="W1591" s="366"/>
      <c r="X1591" s="366"/>
      <c r="Y1591" s="366"/>
      <c r="Z1591" s="366"/>
      <c r="AA1591" s="366"/>
      <c r="AB1591" s="366"/>
      <c r="AC1591" s="366"/>
      <c r="AD1591" s="366"/>
      <c r="AE1591" s="366"/>
      <c r="AF1591" s="520"/>
    </row>
    <row r="1592" spans="1:32" ht="19.5" thickBot="1" x14ac:dyDescent="0.35">
      <c r="A1592" s="366"/>
      <c r="B1592" s="1417"/>
      <c r="C1592" s="388"/>
      <c r="D1592" s="388"/>
      <c r="E1592" s="388"/>
      <c r="F1592" s="388"/>
      <c r="G1592" s="388"/>
      <c r="H1592" s="388"/>
      <c r="I1592" s="366"/>
      <c r="J1592" s="366"/>
      <c r="K1592" s="366"/>
      <c r="L1592" s="366"/>
      <c r="M1592" s="366"/>
      <c r="N1592" s="366"/>
      <c r="O1592" s="366"/>
      <c r="P1592" s="366"/>
      <c r="Q1592" s="366"/>
      <c r="R1592" s="366"/>
      <c r="S1592" s="366"/>
      <c r="T1592" s="366"/>
      <c r="U1592" s="366"/>
      <c r="V1592" s="366"/>
      <c r="W1592" s="366"/>
      <c r="X1592" s="366"/>
      <c r="Y1592" s="366"/>
      <c r="Z1592" s="366"/>
      <c r="AA1592" s="366"/>
      <c r="AB1592" s="366"/>
      <c r="AC1592" s="366"/>
      <c r="AD1592" s="366"/>
      <c r="AE1592" s="366"/>
      <c r="AF1592" s="520"/>
    </row>
    <row r="1593" spans="1:32" ht="19.5" thickBot="1" x14ac:dyDescent="0.35">
      <c r="A1593" s="366"/>
      <c r="B1593" s="1417"/>
      <c r="C1593" s="388"/>
      <c r="D1593" s="388"/>
      <c r="E1593" s="388"/>
      <c r="F1593" s="388"/>
      <c r="G1593" s="388"/>
      <c r="H1593" s="388"/>
      <c r="I1593" s="366"/>
      <c r="J1593" s="366"/>
      <c r="K1593" s="366"/>
      <c r="L1593" s="366"/>
      <c r="M1593" s="366"/>
      <c r="N1593" s="366"/>
      <c r="O1593" s="366"/>
      <c r="P1593" s="366"/>
      <c r="Q1593" s="366"/>
      <c r="R1593" s="366"/>
      <c r="S1593" s="366"/>
      <c r="T1593" s="366"/>
      <c r="U1593" s="366"/>
      <c r="V1593" s="366"/>
      <c r="W1593" s="366"/>
      <c r="X1593" s="366"/>
      <c r="Y1593" s="366"/>
      <c r="Z1593" s="366"/>
      <c r="AA1593" s="366"/>
      <c r="AB1593" s="366"/>
      <c r="AC1593" s="366"/>
      <c r="AD1593" s="366"/>
      <c r="AE1593" s="366"/>
      <c r="AF1593" s="520"/>
    </row>
    <row r="1594" spans="1:32" ht="19.5" thickBot="1" x14ac:dyDescent="0.35">
      <c r="A1594" s="366"/>
      <c r="B1594" s="1417"/>
      <c r="C1594" s="388"/>
      <c r="D1594" s="388"/>
      <c r="E1594" s="388"/>
      <c r="F1594" s="388"/>
      <c r="G1594" s="388"/>
      <c r="H1594" s="388"/>
      <c r="I1594" s="366"/>
      <c r="J1594" s="366"/>
      <c r="K1594" s="366"/>
      <c r="L1594" s="366"/>
      <c r="M1594" s="366"/>
      <c r="N1594" s="366"/>
      <c r="O1594" s="366"/>
      <c r="P1594" s="366"/>
      <c r="Q1594" s="366"/>
      <c r="R1594" s="366"/>
      <c r="S1594" s="366"/>
      <c r="T1594" s="366"/>
      <c r="U1594" s="366"/>
      <c r="V1594" s="366"/>
      <c r="W1594" s="366"/>
      <c r="X1594" s="366"/>
      <c r="Y1594" s="366"/>
      <c r="Z1594" s="366"/>
      <c r="AA1594" s="366"/>
      <c r="AB1594" s="366"/>
      <c r="AC1594" s="366"/>
      <c r="AD1594" s="366"/>
      <c r="AE1594" s="366"/>
      <c r="AF1594" s="520"/>
    </row>
    <row r="1595" spans="1:32" ht="19.5" thickBot="1" x14ac:dyDescent="0.35">
      <c r="A1595" s="366"/>
      <c r="B1595" s="1417"/>
      <c r="C1595" s="388"/>
      <c r="D1595" s="388"/>
      <c r="E1595" s="388"/>
      <c r="F1595" s="388"/>
      <c r="G1595" s="388"/>
      <c r="H1595" s="388"/>
      <c r="I1595" s="366"/>
      <c r="J1595" s="366"/>
      <c r="K1595" s="366"/>
      <c r="L1595" s="366"/>
      <c r="M1595" s="366"/>
      <c r="N1595" s="366"/>
      <c r="O1595" s="366"/>
      <c r="P1595" s="366"/>
      <c r="Q1595" s="366"/>
      <c r="R1595" s="366"/>
      <c r="S1595" s="366"/>
      <c r="T1595" s="366"/>
      <c r="U1595" s="366"/>
      <c r="V1595" s="366"/>
      <c r="W1595" s="366"/>
      <c r="X1595" s="366"/>
      <c r="Y1595" s="366"/>
      <c r="Z1595" s="366"/>
      <c r="AA1595" s="366"/>
      <c r="AB1595" s="366"/>
      <c r="AC1595" s="366"/>
      <c r="AD1595" s="366"/>
      <c r="AE1595" s="366"/>
      <c r="AF1595" s="520"/>
    </row>
    <row r="1596" spans="1:32" ht="19.5" thickBot="1" x14ac:dyDescent="0.35">
      <c r="A1596" s="366"/>
      <c r="B1596" s="1417"/>
      <c r="C1596" s="388"/>
      <c r="D1596" s="388"/>
      <c r="E1596" s="388"/>
      <c r="F1596" s="388"/>
      <c r="G1596" s="388"/>
      <c r="H1596" s="388"/>
      <c r="I1596" s="366"/>
      <c r="J1596" s="366"/>
      <c r="K1596" s="366"/>
      <c r="L1596" s="366"/>
      <c r="M1596" s="366"/>
      <c r="N1596" s="366"/>
      <c r="O1596" s="366"/>
      <c r="P1596" s="366"/>
      <c r="Q1596" s="366"/>
      <c r="R1596" s="366"/>
      <c r="S1596" s="366"/>
      <c r="T1596" s="366"/>
      <c r="U1596" s="366"/>
      <c r="V1596" s="366"/>
      <c r="W1596" s="366"/>
      <c r="X1596" s="366"/>
      <c r="Y1596" s="366"/>
      <c r="Z1596" s="366"/>
      <c r="AA1596" s="366"/>
      <c r="AB1596" s="366"/>
      <c r="AC1596" s="366"/>
      <c r="AD1596" s="366"/>
      <c r="AE1596" s="366"/>
      <c r="AF1596" s="520"/>
    </row>
    <row r="1597" spans="1:32" ht="19.5" thickBot="1" x14ac:dyDescent="0.35">
      <c r="A1597" s="366"/>
      <c r="B1597" s="1417"/>
      <c r="C1597" s="388"/>
      <c r="D1597" s="388"/>
      <c r="E1597" s="388"/>
      <c r="F1597" s="388"/>
      <c r="G1597" s="388"/>
      <c r="H1597" s="388"/>
      <c r="I1597" s="366"/>
      <c r="J1597" s="366"/>
      <c r="K1597" s="366"/>
      <c r="L1597" s="366"/>
      <c r="M1597" s="366"/>
      <c r="N1597" s="366"/>
      <c r="O1597" s="366"/>
      <c r="P1597" s="366"/>
      <c r="Q1597" s="366"/>
      <c r="R1597" s="366"/>
      <c r="S1597" s="366"/>
      <c r="T1597" s="366"/>
      <c r="U1597" s="366"/>
      <c r="V1597" s="366"/>
      <c r="W1597" s="366"/>
      <c r="X1597" s="366"/>
      <c r="Y1597" s="366"/>
      <c r="Z1597" s="366"/>
      <c r="AA1597" s="366"/>
      <c r="AB1597" s="366"/>
      <c r="AC1597" s="366"/>
      <c r="AD1597" s="366"/>
      <c r="AE1597" s="366"/>
      <c r="AF1597" s="520"/>
    </row>
    <row r="1598" spans="1:32" ht="19.5" thickBot="1" x14ac:dyDescent="0.35">
      <c r="A1598" s="366"/>
      <c r="B1598" s="1417"/>
      <c r="C1598" s="388"/>
      <c r="D1598" s="388"/>
      <c r="E1598" s="388"/>
      <c r="F1598" s="388"/>
      <c r="G1598" s="388"/>
      <c r="H1598" s="388"/>
      <c r="I1598" s="366"/>
      <c r="J1598" s="366"/>
      <c r="K1598" s="366"/>
      <c r="L1598" s="366"/>
      <c r="M1598" s="366"/>
      <c r="N1598" s="366"/>
      <c r="O1598" s="366"/>
      <c r="P1598" s="366"/>
      <c r="Q1598" s="366"/>
      <c r="R1598" s="366"/>
      <c r="S1598" s="366"/>
      <c r="T1598" s="366"/>
      <c r="U1598" s="366"/>
      <c r="V1598" s="366"/>
      <c r="W1598" s="366"/>
      <c r="X1598" s="366"/>
      <c r="Y1598" s="366"/>
      <c r="Z1598" s="366"/>
      <c r="AA1598" s="366"/>
      <c r="AB1598" s="366"/>
      <c r="AC1598" s="366"/>
      <c r="AD1598" s="366"/>
      <c r="AE1598" s="366"/>
      <c r="AF1598" s="520"/>
    </row>
    <row r="1599" spans="1:32" ht="19.5" thickBot="1" x14ac:dyDescent="0.35">
      <c r="A1599" s="366"/>
      <c r="B1599" s="1417"/>
      <c r="C1599" s="388"/>
      <c r="D1599" s="388"/>
      <c r="E1599" s="388"/>
      <c r="F1599" s="388"/>
      <c r="G1599" s="388"/>
      <c r="H1599" s="388"/>
      <c r="I1599" s="366"/>
      <c r="J1599" s="366"/>
      <c r="K1599" s="366"/>
      <c r="L1599" s="366"/>
      <c r="M1599" s="366"/>
      <c r="N1599" s="366"/>
      <c r="O1599" s="366"/>
      <c r="P1599" s="366"/>
      <c r="Q1599" s="366"/>
      <c r="R1599" s="366"/>
      <c r="S1599" s="366"/>
      <c r="T1599" s="366"/>
      <c r="U1599" s="366"/>
      <c r="V1599" s="366"/>
      <c r="W1599" s="366"/>
      <c r="X1599" s="366"/>
      <c r="Y1599" s="366"/>
      <c r="Z1599" s="366"/>
      <c r="AA1599" s="366"/>
      <c r="AB1599" s="366"/>
      <c r="AC1599" s="366"/>
      <c r="AD1599" s="366"/>
      <c r="AE1599" s="366"/>
      <c r="AF1599" s="520"/>
    </row>
    <row r="1600" spans="1:32" ht="19.5" thickBot="1" x14ac:dyDescent="0.35">
      <c r="A1600" s="366"/>
      <c r="B1600" s="1417"/>
      <c r="C1600" s="388"/>
      <c r="D1600" s="388"/>
      <c r="E1600" s="388"/>
      <c r="F1600" s="388"/>
      <c r="G1600" s="388"/>
      <c r="H1600" s="388"/>
      <c r="I1600" s="366"/>
      <c r="J1600" s="366"/>
      <c r="K1600" s="366"/>
      <c r="L1600" s="366"/>
      <c r="M1600" s="366"/>
      <c r="N1600" s="366"/>
      <c r="O1600" s="366"/>
      <c r="P1600" s="366"/>
      <c r="Q1600" s="366"/>
      <c r="R1600" s="366"/>
      <c r="S1600" s="366"/>
      <c r="T1600" s="366"/>
      <c r="U1600" s="366"/>
      <c r="V1600" s="366"/>
      <c r="W1600" s="366"/>
      <c r="X1600" s="366"/>
      <c r="Y1600" s="366"/>
      <c r="Z1600" s="366"/>
      <c r="AA1600" s="366"/>
      <c r="AB1600" s="366"/>
      <c r="AC1600" s="366"/>
      <c r="AD1600" s="366"/>
      <c r="AE1600" s="366"/>
      <c r="AF1600" s="520"/>
    </row>
    <row r="1601" spans="1:32" ht="19.5" thickBot="1" x14ac:dyDescent="0.35">
      <c r="A1601" s="366"/>
      <c r="B1601" s="1417"/>
      <c r="C1601" s="388"/>
      <c r="D1601" s="388"/>
      <c r="E1601" s="388"/>
      <c r="F1601" s="388"/>
      <c r="G1601" s="388"/>
      <c r="H1601" s="388"/>
      <c r="I1601" s="366"/>
      <c r="J1601" s="366"/>
      <c r="K1601" s="366"/>
      <c r="L1601" s="366"/>
      <c r="M1601" s="366"/>
      <c r="N1601" s="366"/>
      <c r="O1601" s="366"/>
      <c r="P1601" s="366"/>
      <c r="Q1601" s="366"/>
      <c r="R1601" s="366"/>
      <c r="S1601" s="366"/>
      <c r="T1601" s="366"/>
      <c r="U1601" s="366"/>
      <c r="V1601" s="366"/>
      <c r="W1601" s="366"/>
      <c r="X1601" s="366"/>
      <c r="Y1601" s="366"/>
      <c r="Z1601" s="366"/>
      <c r="AA1601" s="366"/>
      <c r="AB1601" s="366"/>
      <c r="AC1601" s="366"/>
      <c r="AD1601" s="366"/>
      <c r="AE1601" s="366"/>
      <c r="AF1601" s="520"/>
    </row>
    <row r="1602" spans="1:32" ht="19.5" thickBot="1" x14ac:dyDescent="0.35">
      <c r="A1602" s="366"/>
      <c r="B1602" s="1417"/>
      <c r="C1602" s="388"/>
      <c r="D1602" s="388"/>
      <c r="E1602" s="388"/>
      <c r="F1602" s="388"/>
      <c r="G1602" s="388"/>
      <c r="H1602" s="388"/>
      <c r="I1602" s="366"/>
      <c r="J1602" s="366"/>
      <c r="K1602" s="366"/>
      <c r="L1602" s="366"/>
      <c r="M1602" s="366"/>
      <c r="N1602" s="366"/>
      <c r="O1602" s="366"/>
      <c r="P1602" s="366"/>
      <c r="Q1602" s="366"/>
      <c r="R1602" s="366"/>
      <c r="S1602" s="366"/>
      <c r="T1602" s="366"/>
      <c r="U1602" s="366"/>
      <c r="V1602" s="366"/>
      <c r="W1602" s="366"/>
      <c r="X1602" s="366"/>
      <c r="Y1602" s="366"/>
      <c r="Z1602" s="366"/>
      <c r="AA1602" s="366"/>
      <c r="AB1602" s="366"/>
      <c r="AC1602" s="366"/>
      <c r="AD1602" s="366"/>
      <c r="AE1602" s="366"/>
      <c r="AF1602" s="520"/>
    </row>
    <row r="1603" spans="1:32" ht="19.5" thickBot="1" x14ac:dyDescent="0.35">
      <c r="A1603" s="366"/>
      <c r="B1603" s="1417"/>
      <c r="C1603" s="388"/>
      <c r="D1603" s="388"/>
      <c r="E1603" s="388"/>
      <c r="F1603" s="388"/>
      <c r="G1603" s="388"/>
      <c r="H1603" s="388"/>
      <c r="I1603" s="366"/>
      <c r="J1603" s="366"/>
      <c r="K1603" s="366"/>
      <c r="L1603" s="366"/>
      <c r="M1603" s="366"/>
      <c r="N1603" s="366"/>
      <c r="O1603" s="366"/>
      <c r="P1603" s="366"/>
      <c r="Q1603" s="366"/>
      <c r="R1603" s="366"/>
      <c r="S1603" s="366"/>
      <c r="T1603" s="366"/>
      <c r="U1603" s="366"/>
      <c r="V1603" s="366"/>
      <c r="W1603" s="366"/>
      <c r="X1603" s="366"/>
      <c r="Y1603" s="366"/>
      <c r="Z1603" s="366"/>
      <c r="AA1603" s="366"/>
      <c r="AB1603" s="366"/>
      <c r="AC1603" s="366"/>
      <c r="AD1603" s="366"/>
      <c r="AE1603" s="366"/>
      <c r="AF1603" s="520"/>
    </row>
    <row r="1604" spans="1:32" ht="19.5" thickBot="1" x14ac:dyDescent="0.35">
      <c r="A1604" s="366"/>
      <c r="B1604" s="1417"/>
      <c r="C1604" s="388"/>
      <c r="D1604" s="388"/>
      <c r="E1604" s="388"/>
      <c r="F1604" s="388"/>
      <c r="G1604" s="388"/>
      <c r="H1604" s="388"/>
      <c r="I1604" s="366"/>
      <c r="J1604" s="366"/>
      <c r="K1604" s="366"/>
      <c r="L1604" s="366"/>
      <c r="M1604" s="366"/>
      <c r="N1604" s="366"/>
      <c r="O1604" s="366"/>
      <c r="P1604" s="366"/>
      <c r="Q1604" s="366"/>
      <c r="R1604" s="366"/>
      <c r="S1604" s="366"/>
      <c r="T1604" s="366"/>
      <c r="U1604" s="366"/>
      <c r="V1604" s="366"/>
      <c r="W1604" s="366"/>
      <c r="X1604" s="366"/>
      <c r="Y1604" s="366"/>
      <c r="Z1604" s="366"/>
      <c r="AA1604" s="366"/>
      <c r="AB1604" s="366"/>
      <c r="AC1604" s="366"/>
      <c r="AD1604" s="366"/>
      <c r="AE1604" s="366"/>
      <c r="AF1604" s="520"/>
    </row>
    <row r="1605" spans="1:32" ht="19.5" thickBot="1" x14ac:dyDescent="0.35">
      <c r="A1605" s="366"/>
      <c r="B1605" s="1417"/>
      <c r="C1605" s="388"/>
      <c r="D1605" s="388"/>
      <c r="E1605" s="388"/>
      <c r="F1605" s="388"/>
      <c r="G1605" s="388"/>
      <c r="H1605" s="388"/>
      <c r="I1605" s="366"/>
      <c r="J1605" s="366"/>
      <c r="K1605" s="366"/>
      <c r="L1605" s="366"/>
      <c r="M1605" s="366"/>
      <c r="N1605" s="366"/>
      <c r="O1605" s="366"/>
      <c r="P1605" s="366"/>
      <c r="Q1605" s="366"/>
      <c r="R1605" s="366"/>
      <c r="S1605" s="366"/>
      <c r="T1605" s="366"/>
      <c r="U1605" s="366"/>
      <c r="V1605" s="366"/>
      <c r="W1605" s="366"/>
      <c r="X1605" s="366"/>
      <c r="Y1605" s="366"/>
      <c r="Z1605" s="366"/>
      <c r="AA1605" s="366"/>
      <c r="AB1605" s="366"/>
      <c r="AC1605" s="366"/>
      <c r="AD1605" s="366"/>
      <c r="AE1605" s="366"/>
      <c r="AF1605" s="520"/>
    </row>
    <row r="1606" spans="1:32" ht="19.5" thickBot="1" x14ac:dyDescent="0.35">
      <c r="A1606" s="366"/>
      <c r="B1606" s="1417"/>
      <c r="C1606" s="388"/>
      <c r="D1606" s="388"/>
      <c r="E1606" s="388"/>
      <c r="F1606" s="388"/>
      <c r="G1606" s="388"/>
      <c r="H1606" s="388"/>
      <c r="I1606" s="366"/>
      <c r="J1606" s="366"/>
      <c r="K1606" s="366"/>
      <c r="L1606" s="366"/>
      <c r="M1606" s="366"/>
      <c r="N1606" s="366"/>
      <c r="O1606" s="366"/>
      <c r="P1606" s="366"/>
      <c r="Q1606" s="366"/>
      <c r="R1606" s="366"/>
      <c r="S1606" s="366"/>
      <c r="T1606" s="366"/>
      <c r="U1606" s="366"/>
      <c r="V1606" s="366"/>
      <c r="W1606" s="366"/>
      <c r="X1606" s="366"/>
      <c r="Y1606" s="366"/>
      <c r="Z1606" s="366"/>
      <c r="AA1606" s="366"/>
      <c r="AB1606" s="366"/>
      <c r="AC1606" s="366"/>
      <c r="AD1606" s="366"/>
      <c r="AE1606" s="366"/>
      <c r="AF1606" s="520"/>
    </row>
    <row r="1607" spans="1:32" ht="57" thickBot="1" x14ac:dyDescent="0.35">
      <c r="A1607" s="366"/>
      <c r="B1607" s="386" t="s">
        <v>1</v>
      </c>
      <c r="C1607" s="386" t="s">
        <v>151</v>
      </c>
      <c r="D1607" s="386" t="s">
        <v>278</v>
      </c>
      <c r="E1607" s="386" t="s">
        <v>158</v>
      </c>
      <c r="F1607" s="386" t="s">
        <v>30</v>
      </c>
      <c r="G1607" s="386" t="s">
        <v>281</v>
      </c>
      <c r="H1607" s="386" t="s">
        <v>55</v>
      </c>
      <c r="I1607" s="366"/>
      <c r="J1607" s="366"/>
      <c r="K1607" s="366"/>
      <c r="L1607" s="366"/>
      <c r="M1607" s="366"/>
      <c r="N1607" s="366"/>
      <c r="O1607" s="366"/>
      <c r="P1607" s="366"/>
      <c r="Q1607" s="366"/>
      <c r="R1607" s="366"/>
      <c r="S1607" s="366"/>
      <c r="T1607" s="366"/>
      <c r="U1607" s="366"/>
      <c r="V1607" s="366"/>
      <c r="W1607" s="366"/>
      <c r="X1607" s="366"/>
      <c r="Y1607" s="366"/>
      <c r="Z1607" s="366"/>
      <c r="AA1607" s="366"/>
      <c r="AB1607" s="366"/>
      <c r="AC1607" s="366"/>
      <c r="AD1607" s="366"/>
      <c r="AE1607" s="366"/>
      <c r="AF1607" s="520"/>
    </row>
    <row r="1608" spans="1:32" ht="19.5" thickBot="1" x14ac:dyDescent="0.35">
      <c r="A1608" s="366"/>
      <c r="B1608" s="1417"/>
      <c r="C1608" s="388"/>
      <c r="D1608" s="388"/>
      <c r="E1608" s="388"/>
      <c r="F1608" s="388"/>
      <c r="G1608" s="388"/>
      <c r="H1608" s="388"/>
      <c r="I1608" s="366"/>
      <c r="J1608" s="366"/>
      <c r="K1608" s="366"/>
      <c r="L1608" s="366"/>
      <c r="M1608" s="366"/>
      <c r="N1608" s="366"/>
      <c r="O1608" s="366"/>
      <c r="P1608" s="366"/>
      <c r="Q1608" s="366"/>
      <c r="R1608" s="366"/>
      <c r="S1608" s="366"/>
      <c r="T1608" s="366"/>
      <c r="U1608" s="366"/>
      <c r="V1608" s="366"/>
      <c r="W1608" s="366"/>
      <c r="X1608" s="366"/>
      <c r="Y1608" s="366"/>
      <c r="Z1608" s="366"/>
      <c r="AA1608" s="366"/>
      <c r="AB1608" s="366"/>
      <c r="AC1608" s="366"/>
      <c r="AD1608" s="366"/>
      <c r="AE1608" s="366"/>
      <c r="AF1608" s="520"/>
    </row>
    <row r="1609" spans="1:32" ht="19.5" thickBot="1" x14ac:dyDescent="0.35">
      <c r="A1609" s="366"/>
      <c r="B1609" s="1417"/>
      <c r="C1609" s="388"/>
      <c r="D1609" s="388"/>
      <c r="E1609" s="388"/>
      <c r="F1609" s="388"/>
      <c r="G1609" s="388"/>
      <c r="H1609" s="388"/>
      <c r="I1609" s="366"/>
      <c r="J1609" s="366"/>
      <c r="K1609" s="366"/>
      <c r="L1609" s="366"/>
      <c r="M1609" s="366"/>
      <c r="N1609" s="366"/>
      <c r="O1609" s="366"/>
      <c r="P1609" s="366"/>
      <c r="Q1609" s="366"/>
      <c r="R1609" s="366"/>
      <c r="S1609" s="366"/>
      <c r="T1609" s="366"/>
      <c r="U1609" s="366"/>
      <c r="V1609" s="366"/>
      <c r="W1609" s="366"/>
      <c r="X1609" s="366"/>
      <c r="Y1609" s="366"/>
      <c r="Z1609" s="366"/>
      <c r="AA1609" s="366"/>
      <c r="AB1609" s="366"/>
      <c r="AC1609" s="366"/>
      <c r="AD1609" s="366"/>
      <c r="AE1609" s="366"/>
      <c r="AF1609" s="520"/>
    </row>
    <row r="1610" spans="1:32" ht="19.5" thickBot="1" x14ac:dyDescent="0.35">
      <c r="A1610" s="366"/>
      <c r="B1610" s="1417"/>
      <c r="C1610" s="388"/>
      <c r="D1610" s="388"/>
      <c r="E1610" s="388"/>
      <c r="F1610" s="388"/>
      <c r="G1610" s="388"/>
      <c r="H1610" s="388"/>
      <c r="I1610" s="366"/>
      <c r="J1610" s="366"/>
      <c r="K1610" s="366"/>
      <c r="L1610" s="366"/>
      <c r="M1610" s="366"/>
      <c r="N1610" s="366"/>
      <c r="O1610" s="366"/>
      <c r="P1610" s="366"/>
      <c r="Q1610" s="366"/>
      <c r="R1610" s="366"/>
      <c r="S1610" s="366"/>
      <c r="T1610" s="366"/>
      <c r="U1610" s="366"/>
      <c r="V1610" s="366"/>
      <c r="W1610" s="366"/>
      <c r="X1610" s="366"/>
      <c r="Y1610" s="366"/>
      <c r="Z1610" s="366"/>
      <c r="AA1610" s="366"/>
      <c r="AB1610" s="366"/>
      <c r="AC1610" s="366"/>
      <c r="AD1610" s="366"/>
      <c r="AE1610" s="366"/>
      <c r="AF1610" s="520"/>
    </row>
    <row r="1611" spans="1:32" ht="19.5" thickBot="1" x14ac:dyDescent="0.35">
      <c r="A1611" s="366"/>
      <c r="B1611" s="1417"/>
      <c r="C1611" s="388"/>
      <c r="D1611" s="388"/>
      <c r="E1611" s="388"/>
      <c r="F1611" s="388"/>
      <c r="G1611" s="388"/>
      <c r="H1611" s="388"/>
      <c r="I1611" s="366"/>
      <c r="J1611" s="366"/>
      <c r="K1611" s="366"/>
      <c r="L1611" s="366"/>
      <c r="M1611" s="366"/>
      <c r="N1611" s="366"/>
      <c r="O1611" s="366"/>
      <c r="P1611" s="366"/>
      <c r="Q1611" s="366"/>
      <c r="R1611" s="366"/>
      <c r="S1611" s="366"/>
      <c r="T1611" s="366"/>
      <c r="U1611" s="366"/>
      <c r="V1611" s="366"/>
      <c r="W1611" s="366"/>
      <c r="X1611" s="366"/>
      <c r="Y1611" s="366"/>
      <c r="Z1611" s="366"/>
      <c r="AA1611" s="366"/>
      <c r="AB1611" s="366"/>
      <c r="AC1611" s="366"/>
      <c r="AD1611" s="366"/>
      <c r="AE1611" s="366"/>
      <c r="AF1611" s="520"/>
    </row>
    <row r="1612" spans="1:32" ht="19.5" thickBot="1" x14ac:dyDescent="0.35">
      <c r="A1612" s="366"/>
      <c r="B1612" s="1417"/>
      <c r="C1612" s="388"/>
      <c r="D1612" s="388"/>
      <c r="E1612" s="388"/>
      <c r="F1612" s="388"/>
      <c r="G1612" s="388"/>
      <c r="H1612" s="388"/>
      <c r="I1612" s="366"/>
      <c r="J1612" s="366"/>
      <c r="K1612" s="366"/>
      <c r="L1612" s="366"/>
      <c r="M1612" s="366"/>
      <c r="N1612" s="366"/>
      <c r="O1612" s="366"/>
      <c r="P1612" s="366"/>
      <c r="Q1612" s="366"/>
      <c r="R1612" s="366"/>
      <c r="S1612" s="366"/>
      <c r="T1612" s="366"/>
      <c r="U1612" s="366"/>
      <c r="V1612" s="366"/>
      <c r="W1612" s="366"/>
      <c r="X1612" s="366"/>
      <c r="Y1612" s="366"/>
      <c r="Z1612" s="366"/>
      <c r="AA1612" s="366"/>
      <c r="AB1612" s="366"/>
      <c r="AC1612" s="366"/>
      <c r="AD1612" s="366"/>
      <c r="AE1612" s="366"/>
      <c r="AF1612" s="520"/>
    </row>
    <row r="1613" spans="1:32" ht="19.5" thickBot="1" x14ac:dyDescent="0.35">
      <c r="A1613" s="366"/>
      <c r="B1613" s="1417"/>
      <c r="C1613" s="388"/>
      <c r="D1613" s="388"/>
      <c r="E1613" s="388"/>
      <c r="F1613" s="388"/>
      <c r="G1613" s="388"/>
      <c r="H1613" s="388"/>
      <c r="I1613" s="366"/>
      <c r="J1613" s="366"/>
      <c r="K1613" s="366"/>
      <c r="L1613" s="366"/>
      <c r="M1613" s="366"/>
      <c r="N1613" s="366"/>
      <c r="O1613" s="366"/>
      <c r="P1613" s="366"/>
      <c r="Q1613" s="366"/>
      <c r="R1613" s="366"/>
      <c r="S1613" s="366"/>
      <c r="T1613" s="366"/>
      <c r="U1613" s="366"/>
      <c r="V1613" s="366"/>
      <c r="W1613" s="366"/>
      <c r="X1613" s="366"/>
      <c r="Y1613" s="366"/>
      <c r="Z1613" s="366"/>
      <c r="AA1613" s="366"/>
      <c r="AB1613" s="366"/>
      <c r="AC1613" s="366"/>
      <c r="AD1613" s="366"/>
      <c r="AE1613" s="366"/>
      <c r="AF1613" s="520"/>
    </row>
    <row r="1614" spans="1:32" ht="19.5" thickBot="1" x14ac:dyDescent="0.35">
      <c r="A1614" s="366"/>
      <c r="B1614" s="1417"/>
      <c r="C1614" s="388"/>
      <c r="D1614" s="388"/>
      <c r="E1614" s="388"/>
      <c r="F1614" s="388"/>
      <c r="G1614" s="388"/>
      <c r="H1614" s="388"/>
      <c r="I1614" s="366"/>
      <c r="J1614" s="366"/>
      <c r="K1614" s="366"/>
      <c r="L1614" s="366"/>
      <c r="M1614" s="366"/>
      <c r="N1614" s="366"/>
      <c r="O1614" s="366"/>
      <c r="P1614" s="366"/>
      <c r="Q1614" s="366"/>
      <c r="R1614" s="366"/>
      <c r="S1614" s="366"/>
      <c r="T1614" s="366"/>
      <c r="U1614" s="366"/>
      <c r="V1614" s="366"/>
      <c r="W1614" s="366"/>
      <c r="X1614" s="366"/>
      <c r="Y1614" s="366"/>
      <c r="Z1614" s="366"/>
      <c r="AA1614" s="366"/>
      <c r="AB1614" s="366"/>
      <c r="AC1614" s="366"/>
      <c r="AD1614" s="366"/>
      <c r="AE1614" s="366"/>
      <c r="AF1614" s="520"/>
    </row>
    <row r="1615" spans="1:32" ht="19.5" thickBot="1" x14ac:dyDescent="0.35">
      <c r="A1615" s="366"/>
      <c r="B1615" s="1417"/>
      <c r="C1615" s="388"/>
      <c r="D1615" s="388"/>
      <c r="E1615" s="388"/>
      <c r="F1615" s="388"/>
      <c r="G1615" s="388"/>
      <c r="H1615" s="388"/>
      <c r="I1615" s="366"/>
      <c r="J1615" s="366"/>
      <c r="K1615" s="366"/>
      <c r="L1615" s="366"/>
      <c r="M1615" s="366"/>
      <c r="N1615" s="366"/>
      <c r="O1615" s="366"/>
      <c r="P1615" s="366"/>
      <c r="Q1615" s="366"/>
      <c r="R1615" s="366"/>
      <c r="S1615" s="366"/>
      <c r="T1615" s="366"/>
      <c r="U1615" s="366"/>
      <c r="V1615" s="366"/>
      <c r="W1615" s="366"/>
      <c r="X1615" s="366"/>
      <c r="Y1615" s="366"/>
      <c r="Z1615" s="366"/>
      <c r="AA1615" s="366"/>
      <c r="AB1615" s="366"/>
      <c r="AC1615" s="366"/>
      <c r="AD1615" s="366"/>
      <c r="AE1615" s="366"/>
      <c r="AF1615" s="520"/>
    </row>
    <row r="1616" spans="1:32" ht="19.5" thickBot="1" x14ac:dyDescent="0.35">
      <c r="A1616" s="366"/>
      <c r="B1616" s="1417"/>
      <c r="C1616" s="388"/>
      <c r="D1616" s="388"/>
      <c r="E1616" s="388"/>
      <c r="F1616" s="388"/>
      <c r="G1616" s="388"/>
      <c r="H1616" s="388"/>
      <c r="I1616" s="366"/>
      <c r="J1616" s="366"/>
      <c r="K1616" s="366"/>
      <c r="L1616" s="366"/>
      <c r="M1616" s="366"/>
      <c r="N1616" s="366"/>
      <c r="O1616" s="366"/>
      <c r="P1616" s="366"/>
      <c r="Q1616" s="366"/>
      <c r="R1616" s="366"/>
      <c r="S1616" s="366"/>
      <c r="T1616" s="366"/>
      <c r="U1616" s="366"/>
      <c r="V1616" s="366"/>
      <c r="W1616" s="366"/>
      <c r="X1616" s="366"/>
      <c r="Y1616" s="366"/>
      <c r="Z1616" s="366"/>
      <c r="AA1616" s="366"/>
      <c r="AB1616" s="366"/>
      <c r="AC1616" s="366"/>
      <c r="AD1616" s="366"/>
      <c r="AE1616" s="366"/>
      <c r="AF1616" s="520"/>
    </row>
    <row r="1617" spans="1:32" ht="19.5" thickBot="1" x14ac:dyDescent="0.35">
      <c r="A1617" s="366"/>
      <c r="B1617" s="1417"/>
      <c r="C1617" s="388"/>
      <c r="D1617" s="388"/>
      <c r="E1617" s="388"/>
      <c r="F1617" s="388"/>
      <c r="G1617" s="388"/>
      <c r="H1617" s="388"/>
      <c r="I1617" s="366"/>
      <c r="J1617" s="366"/>
      <c r="K1617" s="366"/>
      <c r="L1617" s="366"/>
      <c r="M1617" s="366"/>
      <c r="N1617" s="366"/>
      <c r="O1617" s="366"/>
      <c r="P1617" s="366"/>
      <c r="Q1617" s="366"/>
      <c r="R1617" s="366"/>
      <c r="S1617" s="366"/>
      <c r="T1617" s="366"/>
      <c r="U1617" s="366"/>
      <c r="V1617" s="366"/>
      <c r="W1617" s="366"/>
      <c r="X1617" s="366"/>
      <c r="Y1617" s="366"/>
      <c r="Z1617" s="366"/>
      <c r="AA1617" s="366"/>
      <c r="AB1617" s="366"/>
      <c r="AC1617" s="366"/>
      <c r="AD1617" s="366"/>
      <c r="AE1617" s="366"/>
      <c r="AF1617" s="520"/>
    </row>
    <row r="1618" spans="1:32" ht="19.5" thickBot="1" x14ac:dyDescent="0.35">
      <c r="A1618" s="366"/>
      <c r="B1618" s="1417"/>
      <c r="C1618" s="388"/>
      <c r="D1618" s="388"/>
      <c r="E1618" s="388"/>
      <c r="F1618" s="388"/>
      <c r="G1618" s="388"/>
      <c r="H1618" s="388"/>
      <c r="I1618" s="366"/>
      <c r="J1618" s="366"/>
      <c r="K1618" s="366"/>
      <c r="L1618" s="366"/>
      <c r="M1618" s="366"/>
      <c r="N1618" s="366"/>
      <c r="O1618" s="366"/>
      <c r="P1618" s="366"/>
      <c r="Q1618" s="366"/>
      <c r="R1618" s="366"/>
      <c r="S1618" s="366"/>
      <c r="T1618" s="366"/>
      <c r="U1618" s="366"/>
      <c r="V1618" s="366"/>
      <c r="W1618" s="366"/>
      <c r="X1618" s="366"/>
      <c r="Y1618" s="366"/>
      <c r="Z1618" s="366"/>
      <c r="AA1618" s="366"/>
      <c r="AB1618" s="366"/>
      <c r="AC1618" s="366"/>
      <c r="AD1618" s="366"/>
      <c r="AE1618" s="366"/>
      <c r="AF1618" s="520"/>
    </row>
    <row r="1619" spans="1:32" ht="19.5" thickBot="1" x14ac:dyDescent="0.35">
      <c r="A1619" s="366"/>
      <c r="B1619" s="1417"/>
      <c r="C1619" s="388"/>
      <c r="D1619" s="388"/>
      <c r="E1619" s="388"/>
      <c r="F1619" s="388"/>
      <c r="G1619" s="388"/>
      <c r="H1619" s="388"/>
      <c r="I1619" s="366"/>
      <c r="J1619" s="366"/>
      <c r="K1619" s="366"/>
      <c r="L1619" s="366"/>
      <c r="M1619" s="366"/>
      <c r="N1619" s="366"/>
      <c r="O1619" s="366"/>
      <c r="P1619" s="366"/>
      <c r="Q1619" s="366"/>
      <c r="R1619" s="366"/>
      <c r="S1619" s="366"/>
      <c r="T1619" s="366"/>
      <c r="U1619" s="366"/>
      <c r="V1619" s="366"/>
      <c r="W1619" s="366"/>
      <c r="X1619" s="366"/>
      <c r="Y1619" s="366"/>
      <c r="Z1619" s="366"/>
      <c r="AA1619" s="366"/>
      <c r="AB1619" s="366"/>
      <c r="AC1619" s="366"/>
      <c r="AD1619" s="366"/>
      <c r="AE1619" s="366"/>
      <c r="AF1619" s="520"/>
    </row>
    <row r="1620" spans="1:32" ht="19.5" thickBot="1" x14ac:dyDescent="0.35">
      <c r="A1620" s="366"/>
      <c r="B1620" s="1417"/>
      <c r="C1620" s="388"/>
      <c r="D1620" s="388"/>
      <c r="E1620" s="388"/>
      <c r="F1620" s="388"/>
      <c r="G1620" s="388"/>
      <c r="H1620" s="388"/>
      <c r="I1620" s="366"/>
      <c r="J1620" s="366"/>
      <c r="K1620" s="366"/>
      <c r="L1620" s="366"/>
      <c r="M1620" s="366"/>
      <c r="N1620" s="366"/>
      <c r="O1620" s="366"/>
      <c r="P1620" s="366"/>
      <c r="Q1620" s="366"/>
      <c r="R1620" s="366"/>
      <c r="S1620" s="366"/>
      <c r="T1620" s="366"/>
      <c r="U1620" s="366"/>
      <c r="V1620" s="366"/>
      <c r="W1620" s="366"/>
      <c r="X1620" s="366"/>
      <c r="Y1620" s="366"/>
      <c r="Z1620" s="366"/>
      <c r="AA1620" s="366"/>
      <c r="AB1620" s="366"/>
      <c r="AC1620" s="366"/>
      <c r="AD1620" s="366"/>
      <c r="AE1620" s="366"/>
      <c r="AF1620" s="520"/>
    </row>
    <row r="1621" spans="1:32" ht="19.5" thickBot="1" x14ac:dyDescent="0.35">
      <c r="A1621" s="366"/>
      <c r="B1621" s="1417"/>
      <c r="C1621" s="388"/>
      <c r="D1621" s="388"/>
      <c r="E1621" s="388"/>
      <c r="F1621" s="388"/>
      <c r="G1621" s="388"/>
      <c r="H1621" s="388"/>
      <c r="I1621" s="366"/>
      <c r="J1621" s="366"/>
      <c r="K1621" s="366"/>
      <c r="L1621" s="366"/>
      <c r="M1621" s="366"/>
      <c r="N1621" s="366"/>
      <c r="O1621" s="366"/>
      <c r="P1621" s="366"/>
      <c r="Q1621" s="366"/>
      <c r="R1621" s="366"/>
      <c r="S1621" s="366"/>
      <c r="T1621" s="366"/>
      <c r="U1621" s="366"/>
      <c r="V1621" s="366"/>
      <c r="W1621" s="366"/>
      <c r="X1621" s="366"/>
      <c r="Y1621" s="366"/>
      <c r="Z1621" s="366"/>
      <c r="AA1621" s="366"/>
      <c r="AB1621" s="366"/>
      <c r="AC1621" s="366"/>
      <c r="AD1621" s="366"/>
      <c r="AE1621" s="366"/>
      <c r="AF1621" s="520"/>
    </row>
    <row r="1622" spans="1:32" ht="19.5" thickBot="1" x14ac:dyDescent="0.35">
      <c r="A1622" s="366"/>
      <c r="B1622" s="1417"/>
      <c r="C1622" s="388"/>
      <c r="D1622" s="388"/>
      <c r="E1622" s="388"/>
      <c r="F1622" s="388"/>
      <c r="G1622" s="388"/>
      <c r="H1622" s="388"/>
      <c r="I1622" s="366"/>
      <c r="J1622" s="366"/>
      <c r="K1622" s="366"/>
      <c r="L1622" s="366"/>
      <c r="M1622" s="366"/>
      <c r="N1622" s="366"/>
      <c r="O1622" s="366"/>
      <c r="P1622" s="366"/>
      <c r="Q1622" s="366"/>
      <c r="R1622" s="366"/>
      <c r="S1622" s="366"/>
      <c r="T1622" s="366"/>
      <c r="U1622" s="366"/>
      <c r="V1622" s="366"/>
      <c r="W1622" s="366"/>
      <c r="X1622" s="366"/>
      <c r="Y1622" s="366"/>
      <c r="Z1622" s="366"/>
      <c r="AA1622" s="366"/>
      <c r="AB1622" s="366"/>
      <c r="AC1622" s="366"/>
      <c r="AD1622" s="366"/>
      <c r="AE1622" s="366"/>
      <c r="AF1622" s="520"/>
    </row>
    <row r="1623" spans="1:32" ht="19.5" thickBot="1" x14ac:dyDescent="0.35">
      <c r="A1623" s="366"/>
      <c r="B1623" s="1417"/>
      <c r="C1623" s="388"/>
      <c r="D1623" s="388"/>
      <c r="E1623" s="388"/>
      <c r="F1623" s="388"/>
      <c r="G1623" s="388"/>
      <c r="H1623" s="388"/>
      <c r="I1623" s="366"/>
      <c r="J1623" s="366"/>
      <c r="K1623" s="366"/>
      <c r="L1623" s="366"/>
      <c r="M1623" s="366"/>
      <c r="N1623" s="366"/>
      <c r="O1623" s="366"/>
      <c r="P1623" s="366"/>
      <c r="Q1623" s="366"/>
      <c r="R1623" s="366"/>
      <c r="S1623" s="366"/>
      <c r="T1623" s="366"/>
      <c r="U1623" s="366"/>
      <c r="V1623" s="366"/>
      <c r="W1623" s="366"/>
      <c r="X1623" s="366"/>
      <c r="Y1623" s="366"/>
      <c r="Z1623" s="366"/>
      <c r="AA1623" s="366"/>
      <c r="AB1623" s="366"/>
      <c r="AC1623" s="366"/>
      <c r="AD1623" s="366"/>
      <c r="AE1623" s="366"/>
      <c r="AF1623" s="520"/>
    </row>
    <row r="1624" spans="1:32" ht="19.5" thickBot="1" x14ac:dyDescent="0.35">
      <c r="A1624" s="366"/>
      <c r="B1624" s="1417"/>
      <c r="C1624" s="388"/>
      <c r="D1624" s="388"/>
      <c r="E1624" s="388"/>
      <c r="F1624" s="388"/>
      <c r="G1624" s="388"/>
      <c r="H1624" s="388"/>
      <c r="I1624" s="366"/>
      <c r="J1624" s="366"/>
      <c r="K1624" s="366"/>
      <c r="L1624" s="366"/>
      <c r="M1624" s="366"/>
      <c r="N1624" s="366"/>
      <c r="O1624" s="366"/>
      <c r="P1624" s="366"/>
      <c r="Q1624" s="366"/>
      <c r="R1624" s="366"/>
      <c r="S1624" s="366"/>
      <c r="T1624" s="366"/>
      <c r="U1624" s="366"/>
      <c r="V1624" s="366"/>
      <c r="W1624" s="366"/>
      <c r="X1624" s="366"/>
      <c r="Y1624" s="366"/>
      <c r="Z1624" s="366"/>
      <c r="AA1624" s="366"/>
      <c r="AB1624" s="366"/>
      <c r="AC1624" s="366"/>
      <c r="AD1624" s="366"/>
      <c r="AE1624" s="366"/>
      <c r="AF1624" s="520"/>
    </row>
    <row r="1625" spans="1:32" ht="19.5" thickBot="1" x14ac:dyDescent="0.35">
      <c r="A1625" s="366"/>
      <c r="B1625" s="1417"/>
      <c r="C1625" s="388"/>
      <c r="D1625" s="388"/>
      <c r="E1625" s="388"/>
      <c r="F1625" s="388"/>
      <c r="G1625" s="388"/>
      <c r="H1625" s="388"/>
      <c r="I1625" s="366"/>
      <c r="J1625" s="366"/>
      <c r="K1625" s="366"/>
      <c r="L1625" s="366"/>
      <c r="M1625" s="366"/>
      <c r="N1625" s="366"/>
      <c r="O1625" s="366"/>
      <c r="P1625" s="366"/>
      <c r="Q1625" s="366"/>
      <c r="R1625" s="366"/>
      <c r="S1625" s="366"/>
      <c r="T1625" s="366"/>
      <c r="U1625" s="366"/>
      <c r="V1625" s="366"/>
      <c r="W1625" s="366"/>
      <c r="X1625" s="366"/>
      <c r="Y1625" s="366"/>
      <c r="Z1625" s="366"/>
      <c r="AA1625" s="366"/>
      <c r="AB1625" s="366"/>
      <c r="AC1625" s="366"/>
      <c r="AD1625" s="366"/>
      <c r="AE1625" s="366"/>
      <c r="AF1625" s="520"/>
    </row>
    <row r="1626" spans="1:32" ht="19.5" thickBot="1" x14ac:dyDescent="0.35">
      <c r="A1626" s="366"/>
      <c r="B1626" s="1417"/>
      <c r="C1626" s="388"/>
      <c r="D1626" s="388"/>
      <c r="E1626" s="388"/>
      <c r="F1626" s="388"/>
      <c r="G1626" s="388"/>
      <c r="H1626" s="388"/>
      <c r="I1626" s="366"/>
      <c r="J1626" s="366"/>
      <c r="K1626" s="366"/>
      <c r="L1626" s="366"/>
      <c r="M1626" s="366"/>
      <c r="N1626" s="366"/>
      <c r="O1626" s="366"/>
      <c r="P1626" s="366"/>
      <c r="Q1626" s="366"/>
      <c r="R1626" s="366"/>
      <c r="S1626" s="366"/>
      <c r="T1626" s="366"/>
      <c r="U1626" s="366"/>
      <c r="V1626" s="366"/>
      <c r="W1626" s="366"/>
      <c r="X1626" s="366"/>
      <c r="Y1626" s="366"/>
      <c r="Z1626" s="366"/>
      <c r="AA1626" s="366"/>
      <c r="AB1626" s="366"/>
      <c r="AC1626" s="366"/>
      <c r="AD1626" s="366"/>
      <c r="AE1626" s="366"/>
      <c r="AF1626" s="520"/>
    </row>
    <row r="1627" spans="1:32" ht="19.5" thickBot="1" x14ac:dyDescent="0.35">
      <c r="A1627" s="366"/>
      <c r="B1627" s="1417"/>
      <c r="C1627" s="388"/>
      <c r="D1627" s="388"/>
      <c r="E1627" s="388"/>
      <c r="F1627" s="388"/>
      <c r="G1627" s="388"/>
      <c r="H1627" s="388"/>
      <c r="I1627" s="366"/>
      <c r="J1627" s="366"/>
      <c r="K1627" s="366"/>
      <c r="L1627" s="366"/>
      <c r="M1627" s="366"/>
      <c r="N1627" s="366"/>
      <c r="O1627" s="366"/>
      <c r="P1627" s="366"/>
      <c r="Q1627" s="366"/>
      <c r="R1627" s="366"/>
      <c r="S1627" s="366"/>
      <c r="T1627" s="366"/>
      <c r="U1627" s="366"/>
      <c r="V1627" s="366"/>
      <c r="W1627" s="366"/>
      <c r="X1627" s="366"/>
      <c r="Y1627" s="366"/>
      <c r="Z1627" s="366"/>
      <c r="AA1627" s="366"/>
      <c r="AB1627" s="366"/>
      <c r="AC1627" s="366"/>
      <c r="AD1627" s="366"/>
      <c r="AE1627" s="366"/>
      <c r="AF1627" s="520"/>
    </row>
    <row r="1628" spans="1:32" ht="19.5" thickBot="1" x14ac:dyDescent="0.35">
      <c r="A1628" s="366"/>
      <c r="B1628" s="1417"/>
      <c r="C1628" s="388"/>
      <c r="D1628" s="388"/>
      <c r="E1628" s="388"/>
      <c r="F1628" s="388"/>
      <c r="G1628" s="388"/>
      <c r="H1628" s="388"/>
      <c r="I1628" s="366"/>
      <c r="J1628" s="366"/>
      <c r="K1628" s="366"/>
      <c r="L1628" s="366"/>
      <c r="M1628" s="366"/>
      <c r="N1628" s="366"/>
      <c r="O1628" s="366"/>
      <c r="P1628" s="366"/>
      <c r="Q1628" s="366"/>
      <c r="R1628" s="366"/>
      <c r="S1628" s="366"/>
      <c r="T1628" s="366"/>
      <c r="U1628" s="366"/>
      <c r="V1628" s="366"/>
      <c r="W1628" s="366"/>
      <c r="X1628" s="366"/>
      <c r="Y1628" s="366"/>
      <c r="Z1628" s="366"/>
      <c r="AA1628" s="366"/>
      <c r="AB1628" s="366"/>
      <c r="AC1628" s="366"/>
      <c r="AD1628" s="366"/>
      <c r="AE1628" s="366"/>
      <c r="AF1628" s="520"/>
    </row>
    <row r="1629" spans="1:32" ht="19.5" thickBot="1" x14ac:dyDescent="0.35">
      <c r="A1629" s="366"/>
      <c r="B1629" s="1417"/>
      <c r="C1629" s="388"/>
      <c r="D1629" s="388"/>
      <c r="E1629" s="388"/>
      <c r="F1629" s="388"/>
      <c r="G1629" s="388"/>
      <c r="H1629" s="388"/>
      <c r="I1629" s="366"/>
      <c r="J1629" s="366"/>
      <c r="K1629" s="366"/>
      <c r="L1629" s="366"/>
      <c r="M1629" s="366"/>
      <c r="N1629" s="366"/>
      <c r="O1629" s="366"/>
      <c r="P1629" s="366"/>
      <c r="Q1629" s="366"/>
      <c r="R1629" s="366"/>
      <c r="S1629" s="366"/>
      <c r="T1629" s="366"/>
      <c r="U1629" s="366"/>
      <c r="V1629" s="366"/>
      <c r="W1629" s="366"/>
      <c r="X1629" s="366"/>
      <c r="Y1629" s="366"/>
      <c r="Z1629" s="366"/>
      <c r="AA1629" s="366"/>
      <c r="AB1629" s="366"/>
      <c r="AC1629" s="366"/>
      <c r="AD1629" s="366"/>
      <c r="AE1629" s="366"/>
      <c r="AF1629" s="520"/>
    </row>
    <row r="1630" spans="1:32" ht="57" thickBot="1" x14ac:dyDescent="0.35">
      <c r="A1630" s="366"/>
      <c r="B1630" s="386" t="s">
        <v>1</v>
      </c>
      <c r="C1630" s="386" t="s">
        <v>151</v>
      </c>
      <c r="D1630" s="386" t="s">
        <v>278</v>
      </c>
      <c r="E1630" s="386" t="s">
        <v>158</v>
      </c>
      <c r="F1630" s="386" t="s">
        <v>30</v>
      </c>
      <c r="G1630" s="386" t="s">
        <v>281</v>
      </c>
      <c r="H1630" s="386" t="s">
        <v>55</v>
      </c>
      <c r="I1630" s="366"/>
      <c r="J1630" s="366"/>
      <c r="K1630" s="366"/>
      <c r="L1630" s="366"/>
      <c r="M1630" s="366"/>
      <c r="N1630" s="366"/>
      <c r="O1630" s="366"/>
      <c r="P1630" s="366"/>
      <c r="Q1630" s="366"/>
      <c r="R1630" s="366"/>
      <c r="S1630" s="366"/>
      <c r="T1630" s="366"/>
      <c r="U1630" s="366"/>
      <c r="V1630" s="366"/>
      <c r="W1630" s="366"/>
      <c r="X1630" s="366"/>
      <c r="Y1630" s="366"/>
      <c r="Z1630" s="366"/>
      <c r="AA1630" s="366"/>
      <c r="AB1630" s="366"/>
      <c r="AC1630" s="366"/>
      <c r="AD1630" s="366"/>
      <c r="AE1630" s="366"/>
      <c r="AF1630" s="520"/>
    </row>
    <row r="1631" spans="1:32" ht="19.5" thickBot="1" x14ac:dyDescent="0.35">
      <c r="A1631" s="366"/>
      <c r="B1631" s="1417"/>
      <c r="C1631" s="388"/>
      <c r="D1631" s="388"/>
      <c r="E1631" s="388"/>
      <c r="F1631" s="388"/>
      <c r="G1631" s="388"/>
      <c r="H1631" s="388"/>
      <c r="I1631" s="366"/>
      <c r="J1631" s="366"/>
      <c r="K1631" s="366"/>
      <c r="L1631" s="366"/>
      <c r="M1631" s="366"/>
      <c r="N1631" s="366"/>
      <c r="O1631" s="366"/>
      <c r="P1631" s="366"/>
      <c r="Q1631" s="366"/>
      <c r="R1631" s="366"/>
      <c r="S1631" s="366"/>
      <c r="T1631" s="366"/>
      <c r="U1631" s="366"/>
      <c r="V1631" s="366"/>
      <c r="W1631" s="366"/>
      <c r="X1631" s="366"/>
      <c r="Y1631" s="366"/>
      <c r="Z1631" s="366"/>
      <c r="AA1631" s="366"/>
      <c r="AB1631" s="366"/>
      <c r="AC1631" s="366"/>
      <c r="AD1631" s="366"/>
      <c r="AE1631" s="366"/>
      <c r="AF1631" s="520"/>
    </row>
    <row r="1632" spans="1:32" ht="19.5" thickBot="1" x14ac:dyDescent="0.35">
      <c r="A1632" s="366"/>
      <c r="B1632" s="1417"/>
      <c r="C1632" s="388"/>
      <c r="D1632" s="388"/>
      <c r="E1632" s="388"/>
      <c r="F1632" s="388"/>
      <c r="G1632" s="388"/>
      <c r="H1632" s="388"/>
      <c r="I1632" s="366"/>
      <c r="J1632" s="366"/>
      <c r="K1632" s="366"/>
      <c r="L1632" s="366"/>
      <c r="M1632" s="366"/>
      <c r="N1632" s="366"/>
      <c r="O1632" s="366"/>
      <c r="P1632" s="366"/>
      <c r="Q1632" s="366"/>
      <c r="R1632" s="366"/>
      <c r="S1632" s="366"/>
      <c r="T1632" s="366"/>
      <c r="U1632" s="366"/>
      <c r="V1632" s="366"/>
      <c r="W1632" s="366"/>
      <c r="X1632" s="366"/>
      <c r="Y1632" s="366"/>
      <c r="Z1632" s="366"/>
      <c r="AA1632" s="366"/>
      <c r="AB1632" s="366"/>
      <c r="AC1632" s="366"/>
      <c r="AD1632" s="366"/>
      <c r="AE1632" s="366"/>
      <c r="AF1632" s="520"/>
    </row>
    <row r="1633" spans="1:32" ht="19.5" thickBot="1" x14ac:dyDescent="0.35">
      <c r="A1633" s="366"/>
      <c r="B1633" s="1417"/>
      <c r="C1633" s="388"/>
      <c r="D1633" s="388"/>
      <c r="E1633" s="388"/>
      <c r="F1633" s="388"/>
      <c r="G1633" s="388"/>
      <c r="H1633" s="388"/>
      <c r="I1633" s="366"/>
      <c r="J1633" s="366"/>
      <c r="K1633" s="366"/>
      <c r="L1633" s="366"/>
      <c r="M1633" s="366"/>
      <c r="N1633" s="366"/>
      <c r="O1633" s="366"/>
      <c r="P1633" s="366"/>
      <c r="Q1633" s="366"/>
      <c r="R1633" s="366"/>
      <c r="S1633" s="366"/>
      <c r="T1633" s="366"/>
      <c r="U1633" s="366"/>
      <c r="V1633" s="366"/>
      <c r="W1633" s="366"/>
      <c r="X1633" s="366"/>
      <c r="Y1633" s="366"/>
      <c r="Z1633" s="366"/>
      <c r="AA1633" s="366"/>
      <c r="AB1633" s="366"/>
      <c r="AC1633" s="366"/>
      <c r="AD1633" s="366"/>
      <c r="AE1633" s="366"/>
      <c r="AF1633" s="520"/>
    </row>
    <row r="1634" spans="1:32" ht="19.5" thickBot="1" x14ac:dyDescent="0.35">
      <c r="A1634" s="366"/>
      <c r="B1634" s="1417"/>
      <c r="C1634" s="388"/>
      <c r="D1634" s="388"/>
      <c r="E1634" s="388"/>
      <c r="F1634" s="388"/>
      <c r="G1634" s="388"/>
      <c r="H1634" s="388"/>
      <c r="I1634" s="366"/>
      <c r="J1634" s="366"/>
      <c r="K1634" s="366"/>
      <c r="L1634" s="366"/>
      <c r="M1634" s="366"/>
      <c r="N1634" s="366"/>
      <c r="O1634" s="366"/>
      <c r="P1634" s="366"/>
      <c r="Q1634" s="366"/>
      <c r="R1634" s="366"/>
      <c r="S1634" s="366"/>
      <c r="T1634" s="366"/>
      <c r="U1634" s="366"/>
      <c r="V1634" s="366"/>
      <c r="W1634" s="366"/>
      <c r="X1634" s="366"/>
      <c r="Y1634" s="366"/>
      <c r="Z1634" s="366"/>
      <c r="AA1634" s="366"/>
      <c r="AB1634" s="366"/>
      <c r="AC1634" s="366"/>
      <c r="AD1634" s="366"/>
      <c r="AE1634" s="366"/>
      <c r="AF1634" s="520"/>
    </row>
    <row r="1635" spans="1:32" ht="19.5" thickBot="1" x14ac:dyDescent="0.35">
      <c r="A1635" s="366"/>
      <c r="B1635" s="1417"/>
      <c r="C1635" s="388"/>
      <c r="D1635" s="388"/>
      <c r="E1635" s="388"/>
      <c r="F1635" s="388"/>
      <c r="G1635" s="388"/>
      <c r="H1635" s="388"/>
      <c r="I1635" s="366"/>
      <c r="J1635" s="366"/>
      <c r="K1635" s="366"/>
      <c r="L1635" s="366"/>
      <c r="M1635" s="366"/>
      <c r="N1635" s="366"/>
      <c r="O1635" s="366"/>
      <c r="P1635" s="366"/>
      <c r="Q1635" s="366"/>
      <c r="R1635" s="366"/>
      <c r="S1635" s="366"/>
      <c r="T1635" s="366"/>
      <c r="U1635" s="366"/>
      <c r="V1635" s="366"/>
      <c r="W1635" s="366"/>
      <c r="X1635" s="366"/>
      <c r="Y1635" s="366"/>
      <c r="Z1635" s="366"/>
      <c r="AA1635" s="366"/>
      <c r="AB1635" s="366"/>
      <c r="AC1635" s="366"/>
      <c r="AD1635" s="366"/>
      <c r="AE1635" s="366"/>
      <c r="AF1635" s="520"/>
    </row>
    <row r="1636" spans="1:32" ht="19.5" thickBot="1" x14ac:dyDescent="0.35">
      <c r="A1636" s="366"/>
      <c r="B1636" s="1417"/>
      <c r="C1636" s="388"/>
      <c r="D1636" s="388"/>
      <c r="E1636" s="388"/>
      <c r="F1636" s="388"/>
      <c r="G1636" s="388"/>
      <c r="H1636" s="388"/>
      <c r="I1636" s="366"/>
      <c r="J1636" s="366"/>
      <c r="K1636" s="366"/>
      <c r="L1636" s="366"/>
      <c r="M1636" s="366"/>
      <c r="N1636" s="366"/>
      <c r="O1636" s="366"/>
      <c r="P1636" s="366"/>
      <c r="Q1636" s="366"/>
      <c r="R1636" s="366"/>
      <c r="S1636" s="366"/>
      <c r="T1636" s="366"/>
      <c r="U1636" s="366"/>
      <c r="V1636" s="366"/>
      <c r="W1636" s="366"/>
      <c r="X1636" s="366"/>
      <c r="Y1636" s="366"/>
      <c r="Z1636" s="366"/>
      <c r="AA1636" s="366"/>
      <c r="AB1636" s="366"/>
      <c r="AC1636" s="366"/>
      <c r="AD1636" s="366"/>
      <c r="AE1636" s="366"/>
      <c r="AF1636" s="520"/>
    </row>
    <row r="1637" spans="1:32" ht="19.5" thickBot="1" x14ac:dyDescent="0.35">
      <c r="A1637" s="366"/>
      <c r="B1637" s="1417"/>
      <c r="C1637" s="388"/>
      <c r="D1637" s="388"/>
      <c r="E1637" s="388"/>
      <c r="F1637" s="388"/>
      <c r="G1637" s="388"/>
      <c r="H1637" s="388"/>
      <c r="I1637" s="366"/>
      <c r="J1637" s="366"/>
      <c r="K1637" s="366"/>
      <c r="L1637" s="366"/>
      <c r="M1637" s="366"/>
      <c r="N1637" s="366"/>
      <c r="O1637" s="366"/>
      <c r="P1637" s="366"/>
      <c r="Q1637" s="366"/>
      <c r="R1637" s="366"/>
      <c r="S1637" s="366"/>
      <c r="T1637" s="366"/>
      <c r="U1637" s="366"/>
      <c r="V1637" s="366"/>
      <c r="W1637" s="366"/>
      <c r="X1637" s="366"/>
      <c r="Y1637" s="366"/>
      <c r="Z1637" s="366"/>
      <c r="AA1637" s="366"/>
      <c r="AB1637" s="366"/>
      <c r="AC1637" s="366"/>
      <c r="AD1637" s="366"/>
      <c r="AE1637" s="366"/>
      <c r="AF1637" s="520"/>
    </row>
    <row r="1638" spans="1:32" ht="19.5" thickBot="1" x14ac:dyDescent="0.35">
      <c r="A1638" s="366"/>
      <c r="B1638" s="1417"/>
      <c r="C1638" s="388"/>
      <c r="D1638" s="388"/>
      <c r="E1638" s="388"/>
      <c r="F1638" s="388"/>
      <c r="G1638" s="388"/>
      <c r="H1638" s="388"/>
      <c r="I1638" s="366"/>
      <c r="J1638" s="366"/>
      <c r="K1638" s="366"/>
      <c r="L1638" s="366"/>
      <c r="M1638" s="366"/>
      <c r="N1638" s="366"/>
      <c r="O1638" s="366"/>
      <c r="P1638" s="366"/>
      <c r="Q1638" s="366"/>
      <c r="R1638" s="366"/>
      <c r="S1638" s="366"/>
      <c r="T1638" s="366"/>
      <c r="U1638" s="366"/>
      <c r="V1638" s="366"/>
      <c r="W1638" s="366"/>
      <c r="X1638" s="366"/>
      <c r="Y1638" s="366"/>
      <c r="Z1638" s="366"/>
      <c r="AA1638" s="366"/>
      <c r="AB1638" s="366"/>
      <c r="AC1638" s="366"/>
      <c r="AD1638" s="366"/>
      <c r="AE1638" s="366"/>
      <c r="AF1638" s="520"/>
    </row>
    <row r="1639" spans="1:32" ht="19.5" thickBot="1" x14ac:dyDescent="0.35">
      <c r="A1639" s="366"/>
      <c r="B1639" s="1417"/>
      <c r="C1639" s="388"/>
      <c r="D1639" s="388"/>
      <c r="E1639" s="388"/>
      <c r="F1639" s="388"/>
      <c r="G1639" s="388"/>
      <c r="H1639" s="388"/>
      <c r="I1639" s="366"/>
      <c r="J1639" s="366"/>
      <c r="K1639" s="366"/>
      <c r="L1639" s="366"/>
      <c r="M1639" s="366"/>
      <c r="N1639" s="366"/>
      <c r="O1639" s="366"/>
      <c r="P1639" s="366"/>
      <c r="Q1639" s="366"/>
      <c r="R1639" s="366"/>
      <c r="S1639" s="366"/>
      <c r="T1639" s="366"/>
      <c r="U1639" s="366"/>
      <c r="V1639" s="366"/>
      <c r="W1639" s="366"/>
      <c r="X1639" s="366"/>
      <c r="Y1639" s="366"/>
      <c r="Z1639" s="366"/>
      <c r="AA1639" s="366"/>
      <c r="AB1639" s="366"/>
      <c r="AC1639" s="366"/>
      <c r="AD1639" s="366"/>
      <c r="AE1639" s="366"/>
      <c r="AF1639" s="520"/>
    </row>
    <row r="1640" spans="1:32" ht="19.5" thickBot="1" x14ac:dyDescent="0.35">
      <c r="A1640" s="366"/>
      <c r="B1640" s="1417"/>
      <c r="C1640" s="388"/>
      <c r="D1640" s="388"/>
      <c r="E1640" s="388"/>
      <c r="F1640" s="388"/>
      <c r="G1640" s="388"/>
      <c r="H1640" s="388"/>
      <c r="I1640" s="366"/>
      <c r="J1640" s="366"/>
      <c r="K1640" s="366"/>
      <c r="L1640" s="366"/>
      <c r="M1640" s="366"/>
      <c r="N1640" s="366"/>
      <c r="O1640" s="366"/>
      <c r="P1640" s="366"/>
      <c r="Q1640" s="366"/>
      <c r="R1640" s="366"/>
      <c r="S1640" s="366"/>
      <c r="T1640" s="366"/>
      <c r="U1640" s="366"/>
      <c r="V1640" s="366"/>
      <c r="W1640" s="366"/>
      <c r="X1640" s="366"/>
      <c r="Y1640" s="366"/>
      <c r="Z1640" s="366"/>
      <c r="AA1640" s="366"/>
      <c r="AB1640" s="366"/>
      <c r="AC1640" s="366"/>
      <c r="AD1640" s="366"/>
      <c r="AE1640" s="366"/>
      <c r="AF1640" s="520"/>
    </row>
    <row r="1641" spans="1:32" ht="19.5" thickBot="1" x14ac:dyDescent="0.35">
      <c r="A1641" s="366"/>
      <c r="B1641" s="1417"/>
      <c r="C1641" s="388"/>
      <c r="D1641" s="388"/>
      <c r="E1641" s="388"/>
      <c r="F1641" s="388"/>
      <c r="G1641" s="388"/>
      <c r="H1641" s="388"/>
      <c r="I1641" s="366"/>
      <c r="J1641" s="366"/>
      <c r="K1641" s="366"/>
      <c r="L1641" s="366"/>
      <c r="M1641" s="366"/>
      <c r="N1641" s="366"/>
      <c r="O1641" s="366"/>
      <c r="P1641" s="366"/>
      <c r="Q1641" s="366"/>
      <c r="R1641" s="366"/>
      <c r="S1641" s="366"/>
      <c r="T1641" s="366"/>
      <c r="U1641" s="366"/>
      <c r="V1641" s="366"/>
      <c r="W1641" s="366"/>
      <c r="X1641" s="366"/>
      <c r="Y1641" s="366"/>
      <c r="Z1641" s="366"/>
      <c r="AA1641" s="366"/>
      <c r="AB1641" s="366"/>
      <c r="AC1641" s="366"/>
      <c r="AD1641" s="366"/>
      <c r="AE1641" s="366"/>
      <c r="AF1641" s="520"/>
    </row>
    <row r="1642" spans="1:32" ht="19.5" thickBot="1" x14ac:dyDescent="0.35">
      <c r="A1642" s="366"/>
      <c r="B1642" s="1417"/>
      <c r="C1642" s="388"/>
      <c r="D1642" s="388"/>
      <c r="E1642" s="388"/>
      <c r="F1642" s="388"/>
      <c r="G1642" s="388"/>
      <c r="H1642" s="388"/>
      <c r="I1642" s="366"/>
      <c r="J1642" s="366"/>
      <c r="K1642" s="366"/>
      <c r="L1642" s="366"/>
      <c r="M1642" s="366"/>
      <c r="N1642" s="366"/>
      <c r="O1642" s="366"/>
      <c r="P1642" s="366"/>
      <c r="Q1642" s="366"/>
      <c r="R1642" s="366"/>
      <c r="S1642" s="366"/>
      <c r="T1642" s="366"/>
      <c r="U1642" s="366"/>
      <c r="V1642" s="366"/>
      <c r="W1642" s="366"/>
      <c r="X1642" s="366"/>
      <c r="Y1642" s="366"/>
      <c r="Z1642" s="366"/>
      <c r="AA1642" s="366"/>
      <c r="AB1642" s="366"/>
      <c r="AC1642" s="366"/>
      <c r="AD1642" s="366"/>
      <c r="AE1642" s="366"/>
      <c r="AF1642" s="520"/>
    </row>
    <row r="1643" spans="1:32" ht="19.5" thickBot="1" x14ac:dyDescent="0.35">
      <c r="A1643" s="366"/>
      <c r="B1643" s="366"/>
      <c r="C1643" s="366"/>
      <c r="D1643" s="366"/>
      <c r="E1643" s="366"/>
      <c r="F1643" s="366"/>
      <c r="G1643" s="366"/>
      <c r="H1643" s="366"/>
      <c r="I1643" s="366"/>
      <c r="J1643" s="366"/>
      <c r="K1643" s="366"/>
      <c r="L1643" s="366"/>
      <c r="M1643" s="366"/>
      <c r="N1643" s="366"/>
      <c r="O1643" s="366"/>
      <c r="P1643" s="366"/>
      <c r="Q1643" s="366"/>
      <c r="R1643" s="366"/>
      <c r="S1643" s="366"/>
      <c r="T1643" s="366"/>
      <c r="U1643" s="366"/>
      <c r="V1643" s="366"/>
      <c r="W1643" s="366"/>
      <c r="X1643" s="366"/>
      <c r="Y1643" s="366"/>
      <c r="Z1643" s="366"/>
      <c r="AA1643" s="366"/>
      <c r="AB1643" s="366"/>
      <c r="AC1643" s="366"/>
      <c r="AD1643" s="366"/>
      <c r="AE1643" s="366"/>
      <c r="AF1643" s="520"/>
    </row>
    <row r="1644" spans="1:32" ht="19.5" thickBot="1" x14ac:dyDescent="0.35">
      <c r="A1644" s="366"/>
      <c r="B1644" s="528" t="s">
        <v>91</v>
      </c>
      <c r="C1644" s="1905"/>
      <c r="D1644" s="1906"/>
      <c r="E1644" s="1906"/>
      <c r="F1644" s="1906"/>
      <c r="G1644" s="1906"/>
      <c r="H1644" s="1906"/>
      <c r="I1644" s="1906"/>
      <c r="J1644" s="1906"/>
      <c r="K1644" s="1906"/>
      <c r="L1644" s="1906"/>
      <c r="M1644" s="1906"/>
      <c r="N1644" s="1906"/>
      <c r="O1644" s="1906"/>
      <c r="P1644" s="1906"/>
      <c r="Q1644" s="1906"/>
      <c r="R1644" s="1906"/>
      <c r="S1644" s="1906"/>
      <c r="T1644" s="1906"/>
      <c r="U1644" s="1906"/>
      <c r="V1644" s="1906"/>
      <c r="W1644" s="1906"/>
      <c r="X1644" s="1906"/>
      <c r="Y1644" s="1906"/>
      <c r="Z1644" s="1906"/>
      <c r="AA1644" s="1906"/>
      <c r="AB1644" s="1906"/>
      <c r="AC1644" s="1907"/>
      <c r="AD1644" s="366"/>
      <c r="AE1644" s="366"/>
      <c r="AF1644" s="520"/>
    </row>
    <row r="1645" spans="1:32" ht="63.75" customHeight="1" thickBot="1" x14ac:dyDescent="0.35">
      <c r="A1645" s="366"/>
      <c r="B1645" s="366"/>
      <c r="C1645" s="1908"/>
      <c r="D1645" s="1909"/>
      <c r="E1645" s="1909"/>
      <c r="F1645" s="1909"/>
      <c r="G1645" s="1909"/>
      <c r="H1645" s="1909"/>
      <c r="I1645" s="1909"/>
      <c r="J1645" s="1909"/>
      <c r="K1645" s="1909"/>
      <c r="L1645" s="1909"/>
      <c r="M1645" s="1909"/>
      <c r="N1645" s="1909"/>
      <c r="O1645" s="1909"/>
      <c r="P1645" s="1909"/>
      <c r="Q1645" s="1909"/>
      <c r="R1645" s="1909"/>
      <c r="S1645" s="1909"/>
      <c r="T1645" s="1909"/>
      <c r="U1645" s="1909"/>
      <c r="V1645" s="1909"/>
      <c r="W1645" s="1909"/>
      <c r="X1645" s="1909"/>
      <c r="Y1645" s="1909"/>
      <c r="Z1645" s="1909"/>
      <c r="AA1645" s="1909"/>
      <c r="AB1645" s="1909"/>
      <c r="AC1645" s="1910"/>
      <c r="AD1645" s="366"/>
      <c r="AE1645" s="366"/>
      <c r="AF1645" s="520"/>
    </row>
    <row r="1646" spans="1:32" x14ac:dyDescent="0.3">
      <c r="A1646" s="529"/>
      <c r="B1646" s="365"/>
      <c r="C1646" s="365"/>
      <c r="D1646" s="365"/>
      <c r="E1646" s="365"/>
      <c r="F1646" s="365"/>
      <c r="G1646" s="365"/>
      <c r="H1646" s="365"/>
      <c r="I1646" s="365"/>
      <c r="J1646" s="365"/>
      <c r="K1646" s="365"/>
      <c r="L1646" s="365"/>
      <c r="M1646" s="365"/>
      <c r="N1646" s="365"/>
      <c r="O1646" s="365"/>
      <c r="P1646" s="365"/>
      <c r="Q1646" s="365"/>
      <c r="R1646" s="365"/>
      <c r="S1646" s="365"/>
      <c r="T1646" s="365"/>
      <c r="U1646" s="365"/>
      <c r="V1646" s="365"/>
      <c r="W1646" s="365"/>
      <c r="X1646" s="365"/>
      <c r="Y1646" s="365"/>
      <c r="Z1646" s="365"/>
      <c r="AA1646" s="365"/>
      <c r="AB1646" s="365"/>
      <c r="AC1646" s="365"/>
      <c r="AD1646" s="366"/>
      <c r="AE1646" s="366"/>
      <c r="AF1646" s="520"/>
    </row>
    <row r="1647" spans="1:32" x14ac:dyDescent="0.3">
      <c r="A1647" s="584"/>
      <c r="B1647" s="333"/>
      <c r="C1647" s="332"/>
      <c r="D1647" s="332"/>
      <c r="E1647" s="332"/>
      <c r="F1647" s="332"/>
      <c r="G1647" s="332"/>
      <c r="H1647" s="332"/>
      <c r="I1647" s="332"/>
      <c r="J1647" s="332"/>
      <c r="K1647" s="332"/>
      <c r="L1647" s="332"/>
      <c r="M1647" s="332"/>
      <c r="N1647" s="332"/>
      <c r="O1647" s="366"/>
      <c r="P1647" s="366"/>
      <c r="Q1647" s="366"/>
      <c r="R1647" s="366"/>
      <c r="S1647" s="366"/>
      <c r="T1647" s="366"/>
      <c r="U1647" s="366"/>
      <c r="V1647" s="366"/>
      <c r="W1647" s="366"/>
      <c r="X1647" s="366"/>
      <c r="Y1647" s="366"/>
      <c r="Z1647" s="366"/>
      <c r="AA1647" s="366"/>
      <c r="AB1647" s="366"/>
      <c r="AC1647" s="366"/>
      <c r="AD1647" s="366"/>
      <c r="AE1647" s="366"/>
      <c r="AF1647" s="520"/>
    </row>
    <row r="1648" spans="1:32" x14ac:dyDescent="0.3">
      <c r="A1648" s="584"/>
      <c r="B1648" s="305" t="s">
        <v>894</v>
      </c>
      <c r="C1648" s="332"/>
      <c r="D1648" s="332"/>
      <c r="E1648" s="332"/>
      <c r="F1648" s="332"/>
      <c r="G1648" s="332"/>
      <c r="H1648" s="332"/>
      <c r="I1648" s="332"/>
      <c r="J1648" s="332"/>
      <c r="K1648" s="332"/>
      <c r="L1648" s="332"/>
      <c r="M1648" s="332"/>
      <c r="N1648" s="332"/>
      <c r="O1648" s="366"/>
      <c r="P1648" s="366"/>
      <c r="Q1648" s="366"/>
      <c r="R1648" s="366"/>
      <c r="S1648" s="366"/>
      <c r="T1648" s="366"/>
      <c r="U1648" s="366"/>
      <c r="V1648" s="366"/>
      <c r="W1648" s="366"/>
      <c r="X1648" s="366"/>
      <c r="Y1648" s="366"/>
      <c r="Z1648" s="366"/>
      <c r="AA1648" s="366"/>
      <c r="AB1648" s="366"/>
      <c r="AC1648" s="366"/>
      <c r="AD1648" s="366"/>
      <c r="AE1648" s="366"/>
      <c r="AF1648" s="520"/>
    </row>
    <row r="1649" spans="1:32" ht="19.5" thickBot="1" x14ac:dyDescent="0.35">
      <c r="A1649" s="584"/>
      <c r="B1649" s="305"/>
      <c r="C1649" s="332"/>
      <c r="D1649" s="332"/>
      <c r="E1649" s="332"/>
      <c r="F1649" s="332"/>
      <c r="G1649" s="332"/>
      <c r="H1649" s="332"/>
      <c r="I1649" s="332"/>
      <c r="J1649" s="332"/>
      <c r="K1649" s="332"/>
      <c r="L1649" s="332"/>
      <c r="M1649" s="332"/>
      <c r="N1649" s="332"/>
      <c r="O1649" s="366"/>
      <c r="P1649" s="366"/>
      <c r="Q1649" s="366"/>
      <c r="R1649" s="366"/>
      <c r="S1649" s="366"/>
      <c r="T1649" s="366"/>
      <c r="U1649" s="366"/>
      <c r="V1649" s="366"/>
      <c r="W1649" s="366"/>
      <c r="X1649" s="366"/>
      <c r="Y1649" s="366"/>
      <c r="Z1649" s="366"/>
      <c r="AA1649" s="366"/>
      <c r="AB1649" s="366"/>
      <c r="AC1649" s="366"/>
      <c r="AD1649" s="366"/>
      <c r="AE1649" s="366"/>
      <c r="AF1649" s="520"/>
    </row>
    <row r="1650" spans="1:32" ht="19.5" thickBot="1" x14ac:dyDescent="0.35">
      <c r="A1650" s="584"/>
      <c r="B1650" s="305"/>
      <c r="C1650" s="1982" t="s">
        <v>282</v>
      </c>
      <c r="D1650" s="1983"/>
      <c r="E1650" s="1983"/>
      <c r="F1650" s="1983"/>
      <c r="G1650" s="1983"/>
      <c r="H1650" s="1983"/>
      <c r="I1650" s="1983"/>
      <c r="J1650" s="1983"/>
      <c r="K1650" s="1983"/>
      <c r="L1650" s="1984"/>
      <c r="M1650" s="332"/>
      <c r="N1650" s="332"/>
      <c r="O1650" s="366"/>
      <c r="P1650" s="366"/>
      <c r="Q1650" s="366"/>
      <c r="R1650" s="366"/>
      <c r="S1650" s="366"/>
      <c r="T1650" s="366"/>
      <c r="U1650" s="366"/>
      <c r="V1650" s="366"/>
      <c r="W1650" s="366"/>
      <c r="X1650" s="366"/>
      <c r="Y1650" s="366"/>
      <c r="Z1650" s="366"/>
      <c r="AA1650" s="366"/>
      <c r="AB1650" s="366"/>
      <c r="AC1650" s="366"/>
      <c r="AD1650" s="366"/>
      <c r="AE1650" s="366"/>
      <c r="AF1650" s="520"/>
    </row>
    <row r="1651" spans="1:32" ht="19.5" thickBot="1" x14ac:dyDescent="0.35">
      <c r="A1651" s="584"/>
      <c r="B1651" s="305"/>
      <c r="C1651" s="332"/>
      <c r="D1651" s="332"/>
      <c r="E1651" s="332"/>
      <c r="F1651" s="332"/>
      <c r="G1651" s="332"/>
      <c r="H1651" s="332"/>
      <c r="I1651" s="332"/>
      <c r="J1651" s="332"/>
      <c r="K1651" s="332"/>
      <c r="L1651" s="332"/>
      <c r="M1651" s="332"/>
      <c r="N1651" s="332"/>
      <c r="O1651" s="366"/>
      <c r="P1651" s="366"/>
      <c r="Q1651" s="366"/>
      <c r="R1651" s="366"/>
      <c r="S1651" s="366"/>
      <c r="T1651" s="366"/>
      <c r="U1651" s="366"/>
      <c r="V1651" s="366"/>
      <c r="W1651" s="366"/>
      <c r="X1651" s="366"/>
      <c r="Y1651" s="366"/>
      <c r="Z1651" s="366"/>
      <c r="AA1651" s="366"/>
      <c r="AB1651" s="366"/>
      <c r="AC1651" s="366"/>
      <c r="AD1651" s="366"/>
      <c r="AE1651" s="366"/>
      <c r="AF1651" s="520"/>
    </row>
    <row r="1652" spans="1:32" ht="19.5" customHeight="1" thickBot="1" x14ac:dyDescent="0.35">
      <c r="A1652" s="584"/>
      <c r="B1652" s="590"/>
      <c r="C1652" s="1985" t="s">
        <v>283</v>
      </c>
      <c r="D1652" s="1985"/>
      <c r="E1652" s="1985"/>
      <c r="F1652" s="1985"/>
      <c r="G1652" s="1985"/>
      <c r="H1652" s="1985" t="s">
        <v>284</v>
      </c>
      <c r="I1652" s="1985"/>
      <c r="J1652" s="1985"/>
      <c r="K1652" s="1985"/>
      <c r="L1652" s="1986" t="s">
        <v>31</v>
      </c>
      <c r="M1652" s="332"/>
      <c r="N1652" s="332"/>
      <c r="O1652" s="366"/>
      <c r="P1652" s="366"/>
      <c r="Q1652" s="366"/>
      <c r="R1652" s="366"/>
      <c r="S1652" s="366"/>
      <c r="T1652" s="366"/>
      <c r="U1652" s="366"/>
      <c r="V1652" s="366"/>
      <c r="W1652" s="366"/>
      <c r="X1652" s="366"/>
      <c r="Y1652" s="366"/>
      <c r="Z1652" s="366"/>
      <c r="AA1652" s="366"/>
      <c r="AB1652" s="366"/>
      <c r="AC1652" s="366"/>
      <c r="AD1652" s="366"/>
      <c r="AE1652" s="366"/>
      <c r="AF1652" s="520"/>
    </row>
    <row r="1653" spans="1:32" ht="20.25" thickBot="1" x14ac:dyDescent="0.35">
      <c r="A1653" s="584"/>
      <c r="B1653" s="590"/>
      <c r="C1653" s="307" t="s">
        <v>285</v>
      </c>
      <c r="D1653" s="307" t="s">
        <v>286</v>
      </c>
      <c r="E1653" s="307" t="s">
        <v>287</v>
      </c>
      <c r="F1653" s="307" t="s">
        <v>288</v>
      </c>
      <c r="G1653" s="307" t="s">
        <v>29</v>
      </c>
      <c r="H1653" s="307" t="s">
        <v>289</v>
      </c>
      <c r="I1653" s="307" t="s">
        <v>290</v>
      </c>
      <c r="J1653" s="307" t="s">
        <v>291</v>
      </c>
      <c r="K1653" s="307" t="s">
        <v>29</v>
      </c>
      <c r="L1653" s="1986"/>
      <c r="M1653" s="332"/>
      <c r="N1653" s="332"/>
      <c r="O1653" s="366"/>
      <c r="P1653" s="366"/>
      <c r="Q1653" s="366"/>
      <c r="R1653" s="366"/>
      <c r="S1653" s="366"/>
      <c r="T1653" s="366"/>
      <c r="U1653" s="366"/>
      <c r="V1653" s="366"/>
      <c r="W1653" s="366"/>
      <c r="X1653" s="366"/>
      <c r="Y1653" s="366"/>
      <c r="Z1653" s="366"/>
      <c r="AA1653" s="366"/>
      <c r="AB1653" s="366"/>
      <c r="AC1653" s="366"/>
      <c r="AD1653" s="366"/>
      <c r="AE1653" s="366"/>
      <c r="AF1653" s="520"/>
    </row>
    <row r="1654" spans="1:32" ht="20.25" customHeight="1" thickBot="1" x14ac:dyDescent="0.35">
      <c r="A1654" s="584"/>
      <c r="B1654" s="523" t="s">
        <v>292</v>
      </c>
      <c r="C1654" s="563">
        <f>'PREMIER TRIMES.'!C1801</f>
        <v>0</v>
      </c>
      <c r="D1654" s="563">
        <f>'PREMIER TRIMES.'!D1801</f>
        <v>0</v>
      </c>
      <c r="E1654" s="563">
        <f>'PREMIER TRIMES.'!E1801</f>
        <v>0</v>
      </c>
      <c r="F1654" s="563">
        <f>'PREMIER TRIMES.'!F1801</f>
        <v>0</v>
      </c>
      <c r="G1654" s="563">
        <f>SUM(C1654:F1654)</f>
        <v>0</v>
      </c>
      <c r="H1654" s="563">
        <f>'PREMIER TRIMES.'!H1801</f>
        <v>0</v>
      </c>
      <c r="I1654" s="563">
        <f>'PREMIER TRIMES.'!I1801</f>
        <v>0</v>
      </c>
      <c r="J1654" s="563">
        <f>'PREMIER TRIMES.'!J1801</f>
        <v>0</v>
      </c>
      <c r="K1654" s="563">
        <f>SUM(H1654:J1654)</f>
        <v>0</v>
      </c>
      <c r="L1654" s="309">
        <f>G1654+K1654</f>
        <v>0</v>
      </c>
      <c r="M1654" s="332"/>
      <c r="N1654" s="332"/>
      <c r="O1654" s="366"/>
      <c r="P1654" s="366"/>
      <c r="Q1654" s="366"/>
      <c r="R1654" s="366"/>
      <c r="S1654" s="366"/>
      <c r="T1654" s="366"/>
      <c r="U1654" s="366"/>
      <c r="V1654" s="366"/>
      <c r="W1654" s="366"/>
      <c r="X1654" s="366"/>
      <c r="Y1654" s="366"/>
      <c r="Z1654" s="366"/>
      <c r="AA1654" s="366"/>
      <c r="AB1654" s="366"/>
      <c r="AC1654" s="366"/>
      <c r="AD1654" s="366"/>
      <c r="AE1654" s="366"/>
      <c r="AF1654" s="520"/>
    </row>
    <row r="1655" spans="1:32" ht="20.25" customHeight="1" thickBot="1" x14ac:dyDescent="0.35">
      <c r="A1655" s="584"/>
      <c r="B1655" s="384" t="s">
        <v>490</v>
      </c>
      <c r="C1655" s="563">
        <f>COUNTIFS($E$1660:$E$1765,"6è")</f>
        <v>0</v>
      </c>
      <c r="D1655" s="563">
        <f>COUNTIFS($E$1660:$E$1765,"5è")</f>
        <v>0</v>
      </c>
      <c r="E1655" s="563">
        <f>COUNTIFS($E$1660:$E$1765,"4è")</f>
        <v>0</v>
      </c>
      <c r="F1655" s="563">
        <f>COUNTIFS($E$1660:$E$1765,"3è")</f>
        <v>0</v>
      </c>
      <c r="G1655" s="563">
        <f>SUM(C1655:F1655)</f>
        <v>0</v>
      </c>
      <c r="H1655" s="563">
        <f>COUNTIFS($E$1660:$E$1765,"2NDE")</f>
        <v>0</v>
      </c>
      <c r="I1655" s="563">
        <f>COUNTIFS($E$1660:$E$1765,"1ERE")</f>
        <v>0</v>
      </c>
      <c r="J1655" s="563">
        <f>COUNTIFS($E$1660:$E$1765,"TLE")</f>
        <v>0</v>
      </c>
      <c r="K1655" s="563">
        <f>SUM(H1655:J1655)</f>
        <v>0</v>
      </c>
      <c r="L1655" s="309">
        <f>G1655+K1655</f>
        <v>0</v>
      </c>
      <c r="M1655" s="332"/>
      <c r="N1655" s="332"/>
      <c r="O1655" s="366"/>
      <c r="P1655" s="366"/>
      <c r="Q1655" s="366"/>
      <c r="R1655" s="366"/>
      <c r="S1655" s="366"/>
      <c r="T1655" s="366"/>
      <c r="U1655" s="366"/>
      <c r="V1655" s="366"/>
      <c r="W1655" s="366"/>
      <c r="X1655" s="366"/>
      <c r="Y1655" s="366"/>
      <c r="Z1655" s="366"/>
      <c r="AA1655" s="366"/>
      <c r="AB1655" s="366"/>
      <c r="AC1655" s="366"/>
      <c r="AD1655" s="366"/>
      <c r="AE1655" s="366"/>
      <c r="AF1655" s="520"/>
    </row>
    <row r="1656" spans="1:32" ht="20.25" customHeight="1" thickBot="1" x14ac:dyDescent="0.35">
      <c r="A1656" s="584"/>
      <c r="B1656" s="384" t="s">
        <v>33</v>
      </c>
      <c r="C1656" s="563">
        <f>C1654+C1655</f>
        <v>0</v>
      </c>
      <c r="D1656" s="563">
        <f t="shared" ref="D1656:L1656" si="51">D1654+D1655</f>
        <v>0</v>
      </c>
      <c r="E1656" s="563">
        <f t="shared" si="51"/>
        <v>0</v>
      </c>
      <c r="F1656" s="563">
        <f>F1654+F1655</f>
        <v>0</v>
      </c>
      <c r="G1656" s="563">
        <f t="shared" si="51"/>
        <v>0</v>
      </c>
      <c r="H1656" s="563">
        <f t="shared" si="51"/>
        <v>0</v>
      </c>
      <c r="I1656" s="563">
        <f t="shared" si="51"/>
        <v>0</v>
      </c>
      <c r="J1656" s="563">
        <f t="shared" si="51"/>
        <v>0</v>
      </c>
      <c r="K1656" s="563">
        <f t="shared" si="51"/>
        <v>0</v>
      </c>
      <c r="L1656" s="309">
        <f t="shared" si="51"/>
        <v>0</v>
      </c>
      <c r="M1656" s="332"/>
      <c r="N1656" s="332"/>
      <c r="O1656" s="366"/>
      <c r="P1656" s="366"/>
      <c r="Q1656" s="366"/>
      <c r="R1656" s="366"/>
      <c r="S1656" s="366"/>
      <c r="T1656" s="366"/>
      <c r="U1656" s="366"/>
      <c r="V1656" s="366"/>
      <c r="W1656" s="366"/>
      <c r="X1656" s="366"/>
      <c r="Y1656" s="366"/>
      <c r="Z1656" s="366"/>
      <c r="AA1656" s="366"/>
      <c r="AB1656" s="366"/>
      <c r="AC1656" s="366"/>
      <c r="AD1656" s="366"/>
      <c r="AE1656" s="366"/>
      <c r="AF1656" s="520"/>
    </row>
    <row r="1657" spans="1:32" ht="42" customHeight="1" thickBot="1" x14ac:dyDescent="0.35">
      <c r="A1657" s="584"/>
      <c r="B1657" s="305"/>
      <c r="C1657" s="332"/>
      <c r="D1657" s="332"/>
      <c r="E1657" s="332"/>
      <c r="F1657" s="332"/>
      <c r="G1657" s="2003" t="s">
        <v>933</v>
      </c>
      <c r="H1657" s="2004"/>
      <c r="I1657" s="2004"/>
      <c r="J1657" s="2004"/>
      <c r="K1657" s="2005"/>
      <c r="L1657" s="332"/>
      <c r="M1657" s="332"/>
      <c r="N1657" s="332"/>
      <c r="O1657" s="366"/>
      <c r="P1657" s="366"/>
      <c r="Q1657" s="366"/>
      <c r="R1657" s="366"/>
      <c r="S1657" s="366"/>
      <c r="T1657" s="366"/>
      <c r="U1657" s="366"/>
      <c r="V1657" s="366"/>
      <c r="W1657" s="366"/>
      <c r="X1657" s="366"/>
      <c r="Y1657" s="366"/>
      <c r="Z1657" s="366"/>
      <c r="AA1657" s="366"/>
      <c r="AB1657" s="366"/>
      <c r="AC1657" s="366"/>
      <c r="AD1657" s="366"/>
      <c r="AE1657" s="366"/>
      <c r="AF1657" s="520"/>
    </row>
    <row r="1658" spans="1:32" ht="36" customHeight="1" thickBot="1" x14ac:dyDescent="0.35">
      <c r="A1658" s="584"/>
      <c r="B1658" s="591"/>
      <c r="C1658" s="591"/>
      <c r="D1658" s="591"/>
      <c r="E1658" s="591"/>
      <c r="F1658" s="592"/>
      <c r="G1658" s="1881" t="s">
        <v>295</v>
      </c>
      <c r="H1658" s="1881" t="s">
        <v>296</v>
      </c>
      <c r="I1658" s="1962" t="s">
        <v>297</v>
      </c>
      <c r="J1658" s="1964"/>
      <c r="K1658" s="1881" t="s">
        <v>931</v>
      </c>
      <c r="L1658" s="332"/>
      <c r="M1658" s="332"/>
      <c r="N1658" s="332"/>
      <c r="O1658" s="366"/>
      <c r="P1658" s="366"/>
      <c r="Q1658" s="366"/>
      <c r="R1658" s="366"/>
      <c r="S1658" s="366"/>
      <c r="T1658" s="366"/>
      <c r="U1658" s="366"/>
      <c r="V1658" s="366"/>
      <c r="W1658" s="366"/>
      <c r="X1658" s="366"/>
      <c r="Y1658" s="366"/>
      <c r="Z1658" s="366"/>
      <c r="AA1658" s="366"/>
      <c r="AB1658" s="366"/>
      <c r="AC1658" s="366"/>
      <c r="AD1658" s="366"/>
      <c r="AE1658" s="366"/>
      <c r="AF1658" s="520"/>
    </row>
    <row r="1659" spans="1:32" ht="99" customHeight="1" thickBot="1" x14ac:dyDescent="0.35">
      <c r="A1659" s="366"/>
      <c r="B1659" s="287" t="s">
        <v>1</v>
      </c>
      <c r="C1659" s="1433" t="s">
        <v>151</v>
      </c>
      <c r="D1659" s="283" t="s">
        <v>152</v>
      </c>
      <c r="E1659" s="593" t="s">
        <v>158</v>
      </c>
      <c r="F1659" s="593" t="s">
        <v>153</v>
      </c>
      <c r="G1659" s="1944"/>
      <c r="H1659" s="1944"/>
      <c r="I1659" s="593" t="s">
        <v>491</v>
      </c>
      <c r="J1659" s="593" t="s">
        <v>299</v>
      </c>
      <c r="K1659" s="1944"/>
      <c r="L1659" s="332"/>
      <c r="M1659" s="332"/>
      <c r="N1659" s="332"/>
      <c r="O1659" s="366"/>
      <c r="P1659" s="366"/>
      <c r="Q1659" s="366"/>
      <c r="R1659" s="366"/>
      <c r="S1659" s="366"/>
      <c r="T1659" s="366"/>
      <c r="U1659" s="366"/>
      <c r="V1659" s="366"/>
      <c r="W1659" s="366"/>
      <c r="X1659" s="366"/>
      <c r="Y1659" s="366"/>
      <c r="Z1659" s="366"/>
      <c r="AA1659" s="366"/>
      <c r="AB1659" s="366"/>
      <c r="AC1659" s="366"/>
      <c r="AD1659" s="366"/>
      <c r="AE1659" s="366"/>
      <c r="AF1659" s="520"/>
    </row>
    <row r="1660" spans="1:32" ht="19.5" thickBot="1" x14ac:dyDescent="0.35">
      <c r="A1660" s="366"/>
      <c r="B1660" s="1417"/>
      <c r="C1660" s="388"/>
      <c r="D1660" s="388"/>
      <c r="E1660" s="388"/>
      <c r="F1660" s="388"/>
      <c r="G1660" s="589"/>
      <c r="H1660" s="589"/>
      <c r="I1660" s="388"/>
      <c r="J1660" s="388"/>
      <c r="K1660" s="1669"/>
      <c r="L1660" s="332"/>
      <c r="M1660" s="332"/>
      <c r="N1660" s="332"/>
      <c r="O1660" s="366"/>
      <c r="P1660" s="366"/>
      <c r="Q1660" s="366"/>
      <c r="R1660" s="366"/>
      <c r="S1660" s="366"/>
      <c r="T1660" s="366"/>
      <c r="U1660" s="366"/>
      <c r="V1660" s="366"/>
      <c r="W1660" s="366"/>
      <c r="X1660" s="366"/>
      <c r="Y1660" s="366"/>
      <c r="Z1660" s="366"/>
      <c r="AA1660" s="366"/>
      <c r="AB1660" s="366"/>
      <c r="AC1660" s="366"/>
      <c r="AD1660" s="366"/>
      <c r="AE1660" s="366"/>
      <c r="AF1660" s="520"/>
    </row>
    <row r="1661" spans="1:32" ht="19.5" thickBot="1" x14ac:dyDescent="0.35">
      <c r="A1661" s="366"/>
      <c r="B1661" s="1417"/>
      <c r="C1661" s="388"/>
      <c r="D1661" s="388"/>
      <c r="E1661" s="388"/>
      <c r="F1661" s="388"/>
      <c r="G1661" s="388"/>
      <c r="H1661" s="388"/>
      <c r="I1661" s="388"/>
      <c r="J1661" s="388"/>
      <c r="K1661" s="1669"/>
      <c r="L1661" s="332"/>
      <c r="M1661" s="332"/>
      <c r="N1661" s="332"/>
      <c r="O1661" s="366"/>
      <c r="P1661" s="366"/>
      <c r="Q1661" s="366"/>
      <c r="R1661" s="366"/>
      <c r="S1661" s="366"/>
      <c r="T1661" s="366"/>
      <c r="U1661" s="366"/>
      <c r="V1661" s="366"/>
      <c r="W1661" s="366"/>
      <c r="X1661" s="366"/>
      <c r="Y1661" s="366"/>
      <c r="Z1661" s="366"/>
      <c r="AA1661" s="366"/>
      <c r="AB1661" s="366"/>
      <c r="AC1661" s="366"/>
      <c r="AD1661" s="366"/>
      <c r="AE1661" s="366"/>
      <c r="AF1661" s="520"/>
    </row>
    <row r="1662" spans="1:32" ht="19.5" thickBot="1" x14ac:dyDescent="0.35">
      <c r="A1662" s="366"/>
      <c r="B1662" s="1417"/>
      <c r="C1662" s="388"/>
      <c r="D1662" s="388"/>
      <c r="E1662" s="388"/>
      <c r="F1662" s="388"/>
      <c r="G1662" s="388"/>
      <c r="H1662" s="388"/>
      <c r="I1662" s="388"/>
      <c r="J1662" s="388"/>
      <c r="K1662" s="1669"/>
      <c r="L1662" s="332"/>
      <c r="M1662" s="332"/>
      <c r="N1662" s="332"/>
      <c r="O1662" s="366"/>
      <c r="P1662" s="366"/>
      <c r="Q1662" s="366"/>
      <c r="R1662" s="366"/>
      <c r="S1662" s="366"/>
      <c r="T1662" s="366"/>
      <c r="U1662" s="366"/>
      <c r="V1662" s="366"/>
      <c r="W1662" s="366"/>
      <c r="X1662" s="366"/>
      <c r="Y1662" s="366"/>
      <c r="Z1662" s="366"/>
      <c r="AA1662" s="366"/>
      <c r="AB1662" s="366"/>
      <c r="AC1662" s="366"/>
      <c r="AD1662" s="366"/>
      <c r="AE1662" s="366"/>
      <c r="AF1662" s="520"/>
    </row>
    <row r="1663" spans="1:32" ht="19.5" thickBot="1" x14ac:dyDescent="0.35">
      <c r="A1663" s="366"/>
      <c r="B1663" s="1417"/>
      <c r="C1663" s="388"/>
      <c r="D1663" s="388"/>
      <c r="E1663" s="388"/>
      <c r="F1663" s="388"/>
      <c r="G1663" s="388"/>
      <c r="H1663" s="388"/>
      <c r="I1663" s="388"/>
      <c r="J1663" s="388"/>
      <c r="K1663" s="1669"/>
      <c r="L1663" s="332"/>
      <c r="M1663" s="332"/>
      <c r="N1663" s="332"/>
      <c r="O1663" s="366"/>
      <c r="P1663" s="366"/>
      <c r="Q1663" s="366"/>
      <c r="R1663" s="366"/>
      <c r="S1663" s="366"/>
      <c r="T1663" s="366"/>
      <c r="U1663" s="366"/>
      <c r="V1663" s="366"/>
      <c r="W1663" s="366"/>
      <c r="X1663" s="366"/>
      <c r="Y1663" s="366"/>
      <c r="Z1663" s="366"/>
      <c r="AA1663" s="366"/>
      <c r="AB1663" s="366"/>
      <c r="AC1663" s="366"/>
      <c r="AD1663" s="366"/>
      <c r="AE1663" s="366"/>
      <c r="AF1663" s="520"/>
    </row>
    <row r="1664" spans="1:32" ht="19.5" thickBot="1" x14ac:dyDescent="0.35">
      <c r="A1664" s="366"/>
      <c r="B1664" s="1417"/>
      <c r="C1664" s="388"/>
      <c r="D1664" s="388"/>
      <c r="E1664" s="388"/>
      <c r="F1664" s="388"/>
      <c r="G1664" s="388"/>
      <c r="H1664" s="388"/>
      <c r="I1664" s="388"/>
      <c r="J1664" s="388"/>
      <c r="K1664" s="1669"/>
      <c r="L1664" s="332"/>
      <c r="M1664" s="332"/>
      <c r="N1664" s="332"/>
      <c r="O1664" s="366"/>
      <c r="P1664" s="366"/>
      <c r="Q1664" s="366"/>
      <c r="R1664" s="366"/>
      <c r="S1664" s="366"/>
      <c r="T1664" s="366"/>
      <c r="U1664" s="366"/>
      <c r="V1664" s="366"/>
      <c r="W1664" s="366"/>
      <c r="X1664" s="366"/>
      <c r="Y1664" s="366"/>
      <c r="Z1664" s="366"/>
      <c r="AA1664" s="366"/>
      <c r="AB1664" s="366"/>
      <c r="AC1664" s="366"/>
      <c r="AD1664" s="366"/>
      <c r="AE1664" s="366"/>
      <c r="AF1664" s="520"/>
    </row>
    <row r="1665" spans="1:32" ht="19.5" thickBot="1" x14ac:dyDescent="0.35">
      <c r="A1665" s="366"/>
      <c r="B1665" s="1417"/>
      <c r="C1665" s="388"/>
      <c r="D1665" s="388"/>
      <c r="E1665" s="388"/>
      <c r="F1665" s="388"/>
      <c r="G1665" s="388"/>
      <c r="H1665" s="388"/>
      <c r="I1665" s="388"/>
      <c r="J1665" s="388"/>
      <c r="K1665" s="1669"/>
      <c r="L1665" s="332"/>
      <c r="M1665" s="332"/>
      <c r="N1665" s="332"/>
      <c r="O1665" s="366"/>
      <c r="P1665" s="366"/>
      <c r="Q1665" s="366"/>
      <c r="R1665" s="366"/>
      <c r="S1665" s="366"/>
      <c r="T1665" s="366"/>
      <c r="U1665" s="366"/>
      <c r="V1665" s="366"/>
      <c r="W1665" s="366"/>
      <c r="X1665" s="366"/>
      <c r="Y1665" s="366"/>
      <c r="Z1665" s="366"/>
      <c r="AA1665" s="366"/>
      <c r="AB1665" s="366"/>
      <c r="AC1665" s="366"/>
      <c r="AD1665" s="366"/>
      <c r="AE1665" s="366"/>
      <c r="AF1665" s="520"/>
    </row>
    <row r="1666" spans="1:32" ht="19.5" thickBot="1" x14ac:dyDescent="0.35">
      <c r="A1666" s="366"/>
      <c r="B1666" s="1417"/>
      <c r="C1666" s="388"/>
      <c r="D1666" s="388"/>
      <c r="E1666" s="388"/>
      <c r="F1666" s="388"/>
      <c r="G1666" s="388"/>
      <c r="H1666" s="388"/>
      <c r="I1666" s="388"/>
      <c r="J1666" s="388"/>
      <c r="K1666" s="1669"/>
      <c r="L1666" s="332"/>
      <c r="M1666" s="332"/>
      <c r="N1666" s="332"/>
      <c r="O1666" s="366"/>
      <c r="P1666" s="366"/>
      <c r="Q1666" s="366"/>
      <c r="R1666" s="366"/>
      <c r="S1666" s="366"/>
      <c r="T1666" s="366"/>
      <c r="U1666" s="366"/>
      <c r="V1666" s="366"/>
      <c r="W1666" s="366"/>
      <c r="X1666" s="366"/>
      <c r="Y1666" s="366"/>
      <c r="Z1666" s="366"/>
      <c r="AA1666" s="366"/>
      <c r="AB1666" s="366"/>
      <c r="AC1666" s="366"/>
      <c r="AD1666" s="366"/>
      <c r="AE1666" s="366"/>
      <c r="AF1666" s="520"/>
    </row>
    <row r="1667" spans="1:32" ht="19.5" thickBot="1" x14ac:dyDescent="0.35">
      <c r="A1667" s="366"/>
      <c r="B1667" s="1417"/>
      <c r="C1667" s="388"/>
      <c r="D1667" s="388"/>
      <c r="E1667" s="388"/>
      <c r="F1667" s="388"/>
      <c r="G1667" s="388"/>
      <c r="H1667" s="388"/>
      <c r="I1667" s="388"/>
      <c r="J1667" s="388"/>
      <c r="K1667" s="1669"/>
      <c r="L1667" s="332"/>
      <c r="M1667" s="332"/>
      <c r="N1667" s="332"/>
      <c r="O1667" s="366"/>
      <c r="P1667" s="366"/>
      <c r="Q1667" s="366"/>
      <c r="R1667" s="366"/>
      <c r="S1667" s="366"/>
      <c r="T1667" s="366"/>
      <c r="U1667" s="366"/>
      <c r="V1667" s="366"/>
      <c r="W1667" s="366"/>
      <c r="X1667" s="366"/>
      <c r="Y1667" s="366"/>
      <c r="Z1667" s="366"/>
      <c r="AA1667" s="366"/>
      <c r="AB1667" s="366"/>
      <c r="AC1667" s="366"/>
      <c r="AD1667" s="366"/>
      <c r="AE1667" s="366"/>
      <c r="AF1667" s="520"/>
    </row>
    <row r="1668" spans="1:32" ht="19.5" thickBot="1" x14ac:dyDescent="0.35">
      <c r="A1668" s="366"/>
      <c r="B1668" s="1417"/>
      <c r="C1668" s="388"/>
      <c r="D1668" s="388"/>
      <c r="E1668" s="388"/>
      <c r="F1668" s="388"/>
      <c r="G1668" s="388"/>
      <c r="H1668" s="388"/>
      <c r="I1668" s="388"/>
      <c r="J1668" s="388"/>
      <c r="K1668" s="1669"/>
      <c r="L1668" s="332"/>
      <c r="M1668" s="332"/>
      <c r="N1668" s="332"/>
      <c r="O1668" s="366"/>
      <c r="P1668" s="366"/>
      <c r="Q1668" s="366"/>
      <c r="R1668" s="366"/>
      <c r="S1668" s="366"/>
      <c r="T1668" s="366"/>
      <c r="U1668" s="366"/>
      <c r="V1668" s="366"/>
      <c r="W1668" s="366"/>
      <c r="X1668" s="366"/>
      <c r="Y1668" s="366"/>
      <c r="Z1668" s="366"/>
      <c r="AA1668" s="366"/>
      <c r="AB1668" s="366"/>
      <c r="AC1668" s="366"/>
      <c r="AD1668" s="366"/>
      <c r="AE1668" s="366"/>
      <c r="AF1668" s="520"/>
    </row>
    <row r="1669" spans="1:32" ht="19.5" thickBot="1" x14ac:dyDescent="0.35">
      <c r="A1669" s="366"/>
      <c r="B1669" s="1417"/>
      <c r="C1669" s="388"/>
      <c r="D1669" s="388"/>
      <c r="E1669" s="388"/>
      <c r="F1669" s="388"/>
      <c r="G1669" s="388"/>
      <c r="H1669" s="388"/>
      <c r="I1669" s="388"/>
      <c r="J1669" s="388"/>
      <c r="K1669" s="1669"/>
      <c r="L1669" s="332"/>
      <c r="M1669" s="332"/>
      <c r="N1669" s="332"/>
      <c r="O1669" s="366"/>
      <c r="P1669" s="366"/>
      <c r="Q1669" s="366"/>
      <c r="R1669" s="366"/>
      <c r="S1669" s="366"/>
      <c r="T1669" s="366"/>
      <c r="U1669" s="366"/>
      <c r="V1669" s="366"/>
      <c r="W1669" s="366"/>
      <c r="X1669" s="366"/>
      <c r="Y1669" s="366"/>
      <c r="Z1669" s="366"/>
      <c r="AA1669" s="366"/>
      <c r="AB1669" s="366"/>
      <c r="AC1669" s="366"/>
      <c r="AD1669" s="366"/>
      <c r="AE1669" s="366"/>
      <c r="AF1669" s="520"/>
    </row>
    <row r="1670" spans="1:32" ht="19.5" thickBot="1" x14ac:dyDescent="0.35">
      <c r="A1670" s="366"/>
      <c r="B1670" s="1417"/>
      <c r="C1670" s="388"/>
      <c r="D1670" s="388"/>
      <c r="E1670" s="388"/>
      <c r="F1670" s="388"/>
      <c r="G1670" s="388"/>
      <c r="H1670" s="388"/>
      <c r="I1670" s="388"/>
      <c r="J1670" s="388"/>
      <c r="K1670" s="1669"/>
      <c r="L1670" s="332"/>
      <c r="M1670" s="332"/>
      <c r="N1670" s="332"/>
      <c r="O1670" s="366"/>
      <c r="P1670" s="366"/>
      <c r="Q1670" s="366"/>
      <c r="R1670" s="366"/>
      <c r="S1670" s="366"/>
      <c r="T1670" s="366"/>
      <c r="U1670" s="366"/>
      <c r="V1670" s="366"/>
      <c r="W1670" s="366"/>
      <c r="X1670" s="366"/>
      <c r="Y1670" s="366"/>
      <c r="Z1670" s="366"/>
      <c r="AA1670" s="366"/>
      <c r="AB1670" s="366"/>
      <c r="AC1670" s="366"/>
      <c r="AD1670" s="366"/>
      <c r="AE1670" s="366"/>
      <c r="AF1670" s="520"/>
    </row>
    <row r="1671" spans="1:32" ht="19.5" thickBot="1" x14ac:dyDescent="0.35">
      <c r="A1671" s="366"/>
      <c r="B1671" s="1417"/>
      <c r="C1671" s="388"/>
      <c r="D1671" s="388"/>
      <c r="E1671" s="388"/>
      <c r="F1671" s="388"/>
      <c r="G1671" s="388"/>
      <c r="H1671" s="388"/>
      <c r="I1671" s="388"/>
      <c r="J1671" s="388"/>
      <c r="K1671" s="1669"/>
      <c r="L1671" s="332"/>
      <c r="M1671" s="332"/>
      <c r="N1671" s="332"/>
      <c r="O1671" s="366"/>
      <c r="P1671" s="366"/>
      <c r="Q1671" s="366"/>
      <c r="R1671" s="366"/>
      <c r="S1671" s="366"/>
      <c r="T1671" s="366"/>
      <c r="U1671" s="366"/>
      <c r="V1671" s="366"/>
      <c r="W1671" s="366"/>
      <c r="X1671" s="366"/>
      <c r="Y1671" s="366"/>
      <c r="Z1671" s="366"/>
      <c r="AA1671" s="366"/>
      <c r="AB1671" s="366"/>
      <c r="AC1671" s="366"/>
      <c r="AD1671" s="366"/>
      <c r="AE1671" s="366"/>
      <c r="AF1671" s="520"/>
    </row>
    <row r="1672" spans="1:32" ht="19.5" thickBot="1" x14ac:dyDescent="0.35">
      <c r="A1672" s="366"/>
      <c r="B1672" s="1417"/>
      <c r="C1672" s="388"/>
      <c r="D1672" s="388"/>
      <c r="E1672" s="388"/>
      <c r="F1672" s="388"/>
      <c r="G1672" s="388"/>
      <c r="H1672" s="388"/>
      <c r="I1672" s="388"/>
      <c r="J1672" s="388"/>
      <c r="K1672" s="1669"/>
      <c r="L1672" s="332"/>
      <c r="M1672" s="332"/>
      <c r="N1672" s="332"/>
      <c r="O1672" s="366"/>
      <c r="P1672" s="366"/>
      <c r="Q1672" s="366"/>
      <c r="R1672" s="366"/>
      <c r="S1672" s="366"/>
      <c r="T1672" s="366"/>
      <c r="U1672" s="366"/>
      <c r="V1672" s="366"/>
      <c r="W1672" s="366"/>
      <c r="X1672" s="366"/>
      <c r="Y1672" s="366"/>
      <c r="Z1672" s="366"/>
      <c r="AA1672" s="366"/>
      <c r="AB1672" s="366"/>
      <c r="AC1672" s="366"/>
      <c r="AD1672" s="366"/>
      <c r="AE1672" s="366"/>
      <c r="AF1672" s="520"/>
    </row>
    <row r="1673" spans="1:32" ht="19.5" thickBot="1" x14ac:dyDescent="0.35">
      <c r="A1673" s="366"/>
      <c r="B1673" s="1417"/>
      <c r="C1673" s="388"/>
      <c r="D1673" s="388"/>
      <c r="E1673" s="388"/>
      <c r="F1673" s="388"/>
      <c r="G1673" s="388"/>
      <c r="H1673" s="388"/>
      <c r="I1673" s="388"/>
      <c r="J1673" s="388"/>
      <c r="K1673" s="1669"/>
      <c r="L1673" s="332"/>
      <c r="M1673" s="332"/>
      <c r="N1673" s="332"/>
      <c r="O1673" s="366"/>
      <c r="P1673" s="366"/>
      <c r="Q1673" s="366"/>
      <c r="R1673" s="366"/>
      <c r="S1673" s="366"/>
      <c r="T1673" s="366"/>
      <c r="U1673" s="366"/>
      <c r="V1673" s="366"/>
      <c r="W1673" s="366"/>
      <c r="X1673" s="366"/>
      <c r="Y1673" s="366"/>
      <c r="Z1673" s="366"/>
      <c r="AA1673" s="366"/>
      <c r="AB1673" s="366"/>
      <c r="AC1673" s="366"/>
      <c r="AD1673" s="366"/>
      <c r="AE1673" s="366"/>
      <c r="AF1673" s="520"/>
    </row>
    <row r="1674" spans="1:32" ht="19.5" thickBot="1" x14ac:dyDescent="0.35">
      <c r="A1674" s="366"/>
      <c r="B1674" s="1417"/>
      <c r="C1674" s="388"/>
      <c r="D1674" s="388"/>
      <c r="E1674" s="388"/>
      <c r="F1674" s="388"/>
      <c r="G1674" s="388"/>
      <c r="H1674" s="388"/>
      <c r="I1674" s="388"/>
      <c r="J1674" s="388"/>
      <c r="K1674" s="1669"/>
      <c r="L1674" s="332"/>
      <c r="M1674" s="332"/>
      <c r="N1674" s="332"/>
      <c r="O1674" s="366"/>
      <c r="P1674" s="366"/>
      <c r="Q1674" s="366"/>
      <c r="R1674" s="366"/>
      <c r="S1674" s="366"/>
      <c r="T1674" s="366"/>
      <c r="U1674" s="366"/>
      <c r="V1674" s="366"/>
      <c r="W1674" s="366"/>
      <c r="X1674" s="366"/>
      <c r="Y1674" s="366"/>
      <c r="Z1674" s="366"/>
      <c r="AA1674" s="366"/>
      <c r="AB1674" s="366"/>
      <c r="AC1674" s="366"/>
      <c r="AD1674" s="366"/>
      <c r="AE1674" s="366"/>
      <c r="AF1674" s="520"/>
    </row>
    <row r="1675" spans="1:32" ht="19.5" thickBot="1" x14ac:dyDescent="0.35">
      <c r="A1675" s="366"/>
      <c r="B1675" s="1417"/>
      <c r="C1675" s="388"/>
      <c r="D1675" s="388"/>
      <c r="E1675" s="388"/>
      <c r="F1675" s="388"/>
      <c r="G1675" s="388"/>
      <c r="H1675" s="388"/>
      <c r="I1675" s="388"/>
      <c r="J1675" s="388"/>
      <c r="K1675" s="1669"/>
      <c r="L1675" s="332"/>
      <c r="M1675" s="332"/>
      <c r="N1675" s="332"/>
      <c r="O1675" s="366"/>
      <c r="P1675" s="366"/>
      <c r="Q1675" s="366"/>
      <c r="R1675" s="366"/>
      <c r="S1675" s="366"/>
      <c r="T1675" s="366"/>
      <c r="U1675" s="366"/>
      <c r="V1675" s="366"/>
      <c r="W1675" s="366"/>
      <c r="X1675" s="366"/>
      <c r="Y1675" s="366"/>
      <c r="Z1675" s="366"/>
      <c r="AA1675" s="366"/>
      <c r="AB1675" s="366"/>
      <c r="AC1675" s="366"/>
      <c r="AD1675" s="366"/>
      <c r="AE1675" s="366"/>
      <c r="AF1675" s="520"/>
    </row>
    <row r="1676" spans="1:32" ht="19.5" thickBot="1" x14ac:dyDescent="0.35">
      <c r="A1676" s="366"/>
      <c r="B1676" s="1417"/>
      <c r="C1676" s="388"/>
      <c r="D1676" s="388"/>
      <c r="E1676" s="388"/>
      <c r="F1676" s="388"/>
      <c r="G1676" s="388"/>
      <c r="H1676" s="388"/>
      <c r="I1676" s="388"/>
      <c r="J1676" s="388"/>
      <c r="K1676" s="1669"/>
      <c r="L1676" s="332"/>
      <c r="M1676" s="332"/>
      <c r="N1676" s="332"/>
      <c r="O1676" s="366"/>
      <c r="P1676" s="366"/>
      <c r="Q1676" s="366"/>
      <c r="R1676" s="366"/>
      <c r="S1676" s="366"/>
      <c r="T1676" s="366"/>
      <c r="U1676" s="366"/>
      <c r="V1676" s="366"/>
      <c r="W1676" s="366"/>
      <c r="X1676" s="366"/>
      <c r="Y1676" s="366"/>
      <c r="Z1676" s="366"/>
      <c r="AA1676" s="366"/>
      <c r="AB1676" s="366"/>
      <c r="AC1676" s="366"/>
      <c r="AD1676" s="366"/>
      <c r="AE1676" s="366"/>
      <c r="AF1676" s="520"/>
    </row>
    <row r="1677" spans="1:32" ht="19.5" thickBot="1" x14ac:dyDescent="0.35">
      <c r="A1677" s="366"/>
      <c r="B1677" s="1417"/>
      <c r="C1677" s="388"/>
      <c r="D1677" s="388"/>
      <c r="E1677" s="388"/>
      <c r="F1677" s="388"/>
      <c r="G1677" s="388"/>
      <c r="H1677" s="388"/>
      <c r="I1677" s="388"/>
      <c r="J1677" s="388"/>
      <c r="K1677" s="1669"/>
      <c r="L1677" s="332"/>
      <c r="M1677" s="332"/>
      <c r="N1677" s="332"/>
      <c r="O1677" s="366"/>
      <c r="P1677" s="366"/>
      <c r="Q1677" s="366"/>
      <c r="R1677" s="366"/>
      <c r="S1677" s="366"/>
      <c r="T1677" s="366"/>
      <c r="U1677" s="366"/>
      <c r="V1677" s="366"/>
      <c r="W1677" s="366"/>
      <c r="X1677" s="366"/>
      <c r="Y1677" s="366"/>
      <c r="Z1677" s="366"/>
      <c r="AA1677" s="366"/>
      <c r="AB1677" s="366"/>
      <c r="AC1677" s="366"/>
      <c r="AD1677" s="366"/>
      <c r="AE1677" s="366"/>
      <c r="AF1677" s="520"/>
    </row>
    <row r="1678" spans="1:32" ht="19.5" thickBot="1" x14ac:dyDescent="0.35">
      <c r="A1678" s="366"/>
      <c r="B1678" s="1417"/>
      <c r="C1678" s="388"/>
      <c r="D1678" s="388"/>
      <c r="E1678" s="388"/>
      <c r="F1678" s="388"/>
      <c r="G1678" s="388"/>
      <c r="H1678" s="388"/>
      <c r="I1678" s="388"/>
      <c r="J1678" s="388"/>
      <c r="K1678" s="1669"/>
      <c r="L1678" s="332"/>
      <c r="M1678" s="332"/>
      <c r="N1678" s="332"/>
      <c r="O1678" s="366"/>
      <c r="P1678" s="366"/>
      <c r="Q1678" s="366"/>
      <c r="R1678" s="366"/>
      <c r="S1678" s="366"/>
      <c r="T1678" s="366"/>
      <c r="U1678" s="366"/>
      <c r="V1678" s="366"/>
      <c r="W1678" s="366"/>
      <c r="X1678" s="366"/>
      <c r="Y1678" s="366"/>
      <c r="Z1678" s="366"/>
      <c r="AA1678" s="366"/>
      <c r="AB1678" s="366"/>
      <c r="AC1678" s="366"/>
      <c r="AD1678" s="366"/>
      <c r="AE1678" s="366"/>
      <c r="AF1678" s="520"/>
    </row>
    <row r="1679" spans="1:32" ht="19.5" thickBot="1" x14ac:dyDescent="0.35">
      <c r="A1679" s="366"/>
      <c r="B1679" s="1417"/>
      <c r="C1679" s="388"/>
      <c r="D1679" s="388"/>
      <c r="E1679" s="388"/>
      <c r="F1679" s="388"/>
      <c r="G1679" s="388"/>
      <c r="H1679" s="388"/>
      <c r="I1679" s="388"/>
      <c r="J1679" s="388"/>
      <c r="K1679" s="1669"/>
      <c r="L1679" s="332"/>
      <c r="M1679" s="332"/>
      <c r="N1679" s="332"/>
      <c r="O1679" s="366"/>
      <c r="P1679" s="366"/>
      <c r="Q1679" s="366"/>
      <c r="R1679" s="366"/>
      <c r="S1679" s="366"/>
      <c r="T1679" s="366"/>
      <c r="U1679" s="366"/>
      <c r="V1679" s="366"/>
      <c r="W1679" s="366"/>
      <c r="X1679" s="366"/>
      <c r="Y1679" s="366"/>
      <c r="Z1679" s="366"/>
      <c r="AA1679" s="366"/>
      <c r="AB1679" s="366"/>
      <c r="AC1679" s="366"/>
      <c r="AD1679" s="366"/>
      <c r="AE1679" s="366"/>
      <c r="AF1679" s="520"/>
    </row>
    <row r="1680" spans="1:32" ht="19.5" thickBot="1" x14ac:dyDescent="0.35">
      <c r="A1680" s="366"/>
      <c r="B1680" s="1417"/>
      <c r="C1680" s="388"/>
      <c r="D1680" s="388"/>
      <c r="E1680" s="388"/>
      <c r="F1680" s="388"/>
      <c r="G1680" s="388"/>
      <c r="H1680" s="388"/>
      <c r="I1680" s="388"/>
      <c r="J1680" s="388"/>
      <c r="K1680" s="1669"/>
      <c r="L1680" s="332"/>
      <c r="M1680" s="332"/>
      <c r="N1680" s="332"/>
      <c r="O1680" s="366"/>
      <c r="P1680" s="366"/>
      <c r="Q1680" s="366"/>
      <c r="R1680" s="366"/>
      <c r="S1680" s="366"/>
      <c r="T1680" s="366"/>
      <c r="U1680" s="366"/>
      <c r="V1680" s="366"/>
      <c r="W1680" s="366"/>
      <c r="X1680" s="366"/>
      <c r="Y1680" s="366"/>
      <c r="Z1680" s="366"/>
      <c r="AA1680" s="366"/>
      <c r="AB1680" s="366"/>
      <c r="AC1680" s="366"/>
      <c r="AD1680" s="366"/>
      <c r="AE1680" s="366"/>
      <c r="AF1680" s="520"/>
    </row>
    <row r="1681" spans="1:32" ht="19.5" thickBot="1" x14ac:dyDescent="0.35">
      <c r="A1681" s="366"/>
      <c r="B1681" s="1417"/>
      <c r="C1681" s="388"/>
      <c r="D1681" s="388"/>
      <c r="E1681" s="388"/>
      <c r="F1681" s="388"/>
      <c r="G1681" s="388"/>
      <c r="H1681" s="388"/>
      <c r="I1681" s="388"/>
      <c r="J1681" s="388"/>
      <c r="K1681" s="1669"/>
      <c r="L1681" s="332"/>
      <c r="M1681" s="332"/>
      <c r="N1681" s="332"/>
      <c r="O1681" s="366"/>
      <c r="P1681" s="366"/>
      <c r="Q1681" s="366"/>
      <c r="R1681" s="366"/>
      <c r="S1681" s="366"/>
      <c r="T1681" s="366"/>
      <c r="U1681" s="366"/>
      <c r="V1681" s="366"/>
      <c r="W1681" s="366"/>
      <c r="X1681" s="366"/>
      <c r="Y1681" s="366"/>
      <c r="Z1681" s="366"/>
      <c r="AA1681" s="366"/>
      <c r="AB1681" s="366"/>
      <c r="AC1681" s="366"/>
      <c r="AD1681" s="366"/>
      <c r="AE1681" s="366"/>
      <c r="AF1681" s="520"/>
    </row>
    <row r="1682" spans="1:32" ht="19.5" thickBot="1" x14ac:dyDescent="0.35">
      <c r="A1682" s="366"/>
      <c r="B1682" s="1417"/>
      <c r="C1682" s="388"/>
      <c r="D1682" s="388"/>
      <c r="E1682" s="388"/>
      <c r="F1682" s="388"/>
      <c r="G1682" s="388"/>
      <c r="H1682" s="388"/>
      <c r="I1682" s="388"/>
      <c r="J1682" s="388"/>
      <c r="K1682" s="1669"/>
      <c r="L1682" s="332"/>
      <c r="M1682" s="332"/>
      <c r="N1682" s="332"/>
      <c r="O1682" s="366"/>
      <c r="P1682" s="366"/>
      <c r="Q1682" s="366"/>
      <c r="R1682" s="366"/>
      <c r="S1682" s="366"/>
      <c r="T1682" s="366"/>
      <c r="U1682" s="366"/>
      <c r="V1682" s="366"/>
      <c r="W1682" s="366"/>
      <c r="X1682" s="366"/>
      <c r="Y1682" s="366"/>
      <c r="Z1682" s="366"/>
      <c r="AA1682" s="366"/>
      <c r="AB1682" s="366"/>
      <c r="AC1682" s="366"/>
      <c r="AD1682" s="366"/>
      <c r="AE1682" s="366"/>
      <c r="AF1682" s="520"/>
    </row>
    <row r="1683" spans="1:32" ht="19.5" thickBot="1" x14ac:dyDescent="0.35">
      <c r="A1683" s="366"/>
      <c r="B1683" s="1417"/>
      <c r="C1683" s="388"/>
      <c r="D1683" s="388"/>
      <c r="E1683" s="388"/>
      <c r="F1683" s="388"/>
      <c r="G1683" s="388"/>
      <c r="H1683" s="388"/>
      <c r="I1683" s="388"/>
      <c r="J1683" s="388"/>
      <c r="K1683" s="1669"/>
      <c r="L1683" s="332"/>
      <c r="M1683" s="332"/>
      <c r="N1683" s="332"/>
      <c r="O1683" s="366"/>
      <c r="P1683" s="366"/>
      <c r="Q1683" s="366"/>
      <c r="R1683" s="366"/>
      <c r="S1683" s="366"/>
      <c r="T1683" s="366"/>
      <c r="U1683" s="366"/>
      <c r="V1683" s="366"/>
      <c r="W1683" s="366"/>
      <c r="X1683" s="366"/>
      <c r="Y1683" s="366"/>
      <c r="Z1683" s="366"/>
      <c r="AA1683" s="366"/>
      <c r="AB1683" s="366"/>
      <c r="AC1683" s="366"/>
      <c r="AD1683" s="366"/>
      <c r="AE1683" s="366"/>
      <c r="AF1683" s="520"/>
    </row>
    <row r="1684" spans="1:32" ht="19.5" thickBot="1" x14ac:dyDescent="0.35">
      <c r="A1684" s="366"/>
      <c r="B1684" s="1417"/>
      <c r="C1684" s="388"/>
      <c r="D1684" s="388"/>
      <c r="E1684" s="388"/>
      <c r="F1684" s="388"/>
      <c r="G1684" s="388"/>
      <c r="H1684" s="388"/>
      <c r="I1684" s="388"/>
      <c r="J1684" s="388"/>
      <c r="K1684" s="1669"/>
      <c r="L1684" s="332"/>
      <c r="M1684" s="332"/>
      <c r="N1684" s="332"/>
      <c r="O1684" s="366"/>
      <c r="P1684" s="366"/>
      <c r="Q1684" s="366"/>
      <c r="R1684" s="366"/>
      <c r="S1684" s="366"/>
      <c r="T1684" s="366"/>
      <c r="U1684" s="366"/>
      <c r="V1684" s="366"/>
      <c r="W1684" s="366"/>
      <c r="X1684" s="366"/>
      <c r="Y1684" s="366"/>
      <c r="Z1684" s="366"/>
      <c r="AA1684" s="366"/>
      <c r="AB1684" s="366"/>
      <c r="AC1684" s="366"/>
      <c r="AD1684" s="366"/>
      <c r="AE1684" s="366"/>
      <c r="AF1684" s="520"/>
    </row>
    <row r="1685" spans="1:32" ht="19.5" thickBot="1" x14ac:dyDescent="0.35">
      <c r="A1685" s="366"/>
      <c r="B1685" s="1417"/>
      <c r="C1685" s="388"/>
      <c r="D1685" s="388"/>
      <c r="E1685" s="388"/>
      <c r="F1685" s="388"/>
      <c r="G1685" s="388"/>
      <c r="H1685" s="388"/>
      <c r="I1685" s="388"/>
      <c r="J1685" s="388"/>
      <c r="K1685" s="1669"/>
      <c r="L1685" s="332"/>
      <c r="M1685" s="332"/>
      <c r="N1685" s="332"/>
      <c r="O1685" s="366"/>
      <c r="P1685" s="366"/>
      <c r="Q1685" s="366"/>
      <c r="R1685" s="366"/>
      <c r="S1685" s="366"/>
      <c r="T1685" s="366"/>
      <c r="U1685" s="366"/>
      <c r="V1685" s="366"/>
      <c r="W1685" s="366"/>
      <c r="X1685" s="366"/>
      <c r="Y1685" s="366"/>
      <c r="Z1685" s="366"/>
      <c r="AA1685" s="366"/>
      <c r="AB1685" s="366"/>
      <c r="AC1685" s="366"/>
      <c r="AD1685" s="366"/>
      <c r="AE1685" s="366"/>
      <c r="AF1685" s="520"/>
    </row>
    <row r="1686" spans="1:32" ht="19.5" thickBot="1" x14ac:dyDescent="0.35">
      <c r="A1686" s="366"/>
      <c r="B1686" s="1417"/>
      <c r="C1686" s="388"/>
      <c r="D1686" s="388"/>
      <c r="E1686" s="388"/>
      <c r="F1686" s="388"/>
      <c r="G1686" s="388"/>
      <c r="H1686" s="388"/>
      <c r="I1686" s="388"/>
      <c r="J1686" s="388"/>
      <c r="K1686" s="1669"/>
      <c r="L1686" s="332"/>
      <c r="M1686" s="332"/>
      <c r="N1686" s="332"/>
      <c r="O1686" s="366"/>
      <c r="P1686" s="366"/>
      <c r="Q1686" s="366"/>
      <c r="R1686" s="366"/>
      <c r="S1686" s="366"/>
      <c r="T1686" s="366"/>
      <c r="U1686" s="366"/>
      <c r="V1686" s="366"/>
      <c r="W1686" s="366"/>
      <c r="X1686" s="366"/>
      <c r="Y1686" s="366"/>
      <c r="Z1686" s="366"/>
      <c r="AA1686" s="366"/>
      <c r="AB1686" s="366"/>
      <c r="AC1686" s="366"/>
      <c r="AD1686" s="366"/>
      <c r="AE1686" s="366"/>
      <c r="AF1686" s="520"/>
    </row>
    <row r="1687" spans="1:32" ht="19.5" thickBot="1" x14ac:dyDescent="0.35">
      <c r="A1687" s="366"/>
      <c r="B1687" s="1417"/>
      <c r="C1687" s="388"/>
      <c r="D1687" s="388"/>
      <c r="E1687" s="388"/>
      <c r="F1687" s="388"/>
      <c r="G1687" s="388"/>
      <c r="H1687" s="388"/>
      <c r="I1687" s="388"/>
      <c r="J1687" s="388"/>
      <c r="K1687" s="1669"/>
      <c r="L1687" s="332"/>
      <c r="M1687" s="332"/>
      <c r="N1687" s="332"/>
      <c r="O1687" s="366"/>
      <c r="P1687" s="366"/>
      <c r="Q1687" s="366"/>
      <c r="R1687" s="366"/>
      <c r="S1687" s="366"/>
      <c r="T1687" s="366"/>
      <c r="U1687" s="366"/>
      <c r="V1687" s="366"/>
      <c r="W1687" s="366"/>
      <c r="X1687" s="366"/>
      <c r="Y1687" s="366"/>
      <c r="Z1687" s="366"/>
      <c r="AA1687" s="366"/>
      <c r="AB1687" s="366"/>
      <c r="AC1687" s="366"/>
      <c r="AD1687" s="366"/>
      <c r="AE1687" s="366"/>
      <c r="AF1687" s="520"/>
    </row>
    <row r="1688" spans="1:32" ht="21" thickBot="1" x14ac:dyDescent="0.35">
      <c r="A1688" s="366"/>
      <c r="B1688" s="725"/>
      <c r="C1688" s="725"/>
      <c r="D1688" s="725"/>
      <c r="E1688" s="725"/>
      <c r="F1688" s="1188"/>
      <c r="G1688" s="1945" t="s">
        <v>295</v>
      </c>
      <c r="H1688" s="1945" t="s">
        <v>296</v>
      </c>
      <c r="I1688" s="1947" t="s">
        <v>297</v>
      </c>
      <c r="J1688" s="1948"/>
      <c r="K1688" s="1882" t="s">
        <v>931</v>
      </c>
      <c r="L1688" s="332"/>
      <c r="M1688" s="332"/>
      <c r="N1688" s="332"/>
      <c r="O1688" s="366"/>
      <c r="P1688" s="366"/>
      <c r="Q1688" s="366"/>
      <c r="R1688" s="366"/>
      <c r="S1688" s="366"/>
      <c r="T1688" s="366"/>
      <c r="U1688" s="366"/>
      <c r="V1688" s="366"/>
      <c r="W1688" s="366"/>
      <c r="X1688" s="366"/>
      <c r="Y1688" s="366"/>
      <c r="Z1688" s="366"/>
      <c r="AA1688" s="366"/>
      <c r="AB1688" s="366"/>
      <c r="AC1688" s="366"/>
      <c r="AD1688" s="366"/>
      <c r="AE1688" s="366"/>
      <c r="AF1688" s="520"/>
    </row>
    <row r="1689" spans="1:32" ht="40.5" customHeight="1" thickBot="1" x14ac:dyDescent="0.35">
      <c r="A1689" s="366"/>
      <c r="B1689" s="314" t="s">
        <v>1</v>
      </c>
      <c r="C1689" s="1651" t="s">
        <v>151</v>
      </c>
      <c r="D1689" s="1670" t="s">
        <v>152</v>
      </c>
      <c r="E1689" s="767" t="s">
        <v>158</v>
      </c>
      <c r="F1689" s="767" t="s">
        <v>153</v>
      </c>
      <c r="G1689" s="1946"/>
      <c r="H1689" s="1946"/>
      <c r="I1689" s="767" t="s">
        <v>298</v>
      </c>
      <c r="J1689" s="767" t="s">
        <v>299</v>
      </c>
      <c r="K1689" s="1944"/>
      <c r="L1689" s="332"/>
      <c r="M1689" s="332"/>
      <c r="N1689" s="332"/>
      <c r="O1689" s="366"/>
      <c r="P1689" s="366"/>
      <c r="Q1689" s="366"/>
      <c r="R1689" s="366"/>
      <c r="S1689" s="366"/>
      <c r="T1689" s="366"/>
      <c r="U1689" s="366"/>
      <c r="V1689" s="366"/>
      <c r="W1689" s="366"/>
      <c r="X1689" s="366"/>
      <c r="Y1689" s="366"/>
      <c r="Z1689" s="366"/>
      <c r="AA1689" s="366"/>
      <c r="AB1689" s="366"/>
      <c r="AC1689" s="366"/>
      <c r="AD1689" s="366"/>
      <c r="AE1689" s="366"/>
      <c r="AF1689" s="520"/>
    </row>
    <row r="1690" spans="1:32" ht="19.5" thickBot="1" x14ac:dyDescent="0.35">
      <c r="A1690" s="366"/>
      <c r="B1690" s="1417"/>
      <c r="C1690" s="388"/>
      <c r="D1690" s="388"/>
      <c r="E1690" s="388"/>
      <c r="F1690" s="388"/>
      <c r="G1690" s="388"/>
      <c r="H1690" s="388"/>
      <c r="I1690" s="388"/>
      <c r="J1690" s="388"/>
      <c r="K1690" s="1669"/>
      <c r="L1690" s="332"/>
      <c r="M1690" s="332"/>
      <c r="N1690" s="332"/>
      <c r="O1690" s="366"/>
      <c r="P1690" s="366"/>
      <c r="Q1690" s="366"/>
      <c r="R1690" s="366"/>
      <c r="S1690" s="366"/>
      <c r="T1690" s="366"/>
      <c r="U1690" s="366"/>
      <c r="V1690" s="366"/>
      <c r="W1690" s="366"/>
      <c r="X1690" s="366"/>
      <c r="Y1690" s="366"/>
      <c r="Z1690" s="366"/>
      <c r="AA1690" s="366"/>
      <c r="AB1690" s="366"/>
      <c r="AC1690" s="366"/>
      <c r="AD1690" s="366"/>
      <c r="AE1690" s="366"/>
      <c r="AF1690" s="520"/>
    </row>
    <row r="1691" spans="1:32" ht="19.5" thickBot="1" x14ac:dyDescent="0.35">
      <c r="A1691" s="366"/>
      <c r="B1691" s="1417"/>
      <c r="C1691" s="388"/>
      <c r="D1691" s="388"/>
      <c r="E1691" s="388"/>
      <c r="F1691" s="388"/>
      <c r="G1691" s="388"/>
      <c r="H1691" s="388"/>
      <c r="I1691" s="388"/>
      <c r="J1691" s="388"/>
      <c r="K1691" s="1669"/>
      <c r="L1691" s="332"/>
      <c r="M1691" s="332"/>
      <c r="N1691" s="332"/>
      <c r="O1691" s="366"/>
      <c r="P1691" s="366"/>
      <c r="Q1691" s="366"/>
      <c r="R1691" s="366"/>
      <c r="S1691" s="366"/>
      <c r="T1691" s="366"/>
      <c r="U1691" s="366"/>
      <c r="V1691" s="366"/>
      <c r="W1691" s="366"/>
      <c r="X1691" s="366"/>
      <c r="Y1691" s="366"/>
      <c r="Z1691" s="366"/>
      <c r="AA1691" s="366"/>
      <c r="AB1691" s="366"/>
      <c r="AC1691" s="366"/>
      <c r="AD1691" s="366"/>
      <c r="AE1691" s="366"/>
      <c r="AF1691" s="520"/>
    </row>
    <row r="1692" spans="1:32" ht="19.5" thickBot="1" x14ac:dyDescent="0.35">
      <c r="A1692" s="366"/>
      <c r="B1692" s="1417"/>
      <c r="C1692" s="388"/>
      <c r="D1692" s="388"/>
      <c r="E1692" s="388"/>
      <c r="F1692" s="388"/>
      <c r="G1692" s="388"/>
      <c r="H1692" s="388"/>
      <c r="I1692" s="388"/>
      <c r="J1692" s="388"/>
      <c r="K1692" s="1669"/>
      <c r="L1692" s="332"/>
      <c r="M1692" s="332"/>
      <c r="N1692" s="332"/>
      <c r="O1692" s="366"/>
      <c r="P1692" s="366"/>
      <c r="Q1692" s="366"/>
      <c r="R1692" s="366"/>
      <c r="S1692" s="366"/>
      <c r="T1692" s="366"/>
      <c r="U1692" s="366"/>
      <c r="V1692" s="366"/>
      <c r="W1692" s="366"/>
      <c r="X1692" s="366"/>
      <c r="Y1692" s="366"/>
      <c r="Z1692" s="366"/>
      <c r="AA1692" s="366"/>
      <c r="AB1692" s="366"/>
      <c r="AC1692" s="366"/>
      <c r="AD1692" s="366"/>
      <c r="AE1692" s="366"/>
      <c r="AF1692" s="520"/>
    </row>
    <row r="1693" spans="1:32" ht="19.5" thickBot="1" x14ac:dyDescent="0.35">
      <c r="A1693" s="366"/>
      <c r="B1693" s="1417"/>
      <c r="C1693" s="388"/>
      <c r="D1693" s="388"/>
      <c r="E1693" s="388"/>
      <c r="F1693" s="388"/>
      <c r="G1693" s="388"/>
      <c r="H1693" s="388"/>
      <c r="I1693" s="388"/>
      <c r="J1693" s="388"/>
      <c r="K1693" s="1669"/>
      <c r="L1693" s="332"/>
      <c r="M1693" s="332"/>
      <c r="N1693" s="332"/>
      <c r="O1693" s="366"/>
      <c r="P1693" s="366"/>
      <c r="Q1693" s="366"/>
      <c r="R1693" s="366"/>
      <c r="S1693" s="366"/>
      <c r="T1693" s="366"/>
      <c r="U1693" s="366"/>
      <c r="V1693" s="366"/>
      <c r="W1693" s="366"/>
      <c r="X1693" s="366"/>
      <c r="Y1693" s="366"/>
      <c r="Z1693" s="366"/>
      <c r="AA1693" s="366"/>
      <c r="AB1693" s="366"/>
      <c r="AC1693" s="366"/>
      <c r="AD1693" s="366"/>
      <c r="AE1693" s="366"/>
      <c r="AF1693" s="520"/>
    </row>
    <row r="1694" spans="1:32" ht="19.5" thickBot="1" x14ac:dyDescent="0.35">
      <c r="A1694" s="366"/>
      <c r="B1694" s="1417"/>
      <c r="C1694" s="388"/>
      <c r="D1694" s="388"/>
      <c r="E1694" s="388"/>
      <c r="F1694" s="388"/>
      <c r="G1694" s="388"/>
      <c r="H1694" s="388"/>
      <c r="I1694" s="388"/>
      <c r="J1694" s="388"/>
      <c r="K1694" s="1669"/>
      <c r="L1694" s="332"/>
      <c r="M1694" s="332"/>
      <c r="N1694" s="332"/>
      <c r="O1694" s="366"/>
      <c r="P1694" s="366"/>
      <c r="Q1694" s="366"/>
      <c r="R1694" s="366"/>
      <c r="S1694" s="366"/>
      <c r="T1694" s="366"/>
      <c r="U1694" s="366"/>
      <c r="V1694" s="366"/>
      <c r="W1694" s="366"/>
      <c r="X1694" s="366"/>
      <c r="Y1694" s="366"/>
      <c r="Z1694" s="366"/>
      <c r="AA1694" s="366"/>
      <c r="AB1694" s="366"/>
      <c r="AC1694" s="366"/>
      <c r="AD1694" s="366"/>
      <c r="AE1694" s="366"/>
      <c r="AF1694" s="520"/>
    </row>
    <row r="1695" spans="1:32" ht="19.5" thickBot="1" x14ac:dyDescent="0.35">
      <c r="A1695" s="366"/>
      <c r="B1695" s="1417"/>
      <c r="C1695" s="388"/>
      <c r="D1695" s="388"/>
      <c r="E1695" s="388"/>
      <c r="F1695" s="388"/>
      <c r="G1695" s="388"/>
      <c r="H1695" s="388"/>
      <c r="I1695" s="388"/>
      <c r="J1695" s="388"/>
      <c r="K1695" s="1669"/>
      <c r="L1695" s="332"/>
      <c r="M1695" s="332"/>
      <c r="N1695" s="332"/>
      <c r="O1695" s="366"/>
      <c r="P1695" s="366"/>
      <c r="Q1695" s="366"/>
      <c r="R1695" s="366"/>
      <c r="S1695" s="366"/>
      <c r="T1695" s="366"/>
      <c r="U1695" s="366"/>
      <c r="V1695" s="366"/>
      <c r="W1695" s="366"/>
      <c r="X1695" s="366"/>
      <c r="Y1695" s="366"/>
      <c r="Z1695" s="366"/>
      <c r="AA1695" s="366"/>
      <c r="AB1695" s="366"/>
      <c r="AC1695" s="366"/>
      <c r="AD1695" s="366"/>
      <c r="AE1695" s="366"/>
      <c r="AF1695" s="520"/>
    </row>
    <row r="1696" spans="1:32" ht="19.5" thickBot="1" x14ac:dyDescent="0.35">
      <c r="A1696" s="366"/>
      <c r="B1696" s="1417"/>
      <c r="C1696" s="388"/>
      <c r="D1696" s="388"/>
      <c r="E1696" s="388"/>
      <c r="F1696" s="388"/>
      <c r="G1696" s="388"/>
      <c r="H1696" s="388"/>
      <c r="I1696" s="388"/>
      <c r="J1696" s="388"/>
      <c r="K1696" s="1669"/>
      <c r="L1696" s="332"/>
      <c r="M1696" s="332"/>
      <c r="N1696" s="332"/>
      <c r="O1696" s="366"/>
      <c r="P1696" s="366"/>
      <c r="Q1696" s="366"/>
      <c r="R1696" s="366"/>
      <c r="S1696" s="366"/>
      <c r="T1696" s="366"/>
      <c r="U1696" s="366"/>
      <c r="V1696" s="366"/>
      <c r="W1696" s="366"/>
      <c r="X1696" s="366"/>
      <c r="Y1696" s="366"/>
      <c r="Z1696" s="366"/>
      <c r="AA1696" s="366"/>
      <c r="AB1696" s="366"/>
      <c r="AC1696" s="366"/>
      <c r="AD1696" s="366"/>
      <c r="AE1696" s="366"/>
      <c r="AF1696" s="520"/>
    </row>
    <row r="1697" spans="1:32" ht="19.5" thickBot="1" x14ac:dyDescent="0.35">
      <c r="A1697" s="366"/>
      <c r="B1697" s="1417"/>
      <c r="C1697" s="388"/>
      <c r="D1697" s="388"/>
      <c r="E1697" s="388"/>
      <c r="F1697" s="388"/>
      <c r="G1697" s="388"/>
      <c r="H1697" s="388"/>
      <c r="I1697" s="388"/>
      <c r="J1697" s="388"/>
      <c r="K1697" s="1669"/>
      <c r="L1697" s="332"/>
      <c r="M1697" s="332"/>
      <c r="N1697" s="332"/>
      <c r="O1697" s="366"/>
      <c r="P1697" s="366"/>
      <c r="Q1697" s="366"/>
      <c r="R1697" s="366"/>
      <c r="S1697" s="366"/>
      <c r="T1697" s="366"/>
      <c r="U1697" s="366"/>
      <c r="V1697" s="366"/>
      <c r="W1697" s="366"/>
      <c r="X1697" s="366"/>
      <c r="Y1697" s="366"/>
      <c r="Z1697" s="366"/>
      <c r="AA1697" s="366"/>
      <c r="AB1697" s="366"/>
      <c r="AC1697" s="366"/>
      <c r="AD1697" s="366"/>
      <c r="AE1697" s="366"/>
      <c r="AF1697" s="520"/>
    </row>
    <row r="1698" spans="1:32" ht="19.5" thickBot="1" x14ac:dyDescent="0.35">
      <c r="A1698" s="366"/>
      <c r="B1698" s="1417"/>
      <c r="C1698" s="388"/>
      <c r="D1698" s="388"/>
      <c r="E1698" s="388"/>
      <c r="F1698" s="388"/>
      <c r="G1698" s="388"/>
      <c r="H1698" s="388"/>
      <c r="I1698" s="388"/>
      <c r="J1698" s="388"/>
      <c r="K1698" s="1669"/>
      <c r="L1698" s="332"/>
      <c r="M1698" s="332"/>
      <c r="N1698" s="332"/>
      <c r="O1698" s="366"/>
      <c r="P1698" s="366"/>
      <c r="Q1698" s="366"/>
      <c r="R1698" s="366"/>
      <c r="S1698" s="366"/>
      <c r="T1698" s="366"/>
      <c r="U1698" s="366"/>
      <c r="V1698" s="366"/>
      <c r="W1698" s="366"/>
      <c r="X1698" s="366"/>
      <c r="Y1698" s="366"/>
      <c r="Z1698" s="366"/>
      <c r="AA1698" s="366"/>
      <c r="AB1698" s="366"/>
      <c r="AC1698" s="366"/>
      <c r="AD1698" s="366"/>
      <c r="AE1698" s="366"/>
      <c r="AF1698" s="520"/>
    </row>
    <row r="1699" spans="1:32" ht="19.5" thickBot="1" x14ac:dyDescent="0.35">
      <c r="A1699" s="366"/>
      <c r="B1699" s="1417"/>
      <c r="C1699" s="388"/>
      <c r="D1699" s="388"/>
      <c r="E1699" s="388"/>
      <c r="F1699" s="388"/>
      <c r="G1699" s="388"/>
      <c r="H1699" s="388"/>
      <c r="I1699" s="388"/>
      <c r="J1699" s="388"/>
      <c r="K1699" s="1669"/>
      <c r="L1699" s="332"/>
      <c r="M1699" s="332"/>
      <c r="N1699" s="332"/>
      <c r="O1699" s="366"/>
      <c r="P1699" s="366"/>
      <c r="Q1699" s="366"/>
      <c r="R1699" s="366"/>
      <c r="S1699" s="366"/>
      <c r="T1699" s="366"/>
      <c r="U1699" s="366"/>
      <c r="V1699" s="366"/>
      <c r="W1699" s="366"/>
      <c r="X1699" s="366"/>
      <c r="Y1699" s="366"/>
      <c r="Z1699" s="366"/>
      <c r="AA1699" s="366"/>
      <c r="AB1699" s="366"/>
      <c r="AC1699" s="366"/>
      <c r="AD1699" s="366"/>
      <c r="AE1699" s="366"/>
      <c r="AF1699" s="520"/>
    </row>
    <row r="1700" spans="1:32" ht="19.5" thickBot="1" x14ac:dyDescent="0.35">
      <c r="A1700" s="366"/>
      <c r="B1700" s="1417"/>
      <c r="C1700" s="388"/>
      <c r="D1700" s="388"/>
      <c r="E1700" s="388"/>
      <c r="F1700" s="388"/>
      <c r="G1700" s="388"/>
      <c r="H1700" s="388"/>
      <c r="I1700" s="388"/>
      <c r="J1700" s="388"/>
      <c r="K1700" s="1669"/>
      <c r="L1700" s="332"/>
      <c r="M1700" s="332"/>
      <c r="N1700" s="332"/>
      <c r="O1700" s="366"/>
      <c r="P1700" s="366"/>
      <c r="Q1700" s="366"/>
      <c r="R1700" s="366"/>
      <c r="S1700" s="366"/>
      <c r="T1700" s="366"/>
      <c r="U1700" s="366"/>
      <c r="V1700" s="366"/>
      <c r="W1700" s="366"/>
      <c r="X1700" s="366"/>
      <c r="Y1700" s="366"/>
      <c r="Z1700" s="366"/>
      <c r="AA1700" s="366"/>
      <c r="AB1700" s="366"/>
      <c r="AC1700" s="366"/>
      <c r="AD1700" s="366"/>
      <c r="AE1700" s="366"/>
      <c r="AF1700" s="520"/>
    </row>
    <row r="1701" spans="1:32" ht="19.5" thickBot="1" x14ac:dyDescent="0.35">
      <c r="A1701" s="366"/>
      <c r="B1701" s="1417"/>
      <c r="C1701" s="388"/>
      <c r="D1701" s="388"/>
      <c r="E1701" s="388"/>
      <c r="F1701" s="388"/>
      <c r="G1701" s="388"/>
      <c r="H1701" s="388"/>
      <c r="I1701" s="388"/>
      <c r="J1701" s="388"/>
      <c r="K1701" s="1669"/>
      <c r="L1701" s="332"/>
      <c r="M1701" s="332"/>
      <c r="N1701" s="332"/>
      <c r="O1701" s="366"/>
      <c r="P1701" s="366"/>
      <c r="Q1701" s="366"/>
      <c r="R1701" s="366"/>
      <c r="S1701" s="366"/>
      <c r="T1701" s="366"/>
      <c r="U1701" s="366"/>
      <c r="V1701" s="366"/>
      <c r="W1701" s="366"/>
      <c r="X1701" s="366"/>
      <c r="Y1701" s="366"/>
      <c r="Z1701" s="366"/>
      <c r="AA1701" s="366"/>
      <c r="AB1701" s="366"/>
      <c r="AC1701" s="366"/>
      <c r="AD1701" s="366"/>
      <c r="AE1701" s="366"/>
      <c r="AF1701" s="520"/>
    </row>
    <row r="1702" spans="1:32" ht="19.5" thickBot="1" x14ac:dyDescent="0.35">
      <c r="A1702" s="366"/>
      <c r="B1702" s="1417"/>
      <c r="C1702" s="388"/>
      <c r="D1702" s="388"/>
      <c r="E1702" s="388"/>
      <c r="F1702" s="388"/>
      <c r="G1702" s="388"/>
      <c r="H1702" s="388"/>
      <c r="I1702" s="388"/>
      <c r="J1702" s="388"/>
      <c r="K1702" s="1669"/>
      <c r="L1702" s="332"/>
      <c r="M1702" s="332"/>
      <c r="N1702" s="332"/>
      <c r="O1702" s="366"/>
      <c r="P1702" s="366"/>
      <c r="Q1702" s="366"/>
      <c r="R1702" s="366"/>
      <c r="S1702" s="366"/>
      <c r="T1702" s="366"/>
      <c r="U1702" s="366"/>
      <c r="V1702" s="366"/>
      <c r="W1702" s="366"/>
      <c r="X1702" s="366"/>
      <c r="Y1702" s="366"/>
      <c r="Z1702" s="366"/>
      <c r="AA1702" s="366"/>
      <c r="AB1702" s="366"/>
      <c r="AC1702" s="366"/>
      <c r="AD1702" s="366"/>
      <c r="AE1702" s="366"/>
      <c r="AF1702" s="520"/>
    </row>
    <row r="1703" spans="1:32" ht="19.5" thickBot="1" x14ac:dyDescent="0.35">
      <c r="A1703" s="366"/>
      <c r="B1703" s="1417"/>
      <c r="C1703" s="388"/>
      <c r="D1703" s="388"/>
      <c r="E1703" s="388"/>
      <c r="F1703" s="388"/>
      <c r="G1703" s="388"/>
      <c r="H1703" s="388"/>
      <c r="I1703" s="388"/>
      <c r="J1703" s="388"/>
      <c r="K1703" s="1669"/>
      <c r="L1703" s="332"/>
      <c r="M1703" s="332"/>
      <c r="N1703" s="332"/>
      <c r="O1703" s="366"/>
      <c r="P1703" s="366"/>
      <c r="Q1703" s="366"/>
      <c r="R1703" s="366"/>
      <c r="S1703" s="366"/>
      <c r="T1703" s="366"/>
      <c r="U1703" s="366"/>
      <c r="V1703" s="366"/>
      <c r="W1703" s="366"/>
      <c r="X1703" s="366"/>
      <c r="Y1703" s="366"/>
      <c r="Z1703" s="366"/>
      <c r="AA1703" s="366"/>
      <c r="AB1703" s="366"/>
      <c r="AC1703" s="366"/>
      <c r="AD1703" s="366"/>
      <c r="AE1703" s="366"/>
      <c r="AF1703" s="520"/>
    </row>
    <row r="1704" spans="1:32" ht="19.5" thickBot="1" x14ac:dyDescent="0.35">
      <c r="A1704" s="366"/>
      <c r="B1704" s="1417"/>
      <c r="C1704" s="388"/>
      <c r="D1704" s="388"/>
      <c r="E1704" s="388"/>
      <c r="F1704" s="388"/>
      <c r="G1704" s="388"/>
      <c r="H1704" s="388"/>
      <c r="I1704" s="388"/>
      <c r="J1704" s="388"/>
      <c r="K1704" s="1669"/>
      <c r="L1704" s="332"/>
      <c r="M1704" s="332"/>
      <c r="N1704" s="332"/>
      <c r="O1704" s="366"/>
      <c r="P1704" s="366"/>
      <c r="Q1704" s="366"/>
      <c r="R1704" s="366"/>
      <c r="S1704" s="366"/>
      <c r="T1704" s="366"/>
      <c r="U1704" s="366"/>
      <c r="V1704" s="366"/>
      <c r="W1704" s="366"/>
      <c r="X1704" s="366"/>
      <c r="Y1704" s="366"/>
      <c r="Z1704" s="366"/>
      <c r="AA1704" s="366"/>
      <c r="AB1704" s="366"/>
      <c r="AC1704" s="366"/>
      <c r="AD1704" s="366"/>
      <c r="AE1704" s="366"/>
      <c r="AF1704" s="520"/>
    </row>
    <row r="1705" spans="1:32" ht="19.5" thickBot="1" x14ac:dyDescent="0.35">
      <c r="A1705" s="366"/>
      <c r="B1705" s="1417"/>
      <c r="C1705" s="388"/>
      <c r="D1705" s="388"/>
      <c r="E1705" s="388"/>
      <c r="F1705" s="388"/>
      <c r="G1705" s="388"/>
      <c r="H1705" s="388"/>
      <c r="I1705" s="388"/>
      <c r="J1705" s="388"/>
      <c r="K1705" s="1669"/>
      <c r="L1705" s="332"/>
      <c r="M1705" s="332"/>
      <c r="N1705" s="332"/>
      <c r="O1705" s="366"/>
      <c r="P1705" s="366"/>
      <c r="Q1705" s="366"/>
      <c r="R1705" s="366"/>
      <c r="S1705" s="366"/>
      <c r="T1705" s="366"/>
      <c r="U1705" s="366"/>
      <c r="V1705" s="366"/>
      <c r="W1705" s="366"/>
      <c r="X1705" s="366"/>
      <c r="Y1705" s="366"/>
      <c r="Z1705" s="366"/>
      <c r="AA1705" s="366"/>
      <c r="AB1705" s="366"/>
      <c r="AC1705" s="366"/>
      <c r="AD1705" s="366"/>
      <c r="AE1705" s="366"/>
      <c r="AF1705" s="520"/>
    </row>
    <row r="1706" spans="1:32" ht="19.5" thickBot="1" x14ac:dyDescent="0.35">
      <c r="A1706" s="366"/>
      <c r="B1706" s="1417"/>
      <c r="C1706" s="388"/>
      <c r="D1706" s="388"/>
      <c r="E1706" s="388"/>
      <c r="F1706" s="388"/>
      <c r="G1706" s="388"/>
      <c r="H1706" s="388"/>
      <c r="I1706" s="388"/>
      <c r="J1706" s="388"/>
      <c r="K1706" s="1669"/>
      <c r="L1706" s="332"/>
      <c r="M1706" s="332"/>
      <c r="N1706" s="332"/>
      <c r="O1706" s="366"/>
      <c r="P1706" s="366"/>
      <c r="Q1706" s="366"/>
      <c r="R1706" s="366"/>
      <c r="S1706" s="366"/>
      <c r="T1706" s="366"/>
      <c r="U1706" s="366"/>
      <c r="V1706" s="366"/>
      <c r="W1706" s="366"/>
      <c r="X1706" s="366"/>
      <c r="Y1706" s="366"/>
      <c r="Z1706" s="366"/>
      <c r="AA1706" s="366"/>
      <c r="AB1706" s="366"/>
      <c r="AC1706" s="366"/>
      <c r="AD1706" s="366"/>
      <c r="AE1706" s="366"/>
      <c r="AF1706" s="520"/>
    </row>
    <row r="1707" spans="1:32" ht="19.5" thickBot="1" x14ac:dyDescent="0.35">
      <c r="A1707" s="366"/>
      <c r="B1707" s="1417"/>
      <c r="C1707" s="388"/>
      <c r="D1707" s="388"/>
      <c r="E1707" s="388"/>
      <c r="F1707" s="388"/>
      <c r="G1707" s="388"/>
      <c r="H1707" s="388"/>
      <c r="I1707" s="388"/>
      <c r="J1707" s="388"/>
      <c r="K1707" s="1669"/>
      <c r="L1707" s="332"/>
      <c r="M1707" s="332"/>
      <c r="N1707" s="332"/>
      <c r="O1707" s="366"/>
      <c r="P1707" s="366"/>
      <c r="Q1707" s="366"/>
      <c r="R1707" s="366"/>
      <c r="S1707" s="366"/>
      <c r="T1707" s="366"/>
      <c r="U1707" s="366"/>
      <c r="V1707" s="366"/>
      <c r="W1707" s="366"/>
      <c r="X1707" s="366"/>
      <c r="Y1707" s="366"/>
      <c r="Z1707" s="366"/>
      <c r="AA1707" s="366"/>
      <c r="AB1707" s="366"/>
      <c r="AC1707" s="366"/>
      <c r="AD1707" s="366"/>
      <c r="AE1707" s="366"/>
      <c r="AF1707" s="520"/>
    </row>
    <row r="1708" spans="1:32" ht="19.5" thickBot="1" x14ac:dyDescent="0.35">
      <c r="A1708" s="366"/>
      <c r="B1708" s="1417"/>
      <c r="C1708" s="388"/>
      <c r="D1708" s="388"/>
      <c r="E1708" s="388"/>
      <c r="F1708" s="388"/>
      <c r="G1708" s="388"/>
      <c r="H1708" s="388"/>
      <c r="I1708" s="388"/>
      <c r="J1708" s="388"/>
      <c r="K1708" s="1669"/>
      <c r="L1708" s="332"/>
      <c r="M1708" s="332"/>
      <c r="N1708" s="332"/>
      <c r="O1708" s="366"/>
      <c r="P1708" s="366"/>
      <c r="Q1708" s="366"/>
      <c r="R1708" s="366"/>
      <c r="S1708" s="366"/>
      <c r="T1708" s="366"/>
      <c r="U1708" s="366"/>
      <c r="V1708" s="366"/>
      <c r="W1708" s="366"/>
      <c r="X1708" s="366"/>
      <c r="Y1708" s="366"/>
      <c r="Z1708" s="366"/>
      <c r="AA1708" s="366"/>
      <c r="AB1708" s="366"/>
      <c r="AC1708" s="366"/>
      <c r="AD1708" s="366"/>
      <c r="AE1708" s="366"/>
      <c r="AF1708" s="520"/>
    </row>
    <row r="1709" spans="1:32" ht="19.5" thickBot="1" x14ac:dyDescent="0.35">
      <c r="A1709" s="366"/>
      <c r="B1709" s="1417"/>
      <c r="C1709" s="388"/>
      <c r="D1709" s="388"/>
      <c r="E1709" s="388"/>
      <c r="F1709" s="388"/>
      <c r="G1709" s="388"/>
      <c r="H1709" s="388"/>
      <c r="I1709" s="388"/>
      <c r="J1709" s="388"/>
      <c r="K1709" s="1669"/>
      <c r="L1709" s="332"/>
      <c r="M1709" s="332"/>
      <c r="N1709" s="332"/>
      <c r="O1709" s="366"/>
      <c r="P1709" s="366"/>
      <c r="Q1709" s="366"/>
      <c r="R1709" s="366"/>
      <c r="S1709" s="366"/>
      <c r="T1709" s="366"/>
      <c r="U1709" s="366"/>
      <c r="V1709" s="366"/>
      <c r="W1709" s="366"/>
      <c r="X1709" s="366"/>
      <c r="Y1709" s="366"/>
      <c r="Z1709" s="366"/>
      <c r="AA1709" s="366"/>
      <c r="AB1709" s="366"/>
      <c r="AC1709" s="366"/>
      <c r="AD1709" s="366"/>
      <c r="AE1709" s="366"/>
      <c r="AF1709" s="520"/>
    </row>
    <row r="1710" spans="1:32" ht="19.5" thickBot="1" x14ac:dyDescent="0.35">
      <c r="A1710" s="366"/>
      <c r="B1710" s="1417"/>
      <c r="C1710" s="388"/>
      <c r="D1710" s="388"/>
      <c r="E1710" s="388"/>
      <c r="F1710" s="388"/>
      <c r="G1710" s="388"/>
      <c r="H1710" s="388"/>
      <c r="I1710" s="388"/>
      <c r="J1710" s="388"/>
      <c r="K1710" s="1669"/>
      <c r="L1710" s="332"/>
      <c r="M1710" s="332"/>
      <c r="N1710" s="332"/>
      <c r="O1710" s="366"/>
      <c r="P1710" s="366"/>
      <c r="Q1710" s="366"/>
      <c r="R1710" s="366"/>
      <c r="S1710" s="366"/>
      <c r="T1710" s="366"/>
      <c r="U1710" s="366"/>
      <c r="V1710" s="366"/>
      <c r="W1710" s="366"/>
      <c r="X1710" s="366"/>
      <c r="Y1710" s="366"/>
      <c r="Z1710" s="366"/>
      <c r="AA1710" s="366"/>
      <c r="AB1710" s="366"/>
      <c r="AC1710" s="366"/>
      <c r="AD1710" s="366"/>
      <c r="AE1710" s="366"/>
      <c r="AF1710" s="520"/>
    </row>
    <row r="1711" spans="1:32" ht="19.5" thickBot="1" x14ac:dyDescent="0.35">
      <c r="A1711" s="366"/>
      <c r="B1711" s="1417"/>
      <c r="C1711" s="388"/>
      <c r="D1711" s="388"/>
      <c r="E1711" s="388"/>
      <c r="F1711" s="388"/>
      <c r="G1711" s="388"/>
      <c r="H1711" s="388"/>
      <c r="I1711" s="388"/>
      <c r="J1711" s="388"/>
      <c r="K1711" s="1669"/>
      <c r="L1711" s="332"/>
      <c r="M1711" s="332"/>
      <c r="N1711" s="332"/>
      <c r="O1711" s="366"/>
      <c r="P1711" s="366"/>
      <c r="Q1711" s="366"/>
      <c r="R1711" s="366"/>
      <c r="S1711" s="366"/>
      <c r="T1711" s="366"/>
      <c r="U1711" s="366"/>
      <c r="V1711" s="366"/>
      <c r="W1711" s="366"/>
      <c r="X1711" s="366"/>
      <c r="Y1711" s="366"/>
      <c r="Z1711" s="366"/>
      <c r="AA1711" s="366"/>
      <c r="AB1711" s="366"/>
      <c r="AC1711" s="366"/>
      <c r="AD1711" s="366"/>
      <c r="AE1711" s="366"/>
      <c r="AF1711" s="520"/>
    </row>
    <row r="1712" spans="1:32" ht="19.5" thickBot="1" x14ac:dyDescent="0.35">
      <c r="A1712" s="366"/>
      <c r="B1712" s="1417"/>
      <c r="C1712" s="388"/>
      <c r="D1712" s="388"/>
      <c r="E1712" s="388"/>
      <c r="F1712" s="388"/>
      <c r="G1712" s="388"/>
      <c r="H1712" s="388"/>
      <c r="I1712" s="388"/>
      <c r="J1712" s="388"/>
      <c r="K1712" s="1669"/>
      <c r="L1712" s="332"/>
      <c r="M1712" s="332"/>
      <c r="N1712" s="332"/>
      <c r="O1712" s="366"/>
      <c r="P1712" s="366"/>
      <c r="Q1712" s="366"/>
      <c r="R1712" s="366"/>
      <c r="S1712" s="366"/>
      <c r="T1712" s="366"/>
      <c r="U1712" s="366"/>
      <c r="V1712" s="366"/>
      <c r="W1712" s="366"/>
      <c r="X1712" s="366"/>
      <c r="Y1712" s="366"/>
      <c r="Z1712" s="366"/>
      <c r="AA1712" s="366"/>
      <c r="AB1712" s="366"/>
      <c r="AC1712" s="366"/>
      <c r="AD1712" s="366"/>
      <c r="AE1712" s="366"/>
      <c r="AF1712" s="520"/>
    </row>
    <row r="1713" spans="1:32" ht="19.5" thickBot="1" x14ac:dyDescent="0.35">
      <c r="A1713" s="366"/>
      <c r="B1713" s="1417"/>
      <c r="C1713" s="388"/>
      <c r="D1713" s="388"/>
      <c r="E1713" s="388"/>
      <c r="F1713" s="388"/>
      <c r="G1713" s="388"/>
      <c r="H1713" s="388"/>
      <c r="I1713" s="388"/>
      <c r="J1713" s="388"/>
      <c r="K1713" s="1669"/>
      <c r="L1713" s="332"/>
      <c r="M1713" s="332"/>
      <c r="N1713" s="332"/>
      <c r="O1713" s="366"/>
      <c r="P1713" s="366"/>
      <c r="Q1713" s="366"/>
      <c r="R1713" s="366"/>
      <c r="S1713" s="366"/>
      <c r="T1713" s="366"/>
      <c r="U1713" s="366"/>
      <c r="V1713" s="366"/>
      <c r="W1713" s="366"/>
      <c r="X1713" s="366"/>
      <c r="Y1713" s="366"/>
      <c r="Z1713" s="366"/>
      <c r="AA1713" s="366"/>
      <c r="AB1713" s="366"/>
      <c r="AC1713" s="366"/>
      <c r="AD1713" s="366"/>
      <c r="AE1713" s="366"/>
      <c r="AF1713" s="520"/>
    </row>
    <row r="1714" spans="1:32" ht="19.5" thickBot="1" x14ac:dyDescent="0.35">
      <c r="A1714" s="366"/>
      <c r="B1714" s="1417"/>
      <c r="C1714" s="388"/>
      <c r="D1714" s="388"/>
      <c r="E1714" s="388"/>
      <c r="F1714" s="388"/>
      <c r="G1714" s="388"/>
      <c r="H1714" s="388"/>
      <c r="I1714" s="388"/>
      <c r="J1714" s="388"/>
      <c r="K1714" s="1669"/>
      <c r="L1714" s="332"/>
      <c r="M1714" s="332"/>
      <c r="N1714" s="332"/>
      <c r="O1714" s="366"/>
      <c r="P1714" s="366"/>
      <c r="Q1714" s="366"/>
      <c r="R1714" s="366"/>
      <c r="S1714" s="366"/>
      <c r="T1714" s="366"/>
      <c r="U1714" s="366"/>
      <c r="V1714" s="366"/>
      <c r="W1714" s="366"/>
      <c r="X1714" s="366"/>
      <c r="Y1714" s="366"/>
      <c r="Z1714" s="366"/>
      <c r="AA1714" s="366"/>
      <c r="AB1714" s="366"/>
      <c r="AC1714" s="366"/>
      <c r="AD1714" s="366"/>
      <c r="AE1714" s="366"/>
      <c r="AF1714" s="520"/>
    </row>
    <row r="1715" spans="1:32" ht="19.5" thickBot="1" x14ac:dyDescent="0.35">
      <c r="A1715" s="366"/>
      <c r="B1715" s="1417"/>
      <c r="C1715" s="388"/>
      <c r="D1715" s="388"/>
      <c r="E1715" s="388"/>
      <c r="F1715" s="388"/>
      <c r="G1715" s="388"/>
      <c r="H1715" s="388"/>
      <c r="I1715" s="388"/>
      <c r="J1715" s="388"/>
      <c r="K1715" s="1669"/>
      <c r="L1715" s="332"/>
      <c r="M1715" s="332"/>
      <c r="N1715" s="332"/>
      <c r="O1715" s="366"/>
      <c r="P1715" s="366"/>
      <c r="Q1715" s="366"/>
      <c r="R1715" s="366"/>
      <c r="S1715" s="366"/>
      <c r="T1715" s="366"/>
      <c r="U1715" s="366"/>
      <c r="V1715" s="366"/>
      <c r="W1715" s="366"/>
      <c r="X1715" s="366"/>
      <c r="Y1715" s="366"/>
      <c r="Z1715" s="366"/>
      <c r="AA1715" s="366"/>
      <c r="AB1715" s="366"/>
      <c r="AC1715" s="366"/>
      <c r="AD1715" s="366"/>
      <c r="AE1715" s="366"/>
      <c r="AF1715" s="520"/>
    </row>
    <row r="1716" spans="1:32" ht="19.5" thickBot="1" x14ac:dyDescent="0.35">
      <c r="A1716" s="366"/>
      <c r="B1716" s="1417"/>
      <c r="C1716" s="388"/>
      <c r="D1716" s="388"/>
      <c r="E1716" s="388"/>
      <c r="F1716" s="388"/>
      <c r="G1716" s="388"/>
      <c r="H1716" s="388"/>
      <c r="I1716" s="388"/>
      <c r="J1716" s="388"/>
      <c r="K1716" s="1669"/>
      <c r="L1716" s="332"/>
      <c r="M1716" s="332"/>
      <c r="N1716" s="332"/>
      <c r="O1716" s="366"/>
      <c r="P1716" s="366"/>
      <c r="Q1716" s="366"/>
      <c r="R1716" s="366"/>
      <c r="S1716" s="366"/>
      <c r="T1716" s="366"/>
      <c r="U1716" s="366"/>
      <c r="V1716" s="366"/>
      <c r="W1716" s="366"/>
      <c r="X1716" s="366"/>
      <c r="Y1716" s="366"/>
      <c r="Z1716" s="366"/>
      <c r="AA1716" s="366"/>
      <c r="AB1716" s="366"/>
      <c r="AC1716" s="366"/>
      <c r="AD1716" s="366"/>
      <c r="AE1716" s="366"/>
      <c r="AF1716" s="520"/>
    </row>
    <row r="1717" spans="1:32" ht="19.5" thickBot="1" x14ac:dyDescent="0.35">
      <c r="A1717" s="366"/>
      <c r="B1717" s="1417"/>
      <c r="C1717" s="388"/>
      <c r="D1717" s="388"/>
      <c r="E1717" s="388"/>
      <c r="F1717" s="388"/>
      <c r="G1717" s="388"/>
      <c r="H1717" s="388"/>
      <c r="I1717" s="388"/>
      <c r="J1717" s="388"/>
      <c r="K1717" s="1669"/>
      <c r="L1717" s="332"/>
      <c r="M1717" s="332"/>
      <c r="N1717" s="332"/>
      <c r="O1717" s="366"/>
      <c r="P1717" s="366"/>
      <c r="Q1717" s="366"/>
      <c r="R1717" s="366"/>
      <c r="S1717" s="366"/>
      <c r="T1717" s="366"/>
      <c r="U1717" s="366"/>
      <c r="V1717" s="366"/>
      <c r="W1717" s="366"/>
      <c r="X1717" s="366"/>
      <c r="Y1717" s="366"/>
      <c r="Z1717" s="366"/>
      <c r="AA1717" s="366"/>
      <c r="AB1717" s="366"/>
      <c r="AC1717" s="366"/>
      <c r="AD1717" s="366"/>
      <c r="AE1717" s="366"/>
      <c r="AF1717" s="520"/>
    </row>
    <row r="1718" spans="1:32" ht="19.5" thickBot="1" x14ac:dyDescent="0.35">
      <c r="A1718" s="366"/>
      <c r="B1718" s="1417"/>
      <c r="C1718" s="388"/>
      <c r="D1718" s="388"/>
      <c r="E1718" s="388"/>
      <c r="F1718" s="388"/>
      <c r="G1718" s="388"/>
      <c r="H1718" s="388"/>
      <c r="I1718" s="388"/>
      <c r="J1718" s="388"/>
      <c r="K1718" s="1669"/>
      <c r="L1718" s="332"/>
      <c r="M1718" s="332"/>
      <c r="N1718" s="332"/>
      <c r="O1718" s="366"/>
      <c r="P1718" s="366"/>
      <c r="Q1718" s="366"/>
      <c r="R1718" s="366"/>
      <c r="S1718" s="366"/>
      <c r="T1718" s="366"/>
      <c r="U1718" s="366"/>
      <c r="V1718" s="366"/>
      <c r="W1718" s="366"/>
      <c r="X1718" s="366"/>
      <c r="Y1718" s="366"/>
      <c r="Z1718" s="366"/>
      <c r="AA1718" s="366"/>
      <c r="AB1718" s="366"/>
      <c r="AC1718" s="366"/>
      <c r="AD1718" s="366"/>
      <c r="AE1718" s="366"/>
      <c r="AF1718" s="520"/>
    </row>
    <row r="1719" spans="1:32" ht="19.5" thickBot="1" x14ac:dyDescent="0.35">
      <c r="A1719" s="366"/>
      <c r="B1719" s="1417"/>
      <c r="C1719" s="388"/>
      <c r="D1719" s="388"/>
      <c r="E1719" s="388"/>
      <c r="F1719" s="388"/>
      <c r="G1719" s="388"/>
      <c r="H1719" s="388"/>
      <c r="I1719" s="388"/>
      <c r="J1719" s="388"/>
      <c r="K1719" s="1669"/>
      <c r="L1719" s="332"/>
      <c r="M1719" s="332"/>
      <c r="N1719" s="332"/>
      <c r="O1719" s="366"/>
      <c r="P1719" s="366"/>
      <c r="Q1719" s="366"/>
      <c r="R1719" s="366"/>
      <c r="S1719" s="366"/>
      <c r="T1719" s="366"/>
      <c r="U1719" s="366"/>
      <c r="V1719" s="366"/>
      <c r="W1719" s="366"/>
      <c r="X1719" s="366"/>
      <c r="Y1719" s="366"/>
      <c r="Z1719" s="366"/>
      <c r="AA1719" s="366"/>
      <c r="AB1719" s="366"/>
      <c r="AC1719" s="366"/>
      <c r="AD1719" s="366"/>
      <c r="AE1719" s="366"/>
      <c r="AF1719" s="520"/>
    </row>
    <row r="1720" spans="1:32" ht="21" customHeight="1" thickBot="1" x14ac:dyDescent="0.35">
      <c r="A1720" s="366"/>
      <c r="B1720" s="725"/>
      <c r="C1720" s="725"/>
      <c r="D1720" s="725"/>
      <c r="E1720" s="725"/>
      <c r="F1720" s="1188"/>
      <c r="G1720" s="1945" t="s">
        <v>295</v>
      </c>
      <c r="H1720" s="1945" t="s">
        <v>296</v>
      </c>
      <c r="I1720" s="1947" t="s">
        <v>297</v>
      </c>
      <c r="J1720" s="1948"/>
      <c r="K1720" s="1882" t="s">
        <v>931</v>
      </c>
      <c r="L1720" s="332"/>
      <c r="M1720" s="332"/>
      <c r="N1720" s="332"/>
      <c r="O1720" s="366"/>
      <c r="P1720" s="366"/>
      <c r="Q1720" s="366"/>
      <c r="R1720" s="366"/>
      <c r="S1720" s="366"/>
      <c r="T1720" s="366"/>
      <c r="U1720" s="366"/>
      <c r="V1720" s="366"/>
      <c r="W1720" s="366"/>
      <c r="X1720" s="366"/>
      <c r="Y1720" s="366"/>
      <c r="Z1720" s="366"/>
      <c r="AA1720" s="366"/>
      <c r="AB1720" s="366"/>
      <c r="AC1720" s="366"/>
      <c r="AD1720" s="366"/>
      <c r="AE1720" s="366"/>
      <c r="AF1720" s="520"/>
    </row>
    <row r="1721" spans="1:32" ht="61.5" thickBot="1" x14ac:dyDescent="0.35">
      <c r="A1721" s="366"/>
      <c r="B1721" s="314" t="s">
        <v>1</v>
      </c>
      <c r="C1721" s="1651" t="s">
        <v>151</v>
      </c>
      <c r="D1721" s="1670" t="s">
        <v>152</v>
      </c>
      <c r="E1721" s="767" t="s">
        <v>158</v>
      </c>
      <c r="F1721" s="767" t="s">
        <v>153</v>
      </c>
      <c r="G1721" s="1946"/>
      <c r="H1721" s="1946"/>
      <c r="I1721" s="767" t="s">
        <v>298</v>
      </c>
      <c r="J1721" s="767" t="s">
        <v>299</v>
      </c>
      <c r="K1721" s="1944"/>
      <c r="L1721" s="332"/>
      <c r="M1721" s="332"/>
      <c r="N1721" s="332"/>
      <c r="O1721" s="366"/>
      <c r="P1721" s="366"/>
      <c r="Q1721" s="366"/>
      <c r="R1721" s="366"/>
      <c r="S1721" s="366"/>
      <c r="T1721" s="366"/>
      <c r="U1721" s="366"/>
      <c r="V1721" s="366"/>
      <c r="W1721" s="366"/>
      <c r="X1721" s="366"/>
      <c r="Y1721" s="366"/>
      <c r="Z1721" s="366"/>
      <c r="AA1721" s="366"/>
      <c r="AB1721" s="366"/>
      <c r="AC1721" s="366"/>
      <c r="AD1721" s="366"/>
      <c r="AE1721" s="366"/>
      <c r="AF1721" s="520"/>
    </row>
    <row r="1722" spans="1:32" ht="19.5" thickBot="1" x14ac:dyDescent="0.35">
      <c r="A1722" s="366"/>
      <c r="B1722" s="1417"/>
      <c r="C1722" s="388"/>
      <c r="D1722" s="388"/>
      <c r="E1722" s="388"/>
      <c r="F1722" s="388"/>
      <c r="G1722" s="388"/>
      <c r="H1722" s="388"/>
      <c r="I1722" s="388"/>
      <c r="J1722" s="388"/>
      <c r="K1722" s="1669"/>
      <c r="L1722" s="332"/>
      <c r="M1722" s="332"/>
      <c r="N1722" s="332"/>
      <c r="O1722" s="366"/>
      <c r="P1722" s="366"/>
      <c r="Q1722" s="366"/>
      <c r="R1722" s="366"/>
      <c r="S1722" s="366"/>
      <c r="T1722" s="366"/>
      <c r="U1722" s="366"/>
      <c r="V1722" s="366"/>
      <c r="W1722" s="366"/>
      <c r="X1722" s="366"/>
      <c r="Y1722" s="366"/>
      <c r="Z1722" s="366"/>
      <c r="AA1722" s="366"/>
      <c r="AB1722" s="366"/>
      <c r="AC1722" s="366"/>
      <c r="AD1722" s="366"/>
      <c r="AE1722" s="366"/>
      <c r="AF1722" s="520"/>
    </row>
    <row r="1723" spans="1:32" ht="19.5" thickBot="1" x14ac:dyDescent="0.35">
      <c r="A1723" s="366"/>
      <c r="B1723" s="1417"/>
      <c r="C1723" s="388"/>
      <c r="D1723" s="388"/>
      <c r="E1723" s="388"/>
      <c r="F1723" s="388"/>
      <c r="G1723" s="388"/>
      <c r="H1723" s="388"/>
      <c r="I1723" s="388"/>
      <c r="J1723" s="388"/>
      <c r="K1723" s="1669"/>
      <c r="L1723" s="332"/>
      <c r="M1723" s="332"/>
      <c r="N1723" s="332"/>
      <c r="O1723" s="366"/>
      <c r="P1723" s="366"/>
      <c r="Q1723" s="366"/>
      <c r="R1723" s="366"/>
      <c r="S1723" s="366"/>
      <c r="T1723" s="366"/>
      <c r="U1723" s="366"/>
      <c r="V1723" s="366"/>
      <c r="W1723" s="366"/>
      <c r="X1723" s="366"/>
      <c r="Y1723" s="366"/>
      <c r="Z1723" s="366"/>
      <c r="AA1723" s="366"/>
      <c r="AB1723" s="366"/>
      <c r="AC1723" s="366"/>
      <c r="AD1723" s="366"/>
      <c r="AE1723" s="366"/>
      <c r="AF1723" s="520"/>
    </row>
    <row r="1724" spans="1:32" ht="19.5" thickBot="1" x14ac:dyDescent="0.35">
      <c r="A1724" s="366"/>
      <c r="B1724" s="1417"/>
      <c r="C1724" s="388"/>
      <c r="D1724" s="388"/>
      <c r="E1724" s="388"/>
      <c r="F1724" s="388"/>
      <c r="G1724" s="388"/>
      <c r="H1724" s="388"/>
      <c r="I1724" s="388"/>
      <c r="J1724" s="388"/>
      <c r="K1724" s="1669"/>
      <c r="L1724" s="332"/>
      <c r="M1724" s="332"/>
      <c r="N1724" s="332"/>
      <c r="O1724" s="366"/>
      <c r="P1724" s="366"/>
      <c r="Q1724" s="366"/>
      <c r="R1724" s="366"/>
      <c r="S1724" s="366"/>
      <c r="T1724" s="366"/>
      <c r="U1724" s="366"/>
      <c r="V1724" s="366"/>
      <c r="W1724" s="366"/>
      <c r="X1724" s="366"/>
      <c r="Y1724" s="366"/>
      <c r="Z1724" s="366"/>
      <c r="AA1724" s="366"/>
      <c r="AB1724" s="366"/>
      <c r="AC1724" s="366"/>
      <c r="AD1724" s="366"/>
      <c r="AE1724" s="366"/>
      <c r="AF1724" s="520"/>
    </row>
    <row r="1725" spans="1:32" ht="19.5" thickBot="1" x14ac:dyDescent="0.35">
      <c r="A1725" s="366"/>
      <c r="B1725" s="1417"/>
      <c r="C1725" s="388"/>
      <c r="D1725" s="388"/>
      <c r="E1725" s="388"/>
      <c r="F1725" s="388"/>
      <c r="G1725" s="388"/>
      <c r="H1725" s="388"/>
      <c r="I1725" s="388"/>
      <c r="J1725" s="388"/>
      <c r="K1725" s="1669"/>
      <c r="L1725" s="332"/>
      <c r="M1725" s="332"/>
      <c r="N1725" s="332"/>
      <c r="O1725" s="366"/>
      <c r="P1725" s="366"/>
      <c r="Q1725" s="366"/>
      <c r="R1725" s="366"/>
      <c r="S1725" s="366"/>
      <c r="T1725" s="366"/>
      <c r="U1725" s="366"/>
      <c r="V1725" s="366"/>
      <c r="W1725" s="366"/>
      <c r="X1725" s="366"/>
      <c r="Y1725" s="366"/>
      <c r="Z1725" s="366"/>
      <c r="AA1725" s="366"/>
      <c r="AB1725" s="366"/>
      <c r="AC1725" s="366"/>
      <c r="AD1725" s="366"/>
      <c r="AE1725" s="366"/>
      <c r="AF1725" s="520"/>
    </row>
    <row r="1726" spans="1:32" ht="19.5" thickBot="1" x14ac:dyDescent="0.35">
      <c r="A1726" s="366"/>
      <c r="B1726" s="1417"/>
      <c r="C1726" s="388"/>
      <c r="D1726" s="388"/>
      <c r="E1726" s="388"/>
      <c r="F1726" s="388"/>
      <c r="G1726" s="388"/>
      <c r="H1726" s="388"/>
      <c r="I1726" s="388"/>
      <c r="J1726" s="388"/>
      <c r="K1726" s="1669"/>
      <c r="L1726" s="332"/>
      <c r="M1726" s="332"/>
      <c r="N1726" s="332"/>
      <c r="O1726" s="366"/>
      <c r="P1726" s="366"/>
      <c r="Q1726" s="366"/>
      <c r="R1726" s="366"/>
      <c r="S1726" s="366"/>
      <c r="T1726" s="366"/>
      <c r="U1726" s="366"/>
      <c r="V1726" s="366"/>
      <c r="W1726" s="366"/>
      <c r="X1726" s="366"/>
      <c r="Y1726" s="366"/>
      <c r="Z1726" s="366"/>
      <c r="AA1726" s="366"/>
      <c r="AB1726" s="366"/>
      <c r="AC1726" s="366"/>
      <c r="AD1726" s="366"/>
      <c r="AE1726" s="366"/>
      <c r="AF1726" s="520"/>
    </row>
    <row r="1727" spans="1:32" ht="19.5" thickBot="1" x14ac:dyDescent="0.35">
      <c r="A1727" s="366"/>
      <c r="B1727" s="1417"/>
      <c r="C1727" s="388"/>
      <c r="D1727" s="388"/>
      <c r="E1727" s="388"/>
      <c r="F1727" s="388"/>
      <c r="G1727" s="388"/>
      <c r="H1727" s="388"/>
      <c r="I1727" s="388"/>
      <c r="J1727" s="388"/>
      <c r="K1727" s="1669"/>
      <c r="L1727" s="332"/>
      <c r="M1727" s="332"/>
      <c r="N1727" s="332"/>
      <c r="O1727" s="366"/>
      <c r="P1727" s="366"/>
      <c r="Q1727" s="366"/>
      <c r="R1727" s="366"/>
      <c r="S1727" s="366"/>
      <c r="T1727" s="366"/>
      <c r="U1727" s="366"/>
      <c r="V1727" s="366"/>
      <c r="W1727" s="366"/>
      <c r="X1727" s="366"/>
      <c r="Y1727" s="366"/>
      <c r="Z1727" s="366"/>
      <c r="AA1727" s="366"/>
      <c r="AB1727" s="366"/>
      <c r="AC1727" s="366"/>
      <c r="AD1727" s="366"/>
      <c r="AE1727" s="366"/>
      <c r="AF1727" s="520"/>
    </row>
    <row r="1728" spans="1:32" ht="19.5" thickBot="1" x14ac:dyDescent="0.35">
      <c r="A1728" s="366"/>
      <c r="B1728" s="1417"/>
      <c r="C1728" s="388"/>
      <c r="D1728" s="388"/>
      <c r="E1728" s="388"/>
      <c r="F1728" s="388"/>
      <c r="G1728" s="388"/>
      <c r="H1728" s="388"/>
      <c r="I1728" s="388"/>
      <c r="J1728" s="388"/>
      <c r="K1728" s="1669"/>
      <c r="L1728" s="332"/>
      <c r="M1728" s="332"/>
      <c r="N1728" s="332"/>
      <c r="O1728" s="366"/>
      <c r="P1728" s="366"/>
      <c r="Q1728" s="366"/>
      <c r="R1728" s="366"/>
      <c r="S1728" s="366"/>
      <c r="T1728" s="366"/>
      <c r="U1728" s="366"/>
      <c r="V1728" s="366"/>
      <c r="W1728" s="366"/>
      <c r="X1728" s="366"/>
      <c r="Y1728" s="366"/>
      <c r="Z1728" s="366"/>
      <c r="AA1728" s="366"/>
      <c r="AB1728" s="366"/>
      <c r="AC1728" s="366"/>
      <c r="AD1728" s="366"/>
      <c r="AE1728" s="366"/>
      <c r="AF1728" s="520"/>
    </row>
    <row r="1729" spans="1:32" ht="19.5" thickBot="1" x14ac:dyDescent="0.35">
      <c r="A1729" s="366"/>
      <c r="B1729" s="1417"/>
      <c r="C1729" s="388"/>
      <c r="D1729" s="388"/>
      <c r="E1729" s="388"/>
      <c r="F1729" s="388"/>
      <c r="G1729" s="388"/>
      <c r="H1729" s="388"/>
      <c r="I1729" s="388"/>
      <c r="J1729" s="388"/>
      <c r="K1729" s="1669"/>
      <c r="L1729" s="332"/>
      <c r="M1729" s="332"/>
      <c r="N1729" s="332"/>
      <c r="O1729" s="366"/>
      <c r="P1729" s="366"/>
      <c r="Q1729" s="366"/>
      <c r="R1729" s="366"/>
      <c r="S1729" s="366"/>
      <c r="T1729" s="366"/>
      <c r="U1729" s="366"/>
      <c r="V1729" s="366"/>
      <c r="W1729" s="366"/>
      <c r="X1729" s="366"/>
      <c r="Y1729" s="366"/>
      <c r="Z1729" s="366"/>
      <c r="AA1729" s="366"/>
      <c r="AB1729" s="366"/>
      <c r="AC1729" s="366"/>
      <c r="AD1729" s="366"/>
      <c r="AE1729" s="366"/>
      <c r="AF1729" s="520"/>
    </row>
    <row r="1730" spans="1:32" ht="19.5" thickBot="1" x14ac:dyDescent="0.35">
      <c r="A1730" s="366"/>
      <c r="B1730" s="1417"/>
      <c r="C1730" s="388"/>
      <c r="D1730" s="388"/>
      <c r="E1730" s="388"/>
      <c r="F1730" s="388"/>
      <c r="G1730" s="388"/>
      <c r="H1730" s="388"/>
      <c r="I1730" s="388"/>
      <c r="J1730" s="388"/>
      <c r="K1730" s="1669"/>
      <c r="L1730" s="332"/>
      <c r="M1730" s="332"/>
      <c r="N1730" s="332"/>
      <c r="O1730" s="366"/>
      <c r="P1730" s="366"/>
      <c r="Q1730" s="366"/>
      <c r="R1730" s="366"/>
      <c r="S1730" s="366"/>
      <c r="T1730" s="366"/>
      <c r="U1730" s="366"/>
      <c r="V1730" s="366"/>
      <c r="W1730" s="366"/>
      <c r="X1730" s="366"/>
      <c r="Y1730" s="366"/>
      <c r="Z1730" s="366"/>
      <c r="AA1730" s="366"/>
      <c r="AB1730" s="366"/>
      <c r="AC1730" s="366"/>
      <c r="AD1730" s="366"/>
      <c r="AE1730" s="366"/>
      <c r="AF1730" s="520"/>
    </row>
    <row r="1731" spans="1:32" ht="19.5" thickBot="1" x14ac:dyDescent="0.35">
      <c r="A1731" s="366"/>
      <c r="B1731" s="1417"/>
      <c r="C1731" s="388"/>
      <c r="D1731" s="388"/>
      <c r="E1731" s="388"/>
      <c r="F1731" s="388"/>
      <c r="G1731" s="388"/>
      <c r="H1731" s="388"/>
      <c r="I1731" s="388"/>
      <c r="J1731" s="388"/>
      <c r="K1731" s="1669"/>
      <c r="L1731" s="332"/>
      <c r="M1731" s="332"/>
      <c r="N1731" s="332"/>
      <c r="O1731" s="366"/>
      <c r="P1731" s="366"/>
      <c r="Q1731" s="366"/>
      <c r="R1731" s="366"/>
      <c r="S1731" s="366"/>
      <c r="T1731" s="366"/>
      <c r="U1731" s="366"/>
      <c r="V1731" s="366"/>
      <c r="W1731" s="366"/>
      <c r="X1731" s="366"/>
      <c r="Y1731" s="366"/>
      <c r="Z1731" s="366"/>
      <c r="AA1731" s="366"/>
      <c r="AB1731" s="366"/>
      <c r="AC1731" s="366"/>
      <c r="AD1731" s="366"/>
      <c r="AE1731" s="366"/>
      <c r="AF1731" s="520"/>
    </row>
    <row r="1732" spans="1:32" ht="19.5" thickBot="1" x14ac:dyDescent="0.35">
      <c r="A1732" s="366"/>
      <c r="B1732" s="1417"/>
      <c r="C1732" s="388"/>
      <c r="D1732" s="388"/>
      <c r="E1732" s="388"/>
      <c r="F1732" s="388"/>
      <c r="G1732" s="388"/>
      <c r="H1732" s="388"/>
      <c r="I1732" s="388"/>
      <c r="J1732" s="388"/>
      <c r="K1732" s="1669"/>
      <c r="L1732" s="332"/>
      <c r="M1732" s="332"/>
      <c r="N1732" s="332"/>
      <c r="O1732" s="366"/>
      <c r="P1732" s="366"/>
      <c r="Q1732" s="366"/>
      <c r="R1732" s="366"/>
      <c r="S1732" s="366"/>
      <c r="T1732" s="366"/>
      <c r="U1732" s="366"/>
      <c r="V1732" s="366"/>
      <c r="W1732" s="366"/>
      <c r="X1732" s="366"/>
      <c r="Y1732" s="366"/>
      <c r="Z1732" s="366"/>
      <c r="AA1732" s="366"/>
      <c r="AB1732" s="366"/>
      <c r="AC1732" s="366"/>
      <c r="AD1732" s="366"/>
      <c r="AE1732" s="366"/>
      <c r="AF1732" s="520"/>
    </row>
    <row r="1733" spans="1:32" ht="19.5" thickBot="1" x14ac:dyDescent="0.35">
      <c r="A1733" s="366"/>
      <c r="B1733" s="1417"/>
      <c r="C1733" s="388"/>
      <c r="D1733" s="388"/>
      <c r="E1733" s="388"/>
      <c r="F1733" s="388"/>
      <c r="G1733" s="388"/>
      <c r="H1733" s="388"/>
      <c r="I1733" s="388"/>
      <c r="J1733" s="388"/>
      <c r="K1733" s="1669"/>
      <c r="L1733" s="332"/>
      <c r="M1733" s="332"/>
      <c r="N1733" s="332"/>
      <c r="O1733" s="366"/>
      <c r="P1733" s="366"/>
      <c r="Q1733" s="366"/>
      <c r="R1733" s="366"/>
      <c r="S1733" s="366"/>
      <c r="T1733" s="366"/>
      <c r="U1733" s="366"/>
      <c r="V1733" s="366"/>
      <c r="W1733" s="366"/>
      <c r="X1733" s="366"/>
      <c r="Y1733" s="366"/>
      <c r="Z1733" s="366"/>
      <c r="AA1733" s="366"/>
      <c r="AB1733" s="366"/>
      <c r="AC1733" s="366"/>
      <c r="AD1733" s="366"/>
      <c r="AE1733" s="366"/>
      <c r="AF1733" s="520"/>
    </row>
    <row r="1734" spans="1:32" ht="19.5" thickBot="1" x14ac:dyDescent="0.35">
      <c r="A1734" s="366"/>
      <c r="B1734" s="1417"/>
      <c r="C1734" s="388"/>
      <c r="D1734" s="388"/>
      <c r="E1734" s="388"/>
      <c r="F1734" s="388"/>
      <c r="G1734" s="388"/>
      <c r="H1734" s="388"/>
      <c r="I1734" s="388"/>
      <c r="J1734" s="388"/>
      <c r="K1734" s="1669"/>
      <c r="L1734" s="332"/>
      <c r="M1734" s="332"/>
      <c r="N1734" s="332"/>
      <c r="O1734" s="366"/>
      <c r="P1734" s="366"/>
      <c r="Q1734" s="366"/>
      <c r="R1734" s="366"/>
      <c r="S1734" s="366"/>
      <c r="T1734" s="366"/>
      <c r="U1734" s="366"/>
      <c r="V1734" s="366"/>
      <c r="W1734" s="366"/>
      <c r="X1734" s="366"/>
      <c r="Y1734" s="366"/>
      <c r="Z1734" s="366"/>
      <c r="AA1734" s="366"/>
      <c r="AB1734" s="366"/>
      <c r="AC1734" s="366"/>
      <c r="AD1734" s="366"/>
      <c r="AE1734" s="366"/>
      <c r="AF1734" s="520"/>
    </row>
    <row r="1735" spans="1:32" ht="19.5" thickBot="1" x14ac:dyDescent="0.35">
      <c r="A1735" s="366"/>
      <c r="B1735" s="1417"/>
      <c r="C1735" s="388"/>
      <c r="D1735" s="388"/>
      <c r="E1735" s="388"/>
      <c r="F1735" s="388"/>
      <c r="G1735" s="388"/>
      <c r="H1735" s="388"/>
      <c r="I1735" s="388"/>
      <c r="J1735" s="388"/>
      <c r="K1735" s="1669"/>
      <c r="L1735" s="332"/>
      <c r="M1735" s="332"/>
      <c r="N1735" s="332"/>
      <c r="O1735" s="366"/>
      <c r="P1735" s="366"/>
      <c r="Q1735" s="366"/>
      <c r="R1735" s="366"/>
      <c r="S1735" s="366"/>
      <c r="T1735" s="366"/>
      <c r="U1735" s="366"/>
      <c r="V1735" s="366"/>
      <c r="W1735" s="366"/>
      <c r="X1735" s="366"/>
      <c r="Y1735" s="366"/>
      <c r="Z1735" s="366"/>
      <c r="AA1735" s="366"/>
      <c r="AB1735" s="366"/>
      <c r="AC1735" s="366"/>
      <c r="AD1735" s="366"/>
      <c r="AE1735" s="366"/>
      <c r="AF1735" s="520"/>
    </row>
    <row r="1736" spans="1:32" ht="19.5" thickBot="1" x14ac:dyDescent="0.35">
      <c r="A1736" s="366"/>
      <c r="B1736" s="1417"/>
      <c r="C1736" s="388"/>
      <c r="D1736" s="388"/>
      <c r="E1736" s="388"/>
      <c r="F1736" s="388"/>
      <c r="G1736" s="388"/>
      <c r="H1736" s="388"/>
      <c r="I1736" s="388"/>
      <c r="J1736" s="388"/>
      <c r="K1736" s="1669"/>
      <c r="L1736" s="332"/>
      <c r="M1736" s="332"/>
      <c r="N1736" s="332"/>
      <c r="O1736" s="366"/>
      <c r="P1736" s="366"/>
      <c r="Q1736" s="366"/>
      <c r="R1736" s="366"/>
      <c r="S1736" s="366"/>
      <c r="T1736" s="366"/>
      <c r="U1736" s="366"/>
      <c r="V1736" s="366"/>
      <c r="W1736" s="366"/>
      <c r="X1736" s="366"/>
      <c r="Y1736" s="366"/>
      <c r="Z1736" s="366"/>
      <c r="AA1736" s="366"/>
      <c r="AB1736" s="366"/>
      <c r="AC1736" s="366"/>
      <c r="AD1736" s="366"/>
      <c r="AE1736" s="366"/>
      <c r="AF1736" s="520"/>
    </row>
    <row r="1737" spans="1:32" ht="19.5" thickBot="1" x14ac:dyDescent="0.35">
      <c r="A1737" s="366"/>
      <c r="B1737" s="1417"/>
      <c r="C1737" s="388"/>
      <c r="D1737" s="388"/>
      <c r="E1737" s="388"/>
      <c r="F1737" s="388"/>
      <c r="G1737" s="388"/>
      <c r="H1737" s="388"/>
      <c r="I1737" s="388"/>
      <c r="J1737" s="388"/>
      <c r="K1737" s="1669"/>
      <c r="L1737" s="332"/>
      <c r="M1737" s="332"/>
      <c r="N1737" s="332"/>
      <c r="O1737" s="366"/>
      <c r="P1737" s="366"/>
      <c r="Q1737" s="366"/>
      <c r="R1737" s="366"/>
      <c r="S1737" s="366"/>
      <c r="T1737" s="366"/>
      <c r="U1737" s="366"/>
      <c r="V1737" s="366"/>
      <c r="W1737" s="366"/>
      <c r="X1737" s="366"/>
      <c r="Y1737" s="366"/>
      <c r="Z1737" s="366"/>
      <c r="AA1737" s="366"/>
      <c r="AB1737" s="366"/>
      <c r="AC1737" s="366"/>
      <c r="AD1737" s="366"/>
      <c r="AE1737" s="366"/>
      <c r="AF1737" s="520"/>
    </row>
    <row r="1738" spans="1:32" ht="19.5" thickBot="1" x14ac:dyDescent="0.35">
      <c r="A1738" s="366"/>
      <c r="B1738" s="1417"/>
      <c r="C1738" s="388"/>
      <c r="D1738" s="388"/>
      <c r="E1738" s="388"/>
      <c r="F1738" s="388"/>
      <c r="G1738" s="388"/>
      <c r="H1738" s="388"/>
      <c r="I1738" s="388"/>
      <c r="J1738" s="388"/>
      <c r="K1738" s="1669"/>
      <c r="L1738" s="332"/>
      <c r="M1738" s="332"/>
      <c r="N1738" s="332"/>
      <c r="O1738" s="366"/>
      <c r="P1738" s="366"/>
      <c r="Q1738" s="366"/>
      <c r="R1738" s="366"/>
      <c r="S1738" s="366"/>
      <c r="T1738" s="366"/>
      <c r="U1738" s="366"/>
      <c r="V1738" s="366"/>
      <c r="W1738" s="366"/>
      <c r="X1738" s="366"/>
      <c r="Y1738" s="366"/>
      <c r="Z1738" s="366"/>
      <c r="AA1738" s="366"/>
      <c r="AB1738" s="366"/>
      <c r="AC1738" s="366"/>
      <c r="AD1738" s="366"/>
      <c r="AE1738" s="366"/>
      <c r="AF1738" s="520"/>
    </row>
    <row r="1739" spans="1:32" ht="19.5" thickBot="1" x14ac:dyDescent="0.35">
      <c r="A1739" s="366"/>
      <c r="B1739" s="1417"/>
      <c r="C1739" s="388"/>
      <c r="D1739" s="388"/>
      <c r="E1739" s="388"/>
      <c r="F1739" s="388"/>
      <c r="G1739" s="388"/>
      <c r="H1739" s="388"/>
      <c r="I1739" s="388"/>
      <c r="J1739" s="388"/>
      <c r="K1739" s="1669"/>
      <c r="L1739" s="332"/>
      <c r="M1739" s="332"/>
      <c r="N1739" s="332"/>
      <c r="O1739" s="366"/>
      <c r="P1739" s="366"/>
      <c r="Q1739" s="366"/>
      <c r="R1739" s="366"/>
      <c r="S1739" s="366"/>
      <c r="T1739" s="366"/>
      <c r="U1739" s="366"/>
      <c r="V1739" s="366"/>
      <c r="W1739" s="366"/>
      <c r="X1739" s="366"/>
      <c r="Y1739" s="366"/>
      <c r="Z1739" s="366"/>
      <c r="AA1739" s="366"/>
      <c r="AB1739" s="366"/>
      <c r="AC1739" s="366"/>
      <c r="AD1739" s="366"/>
      <c r="AE1739" s="366"/>
      <c r="AF1739" s="520"/>
    </row>
    <row r="1740" spans="1:32" ht="19.5" thickBot="1" x14ac:dyDescent="0.35">
      <c r="A1740" s="366"/>
      <c r="B1740" s="1417"/>
      <c r="C1740" s="388"/>
      <c r="D1740" s="388"/>
      <c r="E1740" s="388"/>
      <c r="F1740" s="388"/>
      <c r="G1740" s="388"/>
      <c r="H1740" s="388"/>
      <c r="I1740" s="388"/>
      <c r="J1740" s="388"/>
      <c r="K1740" s="1669"/>
      <c r="L1740" s="332"/>
      <c r="M1740" s="332"/>
      <c r="N1740" s="332"/>
      <c r="O1740" s="366"/>
      <c r="P1740" s="366"/>
      <c r="Q1740" s="366"/>
      <c r="R1740" s="366"/>
      <c r="S1740" s="366"/>
      <c r="T1740" s="366"/>
      <c r="U1740" s="366"/>
      <c r="V1740" s="366"/>
      <c r="W1740" s="366"/>
      <c r="X1740" s="366"/>
      <c r="Y1740" s="366"/>
      <c r="Z1740" s="366"/>
      <c r="AA1740" s="366"/>
      <c r="AB1740" s="366"/>
      <c r="AC1740" s="366"/>
      <c r="AD1740" s="366"/>
      <c r="AE1740" s="366"/>
      <c r="AF1740" s="520"/>
    </row>
    <row r="1741" spans="1:32" ht="19.5" thickBot="1" x14ac:dyDescent="0.35">
      <c r="A1741" s="366"/>
      <c r="B1741" s="1417"/>
      <c r="C1741" s="388"/>
      <c r="D1741" s="388"/>
      <c r="E1741" s="388"/>
      <c r="F1741" s="388"/>
      <c r="G1741" s="388"/>
      <c r="H1741" s="388"/>
      <c r="I1741" s="388"/>
      <c r="J1741" s="388"/>
      <c r="K1741" s="1669"/>
      <c r="L1741" s="332"/>
      <c r="M1741" s="332"/>
      <c r="N1741" s="332"/>
      <c r="O1741" s="366"/>
      <c r="P1741" s="366"/>
      <c r="Q1741" s="366"/>
      <c r="R1741" s="366"/>
      <c r="S1741" s="366"/>
      <c r="T1741" s="366"/>
      <c r="U1741" s="366"/>
      <c r="V1741" s="366"/>
      <c r="W1741" s="366"/>
      <c r="X1741" s="366"/>
      <c r="Y1741" s="366"/>
      <c r="Z1741" s="366"/>
      <c r="AA1741" s="366"/>
      <c r="AB1741" s="366"/>
      <c r="AC1741" s="366"/>
      <c r="AD1741" s="366"/>
      <c r="AE1741" s="366"/>
      <c r="AF1741" s="520"/>
    </row>
    <row r="1742" spans="1:32" ht="19.5" thickBot="1" x14ac:dyDescent="0.35">
      <c r="A1742" s="366"/>
      <c r="B1742" s="1417"/>
      <c r="C1742" s="388"/>
      <c r="D1742" s="388"/>
      <c r="E1742" s="388"/>
      <c r="F1742" s="388"/>
      <c r="G1742" s="388"/>
      <c r="H1742" s="388"/>
      <c r="I1742" s="388"/>
      <c r="J1742" s="388"/>
      <c r="K1742" s="1669"/>
      <c r="L1742" s="332"/>
      <c r="M1742" s="332"/>
      <c r="N1742" s="332"/>
      <c r="O1742" s="366"/>
      <c r="P1742" s="366"/>
      <c r="Q1742" s="366"/>
      <c r="R1742" s="366"/>
      <c r="S1742" s="366"/>
      <c r="T1742" s="366"/>
      <c r="U1742" s="366"/>
      <c r="V1742" s="366"/>
      <c r="W1742" s="366"/>
      <c r="X1742" s="366"/>
      <c r="Y1742" s="366"/>
      <c r="Z1742" s="366"/>
      <c r="AA1742" s="366"/>
      <c r="AB1742" s="366"/>
      <c r="AC1742" s="366"/>
      <c r="AD1742" s="366"/>
      <c r="AE1742" s="366"/>
      <c r="AF1742" s="520"/>
    </row>
    <row r="1743" spans="1:32" ht="19.5" thickBot="1" x14ac:dyDescent="0.35">
      <c r="A1743" s="366"/>
      <c r="B1743" s="1417"/>
      <c r="C1743" s="388"/>
      <c r="D1743" s="388"/>
      <c r="E1743" s="388"/>
      <c r="F1743" s="388"/>
      <c r="G1743" s="388"/>
      <c r="H1743" s="388"/>
      <c r="I1743" s="388"/>
      <c r="J1743" s="388"/>
      <c r="K1743" s="1669"/>
      <c r="L1743" s="332"/>
      <c r="M1743" s="332"/>
      <c r="N1743" s="332"/>
      <c r="O1743" s="366"/>
      <c r="P1743" s="366"/>
      <c r="Q1743" s="366"/>
      <c r="R1743" s="366"/>
      <c r="S1743" s="366"/>
      <c r="T1743" s="366"/>
      <c r="U1743" s="366"/>
      <c r="V1743" s="366"/>
      <c r="W1743" s="366"/>
      <c r="X1743" s="366"/>
      <c r="Y1743" s="366"/>
      <c r="Z1743" s="366"/>
      <c r="AA1743" s="366"/>
      <c r="AB1743" s="366"/>
      <c r="AC1743" s="366"/>
      <c r="AD1743" s="366"/>
      <c r="AE1743" s="366"/>
      <c r="AF1743" s="520"/>
    </row>
    <row r="1744" spans="1:32" ht="19.5" thickBot="1" x14ac:dyDescent="0.35">
      <c r="A1744" s="366"/>
      <c r="B1744" s="1417"/>
      <c r="C1744" s="388"/>
      <c r="D1744" s="388"/>
      <c r="E1744" s="388"/>
      <c r="F1744" s="388"/>
      <c r="G1744" s="388"/>
      <c r="H1744" s="388"/>
      <c r="I1744" s="388"/>
      <c r="J1744" s="388"/>
      <c r="K1744" s="1669"/>
      <c r="L1744" s="332"/>
      <c r="M1744" s="332"/>
      <c r="N1744" s="332"/>
      <c r="O1744" s="366"/>
      <c r="P1744" s="366"/>
      <c r="Q1744" s="366"/>
      <c r="R1744" s="366"/>
      <c r="S1744" s="366"/>
      <c r="T1744" s="366"/>
      <c r="U1744" s="366"/>
      <c r="V1744" s="366"/>
      <c r="W1744" s="366"/>
      <c r="X1744" s="366"/>
      <c r="Y1744" s="366"/>
      <c r="Z1744" s="366"/>
      <c r="AA1744" s="366"/>
      <c r="AB1744" s="366"/>
      <c r="AC1744" s="366"/>
      <c r="AD1744" s="366"/>
      <c r="AE1744" s="366"/>
      <c r="AF1744" s="520"/>
    </row>
    <row r="1745" spans="1:32" ht="19.5" thickBot="1" x14ac:dyDescent="0.35">
      <c r="A1745" s="366"/>
      <c r="B1745" s="1417"/>
      <c r="C1745" s="388"/>
      <c r="D1745" s="388"/>
      <c r="E1745" s="388"/>
      <c r="F1745" s="388"/>
      <c r="G1745" s="388"/>
      <c r="H1745" s="388"/>
      <c r="I1745" s="388"/>
      <c r="J1745" s="388"/>
      <c r="K1745" s="1669"/>
      <c r="L1745" s="332"/>
      <c r="M1745" s="332"/>
      <c r="N1745" s="332"/>
      <c r="O1745" s="366"/>
      <c r="P1745" s="366"/>
      <c r="Q1745" s="366"/>
      <c r="R1745" s="366"/>
      <c r="S1745" s="366"/>
      <c r="T1745" s="366"/>
      <c r="U1745" s="366"/>
      <c r="V1745" s="366"/>
      <c r="W1745" s="366"/>
      <c r="X1745" s="366"/>
      <c r="Y1745" s="366"/>
      <c r="Z1745" s="366"/>
      <c r="AA1745" s="366"/>
      <c r="AB1745" s="366"/>
      <c r="AC1745" s="366"/>
      <c r="AD1745" s="366"/>
      <c r="AE1745" s="366"/>
      <c r="AF1745" s="520"/>
    </row>
    <row r="1746" spans="1:32" ht="19.5" thickBot="1" x14ac:dyDescent="0.35">
      <c r="A1746" s="366"/>
      <c r="B1746" s="1417"/>
      <c r="C1746" s="388"/>
      <c r="D1746" s="388"/>
      <c r="E1746" s="388"/>
      <c r="F1746" s="388"/>
      <c r="G1746" s="388"/>
      <c r="H1746" s="388"/>
      <c r="I1746" s="388"/>
      <c r="J1746" s="388"/>
      <c r="K1746" s="1669"/>
      <c r="L1746" s="332"/>
      <c r="M1746" s="332"/>
      <c r="N1746" s="332"/>
      <c r="O1746" s="366"/>
      <c r="P1746" s="366"/>
      <c r="Q1746" s="366"/>
      <c r="R1746" s="366"/>
      <c r="S1746" s="366"/>
      <c r="T1746" s="366"/>
      <c r="U1746" s="366"/>
      <c r="V1746" s="366"/>
      <c r="W1746" s="366"/>
      <c r="X1746" s="366"/>
      <c r="Y1746" s="366"/>
      <c r="Z1746" s="366"/>
      <c r="AA1746" s="366"/>
      <c r="AB1746" s="366"/>
      <c r="AC1746" s="366"/>
      <c r="AD1746" s="366"/>
      <c r="AE1746" s="366"/>
      <c r="AF1746" s="520"/>
    </row>
    <row r="1747" spans="1:32" ht="19.5" thickBot="1" x14ac:dyDescent="0.35">
      <c r="A1747" s="366"/>
      <c r="B1747" s="1417"/>
      <c r="C1747" s="388"/>
      <c r="D1747" s="388"/>
      <c r="E1747" s="388"/>
      <c r="F1747" s="388"/>
      <c r="G1747" s="388"/>
      <c r="H1747" s="388"/>
      <c r="I1747" s="388"/>
      <c r="J1747" s="388"/>
      <c r="K1747" s="1669"/>
      <c r="L1747" s="332"/>
      <c r="M1747" s="332"/>
      <c r="N1747" s="332"/>
      <c r="O1747" s="366"/>
      <c r="P1747" s="366"/>
      <c r="Q1747" s="366"/>
      <c r="R1747" s="366"/>
      <c r="S1747" s="366"/>
      <c r="T1747" s="366"/>
      <c r="U1747" s="366"/>
      <c r="V1747" s="366"/>
      <c r="W1747" s="366"/>
      <c r="X1747" s="366"/>
      <c r="Y1747" s="366"/>
      <c r="Z1747" s="366"/>
      <c r="AA1747" s="366"/>
      <c r="AB1747" s="366"/>
      <c r="AC1747" s="366"/>
      <c r="AD1747" s="366"/>
      <c r="AE1747" s="366"/>
      <c r="AF1747" s="520"/>
    </row>
    <row r="1748" spans="1:32" ht="19.5" thickBot="1" x14ac:dyDescent="0.35">
      <c r="A1748" s="366"/>
      <c r="B1748" s="1417"/>
      <c r="C1748" s="388"/>
      <c r="D1748" s="388"/>
      <c r="E1748" s="388"/>
      <c r="F1748" s="388"/>
      <c r="G1748" s="388"/>
      <c r="H1748" s="388"/>
      <c r="I1748" s="388"/>
      <c r="J1748" s="388"/>
      <c r="K1748" s="1669"/>
      <c r="L1748" s="332"/>
      <c r="M1748" s="332"/>
      <c r="N1748" s="332"/>
      <c r="O1748" s="366"/>
      <c r="P1748" s="366"/>
      <c r="Q1748" s="366"/>
      <c r="R1748" s="366"/>
      <c r="S1748" s="366"/>
      <c r="T1748" s="366"/>
      <c r="U1748" s="366"/>
      <c r="V1748" s="366"/>
      <c r="W1748" s="366"/>
      <c r="X1748" s="366"/>
      <c r="Y1748" s="366"/>
      <c r="Z1748" s="366"/>
      <c r="AA1748" s="366"/>
      <c r="AB1748" s="366"/>
      <c r="AC1748" s="366"/>
      <c r="AD1748" s="366"/>
      <c r="AE1748" s="366"/>
      <c r="AF1748" s="520"/>
    </row>
    <row r="1749" spans="1:32" ht="19.5" thickBot="1" x14ac:dyDescent="0.35">
      <c r="A1749" s="366"/>
      <c r="B1749" s="1417"/>
      <c r="C1749" s="388"/>
      <c r="D1749" s="388"/>
      <c r="E1749" s="388"/>
      <c r="F1749" s="388"/>
      <c r="G1749" s="388"/>
      <c r="H1749" s="388"/>
      <c r="I1749" s="388"/>
      <c r="J1749" s="388"/>
      <c r="K1749" s="1669"/>
      <c r="L1749" s="332"/>
      <c r="M1749" s="332"/>
      <c r="N1749" s="332"/>
      <c r="O1749" s="366"/>
      <c r="P1749" s="366"/>
      <c r="Q1749" s="366"/>
      <c r="R1749" s="366"/>
      <c r="S1749" s="366"/>
      <c r="T1749" s="366"/>
      <c r="U1749" s="366"/>
      <c r="V1749" s="366"/>
      <c r="W1749" s="366"/>
      <c r="X1749" s="366"/>
      <c r="Y1749" s="366"/>
      <c r="Z1749" s="366"/>
      <c r="AA1749" s="366"/>
      <c r="AB1749" s="366"/>
      <c r="AC1749" s="366"/>
      <c r="AD1749" s="366"/>
      <c r="AE1749" s="366"/>
      <c r="AF1749" s="520"/>
    </row>
    <row r="1750" spans="1:32" ht="19.5" thickBot="1" x14ac:dyDescent="0.35">
      <c r="A1750" s="366"/>
      <c r="B1750" s="1417"/>
      <c r="C1750" s="388"/>
      <c r="D1750" s="388"/>
      <c r="E1750" s="388"/>
      <c r="F1750" s="388"/>
      <c r="G1750" s="388"/>
      <c r="H1750" s="388"/>
      <c r="I1750" s="388"/>
      <c r="J1750" s="388"/>
      <c r="K1750" s="1669"/>
      <c r="L1750" s="332"/>
      <c r="M1750" s="332"/>
      <c r="N1750" s="332"/>
      <c r="O1750" s="366"/>
      <c r="P1750" s="366"/>
      <c r="Q1750" s="366"/>
      <c r="R1750" s="366"/>
      <c r="S1750" s="366"/>
      <c r="T1750" s="366"/>
      <c r="U1750" s="366"/>
      <c r="V1750" s="366"/>
      <c r="W1750" s="366"/>
      <c r="X1750" s="366"/>
      <c r="Y1750" s="366"/>
      <c r="Z1750" s="366"/>
      <c r="AA1750" s="366"/>
      <c r="AB1750" s="366"/>
      <c r="AC1750" s="366"/>
      <c r="AD1750" s="366"/>
      <c r="AE1750" s="366"/>
      <c r="AF1750" s="520"/>
    </row>
    <row r="1751" spans="1:32" ht="19.5" thickBot="1" x14ac:dyDescent="0.35">
      <c r="A1751" s="366"/>
      <c r="B1751" s="1417"/>
      <c r="C1751" s="388"/>
      <c r="D1751" s="388"/>
      <c r="E1751" s="388"/>
      <c r="F1751" s="388"/>
      <c r="G1751" s="388"/>
      <c r="H1751" s="388"/>
      <c r="I1751" s="388"/>
      <c r="J1751" s="388"/>
      <c r="K1751" s="1669"/>
      <c r="L1751" s="332"/>
      <c r="M1751" s="332"/>
      <c r="N1751" s="332"/>
      <c r="O1751" s="366"/>
      <c r="P1751" s="366"/>
      <c r="Q1751" s="366"/>
      <c r="R1751" s="366"/>
      <c r="S1751" s="366"/>
      <c r="T1751" s="366"/>
      <c r="U1751" s="366"/>
      <c r="V1751" s="366"/>
      <c r="W1751" s="366"/>
      <c r="X1751" s="366"/>
      <c r="Y1751" s="366"/>
      <c r="Z1751" s="366"/>
      <c r="AA1751" s="366"/>
      <c r="AB1751" s="366"/>
      <c r="AC1751" s="366"/>
      <c r="AD1751" s="366"/>
      <c r="AE1751" s="366"/>
      <c r="AF1751" s="520"/>
    </row>
    <row r="1752" spans="1:32" ht="48.75" customHeight="1" thickBot="1" x14ac:dyDescent="0.35">
      <c r="A1752" s="366"/>
      <c r="B1752" s="725"/>
      <c r="C1752" s="725"/>
      <c r="D1752" s="725"/>
      <c r="E1752" s="725"/>
      <c r="F1752" s="1188"/>
      <c r="G1752" s="1945" t="s">
        <v>295</v>
      </c>
      <c r="H1752" s="1945" t="s">
        <v>296</v>
      </c>
      <c r="I1752" s="1947" t="s">
        <v>297</v>
      </c>
      <c r="J1752" s="1948"/>
      <c r="K1752" s="1882" t="s">
        <v>931</v>
      </c>
      <c r="L1752" s="332"/>
      <c r="M1752" s="332"/>
      <c r="N1752" s="332"/>
      <c r="O1752" s="366"/>
      <c r="P1752" s="366"/>
      <c r="Q1752" s="366"/>
      <c r="R1752" s="366"/>
      <c r="S1752" s="366"/>
      <c r="T1752" s="366"/>
      <c r="U1752" s="366"/>
      <c r="V1752" s="366"/>
      <c r="W1752" s="366"/>
      <c r="X1752" s="366"/>
      <c r="Y1752" s="366"/>
      <c r="Z1752" s="366"/>
      <c r="AA1752" s="366"/>
      <c r="AB1752" s="366"/>
      <c r="AC1752" s="366"/>
      <c r="AD1752" s="366"/>
      <c r="AE1752" s="366"/>
      <c r="AF1752" s="520"/>
    </row>
    <row r="1753" spans="1:32" ht="61.5" thickBot="1" x14ac:dyDescent="0.35">
      <c r="A1753" s="366"/>
      <c r="B1753" s="314" t="s">
        <v>1</v>
      </c>
      <c r="C1753" s="1651" t="s">
        <v>151</v>
      </c>
      <c r="D1753" s="1670" t="s">
        <v>152</v>
      </c>
      <c r="E1753" s="767" t="s">
        <v>158</v>
      </c>
      <c r="F1753" s="767" t="s">
        <v>153</v>
      </c>
      <c r="G1753" s="1946"/>
      <c r="H1753" s="1946"/>
      <c r="I1753" s="767" t="s">
        <v>298</v>
      </c>
      <c r="J1753" s="767" t="s">
        <v>299</v>
      </c>
      <c r="K1753" s="1944"/>
      <c r="L1753" s="332"/>
      <c r="M1753" s="332"/>
      <c r="N1753" s="332"/>
      <c r="O1753" s="366"/>
      <c r="P1753" s="366"/>
      <c r="Q1753" s="366"/>
      <c r="R1753" s="366"/>
      <c r="S1753" s="366"/>
      <c r="T1753" s="366"/>
      <c r="U1753" s="366"/>
      <c r="V1753" s="366"/>
      <c r="W1753" s="366"/>
      <c r="X1753" s="366"/>
      <c r="Y1753" s="366"/>
      <c r="Z1753" s="366"/>
      <c r="AA1753" s="366"/>
      <c r="AB1753" s="366"/>
      <c r="AC1753" s="366"/>
      <c r="AD1753" s="366"/>
      <c r="AE1753" s="366"/>
      <c r="AF1753" s="520"/>
    </row>
    <row r="1754" spans="1:32" ht="19.5" thickBot="1" x14ac:dyDescent="0.35">
      <c r="A1754" s="366"/>
      <c r="B1754" s="1417"/>
      <c r="C1754" s="388"/>
      <c r="D1754" s="388"/>
      <c r="E1754" s="388"/>
      <c r="F1754" s="388"/>
      <c r="G1754" s="388"/>
      <c r="H1754" s="388"/>
      <c r="I1754" s="388"/>
      <c r="J1754" s="388"/>
      <c r="K1754" s="1669"/>
      <c r="L1754" s="332"/>
      <c r="M1754" s="332"/>
      <c r="N1754" s="332"/>
      <c r="O1754" s="366"/>
      <c r="P1754" s="366"/>
      <c r="Q1754" s="366"/>
      <c r="R1754" s="366"/>
      <c r="S1754" s="366"/>
      <c r="T1754" s="366"/>
      <c r="U1754" s="366"/>
      <c r="V1754" s="366"/>
      <c r="W1754" s="366"/>
      <c r="X1754" s="366"/>
      <c r="Y1754" s="366"/>
      <c r="Z1754" s="366"/>
      <c r="AA1754" s="366"/>
      <c r="AB1754" s="366"/>
      <c r="AC1754" s="366"/>
      <c r="AD1754" s="366"/>
      <c r="AE1754" s="366"/>
      <c r="AF1754" s="520"/>
    </row>
    <row r="1755" spans="1:32" ht="19.5" thickBot="1" x14ac:dyDescent="0.35">
      <c r="A1755" s="366"/>
      <c r="B1755" s="1417"/>
      <c r="C1755" s="388"/>
      <c r="D1755" s="388"/>
      <c r="E1755" s="388"/>
      <c r="F1755" s="388"/>
      <c r="G1755" s="388"/>
      <c r="H1755" s="388"/>
      <c r="I1755" s="388"/>
      <c r="J1755" s="388"/>
      <c r="K1755" s="1669"/>
      <c r="L1755" s="332"/>
      <c r="M1755" s="332"/>
      <c r="N1755" s="332"/>
      <c r="O1755" s="366"/>
      <c r="P1755" s="366"/>
      <c r="Q1755" s="366"/>
      <c r="R1755" s="366"/>
      <c r="S1755" s="366"/>
      <c r="T1755" s="366"/>
      <c r="U1755" s="366"/>
      <c r="V1755" s="366"/>
      <c r="W1755" s="366"/>
      <c r="X1755" s="366"/>
      <c r="Y1755" s="366"/>
      <c r="Z1755" s="366"/>
      <c r="AA1755" s="366"/>
      <c r="AB1755" s="366"/>
      <c r="AC1755" s="366"/>
      <c r="AD1755" s="366"/>
      <c r="AE1755" s="366"/>
      <c r="AF1755" s="520"/>
    </row>
    <row r="1756" spans="1:32" ht="19.5" thickBot="1" x14ac:dyDescent="0.35">
      <c r="A1756" s="366"/>
      <c r="B1756" s="1417"/>
      <c r="C1756" s="388"/>
      <c r="D1756" s="388"/>
      <c r="E1756" s="388"/>
      <c r="F1756" s="388"/>
      <c r="G1756" s="388"/>
      <c r="H1756" s="388"/>
      <c r="I1756" s="388"/>
      <c r="J1756" s="388"/>
      <c r="K1756" s="1669"/>
      <c r="L1756" s="332"/>
      <c r="M1756" s="332"/>
      <c r="N1756" s="332"/>
      <c r="O1756" s="366"/>
      <c r="P1756" s="366"/>
      <c r="Q1756" s="366"/>
      <c r="R1756" s="366"/>
      <c r="S1756" s="366"/>
      <c r="T1756" s="366"/>
      <c r="U1756" s="366"/>
      <c r="V1756" s="366"/>
      <c r="W1756" s="366"/>
      <c r="X1756" s="366"/>
      <c r="Y1756" s="366"/>
      <c r="Z1756" s="366"/>
      <c r="AA1756" s="366"/>
      <c r="AB1756" s="366"/>
      <c r="AC1756" s="366"/>
      <c r="AD1756" s="366"/>
      <c r="AE1756" s="366"/>
      <c r="AF1756" s="520"/>
    </row>
    <row r="1757" spans="1:32" ht="19.5" thickBot="1" x14ac:dyDescent="0.35">
      <c r="A1757" s="366"/>
      <c r="B1757" s="1417"/>
      <c r="C1757" s="388"/>
      <c r="D1757" s="388"/>
      <c r="E1757" s="388"/>
      <c r="F1757" s="388"/>
      <c r="G1757" s="388"/>
      <c r="H1757" s="388"/>
      <c r="I1757" s="388"/>
      <c r="J1757" s="388"/>
      <c r="K1757" s="1669"/>
      <c r="L1757" s="332"/>
      <c r="M1757" s="332"/>
      <c r="N1757" s="332"/>
      <c r="O1757" s="366"/>
      <c r="P1757" s="366"/>
      <c r="Q1757" s="366"/>
      <c r="R1757" s="366"/>
      <c r="S1757" s="366"/>
      <c r="T1757" s="366"/>
      <c r="U1757" s="366"/>
      <c r="V1757" s="366"/>
      <c r="W1757" s="366"/>
      <c r="X1757" s="366"/>
      <c r="Y1757" s="366"/>
      <c r="Z1757" s="366"/>
      <c r="AA1757" s="366"/>
      <c r="AB1757" s="366"/>
      <c r="AC1757" s="366"/>
      <c r="AD1757" s="366"/>
      <c r="AE1757" s="366"/>
      <c r="AF1757" s="520"/>
    </row>
    <row r="1758" spans="1:32" ht="19.5" thickBot="1" x14ac:dyDescent="0.35">
      <c r="A1758" s="366"/>
      <c r="B1758" s="1417"/>
      <c r="C1758" s="388"/>
      <c r="D1758" s="388"/>
      <c r="E1758" s="388"/>
      <c r="F1758" s="388"/>
      <c r="G1758" s="388"/>
      <c r="H1758" s="388"/>
      <c r="I1758" s="388"/>
      <c r="J1758" s="388"/>
      <c r="K1758" s="1669"/>
      <c r="L1758" s="332"/>
      <c r="M1758" s="332"/>
      <c r="N1758" s="332"/>
      <c r="O1758" s="366"/>
      <c r="P1758" s="366"/>
      <c r="Q1758" s="366"/>
      <c r="R1758" s="366"/>
      <c r="S1758" s="366"/>
      <c r="T1758" s="366"/>
      <c r="U1758" s="366"/>
      <c r="V1758" s="366"/>
      <c r="W1758" s="366"/>
      <c r="X1758" s="366"/>
      <c r="Y1758" s="366"/>
      <c r="Z1758" s="366"/>
      <c r="AA1758" s="366"/>
      <c r="AB1758" s="366"/>
      <c r="AC1758" s="366"/>
      <c r="AD1758" s="366"/>
      <c r="AE1758" s="366"/>
      <c r="AF1758" s="520"/>
    </row>
    <row r="1759" spans="1:32" ht="19.5" thickBot="1" x14ac:dyDescent="0.35">
      <c r="A1759" s="366"/>
      <c r="B1759" s="1417"/>
      <c r="C1759" s="388"/>
      <c r="D1759" s="388"/>
      <c r="E1759" s="388"/>
      <c r="F1759" s="388"/>
      <c r="G1759" s="388"/>
      <c r="H1759" s="388"/>
      <c r="I1759" s="388"/>
      <c r="J1759" s="388"/>
      <c r="K1759" s="1669"/>
      <c r="L1759" s="332"/>
      <c r="M1759" s="332"/>
      <c r="N1759" s="332"/>
      <c r="O1759" s="366"/>
      <c r="P1759" s="366"/>
      <c r="Q1759" s="366"/>
      <c r="R1759" s="366"/>
      <c r="S1759" s="366"/>
      <c r="T1759" s="366"/>
      <c r="U1759" s="366"/>
      <c r="V1759" s="366"/>
      <c r="W1759" s="366"/>
      <c r="X1759" s="366"/>
      <c r="Y1759" s="366"/>
      <c r="Z1759" s="366"/>
      <c r="AA1759" s="366"/>
      <c r="AB1759" s="366"/>
      <c r="AC1759" s="366"/>
      <c r="AD1759" s="366"/>
      <c r="AE1759" s="366"/>
      <c r="AF1759" s="520"/>
    </row>
    <row r="1760" spans="1:32" ht="19.5" thickBot="1" x14ac:dyDescent="0.35">
      <c r="A1760" s="366"/>
      <c r="B1760" s="1417"/>
      <c r="C1760" s="388"/>
      <c r="D1760" s="388"/>
      <c r="E1760" s="388"/>
      <c r="F1760" s="388"/>
      <c r="G1760" s="388"/>
      <c r="H1760" s="388"/>
      <c r="I1760" s="388"/>
      <c r="J1760" s="388"/>
      <c r="K1760" s="1669"/>
      <c r="L1760" s="332"/>
      <c r="M1760" s="332"/>
      <c r="N1760" s="332"/>
      <c r="O1760" s="366"/>
      <c r="P1760" s="366"/>
      <c r="Q1760" s="366"/>
      <c r="R1760" s="366"/>
      <c r="S1760" s="366"/>
      <c r="T1760" s="366"/>
      <c r="U1760" s="366"/>
      <c r="V1760" s="366"/>
      <c r="W1760" s="366"/>
      <c r="X1760" s="366"/>
      <c r="Y1760" s="366"/>
      <c r="Z1760" s="366"/>
      <c r="AA1760" s="366"/>
      <c r="AB1760" s="366"/>
      <c r="AC1760" s="366"/>
      <c r="AD1760" s="366"/>
      <c r="AE1760" s="366"/>
      <c r="AF1760" s="520"/>
    </row>
    <row r="1761" spans="1:32" ht="19.5" thickBot="1" x14ac:dyDescent="0.35">
      <c r="A1761" s="366"/>
      <c r="B1761" s="1417"/>
      <c r="C1761" s="388"/>
      <c r="D1761" s="388"/>
      <c r="E1761" s="388"/>
      <c r="F1761" s="388"/>
      <c r="G1761" s="388"/>
      <c r="H1761" s="388"/>
      <c r="I1761" s="388"/>
      <c r="J1761" s="388"/>
      <c r="K1761" s="1669"/>
      <c r="L1761" s="332"/>
      <c r="M1761" s="332"/>
      <c r="N1761" s="332"/>
      <c r="O1761" s="366"/>
      <c r="P1761" s="366"/>
      <c r="Q1761" s="366"/>
      <c r="R1761" s="366"/>
      <c r="S1761" s="366"/>
      <c r="T1761" s="366"/>
      <c r="U1761" s="366"/>
      <c r="V1761" s="366"/>
      <c r="W1761" s="366"/>
      <c r="X1761" s="366"/>
      <c r="Y1761" s="366"/>
      <c r="Z1761" s="366"/>
      <c r="AA1761" s="366"/>
      <c r="AB1761" s="366"/>
      <c r="AC1761" s="366"/>
      <c r="AD1761" s="366"/>
      <c r="AE1761" s="366"/>
      <c r="AF1761" s="520"/>
    </row>
    <row r="1762" spans="1:32" ht="19.5" thickBot="1" x14ac:dyDescent="0.35">
      <c r="A1762" s="366"/>
      <c r="B1762" s="1417"/>
      <c r="C1762" s="388"/>
      <c r="D1762" s="388"/>
      <c r="E1762" s="388"/>
      <c r="F1762" s="388"/>
      <c r="G1762" s="388"/>
      <c r="H1762" s="388"/>
      <c r="I1762" s="388"/>
      <c r="J1762" s="388"/>
      <c r="K1762" s="1669"/>
      <c r="L1762" s="332"/>
      <c r="M1762" s="332"/>
      <c r="N1762" s="332"/>
      <c r="O1762" s="366"/>
      <c r="P1762" s="366"/>
      <c r="Q1762" s="366"/>
      <c r="R1762" s="366"/>
      <c r="S1762" s="366"/>
      <c r="T1762" s="366"/>
      <c r="U1762" s="366"/>
      <c r="V1762" s="366"/>
      <c r="W1762" s="366"/>
      <c r="X1762" s="366"/>
      <c r="Y1762" s="366"/>
      <c r="Z1762" s="366"/>
      <c r="AA1762" s="366"/>
      <c r="AB1762" s="366"/>
      <c r="AC1762" s="366"/>
      <c r="AD1762" s="366"/>
      <c r="AE1762" s="366"/>
      <c r="AF1762" s="520"/>
    </row>
    <row r="1763" spans="1:32" ht="19.5" thickBot="1" x14ac:dyDescent="0.35">
      <c r="A1763" s="366"/>
      <c r="B1763" s="1417"/>
      <c r="C1763" s="388"/>
      <c r="D1763" s="388"/>
      <c r="E1763" s="388"/>
      <c r="F1763" s="388"/>
      <c r="G1763" s="388"/>
      <c r="H1763" s="388"/>
      <c r="I1763" s="388"/>
      <c r="J1763" s="388"/>
      <c r="K1763" s="1669"/>
      <c r="L1763" s="332"/>
      <c r="M1763" s="332"/>
      <c r="N1763" s="332"/>
      <c r="O1763" s="366"/>
      <c r="P1763" s="366"/>
      <c r="Q1763" s="366"/>
      <c r="R1763" s="366"/>
      <c r="S1763" s="366"/>
      <c r="T1763" s="366"/>
      <c r="U1763" s="366"/>
      <c r="V1763" s="366"/>
      <c r="W1763" s="366"/>
      <c r="X1763" s="366"/>
      <c r="Y1763" s="366"/>
      <c r="Z1763" s="366"/>
      <c r="AA1763" s="366"/>
      <c r="AB1763" s="366"/>
      <c r="AC1763" s="366"/>
      <c r="AD1763" s="366"/>
      <c r="AE1763" s="366"/>
      <c r="AF1763" s="520"/>
    </row>
    <row r="1764" spans="1:32" ht="19.5" thickBot="1" x14ac:dyDescent="0.35">
      <c r="A1764" s="366"/>
      <c r="B1764" s="1417"/>
      <c r="C1764" s="388"/>
      <c r="D1764" s="388"/>
      <c r="E1764" s="388"/>
      <c r="F1764" s="388"/>
      <c r="G1764" s="388"/>
      <c r="H1764" s="388"/>
      <c r="I1764" s="388"/>
      <c r="J1764" s="388"/>
      <c r="K1764" s="1669"/>
      <c r="L1764" s="332"/>
      <c r="M1764" s="332"/>
      <c r="N1764" s="332"/>
      <c r="O1764" s="366"/>
      <c r="P1764" s="366"/>
      <c r="Q1764" s="366"/>
      <c r="R1764" s="366"/>
      <c r="S1764" s="366"/>
      <c r="T1764" s="366"/>
      <c r="U1764" s="366"/>
      <c r="V1764" s="366"/>
      <c r="W1764" s="366"/>
      <c r="X1764" s="366"/>
      <c r="Y1764" s="366"/>
      <c r="Z1764" s="366"/>
      <c r="AA1764" s="366"/>
      <c r="AB1764" s="366"/>
      <c r="AC1764" s="366"/>
      <c r="AD1764" s="366"/>
      <c r="AE1764" s="366"/>
      <c r="AF1764" s="520"/>
    </row>
    <row r="1765" spans="1:32" ht="19.5" thickBot="1" x14ac:dyDescent="0.35">
      <c r="A1765" s="366"/>
      <c r="B1765" s="1417"/>
      <c r="C1765" s="388"/>
      <c r="D1765" s="388"/>
      <c r="E1765" s="388"/>
      <c r="F1765" s="388"/>
      <c r="G1765" s="388"/>
      <c r="H1765" s="388"/>
      <c r="I1765" s="388"/>
      <c r="J1765" s="388"/>
      <c r="K1765" s="1669"/>
      <c r="L1765" s="332"/>
      <c r="M1765" s="332"/>
      <c r="N1765" s="332"/>
      <c r="O1765" s="366"/>
      <c r="P1765" s="366"/>
      <c r="Q1765" s="366"/>
      <c r="R1765" s="366"/>
      <c r="S1765" s="366"/>
      <c r="T1765" s="366"/>
      <c r="U1765" s="366"/>
      <c r="V1765" s="366"/>
      <c r="W1765" s="366"/>
      <c r="X1765" s="366"/>
      <c r="Y1765" s="366"/>
      <c r="Z1765" s="366"/>
      <c r="AA1765" s="366"/>
      <c r="AB1765" s="366"/>
      <c r="AC1765" s="366"/>
      <c r="AD1765" s="366"/>
      <c r="AE1765" s="366"/>
      <c r="AF1765" s="520"/>
    </row>
    <row r="1766" spans="1:32" ht="19.5" thickBot="1" x14ac:dyDescent="0.35">
      <c r="A1766" s="366"/>
      <c r="B1766" s="366"/>
      <c r="C1766" s="366"/>
      <c r="D1766" s="366"/>
      <c r="E1766" s="366"/>
      <c r="F1766" s="366"/>
      <c r="G1766" s="366"/>
      <c r="H1766" s="366"/>
      <c r="I1766" s="366"/>
      <c r="J1766" s="366"/>
      <c r="K1766" s="332"/>
      <c r="L1766" s="332"/>
      <c r="M1766" s="332"/>
      <c r="N1766" s="332"/>
      <c r="O1766" s="366"/>
      <c r="P1766" s="366"/>
      <c r="Q1766" s="366"/>
      <c r="R1766" s="366"/>
      <c r="S1766" s="366"/>
      <c r="T1766" s="366"/>
      <c r="U1766" s="366"/>
      <c r="V1766" s="366"/>
      <c r="W1766" s="366"/>
      <c r="X1766" s="366"/>
      <c r="Y1766" s="366"/>
      <c r="Z1766" s="366"/>
      <c r="AA1766" s="366"/>
      <c r="AB1766" s="366"/>
      <c r="AC1766" s="366"/>
      <c r="AD1766" s="366"/>
      <c r="AE1766" s="366"/>
      <c r="AF1766" s="520"/>
    </row>
    <row r="1767" spans="1:32" ht="24" customHeight="1" thickBot="1" x14ac:dyDescent="0.35">
      <c r="A1767" s="366"/>
      <c r="B1767" s="528" t="s">
        <v>91</v>
      </c>
      <c r="C1767" s="1905"/>
      <c r="D1767" s="1906"/>
      <c r="E1767" s="1906"/>
      <c r="F1767" s="1906"/>
      <c r="G1767" s="1906"/>
      <c r="H1767" s="1906"/>
      <c r="I1767" s="1906"/>
      <c r="J1767" s="1906"/>
      <c r="K1767" s="1906"/>
      <c r="L1767" s="1906"/>
      <c r="M1767" s="1906"/>
      <c r="N1767" s="1906"/>
      <c r="O1767" s="1906"/>
      <c r="P1767" s="1906"/>
      <c r="Q1767" s="1906"/>
      <c r="R1767" s="1906"/>
      <c r="S1767" s="1906"/>
      <c r="T1767" s="1906"/>
      <c r="U1767" s="1906"/>
      <c r="V1767" s="1906"/>
      <c r="W1767" s="1906"/>
      <c r="X1767" s="1906"/>
      <c r="Y1767" s="1906"/>
      <c r="Z1767" s="1906"/>
      <c r="AA1767" s="1906"/>
      <c r="AB1767" s="1906"/>
      <c r="AC1767" s="1907"/>
      <c r="AD1767" s="366"/>
      <c r="AE1767" s="366"/>
      <c r="AF1767" s="520"/>
    </row>
    <row r="1768" spans="1:32" ht="82.5" customHeight="1" thickBot="1" x14ac:dyDescent="0.35">
      <c r="A1768" s="366"/>
      <c r="B1768" s="366"/>
      <c r="C1768" s="1908"/>
      <c r="D1768" s="1909"/>
      <c r="E1768" s="1909"/>
      <c r="F1768" s="1909"/>
      <c r="G1768" s="1909"/>
      <c r="H1768" s="1909"/>
      <c r="I1768" s="1909"/>
      <c r="J1768" s="1909"/>
      <c r="K1768" s="1909"/>
      <c r="L1768" s="1909"/>
      <c r="M1768" s="1909"/>
      <c r="N1768" s="1909"/>
      <c r="O1768" s="1909"/>
      <c r="P1768" s="1909"/>
      <c r="Q1768" s="1909"/>
      <c r="R1768" s="1909"/>
      <c r="S1768" s="1909"/>
      <c r="T1768" s="1909"/>
      <c r="U1768" s="1909"/>
      <c r="V1768" s="1909"/>
      <c r="W1768" s="1909"/>
      <c r="X1768" s="1909"/>
      <c r="Y1768" s="1909"/>
      <c r="Z1768" s="1909"/>
      <c r="AA1768" s="1909"/>
      <c r="AB1768" s="1909"/>
      <c r="AC1768" s="1910"/>
      <c r="AD1768" s="366"/>
      <c r="AE1768" s="366"/>
      <c r="AF1768" s="520"/>
    </row>
    <row r="1769" spans="1:32" ht="19.5" thickBot="1" x14ac:dyDescent="0.35">
      <c r="A1769" s="529"/>
      <c r="B1769" s="365"/>
      <c r="C1769" s="365"/>
      <c r="D1769" s="365"/>
      <c r="E1769" s="365"/>
      <c r="F1769" s="365"/>
      <c r="G1769" s="365"/>
      <c r="H1769" s="365"/>
      <c r="I1769" s="365"/>
      <c r="J1769" s="365"/>
      <c r="K1769" s="365"/>
      <c r="L1769" s="365"/>
      <c r="M1769" s="365"/>
      <c r="N1769" s="365"/>
      <c r="O1769" s="365"/>
      <c r="P1769" s="365"/>
      <c r="Q1769" s="365"/>
      <c r="R1769" s="365"/>
      <c r="S1769" s="365"/>
      <c r="T1769" s="365"/>
      <c r="U1769" s="365"/>
      <c r="V1769" s="365"/>
      <c r="W1769" s="365"/>
      <c r="X1769" s="365"/>
      <c r="Y1769" s="365"/>
      <c r="Z1769" s="365"/>
      <c r="AA1769" s="365"/>
      <c r="AB1769" s="365"/>
      <c r="AC1769" s="365"/>
      <c r="AD1769" s="366"/>
      <c r="AE1769" s="366"/>
      <c r="AF1769" s="520"/>
    </row>
    <row r="1770" spans="1:32" ht="33" customHeight="1" thickBot="1" x14ac:dyDescent="0.35">
      <c r="A1770" s="584"/>
      <c r="B1770" s="594"/>
      <c r="C1770" s="594"/>
      <c r="D1770" s="527"/>
      <c r="E1770" s="300" t="s">
        <v>886</v>
      </c>
      <c r="F1770" s="289">
        <f>'PREMIER TRIMES.'!F1910</f>
        <v>0</v>
      </c>
      <c r="G1770" s="527"/>
      <c r="H1770" s="527"/>
      <c r="I1770" s="527"/>
      <c r="J1770" s="527"/>
      <c r="K1770" s="527"/>
      <c r="L1770" s="332"/>
      <c r="M1770" s="332"/>
      <c r="N1770" s="332"/>
      <c r="O1770" s="584"/>
      <c r="P1770" s="366"/>
      <c r="Q1770" s="366"/>
      <c r="R1770" s="366"/>
      <c r="S1770" s="366"/>
      <c r="T1770" s="366"/>
      <c r="U1770" s="366"/>
      <c r="V1770" s="366"/>
      <c r="W1770" s="366"/>
      <c r="X1770" s="366"/>
      <c r="Y1770" s="366"/>
      <c r="Z1770" s="366"/>
      <c r="AA1770" s="366"/>
      <c r="AB1770" s="366"/>
      <c r="AC1770" s="366"/>
      <c r="AD1770" s="366"/>
      <c r="AE1770" s="366"/>
      <c r="AF1770" s="520"/>
    </row>
    <row r="1771" spans="1:32" ht="39" customHeight="1" thickBot="1" x14ac:dyDescent="0.35">
      <c r="A1771" s="584"/>
      <c r="B1771" s="480" t="s">
        <v>897</v>
      </c>
      <c r="C1771" s="594"/>
      <c r="D1771" s="527"/>
      <c r="E1771" s="301" t="s">
        <v>896</v>
      </c>
      <c r="F1771" s="289">
        <f>SUBTOTAL(3,C1774:C1876)-4</f>
        <v>0</v>
      </c>
      <c r="G1771" s="527"/>
      <c r="H1771" s="527"/>
      <c r="I1771" s="527"/>
      <c r="J1771" s="527"/>
      <c r="K1771" s="527"/>
      <c r="L1771" s="332"/>
      <c r="M1771" s="332"/>
      <c r="N1771" s="332"/>
      <c r="O1771" s="584"/>
      <c r="P1771" s="366"/>
      <c r="Q1771" s="366"/>
      <c r="R1771" s="366"/>
      <c r="S1771" s="366"/>
      <c r="T1771" s="366"/>
      <c r="U1771" s="366"/>
      <c r="V1771" s="366"/>
      <c r="W1771" s="366"/>
      <c r="X1771" s="366"/>
      <c r="Y1771" s="366"/>
      <c r="Z1771" s="366"/>
      <c r="AA1771" s="366"/>
      <c r="AB1771" s="366"/>
      <c r="AC1771" s="366"/>
      <c r="AD1771" s="366"/>
      <c r="AE1771" s="366"/>
      <c r="AF1771" s="520"/>
    </row>
    <row r="1772" spans="1:32" ht="42" customHeight="1" thickBot="1" x14ac:dyDescent="0.35">
      <c r="A1772" s="584"/>
      <c r="B1772" s="305"/>
      <c r="C1772" s="595"/>
      <c r="D1772" s="595"/>
      <c r="E1772" s="297" t="s">
        <v>300</v>
      </c>
      <c r="F1772" s="289">
        <f>SUM(F1770:F1771)</f>
        <v>0</v>
      </c>
      <c r="G1772" s="595"/>
      <c r="H1772" s="595"/>
      <c r="I1772" s="595"/>
      <c r="J1772" s="527"/>
      <c r="K1772" s="527"/>
      <c r="L1772" s="332"/>
      <c r="M1772" s="332"/>
      <c r="N1772" s="332"/>
      <c r="O1772" s="584"/>
      <c r="P1772" s="366"/>
      <c r="Q1772" s="366"/>
      <c r="R1772" s="366"/>
      <c r="S1772" s="366"/>
      <c r="T1772" s="366"/>
      <c r="U1772" s="366"/>
      <c r="V1772" s="366"/>
      <c r="W1772" s="366"/>
      <c r="X1772" s="366"/>
      <c r="Y1772" s="366"/>
      <c r="Z1772" s="366"/>
      <c r="AA1772" s="366"/>
      <c r="AB1772" s="366"/>
      <c r="AC1772" s="366"/>
      <c r="AD1772" s="366"/>
      <c r="AE1772" s="366"/>
      <c r="AF1772" s="520"/>
    </row>
    <row r="1773" spans="1:32" ht="57" thickBot="1" x14ac:dyDescent="0.35">
      <c r="A1773" s="366"/>
      <c r="B1773" s="596" t="s">
        <v>1</v>
      </c>
      <c r="C1773" s="597" t="s">
        <v>151</v>
      </c>
      <c r="D1773" s="597" t="s">
        <v>278</v>
      </c>
      <c r="E1773" s="597" t="s">
        <v>158</v>
      </c>
      <c r="F1773" s="597" t="s">
        <v>30</v>
      </c>
      <c r="G1773" s="598" t="s">
        <v>301</v>
      </c>
      <c r="H1773" s="597" t="s">
        <v>302</v>
      </c>
      <c r="I1773" s="597" t="s">
        <v>303</v>
      </c>
      <c r="J1773" s="527"/>
      <c r="K1773" s="527"/>
      <c r="L1773" s="332"/>
      <c r="M1773" s="332"/>
      <c r="N1773" s="332"/>
      <c r="O1773" s="366"/>
      <c r="P1773" s="366"/>
      <c r="Q1773" s="366"/>
      <c r="R1773" s="366"/>
      <c r="S1773" s="366"/>
      <c r="T1773" s="366"/>
      <c r="U1773" s="366"/>
      <c r="V1773" s="366"/>
      <c r="W1773" s="366"/>
      <c r="X1773" s="366"/>
      <c r="Y1773" s="366"/>
      <c r="Z1773" s="366"/>
      <c r="AA1773" s="366"/>
      <c r="AB1773" s="366"/>
      <c r="AC1773" s="366"/>
      <c r="AD1773" s="366"/>
      <c r="AE1773" s="366"/>
      <c r="AF1773" s="520"/>
    </row>
    <row r="1774" spans="1:32" ht="19.5" thickBot="1" x14ac:dyDescent="0.35">
      <c r="A1774" s="366"/>
      <c r="B1774" s="1417"/>
      <c r="C1774" s="388"/>
      <c r="D1774" s="388"/>
      <c r="E1774" s="388"/>
      <c r="F1774" s="388"/>
      <c r="G1774" s="388"/>
      <c r="H1774" s="388"/>
      <c r="I1774" s="388"/>
      <c r="J1774" s="527"/>
      <c r="K1774" s="527"/>
      <c r="L1774" s="332"/>
      <c r="M1774" s="332"/>
      <c r="N1774" s="332"/>
      <c r="O1774" s="366"/>
      <c r="P1774" s="366"/>
      <c r="Q1774" s="366"/>
      <c r="R1774" s="366"/>
      <c r="S1774" s="366"/>
      <c r="T1774" s="366"/>
      <c r="U1774" s="366"/>
      <c r="V1774" s="366"/>
      <c r="W1774" s="366"/>
      <c r="X1774" s="366"/>
      <c r="Y1774" s="366"/>
      <c r="Z1774" s="366"/>
      <c r="AA1774" s="366"/>
      <c r="AB1774" s="366"/>
      <c r="AC1774" s="366"/>
      <c r="AD1774" s="366"/>
      <c r="AE1774" s="366"/>
      <c r="AF1774" s="520"/>
    </row>
    <row r="1775" spans="1:32" ht="19.5" thickBot="1" x14ac:dyDescent="0.35">
      <c r="A1775" s="366"/>
      <c r="B1775" s="1417"/>
      <c r="C1775" s="388"/>
      <c r="D1775" s="388"/>
      <c r="E1775" s="388"/>
      <c r="F1775" s="388"/>
      <c r="G1775" s="388"/>
      <c r="H1775" s="388"/>
      <c r="I1775" s="388"/>
      <c r="J1775" s="527"/>
      <c r="K1775" s="527"/>
      <c r="L1775" s="332"/>
      <c r="M1775" s="332"/>
      <c r="N1775" s="332"/>
      <c r="O1775" s="366"/>
      <c r="P1775" s="366"/>
      <c r="Q1775" s="366"/>
      <c r="R1775" s="366"/>
      <c r="S1775" s="366"/>
      <c r="T1775" s="366"/>
      <c r="U1775" s="366"/>
      <c r="V1775" s="366"/>
      <c r="W1775" s="366"/>
      <c r="X1775" s="366"/>
      <c r="Y1775" s="366"/>
      <c r="Z1775" s="366"/>
      <c r="AA1775" s="366"/>
      <c r="AB1775" s="366"/>
      <c r="AC1775" s="366"/>
      <c r="AD1775" s="366"/>
      <c r="AE1775" s="366"/>
      <c r="AF1775" s="520"/>
    </row>
    <row r="1776" spans="1:32" ht="19.5" thickBot="1" x14ac:dyDescent="0.35">
      <c r="A1776" s="366"/>
      <c r="B1776" s="1417"/>
      <c r="C1776" s="388"/>
      <c r="D1776" s="388"/>
      <c r="E1776" s="388"/>
      <c r="F1776" s="388"/>
      <c r="G1776" s="388"/>
      <c r="H1776" s="388"/>
      <c r="I1776" s="388"/>
      <c r="J1776" s="527"/>
      <c r="K1776" s="527"/>
      <c r="L1776" s="332"/>
      <c r="M1776" s="332"/>
      <c r="N1776" s="332"/>
      <c r="O1776" s="366"/>
      <c r="P1776" s="366"/>
      <c r="Q1776" s="366"/>
      <c r="R1776" s="366"/>
      <c r="S1776" s="366"/>
      <c r="T1776" s="366"/>
      <c r="U1776" s="366"/>
      <c r="V1776" s="366"/>
      <c r="W1776" s="366"/>
      <c r="X1776" s="366"/>
      <c r="Y1776" s="366"/>
      <c r="Z1776" s="366"/>
      <c r="AA1776" s="366"/>
      <c r="AB1776" s="366"/>
      <c r="AC1776" s="366"/>
      <c r="AD1776" s="366"/>
      <c r="AE1776" s="366"/>
      <c r="AF1776" s="520"/>
    </row>
    <row r="1777" spans="1:32" ht="19.5" thickBot="1" x14ac:dyDescent="0.35">
      <c r="A1777" s="366"/>
      <c r="B1777" s="1417"/>
      <c r="C1777" s="388"/>
      <c r="D1777" s="388"/>
      <c r="E1777" s="388"/>
      <c r="F1777" s="388"/>
      <c r="G1777" s="388"/>
      <c r="H1777" s="388"/>
      <c r="I1777" s="388"/>
      <c r="J1777" s="527"/>
      <c r="K1777" s="527"/>
      <c r="L1777" s="332"/>
      <c r="M1777" s="332"/>
      <c r="N1777" s="332"/>
      <c r="O1777" s="366"/>
      <c r="P1777" s="366"/>
      <c r="Q1777" s="366"/>
      <c r="R1777" s="366"/>
      <c r="S1777" s="366"/>
      <c r="T1777" s="366"/>
      <c r="U1777" s="366"/>
      <c r="V1777" s="366"/>
      <c r="W1777" s="366"/>
      <c r="X1777" s="366"/>
      <c r="Y1777" s="366"/>
      <c r="Z1777" s="366"/>
      <c r="AA1777" s="366"/>
      <c r="AB1777" s="366"/>
      <c r="AC1777" s="366"/>
      <c r="AD1777" s="366"/>
      <c r="AE1777" s="366"/>
      <c r="AF1777" s="520"/>
    </row>
    <row r="1778" spans="1:32" ht="19.5" thickBot="1" x14ac:dyDescent="0.35">
      <c r="A1778" s="366"/>
      <c r="B1778" s="1417"/>
      <c r="C1778" s="388"/>
      <c r="D1778" s="388"/>
      <c r="E1778" s="388"/>
      <c r="F1778" s="388"/>
      <c r="G1778" s="388"/>
      <c r="H1778" s="388"/>
      <c r="I1778" s="388"/>
      <c r="J1778" s="527"/>
      <c r="K1778" s="527"/>
      <c r="L1778" s="332"/>
      <c r="M1778" s="332"/>
      <c r="N1778" s="332"/>
      <c r="O1778" s="366"/>
      <c r="P1778" s="366"/>
      <c r="Q1778" s="366"/>
      <c r="R1778" s="366"/>
      <c r="S1778" s="366"/>
      <c r="T1778" s="366"/>
      <c r="U1778" s="366"/>
      <c r="V1778" s="366"/>
      <c r="W1778" s="366"/>
      <c r="X1778" s="366"/>
      <c r="Y1778" s="366"/>
      <c r="Z1778" s="366"/>
      <c r="AA1778" s="366"/>
      <c r="AB1778" s="366"/>
      <c r="AC1778" s="366"/>
      <c r="AD1778" s="366"/>
      <c r="AE1778" s="366"/>
      <c r="AF1778" s="520"/>
    </row>
    <row r="1779" spans="1:32" ht="19.5" thickBot="1" x14ac:dyDescent="0.35">
      <c r="A1779" s="366"/>
      <c r="B1779" s="1417"/>
      <c r="C1779" s="388"/>
      <c r="D1779" s="388"/>
      <c r="E1779" s="388"/>
      <c r="F1779" s="388"/>
      <c r="G1779" s="388"/>
      <c r="H1779" s="388"/>
      <c r="I1779" s="388"/>
      <c r="J1779" s="527"/>
      <c r="K1779" s="527"/>
      <c r="L1779" s="332"/>
      <c r="M1779" s="332"/>
      <c r="N1779" s="332"/>
      <c r="O1779" s="366"/>
      <c r="P1779" s="366"/>
      <c r="Q1779" s="366"/>
      <c r="R1779" s="366"/>
      <c r="S1779" s="366"/>
      <c r="T1779" s="366"/>
      <c r="U1779" s="366"/>
      <c r="V1779" s="366"/>
      <c r="W1779" s="366"/>
      <c r="X1779" s="366"/>
      <c r="Y1779" s="366"/>
      <c r="Z1779" s="366"/>
      <c r="AA1779" s="366"/>
      <c r="AB1779" s="366"/>
      <c r="AC1779" s="366"/>
      <c r="AD1779" s="366"/>
      <c r="AE1779" s="366"/>
      <c r="AF1779" s="520"/>
    </row>
    <row r="1780" spans="1:32" ht="19.5" thickBot="1" x14ac:dyDescent="0.35">
      <c r="A1780" s="366"/>
      <c r="B1780" s="1417"/>
      <c r="C1780" s="388"/>
      <c r="D1780" s="388"/>
      <c r="E1780" s="388"/>
      <c r="F1780" s="388"/>
      <c r="G1780" s="388"/>
      <c r="H1780" s="388"/>
      <c r="I1780" s="388"/>
      <c r="J1780" s="527"/>
      <c r="K1780" s="527"/>
      <c r="L1780" s="332"/>
      <c r="M1780" s="332"/>
      <c r="N1780" s="332"/>
      <c r="O1780" s="366"/>
      <c r="P1780" s="366"/>
      <c r="Q1780" s="366"/>
      <c r="R1780" s="366"/>
      <c r="S1780" s="366"/>
      <c r="T1780" s="366"/>
      <c r="U1780" s="366"/>
      <c r="V1780" s="366"/>
      <c r="W1780" s="366"/>
      <c r="X1780" s="366"/>
      <c r="Y1780" s="366"/>
      <c r="Z1780" s="366"/>
      <c r="AA1780" s="366"/>
      <c r="AB1780" s="366"/>
      <c r="AC1780" s="366"/>
      <c r="AD1780" s="366"/>
      <c r="AE1780" s="366"/>
      <c r="AF1780" s="520"/>
    </row>
    <row r="1781" spans="1:32" ht="19.5" thickBot="1" x14ac:dyDescent="0.35">
      <c r="A1781" s="366"/>
      <c r="B1781" s="1417"/>
      <c r="C1781" s="388"/>
      <c r="D1781" s="388"/>
      <c r="E1781" s="388"/>
      <c r="F1781" s="388"/>
      <c r="G1781" s="388"/>
      <c r="H1781" s="388"/>
      <c r="I1781" s="388"/>
      <c r="J1781" s="527"/>
      <c r="K1781" s="527"/>
      <c r="L1781" s="332"/>
      <c r="M1781" s="332"/>
      <c r="N1781" s="332"/>
      <c r="O1781" s="366"/>
      <c r="P1781" s="366"/>
      <c r="Q1781" s="366"/>
      <c r="R1781" s="366"/>
      <c r="S1781" s="366"/>
      <c r="T1781" s="366"/>
      <c r="U1781" s="366"/>
      <c r="V1781" s="366"/>
      <c r="W1781" s="366"/>
      <c r="X1781" s="366"/>
      <c r="Y1781" s="366"/>
      <c r="Z1781" s="366"/>
      <c r="AA1781" s="366"/>
      <c r="AB1781" s="366"/>
      <c r="AC1781" s="366"/>
      <c r="AD1781" s="366"/>
      <c r="AE1781" s="366"/>
      <c r="AF1781" s="520"/>
    </row>
    <row r="1782" spans="1:32" ht="19.5" thickBot="1" x14ac:dyDescent="0.35">
      <c r="A1782" s="366"/>
      <c r="B1782" s="1417"/>
      <c r="C1782" s="388"/>
      <c r="D1782" s="388"/>
      <c r="E1782" s="388"/>
      <c r="F1782" s="388"/>
      <c r="G1782" s="388"/>
      <c r="H1782" s="388"/>
      <c r="I1782" s="388"/>
      <c r="J1782" s="527"/>
      <c r="K1782" s="527"/>
      <c r="L1782" s="332"/>
      <c r="M1782" s="332"/>
      <c r="N1782" s="332"/>
      <c r="O1782" s="366"/>
      <c r="P1782" s="366"/>
      <c r="Q1782" s="366"/>
      <c r="R1782" s="366"/>
      <c r="S1782" s="366"/>
      <c r="T1782" s="366"/>
      <c r="U1782" s="366"/>
      <c r="V1782" s="366"/>
      <c r="W1782" s="366"/>
      <c r="X1782" s="366"/>
      <c r="Y1782" s="366"/>
      <c r="Z1782" s="366"/>
      <c r="AA1782" s="366"/>
      <c r="AB1782" s="366"/>
      <c r="AC1782" s="366"/>
      <c r="AD1782" s="366"/>
      <c r="AE1782" s="366"/>
      <c r="AF1782" s="520"/>
    </row>
    <row r="1783" spans="1:32" ht="19.5" thickBot="1" x14ac:dyDescent="0.35">
      <c r="A1783" s="366"/>
      <c r="B1783" s="1417"/>
      <c r="C1783" s="388"/>
      <c r="D1783" s="388"/>
      <c r="E1783" s="388"/>
      <c r="F1783" s="388"/>
      <c r="G1783" s="388"/>
      <c r="H1783" s="388"/>
      <c r="I1783" s="388"/>
      <c r="J1783" s="527"/>
      <c r="K1783" s="527"/>
      <c r="L1783" s="332"/>
      <c r="M1783" s="332"/>
      <c r="N1783" s="332"/>
      <c r="O1783" s="366"/>
      <c r="P1783" s="366"/>
      <c r="Q1783" s="366"/>
      <c r="R1783" s="366"/>
      <c r="S1783" s="366"/>
      <c r="T1783" s="366"/>
      <c r="U1783" s="366"/>
      <c r="V1783" s="366"/>
      <c r="W1783" s="366"/>
      <c r="X1783" s="366"/>
      <c r="Y1783" s="366"/>
      <c r="Z1783" s="366"/>
      <c r="AA1783" s="366"/>
      <c r="AB1783" s="366"/>
      <c r="AC1783" s="366"/>
      <c r="AD1783" s="366"/>
      <c r="AE1783" s="366"/>
      <c r="AF1783" s="520"/>
    </row>
    <row r="1784" spans="1:32" ht="19.5" thickBot="1" x14ac:dyDescent="0.35">
      <c r="A1784" s="366"/>
      <c r="B1784" s="1417"/>
      <c r="C1784" s="388"/>
      <c r="D1784" s="388"/>
      <c r="E1784" s="388"/>
      <c r="F1784" s="388"/>
      <c r="G1784" s="388"/>
      <c r="H1784" s="388"/>
      <c r="I1784" s="388"/>
      <c r="J1784" s="527"/>
      <c r="K1784" s="527"/>
      <c r="L1784" s="332"/>
      <c r="M1784" s="332"/>
      <c r="N1784" s="332"/>
      <c r="O1784" s="366"/>
      <c r="P1784" s="366"/>
      <c r="Q1784" s="366"/>
      <c r="R1784" s="366"/>
      <c r="S1784" s="366"/>
      <c r="T1784" s="366"/>
      <c r="U1784" s="366"/>
      <c r="V1784" s="366"/>
      <c r="W1784" s="366"/>
      <c r="X1784" s="366"/>
      <c r="Y1784" s="366"/>
      <c r="Z1784" s="366"/>
      <c r="AA1784" s="366"/>
      <c r="AB1784" s="366"/>
      <c r="AC1784" s="366"/>
      <c r="AD1784" s="366"/>
      <c r="AE1784" s="366"/>
      <c r="AF1784" s="520"/>
    </row>
    <row r="1785" spans="1:32" ht="19.5" thickBot="1" x14ac:dyDescent="0.35">
      <c r="A1785" s="366"/>
      <c r="B1785" s="1417"/>
      <c r="C1785" s="388"/>
      <c r="D1785" s="388"/>
      <c r="E1785" s="388"/>
      <c r="F1785" s="388"/>
      <c r="G1785" s="388"/>
      <c r="H1785" s="388"/>
      <c r="I1785" s="388"/>
      <c r="J1785" s="527"/>
      <c r="K1785" s="527"/>
      <c r="L1785" s="332"/>
      <c r="M1785" s="332"/>
      <c r="N1785" s="332"/>
      <c r="O1785" s="366"/>
      <c r="P1785" s="366"/>
      <c r="Q1785" s="366"/>
      <c r="R1785" s="366"/>
      <c r="S1785" s="366"/>
      <c r="T1785" s="366"/>
      <c r="U1785" s="366"/>
      <c r="V1785" s="366"/>
      <c r="W1785" s="366"/>
      <c r="X1785" s="366"/>
      <c r="Y1785" s="366"/>
      <c r="Z1785" s="366"/>
      <c r="AA1785" s="366"/>
      <c r="AB1785" s="366"/>
      <c r="AC1785" s="366"/>
      <c r="AD1785" s="366"/>
      <c r="AE1785" s="366"/>
      <c r="AF1785" s="520"/>
    </row>
    <row r="1786" spans="1:32" ht="19.5" thickBot="1" x14ac:dyDescent="0.35">
      <c r="A1786" s="366"/>
      <c r="B1786" s="1417"/>
      <c r="C1786" s="388"/>
      <c r="D1786" s="388"/>
      <c r="E1786" s="388"/>
      <c r="F1786" s="388"/>
      <c r="G1786" s="388"/>
      <c r="H1786" s="388"/>
      <c r="I1786" s="388"/>
      <c r="J1786" s="527"/>
      <c r="K1786" s="527"/>
      <c r="L1786" s="332"/>
      <c r="M1786" s="332"/>
      <c r="N1786" s="332"/>
      <c r="O1786" s="366"/>
      <c r="P1786" s="366"/>
      <c r="Q1786" s="366"/>
      <c r="R1786" s="366"/>
      <c r="S1786" s="366"/>
      <c r="T1786" s="366"/>
      <c r="U1786" s="366"/>
      <c r="V1786" s="366"/>
      <c r="W1786" s="366"/>
      <c r="X1786" s="366"/>
      <c r="Y1786" s="366"/>
      <c r="Z1786" s="366"/>
      <c r="AA1786" s="366"/>
      <c r="AB1786" s="366"/>
      <c r="AC1786" s="366"/>
      <c r="AD1786" s="366"/>
      <c r="AE1786" s="366"/>
      <c r="AF1786" s="520"/>
    </row>
    <row r="1787" spans="1:32" ht="19.5" thickBot="1" x14ac:dyDescent="0.35">
      <c r="A1787" s="366"/>
      <c r="B1787" s="1417"/>
      <c r="C1787" s="388"/>
      <c r="D1787" s="388"/>
      <c r="E1787" s="388"/>
      <c r="F1787" s="388"/>
      <c r="G1787" s="388"/>
      <c r="H1787" s="388"/>
      <c r="I1787" s="388"/>
      <c r="J1787" s="527"/>
      <c r="K1787" s="527"/>
      <c r="L1787" s="332"/>
      <c r="M1787" s="332"/>
      <c r="N1787" s="332"/>
      <c r="O1787" s="366"/>
      <c r="P1787" s="366"/>
      <c r="Q1787" s="366"/>
      <c r="R1787" s="366"/>
      <c r="S1787" s="366"/>
      <c r="T1787" s="366"/>
      <c r="U1787" s="366"/>
      <c r="V1787" s="366"/>
      <c r="W1787" s="366"/>
      <c r="X1787" s="366"/>
      <c r="Y1787" s="366"/>
      <c r="Z1787" s="366"/>
      <c r="AA1787" s="366"/>
      <c r="AB1787" s="366"/>
      <c r="AC1787" s="366"/>
      <c r="AD1787" s="366"/>
      <c r="AE1787" s="366"/>
      <c r="AF1787" s="520"/>
    </row>
    <row r="1788" spans="1:32" ht="19.5" thickBot="1" x14ac:dyDescent="0.35">
      <c r="A1788" s="366"/>
      <c r="B1788" s="1417"/>
      <c r="C1788" s="388"/>
      <c r="D1788" s="388"/>
      <c r="E1788" s="388"/>
      <c r="F1788" s="388"/>
      <c r="G1788" s="388"/>
      <c r="H1788" s="388"/>
      <c r="I1788" s="388"/>
      <c r="J1788" s="527"/>
      <c r="K1788" s="527"/>
      <c r="L1788" s="332"/>
      <c r="M1788" s="332"/>
      <c r="N1788" s="332"/>
      <c r="O1788" s="366"/>
      <c r="P1788" s="366"/>
      <c r="Q1788" s="366"/>
      <c r="R1788" s="366"/>
      <c r="S1788" s="366"/>
      <c r="T1788" s="366"/>
      <c r="U1788" s="366"/>
      <c r="V1788" s="366"/>
      <c r="W1788" s="366"/>
      <c r="X1788" s="366"/>
      <c r="Y1788" s="366"/>
      <c r="Z1788" s="366"/>
      <c r="AA1788" s="366"/>
      <c r="AB1788" s="366"/>
      <c r="AC1788" s="366"/>
      <c r="AD1788" s="366"/>
      <c r="AE1788" s="366"/>
      <c r="AF1788" s="520"/>
    </row>
    <row r="1789" spans="1:32" ht="19.5" thickBot="1" x14ac:dyDescent="0.35">
      <c r="A1789" s="366"/>
      <c r="B1789" s="1417"/>
      <c r="C1789" s="388"/>
      <c r="D1789" s="388"/>
      <c r="E1789" s="388"/>
      <c r="F1789" s="388"/>
      <c r="G1789" s="388"/>
      <c r="H1789" s="388"/>
      <c r="I1789" s="388"/>
      <c r="J1789" s="527"/>
      <c r="K1789" s="527"/>
      <c r="L1789" s="332"/>
      <c r="M1789" s="332"/>
      <c r="N1789" s="332"/>
      <c r="O1789" s="366"/>
      <c r="P1789" s="366"/>
      <c r="Q1789" s="366"/>
      <c r="R1789" s="366"/>
      <c r="S1789" s="366"/>
      <c r="T1789" s="366"/>
      <c r="U1789" s="366"/>
      <c r="V1789" s="366"/>
      <c r="W1789" s="366"/>
      <c r="X1789" s="366"/>
      <c r="Y1789" s="366"/>
      <c r="Z1789" s="366"/>
      <c r="AA1789" s="366"/>
      <c r="AB1789" s="366"/>
      <c r="AC1789" s="366"/>
      <c r="AD1789" s="366"/>
      <c r="AE1789" s="366"/>
      <c r="AF1789" s="520"/>
    </row>
    <row r="1790" spans="1:32" ht="19.5" thickBot="1" x14ac:dyDescent="0.35">
      <c r="A1790" s="366"/>
      <c r="B1790" s="1417"/>
      <c r="C1790" s="388"/>
      <c r="D1790" s="388"/>
      <c r="E1790" s="388"/>
      <c r="F1790" s="388"/>
      <c r="G1790" s="388"/>
      <c r="H1790" s="388"/>
      <c r="I1790" s="388"/>
      <c r="J1790" s="527"/>
      <c r="K1790" s="527"/>
      <c r="L1790" s="332"/>
      <c r="M1790" s="332"/>
      <c r="N1790" s="332"/>
      <c r="O1790" s="366"/>
      <c r="P1790" s="366"/>
      <c r="Q1790" s="366"/>
      <c r="R1790" s="366"/>
      <c r="S1790" s="366"/>
      <c r="T1790" s="366"/>
      <c r="U1790" s="366"/>
      <c r="V1790" s="366"/>
      <c r="W1790" s="366"/>
      <c r="X1790" s="366"/>
      <c r="Y1790" s="366"/>
      <c r="Z1790" s="366"/>
      <c r="AA1790" s="366"/>
      <c r="AB1790" s="366"/>
      <c r="AC1790" s="366"/>
      <c r="AD1790" s="366"/>
      <c r="AE1790" s="366"/>
      <c r="AF1790" s="520"/>
    </row>
    <row r="1791" spans="1:32" ht="19.5" thickBot="1" x14ac:dyDescent="0.35">
      <c r="A1791" s="366"/>
      <c r="B1791" s="1417"/>
      <c r="C1791" s="388"/>
      <c r="D1791" s="388"/>
      <c r="E1791" s="388"/>
      <c r="F1791" s="388"/>
      <c r="G1791" s="388"/>
      <c r="H1791" s="388"/>
      <c r="I1791" s="388"/>
      <c r="J1791" s="527"/>
      <c r="K1791" s="527"/>
      <c r="L1791" s="332"/>
      <c r="M1791" s="332"/>
      <c r="N1791" s="332"/>
      <c r="O1791" s="366"/>
      <c r="P1791" s="366"/>
      <c r="Q1791" s="366"/>
      <c r="R1791" s="366"/>
      <c r="S1791" s="366"/>
      <c r="T1791" s="366"/>
      <c r="U1791" s="366"/>
      <c r="V1791" s="366"/>
      <c r="W1791" s="366"/>
      <c r="X1791" s="366"/>
      <c r="Y1791" s="366"/>
      <c r="Z1791" s="366"/>
      <c r="AA1791" s="366"/>
      <c r="AB1791" s="366"/>
      <c r="AC1791" s="366"/>
      <c r="AD1791" s="366"/>
      <c r="AE1791" s="366"/>
      <c r="AF1791" s="520"/>
    </row>
    <row r="1792" spans="1:32" ht="19.5" thickBot="1" x14ac:dyDescent="0.35">
      <c r="A1792" s="366"/>
      <c r="B1792" s="1417"/>
      <c r="C1792" s="388"/>
      <c r="D1792" s="388"/>
      <c r="E1792" s="388"/>
      <c r="F1792" s="388"/>
      <c r="G1792" s="388"/>
      <c r="H1792" s="388"/>
      <c r="I1792" s="388"/>
      <c r="J1792" s="527"/>
      <c r="K1792" s="527"/>
      <c r="L1792" s="332"/>
      <c r="M1792" s="332"/>
      <c r="N1792" s="332"/>
      <c r="O1792" s="366"/>
      <c r="P1792" s="366"/>
      <c r="Q1792" s="366"/>
      <c r="R1792" s="366"/>
      <c r="S1792" s="366"/>
      <c r="T1792" s="366"/>
      <c r="U1792" s="366"/>
      <c r="V1792" s="366"/>
      <c r="W1792" s="366"/>
      <c r="X1792" s="366"/>
      <c r="Y1792" s="366"/>
      <c r="Z1792" s="366"/>
      <c r="AA1792" s="366"/>
      <c r="AB1792" s="366"/>
      <c r="AC1792" s="366"/>
      <c r="AD1792" s="366"/>
      <c r="AE1792" s="366"/>
      <c r="AF1792" s="520"/>
    </row>
    <row r="1793" spans="1:32" ht="19.5" thickBot="1" x14ac:dyDescent="0.35">
      <c r="A1793" s="366"/>
      <c r="B1793" s="1417"/>
      <c r="C1793" s="388"/>
      <c r="D1793" s="388"/>
      <c r="E1793" s="388"/>
      <c r="F1793" s="388"/>
      <c r="G1793" s="388"/>
      <c r="H1793" s="388"/>
      <c r="I1793" s="388"/>
      <c r="J1793" s="527"/>
      <c r="K1793" s="527"/>
      <c r="L1793" s="332"/>
      <c r="M1793" s="332"/>
      <c r="N1793" s="332"/>
      <c r="O1793" s="366"/>
      <c r="P1793" s="366"/>
      <c r="Q1793" s="366"/>
      <c r="R1793" s="366"/>
      <c r="S1793" s="366"/>
      <c r="T1793" s="366"/>
      <c r="U1793" s="366"/>
      <c r="V1793" s="366"/>
      <c r="W1793" s="366"/>
      <c r="X1793" s="366"/>
      <c r="Y1793" s="366"/>
      <c r="Z1793" s="366"/>
      <c r="AA1793" s="366"/>
      <c r="AB1793" s="366"/>
      <c r="AC1793" s="366"/>
      <c r="AD1793" s="366"/>
      <c r="AE1793" s="366"/>
      <c r="AF1793" s="520"/>
    </row>
    <row r="1794" spans="1:32" ht="19.5" thickBot="1" x14ac:dyDescent="0.35">
      <c r="A1794" s="366"/>
      <c r="B1794" s="1417"/>
      <c r="C1794" s="388"/>
      <c r="D1794" s="388"/>
      <c r="E1794" s="388"/>
      <c r="F1794" s="388"/>
      <c r="G1794" s="388"/>
      <c r="H1794" s="388"/>
      <c r="I1794" s="388"/>
      <c r="J1794" s="527"/>
      <c r="K1794" s="527"/>
      <c r="L1794" s="332"/>
      <c r="M1794" s="332"/>
      <c r="N1794" s="332"/>
      <c r="O1794" s="366"/>
      <c r="P1794" s="366"/>
      <c r="Q1794" s="366"/>
      <c r="R1794" s="366"/>
      <c r="S1794" s="366"/>
      <c r="T1794" s="366"/>
      <c r="U1794" s="366"/>
      <c r="V1794" s="366"/>
      <c r="W1794" s="366"/>
      <c r="X1794" s="366"/>
      <c r="Y1794" s="366"/>
      <c r="Z1794" s="366"/>
      <c r="AA1794" s="366"/>
      <c r="AB1794" s="366"/>
      <c r="AC1794" s="366"/>
      <c r="AD1794" s="366"/>
      <c r="AE1794" s="366"/>
      <c r="AF1794" s="520"/>
    </row>
    <row r="1795" spans="1:32" ht="57" thickBot="1" x14ac:dyDescent="0.35">
      <c r="A1795" s="366"/>
      <c r="B1795" s="596" t="s">
        <v>1</v>
      </c>
      <c r="C1795" s="597" t="s">
        <v>151</v>
      </c>
      <c r="D1795" s="597" t="s">
        <v>278</v>
      </c>
      <c r="E1795" s="597" t="s">
        <v>158</v>
      </c>
      <c r="F1795" s="597" t="s">
        <v>30</v>
      </c>
      <c r="G1795" s="598" t="s">
        <v>301</v>
      </c>
      <c r="H1795" s="597" t="s">
        <v>302</v>
      </c>
      <c r="I1795" s="597" t="s">
        <v>303</v>
      </c>
      <c r="J1795" s="527"/>
      <c r="K1795" s="527"/>
      <c r="L1795" s="332"/>
      <c r="M1795" s="332"/>
      <c r="N1795" s="332"/>
      <c r="O1795" s="366"/>
      <c r="P1795" s="366"/>
      <c r="Q1795" s="366"/>
      <c r="R1795" s="366"/>
      <c r="S1795" s="366"/>
      <c r="T1795" s="366"/>
      <c r="U1795" s="366"/>
      <c r="V1795" s="366"/>
      <c r="W1795" s="366"/>
      <c r="X1795" s="366"/>
      <c r="Y1795" s="366"/>
      <c r="Z1795" s="366"/>
      <c r="AA1795" s="366"/>
      <c r="AB1795" s="366"/>
      <c r="AC1795" s="366"/>
      <c r="AD1795" s="366"/>
      <c r="AE1795" s="366"/>
      <c r="AF1795" s="520"/>
    </row>
    <row r="1796" spans="1:32" ht="19.5" thickBot="1" x14ac:dyDescent="0.35">
      <c r="A1796" s="366"/>
      <c r="B1796" s="1417"/>
      <c r="C1796" s="388"/>
      <c r="D1796" s="388"/>
      <c r="E1796" s="388"/>
      <c r="F1796" s="388"/>
      <c r="G1796" s="388"/>
      <c r="H1796" s="388"/>
      <c r="I1796" s="388"/>
      <c r="J1796" s="527"/>
      <c r="K1796" s="527"/>
      <c r="L1796" s="332"/>
      <c r="M1796" s="332"/>
      <c r="N1796" s="332"/>
      <c r="O1796" s="366"/>
      <c r="P1796" s="366"/>
      <c r="Q1796" s="366"/>
      <c r="R1796" s="366"/>
      <c r="S1796" s="366"/>
      <c r="T1796" s="366"/>
      <c r="U1796" s="366"/>
      <c r="V1796" s="366"/>
      <c r="W1796" s="366"/>
      <c r="X1796" s="366"/>
      <c r="Y1796" s="366"/>
      <c r="Z1796" s="366"/>
      <c r="AA1796" s="366"/>
      <c r="AB1796" s="366"/>
      <c r="AC1796" s="366"/>
      <c r="AD1796" s="366"/>
      <c r="AE1796" s="366"/>
      <c r="AF1796" s="520"/>
    </row>
    <row r="1797" spans="1:32" ht="19.5" thickBot="1" x14ac:dyDescent="0.35">
      <c r="A1797" s="366"/>
      <c r="B1797" s="1417"/>
      <c r="C1797" s="388"/>
      <c r="D1797" s="388"/>
      <c r="E1797" s="388"/>
      <c r="F1797" s="388"/>
      <c r="G1797" s="388"/>
      <c r="H1797" s="388"/>
      <c r="I1797" s="388"/>
      <c r="J1797" s="527"/>
      <c r="K1797" s="527"/>
      <c r="L1797" s="332"/>
      <c r="M1797" s="332"/>
      <c r="N1797" s="332"/>
      <c r="O1797" s="366"/>
      <c r="P1797" s="366"/>
      <c r="Q1797" s="366"/>
      <c r="R1797" s="366"/>
      <c r="S1797" s="366"/>
      <c r="T1797" s="366"/>
      <c r="U1797" s="366"/>
      <c r="V1797" s="366"/>
      <c r="W1797" s="366"/>
      <c r="X1797" s="366"/>
      <c r="Y1797" s="366"/>
      <c r="Z1797" s="366"/>
      <c r="AA1797" s="366"/>
      <c r="AB1797" s="366"/>
      <c r="AC1797" s="366"/>
      <c r="AD1797" s="366"/>
      <c r="AE1797" s="366"/>
      <c r="AF1797" s="520"/>
    </row>
    <row r="1798" spans="1:32" ht="19.5" thickBot="1" x14ac:dyDescent="0.35">
      <c r="A1798" s="366"/>
      <c r="B1798" s="1417"/>
      <c r="C1798" s="388"/>
      <c r="D1798" s="388"/>
      <c r="E1798" s="388"/>
      <c r="F1798" s="388"/>
      <c r="G1798" s="388"/>
      <c r="H1798" s="388"/>
      <c r="I1798" s="388"/>
      <c r="J1798" s="527"/>
      <c r="K1798" s="527"/>
      <c r="L1798" s="332"/>
      <c r="M1798" s="332"/>
      <c r="N1798" s="332"/>
      <c r="O1798" s="366"/>
      <c r="P1798" s="366"/>
      <c r="Q1798" s="366"/>
      <c r="R1798" s="366"/>
      <c r="S1798" s="366"/>
      <c r="T1798" s="366"/>
      <c r="U1798" s="366"/>
      <c r="V1798" s="366"/>
      <c r="W1798" s="366"/>
      <c r="X1798" s="366"/>
      <c r="Y1798" s="366"/>
      <c r="Z1798" s="366"/>
      <c r="AA1798" s="366"/>
      <c r="AB1798" s="366"/>
      <c r="AC1798" s="366"/>
      <c r="AD1798" s="366"/>
      <c r="AE1798" s="366"/>
      <c r="AF1798" s="520"/>
    </row>
    <row r="1799" spans="1:32" ht="19.5" thickBot="1" x14ac:dyDescent="0.35">
      <c r="A1799" s="366"/>
      <c r="B1799" s="1417"/>
      <c r="C1799" s="388"/>
      <c r="D1799" s="388"/>
      <c r="E1799" s="388"/>
      <c r="F1799" s="388"/>
      <c r="G1799" s="388"/>
      <c r="H1799" s="388"/>
      <c r="I1799" s="388"/>
      <c r="J1799" s="527"/>
      <c r="K1799" s="527"/>
      <c r="L1799" s="332"/>
      <c r="M1799" s="332"/>
      <c r="N1799" s="332"/>
      <c r="O1799" s="366"/>
      <c r="P1799" s="366"/>
      <c r="Q1799" s="366"/>
      <c r="R1799" s="366"/>
      <c r="S1799" s="366"/>
      <c r="T1799" s="366"/>
      <c r="U1799" s="366"/>
      <c r="V1799" s="366"/>
      <c r="W1799" s="366"/>
      <c r="X1799" s="366"/>
      <c r="Y1799" s="366"/>
      <c r="Z1799" s="366"/>
      <c r="AA1799" s="366"/>
      <c r="AB1799" s="366"/>
      <c r="AC1799" s="366"/>
      <c r="AD1799" s="366"/>
      <c r="AE1799" s="366"/>
      <c r="AF1799" s="520"/>
    </row>
    <row r="1800" spans="1:32" ht="19.5" thickBot="1" x14ac:dyDescent="0.35">
      <c r="A1800" s="366"/>
      <c r="B1800" s="1417"/>
      <c r="C1800" s="388"/>
      <c r="D1800" s="388"/>
      <c r="E1800" s="388"/>
      <c r="F1800" s="388"/>
      <c r="G1800" s="388"/>
      <c r="H1800" s="388"/>
      <c r="I1800" s="388"/>
      <c r="J1800" s="527"/>
      <c r="K1800" s="527"/>
      <c r="L1800" s="332"/>
      <c r="M1800" s="332"/>
      <c r="N1800" s="332"/>
      <c r="O1800" s="366"/>
      <c r="P1800" s="366"/>
      <c r="Q1800" s="366"/>
      <c r="R1800" s="366"/>
      <c r="S1800" s="366"/>
      <c r="T1800" s="366"/>
      <c r="U1800" s="366"/>
      <c r="V1800" s="366"/>
      <c r="W1800" s="366"/>
      <c r="X1800" s="366"/>
      <c r="Y1800" s="366"/>
      <c r="Z1800" s="366"/>
      <c r="AA1800" s="366"/>
      <c r="AB1800" s="366"/>
      <c r="AC1800" s="366"/>
      <c r="AD1800" s="366"/>
      <c r="AE1800" s="366"/>
      <c r="AF1800" s="520"/>
    </row>
    <row r="1801" spans="1:32" ht="19.5" thickBot="1" x14ac:dyDescent="0.35">
      <c r="A1801" s="366"/>
      <c r="B1801" s="1417"/>
      <c r="C1801" s="388"/>
      <c r="D1801" s="388"/>
      <c r="E1801" s="388"/>
      <c r="F1801" s="388"/>
      <c r="G1801" s="388"/>
      <c r="H1801" s="388"/>
      <c r="I1801" s="388"/>
      <c r="J1801" s="527"/>
      <c r="K1801" s="527"/>
      <c r="L1801" s="332"/>
      <c r="M1801" s="332"/>
      <c r="N1801" s="332"/>
      <c r="O1801" s="366"/>
      <c r="P1801" s="366"/>
      <c r="Q1801" s="366"/>
      <c r="R1801" s="366"/>
      <c r="S1801" s="366"/>
      <c r="T1801" s="366"/>
      <c r="U1801" s="366"/>
      <c r="V1801" s="366"/>
      <c r="W1801" s="366"/>
      <c r="X1801" s="366"/>
      <c r="Y1801" s="366"/>
      <c r="Z1801" s="366"/>
      <c r="AA1801" s="366"/>
      <c r="AB1801" s="366"/>
      <c r="AC1801" s="366"/>
      <c r="AD1801" s="366"/>
      <c r="AE1801" s="366"/>
      <c r="AF1801" s="520"/>
    </row>
    <row r="1802" spans="1:32" ht="19.5" thickBot="1" x14ac:dyDescent="0.35">
      <c r="A1802" s="366"/>
      <c r="B1802" s="1417"/>
      <c r="C1802" s="388"/>
      <c r="D1802" s="388"/>
      <c r="E1802" s="388"/>
      <c r="F1802" s="388"/>
      <c r="G1802" s="388"/>
      <c r="H1802" s="388"/>
      <c r="I1802" s="388"/>
      <c r="J1802" s="527"/>
      <c r="K1802" s="527"/>
      <c r="L1802" s="332"/>
      <c r="M1802" s="332"/>
      <c r="N1802" s="332"/>
      <c r="O1802" s="366"/>
      <c r="P1802" s="366"/>
      <c r="Q1802" s="366"/>
      <c r="R1802" s="366"/>
      <c r="S1802" s="366"/>
      <c r="T1802" s="366"/>
      <c r="U1802" s="366"/>
      <c r="V1802" s="366"/>
      <c r="W1802" s="366"/>
      <c r="X1802" s="366"/>
      <c r="Y1802" s="366"/>
      <c r="Z1802" s="366"/>
      <c r="AA1802" s="366"/>
      <c r="AB1802" s="366"/>
      <c r="AC1802" s="366"/>
      <c r="AD1802" s="366"/>
      <c r="AE1802" s="366"/>
      <c r="AF1802" s="520"/>
    </row>
    <row r="1803" spans="1:32" ht="19.5" thickBot="1" x14ac:dyDescent="0.35">
      <c r="A1803" s="366"/>
      <c r="B1803" s="1417"/>
      <c r="C1803" s="388"/>
      <c r="D1803" s="388"/>
      <c r="E1803" s="388"/>
      <c r="F1803" s="388"/>
      <c r="G1803" s="388"/>
      <c r="H1803" s="388"/>
      <c r="I1803" s="388"/>
      <c r="J1803" s="527"/>
      <c r="K1803" s="527"/>
      <c r="L1803" s="332"/>
      <c r="M1803" s="332"/>
      <c r="N1803" s="332"/>
      <c r="O1803" s="366"/>
      <c r="P1803" s="366"/>
      <c r="Q1803" s="366"/>
      <c r="R1803" s="366"/>
      <c r="S1803" s="366"/>
      <c r="T1803" s="366"/>
      <c r="U1803" s="366"/>
      <c r="V1803" s="366"/>
      <c r="W1803" s="366"/>
      <c r="X1803" s="366"/>
      <c r="Y1803" s="366"/>
      <c r="Z1803" s="366"/>
      <c r="AA1803" s="366"/>
      <c r="AB1803" s="366"/>
      <c r="AC1803" s="366"/>
      <c r="AD1803" s="366"/>
      <c r="AE1803" s="366"/>
      <c r="AF1803" s="520"/>
    </row>
    <row r="1804" spans="1:32" ht="19.5" thickBot="1" x14ac:dyDescent="0.35">
      <c r="A1804" s="366"/>
      <c r="B1804" s="1417"/>
      <c r="C1804" s="388"/>
      <c r="D1804" s="388"/>
      <c r="E1804" s="388"/>
      <c r="F1804" s="388"/>
      <c r="G1804" s="388"/>
      <c r="H1804" s="388"/>
      <c r="I1804" s="388"/>
      <c r="J1804" s="527"/>
      <c r="K1804" s="527"/>
      <c r="L1804" s="332"/>
      <c r="M1804" s="332"/>
      <c r="N1804" s="332"/>
      <c r="O1804" s="366"/>
      <c r="P1804" s="366"/>
      <c r="Q1804" s="366"/>
      <c r="R1804" s="366"/>
      <c r="S1804" s="366"/>
      <c r="T1804" s="366"/>
      <c r="U1804" s="366"/>
      <c r="V1804" s="366"/>
      <c r="W1804" s="366"/>
      <c r="X1804" s="366"/>
      <c r="Y1804" s="366"/>
      <c r="Z1804" s="366"/>
      <c r="AA1804" s="366"/>
      <c r="AB1804" s="366"/>
      <c r="AC1804" s="366"/>
      <c r="AD1804" s="366"/>
      <c r="AE1804" s="366"/>
      <c r="AF1804" s="520"/>
    </row>
    <row r="1805" spans="1:32" ht="19.5" thickBot="1" x14ac:dyDescent="0.35">
      <c r="A1805" s="366"/>
      <c r="B1805" s="1417"/>
      <c r="C1805" s="388"/>
      <c r="D1805" s="388"/>
      <c r="E1805" s="388"/>
      <c r="F1805" s="388"/>
      <c r="G1805" s="388"/>
      <c r="H1805" s="388"/>
      <c r="I1805" s="388"/>
      <c r="J1805" s="527"/>
      <c r="K1805" s="527"/>
      <c r="L1805" s="332"/>
      <c r="M1805" s="332"/>
      <c r="N1805" s="332"/>
      <c r="O1805" s="366"/>
      <c r="P1805" s="366"/>
      <c r="Q1805" s="366"/>
      <c r="R1805" s="366"/>
      <c r="S1805" s="366"/>
      <c r="T1805" s="366"/>
      <c r="U1805" s="366"/>
      <c r="V1805" s="366"/>
      <c r="W1805" s="366"/>
      <c r="X1805" s="366"/>
      <c r="Y1805" s="366"/>
      <c r="Z1805" s="366"/>
      <c r="AA1805" s="366"/>
      <c r="AB1805" s="366"/>
      <c r="AC1805" s="366"/>
      <c r="AD1805" s="366"/>
      <c r="AE1805" s="366"/>
      <c r="AF1805" s="520"/>
    </row>
    <row r="1806" spans="1:32" ht="19.5" thickBot="1" x14ac:dyDescent="0.35">
      <c r="A1806" s="366"/>
      <c r="B1806" s="1417"/>
      <c r="C1806" s="388"/>
      <c r="D1806" s="388"/>
      <c r="E1806" s="388"/>
      <c r="F1806" s="388"/>
      <c r="G1806" s="388"/>
      <c r="H1806" s="388"/>
      <c r="I1806" s="388"/>
      <c r="J1806" s="527"/>
      <c r="K1806" s="527"/>
      <c r="L1806" s="332"/>
      <c r="M1806" s="332"/>
      <c r="N1806" s="332"/>
      <c r="O1806" s="366"/>
      <c r="P1806" s="366"/>
      <c r="Q1806" s="366"/>
      <c r="R1806" s="366"/>
      <c r="S1806" s="366"/>
      <c r="T1806" s="366"/>
      <c r="U1806" s="366"/>
      <c r="V1806" s="366"/>
      <c r="W1806" s="366"/>
      <c r="X1806" s="366"/>
      <c r="Y1806" s="366"/>
      <c r="Z1806" s="366"/>
      <c r="AA1806" s="366"/>
      <c r="AB1806" s="366"/>
      <c r="AC1806" s="366"/>
      <c r="AD1806" s="366"/>
      <c r="AE1806" s="366"/>
      <c r="AF1806" s="520"/>
    </row>
    <row r="1807" spans="1:32" ht="19.5" thickBot="1" x14ac:dyDescent="0.35">
      <c r="A1807" s="366"/>
      <c r="B1807" s="1417"/>
      <c r="C1807" s="388"/>
      <c r="D1807" s="388"/>
      <c r="E1807" s="388"/>
      <c r="F1807" s="388"/>
      <c r="G1807" s="388"/>
      <c r="H1807" s="388"/>
      <c r="I1807" s="388"/>
      <c r="J1807" s="527"/>
      <c r="K1807" s="527"/>
      <c r="L1807" s="332"/>
      <c r="M1807" s="332"/>
      <c r="N1807" s="332"/>
      <c r="O1807" s="366"/>
      <c r="P1807" s="366"/>
      <c r="Q1807" s="366"/>
      <c r="R1807" s="366"/>
      <c r="S1807" s="366"/>
      <c r="T1807" s="366"/>
      <c r="U1807" s="366"/>
      <c r="V1807" s="366"/>
      <c r="W1807" s="366"/>
      <c r="X1807" s="366"/>
      <c r="Y1807" s="366"/>
      <c r="Z1807" s="366"/>
      <c r="AA1807" s="366"/>
      <c r="AB1807" s="366"/>
      <c r="AC1807" s="366"/>
      <c r="AD1807" s="366"/>
      <c r="AE1807" s="366"/>
      <c r="AF1807" s="520"/>
    </row>
    <row r="1808" spans="1:32" ht="19.5" thickBot="1" x14ac:dyDescent="0.35">
      <c r="A1808" s="366"/>
      <c r="B1808" s="1417"/>
      <c r="C1808" s="388"/>
      <c r="D1808" s="388"/>
      <c r="E1808" s="388"/>
      <c r="F1808" s="388"/>
      <c r="G1808" s="388"/>
      <c r="H1808" s="388"/>
      <c r="I1808" s="388"/>
      <c r="J1808" s="527"/>
      <c r="K1808" s="527"/>
      <c r="L1808" s="332"/>
      <c r="M1808" s="332"/>
      <c r="N1808" s="332"/>
      <c r="O1808" s="366"/>
      <c r="P1808" s="366"/>
      <c r="Q1808" s="366"/>
      <c r="R1808" s="366"/>
      <c r="S1808" s="366"/>
      <c r="T1808" s="366"/>
      <c r="U1808" s="366"/>
      <c r="V1808" s="366"/>
      <c r="W1808" s="366"/>
      <c r="X1808" s="366"/>
      <c r="Y1808" s="366"/>
      <c r="Z1808" s="366"/>
      <c r="AA1808" s="366"/>
      <c r="AB1808" s="366"/>
      <c r="AC1808" s="366"/>
      <c r="AD1808" s="366"/>
      <c r="AE1808" s="366"/>
      <c r="AF1808" s="520"/>
    </row>
    <row r="1809" spans="1:32" ht="19.5" thickBot="1" x14ac:dyDescent="0.35">
      <c r="A1809" s="366"/>
      <c r="B1809" s="1417"/>
      <c r="C1809" s="388"/>
      <c r="D1809" s="388"/>
      <c r="E1809" s="388"/>
      <c r="F1809" s="388"/>
      <c r="G1809" s="388"/>
      <c r="H1809" s="388"/>
      <c r="I1809" s="388"/>
      <c r="J1809" s="527"/>
      <c r="K1809" s="527"/>
      <c r="L1809" s="332"/>
      <c r="M1809" s="332"/>
      <c r="N1809" s="332"/>
      <c r="O1809" s="366"/>
      <c r="P1809" s="366"/>
      <c r="Q1809" s="366"/>
      <c r="R1809" s="366"/>
      <c r="S1809" s="366"/>
      <c r="T1809" s="366"/>
      <c r="U1809" s="366"/>
      <c r="V1809" s="366"/>
      <c r="W1809" s="366"/>
      <c r="X1809" s="366"/>
      <c r="Y1809" s="366"/>
      <c r="Z1809" s="366"/>
      <c r="AA1809" s="366"/>
      <c r="AB1809" s="366"/>
      <c r="AC1809" s="366"/>
      <c r="AD1809" s="366"/>
      <c r="AE1809" s="366"/>
      <c r="AF1809" s="520"/>
    </row>
    <row r="1810" spans="1:32" ht="19.5" thickBot="1" x14ac:dyDescent="0.35">
      <c r="A1810" s="366"/>
      <c r="B1810" s="1417"/>
      <c r="C1810" s="388"/>
      <c r="D1810" s="388"/>
      <c r="E1810" s="388"/>
      <c r="F1810" s="388"/>
      <c r="G1810" s="388"/>
      <c r="H1810" s="388"/>
      <c r="I1810" s="388"/>
      <c r="J1810" s="527"/>
      <c r="K1810" s="527"/>
      <c r="L1810" s="332"/>
      <c r="M1810" s="332"/>
      <c r="N1810" s="332"/>
      <c r="O1810" s="366"/>
      <c r="P1810" s="366"/>
      <c r="Q1810" s="366"/>
      <c r="R1810" s="366"/>
      <c r="S1810" s="366"/>
      <c r="T1810" s="366"/>
      <c r="U1810" s="366"/>
      <c r="V1810" s="366"/>
      <c r="W1810" s="366"/>
      <c r="X1810" s="366"/>
      <c r="Y1810" s="366"/>
      <c r="Z1810" s="366"/>
      <c r="AA1810" s="366"/>
      <c r="AB1810" s="366"/>
      <c r="AC1810" s="366"/>
      <c r="AD1810" s="366"/>
      <c r="AE1810" s="366"/>
      <c r="AF1810" s="520"/>
    </row>
    <row r="1811" spans="1:32" ht="19.5" thickBot="1" x14ac:dyDescent="0.35">
      <c r="A1811" s="366"/>
      <c r="B1811" s="1417"/>
      <c r="C1811" s="388"/>
      <c r="D1811" s="388"/>
      <c r="E1811" s="388"/>
      <c r="F1811" s="388"/>
      <c r="G1811" s="388"/>
      <c r="H1811" s="388"/>
      <c r="I1811" s="388"/>
      <c r="J1811" s="527"/>
      <c r="K1811" s="527"/>
      <c r="L1811" s="332"/>
      <c r="M1811" s="332"/>
      <c r="N1811" s="332"/>
      <c r="O1811" s="366"/>
      <c r="P1811" s="366"/>
      <c r="Q1811" s="366"/>
      <c r="R1811" s="366"/>
      <c r="S1811" s="366"/>
      <c r="T1811" s="366"/>
      <c r="U1811" s="366"/>
      <c r="V1811" s="366"/>
      <c r="W1811" s="366"/>
      <c r="X1811" s="366"/>
      <c r="Y1811" s="366"/>
      <c r="Z1811" s="366"/>
      <c r="AA1811" s="366"/>
      <c r="AB1811" s="366"/>
      <c r="AC1811" s="366"/>
      <c r="AD1811" s="366"/>
      <c r="AE1811" s="366"/>
      <c r="AF1811" s="520"/>
    </row>
    <row r="1812" spans="1:32" ht="19.5" thickBot="1" x14ac:dyDescent="0.35">
      <c r="A1812" s="366"/>
      <c r="B1812" s="1417"/>
      <c r="C1812" s="388"/>
      <c r="D1812" s="388"/>
      <c r="E1812" s="388"/>
      <c r="F1812" s="388"/>
      <c r="G1812" s="388"/>
      <c r="H1812" s="388"/>
      <c r="I1812" s="388"/>
      <c r="J1812" s="527"/>
      <c r="K1812" s="527"/>
      <c r="L1812" s="332"/>
      <c r="M1812" s="332"/>
      <c r="N1812" s="332"/>
      <c r="O1812" s="366"/>
      <c r="P1812" s="366"/>
      <c r="Q1812" s="366"/>
      <c r="R1812" s="366"/>
      <c r="S1812" s="366"/>
      <c r="T1812" s="366"/>
      <c r="U1812" s="366"/>
      <c r="V1812" s="366"/>
      <c r="W1812" s="366"/>
      <c r="X1812" s="366"/>
      <c r="Y1812" s="366"/>
      <c r="Z1812" s="366"/>
      <c r="AA1812" s="366"/>
      <c r="AB1812" s="366"/>
      <c r="AC1812" s="366"/>
      <c r="AD1812" s="366"/>
      <c r="AE1812" s="366"/>
      <c r="AF1812" s="520"/>
    </row>
    <row r="1813" spans="1:32" ht="19.5" thickBot="1" x14ac:dyDescent="0.35">
      <c r="A1813" s="366"/>
      <c r="B1813" s="1417"/>
      <c r="C1813" s="388"/>
      <c r="D1813" s="388"/>
      <c r="E1813" s="388"/>
      <c r="F1813" s="388"/>
      <c r="G1813" s="388"/>
      <c r="H1813" s="388"/>
      <c r="I1813" s="388"/>
      <c r="J1813" s="527"/>
      <c r="K1813" s="527"/>
      <c r="L1813" s="332"/>
      <c r="M1813" s="332"/>
      <c r="N1813" s="332"/>
      <c r="O1813" s="366"/>
      <c r="P1813" s="366"/>
      <c r="Q1813" s="366"/>
      <c r="R1813" s="366"/>
      <c r="S1813" s="366"/>
      <c r="T1813" s="366"/>
      <c r="U1813" s="366"/>
      <c r="V1813" s="366"/>
      <c r="W1813" s="366"/>
      <c r="X1813" s="366"/>
      <c r="Y1813" s="366"/>
      <c r="Z1813" s="366"/>
      <c r="AA1813" s="366"/>
      <c r="AB1813" s="366"/>
      <c r="AC1813" s="366"/>
      <c r="AD1813" s="366"/>
      <c r="AE1813" s="366"/>
      <c r="AF1813" s="520"/>
    </row>
    <row r="1814" spans="1:32" ht="19.5" thickBot="1" x14ac:dyDescent="0.35">
      <c r="A1814" s="366"/>
      <c r="B1814" s="1417"/>
      <c r="C1814" s="388"/>
      <c r="D1814" s="388"/>
      <c r="E1814" s="388"/>
      <c r="F1814" s="388"/>
      <c r="G1814" s="388"/>
      <c r="H1814" s="388"/>
      <c r="I1814" s="388"/>
      <c r="J1814" s="527"/>
      <c r="K1814" s="527"/>
      <c r="L1814" s="332"/>
      <c r="M1814" s="332"/>
      <c r="N1814" s="332"/>
      <c r="O1814" s="366"/>
      <c r="P1814" s="366"/>
      <c r="Q1814" s="366"/>
      <c r="R1814" s="366"/>
      <c r="S1814" s="366"/>
      <c r="T1814" s="366"/>
      <c r="U1814" s="366"/>
      <c r="V1814" s="366"/>
      <c r="W1814" s="366"/>
      <c r="X1814" s="366"/>
      <c r="Y1814" s="366"/>
      <c r="Z1814" s="366"/>
      <c r="AA1814" s="366"/>
      <c r="AB1814" s="366"/>
      <c r="AC1814" s="366"/>
      <c r="AD1814" s="366"/>
      <c r="AE1814" s="366"/>
      <c r="AF1814" s="520"/>
    </row>
    <row r="1815" spans="1:32" ht="19.5" thickBot="1" x14ac:dyDescent="0.35">
      <c r="A1815" s="366"/>
      <c r="B1815" s="1417"/>
      <c r="C1815" s="388"/>
      <c r="D1815" s="388"/>
      <c r="E1815" s="388"/>
      <c r="F1815" s="388"/>
      <c r="G1815" s="388"/>
      <c r="H1815" s="388"/>
      <c r="I1815" s="388"/>
      <c r="J1815" s="527"/>
      <c r="K1815" s="527"/>
      <c r="L1815" s="332"/>
      <c r="M1815" s="332"/>
      <c r="N1815" s="332"/>
      <c r="O1815" s="366"/>
      <c r="P1815" s="366"/>
      <c r="Q1815" s="366"/>
      <c r="R1815" s="366"/>
      <c r="S1815" s="366"/>
      <c r="T1815" s="366"/>
      <c r="U1815" s="366"/>
      <c r="V1815" s="366"/>
      <c r="W1815" s="366"/>
      <c r="X1815" s="366"/>
      <c r="Y1815" s="366"/>
      <c r="Z1815" s="366"/>
      <c r="AA1815" s="366"/>
      <c r="AB1815" s="366"/>
      <c r="AC1815" s="366"/>
      <c r="AD1815" s="366"/>
      <c r="AE1815" s="366"/>
      <c r="AF1815" s="520"/>
    </row>
    <row r="1816" spans="1:32" ht="19.5" thickBot="1" x14ac:dyDescent="0.35">
      <c r="A1816" s="366"/>
      <c r="B1816" s="1417"/>
      <c r="C1816" s="388"/>
      <c r="D1816" s="388"/>
      <c r="E1816" s="388"/>
      <c r="F1816" s="388"/>
      <c r="G1816" s="388"/>
      <c r="H1816" s="388"/>
      <c r="I1816" s="388"/>
      <c r="J1816" s="527"/>
      <c r="K1816" s="527"/>
      <c r="L1816" s="332"/>
      <c r="M1816" s="332"/>
      <c r="N1816" s="332"/>
      <c r="O1816" s="366"/>
      <c r="P1816" s="366"/>
      <c r="Q1816" s="366"/>
      <c r="R1816" s="366"/>
      <c r="S1816" s="366"/>
      <c r="T1816" s="366"/>
      <c r="U1816" s="366"/>
      <c r="V1816" s="366"/>
      <c r="W1816" s="366"/>
      <c r="X1816" s="366"/>
      <c r="Y1816" s="366"/>
      <c r="Z1816" s="366"/>
      <c r="AA1816" s="366"/>
      <c r="AB1816" s="366"/>
      <c r="AC1816" s="366"/>
      <c r="AD1816" s="366"/>
      <c r="AE1816" s="366"/>
      <c r="AF1816" s="520"/>
    </row>
    <row r="1817" spans="1:32" ht="19.5" thickBot="1" x14ac:dyDescent="0.35">
      <c r="A1817" s="366"/>
      <c r="B1817" s="1417"/>
      <c r="C1817" s="388"/>
      <c r="D1817" s="388"/>
      <c r="E1817" s="388"/>
      <c r="F1817" s="388"/>
      <c r="G1817" s="388"/>
      <c r="H1817" s="388"/>
      <c r="I1817" s="388"/>
      <c r="J1817" s="527"/>
      <c r="K1817" s="527"/>
      <c r="L1817" s="332"/>
      <c r="M1817" s="332"/>
      <c r="N1817" s="332"/>
      <c r="O1817" s="366"/>
      <c r="P1817" s="366"/>
      <c r="Q1817" s="366"/>
      <c r="R1817" s="366"/>
      <c r="S1817" s="366"/>
      <c r="T1817" s="366"/>
      <c r="U1817" s="366"/>
      <c r="V1817" s="366"/>
      <c r="W1817" s="366"/>
      <c r="X1817" s="366"/>
      <c r="Y1817" s="366"/>
      <c r="Z1817" s="366"/>
      <c r="AA1817" s="366"/>
      <c r="AB1817" s="366"/>
      <c r="AC1817" s="366"/>
      <c r="AD1817" s="366"/>
      <c r="AE1817" s="366"/>
      <c r="AF1817" s="520"/>
    </row>
    <row r="1818" spans="1:32" ht="19.5" thickBot="1" x14ac:dyDescent="0.35">
      <c r="A1818" s="366"/>
      <c r="B1818" s="1417"/>
      <c r="C1818" s="388"/>
      <c r="D1818" s="388"/>
      <c r="E1818" s="388"/>
      <c r="F1818" s="388"/>
      <c r="G1818" s="388"/>
      <c r="H1818" s="388"/>
      <c r="I1818" s="388"/>
      <c r="J1818" s="527"/>
      <c r="K1818" s="527"/>
      <c r="L1818" s="332"/>
      <c r="M1818" s="332"/>
      <c r="N1818" s="332"/>
      <c r="O1818" s="366"/>
      <c r="P1818" s="366"/>
      <c r="Q1818" s="366"/>
      <c r="R1818" s="366"/>
      <c r="S1818" s="366"/>
      <c r="T1818" s="366"/>
      <c r="U1818" s="366"/>
      <c r="V1818" s="366"/>
      <c r="W1818" s="366"/>
      <c r="X1818" s="366"/>
      <c r="Y1818" s="366"/>
      <c r="Z1818" s="366"/>
      <c r="AA1818" s="366"/>
      <c r="AB1818" s="366"/>
      <c r="AC1818" s="366"/>
      <c r="AD1818" s="366"/>
      <c r="AE1818" s="366"/>
      <c r="AF1818" s="520"/>
    </row>
    <row r="1819" spans="1:32" ht="57" thickBot="1" x14ac:dyDescent="0.35">
      <c r="A1819" s="366"/>
      <c r="B1819" s="596" t="s">
        <v>1</v>
      </c>
      <c r="C1819" s="597" t="s">
        <v>151</v>
      </c>
      <c r="D1819" s="597" t="s">
        <v>278</v>
      </c>
      <c r="E1819" s="597" t="s">
        <v>158</v>
      </c>
      <c r="F1819" s="597" t="s">
        <v>30</v>
      </c>
      <c r="G1819" s="598" t="s">
        <v>301</v>
      </c>
      <c r="H1819" s="597" t="s">
        <v>302</v>
      </c>
      <c r="I1819" s="597" t="s">
        <v>303</v>
      </c>
      <c r="J1819" s="527"/>
      <c r="K1819" s="527"/>
      <c r="L1819" s="332"/>
      <c r="M1819" s="332"/>
      <c r="N1819" s="332"/>
      <c r="O1819" s="366"/>
      <c r="P1819" s="366"/>
      <c r="Q1819" s="366"/>
      <c r="R1819" s="366"/>
      <c r="S1819" s="366"/>
      <c r="T1819" s="366"/>
      <c r="U1819" s="366"/>
      <c r="V1819" s="366"/>
      <c r="W1819" s="366"/>
      <c r="X1819" s="366"/>
      <c r="Y1819" s="366"/>
      <c r="Z1819" s="366"/>
      <c r="AA1819" s="366"/>
      <c r="AB1819" s="366"/>
      <c r="AC1819" s="366"/>
      <c r="AD1819" s="366"/>
      <c r="AE1819" s="366"/>
      <c r="AF1819" s="520"/>
    </row>
    <row r="1820" spans="1:32" ht="19.5" thickBot="1" x14ac:dyDescent="0.35">
      <c r="A1820" s="366"/>
      <c r="B1820" s="1417"/>
      <c r="C1820" s="388"/>
      <c r="D1820" s="388"/>
      <c r="E1820" s="388"/>
      <c r="F1820" s="388"/>
      <c r="G1820" s="388"/>
      <c r="H1820" s="388"/>
      <c r="I1820" s="388"/>
      <c r="J1820" s="527"/>
      <c r="K1820" s="527"/>
      <c r="L1820" s="332"/>
      <c r="M1820" s="332"/>
      <c r="N1820" s="332"/>
      <c r="O1820" s="366"/>
      <c r="P1820" s="366"/>
      <c r="Q1820" s="366"/>
      <c r="R1820" s="366"/>
      <c r="S1820" s="366"/>
      <c r="T1820" s="366"/>
      <c r="U1820" s="366"/>
      <c r="V1820" s="366"/>
      <c r="W1820" s="366"/>
      <c r="X1820" s="366"/>
      <c r="Y1820" s="366"/>
      <c r="Z1820" s="366"/>
      <c r="AA1820" s="366"/>
      <c r="AB1820" s="366"/>
      <c r="AC1820" s="366"/>
      <c r="AD1820" s="366"/>
      <c r="AE1820" s="366"/>
      <c r="AF1820" s="520"/>
    </row>
    <row r="1821" spans="1:32" ht="19.5" thickBot="1" x14ac:dyDescent="0.35">
      <c r="A1821" s="366"/>
      <c r="B1821" s="1417"/>
      <c r="C1821" s="388"/>
      <c r="D1821" s="388"/>
      <c r="E1821" s="388"/>
      <c r="F1821" s="388"/>
      <c r="G1821" s="388"/>
      <c r="H1821" s="388"/>
      <c r="I1821" s="388"/>
      <c r="J1821" s="527"/>
      <c r="K1821" s="527"/>
      <c r="L1821" s="332"/>
      <c r="M1821" s="332"/>
      <c r="N1821" s="332"/>
      <c r="O1821" s="366"/>
      <c r="P1821" s="366"/>
      <c r="Q1821" s="366"/>
      <c r="R1821" s="366"/>
      <c r="S1821" s="366"/>
      <c r="T1821" s="366"/>
      <c r="U1821" s="366"/>
      <c r="V1821" s="366"/>
      <c r="W1821" s="366"/>
      <c r="X1821" s="366"/>
      <c r="Y1821" s="366"/>
      <c r="Z1821" s="366"/>
      <c r="AA1821" s="366"/>
      <c r="AB1821" s="366"/>
      <c r="AC1821" s="366"/>
      <c r="AD1821" s="366"/>
      <c r="AE1821" s="366"/>
      <c r="AF1821" s="520"/>
    </row>
    <row r="1822" spans="1:32" ht="19.5" thickBot="1" x14ac:dyDescent="0.35">
      <c r="A1822" s="366"/>
      <c r="B1822" s="1417"/>
      <c r="C1822" s="388"/>
      <c r="D1822" s="388"/>
      <c r="E1822" s="388"/>
      <c r="F1822" s="388"/>
      <c r="G1822" s="388"/>
      <c r="H1822" s="388"/>
      <c r="I1822" s="388"/>
      <c r="J1822" s="527"/>
      <c r="K1822" s="527"/>
      <c r="L1822" s="332"/>
      <c r="M1822" s="332"/>
      <c r="N1822" s="332"/>
      <c r="O1822" s="366"/>
      <c r="P1822" s="366"/>
      <c r="Q1822" s="366"/>
      <c r="R1822" s="366"/>
      <c r="S1822" s="366"/>
      <c r="T1822" s="366"/>
      <c r="U1822" s="366"/>
      <c r="V1822" s="366"/>
      <c r="W1822" s="366"/>
      <c r="X1822" s="366"/>
      <c r="Y1822" s="366"/>
      <c r="Z1822" s="366"/>
      <c r="AA1822" s="366"/>
      <c r="AB1822" s="366"/>
      <c r="AC1822" s="366"/>
      <c r="AD1822" s="366"/>
      <c r="AE1822" s="366"/>
      <c r="AF1822" s="520"/>
    </row>
    <row r="1823" spans="1:32" ht="19.5" thickBot="1" x14ac:dyDescent="0.35">
      <c r="A1823" s="366"/>
      <c r="B1823" s="1417"/>
      <c r="C1823" s="388"/>
      <c r="D1823" s="388"/>
      <c r="E1823" s="388"/>
      <c r="F1823" s="388"/>
      <c r="G1823" s="388"/>
      <c r="H1823" s="388"/>
      <c r="I1823" s="388"/>
      <c r="J1823" s="527"/>
      <c r="K1823" s="527"/>
      <c r="L1823" s="332"/>
      <c r="M1823" s="332"/>
      <c r="N1823" s="332"/>
      <c r="O1823" s="366"/>
      <c r="P1823" s="366"/>
      <c r="Q1823" s="366"/>
      <c r="R1823" s="366"/>
      <c r="S1823" s="366"/>
      <c r="T1823" s="366"/>
      <c r="U1823" s="366"/>
      <c r="V1823" s="366"/>
      <c r="W1823" s="366"/>
      <c r="X1823" s="366"/>
      <c r="Y1823" s="366"/>
      <c r="Z1823" s="366"/>
      <c r="AA1823" s="366"/>
      <c r="AB1823" s="366"/>
      <c r="AC1823" s="366"/>
      <c r="AD1823" s="366"/>
      <c r="AE1823" s="366"/>
      <c r="AF1823" s="520"/>
    </row>
    <row r="1824" spans="1:32" ht="19.5" thickBot="1" x14ac:dyDescent="0.35">
      <c r="A1824" s="366"/>
      <c r="B1824" s="1417"/>
      <c r="C1824" s="388"/>
      <c r="D1824" s="388"/>
      <c r="E1824" s="388"/>
      <c r="F1824" s="388"/>
      <c r="G1824" s="388"/>
      <c r="H1824" s="388"/>
      <c r="I1824" s="388"/>
      <c r="J1824" s="527"/>
      <c r="K1824" s="527"/>
      <c r="L1824" s="332"/>
      <c r="M1824" s="332"/>
      <c r="N1824" s="332"/>
      <c r="O1824" s="366"/>
      <c r="P1824" s="366"/>
      <c r="Q1824" s="366"/>
      <c r="R1824" s="366"/>
      <c r="S1824" s="366"/>
      <c r="T1824" s="366"/>
      <c r="U1824" s="366"/>
      <c r="V1824" s="366"/>
      <c r="W1824" s="366"/>
      <c r="X1824" s="366"/>
      <c r="Y1824" s="366"/>
      <c r="Z1824" s="366"/>
      <c r="AA1824" s="366"/>
      <c r="AB1824" s="366"/>
      <c r="AC1824" s="366"/>
      <c r="AD1824" s="366"/>
      <c r="AE1824" s="366"/>
      <c r="AF1824" s="520"/>
    </row>
    <row r="1825" spans="1:32" ht="19.5" thickBot="1" x14ac:dyDescent="0.35">
      <c r="A1825" s="366"/>
      <c r="B1825" s="1417"/>
      <c r="C1825" s="388"/>
      <c r="D1825" s="388"/>
      <c r="E1825" s="388"/>
      <c r="F1825" s="388"/>
      <c r="G1825" s="388"/>
      <c r="H1825" s="388"/>
      <c r="I1825" s="388"/>
      <c r="J1825" s="527"/>
      <c r="K1825" s="527"/>
      <c r="L1825" s="332"/>
      <c r="M1825" s="332"/>
      <c r="N1825" s="332"/>
      <c r="O1825" s="366"/>
      <c r="P1825" s="366"/>
      <c r="Q1825" s="366"/>
      <c r="R1825" s="366"/>
      <c r="S1825" s="366"/>
      <c r="T1825" s="366"/>
      <c r="U1825" s="366"/>
      <c r="V1825" s="366"/>
      <c r="W1825" s="366"/>
      <c r="X1825" s="366"/>
      <c r="Y1825" s="366"/>
      <c r="Z1825" s="366"/>
      <c r="AA1825" s="366"/>
      <c r="AB1825" s="366"/>
      <c r="AC1825" s="366"/>
      <c r="AD1825" s="366"/>
      <c r="AE1825" s="366"/>
      <c r="AF1825" s="520"/>
    </row>
    <row r="1826" spans="1:32" ht="19.5" thickBot="1" x14ac:dyDescent="0.35">
      <c r="A1826" s="366"/>
      <c r="B1826" s="1417"/>
      <c r="C1826" s="388"/>
      <c r="D1826" s="388"/>
      <c r="E1826" s="388"/>
      <c r="F1826" s="388"/>
      <c r="G1826" s="388"/>
      <c r="H1826" s="388"/>
      <c r="I1826" s="388"/>
      <c r="J1826" s="527"/>
      <c r="K1826" s="527"/>
      <c r="L1826" s="332"/>
      <c r="M1826" s="332"/>
      <c r="N1826" s="332"/>
      <c r="O1826" s="366"/>
      <c r="P1826" s="366"/>
      <c r="Q1826" s="366"/>
      <c r="R1826" s="366"/>
      <c r="S1826" s="366"/>
      <c r="T1826" s="366"/>
      <c r="U1826" s="366"/>
      <c r="V1826" s="366"/>
      <c r="W1826" s="366"/>
      <c r="X1826" s="366"/>
      <c r="Y1826" s="366"/>
      <c r="Z1826" s="366"/>
      <c r="AA1826" s="366"/>
      <c r="AB1826" s="366"/>
      <c r="AC1826" s="366"/>
      <c r="AD1826" s="366"/>
      <c r="AE1826" s="366"/>
      <c r="AF1826" s="520"/>
    </row>
    <row r="1827" spans="1:32" ht="19.5" thickBot="1" x14ac:dyDescent="0.35">
      <c r="A1827" s="366"/>
      <c r="B1827" s="1417"/>
      <c r="C1827" s="388"/>
      <c r="D1827" s="388"/>
      <c r="E1827" s="388"/>
      <c r="F1827" s="388"/>
      <c r="G1827" s="388"/>
      <c r="H1827" s="388"/>
      <c r="I1827" s="388"/>
      <c r="J1827" s="527"/>
      <c r="K1827" s="527"/>
      <c r="L1827" s="332"/>
      <c r="M1827" s="332"/>
      <c r="N1827" s="332"/>
      <c r="O1827" s="366"/>
      <c r="P1827" s="366"/>
      <c r="Q1827" s="366"/>
      <c r="R1827" s="366"/>
      <c r="S1827" s="366"/>
      <c r="T1827" s="366"/>
      <c r="U1827" s="366"/>
      <c r="V1827" s="366"/>
      <c r="W1827" s="366"/>
      <c r="X1827" s="366"/>
      <c r="Y1827" s="366"/>
      <c r="Z1827" s="366"/>
      <c r="AA1827" s="366"/>
      <c r="AB1827" s="366"/>
      <c r="AC1827" s="366"/>
      <c r="AD1827" s="366"/>
      <c r="AE1827" s="366"/>
      <c r="AF1827" s="520"/>
    </row>
    <row r="1828" spans="1:32" ht="19.5" thickBot="1" x14ac:dyDescent="0.35">
      <c r="A1828" s="366"/>
      <c r="B1828" s="1417"/>
      <c r="C1828" s="388"/>
      <c r="D1828" s="388"/>
      <c r="E1828" s="388"/>
      <c r="F1828" s="388"/>
      <c r="G1828" s="388"/>
      <c r="H1828" s="388"/>
      <c r="I1828" s="388"/>
      <c r="J1828" s="527"/>
      <c r="K1828" s="527"/>
      <c r="L1828" s="332"/>
      <c r="M1828" s="332"/>
      <c r="N1828" s="332"/>
      <c r="O1828" s="366"/>
      <c r="P1828" s="366"/>
      <c r="Q1828" s="366"/>
      <c r="R1828" s="366"/>
      <c r="S1828" s="366"/>
      <c r="T1828" s="366"/>
      <c r="U1828" s="366"/>
      <c r="V1828" s="366"/>
      <c r="W1828" s="366"/>
      <c r="X1828" s="366"/>
      <c r="Y1828" s="366"/>
      <c r="Z1828" s="366"/>
      <c r="AA1828" s="366"/>
      <c r="AB1828" s="366"/>
      <c r="AC1828" s="366"/>
      <c r="AD1828" s="366"/>
      <c r="AE1828" s="366"/>
      <c r="AF1828" s="520"/>
    </row>
    <row r="1829" spans="1:32" ht="19.5" thickBot="1" x14ac:dyDescent="0.35">
      <c r="A1829" s="366"/>
      <c r="B1829" s="1417"/>
      <c r="C1829" s="388"/>
      <c r="D1829" s="388"/>
      <c r="E1829" s="388"/>
      <c r="F1829" s="388"/>
      <c r="G1829" s="388"/>
      <c r="H1829" s="388"/>
      <c r="I1829" s="388"/>
      <c r="J1829" s="527"/>
      <c r="K1829" s="527"/>
      <c r="L1829" s="332"/>
      <c r="M1829" s="332"/>
      <c r="N1829" s="332"/>
      <c r="O1829" s="366"/>
      <c r="P1829" s="366"/>
      <c r="Q1829" s="366"/>
      <c r="R1829" s="366"/>
      <c r="S1829" s="366"/>
      <c r="T1829" s="366"/>
      <c r="U1829" s="366"/>
      <c r="V1829" s="366"/>
      <c r="W1829" s="366"/>
      <c r="X1829" s="366"/>
      <c r="Y1829" s="366"/>
      <c r="Z1829" s="366"/>
      <c r="AA1829" s="366"/>
      <c r="AB1829" s="366"/>
      <c r="AC1829" s="366"/>
      <c r="AD1829" s="366"/>
      <c r="AE1829" s="366"/>
      <c r="AF1829" s="520"/>
    </row>
    <row r="1830" spans="1:32" ht="19.5" thickBot="1" x14ac:dyDescent="0.35">
      <c r="A1830" s="366"/>
      <c r="B1830" s="1417"/>
      <c r="C1830" s="388"/>
      <c r="D1830" s="388"/>
      <c r="E1830" s="388"/>
      <c r="F1830" s="388"/>
      <c r="G1830" s="388"/>
      <c r="H1830" s="388"/>
      <c r="I1830" s="388"/>
      <c r="J1830" s="527"/>
      <c r="K1830" s="527"/>
      <c r="L1830" s="332"/>
      <c r="M1830" s="332"/>
      <c r="N1830" s="332"/>
      <c r="O1830" s="366"/>
      <c r="P1830" s="366"/>
      <c r="Q1830" s="366"/>
      <c r="R1830" s="366"/>
      <c r="S1830" s="366"/>
      <c r="T1830" s="366"/>
      <c r="U1830" s="366"/>
      <c r="V1830" s="366"/>
      <c r="W1830" s="366"/>
      <c r="X1830" s="366"/>
      <c r="Y1830" s="366"/>
      <c r="Z1830" s="366"/>
      <c r="AA1830" s="366"/>
      <c r="AB1830" s="366"/>
      <c r="AC1830" s="366"/>
      <c r="AD1830" s="366"/>
      <c r="AE1830" s="366"/>
      <c r="AF1830" s="520"/>
    </row>
    <row r="1831" spans="1:32" ht="19.5" thickBot="1" x14ac:dyDescent="0.35">
      <c r="A1831" s="366"/>
      <c r="B1831" s="1417"/>
      <c r="C1831" s="388"/>
      <c r="D1831" s="388"/>
      <c r="E1831" s="388"/>
      <c r="F1831" s="388"/>
      <c r="G1831" s="388"/>
      <c r="H1831" s="388"/>
      <c r="I1831" s="388"/>
      <c r="J1831" s="527"/>
      <c r="K1831" s="527"/>
      <c r="L1831" s="332"/>
      <c r="M1831" s="332"/>
      <c r="N1831" s="332"/>
      <c r="O1831" s="366"/>
      <c r="P1831" s="366"/>
      <c r="Q1831" s="366"/>
      <c r="R1831" s="366"/>
      <c r="S1831" s="366"/>
      <c r="T1831" s="366"/>
      <c r="U1831" s="366"/>
      <c r="V1831" s="366"/>
      <c r="W1831" s="366"/>
      <c r="X1831" s="366"/>
      <c r="Y1831" s="366"/>
      <c r="Z1831" s="366"/>
      <c r="AA1831" s="366"/>
      <c r="AB1831" s="366"/>
      <c r="AC1831" s="366"/>
      <c r="AD1831" s="366"/>
      <c r="AE1831" s="366"/>
      <c r="AF1831" s="520"/>
    </row>
    <row r="1832" spans="1:32" ht="19.5" thickBot="1" x14ac:dyDescent="0.35">
      <c r="A1832" s="366"/>
      <c r="B1832" s="1417"/>
      <c r="C1832" s="388"/>
      <c r="D1832" s="388"/>
      <c r="E1832" s="388"/>
      <c r="F1832" s="388"/>
      <c r="G1832" s="388"/>
      <c r="H1832" s="388"/>
      <c r="I1832" s="388"/>
      <c r="J1832" s="527"/>
      <c r="K1832" s="527"/>
      <c r="L1832" s="332"/>
      <c r="M1832" s="332"/>
      <c r="N1832" s="332"/>
      <c r="O1832" s="366"/>
      <c r="P1832" s="366"/>
      <c r="Q1832" s="366"/>
      <c r="R1832" s="366"/>
      <c r="S1832" s="366"/>
      <c r="T1832" s="366"/>
      <c r="U1832" s="366"/>
      <c r="V1832" s="366"/>
      <c r="W1832" s="366"/>
      <c r="X1832" s="366"/>
      <c r="Y1832" s="366"/>
      <c r="Z1832" s="366"/>
      <c r="AA1832" s="366"/>
      <c r="AB1832" s="366"/>
      <c r="AC1832" s="366"/>
      <c r="AD1832" s="366"/>
      <c r="AE1832" s="366"/>
      <c r="AF1832" s="520"/>
    </row>
    <row r="1833" spans="1:32" ht="19.5" thickBot="1" x14ac:dyDescent="0.35">
      <c r="A1833" s="366"/>
      <c r="B1833" s="1417"/>
      <c r="C1833" s="388"/>
      <c r="D1833" s="388"/>
      <c r="E1833" s="388"/>
      <c r="F1833" s="388"/>
      <c r="G1833" s="388"/>
      <c r="H1833" s="388"/>
      <c r="I1833" s="388"/>
      <c r="J1833" s="527"/>
      <c r="K1833" s="527"/>
      <c r="L1833" s="332"/>
      <c r="M1833" s="332"/>
      <c r="N1833" s="332"/>
      <c r="O1833" s="366"/>
      <c r="P1833" s="366"/>
      <c r="Q1833" s="366"/>
      <c r="R1833" s="366"/>
      <c r="S1833" s="366"/>
      <c r="T1833" s="366"/>
      <c r="U1833" s="366"/>
      <c r="V1833" s="366"/>
      <c r="W1833" s="366"/>
      <c r="X1833" s="366"/>
      <c r="Y1833" s="366"/>
      <c r="Z1833" s="366"/>
      <c r="AA1833" s="366"/>
      <c r="AB1833" s="366"/>
      <c r="AC1833" s="366"/>
      <c r="AD1833" s="366"/>
      <c r="AE1833" s="366"/>
      <c r="AF1833" s="520"/>
    </row>
    <row r="1834" spans="1:32" ht="19.5" thickBot="1" x14ac:dyDescent="0.35">
      <c r="A1834" s="366"/>
      <c r="B1834" s="1417"/>
      <c r="C1834" s="388"/>
      <c r="D1834" s="388"/>
      <c r="E1834" s="388"/>
      <c r="F1834" s="388"/>
      <c r="G1834" s="388"/>
      <c r="H1834" s="388"/>
      <c r="I1834" s="388"/>
      <c r="J1834" s="527"/>
      <c r="K1834" s="527"/>
      <c r="L1834" s="332"/>
      <c r="M1834" s="332"/>
      <c r="N1834" s="332"/>
      <c r="O1834" s="366"/>
      <c r="P1834" s="366"/>
      <c r="Q1834" s="366"/>
      <c r="R1834" s="366"/>
      <c r="S1834" s="366"/>
      <c r="T1834" s="366"/>
      <c r="U1834" s="366"/>
      <c r="V1834" s="366"/>
      <c r="W1834" s="366"/>
      <c r="X1834" s="366"/>
      <c r="Y1834" s="366"/>
      <c r="Z1834" s="366"/>
      <c r="AA1834" s="366"/>
      <c r="AB1834" s="366"/>
      <c r="AC1834" s="366"/>
      <c r="AD1834" s="366"/>
      <c r="AE1834" s="366"/>
      <c r="AF1834" s="520"/>
    </row>
    <row r="1835" spans="1:32" ht="19.5" thickBot="1" x14ac:dyDescent="0.35">
      <c r="A1835" s="366"/>
      <c r="B1835" s="1417"/>
      <c r="C1835" s="388"/>
      <c r="D1835" s="388"/>
      <c r="E1835" s="388"/>
      <c r="F1835" s="388"/>
      <c r="G1835" s="388"/>
      <c r="H1835" s="388"/>
      <c r="I1835" s="388"/>
      <c r="J1835" s="527"/>
      <c r="K1835" s="527"/>
      <c r="L1835" s="332"/>
      <c r="M1835" s="332"/>
      <c r="N1835" s="332"/>
      <c r="O1835" s="366"/>
      <c r="P1835" s="366"/>
      <c r="Q1835" s="366"/>
      <c r="R1835" s="366"/>
      <c r="S1835" s="366"/>
      <c r="T1835" s="366"/>
      <c r="U1835" s="366"/>
      <c r="V1835" s="366"/>
      <c r="W1835" s="366"/>
      <c r="X1835" s="366"/>
      <c r="Y1835" s="366"/>
      <c r="Z1835" s="366"/>
      <c r="AA1835" s="366"/>
      <c r="AB1835" s="366"/>
      <c r="AC1835" s="366"/>
      <c r="AD1835" s="366"/>
      <c r="AE1835" s="366"/>
      <c r="AF1835" s="520"/>
    </row>
    <row r="1836" spans="1:32" ht="19.5" thickBot="1" x14ac:dyDescent="0.35">
      <c r="A1836" s="366"/>
      <c r="B1836" s="1417"/>
      <c r="C1836" s="388"/>
      <c r="D1836" s="388"/>
      <c r="E1836" s="388"/>
      <c r="F1836" s="388"/>
      <c r="G1836" s="388"/>
      <c r="H1836" s="388"/>
      <c r="I1836" s="388"/>
      <c r="J1836" s="527"/>
      <c r="K1836" s="527"/>
      <c r="L1836" s="332"/>
      <c r="M1836" s="332"/>
      <c r="N1836" s="332"/>
      <c r="O1836" s="366"/>
      <c r="P1836" s="366"/>
      <c r="Q1836" s="366"/>
      <c r="R1836" s="366"/>
      <c r="S1836" s="366"/>
      <c r="T1836" s="366"/>
      <c r="U1836" s="366"/>
      <c r="V1836" s="366"/>
      <c r="W1836" s="366"/>
      <c r="X1836" s="366"/>
      <c r="Y1836" s="366"/>
      <c r="Z1836" s="366"/>
      <c r="AA1836" s="366"/>
      <c r="AB1836" s="366"/>
      <c r="AC1836" s="366"/>
      <c r="AD1836" s="366"/>
      <c r="AE1836" s="366"/>
      <c r="AF1836" s="520"/>
    </row>
    <row r="1837" spans="1:32" ht="19.5" thickBot="1" x14ac:dyDescent="0.35">
      <c r="A1837" s="366"/>
      <c r="B1837" s="1417"/>
      <c r="C1837" s="388"/>
      <c r="D1837" s="388"/>
      <c r="E1837" s="388"/>
      <c r="F1837" s="388"/>
      <c r="G1837" s="388"/>
      <c r="H1837" s="388"/>
      <c r="I1837" s="388"/>
      <c r="J1837" s="527"/>
      <c r="K1837" s="527"/>
      <c r="L1837" s="332"/>
      <c r="M1837" s="332"/>
      <c r="N1837" s="332"/>
      <c r="O1837" s="366"/>
      <c r="P1837" s="366"/>
      <c r="Q1837" s="366"/>
      <c r="R1837" s="366"/>
      <c r="S1837" s="366"/>
      <c r="T1837" s="366"/>
      <c r="U1837" s="366"/>
      <c r="V1837" s="366"/>
      <c r="W1837" s="366"/>
      <c r="X1837" s="366"/>
      <c r="Y1837" s="366"/>
      <c r="Z1837" s="366"/>
      <c r="AA1837" s="366"/>
      <c r="AB1837" s="366"/>
      <c r="AC1837" s="366"/>
      <c r="AD1837" s="366"/>
      <c r="AE1837" s="366"/>
      <c r="AF1837" s="520"/>
    </row>
    <row r="1838" spans="1:32" ht="19.5" thickBot="1" x14ac:dyDescent="0.35">
      <c r="A1838" s="366"/>
      <c r="B1838" s="1417"/>
      <c r="C1838" s="388"/>
      <c r="D1838" s="388"/>
      <c r="E1838" s="388"/>
      <c r="F1838" s="388"/>
      <c r="G1838" s="388"/>
      <c r="H1838" s="388"/>
      <c r="I1838" s="388"/>
      <c r="J1838" s="527"/>
      <c r="K1838" s="527"/>
      <c r="L1838" s="332"/>
      <c r="M1838" s="332"/>
      <c r="N1838" s="332"/>
      <c r="O1838" s="366"/>
      <c r="P1838" s="366"/>
      <c r="Q1838" s="366"/>
      <c r="R1838" s="366"/>
      <c r="S1838" s="366"/>
      <c r="T1838" s="366"/>
      <c r="U1838" s="366"/>
      <c r="V1838" s="366"/>
      <c r="W1838" s="366"/>
      <c r="X1838" s="366"/>
      <c r="Y1838" s="366"/>
      <c r="Z1838" s="366"/>
      <c r="AA1838" s="366"/>
      <c r="AB1838" s="366"/>
      <c r="AC1838" s="366"/>
      <c r="AD1838" s="366"/>
      <c r="AE1838" s="366"/>
      <c r="AF1838" s="520"/>
    </row>
    <row r="1839" spans="1:32" ht="19.5" thickBot="1" x14ac:dyDescent="0.35">
      <c r="A1839" s="366"/>
      <c r="B1839" s="1417"/>
      <c r="C1839" s="388"/>
      <c r="D1839" s="388"/>
      <c r="E1839" s="388"/>
      <c r="F1839" s="388"/>
      <c r="G1839" s="388"/>
      <c r="H1839" s="388"/>
      <c r="I1839" s="388"/>
      <c r="J1839" s="527"/>
      <c r="K1839" s="527"/>
      <c r="L1839" s="332"/>
      <c r="M1839" s="332"/>
      <c r="N1839" s="332"/>
      <c r="O1839" s="366"/>
      <c r="P1839" s="366"/>
      <c r="Q1839" s="366"/>
      <c r="R1839" s="366"/>
      <c r="S1839" s="366"/>
      <c r="T1839" s="366"/>
      <c r="U1839" s="366"/>
      <c r="V1839" s="366"/>
      <c r="W1839" s="366"/>
      <c r="X1839" s="366"/>
      <c r="Y1839" s="366"/>
      <c r="Z1839" s="366"/>
      <c r="AA1839" s="366"/>
      <c r="AB1839" s="366"/>
      <c r="AC1839" s="366"/>
      <c r="AD1839" s="366"/>
      <c r="AE1839" s="366"/>
      <c r="AF1839" s="520"/>
    </row>
    <row r="1840" spans="1:32" ht="19.5" thickBot="1" x14ac:dyDescent="0.35">
      <c r="A1840" s="366"/>
      <c r="B1840" s="1417"/>
      <c r="C1840" s="388"/>
      <c r="D1840" s="388"/>
      <c r="E1840" s="388"/>
      <c r="F1840" s="388"/>
      <c r="G1840" s="388"/>
      <c r="H1840" s="388"/>
      <c r="I1840" s="388"/>
      <c r="J1840" s="527"/>
      <c r="K1840" s="527"/>
      <c r="L1840" s="332"/>
      <c r="M1840" s="332"/>
      <c r="N1840" s="332"/>
      <c r="O1840" s="366"/>
      <c r="P1840" s="366"/>
      <c r="Q1840" s="366"/>
      <c r="R1840" s="366"/>
      <c r="S1840" s="366"/>
      <c r="T1840" s="366"/>
      <c r="U1840" s="366"/>
      <c r="V1840" s="366"/>
      <c r="W1840" s="366"/>
      <c r="X1840" s="366"/>
      <c r="Y1840" s="366"/>
      <c r="Z1840" s="366"/>
      <c r="AA1840" s="366"/>
      <c r="AB1840" s="366"/>
      <c r="AC1840" s="366"/>
      <c r="AD1840" s="366"/>
      <c r="AE1840" s="366"/>
      <c r="AF1840" s="520"/>
    </row>
    <row r="1841" spans="1:32" ht="19.5" thickBot="1" x14ac:dyDescent="0.35">
      <c r="A1841" s="366"/>
      <c r="B1841" s="1417"/>
      <c r="C1841" s="388"/>
      <c r="D1841" s="388"/>
      <c r="E1841" s="388"/>
      <c r="F1841" s="388"/>
      <c r="G1841" s="388"/>
      <c r="H1841" s="388"/>
      <c r="I1841" s="388"/>
      <c r="J1841" s="527"/>
      <c r="K1841" s="527"/>
      <c r="L1841" s="332"/>
      <c r="M1841" s="332"/>
      <c r="N1841" s="332"/>
      <c r="O1841" s="366"/>
      <c r="P1841" s="366"/>
      <c r="Q1841" s="366"/>
      <c r="R1841" s="366"/>
      <c r="S1841" s="366"/>
      <c r="T1841" s="366"/>
      <c r="U1841" s="366"/>
      <c r="V1841" s="366"/>
      <c r="W1841" s="366"/>
      <c r="X1841" s="366"/>
      <c r="Y1841" s="366"/>
      <c r="Z1841" s="366"/>
      <c r="AA1841" s="366"/>
      <c r="AB1841" s="366"/>
      <c r="AC1841" s="366"/>
      <c r="AD1841" s="366"/>
      <c r="AE1841" s="366"/>
      <c r="AF1841" s="520"/>
    </row>
    <row r="1842" spans="1:32" ht="19.5" thickBot="1" x14ac:dyDescent="0.35">
      <c r="A1842" s="366"/>
      <c r="B1842" s="1417"/>
      <c r="C1842" s="388"/>
      <c r="D1842" s="388"/>
      <c r="E1842" s="388"/>
      <c r="F1842" s="388"/>
      <c r="G1842" s="388"/>
      <c r="H1842" s="388"/>
      <c r="I1842" s="388"/>
      <c r="J1842" s="527"/>
      <c r="K1842" s="527"/>
      <c r="L1842" s="332"/>
      <c r="M1842" s="332"/>
      <c r="N1842" s="332"/>
      <c r="O1842" s="366"/>
      <c r="P1842" s="366"/>
      <c r="Q1842" s="366"/>
      <c r="R1842" s="366"/>
      <c r="S1842" s="366"/>
      <c r="T1842" s="366"/>
      <c r="U1842" s="366"/>
      <c r="V1842" s="366"/>
      <c r="W1842" s="366"/>
      <c r="X1842" s="366"/>
      <c r="Y1842" s="366"/>
      <c r="Z1842" s="366"/>
      <c r="AA1842" s="366"/>
      <c r="AB1842" s="366"/>
      <c r="AC1842" s="366"/>
      <c r="AD1842" s="366"/>
      <c r="AE1842" s="366"/>
      <c r="AF1842" s="520"/>
    </row>
    <row r="1843" spans="1:32" ht="57" thickBot="1" x14ac:dyDescent="0.35">
      <c r="A1843" s="366"/>
      <c r="B1843" s="596" t="s">
        <v>1</v>
      </c>
      <c r="C1843" s="597" t="s">
        <v>151</v>
      </c>
      <c r="D1843" s="597" t="s">
        <v>278</v>
      </c>
      <c r="E1843" s="597" t="s">
        <v>158</v>
      </c>
      <c r="F1843" s="597" t="s">
        <v>30</v>
      </c>
      <c r="G1843" s="598" t="s">
        <v>301</v>
      </c>
      <c r="H1843" s="597" t="s">
        <v>302</v>
      </c>
      <c r="I1843" s="597" t="s">
        <v>303</v>
      </c>
      <c r="J1843" s="527"/>
      <c r="K1843" s="527"/>
      <c r="L1843" s="332"/>
      <c r="M1843" s="332"/>
      <c r="N1843" s="332"/>
      <c r="O1843" s="366"/>
      <c r="P1843" s="366"/>
      <c r="Q1843" s="366"/>
      <c r="R1843" s="366"/>
      <c r="S1843" s="366"/>
      <c r="T1843" s="366"/>
      <c r="U1843" s="366"/>
      <c r="V1843" s="366"/>
      <c r="W1843" s="366"/>
      <c r="X1843" s="366"/>
      <c r="Y1843" s="366"/>
      <c r="Z1843" s="366"/>
      <c r="AA1843" s="366"/>
      <c r="AB1843" s="366"/>
      <c r="AC1843" s="366"/>
      <c r="AD1843" s="366"/>
      <c r="AE1843" s="366"/>
      <c r="AF1843" s="520"/>
    </row>
    <row r="1844" spans="1:32" ht="19.5" thickBot="1" x14ac:dyDescent="0.35">
      <c r="A1844" s="366"/>
      <c r="B1844" s="1417"/>
      <c r="C1844" s="388"/>
      <c r="D1844" s="388"/>
      <c r="E1844" s="388"/>
      <c r="F1844" s="388"/>
      <c r="G1844" s="388"/>
      <c r="H1844" s="388"/>
      <c r="I1844" s="388"/>
      <c r="J1844" s="527"/>
      <c r="K1844" s="527"/>
      <c r="L1844" s="332"/>
      <c r="M1844" s="332"/>
      <c r="N1844" s="332"/>
      <c r="O1844" s="366"/>
      <c r="P1844" s="366"/>
      <c r="Q1844" s="366"/>
      <c r="R1844" s="366"/>
      <c r="S1844" s="366"/>
      <c r="T1844" s="366"/>
      <c r="U1844" s="366"/>
      <c r="V1844" s="366"/>
      <c r="W1844" s="366"/>
      <c r="X1844" s="366"/>
      <c r="Y1844" s="366"/>
      <c r="Z1844" s="366"/>
      <c r="AA1844" s="366"/>
      <c r="AB1844" s="366"/>
      <c r="AC1844" s="366"/>
      <c r="AD1844" s="366"/>
      <c r="AE1844" s="366"/>
      <c r="AF1844" s="520"/>
    </row>
    <row r="1845" spans="1:32" ht="19.5" thickBot="1" x14ac:dyDescent="0.35">
      <c r="A1845" s="366"/>
      <c r="B1845" s="1417"/>
      <c r="C1845" s="388"/>
      <c r="D1845" s="388"/>
      <c r="E1845" s="388"/>
      <c r="F1845" s="388"/>
      <c r="G1845" s="388"/>
      <c r="H1845" s="388"/>
      <c r="I1845" s="388"/>
      <c r="J1845" s="527"/>
      <c r="K1845" s="527"/>
      <c r="L1845" s="332"/>
      <c r="M1845" s="332"/>
      <c r="N1845" s="332"/>
      <c r="O1845" s="366"/>
      <c r="P1845" s="366"/>
      <c r="Q1845" s="366"/>
      <c r="R1845" s="366"/>
      <c r="S1845" s="366"/>
      <c r="T1845" s="366"/>
      <c r="U1845" s="366"/>
      <c r="V1845" s="366"/>
      <c r="W1845" s="366"/>
      <c r="X1845" s="366"/>
      <c r="Y1845" s="366"/>
      <c r="Z1845" s="366"/>
      <c r="AA1845" s="366"/>
      <c r="AB1845" s="366"/>
      <c r="AC1845" s="366"/>
      <c r="AD1845" s="366"/>
      <c r="AE1845" s="366"/>
      <c r="AF1845" s="520"/>
    </row>
    <row r="1846" spans="1:32" ht="19.5" thickBot="1" x14ac:dyDescent="0.35">
      <c r="A1846" s="366"/>
      <c r="B1846" s="1417"/>
      <c r="C1846" s="388"/>
      <c r="D1846" s="388"/>
      <c r="E1846" s="388"/>
      <c r="F1846" s="388"/>
      <c r="G1846" s="388"/>
      <c r="H1846" s="388"/>
      <c r="I1846" s="388"/>
      <c r="J1846" s="527"/>
      <c r="K1846" s="527"/>
      <c r="L1846" s="332"/>
      <c r="M1846" s="332"/>
      <c r="N1846" s="332"/>
      <c r="O1846" s="366"/>
      <c r="P1846" s="366"/>
      <c r="Q1846" s="366"/>
      <c r="R1846" s="366"/>
      <c r="S1846" s="366"/>
      <c r="T1846" s="366"/>
      <c r="U1846" s="366"/>
      <c r="V1846" s="366"/>
      <c r="W1846" s="366"/>
      <c r="X1846" s="366"/>
      <c r="Y1846" s="366"/>
      <c r="Z1846" s="366"/>
      <c r="AA1846" s="366"/>
      <c r="AB1846" s="366"/>
      <c r="AC1846" s="366"/>
      <c r="AD1846" s="366"/>
      <c r="AE1846" s="366"/>
      <c r="AF1846" s="520"/>
    </row>
    <row r="1847" spans="1:32" ht="19.5" thickBot="1" x14ac:dyDescent="0.35">
      <c r="A1847" s="366"/>
      <c r="B1847" s="1417"/>
      <c r="C1847" s="388"/>
      <c r="D1847" s="388"/>
      <c r="E1847" s="388"/>
      <c r="F1847" s="388"/>
      <c r="G1847" s="388"/>
      <c r="H1847" s="388"/>
      <c r="I1847" s="388"/>
      <c r="J1847" s="527"/>
      <c r="K1847" s="527"/>
      <c r="L1847" s="332"/>
      <c r="M1847" s="332"/>
      <c r="N1847" s="332"/>
      <c r="O1847" s="366"/>
      <c r="P1847" s="366"/>
      <c r="Q1847" s="366"/>
      <c r="R1847" s="366"/>
      <c r="S1847" s="366"/>
      <c r="T1847" s="366"/>
      <c r="U1847" s="366"/>
      <c r="V1847" s="366"/>
      <c r="W1847" s="366"/>
      <c r="X1847" s="366"/>
      <c r="Y1847" s="366"/>
      <c r="Z1847" s="366"/>
      <c r="AA1847" s="366"/>
      <c r="AB1847" s="366"/>
      <c r="AC1847" s="366"/>
      <c r="AD1847" s="366"/>
      <c r="AE1847" s="366"/>
      <c r="AF1847" s="520"/>
    </row>
    <row r="1848" spans="1:32" ht="19.5" thickBot="1" x14ac:dyDescent="0.35">
      <c r="A1848" s="366"/>
      <c r="B1848" s="1417"/>
      <c r="C1848" s="388"/>
      <c r="D1848" s="388"/>
      <c r="E1848" s="388"/>
      <c r="F1848" s="388"/>
      <c r="G1848" s="388"/>
      <c r="H1848" s="388"/>
      <c r="I1848" s="388"/>
      <c r="J1848" s="527"/>
      <c r="K1848" s="527"/>
      <c r="L1848" s="332"/>
      <c r="M1848" s="332"/>
      <c r="N1848" s="332"/>
      <c r="O1848" s="366"/>
      <c r="P1848" s="366"/>
      <c r="Q1848" s="366"/>
      <c r="R1848" s="366"/>
      <c r="S1848" s="366"/>
      <c r="T1848" s="366"/>
      <c r="U1848" s="366"/>
      <c r="V1848" s="366"/>
      <c r="W1848" s="366"/>
      <c r="X1848" s="366"/>
      <c r="Y1848" s="366"/>
      <c r="Z1848" s="366"/>
      <c r="AA1848" s="366"/>
      <c r="AB1848" s="366"/>
      <c r="AC1848" s="366"/>
      <c r="AD1848" s="366"/>
      <c r="AE1848" s="366"/>
      <c r="AF1848" s="520"/>
    </row>
    <row r="1849" spans="1:32" ht="19.5" thickBot="1" x14ac:dyDescent="0.35">
      <c r="A1849" s="366"/>
      <c r="B1849" s="1417"/>
      <c r="C1849" s="388"/>
      <c r="D1849" s="388"/>
      <c r="E1849" s="388"/>
      <c r="F1849" s="388"/>
      <c r="G1849" s="388"/>
      <c r="H1849" s="388"/>
      <c r="I1849" s="388"/>
      <c r="J1849" s="527"/>
      <c r="K1849" s="527"/>
      <c r="L1849" s="332"/>
      <c r="M1849" s="332"/>
      <c r="N1849" s="332"/>
      <c r="O1849" s="366"/>
      <c r="P1849" s="366"/>
      <c r="Q1849" s="366"/>
      <c r="R1849" s="366"/>
      <c r="S1849" s="366"/>
      <c r="T1849" s="366"/>
      <c r="U1849" s="366"/>
      <c r="V1849" s="366"/>
      <c r="W1849" s="366"/>
      <c r="X1849" s="366"/>
      <c r="Y1849" s="366"/>
      <c r="Z1849" s="366"/>
      <c r="AA1849" s="366"/>
      <c r="AB1849" s="366"/>
      <c r="AC1849" s="366"/>
      <c r="AD1849" s="366"/>
      <c r="AE1849" s="366"/>
      <c r="AF1849" s="520"/>
    </row>
    <row r="1850" spans="1:32" ht="19.5" thickBot="1" x14ac:dyDescent="0.35">
      <c r="A1850" s="366"/>
      <c r="B1850" s="1417"/>
      <c r="C1850" s="388"/>
      <c r="D1850" s="388"/>
      <c r="E1850" s="388"/>
      <c r="F1850" s="388"/>
      <c r="G1850" s="388"/>
      <c r="H1850" s="388"/>
      <c r="I1850" s="388"/>
      <c r="J1850" s="527"/>
      <c r="K1850" s="527"/>
      <c r="L1850" s="332"/>
      <c r="M1850" s="332"/>
      <c r="N1850" s="332"/>
      <c r="O1850" s="366"/>
      <c r="P1850" s="366"/>
      <c r="Q1850" s="366"/>
      <c r="R1850" s="366"/>
      <c r="S1850" s="366"/>
      <c r="T1850" s="366"/>
      <c r="U1850" s="366"/>
      <c r="V1850" s="366"/>
      <c r="W1850" s="366"/>
      <c r="X1850" s="366"/>
      <c r="Y1850" s="366"/>
      <c r="Z1850" s="366"/>
      <c r="AA1850" s="366"/>
      <c r="AB1850" s="366"/>
      <c r="AC1850" s="366"/>
      <c r="AD1850" s="366"/>
      <c r="AE1850" s="366"/>
      <c r="AF1850" s="520"/>
    </row>
    <row r="1851" spans="1:32" ht="19.5" thickBot="1" x14ac:dyDescent="0.35">
      <c r="A1851" s="366"/>
      <c r="B1851" s="1417"/>
      <c r="C1851" s="388"/>
      <c r="D1851" s="388"/>
      <c r="E1851" s="388"/>
      <c r="F1851" s="388"/>
      <c r="G1851" s="388"/>
      <c r="H1851" s="388"/>
      <c r="I1851" s="388"/>
      <c r="J1851" s="527"/>
      <c r="K1851" s="527"/>
      <c r="L1851" s="332"/>
      <c r="M1851" s="332"/>
      <c r="N1851" s="332"/>
      <c r="O1851" s="366"/>
      <c r="P1851" s="366"/>
      <c r="Q1851" s="366"/>
      <c r="R1851" s="366"/>
      <c r="S1851" s="366"/>
      <c r="T1851" s="366"/>
      <c r="U1851" s="366"/>
      <c r="V1851" s="366"/>
      <c r="W1851" s="366"/>
      <c r="X1851" s="366"/>
      <c r="Y1851" s="366"/>
      <c r="Z1851" s="366"/>
      <c r="AA1851" s="366"/>
      <c r="AB1851" s="366"/>
      <c r="AC1851" s="366"/>
      <c r="AD1851" s="366"/>
      <c r="AE1851" s="366"/>
      <c r="AF1851" s="520"/>
    </row>
    <row r="1852" spans="1:32" ht="19.5" thickBot="1" x14ac:dyDescent="0.35">
      <c r="A1852" s="366"/>
      <c r="B1852" s="1417"/>
      <c r="C1852" s="388"/>
      <c r="D1852" s="388"/>
      <c r="E1852" s="388"/>
      <c r="F1852" s="388"/>
      <c r="G1852" s="388"/>
      <c r="H1852" s="388"/>
      <c r="I1852" s="388"/>
      <c r="J1852" s="527"/>
      <c r="K1852" s="527"/>
      <c r="L1852" s="332"/>
      <c r="M1852" s="332"/>
      <c r="N1852" s="332"/>
      <c r="O1852" s="366"/>
      <c r="P1852" s="366"/>
      <c r="Q1852" s="366"/>
      <c r="R1852" s="366"/>
      <c r="S1852" s="366"/>
      <c r="T1852" s="366"/>
      <c r="U1852" s="366"/>
      <c r="V1852" s="366"/>
      <c r="W1852" s="366"/>
      <c r="X1852" s="366"/>
      <c r="Y1852" s="366"/>
      <c r="Z1852" s="366"/>
      <c r="AA1852" s="366"/>
      <c r="AB1852" s="366"/>
      <c r="AC1852" s="366"/>
      <c r="AD1852" s="366"/>
      <c r="AE1852" s="366"/>
      <c r="AF1852" s="520"/>
    </row>
    <row r="1853" spans="1:32" ht="19.5" thickBot="1" x14ac:dyDescent="0.35">
      <c r="A1853" s="366"/>
      <c r="B1853" s="1417"/>
      <c r="C1853" s="388"/>
      <c r="D1853" s="388"/>
      <c r="E1853" s="388"/>
      <c r="F1853" s="388"/>
      <c r="G1853" s="388"/>
      <c r="H1853" s="388"/>
      <c r="I1853" s="388"/>
      <c r="J1853" s="527"/>
      <c r="K1853" s="527"/>
      <c r="L1853" s="332"/>
      <c r="M1853" s="332"/>
      <c r="N1853" s="332"/>
      <c r="O1853" s="366"/>
      <c r="P1853" s="366"/>
      <c r="Q1853" s="366"/>
      <c r="R1853" s="366"/>
      <c r="S1853" s="366"/>
      <c r="T1853" s="366"/>
      <c r="U1853" s="366"/>
      <c r="V1853" s="366"/>
      <c r="W1853" s="366"/>
      <c r="X1853" s="366"/>
      <c r="Y1853" s="366"/>
      <c r="Z1853" s="366"/>
      <c r="AA1853" s="366"/>
      <c r="AB1853" s="366"/>
      <c r="AC1853" s="366"/>
      <c r="AD1853" s="366"/>
      <c r="AE1853" s="366"/>
      <c r="AF1853" s="520"/>
    </row>
    <row r="1854" spans="1:32" ht="19.5" thickBot="1" x14ac:dyDescent="0.35">
      <c r="A1854" s="366"/>
      <c r="B1854" s="1417"/>
      <c r="C1854" s="388"/>
      <c r="D1854" s="388"/>
      <c r="E1854" s="388"/>
      <c r="F1854" s="388"/>
      <c r="G1854" s="388"/>
      <c r="H1854" s="388"/>
      <c r="I1854" s="388"/>
      <c r="J1854" s="527"/>
      <c r="K1854" s="527"/>
      <c r="L1854" s="332"/>
      <c r="M1854" s="332"/>
      <c r="N1854" s="332"/>
      <c r="O1854" s="366"/>
      <c r="P1854" s="366"/>
      <c r="Q1854" s="366"/>
      <c r="R1854" s="366"/>
      <c r="S1854" s="366"/>
      <c r="T1854" s="366"/>
      <c r="U1854" s="366"/>
      <c r="V1854" s="366"/>
      <c r="W1854" s="366"/>
      <c r="X1854" s="366"/>
      <c r="Y1854" s="366"/>
      <c r="Z1854" s="366"/>
      <c r="AA1854" s="366"/>
      <c r="AB1854" s="366"/>
      <c r="AC1854" s="366"/>
      <c r="AD1854" s="366"/>
      <c r="AE1854" s="366"/>
      <c r="AF1854" s="520"/>
    </row>
    <row r="1855" spans="1:32" ht="19.5" thickBot="1" x14ac:dyDescent="0.35">
      <c r="A1855" s="366"/>
      <c r="B1855" s="1417"/>
      <c r="C1855" s="388"/>
      <c r="D1855" s="388"/>
      <c r="E1855" s="388"/>
      <c r="F1855" s="388"/>
      <c r="G1855" s="388"/>
      <c r="H1855" s="388"/>
      <c r="I1855" s="388"/>
      <c r="J1855" s="527"/>
      <c r="K1855" s="527"/>
      <c r="L1855" s="332"/>
      <c r="M1855" s="332"/>
      <c r="N1855" s="332"/>
      <c r="O1855" s="366"/>
      <c r="P1855" s="366"/>
      <c r="Q1855" s="366"/>
      <c r="R1855" s="366"/>
      <c r="S1855" s="366"/>
      <c r="T1855" s="366"/>
      <c r="U1855" s="366"/>
      <c r="V1855" s="366"/>
      <c r="W1855" s="366"/>
      <c r="X1855" s="366"/>
      <c r="Y1855" s="366"/>
      <c r="Z1855" s="366"/>
      <c r="AA1855" s="366"/>
      <c r="AB1855" s="366"/>
      <c r="AC1855" s="366"/>
      <c r="AD1855" s="366"/>
      <c r="AE1855" s="366"/>
      <c r="AF1855" s="520"/>
    </row>
    <row r="1856" spans="1:32" ht="19.5" thickBot="1" x14ac:dyDescent="0.35">
      <c r="A1856" s="366"/>
      <c r="B1856" s="1417"/>
      <c r="C1856" s="388"/>
      <c r="D1856" s="388"/>
      <c r="E1856" s="388"/>
      <c r="F1856" s="388"/>
      <c r="G1856" s="388"/>
      <c r="H1856" s="388"/>
      <c r="I1856" s="388"/>
      <c r="J1856" s="527"/>
      <c r="K1856" s="527"/>
      <c r="L1856" s="332"/>
      <c r="M1856" s="332"/>
      <c r="N1856" s="332"/>
      <c r="O1856" s="366"/>
      <c r="P1856" s="366"/>
      <c r="Q1856" s="366"/>
      <c r="R1856" s="366"/>
      <c r="S1856" s="366"/>
      <c r="T1856" s="366"/>
      <c r="U1856" s="366"/>
      <c r="V1856" s="366"/>
      <c r="W1856" s="366"/>
      <c r="X1856" s="366"/>
      <c r="Y1856" s="366"/>
      <c r="Z1856" s="366"/>
      <c r="AA1856" s="366"/>
      <c r="AB1856" s="366"/>
      <c r="AC1856" s="366"/>
      <c r="AD1856" s="366"/>
      <c r="AE1856" s="366"/>
      <c r="AF1856" s="520"/>
    </row>
    <row r="1857" spans="1:32" ht="19.5" thickBot="1" x14ac:dyDescent="0.35">
      <c r="A1857" s="366"/>
      <c r="B1857" s="1417"/>
      <c r="C1857" s="388"/>
      <c r="D1857" s="388"/>
      <c r="E1857" s="388"/>
      <c r="F1857" s="388"/>
      <c r="G1857" s="388"/>
      <c r="H1857" s="388"/>
      <c r="I1857" s="388"/>
      <c r="J1857" s="527"/>
      <c r="K1857" s="527"/>
      <c r="L1857" s="332"/>
      <c r="M1857" s="332"/>
      <c r="N1857" s="332"/>
      <c r="O1857" s="366"/>
      <c r="P1857" s="366"/>
      <c r="Q1857" s="366"/>
      <c r="R1857" s="366"/>
      <c r="S1857" s="366"/>
      <c r="T1857" s="366"/>
      <c r="U1857" s="366"/>
      <c r="V1857" s="366"/>
      <c r="W1857" s="366"/>
      <c r="X1857" s="366"/>
      <c r="Y1857" s="366"/>
      <c r="Z1857" s="366"/>
      <c r="AA1857" s="366"/>
      <c r="AB1857" s="366"/>
      <c r="AC1857" s="366"/>
      <c r="AD1857" s="366"/>
      <c r="AE1857" s="366"/>
      <c r="AF1857" s="520"/>
    </row>
    <row r="1858" spans="1:32" ht="19.5" thickBot="1" x14ac:dyDescent="0.35">
      <c r="A1858" s="366"/>
      <c r="B1858" s="1417"/>
      <c r="C1858" s="388"/>
      <c r="D1858" s="388"/>
      <c r="E1858" s="388"/>
      <c r="F1858" s="388"/>
      <c r="G1858" s="388"/>
      <c r="H1858" s="388"/>
      <c r="I1858" s="388"/>
      <c r="J1858" s="527"/>
      <c r="K1858" s="527"/>
      <c r="L1858" s="332"/>
      <c r="M1858" s="332"/>
      <c r="N1858" s="332"/>
      <c r="O1858" s="366"/>
      <c r="P1858" s="366"/>
      <c r="Q1858" s="366"/>
      <c r="R1858" s="366"/>
      <c r="S1858" s="366"/>
      <c r="T1858" s="366"/>
      <c r="U1858" s="366"/>
      <c r="V1858" s="366"/>
      <c r="W1858" s="366"/>
      <c r="X1858" s="366"/>
      <c r="Y1858" s="366"/>
      <c r="Z1858" s="366"/>
      <c r="AA1858" s="366"/>
      <c r="AB1858" s="366"/>
      <c r="AC1858" s="366"/>
      <c r="AD1858" s="366"/>
      <c r="AE1858" s="366"/>
      <c r="AF1858" s="520"/>
    </row>
    <row r="1859" spans="1:32" ht="19.5" thickBot="1" x14ac:dyDescent="0.35">
      <c r="A1859" s="366"/>
      <c r="B1859" s="1417"/>
      <c r="C1859" s="388"/>
      <c r="D1859" s="388"/>
      <c r="E1859" s="388"/>
      <c r="F1859" s="388"/>
      <c r="G1859" s="388"/>
      <c r="H1859" s="388"/>
      <c r="I1859" s="388"/>
      <c r="J1859" s="527"/>
      <c r="K1859" s="527"/>
      <c r="L1859" s="332"/>
      <c r="M1859" s="332"/>
      <c r="N1859" s="332"/>
      <c r="O1859" s="366"/>
      <c r="P1859" s="366"/>
      <c r="Q1859" s="366"/>
      <c r="R1859" s="366"/>
      <c r="S1859" s="366"/>
      <c r="T1859" s="366"/>
      <c r="U1859" s="366"/>
      <c r="V1859" s="366"/>
      <c r="W1859" s="366"/>
      <c r="X1859" s="366"/>
      <c r="Y1859" s="366"/>
      <c r="Z1859" s="366"/>
      <c r="AA1859" s="366"/>
      <c r="AB1859" s="366"/>
      <c r="AC1859" s="366"/>
      <c r="AD1859" s="366"/>
      <c r="AE1859" s="366"/>
      <c r="AF1859" s="520"/>
    </row>
    <row r="1860" spans="1:32" ht="19.5" thickBot="1" x14ac:dyDescent="0.35">
      <c r="A1860" s="366"/>
      <c r="B1860" s="1417"/>
      <c r="C1860" s="388"/>
      <c r="D1860" s="388"/>
      <c r="E1860" s="388"/>
      <c r="F1860" s="388"/>
      <c r="G1860" s="388"/>
      <c r="H1860" s="388"/>
      <c r="I1860" s="388"/>
      <c r="J1860" s="527"/>
      <c r="K1860" s="527"/>
      <c r="L1860" s="332"/>
      <c r="M1860" s="332"/>
      <c r="N1860" s="332"/>
      <c r="O1860" s="366"/>
      <c r="P1860" s="366"/>
      <c r="Q1860" s="366"/>
      <c r="R1860" s="366"/>
      <c r="S1860" s="366"/>
      <c r="T1860" s="366"/>
      <c r="U1860" s="366"/>
      <c r="V1860" s="366"/>
      <c r="W1860" s="366"/>
      <c r="X1860" s="366"/>
      <c r="Y1860" s="366"/>
      <c r="Z1860" s="366"/>
      <c r="AA1860" s="366"/>
      <c r="AB1860" s="366"/>
      <c r="AC1860" s="366"/>
      <c r="AD1860" s="366"/>
      <c r="AE1860" s="366"/>
      <c r="AF1860" s="520"/>
    </row>
    <row r="1861" spans="1:32" ht="19.5" thickBot="1" x14ac:dyDescent="0.35">
      <c r="A1861" s="366"/>
      <c r="B1861" s="1417"/>
      <c r="C1861" s="388"/>
      <c r="D1861" s="388"/>
      <c r="E1861" s="388"/>
      <c r="F1861" s="388"/>
      <c r="G1861" s="388"/>
      <c r="H1861" s="388"/>
      <c r="I1861" s="388"/>
      <c r="J1861" s="527"/>
      <c r="K1861" s="527"/>
      <c r="L1861" s="332"/>
      <c r="M1861" s="332"/>
      <c r="N1861" s="332"/>
      <c r="O1861" s="366"/>
      <c r="P1861" s="366"/>
      <c r="Q1861" s="366"/>
      <c r="R1861" s="366"/>
      <c r="S1861" s="366"/>
      <c r="T1861" s="366"/>
      <c r="U1861" s="366"/>
      <c r="V1861" s="366"/>
      <c r="W1861" s="366"/>
      <c r="X1861" s="366"/>
      <c r="Y1861" s="366"/>
      <c r="Z1861" s="366"/>
      <c r="AA1861" s="366"/>
      <c r="AB1861" s="366"/>
      <c r="AC1861" s="366"/>
      <c r="AD1861" s="366"/>
      <c r="AE1861" s="366"/>
      <c r="AF1861" s="520"/>
    </row>
    <row r="1862" spans="1:32" ht="19.5" thickBot="1" x14ac:dyDescent="0.35">
      <c r="A1862" s="366"/>
      <c r="B1862" s="1417"/>
      <c r="C1862" s="388"/>
      <c r="D1862" s="388"/>
      <c r="E1862" s="388"/>
      <c r="F1862" s="388"/>
      <c r="G1862" s="388"/>
      <c r="H1862" s="388"/>
      <c r="I1862" s="388"/>
      <c r="J1862" s="527"/>
      <c r="K1862" s="527"/>
      <c r="L1862" s="332"/>
      <c r="M1862" s="332"/>
      <c r="N1862" s="332"/>
      <c r="O1862" s="366"/>
      <c r="P1862" s="366"/>
      <c r="Q1862" s="366"/>
      <c r="R1862" s="366"/>
      <c r="S1862" s="366"/>
      <c r="T1862" s="366"/>
      <c r="U1862" s="366"/>
      <c r="V1862" s="366"/>
      <c r="W1862" s="366"/>
      <c r="X1862" s="366"/>
      <c r="Y1862" s="366"/>
      <c r="Z1862" s="366"/>
      <c r="AA1862" s="366"/>
      <c r="AB1862" s="366"/>
      <c r="AC1862" s="366"/>
      <c r="AD1862" s="366"/>
      <c r="AE1862" s="366"/>
      <c r="AF1862" s="520"/>
    </row>
    <row r="1863" spans="1:32" ht="19.5" thickBot="1" x14ac:dyDescent="0.35">
      <c r="A1863" s="366"/>
      <c r="B1863" s="1417"/>
      <c r="C1863" s="388"/>
      <c r="D1863" s="388"/>
      <c r="E1863" s="388"/>
      <c r="F1863" s="388"/>
      <c r="G1863" s="388"/>
      <c r="H1863" s="388"/>
      <c r="I1863" s="388"/>
      <c r="J1863" s="527"/>
      <c r="K1863" s="527"/>
      <c r="L1863" s="332"/>
      <c r="M1863" s="332"/>
      <c r="N1863" s="332"/>
      <c r="O1863" s="366"/>
      <c r="P1863" s="366"/>
      <c r="Q1863" s="366"/>
      <c r="R1863" s="366"/>
      <c r="S1863" s="366"/>
      <c r="T1863" s="366"/>
      <c r="U1863" s="366"/>
      <c r="V1863" s="366"/>
      <c r="W1863" s="366"/>
      <c r="X1863" s="366"/>
      <c r="Y1863" s="366"/>
      <c r="Z1863" s="366"/>
      <c r="AA1863" s="366"/>
      <c r="AB1863" s="366"/>
      <c r="AC1863" s="366"/>
      <c r="AD1863" s="366"/>
      <c r="AE1863" s="366"/>
      <c r="AF1863" s="520"/>
    </row>
    <row r="1864" spans="1:32" ht="19.5" thickBot="1" x14ac:dyDescent="0.35">
      <c r="A1864" s="366"/>
      <c r="B1864" s="1417"/>
      <c r="C1864" s="388"/>
      <c r="D1864" s="388"/>
      <c r="E1864" s="388"/>
      <c r="F1864" s="388"/>
      <c r="G1864" s="388"/>
      <c r="H1864" s="388"/>
      <c r="I1864" s="388"/>
      <c r="J1864" s="527"/>
      <c r="K1864" s="527"/>
      <c r="L1864" s="332"/>
      <c r="M1864" s="332"/>
      <c r="N1864" s="332"/>
      <c r="O1864" s="366"/>
      <c r="P1864" s="366"/>
      <c r="Q1864" s="366"/>
      <c r="R1864" s="366"/>
      <c r="S1864" s="366"/>
      <c r="T1864" s="366"/>
      <c r="U1864" s="366"/>
      <c r="V1864" s="366"/>
      <c r="W1864" s="366"/>
      <c r="X1864" s="366"/>
      <c r="Y1864" s="366"/>
      <c r="Z1864" s="366"/>
      <c r="AA1864" s="366"/>
      <c r="AB1864" s="366"/>
      <c r="AC1864" s="366"/>
      <c r="AD1864" s="366"/>
      <c r="AE1864" s="366"/>
      <c r="AF1864" s="520"/>
    </row>
    <row r="1865" spans="1:32" ht="19.5" thickBot="1" x14ac:dyDescent="0.35">
      <c r="A1865" s="366"/>
      <c r="B1865" s="1417"/>
      <c r="C1865" s="388"/>
      <c r="D1865" s="388"/>
      <c r="E1865" s="388"/>
      <c r="F1865" s="388"/>
      <c r="G1865" s="388"/>
      <c r="H1865" s="388"/>
      <c r="I1865" s="388"/>
      <c r="J1865" s="527"/>
      <c r="K1865" s="527"/>
      <c r="L1865" s="332"/>
      <c r="M1865" s="332"/>
      <c r="N1865" s="332"/>
      <c r="O1865" s="366"/>
      <c r="P1865" s="366"/>
      <c r="Q1865" s="366"/>
      <c r="R1865" s="366"/>
      <c r="S1865" s="366"/>
      <c r="T1865" s="366"/>
      <c r="U1865" s="366"/>
      <c r="V1865" s="366"/>
      <c r="W1865" s="366"/>
      <c r="X1865" s="366"/>
      <c r="Y1865" s="366"/>
      <c r="Z1865" s="366"/>
      <c r="AA1865" s="366"/>
      <c r="AB1865" s="366"/>
      <c r="AC1865" s="366"/>
      <c r="AD1865" s="366"/>
      <c r="AE1865" s="366"/>
      <c r="AF1865" s="520"/>
    </row>
    <row r="1866" spans="1:32" ht="19.5" thickBot="1" x14ac:dyDescent="0.35">
      <c r="A1866" s="366"/>
      <c r="B1866" s="1417"/>
      <c r="C1866" s="388"/>
      <c r="D1866" s="388"/>
      <c r="E1866" s="388"/>
      <c r="F1866" s="388"/>
      <c r="G1866" s="388"/>
      <c r="H1866" s="388"/>
      <c r="I1866" s="388"/>
      <c r="J1866" s="527"/>
      <c r="K1866" s="527"/>
      <c r="L1866" s="332"/>
      <c r="M1866" s="332"/>
      <c r="N1866" s="332"/>
      <c r="O1866" s="366"/>
      <c r="P1866" s="366"/>
      <c r="Q1866" s="366"/>
      <c r="R1866" s="366"/>
      <c r="S1866" s="366"/>
      <c r="T1866" s="366"/>
      <c r="U1866" s="366"/>
      <c r="V1866" s="366"/>
      <c r="W1866" s="366"/>
      <c r="X1866" s="366"/>
      <c r="Y1866" s="366"/>
      <c r="Z1866" s="366"/>
      <c r="AA1866" s="366"/>
      <c r="AB1866" s="366"/>
      <c r="AC1866" s="366"/>
      <c r="AD1866" s="366"/>
      <c r="AE1866" s="366"/>
      <c r="AF1866" s="520"/>
    </row>
    <row r="1867" spans="1:32" ht="57" thickBot="1" x14ac:dyDescent="0.35">
      <c r="A1867" s="366"/>
      <c r="B1867" s="596" t="s">
        <v>1</v>
      </c>
      <c r="C1867" s="597" t="s">
        <v>151</v>
      </c>
      <c r="D1867" s="597" t="s">
        <v>278</v>
      </c>
      <c r="E1867" s="597" t="s">
        <v>158</v>
      </c>
      <c r="F1867" s="597" t="s">
        <v>30</v>
      </c>
      <c r="G1867" s="598" t="s">
        <v>301</v>
      </c>
      <c r="H1867" s="597" t="s">
        <v>302</v>
      </c>
      <c r="I1867" s="597" t="s">
        <v>303</v>
      </c>
      <c r="J1867" s="527"/>
      <c r="K1867" s="527"/>
      <c r="L1867" s="332"/>
      <c r="M1867" s="332"/>
      <c r="N1867" s="332"/>
      <c r="O1867" s="366"/>
      <c r="P1867" s="366"/>
      <c r="Q1867" s="366"/>
      <c r="R1867" s="366"/>
      <c r="S1867" s="366"/>
      <c r="T1867" s="366"/>
      <c r="U1867" s="366"/>
      <c r="V1867" s="366"/>
      <c r="W1867" s="366"/>
      <c r="X1867" s="366"/>
      <c r="Y1867" s="366"/>
      <c r="Z1867" s="366"/>
      <c r="AA1867" s="366"/>
      <c r="AB1867" s="366"/>
      <c r="AC1867" s="366"/>
      <c r="AD1867" s="366"/>
      <c r="AE1867" s="366"/>
      <c r="AF1867" s="520"/>
    </row>
    <row r="1868" spans="1:32" ht="19.5" thickBot="1" x14ac:dyDescent="0.35">
      <c r="A1868" s="366"/>
      <c r="B1868" s="1417"/>
      <c r="C1868" s="388"/>
      <c r="D1868" s="388"/>
      <c r="E1868" s="388"/>
      <c r="F1868" s="388"/>
      <c r="G1868" s="388"/>
      <c r="H1868" s="388"/>
      <c r="I1868" s="388"/>
      <c r="J1868" s="527"/>
      <c r="K1868" s="527"/>
      <c r="L1868" s="332"/>
      <c r="M1868" s="332"/>
      <c r="N1868" s="332"/>
      <c r="O1868" s="366"/>
      <c r="P1868" s="366"/>
      <c r="Q1868" s="366"/>
      <c r="R1868" s="366"/>
      <c r="S1868" s="366"/>
      <c r="T1868" s="366"/>
      <c r="U1868" s="366"/>
      <c r="V1868" s="366"/>
      <c r="W1868" s="366"/>
      <c r="X1868" s="366"/>
      <c r="Y1868" s="366"/>
      <c r="Z1868" s="366"/>
      <c r="AA1868" s="366"/>
      <c r="AB1868" s="366"/>
      <c r="AC1868" s="366"/>
      <c r="AD1868" s="366"/>
      <c r="AE1868" s="366"/>
      <c r="AF1868" s="520"/>
    </row>
    <row r="1869" spans="1:32" ht="19.5" thickBot="1" x14ac:dyDescent="0.35">
      <c r="A1869" s="366"/>
      <c r="B1869" s="1417"/>
      <c r="C1869" s="388"/>
      <c r="D1869" s="388"/>
      <c r="E1869" s="388"/>
      <c r="F1869" s="388"/>
      <c r="G1869" s="388"/>
      <c r="H1869" s="388"/>
      <c r="I1869" s="388"/>
      <c r="J1869" s="527"/>
      <c r="K1869" s="527"/>
      <c r="L1869" s="332"/>
      <c r="M1869" s="332"/>
      <c r="N1869" s="332"/>
      <c r="O1869" s="366"/>
      <c r="P1869" s="366"/>
      <c r="Q1869" s="366"/>
      <c r="R1869" s="366"/>
      <c r="S1869" s="366"/>
      <c r="T1869" s="366"/>
      <c r="U1869" s="366"/>
      <c r="V1869" s="366"/>
      <c r="W1869" s="366"/>
      <c r="X1869" s="366"/>
      <c r="Y1869" s="366"/>
      <c r="Z1869" s="366"/>
      <c r="AA1869" s="366"/>
      <c r="AB1869" s="366"/>
      <c r="AC1869" s="366"/>
      <c r="AD1869" s="366"/>
      <c r="AE1869" s="366"/>
      <c r="AF1869" s="520"/>
    </row>
    <row r="1870" spans="1:32" ht="19.5" thickBot="1" x14ac:dyDescent="0.35">
      <c r="A1870" s="366"/>
      <c r="B1870" s="1417"/>
      <c r="C1870" s="388"/>
      <c r="D1870" s="388"/>
      <c r="E1870" s="388"/>
      <c r="F1870" s="388"/>
      <c r="G1870" s="388"/>
      <c r="H1870" s="388"/>
      <c r="I1870" s="388"/>
      <c r="J1870" s="527"/>
      <c r="K1870" s="527"/>
      <c r="L1870" s="332"/>
      <c r="M1870" s="332"/>
      <c r="N1870" s="332"/>
      <c r="O1870" s="366"/>
      <c r="P1870" s="366"/>
      <c r="Q1870" s="366"/>
      <c r="R1870" s="366"/>
      <c r="S1870" s="366"/>
      <c r="T1870" s="366"/>
      <c r="U1870" s="366"/>
      <c r="V1870" s="366"/>
      <c r="W1870" s="366"/>
      <c r="X1870" s="366"/>
      <c r="Y1870" s="366"/>
      <c r="Z1870" s="366"/>
      <c r="AA1870" s="366"/>
      <c r="AB1870" s="366"/>
      <c r="AC1870" s="366"/>
      <c r="AD1870" s="366"/>
      <c r="AE1870" s="366"/>
      <c r="AF1870" s="520"/>
    </row>
    <row r="1871" spans="1:32" ht="19.5" thickBot="1" x14ac:dyDescent="0.35">
      <c r="A1871" s="366"/>
      <c r="B1871" s="1417"/>
      <c r="C1871" s="388"/>
      <c r="D1871" s="388"/>
      <c r="E1871" s="388"/>
      <c r="F1871" s="388"/>
      <c r="G1871" s="388"/>
      <c r="H1871" s="388"/>
      <c r="I1871" s="388"/>
      <c r="J1871" s="527"/>
      <c r="K1871" s="527"/>
      <c r="L1871" s="332"/>
      <c r="M1871" s="332"/>
      <c r="N1871" s="332"/>
      <c r="O1871" s="366"/>
      <c r="P1871" s="366"/>
      <c r="Q1871" s="366"/>
      <c r="R1871" s="366"/>
      <c r="S1871" s="366"/>
      <c r="T1871" s="366"/>
      <c r="U1871" s="366"/>
      <c r="V1871" s="366"/>
      <c r="W1871" s="366"/>
      <c r="X1871" s="366"/>
      <c r="Y1871" s="366"/>
      <c r="Z1871" s="366"/>
      <c r="AA1871" s="366"/>
      <c r="AB1871" s="366"/>
      <c r="AC1871" s="366"/>
      <c r="AD1871" s="366"/>
      <c r="AE1871" s="366"/>
      <c r="AF1871" s="520"/>
    </row>
    <row r="1872" spans="1:32" ht="19.5" thickBot="1" x14ac:dyDescent="0.35">
      <c r="A1872" s="366"/>
      <c r="B1872" s="1417"/>
      <c r="C1872" s="388"/>
      <c r="D1872" s="388"/>
      <c r="E1872" s="388"/>
      <c r="F1872" s="388"/>
      <c r="G1872" s="388"/>
      <c r="H1872" s="388"/>
      <c r="I1872" s="388"/>
      <c r="J1872" s="527"/>
      <c r="K1872" s="527"/>
      <c r="L1872" s="332"/>
      <c r="M1872" s="332"/>
      <c r="N1872" s="332"/>
      <c r="O1872" s="366"/>
      <c r="P1872" s="366"/>
      <c r="Q1872" s="366"/>
      <c r="R1872" s="366"/>
      <c r="S1872" s="366"/>
      <c r="T1872" s="366"/>
      <c r="U1872" s="366"/>
      <c r="V1872" s="366"/>
      <c r="W1872" s="366"/>
      <c r="X1872" s="366"/>
      <c r="Y1872" s="366"/>
      <c r="Z1872" s="366"/>
      <c r="AA1872" s="366"/>
      <c r="AB1872" s="366"/>
      <c r="AC1872" s="366"/>
      <c r="AD1872" s="366"/>
      <c r="AE1872" s="366"/>
      <c r="AF1872" s="520"/>
    </row>
    <row r="1873" spans="1:32" ht="19.5" thickBot="1" x14ac:dyDescent="0.35">
      <c r="A1873" s="366"/>
      <c r="B1873" s="1417"/>
      <c r="C1873" s="388"/>
      <c r="D1873" s="388"/>
      <c r="E1873" s="388"/>
      <c r="F1873" s="388"/>
      <c r="G1873" s="388"/>
      <c r="H1873" s="388"/>
      <c r="I1873" s="388"/>
      <c r="J1873" s="527"/>
      <c r="K1873" s="527"/>
      <c r="L1873" s="332"/>
      <c r="M1873" s="332"/>
      <c r="N1873" s="332"/>
      <c r="O1873" s="366"/>
      <c r="P1873" s="366"/>
      <c r="Q1873" s="366"/>
      <c r="R1873" s="366"/>
      <c r="S1873" s="366"/>
      <c r="T1873" s="366"/>
      <c r="U1873" s="366"/>
      <c r="V1873" s="366"/>
      <c r="W1873" s="366"/>
      <c r="X1873" s="366"/>
      <c r="Y1873" s="366"/>
      <c r="Z1873" s="366"/>
      <c r="AA1873" s="366"/>
      <c r="AB1873" s="366"/>
      <c r="AC1873" s="366"/>
      <c r="AD1873" s="366"/>
      <c r="AE1873" s="366"/>
      <c r="AF1873" s="520"/>
    </row>
    <row r="1874" spans="1:32" ht="19.5" thickBot="1" x14ac:dyDescent="0.35">
      <c r="A1874" s="366"/>
      <c r="B1874" s="1417"/>
      <c r="C1874" s="388"/>
      <c r="D1874" s="388"/>
      <c r="E1874" s="388"/>
      <c r="F1874" s="388"/>
      <c r="G1874" s="388"/>
      <c r="H1874" s="388"/>
      <c r="I1874" s="388"/>
      <c r="J1874" s="527"/>
      <c r="K1874" s="527"/>
      <c r="L1874" s="332"/>
      <c r="M1874" s="332"/>
      <c r="N1874" s="332"/>
      <c r="O1874" s="366"/>
      <c r="P1874" s="366"/>
      <c r="Q1874" s="366"/>
      <c r="R1874" s="366"/>
      <c r="S1874" s="366"/>
      <c r="T1874" s="366"/>
      <c r="U1874" s="366"/>
      <c r="V1874" s="366"/>
      <c r="W1874" s="366"/>
      <c r="X1874" s="366"/>
      <c r="Y1874" s="366"/>
      <c r="Z1874" s="366"/>
      <c r="AA1874" s="366"/>
      <c r="AB1874" s="366"/>
      <c r="AC1874" s="366"/>
      <c r="AD1874" s="366"/>
      <c r="AE1874" s="366"/>
      <c r="AF1874" s="520"/>
    </row>
    <row r="1875" spans="1:32" ht="19.5" thickBot="1" x14ac:dyDescent="0.35">
      <c r="A1875" s="366"/>
      <c r="B1875" s="1417"/>
      <c r="C1875" s="388"/>
      <c r="D1875" s="388"/>
      <c r="E1875" s="388"/>
      <c r="F1875" s="388"/>
      <c r="G1875" s="388"/>
      <c r="H1875" s="388"/>
      <c r="I1875" s="388"/>
      <c r="J1875" s="527"/>
      <c r="K1875" s="527"/>
      <c r="L1875" s="332"/>
      <c r="M1875" s="332"/>
      <c r="N1875" s="332"/>
      <c r="O1875" s="366"/>
      <c r="P1875" s="366"/>
      <c r="Q1875" s="366"/>
      <c r="R1875" s="366"/>
      <c r="S1875" s="366"/>
      <c r="T1875" s="366"/>
      <c r="U1875" s="366"/>
      <c r="V1875" s="366"/>
      <c r="W1875" s="366"/>
      <c r="X1875" s="366"/>
      <c r="Y1875" s="366"/>
      <c r="Z1875" s="366"/>
      <c r="AA1875" s="366"/>
      <c r="AB1875" s="366"/>
      <c r="AC1875" s="366"/>
      <c r="AD1875" s="366"/>
      <c r="AE1875" s="366"/>
      <c r="AF1875" s="520"/>
    </row>
    <row r="1876" spans="1:32" ht="19.5" thickBot="1" x14ac:dyDescent="0.35">
      <c r="A1876" s="366"/>
      <c r="B1876" s="1417"/>
      <c r="C1876" s="388"/>
      <c r="D1876" s="388"/>
      <c r="E1876" s="388"/>
      <c r="F1876" s="388"/>
      <c r="G1876" s="388"/>
      <c r="H1876" s="388"/>
      <c r="I1876" s="388"/>
      <c r="J1876" s="527"/>
      <c r="K1876" s="527"/>
      <c r="L1876" s="332"/>
      <c r="M1876" s="332"/>
      <c r="N1876" s="332"/>
      <c r="O1876" s="366"/>
      <c r="P1876" s="366"/>
      <c r="Q1876" s="366"/>
      <c r="R1876" s="366"/>
      <c r="S1876" s="366"/>
      <c r="T1876" s="366"/>
      <c r="U1876" s="366"/>
      <c r="V1876" s="366"/>
      <c r="W1876" s="366"/>
      <c r="X1876" s="366"/>
      <c r="Y1876" s="366"/>
      <c r="Z1876" s="366"/>
      <c r="AA1876" s="366"/>
      <c r="AB1876" s="366"/>
      <c r="AC1876" s="366"/>
      <c r="AD1876" s="366"/>
      <c r="AE1876" s="366"/>
      <c r="AF1876" s="520"/>
    </row>
    <row r="1877" spans="1:32" ht="19.5" thickBot="1" x14ac:dyDescent="0.35">
      <c r="A1877" s="366"/>
      <c r="B1877" s="366"/>
      <c r="C1877" s="366"/>
      <c r="D1877" s="366"/>
      <c r="E1877" s="366"/>
      <c r="F1877" s="366"/>
      <c r="G1877" s="366"/>
      <c r="H1877" s="366"/>
      <c r="I1877" s="366"/>
      <c r="J1877" s="527"/>
      <c r="K1877" s="527"/>
      <c r="L1877" s="332"/>
      <c r="M1877" s="332"/>
      <c r="N1877" s="332"/>
      <c r="O1877" s="366"/>
      <c r="P1877" s="366"/>
      <c r="Q1877" s="366"/>
      <c r="R1877" s="366"/>
      <c r="S1877" s="366"/>
      <c r="T1877" s="366"/>
      <c r="U1877" s="366"/>
      <c r="V1877" s="366"/>
      <c r="W1877" s="366"/>
      <c r="X1877" s="366"/>
      <c r="Y1877" s="366"/>
      <c r="Z1877" s="366"/>
      <c r="AA1877" s="366"/>
      <c r="AB1877" s="366"/>
      <c r="AC1877" s="366"/>
      <c r="AD1877" s="366"/>
      <c r="AE1877" s="366"/>
      <c r="AF1877" s="520"/>
    </row>
    <row r="1878" spans="1:32" ht="19.5" thickBot="1" x14ac:dyDescent="0.35">
      <c r="A1878" s="366"/>
      <c r="B1878" s="528" t="s">
        <v>91</v>
      </c>
      <c r="C1878" s="1905"/>
      <c r="D1878" s="1906"/>
      <c r="E1878" s="1906"/>
      <c r="F1878" s="1906"/>
      <c r="G1878" s="1906"/>
      <c r="H1878" s="1906"/>
      <c r="I1878" s="1906"/>
      <c r="J1878" s="1906"/>
      <c r="K1878" s="1906"/>
      <c r="L1878" s="1906"/>
      <c r="M1878" s="1906"/>
      <c r="N1878" s="1906"/>
      <c r="O1878" s="1906"/>
      <c r="P1878" s="1906"/>
      <c r="Q1878" s="1906"/>
      <c r="R1878" s="1906"/>
      <c r="S1878" s="1906"/>
      <c r="T1878" s="1906"/>
      <c r="U1878" s="1906"/>
      <c r="V1878" s="1906"/>
      <c r="W1878" s="1906"/>
      <c r="X1878" s="1906"/>
      <c r="Y1878" s="1906"/>
      <c r="Z1878" s="1906"/>
      <c r="AA1878" s="1906"/>
      <c r="AB1878" s="1906"/>
      <c r="AC1878" s="1907"/>
      <c r="AD1878" s="366"/>
      <c r="AE1878" s="366"/>
      <c r="AF1878" s="520"/>
    </row>
    <row r="1879" spans="1:32" ht="61.5" customHeight="1" thickBot="1" x14ac:dyDescent="0.35">
      <c r="A1879" s="366"/>
      <c r="B1879" s="366"/>
      <c r="C1879" s="1908"/>
      <c r="D1879" s="1909"/>
      <c r="E1879" s="1909"/>
      <c r="F1879" s="1909"/>
      <c r="G1879" s="1909"/>
      <c r="H1879" s="1909"/>
      <c r="I1879" s="1909"/>
      <c r="J1879" s="1909"/>
      <c r="K1879" s="1909"/>
      <c r="L1879" s="1909"/>
      <c r="M1879" s="1909"/>
      <c r="N1879" s="1909"/>
      <c r="O1879" s="1909"/>
      <c r="P1879" s="1909"/>
      <c r="Q1879" s="1909"/>
      <c r="R1879" s="1909"/>
      <c r="S1879" s="1909"/>
      <c r="T1879" s="1909"/>
      <c r="U1879" s="1909"/>
      <c r="V1879" s="1909"/>
      <c r="W1879" s="1909"/>
      <c r="X1879" s="1909"/>
      <c r="Y1879" s="1909"/>
      <c r="Z1879" s="1909"/>
      <c r="AA1879" s="1909"/>
      <c r="AB1879" s="1909"/>
      <c r="AC1879" s="1910"/>
      <c r="AD1879" s="366"/>
      <c r="AE1879" s="366"/>
      <c r="AF1879" s="520"/>
    </row>
    <row r="1880" spans="1:32" ht="19.5" thickBot="1" x14ac:dyDescent="0.35">
      <c r="A1880" s="529"/>
      <c r="B1880" s="365"/>
      <c r="C1880" s="365"/>
      <c r="D1880" s="365"/>
      <c r="E1880" s="365"/>
      <c r="F1880" s="365"/>
      <c r="G1880" s="365"/>
      <c r="H1880" s="365"/>
      <c r="I1880" s="365"/>
      <c r="J1880" s="365"/>
      <c r="K1880" s="365"/>
      <c r="L1880" s="365"/>
      <c r="M1880" s="365"/>
      <c r="N1880" s="365"/>
      <c r="O1880" s="365"/>
      <c r="P1880" s="365"/>
      <c r="Q1880" s="365"/>
      <c r="R1880" s="365"/>
      <c r="S1880" s="365"/>
      <c r="T1880" s="365"/>
      <c r="U1880" s="365"/>
      <c r="V1880" s="365"/>
      <c r="W1880" s="365"/>
      <c r="X1880" s="365"/>
      <c r="Y1880" s="365"/>
      <c r="Z1880" s="365"/>
      <c r="AA1880" s="365"/>
      <c r="AB1880" s="365"/>
      <c r="AC1880" s="365"/>
      <c r="AD1880" s="365"/>
      <c r="AE1880" s="365"/>
      <c r="AF1880" s="520"/>
    </row>
    <row r="1881" spans="1:32" ht="21.75" thickBot="1" x14ac:dyDescent="0.35">
      <c r="A1881" s="366"/>
      <c r="B1881" s="527"/>
      <c r="C1881" s="594"/>
      <c r="D1881" s="594"/>
      <c r="E1881" s="300" t="s">
        <v>886</v>
      </c>
      <c r="F1881" s="289">
        <f>'PREMIER TRIMES.'!F2018</f>
        <v>0</v>
      </c>
      <c r="G1881" s="594"/>
      <c r="H1881" s="594"/>
      <c r="I1881" s="594"/>
      <c r="J1881" s="527"/>
      <c r="K1881" s="527"/>
      <c r="L1881" s="332"/>
      <c r="M1881" s="332"/>
      <c r="N1881" s="332"/>
      <c r="O1881" s="584"/>
      <c r="P1881" s="584"/>
      <c r="Q1881" s="584"/>
      <c r="R1881" s="584"/>
      <c r="S1881" s="584"/>
      <c r="T1881" s="366"/>
      <c r="U1881" s="366"/>
      <c r="V1881" s="366"/>
      <c r="W1881" s="366"/>
      <c r="X1881" s="366"/>
      <c r="Y1881" s="366"/>
      <c r="Z1881" s="366"/>
      <c r="AA1881" s="366"/>
      <c r="AB1881" s="366"/>
      <c r="AC1881" s="366"/>
      <c r="AD1881" s="366"/>
      <c r="AE1881" s="366"/>
      <c r="AF1881" s="520"/>
    </row>
    <row r="1882" spans="1:32" ht="38.25" customHeight="1" thickBot="1" x14ac:dyDescent="0.35">
      <c r="A1882" s="366"/>
      <c r="B1882" s="481" t="s">
        <v>899</v>
      </c>
      <c r="C1882" s="594"/>
      <c r="D1882" s="594"/>
      <c r="E1882" s="301" t="s">
        <v>898</v>
      </c>
      <c r="F1882" s="289">
        <f>SUBTOTAL(3,C1885:C1987)-3</f>
        <v>0</v>
      </c>
      <c r="G1882" s="594"/>
      <c r="H1882" s="594"/>
      <c r="I1882" s="594"/>
      <c r="J1882" s="527"/>
      <c r="K1882" s="527"/>
      <c r="L1882" s="332"/>
      <c r="M1882" s="332"/>
      <c r="N1882" s="332"/>
      <c r="O1882" s="584"/>
      <c r="P1882" s="584"/>
      <c r="Q1882" s="584"/>
      <c r="R1882" s="584"/>
      <c r="S1882" s="584"/>
      <c r="T1882" s="366"/>
      <c r="U1882" s="366"/>
      <c r="V1882" s="366"/>
      <c r="W1882" s="366"/>
      <c r="X1882" s="366"/>
      <c r="Y1882" s="366"/>
      <c r="Z1882" s="366"/>
      <c r="AA1882" s="366"/>
      <c r="AB1882" s="366"/>
      <c r="AC1882" s="366"/>
      <c r="AD1882" s="366"/>
      <c r="AE1882" s="366"/>
      <c r="AF1882" s="520"/>
    </row>
    <row r="1883" spans="1:32" ht="30.75" thickBot="1" x14ac:dyDescent="0.35">
      <c r="A1883" s="366"/>
      <c r="B1883" s="527"/>
      <c r="C1883" s="599"/>
      <c r="D1883" s="599"/>
      <c r="E1883" s="297" t="s">
        <v>304</v>
      </c>
      <c r="F1883" s="289">
        <f>SUM(F1881:F1882)</f>
        <v>0</v>
      </c>
      <c r="G1883" s="599"/>
      <c r="H1883" s="599"/>
      <c r="I1883" s="599"/>
      <c r="J1883" s="527"/>
      <c r="K1883" s="527"/>
      <c r="L1883" s="332"/>
      <c r="M1883" s="332"/>
      <c r="N1883" s="332"/>
      <c r="O1883" s="584"/>
      <c r="P1883" s="584"/>
      <c r="Q1883" s="584"/>
      <c r="R1883" s="584"/>
      <c r="S1883" s="584"/>
      <c r="T1883" s="366"/>
      <c r="U1883" s="366"/>
      <c r="V1883" s="366"/>
      <c r="W1883" s="366"/>
      <c r="X1883" s="366"/>
      <c r="Y1883" s="366"/>
      <c r="Z1883" s="366"/>
      <c r="AA1883" s="366"/>
      <c r="AB1883" s="366"/>
      <c r="AC1883" s="366"/>
      <c r="AD1883" s="366"/>
      <c r="AE1883" s="366"/>
      <c r="AF1883" s="520"/>
    </row>
    <row r="1884" spans="1:32" ht="57" thickBot="1" x14ac:dyDescent="0.35">
      <c r="A1884" s="366"/>
      <c r="B1884" s="326" t="s">
        <v>1</v>
      </c>
      <c r="C1884" s="326" t="s">
        <v>151</v>
      </c>
      <c r="D1884" s="326" t="s">
        <v>278</v>
      </c>
      <c r="E1884" s="326" t="s">
        <v>158</v>
      </c>
      <c r="F1884" s="326" t="s">
        <v>30</v>
      </c>
      <c r="G1884" s="326" t="s">
        <v>305</v>
      </c>
      <c r="H1884" s="326" t="s">
        <v>306</v>
      </c>
      <c r="I1884" s="599"/>
      <c r="J1884" s="527"/>
      <c r="K1884" s="527"/>
      <c r="L1884" s="332"/>
      <c r="M1884" s="332"/>
      <c r="N1884" s="332"/>
      <c r="O1884" s="366"/>
      <c r="P1884" s="366"/>
      <c r="Q1884" s="366"/>
      <c r="R1884" s="366"/>
      <c r="S1884" s="366"/>
      <c r="T1884" s="366"/>
      <c r="U1884" s="366"/>
      <c r="V1884" s="366"/>
      <c r="W1884" s="366"/>
      <c r="X1884" s="366"/>
      <c r="Y1884" s="366"/>
      <c r="Z1884" s="366"/>
      <c r="AA1884" s="366"/>
      <c r="AB1884" s="366"/>
      <c r="AC1884" s="366"/>
      <c r="AD1884" s="366"/>
      <c r="AE1884" s="366"/>
      <c r="AF1884" s="520"/>
    </row>
    <row r="1885" spans="1:32" ht="19.5" thickBot="1" x14ac:dyDescent="0.35">
      <c r="A1885" s="366"/>
      <c r="B1885" s="1417"/>
      <c r="C1885" s="388"/>
      <c r="D1885" s="388"/>
      <c r="E1885" s="388"/>
      <c r="F1885" s="388"/>
      <c r="G1885" s="589"/>
      <c r="H1885" s="388"/>
      <c r="I1885" s="599"/>
      <c r="J1885" s="527"/>
      <c r="K1885" s="527"/>
      <c r="L1885" s="332"/>
      <c r="M1885" s="332"/>
      <c r="N1885" s="332"/>
      <c r="O1885" s="366"/>
      <c r="P1885" s="366"/>
      <c r="Q1885" s="366"/>
      <c r="R1885" s="366"/>
      <c r="S1885" s="366"/>
      <c r="T1885" s="366"/>
      <c r="U1885" s="366"/>
      <c r="V1885" s="366"/>
      <c r="W1885" s="366"/>
      <c r="X1885" s="366"/>
      <c r="Y1885" s="366"/>
      <c r="Z1885" s="366"/>
      <c r="AA1885" s="366"/>
      <c r="AB1885" s="366"/>
      <c r="AC1885" s="366"/>
      <c r="AD1885" s="366"/>
      <c r="AE1885" s="366"/>
      <c r="AF1885" s="520"/>
    </row>
    <row r="1886" spans="1:32" ht="19.5" thickBot="1" x14ac:dyDescent="0.35">
      <c r="A1886" s="366"/>
      <c r="B1886" s="1417"/>
      <c r="C1886" s="388"/>
      <c r="D1886" s="388"/>
      <c r="E1886" s="388"/>
      <c r="F1886" s="388"/>
      <c r="G1886" s="589"/>
      <c r="H1886" s="388"/>
      <c r="I1886" s="599"/>
      <c r="J1886" s="527"/>
      <c r="K1886" s="527"/>
      <c r="L1886" s="332"/>
      <c r="M1886" s="332"/>
      <c r="N1886" s="332"/>
      <c r="O1886" s="366"/>
      <c r="P1886" s="366"/>
      <c r="Q1886" s="366"/>
      <c r="R1886" s="366"/>
      <c r="S1886" s="366"/>
      <c r="T1886" s="366"/>
      <c r="U1886" s="366"/>
      <c r="V1886" s="366"/>
      <c r="W1886" s="366"/>
      <c r="X1886" s="366"/>
      <c r="Y1886" s="366"/>
      <c r="Z1886" s="366"/>
      <c r="AA1886" s="366"/>
      <c r="AB1886" s="366"/>
      <c r="AC1886" s="366"/>
      <c r="AD1886" s="366"/>
      <c r="AE1886" s="366"/>
      <c r="AF1886" s="520"/>
    </row>
    <row r="1887" spans="1:32" ht="19.5" thickBot="1" x14ac:dyDescent="0.35">
      <c r="A1887" s="366"/>
      <c r="B1887" s="1417"/>
      <c r="C1887" s="388"/>
      <c r="D1887" s="388"/>
      <c r="E1887" s="388"/>
      <c r="F1887" s="388"/>
      <c r="G1887" s="589"/>
      <c r="H1887" s="388"/>
      <c r="I1887" s="599"/>
      <c r="J1887" s="527"/>
      <c r="K1887" s="527"/>
      <c r="L1887" s="332"/>
      <c r="M1887" s="332"/>
      <c r="N1887" s="332"/>
      <c r="O1887" s="366"/>
      <c r="P1887" s="366"/>
      <c r="Q1887" s="366"/>
      <c r="R1887" s="366"/>
      <c r="S1887" s="366"/>
      <c r="T1887" s="366"/>
      <c r="U1887" s="366"/>
      <c r="V1887" s="366"/>
      <c r="W1887" s="366"/>
      <c r="X1887" s="366"/>
      <c r="Y1887" s="366"/>
      <c r="Z1887" s="366"/>
      <c r="AA1887" s="366"/>
      <c r="AB1887" s="366"/>
      <c r="AC1887" s="366"/>
      <c r="AD1887" s="366"/>
      <c r="AE1887" s="366"/>
      <c r="AF1887" s="520"/>
    </row>
    <row r="1888" spans="1:32" ht="19.5" thickBot="1" x14ac:dyDescent="0.35">
      <c r="A1888" s="366"/>
      <c r="B1888" s="1417"/>
      <c r="C1888" s="388"/>
      <c r="D1888" s="388"/>
      <c r="E1888" s="388"/>
      <c r="F1888" s="388"/>
      <c r="G1888" s="589"/>
      <c r="H1888" s="388"/>
      <c r="I1888" s="599"/>
      <c r="J1888" s="527"/>
      <c r="K1888" s="527"/>
      <c r="L1888" s="332"/>
      <c r="M1888" s="332"/>
      <c r="N1888" s="332"/>
      <c r="O1888" s="366"/>
      <c r="P1888" s="366"/>
      <c r="Q1888" s="366"/>
      <c r="R1888" s="366"/>
      <c r="S1888" s="366"/>
      <c r="T1888" s="366"/>
      <c r="U1888" s="366"/>
      <c r="V1888" s="366"/>
      <c r="W1888" s="366"/>
      <c r="X1888" s="366"/>
      <c r="Y1888" s="366"/>
      <c r="Z1888" s="366"/>
      <c r="AA1888" s="366"/>
      <c r="AB1888" s="366"/>
      <c r="AC1888" s="366"/>
      <c r="AD1888" s="366"/>
      <c r="AE1888" s="366"/>
      <c r="AF1888" s="520"/>
    </row>
    <row r="1889" spans="1:32" ht="19.5" thickBot="1" x14ac:dyDescent="0.35">
      <c r="A1889" s="366"/>
      <c r="B1889" s="1417"/>
      <c r="C1889" s="388"/>
      <c r="D1889" s="388"/>
      <c r="E1889" s="388"/>
      <c r="F1889" s="388"/>
      <c r="G1889" s="589"/>
      <c r="H1889" s="388"/>
      <c r="I1889" s="599"/>
      <c r="J1889" s="527"/>
      <c r="K1889" s="527"/>
      <c r="L1889" s="332"/>
      <c r="M1889" s="332"/>
      <c r="N1889" s="332"/>
      <c r="O1889" s="366"/>
      <c r="P1889" s="366"/>
      <c r="Q1889" s="366"/>
      <c r="R1889" s="366"/>
      <c r="S1889" s="366"/>
      <c r="T1889" s="366"/>
      <c r="U1889" s="366"/>
      <c r="V1889" s="366"/>
      <c r="W1889" s="366"/>
      <c r="X1889" s="366"/>
      <c r="Y1889" s="366"/>
      <c r="Z1889" s="366"/>
      <c r="AA1889" s="366"/>
      <c r="AB1889" s="366"/>
      <c r="AC1889" s="366"/>
      <c r="AD1889" s="366"/>
      <c r="AE1889" s="366"/>
      <c r="AF1889" s="520"/>
    </row>
    <row r="1890" spans="1:32" ht="19.5" thickBot="1" x14ac:dyDescent="0.35">
      <c r="A1890" s="366"/>
      <c r="B1890" s="1417"/>
      <c r="C1890" s="388"/>
      <c r="D1890" s="388"/>
      <c r="E1890" s="388"/>
      <c r="F1890" s="388"/>
      <c r="G1890" s="589"/>
      <c r="H1890" s="388"/>
      <c r="I1890" s="599"/>
      <c r="J1890" s="527"/>
      <c r="K1890" s="527"/>
      <c r="L1890" s="332"/>
      <c r="M1890" s="332"/>
      <c r="N1890" s="332"/>
      <c r="O1890" s="366"/>
      <c r="P1890" s="366"/>
      <c r="Q1890" s="366"/>
      <c r="R1890" s="366"/>
      <c r="S1890" s="366"/>
      <c r="T1890" s="366"/>
      <c r="U1890" s="366"/>
      <c r="V1890" s="366"/>
      <c r="W1890" s="366"/>
      <c r="X1890" s="366"/>
      <c r="Y1890" s="366"/>
      <c r="Z1890" s="366"/>
      <c r="AA1890" s="366"/>
      <c r="AB1890" s="366"/>
      <c r="AC1890" s="366"/>
      <c r="AD1890" s="366"/>
      <c r="AE1890" s="366"/>
      <c r="AF1890" s="520"/>
    </row>
    <row r="1891" spans="1:32" ht="19.5" thickBot="1" x14ac:dyDescent="0.35">
      <c r="A1891" s="366"/>
      <c r="B1891" s="1417"/>
      <c r="C1891" s="388"/>
      <c r="D1891" s="388"/>
      <c r="E1891" s="388"/>
      <c r="F1891" s="388"/>
      <c r="G1891" s="589"/>
      <c r="H1891" s="388"/>
      <c r="I1891" s="599"/>
      <c r="J1891" s="527"/>
      <c r="K1891" s="527"/>
      <c r="L1891" s="332"/>
      <c r="M1891" s="332"/>
      <c r="N1891" s="332"/>
      <c r="O1891" s="366"/>
      <c r="P1891" s="366"/>
      <c r="Q1891" s="366"/>
      <c r="R1891" s="366"/>
      <c r="S1891" s="366"/>
      <c r="T1891" s="366"/>
      <c r="U1891" s="366"/>
      <c r="V1891" s="366"/>
      <c r="W1891" s="366"/>
      <c r="X1891" s="366"/>
      <c r="Y1891" s="366"/>
      <c r="Z1891" s="366"/>
      <c r="AA1891" s="366"/>
      <c r="AB1891" s="366"/>
      <c r="AC1891" s="366"/>
      <c r="AD1891" s="366"/>
      <c r="AE1891" s="366"/>
      <c r="AF1891" s="520"/>
    </row>
    <row r="1892" spans="1:32" ht="19.5" thickBot="1" x14ac:dyDescent="0.35">
      <c r="A1892" s="366"/>
      <c r="B1892" s="1417"/>
      <c r="C1892" s="388"/>
      <c r="D1892" s="388"/>
      <c r="E1892" s="388"/>
      <c r="F1892" s="388"/>
      <c r="G1892" s="589"/>
      <c r="H1892" s="388"/>
      <c r="I1892" s="599"/>
      <c r="J1892" s="527"/>
      <c r="K1892" s="527"/>
      <c r="L1892" s="332"/>
      <c r="M1892" s="332"/>
      <c r="N1892" s="332"/>
      <c r="O1892" s="366"/>
      <c r="P1892" s="366"/>
      <c r="Q1892" s="366"/>
      <c r="R1892" s="366"/>
      <c r="S1892" s="366"/>
      <c r="T1892" s="366"/>
      <c r="U1892" s="366"/>
      <c r="V1892" s="366"/>
      <c r="W1892" s="366"/>
      <c r="X1892" s="366"/>
      <c r="Y1892" s="366"/>
      <c r="Z1892" s="366"/>
      <c r="AA1892" s="366"/>
      <c r="AB1892" s="366"/>
      <c r="AC1892" s="366"/>
      <c r="AD1892" s="366"/>
      <c r="AE1892" s="366"/>
      <c r="AF1892" s="520"/>
    </row>
    <row r="1893" spans="1:32" ht="19.5" thickBot="1" x14ac:dyDescent="0.35">
      <c r="A1893" s="366"/>
      <c r="B1893" s="1417"/>
      <c r="C1893" s="388"/>
      <c r="D1893" s="388"/>
      <c r="E1893" s="388"/>
      <c r="F1893" s="388"/>
      <c r="G1893" s="589"/>
      <c r="H1893" s="388"/>
      <c r="I1893" s="599"/>
      <c r="J1893" s="527"/>
      <c r="K1893" s="527"/>
      <c r="L1893" s="332"/>
      <c r="M1893" s="332"/>
      <c r="N1893" s="332"/>
      <c r="O1893" s="366"/>
      <c r="P1893" s="366"/>
      <c r="Q1893" s="366"/>
      <c r="R1893" s="366"/>
      <c r="S1893" s="366"/>
      <c r="T1893" s="366"/>
      <c r="U1893" s="366"/>
      <c r="V1893" s="366"/>
      <c r="W1893" s="366"/>
      <c r="X1893" s="366"/>
      <c r="Y1893" s="366"/>
      <c r="Z1893" s="366"/>
      <c r="AA1893" s="366"/>
      <c r="AB1893" s="366"/>
      <c r="AC1893" s="366"/>
      <c r="AD1893" s="366"/>
      <c r="AE1893" s="366"/>
      <c r="AF1893" s="520"/>
    </row>
    <row r="1894" spans="1:32" ht="19.5" thickBot="1" x14ac:dyDescent="0.35">
      <c r="A1894" s="366"/>
      <c r="B1894" s="1417"/>
      <c r="C1894" s="388"/>
      <c r="D1894" s="388"/>
      <c r="E1894" s="388"/>
      <c r="F1894" s="388"/>
      <c r="G1894" s="589"/>
      <c r="H1894" s="388"/>
      <c r="I1894" s="599"/>
      <c r="J1894" s="527"/>
      <c r="K1894" s="527"/>
      <c r="L1894" s="332"/>
      <c r="M1894" s="332"/>
      <c r="N1894" s="332"/>
      <c r="O1894" s="366"/>
      <c r="P1894" s="366"/>
      <c r="Q1894" s="366"/>
      <c r="R1894" s="366"/>
      <c r="S1894" s="366"/>
      <c r="T1894" s="366"/>
      <c r="U1894" s="366"/>
      <c r="V1894" s="366"/>
      <c r="W1894" s="366"/>
      <c r="X1894" s="366"/>
      <c r="Y1894" s="366"/>
      <c r="Z1894" s="366"/>
      <c r="AA1894" s="366"/>
      <c r="AB1894" s="366"/>
      <c r="AC1894" s="366"/>
      <c r="AD1894" s="366"/>
      <c r="AE1894" s="366"/>
      <c r="AF1894" s="520"/>
    </row>
    <row r="1895" spans="1:32" ht="19.5" thickBot="1" x14ac:dyDescent="0.35">
      <c r="A1895" s="366"/>
      <c r="B1895" s="1417"/>
      <c r="C1895" s="388"/>
      <c r="D1895" s="388"/>
      <c r="E1895" s="388"/>
      <c r="F1895" s="388"/>
      <c r="G1895" s="589"/>
      <c r="H1895" s="388"/>
      <c r="I1895" s="599"/>
      <c r="J1895" s="527"/>
      <c r="K1895" s="527"/>
      <c r="L1895" s="332"/>
      <c r="M1895" s="332"/>
      <c r="N1895" s="332"/>
      <c r="O1895" s="366"/>
      <c r="P1895" s="366"/>
      <c r="Q1895" s="366"/>
      <c r="R1895" s="366"/>
      <c r="S1895" s="366"/>
      <c r="T1895" s="366"/>
      <c r="U1895" s="366"/>
      <c r="V1895" s="366"/>
      <c r="W1895" s="366"/>
      <c r="X1895" s="366"/>
      <c r="Y1895" s="366"/>
      <c r="Z1895" s="366"/>
      <c r="AA1895" s="366"/>
      <c r="AB1895" s="366"/>
      <c r="AC1895" s="366"/>
      <c r="AD1895" s="366"/>
      <c r="AE1895" s="366"/>
      <c r="AF1895" s="520"/>
    </row>
    <row r="1896" spans="1:32" ht="19.5" thickBot="1" x14ac:dyDescent="0.35">
      <c r="A1896" s="366"/>
      <c r="B1896" s="1417"/>
      <c r="C1896" s="388"/>
      <c r="D1896" s="388"/>
      <c r="E1896" s="388"/>
      <c r="F1896" s="388"/>
      <c r="G1896" s="589"/>
      <c r="H1896" s="388"/>
      <c r="I1896" s="599"/>
      <c r="J1896" s="527"/>
      <c r="K1896" s="527"/>
      <c r="L1896" s="332"/>
      <c r="M1896" s="332"/>
      <c r="N1896" s="332"/>
      <c r="O1896" s="366"/>
      <c r="P1896" s="366"/>
      <c r="Q1896" s="366"/>
      <c r="R1896" s="366"/>
      <c r="S1896" s="366"/>
      <c r="T1896" s="366"/>
      <c r="U1896" s="366"/>
      <c r="V1896" s="366"/>
      <c r="W1896" s="366"/>
      <c r="X1896" s="366"/>
      <c r="Y1896" s="366"/>
      <c r="Z1896" s="366"/>
      <c r="AA1896" s="366"/>
      <c r="AB1896" s="366"/>
      <c r="AC1896" s="366"/>
      <c r="AD1896" s="366"/>
      <c r="AE1896" s="366"/>
      <c r="AF1896" s="520"/>
    </row>
    <row r="1897" spans="1:32" ht="19.5" thickBot="1" x14ac:dyDescent="0.35">
      <c r="A1897" s="366"/>
      <c r="B1897" s="1417"/>
      <c r="C1897" s="388"/>
      <c r="D1897" s="388"/>
      <c r="E1897" s="388"/>
      <c r="F1897" s="388"/>
      <c r="G1897" s="589"/>
      <c r="H1897" s="388"/>
      <c r="I1897" s="599"/>
      <c r="J1897" s="527"/>
      <c r="K1897" s="527"/>
      <c r="L1897" s="332"/>
      <c r="M1897" s="332"/>
      <c r="N1897" s="332"/>
      <c r="O1897" s="366"/>
      <c r="P1897" s="366"/>
      <c r="Q1897" s="366"/>
      <c r="R1897" s="366"/>
      <c r="S1897" s="366"/>
      <c r="T1897" s="366"/>
      <c r="U1897" s="366"/>
      <c r="V1897" s="366"/>
      <c r="W1897" s="366"/>
      <c r="X1897" s="366"/>
      <c r="Y1897" s="366"/>
      <c r="Z1897" s="366"/>
      <c r="AA1897" s="366"/>
      <c r="AB1897" s="366"/>
      <c r="AC1897" s="366"/>
      <c r="AD1897" s="366"/>
      <c r="AE1897" s="366"/>
      <c r="AF1897" s="520"/>
    </row>
    <row r="1898" spans="1:32" ht="19.5" thickBot="1" x14ac:dyDescent="0.35">
      <c r="A1898" s="366"/>
      <c r="B1898" s="1417"/>
      <c r="C1898" s="388"/>
      <c r="D1898" s="388"/>
      <c r="E1898" s="388"/>
      <c r="F1898" s="388"/>
      <c r="G1898" s="589"/>
      <c r="H1898" s="388"/>
      <c r="I1898" s="599"/>
      <c r="J1898" s="527"/>
      <c r="K1898" s="527"/>
      <c r="L1898" s="332"/>
      <c r="M1898" s="332"/>
      <c r="N1898" s="332"/>
      <c r="O1898" s="366"/>
      <c r="P1898" s="366"/>
      <c r="Q1898" s="366"/>
      <c r="R1898" s="366"/>
      <c r="S1898" s="366"/>
      <c r="T1898" s="366"/>
      <c r="U1898" s="366"/>
      <c r="V1898" s="366"/>
      <c r="W1898" s="366"/>
      <c r="X1898" s="366"/>
      <c r="Y1898" s="366"/>
      <c r="Z1898" s="366"/>
      <c r="AA1898" s="366"/>
      <c r="AB1898" s="366"/>
      <c r="AC1898" s="366"/>
      <c r="AD1898" s="366"/>
      <c r="AE1898" s="366"/>
      <c r="AF1898" s="520"/>
    </row>
    <row r="1899" spans="1:32" ht="19.5" thickBot="1" x14ac:dyDescent="0.35">
      <c r="A1899" s="366"/>
      <c r="B1899" s="1417"/>
      <c r="C1899" s="388"/>
      <c r="D1899" s="388"/>
      <c r="E1899" s="388"/>
      <c r="F1899" s="388"/>
      <c r="G1899" s="589"/>
      <c r="H1899" s="388"/>
      <c r="I1899" s="599"/>
      <c r="J1899" s="527"/>
      <c r="K1899" s="527"/>
      <c r="L1899" s="332"/>
      <c r="M1899" s="332"/>
      <c r="N1899" s="332"/>
      <c r="O1899" s="366"/>
      <c r="P1899" s="366"/>
      <c r="Q1899" s="366"/>
      <c r="R1899" s="366"/>
      <c r="S1899" s="366"/>
      <c r="T1899" s="366"/>
      <c r="U1899" s="366"/>
      <c r="V1899" s="366"/>
      <c r="W1899" s="366"/>
      <c r="X1899" s="366"/>
      <c r="Y1899" s="366"/>
      <c r="Z1899" s="366"/>
      <c r="AA1899" s="366"/>
      <c r="AB1899" s="366"/>
      <c r="AC1899" s="366"/>
      <c r="AD1899" s="366"/>
      <c r="AE1899" s="366"/>
      <c r="AF1899" s="520"/>
    </row>
    <row r="1900" spans="1:32" ht="19.5" thickBot="1" x14ac:dyDescent="0.35">
      <c r="A1900" s="366"/>
      <c r="B1900" s="1417"/>
      <c r="C1900" s="388"/>
      <c r="D1900" s="388"/>
      <c r="E1900" s="388"/>
      <c r="F1900" s="388"/>
      <c r="G1900" s="589"/>
      <c r="H1900" s="388"/>
      <c r="I1900" s="599"/>
      <c r="J1900" s="527"/>
      <c r="K1900" s="527"/>
      <c r="L1900" s="332"/>
      <c r="M1900" s="332"/>
      <c r="N1900" s="332"/>
      <c r="O1900" s="366"/>
      <c r="P1900" s="366"/>
      <c r="Q1900" s="366"/>
      <c r="R1900" s="366"/>
      <c r="S1900" s="366"/>
      <c r="T1900" s="366"/>
      <c r="U1900" s="366"/>
      <c r="V1900" s="366"/>
      <c r="W1900" s="366"/>
      <c r="X1900" s="366"/>
      <c r="Y1900" s="366"/>
      <c r="Z1900" s="366"/>
      <c r="AA1900" s="366"/>
      <c r="AB1900" s="366"/>
      <c r="AC1900" s="366"/>
      <c r="AD1900" s="366"/>
      <c r="AE1900" s="366"/>
      <c r="AF1900" s="520"/>
    </row>
    <row r="1901" spans="1:32" ht="19.5" thickBot="1" x14ac:dyDescent="0.35">
      <c r="A1901" s="366"/>
      <c r="B1901" s="1417"/>
      <c r="C1901" s="388"/>
      <c r="D1901" s="388"/>
      <c r="E1901" s="388"/>
      <c r="F1901" s="388"/>
      <c r="G1901" s="589"/>
      <c r="H1901" s="388"/>
      <c r="I1901" s="599"/>
      <c r="J1901" s="527"/>
      <c r="K1901" s="527"/>
      <c r="L1901" s="332"/>
      <c r="M1901" s="332"/>
      <c r="N1901" s="332"/>
      <c r="O1901" s="366"/>
      <c r="P1901" s="366"/>
      <c r="Q1901" s="366"/>
      <c r="R1901" s="366"/>
      <c r="S1901" s="366"/>
      <c r="T1901" s="366"/>
      <c r="U1901" s="366"/>
      <c r="V1901" s="366"/>
      <c r="W1901" s="366"/>
      <c r="X1901" s="366"/>
      <c r="Y1901" s="366"/>
      <c r="Z1901" s="366"/>
      <c r="AA1901" s="366"/>
      <c r="AB1901" s="366"/>
      <c r="AC1901" s="366"/>
      <c r="AD1901" s="366"/>
      <c r="AE1901" s="366"/>
      <c r="AF1901" s="520"/>
    </row>
    <row r="1902" spans="1:32" ht="19.5" thickBot="1" x14ac:dyDescent="0.35">
      <c r="A1902" s="366"/>
      <c r="B1902" s="1417"/>
      <c r="C1902" s="388"/>
      <c r="D1902" s="388"/>
      <c r="E1902" s="388"/>
      <c r="F1902" s="388"/>
      <c r="G1902" s="589"/>
      <c r="H1902" s="388"/>
      <c r="I1902" s="599"/>
      <c r="J1902" s="527"/>
      <c r="K1902" s="527"/>
      <c r="L1902" s="332"/>
      <c r="M1902" s="332"/>
      <c r="N1902" s="332"/>
      <c r="O1902" s="366"/>
      <c r="P1902" s="366"/>
      <c r="Q1902" s="366"/>
      <c r="R1902" s="366"/>
      <c r="S1902" s="366"/>
      <c r="T1902" s="366"/>
      <c r="U1902" s="366"/>
      <c r="V1902" s="366"/>
      <c r="W1902" s="366"/>
      <c r="X1902" s="366"/>
      <c r="Y1902" s="366"/>
      <c r="Z1902" s="366"/>
      <c r="AA1902" s="366"/>
      <c r="AB1902" s="366"/>
      <c r="AC1902" s="366"/>
      <c r="AD1902" s="366"/>
      <c r="AE1902" s="366"/>
      <c r="AF1902" s="520"/>
    </row>
    <row r="1903" spans="1:32" ht="19.5" thickBot="1" x14ac:dyDescent="0.35">
      <c r="A1903" s="366"/>
      <c r="B1903" s="1417"/>
      <c r="C1903" s="388"/>
      <c r="D1903" s="388"/>
      <c r="E1903" s="388"/>
      <c r="F1903" s="388"/>
      <c r="G1903" s="589"/>
      <c r="H1903" s="388"/>
      <c r="I1903" s="599"/>
      <c r="J1903" s="527"/>
      <c r="K1903" s="527"/>
      <c r="L1903" s="332"/>
      <c r="M1903" s="332"/>
      <c r="N1903" s="332"/>
      <c r="O1903" s="366"/>
      <c r="P1903" s="366"/>
      <c r="Q1903" s="366"/>
      <c r="R1903" s="366"/>
      <c r="S1903" s="366"/>
      <c r="T1903" s="366"/>
      <c r="U1903" s="366"/>
      <c r="V1903" s="366"/>
      <c r="W1903" s="366"/>
      <c r="X1903" s="366"/>
      <c r="Y1903" s="366"/>
      <c r="Z1903" s="366"/>
      <c r="AA1903" s="366"/>
      <c r="AB1903" s="366"/>
      <c r="AC1903" s="366"/>
      <c r="AD1903" s="366"/>
      <c r="AE1903" s="366"/>
      <c r="AF1903" s="520"/>
    </row>
    <row r="1904" spans="1:32" ht="19.5" thickBot="1" x14ac:dyDescent="0.35">
      <c r="A1904" s="366"/>
      <c r="B1904" s="1417"/>
      <c r="C1904" s="388"/>
      <c r="D1904" s="388"/>
      <c r="E1904" s="388"/>
      <c r="F1904" s="388"/>
      <c r="G1904" s="589"/>
      <c r="H1904" s="388"/>
      <c r="I1904" s="599"/>
      <c r="J1904" s="527"/>
      <c r="K1904" s="527"/>
      <c r="L1904" s="332"/>
      <c r="M1904" s="332"/>
      <c r="N1904" s="332"/>
      <c r="O1904" s="366"/>
      <c r="P1904" s="366"/>
      <c r="Q1904" s="366"/>
      <c r="R1904" s="366"/>
      <c r="S1904" s="366"/>
      <c r="T1904" s="366"/>
      <c r="U1904" s="366"/>
      <c r="V1904" s="366"/>
      <c r="W1904" s="366"/>
      <c r="X1904" s="366"/>
      <c r="Y1904" s="366"/>
      <c r="Z1904" s="366"/>
      <c r="AA1904" s="366"/>
      <c r="AB1904" s="366"/>
      <c r="AC1904" s="366"/>
      <c r="AD1904" s="366"/>
      <c r="AE1904" s="366"/>
      <c r="AF1904" s="520"/>
    </row>
    <row r="1905" spans="1:32" ht="19.5" thickBot="1" x14ac:dyDescent="0.35">
      <c r="A1905" s="366"/>
      <c r="B1905" s="1417"/>
      <c r="C1905" s="388"/>
      <c r="D1905" s="388"/>
      <c r="E1905" s="388"/>
      <c r="F1905" s="388"/>
      <c r="G1905" s="589"/>
      <c r="H1905" s="388"/>
      <c r="I1905" s="599"/>
      <c r="J1905" s="527"/>
      <c r="K1905" s="527"/>
      <c r="L1905" s="332"/>
      <c r="M1905" s="332"/>
      <c r="N1905" s="332"/>
      <c r="O1905" s="366"/>
      <c r="P1905" s="366"/>
      <c r="Q1905" s="366"/>
      <c r="R1905" s="366"/>
      <c r="S1905" s="366"/>
      <c r="T1905" s="366"/>
      <c r="U1905" s="366"/>
      <c r="V1905" s="366"/>
      <c r="W1905" s="366"/>
      <c r="X1905" s="366"/>
      <c r="Y1905" s="366"/>
      <c r="Z1905" s="366"/>
      <c r="AA1905" s="366"/>
      <c r="AB1905" s="366"/>
      <c r="AC1905" s="366"/>
      <c r="AD1905" s="366"/>
      <c r="AE1905" s="366"/>
      <c r="AF1905" s="520"/>
    </row>
    <row r="1906" spans="1:32" ht="19.5" thickBot="1" x14ac:dyDescent="0.35">
      <c r="A1906" s="366"/>
      <c r="B1906" s="1417"/>
      <c r="C1906" s="388"/>
      <c r="D1906" s="388"/>
      <c r="E1906" s="388"/>
      <c r="F1906" s="388"/>
      <c r="G1906" s="589"/>
      <c r="H1906" s="388"/>
      <c r="I1906" s="599"/>
      <c r="J1906" s="527"/>
      <c r="K1906" s="527"/>
      <c r="L1906" s="332"/>
      <c r="M1906" s="332"/>
      <c r="N1906" s="332"/>
      <c r="O1906" s="366"/>
      <c r="P1906" s="366"/>
      <c r="Q1906" s="366"/>
      <c r="R1906" s="366"/>
      <c r="S1906" s="366"/>
      <c r="T1906" s="366"/>
      <c r="U1906" s="366"/>
      <c r="V1906" s="366"/>
      <c r="W1906" s="366"/>
      <c r="X1906" s="366"/>
      <c r="Y1906" s="366"/>
      <c r="Z1906" s="366"/>
      <c r="AA1906" s="366"/>
      <c r="AB1906" s="366"/>
      <c r="AC1906" s="366"/>
      <c r="AD1906" s="366"/>
      <c r="AE1906" s="366"/>
      <c r="AF1906" s="520"/>
    </row>
    <row r="1907" spans="1:32" ht="19.5" thickBot="1" x14ac:dyDescent="0.35">
      <c r="A1907" s="366"/>
      <c r="B1907" s="1417"/>
      <c r="C1907" s="388"/>
      <c r="D1907" s="388"/>
      <c r="E1907" s="388"/>
      <c r="F1907" s="388"/>
      <c r="G1907" s="589"/>
      <c r="H1907" s="388"/>
      <c r="I1907" s="599"/>
      <c r="J1907" s="527"/>
      <c r="K1907" s="527"/>
      <c r="L1907" s="332"/>
      <c r="M1907" s="332"/>
      <c r="N1907" s="332"/>
      <c r="O1907" s="366"/>
      <c r="P1907" s="366"/>
      <c r="Q1907" s="366"/>
      <c r="R1907" s="366"/>
      <c r="S1907" s="366"/>
      <c r="T1907" s="366"/>
      <c r="U1907" s="366"/>
      <c r="V1907" s="366"/>
      <c r="W1907" s="366"/>
      <c r="X1907" s="366"/>
      <c r="Y1907" s="366"/>
      <c r="Z1907" s="366"/>
      <c r="AA1907" s="366"/>
      <c r="AB1907" s="366"/>
      <c r="AC1907" s="366"/>
      <c r="AD1907" s="366"/>
      <c r="AE1907" s="366"/>
      <c r="AF1907" s="520"/>
    </row>
    <row r="1908" spans="1:32" ht="19.5" thickBot="1" x14ac:dyDescent="0.35">
      <c r="A1908" s="366"/>
      <c r="B1908" s="1417"/>
      <c r="C1908" s="388"/>
      <c r="D1908" s="388"/>
      <c r="E1908" s="388"/>
      <c r="F1908" s="388"/>
      <c r="G1908" s="589"/>
      <c r="H1908" s="388"/>
      <c r="I1908" s="599"/>
      <c r="J1908" s="527"/>
      <c r="K1908" s="527"/>
      <c r="L1908" s="332"/>
      <c r="M1908" s="332"/>
      <c r="N1908" s="332"/>
      <c r="O1908" s="366"/>
      <c r="P1908" s="366"/>
      <c r="Q1908" s="366"/>
      <c r="R1908" s="366"/>
      <c r="S1908" s="366"/>
      <c r="T1908" s="366"/>
      <c r="U1908" s="366"/>
      <c r="V1908" s="366"/>
      <c r="W1908" s="366"/>
      <c r="X1908" s="366"/>
      <c r="Y1908" s="366"/>
      <c r="Z1908" s="366"/>
      <c r="AA1908" s="366"/>
      <c r="AB1908" s="366"/>
      <c r="AC1908" s="366"/>
      <c r="AD1908" s="366"/>
      <c r="AE1908" s="366"/>
      <c r="AF1908" s="520"/>
    </row>
    <row r="1909" spans="1:32" ht="19.5" thickBot="1" x14ac:dyDescent="0.35">
      <c r="A1909" s="366"/>
      <c r="B1909" s="1417"/>
      <c r="C1909" s="388"/>
      <c r="D1909" s="388"/>
      <c r="E1909" s="388"/>
      <c r="F1909" s="388"/>
      <c r="G1909" s="589"/>
      <c r="H1909" s="388"/>
      <c r="I1909" s="599"/>
      <c r="J1909" s="527"/>
      <c r="K1909" s="527"/>
      <c r="L1909" s="332"/>
      <c r="M1909" s="332"/>
      <c r="N1909" s="332"/>
      <c r="O1909" s="366"/>
      <c r="P1909" s="366"/>
      <c r="Q1909" s="366"/>
      <c r="R1909" s="366"/>
      <c r="S1909" s="366"/>
      <c r="T1909" s="366"/>
      <c r="U1909" s="366"/>
      <c r="V1909" s="366"/>
      <c r="W1909" s="366"/>
      <c r="X1909" s="366"/>
      <c r="Y1909" s="366"/>
      <c r="Z1909" s="366"/>
      <c r="AA1909" s="366"/>
      <c r="AB1909" s="366"/>
      <c r="AC1909" s="366"/>
      <c r="AD1909" s="366"/>
      <c r="AE1909" s="366"/>
      <c r="AF1909" s="520"/>
    </row>
    <row r="1910" spans="1:32" ht="57" thickBot="1" x14ac:dyDescent="0.35">
      <c r="A1910" s="366"/>
      <c r="B1910" s="326" t="s">
        <v>1</v>
      </c>
      <c r="C1910" s="326" t="s">
        <v>151</v>
      </c>
      <c r="D1910" s="326" t="s">
        <v>278</v>
      </c>
      <c r="E1910" s="326" t="s">
        <v>158</v>
      </c>
      <c r="F1910" s="326" t="s">
        <v>30</v>
      </c>
      <c r="G1910" s="326" t="s">
        <v>305</v>
      </c>
      <c r="H1910" s="326" t="s">
        <v>306</v>
      </c>
      <c r="I1910" s="599"/>
      <c r="J1910" s="527"/>
      <c r="K1910" s="527"/>
      <c r="L1910" s="332"/>
      <c r="M1910" s="332"/>
      <c r="N1910" s="332"/>
      <c r="O1910" s="366"/>
      <c r="P1910" s="366"/>
      <c r="Q1910" s="366"/>
      <c r="R1910" s="366"/>
      <c r="S1910" s="366"/>
      <c r="T1910" s="366"/>
      <c r="U1910" s="366"/>
      <c r="V1910" s="366"/>
      <c r="W1910" s="366"/>
      <c r="X1910" s="366"/>
      <c r="Y1910" s="366"/>
      <c r="Z1910" s="366"/>
      <c r="AA1910" s="366"/>
      <c r="AB1910" s="366"/>
      <c r="AC1910" s="366"/>
      <c r="AD1910" s="366"/>
      <c r="AE1910" s="366"/>
      <c r="AF1910" s="520"/>
    </row>
    <row r="1911" spans="1:32" ht="19.5" thickBot="1" x14ac:dyDescent="0.35">
      <c r="A1911" s="366"/>
      <c r="B1911" s="1417"/>
      <c r="C1911" s="388"/>
      <c r="D1911" s="388"/>
      <c r="E1911" s="388"/>
      <c r="F1911" s="388"/>
      <c r="G1911" s="589"/>
      <c r="H1911" s="388"/>
      <c r="I1911" s="599"/>
      <c r="J1911" s="527"/>
      <c r="K1911" s="527"/>
      <c r="L1911" s="332"/>
      <c r="M1911" s="332"/>
      <c r="N1911" s="332"/>
      <c r="O1911" s="366"/>
      <c r="P1911" s="366"/>
      <c r="Q1911" s="366"/>
      <c r="R1911" s="366"/>
      <c r="S1911" s="366"/>
      <c r="T1911" s="366"/>
      <c r="U1911" s="366"/>
      <c r="V1911" s="366"/>
      <c r="W1911" s="366"/>
      <c r="X1911" s="366"/>
      <c r="Y1911" s="366"/>
      <c r="Z1911" s="366"/>
      <c r="AA1911" s="366"/>
      <c r="AB1911" s="366"/>
      <c r="AC1911" s="366"/>
      <c r="AD1911" s="366"/>
      <c r="AE1911" s="366"/>
      <c r="AF1911" s="520"/>
    </row>
    <row r="1912" spans="1:32" ht="19.5" thickBot="1" x14ac:dyDescent="0.35">
      <c r="A1912" s="366"/>
      <c r="B1912" s="1417"/>
      <c r="C1912" s="388"/>
      <c r="D1912" s="388"/>
      <c r="E1912" s="388"/>
      <c r="F1912" s="388"/>
      <c r="G1912" s="589"/>
      <c r="H1912" s="388"/>
      <c r="I1912" s="599"/>
      <c r="J1912" s="527"/>
      <c r="K1912" s="527"/>
      <c r="L1912" s="332"/>
      <c r="M1912" s="332"/>
      <c r="N1912" s="332"/>
      <c r="O1912" s="366"/>
      <c r="P1912" s="366"/>
      <c r="Q1912" s="366"/>
      <c r="R1912" s="366"/>
      <c r="S1912" s="366"/>
      <c r="T1912" s="366"/>
      <c r="U1912" s="366"/>
      <c r="V1912" s="366"/>
      <c r="W1912" s="366"/>
      <c r="X1912" s="366"/>
      <c r="Y1912" s="366"/>
      <c r="Z1912" s="366"/>
      <c r="AA1912" s="366"/>
      <c r="AB1912" s="366"/>
      <c r="AC1912" s="366"/>
      <c r="AD1912" s="366"/>
      <c r="AE1912" s="366"/>
      <c r="AF1912" s="520"/>
    </row>
    <row r="1913" spans="1:32" ht="19.5" thickBot="1" x14ac:dyDescent="0.35">
      <c r="A1913" s="366"/>
      <c r="B1913" s="1417"/>
      <c r="C1913" s="388"/>
      <c r="D1913" s="388"/>
      <c r="E1913" s="388"/>
      <c r="F1913" s="388"/>
      <c r="G1913" s="589"/>
      <c r="H1913" s="388"/>
      <c r="I1913" s="599"/>
      <c r="J1913" s="527"/>
      <c r="K1913" s="527"/>
      <c r="L1913" s="332"/>
      <c r="M1913" s="332"/>
      <c r="N1913" s="332"/>
      <c r="O1913" s="366"/>
      <c r="P1913" s="366"/>
      <c r="Q1913" s="366"/>
      <c r="R1913" s="366"/>
      <c r="S1913" s="366"/>
      <c r="T1913" s="366"/>
      <c r="U1913" s="366"/>
      <c r="V1913" s="366"/>
      <c r="W1913" s="366"/>
      <c r="X1913" s="366"/>
      <c r="Y1913" s="366"/>
      <c r="Z1913" s="366"/>
      <c r="AA1913" s="366"/>
      <c r="AB1913" s="366"/>
      <c r="AC1913" s="366"/>
      <c r="AD1913" s="366"/>
      <c r="AE1913" s="366"/>
      <c r="AF1913" s="520"/>
    </row>
    <row r="1914" spans="1:32" ht="19.5" thickBot="1" x14ac:dyDescent="0.35">
      <c r="A1914" s="366"/>
      <c r="B1914" s="1417"/>
      <c r="C1914" s="388"/>
      <c r="D1914" s="388"/>
      <c r="E1914" s="388"/>
      <c r="F1914" s="388"/>
      <c r="G1914" s="589"/>
      <c r="H1914" s="388"/>
      <c r="I1914" s="599"/>
      <c r="J1914" s="527"/>
      <c r="K1914" s="527"/>
      <c r="L1914" s="332"/>
      <c r="M1914" s="332"/>
      <c r="N1914" s="332"/>
      <c r="O1914" s="366"/>
      <c r="P1914" s="366"/>
      <c r="Q1914" s="366"/>
      <c r="R1914" s="366"/>
      <c r="S1914" s="366"/>
      <c r="T1914" s="366"/>
      <c r="U1914" s="366"/>
      <c r="V1914" s="366"/>
      <c r="W1914" s="366"/>
      <c r="X1914" s="366"/>
      <c r="Y1914" s="366"/>
      <c r="Z1914" s="366"/>
      <c r="AA1914" s="366"/>
      <c r="AB1914" s="366"/>
      <c r="AC1914" s="366"/>
      <c r="AD1914" s="366"/>
      <c r="AE1914" s="366"/>
      <c r="AF1914" s="520"/>
    </row>
    <row r="1915" spans="1:32" ht="19.5" thickBot="1" x14ac:dyDescent="0.35">
      <c r="A1915" s="366"/>
      <c r="B1915" s="1417"/>
      <c r="C1915" s="388"/>
      <c r="D1915" s="388"/>
      <c r="E1915" s="388"/>
      <c r="F1915" s="388"/>
      <c r="G1915" s="589"/>
      <c r="H1915" s="388"/>
      <c r="I1915" s="599"/>
      <c r="J1915" s="527"/>
      <c r="K1915" s="527"/>
      <c r="L1915" s="332"/>
      <c r="M1915" s="332"/>
      <c r="N1915" s="332"/>
      <c r="O1915" s="366"/>
      <c r="P1915" s="366"/>
      <c r="Q1915" s="366"/>
      <c r="R1915" s="366"/>
      <c r="S1915" s="366"/>
      <c r="T1915" s="366"/>
      <c r="U1915" s="366"/>
      <c r="V1915" s="366"/>
      <c r="W1915" s="366"/>
      <c r="X1915" s="366"/>
      <c r="Y1915" s="366"/>
      <c r="Z1915" s="366"/>
      <c r="AA1915" s="366"/>
      <c r="AB1915" s="366"/>
      <c r="AC1915" s="366"/>
      <c r="AD1915" s="366"/>
      <c r="AE1915" s="366"/>
      <c r="AF1915" s="520"/>
    </row>
    <row r="1916" spans="1:32" ht="19.5" thickBot="1" x14ac:dyDescent="0.35">
      <c r="A1916" s="366"/>
      <c r="B1916" s="1417"/>
      <c r="C1916" s="388"/>
      <c r="D1916" s="388"/>
      <c r="E1916" s="388"/>
      <c r="F1916" s="388"/>
      <c r="G1916" s="589"/>
      <c r="H1916" s="388"/>
      <c r="I1916" s="599"/>
      <c r="J1916" s="527"/>
      <c r="K1916" s="527"/>
      <c r="L1916" s="332"/>
      <c r="M1916" s="332"/>
      <c r="N1916" s="332"/>
      <c r="O1916" s="366"/>
      <c r="P1916" s="366"/>
      <c r="Q1916" s="366"/>
      <c r="R1916" s="366"/>
      <c r="S1916" s="366"/>
      <c r="T1916" s="366"/>
      <c r="U1916" s="366"/>
      <c r="V1916" s="366"/>
      <c r="W1916" s="366"/>
      <c r="X1916" s="366"/>
      <c r="Y1916" s="366"/>
      <c r="Z1916" s="366"/>
      <c r="AA1916" s="366"/>
      <c r="AB1916" s="366"/>
      <c r="AC1916" s="366"/>
      <c r="AD1916" s="366"/>
      <c r="AE1916" s="366"/>
      <c r="AF1916" s="520"/>
    </row>
    <row r="1917" spans="1:32" ht="19.5" thickBot="1" x14ac:dyDescent="0.35">
      <c r="A1917" s="366"/>
      <c r="B1917" s="1417"/>
      <c r="C1917" s="388"/>
      <c r="D1917" s="388"/>
      <c r="E1917" s="388"/>
      <c r="F1917" s="388"/>
      <c r="G1917" s="589"/>
      <c r="H1917" s="388"/>
      <c r="I1917" s="599"/>
      <c r="J1917" s="527"/>
      <c r="K1917" s="527"/>
      <c r="L1917" s="332"/>
      <c r="M1917" s="332"/>
      <c r="N1917" s="332"/>
      <c r="O1917" s="366"/>
      <c r="P1917" s="366"/>
      <c r="Q1917" s="366"/>
      <c r="R1917" s="366"/>
      <c r="S1917" s="366"/>
      <c r="T1917" s="366"/>
      <c r="U1917" s="366"/>
      <c r="V1917" s="366"/>
      <c r="W1917" s="366"/>
      <c r="X1917" s="366"/>
      <c r="Y1917" s="366"/>
      <c r="Z1917" s="366"/>
      <c r="AA1917" s="366"/>
      <c r="AB1917" s="366"/>
      <c r="AC1917" s="366"/>
      <c r="AD1917" s="366"/>
      <c r="AE1917" s="366"/>
      <c r="AF1917" s="520"/>
    </row>
    <row r="1918" spans="1:32" ht="19.5" thickBot="1" x14ac:dyDescent="0.35">
      <c r="A1918" s="366"/>
      <c r="B1918" s="1417"/>
      <c r="C1918" s="388"/>
      <c r="D1918" s="388"/>
      <c r="E1918" s="388"/>
      <c r="F1918" s="388"/>
      <c r="G1918" s="589"/>
      <c r="H1918" s="388"/>
      <c r="I1918" s="599"/>
      <c r="J1918" s="527"/>
      <c r="K1918" s="527"/>
      <c r="L1918" s="332"/>
      <c r="M1918" s="332"/>
      <c r="N1918" s="332"/>
      <c r="O1918" s="366"/>
      <c r="P1918" s="366"/>
      <c r="Q1918" s="366"/>
      <c r="R1918" s="366"/>
      <c r="S1918" s="366"/>
      <c r="T1918" s="366"/>
      <c r="U1918" s="366"/>
      <c r="V1918" s="366"/>
      <c r="W1918" s="366"/>
      <c r="X1918" s="366"/>
      <c r="Y1918" s="366"/>
      <c r="Z1918" s="366"/>
      <c r="AA1918" s="366"/>
      <c r="AB1918" s="366"/>
      <c r="AC1918" s="366"/>
      <c r="AD1918" s="366"/>
      <c r="AE1918" s="366"/>
      <c r="AF1918" s="520"/>
    </row>
    <row r="1919" spans="1:32" ht="19.5" thickBot="1" x14ac:dyDescent="0.35">
      <c r="A1919" s="366"/>
      <c r="B1919" s="1417"/>
      <c r="C1919" s="388"/>
      <c r="D1919" s="388"/>
      <c r="E1919" s="388"/>
      <c r="F1919" s="388"/>
      <c r="G1919" s="589"/>
      <c r="H1919" s="388"/>
      <c r="I1919" s="599"/>
      <c r="J1919" s="527"/>
      <c r="K1919" s="527"/>
      <c r="L1919" s="332"/>
      <c r="M1919" s="332"/>
      <c r="N1919" s="332"/>
      <c r="O1919" s="366"/>
      <c r="P1919" s="366"/>
      <c r="Q1919" s="366"/>
      <c r="R1919" s="366"/>
      <c r="S1919" s="366"/>
      <c r="T1919" s="366"/>
      <c r="U1919" s="366"/>
      <c r="V1919" s="366"/>
      <c r="W1919" s="366"/>
      <c r="X1919" s="366"/>
      <c r="Y1919" s="366"/>
      <c r="Z1919" s="366"/>
      <c r="AA1919" s="366"/>
      <c r="AB1919" s="366"/>
      <c r="AC1919" s="366"/>
      <c r="AD1919" s="366"/>
      <c r="AE1919" s="366"/>
      <c r="AF1919" s="520"/>
    </row>
    <row r="1920" spans="1:32" ht="19.5" thickBot="1" x14ac:dyDescent="0.35">
      <c r="A1920" s="366"/>
      <c r="B1920" s="1417"/>
      <c r="C1920" s="388"/>
      <c r="D1920" s="388"/>
      <c r="E1920" s="388"/>
      <c r="F1920" s="388"/>
      <c r="G1920" s="589"/>
      <c r="H1920" s="388"/>
      <c r="I1920" s="599"/>
      <c r="J1920" s="527"/>
      <c r="K1920" s="527"/>
      <c r="L1920" s="332"/>
      <c r="M1920" s="332"/>
      <c r="N1920" s="332"/>
      <c r="O1920" s="366"/>
      <c r="P1920" s="366"/>
      <c r="Q1920" s="366"/>
      <c r="R1920" s="366"/>
      <c r="S1920" s="366"/>
      <c r="T1920" s="366"/>
      <c r="U1920" s="366"/>
      <c r="V1920" s="366"/>
      <c r="W1920" s="366"/>
      <c r="X1920" s="366"/>
      <c r="Y1920" s="366"/>
      <c r="Z1920" s="366"/>
      <c r="AA1920" s="366"/>
      <c r="AB1920" s="366"/>
      <c r="AC1920" s="366"/>
      <c r="AD1920" s="366"/>
      <c r="AE1920" s="366"/>
      <c r="AF1920" s="520"/>
    </row>
    <row r="1921" spans="1:32" ht="19.5" thickBot="1" x14ac:dyDescent="0.35">
      <c r="A1921" s="366"/>
      <c r="B1921" s="1417"/>
      <c r="C1921" s="388"/>
      <c r="D1921" s="388"/>
      <c r="E1921" s="388"/>
      <c r="F1921" s="388"/>
      <c r="G1921" s="589"/>
      <c r="H1921" s="388"/>
      <c r="I1921" s="599"/>
      <c r="J1921" s="527"/>
      <c r="K1921" s="527"/>
      <c r="L1921" s="332"/>
      <c r="M1921" s="332"/>
      <c r="N1921" s="332"/>
      <c r="O1921" s="366"/>
      <c r="P1921" s="366"/>
      <c r="Q1921" s="366"/>
      <c r="R1921" s="366"/>
      <c r="S1921" s="366"/>
      <c r="T1921" s="366"/>
      <c r="U1921" s="366"/>
      <c r="V1921" s="366"/>
      <c r="W1921" s="366"/>
      <c r="X1921" s="366"/>
      <c r="Y1921" s="366"/>
      <c r="Z1921" s="366"/>
      <c r="AA1921" s="366"/>
      <c r="AB1921" s="366"/>
      <c r="AC1921" s="366"/>
      <c r="AD1921" s="366"/>
      <c r="AE1921" s="366"/>
      <c r="AF1921" s="520"/>
    </row>
    <row r="1922" spans="1:32" ht="19.5" thickBot="1" x14ac:dyDescent="0.35">
      <c r="A1922" s="366"/>
      <c r="B1922" s="1417"/>
      <c r="C1922" s="388"/>
      <c r="D1922" s="388"/>
      <c r="E1922" s="388"/>
      <c r="F1922" s="388"/>
      <c r="G1922" s="589"/>
      <c r="H1922" s="388"/>
      <c r="I1922" s="599"/>
      <c r="J1922" s="527"/>
      <c r="K1922" s="527"/>
      <c r="L1922" s="332"/>
      <c r="M1922" s="332"/>
      <c r="N1922" s="332"/>
      <c r="O1922" s="366"/>
      <c r="P1922" s="366"/>
      <c r="Q1922" s="366"/>
      <c r="R1922" s="366"/>
      <c r="S1922" s="366"/>
      <c r="T1922" s="366"/>
      <c r="U1922" s="366"/>
      <c r="V1922" s="366"/>
      <c r="W1922" s="366"/>
      <c r="X1922" s="366"/>
      <c r="Y1922" s="366"/>
      <c r="Z1922" s="366"/>
      <c r="AA1922" s="366"/>
      <c r="AB1922" s="366"/>
      <c r="AC1922" s="366"/>
      <c r="AD1922" s="366"/>
      <c r="AE1922" s="366"/>
      <c r="AF1922" s="520"/>
    </row>
    <row r="1923" spans="1:32" ht="19.5" thickBot="1" x14ac:dyDescent="0.35">
      <c r="A1923" s="366"/>
      <c r="B1923" s="1417"/>
      <c r="C1923" s="388"/>
      <c r="D1923" s="388"/>
      <c r="E1923" s="388"/>
      <c r="F1923" s="388"/>
      <c r="G1923" s="589"/>
      <c r="H1923" s="388"/>
      <c r="I1923" s="599"/>
      <c r="J1923" s="527"/>
      <c r="K1923" s="527"/>
      <c r="L1923" s="332"/>
      <c r="M1923" s="332"/>
      <c r="N1923" s="332"/>
      <c r="O1923" s="366"/>
      <c r="P1923" s="366"/>
      <c r="Q1923" s="366"/>
      <c r="R1923" s="366"/>
      <c r="S1923" s="366"/>
      <c r="T1923" s="366"/>
      <c r="U1923" s="366"/>
      <c r="V1923" s="366"/>
      <c r="W1923" s="366"/>
      <c r="X1923" s="366"/>
      <c r="Y1923" s="366"/>
      <c r="Z1923" s="366"/>
      <c r="AA1923" s="366"/>
      <c r="AB1923" s="366"/>
      <c r="AC1923" s="366"/>
      <c r="AD1923" s="366"/>
      <c r="AE1923" s="366"/>
      <c r="AF1923" s="520"/>
    </row>
    <row r="1924" spans="1:32" ht="19.5" thickBot="1" x14ac:dyDescent="0.35">
      <c r="A1924" s="366"/>
      <c r="B1924" s="1417"/>
      <c r="C1924" s="388"/>
      <c r="D1924" s="388"/>
      <c r="E1924" s="388"/>
      <c r="F1924" s="388"/>
      <c r="G1924" s="589"/>
      <c r="H1924" s="388"/>
      <c r="I1924" s="599"/>
      <c r="J1924" s="527"/>
      <c r="K1924" s="527"/>
      <c r="L1924" s="332"/>
      <c r="M1924" s="332"/>
      <c r="N1924" s="332"/>
      <c r="O1924" s="366"/>
      <c r="P1924" s="366"/>
      <c r="Q1924" s="366"/>
      <c r="R1924" s="366"/>
      <c r="S1924" s="366"/>
      <c r="T1924" s="366"/>
      <c r="U1924" s="366"/>
      <c r="V1924" s="366"/>
      <c r="W1924" s="366"/>
      <c r="X1924" s="366"/>
      <c r="Y1924" s="366"/>
      <c r="Z1924" s="366"/>
      <c r="AA1924" s="366"/>
      <c r="AB1924" s="366"/>
      <c r="AC1924" s="366"/>
      <c r="AD1924" s="366"/>
      <c r="AE1924" s="366"/>
      <c r="AF1924" s="520"/>
    </row>
    <row r="1925" spans="1:32" ht="19.5" thickBot="1" x14ac:dyDescent="0.35">
      <c r="A1925" s="366"/>
      <c r="B1925" s="1417"/>
      <c r="C1925" s="388"/>
      <c r="D1925" s="388"/>
      <c r="E1925" s="388"/>
      <c r="F1925" s="388"/>
      <c r="G1925" s="589"/>
      <c r="H1925" s="388"/>
      <c r="I1925" s="599"/>
      <c r="J1925" s="527"/>
      <c r="K1925" s="527"/>
      <c r="L1925" s="332"/>
      <c r="M1925" s="332"/>
      <c r="N1925" s="332"/>
      <c r="O1925" s="366"/>
      <c r="P1925" s="366"/>
      <c r="Q1925" s="366"/>
      <c r="R1925" s="366"/>
      <c r="S1925" s="366"/>
      <c r="T1925" s="366"/>
      <c r="U1925" s="366"/>
      <c r="V1925" s="366"/>
      <c r="W1925" s="366"/>
      <c r="X1925" s="366"/>
      <c r="Y1925" s="366"/>
      <c r="Z1925" s="366"/>
      <c r="AA1925" s="366"/>
      <c r="AB1925" s="366"/>
      <c r="AC1925" s="366"/>
      <c r="AD1925" s="366"/>
      <c r="AE1925" s="366"/>
      <c r="AF1925" s="520"/>
    </row>
    <row r="1926" spans="1:32" ht="19.5" thickBot="1" x14ac:dyDescent="0.35">
      <c r="A1926" s="366"/>
      <c r="B1926" s="1417"/>
      <c r="C1926" s="388"/>
      <c r="D1926" s="388"/>
      <c r="E1926" s="388"/>
      <c r="F1926" s="388"/>
      <c r="G1926" s="589"/>
      <c r="H1926" s="388"/>
      <c r="I1926" s="599"/>
      <c r="J1926" s="527"/>
      <c r="K1926" s="527"/>
      <c r="L1926" s="332"/>
      <c r="M1926" s="332"/>
      <c r="N1926" s="332"/>
      <c r="O1926" s="366"/>
      <c r="P1926" s="366"/>
      <c r="Q1926" s="366"/>
      <c r="R1926" s="366"/>
      <c r="S1926" s="366"/>
      <c r="T1926" s="366"/>
      <c r="U1926" s="366"/>
      <c r="V1926" s="366"/>
      <c r="W1926" s="366"/>
      <c r="X1926" s="366"/>
      <c r="Y1926" s="366"/>
      <c r="Z1926" s="366"/>
      <c r="AA1926" s="366"/>
      <c r="AB1926" s="366"/>
      <c r="AC1926" s="366"/>
      <c r="AD1926" s="366"/>
      <c r="AE1926" s="366"/>
      <c r="AF1926" s="520"/>
    </row>
    <row r="1927" spans="1:32" ht="19.5" thickBot="1" x14ac:dyDescent="0.35">
      <c r="A1927" s="366"/>
      <c r="B1927" s="1417"/>
      <c r="C1927" s="388"/>
      <c r="D1927" s="388"/>
      <c r="E1927" s="388"/>
      <c r="F1927" s="388"/>
      <c r="G1927" s="589"/>
      <c r="H1927" s="388"/>
      <c r="I1927" s="599"/>
      <c r="J1927" s="527"/>
      <c r="K1927" s="527"/>
      <c r="L1927" s="332"/>
      <c r="M1927" s="332"/>
      <c r="N1927" s="332"/>
      <c r="O1927" s="366"/>
      <c r="P1927" s="366"/>
      <c r="Q1927" s="366"/>
      <c r="R1927" s="366"/>
      <c r="S1927" s="366"/>
      <c r="T1927" s="366"/>
      <c r="U1927" s="366"/>
      <c r="V1927" s="366"/>
      <c r="W1927" s="366"/>
      <c r="X1927" s="366"/>
      <c r="Y1927" s="366"/>
      <c r="Z1927" s="366"/>
      <c r="AA1927" s="366"/>
      <c r="AB1927" s="366"/>
      <c r="AC1927" s="366"/>
      <c r="AD1927" s="366"/>
      <c r="AE1927" s="366"/>
      <c r="AF1927" s="520"/>
    </row>
    <row r="1928" spans="1:32" ht="19.5" thickBot="1" x14ac:dyDescent="0.35">
      <c r="A1928" s="366"/>
      <c r="B1928" s="1417"/>
      <c r="C1928" s="388"/>
      <c r="D1928" s="388"/>
      <c r="E1928" s="388"/>
      <c r="F1928" s="388"/>
      <c r="G1928" s="589"/>
      <c r="H1928" s="388"/>
      <c r="I1928" s="599"/>
      <c r="J1928" s="527"/>
      <c r="K1928" s="527"/>
      <c r="L1928" s="332"/>
      <c r="M1928" s="332"/>
      <c r="N1928" s="332"/>
      <c r="O1928" s="366"/>
      <c r="P1928" s="366"/>
      <c r="Q1928" s="366"/>
      <c r="R1928" s="366"/>
      <c r="S1928" s="366"/>
      <c r="T1928" s="366"/>
      <c r="U1928" s="366"/>
      <c r="V1928" s="366"/>
      <c r="W1928" s="366"/>
      <c r="X1928" s="366"/>
      <c r="Y1928" s="366"/>
      <c r="Z1928" s="366"/>
      <c r="AA1928" s="366"/>
      <c r="AB1928" s="366"/>
      <c r="AC1928" s="366"/>
      <c r="AD1928" s="366"/>
      <c r="AE1928" s="366"/>
      <c r="AF1928" s="520"/>
    </row>
    <row r="1929" spans="1:32" ht="19.5" thickBot="1" x14ac:dyDescent="0.35">
      <c r="A1929" s="366"/>
      <c r="B1929" s="1417"/>
      <c r="C1929" s="388"/>
      <c r="D1929" s="388"/>
      <c r="E1929" s="388"/>
      <c r="F1929" s="388"/>
      <c r="G1929" s="589"/>
      <c r="H1929" s="388"/>
      <c r="I1929" s="599"/>
      <c r="J1929" s="527"/>
      <c r="K1929" s="527"/>
      <c r="L1929" s="332"/>
      <c r="M1929" s="332"/>
      <c r="N1929" s="332"/>
      <c r="O1929" s="366"/>
      <c r="P1929" s="366"/>
      <c r="Q1929" s="366"/>
      <c r="R1929" s="366"/>
      <c r="S1929" s="366"/>
      <c r="T1929" s="366"/>
      <c r="U1929" s="366"/>
      <c r="V1929" s="366"/>
      <c r="W1929" s="366"/>
      <c r="X1929" s="366"/>
      <c r="Y1929" s="366"/>
      <c r="Z1929" s="366"/>
      <c r="AA1929" s="366"/>
      <c r="AB1929" s="366"/>
      <c r="AC1929" s="366"/>
      <c r="AD1929" s="366"/>
      <c r="AE1929" s="366"/>
      <c r="AF1929" s="520"/>
    </row>
    <row r="1930" spans="1:32" ht="19.5" thickBot="1" x14ac:dyDescent="0.35">
      <c r="A1930" s="366"/>
      <c r="B1930" s="1417"/>
      <c r="C1930" s="388"/>
      <c r="D1930" s="388"/>
      <c r="E1930" s="388"/>
      <c r="F1930" s="388"/>
      <c r="G1930" s="589"/>
      <c r="H1930" s="388"/>
      <c r="I1930" s="599"/>
      <c r="J1930" s="527"/>
      <c r="K1930" s="527"/>
      <c r="L1930" s="332"/>
      <c r="M1930" s="332"/>
      <c r="N1930" s="332"/>
      <c r="O1930" s="366"/>
      <c r="P1930" s="366"/>
      <c r="Q1930" s="366"/>
      <c r="R1930" s="366"/>
      <c r="S1930" s="366"/>
      <c r="T1930" s="366"/>
      <c r="U1930" s="366"/>
      <c r="V1930" s="366"/>
      <c r="W1930" s="366"/>
      <c r="X1930" s="366"/>
      <c r="Y1930" s="366"/>
      <c r="Z1930" s="366"/>
      <c r="AA1930" s="366"/>
      <c r="AB1930" s="366"/>
      <c r="AC1930" s="366"/>
      <c r="AD1930" s="366"/>
      <c r="AE1930" s="366"/>
      <c r="AF1930" s="520"/>
    </row>
    <row r="1931" spans="1:32" ht="19.5" thickBot="1" x14ac:dyDescent="0.35">
      <c r="A1931" s="366"/>
      <c r="B1931" s="1417"/>
      <c r="C1931" s="388"/>
      <c r="D1931" s="388"/>
      <c r="E1931" s="388"/>
      <c r="F1931" s="388"/>
      <c r="G1931" s="589"/>
      <c r="H1931" s="388"/>
      <c r="I1931" s="599"/>
      <c r="J1931" s="527"/>
      <c r="K1931" s="527"/>
      <c r="L1931" s="332"/>
      <c r="M1931" s="332"/>
      <c r="N1931" s="332"/>
      <c r="O1931" s="366"/>
      <c r="P1931" s="366"/>
      <c r="Q1931" s="366"/>
      <c r="R1931" s="366"/>
      <c r="S1931" s="366"/>
      <c r="T1931" s="366"/>
      <c r="U1931" s="366"/>
      <c r="V1931" s="366"/>
      <c r="W1931" s="366"/>
      <c r="X1931" s="366"/>
      <c r="Y1931" s="366"/>
      <c r="Z1931" s="366"/>
      <c r="AA1931" s="366"/>
      <c r="AB1931" s="366"/>
      <c r="AC1931" s="366"/>
      <c r="AD1931" s="366"/>
      <c r="AE1931" s="366"/>
      <c r="AF1931" s="520"/>
    </row>
    <row r="1932" spans="1:32" ht="19.5" thickBot="1" x14ac:dyDescent="0.35">
      <c r="A1932" s="366"/>
      <c r="B1932" s="1417"/>
      <c r="C1932" s="388"/>
      <c r="D1932" s="388"/>
      <c r="E1932" s="388"/>
      <c r="F1932" s="388"/>
      <c r="G1932" s="589"/>
      <c r="H1932" s="388"/>
      <c r="I1932" s="599"/>
      <c r="J1932" s="527"/>
      <c r="K1932" s="527"/>
      <c r="L1932" s="332"/>
      <c r="M1932" s="332"/>
      <c r="N1932" s="332"/>
      <c r="O1932" s="366"/>
      <c r="P1932" s="366"/>
      <c r="Q1932" s="366"/>
      <c r="R1932" s="366"/>
      <c r="S1932" s="366"/>
      <c r="T1932" s="366"/>
      <c r="U1932" s="366"/>
      <c r="V1932" s="366"/>
      <c r="W1932" s="366"/>
      <c r="X1932" s="366"/>
      <c r="Y1932" s="366"/>
      <c r="Z1932" s="366"/>
      <c r="AA1932" s="366"/>
      <c r="AB1932" s="366"/>
      <c r="AC1932" s="366"/>
      <c r="AD1932" s="366"/>
      <c r="AE1932" s="366"/>
      <c r="AF1932" s="520"/>
    </row>
    <row r="1933" spans="1:32" ht="19.5" thickBot="1" x14ac:dyDescent="0.35">
      <c r="A1933" s="366"/>
      <c r="B1933" s="1417"/>
      <c r="C1933" s="388"/>
      <c r="D1933" s="388"/>
      <c r="E1933" s="388"/>
      <c r="F1933" s="388"/>
      <c r="G1933" s="589"/>
      <c r="H1933" s="388"/>
      <c r="I1933" s="599"/>
      <c r="J1933" s="527"/>
      <c r="K1933" s="527"/>
      <c r="L1933" s="332"/>
      <c r="M1933" s="332"/>
      <c r="N1933" s="332"/>
      <c r="O1933" s="366"/>
      <c r="P1933" s="366"/>
      <c r="Q1933" s="366"/>
      <c r="R1933" s="366"/>
      <c r="S1933" s="366"/>
      <c r="T1933" s="366"/>
      <c r="U1933" s="366"/>
      <c r="V1933" s="366"/>
      <c r="W1933" s="366"/>
      <c r="X1933" s="366"/>
      <c r="Y1933" s="366"/>
      <c r="Z1933" s="366"/>
      <c r="AA1933" s="366"/>
      <c r="AB1933" s="366"/>
      <c r="AC1933" s="366"/>
      <c r="AD1933" s="366"/>
      <c r="AE1933" s="366"/>
      <c r="AF1933" s="520"/>
    </row>
    <row r="1934" spans="1:32" ht="19.5" thickBot="1" x14ac:dyDescent="0.35">
      <c r="A1934" s="366"/>
      <c r="B1934" s="1417"/>
      <c r="C1934" s="388"/>
      <c r="D1934" s="388"/>
      <c r="E1934" s="388"/>
      <c r="F1934" s="388"/>
      <c r="G1934" s="589"/>
      <c r="H1934" s="388"/>
      <c r="I1934" s="599"/>
      <c r="J1934" s="527"/>
      <c r="K1934" s="527"/>
      <c r="L1934" s="332"/>
      <c r="M1934" s="332"/>
      <c r="N1934" s="332"/>
      <c r="O1934" s="366"/>
      <c r="P1934" s="366"/>
      <c r="Q1934" s="366"/>
      <c r="R1934" s="366"/>
      <c r="S1934" s="366"/>
      <c r="T1934" s="366"/>
      <c r="U1934" s="366"/>
      <c r="V1934" s="366"/>
      <c r="W1934" s="366"/>
      <c r="X1934" s="366"/>
      <c r="Y1934" s="366"/>
      <c r="Z1934" s="366"/>
      <c r="AA1934" s="366"/>
      <c r="AB1934" s="366"/>
      <c r="AC1934" s="366"/>
      <c r="AD1934" s="366"/>
      <c r="AE1934" s="366"/>
      <c r="AF1934" s="520"/>
    </row>
    <row r="1935" spans="1:32" ht="19.5" thickBot="1" x14ac:dyDescent="0.35">
      <c r="A1935" s="366"/>
      <c r="B1935" s="1417"/>
      <c r="C1935" s="388"/>
      <c r="D1935" s="388"/>
      <c r="E1935" s="388"/>
      <c r="F1935" s="388"/>
      <c r="G1935" s="589"/>
      <c r="H1935" s="388"/>
      <c r="I1935" s="599"/>
      <c r="J1935" s="527"/>
      <c r="K1935" s="527"/>
      <c r="L1935" s="332"/>
      <c r="M1935" s="332"/>
      <c r="N1935" s="332"/>
      <c r="O1935" s="366"/>
      <c r="P1935" s="366"/>
      <c r="Q1935" s="366"/>
      <c r="R1935" s="366"/>
      <c r="S1935" s="366"/>
      <c r="T1935" s="366"/>
      <c r="U1935" s="366"/>
      <c r="V1935" s="366"/>
      <c r="W1935" s="366"/>
      <c r="X1935" s="366"/>
      <c r="Y1935" s="366"/>
      <c r="Z1935" s="366"/>
      <c r="AA1935" s="366"/>
      <c r="AB1935" s="366"/>
      <c r="AC1935" s="366"/>
      <c r="AD1935" s="366"/>
      <c r="AE1935" s="366"/>
      <c r="AF1935" s="520"/>
    </row>
    <row r="1936" spans="1:32" ht="19.5" thickBot="1" x14ac:dyDescent="0.35">
      <c r="A1936" s="366"/>
      <c r="B1936" s="1417"/>
      <c r="C1936" s="388"/>
      <c r="D1936" s="388"/>
      <c r="E1936" s="388"/>
      <c r="F1936" s="388"/>
      <c r="G1936" s="589"/>
      <c r="H1936" s="388"/>
      <c r="I1936" s="599"/>
      <c r="J1936" s="527"/>
      <c r="K1936" s="527"/>
      <c r="L1936" s="332"/>
      <c r="M1936" s="332"/>
      <c r="N1936" s="332"/>
      <c r="O1936" s="366"/>
      <c r="P1936" s="366"/>
      <c r="Q1936" s="366"/>
      <c r="R1936" s="366"/>
      <c r="S1936" s="366"/>
      <c r="T1936" s="366"/>
      <c r="U1936" s="366"/>
      <c r="V1936" s="366"/>
      <c r="W1936" s="366"/>
      <c r="X1936" s="366"/>
      <c r="Y1936" s="366"/>
      <c r="Z1936" s="366"/>
      <c r="AA1936" s="366"/>
      <c r="AB1936" s="366"/>
      <c r="AC1936" s="366"/>
      <c r="AD1936" s="366"/>
      <c r="AE1936" s="366"/>
      <c r="AF1936" s="520"/>
    </row>
    <row r="1937" spans="1:32" ht="19.5" thickBot="1" x14ac:dyDescent="0.35">
      <c r="A1937" s="366"/>
      <c r="B1937" s="1417"/>
      <c r="C1937" s="388"/>
      <c r="D1937" s="388"/>
      <c r="E1937" s="388"/>
      <c r="F1937" s="388"/>
      <c r="G1937" s="589"/>
      <c r="H1937" s="388"/>
      <c r="I1937" s="599"/>
      <c r="J1937" s="527"/>
      <c r="K1937" s="527"/>
      <c r="L1937" s="332"/>
      <c r="M1937" s="332"/>
      <c r="N1937" s="332"/>
      <c r="O1937" s="366"/>
      <c r="P1937" s="366"/>
      <c r="Q1937" s="366"/>
      <c r="R1937" s="366"/>
      <c r="S1937" s="366"/>
      <c r="T1937" s="366"/>
      <c r="U1937" s="366"/>
      <c r="V1937" s="366"/>
      <c r="W1937" s="366"/>
      <c r="X1937" s="366"/>
      <c r="Y1937" s="366"/>
      <c r="Z1937" s="366"/>
      <c r="AA1937" s="366"/>
      <c r="AB1937" s="366"/>
      <c r="AC1937" s="366"/>
      <c r="AD1937" s="366"/>
      <c r="AE1937" s="366"/>
      <c r="AF1937" s="520"/>
    </row>
    <row r="1938" spans="1:32" ht="57" thickBot="1" x14ac:dyDescent="0.35">
      <c r="A1938" s="366"/>
      <c r="B1938" s="326" t="s">
        <v>1</v>
      </c>
      <c r="C1938" s="326" t="s">
        <v>151</v>
      </c>
      <c r="D1938" s="326" t="s">
        <v>278</v>
      </c>
      <c r="E1938" s="326" t="s">
        <v>158</v>
      </c>
      <c r="F1938" s="326" t="s">
        <v>30</v>
      </c>
      <c r="G1938" s="326" t="s">
        <v>305</v>
      </c>
      <c r="H1938" s="326" t="s">
        <v>306</v>
      </c>
      <c r="I1938" s="599"/>
      <c r="J1938" s="527"/>
      <c r="K1938" s="527"/>
      <c r="L1938" s="332"/>
      <c r="M1938" s="332"/>
      <c r="N1938" s="332"/>
      <c r="O1938" s="366"/>
      <c r="P1938" s="366"/>
      <c r="Q1938" s="366"/>
      <c r="R1938" s="366"/>
      <c r="S1938" s="366"/>
      <c r="T1938" s="366"/>
      <c r="U1938" s="366"/>
      <c r="V1938" s="366"/>
      <c r="W1938" s="366"/>
      <c r="X1938" s="366"/>
      <c r="Y1938" s="366"/>
      <c r="Z1938" s="366"/>
      <c r="AA1938" s="366"/>
      <c r="AB1938" s="366"/>
      <c r="AC1938" s="366"/>
      <c r="AD1938" s="366"/>
      <c r="AE1938" s="366"/>
      <c r="AF1938" s="520"/>
    </row>
    <row r="1939" spans="1:32" ht="19.5" thickBot="1" x14ac:dyDescent="0.35">
      <c r="A1939" s="366"/>
      <c r="B1939" s="1417"/>
      <c r="C1939" s="388"/>
      <c r="D1939" s="388"/>
      <c r="E1939" s="388"/>
      <c r="F1939" s="388"/>
      <c r="G1939" s="589"/>
      <c r="H1939" s="388"/>
      <c r="I1939" s="599"/>
      <c r="J1939" s="527"/>
      <c r="K1939" s="527"/>
      <c r="L1939" s="332"/>
      <c r="M1939" s="332"/>
      <c r="N1939" s="332"/>
      <c r="O1939" s="366"/>
      <c r="P1939" s="366"/>
      <c r="Q1939" s="366"/>
      <c r="R1939" s="366"/>
      <c r="S1939" s="366"/>
      <c r="T1939" s="366"/>
      <c r="U1939" s="366"/>
      <c r="V1939" s="366"/>
      <c r="W1939" s="366"/>
      <c r="X1939" s="366"/>
      <c r="Y1939" s="366"/>
      <c r="Z1939" s="366"/>
      <c r="AA1939" s="366"/>
      <c r="AB1939" s="366"/>
      <c r="AC1939" s="366"/>
      <c r="AD1939" s="366"/>
      <c r="AE1939" s="366"/>
      <c r="AF1939" s="520"/>
    </row>
    <row r="1940" spans="1:32" ht="19.5" thickBot="1" x14ac:dyDescent="0.35">
      <c r="A1940" s="366"/>
      <c r="B1940" s="1417"/>
      <c r="C1940" s="388"/>
      <c r="D1940" s="388"/>
      <c r="E1940" s="388"/>
      <c r="F1940" s="388"/>
      <c r="G1940" s="589"/>
      <c r="H1940" s="388"/>
      <c r="I1940" s="599"/>
      <c r="J1940" s="527"/>
      <c r="K1940" s="527"/>
      <c r="L1940" s="332"/>
      <c r="M1940" s="332"/>
      <c r="N1940" s="332"/>
      <c r="O1940" s="366"/>
      <c r="P1940" s="366"/>
      <c r="Q1940" s="366"/>
      <c r="R1940" s="366"/>
      <c r="S1940" s="366"/>
      <c r="T1940" s="366"/>
      <c r="U1940" s="366"/>
      <c r="V1940" s="366"/>
      <c r="W1940" s="366"/>
      <c r="X1940" s="366"/>
      <c r="Y1940" s="366"/>
      <c r="Z1940" s="366"/>
      <c r="AA1940" s="366"/>
      <c r="AB1940" s="366"/>
      <c r="AC1940" s="366"/>
      <c r="AD1940" s="366"/>
      <c r="AE1940" s="366"/>
      <c r="AF1940" s="520"/>
    </row>
    <row r="1941" spans="1:32" ht="19.5" thickBot="1" x14ac:dyDescent="0.35">
      <c r="A1941" s="366"/>
      <c r="B1941" s="1417"/>
      <c r="C1941" s="388"/>
      <c r="D1941" s="388"/>
      <c r="E1941" s="388"/>
      <c r="F1941" s="388"/>
      <c r="G1941" s="589"/>
      <c r="H1941" s="388"/>
      <c r="I1941" s="599"/>
      <c r="J1941" s="527"/>
      <c r="K1941" s="527"/>
      <c r="L1941" s="332"/>
      <c r="M1941" s="332"/>
      <c r="N1941" s="332"/>
      <c r="O1941" s="366"/>
      <c r="P1941" s="366"/>
      <c r="Q1941" s="366"/>
      <c r="R1941" s="366"/>
      <c r="S1941" s="366"/>
      <c r="T1941" s="366"/>
      <c r="U1941" s="366"/>
      <c r="V1941" s="366"/>
      <c r="W1941" s="366"/>
      <c r="X1941" s="366"/>
      <c r="Y1941" s="366"/>
      <c r="Z1941" s="366"/>
      <c r="AA1941" s="366"/>
      <c r="AB1941" s="366"/>
      <c r="AC1941" s="366"/>
      <c r="AD1941" s="366"/>
      <c r="AE1941" s="366"/>
      <c r="AF1941" s="520"/>
    </row>
    <row r="1942" spans="1:32" ht="19.5" thickBot="1" x14ac:dyDescent="0.35">
      <c r="A1942" s="366"/>
      <c r="B1942" s="1417"/>
      <c r="C1942" s="388"/>
      <c r="D1942" s="388"/>
      <c r="E1942" s="388"/>
      <c r="F1942" s="388"/>
      <c r="G1942" s="589"/>
      <c r="H1942" s="388"/>
      <c r="I1942" s="599"/>
      <c r="J1942" s="527"/>
      <c r="K1942" s="527"/>
      <c r="L1942" s="332"/>
      <c r="M1942" s="332"/>
      <c r="N1942" s="332"/>
      <c r="O1942" s="366"/>
      <c r="P1942" s="366"/>
      <c r="Q1942" s="366"/>
      <c r="R1942" s="366"/>
      <c r="S1942" s="366"/>
      <c r="T1942" s="366"/>
      <c r="U1942" s="366"/>
      <c r="V1942" s="366"/>
      <c r="W1942" s="366"/>
      <c r="X1942" s="366"/>
      <c r="Y1942" s="366"/>
      <c r="Z1942" s="366"/>
      <c r="AA1942" s="366"/>
      <c r="AB1942" s="366"/>
      <c r="AC1942" s="366"/>
      <c r="AD1942" s="366"/>
      <c r="AE1942" s="366"/>
      <c r="AF1942" s="520"/>
    </row>
    <row r="1943" spans="1:32" ht="19.5" thickBot="1" x14ac:dyDescent="0.35">
      <c r="A1943" s="366"/>
      <c r="B1943" s="1417"/>
      <c r="C1943" s="388"/>
      <c r="D1943" s="388"/>
      <c r="E1943" s="388"/>
      <c r="F1943" s="388"/>
      <c r="G1943" s="589"/>
      <c r="H1943" s="388"/>
      <c r="I1943" s="599"/>
      <c r="J1943" s="527"/>
      <c r="K1943" s="527"/>
      <c r="L1943" s="332"/>
      <c r="M1943" s="332"/>
      <c r="N1943" s="332"/>
      <c r="O1943" s="366"/>
      <c r="P1943" s="366"/>
      <c r="Q1943" s="366"/>
      <c r="R1943" s="366"/>
      <c r="S1943" s="366"/>
      <c r="T1943" s="366"/>
      <c r="U1943" s="366"/>
      <c r="V1943" s="366"/>
      <c r="W1943" s="366"/>
      <c r="X1943" s="366"/>
      <c r="Y1943" s="366"/>
      <c r="Z1943" s="366"/>
      <c r="AA1943" s="366"/>
      <c r="AB1943" s="366"/>
      <c r="AC1943" s="366"/>
      <c r="AD1943" s="366"/>
      <c r="AE1943" s="366"/>
      <c r="AF1943" s="520"/>
    </row>
    <row r="1944" spans="1:32" ht="19.5" thickBot="1" x14ac:dyDescent="0.35">
      <c r="A1944" s="366"/>
      <c r="B1944" s="1417"/>
      <c r="C1944" s="388"/>
      <c r="D1944" s="388"/>
      <c r="E1944" s="388"/>
      <c r="F1944" s="388"/>
      <c r="G1944" s="589"/>
      <c r="H1944" s="388"/>
      <c r="I1944" s="599"/>
      <c r="J1944" s="527"/>
      <c r="K1944" s="527"/>
      <c r="L1944" s="332"/>
      <c r="M1944" s="332"/>
      <c r="N1944" s="332"/>
      <c r="O1944" s="366"/>
      <c r="P1944" s="366"/>
      <c r="Q1944" s="366"/>
      <c r="R1944" s="366"/>
      <c r="S1944" s="366"/>
      <c r="T1944" s="366"/>
      <c r="U1944" s="366"/>
      <c r="V1944" s="366"/>
      <c r="W1944" s="366"/>
      <c r="X1944" s="366"/>
      <c r="Y1944" s="366"/>
      <c r="Z1944" s="366"/>
      <c r="AA1944" s="366"/>
      <c r="AB1944" s="366"/>
      <c r="AC1944" s="366"/>
      <c r="AD1944" s="366"/>
      <c r="AE1944" s="366"/>
      <c r="AF1944" s="520"/>
    </row>
    <row r="1945" spans="1:32" ht="19.5" thickBot="1" x14ac:dyDescent="0.35">
      <c r="A1945" s="366"/>
      <c r="B1945" s="1417"/>
      <c r="C1945" s="388"/>
      <c r="D1945" s="388"/>
      <c r="E1945" s="388"/>
      <c r="F1945" s="388"/>
      <c r="G1945" s="589"/>
      <c r="H1945" s="388"/>
      <c r="I1945" s="599"/>
      <c r="J1945" s="527"/>
      <c r="K1945" s="527"/>
      <c r="L1945" s="332"/>
      <c r="M1945" s="332"/>
      <c r="N1945" s="332"/>
      <c r="O1945" s="366"/>
      <c r="P1945" s="366"/>
      <c r="Q1945" s="366"/>
      <c r="R1945" s="366"/>
      <c r="S1945" s="366"/>
      <c r="T1945" s="366"/>
      <c r="U1945" s="366"/>
      <c r="V1945" s="366"/>
      <c r="W1945" s="366"/>
      <c r="X1945" s="366"/>
      <c r="Y1945" s="366"/>
      <c r="Z1945" s="366"/>
      <c r="AA1945" s="366"/>
      <c r="AB1945" s="366"/>
      <c r="AC1945" s="366"/>
      <c r="AD1945" s="366"/>
      <c r="AE1945" s="366"/>
      <c r="AF1945" s="520"/>
    </row>
    <row r="1946" spans="1:32" ht="19.5" thickBot="1" x14ac:dyDescent="0.35">
      <c r="A1946" s="366"/>
      <c r="B1946" s="1417"/>
      <c r="C1946" s="388"/>
      <c r="D1946" s="388"/>
      <c r="E1946" s="388"/>
      <c r="F1946" s="388"/>
      <c r="G1946" s="589"/>
      <c r="H1946" s="388"/>
      <c r="I1946" s="599"/>
      <c r="J1946" s="527"/>
      <c r="K1946" s="527"/>
      <c r="L1946" s="332"/>
      <c r="M1946" s="332"/>
      <c r="N1946" s="332"/>
      <c r="O1946" s="366"/>
      <c r="P1946" s="366"/>
      <c r="Q1946" s="366"/>
      <c r="R1946" s="366"/>
      <c r="S1946" s="366"/>
      <c r="T1946" s="366"/>
      <c r="U1946" s="366"/>
      <c r="V1946" s="366"/>
      <c r="W1946" s="366"/>
      <c r="X1946" s="366"/>
      <c r="Y1946" s="366"/>
      <c r="Z1946" s="366"/>
      <c r="AA1946" s="366"/>
      <c r="AB1946" s="366"/>
      <c r="AC1946" s="366"/>
      <c r="AD1946" s="366"/>
      <c r="AE1946" s="366"/>
      <c r="AF1946" s="520"/>
    </row>
    <row r="1947" spans="1:32" ht="19.5" thickBot="1" x14ac:dyDescent="0.35">
      <c r="A1947" s="366"/>
      <c r="B1947" s="1417"/>
      <c r="C1947" s="388"/>
      <c r="D1947" s="388"/>
      <c r="E1947" s="388"/>
      <c r="F1947" s="388"/>
      <c r="G1947" s="589"/>
      <c r="H1947" s="388"/>
      <c r="I1947" s="599"/>
      <c r="J1947" s="527"/>
      <c r="K1947" s="527"/>
      <c r="L1947" s="332"/>
      <c r="M1947" s="332"/>
      <c r="N1947" s="332"/>
      <c r="O1947" s="366"/>
      <c r="P1947" s="366"/>
      <c r="Q1947" s="366"/>
      <c r="R1947" s="366"/>
      <c r="S1947" s="366"/>
      <c r="T1947" s="366"/>
      <c r="U1947" s="366"/>
      <c r="V1947" s="366"/>
      <c r="W1947" s="366"/>
      <c r="X1947" s="366"/>
      <c r="Y1947" s="366"/>
      <c r="Z1947" s="366"/>
      <c r="AA1947" s="366"/>
      <c r="AB1947" s="366"/>
      <c r="AC1947" s="366"/>
      <c r="AD1947" s="366"/>
      <c r="AE1947" s="366"/>
      <c r="AF1947" s="520"/>
    </row>
    <row r="1948" spans="1:32" ht="19.5" thickBot="1" x14ac:dyDescent="0.35">
      <c r="A1948" s="366"/>
      <c r="B1948" s="1417"/>
      <c r="C1948" s="388"/>
      <c r="D1948" s="388"/>
      <c r="E1948" s="388"/>
      <c r="F1948" s="388"/>
      <c r="G1948" s="589"/>
      <c r="H1948" s="388"/>
      <c r="I1948" s="599"/>
      <c r="J1948" s="527"/>
      <c r="K1948" s="527"/>
      <c r="L1948" s="332"/>
      <c r="M1948" s="332"/>
      <c r="N1948" s="332"/>
      <c r="O1948" s="366"/>
      <c r="P1948" s="366"/>
      <c r="Q1948" s="366"/>
      <c r="R1948" s="366"/>
      <c r="S1948" s="366"/>
      <c r="T1948" s="366"/>
      <c r="U1948" s="366"/>
      <c r="V1948" s="366"/>
      <c r="W1948" s="366"/>
      <c r="X1948" s="366"/>
      <c r="Y1948" s="366"/>
      <c r="Z1948" s="366"/>
      <c r="AA1948" s="366"/>
      <c r="AB1948" s="366"/>
      <c r="AC1948" s="366"/>
      <c r="AD1948" s="366"/>
      <c r="AE1948" s="366"/>
      <c r="AF1948" s="520"/>
    </row>
    <row r="1949" spans="1:32" ht="19.5" thickBot="1" x14ac:dyDescent="0.35">
      <c r="A1949" s="366"/>
      <c r="B1949" s="1417"/>
      <c r="C1949" s="388"/>
      <c r="D1949" s="388"/>
      <c r="E1949" s="388"/>
      <c r="F1949" s="388"/>
      <c r="G1949" s="589"/>
      <c r="H1949" s="388"/>
      <c r="I1949" s="599"/>
      <c r="J1949" s="527"/>
      <c r="K1949" s="527"/>
      <c r="L1949" s="332"/>
      <c r="M1949" s="332"/>
      <c r="N1949" s="332"/>
      <c r="O1949" s="366"/>
      <c r="P1949" s="366"/>
      <c r="Q1949" s="366"/>
      <c r="R1949" s="366"/>
      <c r="S1949" s="366"/>
      <c r="T1949" s="366"/>
      <c r="U1949" s="366"/>
      <c r="V1949" s="366"/>
      <c r="W1949" s="366"/>
      <c r="X1949" s="366"/>
      <c r="Y1949" s="366"/>
      <c r="Z1949" s="366"/>
      <c r="AA1949" s="366"/>
      <c r="AB1949" s="366"/>
      <c r="AC1949" s="366"/>
      <c r="AD1949" s="366"/>
      <c r="AE1949" s="366"/>
      <c r="AF1949" s="520"/>
    </row>
    <row r="1950" spans="1:32" ht="19.5" thickBot="1" x14ac:dyDescent="0.35">
      <c r="A1950" s="366"/>
      <c r="B1950" s="1417"/>
      <c r="C1950" s="388"/>
      <c r="D1950" s="388"/>
      <c r="E1950" s="388"/>
      <c r="F1950" s="388"/>
      <c r="G1950" s="589"/>
      <c r="H1950" s="388"/>
      <c r="I1950" s="599"/>
      <c r="J1950" s="527"/>
      <c r="K1950" s="527"/>
      <c r="L1950" s="332"/>
      <c r="M1950" s="332"/>
      <c r="N1950" s="332"/>
      <c r="O1950" s="366"/>
      <c r="P1950" s="366"/>
      <c r="Q1950" s="366"/>
      <c r="R1950" s="366"/>
      <c r="S1950" s="366"/>
      <c r="T1950" s="366"/>
      <c r="U1950" s="366"/>
      <c r="V1950" s="366"/>
      <c r="W1950" s="366"/>
      <c r="X1950" s="366"/>
      <c r="Y1950" s="366"/>
      <c r="Z1950" s="366"/>
      <c r="AA1950" s="366"/>
      <c r="AB1950" s="366"/>
      <c r="AC1950" s="366"/>
      <c r="AD1950" s="366"/>
      <c r="AE1950" s="366"/>
      <c r="AF1950" s="520"/>
    </row>
    <row r="1951" spans="1:32" ht="19.5" thickBot="1" x14ac:dyDescent="0.35">
      <c r="A1951" s="366"/>
      <c r="B1951" s="1417"/>
      <c r="C1951" s="388"/>
      <c r="D1951" s="388"/>
      <c r="E1951" s="388"/>
      <c r="F1951" s="388"/>
      <c r="G1951" s="589"/>
      <c r="H1951" s="388"/>
      <c r="I1951" s="599"/>
      <c r="J1951" s="527"/>
      <c r="K1951" s="527"/>
      <c r="L1951" s="332"/>
      <c r="M1951" s="332"/>
      <c r="N1951" s="332"/>
      <c r="O1951" s="366"/>
      <c r="P1951" s="366"/>
      <c r="Q1951" s="366"/>
      <c r="R1951" s="366"/>
      <c r="S1951" s="366"/>
      <c r="T1951" s="366"/>
      <c r="U1951" s="366"/>
      <c r="V1951" s="366"/>
      <c r="W1951" s="366"/>
      <c r="X1951" s="366"/>
      <c r="Y1951" s="366"/>
      <c r="Z1951" s="366"/>
      <c r="AA1951" s="366"/>
      <c r="AB1951" s="366"/>
      <c r="AC1951" s="366"/>
      <c r="AD1951" s="366"/>
      <c r="AE1951" s="366"/>
      <c r="AF1951" s="520"/>
    </row>
    <row r="1952" spans="1:32" ht="19.5" thickBot="1" x14ac:dyDescent="0.35">
      <c r="A1952" s="366"/>
      <c r="B1952" s="1417"/>
      <c r="C1952" s="388"/>
      <c r="D1952" s="388"/>
      <c r="E1952" s="388"/>
      <c r="F1952" s="388"/>
      <c r="G1952" s="589"/>
      <c r="H1952" s="388"/>
      <c r="I1952" s="599"/>
      <c r="J1952" s="527"/>
      <c r="K1952" s="527"/>
      <c r="L1952" s="332"/>
      <c r="M1952" s="332"/>
      <c r="N1952" s="332"/>
      <c r="O1952" s="366"/>
      <c r="P1952" s="366"/>
      <c r="Q1952" s="366"/>
      <c r="R1952" s="366"/>
      <c r="S1952" s="366"/>
      <c r="T1952" s="366"/>
      <c r="U1952" s="366"/>
      <c r="V1952" s="366"/>
      <c r="W1952" s="366"/>
      <c r="X1952" s="366"/>
      <c r="Y1952" s="366"/>
      <c r="Z1952" s="366"/>
      <c r="AA1952" s="366"/>
      <c r="AB1952" s="366"/>
      <c r="AC1952" s="366"/>
      <c r="AD1952" s="366"/>
      <c r="AE1952" s="366"/>
      <c r="AF1952" s="520"/>
    </row>
    <row r="1953" spans="1:32" ht="19.5" thickBot="1" x14ac:dyDescent="0.35">
      <c r="A1953" s="366"/>
      <c r="B1953" s="1417"/>
      <c r="C1953" s="388"/>
      <c r="D1953" s="388"/>
      <c r="E1953" s="388"/>
      <c r="F1953" s="388"/>
      <c r="G1953" s="589"/>
      <c r="H1953" s="388"/>
      <c r="I1953" s="599"/>
      <c r="J1953" s="527"/>
      <c r="K1953" s="527"/>
      <c r="L1953" s="332"/>
      <c r="M1953" s="332"/>
      <c r="N1953" s="332"/>
      <c r="O1953" s="366"/>
      <c r="P1953" s="366"/>
      <c r="Q1953" s="366"/>
      <c r="R1953" s="366"/>
      <c r="S1953" s="366"/>
      <c r="T1953" s="366"/>
      <c r="U1953" s="366"/>
      <c r="V1953" s="366"/>
      <c r="W1953" s="366"/>
      <c r="X1953" s="366"/>
      <c r="Y1953" s="366"/>
      <c r="Z1953" s="366"/>
      <c r="AA1953" s="366"/>
      <c r="AB1953" s="366"/>
      <c r="AC1953" s="366"/>
      <c r="AD1953" s="366"/>
      <c r="AE1953" s="366"/>
      <c r="AF1953" s="520"/>
    </row>
    <row r="1954" spans="1:32" ht="19.5" thickBot="1" x14ac:dyDescent="0.35">
      <c r="A1954" s="366"/>
      <c r="B1954" s="1417"/>
      <c r="C1954" s="388"/>
      <c r="D1954" s="388"/>
      <c r="E1954" s="388"/>
      <c r="F1954" s="388"/>
      <c r="G1954" s="589"/>
      <c r="H1954" s="388"/>
      <c r="I1954" s="599"/>
      <c r="J1954" s="527"/>
      <c r="K1954" s="527"/>
      <c r="L1954" s="332"/>
      <c r="M1954" s="332"/>
      <c r="N1954" s="332"/>
      <c r="O1954" s="366"/>
      <c r="P1954" s="366"/>
      <c r="Q1954" s="366"/>
      <c r="R1954" s="366"/>
      <c r="S1954" s="366"/>
      <c r="T1954" s="366"/>
      <c r="U1954" s="366"/>
      <c r="V1954" s="366"/>
      <c r="W1954" s="366"/>
      <c r="X1954" s="366"/>
      <c r="Y1954" s="366"/>
      <c r="Z1954" s="366"/>
      <c r="AA1954" s="366"/>
      <c r="AB1954" s="366"/>
      <c r="AC1954" s="366"/>
      <c r="AD1954" s="366"/>
      <c r="AE1954" s="366"/>
      <c r="AF1954" s="520"/>
    </row>
    <row r="1955" spans="1:32" ht="19.5" thickBot="1" x14ac:dyDescent="0.35">
      <c r="A1955" s="366"/>
      <c r="B1955" s="1417"/>
      <c r="C1955" s="388"/>
      <c r="D1955" s="388"/>
      <c r="E1955" s="388"/>
      <c r="F1955" s="388"/>
      <c r="G1955" s="589"/>
      <c r="H1955" s="388"/>
      <c r="I1955" s="599"/>
      <c r="J1955" s="527"/>
      <c r="K1955" s="527"/>
      <c r="L1955" s="332"/>
      <c r="M1955" s="332"/>
      <c r="N1955" s="332"/>
      <c r="O1955" s="366"/>
      <c r="P1955" s="366"/>
      <c r="Q1955" s="366"/>
      <c r="R1955" s="366"/>
      <c r="S1955" s="366"/>
      <c r="T1955" s="366"/>
      <c r="U1955" s="366"/>
      <c r="V1955" s="366"/>
      <c r="W1955" s="366"/>
      <c r="X1955" s="366"/>
      <c r="Y1955" s="366"/>
      <c r="Z1955" s="366"/>
      <c r="AA1955" s="366"/>
      <c r="AB1955" s="366"/>
      <c r="AC1955" s="366"/>
      <c r="AD1955" s="366"/>
      <c r="AE1955" s="366"/>
      <c r="AF1955" s="520"/>
    </row>
    <row r="1956" spans="1:32" ht="19.5" thickBot="1" x14ac:dyDescent="0.35">
      <c r="A1956" s="366"/>
      <c r="B1956" s="1417"/>
      <c r="C1956" s="388"/>
      <c r="D1956" s="388"/>
      <c r="E1956" s="388"/>
      <c r="F1956" s="388"/>
      <c r="G1956" s="589"/>
      <c r="H1956" s="388"/>
      <c r="I1956" s="599"/>
      <c r="J1956" s="527"/>
      <c r="K1956" s="527"/>
      <c r="L1956" s="332"/>
      <c r="M1956" s="332"/>
      <c r="N1956" s="332"/>
      <c r="O1956" s="366"/>
      <c r="P1956" s="366"/>
      <c r="Q1956" s="366"/>
      <c r="R1956" s="366"/>
      <c r="S1956" s="366"/>
      <c r="T1956" s="366"/>
      <c r="U1956" s="366"/>
      <c r="V1956" s="366"/>
      <c r="W1956" s="366"/>
      <c r="X1956" s="366"/>
      <c r="Y1956" s="366"/>
      <c r="Z1956" s="366"/>
      <c r="AA1956" s="366"/>
      <c r="AB1956" s="366"/>
      <c r="AC1956" s="366"/>
      <c r="AD1956" s="366"/>
      <c r="AE1956" s="366"/>
      <c r="AF1956" s="520"/>
    </row>
    <row r="1957" spans="1:32" ht="19.5" thickBot="1" x14ac:dyDescent="0.35">
      <c r="A1957" s="366"/>
      <c r="B1957" s="1417"/>
      <c r="C1957" s="388"/>
      <c r="D1957" s="388"/>
      <c r="E1957" s="388"/>
      <c r="F1957" s="388"/>
      <c r="G1957" s="589"/>
      <c r="H1957" s="388"/>
      <c r="I1957" s="599"/>
      <c r="J1957" s="527"/>
      <c r="K1957" s="527"/>
      <c r="L1957" s="332"/>
      <c r="M1957" s="332"/>
      <c r="N1957" s="332"/>
      <c r="O1957" s="366"/>
      <c r="P1957" s="366"/>
      <c r="Q1957" s="366"/>
      <c r="R1957" s="366"/>
      <c r="S1957" s="366"/>
      <c r="T1957" s="366"/>
      <c r="U1957" s="366"/>
      <c r="V1957" s="366"/>
      <c r="W1957" s="366"/>
      <c r="X1957" s="366"/>
      <c r="Y1957" s="366"/>
      <c r="Z1957" s="366"/>
      <c r="AA1957" s="366"/>
      <c r="AB1957" s="366"/>
      <c r="AC1957" s="366"/>
      <c r="AD1957" s="366"/>
      <c r="AE1957" s="366"/>
      <c r="AF1957" s="520"/>
    </row>
    <row r="1958" spans="1:32" ht="19.5" thickBot="1" x14ac:dyDescent="0.35">
      <c r="A1958" s="366"/>
      <c r="B1958" s="1417"/>
      <c r="C1958" s="388"/>
      <c r="D1958" s="388"/>
      <c r="E1958" s="388"/>
      <c r="F1958" s="388"/>
      <c r="G1958" s="589"/>
      <c r="H1958" s="388"/>
      <c r="I1958" s="599"/>
      <c r="J1958" s="527"/>
      <c r="K1958" s="527"/>
      <c r="L1958" s="332"/>
      <c r="M1958" s="332"/>
      <c r="N1958" s="332"/>
      <c r="O1958" s="366"/>
      <c r="P1958" s="366"/>
      <c r="Q1958" s="366"/>
      <c r="R1958" s="366"/>
      <c r="S1958" s="366"/>
      <c r="T1958" s="366"/>
      <c r="U1958" s="366"/>
      <c r="V1958" s="366"/>
      <c r="W1958" s="366"/>
      <c r="X1958" s="366"/>
      <c r="Y1958" s="366"/>
      <c r="Z1958" s="366"/>
      <c r="AA1958" s="366"/>
      <c r="AB1958" s="366"/>
      <c r="AC1958" s="366"/>
      <c r="AD1958" s="366"/>
      <c r="AE1958" s="366"/>
      <c r="AF1958" s="520"/>
    </row>
    <row r="1959" spans="1:32" ht="19.5" thickBot="1" x14ac:dyDescent="0.35">
      <c r="A1959" s="366"/>
      <c r="B1959" s="1417"/>
      <c r="C1959" s="388"/>
      <c r="D1959" s="388"/>
      <c r="E1959" s="388"/>
      <c r="F1959" s="388"/>
      <c r="G1959" s="589"/>
      <c r="H1959" s="388"/>
      <c r="I1959" s="599"/>
      <c r="J1959" s="527"/>
      <c r="K1959" s="527"/>
      <c r="L1959" s="332"/>
      <c r="M1959" s="332"/>
      <c r="N1959" s="332"/>
      <c r="O1959" s="366"/>
      <c r="P1959" s="366"/>
      <c r="Q1959" s="366"/>
      <c r="R1959" s="366"/>
      <c r="S1959" s="366"/>
      <c r="T1959" s="366"/>
      <c r="U1959" s="366"/>
      <c r="V1959" s="366"/>
      <c r="W1959" s="366"/>
      <c r="X1959" s="366"/>
      <c r="Y1959" s="366"/>
      <c r="Z1959" s="366"/>
      <c r="AA1959" s="366"/>
      <c r="AB1959" s="366"/>
      <c r="AC1959" s="366"/>
      <c r="AD1959" s="366"/>
      <c r="AE1959" s="366"/>
      <c r="AF1959" s="520"/>
    </row>
    <row r="1960" spans="1:32" ht="19.5" thickBot="1" x14ac:dyDescent="0.35">
      <c r="A1960" s="366"/>
      <c r="B1960" s="1417"/>
      <c r="C1960" s="388"/>
      <c r="D1960" s="388"/>
      <c r="E1960" s="388"/>
      <c r="F1960" s="388"/>
      <c r="G1960" s="589"/>
      <c r="H1960" s="388"/>
      <c r="I1960" s="599"/>
      <c r="J1960" s="527"/>
      <c r="K1960" s="527"/>
      <c r="L1960" s="332"/>
      <c r="M1960" s="332"/>
      <c r="N1960" s="332"/>
      <c r="O1960" s="366"/>
      <c r="P1960" s="366"/>
      <c r="Q1960" s="366"/>
      <c r="R1960" s="366"/>
      <c r="S1960" s="366"/>
      <c r="T1960" s="366"/>
      <c r="U1960" s="366"/>
      <c r="V1960" s="366"/>
      <c r="W1960" s="366"/>
      <c r="X1960" s="366"/>
      <c r="Y1960" s="366"/>
      <c r="Z1960" s="366"/>
      <c r="AA1960" s="366"/>
      <c r="AB1960" s="366"/>
      <c r="AC1960" s="366"/>
      <c r="AD1960" s="366"/>
      <c r="AE1960" s="366"/>
      <c r="AF1960" s="520"/>
    </row>
    <row r="1961" spans="1:32" ht="19.5" thickBot="1" x14ac:dyDescent="0.35">
      <c r="A1961" s="366"/>
      <c r="B1961" s="1417"/>
      <c r="C1961" s="388"/>
      <c r="D1961" s="388"/>
      <c r="E1961" s="388"/>
      <c r="F1961" s="388"/>
      <c r="G1961" s="589"/>
      <c r="H1961" s="388"/>
      <c r="I1961" s="599"/>
      <c r="J1961" s="527"/>
      <c r="K1961" s="527"/>
      <c r="L1961" s="332"/>
      <c r="M1961" s="332"/>
      <c r="N1961" s="332"/>
      <c r="O1961" s="366"/>
      <c r="P1961" s="366"/>
      <c r="Q1961" s="366"/>
      <c r="R1961" s="366"/>
      <c r="S1961" s="366"/>
      <c r="T1961" s="366"/>
      <c r="U1961" s="366"/>
      <c r="V1961" s="366"/>
      <c r="W1961" s="366"/>
      <c r="X1961" s="366"/>
      <c r="Y1961" s="366"/>
      <c r="Z1961" s="366"/>
      <c r="AA1961" s="366"/>
      <c r="AB1961" s="366"/>
      <c r="AC1961" s="366"/>
      <c r="AD1961" s="366"/>
      <c r="AE1961" s="366"/>
      <c r="AF1961" s="520"/>
    </row>
    <row r="1962" spans="1:32" ht="19.5" thickBot="1" x14ac:dyDescent="0.35">
      <c r="A1962" s="366"/>
      <c r="B1962" s="1417"/>
      <c r="C1962" s="388"/>
      <c r="D1962" s="388"/>
      <c r="E1962" s="388"/>
      <c r="F1962" s="388"/>
      <c r="G1962" s="589"/>
      <c r="H1962" s="388"/>
      <c r="I1962" s="599"/>
      <c r="J1962" s="527"/>
      <c r="K1962" s="527"/>
      <c r="L1962" s="332"/>
      <c r="M1962" s="332"/>
      <c r="N1962" s="332"/>
      <c r="O1962" s="366"/>
      <c r="P1962" s="366"/>
      <c r="Q1962" s="366"/>
      <c r="R1962" s="366"/>
      <c r="S1962" s="366"/>
      <c r="T1962" s="366"/>
      <c r="U1962" s="366"/>
      <c r="V1962" s="366"/>
      <c r="W1962" s="366"/>
      <c r="X1962" s="366"/>
      <c r="Y1962" s="366"/>
      <c r="Z1962" s="366"/>
      <c r="AA1962" s="366"/>
      <c r="AB1962" s="366"/>
      <c r="AC1962" s="366"/>
      <c r="AD1962" s="366"/>
      <c r="AE1962" s="366"/>
      <c r="AF1962" s="520"/>
    </row>
    <row r="1963" spans="1:32" ht="19.5" thickBot="1" x14ac:dyDescent="0.35">
      <c r="A1963" s="366"/>
      <c r="B1963" s="1417"/>
      <c r="C1963" s="388"/>
      <c r="D1963" s="388"/>
      <c r="E1963" s="388"/>
      <c r="F1963" s="388"/>
      <c r="G1963" s="589"/>
      <c r="H1963" s="388"/>
      <c r="I1963" s="599"/>
      <c r="J1963" s="527"/>
      <c r="K1963" s="527"/>
      <c r="L1963" s="332"/>
      <c r="M1963" s="332"/>
      <c r="N1963" s="332"/>
      <c r="O1963" s="366"/>
      <c r="P1963" s="366"/>
      <c r="Q1963" s="366"/>
      <c r="R1963" s="366"/>
      <c r="S1963" s="366"/>
      <c r="T1963" s="366"/>
      <c r="U1963" s="366"/>
      <c r="V1963" s="366"/>
      <c r="W1963" s="366"/>
      <c r="X1963" s="366"/>
      <c r="Y1963" s="366"/>
      <c r="Z1963" s="366"/>
      <c r="AA1963" s="366"/>
      <c r="AB1963" s="366"/>
      <c r="AC1963" s="366"/>
      <c r="AD1963" s="366"/>
      <c r="AE1963" s="366"/>
      <c r="AF1963" s="520"/>
    </row>
    <row r="1964" spans="1:32" ht="19.5" thickBot="1" x14ac:dyDescent="0.35">
      <c r="A1964" s="366"/>
      <c r="B1964" s="1417"/>
      <c r="C1964" s="388"/>
      <c r="D1964" s="388"/>
      <c r="E1964" s="388"/>
      <c r="F1964" s="388"/>
      <c r="G1964" s="589"/>
      <c r="H1964" s="388"/>
      <c r="I1964" s="599"/>
      <c r="J1964" s="527"/>
      <c r="K1964" s="527"/>
      <c r="L1964" s="332"/>
      <c r="M1964" s="332"/>
      <c r="N1964" s="332"/>
      <c r="O1964" s="366"/>
      <c r="P1964" s="366"/>
      <c r="Q1964" s="366"/>
      <c r="R1964" s="366"/>
      <c r="S1964" s="366"/>
      <c r="T1964" s="366"/>
      <c r="U1964" s="366"/>
      <c r="V1964" s="366"/>
      <c r="W1964" s="366"/>
      <c r="X1964" s="366"/>
      <c r="Y1964" s="366"/>
      <c r="Z1964" s="366"/>
      <c r="AA1964" s="366"/>
      <c r="AB1964" s="366"/>
      <c r="AC1964" s="366"/>
      <c r="AD1964" s="366"/>
      <c r="AE1964" s="366"/>
      <c r="AF1964" s="520"/>
    </row>
    <row r="1965" spans="1:32" ht="19.5" thickBot="1" x14ac:dyDescent="0.35">
      <c r="A1965" s="366"/>
      <c r="B1965" s="1417"/>
      <c r="C1965" s="388"/>
      <c r="D1965" s="388"/>
      <c r="E1965" s="388"/>
      <c r="F1965" s="388"/>
      <c r="G1965" s="589"/>
      <c r="H1965" s="388"/>
      <c r="I1965" s="599"/>
      <c r="J1965" s="527"/>
      <c r="K1965" s="527"/>
      <c r="L1965" s="332"/>
      <c r="M1965" s="332"/>
      <c r="N1965" s="332"/>
      <c r="O1965" s="366"/>
      <c r="P1965" s="366"/>
      <c r="Q1965" s="366"/>
      <c r="R1965" s="366"/>
      <c r="S1965" s="366"/>
      <c r="T1965" s="366"/>
      <c r="U1965" s="366"/>
      <c r="V1965" s="366"/>
      <c r="W1965" s="366"/>
      <c r="X1965" s="366"/>
      <c r="Y1965" s="366"/>
      <c r="Z1965" s="366"/>
      <c r="AA1965" s="366"/>
      <c r="AB1965" s="366"/>
      <c r="AC1965" s="366"/>
      <c r="AD1965" s="366"/>
      <c r="AE1965" s="366"/>
      <c r="AF1965" s="520"/>
    </row>
    <row r="1966" spans="1:32" ht="57" thickBot="1" x14ac:dyDescent="0.35">
      <c r="A1966" s="366"/>
      <c r="B1966" s="326" t="s">
        <v>1</v>
      </c>
      <c r="C1966" s="326" t="s">
        <v>151</v>
      </c>
      <c r="D1966" s="326" t="s">
        <v>278</v>
      </c>
      <c r="E1966" s="326" t="s">
        <v>158</v>
      </c>
      <c r="F1966" s="326" t="s">
        <v>30</v>
      </c>
      <c r="G1966" s="326" t="s">
        <v>305</v>
      </c>
      <c r="H1966" s="326" t="s">
        <v>306</v>
      </c>
      <c r="I1966" s="599"/>
      <c r="J1966" s="527"/>
      <c r="K1966" s="527"/>
      <c r="L1966" s="332"/>
      <c r="M1966" s="332"/>
      <c r="N1966" s="332"/>
      <c r="O1966" s="366"/>
      <c r="P1966" s="366"/>
      <c r="Q1966" s="366"/>
      <c r="R1966" s="366"/>
      <c r="S1966" s="366"/>
      <c r="T1966" s="366"/>
      <c r="U1966" s="366"/>
      <c r="V1966" s="366"/>
      <c r="W1966" s="366"/>
      <c r="X1966" s="366"/>
      <c r="Y1966" s="366"/>
      <c r="Z1966" s="366"/>
      <c r="AA1966" s="366"/>
      <c r="AB1966" s="366"/>
      <c r="AC1966" s="366"/>
      <c r="AD1966" s="366"/>
      <c r="AE1966" s="366"/>
      <c r="AF1966" s="520"/>
    </row>
    <row r="1967" spans="1:32" ht="19.5" thickBot="1" x14ac:dyDescent="0.35">
      <c r="A1967" s="366"/>
      <c r="B1967" s="1417"/>
      <c r="C1967" s="388"/>
      <c r="D1967" s="388"/>
      <c r="E1967" s="388"/>
      <c r="F1967" s="388"/>
      <c r="G1967" s="589"/>
      <c r="H1967" s="388"/>
      <c r="I1967" s="599"/>
      <c r="J1967" s="527"/>
      <c r="K1967" s="527"/>
      <c r="L1967" s="332"/>
      <c r="M1967" s="332"/>
      <c r="N1967" s="332"/>
      <c r="O1967" s="366"/>
      <c r="P1967" s="366"/>
      <c r="Q1967" s="366"/>
      <c r="R1967" s="366"/>
      <c r="S1967" s="366"/>
      <c r="T1967" s="366"/>
      <c r="U1967" s="366"/>
      <c r="V1967" s="366"/>
      <c r="W1967" s="366"/>
      <c r="X1967" s="366"/>
      <c r="Y1967" s="366"/>
      <c r="Z1967" s="366"/>
      <c r="AA1967" s="366"/>
      <c r="AB1967" s="366"/>
      <c r="AC1967" s="366"/>
      <c r="AD1967" s="366"/>
      <c r="AE1967" s="366"/>
      <c r="AF1967" s="520"/>
    </row>
    <row r="1968" spans="1:32" ht="19.5" thickBot="1" x14ac:dyDescent="0.35">
      <c r="A1968" s="366"/>
      <c r="B1968" s="1417"/>
      <c r="C1968" s="388"/>
      <c r="D1968" s="388"/>
      <c r="E1968" s="388"/>
      <c r="F1968" s="388"/>
      <c r="G1968" s="589"/>
      <c r="H1968" s="388"/>
      <c r="I1968" s="599"/>
      <c r="J1968" s="527"/>
      <c r="K1968" s="527"/>
      <c r="L1968" s="332"/>
      <c r="M1968" s="332"/>
      <c r="N1968" s="332"/>
      <c r="O1968" s="366"/>
      <c r="P1968" s="366"/>
      <c r="Q1968" s="366"/>
      <c r="R1968" s="366"/>
      <c r="S1968" s="366"/>
      <c r="T1968" s="366"/>
      <c r="U1968" s="366"/>
      <c r="V1968" s="366"/>
      <c r="W1968" s="366"/>
      <c r="X1968" s="366"/>
      <c r="Y1968" s="366"/>
      <c r="Z1968" s="366"/>
      <c r="AA1968" s="366"/>
      <c r="AB1968" s="366"/>
      <c r="AC1968" s="366"/>
      <c r="AD1968" s="366"/>
      <c r="AE1968" s="366"/>
      <c r="AF1968" s="520"/>
    </row>
    <row r="1969" spans="1:32" ht="19.5" thickBot="1" x14ac:dyDescent="0.35">
      <c r="A1969" s="366"/>
      <c r="B1969" s="1417"/>
      <c r="C1969" s="388"/>
      <c r="D1969" s="388"/>
      <c r="E1969" s="388"/>
      <c r="F1969" s="388"/>
      <c r="G1969" s="589"/>
      <c r="H1969" s="388"/>
      <c r="I1969" s="599"/>
      <c r="J1969" s="527"/>
      <c r="K1969" s="527"/>
      <c r="L1969" s="332"/>
      <c r="M1969" s="332"/>
      <c r="N1969" s="332"/>
      <c r="O1969" s="366"/>
      <c r="P1969" s="366"/>
      <c r="Q1969" s="366"/>
      <c r="R1969" s="366"/>
      <c r="S1969" s="366"/>
      <c r="T1969" s="366"/>
      <c r="U1969" s="366"/>
      <c r="V1969" s="366"/>
      <c r="W1969" s="366"/>
      <c r="X1969" s="366"/>
      <c r="Y1969" s="366"/>
      <c r="Z1969" s="366"/>
      <c r="AA1969" s="366"/>
      <c r="AB1969" s="366"/>
      <c r="AC1969" s="366"/>
      <c r="AD1969" s="366"/>
      <c r="AE1969" s="366"/>
      <c r="AF1969" s="520"/>
    </row>
    <row r="1970" spans="1:32" ht="19.5" thickBot="1" x14ac:dyDescent="0.35">
      <c r="A1970" s="366"/>
      <c r="B1970" s="1417"/>
      <c r="C1970" s="388"/>
      <c r="D1970" s="388"/>
      <c r="E1970" s="388"/>
      <c r="F1970" s="388"/>
      <c r="G1970" s="589"/>
      <c r="H1970" s="388"/>
      <c r="I1970" s="599"/>
      <c r="J1970" s="527"/>
      <c r="K1970" s="527"/>
      <c r="L1970" s="332"/>
      <c r="M1970" s="332"/>
      <c r="N1970" s="332"/>
      <c r="O1970" s="366"/>
      <c r="P1970" s="366"/>
      <c r="Q1970" s="366"/>
      <c r="R1970" s="366"/>
      <c r="S1970" s="366"/>
      <c r="T1970" s="366"/>
      <c r="U1970" s="366"/>
      <c r="V1970" s="366"/>
      <c r="W1970" s="366"/>
      <c r="X1970" s="366"/>
      <c r="Y1970" s="366"/>
      <c r="Z1970" s="366"/>
      <c r="AA1970" s="366"/>
      <c r="AB1970" s="366"/>
      <c r="AC1970" s="366"/>
      <c r="AD1970" s="366"/>
      <c r="AE1970" s="366"/>
      <c r="AF1970" s="520"/>
    </row>
    <row r="1971" spans="1:32" ht="19.5" thickBot="1" x14ac:dyDescent="0.35">
      <c r="A1971" s="366"/>
      <c r="B1971" s="1417"/>
      <c r="C1971" s="388"/>
      <c r="D1971" s="388"/>
      <c r="E1971" s="388"/>
      <c r="F1971" s="388"/>
      <c r="G1971" s="589"/>
      <c r="H1971" s="388"/>
      <c r="I1971" s="599"/>
      <c r="J1971" s="527"/>
      <c r="K1971" s="527"/>
      <c r="L1971" s="332"/>
      <c r="M1971" s="332"/>
      <c r="N1971" s="332"/>
      <c r="O1971" s="366"/>
      <c r="P1971" s="366"/>
      <c r="Q1971" s="366"/>
      <c r="R1971" s="366"/>
      <c r="S1971" s="366"/>
      <c r="T1971" s="366"/>
      <c r="U1971" s="366"/>
      <c r="V1971" s="366"/>
      <c r="W1971" s="366"/>
      <c r="X1971" s="366"/>
      <c r="Y1971" s="366"/>
      <c r="Z1971" s="366"/>
      <c r="AA1971" s="366"/>
      <c r="AB1971" s="366"/>
      <c r="AC1971" s="366"/>
      <c r="AD1971" s="366"/>
      <c r="AE1971" s="366"/>
      <c r="AF1971" s="520"/>
    </row>
    <row r="1972" spans="1:32" ht="19.5" thickBot="1" x14ac:dyDescent="0.35">
      <c r="A1972" s="366"/>
      <c r="B1972" s="1417"/>
      <c r="C1972" s="388"/>
      <c r="D1972" s="388"/>
      <c r="E1972" s="388"/>
      <c r="F1972" s="388"/>
      <c r="G1972" s="589"/>
      <c r="H1972" s="388"/>
      <c r="I1972" s="599"/>
      <c r="J1972" s="527"/>
      <c r="K1972" s="527"/>
      <c r="L1972" s="332"/>
      <c r="M1972" s="332"/>
      <c r="N1972" s="332"/>
      <c r="O1972" s="366"/>
      <c r="P1972" s="366"/>
      <c r="Q1972" s="366"/>
      <c r="R1972" s="366"/>
      <c r="S1972" s="366"/>
      <c r="T1972" s="366"/>
      <c r="U1972" s="366"/>
      <c r="V1972" s="366"/>
      <c r="W1972" s="366"/>
      <c r="X1972" s="366"/>
      <c r="Y1972" s="366"/>
      <c r="Z1972" s="366"/>
      <c r="AA1972" s="366"/>
      <c r="AB1972" s="366"/>
      <c r="AC1972" s="366"/>
      <c r="AD1972" s="366"/>
      <c r="AE1972" s="366"/>
      <c r="AF1972" s="520"/>
    </row>
    <row r="1973" spans="1:32" ht="19.5" thickBot="1" x14ac:dyDescent="0.35">
      <c r="A1973" s="366"/>
      <c r="B1973" s="1417"/>
      <c r="C1973" s="388"/>
      <c r="D1973" s="388"/>
      <c r="E1973" s="388"/>
      <c r="F1973" s="388"/>
      <c r="G1973" s="589"/>
      <c r="H1973" s="388"/>
      <c r="I1973" s="599"/>
      <c r="J1973" s="527"/>
      <c r="K1973" s="527"/>
      <c r="L1973" s="332"/>
      <c r="M1973" s="332"/>
      <c r="N1973" s="332"/>
      <c r="O1973" s="366"/>
      <c r="P1973" s="366"/>
      <c r="Q1973" s="366"/>
      <c r="R1973" s="366"/>
      <c r="S1973" s="366"/>
      <c r="T1973" s="366"/>
      <c r="U1973" s="366"/>
      <c r="V1973" s="366"/>
      <c r="W1973" s="366"/>
      <c r="X1973" s="366"/>
      <c r="Y1973" s="366"/>
      <c r="Z1973" s="366"/>
      <c r="AA1973" s="366"/>
      <c r="AB1973" s="366"/>
      <c r="AC1973" s="366"/>
      <c r="AD1973" s="366"/>
      <c r="AE1973" s="366"/>
      <c r="AF1973" s="520"/>
    </row>
    <row r="1974" spans="1:32" ht="19.5" thickBot="1" x14ac:dyDescent="0.35">
      <c r="A1974" s="366"/>
      <c r="B1974" s="1417"/>
      <c r="C1974" s="388"/>
      <c r="D1974" s="388"/>
      <c r="E1974" s="388"/>
      <c r="F1974" s="388"/>
      <c r="G1974" s="589"/>
      <c r="H1974" s="388"/>
      <c r="I1974" s="599"/>
      <c r="J1974" s="527"/>
      <c r="K1974" s="527"/>
      <c r="L1974" s="332"/>
      <c r="M1974" s="332"/>
      <c r="N1974" s="332"/>
      <c r="O1974" s="366"/>
      <c r="P1974" s="366"/>
      <c r="Q1974" s="366"/>
      <c r="R1974" s="366"/>
      <c r="S1974" s="366"/>
      <c r="T1974" s="366"/>
      <c r="U1974" s="366"/>
      <c r="V1974" s="366"/>
      <c r="W1974" s="366"/>
      <c r="X1974" s="366"/>
      <c r="Y1974" s="366"/>
      <c r="Z1974" s="366"/>
      <c r="AA1974" s="366"/>
      <c r="AB1974" s="366"/>
      <c r="AC1974" s="366"/>
      <c r="AD1974" s="366"/>
      <c r="AE1974" s="366"/>
      <c r="AF1974" s="520"/>
    </row>
    <row r="1975" spans="1:32" ht="77.25" thickBot="1" x14ac:dyDescent="0.35">
      <c r="A1975" s="366"/>
      <c r="B1975" s="1417"/>
      <c r="C1975" s="388"/>
      <c r="D1975" s="388"/>
      <c r="E1975" s="388"/>
      <c r="F1975" s="388"/>
      <c r="G1975" s="589"/>
      <c r="H1975" s="388"/>
      <c r="I1975" s="599"/>
      <c r="J1975" s="527"/>
      <c r="K1975" s="330" t="s">
        <v>307</v>
      </c>
      <c r="L1975" s="331" t="s">
        <v>308</v>
      </c>
      <c r="M1975" s="331" t="s">
        <v>309</v>
      </c>
      <c r="N1975" s="331" t="s">
        <v>310</v>
      </c>
      <c r="O1975" s="331" t="s">
        <v>311</v>
      </c>
      <c r="P1975" s="366"/>
      <c r="Q1975" s="366"/>
      <c r="R1975" s="366"/>
      <c r="S1975" s="366"/>
      <c r="T1975" s="366"/>
      <c r="U1975" s="366"/>
      <c r="V1975" s="366"/>
      <c r="W1975" s="366"/>
      <c r="X1975" s="366"/>
      <c r="Y1975" s="366"/>
      <c r="Z1975" s="366"/>
      <c r="AA1975" s="366"/>
      <c r="AB1975" s="366"/>
      <c r="AC1975" s="366"/>
      <c r="AD1975" s="366"/>
      <c r="AE1975" s="366"/>
      <c r="AF1975" s="520"/>
    </row>
    <row r="1976" spans="1:32" ht="54" thickBot="1" x14ac:dyDescent="0.35">
      <c r="A1976" s="366"/>
      <c r="B1976" s="1417"/>
      <c r="C1976" s="388"/>
      <c r="D1976" s="388"/>
      <c r="E1976" s="388"/>
      <c r="F1976" s="388"/>
      <c r="G1976" s="589"/>
      <c r="H1976" s="388"/>
      <c r="I1976" s="599"/>
      <c r="J1976" s="527"/>
      <c r="K1976" s="331" t="s">
        <v>312</v>
      </c>
      <c r="L1976" s="158">
        <f>F1422</f>
        <v>0</v>
      </c>
      <c r="M1976" s="158">
        <f>F1536</f>
        <v>0</v>
      </c>
      <c r="N1976" s="158">
        <f>F1770</f>
        <v>0</v>
      </c>
      <c r="O1976" s="158">
        <f>F1881</f>
        <v>0</v>
      </c>
      <c r="P1976" s="366"/>
      <c r="Q1976" s="366"/>
      <c r="R1976" s="366"/>
      <c r="S1976" s="366"/>
      <c r="T1976" s="366"/>
      <c r="U1976" s="366"/>
      <c r="V1976" s="366"/>
      <c r="W1976" s="366"/>
      <c r="X1976" s="366"/>
      <c r="Y1976" s="366"/>
      <c r="Z1976" s="366"/>
      <c r="AA1976" s="366"/>
      <c r="AB1976" s="366"/>
      <c r="AC1976" s="366"/>
      <c r="AD1976" s="366"/>
      <c r="AE1976" s="366"/>
      <c r="AF1976" s="520"/>
    </row>
    <row r="1977" spans="1:32" ht="51.75" thickBot="1" x14ac:dyDescent="0.35">
      <c r="A1977" s="366"/>
      <c r="B1977" s="1417"/>
      <c r="C1977" s="388"/>
      <c r="D1977" s="388"/>
      <c r="E1977" s="388"/>
      <c r="F1977" s="388"/>
      <c r="G1977" s="589"/>
      <c r="H1977" s="388"/>
      <c r="I1977" s="599"/>
      <c r="J1977" s="527"/>
      <c r="K1977" s="331" t="s">
        <v>313</v>
      </c>
      <c r="L1977" s="158">
        <f>F1423</f>
        <v>0</v>
      </c>
      <c r="M1977" s="158">
        <f>F1537</f>
        <v>0</v>
      </c>
      <c r="N1977" s="158">
        <f>F1771</f>
        <v>0</v>
      </c>
      <c r="O1977" s="158">
        <f>F1882</f>
        <v>0</v>
      </c>
      <c r="P1977" s="366"/>
      <c r="Q1977" s="366"/>
      <c r="R1977" s="366"/>
      <c r="S1977" s="366"/>
      <c r="T1977" s="366"/>
      <c r="U1977" s="366"/>
      <c r="V1977" s="366"/>
      <c r="W1977" s="366"/>
      <c r="X1977" s="366"/>
      <c r="Y1977" s="366"/>
      <c r="Z1977" s="366"/>
      <c r="AA1977" s="366"/>
      <c r="AB1977" s="366"/>
      <c r="AC1977" s="366"/>
      <c r="AD1977" s="366"/>
      <c r="AE1977" s="366"/>
      <c r="AF1977" s="520"/>
    </row>
    <row r="1978" spans="1:32" ht="39" thickBot="1" x14ac:dyDescent="0.35">
      <c r="A1978" s="366"/>
      <c r="B1978" s="1417"/>
      <c r="C1978" s="388"/>
      <c r="D1978" s="388"/>
      <c r="E1978" s="388"/>
      <c r="F1978" s="388"/>
      <c r="G1978" s="589"/>
      <c r="H1978" s="388"/>
      <c r="I1978" s="599"/>
      <c r="J1978" s="527"/>
      <c r="K1978" s="331" t="s">
        <v>33</v>
      </c>
      <c r="L1978" s="158">
        <f>SUM(L1976:L1977)</f>
        <v>0</v>
      </c>
      <c r="M1978" s="158">
        <f t="shared" ref="M1978:O1978" si="52">SUM(M1976:M1977)</f>
        <v>0</v>
      </c>
      <c r="N1978" s="158">
        <f t="shared" si="52"/>
        <v>0</v>
      </c>
      <c r="O1978" s="158">
        <f t="shared" si="52"/>
        <v>0</v>
      </c>
      <c r="P1978" s="366"/>
      <c r="Q1978" s="366"/>
      <c r="R1978" s="366"/>
      <c r="S1978" s="366"/>
      <c r="T1978" s="366"/>
      <c r="U1978" s="366"/>
      <c r="V1978" s="366"/>
      <c r="W1978" s="366"/>
      <c r="X1978" s="366"/>
      <c r="Y1978" s="366"/>
      <c r="Z1978" s="366"/>
      <c r="AA1978" s="366"/>
      <c r="AB1978" s="366"/>
      <c r="AC1978" s="366"/>
      <c r="AD1978" s="366"/>
      <c r="AE1978" s="366"/>
      <c r="AF1978" s="520"/>
    </row>
    <row r="1979" spans="1:32" ht="19.5" thickBot="1" x14ac:dyDescent="0.35">
      <c r="A1979" s="366"/>
      <c r="B1979" s="1417"/>
      <c r="C1979" s="388"/>
      <c r="D1979" s="388"/>
      <c r="E1979" s="388"/>
      <c r="F1979" s="388"/>
      <c r="G1979" s="589"/>
      <c r="H1979" s="388"/>
      <c r="I1979" s="599"/>
      <c r="J1979" s="527"/>
      <c r="K1979" s="527"/>
      <c r="L1979" s="332"/>
      <c r="M1979" s="332"/>
      <c r="N1979" s="332"/>
      <c r="O1979" s="366"/>
      <c r="P1979" s="366"/>
      <c r="Q1979" s="366"/>
      <c r="R1979" s="366"/>
      <c r="S1979" s="366"/>
      <c r="T1979" s="366"/>
      <c r="U1979" s="366"/>
      <c r="V1979" s="366"/>
      <c r="W1979" s="366"/>
      <c r="X1979" s="366"/>
      <c r="Y1979" s="366"/>
      <c r="Z1979" s="366"/>
      <c r="AA1979" s="366"/>
      <c r="AB1979" s="366"/>
      <c r="AC1979" s="366"/>
      <c r="AD1979" s="366"/>
      <c r="AE1979" s="366"/>
      <c r="AF1979" s="520"/>
    </row>
    <row r="1980" spans="1:32" ht="19.5" thickBot="1" x14ac:dyDescent="0.35">
      <c r="A1980" s="366"/>
      <c r="B1980" s="1417"/>
      <c r="C1980" s="388"/>
      <c r="D1980" s="388"/>
      <c r="E1980" s="388"/>
      <c r="F1980" s="388"/>
      <c r="G1980" s="589"/>
      <c r="H1980" s="388"/>
      <c r="I1980" s="599"/>
      <c r="J1980" s="527"/>
      <c r="K1980" s="527"/>
      <c r="L1980" s="332"/>
      <c r="M1980" s="332"/>
      <c r="N1980" s="332"/>
      <c r="O1980" s="366"/>
      <c r="P1980" s="366"/>
      <c r="Q1980" s="366"/>
      <c r="R1980" s="366"/>
      <c r="S1980" s="366"/>
      <c r="T1980" s="366"/>
      <c r="U1980" s="366"/>
      <c r="V1980" s="366"/>
      <c r="W1980" s="366"/>
      <c r="X1980" s="366"/>
      <c r="Y1980" s="366"/>
      <c r="Z1980" s="366"/>
      <c r="AA1980" s="366"/>
      <c r="AB1980" s="366"/>
      <c r="AC1980" s="366"/>
      <c r="AD1980" s="366"/>
      <c r="AE1980" s="366"/>
      <c r="AF1980" s="520"/>
    </row>
    <row r="1981" spans="1:32" ht="19.5" thickBot="1" x14ac:dyDescent="0.35">
      <c r="A1981" s="366"/>
      <c r="B1981" s="1417"/>
      <c r="C1981" s="388"/>
      <c r="D1981" s="388"/>
      <c r="E1981" s="388"/>
      <c r="F1981" s="388"/>
      <c r="G1981" s="589"/>
      <c r="H1981" s="388"/>
      <c r="I1981" s="599"/>
      <c r="J1981" s="527"/>
      <c r="K1981" s="527"/>
      <c r="L1981" s="332"/>
      <c r="M1981" s="332"/>
      <c r="N1981" s="332"/>
      <c r="O1981" s="366"/>
      <c r="P1981" s="366"/>
      <c r="Q1981" s="366"/>
      <c r="R1981" s="366"/>
      <c r="S1981" s="366"/>
      <c r="T1981" s="366"/>
      <c r="U1981" s="366"/>
      <c r="V1981" s="366"/>
      <c r="W1981" s="366"/>
      <c r="X1981" s="366"/>
      <c r="Y1981" s="366"/>
      <c r="Z1981" s="366"/>
      <c r="AA1981" s="366"/>
      <c r="AB1981" s="366"/>
      <c r="AC1981" s="366"/>
      <c r="AD1981" s="366"/>
      <c r="AE1981" s="366"/>
      <c r="AF1981" s="520"/>
    </row>
    <row r="1982" spans="1:32" ht="19.5" thickBot="1" x14ac:dyDescent="0.35">
      <c r="A1982" s="366"/>
      <c r="B1982" s="1417"/>
      <c r="C1982" s="388"/>
      <c r="D1982" s="388"/>
      <c r="E1982" s="388"/>
      <c r="F1982" s="388"/>
      <c r="G1982" s="589"/>
      <c r="H1982" s="388"/>
      <c r="I1982" s="599"/>
      <c r="J1982" s="527"/>
      <c r="K1982" s="527"/>
      <c r="L1982" s="332"/>
      <c r="M1982" s="332"/>
      <c r="N1982" s="332"/>
      <c r="O1982" s="366"/>
      <c r="P1982" s="366"/>
      <c r="Q1982" s="366"/>
      <c r="R1982" s="366"/>
      <c r="S1982" s="366"/>
      <c r="T1982" s="366"/>
      <c r="U1982" s="366"/>
      <c r="V1982" s="366"/>
      <c r="W1982" s="366"/>
      <c r="X1982" s="366"/>
      <c r="Y1982" s="366"/>
      <c r="Z1982" s="366"/>
      <c r="AA1982" s="366"/>
      <c r="AB1982" s="366"/>
      <c r="AC1982" s="366"/>
      <c r="AD1982" s="366"/>
      <c r="AE1982" s="366"/>
      <c r="AF1982" s="520"/>
    </row>
    <row r="1983" spans="1:32" ht="19.5" thickBot="1" x14ac:dyDescent="0.35">
      <c r="A1983" s="366"/>
      <c r="B1983" s="1417"/>
      <c r="C1983" s="388"/>
      <c r="D1983" s="388"/>
      <c r="E1983" s="388"/>
      <c r="F1983" s="388"/>
      <c r="G1983" s="589"/>
      <c r="H1983" s="388"/>
      <c r="I1983" s="599"/>
      <c r="J1983" s="527"/>
      <c r="K1983" s="527"/>
      <c r="L1983" s="332"/>
      <c r="M1983" s="332"/>
      <c r="N1983" s="332"/>
      <c r="O1983" s="366"/>
      <c r="P1983" s="366"/>
      <c r="Q1983" s="366"/>
      <c r="R1983" s="366"/>
      <c r="S1983" s="366"/>
      <c r="T1983" s="366"/>
      <c r="U1983" s="366"/>
      <c r="V1983" s="366"/>
      <c r="W1983" s="366"/>
      <c r="X1983" s="366"/>
      <c r="Y1983" s="366"/>
      <c r="Z1983" s="366"/>
      <c r="AA1983" s="366"/>
      <c r="AB1983" s="366"/>
      <c r="AC1983" s="366"/>
      <c r="AD1983" s="366"/>
      <c r="AE1983" s="366"/>
      <c r="AF1983" s="520"/>
    </row>
    <row r="1984" spans="1:32" ht="19.5" thickBot="1" x14ac:dyDescent="0.35">
      <c r="A1984" s="366"/>
      <c r="B1984" s="1417"/>
      <c r="C1984" s="388"/>
      <c r="D1984" s="388"/>
      <c r="E1984" s="388"/>
      <c r="F1984" s="388"/>
      <c r="G1984" s="589"/>
      <c r="H1984" s="388"/>
      <c r="I1984" s="599"/>
      <c r="J1984" s="527"/>
      <c r="K1984" s="527"/>
      <c r="L1984" s="332"/>
      <c r="M1984" s="332"/>
      <c r="N1984" s="332"/>
      <c r="O1984" s="366"/>
      <c r="P1984" s="366"/>
      <c r="Q1984" s="366"/>
      <c r="R1984" s="366"/>
      <c r="S1984" s="366"/>
      <c r="T1984" s="366"/>
      <c r="U1984" s="366"/>
      <c r="V1984" s="366"/>
      <c r="W1984" s="366"/>
      <c r="X1984" s="366"/>
      <c r="Y1984" s="366"/>
      <c r="Z1984" s="366"/>
      <c r="AA1984" s="366"/>
      <c r="AB1984" s="366"/>
      <c r="AC1984" s="366"/>
      <c r="AD1984" s="366"/>
      <c r="AE1984" s="366"/>
      <c r="AF1984" s="520"/>
    </row>
    <row r="1985" spans="1:34" ht="19.5" thickBot="1" x14ac:dyDescent="0.35">
      <c r="A1985" s="366"/>
      <c r="B1985" s="1417"/>
      <c r="C1985" s="388"/>
      <c r="D1985" s="388"/>
      <c r="E1985" s="388"/>
      <c r="F1985" s="388"/>
      <c r="G1985" s="589"/>
      <c r="H1985" s="388"/>
      <c r="I1985" s="599"/>
      <c r="J1985" s="527"/>
      <c r="K1985" s="527"/>
      <c r="L1985" s="332"/>
      <c r="M1985" s="332"/>
      <c r="N1985" s="332"/>
      <c r="O1985" s="366"/>
      <c r="P1985" s="366"/>
      <c r="Q1985" s="366"/>
      <c r="R1985" s="366"/>
      <c r="S1985" s="366"/>
      <c r="T1985" s="366"/>
      <c r="U1985" s="366"/>
      <c r="V1985" s="366"/>
      <c r="W1985" s="366"/>
      <c r="X1985" s="366"/>
      <c r="Y1985" s="366"/>
      <c r="Z1985" s="366"/>
      <c r="AA1985" s="366"/>
      <c r="AB1985" s="366"/>
      <c r="AC1985" s="366"/>
      <c r="AD1985" s="366"/>
      <c r="AE1985" s="366"/>
      <c r="AF1985" s="520"/>
    </row>
    <row r="1986" spans="1:34" ht="19.5" thickBot="1" x14ac:dyDescent="0.35">
      <c r="A1986" s="366"/>
      <c r="B1986" s="1417"/>
      <c r="C1986" s="388"/>
      <c r="D1986" s="388"/>
      <c r="E1986" s="388"/>
      <c r="F1986" s="388"/>
      <c r="G1986" s="589"/>
      <c r="H1986" s="388"/>
      <c r="I1986" s="599"/>
      <c r="J1986" s="527"/>
      <c r="K1986" s="527"/>
      <c r="L1986" s="332"/>
      <c r="M1986" s="332"/>
      <c r="N1986" s="332"/>
      <c r="O1986" s="366"/>
      <c r="P1986" s="366"/>
      <c r="Q1986" s="366"/>
      <c r="R1986" s="366"/>
      <c r="S1986" s="366"/>
      <c r="T1986" s="366"/>
      <c r="U1986" s="366"/>
      <c r="V1986" s="366"/>
      <c r="W1986" s="366"/>
      <c r="X1986" s="366"/>
      <c r="Y1986" s="366"/>
      <c r="Z1986" s="366"/>
      <c r="AA1986" s="366"/>
      <c r="AB1986" s="366"/>
      <c r="AC1986" s="366"/>
      <c r="AD1986" s="366"/>
      <c r="AE1986" s="366"/>
      <c r="AF1986" s="520"/>
    </row>
    <row r="1987" spans="1:34" ht="19.5" thickBot="1" x14ac:dyDescent="0.35">
      <c r="A1987" s="366"/>
      <c r="B1987" s="1417"/>
      <c r="C1987" s="388"/>
      <c r="D1987" s="388"/>
      <c r="E1987" s="388"/>
      <c r="F1987" s="388"/>
      <c r="G1987" s="589"/>
      <c r="H1987" s="388"/>
      <c r="I1987" s="599"/>
      <c r="J1987" s="527"/>
      <c r="K1987" s="527"/>
      <c r="L1987" s="332"/>
      <c r="M1987" s="332"/>
      <c r="N1987" s="332"/>
      <c r="O1987" s="366"/>
      <c r="P1987" s="366"/>
      <c r="Q1987" s="366"/>
      <c r="R1987" s="366"/>
      <c r="S1987" s="366"/>
      <c r="T1987" s="366"/>
      <c r="U1987" s="366"/>
      <c r="V1987" s="366"/>
      <c r="W1987" s="366"/>
      <c r="X1987" s="366"/>
      <c r="Y1987" s="366"/>
      <c r="Z1987" s="366"/>
      <c r="AA1987" s="366"/>
      <c r="AB1987" s="366"/>
      <c r="AC1987" s="366"/>
      <c r="AD1987" s="366"/>
      <c r="AE1987" s="366"/>
      <c r="AF1987" s="520"/>
    </row>
    <row r="1988" spans="1:34" ht="19.5" thickBot="1" x14ac:dyDescent="0.35">
      <c r="A1988" s="366"/>
      <c r="B1988" s="366"/>
      <c r="C1988" s="366"/>
      <c r="D1988" s="366"/>
      <c r="E1988" s="366"/>
      <c r="F1988" s="366"/>
      <c r="G1988" s="366"/>
      <c r="H1988" s="366"/>
      <c r="I1988" s="599"/>
      <c r="J1988" s="527"/>
      <c r="K1988" s="527"/>
      <c r="L1988" s="332"/>
      <c r="M1988" s="332"/>
      <c r="N1988" s="332"/>
      <c r="O1988" s="366"/>
      <c r="P1988" s="366"/>
      <c r="Q1988" s="366"/>
      <c r="R1988" s="366"/>
      <c r="S1988" s="366"/>
      <c r="T1988" s="366"/>
      <c r="U1988" s="366"/>
      <c r="V1988" s="366"/>
      <c r="W1988" s="366"/>
      <c r="X1988" s="366"/>
      <c r="Y1988" s="366"/>
      <c r="Z1988" s="366"/>
      <c r="AA1988" s="366"/>
      <c r="AB1988" s="366"/>
      <c r="AC1988" s="366"/>
      <c r="AD1988" s="366"/>
      <c r="AE1988" s="366"/>
      <c r="AF1988" s="520"/>
    </row>
    <row r="1989" spans="1:34" ht="19.5" thickBot="1" x14ac:dyDescent="0.35">
      <c r="A1989" s="366"/>
      <c r="B1989" s="528" t="s">
        <v>91</v>
      </c>
      <c r="C1989" s="1905"/>
      <c r="D1989" s="1906"/>
      <c r="E1989" s="1906"/>
      <c r="F1989" s="1906"/>
      <c r="G1989" s="1906"/>
      <c r="H1989" s="1906"/>
      <c r="I1989" s="1906"/>
      <c r="J1989" s="1906"/>
      <c r="K1989" s="1906"/>
      <c r="L1989" s="1906"/>
      <c r="M1989" s="1906"/>
      <c r="N1989" s="1906"/>
      <c r="O1989" s="1906"/>
      <c r="P1989" s="1906"/>
      <c r="Q1989" s="1906"/>
      <c r="R1989" s="1906"/>
      <c r="S1989" s="1906"/>
      <c r="T1989" s="1906"/>
      <c r="U1989" s="1906"/>
      <c r="V1989" s="1906"/>
      <c r="W1989" s="1906"/>
      <c r="X1989" s="1906"/>
      <c r="Y1989" s="1906"/>
      <c r="Z1989" s="1906"/>
      <c r="AA1989" s="1906"/>
      <c r="AB1989" s="1906"/>
      <c r="AC1989" s="1907"/>
      <c r="AD1989" s="366"/>
      <c r="AE1989" s="366"/>
      <c r="AF1989" s="520"/>
    </row>
    <row r="1990" spans="1:34" ht="65.25" customHeight="1" thickBot="1" x14ac:dyDescent="0.35">
      <c r="A1990" s="366"/>
      <c r="B1990" s="366"/>
      <c r="C1990" s="1908"/>
      <c r="D1990" s="1909"/>
      <c r="E1990" s="1909"/>
      <c r="F1990" s="1909"/>
      <c r="G1990" s="1909"/>
      <c r="H1990" s="1909"/>
      <c r="I1990" s="1909"/>
      <c r="J1990" s="1909"/>
      <c r="K1990" s="1909"/>
      <c r="L1990" s="1909"/>
      <c r="M1990" s="1909"/>
      <c r="N1990" s="1909"/>
      <c r="O1990" s="1909"/>
      <c r="P1990" s="1909"/>
      <c r="Q1990" s="1909"/>
      <c r="R1990" s="1909"/>
      <c r="S1990" s="1909"/>
      <c r="T1990" s="1909"/>
      <c r="U1990" s="1909"/>
      <c r="V1990" s="1909"/>
      <c r="W1990" s="1909"/>
      <c r="X1990" s="1909"/>
      <c r="Y1990" s="1909"/>
      <c r="Z1990" s="1909"/>
      <c r="AA1990" s="1909"/>
      <c r="AB1990" s="1909"/>
      <c r="AC1990" s="1910"/>
      <c r="AD1990" s="366"/>
      <c r="AE1990" s="366"/>
      <c r="AF1990" s="520"/>
    </row>
    <row r="1991" spans="1:34" ht="63.75" customHeight="1" thickBot="1" x14ac:dyDescent="0.35">
      <c r="A1991" s="1735"/>
      <c r="B1991" s="1742" t="s">
        <v>1153</v>
      </c>
      <c r="C1991" s="521" t="str">
        <f>E2</f>
        <v>BON REMPLISSAGE DES EFFECTIFS</v>
      </c>
      <c r="D1991" s="985" t="str">
        <f>E3</f>
        <v>OUI</v>
      </c>
      <c r="E1991" s="252" t="s">
        <v>936</v>
      </c>
      <c r="F1991" s="1743" t="s">
        <v>1155</v>
      </c>
      <c r="G1991" s="1735"/>
      <c r="H1991" s="1735"/>
      <c r="I1991" s="1735"/>
      <c r="J1991" s="1735"/>
      <c r="K1991" s="1735"/>
      <c r="L1991" s="1735"/>
      <c r="M1991" s="1735"/>
      <c r="N1991" s="1735"/>
      <c r="O1991" s="1735"/>
      <c r="P1991" s="1735"/>
      <c r="Q1991" s="1735"/>
      <c r="R1991" s="1735"/>
      <c r="S1991" s="1735"/>
      <c r="T1991" s="1735"/>
      <c r="U1991" s="1735"/>
      <c r="V1991" s="1735"/>
      <c r="W1991" s="1735"/>
      <c r="X1991" s="1735"/>
      <c r="Y1991" s="1735"/>
      <c r="Z1991" s="1735"/>
      <c r="AA1991" s="1735"/>
      <c r="AB1991" s="1735"/>
      <c r="AC1991" s="1735"/>
      <c r="AD1991" s="1735"/>
      <c r="AE1991" s="1735"/>
      <c r="AF1991" s="1736"/>
    </row>
    <row r="1992" spans="1:34" ht="24" customHeight="1" thickBot="1" x14ac:dyDescent="0.35">
      <c r="A1992" s="366"/>
      <c r="B1992" s="528" t="s">
        <v>1018</v>
      </c>
      <c r="C1992" s="1905"/>
      <c r="D1992" s="1906"/>
      <c r="E1992" s="1906"/>
      <c r="F1992" s="1906"/>
      <c r="G1992" s="1906"/>
      <c r="H1992" s="1906"/>
      <c r="I1992" s="1906"/>
      <c r="J1992" s="1906"/>
      <c r="K1992" s="1906"/>
      <c r="L1992" s="1906"/>
      <c r="M1992" s="1906"/>
      <c r="N1992" s="1906"/>
      <c r="O1992" s="1906"/>
      <c r="P1992" s="1906"/>
      <c r="Q1992" s="1906"/>
      <c r="R1992" s="1906"/>
      <c r="S1992" s="1906"/>
      <c r="T1992" s="1906"/>
      <c r="U1992" s="1906"/>
      <c r="V1992" s="1906"/>
      <c r="W1992" s="1906"/>
      <c r="X1992" s="1906"/>
      <c r="Y1992" s="1906"/>
      <c r="Z1992" s="1906"/>
      <c r="AA1992" s="1906"/>
      <c r="AB1992" s="1906"/>
      <c r="AC1992" s="1907"/>
      <c r="AD1992" s="366"/>
      <c r="AE1992" s="366"/>
      <c r="AF1992" s="520"/>
    </row>
    <row r="1993" spans="1:34" ht="21" customHeight="1" x14ac:dyDescent="0.3">
      <c r="A1993" s="366"/>
      <c r="B1993" s="366"/>
      <c r="C1993" s="1993"/>
      <c r="D1993" s="1994"/>
      <c r="E1993" s="1994"/>
      <c r="F1993" s="1994"/>
      <c r="G1993" s="1994"/>
      <c r="H1993" s="1994"/>
      <c r="I1993" s="1994"/>
      <c r="J1993" s="1994"/>
      <c r="K1993" s="1994"/>
      <c r="L1993" s="1994"/>
      <c r="M1993" s="1994"/>
      <c r="N1993" s="1994"/>
      <c r="O1993" s="1994"/>
      <c r="P1993" s="1994"/>
      <c r="Q1993" s="1994"/>
      <c r="R1993" s="1994"/>
      <c r="S1993" s="1994"/>
      <c r="T1993" s="1994"/>
      <c r="U1993" s="1994"/>
      <c r="V1993" s="1994"/>
      <c r="W1993" s="1994"/>
      <c r="X1993" s="1994"/>
      <c r="Y1993" s="1994"/>
      <c r="Z1993" s="1994"/>
      <c r="AA1993" s="1994"/>
      <c r="AB1993" s="1994"/>
      <c r="AC1993" s="1995"/>
      <c r="AD1993" s="366"/>
      <c r="AE1993" s="366"/>
      <c r="AF1993" s="520"/>
    </row>
    <row r="1994" spans="1:34" ht="21" customHeight="1" x14ac:dyDescent="0.3">
      <c r="A1994" s="366"/>
      <c r="B1994" s="366"/>
      <c r="C1994" s="1993"/>
      <c r="D1994" s="1994"/>
      <c r="E1994" s="1994"/>
      <c r="F1994" s="1994"/>
      <c r="G1994" s="1994"/>
      <c r="H1994" s="1994"/>
      <c r="I1994" s="1994"/>
      <c r="J1994" s="1994"/>
      <c r="K1994" s="1994"/>
      <c r="L1994" s="1994"/>
      <c r="M1994" s="1994"/>
      <c r="N1994" s="1994"/>
      <c r="O1994" s="1994"/>
      <c r="P1994" s="1994"/>
      <c r="Q1994" s="1994"/>
      <c r="R1994" s="1994"/>
      <c r="S1994" s="1994"/>
      <c r="T1994" s="1994"/>
      <c r="U1994" s="1994"/>
      <c r="V1994" s="1994"/>
      <c r="W1994" s="1994"/>
      <c r="X1994" s="1994"/>
      <c r="Y1994" s="1994"/>
      <c r="Z1994" s="1994"/>
      <c r="AA1994" s="1994"/>
      <c r="AB1994" s="1994"/>
      <c r="AC1994" s="1995"/>
      <c r="AD1994" s="366"/>
      <c r="AE1994" s="366"/>
      <c r="AF1994" s="520"/>
    </row>
    <row r="1995" spans="1:34" ht="21" customHeight="1" x14ac:dyDescent="0.3">
      <c r="A1995" s="366"/>
      <c r="B1995" s="366"/>
      <c r="C1995" s="1993"/>
      <c r="D1995" s="1994"/>
      <c r="E1995" s="1994"/>
      <c r="F1995" s="1994"/>
      <c r="G1995" s="1994"/>
      <c r="H1995" s="1994"/>
      <c r="I1995" s="1994"/>
      <c r="J1995" s="1994"/>
      <c r="K1995" s="1994"/>
      <c r="L1995" s="1994"/>
      <c r="M1995" s="1994"/>
      <c r="N1995" s="1994"/>
      <c r="O1995" s="1994"/>
      <c r="P1995" s="1994"/>
      <c r="Q1995" s="1994"/>
      <c r="R1995" s="1994"/>
      <c r="S1995" s="1994"/>
      <c r="T1995" s="1994"/>
      <c r="U1995" s="1994"/>
      <c r="V1995" s="1994"/>
      <c r="W1995" s="1994"/>
      <c r="X1995" s="1994"/>
      <c r="Y1995" s="1994"/>
      <c r="Z1995" s="1994"/>
      <c r="AA1995" s="1994"/>
      <c r="AB1995" s="1994"/>
      <c r="AC1995" s="1995"/>
      <c r="AD1995" s="366"/>
      <c r="AE1995" s="366"/>
      <c r="AF1995" s="520"/>
    </row>
    <row r="1996" spans="1:34" ht="21" customHeight="1" x14ac:dyDescent="0.3">
      <c r="A1996" s="366"/>
      <c r="B1996" s="366"/>
      <c r="C1996" s="1993"/>
      <c r="D1996" s="1994"/>
      <c r="E1996" s="1994"/>
      <c r="F1996" s="1994"/>
      <c r="G1996" s="1994"/>
      <c r="H1996" s="1994"/>
      <c r="I1996" s="1994"/>
      <c r="J1996" s="1994"/>
      <c r="K1996" s="1994"/>
      <c r="L1996" s="1994"/>
      <c r="M1996" s="1994"/>
      <c r="N1996" s="1994"/>
      <c r="O1996" s="1994"/>
      <c r="P1996" s="1994"/>
      <c r="Q1996" s="1994"/>
      <c r="R1996" s="1994"/>
      <c r="S1996" s="1994"/>
      <c r="T1996" s="1994"/>
      <c r="U1996" s="1994"/>
      <c r="V1996" s="1994"/>
      <c r="W1996" s="1994"/>
      <c r="X1996" s="1994"/>
      <c r="Y1996" s="1994"/>
      <c r="Z1996" s="1994"/>
      <c r="AA1996" s="1994"/>
      <c r="AB1996" s="1994"/>
      <c r="AC1996" s="1995"/>
      <c r="AD1996" s="366"/>
      <c r="AE1996" s="366"/>
      <c r="AF1996" s="520"/>
    </row>
    <row r="1997" spans="1:34" ht="21" customHeight="1" x14ac:dyDescent="0.3">
      <c r="A1997" s="366"/>
      <c r="B1997" s="366"/>
      <c r="C1997" s="1993"/>
      <c r="D1997" s="1994"/>
      <c r="E1997" s="1994"/>
      <c r="F1997" s="1994"/>
      <c r="G1997" s="1994"/>
      <c r="H1997" s="1994"/>
      <c r="I1997" s="1994"/>
      <c r="J1997" s="1994"/>
      <c r="K1997" s="1994"/>
      <c r="L1997" s="1994"/>
      <c r="M1997" s="1994"/>
      <c r="N1997" s="1994"/>
      <c r="O1997" s="1994"/>
      <c r="P1997" s="1994"/>
      <c r="Q1997" s="1994"/>
      <c r="R1997" s="1994"/>
      <c r="S1997" s="1994"/>
      <c r="T1997" s="1994"/>
      <c r="U1997" s="1994"/>
      <c r="V1997" s="1994"/>
      <c r="W1997" s="1994"/>
      <c r="X1997" s="1994"/>
      <c r="Y1997" s="1994"/>
      <c r="Z1997" s="1994"/>
      <c r="AA1997" s="1994"/>
      <c r="AB1997" s="1994"/>
      <c r="AC1997" s="1995"/>
      <c r="AD1997" s="366"/>
      <c r="AE1997" s="366"/>
      <c r="AF1997" s="520"/>
    </row>
    <row r="1998" spans="1:34" ht="108.75" customHeight="1" thickBot="1" x14ac:dyDescent="0.35">
      <c r="A1998" s="366"/>
      <c r="B1998" s="366"/>
      <c r="C1998" s="1908"/>
      <c r="D1998" s="1909"/>
      <c r="E1998" s="1909"/>
      <c r="F1998" s="1909"/>
      <c r="G1998" s="1909"/>
      <c r="H1998" s="1909"/>
      <c r="I1998" s="1909"/>
      <c r="J1998" s="1909"/>
      <c r="K1998" s="1909"/>
      <c r="L1998" s="1909"/>
      <c r="M1998" s="1909"/>
      <c r="N1998" s="1909"/>
      <c r="O1998" s="1909"/>
      <c r="P1998" s="1909"/>
      <c r="Q1998" s="1909"/>
      <c r="R1998" s="1909"/>
      <c r="S1998" s="1909"/>
      <c r="T1998" s="1909"/>
      <c r="U1998" s="1909"/>
      <c r="V1998" s="1909"/>
      <c r="W1998" s="1909"/>
      <c r="X1998" s="1909"/>
      <c r="Y1998" s="1909"/>
      <c r="Z1998" s="1909"/>
      <c r="AA1998" s="1909"/>
      <c r="AB1998" s="1909"/>
      <c r="AC1998" s="1910"/>
      <c r="AD1998" s="366"/>
      <c r="AE1998" s="1863" t="s">
        <v>1198</v>
      </c>
      <c r="AF1998" s="520"/>
    </row>
    <row r="1999" spans="1:34" ht="21.75" customHeight="1" thickBot="1" x14ac:dyDescent="0.4">
      <c r="A1999" s="366"/>
      <c r="B1999" s="366"/>
      <c r="C1999" s="1744" t="s">
        <v>1155</v>
      </c>
      <c r="D1999" s="1745"/>
      <c r="E1999" s="1745"/>
      <c r="F1999" s="1746"/>
      <c r="G1999" s="366"/>
      <c r="H1999" s="366"/>
      <c r="I1999" s="366"/>
      <c r="J1999" s="366"/>
      <c r="K1999" s="366"/>
      <c r="L1999" s="366"/>
      <c r="M1999" s="366"/>
      <c r="N1999" s="366"/>
      <c r="O1999" s="366"/>
      <c r="P1999" s="366"/>
      <c r="Q1999" s="366"/>
      <c r="R1999" s="366"/>
      <c r="S1999" s="366"/>
      <c r="T1999" s="366"/>
      <c r="U1999" s="366"/>
      <c r="V1999" s="366"/>
      <c r="W1999" s="366"/>
      <c r="X1999" s="366"/>
      <c r="Y1999" s="366"/>
      <c r="Z1999" s="366"/>
      <c r="AA1999" s="366"/>
      <c r="AB1999" s="366"/>
      <c r="AC1999" s="366"/>
      <c r="AD1999" s="366"/>
      <c r="AE1999" s="1863" t="s">
        <v>1114</v>
      </c>
      <c r="AF1999" s="520"/>
    </row>
    <row r="2000" spans="1:34" ht="19.5" thickBot="1" x14ac:dyDescent="0.35">
      <c r="A2000" s="601" t="s">
        <v>3</v>
      </c>
      <c r="B2000" s="601" t="s">
        <v>3</v>
      </c>
      <c r="C2000" s="601" t="s">
        <v>3</v>
      </c>
      <c r="D2000" s="601" t="s">
        <v>3</v>
      </c>
      <c r="E2000" s="601" t="s">
        <v>3</v>
      </c>
      <c r="F2000" s="601" t="s">
        <v>3</v>
      </c>
      <c r="G2000" s="601" t="s">
        <v>3</v>
      </c>
      <c r="H2000" s="601" t="s">
        <v>3</v>
      </c>
      <c r="I2000" s="601" t="s">
        <v>3</v>
      </c>
      <c r="J2000" s="601" t="s">
        <v>3</v>
      </c>
      <c r="K2000" s="601" t="s">
        <v>3</v>
      </c>
      <c r="L2000" s="601" t="s">
        <v>3</v>
      </c>
      <c r="M2000" s="601" t="s">
        <v>3</v>
      </c>
      <c r="N2000" s="601" t="s">
        <v>3</v>
      </c>
      <c r="O2000" s="601" t="s">
        <v>3</v>
      </c>
      <c r="P2000" s="601" t="s">
        <v>3</v>
      </c>
      <c r="Q2000" s="601" t="s">
        <v>3</v>
      </c>
      <c r="R2000" s="601" t="s">
        <v>3</v>
      </c>
      <c r="S2000" s="601" t="s">
        <v>3</v>
      </c>
      <c r="T2000" s="601" t="s">
        <v>3</v>
      </c>
      <c r="U2000" s="601" t="s">
        <v>3</v>
      </c>
      <c r="V2000" s="601" t="s">
        <v>3</v>
      </c>
      <c r="W2000" s="601" t="s">
        <v>3</v>
      </c>
      <c r="X2000" s="601" t="s">
        <v>3</v>
      </c>
      <c r="Y2000" s="601" t="s">
        <v>3</v>
      </c>
      <c r="Z2000" s="601" t="s">
        <v>3</v>
      </c>
      <c r="AA2000" s="601" t="s">
        <v>3</v>
      </c>
      <c r="AB2000" s="601" t="s">
        <v>3</v>
      </c>
      <c r="AC2000" s="601" t="s">
        <v>3</v>
      </c>
      <c r="AD2000" s="601" t="s">
        <v>3</v>
      </c>
      <c r="AE2000" s="601" t="s">
        <v>3</v>
      </c>
      <c r="AF2000" s="520"/>
      <c r="AH2000" s="382" t="s">
        <v>1014</v>
      </c>
    </row>
    <row r="2001" spans="1:34" ht="19.5" x14ac:dyDescent="0.35">
      <c r="A2001" s="529"/>
      <c r="B2001" s="365"/>
      <c r="C2001" s="365"/>
      <c r="D2001" s="365"/>
      <c r="E2001" s="365"/>
      <c r="F2001" s="365"/>
      <c r="G2001" s="365"/>
      <c r="H2001" s="365"/>
      <c r="I2001" s="365"/>
      <c r="J2001" s="365"/>
      <c r="K2001" s="365"/>
      <c r="L2001" s="365"/>
      <c r="M2001" s="365"/>
      <c r="N2001" s="365"/>
      <c r="O2001" s="365"/>
      <c r="P2001" s="365"/>
      <c r="Q2001" s="365"/>
      <c r="R2001" s="365"/>
      <c r="S2001" s="365"/>
      <c r="T2001" s="365"/>
      <c r="U2001" s="365"/>
      <c r="V2001" s="365"/>
      <c r="W2001" s="365"/>
      <c r="X2001" s="365"/>
      <c r="Y2001" s="365"/>
      <c r="Z2001" s="365"/>
      <c r="AA2001" s="365"/>
      <c r="AB2001" s="365"/>
      <c r="AC2001" s="365"/>
      <c r="AD2001" s="365"/>
      <c r="AE2001" s="365"/>
      <c r="AF2001" s="602" t="s">
        <v>420</v>
      </c>
      <c r="AH2001" s="602" t="s">
        <v>420</v>
      </c>
    </row>
    <row r="2017" s="382" customFormat="1" x14ac:dyDescent="0.3"/>
    <row r="2018" s="382" customFormat="1" x14ac:dyDescent="0.3"/>
    <row r="2019" s="382" customFormat="1" x14ac:dyDescent="0.3"/>
    <row r="2020" s="382" customFormat="1" x14ac:dyDescent="0.3"/>
    <row r="2021" s="382" customFormat="1" x14ac:dyDescent="0.3"/>
    <row r="2022" s="382" customFormat="1" x14ac:dyDescent="0.3"/>
    <row r="2023" s="382" customFormat="1" x14ac:dyDescent="0.3"/>
    <row r="2024" s="382" customFormat="1" x14ac:dyDescent="0.3"/>
    <row r="2025" s="382" customFormat="1" x14ac:dyDescent="0.3"/>
    <row r="2026" s="382" customFormat="1" x14ac:dyDescent="0.3"/>
    <row r="2027" s="382" customFormat="1" x14ac:dyDescent="0.3"/>
    <row r="2028" s="382" customFormat="1" x14ac:dyDescent="0.3"/>
    <row r="2029" s="382" customFormat="1" x14ac:dyDescent="0.3"/>
    <row r="2030" s="382" customFormat="1" x14ac:dyDescent="0.3"/>
    <row r="2031" s="382" customFormat="1" x14ac:dyDescent="0.3"/>
    <row r="2032" s="382" customFormat="1" x14ac:dyDescent="0.3"/>
    <row r="2033" s="382" customFormat="1" x14ac:dyDescent="0.3"/>
    <row r="2034" s="382" customFormat="1" x14ac:dyDescent="0.3"/>
    <row r="2035" s="382" customFormat="1" x14ac:dyDescent="0.3"/>
    <row r="2036" s="382" customFormat="1" x14ac:dyDescent="0.3"/>
    <row r="2037" s="382" customFormat="1" x14ac:dyDescent="0.3"/>
    <row r="2038" s="382" customFormat="1" x14ac:dyDescent="0.3"/>
    <row r="2039" s="382" customFormat="1" x14ac:dyDescent="0.3"/>
    <row r="2040" s="382" customFormat="1" x14ac:dyDescent="0.3"/>
    <row r="2041" s="382" customFormat="1" x14ac:dyDescent="0.3"/>
    <row r="2042" s="382" customFormat="1" x14ac:dyDescent="0.3"/>
    <row r="2043" s="382" customFormat="1" x14ac:dyDescent="0.3"/>
    <row r="2044" s="382" customFormat="1" x14ac:dyDescent="0.3"/>
    <row r="2045" s="382" customFormat="1" x14ac:dyDescent="0.3"/>
    <row r="2046" s="382" customFormat="1" x14ac:dyDescent="0.3"/>
    <row r="2047" s="382" customFormat="1" x14ac:dyDescent="0.3"/>
    <row r="2048" s="382" customFormat="1" x14ac:dyDescent="0.3"/>
    <row r="2049" s="382" customFormat="1" x14ac:dyDescent="0.3"/>
    <row r="2050" s="382" customFormat="1" x14ac:dyDescent="0.3"/>
    <row r="2051" s="382" customFormat="1" x14ac:dyDescent="0.3"/>
    <row r="2052" s="382" customFormat="1" x14ac:dyDescent="0.3"/>
    <row r="2053" s="382" customFormat="1" x14ac:dyDescent="0.3"/>
    <row r="2054" s="382" customFormat="1" x14ac:dyDescent="0.3"/>
    <row r="2055" s="382" customFormat="1" x14ac:dyDescent="0.3"/>
    <row r="2056" s="382" customFormat="1" x14ac:dyDescent="0.3"/>
    <row r="2057" s="382" customFormat="1" x14ac:dyDescent="0.3"/>
    <row r="2058" s="382" customFormat="1" x14ac:dyDescent="0.3"/>
    <row r="2059" s="382" customFormat="1" x14ac:dyDescent="0.3"/>
    <row r="2060" s="382" customFormat="1" x14ac:dyDescent="0.3"/>
    <row r="2061" s="382" customFormat="1" x14ac:dyDescent="0.3"/>
    <row r="2062" s="382" customFormat="1" x14ac:dyDescent="0.3"/>
    <row r="2063" s="382" customFormat="1" x14ac:dyDescent="0.3"/>
    <row r="2064" s="382" customFormat="1" x14ac:dyDescent="0.3"/>
    <row r="2065" s="382" customFormat="1" x14ac:dyDescent="0.3"/>
    <row r="2066" s="382" customFormat="1" x14ac:dyDescent="0.3"/>
    <row r="2067" s="382" customFormat="1" x14ac:dyDescent="0.3"/>
    <row r="2068" s="382" customFormat="1" x14ac:dyDescent="0.3"/>
    <row r="2069" s="382" customFormat="1" x14ac:dyDescent="0.3"/>
    <row r="2070" s="382" customFormat="1" x14ac:dyDescent="0.3"/>
    <row r="2071" s="382" customFormat="1" x14ac:dyDescent="0.3"/>
    <row r="2072" s="382" customFormat="1" x14ac:dyDescent="0.3"/>
    <row r="2073" s="382" customFormat="1" x14ac:dyDescent="0.3"/>
    <row r="2074" s="382" customFormat="1" x14ac:dyDescent="0.3"/>
    <row r="2075" s="382" customFormat="1" x14ac:dyDescent="0.3"/>
    <row r="2076" s="382" customFormat="1" x14ac:dyDescent="0.3"/>
    <row r="2077" s="382" customFormat="1" x14ac:dyDescent="0.3"/>
    <row r="2078" s="382" customFormat="1" x14ac:dyDescent="0.3"/>
    <row r="2079" s="382" customFormat="1" x14ac:dyDescent="0.3"/>
    <row r="2080" s="382" customFormat="1" x14ac:dyDescent="0.3"/>
    <row r="2081" s="382" customFormat="1" x14ac:dyDescent="0.3"/>
    <row r="2082" s="382" customFormat="1" x14ac:dyDescent="0.3"/>
    <row r="2083" s="382" customFormat="1" x14ac:dyDescent="0.3"/>
    <row r="2084" s="382" customFormat="1" x14ac:dyDescent="0.3"/>
    <row r="2085" s="382" customFormat="1" x14ac:dyDescent="0.3"/>
    <row r="2086" s="382" customFormat="1" x14ac:dyDescent="0.3"/>
    <row r="2087" s="382" customFormat="1" x14ac:dyDescent="0.3"/>
    <row r="2088" s="382" customFormat="1" x14ac:dyDescent="0.3"/>
    <row r="2089" s="382" customFormat="1" x14ac:dyDescent="0.3"/>
    <row r="2090" s="382" customFormat="1" x14ac:dyDescent="0.3"/>
    <row r="2091" s="382" customFormat="1" x14ac:dyDescent="0.3"/>
    <row r="2092" s="382" customFormat="1" x14ac:dyDescent="0.3"/>
    <row r="2093" s="382" customFormat="1" x14ac:dyDescent="0.3"/>
    <row r="2094" s="382" customFormat="1" x14ac:dyDescent="0.3"/>
    <row r="2095" s="382" customFormat="1" x14ac:dyDescent="0.3"/>
    <row r="2096" s="382" customFormat="1" x14ac:dyDescent="0.3"/>
    <row r="2097" s="382" customFormat="1" x14ac:dyDescent="0.3"/>
    <row r="2098" s="382" customFormat="1" x14ac:dyDescent="0.3"/>
    <row r="2099" s="382" customFormat="1" x14ac:dyDescent="0.3"/>
    <row r="2100" s="382" customFormat="1" x14ac:dyDescent="0.3"/>
    <row r="2101" s="382" customFormat="1" x14ac:dyDescent="0.3"/>
    <row r="2102" s="382" customFormat="1" x14ac:dyDescent="0.3"/>
    <row r="2103" s="382" customFormat="1" x14ac:dyDescent="0.3"/>
    <row r="2104" s="382" customFormat="1" x14ac:dyDescent="0.3"/>
    <row r="2105" s="382" customFormat="1" x14ac:dyDescent="0.3"/>
    <row r="2106" s="382" customFormat="1" x14ac:dyDescent="0.3"/>
    <row r="2107" s="382" customFormat="1" x14ac:dyDescent="0.3"/>
    <row r="2108" s="382" customFormat="1" x14ac:dyDescent="0.3"/>
    <row r="2109" s="382" customFormat="1" x14ac:dyDescent="0.3"/>
    <row r="2110" s="382" customFormat="1" x14ac:dyDescent="0.3"/>
    <row r="2111" s="382" customFormat="1" x14ac:dyDescent="0.3"/>
    <row r="2112" s="382" customFormat="1" x14ac:dyDescent="0.3"/>
    <row r="2113" s="382" customFormat="1" x14ac:dyDescent="0.3"/>
    <row r="2114" s="382" customFormat="1" x14ac:dyDescent="0.3"/>
    <row r="2115" s="382" customFormat="1" x14ac:dyDescent="0.3"/>
    <row r="2116" s="382" customFormat="1" x14ac:dyDescent="0.3"/>
    <row r="2117" s="382" customFormat="1" x14ac:dyDescent="0.3"/>
    <row r="2118" s="382" customFormat="1" x14ac:dyDescent="0.3"/>
    <row r="2119" s="382" customFormat="1" x14ac:dyDescent="0.3"/>
    <row r="2120" s="382" customFormat="1" x14ac:dyDescent="0.3"/>
    <row r="2121" s="382" customFormat="1" x14ac:dyDescent="0.3"/>
    <row r="2122" s="382" customFormat="1" x14ac:dyDescent="0.3"/>
    <row r="2123" s="382" customFormat="1" x14ac:dyDescent="0.3"/>
    <row r="2124" s="382" customFormat="1" x14ac:dyDescent="0.3"/>
    <row r="2125" s="382" customFormat="1" x14ac:dyDescent="0.3"/>
    <row r="2126" s="382" customFormat="1" x14ac:dyDescent="0.3"/>
    <row r="2127" s="382" customFormat="1" x14ac:dyDescent="0.3"/>
    <row r="2128" s="382" customFormat="1" x14ac:dyDescent="0.3"/>
    <row r="2129" s="382" customFormat="1" x14ac:dyDescent="0.3"/>
    <row r="2130" s="382" customFormat="1" x14ac:dyDescent="0.3"/>
    <row r="2131" s="382" customFormat="1" x14ac:dyDescent="0.3"/>
    <row r="2132" s="382" customFormat="1" x14ac:dyDescent="0.3"/>
    <row r="2133" s="382" customFormat="1" x14ac:dyDescent="0.3"/>
    <row r="2134" s="382" customFormat="1" x14ac:dyDescent="0.3"/>
    <row r="2135" s="382" customFormat="1" x14ac:dyDescent="0.3"/>
    <row r="2136" s="382" customFormat="1" x14ac:dyDescent="0.3"/>
    <row r="2137" s="382" customFormat="1" x14ac:dyDescent="0.3"/>
    <row r="2138" s="382" customFormat="1" x14ac:dyDescent="0.3"/>
    <row r="2139" s="382" customFormat="1" x14ac:dyDescent="0.3"/>
    <row r="2140" s="382" customFormat="1" x14ac:dyDescent="0.3"/>
    <row r="2141" s="382" customFormat="1" x14ac:dyDescent="0.3"/>
    <row r="2142" s="382" customFormat="1" x14ac:dyDescent="0.3"/>
    <row r="2143" s="382" customFormat="1" x14ac:dyDescent="0.3"/>
    <row r="2144" s="382" customFormat="1" x14ac:dyDescent="0.3"/>
    <row r="2145" s="382" customFormat="1" x14ac:dyDescent="0.3"/>
    <row r="2146" s="382" customFormat="1" x14ac:dyDescent="0.3"/>
    <row r="2147" s="382" customFormat="1" x14ac:dyDescent="0.3"/>
    <row r="2148" s="382" customFormat="1" x14ac:dyDescent="0.3"/>
    <row r="2149" s="382" customFormat="1" x14ac:dyDescent="0.3"/>
    <row r="2150" s="382" customFormat="1" x14ac:dyDescent="0.3"/>
    <row r="2151" s="382" customFormat="1" x14ac:dyDescent="0.3"/>
    <row r="2152" s="382" customFormat="1" x14ac:dyDescent="0.3"/>
    <row r="2153" s="382" customFormat="1" x14ac:dyDescent="0.3"/>
    <row r="2154" s="382" customFormat="1" x14ac:dyDescent="0.3"/>
    <row r="2155" s="382" customFormat="1" x14ac:dyDescent="0.3"/>
    <row r="2156" s="382" customFormat="1" x14ac:dyDescent="0.3"/>
    <row r="2157" s="382" customFormat="1" x14ac:dyDescent="0.3"/>
    <row r="2158" s="382" customFormat="1" x14ac:dyDescent="0.3"/>
    <row r="2159" s="382" customFormat="1" x14ac:dyDescent="0.3"/>
    <row r="2160" s="382" customFormat="1" x14ac:dyDescent="0.3"/>
    <row r="2161" s="382" customFormat="1" x14ac:dyDescent="0.3"/>
    <row r="2162" s="382" customFormat="1" x14ac:dyDescent="0.3"/>
    <row r="2163" s="382" customFormat="1" x14ac:dyDescent="0.3"/>
    <row r="2164" s="382" customFormat="1" x14ac:dyDescent="0.3"/>
    <row r="2165" s="382" customFormat="1" x14ac:dyDescent="0.3"/>
    <row r="2166" s="382" customFormat="1" x14ac:dyDescent="0.3"/>
    <row r="2167" s="382" customFormat="1" x14ac:dyDescent="0.3"/>
    <row r="2168" s="382" customFormat="1" x14ac:dyDescent="0.3"/>
    <row r="2169" s="382" customFormat="1" x14ac:dyDescent="0.3"/>
    <row r="2170" s="382" customFormat="1" x14ac:dyDescent="0.3"/>
    <row r="2171" s="382" customFormat="1" x14ac:dyDescent="0.3"/>
    <row r="2172" s="382" customFormat="1" x14ac:dyDescent="0.3"/>
    <row r="2173" s="382" customFormat="1" x14ac:dyDescent="0.3"/>
    <row r="2174" s="382" customFormat="1" x14ac:dyDescent="0.3"/>
    <row r="2175" s="382" customFormat="1" x14ac:dyDescent="0.3"/>
    <row r="2176" s="382" customFormat="1" x14ac:dyDescent="0.3"/>
    <row r="2177" s="382" customFormat="1" x14ac:dyDescent="0.3"/>
    <row r="2178" s="382" customFormat="1" x14ac:dyDescent="0.3"/>
    <row r="2179" s="382" customFormat="1" x14ac:dyDescent="0.3"/>
    <row r="2180" s="382" customFormat="1" x14ac:dyDescent="0.3"/>
    <row r="2181" s="382" customFormat="1" x14ac:dyDescent="0.3"/>
    <row r="2182" s="382" customFormat="1" x14ac:dyDescent="0.3"/>
    <row r="2183" s="382" customFormat="1" x14ac:dyDescent="0.3"/>
    <row r="2184" s="382" customFormat="1" x14ac:dyDescent="0.3"/>
    <row r="2185" s="382" customFormat="1" x14ac:dyDescent="0.3"/>
    <row r="2186" s="382" customFormat="1" x14ac:dyDescent="0.3"/>
    <row r="2187" s="382" customFormat="1" x14ac:dyDescent="0.3"/>
    <row r="2188" s="382" customFormat="1" x14ac:dyDescent="0.3"/>
    <row r="2189" s="382" customFormat="1" x14ac:dyDescent="0.3"/>
    <row r="2190" s="382" customFormat="1" x14ac:dyDescent="0.3"/>
    <row r="2191" s="382" customFormat="1" x14ac:dyDescent="0.3"/>
    <row r="2192" s="382" customFormat="1" x14ac:dyDescent="0.3"/>
    <row r="2193" s="382" customFormat="1" x14ac:dyDescent="0.3"/>
    <row r="2194" s="382" customFormat="1" x14ac:dyDescent="0.3"/>
    <row r="2195" s="382" customFormat="1" x14ac:dyDescent="0.3"/>
    <row r="2196" s="382" customFormat="1" x14ac:dyDescent="0.3"/>
    <row r="2197" s="382" customFormat="1" x14ac:dyDescent="0.3"/>
    <row r="2198" s="382" customFormat="1" x14ac:dyDescent="0.3"/>
    <row r="2199" s="382" customFormat="1" x14ac:dyDescent="0.3"/>
    <row r="2200" s="382" customFormat="1" x14ac:dyDescent="0.3"/>
    <row r="2201" s="382" customFormat="1" x14ac:dyDescent="0.3"/>
    <row r="2202" s="382" customFormat="1" x14ac:dyDescent="0.3"/>
    <row r="2203" s="382" customFormat="1" x14ac:dyDescent="0.3"/>
    <row r="2204" s="382" customFormat="1" x14ac:dyDescent="0.3"/>
    <row r="2205" s="382" customFormat="1" x14ac:dyDescent="0.3"/>
    <row r="2206" s="382" customFormat="1" x14ac:dyDescent="0.3"/>
    <row r="2207" s="382" customFormat="1" x14ac:dyDescent="0.3"/>
    <row r="2208" s="382" customFormat="1" x14ac:dyDescent="0.3"/>
    <row r="2209" s="382" customFormat="1" x14ac:dyDescent="0.3"/>
    <row r="2210" s="382" customFormat="1" x14ac:dyDescent="0.3"/>
    <row r="2211" s="382" customFormat="1" x14ac:dyDescent="0.3"/>
    <row r="2212" s="382" customFormat="1" x14ac:dyDescent="0.3"/>
    <row r="2213" s="382" customFormat="1" x14ac:dyDescent="0.3"/>
    <row r="2214" s="382" customFormat="1" x14ac:dyDescent="0.3"/>
    <row r="2215" s="382" customFormat="1" x14ac:dyDescent="0.3"/>
    <row r="2216" s="382" customFormat="1" x14ac:dyDescent="0.3"/>
    <row r="2217" s="382" customFormat="1" x14ac:dyDescent="0.3"/>
    <row r="2218" s="382" customFormat="1" x14ac:dyDescent="0.3"/>
    <row r="2219" s="382" customFormat="1" x14ac:dyDescent="0.3"/>
    <row r="2220" s="382" customFormat="1" x14ac:dyDescent="0.3"/>
    <row r="2221" s="382" customFormat="1" x14ac:dyDescent="0.3"/>
    <row r="2222" s="382" customFormat="1" x14ac:dyDescent="0.3"/>
    <row r="2223" s="382" customFormat="1" x14ac:dyDescent="0.3"/>
    <row r="2224" s="382" customFormat="1" x14ac:dyDescent="0.3"/>
    <row r="2225" s="382" customFormat="1" x14ac:dyDescent="0.3"/>
    <row r="2226" s="382" customFormat="1" x14ac:dyDescent="0.3"/>
    <row r="2227" s="382" customFormat="1" x14ac:dyDescent="0.3"/>
    <row r="2228" s="382" customFormat="1" x14ac:dyDescent="0.3"/>
    <row r="2229" s="382" customFormat="1" x14ac:dyDescent="0.3"/>
    <row r="2230" s="382" customFormat="1" x14ac:dyDescent="0.3"/>
    <row r="2231" s="382" customFormat="1" x14ac:dyDescent="0.3"/>
    <row r="2232" s="382" customFormat="1" x14ac:dyDescent="0.3"/>
    <row r="2233" s="382" customFormat="1" x14ac:dyDescent="0.3"/>
    <row r="2234" s="382" customFormat="1" x14ac:dyDescent="0.3"/>
    <row r="2235" s="382" customFormat="1" x14ac:dyDescent="0.3"/>
    <row r="2236" s="382" customFormat="1" x14ac:dyDescent="0.3"/>
    <row r="2237" s="382" customFormat="1" x14ac:dyDescent="0.3"/>
    <row r="2238" s="382" customFormat="1" x14ac:dyDescent="0.3"/>
    <row r="2239" s="382" customFormat="1" x14ac:dyDescent="0.3"/>
    <row r="2240" s="382" customFormat="1" x14ac:dyDescent="0.3"/>
    <row r="2241" s="382" customFormat="1" x14ac:dyDescent="0.3"/>
    <row r="2242" s="382" customFormat="1" x14ac:dyDescent="0.3"/>
    <row r="2243" s="382" customFormat="1" x14ac:dyDescent="0.3"/>
    <row r="2244" s="382" customFormat="1" x14ac:dyDescent="0.3"/>
    <row r="2245" s="382" customFormat="1" x14ac:dyDescent="0.3"/>
    <row r="2246" s="382" customFormat="1" x14ac:dyDescent="0.3"/>
    <row r="2247" s="382" customFormat="1" x14ac:dyDescent="0.3"/>
    <row r="2248" s="382" customFormat="1" x14ac:dyDescent="0.3"/>
    <row r="2249" s="382" customFormat="1" x14ac:dyDescent="0.3"/>
    <row r="2250" s="382" customFormat="1" x14ac:dyDescent="0.3"/>
    <row r="2251" s="382" customFormat="1" x14ac:dyDescent="0.3"/>
    <row r="2252" s="382" customFormat="1" x14ac:dyDescent="0.3"/>
    <row r="2253" s="382" customFormat="1" x14ac:dyDescent="0.3"/>
    <row r="2254" s="382" customFormat="1" x14ac:dyDescent="0.3"/>
    <row r="2255" s="382" customFormat="1" x14ac:dyDescent="0.3"/>
    <row r="2256" s="382" customFormat="1" x14ac:dyDescent="0.3"/>
    <row r="2257" s="382" customFormat="1" x14ac:dyDescent="0.3"/>
    <row r="2258" s="382" customFormat="1" x14ac:dyDescent="0.3"/>
    <row r="2259" s="382" customFormat="1" x14ac:dyDescent="0.3"/>
    <row r="2260" s="382" customFormat="1" x14ac:dyDescent="0.3"/>
    <row r="2261" s="382" customFormat="1" x14ac:dyDescent="0.3"/>
    <row r="2262" s="382" customFormat="1" x14ac:dyDescent="0.3"/>
    <row r="2263" s="382" customFormat="1" x14ac:dyDescent="0.3"/>
    <row r="2264" s="382" customFormat="1" x14ac:dyDescent="0.3"/>
    <row r="2265" s="382" customFormat="1" x14ac:dyDescent="0.3"/>
    <row r="2266" s="382" customFormat="1" x14ac:dyDescent="0.3"/>
    <row r="2267" s="382" customFormat="1" x14ac:dyDescent="0.3"/>
    <row r="2268" s="382" customFormat="1" x14ac:dyDescent="0.3"/>
    <row r="2269" s="382" customFormat="1" x14ac:dyDescent="0.3"/>
    <row r="2270" s="382" customFormat="1" x14ac:dyDescent="0.3"/>
    <row r="2271" s="382" customFormat="1" x14ac:dyDescent="0.3"/>
    <row r="2272" s="382" customFormat="1" x14ac:dyDescent="0.3"/>
    <row r="2273" s="382" customFormat="1" x14ac:dyDescent="0.3"/>
    <row r="2274" s="382" customFormat="1" x14ac:dyDescent="0.3"/>
    <row r="2275" s="382" customFormat="1" x14ac:dyDescent="0.3"/>
    <row r="2276" s="382" customFormat="1" x14ac:dyDescent="0.3"/>
    <row r="2277" s="382" customFormat="1" x14ac:dyDescent="0.3"/>
    <row r="2278" s="382" customFormat="1" x14ac:dyDescent="0.3"/>
    <row r="2279" s="382" customFormat="1" x14ac:dyDescent="0.3"/>
    <row r="2280" s="382" customFormat="1" x14ac:dyDescent="0.3"/>
    <row r="2281" s="382" customFormat="1" x14ac:dyDescent="0.3"/>
    <row r="2282" s="382" customFormat="1" x14ac:dyDescent="0.3"/>
    <row r="2283" s="382" customFormat="1" x14ac:dyDescent="0.3"/>
    <row r="2284" s="382" customFormat="1" x14ac:dyDescent="0.3"/>
    <row r="2285" s="382" customFormat="1" x14ac:dyDescent="0.3"/>
    <row r="2286" s="382" customFormat="1" x14ac:dyDescent="0.3"/>
    <row r="2287" s="382" customFormat="1" x14ac:dyDescent="0.3"/>
    <row r="2288" s="382" customFormat="1" x14ac:dyDescent="0.3"/>
    <row r="2289" s="382" customFormat="1" x14ac:dyDescent="0.3"/>
    <row r="2290" s="382" customFormat="1" x14ac:dyDescent="0.3"/>
    <row r="2291" s="382" customFormat="1" x14ac:dyDescent="0.3"/>
    <row r="2292" s="382" customFormat="1" x14ac:dyDescent="0.3"/>
    <row r="2293" s="382" customFormat="1" x14ac:dyDescent="0.3"/>
    <row r="2294" s="382" customFormat="1" x14ac:dyDescent="0.3"/>
    <row r="2295" s="382" customFormat="1" x14ac:dyDescent="0.3"/>
    <row r="2296" s="382" customFormat="1" x14ac:dyDescent="0.3"/>
    <row r="2297" s="382" customFormat="1" x14ac:dyDescent="0.3"/>
    <row r="2298" s="382" customFormat="1" x14ac:dyDescent="0.3"/>
    <row r="2299" s="382" customFormat="1" x14ac:dyDescent="0.3"/>
    <row r="2300" s="382" customFormat="1" x14ac:dyDescent="0.3"/>
    <row r="2301" s="382" customFormat="1" x14ac:dyDescent="0.3"/>
    <row r="2302" s="382" customFormat="1" x14ac:dyDescent="0.3"/>
    <row r="2303" s="382" customFormat="1" x14ac:dyDescent="0.3"/>
    <row r="2304" s="382" customFormat="1" x14ac:dyDescent="0.3"/>
    <row r="2305" s="382" customFormat="1" x14ac:dyDescent="0.3"/>
    <row r="2306" s="382" customFormat="1" x14ac:dyDescent="0.3"/>
    <row r="2307" s="382" customFormat="1" x14ac:dyDescent="0.3"/>
    <row r="2308" s="382" customFormat="1" x14ac:dyDescent="0.3"/>
    <row r="2309" s="382" customFormat="1" x14ac:dyDescent="0.3"/>
    <row r="2310" s="382" customFormat="1" x14ac:dyDescent="0.3"/>
    <row r="2311" s="382" customFormat="1" x14ac:dyDescent="0.3"/>
    <row r="2312" s="382" customFormat="1" x14ac:dyDescent="0.3"/>
    <row r="2313" s="382" customFormat="1" x14ac:dyDescent="0.3"/>
    <row r="2314" s="382" customFormat="1" x14ac:dyDescent="0.3"/>
    <row r="2315" s="382" customFormat="1" x14ac:dyDescent="0.3"/>
    <row r="2316" s="382" customFormat="1" x14ac:dyDescent="0.3"/>
    <row r="2317" s="382" customFormat="1" x14ac:dyDescent="0.3"/>
    <row r="2318" s="382" customFormat="1" x14ac:dyDescent="0.3"/>
    <row r="2319" s="382" customFormat="1" x14ac:dyDescent="0.3"/>
    <row r="2320" s="382" customFormat="1" x14ac:dyDescent="0.3"/>
    <row r="2321" s="382" customFormat="1" x14ac:dyDescent="0.3"/>
    <row r="2322" s="382" customFormat="1" x14ac:dyDescent="0.3"/>
    <row r="2323" s="382" customFormat="1" x14ac:dyDescent="0.3"/>
    <row r="2324" s="382" customFormat="1" x14ac:dyDescent="0.3"/>
    <row r="2325" s="382" customFormat="1" x14ac:dyDescent="0.3"/>
    <row r="2326" s="382" customFormat="1" x14ac:dyDescent="0.3"/>
    <row r="2327" s="382" customFormat="1" x14ac:dyDescent="0.3"/>
    <row r="2328" s="382" customFormat="1" x14ac:dyDescent="0.3"/>
    <row r="2329" s="382" customFormat="1" x14ac:dyDescent="0.3"/>
    <row r="2330" s="382" customFormat="1" x14ac:dyDescent="0.3"/>
    <row r="2331" s="382" customFormat="1" x14ac:dyDescent="0.3"/>
    <row r="2332" s="382" customFormat="1" x14ac:dyDescent="0.3"/>
    <row r="2333" s="382" customFormat="1" x14ac:dyDescent="0.3"/>
    <row r="2334" s="382" customFormat="1" x14ac:dyDescent="0.3"/>
    <row r="2335" s="382" customFormat="1" x14ac:dyDescent="0.3"/>
    <row r="2336" s="382" customFormat="1" x14ac:dyDescent="0.3"/>
    <row r="2337" s="382" customFormat="1" x14ac:dyDescent="0.3"/>
    <row r="2338" s="382" customFormat="1" x14ac:dyDescent="0.3"/>
    <row r="2339" s="382" customFormat="1" x14ac:dyDescent="0.3"/>
    <row r="2340" s="382" customFormat="1" x14ac:dyDescent="0.3"/>
    <row r="2341" s="382" customFormat="1" x14ac:dyDescent="0.3"/>
    <row r="2342" s="382" customFormat="1" x14ac:dyDescent="0.3"/>
    <row r="2343" s="382" customFormat="1" x14ac:dyDescent="0.3"/>
    <row r="2344" s="382" customFormat="1" x14ac:dyDescent="0.3"/>
    <row r="2345" s="382" customFormat="1" x14ac:dyDescent="0.3"/>
    <row r="2346" s="382" customFormat="1" x14ac:dyDescent="0.3"/>
    <row r="2347" s="382" customFormat="1" x14ac:dyDescent="0.3"/>
    <row r="2348" s="382" customFormat="1" x14ac:dyDescent="0.3"/>
    <row r="2349" s="382" customFormat="1" x14ac:dyDescent="0.3"/>
    <row r="2350" s="382" customFormat="1" x14ac:dyDescent="0.3"/>
    <row r="2351" s="382" customFormat="1" x14ac:dyDescent="0.3"/>
    <row r="2352" s="382" customFormat="1" x14ac:dyDescent="0.3"/>
    <row r="2353" s="382" customFormat="1" x14ac:dyDescent="0.3"/>
    <row r="2354" s="382" customFormat="1" x14ac:dyDescent="0.3"/>
    <row r="2355" s="382" customFormat="1" x14ac:dyDescent="0.3"/>
    <row r="2356" s="382" customFormat="1" x14ac:dyDescent="0.3"/>
    <row r="2357" s="382" customFormat="1" x14ac:dyDescent="0.3"/>
    <row r="2358" s="382" customFormat="1" x14ac:dyDescent="0.3"/>
    <row r="2359" s="382" customFormat="1" x14ac:dyDescent="0.3"/>
    <row r="2360" s="382" customFormat="1" x14ac:dyDescent="0.3"/>
    <row r="2361" s="382" customFormat="1" x14ac:dyDescent="0.3"/>
    <row r="2362" s="382" customFormat="1" x14ac:dyDescent="0.3"/>
    <row r="2363" s="382" customFormat="1" x14ac:dyDescent="0.3"/>
    <row r="2364" s="382" customFormat="1" x14ac:dyDescent="0.3"/>
    <row r="2365" s="382" customFormat="1" x14ac:dyDescent="0.3"/>
    <row r="2366" s="382" customFormat="1" x14ac:dyDescent="0.3"/>
    <row r="2367" s="382" customFormat="1" x14ac:dyDescent="0.3"/>
    <row r="2368" s="382" customFormat="1" x14ac:dyDescent="0.3"/>
    <row r="2369" s="382" customFormat="1" x14ac:dyDescent="0.3"/>
    <row r="2370" s="382" customFormat="1" x14ac:dyDescent="0.3"/>
    <row r="2371" s="382" customFormat="1" x14ac:dyDescent="0.3"/>
    <row r="2372" s="382" customFormat="1" x14ac:dyDescent="0.3"/>
    <row r="2373" s="382" customFormat="1" x14ac:dyDescent="0.3"/>
    <row r="2374" s="382" customFormat="1" x14ac:dyDescent="0.3"/>
    <row r="2375" s="382" customFormat="1" x14ac:dyDescent="0.3"/>
    <row r="2376" s="382" customFormat="1" x14ac:dyDescent="0.3"/>
    <row r="2377" s="382" customFormat="1" x14ac:dyDescent="0.3"/>
    <row r="2378" s="382" customFormat="1" x14ac:dyDescent="0.3"/>
    <row r="2379" s="382" customFormat="1" x14ac:dyDescent="0.3"/>
    <row r="2380" s="382" customFormat="1" x14ac:dyDescent="0.3"/>
    <row r="2381" s="382" customFormat="1" x14ac:dyDescent="0.3"/>
    <row r="2382" s="382" customFormat="1" x14ac:dyDescent="0.3"/>
    <row r="2383" s="382" customFormat="1" x14ac:dyDescent="0.3"/>
    <row r="2384" s="382" customFormat="1" x14ac:dyDescent="0.3"/>
    <row r="2385" s="382" customFormat="1" x14ac:dyDescent="0.3"/>
    <row r="2386" s="382" customFormat="1" x14ac:dyDescent="0.3"/>
    <row r="2387" s="382" customFormat="1" x14ac:dyDescent="0.3"/>
    <row r="2388" s="382" customFormat="1" x14ac:dyDescent="0.3"/>
    <row r="2389" s="382" customFormat="1" x14ac:dyDescent="0.3"/>
    <row r="2390" s="382" customFormat="1" x14ac:dyDescent="0.3"/>
    <row r="2391" s="382" customFormat="1" x14ac:dyDescent="0.3"/>
    <row r="2392" s="382" customFormat="1" x14ac:dyDescent="0.3"/>
    <row r="2393" s="382" customFormat="1" x14ac:dyDescent="0.3"/>
    <row r="2394" s="382" customFormat="1" x14ac:dyDescent="0.3"/>
    <row r="2395" s="382" customFormat="1" x14ac:dyDescent="0.3"/>
    <row r="2396" s="382" customFormat="1" x14ac:dyDescent="0.3"/>
    <row r="2397" s="382" customFormat="1" x14ac:dyDescent="0.3"/>
    <row r="2398" s="382" customFormat="1" x14ac:dyDescent="0.3"/>
    <row r="2399" s="382" customFormat="1" x14ac:dyDescent="0.3"/>
    <row r="2400" s="382" customFormat="1" x14ac:dyDescent="0.3"/>
    <row r="2401" s="382" customFormat="1" x14ac:dyDescent="0.3"/>
    <row r="2402" s="382" customFormat="1" x14ac:dyDescent="0.3"/>
    <row r="2403" s="382" customFormat="1" x14ac:dyDescent="0.3"/>
    <row r="2404" s="382" customFormat="1" x14ac:dyDescent="0.3"/>
    <row r="2405" s="382" customFormat="1" x14ac:dyDescent="0.3"/>
    <row r="2406" s="382" customFormat="1" x14ac:dyDescent="0.3"/>
    <row r="2407" s="382" customFormat="1" x14ac:dyDescent="0.3"/>
    <row r="2408" s="382" customFormat="1" x14ac:dyDescent="0.3"/>
    <row r="2409" s="382" customFormat="1" x14ac:dyDescent="0.3"/>
    <row r="2410" s="382" customFormat="1" x14ac:dyDescent="0.3"/>
    <row r="2411" s="382" customFormat="1" x14ac:dyDescent="0.3"/>
    <row r="2412" s="382" customFormat="1" x14ac:dyDescent="0.3"/>
    <row r="2413" s="382" customFormat="1" x14ac:dyDescent="0.3"/>
    <row r="2414" s="382" customFormat="1" x14ac:dyDescent="0.3"/>
    <row r="2415" s="382" customFormat="1" x14ac:dyDescent="0.3"/>
    <row r="2416" s="382" customFormat="1" x14ac:dyDescent="0.3"/>
    <row r="2417" s="382" customFormat="1" x14ac:dyDescent="0.3"/>
    <row r="2418" s="382" customFormat="1" x14ac:dyDescent="0.3"/>
    <row r="2419" s="382" customFormat="1" x14ac:dyDescent="0.3"/>
    <row r="2420" s="382" customFormat="1" x14ac:dyDescent="0.3"/>
    <row r="2421" s="382" customFormat="1" x14ac:dyDescent="0.3"/>
    <row r="2422" s="382" customFormat="1" x14ac:dyDescent="0.3"/>
    <row r="2423" s="382" customFormat="1" x14ac:dyDescent="0.3"/>
    <row r="2424" s="382" customFormat="1" x14ac:dyDescent="0.3"/>
    <row r="2425" s="382" customFormat="1" x14ac:dyDescent="0.3"/>
    <row r="2426" s="382" customFormat="1" x14ac:dyDescent="0.3"/>
    <row r="2427" s="382" customFormat="1" x14ac:dyDescent="0.3"/>
    <row r="2428" s="382" customFormat="1" x14ac:dyDescent="0.3"/>
    <row r="2429" s="382" customFormat="1" x14ac:dyDescent="0.3"/>
    <row r="2430" s="382" customFormat="1" x14ac:dyDescent="0.3"/>
    <row r="2431" s="382" customFormat="1" x14ac:dyDescent="0.3"/>
    <row r="2432" s="382" customFormat="1" x14ac:dyDescent="0.3"/>
    <row r="2433" s="382" customFormat="1" x14ac:dyDescent="0.3"/>
    <row r="2434" s="382" customFormat="1" x14ac:dyDescent="0.3"/>
    <row r="2435" s="382" customFormat="1" x14ac:dyDescent="0.3"/>
    <row r="2436" s="382" customFormat="1" x14ac:dyDescent="0.3"/>
    <row r="2437" s="382" customFormat="1" x14ac:dyDescent="0.3"/>
    <row r="2438" s="382" customFormat="1" x14ac:dyDescent="0.3"/>
    <row r="2439" s="382" customFormat="1" x14ac:dyDescent="0.3"/>
    <row r="2440" s="382" customFormat="1" x14ac:dyDescent="0.3"/>
    <row r="2441" s="382" customFormat="1" x14ac:dyDescent="0.3"/>
    <row r="2442" s="382" customFormat="1" x14ac:dyDescent="0.3"/>
    <row r="2443" s="382" customFormat="1" x14ac:dyDescent="0.3"/>
    <row r="2444" s="382" customFormat="1" x14ac:dyDescent="0.3"/>
    <row r="2445" s="382" customFormat="1" x14ac:dyDescent="0.3"/>
    <row r="2446" s="382" customFormat="1" x14ac:dyDescent="0.3"/>
    <row r="2447" s="382" customFormat="1" x14ac:dyDescent="0.3"/>
    <row r="2448" s="382" customFormat="1" x14ac:dyDescent="0.3"/>
    <row r="2449" s="382" customFormat="1" x14ac:dyDescent="0.3"/>
    <row r="2450" s="382" customFormat="1" x14ac:dyDescent="0.3"/>
    <row r="2451" s="382" customFormat="1" x14ac:dyDescent="0.3"/>
    <row r="2452" s="382" customFormat="1" x14ac:dyDescent="0.3"/>
    <row r="2453" s="382" customFormat="1" x14ac:dyDescent="0.3"/>
    <row r="2454" s="382" customFormat="1" x14ac:dyDescent="0.3"/>
    <row r="2455" s="382" customFormat="1" x14ac:dyDescent="0.3"/>
    <row r="2456" s="382" customFormat="1" x14ac:dyDescent="0.3"/>
    <row r="2457" s="382" customFormat="1" x14ac:dyDescent="0.3"/>
    <row r="2458" s="382" customFormat="1" x14ac:dyDescent="0.3"/>
    <row r="2459" s="382" customFormat="1" x14ac:dyDescent="0.3"/>
    <row r="2460" s="382" customFormat="1" x14ac:dyDescent="0.3"/>
    <row r="2461" s="382" customFormat="1" x14ac:dyDescent="0.3"/>
    <row r="2462" s="382" customFormat="1" x14ac:dyDescent="0.3"/>
    <row r="2463" s="382" customFormat="1" x14ac:dyDescent="0.3"/>
    <row r="2464" s="382" customFormat="1" x14ac:dyDescent="0.3"/>
    <row r="2465" s="382" customFormat="1" x14ac:dyDescent="0.3"/>
    <row r="2466" s="382" customFormat="1" x14ac:dyDescent="0.3"/>
    <row r="2467" s="382" customFormat="1" x14ac:dyDescent="0.3"/>
    <row r="2468" s="382" customFormat="1" x14ac:dyDescent="0.3"/>
    <row r="2469" s="382" customFormat="1" x14ac:dyDescent="0.3"/>
    <row r="2470" s="382" customFormat="1" x14ac:dyDescent="0.3"/>
    <row r="2471" s="382" customFormat="1" x14ac:dyDescent="0.3"/>
    <row r="2472" s="382" customFormat="1" x14ac:dyDescent="0.3"/>
    <row r="2473" s="382" customFormat="1" x14ac:dyDescent="0.3"/>
    <row r="2474" s="382" customFormat="1" x14ac:dyDescent="0.3"/>
    <row r="2475" s="382" customFormat="1" x14ac:dyDescent="0.3"/>
    <row r="2476" s="382" customFormat="1" x14ac:dyDescent="0.3"/>
    <row r="2477" s="382" customFormat="1" x14ac:dyDescent="0.3"/>
    <row r="2478" s="382" customFormat="1" x14ac:dyDescent="0.3"/>
    <row r="2479" s="382" customFormat="1" x14ac:dyDescent="0.3"/>
    <row r="2480" s="382" customFormat="1" x14ac:dyDescent="0.3"/>
    <row r="2481" s="382" customFormat="1" x14ac:dyDescent="0.3"/>
    <row r="2482" s="382" customFormat="1" x14ac:dyDescent="0.3"/>
    <row r="2483" s="382" customFormat="1" x14ac:dyDescent="0.3"/>
    <row r="2484" s="382" customFormat="1" x14ac:dyDescent="0.3"/>
    <row r="2485" s="382" customFormat="1" x14ac:dyDescent="0.3"/>
    <row r="2486" s="382" customFormat="1" x14ac:dyDescent="0.3"/>
    <row r="2487" s="382" customFormat="1" x14ac:dyDescent="0.3"/>
    <row r="2488" s="382" customFormat="1" x14ac:dyDescent="0.3"/>
    <row r="2489" s="382" customFormat="1" x14ac:dyDescent="0.3"/>
    <row r="2490" s="382" customFormat="1" x14ac:dyDescent="0.3"/>
    <row r="2491" s="382" customFormat="1" x14ac:dyDescent="0.3"/>
    <row r="2492" s="382" customFormat="1" x14ac:dyDescent="0.3"/>
    <row r="2493" s="382" customFormat="1" x14ac:dyDescent="0.3"/>
    <row r="2494" s="382" customFormat="1" x14ac:dyDescent="0.3"/>
    <row r="2495" s="382" customFormat="1" x14ac:dyDescent="0.3"/>
    <row r="2496" s="382" customFormat="1" x14ac:dyDescent="0.3"/>
    <row r="2497" s="382" customFormat="1" x14ac:dyDescent="0.3"/>
    <row r="2498" s="382" customFormat="1" x14ac:dyDescent="0.3"/>
    <row r="2499" s="382" customFormat="1" x14ac:dyDescent="0.3"/>
    <row r="2500" s="382" customFormat="1" x14ac:dyDescent="0.3"/>
    <row r="2501" s="382" customFormat="1" x14ac:dyDescent="0.3"/>
    <row r="2502" s="382" customFormat="1" x14ac:dyDescent="0.3"/>
    <row r="2503" s="382" customFormat="1" x14ac:dyDescent="0.3"/>
    <row r="2504" s="382" customFormat="1" x14ac:dyDescent="0.3"/>
    <row r="2505" s="382" customFormat="1" x14ac:dyDescent="0.3"/>
    <row r="2506" s="382" customFormat="1" x14ac:dyDescent="0.3"/>
    <row r="2507" s="382" customFormat="1" x14ac:dyDescent="0.3"/>
    <row r="2508" s="382" customFormat="1" x14ac:dyDescent="0.3"/>
    <row r="2509" s="382" customFormat="1" x14ac:dyDescent="0.3"/>
    <row r="2510" s="382" customFormat="1" x14ac:dyDescent="0.3"/>
    <row r="2511" s="382" customFormat="1" x14ac:dyDescent="0.3"/>
    <row r="2512" s="382" customFormat="1" x14ac:dyDescent="0.3"/>
    <row r="2513" s="382" customFormat="1" x14ac:dyDescent="0.3"/>
    <row r="2514" s="382" customFormat="1" x14ac:dyDescent="0.3"/>
    <row r="2515" s="382" customFormat="1" x14ac:dyDescent="0.3"/>
    <row r="2516" s="382" customFormat="1" x14ac:dyDescent="0.3"/>
    <row r="2517" s="382" customFormat="1" x14ac:dyDescent="0.3"/>
    <row r="2518" s="382" customFormat="1" x14ac:dyDescent="0.3"/>
    <row r="2519" s="382" customFormat="1" x14ac:dyDescent="0.3"/>
    <row r="2520" s="382" customFormat="1" x14ac:dyDescent="0.3"/>
    <row r="2521" s="382" customFormat="1" x14ac:dyDescent="0.3"/>
    <row r="2522" s="382" customFormat="1" x14ac:dyDescent="0.3"/>
    <row r="2523" s="382" customFormat="1" x14ac:dyDescent="0.3"/>
    <row r="2524" s="382" customFormat="1" x14ac:dyDescent="0.3"/>
    <row r="2525" s="382" customFormat="1" x14ac:dyDescent="0.3"/>
    <row r="2526" s="382" customFormat="1" x14ac:dyDescent="0.3"/>
    <row r="2527" s="382" customFormat="1" x14ac:dyDescent="0.3"/>
    <row r="2528" s="382" customFormat="1" x14ac:dyDescent="0.3"/>
    <row r="2529" s="382" customFormat="1" x14ac:dyDescent="0.3"/>
    <row r="2530" s="382" customFormat="1" x14ac:dyDescent="0.3"/>
    <row r="2531" s="382" customFormat="1" x14ac:dyDescent="0.3"/>
    <row r="2532" s="382" customFormat="1" x14ac:dyDescent="0.3"/>
    <row r="2533" s="382" customFormat="1" x14ac:dyDescent="0.3"/>
    <row r="2534" s="382" customFormat="1" x14ac:dyDescent="0.3"/>
    <row r="2535" s="382" customFormat="1" x14ac:dyDescent="0.3"/>
    <row r="2536" s="382" customFormat="1" x14ac:dyDescent="0.3"/>
    <row r="2537" s="382" customFormat="1" x14ac:dyDescent="0.3"/>
    <row r="2538" s="382" customFormat="1" x14ac:dyDescent="0.3"/>
    <row r="2539" s="382" customFormat="1" x14ac:dyDescent="0.3"/>
    <row r="2540" s="382" customFormat="1" x14ac:dyDescent="0.3"/>
    <row r="2541" s="382" customFormat="1" x14ac:dyDescent="0.3"/>
    <row r="2542" s="382" customFormat="1" x14ac:dyDescent="0.3"/>
    <row r="2543" s="382" customFormat="1" x14ac:dyDescent="0.3"/>
    <row r="2544" s="382" customFormat="1" x14ac:dyDescent="0.3"/>
    <row r="2545" s="382" customFormat="1" x14ac:dyDescent="0.3"/>
    <row r="2546" s="382" customFormat="1" x14ac:dyDescent="0.3"/>
    <row r="2547" s="382" customFormat="1" x14ac:dyDescent="0.3"/>
    <row r="2548" s="382" customFormat="1" x14ac:dyDescent="0.3"/>
    <row r="2549" s="382" customFormat="1" x14ac:dyDescent="0.3"/>
    <row r="2550" s="382" customFormat="1" x14ac:dyDescent="0.3"/>
    <row r="2551" s="382" customFormat="1" x14ac:dyDescent="0.3"/>
    <row r="2552" s="382" customFormat="1" x14ac:dyDescent="0.3"/>
    <row r="2553" s="382" customFormat="1" x14ac:dyDescent="0.3"/>
    <row r="2554" s="382" customFormat="1" x14ac:dyDescent="0.3"/>
    <row r="2555" s="382" customFormat="1" x14ac:dyDescent="0.3"/>
    <row r="2556" s="382" customFormat="1" x14ac:dyDescent="0.3"/>
    <row r="2557" s="382" customFormat="1" x14ac:dyDescent="0.3"/>
    <row r="2558" s="382" customFormat="1" x14ac:dyDescent="0.3"/>
    <row r="2559" s="382" customFormat="1" x14ac:dyDescent="0.3"/>
    <row r="2560" s="382" customFormat="1" x14ac:dyDescent="0.3"/>
    <row r="2561" s="382" customFormat="1" x14ac:dyDescent="0.3"/>
    <row r="2562" s="382" customFormat="1" x14ac:dyDescent="0.3"/>
    <row r="2563" s="382" customFormat="1" x14ac:dyDescent="0.3"/>
    <row r="2564" s="382" customFormat="1" x14ac:dyDescent="0.3"/>
    <row r="2565" s="382" customFormat="1" x14ac:dyDescent="0.3"/>
    <row r="2566" s="382" customFormat="1" x14ac:dyDescent="0.3"/>
    <row r="2567" s="382" customFormat="1" x14ac:dyDescent="0.3"/>
    <row r="2568" s="382" customFormat="1" x14ac:dyDescent="0.3"/>
    <row r="2569" s="382" customFormat="1" x14ac:dyDescent="0.3"/>
    <row r="2570" s="382" customFormat="1" x14ac:dyDescent="0.3"/>
    <row r="2571" s="382" customFormat="1" x14ac:dyDescent="0.3"/>
    <row r="2572" s="382" customFormat="1" x14ac:dyDescent="0.3"/>
    <row r="2573" s="382" customFormat="1" x14ac:dyDescent="0.3"/>
    <row r="2574" s="382" customFormat="1" x14ac:dyDescent="0.3"/>
    <row r="2575" s="382" customFormat="1" x14ac:dyDescent="0.3"/>
    <row r="2576" s="382" customFormat="1" x14ac:dyDescent="0.3"/>
    <row r="2577" s="382" customFormat="1" x14ac:dyDescent="0.3"/>
    <row r="2578" s="382" customFormat="1" x14ac:dyDescent="0.3"/>
    <row r="2579" s="382" customFormat="1" x14ac:dyDescent="0.3"/>
    <row r="2580" s="382" customFormat="1" x14ac:dyDescent="0.3"/>
    <row r="2581" s="382" customFormat="1" x14ac:dyDescent="0.3"/>
    <row r="2582" s="382" customFormat="1" x14ac:dyDescent="0.3"/>
    <row r="2583" s="382" customFormat="1" x14ac:dyDescent="0.3"/>
    <row r="2584" s="382" customFormat="1" x14ac:dyDescent="0.3"/>
    <row r="2585" s="382" customFormat="1" x14ac:dyDescent="0.3"/>
    <row r="2586" s="382" customFormat="1" x14ac:dyDescent="0.3"/>
    <row r="2587" s="382" customFormat="1" x14ac:dyDescent="0.3"/>
    <row r="2588" s="382" customFormat="1" x14ac:dyDescent="0.3"/>
    <row r="2589" s="382" customFormat="1" x14ac:dyDescent="0.3"/>
    <row r="2590" s="382" customFormat="1" x14ac:dyDescent="0.3"/>
    <row r="2591" s="382" customFormat="1" x14ac:dyDescent="0.3"/>
    <row r="2592" s="382" customFormat="1" x14ac:dyDescent="0.3"/>
    <row r="2593" s="382" customFormat="1" x14ac:dyDescent="0.3"/>
    <row r="2594" s="382" customFormat="1" x14ac:dyDescent="0.3"/>
    <row r="2595" s="382" customFormat="1" x14ac:dyDescent="0.3"/>
    <row r="2596" s="382" customFormat="1" x14ac:dyDescent="0.3"/>
    <row r="2597" s="382" customFormat="1" x14ac:dyDescent="0.3"/>
    <row r="2598" s="382" customFormat="1" x14ac:dyDescent="0.3"/>
    <row r="2599" s="382" customFormat="1" x14ac:dyDescent="0.3"/>
    <row r="2600" s="382" customFormat="1" x14ac:dyDescent="0.3"/>
    <row r="2601" s="382" customFormat="1" x14ac:dyDescent="0.3"/>
    <row r="2602" s="382" customFormat="1" x14ac:dyDescent="0.3"/>
    <row r="2603" s="382" customFormat="1" x14ac:dyDescent="0.3"/>
    <row r="2604" s="382" customFormat="1" x14ac:dyDescent="0.3"/>
    <row r="2605" s="382" customFormat="1" x14ac:dyDescent="0.3"/>
    <row r="2606" s="382" customFormat="1" x14ac:dyDescent="0.3"/>
    <row r="2607" s="382" customFormat="1" x14ac:dyDescent="0.3"/>
    <row r="2608" s="382" customFormat="1" x14ac:dyDescent="0.3"/>
    <row r="2609" s="382" customFormat="1" x14ac:dyDescent="0.3"/>
    <row r="2610" s="382" customFormat="1" x14ac:dyDescent="0.3"/>
    <row r="2611" s="382" customFormat="1" x14ac:dyDescent="0.3"/>
    <row r="2612" s="382" customFormat="1" x14ac:dyDescent="0.3"/>
    <row r="2613" s="382" customFormat="1" x14ac:dyDescent="0.3"/>
    <row r="2614" s="382" customFormat="1" x14ac:dyDescent="0.3"/>
    <row r="2615" s="382" customFormat="1" x14ac:dyDescent="0.3"/>
    <row r="2616" s="382" customFormat="1" x14ac:dyDescent="0.3"/>
    <row r="2617" s="382" customFormat="1" x14ac:dyDescent="0.3"/>
    <row r="2618" s="382" customFormat="1" x14ac:dyDescent="0.3"/>
    <row r="2619" s="382" customFormat="1" x14ac:dyDescent="0.3"/>
    <row r="2620" s="382" customFormat="1" x14ac:dyDescent="0.3"/>
    <row r="2621" s="382" customFormat="1" x14ac:dyDescent="0.3"/>
    <row r="2622" s="382" customFormat="1" x14ac:dyDescent="0.3"/>
    <row r="2623" s="382" customFormat="1" x14ac:dyDescent="0.3"/>
    <row r="2624" s="382" customFormat="1" x14ac:dyDescent="0.3"/>
    <row r="2625" s="382" customFormat="1" x14ac:dyDescent="0.3"/>
    <row r="2626" s="382" customFormat="1" x14ac:dyDescent="0.3"/>
    <row r="2627" s="382" customFormat="1" x14ac:dyDescent="0.3"/>
    <row r="2628" s="382" customFormat="1" x14ac:dyDescent="0.3"/>
    <row r="2629" s="382" customFormat="1" x14ac:dyDescent="0.3"/>
    <row r="2630" s="382" customFormat="1" x14ac:dyDescent="0.3"/>
    <row r="2631" s="382" customFormat="1" x14ac:dyDescent="0.3"/>
    <row r="2632" s="382" customFormat="1" x14ac:dyDescent="0.3"/>
    <row r="2633" s="382" customFormat="1" x14ac:dyDescent="0.3"/>
    <row r="2634" s="382" customFormat="1" x14ac:dyDescent="0.3"/>
    <row r="2635" s="382" customFormat="1" x14ac:dyDescent="0.3"/>
    <row r="2636" s="382" customFormat="1" x14ac:dyDescent="0.3"/>
    <row r="2637" s="382" customFormat="1" x14ac:dyDescent="0.3"/>
    <row r="2638" s="382" customFormat="1" x14ac:dyDescent="0.3"/>
    <row r="2639" s="382" customFormat="1" x14ac:dyDescent="0.3"/>
    <row r="2640" s="382" customFormat="1" x14ac:dyDescent="0.3"/>
    <row r="2641" s="382" customFormat="1" x14ac:dyDescent="0.3"/>
    <row r="2642" s="382" customFormat="1" x14ac:dyDescent="0.3"/>
    <row r="2643" s="382" customFormat="1" x14ac:dyDescent="0.3"/>
    <row r="2644" s="382" customFormat="1" x14ac:dyDescent="0.3"/>
    <row r="2645" s="382" customFormat="1" x14ac:dyDescent="0.3"/>
    <row r="2646" s="382" customFormat="1" x14ac:dyDescent="0.3"/>
    <row r="2647" s="382" customFormat="1" x14ac:dyDescent="0.3"/>
    <row r="2648" s="382" customFormat="1" x14ac:dyDescent="0.3"/>
    <row r="2649" s="382" customFormat="1" x14ac:dyDescent="0.3"/>
    <row r="2650" s="382" customFormat="1" x14ac:dyDescent="0.3"/>
    <row r="2651" s="382" customFormat="1" x14ac:dyDescent="0.3"/>
    <row r="2652" s="382" customFormat="1" x14ac:dyDescent="0.3"/>
    <row r="2653" s="382" customFormat="1" x14ac:dyDescent="0.3"/>
    <row r="2654" s="382" customFormat="1" x14ac:dyDescent="0.3"/>
    <row r="2655" s="382" customFormat="1" x14ac:dyDescent="0.3"/>
    <row r="2656" s="382" customFormat="1" x14ac:dyDescent="0.3"/>
    <row r="2657" s="382" customFormat="1" x14ac:dyDescent="0.3"/>
    <row r="2658" s="382" customFormat="1" x14ac:dyDescent="0.3"/>
    <row r="2659" s="382" customFormat="1" x14ac:dyDescent="0.3"/>
    <row r="2660" s="382" customFormat="1" x14ac:dyDescent="0.3"/>
    <row r="2661" s="382" customFormat="1" x14ac:dyDescent="0.3"/>
    <row r="2662" s="382" customFormat="1" x14ac:dyDescent="0.3"/>
    <row r="2663" s="382" customFormat="1" x14ac:dyDescent="0.3"/>
    <row r="2664" s="382" customFormat="1" x14ac:dyDescent="0.3"/>
    <row r="2665" s="382" customFormat="1" x14ac:dyDescent="0.3"/>
    <row r="2666" s="382" customFormat="1" x14ac:dyDescent="0.3"/>
    <row r="2667" s="382" customFormat="1" x14ac:dyDescent="0.3"/>
    <row r="2668" s="382" customFormat="1" x14ac:dyDescent="0.3"/>
    <row r="2669" s="382" customFormat="1" x14ac:dyDescent="0.3"/>
    <row r="2670" s="382" customFormat="1" x14ac:dyDescent="0.3"/>
    <row r="2671" s="382" customFormat="1" x14ac:dyDescent="0.3"/>
    <row r="2672" s="382" customFormat="1" x14ac:dyDescent="0.3"/>
  </sheetData>
  <sheetProtection algorithmName="SHA-512" hashValue="/tJ69/tGoiZ42/EbMVa+/zOoKYV6JA2qkakMgzTZhBMsjncbv/X5KRFk1qAmQmLosYaY6Bj1mtfLFG2R3qEjQw==" saltValue="by1NL9HajbfoMvvKGQTEUg==" spinCount="100000" sheet="1" formatColumns="0" formatRows="0"/>
  <mergeCells count="178">
    <mergeCell ref="G3:H3"/>
    <mergeCell ref="T390:U390"/>
    <mergeCell ref="V390:W390"/>
    <mergeCell ref="X390:Y390"/>
    <mergeCell ref="Z390:AA390"/>
    <mergeCell ref="AB390:AC390"/>
    <mergeCell ref="AD390:AE390"/>
    <mergeCell ref="D329:E330"/>
    <mergeCell ref="D388:E389"/>
    <mergeCell ref="T387:U387"/>
    <mergeCell ref="V387:W387"/>
    <mergeCell ref="X387:Y387"/>
    <mergeCell ref="Z387:AA387"/>
    <mergeCell ref="AB387:AC387"/>
    <mergeCell ref="AD387:AE387"/>
    <mergeCell ref="T388:U388"/>
    <mergeCell ref="V388:W388"/>
    <mergeCell ref="X388:Y388"/>
    <mergeCell ref="Z388:AA388"/>
    <mergeCell ref="AB388:AC388"/>
    <mergeCell ref="AD388:AE388"/>
    <mergeCell ref="T329:U329"/>
    <mergeCell ref="V329:W329"/>
    <mergeCell ref="X329:Y329"/>
    <mergeCell ref="Z329:AA329"/>
    <mergeCell ref="AB329:AC329"/>
    <mergeCell ref="AD329:AE329"/>
    <mergeCell ref="T331:U331"/>
    <mergeCell ref="V331:W331"/>
    <mergeCell ref="X331:Y331"/>
    <mergeCell ref="Z331:AA331"/>
    <mergeCell ref="AB331:AC331"/>
    <mergeCell ref="AD331:AE331"/>
    <mergeCell ref="T270:U270"/>
    <mergeCell ref="V270:W270"/>
    <mergeCell ref="X270:Y270"/>
    <mergeCell ref="Z270:AA270"/>
    <mergeCell ref="AB270:AC270"/>
    <mergeCell ref="AD270:AE270"/>
    <mergeCell ref="T328:U328"/>
    <mergeCell ref="V328:W328"/>
    <mergeCell ref="X328:Y328"/>
    <mergeCell ref="Z328:AA328"/>
    <mergeCell ref="AB328:AC328"/>
    <mergeCell ref="AD328:AE328"/>
    <mergeCell ref="AD185:AE185"/>
    <mergeCell ref="T188:U188"/>
    <mergeCell ref="V188:W188"/>
    <mergeCell ref="X188:Y188"/>
    <mergeCell ref="Z188:AA188"/>
    <mergeCell ref="AB188:AC188"/>
    <mergeCell ref="AD188:AE188"/>
    <mergeCell ref="T185:U185"/>
    <mergeCell ref="V185:W185"/>
    <mergeCell ref="X185:Y185"/>
    <mergeCell ref="Z185:AA185"/>
    <mergeCell ref="AB185:AC185"/>
    <mergeCell ref="V516:AB520"/>
    <mergeCell ref="Y515:Z515"/>
    <mergeCell ref="D186:E188"/>
    <mergeCell ref="I1752:J1752"/>
    <mergeCell ref="B387:E387"/>
    <mergeCell ref="C4:AC5"/>
    <mergeCell ref="B11:B12"/>
    <mergeCell ref="C15:AC16"/>
    <mergeCell ref="C75:AC76"/>
    <mergeCell ref="C154:AC155"/>
    <mergeCell ref="B185:E185"/>
    <mergeCell ref="C266:AC267"/>
    <mergeCell ref="B269:E269"/>
    <mergeCell ref="C325:AC326"/>
    <mergeCell ref="B328:E328"/>
    <mergeCell ref="C384:AC385"/>
    <mergeCell ref="B181:C181"/>
    <mergeCell ref="C443:AC444"/>
    <mergeCell ref="B449:B450"/>
    <mergeCell ref="K449:L449"/>
    <mergeCell ref="M449:N449"/>
    <mergeCell ref="O449:O450"/>
    <mergeCell ref="B451:B455"/>
    <mergeCell ref="B456:B464"/>
    <mergeCell ref="C449:C450"/>
    <mergeCell ref="D449:D450"/>
    <mergeCell ref="E449:E450"/>
    <mergeCell ref="F449:H449"/>
    <mergeCell ref="I449:J449"/>
    <mergeCell ref="B465:C465"/>
    <mergeCell ref="C467:AC468"/>
    <mergeCell ref="C489:G489"/>
    <mergeCell ref="H489:P489"/>
    <mergeCell ref="Q489:Q490"/>
    <mergeCell ref="B539:D539"/>
    <mergeCell ref="G539:J539"/>
    <mergeCell ref="N539:S539"/>
    <mergeCell ref="C522:E522"/>
    <mergeCell ref="F522:H522"/>
    <mergeCell ref="I522:K522"/>
    <mergeCell ref="L522:N522"/>
    <mergeCell ref="O522:Q522"/>
    <mergeCell ref="C499:G499"/>
    <mergeCell ref="H499:P499"/>
    <mergeCell ref="Q499:Q500"/>
    <mergeCell ref="C507:G507"/>
    <mergeCell ref="H507:P507"/>
    <mergeCell ref="Q507:Q508"/>
    <mergeCell ref="C519:T520"/>
    <mergeCell ref="C521:E521"/>
    <mergeCell ref="F521:H521"/>
    <mergeCell ref="I521:T521"/>
    <mergeCell ref="C1992:AC1998"/>
    <mergeCell ref="C1652:G1652"/>
    <mergeCell ref="H1652:K1652"/>
    <mergeCell ref="L1652:L1653"/>
    <mergeCell ref="G1658:G1659"/>
    <mergeCell ref="H1658:H1659"/>
    <mergeCell ref="I1658:J1658"/>
    <mergeCell ref="C1989:AC1990"/>
    <mergeCell ref="G1688:G1689"/>
    <mergeCell ref="H1688:H1689"/>
    <mergeCell ref="I1688:J1688"/>
    <mergeCell ref="G1720:G1721"/>
    <mergeCell ref="H1720:H1721"/>
    <mergeCell ref="I1720:J1720"/>
    <mergeCell ref="G1752:G1753"/>
    <mergeCell ref="H1752:H1753"/>
    <mergeCell ref="C1878:AC1879"/>
    <mergeCell ref="K1658:K1659"/>
    <mergeCell ref="K1688:K1689"/>
    <mergeCell ref="K1720:K1721"/>
    <mergeCell ref="K1752:K1753"/>
    <mergeCell ref="G1657:K1657"/>
    <mergeCell ref="J555:M555"/>
    <mergeCell ref="P556:Q556"/>
    <mergeCell ref="R556:S556"/>
    <mergeCell ref="C540:AC541"/>
    <mergeCell ref="J548:M548"/>
    <mergeCell ref="K549:L549"/>
    <mergeCell ref="M549:N549"/>
    <mergeCell ref="O549:P549"/>
    <mergeCell ref="Q549:R549"/>
    <mergeCell ref="S549:T549"/>
    <mergeCell ref="G543:P543"/>
    <mergeCell ref="C1268:AC1269"/>
    <mergeCell ref="C1398:AC1399"/>
    <mergeCell ref="C1533:AC1534"/>
    <mergeCell ref="C1644:AC1645"/>
    <mergeCell ref="AB556:AC556"/>
    <mergeCell ref="C1050:AC1051"/>
    <mergeCell ref="J556:K556"/>
    <mergeCell ref="L556:M556"/>
    <mergeCell ref="N556:O556"/>
    <mergeCell ref="B1285:C1285"/>
    <mergeCell ref="T556:U556"/>
    <mergeCell ref="B1418:C1418"/>
    <mergeCell ref="AD269:AE269"/>
    <mergeCell ref="T272:U272"/>
    <mergeCell ref="V272:W272"/>
    <mergeCell ref="X272:Y272"/>
    <mergeCell ref="Z272:AA272"/>
    <mergeCell ref="AB272:AC272"/>
    <mergeCell ref="AD272:AE272"/>
    <mergeCell ref="C1767:AC1768"/>
    <mergeCell ref="D270:E271"/>
    <mergeCell ref="T269:U269"/>
    <mergeCell ref="V269:W269"/>
    <mergeCell ref="X269:Y269"/>
    <mergeCell ref="Z269:AA269"/>
    <mergeCell ref="AB269:AC269"/>
    <mergeCell ref="V556:W556"/>
    <mergeCell ref="X556:Y556"/>
    <mergeCell ref="Z556:AA556"/>
    <mergeCell ref="C1160:AC1161"/>
    <mergeCell ref="U521:AC521"/>
    <mergeCell ref="R522:T522"/>
    <mergeCell ref="U522:W522"/>
    <mergeCell ref="X522:Z522"/>
    <mergeCell ref="AA522:AB522"/>
    <mergeCell ref="C1650:L1650"/>
  </mergeCells>
  <phoneticPr fontId="188" type="noConversion"/>
  <dataValidations count="32">
    <dataValidation type="whole" operator="lessThanOrEqual" allowBlank="1" showInputMessage="1" showErrorMessage="1" sqref="C535" xr:uid="{DBCB89B2-96CC-40E0-A406-C7D5EFB28F4A}">
      <formula1>N501</formula1>
    </dataValidation>
    <dataValidation type="whole" operator="lessThanOrEqual" allowBlank="1" showInputMessage="1" showErrorMessage="1" sqref="C534" xr:uid="{321CD515-12FB-4858-87E4-A04C777FF87A}">
      <formula1>M501</formula1>
    </dataValidation>
    <dataValidation type="whole" operator="lessThanOrEqual" allowBlank="1" showInputMessage="1" showErrorMessage="1" sqref="C533" xr:uid="{26212A8A-C12D-4F16-B877-6C6570656D8B}">
      <formula1>L501</formula1>
    </dataValidation>
    <dataValidation type="whole" operator="lessThanOrEqual" allowBlank="1" showInputMessage="1" showErrorMessage="1" sqref="C532" xr:uid="{7A9802AE-D514-4F24-A881-70693B90C499}">
      <formula1>K501</formula1>
    </dataValidation>
    <dataValidation type="whole" operator="lessThanOrEqual" allowBlank="1" showInputMessage="1" showErrorMessage="1" sqref="C531" xr:uid="{11FEF4CD-B617-427F-875D-170C832FC2B7}">
      <formula1>J501</formula1>
    </dataValidation>
    <dataValidation type="whole" operator="lessThanOrEqual" allowBlank="1" showInputMessage="1" showErrorMessage="1" sqref="C530" xr:uid="{7CF3DED8-F0F8-4C7A-9F91-17A4071221C6}">
      <formula1>I501</formula1>
    </dataValidation>
    <dataValidation type="whole" operator="lessThanOrEqual" allowBlank="1" showInputMessage="1" showErrorMessage="1" sqref="C529" xr:uid="{4EEFF969-4276-44B3-93FC-BAE3AE4BC9C8}">
      <formula1>H501</formula1>
    </dataValidation>
    <dataValidation type="whole" operator="lessThanOrEqual" allowBlank="1" showInputMessage="1" showErrorMessage="1" sqref="C527" xr:uid="{984B792D-A64A-4042-AEA0-4D2BF2926ABB}">
      <formula1>F501</formula1>
    </dataValidation>
    <dataValidation type="whole" operator="lessThanOrEqual" allowBlank="1" showInputMessage="1" showErrorMessage="1" sqref="C526" xr:uid="{EF7D9A04-BF05-43AF-BC6D-2EEE42837873}">
      <formula1>E501</formula1>
    </dataValidation>
    <dataValidation type="whole" operator="lessThanOrEqual" allowBlank="1" showInputMessage="1" showErrorMessage="1" sqref="C525" xr:uid="{6147D830-B7D6-4B7A-BD07-41FDC903786F}">
      <formula1>D501</formula1>
    </dataValidation>
    <dataValidation type="whole" operator="lessThanOrEqual" allowBlank="1" showInputMessage="1" showErrorMessage="1" errorTitle="MAUVAISE SAISIE" error="LE NOMBRE A SAISIR DOIT ÊTRE INFERIEUR OU EGAL A L'EFFECTIF TOTAL DES GARÇONS CLASSÉ." promptTitle="EFFECTIF GARÇONS 6ème ADMIS" prompt="LE NOMBRE À SAISIR DOIT ÊTRE INFÉRIEUR OU ÉGAL À L'EFFECTIF TOTAL DES GARÇONS CLASSÉS DE 6è._x000a_FAIRE DE MÊME POUR LES AUTRES NIVEAUX (5è à TLE)" sqref="C524" xr:uid="{312A21BD-D55B-4E60-A487-70E05E1545F2}">
      <formula1>C501</formula1>
    </dataValidation>
    <dataValidation type="whole" operator="lessThanOrEqual" allowBlank="1" showInputMessage="1" showErrorMessage="1" sqref="C536" xr:uid="{B4445E14-8831-48D1-8F8F-F65A8E3AD6D3}">
      <formula1>O501</formula1>
    </dataValidation>
    <dataValidation type="decimal" allowBlank="1" showInputMessage="1" showErrorMessage="1" sqref="O451:O454 O456:O463" xr:uid="{54D6CCF9-5A82-4D62-B1D3-2ED1CE4CF978}">
      <formula1>0</formula1>
      <formula2>20</formula2>
    </dataValidation>
    <dataValidation type="whole" operator="lessThanOrEqual" allowBlank="1" showInputMessage="1" showErrorMessage="1" sqref="E451:E454 G456:G463 E456:E463 G451:G454" xr:uid="{DF709968-4A18-45EB-A6D2-149396609C99}">
      <formula1>D451</formula1>
    </dataValidation>
    <dataValidation type="whole" operator="lessThanOrEqual" allowBlank="1" showInputMessage="1" showErrorMessage="1" sqref="I456:I463 I451:I454" xr:uid="{C17AD0FD-2746-402E-B831-59B39AB8C641}">
      <formula1>E451</formula1>
    </dataValidation>
    <dataValidation type="whole" operator="lessThanOrEqual" allowBlank="1" showInputMessage="1" showErrorMessage="1" sqref="K456:K463 K451:K454" xr:uid="{DE881B6E-DC7F-4D9F-A6D1-1882A3A35032}">
      <formula1>E451-I451</formula1>
    </dataValidation>
    <dataValidation type="whole" allowBlank="1" showInputMessage="1" showErrorMessage="1" sqref="B1053 C77:F79 C543:E544 S445:AC445 B444:B445 S469:AC469 B1267:N1267 B448 B517:Q517 C469:Q471 B465:B466 H456:H463 L472 C518:Q518 I508:P508 A485:AC485 B543 O1056:AC1159 B1163:N1163 B1289:W1289 G1991:AE1991 B1643:H1643 B1291:N1291 C1290:N1290 B1397:E1397 O1420:V1420 B76:B77 B18 C1052:R1052 C546:F547 A486:A512 C486:AC488 Q491:Q492 Q489 P490:P492 D490:G490 I490:O490 C489:C490 H489:H490 B506:B508 C494:Q494 B514:R514 C515:Q516 R515:R518 C17:F20 C445:O448 E464:E466 G182 C452:C464 D451:D466 K464:K465 B456 K455 Q445:R449 G464:I465 G455:I455 H451:H454 F451:F466 B541 E455 D508:G508 B498:B500 C507:C508 B496 H499:H500 B504 C496:Q498 Q499 I500:P500 D500:G500 C499:C500 R489:AC512 C504:Q506 H507:H508 Q507 T539 K539:M539 B1988:H1988 B16 B1766:J1766 B1879 B1877:I1877 G390:R442 B1768 B1645 O1162:AC1267 B1269 B1161 B1159:D1159 B1051 AD391:AE1048 E539 B468 C466 B442:F442 F544 B383:H383 B155:B156 B267:B268 B324:H324 B265:H265 B153:F153 C74:F74 B1538 G9:R14 C14:F14 F1770:F1772 B1990 B1993:B1999 B451 O1270:AE1270 B1532 B1534:B1536 C1053:AC1055 C156:AC156 F1881:F1883 F1536:N1538 C1536:D1538 M472:Q484 R469:R484 G387:S388 K1978:N1978 Y184:AE184 G269:S270 T328 X271:X272 C268:R268 C327:R327 C386:R386 U184 C270:C271 G328:S330 AB271:AB272 F270 F389:S389 W184 F329:F330 B326:B327 H158:AC182 K1976 N548 K1975:O1975 I548:I560 C542:R542 R548 I561:R1048 N554:R555 Q548:Q553 L1652:L1655 D1652:K1652 J549:K554 P548 C186:C188 S548:AC553 Z556:AC560 O548:O553 N550:N553 L550:L554 M549:M554 R550:R553 P550:P553 B545:F545 P544 AD1:AE182 G466:R466 B385:B386 X184:X185 C165:C180 B158 E163:E180 E182 G77:R153 B182:C182 C158:G161 F1405:H1418 B163:B180 C163 B1288:AC1288 A514:A1286 C1278:C1284 B1271 C1654:K1655 E1286 B1286:C1286 C1271:G1274 B1276:B1284 C1276 D1276:D1286 F1276:F1286 G1285:G1286 F1292:N1397 O1290:W1397 X1289:AC1397 I1539:N1643 O1535:AC1643 O1646:AC1766 O1769:AC1877 D163:D182 P1880:AC1988 O1880:O1974 O1978:O1988 X187:X188 F186 AD185 V187:V188 F188:H188 AC187 G185:S186 F187:S187 Z187:Z188 U187:Y187 AE187 AA187 AD187:AD188 T187:T188 AB187:AB188 V184:V185 T184:T185 AB185 B184:S184 F271:S271 AD269 V271:V272 AC271 V269 X269 Z271:Z272 AB269 U271:Y271 AE271 AA271 AD271:AD272 T271:T272 T269 X330:X331 AB330:AB331 AD328 V330:V331 AC330 V328 X328 Z330:Z331 AB328 U330:Y330 AE330 AA330 AD330:AD331 T330:T331 C329:C330 F388 C388:C389 T387 X389:X390 AB389:AB390 AD387 V389:V390 AC389 V387 X387 Z389:Z390 AB387 U389:Y389 AE389 AA389 AD389:AD390 T389:T390 B1427 G1421:V1425 F1421 B1421:D1424 O1426:V1532 W1420:AC1532 A1288:A1399 B1399 B1406:B1417 B1401 AD1418:AE1990 B1419:C1419 A1401:A1999 C1401:H1404 E1418 D1406:D1419 C1406 C1408:C1417 E1419:H1419 A158:A182 G17:R74 A8:A156 F163:F182 I188:R265 I272:R324 I331:R383 A184:A484 E1276:E1284 AD1992:AE1998 I1401:AB1419 AC1418:AC1419 AC1401:AE1417 AD1288:AE1399 H1271:AE1286 AD1053:AE1269 AD1050:AE1051 B1049:AE1049 P445:P454 D1999:AE1999" xr:uid="{834F15BC-9F02-43F2-B63D-47D5AAFF14A4}">
      <formula1>0</formula1>
      <formula2>10000000</formula2>
    </dataValidation>
    <dataValidation type="whole" allowBlank="1" showInputMessage="1" showErrorMessage="1" sqref="G492 C491:O491" xr:uid="{067D494F-A99B-4B06-BA0A-EC407C617B3B}">
      <formula1>0</formula1>
      <formula2>30</formula2>
    </dataValidation>
    <dataValidation type="whole" allowBlank="1" showInputMessage="1" showErrorMessage="1" sqref="F1422" xr:uid="{B10CCFEB-698E-4489-BAF1-D6A06CDDE6EA}">
      <formula1>0</formula1>
      <formula2>10000</formula2>
    </dataValidation>
    <dataValidation type="whole" operator="lessThanOrEqual" allowBlank="1" showInputMessage="1" showErrorMessage="1" sqref="C492:F492 H492:O492" xr:uid="{79C7D918-6C1F-41C3-A1D9-F2E4DBB01158}">
      <formula1>C494</formula1>
    </dataValidation>
    <dataValidation type="whole" operator="lessThanOrEqual" allowBlank="1" showInputMessage="1" showErrorMessage="1" errorTitle="MAUVAISES SAISIE" error="LE NOMBRE SAISI EST SUPERIEUR A L'EFFECTIF TOTAL DE ELEVES FILLES CLASSÉES  DE 6ème AYANT UNE MOYENNE 10&gt; M G ≥ 8.5  " promptTitle="Non Red. FILLES 10&gt; M G ≥ 8.5  " prompt="LE NOMBRE À SAISIR DOIT ÊTRE INFÉRIEUR OU ÉGAL À L'EFFECTIF TOTAL DES FILLES CLASSÉES DE 6è. AYANT UNE MOYENNE 10&gt; M G ≥ 8.5  _x000a_FAIRE DE MÊME POUR LES AUTRES NIVEAUX (5è à TLE)" sqref="G524" xr:uid="{E63D4725-9A62-4F17-9C00-435490895F3B}">
      <formula1>AE524</formula1>
    </dataValidation>
    <dataValidation type="whole" operator="lessThanOrEqual" allowBlank="1" showInputMessage="1" showErrorMessage="1" errorTitle="MAUVAISES SAISIE" error="LE NOMBRE SAISI EST SUPERIEUR A L'EFFECTIF TOTAL DE ELEVES GARÇONS CLASSÉS  DE 6ème AYANT UNE MOYENNE 10&gt; M G ≥ 8.5  " promptTitle="Red. GARÇONS 10&gt; M G ≥ 8.5" prompt="LE NOMBRE À SAISIR DOIT ÊTRE INFÉRIEUR OU ÉGAL À L'EFFECTIF TOTAL DES GARÇONS CLASSÉS DE 6è AYANT UNE MOYENNE 10&gt; M G ≥ 8.5  _x000a_FAIRE DE MÊME POUR LES AUTRES NIVEAUX (5è à TLE)" sqref="I524" xr:uid="{6945B110-BFF5-4853-9570-263FC1ECFE97}">
      <formula1>AD524</formula1>
    </dataValidation>
    <dataValidation type="whole" operator="lessThanOrEqual" allowBlank="1" showInputMessage="1" showErrorMessage="1" errorTitle="MAUVAISES SAISIE" error="LE NOMBRE SAISI EST SUPERIEUR A L'EFFECTIF TOTAL DE ELEVES GARÇONS CLASSÉS DE 6ème AYANT UNE MOYENNE M G&lt; 8.5  " promptTitle="Non Red. GARÇONS M G&lt; 8.5  " prompt="LE NOMBRE À SAISIR DOIT ÊTRE INFÉRIEUR OU ÉGAL À L'EFFECTIF TOTAL DES GARÇONS CLASSÉS DE 6è AYANT UNE MOYENNE M G&lt; 8.5_x000a_FAIRE DE MÊME POUR LES AUTRES NIVEAUX (5è à TLE)" sqref="L524" xr:uid="{D75E54B6-F2D9-4035-9C19-0E1A1D43EE05}">
      <formula1>AJ524</formula1>
    </dataValidation>
    <dataValidation type="whole" operator="lessThanOrEqual" allowBlank="1" showInputMessage="1" showErrorMessage="1" errorTitle="MAUVAISES SAISIE" error="LE NOMBRE SAISI EST SUPERIEUR A L'EFFECTIF TOTAL DE ELEVES FILLES CLASSÉES  DE 6ème AYANT UNE MOYENNE M G&lt; 8.5  " promptTitle="Non Red. FILLE  M G&lt; 8.5  " prompt="LE NOMBRE À SAISIR DOIT ÊTRE INFÉRIEUR OU ÉGAL À L'EFFECTIF TOTAL DES FILLES CLASSÉES DE 6è AYANT UNE MOYENNE M G&lt; 8.5_x000a_FAIRE DE MÊME POUR LES AUTRES NIVEAUX (5è à TLE) " sqref="M524" xr:uid="{FA163029-1296-443C-AFD6-8F713A0DB07A}">
      <formula1>AI524</formula1>
    </dataValidation>
    <dataValidation type="whole" operator="lessThanOrEqual" allowBlank="1" showInputMessage="1" showErrorMessage="1" errorTitle="MAUVAISES SAISIE" error="LE NOMBRE SAISI EST SUPERIEUR A L'EFFECTIF TOTAL DE ELEVES GARÇONS CLASSÉS  DE 6ème AYANT UNE MOYENNE M G&lt; 8.5  " promptTitle=" Red. GARÇONS M G&lt; 8.5  " prompt="LE NOMBRE À SAISIR DOIT ÊTRE INFÉRIEUR OU ÉGAL À L'EFFECTIF TOTAL DES GARÇONS CLASSÉS DE 6è AYANT UNE MOYENNE M G&lt; 8.5_x000a_FAIRE DE MÊME POUR LES AUTRES NIVEAUX (5è à TLE)" sqref="O524" xr:uid="{4F8E9D1A-926E-490D-91C2-895DD7015CDB}">
      <formula1>AH524</formula1>
    </dataValidation>
    <dataValidation type="whole" operator="lessThanOrEqual" allowBlank="1" showInputMessage="1" showErrorMessage="1" errorTitle="MAUVAISES SAISIE" error="LE NOMBRE SAISI EST SUPERIEUR A L'EFFECTIF TOTAL  ELEVES FILLES CLASSÉES  DU NIVEAU _x000a_AYANT UNE MOYENNE 10&gt; M G ≥ 8.5  " promptTitle="Non Red. FILLES 10&gt; M G ≥ 8.5  " sqref="G525:G527 G529:G536" xr:uid="{F909EC95-3CA1-4BA8-BB14-014554EA919F}">
      <formula1>AE525</formula1>
    </dataValidation>
    <dataValidation type="whole" operator="lessThanOrEqual" allowBlank="1" showInputMessage="1" showErrorMessage="1" errorTitle="MAUVAISE SAISIE" error="LE NOMBRE SAISI EST SUPERIEUR A L'EFFECTIF TOTAL ELEVES GARÇONS DU  NIVEAU_x000a_ AYANT UNE MOYENNE 10&gt; M G ≥ 8.5  " promptTitle="Non Red. GARÇONS 10&gt; M G ≥ 8.5  " sqref="F525:F527 F529:F536" xr:uid="{C97E7DC0-BF14-4160-A0E2-EE1477AA331D}">
      <formula1>AF525</formula1>
    </dataValidation>
    <dataValidation type="whole" operator="lessThanOrEqual" allowBlank="1" showInputMessage="1" showErrorMessage="1" errorTitle="MAUVAISE SAISIE" error="LE NOMBRE SAISI EST SUPERIEUR A L'EFFECTIF TOTAL ELEVES GARÇONS CLASSÉS DE 6ème AYANT UNE MOYENNE 10&gt; M G ≥ 8.5  " promptTitle="Non Red. GARÇONS 10&gt; M G ≥ 8.5  " prompt="LE NOMBRE À SAISIR DOIT ÊTRE INFÉRIEUR OU ÉGAL À L'EFFECTIF TOTAL DES GARÇONS CLASSÉS DE 6è. AYANT UNE MOYENNE 10&gt; M G ≥ 8.5 _x000a_FAIRE DE MÊME POUR LES AUTRES NIVEAUX (5è à TLE)" sqref="F524" xr:uid="{976A835D-E3AE-490B-A5FC-4F62EA22B2B4}">
      <formula1>AF524</formula1>
    </dataValidation>
    <dataValidation type="whole" operator="lessThanOrEqual" allowBlank="1" showInputMessage="1" showErrorMessage="1" errorTitle="MAUVAISES SAISIE" error="LE NOMBRE SAISI EST SUPERIEUR A L'EFFECTIF TOTAL DE ELEVES GARÇONS CLASSÉS  DU NIVEAU _x000a_AYANT UNE MOYENNE 10&gt; M G ≥ 8.5  " promptTitle="Red. GARÇONS 10&gt; M G ≥ 8.5" sqref="I525:I527 I529:I536" xr:uid="{021B2CA5-9E00-430E-9C69-5A5198231DA8}">
      <formula1>AD525</formula1>
    </dataValidation>
    <dataValidation type="whole" operator="lessThanOrEqual" allowBlank="1" showInputMessage="1" showErrorMessage="1" errorTitle="MAUVAISES SAISIE" error="LE NOMBRE SAISI EST SUPERIEUR A L'EFFECTIF TOTAL ELEVES GARÇONS CLASSES DU NIVEAU AYANT UNE MOYENNE M G&lt; 8.5  " sqref="L525:L527 L529:L536" xr:uid="{7576A9D4-F7B9-4E94-84DC-DB4675756E9A}">
      <formula1>AJ525</formula1>
    </dataValidation>
    <dataValidation type="whole" operator="lessThanOrEqual" allowBlank="1" showInputMessage="1" showErrorMessage="1" errorTitle="MAUVAISES SAISIE" error="LE NOMBRE SAISI EST SUPERIEUR A L'EFFECTIF TOTAL ELEVES FILLES CLASSÉES  DU NIVEAU  AYANT UNE MOYENNE M G&lt; 8.5  " promptTitle="Non Red. FILLE  M G&lt; 8.5  " sqref="M525:M527 M529:M536" xr:uid="{B6EB1CDD-9503-46DA-8CDA-7B4F49FE83E1}">
      <formula1>AI525</formula1>
    </dataValidation>
    <dataValidation type="whole" operator="lessThanOrEqual" allowBlank="1" showInputMessage="1" showErrorMessage="1" errorTitle="MAUVAISES SAISIE" error="LE NOMBRE SAISI EST SUPERIEUR A L'EFFECTIF TOTAL  ELEVES GARÇONS CLASSÉS  DU NIVAU AYANT UNE MOYENNE M G&lt; 8.5  " promptTitle=" Red. GARÇONS M G&lt; 8.5  " sqref="O525:O527 O529:O536" xr:uid="{F6F9AE8D-B315-49D7-91F4-2BA979FA31C1}">
      <formula1>AH525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0108B-609D-412A-91F9-D5CE36FFAE1C}">
  <sheetPr codeName="Feuil6"/>
  <dimension ref="A1:IB1432"/>
  <sheetViews>
    <sheetView showZeros="0" view="pageBreakPreview" topLeftCell="HZ1422" zoomScale="86" zoomScaleNormal="68" zoomScaleSheetLayoutView="86" workbookViewId="0">
      <selection activeCell="GP1192" sqref="GP1192:GW1196"/>
    </sheetView>
  </sheetViews>
  <sheetFormatPr baseColWidth="10" defaultRowHeight="15" x14ac:dyDescent="0.25"/>
  <cols>
    <col min="2" max="2" width="6.5703125" customWidth="1"/>
    <col min="4" max="4" width="8.28515625" customWidth="1"/>
    <col min="5" max="5" width="8.85546875" customWidth="1"/>
    <col min="7" max="7" width="8.85546875" customWidth="1"/>
    <col min="9" max="9" width="34.85546875" customWidth="1"/>
    <col min="10" max="10" width="7.5703125" customWidth="1"/>
    <col min="11" max="11" width="6.7109375" customWidth="1"/>
    <col min="12" max="12" width="9.7109375" customWidth="1"/>
    <col min="13" max="13" width="47.140625" customWidth="1"/>
    <col min="15" max="15" width="20.42578125" customWidth="1"/>
    <col min="16" max="16" width="27.5703125" customWidth="1"/>
    <col min="17" max="17" width="31.85546875" customWidth="1"/>
    <col min="18" max="18" width="70.85546875" customWidth="1"/>
    <col min="19" max="19" width="35.140625" customWidth="1"/>
    <col min="21" max="21" width="16.85546875" customWidth="1"/>
    <col min="22" max="22" width="27.5703125" customWidth="1"/>
    <col min="23" max="23" width="28" customWidth="1"/>
    <col min="24" max="24" width="76" customWidth="1"/>
    <col min="25" max="25" width="37.7109375" customWidth="1"/>
    <col min="26" max="26" width="18" customWidth="1"/>
    <col min="27" max="27" width="10.28515625" customWidth="1"/>
    <col min="28" max="28" width="44.42578125" customWidth="1"/>
    <col min="29" max="29" width="22.28515625" customWidth="1"/>
    <col min="30" max="30" width="39.85546875" customWidth="1"/>
    <col min="31" max="31" width="27.7109375" customWidth="1"/>
    <col min="32" max="32" width="39.85546875" customWidth="1"/>
    <col min="33" max="33" width="10.28515625" customWidth="1"/>
    <col min="34" max="34" width="7.5703125" customWidth="1"/>
    <col min="35" max="35" width="43.85546875" customWidth="1"/>
    <col min="36" max="36" width="55.85546875" customWidth="1"/>
    <col min="37" max="37" width="21.28515625" customWidth="1"/>
    <col min="38" max="38" width="13.5703125" customWidth="1"/>
    <col min="39" max="39" width="20.140625" customWidth="1"/>
    <col min="40" max="40" width="23" customWidth="1"/>
    <col min="42" max="42" width="7.5703125" customWidth="1"/>
    <col min="43" max="43" width="48.85546875" customWidth="1"/>
    <col min="44" max="44" width="48.5703125" customWidth="1"/>
    <col min="45" max="45" width="24.28515625" customWidth="1"/>
    <col min="46" max="46" width="13.28515625" customWidth="1"/>
    <col min="47" max="47" width="22" customWidth="1"/>
    <col min="48" max="48" width="21.85546875" customWidth="1"/>
    <col min="50" max="50" width="7.5703125" customWidth="1"/>
    <col min="51" max="51" width="41.85546875" customWidth="1"/>
    <col min="52" max="52" width="43.85546875" customWidth="1"/>
    <col min="53" max="53" width="26" customWidth="1"/>
    <col min="54" max="54" width="15.28515625" customWidth="1"/>
    <col min="55" max="55" width="23.28515625" customWidth="1"/>
    <col min="56" max="56" width="26" customWidth="1"/>
    <col min="58" max="58" width="16.42578125" customWidth="1"/>
    <col min="59" max="59" width="43.140625" customWidth="1"/>
    <col min="60" max="60" width="36" customWidth="1"/>
    <col min="61" max="61" width="52.7109375" customWidth="1"/>
    <col min="62" max="62" width="38.140625" customWidth="1"/>
    <col min="64" max="64" width="18.85546875" customWidth="1"/>
    <col min="65" max="65" width="16" customWidth="1"/>
    <col min="66" max="67" width="11.7109375" customWidth="1"/>
    <col min="69" max="69" width="12.140625" customWidth="1"/>
    <col min="70" max="71" width="12.85546875" customWidth="1"/>
    <col min="72" max="73" width="12.28515625" customWidth="1"/>
    <col min="74" max="74" width="12.140625" customWidth="1"/>
    <col min="75" max="75" width="11.140625" customWidth="1"/>
    <col min="76" max="76" width="14" customWidth="1"/>
    <col min="77" max="77" width="15.140625" customWidth="1"/>
    <col min="79" max="79" width="12.7109375" customWidth="1"/>
    <col min="80" max="80" width="14.42578125" bestFit="1" customWidth="1"/>
    <col min="81" max="81" width="23.7109375" customWidth="1"/>
    <col min="82" max="82" width="39.5703125" customWidth="1"/>
    <col min="83" max="83" width="17.7109375" customWidth="1"/>
    <col min="84" max="84" width="8.85546875" customWidth="1"/>
    <col min="85" max="85" width="14.140625" customWidth="1"/>
    <col min="86" max="86" width="8.28515625" customWidth="1"/>
    <col min="87" max="87" width="18.5703125" customWidth="1"/>
    <col min="88" max="88" width="13" customWidth="1"/>
    <col min="89" max="89" width="14" customWidth="1"/>
    <col min="91" max="91" width="19.28515625" customWidth="1"/>
    <col min="93" max="93" width="10.42578125" customWidth="1"/>
    <col min="97" max="97" width="10.140625" customWidth="1"/>
    <col min="98" max="98" width="11.5703125" customWidth="1"/>
    <col min="104" max="104" width="10.5703125" customWidth="1"/>
    <col min="105" max="105" width="10.85546875" customWidth="1"/>
    <col min="106" max="106" width="10.42578125" customWidth="1"/>
    <col min="109" max="112" width="9.7109375" customWidth="1"/>
    <col min="113" max="113" width="7.7109375" customWidth="1"/>
    <col min="114" max="126" width="9.7109375" customWidth="1"/>
    <col min="129" max="148" width="8.28515625" customWidth="1"/>
    <col min="150" max="150" width="10.42578125" customWidth="1"/>
    <col min="151" max="151" width="24.7109375" customWidth="1"/>
    <col min="152" max="152" width="102.85546875" customWidth="1"/>
    <col min="153" max="153" width="48.28515625" customWidth="1"/>
    <col min="156" max="156" width="17.140625" customWidth="1"/>
    <col min="157" max="157" width="34.28515625" customWidth="1"/>
    <col min="158" max="158" width="23" customWidth="1"/>
    <col min="161" max="161" width="17.5703125" customWidth="1"/>
    <col min="162" max="162" width="58.7109375" customWidth="1"/>
    <col min="163" max="163" width="20" customWidth="1"/>
    <col min="164" max="164" width="12.42578125" customWidth="1"/>
    <col min="165" max="165" width="49.5703125" customWidth="1"/>
    <col min="166" max="166" width="16.85546875" customWidth="1"/>
    <col min="167" max="167" width="49" customWidth="1"/>
    <col min="168" max="168" width="18.5703125" customWidth="1"/>
    <col min="169" max="169" width="37.85546875" customWidth="1"/>
    <col min="172" max="172" width="47.85546875" customWidth="1"/>
    <col min="173" max="173" width="38" customWidth="1"/>
    <col min="174" max="174" width="86" customWidth="1"/>
    <col min="176" max="176" width="18.140625" customWidth="1"/>
    <col min="177" max="177" width="89" customWidth="1"/>
    <col min="178" max="178" width="27" customWidth="1"/>
    <col min="179" max="179" width="50" customWidth="1"/>
    <col min="182" max="182" width="27.5703125" customWidth="1"/>
    <col min="183" max="183" width="51.42578125" customWidth="1"/>
    <col min="184" max="184" width="16.5703125" customWidth="1"/>
    <col min="185" max="185" width="20.140625" customWidth="1"/>
    <col min="186" max="186" width="56.5703125" customWidth="1"/>
    <col min="189" max="189" width="17.85546875" customWidth="1"/>
    <col min="190" max="190" width="38.140625" customWidth="1"/>
    <col min="191" max="191" width="14.85546875" customWidth="1"/>
    <col min="193" max="193" width="61.28515625" customWidth="1"/>
    <col min="194" max="194" width="31.140625" customWidth="1"/>
    <col min="196" max="196" width="7.28515625" customWidth="1"/>
    <col min="197" max="197" width="14.7109375" customWidth="1"/>
    <col min="198" max="198" width="28.7109375" customWidth="1"/>
    <col min="199" max="199" width="10.140625" customWidth="1"/>
    <col min="200" max="200" width="13.28515625" customWidth="1"/>
    <col min="201" max="201" width="20.42578125" customWidth="1"/>
    <col min="202" max="202" width="16.7109375" customWidth="1"/>
    <col min="203" max="203" width="31.28515625" customWidth="1"/>
    <col min="204" max="204" width="24.85546875" customWidth="1"/>
    <col min="205" max="205" width="18.5703125" customWidth="1"/>
    <col min="207" max="207" width="6.140625" customWidth="1"/>
    <col min="208" max="208" width="21" customWidth="1"/>
    <col min="209" max="209" width="33.7109375" customWidth="1"/>
    <col min="210" max="210" width="10.42578125" customWidth="1"/>
    <col min="211" max="211" width="13.7109375" customWidth="1"/>
    <col min="212" max="212" width="31.42578125" customWidth="1"/>
    <col min="213" max="213" width="35.42578125" customWidth="1"/>
    <col min="214" max="214" width="34.28515625" customWidth="1"/>
    <col min="216" max="216" width="7.85546875" customWidth="1"/>
    <col min="217" max="217" width="22.5703125" customWidth="1"/>
    <col min="218" max="218" width="41.140625" customWidth="1"/>
    <col min="219" max="219" width="13.140625" customWidth="1"/>
    <col min="220" max="220" width="13.85546875" customWidth="1"/>
    <col min="221" max="221" width="31.140625" customWidth="1"/>
    <col min="222" max="222" width="56" customWidth="1"/>
    <col min="224" max="224" width="3.5703125" customWidth="1"/>
    <col min="225" max="225" width="3.85546875" customWidth="1"/>
    <col min="226" max="226" width="23.7109375" customWidth="1"/>
    <col min="227" max="227" width="13.42578125" customWidth="1"/>
    <col min="228" max="228" width="20.140625" customWidth="1"/>
    <col min="229" max="229" width="26" customWidth="1"/>
    <col min="230" max="230" width="20.5703125" customWidth="1"/>
    <col min="231" max="231" width="15.85546875" customWidth="1"/>
    <col min="234" max="234" width="5.85546875" customWidth="1"/>
    <col min="235" max="235" width="29.7109375" customWidth="1"/>
  </cols>
  <sheetData>
    <row r="1" spans="1:19" ht="33.75" customHeight="1" x14ac:dyDescent="0.35">
      <c r="A1" s="1278" t="s">
        <v>445</v>
      </c>
      <c r="B1" s="449"/>
      <c r="C1" s="449"/>
      <c r="D1" s="449"/>
      <c r="E1" s="449"/>
      <c r="F1" s="449"/>
      <c r="G1" s="449"/>
      <c r="H1" s="449"/>
      <c r="I1" s="449"/>
      <c r="J1" s="450" t="s">
        <v>449</v>
      </c>
      <c r="K1" s="449"/>
      <c r="L1" s="449"/>
      <c r="M1" s="451"/>
    </row>
    <row r="2" spans="1:19" ht="26.25" x14ac:dyDescent="0.4">
      <c r="A2" s="448" t="s">
        <v>446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452"/>
    </row>
    <row r="3" spans="1:19" ht="58.5" customHeight="1" x14ac:dyDescent="0.6">
      <c r="A3" s="446" t="s">
        <v>1042</v>
      </c>
      <c r="B3" s="437"/>
      <c r="C3" s="437"/>
      <c r="D3" s="437"/>
      <c r="E3" s="2100" t="str">
        <f>'DEUXIEME TRIMES.'!C1</f>
        <v>KORHOGO</v>
      </c>
      <c r="F3" s="2100"/>
      <c r="G3" s="2100"/>
      <c r="H3" s="2100"/>
      <c r="I3" s="2100"/>
      <c r="J3" s="453" t="s">
        <v>450</v>
      </c>
      <c r="K3" s="437"/>
      <c r="L3" s="437"/>
      <c r="M3" s="438"/>
    </row>
    <row r="4" spans="1:19" ht="37.5" x14ac:dyDescent="0.6">
      <c r="A4" s="446" t="s">
        <v>1161</v>
      </c>
      <c r="B4" s="437"/>
      <c r="C4" s="437"/>
      <c r="D4" s="437"/>
      <c r="E4" s="2117">
        <f>'DEUXIEME TRIMES.'!C2</f>
        <v>0</v>
      </c>
      <c r="F4" s="2117"/>
      <c r="G4" s="2117"/>
      <c r="H4" s="2117"/>
      <c r="I4" s="2117"/>
      <c r="J4" s="2117"/>
      <c r="K4" s="2117"/>
      <c r="L4" s="2117"/>
      <c r="M4" s="2118"/>
    </row>
    <row r="5" spans="1:19" ht="47.25" customHeight="1" x14ac:dyDescent="0.25">
      <c r="A5" s="439"/>
      <c r="M5" s="438"/>
    </row>
    <row r="6" spans="1:19" ht="30" customHeight="1" x14ac:dyDescent="0.25">
      <c r="A6" s="439"/>
      <c r="M6" s="438"/>
    </row>
    <row r="7" spans="1:19" ht="30" customHeight="1" x14ac:dyDescent="0.25">
      <c r="A7" s="439"/>
      <c r="M7" s="438"/>
    </row>
    <row r="8" spans="1:19" ht="54" customHeight="1" x14ac:dyDescent="0.25">
      <c r="A8" s="439"/>
      <c r="H8" s="2132" t="str">
        <f>'IMPRES. 1er TRIM.'!H8</f>
        <v>2025-2026</v>
      </c>
      <c r="I8" s="2132"/>
      <c r="M8" s="438"/>
    </row>
    <row r="9" spans="1:19" ht="30" customHeight="1" x14ac:dyDescent="0.25">
      <c r="A9" s="439"/>
      <c r="M9" s="438"/>
    </row>
    <row r="10" spans="1:19" ht="117.75" customHeight="1" x14ac:dyDescent="0.5">
      <c r="A10" s="439"/>
      <c r="E10" s="442" t="s">
        <v>779</v>
      </c>
      <c r="H10" s="2245">
        <f>'DEUXIEME TRIMES.'!C2</f>
        <v>0</v>
      </c>
      <c r="I10" s="2245"/>
      <c r="J10" s="2245"/>
      <c r="K10" s="442" t="s">
        <v>778</v>
      </c>
      <c r="L10" s="2243">
        <f ca="1">NOW()</f>
        <v>45945.709502662037</v>
      </c>
      <c r="M10" s="2244"/>
    </row>
    <row r="11" spans="1:19" ht="65.25" customHeight="1" x14ac:dyDescent="0.5">
      <c r="A11" s="440"/>
      <c r="B11" s="441"/>
      <c r="C11" s="441"/>
      <c r="D11" s="441"/>
      <c r="H11" s="2242"/>
      <c r="I11" s="2242"/>
      <c r="J11" s="1713" t="s">
        <v>448</v>
      </c>
      <c r="L11" s="1710"/>
      <c r="M11" s="1711"/>
    </row>
    <row r="12" spans="1:19" ht="31.5" x14ac:dyDescent="0.5">
      <c r="A12" s="439" t="s">
        <v>447</v>
      </c>
      <c r="B12" s="441"/>
      <c r="C12" s="441"/>
      <c r="D12" s="441"/>
      <c r="E12" s="441"/>
      <c r="F12" s="441"/>
      <c r="H12" s="441"/>
      <c r="I12" s="441"/>
      <c r="K12" s="441"/>
      <c r="L12" s="441"/>
      <c r="M12" s="438"/>
    </row>
    <row r="13" spans="1:19" x14ac:dyDescent="0.25">
      <c r="A13" s="439"/>
      <c r="M13" s="438"/>
    </row>
    <row r="14" spans="1:19" x14ac:dyDescent="0.25">
      <c r="A14" s="439"/>
      <c r="M14" s="438"/>
    </row>
    <row r="15" spans="1:19" ht="153" customHeight="1" thickBot="1" x14ac:dyDescent="0.3">
      <c r="A15" s="443"/>
      <c r="B15" s="444"/>
      <c r="C15" s="444"/>
      <c r="D15" s="444"/>
      <c r="E15" s="444"/>
      <c r="F15" s="444"/>
      <c r="G15" s="444"/>
      <c r="H15" s="444"/>
      <c r="I15" s="1208"/>
      <c r="J15" s="444"/>
      <c r="K15" s="444"/>
      <c r="L15" s="444"/>
      <c r="M15" s="445"/>
    </row>
    <row r="16" spans="1:19" ht="21" x14ac:dyDescent="0.35">
      <c r="N16" s="666"/>
      <c r="O16" s="383"/>
      <c r="P16" s="383"/>
      <c r="Q16" s="383"/>
      <c r="R16" s="383"/>
      <c r="S16" s="383"/>
    </row>
    <row r="17" spans="15:19" ht="9" customHeight="1" thickBot="1" x14ac:dyDescent="0.4">
      <c r="P17" s="670"/>
      <c r="Q17" s="670"/>
      <c r="R17" s="671"/>
      <c r="S17" s="680"/>
    </row>
    <row r="18" spans="15:19" ht="21.75" thickBot="1" x14ac:dyDescent="0.4">
      <c r="O18" s="669"/>
      <c r="P18" s="670"/>
      <c r="Q18" s="1043" t="s">
        <v>75</v>
      </c>
      <c r="S18" s="680">
        <v>1</v>
      </c>
    </row>
    <row r="19" spans="15:19" ht="21" customHeight="1" x14ac:dyDescent="0.25">
      <c r="O19" s="2229">
        <f>'DEUXIEME TRIMES.'!C4</f>
        <v>0</v>
      </c>
      <c r="P19" s="2230"/>
      <c r="Q19" s="2230"/>
      <c r="R19" s="2230"/>
      <c r="S19" s="2231"/>
    </row>
    <row r="20" spans="15:19" ht="152.25" customHeight="1" x14ac:dyDescent="0.25">
      <c r="O20" s="2232"/>
      <c r="P20" s="2233"/>
      <c r="Q20" s="2233"/>
      <c r="R20" s="2233"/>
      <c r="S20" s="2234"/>
    </row>
    <row r="21" spans="15:19" ht="50.25" customHeight="1" x14ac:dyDescent="0.25">
      <c r="O21" s="2232"/>
      <c r="P21" s="2233"/>
      <c r="Q21" s="2233"/>
      <c r="R21" s="2233"/>
      <c r="S21" s="2234"/>
    </row>
    <row r="22" spans="15:19" ht="21" customHeight="1" x14ac:dyDescent="0.25">
      <c r="O22" s="2232"/>
      <c r="P22" s="2233"/>
      <c r="Q22" s="2233"/>
      <c r="R22" s="2233"/>
      <c r="S22" s="2234"/>
    </row>
    <row r="23" spans="15:19" ht="6" customHeight="1" x14ac:dyDescent="0.25">
      <c r="O23" s="2232"/>
      <c r="P23" s="2233"/>
      <c r="Q23" s="2233"/>
      <c r="R23" s="2233"/>
      <c r="S23" s="2234"/>
    </row>
    <row r="24" spans="15:19" ht="21" customHeight="1" x14ac:dyDescent="0.25">
      <c r="O24" s="2232"/>
      <c r="P24" s="2233"/>
      <c r="Q24" s="2233"/>
      <c r="R24" s="2233"/>
      <c r="S24" s="2234"/>
    </row>
    <row r="25" spans="15:19" ht="22.5" customHeight="1" x14ac:dyDescent="0.25">
      <c r="O25" s="2232"/>
      <c r="P25" s="2233"/>
      <c r="Q25" s="2233"/>
      <c r="R25" s="2233"/>
      <c r="S25" s="2234"/>
    </row>
    <row r="26" spans="15:19" ht="22.5" customHeight="1" x14ac:dyDescent="0.25">
      <c r="O26" s="2232"/>
      <c r="P26" s="2233"/>
      <c r="Q26" s="2233"/>
      <c r="R26" s="2233"/>
      <c r="S26" s="2234"/>
    </row>
    <row r="27" spans="15:19" ht="22.5" customHeight="1" thickBot="1" x14ac:dyDescent="0.3">
      <c r="O27" s="2235"/>
      <c r="P27" s="2236"/>
      <c r="Q27" s="2236"/>
      <c r="R27" s="2236"/>
      <c r="S27" s="2237"/>
    </row>
    <row r="28" spans="15:19" ht="38.25" customHeight="1" x14ac:dyDescent="0.35">
      <c r="O28" s="669" t="s">
        <v>934</v>
      </c>
      <c r="P28" s="669"/>
      <c r="Q28" s="1044"/>
      <c r="R28" s="1798"/>
      <c r="S28" s="1798"/>
    </row>
    <row r="29" spans="15:19" ht="21" x14ac:dyDescent="0.25">
      <c r="O29" s="669" t="s">
        <v>77</v>
      </c>
      <c r="P29" s="670"/>
      <c r="Q29" s="670"/>
      <c r="R29" s="750"/>
      <c r="S29" s="750"/>
    </row>
    <row r="30" spans="15:19" ht="21" x14ac:dyDescent="0.35">
      <c r="O30" s="670"/>
      <c r="P30" s="670"/>
      <c r="Q30" s="670"/>
      <c r="R30" s="672"/>
      <c r="S30" s="672"/>
    </row>
    <row r="31" spans="15:19" ht="21" x14ac:dyDescent="0.35">
      <c r="O31" s="673" t="s">
        <v>78</v>
      </c>
      <c r="P31" s="674"/>
      <c r="Q31" s="674"/>
      <c r="R31" s="674"/>
      <c r="S31" s="674"/>
    </row>
    <row r="32" spans="15:19" ht="22.5" x14ac:dyDescent="0.4">
      <c r="O32" s="675" t="s">
        <v>780</v>
      </c>
      <c r="P32" s="674"/>
      <c r="Q32" s="674"/>
      <c r="R32" s="674"/>
      <c r="S32" s="674"/>
    </row>
    <row r="33" spans="15:19" ht="12" customHeight="1" x14ac:dyDescent="0.4">
      <c r="O33" s="675"/>
      <c r="P33" s="674"/>
      <c r="Q33" s="674"/>
      <c r="R33" s="674"/>
      <c r="S33" s="674"/>
    </row>
    <row r="34" spans="15:19" ht="21.75" thickBot="1" x14ac:dyDescent="0.3">
      <c r="O34" s="1793"/>
      <c r="P34" s="1794"/>
      <c r="Q34" s="1794"/>
      <c r="R34" s="1794"/>
      <c r="S34" s="1794"/>
    </row>
    <row r="35" spans="15:19" ht="21.75" thickBot="1" x14ac:dyDescent="0.4">
      <c r="O35" s="1795"/>
      <c r="P35" s="688" t="s">
        <v>80</v>
      </c>
      <c r="Q35" s="689" t="s">
        <v>81</v>
      </c>
      <c r="R35" s="689" t="s">
        <v>82</v>
      </c>
      <c r="S35" s="690" t="s">
        <v>4</v>
      </c>
    </row>
    <row r="36" spans="15:19" ht="42.75" thickBot="1" x14ac:dyDescent="0.4">
      <c r="O36" s="1795"/>
      <c r="P36" s="677" t="s">
        <v>781</v>
      </c>
      <c r="Q36" s="678" t="s">
        <v>781</v>
      </c>
      <c r="R36" s="678" t="s">
        <v>781</v>
      </c>
      <c r="S36" s="679" t="s">
        <v>782</v>
      </c>
    </row>
    <row r="37" spans="15:19" ht="21" thickBot="1" x14ac:dyDescent="0.3">
      <c r="O37" s="1795"/>
      <c r="P37" s="710">
        <f>'DEUXIEME TRIMES.'!C13</f>
        <v>0</v>
      </c>
      <c r="Q37" s="710">
        <f>'DEUXIEME TRIMES.'!D13</f>
        <v>0</v>
      </c>
      <c r="R37" s="710">
        <f>'DEUXIEME TRIMES.'!E13</f>
        <v>0</v>
      </c>
      <c r="S37" s="1035">
        <f>'DEUXIEME TRIMES.'!F13</f>
        <v>0</v>
      </c>
    </row>
    <row r="38" spans="15:19" ht="21.75" thickBot="1" x14ac:dyDescent="0.3">
      <c r="O38" s="1795"/>
      <c r="P38" s="1796"/>
      <c r="Q38" s="1797"/>
      <c r="R38" s="1796"/>
      <c r="S38" s="1796"/>
    </row>
    <row r="39" spans="15:19" ht="21" customHeight="1" x14ac:dyDescent="0.25">
      <c r="O39" s="2262" t="s">
        <v>85</v>
      </c>
      <c r="P39" s="2271">
        <f>'DEUXIEME TRIMES.'!C15</f>
        <v>0</v>
      </c>
      <c r="Q39" s="2272"/>
      <c r="R39" s="2272"/>
      <c r="S39" s="2273"/>
    </row>
    <row r="40" spans="15:19" ht="21" customHeight="1" x14ac:dyDescent="0.25">
      <c r="O40" s="2263"/>
      <c r="P40" s="2274"/>
      <c r="Q40" s="2275"/>
      <c r="R40" s="2275"/>
      <c r="S40" s="2276"/>
    </row>
    <row r="41" spans="15:19" ht="22.5" customHeight="1" x14ac:dyDescent="0.25">
      <c r="O41" s="2263"/>
      <c r="P41" s="2274"/>
      <c r="Q41" s="2275"/>
      <c r="R41" s="2275"/>
      <c r="S41" s="2276"/>
    </row>
    <row r="42" spans="15:19" ht="22.5" customHeight="1" x14ac:dyDescent="0.25">
      <c r="O42" s="2263"/>
      <c r="P42" s="2274"/>
      <c r="Q42" s="2275"/>
      <c r="R42" s="2275"/>
      <c r="S42" s="2276"/>
    </row>
    <row r="43" spans="15:19" ht="21" customHeight="1" x14ac:dyDescent="0.25">
      <c r="O43" s="2263"/>
      <c r="P43" s="2274"/>
      <c r="Q43" s="2275"/>
      <c r="R43" s="2275"/>
      <c r="S43" s="2276"/>
    </row>
    <row r="44" spans="15:19" ht="21" customHeight="1" thickBot="1" x14ac:dyDescent="0.3">
      <c r="O44" s="2264"/>
      <c r="P44" s="2277"/>
      <c r="Q44" s="2278"/>
      <c r="R44" s="2278"/>
      <c r="S44" s="2279"/>
    </row>
    <row r="45" spans="15:19" ht="22.5" x14ac:dyDescent="0.4">
      <c r="O45" s="675" t="s">
        <v>461</v>
      </c>
      <c r="P45" s="674"/>
      <c r="Q45" s="674"/>
      <c r="R45" s="1794"/>
      <c r="S45" s="680">
        <v>2</v>
      </c>
    </row>
    <row r="46" spans="15:19" ht="22.5" x14ac:dyDescent="0.4">
      <c r="O46" s="675" t="s">
        <v>462</v>
      </c>
      <c r="P46" s="674"/>
      <c r="Q46" s="674"/>
      <c r="R46" s="1796"/>
      <c r="S46" s="1796"/>
    </row>
    <row r="47" spans="15:19" ht="21.75" thickBot="1" x14ac:dyDescent="0.3">
      <c r="O47" s="1795"/>
      <c r="P47" s="1796"/>
      <c r="Q47" s="1797"/>
      <c r="R47" s="1796"/>
      <c r="S47" s="1796"/>
    </row>
    <row r="48" spans="15:19" ht="21.75" thickBot="1" x14ac:dyDescent="0.3">
      <c r="O48" s="683" t="s">
        <v>87</v>
      </c>
      <c r="P48" s="683" t="s">
        <v>34</v>
      </c>
      <c r="Q48" s="683" t="s">
        <v>88</v>
      </c>
      <c r="R48" s="683" t="s">
        <v>89</v>
      </c>
      <c r="S48" s="683" t="s">
        <v>90</v>
      </c>
    </row>
    <row r="49" spans="15:19" ht="21.75" thickBot="1" x14ac:dyDescent="0.3">
      <c r="O49" s="1415">
        <f>'DEUXIEME TRIMES.'!B22</f>
        <v>0</v>
      </c>
      <c r="P49" s="963">
        <f>'DEUXIEME TRIMES.'!C22</f>
        <v>0</v>
      </c>
      <c r="Q49" s="964">
        <f>'DEUXIEME TRIMES.'!D22</f>
        <v>0</v>
      </c>
      <c r="R49" s="963">
        <f>'DEUXIEME TRIMES.'!E22</f>
        <v>0</v>
      </c>
      <c r="S49" s="963">
        <f>'DEUXIEME TRIMES.'!F22</f>
        <v>0</v>
      </c>
    </row>
    <row r="50" spans="15:19" ht="21.75" thickBot="1" x14ac:dyDescent="0.3">
      <c r="O50" s="1415">
        <f>'DEUXIEME TRIMES.'!B23</f>
        <v>0</v>
      </c>
      <c r="P50" s="963">
        <f>'DEUXIEME TRIMES.'!C23</f>
        <v>0</v>
      </c>
      <c r="Q50" s="964">
        <f>'DEUXIEME TRIMES.'!D23</f>
        <v>0</v>
      </c>
      <c r="R50" s="963">
        <f>'DEUXIEME TRIMES.'!E23</f>
        <v>0</v>
      </c>
      <c r="S50" s="963">
        <f>'DEUXIEME TRIMES.'!F23</f>
        <v>0</v>
      </c>
    </row>
    <row r="51" spans="15:19" ht="21.75" thickBot="1" x14ac:dyDescent="0.3">
      <c r="O51" s="1415">
        <f>'DEUXIEME TRIMES.'!B24</f>
        <v>0</v>
      </c>
      <c r="P51" s="963">
        <f>'DEUXIEME TRIMES.'!C24</f>
        <v>0</v>
      </c>
      <c r="Q51" s="964">
        <f>'DEUXIEME TRIMES.'!D24</f>
        <v>0</v>
      </c>
      <c r="R51" s="963">
        <f>'DEUXIEME TRIMES.'!E24</f>
        <v>0</v>
      </c>
      <c r="S51" s="963">
        <f>'DEUXIEME TRIMES.'!F24</f>
        <v>0</v>
      </c>
    </row>
    <row r="52" spans="15:19" ht="21.75" thickBot="1" x14ac:dyDescent="0.3">
      <c r="O52" s="1415">
        <f>'DEUXIEME TRIMES.'!B25</f>
        <v>0</v>
      </c>
      <c r="P52" s="963">
        <f>'DEUXIEME TRIMES.'!C25</f>
        <v>0</v>
      </c>
      <c r="Q52" s="964">
        <f>'DEUXIEME TRIMES.'!D25</f>
        <v>0</v>
      </c>
      <c r="R52" s="963">
        <f>'DEUXIEME TRIMES.'!E25</f>
        <v>0</v>
      </c>
      <c r="S52" s="963">
        <f>'DEUXIEME TRIMES.'!F25</f>
        <v>0</v>
      </c>
    </row>
    <row r="53" spans="15:19" ht="21.75" thickBot="1" x14ac:dyDescent="0.3">
      <c r="O53" s="1415">
        <f>'DEUXIEME TRIMES.'!B26</f>
        <v>0</v>
      </c>
      <c r="P53" s="963">
        <f>'DEUXIEME TRIMES.'!C26</f>
        <v>0</v>
      </c>
      <c r="Q53" s="964">
        <f>'DEUXIEME TRIMES.'!D26</f>
        <v>0</v>
      </c>
      <c r="R53" s="963">
        <f>'DEUXIEME TRIMES.'!E26</f>
        <v>0</v>
      </c>
      <c r="S53" s="963">
        <f>'DEUXIEME TRIMES.'!F26</f>
        <v>0</v>
      </c>
    </row>
    <row r="54" spans="15:19" ht="21.75" thickBot="1" x14ac:dyDescent="0.3">
      <c r="O54" s="1415">
        <f>'DEUXIEME TRIMES.'!B27</f>
        <v>0</v>
      </c>
      <c r="P54" s="963">
        <f>'DEUXIEME TRIMES.'!C27</f>
        <v>0</v>
      </c>
      <c r="Q54" s="964">
        <f>'DEUXIEME TRIMES.'!D27</f>
        <v>0</v>
      </c>
      <c r="R54" s="963">
        <f>'DEUXIEME TRIMES.'!E27</f>
        <v>0</v>
      </c>
      <c r="S54" s="963">
        <f>'DEUXIEME TRIMES.'!F27</f>
        <v>0</v>
      </c>
    </row>
    <row r="55" spans="15:19" ht="21.75" thickBot="1" x14ac:dyDescent="0.3">
      <c r="O55" s="1415">
        <f>'DEUXIEME TRIMES.'!B28</f>
        <v>0</v>
      </c>
      <c r="P55" s="963">
        <f>'DEUXIEME TRIMES.'!C28</f>
        <v>0</v>
      </c>
      <c r="Q55" s="964">
        <f>'DEUXIEME TRIMES.'!D28</f>
        <v>0</v>
      </c>
      <c r="R55" s="963">
        <f>'DEUXIEME TRIMES.'!E28</f>
        <v>0</v>
      </c>
      <c r="S55" s="963">
        <f>'DEUXIEME TRIMES.'!F28</f>
        <v>0</v>
      </c>
    </row>
    <row r="56" spans="15:19" ht="21.75" thickBot="1" x14ac:dyDescent="0.3">
      <c r="O56" s="1415">
        <f>'DEUXIEME TRIMES.'!B29</f>
        <v>0</v>
      </c>
      <c r="P56" s="963">
        <f>'DEUXIEME TRIMES.'!C29</f>
        <v>0</v>
      </c>
      <c r="Q56" s="964">
        <f>'DEUXIEME TRIMES.'!D29</f>
        <v>0</v>
      </c>
      <c r="R56" s="963">
        <f>'DEUXIEME TRIMES.'!E29</f>
        <v>0</v>
      </c>
      <c r="S56" s="963">
        <f>'DEUXIEME TRIMES.'!F29</f>
        <v>0</v>
      </c>
    </row>
    <row r="57" spans="15:19" ht="21.75" thickBot="1" x14ac:dyDescent="0.3">
      <c r="O57" s="1415">
        <f>'DEUXIEME TRIMES.'!B30</f>
        <v>0</v>
      </c>
      <c r="P57" s="963">
        <f>'DEUXIEME TRIMES.'!C30</f>
        <v>0</v>
      </c>
      <c r="Q57" s="964">
        <f>'DEUXIEME TRIMES.'!D30</f>
        <v>0</v>
      </c>
      <c r="R57" s="963">
        <f>'DEUXIEME TRIMES.'!E30</f>
        <v>0</v>
      </c>
      <c r="S57" s="963">
        <f>'DEUXIEME TRIMES.'!F30</f>
        <v>0</v>
      </c>
    </row>
    <row r="58" spans="15:19" ht="21.75" thickBot="1" x14ac:dyDescent="0.3">
      <c r="O58" s="1415">
        <f>'DEUXIEME TRIMES.'!B31</f>
        <v>0</v>
      </c>
      <c r="P58" s="963">
        <f>'DEUXIEME TRIMES.'!C31</f>
        <v>0</v>
      </c>
      <c r="Q58" s="964">
        <f>'DEUXIEME TRIMES.'!D31</f>
        <v>0</v>
      </c>
      <c r="R58" s="963">
        <f>'DEUXIEME TRIMES.'!E31</f>
        <v>0</v>
      </c>
      <c r="S58" s="963">
        <f>'DEUXIEME TRIMES.'!F31</f>
        <v>0</v>
      </c>
    </row>
    <row r="59" spans="15:19" ht="22.5" customHeight="1" thickBot="1" x14ac:dyDescent="0.3">
      <c r="O59" s="1415">
        <f>'DEUXIEME TRIMES.'!B33</f>
        <v>0</v>
      </c>
      <c r="P59" s="963">
        <f>'DEUXIEME TRIMES.'!C33</f>
        <v>0</v>
      </c>
      <c r="Q59" s="964">
        <f>'DEUXIEME TRIMES.'!D33</f>
        <v>0</v>
      </c>
      <c r="R59" s="963">
        <f>'DEUXIEME TRIMES.'!E33</f>
        <v>0</v>
      </c>
      <c r="S59" s="963">
        <f>'DEUXIEME TRIMES.'!F33</f>
        <v>0</v>
      </c>
    </row>
    <row r="60" spans="15:19" ht="21.75" thickBot="1" x14ac:dyDescent="0.3">
      <c r="O60" s="1415">
        <f>'DEUXIEME TRIMES.'!B34</f>
        <v>0</v>
      </c>
      <c r="P60" s="963">
        <f>'DEUXIEME TRIMES.'!C34</f>
        <v>0</v>
      </c>
      <c r="Q60" s="964">
        <f>'DEUXIEME TRIMES.'!D34</f>
        <v>0</v>
      </c>
      <c r="R60" s="963">
        <f>'DEUXIEME TRIMES.'!E34</f>
        <v>0</v>
      </c>
      <c r="S60" s="963">
        <f>'DEUXIEME TRIMES.'!F34</f>
        <v>0</v>
      </c>
    </row>
    <row r="61" spans="15:19" ht="21.75" thickBot="1" x14ac:dyDescent="0.3">
      <c r="O61" s="1415">
        <f>'DEUXIEME TRIMES.'!B35</f>
        <v>0</v>
      </c>
      <c r="P61" s="963">
        <f>'DEUXIEME TRIMES.'!C35</f>
        <v>0</v>
      </c>
      <c r="Q61" s="964">
        <f>'DEUXIEME TRIMES.'!D35</f>
        <v>0</v>
      </c>
      <c r="R61" s="963">
        <f>'DEUXIEME TRIMES.'!E35</f>
        <v>0</v>
      </c>
      <c r="S61" s="963">
        <f>'DEUXIEME TRIMES.'!F35</f>
        <v>0</v>
      </c>
    </row>
    <row r="62" spans="15:19" ht="21.75" thickBot="1" x14ac:dyDescent="0.3">
      <c r="O62" s="1415">
        <f>'DEUXIEME TRIMES.'!B36</f>
        <v>0</v>
      </c>
      <c r="P62" s="963">
        <f>'DEUXIEME TRIMES.'!C36</f>
        <v>0</v>
      </c>
      <c r="Q62" s="964">
        <f>'DEUXIEME TRIMES.'!D36</f>
        <v>0</v>
      </c>
      <c r="R62" s="963">
        <f>'DEUXIEME TRIMES.'!E36</f>
        <v>0</v>
      </c>
      <c r="S62" s="963">
        <f>'DEUXIEME TRIMES.'!F36</f>
        <v>0</v>
      </c>
    </row>
    <row r="63" spans="15:19" ht="21.75" thickBot="1" x14ac:dyDescent="0.3">
      <c r="O63" s="1415">
        <f>'DEUXIEME TRIMES.'!B37</f>
        <v>0</v>
      </c>
      <c r="P63" s="963">
        <f>'DEUXIEME TRIMES.'!C37</f>
        <v>0</v>
      </c>
      <c r="Q63" s="964">
        <f>'DEUXIEME TRIMES.'!D37</f>
        <v>0</v>
      </c>
      <c r="R63" s="963">
        <f>'DEUXIEME TRIMES.'!E37</f>
        <v>0</v>
      </c>
      <c r="S63" s="963">
        <f>'DEUXIEME TRIMES.'!F37</f>
        <v>0</v>
      </c>
    </row>
    <row r="64" spans="15:19" ht="21.75" thickBot="1" x14ac:dyDescent="0.3">
      <c r="O64" s="1415">
        <f>'DEUXIEME TRIMES.'!B38</f>
        <v>0</v>
      </c>
      <c r="P64" s="963">
        <f>'DEUXIEME TRIMES.'!C38</f>
        <v>0</v>
      </c>
      <c r="Q64" s="964">
        <f>'DEUXIEME TRIMES.'!D38</f>
        <v>0</v>
      </c>
      <c r="R64" s="963">
        <f>'DEUXIEME TRIMES.'!E38</f>
        <v>0</v>
      </c>
      <c r="S64" s="963">
        <f>'DEUXIEME TRIMES.'!F38</f>
        <v>0</v>
      </c>
    </row>
    <row r="65" spans="15:19" ht="21.75" thickBot="1" x14ac:dyDescent="0.3">
      <c r="O65" s="1415">
        <f>'DEUXIEME TRIMES.'!B39</f>
        <v>0</v>
      </c>
      <c r="P65" s="963">
        <f>'DEUXIEME TRIMES.'!C39</f>
        <v>0</v>
      </c>
      <c r="Q65" s="964">
        <f>'DEUXIEME TRIMES.'!D39</f>
        <v>0</v>
      </c>
      <c r="R65" s="963">
        <f>'DEUXIEME TRIMES.'!E39</f>
        <v>0</v>
      </c>
      <c r="S65" s="963">
        <f>'DEUXIEME TRIMES.'!F39</f>
        <v>0</v>
      </c>
    </row>
    <row r="66" spans="15:19" ht="21.75" thickBot="1" x14ac:dyDescent="0.3">
      <c r="O66" s="1415">
        <f>'DEUXIEME TRIMES.'!B40</f>
        <v>0</v>
      </c>
      <c r="P66" s="963">
        <f>'DEUXIEME TRIMES.'!C40</f>
        <v>0</v>
      </c>
      <c r="Q66" s="964">
        <f>'DEUXIEME TRIMES.'!D40</f>
        <v>0</v>
      </c>
      <c r="R66" s="963">
        <f>'DEUXIEME TRIMES.'!E40</f>
        <v>0</v>
      </c>
      <c r="S66" s="963">
        <f>'DEUXIEME TRIMES.'!F40</f>
        <v>0</v>
      </c>
    </row>
    <row r="67" spans="15:19" ht="21.75" thickBot="1" x14ac:dyDescent="0.3">
      <c r="O67" s="1415">
        <f>'DEUXIEME TRIMES.'!B41</f>
        <v>0</v>
      </c>
      <c r="P67" s="963">
        <f>'DEUXIEME TRIMES.'!C41</f>
        <v>0</v>
      </c>
      <c r="Q67" s="964">
        <f>'DEUXIEME TRIMES.'!D41</f>
        <v>0</v>
      </c>
      <c r="R67" s="963">
        <f>'DEUXIEME TRIMES.'!E41</f>
        <v>0</v>
      </c>
      <c r="S67" s="963">
        <f>'DEUXIEME TRIMES.'!F41</f>
        <v>0</v>
      </c>
    </row>
    <row r="68" spans="15:19" ht="21.75" thickBot="1" x14ac:dyDescent="0.3">
      <c r="O68" s="1415">
        <f>'DEUXIEME TRIMES.'!B42</f>
        <v>0</v>
      </c>
      <c r="P68" s="963">
        <f>'DEUXIEME TRIMES.'!C42</f>
        <v>0</v>
      </c>
      <c r="Q68" s="964">
        <f>'DEUXIEME TRIMES.'!D42</f>
        <v>0</v>
      </c>
      <c r="R68" s="963">
        <f>'DEUXIEME TRIMES.'!E42</f>
        <v>0</v>
      </c>
      <c r="S68" s="963">
        <f>'DEUXIEME TRIMES.'!F42</f>
        <v>0</v>
      </c>
    </row>
    <row r="69" spans="15:19" ht="21.75" thickBot="1" x14ac:dyDescent="0.3">
      <c r="O69" s="1415">
        <f>'DEUXIEME TRIMES.'!B43</f>
        <v>0</v>
      </c>
      <c r="P69" s="963">
        <f>'DEUXIEME TRIMES.'!C43</f>
        <v>0</v>
      </c>
      <c r="Q69" s="964">
        <f>'DEUXIEME TRIMES.'!D43</f>
        <v>0</v>
      </c>
      <c r="R69" s="963">
        <f>'DEUXIEME TRIMES.'!E43</f>
        <v>0</v>
      </c>
      <c r="S69" s="963">
        <f>'DEUXIEME TRIMES.'!F43</f>
        <v>0</v>
      </c>
    </row>
    <row r="70" spans="15:19" ht="21.75" thickBot="1" x14ac:dyDescent="0.3">
      <c r="O70" s="1415">
        <f>'DEUXIEME TRIMES.'!B44</f>
        <v>0</v>
      </c>
      <c r="P70" s="963">
        <f>'DEUXIEME TRIMES.'!C44</f>
        <v>0</v>
      </c>
      <c r="Q70" s="964">
        <f>'DEUXIEME TRIMES.'!D44</f>
        <v>0</v>
      </c>
      <c r="R70" s="963">
        <f>'DEUXIEME TRIMES.'!E44</f>
        <v>0</v>
      </c>
      <c r="S70" s="963">
        <f>'DEUXIEME TRIMES.'!F44</f>
        <v>0</v>
      </c>
    </row>
    <row r="71" spans="15:19" ht="21.75" thickBot="1" x14ac:dyDescent="0.3">
      <c r="O71" s="1415">
        <f>'DEUXIEME TRIMES.'!B45</f>
        <v>0</v>
      </c>
      <c r="P71" s="963">
        <f>'DEUXIEME TRIMES.'!C45</f>
        <v>0</v>
      </c>
      <c r="Q71" s="964">
        <f>'DEUXIEME TRIMES.'!D45</f>
        <v>0</v>
      </c>
      <c r="R71" s="963">
        <f>'DEUXIEME TRIMES.'!E45</f>
        <v>0</v>
      </c>
      <c r="S71" s="963">
        <f>'DEUXIEME TRIMES.'!F45</f>
        <v>0</v>
      </c>
    </row>
    <row r="72" spans="15:19" ht="21.75" thickBot="1" x14ac:dyDescent="0.3">
      <c r="O72" s="1415">
        <f>'DEUXIEME TRIMES.'!B46</f>
        <v>0</v>
      </c>
      <c r="P72" s="963">
        <f>'DEUXIEME TRIMES.'!C46</f>
        <v>0</v>
      </c>
      <c r="Q72" s="964">
        <f>'DEUXIEME TRIMES.'!D46</f>
        <v>0</v>
      </c>
      <c r="R72" s="963">
        <f>'DEUXIEME TRIMES.'!E46</f>
        <v>0</v>
      </c>
      <c r="S72" s="963">
        <f>'DEUXIEME TRIMES.'!F46</f>
        <v>0</v>
      </c>
    </row>
    <row r="73" spans="15:19" ht="21.75" thickBot="1" x14ac:dyDescent="0.3">
      <c r="O73" s="1415">
        <f>'DEUXIEME TRIMES.'!B47</f>
        <v>0</v>
      </c>
      <c r="P73" s="963">
        <f>'DEUXIEME TRIMES.'!C47</f>
        <v>0</v>
      </c>
      <c r="Q73" s="964">
        <f>'DEUXIEME TRIMES.'!D47</f>
        <v>0</v>
      </c>
      <c r="R73" s="963">
        <f>'DEUXIEME TRIMES.'!E47</f>
        <v>0</v>
      </c>
      <c r="S73" s="963">
        <f>'DEUXIEME TRIMES.'!F47</f>
        <v>0</v>
      </c>
    </row>
    <row r="74" spans="15:19" ht="21.75" thickBot="1" x14ac:dyDescent="0.3">
      <c r="O74" s="1415">
        <f>'DEUXIEME TRIMES.'!B48</f>
        <v>0</v>
      </c>
      <c r="P74" s="963">
        <f>'DEUXIEME TRIMES.'!C48</f>
        <v>0</v>
      </c>
      <c r="Q74" s="964">
        <f>'DEUXIEME TRIMES.'!D48</f>
        <v>0</v>
      </c>
      <c r="R74" s="963">
        <f>'DEUXIEME TRIMES.'!E48</f>
        <v>0</v>
      </c>
      <c r="S74" s="963">
        <f>'DEUXIEME TRIMES.'!F48</f>
        <v>0</v>
      </c>
    </row>
    <row r="75" spans="15:19" ht="21.75" thickBot="1" x14ac:dyDescent="0.3">
      <c r="O75" s="683" t="s">
        <v>87</v>
      </c>
      <c r="P75" s="683" t="s">
        <v>34</v>
      </c>
      <c r="Q75" s="683" t="s">
        <v>88</v>
      </c>
      <c r="R75" s="683" t="s">
        <v>89</v>
      </c>
      <c r="S75" s="683" t="s">
        <v>90</v>
      </c>
    </row>
    <row r="76" spans="15:19" ht="21.75" thickBot="1" x14ac:dyDescent="0.3">
      <c r="O76" s="1415">
        <f>'DEUXIEME TRIMES.'!B49</f>
        <v>0</v>
      </c>
      <c r="P76" s="963">
        <f>'DEUXIEME TRIMES.'!C49</f>
        <v>0</v>
      </c>
      <c r="Q76" s="964">
        <f>'DEUXIEME TRIMES.'!D49</f>
        <v>0</v>
      </c>
      <c r="R76" s="963">
        <f>'DEUXIEME TRIMES.'!E49</f>
        <v>0</v>
      </c>
      <c r="S76" s="963">
        <f>'DEUXIEME TRIMES.'!F49</f>
        <v>0</v>
      </c>
    </row>
    <row r="77" spans="15:19" ht="21.75" thickBot="1" x14ac:dyDescent="0.3">
      <c r="O77" s="1415">
        <f>'DEUXIEME TRIMES.'!B50</f>
        <v>0</v>
      </c>
      <c r="P77" s="963">
        <f>'DEUXIEME TRIMES.'!C50</f>
        <v>0</v>
      </c>
      <c r="Q77" s="964">
        <f>'DEUXIEME TRIMES.'!D50</f>
        <v>0</v>
      </c>
      <c r="R77" s="963">
        <f>'DEUXIEME TRIMES.'!E50</f>
        <v>0</v>
      </c>
      <c r="S77" s="963">
        <f>'DEUXIEME TRIMES.'!F50</f>
        <v>0</v>
      </c>
    </row>
    <row r="78" spans="15:19" ht="21.75" thickBot="1" x14ac:dyDescent="0.3">
      <c r="O78" s="1415">
        <f>'DEUXIEME TRIMES.'!B51</f>
        <v>0</v>
      </c>
      <c r="P78" s="963">
        <f>'DEUXIEME TRIMES.'!C51</f>
        <v>0</v>
      </c>
      <c r="Q78" s="964">
        <f>'DEUXIEME TRIMES.'!D51</f>
        <v>0</v>
      </c>
      <c r="R78" s="963">
        <f>'DEUXIEME TRIMES.'!E51</f>
        <v>0</v>
      </c>
      <c r="S78" s="963">
        <f>'DEUXIEME TRIMES.'!F51</f>
        <v>0</v>
      </c>
    </row>
    <row r="79" spans="15:19" ht="21.75" thickBot="1" x14ac:dyDescent="0.3">
      <c r="O79" s="1415">
        <f>'DEUXIEME TRIMES.'!B52</f>
        <v>0</v>
      </c>
      <c r="P79" s="963">
        <f>'DEUXIEME TRIMES.'!C52</f>
        <v>0</v>
      </c>
      <c r="Q79" s="964">
        <f>'DEUXIEME TRIMES.'!D52</f>
        <v>0</v>
      </c>
      <c r="R79" s="963">
        <f>'DEUXIEME TRIMES.'!E52</f>
        <v>0</v>
      </c>
      <c r="S79" s="963">
        <f>'DEUXIEME TRIMES.'!F52</f>
        <v>0</v>
      </c>
    </row>
    <row r="80" spans="15:19" ht="21.75" thickBot="1" x14ac:dyDescent="0.3">
      <c r="O80" s="1415">
        <f>'DEUXIEME TRIMES.'!B53</f>
        <v>0</v>
      </c>
      <c r="P80" s="963">
        <f>'DEUXIEME TRIMES.'!C53</f>
        <v>0</v>
      </c>
      <c r="Q80" s="964">
        <f>'DEUXIEME TRIMES.'!D53</f>
        <v>0</v>
      </c>
      <c r="R80" s="963">
        <f>'DEUXIEME TRIMES.'!E53</f>
        <v>0</v>
      </c>
      <c r="S80" s="963">
        <f>'DEUXIEME TRIMES.'!F53</f>
        <v>0</v>
      </c>
    </row>
    <row r="81" spans="15:33" ht="21.75" thickBot="1" x14ac:dyDescent="0.3">
      <c r="O81" s="1415">
        <f>'DEUXIEME TRIMES.'!B54</f>
        <v>0</v>
      </c>
      <c r="P81" s="963">
        <f>'DEUXIEME TRIMES.'!C54</f>
        <v>0</v>
      </c>
      <c r="Q81" s="964">
        <f>'DEUXIEME TRIMES.'!D54</f>
        <v>0</v>
      </c>
      <c r="R81" s="963">
        <f>'DEUXIEME TRIMES.'!E54</f>
        <v>0</v>
      </c>
      <c r="S81" s="963">
        <f>'DEUXIEME TRIMES.'!F54</f>
        <v>0</v>
      </c>
    </row>
    <row r="82" spans="15:33" ht="21.75" thickBot="1" x14ac:dyDescent="0.3">
      <c r="O82" s="1415">
        <f>'DEUXIEME TRIMES.'!B55</f>
        <v>0</v>
      </c>
      <c r="P82" s="963">
        <f>'DEUXIEME TRIMES.'!C55</f>
        <v>0</v>
      </c>
      <c r="Q82" s="964">
        <f>'DEUXIEME TRIMES.'!D55</f>
        <v>0</v>
      </c>
      <c r="R82" s="963">
        <f>'DEUXIEME TRIMES.'!E55</f>
        <v>0</v>
      </c>
      <c r="S82" s="963">
        <f>'DEUXIEME TRIMES.'!F55</f>
        <v>0</v>
      </c>
    </row>
    <row r="83" spans="15:33" ht="21.75" thickBot="1" x14ac:dyDescent="0.3">
      <c r="O83" s="1415">
        <f>'DEUXIEME TRIMES.'!B56</f>
        <v>0</v>
      </c>
      <c r="P83" s="963">
        <f>'DEUXIEME TRIMES.'!C56</f>
        <v>0</v>
      </c>
      <c r="Q83" s="964">
        <f>'DEUXIEME TRIMES.'!D56</f>
        <v>0</v>
      </c>
      <c r="R83" s="963">
        <f>'DEUXIEME TRIMES.'!E56</f>
        <v>0</v>
      </c>
      <c r="S83" s="963">
        <f>'DEUXIEME TRIMES.'!F56</f>
        <v>0</v>
      </c>
    </row>
    <row r="84" spans="15:33" ht="21.75" thickBot="1" x14ac:dyDescent="0.3">
      <c r="O84" s="1415">
        <f>'DEUXIEME TRIMES.'!B57</f>
        <v>0</v>
      </c>
      <c r="P84" s="963">
        <f>'DEUXIEME TRIMES.'!C57</f>
        <v>0</v>
      </c>
      <c r="Q84" s="964">
        <f>'DEUXIEME TRIMES.'!D57</f>
        <v>0</v>
      </c>
      <c r="R84" s="963">
        <f>'DEUXIEME TRIMES.'!E57</f>
        <v>0</v>
      </c>
      <c r="S84" s="963">
        <f>'DEUXIEME TRIMES.'!F57</f>
        <v>0</v>
      </c>
    </row>
    <row r="85" spans="15:33" ht="21.75" thickBot="1" x14ac:dyDescent="0.3">
      <c r="O85" s="1415">
        <f>'DEUXIEME TRIMES.'!B58</f>
        <v>0</v>
      </c>
      <c r="P85" s="963">
        <f>'DEUXIEME TRIMES.'!C58</f>
        <v>0</v>
      </c>
      <c r="Q85" s="964">
        <f>'DEUXIEME TRIMES.'!D58</f>
        <v>0</v>
      </c>
      <c r="R85" s="963">
        <f>'DEUXIEME TRIMES.'!E58</f>
        <v>0</v>
      </c>
      <c r="S85" s="963">
        <f>'DEUXIEME TRIMES.'!F58</f>
        <v>0</v>
      </c>
    </row>
    <row r="86" spans="15:33" ht="21.75" thickBot="1" x14ac:dyDescent="0.3">
      <c r="O86" s="1415">
        <f>'DEUXIEME TRIMES.'!B59</f>
        <v>0</v>
      </c>
      <c r="P86" s="963">
        <f>'DEUXIEME TRIMES.'!C59</f>
        <v>0</v>
      </c>
      <c r="Q86" s="964">
        <f>'DEUXIEME TRIMES.'!D59</f>
        <v>0</v>
      </c>
      <c r="R86" s="963">
        <f>'DEUXIEME TRIMES.'!E59</f>
        <v>0</v>
      </c>
      <c r="S86" s="963">
        <f>'DEUXIEME TRIMES.'!F59</f>
        <v>0</v>
      </c>
    </row>
    <row r="87" spans="15:33" ht="24.75" customHeight="1" thickBot="1" x14ac:dyDescent="0.3">
      <c r="O87" s="1415">
        <f>'DEUXIEME TRIMES.'!B60</f>
        <v>0</v>
      </c>
      <c r="P87" s="963">
        <f>'DEUXIEME TRIMES.'!C60</f>
        <v>0</v>
      </c>
      <c r="Q87" s="964">
        <f>'DEUXIEME TRIMES.'!D60</f>
        <v>0</v>
      </c>
      <c r="R87" s="963">
        <f>'DEUXIEME TRIMES.'!E60</f>
        <v>0</v>
      </c>
      <c r="S87" s="963">
        <f>'DEUXIEME TRIMES.'!F60</f>
        <v>0</v>
      </c>
      <c r="T87" s="666"/>
    </row>
    <row r="88" spans="15:33" ht="23.25" thickBot="1" x14ac:dyDescent="0.45">
      <c r="O88" s="1415">
        <f>'DEUXIEME TRIMES.'!B61</f>
        <v>0</v>
      </c>
      <c r="P88" s="963">
        <f>'DEUXIEME TRIMES.'!C61</f>
        <v>0</v>
      </c>
      <c r="Q88" s="964">
        <f>'DEUXIEME TRIMES.'!D61</f>
        <v>0</v>
      </c>
      <c r="R88" s="963">
        <f>'DEUXIEME TRIMES.'!E61</f>
        <v>0</v>
      </c>
      <c r="S88" s="963">
        <f>'DEUXIEME TRIMES.'!F61</f>
        <v>0</v>
      </c>
      <c r="U88" s="681" t="s">
        <v>93</v>
      </c>
      <c r="V88" s="682"/>
      <c r="W88" s="682"/>
      <c r="X88" s="682"/>
      <c r="Y88" s="680">
        <v>3</v>
      </c>
      <c r="Z88" s="680"/>
      <c r="AA88" s="680"/>
      <c r="AB88" s="680"/>
      <c r="AC88" s="680"/>
      <c r="AD88" s="680"/>
      <c r="AE88" s="680"/>
      <c r="AF88" s="680"/>
      <c r="AG88" s="680"/>
    </row>
    <row r="89" spans="15:33" ht="23.25" thickBot="1" x14ac:dyDescent="0.45">
      <c r="O89" s="1415">
        <f>'DEUXIEME TRIMES.'!B63</f>
        <v>0</v>
      </c>
      <c r="P89" s="963">
        <f>'DEUXIEME TRIMES.'!C63</f>
        <v>0</v>
      </c>
      <c r="Q89" s="964">
        <f>'DEUXIEME TRIMES.'!D63</f>
        <v>0</v>
      </c>
      <c r="R89" s="963">
        <f>'DEUXIEME TRIMES.'!E63</f>
        <v>0</v>
      </c>
      <c r="S89" s="963">
        <f>'DEUXIEME TRIMES.'!F63</f>
        <v>0</v>
      </c>
      <c r="U89" s="681"/>
      <c r="V89" s="682"/>
      <c r="W89" s="682"/>
      <c r="X89" s="682"/>
      <c r="Y89" s="682"/>
      <c r="Z89" s="682"/>
      <c r="AA89" s="682"/>
      <c r="AB89" s="682"/>
      <c r="AC89" s="682"/>
      <c r="AD89" s="682"/>
      <c r="AE89" s="682"/>
      <c r="AF89" s="682"/>
      <c r="AG89" s="682"/>
    </row>
    <row r="90" spans="15:33" ht="21.75" thickBot="1" x14ac:dyDescent="0.4">
      <c r="O90" s="1415">
        <f>'DEUXIEME TRIMES.'!B64</f>
        <v>0</v>
      </c>
      <c r="P90" s="963">
        <f>'DEUXIEME TRIMES.'!C64</f>
        <v>0</v>
      </c>
      <c r="Q90" s="964">
        <f>'DEUXIEME TRIMES.'!D64</f>
        <v>0</v>
      </c>
      <c r="R90" s="963">
        <f>'DEUXIEME TRIMES.'!E64</f>
        <v>0</v>
      </c>
      <c r="S90" s="963">
        <f>'DEUXIEME TRIMES.'!F64</f>
        <v>0</v>
      </c>
      <c r="U90" s="683" t="s">
        <v>87</v>
      </c>
      <c r="V90" s="684" t="s">
        <v>34</v>
      </c>
      <c r="W90" s="684" t="s">
        <v>94</v>
      </c>
      <c r="X90" s="684" t="s">
        <v>89</v>
      </c>
      <c r="Y90" s="684" t="s">
        <v>95</v>
      </c>
      <c r="Z90" s="682"/>
      <c r="AA90" s="682"/>
      <c r="AB90" s="682"/>
      <c r="AC90" s="682"/>
      <c r="AD90" s="682"/>
      <c r="AE90" s="682"/>
      <c r="AF90" s="682"/>
      <c r="AG90" s="682"/>
    </row>
    <row r="91" spans="15:33" ht="21.75" thickBot="1" x14ac:dyDescent="0.4">
      <c r="O91" s="1415">
        <f>'DEUXIEME TRIMES.'!B65</f>
        <v>0</v>
      </c>
      <c r="P91" s="963">
        <f>'DEUXIEME TRIMES.'!C65</f>
        <v>0</v>
      </c>
      <c r="Q91" s="964">
        <f>'DEUXIEME TRIMES.'!D65</f>
        <v>0</v>
      </c>
      <c r="R91" s="963">
        <f>'DEUXIEME TRIMES.'!E65</f>
        <v>0</v>
      </c>
      <c r="S91" s="963">
        <f>'DEUXIEME TRIMES.'!F65</f>
        <v>0</v>
      </c>
      <c r="U91" s="1415">
        <f>'DEUXIEME TRIMES.'!B81</f>
        <v>0</v>
      </c>
      <c r="V91" s="389">
        <f>'DEUXIEME TRIMES.'!C81</f>
        <v>0</v>
      </c>
      <c r="W91" s="417">
        <f>'DEUXIEME TRIMES.'!D81</f>
        <v>0</v>
      </c>
      <c r="X91" s="389">
        <f>'DEUXIEME TRIMES.'!E81</f>
        <v>0</v>
      </c>
      <c r="Y91" s="730">
        <f>'DEUXIEME TRIMES.'!F81</f>
        <v>0</v>
      </c>
      <c r="Z91" s="693"/>
      <c r="AA91" s="693"/>
      <c r="AB91" s="693"/>
      <c r="AC91" s="693"/>
      <c r="AD91" s="693"/>
      <c r="AE91" s="693"/>
      <c r="AF91" s="693"/>
      <c r="AG91" s="682"/>
    </row>
    <row r="92" spans="15:33" ht="21.75" thickBot="1" x14ac:dyDescent="0.3">
      <c r="O92" s="1415">
        <f>'DEUXIEME TRIMES.'!B66</f>
        <v>0</v>
      </c>
      <c r="P92" s="963">
        <f>'DEUXIEME TRIMES.'!C66</f>
        <v>0</v>
      </c>
      <c r="Q92" s="964">
        <f>'DEUXIEME TRIMES.'!D66</f>
        <v>0</v>
      </c>
      <c r="R92" s="963">
        <f>'DEUXIEME TRIMES.'!E66</f>
        <v>0</v>
      </c>
      <c r="S92" s="963">
        <f>'DEUXIEME TRIMES.'!F66</f>
        <v>0</v>
      </c>
      <c r="U92" s="1415">
        <f>'DEUXIEME TRIMES.'!B82</f>
        <v>0</v>
      </c>
      <c r="V92" s="389">
        <f>'DEUXIEME TRIMES.'!C82</f>
        <v>0</v>
      </c>
      <c r="W92" s="417">
        <f>'DEUXIEME TRIMES.'!D82</f>
        <v>0</v>
      </c>
      <c r="X92" s="389">
        <f>'DEUXIEME TRIMES.'!E82</f>
        <v>0</v>
      </c>
      <c r="Y92" s="730">
        <f>'DEUXIEME TRIMES.'!F82</f>
        <v>0</v>
      </c>
      <c r="Z92" s="693"/>
      <c r="AA92" s="693"/>
      <c r="AB92" s="693"/>
      <c r="AC92" s="693"/>
      <c r="AD92" s="693"/>
      <c r="AE92" s="693"/>
      <c r="AF92" s="693"/>
      <c r="AG92" s="693"/>
    </row>
    <row r="93" spans="15:33" ht="21.75" thickBot="1" x14ac:dyDescent="0.3">
      <c r="O93" s="1415">
        <f>'DEUXIEME TRIMES.'!B67</f>
        <v>0</v>
      </c>
      <c r="P93" s="963">
        <f>'DEUXIEME TRIMES.'!C67</f>
        <v>0</v>
      </c>
      <c r="Q93" s="964">
        <f>'DEUXIEME TRIMES.'!D67</f>
        <v>0</v>
      </c>
      <c r="R93" s="963">
        <f>'DEUXIEME TRIMES.'!E67</f>
        <v>0</v>
      </c>
      <c r="S93" s="963">
        <f>'DEUXIEME TRIMES.'!F67</f>
        <v>0</v>
      </c>
      <c r="U93" s="1415">
        <f>'DEUXIEME TRIMES.'!B83</f>
        <v>0</v>
      </c>
      <c r="V93" s="389">
        <f>'DEUXIEME TRIMES.'!C83</f>
        <v>0</v>
      </c>
      <c r="W93" s="417">
        <f>'DEUXIEME TRIMES.'!D83</f>
        <v>0</v>
      </c>
      <c r="X93" s="389">
        <f>'DEUXIEME TRIMES.'!E83</f>
        <v>0</v>
      </c>
      <c r="Y93" s="730">
        <f>'DEUXIEME TRIMES.'!F83</f>
        <v>0</v>
      </c>
      <c r="Z93" s="693"/>
      <c r="AA93" s="693"/>
      <c r="AB93" s="693"/>
      <c r="AC93" s="693"/>
      <c r="AD93" s="693"/>
      <c r="AE93" s="693"/>
      <c r="AF93" s="693"/>
      <c r="AG93" s="693"/>
    </row>
    <row r="94" spans="15:33" ht="21.75" thickBot="1" x14ac:dyDescent="0.3">
      <c r="O94" s="1415">
        <f>'DEUXIEME TRIMES.'!B68</f>
        <v>0</v>
      </c>
      <c r="P94" s="963">
        <f>'DEUXIEME TRIMES.'!C68</f>
        <v>0</v>
      </c>
      <c r="Q94" s="964">
        <f>'DEUXIEME TRIMES.'!D68</f>
        <v>0</v>
      </c>
      <c r="R94" s="963">
        <f>'DEUXIEME TRIMES.'!E68</f>
        <v>0</v>
      </c>
      <c r="S94" s="963">
        <f>'DEUXIEME TRIMES.'!F68</f>
        <v>0</v>
      </c>
      <c r="U94" s="1415">
        <f>'DEUXIEME TRIMES.'!B84</f>
        <v>0</v>
      </c>
      <c r="V94" s="389">
        <f>'DEUXIEME TRIMES.'!C84</f>
        <v>0</v>
      </c>
      <c r="W94" s="417">
        <f>'DEUXIEME TRIMES.'!D84</f>
        <v>0</v>
      </c>
      <c r="X94" s="389">
        <f>'DEUXIEME TRIMES.'!E84</f>
        <v>0</v>
      </c>
      <c r="Y94" s="730">
        <f>'DEUXIEME TRIMES.'!F84</f>
        <v>0</v>
      </c>
      <c r="Z94" s="693"/>
      <c r="AA94" s="693"/>
      <c r="AB94" s="693"/>
      <c r="AC94" s="693"/>
      <c r="AD94" s="693"/>
      <c r="AE94" s="693"/>
      <c r="AF94" s="693"/>
      <c r="AG94" s="693"/>
    </row>
    <row r="95" spans="15:33" ht="21.75" thickBot="1" x14ac:dyDescent="0.3">
      <c r="O95" s="1415">
        <f>'DEUXIEME TRIMES.'!B69</f>
        <v>0</v>
      </c>
      <c r="P95" s="963">
        <f>'DEUXIEME TRIMES.'!C69</f>
        <v>0</v>
      </c>
      <c r="Q95" s="964">
        <f>'DEUXIEME TRIMES.'!D69</f>
        <v>0</v>
      </c>
      <c r="R95" s="963">
        <f>'DEUXIEME TRIMES.'!E69</f>
        <v>0</v>
      </c>
      <c r="S95" s="963">
        <f>'DEUXIEME TRIMES.'!F69</f>
        <v>0</v>
      </c>
      <c r="U95" s="1415">
        <f>'DEUXIEME TRIMES.'!B85</f>
        <v>0</v>
      </c>
      <c r="V95" s="389">
        <f>'DEUXIEME TRIMES.'!C85</f>
        <v>0</v>
      </c>
      <c r="W95" s="417">
        <f>'DEUXIEME TRIMES.'!D85</f>
        <v>0</v>
      </c>
      <c r="X95" s="389">
        <f>'DEUXIEME TRIMES.'!E85</f>
        <v>0</v>
      </c>
      <c r="Y95" s="730">
        <f>'DEUXIEME TRIMES.'!F85</f>
        <v>0</v>
      </c>
      <c r="Z95" s="693"/>
      <c r="AA95" s="693"/>
      <c r="AB95" s="693"/>
      <c r="AC95" s="693"/>
      <c r="AD95" s="693"/>
      <c r="AE95" s="693"/>
      <c r="AF95" s="693"/>
      <c r="AG95" s="693"/>
    </row>
    <row r="96" spans="15:33" ht="21.75" thickBot="1" x14ac:dyDescent="0.3">
      <c r="O96" s="1415">
        <f>'DEUXIEME TRIMES.'!B70</f>
        <v>0</v>
      </c>
      <c r="P96" s="963">
        <f>'DEUXIEME TRIMES.'!C70</f>
        <v>0</v>
      </c>
      <c r="Q96" s="964">
        <f>'DEUXIEME TRIMES.'!D70</f>
        <v>0</v>
      </c>
      <c r="R96" s="963">
        <f>'DEUXIEME TRIMES.'!E70</f>
        <v>0</v>
      </c>
      <c r="S96" s="963">
        <f>'DEUXIEME TRIMES.'!F70</f>
        <v>0</v>
      </c>
      <c r="U96" s="1415">
        <f>'DEUXIEME TRIMES.'!B86</f>
        <v>0</v>
      </c>
      <c r="V96" s="389">
        <f>'DEUXIEME TRIMES.'!C86</f>
        <v>0</v>
      </c>
      <c r="W96" s="417">
        <f>'DEUXIEME TRIMES.'!D86</f>
        <v>0</v>
      </c>
      <c r="X96" s="389">
        <f>'DEUXIEME TRIMES.'!E86</f>
        <v>0</v>
      </c>
      <c r="Y96" s="730">
        <f>'DEUXIEME TRIMES.'!F86</f>
        <v>0</v>
      </c>
      <c r="Z96" s="693"/>
      <c r="AA96" s="693"/>
      <c r="AB96" s="693"/>
      <c r="AC96" s="693"/>
      <c r="AD96" s="693"/>
      <c r="AE96" s="693"/>
      <c r="AF96" s="693"/>
      <c r="AG96" s="693"/>
    </row>
    <row r="97" spans="15:33" ht="21.75" thickBot="1" x14ac:dyDescent="0.3">
      <c r="O97" s="1415">
        <f>'DEUXIEME TRIMES.'!B71</f>
        <v>0</v>
      </c>
      <c r="P97" s="963">
        <f>'DEUXIEME TRIMES.'!C71</f>
        <v>0</v>
      </c>
      <c r="Q97" s="964">
        <f>'DEUXIEME TRIMES.'!D71</f>
        <v>0</v>
      </c>
      <c r="R97" s="963">
        <f>'DEUXIEME TRIMES.'!E71</f>
        <v>0</v>
      </c>
      <c r="S97" s="963">
        <f>'DEUXIEME TRIMES.'!F71</f>
        <v>0</v>
      </c>
      <c r="U97" s="1415">
        <f>'DEUXIEME TRIMES.'!B87</f>
        <v>0</v>
      </c>
      <c r="V97" s="389">
        <f>'DEUXIEME TRIMES.'!C87</f>
        <v>0</v>
      </c>
      <c r="W97" s="417">
        <f>'DEUXIEME TRIMES.'!D87</f>
        <v>0</v>
      </c>
      <c r="X97" s="389">
        <f>'DEUXIEME TRIMES.'!E87</f>
        <v>0</v>
      </c>
      <c r="Y97" s="730">
        <f>'DEUXIEME TRIMES.'!F87</f>
        <v>0</v>
      </c>
      <c r="Z97" s="693"/>
      <c r="AA97" s="693"/>
      <c r="AB97" s="693"/>
      <c r="AC97" s="693"/>
      <c r="AD97" s="693"/>
      <c r="AE97" s="693"/>
      <c r="AF97" s="693"/>
      <c r="AG97" s="693"/>
    </row>
    <row r="98" spans="15:33" ht="21.75" thickBot="1" x14ac:dyDescent="0.3">
      <c r="O98" s="1415">
        <f>'DEUXIEME TRIMES.'!B72</f>
        <v>0</v>
      </c>
      <c r="P98" s="963">
        <f>'DEUXIEME TRIMES.'!C72</f>
        <v>0</v>
      </c>
      <c r="Q98" s="964">
        <f>'DEUXIEME TRIMES.'!D72</f>
        <v>0</v>
      </c>
      <c r="R98" s="963">
        <f>'DEUXIEME TRIMES.'!E72</f>
        <v>0</v>
      </c>
      <c r="S98" s="963">
        <f>'DEUXIEME TRIMES.'!F72</f>
        <v>0</v>
      </c>
      <c r="U98" s="1415">
        <f>'DEUXIEME TRIMES.'!B88</f>
        <v>0</v>
      </c>
      <c r="V98" s="389">
        <f>'DEUXIEME TRIMES.'!C88</f>
        <v>0</v>
      </c>
      <c r="W98" s="417">
        <f>'DEUXIEME TRIMES.'!D88</f>
        <v>0</v>
      </c>
      <c r="X98" s="389">
        <f>'DEUXIEME TRIMES.'!E88</f>
        <v>0</v>
      </c>
      <c r="Y98" s="730">
        <f>'DEUXIEME TRIMES.'!F88</f>
        <v>0</v>
      </c>
      <c r="Z98" s="693"/>
      <c r="AA98" s="693"/>
      <c r="AB98" s="693"/>
      <c r="AC98" s="693"/>
      <c r="AD98" s="693"/>
      <c r="AE98" s="693"/>
      <c r="AF98" s="693"/>
      <c r="AG98" s="693"/>
    </row>
    <row r="99" spans="15:33" ht="21.75" thickBot="1" x14ac:dyDescent="0.3">
      <c r="O99" s="1415">
        <f>'DEUXIEME TRIMES.'!B73</f>
        <v>0</v>
      </c>
      <c r="P99" s="1799">
        <f>'DEUXIEME TRIMES.'!C73</f>
        <v>0</v>
      </c>
      <c r="Q99" s="1800">
        <f>'DEUXIEME TRIMES.'!D73</f>
        <v>0</v>
      </c>
      <c r="R99" s="1799">
        <f>'DEUXIEME TRIMES.'!E73</f>
        <v>0</v>
      </c>
      <c r="S99" s="1799">
        <f>'DEUXIEME TRIMES.'!F73</f>
        <v>0</v>
      </c>
      <c r="U99" s="1415">
        <f>'DEUXIEME TRIMES.'!B89</f>
        <v>0</v>
      </c>
      <c r="V99" s="389">
        <f>'DEUXIEME TRIMES.'!C89</f>
        <v>0</v>
      </c>
      <c r="W99" s="417">
        <f>'DEUXIEME TRIMES.'!D89</f>
        <v>0</v>
      </c>
      <c r="X99" s="389">
        <f>'DEUXIEME TRIMES.'!E89</f>
        <v>0</v>
      </c>
      <c r="Y99" s="730">
        <f>'DEUXIEME TRIMES.'!F89</f>
        <v>0</v>
      </c>
      <c r="Z99" s="693"/>
      <c r="AA99" s="693"/>
      <c r="AB99" s="693"/>
      <c r="AC99" s="693"/>
      <c r="AD99" s="693"/>
      <c r="AE99" s="693"/>
      <c r="AF99" s="693"/>
      <c r="AG99" s="693"/>
    </row>
    <row r="100" spans="15:33" ht="21.75" thickBot="1" x14ac:dyDescent="0.3">
      <c r="O100" s="1795"/>
      <c r="P100" s="1796"/>
      <c r="Q100" s="1797"/>
      <c r="R100" s="1796"/>
      <c r="S100" s="1796"/>
      <c r="U100" s="1415">
        <f>'DEUXIEME TRIMES.'!B90</f>
        <v>0</v>
      </c>
      <c r="V100" s="389">
        <f>'DEUXIEME TRIMES.'!C90</f>
        <v>0</v>
      </c>
      <c r="W100" s="417">
        <f>'DEUXIEME TRIMES.'!D90</f>
        <v>0</v>
      </c>
      <c r="X100" s="389">
        <f>'DEUXIEME TRIMES.'!E90</f>
        <v>0</v>
      </c>
      <c r="Y100" s="730">
        <f>'DEUXIEME TRIMES.'!F90</f>
        <v>0</v>
      </c>
      <c r="Z100" s="693"/>
      <c r="AA100" s="693"/>
      <c r="AB100" s="693"/>
      <c r="AC100" s="693"/>
      <c r="AD100" s="693"/>
      <c r="AE100" s="693"/>
      <c r="AF100" s="693"/>
      <c r="AG100" s="693"/>
    </row>
    <row r="101" spans="15:33" ht="21.75" thickBot="1" x14ac:dyDescent="0.3">
      <c r="O101" s="528" t="s">
        <v>91</v>
      </c>
      <c r="P101" s="2140">
        <f>'DEUXIEME TRIMES.'!C75</f>
        <v>0</v>
      </c>
      <c r="Q101" s="2141"/>
      <c r="R101" s="2141"/>
      <c r="S101" s="2142"/>
      <c r="U101" s="1415">
        <f>'DEUXIEME TRIMES.'!B91</f>
        <v>0</v>
      </c>
      <c r="V101" s="389">
        <f>'DEUXIEME TRIMES.'!C91</f>
        <v>0</v>
      </c>
      <c r="W101" s="417">
        <f>'DEUXIEME TRIMES.'!D91</f>
        <v>0</v>
      </c>
      <c r="X101" s="389">
        <f>'DEUXIEME TRIMES.'!E91</f>
        <v>0</v>
      </c>
      <c r="Y101" s="730">
        <f>'DEUXIEME TRIMES.'!F91</f>
        <v>0</v>
      </c>
      <c r="Z101" s="693"/>
      <c r="AA101" s="693"/>
      <c r="AB101" s="693"/>
      <c r="AC101" s="693"/>
      <c r="AD101" s="693"/>
      <c r="AE101" s="693"/>
      <c r="AF101" s="693"/>
      <c r="AG101" s="693"/>
    </row>
    <row r="102" spans="15:33" ht="21.75" thickBot="1" x14ac:dyDescent="0.3">
      <c r="P102" s="2143"/>
      <c r="Q102" s="2144"/>
      <c r="R102" s="2144"/>
      <c r="S102" s="2145"/>
      <c r="U102" s="1415">
        <f>'DEUXIEME TRIMES.'!B92</f>
        <v>0</v>
      </c>
      <c r="V102" s="389">
        <f>'DEUXIEME TRIMES.'!C92</f>
        <v>0</v>
      </c>
      <c r="W102" s="417">
        <f>'DEUXIEME TRIMES.'!D92</f>
        <v>0</v>
      </c>
      <c r="X102" s="389">
        <f>'DEUXIEME TRIMES.'!E92</f>
        <v>0</v>
      </c>
      <c r="Y102" s="730">
        <f>'DEUXIEME TRIMES.'!F92</f>
        <v>0</v>
      </c>
      <c r="Z102" s="693"/>
      <c r="AA102" s="693"/>
      <c r="AB102" s="693"/>
      <c r="AC102" s="693"/>
      <c r="AD102" s="693"/>
      <c r="AE102" s="693"/>
      <c r="AF102" s="693"/>
      <c r="AG102" s="693"/>
    </row>
    <row r="103" spans="15:33" ht="21.75" thickBot="1" x14ac:dyDescent="0.3">
      <c r="P103" s="2143"/>
      <c r="Q103" s="2144"/>
      <c r="R103" s="2144"/>
      <c r="S103" s="2145"/>
      <c r="U103" s="1415">
        <f>'DEUXIEME TRIMES.'!B93</f>
        <v>0</v>
      </c>
      <c r="V103" s="389">
        <f>'DEUXIEME TRIMES.'!C93</f>
        <v>0</v>
      </c>
      <c r="W103" s="417">
        <f>'DEUXIEME TRIMES.'!D93</f>
        <v>0</v>
      </c>
      <c r="X103" s="389">
        <f>'DEUXIEME TRIMES.'!E93</f>
        <v>0</v>
      </c>
      <c r="Y103" s="730">
        <f>'DEUXIEME TRIMES.'!F93</f>
        <v>0</v>
      </c>
      <c r="Z103" s="693"/>
      <c r="AA103" s="693"/>
      <c r="AB103" s="693"/>
      <c r="AC103" s="693"/>
      <c r="AD103" s="693"/>
      <c r="AE103" s="693"/>
      <c r="AF103" s="693"/>
      <c r="AG103" s="693"/>
    </row>
    <row r="104" spans="15:33" ht="21.75" thickBot="1" x14ac:dyDescent="0.3">
      <c r="P104" s="2146"/>
      <c r="Q104" s="2147"/>
      <c r="R104" s="2147"/>
      <c r="S104" s="2148"/>
      <c r="U104" s="1415">
        <f>'DEUXIEME TRIMES.'!B94</f>
        <v>0</v>
      </c>
      <c r="V104" s="389">
        <f>'DEUXIEME TRIMES.'!C94</f>
        <v>0</v>
      </c>
      <c r="W104" s="417">
        <f>'DEUXIEME TRIMES.'!D94</f>
        <v>0</v>
      </c>
      <c r="X104" s="389">
        <f>'DEUXIEME TRIMES.'!E94</f>
        <v>0</v>
      </c>
      <c r="Y104" s="730">
        <f>'DEUXIEME TRIMES.'!F94</f>
        <v>0</v>
      </c>
      <c r="Z104" s="693"/>
      <c r="AA104" s="693"/>
      <c r="AB104" s="693"/>
      <c r="AC104" s="693"/>
      <c r="AD104" s="693"/>
      <c r="AE104" s="693"/>
      <c r="AF104" s="693"/>
      <c r="AG104" s="693"/>
    </row>
    <row r="105" spans="15:33" ht="21.75" thickBot="1" x14ac:dyDescent="0.3">
      <c r="P105" s="1801"/>
      <c r="Q105" s="1801"/>
      <c r="R105" s="1801"/>
      <c r="S105" s="1801"/>
      <c r="T105" s="666"/>
      <c r="U105" s="1415">
        <f>'DEUXIEME TRIMES.'!B95</f>
        <v>0</v>
      </c>
      <c r="V105" s="389">
        <f>'DEUXIEME TRIMES.'!C95</f>
        <v>0</v>
      </c>
      <c r="W105" s="417">
        <f>'DEUXIEME TRIMES.'!D95</f>
        <v>0</v>
      </c>
      <c r="X105" s="389">
        <f>'DEUXIEME TRIMES.'!E95</f>
        <v>0</v>
      </c>
      <c r="Y105" s="730">
        <f>'DEUXIEME TRIMES.'!F95</f>
        <v>0</v>
      </c>
      <c r="Z105" s="693"/>
      <c r="AA105" s="693"/>
      <c r="AB105" s="693"/>
      <c r="AC105" s="693"/>
      <c r="AD105" s="693"/>
      <c r="AE105" s="693"/>
      <c r="AF105" s="693"/>
      <c r="AG105" s="693"/>
    </row>
    <row r="106" spans="15:33" ht="5.25" customHeight="1" thickBot="1" x14ac:dyDescent="0.3">
      <c r="P106" s="1801"/>
      <c r="Q106" s="1801"/>
      <c r="R106" s="1801"/>
      <c r="S106" s="1801"/>
      <c r="U106" s="1415">
        <f>'DEUXIEME TRIMES.'!B96</f>
        <v>0</v>
      </c>
      <c r="V106" s="389">
        <f>'DEUXIEME TRIMES.'!C96</f>
        <v>0</v>
      </c>
      <c r="W106" s="417">
        <f>'DEUXIEME TRIMES.'!D96</f>
        <v>0</v>
      </c>
      <c r="X106" s="389">
        <f>'DEUXIEME TRIMES.'!E96</f>
        <v>0</v>
      </c>
      <c r="Y106" s="730">
        <f>'DEUXIEME TRIMES.'!F96</f>
        <v>0</v>
      </c>
      <c r="Z106" s="693"/>
      <c r="AA106" s="693"/>
      <c r="AB106" s="693"/>
      <c r="AC106" s="693"/>
      <c r="AD106" s="693"/>
      <c r="AE106" s="693"/>
      <c r="AF106" s="693"/>
      <c r="AG106" s="693"/>
    </row>
    <row r="107" spans="15:33" ht="21.75" thickBot="1" x14ac:dyDescent="0.3">
      <c r="P107" s="1801"/>
      <c r="Q107" s="1801"/>
      <c r="R107" s="1801"/>
      <c r="S107" s="1801"/>
      <c r="U107" s="1415">
        <f>'DEUXIEME TRIMES.'!B97</f>
        <v>0</v>
      </c>
      <c r="V107" s="389">
        <f>'DEUXIEME TRIMES.'!C97</f>
        <v>0</v>
      </c>
      <c r="W107" s="417">
        <f>'DEUXIEME TRIMES.'!D97</f>
        <v>0</v>
      </c>
      <c r="X107" s="389">
        <f>'DEUXIEME TRIMES.'!E97</f>
        <v>0</v>
      </c>
      <c r="Y107" s="730">
        <f>'DEUXIEME TRIMES.'!F97</f>
        <v>0</v>
      </c>
      <c r="Z107" s="693"/>
      <c r="AA107" s="693"/>
      <c r="AB107" s="693"/>
      <c r="AC107" s="693"/>
      <c r="AD107" s="693"/>
      <c r="AE107" s="693"/>
      <c r="AF107" s="693"/>
      <c r="AG107" s="693"/>
    </row>
    <row r="108" spans="15:33" ht="21.75" thickBot="1" x14ac:dyDescent="0.3">
      <c r="U108" s="1415">
        <f>'DEUXIEME TRIMES.'!B98</f>
        <v>0</v>
      </c>
      <c r="V108" s="389">
        <f>'DEUXIEME TRIMES.'!C98</f>
        <v>0</v>
      </c>
      <c r="W108" s="417">
        <f>'DEUXIEME TRIMES.'!D98</f>
        <v>0</v>
      </c>
      <c r="X108" s="389">
        <f>'DEUXIEME TRIMES.'!E98</f>
        <v>0</v>
      </c>
      <c r="Y108" s="730">
        <f>'DEUXIEME TRIMES.'!F98</f>
        <v>0</v>
      </c>
      <c r="Z108" s="693"/>
      <c r="AA108" s="693"/>
      <c r="AB108" s="693"/>
      <c r="AC108" s="693"/>
      <c r="AD108" s="693"/>
      <c r="AE108" s="693"/>
      <c r="AF108" s="693"/>
      <c r="AG108" s="693"/>
    </row>
    <row r="109" spans="15:33" ht="21.75" thickBot="1" x14ac:dyDescent="0.3">
      <c r="U109" s="1415">
        <f>'DEUXIEME TRIMES.'!B99</f>
        <v>0</v>
      </c>
      <c r="V109" s="389">
        <f>'DEUXIEME TRIMES.'!C99</f>
        <v>0</v>
      </c>
      <c r="W109" s="417">
        <f>'DEUXIEME TRIMES.'!D99</f>
        <v>0</v>
      </c>
      <c r="X109" s="389">
        <f>'DEUXIEME TRIMES.'!E99</f>
        <v>0</v>
      </c>
      <c r="Y109" s="730">
        <f>'DEUXIEME TRIMES.'!F99</f>
        <v>0</v>
      </c>
      <c r="Z109" s="693"/>
      <c r="AA109" s="693"/>
      <c r="AB109" s="693"/>
      <c r="AC109" s="693"/>
      <c r="AD109" s="693"/>
      <c r="AE109" s="693"/>
      <c r="AF109" s="693"/>
      <c r="AG109" s="693"/>
    </row>
    <row r="110" spans="15:33" ht="21.75" thickBot="1" x14ac:dyDescent="0.3">
      <c r="U110" s="1415">
        <f>'DEUXIEME TRIMES.'!B100</f>
        <v>0</v>
      </c>
      <c r="V110" s="389">
        <f>'DEUXIEME TRIMES.'!C100</f>
        <v>0</v>
      </c>
      <c r="W110" s="417">
        <f>'DEUXIEME TRIMES.'!D100</f>
        <v>0</v>
      </c>
      <c r="X110" s="389">
        <f>'DEUXIEME TRIMES.'!E100</f>
        <v>0</v>
      </c>
      <c r="Y110" s="730">
        <f>'DEUXIEME TRIMES.'!F100</f>
        <v>0</v>
      </c>
      <c r="Z110" s="693"/>
      <c r="AA110" s="693"/>
      <c r="AB110" s="693"/>
      <c r="AC110" s="693"/>
      <c r="AD110" s="693"/>
      <c r="AE110" s="693"/>
      <c r="AF110" s="693"/>
      <c r="AG110" s="693"/>
    </row>
    <row r="111" spans="15:33" ht="21.75" thickBot="1" x14ac:dyDescent="0.3">
      <c r="U111" s="1415">
        <f>'DEUXIEME TRIMES.'!B101</f>
        <v>0</v>
      </c>
      <c r="V111" s="389">
        <f>'DEUXIEME TRIMES.'!C101</f>
        <v>0</v>
      </c>
      <c r="W111" s="417">
        <f>'DEUXIEME TRIMES.'!D101</f>
        <v>0</v>
      </c>
      <c r="X111" s="389">
        <f>'DEUXIEME TRIMES.'!E101</f>
        <v>0</v>
      </c>
      <c r="Y111" s="730">
        <f>'DEUXIEME TRIMES.'!F101</f>
        <v>0</v>
      </c>
      <c r="Z111" s="693"/>
      <c r="AA111" s="693"/>
      <c r="AB111" s="693"/>
      <c r="AC111" s="693"/>
      <c r="AD111" s="693"/>
      <c r="AE111" s="693"/>
      <c r="AF111" s="693"/>
      <c r="AG111" s="693"/>
    </row>
    <row r="112" spans="15:33" ht="21.75" thickBot="1" x14ac:dyDescent="0.3">
      <c r="U112" s="1415">
        <f>'DEUXIEME TRIMES.'!B102</f>
        <v>0</v>
      </c>
      <c r="V112" s="389">
        <f>'DEUXIEME TRIMES.'!C102</f>
        <v>0</v>
      </c>
      <c r="W112" s="417">
        <f>'DEUXIEME TRIMES.'!D102</f>
        <v>0</v>
      </c>
      <c r="X112" s="389">
        <f>'DEUXIEME TRIMES.'!E102</f>
        <v>0</v>
      </c>
      <c r="Y112" s="730">
        <f>'DEUXIEME TRIMES.'!F102</f>
        <v>0</v>
      </c>
      <c r="Z112" s="693"/>
      <c r="AA112" s="693"/>
      <c r="AB112" s="693"/>
      <c r="AC112" s="693"/>
      <c r="AD112" s="693"/>
      <c r="AE112" s="693"/>
      <c r="AF112" s="693"/>
      <c r="AG112" s="693"/>
    </row>
    <row r="113" spans="21:33" ht="21.75" thickBot="1" x14ac:dyDescent="0.3">
      <c r="U113" s="1415">
        <f>'DEUXIEME TRIMES.'!B103</f>
        <v>0</v>
      </c>
      <c r="V113" s="389">
        <f>'DEUXIEME TRIMES.'!C103</f>
        <v>0</v>
      </c>
      <c r="W113" s="417">
        <f>'DEUXIEME TRIMES.'!D103</f>
        <v>0</v>
      </c>
      <c r="X113" s="389">
        <f>'DEUXIEME TRIMES.'!E103</f>
        <v>0</v>
      </c>
      <c r="Y113" s="730">
        <f>'DEUXIEME TRIMES.'!F103</f>
        <v>0</v>
      </c>
      <c r="Z113" s="693"/>
      <c r="AA113" s="693"/>
      <c r="AB113" s="693"/>
      <c r="AC113" s="693"/>
      <c r="AD113" s="693"/>
      <c r="AE113" s="693"/>
      <c r="AF113" s="693"/>
      <c r="AG113" s="693"/>
    </row>
    <row r="114" spans="21:33" ht="21.75" thickBot="1" x14ac:dyDescent="0.3">
      <c r="U114" s="1415">
        <f>'DEUXIEME TRIMES.'!B104</f>
        <v>0</v>
      </c>
      <c r="V114" s="389">
        <f>'DEUXIEME TRIMES.'!C104</f>
        <v>0</v>
      </c>
      <c r="W114" s="417">
        <f>'DEUXIEME TRIMES.'!D104</f>
        <v>0</v>
      </c>
      <c r="X114" s="389">
        <f>'DEUXIEME TRIMES.'!E104</f>
        <v>0</v>
      </c>
      <c r="Y114" s="730">
        <f>'DEUXIEME TRIMES.'!F104</f>
        <v>0</v>
      </c>
      <c r="Z114" s="693"/>
      <c r="AA114" s="693"/>
      <c r="AB114" s="693"/>
      <c r="AC114" s="693"/>
      <c r="AD114" s="693"/>
      <c r="AE114" s="693"/>
      <c r="AF114" s="693"/>
      <c r="AG114" s="693"/>
    </row>
    <row r="115" spans="21:33" ht="21.75" thickBot="1" x14ac:dyDescent="0.3">
      <c r="U115" s="1415">
        <f>'DEUXIEME TRIMES.'!B105</f>
        <v>0</v>
      </c>
      <c r="V115" s="389">
        <f>'DEUXIEME TRIMES.'!C105</f>
        <v>0</v>
      </c>
      <c r="W115" s="417">
        <f>'DEUXIEME TRIMES.'!D105</f>
        <v>0</v>
      </c>
      <c r="X115" s="389">
        <f>'DEUXIEME TRIMES.'!E105</f>
        <v>0</v>
      </c>
      <c r="Y115" s="730">
        <f>'DEUXIEME TRIMES.'!F105</f>
        <v>0</v>
      </c>
      <c r="Z115" s="693"/>
      <c r="AA115" s="693"/>
      <c r="AB115" s="693"/>
      <c r="AC115" s="693"/>
      <c r="AD115" s="693"/>
      <c r="AE115" s="693"/>
      <c r="AF115" s="693"/>
      <c r="AG115" s="693"/>
    </row>
    <row r="116" spans="21:33" ht="21.75" thickBot="1" x14ac:dyDescent="0.3">
      <c r="U116" s="1415">
        <f>'DEUXIEME TRIMES.'!B106</f>
        <v>0</v>
      </c>
      <c r="V116" s="389">
        <f>'DEUXIEME TRIMES.'!C106</f>
        <v>0</v>
      </c>
      <c r="W116" s="417">
        <f>'DEUXIEME TRIMES.'!D106</f>
        <v>0</v>
      </c>
      <c r="X116" s="389">
        <f>'DEUXIEME TRIMES.'!E106</f>
        <v>0</v>
      </c>
      <c r="Y116" s="730">
        <f>'DEUXIEME TRIMES.'!F106</f>
        <v>0</v>
      </c>
      <c r="Z116" s="693"/>
      <c r="AA116" s="693"/>
      <c r="AB116" s="693"/>
      <c r="AC116" s="693"/>
      <c r="AD116" s="693"/>
      <c r="AE116" s="693"/>
      <c r="AF116" s="693"/>
      <c r="AG116" s="693"/>
    </row>
    <row r="117" spans="21:33" ht="21.75" thickBot="1" x14ac:dyDescent="0.3">
      <c r="U117" s="1415">
        <f>'DEUXIEME TRIMES.'!B107</f>
        <v>0</v>
      </c>
      <c r="V117" s="389">
        <f>'DEUXIEME TRIMES.'!C107</f>
        <v>0</v>
      </c>
      <c r="W117" s="417">
        <f>'DEUXIEME TRIMES.'!D107</f>
        <v>0</v>
      </c>
      <c r="X117" s="389">
        <f>'DEUXIEME TRIMES.'!E107</f>
        <v>0</v>
      </c>
      <c r="Y117" s="730">
        <f>'DEUXIEME TRIMES.'!F107</f>
        <v>0</v>
      </c>
      <c r="Z117" s="693"/>
      <c r="AA117" s="693"/>
      <c r="AB117" s="693"/>
      <c r="AC117" s="693"/>
      <c r="AD117" s="693"/>
      <c r="AE117" s="693"/>
      <c r="AF117" s="693"/>
      <c r="AG117" s="693"/>
    </row>
    <row r="118" spans="21:33" ht="21.75" thickBot="1" x14ac:dyDescent="0.3">
      <c r="U118" s="1415">
        <f>'DEUXIEME TRIMES.'!B108</f>
        <v>0</v>
      </c>
      <c r="V118" s="389">
        <f>'DEUXIEME TRIMES.'!C108</f>
        <v>0</v>
      </c>
      <c r="W118" s="417">
        <f>'DEUXIEME TRIMES.'!D108</f>
        <v>0</v>
      </c>
      <c r="X118" s="389">
        <f>'DEUXIEME TRIMES.'!E108</f>
        <v>0</v>
      </c>
      <c r="Y118" s="730">
        <f>'DEUXIEME TRIMES.'!F108</f>
        <v>0</v>
      </c>
      <c r="Z118" s="693"/>
      <c r="AA118" s="693"/>
      <c r="AB118" s="693"/>
      <c r="AC118" s="693"/>
      <c r="AD118" s="693"/>
      <c r="AE118" s="693"/>
      <c r="AF118" s="693"/>
      <c r="AG118" s="693"/>
    </row>
    <row r="119" spans="21:33" ht="21.75" thickBot="1" x14ac:dyDescent="0.3">
      <c r="U119" s="1415">
        <f>'DEUXIEME TRIMES.'!B109</f>
        <v>0</v>
      </c>
      <c r="V119" s="389">
        <f>'DEUXIEME TRIMES.'!C109</f>
        <v>0</v>
      </c>
      <c r="W119" s="417">
        <f>'DEUXIEME TRIMES.'!D109</f>
        <v>0</v>
      </c>
      <c r="X119" s="389">
        <f>'DEUXIEME TRIMES.'!E109</f>
        <v>0</v>
      </c>
      <c r="Y119" s="730">
        <f>'DEUXIEME TRIMES.'!F109</f>
        <v>0</v>
      </c>
      <c r="Z119" s="693"/>
      <c r="AA119" s="693"/>
      <c r="AB119" s="693"/>
      <c r="AC119" s="693"/>
      <c r="AD119" s="693"/>
      <c r="AE119" s="693"/>
      <c r="AF119" s="693"/>
      <c r="AG119" s="693"/>
    </row>
    <row r="120" spans="21:33" ht="21.75" thickBot="1" x14ac:dyDescent="0.3">
      <c r="U120" s="684" t="s">
        <v>1</v>
      </c>
      <c r="V120" s="684" t="s">
        <v>34</v>
      </c>
      <c r="W120" s="684" t="s">
        <v>94</v>
      </c>
      <c r="X120" s="684" t="s">
        <v>89</v>
      </c>
      <c r="Y120" s="684" t="s">
        <v>95</v>
      </c>
      <c r="Z120" s="693"/>
      <c r="AA120" s="693"/>
      <c r="AB120" s="693"/>
      <c r="AC120" s="693"/>
      <c r="AD120" s="693"/>
      <c r="AE120" s="693"/>
      <c r="AF120" s="693"/>
      <c r="AG120" s="693"/>
    </row>
    <row r="121" spans="21:33" ht="21.75" thickBot="1" x14ac:dyDescent="0.3">
      <c r="U121" s="1415">
        <f>'DEUXIEME TRIMES.'!B111</f>
        <v>0</v>
      </c>
      <c r="V121" s="389">
        <f>'DEUXIEME TRIMES.'!C111</f>
        <v>0</v>
      </c>
      <c r="W121" s="417">
        <f>'DEUXIEME TRIMES.'!D111</f>
        <v>0</v>
      </c>
      <c r="X121" s="389">
        <f>'DEUXIEME TRIMES.'!E111</f>
        <v>0</v>
      </c>
      <c r="Y121" s="730">
        <f>'DEUXIEME TRIMES.'!F111</f>
        <v>0</v>
      </c>
      <c r="Z121" s="693"/>
      <c r="AA121" s="693"/>
      <c r="AB121" s="693"/>
      <c r="AC121" s="693"/>
      <c r="AD121" s="693"/>
      <c r="AE121" s="693"/>
      <c r="AF121" s="693"/>
      <c r="AG121" s="693"/>
    </row>
    <row r="122" spans="21:33" ht="21.75" thickBot="1" x14ac:dyDescent="0.3">
      <c r="U122" s="1415">
        <f>'DEUXIEME TRIMES.'!B112</f>
        <v>0</v>
      </c>
      <c r="V122" s="389">
        <f>'DEUXIEME TRIMES.'!C112</f>
        <v>0</v>
      </c>
      <c r="W122" s="417">
        <f>'DEUXIEME TRIMES.'!D112</f>
        <v>0</v>
      </c>
      <c r="X122" s="389">
        <f>'DEUXIEME TRIMES.'!E112</f>
        <v>0</v>
      </c>
      <c r="Y122" s="730">
        <f>'DEUXIEME TRIMES.'!F112</f>
        <v>0</v>
      </c>
      <c r="Z122" s="693"/>
      <c r="AA122" s="693"/>
      <c r="AB122" s="693"/>
      <c r="AC122" s="693"/>
      <c r="AD122" s="693"/>
      <c r="AE122" s="693"/>
      <c r="AF122" s="693"/>
      <c r="AG122" s="693"/>
    </row>
    <row r="123" spans="21:33" ht="21.75" thickBot="1" x14ac:dyDescent="0.3">
      <c r="U123" s="1415">
        <f>'DEUXIEME TRIMES.'!B113</f>
        <v>0</v>
      </c>
      <c r="V123" s="389">
        <f>'DEUXIEME TRIMES.'!C113</f>
        <v>0</v>
      </c>
      <c r="W123" s="417">
        <f>'DEUXIEME TRIMES.'!D113</f>
        <v>0</v>
      </c>
      <c r="X123" s="389">
        <f>'DEUXIEME TRIMES.'!E113</f>
        <v>0</v>
      </c>
      <c r="Y123" s="730">
        <f>'DEUXIEME TRIMES.'!F113</f>
        <v>0</v>
      </c>
      <c r="Z123" s="693"/>
      <c r="AA123" s="693"/>
      <c r="AB123" s="693"/>
      <c r="AC123" s="693"/>
      <c r="AD123" s="693"/>
      <c r="AE123" s="693"/>
      <c r="AF123" s="693"/>
      <c r="AG123" s="693"/>
    </row>
    <row r="124" spans="21:33" ht="21.75" thickBot="1" x14ac:dyDescent="0.3">
      <c r="U124" s="1415">
        <f>'DEUXIEME TRIMES.'!B114</f>
        <v>0</v>
      </c>
      <c r="V124" s="389">
        <f>'DEUXIEME TRIMES.'!C114</f>
        <v>0</v>
      </c>
      <c r="W124" s="417">
        <f>'DEUXIEME TRIMES.'!D114</f>
        <v>0</v>
      </c>
      <c r="X124" s="389">
        <f>'DEUXIEME TRIMES.'!E114</f>
        <v>0</v>
      </c>
      <c r="Y124" s="730">
        <f>'DEUXIEME TRIMES.'!F114</f>
        <v>0</v>
      </c>
      <c r="Z124" s="693"/>
      <c r="AA124" s="693"/>
      <c r="AB124" s="693"/>
      <c r="AC124" s="693"/>
      <c r="AD124" s="693"/>
      <c r="AE124" s="693"/>
      <c r="AF124" s="693"/>
      <c r="AG124" s="693"/>
    </row>
    <row r="125" spans="21:33" ht="21.75" thickBot="1" x14ac:dyDescent="0.3">
      <c r="U125" s="1415">
        <f>'DEUXIEME TRIMES.'!B115</f>
        <v>0</v>
      </c>
      <c r="V125" s="389">
        <f>'DEUXIEME TRIMES.'!C115</f>
        <v>0</v>
      </c>
      <c r="W125" s="417">
        <f>'DEUXIEME TRIMES.'!D115</f>
        <v>0</v>
      </c>
      <c r="X125" s="389">
        <f>'DEUXIEME TRIMES.'!E115</f>
        <v>0</v>
      </c>
      <c r="Y125" s="730">
        <f>'DEUXIEME TRIMES.'!F115</f>
        <v>0</v>
      </c>
      <c r="Z125" s="693"/>
      <c r="AA125" s="693"/>
      <c r="AB125" s="693"/>
      <c r="AC125" s="693"/>
      <c r="AD125" s="693"/>
      <c r="AE125" s="693"/>
      <c r="AF125" s="693"/>
      <c r="AG125" s="693"/>
    </row>
    <row r="126" spans="21:33" ht="21.75" thickBot="1" x14ac:dyDescent="0.3">
      <c r="U126" s="1415">
        <f>'DEUXIEME TRIMES.'!B116</f>
        <v>0</v>
      </c>
      <c r="V126" s="389">
        <f>'DEUXIEME TRIMES.'!C116</f>
        <v>0</v>
      </c>
      <c r="W126" s="417">
        <f>'DEUXIEME TRIMES.'!D116</f>
        <v>0</v>
      </c>
      <c r="X126" s="389">
        <f>'DEUXIEME TRIMES.'!E116</f>
        <v>0</v>
      </c>
      <c r="Y126" s="730">
        <f>'DEUXIEME TRIMES.'!F116</f>
        <v>0</v>
      </c>
      <c r="Z126" s="693"/>
      <c r="AA126" s="693"/>
      <c r="AB126" s="693"/>
      <c r="AC126" s="693"/>
      <c r="AD126" s="693"/>
      <c r="AE126" s="693"/>
      <c r="AF126" s="693"/>
      <c r="AG126" s="693"/>
    </row>
    <row r="127" spans="21:33" ht="21.75" thickBot="1" x14ac:dyDescent="0.3">
      <c r="U127" s="1415">
        <f>'DEUXIEME TRIMES.'!B117</f>
        <v>0</v>
      </c>
      <c r="V127" s="389">
        <f>'DEUXIEME TRIMES.'!C117</f>
        <v>0</v>
      </c>
      <c r="W127" s="417">
        <f>'DEUXIEME TRIMES.'!D117</f>
        <v>0</v>
      </c>
      <c r="X127" s="389">
        <f>'DEUXIEME TRIMES.'!E117</f>
        <v>0</v>
      </c>
      <c r="Y127" s="730">
        <f>'DEUXIEME TRIMES.'!F117</f>
        <v>0</v>
      </c>
      <c r="Z127" s="693"/>
      <c r="AA127" s="693"/>
      <c r="AB127" s="693"/>
      <c r="AC127" s="693"/>
      <c r="AD127" s="693"/>
      <c r="AE127" s="693"/>
      <c r="AF127" s="693"/>
      <c r="AG127" s="693"/>
    </row>
    <row r="128" spans="21:33" ht="21.75" thickBot="1" x14ac:dyDescent="0.3">
      <c r="U128" s="1415">
        <f>'DEUXIEME TRIMES.'!B118</f>
        <v>0</v>
      </c>
      <c r="V128" s="389">
        <f>'DEUXIEME TRIMES.'!C118</f>
        <v>0</v>
      </c>
      <c r="W128" s="417">
        <f>'DEUXIEME TRIMES.'!D118</f>
        <v>0</v>
      </c>
      <c r="X128" s="389">
        <f>'DEUXIEME TRIMES.'!E118</f>
        <v>0</v>
      </c>
      <c r="Y128" s="730">
        <f>'DEUXIEME TRIMES.'!F118</f>
        <v>0</v>
      </c>
      <c r="Z128" s="693"/>
      <c r="AA128" s="693"/>
      <c r="AB128" s="693"/>
      <c r="AC128" s="693"/>
      <c r="AD128" s="693"/>
      <c r="AE128" s="693"/>
      <c r="AF128" s="693"/>
      <c r="AG128" s="693"/>
    </row>
    <row r="129" spans="21:33" ht="21.75" thickBot="1" x14ac:dyDescent="0.3">
      <c r="U129" s="1415">
        <f>'DEUXIEME TRIMES.'!B119</f>
        <v>0</v>
      </c>
      <c r="V129" s="389">
        <f>'DEUXIEME TRIMES.'!C119</f>
        <v>0</v>
      </c>
      <c r="W129" s="417">
        <f>'DEUXIEME TRIMES.'!D119</f>
        <v>0</v>
      </c>
      <c r="X129" s="389">
        <f>'DEUXIEME TRIMES.'!E119</f>
        <v>0</v>
      </c>
      <c r="Y129" s="730">
        <f>'DEUXIEME TRIMES.'!F119</f>
        <v>0</v>
      </c>
      <c r="Z129" s="693"/>
      <c r="AA129" s="693"/>
      <c r="AB129" s="693"/>
      <c r="AC129" s="693"/>
      <c r="AD129" s="693"/>
      <c r="AE129" s="693"/>
      <c r="AF129" s="693"/>
      <c r="AG129" s="693"/>
    </row>
    <row r="130" spans="21:33" ht="21.75" thickBot="1" x14ac:dyDescent="0.3">
      <c r="U130" s="1415">
        <f>'DEUXIEME TRIMES.'!B120</f>
        <v>0</v>
      </c>
      <c r="V130" s="389">
        <f>'DEUXIEME TRIMES.'!C120</f>
        <v>0</v>
      </c>
      <c r="W130" s="417">
        <f>'DEUXIEME TRIMES.'!D120</f>
        <v>0</v>
      </c>
      <c r="X130" s="389">
        <f>'DEUXIEME TRIMES.'!E120</f>
        <v>0</v>
      </c>
      <c r="Y130" s="730">
        <f>'DEUXIEME TRIMES.'!F120</f>
        <v>0</v>
      </c>
      <c r="Z130" s="693"/>
      <c r="AA130" s="693"/>
      <c r="AB130" s="693"/>
      <c r="AC130" s="693"/>
      <c r="AD130" s="693"/>
      <c r="AE130" s="693"/>
      <c r="AF130" s="693"/>
      <c r="AG130" s="693"/>
    </row>
    <row r="131" spans="21:33" ht="21.75" thickBot="1" x14ac:dyDescent="0.3">
      <c r="U131" s="1415">
        <f>'DEUXIEME TRIMES.'!B121</f>
        <v>0</v>
      </c>
      <c r="V131" s="389">
        <f>'DEUXIEME TRIMES.'!C121</f>
        <v>0</v>
      </c>
      <c r="W131" s="417">
        <f>'DEUXIEME TRIMES.'!D121</f>
        <v>0</v>
      </c>
      <c r="X131" s="389">
        <f>'DEUXIEME TRIMES.'!E121</f>
        <v>0</v>
      </c>
      <c r="Y131" s="730">
        <f>'DEUXIEME TRIMES.'!F121</f>
        <v>0</v>
      </c>
      <c r="Z131" s="693"/>
      <c r="AA131" s="693"/>
      <c r="AB131" s="693"/>
      <c r="AC131" s="693"/>
      <c r="AD131" s="693"/>
      <c r="AE131" s="693"/>
      <c r="AF131" s="693"/>
      <c r="AG131" s="693"/>
    </row>
    <row r="132" spans="21:33" ht="21.75" thickBot="1" x14ac:dyDescent="0.3">
      <c r="U132" s="1415">
        <f>'DEUXIEME TRIMES.'!B122</f>
        <v>0</v>
      </c>
      <c r="V132" s="389">
        <f>'DEUXIEME TRIMES.'!C122</f>
        <v>0</v>
      </c>
      <c r="W132" s="417">
        <f>'DEUXIEME TRIMES.'!D122</f>
        <v>0</v>
      </c>
      <c r="X132" s="389">
        <f>'DEUXIEME TRIMES.'!E122</f>
        <v>0</v>
      </c>
      <c r="Y132" s="730">
        <f>'DEUXIEME TRIMES.'!F122</f>
        <v>0</v>
      </c>
      <c r="Z132" s="693"/>
      <c r="AA132" s="693"/>
      <c r="AB132" s="693"/>
      <c r="AC132" s="693"/>
      <c r="AD132" s="693"/>
      <c r="AE132" s="693"/>
      <c r="AF132" s="693"/>
      <c r="AG132" s="693"/>
    </row>
    <row r="133" spans="21:33" ht="21.75" thickBot="1" x14ac:dyDescent="0.3">
      <c r="U133" s="1415">
        <f>'DEUXIEME TRIMES.'!B123</f>
        <v>0</v>
      </c>
      <c r="V133" s="389">
        <f>'DEUXIEME TRIMES.'!C123</f>
        <v>0</v>
      </c>
      <c r="W133" s="417">
        <f>'DEUXIEME TRIMES.'!D123</f>
        <v>0</v>
      </c>
      <c r="X133" s="389">
        <f>'DEUXIEME TRIMES.'!E123</f>
        <v>0</v>
      </c>
      <c r="Y133" s="730">
        <f>'DEUXIEME TRIMES.'!F123</f>
        <v>0</v>
      </c>
      <c r="Z133" s="693"/>
      <c r="AA133" s="693"/>
      <c r="AB133" s="693"/>
      <c r="AC133" s="693"/>
      <c r="AD133" s="693"/>
      <c r="AE133" s="693"/>
      <c r="AF133" s="693"/>
      <c r="AG133" s="693"/>
    </row>
    <row r="134" spans="21:33" ht="21.75" thickBot="1" x14ac:dyDescent="0.3">
      <c r="U134" s="1415">
        <f>'DEUXIEME TRIMES.'!B124</f>
        <v>0</v>
      </c>
      <c r="V134" s="389">
        <f>'DEUXIEME TRIMES.'!C124</f>
        <v>0</v>
      </c>
      <c r="W134" s="417">
        <f>'DEUXIEME TRIMES.'!D124</f>
        <v>0</v>
      </c>
      <c r="X134" s="389">
        <f>'DEUXIEME TRIMES.'!E124</f>
        <v>0</v>
      </c>
      <c r="Y134" s="730">
        <f>'DEUXIEME TRIMES.'!F124</f>
        <v>0</v>
      </c>
      <c r="Z134" s="693"/>
      <c r="AA134" s="693"/>
      <c r="AB134" s="693"/>
      <c r="AC134" s="693"/>
      <c r="AD134" s="693"/>
      <c r="AE134" s="693"/>
      <c r="AF134" s="693"/>
      <c r="AG134" s="693"/>
    </row>
    <row r="135" spans="21:33" ht="21.75" thickBot="1" x14ac:dyDescent="0.3">
      <c r="U135" s="1415">
        <f>'DEUXIEME TRIMES.'!B125</f>
        <v>0</v>
      </c>
      <c r="V135" s="389">
        <f>'DEUXIEME TRIMES.'!C125</f>
        <v>0</v>
      </c>
      <c r="W135" s="417">
        <f>'DEUXIEME TRIMES.'!D125</f>
        <v>0</v>
      </c>
      <c r="X135" s="389">
        <f>'DEUXIEME TRIMES.'!E125</f>
        <v>0</v>
      </c>
      <c r="Y135" s="730">
        <f>'DEUXIEME TRIMES.'!F125</f>
        <v>0</v>
      </c>
      <c r="Z135" s="693"/>
      <c r="AA135" s="693"/>
      <c r="AB135" s="693"/>
      <c r="AC135" s="693"/>
      <c r="AD135" s="693"/>
      <c r="AE135" s="693"/>
      <c r="AF135" s="693"/>
      <c r="AG135" s="693"/>
    </row>
    <row r="136" spans="21:33" ht="21.75" thickBot="1" x14ac:dyDescent="0.3">
      <c r="U136" s="1415">
        <f>'DEUXIEME TRIMES.'!B126</f>
        <v>0</v>
      </c>
      <c r="V136" s="389">
        <f>'DEUXIEME TRIMES.'!C126</f>
        <v>0</v>
      </c>
      <c r="W136" s="417">
        <f>'DEUXIEME TRIMES.'!D126</f>
        <v>0</v>
      </c>
      <c r="X136" s="389">
        <f>'DEUXIEME TRIMES.'!E126</f>
        <v>0</v>
      </c>
      <c r="Y136" s="730">
        <f>'DEUXIEME TRIMES.'!F126</f>
        <v>0</v>
      </c>
      <c r="Z136" s="693"/>
      <c r="AA136" s="693"/>
      <c r="AB136" s="693"/>
      <c r="AC136" s="693"/>
      <c r="AD136" s="693"/>
      <c r="AE136" s="693"/>
      <c r="AF136" s="693"/>
      <c r="AG136" s="693"/>
    </row>
    <row r="137" spans="21:33" ht="21.75" thickBot="1" x14ac:dyDescent="0.3">
      <c r="U137" s="1415">
        <f>'DEUXIEME TRIMES.'!B127</f>
        <v>0</v>
      </c>
      <c r="V137" s="389">
        <f>'DEUXIEME TRIMES.'!C127</f>
        <v>0</v>
      </c>
      <c r="W137" s="417">
        <f>'DEUXIEME TRIMES.'!D127</f>
        <v>0</v>
      </c>
      <c r="X137" s="389">
        <f>'DEUXIEME TRIMES.'!E127</f>
        <v>0</v>
      </c>
      <c r="Y137" s="730">
        <f>'DEUXIEME TRIMES.'!F127</f>
        <v>0</v>
      </c>
      <c r="Z137" s="693"/>
      <c r="AA137" s="693"/>
      <c r="AB137" s="693"/>
      <c r="AC137" s="693"/>
      <c r="AD137" s="693"/>
      <c r="AE137" s="693"/>
      <c r="AF137" s="693"/>
      <c r="AG137" s="693"/>
    </row>
    <row r="138" spans="21:33" ht="21.75" thickBot="1" x14ac:dyDescent="0.3">
      <c r="U138" s="1415">
        <f>'DEUXIEME TRIMES.'!B128</f>
        <v>0</v>
      </c>
      <c r="V138" s="389">
        <f>'DEUXIEME TRIMES.'!C128</f>
        <v>0</v>
      </c>
      <c r="W138" s="417">
        <f>'DEUXIEME TRIMES.'!D128</f>
        <v>0</v>
      </c>
      <c r="X138" s="389">
        <f>'DEUXIEME TRIMES.'!E128</f>
        <v>0</v>
      </c>
      <c r="Y138" s="730">
        <f>'DEUXIEME TRIMES.'!F128</f>
        <v>0</v>
      </c>
      <c r="Z138" s="693"/>
      <c r="AA138" s="693"/>
      <c r="AB138" s="693"/>
      <c r="AC138" s="693"/>
      <c r="AD138" s="693"/>
      <c r="AE138" s="693"/>
      <c r="AF138" s="693"/>
      <c r="AG138" s="693"/>
    </row>
    <row r="139" spans="21:33" ht="21.75" thickBot="1" x14ac:dyDescent="0.3">
      <c r="U139" s="1415">
        <f>'DEUXIEME TRIMES.'!B129</f>
        <v>0</v>
      </c>
      <c r="V139" s="389">
        <f>'DEUXIEME TRIMES.'!C129</f>
        <v>0</v>
      </c>
      <c r="W139" s="417">
        <f>'DEUXIEME TRIMES.'!D129</f>
        <v>0</v>
      </c>
      <c r="X139" s="389">
        <f>'DEUXIEME TRIMES.'!E129</f>
        <v>0</v>
      </c>
      <c r="Y139" s="730">
        <f>'DEUXIEME TRIMES.'!F129</f>
        <v>0</v>
      </c>
      <c r="Z139" s="693"/>
      <c r="AA139" s="693"/>
      <c r="AB139" s="693"/>
      <c r="AC139" s="693"/>
      <c r="AD139" s="693"/>
      <c r="AE139" s="693"/>
      <c r="AF139" s="693"/>
      <c r="AG139" s="693"/>
    </row>
    <row r="140" spans="21:33" ht="21.75" thickBot="1" x14ac:dyDescent="0.3">
      <c r="U140" s="1415">
        <f>'DEUXIEME TRIMES.'!B130</f>
        <v>0</v>
      </c>
      <c r="V140" s="389">
        <f>'DEUXIEME TRIMES.'!C130</f>
        <v>0</v>
      </c>
      <c r="W140" s="417">
        <f>'DEUXIEME TRIMES.'!D130</f>
        <v>0</v>
      </c>
      <c r="X140" s="389">
        <f>'DEUXIEME TRIMES.'!E130</f>
        <v>0</v>
      </c>
      <c r="Y140" s="730">
        <f>'DEUXIEME TRIMES.'!F130</f>
        <v>0</v>
      </c>
      <c r="Z140" s="693"/>
      <c r="AA140" s="693"/>
      <c r="AB140" s="693"/>
      <c r="AC140" s="693"/>
      <c r="AD140" s="693"/>
      <c r="AE140" s="693"/>
      <c r="AF140" s="693"/>
      <c r="AG140" s="693"/>
    </row>
    <row r="141" spans="21:33" ht="21.75" thickBot="1" x14ac:dyDescent="0.3">
      <c r="U141" s="1415">
        <f>'DEUXIEME TRIMES.'!B131</f>
        <v>0</v>
      </c>
      <c r="V141" s="389">
        <f>'DEUXIEME TRIMES.'!C131</f>
        <v>0</v>
      </c>
      <c r="W141" s="417">
        <f>'DEUXIEME TRIMES.'!D131</f>
        <v>0</v>
      </c>
      <c r="X141" s="389">
        <f>'DEUXIEME TRIMES.'!E131</f>
        <v>0</v>
      </c>
      <c r="Y141" s="730">
        <f>'DEUXIEME TRIMES.'!F131</f>
        <v>0</v>
      </c>
      <c r="Z141" s="693"/>
      <c r="AA141" s="693"/>
      <c r="AB141" s="693"/>
      <c r="AC141" s="693"/>
      <c r="AD141" s="693"/>
      <c r="AE141" s="693"/>
      <c r="AF141" s="693"/>
      <c r="AG141" s="693"/>
    </row>
    <row r="142" spans="21:33" ht="21.75" thickBot="1" x14ac:dyDescent="0.3">
      <c r="U142" s="1415">
        <f>'DEUXIEME TRIMES.'!B132</f>
        <v>0</v>
      </c>
      <c r="V142" s="389">
        <f>'DEUXIEME TRIMES.'!C132</f>
        <v>0</v>
      </c>
      <c r="W142" s="417">
        <f>'DEUXIEME TRIMES.'!D132</f>
        <v>0</v>
      </c>
      <c r="X142" s="389">
        <f>'DEUXIEME TRIMES.'!E132</f>
        <v>0</v>
      </c>
      <c r="Y142" s="730">
        <f>'DEUXIEME TRIMES.'!F132</f>
        <v>0</v>
      </c>
      <c r="Z142" s="693"/>
      <c r="AA142" s="693"/>
      <c r="AB142" s="693"/>
      <c r="AC142" s="693"/>
      <c r="AD142" s="693"/>
      <c r="AE142" s="693"/>
      <c r="AF142" s="693"/>
      <c r="AG142" s="693"/>
    </row>
    <row r="143" spans="21:33" ht="21.75" thickBot="1" x14ac:dyDescent="0.3">
      <c r="U143" s="1415">
        <f>'DEUXIEME TRIMES.'!B133</f>
        <v>0</v>
      </c>
      <c r="V143" s="389">
        <f>'DEUXIEME TRIMES.'!C133</f>
        <v>0</v>
      </c>
      <c r="W143" s="417">
        <f>'DEUXIEME TRIMES.'!D133</f>
        <v>0</v>
      </c>
      <c r="X143" s="389">
        <f>'DEUXIEME TRIMES.'!E133</f>
        <v>0</v>
      </c>
      <c r="Y143" s="730">
        <f>'DEUXIEME TRIMES.'!F133</f>
        <v>0</v>
      </c>
      <c r="Z143" s="693"/>
      <c r="AA143" s="693"/>
      <c r="AB143" s="693"/>
      <c r="AC143" s="693"/>
      <c r="AD143" s="693"/>
      <c r="AE143" s="693"/>
      <c r="AF143" s="693"/>
      <c r="AG143" s="693"/>
    </row>
    <row r="144" spans="21:33" ht="21.75" thickBot="1" x14ac:dyDescent="0.3">
      <c r="U144" s="1415">
        <f>'DEUXIEME TRIMES.'!B134</f>
        <v>0</v>
      </c>
      <c r="V144" s="389">
        <f>'DEUXIEME TRIMES.'!C134</f>
        <v>0</v>
      </c>
      <c r="W144" s="417">
        <f>'DEUXIEME TRIMES.'!D134</f>
        <v>0</v>
      </c>
      <c r="X144" s="389">
        <f>'DEUXIEME TRIMES.'!E134</f>
        <v>0</v>
      </c>
      <c r="Y144" s="730">
        <f>'DEUXIEME TRIMES.'!F134</f>
        <v>0</v>
      </c>
      <c r="Z144" s="693"/>
      <c r="AA144" s="693"/>
      <c r="AB144" s="693"/>
      <c r="AC144" s="693"/>
      <c r="AD144" s="693"/>
      <c r="AE144" s="693"/>
      <c r="AF144" s="693"/>
      <c r="AG144" s="693"/>
    </row>
    <row r="145" spans="21:33" ht="21.75" thickBot="1" x14ac:dyDescent="0.3">
      <c r="U145" s="1415">
        <f>'DEUXIEME TRIMES.'!B135</f>
        <v>0</v>
      </c>
      <c r="V145" s="389">
        <f>'DEUXIEME TRIMES.'!C135</f>
        <v>0</v>
      </c>
      <c r="W145" s="417">
        <f>'DEUXIEME TRIMES.'!D135</f>
        <v>0</v>
      </c>
      <c r="X145" s="389">
        <f>'DEUXIEME TRIMES.'!E135</f>
        <v>0</v>
      </c>
      <c r="Y145" s="730">
        <f>'DEUXIEME TRIMES.'!F135</f>
        <v>0</v>
      </c>
      <c r="Z145" s="693"/>
      <c r="AA145" s="693"/>
      <c r="AB145" s="693"/>
      <c r="AC145" s="693"/>
      <c r="AD145" s="693"/>
      <c r="AE145" s="693"/>
      <c r="AF145" s="693"/>
      <c r="AG145" s="693"/>
    </row>
    <row r="146" spans="21:33" ht="21.75" thickBot="1" x14ac:dyDescent="0.3">
      <c r="U146" s="1415">
        <f>'DEUXIEME TRIMES.'!B136</f>
        <v>0</v>
      </c>
      <c r="V146" s="389">
        <f>'DEUXIEME TRIMES.'!C136</f>
        <v>0</v>
      </c>
      <c r="W146" s="417">
        <f>'DEUXIEME TRIMES.'!D136</f>
        <v>0</v>
      </c>
      <c r="X146" s="389">
        <f>'DEUXIEME TRIMES.'!E136</f>
        <v>0</v>
      </c>
      <c r="Y146" s="730">
        <f>'DEUXIEME TRIMES.'!F136</f>
        <v>0</v>
      </c>
      <c r="Z146" s="693"/>
      <c r="AA146" s="693"/>
      <c r="AB146" s="693"/>
      <c r="AC146" s="693"/>
      <c r="AD146" s="693"/>
      <c r="AE146" s="693"/>
      <c r="AF146" s="693"/>
      <c r="AG146" s="693"/>
    </row>
    <row r="147" spans="21:33" ht="21.75" thickBot="1" x14ac:dyDescent="0.3">
      <c r="U147" s="1415">
        <f>'DEUXIEME TRIMES.'!B137</f>
        <v>0</v>
      </c>
      <c r="V147" s="389">
        <f>'DEUXIEME TRIMES.'!C137</f>
        <v>0</v>
      </c>
      <c r="W147" s="417">
        <f>'DEUXIEME TRIMES.'!D137</f>
        <v>0</v>
      </c>
      <c r="X147" s="389">
        <f>'DEUXIEME TRIMES.'!E137</f>
        <v>0</v>
      </c>
      <c r="Y147" s="730">
        <f>'DEUXIEME TRIMES.'!F137</f>
        <v>0</v>
      </c>
      <c r="Z147" s="693"/>
      <c r="AA147" s="693"/>
      <c r="AB147" s="693"/>
      <c r="AC147" s="693"/>
      <c r="AD147" s="693"/>
      <c r="AE147" s="693"/>
      <c r="AF147" s="693"/>
      <c r="AG147" s="693"/>
    </row>
    <row r="148" spans="21:33" ht="21.75" thickBot="1" x14ac:dyDescent="0.3">
      <c r="U148" s="1415">
        <f>'DEUXIEME TRIMES.'!B138</f>
        <v>0</v>
      </c>
      <c r="V148" s="389">
        <f>'DEUXIEME TRIMES.'!C138</f>
        <v>0</v>
      </c>
      <c r="W148" s="417">
        <f>'DEUXIEME TRIMES.'!D138</f>
        <v>0</v>
      </c>
      <c r="X148" s="389">
        <f>'DEUXIEME TRIMES.'!E138</f>
        <v>0</v>
      </c>
      <c r="Y148" s="730">
        <f>'DEUXIEME TRIMES.'!F138</f>
        <v>0</v>
      </c>
      <c r="Z148" s="693"/>
      <c r="AA148" s="693"/>
      <c r="AB148" s="693"/>
      <c r="AC148" s="693"/>
      <c r="AD148" s="693"/>
      <c r="AE148" s="693"/>
      <c r="AF148" s="693"/>
      <c r="AG148" s="693"/>
    </row>
    <row r="149" spans="21:33" ht="21.75" thickBot="1" x14ac:dyDescent="0.3">
      <c r="U149" s="1415">
        <f>'DEUXIEME TRIMES.'!B139</f>
        <v>0</v>
      </c>
      <c r="V149" s="389">
        <f>'DEUXIEME TRIMES.'!C139</f>
        <v>0</v>
      </c>
      <c r="W149" s="417">
        <f>'DEUXIEME TRIMES.'!D139</f>
        <v>0</v>
      </c>
      <c r="X149" s="389">
        <f>'DEUXIEME TRIMES.'!E139</f>
        <v>0</v>
      </c>
      <c r="Y149" s="730">
        <f>'DEUXIEME TRIMES.'!F139</f>
        <v>0</v>
      </c>
      <c r="Z149" s="693"/>
      <c r="AA149" s="693"/>
      <c r="AB149" s="693"/>
      <c r="AC149" s="693"/>
      <c r="AD149" s="693"/>
      <c r="AE149" s="693"/>
      <c r="AF149" s="693"/>
      <c r="AG149" s="693"/>
    </row>
    <row r="150" spans="21:33" ht="21.75" thickBot="1" x14ac:dyDescent="0.3">
      <c r="U150" s="1415">
        <f>'DEUXIEME TRIMES.'!B140</f>
        <v>0</v>
      </c>
      <c r="V150" s="389">
        <f>'DEUXIEME TRIMES.'!C140</f>
        <v>0</v>
      </c>
      <c r="W150" s="417">
        <f>'DEUXIEME TRIMES.'!D140</f>
        <v>0</v>
      </c>
      <c r="X150" s="389">
        <f>'DEUXIEME TRIMES.'!E140</f>
        <v>0</v>
      </c>
      <c r="Y150" s="730">
        <f>'DEUXIEME TRIMES.'!F140</f>
        <v>0</v>
      </c>
      <c r="Z150" s="693"/>
      <c r="AA150" s="693"/>
      <c r="AB150" s="693"/>
      <c r="AC150" s="693"/>
      <c r="AD150" s="693"/>
      <c r="AE150" s="693"/>
      <c r="AF150" s="693"/>
      <c r="AG150" s="693"/>
    </row>
    <row r="151" spans="21:33" ht="21.75" thickBot="1" x14ac:dyDescent="0.3">
      <c r="U151" s="1415">
        <f>'DEUXIEME TRIMES.'!B141</f>
        <v>0</v>
      </c>
      <c r="V151" s="389">
        <f>'DEUXIEME TRIMES.'!C141</f>
        <v>0</v>
      </c>
      <c r="W151" s="417">
        <f>'DEUXIEME TRIMES.'!D141</f>
        <v>0</v>
      </c>
      <c r="X151" s="389">
        <f>'DEUXIEME TRIMES.'!E141</f>
        <v>0</v>
      </c>
      <c r="Y151" s="730">
        <f>'DEUXIEME TRIMES.'!F141</f>
        <v>0</v>
      </c>
      <c r="Z151" s="693"/>
      <c r="AA151" s="693"/>
      <c r="AB151" s="693"/>
      <c r="AC151" s="693"/>
      <c r="AD151" s="693"/>
      <c r="AE151" s="693"/>
      <c r="AF151" s="693"/>
      <c r="AG151" s="693"/>
    </row>
    <row r="152" spans="21:33" ht="21.75" thickBot="1" x14ac:dyDescent="0.3">
      <c r="U152" s="684" t="s">
        <v>1</v>
      </c>
      <c r="V152" s="684" t="s">
        <v>34</v>
      </c>
      <c r="W152" s="684" t="s">
        <v>94</v>
      </c>
      <c r="X152" s="684" t="s">
        <v>89</v>
      </c>
      <c r="Y152" s="684" t="s">
        <v>95</v>
      </c>
      <c r="Z152" s="693"/>
      <c r="AA152" s="693"/>
      <c r="AB152" s="693"/>
      <c r="AC152" s="693"/>
      <c r="AD152" s="693"/>
      <c r="AE152" s="693"/>
      <c r="AF152" s="693"/>
      <c r="AG152" s="693"/>
    </row>
    <row r="153" spans="21:33" ht="21.75" thickBot="1" x14ac:dyDescent="0.3">
      <c r="U153" s="1415">
        <f>'DEUXIEME TRIMES.'!B143</f>
        <v>0</v>
      </c>
      <c r="V153" s="389">
        <f>'DEUXIEME TRIMES.'!C143</f>
        <v>0</v>
      </c>
      <c r="W153" s="417">
        <f>'DEUXIEME TRIMES.'!D143</f>
        <v>0</v>
      </c>
      <c r="X153" s="389">
        <f>'DEUXIEME TRIMES.'!E143</f>
        <v>0</v>
      </c>
      <c r="Y153" s="730">
        <f>'DEUXIEME TRIMES.'!F143</f>
        <v>0</v>
      </c>
      <c r="Z153" s="693"/>
      <c r="AA153" s="693"/>
      <c r="AB153" s="693"/>
      <c r="AC153" s="693"/>
      <c r="AD153" s="693"/>
      <c r="AE153" s="693"/>
      <c r="AF153" s="693"/>
      <c r="AG153" s="693"/>
    </row>
    <row r="154" spans="21:33" ht="21.75" thickBot="1" x14ac:dyDescent="0.3">
      <c r="U154" s="1415">
        <f>'DEUXIEME TRIMES.'!B144</f>
        <v>0</v>
      </c>
      <c r="V154" s="389">
        <f>'DEUXIEME TRIMES.'!C144</f>
        <v>0</v>
      </c>
      <c r="W154" s="417">
        <f>'DEUXIEME TRIMES.'!D144</f>
        <v>0</v>
      </c>
      <c r="X154" s="389">
        <f>'DEUXIEME TRIMES.'!E144</f>
        <v>0</v>
      </c>
      <c r="Y154" s="730">
        <f>'DEUXIEME TRIMES.'!F144</f>
        <v>0</v>
      </c>
      <c r="Z154" s="693"/>
      <c r="AA154" s="693"/>
      <c r="AB154" s="693"/>
      <c r="AC154" s="693"/>
      <c r="AD154" s="693"/>
      <c r="AE154" s="693"/>
      <c r="AF154" s="693"/>
      <c r="AG154" s="693"/>
    </row>
    <row r="155" spans="21:33" ht="21.75" thickBot="1" x14ac:dyDescent="0.3">
      <c r="U155" s="1415">
        <f>'DEUXIEME TRIMES.'!B145</f>
        <v>0</v>
      </c>
      <c r="V155" s="389">
        <f>'DEUXIEME TRIMES.'!C145</f>
        <v>0</v>
      </c>
      <c r="W155" s="417">
        <f>'DEUXIEME TRIMES.'!D145</f>
        <v>0</v>
      </c>
      <c r="X155" s="389">
        <f>'DEUXIEME TRIMES.'!E145</f>
        <v>0</v>
      </c>
      <c r="Y155" s="730">
        <f>'DEUXIEME TRIMES.'!F145</f>
        <v>0</v>
      </c>
      <c r="Z155" s="693"/>
      <c r="AA155" s="693"/>
      <c r="AB155" s="693"/>
      <c r="AC155" s="693"/>
      <c r="AD155" s="693"/>
      <c r="AE155" s="693"/>
      <c r="AF155" s="693"/>
      <c r="AG155" s="693"/>
    </row>
    <row r="156" spans="21:33" ht="21.75" thickBot="1" x14ac:dyDescent="0.3">
      <c r="U156" s="1415">
        <f>'DEUXIEME TRIMES.'!B146</f>
        <v>0</v>
      </c>
      <c r="V156" s="389">
        <f>'DEUXIEME TRIMES.'!C146</f>
        <v>0</v>
      </c>
      <c r="W156" s="417">
        <f>'DEUXIEME TRIMES.'!D146</f>
        <v>0</v>
      </c>
      <c r="X156" s="389">
        <f>'DEUXIEME TRIMES.'!E146</f>
        <v>0</v>
      </c>
      <c r="Y156" s="730">
        <f>'DEUXIEME TRIMES.'!F146</f>
        <v>0</v>
      </c>
      <c r="Z156" s="693"/>
      <c r="AA156" s="693"/>
      <c r="AB156" s="693"/>
      <c r="AC156" s="693"/>
      <c r="AD156" s="693"/>
      <c r="AE156" s="693"/>
      <c r="AF156" s="693"/>
      <c r="AG156" s="693"/>
    </row>
    <row r="157" spans="21:33" ht="21.75" thickBot="1" x14ac:dyDescent="0.3">
      <c r="U157" s="1415">
        <f>'DEUXIEME TRIMES.'!B147</f>
        <v>0</v>
      </c>
      <c r="V157" s="715">
        <f>'DEUXIEME TRIMES.'!C147</f>
        <v>0</v>
      </c>
      <c r="W157" s="1803">
        <f>'DEUXIEME TRIMES.'!D147</f>
        <v>0</v>
      </c>
      <c r="X157" s="715">
        <f>'DEUXIEME TRIMES.'!E147</f>
        <v>0</v>
      </c>
      <c r="Y157" s="1804">
        <f>'DEUXIEME TRIMES.'!F147</f>
        <v>0</v>
      </c>
      <c r="Z157" s="693"/>
      <c r="AA157" s="693"/>
      <c r="AB157" s="693"/>
      <c r="AC157" s="693"/>
      <c r="AD157" s="693"/>
      <c r="AE157" s="693"/>
      <c r="AF157" s="693"/>
      <c r="AG157" s="693"/>
    </row>
    <row r="158" spans="21:33" ht="21.75" thickBot="1" x14ac:dyDescent="0.3">
      <c r="U158" s="1795"/>
      <c r="V158" s="928"/>
      <c r="W158" s="968"/>
      <c r="X158" s="928"/>
      <c r="Y158" s="1802"/>
      <c r="Z158" s="693"/>
      <c r="AA158" s="693"/>
      <c r="AB158" s="693"/>
      <c r="AC158" s="693"/>
      <c r="AD158" s="693"/>
      <c r="AE158" s="693"/>
      <c r="AF158" s="693"/>
      <c r="AG158" s="693"/>
    </row>
    <row r="159" spans="21:33" ht="38.25" thickBot="1" x14ac:dyDescent="0.3">
      <c r="U159" s="528" t="s">
        <v>91</v>
      </c>
      <c r="V159" s="2042">
        <f>'DEUXIEME TRIMES.'!C154</f>
        <v>0</v>
      </c>
      <c r="W159" s="2043"/>
      <c r="X159" s="2043"/>
      <c r="Y159" s="2044"/>
      <c r="Z159" s="693"/>
      <c r="AA159" s="693"/>
      <c r="AB159" s="693"/>
      <c r="AC159" s="693"/>
      <c r="AD159" s="693"/>
      <c r="AE159" s="693"/>
      <c r="AF159" s="693"/>
      <c r="AG159" s="693"/>
    </row>
    <row r="160" spans="21:33" ht="21" x14ac:dyDescent="0.25">
      <c r="U160" s="1795"/>
      <c r="V160" s="2045"/>
      <c r="W160" s="2046"/>
      <c r="X160" s="2046"/>
      <c r="Y160" s="2047"/>
      <c r="Z160" s="693"/>
      <c r="AA160" s="693"/>
      <c r="AB160" s="693"/>
      <c r="AC160" s="693"/>
      <c r="AD160" s="693"/>
      <c r="AE160" s="693"/>
      <c r="AF160" s="693"/>
      <c r="AG160" s="693"/>
    </row>
    <row r="161" spans="21:33" ht="21" x14ac:dyDescent="0.25">
      <c r="U161" s="1795"/>
      <c r="V161" s="2045"/>
      <c r="W161" s="2046"/>
      <c r="X161" s="2046"/>
      <c r="Y161" s="2047"/>
      <c r="Z161" s="693"/>
      <c r="AA161" s="693"/>
      <c r="AB161" s="693"/>
      <c r="AC161" s="693"/>
      <c r="AD161" s="693"/>
      <c r="AE161" s="693"/>
      <c r="AF161" s="693"/>
      <c r="AG161" s="693"/>
    </row>
    <row r="162" spans="21:33" ht="21.75" thickBot="1" x14ac:dyDescent="0.3">
      <c r="U162" s="1795"/>
      <c r="V162" s="2048"/>
      <c r="W162" s="2049"/>
      <c r="X162" s="2049"/>
      <c r="Y162" s="2050"/>
      <c r="Z162" s="693"/>
      <c r="AA162" s="693"/>
      <c r="AB162" s="693"/>
      <c r="AC162" s="693"/>
      <c r="AD162" s="693"/>
      <c r="AE162" s="693"/>
      <c r="AF162" s="693"/>
      <c r="AG162" s="693"/>
    </row>
    <row r="163" spans="21:33" ht="21" x14ac:dyDescent="0.25">
      <c r="U163" s="947"/>
      <c r="V163" s="948"/>
      <c r="W163" s="948"/>
      <c r="X163" s="948"/>
      <c r="Y163" s="693"/>
      <c r="Z163" s="949"/>
      <c r="AA163" s="693"/>
      <c r="AB163" s="693"/>
      <c r="AC163" s="693"/>
      <c r="AD163" s="693"/>
      <c r="AE163" s="693"/>
      <c r="AF163" s="693"/>
      <c r="AG163" s="693"/>
    </row>
    <row r="164" spans="21:33" ht="22.5" x14ac:dyDescent="0.4">
      <c r="U164" s="947"/>
      <c r="V164" s="948"/>
      <c r="W164" s="948"/>
      <c r="X164" s="948"/>
      <c r="Y164" s="693"/>
      <c r="Z164" s="693"/>
      <c r="AA164" s="681" t="s">
        <v>851</v>
      </c>
      <c r="AB164" s="702"/>
      <c r="AC164" s="702"/>
      <c r="AD164" s="702"/>
      <c r="AE164" s="702"/>
      <c r="AF164" s="680">
        <v>4</v>
      </c>
      <c r="AG164" s="693"/>
    </row>
    <row r="165" spans="21:33" ht="21.75" thickBot="1" x14ac:dyDescent="0.4">
      <c r="U165" s="947"/>
      <c r="V165" s="948"/>
      <c r="W165" s="948"/>
      <c r="X165" s="948"/>
      <c r="Y165" s="693"/>
      <c r="Z165" s="693"/>
      <c r="AA165" s="951"/>
      <c r="AB165" s="702"/>
      <c r="AC165" s="702"/>
      <c r="AD165" s="702"/>
      <c r="AE165" s="702"/>
      <c r="AF165" s="680"/>
      <c r="AG165" s="693"/>
    </row>
    <row r="166" spans="21:33" ht="40.5" thickBot="1" x14ac:dyDescent="0.3">
      <c r="U166" s="947"/>
      <c r="V166" s="948"/>
      <c r="W166" s="948"/>
      <c r="X166" s="948"/>
      <c r="Y166" s="693"/>
      <c r="Z166" s="693"/>
      <c r="AA166" s="510" t="s">
        <v>1</v>
      </c>
      <c r="AB166" s="691" t="s">
        <v>853</v>
      </c>
      <c r="AC166" s="691" t="s">
        <v>813</v>
      </c>
      <c r="AD166" s="691" t="s">
        <v>854</v>
      </c>
      <c r="AE166" s="691" t="s">
        <v>813</v>
      </c>
      <c r="AF166" s="952" t="s">
        <v>814</v>
      </c>
      <c r="AG166" s="693"/>
    </row>
    <row r="167" spans="21:33" ht="21.75" thickBot="1" x14ac:dyDescent="0.3">
      <c r="U167" s="947"/>
      <c r="V167" s="948"/>
      <c r="W167" s="948"/>
      <c r="X167" s="948"/>
      <c r="Y167" s="693"/>
      <c r="Z167" s="693"/>
      <c r="AA167" s="931">
        <v>1</v>
      </c>
      <c r="AB167" s="1279" t="s">
        <v>815</v>
      </c>
      <c r="AC167" s="953">
        <f>'DEUXIEME TRIMES.'!D163</f>
        <v>0</v>
      </c>
      <c r="AD167" s="933" t="s">
        <v>816</v>
      </c>
      <c r="AE167" s="954">
        <f>'DEUXIEME TRIMES.'!F163</f>
        <v>0</v>
      </c>
      <c r="AF167" s="1416">
        <f>'DEUXIEME TRIMES.'!G163</f>
        <v>0</v>
      </c>
      <c r="AG167" s="693"/>
    </row>
    <row r="168" spans="21:33" ht="41.25" thickBot="1" x14ac:dyDescent="0.3">
      <c r="U168" s="947"/>
      <c r="V168" s="948"/>
      <c r="W168" s="948"/>
      <c r="X168" s="948"/>
      <c r="Y168" s="693"/>
      <c r="Z168" s="693"/>
      <c r="AA168" s="934">
        <v>2</v>
      </c>
      <c r="AB168" s="935" t="s">
        <v>836</v>
      </c>
      <c r="AC168" s="956">
        <f>'DEUXIEME TRIMES.'!D164</f>
        <v>0</v>
      </c>
      <c r="AD168" s="936" t="s">
        <v>817</v>
      </c>
      <c r="AE168" s="954">
        <f>'DEUXIEME TRIMES.'!F164</f>
        <v>0</v>
      </c>
      <c r="AF168" s="1519">
        <f>'DEUXIEME TRIMES.'!G164</f>
        <v>0</v>
      </c>
      <c r="AG168" s="693"/>
    </row>
    <row r="169" spans="21:33" ht="81.75" thickBot="1" x14ac:dyDescent="0.3">
      <c r="U169" s="947"/>
      <c r="V169" s="948"/>
      <c r="W169" s="948"/>
      <c r="X169" s="948"/>
      <c r="Y169" s="693"/>
      <c r="Z169" s="693"/>
      <c r="AA169" s="934">
        <v>3</v>
      </c>
      <c r="AB169" s="935" t="s">
        <v>818</v>
      </c>
      <c r="AC169" s="957">
        <f>'DEUXIEME TRIMES.'!D165</f>
        <v>0</v>
      </c>
      <c r="AD169" s="936" t="s">
        <v>819</v>
      </c>
      <c r="AE169" s="954">
        <f>'DEUXIEME TRIMES.'!F165</f>
        <v>0</v>
      </c>
      <c r="AF169" s="1519">
        <f>'DEUXIEME TRIMES.'!G165</f>
        <v>0</v>
      </c>
      <c r="AG169" s="693"/>
    </row>
    <row r="170" spans="21:33" ht="41.25" thickBot="1" x14ac:dyDescent="0.3">
      <c r="U170" s="947"/>
      <c r="V170" s="948"/>
      <c r="W170" s="948"/>
      <c r="X170" s="948"/>
      <c r="Y170" s="693"/>
      <c r="Z170" s="693"/>
      <c r="AA170" s="934">
        <v>4</v>
      </c>
      <c r="AB170" s="935" t="s">
        <v>820</v>
      </c>
      <c r="AC170" s="957">
        <f>'DEUXIEME TRIMES.'!D166</f>
        <v>0</v>
      </c>
      <c r="AD170" s="936" t="s">
        <v>821</v>
      </c>
      <c r="AE170" s="954">
        <f>'DEUXIEME TRIMES.'!F166</f>
        <v>0</v>
      </c>
      <c r="AF170" s="1519">
        <f>'DEUXIEME TRIMES.'!G166</f>
        <v>0</v>
      </c>
      <c r="AG170" s="693"/>
    </row>
    <row r="171" spans="21:33" ht="61.5" thickBot="1" x14ac:dyDescent="0.3">
      <c r="U171" s="947"/>
      <c r="V171" s="948"/>
      <c r="W171" s="948"/>
      <c r="X171" s="948"/>
      <c r="Y171" s="693"/>
      <c r="Z171" s="693"/>
      <c r="AA171" s="934">
        <v>5</v>
      </c>
      <c r="AB171" s="935" t="s">
        <v>821</v>
      </c>
      <c r="AC171" s="956">
        <f>'DEUXIEME TRIMES.'!D167</f>
        <v>0</v>
      </c>
      <c r="AD171" s="936" t="s">
        <v>820</v>
      </c>
      <c r="AE171" s="954">
        <f>'DEUXIEME TRIMES.'!F167</f>
        <v>0</v>
      </c>
      <c r="AF171" s="1519">
        <f>'DEUXIEME TRIMES.'!G167</f>
        <v>0</v>
      </c>
      <c r="AG171" s="693"/>
    </row>
    <row r="172" spans="21:33" ht="21.75" thickBot="1" x14ac:dyDescent="0.3">
      <c r="U172" s="947"/>
      <c r="V172" s="948"/>
      <c r="W172" s="948"/>
      <c r="X172" s="948"/>
      <c r="Y172" s="693"/>
      <c r="Z172" s="693"/>
      <c r="AA172" s="934">
        <v>6</v>
      </c>
      <c r="AB172" s="935" t="s">
        <v>822</v>
      </c>
      <c r="AC172" s="956">
        <f>'DEUXIEME TRIMES.'!D168</f>
        <v>0</v>
      </c>
      <c r="AD172" s="936" t="s">
        <v>822</v>
      </c>
      <c r="AE172" s="954">
        <f>'DEUXIEME TRIMES.'!F168</f>
        <v>0</v>
      </c>
      <c r="AF172" s="1519">
        <f>'DEUXIEME TRIMES.'!G168</f>
        <v>0</v>
      </c>
      <c r="AG172" s="693"/>
    </row>
    <row r="173" spans="21:33" ht="41.25" thickBot="1" x14ac:dyDescent="0.3">
      <c r="U173" s="947"/>
      <c r="V173" s="948"/>
      <c r="W173" s="948"/>
      <c r="X173" s="948"/>
      <c r="Y173" s="693"/>
      <c r="Z173" s="693"/>
      <c r="AA173" s="934">
        <v>7</v>
      </c>
      <c r="AB173" s="935" t="s">
        <v>823</v>
      </c>
      <c r="AC173" s="956">
        <f>'DEUXIEME TRIMES.'!D169</f>
        <v>0</v>
      </c>
      <c r="AD173" s="936" t="s">
        <v>823</v>
      </c>
      <c r="AE173" s="954">
        <f>'DEUXIEME TRIMES.'!F169</f>
        <v>0</v>
      </c>
      <c r="AF173" s="1519">
        <f>'DEUXIEME TRIMES.'!G169</f>
        <v>0</v>
      </c>
      <c r="AG173" s="693"/>
    </row>
    <row r="174" spans="21:33" ht="41.25" thickBot="1" x14ac:dyDescent="0.3">
      <c r="U174" s="947"/>
      <c r="V174" s="948"/>
      <c r="W174" s="948"/>
      <c r="X174" s="948"/>
      <c r="Y174" s="693"/>
      <c r="Z174" s="693"/>
      <c r="AA174" s="934">
        <v>8</v>
      </c>
      <c r="AB174" s="935" t="s">
        <v>824</v>
      </c>
      <c r="AC174" s="958">
        <f>'DEUXIEME TRIMES.'!D170</f>
        <v>0</v>
      </c>
      <c r="AD174" s="936" t="s">
        <v>824</v>
      </c>
      <c r="AE174" s="954">
        <f>'DEUXIEME TRIMES.'!F170</f>
        <v>0</v>
      </c>
      <c r="AF174" s="1519">
        <f>'DEUXIEME TRIMES.'!G170</f>
        <v>0</v>
      </c>
      <c r="AG174" s="693"/>
    </row>
    <row r="175" spans="21:33" ht="41.25" thickBot="1" x14ac:dyDescent="0.3">
      <c r="U175" s="947"/>
      <c r="V175" s="948"/>
      <c r="W175" s="948"/>
      <c r="X175" s="948"/>
      <c r="Y175" s="693"/>
      <c r="Z175" s="693"/>
      <c r="AA175" s="934">
        <v>9</v>
      </c>
      <c r="AB175" s="935" t="s">
        <v>825</v>
      </c>
      <c r="AC175" s="958">
        <f>'DEUXIEME TRIMES.'!D171</f>
        <v>0</v>
      </c>
      <c r="AD175" s="936" t="s">
        <v>825</v>
      </c>
      <c r="AE175" s="954">
        <f>'DEUXIEME TRIMES.'!F171</f>
        <v>0</v>
      </c>
      <c r="AF175" s="1519">
        <f>'DEUXIEME TRIMES.'!G171</f>
        <v>0</v>
      </c>
      <c r="AG175" s="693"/>
    </row>
    <row r="176" spans="21:33" ht="21.75" thickBot="1" x14ac:dyDescent="0.3">
      <c r="U176" s="947"/>
      <c r="V176" s="948"/>
      <c r="W176" s="948"/>
      <c r="X176" s="948"/>
      <c r="Y176" s="693"/>
      <c r="Z176" s="693"/>
      <c r="AA176" s="934">
        <v>10</v>
      </c>
      <c r="AB176" s="935" t="s">
        <v>826</v>
      </c>
      <c r="AC176" s="958">
        <f>'DEUXIEME TRIMES.'!D172</f>
        <v>0</v>
      </c>
      <c r="AD176" s="936" t="s">
        <v>826</v>
      </c>
      <c r="AE176" s="954">
        <f>'DEUXIEME TRIMES.'!F172</f>
        <v>0</v>
      </c>
      <c r="AF176" s="1519">
        <f>'DEUXIEME TRIMES.'!G172</f>
        <v>0</v>
      </c>
      <c r="AG176" s="693"/>
    </row>
    <row r="177" spans="21:40" ht="41.25" thickBot="1" x14ac:dyDescent="0.3">
      <c r="U177" s="947"/>
      <c r="V177" s="948"/>
      <c r="W177" s="948"/>
      <c r="X177" s="948"/>
      <c r="Y177" s="693"/>
      <c r="Z177" s="693"/>
      <c r="AA177" s="934">
        <v>11</v>
      </c>
      <c r="AB177" s="935" t="s">
        <v>827</v>
      </c>
      <c r="AC177" s="958">
        <f>'DEUXIEME TRIMES.'!D173</f>
        <v>0</v>
      </c>
      <c r="AD177" s="936" t="s">
        <v>827</v>
      </c>
      <c r="AE177" s="954">
        <f>'DEUXIEME TRIMES.'!F173</f>
        <v>0</v>
      </c>
      <c r="AF177" s="1519">
        <f>'DEUXIEME TRIMES.'!G173</f>
        <v>0</v>
      </c>
      <c r="AG177" s="693"/>
    </row>
    <row r="178" spans="21:40" ht="21.75" thickBot="1" x14ac:dyDescent="0.3">
      <c r="U178" s="947"/>
      <c r="V178" s="948"/>
      <c r="W178" s="948"/>
      <c r="X178" s="948"/>
      <c r="Y178" s="693"/>
      <c r="Z178" s="693"/>
      <c r="AA178" s="934">
        <v>12</v>
      </c>
      <c r="AB178" s="935" t="s">
        <v>828</v>
      </c>
      <c r="AC178" s="958">
        <f>'DEUXIEME TRIMES.'!D174</f>
        <v>0</v>
      </c>
      <c r="AD178" s="936" t="s">
        <v>828</v>
      </c>
      <c r="AE178" s="954">
        <f>'DEUXIEME TRIMES.'!F174</f>
        <v>0</v>
      </c>
      <c r="AF178" s="1519">
        <f>'DEUXIEME TRIMES.'!G174</f>
        <v>0</v>
      </c>
      <c r="AG178" s="693"/>
    </row>
    <row r="179" spans="21:40" ht="21.75" thickBot="1" x14ac:dyDescent="0.3">
      <c r="U179" s="947"/>
      <c r="V179" s="948"/>
      <c r="W179" s="948"/>
      <c r="X179" s="948"/>
      <c r="Y179" s="693"/>
      <c r="Z179" s="693"/>
      <c r="AA179" s="934">
        <v>13</v>
      </c>
      <c r="AB179" s="935" t="s">
        <v>829</v>
      </c>
      <c r="AC179" s="958">
        <f>'DEUXIEME TRIMES.'!D175</f>
        <v>0</v>
      </c>
      <c r="AD179" s="936" t="s">
        <v>829</v>
      </c>
      <c r="AE179" s="954">
        <f>'DEUXIEME TRIMES.'!F175</f>
        <v>0</v>
      </c>
      <c r="AF179" s="1519">
        <f>'DEUXIEME TRIMES.'!G175</f>
        <v>0</v>
      </c>
      <c r="AG179" s="693"/>
    </row>
    <row r="180" spans="21:40" ht="21.75" thickBot="1" x14ac:dyDescent="0.3">
      <c r="U180" s="947"/>
      <c r="V180" s="948"/>
      <c r="W180" s="948"/>
      <c r="X180" s="948"/>
      <c r="Y180" s="693"/>
      <c r="Z180" s="693"/>
      <c r="AA180" s="934">
        <v>14</v>
      </c>
      <c r="AB180" s="935" t="s">
        <v>830</v>
      </c>
      <c r="AC180" s="958">
        <f>'DEUXIEME TRIMES.'!D176</f>
        <v>0</v>
      </c>
      <c r="AD180" s="936" t="s">
        <v>830</v>
      </c>
      <c r="AE180" s="954">
        <f>'DEUXIEME TRIMES.'!F176</f>
        <v>0</v>
      </c>
      <c r="AF180" s="1519">
        <f>'DEUXIEME TRIMES.'!G176</f>
        <v>0</v>
      </c>
      <c r="AG180" s="693"/>
    </row>
    <row r="181" spans="21:40" ht="21.75" thickBot="1" x14ac:dyDescent="0.3">
      <c r="U181" s="947"/>
      <c r="V181" s="948"/>
      <c r="W181" s="948"/>
      <c r="X181" s="948"/>
      <c r="Y181" s="693"/>
      <c r="Z181" s="693"/>
      <c r="AA181" s="934">
        <v>15</v>
      </c>
      <c r="AB181" s="935" t="s">
        <v>831</v>
      </c>
      <c r="AC181" s="958">
        <f>'DEUXIEME TRIMES.'!D177</f>
        <v>0</v>
      </c>
      <c r="AD181" s="936" t="s">
        <v>831</v>
      </c>
      <c r="AE181" s="954">
        <f>'DEUXIEME TRIMES.'!F177</f>
        <v>0</v>
      </c>
      <c r="AF181" s="1519">
        <f>'DEUXIEME TRIMES.'!G177</f>
        <v>0</v>
      </c>
      <c r="AG181" s="693"/>
    </row>
    <row r="182" spans="21:40" ht="41.25" thickBot="1" x14ac:dyDescent="0.3">
      <c r="U182" s="947"/>
      <c r="V182" s="948"/>
      <c r="W182" s="948"/>
      <c r="X182" s="948"/>
      <c r="Y182" s="693"/>
      <c r="Z182" s="693"/>
      <c r="AA182" s="934">
        <v>16</v>
      </c>
      <c r="AB182" s="935" t="s">
        <v>832</v>
      </c>
      <c r="AC182" s="958">
        <f>'DEUXIEME TRIMES.'!D178</f>
        <v>0</v>
      </c>
      <c r="AD182" s="936" t="s">
        <v>832</v>
      </c>
      <c r="AE182" s="954">
        <f>'DEUXIEME TRIMES.'!F178</f>
        <v>0</v>
      </c>
      <c r="AF182" s="1519">
        <f>'DEUXIEME TRIMES.'!G178</f>
        <v>0</v>
      </c>
      <c r="AG182" s="693"/>
    </row>
    <row r="183" spans="21:40" ht="21.75" thickBot="1" x14ac:dyDescent="0.3">
      <c r="U183" s="947"/>
      <c r="V183" s="948"/>
      <c r="W183" s="948"/>
      <c r="X183" s="948"/>
      <c r="Y183" s="693"/>
      <c r="Z183" s="693"/>
      <c r="AA183" s="934">
        <v>17</v>
      </c>
      <c r="AB183" s="935" t="s">
        <v>833</v>
      </c>
      <c r="AC183" s="958">
        <f>'DEUXIEME TRIMES.'!D179</f>
        <v>0</v>
      </c>
      <c r="AD183" s="936" t="s">
        <v>833</v>
      </c>
      <c r="AE183" s="954">
        <f>'DEUXIEME TRIMES.'!F179</f>
        <v>0</v>
      </c>
      <c r="AF183" s="1519">
        <f>'DEUXIEME TRIMES.'!G179</f>
        <v>0</v>
      </c>
      <c r="AG183" s="693"/>
    </row>
    <row r="184" spans="21:40" ht="21.75" thickBot="1" x14ac:dyDescent="0.3">
      <c r="U184" s="947"/>
      <c r="V184" s="948"/>
      <c r="W184" s="948"/>
      <c r="X184" s="948"/>
      <c r="Y184" s="693"/>
      <c r="Z184" s="693"/>
      <c r="AA184" s="934">
        <v>18</v>
      </c>
      <c r="AB184" s="935" t="s">
        <v>70</v>
      </c>
      <c r="AC184" s="958">
        <f>'DEUXIEME TRIMES.'!D180</f>
        <v>0</v>
      </c>
      <c r="AD184" s="936" t="s">
        <v>70</v>
      </c>
      <c r="AE184" s="959">
        <f>'DEUXIEME TRIMES.'!F180</f>
        <v>0</v>
      </c>
      <c r="AF184" s="1520">
        <f>'DEUXIEME TRIMES.'!G180</f>
        <v>0</v>
      </c>
      <c r="AG184" s="693"/>
    </row>
    <row r="185" spans="21:40" ht="21.75" thickBot="1" x14ac:dyDescent="0.3">
      <c r="U185" s="947"/>
      <c r="V185" s="948"/>
      <c r="W185" s="948"/>
      <c r="X185" s="948"/>
      <c r="Y185" s="693"/>
      <c r="Z185" s="693"/>
      <c r="AA185" s="2265" t="s">
        <v>0</v>
      </c>
      <c r="AB185" s="2266"/>
      <c r="AC185" s="1047">
        <f>SUM(AC167:AC184)</f>
        <v>0</v>
      </c>
      <c r="AD185" s="977" t="s">
        <v>0</v>
      </c>
      <c r="AE185" s="960">
        <f>SUM(AE167:AE184)</f>
        <v>0</v>
      </c>
      <c r="AF185" s="1520">
        <f>'DEUXIEME TRIMES.'!G181</f>
        <v>0</v>
      </c>
      <c r="AG185" s="693"/>
    </row>
    <row r="186" spans="21:40" x14ac:dyDescent="0.25">
      <c r="AG186" s="666"/>
    </row>
    <row r="187" spans="21:40" ht="22.5" x14ac:dyDescent="0.4">
      <c r="AH187" s="681" t="s">
        <v>112</v>
      </c>
      <c r="AI187" s="682"/>
      <c r="AJ187" s="682"/>
      <c r="AK187" s="682"/>
      <c r="AL187" s="682"/>
      <c r="AM187" s="682"/>
      <c r="AN187" s="680">
        <v>5</v>
      </c>
    </row>
    <row r="188" spans="21:40" ht="22.5" x14ac:dyDescent="0.4">
      <c r="AH188" s="681" t="s">
        <v>118</v>
      </c>
      <c r="AI188" s="682"/>
      <c r="AJ188" s="682"/>
      <c r="AK188" s="682"/>
      <c r="AL188" s="682"/>
      <c r="AM188" s="682"/>
      <c r="AN188" s="682"/>
    </row>
    <row r="189" spans="21:40" ht="23.25" thickBot="1" x14ac:dyDescent="0.45">
      <c r="AH189" s="681"/>
      <c r="AI189" s="682"/>
      <c r="AJ189" s="682"/>
      <c r="AK189" s="682"/>
      <c r="AL189" s="682"/>
      <c r="AM189" s="682"/>
      <c r="AN189" s="682"/>
    </row>
    <row r="190" spans="21:40" ht="41.25" thickBot="1" x14ac:dyDescent="0.3">
      <c r="AH190" s="684" t="s">
        <v>1</v>
      </c>
      <c r="AI190" s="684" t="s">
        <v>119</v>
      </c>
      <c r="AJ190" s="684" t="s">
        <v>120</v>
      </c>
      <c r="AK190" s="684" t="s">
        <v>121</v>
      </c>
      <c r="AL190" s="684" t="s">
        <v>122</v>
      </c>
      <c r="AM190" s="684" t="s">
        <v>123</v>
      </c>
      <c r="AN190" s="684" t="s">
        <v>124</v>
      </c>
    </row>
    <row r="191" spans="21:40" ht="21.75" thickBot="1" x14ac:dyDescent="0.3">
      <c r="AH191" s="1417">
        <f>'DEUXIEME TRIMES.'!B190</f>
        <v>0</v>
      </c>
      <c r="AI191" s="389">
        <f>'DEUXIEME TRIMES.'!C190</f>
        <v>0</v>
      </c>
      <c r="AJ191" s="389">
        <f>'DEUXIEME TRIMES.'!D190</f>
        <v>0</v>
      </c>
      <c r="AK191" s="389">
        <f>'DEUXIEME TRIMES.'!E190</f>
        <v>0</v>
      </c>
      <c r="AL191" s="389">
        <f>'DEUXIEME TRIMES.'!F190</f>
        <v>0</v>
      </c>
      <c r="AM191" s="417">
        <f>'DEUXIEME TRIMES.'!G190</f>
        <v>0</v>
      </c>
      <c r="AN191" s="389">
        <f>'DEUXIEME TRIMES.'!H190</f>
        <v>0</v>
      </c>
    </row>
    <row r="192" spans="21:40" ht="21.75" thickBot="1" x14ac:dyDescent="0.3">
      <c r="AH192" s="1417">
        <f>'DEUXIEME TRIMES.'!B191</f>
        <v>0</v>
      </c>
      <c r="AI192" s="389">
        <f>'DEUXIEME TRIMES.'!C191</f>
        <v>0</v>
      </c>
      <c r="AJ192" s="389">
        <f>'DEUXIEME TRIMES.'!D191</f>
        <v>0</v>
      </c>
      <c r="AK192" s="389">
        <f>'DEUXIEME TRIMES.'!E191</f>
        <v>0</v>
      </c>
      <c r="AL192" s="389">
        <f>'DEUXIEME TRIMES.'!F191</f>
        <v>0</v>
      </c>
      <c r="AM192" s="417">
        <f>'DEUXIEME TRIMES.'!G191</f>
        <v>0</v>
      </c>
      <c r="AN192" s="389">
        <f>'DEUXIEME TRIMES.'!H191</f>
        <v>0</v>
      </c>
    </row>
    <row r="193" spans="34:40" ht="21.75" thickBot="1" x14ac:dyDescent="0.3">
      <c r="AH193" s="1417">
        <f>'DEUXIEME TRIMES.'!B192</f>
        <v>0</v>
      </c>
      <c r="AI193" s="389">
        <f>'DEUXIEME TRIMES.'!C192</f>
        <v>0</v>
      </c>
      <c r="AJ193" s="389">
        <f>'DEUXIEME TRIMES.'!D192</f>
        <v>0</v>
      </c>
      <c r="AK193" s="389">
        <f>'DEUXIEME TRIMES.'!E192</f>
        <v>0</v>
      </c>
      <c r="AL193" s="389">
        <f>'DEUXIEME TRIMES.'!F192</f>
        <v>0</v>
      </c>
      <c r="AM193" s="417">
        <f>'DEUXIEME TRIMES.'!G192</f>
        <v>0</v>
      </c>
      <c r="AN193" s="389">
        <f>'DEUXIEME TRIMES.'!H192</f>
        <v>0</v>
      </c>
    </row>
    <row r="194" spans="34:40" ht="21.75" thickBot="1" x14ac:dyDescent="0.3">
      <c r="AH194" s="1417">
        <f>'DEUXIEME TRIMES.'!B193</f>
        <v>0</v>
      </c>
      <c r="AI194" s="389">
        <f>'DEUXIEME TRIMES.'!C193</f>
        <v>0</v>
      </c>
      <c r="AJ194" s="389">
        <f>'DEUXIEME TRIMES.'!D193</f>
        <v>0</v>
      </c>
      <c r="AK194" s="389">
        <f>'DEUXIEME TRIMES.'!E193</f>
        <v>0</v>
      </c>
      <c r="AL194" s="389">
        <f>'DEUXIEME TRIMES.'!F193</f>
        <v>0</v>
      </c>
      <c r="AM194" s="417">
        <f>'DEUXIEME TRIMES.'!G193</f>
        <v>0</v>
      </c>
      <c r="AN194" s="389">
        <f>'DEUXIEME TRIMES.'!H193</f>
        <v>0</v>
      </c>
    </row>
    <row r="195" spans="34:40" ht="21.75" thickBot="1" x14ac:dyDescent="0.3">
      <c r="AH195" s="1417">
        <f>'DEUXIEME TRIMES.'!B194</f>
        <v>0</v>
      </c>
      <c r="AI195" s="389">
        <f>'DEUXIEME TRIMES.'!C194</f>
        <v>0</v>
      </c>
      <c r="AJ195" s="389">
        <f>'DEUXIEME TRIMES.'!D194</f>
        <v>0</v>
      </c>
      <c r="AK195" s="389">
        <f>'DEUXIEME TRIMES.'!E194</f>
        <v>0</v>
      </c>
      <c r="AL195" s="389">
        <f>'DEUXIEME TRIMES.'!F194</f>
        <v>0</v>
      </c>
      <c r="AM195" s="417">
        <f>'DEUXIEME TRIMES.'!G194</f>
        <v>0</v>
      </c>
      <c r="AN195" s="389">
        <f>'DEUXIEME TRIMES.'!H194</f>
        <v>0</v>
      </c>
    </row>
    <row r="196" spans="34:40" ht="21.75" thickBot="1" x14ac:dyDescent="0.3">
      <c r="AH196" s="1417">
        <f>'DEUXIEME TRIMES.'!B195</f>
        <v>0</v>
      </c>
      <c r="AI196" s="389">
        <f>'DEUXIEME TRIMES.'!C195</f>
        <v>0</v>
      </c>
      <c r="AJ196" s="389">
        <f>'DEUXIEME TRIMES.'!D195</f>
        <v>0</v>
      </c>
      <c r="AK196" s="389">
        <f>'DEUXIEME TRIMES.'!E195</f>
        <v>0</v>
      </c>
      <c r="AL196" s="389">
        <f>'DEUXIEME TRIMES.'!F195</f>
        <v>0</v>
      </c>
      <c r="AM196" s="417">
        <f>'DEUXIEME TRIMES.'!G195</f>
        <v>0</v>
      </c>
      <c r="AN196" s="389">
        <f>'DEUXIEME TRIMES.'!H195</f>
        <v>0</v>
      </c>
    </row>
    <row r="197" spans="34:40" ht="21.75" thickBot="1" x14ac:dyDescent="0.3">
      <c r="AH197" s="1417">
        <f>'DEUXIEME TRIMES.'!B196</f>
        <v>0</v>
      </c>
      <c r="AI197" s="389">
        <f>'DEUXIEME TRIMES.'!C196</f>
        <v>0</v>
      </c>
      <c r="AJ197" s="389">
        <f>'DEUXIEME TRIMES.'!D196</f>
        <v>0</v>
      </c>
      <c r="AK197" s="389">
        <f>'DEUXIEME TRIMES.'!E196</f>
        <v>0</v>
      </c>
      <c r="AL197" s="389">
        <f>'DEUXIEME TRIMES.'!F196</f>
        <v>0</v>
      </c>
      <c r="AM197" s="417">
        <f>'DEUXIEME TRIMES.'!G196</f>
        <v>0</v>
      </c>
      <c r="AN197" s="389">
        <f>'DEUXIEME TRIMES.'!H196</f>
        <v>0</v>
      </c>
    </row>
    <row r="198" spans="34:40" ht="21.75" thickBot="1" x14ac:dyDescent="0.3">
      <c r="AH198" s="1417">
        <f>'DEUXIEME TRIMES.'!B197</f>
        <v>0</v>
      </c>
      <c r="AI198" s="389">
        <f>'DEUXIEME TRIMES.'!C197</f>
        <v>0</v>
      </c>
      <c r="AJ198" s="389">
        <f>'DEUXIEME TRIMES.'!D197</f>
        <v>0</v>
      </c>
      <c r="AK198" s="389">
        <f>'DEUXIEME TRIMES.'!E197</f>
        <v>0</v>
      </c>
      <c r="AL198" s="389">
        <f>'DEUXIEME TRIMES.'!F197</f>
        <v>0</v>
      </c>
      <c r="AM198" s="417">
        <f>'DEUXIEME TRIMES.'!G197</f>
        <v>0</v>
      </c>
      <c r="AN198" s="389">
        <f>'DEUXIEME TRIMES.'!H197</f>
        <v>0</v>
      </c>
    </row>
    <row r="199" spans="34:40" ht="21.75" thickBot="1" x14ac:dyDescent="0.3">
      <c r="AH199" s="1417">
        <f>'DEUXIEME TRIMES.'!B198</f>
        <v>0</v>
      </c>
      <c r="AI199" s="389">
        <f>'DEUXIEME TRIMES.'!C198</f>
        <v>0</v>
      </c>
      <c r="AJ199" s="389">
        <f>'DEUXIEME TRIMES.'!D198</f>
        <v>0</v>
      </c>
      <c r="AK199" s="389">
        <f>'DEUXIEME TRIMES.'!E198</f>
        <v>0</v>
      </c>
      <c r="AL199" s="389">
        <f>'DEUXIEME TRIMES.'!F198</f>
        <v>0</v>
      </c>
      <c r="AM199" s="417">
        <f>'DEUXIEME TRIMES.'!G198</f>
        <v>0</v>
      </c>
      <c r="AN199" s="389">
        <f>'DEUXIEME TRIMES.'!H198</f>
        <v>0</v>
      </c>
    </row>
    <row r="200" spans="34:40" ht="21.75" thickBot="1" x14ac:dyDescent="0.3">
      <c r="AH200" s="1417">
        <f>'DEUXIEME TRIMES.'!B199</f>
        <v>0</v>
      </c>
      <c r="AI200" s="389">
        <f>'DEUXIEME TRIMES.'!C199</f>
        <v>0</v>
      </c>
      <c r="AJ200" s="389">
        <f>'DEUXIEME TRIMES.'!D199</f>
        <v>0</v>
      </c>
      <c r="AK200" s="389">
        <f>'DEUXIEME TRIMES.'!E199</f>
        <v>0</v>
      </c>
      <c r="AL200" s="389">
        <f>'DEUXIEME TRIMES.'!F199</f>
        <v>0</v>
      </c>
      <c r="AM200" s="417">
        <f>'DEUXIEME TRIMES.'!G199</f>
        <v>0</v>
      </c>
      <c r="AN200" s="389">
        <f>'DEUXIEME TRIMES.'!H199</f>
        <v>0</v>
      </c>
    </row>
    <row r="201" spans="34:40" ht="21.75" thickBot="1" x14ac:dyDescent="0.3">
      <c r="AH201" s="1417">
        <f>'DEUXIEME TRIMES.'!B200</f>
        <v>0</v>
      </c>
      <c r="AI201" s="389">
        <f>'DEUXIEME TRIMES.'!C200</f>
        <v>0</v>
      </c>
      <c r="AJ201" s="389">
        <f>'DEUXIEME TRIMES.'!D200</f>
        <v>0</v>
      </c>
      <c r="AK201" s="389">
        <f>'DEUXIEME TRIMES.'!E200</f>
        <v>0</v>
      </c>
      <c r="AL201" s="389">
        <f>'DEUXIEME TRIMES.'!F200</f>
        <v>0</v>
      </c>
      <c r="AM201" s="417">
        <f>'DEUXIEME TRIMES.'!G200</f>
        <v>0</v>
      </c>
      <c r="AN201" s="389">
        <f>'DEUXIEME TRIMES.'!H200</f>
        <v>0</v>
      </c>
    </row>
    <row r="202" spans="34:40" ht="21.75" thickBot="1" x14ac:dyDescent="0.3">
      <c r="AH202" s="1417">
        <f>'DEUXIEME TRIMES.'!B201</f>
        <v>0</v>
      </c>
      <c r="AI202" s="389">
        <f>'DEUXIEME TRIMES.'!C201</f>
        <v>0</v>
      </c>
      <c r="AJ202" s="389">
        <f>'DEUXIEME TRIMES.'!D201</f>
        <v>0</v>
      </c>
      <c r="AK202" s="389">
        <f>'DEUXIEME TRIMES.'!E201</f>
        <v>0</v>
      </c>
      <c r="AL202" s="389">
        <f>'DEUXIEME TRIMES.'!F201</f>
        <v>0</v>
      </c>
      <c r="AM202" s="417">
        <f>'DEUXIEME TRIMES.'!G201</f>
        <v>0</v>
      </c>
      <c r="AN202" s="389">
        <f>'DEUXIEME TRIMES.'!H201</f>
        <v>0</v>
      </c>
    </row>
    <row r="203" spans="34:40" ht="21.75" thickBot="1" x14ac:dyDescent="0.3">
      <c r="AH203" s="1417">
        <f>'DEUXIEME TRIMES.'!B202</f>
        <v>0</v>
      </c>
      <c r="AI203" s="389">
        <f>'DEUXIEME TRIMES.'!C202</f>
        <v>0</v>
      </c>
      <c r="AJ203" s="389">
        <f>'DEUXIEME TRIMES.'!D202</f>
        <v>0</v>
      </c>
      <c r="AK203" s="389">
        <f>'DEUXIEME TRIMES.'!E202</f>
        <v>0</v>
      </c>
      <c r="AL203" s="389">
        <f>'DEUXIEME TRIMES.'!F202</f>
        <v>0</v>
      </c>
      <c r="AM203" s="417">
        <f>'DEUXIEME TRIMES.'!G202</f>
        <v>0</v>
      </c>
      <c r="AN203" s="389">
        <f>'DEUXIEME TRIMES.'!H202</f>
        <v>0</v>
      </c>
    </row>
    <row r="204" spans="34:40" ht="21.75" thickBot="1" x14ac:dyDescent="0.3">
      <c r="AH204" s="1417">
        <f>'DEUXIEME TRIMES.'!B203</f>
        <v>0</v>
      </c>
      <c r="AI204" s="389">
        <f>'DEUXIEME TRIMES.'!C203</f>
        <v>0</v>
      </c>
      <c r="AJ204" s="389">
        <f>'DEUXIEME TRIMES.'!D203</f>
        <v>0</v>
      </c>
      <c r="AK204" s="389">
        <f>'DEUXIEME TRIMES.'!E203</f>
        <v>0</v>
      </c>
      <c r="AL204" s="389">
        <f>'DEUXIEME TRIMES.'!F203</f>
        <v>0</v>
      </c>
      <c r="AM204" s="417">
        <f>'DEUXIEME TRIMES.'!G203</f>
        <v>0</v>
      </c>
      <c r="AN204" s="389">
        <f>'DEUXIEME TRIMES.'!H203</f>
        <v>0</v>
      </c>
    </row>
    <row r="205" spans="34:40" ht="21.75" thickBot="1" x14ac:dyDescent="0.3">
      <c r="AH205" s="1417">
        <f>'DEUXIEME TRIMES.'!B204</f>
        <v>0</v>
      </c>
      <c r="AI205" s="389">
        <f>'DEUXIEME TRIMES.'!C204</f>
        <v>0</v>
      </c>
      <c r="AJ205" s="389">
        <f>'DEUXIEME TRIMES.'!D204</f>
        <v>0</v>
      </c>
      <c r="AK205" s="389">
        <f>'DEUXIEME TRIMES.'!E204</f>
        <v>0</v>
      </c>
      <c r="AL205" s="389">
        <f>'DEUXIEME TRIMES.'!F204</f>
        <v>0</v>
      </c>
      <c r="AM205" s="417">
        <f>'DEUXIEME TRIMES.'!G204</f>
        <v>0</v>
      </c>
      <c r="AN205" s="389">
        <f>'DEUXIEME TRIMES.'!H204</f>
        <v>0</v>
      </c>
    </row>
    <row r="206" spans="34:40" ht="21.75" thickBot="1" x14ac:dyDescent="0.3">
      <c r="AH206" s="1417">
        <f>'DEUXIEME TRIMES.'!B205</f>
        <v>0</v>
      </c>
      <c r="AI206" s="389">
        <f>'DEUXIEME TRIMES.'!C205</f>
        <v>0</v>
      </c>
      <c r="AJ206" s="389">
        <f>'DEUXIEME TRIMES.'!D205</f>
        <v>0</v>
      </c>
      <c r="AK206" s="389">
        <f>'DEUXIEME TRIMES.'!E205</f>
        <v>0</v>
      </c>
      <c r="AL206" s="389">
        <f>'DEUXIEME TRIMES.'!F205</f>
        <v>0</v>
      </c>
      <c r="AM206" s="417">
        <f>'DEUXIEME TRIMES.'!G205</f>
        <v>0</v>
      </c>
      <c r="AN206" s="389">
        <f>'DEUXIEME TRIMES.'!H205</f>
        <v>0</v>
      </c>
    </row>
    <row r="207" spans="34:40" ht="21.75" thickBot="1" x14ac:dyDescent="0.3">
      <c r="AH207" s="1417">
        <f>'DEUXIEME TRIMES.'!B206</f>
        <v>0</v>
      </c>
      <c r="AI207" s="389">
        <f>'DEUXIEME TRIMES.'!C206</f>
        <v>0</v>
      </c>
      <c r="AJ207" s="389">
        <f>'DEUXIEME TRIMES.'!D206</f>
        <v>0</v>
      </c>
      <c r="AK207" s="389">
        <f>'DEUXIEME TRIMES.'!E206</f>
        <v>0</v>
      </c>
      <c r="AL207" s="389">
        <f>'DEUXIEME TRIMES.'!F206</f>
        <v>0</v>
      </c>
      <c r="AM207" s="417">
        <f>'DEUXIEME TRIMES.'!G206</f>
        <v>0</v>
      </c>
      <c r="AN207" s="389">
        <f>'DEUXIEME TRIMES.'!H206</f>
        <v>0</v>
      </c>
    </row>
    <row r="208" spans="34:40" ht="21.75" thickBot="1" x14ac:dyDescent="0.3">
      <c r="AH208" s="1417">
        <f>'DEUXIEME TRIMES.'!B207</f>
        <v>0</v>
      </c>
      <c r="AI208" s="389">
        <f>'DEUXIEME TRIMES.'!C207</f>
        <v>0</v>
      </c>
      <c r="AJ208" s="389">
        <f>'DEUXIEME TRIMES.'!D207</f>
        <v>0</v>
      </c>
      <c r="AK208" s="389">
        <f>'DEUXIEME TRIMES.'!E207</f>
        <v>0</v>
      </c>
      <c r="AL208" s="389">
        <f>'DEUXIEME TRIMES.'!F207</f>
        <v>0</v>
      </c>
      <c r="AM208" s="417">
        <f>'DEUXIEME TRIMES.'!G207</f>
        <v>0</v>
      </c>
      <c r="AN208" s="389">
        <f>'DEUXIEME TRIMES.'!H207</f>
        <v>0</v>
      </c>
    </row>
    <row r="209" spans="34:40" ht="21.75" thickBot="1" x14ac:dyDescent="0.3">
      <c r="AH209" s="1417">
        <f>'DEUXIEME TRIMES.'!B208</f>
        <v>0</v>
      </c>
      <c r="AI209" s="389">
        <f>'DEUXIEME TRIMES.'!C208</f>
        <v>0</v>
      </c>
      <c r="AJ209" s="389">
        <f>'DEUXIEME TRIMES.'!D208</f>
        <v>0</v>
      </c>
      <c r="AK209" s="389">
        <f>'DEUXIEME TRIMES.'!E208</f>
        <v>0</v>
      </c>
      <c r="AL209" s="389">
        <f>'DEUXIEME TRIMES.'!F208</f>
        <v>0</v>
      </c>
      <c r="AM209" s="417">
        <f>'DEUXIEME TRIMES.'!G208</f>
        <v>0</v>
      </c>
      <c r="AN209" s="389">
        <f>'DEUXIEME TRIMES.'!H208</f>
        <v>0</v>
      </c>
    </row>
    <row r="210" spans="34:40" ht="21.75" thickBot="1" x14ac:dyDescent="0.3">
      <c r="AH210" s="1417">
        <f>'DEUXIEME TRIMES.'!B209</f>
        <v>0</v>
      </c>
      <c r="AI210" s="389">
        <f>'DEUXIEME TRIMES.'!C209</f>
        <v>0</v>
      </c>
      <c r="AJ210" s="389">
        <f>'DEUXIEME TRIMES.'!D209</f>
        <v>0</v>
      </c>
      <c r="AK210" s="389">
        <f>'DEUXIEME TRIMES.'!E209</f>
        <v>0</v>
      </c>
      <c r="AL210" s="389">
        <f>'DEUXIEME TRIMES.'!F209</f>
        <v>0</v>
      </c>
      <c r="AM210" s="417">
        <f>'DEUXIEME TRIMES.'!G209</f>
        <v>0</v>
      </c>
      <c r="AN210" s="389">
        <f>'DEUXIEME TRIMES.'!H209</f>
        <v>0</v>
      </c>
    </row>
    <row r="211" spans="34:40" ht="21.75" thickBot="1" x14ac:dyDescent="0.3">
      <c r="AH211" s="1417">
        <f>'DEUXIEME TRIMES.'!B210</f>
        <v>0</v>
      </c>
      <c r="AI211" s="389">
        <f>'DEUXIEME TRIMES.'!C210</f>
        <v>0</v>
      </c>
      <c r="AJ211" s="389">
        <f>'DEUXIEME TRIMES.'!D210</f>
        <v>0</v>
      </c>
      <c r="AK211" s="389">
        <f>'DEUXIEME TRIMES.'!E210</f>
        <v>0</v>
      </c>
      <c r="AL211" s="389">
        <f>'DEUXIEME TRIMES.'!F210</f>
        <v>0</v>
      </c>
      <c r="AM211" s="417">
        <f>'DEUXIEME TRIMES.'!G210</f>
        <v>0</v>
      </c>
      <c r="AN211" s="389">
        <f>'DEUXIEME TRIMES.'!H210</f>
        <v>0</v>
      </c>
    </row>
    <row r="212" spans="34:40" ht="21.75" thickBot="1" x14ac:dyDescent="0.3">
      <c r="AH212" s="1417">
        <f>'DEUXIEME TRIMES.'!B211</f>
        <v>0</v>
      </c>
      <c r="AI212" s="389">
        <f>'DEUXIEME TRIMES.'!C211</f>
        <v>0</v>
      </c>
      <c r="AJ212" s="389">
        <f>'DEUXIEME TRIMES.'!D211</f>
        <v>0</v>
      </c>
      <c r="AK212" s="389">
        <f>'DEUXIEME TRIMES.'!E211</f>
        <v>0</v>
      </c>
      <c r="AL212" s="389">
        <f>'DEUXIEME TRIMES.'!F211</f>
        <v>0</v>
      </c>
      <c r="AM212" s="417">
        <f>'DEUXIEME TRIMES.'!G211</f>
        <v>0</v>
      </c>
      <c r="AN212" s="389">
        <f>'DEUXIEME TRIMES.'!H211</f>
        <v>0</v>
      </c>
    </row>
    <row r="213" spans="34:40" ht="21.75" thickBot="1" x14ac:dyDescent="0.3">
      <c r="AH213" s="1417">
        <f>'DEUXIEME TRIMES.'!B212</f>
        <v>0</v>
      </c>
      <c r="AI213" s="389">
        <f>'DEUXIEME TRIMES.'!C212</f>
        <v>0</v>
      </c>
      <c r="AJ213" s="389">
        <f>'DEUXIEME TRIMES.'!D212</f>
        <v>0</v>
      </c>
      <c r="AK213" s="389">
        <f>'DEUXIEME TRIMES.'!E212</f>
        <v>0</v>
      </c>
      <c r="AL213" s="389">
        <f>'DEUXIEME TRIMES.'!F212</f>
        <v>0</v>
      </c>
      <c r="AM213" s="417">
        <f>'DEUXIEME TRIMES.'!G212</f>
        <v>0</v>
      </c>
      <c r="AN213" s="389">
        <f>'DEUXIEME TRIMES.'!H212</f>
        <v>0</v>
      </c>
    </row>
    <row r="214" spans="34:40" ht="21.75" thickBot="1" x14ac:dyDescent="0.3">
      <c r="AH214" s="1417">
        <f>'DEUXIEME TRIMES.'!B213</f>
        <v>0</v>
      </c>
      <c r="AI214" s="389">
        <f>'DEUXIEME TRIMES.'!C213</f>
        <v>0</v>
      </c>
      <c r="AJ214" s="389">
        <f>'DEUXIEME TRIMES.'!D213</f>
        <v>0</v>
      </c>
      <c r="AK214" s="389">
        <f>'DEUXIEME TRIMES.'!E213</f>
        <v>0</v>
      </c>
      <c r="AL214" s="389">
        <f>'DEUXIEME TRIMES.'!F213</f>
        <v>0</v>
      </c>
      <c r="AM214" s="417">
        <f>'DEUXIEME TRIMES.'!G213</f>
        <v>0</v>
      </c>
      <c r="AN214" s="389">
        <f>'DEUXIEME TRIMES.'!H213</f>
        <v>0</v>
      </c>
    </row>
    <row r="215" spans="34:40" ht="21.75" thickBot="1" x14ac:dyDescent="0.3">
      <c r="AH215" s="1417">
        <f>'DEUXIEME TRIMES.'!B214</f>
        <v>0</v>
      </c>
      <c r="AI215" s="389">
        <f>'DEUXIEME TRIMES.'!C214</f>
        <v>0</v>
      </c>
      <c r="AJ215" s="389">
        <f>'DEUXIEME TRIMES.'!D214</f>
        <v>0</v>
      </c>
      <c r="AK215" s="389">
        <f>'DEUXIEME TRIMES.'!E214</f>
        <v>0</v>
      </c>
      <c r="AL215" s="389">
        <f>'DEUXIEME TRIMES.'!F214</f>
        <v>0</v>
      </c>
      <c r="AM215" s="417">
        <f>'DEUXIEME TRIMES.'!G214</f>
        <v>0</v>
      </c>
      <c r="AN215" s="389">
        <f>'DEUXIEME TRIMES.'!H214</f>
        <v>0</v>
      </c>
    </row>
    <row r="216" spans="34:40" ht="21.75" thickBot="1" x14ac:dyDescent="0.3">
      <c r="AH216" s="1417">
        <f>'DEUXIEME TRIMES.'!B215</f>
        <v>0</v>
      </c>
      <c r="AI216" s="389">
        <f>'DEUXIEME TRIMES.'!C215</f>
        <v>0</v>
      </c>
      <c r="AJ216" s="389">
        <f>'DEUXIEME TRIMES.'!D215</f>
        <v>0</v>
      </c>
      <c r="AK216" s="389">
        <f>'DEUXIEME TRIMES.'!E215</f>
        <v>0</v>
      </c>
      <c r="AL216" s="389">
        <f>'DEUXIEME TRIMES.'!F215</f>
        <v>0</v>
      </c>
      <c r="AM216" s="417">
        <f>'DEUXIEME TRIMES.'!G215</f>
        <v>0</v>
      </c>
      <c r="AN216" s="389">
        <f>'DEUXIEME TRIMES.'!H215</f>
        <v>0</v>
      </c>
    </row>
    <row r="217" spans="34:40" ht="41.25" thickBot="1" x14ac:dyDescent="0.3">
      <c r="AH217" s="946" t="s">
        <v>1</v>
      </c>
      <c r="AI217" s="946" t="s">
        <v>119</v>
      </c>
      <c r="AJ217" s="946" t="s">
        <v>120</v>
      </c>
      <c r="AK217" s="946" t="s">
        <v>121</v>
      </c>
      <c r="AL217" s="946" t="s">
        <v>122</v>
      </c>
      <c r="AM217" s="946" t="s">
        <v>123</v>
      </c>
      <c r="AN217" s="946" t="s">
        <v>124</v>
      </c>
    </row>
    <row r="218" spans="34:40" ht="21.75" thickBot="1" x14ac:dyDescent="0.3">
      <c r="AH218" s="1417">
        <f>'DEUXIEME TRIMES.'!B217</f>
        <v>0</v>
      </c>
      <c r="AI218" s="389">
        <f>'DEUXIEME TRIMES.'!C217</f>
        <v>0</v>
      </c>
      <c r="AJ218" s="389">
        <f>'DEUXIEME TRIMES.'!D217</f>
        <v>0</v>
      </c>
      <c r="AK218" s="389">
        <f>'DEUXIEME TRIMES.'!E217</f>
        <v>0</v>
      </c>
      <c r="AL218" s="389">
        <f>'DEUXIEME TRIMES.'!F217</f>
        <v>0</v>
      </c>
      <c r="AM218" s="417">
        <f>'DEUXIEME TRIMES.'!G217</f>
        <v>0</v>
      </c>
      <c r="AN218" s="389">
        <f>'DEUXIEME TRIMES.'!H217</f>
        <v>0</v>
      </c>
    </row>
    <row r="219" spans="34:40" ht="21.75" thickBot="1" x14ac:dyDescent="0.3">
      <c r="AH219" s="1417">
        <f>'DEUXIEME TRIMES.'!B218</f>
        <v>0</v>
      </c>
      <c r="AI219" s="389">
        <f>'DEUXIEME TRIMES.'!C218</f>
        <v>0</v>
      </c>
      <c r="AJ219" s="389">
        <f>'DEUXIEME TRIMES.'!D218</f>
        <v>0</v>
      </c>
      <c r="AK219" s="389">
        <f>'DEUXIEME TRIMES.'!E218</f>
        <v>0</v>
      </c>
      <c r="AL219" s="389">
        <f>'DEUXIEME TRIMES.'!F218</f>
        <v>0</v>
      </c>
      <c r="AM219" s="417">
        <f>'DEUXIEME TRIMES.'!G218</f>
        <v>0</v>
      </c>
      <c r="AN219" s="389">
        <f>'DEUXIEME TRIMES.'!H218</f>
        <v>0</v>
      </c>
    </row>
    <row r="220" spans="34:40" ht="21.75" thickBot="1" x14ac:dyDescent="0.3">
      <c r="AH220" s="1417">
        <f>'DEUXIEME TRIMES.'!B219</f>
        <v>0</v>
      </c>
      <c r="AI220" s="389">
        <f>'DEUXIEME TRIMES.'!C219</f>
        <v>0</v>
      </c>
      <c r="AJ220" s="389">
        <f>'DEUXIEME TRIMES.'!D219</f>
        <v>0</v>
      </c>
      <c r="AK220" s="389">
        <f>'DEUXIEME TRIMES.'!E219</f>
        <v>0</v>
      </c>
      <c r="AL220" s="389">
        <f>'DEUXIEME TRIMES.'!F219</f>
        <v>0</v>
      </c>
      <c r="AM220" s="417">
        <f>'DEUXIEME TRIMES.'!G219</f>
        <v>0</v>
      </c>
      <c r="AN220" s="389">
        <f>'DEUXIEME TRIMES.'!H219</f>
        <v>0</v>
      </c>
    </row>
    <row r="221" spans="34:40" ht="21.75" thickBot="1" x14ac:dyDescent="0.3">
      <c r="AH221" s="1417">
        <f>'DEUXIEME TRIMES.'!B220</f>
        <v>0</v>
      </c>
      <c r="AI221" s="389">
        <f>'DEUXIEME TRIMES.'!C220</f>
        <v>0</v>
      </c>
      <c r="AJ221" s="389">
        <f>'DEUXIEME TRIMES.'!D220</f>
        <v>0</v>
      </c>
      <c r="AK221" s="389">
        <f>'DEUXIEME TRIMES.'!E220</f>
        <v>0</v>
      </c>
      <c r="AL221" s="389">
        <f>'DEUXIEME TRIMES.'!F220</f>
        <v>0</v>
      </c>
      <c r="AM221" s="417">
        <f>'DEUXIEME TRIMES.'!G220</f>
        <v>0</v>
      </c>
      <c r="AN221" s="389">
        <f>'DEUXIEME TRIMES.'!H220</f>
        <v>0</v>
      </c>
    </row>
    <row r="222" spans="34:40" ht="21.75" thickBot="1" x14ac:dyDescent="0.3">
      <c r="AH222" s="1417">
        <f>'DEUXIEME TRIMES.'!B221</f>
        <v>0</v>
      </c>
      <c r="AI222" s="389">
        <f>'DEUXIEME TRIMES.'!C221</f>
        <v>0</v>
      </c>
      <c r="AJ222" s="389">
        <f>'DEUXIEME TRIMES.'!D221</f>
        <v>0</v>
      </c>
      <c r="AK222" s="389">
        <f>'DEUXIEME TRIMES.'!E221</f>
        <v>0</v>
      </c>
      <c r="AL222" s="389">
        <f>'DEUXIEME TRIMES.'!F221</f>
        <v>0</v>
      </c>
      <c r="AM222" s="417">
        <f>'DEUXIEME TRIMES.'!G221</f>
        <v>0</v>
      </c>
      <c r="AN222" s="389">
        <f>'DEUXIEME TRIMES.'!H221</f>
        <v>0</v>
      </c>
    </row>
    <row r="223" spans="34:40" ht="21.75" thickBot="1" x14ac:dyDescent="0.3">
      <c r="AH223" s="1417">
        <f>'DEUXIEME TRIMES.'!B222</f>
        <v>0</v>
      </c>
      <c r="AI223" s="389">
        <f>'DEUXIEME TRIMES.'!C222</f>
        <v>0</v>
      </c>
      <c r="AJ223" s="389">
        <f>'DEUXIEME TRIMES.'!D222</f>
        <v>0</v>
      </c>
      <c r="AK223" s="389">
        <f>'DEUXIEME TRIMES.'!E222</f>
        <v>0</v>
      </c>
      <c r="AL223" s="389">
        <f>'DEUXIEME TRIMES.'!F222</f>
        <v>0</v>
      </c>
      <c r="AM223" s="417">
        <f>'DEUXIEME TRIMES.'!G222</f>
        <v>0</v>
      </c>
      <c r="AN223" s="389">
        <f>'DEUXIEME TRIMES.'!H222</f>
        <v>0</v>
      </c>
    </row>
    <row r="224" spans="34:40" ht="21.75" thickBot="1" x14ac:dyDescent="0.3">
      <c r="AH224" s="1417">
        <f>'DEUXIEME TRIMES.'!B223</f>
        <v>0</v>
      </c>
      <c r="AI224" s="389">
        <f>'DEUXIEME TRIMES.'!C223</f>
        <v>0</v>
      </c>
      <c r="AJ224" s="389">
        <f>'DEUXIEME TRIMES.'!D223</f>
        <v>0</v>
      </c>
      <c r="AK224" s="389">
        <f>'DEUXIEME TRIMES.'!E223</f>
        <v>0</v>
      </c>
      <c r="AL224" s="389">
        <f>'DEUXIEME TRIMES.'!F223</f>
        <v>0</v>
      </c>
      <c r="AM224" s="417">
        <f>'DEUXIEME TRIMES.'!G223</f>
        <v>0</v>
      </c>
      <c r="AN224" s="389">
        <f>'DEUXIEME TRIMES.'!H223</f>
        <v>0</v>
      </c>
    </row>
    <row r="225" spans="34:40" ht="21.75" thickBot="1" x14ac:dyDescent="0.3">
      <c r="AH225" s="1417">
        <f>'DEUXIEME TRIMES.'!B224</f>
        <v>0</v>
      </c>
      <c r="AI225" s="389">
        <f>'DEUXIEME TRIMES.'!C224</f>
        <v>0</v>
      </c>
      <c r="AJ225" s="389">
        <f>'DEUXIEME TRIMES.'!D224</f>
        <v>0</v>
      </c>
      <c r="AK225" s="389">
        <f>'DEUXIEME TRIMES.'!E224</f>
        <v>0</v>
      </c>
      <c r="AL225" s="389">
        <f>'DEUXIEME TRIMES.'!F224</f>
        <v>0</v>
      </c>
      <c r="AM225" s="417">
        <f>'DEUXIEME TRIMES.'!G224</f>
        <v>0</v>
      </c>
      <c r="AN225" s="389">
        <f>'DEUXIEME TRIMES.'!H224</f>
        <v>0</v>
      </c>
    </row>
    <row r="226" spans="34:40" ht="21.75" thickBot="1" x14ac:dyDescent="0.3">
      <c r="AH226" s="1417">
        <f>'DEUXIEME TRIMES.'!B225</f>
        <v>0</v>
      </c>
      <c r="AI226" s="389">
        <f>'DEUXIEME TRIMES.'!C225</f>
        <v>0</v>
      </c>
      <c r="AJ226" s="389">
        <f>'DEUXIEME TRIMES.'!D225</f>
        <v>0</v>
      </c>
      <c r="AK226" s="389">
        <f>'DEUXIEME TRIMES.'!E225</f>
        <v>0</v>
      </c>
      <c r="AL226" s="389">
        <f>'DEUXIEME TRIMES.'!F225</f>
        <v>0</v>
      </c>
      <c r="AM226" s="417">
        <f>'DEUXIEME TRIMES.'!G225</f>
        <v>0</v>
      </c>
      <c r="AN226" s="389">
        <f>'DEUXIEME TRIMES.'!H225</f>
        <v>0</v>
      </c>
    </row>
    <row r="227" spans="34:40" ht="21.75" thickBot="1" x14ac:dyDescent="0.3">
      <c r="AH227" s="1417">
        <f>'DEUXIEME TRIMES.'!B226</f>
        <v>0</v>
      </c>
      <c r="AI227" s="389">
        <f>'DEUXIEME TRIMES.'!C226</f>
        <v>0</v>
      </c>
      <c r="AJ227" s="389">
        <f>'DEUXIEME TRIMES.'!D226</f>
        <v>0</v>
      </c>
      <c r="AK227" s="389">
        <f>'DEUXIEME TRIMES.'!E226</f>
        <v>0</v>
      </c>
      <c r="AL227" s="389">
        <f>'DEUXIEME TRIMES.'!F226</f>
        <v>0</v>
      </c>
      <c r="AM227" s="417">
        <f>'DEUXIEME TRIMES.'!G226</f>
        <v>0</v>
      </c>
      <c r="AN227" s="389">
        <f>'DEUXIEME TRIMES.'!H226</f>
        <v>0</v>
      </c>
    </row>
    <row r="228" spans="34:40" ht="21.75" thickBot="1" x14ac:dyDescent="0.3">
      <c r="AH228" s="1417">
        <f>'DEUXIEME TRIMES.'!B227</f>
        <v>0</v>
      </c>
      <c r="AI228" s="389">
        <f>'DEUXIEME TRIMES.'!C227</f>
        <v>0</v>
      </c>
      <c r="AJ228" s="389">
        <f>'DEUXIEME TRIMES.'!D227</f>
        <v>0</v>
      </c>
      <c r="AK228" s="389">
        <f>'DEUXIEME TRIMES.'!E227</f>
        <v>0</v>
      </c>
      <c r="AL228" s="389">
        <f>'DEUXIEME TRIMES.'!F227</f>
        <v>0</v>
      </c>
      <c r="AM228" s="417">
        <f>'DEUXIEME TRIMES.'!G227</f>
        <v>0</v>
      </c>
      <c r="AN228" s="389">
        <f>'DEUXIEME TRIMES.'!H227</f>
        <v>0</v>
      </c>
    </row>
    <row r="229" spans="34:40" ht="21.75" thickBot="1" x14ac:dyDescent="0.3">
      <c r="AH229" s="1417">
        <f>'DEUXIEME TRIMES.'!B228</f>
        <v>0</v>
      </c>
      <c r="AI229" s="389">
        <f>'DEUXIEME TRIMES.'!C228</f>
        <v>0</v>
      </c>
      <c r="AJ229" s="389">
        <f>'DEUXIEME TRIMES.'!D228</f>
        <v>0</v>
      </c>
      <c r="AK229" s="389">
        <f>'DEUXIEME TRIMES.'!E228</f>
        <v>0</v>
      </c>
      <c r="AL229" s="389">
        <f>'DEUXIEME TRIMES.'!F228</f>
        <v>0</v>
      </c>
      <c r="AM229" s="417">
        <f>'DEUXIEME TRIMES.'!G228</f>
        <v>0</v>
      </c>
      <c r="AN229" s="389">
        <f>'DEUXIEME TRIMES.'!H228</f>
        <v>0</v>
      </c>
    </row>
    <row r="230" spans="34:40" ht="21.75" thickBot="1" x14ac:dyDescent="0.3">
      <c r="AH230" s="1417">
        <f>'DEUXIEME TRIMES.'!B229</f>
        <v>0</v>
      </c>
      <c r="AI230" s="389">
        <f>'DEUXIEME TRIMES.'!C229</f>
        <v>0</v>
      </c>
      <c r="AJ230" s="389">
        <f>'DEUXIEME TRIMES.'!D229</f>
        <v>0</v>
      </c>
      <c r="AK230" s="389">
        <f>'DEUXIEME TRIMES.'!E229</f>
        <v>0</v>
      </c>
      <c r="AL230" s="389">
        <f>'DEUXIEME TRIMES.'!F229</f>
        <v>0</v>
      </c>
      <c r="AM230" s="417">
        <f>'DEUXIEME TRIMES.'!G229</f>
        <v>0</v>
      </c>
      <c r="AN230" s="389">
        <f>'DEUXIEME TRIMES.'!H229</f>
        <v>0</v>
      </c>
    </row>
    <row r="231" spans="34:40" ht="21.75" thickBot="1" x14ac:dyDescent="0.3">
      <c r="AH231" s="1417">
        <f>'DEUXIEME TRIMES.'!B230</f>
        <v>0</v>
      </c>
      <c r="AI231" s="389">
        <f>'DEUXIEME TRIMES.'!C230</f>
        <v>0</v>
      </c>
      <c r="AJ231" s="389">
        <f>'DEUXIEME TRIMES.'!D230</f>
        <v>0</v>
      </c>
      <c r="AK231" s="389">
        <f>'DEUXIEME TRIMES.'!E230</f>
        <v>0</v>
      </c>
      <c r="AL231" s="389">
        <f>'DEUXIEME TRIMES.'!F230</f>
        <v>0</v>
      </c>
      <c r="AM231" s="417">
        <f>'DEUXIEME TRIMES.'!G230</f>
        <v>0</v>
      </c>
      <c r="AN231" s="389">
        <f>'DEUXIEME TRIMES.'!H230</f>
        <v>0</v>
      </c>
    </row>
    <row r="232" spans="34:40" ht="21.75" thickBot="1" x14ac:dyDescent="0.3">
      <c r="AH232" s="1417">
        <f>'DEUXIEME TRIMES.'!B231</f>
        <v>0</v>
      </c>
      <c r="AI232" s="389">
        <f>'DEUXIEME TRIMES.'!C231</f>
        <v>0</v>
      </c>
      <c r="AJ232" s="389">
        <f>'DEUXIEME TRIMES.'!D231</f>
        <v>0</v>
      </c>
      <c r="AK232" s="389">
        <f>'DEUXIEME TRIMES.'!E231</f>
        <v>0</v>
      </c>
      <c r="AL232" s="389">
        <f>'DEUXIEME TRIMES.'!F231</f>
        <v>0</v>
      </c>
      <c r="AM232" s="417">
        <f>'DEUXIEME TRIMES.'!G231</f>
        <v>0</v>
      </c>
      <c r="AN232" s="389">
        <f>'DEUXIEME TRIMES.'!H231</f>
        <v>0</v>
      </c>
    </row>
    <row r="233" spans="34:40" ht="21.75" thickBot="1" x14ac:dyDescent="0.3">
      <c r="AH233" s="1417">
        <f>'DEUXIEME TRIMES.'!B232</f>
        <v>0</v>
      </c>
      <c r="AI233" s="389">
        <f>'DEUXIEME TRIMES.'!C232</f>
        <v>0</v>
      </c>
      <c r="AJ233" s="389">
        <f>'DEUXIEME TRIMES.'!D232</f>
        <v>0</v>
      </c>
      <c r="AK233" s="389">
        <f>'DEUXIEME TRIMES.'!E232</f>
        <v>0</v>
      </c>
      <c r="AL233" s="389">
        <f>'DEUXIEME TRIMES.'!F232</f>
        <v>0</v>
      </c>
      <c r="AM233" s="417">
        <f>'DEUXIEME TRIMES.'!G232</f>
        <v>0</v>
      </c>
      <c r="AN233" s="389">
        <f>'DEUXIEME TRIMES.'!H232</f>
        <v>0</v>
      </c>
    </row>
    <row r="234" spans="34:40" ht="21.75" thickBot="1" x14ac:dyDescent="0.3">
      <c r="AH234" s="1417">
        <f>'DEUXIEME TRIMES.'!B233</f>
        <v>0</v>
      </c>
      <c r="AI234" s="389">
        <f>'DEUXIEME TRIMES.'!C233</f>
        <v>0</v>
      </c>
      <c r="AJ234" s="389">
        <f>'DEUXIEME TRIMES.'!D233</f>
        <v>0</v>
      </c>
      <c r="AK234" s="389">
        <f>'DEUXIEME TRIMES.'!E233</f>
        <v>0</v>
      </c>
      <c r="AL234" s="389">
        <f>'DEUXIEME TRIMES.'!F233</f>
        <v>0</v>
      </c>
      <c r="AM234" s="417">
        <f>'DEUXIEME TRIMES.'!G233</f>
        <v>0</v>
      </c>
      <c r="AN234" s="389">
        <f>'DEUXIEME TRIMES.'!H233</f>
        <v>0</v>
      </c>
    </row>
    <row r="235" spans="34:40" ht="21.75" thickBot="1" x14ac:dyDescent="0.3">
      <c r="AH235" s="1417">
        <f>'DEUXIEME TRIMES.'!B234</f>
        <v>0</v>
      </c>
      <c r="AI235" s="389">
        <f>'DEUXIEME TRIMES.'!C234</f>
        <v>0</v>
      </c>
      <c r="AJ235" s="389">
        <f>'DEUXIEME TRIMES.'!D234</f>
        <v>0</v>
      </c>
      <c r="AK235" s="389">
        <f>'DEUXIEME TRIMES.'!E234</f>
        <v>0</v>
      </c>
      <c r="AL235" s="389">
        <f>'DEUXIEME TRIMES.'!F234</f>
        <v>0</v>
      </c>
      <c r="AM235" s="417">
        <f>'DEUXIEME TRIMES.'!G234</f>
        <v>0</v>
      </c>
      <c r="AN235" s="389">
        <f>'DEUXIEME TRIMES.'!H234</f>
        <v>0</v>
      </c>
    </row>
    <row r="236" spans="34:40" ht="21.75" thickBot="1" x14ac:dyDescent="0.3">
      <c r="AH236" s="1417">
        <f>'DEUXIEME TRIMES.'!B235</f>
        <v>0</v>
      </c>
      <c r="AI236" s="389">
        <f>'DEUXIEME TRIMES.'!C235</f>
        <v>0</v>
      </c>
      <c r="AJ236" s="389">
        <f>'DEUXIEME TRIMES.'!D235</f>
        <v>0</v>
      </c>
      <c r="AK236" s="389">
        <f>'DEUXIEME TRIMES.'!E235</f>
        <v>0</v>
      </c>
      <c r="AL236" s="389">
        <f>'DEUXIEME TRIMES.'!F235</f>
        <v>0</v>
      </c>
      <c r="AM236" s="417">
        <f>'DEUXIEME TRIMES.'!G235</f>
        <v>0</v>
      </c>
      <c r="AN236" s="389">
        <f>'DEUXIEME TRIMES.'!H235</f>
        <v>0</v>
      </c>
    </row>
    <row r="237" spans="34:40" ht="21.75" thickBot="1" x14ac:dyDescent="0.3">
      <c r="AH237" s="1417">
        <f>'DEUXIEME TRIMES.'!B236</f>
        <v>0</v>
      </c>
      <c r="AI237" s="389">
        <f>'DEUXIEME TRIMES.'!C236</f>
        <v>0</v>
      </c>
      <c r="AJ237" s="389">
        <f>'DEUXIEME TRIMES.'!D236</f>
        <v>0</v>
      </c>
      <c r="AK237" s="389">
        <f>'DEUXIEME TRIMES.'!E236</f>
        <v>0</v>
      </c>
      <c r="AL237" s="389">
        <f>'DEUXIEME TRIMES.'!F236</f>
        <v>0</v>
      </c>
      <c r="AM237" s="417">
        <f>'DEUXIEME TRIMES.'!G236</f>
        <v>0</v>
      </c>
      <c r="AN237" s="389">
        <f>'DEUXIEME TRIMES.'!H236</f>
        <v>0</v>
      </c>
    </row>
    <row r="238" spans="34:40" ht="21.75" thickBot="1" x14ac:dyDescent="0.3">
      <c r="AH238" s="1417">
        <f>'DEUXIEME TRIMES.'!B237</f>
        <v>0</v>
      </c>
      <c r="AI238" s="389">
        <f>'DEUXIEME TRIMES.'!C237</f>
        <v>0</v>
      </c>
      <c r="AJ238" s="389">
        <f>'DEUXIEME TRIMES.'!D237</f>
        <v>0</v>
      </c>
      <c r="AK238" s="389">
        <f>'DEUXIEME TRIMES.'!E237</f>
        <v>0</v>
      </c>
      <c r="AL238" s="389">
        <f>'DEUXIEME TRIMES.'!F237</f>
        <v>0</v>
      </c>
      <c r="AM238" s="417">
        <f>'DEUXIEME TRIMES.'!G237</f>
        <v>0</v>
      </c>
      <c r="AN238" s="389">
        <f>'DEUXIEME TRIMES.'!H237</f>
        <v>0</v>
      </c>
    </row>
    <row r="239" spans="34:40" ht="21.75" thickBot="1" x14ac:dyDescent="0.3">
      <c r="AH239" s="1417">
        <f>'DEUXIEME TRIMES.'!B238</f>
        <v>0</v>
      </c>
      <c r="AI239" s="389">
        <f>'DEUXIEME TRIMES.'!C238</f>
        <v>0</v>
      </c>
      <c r="AJ239" s="389">
        <f>'DEUXIEME TRIMES.'!D238</f>
        <v>0</v>
      </c>
      <c r="AK239" s="389">
        <f>'DEUXIEME TRIMES.'!E238</f>
        <v>0</v>
      </c>
      <c r="AL239" s="389">
        <f>'DEUXIEME TRIMES.'!F238</f>
        <v>0</v>
      </c>
      <c r="AM239" s="417">
        <f>'DEUXIEME TRIMES.'!G238</f>
        <v>0</v>
      </c>
      <c r="AN239" s="389">
        <f>'DEUXIEME TRIMES.'!H238</f>
        <v>0</v>
      </c>
    </row>
    <row r="240" spans="34:40" ht="21.75" thickBot="1" x14ac:dyDescent="0.3">
      <c r="AH240" s="1417">
        <f>'DEUXIEME TRIMES.'!B239</f>
        <v>0</v>
      </c>
      <c r="AI240" s="389">
        <f>'DEUXIEME TRIMES.'!C239</f>
        <v>0</v>
      </c>
      <c r="AJ240" s="389">
        <f>'DEUXIEME TRIMES.'!D239</f>
        <v>0</v>
      </c>
      <c r="AK240" s="389">
        <f>'DEUXIEME TRIMES.'!E239</f>
        <v>0</v>
      </c>
      <c r="AL240" s="389">
        <f>'DEUXIEME TRIMES.'!F239</f>
        <v>0</v>
      </c>
      <c r="AM240" s="417">
        <f>'DEUXIEME TRIMES.'!G239</f>
        <v>0</v>
      </c>
      <c r="AN240" s="389">
        <f>'DEUXIEME TRIMES.'!H239</f>
        <v>0</v>
      </c>
    </row>
    <row r="241" spans="34:40" ht="21.75" thickBot="1" x14ac:dyDescent="0.3">
      <c r="AH241" s="1417">
        <f>'DEUXIEME TRIMES.'!B240</f>
        <v>0</v>
      </c>
      <c r="AI241" s="389">
        <f>'DEUXIEME TRIMES.'!C240</f>
        <v>0</v>
      </c>
      <c r="AJ241" s="389">
        <f>'DEUXIEME TRIMES.'!D240</f>
        <v>0</v>
      </c>
      <c r="AK241" s="389">
        <f>'DEUXIEME TRIMES.'!E240</f>
        <v>0</v>
      </c>
      <c r="AL241" s="389">
        <f>'DEUXIEME TRIMES.'!F240</f>
        <v>0</v>
      </c>
      <c r="AM241" s="417">
        <f>'DEUXIEME TRIMES.'!G240</f>
        <v>0</v>
      </c>
      <c r="AN241" s="389">
        <f>'DEUXIEME TRIMES.'!H240</f>
        <v>0</v>
      </c>
    </row>
    <row r="242" spans="34:40" ht="21.75" thickBot="1" x14ac:dyDescent="0.3">
      <c r="AH242" s="1417">
        <f>'DEUXIEME TRIMES.'!B241</f>
        <v>0</v>
      </c>
      <c r="AI242" s="389">
        <f>'DEUXIEME TRIMES.'!C241</f>
        <v>0</v>
      </c>
      <c r="AJ242" s="389">
        <f>'DEUXIEME TRIMES.'!D241</f>
        <v>0</v>
      </c>
      <c r="AK242" s="389">
        <f>'DEUXIEME TRIMES.'!E241</f>
        <v>0</v>
      </c>
      <c r="AL242" s="389">
        <f>'DEUXIEME TRIMES.'!F241</f>
        <v>0</v>
      </c>
      <c r="AM242" s="417">
        <f>'DEUXIEME TRIMES.'!G241</f>
        <v>0</v>
      </c>
      <c r="AN242" s="389">
        <f>'DEUXIEME TRIMES.'!H241</f>
        <v>0</v>
      </c>
    </row>
    <row r="243" spans="34:40" ht="21.75" thickBot="1" x14ac:dyDescent="0.3">
      <c r="AH243" s="1417">
        <f>'DEUXIEME TRIMES.'!B242</f>
        <v>0</v>
      </c>
      <c r="AI243" s="389">
        <f>'DEUXIEME TRIMES.'!C242</f>
        <v>0</v>
      </c>
      <c r="AJ243" s="389">
        <f>'DEUXIEME TRIMES.'!D242</f>
        <v>0</v>
      </c>
      <c r="AK243" s="389">
        <f>'DEUXIEME TRIMES.'!E242</f>
        <v>0</v>
      </c>
      <c r="AL243" s="389">
        <f>'DEUXIEME TRIMES.'!F242</f>
        <v>0</v>
      </c>
      <c r="AM243" s="417">
        <f>'DEUXIEME TRIMES.'!G242</f>
        <v>0</v>
      </c>
      <c r="AN243" s="389">
        <f>'DEUXIEME TRIMES.'!H242</f>
        <v>0</v>
      </c>
    </row>
    <row r="244" spans="34:40" ht="21.75" thickBot="1" x14ac:dyDescent="0.3">
      <c r="AH244" s="1417">
        <f>'DEUXIEME TRIMES.'!B243</f>
        <v>0</v>
      </c>
      <c r="AI244" s="389">
        <f>'DEUXIEME TRIMES.'!C243</f>
        <v>0</v>
      </c>
      <c r="AJ244" s="389">
        <f>'DEUXIEME TRIMES.'!D243</f>
        <v>0</v>
      </c>
      <c r="AK244" s="389">
        <f>'DEUXIEME TRIMES.'!E243</f>
        <v>0</v>
      </c>
      <c r="AL244" s="389">
        <f>'DEUXIEME TRIMES.'!F243</f>
        <v>0</v>
      </c>
      <c r="AM244" s="417">
        <f>'DEUXIEME TRIMES.'!G243</f>
        <v>0</v>
      </c>
      <c r="AN244" s="389">
        <f>'DEUXIEME TRIMES.'!H243</f>
        <v>0</v>
      </c>
    </row>
    <row r="245" spans="34:40" ht="21.75" thickBot="1" x14ac:dyDescent="0.3">
      <c r="AH245" s="1417">
        <f>'DEUXIEME TRIMES.'!B244</f>
        <v>0</v>
      </c>
      <c r="AI245" s="389">
        <f>'DEUXIEME TRIMES.'!C244</f>
        <v>0</v>
      </c>
      <c r="AJ245" s="389">
        <f>'DEUXIEME TRIMES.'!D244</f>
        <v>0</v>
      </c>
      <c r="AK245" s="389">
        <f>'DEUXIEME TRIMES.'!E244</f>
        <v>0</v>
      </c>
      <c r="AL245" s="389">
        <f>'DEUXIEME TRIMES.'!F244</f>
        <v>0</v>
      </c>
      <c r="AM245" s="417">
        <f>'DEUXIEME TRIMES.'!G244</f>
        <v>0</v>
      </c>
      <c r="AN245" s="389">
        <f>'DEUXIEME TRIMES.'!H244</f>
        <v>0</v>
      </c>
    </row>
    <row r="246" spans="34:40" ht="21.75" thickBot="1" x14ac:dyDescent="0.3">
      <c r="AH246" s="1417">
        <f>'DEUXIEME TRIMES.'!B245</f>
        <v>0</v>
      </c>
      <c r="AI246" s="389">
        <f>'DEUXIEME TRIMES.'!C245</f>
        <v>0</v>
      </c>
      <c r="AJ246" s="389">
        <f>'DEUXIEME TRIMES.'!D245</f>
        <v>0</v>
      </c>
      <c r="AK246" s="389">
        <f>'DEUXIEME TRIMES.'!E245</f>
        <v>0</v>
      </c>
      <c r="AL246" s="389">
        <f>'DEUXIEME TRIMES.'!F245</f>
        <v>0</v>
      </c>
      <c r="AM246" s="417">
        <f>'DEUXIEME TRIMES.'!G245</f>
        <v>0</v>
      </c>
      <c r="AN246" s="389">
        <f>'DEUXIEME TRIMES.'!H245</f>
        <v>0</v>
      </c>
    </row>
    <row r="247" spans="34:40" ht="21.75" thickBot="1" x14ac:dyDescent="0.3">
      <c r="AH247" s="1417">
        <f>'DEUXIEME TRIMES.'!B246</f>
        <v>0</v>
      </c>
      <c r="AI247" s="389">
        <f>'DEUXIEME TRIMES.'!C246</f>
        <v>0</v>
      </c>
      <c r="AJ247" s="389">
        <f>'DEUXIEME TRIMES.'!D246</f>
        <v>0</v>
      </c>
      <c r="AK247" s="389">
        <f>'DEUXIEME TRIMES.'!E246</f>
        <v>0</v>
      </c>
      <c r="AL247" s="389">
        <f>'DEUXIEME TRIMES.'!F246</f>
        <v>0</v>
      </c>
      <c r="AM247" s="417">
        <f>'DEUXIEME TRIMES.'!G246</f>
        <v>0</v>
      </c>
      <c r="AN247" s="389">
        <f>'DEUXIEME TRIMES.'!H246</f>
        <v>0</v>
      </c>
    </row>
    <row r="248" spans="34:40" ht="21.75" thickBot="1" x14ac:dyDescent="0.3">
      <c r="AH248" s="1417">
        <f>'DEUXIEME TRIMES.'!B247</f>
        <v>0</v>
      </c>
      <c r="AI248" s="389">
        <f>'DEUXIEME TRIMES.'!C247</f>
        <v>0</v>
      </c>
      <c r="AJ248" s="389">
        <f>'DEUXIEME TRIMES.'!D247</f>
        <v>0</v>
      </c>
      <c r="AK248" s="389">
        <f>'DEUXIEME TRIMES.'!E247</f>
        <v>0</v>
      </c>
      <c r="AL248" s="389">
        <f>'DEUXIEME TRIMES.'!F247</f>
        <v>0</v>
      </c>
      <c r="AM248" s="417">
        <f>'DEUXIEME TRIMES.'!G247</f>
        <v>0</v>
      </c>
      <c r="AN248" s="389">
        <f>'DEUXIEME TRIMES.'!H247</f>
        <v>0</v>
      </c>
    </row>
    <row r="249" spans="34:40" ht="41.25" thickBot="1" x14ac:dyDescent="0.3">
      <c r="AH249" s="946" t="s">
        <v>1</v>
      </c>
      <c r="AI249" s="946" t="s">
        <v>119</v>
      </c>
      <c r="AJ249" s="946" t="s">
        <v>120</v>
      </c>
      <c r="AK249" s="946" t="s">
        <v>121</v>
      </c>
      <c r="AL249" s="946" t="s">
        <v>122</v>
      </c>
      <c r="AM249" s="946" t="s">
        <v>123</v>
      </c>
      <c r="AN249" s="946" t="s">
        <v>124</v>
      </c>
    </row>
    <row r="250" spans="34:40" ht="21.75" thickBot="1" x14ac:dyDescent="0.3">
      <c r="AH250" s="1417">
        <f>'DEUXIEME TRIMES.'!B249</f>
        <v>0</v>
      </c>
      <c r="AI250" s="389">
        <f>'DEUXIEME TRIMES.'!C249</f>
        <v>0</v>
      </c>
      <c r="AJ250" s="389">
        <f>'DEUXIEME TRIMES.'!D249</f>
        <v>0</v>
      </c>
      <c r="AK250" s="389">
        <f>'DEUXIEME TRIMES.'!E249</f>
        <v>0</v>
      </c>
      <c r="AL250" s="389">
        <f>'DEUXIEME TRIMES.'!F249</f>
        <v>0</v>
      </c>
      <c r="AM250" s="417">
        <f>'DEUXIEME TRIMES.'!G249</f>
        <v>0</v>
      </c>
      <c r="AN250" s="389">
        <f>'DEUXIEME TRIMES.'!H249</f>
        <v>0</v>
      </c>
    </row>
    <row r="251" spans="34:40" ht="21.75" thickBot="1" x14ac:dyDescent="0.3">
      <c r="AH251" s="1417">
        <f>'DEUXIEME TRIMES.'!B250</f>
        <v>0</v>
      </c>
      <c r="AI251" s="389">
        <f>'DEUXIEME TRIMES.'!C250</f>
        <v>0</v>
      </c>
      <c r="AJ251" s="389">
        <f>'DEUXIEME TRIMES.'!D250</f>
        <v>0</v>
      </c>
      <c r="AK251" s="389">
        <f>'DEUXIEME TRIMES.'!E250</f>
        <v>0</v>
      </c>
      <c r="AL251" s="389">
        <f>'DEUXIEME TRIMES.'!F250</f>
        <v>0</v>
      </c>
      <c r="AM251" s="417">
        <f>'DEUXIEME TRIMES.'!G250</f>
        <v>0</v>
      </c>
      <c r="AN251" s="389">
        <f>'DEUXIEME TRIMES.'!H250</f>
        <v>0</v>
      </c>
    </row>
    <row r="252" spans="34:40" ht="21.75" thickBot="1" x14ac:dyDescent="0.3">
      <c r="AH252" s="1417">
        <f>'DEUXIEME TRIMES.'!B251</f>
        <v>0</v>
      </c>
      <c r="AI252" s="389">
        <f>'DEUXIEME TRIMES.'!C251</f>
        <v>0</v>
      </c>
      <c r="AJ252" s="389">
        <f>'DEUXIEME TRIMES.'!D251</f>
        <v>0</v>
      </c>
      <c r="AK252" s="389">
        <f>'DEUXIEME TRIMES.'!E251</f>
        <v>0</v>
      </c>
      <c r="AL252" s="389">
        <f>'DEUXIEME TRIMES.'!F251</f>
        <v>0</v>
      </c>
      <c r="AM252" s="417">
        <f>'DEUXIEME TRIMES.'!G251</f>
        <v>0</v>
      </c>
      <c r="AN252" s="389">
        <f>'DEUXIEME TRIMES.'!H251</f>
        <v>0</v>
      </c>
    </row>
    <row r="253" spans="34:40" ht="21.75" thickBot="1" x14ac:dyDescent="0.3">
      <c r="AH253" s="1417">
        <f>'DEUXIEME TRIMES.'!B252</f>
        <v>0</v>
      </c>
      <c r="AI253" s="389">
        <f>'DEUXIEME TRIMES.'!C252</f>
        <v>0</v>
      </c>
      <c r="AJ253" s="389">
        <f>'DEUXIEME TRIMES.'!D252</f>
        <v>0</v>
      </c>
      <c r="AK253" s="389">
        <f>'DEUXIEME TRIMES.'!E252</f>
        <v>0</v>
      </c>
      <c r="AL253" s="389">
        <f>'DEUXIEME TRIMES.'!F252</f>
        <v>0</v>
      </c>
      <c r="AM253" s="417">
        <f>'DEUXIEME TRIMES.'!G252</f>
        <v>0</v>
      </c>
      <c r="AN253" s="389">
        <f>'DEUXIEME TRIMES.'!H252</f>
        <v>0</v>
      </c>
    </row>
    <row r="254" spans="34:40" ht="21.75" thickBot="1" x14ac:dyDescent="0.3">
      <c r="AH254" s="1417">
        <f>'DEUXIEME TRIMES.'!B253</f>
        <v>0</v>
      </c>
      <c r="AI254" s="389">
        <f>'DEUXIEME TRIMES.'!C253</f>
        <v>0</v>
      </c>
      <c r="AJ254" s="389">
        <f>'DEUXIEME TRIMES.'!D253</f>
        <v>0</v>
      </c>
      <c r="AK254" s="389">
        <f>'DEUXIEME TRIMES.'!E253</f>
        <v>0</v>
      </c>
      <c r="AL254" s="389">
        <f>'DEUXIEME TRIMES.'!F253</f>
        <v>0</v>
      </c>
      <c r="AM254" s="417">
        <f>'DEUXIEME TRIMES.'!G253</f>
        <v>0</v>
      </c>
      <c r="AN254" s="389">
        <f>'DEUXIEME TRIMES.'!H253</f>
        <v>0</v>
      </c>
    </row>
    <row r="255" spans="34:40" ht="21.75" thickBot="1" x14ac:dyDescent="0.3">
      <c r="AH255" s="1417">
        <f>'DEUXIEME TRIMES.'!B254</f>
        <v>0</v>
      </c>
      <c r="AI255" s="389">
        <f>'DEUXIEME TRIMES.'!C254</f>
        <v>0</v>
      </c>
      <c r="AJ255" s="389">
        <f>'DEUXIEME TRIMES.'!D254</f>
        <v>0</v>
      </c>
      <c r="AK255" s="389">
        <f>'DEUXIEME TRIMES.'!E254</f>
        <v>0</v>
      </c>
      <c r="AL255" s="389">
        <f>'DEUXIEME TRIMES.'!F254</f>
        <v>0</v>
      </c>
      <c r="AM255" s="417">
        <f>'DEUXIEME TRIMES.'!G254</f>
        <v>0</v>
      </c>
      <c r="AN255" s="389">
        <f>'DEUXIEME TRIMES.'!H254</f>
        <v>0</v>
      </c>
    </row>
    <row r="256" spans="34:40" ht="21.75" thickBot="1" x14ac:dyDescent="0.3">
      <c r="AH256" s="1417">
        <f>'DEUXIEME TRIMES.'!B255</f>
        <v>0</v>
      </c>
      <c r="AI256" s="389">
        <f>'DEUXIEME TRIMES.'!C255</f>
        <v>0</v>
      </c>
      <c r="AJ256" s="389">
        <f>'DEUXIEME TRIMES.'!D255</f>
        <v>0</v>
      </c>
      <c r="AK256" s="389">
        <f>'DEUXIEME TRIMES.'!E255</f>
        <v>0</v>
      </c>
      <c r="AL256" s="389">
        <f>'DEUXIEME TRIMES.'!F255</f>
        <v>0</v>
      </c>
      <c r="AM256" s="417">
        <f>'DEUXIEME TRIMES.'!G255</f>
        <v>0</v>
      </c>
      <c r="AN256" s="389">
        <f>'DEUXIEME TRIMES.'!H255</f>
        <v>0</v>
      </c>
    </row>
    <row r="257" spans="34:48" ht="21.75" thickBot="1" x14ac:dyDescent="0.3">
      <c r="AH257" s="1417">
        <f>'DEUXIEME TRIMES.'!B256</f>
        <v>0</v>
      </c>
      <c r="AI257" s="389">
        <f>'DEUXIEME TRIMES.'!C256</f>
        <v>0</v>
      </c>
      <c r="AJ257" s="389">
        <f>'DEUXIEME TRIMES.'!D256</f>
        <v>0</v>
      </c>
      <c r="AK257" s="389">
        <f>'DEUXIEME TRIMES.'!E256</f>
        <v>0</v>
      </c>
      <c r="AL257" s="389">
        <f>'DEUXIEME TRIMES.'!F256</f>
        <v>0</v>
      </c>
      <c r="AM257" s="417">
        <f>'DEUXIEME TRIMES.'!G256</f>
        <v>0</v>
      </c>
      <c r="AN257" s="389">
        <f>'DEUXIEME TRIMES.'!H256</f>
        <v>0</v>
      </c>
    </row>
    <row r="258" spans="34:48" ht="21.75" thickBot="1" x14ac:dyDescent="0.3">
      <c r="AH258" s="1417">
        <f>'DEUXIEME TRIMES.'!B257</f>
        <v>0</v>
      </c>
      <c r="AI258" s="389">
        <f>'DEUXIEME TRIMES.'!C257</f>
        <v>0</v>
      </c>
      <c r="AJ258" s="389">
        <f>'DEUXIEME TRIMES.'!D257</f>
        <v>0</v>
      </c>
      <c r="AK258" s="389">
        <f>'DEUXIEME TRIMES.'!E257</f>
        <v>0</v>
      </c>
      <c r="AL258" s="389">
        <f>'DEUXIEME TRIMES.'!F257</f>
        <v>0</v>
      </c>
      <c r="AM258" s="417">
        <f>'DEUXIEME TRIMES.'!G257</f>
        <v>0</v>
      </c>
      <c r="AN258" s="389">
        <f>'DEUXIEME TRIMES.'!H257</f>
        <v>0</v>
      </c>
    </row>
    <row r="259" spans="34:48" ht="21.75" thickBot="1" x14ac:dyDescent="0.3">
      <c r="AH259" s="1417">
        <f>'DEUXIEME TRIMES.'!B258</f>
        <v>0</v>
      </c>
      <c r="AI259" s="389">
        <f>'DEUXIEME TRIMES.'!C258</f>
        <v>0</v>
      </c>
      <c r="AJ259" s="389">
        <f>'DEUXIEME TRIMES.'!D258</f>
        <v>0</v>
      </c>
      <c r="AK259" s="389">
        <f>'DEUXIEME TRIMES.'!E258</f>
        <v>0</v>
      </c>
      <c r="AL259" s="389">
        <f>'DEUXIEME TRIMES.'!F258</f>
        <v>0</v>
      </c>
      <c r="AM259" s="417">
        <f>'DEUXIEME TRIMES.'!G258</f>
        <v>0</v>
      </c>
      <c r="AN259" s="389">
        <f>'DEUXIEME TRIMES.'!H258</f>
        <v>0</v>
      </c>
    </row>
    <row r="260" spans="34:48" ht="21.75" thickBot="1" x14ac:dyDescent="0.3">
      <c r="AH260" s="1806">
        <f>'DEUXIEME TRIMES.'!B259</f>
        <v>0</v>
      </c>
      <c r="AI260" s="715">
        <f>'DEUXIEME TRIMES.'!C259</f>
        <v>0</v>
      </c>
      <c r="AJ260" s="715">
        <f>'DEUXIEME TRIMES.'!D259</f>
        <v>0</v>
      </c>
      <c r="AK260" s="715">
        <f>'DEUXIEME TRIMES.'!E259</f>
        <v>0</v>
      </c>
      <c r="AL260" s="715">
        <f>'DEUXIEME TRIMES.'!F259</f>
        <v>0</v>
      </c>
      <c r="AM260" s="1803">
        <f>'DEUXIEME TRIMES.'!G259</f>
        <v>0</v>
      </c>
      <c r="AN260" s="715">
        <f>'DEUXIEME TRIMES.'!H259</f>
        <v>0</v>
      </c>
    </row>
    <row r="261" spans="34:48" ht="21.75" thickBot="1" x14ac:dyDescent="0.3">
      <c r="AH261" s="1805"/>
      <c r="AI261" s="928"/>
      <c r="AJ261" s="928"/>
      <c r="AK261" s="928"/>
      <c r="AL261" s="928"/>
      <c r="AM261" s="968"/>
      <c r="AN261" s="928"/>
    </row>
    <row r="262" spans="34:48" ht="19.5" thickBot="1" x14ac:dyDescent="0.3">
      <c r="AH262" s="1805"/>
      <c r="AI262" s="528" t="s">
        <v>91</v>
      </c>
      <c r="AJ262" s="2042">
        <f>'DEUXIEME TRIMES.'!C266</f>
        <v>0</v>
      </c>
      <c r="AK262" s="2043"/>
      <c r="AL262" s="2043"/>
      <c r="AM262" s="2043"/>
      <c r="AN262" s="2044"/>
    </row>
    <row r="263" spans="34:48" ht="21" x14ac:dyDescent="0.25">
      <c r="AH263" s="1805"/>
      <c r="AI263" s="928"/>
      <c r="AJ263" s="2045"/>
      <c r="AK263" s="2046"/>
      <c r="AL263" s="2046"/>
      <c r="AM263" s="2046"/>
      <c r="AN263" s="2047"/>
    </row>
    <row r="264" spans="34:48" ht="21" x14ac:dyDescent="0.25">
      <c r="AH264" s="1805"/>
      <c r="AI264" s="928"/>
      <c r="AJ264" s="2045"/>
      <c r="AK264" s="2046"/>
      <c r="AL264" s="2046"/>
      <c r="AM264" s="2046"/>
      <c r="AN264" s="2047"/>
    </row>
    <row r="265" spans="34:48" ht="21.75" thickBot="1" x14ac:dyDescent="0.3">
      <c r="AH265" s="1805"/>
      <c r="AI265" s="928"/>
      <c r="AJ265" s="2048"/>
      <c r="AK265" s="2049"/>
      <c r="AL265" s="2049"/>
      <c r="AM265" s="2049"/>
      <c r="AN265" s="2050"/>
    </row>
    <row r="266" spans="34:48" x14ac:dyDescent="0.25">
      <c r="AO266" s="666"/>
    </row>
    <row r="267" spans="34:48" ht="22.5" x14ac:dyDescent="0.4">
      <c r="AP267" s="681" t="s">
        <v>783</v>
      </c>
      <c r="AQ267" s="682"/>
      <c r="AR267" s="682"/>
      <c r="AS267" s="682"/>
      <c r="AT267" s="682"/>
      <c r="AU267" s="682"/>
      <c r="AV267" s="680">
        <v>6</v>
      </c>
    </row>
    <row r="268" spans="34:48" ht="23.25" thickBot="1" x14ac:dyDescent="0.45">
      <c r="AP268" s="681"/>
      <c r="AQ268" s="682"/>
      <c r="AR268" s="682"/>
      <c r="AS268" s="682"/>
      <c r="AT268" s="682"/>
      <c r="AU268" s="682"/>
      <c r="AV268" s="682"/>
    </row>
    <row r="269" spans="34:48" ht="41.25" thickBot="1" x14ac:dyDescent="0.3">
      <c r="AP269" s="684" t="s">
        <v>1</v>
      </c>
      <c r="AQ269" s="684" t="s">
        <v>119</v>
      </c>
      <c r="AR269" s="684" t="s">
        <v>120</v>
      </c>
      <c r="AS269" s="684" t="s">
        <v>121</v>
      </c>
      <c r="AT269" s="684" t="s">
        <v>122</v>
      </c>
      <c r="AU269" s="684" t="s">
        <v>123</v>
      </c>
      <c r="AV269" s="684" t="s">
        <v>124</v>
      </c>
    </row>
    <row r="270" spans="34:48" ht="16.5" thickBot="1" x14ac:dyDescent="0.3">
      <c r="AP270" s="1521">
        <f>'DEUXIEME TRIMES.'!B273</f>
        <v>0</v>
      </c>
      <c r="AQ270" s="293">
        <f>'DEUXIEME TRIMES.'!C273</f>
        <v>0</v>
      </c>
      <c r="AR270" s="293">
        <f>'DEUXIEME TRIMES.'!D273</f>
        <v>0</v>
      </c>
      <c r="AS270" s="293">
        <f>'DEUXIEME TRIMES.'!E273</f>
        <v>0</v>
      </c>
      <c r="AT270" s="293">
        <f>'DEUXIEME TRIMES.'!F273</f>
        <v>0</v>
      </c>
      <c r="AU270" s="1067">
        <f>'DEUXIEME TRIMES.'!G273</f>
        <v>0</v>
      </c>
      <c r="AV270" s="293">
        <f>'DEUXIEME TRIMES.'!H273</f>
        <v>0</v>
      </c>
    </row>
    <row r="271" spans="34:48" ht="16.5" thickBot="1" x14ac:dyDescent="0.3">
      <c r="AP271" s="1521">
        <f>'DEUXIEME TRIMES.'!B274</f>
        <v>0</v>
      </c>
      <c r="AQ271" s="293">
        <f>'DEUXIEME TRIMES.'!C274</f>
        <v>0</v>
      </c>
      <c r="AR271" s="293">
        <f>'DEUXIEME TRIMES.'!D274</f>
        <v>0</v>
      </c>
      <c r="AS271" s="293">
        <f>'DEUXIEME TRIMES.'!E274</f>
        <v>0</v>
      </c>
      <c r="AT271" s="293">
        <f>'DEUXIEME TRIMES.'!F274</f>
        <v>0</v>
      </c>
      <c r="AU271" s="1067">
        <f>'DEUXIEME TRIMES.'!G274</f>
        <v>0</v>
      </c>
      <c r="AV271" s="293">
        <f>'DEUXIEME TRIMES.'!H274</f>
        <v>0</v>
      </c>
    </row>
    <row r="272" spans="34:48" ht="16.5" thickBot="1" x14ac:dyDescent="0.3">
      <c r="AP272" s="1521">
        <f>'DEUXIEME TRIMES.'!B275</f>
        <v>0</v>
      </c>
      <c r="AQ272" s="293">
        <f>'DEUXIEME TRIMES.'!C275</f>
        <v>0</v>
      </c>
      <c r="AR272" s="293">
        <f>'DEUXIEME TRIMES.'!D275</f>
        <v>0</v>
      </c>
      <c r="AS272" s="293">
        <f>'DEUXIEME TRIMES.'!E275</f>
        <v>0</v>
      </c>
      <c r="AT272" s="293">
        <f>'DEUXIEME TRIMES.'!F275</f>
        <v>0</v>
      </c>
      <c r="AU272" s="1067">
        <f>'DEUXIEME TRIMES.'!G275</f>
        <v>0</v>
      </c>
      <c r="AV272" s="293">
        <f>'DEUXIEME TRIMES.'!H275</f>
        <v>0</v>
      </c>
    </row>
    <row r="273" spans="42:48" ht="16.5" thickBot="1" x14ac:dyDescent="0.3">
      <c r="AP273" s="1521">
        <f>'DEUXIEME TRIMES.'!B276</f>
        <v>0</v>
      </c>
      <c r="AQ273" s="293">
        <f>'DEUXIEME TRIMES.'!C276</f>
        <v>0</v>
      </c>
      <c r="AR273" s="293">
        <f>'DEUXIEME TRIMES.'!D276</f>
        <v>0</v>
      </c>
      <c r="AS273" s="293">
        <f>'DEUXIEME TRIMES.'!E276</f>
        <v>0</v>
      </c>
      <c r="AT273" s="293">
        <f>'DEUXIEME TRIMES.'!F276</f>
        <v>0</v>
      </c>
      <c r="AU273" s="1067">
        <f>'DEUXIEME TRIMES.'!G276</f>
        <v>0</v>
      </c>
      <c r="AV273" s="293">
        <f>'DEUXIEME TRIMES.'!H276</f>
        <v>0</v>
      </c>
    </row>
    <row r="274" spans="42:48" ht="16.5" thickBot="1" x14ac:dyDescent="0.3">
      <c r="AP274" s="1521">
        <f>'DEUXIEME TRIMES.'!B277</f>
        <v>0</v>
      </c>
      <c r="AQ274" s="293">
        <f>'DEUXIEME TRIMES.'!C277</f>
        <v>0</v>
      </c>
      <c r="AR274" s="293">
        <f>'DEUXIEME TRIMES.'!D277</f>
        <v>0</v>
      </c>
      <c r="AS274" s="293">
        <f>'DEUXIEME TRIMES.'!E277</f>
        <v>0</v>
      </c>
      <c r="AT274" s="293">
        <f>'DEUXIEME TRIMES.'!F277</f>
        <v>0</v>
      </c>
      <c r="AU274" s="1067">
        <f>'DEUXIEME TRIMES.'!G277</f>
        <v>0</v>
      </c>
      <c r="AV274" s="293">
        <f>'DEUXIEME TRIMES.'!H277</f>
        <v>0</v>
      </c>
    </row>
    <row r="275" spans="42:48" ht="16.5" thickBot="1" x14ac:dyDescent="0.3">
      <c r="AP275" s="1521">
        <f>'DEUXIEME TRIMES.'!B278</f>
        <v>0</v>
      </c>
      <c r="AQ275" s="293">
        <f>'DEUXIEME TRIMES.'!C278</f>
        <v>0</v>
      </c>
      <c r="AR275" s="293">
        <f>'DEUXIEME TRIMES.'!D278</f>
        <v>0</v>
      </c>
      <c r="AS275" s="293">
        <f>'DEUXIEME TRIMES.'!E278</f>
        <v>0</v>
      </c>
      <c r="AT275" s="293">
        <f>'DEUXIEME TRIMES.'!F278</f>
        <v>0</v>
      </c>
      <c r="AU275" s="1067">
        <f>'DEUXIEME TRIMES.'!G278</f>
        <v>0</v>
      </c>
      <c r="AV275" s="293">
        <f>'DEUXIEME TRIMES.'!H278</f>
        <v>0</v>
      </c>
    </row>
    <row r="276" spans="42:48" ht="16.5" thickBot="1" x14ac:dyDescent="0.3">
      <c r="AP276" s="1521">
        <f>'DEUXIEME TRIMES.'!B279</f>
        <v>0</v>
      </c>
      <c r="AQ276" s="293">
        <f>'DEUXIEME TRIMES.'!C279</f>
        <v>0</v>
      </c>
      <c r="AR276" s="293">
        <f>'DEUXIEME TRIMES.'!D279</f>
        <v>0</v>
      </c>
      <c r="AS276" s="293">
        <f>'DEUXIEME TRIMES.'!E279</f>
        <v>0</v>
      </c>
      <c r="AT276" s="293">
        <f>'DEUXIEME TRIMES.'!F279</f>
        <v>0</v>
      </c>
      <c r="AU276" s="1067">
        <f>'DEUXIEME TRIMES.'!G279</f>
        <v>0</v>
      </c>
      <c r="AV276" s="293">
        <f>'DEUXIEME TRIMES.'!H279</f>
        <v>0</v>
      </c>
    </row>
    <row r="277" spans="42:48" ht="16.5" thickBot="1" x14ac:dyDescent="0.3">
      <c r="AP277" s="1521">
        <f>'DEUXIEME TRIMES.'!B280</f>
        <v>0</v>
      </c>
      <c r="AQ277" s="293">
        <f>'DEUXIEME TRIMES.'!C280</f>
        <v>0</v>
      </c>
      <c r="AR277" s="293">
        <f>'DEUXIEME TRIMES.'!D280</f>
        <v>0</v>
      </c>
      <c r="AS277" s="293">
        <f>'DEUXIEME TRIMES.'!E280</f>
        <v>0</v>
      </c>
      <c r="AT277" s="293">
        <f>'DEUXIEME TRIMES.'!F280</f>
        <v>0</v>
      </c>
      <c r="AU277" s="1067">
        <f>'DEUXIEME TRIMES.'!G280</f>
        <v>0</v>
      </c>
      <c r="AV277" s="293">
        <f>'DEUXIEME TRIMES.'!H280</f>
        <v>0</v>
      </c>
    </row>
    <row r="278" spans="42:48" ht="16.5" thickBot="1" x14ac:dyDescent="0.3">
      <c r="AP278" s="1521">
        <f>'DEUXIEME TRIMES.'!B281</f>
        <v>0</v>
      </c>
      <c r="AQ278" s="293">
        <f>'DEUXIEME TRIMES.'!C281</f>
        <v>0</v>
      </c>
      <c r="AR278" s="293">
        <f>'DEUXIEME TRIMES.'!D281</f>
        <v>0</v>
      </c>
      <c r="AS278" s="293">
        <f>'DEUXIEME TRIMES.'!E281</f>
        <v>0</v>
      </c>
      <c r="AT278" s="293">
        <f>'DEUXIEME TRIMES.'!F281</f>
        <v>0</v>
      </c>
      <c r="AU278" s="1067">
        <f>'DEUXIEME TRIMES.'!G281</f>
        <v>0</v>
      </c>
      <c r="AV278" s="293">
        <f>'DEUXIEME TRIMES.'!H281</f>
        <v>0</v>
      </c>
    </row>
    <row r="279" spans="42:48" ht="16.5" thickBot="1" x14ac:dyDescent="0.3">
      <c r="AP279" s="1521">
        <f>'DEUXIEME TRIMES.'!B282</f>
        <v>0</v>
      </c>
      <c r="AQ279" s="293">
        <f>'DEUXIEME TRIMES.'!C282</f>
        <v>0</v>
      </c>
      <c r="AR279" s="293">
        <f>'DEUXIEME TRIMES.'!D282</f>
        <v>0</v>
      </c>
      <c r="AS279" s="293">
        <f>'DEUXIEME TRIMES.'!E282</f>
        <v>0</v>
      </c>
      <c r="AT279" s="293">
        <f>'DEUXIEME TRIMES.'!F282</f>
        <v>0</v>
      </c>
      <c r="AU279" s="1067">
        <f>'DEUXIEME TRIMES.'!G282</f>
        <v>0</v>
      </c>
      <c r="AV279" s="293">
        <f>'DEUXIEME TRIMES.'!H282</f>
        <v>0</v>
      </c>
    </row>
    <row r="280" spans="42:48" ht="16.5" thickBot="1" x14ac:dyDescent="0.3">
      <c r="AP280" s="1521">
        <f>'DEUXIEME TRIMES.'!B283</f>
        <v>0</v>
      </c>
      <c r="AQ280" s="293">
        <f>'DEUXIEME TRIMES.'!C283</f>
        <v>0</v>
      </c>
      <c r="AR280" s="293">
        <f>'DEUXIEME TRIMES.'!D283</f>
        <v>0</v>
      </c>
      <c r="AS280" s="293">
        <f>'DEUXIEME TRIMES.'!E283</f>
        <v>0</v>
      </c>
      <c r="AT280" s="293">
        <f>'DEUXIEME TRIMES.'!F283</f>
        <v>0</v>
      </c>
      <c r="AU280" s="1067">
        <f>'DEUXIEME TRIMES.'!G283</f>
        <v>0</v>
      </c>
      <c r="AV280" s="293">
        <f>'DEUXIEME TRIMES.'!H283</f>
        <v>0</v>
      </c>
    </row>
    <row r="281" spans="42:48" ht="16.5" thickBot="1" x14ac:dyDescent="0.3">
      <c r="AP281" s="1521">
        <f>'DEUXIEME TRIMES.'!B284</f>
        <v>0</v>
      </c>
      <c r="AQ281" s="293">
        <f>'DEUXIEME TRIMES.'!C284</f>
        <v>0</v>
      </c>
      <c r="AR281" s="293">
        <f>'DEUXIEME TRIMES.'!D284</f>
        <v>0</v>
      </c>
      <c r="AS281" s="293">
        <f>'DEUXIEME TRIMES.'!E284</f>
        <v>0</v>
      </c>
      <c r="AT281" s="293">
        <f>'DEUXIEME TRIMES.'!F284</f>
        <v>0</v>
      </c>
      <c r="AU281" s="1067">
        <f>'DEUXIEME TRIMES.'!G284</f>
        <v>0</v>
      </c>
      <c r="AV281" s="293">
        <f>'DEUXIEME TRIMES.'!H284</f>
        <v>0</v>
      </c>
    </row>
    <row r="282" spans="42:48" ht="16.5" thickBot="1" x14ac:dyDescent="0.3">
      <c r="AP282" s="1521">
        <f>'DEUXIEME TRIMES.'!B285</f>
        <v>0</v>
      </c>
      <c r="AQ282" s="293">
        <f>'DEUXIEME TRIMES.'!C285</f>
        <v>0</v>
      </c>
      <c r="AR282" s="293">
        <f>'DEUXIEME TRIMES.'!D285</f>
        <v>0</v>
      </c>
      <c r="AS282" s="293">
        <f>'DEUXIEME TRIMES.'!E285</f>
        <v>0</v>
      </c>
      <c r="AT282" s="293">
        <f>'DEUXIEME TRIMES.'!F285</f>
        <v>0</v>
      </c>
      <c r="AU282" s="1067">
        <f>'DEUXIEME TRIMES.'!G285</f>
        <v>0</v>
      </c>
      <c r="AV282" s="293">
        <f>'DEUXIEME TRIMES.'!H285</f>
        <v>0</v>
      </c>
    </row>
    <row r="283" spans="42:48" ht="16.5" thickBot="1" x14ac:dyDescent="0.3">
      <c r="AP283" s="1521">
        <f>'DEUXIEME TRIMES.'!B286</f>
        <v>0</v>
      </c>
      <c r="AQ283" s="293">
        <f>'DEUXIEME TRIMES.'!C286</f>
        <v>0</v>
      </c>
      <c r="AR283" s="293">
        <f>'DEUXIEME TRIMES.'!D286</f>
        <v>0</v>
      </c>
      <c r="AS283" s="293">
        <f>'DEUXIEME TRIMES.'!E286</f>
        <v>0</v>
      </c>
      <c r="AT283" s="293">
        <f>'DEUXIEME TRIMES.'!F286</f>
        <v>0</v>
      </c>
      <c r="AU283" s="1067">
        <f>'DEUXIEME TRIMES.'!G286</f>
        <v>0</v>
      </c>
      <c r="AV283" s="293">
        <f>'DEUXIEME TRIMES.'!H286</f>
        <v>0</v>
      </c>
    </row>
    <row r="284" spans="42:48" ht="16.5" thickBot="1" x14ac:dyDescent="0.3">
      <c r="AP284" s="1521">
        <f>'DEUXIEME TRIMES.'!B287</f>
        <v>0</v>
      </c>
      <c r="AQ284" s="293">
        <f>'DEUXIEME TRIMES.'!C287</f>
        <v>0</v>
      </c>
      <c r="AR284" s="293">
        <f>'DEUXIEME TRIMES.'!D287</f>
        <v>0</v>
      </c>
      <c r="AS284" s="293">
        <f>'DEUXIEME TRIMES.'!E287</f>
        <v>0</v>
      </c>
      <c r="AT284" s="293">
        <f>'DEUXIEME TRIMES.'!F287</f>
        <v>0</v>
      </c>
      <c r="AU284" s="1067">
        <f>'DEUXIEME TRIMES.'!G287</f>
        <v>0</v>
      </c>
      <c r="AV284" s="293">
        <f>'DEUXIEME TRIMES.'!H287</f>
        <v>0</v>
      </c>
    </row>
    <row r="285" spans="42:48" ht="16.5" thickBot="1" x14ac:dyDescent="0.3">
      <c r="AP285" s="1521">
        <f>'DEUXIEME TRIMES.'!B288</f>
        <v>0</v>
      </c>
      <c r="AQ285" s="293">
        <f>'DEUXIEME TRIMES.'!C288</f>
        <v>0</v>
      </c>
      <c r="AR285" s="293">
        <f>'DEUXIEME TRIMES.'!D288</f>
        <v>0</v>
      </c>
      <c r="AS285" s="293">
        <f>'DEUXIEME TRIMES.'!E288</f>
        <v>0</v>
      </c>
      <c r="AT285" s="293">
        <f>'DEUXIEME TRIMES.'!F288</f>
        <v>0</v>
      </c>
      <c r="AU285" s="1067">
        <f>'DEUXIEME TRIMES.'!G288</f>
        <v>0</v>
      </c>
      <c r="AV285" s="293">
        <f>'DEUXIEME TRIMES.'!H288</f>
        <v>0</v>
      </c>
    </row>
    <row r="286" spans="42:48" ht="16.5" thickBot="1" x14ac:dyDescent="0.3">
      <c r="AP286" s="1521">
        <f>'DEUXIEME TRIMES.'!B289</f>
        <v>0</v>
      </c>
      <c r="AQ286" s="293">
        <f>'DEUXIEME TRIMES.'!C289</f>
        <v>0</v>
      </c>
      <c r="AR286" s="293">
        <f>'DEUXIEME TRIMES.'!D289</f>
        <v>0</v>
      </c>
      <c r="AS286" s="293">
        <f>'DEUXIEME TRIMES.'!E289</f>
        <v>0</v>
      </c>
      <c r="AT286" s="293">
        <f>'DEUXIEME TRIMES.'!F289</f>
        <v>0</v>
      </c>
      <c r="AU286" s="1067">
        <f>'DEUXIEME TRIMES.'!G289</f>
        <v>0</v>
      </c>
      <c r="AV286" s="293">
        <f>'DEUXIEME TRIMES.'!H289</f>
        <v>0</v>
      </c>
    </row>
    <row r="287" spans="42:48" ht="16.5" thickBot="1" x14ac:dyDescent="0.3">
      <c r="AP287" s="1521">
        <f>'DEUXIEME TRIMES.'!B290</f>
        <v>0</v>
      </c>
      <c r="AQ287" s="293">
        <f>'DEUXIEME TRIMES.'!C290</f>
        <v>0</v>
      </c>
      <c r="AR287" s="293">
        <f>'DEUXIEME TRIMES.'!D290</f>
        <v>0</v>
      </c>
      <c r="AS287" s="293">
        <f>'DEUXIEME TRIMES.'!E290</f>
        <v>0</v>
      </c>
      <c r="AT287" s="293">
        <f>'DEUXIEME TRIMES.'!F290</f>
        <v>0</v>
      </c>
      <c r="AU287" s="1067">
        <f>'DEUXIEME TRIMES.'!G290</f>
        <v>0</v>
      </c>
      <c r="AV287" s="293">
        <f>'DEUXIEME TRIMES.'!H290</f>
        <v>0</v>
      </c>
    </row>
    <row r="288" spans="42:48" ht="16.5" thickBot="1" x14ac:dyDescent="0.3">
      <c r="AP288" s="1521">
        <f>'DEUXIEME TRIMES.'!B291</f>
        <v>0</v>
      </c>
      <c r="AQ288" s="293">
        <f>'DEUXIEME TRIMES.'!C291</f>
        <v>0</v>
      </c>
      <c r="AR288" s="293">
        <f>'DEUXIEME TRIMES.'!D291</f>
        <v>0</v>
      </c>
      <c r="AS288" s="293">
        <f>'DEUXIEME TRIMES.'!E291</f>
        <v>0</v>
      </c>
      <c r="AT288" s="293">
        <f>'DEUXIEME TRIMES.'!F291</f>
        <v>0</v>
      </c>
      <c r="AU288" s="1067">
        <f>'DEUXIEME TRIMES.'!G291</f>
        <v>0</v>
      </c>
      <c r="AV288" s="293">
        <f>'DEUXIEME TRIMES.'!H291</f>
        <v>0</v>
      </c>
    </row>
    <row r="289" spans="42:48" ht="16.5" thickBot="1" x14ac:dyDescent="0.3">
      <c r="AP289" s="1521">
        <f>'DEUXIEME TRIMES.'!B292</f>
        <v>0</v>
      </c>
      <c r="AQ289" s="293">
        <f>'DEUXIEME TRIMES.'!C292</f>
        <v>0</v>
      </c>
      <c r="AR289" s="293">
        <f>'DEUXIEME TRIMES.'!D292</f>
        <v>0</v>
      </c>
      <c r="AS289" s="293">
        <f>'DEUXIEME TRIMES.'!E292</f>
        <v>0</v>
      </c>
      <c r="AT289" s="293">
        <f>'DEUXIEME TRIMES.'!F292</f>
        <v>0</v>
      </c>
      <c r="AU289" s="1067">
        <f>'DEUXIEME TRIMES.'!G292</f>
        <v>0</v>
      </c>
      <c r="AV289" s="293">
        <f>'DEUXIEME TRIMES.'!H292</f>
        <v>0</v>
      </c>
    </row>
    <row r="290" spans="42:48" ht="16.5" thickBot="1" x14ac:dyDescent="0.3">
      <c r="AP290" s="1521">
        <f>'DEUXIEME TRIMES.'!B293</f>
        <v>0</v>
      </c>
      <c r="AQ290" s="293">
        <f>'DEUXIEME TRIMES.'!C293</f>
        <v>0</v>
      </c>
      <c r="AR290" s="293">
        <f>'DEUXIEME TRIMES.'!D293</f>
        <v>0</v>
      </c>
      <c r="AS290" s="293">
        <f>'DEUXIEME TRIMES.'!E293</f>
        <v>0</v>
      </c>
      <c r="AT290" s="293">
        <f>'DEUXIEME TRIMES.'!F293</f>
        <v>0</v>
      </c>
      <c r="AU290" s="1067">
        <f>'DEUXIEME TRIMES.'!G293</f>
        <v>0</v>
      </c>
      <c r="AV290" s="293">
        <f>'DEUXIEME TRIMES.'!H293</f>
        <v>0</v>
      </c>
    </row>
    <row r="291" spans="42:48" ht="16.5" thickBot="1" x14ac:dyDescent="0.3">
      <c r="AP291" s="1521">
        <f>'DEUXIEME TRIMES.'!B294</f>
        <v>0</v>
      </c>
      <c r="AQ291" s="293">
        <f>'DEUXIEME TRIMES.'!C294</f>
        <v>0</v>
      </c>
      <c r="AR291" s="293">
        <f>'DEUXIEME TRIMES.'!D294</f>
        <v>0</v>
      </c>
      <c r="AS291" s="293">
        <f>'DEUXIEME TRIMES.'!E294</f>
        <v>0</v>
      </c>
      <c r="AT291" s="293">
        <f>'DEUXIEME TRIMES.'!F294</f>
        <v>0</v>
      </c>
      <c r="AU291" s="1067">
        <f>'DEUXIEME TRIMES.'!G294</f>
        <v>0</v>
      </c>
      <c r="AV291" s="293">
        <f>'DEUXIEME TRIMES.'!H294</f>
        <v>0</v>
      </c>
    </row>
    <row r="292" spans="42:48" ht="16.5" thickBot="1" x14ac:dyDescent="0.3">
      <c r="AP292" s="1521">
        <f>'DEUXIEME TRIMES.'!B295</f>
        <v>0</v>
      </c>
      <c r="AQ292" s="293">
        <f>'DEUXIEME TRIMES.'!C295</f>
        <v>0</v>
      </c>
      <c r="AR292" s="293">
        <f>'DEUXIEME TRIMES.'!D295</f>
        <v>0</v>
      </c>
      <c r="AS292" s="293">
        <f>'DEUXIEME TRIMES.'!E295</f>
        <v>0</v>
      </c>
      <c r="AT292" s="293">
        <f>'DEUXIEME TRIMES.'!F295</f>
        <v>0</v>
      </c>
      <c r="AU292" s="1067">
        <f>'DEUXIEME TRIMES.'!G295</f>
        <v>0</v>
      </c>
      <c r="AV292" s="293">
        <f>'DEUXIEME TRIMES.'!H295</f>
        <v>0</v>
      </c>
    </row>
    <row r="293" spans="42:48" ht="16.5" thickBot="1" x14ac:dyDescent="0.3">
      <c r="AP293" s="1521">
        <f>'DEUXIEME TRIMES.'!B296</f>
        <v>0</v>
      </c>
      <c r="AQ293" s="293">
        <f>'DEUXIEME TRIMES.'!C296</f>
        <v>0</v>
      </c>
      <c r="AR293" s="293">
        <f>'DEUXIEME TRIMES.'!D296</f>
        <v>0</v>
      </c>
      <c r="AS293" s="293">
        <f>'DEUXIEME TRIMES.'!E296</f>
        <v>0</v>
      </c>
      <c r="AT293" s="293">
        <f>'DEUXIEME TRIMES.'!F296</f>
        <v>0</v>
      </c>
      <c r="AU293" s="1067">
        <f>'DEUXIEME TRIMES.'!G296</f>
        <v>0</v>
      </c>
      <c r="AV293" s="293">
        <f>'DEUXIEME TRIMES.'!H296</f>
        <v>0</v>
      </c>
    </row>
    <row r="294" spans="42:48" ht="16.5" thickBot="1" x14ac:dyDescent="0.3">
      <c r="AP294" s="1521">
        <f>'DEUXIEME TRIMES.'!B297</f>
        <v>0</v>
      </c>
      <c r="AQ294" s="293">
        <f>'DEUXIEME TRIMES.'!C297</f>
        <v>0</v>
      </c>
      <c r="AR294" s="293">
        <f>'DEUXIEME TRIMES.'!D297</f>
        <v>0</v>
      </c>
      <c r="AS294" s="293">
        <f>'DEUXIEME TRIMES.'!E297</f>
        <v>0</v>
      </c>
      <c r="AT294" s="293">
        <f>'DEUXIEME TRIMES.'!F297</f>
        <v>0</v>
      </c>
      <c r="AU294" s="1067">
        <f>'DEUXIEME TRIMES.'!G297</f>
        <v>0</v>
      </c>
      <c r="AV294" s="293">
        <f>'DEUXIEME TRIMES.'!H297</f>
        <v>0</v>
      </c>
    </row>
    <row r="295" spans="42:48" ht="16.5" thickBot="1" x14ac:dyDescent="0.3">
      <c r="AP295" s="1521">
        <f>'DEUXIEME TRIMES.'!B298</f>
        <v>0</v>
      </c>
      <c r="AQ295" s="293">
        <f>'DEUXIEME TRIMES.'!C298</f>
        <v>0</v>
      </c>
      <c r="AR295" s="293">
        <f>'DEUXIEME TRIMES.'!D298</f>
        <v>0</v>
      </c>
      <c r="AS295" s="293">
        <f>'DEUXIEME TRIMES.'!E298</f>
        <v>0</v>
      </c>
      <c r="AT295" s="293">
        <f>'DEUXIEME TRIMES.'!F298</f>
        <v>0</v>
      </c>
      <c r="AU295" s="1067">
        <f>'DEUXIEME TRIMES.'!G298</f>
        <v>0</v>
      </c>
      <c r="AV295" s="293">
        <f>'DEUXIEME TRIMES.'!H298</f>
        <v>0</v>
      </c>
    </row>
    <row r="296" spans="42:48" ht="16.5" thickBot="1" x14ac:dyDescent="0.3">
      <c r="AP296" s="1521"/>
      <c r="AQ296" s="293">
        <f>'DEUXIEME TRIMES.'!C299</f>
        <v>0</v>
      </c>
      <c r="AR296" s="293">
        <f>'DEUXIEME TRIMES.'!D299</f>
        <v>0</v>
      </c>
      <c r="AS296" s="293">
        <f>'DEUXIEME TRIMES.'!E299</f>
        <v>0</v>
      </c>
      <c r="AT296" s="293">
        <f>'DEUXIEME TRIMES.'!F299</f>
        <v>0</v>
      </c>
      <c r="AU296" s="1067">
        <f>'DEUXIEME TRIMES.'!G299</f>
        <v>0</v>
      </c>
      <c r="AV296" s="293">
        <f>'DEUXIEME TRIMES.'!H299</f>
        <v>0</v>
      </c>
    </row>
    <row r="297" spans="42:48" ht="16.5" thickBot="1" x14ac:dyDescent="0.3">
      <c r="AP297" s="1521">
        <f>'DEUXIEME TRIMES.'!B300</f>
        <v>0</v>
      </c>
      <c r="AQ297" s="293">
        <f>'DEUXIEME TRIMES.'!C300</f>
        <v>0</v>
      </c>
      <c r="AR297" s="293">
        <f>'DEUXIEME TRIMES.'!D300</f>
        <v>0</v>
      </c>
      <c r="AS297" s="293">
        <f>'DEUXIEME TRIMES.'!E300</f>
        <v>0</v>
      </c>
      <c r="AT297" s="293">
        <f>'DEUXIEME TRIMES.'!F300</f>
        <v>0</v>
      </c>
      <c r="AU297" s="1067">
        <f>'DEUXIEME TRIMES.'!G300</f>
        <v>0</v>
      </c>
      <c r="AV297" s="293">
        <f>'DEUXIEME TRIMES.'!H300</f>
        <v>0</v>
      </c>
    </row>
    <row r="298" spans="42:48" ht="16.5" thickBot="1" x14ac:dyDescent="0.3">
      <c r="AP298" s="1521">
        <f>'DEUXIEME TRIMES.'!B301</f>
        <v>0</v>
      </c>
      <c r="AQ298" s="293">
        <f>'DEUXIEME TRIMES.'!C301</f>
        <v>0</v>
      </c>
      <c r="AR298" s="293">
        <f>'DEUXIEME TRIMES.'!D301</f>
        <v>0</v>
      </c>
      <c r="AS298" s="293">
        <f>'DEUXIEME TRIMES.'!E301</f>
        <v>0</v>
      </c>
      <c r="AT298" s="293">
        <f>'DEUXIEME TRIMES.'!F301</f>
        <v>0</v>
      </c>
      <c r="AU298" s="1067">
        <f>'DEUXIEME TRIMES.'!G301</f>
        <v>0</v>
      </c>
      <c r="AV298" s="293">
        <f>'DEUXIEME TRIMES.'!H301</f>
        <v>0</v>
      </c>
    </row>
    <row r="299" spans="42:48" ht="41.25" thickBot="1" x14ac:dyDescent="0.3">
      <c r="AP299" s="684" t="s">
        <v>1</v>
      </c>
      <c r="AQ299" s="684" t="s">
        <v>119</v>
      </c>
      <c r="AR299" s="684" t="s">
        <v>120</v>
      </c>
      <c r="AS299" s="684" t="s">
        <v>121</v>
      </c>
      <c r="AT299" s="684" t="s">
        <v>122</v>
      </c>
      <c r="AU299" s="684" t="s">
        <v>123</v>
      </c>
      <c r="AV299" s="684" t="s">
        <v>124</v>
      </c>
    </row>
    <row r="300" spans="42:48" ht="21.75" thickBot="1" x14ac:dyDescent="0.3">
      <c r="AP300" s="1417">
        <f>'DEUXIEME TRIMES.'!B303</f>
        <v>0</v>
      </c>
      <c r="AQ300" s="389">
        <f>'DEUXIEME TRIMES.'!C303</f>
        <v>0</v>
      </c>
      <c r="AR300" s="389">
        <f>'DEUXIEME TRIMES.'!D303</f>
        <v>0</v>
      </c>
      <c r="AS300" s="389">
        <f>'DEUXIEME TRIMES.'!E303</f>
        <v>0</v>
      </c>
      <c r="AT300" s="389">
        <f>'DEUXIEME TRIMES.'!F303</f>
        <v>0</v>
      </c>
      <c r="AU300" s="417">
        <f>'DEUXIEME TRIMES.'!G303</f>
        <v>0</v>
      </c>
      <c r="AV300" s="389">
        <f>'DEUXIEME TRIMES.'!H303</f>
        <v>0</v>
      </c>
    </row>
    <row r="301" spans="42:48" ht="21.75" thickBot="1" x14ac:dyDescent="0.3">
      <c r="AP301" s="1417">
        <f>'DEUXIEME TRIMES.'!B304</f>
        <v>0</v>
      </c>
      <c r="AQ301" s="389">
        <f>'DEUXIEME TRIMES.'!C304</f>
        <v>0</v>
      </c>
      <c r="AR301" s="389">
        <f>'DEUXIEME TRIMES.'!D304</f>
        <v>0</v>
      </c>
      <c r="AS301" s="389">
        <f>'DEUXIEME TRIMES.'!E304</f>
        <v>0</v>
      </c>
      <c r="AT301" s="389">
        <f>'DEUXIEME TRIMES.'!F304</f>
        <v>0</v>
      </c>
      <c r="AU301" s="417">
        <f>'DEUXIEME TRIMES.'!G304</f>
        <v>0</v>
      </c>
      <c r="AV301" s="389">
        <f>'DEUXIEME TRIMES.'!H304</f>
        <v>0</v>
      </c>
    </row>
    <row r="302" spans="42:48" ht="21.75" thickBot="1" x14ac:dyDescent="0.3">
      <c r="AP302" s="1417">
        <f>'DEUXIEME TRIMES.'!B305</f>
        <v>0</v>
      </c>
      <c r="AQ302" s="389">
        <f>'DEUXIEME TRIMES.'!C305</f>
        <v>0</v>
      </c>
      <c r="AR302" s="389">
        <f>'DEUXIEME TRIMES.'!D305</f>
        <v>0</v>
      </c>
      <c r="AS302" s="389">
        <f>'DEUXIEME TRIMES.'!E305</f>
        <v>0</v>
      </c>
      <c r="AT302" s="389">
        <f>'DEUXIEME TRIMES.'!F305</f>
        <v>0</v>
      </c>
      <c r="AU302" s="417">
        <f>'DEUXIEME TRIMES.'!G305</f>
        <v>0</v>
      </c>
      <c r="AV302" s="389">
        <f>'DEUXIEME TRIMES.'!H305</f>
        <v>0</v>
      </c>
    </row>
    <row r="303" spans="42:48" ht="21.75" thickBot="1" x14ac:dyDescent="0.3">
      <c r="AP303" s="1417">
        <f>'DEUXIEME TRIMES.'!B306</f>
        <v>0</v>
      </c>
      <c r="AQ303" s="389">
        <f>'DEUXIEME TRIMES.'!C306</f>
        <v>0</v>
      </c>
      <c r="AR303" s="389">
        <f>'DEUXIEME TRIMES.'!D306</f>
        <v>0</v>
      </c>
      <c r="AS303" s="389">
        <f>'DEUXIEME TRIMES.'!E306</f>
        <v>0</v>
      </c>
      <c r="AT303" s="389">
        <f>'DEUXIEME TRIMES.'!F306</f>
        <v>0</v>
      </c>
      <c r="AU303" s="417">
        <f>'DEUXIEME TRIMES.'!G306</f>
        <v>0</v>
      </c>
      <c r="AV303" s="389">
        <f>'DEUXIEME TRIMES.'!H306</f>
        <v>0</v>
      </c>
    </row>
    <row r="304" spans="42:48" ht="21.75" thickBot="1" x14ac:dyDescent="0.3">
      <c r="AP304" s="1417">
        <f>'DEUXIEME TRIMES.'!B307</f>
        <v>0</v>
      </c>
      <c r="AQ304" s="389">
        <f>'DEUXIEME TRIMES.'!C307</f>
        <v>0</v>
      </c>
      <c r="AR304" s="389">
        <f>'DEUXIEME TRIMES.'!D307</f>
        <v>0</v>
      </c>
      <c r="AS304" s="389">
        <f>'DEUXIEME TRIMES.'!E307</f>
        <v>0</v>
      </c>
      <c r="AT304" s="389">
        <f>'DEUXIEME TRIMES.'!F307</f>
        <v>0</v>
      </c>
      <c r="AU304" s="417">
        <f>'DEUXIEME TRIMES.'!G307</f>
        <v>0</v>
      </c>
      <c r="AV304" s="389">
        <f>'DEUXIEME TRIMES.'!H307</f>
        <v>0</v>
      </c>
    </row>
    <row r="305" spans="42:48" ht="21.75" thickBot="1" x14ac:dyDescent="0.3">
      <c r="AP305" s="1417">
        <f>'DEUXIEME TRIMES.'!B308</f>
        <v>0</v>
      </c>
      <c r="AQ305" s="389">
        <f>'DEUXIEME TRIMES.'!C308</f>
        <v>0</v>
      </c>
      <c r="AR305" s="389">
        <f>'DEUXIEME TRIMES.'!D308</f>
        <v>0</v>
      </c>
      <c r="AS305" s="389">
        <f>'DEUXIEME TRIMES.'!E308</f>
        <v>0</v>
      </c>
      <c r="AT305" s="389">
        <f>'DEUXIEME TRIMES.'!F308</f>
        <v>0</v>
      </c>
      <c r="AU305" s="417">
        <f>'DEUXIEME TRIMES.'!G308</f>
        <v>0</v>
      </c>
      <c r="AV305" s="389">
        <f>'DEUXIEME TRIMES.'!H308</f>
        <v>0</v>
      </c>
    </row>
    <row r="306" spans="42:48" ht="21.75" thickBot="1" x14ac:dyDescent="0.3">
      <c r="AP306" s="1417">
        <f>'DEUXIEME TRIMES.'!B309</f>
        <v>0</v>
      </c>
      <c r="AQ306" s="389">
        <f>'DEUXIEME TRIMES.'!C309</f>
        <v>0</v>
      </c>
      <c r="AR306" s="389">
        <f>'DEUXIEME TRIMES.'!D309</f>
        <v>0</v>
      </c>
      <c r="AS306" s="389">
        <f>'DEUXIEME TRIMES.'!E309</f>
        <v>0</v>
      </c>
      <c r="AT306" s="389">
        <f>'DEUXIEME TRIMES.'!F309</f>
        <v>0</v>
      </c>
      <c r="AU306" s="417">
        <f>'DEUXIEME TRIMES.'!G309</f>
        <v>0</v>
      </c>
      <c r="AV306" s="389">
        <f>'DEUXIEME TRIMES.'!H309</f>
        <v>0</v>
      </c>
    </row>
    <row r="307" spans="42:48" ht="21.75" thickBot="1" x14ac:dyDescent="0.3">
      <c r="AP307" s="1417">
        <f>'DEUXIEME TRIMES.'!B310</f>
        <v>0</v>
      </c>
      <c r="AQ307" s="389">
        <f>'DEUXIEME TRIMES.'!C310</f>
        <v>0</v>
      </c>
      <c r="AR307" s="389">
        <f>'DEUXIEME TRIMES.'!D310</f>
        <v>0</v>
      </c>
      <c r="AS307" s="389">
        <f>'DEUXIEME TRIMES.'!E310</f>
        <v>0</v>
      </c>
      <c r="AT307" s="389">
        <f>'DEUXIEME TRIMES.'!F310</f>
        <v>0</v>
      </c>
      <c r="AU307" s="417">
        <f>'DEUXIEME TRIMES.'!G310</f>
        <v>0</v>
      </c>
      <c r="AV307" s="389">
        <f>'DEUXIEME TRIMES.'!H310</f>
        <v>0</v>
      </c>
    </row>
    <row r="308" spans="42:48" ht="21.75" thickBot="1" x14ac:dyDescent="0.3">
      <c r="AP308" s="1417">
        <f>'DEUXIEME TRIMES.'!B311</f>
        <v>0</v>
      </c>
      <c r="AQ308" s="389">
        <f>'DEUXIEME TRIMES.'!C311</f>
        <v>0</v>
      </c>
      <c r="AR308" s="389">
        <f>'DEUXIEME TRIMES.'!D311</f>
        <v>0</v>
      </c>
      <c r="AS308" s="389">
        <f>'DEUXIEME TRIMES.'!E311</f>
        <v>0</v>
      </c>
      <c r="AT308" s="389">
        <f>'DEUXIEME TRIMES.'!F311</f>
        <v>0</v>
      </c>
      <c r="AU308" s="417">
        <f>'DEUXIEME TRIMES.'!G311</f>
        <v>0</v>
      </c>
      <c r="AV308" s="389">
        <f>'DEUXIEME TRIMES.'!H311</f>
        <v>0</v>
      </c>
    </row>
    <row r="309" spans="42:48" ht="21.75" thickBot="1" x14ac:dyDescent="0.3">
      <c r="AP309" s="1417">
        <f>'DEUXIEME TRIMES.'!B312</f>
        <v>0</v>
      </c>
      <c r="AQ309" s="389">
        <f>'DEUXIEME TRIMES.'!C312</f>
        <v>0</v>
      </c>
      <c r="AR309" s="389">
        <f>'DEUXIEME TRIMES.'!D312</f>
        <v>0</v>
      </c>
      <c r="AS309" s="389">
        <f>'DEUXIEME TRIMES.'!E312</f>
        <v>0</v>
      </c>
      <c r="AT309" s="389">
        <f>'DEUXIEME TRIMES.'!F312</f>
        <v>0</v>
      </c>
      <c r="AU309" s="417">
        <f>'DEUXIEME TRIMES.'!G312</f>
        <v>0</v>
      </c>
      <c r="AV309" s="389">
        <f>'DEUXIEME TRIMES.'!H312</f>
        <v>0</v>
      </c>
    </row>
    <row r="310" spans="42:48" ht="21.75" thickBot="1" x14ac:dyDescent="0.3">
      <c r="AP310" s="1417">
        <f>'DEUXIEME TRIMES.'!B313</f>
        <v>0</v>
      </c>
      <c r="AQ310" s="389">
        <f>'DEUXIEME TRIMES.'!C313</f>
        <v>0</v>
      </c>
      <c r="AR310" s="389">
        <f>'DEUXIEME TRIMES.'!D313</f>
        <v>0</v>
      </c>
      <c r="AS310" s="389">
        <f>'DEUXIEME TRIMES.'!E313</f>
        <v>0</v>
      </c>
      <c r="AT310" s="389">
        <f>'DEUXIEME TRIMES.'!F313</f>
        <v>0</v>
      </c>
      <c r="AU310" s="417">
        <f>'DEUXIEME TRIMES.'!G313</f>
        <v>0</v>
      </c>
      <c r="AV310" s="389">
        <f>'DEUXIEME TRIMES.'!H313</f>
        <v>0</v>
      </c>
    </row>
    <row r="311" spans="42:48" ht="21.75" thickBot="1" x14ac:dyDescent="0.3">
      <c r="AP311" s="1417">
        <f>'DEUXIEME TRIMES.'!B314</f>
        <v>0</v>
      </c>
      <c r="AQ311" s="389">
        <f>'DEUXIEME TRIMES.'!C314</f>
        <v>0</v>
      </c>
      <c r="AR311" s="389">
        <f>'DEUXIEME TRIMES.'!D314</f>
        <v>0</v>
      </c>
      <c r="AS311" s="389">
        <f>'DEUXIEME TRIMES.'!E314</f>
        <v>0</v>
      </c>
      <c r="AT311" s="389">
        <f>'DEUXIEME TRIMES.'!F314</f>
        <v>0</v>
      </c>
      <c r="AU311" s="417">
        <f>'DEUXIEME TRIMES.'!G314</f>
        <v>0</v>
      </c>
      <c r="AV311" s="389">
        <f>'DEUXIEME TRIMES.'!H314</f>
        <v>0</v>
      </c>
    </row>
    <row r="312" spans="42:48" ht="21.75" thickBot="1" x14ac:dyDescent="0.3">
      <c r="AP312" s="1417">
        <f>'DEUXIEME TRIMES.'!B315</f>
        <v>0</v>
      </c>
      <c r="AQ312" s="389">
        <f>'DEUXIEME TRIMES.'!C315</f>
        <v>0</v>
      </c>
      <c r="AR312" s="389">
        <f>'DEUXIEME TRIMES.'!D315</f>
        <v>0</v>
      </c>
      <c r="AS312" s="389">
        <f>'DEUXIEME TRIMES.'!E315</f>
        <v>0</v>
      </c>
      <c r="AT312" s="389">
        <f>'DEUXIEME TRIMES.'!F315</f>
        <v>0</v>
      </c>
      <c r="AU312" s="417">
        <f>'DEUXIEME TRIMES.'!G315</f>
        <v>0</v>
      </c>
      <c r="AV312" s="389">
        <f>'DEUXIEME TRIMES.'!H315</f>
        <v>0</v>
      </c>
    </row>
    <row r="313" spans="42:48" ht="21.75" thickBot="1" x14ac:dyDescent="0.3">
      <c r="AP313" s="1417">
        <f>'DEUXIEME TRIMES.'!B316</f>
        <v>0</v>
      </c>
      <c r="AQ313" s="389">
        <f>'DEUXIEME TRIMES.'!C316</f>
        <v>0</v>
      </c>
      <c r="AR313" s="389">
        <f>'DEUXIEME TRIMES.'!D316</f>
        <v>0</v>
      </c>
      <c r="AS313" s="389">
        <f>'DEUXIEME TRIMES.'!E316</f>
        <v>0</v>
      </c>
      <c r="AT313" s="389">
        <f>'DEUXIEME TRIMES.'!F316</f>
        <v>0</v>
      </c>
      <c r="AU313" s="417">
        <f>'DEUXIEME TRIMES.'!G316</f>
        <v>0</v>
      </c>
      <c r="AV313" s="389">
        <f>'DEUXIEME TRIMES.'!H316</f>
        <v>0</v>
      </c>
    </row>
    <row r="314" spans="42:48" ht="21.75" thickBot="1" x14ac:dyDescent="0.3">
      <c r="AP314" s="1417">
        <f>'DEUXIEME TRIMES.'!B317</f>
        <v>0</v>
      </c>
      <c r="AQ314" s="389">
        <f>'DEUXIEME TRIMES.'!C317</f>
        <v>0</v>
      </c>
      <c r="AR314" s="389">
        <f>'DEUXIEME TRIMES.'!D317</f>
        <v>0</v>
      </c>
      <c r="AS314" s="389">
        <f>'DEUXIEME TRIMES.'!E317</f>
        <v>0</v>
      </c>
      <c r="AT314" s="389">
        <f>'DEUXIEME TRIMES.'!F317</f>
        <v>0</v>
      </c>
      <c r="AU314" s="417">
        <f>'DEUXIEME TRIMES.'!G317</f>
        <v>0</v>
      </c>
      <c r="AV314" s="389">
        <f>'DEUXIEME TRIMES.'!H317</f>
        <v>0</v>
      </c>
    </row>
    <row r="315" spans="42:48" ht="21.75" thickBot="1" x14ac:dyDescent="0.3">
      <c r="AP315" s="1806">
        <f>'DEUXIEME TRIMES.'!B318</f>
        <v>0</v>
      </c>
      <c r="AQ315" s="715">
        <f>'DEUXIEME TRIMES.'!C318</f>
        <v>0</v>
      </c>
      <c r="AR315" s="715">
        <f>'DEUXIEME TRIMES.'!D318</f>
        <v>0</v>
      </c>
      <c r="AS315" s="715">
        <f>'DEUXIEME TRIMES.'!E318</f>
        <v>0</v>
      </c>
      <c r="AT315" s="715">
        <f>'DEUXIEME TRIMES.'!F318</f>
        <v>0</v>
      </c>
      <c r="AU315" s="1803">
        <f>'DEUXIEME TRIMES.'!G318</f>
        <v>0</v>
      </c>
      <c r="AV315" s="715">
        <f>'DEUXIEME TRIMES.'!H318</f>
        <v>0</v>
      </c>
    </row>
    <row r="316" spans="42:48" ht="21.75" thickBot="1" x14ac:dyDescent="0.3">
      <c r="AP316" s="1805"/>
      <c r="AQ316" s="928"/>
      <c r="AR316" s="928"/>
      <c r="AS316" s="928"/>
      <c r="AT316" s="928"/>
      <c r="AU316" s="968"/>
      <c r="AV316" s="928"/>
    </row>
    <row r="317" spans="42:48" ht="19.5" thickBot="1" x14ac:dyDescent="0.3">
      <c r="AP317" s="1805"/>
      <c r="AQ317" s="528" t="s">
        <v>91</v>
      </c>
      <c r="AR317" s="2042">
        <f>'DEUXIEME TRIMES.'!C325</f>
        <v>0</v>
      </c>
      <c r="AS317" s="2043"/>
      <c r="AT317" s="2043"/>
      <c r="AU317" s="2043"/>
      <c r="AV317" s="2044"/>
    </row>
    <row r="318" spans="42:48" ht="21" x14ac:dyDescent="0.25">
      <c r="AP318" s="1805"/>
      <c r="AQ318" s="928"/>
      <c r="AR318" s="2045"/>
      <c r="AS318" s="2046"/>
      <c r="AT318" s="2046"/>
      <c r="AU318" s="2046"/>
      <c r="AV318" s="2047"/>
    </row>
    <row r="319" spans="42:48" ht="21" x14ac:dyDescent="0.25">
      <c r="AP319" s="1805"/>
      <c r="AQ319" s="928"/>
      <c r="AR319" s="2045"/>
      <c r="AS319" s="2046"/>
      <c r="AT319" s="2046"/>
      <c r="AU319" s="2046"/>
      <c r="AV319" s="2047"/>
    </row>
    <row r="320" spans="42:48" ht="21.75" thickBot="1" x14ac:dyDescent="0.3">
      <c r="AP320" s="1805"/>
      <c r="AQ320" s="928"/>
      <c r="AR320" s="2048"/>
      <c r="AS320" s="2049"/>
      <c r="AT320" s="2049"/>
      <c r="AU320" s="2049"/>
      <c r="AV320" s="2050"/>
    </row>
    <row r="321" spans="49:56" x14ac:dyDescent="0.25">
      <c r="AW321" s="666"/>
    </row>
    <row r="322" spans="49:56" ht="22.5" x14ac:dyDescent="0.4">
      <c r="AX322" s="681" t="s">
        <v>868</v>
      </c>
      <c r="AY322" s="682"/>
      <c r="AZ322" s="682"/>
      <c r="BA322" s="682"/>
      <c r="BB322" s="682"/>
      <c r="BC322" s="682"/>
      <c r="BD322" s="680">
        <v>7</v>
      </c>
    </row>
    <row r="323" spans="49:56" ht="23.25" thickBot="1" x14ac:dyDescent="0.45">
      <c r="AX323" s="681"/>
      <c r="AY323" s="682"/>
      <c r="AZ323" s="682"/>
      <c r="BA323" s="682"/>
      <c r="BB323" s="682"/>
      <c r="BC323" s="682"/>
      <c r="BD323" s="682"/>
    </row>
    <row r="324" spans="49:56" ht="41.25" thickBot="1" x14ac:dyDescent="0.3">
      <c r="AX324" s="684" t="s">
        <v>1</v>
      </c>
      <c r="AY324" s="684" t="s">
        <v>119</v>
      </c>
      <c r="AZ324" s="684" t="s">
        <v>120</v>
      </c>
      <c r="BA324" s="684" t="s">
        <v>121</v>
      </c>
      <c r="BB324" s="684" t="s">
        <v>122</v>
      </c>
      <c r="BC324" s="684" t="s">
        <v>123</v>
      </c>
      <c r="BD324" s="684" t="s">
        <v>124</v>
      </c>
    </row>
    <row r="325" spans="49:56" ht="16.5" thickBot="1" x14ac:dyDescent="0.3">
      <c r="AX325" s="1521">
        <f>'DEUXIEME TRIMES.'!B332</f>
        <v>0</v>
      </c>
      <c r="AY325" s="293">
        <f>'DEUXIEME TRIMES.'!C332</f>
        <v>0</v>
      </c>
      <c r="AZ325" s="293">
        <f>'DEUXIEME TRIMES.'!D332</f>
        <v>0</v>
      </c>
      <c r="BA325" s="293">
        <f>'DEUXIEME TRIMES.'!E332</f>
        <v>0</v>
      </c>
      <c r="BB325" s="293">
        <f>'DEUXIEME TRIMES.'!F332</f>
        <v>0</v>
      </c>
      <c r="BC325" s="1067">
        <f>'DEUXIEME TRIMES.'!G332</f>
        <v>0</v>
      </c>
      <c r="BD325" s="293">
        <f>'DEUXIEME TRIMES.'!H332</f>
        <v>0</v>
      </c>
    </row>
    <row r="326" spans="49:56" ht="16.5" thickBot="1" x14ac:dyDescent="0.3">
      <c r="AX326" s="1521">
        <f>'DEUXIEME TRIMES.'!B333</f>
        <v>0</v>
      </c>
      <c r="AY326" s="293">
        <f>'DEUXIEME TRIMES.'!C333</f>
        <v>0</v>
      </c>
      <c r="AZ326" s="293">
        <f>'DEUXIEME TRIMES.'!D333</f>
        <v>0</v>
      </c>
      <c r="BA326" s="293">
        <f>'DEUXIEME TRIMES.'!E333</f>
        <v>0</v>
      </c>
      <c r="BB326" s="293">
        <f>'DEUXIEME TRIMES.'!F333</f>
        <v>0</v>
      </c>
      <c r="BC326" s="1067">
        <f>'DEUXIEME TRIMES.'!G333</f>
        <v>0</v>
      </c>
      <c r="BD326" s="293">
        <f>'DEUXIEME TRIMES.'!H333</f>
        <v>0</v>
      </c>
    </row>
    <row r="327" spans="49:56" ht="16.5" thickBot="1" x14ac:dyDescent="0.3">
      <c r="AX327" s="1521">
        <f>'DEUXIEME TRIMES.'!B334</f>
        <v>0</v>
      </c>
      <c r="AY327" s="293">
        <f>'DEUXIEME TRIMES.'!C334</f>
        <v>0</v>
      </c>
      <c r="AZ327" s="293">
        <f>'DEUXIEME TRIMES.'!D334</f>
        <v>0</v>
      </c>
      <c r="BA327" s="293">
        <f>'DEUXIEME TRIMES.'!E334</f>
        <v>0</v>
      </c>
      <c r="BB327" s="293">
        <f>'DEUXIEME TRIMES.'!F334</f>
        <v>0</v>
      </c>
      <c r="BC327" s="1067">
        <f>'DEUXIEME TRIMES.'!G334</f>
        <v>0</v>
      </c>
      <c r="BD327" s="293">
        <f>'DEUXIEME TRIMES.'!H334</f>
        <v>0</v>
      </c>
    </row>
    <row r="328" spans="49:56" ht="16.5" thickBot="1" x14ac:dyDescent="0.3">
      <c r="AX328" s="1521">
        <f>'DEUXIEME TRIMES.'!B335</f>
        <v>0</v>
      </c>
      <c r="AY328" s="293">
        <f>'DEUXIEME TRIMES.'!C335</f>
        <v>0</v>
      </c>
      <c r="AZ328" s="293">
        <f>'DEUXIEME TRIMES.'!D335</f>
        <v>0</v>
      </c>
      <c r="BA328" s="293">
        <f>'DEUXIEME TRIMES.'!E335</f>
        <v>0</v>
      </c>
      <c r="BB328" s="293">
        <f>'DEUXIEME TRIMES.'!F335</f>
        <v>0</v>
      </c>
      <c r="BC328" s="1067">
        <f>'DEUXIEME TRIMES.'!G335</f>
        <v>0</v>
      </c>
      <c r="BD328" s="293">
        <f>'DEUXIEME TRIMES.'!H335</f>
        <v>0</v>
      </c>
    </row>
    <row r="329" spans="49:56" ht="16.5" thickBot="1" x14ac:dyDescent="0.3">
      <c r="AX329" s="1521">
        <f>'DEUXIEME TRIMES.'!B336</f>
        <v>0</v>
      </c>
      <c r="AY329" s="293">
        <f>'DEUXIEME TRIMES.'!C336</f>
        <v>0</v>
      </c>
      <c r="AZ329" s="293">
        <f>'DEUXIEME TRIMES.'!D336</f>
        <v>0</v>
      </c>
      <c r="BA329" s="293">
        <f>'DEUXIEME TRIMES.'!E336</f>
        <v>0</v>
      </c>
      <c r="BB329" s="293">
        <f>'DEUXIEME TRIMES.'!F336</f>
        <v>0</v>
      </c>
      <c r="BC329" s="1067">
        <f>'DEUXIEME TRIMES.'!G336</f>
        <v>0</v>
      </c>
      <c r="BD329" s="293">
        <f>'DEUXIEME TRIMES.'!H336</f>
        <v>0</v>
      </c>
    </row>
    <row r="330" spans="49:56" ht="16.5" thickBot="1" x14ac:dyDescent="0.3">
      <c r="AX330" s="1521">
        <f>'DEUXIEME TRIMES.'!B337</f>
        <v>0</v>
      </c>
      <c r="AY330" s="293">
        <f>'DEUXIEME TRIMES.'!C337</f>
        <v>0</v>
      </c>
      <c r="AZ330" s="293">
        <f>'DEUXIEME TRIMES.'!D337</f>
        <v>0</v>
      </c>
      <c r="BA330" s="293">
        <f>'DEUXIEME TRIMES.'!E337</f>
        <v>0</v>
      </c>
      <c r="BB330" s="293">
        <f>'DEUXIEME TRIMES.'!F337</f>
        <v>0</v>
      </c>
      <c r="BC330" s="1067">
        <f>'DEUXIEME TRIMES.'!G337</f>
        <v>0</v>
      </c>
      <c r="BD330" s="293">
        <f>'DEUXIEME TRIMES.'!H337</f>
        <v>0</v>
      </c>
    </row>
    <row r="331" spans="49:56" ht="16.5" thickBot="1" x14ac:dyDescent="0.3">
      <c r="AX331" s="1521">
        <f>'DEUXIEME TRIMES.'!B338</f>
        <v>0</v>
      </c>
      <c r="AY331" s="293">
        <f>'DEUXIEME TRIMES.'!C338</f>
        <v>0</v>
      </c>
      <c r="AZ331" s="293">
        <f>'DEUXIEME TRIMES.'!D338</f>
        <v>0</v>
      </c>
      <c r="BA331" s="293">
        <f>'DEUXIEME TRIMES.'!E338</f>
        <v>0</v>
      </c>
      <c r="BB331" s="293">
        <f>'DEUXIEME TRIMES.'!F338</f>
        <v>0</v>
      </c>
      <c r="BC331" s="1067">
        <f>'DEUXIEME TRIMES.'!G338</f>
        <v>0</v>
      </c>
      <c r="BD331" s="293">
        <f>'DEUXIEME TRIMES.'!H338</f>
        <v>0</v>
      </c>
    </row>
    <row r="332" spans="49:56" ht="16.5" thickBot="1" x14ac:dyDescent="0.3">
      <c r="AX332" s="1521">
        <f>'DEUXIEME TRIMES.'!B339</f>
        <v>0</v>
      </c>
      <c r="AY332" s="293">
        <f>'DEUXIEME TRIMES.'!C339</f>
        <v>0</v>
      </c>
      <c r="AZ332" s="293">
        <f>'DEUXIEME TRIMES.'!D339</f>
        <v>0</v>
      </c>
      <c r="BA332" s="293">
        <f>'DEUXIEME TRIMES.'!E339</f>
        <v>0</v>
      </c>
      <c r="BB332" s="293">
        <f>'DEUXIEME TRIMES.'!F339</f>
        <v>0</v>
      </c>
      <c r="BC332" s="1067">
        <f>'DEUXIEME TRIMES.'!G339</f>
        <v>0</v>
      </c>
      <c r="BD332" s="293">
        <f>'DEUXIEME TRIMES.'!H339</f>
        <v>0</v>
      </c>
    </row>
    <row r="333" spans="49:56" ht="16.5" thickBot="1" x14ac:dyDescent="0.3">
      <c r="AX333" s="1521">
        <f>'DEUXIEME TRIMES.'!B340</f>
        <v>0</v>
      </c>
      <c r="AY333" s="293">
        <f>'DEUXIEME TRIMES.'!C340</f>
        <v>0</v>
      </c>
      <c r="AZ333" s="293">
        <f>'DEUXIEME TRIMES.'!D340</f>
        <v>0</v>
      </c>
      <c r="BA333" s="293">
        <f>'DEUXIEME TRIMES.'!E340</f>
        <v>0</v>
      </c>
      <c r="BB333" s="293">
        <f>'DEUXIEME TRIMES.'!F340</f>
        <v>0</v>
      </c>
      <c r="BC333" s="1067">
        <f>'DEUXIEME TRIMES.'!G340</f>
        <v>0</v>
      </c>
      <c r="BD333" s="293">
        <f>'DEUXIEME TRIMES.'!H340</f>
        <v>0</v>
      </c>
    </row>
    <row r="334" spans="49:56" ht="16.5" thickBot="1" x14ac:dyDescent="0.3">
      <c r="AX334" s="1521">
        <f>'DEUXIEME TRIMES.'!B341</f>
        <v>0</v>
      </c>
      <c r="AY334" s="293">
        <f>'DEUXIEME TRIMES.'!C341</f>
        <v>0</v>
      </c>
      <c r="AZ334" s="293">
        <f>'DEUXIEME TRIMES.'!D341</f>
        <v>0</v>
      </c>
      <c r="BA334" s="293">
        <f>'DEUXIEME TRIMES.'!E341</f>
        <v>0</v>
      </c>
      <c r="BB334" s="293">
        <f>'DEUXIEME TRIMES.'!F341</f>
        <v>0</v>
      </c>
      <c r="BC334" s="1067">
        <f>'DEUXIEME TRIMES.'!G341</f>
        <v>0</v>
      </c>
      <c r="BD334" s="293">
        <f>'DEUXIEME TRIMES.'!H341</f>
        <v>0</v>
      </c>
    </row>
    <row r="335" spans="49:56" ht="16.5" thickBot="1" x14ac:dyDescent="0.3">
      <c r="AX335" s="1521">
        <f>'DEUXIEME TRIMES.'!B342</f>
        <v>0</v>
      </c>
      <c r="AY335" s="293">
        <f>'DEUXIEME TRIMES.'!C342</f>
        <v>0</v>
      </c>
      <c r="AZ335" s="293">
        <f>'DEUXIEME TRIMES.'!D342</f>
        <v>0</v>
      </c>
      <c r="BA335" s="293">
        <f>'DEUXIEME TRIMES.'!E342</f>
        <v>0</v>
      </c>
      <c r="BB335" s="293">
        <f>'DEUXIEME TRIMES.'!F342</f>
        <v>0</v>
      </c>
      <c r="BC335" s="1067">
        <f>'DEUXIEME TRIMES.'!G342</f>
        <v>0</v>
      </c>
      <c r="BD335" s="293">
        <f>'DEUXIEME TRIMES.'!H342</f>
        <v>0</v>
      </c>
    </row>
    <row r="336" spans="49:56" ht="16.5" thickBot="1" x14ac:dyDescent="0.3">
      <c r="AX336" s="1521">
        <f>'DEUXIEME TRIMES.'!B343</f>
        <v>0</v>
      </c>
      <c r="AY336" s="293">
        <f>'DEUXIEME TRIMES.'!C343</f>
        <v>0</v>
      </c>
      <c r="AZ336" s="293">
        <f>'DEUXIEME TRIMES.'!D343</f>
        <v>0</v>
      </c>
      <c r="BA336" s="293">
        <f>'DEUXIEME TRIMES.'!E343</f>
        <v>0</v>
      </c>
      <c r="BB336" s="293">
        <f>'DEUXIEME TRIMES.'!F343</f>
        <v>0</v>
      </c>
      <c r="BC336" s="1067">
        <f>'DEUXIEME TRIMES.'!G343</f>
        <v>0</v>
      </c>
      <c r="BD336" s="293">
        <f>'DEUXIEME TRIMES.'!H343</f>
        <v>0</v>
      </c>
    </row>
    <row r="337" spans="50:56" ht="16.5" thickBot="1" x14ac:dyDescent="0.3">
      <c r="AX337" s="1521">
        <f>'DEUXIEME TRIMES.'!B344</f>
        <v>0</v>
      </c>
      <c r="AY337" s="293">
        <f>'DEUXIEME TRIMES.'!C344</f>
        <v>0</v>
      </c>
      <c r="AZ337" s="293">
        <f>'DEUXIEME TRIMES.'!D344</f>
        <v>0</v>
      </c>
      <c r="BA337" s="293">
        <f>'DEUXIEME TRIMES.'!E344</f>
        <v>0</v>
      </c>
      <c r="BB337" s="293">
        <f>'DEUXIEME TRIMES.'!F344</f>
        <v>0</v>
      </c>
      <c r="BC337" s="1067">
        <f>'DEUXIEME TRIMES.'!G344</f>
        <v>0</v>
      </c>
      <c r="BD337" s="293">
        <f>'DEUXIEME TRIMES.'!H344</f>
        <v>0</v>
      </c>
    </row>
    <row r="338" spans="50:56" ht="16.5" thickBot="1" x14ac:dyDescent="0.3">
      <c r="AX338" s="1521">
        <f>'DEUXIEME TRIMES.'!B345</f>
        <v>0</v>
      </c>
      <c r="AY338" s="293">
        <f>'DEUXIEME TRIMES.'!C345</f>
        <v>0</v>
      </c>
      <c r="AZ338" s="293">
        <f>'DEUXIEME TRIMES.'!D345</f>
        <v>0</v>
      </c>
      <c r="BA338" s="293">
        <f>'DEUXIEME TRIMES.'!E345</f>
        <v>0</v>
      </c>
      <c r="BB338" s="293">
        <f>'DEUXIEME TRIMES.'!F345</f>
        <v>0</v>
      </c>
      <c r="BC338" s="1067">
        <f>'DEUXIEME TRIMES.'!G345</f>
        <v>0</v>
      </c>
      <c r="BD338" s="293">
        <f>'DEUXIEME TRIMES.'!H345</f>
        <v>0</v>
      </c>
    </row>
    <row r="339" spans="50:56" ht="16.5" thickBot="1" x14ac:dyDescent="0.3">
      <c r="AX339" s="1521">
        <f>'DEUXIEME TRIMES.'!B346</f>
        <v>0</v>
      </c>
      <c r="AY339" s="293">
        <f>'DEUXIEME TRIMES.'!C346</f>
        <v>0</v>
      </c>
      <c r="AZ339" s="293">
        <f>'DEUXIEME TRIMES.'!D346</f>
        <v>0</v>
      </c>
      <c r="BA339" s="293">
        <f>'DEUXIEME TRIMES.'!E346</f>
        <v>0</v>
      </c>
      <c r="BB339" s="293">
        <f>'DEUXIEME TRIMES.'!F346</f>
        <v>0</v>
      </c>
      <c r="BC339" s="1067">
        <f>'DEUXIEME TRIMES.'!G346</f>
        <v>0</v>
      </c>
      <c r="BD339" s="293">
        <f>'DEUXIEME TRIMES.'!H346</f>
        <v>0</v>
      </c>
    </row>
    <row r="340" spans="50:56" ht="16.5" thickBot="1" x14ac:dyDescent="0.3">
      <c r="AX340" s="1521">
        <f>'DEUXIEME TRIMES.'!B347</f>
        <v>0</v>
      </c>
      <c r="AY340" s="293">
        <f>'DEUXIEME TRIMES.'!C347</f>
        <v>0</v>
      </c>
      <c r="AZ340" s="293">
        <f>'DEUXIEME TRIMES.'!D347</f>
        <v>0</v>
      </c>
      <c r="BA340" s="293">
        <f>'DEUXIEME TRIMES.'!E347</f>
        <v>0</v>
      </c>
      <c r="BB340" s="293">
        <f>'DEUXIEME TRIMES.'!F347</f>
        <v>0</v>
      </c>
      <c r="BC340" s="1067">
        <f>'DEUXIEME TRIMES.'!G347</f>
        <v>0</v>
      </c>
      <c r="BD340" s="293">
        <f>'DEUXIEME TRIMES.'!H347</f>
        <v>0</v>
      </c>
    </row>
    <row r="341" spans="50:56" ht="16.5" thickBot="1" x14ac:dyDescent="0.3">
      <c r="AX341" s="1521">
        <f>'DEUXIEME TRIMES.'!B348</f>
        <v>0</v>
      </c>
      <c r="AY341" s="293">
        <f>'DEUXIEME TRIMES.'!C348</f>
        <v>0</v>
      </c>
      <c r="AZ341" s="293">
        <f>'DEUXIEME TRIMES.'!D348</f>
        <v>0</v>
      </c>
      <c r="BA341" s="293">
        <f>'DEUXIEME TRIMES.'!E348</f>
        <v>0</v>
      </c>
      <c r="BB341" s="293">
        <f>'DEUXIEME TRIMES.'!F348</f>
        <v>0</v>
      </c>
      <c r="BC341" s="1067">
        <f>'DEUXIEME TRIMES.'!G348</f>
        <v>0</v>
      </c>
      <c r="BD341" s="293">
        <f>'DEUXIEME TRIMES.'!H348</f>
        <v>0</v>
      </c>
    </row>
    <row r="342" spans="50:56" ht="16.5" thickBot="1" x14ac:dyDescent="0.3">
      <c r="AX342" s="1521">
        <f>'DEUXIEME TRIMES.'!B349</f>
        <v>0</v>
      </c>
      <c r="AY342" s="293">
        <f>'DEUXIEME TRIMES.'!C349</f>
        <v>0</v>
      </c>
      <c r="AZ342" s="293">
        <f>'DEUXIEME TRIMES.'!D349</f>
        <v>0</v>
      </c>
      <c r="BA342" s="293">
        <f>'DEUXIEME TRIMES.'!E349</f>
        <v>0</v>
      </c>
      <c r="BB342" s="293">
        <f>'DEUXIEME TRIMES.'!F349</f>
        <v>0</v>
      </c>
      <c r="BC342" s="1067">
        <f>'DEUXIEME TRIMES.'!G349</f>
        <v>0</v>
      </c>
      <c r="BD342" s="293">
        <f>'DEUXIEME TRIMES.'!H349</f>
        <v>0</v>
      </c>
    </row>
    <row r="343" spans="50:56" ht="16.5" thickBot="1" x14ac:dyDescent="0.3">
      <c r="AX343" s="1521">
        <f>'DEUXIEME TRIMES.'!B350</f>
        <v>0</v>
      </c>
      <c r="AY343" s="293">
        <f>'DEUXIEME TRIMES.'!C350</f>
        <v>0</v>
      </c>
      <c r="AZ343" s="293">
        <f>'DEUXIEME TRIMES.'!D350</f>
        <v>0</v>
      </c>
      <c r="BA343" s="293">
        <f>'DEUXIEME TRIMES.'!E350</f>
        <v>0</v>
      </c>
      <c r="BB343" s="293">
        <f>'DEUXIEME TRIMES.'!F350</f>
        <v>0</v>
      </c>
      <c r="BC343" s="1067">
        <f>'DEUXIEME TRIMES.'!G350</f>
        <v>0</v>
      </c>
      <c r="BD343" s="293">
        <f>'DEUXIEME TRIMES.'!H350</f>
        <v>0</v>
      </c>
    </row>
    <row r="344" spans="50:56" ht="16.5" thickBot="1" x14ac:dyDescent="0.3">
      <c r="AX344" s="1521">
        <f>'DEUXIEME TRIMES.'!B351</f>
        <v>0</v>
      </c>
      <c r="AY344" s="293">
        <f>'DEUXIEME TRIMES.'!C351</f>
        <v>0</v>
      </c>
      <c r="AZ344" s="293">
        <f>'DEUXIEME TRIMES.'!D351</f>
        <v>0</v>
      </c>
      <c r="BA344" s="293">
        <f>'DEUXIEME TRIMES.'!E351</f>
        <v>0</v>
      </c>
      <c r="BB344" s="293">
        <f>'DEUXIEME TRIMES.'!F351</f>
        <v>0</v>
      </c>
      <c r="BC344" s="1067">
        <f>'DEUXIEME TRIMES.'!G351</f>
        <v>0</v>
      </c>
      <c r="BD344" s="293">
        <f>'DEUXIEME TRIMES.'!H351</f>
        <v>0</v>
      </c>
    </row>
    <row r="345" spans="50:56" ht="16.5" thickBot="1" x14ac:dyDescent="0.3">
      <c r="AX345" s="1521">
        <f>'DEUXIEME TRIMES.'!B352</f>
        <v>0</v>
      </c>
      <c r="AY345" s="293">
        <f>'DEUXIEME TRIMES.'!C352</f>
        <v>0</v>
      </c>
      <c r="AZ345" s="293">
        <f>'DEUXIEME TRIMES.'!D352</f>
        <v>0</v>
      </c>
      <c r="BA345" s="293">
        <f>'DEUXIEME TRIMES.'!E352</f>
        <v>0</v>
      </c>
      <c r="BB345" s="293">
        <f>'DEUXIEME TRIMES.'!F352</f>
        <v>0</v>
      </c>
      <c r="BC345" s="1067">
        <f>'DEUXIEME TRIMES.'!G352</f>
        <v>0</v>
      </c>
      <c r="BD345" s="293">
        <f>'DEUXIEME TRIMES.'!H352</f>
        <v>0</v>
      </c>
    </row>
    <row r="346" spans="50:56" ht="16.5" thickBot="1" x14ac:dyDescent="0.3">
      <c r="AX346" s="1521">
        <f>'DEUXIEME TRIMES.'!B353</f>
        <v>0</v>
      </c>
      <c r="AY346" s="293">
        <f>'DEUXIEME TRIMES.'!C353</f>
        <v>0</v>
      </c>
      <c r="AZ346" s="293">
        <f>'DEUXIEME TRIMES.'!D353</f>
        <v>0</v>
      </c>
      <c r="BA346" s="293">
        <f>'DEUXIEME TRIMES.'!E353</f>
        <v>0</v>
      </c>
      <c r="BB346" s="293">
        <f>'DEUXIEME TRIMES.'!F353</f>
        <v>0</v>
      </c>
      <c r="BC346" s="1067">
        <f>'DEUXIEME TRIMES.'!G353</f>
        <v>0</v>
      </c>
      <c r="BD346" s="293">
        <f>'DEUXIEME TRIMES.'!H353</f>
        <v>0</v>
      </c>
    </row>
    <row r="347" spans="50:56" ht="16.5" thickBot="1" x14ac:dyDescent="0.3">
      <c r="AX347" s="1521">
        <f>'DEUXIEME TRIMES.'!B354</f>
        <v>0</v>
      </c>
      <c r="AY347" s="293">
        <f>'DEUXIEME TRIMES.'!C354</f>
        <v>0</v>
      </c>
      <c r="AZ347" s="293">
        <f>'DEUXIEME TRIMES.'!D354</f>
        <v>0</v>
      </c>
      <c r="BA347" s="293">
        <f>'DEUXIEME TRIMES.'!E354</f>
        <v>0</v>
      </c>
      <c r="BB347" s="293">
        <f>'DEUXIEME TRIMES.'!F354</f>
        <v>0</v>
      </c>
      <c r="BC347" s="1067">
        <f>'DEUXIEME TRIMES.'!G354</f>
        <v>0</v>
      </c>
      <c r="BD347" s="293">
        <f>'DEUXIEME TRIMES.'!H354</f>
        <v>0</v>
      </c>
    </row>
    <row r="348" spans="50:56" ht="16.5" thickBot="1" x14ac:dyDescent="0.3">
      <c r="AX348" s="1521">
        <f>'DEUXIEME TRIMES.'!B355</f>
        <v>0</v>
      </c>
      <c r="AY348" s="293">
        <f>'DEUXIEME TRIMES.'!C355</f>
        <v>0</v>
      </c>
      <c r="AZ348" s="293">
        <f>'DEUXIEME TRIMES.'!D355</f>
        <v>0</v>
      </c>
      <c r="BA348" s="293">
        <f>'DEUXIEME TRIMES.'!E355</f>
        <v>0</v>
      </c>
      <c r="BB348" s="293">
        <f>'DEUXIEME TRIMES.'!F355</f>
        <v>0</v>
      </c>
      <c r="BC348" s="1067">
        <f>'DEUXIEME TRIMES.'!G355</f>
        <v>0</v>
      </c>
      <c r="BD348" s="293">
        <f>'DEUXIEME TRIMES.'!H355</f>
        <v>0</v>
      </c>
    </row>
    <row r="349" spans="50:56" ht="16.5" thickBot="1" x14ac:dyDescent="0.3">
      <c r="AX349" s="1521">
        <f>'DEUXIEME TRIMES.'!B356</f>
        <v>0</v>
      </c>
      <c r="AY349" s="293">
        <f>'DEUXIEME TRIMES.'!C356</f>
        <v>0</v>
      </c>
      <c r="AZ349" s="293">
        <f>'DEUXIEME TRIMES.'!D356</f>
        <v>0</v>
      </c>
      <c r="BA349" s="293">
        <f>'DEUXIEME TRIMES.'!E356</f>
        <v>0</v>
      </c>
      <c r="BB349" s="293">
        <f>'DEUXIEME TRIMES.'!F356</f>
        <v>0</v>
      </c>
      <c r="BC349" s="1067">
        <f>'DEUXIEME TRIMES.'!G356</f>
        <v>0</v>
      </c>
      <c r="BD349" s="293">
        <f>'DEUXIEME TRIMES.'!H356</f>
        <v>0</v>
      </c>
    </row>
    <row r="350" spans="50:56" ht="16.5" thickBot="1" x14ac:dyDescent="0.3">
      <c r="AX350" s="1521">
        <f>'DEUXIEME TRIMES.'!B357</f>
        <v>0</v>
      </c>
      <c r="AY350" s="293">
        <f>'DEUXIEME TRIMES.'!C357</f>
        <v>0</v>
      </c>
      <c r="AZ350" s="293">
        <f>'DEUXIEME TRIMES.'!D357</f>
        <v>0</v>
      </c>
      <c r="BA350" s="293">
        <f>'DEUXIEME TRIMES.'!E357</f>
        <v>0</v>
      </c>
      <c r="BB350" s="293">
        <f>'DEUXIEME TRIMES.'!F357</f>
        <v>0</v>
      </c>
      <c r="BC350" s="1067">
        <f>'DEUXIEME TRIMES.'!G357</f>
        <v>0</v>
      </c>
      <c r="BD350" s="293">
        <f>'DEUXIEME TRIMES.'!H357</f>
        <v>0</v>
      </c>
    </row>
    <row r="351" spans="50:56" ht="16.5" thickBot="1" x14ac:dyDescent="0.3">
      <c r="AX351" s="1521">
        <f>'DEUXIEME TRIMES.'!B358</f>
        <v>0</v>
      </c>
      <c r="AY351" s="293">
        <f>'DEUXIEME TRIMES.'!C358</f>
        <v>0</v>
      </c>
      <c r="AZ351" s="293">
        <f>'DEUXIEME TRIMES.'!D358</f>
        <v>0</v>
      </c>
      <c r="BA351" s="293">
        <f>'DEUXIEME TRIMES.'!E358</f>
        <v>0</v>
      </c>
      <c r="BB351" s="293">
        <f>'DEUXIEME TRIMES.'!F358</f>
        <v>0</v>
      </c>
      <c r="BC351" s="1067">
        <f>'DEUXIEME TRIMES.'!G358</f>
        <v>0</v>
      </c>
      <c r="BD351" s="293">
        <f>'DEUXIEME TRIMES.'!H358</f>
        <v>0</v>
      </c>
    </row>
    <row r="352" spans="50:56" ht="16.5" thickBot="1" x14ac:dyDescent="0.3">
      <c r="AX352" s="1521">
        <f>'DEUXIEME TRIMES.'!B359</f>
        <v>0</v>
      </c>
      <c r="AY352" s="293">
        <f>'DEUXIEME TRIMES.'!C359</f>
        <v>0</v>
      </c>
      <c r="AZ352" s="293">
        <f>'DEUXIEME TRIMES.'!D359</f>
        <v>0</v>
      </c>
      <c r="BA352" s="293">
        <f>'DEUXIEME TRIMES.'!E359</f>
        <v>0</v>
      </c>
      <c r="BB352" s="293">
        <f>'DEUXIEME TRIMES.'!F359</f>
        <v>0</v>
      </c>
      <c r="BC352" s="1067">
        <f>'DEUXIEME TRIMES.'!G359</f>
        <v>0</v>
      </c>
      <c r="BD352" s="293">
        <f>'DEUXIEME TRIMES.'!H359</f>
        <v>0</v>
      </c>
    </row>
    <row r="353" spans="50:56" ht="16.5" thickBot="1" x14ac:dyDescent="0.3">
      <c r="AX353" s="1521">
        <f>'DEUXIEME TRIMES.'!B360</f>
        <v>0</v>
      </c>
      <c r="AY353" s="293">
        <f>'DEUXIEME TRIMES.'!C360</f>
        <v>0</v>
      </c>
      <c r="AZ353" s="293">
        <f>'DEUXIEME TRIMES.'!D360</f>
        <v>0</v>
      </c>
      <c r="BA353" s="293">
        <f>'DEUXIEME TRIMES.'!E360</f>
        <v>0</v>
      </c>
      <c r="BB353" s="293">
        <f>'DEUXIEME TRIMES.'!F360</f>
        <v>0</v>
      </c>
      <c r="BC353" s="1067">
        <f>'DEUXIEME TRIMES.'!G360</f>
        <v>0</v>
      </c>
      <c r="BD353" s="293">
        <f>'DEUXIEME TRIMES.'!H360</f>
        <v>0</v>
      </c>
    </row>
    <row r="354" spans="50:56" ht="41.25" thickBot="1" x14ac:dyDescent="0.3">
      <c r="AX354" s="684" t="s">
        <v>1</v>
      </c>
      <c r="AY354" s="684" t="s">
        <v>119</v>
      </c>
      <c r="AZ354" s="684" t="s">
        <v>120</v>
      </c>
      <c r="BA354" s="684" t="s">
        <v>121</v>
      </c>
      <c r="BB354" s="684" t="s">
        <v>122</v>
      </c>
      <c r="BC354" s="684" t="s">
        <v>123</v>
      </c>
      <c r="BD354" s="684" t="s">
        <v>124</v>
      </c>
    </row>
    <row r="355" spans="50:56" ht="16.5" thickBot="1" x14ac:dyDescent="0.3">
      <c r="AX355" s="1521">
        <f>'DEUXIEME TRIMES.'!B362</f>
        <v>0</v>
      </c>
      <c r="AY355" s="293">
        <f>'DEUXIEME TRIMES.'!C362</f>
        <v>0</v>
      </c>
      <c r="AZ355" s="293">
        <f>'DEUXIEME TRIMES.'!D362</f>
        <v>0</v>
      </c>
      <c r="BA355" s="293">
        <f>'DEUXIEME TRIMES.'!E362</f>
        <v>0</v>
      </c>
      <c r="BB355" s="293">
        <f>'DEUXIEME TRIMES.'!F362</f>
        <v>0</v>
      </c>
      <c r="BC355" s="1067">
        <f>'DEUXIEME TRIMES.'!G362</f>
        <v>0</v>
      </c>
      <c r="BD355" s="293">
        <f>'DEUXIEME TRIMES.'!H362</f>
        <v>0</v>
      </c>
    </row>
    <row r="356" spans="50:56" ht="16.5" thickBot="1" x14ac:dyDescent="0.3">
      <c r="AX356" s="1521">
        <f>'DEUXIEME TRIMES.'!B363</f>
        <v>0</v>
      </c>
      <c r="AY356" s="293">
        <f>'DEUXIEME TRIMES.'!C363</f>
        <v>0</v>
      </c>
      <c r="AZ356" s="293">
        <f>'DEUXIEME TRIMES.'!D363</f>
        <v>0</v>
      </c>
      <c r="BA356" s="293">
        <f>'DEUXIEME TRIMES.'!E363</f>
        <v>0</v>
      </c>
      <c r="BB356" s="293">
        <f>'DEUXIEME TRIMES.'!F363</f>
        <v>0</v>
      </c>
      <c r="BC356" s="1067">
        <f>'DEUXIEME TRIMES.'!G363</f>
        <v>0</v>
      </c>
      <c r="BD356" s="293">
        <f>'DEUXIEME TRIMES.'!H363</f>
        <v>0</v>
      </c>
    </row>
    <row r="357" spans="50:56" ht="16.5" thickBot="1" x14ac:dyDescent="0.3">
      <c r="AX357" s="1521">
        <f>'DEUXIEME TRIMES.'!B364</f>
        <v>0</v>
      </c>
      <c r="AY357" s="293">
        <f>'DEUXIEME TRIMES.'!C364</f>
        <v>0</v>
      </c>
      <c r="AZ357" s="293">
        <f>'DEUXIEME TRIMES.'!D364</f>
        <v>0</v>
      </c>
      <c r="BA357" s="293">
        <f>'DEUXIEME TRIMES.'!E364</f>
        <v>0</v>
      </c>
      <c r="BB357" s="293">
        <f>'DEUXIEME TRIMES.'!F364</f>
        <v>0</v>
      </c>
      <c r="BC357" s="1067">
        <f>'DEUXIEME TRIMES.'!G364</f>
        <v>0</v>
      </c>
      <c r="BD357" s="293">
        <f>'DEUXIEME TRIMES.'!H364</f>
        <v>0</v>
      </c>
    </row>
    <row r="358" spans="50:56" ht="16.5" thickBot="1" x14ac:dyDescent="0.3">
      <c r="AX358" s="1521">
        <f>'DEUXIEME TRIMES.'!B365</f>
        <v>0</v>
      </c>
      <c r="AY358" s="293">
        <f>'DEUXIEME TRIMES.'!C365</f>
        <v>0</v>
      </c>
      <c r="AZ358" s="293">
        <f>'DEUXIEME TRIMES.'!D365</f>
        <v>0</v>
      </c>
      <c r="BA358" s="293">
        <f>'DEUXIEME TRIMES.'!E365</f>
        <v>0</v>
      </c>
      <c r="BB358" s="293">
        <f>'DEUXIEME TRIMES.'!F365</f>
        <v>0</v>
      </c>
      <c r="BC358" s="1067">
        <f>'DEUXIEME TRIMES.'!G365</f>
        <v>0</v>
      </c>
      <c r="BD358" s="293">
        <f>'DEUXIEME TRIMES.'!H365</f>
        <v>0</v>
      </c>
    </row>
    <row r="359" spans="50:56" ht="16.5" thickBot="1" x14ac:dyDescent="0.3">
      <c r="AX359" s="1521">
        <f>'DEUXIEME TRIMES.'!B366</f>
        <v>0</v>
      </c>
      <c r="AY359" s="293">
        <f>'DEUXIEME TRIMES.'!C366</f>
        <v>0</v>
      </c>
      <c r="AZ359" s="293">
        <f>'DEUXIEME TRIMES.'!D366</f>
        <v>0</v>
      </c>
      <c r="BA359" s="293">
        <f>'DEUXIEME TRIMES.'!E366</f>
        <v>0</v>
      </c>
      <c r="BB359" s="293">
        <f>'DEUXIEME TRIMES.'!F366</f>
        <v>0</v>
      </c>
      <c r="BC359" s="1067">
        <f>'DEUXIEME TRIMES.'!G366</f>
        <v>0</v>
      </c>
      <c r="BD359" s="293">
        <f>'DEUXIEME TRIMES.'!H366</f>
        <v>0</v>
      </c>
    </row>
    <row r="360" spans="50:56" ht="16.5" thickBot="1" x14ac:dyDescent="0.3">
      <c r="AX360" s="1521">
        <f>'DEUXIEME TRIMES.'!B367</f>
        <v>0</v>
      </c>
      <c r="AY360" s="293">
        <f>'DEUXIEME TRIMES.'!C367</f>
        <v>0</v>
      </c>
      <c r="AZ360" s="293">
        <f>'DEUXIEME TRIMES.'!D367</f>
        <v>0</v>
      </c>
      <c r="BA360" s="293">
        <f>'DEUXIEME TRIMES.'!E367</f>
        <v>0</v>
      </c>
      <c r="BB360" s="293">
        <f>'DEUXIEME TRIMES.'!F367</f>
        <v>0</v>
      </c>
      <c r="BC360" s="1067">
        <f>'DEUXIEME TRIMES.'!G367</f>
        <v>0</v>
      </c>
      <c r="BD360" s="293">
        <f>'DEUXIEME TRIMES.'!H367</f>
        <v>0</v>
      </c>
    </row>
    <row r="361" spans="50:56" ht="16.5" thickBot="1" x14ac:dyDescent="0.3">
      <c r="AX361" s="1521">
        <f>'DEUXIEME TRIMES.'!B368</f>
        <v>0</v>
      </c>
      <c r="AY361" s="293">
        <f>'DEUXIEME TRIMES.'!C368</f>
        <v>0</v>
      </c>
      <c r="AZ361" s="293">
        <f>'DEUXIEME TRIMES.'!D368</f>
        <v>0</v>
      </c>
      <c r="BA361" s="293">
        <f>'DEUXIEME TRIMES.'!E368</f>
        <v>0</v>
      </c>
      <c r="BB361" s="293">
        <f>'DEUXIEME TRIMES.'!F368</f>
        <v>0</v>
      </c>
      <c r="BC361" s="1067">
        <f>'DEUXIEME TRIMES.'!G368</f>
        <v>0</v>
      </c>
      <c r="BD361" s="293">
        <f>'DEUXIEME TRIMES.'!H368</f>
        <v>0</v>
      </c>
    </row>
    <row r="362" spans="50:56" ht="16.5" thickBot="1" x14ac:dyDescent="0.3">
      <c r="AX362" s="1521">
        <f>'DEUXIEME TRIMES.'!B369</f>
        <v>0</v>
      </c>
      <c r="AY362" s="293">
        <f>'DEUXIEME TRIMES.'!C369</f>
        <v>0</v>
      </c>
      <c r="AZ362" s="293">
        <f>'DEUXIEME TRIMES.'!D369</f>
        <v>0</v>
      </c>
      <c r="BA362" s="293">
        <f>'DEUXIEME TRIMES.'!E369</f>
        <v>0</v>
      </c>
      <c r="BB362" s="293">
        <f>'DEUXIEME TRIMES.'!F369</f>
        <v>0</v>
      </c>
      <c r="BC362" s="1067">
        <f>'DEUXIEME TRIMES.'!G369</f>
        <v>0</v>
      </c>
      <c r="BD362" s="293">
        <f>'DEUXIEME TRIMES.'!H369</f>
        <v>0</v>
      </c>
    </row>
    <row r="363" spans="50:56" ht="16.5" thickBot="1" x14ac:dyDescent="0.3">
      <c r="AX363" s="1521">
        <f>'DEUXIEME TRIMES.'!B370</f>
        <v>0</v>
      </c>
      <c r="AY363" s="293">
        <f>'DEUXIEME TRIMES.'!C370</f>
        <v>0</v>
      </c>
      <c r="AZ363" s="293">
        <f>'DEUXIEME TRIMES.'!D370</f>
        <v>0</v>
      </c>
      <c r="BA363" s="293">
        <f>'DEUXIEME TRIMES.'!E370</f>
        <v>0</v>
      </c>
      <c r="BB363" s="293">
        <f>'DEUXIEME TRIMES.'!F370</f>
        <v>0</v>
      </c>
      <c r="BC363" s="1067">
        <f>'DEUXIEME TRIMES.'!G370</f>
        <v>0</v>
      </c>
      <c r="BD363" s="293">
        <f>'DEUXIEME TRIMES.'!H370</f>
        <v>0</v>
      </c>
    </row>
    <row r="364" spans="50:56" ht="16.5" thickBot="1" x14ac:dyDescent="0.3">
      <c r="AX364" s="1521">
        <f>'DEUXIEME TRIMES.'!B371</f>
        <v>0</v>
      </c>
      <c r="AY364" s="293">
        <f>'DEUXIEME TRIMES.'!C371</f>
        <v>0</v>
      </c>
      <c r="AZ364" s="293">
        <f>'DEUXIEME TRIMES.'!D371</f>
        <v>0</v>
      </c>
      <c r="BA364" s="293">
        <f>'DEUXIEME TRIMES.'!E371</f>
        <v>0</v>
      </c>
      <c r="BB364" s="293">
        <f>'DEUXIEME TRIMES.'!F371</f>
        <v>0</v>
      </c>
      <c r="BC364" s="1067">
        <f>'DEUXIEME TRIMES.'!G371</f>
        <v>0</v>
      </c>
      <c r="BD364" s="293">
        <f>'DEUXIEME TRIMES.'!H371</f>
        <v>0</v>
      </c>
    </row>
    <row r="365" spans="50:56" ht="16.5" thickBot="1" x14ac:dyDescent="0.3">
      <c r="AX365" s="1521">
        <f>'DEUXIEME TRIMES.'!B372</f>
        <v>0</v>
      </c>
      <c r="AY365" s="293">
        <f>'DEUXIEME TRIMES.'!C372</f>
        <v>0</v>
      </c>
      <c r="AZ365" s="293">
        <f>'DEUXIEME TRIMES.'!D372</f>
        <v>0</v>
      </c>
      <c r="BA365" s="293">
        <f>'DEUXIEME TRIMES.'!E372</f>
        <v>0</v>
      </c>
      <c r="BB365" s="293">
        <f>'DEUXIEME TRIMES.'!F372</f>
        <v>0</v>
      </c>
      <c r="BC365" s="1067">
        <f>'DEUXIEME TRIMES.'!G372</f>
        <v>0</v>
      </c>
      <c r="BD365" s="293">
        <f>'DEUXIEME TRIMES.'!H372</f>
        <v>0</v>
      </c>
    </row>
    <row r="366" spans="50:56" ht="16.5" thickBot="1" x14ac:dyDescent="0.3">
      <c r="AX366" s="1521">
        <f>'DEUXIEME TRIMES.'!B373</f>
        <v>0</v>
      </c>
      <c r="AY366" s="293">
        <f>'DEUXIEME TRIMES.'!C373</f>
        <v>0</v>
      </c>
      <c r="AZ366" s="293">
        <f>'DEUXIEME TRIMES.'!D373</f>
        <v>0</v>
      </c>
      <c r="BA366" s="293">
        <f>'DEUXIEME TRIMES.'!E373</f>
        <v>0</v>
      </c>
      <c r="BB366" s="293">
        <f>'DEUXIEME TRIMES.'!F373</f>
        <v>0</v>
      </c>
      <c r="BC366" s="1067">
        <f>'DEUXIEME TRIMES.'!G373</f>
        <v>0</v>
      </c>
      <c r="BD366" s="293">
        <f>'DEUXIEME TRIMES.'!H373</f>
        <v>0</v>
      </c>
    </row>
    <row r="367" spans="50:56" ht="16.5" thickBot="1" x14ac:dyDescent="0.3">
      <c r="AX367" s="1521">
        <f>'DEUXIEME TRIMES.'!B374</f>
        <v>0</v>
      </c>
      <c r="AY367" s="293">
        <f>'DEUXIEME TRIMES.'!C374</f>
        <v>0</v>
      </c>
      <c r="AZ367" s="293">
        <f>'DEUXIEME TRIMES.'!D374</f>
        <v>0</v>
      </c>
      <c r="BA367" s="293">
        <f>'DEUXIEME TRIMES.'!E374</f>
        <v>0</v>
      </c>
      <c r="BB367" s="293">
        <f>'DEUXIEME TRIMES.'!F374</f>
        <v>0</v>
      </c>
      <c r="BC367" s="1067">
        <f>'DEUXIEME TRIMES.'!G374</f>
        <v>0</v>
      </c>
      <c r="BD367" s="293">
        <f>'DEUXIEME TRIMES.'!H374</f>
        <v>0</v>
      </c>
    </row>
    <row r="368" spans="50:56" ht="16.5" thickBot="1" x14ac:dyDescent="0.3">
      <c r="AX368" s="1521">
        <f>'DEUXIEME TRIMES.'!B375</f>
        <v>0</v>
      </c>
      <c r="AY368" s="293">
        <f>'DEUXIEME TRIMES.'!C375</f>
        <v>0</v>
      </c>
      <c r="AZ368" s="293">
        <f>'DEUXIEME TRIMES.'!D375</f>
        <v>0</v>
      </c>
      <c r="BA368" s="293">
        <f>'DEUXIEME TRIMES.'!E375</f>
        <v>0</v>
      </c>
      <c r="BB368" s="293">
        <f>'DEUXIEME TRIMES.'!F375</f>
        <v>0</v>
      </c>
      <c r="BC368" s="1067">
        <f>'DEUXIEME TRIMES.'!G375</f>
        <v>0</v>
      </c>
      <c r="BD368" s="293">
        <f>'DEUXIEME TRIMES.'!H375</f>
        <v>0</v>
      </c>
    </row>
    <row r="369" spans="50:62" ht="16.5" thickBot="1" x14ac:dyDescent="0.3">
      <c r="AX369" s="1521">
        <f>'DEUXIEME TRIMES.'!B376</f>
        <v>0</v>
      </c>
      <c r="AY369" s="293">
        <f>'DEUXIEME TRIMES.'!C376</f>
        <v>0</v>
      </c>
      <c r="AZ369" s="293">
        <f>'DEUXIEME TRIMES.'!D376</f>
        <v>0</v>
      </c>
      <c r="BA369" s="293">
        <f>'DEUXIEME TRIMES.'!E376</f>
        <v>0</v>
      </c>
      <c r="BB369" s="293">
        <f>'DEUXIEME TRIMES.'!F376</f>
        <v>0</v>
      </c>
      <c r="BC369" s="1067">
        <f>'DEUXIEME TRIMES.'!G376</f>
        <v>0</v>
      </c>
      <c r="BD369" s="293">
        <f>'DEUXIEME TRIMES.'!H376</f>
        <v>0</v>
      </c>
    </row>
    <row r="370" spans="50:62" ht="16.5" thickBot="1" x14ac:dyDescent="0.3">
      <c r="AX370" s="1808">
        <f>'DEUXIEME TRIMES.'!B377</f>
        <v>0</v>
      </c>
      <c r="AY370" s="342">
        <f>'DEUXIEME TRIMES.'!C377</f>
        <v>0</v>
      </c>
      <c r="AZ370" s="342">
        <f>'DEUXIEME TRIMES.'!D377</f>
        <v>0</v>
      </c>
      <c r="BA370" s="342">
        <f>'DEUXIEME TRIMES.'!E377</f>
        <v>0</v>
      </c>
      <c r="BB370" s="342">
        <f>'DEUXIEME TRIMES.'!F377</f>
        <v>0</v>
      </c>
      <c r="BC370" s="1785">
        <f>'DEUXIEME TRIMES.'!G377</f>
        <v>0</v>
      </c>
      <c r="BD370" s="342">
        <f>'DEUXIEME TRIMES.'!H377</f>
        <v>0</v>
      </c>
    </row>
    <row r="371" spans="50:62" ht="16.5" thickBot="1" x14ac:dyDescent="0.3">
      <c r="AX371" s="1807"/>
      <c r="AY371" s="1782"/>
      <c r="AZ371" s="1782"/>
      <c r="BA371" s="1782"/>
      <c r="BB371" s="1782"/>
      <c r="BC371" s="1783"/>
      <c r="BD371" s="1782"/>
    </row>
    <row r="372" spans="50:62" ht="19.5" thickBot="1" x14ac:dyDescent="0.3">
      <c r="AX372" s="1807"/>
      <c r="AY372" s="528" t="s">
        <v>91</v>
      </c>
      <c r="AZ372" s="2042">
        <f>'DEUXIEME TRIMES.'!C384</f>
        <v>0</v>
      </c>
      <c r="BA372" s="2043"/>
      <c r="BB372" s="2043"/>
      <c r="BC372" s="2043"/>
      <c r="BD372" s="2044"/>
    </row>
    <row r="373" spans="50:62" ht="15.75" x14ac:dyDescent="0.25">
      <c r="AX373" s="1807"/>
      <c r="AY373" s="1782"/>
      <c r="AZ373" s="2045"/>
      <c r="BA373" s="2046"/>
      <c r="BB373" s="2046"/>
      <c r="BC373" s="2046"/>
      <c r="BD373" s="2047"/>
    </row>
    <row r="374" spans="50:62" ht="15.75" x14ac:dyDescent="0.25">
      <c r="AX374" s="1807"/>
      <c r="AY374" s="1782"/>
      <c r="AZ374" s="2045"/>
      <c r="BA374" s="2046"/>
      <c r="BB374" s="2046"/>
      <c r="BC374" s="2046"/>
      <c r="BD374" s="2047"/>
    </row>
    <row r="375" spans="50:62" ht="16.5" thickBot="1" x14ac:dyDescent="0.3">
      <c r="AX375" s="1807"/>
      <c r="AY375" s="1782"/>
      <c r="AZ375" s="2048"/>
      <c r="BA375" s="2049"/>
      <c r="BB375" s="2049"/>
      <c r="BC375" s="2049"/>
      <c r="BD375" s="2050"/>
    </row>
    <row r="376" spans="50:62" x14ac:dyDescent="0.25">
      <c r="BE376" s="666"/>
    </row>
    <row r="377" spans="50:62" ht="22.5" x14ac:dyDescent="0.4">
      <c r="BF377" s="681" t="s">
        <v>798</v>
      </c>
      <c r="BG377" s="966"/>
      <c r="BH377" s="966"/>
      <c r="BI377" s="966"/>
      <c r="BJ377" s="967">
        <v>8</v>
      </c>
    </row>
    <row r="378" spans="50:62" ht="23.25" thickBot="1" x14ac:dyDescent="0.45">
      <c r="BF378" s="965"/>
      <c r="BG378" s="966"/>
      <c r="BH378" s="966"/>
      <c r="BI378" s="966"/>
      <c r="BJ378" s="966"/>
    </row>
    <row r="379" spans="50:62" ht="21" thickBot="1" x14ac:dyDescent="0.3">
      <c r="BF379" s="684" t="s">
        <v>1</v>
      </c>
      <c r="BG379" s="684" t="s">
        <v>34</v>
      </c>
      <c r="BH379" s="684" t="s">
        <v>94</v>
      </c>
      <c r="BI379" s="684" t="s">
        <v>132</v>
      </c>
      <c r="BJ379" s="684" t="s">
        <v>90</v>
      </c>
    </row>
    <row r="380" spans="50:62" ht="16.5" thickBot="1" x14ac:dyDescent="0.3">
      <c r="BF380" s="1521">
        <f>'DEUXIEME TRIMES.'!B391</f>
        <v>0</v>
      </c>
      <c r="BG380" s="293">
        <f>'DEUXIEME TRIMES.'!C391</f>
        <v>0</v>
      </c>
      <c r="BH380" s="1067">
        <f>'DEUXIEME TRIMES.'!D391</f>
        <v>0</v>
      </c>
      <c r="BI380" s="293">
        <f>'DEUXIEME TRIMES.'!E391</f>
        <v>0</v>
      </c>
      <c r="BJ380" s="338">
        <f>'DEUXIEME TRIMES.'!F391</f>
        <v>0</v>
      </c>
    </row>
    <row r="381" spans="50:62" ht="16.5" thickBot="1" x14ac:dyDescent="0.3">
      <c r="BF381" s="1521">
        <f>'DEUXIEME TRIMES.'!B392</f>
        <v>0</v>
      </c>
      <c r="BG381" s="293">
        <f>'DEUXIEME TRIMES.'!C392</f>
        <v>0</v>
      </c>
      <c r="BH381" s="1067">
        <f>'DEUXIEME TRIMES.'!D392</f>
        <v>0</v>
      </c>
      <c r="BI381" s="293">
        <f>'DEUXIEME TRIMES.'!E392</f>
        <v>0</v>
      </c>
      <c r="BJ381" s="338">
        <f>'DEUXIEME TRIMES.'!F392</f>
        <v>0</v>
      </c>
    </row>
    <row r="382" spans="50:62" ht="16.5" thickBot="1" x14ac:dyDescent="0.3">
      <c r="BF382" s="1521">
        <f>'DEUXIEME TRIMES.'!B393</f>
        <v>0</v>
      </c>
      <c r="BG382" s="293">
        <f>'DEUXIEME TRIMES.'!C393</f>
        <v>0</v>
      </c>
      <c r="BH382" s="1067">
        <f>'DEUXIEME TRIMES.'!D393</f>
        <v>0</v>
      </c>
      <c r="BI382" s="293">
        <f>'DEUXIEME TRIMES.'!E393</f>
        <v>0</v>
      </c>
      <c r="BJ382" s="338">
        <f>'DEUXIEME TRIMES.'!F393</f>
        <v>0</v>
      </c>
    </row>
    <row r="383" spans="50:62" ht="16.5" thickBot="1" x14ac:dyDescent="0.3">
      <c r="BF383" s="1521">
        <f>'DEUXIEME TRIMES.'!B394</f>
        <v>0</v>
      </c>
      <c r="BG383" s="293">
        <f>'DEUXIEME TRIMES.'!C394</f>
        <v>0</v>
      </c>
      <c r="BH383" s="1067">
        <f>'DEUXIEME TRIMES.'!D394</f>
        <v>0</v>
      </c>
      <c r="BI383" s="293">
        <f>'DEUXIEME TRIMES.'!E394</f>
        <v>0</v>
      </c>
      <c r="BJ383" s="338">
        <f>'DEUXIEME TRIMES.'!F394</f>
        <v>0</v>
      </c>
    </row>
    <row r="384" spans="50:62" ht="16.5" thickBot="1" x14ac:dyDescent="0.3">
      <c r="BF384" s="1521">
        <f>'DEUXIEME TRIMES.'!B395</f>
        <v>0</v>
      </c>
      <c r="BG384" s="293">
        <f>'DEUXIEME TRIMES.'!C395</f>
        <v>0</v>
      </c>
      <c r="BH384" s="1067">
        <f>'DEUXIEME TRIMES.'!D395</f>
        <v>0</v>
      </c>
      <c r="BI384" s="293">
        <f>'DEUXIEME TRIMES.'!E395</f>
        <v>0</v>
      </c>
      <c r="BJ384" s="338">
        <f>'DEUXIEME TRIMES.'!F395</f>
        <v>0</v>
      </c>
    </row>
    <row r="385" spans="58:62" ht="16.5" thickBot="1" x14ac:dyDescent="0.3">
      <c r="BF385" s="1521">
        <f>'DEUXIEME TRIMES.'!B396</f>
        <v>0</v>
      </c>
      <c r="BG385" s="293">
        <f>'DEUXIEME TRIMES.'!C396</f>
        <v>0</v>
      </c>
      <c r="BH385" s="1067">
        <f>'DEUXIEME TRIMES.'!D396</f>
        <v>0</v>
      </c>
      <c r="BI385" s="293">
        <f>'DEUXIEME TRIMES.'!E396</f>
        <v>0</v>
      </c>
      <c r="BJ385" s="338">
        <f>'DEUXIEME TRIMES.'!F396</f>
        <v>0</v>
      </c>
    </row>
    <row r="386" spans="58:62" ht="16.5" thickBot="1" x14ac:dyDescent="0.3">
      <c r="BF386" s="1521">
        <f>'DEUXIEME TRIMES.'!B397</f>
        <v>0</v>
      </c>
      <c r="BG386" s="293">
        <f>'DEUXIEME TRIMES.'!C397</f>
        <v>0</v>
      </c>
      <c r="BH386" s="1067">
        <f>'DEUXIEME TRIMES.'!D397</f>
        <v>0</v>
      </c>
      <c r="BI386" s="293">
        <f>'DEUXIEME TRIMES.'!E397</f>
        <v>0</v>
      </c>
      <c r="BJ386" s="338">
        <f>'DEUXIEME TRIMES.'!F397</f>
        <v>0</v>
      </c>
    </row>
    <row r="387" spans="58:62" ht="16.5" thickBot="1" x14ac:dyDescent="0.3">
      <c r="BF387" s="1521">
        <f>'DEUXIEME TRIMES.'!B398</f>
        <v>0</v>
      </c>
      <c r="BG387" s="293">
        <f>'DEUXIEME TRIMES.'!C398</f>
        <v>0</v>
      </c>
      <c r="BH387" s="1067">
        <f>'DEUXIEME TRIMES.'!D398</f>
        <v>0</v>
      </c>
      <c r="BI387" s="293">
        <f>'DEUXIEME TRIMES.'!E398</f>
        <v>0</v>
      </c>
      <c r="BJ387" s="338">
        <f>'DEUXIEME TRIMES.'!F398</f>
        <v>0</v>
      </c>
    </row>
    <row r="388" spans="58:62" ht="16.5" thickBot="1" x14ac:dyDescent="0.3">
      <c r="BF388" s="1521">
        <f>'DEUXIEME TRIMES.'!B399</f>
        <v>0</v>
      </c>
      <c r="BG388" s="293">
        <f>'DEUXIEME TRIMES.'!C399</f>
        <v>0</v>
      </c>
      <c r="BH388" s="1067">
        <f>'DEUXIEME TRIMES.'!D399</f>
        <v>0</v>
      </c>
      <c r="BI388" s="293">
        <f>'DEUXIEME TRIMES.'!E399</f>
        <v>0</v>
      </c>
      <c r="BJ388" s="338">
        <f>'DEUXIEME TRIMES.'!F399</f>
        <v>0</v>
      </c>
    </row>
    <row r="389" spans="58:62" ht="16.5" thickBot="1" x14ac:dyDescent="0.3">
      <c r="BF389" s="1521">
        <f>'DEUXIEME TRIMES.'!B400</f>
        <v>0</v>
      </c>
      <c r="BG389" s="293">
        <f>'DEUXIEME TRIMES.'!C400</f>
        <v>0</v>
      </c>
      <c r="BH389" s="1067">
        <f>'DEUXIEME TRIMES.'!D400</f>
        <v>0</v>
      </c>
      <c r="BI389" s="293">
        <f>'DEUXIEME TRIMES.'!E400</f>
        <v>0</v>
      </c>
      <c r="BJ389" s="338">
        <f>'DEUXIEME TRIMES.'!F400</f>
        <v>0</v>
      </c>
    </row>
    <row r="390" spans="58:62" ht="16.5" thickBot="1" x14ac:dyDescent="0.3">
      <c r="BF390" s="1521">
        <f>'DEUXIEME TRIMES.'!B401</f>
        <v>0</v>
      </c>
      <c r="BG390" s="293">
        <f>'DEUXIEME TRIMES.'!C401</f>
        <v>0</v>
      </c>
      <c r="BH390" s="1067">
        <f>'DEUXIEME TRIMES.'!D401</f>
        <v>0</v>
      </c>
      <c r="BI390" s="293">
        <f>'DEUXIEME TRIMES.'!E401</f>
        <v>0</v>
      </c>
      <c r="BJ390" s="338">
        <f>'DEUXIEME TRIMES.'!F401</f>
        <v>0</v>
      </c>
    </row>
    <row r="391" spans="58:62" ht="16.5" thickBot="1" x14ac:dyDescent="0.3">
      <c r="BF391" s="1521">
        <f>'DEUXIEME TRIMES.'!B402</f>
        <v>0</v>
      </c>
      <c r="BG391" s="293">
        <f>'DEUXIEME TRIMES.'!C402</f>
        <v>0</v>
      </c>
      <c r="BH391" s="1067">
        <f>'DEUXIEME TRIMES.'!D402</f>
        <v>0</v>
      </c>
      <c r="BI391" s="293">
        <f>'DEUXIEME TRIMES.'!E402</f>
        <v>0</v>
      </c>
      <c r="BJ391" s="338">
        <f>'DEUXIEME TRIMES.'!F402</f>
        <v>0</v>
      </c>
    </row>
    <row r="392" spans="58:62" ht="16.5" thickBot="1" x14ac:dyDescent="0.3">
      <c r="BF392" s="1521">
        <f>'DEUXIEME TRIMES.'!B403</f>
        <v>0</v>
      </c>
      <c r="BG392" s="293">
        <f>'DEUXIEME TRIMES.'!C403</f>
        <v>0</v>
      </c>
      <c r="BH392" s="1067">
        <f>'DEUXIEME TRIMES.'!D403</f>
        <v>0</v>
      </c>
      <c r="BI392" s="293">
        <f>'DEUXIEME TRIMES.'!E403</f>
        <v>0</v>
      </c>
      <c r="BJ392" s="338">
        <f>'DEUXIEME TRIMES.'!F403</f>
        <v>0</v>
      </c>
    </row>
    <row r="393" spans="58:62" ht="16.5" thickBot="1" x14ac:dyDescent="0.3">
      <c r="BF393" s="1521">
        <f>'DEUXIEME TRIMES.'!B404</f>
        <v>0</v>
      </c>
      <c r="BG393" s="293">
        <f>'DEUXIEME TRIMES.'!C404</f>
        <v>0</v>
      </c>
      <c r="BH393" s="1067">
        <f>'DEUXIEME TRIMES.'!D404</f>
        <v>0</v>
      </c>
      <c r="BI393" s="293">
        <f>'DEUXIEME TRIMES.'!E404</f>
        <v>0</v>
      </c>
      <c r="BJ393" s="338">
        <f>'DEUXIEME TRIMES.'!F404</f>
        <v>0</v>
      </c>
    </row>
    <row r="394" spans="58:62" ht="16.5" thickBot="1" x14ac:dyDescent="0.3">
      <c r="BF394" s="1521">
        <f>'DEUXIEME TRIMES.'!B405</f>
        <v>0</v>
      </c>
      <c r="BG394" s="293">
        <f>'DEUXIEME TRIMES.'!C405</f>
        <v>0</v>
      </c>
      <c r="BH394" s="1067">
        <f>'DEUXIEME TRIMES.'!D405</f>
        <v>0</v>
      </c>
      <c r="BI394" s="293">
        <f>'DEUXIEME TRIMES.'!E405</f>
        <v>0</v>
      </c>
      <c r="BJ394" s="338">
        <f>'DEUXIEME TRIMES.'!F405</f>
        <v>0</v>
      </c>
    </row>
    <row r="395" spans="58:62" ht="16.5" thickBot="1" x14ac:dyDescent="0.3">
      <c r="BF395" s="1521">
        <f>'DEUXIEME TRIMES.'!B406</f>
        <v>0</v>
      </c>
      <c r="BG395" s="293">
        <f>'DEUXIEME TRIMES.'!C406</f>
        <v>0</v>
      </c>
      <c r="BH395" s="1067">
        <f>'DEUXIEME TRIMES.'!D406</f>
        <v>0</v>
      </c>
      <c r="BI395" s="293">
        <f>'DEUXIEME TRIMES.'!E406</f>
        <v>0</v>
      </c>
      <c r="BJ395" s="338">
        <f>'DEUXIEME TRIMES.'!F406</f>
        <v>0</v>
      </c>
    </row>
    <row r="396" spans="58:62" ht="16.5" thickBot="1" x14ac:dyDescent="0.3">
      <c r="BF396" s="1521">
        <f>'DEUXIEME TRIMES.'!B407</f>
        <v>0</v>
      </c>
      <c r="BG396" s="293">
        <f>'DEUXIEME TRIMES.'!C407</f>
        <v>0</v>
      </c>
      <c r="BH396" s="1067">
        <f>'DEUXIEME TRIMES.'!D407</f>
        <v>0</v>
      </c>
      <c r="BI396" s="293">
        <f>'DEUXIEME TRIMES.'!E407</f>
        <v>0</v>
      </c>
      <c r="BJ396" s="338">
        <f>'DEUXIEME TRIMES.'!F407</f>
        <v>0</v>
      </c>
    </row>
    <row r="397" spans="58:62" ht="16.5" thickBot="1" x14ac:dyDescent="0.3">
      <c r="BF397" s="1521">
        <f>'DEUXIEME TRIMES.'!B408</f>
        <v>0</v>
      </c>
      <c r="BG397" s="293">
        <f>'DEUXIEME TRIMES.'!C408</f>
        <v>0</v>
      </c>
      <c r="BH397" s="1067">
        <f>'DEUXIEME TRIMES.'!D408</f>
        <v>0</v>
      </c>
      <c r="BI397" s="293">
        <f>'DEUXIEME TRIMES.'!E408</f>
        <v>0</v>
      </c>
      <c r="BJ397" s="338">
        <f>'DEUXIEME TRIMES.'!F408</f>
        <v>0</v>
      </c>
    </row>
    <row r="398" spans="58:62" ht="16.5" thickBot="1" x14ac:dyDescent="0.3">
      <c r="BF398" s="1521">
        <f>'DEUXIEME TRIMES.'!B409</f>
        <v>0</v>
      </c>
      <c r="BG398" s="293">
        <f>'DEUXIEME TRIMES.'!C409</f>
        <v>0</v>
      </c>
      <c r="BH398" s="1067">
        <f>'DEUXIEME TRIMES.'!D409</f>
        <v>0</v>
      </c>
      <c r="BI398" s="293">
        <f>'DEUXIEME TRIMES.'!E409</f>
        <v>0</v>
      </c>
      <c r="BJ398" s="338">
        <f>'DEUXIEME TRIMES.'!F409</f>
        <v>0</v>
      </c>
    </row>
    <row r="399" spans="58:62" ht="16.5" thickBot="1" x14ac:dyDescent="0.3">
      <c r="BF399" s="1521">
        <f>'DEUXIEME TRIMES.'!B410</f>
        <v>0</v>
      </c>
      <c r="BG399" s="293">
        <f>'DEUXIEME TRIMES.'!C410</f>
        <v>0</v>
      </c>
      <c r="BH399" s="1067">
        <f>'DEUXIEME TRIMES.'!D410</f>
        <v>0</v>
      </c>
      <c r="BI399" s="293">
        <f>'DEUXIEME TRIMES.'!E410</f>
        <v>0</v>
      </c>
      <c r="BJ399" s="338">
        <f>'DEUXIEME TRIMES.'!F410</f>
        <v>0</v>
      </c>
    </row>
    <row r="400" spans="58:62" ht="16.5" thickBot="1" x14ac:dyDescent="0.3">
      <c r="BF400" s="1521">
        <f>'DEUXIEME TRIMES.'!B411</f>
        <v>0</v>
      </c>
      <c r="BG400" s="293">
        <f>'DEUXIEME TRIMES.'!C411</f>
        <v>0</v>
      </c>
      <c r="BH400" s="1067">
        <f>'DEUXIEME TRIMES.'!D411</f>
        <v>0</v>
      </c>
      <c r="BI400" s="293">
        <f>'DEUXIEME TRIMES.'!E411</f>
        <v>0</v>
      </c>
      <c r="BJ400" s="338">
        <f>'DEUXIEME TRIMES.'!F411</f>
        <v>0</v>
      </c>
    </row>
    <row r="401" spans="58:62" ht="16.5" thickBot="1" x14ac:dyDescent="0.3">
      <c r="BF401" s="1521">
        <f>'DEUXIEME TRIMES.'!B412</f>
        <v>0</v>
      </c>
      <c r="BG401" s="293">
        <f>'DEUXIEME TRIMES.'!C412</f>
        <v>0</v>
      </c>
      <c r="BH401" s="1067">
        <f>'DEUXIEME TRIMES.'!D412</f>
        <v>0</v>
      </c>
      <c r="BI401" s="293">
        <f>'DEUXIEME TRIMES.'!E412</f>
        <v>0</v>
      </c>
      <c r="BJ401" s="338">
        <f>'DEUXIEME TRIMES.'!F412</f>
        <v>0</v>
      </c>
    </row>
    <row r="402" spans="58:62" ht="16.5" thickBot="1" x14ac:dyDescent="0.3">
      <c r="BF402" s="1521">
        <f>'DEUXIEME TRIMES.'!B413</f>
        <v>0</v>
      </c>
      <c r="BG402" s="293">
        <f>'DEUXIEME TRIMES.'!C413</f>
        <v>0</v>
      </c>
      <c r="BH402" s="1067">
        <f>'DEUXIEME TRIMES.'!D413</f>
        <v>0</v>
      </c>
      <c r="BI402" s="293">
        <f>'DEUXIEME TRIMES.'!E413</f>
        <v>0</v>
      </c>
      <c r="BJ402" s="338">
        <f>'DEUXIEME TRIMES.'!F413</f>
        <v>0</v>
      </c>
    </row>
    <row r="403" spans="58:62" ht="16.5" thickBot="1" x14ac:dyDescent="0.3">
      <c r="BF403" s="1521">
        <f>'DEUXIEME TRIMES.'!B414</f>
        <v>0</v>
      </c>
      <c r="BG403" s="293">
        <f>'DEUXIEME TRIMES.'!C414</f>
        <v>0</v>
      </c>
      <c r="BH403" s="1067">
        <f>'DEUXIEME TRIMES.'!D414</f>
        <v>0</v>
      </c>
      <c r="BI403" s="293">
        <f>'DEUXIEME TRIMES.'!E414</f>
        <v>0</v>
      </c>
      <c r="BJ403" s="338">
        <f>'DEUXIEME TRIMES.'!F414</f>
        <v>0</v>
      </c>
    </row>
    <row r="404" spans="58:62" ht="16.5" thickBot="1" x14ac:dyDescent="0.3">
      <c r="BF404" s="1521">
        <f>'DEUXIEME TRIMES.'!B415</f>
        <v>0</v>
      </c>
      <c r="BG404" s="293">
        <f>'DEUXIEME TRIMES.'!C415</f>
        <v>0</v>
      </c>
      <c r="BH404" s="1067">
        <f>'DEUXIEME TRIMES.'!D415</f>
        <v>0</v>
      </c>
      <c r="BI404" s="293">
        <f>'DEUXIEME TRIMES.'!E415</f>
        <v>0</v>
      </c>
      <c r="BJ404" s="338">
        <f>'DEUXIEME TRIMES.'!F415</f>
        <v>0</v>
      </c>
    </row>
    <row r="405" spans="58:62" ht="16.5" thickBot="1" x14ac:dyDescent="0.3">
      <c r="BF405" s="1521">
        <f>'DEUXIEME TRIMES.'!B416</f>
        <v>0</v>
      </c>
      <c r="BG405" s="293">
        <f>'DEUXIEME TRIMES.'!C416</f>
        <v>0</v>
      </c>
      <c r="BH405" s="1067">
        <f>'DEUXIEME TRIMES.'!D416</f>
        <v>0</v>
      </c>
      <c r="BI405" s="293">
        <f>'DEUXIEME TRIMES.'!E416</f>
        <v>0</v>
      </c>
      <c r="BJ405" s="338">
        <f>'DEUXIEME TRIMES.'!F416</f>
        <v>0</v>
      </c>
    </row>
    <row r="406" spans="58:62" ht="16.5" thickBot="1" x14ac:dyDescent="0.3">
      <c r="BF406" s="1521">
        <f>'DEUXIEME TRIMES.'!B417</f>
        <v>0</v>
      </c>
      <c r="BG406" s="293">
        <f>'DEUXIEME TRIMES.'!C417</f>
        <v>0</v>
      </c>
      <c r="BH406" s="1067">
        <f>'DEUXIEME TRIMES.'!D417</f>
        <v>0</v>
      </c>
      <c r="BI406" s="293">
        <f>'DEUXIEME TRIMES.'!E417</f>
        <v>0</v>
      </c>
      <c r="BJ406" s="338">
        <f>'DEUXIEME TRIMES.'!F417</f>
        <v>0</v>
      </c>
    </row>
    <row r="407" spans="58:62" ht="16.5" thickBot="1" x14ac:dyDescent="0.3">
      <c r="BF407" s="1521">
        <f>'DEUXIEME TRIMES.'!B418</f>
        <v>0</v>
      </c>
      <c r="BG407" s="293">
        <f>'DEUXIEME TRIMES.'!C418</f>
        <v>0</v>
      </c>
      <c r="BH407" s="1067">
        <f>'DEUXIEME TRIMES.'!D418</f>
        <v>0</v>
      </c>
      <c r="BI407" s="293">
        <f>'DEUXIEME TRIMES.'!E418</f>
        <v>0</v>
      </c>
      <c r="BJ407" s="338">
        <f>'DEUXIEME TRIMES.'!F418</f>
        <v>0</v>
      </c>
    </row>
    <row r="408" spans="58:62" ht="16.5" thickBot="1" x14ac:dyDescent="0.3">
      <c r="BF408" s="1521">
        <f>'DEUXIEME TRIMES.'!B419</f>
        <v>0</v>
      </c>
      <c r="BG408" s="293">
        <f>'DEUXIEME TRIMES.'!C419</f>
        <v>0</v>
      </c>
      <c r="BH408" s="1067">
        <f>'DEUXIEME TRIMES.'!D419</f>
        <v>0</v>
      </c>
      <c r="BI408" s="293">
        <f>'DEUXIEME TRIMES.'!E419</f>
        <v>0</v>
      </c>
      <c r="BJ408" s="338">
        <f>'DEUXIEME TRIMES.'!F419</f>
        <v>0</v>
      </c>
    </row>
    <row r="409" spans="58:62" ht="35.25" customHeight="1" thickBot="1" x14ac:dyDescent="0.3">
      <c r="BF409" s="684" t="s">
        <v>1</v>
      </c>
      <c r="BG409" s="684" t="s">
        <v>34</v>
      </c>
      <c r="BH409" s="684" t="s">
        <v>94</v>
      </c>
      <c r="BI409" s="684" t="s">
        <v>132</v>
      </c>
      <c r="BJ409" s="684" t="s">
        <v>90</v>
      </c>
    </row>
    <row r="410" spans="58:62" ht="19.5" thickBot="1" x14ac:dyDescent="0.3">
      <c r="BF410" s="1524">
        <f>'DEUXIEME TRIMES.'!B421</f>
        <v>0</v>
      </c>
      <c r="BG410" s="388">
        <f>'DEUXIEME TRIMES.'!C421</f>
        <v>0</v>
      </c>
      <c r="BH410" s="589">
        <f>'DEUXIEME TRIMES.'!D421</f>
        <v>0</v>
      </c>
      <c r="BI410" s="388">
        <f>'DEUXIEME TRIMES.'!E421</f>
        <v>0</v>
      </c>
      <c r="BJ410" s="633">
        <f>'DEUXIEME TRIMES.'!F421</f>
        <v>0</v>
      </c>
    </row>
    <row r="411" spans="58:62" ht="19.5" thickBot="1" x14ac:dyDescent="0.3">
      <c r="BF411" s="1524">
        <f>'DEUXIEME TRIMES.'!B422</f>
        <v>0</v>
      </c>
      <c r="BG411" s="388">
        <f>'DEUXIEME TRIMES.'!C422</f>
        <v>0</v>
      </c>
      <c r="BH411" s="589">
        <f>'DEUXIEME TRIMES.'!D422</f>
        <v>0</v>
      </c>
      <c r="BI411" s="388">
        <f>'DEUXIEME TRIMES.'!E422</f>
        <v>0</v>
      </c>
      <c r="BJ411" s="633">
        <f>'DEUXIEME TRIMES.'!F422</f>
        <v>0</v>
      </c>
    </row>
    <row r="412" spans="58:62" ht="19.5" thickBot="1" x14ac:dyDescent="0.3">
      <c r="BF412" s="1524">
        <f>'DEUXIEME TRIMES.'!B423</f>
        <v>0</v>
      </c>
      <c r="BG412" s="388">
        <f>'DEUXIEME TRIMES.'!C423</f>
        <v>0</v>
      </c>
      <c r="BH412" s="589">
        <f>'DEUXIEME TRIMES.'!D423</f>
        <v>0</v>
      </c>
      <c r="BI412" s="388">
        <f>'DEUXIEME TRIMES.'!E423</f>
        <v>0</v>
      </c>
      <c r="BJ412" s="633">
        <f>'DEUXIEME TRIMES.'!F423</f>
        <v>0</v>
      </c>
    </row>
    <row r="413" spans="58:62" ht="19.5" thickBot="1" x14ac:dyDescent="0.3">
      <c r="BF413" s="1524">
        <f>'DEUXIEME TRIMES.'!B424</f>
        <v>0</v>
      </c>
      <c r="BG413" s="388">
        <f>'DEUXIEME TRIMES.'!C424</f>
        <v>0</v>
      </c>
      <c r="BH413" s="589">
        <f>'DEUXIEME TRIMES.'!D424</f>
        <v>0</v>
      </c>
      <c r="BI413" s="388">
        <f>'DEUXIEME TRIMES.'!E424</f>
        <v>0</v>
      </c>
      <c r="BJ413" s="633">
        <f>'DEUXIEME TRIMES.'!F424</f>
        <v>0</v>
      </c>
    </row>
    <row r="414" spans="58:62" ht="19.5" thickBot="1" x14ac:dyDescent="0.3">
      <c r="BF414" s="1524">
        <f>'DEUXIEME TRIMES.'!B425</f>
        <v>0</v>
      </c>
      <c r="BG414" s="388">
        <f>'DEUXIEME TRIMES.'!C425</f>
        <v>0</v>
      </c>
      <c r="BH414" s="589">
        <f>'DEUXIEME TRIMES.'!D425</f>
        <v>0</v>
      </c>
      <c r="BI414" s="388">
        <f>'DEUXIEME TRIMES.'!E425</f>
        <v>0</v>
      </c>
      <c r="BJ414" s="633">
        <f>'DEUXIEME TRIMES.'!F425</f>
        <v>0</v>
      </c>
    </row>
    <row r="415" spans="58:62" ht="19.5" thickBot="1" x14ac:dyDescent="0.3">
      <c r="BF415" s="1524">
        <f>'DEUXIEME TRIMES.'!B426</f>
        <v>0</v>
      </c>
      <c r="BG415" s="388">
        <f>'DEUXIEME TRIMES.'!C426</f>
        <v>0</v>
      </c>
      <c r="BH415" s="589">
        <f>'DEUXIEME TRIMES.'!D426</f>
        <v>0</v>
      </c>
      <c r="BI415" s="388">
        <f>'DEUXIEME TRIMES.'!E426</f>
        <v>0</v>
      </c>
      <c r="BJ415" s="633">
        <f>'DEUXIEME TRIMES.'!F426</f>
        <v>0</v>
      </c>
    </row>
    <row r="416" spans="58:62" ht="19.5" thickBot="1" x14ac:dyDescent="0.3">
      <c r="BF416" s="1524">
        <f>'DEUXIEME TRIMES.'!B427</f>
        <v>0</v>
      </c>
      <c r="BG416" s="388">
        <f>'DEUXIEME TRIMES.'!C427</f>
        <v>0</v>
      </c>
      <c r="BH416" s="589">
        <f>'DEUXIEME TRIMES.'!D427</f>
        <v>0</v>
      </c>
      <c r="BI416" s="388">
        <f>'DEUXIEME TRIMES.'!E427</f>
        <v>0</v>
      </c>
      <c r="BJ416" s="633">
        <f>'DEUXIEME TRIMES.'!F427</f>
        <v>0</v>
      </c>
    </row>
    <row r="417" spans="58:77" ht="19.5" thickBot="1" x14ac:dyDescent="0.3">
      <c r="BF417" s="1524">
        <f>'DEUXIEME TRIMES.'!B428</f>
        <v>0</v>
      </c>
      <c r="BG417" s="388">
        <f>'DEUXIEME TRIMES.'!C428</f>
        <v>0</v>
      </c>
      <c r="BH417" s="589">
        <f>'DEUXIEME TRIMES.'!D428</f>
        <v>0</v>
      </c>
      <c r="BI417" s="388">
        <f>'DEUXIEME TRIMES.'!E428</f>
        <v>0</v>
      </c>
      <c r="BJ417" s="633">
        <f>'DEUXIEME TRIMES.'!F428</f>
        <v>0</v>
      </c>
    </row>
    <row r="418" spans="58:77" ht="19.5" thickBot="1" x14ac:dyDescent="0.3">
      <c r="BF418" s="1524">
        <f>'DEUXIEME TRIMES.'!B429</f>
        <v>0</v>
      </c>
      <c r="BG418" s="388">
        <f>'DEUXIEME TRIMES.'!C429</f>
        <v>0</v>
      </c>
      <c r="BH418" s="589">
        <f>'DEUXIEME TRIMES.'!D429</f>
        <v>0</v>
      </c>
      <c r="BI418" s="388">
        <f>'DEUXIEME TRIMES.'!E429</f>
        <v>0</v>
      </c>
      <c r="BJ418" s="633">
        <f>'DEUXIEME TRIMES.'!F429</f>
        <v>0</v>
      </c>
    </row>
    <row r="419" spans="58:77" ht="19.5" thickBot="1" x14ac:dyDescent="0.3">
      <c r="BF419" s="1524">
        <f>'DEUXIEME TRIMES.'!B430</f>
        <v>0</v>
      </c>
      <c r="BG419" s="388">
        <f>'DEUXIEME TRIMES.'!C430</f>
        <v>0</v>
      </c>
      <c r="BH419" s="589">
        <f>'DEUXIEME TRIMES.'!D430</f>
        <v>0</v>
      </c>
      <c r="BI419" s="388">
        <f>'DEUXIEME TRIMES.'!E430</f>
        <v>0</v>
      </c>
      <c r="BJ419" s="633">
        <f>'DEUXIEME TRIMES.'!F430</f>
        <v>0</v>
      </c>
    </row>
    <row r="420" spans="58:77" ht="19.5" thickBot="1" x14ac:dyDescent="0.3">
      <c r="BF420" s="1524">
        <f>'DEUXIEME TRIMES.'!B431</f>
        <v>0</v>
      </c>
      <c r="BG420" s="388">
        <f>'DEUXIEME TRIMES.'!C431</f>
        <v>0</v>
      </c>
      <c r="BH420" s="589">
        <f>'DEUXIEME TRIMES.'!D431</f>
        <v>0</v>
      </c>
      <c r="BI420" s="388">
        <f>'DEUXIEME TRIMES.'!E431</f>
        <v>0</v>
      </c>
      <c r="BJ420" s="633">
        <f>'DEUXIEME TRIMES.'!F431</f>
        <v>0</v>
      </c>
    </row>
    <row r="421" spans="58:77" ht="19.5" thickBot="1" x14ac:dyDescent="0.3">
      <c r="BF421" s="1524">
        <f>'DEUXIEME TRIMES.'!B432</f>
        <v>0</v>
      </c>
      <c r="BG421" s="388">
        <f>'DEUXIEME TRIMES.'!C432</f>
        <v>0</v>
      </c>
      <c r="BH421" s="589">
        <f>'DEUXIEME TRIMES.'!D432</f>
        <v>0</v>
      </c>
      <c r="BI421" s="388">
        <f>'DEUXIEME TRIMES.'!E432</f>
        <v>0</v>
      </c>
      <c r="BJ421" s="633">
        <f>'DEUXIEME TRIMES.'!F432</f>
        <v>0</v>
      </c>
    </row>
    <row r="422" spans="58:77" ht="19.5" thickBot="1" x14ac:dyDescent="0.3">
      <c r="BF422" s="1524">
        <f>'DEUXIEME TRIMES.'!B433</f>
        <v>0</v>
      </c>
      <c r="BG422" s="388">
        <f>'DEUXIEME TRIMES.'!C433</f>
        <v>0</v>
      </c>
      <c r="BH422" s="589">
        <f>'DEUXIEME TRIMES.'!D433</f>
        <v>0</v>
      </c>
      <c r="BI422" s="388">
        <f>'DEUXIEME TRIMES.'!E433</f>
        <v>0</v>
      </c>
      <c r="BJ422" s="633">
        <f>'DEUXIEME TRIMES.'!F433</f>
        <v>0</v>
      </c>
    </row>
    <row r="423" spans="58:77" ht="19.5" thickBot="1" x14ac:dyDescent="0.3">
      <c r="BF423" s="1524">
        <f>'DEUXIEME TRIMES.'!B434</f>
        <v>0</v>
      </c>
      <c r="BG423" s="388">
        <f>'DEUXIEME TRIMES.'!C434</f>
        <v>0</v>
      </c>
      <c r="BH423" s="589">
        <f>'DEUXIEME TRIMES.'!D434</f>
        <v>0</v>
      </c>
      <c r="BI423" s="388">
        <f>'DEUXIEME TRIMES.'!E434</f>
        <v>0</v>
      </c>
      <c r="BJ423" s="633">
        <f>'DEUXIEME TRIMES.'!F434</f>
        <v>0</v>
      </c>
    </row>
    <row r="424" spans="58:77" ht="19.5" thickBot="1" x14ac:dyDescent="0.3">
      <c r="BF424" s="1524">
        <f>'DEUXIEME TRIMES.'!B435</f>
        <v>0</v>
      </c>
      <c r="BG424" s="388">
        <f>'DEUXIEME TRIMES.'!C435</f>
        <v>0</v>
      </c>
      <c r="BH424" s="589">
        <f>'DEUXIEME TRIMES.'!D435</f>
        <v>0</v>
      </c>
      <c r="BI424" s="388">
        <f>'DEUXIEME TRIMES.'!E435</f>
        <v>0</v>
      </c>
      <c r="BJ424" s="633">
        <f>'DEUXIEME TRIMES.'!F435</f>
        <v>0</v>
      </c>
    </row>
    <row r="425" spans="58:77" ht="19.5" thickBot="1" x14ac:dyDescent="0.3">
      <c r="BF425" s="1524">
        <f>'DEUXIEME TRIMES.'!B436</f>
        <v>0</v>
      </c>
      <c r="BG425" s="388">
        <f>'DEUXIEME TRIMES.'!C436</f>
        <v>0</v>
      </c>
      <c r="BH425" s="589">
        <f>'DEUXIEME TRIMES.'!D436</f>
        <v>0</v>
      </c>
      <c r="BI425" s="388">
        <f>'DEUXIEME TRIMES.'!E436</f>
        <v>0</v>
      </c>
      <c r="BJ425" s="633">
        <f>'DEUXIEME TRIMES.'!F436</f>
        <v>0</v>
      </c>
    </row>
    <row r="426" spans="58:77" ht="19.5" thickBot="1" x14ac:dyDescent="0.3">
      <c r="BF426" s="1812">
        <f>'DEUXIEME TRIMES.'!B437</f>
        <v>0</v>
      </c>
      <c r="BG426" s="634">
        <f>'DEUXIEME TRIMES.'!C437</f>
        <v>0</v>
      </c>
      <c r="BH426" s="1813">
        <f>'DEUXIEME TRIMES.'!D437</f>
        <v>0</v>
      </c>
      <c r="BI426" s="634">
        <f>'DEUXIEME TRIMES.'!E437</f>
        <v>0</v>
      </c>
      <c r="BJ426" s="1814">
        <f>'DEUXIEME TRIMES.'!F437</f>
        <v>0</v>
      </c>
    </row>
    <row r="427" spans="58:77" ht="19.5" thickBot="1" x14ac:dyDescent="0.3">
      <c r="BF427" s="1809"/>
      <c r="BG427" s="1795"/>
      <c r="BH427" s="1810"/>
      <c r="BI427" s="1795"/>
      <c r="BJ427" s="1811"/>
    </row>
    <row r="428" spans="58:77" ht="19.5" thickBot="1" x14ac:dyDescent="0.3">
      <c r="BF428" s="1809"/>
      <c r="BG428" s="528" t="s">
        <v>91</v>
      </c>
      <c r="BH428" s="1976">
        <f>'DEUXIEME TRIMES.'!C443</f>
        <v>0</v>
      </c>
      <c r="BI428" s="1977"/>
      <c r="BJ428" s="1978"/>
    </row>
    <row r="429" spans="58:77" ht="18.75" x14ac:dyDescent="0.25">
      <c r="BF429" s="1809"/>
      <c r="BG429" s="1795"/>
      <c r="BH429" s="2268"/>
      <c r="BI429" s="2269"/>
      <c r="BJ429" s="2270"/>
    </row>
    <row r="430" spans="58:77" ht="19.5" thickBot="1" x14ac:dyDescent="0.3">
      <c r="BF430" s="1809"/>
      <c r="BG430" s="1795"/>
      <c r="BH430" s="1979"/>
      <c r="BI430" s="1980"/>
      <c r="BJ430" s="1981"/>
    </row>
    <row r="431" spans="58:77" x14ac:dyDescent="0.25">
      <c r="BK431" s="666"/>
    </row>
    <row r="432" spans="58:77" ht="21" x14ac:dyDescent="0.35">
      <c r="BL432" s="699" t="s">
        <v>133</v>
      </c>
      <c r="BM432" s="682"/>
      <c r="BN432" s="682"/>
      <c r="BO432" s="682"/>
      <c r="BP432" s="682"/>
      <c r="BQ432" s="682"/>
      <c r="BR432" s="682"/>
      <c r="BS432" s="682"/>
      <c r="BT432" s="682"/>
      <c r="BU432" s="682"/>
      <c r="BV432" s="682"/>
      <c r="BW432" s="682"/>
      <c r="BX432" s="682"/>
      <c r="BY432" s="680">
        <v>9</v>
      </c>
    </row>
    <row r="433" spans="64:77" ht="21" x14ac:dyDescent="0.35">
      <c r="BL433" s="699" t="s">
        <v>463</v>
      </c>
      <c r="BM433" s="682"/>
      <c r="BN433" s="682"/>
      <c r="BO433" s="682"/>
      <c r="BP433" s="682"/>
      <c r="BQ433" s="682"/>
      <c r="BR433" s="682"/>
      <c r="BS433" s="682"/>
      <c r="BT433" s="682"/>
      <c r="BU433" s="682"/>
      <c r="BV433" s="682"/>
      <c r="BW433" s="682"/>
      <c r="BX433" s="682"/>
      <c r="BY433" s="682"/>
    </row>
    <row r="434" spans="64:77" ht="21.75" thickBot="1" x14ac:dyDescent="0.4">
      <c r="BL434" s="682"/>
      <c r="BM434" s="682"/>
      <c r="BN434" s="682"/>
      <c r="BO434" s="682"/>
      <c r="BP434" s="682"/>
      <c r="BQ434" s="682"/>
      <c r="BR434" s="682"/>
      <c r="BS434" s="682"/>
      <c r="BT434" s="682"/>
      <c r="BU434" s="682"/>
      <c r="BV434" s="682"/>
      <c r="BW434" s="682"/>
      <c r="BX434" s="682"/>
      <c r="BY434" s="682"/>
    </row>
    <row r="435" spans="64:77" ht="16.5" thickBot="1" x14ac:dyDescent="0.3">
      <c r="BL435" s="1956" t="s">
        <v>135</v>
      </c>
      <c r="BM435" s="1997" t="s">
        <v>35</v>
      </c>
      <c r="BN435" s="2240" t="s">
        <v>136</v>
      </c>
      <c r="BO435" s="2088" t="s">
        <v>137</v>
      </c>
      <c r="BP435" s="2090" t="s">
        <v>161</v>
      </c>
      <c r="BQ435" s="2082"/>
      <c r="BR435" s="2083"/>
      <c r="BS435" s="2082" t="s">
        <v>138</v>
      </c>
      <c r="BT435" s="2083"/>
      <c r="BU435" s="2090" t="s">
        <v>139</v>
      </c>
      <c r="BV435" s="2083"/>
      <c r="BW435" s="2082" t="s">
        <v>140</v>
      </c>
      <c r="BX435" s="2083"/>
      <c r="BY435" s="2251" t="s">
        <v>464</v>
      </c>
    </row>
    <row r="436" spans="64:77" ht="29.25" customHeight="1" thickBot="1" x14ac:dyDescent="0.3">
      <c r="BL436" s="1958"/>
      <c r="BM436" s="1998"/>
      <c r="BN436" s="2241"/>
      <c r="BO436" s="2089"/>
      <c r="BP436" s="748" t="s">
        <v>0</v>
      </c>
      <c r="BQ436" s="748" t="s">
        <v>36</v>
      </c>
      <c r="BR436" s="748" t="s">
        <v>60</v>
      </c>
      <c r="BS436" s="658" t="s">
        <v>142</v>
      </c>
      <c r="BT436" s="658" t="s">
        <v>143</v>
      </c>
      <c r="BU436" s="513" t="s">
        <v>142</v>
      </c>
      <c r="BV436" s="658" t="s">
        <v>143</v>
      </c>
      <c r="BW436" s="748" t="s">
        <v>142</v>
      </c>
      <c r="BX436" s="658" t="s">
        <v>143</v>
      </c>
      <c r="BY436" s="2252"/>
    </row>
    <row r="437" spans="64:77" ht="28.5" customHeight="1" thickBot="1" x14ac:dyDescent="0.35">
      <c r="BL437" s="2238" t="s">
        <v>144</v>
      </c>
      <c r="BM437" s="1163" t="s">
        <v>12</v>
      </c>
      <c r="BN437" s="749">
        <f>'DEUXIEME TRIMES.'!D451</f>
        <v>0</v>
      </c>
      <c r="BO437" s="749">
        <f>'DEUXIEME TRIMES.'!E451</f>
        <v>0</v>
      </c>
      <c r="BP437" s="1134">
        <f>'DEUXIEME TRIMES.'!F451</f>
        <v>0</v>
      </c>
      <c r="BQ437" s="749">
        <f>'DEUXIEME TRIMES.'!G451</f>
        <v>0</v>
      </c>
      <c r="BR437" s="1134">
        <f>'DEUXIEME TRIMES.'!H451</f>
        <v>0</v>
      </c>
      <c r="BS437" s="749">
        <f>'DEUXIEME TRIMES.'!I451</f>
        <v>0</v>
      </c>
      <c r="BT437" s="1522" t="e">
        <f>'DEUXIEME TRIMES.'!J451</f>
        <v>#DIV/0!</v>
      </c>
      <c r="BU437" s="749">
        <f>'DEUXIEME TRIMES.'!K451</f>
        <v>0</v>
      </c>
      <c r="BV437" s="1522" t="e">
        <f>'DEUXIEME TRIMES.'!L451</f>
        <v>#DIV/0!</v>
      </c>
      <c r="BW437" s="1134">
        <f>'DEUXIEME TRIMES.'!M451</f>
        <v>0</v>
      </c>
      <c r="BX437" s="1522" t="e">
        <f>'DEUXIEME TRIMES.'!N451</f>
        <v>#DIV/0!</v>
      </c>
      <c r="BY437" s="385">
        <f>'DEUXIEME TRIMES.'!O451</f>
        <v>0</v>
      </c>
    </row>
    <row r="438" spans="64:77" ht="28.5" customHeight="1" thickBot="1" x14ac:dyDescent="0.35">
      <c r="BL438" s="2238"/>
      <c r="BM438" s="1163" t="s">
        <v>13</v>
      </c>
      <c r="BN438" s="749">
        <f>'DEUXIEME TRIMES.'!D452</f>
        <v>0</v>
      </c>
      <c r="BO438" s="749">
        <f>'DEUXIEME TRIMES.'!E452</f>
        <v>0</v>
      </c>
      <c r="BP438" s="1134">
        <f>'DEUXIEME TRIMES.'!F452</f>
        <v>0</v>
      </c>
      <c r="BQ438" s="749">
        <f>'DEUXIEME TRIMES.'!G452</f>
        <v>0</v>
      </c>
      <c r="BR438" s="1134">
        <f>'DEUXIEME TRIMES.'!H452</f>
        <v>0</v>
      </c>
      <c r="BS438" s="749">
        <f>'DEUXIEME TRIMES.'!I452</f>
        <v>0</v>
      </c>
      <c r="BT438" s="1522" t="e">
        <f>'DEUXIEME TRIMES.'!J452</f>
        <v>#DIV/0!</v>
      </c>
      <c r="BU438" s="749">
        <f>'DEUXIEME TRIMES.'!K452</f>
        <v>0</v>
      </c>
      <c r="BV438" s="1522" t="e">
        <f>'DEUXIEME TRIMES.'!L452</f>
        <v>#DIV/0!</v>
      </c>
      <c r="BW438" s="1134">
        <f>'DEUXIEME TRIMES.'!M452</f>
        <v>0</v>
      </c>
      <c r="BX438" s="1522" t="e">
        <f>'DEUXIEME TRIMES.'!N452</f>
        <v>#DIV/0!</v>
      </c>
      <c r="BY438" s="385">
        <f>'DEUXIEME TRIMES.'!O452</f>
        <v>0</v>
      </c>
    </row>
    <row r="439" spans="64:77" ht="28.5" customHeight="1" thickBot="1" x14ac:dyDescent="0.35">
      <c r="BL439" s="2238"/>
      <c r="BM439" s="1163" t="s">
        <v>14</v>
      </c>
      <c r="BN439" s="749">
        <f>'DEUXIEME TRIMES.'!D453</f>
        <v>0</v>
      </c>
      <c r="BO439" s="749">
        <f>'DEUXIEME TRIMES.'!E453</f>
        <v>0</v>
      </c>
      <c r="BP439" s="1134">
        <f>'DEUXIEME TRIMES.'!F453</f>
        <v>0</v>
      </c>
      <c r="BQ439" s="749">
        <f>'DEUXIEME TRIMES.'!G453</f>
        <v>0</v>
      </c>
      <c r="BR439" s="1134">
        <f>'DEUXIEME TRIMES.'!H453</f>
        <v>0</v>
      </c>
      <c r="BS439" s="749">
        <f>'DEUXIEME TRIMES.'!I453</f>
        <v>0</v>
      </c>
      <c r="BT439" s="1522" t="e">
        <f>'DEUXIEME TRIMES.'!J453</f>
        <v>#DIV/0!</v>
      </c>
      <c r="BU439" s="749">
        <f>'DEUXIEME TRIMES.'!K453</f>
        <v>0</v>
      </c>
      <c r="BV439" s="1522" t="e">
        <f>'DEUXIEME TRIMES.'!L453</f>
        <v>#DIV/0!</v>
      </c>
      <c r="BW439" s="1134">
        <f>'DEUXIEME TRIMES.'!M453</f>
        <v>0</v>
      </c>
      <c r="BX439" s="1522" t="e">
        <f>'DEUXIEME TRIMES.'!N453</f>
        <v>#DIV/0!</v>
      </c>
      <c r="BY439" s="385">
        <f>'DEUXIEME TRIMES.'!O453</f>
        <v>0</v>
      </c>
    </row>
    <row r="440" spans="64:77" ht="28.5" customHeight="1" thickBot="1" x14ac:dyDescent="0.35">
      <c r="BL440" s="2238"/>
      <c r="BM440" s="1163" t="s">
        <v>15</v>
      </c>
      <c r="BN440" s="749">
        <f>'DEUXIEME TRIMES.'!D454</f>
        <v>0</v>
      </c>
      <c r="BO440" s="749">
        <f>'DEUXIEME TRIMES.'!E454</f>
        <v>0</v>
      </c>
      <c r="BP440" s="1134">
        <f>'DEUXIEME TRIMES.'!F454</f>
        <v>0</v>
      </c>
      <c r="BQ440" s="749">
        <f>'DEUXIEME TRIMES.'!G454</f>
        <v>0</v>
      </c>
      <c r="BR440" s="1134">
        <f>'DEUXIEME TRIMES.'!H454</f>
        <v>0</v>
      </c>
      <c r="BS440" s="749">
        <f>'DEUXIEME TRIMES.'!I454</f>
        <v>0</v>
      </c>
      <c r="BT440" s="1522" t="e">
        <f>'DEUXIEME TRIMES.'!J454</f>
        <v>#DIV/0!</v>
      </c>
      <c r="BU440" s="749">
        <f>'DEUXIEME TRIMES.'!K454</f>
        <v>0</v>
      </c>
      <c r="BV440" s="1522" t="e">
        <f>'DEUXIEME TRIMES.'!L454</f>
        <v>#DIV/0!</v>
      </c>
      <c r="BW440" s="1134">
        <f>'DEUXIEME TRIMES.'!M454</f>
        <v>0</v>
      </c>
      <c r="BX440" s="1522" t="e">
        <f>'DEUXIEME TRIMES.'!N454</f>
        <v>#DIV/0!</v>
      </c>
      <c r="BY440" s="385">
        <f>'DEUXIEME TRIMES.'!O454</f>
        <v>0</v>
      </c>
    </row>
    <row r="441" spans="64:77" ht="48.75" customHeight="1" thickBot="1" x14ac:dyDescent="0.35">
      <c r="BL441" s="2238"/>
      <c r="BM441" s="1181" t="s">
        <v>145</v>
      </c>
      <c r="BN441" s="1183">
        <f>'DEUXIEME TRIMES.'!D455</f>
        <v>0</v>
      </c>
      <c r="BO441" s="1183">
        <f>'DEUXIEME TRIMES.'!E455</f>
        <v>0</v>
      </c>
      <c r="BP441" s="1183">
        <f>'DEUXIEME TRIMES.'!F455</f>
        <v>0</v>
      </c>
      <c r="BQ441" s="1183">
        <f>'DEUXIEME TRIMES.'!G455</f>
        <v>0</v>
      </c>
      <c r="BR441" s="1183">
        <f>'DEUXIEME TRIMES.'!H455</f>
        <v>0</v>
      </c>
      <c r="BS441" s="1183">
        <f>'DEUXIEME TRIMES.'!I455</f>
        <v>0</v>
      </c>
      <c r="BT441" s="1523" t="e">
        <f>'DEUXIEME TRIMES.'!J455</f>
        <v>#DIV/0!</v>
      </c>
      <c r="BU441" s="1183">
        <f>'DEUXIEME TRIMES.'!K455</f>
        <v>0</v>
      </c>
      <c r="BV441" s="1523" t="e">
        <f>'DEUXIEME TRIMES.'!L455</f>
        <v>#DIV/0!</v>
      </c>
      <c r="BW441" s="1183">
        <f>'DEUXIEME TRIMES.'!M455</f>
        <v>0</v>
      </c>
      <c r="BX441" s="1523" t="e">
        <f>'DEUXIEME TRIMES.'!N455</f>
        <v>#DIV/0!</v>
      </c>
      <c r="BY441" s="1187">
        <f>'DEUXIEME TRIMES.'!O455</f>
        <v>0</v>
      </c>
    </row>
    <row r="442" spans="64:77" ht="28.5" customHeight="1" thickBot="1" x14ac:dyDescent="0.35">
      <c r="BL442" s="2238" t="s">
        <v>146</v>
      </c>
      <c r="BM442" s="1163" t="s">
        <v>16</v>
      </c>
      <c r="BN442" s="749">
        <f>'DEUXIEME TRIMES.'!D456</f>
        <v>0</v>
      </c>
      <c r="BO442" s="749">
        <f>'DEUXIEME TRIMES.'!E456</f>
        <v>0</v>
      </c>
      <c r="BP442" s="1134">
        <f>'DEUXIEME TRIMES.'!F456</f>
        <v>0</v>
      </c>
      <c r="BQ442" s="749">
        <f>'DEUXIEME TRIMES.'!G456</f>
        <v>0</v>
      </c>
      <c r="BR442" s="1134">
        <f>'DEUXIEME TRIMES.'!H456</f>
        <v>0</v>
      </c>
      <c r="BS442" s="749">
        <f>'DEUXIEME TRIMES.'!I456</f>
        <v>0</v>
      </c>
      <c r="BT442" s="1522" t="e">
        <f>'DEUXIEME TRIMES.'!J456</f>
        <v>#DIV/0!</v>
      </c>
      <c r="BU442" s="749">
        <f>'DEUXIEME TRIMES.'!K456</f>
        <v>0</v>
      </c>
      <c r="BV442" s="1522" t="e">
        <f>'DEUXIEME TRIMES.'!L456</f>
        <v>#DIV/0!</v>
      </c>
      <c r="BW442" s="1134">
        <f>'DEUXIEME TRIMES.'!M456</f>
        <v>0</v>
      </c>
      <c r="BX442" s="1522" t="e">
        <f>'DEUXIEME TRIMES.'!N456</f>
        <v>#DIV/0!</v>
      </c>
      <c r="BY442" s="385">
        <f>'DEUXIEME TRIMES.'!O456</f>
        <v>0</v>
      </c>
    </row>
    <row r="443" spans="64:77" ht="28.5" customHeight="1" thickBot="1" x14ac:dyDescent="0.35">
      <c r="BL443" s="2238"/>
      <c r="BM443" s="1163" t="s">
        <v>17</v>
      </c>
      <c r="BN443" s="749">
        <f>'DEUXIEME TRIMES.'!D457</f>
        <v>0</v>
      </c>
      <c r="BO443" s="749">
        <f>'DEUXIEME TRIMES.'!E457</f>
        <v>0</v>
      </c>
      <c r="BP443" s="1134">
        <f>'DEUXIEME TRIMES.'!F457</f>
        <v>0</v>
      </c>
      <c r="BQ443" s="749">
        <f>'DEUXIEME TRIMES.'!G457</f>
        <v>0</v>
      </c>
      <c r="BR443" s="1134">
        <f>'DEUXIEME TRIMES.'!H457</f>
        <v>0</v>
      </c>
      <c r="BS443" s="749">
        <f>'DEUXIEME TRIMES.'!I457</f>
        <v>0</v>
      </c>
      <c r="BT443" s="1522" t="e">
        <f>'DEUXIEME TRIMES.'!J457</f>
        <v>#DIV/0!</v>
      </c>
      <c r="BU443" s="749">
        <f>'DEUXIEME TRIMES.'!K457</f>
        <v>0</v>
      </c>
      <c r="BV443" s="1522" t="e">
        <f>'DEUXIEME TRIMES.'!L457</f>
        <v>#DIV/0!</v>
      </c>
      <c r="BW443" s="1134">
        <f>'DEUXIEME TRIMES.'!M457</f>
        <v>0</v>
      </c>
      <c r="BX443" s="1522" t="e">
        <f>'DEUXIEME TRIMES.'!N457</f>
        <v>#DIV/0!</v>
      </c>
      <c r="BY443" s="385">
        <f>'DEUXIEME TRIMES.'!O457</f>
        <v>0</v>
      </c>
    </row>
    <row r="444" spans="64:77" ht="28.5" customHeight="1" thickBot="1" x14ac:dyDescent="0.35">
      <c r="BL444" s="2238"/>
      <c r="BM444" s="1163" t="s">
        <v>18</v>
      </c>
      <c r="BN444" s="749">
        <f>'DEUXIEME TRIMES.'!D458</f>
        <v>0</v>
      </c>
      <c r="BO444" s="749">
        <f>'DEUXIEME TRIMES.'!E458</f>
        <v>0</v>
      </c>
      <c r="BP444" s="1134">
        <f>'DEUXIEME TRIMES.'!F458</f>
        <v>0</v>
      </c>
      <c r="BQ444" s="749">
        <f>'DEUXIEME TRIMES.'!G458</f>
        <v>0</v>
      </c>
      <c r="BR444" s="1134">
        <f>'DEUXIEME TRIMES.'!H458</f>
        <v>0</v>
      </c>
      <c r="BS444" s="749">
        <f>'DEUXIEME TRIMES.'!I458</f>
        <v>0</v>
      </c>
      <c r="BT444" s="1522" t="e">
        <f>'DEUXIEME TRIMES.'!J458</f>
        <v>#DIV/0!</v>
      </c>
      <c r="BU444" s="749">
        <f>'DEUXIEME TRIMES.'!K458</f>
        <v>0</v>
      </c>
      <c r="BV444" s="1522" t="e">
        <f>'DEUXIEME TRIMES.'!L458</f>
        <v>#DIV/0!</v>
      </c>
      <c r="BW444" s="1134">
        <f>'DEUXIEME TRIMES.'!M458</f>
        <v>0</v>
      </c>
      <c r="BX444" s="1522" t="e">
        <f>'DEUXIEME TRIMES.'!N458</f>
        <v>#DIV/0!</v>
      </c>
      <c r="BY444" s="385">
        <f>'DEUXIEME TRIMES.'!O458</f>
        <v>0</v>
      </c>
    </row>
    <row r="445" spans="64:77" ht="28.5" customHeight="1" thickBot="1" x14ac:dyDescent="0.35">
      <c r="BL445" s="2238"/>
      <c r="BM445" s="1163" t="s">
        <v>19</v>
      </c>
      <c r="BN445" s="749">
        <f>'DEUXIEME TRIMES.'!D459</f>
        <v>0</v>
      </c>
      <c r="BO445" s="749">
        <f>'DEUXIEME TRIMES.'!E459</f>
        <v>0</v>
      </c>
      <c r="BP445" s="1134">
        <f>'DEUXIEME TRIMES.'!F459</f>
        <v>0</v>
      </c>
      <c r="BQ445" s="749">
        <f>'DEUXIEME TRIMES.'!G459</f>
        <v>0</v>
      </c>
      <c r="BR445" s="1134">
        <f>'DEUXIEME TRIMES.'!H459</f>
        <v>0</v>
      </c>
      <c r="BS445" s="749">
        <f>'DEUXIEME TRIMES.'!I459</f>
        <v>0</v>
      </c>
      <c r="BT445" s="1522" t="e">
        <f>'DEUXIEME TRIMES.'!J459</f>
        <v>#DIV/0!</v>
      </c>
      <c r="BU445" s="749">
        <f>'DEUXIEME TRIMES.'!K459</f>
        <v>0</v>
      </c>
      <c r="BV445" s="1522" t="e">
        <f>'DEUXIEME TRIMES.'!L459</f>
        <v>#DIV/0!</v>
      </c>
      <c r="BW445" s="1134">
        <f>'DEUXIEME TRIMES.'!M459</f>
        <v>0</v>
      </c>
      <c r="BX445" s="1522" t="e">
        <f>'DEUXIEME TRIMES.'!N459</f>
        <v>#DIV/0!</v>
      </c>
      <c r="BY445" s="385">
        <f>'DEUXIEME TRIMES.'!O459</f>
        <v>0</v>
      </c>
    </row>
    <row r="446" spans="64:77" ht="28.5" customHeight="1" thickBot="1" x14ac:dyDescent="0.35">
      <c r="BL446" s="2238"/>
      <c r="BM446" s="1163" t="s">
        <v>20</v>
      </c>
      <c r="BN446" s="749">
        <f>'DEUXIEME TRIMES.'!D460</f>
        <v>0</v>
      </c>
      <c r="BO446" s="749">
        <f>'DEUXIEME TRIMES.'!E460</f>
        <v>0</v>
      </c>
      <c r="BP446" s="1134">
        <f>'DEUXIEME TRIMES.'!F460</f>
        <v>0</v>
      </c>
      <c r="BQ446" s="749">
        <f>'DEUXIEME TRIMES.'!G460</f>
        <v>0</v>
      </c>
      <c r="BR446" s="1134">
        <f>'DEUXIEME TRIMES.'!H460</f>
        <v>0</v>
      </c>
      <c r="BS446" s="749">
        <f>'DEUXIEME TRIMES.'!I460</f>
        <v>0</v>
      </c>
      <c r="BT446" s="1522" t="e">
        <f>'DEUXIEME TRIMES.'!J460</f>
        <v>#DIV/0!</v>
      </c>
      <c r="BU446" s="749">
        <f>'DEUXIEME TRIMES.'!K460</f>
        <v>0</v>
      </c>
      <c r="BV446" s="1522" t="e">
        <f>'DEUXIEME TRIMES.'!L460</f>
        <v>#DIV/0!</v>
      </c>
      <c r="BW446" s="1134">
        <f>'DEUXIEME TRIMES.'!M460</f>
        <v>0</v>
      </c>
      <c r="BX446" s="1522" t="e">
        <f>'DEUXIEME TRIMES.'!N460</f>
        <v>#DIV/0!</v>
      </c>
      <c r="BY446" s="385">
        <f>'DEUXIEME TRIMES.'!O460</f>
        <v>0</v>
      </c>
    </row>
    <row r="447" spans="64:77" ht="28.5" customHeight="1" thickBot="1" x14ac:dyDescent="0.35">
      <c r="BL447" s="2238"/>
      <c r="BM447" s="1163" t="s">
        <v>21</v>
      </c>
      <c r="BN447" s="749">
        <f>'DEUXIEME TRIMES.'!D461</f>
        <v>0</v>
      </c>
      <c r="BO447" s="749">
        <f>'DEUXIEME TRIMES.'!E461</f>
        <v>0</v>
      </c>
      <c r="BP447" s="1134">
        <f>'DEUXIEME TRIMES.'!F461</f>
        <v>0</v>
      </c>
      <c r="BQ447" s="749">
        <f>'DEUXIEME TRIMES.'!G461</f>
        <v>0</v>
      </c>
      <c r="BR447" s="1134">
        <f>'DEUXIEME TRIMES.'!H461</f>
        <v>0</v>
      </c>
      <c r="BS447" s="749">
        <f>'DEUXIEME TRIMES.'!I461</f>
        <v>0</v>
      </c>
      <c r="BT447" s="1522" t="e">
        <f>'DEUXIEME TRIMES.'!J461</f>
        <v>#DIV/0!</v>
      </c>
      <c r="BU447" s="749">
        <f>'DEUXIEME TRIMES.'!K461</f>
        <v>0</v>
      </c>
      <c r="BV447" s="1522" t="e">
        <f>'DEUXIEME TRIMES.'!L461</f>
        <v>#DIV/0!</v>
      </c>
      <c r="BW447" s="1134">
        <f>'DEUXIEME TRIMES.'!M461</f>
        <v>0</v>
      </c>
      <c r="BX447" s="1522" t="e">
        <f>'DEUXIEME TRIMES.'!N461</f>
        <v>#DIV/0!</v>
      </c>
      <c r="BY447" s="385">
        <f>'DEUXIEME TRIMES.'!O461</f>
        <v>0</v>
      </c>
    </row>
    <row r="448" spans="64:77" ht="28.5" customHeight="1" thickBot="1" x14ac:dyDescent="0.35">
      <c r="BL448" s="2238"/>
      <c r="BM448" s="1163" t="s">
        <v>22</v>
      </c>
      <c r="BN448" s="749">
        <f>'DEUXIEME TRIMES.'!D462</f>
        <v>0</v>
      </c>
      <c r="BO448" s="749">
        <f>'DEUXIEME TRIMES.'!E462</f>
        <v>0</v>
      </c>
      <c r="BP448" s="1134">
        <f>'DEUXIEME TRIMES.'!F462</f>
        <v>0</v>
      </c>
      <c r="BQ448" s="749">
        <f>'DEUXIEME TRIMES.'!G462</f>
        <v>0</v>
      </c>
      <c r="BR448" s="1134">
        <f>'DEUXIEME TRIMES.'!H462</f>
        <v>0</v>
      </c>
      <c r="BS448" s="749">
        <f>'DEUXIEME TRIMES.'!I462</f>
        <v>0</v>
      </c>
      <c r="BT448" s="1522" t="e">
        <f>'DEUXIEME TRIMES.'!J462</f>
        <v>#DIV/0!</v>
      </c>
      <c r="BU448" s="749">
        <f>'DEUXIEME TRIMES.'!K462</f>
        <v>0</v>
      </c>
      <c r="BV448" s="1522" t="e">
        <f>'DEUXIEME TRIMES.'!L462</f>
        <v>#DIV/0!</v>
      </c>
      <c r="BW448" s="1134">
        <f>'DEUXIEME TRIMES.'!M462</f>
        <v>0</v>
      </c>
      <c r="BX448" s="1522" t="e">
        <f>'DEUXIEME TRIMES.'!N462</f>
        <v>#DIV/0!</v>
      </c>
      <c r="BY448" s="385">
        <f>'DEUXIEME TRIMES.'!O462</f>
        <v>0</v>
      </c>
    </row>
    <row r="449" spans="64:89" ht="28.5" customHeight="1" thickBot="1" x14ac:dyDescent="0.35">
      <c r="BL449" s="2238"/>
      <c r="BM449" s="1163" t="s">
        <v>23</v>
      </c>
      <c r="BN449" s="749">
        <f>'DEUXIEME TRIMES.'!D463</f>
        <v>0</v>
      </c>
      <c r="BO449" s="749">
        <f>'DEUXIEME TRIMES.'!E463</f>
        <v>0</v>
      </c>
      <c r="BP449" s="1134">
        <f>'DEUXIEME TRIMES.'!F463</f>
        <v>0</v>
      </c>
      <c r="BQ449" s="749">
        <f>'DEUXIEME TRIMES.'!G463</f>
        <v>0</v>
      </c>
      <c r="BR449" s="1134">
        <f>'DEUXIEME TRIMES.'!H463</f>
        <v>0</v>
      </c>
      <c r="BS449" s="749">
        <f>'DEUXIEME TRIMES.'!I463</f>
        <v>0</v>
      </c>
      <c r="BT449" s="1522" t="e">
        <f>'DEUXIEME TRIMES.'!J463</f>
        <v>#DIV/0!</v>
      </c>
      <c r="BU449" s="749">
        <f>'DEUXIEME TRIMES.'!K463</f>
        <v>0</v>
      </c>
      <c r="BV449" s="1522" t="e">
        <f>'DEUXIEME TRIMES.'!L463</f>
        <v>#DIV/0!</v>
      </c>
      <c r="BW449" s="1134">
        <f>'DEUXIEME TRIMES.'!M463</f>
        <v>0</v>
      </c>
      <c r="BX449" s="1522" t="e">
        <f>'DEUXIEME TRIMES.'!N463</f>
        <v>#DIV/0!</v>
      </c>
      <c r="BY449" s="385">
        <f>'DEUXIEME TRIMES.'!O463</f>
        <v>0</v>
      </c>
    </row>
    <row r="450" spans="64:89" ht="28.5" customHeight="1" thickBot="1" x14ac:dyDescent="0.35">
      <c r="BL450" s="2238"/>
      <c r="BM450" s="1181" t="s">
        <v>147</v>
      </c>
      <c r="BN450" s="1183">
        <f>'DEUXIEME TRIMES.'!D464</f>
        <v>0</v>
      </c>
      <c r="BO450" s="1183">
        <f>'DEUXIEME TRIMES.'!E464</f>
        <v>0</v>
      </c>
      <c r="BP450" s="1183">
        <f>'DEUXIEME TRIMES.'!F464</f>
        <v>0</v>
      </c>
      <c r="BQ450" s="1183">
        <f>'DEUXIEME TRIMES.'!G464</f>
        <v>0</v>
      </c>
      <c r="BR450" s="1183">
        <f>'DEUXIEME TRIMES.'!H464</f>
        <v>0</v>
      </c>
      <c r="BS450" s="1183">
        <f>'DEUXIEME TRIMES.'!I464</f>
        <v>0</v>
      </c>
      <c r="BT450" s="1523" t="e">
        <f>'DEUXIEME TRIMES.'!J464</f>
        <v>#DIV/0!</v>
      </c>
      <c r="BU450" s="1183">
        <f>'DEUXIEME TRIMES.'!K464</f>
        <v>0</v>
      </c>
      <c r="BV450" s="1523" t="e">
        <f>'DEUXIEME TRIMES.'!L464</f>
        <v>#DIV/0!</v>
      </c>
      <c r="BW450" s="1183">
        <f>'DEUXIEME TRIMES.'!M464</f>
        <v>0</v>
      </c>
      <c r="BX450" s="1523" t="e">
        <f>'DEUXIEME TRIMES.'!N464</f>
        <v>#DIV/0!</v>
      </c>
      <c r="BY450" s="1187">
        <f>'DEUXIEME TRIMES.'!O464</f>
        <v>0</v>
      </c>
    </row>
    <row r="451" spans="64:89" ht="41.25" customHeight="1" thickBot="1" x14ac:dyDescent="0.35">
      <c r="BL451" s="2239" t="s">
        <v>148</v>
      </c>
      <c r="BM451" s="2239"/>
      <c r="BN451" s="1183">
        <f>'DEUXIEME TRIMES.'!D465</f>
        <v>0</v>
      </c>
      <c r="BO451" s="1183">
        <f>'DEUXIEME TRIMES.'!E465</f>
        <v>0</v>
      </c>
      <c r="BP451" s="1183">
        <f>'DEUXIEME TRIMES.'!F465</f>
        <v>0</v>
      </c>
      <c r="BQ451" s="1183">
        <f>'DEUXIEME TRIMES.'!G465</f>
        <v>0</v>
      </c>
      <c r="BR451" s="1183">
        <f>'DEUXIEME TRIMES.'!H465</f>
        <v>0</v>
      </c>
      <c r="BS451" s="1183">
        <f>'DEUXIEME TRIMES.'!I465</f>
        <v>0</v>
      </c>
      <c r="BT451" s="1523" t="e">
        <f>'DEUXIEME TRIMES.'!J465</f>
        <v>#DIV/0!</v>
      </c>
      <c r="BU451" s="1183">
        <f>'DEUXIEME TRIMES.'!K465</f>
        <v>0</v>
      </c>
      <c r="BV451" s="1523" t="e">
        <f>'DEUXIEME TRIMES.'!L465</f>
        <v>#DIV/0!</v>
      </c>
      <c r="BW451" s="1183">
        <f>'DEUXIEME TRIMES.'!M465</f>
        <v>0</v>
      </c>
      <c r="BX451" s="1523" t="e">
        <f>'DEUXIEME TRIMES.'!N465</f>
        <v>#DIV/0!</v>
      </c>
      <c r="BY451" s="1187">
        <f>'DEUXIEME TRIMES.'!O465</f>
        <v>0</v>
      </c>
    </row>
    <row r="452" spans="64:89" ht="21.75" thickBot="1" x14ac:dyDescent="0.4">
      <c r="BL452" s="383"/>
      <c r="BM452" s="383"/>
      <c r="BN452" s="383"/>
      <c r="BO452" s="383"/>
      <c r="BP452" s="383"/>
      <c r="BQ452" s="383"/>
      <c r="BR452" s="383"/>
      <c r="BS452" s="383"/>
      <c r="BT452" s="383"/>
      <c r="BU452" s="383"/>
      <c r="BV452" s="383"/>
      <c r="BW452" s="383"/>
      <c r="BX452" s="383"/>
      <c r="BY452" s="383"/>
    </row>
    <row r="453" spans="64:89" ht="43.5" customHeight="1" thickBot="1" x14ac:dyDescent="0.3">
      <c r="BL453" s="703" t="s">
        <v>91</v>
      </c>
      <c r="BM453" s="2076">
        <f>'DEUXIEME TRIMES.'!C467</f>
        <v>0</v>
      </c>
      <c r="BN453" s="2077"/>
      <c r="BO453" s="2077"/>
      <c r="BP453" s="2077"/>
      <c r="BQ453" s="2077"/>
      <c r="BR453" s="2077"/>
      <c r="BS453" s="2077"/>
      <c r="BT453" s="2077"/>
      <c r="BU453" s="2077"/>
      <c r="BV453" s="2077"/>
      <c r="BW453" s="2077"/>
      <c r="BX453" s="2077"/>
      <c r="BY453" s="2078"/>
    </row>
    <row r="454" spans="64:89" ht="135.75" customHeight="1" thickBot="1" x14ac:dyDescent="0.4">
      <c r="BL454" s="702"/>
      <c r="BM454" s="2079"/>
      <c r="BN454" s="2080"/>
      <c r="BO454" s="2080"/>
      <c r="BP454" s="2080"/>
      <c r="BQ454" s="2080"/>
      <c r="BR454" s="2080"/>
      <c r="BS454" s="2080"/>
      <c r="BT454" s="2080"/>
      <c r="BU454" s="2080"/>
      <c r="BV454" s="2080"/>
      <c r="BW454" s="2080"/>
      <c r="BX454" s="2080"/>
      <c r="BY454" s="2081"/>
    </row>
    <row r="455" spans="64:89" x14ac:dyDescent="0.25">
      <c r="BZ455" s="666"/>
    </row>
    <row r="456" spans="64:89" ht="21" x14ac:dyDescent="0.35">
      <c r="CA456" s="699" t="s">
        <v>162</v>
      </c>
      <c r="CB456" s="682"/>
      <c r="CC456" s="682"/>
      <c r="CD456" s="682"/>
      <c r="CE456" s="682"/>
      <c r="CF456" s="682"/>
      <c r="CG456" s="682"/>
      <c r="CH456" s="682"/>
      <c r="CI456" s="682"/>
      <c r="CJ456" s="682"/>
      <c r="CK456" s="680">
        <v>10</v>
      </c>
    </row>
    <row r="457" spans="64:89" ht="21.75" thickBot="1" x14ac:dyDescent="0.4">
      <c r="CA457" s="699"/>
      <c r="CB457" s="682"/>
      <c r="CC457" s="682"/>
      <c r="CD457" s="682"/>
      <c r="CE457" s="682"/>
      <c r="CF457" s="682"/>
      <c r="CG457" s="682"/>
      <c r="CH457" s="682"/>
      <c r="CI457" s="682"/>
      <c r="CJ457" s="682"/>
      <c r="CK457" s="682"/>
    </row>
    <row r="458" spans="64:89" ht="42" customHeight="1" thickBot="1" x14ac:dyDescent="0.3">
      <c r="CA458" s="706" t="s">
        <v>149</v>
      </c>
      <c r="CB458" s="1280" t="s">
        <v>150</v>
      </c>
      <c r="CC458" s="1281" t="s">
        <v>151</v>
      </c>
      <c r="CD458" s="1281" t="s">
        <v>152</v>
      </c>
      <c r="CE458" s="1281" t="s">
        <v>153</v>
      </c>
      <c r="CF458" s="1281" t="s">
        <v>30</v>
      </c>
      <c r="CG458" s="1281" t="s">
        <v>154</v>
      </c>
      <c r="CH458" s="1281" t="s">
        <v>155</v>
      </c>
      <c r="CI458" s="1281" t="s">
        <v>156</v>
      </c>
      <c r="CJ458" s="1281" t="s">
        <v>157</v>
      </c>
      <c r="CK458" s="1282" t="s">
        <v>158</v>
      </c>
    </row>
    <row r="459" spans="64:89" ht="52.5" customHeight="1" thickBot="1" x14ac:dyDescent="0.3">
      <c r="CA459" s="707" t="s">
        <v>12</v>
      </c>
      <c r="CB459" s="1283" t="s">
        <v>159</v>
      </c>
      <c r="CC459" s="1525">
        <f>'DEUXIEME TRIMES.'!D473</f>
        <v>0</v>
      </c>
      <c r="CD459" s="1526">
        <f>'DEUXIEME TRIMES.'!E473</f>
        <v>0</v>
      </c>
      <c r="CE459" s="1526">
        <f>'DEUXIEME TRIMES.'!F473</f>
        <v>0</v>
      </c>
      <c r="CF459" s="1526">
        <f>'DEUXIEME TRIMES.'!G473</f>
        <v>0</v>
      </c>
      <c r="CG459" s="1531">
        <f>'DEUXIEME TRIMES.'!H473</f>
        <v>0</v>
      </c>
      <c r="CH459" s="1526">
        <f>'DEUXIEME TRIMES.'!I473</f>
        <v>0</v>
      </c>
      <c r="CI459" s="1526">
        <f>'DEUXIEME TRIMES.'!J473</f>
        <v>0</v>
      </c>
      <c r="CJ459" s="1526">
        <f>'DEUXIEME TRIMES.'!K473</f>
        <v>0</v>
      </c>
      <c r="CK459" s="1527">
        <f>'DEUXIEME TRIMES.'!L473</f>
        <v>0</v>
      </c>
    </row>
    <row r="460" spans="64:89" ht="52.5" customHeight="1" thickBot="1" x14ac:dyDescent="0.3">
      <c r="CA460" s="708" t="s">
        <v>13</v>
      </c>
      <c r="CB460" s="1283" t="s">
        <v>159</v>
      </c>
      <c r="CC460" s="1525">
        <f>'DEUXIEME TRIMES.'!D474</f>
        <v>0</v>
      </c>
      <c r="CD460" s="1526">
        <f>'DEUXIEME TRIMES.'!E474</f>
        <v>0</v>
      </c>
      <c r="CE460" s="1526">
        <f>'DEUXIEME TRIMES.'!F474</f>
        <v>0</v>
      </c>
      <c r="CF460" s="1526">
        <f>'DEUXIEME TRIMES.'!G474</f>
        <v>0</v>
      </c>
      <c r="CG460" s="1531">
        <f>'DEUXIEME TRIMES.'!H474</f>
        <v>0</v>
      </c>
      <c r="CH460" s="1526">
        <f>'DEUXIEME TRIMES.'!I474</f>
        <v>0</v>
      </c>
      <c r="CI460" s="1526">
        <f>'DEUXIEME TRIMES.'!J474</f>
        <v>0</v>
      </c>
      <c r="CJ460" s="1526">
        <f>'DEUXIEME TRIMES.'!K474</f>
        <v>0</v>
      </c>
      <c r="CK460" s="1527">
        <f>'DEUXIEME TRIMES.'!L474</f>
        <v>0</v>
      </c>
    </row>
    <row r="461" spans="64:89" ht="52.5" customHeight="1" thickBot="1" x14ac:dyDescent="0.3">
      <c r="CA461" s="708" t="s">
        <v>14</v>
      </c>
      <c r="CB461" s="1283" t="s">
        <v>159</v>
      </c>
      <c r="CC461" s="1525">
        <f>'DEUXIEME TRIMES.'!D475</f>
        <v>0</v>
      </c>
      <c r="CD461" s="1526">
        <f>'DEUXIEME TRIMES.'!E475</f>
        <v>0</v>
      </c>
      <c r="CE461" s="1526">
        <f>'DEUXIEME TRIMES.'!F475</f>
        <v>0</v>
      </c>
      <c r="CF461" s="1526">
        <f>'DEUXIEME TRIMES.'!G475</f>
        <v>0</v>
      </c>
      <c r="CG461" s="1531">
        <f>'DEUXIEME TRIMES.'!H475</f>
        <v>0</v>
      </c>
      <c r="CH461" s="1526">
        <f>'DEUXIEME TRIMES.'!I475</f>
        <v>0</v>
      </c>
      <c r="CI461" s="1526">
        <f>'DEUXIEME TRIMES.'!J475</f>
        <v>0</v>
      </c>
      <c r="CJ461" s="1526">
        <f>'DEUXIEME TRIMES.'!K475</f>
        <v>0</v>
      </c>
      <c r="CK461" s="1527">
        <f>'DEUXIEME TRIMES.'!L475</f>
        <v>0</v>
      </c>
    </row>
    <row r="462" spans="64:89" ht="52.5" customHeight="1" thickBot="1" x14ac:dyDescent="0.3">
      <c r="CA462" s="708" t="s">
        <v>15</v>
      </c>
      <c r="CB462" s="1283" t="s">
        <v>159</v>
      </c>
      <c r="CC462" s="1525">
        <f>'DEUXIEME TRIMES.'!D476</f>
        <v>0</v>
      </c>
      <c r="CD462" s="1526">
        <f>'DEUXIEME TRIMES.'!E476</f>
        <v>0</v>
      </c>
      <c r="CE462" s="1526">
        <f>'DEUXIEME TRIMES.'!F476</f>
        <v>0</v>
      </c>
      <c r="CF462" s="1526">
        <f>'DEUXIEME TRIMES.'!G476</f>
        <v>0</v>
      </c>
      <c r="CG462" s="1531">
        <f>'DEUXIEME TRIMES.'!H476</f>
        <v>0</v>
      </c>
      <c r="CH462" s="1526">
        <f>'DEUXIEME TRIMES.'!I476</f>
        <v>0</v>
      </c>
      <c r="CI462" s="1526">
        <f>'DEUXIEME TRIMES.'!J476</f>
        <v>0</v>
      </c>
      <c r="CJ462" s="1526">
        <f>'DEUXIEME TRIMES.'!K476</f>
        <v>0</v>
      </c>
      <c r="CK462" s="1527">
        <f>'DEUXIEME TRIMES.'!L476</f>
        <v>0</v>
      </c>
    </row>
    <row r="463" spans="64:89" ht="52.5" customHeight="1" thickBot="1" x14ac:dyDescent="0.3">
      <c r="CA463" s="708" t="s">
        <v>16</v>
      </c>
      <c r="CB463" s="1283" t="s">
        <v>159</v>
      </c>
      <c r="CC463" s="1525">
        <f>'DEUXIEME TRIMES.'!D477</f>
        <v>0</v>
      </c>
      <c r="CD463" s="1526">
        <f>'DEUXIEME TRIMES.'!E477</f>
        <v>0</v>
      </c>
      <c r="CE463" s="1526">
        <f>'DEUXIEME TRIMES.'!F477</f>
        <v>0</v>
      </c>
      <c r="CF463" s="1526">
        <f>'DEUXIEME TRIMES.'!G477</f>
        <v>0</v>
      </c>
      <c r="CG463" s="1531">
        <f>'DEUXIEME TRIMES.'!H477</f>
        <v>0</v>
      </c>
      <c r="CH463" s="1526">
        <f>'DEUXIEME TRIMES.'!I477</f>
        <v>0</v>
      </c>
      <c r="CI463" s="1526">
        <f>'DEUXIEME TRIMES.'!J477</f>
        <v>0</v>
      </c>
      <c r="CJ463" s="1526">
        <f>'DEUXIEME TRIMES.'!K477</f>
        <v>0</v>
      </c>
      <c r="CK463" s="1527">
        <f>'DEUXIEME TRIMES.'!L477</f>
        <v>0</v>
      </c>
    </row>
    <row r="464" spans="64:89" ht="52.5" customHeight="1" thickBot="1" x14ac:dyDescent="0.3">
      <c r="CA464" s="708" t="s">
        <v>17</v>
      </c>
      <c r="CB464" s="1283" t="s">
        <v>159</v>
      </c>
      <c r="CC464" s="1525">
        <f>'DEUXIEME TRIMES.'!D478</f>
        <v>0</v>
      </c>
      <c r="CD464" s="1526">
        <f>'DEUXIEME TRIMES.'!E478</f>
        <v>0</v>
      </c>
      <c r="CE464" s="1526">
        <f>'DEUXIEME TRIMES.'!F478</f>
        <v>0</v>
      </c>
      <c r="CF464" s="1526">
        <f>'DEUXIEME TRIMES.'!G478</f>
        <v>0</v>
      </c>
      <c r="CG464" s="1531">
        <f>'DEUXIEME TRIMES.'!H478</f>
        <v>0</v>
      </c>
      <c r="CH464" s="1526">
        <f>'DEUXIEME TRIMES.'!I478</f>
        <v>0</v>
      </c>
      <c r="CI464" s="1526">
        <f>'DEUXIEME TRIMES.'!J478</f>
        <v>0</v>
      </c>
      <c r="CJ464" s="1526">
        <f>'DEUXIEME TRIMES.'!K478</f>
        <v>0</v>
      </c>
      <c r="CK464" s="1527">
        <f>'DEUXIEME TRIMES.'!L478</f>
        <v>0</v>
      </c>
    </row>
    <row r="465" spans="79:106" ht="52.5" customHeight="1" thickBot="1" x14ac:dyDescent="0.3">
      <c r="CA465" s="708" t="s">
        <v>18</v>
      </c>
      <c r="CB465" s="1283" t="s">
        <v>159</v>
      </c>
      <c r="CC465" s="1525">
        <f>'DEUXIEME TRIMES.'!D479</f>
        <v>0</v>
      </c>
      <c r="CD465" s="1526">
        <f>'DEUXIEME TRIMES.'!E479</f>
        <v>0</v>
      </c>
      <c r="CE465" s="1526">
        <f>'DEUXIEME TRIMES.'!F479</f>
        <v>0</v>
      </c>
      <c r="CF465" s="1526">
        <f>'DEUXIEME TRIMES.'!G479</f>
        <v>0</v>
      </c>
      <c r="CG465" s="1531">
        <f>'DEUXIEME TRIMES.'!H479</f>
        <v>0</v>
      </c>
      <c r="CH465" s="1526">
        <f>'DEUXIEME TRIMES.'!I479</f>
        <v>0</v>
      </c>
      <c r="CI465" s="1526">
        <f>'DEUXIEME TRIMES.'!J479</f>
        <v>0</v>
      </c>
      <c r="CJ465" s="1526">
        <f>'DEUXIEME TRIMES.'!K479</f>
        <v>0</v>
      </c>
      <c r="CK465" s="1527">
        <f>'DEUXIEME TRIMES.'!L479</f>
        <v>0</v>
      </c>
    </row>
    <row r="466" spans="79:106" ht="52.5" customHeight="1" thickBot="1" x14ac:dyDescent="0.3">
      <c r="CA466" s="708" t="s">
        <v>19</v>
      </c>
      <c r="CB466" s="1283" t="s">
        <v>159</v>
      </c>
      <c r="CC466" s="1525">
        <f>'DEUXIEME TRIMES.'!D480</f>
        <v>0</v>
      </c>
      <c r="CD466" s="1526">
        <f>'DEUXIEME TRIMES.'!E480</f>
        <v>0</v>
      </c>
      <c r="CE466" s="1526">
        <f>'DEUXIEME TRIMES.'!F480</f>
        <v>0</v>
      </c>
      <c r="CF466" s="1526">
        <f>'DEUXIEME TRIMES.'!G480</f>
        <v>0</v>
      </c>
      <c r="CG466" s="1531">
        <f>'DEUXIEME TRIMES.'!H480</f>
        <v>0</v>
      </c>
      <c r="CH466" s="1526">
        <f>'DEUXIEME TRIMES.'!I480</f>
        <v>0</v>
      </c>
      <c r="CI466" s="1526">
        <f>'DEUXIEME TRIMES.'!J480</f>
        <v>0</v>
      </c>
      <c r="CJ466" s="1526">
        <f>'DEUXIEME TRIMES.'!K480</f>
        <v>0</v>
      </c>
      <c r="CK466" s="1527">
        <f>'DEUXIEME TRIMES.'!L480</f>
        <v>0</v>
      </c>
    </row>
    <row r="467" spans="79:106" ht="52.5" customHeight="1" thickBot="1" x14ac:dyDescent="0.3">
      <c r="CA467" s="708" t="s">
        <v>20</v>
      </c>
      <c r="CB467" s="1283" t="s">
        <v>159</v>
      </c>
      <c r="CC467" s="1525">
        <f>'DEUXIEME TRIMES.'!D481</f>
        <v>0</v>
      </c>
      <c r="CD467" s="1526">
        <f>'DEUXIEME TRIMES.'!E481</f>
        <v>0</v>
      </c>
      <c r="CE467" s="1526">
        <f>'DEUXIEME TRIMES.'!F481</f>
        <v>0</v>
      </c>
      <c r="CF467" s="1526">
        <f>'DEUXIEME TRIMES.'!G481</f>
        <v>0</v>
      </c>
      <c r="CG467" s="1531">
        <f>'DEUXIEME TRIMES.'!H481</f>
        <v>0</v>
      </c>
      <c r="CH467" s="1526">
        <f>'DEUXIEME TRIMES.'!I481</f>
        <v>0</v>
      </c>
      <c r="CI467" s="1526">
        <f>'DEUXIEME TRIMES.'!J481</f>
        <v>0</v>
      </c>
      <c r="CJ467" s="1526">
        <f>'DEUXIEME TRIMES.'!K481</f>
        <v>0</v>
      </c>
      <c r="CK467" s="1527">
        <f>'DEUXIEME TRIMES.'!L481</f>
        <v>0</v>
      </c>
    </row>
    <row r="468" spans="79:106" ht="52.5" customHeight="1" thickBot="1" x14ac:dyDescent="0.3">
      <c r="CA468" s="708" t="s">
        <v>21</v>
      </c>
      <c r="CB468" s="1283" t="s">
        <v>159</v>
      </c>
      <c r="CC468" s="1525">
        <f>'DEUXIEME TRIMES.'!D482</f>
        <v>0</v>
      </c>
      <c r="CD468" s="1526">
        <f>'DEUXIEME TRIMES.'!E482</f>
        <v>0</v>
      </c>
      <c r="CE468" s="1526">
        <f>'DEUXIEME TRIMES.'!F482</f>
        <v>0</v>
      </c>
      <c r="CF468" s="1526">
        <f>'DEUXIEME TRIMES.'!G482</f>
        <v>0</v>
      </c>
      <c r="CG468" s="1531">
        <f>'DEUXIEME TRIMES.'!H482</f>
        <v>0</v>
      </c>
      <c r="CH468" s="1526">
        <f>'DEUXIEME TRIMES.'!I482</f>
        <v>0</v>
      </c>
      <c r="CI468" s="1526">
        <f>'DEUXIEME TRIMES.'!J482</f>
        <v>0</v>
      </c>
      <c r="CJ468" s="1526">
        <f>'DEUXIEME TRIMES.'!K482</f>
        <v>0</v>
      </c>
      <c r="CK468" s="1527">
        <f>'DEUXIEME TRIMES.'!L482</f>
        <v>0</v>
      </c>
    </row>
    <row r="469" spans="79:106" ht="52.5" customHeight="1" thickBot="1" x14ac:dyDescent="0.3">
      <c r="CA469" s="708" t="s">
        <v>22</v>
      </c>
      <c r="CB469" s="1283" t="s">
        <v>159</v>
      </c>
      <c r="CC469" s="1525">
        <f>'DEUXIEME TRIMES.'!D483</f>
        <v>0</v>
      </c>
      <c r="CD469" s="1526">
        <f>'DEUXIEME TRIMES.'!E483</f>
        <v>0</v>
      </c>
      <c r="CE469" s="1526">
        <f>'DEUXIEME TRIMES.'!F483</f>
        <v>0</v>
      </c>
      <c r="CF469" s="1526">
        <f>'DEUXIEME TRIMES.'!G483</f>
        <v>0</v>
      </c>
      <c r="CG469" s="1531">
        <f>'DEUXIEME TRIMES.'!H483</f>
        <v>0</v>
      </c>
      <c r="CH469" s="1526">
        <f>'DEUXIEME TRIMES.'!I483</f>
        <v>0</v>
      </c>
      <c r="CI469" s="1526">
        <f>'DEUXIEME TRIMES.'!J483</f>
        <v>0</v>
      </c>
      <c r="CJ469" s="1526">
        <f>'DEUXIEME TRIMES.'!K483</f>
        <v>0</v>
      </c>
      <c r="CK469" s="1527">
        <f>'DEUXIEME TRIMES.'!L483</f>
        <v>0</v>
      </c>
    </row>
    <row r="470" spans="79:106" ht="52.5" customHeight="1" thickBot="1" x14ac:dyDescent="0.3">
      <c r="CA470" s="709" t="s">
        <v>23</v>
      </c>
      <c r="CB470" s="1284" t="s">
        <v>159</v>
      </c>
      <c r="CC470" s="1528">
        <f>'DEUXIEME TRIMES.'!D484</f>
        <v>0</v>
      </c>
      <c r="CD470" s="1529">
        <f>'DEUXIEME TRIMES.'!E484</f>
        <v>0</v>
      </c>
      <c r="CE470" s="1529">
        <f>'DEUXIEME TRIMES.'!F484</f>
        <v>0</v>
      </c>
      <c r="CF470" s="1529">
        <f>'DEUXIEME TRIMES.'!G484</f>
        <v>0</v>
      </c>
      <c r="CG470" s="1532">
        <f>'DEUXIEME TRIMES.'!H484</f>
        <v>0</v>
      </c>
      <c r="CH470" s="1529">
        <f>'DEUXIEME TRIMES.'!I484</f>
        <v>0</v>
      </c>
      <c r="CI470" s="1529">
        <f>'DEUXIEME TRIMES.'!J484</f>
        <v>0</v>
      </c>
      <c r="CJ470" s="1529">
        <f>'DEUXIEME TRIMES.'!K484</f>
        <v>0</v>
      </c>
      <c r="CK470" s="1530">
        <f>'DEUXIEME TRIMES.'!L484</f>
        <v>0</v>
      </c>
    </row>
    <row r="471" spans="79:106" x14ac:dyDescent="0.25">
      <c r="CL471" s="666"/>
    </row>
    <row r="472" spans="79:106" ht="21" x14ac:dyDescent="0.35">
      <c r="CM472" s="765" t="s">
        <v>1069</v>
      </c>
      <c r="CN472" s="702"/>
      <c r="CO472" s="702"/>
      <c r="CP472" s="702"/>
      <c r="CQ472" s="702"/>
      <c r="CR472" s="702"/>
      <c r="CS472" s="702"/>
      <c r="CT472" s="702"/>
      <c r="CU472" s="702"/>
      <c r="CV472" s="702"/>
      <c r="CW472" s="702"/>
      <c r="CX472" s="702"/>
      <c r="CY472" s="702"/>
      <c r="CZ472" s="702"/>
      <c r="DA472" s="702"/>
      <c r="DB472" s="680">
        <v>11</v>
      </c>
    </row>
    <row r="473" spans="79:106" ht="21.75" thickBot="1" x14ac:dyDescent="0.4">
      <c r="CM473" s="699"/>
      <c r="CN473" s="702"/>
      <c r="CO473" s="702"/>
      <c r="CP473" s="702"/>
      <c r="CQ473" s="702"/>
      <c r="CR473" s="702"/>
      <c r="CS473" s="702"/>
      <c r="CT473" s="702"/>
      <c r="CU473" s="702"/>
      <c r="CV473" s="702"/>
      <c r="CW473" s="702"/>
      <c r="CX473" s="702"/>
      <c r="CY473" s="702"/>
      <c r="CZ473" s="702"/>
      <c r="DA473" s="702"/>
      <c r="DB473" s="702"/>
    </row>
    <row r="474" spans="79:106" ht="21.75" thickBot="1" x14ac:dyDescent="0.4">
      <c r="CM474" s="147" t="s">
        <v>234</v>
      </c>
      <c r="CN474" s="2073" t="s">
        <v>37</v>
      </c>
      <c r="CO474" s="2074"/>
      <c r="CP474" s="2074"/>
      <c r="CQ474" s="2074"/>
      <c r="CR474" s="2075"/>
      <c r="CS474" s="2096" t="s">
        <v>24</v>
      </c>
      <c r="CT474" s="2097"/>
      <c r="CU474" s="2097"/>
      <c r="CV474" s="2097"/>
      <c r="CW474" s="2097"/>
      <c r="CX474" s="2097"/>
      <c r="CY474" s="2097"/>
      <c r="CZ474" s="2097"/>
      <c r="DA474" s="2097"/>
      <c r="DB474" s="2098" t="s">
        <v>163</v>
      </c>
    </row>
    <row r="475" spans="79:106" ht="21.75" thickBot="1" x14ac:dyDescent="0.4">
      <c r="CM475" s="147" t="s">
        <v>164</v>
      </c>
      <c r="CN475" s="134" t="s">
        <v>25</v>
      </c>
      <c r="CO475" s="135" t="s">
        <v>26</v>
      </c>
      <c r="CP475" s="135" t="s">
        <v>27</v>
      </c>
      <c r="CQ475" s="135" t="s">
        <v>28</v>
      </c>
      <c r="CR475" s="164" t="s">
        <v>165</v>
      </c>
      <c r="CS475" s="135" t="s">
        <v>16</v>
      </c>
      <c r="CT475" s="135" t="s">
        <v>17</v>
      </c>
      <c r="CU475" s="135" t="s">
        <v>18</v>
      </c>
      <c r="CV475" s="135" t="s">
        <v>166</v>
      </c>
      <c r="CW475" s="135" t="s">
        <v>20</v>
      </c>
      <c r="CX475" s="135" t="s">
        <v>21</v>
      </c>
      <c r="CY475" s="135" t="s">
        <v>22</v>
      </c>
      <c r="CZ475" s="136" t="s">
        <v>23</v>
      </c>
      <c r="DA475" s="137" t="s">
        <v>167</v>
      </c>
      <c r="DB475" s="2099"/>
    </row>
    <row r="476" spans="79:106" ht="45" customHeight="1" thickBot="1" x14ac:dyDescent="0.4">
      <c r="CM476" s="259" t="s">
        <v>466</v>
      </c>
      <c r="CN476" s="749">
        <f>'DEUXIEME TRIMES.'!C491</f>
        <v>0</v>
      </c>
      <c r="CO476" s="749">
        <f>'DEUXIEME TRIMES.'!D491</f>
        <v>0</v>
      </c>
      <c r="CP476" s="749">
        <f>'DEUXIEME TRIMES.'!E491</f>
        <v>0</v>
      </c>
      <c r="CQ476" s="749">
        <f>'DEUXIEME TRIMES.'!F491</f>
        <v>0</v>
      </c>
      <c r="CR476" s="1183">
        <f>'DEUXIEME TRIMES.'!G491</f>
        <v>0</v>
      </c>
      <c r="CS476" s="749">
        <f>'DEUXIEME TRIMES.'!H491</f>
        <v>0</v>
      </c>
      <c r="CT476" s="749">
        <f>'DEUXIEME TRIMES.'!I491</f>
        <v>0</v>
      </c>
      <c r="CU476" s="749">
        <f>'DEUXIEME TRIMES.'!J491</f>
        <v>0</v>
      </c>
      <c r="CV476" s="749">
        <f>'DEUXIEME TRIMES.'!K491</f>
        <v>0</v>
      </c>
      <c r="CW476" s="749">
        <f>'DEUXIEME TRIMES.'!L491</f>
        <v>0</v>
      </c>
      <c r="CX476" s="749">
        <f>'DEUXIEME TRIMES.'!M491</f>
        <v>0</v>
      </c>
      <c r="CY476" s="749">
        <f>'DEUXIEME TRIMES.'!N491</f>
        <v>0</v>
      </c>
      <c r="CZ476" s="749">
        <f>'DEUXIEME TRIMES.'!O491</f>
        <v>0</v>
      </c>
      <c r="DA476" s="1288">
        <f>'DEUXIEME TRIMES.'!P491</f>
        <v>0</v>
      </c>
      <c r="DB476" s="1288">
        <f>'DEUXIEME TRIMES.'!Q491</f>
        <v>0</v>
      </c>
    </row>
    <row r="477" spans="79:106" ht="44.25" customHeight="1" thickBot="1" x14ac:dyDescent="0.4">
      <c r="CM477" s="259" t="s">
        <v>36</v>
      </c>
      <c r="CN477" s="749">
        <f>'DEUXIEME TRIMES.'!C492</f>
        <v>0</v>
      </c>
      <c r="CO477" s="749">
        <f>'DEUXIEME TRIMES.'!D492</f>
        <v>0</v>
      </c>
      <c r="CP477" s="749">
        <f>'DEUXIEME TRIMES.'!E492</f>
        <v>0</v>
      </c>
      <c r="CQ477" s="749">
        <f>'DEUXIEME TRIMES.'!F492</f>
        <v>0</v>
      </c>
      <c r="CR477" s="1183">
        <f>'DEUXIEME TRIMES.'!G492</f>
        <v>0</v>
      </c>
      <c r="CS477" s="749">
        <f>'DEUXIEME TRIMES.'!H492</f>
        <v>0</v>
      </c>
      <c r="CT477" s="749">
        <f>'DEUXIEME TRIMES.'!I492</f>
        <v>0</v>
      </c>
      <c r="CU477" s="749">
        <f>'DEUXIEME TRIMES.'!J492</f>
        <v>0</v>
      </c>
      <c r="CV477" s="749">
        <f>'DEUXIEME TRIMES.'!K492</f>
        <v>0</v>
      </c>
      <c r="CW477" s="749">
        <f>'DEUXIEME TRIMES.'!L492</f>
        <v>0</v>
      </c>
      <c r="CX477" s="749">
        <f>'DEUXIEME TRIMES.'!M492</f>
        <v>0</v>
      </c>
      <c r="CY477" s="749">
        <f>'DEUXIEME TRIMES.'!N492</f>
        <v>0</v>
      </c>
      <c r="CZ477" s="749">
        <f>'DEUXIEME TRIMES.'!O492</f>
        <v>0</v>
      </c>
      <c r="DA477" s="1288">
        <f>'DEUXIEME TRIMES.'!P492</f>
        <v>0</v>
      </c>
      <c r="DB477" s="1288">
        <f>'DEUXIEME TRIMES.'!Q492</f>
        <v>0</v>
      </c>
    </row>
    <row r="478" spans="79:106" ht="44.25" customHeight="1" thickBot="1" x14ac:dyDescent="0.4">
      <c r="CM478" s="147" t="s">
        <v>169</v>
      </c>
      <c r="CN478" s="1418">
        <f>'DEUXIEME TRIMES.'!C493</f>
        <v>0</v>
      </c>
      <c r="CO478" s="1418">
        <f>'DEUXIEME TRIMES.'!D493</f>
        <v>0</v>
      </c>
      <c r="CP478" s="1418">
        <f>'DEUXIEME TRIMES.'!E493</f>
        <v>0</v>
      </c>
      <c r="CQ478" s="1419">
        <f>'DEUXIEME TRIMES.'!F493</f>
        <v>0</v>
      </c>
      <c r="CR478" s="1287">
        <f>'DEUXIEME TRIMES.'!G493</f>
        <v>0</v>
      </c>
      <c r="CS478" s="1418">
        <f>'DEUXIEME TRIMES.'!H493</f>
        <v>0</v>
      </c>
      <c r="CT478" s="1418">
        <f>'DEUXIEME TRIMES.'!I493</f>
        <v>0</v>
      </c>
      <c r="CU478" s="1418">
        <f>'DEUXIEME TRIMES.'!J493</f>
        <v>0</v>
      </c>
      <c r="CV478" s="1418">
        <f>'DEUXIEME TRIMES.'!K493</f>
        <v>0</v>
      </c>
      <c r="CW478" s="1418">
        <f>'DEUXIEME TRIMES.'!L493</f>
        <v>0</v>
      </c>
      <c r="CX478" s="1418">
        <f>'DEUXIEME TRIMES.'!M493</f>
        <v>0</v>
      </c>
      <c r="CY478" s="1418">
        <f>'DEUXIEME TRIMES.'!N493</f>
        <v>0</v>
      </c>
      <c r="CZ478" s="1419">
        <f>'DEUXIEME TRIMES.'!O493</f>
        <v>0</v>
      </c>
      <c r="DA478" s="1287">
        <f>'DEUXIEME TRIMES.'!P493</f>
        <v>0</v>
      </c>
      <c r="DB478" s="1287">
        <f>'DEUXIEME TRIMES.'!Q493</f>
        <v>0</v>
      </c>
    </row>
    <row r="479" spans="79:106" ht="44.25" customHeight="1" thickBot="1" x14ac:dyDescent="0.4">
      <c r="CM479" s="155" t="s">
        <v>163</v>
      </c>
      <c r="CN479" s="1285">
        <f>'DEUXIEME TRIMES.'!C494</f>
        <v>0</v>
      </c>
      <c r="CO479" s="1285">
        <f>'DEUXIEME TRIMES.'!D494</f>
        <v>0</v>
      </c>
      <c r="CP479" s="1285">
        <f>'DEUXIEME TRIMES.'!E494</f>
        <v>0</v>
      </c>
      <c r="CQ479" s="1286">
        <f>'DEUXIEME TRIMES.'!F494</f>
        <v>0</v>
      </c>
      <c r="CR479" s="1287">
        <f>'DEUXIEME TRIMES.'!G494</f>
        <v>0</v>
      </c>
      <c r="CS479" s="1285">
        <f>'DEUXIEME TRIMES.'!H494</f>
        <v>0</v>
      </c>
      <c r="CT479" s="1285">
        <f>'DEUXIEME TRIMES.'!I494</f>
        <v>0</v>
      </c>
      <c r="CU479" s="1285">
        <f>'DEUXIEME TRIMES.'!J494</f>
        <v>0</v>
      </c>
      <c r="CV479" s="1285">
        <f>'DEUXIEME TRIMES.'!K494</f>
        <v>0</v>
      </c>
      <c r="CW479" s="1285">
        <f>'DEUXIEME TRIMES.'!L494</f>
        <v>0</v>
      </c>
      <c r="CX479" s="1285">
        <f>'DEUXIEME TRIMES.'!M494</f>
        <v>0</v>
      </c>
      <c r="CY479" s="1285">
        <f>'DEUXIEME TRIMES.'!N494</f>
        <v>0</v>
      </c>
      <c r="CZ479" s="1286">
        <f>'DEUXIEME TRIMES.'!O494</f>
        <v>0</v>
      </c>
      <c r="DA479" s="1287">
        <f>'DEUXIEME TRIMES.'!P494</f>
        <v>0</v>
      </c>
      <c r="DB479" s="1287">
        <f>'DEUXIEME TRIMES.'!Q494</f>
        <v>0</v>
      </c>
    </row>
    <row r="480" spans="79:106" ht="68.25" customHeight="1" thickBot="1" x14ac:dyDescent="0.3">
      <c r="CM480" s="697" t="s">
        <v>170</v>
      </c>
      <c r="CN480" s="1290" t="e">
        <f>'DEUXIEME TRIMES.'!C495</f>
        <v>#DIV/0!</v>
      </c>
      <c r="CO480" s="1290" t="e">
        <f>'DEUXIEME TRIMES.'!D495</f>
        <v>#DIV/0!</v>
      </c>
      <c r="CP480" s="1290" t="e">
        <f>'DEUXIEME TRIMES.'!E495</f>
        <v>#DIV/0!</v>
      </c>
      <c r="CQ480" s="1291" t="e">
        <f>'DEUXIEME TRIMES.'!F495</f>
        <v>#DIV/0!</v>
      </c>
      <c r="CR480" s="1289" t="e">
        <f>'DEUXIEME TRIMES.'!G495</f>
        <v>#DIV/0!</v>
      </c>
      <c r="CS480" s="1290" t="e">
        <f>'DEUXIEME TRIMES.'!H495</f>
        <v>#DIV/0!</v>
      </c>
      <c r="CT480" s="1290" t="e">
        <f>'DEUXIEME TRIMES.'!I495</f>
        <v>#DIV/0!</v>
      </c>
      <c r="CU480" s="1290" t="e">
        <f>'DEUXIEME TRIMES.'!J495</f>
        <v>#DIV/0!</v>
      </c>
      <c r="CV480" s="1290" t="e">
        <f>'DEUXIEME TRIMES.'!K495</f>
        <v>#DIV/0!</v>
      </c>
      <c r="CW480" s="1290" t="e">
        <f>'DEUXIEME TRIMES.'!L495</f>
        <v>#DIV/0!</v>
      </c>
      <c r="CX480" s="1290" t="e">
        <f>'DEUXIEME TRIMES.'!M495</f>
        <v>#DIV/0!</v>
      </c>
      <c r="CY480" s="1290" t="e">
        <f>'DEUXIEME TRIMES.'!N495</f>
        <v>#DIV/0!</v>
      </c>
      <c r="CZ480" s="1291" t="e">
        <f>'DEUXIEME TRIMES.'!O495</f>
        <v>#DIV/0!</v>
      </c>
      <c r="DA480" s="1289" t="e">
        <f>'DEUXIEME TRIMES.'!P495</f>
        <v>#DIV/0!</v>
      </c>
      <c r="DB480" s="1289" t="e">
        <f>'DEUXIEME TRIMES.'!Q495</f>
        <v>#DIV/0!</v>
      </c>
    </row>
    <row r="481" spans="91:106" ht="21" x14ac:dyDescent="0.35">
      <c r="CM481" s="702"/>
      <c r="CN481" s="702"/>
      <c r="CO481" s="702"/>
      <c r="CP481" s="702"/>
      <c r="CQ481" s="702"/>
      <c r="CR481" s="702"/>
      <c r="CS481" s="702"/>
      <c r="CT481" s="702"/>
      <c r="CU481" s="702"/>
      <c r="CV481" s="702"/>
      <c r="CW481" s="702"/>
      <c r="CX481" s="702"/>
      <c r="CY481" s="702"/>
      <c r="CZ481" s="702"/>
      <c r="DA481" s="702"/>
      <c r="DB481" s="702"/>
    </row>
    <row r="482" spans="91:106" ht="21" x14ac:dyDescent="0.35">
      <c r="CM482" s="765" t="s">
        <v>1070</v>
      </c>
      <c r="CN482" s="702"/>
      <c r="CO482" s="702"/>
      <c r="CP482" s="702"/>
      <c r="CQ482" s="702"/>
      <c r="CR482" s="702"/>
      <c r="CS482" s="702"/>
      <c r="CT482" s="702"/>
      <c r="CU482" s="702"/>
      <c r="CV482" s="702"/>
      <c r="CW482" s="702"/>
      <c r="CX482" s="702"/>
      <c r="CY482" s="702"/>
      <c r="CZ482" s="702"/>
      <c r="DA482" s="702"/>
      <c r="DB482" s="702"/>
    </row>
    <row r="483" spans="91:106" ht="21.75" thickBot="1" x14ac:dyDescent="0.4">
      <c r="CM483" s="702"/>
      <c r="CN483" s="702"/>
      <c r="CO483" s="702"/>
      <c r="CP483" s="702"/>
      <c r="CQ483" s="702"/>
      <c r="CR483" s="702"/>
      <c r="CS483" s="702"/>
      <c r="CT483" s="702"/>
      <c r="CU483" s="702"/>
      <c r="CV483" s="702"/>
      <c r="CW483" s="702"/>
      <c r="CX483" s="702"/>
      <c r="CY483" s="702"/>
      <c r="CZ483" s="702"/>
      <c r="DA483" s="702"/>
      <c r="DB483" s="702"/>
    </row>
    <row r="484" spans="91:106" ht="21.75" thickBot="1" x14ac:dyDescent="0.4">
      <c r="CM484" s="702"/>
      <c r="CN484" s="2073" t="s">
        <v>37</v>
      </c>
      <c r="CO484" s="2074"/>
      <c r="CP484" s="2074"/>
      <c r="CQ484" s="2074"/>
      <c r="CR484" s="2075"/>
      <c r="CS484" s="2096" t="s">
        <v>24</v>
      </c>
      <c r="CT484" s="2097"/>
      <c r="CU484" s="2097"/>
      <c r="CV484" s="2097"/>
      <c r="CW484" s="2097"/>
      <c r="CX484" s="2097"/>
      <c r="CY484" s="2097"/>
      <c r="CZ484" s="2097"/>
      <c r="DA484" s="2097"/>
      <c r="DB484" s="2098" t="s">
        <v>163</v>
      </c>
    </row>
    <row r="485" spans="91:106" ht="21.75" thickBot="1" x14ac:dyDescent="0.4">
      <c r="CM485" s="702"/>
      <c r="CN485" s="162" t="s">
        <v>25</v>
      </c>
      <c r="CO485" s="163" t="s">
        <v>26</v>
      </c>
      <c r="CP485" s="163" t="s">
        <v>27</v>
      </c>
      <c r="CQ485" s="163" t="s">
        <v>28</v>
      </c>
      <c r="CR485" s="164" t="s">
        <v>165</v>
      </c>
      <c r="CS485" s="163" t="s">
        <v>16</v>
      </c>
      <c r="CT485" s="163" t="s">
        <v>17</v>
      </c>
      <c r="CU485" s="163" t="s">
        <v>18</v>
      </c>
      <c r="CV485" s="163" t="s">
        <v>166</v>
      </c>
      <c r="CW485" s="163" t="s">
        <v>20</v>
      </c>
      <c r="CX485" s="163" t="s">
        <v>21</v>
      </c>
      <c r="CY485" s="163" t="s">
        <v>22</v>
      </c>
      <c r="CZ485" s="165" t="s">
        <v>23</v>
      </c>
      <c r="DA485" s="166" t="s">
        <v>167</v>
      </c>
      <c r="DB485" s="2133"/>
    </row>
    <row r="486" spans="91:106" ht="30.75" customHeight="1" thickBot="1" x14ac:dyDescent="0.4">
      <c r="CM486" s="167" t="s">
        <v>36</v>
      </c>
      <c r="CN486" s="1292">
        <f>'DEUXIEME TRIMES.'!C501</f>
        <v>0</v>
      </c>
      <c r="CO486" s="1293">
        <f>'DEUXIEME TRIMES.'!D501</f>
        <v>0</v>
      </c>
      <c r="CP486" s="1293">
        <f>'DEUXIEME TRIMES.'!E501</f>
        <v>0</v>
      </c>
      <c r="CQ486" s="1293">
        <f>'DEUXIEME TRIMES.'!F501</f>
        <v>0</v>
      </c>
      <c r="CR486" s="1295">
        <f>'DEUXIEME TRIMES.'!G501</f>
        <v>0</v>
      </c>
      <c r="CS486" s="1293">
        <f>'DEUXIEME TRIMES.'!H501</f>
        <v>0</v>
      </c>
      <c r="CT486" s="1293">
        <f>'DEUXIEME TRIMES.'!I501</f>
        <v>0</v>
      </c>
      <c r="CU486" s="1293">
        <f>'DEUXIEME TRIMES.'!J501</f>
        <v>0</v>
      </c>
      <c r="CV486" s="1293">
        <f>'DEUXIEME TRIMES.'!K501</f>
        <v>0</v>
      </c>
      <c r="CW486" s="1293">
        <f>'DEUXIEME TRIMES.'!L501</f>
        <v>0</v>
      </c>
      <c r="CX486" s="1293">
        <f>'DEUXIEME TRIMES.'!M501</f>
        <v>0</v>
      </c>
      <c r="CY486" s="1293">
        <f>'DEUXIEME TRIMES.'!N501</f>
        <v>0</v>
      </c>
      <c r="CZ486" s="1293">
        <f>'DEUXIEME TRIMES.'!O501</f>
        <v>0</v>
      </c>
      <c r="DA486" s="1295">
        <f>'DEUXIEME TRIMES.'!P501</f>
        <v>0</v>
      </c>
      <c r="DB486" s="1296">
        <f>'DEUXIEME TRIMES.'!Q501</f>
        <v>0</v>
      </c>
    </row>
    <row r="487" spans="91:106" ht="30.75" customHeight="1" thickBot="1" x14ac:dyDescent="0.4">
      <c r="CM487" s="167" t="s">
        <v>169</v>
      </c>
      <c r="CN487" s="1292">
        <f>'DEUXIEME TRIMES.'!C502</f>
        <v>0</v>
      </c>
      <c r="CO487" s="1293">
        <f>'DEUXIEME TRIMES.'!D502</f>
        <v>0</v>
      </c>
      <c r="CP487" s="1293">
        <f>'DEUXIEME TRIMES.'!E502</f>
        <v>0</v>
      </c>
      <c r="CQ487" s="1293">
        <f>'DEUXIEME TRIMES.'!F502</f>
        <v>0</v>
      </c>
      <c r="CR487" s="1295">
        <f>'DEUXIEME TRIMES.'!G502</f>
        <v>0</v>
      </c>
      <c r="CS487" s="1293">
        <f>'DEUXIEME TRIMES.'!H502</f>
        <v>0</v>
      </c>
      <c r="CT487" s="1293">
        <f>'DEUXIEME TRIMES.'!I502</f>
        <v>0</v>
      </c>
      <c r="CU487" s="1293">
        <f>'DEUXIEME TRIMES.'!J502</f>
        <v>0</v>
      </c>
      <c r="CV487" s="1293">
        <f>'DEUXIEME TRIMES.'!K502</f>
        <v>0</v>
      </c>
      <c r="CW487" s="1293">
        <f>'DEUXIEME TRIMES.'!L502</f>
        <v>0</v>
      </c>
      <c r="CX487" s="1293">
        <f>'DEUXIEME TRIMES.'!M502</f>
        <v>0</v>
      </c>
      <c r="CY487" s="1293">
        <f>'DEUXIEME TRIMES.'!N502</f>
        <v>0</v>
      </c>
      <c r="CZ487" s="1293">
        <f>'DEUXIEME TRIMES.'!O502</f>
        <v>0</v>
      </c>
      <c r="DA487" s="1295">
        <f>'DEUXIEME TRIMES.'!P502</f>
        <v>0</v>
      </c>
      <c r="DB487" s="1296">
        <f>'DEUXIEME TRIMES.'!Q502</f>
        <v>0</v>
      </c>
    </row>
    <row r="488" spans="91:106" ht="30.75" customHeight="1" thickBot="1" x14ac:dyDescent="0.4">
      <c r="CM488" s="174" t="s">
        <v>163</v>
      </c>
      <c r="CN488" s="1294">
        <f>'DEUXIEME TRIMES.'!C503</f>
        <v>0</v>
      </c>
      <c r="CO488" s="1295">
        <f>'DEUXIEME TRIMES.'!D503</f>
        <v>0</v>
      </c>
      <c r="CP488" s="1295">
        <f>'DEUXIEME TRIMES.'!E503</f>
        <v>0</v>
      </c>
      <c r="CQ488" s="1295">
        <f>'DEUXIEME TRIMES.'!F503</f>
        <v>0</v>
      </c>
      <c r="CR488" s="1295">
        <f>'DEUXIEME TRIMES.'!G503</f>
        <v>0</v>
      </c>
      <c r="CS488" s="1295">
        <f>'DEUXIEME TRIMES.'!H503</f>
        <v>0</v>
      </c>
      <c r="CT488" s="1295">
        <f>'DEUXIEME TRIMES.'!I503</f>
        <v>0</v>
      </c>
      <c r="CU488" s="1295">
        <f>'DEUXIEME TRIMES.'!J503</f>
        <v>0</v>
      </c>
      <c r="CV488" s="1295">
        <f>'DEUXIEME TRIMES.'!K503</f>
        <v>0</v>
      </c>
      <c r="CW488" s="1295">
        <f>'DEUXIEME TRIMES.'!L503</f>
        <v>0</v>
      </c>
      <c r="CX488" s="1295">
        <f>'DEUXIEME TRIMES.'!M503</f>
        <v>0</v>
      </c>
      <c r="CY488" s="1295">
        <f>'DEUXIEME TRIMES.'!N503</f>
        <v>0</v>
      </c>
      <c r="CZ488" s="1295">
        <f>'DEUXIEME TRIMES.'!O503</f>
        <v>0</v>
      </c>
      <c r="DA488" s="1295">
        <f>'DEUXIEME TRIMES.'!P503</f>
        <v>0</v>
      </c>
      <c r="DB488" s="1296">
        <f>'DEUXIEME TRIMES.'!Q503</f>
        <v>0</v>
      </c>
    </row>
    <row r="489" spans="91:106" ht="21" x14ac:dyDescent="0.35">
      <c r="CM489" s="702"/>
      <c r="CN489" s="702"/>
      <c r="CO489" s="702"/>
      <c r="CP489" s="702"/>
      <c r="CQ489" s="702"/>
      <c r="CR489" s="702"/>
      <c r="CS489" s="702"/>
      <c r="CT489" s="702"/>
      <c r="CU489" s="702"/>
      <c r="CV489" s="702"/>
      <c r="CW489" s="702"/>
      <c r="CX489" s="702"/>
      <c r="CY489" s="702"/>
      <c r="CZ489" s="702"/>
      <c r="DA489" s="702"/>
      <c r="DB489" s="702"/>
    </row>
    <row r="490" spans="91:106" ht="21" x14ac:dyDescent="0.35">
      <c r="CM490" s="765" t="s">
        <v>1066</v>
      </c>
      <c r="CN490" s="702"/>
      <c r="CO490" s="702"/>
      <c r="CP490" s="702"/>
      <c r="CQ490" s="702"/>
      <c r="CR490" s="702"/>
      <c r="CS490" s="702"/>
      <c r="CT490" s="702"/>
      <c r="CU490" s="702"/>
      <c r="CV490" s="702"/>
      <c r="CW490" s="702"/>
      <c r="CX490" s="702"/>
      <c r="CY490" s="702"/>
      <c r="CZ490" s="702"/>
      <c r="DA490" s="702"/>
      <c r="DB490" s="702"/>
    </row>
    <row r="491" spans="91:106" ht="21.75" thickBot="1" x14ac:dyDescent="0.4">
      <c r="CM491" s="702"/>
      <c r="CN491" s="702"/>
      <c r="CO491" s="702"/>
      <c r="CP491" s="702"/>
      <c r="CQ491" s="702"/>
      <c r="CR491" s="702"/>
      <c r="CS491" s="702"/>
      <c r="CT491" s="702"/>
      <c r="CU491" s="702"/>
      <c r="CV491" s="702"/>
      <c r="CW491" s="702"/>
      <c r="CX491" s="702"/>
      <c r="CY491" s="702"/>
      <c r="CZ491" s="702"/>
      <c r="DA491" s="702"/>
      <c r="DB491" s="702"/>
    </row>
    <row r="492" spans="91:106" ht="21.75" thickBot="1" x14ac:dyDescent="0.4">
      <c r="CM492" s="702"/>
      <c r="CN492" s="2073" t="s">
        <v>37</v>
      </c>
      <c r="CO492" s="2074"/>
      <c r="CP492" s="2074"/>
      <c r="CQ492" s="2074"/>
      <c r="CR492" s="2075"/>
      <c r="CS492" s="2096" t="s">
        <v>24</v>
      </c>
      <c r="CT492" s="2097"/>
      <c r="CU492" s="2097"/>
      <c r="CV492" s="2097"/>
      <c r="CW492" s="2097"/>
      <c r="CX492" s="2097"/>
      <c r="CY492" s="2097"/>
      <c r="CZ492" s="2097"/>
      <c r="DA492" s="2097"/>
      <c r="DB492" s="2098" t="s">
        <v>163</v>
      </c>
    </row>
    <row r="493" spans="91:106" ht="21.75" thickBot="1" x14ac:dyDescent="0.4">
      <c r="CM493" s="702"/>
      <c r="CN493" s="162" t="s">
        <v>25</v>
      </c>
      <c r="CO493" s="163" t="s">
        <v>26</v>
      </c>
      <c r="CP493" s="163" t="s">
        <v>27</v>
      </c>
      <c r="CQ493" s="163" t="s">
        <v>28</v>
      </c>
      <c r="CR493" s="164" t="s">
        <v>165</v>
      </c>
      <c r="CS493" s="163" t="s">
        <v>16</v>
      </c>
      <c r="CT493" s="163" t="s">
        <v>17</v>
      </c>
      <c r="CU493" s="163" t="s">
        <v>18</v>
      </c>
      <c r="CV493" s="163" t="s">
        <v>166</v>
      </c>
      <c r="CW493" s="163" t="s">
        <v>20</v>
      </c>
      <c r="CX493" s="163" t="s">
        <v>21</v>
      </c>
      <c r="CY493" s="163" t="s">
        <v>22</v>
      </c>
      <c r="CZ493" s="165" t="s">
        <v>23</v>
      </c>
      <c r="DA493" s="166" t="s">
        <v>167</v>
      </c>
      <c r="DB493" s="2133"/>
    </row>
    <row r="494" spans="91:106" ht="29.25" customHeight="1" thickBot="1" x14ac:dyDescent="0.4">
      <c r="CM494" s="167" t="s">
        <v>36</v>
      </c>
      <c r="CN494" s="1302">
        <f>'DEUXIEME TRIMES.'!C509</f>
        <v>0</v>
      </c>
      <c r="CO494" s="1302">
        <f>'DEUXIEME TRIMES.'!D509</f>
        <v>0</v>
      </c>
      <c r="CP494" s="1302">
        <f>'DEUXIEME TRIMES.'!E509</f>
        <v>0</v>
      </c>
      <c r="CQ494" s="1302">
        <f>'DEUXIEME TRIMES.'!F509</f>
        <v>0</v>
      </c>
      <c r="CR494" s="1420">
        <f>'DEUXIEME TRIMES.'!G509</f>
        <v>0</v>
      </c>
      <c r="CS494" s="1302">
        <f>'DEUXIEME TRIMES.'!H509</f>
        <v>0</v>
      </c>
      <c r="CT494" s="1303">
        <f>'DEUXIEME TRIMES.'!I509</f>
        <v>0</v>
      </c>
      <c r="CU494" s="1303">
        <f>'DEUXIEME TRIMES.'!J509</f>
        <v>0</v>
      </c>
      <c r="CV494" s="1303">
        <f>'DEUXIEME TRIMES.'!K509</f>
        <v>0</v>
      </c>
      <c r="CW494" s="1303">
        <f>'DEUXIEME TRIMES.'!L509</f>
        <v>0</v>
      </c>
      <c r="CX494" s="1303">
        <f>'DEUXIEME TRIMES.'!M509</f>
        <v>0</v>
      </c>
      <c r="CY494" s="1303">
        <f>'DEUXIEME TRIMES.'!N509</f>
        <v>0</v>
      </c>
      <c r="CZ494" s="1421">
        <f>'DEUXIEME TRIMES.'!O509</f>
        <v>0</v>
      </c>
      <c r="DA494" s="1300">
        <f>'DEUXIEME TRIMES.'!P509</f>
        <v>0</v>
      </c>
      <c r="DB494" s="1301">
        <f>'DEUXIEME TRIMES.'!Q509</f>
        <v>0</v>
      </c>
    </row>
    <row r="495" spans="91:106" ht="29.25" customHeight="1" thickBot="1" x14ac:dyDescent="0.4">
      <c r="CM495" s="167" t="s">
        <v>169</v>
      </c>
      <c r="CN495" s="1303">
        <f>'DEUXIEME TRIMES.'!C510</f>
        <v>0</v>
      </c>
      <c r="CO495" s="1303">
        <f>'DEUXIEME TRIMES.'!D510</f>
        <v>0</v>
      </c>
      <c r="CP495" s="1303">
        <f>'DEUXIEME TRIMES.'!E510</f>
        <v>0</v>
      </c>
      <c r="CQ495" s="1303">
        <f>'DEUXIEME TRIMES.'!F510</f>
        <v>0</v>
      </c>
      <c r="CR495" s="1420">
        <f>'DEUXIEME TRIMES.'!G510</f>
        <v>0</v>
      </c>
      <c r="CS495" s="1302">
        <f>'DEUXIEME TRIMES.'!H510</f>
        <v>0</v>
      </c>
      <c r="CT495" s="1303">
        <f>'DEUXIEME TRIMES.'!I510</f>
        <v>0</v>
      </c>
      <c r="CU495" s="1303">
        <f>'DEUXIEME TRIMES.'!J510</f>
        <v>0</v>
      </c>
      <c r="CV495" s="1303">
        <f>'DEUXIEME TRIMES.'!K510</f>
        <v>0</v>
      </c>
      <c r="CW495" s="1303">
        <f>'DEUXIEME TRIMES.'!L510</f>
        <v>0</v>
      </c>
      <c r="CX495" s="1303">
        <f>'DEUXIEME TRIMES.'!M510</f>
        <v>0</v>
      </c>
      <c r="CY495" s="1303">
        <f>'DEUXIEME TRIMES.'!N510</f>
        <v>0</v>
      </c>
      <c r="CZ495" s="1421">
        <f>'DEUXIEME TRIMES.'!O510</f>
        <v>0</v>
      </c>
      <c r="DA495" s="1300">
        <f>'DEUXIEME TRIMES.'!P510</f>
        <v>0</v>
      </c>
      <c r="DB495" s="1301">
        <f>'DEUXIEME TRIMES.'!Q510</f>
        <v>0</v>
      </c>
    </row>
    <row r="496" spans="91:106" ht="29.25" customHeight="1" thickBot="1" x14ac:dyDescent="0.4">
      <c r="CM496" s="174" t="s">
        <v>163</v>
      </c>
      <c r="CN496" s="1297">
        <f>'DEUXIEME TRIMES.'!C511</f>
        <v>0</v>
      </c>
      <c r="CO496" s="1297">
        <f>'DEUXIEME TRIMES.'!D511</f>
        <v>0</v>
      </c>
      <c r="CP496" s="1297">
        <f>'DEUXIEME TRIMES.'!E511</f>
        <v>0</v>
      </c>
      <c r="CQ496" s="1298">
        <f>'DEUXIEME TRIMES.'!F511</f>
        <v>0</v>
      </c>
      <c r="CR496" s="1299">
        <f>'DEUXIEME TRIMES.'!G511</f>
        <v>0</v>
      </c>
      <c r="CS496" s="1297">
        <f>'DEUXIEME TRIMES.'!H511</f>
        <v>0</v>
      </c>
      <c r="CT496" s="1297">
        <f>'DEUXIEME TRIMES.'!I511</f>
        <v>0</v>
      </c>
      <c r="CU496" s="1297">
        <f>'DEUXIEME TRIMES.'!J511</f>
        <v>0</v>
      </c>
      <c r="CV496" s="1297">
        <f>'DEUXIEME TRIMES.'!K511</f>
        <v>0</v>
      </c>
      <c r="CW496" s="1297">
        <f>'DEUXIEME TRIMES.'!L511</f>
        <v>0</v>
      </c>
      <c r="CX496" s="1297">
        <f>'DEUXIEME TRIMES.'!M511</f>
        <v>0</v>
      </c>
      <c r="CY496" s="1297">
        <f>'DEUXIEME TRIMES.'!N511</f>
        <v>0</v>
      </c>
      <c r="CZ496" s="1298">
        <f>'DEUXIEME TRIMES.'!O511</f>
        <v>0</v>
      </c>
      <c r="DA496" s="1299">
        <f>'DEUXIEME TRIMES.'!P511</f>
        <v>0</v>
      </c>
      <c r="DB496" s="1299">
        <f>'DEUXIEME TRIMES.'!Q511</f>
        <v>0</v>
      </c>
    </row>
    <row r="497" spans="107:126" x14ac:dyDescent="0.25">
      <c r="DC497" s="666"/>
    </row>
    <row r="498" spans="107:126" ht="21" x14ac:dyDescent="0.35">
      <c r="DD498" s="704" t="s">
        <v>760</v>
      </c>
      <c r="DE498" s="705"/>
      <c r="DF498" s="705"/>
      <c r="DG498" s="705"/>
      <c r="DH498" s="705"/>
      <c r="DI498" s="705"/>
      <c r="DJ498" s="705"/>
      <c r="DK498" s="705"/>
      <c r="DL498" s="705"/>
      <c r="DM498" s="705"/>
      <c r="DN498" s="705"/>
      <c r="DO498" s="705"/>
      <c r="DP498" s="705"/>
      <c r="DQ498" s="705"/>
      <c r="DR498" s="705"/>
      <c r="DS498" s="705"/>
      <c r="DT498" s="705"/>
      <c r="DU498" s="700"/>
      <c r="DV498" s="680">
        <v>12</v>
      </c>
    </row>
    <row r="499" spans="107:126" ht="18.75" x14ac:dyDescent="0.3">
      <c r="DD499" s="704" t="s">
        <v>171</v>
      </c>
      <c r="DE499" s="700"/>
      <c r="DF499" s="700"/>
      <c r="DG499" s="700"/>
      <c r="DH499" s="700"/>
      <c r="DI499" s="700"/>
      <c r="DJ499" s="700"/>
      <c r="DK499" s="700"/>
      <c r="DL499" s="700"/>
      <c r="DM499" s="700"/>
      <c r="DN499" s="700"/>
      <c r="DO499" s="700"/>
      <c r="DP499" s="700"/>
      <c r="DQ499" s="700"/>
      <c r="DR499" s="700"/>
      <c r="DS499" s="700"/>
      <c r="DT499" s="705"/>
      <c r="DU499" s="700"/>
      <c r="DV499" s="700"/>
    </row>
    <row r="500" spans="107:126" ht="19.5" thickBot="1" x14ac:dyDescent="0.35">
      <c r="DD500" s="704"/>
      <c r="DE500" s="705"/>
      <c r="DF500" s="705"/>
      <c r="DG500" s="705"/>
      <c r="DH500" s="705"/>
      <c r="DI500" s="705"/>
      <c r="DJ500" s="705"/>
      <c r="DK500" s="705"/>
      <c r="DL500" s="705"/>
      <c r="DM500" s="705"/>
      <c r="DN500" s="705"/>
      <c r="DO500" s="705"/>
      <c r="DP500" s="705"/>
      <c r="DQ500" s="705"/>
      <c r="DR500" s="705"/>
      <c r="DS500" s="705"/>
      <c r="DT500" s="705"/>
      <c r="DU500" s="700"/>
      <c r="DV500" s="700"/>
    </row>
    <row r="501" spans="107:126" ht="18.75" x14ac:dyDescent="0.3">
      <c r="DD501" s="704"/>
      <c r="DE501" s="2256" t="s">
        <v>172</v>
      </c>
      <c r="DF501" s="2257"/>
      <c r="DG501" s="2257"/>
      <c r="DH501" s="2257"/>
      <c r="DI501" s="2257"/>
      <c r="DJ501" s="2257"/>
      <c r="DK501" s="2257"/>
      <c r="DL501" s="2257"/>
      <c r="DM501" s="2257"/>
      <c r="DN501" s="2257"/>
      <c r="DO501" s="2257"/>
      <c r="DP501" s="2257"/>
      <c r="DQ501" s="2257"/>
      <c r="DR501" s="2257"/>
      <c r="DS501" s="2257"/>
      <c r="DT501" s="2257"/>
      <c r="DU501" s="2257"/>
      <c r="DV501" s="2258"/>
    </row>
    <row r="502" spans="107:126" ht="12" customHeight="1" thickBot="1" x14ac:dyDescent="0.35">
      <c r="DD502" s="704"/>
      <c r="DE502" s="2259"/>
      <c r="DF502" s="2260"/>
      <c r="DG502" s="2260"/>
      <c r="DH502" s="2260"/>
      <c r="DI502" s="2260"/>
      <c r="DJ502" s="2260"/>
      <c r="DK502" s="2260"/>
      <c r="DL502" s="2260"/>
      <c r="DM502" s="2260"/>
      <c r="DN502" s="2260"/>
      <c r="DO502" s="2260"/>
      <c r="DP502" s="2260"/>
      <c r="DQ502" s="2260"/>
      <c r="DR502" s="2260"/>
      <c r="DS502" s="2260"/>
      <c r="DT502" s="2260"/>
      <c r="DU502" s="2260"/>
      <c r="DV502" s="2261"/>
    </row>
    <row r="503" spans="107:126" ht="19.5" thickBot="1" x14ac:dyDescent="0.35">
      <c r="DD503" s="704"/>
      <c r="DE503" s="2253" t="s">
        <v>173</v>
      </c>
      <c r="DF503" s="2254"/>
      <c r="DG503" s="2255"/>
      <c r="DH503" s="2253" t="s">
        <v>174</v>
      </c>
      <c r="DI503" s="2254"/>
      <c r="DJ503" s="2255"/>
      <c r="DK503" s="2253" t="s">
        <v>175</v>
      </c>
      <c r="DL503" s="2254"/>
      <c r="DM503" s="2254"/>
      <c r="DN503" s="2254"/>
      <c r="DO503" s="2254"/>
      <c r="DP503" s="2254"/>
      <c r="DQ503" s="2254"/>
      <c r="DR503" s="2254"/>
      <c r="DS503" s="2254"/>
      <c r="DT503" s="2254"/>
      <c r="DU503" s="2254"/>
      <c r="DV503" s="2255"/>
    </row>
    <row r="504" spans="107:126" ht="19.5" thickBot="1" x14ac:dyDescent="0.35">
      <c r="DD504" s="704"/>
      <c r="DE504" s="2253" t="s">
        <v>177</v>
      </c>
      <c r="DF504" s="2254"/>
      <c r="DG504" s="2255"/>
      <c r="DH504" s="2253" t="s">
        <v>178</v>
      </c>
      <c r="DI504" s="2254"/>
      <c r="DJ504" s="2255"/>
      <c r="DK504" s="2253" t="s">
        <v>179</v>
      </c>
      <c r="DL504" s="2254"/>
      <c r="DM504" s="2255"/>
      <c r="DN504" s="2253" t="s">
        <v>180</v>
      </c>
      <c r="DO504" s="2254"/>
      <c r="DP504" s="2255"/>
      <c r="DQ504" s="2253" t="s">
        <v>181</v>
      </c>
      <c r="DR504" s="2254"/>
      <c r="DS504" s="2255"/>
      <c r="DT504" s="2253" t="s">
        <v>182</v>
      </c>
      <c r="DU504" s="2254"/>
      <c r="DV504" s="2255"/>
    </row>
    <row r="505" spans="107:126" ht="24.75" customHeight="1" thickBot="1" x14ac:dyDescent="0.3">
      <c r="DD505" s="1311" t="s">
        <v>164</v>
      </c>
      <c r="DE505" s="1308" t="s">
        <v>186</v>
      </c>
      <c r="DF505" s="1308" t="s">
        <v>73</v>
      </c>
      <c r="DG505" s="1308" t="s">
        <v>187</v>
      </c>
      <c r="DH505" s="1309" t="s">
        <v>186</v>
      </c>
      <c r="DI505" s="1309" t="s">
        <v>73</v>
      </c>
      <c r="DJ505" s="1309" t="s">
        <v>187</v>
      </c>
      <c r="DK505" s="1309" t="s">
        <v>186</v>
      </c>
      <c r="DL505" s="1309" t="s">
        <v>73</v>
      </c>
      <c r="DM505" s="1309" t="s">
        <v>188</v>
      </c>
      <c r="DN505" s="1309" t="s">
        <v>186</v>
      </c>
      <c r="DO505" s="1309" t="s">
        <v>73</v>
      </c>
      <c r="DP505" s="1309" t="s">
        <v>188</v>
      </c>
      <c r="DQ505" s="1247" t="s">
        <v>186</v>
      </c>
      <c r="DR505" s="1309" t="s">
        <v>73</v>
      </c>
      <c r="DS505" s="1309" t="s">
        <v>188</v>
      </c>
      <c r="DT505" s="1309" t="s">
        <v>186</v>
      </c>
      <c r="DU505" s="1309" t="s">
        <v>73</v>
      </c>
      <c r="DV505" s="1309" t="s">
        <v>188</v>
      </c>
    </row>
    <row r="506" spans="107:126" ht="30.75" customHeight="1" thickBot="1" x14ac:dyDescent="0.3">
      <c r="DD506" s="1312" t="s">
        <v>189</v>
      </c>
      <c r="DE506" s="1304">
        <f>'DEUXIEME TRIMES.'!C524</f>
        <v>0</v>
      </c>
      <c r="DF506" s="1305">
        <f>'DEUXIEME TRIMES.'!D524</f>
        <v>0</v>
      </c>
      <c r="DG506" s="1306">
        <f>'DEUXIEME TRIMES.'!E524</f>
        <v>0</v>
      </c>
      <c r="DH506" s="1304">
        <f>'DEUXIEME TRIMES.'!F524</f>
        <v>0</v>
      </c>
      <c r="DI506" s="1304">
        <f>'DEUXIEME TRIMES.'!G524</f>
        <v>0</v>
      </c>
      <c r="DJ506" s="1306">
        <f>'DEUXIEME TRIMES.'!H524</f>
        <v>0</v>
      </c>
      <c r="DK506" s="1304">
        <f>'DEUXIEME TRIMES.'!I524</f>
        <v>0</v>
      </c>
      <c r="DL506" s="1305">
        <f>'DEUXIEME TRIMES.'!J524</f>
        <v>0</v>
      </c>
      <c r="DM506" s="1306">
        <f>'DEUXIEME TRIMES.'!K524</f>
        <v>0</v>
      </c>
      <c r="DN506" s="1304">
        <f>'DEUXIEME TRIMES.'!L524</f>
        <v>0</v>
      </c>
      <c r="DO506" s="1304">
        <f>'DEUXIEME TRIMES.'!M524</f>
        <v>0</v>
      </c>
      <c r="DP506" s="1306">
        <f>'DEUXIEME TRIMES.'!N524</f>
        <v>0</v>
      </c>
      <c r="DQ506" s="1304">
        <f>'DEUXIEME TRIMES.'!O524</f>
        <v>0</v>
      </c>
      <c r="DR506" s="1305">
        <f>'DEUXIEME TRIMES.'!P524</f>
        <v>0</v>
      </c>
      <c r="DS506" s="1306">
        <f>'DEUXIEME TRIMES.'!Q524</f>
        <v>0</v>
      </c>
      <c r="DT506" s="1310">
        <f>'DEUXIEME TRIMES.'!R524</f>
        <v>0</v>
      </c>
      <c r="DU506" s="1310">
        <f>'DEUXIEME TRIMES.'!S524</f>
        <v>0</v>
      </c>
      <c r="DV506" s="1310">
        <f>'DEUXIEME TRIMES.'!T524</f>
        <v>0</v>
      </c>
    </row>
    <row r="507" spans="107:126" ht="30.75" customHeight="1" thickBot="1" x14ac:dyDescent="0.3">
      <c r="DD507" s="1312" t="s">
        <v>190</v>
      </c>
      <c r="DE507" s="1304">
        <f>'DEUXIEME TRIMES.'!C525</f>
        <v>0</v>
      </c>
      <c r="DF507" s="1305">
        <f>'DEUXIEME TRIMES.'!D525</f>
        <v>0</v>
      </c>
      <c r="DG507" s="1306">
        <f>'DEUXIEME TRIMES.'!E525</f>
        <v>0</v>
      </c>
      <c r="DH507" s="1304">
        <f>'DEUXIEME TRIMES.'!F525</f>
        <v>0</v>
      </c>
      <c r="DI507" s="1304">
        <f>'DEUXIEME TRIMES.'!G525</f>
        <v>0</v>
      </c>
      <c r="DJ507" s="1306">
        <f>'DEUXIEME TRIMES.'!H525</f>
        <v>0</v>
      </c>
      <c r="DK507" s="1304">
        <f>'DEUXIEME TRIMES.'!I525</f>
        <v>0</v>
      </c>
      <c r="DL507" s="1305">
        <f>'DEUXIEME TRIMES.'!J525</f>
        <v>0</v>
      </c>
      <c r="DM507" s="1306">
        <f>'DEUXIEME TRIMES.'!K525</f>
        <v>0</v>
      </c>
      <c r="DN507" s="1304">
        <f>'DEUXIEME TRIMES.'!L525</f>
        <v>0</v>
      </c>
      <c r="DO507" s="1304">
        <f>'DEUXIEME TRIMES.'!M525</f>
        <v>0</v>
      </c>
      <c r="DP507" s="1306">
        <f>'DEUXIEME TRIMES.'!N525</f>
        <v>0</v>
      </c>
      <c r="DQ507" s="1304">
        <f>'DEUXIEME TRIMES.'!O525</f>
        <v>0</v>
      </c>
      <c r="DR507" s="1305">
        <f>'DEUXIEME TRIMES.'!P525</f>
        <v>0</v>
      </c>
      <c r="DS507" s="1306">
        <f>'DEUXIEME TRIMES.'!Q525</f>
        <v>0</v>
      </c>
      <c r="DT507" s="1310">
        <f>'DEUXIEME TRIMES.'!R525</f>
        <v>0</v>
      </c>
      <c r="DU507" s="1310">
        <f>'DEUXIEME TRIMES.'!S525</f>
        <v>0</v>
      </c>
      <c r="DV507" s="1310">
        <f>'DEUXIEME TRIMES.'!T525</f>
        <v>0</v>
      </c>
    </row>
    <row r="508" spans="107:126" ht="30.75" customHeight="1" thickBot="1" x14ac:dyDescent="0.3">
      <c r="DD508" s="1312" t="s">
        <v>191</v>
      </c>
      <c r="DE508" s="1304">
        <f>'DEUXIEME TRIMES.'!C526</f>
        <v>0</v>
      </c>
      <c r="DF508" s="1305">
        <f>'DEUXIEME TRIMES.'!D526</f>
        <v>0</v>
      </c>
      <c r="DG508" s="1306">
        <f>'DEUXIEME TRIMES.'!E526</f>
        <v>0</v>
      </c>
      <c r="DH508" s="1304">
        <f>'DEUXIEME TRIMES.'!F526</f>
        <v>0</v>
      </c>
      <c r="DI508" s="1304">
        <f>'DEUXIEME TRIMES.'!G526</f>
        <v>0</v>
      </c>
      <c r="DJ508" s="1306">
        <f>'DEUXIEME TRIMES.'!H526</f>
        <v>0</v>
      </c>
      <c r="DK508" s="1304">
        <f>'DEUXIEME TRIMES.'!I526</f>
        <v>0</v>
      </c>
      <c r="DL508" s="1305">
        <f>'DEUXIEME TRIMES.'!J526</f>
        <v>0</v>
      </c>
      <c r="DM508" s="1306">
        <f>'DEUXIEME TRIMES.'!K526</f>
        <v>0</v>
      </c>
      <c r="DN508" s="1304">
        <f>'DEUXIEME TRIMES.'!L526</f>
        <v>0</v>
      </c>
      <c r="DO508" s="1304">
        <f>'DEUXIEME TRIMES.'!M526</f>
        <v>0</v>
      </c>
      <c r="DP508" s="1306">
        <f>'DEUXIEME TRIMES.'!N526</f>
        <v>0</v>
      </c>
      <c r="DQ508" s="1304">
        <f>'DEUXIEME TRIMES.'!O526</f>
        <v>0</v>
      </c>
      <c r="DR508" s="1305">
        <f>'DEUXIEME TRIMES.'!P526</f>
        <v>0</v>
      </c>
      <c r="DS508" s="1306">
        <f>'DEUXIEME TRIMES.'!Q526</f>
        <v>0</v>
      </c>
      <c r="DT508" s="1310">
        <f>'DEUXIEME TRIMES.'!R526</f>
        <v>0</v>
      </c>
      <c r="DU508" s="1310">
        <f>'DEUXIEME TRIMES.'!S526</f>
        <v>0</v>
      </c>
      <c r="DV508" s="1310">
        <f>'DEUXIEME TRIMES.'!T526</f>
        <v>0</v>
      </c>
    </row>
    <row r="509" spans="107:126" ht="30.75" customHeight="1" thickBot="1" x14ac:dyDescent="0.3">
      <c r="DD509" s="1312" t="s">
        <v>192</v>
      </c>
      <c r="DE509" s="1304">
        <f>'DEUXIEME TRIMES.'!C527</f>
        <v>0</v>
      </c>
      <c r="DF509" s="1305">
        <f>'DEUXIEME TRIMES.'!D527</f>
        <v>0</v>
      </c>
      <c r="DG509" s="1306">
        <f>'DEUXIEME TRIMES.'!E527</f>
        <v>0</v>
      </c>
      <c r="DH509" s="1304">
        <f>'DEUXIEME TRIMES.'!F527</f>
        <v>0</v>
      </c>
      <c r="DI509" s="1304">
        <f>'DEUXIEME TRIMES.'!G527</f>
        <v>0</v>
      </c>
      <c r="DJ509" s="1306">
        <f>'DEUXIEME TRIMES.'!H527</f>
        <v>0</v>
      </c>
      <c r="DK509" s="1304">
        <f>'DEUXIEME TRIMES.'!I527</f>
        <v>0</v>
      </c>
      <c r="DL509" s="1305">
        <f>'DEUXIEME TRIMES.'!J527</f>
        <v>0</v>
      </c>
      <c r="DM509" s="1306">
        <f>'DEUXIEME TRIMES.'!K527</f>
        <v>0</v>
      </c>
      <c r="DN509" s="1304">
        <f>'DEUXIEME TRIMES.'!L527</f>
        <v>0</v>
      </c>
      <c r="DO509" s="1304">
        <f>'DEUXIEME TRIMES.'!M527</f>
        <v>0</v>
      </c>
      <c r="DP509" s="1306">
        <f>'DEUXIEME TRIMES.'!N527</f>
        <v>0</v>
      </c>
      <c r="DQ509" s="1304">
        <f>'DEUXIEME TRIMES.'!O527</f>
        <v>0</v>
      </c>
      <c r="DR509" s="1305">
        <f>'DEUXIEME TRIMES.'!P527</f>
        <v>0</v>
      </c>
      <c r="DS509" s="1306">
        <f>'DEUXIEME TRIMES.'!Q527</f>
        <v>0</v>
      </c>
      <c r="DT509" s="1310">
        <f>'DEUXIEME TRIMES.'!R527</f>
        <v>0</v>
      </c>
      <c r="DU509" s="1310">
        <f>'DEUXIEME TRIMES.'!S527</f>
        <v>0</v>
      </c>
      <c r="DV509" s="1310">
        <f>'DEUXIEME TRIMES.'!T527</f>
        <v>0</v>
      </c>
    </row>
    <row r="510" spans="107:126" ht="30.75" customHeight="1" thickBot="1" x14ac:dyDescent="0.3">
      <c r="DD510" s="1313" t="s">
        <v>193</v>
      </c>
      <c r="DE510" s="1306">
        <f>'DEUXIEME TRIMES.'!C528</f>
        <v>0</v>
      </c>
      <c r="DF510" s="1306">
        <f>'DEUXIEME TRIMES.'!D528</f>
        <v>0</v>
      </c>
      <c r="DG510" s="1306">
        <f>'DEUXIEME TRIMES.'!E528</f>
        <v>0</v>
      </c>
      <c r="DH510" s="1306">
        <f>'DEUXIEME TRIMES.'!F528</f>
        <v>0</v>
      </c>
      <c r="DI510" s="1306">
        <f>'DEUXIEME TRIMES.'!G528</f>
        <v>0</v>
      </c>
      <c r="DJ510" s="1306">
        <f>'DEUXIEME TRIMES.'!H528</f>
        <v>0</v>
      </c>
      <c r="DK510" s="1306">
        <f>'DEUXIEME TRIMES.'!I528</f>
        <v>0</v>
      </c>
      <c r="DL510" s="1306">
        <f>'DEUXIEME TRIMES.'!J528</f>
        <v>0</v>
      </c>
      <c r="DM510" s="1306">
        <f>'DEUXIEME TRIMES.'!K528</f>
        <v>0</v>
      </c>
      <c r="DN510" s="1306">
        <f>'DEUXIEME TRIMES.'!L528</f>
        <v>0</v>
      </c>
      <c r="DO510" s="1306">
        <f>'DEUXIEME TRIMES.'!M528</f>
        <v>0</v>
      </c>
      <c r="DP510" s="1306">
        <f>'DEUXIEME TRIMES.'!N528</f>
        <v>0</v>
      </c>
      <c r="DQ510" s="1306">
        <f>'DEUXIEME TRIMES.'!O528</f>
        <v>0</v>
      </c>
      <c r="DR510" s="1306">
        <f>'DEUXIEME TRIMES.'!P528</f>
        <v>0</v>
      </c>
      <c r="DS510" s="1306">
        <f>'DEUXIEME TRIMES.'!Q528</f>
        <v>0</v>
      </c>
      <c r="DT510" s="1306">
        <f>'DEUXIEME TRIMES.'!R528</f>
        <v>0</v>
      </c>
      <c r="DU510" s="1306">
        <f>'DEUXIEME TRIMES.'!S528</f>
        <v>0</v>
      </c>
      <c r="DV510" s="1306">
        <f>'DEUXIEME TRIMES.'!T528</f>
        <v>0</v>
      </c>
    </row>
    <row r="511" spans="107:126" ht="30.75" customHeight="1" thickBot="1" x14ac:dyDescent="0.3">
      <c r="DD511" s="1312" t="s">
        <v>194</v>
      </c>
      <c r="DE511" s="1304">
        <f>'DEUXIEME TRIMES.'!C529</f>
        <v>0</v>
      </c>
      <c r="DF511" s="1305">
        <f>'DEUXIEME TRIMES.'!D529</f>
        <v>0</v>
      </c>
      <c r="DG511" s="1306">
        <f>'DEUXIEME TRIMES.'!E529</f>
        <v>0</v>
      </c>
      <c r="DH511" s="1304">
        <f>'DEUXIEME TRIMES.'!F529</f>
        <v>0</v>
      </c>
      <c r="DI511" s="1304">
        <f>'DEUXIEME TRIMES.'!G529</f>
        <v>0</v>
      </c>
      <c r="DJ511" s="1306">
        <f>'DEUXIEME TRIMES.'!H529</f>
        <v>0</v>
      </c>
      <c r="DK511" s="1304">
        <f>'DEUXIEME TRIMES.'!I529</f>
        <v>0</v>
      </c>
      <c r="DL511" s="1305">
        <f>'DEUXIEME TRIMES.'!J529</f>
        <v>0</v>
      </c>
      <c r="DM511" s="1306">
        <f>'DEUXIEME TRIMES.'!K529</f>
        <v>0</v>
      </c>
      <c r="DN511" s="1304">
        <f>'DEUXIEME TRIMES.'!L529</f>
        <v>0</v>
      </c>
      <c r="DO511" s="1304">
        <f>'DEUXIEME TRIMES.'!M529</f>
        <v>0</v>
      </c>
      <c r="DP511" s="1306">
        <f>'DEUXIEME TRIMES.'!N529</f>
        <v>0</v>
      </c>
      <c r="DQ511" s="1304">
        <f>'DEUXIEME TRIMES.'!O529</f>
        <v>0</v>
      </c>
      <c r="DR511" s="1305">
        <f>'DEUXIEME TRIMES.'!P529</f>
        <v>0</v>
      </c>
      <c r="DS511" s="1306">
        <f>'DEUXIEME TRIMES.'!Q529</f>
        <v>0</v>
      </c>
      <c r="DT511" s="1310">
        <f>'DEUXIEME TRIMES.'!R529</f>
        <v>0</v>
      </c>
      <c r="DU511" s="1310">
        <f>'DEUXIEME TRIMES.'!S529</f>
        <v>0</v>
      </c>
      <c r="DV511" s="1310">
        <f>'DEUXIEME TRIMES.'!T529</f>
        <v>0</v>
      </c>
    </row>
    <row r="512" spans="107:126" ht="30.75" customHeight="1" thickBot="1" x14ac:dyDescent="0.3">
      <c r="DD512" s="1312" t="s">
        <v>195</v>
      </c>
      <c r="DE512" s="1304">
        <f>'DEUXIEME TRIMES.'!C530</f>
        <v>0</v>
      </c>
      <c r="DF512" s="1305">
        <f>'DEUXIEME TRIMES.'!D530</f>
        <v>0</v>
      </c>
      <c r="DG512" s="1306">
        <f>'DEUXIEME TRIMES.'!E530</f>
        <v>0</v>
      </c>
      <c r="DH512" s="1304">
        <f>'DEUXIEME TRIMES.'!F530</f>
        <v>0</v>
      </c>
      <c r="DI512" s="1304">
        <f>'DEUXIEME TRIMES.'!G530</f>
        <v>0</v>
      </c>
      <c r="DJ512" s="1306">
        <f>'DEUXIEME TRIMES.'!H530</f>
        <v>0</v>
      </c>
      <c r="DK512" s="1304">
        <f>'DEUXIEME TRIMES.'!I530</f>
        <v>0</v>
      </c>
      <c r="DL512" s="1305">
        <f>'DEUXIEME TRIMES.'!J530</f>
        <v>0</v>
      </c>
      <c r="DM512" s="1306">
        <f>'DEUXIEME TRIMES.'!K530</f>
        <v>0</v>
      </c>
      <c r="DN512" s="1304">
        <f>'DEUXIEME TRIMES.'!L530</f>
        <v>0</v>
      </c>
      <c r="DO512" s="1304">
        <f>'DEUXIEME TRIMES.'!M530</f>
        <v>0</v>
      </c>
      <c r="DP512" s="1306">
        <f>'DEUXIEME TRIMES.'!N530</f>
        <v>0</v>
      </c>
      <c r="DQ512" s="1304">
        <f>'DEUXIEME TRIMES.'!O530</f>
        <v>0</v>
      </c>
      <c r="DR512" s="1305">
        <f>'DEUXIEME TRIMES.'!P530</f>
        <v>0</v>
      </c>
      <c r="DS512" s="1306">
        <f>'DEUXIEME TRIMES.'!Q530</f>
        <v>0</v>
      </c>
      <c r="DT512" s="1310">
        <f>'DEUXIEME TRIMES.'!R530</f>
        <v>0</v>
      </c>
      <c r="DU512" s="1310">
        <f>'DEUXIEME TRIMES.'!S530</f>
        <v>0</v>
      </c>
      <c r="DV512" s="1310">
        <f>'DEUXIEME TRIMES.'!T530</f>
        <v>0</v>
      </c>
    </row>
    <row r="513" spans="108:148" ht="30.75" customHeight="1" thickBot="1" x14ac:dyDescent="0.3">
      <c r="DD513" s="1312" t="s">
        <v>196</v>
      </c>
      <c r="DE513" s="1304">
        <f>'DEUXIEME TRIMES.'!C531</f>
        <v>0</v>
      </c>
      <c r="DF513" s="1305">
        <f>'DEUXIEME TRIMES.'!D531</f>
        <v>0</v>
      </c>
      <c r="DG513" s="1306">
        <f>'DEUXIEME TRIMES.'!E531</f>
        <v>0</v>
      </c>
      <c r="DH513" s="1304">
        <f>'DEUXIEME TRIMES.'!F531</f>
        <v>0</v>
      </c>
      <c r="DI513" s="1304">
        <f>'DEUXIEME TRIMES.'!G531</f>
        <v>0</v>
      </c>
      <c r="DJ513" s="1306">
        <f>'DEUXIEME TRIMES.'!H531</f>
        <v>0</v>
      </c>
      <c r="DK513" s="1304">
        <f>'DEUXIEME TRIMES.'!I531</f>
        <v>0</v>
      </c>
      <c r="DL513" s="1305">
        <f>'DEUXIEME TRIMES.'!J531</f>
        <v>0</v>
      </c>
      <c r="DM513" s="1306">
        <f>'DEUXIEME TRIMES.'!K531</f>
        <v>0</v>
      </c>
      <c r="DN513" s="1304">
        <f>'DEUXIEME TRIMES.'!L531</f>
        <v>0</v>
      </c>
      <c r="DO513" s="1304">
        <f>'DEUXIEME TRIMES.'!M531</f>
        <v>0</v>
      </c>
      <c r="DP513" s="1306">
        <f>'DEUXIEME TRIMES.'!N531</f>
        <v>0</v>
      </c>
      <c r="DQ513" s="1304">
        <f>'DEUXIEME TRIMES.'!O531</f>
        <v>0</v>
      </c>
      <c r="DR513" s="1305">
        <f>'DEUXIEME TRIMES.'!P531</f>
        <v>0</v>
      </c>
      <c r="DS513" s="1306">
        <f>'DEUXIEME TRIMES.'!Q531</f>
        <v>0</v>
      </c>
      <c r="DT513" s="1310">
        <f>'DEUXIEME TRIMES.'!R531</f>
        <v>0</v>
      </c>
      <c r="DU513" s="1310">
        <f>'DEUXIEME TRIMES.'!S531</f>
        <v>0</v>
      </c>
      <c r="DV513" s="1310">
        <f>'DEUXIEME TRIMES.'!T531</f>
        <v>0</v>
      </c>
    </row>
    <row r="514" spans="108:148" ht="30.75" customHeight="1" thickBot="1" x14ac:dyDescent="0.3">
      <c r="DD514" s="1312" t="s">
        <v>197</v>
      </c>
      <c r="DE514" s="1304">
        <f>'DEUXIEME TRIMES.'!C532</f>
        <v>0</v>
      </c>
      <c r="DF514" s="1305">
        <f>'DEUXIEME TRIMES.'!D532</f>
        <v>0</v>
      </c>
      <c r="DG514" s="1306">
        <f>'DEUXIEME TRIMES.'!E532</f>
        <v>0</v>
      </c>
      <c r="DH514" s="1304">
        <f>'DEUXIEME TRIMES.'!F532</f>
        <v>0</v>
      </c>
      <c r="DI514" s="1304">
        <f>'DEUXIEME TRIMES.'!G532</f>
        <v>0</v>
      </c>
      <c r="DJ514" s="1306">
        <f>'DEUXIEME TRIMES.'!H532</f>
        <v>0</v>
      </c>
      <c r="DK514" s="1304">
        <f>'DEUXIEME TRIMES.'!I532</f>
        <v>0</v>
      </c>
      <c r="DL514" s="1305">
        <f>'DEUXIEME TRIMES.'!J532</f>
        <v>0</v>
      </c>
      <c r="DM514" s="1306">
        <f>'DEUXIEME TRIMES.'!K532</f>
        <v>0</v>
      </c>
      <c r="DN514" s="1304">
        <f>'DEUXIEME TRIMES.'!L532</f>
        <v>0</v>
      </c>
      <c r="DO514" s="1304">
        <f>'DEUXIEME TRIMES.'!M532</f>
        <v>0</v>
      </c>
      <c r="DP514" s="1306">
        <f>'DEUXIEME TRIMES.'!N532</f>
        <v>0</v>
      </c>
      <c r="DQ514" s="1304">
        <f>'DEUXIEME TRIMES.'!O532</f>
        <v>0</v>
      </c>
      <c r="DR514" s="1305">
        <f>'DEUXIEME TRIMES.'!P532</f>
        <v>0</v>
      </c>
      <c r="DS514" s="1306">
        <f>'DEUXIEME TRIMES.'!Q532</f>
        <v>0</v>
      </c>
      <c r="DT514" s="1310">
        <f>'DEUXIEME TRIMES.'!R532</f>
        <v>0</v>
      </c>
      <c r="DU514" s="1310">
        <f>'DEUXIEME TRIMES.'!S532</f>
        <v>0</v>
      </c>
      <c r="DV514" s="1310">
        <f>'DEUXIEME TRIMES.'!T532</f>
        <v>0</v>
      </c>
    </row>
    <row r="515" spans="108:148" ht="30.75" customHeight="1" thickBot="1" x14ac:dyDescent="0.3">
      <c r="DD515" s="1312" t="s">
        <v>198</v>
      </c>
      <c r="DE515" s="1304">
        <f>'DEUXIEME TRIMES.'!C533</f>
        <v>0</v>
      </c>
      <c r="DF515" s="1305">
        <f>'DEUXIEME TRIMES.'!D533</f>
        <v>0</v>
      </c>
      <c r="DG515" s="1306">
        <f>'DEUXIEME TRIMES.'!E533</f>
        <v>0</v>
      </c>
      <c r="DH515" s="1304">
        <f>'DEUXIEME TRIMES.'!F533</f>
        <v>0</v>
      </c>
      <c r="DI515" s="1304">
        <f>'DEUXIEME TRIMES.'!G533</f>
        <v>0</v>
      </c>
      <c r="DJ515" s="1306">
        <f>'DEUXIEME TRIMES.'!H533</f>
        <v>0</v>
      </c>
      <c r="DK515" s="1304">
        <f>'DEUXIEME TRIMES.'!I533</f>
        <v>0</v>
      </c>
      <c r="DL515" s="1305">
        <f>'DEUXIEME TRIMES.'!J533</f>
        <v>0</v>
      </c>
      <c r="DM515" s="1306">
        <f>'DEUXIEME TRIMES.'!K533</f>
        <v>0</v>
      </c>
      <c r="DN515" s="1304">
        <f>'DEUXIEME TRIMES.'!L533</f>
        <v>0</v>
      </c>
      <c r="DO515" s="1304">
        <f>'DEUXIEME TRIMES.'!M533</f>
        <v>0</v>
      </c>
      <c r="DP515" s="1306">
        <f>'DEUXIEME TRIMES.'!N533</f>
        <v>0</v>
      </c>
      <c r="DQ515" s="1304">
        <f>'DEUXIEME TRIMES.'!O533</f>
        <v>0</v>
      </c>
      <c r="DR515" s="1305">
        <f>'DEUXIEME TRIMES.'!P533</f>
        <v>0</v>
      </c>
      <c r="DS515" s="1306">
        <f>'DEUXIEME TRIMES.'!Q533</f>
        <v>0</v>
      </c>
      <c r="DT515" s="1310">
        <f>'DEUXIEME TRIMES.'!R533</f>
        <v>0</v>
      </c>
      <c r="DU515" s="1310">
        <f>'DEUXIEME TRIMES.'!S533</f>
        <v>0</v>
      </c>
      <c r="DV515" s="1310">
        <f>'DEUXIEME TRIMES.'!T533</f>
        <v>0</v>
      </c>
    </row>
    <row r="516" spans="108:148" ht="30.75" customHeight="1" thickBot="1" x14ac:dyDescent="0.3">
      <c r="DD516" s="1312" t="s">
        <v>21</v>
      </c>
      <c r="DE516" s="1304">
        <f>'DEUXIEME TRIMES.'!C534</f>
        <v>0</v>
      </c>
      <c r="DF516" s="1305">
        <f>'DEUXIEME TRIMES.'!D534</f>
        <v>0</v>
      </c>
      <c r="DG516" s="1306">
        <f>'DEUXIEME TRIMES.'!E534</f>
        <v>0</v>
      </c>
      <c r="DH516" s="1304">
        <f>'DEUXIEME TRIMES.'!F534</f>
        <v>0</v>
      </c>
      <c r="DI516" s="1304">
        <f>'DEUXIEME TRIMES.'!G534</f>
        <v>0</v>
      </c>
      <c r="DJ516" s="1306">
        <f>'DEUXIEME TRIMES.'!H534</f>
        <v>0</v>
      </c>
      <c r="DK516" s="1304">
        <f>'DEUXIEME TRIMES.'!I534</f>
        <v>0</v>
      </c>
      <c r="DL516" s="1305">
        <f>'DEUXIEME TRIMES.'!J534</f>
        <v>0</v>
      </c>
      <c r="DM516" s="1306">
        <f>'DEUXIEME TRIMES.'!K534</f>
        <v>0</v>
      </c>
      <c r="DN516" s="1304">
        <f>'DEUXIEME TRIMES.'!L534</f>
        <v>0</v>
      </c>
      <c r="DO516" s="1304">
        <f>'DEUXIEME TRIMES.'!M534</f>
        <v>0</v>
      </c>
      <c r="DP516" s="1306">
        <f>'DEUXIEME TRIMES.'!N534</f>
        <v>0</v>
      </c>
      <c r="DQ516" s="1304">
        <f>'DEUXIEME TRIMES.'!O534</f>
        <v>0</v>
      </c>
      <c r="DR516" s="1305">
        <f>'DEUXIEME TRIMES.'!P534</f>
        <v>0</v>
      </c>
      <c r="DS516" s="1306">
        <f>'DEUXIEME TRIMES.'!Q534</f>
        <v>0</v>
      </c>
      <c r="DT516" s="1310">
        <f>'DEUXIEME TRIMES.'!R534</f>
        <v>0</v>
      </c>
      <c r="DU516" s="1310">
        <f>'DEUXIEME TRIMES.'!S534</f>
        <v>0</v>
      </c>
      <c r="DV516" s="1310">
        <f>'DEUXIEME TRIMES.'!T534</f>
        <v>0</v>
      </c>
    </row>
    <row r="517" spans="108:148" ht="30.75" customHeight="1" thickBot="1" x14ac:dyDescent="0.3">
      <c r="DD517" s="1312" t="s">
        <v>22</v>
      </c>
      <c r="DE517" s="1304">
        <f>'DEUXIEME TRIMES.'!C535</f>
        <v>0</v>
      </c>
      <c r="DF517" s="1305">
        <f>'DEUXIEME TRIMES.'!D535</f>
        <v>0</v>
      </c>
      <c r="DG517" s="1306">
        <f>'DEUXIEME TRIMES.'!E535</f>
        <v>0</v>
      </c>
      <c r="DH517" s="1304">
        <f>'DEUXIEME TRIMES.'!F535</f>
        <v>0</v>
      </c>
      <c r="DI517" s="1304">
        <f>'DEUXIEME TRIMES.'!G535</f>
        <v>0</v>
      </c>
      <c r="DJ517" s="1306">
        <f>'DEUXIEME TRIMES.'!H535</f>
        <v>0</v>
      </c>
      <c r="DK517" s="1304">
        <f>'DEUXIEME TRIMES.'!I535</f>
        <v>0</v>
      </c>
      <c r="DL517" s="1305">
        <f>'DEUXIEME TRIMES.'!J535</f>
        <v>0</v>
      </c>
      <c r="DM517" s="1306">
        <f>'DEUXIEME TRIMES.'!K535</f>
        <v>0</v>
      </c>
      <c r="DN517" s="1304">
        <f>'DEUXIEME TRIMES.'!L535</f>
        <v>0</v>
      </c>
      <c r="DO517" s="1304">
        <f>'DEUXIEME TRIMES.'!M535</f>
        <v>0</v>
      </c>
      <c r="DP517" s="1306">
        <f>'DEUXIEME TRIMES.'!N535</f>
        <v>0</v>
      </c>
      <c r="DQ517" s="1304">
        <f>'DEUXIEME TRIMES.'!O535</f>
        <v>0</v>
      </c>
      <c r="DR517" s="1305">
        <f>'DEUXIEME TRIMES.'!P535</f>
        <v>0</v>
      </c>
      <c r="DS517" s="1306">
        <f>'DEUXIEME TRIMES.'!Q535</f>
        <v>0</v>
      </c>
      <c r="DT517" s="1310">
        <f>'DEUXIEME TRIMES.'!R535</f>
        <v>0</v>
      </c>
      <c r="DU517" s="1310">
        <f>'DEUXIEME TRIMES.'!S535</f>
        <v>0</v>
      </c>
      <c r="DV517" s="1310">
        <f>'DEUXIEME TRIMES.'!T535</f>
        <v>0</v>
      </c>
    </row>
    <row r="518" spans="108:148" ht="30.75" customHeight="1" thickBot="1" x14ac:dyDescent="0.3">
      <c r="DD518" s="1312" t="s">
        <v>23</v>
      </c>
      <c r="DE518" s="1304">
        <f>'DEUXIEME TRIMES.'!C536</f>
        <v>0</v>
      </c>
      <c r="DF518" s="1305">
        <f>'DEUXIEME TRIMES.'!D536</f>
        <v>0</v>
      </c>
      <c r="DG518" s="1306">
        <f>'DEUXIEME TRIMES.'!E536</f>
        <v>0</v>
      </c>
      <c r="DH518" s="1304">
        <f>'DEUXIEME TRIMES.'!F536</f>
        <v>0</v>
      </c>
      <c r="DI518" s="1304">
        <f>'DEUXIEME TRIMES.'!G536</f>
        <v>0</v>
      </c>
      <c r="DJ518" s="1306">
        <f>'DEUXIEME TRIMES.'!H536</f>
        <v>0</v>
      </c>
      <c r="DK518" s="1304">
        <f>'DEUXIEME TRIMES.'!I536</f>
        <v>0</v>
      </c>
      <c r="DL518" s="1305">
        <f>'DEUXIEME TRIMES.'!J536</f>
        <v>0</v>
      </c>
      <c r="DM518" s="1306">
        <f>'DEUXIEME TRIMES.'!K536</f>
        <v>0</v>
      </c>
      <c r="DN518" s="1304">
        <f>'DEUXIEME TRIMES.'!L536</f>
        <v>0</v>
      </c>
      <c r="DO518" s="1304">
        <f>'DEUXIEME TRIMES.'!M536</f>
        <v>0</v>
      </c>
      <c r="DP518" s="1306">
        <f>'DEUXIEME TRIMES.'!N536</f>
        <v>0</v>
      </c>
      <c r="DQ518" s="1304">
        <f>'DEUXIEME TRIMES.'!O536</f>
        <v>0</v>
      </c>
      <c r="DR518" s="1305">
        <f>'DEUXIEME TRIMES.'!P536</f>
        <v>0</v>
      </c>
      <c r="DS518" s="1306">
        <f>'DEUXIEME TRIMES.'!Q536</f>
        <v>0</v>
      </c>
      <c r="DT518" s="1310">
        <f>'DEUXIEME TRIMES.'!R536</f>
        <v>0</v>
      </c>
      <c r="DU518" s="1310">
        <f>'DEUXIEME TRIMES.'!S536</f>
        <v>0</v>
      </c>
      <c r="DV518" s="1310">
        <f>'DEUXIEME TRIMES.'!T536</f>
        <v>0</v>
      </c>
    </row>
    <row r="519" spans="108:148" ht="30.75" customHeight="1" thickBot="1" x14ac:dyDescent="0.3">
      <c r="DD519" s="1313" t="s">
        <v>199</v>
      </c>
      <c r="DE519" s="1306">
        <f>'DEUXIEME TRIMES.'!C537</f>
        <v>0</v>
      </c>
      <c r="DF519" s="1306">
        <f>'DEUXIEME TRIMES.'!D537</f>
        <v>0</v>
      </c>
      <c r="DG519" s="1306">
        <f>'DEUXIEME TRIMES.'!E537</f>
        <v>0</v>
      </c>
      <c r="DH519" s="1306">
        <f>'DEUXIEME TRIMES.'!F537</f>
        <v>0</v>
      </c>
      <c r="DI519" s="1306">
        <f>'DEUXIEME TRIMES.'!G537</f>
        <v>0</v>
      </c>
      <c r="DJ519" s="1306">
        <f>'DEUXIEME TRIMES.'!H537</f>
        <v>0</v>
      </c>
      <c r="DK519" s="1306">
        <f>'DEUXIEME TRIMES.'!I537</f>
        <v>0</v>
      </c>
      <c r="DL519" s="1306">
        <f>'DEUXIEME TRIMES.'!J537</f>
        <v>0</v>
      </c>
      <c r="DM519" s="1306">
        <f>'DEUXIEME TRIMES.'!K537</f>
        <v>0</v>
      </c>
      <c r="DN519" s="1306">
        <f>'DEUXIEME TRIMES.'!L537</f>
        <v>0</v>
      </c>
      <c r="DO519" s="1306">
        <f>'DEUXIEME TRIMES.'!M537</f>
        <v>0</v>
      </c>
      <c r="DP519" s="1306">
        <f>'DEUXIEME TRIMES.'!N537</f>
        <v>0</v>
      </c>
      <c r="DQ519" s="1306">
        <f>'DEUXIEME TRIMES.'!O537</f>
        <v>0</v>
      </c>
      <c r="DR519" s="1306">
        <f>'DEUXIEME TRIMES.'!P537</f>
        <v>0</v>
      </c>
      <c r="DS519" s="1306">
        <f>'DEUXIEME TRIMES.'!Q537</f>
        <v>0</v>
      </c>
      <c r="DT519" s="1306">
        <f>'DEUXIEME TRIMES.'!R537</f>
        <v>0</v>
      </c>
      <c r="DU519" s="1306">
        <f>'DEUXIEME TRIMES.'!S537</f>
        <v>0</v>
      </c>
      <c r="DV519" s="1306">
        <f>'DEUXIEME TRIMES.'!T537</f>
        <v>0</v>
      </c>
    </row>
    <row r="520" spans="108:148" ht="30.75" customHeight="1" thickBot="1" x14ac:dyDescent="0.3">
      <c r="DD520" s="1313" t="s">
        <v>200</v>
      </c>
      <c r="DE520" s="1307">
        <f>'DEUXIEME TRIMES.'!C538</f>
        <v>0</v>
      </c>
      <c r="DF520" s="1307">
        <f>'DEUXIEME TRIMES.'!D538</f>
        <v>0</v>
      </c>
      <c r="DG520" s="1307">
        <f>'DEUXIEME TRIMES.'!E538</f>
        <v>0</v>
      </c>
      <c r="DH520" s="1307">
        <f>'DEUXIEME TRIMES.'!F538</f>
        <v>0</v>
      </c>
      <c r="DI520" s="1307">
        <f>'DEUXIEME TRIMES.'!G538</f>
        <v>0</v>
      </c>
      <c r="DJ520" s="1306">
        <f>'DEUXIEME TRIMES.'!H538</f>
        <v>0</v>
      </c>
      <c r="DK520" s="1307">
        <f>'DEUXIEME TRIMES.'!I538</f>
        <v>0</v>
      </c>
      <c r="DL520" s="1307">
        <f>'DEUXIEME TRIMES.'!J538</f>
        <v>0</v>
      </c>
      <c r="DM520" s="1306">
        <f>'DEUXIEME TRIMES.'!K538</f>
        <v>0</v>
      </c>
      <c r="DN520" s="1307">
        <f>'DEUXIEME TRIMES.'!L538</f>
        <v>0</v>
      </c>
      <c r="DO520" s="1307">
        <f>'DEUXIEME TRIMES.'!M538</f>
        <v>0</v>
      </c>
      <c r="DP520" s="1306">
        <f>'DEUXIEME TRIMES.'!N538</f>
        <v>0</v>
      </c>
      <c r="DQ520" s="1307">
        <f>'DEUXIEME TRIMES.'!O538</f>
        <v>0</v>
      </c>
      <c r="DR520" s="1307">
        <f>'DEUXIEME TRIMES.'!P538</f>
        <v>0</v>
      </c>
      <c r="DS520" s="1306">
        <f>'DEUXIEME TRIMES.'!Q538</f>
        <v>0</v>
      </c>
      <c r="DT520" s="1307">
        <f>'DEUXIEME TRIMES.'!R538</f>
        <v>0</v>
      </c>
      <c r="DU520" s="1307">
        <f>'DEUXIEME TRIMES.'!S538</f>
        <v>0</v>
      </c>
      <c r="DV520" s="1307">
        <f>'DEUXIEME TRIMES.'!T538</f>
        <v>0</v>
      </c>
    </row>
    <row r="521" spans="108:148" ht="15.75" thickBot="1" x14ac:dyDescent="0.3">
      <c r="DW521" s="666"/>
    </row>
    <row r="522" spans="108:148" ht="38.25" customHeight="1" thickBot="1" x14ac:dyDescent="0.4">
      <c r="DD522" s="2040" t="s">
        <v>91</v>
      </c>
      <c r="DE522" s="2041"/>
      <c r="DF522" s="2140">
        <f>'DEUXIEME TRIMES.'!C540</f>
        <v>0</v>
      </c>
      <c r="DG522" s="2141"/>
      <c r="DH522" s="2141"/>
      <c r="DI522" s="2141"/>
      <c r="DJ522" s="2141"/>
      <c r="DK522" s="2141"/>
      <c r="DL522" s="2141"/>
      <c r="DM522" s="2141"/>
      <c r="DN522" s="2141"/>
      <c r="DO522" s="2141"/>
      <c r="DP522" s="2141"/>
      <c r="DQ522" s="2141"/>
      <c r="DR522" s="2141"/>
      <c r="DS522" s="2141"/>
      <c r="DT522" s="2141"/>
      <c r="DU522" s="2141"/>
      <c r="DV522" s="2142"/>
      <c r="DX522" s="700" t="s">
        <v>785</v>
      </c>
      <c r="DY522" s="700"/>
      <c r="ER522" s="927">
        <v>13</v>
      </c>
    </row>
    <row r="523" spans="108:148" ht="18.75" x14ac:dyDescent="0.3">
      <c r="DF523" s="2143"/>
      <c r="DG523" s="2144"/>
      <c r="DH523" s="2144"/>
      <c r="DI523" s="2144"/>
      <c r="DJ523" s="2144"/>
      <c r="DK523" s="2144"/>
      <c r="DL523" s="2144"/>
      <c r="DM523" s="2144"/>
      <c r="DN523" s="2144"/>
      <c r="DO523" s="2144"/>
      <c r="DP523" s="2144"/>
      <c r="DQ523" s="2144"/>
      <c r="DR523" s="2144"/>
      <c r="DS523" s="2144"/>
      <c r="DT523" s="2144"/>
      <c r="DU523" s="2144"/>
      <c r="DV523" s="2145"/>
      <c r="DX523" s="700"/>
      <c r="DY523" s="700"/>
    </row>
    <row r="524" spans="108:148" ht="18.75" x14ac:dyDescent="0.3">
      <c r="DF524" s="2143"/>
      <c r="DG524" s="2144"/>
      <c r="DH524" s="2144"/>
      <c r="DI524" s="2144"/>
      <c r="DJ524" s="2144"/>
      <c r="DK524" s="2144"/>
      <c r="DL524" s="2144"/>
      <c r="DM524" s="2144"/>
      <c r="DN524" s="2144"/>
      <c r="DO524" s="2144"/>
      <c r="DP524" s="2144"/>
      <c r="DQ524" s="2144"/>
      <c r="DR524" s="2144"/>
      <c r="DS524" s="2144"/>
      <c r="DT524" s="2144"/>
      <c r="DU524" s="2144"/>
      <c r="DV524" s="2145"/>
      <c r="DX524" s="700" t="s">
        <v>942</v>
      </c>
      <c r="DY524" s="700"/>
    </row>
    <row r="525" spans="108:148" ht="15.75" thickBot="1" x14ac:dyDescent="0.3">
      <c r="DF525" s="2143"/>
      <c r="DG525" s="2144"/>
      <c r="DH525" s="2144"/>
      <c r="DI525" s="2144"/>
      <c r="DJ525" s="2144"/>
      <c r="DK525" s="2144"/>
      <c r="DL525" s="2144"/>
      <c r="DM525" s="2144"/>
      <c r="DN525" s="2144"/>
      <c r="DO525" s="2144"/>
      <c r="DP525" s="2144"/>
      <c r="DQ525" s="2144"/>
      <c r="DR525" s="2144"/>
      <c r="DS525" s="2144"/>
      <c r="DT525" s="2144"/>
      <c r="DU525" s="2144"/>
      <c r="DV525" s="2145"/>
    </row>
    <row r="526" spans="108:148" ht="53.25" customHeight="1" thickBot="1" x14ac:dyDescent="0.35">
      <c r="DF526" s="2146"/>
      <c r="DG526" s="2147"/>
      <c r="DH526" s="2147"/>
      <c r="DI526" s="2147"/>
      <c r="DJ526" s="2147"/>
      <c r="DK526" s="2147"/>
      <c r="DL526" s="2147"/>
      <c r="DM526" s="2147"/>
      <c r="DN526" s="2147"/>
      <c r="DO526" s="2147"/>
      <c r="DP526" s="2147"/>
      <c r="DQ526" s="2147"/>
      <c r="DR526" s="2147"/>
      <c r="DS526" s="2147"/>
      <c r="DT526" s="2147"/>
      <c r="DU526" s="2147"/>
      <c r="DV526" s="2148"/>
      <c r="DX526" s="700"/>
      <c r="ED526" s="2246" t="s">
        <v>476</v>
      </c>
      <c r="EE526" s="2247"/>
      <c r="EF526" s="2247"/>
      <c r="EG526" s="2248"/>
      <c r="EH526" s="700"/>
      <c r="EI526" s="700"/>
      <c r="EJ526" s="700"/>
      <c r="EK526" s="700"/>
      <c r="EL526" s="705"/>
      <c r="EM526" s="700"/>
      <c r="EN526" s="700"/>
      <c r="EO526" s="700"/>
      <c r="EP526" s="700"/>
      <c r="EQ526" s="700"/>
      <c r="ER526" s="700"/>
    </row>
    <row r="527" spans="108:148" ht="30" customHeight="1" thickBot="1" x14ac:dyDescent="0.35">
      <c r="DW527" s="666"/>
      <c r="DX527" s="700"/>
      <c r="ED527" s="700"/>
      <c r="EE527" s="2249" t="s">
        <v>285</v>
      </c>
      <c r="EF527" s="2250"/>
      <c r="EG527" s="2249" t="s">
        <v>286</v>
      </c>
      <c r="EH527" s="2250"/>
      <c r="EI527" s="1314" t="s">
        <v>287</v>
      </c>
      <c r="EJ527" s="1315"/>
      <c r="EK527" s="1314" t="s">
        <v>288</v>
      </c>
      <c r="EL527" s="1315"/>
      <c r="EM527" s="484" t="s">
        <v>477</v>
      </c>
      <c r="EN527" s="484"/>
      <c r="EO527" s="700"/>
      <c r="EP527" s="700"/>
      <c r="EQ527" s="700"/>
      <c r="ER527" s="700"/>
    </row>
    <row r="528" spans="108:148" ht="36" customHeight="1" thickBot="1" x14ac:dyDescent="0.35">
      <c r="DX528" s="700"/>
      <c r="ED528" s="700"/>
      <c r="EE528" s="1311" t="s">
        <v>478</v>
      </c>
      <c r="EF528" s="1311" t="s">
        <v>73</v>
      </c>
      <c r="EG528" s="1311" t="s">
        <v>478</v>
      </c>
      <c r="EH528" s="1311" t="s">
        <v>73</v>
      </c>
      <c r="EI528" s="1311" t="s">
        <v>478</v>
      </c>
      <c r="EJ528" s="1311" t="s">
        <v>73</v>
      </c>
      <c r="EK528" s="1311" t="s">
        <v>478</v>
      </c>
      <c r="EL528" s="1311" t="s">
        <v>73</v>
      </c>
      <c r="EM528" s="487" t="s">
        <v>478</v>
      </c>
      <c r="EN528" s="487" t="s">
        <v>73</v>
      </c>
      <c r="EO528" s="700"/>
      <c r="EP528" s="700"/>
      <c r="EQ528" s="700"/>
      <c r="ER528" s="700"/>
    </row>
    <row r="529" spans="128:153" ht="37.5" customHeight="1" thickBot="1" x14ac:dyDescent="0.35">
      <c r="DX529" s="700"/>
      <c r="ED529" s="1311" t="s">
        <v>474</v>
      </c>
      <c r="EE529" s="711">
        <f>'DEUXIEME TRIMES.'!K551</f>
        <v>0</v>
      </c>
      <c r="EF529" s="711">
        <f>'DEUXIEME TRIMES.'!L551</f>
        <v>0</v>
      </c>
      <c r="EG529" s="711">
        <f>'DEUXIEME TRIMES.'!M551</f>
        <v>0</v>
      </c>
      <c r="EH529" s="711">
        <f>'DEUXIEME TRIMES.'!N551</f>
        <v>0</v>
      </c>
      <c r="EI529" s="711">
        <f>'DEUXIEME TRIMES.'!O551</f>
        <v>0</v>
      </c>
      <c r="EJ529" s="711">
        <f>'DEUXIEME TRIMES.'!P551</f>
        <v>0</v>
      </c>
      <c r="EK529" s="711">
        <f>'DEUXIEME TRIMES.'!Q551</f>
        <v>0</v>
      </c>
      <c r="EL529" s="711">
        <f>'DEUXIEME TRIMES.'!R551</f>
        <v>0</v>
      </c>
      <c r="EM529" s="487">
        <f>'DEUXIEME TRIMES.'!S551</f>
        <v>0</v>
      </c>
      <c r="EN529" s="487">
        <f>'DEUXIEME TRIMES.'!T551</f>
        <v>0</v>
      </c>
      <c r="EO529" s="700"/>
      <c r="EP529" s="700"/>
      <c r="EQ529" s="700"/>
      <c r="ER529" s="700"/>
    </row>
    <row r="530" spans="128:153" ht="37.5" customHeight="1" thickBot="1" x14ac:dyDescent="0.35">
      <c r="DX530" s="700"/>
      <c r="ED530" s="1311" t="s">
        <v>479</v>
      </c>
      <c r="EE530" s="711">
        <f>'DEUXIEME TRIMES.'!K552</f>
        <v>0</v>
      </c>
      <c r="EF530" s="711">
        <f>'DEUXIEME TRIMES.'!L552</f>
        <v>0</v>
      </c>
      <c r="EG530" s="711">
        <f>'DEUXIEME TRIMES.'!M552</f>
        <v>0</v>
      </c>
      <c r="EH530" s="711">
        <f>'DEUXIEME TRIMES.'!N552</f>
        <v>0</v>
      </c>
      <c r="EI530" s="711">
        <f>'DEUXIEME TRIMES.'!O552</f>
        <v>0</v>
      </c>
      <c r="EJ530" s="711">
        <f>'DEUXIEME TRIMES.'!P552</f>
        <v>0</v>
      </c>
      <c r="EK530" s="711">
        <f>'DEUXIEME TRIMES.'!Q552</f>
        <v>0</v>
      </c>
      <c r="EL530" s="711">
        <f>'DEUXIEME TRIMES.'!R552</f>
        <v>0</v>
      </c>
      <c r="EM530" s="487">
        <f>'DEUXIEME TRIMES.'!S552</f>
        <v>0</v>
      </c>
      <c r="EN530" s="487">
        <f>'DEUXIEME TRIMES.'!T552</f>
        <v>0</v>
      </c>
      <c r="EO530" s="700"/>
      <c r="EP530" s="700"/>
      <c r="EQ530" s="700"/>
      <c r="ER530" s="700"/>
    </row>
    <row r="531" spans="128:153" ht="37.5" customHeight="1" thickBot="1" x14ac:dyDescent="0.35">
      <c r="DX531" s="700"/>
      <c r="ED531" s="1815" t="s">
        <v>0</v>
      </c>
      <c r="EE531" s="711">
        <f>'DEUXIEME TRIMES.'!K553</f>
        <v>0</v>
      </c>
      <c r="EF531" s="711">
        <f>'DEUXIEME TRIMES.'!L553</f>
        <v>0</v>
      </c>
      <c r="EG531" s="711">
        <f>'DEUXIEME TRIMES.'!M553</f>
        <v>0</v>
      </c>
      <c r="EH531" s="711">
        <f>'DEUXIEME TRIMES.'!N553</f>
        <v>0</v>
      </c>
      <c r="EI531" s="711">
        <f>'DEUXIEME TRIMES.'!O553</f>
        <v>0</v>
      </c>
      <c r="EJ531" s="711">
        <f>'DEUXIEME TRIMES.'!P553</f>
        <v>0</v>
      </c>
      <c r="EK531" s="711">
        <f>'DEUXIEME TRIMES.'!Q553</f>
        <v>0</v>
      </c>
      <c r="EL531" s="711">
        <f>'DEUXIEME TRIMES.'!R553</f>
        <v>0</v>
      </c>
      <c r="EM531" s="1316">
        <f>'DEUXIEME TRIMES.'!S553</f>
        <v>0</v>
      </c>
      <c r="EN531" s="1316">
        <f>'DEUXIEME TRIMES.'!T553</f>
        <v>0</v>
      </c>
      <c r="EO531" s="700"/>
      <c r="EP531" s="700"/>
      <c r="EQ531" s="700"/>
      <c r="ER531" s="700"/>
    </row>
    <row r="532" spans="128:153" ht="30" customHeight="1" thickBot="1" x14ac:dyDescent="0.35">
      <c r="DX532" s="700"/>
      <c r="DY532" s="700"/>
      <c r="DZ532" s="705"/>
      <c r="EA532" s="705"/>
      <c r="EB532" s="705"/>
      <c r="EC532" s="705"/>
      <c r="ED532" s="705"/>
      <c r="EE532" s="705"/>
      <c r="EF532" s="705"/>
      <c r="EG532" s="705"/>
      <c r="EH532" s="700"/>
      <c r="EI532" s="700"/>
      <c r="EJ532" s="700"/>
      <c r="EK532" s="700"/>
      <c r="EL532" s="700"/>
      <c r="EM532" s="700"/>
      <c r="EN532" s="700"/>
      <c r="EO532" s="700"/>
      <c r="EP532" s="700"/>
      <c r="EQ532" s="700"/>
      <c r="ER532" s="700"/>
    </row>
    <row r="533" spans="128:153" ht="53.25" customHeight="1" thickBot="1" x14ac:dyDescent="0.35">
      <c r="DX533" s="700"/>
      <c r="DY533" s="2246" t="s">
        <v>480</v>
      </c>
      <c r="DZ533" s="2247"/>
      <c r="EA533" s="2247"/>
      <c r="EB533" s="2248"/>
      <c r="EC533" s="705"/>
      <c r="ED533" s="705"/>
      <c r="EE533" s="705"/>
      <c r="EF533" s="705"/>
      <c r="EG533" s="705"/>
      <c r="EH533" s="700"/>
      <c r="EI533" s="700"/>
      <c r="EJ533" s="700"/>
      <c r="EK533" s="700"/>
      <c r="EL533" s="700"/>
      <c r="EM533" s="700"/>
      <c r="EN533" s="700"/>
      <c r="EO533" s="700"/>
      <c r="EP533" s="700"/>
      <c r="EQ533" s="700"/>
      <c r="ER533" s="700"/>
    </row>
    <row r="534" spans="128:153" ht="27.75" customHeight="1" thickBot="1" x14ac:dyDescent="0.35">
      <c r="DX534" s="700"/>
      <c r="DY534" s="2281" t="s">
        <v>481</v>
      </c>
      <c r="DZ534" s="2282"/>
      <c r="EA534" s="2281" t="s">
        <v>482</v>
      </c>
      <c r="EB534" s="2282"/>
      <c r="EC534" s="2281" t="s">
        <v>483</v>
      </c>
      <c r="ED534" s="2282"/>
      <c r="EE534" s="2281" t="s">
        <v>484</v>
      </c>
      <c r="EF534" s="2282"/>
      <c r="EG534" s="2281" t="s">
        <v>485</v>
      </c>
      <c r="EH534" s="2282"/>
      <c r="EI534" s="2281" t="s">
        <v>486</v>
      </c>
      <c r="EJ534" s="2282"/>
      <c r="EK534" s="2281" t="s">
        <v>487</v>
      </c>
      <c r="EL534" s="2282"/>
      <c r="EM534" s="2281" t="s">
        <v>488</v>
      </c>
      <c r="EN534" s="2282"/>
      <c r="EO534" s="2283" t="s">
        <v>489</v>
      </c>
      <c r="EP534" s="2283"/>
      <c r="EQ534" s="2283" t="s">
        <v>33</v>
      </c>
      <c r="ER534" s="2283"/>
    </row>
    <row r="535" spans="128:153" ht="42.75" customHeight="1" thickBot="1" x14ac:dyDescent="0.35">
      <c r="DX535" s="700"/>
      <c r="DY535" s="1317" t="s">
        <v>478</v>
      </c>
      <c r="DZ535" s="1317" t="s">
        <v>73</v>
      </c>
      <c r="EA535" s="1317" t="s">
        <v>478</v>
      </c>
      <c r="EB535" s="1317" t="s">
        <v>73</v>
      </c>
      <c r="EC535" s="1317" t="s">
        <v>478</v>
      </c>
      <c r="ED535" s="1317" t="s">
        <v>73</v>
      </c>
      <c r="EE535" s="1317" t="s">
        <v>478</v>
      </c>
      <c r="EF535" s="1317" t="s">
        <v>73</v>
      </c>
      <c r="EG535" s="1317" t="s">
        <v>478</v>
      </c>
      <c r="EH535" s="1317" t="s">
        <v>73</v>
      </c>
      <c r="EI535" s="1317" t="s">
        <v>478</v>
      </c>
      <c r="EJ535" s="1317" t="s">
        <v>73</v>
      </c>
      <c r="EK535" s="1317" t="s">
        <v>478</v>
      </c>
      <c r="EL535" s="1317" t="s">
        <v>73</v>
      </c>
      <c r="EM535" s="1317" t="s">
        <v>478</v>
      </c>
      <c r="EN535" s="1317" t="s">
        <v>73</v>
      </c>
      <c r="EO535" s="1318" t="s">
        <v>478</v>
      </c>
      <c r="EP535" s="1318" t="s">
        <v>73</v>
      </c>
      <c r="EQ535" s="1318" t="s">
        <v>478</v>
      </c>
      <c r="ER535" s="1318" t="s">
        <v>73</v>
      </c>
    </row>
    <row r="536" spans="128:153" ht="42.75" customHeight="1" thickBot="1" x14ac:dyDescent="0.3">
      <c r="DX536" s="1317" t="s">
        <v>474</v>
      </c>
      <c r="DY536" s="711">
        <f>'DEUXIEME TRIMES.'!J558</f>
        <v>0</v>
      </c>
      <c r="DZ536" s="711">
        <f>'DEUXIEME TRIMES.'!K558</f>
        <v>0</v>
      </c>
      <c r="EA536" s="711">
        <f>'DEUXIEME TRIMES.'!L558</f>
        <v>0</v>
      </c>
      <c r="EB536" s="711">
        <f>'DEUXIEME TRIMES.'!M558</f>
        <v>0</v>
      </c>
      <c r="EC536" s="711">
        <f>'DEUXIEME TRIMES.'!N558</f>
        <v>0</v>
      </c>
      <c r="ED536" s="711">
        <f>'DEUXIEME TRIMES.'!O558</f>
        <v>0</v>
      </c>
      <c r="EE536" s="711">
        <f>'DEUXIEME TRIMES.'!P558</f>
        <v>0</v>
      </c>
      <c r="EF536" s="711">
        <f>'DEUXIEME TRIMES.'!Q558</f>
        <v>0</v>
      </c>
      <c r="EG536" s="711">
        <f>'DEUXIEME TRIMES.'!R558</f>
        <v>0</v>
      </c>
      <c r="EH536" s="711">
        <f>'DEUXIEME TRIMES.'!S558</f>
        <v>0</v>
      </c>
      <c r="EI536" s="711">
        <f>'DEUXIEME TRIMES.'!T558</f>
        <v>0</v>
      </c>
      <c r="EJ536" s="711">
        <f>'DEUXIEME TRIMES.'!U558</f>
        <v>0</v>
      </c>
      <c r="EK536" s="711">
        <f>'DEUXIEME TRIMES.'!V558</f>
        <v>0</v>
      </c>
      <c r="EL536" s="711">
        <f>'DEUXIEME TRIMES.'!W558</f>
        <v>0</v>
      </c>
      <c r="EM536" s="711">
        <f>'DEUXIEME TRIMES.'!X558</f>
        <v>0</v>
      </c>
      <c r="EN536" s="711">
        <f>'DEUXIEME TRIMES.'!Y558</f>
        <v>0</v>
      </c>
      <c r="EO536" s="1318">
        <f>'DEUXIEME TRIMES.'!Z558</f>
        <v>0</v>
      </c>
      <c r="EP536" s="1318">
        <f>'DEUXIEME TRIMES.'!AA558</f>
        <v>0</v>
      </c>
      <c r="EQ536" s="1318">
        <f>'DEUXIEME TRIMES.'!AB558</f>
        <v>0</v>
      </c>
      <c r="ER536" s="1318">
        <f>'DEUXIEME TRIMES.'!AC558</f>
        <v>0</v>
      </c>
    </row>
    <row r="537" spans="128:153" ht="42.75" customHeight="1" thickBot="1" x14ac:dyDescent="0.3">
      <c r="DX537" s="1317" t="s">
        <v>479</v>
      </c>
      <c r="DY537" s="711">
        <f>'DEUXIEME TRIMES.'!J559</f>
        <v>0</v>
      </c>
      <c r="DZ537" s="711">
        <f>'DEUXIEME TRIMES.'!K559</f>
        <v>0</v>
      </c>
      <c r="EA537" s="711">
        <f>'DEUXIEME TRIMES.'!L559</f>
        <v>0</v>
      </c>
      <c r="EB537" s="711">
        <f>'DEUXIEME TRIMES.'!M559</f>
        <v>0</v>
      </c>
      <c r="EC537" s="711">
        <f>'DEUXIEME TRIMES.'!N559</f>
        <v>0</v>
      </c>
      <c r="ED537" s="711">
        <f>'DEUXIEME TRIMES.'!O559</f>
        <v>0</v>
      </c>
      <c r="EE537" s="711">
        <f>'DEUXIEME TRIMES.'!P559</f>
        <v>0</v>
      </c>
      <c r="EF537" s="711">
        <f>'DEUXIEME TRIMES.'!Q559</f>
        <v>0</v>
      </c>
      <c r="EG537" s="711">
        <f>'DEUXIEME TRIMES.'!R559</f>
        <v>0</v>
      </c>
      <c r="EH537" s="711">
        <f>'DEUXIEME TRIMES.'!S559</f>
        <v>0</v>
      </c>
      <c r="EI537" s="711">
        <f>'DEUXIEME TRIMES.'!T559</f>
        <v>0</v>
      </c>
      <c r="EJ537" s="711">
        <f>'DEUXIEME TRIMES.'!U559</f>
        <v>0</v>
      </c>
      <c r="EK537" s="711">
        <f>'DEUXIEME TRIMES.'!V559</f>
        <v>0</v>
      </c>
      <c r="EL537" s="711">
        <f>'DEUXIEME TRIMES.'!W559</f>
        <v>0</v>
      </c>
      <c r="EM537" s="711">
        <f>'DEUXIEME TRIMES.'!X559</f>
        <v>0</v>
      </c>
      <c r="EN537" s="711">
        <f>'DEUXIEME TRIMES.'!Y559</f>
        <v>0</v>
      </c>
      <c r="EO537" s="1318">
        <f>'DEUXIEME TRIMES.'!Z559</f>
        <v>0</v>
      </c>
      <c r="EP537" s="1318">
        <f>'DEUXIEME TRIMES.'!AA559</f>
        <v>0</v>
      </c>
      <c r="EQ537" s="1318">
        <f>'DEUXIEME TRIMES.'!AB559</f>
        <v>0</v>
      </c>
      <c r="ER537" s="1318">
        <f>'DEUXIEME TRIMES.'!AC559</f>
        <v>0</v>
      </c>
    </row>
    <row r="538" spans="128:153" ht="42.75" customHeight="1" thickBot="1" x14ac:dyDescent="0.3">
      <c r="DX538" s="1317" t="s">
        <v>0</v>
      </c>
      <c r="DY538" s="711">
        <f>'DEUXIEME TRIMES.'!J560</f>
        <v>0</v>
      </c>
      <c r="DZ538" s="711">
        <f>'DEUXIEME TRIMES.'!K560</f>
        <v>0</v>
      </c>
      <c r="EA538" s="711">
        <f>'DEUXIEME TRIMES.'!L560</f>
        <v>0</v>
      </c>
      <c r="EB538" s="711">
        <f>'DEUXIEME TRIMES.'!M560</f>
        <v>0</v>
      </c>
      <c r="EC538" s="711">
        <f>'DEUXIEME TRIMES.'!N560</f>
        <v>0</v>
      </c>
      <c r="ED538" s="711">
        <f>'DEUXIEME TRIMES.'!O560</f>
        <v>0</v>
      </c>
      <c r="EE538" s="711">
        <f>'DEUXIEME TRIMES.'!P560</f>
        <v>0</v>
      </c>
      <c r="EF538" s="711">
        <f>'DEUXIEME TRIMES.'!Q560</f>
        <v>0</v>
      </c>
      <c r="EG538" s="711">
        <f>'DEUXIEME TRIMES.'!R560</f>
        <v>0</v>
      </c>
      <c r="EH538" s="711">
        <f>'DEUXIEME TRIMES.'!S560</f>
        <v>0</v>
      </c>
      <c r="EI538" s="711">
        <f>'DEUXIEME TRIMES.'!T560</f>
        <v>0</v>
      </c>
      <c r="EJ538" s="711">
        <f>'DEUXIEME TRIMES.'!U560</f>
        <v>0</v>
      </c>
      <c r="EK538" s="711">
        <f>'DEUXIEME TRIMES.'!V560</f>
        <v>0</v>
      </c>
      <c r="EL538" s="711">
        <f>'DEUXIEME TRIMES.'!W560</f>
        <v>0</v>
      </c>
      <c r="EM538" s="711">
        <f>'DEUXIEME TRIMES.'!X560</f>
        <v>0</v>
      </c>
      <c r="EN538" s="711">
        <f>'DEUXIEME TRIMES.'!Y560</f>
        <v>0</v>
      </c>
      <c r="EO538" s="1318">
        <f>'DEUXIEME TRIMES.'!Z560</f>
        <v>0</v>
      </c>
      <c r="EP538" s="1318">
        <f>'DEUXIEME TRIMES.'!AA560</f>
        <v>0</v>
      </c>
      <c r="EQ538" s="1318">
        <f>'DEUXIEME TRIMES.'!AB560</f>
        <v>0</v>
      </c>
      <c r="ER538" s="1318">
        <f>'DEUXIEME TRIMES.'!AC560</f>
        <v>0</v>
      </c>
    </row>
    <row r="539" spans="128:153" ht="15.75" thickBot="1" x14ac:dyDescent="0.3">
      <c r="ES539" s="666"/>
    </row>
    <row r="540" spans="128:153" ht="38.25" customHeight="1" thickBot="1" x14ac:dyDescent="0.35">
      <c r="DX540" s="2040" t="s">
        <v>91</v>
      </c>
      <c r="DY540" s="2280"/>
      <c r="DZ540" s="2041"/>
      <c r="EA540" s="2140">
        <f>'DEUXIEME TRIMES.'!C1050</f>
        <v>0</v>
      </c>
      <c r="EB540" s="2141"/>
      <c r="EC540" s="2141"/>
      <c r="ED540" s="2141"/>
      <c r="EE540" s="2141"/>
      <c r="EF540" s="2141"/>
      <c r="EG540" s="2141"/>
      <c r="EH540" s="2141"/>
      <c r="EI540" s="2141"/>
      <c r="EJ540" s="2141"/>
      <c r="EK540" s="2141"/>
      <c r="EL540" s="2141"/>
      <c r="EM540" s="2141"/>
      <c r="EN540" s="2141"/>
      <c r="EO540" s="2141"/>
      <c r="EP540" s="2141"/>
      <c r="EQ540" s="2141"/>
      <c r="ER540" s="2142"/>
      <c r="ET540" s="704" t="s">
        <v>263</v>
      </c>
      <c r="EU540" s="713"/>
      <c r="EV540" s="713"/>
      <c r="EW540" s="712">
        <v>14</v>
      </c>
    </row>
    <row r="541" spans="128:153" ht="18.75" x14ac:dyDescent="0.3">
      <c r="EA541" s="2143"/>
      <c r="EB541" s="2144"/>
      <c r="EC541" s="2144"/>
      <c r="ED541" s="2144"/>
      <c r="EE541" s="2144"/>
      <c r="EF541" s="2144"/>
      <c r="EG541" s="2144"/>
      <c r="EH541" s="2144"/>
      <c r="EI541" s="2144"/>
      <c r="EJ541" s="2144"/>
      <c r="EK541" s="2144"/>
      <c r="EL541" s="2144"/>
      <c r="EM541" s="2144"/>
      <c r="EN541" s="2144"/>
      <c r="EO541" s="2144"/>
      <c r="EP541" s="2144"/>
      <c r="EQ541" s="2144"/>
      <c r="ER541" s="2145"/>
      <c r="ET541" s="705"/>
      <c r="EU541" s="382"/>
      <c r="EV541" s="382"/>
      <c r="EW541" s="382"/>
    </row>
    <row r="542" spans="128:153" ht="18.75" x14ac:dyDescent="0.3">
      <c r="EA542" s="2143"/>
      <c r="EB542" s="2144"/>
      <c r="EC542" s="2144"/>
      <c r="ED542" s="2144"/>
      <c r="EE542" s="2144"/>
      <c r="EF542" s="2144"/>
      <c r="EG542" s="2144"/>
      <c r="EH542" s="2144"/>
      <c r="EI542" s="2144"/>
      <c r="EJ542" s="2144"/>
      <c r="EK542" s="2144"/>
      <c r="EL542" s="2144"/>
      <c r="EM542" s="2144"/>
      <c r="EN542" s="2144"/>
      <c r="EO542" s="2144"/>
      <c r="EP542" s="2144"/>
      <c r="EQ542" s="2144"/>
      <c r="ER542" s="2145"/>
      <c r="ET542" s="704" t="s">
        <v>999</v>
      </c>
      <c r="EU542" s="382"/>
      <c r="EV542" s="382"/>
      <c r="EW542" s="382"/>
    </row>
    <row r="543" spans="128:153" ht="19.5" thickBot="1" x14ac:dyDescent="0.35">
      <c r="EA543" s="2143"/>
      <c r="EB543" s="2144"/>
      <c r="EC543" s="2144"/>
      <c r="ED543" s="2144"/>
      <c r="EE543" s="2144"/>
      <c r="EF543" s="2144"/>
      <c r="EG543" s="2144"/>
      <c r="EH543" s="2144"/>
      <c r="EI543" s="2144"/>
      <c r="EJ543" s="2144"/>
      <c r="EK543" s="2144"/>
      <c r="EL543" s="2144"/>
      <c r="EM543" s="2144"/>
      <c r="EN543" s="2144"/>
      <c r="EO543" s="2144"/>
      <c r="EP543" s="2144"/>
      <c r="EQ543" s="2144"/>
      <c r="ER543" s="2145"/>
      <c r="ET543" s="714"/>
      <c r="EU543" s="382"/>
      <c r="EV543" s="382"/>
      <c r="EW543" s="382"/>
    </row>
    <row r="544" spans="128:153" ht="21.75" thickBot="1" x14ac:dyDescent="0.3">
      <c r="EA544" s="2143"/>
      <c r="EB544" s="2144"/>
      <c r="EC544" s="2144"/>
      <c r="ED544" s="2144"/>
      <c r="EE544" s="2144"/>
      <c r="EF544" s="2144"/>
      <c r="EG544" s="2144"/>
      <c r="EH544" s="2144"/>
      <c r="EI544" s="2144"/>
      <c r="EJ544" s="2144"/>
      <c r="EK544" s="2144"/>
      <c r="EL544" s="2144"/>
      <c r="EM544" s="2144"/>
      <c r="EN544" s="2144"/>
      <c r="EO544" s="2144"/>
      <c r="EP544" s="2144"/>
      <c r="EQ544" s="2144"/>
      <c r="ER544" s="2145"/>
      <c r="ET544" s="1320" t="s">
        <v>1</v>
      </c>
      <c r="EU544" s="1320" t="s">
        <v>265</v>
      </c>
      <c r="EV544" s="1320" t="s">
        <v>266</v>
      </c>
      <c r="EW544" s="1320" t="s">
        <v>55</v>
      </c>
    </row>
    <row r="545" spans="131:153" ht="33.75" customHeight="1" thickBot="1" x14ac:dyDescent="0.3">
      <c r="EA545" s="2146"/>
      <c r="EB545" s="2147"/>
      <c r="EC545" s="2147"/>
      <c r="ED545" s="2147"/>
      <c r="EE545" s="2147"/>
      <c r="EF545" s="2147"/>
      <c r="EG545" s="2147"/>
      <c r="EH545" s="2147"/>
      <c r="EI545" s="2147"/>
      <c r="EJ545" s="2147"/>
      <c r="EK545" s="2147"/>
      <c r="EL545" s="2147"/>
      <c r="EM545" s="2147"/>
      <c r="EN545" s="2147"/>
      <c r="EO545" s="2147"/>
      <c r="EP545" s="2147"/>
      <c r="EQ545" s="2147"/>
      <c r="ER545" s="2148"/>
      <c r="ET545" s="1319">
        <f>'DEUXIEME TRIMES.'!B1059</f>
        <v>0</v>
      </c>
      <c r="EU545" s="717">
        <f>'DEUXIEME TRIMES.'!C1059</f>
        <v>0</v>
      </c>
      <c r="EV545" s="389">
        <f>'DEUXIEME TRIMES.'!D1059</f>
        <v>0</v>
      </c>
      <c r="EW545" s="389">
        <f>'DEUXIEME TRIMES.'!E1059</f>
        <v>0</v>
      </c>
    </row>
    <row r="546" spans="131:153" ht="33.75" customHeight="1" thickBot="1" x14ac:dyDescent="0.3">
      <c r="ES546" s="666"/>
      <c r="ET546" s="1319">
        <f>'DEUXIEME TRIMES.'!B1060</f>
        <v>0</v>
      </c>
      <c r="EU546" s="717">
        <f>'DEUXIEME TRIMES.'!C1060</f>
        <v>0</v>
      </c>
      <c r="EV546" s="389">
        <f>'DEUXIEME TRIMES.'!D1060</f>
        <v>0</v>
      </c>
      <c r="EW546" s="389">
        <f>'DEUXIEME TRIMES.'!E1060</f>
        <v>0</v>
      </c>
    </row>
    <row r="547" spans="131:153" ht="33.75" customHeight="1" thickBot="1" x14ac:dyDescent="0.3">
      <c r="ET547" s="1319">
        <f>'DEUXIEME TRIMES.'!B1061</f>
        <v>0</v>
      </c>
      <c r="EU547" s="717">
        <f>'DEUXIEME TRIMES.'!C1061</f>
        <v>0</v>
      </c>
      <c r="EV547" s="389">
        <f>'DEUXIEME TRIMES.'!D1061</f>
        <v>0</v>
      </c>
      <c r="EW547" s="389">
        <f>'DEUXIEME TRIMES.'!E1061</f>
        <v>0</v>
      </c>
    </row>
    <row r="548" spans="131:153" ht="33.75" customHeight="1" thickBot="1" x14ac:dyDescent="0.3">
      <c r="ET548" s="1319">
        <f>'DEUXIEME TRIMES.'!B1062</f>
        <v>0</v>
      </c>
      <c r="EU548" s="717">
        <f>'DEUXIEME TRIMES.'!C1062</f>
        <v>0</v>
      </c>
      <c r="EV548" s="389">
        <f>'DEUXIEME TRIMES.'!D1062</f>
        <v>0</v>
      </c>
      <c r="EW548" s="389">
        <f>'DEUXIEME TRIMES.'!E1062</f>
        <v>0</v>
      </c>
    </row>
    <row r="549" spans="131:153" ht="33.75" customHeight="1" thickBot="1" x14ac:dyDescent="0.3">
      <c r="ET549" s="1319">
        <f>'DEUXIEME TRIMES.'!B1063</f>
        <v>0</v>
      </c>
      <c r="EU549" s="717">
        <f>'DEUXIEME TRIMES.'!C1063</f>
        <v>0</v>
      </c>
      <c r="EV549" s="389">
        <f>'DEUXIEME TRIMES.'!D1063</f>
        <v>0</v>
      </c>
      <c r="EW549" s="389">
        <f>'DEUXIEME TRIMES.'!E1063</f>
        <v>0</v>
      </c>
    </row>
    <row r="550" spans="131:153" ht="33.75" customHeight="1" thickBot="1" x14ac:dyDescent="0.3">
      <c r="ET550" s="1319">
        <f>'DEUXIEME TRIMES.'!B1064</f>
        <v>0</v>
      </c>
      <c r="EU550" s="717">
        <f>'DEUXIEME TRIMES.'!C1064</f>
        <v>0</v>
      </c>
      <c r="EV550" s="389">
        <f>'DEUXIEME TRIMES.'!D1064</f>
        <v>0</v>
      </c>
      <c r="EW550" s="389">
        <f>'DEUXIEME TRIMES.'!E1064</f>
        <v>0</v>
      </c>
    </row>
    <row r="551" spans="131:153" ht="33.75" customHeight="1" thickBot="1" x14ac:dyDescent="0.3">
      <c r="ET551" s="1319">
        <f>'DEUXIEME TRIMES.'!B1065</f>
        <v>0</v>
      </c>
      <c r="EU551" s="717">
        <f>'DEUXIEME TRIMES.'!C1065</f>
        <v>0</v>
      </c>
      <c r="EV551" s="389">
        <f>'DEUXIEME TRIMES.'!D1065</f>
        <v>0</v>
      </c>
      <c r="EW551" s="389">
        <f>'DEUXIEME TRIMES.'!E1065</f>
        <v>0</v>
      </c>
    </row>
    <row r="552" spans="131:153" ht="33.75" customHeight="1" thickBot="1" x14ac:dyDescent="0.3">
      <c r="ET552" s="1319">
        <f>'DEUXIEME TRIMES.'!B1066</f>
        <v>0</v>
      </c>
      <c r="EU552" s="717">
        <f>'DEUXIEME TRIMES.'!C1066</f>
        <v>0</v>
      </c>
      <c r="EV552" s="389">
        <f>'DEUXIEME TRIMES.'!D1066</f>
        <v>0</v>
      </c>
      <c r="EW552" s="389">
        <f>'DEUXIEME TRIMES.'!E1066</f>
        <v>0</v>
      </c>
    </row>
    <row r="553" spans="131:153" ht="33.75" customHeight="1" thickBot="1" x14ac:dyDescent="0.3">
      <c r="ET553" s="1319">
        <f>'DEUXIEME TRIMES.'!B1067</f>
        <v>0</v>
      </c>
      <c r="EU553" s="717">
        <f>'DEUXIEME TRIMES.'!C1067</f>
        <v>0</v>
      </c>
      <c r="EV553" s="389">
        <f>'DEUXIEME TRIMES.'!D1067</f>
        <v>0</v>
      </c>
      <c r="EW553" s="389">
        <f>'DEUXIEME TRIMES.'!E1067</f>
        <v>0</v>
      </c>
    </row>
    <row r="554" spans="131:153" ht="33.75" customHeight="1" thickBot="1" x14ac:dyDescent="0.3">
      <c r="ET554" s="1319">
        <f>'DEUXIEME TRIMES.'!B1068</f>
        <v>0</v>
      </c>
      <c r="EU554" s="717">
        <f>'DEUXIEME TRIMES.'!C1068</f>
        <v>0</v>
      </c>
      <c r="EV554" s="389">
        <f>'DEUXIEME TRIMES.'!D1068</f>
        <v>0</v>
      </c>
      <c r="EW554" s="389">
        <f>'DEUXIEME TRIMES.'!E1068</f>
        <v>0</v>
      </c>
    </row>
    <row r="555" spans="131:153" ht="33.75" customHeight="1" thickBot="1" x14ac:dyDescent="0.3">
      <c r="ET555" s="1319">
        <f>'DEUXIEME TRIMES.'!B1069</f>
        <v>0</v>
      </c>
      <c r="EU555" s="717">
        <f>'DEUXIEME TRIMES.'!C1069</f>
        <v>0</v>
      </c>
      <c r="EV555" s="389">
        <f>'DEUXIEME TRIMES.'!D1069</f>
        <v>0</v>
      </c>
      <c r="EW555" s="389">
        <f>'DEUXIEME TRIMES.'!E1069</f>
        <v>0</v>
      </c>
    </row>
    <row r="556" spans="131:153" ht="33.75" customHeight="1" thickBot="1" x14ac:dyDescent="0.3">
      <c r="ET556" s="1319">
        <f>'DEUXIEME TRIMES.'!B1070</f>
        <v>0</v>
      </c>
      <c r="EU556" s="717">
        <f>'DEUXIEME TRIMES.'!C1070</f>
        <v>0</v>
      </c>
      <c r="EV556" s="389">
        <f>'DEUXIEME TRIMES.'!D1070</f>
        <v>0</v>
      </c>
      <c r="EW556" s="389">
        <f>'DEUXIEME TRIMES.'!E1070</f>
        <v>0</v>
      </c>
    </row>
    <row r="557" spans="131:153" ht="33.75" customHeight="1" thickBot="1" x14ac:dyDescent="0.3">
      <c r="ET557" s="1319">
        <f>'DEUXIEME TRIMES.'!B1071</f>
        <v>0</v>
      </c>
      <c r="EU557" s="717">
        <f>'DEUXIEME TRIMES.'!C1071</f>
        <v>0</v>
      </c>
      <c r="EV557" s="389">
        <f>'DEUXIEME TRIMES.'!D1071</f>
        <v>0</v>
      </c>
      <c r="EW557" s="389">
        <f>'DEUXIEME TRIMES.'!E1071</f>
        <v>0</v>
      </c>
    </row>
    <row r="558" spans="131:153" ht="33.75" customHeight="1" thickBot="1" x14ac:dyDescent="0.3">
      <c r="ET558" s="1319">
        <f>'DEUXIEME TRIMES.'!B1072</f>
        <v>0</v>
      </c>
      <c r="EU558" s="717">
        <f>'DEUXIEME TRIMES.'!C1072</f>
        <v>0</v>
      </c>
      <c r="EV558" s="389">
        <f>'DEUXIEME TRIMES.'!D1072</f>
        <v>0</v>
      </c>
      <c r="EW558" s="389">
        <f>'DEUXIEME TRIMES.'!E1072</f>
        <v>0</v>
      </c>
    </row>
    <row r="559" spans="131:153" ht="33.75" customHeight="1" thickBot="1" x14ac:dyDescent="0.3">
      <c r="ET559" s="1319">
        <f>'DEUXIEME TRIMES.'!B1073</f>
        <v>0</v>
      </c>
      <c r="EU559" s="717">
        <f>'DEUXIEME TRIMES.'!C1073</f>
        <v>0</v>
      </c>
      <c r="EV559" s="389">
        <f>'DEUXIEME TRIMES.'!D1073</f>
        <v>0</v>
      </c>
      <c r="EW559" s="389">
        <f>'DEUXIEME TRIMES.'!E1073</f>
        <v>0</v>
      </c>
    </row>
    <row r="560" spans="131:153" ht="33.75" customHeight="1" thickBot="1" x14ac:dyDescent="0.3">
      <c r="ET560" s="1319">
        <f>'DEUXIEME TRIMES.'!B1074</f>
        <v>0</v>
      </c>
      <c r="EU560" s="717">
        <f>'DEUXIEME TRIMES.'!C1074</f>
        <v>0</v>
      </c>
      <c r="EV560" s="389">
        <f>'DEUXIEME TRIMES.'!D1074</f>
        <v>0</v>
      </c>
      <c r="EW560" s="389">
        <f>'DEUXIEME TRIMES.'!E1074</f>
        <v>0</v>
      </c>
    </row>
    <row r="561" spans="150:153" ht="33.75" customHeight="1" thickBot="1" x14ac:dyDescent="0.3">
      <c r="ET561" s="1319">
        <f>'DEUXIEME TRIMES.'!B1075</f>
        <v>0</v>
      </c>
      <c r="EU561" s="717">
        <f>'DEUXIEME TRIMES.'!C1075</f>
        <v>0</v>
      </c>
      <c r="EV561" s="389">
        <f>'DEUXIEME TRIMES.'!D1075</f>
        <v>0</v>
      </c>
      <c r="EW561" s="389">
        <f>'DEUXIEME TRIMES.'!E1075</f>
        <v>0</v>
      </c>
    </row>
    <row r="562" spans="150:153" ht="33.75" customHeight="1" thickBot="1" x14ac:dyDescent="0.3">
      <c r="ET562" s="1319">
        <f>'DEUXIEME TRIMES.'!B1076</f>
        <v>0</v>
      </c>
      <c r="EU562" s="717">
        <f>'DEUXIEME TRIMES.'!C1076</f>
        <v>0</v>
      </c>
      <c r="EV562" s="389">
        <f>'DEUXIEME TRIMES.'!D1076</f>
        <v>0</v>
      </c>
      <c r="EW562" s="389">
        <f>'DEUXIEME TRIMES.'!E1076</f>
        <v>0</v>
      </c>
    </row>
    <row r="563" spans="150:153" ht="33.75" customHeight="1" thickBot="1" x14ac:dyDescent="0.3">
      <c r="ET563" s="1319">
        <f>'DEUXIEME TRIMES.'!B1077</f>
        <v>0</v>
      </c>
      <c r="EU563" s="717">
        <f>'DEUXIEME TRIMES.'!C1077</f>
        <v>0</v>
      </c>
      <c r="EV563" s="389">
        <f>'DEUXIEME TRIMES.'!D1077</f>
        <v>0</v>
      </c>
      <c r="EW563" s="389">
        <f>'DEUXIEME TRIMES.'!E1077</f>
        <v>0</v>
      </c>
    </row>
    <row r="564" spans="150:153" ht="33.75" customHeight="1" thickBot="1" x14ac:dyDescent="0.3">
      <c r="ET564" s="1228" t="s">
        <v>1</v>
      </c>
      <c r="EU564" s="1321" t="s">
        <v>265</v>
      </c>
      <c r="EV564" s="1228" t="s">
        <v>266</v>
      </c>
      <c r="EW564" s="1228" t="s">
        <v>55</v>
      </c>
    </row>
    <row r="565" spans="150:153" ht="33.75" customHeight="1" thickBot="1" x14ac:dyDescent="0.3">
      <c r="ET565" s="1319">
        <f>'DEUXIEME TRIMES.'!B1079</f>
        <v>0</v>
      </c>
      <c r="EU565" s="717">
        <f>'DEUXIEME TRIMES.'!C1079</f>
        <v>0</v>
      </c>
      <c r="EV565" s="389">
        <f>'DEUXIEME TRIMES.'!D1079</f>
        <v>0</v>
      </c>
      <c r="EW565" s="389">
        <f>'DEUXIEME TRIMES.'!E1079</f>
        <v>0</v>
      </c>
    </row>
    <row r="566" spans="150:153" ht="33.75" customHeight="1" thickBot="1" x14ac:dyDescent="0.3">
      <c r="ET566" s="1319">
        <f>'DEUXIEME TRIMES.'!B1080</f>
        <v>0</v>
      </c>
      <c r="EU566" s="717">
        <f>'DEUXIEME TRIMES.'!C1080</f>
        <v>0</v>
      </c>
      <c r="EV566" s="389">
        <f>'DEUXIEME TRIMES.'!D1080</f>
        <v>0</v>
      </c>
      <c r="EW566" s="389">
        <f>'DEUXIEME TRIMES.'!E1080</f>
        <v>0</v>
      </c>
    </row>
    <row r="567" spans="150:153" ht="33.75" customHeight="1" thickBot="1" x14ac:dyDescent="0.3">
      <c r="ET567" s="1319">
        <f>'DEUXIEME TRIMES.'!B1081</f>
        <v>0</v>
      </c>
      <c r="EU567" s="717">
        <f>'DEUXIEME TRIMES.'!C1081</f>
        <v>0</v>
      </c>
      <c r="EV567" s="389">
        <f>'DEUXIEME TRIMES.'!D1081</f>
        <v>0</v>
      </c>
      <c r="EW567" s="389">
        <f>'DEUXIEME TRIMES.'!E1081</f>
        <v>0</v>
      </c>
    </row>
    <row r="568" spans="150:153" ht="33.75" customHeight="1" thickBot="1" x14ac:dyDescent="0.3">
      <c r="ET568" s="1319">
        <f>'DEUXIEME TRIMES.'!B1082</f>
        <v>0</v>
      </c>
      <c r="EU568" s="717">
        <f>'DEUXIEME TRIMES.'!C1082</f>
        <v>0</v>
      </c>
      <c r="EV568" s="389">
        <f>'DEUXIEME TRIMES.'!D1082</f>
        <v>0</v>
      </c>
      <c r="EW568" s="389">
        <f>'DEUXIEME TRIMES.'!E1082</f>
        <v>0</v>
      </c>
    </row>
    <row r="569" spans="150:153" ht="33.75" customHeight="1" thickBot="1" x14ac:dyDescent="0.3">
      <c r="ET569" s="1319">
        <f>'DEUXIEME TRIMES.'!B1083</f>
        <v>0</v>
      </c>
      <c r="EU569" s="717">
        <f>'DEUXIEME TRIMES.'!C1083</f>
        <v>0</v>
      </c>
      <c r="EV569" s="389">
        <f>'DEUXIEME TRIMES.'!D1083</f>
        <v>0</v>
      </c>
      <c r="EW569" s="389">
        <f>'DEUXIEME TRIMES.'!E1083</f>
        <v>0</v>
      </c>
    </row>
    <row r="570" spans="150:153" ht="33.75" customHeight="1" thickBot="1" x14ac:dyDescent="0.3">
      <c r="ET570" s="1319">
        <f>'DEUXIEME TRIMES.'!B1084</f>
        <v>0</v>
      </c>
      <c r="EU570" s="717">
        <f>'DEUXIEME TRIMES.'!C1084</f>
        <v>0</v>
      </c>
      <c r="EV570" s="389">
        <f>'DEUXIEME TRIMES.'!D1084</f>
        <v>0</v>
      </c>
      <c r="EW570" s="389">
        <f>'DEUXIEME TRIMES.'!E1084</f>
        <v>0</v>
      </c>
    </row>
    <row r="571" spans="150:153" ht="33.75" customHeight="1" thickBot="1" x14ac:dyDescent="0.3">
      <c r="ET571" s="1319">
        <f>'DEUXIEME TRIMES.'!B1085</f>
        <v>0</v>
      </c>
      <c r="EU571" s="717">
        <f>'DEUXIEME TRIMES.'!C1085</f>
        <v>0</v>
      </c>
      <c r="EV571" s="389">
        <f>'DEUXIEME TRIMES.'!D1085</f>
        <v>0</v>
      </c>
      <c r="EW571" s="389">
        <f>'DEUXIEME TRIMES.'!E1085</f>
        <v>0</v>
      </c>
    </row>
    <row r="572" spans="150:153" ht="33.75" customHeight="1" thickBot="1" x14ac:dyDescent="0.3">
      <c r="ET572" s="1319">
        <f>'DEUXIEME TRIMES.'!B1086</f>
        <v>0</v>
      </c>
      <c r="EU572" s="717">
        <f>'DEUXIEME TRIMES.'!C1086</f>
        <v>0</v>
      </c>
      <c r="EV572" s="389">
        <f>'DEUXIEME TRIMES.'!D1086</f>
        <v>0</v>
      </c>
      <c r="EW572" s="389">
        <f>'DEUXIEME TRIMES.'!E1086</f>
        <v>0</v>
      </c>
    </row>
    <row r="573" spans="150:153" ht="33.75" customHeight="1" thickBot="1" x14ac:dyDescent="0.3">
      <c r="ET573" s="1319">
        <f>'DEUXIEME TRIMES.'!B1087</f>
        <v>0</v>
      </c>
      <c r="EU573" s="717">
        <f>'DEUXIEME TRIMES.'!C1087</f>
        <v>0</v>
      </c>
      <c r="EV573" s="389">
        <f>'DEUXIEME TRIMES.'!D1087</f>
        <v>0</v>
      </c>
      <c r="EW573" s="389">
        <f>'DEUXIEME TRIMES.'!E1087</f>
        <v>0</v>
      </c>
    </row>
    <row r="574" spans="150:153" ht="33.75" customHeight="1" thickBot="1" x14ac:dyDescent="0.3">
      <c r="ET574" s="1319">
        <f>'DEUXIEME TRIMES.'!B1088</f>
        <v>0</v>
      </c>
      <c r="EU574" s="717">
        <f>'DEUXIEME TRIMES.'!C1088</f>
        <v>0</v>
      </c>
      <c r="EV574" s="389">
        <f>'DEUXIEME TRIMES.'!D1088</f>
        <v>0</v>
      </c>
      <c r="EW574" s="389">
        <f>'DEUXIEME TRIMES.'!E1088</f>
        <v>0</v>
      </c>
    </row>
    <row r="575" spans="150:153" ht="33.75" customHeight="1" thickBot="1" x14ac:dyDescent="0.3">
      <c r="ET575" s="1319">
        <f>'DEUXIEME TRIMES.'!B1089</f>
        <v>0</v>
      </c>
      <c r="EU575" s="717">
        <f>'DEUXIEME TRIMES.'!C1089</f>
        <v>0</v>
      </c>
      <c r="EV575" s="389">
        <f>'DEUXIEME TRIMES.'!D1089</f>
        <v>0</v>
      </c>
      <c r="EW575" s="389">
        <f>'DEUXIEME TRIMES.'!E1089</f>
        <v>0</v>
      </c>
    </row>
    <row r="576" spans="150:153" ht="33.75" customHeight="1" thickBot="1" x14ac:dyDescent="0.3">
      <c r="ET576" s="1319">
        <f>'DEUXIEME TRIMES.'!B1090</f>
        <v>0</v>
      </c>
      <c r="EU576" s="717">
        <f>'DEUXIEME TRIMES.'!C1090</f>
        <v>0</v>
      </c>
      <c r="EV576" s="389">
        <f>'DEUXIEME TRIMES.'!D1090</f>
        <v>0</v>
      </c>
      <c r="EW576" s="389">
        <f>'DEUXIEME TRIMES.'!E1090</f>
        <v>0</v>
      </c>
    </row>
    <row r="577" spans="150:153" ht="33.75" customHeight="1" thickBot="1" x14ac:dyDescent="0.3">
      <c r="ET577" s="1319">
        <f>'DEUXIEME TRIMES.'!B1091</f>
        <v>0</v>
      </c>
      <c r="EU577" s="717">
        <f>'DEUXIEME TRIMES.'!C1091</f>
        <v>0</v>
      </c>
      <c r="EV577" s="389">
        <f>'DEUXIEME TRIMES.'!D1091</f>
        <v>0</v>
      </c>
      <c r="EW577" s="389">
        <f>'DEUXIEME TRIMES.'!E1091</f>
        <v>0</v>
      </c>
    </row>
    <row r="578" spans="150:153" ht="33.75" customHeight="1" thickBot="1" x14ac:dyDescent="0.3">
      <c r="ET578" s="1319">
        <f>'DEUXIEME TRIMES.'!B1092</f>
        <v>0</v>
      </c>
      <c r="EU578" s="717">
        <f>'DEUXIEME TRIMES.'!C1092</f>
        <v>0</v>
      </c>
      <c r="EV578" s="389">
        <f>'DEUXIEME TRIMES.'!D1092</f>
        <v>0</v>
      </c>
      <c r="EW578" s="389">
        <f>'DEUXIEME TRIMES.'!E1092</f>
        <v>0</v>
      </c>
    </row>
    <row r="579" spans="150:153" ht="33.75" customHeight="1" thickBot="1" x14ac:dyDescent="0.3">
      <c r="ET579" s="1319">
        <f>'DEUXIEME TRIMES.'!B1093</f>
        <v>0</v>
      </c>
      <c r="EU579" s="717">
        <f>'DEUXIEME TRIMES.'!C1093</f>
        <v>0</v>
      </c>
      <c r="EV579" s="389">
        <f>'DEUXIEME TRIMES.'!D1093</f>
        <v>0</v>
      </c>
      <c r="EW579" s="389">
        <f>'DEUXIEME TRIMES.'!E1093</f>
        <v>0</v>
      </c>
    </row>
    <row r="580" spans="150:153" ht="33.75" customHeight="1" thickBot="1" x14ac:dyDescent="0.3">
      <c r="ET580" s="1319">
        <f>'DEUXIEME TRIMES.'!B1094</f>
        <v>0</v>
      </c>
      <c r="EU580" s="717">
        <f>'DEUXIEME TRIMES.'!C1094</f>
        <v>0</v>
      </c>
      <c r="EV580" s="389">
        <f>'DEUXIEME TRIMES.'!D1094</f>
        <v>0</v>
      </c>
      <c r="EW580" s="389">
        <f>'DEUXIEME TRIMES.'!E1094</f>
        <v>0</v>
      </c>
    </row>
    <row r="581" spans="150:153" ht="33.75" customHeight="1" thickBot="1" x14ac:dyDescent="0.3">
      <c r="ET581" s="1319">
        <f>'DEUXIEME TRIMES.'!B1095</f>
        <v>0</v>
      </c>
      <c r="EU581" s="717">
        <f>'DEUXIEME TRIMES.'!C1095</f>
        <v>0</v>
      </c>
      <c r="EV581" s="389">
        <f>'DEUXIEME TRIMES.'!D1095</f>
        <v>0</v>
      </c>
      <c r="EW581" s="389">
        <f>'DEUXIEME TRIMES.'!E1095</f>
        <v>0</v>
      </c>
    </row>
    <row r="582" spans="150:153" ht="33.75" customHeight="1" thickBot="1" x14ac:dyDescent="0.3">
      <c r="ET582" s="1319">
        <f>'DEUXIEME TRIMES.'!B1096</f>
        <v>0</v>
      </c>
      <c r="EU582" s="717">
        <f>'DEUXIEME TRIMES.'!C1096</f>
        <v>0</v>
      </c>
      <c r="EV582" s="389">
        <f>'DEUXIEME TRIMES.'!D1096</f>
        <v>0</v>
      </c>
      <c r="EW582" s="389">
        <f>'DEUXIEME TRIMES.'!E1096</f>
        <v>0</v>
      </c>
    </row>
    <row r="583" spans="150:153" ht="33.75" customHeight="1" thickBot="1" x14ac:dyDescent="0.3">
      <c r="ET583" s="1319">
        <f>'DEUXIEME TRIMES.'!B1097</f>
        <v>0</v>
      </c>
      <c r="EU583" s="717">
        <f>'DEUXIEME TRIMES.'!C1097</f>
        <v>0</v>
      </c>
      <c r="EV583" s="389">
        <f>'DEUXIEME TRIMES.'!D1097</f>
        <v>0</v>
      </c>
      <c r="EW583" s="389">
        <f>'DEUXIEME TRIMES.'!E1097</f>
        <v>0</v>
      </c>
    </row>
    <row r="584" spans="150:153" ht="33.75" customHeight="1" thickBot="1" x14ac:dyDescent="0.3">
      <c r="ET584" s="1319">
        <f>'DEUXIEME TRIMES.'!B1098</f>
        <v>0</v>
      </c>
      <c r="EU584" s="717">
        <f>'DEUXIEME TRIMES.'!C1098</f>
        <v>0</v>
      </c>
      <c r="EV584" s="389">
        <f>'DEUXIEME TRIMES.'!D1098</f>
        <v>0</v>
      </c>
      <c r="EW584" s="389">
        <f>'DEUXIEME TRIMES.'!E1098</f>
        <v>0</v>
      </c>
    </row>
    <row r="585" spans="150:153" ht="33.75" customHeight="1" thickBot="1" x14ac:dyDescent="0.3">
      <c r="ET585" s="1319">
        <f>'DEUXIEME TRIMES.'!B1099</f>
        <v>0</v>
      </c>
      <c r="EU585" s="717">
        <f>'DEUXIEME TRIMES.'!C1099</f>
        <v>0</v>
      </c>
      <c r="EV585" s="389">
        <f>'DEUXIEME TRIMES.'!D1099</f>
        <v>0</v>
      </c>
      <c r="EW585" s="389">
        <f>'DEUXIEME TRIMES.'!E1099</f>
        <v>0</v>
      </c>
    </row>
    <row r="586" spans="150:153" ht="33.75" customHeight="1" thickBot="1" x14ac:dyDescent="0.3">
      <c r="ET586" s="1228" t="s">
        <v>1</v>
      </c>
      <c r="EU586" s="1229" t="s">
        <v>265</v>
      </c>
      <c r="EV586" s="1228" t="s">
        <v>266</v>
      </c>
      <c r="EW586" s="1228" t="s">
        <v>55</v>
      </c>
    </row>
    <row r="587" spans="150:153" ht="33.75" customHeight="1" thickBot="1" x14ac:dyDescent="0.3">
      <c r="ET587" s="1319">
        <f>'DEUXIEME TRIMES.'!B1101</f>
        <v>0</v>
      </c>
      <c r="EU587" s="717">
        <f>'DEUXIEME TRIMES.'!C1101</f>
        <v>0</v>
      </c>
      <c r="EV587" s="389">
        <f>'DEUXIEME TRIMES.'!D1101</f>
        <v>0</v>
      </c>
      <c r="EW587" s="389">
        <f>'DEUXIEME TRIMES.'!E1101</f>
        <v>0</v>
      </c>
    </row>
    <row r="588" spans="150:153" ht="33.75" customHeight="1" thickBot="1" x14ac:dyDescent="0.3">
      <c r="ET588" s="1319">
        <f>'DEUXIEME TRIMES.'!B1102</f>
        <v>0</v>
      </c>
      <c r="EU588" s="717">
        <f>'DEUXIEME TRIMES.'!C1102</f>
        <v>0</v>
      </c>
      <c r="EV588" s="389">
        <f>'DEUXIEME TRIMES.'!D1102</f>
        <v>0</v>
      </c>
      <c r="EW588" s="389">
        <f>'DEUXIEME TRIMES.'!E1102</f>
        <v>0</v>
      </c>
    </row>
    <row r="589" spans="150:153" ht="33.75" customHeight="1" thickBot="1" x14ac:dyDescent="0.3">
      <c r="ET589" s="1319">
        <f>'DEUXIEME TRIMES.'!B1103</f>
        <v>0</v>
      </c>
      <c r="EU589" s="717">
        <f>'DEUXIEME TRIMES.'!C1103</f>
        <v>0</v>
      </c>
      <c r="EV589" s="389">
        <f>'DEUXIEME TRIMES.'!D1103</f>
        <v>0</v>
      </c>
      <c r="EW589" s="389">
        <f>'DEUXIEME TRIMES.'!E1103</f>
        <v>0</v>
      </c>
    </row>
    <row r="590" spans="150:153" ht="33.75" customHeight="1" thickBot="1" x14ac:dyDescent="0.3">
      <c r="ET590" s="1319">
        <f>'DEUXIEME TRIMES.'!B1104</f>
        <v>0</v>
      </c>
      <c r="EU590" s="717">
        <f>'DEUXIEME TRIMES.'!C1104</f>
        <v>0</v>
      </c>
      <c r="EV590" s="389">
        <f>'DEUXIEME TRIMES.'!D1104</f>
        <v>0</v>
      </c>
      <c r="EW590" s="389">
        <f>'DEUXIEME TRIMES.'!E1104</f>
        <v>0</v>
      </c>
    </row>
    <row r="591" spans="150:153" ht="33.75" customHeight="1" thickBot="1" x14ac:dyDescent="0.3">
      <c r="ET591" s="1319">
        <f>'DEUXIEME TRIMES.'!B1105</f>
        <v>0</v>
      </c>
      <c r="EU591" s="717">
        <f>'DEUXIEME TRIMES.'!C1105</f>
        <v>0</v>
      </c>
      <c r="EV591" s="389">
        <f>'DEUXIEME TRIMES.'!D1105</f>
        <v>0</v>
      </c>
      <c r="EW591" s="389">
        <f>'DEUXIEME TRIMES.'!E1105</f>
        <v>0</v>
      </c>
    </row>
    <row r="592" spans="150:153" ht="33.75" customHeight="1" thickBot="1" x14ac:dyDescent="0.3">
      <c r="ET592" s="1319">
        <f>'DEUXIEME TRIMES.'!B1106</f>
        <v>0</v>
      </c>
      <c r="EU592" s="717">
        <f>'DEUXIEME TRIMES.'!C1106</f>
        <v>0</v>
      </c>
      <c r="EV592" s="389">
        <f>'DEUXIEME TRIMES.'!D1106</f>
        <v>0</v>
      </c>
      <c r="EW592" s="389">
        <f>'DEUXIEME TRIMES.'!E1106</f>
        <v>0</v>
      </c>
    </row>
    <row r="593" spans="150:153" ht="33.75" customHeight="1" thickBot="1" x14ac:dyDescent="0.3">
      <c r="ET593" s="1319">
        <f>'DEUXIEME TRIMES.'!B1107</f>
        <v>0</v>
      </c>
      <c r="EU593" s="717">
        <f>'DEUXIEME TRIMES.'!C1107</f>
        <v>0</v>
      </c>
      <c r="EV593" s="389">
        <f>'DEUXIEME TRIMES.'!D1107</f>
        <v>0</v>
      </c>
      <c r="EW593" s="389">
        <f>'DEUXIEME TRIMES.'!E1107</f>
        <v>0</v>
      </c>
    </row>
    <row r="594" spans="150:153" ht="33.75" customHeight="1" thickBot="1" x14ac:dyDescent="0.3">
      <c r="ET594" s="1319">
        <f>'DEUXIEME TRIMES.'!B1108</f>
        <v>0</v>
      </c>
      <c r="EU594" s="717">
        <f>'DEUXIEME TRIMES.'!C1108</f>
        <v>0</v>
      </c>
      <c r="EV594" s="389">
        <f>'DEUXIEME TRIMES.'!D1108</f>
        <v>0</v>
      </c>
      <c r="EW594" s="389">
        <f>'DEUXIEME TRIMES.'!E1108</f>
        <v>0</v>
      </c>
    </row>
    <row r="595" spans="150:153" ht="33.75" customHeight="1" thickBot="1" x14ac:dyDescent="0.3">
      <c r="ET595" s="1319">
        <f>'DEUXIEME TRIMES.'!B1109</f>
        <v>0</v>
      </c>
      <c r="EU595" s="717">
        <f>'DEUXIEME TRIMES.'!C1109</f>
        <v>0</v>
      </c>
      <c r="EV595" s="389">
        <f>'DEUXIEME TRIMES.'!D1109</f>
        <v>0</v>
      </c>
      <c r="EW595" s="389">
        <f>'DEUXIEME TRIMES.'!E1109</f>
        <v>0</v>
      </c>
    </row>
    <row r="596" spans="150:153" ht="33.75" customHeight="1" thickBot="1" x14ac:dyDescent="0.3">
      <c r="ET596" s="1319">
        <f>'DEUXIEME TRIMES.'!B1110</f>
        <v>0</v>
      </c>
      <c r="EU596" s="717">
        <f>'DEUXIEME TRIMES.'!C1110</f>
        <v>0</v>
      </c>
      <c r="EV596" s="389">
        <f>'DEUXIEME TRIMES.'!D1110</f>
        <v>0</v>
      </c>
      <c r="EW596" s="389">
        <f>'DEUXIEME TRIMES.'!E1110</f>
        <v>0</v>
      </c>
    </row>
    <row r="597" spans="150:153" ht="33.75" customHeight="1" thickBot="1" x14ac:dyDescent="0.3">
      <c r="ET597" s="1319">
        <f>'DEUXIEME TRIMES.'!B1111</f>
        <v>0</v>
      </c>
      <c r="EU597" s="717">
        <f>'DEUXIEME TRIMES.'!C1111</f>
        <v>0</v>
      </c>
      <c r="EV597" s="389">
        <f>'DEUXIEME TRIMES.'!D1111</f>
        <v>0</v>
      </c>
      <c r="EW597" s="389">
        <f>'DEUXIEME TRIMES.'!E1111</f>
        <v>0</v>
      </c>
    </row>
    <row r="598" spans="150:153" ht="33.75" customHeight="1" thickBot="1" x14ac:dyDescent="0.3">
      <c r="ET598" s="1319">
        <f>'DEUXIEME TRIMES.'!B1112</f>
        <v>0</v>
      </c>
      <c r="EU598" s="717">
        <f>'DEUXIEME TRIMES.'!C1112</f>
        <v>0</v>
      </c>
      <c r="EV598" s="389">
        <f>'DEUXIEME TRIMES.'!D1112</f>
        <v>0</v>
      </c>
      <c r="EW598" s="389">
        <f>'DEUXIEME TRIMES.'!E1112</f>
        <v>0</v>
      </c>
    </row>
    <row r="599" spans="150:153" ht="33.75" customHeight="1" thickBot="1" x14ac:dyDescent="0.3">
      <c r="ET599" s="1319">
        <f>'DEUXIEME TRIMES.'!B1113</f>
        <v>0</v>
      </c>
      <c r="EU599" s="717">
        <f>'DEUXIEME TRIMES.'!C1113</f>
        <v>0</v>
      </c>
      <c r="EV599" s="389">
        <f>'DEUXIEME TRIMES.'!D1113</f>
        <v>0</v>
      </c>
      <c r="EW599" s="389">
        <f>'DEUXIEME TRIMES.'!E1113</f>
        <v>0</v>
      </c>
    </row>
    <row r="600" spans="150:153" ht="33.75" customHeight="1" thickBot="1" x14ac:dyDescent="0.3">
      <c r="ET600" s="1319">
        <f>'DEUXIEME TRIMES.'!B1114</f>
        <v>0</v>
      </c>
      <c r="EU600" s="717">
        <f>'DEUXIEME TRIMES.'!C1114</f>
        <v>0</v>
      </c>
      <c r="EV600" s="389">
        <f>'DEUXIEME TRIMES.'!D1114</f>
        <v>0</v>
      </c>
      <c r="EW600" s="389">
        <f>'DEUXIEME TRIMES.'!E1114</f>
        <v>0</v>
      </c>
    </row>
    <row r="601" spans="150:153" ht="33.75" customHeight="1" thickBot="1" x14ac:dyDescent="0.3">
      <c r="ET601" s="1319">
        <f>'DEUXIEME TRIMES.'!B1115</f>
        <v>0</v>
      </c>
      <c r="EU601" s="717">
        <f>'DEUXIEME TRIMES.'!C1115</f>
        <v>0</v>
      </c>
      <c r="EV601" s="389">
        <f>'DEUXIEME TRIMES.'!D1115</f>
        <v>0</v>
      </c>
      <c r="EW601" s="389">
        <f>'DEUXIEME TRIMES.'!E1115</f>
        <v>0</v>
      </c>
    </row>
    <row r="602" spans="150:153" ht="33.75" customHeight="1" thickBot="1" x14ac:dyDescent="0.3">
      <c r="ET602" s="1319">
        <f>'DEUXIEME TRIMES.'!B1116</f>
        <v>0</v>
      </c>
      <c r="EU602" s="717">
        <f>'DEUXIEME TRIMES.'!C1116</f>
        <v>0</v>
      </c>
      <c r="EV602" s="389">
        <f>'DEUXIEME TRIMES.'!D1116</f>
        <v>0</v>
      </c>
      <c r="EW602" s="389">
        <f>'DEUXIEME TRIMES.'!E1116</f>
        <v>0</v>
      </c>
    </row>
    <row r="603" spans="150:153" ht="33.75" customHeight="1" thickBot="1" x14ac:dyDescent="0.3">
      <c r="ET603" s="1319">
        <f>'DEUXIEME TRIMES.'!B1117</f>
        <v>0</v>
      </c>
      <c r="EU603" s="717">
        <f>'DEUXIEME TRIMES.'!C1117</f>
        <v>0</v>
      </c>
      <c r="EV603" s="389">
        <f>'DEUXIEME TRIMES.'!D1117</f>
        <v>0</v>
      </c>
      <c r="EW603" s="389">
        <f>'DEUXIEME TRIMES.'!E1117</f>
        <v>0</v>
      </c>
    </row>
    <row r="604" spans="150:153" ht="33.75" customHeight="1" thickBot="1" x14ac:dyDescent="0.3">
      <c r="ET604" s="1319">
        <f>'DEUXIEME TRIMES.'!B1118</f>
        <v>0</v>
      </c>
      <c r="EU604" s="717">
        <f>'DEUXIEME TRIMES.'!C1118</f>
        <v>0</v>
      </c>
      <c r="EV604" s="389">
        <f>'DEUXIEME TRIMES.'!D1118</f>
        <v>0</v>
      </c>
      <c r="EW604" s="389">
        <f>'DEUXIEME TRIMES.'!E1118</f>
        <v>0</v>
      </c>
    </row>
    <row r="605" spans="150:153" ht="33.75" customHeight="1" thickBot="1" x14ac:dyDescent="0.3">
      <c r="ET605" s="1319">
        <f>'DEUXIEME TRIMES.'!B1119</f>
        <v>0</v>
      </c>
      <c r="EU605" s="717">
        <f>'DEUXIEME TRIMES.'!C1119</f>
        <v>0</v>
      </c>
      <c r="EV605" s="389">
        <f>'DEUXIEME TRIMES.'!D1119</f>
        <v>0</v>
      </c>
      <c r="EW605" s="389">
        <f>'DEUXIEME TRIMES.'!E1119</f>
        <v>0</v>
      </c>
    </row>
    <row r="606" spans="150:153" ht="33.75" customHeight="1" thickBot="1" x14ac:dyDescent="0.3">
      <c r="ET606" s="1319">
        <f>'DEUXIEME TRIMES.'!B1120</f>
        <v>0</v>
      </c>
      <c r="EU606" s="717">
        <f>'DEUXIEME TRIMES.'!C1120</f>
        <v>0</v>
      </c>
      <c r="EV606" s="389">
        <f>'DEUXIEME TRIMES.'!D1120</f>
        <v>0</v>
      </c>
      <c r="EW606" s="389">
        <f>'DEUXIEME TRIMES.'!E1120</f>
        <v>0</v>
      </c>
    </row>
    <row r="607" spans="150:153" ht="33.75" customHeight="1" thickBot="1" x14ac:dyDescent="0.3">
      <c r="ET607" s="1319">
        <f>'DEUXIEME TRIMES.'!B1121</f>
        <v>0</v>
      </c>
      <c r="EU607" s="717">
        <f>'DEUXIEME TRIMES.'!C1121</f>
        <v>0</v>
      </c>
      <c r="EV607" s="389">
        <f>'DEUXIEME TRIMES.'!D1121</f>
        <v>0</v>
      </c>
      <c r="EW607" s="389">
        <f>'DEUXIEME TRIMES.'!E1121</f>
        <v>0</v>
      </c>
    </row>
    <row r="608" spans="150:153" ht="33.75" customHeight="1" thickBot="1" x14ac:dyDescent="0.3">
      <c r="ET608" s="1228" t="s">
        <v>1</v>
      </c>
      <c r="EU608" s="1229" t="s">
        <v>265</v>
      </c>
      <c r="EV608" s="1228" t="s">
        <v>266</v>
      </c>
      <c r="EW608" s="1228" t="s">
        <v>55</v>
      </c>
    </row>
    <row r="609" spans="150:153" ht="33.75" customHeight="1" thickBot="1" x14ac:dyDescent="0.3">
      <c r="ET609" s="1319">
        <f>'DEUXIEME TRIMES.'!B1123</f>
        <v>0</v>
      </c>
      <c r="EU609" s="717">
        <f>'DEUXIEME TRIMES.'!C1123</f>
        <v>0</v>
      </c>
      <c r="EV609" s="389">
        <f>'DEUXIEME TRIMES.'!D1123</f>
        <v>0</v>
      </c>
      <c r="EW609" s="389">
        <f>'DEUXIEME TRIMES.'!E1123</f>
        <v>0</v>
      </c>
    </row>
    <row r="610" spans="150:153" ht="33.75" customHeight="1" thickBot="1" x14ac:dyDescent="0.3">
      <c r="ET610" s="1319">
        <f>'DEUXIEME TRIMES.'!B1124</f>
        <v>0</v>
      </c>
      <c r="EU610" s="717">
        <f>'DEUXIEME TRIMES.'!C1124</f>
        <v>0</v>
      </c>
      <c r="EV610" s="389">
        <f>'DEUXIEME TRIMES.'!D1124</f>
        <v>0</v>
      </c>
      <c r="EW610" s="389">
        <f>'DEUXIEME TRIMES.'!E1124</f>
        <v>0</v>
      </c>
    </row>
    <row r="611" spans="150:153" ht="33.75" customHeight="1" thickBot="1" x14ac:dyDescent="0.3">
      <c r="ET611" s="1319">
        <f>'DEUXIEME TRIMES.'!B1125</f>
        <v>0</v>
      </c>
      <c r="EU611" s="717">
        <f>'DEUXIEME TRIMES.'!C1125</f>
        <v>0</v>
      </c>
      <c r="EV611" s="389">
        <f>'DEUXIEME TRIMES.'!D1125</f>
        <v>0</v>
      </c>
      <c r="EW611" s="389">
        <f>'DEUXIEME TRIMES.'!E1125</f>
        <v>0</v>
      </c>
    </row>
    <row r="612" spans="150:153" ht="33.75" customHeight="1" thickBot="1" x14ac:dyDescent="0.3">
      <c r="ET612" s="1319">
        <f>'DEUXIEME TRIMES.'!B1126</f>
        <v>0</v>
      </c>
      <c r="EU612" s="717">
        <f>'DEUXIEME TRIMES.'!C1126</f>
        <v>0</v>
      </c>
      <c r="EV612" s="389">
        <f>'DEUXIEME TRIMES.'!D1126</f>
        <v>0</v>
      </c>
      <c r="EW612" s="389">
        <f>'DEUXIEME TRIMES.'!E1126</f>
        <v>0</v>
      </c>
    </row>
    <row r="613" spans="150:153" ht="33.75" customHeight="1" thickBot="1" x14ac:dyDescent="0.3">
      <c r="ET613" s="1319">
        <f>'DEUXIEME TRIMES.'!B1127</f>
        <v>0</v>
      </c>
      <c r="EU613" s="717">
        <f>'DEUXIEME TRIMES.'!C1127</f>
        <v>0</v>
      </c>
      <c r="EV613" s="389">
        <f>'DEUXIEME TRIMES.'!D1127</f>
        <v>0</v>
      </c>
      <c r="EW613" s="389">
        <f>'DEUXIEME TRIMES.'!E1127</f>
        <v>0</v>
      </c>
    </row>
    <row r="614" spans="150:153" ht="33.75" customHeight="1" thickBot="1" x14ac:dyDescent="0.3">
      <c r="ET614" s="1319">
        <f>'DEUXIEME TRIMES.'!B1128</f>
        <v>0</v>
      </c>
      <c r="EU614" s="717">
        <f>'DEUXIEME TRIMES.'!C1128</f>
        <v>0</v>
      </c>
      <c r="EV614" s="389">
        <f>'DEUXIEME TRIMES.'!D1128</f>
        <v>0</v>
      </c>
      <c r="EW614" s="389">
        <f>'DEUXIEME TRIMES.'!E1128</f>
        <v>0</v>
      </c>
    </row>
    <row r="615" spans="150:153" ht="33.75" customHeight="1" thickBot="1" x14ac:dyDescent="0.3">
      <c r="ET615" s="1319">
        <f>'DEUXIEME TRIMES.'!B1129</f>
        <v>0</v>
      </c>
      <c r="EU615" s="717">
        <f>'DEUXIEME TRIMES.'!C1129</f>
        <v>0</v>
      </c>
      <c r="EV615" s="389">
        <f>'DEUXIEME TRIMES.'!D1129</f>
        <v>0</v>
      </c>
      <c r="EW615" s="389">
        <f>'DEUXIEME TRIMES.'!E1129</f>
        <v>0</v>
      </c>
    </row>
    <row r="616" spans="150:153" ht="33.75" customHeight="1" thickBot="1" x14ac:dyDescent="0.3">
      <c r="ET616" s="1319">
        <f>'DEUXIEME TRIMES.'!B1130</f>
        <v>0</v>
      </c>
      <c r="EU616" s="717">
        <f>'DEUXIEME TRIMES.'!C1130</f>
        <v>0</v>
      </c>
      <c r="EV616" s="389">
        <f>'DEUXIEME TRIMES.'!D1130</f>
        <v>0</v>
      </c>
      <c r="EW616" s="389">
        <f>'DEUXIEME TRIMES.'!E1130</f>
        <v>0</v>
      </c>
    </row>
    <row r="617" spans="150:153" ht="33.75" customHeight="1" thickBot="1" x14ac:dyDescent="0.3">
      <c r="ET617" s="1319">
        <f>'DEUXIEME TRIMES.'!B1131</f>
        <v>0</v>
      </c>
      <c r="EU617" s="717">
        <f>'DEUXIEME TRIMES.'!C1131</f>
        <v>0</v>
      </c>
      <c r="EV617" s="389">
        <f>'DEUXIEME TRIMES.'!D1131</f>
        <v>0</v>
      </c>
      <c r="EW617" s="389">
        <f>'DEUXIEME TRIMES.'!E1131</f>
        <v>0</v>
      </c>
    </row>
    <row r="618" spans="150:153" ht="33.75" customHeight="1" thickBot="1" x14ac:dyDescent="0.3">
      <c r="ET618" s="1319">
        <f>'DEUXIEME TRIMES.'!B1132</f>
        <v>0</v>
      </c>
      <c r="EU618" s="717">
        <f>'DEUXIEME TRIMES.'!C1132</f>
        <v>0</v>
      </c>
      <c r="EV618" s="389">
        <f>'DEUXIEME TRIMES.'!D1132</f>
        <v>0</v>
      </c>
      <c r="EW618" s="389">
        <f>'DEUXIEME TRIMES.'!E1132</f>
        <v>0</v>
      </c>
    </row>
    <row r="619" spans="150:153" ht="33.75" customHeight="1" thickBot="1" x14ac:dyDescent="0.3">
      <c r="ET619" s="1319">
        <f>'DEUXIEME TRIMES.'!B1133</f>
        <v>0</v>
      </c>
      <c r="EU619" s="717">
        <f>'DEUXIEME TRIMES.'!C1133</f>
        <v>0</v>
      </c>
      <c r="EV619" s="389">
        <f>'DEUXIEME TRIMES.'!D1133</f>
        <v>0</v>
      </c>
      <c r="EW619" s="389">
        <f>'DEUXIEME TRIMES.'!E1133</f>
        <v>0</v>
      </c>
    </row>
    <row r="620" spans="150:153" ht="33.75" customHeight="1" thickBot="1" x14ac:dyDescent="0.3">
      <c r="ET620" s="1319">
        <f>'DEUXIEME TRIMES.'!B1134</f>
        <v>0</v>
      </c>
      <c r="EU620" s="717">
        <f>'DEUXIEME TRIMES.'!C1134</f>
        <v>0</v>
      </c>
      <c r="EV620" s="389">
        <f>'DEUXIEME TRIMES.'!D1134</f>
        <v>0</v>
      </c>
      <c r="EW620" s="389">
        <f>'DEUXIEME TRIMES.'!E1134</f>
        <v>0</v>
      </c>
    </row>
    <row r="621" spans="150:153" ht="33.75" customHeight="1" thickBot="1" x14ac:dyDescent="0.3">
      <c r="ET621" s="1319">
        <f>'DEUXIEME TRIMES.'!B1135</f>
        <v>0</v>
      </c>
      <c r="EU621" s="717">
        <f>'DEUXIEME TRIMES.'!C1135</f>
        <v>0</v>
      </c>
      <c r="EV621" s="389">
        <f>'DEUXIEME TRIMES.'!D1135</f>
        <v>0</v>
      </c>
      <c r="EW621" s="389">
        <f>'DEUXIEME TRIMES.'!E1135</f>
        <v>0</v>
      </c>
    </row>
    <row r="622" spans="150:153" ht="33.75" customHeight="1" thickBot="1" x14ac:dyDescent="0.3">
      <c r="ET622" s="1319">
        <f>'DEUXIEME TRIMES.'!B1136</f>
        <v>0</v>
      </c>
      <c r="EU622" s="717">
        <f>'DEUXIEME TRIMES.'!C1136</f>
        <v>0</v>
      </c>
      <c r="EV622" s="389">
        <f>'DEUXIEME TRIMES.'!D1136</f>
        <v>0</v>
      </c>
      <c r="EW622" s="389">
        <f>'DEUXIEME TRIMES.'!E1136</f>
        <v>0</v>
      </c>
    </row>
    <row r="623" spans="150:153" ht="33.75" customHeight="1" thickBot="1" x14ac:dyDescent="0.3">
      <c r="ET623" s="1319">
        <f>'DEUXIEME TRIMES.'!B1137</f>
        <v>0</v>
      </c>
      <c r="EU623" s="717">
        <f>'DEUXIEME TRIMES.'!C1137</f>
        <v>0</v>
      </c>
      <c r="EV623" s="389">
        <f>'DEUXIEME TRIMES.'!D1137</f>
        <v>0</v>
      </c>
      <c r="EW623" s="389">
        <f>'DEUXIEME TRIMES.'!E1137</f>
        <v>0</v>
      </c>
    </row>
    <row r="624" spans="150:153" ht="33.75" customHeight="1" thickBot="1" x14ac:dyDescent="0.3">
      <c r="ET624" s="1319">
        <f>'DEUXIEME TRIMES.'!B1138</f>
        <v>0</v>
      </c>
      <c r="EU624" s="717">
        <f>'DEUXIEME TRIMES.'!C1138</f>
        <v>0</v>
      </c>
      <c r="EV624" s="389">
        <f>'DEUXIEME TRIMES.'!D1138</f>
        <v>0</v>
      </c>
      <c r="EW624" s="389">
        <f>'DEUXIEME TRIMES.'!E1138</f>
        <v>0</v>
      </c>
    </row>
    <row r="625" spans="150:169" ht="33.75" customHeight="1" thickBot="1" x14ac:dyDescent="0.3">
      <c r="ET625" s="1319">
        <f>'DEUXIEME TRIMES.'!B1139</f>
        <v>0</v>
      </c>
      <c r="EU625" s="1816">
        <f>'DEUXIEME TRIMES.'!C1139</f>
        <v>0</v>
      </c>
      <c r="EV625" s="715">
        <f>'DEUXIEME TRIMES.'!D1139</f>
        <v>0</v>
      </c>
      <c r="EW625" s="715">
        <f>'DEUXIEME TRIMES.'!E1139</f>
        <v>0</v>
      </c>
    </row>
    <row r="626" spans="150:169" ht="33.75" customHeight="1" thickBot="1" x14ac:dyDescent="0.3">
      <c r="ET626" s="723"/>
      <c r="EU626" s="968"/>
      <c r="EV626" s="928"/>
      <c r="EW626" s="928"/>
    </row>
    <row r="627" spans="150:169" ht="33.75" customHeight="1" thickBot="1" x14ac:dyDescent="0.3">
      <c r="ET627" s="723"/>
      <c r="EU627" s="528" t="s">
        <v>91</v>
      </c>
      <c r="EV627" s="2042">
        <f>'DEUXIEME TRIMES.'!C1160</f>
        <v>0</v>
      </c>
      <c r="EW627" s="2044"/>
    </row>
    <row r="628" spans="150:169" ht="33.75" customHeight="1" x14ac:dyDescent="0.25">
      <c r="ET628" s="723"/>
      <c r="EU628" s="968"/>
      <c r="EV628" s="2045"/>
      <c r="EW628" s="2047"/>
    </row>
    <row r="629" spans="150:169" ht="33.75" customHeight="1" x14ac:dyDescent="0.25">
      <c r="ET629" s="723"/>
      <c r="EU629" s="968"/>
      <c r="EV629" s="2045"/>
      <c r="EW629" s="2047"/>
    </row>
    <row r="630" spans="150:169" ht="33.75" customHeight="1" thickBot="1" x14ac:dyDescent="0.3">
      <c r="ET630" s="723"/>
      <c r="EU630" s="968"/>
      <c r="EV630" s="2048"/>
      <c r="EW630" s="2050"/>
    </row>
    <row r="631" spans="150:169" x14ac:dyDescent="0.25">
      <c r="EX631" s="666"/>
    </row>
    <row r="632" spans="150:169" ht="20.25" x14ac:dyDescent="0.3">
      <c r="EY632" s="716" t="s">
        <v>974</v>
      </c>
      <c r="EZ632" s="382"/>
      <c r="FA632" s="382"/>
      <c r="FB632" s="382"/>
      <c r="FC632" s="382"/>
      <c r="FD632" s="382"/>
      <c r="FE632" s="382"/>
      <c r="FF632" s="712">
        <v>15</v>
      </c>
      <c r="FG632" s="712"/>
      <c r="FH632" s="712"/>
      <c r="FI632" s="712"/>
      <c r="FJ632" s="712"/>
      <c r="FK632" s="712"/>
      <c r="FL632" s="712"/>
      <c r="FM632" s="712"/>
    </row>
    <row r="633" spans="150:169" ht="19.5" thickBot="1" x14ac:dyDescent="0.35">
      <c r="EY633" s="705"/>
      <c r="EZ633" s="382"/>
      <c r="FA633" s="382"/>
      <c r="FB633" s="382"/>
      <c r="FC633" s="382"/>
      <c r="FD633" s="382"/>
      <c r="FE633" s="382"/>
      <c r="FF633" s="382"/>
      <c r="FG633" s="382"/>
      <c r="FH633" s="382"/>
      <c r="FI633" s="382"/>
      <c r="FJ633" s="382"/>
      <c r="FK633" s="382"/>
      <c r="FL633" s="382"/>
      <c r="FM633" s="382"/>
    </row>
    <row r="634" spans="150:169" ht="42.75" thickBot="1" x14ac:dyDescent="0.3">
      <c r="EY634" s="1228" t="s">
        <v>1</v>
      </c>
      <c r="EZ634" s="1228" t="s">
        <v>268</v>
      </c>
      <c r="FA634" s="1228" t="s">
        <v>754</v>
      </c>
      <c r="FB634" s="1228" t="s">
        <v>151</v>
      </c>
      <c r="FC634" s="1228" t="s">
        <v>158</v>
      </c>
      <c r="FD634" s="1228" t="s">
        <v>30</v>
      </c>
      <c r="FE634" s="1228" t="s">
        <v>270</v>
      </c>
      <c r="FF634" s="1228" t="s">
        <v>271</v>
      </c>
      <c r="FG634" s="712"/>
      <c r="FH634" s="712"/>
      <c r="FI634" s="712"/>
      <c r="FJ634" s="712"/>
      <c r="FK634" s="712"/>
      <c r="FL634" s="712"/>
      <c r="FM634" s="712"/>
    </row>
    <row r="635" spans="150:169" ht="27.75" customHeight="1" thickBot="1" x14ac:dyDescent="0.3">
      <c r="EY635" s="1550">
        <f>'DEUXIEME TRIMES.'!B1167</f>
        <v>0</v>
      </c>
      <c r="EZ635" s="415">
        <f>'DEUXIEME TRIMES.'!C1167</f>
        <v>0</v>
      </c>
      <c r="FA635" s="293">
        <f>'DEUXIEME TRIMES.'!D1167</f>
        <v>0</v>
      </c>
      <c r="FB635" s="293">
        <f>'DEUXIEME TRIMES.'!E1167</f>
        <v>0</v>
      </c>
      <c r="FC635" s="293">
        <f>'DEUXIEME TRIMES.'!F1167</f>
        <v>0</v>
      </c>
      <c r="FD635" s="293">
        <f>'DEUXIEME TRIMES.'!G1167</f>
        <v>0</v>
      </c>
      <c r="FE635" s="293">
        <f>'DEUXIEME TRIMES.'!H1167</f>
        <v>0</v>
      </c>
      <c r="FF635" s="293">
        <f>'DEUXIEME TRIMES.'!I1167</f>
        <v>0</v>
      </c>
      <c r="FG635" s="928"/>
      <c r="FH635" s="928"/>
      <c r="FI635" s="928"/>
      <c r="FJ635" s="928"/>
      <c r="FK635" s="928"/>
      <c r="FL635" s="928"/>
      <c r="FM635" s="928"/>
    </row>
    <row r="636" spans="150:169" ht="27.75" customHeight="1" thickBot="1" x14ac:dyDescent="0.3">
      <c r="EY636" s="1550">
        <f>'DEUXIEME TRIMES.'!B1168</f>
        <v>0</v>
      </c>
      <c r="EZ636" s="415">
        <f>'DEUXIEME TRIMES.'!C1168</f>
        <v>0</v>
      </c>
      <c r="FA636" s="293">
        <f>'DEUXIEME TRIMES.'!D1168</f>
        <v>0</v>
      </c>
      <c r="FB636" s="293">
        <f>'DEUXIEME TRIMES.'!E1168</f>
        <v>0</v>
      </c>
      <c r="FC636" s="293">
        <f>'DEUXIEME TRIMES.'!F1168</f>
        <v>0</v>
      </c>
      <c r="FD636" s="293">
        <f>'DEUXIEME TRIMES.'!G1168</f>
        <v>0</v>
      </c>
      <c r="FE636" s="293">
        <f>'DEUXIEME TRIMES.'!H1168</f>
        <v>0</v>
      </c>
      <c r="FF636" s="293">
        <f>'DEUXIEME TRIMES.'!I1168</f>
        <v>0</v>
      </c>
      <c r="FG636" s="928"/>
      <c r="FH636" s="928"/>
      <c r="FI636" s="928"/>
      <c r="FJ636" s="928"/>
      <c r="FK636" s="928"/>
      <c r="FL636" s="928"/>
      <c r="FM636" s="928"/>
    </row>
    <row r="637" spans="150:169" ht="27.75" customHeight="1" thickBot="1" x14ac:dyDescent="0.3">
      <c r="EY637" s="1550">
        <f>'DEUXIEME TRIMES.'!B1169</f>
        <v>0</v>
      </c>
      <c r="EZ637" s="415">
        <f>'DEUXIEME TRIMES.'!C1169</f>
        <v>0</v>
      </c>
      <c r="FA637" s="293">
        <f>'DEUXIEME TRIMES.'!D1169</f>
        <v>0</v>
      </c>
      <c r="FB637" s="293">
        <f>'DEUXIEME TRIMES.'!E1169</f>
        <v>0</v>
      </c>
      <c r="FC637" s="293">
        <f>'DEUXIEME TRIMES.'!F1169</f>
        <v>0</v>
      </c>
      <c r="FD637" s="293">
        <f>'DEUXIEME TRIMES.'!G1169</f>
        <v>0</v>
      </c>
      <c r="FE637" s="293">
        <f>'DEUXIEME TRIMES.'!H1169</f>
        <v>0</v>
      </c>
      <c r="FF637" s="293">
        <f>'DEUXIEME TRIMES.'!I1169</f>
        <v>0</v>
      </c>
      <c r="FG637" s="928"/>
      <c r="FH637" s="928"/>
      <c r="FI637" s="928"/>
      <c r="FJ637" s="928"/>
      <c r="FK637" s="928"/>
      <c r="FL637" s="928"/>
      <c r="FM637" s="928"/>
    </row>
    <row r="638" spans="150:169" ht="27.75" customHeight="1" thickBot="1" x14ac:dyDescent="0.3">
      <c r="EY638" s="1550">
        <f>'DEUXIEME TRIMES.'!B1170</f>
        <v>0</v>
      </c>
      <c r="EZ638" s="415">
        <f>'DEUXIEME TRIMES.'!C1170</f>
        <v>0</v>
      </c>
      <c r="FA638" s="293">
        <f>'DEUXIEME TRIMES.'!D1170</f>
        <v>0</v>
      </c>
      <c r="FB638" s="293">
        <f>'DEUXIEME TRIMES.'!E1170</f>
        <v>0</v>
      </c>
      <c r="FC638" s="293">
        <f>'DEUXIEME TRIMES.'!F1170</f>
        <v>0</v>
      </c>
      <c r="FD638" s="293">
        <f>'DEUXIEME TRIMES.'!G1170</f>
        <v>0</v>
      </c>
      <c r="FE638" s="293">
        <f>'DEUXIEME TRIMES.'!H1170</f>
        <v>0</v>
      </c>
      <c r="FF638" s="293">
        <f>'DEUXIEME TRIMES.'!I1170</f>
        <v>0</v>
      </c>
      <c r="FG638" s="928"/>
      <c r="FH638" s="928"/>
      <c r="FI638" s="928"/>
      <c r="FJ638" s="928"/>
      <c r="FK638" s="928"/>
      <c r="FL638" s="928"/>
      <c r="FM638" s="928"/>
    </row>
    <row r="639" spans="150:169" ht="27.75" customHeight="1" thickBot="1" x14ac:dyDescent="0.3">
      <c r="EY639" s="1550">
        <f>'DEUXIEME TRIMES.'!B1171</f>
        <v>0</v>
      </c>
      <c r="EZ639" s="415">
        <f>'DEUXIEME TRIMES.'!C1171</f>
        <v>0</v>
      </c>
      <c r="FA639" s="293">
        <f>'DEUXIEME TRIMES.'!D1171</f>
        <v>0</v>
      </c>
      <c r="FB639" s="293">
        <f>'DEUXIEME TRIMES.'!E1171</f>
        <v>0</v>
      </c>
      <c r="FC639" s="293">
        <f>'DEUXIEME TRIMES.'!F1171</f>
        <v>0</v>
      </c>
      <c r="FD639" s="293">
        <f>'DEUXIEME TRIMES.'!G1171</f>
        <v>0</v>
      </c>
      <c r="FE639" s="293">
        <f>'DEUXIEME TRIMES.'!H1171</f>
        <v>0</v>
      </c>
      <c r="FF639" s="293">
        <f>'DEUXIEME TRIMES.'!I1171</f>
        <v>0</v>
      </c>
      <c r="FG639" s="928"/>
      <c r="FH639" s="928"/>
      <c r="FI639" s="928"/>
      <c r="FJ639" s="928"/>
      <c r="FK639" s="928"/>
      <c r="FL639" s="928"/>
      <c r="FM639" s="928"/>
    </row>
    <row r="640" spans="150:169" ht="27.75" customHeight="1" thickBot="1" x14ac:dyDescent="0.3">
      <c r="EY640" s="1550">
        <f>'DEUXIEME TRIMES.'!B1172</f>
        <v>0</v>
      </c>
      <c r="EZ640" s="415">
        <f>'DEUXIEME TRIMES.'!C1172</f>
        <v>0</v>
      </c>
      <c r="FA640" s="293">
        <f>'DEUXIEME TRIMES.'!D1172</f>
        <v>0</v>
      </c>
      <c r="FB640" s="293">
        <f>'DEUXIEME TRIMES.'!E1172</f>
        <v>0</v>
      </c>
      <c r="FC640" s="293">
        <f>'DEUXIEME TRIMES.'!F1172</f>
        <v>0</v>
      </c>
      <c r="FD640" s="293">
        <f>'DEUXIEME TRIMES.'!G1172</f>
        <v>0</v>
      </c>
      <c r="FE640" s="293">
        <f>'DEUXIEME TRIMES.'!H1172</f>
        <v>0</v>
      </c>
      <c r="FF640" s="293">
        <f>'DEUXIEME TRIMES.'!I1172</f>
        <v>0</v>
      </c>
      <c r="FG640" s="928"/>
      <c r="FH640" s="928"/>
      <c r="FI640" s="928"/>
      <c r="FJ640" s="928"/>
      <c r="FK640" s="928"/>
      <c r="FL640" s="928"/>
      <c r="FM640" s="928"/>
    </row>
    <row r="641" spans="151:169" ht="27.75" customHeight="1" thickBot="1" x14ac:dyDescent="0.3">
      <c r="EY641" s="1550">
        <f>'DEUXIEME TRIMES.'!B1173</f>
        <v>0</v>
      </c>
      <c r="EZ641" s="415">
        <f>'DEUXIEME TRIMES.'!C1173</f>
        <v>0</v>
      </c>
      <c r="FA641" s="293">
        <f>'DEUXIEME TRIMES.'!D1173</f>
        <v>0</v>
      </c>
      <c r="FB641" s="293">
        <f>'DEUXIEME TRIMES.'!E1173</f>
        <v>0</v>
      </c>
      <c r="FC641" s="293">
        <f>'DEUXIEME TRIMES.'!F1173</f>
        <v>0</v>
      </c>
      <c r="FD641" s="293">
        <f>'DEUXIEME TRIMES.'!G1173</f>
        <v>0</v>
      </c>
      <c r="FE641" s="293">
        <f>'DEUXIEME TRIMES.'!H1173</f>
        <v>0</v>
      </c>
      <c r="FF641" s="293">
        <f>'DEUXIEME TRIMES.'!I1173</f>
        <v>0</v>
      </c>
      <c r="FG641" s="928"/>
      <c r="FH641" s="928"/>
      <c r="FI641" s="928"/>
      <c r="FJ641" s="928"/>
      <c r="FK641" s="928"/>
      <c r="FL641" s="928"/>
      <c r="FM641" s="928"/>
    </row>
    <row r="642" spans="151:169" ht="27.75" customHeight="1" thickBot="1" x14ac:dyDescent="0.3">
      <c r="EY642" s="1550">
        <f>'DEUXIEME TRIMES.'!B1174</f>
        <v>0</v>
      </c>
      <c r="EZ642" s="415">
        <f>'DEUXIEME TRIMES.'!C1174</f>
        <v>0</v>
      </c>
      <c r="FA642" s="293">
        <f>'DEUXIEME TRIMES.'!D1174</f>
        <v>0</v>
      </c>
      <c r="FB642" s="293">
        <f>'DEUXIEME TRIMES.'!E1174</f>
        <v>0</v>
      </c>
      <c r="FC642" s="293">
        <f>'DEUXIEME TRIMES.'!F1174</f>
        <v>0</v>
      </c>
      <c r="FD642" s="293">
        <f>'DEUXIEME TRIMES.'!G1174</f>
        <v>0</v>
      </c>
      <c r="FE642" s="293">
        <f>'DEUXIEME TRIMES.'!H1174</f>
        <v>0</v>
      </c>
      <c r="FF642" s="293">
        <f>'DEUXIEME TRIMES.'!I1174</f>
        <v>0</v>
      </c>
      <c r="FG642" s="928"/>
      <c r="FH642" s="928"/>
      <c r="FI642" s="928"/>
      <c r="FJ642" s="928"/>
      <c r="FK642" s="928"/>
      <c r="FL642" s="928"/>
      <c r="FM642" s="928"/>
    </row>
    <row r="643" spans="151:169" ht="27.75" customHeight="1" thickBot="1" x14ac:dyDescent="0.3">
      <c r="EY643" s="1550">
        <f>'DEUXIEME TRIMES.'!B1175</f>
        <v>0</v>
      </c>
      <c r="EZ643" s="415">
        <f>'DEUXIEME TRIMES.'!C1175</f>
        <v>0</v>
      </c>
      <c r="FA643" s="293">
        <f>'DEUXIEME TRIMES.'!D1175</f>
        <v>0</v>
      </c>
      <c r="FB643" s="293">
        <f>'DEUXIEME TRIMES.'!E1175</f>
        <v>0</v>
      </c>
      <c r="FC643" s="293">
        <f>'DEUXIEME TRIMES.'!F1175</f>
        <v>0</v>
      </c>
      <c r="FD643" s="293">
        <f>'DEUXIEME TRIMES.'!G1175</f>
        <v>0</v>
      </c>
      <c r="FE643" s="293">
        <f>'DEUXIEME TRIMES.'!H1175</f>
        <v>0</v>
      </c>
      <c r="FF643" s="293">
        <f>'DEUXIEME TRIMES.'!I1175</f>
        <v>0</v>
      </c>
      <c r="FG643" s="928"/>
      <c r="FH643" s="928"/>
      <c r="FI643" s="928"/>
      <c r="FJ643" s="928"/>
      <c r="FK643" s="928"/>
      <c r="FL643" s="928"/>
      <c r="FM643" s="928"/>
    </row>
    <row r="644" spans="151:169" ht="27.75" customHeight="1" thickBot="1" x14ac:dyDescent="0.3">
      <c r="EU644">
        <v>37401</v>
      </c>
      <c r="EV644" t="s">
        <v>943</v>
      </c>
      <c r="EW644" t="s">
        <v>944</v>
      </c>
      <c r="EY644" s="1550">
        <f>'DEUXIEME TRIMES.'!B1176</f>
        <v>0</v>
      </c>
      <c r="EZ644" s="415">
        <f>'DEUXIEME TRIMES.'!C1176</f>
        <v>0</v>
      </c>
      <c r="FA644" s="293">
        <f>'DEUXIEME TRIMES.'!D1176</f>
        <v>0</v>
      </c>
      <c r="FB644" s="293">
        <f>'DEUXIEME TRIMES.'!E1176</f>
        <v>0</v>
      </c>
      <c r="FC644" s="293">
        <f>'DEUXIEME TRIMES.'!F1176</f>
        <v>0</v>
      </c>
      <c r="FD644" s="293">
        <f>'DEUXIEME TRIMES.'!G1176</f>
        <v>0</v>
      </c>
      <c r="FE644" s="293">
        <f>'DEUXIEME TRIMES.'!H1176</f>
        <v>0</v>
      </c>
      <c r="FF644" s="293">
        <f>'DEUXIEME TRIMES.'!I1176</f>
        <v>0</v>
      </c>
      <c r="FG644" s="928"/>
      <c r="FH644" s="928"/>
      <c r="FI644" s="928"/>
      <c r="FJ644" s="928"/>
      <c r="FK644" s="928"/>
      <c r="FL644" s="928"/>
      <c r="FM644" s="928"/>
    </row>
    <row r="645" spans="151:169" ht="27.75" customHeight="1" thickBot="1" x14ac:dyDescent="0.3">
      <c r="EY645" s="1550">
        <f>'DEUXIEME TRIMES.'!B1177</f>
        <v>0</v>
      </c>
      <c r="EZ645" s="415">
        <f>'DEUXIEME TRIMES.'!C1177</f>
        <v>0</v>
      </c>
      <c r="FA645" s="293">
        <f>'DEUXIEME TRIMES.'!D1177</f>
        <v>0</v>
      </c>
      <c r="FB645" s="293">
        <f>'DEUXIEME TRIMES.'!E1177</f>
        <v>0</v>
      </c>
      <c r="FC645" s="293">
        <f>'DEUXIEME TRIMES.'!F1177</f>
        <v>0</v>
      </c>
      <c r="FD645" s="293">
        <f>'DEUXIEME TRIMES.'!G1177</f>
        <v>0</v>
      </c>
      <c r="FE645" s="293">
        <f>'DEUXIEME TRIMES.'!H1177</f>
        <v>0</v>
      </c>
      <c r="FF645" s="293">
        <f>'DEUXIEME TRIMES.'!I1177</f>
        <v>0</v>
      </c>
      <c r="FG645" s="928"/>
      <c r="FH645" s="928"/>
      <c r="FI645" s="928"/>
      <c r="FJ645" s="928"/>
      <c r="FK645" s="928"/>
      <c r="FL645" s="928"/>
      <c r="FM645" s="928"/>
    </row>
    <row r="646" spans="151:169" ht="27.75" customHeight="1" thickBot="1" x14ac:dyDescent="0.3">
      <c r="EY646" s="1550">
        <f>'DEUXIEME TRIMES.'!B1178</f>
        <v>0</v>
      </c>
      <c r="EZ646" s="415">
        <f>'DEUXIEME TRIMES.'!C1178</f>
        <v>0</v>
      </c>
      <c r="FA646" s="293">
        <f>'DEUXIEME TRIMES.'!D1178</f>
        <v>0</v>
      </c>
      <c r="FB646" s="293">
        <f>'DEUXIEME TRIMES.'!E1178</f>
        <v>0</v>
      </c>
      <c r="FC646" s="293">
        <f>'DEUXIEME TRIMES.'!F1178</f>
        <v>0</v>
      </c>
      <c r="FD646" s="293">
        <f>'DEUXIEME TRIMES.'!G1178</f>
        <v>0</v>
      </c>
      <c r="FE646" s="293">
        <f>'DEUXIEME TRIMES.'!H1178</f>
        <v>0</v>
      </c>
      <c r="FF646" s="293">
        <f>'DEUXIEME TRIMES.'!I1178</f>
        <v>0</v>
      </c>
      <c r="FG646" s="928"/>
      <c r="FH646" s="928"/>
      <c r="FI646" s="928"/>
      <c r="FJ646" s="928"/>
      <c r="FK646" s="928"/>
      <c r="FL646" s="928"/>
      <c r="FM646" s="928"/>
    </row>
    <row r="647" spans="151:169" ht="27.75" customHeight="1" thickBot="1" x14ac:dyDescent="0.3">
      <c r="EY647" s="1550">
        <f>'DEUXIEME TRIMES.'!B1179</f>
        <v>0</v>
      </c>
      <c r="EZ647" s="415">
        <f>'DEUXIEME TRIMES.'!C1179</f>
        <v>0</v>
      </c>
      <c r="FA647" s="293">
        <f>'DEUXIEME TRIMES.'!D1179</f>
        <v>0</v>
      </c>
      <c r="FB647" s="293">
        <f>'DEUXIEME TRIMES.'!E1179</f>
        <v>0</v>
      </c>
      <c r="FC647" s="293">
        <f>'DEUXIEME TRIMES.'!F1179</f>
        <v>0</v>
      </c>
      <c r="FD647" s="293">
        <f>'DEUXIEME TRIMES.'!G1179</f>
        <v>0</v>
      </c>
      <c r="FE647" s="293">
        <f>'DEUXIEME TRIMES.'!H1179</f>
        <v>0</v>
      </c>
      <c r="FF647" s="293">
        <f>'DEUXIEME TRIMES.'!I1179</f>
        <v>0</v>
      </c>
      <c r="FG647" s="928"/>
      <c r="FH647" s="928"/>
      <c r="FI647" s="928"/>
      <c r="FJ647" s="928"/>
      <c r="FK647" s="928"/>
      <c r="FL647" s="928"/>
      <c r="FM647" s="928"/>
    </row>
    <row r="648" spans="151:169" ht="27.75" customHeight="1" thickBot="1" x14ac:dyDescent="0.3">
      <c r="EY648" s="1550">
        <f>'DEUXIEME TRIMES.'!B1180</f>
        <v>0</v>
      </c>
      <c r="EZ648" s="415">
        <f>'DEUXIEME TRIMES.'!C1180</f>
        <v>0</v>
      </c>
      <c r="FA648" s="293">
        <f>'DEUXIEME TRIMES.'!D1180</f>
        <v>0</v>
      </c>
      <c r="FB648" s="293">
        <f>'DEUXIEME TRIMES.'!E1180</f>
        <v>0</v>
      </c>
      <c r="FC648" s="293">
        <f>'DEUXIEME TRIMES.'!F1180</f>
        <v>0</v>
      </c>
      <c r="FD648" s="293">
        <f>'DEUXIEME TRIMES.'!G1180</f>
        <v>0</v>
      </c>
      <c r="FE648" s="293">
        <f>'DEUXIEME TRIMES.'!H1180</f>
        <v>0</v>
      </c>
      <c r="FF648" s="293">
        <f>'DEUXIEME TRIMES.'!I1180</f>
        <v>0</v>
      </c>
      <c r="FG648" s="928"/>
      <c r="FH648" s="928"/>
      <c r="FI648" s="928"/>
      <c r="FJ648" s="928"/>
      <c r="FK648" s="928"/>
      <c r="FL648" s="928"/>
      <c r="FM648" s="928"/>
    </row>
    <row r="649" spans="151:169" ht="27.75" customHeight="1" thickBot="1" x14ac:dyDescent="0.3">
      <c r="EY649" s="1550">
        <f>'DEUXIEME TRIMES.'!B1181</f>
        <v>0</v>
      </c>
      <c r="EZ649" s="415">
        <f>'DEUXIEME TRIMES.'!C1181</f>
        <v>0</v>
      </c>
      <c r="FA649" s="293">
        <f>'DEUXIEME TRIMES.'!D1181</f>
        <v>0</v>
      </c>
      <c r="FB649" s="293">
        <f>'DEUXIEME TRIMES.'!E1181</f>
        <v>0</v>
      </c>
      <c r="FC649" s="293">
        <f>'DEUXIEME TRIMES.'!F1181</f>
        <v>0</v>
      </c>
      <c r="FD649" s="293">
        <f>'DEUXIEME TRIMES.'!G1181</f>
        <v>0</v>
      </c>
      <c r="FE649" s="293">
        <f>'DEUXIEME TRIMES.'!H1181</f>
        <v>0</v>
      </c>
      <c r="FF649" s="293">
        <f>'DEUXIEME TRIMES.'!I1181</f>
        <v>0</v>
      </c>
      <c r="FG649" s="928"/>
      <c r="FH649" s="928"/>
      <c r="FI649" s="928"/>
      <c r="FJ649" s="928"/>
      <c r="FK649" s="928"/>
      <c r="FL649" s="928"/>
      <c r="FM649" s="928"/>
    </row>
    <row r="650" spans="151:169" ht="27.75" customHeight="1" thickBot="1" x14ac:dyDescent="0.3">
      <c r="EY650" s="1550">
        <f>'DEUXIEME TRIMES.'!B1182</f>
        <v>0</v>
      </c>
      <c r="EZ650" s="415">
        <f>'DEUXIEME TRIMES.'!C1182</f>
        <v>0</v>
      </c>
      <c r="FA650" s="293">
        <f>'DEUXIEME TRIMES.'!D1182</f>
        <v>0</v>
      </c>
      <c r="FB650" s="293">
        <f>'DEUXIEME TRIMES.'!E1182</f>
        <v>0</v>
      </c>
      <c r="FC650" s="293">
        <f>'DEUXIEME TRIMES.'!F1182</f>
        <v>0</v>
      </c>
      <c r="FD650" s="293">
        <f>'DEUXIEME TRIMES.'!G1182</f>
        <v>0</v>
      </c>
      <c r="FE650" s="293">
        <f>'DEUXIEME TRIMES.'!H1182</f>
        <v>0</v>
      </c>
      <c r="FF650" s="293">
        <f>'DEUXIEME TRIMES.'!I1182</f>
        <v>0</v>
      </c>
      <c r="FG650" s="928"/>
      <c r="FH650" s="928"/>
      <c r="FI650" s="928"/>
      <c r="FJ650" s="928"/>
      <c r="FK650" s="928"/>
      <c r="FL650" s="928"/>
      <c r="FM650" s="928"/>
    </row>
    <row r="651" spans="151:169" ht="27.75" customHeight="1" thickBot="1" x14ac:dyDescent="0.3">
      <c r="EY651" s="1550">
        <f>'DEUXIEME TRIMES.'!B1183</f>
        <v>0</v>
      </c>
      <c r="EZ651" s="415">
        <f>'DEUXIEME TRIMES.'!C1183</f>
        <v>0</v>
      </c>
      <c r="FA651" s="293">
        <f>'DEUXIEME TRIMES.'!D1183</f>
        <v>0</v>
      </c>
      <c r="FB651" s="293">
        <f>'DEUXIEME TRIMES.'!E1183</f>
        <v>0</v>
      </c>
      <c r="FC651" s="293">
        <f>'DEUXIEME TRIMES.'!F1183</f>
        <v>0</v>
      </c>
      <c r="FD651" s="293">
        <f>'DEUXIEME TRIMES.'!G1183</f>
        <v>0</v>
      </c>
      <c r="FE651" s="293">
        <f>'DEUXIEME TRIMES.'!H1183</f>
        <v>0</v>
      </c>
      <c r="FF651" s="293">
        <f>'DEUXIEME TRIMES.'!I1183</f>
        <v>0</v>
      </c>
      <c r="FG651" s="928"/>
      <c r="FH651" s="928"/>
      <c r="FI651" s="928"/>
      <c r="FJ651" s="928"/>
      <c r="FK651" s="928"/>
      <c r="FL651" s="928"/>
      <c r="FM651" s="928"/>
    </row>
    <row r="652" spans="151:169" ht="27.75" customHeight="1" thickBot="1" x14ac:dyDescent="0.3">
      <c r="EY652" s="1550">
        <f>'DEUXIEME TRIMES.'!B1184</f>
        <v>0</v>
      </c>
      <c r="EZ652" s="415">
        <f>'DEUXIEME TRIMES.'!C1184</f>
        <v>0</v>
      </c>
      <c r="FA652" s="293">
        <f>'DEUXIEME TRIMES.'!D1184</f>
        <v>0</v>
      </c>
      <c r="FB652" s="293">
        <f>'DEUXIEME TRIMES.'!E1184</f>
        <v>0</v>
      </c>
      <c r="FC652" s="293">
        <f>'DEUXIEME TRIMES.'!F1184</f>
        <v>0</v>
      </c>
      <c r="FD652" s="293">
        <f>'DEUXIEME TRIMES.'!G1184</f>
        <v>0</v>
      </c>
      <c r="FE652" s="293">
        <f>'DEUXIEME TRIMES.'!H1184</f>
        <v>0</v>
      </c>
      <c r="FF652" s="293">
        <f>'DEUXIEME TRIMES.'!I1184</f>
        <v>0</v>
      </c>
      <c r="FG652" s="928"/>
      <c r="FH652" s="928"/>
      <c r="FI652" s="928"/>
      <c r="FJ652" s="928"/>
      <c r="FK652" s="928"/>
      <c r="FL652" s="928"/>
      <c r="FM652" s="928"/>
    </row>
    <row r="653" spans="151:169" ht="27.75" customHeight="1" thickBot="1" x14ac:dyDescent="0.3">
      <c r="EY653" s="1550">
        <f>'DEUXIEME TRIMES.'!B1185</f>
        <v>0</v>
      </c>
      <c r="EZ653" s="415">
        <f>'DEUXIEME TRIMES.'!C1185</f>
        <v>0</v>
      </c>
      <c r="FA653" s="293">
        <f>'DEUXIEME TRIMES.'!D1185</f>
        <v>0</v>
      </c>
      <c r="FB653" s="293">
        <f>'DEUXIEME TRIMES.'!E1185</f>
        <v>0</v>
      </c>
      <c r="FC653" s="293">
        <f>'DEUXIEME TRIMES.'!F1185</f>
        <v>0</v>
      </c>
      <c r="FD653" s="293">
        <f>'DEUXIEME TRIMES.'!G1185</f>
        <v>0</v>
      </c>
      <c r="FE653" s="293">
        <f>'DEUXIEME TRIMES.'!H1185</f>
        <v>0</v>
      </c>
      <c r="FF653" s="293">
        <f>'DEUXIEME TRIMES.'!I1185</f>
        <v>0</v>
      </c>
      <c r="FG653" s="928"/>
      <c r="FH653" s="928"/>
      <c r="FI653" s="928"/>
      <c r="FJ653" s="928"/>
      <c r="FK653" s="928"/>
      <c r="FL653" s="928"/>
      <c r="FM653" s="928"/>
    </row>
    <row r="654" spans="151:169" ht="27.75" customHeight="1" thickBot="1" x14ac:dyDescent="0.3">
      <c r="EY654" s="1550">
        <f>'DEUXIEME TRIMES.'!B1186</f>
        <v>0</v>
      </c>
      <c r="EZ654" s="415">
        <f>'DEUXIEME TRIMES.'!C1186</f>
        <v>0</v>
      </c>
      <c r="FA654" s="293">
        <f>'DEUXIEME TRIMES.'!D1186</f>
        <v>0</v>
      </c>
      <c r="FB654" s="293">
        <f>'DEUXIEME TRIMES.'!E1186</f>
        <v>0</v>
      </c>
      <c r="FC654" s="293">
        <f>'DEUXIEME TRIMES.'!F1186</f>
        <v>0</v>
      </c>
      <c r="FD654" s="293">
        <f>'DEUXIEME TRIMES.'!G1186</f>
        <v>0</v>
      </c>
      <c r="FE654" s="293">
        <f>'DEUXIEME TRIMES.'!H1186</f>
        <v>0</v>
      </c>
      <c r="FF654" s="293">
        <f>'DEUXIEME TRIMES.'!I1186</f>
        <v>0</v>
      </c>
      <c r="FG654" s="928"/>
      <c r="FH654" s="928"/>
      <c r="FI654" s="928"/>
      <c r="FJ654" s="928"/>
      <c r="FK654" s="928"/>
      <c r="FL654" s="928"/>
      <c r="FM654" s="928"/>
    </row>
    <row r="655" spans="151:169" ht="27.75" customHeight="1" thickBot="1" x14ac:dyDescent="0.3">
      <c r="EY655" s="1550">
        <f>'DEUXIEME TRIMES.'!B1187</f>
        <v>0</v>
      </c>
      <c r="EZ655" s="415">
        <f>'DEUXIEME TRIMES.'!C1187</f>
        <v>0</v>
      </c>
      <c r="FA655" s="293">
        <f>'DEUXIEME TRIMES.'!D1187</f>
        <v>0</v>
      </c>
      <c r="FB655" s="293">
        <f>'DEUXIEME TRIMES.'!E1187</f>
        <v>0</v>
      </c>
      <c r="FC655" s="293">
        <f>'DEUXIEME TRIMES.'!F1187</f>
        <v>0</v>
      </c>
      <c r="FD655" s="293">
        <f>'DEUXIEME TRIMES.'!G1187</f>
        <v>0</v>
      </c>
      <c r="FE655" s="293">
        <f>'DEUXIEME TRIMES.'!H1187</f>
        <v>0</v>
      </c>
      <c r="FF655" s="293">
        <f>'DEUXIEME TRIMES.'!I1187</f>
        <v>0</v>
      </c>
      <c r="FG655" s="928"/>
      <c r="FH655" s="928"/>
      <c r="FI655" s="928"/>
      <c r="FJ655" s="928"/>
      <c r="FK655" s="928"/>
      <c r="FL655" s="928"/>
      <c r="FM655" s="928"/>
    </row>
    <row r="656" spans="151:169" ht="27.75" customHeight="1" thickBot="1" x14ac:dyDescent="0.3">
      <c r="EY656" s="1550">
        <f>'DEUXIEME TRIMES.'!B1188</f>
        <v>0</v>
      </c>
      <c r="EZ656" s="415">
        <f>'DEUXIEME TRIMES.'!C1188</f>
        <v>0</v>
      </c>
      <c r="FA656" s="293">
        <f>'DEUXIEME TRIMES.'!D1188</f>
        <v>0</v>
      </c>
      <c r="FB656" s="293">
        <f>'DEUXIEME TRIMES.'!E1188</f>
        <v>0</v>
      </c>
      <c r="FC656" s="293">
        <f>'DEUXIEME TRIMES.'!F1188</f>
        <v>0</v>
      </c>
      <c r="FD656" s="293">
        <f>'DEUXIEME TRIMES.'!G1188</f>
        <v>0</v>
      </c>
      <c r="FE656" s="293">
        <f>'DEUXIEME TRIMES.'!H1188</f>
        <v>0</v>
      </c>
      <c r="FF656" s="293">
        <f>'DEUXIEME TRIMES.'!I1188</f>
        <v>0</v>
      </c>
      <c r="FG656" s="928"/>
      <c r="FH656" s="928"/>
      <c r="FI656" s="928"/>
      <c r="FJ656" s="928"/>
      <c r="FK656" s="928"/>
      <c r="FL656" s="928"/>
      <c r="FM656" s="928"/>
    </row>
    <row r="657" spans="155:169" ht="27.75" customHeight="1" thickBot="1" x14ac:dyDescent="0.3">
      <c r="EY657" s="1550">
        <f>'DEUXIEME TRIMES.'!B1189</f>
        <v>0</v>
      </c>
      <c r="EZ657" s="415">
        <f>'DEUXIEME TRIMES.'!C1189</f>
        <v>0</v>
      </c>
      <c r="FA657" s="293">
        <f>'DEUXIEME TRIMES.'!D1189</f>
        <v>0</v>
      </c>
      <c r="FB657" s="293">
        <f>'DEUXIEME TRIMES.'!E1189</f>
        <v>0</v>
      </c>
      <c r="FC657" s="293">
        <f>'DEUXIEME TRIMES.'!F1189</f>
        <v>0</v>
      </c>
      <c r="FD657" s="293">
        <f>'DEUXIEME TRIMES.'!G1189</f>
        <v>0</v>
      </c>
      <c r="FE657" s="293">
        <f>'DEUXIEME TRIMES.'!H1189</f>
        <v>0</v>
      </c>
      <c r="FF657" s="293">
        <f>'DEUXIEME TRIMES.'!I1189</f>
        <v>0</v>
      </c>
      <c r="FG657" s="928"/>
      <c r="FH657" s="928"/>
      <c r="FI657" s="928"/>
      <c r="FJ657" s="928"/>
      <c r="FK657" s="928"/>
      <c r="FL657" s="928"/>
      <c r="FM657" s="928"/>
    </row>
    <row r="658" spans="155:169" ht="32.25" thickBot="1" x14ac:dyDescent="0.3">
      <c r="EY658" s="1551" t="s">
        <v>1</v>
      </c>
      <c r="EZ658" s="1551" t="s">
        <v>268</v>
      </c>
      <c r="FA658" s="1551" t="s">
        <v>754</v>
      </c>
      <c r="FB658" s="1551" t="s">
        <v>151</v>
      </c>
      <c r="FC658" s="1551" t="s">
        <v>158</v>
      </c>
      <c r="FD658" s="1551" t="s">
        <v>30</v>
      </c>
      <c r="FE658" s="1551" t="s">
        <v>270</v>
      </c>
      <c r="FF658" s="1551" t="s">
        <v>271</v>
      </c>
      <c r="FG658" s="928"/>
      <c r="FH658" s="928"/>
      <c r="FI658" s="928"/>
      <c r="FJ658" s="928"/>
      <c r="FK658" s="928"/>
      <c r="FL658" s="928"/>
      <c r="FM658" s="928"/>
    </row>
    <row r="659" spans="155:169" ht="27.75" customHeight="1" thickBot="1" x14ac:dyDescent="0.3">
      <c r="EY659" s="1550">
        <f>'DEUXIEME TRIMES.'!B1191</f>
        <v>0</v>
      </c>
      <c r="EZ659" s="415">
        <f>'DEUXIEME TRIMES.'!C1191</f>
        <v>0</v>
      </c>
      <c r="FA659" s="293">
        <f>'DEUXIEME TRIMES.'!D1191</f>
        <v>0</v>
      </c>
      <c r="FB659" s="293">
        <f>'DEUXIEME TRIMES.'!E1191</f>
        <v>0</v>
      </c>
      <c r="FC659" s="293">
        <f>'DEUXIEME TRIMES.'!F1191</f>
        <v>0</v>
      </c>
      <c r="FD659" s="293">
        <f>'DEUXIEME TRIMES.'!G1191</f>
        <v>0</v>
      </c>
      <c r="FE659" s="293">
        <f>'DEUXIEME TRIMES.'!H1191</f>
        <v>0</v>
      </c>
      <c r="FF659" s="293">
        <f>'DEUXIEME TRIMES.'!I1191</f>
        <v>0</v>
      </c>
      <c r="FG659" s="928"/>
      <c r="FH659" s="928"/>
      <c r="FI659" s="928"/>
      <c r="FJ659" s="928"/>
      <c r="FK659" s="928"/>
      <c r="FL659" s="928"/>
      <c r="FM659" s="928"/>
    </row>
    <row r="660" spans="155:169" ht="27.75" customHeight="1" thickBot="1" x14ac:dyDescent="0.3">
      <c r="EY660" s="1550">
        <f>'DEUXIEME TRIMES.'!B1192</f>
        <v>0</v>
      </c>
      <c r="EZ660" s="415">
        <f>'DEUXIEME TRIMES.'!C1192</f>
        <v>0</v>
      </c>
      <c r="FA660" s="293">
        <f>'DEUXIEME TRIMES.'!D1192</f>
        <v>0</v>
      </c>
      <c r="FB660" s="293">
        <f>'DEUXIEME TRIMES.'!E1192</f>
        <v>0</v>
      </c>
      <c r="FC660" s="293">
        <f>'DEUXIEME TRIMES.'!F1192</f>
        <v>0</v>
      </c>
      <c r="FD660" s="293">
        <f>'DEUXIEME TRIMES.'!G1192</f>
        <v>0</v>
      </c>
      <c r="FE660" s="293">
        <f>'DEUXIEME TRIMES.'!H1192</f>
        <v>0</v>
      </c>
      <c r="FF660" s="293">
        <f>'DEUXIEME TRIMES.'!I1192</f>
        <v>0</v>
      </c>
      <c r="FG660" s="928"/>
      <c r="FH660" s="928"/>
      <c r="FI660" s="928"/>
      <c r="FJ660" s="928"/>
      <c r="FK660" s="928"/>
      <c r="FL660" s="928"/>
      <c r="FM660" s="928"/>
    </row>
    <row r="661" spans="155:169" ht="27.75" customHeight="1" thickBot="1" x14ac:dyDescent="0.3">
      <c r="EY661" s="1550">
        <f>'DEUXIEME TRIMES.'!B1193</f>
        <v>0</v>
      </c>
      <c r="EZ661" s="415">
        <f>'DEUXIEME TRIMES.'!C1193</f>
        <v>0</v>
      </c>
      <c r="FA661" s="293">
        <f>'DEUXIEME TRIMES.'!D1193</f>
        <v>0</v>
      </c>
      <c r="FB661" s="293">
        <f>'DEUXIEME TRIMES.'!E1193</f>
        <v>0</v>
      </c>
      <c r="FC661" s="293">
        <f>'DEUXIEME TRIMES.'!F1193</f>
        <v>0</v>
      </c>
      <c r="FD661" s="293">
        <f>'DEUXIEME TRIMES.'!G1193</f>
        <v>0</v>
      </c>
      <c r="FE661" s="293">
        <f>'DEUXIEME TRIMES.'!H1193</f>
        <v>0</v>
      </c>
      <c r="FF661" s="293">
        <f>'DEUXIEME TRIMES.'!I1193</f>
        <v>0</v>
      </c>
      <c r="FG661" s="928"/>
      <c r="FH661" s="928"/>
      <c r="FI661" s="928"/>
      <c r="FJ661" s="928"/>
      <c r="FK661" s="928"/>
      <c r="FL661" s="928"/>
      <c r="FM661" s="928"/>
    </row>
    <row r="662" spans="155:169" ht="27.75" customHeight="1" thickBot="1" x14ac:dyDescent="0.3">
      <c r="EY662" s="1550">
        <f>'DEUXIEME TRIMES.'!B1194</f>
        <v>0</v>
      </c>
      <c r="EZ662" s="415">
        <f>'DEUXIEME TRIMES.'!C1194</f>
        <v>0</v>
      </c>
      <c r="FA662" s="293">
        <f>'DEUXIEME TRIMES.'!D1194</f>
        <v>0</v>
      </c>
      <c r="FB662" s="293">
        <f>'DEUXIEME TRIMES.'!E1194</f>
        <v>0</v>
      </c>
      <c r="FC662" s="293">
        <f>'DEUXIEME TRIMES.'!F1194</f>
        <v>0</v>
      </c>
      <c r="FD662" s="293">
        <f>'DEUXIEME TRIMES.'!G1194</f>
        <v>0</v>
      </c>
      <c r="FE662" s="293">
        <f>'DEUXIEME TRIMES.'!H1194</f>
        <v>0</v>
      </c>
      <c r="FF662" s="293">
        <f>'DEUXIEME TRIMES.'!I1194</f>
        <v>0</v>
      </c>
      <c r="FG662" s="928"/>
      <c r="FH662" s="928"/>
      <c r="FI662" s="928"/>
      <c r="FJ662" s="928"/>
      <c r="FK662" s="928"/>
      <c r="FL662" s="928"/>
      <c r="FM662" s="928"/>
    </row>
    <row r="663" spans="155:169" ht="27.75" customHeight="1" thickBot="1" x14ac:dyDescent="0.3">
      <c r="EY663" s="1550">
        <f>'DEUXIEME TRIMES.'!B1195</f>
        <v>0</v>
      </c>
      <c r="EZ663" s="415">
        <f>'DEUXIEME TRIMES.'!C1195</f>
        <v>0</v>
      </c>
      <c r="FA663" s="293">
        <f>'DEUXIEME TRIMES.'!D1195</f>
        <v>0</v>
      </c>
      <c r="FB663" s="293">
        <f>'DEUXIEME TRIMES.'!E1195</f>
        <v>0</v>
      </c>
      <c r="FC663" s="293">
        <f>'DEUXIEME TRIMES.'!F1195</f>
        <v>0</v>
      </c>
      <c r="FD663" s="293">
        <f>'DEUXIEME TRIMES.'!G1195</f>
        <v>0</v>
      </c>
      <c r="FE663" s="293">
        <f>'DEUXIEME TRIMES.'!H1195</f>
        <v>0</v>
      </c>
      <c r="FF663" s="293">
        <f>'DEUXIEME TRIMES.'!I1195</f>
        <v>0</v>
      </c>
      <c r="FG663" s="928"/>
      <c r="FH663" s="928"/>
      <c r="FI663" s="928"/>
      <c r="FJ663" s="928"/>
      <c r="FK663" s="928"/>
      <c r="FL663" s="928"/>
      <c r="FM663" s="928"/>
    </row>
    <row r="664" spans="155:169" ht="27.75" customHeight="1" thickBot="1" x14ac:dyDescent="0.3">
      <c r="EY664" s="1550">
        <f>'DEUXIEME TRIMES.'!B1196</f>
        <v>0</v>
      </c>
      <c r="EZ664" s="415">
        <f>'DEUXIEME TRIMES.'!C1196</f>
        <v>0</v>
      </c>
      <c r="FA664" s="293">
        <f>'DEUXIEME TRIMES.'!D1196</f>
        <v>0</v>
      </c>
      <c r="FB664" s="293">
        <f>'DEUXIEME TRIMES.'!E1196</f>
        <v>0</v>
      </c>
      <c r="FC664" s="293">
        <f>'DEUXIEME TRIMES.'!F1196</f>
        <v>0</v>
      </c>
      <c r="FD664" s="293">
        <f>'DEUXIEME TRIMES.'!G1196</f>
        <v>0</v>
      </c>
      <c r="FE664" s="293">
        <f>'DEUXIEME TRIMES.'!H1196</f>
        <v>0</v>
      </c>
      <c r="FF664" s="293">
        <f>'DEUXIEME TRIMES.'!I1196</f>
        <v>0</v>
      </c>
      <c r="FG664" s="928"/>
      <c r="FH664" s="928"/>
      <c r="FI664" s="928"/>
      <c r="FJ664" s="928"/>
      <c r="FK664" s="928"/>
      <c r="FL664" s="928"/>
      <c r="FM664" s="928"/>
    </row>
    <row r="665" spans="155:169" ht="27.75" customHeight="1" thickBot="1" x14ac:dyDescent="0.3">
      <c r="EY665" s="1550">
        <f>'DEUXIEME TRIMES.'!B1197</f>
        <v>0</v>
      </c>
      <c r="EZ665" s="415">
        <f>'DEUXIEME TRIMES.'!C1197</f>
        <v>0</v>
      </c>
      <c r="FA665" s="293">
        <f>'DEUXIEME TRIMES.'!D1197</f>
        <v>0</v>
      </c>
      <c r="FB665" s="293">
        <f>'DEUXIEME TRIMES.'!E1197</f>
        <v>0</v>
      </c>
      <c r="FC665" s="293">
        <f>'DEUXIEME TRIMES.'!F1197</f>
        <v>0</v>
      </c>
      <c r="FD665" s="293">
        <f>'DEUXIEME TRIMES.'!G1197</f>
        <v>0</v>
      </c>
      <c r="FE665" s="293">
        <f>'DEUXIEME TRIMES.'!H1197</f>
        <v>0</v>
      </c>
      <c r="FF665" s="293">
        <f>'DEUXIEME TRIMES.'!I1197</f>
        <v>0</v>
      </c>
      <c r="FG665" s="928"/>
      <c r="FH665" s="928"/>
      <c r="FI665" s="928"/>
      <c r="FJ665" s="928"/>
      <c r="FK665" s="928"/>
      <c r="FL665" s="928"/>
      <c r="FM665" s="928"/>
    </row>
    <row r="666" spans="155:169" ht="27.75" customHeight="1" thickBot="1" x14ac:dyDescent="0.3">
      <c r="EY666" s="1550">
        <f>'DEUXIEME TRIMES.'!B1198</f>
        <v>0</v>
      </c>
      <c r="EZ666" s="415">
        <f>'DEUXIEME TRIMES.'!C1198</f>
        <v>0</v>
      </c>
      <c r="FA666" s="293">
        <f>'DEUXIEME TRIMES.'!D1198</f>
        <v>0</v>
      </c>
      <c r="FB666" s="293">
        <f>'DEUXIEME TRIMES.'!E1198</f>
        <v>0</v>
      </c>
      <c r="FC666" s="293">
        <f>'DEUXIEME TRIMES.'!F1198</f>
        <v>0</v>
      </c>
      <c r="FD666" s="293">
        <f>'DEUXIEME TRIMES.'!G1198</f>
        <v>0</v>
      </c>
      <c r="FE666" s="293">
        <f>'DEUXIEME TRIMES.'!H1198</f>
        <v>0</v>
      </c>
      <c r="FF666" s="293">
        <f>'DEUXIEME TRIMES.'!I1198</f>
        <v>0</v>
      </c>
      <c r="FG666" s="928"/>
      <c r="FH666" s="928"/>
      <c r="FI666" s="928"/>
      <c r="FJ666" s="928"/>
      <c r="FK666" s="928"/>
      <c r="FL666" s="928"/>
      <c r="FM666" s="928"/>
    </row>
    <row r="667" spans="155:169" ht="27.75" customHeight="1" thickBot="1" x14ac:dyDescent="0.3">
      <c r="EY667" s="1550">
        <f>'DEUXIEME TRIMES.'!B1199</f>
        <v>0</v>
      </c>
      <c r="EZ667" s="415">
        <f>'DEUXIEME TRIMES.'!C1199</f>
        <v>0</v>
      </c>
      <c r="FA667" s="293">
        <f>'DEUXIEME TRIMES.'!D1199</f>
        <v>0</v>
      </c>
      <c r="FB667" s="293">
        <f>'DEUXIEME TRIMES.'!E1199</f>
        <v>0</v>
      </c>
      <c r="FC667" s="293">
        <f>'DEUXIEME TRIMES.'!F1199</f>
        <v>0</v>
      </c>
      <c r="FD667" s="293">
        <f>'DEUXIEME TRIMES.'!G1199</f>
        <v>0</v>
      </c>
      <c r="FE667" s="293">
        <f>'DEUXIEME TRIMES.'!H1199</f>
        <v>0</v>
      </c>
      <c r="FF667" s="293">
        <f>'DEUXIEME TRIMES.'!I1199</f>
        <v>0</v>
      </c>
      <c r="FG667" s="928"/>
      <c r="FH667" s="928"/>
      <c r="FI667" s="928"/>
      <c r="FJ667" s="928"/>
      <c r="FK667" s="928"/>
      <c r="FL667" s="928"/>
      <c r="FM667" s="928"/>
    </row>
    <row r="668" spans="155:169" ht="27.75" customHeight="1" thickBot="1" x14ac:dyDescent="0.3">
      <c r="EY668" s="1550">
        <f>'DEUXIEME TRIMES.'!B1200</f>
        <v>0</v>
      </c>
      <c r="EZ668" s="415">
        <f>'DEUXIEME TRIMES.'!C1200</f>
        <v>0</v>
      </c>
      <c r="FA668" s="293">
        <f>'DEUXIEME TRIMES.'!D1200</f>
        <v>0</v>
      </c>
      <c r="FB668" s="293">
        <f>'DEUXIEME TRIMES.'!E1200</f>
        <v>0</v>
      </c>
      <c r="FC668" s="293">
        <f>'DEUXIEME TRIMES.'!F1200</f>
        <v>0</v>
      </c>
      <c r="FD668" s="293">
        <f>'DEUXIEME TRIMES.'!G1200</f>
        <v>0</v>
      </c>
      <c r="FE668" s="293">
        <f>'DEUXIEME TRIMES.'!H1200</f>
        <v>0</v>
      </c>
      <c r="FF668" s="293">
        <f>'DEUXIEME TRIMES.'!I1200</f>
        <v>0</v>
      </c>
      <c r="FG668" s="928"/>
      <c r="FH668" s="928"/>
      <c r="FI668" s="928"/>
      <c r="FJ668" s="928"/>
      <c r="FK668" s="928"/>
      <c r="FL668" s="928"/>
      <c r="FM668" s="928"/>
    </row>
    <row r="669" spans="155:169" ht="27.75" customHeight="1" thickBot="1" x14ac:dyDescent="0.3">
      <c r="EY669" s="1550">
        <f>'DEUXIEME TRIMES.'!B1201</f>
        <v>0</v>
      </c>
      <c r="EZ669" s="415">
        <f>'DEUXIEME TRIMES.'!C1201</f>
        <v>0</v>
      </c>
      <c r="FA669" s="293">
        <f>'DEUXIEME TRIMES.'!D1201</f>
        <v>0</v>
      </c>
      <c r="FB669" s="293">
        <f>'DEUXIEME TRIMES.'!E1201</f>
        <v>0</v>
      </c>
      <c r="FC669" s="293">
        <f>'DEUXIEME TRIMES.'!F1201</f>
        <v>0</v>
      </c>
      <c r="FD669" s="293">
        <f>'DEUXIEME TRIMES.'!G1201</f>
        <v>0</v>
      </c>
      <c r="FE669" s="293">
        <f>'DEUXIEME TRIMES.'!H1201</f>
        <v>0</v>
      </c>
      <c r="FF669" s="293">
        <f>'DEUXIEME TRIMES.'!I1201</f>
        <v>0</v>
      </c>
      <c r="FG669" s="928"/>
      <c r="FH669" s="928"/>
      <c r="FI669" s="928"/>
      <c r="FJ669" s="928"/>
      <c r="FK669" s="928"/>
      <c r="FL669" s="928"/>
      <c r="FM669" s="928"/>
    </row>
    <row r="670" spans="155:169" ht="27.75" customHeight="1" thickBot="1" x14ac:dyDescent="0.3">
      <c r="EY670" s="1550">
        <f>'DEUXIEME TRIMES.'!B1202</f>
        <v>0</v>
      </c>
      <c r="EZ670" s="415">
        <f>'DEUXIEME TRIMES.'!C1202</f>
        <v>0</v>
      </c>
      <c r="FA670" s="293">
        <f>'DEUXIEME TRIMES.'!D1202</f>
        <v>0</v>
      </c>
      <c r="FB670" s="293">
        <f>'DEUXIEME TRIMES.'!E1202</f>
        <v>0</v>
      </c>
      <c r="FC670" s="293">
        <f>'DEUXIEME TRIMES.'!F1202</f>
        <v>0</v>
      </c>
      <c r="FD670" s="293">
        <f>'DEUXIEME TRIMES.'!G1202</f>
        <v>0</v>
      </c>
      <c r="FE670" s="293">
        <f>'DEUXIEME TRIMES.'!H1202</f>
        <v>0</v>
      </c>
      <c r="FF670" s="293">
        <f>'DEUXIEME TRIMES.'!I1202</f>
        <v>0</v>
      </c>
      <c r="FG670" s="928"/>
      <c r="FH670" s="928"/>
      <c r="FI670" s="928"/>
      <c r="FJ670" s="928"/>
      <c r="FK670" s="928"/>
      <c r="FL670" s="928"/>
      <c r="FM670" s="928"/>
    </row>
    <row r="671" spans="155:169" ht="27.75" customHeight="1" thickBot="1" x14ac:dyDescent="0.3">
      <c r="EY671" s="1550">
        <f>'DEUXIEME TRIMES.'!B1203</f>
        <v>0</v>
      </c>
      <c r="EZ671" s="415">
        <f>'DEUXIEME TRIMES.'!C1203</f>
        <v>0</v>
      </c>
      <c r="FA671" s="293">
        <f>'DEUXIEME TRIMES.'!D1203</f>
        <v>0</v>
      </c>
      <c r="FB671" s="293">
        <f>'DEUXIEME TRIMES.'!E1203</f>
        <v>0</v>
      </c>
      <c r="FC671" s="293">
        <f>'DEUXIEME TRIMES.'!F1203</f>
        <v>0</v>
      </c>
      <c r="FD671" s="293">
        <f>'DEUXIEME TRIMES.'!G1203</f>
        <v>0</v>
      </c>
      <c r="FE671" s="293">
        <f>'DEUXIEME TRIMES.'!H1203</f>
        <v>0</v>
      </c>
      <c r="FF671" s="293">
        <f>'DEUXIEME TRIMES.'!I1203</f>
        <v>0</v>
      </c>
      <c r="FG671" s="928"/>
      <c r="FH671" s="928"/>
      <c r="FI671" s="928"/>
      <c r="FJ671" s="928"/>
      <c r="FK671" s="928"/>
      <c r="FL671" s="928"/>
      <c r="FM671" s="928"/>
    </row>
    <row r="672" spans="155:169" ht="27.75" customHeight="1" thickBot="1" x14ac:dyDescent="0.3">
      <c r="EY672" s="1550">
        <f>'DEUXIEME TRIMES.'!B1204</f>
        <v>0</v>
      </c>
      <c r="EZ672" s="415">
        <f>'DEUXIEME TRIMES.'!C1204</f>
        <v>0</v>
      </c>
      <c r="FA672" s="293">
        <f>'DEUXIEME TRIMES.'!D1204</f>
        <v>0</v>
      </c>
      <c r="FB672" s="293">
        <f>'DEUXIEME TRIMES.'!E1204</f>
        <v>0</v>
      </c>
      <c r="FC672" s="293">
        <f>'DEUXIEME TRIMES.'!F1204</f>
        <v>0</v>
      </c>
      <c r="FD672" s="293">
        <f>'DEUXIEME TRIMES.'!G1204</f>
        <v>0</v>
      </c>
      <c r="FE672" s="293">
        <f>'DEUXIEME TRIMES.'!H1204</f>
        <v>0</v>
      </c>
      <c r="FF672" s="293">
        <f>'DEUXIEME TRIMES.'!I1204</f>
        <v>0</v>
      </c>
      <c r="FG672" s="928"/>
      <c r="FH672" s="928"/>
      <c r="FI672" s="928"/>
      <c r="FJ672" s="928"/>
      <c r="FK672" s="928"/>
      <c r="FL672" s="928"/>
      <c r="FM672" s="928"/>
    </row>
    <row r="673" spans="155:169" ht="27.75" customHeight="1" thickBot="1" x14ac:dyDescent="0.3">
      <c r="EY673" s="1550">
        <f>'DEUXIEME TRIMES.'!B1205</f>
        <v>0</v>
      </c>
      <c r="EZ673" s="415">
        <f>'DEUXIEME TRIMES.'!C1205</f>
        <v>0</v>
      </c>
      <c r="FA673" s="293">
        <f>'DEUXIEME TRIMES.'!D1205</f>
        <v>0</v>
      </c>
      <c r="FB673" s="293">
        <f>'DEUXIEME TRIMES.'!E1205</f>
        <v>0</v>
      </c>
      <c r="FC673" s="293">
        <f>'DEUXIEME TRIMES.'!F1205</f>
        <v>0</v>
      </c>
      <c r="FD673" s="293">
        <f>'DEUXIEME TRIMES.'!G1205</f>
        <v>0</v>
      </c>
      <c r="FE673" s="293">
        <f>'DEUXIEME TRIMES.'!H1205</f>
        <v>0</v>
      </c>
      <c r="FF673" s="293">
        <f>'DEUXIEME TRIMES.'!I1205</f>
        <v>0</v>
      </c>
      <c r="FG673" s="928"/>
      <c r="FH673" s="928"/>
      <c r="FI673" s="928"/>
      <c r="FJ673" s="928"/>
      <c r="FK673" s="928"/>
      <c r="FL673" s="928"/>
      <c r="FM673" s="928"/>
    </row>
    <row r="674" spans="155:169" ht="27.75" customHeight="1" thickBot="1" x14ac:dyDescent="0.3">
      <c r="EY674" s="1550">
        <f>'DEUXIEME TRIMES.'!B1206</f>
        <v>0</v>
      </c>
      <c r="EZ674" s="415">
        <f>'DEUXIEME TRIMES.'!C1206</f>
        <v>0</v>
      </c>
      <c r="FA674" s="293">
        <f>'DEUXIEME TRIMES.'!D1206</f>
        <v>0</v>
      </c>
      <c r="FB674" s="293">
        <f>'DEUXIEME TRIMES.'!E1206</f>
        <v>0</v>
      </c>
      <c r="FC674" s="293">
        <f>'DEUXIEME TRIMES.'!F1206</f>
        <v>0</v>
      </c>
      <c r="FD674" s="293">
        <f>'DEUXIEME TRIMES.'!G1206</f>
        <v>0</v>
      </c>
      <c r="FE674" s="293">
        <f>'DEUXIEME TRIMES.'!H1206</f>
        <v>0</v>
      </c>
      <c r="FF674" s="293">
        <f>'DEUXIEME TRIMES.'!I1206</f>
        <v>0</v>
      </c>
      <c r="FG674" s="928"/>
      <c r="FH674" s="928"/>
      <c r="FI674" s="928"/>
      <c r="FJ674" s="928"/>
      <c r="FK674" s="928"/>
      <c r="FL674" s="928"/>
      <c r="FM674" s="928"/>
    </row>
    <row r="675" spans="155:169" ht="27.75" customHeight="1" thickBot="1" x14ac:dyDescent="0.3">
      <c r="EY675" s="1550">
        <f>'DEUXIEME TRIMES.'!B1207</f>
        <v>0</v>
      </c>
      <c r="EZ675" s="415">
        <f>'DEUXIEME TRIMES.'!C1207</f>
        <v>0</v>
      </c>
      <c r="FA675" s="293">
        <f>'DEUXIEME TRIMES.'!D1207</f>
        <v>0</v>
      </c>
      <c r="FB675" s="293">
        <f>'DEUXIEME TRIMES.'!E1207</f>
        <v>0</v>
      </c>
      <c r="FC675" s="293">
        <f>'DEUXIEME TRIMES.'!F1207</f>
        <v>0</v>
      </c>
      <c r="FD675" s="293">
        <f>'DEUXIEME TRIMES.'!G1207</f>
        <v>0</v>
      </c>
      <c r="FE675" s="293">
        <f>'DEUXIEME TRIMES.'!H1207</f>
        <v>0</v>
      </c>
      <c r="FF675" s="293">
        <f>'DEUXIEME TRIMES.'!I1207</f>
        <v>0</v>
      </c>
      <c r="FG675" s="928"/>
      <c r="FH675" s="928"/>
      <c r="FI675" s="928"/>
      <c r="FJ675" s="928"/>
      <c r="FK675" s="928"/>
      <c r="FL675" s="928"/>
      <c r="FM675" s="928"/>
    </row>
    <row r="676" spans="155:169" ht="27.75" customHeight="1" thickBot="1" x14ac:dyDescent="0.3">
      <c r="EY676" s="1550">
        <f>'DEUXIEME TRIMES.'!B1208</f>
        <v>0</v>
      </c>
      <c r="EZ676" s="415">
        <f>'DEUXIEME TRIMES.'!C1208</f>
        <v>0</v>
      </c>
      <c r="FA676" s="293">
        <f>'DEUXIEME TRIMES.'!D1208</f>
        <v>0</v>
      </c>
      <c r="FB676" s="293">
        <f>'DEUXIEME TRIMES.'!E1208</f>
        <v>0</v>
      </c>
      <c r="FC676" s="293">
        <f>'DEUXIEME TRIMES.'!F1208</f>
        <v>0</v>
      </c>
      <c r="FD676" s="293">
        <f>'DEUXIEME TRIMES.'!G1208</f>
        <v>0</v>
      </c>
      <c r="FE676" s="293">
        <f>'DEUXIEME TRIMES.'!H1208</f>
        <v>0</v>
      </c>
      <c r="FF676" s="293">
        <f>'DEUXIEME TRIMES.'!I1208</f>
        <v>0</v>
      </c>
      <c r="FG676" s="928"/>
      <c r="FH676" s="928"/>
      <c r="FI676" s="928"/>
      <c r="FJ676" s="928"/>
      <c r="FK676" s="928"/>
      <c r="FL676" s="928"/>
      <c r="FM676" s="928"/>
    </row>
    <row r="677" spans="155:169" ht="27.75" customHeight="1" thickBot="1" x14ac:dyDescent="0.3">
      <c r="EY677" s="1550">
        <f>'DEUXIEME TRIMES.'!B1209</f>
        <v>0</v>
      </c>
      <c r="EZ677" s="415">
        <f>'DEUXIEME TRIMES.'!C1209</f>
        <v>0</v>
      </c>
      <c r="FA677" s="293">
        <f>'DEUXIEME TRIMES.'!D1209</f>
        <v>0</v>
      </c>
      <c r="FB677" s="293">
        <f>'DEUXIEME TRIMES.'!E1209</f>
        <v>0</v>
      </c>
      <c r="FC677" s="293">
        <f>'DEUXIEME TRIMES.'!F1209</f>
        <v>0</v>
      </c>
      <c r="FD677" s="293">
        <f>'DEUXIEME TRIMES.'!G1209</f>
        <v>0</v>
      </c>
      <c r="FE677" s="293">
        <f>'DEUXIEME TRIMES.'!H1209</f>
        <v>0</v>
      </c>
      <c r="FF677" s="293">
        <f>'DEUXIEME TRIMES.'!I1209</f>
        <v>0</v>
      </c>
      <c r="FG677" s="928"/>
      <c r="FH677" s="928"/>
      <c r="FI677" s="928"/>
      <c r="FJ677" s="928"/>
      <c r="FK677" s="928"/>
      <c r="FL677" s="928"/>
      <c r="FM677" s="928"/>
    </row>
    <row r="678" spans="155:169" ht="27.75" customHeight="1" thickBot="1" x14ac:dyDescent="0.3">
      <c r="EY678" s="1550">
        <f>'DEUXIEME TRIMES.'!B1210</f>
        <v>0</v>
      </c>
      <c r="EZ678" s="415">
        <f>'DEUXIEME TRIMES.'!C1210</f>
        <v>0</v>
      </c>
      <c r="FA678" s="293">
        <f>'DEUXIEME TRIMES.'!D1210</f>
        <v>0</v>
      </c>
      <c r="FB678" s="293">
        <f>'DEUXIEME TRIMES.'!E1210</f>
        <v>0</v>
      </c>
      <c r="FC678" s="293">
        <f>'DEUXIEME TRIMES.'!F1210</f>
        <v>0</v>
      </c>
      <c r="FD678" s="293">
        <f>'DEUXIEME TRIMES.'!G1210</f>
        <v>0</v>
      </c>
      <c r="FE678" s="293">
        <f>'DEUXIEME TRIMES.'!H1210</f>
        <v>0</v>
      </c>
      <c r="FF678" s="293">
        <f>'DEUXIEME TRIMES.'!I1210</f>
        <v>0</v>
      </c>
      <c r="FG678" s="928"/>
      <c r="FH678" s="928"/>
      <c r="FI678" s="928"/>
      <c r="FJ678" s="928"/>
      <c r="FK678" s="928"/>
      <c r="FL678" s="928"/>
      <c r="FM678" s="928"/>
    </row>
    <row r="679" spans="155:169" ht="27.75" customHeight="1" thickBot="1" x14ac:dyDescent="0.3">
      <c r="EY679" s="1550">
        <f>'DEUXIEME TRIMES.'!B1211</f>
        <v>0</v>
      </c>
      <c r="EZ679" s="415">
        <f>'DEUXIEME TRIMES.'!C1211</f>
        <v>0</v>
      </c>
      <c r="FA679" s="293">
        <f>'DEUXIEME TRIMES.'!D1211</f>
        <v>0</v>
      </c>
      <c r="FB679" s="293">
        <f>'DEUXIEME TRIMES.'!E1211</f>
        <v>0</v>
      </c>
      <c r="FC679" s="293">
        <f>'DEUXIEME TRIMES.'!F1211</f>
        <v>0</v>
      </c>
      <c r="FD679" s="293">
        <f>'DEUXIEME TRIMES.'!G1211</f>
        <v>0</v>
      </c>
      <c r="FE679" s="293">
        <f>'DEUXIEME TRIMES.'!H1211</f>
        <v>0</v>
      </c>
      <c r="FF679" s="293">
        <f>'DEUXIEME TRIMES.'!I1211</f>
        <v>0</v>
      </c>
      <c r="FG679" s="928"/>
      <c r="FH679" s="928"/>
      <c r="FI679" s="928"/>
      <c r="FJ679" s="928"/>
      <c r="FK679" s="928"/>
      <c r="FL679" s="928"/>
      <c r="FM679" s="928"/>
    </row>
    <row r="680" spans="155:169" ht="27.75" customHeight="1" thickBot="1" x14ac:dyDescent="0.3">
      <c r="EY680" s="1550">
        <f>'DEUXIEME TRIMES.'!B1212</f>
        <v>0</v>
      </c>
      <c r="EZ680" s="415">
        <f>'DEUXIEME TRIMES.'!C1212</f>
        <v>0</v>
      </c>
      <c r="FA680" s="293">
        <f>'DEUXIEME TRIMES.'!D1212</f>
        <v>0</v>
      </c>
      <c r="FB680" s="293">
        <f>'DEUXIEME TRIMES.'!E1212</f>
        <v>0</v>
      </c>
      <c r="FC680" s="293">
        <f>'DEUXIEME TRIMES.'!F1212</f>
        <v>0</v>
      </c>
      <c r="FD680" s="293">
        <f>'DEUXIEME TRIMES.'!G1212</f>
        <v>0</v>
      </c>
      <c r="FE680" s="293">
        <f>'DEUXIEME TRIMES.'!H1212</f>
        <v>0</v>
      </c>
      <c r="FF680" s="293">
        <f>'DEUXIEME TRIMES.'!I1212</f>
        <v>0</v>
      </c>
      <c r="FG680" s="928"/>
      <c r="FH680" s="928"/>
      <c r="FI680" s="928"/>
      <c r="FJ680" s="928"/>
      <c r="FK680" s="928"/>
      <c r="FL680" s="928"/>
      <c r="FM680" s="928"/>
    </row>
    <row r="681" spans="155:169" ht="27.75" customHeight="1" thickBot="1" x14ac:dyDescent="0.3">
      <c r="EY681" s="1550">
        <f>'DEUXIEME TRIMES.'!B1213</f>
        <v>0</v>
      </c>
      <c r="EZ681" s="415">
        <f>'DEUXIEME TRIMES.'!C1213</f>
        <v>0</v>
      </c>
      <c r="FA681" s="293">
        <f>'DEUXIEME TRIMES.'!D1213</f>
        <v>0</v>
      </c>
      <c r="FB681" s="293">
        <f>'DEUXIEME TRIMES.'!E1213</f>
        <v>0</v>
      </c>
      <c r="FC681" s="293">
        <f>'DEUXIEME TRIMES.'!F1213</f>
        <v>0</v>
      </c>
      <c r="FD681" s="293">
        <f>'DEUXIEME TRIMES.'!G1213</f>
        <v>0</v>
      </c>
      <c r="FE681" s="293">
        <f>'DEUXIEME TRIMES.'!H1213</f>
        <v>0</v>
      </c>
      <c r="FF681" s="293">
        <f>'DEUXIEME TRIMES.'!I1213</f>
        <v>0</v>
      </c>
      <c r="FG681" s="928"/>
      <c r="FH681" s="928"/>
      <c r="FI681" s="928"/>
      <c r="FJ681" s="928"/>
      <c r="FK681" s="928"/>
      <c r="FL681" s="928"/>
      <c r="FM681" s="928"/>
    </row>
    <row r="682" spans="155:169" ht="27.75" customHeight="1" thickBot="1" x14ac:dyDescent="0.3">
      <c r="EY682" s="1550">
        <f>'DEUXIEME TRIMES.'!B1214</f>
        <v>0</v>
      </c>
      <c r="EZ682" s="415">
        <f>'DEUXIEME TRIMES.'!C1214</f>
        <v>0</v>
      </c>
      <c r="FA682" s="293">
        <f>'DEUXIEME TRIMES.'!D1214</f>
        <v>0</v>
      </c>
      <c r="FB682" s="293">
        <f>'DEUXIEME TRIMES.'!E1214</f>
        <v>0</v>
      </c>
      <c r="FC682" s="293">
        <f>'DEUXIEME TRIMES.'!F1214</f>
        <v>0</v>
      </c>
      <c r="FD682" s="293">
        <f>'DEUXIEME TRIMES.'!G1214</f>
        <v>0</v>
      </c>
      <c r="FE682" s="293">
        <f>'DEUXIEME TRIMES.'!H1214</f>
        <v>0</v>
      </c>
      <c r="FF682" s="293">
        <f>'DEUXIEME TRIMES.'!I1214</f>
        <v>0</v>
      </c>
      <c r="FG682" s="928"/>
      <c r="FH682" s="928"/>
      <c r="FI682" s="928"/>
      <c r="FJ682" s="928"/>
      <c r="FK682" s="928"/>
      <c r="FL682" s="928"/>
      <c r="FM682" s="928"/>
    </row>
    <row r="683" spans="155:169" ht="32.25" thickBot="1" x14ac:dyDescent="0.3">
      <c r="EY683" s="1551" t="s">
        <v>1</v>
      </c>
      <c r="EZ683" s="1551" t="s">
        <v>268</v>
      </c>
      <c r="FA683" s="1551" t="s">
        <v>754</v>
      </c>
      <c r="FB683" s="1551" t="s">
        <v>151</v>
      </c>
      <c r="FC683" s="1551" t="s">
        <v>158</v>
      </c>
      <c r="FD683" s="1551" t="s">
        <v>30</v>
      </c>
      <c r="FE683" s="1551" t="s">
        <v>270</v>
      </c>
      <c r="FF683" s="1551" t="s">
        <v>271</v>
      </c>
      <c r="FG683" s="928"/>
      <c r="FH683" s="928"/>
      <c r="FI683" s="928"/>
      <c r="FJ683" s="928"/>
      <c r="FK683" s="928"/>
      <c r="FL683" s="928"/>
      <c r="FM683" s="928"/>
    </row>
    <row r="684" spans="155:169" ht="27.75" customHeight="1" thickBot="1" x14ac:dyDescent="0.3">
      <c r="EY684" s="1550">
        <f>'DEUXIEME TRIMES.'!B1216</f>
        <v>0</v>
      </c>
      <c r="EZ684" s="415">
        <f>'DEUXIEME TRIMES.'!C1216</f>
        <v>0</v>
      </c>
      <c r="FA684" s="293">
        <f>'DEUXIEME TRIMES.'!D1216</f>
        <v>0</v>
      </c>
      <c r="FB684" s="293">
        <f>'DEUXIEME TRIMES.'!E1216</f>
        <v>0</v>
      </c>
      <c r="FC684" s="293">
        <f>'DEUXIEME TRIMES.'!F1216</f>
        <v>0</v>
      </c>
      <c r="FD684" s="293">
        <f>'DEUXIEME TRIMES.'!G1216</f>
        <v>0</v>
      </c>
      <c r="FE684" s="293">
        <f>'DEUXIEME TRIMES.'!H1216</f>
        <v>0</v>
      </c>
      <c r="FF684" s="293">
        <f>'DEUXIEME TRIMES.'!I1216</f>
        <v>0</v>
      </c>
      <c r="FG684" s="928"/>
      <c r="FH684" s="928"/>
      <c r="FI684" s="928"/>
      <c r="FJ684" s="928"/>
      <c r="FK684" s="928"/>
      <c r="FL684" s="928"/>
      <c r="FM684" s="928"/>
    </row>
    <row r="685" spans="155:169" ht="27.75" customHeight="1" thickBot="1" x14ac:dyDescent="0.3">
      <c r="EY685" s="1550">
        <f>'DEUXIEME TRIMES.'!B1217</f>
        <v>0</v>
      </c>
      <c r="EZ685" s="415">
        <f>'DEUXIEME TRIMES.'!C1217</f>
        <v>0</v>
      </c>
      <c r="FA685" s="293">
        <f>'DEUXIEME TRIMES.'!D1217</f>
        <v>0</v>
      </c>
      <c r="FB685" s="293">
        <f>'DEUXIEME TRIMES.'!E1217</f>
        <v>0</v>
      </c>
      <c r="FC685" s="293">
        <f>'DEUXIEME TRIMES.'!F1217</f>
        <v>0</v>
      </c>
      <c r="FD685" s="293">
        <f>'DEUXIEME TRIMES.'!G1217</f>
        <v>0</v>
      </c>
      <c r="FE685" s="293">
        <f>'DEUXIEME TRIMES.'!H1217</f>
        <v>0</v>
      </c>
      <c r="FF685" s="293">
        <f>'DEUXIEME TRIMES.'!I1217</f>
        <v>0</v>
      </c>
      <c r="FG685" s="928"/>
      <c r="FH685" s="928"/>
      <c r="FI685" s="928"/>
      <c r="FJ685" s="928"/>
      <c r="FK685" s="928"/>
      <c r="FL685" s="928"/>
      <c r="FM685" s="928"/>
    </row>
    <row r="686" spans="155:169" ht="27.75" customHeight="1" thickBot="1" x14ac:dyDescent="0.3">
      <c r="EY686" s="1550">
        <f>'DEUXIEME TRIMES.'!B1218</f>
        <v>0</v>
      </c>
      <c r="EZ686" s="415">
        <f>'DEUXIEME TRIMES.'!C1218</f>
        <v>0</v>
      </c>
      <c r="FA686" s="293">
        <f>'DEUXIEME TRIMES.'!D1218</f>
        <v>0</v>
      </c>
      <c r="FB686" s="293">
        <f>'DEUXIEME TRIMES.'!E1218</f>
        <v>0</v>
      </c>
      <c r="FC686" s="293">
        <f>'DEUXIEME TRIMES.'!F1218</f>
        <v>0</v>
      </c>
      <c r="FD686" s="293">
        <f>'DEUXIEME TRIMES.'!G1218</f>
        <v>0</v>
      </c>
      <c r="FE686" s="293">
        <f>'DEUXIEME TRIMES.'!H1218</f>
        <v>0</v>
      </c>
      <c r="FF686" s="293">
        <f>'DEUXIEME TRIMES.'!I1218</f>
        <v>0</v>
      </c>
      <c r="FG686" s="928"/>
      <c r="FH686" s="928"/>
      <c r="FI686" s="928"/>
      <c r="FJ686" s="928"/>
      <c r="FK686" s="928"/>
      <c r="FL686" s="928"/>
      <c r="FM686" s="928"/>
    </row>
    <row r="687" spans="155:169" ht="27.75" customHeight="1" thickBot="1" x14ac:dyDescent="0.3">
      <c r="EY687" s="1550">
        <f>'DEUXIEME TRIMES.'!B1219</f>
        <v>0</v>
      </c>
      <c r="EZ687" s="415">
        <f>'DEUXIEME TRIMES.'!C1219</f>
        <v>0</v>
      </c>
      <c r="FA687" s="293">
        <f>'DEUXIEME TRIMES.'!D1219</f>
        <v>0</v>
      </c>
      <c r="FB687" s="293">
        <f>'DEUXIEME TRIMES.'!E1219</f>
        <v>0</v>
      </c>
      <c r="FC687" s="293">
        <f>'DEUXIEME TRIMES.'!F1219</f>
        <v>0</v>
      </c>
      <c r="FD687" s="293">
        <f>'DEUXIEME TRIMES.'!G1219</f>
        <v>0</v>
      </c>
      <c r="FE687" s="293">
        <f>'DEUXIEME TRIMES.'!H1219</f>
        <v>0</v>
      </c>
      <c r="FF687" s="293">
        <f>'DEUXIEME TRIMES.'!I1219</f>
        <v>0</v>
      </c>
      <c r="FG687" s="928"/>
      <c r="FH687" s="928"/>
      <c r="FI687" s="928"/>
      <c r="FJ687" s="928"/>
      <c r="FK687" s="928"/>
      <c r="FL687" s="928"/>
      <c r="FM687" s="928"/>
    </row>
    <row r="688" spans="155:169" ht="27.75" customHeight="1" thickBot="1" x14ac:dyDescent="0.3">
      <c r="EY688" s="1550">
        <f>'DEUXIEME TRIMES.'!B1220</f>
        <v>0</v>
      </c>
      <c r="EZ688" s="415">
        <f>'DEUXIEME TRIMES.'!C1220</f>
        <v>0</v>
      </c>
      <c r="FA688" s="293">
        <f>'DEUXIEME TRIMES.'!D1220</f>
        <v>0</v>
      </c>
      <c r="FB688" s="293">
        <f>'DEUXIEME TRIMES.'!E1220</f>
        <v>0</v>
      </c>
      <c r="FC688" s="293">
        <f>'DEUXIEME TRIMES.'!F1220</f>
        <v>0</v>
      </c>
      <c r="FD688" s="293">
        <f>'DEUXIEME TRIMES.'!G1220</f>
        <v>0</v>
      </c>
      <c r="FE688" s="293">
        <f>'DEUXIEME TRIMES.'!H1220</f>
        <v>0</v>
      </c>
      <c r="FF688" s="293">
        <f>'DEUXIEME TRIMES.'!I1220</f>
        <v>0</v>
      </c>
      <c r="FG688" s="928"/>
      <c r="FH688" s="928"/>
      <c r="FI688" s="928"/>
      <c r="FJ688" s="928"/>
      <c r="FK688" s="928"/>
      <c r="FL688" s="928"/>
      <c r="FM688" s="928"/>
    </row>
    <row r="689" spans="155:169" ht="27.75" customHeight="1" thickBot="1" x14ac:dyDescent="0.3">
      <c r="EY689" s="1550">
        <f>'DEUXIEME TRIMES.'!B1221</f>
        <v>0</v>
      </c>
      <c r="EZ689" s="415">
        <f>'DEUXIEME TRIMES.'!C1221</f>
        <v>0</v>
      </c>
      <c r="FA689" s="293">
        <f>'DEUXIEME TRIMES.'!D1221</f>
        <v>0</v>
      </c>
      <c r="FB689" s="293">
        <f>'DEUXIEME TRIMES.'!E1221</f>
        <v>0</v>
      </c>
      <c r="FC689" s="293">
        <f>'DEUXIEME TRIMES.'!F1221</f>
        <v>0</v>
      </c>
      <c r="FD689" s="293">
        <f>'DEUXIEME TRIMES.'!G1221</f>
        <v>0</v>
      </c>
      <c r="FE689" s="293">
        <f>'DEUXIEME TRIMES.'!H1221</f>
        <v>0</v>
      </c>
      <c r="FF689" s="293">
        <f>'DEUXIEME TRIMES.'!I1221</f>
        <v>0</v>
      </c>
      <c r="FG689" s="928"/>
      <c r="FH689" s="928"/>
      <c r="FI689" s="928"/>
      <c r="FJ689" s="928"/>
      <c r="FK689" s="928"/>
      <c r="FL689" s="928"/>
      <c r="FM689" s="928"/>
    </row>
    <row r="690" spans="155:169" ht="27.75" customHeight="1" thickBot="1" x14ac:dyDescent="0.3">
      <c r="EY690" s="1550">
        <f>'DEUXIEME TRIMES.'!B1222</f>
        <v>0</v>
      </c>
      <c r="EZ690" s="415">
        <f>'DEUXIEME TRIMES.'!C1222</f>
        <v>0</v>
      </c>
      <c r="FA690" s="293">
        <f>'DEUXIEME TRIMES.'!D1222</f>
        <v>0</v>
      </c>
      <c r="FB690" s="293">
        <f>'DEUXIEME TRIMES.'!E1222</f>
        <v>0</v>
      </c>
      <c r="FC690" s="293">
        <f>'DEUXIEME TRIMES.'!F1222</f>
        <v>0</v>
      </c>
      <c r="FD690" s="293">
        <f>'DEUXIEME TRIMES.'!G1222</f>
        <v>0</v>
      </c>
      <c r="FE690" s="293">
        <f>'DEUXIEME TRIMES.'!H1222</f>
        <v>0</v>
      </c>
      <c r="FF690" s="293">
        <f>'DEUXIEME TRIMES.'!I1222</f>
        <v>0</v>
      </c>
      <c r="FG690" s="928"/>
      <c r="FH690" s="928"/>
      <c r="FI690" s="928"/>
      <c r="FJ690" s="928"/>
      <c r="FK690" s="928"/>
      <c r="FL690" s="928"/>
      <c r="FM690" s="928"/>
    </row>
    <row r="691" spans="155:169" ht="27.75" customHeight="1" thickBot="1" x14ac:dyDescent="0.3">
      <c r="EY691" s="1550">
        <f>'DEUXIEME TRIMES.'!B1223</f>
        <v>0</v>
      </c>
      <c r="EZ691" s="415">
        <f>'DEUXIEME TRIMES.'!C1223</f>
        <v>0</v>
      </c>
      <c r="FA691" s="293">
        <f>'DEUXIEME TRIMES.'!D1223</f>
        <v>0</v>
      </c>
      <c r="FB691" s="293">
        <f>'DEUXIEME TRIMES.'!E1223</f>
        <v>0</v>
      </c>
      <c r="FC691" s="293">
        <f>'DEUXIEME TRIMES.'!F1223</f>
        <v>0</v>
      </c>
      <c r="FD691" s="293">
        <f>'DEUXIEME TRIMES.'!G1223</f>
        <v>0</v>
      </c>
      <c r="FE691" s="293">
        <f>'DEUXIEME TRIMES.'!H1223</f>
        <v>0</v>
      </c>
      <c r="FF691" s="293">
        <f>'DEUXIEME TRIMES.'!I1223</f>
        <v>0</v>
      </c>
      <c r="FG691" s="928"/>
      <c r="FH691" s="928"/>
      <c r="FI691" s="928"/>
      <c r="FJ691" s="928"/>
      <c r="FK691" s="928"/>
      <c r="FL691" s="928"/>
      <c r="FM691" s="928"/>
    </row>
    <row r="692" spans="155:169" ht="27.75" customHeight="1" thickBot="1" x14ac:dyDescent="0.3">
      <c r="EY692" s="1550">
        <f>'DEUXIEME TRIMES.'!B1224</f>
        <v>0</v>
      </c>
      <c r="EZ692" s="415">
        <f>'DEUXIEME TRIMES.'!C1224</f>
        <v>0</v>
      </c>
      <c r="FA692" s="293">
        <f>'DEUXIEME TRIMES.'!D1224</f>
        <v>0</v>
      </c>
      <c r="FB692" s="293">
        <f>'DEUXIEME TRIMES.'!E1224</f>
        <v>0</v>
      </c>
      <c r="FC692" s="293">
        <f>'DEUXIEME TRIMES.'!F1224</f>
        <v>0</v>
      </c>
      <c r="FD692" s="293">
        <f>'DEUXIEME TRIMES.'!G1224</f>
        <v>0</v>
      </c>
      <c r="FE692" s="293">
        <f>'DEUXIEME TRIMES.'!H1224</f>
        <v>0</v>
      </c>
      <c r="FF692" s="293">
        <f>'DEUXIEME TRIMES.'!I1224</f>
        <v>0</v>
      </c>
      <c r="FG692" s="928"/>
      <c r="FH692" s="928"/>
      <c r="FI692" s="928"/>
      <c r="FJ692" s="928"/>
      <c r="FK692" s="928"/>
      <c r="FL692" s="928"/>
      <c r="FM692" s="928"/>
    </row>
    <row r="693" spans="155:169" ht="27.75" customHeight="1" thickBot="1" x14ac:dyDescent="0.3">
      <c r="EY693" s="1550">
        <f>'DEUXIEME TRIMES.'!B1225</f>
        <v>0</v>
      </c>
      <c r="EZ693" s="415">
        <f>'DEUXIEME TRIMES.'!C1225</f>
        <v>0</v>
      </c>
      <c r="FA693" s="293">
        <f>'DEUXIEME TRIMES.'!D1225</f>
        <v>0</v>
      </c>
      <c r="FB693" s="293">
        <f>'DEUXIEME TRIMES.'!E1225</f>
        <v>0</v>
      </c>
      <c r="FC693" s="293">
        <f>'DEUXIEME TRIMES.'!F1225</f>
        <v>0</v>
      </c>
      <c r="FD693" s="293">
        <f>'DEUXIEME TRIMES.'!G1225</f>
        <v>0</v>
      </c>
      <c r="FE693" s="293">
        <f>'DEUXIEME TRIMES.'!H1225</f>
        <v>0</v>
      </c>
      <c r="FF693" s="293">
        <f>'DEUXIEME TRIMES.'!I1225</f>
        <v>0</v>
      </c>
      <c r="FG693" s="928"/>
      <c r="FH693" s="928"/>
      <c r="FI693" s="928"/>
      <c r="FJ693" s="928"/>
      <c r="FK693" s="928"/>
      <c r="FL693" s="928"/>
      <c r="FM693" s="928"/>
    </row>
    <row r="694" spans="155:169" ht="27.75" customHeight="1" thickBot="1" x14ac:dyDescent="0.3">
      <c r="EY694" s="1550">
        <f>'DEUXIEME TRIMES.'!B1226</f>
        <v>0</v>
      </c>
      <c r="EZ694" s="415">
        <f>'DEUXIEME TRIMES.'!C1226</f>
        <v>0</v>
      </c>
      <c r="FA694" s="293">
        <f>'DEUXIEME TRIMES.'!D1226</f>
        <v>0</v>
      </c>
      <c r="FB694" s="293">
        <f>'DEUXIEME TRIMES.'!E1226</f>
        <v>0</v>
      </c>
      <c r="FC694" s="293">
        <f>'DEUXIEME TRIMES.'!F1226</f>
        <v>0</v>
      </c>
      <c r="FD694" s="293">
        <f>'DEUXIEME TRIMES.'!G1226</f>
        <v>0</v>
      </c>
      <c r="FE694" s="293">
        <f>'DEUXIEME TRIMES.'!H1226</f>
        <v>0</v>
      </c>
      <c r="FF694" s="293">
        <f>'DEUXIEME TRIMES.'!I1226</f>
        <v>0</v>
      </c>
      <c r="FG694" s="928"/>
      <c r="FH694" s="928"/>
      <c r="FI694" s="928"/>
      <c r="FJ694" s="928"/>
      <c r="FK694" s="928"/>
      <c r="FL694" s="928"/>
      <c r="FM694" s="928"/>
    </row>
    <row r="695" spans="155:169" ht="27.75" customHeight="1" thickBot="1" x14ac:dyDescent="0.3">
      <c r="EY695" s="1550">
        <f>'DEUXIEME TRIMES.'!B1227</f>
        <v>0</v>
      </c>
      <c r="EZ695" s="415">
        <f>'DEUXIEME TRIMES.'!C1227</f>
        <v>0</v>
      </c>
      <c r="FA695" s="293">
        <f>'DEUXIEME TRIMES.'!D1227</f>
        <v>0</v>
      </c>
      <c r="FB695" s="293">
        <f>'DEUXIEME TRIMES.'!E1227</f>
        <v>0</v>
      </c>
      <c r="FC695" s="293">
        <f>'DEUXIEME TRIMES.'!F1227</f>
        <v>0</v>
      </c>
      <c r="FD695" s="293">
        <f>'DEUXIEME TRIMES.'!G1227</f>
        <v>0</v>
      </c>
      <c r="FE695" s="293">
        <f>'DEUXIEME TRIMES.'!H1227</f>
        <v>0</v>
      </c>
      <c r="FF695" s="293">
        <f>'DEUXIEME TRIMES.'!I1227</f>
        <v>0</v>
      </c>
      <c r="FG695" s="928"/>
      <c r="FH695" s="928"/>
      <c r="FI695" s="928"/>
      <c r="FJ695" s="928"/>
      <c r="FK695" s="928"/>
      <c r="FL695" s="928"/>
      <c r="FM695" s="928"/>
    </row>
    <row r="696" spans="155:169" ht="27.75" customHeight="1" thickBot="1" x14ac:dyDescent="0.3">
      <c r="EY696" s="1550">
        <f>'DEUXIEME TRIMES.'!B1228</f>
        <v>0</v>
      </c>
      <c r="EZ696" s="415">
        <f>'DEUXIEME TRIMES.'!C1228</f>
        <v>0</v>
      </c>
      <c r="FA696" s="293">
        <f>'DEUXIEME TRIMES.'!D1228</f>
        <v>0</v>
      </c>
      <c r="FB696" s="293">
        <f>'DEUXIEME TRIMES.'!E1228</f>
        <v>0</v>
      </c>
      <c r="FC696" s="293">
        <f>'DEUXIEME TRIMES.'!F1228</f>
        <v>0</v>
      </c>
      <c r="FD696" s="293">
        <f>'DEUXIEME TRIMES.'!G1228</f>
        <v>0</v>
      </c>
      <c r="FE696" s="293">
        <f>'DEUXIEME TRIMES.'!H1228</f>
        <v>0</v>
      </c>
      <c r="FF696" s="293">
        <f>'DEUXIEME TRIMES.'!I1228</f>
        <v>0</v>
      </c>
      <c r="FG696" s="928"/>
      <c r="FH696" s="928"/>
      <c r="FI696" s="928"/>
      <c r="FJ696" s="928"/>
      <c r="FK696" s="928"/>
      <c r="FL696" s="928"/>
      <c r="FM696" s="928"/>
    </row>
    <row r="697" spans="155:169" ht="27.75" customHeight="1" thickBot="1" x14ac:dyDescent="0.3">
      <c r="EY697" s="1550">
        <f>'DEUXIEME TRIMES.'!B1229</f>
        <v>0</v>
      </c>
      <c r="EZ697" s="415">
        <f>'DEUXIEME TRIMES.'!C1229</f>
        <v>0</v>
      </c>
      <c r="FA697" s="293">
        <f>'DEUXIEME TRIMES.'!D1229</f>
        <v>0</v>
      </c>
      <c r="FB697" s="293">
        <f>'DEUXIEME TRIMES.'!E1229</f>
        <v>0</v>
      </c>
      <c r="FC697" s="293">
        <f>'DEUXIEME TRIMES.'!F1229</f>
        <v>0</v>
      </c>
      <c r="FD697" s="293">
        <f>'DEUXIEME TRIMES.'!G1229</f>
        <v>0</v>
      </c>
      <c r="FE697" s="293">
        <f>'DEUXIEME TRIMES.'!H1229</f>
        <v>0</v>
      </c>
      <c r="FF697" s="293">
        <f>'DEUXIEME TRIMES.'!I1229</f>
        <v>0</v>
      </c>
      <c r="FG697" s="928"/>
      <c r="FH697" s="928"/>
      <c r="FI697" s="928"/>
      <c r="FJ697" s="928"/>
      <c r="FK697" s="928"/>
      <c r="FL697" s="928"/>
      <c r="FM697" s="928"/>
    </row>
    <row r="698" spans="155:169" ht="27.75" customHeight="1" thickBot="1" x14ac:dyDescent="0.3">
      <c r="EY698" s="1550">
        <f>'DEUXIEME TRIMES.'!B1230</f>
        <v>0</v>
      </c>
      <c r="EZ698" s="415">
        <f>'DEUXIEME TRIMES.'!C1230</f>
        <v>0</v>
      </c>
      <c r="FA698" s="293">
        <f>'DEUXIEME TRIMES.'!D1230</f>
        <v>0</v>
      </c>
      <c r="FB698" s="293">
        <f>'DEUXIEME TRIMES.'!E1230</f>
        <v>0</v>
      </c>
      <c r="FC698" s="293">
        <f>'DEUXIEME TRIMES.'!F1230</f>
        <v>0</v>
      </c>
      <c r="FD698" s="293">
        <f>'DEUXIEME TRIMES.'!G1230</f>
        <v>0</v>
      </c>
      <c r="FE698" s="293">
        <f>'DEUXIEME TRIMES.'!H1230</f>
        <v>0</v>
      </c>
      <c r="FF698" s="293">
        <f>'DEUXIEME TRIMES.'!I1230</f>
        <v>0</v>
      </c>
      <c r="FG698" s="928"/>
      <c r="FH698" s="928"/>
      <c r="FI698" s="928"/>
      <c r="FJ698" s="928"/>
      <c r="FK698" s="928"/>
      <c r="FL698" s="928"/>
      <c r="FM698" s="928"/>
    </row>
    <row r="699" spans="155:169" ht="27.75" customHeight="1" thickBot="1" x14ac:dyDescent="0.3">
      <c r="EY699" s="1550">
        <f>'DEUXIEME TRIMES.'!B1231</f>
        <v>0</v>
      </c>
      <c r="EZ699" s="415">
        <f>'DEUXIEME TRIMES.'!C1231</f>
        <v>0</v>
      </c>
      <c r="FA699" s="293">
        <f>'DEUXIEME TRIMES.'!D1231</f>
        <v>0</v>
      </c>
      <c r="FB699" s="293">
        <f>'DEUXIEME TRIMES.'!E1231</f>
        <v>0</v>
      </c>
      <c r="FC699" s="293">
        <f>'DEUXIEME TRIMES.'!F1231</f>
        <v>0</v>
      </c>
      <c r="FD699" s="293">
        <f>'DEUXIEME TRIMES.'!G1231</f>
        <v>0</v>
      </c>
      <c r="FE699" s="293">
        <f>'DEUXIEME TRIMES.'!H1231</f>
        <v>0</v>
      </c>
      <c r="FF699" s="293">
        <f>'DEUXIEME TRIMES.'!I1231</f>
        <v>0</v>
      </c>
      <c r="FG699" s="928"/>
      <c r="FH699" s="928"/>
      <c r="FI699" s="928"/>
      <c r="FJ699" s="928"/>
      <c r="FK699" s="928"/>
      <c r="FL699" s="928"/>
      <c r="FM699" s="928"/>
    </row>
    <row r="700" spans="155:169" ht="27.75" customHeight="1" thickBot="1" x14ac:dyDescent="0.3">
      <c r="EY700" s="1550">
        <f>'DEUXIEME TRIMES.'!B1232</f>
        <v>0</v>
      </c>
      <c r="EZ700" s="415">
        <f>'DEUXIEME TRIMES.'!C1232</f>
        <v>0</v>
      </c>
      <c r="FA700" s="293">
        <f>'DEUXIEME TRIMES.'!D1232</f>
        <v>0</v>
      </c>
      <c r="FB700" s="293">
        <f>'DEUXIEME TRIMES.'!E1232</f>
        <v>0</v>
      </c>
      <c r="FC700" s="293">
        <f>'DEUXIEME TRIMES.'!F1232</f>
        <v>0</v>
      </c>
      <c r="FD700" s="293">
        <f>'DEUXIEME TRIMES.'!G1232</f>
        <v>0</v>
      </c>
      <c r="FE700" s="293">
        <f>'DEUXIEME TRIMES.'!H1232</f>
        <v>0</v>
      </c>
      <c r="FF700" s="293">
        <f>'DEUXIEME TRIMES.'!I1232</f>
        <v>0</v>
      </c>
      <c r="FG700" s="928"/>
      <c r="FH700" s="928"/>
      <c r="FI700" s="928"/>
      <c r="FJ700" s="928"/>
      <c r="FK700" s="928"/>
      <c r="FL700" s="928"/>
      <c r="FM700" s="928"/>
    </row>
    <row r="701" spans="155:169" ht="27.75" customHeight="1" thickBot="1" x14ac:dyDescent="0.3">
      <c r="EY701" s="1550">
        <f>'DEUXIEME TRIMES.'!B1233</f>
        <v>0</v>
      </c>
      <c r="EZ701" s="415">
        <f>'DEUXIEME TRIMES.'!C1233</f>
        <v>0</v>
      </c>
      <c r="FA701" s="293">
        <f>'DEUXIEME TRIMES.'!D1233</f>
        <v>0</v>
      </c>
      <c r="FB701" s="293">
        <f>'DEUXIEME TRIMES.'!E1233</f>
        <v>0</v>
      </c>
      <c r="FC701" s="293">
        <f>'DEUXIEME TRIMES.'!F1233</f>
        <v>0</v>
      </c>
      <c r="FD701" s="293">
        <f>'DEUXIEME TRIMES.'!G1233</f>
        <v>0</v>
      </c>
      <c r="FE701" s="293">
        <f>'DEUXIEME TRIMES.'!H1233</f>
        <v>0</v>
      </c>
      <c r="FF701" s="293">
        <f>'DEUXIEME TRIMES.'!I1233</f>
        <v>0</v>
      </c>
      <c r="FG701" s="928"/>
      <c r="FH701" s="928"/>
      <c r="FI701" s="928"/>
      <c r="FJ701" s="928"/>
      <c r="FK701" s="928"/>
      <c r="FL701" s="928"/>
      <c r="FM701" s="928"/>
    </row>
    <row r="702" spans="155:169" ht="27.75" customHeight="1" thickBot="1" x14ac:dyDescent="0.3">
      <c r="EY702" s="1550">
        <f>'DEUXIEME TRIMES.'!B1234</f>
        <v>0</v>
      </c>
      <c r="EZ702" s="415">
        <f>'DEUXIEME TRIMES.'!C1234</f>
        <v>0</v>
      </c>
      <c r="FA702" s="293">
        <f>'DEUXIEME TRIMES.'!D1234</f>
        <v>0</v>
      </c>
      <c r="FB702" s="293">
        <f>'DEUXIEME TRIMES.'!E1234</f>
        <v>0</v>
      </c>
      <c r="FC702" s="293">
        <f>'DEUXIEME TRIMES.'!F1234</f>
        <v>0</v>
      </c>
      <c r="FD702" s="293">
        <f>'DEUXIEME TRIMES.'!G1234</f>
        <v>0</v>
      </c>
      <c r="FE702" s="293">
        <f>'DEUXIEME TRIMES.'!H1234</f>
        <v>0</v>
      </c>
      <c r="FF702" s="293">
        <f>'DEUXIEME TRIMES.'!I1234</f>
        <v>0</v>
      </c>
      <c r="FG702" s="928"/>
      <c r="FH702" s="928"/>
      <c r="FI702" s="928"/>
      <c r="FJ702" s="928"/>
      <c r="FK702" s="928"/>
      <c r="FL702" s="928"/>
      <c r="FM702" s="928"/>
    </row>
    <row r="703" spans="155:169" ht="27.75" customHeight="1" thickBot="1" x14ac:dyDescent="0.3">
      <c r="EY703" s="1550">
        <f>'DEUXIEME TRIMES.'!B1235</f>
        <v>0</v>
      </c>
      <c r="EZ703" s="415">
        <f>'DEUXIEME TRIMES.'!C1235</f>
        <v>0</v>
      </c>
      <c r="FA703" s="293">
        <f>'DEUXIEME TRIMES.'!D1235</f>
        <v>0</v>
      </c>
      <c r="FB703" s="293">
        <f>'DEUXIEME TRIMES.'!E1235</f>
        <v>0</v>
      </c>
      <c r="FC703" s="293">
        <f>'DEUXIEME TRIMES.'!F1235</f>
        <v>0</v>
      </c>
      <c r="FD703" s="293">
        <f>'DEUXIEME TRIMES.'!G1235</f>
        <v>0</v>
      </c>
      <c r="FE703" s="293">
        <f>'DEUXIEME TRIMES.'!H1235</f>
        <v>0</v>
      </c>
      <c r="FF703" s="293">
        <f>'DEUXIEME TRIMES.'!I1235</f>
        <v>0</v>
      </c>
      <c r="FG703" s="928"/>
      <c r="FH703" s="928"/>
      <c r="FI703" s="928"/>
      <c r="FJ703" s="928"/>
      <c r="FK703" s="928"/>
      <c r="FL703" s="928"/>
      <c r="FM703" s="928"/>
    </row>
    <row r="704" spans="155:169" ht="27.75" customHeight="1" thickBot="1" x14ac:dyDescent="0.3">
      <c r="EY704" s="1550">
        <f>'DEUXIEME TRIMES.'!B1236</f>
        <v>0</v>
      </c>
      <c r="EZ704" s="415">
        <f>'DEUXIEME TRIMES.'!C1236</f>
        <v>0</v>
      </c>
      <c r="FA704" s="293">
        <f>'DEUXIEME TRIMES.'!D1236</f>
        <v>0</v>
      </c>
      <c r="FB704" s="293">
        <f>'DEUXIEME TRIMES.'!E1236</f>
        <v>0</v>
      </c>
      <c r="FC704" s="293">
        <f>'DEUXIEME TRIMES.'!F1236</f>
        <v>0</v>
      </c>
      <c r="FD704" s="293">
        <f>'DEUXIEME TRIMES.'!G1236</f>
        <v>0</v>
      </c>
      <c r="FE704" s="293">
        <f>'DEUXIEME TRIMES.'!H1236</f>
        <v>0</v>
      </c>
      <c r="FF704" s="293">
        <f>'DEUXIEME TRIMES.'!I1236</f>
        <v>0</v>
      </c>
      <c r="FG704" s="928"/>
      <c r="FH704" s="928"/>
      <c r="FI704" s="928"/>
      <c r="FJ704" s="928"/>
      <c r="FK704" s="928"/>
      <c r="FL704" s="928"/>
      <c r="FM704" s="928"/>
    </row>
    <row r="705" spans="155:169" ht="27.75" customHeight="1" thickBot="1" x14ac:dyDescent="0.3">
      <c r="EY705" s="1550">
        <f>'DEUXIEME TRIMES.'!B1237</f>
        <v>0</v>
      </c>
      <c r="EZ705" s="415">
        <f>'DEUXIEME TRIMES.'!C1237</f>
        <v>0</v>
      </c>
      <c r="FA705" s="293">
        <f>'DEUXIEME TRIMES.'!D1237</f>
        <v>0</v>
      </c>
      <c r="FB705" s="293">
        <f>'DEUXIEME TRIMES.'!E1237</f>
        <v>0</v>
      </c>
      <c r="FC705" s="293">
        <f>'DEUXIEME TRIMES.'!F1237</f>
        <v>0</v>
      </c>
      <c r="FD705" s="293">
        <f>'DEUXIEME TRIMES.'!G1237</f>
        <v>0</v>
      </c>
      <c r="FE705" s="293">
        <f>'DEUXIEME TRIMES.'!H1237</f>
        <v>0</v>
      </c>
      <c r="FF705" s="293">
        <f>'DEUXIEME TRIMES.'!I1237</f>
        <v>0</v>
      </c>
      <c r="FG705" s="928"/>
      <c r="FH705" s="928"/>
      <c r="FI705" s="928"/>
      <c r="FJ705" s="928"/>
      <c r="FK705" s="928"/>
      <c r="FL705" s="928"/>
      <c r="FM705" s="928"/>
    </row>
    <row r="706" spans="155:169" ht="27.75" customHeight="1" thickBot="1" x14ac:dyDescent="0.3">
      <c r="EY706" s="1550">
        <f>'DEUXIEME TRIMES.'!B1238</f>
        <v>0</v>
      </c>
      <c r="EZ706" s="415">
        <f>'DEUXIEME TRIMES.'!C1238</f>
        <v>0</v>
      </c>
      <c r="FA706" s="293">
        <f>'DEUXIEME TRIMES.'!D1238</f>
        <v>0</v>
      </c>
      <c r="FB706" s="293">
        <f>'DEUXIEME TRIMES.'!E1238</f>
        <v>0</v>
      </c>
      <c r="FC706" s="293">
        <f>'DEUXIEME TRIMES.'!F1238</f>
        <v>0</v>
      </c>
      <c r="FD706" s="293">
        <f>'DEUXIEME TRIMES.'!G1238</f>
        <v>0</v>
      </c>
      <c r="FE706" s="293">
        <f>'DEUXIEME TRIMES.'!H1238</f>
        <v>0</v>
      </c>
      <c r="FF706" s="293">
        <f>'DEUXIEME TRIMES.'!I1238</f>
        <v>0</v>
      </c>
      <c r="FG706" s="928"/>
      <c r="FH706" s="928"/>
      <c r="FI706" s="928"/>
      <c r="FJ706" s="928"/>
      <c r="FK706" s="928"/>
      <c r="FL706" s="928"/>
      <c r="FM706" s="928"/>
    </row>
    <row r="707" spans="155:169" ht="27.75" customHeight="1" thickBot="1" x14ac:dyDescent="0.3">
      <c r="EY707" s="1550">
        <f>'DEUXIEME TRIMES.'!B1239</f>
        <v>0</v>
      </c>
      <c r="EZ707" s="415">
        <f>'DEUXIEME TRIMES.'!C1239</f>
        <v>0</v>
      </c>
      <c r="FA707" s="293">
        <f>'DEUXIEME TRIMES.'!D1239</f>
        <v>0</v>
      </c>
      <c r="FB707" s="293">
        <f>'DEUXIEME TRIMES.'!E1239</f>
        <v>0</v>
      </c>
      <c r="FC707" s="293">
        <f>'DEUXIEME TRIMES.'!F1239</f>
        <v>0</v>
      </c>
      <c r="FD707" s="293">
        <f>'DEUXIEME TRIMES.'!G1239</f>
        <v>0</v>
      </c>
      <c r="FE707" s="293">
        <f>'DEUXIEME TRIMES.'!H1239</f>
        <v>0</v>
      </c>
      <c r="FF707" s="293">
        <f>'DEUXIEME TRIMES.'!I1239</f>
        <v>0</v>
      </c>
      <c r="FG707" s="928"/>
      <c r="FH707" s="928"/>
      <c r="FI707" s="928"/>
      <c r="FJ707" s="928"/>
      <c r="FK707" s="928"/>
      <c r="FL707" s="928"/>
      <c r="FM707" s="928"/>
    </row>
    <row r="708" spans="155:169" ht="27.75" customHeight="1" thickBot="1" x14ac:dyDescent="0.3">
      <c r="EY708" s="1550">
        <f>'DEUXIEME TRIMES.'!B1240</f>
        <v>0</v>
      </c>
      <c r="EZ708" s="415">
        <f>'DEUXIEME TRIMES.'!C1240</f>
        <v>0</v>
      </c>
      <c r="FA708" s="293">
        <f>'DEUXIEME TRIMES.'!D1240</f>
        <v>0</v>
      </c>
      <c r="FB708" s="293">
        <f>'DEUXIEME TRIMES.'!E1240</f>
        <v>0</v>
      </c>
      <c r="FC708" s="293">
        <f>'DEUXIEME TRIMES.'!F1240</f>
        <v>0</v>
      </c>
      <c r="FD708" s="293">
        <f>'DEUXIEME TRIMES.'!G1240</f>
        <v>0</v>
      </c>
      <c r="FE708" s="293">
        <f>'DEUXIEME TRIMES.'!H1240</f>
        <v>0</v>
      </c>
      <c r="FF708" s="293">
        <f>'DEUXIEME TRIMES.'!I1240</f>
        <v>0</v>
      </c>
      <c r="FG708" s="928"/>
      <c r="FH708" s="928"/>
      <c r="FI708" s="928"/>
      <c r="FJ708" s="928"/>
      <c r="FK708" s="928"/>
      <c r="FL708" s="928"/>
      <c r="FM708" s="928"/>
    </row>
    <row r="709" spans="155:169" ht="32.25" thickBot="1" x14ac:dyDescent="0.3">
      <c r="EY709" s="1551" t="s">
        <v>1</v>
      </c>
      <c r="EZ709" s="1551" t="s">
        <v>268</v>
      </c>
      <c r="FA709" s="1551" t="s">
        <v>754</v>
      </c>
      <c r="FB709" s="1551" t="s">
        <v>151</v>
      </c>
      <c r="FC709" s="1551" t="s">
        <v>158</v>
      </c>
      <c r="FD709" s="1551" t="s">
        <v>30</v>
      </c>
      <c r="FE709" s="1551" t="s">
        <v>270</v>
      </c>
      <c r="FF709" s="1551" t="s">
        <v>271</v>
      </c>
      <c r="FG709" s="928"/>
      <c r="FH709" s="928"/>
      <c r="FI709" s="928"/>
      <c r="FJ709" s="928"/>
      <c r="FK709" s="928"/>
      <c r="FL709" s="928"/>
      <c r="FM709" s="928"/>
    </row>
    <row r="710" spans="155:169" ht="27.75" customHeight="1" thickBot="1" x14ac:dyDescent="0.3">
      <c r="EY710" s="1550">
        <f>'DEUXIEME TRIMES.'!B1242</f>
        <v>0</v>
      </c>
      <c r="EZ710" s="415">
        <f>'DEUXIEME TRIMES.'!C1242</f>
        <v>0</v>
      </c>
      <c r="FA710" s="293">
        <f>'DEUXIEME TRIMES.'!D1242</f>
        <v>0</v>
      </c>
      <c r="FB710" s="293">
        <f>'DEUXIEME TRIMES.'!E1242</f>
        <v>0</v>
      </c>
      <c r="FC710" s="293">
        <f>'DEUXIEME TRIMES.'!F1242</f>
        <v>0</v>
      </c>
      <c r="FD710" s="293">
        <f>'DEUXIEME TRIMES.'!G1242</f>
        <v>0</v>
      </c>
      <c r="FE710" s="293">
        <f>'DEUXIEME TRIMES.'!H1242</f>
        <v>0</v>
      </c>
      <c r="FF710" s="293">
        <f>'DEUXIEME TRIMES.'!I1242</f>
        <v>0</v>
      </c>
      <c r="FG710" s="928"/>
      <c r="FH710" s="928"/>
      <c r="FI710" s="928"/>
      <c r="FJ710" s="928"/>
      <c r="FK710" s="928"/>
      <c r="FL710" s="928"/>
      <c r="FM710" s="928"/>
    </row>
    <row r="711" spans="155:169" ht="27.75" customHeight="1" thickBot="1" x14ac:dyDescent="0.3">
      <c r="EY711" s="1550">
        <f>'DEUXIEME TRIMES.'!B1243</f>
        <v>0</v>
      </c>
      <c r="EZ711" s="415">
        <f>'DEUXIEME TRIMES.'!C1243</f>
        <v>0</v>
      </c>
      <c r="FA711" s="293">
        <f>'DEUXIEME TRIMES.'!D1243</f>
        <v>0</v>
      </c>
      <c r="FB711" s="293">
        <f>'DEUXIEME TRIMES.'!E1243</f>
        <v>0</v>
      </c>
      <c r="FC711" s="293">
        <f>'DEUXIEME TRIMES.'!F1243</f>
        <v>0</v>
      </c>
      <c r="FD711" s="293">
        <f>'DEUXIEME TRIMES.'!G1243</f>
        <v>0</v>
      </c>
      <c r="FE711" s="293">
        <f>'DEUXIEME TRIMES.'!H1243</f>
        <v>0</v>
      </c>
      <c r="FF711" s="293">
        <f>'DEUXIEME TRIMES.'!I1243</f>
        <v>0</v>
      </c>
      <c r="FG711" s="928"/>
      <c r="FH711" s="928"/>
      <c r="FI711" s="928"/>
      <c r="FJ711" s="928"/>
      <c r="FK711" s="928"/>
      <c r="FL711" s="928"/>
      <c r="FM711" s="928"/>
    </row>
    <row r="712" spans="155:169" ht="27.75" customHeight="1" thickBot="1" x14ac:dyDescent="0.3">
      <c r="EY712" s="1550">
        <f>'DEUXIEME TRIMES.'!B1244</f>
        <v>0</v>
      </c>
      <c r="EZ712" s="415">
        <f>'DEUXIEME TRIMES.'!C1244</f>
        <v>0</v>
      </c>
      <c r="FA712" s="293">
        <f>'DEUXIEME TRIMES.'!D1244</f>
        <v>0</v>
      </c>
      <c r="FB712" s="293">
        <f>'DEUXIEME TRIMES.'!E1244</f>
        <v>0</v>
      </c>
      <c r="FC712" s="293">
        <f>'DEUXIEME TRIMES.'!F1244</f>
        <v>0</v>
      </c>
      <c r="FD712" s="293">
        <f>'DEUXIEME TRIMES.'!G1244</f>
        <v>0</v>
      </c>
      <c r="FE712" s="293">
        <f>'DEUXIEME TRIMES.'!H1244</f>
        <v>0</v>
      </c>
      <c r="FF712" s="293">
        <f>'DEUXIEME TRIMES.'!I1244</f>
        <v>0</v>
      </c>
      <c r="FG712" s="928"/>
      <c r="FH712" s="928"/>
      <c r="FI712" s="928"/>
      <c r="FJ712" s="928"/>
      <c r="FK712" s="928"/>
      <c r="FL712" s="928"/>
      <c r="FM712" s="928"/>
    </row>
    <row r="713" spans="155:169" ht="27.75" customHeight="1" thickBot="1" x14ac:dyDescent="0.3">
      <c r="EY713" s="1550">
        <f>'DEUXIEME TRIMES.'!B1245</f>
        <v>0</v>
      </c>
      <c r="EZ713" s="415">
        <f>'DEUXIEME TRIMES.'!C1245</f>
        <v>0</v>
      </c>
      <c r="FA713" s="293">
        <f>'DEUXIEME TRIMES.'!D1245</f>
        <v>0</v>
      </c>
      <c r="FB713" s="293">
        <f>'DEUXIEME TRIMES.'!E1245</f>
        <v>0</v>
      </c>
      <c r="FC713" s="293">
        <f>'DEUXIEME TRIMES.'!F1245</f>
        <v>0</v>
      </c>
      <c r="FD713" s="293">
        <f>'DEUXIEME TRIMES.'!G1245</f>
        <v>0</v>
      </c>
      <c r="FE713" s="293">
        <f>'DEUXIEME TRIMES.'!H1245</f>
        <v>0</v>
      </c>
      <c r="FF713" s="293">
        <f>'DEUXIEME TRIMES.'!I1245</f>
        <v>0</v>
      </c>
      <c r="FG713" s="928"/>
      <c r="FH713" s="928"/>
      <c r="FI713" s="928"/>
      <c r="FJ713" s="928"/>
      <c r="FK713" s="928"/>
      <c r="FL713" s="928"/>
      <c r="FM713" s="928"/>
    </row>
    <row r="714" spans="155:169" ht="27.75" customHeight="1" thickBot="1" x14ac:dyDescent="0.3">
      <c r="EY714" s="1550">
        <f>'DEUXIEME TRIMES.'!B1246</f>
        <v>0</v>
      </c>
      <c r="EZ714" s="415">
        <f>'DEUXIEME TRIMES.'!C1246</f>
        <v>0</v>
      </c>
      <c r="FA714" s="293">
        <f>'DEUXIEME TRIMES.'!D1246</f>
        <v>0</v>
      </c>
      <c r="FB714" s="293">
        <f>'DEUXIEME TRIMES.'!E1246</f>
        <v>0</v>
      </c>
      <c r="FC714" s="293">
        <f>'DEUXIEME TRIMES.'!F1246</f>
        <v>0</v>
      </c>
      <c r="FD714" s="293">
        <f>'DEUXIEME TRIMES.'!G1246</f>
        <v>0</v>
      </c>
      <c r="FE714" s="293">
        <f>'DEUXIEME TRIMES.'!H1246</f>
        <v>0</v>
      </c>
      <c r="FF714" s="293">
        <f>'DEUXIEME TRIMES.'!I1246</f>
        <v>0</v>
      </c>
      <c r="FG714" s="928"/>
      <c r="FH714" s="928"/>
      <c r="FI714" s="928"/>
      <c r="FJ714" s="928"/>
      <c r="FK714" s="928"/>
      <c r="FL714" s="928"/>
      <c r="FM714" s="928"/>
    </row>
    <row r="715" spans="155:169" ht="27.75" customHeight="1" thickBot="1" x14ac:dyDescent="0.3">
      <c r="EY715" s="1550">
        <f>'DEUXIEME TRIMES.'!B1247</f>
        <v>0</v>
      </c>
      <c r="EZ715" s="415">
        <f>'DEUXIEME TRIMES.'!C1247</f>
        <v>0</v>
      </c>
      <c r="FA715" s="293">
        <f>'DEUXIEME TRIMES.'!D1247</f>
        <v>0</v>
      </c>
      <c r="FB715" s="293">
        <f>'DEUXIEME TRIMES.'!E1247</f>
        <v>0</v>
      </c>
      <c r="FC715" s="293">
        <f>'DEUXIEME TRIMES.'!F1247</f>
        <v>0</v>
      </c>
      <c r="FD715" s="293">
        <f>'DEUXIEME TRIMES.'!G1247</f>
        <v>0</v>
      </c>
      <c r="FE715" s="293">
        <f>'DEUXIEME TRIMES.'!H1247</f>
        <v>0</v>
      </c>
      <c r="FF715" s="293">
        <f>'DEUXIEME TRIMES.'!I1247</f>
        <v>0</v>
      </c>
      <c r="FG715" s="928"/>
      <c r="FH715" s="928"/>
      <c r="FI715" s="928"/>
      <c r="FJ715" s="928"/>
      <c r="FK715" s="928"/>
      <c r="FL715" s="928"/>
      <c r="FM715" s="928"/>
    </row>
    <row r="716" spans="155:169" ht="27.75" customHeight="1" thickBot="1" x14ac:dyDescent="0.3">
      <c r="EY716" s="1550">
        <f>'DEUXIEME TRIMES.'!B1248</f>
        <v>0</v>
      </c>
      <c r="EZ716" s="415">
        <f>'DEUXIEME TRIMES.'!C1248</f>
        <v>0</v>
      </c>
      <c r="FA716" s="293">
        <f>'DEUXIEME TRIMES.'!D1248</f>
        <v>0</v>
      </c>
      <c r="FB716" s="293">
        <f>'DEUXIEME TRIMES.'!E1248</f>
        <v>0</v>
      </c>
      <c r="FC716" s="293">
        <f>'DEUXIEME TRIMES.'!F1248</f>
        <v>0</v>
      </c>
      <c r="FD716" s="293">
        <f>'DEUXIEME TRIMES.'!G1248</f>
        <v>0</v>
      </c>
      <c r="FE716" s="293">
        <f>'DEUXIEME TRIMES.'!H1248</f>
        <v>0</v>
      </c>
      <c r="FF716" s="293">
        <f>'DEUXIEME TRIMES.'!I1248</f>
        <v>0</v>
      </c>
      <c r="FG716" s="928"/>
      <c r="FH716" s="928"/>
      <c r="FI716" s="928"/>
      <c r="FJ716" s="928"/>
      <c r="FK716" s="928"/>
      <c r="FL716" s="928"/>
      <c r="FM716" s="928"/>
    </row>
    <row r="717" spans="155:169" ht="27.75" customHeight="1" thickBot="1" x14ac:dyDescent="0.3">
      <c r="EY717" s="1550">
        <f>'DEUXIEME TRIMES.'!B1249</f>
        <v>0</v>
      </c>
      <c r="EZ717" s="415">
        <f>'DEUXIEME TRIMES.'!C1249</f>
        <v>0</v>
      </c>
      <c r="FA717" s="293">
        <f>'DEUXIEME TRIMES.'!D1249</f>
        <v>0</v>
      </c>
      <c r="FB717" s="293">
        <f>'DEUXIEME TRIMES.'!E1249</f>
        <v>0</v>
      </c>
      <c r="FC717" s="293">
        <f>'DEUXIEME TRIMES.'!F1249</f>
        <v>0</v>
      </c>
      <c r="FD717" s="293">
        <f>'DEUXIEME TRIMES.'!G1249</f>
        <v>0</v>
      </c>
      <c r="FE717" s="293">
        <f>'DEUXIEME TRIMES.'!H1249</f>
        <v>0</v>
      </c>
      <c r="FF717" s="293">
        <f>'DEUXIEME TRIMES.'!I1249</f>
        <v>0</v>
      </c>
      <c r="FG717" s="928"/>
      <c r="FH717" s="928"/>
      <c r="FI717" s="928"/>
      <c r="FJ717" s="928"/>
      <c r="FK717" s="928"/>
      <c r="FL717" s="928"/>
      <c r="FM717" s="928"/>
    </row>
    <row r="718" spans="155:169" ht="27.75" customHeight="1" thickBot="1" x14ac:dyDescent="0.3">
      <c r="EY718" s="1550">
        <f>'DEUXIEME TRIMES.'!B1250</f>
        <v>0</v>
      </c>
      <c r="EZ718" s="415">
        <f>'DEUXIEME TRIMES.'!C1250</f>
        <v>0</v>
      </c>
      <c r="FA718" s="293">
        <f>'DEUXIEME TRIMES.'!D1250</f>
        <v>0</v>
      </c>
      <c r="FB718" s="293">
        <f>'DEUXIEME TRIMES.'!E1250</f>
        <v>0</v>
      </c>
      <c r="FC718" s="293">
        <f>'DEUXIEME TRIMES.'!F1250</f>
        <v>0</v>
      </c>
      <c r="FD718" s="293">
        <f>'DEUXIEME TRIMES.'!G1250</f>
        <v>0</v>
      </c>
      <c r="FE718" s="293">
        <f>'DEUXIEME TRIMES.'!H1250</f>
        <v>0</v>
      </c>
      <c r="FF718" s="293">
        <f>'DEUXIEME TRIMES.'!I1250</f>
        <v>0</v>
      </c>
      <c r="FG718" s="928"/>
      <c r="FH718" s="928"/>
      <c r="FI718" s="928"/>
      <c r="FJ718" s="928"/>
      <c r="FK718" s="928"/>
      <c r="FL718" s="928"/>
      <c r="FM718" s="928"/>
    </row>
    <row r="719" spans="155:169" ht="27.75" customHeight="1" thickBot="1" x14ac:dyDescent="0.3">
      <c r="EY719" s="1550">
        <f>'DEUXIEME TRIMES.'!B1251</f>
        <v>0</v>
      </c>
      <c r="EZ719" s="415">
        <f>'DEUXIEME TRIMES.'!C1251</f>
        <v>0</v>
      </c>
      <c r="FA719" s="293">
        <f>'DEUXIEME TRIMES.'!D1251</f>
        <v>0</v>
      </c>
      <c r="FB719" s="293">
        <f>'DEUXIEME TRIMES.'!E1251</f>
        <v>0</v>
      </c>
      <c r="FC719" s="293">
        <f>'DEUXIEME TRIMES.'!F1251</f>
        <v>0</v>
      </c>
      <c r="FD719" s="293">
        <f>'DEUXIEME TRIMES.'!G1251</f>
        <v>0</v>
      </c>
      <c r="FE719" s="293">
        <f>'DEUXIEME TRIMES.'!H1251</f>
        <v>0</v>
      </c>
      <c r="FF719" s="293">
        <f>'DEUXIEME TRIMES.'!I1251</f>
        <v>0</v>
      </c>
      <c r="FG719" s="928"/>
      <c r="FH719" s="928"/>
      <c r="FI719" s="928"/>
      <c r="FJ719" s="928"/>
      <c r="FK719" s="928"/>
      <c r="FL719" s="928"/>
      <c r="FM719" s="928"/>
    </row>
    <row r="720" spans="155:169" ht="27.75" customHeight="1" thickBot="1" x14ac:dyDescent="0.3">
      <c r="EY720" s="1550">
        <f>'DEUXIEME TRIMES.'!B1252</f>
        <v>0</v>
      </c>
      <c r="EZ720" s="415">
        <f>'DEUXIEME TRIMES.'!C1252</f>
        <v>0</v>
      </c>
      <c r="FA720" s="293">
        <f>'DEUXIEME TRIMES.'!D1252</f>
        <v>0</v>
      </c>
      <c r="FB720" s="293">
        <f>'DEUXIEME TRIMES.'!E1252</f>
        <v>0</v>
      </c>
      <c r="FC720" s="293">
        <f>'DEUXIEME TRIMES.'!F1252</f>
        <v>0</v>
      </c>
      <c r="FD720" s="293">
        <f>'DEUXIEME TRIMES.'!G1252</f>
        <v>0</v>
      </c>
      <c r="FE720" s="293">
        <f>'DEUXIEME TRIMES.'!H1252</f>
        <v>0</v>
      </c>
      <c r="FF720" s="293">
        <f>'DEUXIEME TRIMES.'!I1252</f>
        <v>0</v>
      </c>
      <c r="FG720" s="928"/>
      <c r="FH720" s="928"/>
      <c r="FI720" s="928"/>
      <c r="FJ720" s="928"/>
      <c r="FK720" s="928"/>
      <c r="FL720" s="928"/>
      <c r="FM720" s="928"/>
    </row>
    <row r="721" spans="155:169" ht="27.75" customHeight="1" thickBot="1" x14ac:dyDescent="0.3">
      <c r="EY721" s="1550">
        <f>'DEUXIEME TRIMES.'!B1253</f>
        <v>0</v>
      </c>
      <c r="EZ721" s="415">
        <f>'DEUXIEME TRIMES.'!C1253</f>
        <v>0</v>
      </c>
      <c r="FA721" s="293">
        <f>'DEUXIEME TRIMES.'!D1253</f>
        <v>0</v>
      </c>
      <c r="FB721" s="293">
        <f>'DEUXIEME TRIMES.'!E1253</f>
        <v>0</v>
      </c>
      <c r="FC721" s="293">
        <f>'DEUXIEME TRIMES.'!F1253</f>
        <v>0</v>
      </c>
      <c r="FD721" s="293">
        <f>'DEUXIEME TRIMES.'!G1253</f>
        <v>0</v>
      </c>
      <c r="FE721" s="293">
        <f>'DEUXIEME TRIMES.'!H1253</f>
        <v>0</v>
      </c>
      <c r="FF721" s="293">
        <f>'DEUXIEME TRIMES.'!I1253</f>
        <v>0</v>
      </c>
      <c r="FG721" s="928"/>
      <c r="FH721" s="928"/>
      <c r="FI721" s="928"/>
      <c r="FJ721" s="928"/>
      <c r="FK721" s="928"/>
      <c r="FL721" s="928"/>
      <c r="FM721" s="928"/>
    </row>
    <row r="722" spans="155:169" ht="27.75" customHeight="1" thickBot="1" x14ac:dyDescent="0.3">
      <c r="EY722" s="1550">
        <f>'DEUXIEME TRIMES.'!B1254</f>
        <v>0</v>
      </c>
      <c r="EZ722" s="415">
        <f>'DEUXIEME TRIMES.'!C1254</f>
        <v>0</v>
      </c>
      <c r="FA722" s="293">
        <f>'DEUXIEME TRIMES.'!D1254</f>
        <v>0</v>
      </c>
      <c r="FB722" s="293">
        <f>'DEUXIEME TRIMES.'!E1254</f>
        <v>0</v>
      </c>
      <c r="FC722" s="293">
        <f>'DEUXIEME TRIMES.'!F1254</f>
        <v>0</v>
      </c>
      <c r="FD722" s="293">
        <f>'DEUXIEME TRIMES.'!G1254</f>
        <v>0</v>
      </c>
      <c r="FE722" s="293">
        <f>'DEUXIEME TRIMES.'!H1254</f>
        <v>0</v>
      </c>
      <c r="FF722" s="293">
        <f>'DEUXIEME TRIMES.'!I1254</f>
        <v>0</v>
      </c>
      <c r="FG722" s="928"/>
      <c r="FH722" s="928"/>
      <c r="FI722" s="928"/>
      <c r="FJ722" s="928"/>
      <c r="FK722" s="928"/>
      <c r="FL722" s="928"/>
      <c r="FM722" s="928"/>
    </row>
    <row r="723" spans="155:169" ht="27.75" customHeight="1" thickBot="1" x14ac:dyDescent="0.3">
      <c r="EY723" s="1550">
        <f>'DEUXIEME TRIMES.'!B1255</f>
        <v>0</v>
      </c>
      <c r="EZ723" s="415">
        <f>'DEUXIEME TRIMES.'!C1255</f>
        <v>0</v>
      </c>
      <c r="FA723" s="293">
        <f>'DEUXIEME TRIMES.'!D1255</f>
        <v>0</v>
      </c>
      <c r="FB723" s="293">
        <f>'DEUXIEME TRIMES.'!E1255</f>
        <v>0</v>
      </c>
      <c r="FC723" s="293">
        <f>'DEUXIEME TRIMES.'!F1255</f>
        <v>0</v>
      </c>
      <c r="FD723" s="293">
        <f>'DEUXIEME TRIMES.'!G1255</f>
        <v>0</v>
      </c>
      <c r="FE723" s="293">
        <f>'DEUXIEME TRIMES.'!H1255</f>
        <v>0</v>
      </c>
      <c r="FF723" s="293">
        <f>'DEUXIEME TRIMES.'!I1255</f>
        <v>0</v>
      </c>
      <c r="FG723" s="928"/>
      <c r="FH723" s="928"/>
      <c r="FI723" s="928"/>
      <c r="FJ723" s="928"/>
      <c r="FK723" s="928"/>
      <c r="FL723" s="928"/>
      <c r="FM723" s="928"/>
    </row>
    <row r="724" spans="155:169" ht="27.75" customHeight="1" thickBot="1" x14ac:dyDescent="0.3">
      <c r="EY724" s="1550">
        <f>'DEUXIEME TRIMES.'!B1256</f>
        <v>0</v>
      </c>
      <c r="EZ724" s="415">
        <f>'DEUXIEME TRIMES.'!C1256</f>
        <v>0</v>
      </c>
      <c r="FA724" s="293">
        <f>'DEUXIEME TRIMES.'!D1256</f>
        <v>0</v>
      </c>
      <c r="FB724" s="293">
        <f>'DEUXIEME TRIMES.'!E1256</f>
        <v>0</v>
      </c>
      <c r="FC724" s="293">
        <f>'DEUXIEME TRIMES.'!F1256</f>
        <v>0</v>
      </c>
      <c r="FD724" s="293">
        <f>'DEUXIEME TRIMES.'!G1256</f>
        <v>0</v>
      </c>
      <c r="FE724" s="293">
        <f>'DEUXIEME TRIMES.'!H1256</f>
        <v>0</v>
      </c>
      <c r="FF724" s="293">
        <f>'DEUXIEME TRIMES.'!I1256</f>
        <v>0</v>
      </c>
      <c r="FG724" s="928"/>
      <c r="FH724" s="928"/>
      <c r="FI724" s="928"/>
      <c r="FJ724" s="928"/>
      <c r="FK724" s="928"/>
      <c r="FL724" s="928"/>
      <c r="FM724" s="928"/>
    </row>
    <row r="725" spans="155:169" ht="27.75" customHeight="1" thickBot="1" x14ac:dyDescent="0.3">
      <c r="EY725" s="1550">
        <f>'DEUXIEME TRIMES.'!B1257</f>
        <v>0</v>
      </c>
      <c r="EZ725" s="415">
        <f>'DEUXIEME TRIMES.'!C1257</f>
        <v>0</v>
      </c>
      <c r="FA725" s="293">
        <f>'DEUXIEME TRIMES.'!D1257</f>
        <v>0</v>
      </c>
      <c r="FB725" s="293">
        <f>'DEUXIEME TRIMES.'!E1257</f>
        <v>0</v>
      </c>
      <c r="FC725" s="293">
        <f>'DEUXIEME TRIMES.'!F1257</f>
        <v>0</v>
      </c>
      <c r="FD725" s="293">
        <f>'DEUXIEME TRIMES.'!G1257</f>
        <v>0</v>
      </c>
      <c r="FE725" s="293">
        <f>'DEUXIEME TRIMES.'!H1257</f>
        <v>0</v>
      </c>
      <c r="FF725" s="293">
        <f>'DEUXIEME TRIMES.'!I1257</f>
        <v>0</v>
      </c>
      <c r="FG725" s="928"/>
      <c r="FH725" s="928"/>
      <c r="FI725" s="928"/>
      <c r="FJ725" s="928"/>
      <c r="FK725" s="928"/>
      <c r="FL725" s="928"/>
      <c r="FM725" s="928"/>
    </row>
    <row r="726" spans="155:169" ht="27.75" customHeight="1" thickBot="1" x14ac:dyDescent="0.3">
      <c r="EY726" s="1550">
        <f>'DEUXIEME TRIMES.'!B1258</f>
        <v>0</v>
      </c>
      <c r="EZ726" s="415">
        <f>'DEUXIEME TRIMES.'!C1258</f>
        <v>0</v>
      </c>
      <c r="FA726" s="293">
        <f>'DEUXIEME TRIMES.'!D1258</f>
        <v>0</v>
      </c>
      <c r="FB726" s="293">
        <f>'DEUXIEME TRIMES.'!E1258</f>
        <v>0</v>
      </c>
      <c r="FC726" s="293">
        <f>'DEUXIEME TRIMES.'!F1258</f>
        <v>0</v>
      </c>
      <c r="FD726" s="293">
        <f>'DEUXIEME TRIMES.'!G1258</f>
        <v>0</v>
      </c>
      <c r="FE726" s="293">
        <f>'DEUXIEME TRIMES.'!H1258</f>
        <v>0</v>
      </c>
      <c r="FF726" s="293">
        <f>'DEUXIEME TRIMES.'!I1258</f>
        <v>0</v>
      </c>
      <c r="FG726" s="928"/>
      <c r="FH726" s="928"/>
      <c r="FI726" s="928"/>
      <c r="FJ726" s="928"/>
      <c r="FK726" s="928"/>
      <c r="FL726" s="928"/>
      <c r="FM726" s="928"/>
    </row>
    <row r="727" spans="155:169" ht="27.75" customHeight="1" thickBot="1" x14ac:dyDescent="0.3">
      <c r="EY727" s="1550">
        <f>'DEUXIEME TRIMES.'!B1259</f>
        <v>0</v>
      </c>
      <c r="EZ727" s="415">
        <f>'DEUXIEME TRIMES.'!C1259</f>
        <v>0</v>
      </c>
      <c r="FA727" s="293">
        <f>'DEUXIEME TRIMES.'!D1259</f>
        <v>0</v>
      </c>
      <c r="FB727" s="293">
        <f>'DEUXIEME TRIMES.'!E1259</f>
        <v>0</v>
      </c>
      <c r="FC727" s="293">
        <f>'DEUXIEME TRIMES.'!F1259</f>
        <v>0</v>
      </c>
      <c r="FD727" s="293">
        <f>'DEUXIEME TRIMES.'!G1259</f>
        <v>0</v>
      </c>
      <c r="FE727" s="293">
        <f>'DEUXIEME TRIMES.'!H1259</f>
        <v>0</v>
      </c>
      <c r="FF727" s="293">
        <f>'DEUXIEME TRIMES.'!I1259</f>
        <v>0</v>
      </c>
      <c r="FG727" s="928"/>
      <c r="FH727" s="928"/>
      <c r="FI727" s="928"/>
      <c r="FJ727" s="928"/>
      <c r="FK727" s="928"/>
      <c r="FL727" s="928"/>
      <c r="FM727" s="928"/>
    </row>
    <row r="728" spans="155:169" ht="27.75" customHeight="1" thickBot="1" x14ac:dyDescent="0.3">
      <c r="EY728" s="1550">
        <f>'DEUXIEME TRIMES.'!B1260</f>
        <v>0</v>
      </c>
      <c r="EZ728" s="415">
        <f>'DEUXIEME TRIMES.'!C1260</f>
        <v>0</v>
      </c>
      <c r="FA728" s="293">
        <f>'DEUXIEME TRIMES.'!D1260</f>
        <v>0</v>
      </c>
      <c r="FB728" s="293">
        <f>'DEUXIEME TRIMES.'!E1260</f>
        <v>0</v>
      </c>
      <c r="FC728" s="293">
        <f>'DEUXIEME TRIMES.'!F1260</f>
        <v>0</v>
      </c>
      <c r="FD728" s="293">
        <f>'DEUXIEME TRIMES.'!G1260</f>
        <v>0</v>
      </c>
      <c r="FE728" s="293">
        <f>'DEUXIEME TRIMES.'!H1260</f>
        <v>0</v>
      </c>
      <c r="FF728" s="293">
        <f>'DEUXIEME TRIMES.'!I1260</f>
        <v>0</v>
      </c>
      <c r="FG728" s="928"/>
      <c r="FH728" s="928"/>
      <c r="FI728" s="928"/>
      <c r="FJ728" s="928"/>
      <c r="FK728" s="928"/>
      <c r="FL728" s="928"/>
      <c r="FM728" s="928"/>
    </row>
    <row r="729" spans="155:169" ht="27.75" customHeight="1" thickBot="1" x14ac:dyDescent="0.3">
      <c r="EY729" s="1550">
        <f>'DEUXIEME TRIMES.'!B1261</f>
        <v>0</v>
      </c>
      <c r="EZ729" s="415">
        <f>'DEUXIEME TRIMES.'!C1261</f>
        <v>0</v>
      </c>
      <c r="FA729" s="293">
        <f>'DEUXIEME TRIMES.'!D1261</f>
        <v>0</v>
      </c>
      <c r="FB729" s="293">
        <f>'DEUXIEME TRIMES.'!E1261</f>
        <v>0</v>
      </c>
      <c r="FC729" s="293">
        <f>'DEUXIEME TRIMES.'!F1261</f>
        <v>0</v>
      </c>
      <c r="FD729" s="293">
        <f>'DEUXIEME TRIMES.'!G1261</f>
        <v>0</v>
      </c>
      <c r="FE729" s="293">
        <f>'DEUXIEME TRIMES.'!H1261</f>
        <v>0</v>
      </c>
      <c r="FF729" s="293">
        <f>'DEUXIEME TRIMES.'!I1261</f>
        <v>0</v>
      </c>
      <c r="FG729" s="928"/>
      <c r="FH729" s="928"/>
      <c r="FI729" s="928"/>
      <c r="FJ729" s="928"/>
      <c r="FK729" s="928"/>
      <c r="FL729" s="928"/>
      <c r="FM729" s="928"/>
    </row>
    <row r="730" spans="155:169" ht="27.75" customHeight="1" thickBot="1" x14ac:dyDescent="0.3">
      <c r="EY730" s="1550">
        <f>'DEUXIEME TRIMES.'!B1262</f>
        <v>0</v>
      </c>
      <c r="EZ730" s="415">
        <f>'DEUXIEME TRIMES.'!C1262</f>
        <v>0</v>
      </c>
      <c r="FA730" s="342">
        <f>'DEUXIEME TRIMES.'!D1262</f>
        <v>0</v>
      </c>
      <c r="FB730" s="342">
        <f>'DEUXIEME TRIMES.'!E1262</f>
        <v>0</v>
      </c>
      <c r="FC730" s="342">
        <f>'DEUXIEME TRIMES.'!F1262</f>
        <v>0</v>
      </c>
      <c r="FD730" s="342">
        <f>'DEUXIEME TRIMES.'!G1262</f>
        <v>0</v>
      </c>
      <c r="FE730" s="342">
        <f>'DEUXIEME TRIMES.'!H1262</f>
        <v>0</v>
      </c>
      <c r="FF730" s="342">
        <f>'DEUXIEME TRIMES.'!I1262</f>
        <v>0</v>
      </c>
      <c r="FG730" s="928"/>
      <c r="FH730" s="928"/>
      <c r="FI730" s="928"/>
      <c r="FJ730" s="928"/>
      <c r="FK730" s="928"/>
      <c r="FL730" s="928"/>
      <c r="FM730" s="928"/>
    </row>
    <row r="731" spans="155:169" ht="27.75" customHeight="1" thickBot="1" x14ac:dyDescent="0.3">
      <c r="EY731" s="1787"/>
      <c r="EZ731" s="1783"/>
      <c r="FA731" s="1782"/>
      <c r="FB731" s="1782"/>
      <c r="FC731" s="1782"/>
      <c r="FD731" s="1782"/>
      <c r="FE731" s="1782"/>
      <c r="FF731" s="1782"/>
      <c r="FG731" s="928"/>
      <c r="FH731" s="928"/>
      <c r="FI731" s="928"/>
      <c r="FJ731" s="928"/>
      <c r="FK731" s="928"/>
      <c r="FL731" s="928"/>
      <c r="FM731" s="928"/>
    </row>
    <row r="732" spans="155:169" ht="27.75" customHeight="1" thickBot="1" x14ac:dyDescent="0.3">
      <c r="EY732" s="2040" t="s">
        <v>91</v>
      </c>
      <c r="EZ732" s="2041"/>
      <c r="FA732" s="2042">
        <f>'DEUXIEME TRIMES.'!C1268</f>
        <v>0</v>
      </c>
      <c r="FB732" s="2043"/>
      <c r="FC732" s="2043"/>
      <c r="FD732" s="2043"/>
      <c r="FE732" s="2043"/>
      <c r="FF732" s="2044"/>
      <c r="FG732" s="928"/>
      <c r="FH732" s="928"/>
      <c r="FI732" s="928"/>
      <c r="FJ732" s="928"/>
      <c r="FK732" s="928"/>
      <c r="FL732" s="928"/>
      <c r="FM732" s="928"/>
    </row>
    <row r="733" spans="155:169" ht="27.75" customHeight="1" x14ac:dyDescent="0.25">
      <c r="EY733" s="1787"/>
      <c r="EZ733" s="1783"/>
      <c r="FA733" s="2045"/>
      <c r="FB733" s="2046"/>
      <c r="FC733" s="2046"/>
      <c r="FD733" s="2046"/>
      <c r="FE733" s="2046"/>
      <c r="FF733" s="2047"/>
      <c r="FG733" s="928"/>
      <c r="FH733" s="928"/>
      <c r="FI733" s="928"/>
      <c r="FJ733" s="928"/>
      <c r="FK733" s="928"/>
      <c r="FL733" s="928"/>
      <c r="FM733" s="928"/>
    </row>
    <row r="734" spans="155:169" ht="27.75" customHeight="1" x14ac:dyDescent="0.25">
      <c r="EY734" s="1787"/>
      <c r="EZ734" s="1783"/>
      <c r="FA734" s="2045"/>
      <c r="FB734" s="2046"/>
      <c r="FC734" s="2046"/>
      <c r="FD734" s="2046"/>
      <c r="FE734" s="2046"/>
      <c r="FF734" s="2047"/>
      <c r="FG734" s="928"/>
      <c r="FH734" s="928"/>
      <c r="FI734" s="928"/>
      <c r="FJ734" s="928"/>
      <c r="FK734" s="928"/>
      <c r="FL734" s="928"/>
      <c r="FM734" s="928"/>
    </row>
    <row r="735" spans="155:169" ht="27.75" customHeight="1" thickBot="1" x14ac:dyDescent="0.3">
      <c r="EY735" s="1787"/>
      <c r="EZ735" s="1783"/>
      <c r="FA735" s="2048"/>
      <c r="FB735" s="2049"/>
      <c r="FC735" s="2049"/>
      <c r="FD735" s="2049"/>
      <c r="FE735" s="2049"/>
      <c r="FF735" s="2050"/>
      <c r="FG735" s="928"/>
      <c r="FH735" s="928"/>
      <c r="FI735" s="928"/>
      <c r="FJ735" s="928"/>
      <c r="FK735" s="928"/>
      <c r="FL735" s="928"/>
      <c r="FM735" s="928"/>
    </row>
    <row r="736" spans="155:169" ht="27.75" customHeight="1" x14ac:dyDescent="0.25">
      <c r="EZ736" s="968"/>
      <c r="FA736" s="928"/>
      <c r="FB736" s="928"/>
      <c r="FC736" s="928"/>
      <c r="FD736" s="928"/>
      <c r="FE736" s="928"/>
      <c r="FF736" s="928"/>
      <c r="FG736" s="969"/>
      <c r="FH736" s="928"/>
      <c r="FI736" s="928"/>
      <c r="FJ736" s="928"/>
      <c r="FK736" s="928"/>
      <c r="FL736" s="928"/>
      <c r="FM736" s="928"/>
    </row>
    <row r="737" spans="156:174" ht="27.75" customHeight="1" x14ac:dyDescent="0.4">
      <c r="EZ737" s="968"/>
      <c r="FA737" s="928"/>
      <c r="FB737" s="928"/>
      <c r="FC737" s="928"/>
      <c r="FD737" s="928"/>
      <c r="FE737" s="928"/>
      <c r="FF737" s="928"/>
      <c r="FG737" s="928"/>
      <c r="FH737" s="681" t="s">
        <v>850</v>
      </c>
      <c r="FI737" s="702"/>
      <c r="FJ737" s="702"/>
      <c r="FK737" s="702"/>
      <c r="FL737" s="702"/>
      <c r="FM737" s="712">
        <v>16</v>
      </c>
    </row>
    <row r="738" spans="156:174" ht="27.75" customHeight="1" thickBot="1" x14ac:dyDescent="0.4">
      <c r="EZ738" s="968"/>
      <c r="FA738" s="928"/>
      <c r="FB738" s="928"/>
      <c r="FC738" s="928"/>
      <c r="FD738" s="928"/>
      <c r="FE738" s="928"/>
      <c r="FF738" s="928"/>
      <c r="FG738" s="928"/>
      <c r="FH738" s="951"/>
      <c r="FI738" s="702"/>
      <c r="FJ738" s="702"/>
      <c r="FK738" s="702"/>
      <c r="FL738" s="702"/>
      <c r="FM738" s="702"/>
    </row>
    <row r="739" spans="156:174" ht="63" customHeight="1" thickBot="1" x14ac:dyDescent="0.3">
      <c r="EZ739" s="968"/>
      <c r="FA739" s="928"/>
      <c r="FB739" s="928"/>
      <c r="FC739" s="928"/>
      <c r="FD739" s="928"/>
      <c r="FE739" s="928"/>
      <c r="FF739" s="928"/>
      <c r="FG739" s="928"/>
      <c r="FH739" s="510" t="s">
        <v>1</v>
      </c>
      <c r="FI739" s="691" t="s">
        <v>838</v>
      </c>
      <c r="FJ739" s="691" t="s">
        <v>813</v>
      </c>
      <c r="FK739" s="691" t="s">
        <v>847</v>
      </c>
      <c r="FL739" s="691" t="s">
        <v>813</v>
      </c>
      <c r="FM739" s="952" t="s">
        <v>814</v>
      </c>
    </row>
    <row r="740" spans="156:174" ht="63" customHeight="1" thickBot="1" x14ac:dyDescent="0.3">
      <c r="EZ740" s="968"/>
      <c r="FA740" s="928"/>
      <c r="FB740" s="928"/>
      <c r="FC740" s="928"/>
      <c r="FD740" s="928"/>
      <c r="FE740" s="928"/>
      <c r="FF740" s="928"/>
      <c r="FG740" s="928"/>
      <c r="FH740" s="931">
        <v>1</v>
      </c>
      <c r="FI740" s="932" t="s">
        <v>839</v>
      </c>
      <c r="FJ740" s="1038">
        <f>'DEUXIEME TRIMES.'!D1276</f>
        <v>0</v>
      </c>
      <c r="FK740" s="933" t="s">
        <v>839</v>
      </c>
      <c r="FL740" s="1038">
        <f>'DEUXIEME TRIMES.'!F1276</f>
        <v>0</v>
      </c>
      <c r="FM740" s="955">
        <f>'DEUXIEME TRIMES.'!G1276</f>
        <v>0</v>
      </c>
    </row>
    <row r="741" spans="156:174" ht="63" customHeight="1" thickBot="1" x14ac:dyDescent="0.3">
      <c r="EZ741" s="968"/>
      <c r="FA741" s="928"/>
      <c r="FB741" s="928"/>
      <c r="FC741" s="928"/>
      <c r="FD741" s="928"/>
      <c r="FE741" s="928"/>
      <c r="FF741" s="928"/>
      <c r="FG741" s="928"/>
      <c r="FH741" s="934">
        <v>2</v>
      </c>
      <c r="FI741" s="935" t="s">
        <v>840</v>
      </c>
      <c r="FJ741" s="1039">
        <f>'DEUXIEME TRIMES.'!D1277</f>
        <v>0</v>
      </c>
      <c r="FK741" s="936" t="s">
        <v>840</v>
      </c>
      <c r="FL741" s="1039">
        <f>'DEUXIEME TRIMES.'!F1277</f>
        <v>0</v>
      </c>
      <c r="FM741" s="955">
        <f>'DEUXIEME TRIMES.'!G1277</f>
        <v>0</v>
      </c>
    </row>
    <row r="742" spans="156:174" ht="63" customHeight="1" thickBot="1" x14ac:dyDescent="0.3">
      <c r="EZ742" s="968"/>
      <c r="FA742" s="928"/>
      <c r="FB742" s="928"/>
      <c r="FC742" s="928"/>
      <c r="FD742" s="928"/>
      <c r="FE742" s="928"/>
      <c r="FF742" s="928"/>
      <c r="FG742" s="928"/>
      <c r="FH742" s="934">
        <v>3</v>
      </c>
      <c r="FI742" s="935" t="s">
        <v>841</v>
      </c>
      <c r="FJ742" s="1045">
        <f>'DEUXIEME TRIMES.'!D1278</f>
        <v>0</v>
      </c>
      <c r="FK742" s="936" t="s">
        <v>841</v>
      </c>
      <c r="FL742" s="1045">
        <f>'DEUXIEME TRIMES.'!F1278</f>
        <v>0</v>
      </c>
      <c r="FM742" s="955">
        <f>'DEUXIEME TRIMES.'!G1278</f>
        <v>0</v>
      </c>
    </row>
    <row r="743" spans="156:174" ht="63" customHeight="1" thickBot="1" x14ac:dyDescent="0.3">
      <c r="EZ743" s="968"/>
      <c r="FA743" s="928"/>
      <c r="FB743" s="928"/>
      <c r="FC743" s="928"/>
      <c r="FD743" s="928"/>
      <c r="FE743" s="928"/>
      <c r="FF743" s="928"/>
      <c r="FG743" s="928"/>
      <c r="FH743" s="934">
        <v>4</v>
      </c>
      <c r="FI743" s="935" t="s">
        <v>842</v>
      </c>
      <c r="FJ743" s="1045">
        <f>'DEUXIEME TRIMES.'!D1279</f>
        <v>0</v>
      </c>
      <c r="FK743" s="936" t="s">
        <v>848</v>
      </c>
      <c r="FL743" s="1045">
        <f>'DEUXIEME TRIMES.'!F1279</f>
        <v>0</v>
      </c>
      <c r="FM743" s="955">
        <f>'DEUXIEME TRIMES.'!G1279</f>
        <v>0</v>
      </c>
    </row>
    <row r="744" spans="156:174" ht="63" customHeight="1" thickBot="1" x14ac:dyDescent="0.3">
      <c r="EZ744" s="968"/>
      <c r="FA744" s="928"/>
      <c r="FB744" s="928"/>
      <c r="FC744" s="928"/>
      <c r="FD744" s="928"/>
      <c r="FE744" s="928"/>
      <c r="FF744" s="928"/>
      <c r="FG744" s="928"/>
      <c r="FH744" s="934">
        <v>5</v>
      </c>
      <c r="FI744" s="935" t="s">
        <v>843</v>
      </c>
      <c r="FJ744" s="1039">
        <f>'DEUXIEME TRIMES.'!D1280</f>
        <v>0</v>
      </c>
      <c r="FK744" s="936" t="s">
        <v>849</v>
      </c>
      <c r="FL744" s="1039">
        <f>'DEUXIEME TRIMES.'!F1280</f>
        <v>0</v>
      </c>
      <c r="FM744" s="955">
        <f>'DEUXIEME TRIMES.'!G1280</f>
        <v>0</v>
      </c>
    </row>
    <row r="745" spans="156:174" ht="63" customHeight="1" thickBot="1" x14ac:dyDescent="0.3">
      <c r="EZ745" s="968"/>
      <c r="FA745" s="928"/>
      <c r="FB745" s="928"/>
      <c r="FC745" s="928"/>
      <c r="FD745" s="928"/>
      <c r="FE745" s="928"/>
      <c r="FF745" s="928"/>
      <c r="FG745" s="928"/>
      <c r="FH745" s="934">
        <v>6</v>
      </c>
      <c r="FI745" s="935" t="s">
        <v>844</v>
      </c>
      <c r="FJ745" s="1039">
        <f>'DEUXIEME TRIMES.'!D1281</f>
        <v>0</v>
      </c>
      <c r="FK745" s="935" t="s">
        <v>844</v>
      </c>
      <c r="FL745" s="1039">
        <f>'DEUXIEME TRIMES.'!F1281</f>
        <v>0</v>
      </c>
      <c r="FM745" s="955">
        <f>'DEUXIEME TRIMES.'!G1281</f>
        <v>0</v>
      </c>
    </row>
    <row r="746" spans="156:174" ht="63" customHeight="1" thickBot="1" x14ac:dyDescent="0.3">
      <c r="EZ746" s="968"/>
      <c r="FA746" s="928"/>
      <c r="FB746" s="928"/>
      <c r="FC746" s="928"/>
      <c r="FD746" s="928"/>
      <c r="FE746" s="928"/>
      <c r="FF746" s="928"/>
      <c r="FG746" s="928"/>
      <c r="FH746" s="934">
        <v>7</v>
      </c>
      <c r="FI746" s="935" t="s">
        <v>845</v>
      </c>
      <c r="FJ746" s="1039">
        <f>'DEUXIEME TRIMES.'!D1282</f>
        <v>0</v>
      </c>
      <c r="FK746" s="935" t="s">
        <v>845</v>
      </c>
      <c r="FL746" s="1039">
        <f>'DEUXIEME TRIMES.'!F1282</f>
        <v>0</v>
      </c>
      <c r="FM746" s="955">
        <f>'DEUXIEME TRIMES.'!G1282</f>
        <v>0</v>
      </c>
    </row>
    <row r="747" spans="156:174" ht="63" customHeight="1" thickBot="1" x14ac:dyDescent="0.35">
      <c r="EZ747" s="968"/>
      <c r="FA747" s="928"/>
      <c r="FB747" s="928"/>
      <c r="FC747" s="928"/>
      <c r="FD747" s="928"/>
      <c r="FE747" s="928"/>
      <c r="FF747" s="928"/>
      <c r="FG747" s="928"/>
      <c r="FH747" s="934">
        <v>8</v>
      </c>
      <c r="FI747" s="935" t="s">
        <v>846</v>
      </c>
      <c r="FJ747" s="1048">
        <f>'DEUXIEME TRIMES.'!D1283</f>
        <v>0</v>
      </c>
      <c r="FK747" s="935" t="s">
        <v>846</v>
      </c>
      <c r="FL747" s="1048">
        <f>'DEUXIEME TRIMES.'!F1283</f>
        <v>0</v>
      </c>
      <c r="FM747" s="955">
        <f>'DEUXIEME TRIMES.'!G1283</f>
        <v>0</v>
      </c>
    </row>
    <row r="748" spans="156:174" ht="63" customHeight="1" thickBot="1" x14ac:dyDescent="0.35">
      <c r="EZ748" s="968"/>
      <c r="FA748" s="928"/>
      <c r="FB748" s="928"/>
      <c r="FC748" s="928"/>
      <c r="FD748" s="928"/>
      <c r="FE748" s="928"/>
      <c r="FF748" s="928"/>
      <c r="FG748" s="928"/>
      <c r="FH748" s="934">
        <v>9</v>
      </c>
      <c r="FI748" s="935" t="s">
        <v>70</v>
      </c>
      <c r="FJ748" s="1322">
        <f>'DEUXIEME TRIMES.'!D1284</f>
        <v>0</v>
      </c>
      <c r="FK748" s="936" t="s">
        <v>70</v>
      </c>
      <c r="FL748" s="1322">
        <f>'DEUXIEME TRIMES.'!F1284</f>
        <v>0</v>
      </c>
      <c r="FM748" s="1323">
        <f>'DEUXIEME TRIMES.'!G1284</f>
        <v>0</v>
      </c>
    </row>
    <row r="749" spans="156:174" ht="63" customHeight="1" thickBot="1" x14ac:dyDescent="0.3">
      <c r="EZ749" s="968"/>
      <c r="FA749" s="928"/>
      <c r="FB749" s="928"/>
      <c r="FC749" s="928"/>
      <c r="FD749" s="928"/>
      <c r="FE749" s="928"/>
      <c r="FF749" s="928"/>
      <c r="FG749" s="928"/>
      <c r="FH749" s="2265" t="s">
        <v>0</v>
      </c>
      <c r="FI749" s="2267"/>
      <c r="FJ749" s="1324">
        <f>SUM(FJ740:FJ748)</f>
        <v>0</v>
      </c>
      <c r="FK749" s="1324" t="s">
        <v>0</v>
      </c>
      <c r="FL749" s="1324">
        <f>SUM(FL740:FL748)</f>
        <v>0</v>
      </c>
      <c r="FM749" s="1325"/>
    </row>
    <row r="750" spans="156:174" x14ac:dyDescent="0.25">
      <c r="FN750" s="666"/>
    </row>
    <row r="751" spans="156:174" ht="21" x14ac:dyDescent="0.35">
      <c r="FO751" s="719" t="s">
        <v>755</v>
      </c>
      <c r="FP751" s="702"/>
      <c r="FQ751" s="702"/>
      <c r="FR751" s="712">
        <v>17</v>
      </c>
    </row>
    <row r="752" spans="156:174" ht="21.75" thickBot="1" x14ac:dyDescent="0.4">
      <c r="FO752" s="702"/>
      <c r="FP752" s="702"/>
      <c r="FQ752" s="702"/>
      <c r="FR752" s="702"/>
    </row>
    <row r="753" spans="171:174" ht="42.75" thickBot="1" x14ac:dyDescent="0.3">
      <c r="FO753" s="1232" t="s">
        <v>1</v>
      </c>
      <c r="FP753" s="1232" t="s">
        <v>777</v>
      </c>
      <c r="FQ753" s="1232" t="s">
        <v>268</v>
      </c>
      <c r="FR753" s="1232" t="s">
        <v>273</v>
      </c>
    </row>
    <row r="754" spans="171:174" ht="32.25" customHeight="1" thickBot="1" x14ac:dyDescent="0.3">
      <c r="FO754" s="1319">
        <f>'DEUXIEME TRIMES.'!B1293</f>
        <v>0</v>
      </c>
      <c r="FP754" s="389">
        <f>'DEUXIEME TRIMES.'!C1293</f>
        <v>0</v>
      </c>
      <c r="FQ754" s="417">
        <f>'DEUXIEME TRIMES.'!D1293</f>
        <v>0</v>
      </c>
      <c r="FR754" s="389">
        <f>'DEUXIEME TRIMES.'!E1293</f>
        <v>0</v>
      </c>
    </row>
    <row r="755" spans="171:174" ht="32.25" customHeight="1" thickBot="1" x14ac:dyDescent="0.3">
      <c r="FO755" s="1319">
        <f>'DEUXIEME TRIMES.'!B1294</f>
        <v>0</v>
      </c>
      <c r="FP755" s="389">
        <f>'DEUXIEME TRIMES.'!C1294</f>
        <v>0</v>
      </c>
      <c r="FQ755" s="417">
        <f>'DEUXIEME TRIMES.'!D1294</f>
        <v>0</v>
      </c>
      <c r="FR755" s="389">
        <f>'DEUXIEME TRIMES.'!E1294</f>
        <v>0</v>
      </c>
    </row>
    <row r="756" spans="171:174" ht="32.25" customHeight="1" thickBot="1" x14ac:dyDescent="0.3">
      <c r="FO756" s="1319">
        <f>'DEUXIEME TRIMES.'!B1295</f>
        <v>0</v>
      </c>
      <c r="FP756" s="389">
        <f>'DEUXIEME TRIMES.'!C1295</f>
        <v>0</v>
      </c>
      <c r="FQ756" s="417">
        <f>'DEUXIEME TRIMES.'!D1295</f>
        <v>0</v>
      </c>
      <c r="FR756" s="389">
        <f>'DEUXIEME TRIMES.'!E1295</f>
        <v>0</v>
      </c>
    </row>
    <row r="757" spans="171:174" ht="32.25" customHeight="1" thickBot="1" x14ac:dyDescent="0.3">
      <c r="FO757" s="1319">
        <f>'DEUXIEME TRIMES.'!B1296</f>
        <v>0</v>
      </c>
      <c r="FP757" s="389">
        <f>'DEUXIEME TRIMES.'!C1296</f>
        <v>0</v>
      </c>
      <c r="FQ757" s="417">
        <f>'DEUXIEME TRIMES.'!D1296</f>
        <v>0</v>
      </c>
      <c r="FR757" s="389">
        <f>'DEUXIEME TRIMES.'!E1296</f>
        <v>0</v>
      </c>
    </row>
    <row r="758" spans="171:174" ht="32.25" customHeight="1" thickBot="1" x14ac:dyDescent="0.3">
      <c r="FO758" s="1319">
        <f>'DEUXIEME TRIMES.'!B1297</f>
        <v>0</v>
      </c>
      <c r="FP758" s="389">
        <f>'DEUXIEME TRIMES.'!C1297</f>
        <v>0</v>
      </c>
      <c r="FQ758" s="417">
        <f>'DEUXIEME TRIMES.'!D1297</f>
        <v>0</v>
      </c>
      <c r="FR758" s="389">
        <f>'DEUXIEME TRIMES.'!E1297</f>
        <v>0</v>
      </c>
    </row>
    <row r="759" spans="171:174" ht="32.25" customHeight="1" thickBot="1" x14ac:dyDescent="0.3">
      <c r="FO759" s="1319">
        <f>'DEUXIEME TRIMES.'!B1298</f>
        <v>0</v>
      </c>
      <c r="FP759" s="389">
        <f>'DEUXIEME TRIMES.'!C1298</f>
        <v>0</v>
      </c>
      <c r="FQ759" s="417">
        <f>'DEUXIEME TRIMES.'!D1298</f>
        <v>0</v>
      </c>
      <c r="FR759" s="389">
        <f>'DEUXIEME TRIMES.'!E1298</f>
        <v>0</v>
      </c>
    </row>
    <row r="760" spans="171:174" ht="32.25" customHeight="1" thickBot="1" x14ac:dyDescent="0.3">
      <c r="FO760" s="1319">
        <f>'DEUXIEME TRIMES.'!B1299</f>
        <v>0</v>
      </c>
      <c r="FP760" s="389">
        <f>'DEUXIEME TRIMES.'!C1299</f>
        <v>0</v>
      </c>
      <c r="FQ760" s="417">
        <f>'DEUXIEME TRIMES.'!D1299</f>
        <v>0</v>
      </c>
      <c r="FR760" s="389">
        <f>'DEUXIEME TRIMES.'!E1299</f>
        <v>0</v>
      </c>
    </row>
    <row r="761" spans="171:174" ht="32.25" customHeight="1" thickBot="1" x14ac:dyDescent="0.3">
      <c r="FO761" s="1319">
        <f>'DEUXIEME TRIMES.'!B1300</f>
        <v>0</v>
      </c>
      <c r="FP761" s="389">
        <f>'DEUXIEME TRIMES.'!C1300</f>
        <v>0</v>
      </c>
      <c r="FQ761" s="417">
        <f>'DEUXIEME TRIMES.'!D1300</f>
        <v>0</v>
      </c>
      <c r="FR761" s="389">
        <f>'DEUXIEME TRIMES.'!E1300</f>
        <v>0</v>
      </c>
    </row>
    <row r="762" spans="171:174" ht="32.25" customHeight="1" thickBot="1" x14ac:dyDescent="0.3">
      <c r="FO762" s="1319">
        <f>'DEUXIEME TRIMES.'!B1301</f>
        <v>0</v>
      </c>
      <c r="FP762" s="389">
        <f>'DEUXIEME TRIMES.'!C1301</f>
        <v>0</v>
      </c>
      <c r="FQ762" s="417">
        <f>'DEUXIEME TRIMES.'!D1301</f>
        <v>0</v>
      </c>
      <c r="FR762" s="389">
        <f>'DEUXIEME TRIMES.'!E1301</f>
        <v>0</v>
      </c>
    </row>
    <row r="763" spans="171:174" ht="32.25" customHeight="1" thickBot="1" x14ac:dyDescent="0.3">
      <c r="FO763" s="1319">
        <f>'DEUXIEME TRIMES.'!B1302</f>
        <v>0</v>
      </c>
      <c r="FP763" s="389">
        <f>'DEUXIEME TRIMES.'!C1302</f>
        <v>0</v>
      </c>
      <c r="FQ763" s="417">
        <f>'DEUXIEME TRIMES.'!D1302</f>
        <v>0</v>
      </c>
      <c r="FR763" s="389">
        <f>'DEUXIEME TRIMES.'!E1302</f>
        <v>0</v>
      </c>
    </row>
    <row r="764" spans="171:174" ht="32.25" customHeight="1" thickBot="1" x14ac:dyDescent="0.3">
      <c r="FO764" s="1319">
        <f>'DEUXIEME TRIMES.'!B1303</f>
        <v>0</v>
      </c>
      <c r="FP764" s="389">
        <f>'DEUXIEME TRIMES.'!C1303</f>
        <v>0</v>
      </c>
      <c r="FQ764" s="417">
        <f>'DEUXIEME TRIMES.'!D1303</f>
        <v>0</v>
      </c>
      <c r="FR764" s="389">
        <f>'DEUXIEME TRIMES.'!E1303</f>
        <v>0</v>
      </c>
    </row>
    <row r="765" spans="171:174" ht="32.25" customHeight="1" thickBot="1" x14ac:dyDescent="0.3">
      <c r="FO765" s="1319">
        <f>'DEUXIEME TRIMES.'!B1304</f>
        <v>0</v>
      </c>
      <c r="FP765" s="389">
        <f>'DEUXIEME TRIMES.'!C1304</f>
        <v>0</v>
      </c>
      <c r="FQ765" s="417">
        <f>'DEUXIEME TRIMES.'!D1304</f>
        <v>0</v>
      </c>
      <c r="FR765" s="389">
        <f>'DEUXIEME TRIMES.'!E1304</f>
        <v>0</v>
      </c>
    </row>
    <row r="766" spans="171:174" ht="32.25" customHeight="1" thickBot="1" x14ac:dyDescent="0.3">
      <c r="FO766" s="1319">
        <f>'DEUXIEME TRIMES.'!B1305</f>
        <v>0</v>
      </c>
      <c r="FP766" s="389">
        <f>'DEUXIEME TRIMES.'!C1305</f>
        <v>0</v>
      </c>
      <c r="FQ766" s="417">
        <f>'DEUXIEME TRIMES.'!D1305</f>
        <v>0</v>
      </c>
      <c r="FR766" s="389">
        <f>'DEUXIEME TRIMES.'!E1305</f>
        <v>0</v>
      </c>
    </row>
    <row r="767" spans="171:174" ht="32.25" customHeight="1" thickBot="1" x14ac:dyDescent="0.3">
      <c r="FO767" s="1319">
        <f>'DEUXIEME TRIMES.'!B1306</f>
        <v>0</v>
      </c>
      <c r="FP767" s="389">
        <f>'DEUXIEME TRIMES.'!C1306</f>
        <v>0</v>
      </c>
      <c r="FQ767" s="417">
        <f>'DEUXIEME TRIMES.'!D1306</f>
        <v>0</v>
      </c>
      <c r="FR767" s="389">
        <f>'DEUXIEME TRIMES.'!E1306</f>
        <v>0</v>
      </c>
    </row>
    <row r="768" spans="171:174" ht="32.25" customHeight="1" thickBot="1" x14ac:dyDescent="0.3">
      <c r="FO768" s="1319">
        <f>'DEUXIEME TRIMES.'!B1307</f>
        <v>0</v>
      </c>
      <c r="FP768" s="389">
        <f>'DEUXIEME TRIMES.'!C1307</f>
        <v>0</v>
      </c>
      <c r="FQ768" s="417">
        <f>'DEUXIEME TRIMES.'!D1307</f>
        <v>0</v>
      </c>
      <c r="FR768" s="389">
        <f>'DEUXIEME TRIMES.'!E1307</f>
        <v>0</v>
      </c>
    </row>
    <row r="769" spans="171:174" ht="32.25" customHeight="1" thickBot="1" x14ac:dyDescent="0.3">
      <c r="FO769" s="1319">
        <f>'DEUXIEME TRIMES.'!B1308</f>
        <v>0</v>
      </c>
      <c r="FP769" s="389">
        <f>'DEUXIEME TRIMES.'!C1308</f>
        <v>0</v>
      </c>
      <c r="FQ769" s="417">
        <f>'DEUXIEME TRIMES.'!D1308</f>
        <v>0</v>
      </c>
      <c r="FR769" s="389">
        <f>'DEUXIEME TRIMES.'!E1308</f>
        <v>0</v>
      </c>
    </row>
    <row r="770" spans="171:174" ht="32.25" customHeight="1" thickBot="1" x14ac:dyDescent="0.3">
      <c r="FO770" s="1319">
        <f>'DEUXIEME TRIMES.'!B1309</f>
        <v>0</v>
      </c>
      <c r="FP770" s="389">
        <f>'DEUXIEME TRIMES.'!C1309</f>
        <v>0</v>
      </c>
      <c r="FQ770" s="417">
        <f>'DEUXIEME TRIMES.'!D1309</f>
        <v>0</v>
      </c>
      <c r="FR770" s="389">
        <f>'DEUXIEME TRIMES.'!E1309</f>
        <v>0</v>
      </c>
    </row>
    <row r="771" spans="171:174" ht="32.25" customHeight="1" thickBot="1" x14ac:dyDescent="0.3">
      <c r="FO771" s="1319">
        <f>'DEUXIEME TRIMES.'!B1310</f>
        <v>0</v>
      </c>
      <c r="FP771" s="389">
        <f>'DEUXIEME TRIMES.'!C1310</f>
        <v>0</v>
      </c>
      <c r="FQ771" s="417">
        <f>'DEUXIEME TRIMES.'!D1310</f>
        <v>0</v>
      </c>
      <c r="FR771" s="389">
        <f>'DEUXIEME TRIMES.'!E1310</f>
        <v>0</v>
      </c>
    </row>
    <row r="772" spans="171:174" ht="32.25" customHeight="1" thickBot="1" x14ac:dyDescent="0.3">
      <c r="FO772" s="1319">
        <f>'DEUXIEME TRIMES.'!B1311</f>
        <v>0</v>
      </c>
      <c r="FP772" s="389">
        <f>'DEUXIEME TRIMES.'!C1311</f>
        <v>0</v>
      </c>
      <c r="FQ772" s="417">
        <f>'DEUXIEME TRIMES.'!D1311</f>
        <v>0</v>
      </c>
      <c r="FR772" s="389">
        <f>'DEUXIEME TRIMES.'!E1311</f>
        <v>0</v>
      </c>
    </row>
    <row r="773" spans="171:174" ht="32.25" customHeight="1" thickBot="1" x14ac:dyDescent="0.3">
      <c r="FO773" s="1319">
        <f>'DEUXIEME TRIMES.'!B1312</f>
        <v>0</v>
      </c>
      <c r="FP773" s="389">
        <f>'DEUXIEME TRIMES.'!C1312</f>
        <v>0</v>
      </c>
      <c r="FQ773" s="417">
        <f>'DEUXIEME TRIMES.'!D1312</f>
        <v>0</v>
      </c>
      <c r="FR773" s="389">
        <f>'DEUXIEME TRIMES.'!E1312</f>
        <v>0</v>
      </c>
    </row>
    <row r="774" spans="171:174" ht="42.75" thickBot="1" x14ac:dyDescent="0.3">
      <c r="FO774" s="1232" t="s">
        <v>1</v>
      </c>
      <c r="FP774" s="1232" t="s">
        <v>777</v>
      </c>
      <c r="FQ774" s="1232" t="s">
        <v>268</v>
      </c>
      <c r="FR774" s="1232" t="s">
        <v>273</v>
      </c>
    </row>
    <row r="775" spans="171:174" ht="32.25" customHeight="1" thickBot="1" x14ac:dyDescent="0.3">
      <c r="FO775" s="1319">
        <f>'DEUXIEME TRIMES.'!B1314</f>
        <v>0</v>
      </c>
      <c r="FP775" s="389">
        <f>'DEUXIEME TRIMES.'!C1314</f>
        <v>0</v>
      </c>
      <c r="FQ775" s="417">
        <f>'DEUXIEME TRIMES.'!D1314</f>
        <v>0</v>
      </c>
      <c r="FR775" s="389">
        <f>'DEUXIEME TRIMES.'!E1314</f>
        <v>0</v>
      </c>
    </row>
    <row r="776" spans="171:174" ht="32.25" customHeight="1" thickBot="1" x14ac:dyDescent="0.3">
      <c r="FO776" s="1319">
        <f>'DEUXIEME TRIMES.'!B1315</f>
        <v>0</v>
      </c>
      <c r="FP776" s="389">
        <f>'DEUXIEME TRIMES.'!C1315</f>
        <v>0</v>
      </c>
      <c r="FQ776" s="417">
        <f>'DEUXIEME TRIMES.'!D1315</f>
        <v>0</v>
      </c>
      <c r="FR776" s="389">
        <f>'DEUXIEME TRIMES.'!E1315</f>
        <v>0</v>
      </c>
    </row>
    <row r="777" spans="171:174" ht="32.25" customHeight="1" thickBot="1" x14ac:dyDescent="0.3">
      <c r="FO777" s="1319">
        <f>'DEUXIEME TRIMES.'!B1316</f>
        <v>0</v>
      </c>
      <c r="FP777" s="389">
        <f>'DEUXIEME TRIMES.'!C1316</f>
        <v>0</v>
      </c>
      <c r="FQ777" s="417">
        <f>'DEUXIEME TRIMES.'!D1316</f>
        <v>0</v>
      </c>
      <c r="FR777" s="389">
        <f>'DEUXIEME TRIMES.'!E1316</f>
        <v>0</v>
      </c>
    </row>
    <row r="778" spans="171:174" ht="32.25" customHeight="1" thickBot="1" x14ac:dyDescent="0.3">
      <c r="FO778" s="1319">
        <f>'DEUXIEME TRIMES.'!B1317</f>
        <v>0</v>
      </c>
      <c r="FP778" s="389">
        <f>'DEUXIEME TRIMES.'!C1317</f>
        <v>0</v>
      </c>
      <c r="FQ778" s="417">
        <f>'DEUXIEME TRIMES.'!D1317</f>
        <v>0</v>
      </c>
      <c r="FR778" s="389">
        <f>'DEUXIEME TRIMES.'!E1317</f>
        <v>0</v>
      </c>
    </row>
    <row r="779" spans="171:174" ht="32.25" customHeight="1" thickBot="1" x14ac:dyDescent="0.3">
      <c r="FO779" s="1319">
        <f>'DEUXIEME TRIMES.'!B1318</f>
        <v>0</v>
      </c>
      <c r="FP779" s="389">
        <f>'DEUXIEME TRIMES.'!C1318</f>
        <v>0</v>
      </c>
      <c r="FQ779" s="417">
        <f>'DEUXIEME TRIMES.'!D1318</f>
        <v>0</v>
      </c>
      <c r="FR779" s="389">
        <f>'DEUXIEME TRIMES.'!E1318</f>
        <v>0</v>
      </c>
    </row>
    <row r="780" spans="171:174" ht="32.25" customHeight="1" thickBot="1" x14ac:dyDescent="0.3">
      <c r="FO780" s="1319">
        <f>'DEUXIEME TRIMES.'!B1319</f>
        <v>0</v>
      </c>
      <c r="FP780" s="389">
        <f>'DEUXIEME TRIMES.'!C1319</f>
        <v>0</v>
      </c>
      <c r="FQ780" s="417">
        <f>'DEUXIEME TRIMES.'!D1319</f>
        <v>0</v>
      </c>
      <c r="FR780" s="389">
        <f>'DEUXIEME TRIMES.'!E1319</f>
        <v>0</v>
      </c>
    </row>
    <row r="781" spans="171:174" ht="32.25" customHeight="1" thickBot="1" x14ac:dyDescent="0.3">
      <c r="FO781" s="1319">
        <f>'DEUXIEME TRIMES.'!B1320</f>
        <v>0</v>
      </c>
      <c r="FP781" s="389">
        <f>'DEUXIEME TRIMES.'!C1320</f>
        <v>0</v>
      </c>
      <c r="FQ781" s="417">
        <f>'DEUXIEME TRIMES.'!D1320</f>
        <v>0</v>
      </c>
      <c r="FR781" s="389">
        <f>'DEUXIEME TRIMES.'!E1320</f>
        <v>0</v>
      </c>
    </row>
    <row r="782" spans="171:174" ht="32.25" customHeight="1" thickBot="1" x14ac:dyDescent="0.3">
      <c r="FO782" s="1319">
        <f>'DEUXIEME TRIMES.'!B1321</f>
        <v>0</v>
      </c>
      <c r="FP782" s="389">
        <f>'DEUXIEME TRIMES.'!C1321</f>
        <v>0</v>
      </c>
      <c r="FQ782" s="417">
        <f>'DEUXIEME TRIMES.'!D1321</f>
        <v>0</v>
      </c>
      <c r="FR782" s="389">
        <f>'DEUXIEME TRIMES.'!E1321</f>
        <v>0</v>
      </c>
    </row>
    <row r="783" spans="171:174" ht="32.25" customHeight="1" thickBot="1" x14ac:dyDescent="0.3">
      <c r="FO783" s="1319">
        <f>'DEUXIEME TRIMES.'!B1322</f>
        <v>0</v>
      </c>
      <c r="FP783" s="389">
        <f>'DEUXIEME TRIMES.'!C1322</f>
        <v>0</v>
      </c>
      <c r="FQ783" s="417">
        <f>'DEUXIEME TRIMES.'!D1322</f>
        <v>0</v>
      </c>
      <c r="FR783" s="389">
        <f>'DEUXIEME TRIMES.'!E1322</f>
        <v>0</v>
      </c>
    </row>
    <row r="784" spans="171:174" ht="32.25" customHeight="1" thickBot="1" x14ac:dyDescent="0.3">
      <c r="FO784" s="1319">
        <f>'DEUXIEME TRIMES.'!B1323</f>
        <v>0</v>
      </c>
      <c r="FP784" s="389">
        <f>'DEUXIEME TRIMES.'!C1323</f>
        <v>0</v>
      </c>
      <c r="FQ784" s="417">
        <f>'DEUXIEME TRIMES.'!D1323</f>
        <v>0</v>
      </c>
      <c r="FR784" s="389">
        <f>'DEUXIEME TRIMES.'!E1323</f>
        <v>0</v>
      </c>
    </row>
    <row r="785" spans="171:174" ht="32.25" customHeight="1" thickBot="1" x14ac:dyDescent="0.3">
      <c r="FO785" s="1319">
        <f>'DEUXIEME TRIMES.'!B1324</f>
        <v>0</v>
      </c>
      <c r="FP785" s="389">
        <f>'DEUXIEME TRIMES.'!C1324</f>
        <v>0</v>
      </c>
      <c r="FQ785" s="417">
        <f>'DEUXIEME TRIMES.'!D1324</f>
        <v>0</v>
      </c>
      <c r="FR785" s="389">
        <f>'DEUXIEME TRIMES.'!E1324</f>
        <v>0</v>
      </c>
    </row>
    <row r="786" spans="171:174" ht="32.25" customHeight="1" thickBot="1" x14ac:dyDescent="0.3">
      <c r="FO786" s="1319">
        <f>'DEUXIEME TRIMES.'!B1325</f>
        <v>0</v>
      </c>
      <c r="FP786" s="389">
        <f>'DEUXIEME TRIMES.'!C1325</f>
        <v>0</v>
      </c>
      <c r="FQ786" s="417">
        <f>'DEUXIEME TRIMES.'!D1325</f>
        <v>0</v>
      </c>
      <c r="FR786" s="389">
        <f>'DEUXIEME TRIMES.'!E1325</f>
        <v>0</v>
      </c>
    </row>
    <row r="787" spans="171:174" ht="32.25" customHeight="1" thickBot="1" x14ac:dyDescent="0.3">
      <c r="FO787" s="1319">
        <f>'DEUXIEME TRIMES.'!B1326</f>
        <v>0</v>
      </c>
      <c r="FP787" s="389">
        <f>'DEUXIEME TRIMES.'!C1326</f>
        <v>0</v>
      </c>
      <c r="FQ787" s="417">
        <f>'DEUXIEME TRIMES.'!D1326</f>
        <v>0</v>
      </c>
      <c r="FR787" s="389">
        <f>'DEUXIEME TRIMES.'!E1326</f>
        <v>0</v>
      </c>
    </row>
    <row r="788" spans="171:174" ht="32.25" customHeight="1" thickBot="1" x14ac:dyDescent="0.3">
      <c r="FO788" s="1319">
        <f>'DEUXIEME TRIMES.'!B1327</f>
        <v>0</v>
      </c>
      <c r="FP788" s="389">
        <f>'DEUXIEME TRIMES.'!C1327</f>
        <v>0</v>
      </c>
      <c r="FQ788" s="417">
        <f>'DEUXIEME TRIMES.'!D1327</f>
        <v>0</v>
      </c>
      <c r="FR788" s="389">
        <f>'DEUXIEME TRIMES.'!E1327</f>
        <v>0</v>
      </c>
    </row>
    <row r="789" spans="171:174" ht="32.25" customHeight="1" thickBot="1" x14ac:dyDescent="0.3">
      <c r="FO789" s="1319">
        <f>'DEUXIEME TRIMES.'!B1328</f>
        <v>0</v>
      </c>
      <c r="FP789" s="389">
        <f>'DEUXIEME TRIMES.'!C1328</f>
        <v>0</v>
      </c>
      <c r="FQ789" s="417">
        <f>'DEUXIEME TRIMES.'!D1328</f>
        <v>0</v>
      </c>
      <c r="FR789" s="389">
        <f>'DEUXIEME TRIMES.'!E1328</f>
        <v>0</v>
      </c>
    </row>
    <row r="790" spans="171:174" ht="32.25" customHeight="1" thickBot="1" x14ac:dyDescent="0.3">
      <c r="FO790" s="1319">
        <f>'DEUXIEME TRIMES.'!B1329</f>
        <v>0</v>
      </c>
      <c r="FP790" s="389">
        <f>'DEUXIEME TRIMES.'!C1329</f>
        <v>0</v>
      </c>
      <c r="FQ790" s="417">
        <f>'DEUXIEME TRIMES.'!D1329</f>
        <v>0</v>
      </c>
      <c r="FR790" s="389">
        <f>'DEUXIEME TRIMES.'!E1329</f>
        <v>0</v>
      </c>
    </row>
    <row r="791" spans="171:174" ht="32.25" customHeight="1" thickBot="1" x14ac:dyDescent="0.3">
      <c r="FO791" s="1319">
        <f>'DEUXIEME TRIMES.'!B1330</f>
        <v>0</v>
      </c>
      <c r="FP791" s="389">
        <f>'DEUXIEME TRIMES.'!C1330</f>
        <v>0</v>
      </c>
      <c r="FQ791" s="417">
        <f>'DEUXIEME TRIMES.'!D1330</f>
        <v>0</v>
      </c>
      <c r="FR791" s="389">
        <f>'DEUXIEME TRIMES.'!E1330</f>
        <v>0</v>
      </c>
    </row>
    <row r="792" spans="171:174" ht="32.25" customHeight="1" thickBot="1" x14ac:dyDescent="0.3">
      <c r="FO792" s="1319">
        <f>'DEUXIEME TRIMES.'!B1331</f>
        <v>0</v>
      </c>
      <c r="FP792" s="389">
        <f>'DEUXIEME TRIMES.'!C1331</f>
        <v>0</v>
      </c>
      <c r="FQ792" s="417">
        <f>'DEUXIEME TRIMES.'!D1331</f>
        <v>0</v>
      </c>
      <c r="FR792" s="389">
        <f>'DEUXIEME TRIMES.'!E1331</f>
        <v>0</v>
      </c>
    </row>
    <row r="793" spans="171:174" ht="32.25" customHeight="1" thickBot="1" x14ac:dyDescent="0.3">
      <c r="FO793" s="1319">
        <f>'DEUXIEME TRIMES.'!B1332</f>
        <v>0</v>
      </c>
      <c r="FP793" s="389">
        <f>'DEUXIEME TRIMES.'!C1332</f>
        <v>0</v>
      </c>
      <c r="FQ793" s="417">
        <f>'DEUXIEME TRIMES.'!D1332</f>
        <v>0</v>
      </c>
      <c r="FR793" s="389">
        <f>'DEUXIEME TRIMES.'!E1332</f>
        <v>0</v>
      </c>
    </row>
    <row r="794" spans="171:174" ht="32.25" customHeight="1" thickBot="1" x14ac:dyDescent="0.3">
      <c r="FO794" s="1319">
        <f>'DEUXIEME TRIMES.'!B1333</f>
        <v>0</v>
      </c>
      <c r="FP794" s="389">
        <f>'DEUXIEME TRIMES.'!C1333</f>
        <v>0</v>
      </c>
      <c r="FQ794" s="417">
        <f>'DEUXIEME TRIMES.'!D1333</f>
        <v>0</v>
      </c>
      <c r="FR794" s="389">
        <f>'DEUXIEME TRIMES.'!E1333</f>
        <v>0</v>
      </c>
    </row>
    <row r="795" spans="171:174" ht="32.25" customHeight="1" thickBot="1" x14ac:dyDescent="0.3">
      <c r="FO795" s="1319">
        <f>'DEUXIEME TRIMES.'!B1334</f>
        <v>0</v>
      </c>
      <c r="FP795" s="389">
        <f>'DEUXIEME TRIMES.'!C1334</f>
        <v>0</v>
      </c>
      <c r="FQ795" s="417">
        <f>'DEUXIEME TRIMES.'!D1334</f>
        <v>0</v>
      </c>
      <c r="FR795" s="389">
        <f>'DEUXIEME TRIMES.'!E1334</f>
        <v>0</v>
      </c>
    </row>
    <row r="796" spans="171:174" ht="42.75" thickBot="1" x14ac:dyDescent="0.3">
      <c r="FO796" s="1232" t="s">
        <v>1</v>
      </c>
      <c r="FP796" s="1232" t="s">
        <v>777</v>
      </c>
      <c r="FQ796" s="1232" t="s">
        <v>268</v>
      </c>
      <c r="FR796" s="1232" t="s">
        <v>273</v>
      </c>
    </row>
    <row r="797" spans="171:174" ht="32.25" customHeight="1" thickBot="1" x14ac:dyDescent="0.3">
      <c r="FO797" s="1319">
        <f>'DEUXIEME TRIMES.'!B1336</f>
        <v>0</v>
      </c>
      <c r="FP797" s="389">
        <f>'DEUXIEME TRIMES.'!C1336</f>
        <v>0</v>
      </c>
      <c r="FQ797" s="417">
        <f>'DEUXIEME TRIMES.'!D1336</f>
        <v>0</v>
      </c>
      <c r="FR797" s="389">
        <f>'DEUXIEME TRIMES.'!E1336</f>
        <v>0</v>
      </c>
    </row>
    <row r="798" spans="171:174" ht="32.25" customHeight="1" thickBot="1" x14ac:dyDescent="0.3">
      <c r="FO798" s="1319">
        <f>'DEUXIEME TRIMES.'!B1337</f>
        <v>0</v>
      </c>
      <c r="FP798" s="389">
        <f>'DEUXIEME TRIMES.'!C1337</f>
        <v>0</v>
      </c>
      <c r="FQ798" s="417">
        <f>'DEUXIEME TRIMES.'!D1337</f>
        <v>0</v>
      </c>
      <c r="FR798" s="389">
        <f>'DEUXIEME TRIMES.'!E1337</f>
        <v>0</v>
      </c>
    </row>
    <row r="799" spans="171:174" ht="32.25" customHeight="1" thickBot="1" x14ac:dyDescent="0.3">
      <c r="FO799" s="1319">
        <f>'DEUXIEME TRIMES.'!B1338</f>
        <v>0</v>
      </c>
      <c r="FP799" s="389">
        <f>'DEUXIEME TRIMES.'!C1338</f>
        <v>0</v>
      </c>
      <c r="FQ799" s="417">
        <f>'DEUXIEME TRIMES.'!D1338</f>
        <v>0</v>
      </c>
      <c r="FR799" s="389">
        <f>'DEUXIEME TRIMES.'!E1338</f>
        <v>0</v>
      </c>
    </row>
    <row r="800" spans="171:174" ht="32.25" customHeight="1" thickBot="1" x14ac:dyDescent="0.3">
      <c r="FO800" s="1319">
        <f>'DEUXIEME TRIMES.'!B1339</f>
        <v>0</v>
      </c>
      <c r="FP800" s="389">
        <f>'DEUXIEME TRIMES.'!C1339</f>
        <v>0</v>
      </c>
      <c r="FQ800" s="417">
        <f>'DEUXIEME TRIMES.'!D1339</f>
        <v>0</v>
      </c>
      <c r="FR800" s="389">
        <f>'DEUXIEME TRIMES.'!E1339</f>
        <v>0</v>
      </c>
    </row>
    <row r="801" spans="171:174" ht="32.25" customHeight="1" thickBot="1" x14ac:dyDescent="0.3">
      <c r="FO801" s="1319">
        <f>'DEUXIEME TRIMES.'!B1340</f>
        <v>0</v>
      </c>
      <c r="FP801" s="389">
        <f>'DEUXIEME TRIMES.'!C1340</f>
        <v>0</v>
      </c>
      <c r="FQ801" s="417">
        <f>'DEUXIEME TRIMES.'!D1340</f>
        <v>0</v>
      </c>
      <c r="FR801" s="389">
        <f>'DEUXIEME TRIMES.'!E1340</f>
        <v>0</v>
      </c>
    </row>
    <row r="802" spans="171:174" ht="32.25" customHeight="1" thickBot="1" x14ac:dyDescent="0.3">
      <c r="FO802" s="1319">
        <f>'DEUXIEME TRIMES.'!B1341</f>
        <v>0</v>
      </c>
      <c r="FP802" s="389">
        <f>'DEUXIEME TRIMES.'!C1341</f>
        <v>0</v>
      </c>
      <c r="FQ802" s="417">
        <f>'DEUXIEME TRIMES.'!D1341</f>
        <v>0</v>
      </c>
      <c r="FR802" s="389">
        <f>'DEUXIEME TRIMES.'!E1341</f>
        <v>0</v>
      </c>
    </row>
    <row r="803" spans="171:174" ht="32.25" customHeight="1" thickBot="1" x14ac:dyDescent="0.3">
      <c r="FO803" s="1319">
        <f>'DEUXIEME TRIMES.'!B1342</f>
        <v>0</v>
      </c>
      <c r="FP803" s="389">
        <f>'DEUXIEME TRIMES.'!C1342</f>
        <v>0</v>
      </c>
      <c r="FQ803" s="417">
        <f>'DEUXIEME TRIMES.'!D1342</f>
        <v>0</v>
      </c>
      <c r="FR803" s="389">
        <f>'DEUXIEME TRIMES.'!E1342</f>
        <v>0</v>
      </c>
    </row>
    <row r="804" spans="171:174" ht="32.25" customHeight="1" thickBot="1" x14ac:dyDescent="0.3">
      <c r="FO804" s="1319">
        <f>'DEUXIEME TRIMES.'!B1343</f>
        <v>0</v>
      </c>
      <c r="FP804" s="389">
        <f>'DEUXIEME TRIMES.'!C1343</f>
        <v>0</v>
      </c>
      <c r="FQ804" s="417">
        <f>'DEUXIEME TRIMES.'!D1343</f>
        <v>0</v>
      </c>
      <c r="FR804" s="389">
        <f>'DEUXIEME TRIMES.'!E1343</f>
        <v>0</v>
      </c>
    </row>
    <row r="805" spans="171:174" ht="32.25" customHeight="1" thickBot="1" x14ac:dyDescent="0.3">
      <c r="FO805" s="1319">
        <f>'DEUXIEME TRIMES.'!B1344</f>
        <v>0</v>
      </c>
      <c r="FP805" s="389">
        <f>'DEUXIEME TRIMES.'!C1344</f>
        <v>0</v>
      </c>
      <c r="FQ805" s="417">
        <f>'DEUXIEME TRIMES.'!D1344</f>
        <v>0</v>
      </c>
      <c r="FR805" s="389">
        <f>'DEUXIEME TRIMES.'!E1344</f>
        <v>0</v>
      </c>
    </row>
    <row r="806" spans="171:174" ht="32.25" customHeight="1" thickBot="1" x14ac:dyDescent="0.3">
      <c r="FO806" s="1319">
        <f>'DEUXIEME TRIMES.'!B1345</f>
        <v>0</v>
      </c>
      <c r="FP806" s="389">
        <f>'DEUXIEME TRIMES.'!C1345</f>
        <v>0</v>
      </c>
      <c r="FQ806" s="417">
        <f>'DEUXIEME TRIMES.'!D1345</f>
        <v>0</v>
      </c>
      <c r="FR806" s="389">
        <f>'DEUXIEME TRIMES.'!E1345</f>
        <v>0</v>
      </c>
    </row>
    <row r="807" spans="171:174" ht="32.25" customHeight="1" thickBot="1" x14ac:dyDescent="0.3">
      <c r="FO807" s="1319">
        <f>'DEUXIEME TRIMES.'!B1346</f>
        <v>0</v>
      </c>
      <c r="FP807" s="389">
        <f>'DEUXIEME TRIMES.'!C1346</f>
        <v>0</v>
      </c>
      <c r="FQ807" s="417">
        <f>'DEUXIEME TRIMES.'!D1346</f>
        <v>0</v>
      </c>
      <c r="FR807" s="389">
        <f>'DEUXIEME TRIMES.'!E1346</f>
        <v>0</v>
      </c>
    </row>
    <row r="808" spans="171:174" ht="32.25" customHeight="1" thickBot="1" x14ac:dyDescent="0.3">
      <c r="FO808" s="1319">
        <f>'DEUXIEME TRIMES.'!B1347</f>
        <v>0</v>
      </c>
      <c r="FP808" s="389">
        <f>'DEUXIEME TRIMES.'!C1347</f>
        <v>0</v>
      </c>
      <c r="FQ808" s="417">
        <f>'DEUXIEME TRIMES.'!D1347</f>
        <v>0</v>
      </c>
      <c r="FR808" s="389">
        <f>'DEUXIEME TRIMES.'!E1347</f>
        <v>0</v>
      </c>
    </row>
    <row r="809" spans="171:174" ht="32.25" customHeight="1" thickBot="1" x14ac:dyDescent="0.3">
      <c r="FO809" s="1319">
        <f>'DEUXIEME TRIMES.'!B1348</f>
        <v>0</v>
      </c>
      <c r="FP809" s="389">
        <f>'DEUXIEME TRIMES.'!C1348</f>
        <v>0</v>
      </c>
      <c r="FQ809" s="417">
        <f>'DEUXIEME TRIMES.'!D1348</f>
        <v>0</v>
      </c>
      <c r="FR809" s="389">
        <f>'DEUXIEME TRIMES.'!E1348</f>
        <v>0</v>
      </c>
    </row>
    <row r="810" spans="171:174" ht="32.25" customHeight="1" thickBot="1" x14ac:dyDescent="0.3">
      <c r="FO810" s="1319">
        <f>'DEUXIEME TRIMES.'!B1349</f>
        <v>0</v>
      </c>
      <c r="FP810" s="389">
        <f>'DEUXIEME TRIMES.'!C1349</f>
        <v>0</v>
      </c>
      <c r="FQ810" s="417">
        <f>'DEUXIEME TRIMES.'!D1349</f>
        <v>0</v>
      </c>
      <c r="FR810" s="389">
        <f>'DEUXIEME TRIMES.'!E1349</f>
        <v>0</v>
      </c>
    </row>
    <row r="811" spans="171:174" ht="32.25" customHeight="1" thickBot="1" x14ac:dyDescent="0.3">
      <c r="FO811" s="1319">
        <f>'DEUXIEME TRIMES.'!B1350</f>
        <v>0</v>
      </c>
      <c r="FP811" s="389">
        <f>'DEUXIEME TRIMES.'!C1350</f>
        <v>0</v>
      </c>
      <c r="FQ811" s="417">
        <f>'DEUXIEME TRIMES.'!D1350</f>
        <v>0</v>
      </c>
      <c r="FR811" s="389">
        <f>'DEUXIEME TRIMES.'!E1350</f>
        <v>0</v>
      </c>
    </row>
    <row r="812" spans="171:174" ht="32.25" customHeight="1" thickBot="1" x14ac:dyDescent="0.3">
      <c r="FO812" s="1319">
        <f>'DEUXIEME TRIMES.'!B1351</f>
        <v>0</v>
      </c>
      <c r="FP812" s="389">
        <f>'DEUXIEME TRIMES.'!C1351</f>
        <v>0</v>
      </c>
      <c r="FQ812" s="417">
        <f>'DEUXIEME TRIMES.'!D1351</f>
        <v>0</v>
      </c>
      <c r="FR812" s="389">
        <f>'DEUXIEME TRIMES.'!E1351</f>
        <v>0</v>
      </c>
    </row>
    <row r="813" spans="171:174" ht="32.25" customHeight="1" thickBot="1" x14ac:dyDescent="0.3">
      <c r="FO813" s="1319">
        <f>'DEUXIEME TRIMES.'!B1352</f>
        <v>0</v>
      </c>
      <c r="FP813" s="389">
        <f>'DEUXIEME TRIMES.'!C1352</f>
        <v>0</v>
      </c>
      <c r="FQ813" s="417">
        <f>'DEUXIEME TRIMES.'!D1352</f>
        <v>0</v>
      </c>
      <c r="FR813" s="389">
        <f>'DEUXIEME TRIMES.'!E1352</f>
        <v>0</v>
      </c>
    </row>
    <row r="814" spans="171:174" ht="32.25" customHeight="1" thickBot="1" x14ac:dyDescent="0.3">
      <c r="FO814" s="1319">
        <f>'DEUXIEME TRIMES.'!B1353</f>
        <v>0</v>
      </c>
      <c r="FP814" s="389">
        <f>'DEUXIEME TRIMES.'!C1353</f>
        <v>0</v>
      </c>
      <c r="FQ814" s="417">
        <f>'DEUXIEME TRIMES.'!D1353</f>
        <v>0</v>
      </c>
      <c r="FR814" s="389">
        <f>'DEUXIEME TRIMES.'!E1353</f>
        <v>0</v>
      </c>
    </row>
    <row r="815" spans="171:174" ht="32.25" customHeight="1" thickBot="1" x14ac:dyDescent="0.3">
      <c r="FO815" s="1319">
        <f>'DEUXIEME TRIMES.'!B1354</f>
        <v>0</v>
      </c>
      <c r="FP815" s="389">
        <f>'DEUXIEME TRIMES.'!C1354</f>
        <v>0</v>
      </c>
      <c r="FQ815" s="417">
        <f>'DEUXIEME TRIMES.'!D1354</f>
        <v>0</v>
      </c>
      <c r="FR815" s="389">
        <f>'DEUXIEME TRIMES.'!E1354</f>
        <v>0</v>
      </c>
    </row>
    <row r="816" spans="171:174" ht="32.25" customHeight="1" thickBot="1" x14ac:dyDescent="0.3">
      <c r="FO816" s="1319">
        <f>'DEUXIEME TRIMES.'!B1355</f>
        <v>0</v>
      </c>
      <c r="FP816" s="389">
        <f>'DEUXIEME TRIMES.'!C1355</f>
        <v>0</v>
      </c>
      <c r="FQ816" s="417">
        <f>'DEUXIEME TRIMES.'!D1355</f>
        <v>0</v>
      </c>
      <c r="FR816" s="389">
        <f>'DEUXIEME TRIMES.'!E1355</f>
        <v>0</v>
      </c>
    </row>
    <row r="817" spans="171:174" ht="32.25" customHeight="1" thickBot="1" x14ac:dyDescent="0.3">
      <c r="FO817" s="1319">
        <f>'DEUXIEME TRIMES.'!B1356</f>
        <v>0</v>
      </c>
      <c r="FP817" s="389">
        <f>'DEUXIEME TRIMES.'!C1356</f>
        <v>0</v>
      </c>
      <c r="FQ817" s="417">
        <f>'DEUXIEME TRIMES.'!D1356</f>
        <v>0</v>
      </c>
      <c r="FR817" s="389">
        <f>'DEUXIEME TRIMES.'!E1356</f>
        <v>0</v>
      </c>
    </row>
    <row r="818" spans="171:174" ht="42.75" thickBot="1" x14ac:dyDescent="0.3">
      <c r="FO818" s="1232" t="s">
        <v>1</v>
      </c>
      <c r="FP818" s="1232" t="s">
        <v>777</v>
      </c>
      <c r="FQ818" s="1232" t="s">
        <v>268</v>
      </c>
      <c r="FR818" s="1232" t="s">
        <v>273</v>
      </c>
    </row>
    <row r="819" spans="171:174" ht="32.25" customHeight="1" thickBot="1" x14ac:dyDescent="0.3">
      <c r="FO819" s="1319">
        <f>'DEUXIEME TRIMES.'!B1358</f>
        <v>0</v>
      </c>
      <c r="FP819" s="389">
        <f>'DEUXIEME TRIMES.'!C1358</f>
        <v>0</v>
      </c>
      <c r="FQ819" s="417">
        <f>'DEUXIEME TRIMES.'!D1358</f>
        <v>0</v>
      </c>
      <c r="FR819" s="389">
        <f>'DEUXIEME TRIMES.'!E1358</f>
        <v>0</v>
      </c>
    </row>
    <row r="820" spans="171:174" ht="32.25" customHeight="1" thickBot="1" x14ac:dyDescent="0.3">
      <c r="FO820" s="1319">
        <f>'DEUXIEME TRIMES.'!B1359</f>
        <v>0</v>
      </c>
      <c r="FP820" s="389">
        <f>'DEUXIEME TRIMES.'!C1359</f>
        <v>0</v>
      </c>
      <c r="FQ820" s="417">
        <f>'DEUXIEME TRIMES.'!D1359</f>
        <v>0</v>
      </c>
      <c r="FR820" s="389">
        <f>'DEUXIEME TRIMES.'!E1359</f>
        <v>0</v>
      </c>
    </row>
    <row r="821" spans="171:174" ht="32.25" customHeight="1" thickBot="1" x14ac:dyDescent="0.3">
      <c r="FO821" s="1319">
        <f>'DEUXIEME TRIMES.'!B1360</f>
        <v>0</v>
      </c>
      <c r="FP821" s="389">
        <f>'DEUXIEME TRIMES.'!C1360</f>
        <v>0</v>
      </c>
      <c r="FQ821" s="417">
        <f>'DEUXIEME TRIMES.'!D1360</f>
        <v>0</v>
      </c>
      <c r="FR821" s="389">
        <f>'DEUXIEME TRIMES.'!E1360</f>
        <v>0</v>
      </c>
    </row>
    <row r="822" spans="171:174" ht="32.25" customHeight="1" thickBot="1" x14ac:dyDescent="0.3">
      <c r="FO822" s="1319">
        <f>'DEUXIEME TRIMES.'!B1361</f>
        <v>0</v>
      </c>
      <c r="FP822" s="389">
        <f>'DEUXIEME TRIMES.'!C1361</f>
        <v>0</v>
      </c>
      <c r="FQ822" s="417">
        <f>'DEUXIEME TRIMES.'!D1361</f>
        <v>0</v>
      </c>
      <c r="FR822" s="389">
        <f>'DEUXIEME TRIMES.'!E1361</f>
        <v>0</v>
      </c>
    </row>
    <row r="823" spans="171:174" ht="32.25" customHeight="1" thickBot="1" x14ac:dyDescent="0.3">
      <c r="FO823" s="1319">
        <f>'DEUXIEME TRIMES.'!B1362</f>
        <v>0</v>
      </c>
      <c r="FP823" s="389">
        <f>'DEUXIEME TRIMES.'!C1362</f>
        <v>0</v>
      </c>
      <c r="FQ823" s="417">
        <f>'DEUXIEME TRIMES.'!D1362</f>
        <v>0</v>
      </c>
      <c r="FR823" s="389">
        <f>'DEUXIEME TRIMES.'!E1362</f>
        <v>0</v>
      </c>
    </row>
    <row r="824" spans="171:174" ht="32.25" customHeight="1" thickBot="1" x14ac:dyDescent="0.3">
      <c r="FO824" s="1319">
        <f>'DEUXIEME TRIMES.'!B1363</f>
        <v>0</v>
      </c>
      <c r="FP824" s="389">
        <f>'DEUXIEME TRIMES.'!C1363</f>
        <v>0</v>
      </c>
      <c r="FQ824" s="417">
        <f>'DEUXIEME TRIMES.'!D1363</f>
        <v>0</v>
      </c>
      <c r="FR824" s="389">
        <f>'DEUXIEME TRIMES.'!E1363</f>
        <v>0</v>
      </c>
    </row>
    <row r="825" spans="171:174" ht="32.25" customHeight="1" thickBot="1" x14ac:dyDescent="0.3">
      <c r="FO825" s="1319">
        <f>'DEUXIEME TRIMES.'!B1364</f>
        <v>0</v>
      </c>
      <c r="FP825" s="389">
        <f>'DEUXIEME TRIMES.'!C1364</f>
        <v>0</v>
      </c>
      <c r="FQ825" s="417">
        <f>'DEUXIEME TRIMES.'!D1364</f>
        <v>0</v>
      </c>
      <c r="FR825" s="389">
        <f>'DEUXIEME TRIMES.'!E1364</f>
        <v>0</v>
      </c>
    </row>
    <row r="826" spans="171:174" ht="32.25" customHeight="1" thickBot="1" x14ac:dyDescent="0.3">
      <c r="FO826" s="1319">
        <f>'DEUXIEME TRIMES.'!B1365</f>
        <v>0</v>
      </c>
      <c r="FP826" s="389">
        <f>'DEUXIEME TRIMES.'!C1365</f>
        <v>0</v>
      </c>
      <c r="FQ826" s="417">
        <f>'DEUXIEME TRIMES.'!D1365</f>
        <v>0</v>
      </c>
      <c r="FR826" s="389">
        <f>'DEUXIEME TRIMES.'!E1365</f>
        <v>0</v>
      </c>
    </row>
    <row r="827" spans="171:174" ht="32.25" customHeight="1" thickBot="1" x14ac:dyDescent="0.3">
      <c r="FO827" s="1319">
        <f>'DEUXIEME TRIMES.'!B1366</f>
        <v>0</v>
      </c>
      <c r="FP827" s="389">
        <f>'DEUXIEME TRIMES.'!C1366</f>
        <v>0</v>
      </c>
      <c r="FQ827" s="417">
        <f>'DEUXIEME TRIMES.'!D1366</f>
        <v>0</v>
      </c>
      <c r="FR827" s="389">
        <f>'DEUXIEME TRIMES.'!E1366</f>
        <v>0</v>
      </c>
    </row>
    <row r="828" spans="171:174" ht="32.25" customHeight="1" thickBot="1" x14ac:dyDescent="0.3">
      <c r="FO828" s="1319">
        <f>'DEUXIEME TRIMES.'!B1367</f>
        <v>0</v>
      </c>
      <c r="FP828" s="389">
        <f>'DEUXIEME TRIMES.'!C1367</f>
        <v>0</v>
      </c>
      <c r="FQ828" s="417">
        <f>'DEUXIEME TRIMES.'!D1367</f>
        <v>0</v>
      </c>
      <c r="FR828" s="389">
        <f>'DEUXIEME TRIMES.'!E1367</f>
        <v>0</v>
      </c>
    </row>
    <row r="829" spans="171:174" ht="32.25" customHeight="1" thickBot="1" x14ac:dyDescent="0.3">
      <c r="FO829" s="1319">
        <f>'DEUXIEME TRIMES.'!B1368</f>
        <v>0</v>
      </c>
      <c r="FP829" s="389">
        <f>'DEUXIEME TRIMES.'!C1368</f>
        <v>0</v>
      </c>
      <c r="FQ829" s="417">
        <f>'DEUXIEME TRIMES.'!D1368</f>
        <v>0</v>
      </c>
      <c r="FR829" s="389">
        <f>'DEUXIEME TRIMES.'!E1368</f>
        <v>0</v>
      </c>
    </row>
    <row r="830" spans="171:174" ht="32.25" customHeight="1" thickBot="1" x14ac:dyDescent="0.3">
      <c r="FO830" s="1319">
        <f>'DEUXIEME TRIMES.'!B1369</f>
        <v>0</v>
      </c>
      <c r="FP830" s="389">
        <f>'DEUXIEME TRIMES.'!C1369</f>
        <v>0</v>
      </c>
      <c r="FQ830" s="417">
        <f>'DEUXIEME TRIMES.'!D1369</f>
        <v>0</v>
      </c>
      <c r="FR830" s="389">
        <f>'DEUXIEME TRIMES.'!E1369</f>
        <v>0</v>
      </c>
    </row>
    <row r="831" spans="171:174" ht="32.25" customHeight="1" thickBot="1" x14ac:dyDescent="0.3">
      <c r="FO831" s="1319">
        <f>'DEUXIEME TRIMES.'!B1370</f>
        <v>0</v>
      </c>
      <c r="FP831" s="389">
        <f>'DEUXIEME TRIMES.'!C1370</f>
        <v>0</v>
      </c>
      <c r="FQ831" s="417">
        <f>'DEUXIEME TRIMES.'!D1370</f>
        <v>0</v>
      </c>
      <c r="FR831" s="389">
        <f>'DEUXIEME TRIMES.'!E1370</f>
        <v>0</v>
      </c>
    </row>
    <row r="832" spans="171:174" ht="32.25" customHeight="1" thickBot="1" x14ac:dyDescent="0.3">
      <c r="FO832" s="1319">
        <f>'DEUXIEME TRIMES.'!B1371</f>
        <v>0</v>
      </c>
      <c r="FP832" s="389">
        <f>'DEUXIEME TRIMES.'!C1371</f>
        <v>0</v>
      </c>
      <c r="FQ832" s="417">
        <f>'DEUXIEME TRIMES.'!D1371</f>
        <v>0</v>
      </c>
      <c r="FR832" s="389">
        <f>'DEUXIEME TRIMES.'!E1371</f>
        <v>0</v>
      </c>
    </row>
    <row r="833" spans="171:174" ht="32.25" customHeight="1" thickBot="1" x14ac:dyDescent="0.3">
      <c r="FO833" s="1319">
        <f>'DEUXIEME TRIMES.'!B1372</f>
        <v>0</v>
      </c>
      <c r="FP833" s="389">
        <f>'DEUXIEME TRIMES.'!C1372</f>
        <v>0</v>
      </c>
      <c r="FQ833" s="417">
        <f>'DEUXIEME TRIMES.'!D1372</f>
        <v>0</v>
      </c>
      <c r="FR833" s="389">
        <f>'DEUXIEME TRIMES.'!E1372</f>
        <v>0</v>
      </c>
    </row>
    <row r="834" spans="171:174" ht="32.25" customHeight="1" thickBot="1" x14ac:dyDescent="0.3">
      <c r="FO834" s="1319">
        <f>'DEUXIEME TRIMES.'!B1373</f>
        <v>0</v>
      </c>
      <c r="FP834" s="389">
        <f>'DEUXIEME TRIMES.'!C1373</f>
        <v>0</v>
      </c>
      <c r="FQ834" s="417">
        <f>'DEUXIEME TRIMES.'!D1373</f>
        <v>0</v>
      </c>
      <c r="FR834" s="389">
        <f>'DEUXIEME TRIMES.'!E1373</f>
        <v>0</v>
      </c>
    </row>
    <row r="835" spans="171:174" ht="32.25" customHeight="1" thickBot="1" x14ac:dyDescent="0.3">
      <c r="FO835" s="1319">
        <f>'DEUXIEME TRIMES.'!B1374</f>
        <v>0</v>
      </c>
      <c r="FP835" s="389">
        <f>'DEUXIEME TRIMES.'!C1374</f>
        <v>0</v>
      </c>
      <c r="FQ835" s="417">
        <f>'DEUXIEME TRIMES.'!D1374</f>
        <v>0</v>
      </c>
      <c r="FR835" s="389">
        <f>'DEUXIEME TRIMES.'!E1374</f>
        <v>0</v>
      </c>
    </row>
    <row r="836" spans="171:174" ht="32.25" customHeight="1" thickBot="1" x14ac:dyDescent="0.3">
      <c r="FO836" s="1319">
        <f>'DEUXIEME TRIMES.'!B1375</f>
        <v>0</v>
      </c>
      <c r="FP836" s="389">
        <f>'DEUXIEME TRIMES.'!C1375</f>
        <v>0</v>
      </c>
      <c r="FQ836" s="417">
        <f>'DEUXIEME TRIMES.'!D1375</f>
        <v>0</v>
      </c>
      <c r="FR836" s="389">
        <f>'DEUXIEME TRIMES.'!E1375</f>
        <v>0</v>
      </c>
    </row>
    <row r="837" spans="171:174" ht="32.25" customHeight="1" thickBot="1" x14ac:dyDescent="0.3">
      <c r="FO837" s="1319">
        <f>'DEUXIEME TRIMES.'!B1376</f>
        <v>0</v>
      </c>
      <c r="FP837" s="389">
        <f>'DEUXIEME TRIMES.'!C1376</f>
        <v>0</v>
      </c>
      <c r="FQ837" s="417">
        <f>'DEUXIEME TRIMES.'!D1376</f>
        <v>0</v>
      </c>
      <c r="FR837" s="389">
        <f>'DEUXIEME TRIMES.'!E1376</f>
        <v>0</v>
      </c>
    </row>
    <row r="838" spans="171:174" ht="32.25" customHeight="1" thickBot="1" x14ac:dyDescent="0.3">
      <c r="FO838" s="1319">
        <f>'DEUXIEME TRIMES.'!B1377</f>
        <v>0</v>
      </c>
      <c r="FP838" s="389">
        <f>'DEUXIEME TRIMES.'!C1377</f>
        <v>0</v>
      </c>
      <c r="FQ838" s="417">
        <f>'DEUXIEME TRIMES.'!D1377</f>
        <v>0</v>
      </c>
      <c r="FR838" s="389">
        <f>'DEUXIEME TRIMES.'!E1377</f>
        <v>0</v>
      </c>
    </row>
    <row r="839" spans="171:174" ht="32.25" customHeight="1" thickBot="1" x14ac:dyDescent="0.3">
      <c r="FO839" s="1319">
        <f>'DEUXIEME TRIMES.'!B1378</f>
        <v>0</v>
      </c>
      <c r="FP839" s="389">
        <f>'DEUXIEME TRIMES.'!C1378</f>
        <v>0</v>
      </c>
      <c r="FQ839" s="417">
        <f>'DEUXIEME TRIMES.'!D1378</f>
        <v>0</v>
      </c>
      <c r="FR839" s="389">
        <f>'DEUXIEME TRIMES.'!E1378</f>
        <v>0</v>
      </c>
    </row>
    <row r="840" spans="171:174" ht="42.75" thickBot="1" x14ac:dyDescent="0.3">
      <c r="FO840" s="1232" t="s">
        <v>1</v>
      </c>
      <c r="FP840" s="1232" t="s">
        <v>777</v>
      </c>
      <c r="FQ840" s="1232" t="s">
        <v>268</v>
      </c>
      <c r="FR840" s="1232" t="s">
        <v>273</v>
      </c>
    </row>
    <row r="841" spans="171:174" ht="32.25" customHeight="1" thickBot="1" x14ac:dyDescent="0.3">
      <c r="FO841" s="1319">
        <f>'DEUXIEME TRIMES.'!B1380</f>
        <v>0</v>
      </c>
      <c r="FP841" s="389">
        <f>'DEUXIEME TRIMES.'!C1380</f>
        <v>0</v>
      </c>
      <c r="FQ841" s="417">
        <f>'DEUXIEME TRIMES.'!D1380</f>
        <v>0</v>
      </c>
      <c r="FR841" s="389">
        <f>'DEUXIEME TRIMES.'!E1380</f>
        <v>0</v>
      </c>
    </row>
    <row r="842" spans="171:174" ht="32.25" customHeight="1" thickBot="1" x14ac:dyDescent="0.3">
      <c r="FO842" s="1319">
        <f>'DEUXIEME TRIMES.'!B1381</f>
        <v>0</v>
      </c>
      <c r="FP842" s="389">
        <f>'DEUXIEME TRIMES.'!C1381</f>
        <v>0</v>
      </c>
      <c r="FQ842" s="417">
        <f>'DEUXIEME TRIMES.'!D1381</f>
        <v>0</v>
      </c>
      <c r="FR842" s="389">
        <f>'DEUXIEME TRIMES.'!E1381</f>
        <v>0</v>
      </c>
    </row>
    <row r="843" spans="171:174" ht="32.25" customHeight="1" thickBot="1" x14ac:dyDescent="0.3">
      <c r="FO843" s="1319">
        <f>'DEUXIEME TRIMES.'!B1382</f>
        <v>0</v>
      </c>
      <c r="FP843" s="389">
        <f>'DEUXIEME TRIMES.'!C1382</f>
        <v>0</v>
      </c>
      <c r="FQ843" s="417">
        <f>'DEUXIEME TRIMES.'!D1382</f>
        <v>0</v>
      </c>
      <c r="FR843" s="389">
        <f>'DEUXIEME TRIMES.'!E1382</f>
        <v>0</v>
      </c>
    </row>
    <row r="844" spans="171:174" ht="32.25" customHeight="1" thickBot="1" x14ac:dyDescent="0.3">
      <c r="FO844" s="1319">
        <f>'DEUXIEME TRIMES.'!B1383</f>
        <v>0</v>
      </c>
      <c r="FP844" s="389">
        <f>'DEUXIEME TRIMES.'!C1383</f>
        <v>0</v>
      </c>
      <c r="FQ844" s="417">
        <f>'DEUXIEME TRIMES.'!D1383</f>
        <v>0</v>
      </c>
      <c r="FR844" s="389">
        <f>'DEUXIEME TRIMES.'!E1383</f>
        <v>0</v>
      </c>
    </row>
    <row r="845" spans="171:174" ht="32.25" customHeight="1" thickBot="1" x14ac:dyDescent="0.3">
      <c r="FO845" s="1319">
        <f>'DEUXIEME TRIMES.'!B1384</f>
        <v>0</v>
      </c>
      <c r="FP845" s="389">
        <f>'DEUXIEME TRIMES.'!C1384</f>
        <v>0</v>
      </c>
      <c r="FQ845" s="417">
        <f>'DEUXIEME TRIMES.'!D1384</f>
        <v>0</v>
      </c>
      <c r="FR845" s="389">
        <f>'DEUXIEME TRIMES.'!E1384</f>
        <v>0</v>
      </c>
    </row>
    <row r="846" spans="171:174" ht="32.25" customHeight="1" thickBot="1" x14ac:dyDescent="0.3">
      <c r="FO846" s="1319">
        <f>'DEUXIEME TRIMES.'!B1385</f>
        <v>0</v>
      </c>
      <c r="FP846" s="389">
        <f>'DEUXIEME TRIMES.'!C1385</f>
        <v>0</v>
      </c>
      <c r="FQ846" s="417">
        <f>'DEUXIEME TRIMES.'!D1385</f>
        <v>0</v>
      </c>
      <c r="FR846" s="389">
        <f>'DEUXIEME TRIMES.'!E1385</f>
        <v>0</v>
      </c>
    </row>
    <row r="847" spans="171:174" ht="32.25" customHeight="1" thickBot="1" x14ac:dyDescent="0.3">
      <c r="FO847" s="1319">
        <f>'DEUXIEME TRIMES.'!B1386</f>
        <v>0</v>
      </c>
      <c r="FP847" s="389">
        <f>'DEUXIEME TRIMES.'!C1386</f>
        <v>0</v>
      </c>
      <c r="FQ847" s="417">
        <f>'DEUXIEME TRIMES.'!D1386</f>
        <v>0</v>
      </c>
      <c r="FR847" s="389">
        <f>'DEUXIEME TRIMES.'!E1386</f>
        <v>0</v>
      </c>
    </row>
    <row r="848" spans="171:174" ht="32.25" customHeight="1" thickBot="1" x14ac:dyDescent="0.3">
      <c r="FO848" s="1319">
        <f>'DEUXIEME TRIMES.'!B1387</f>
        <v>0</v>
      </c>
      <c r="FP848" s="389">
        <f>'DEUXIEME TRIMES.'!C1387</f>
        <v>0</v>
      </c>
      <c r="FQ848" s="417">
        <f>'DEUXIEME TRIMES.'!D1387</f>
        <v>0</v>
      </c>
      <c r="FR848" s="389">
        <f>'DEUXIEME TRIMES.'!E1387</f>
        <v>0</v>
      </c>
    </row>
    <row r="849" spans="171:179" ht="32.25" customHeight="1" thickBot="1" x14ac:dyDescent="0.3">
      <c r="FO849" s="1319">
        <f>'DEUXIEME TRIMES.'!B1388</f>
        <v>0</v>
      </c>
      <c r="FP849" s="389">
        <f>'DEUXIEME TRIMES.'!C1388</f>
        <v>0</v>
      </c>
      <c r="FQ849" s="417">
        <f>'DEUXIEME TRIMES.'!D1388</f>
        <v>0</v>
      </c>
      <c r="FR849" s="389">
        <f>'DEUXIEME TRIMES.'!E1388</f>
        <v>0</v>
      </c>
    </row>
    <row r="850" spans="171:179" ht="32.25" customHeight="1" thickBot="1" x14ac:dyDescent="0.3">
      <c r="FO850" s="1319">
        <f>'DEUXIEME TRIMES.'!B1389</f>
        <v>0</v>
      </c>
      <c r="FP850" s="389">
        <f>'DEUXIEME TRIMES.'!C1389</f>
        <v>0</v>
      </c>
      <c r="FQ850" s="417">
        <f>'DEUXIEME TRIMES.'!D1389</f>
        <v>0</v>
      </c>
      <c r="FR850" s="389">
        <f>'DEUXIEME TRIMES.'!E1389</f>
        <v>0</v>
      </c>
    </row>
    <row r="851" spans="171:179" ht="32.25" customHeight="1" thickBot="1" x14ac:dyDescent="0.3">
      <c r="FO851" s="1319">
        <f>'DEUXIEME TRIMES.'!B1390</f>
        <v>0</v>
      </c>
      <c r="FP851" s="389">
        <f>'DEUXIEME TRIMES.'!C1390</f>
        <v>0</v>
      </c>
      <c r="FQ851" s="417">
        <f>'DEUXIEME TRIMES.'!D1390</f>
        <v>0</v>
      </c>
      <c r="FR851" s="389">
        <f>'DEUXIEME TRIMES.'!E1390</f>
        <v>0</v>
      </c>
    </row>
    <row r="852" spans="171:179" ht="32.25" customHeight="1" thickBot="1" x14ac:dyDescent="0.3">
      <c r="FO852" s="1319">
        <f>'DEUXIEME TRIMES.'!B1391</f>
        <v>0</v>
      </c>
      <c r="FP852" s="715">
        <f>'DEUXIEME TRIMES.'!C1391</f>
        <v>0</v>
      </c>
      <c r="FQ852" s="1803">
        <f>'DEUXIEME TRIMES.'!D1391</f>
        <v>0</v>
      </c>
      <c r="FR852" s="715">
        <f>'DEUXIEME TRIMES.'!E1391</f>
        <v>0</v>
      </c>
    </row>
    <row r="853" spans="171:179" ht="32.25" customHeight="1" thickBot="1" x14ac:dyDescent="0.3">
      <c r="FO853" s="723"/>
      <c r="FP853" s="928" t="s">
        <v>91</v>
      </c>
      <c r="FQ853" s="968"/>
      <c r="FR853" s="928"/>
    </row>
    <row r="854" spans="171:179" ht="32.25" customHeight="1" x14ac:dyDescent="0.25">
      <c r="FO854" s="723"/>
      <c r="FP854" s="2042">
        <f>'DEUXIEME TRIMES.'!C1398</f>
        <v>0</v>
      </c>
      <c r="FQ854" s="2043"/>
      <c r="FR854" s="2044"/>
    </row>
    <row r="855" spans="171:179" ht="32.25" customHeight="1" x14ac:dyDescent="0.25">
      <c r="FO855" s="723"/>
      <c r="FP855" s="2045"/>
      <c r="FQ855" s="2046"/>
      <c r="FR855" s="2047"/>
    </row>
    <row r="856" spans="171:179" ht="32.25" customHeight="1" x14ac:dyDescent="0.25">
      <c r="FO856" s="723"/>
      <c r="FP856" s="2045"/>
      <c r="FQ856" s="2046"/>
      <c r="FR856" s="2047"/>
    </row>
    <row r="857" spans="171:179" ht="32.25" customHeight="1" thickBot="1" x14ac:dyDescent="0.3">
      <c r="FO857" s="723"/>
      <c r="FP857" s="2048"/>
      <c r="FQ857" s="2049"/>
      <c r="FR857" s="2050"/>
    </row>
    <row r="858" spans="171:179" ht="32.25" customHeight="1" x14ac:dyDescent="0.25">
      <c r="FP858" s="928"/>
      <c r="FQ858" s="968"/>
      <c r="FR858" s="928"/>
      <c r="FS858" s="666"/>
    </row>
    <row r="859" spans="171:179" ht="32.25" customHeight="1" x14ac:dyDescent="0.45">
      <c r="FP859" s="928"/>
      <c r="FQ859" s="968"/>
      <c r="FR859" s="928"/>
      <c r="FT859" s="1051" t="s">
        <v>935</v>
      </c>
      <c r="FU859" s="702"/>
      <c r="FV859" s="702"/>
      <c r="FW859" s="712">
        <v>18</v>
      </c>
    </row>
    <row r="860" spans="171:179" ht="32.25" customHeight="1" thickBot="1" x14ac:dyDescent="0.4">
      <c r="FP860" s="928"/>
      <c r="FQ860" s="968"/>
      <c r="FR860" s="928"/>
      <c r="FT860" s="951"/>
      <c r="FU860" s="702"/>
      <c r="FV860" s="702"/>
      <c r="FW860" s="702"/>
    </row>
    <row r="861" spans="171:179" ht="32.25" customHeight="1" thickBot="1" x14ac:dyDescent="0.3">
      <c r="FP861" s="928"/>
      <c r="FQ861" s="968"/>
      <c r="FR861" s="928"/>
      <c r="FT861" s="510" t="s">
        <v>1</v>
      </c>
      <c r="FU861" s="691" t="s">
        <v>900</v>
      </c>
      <c r="FV861" s="1049" t="s">
        <v>813</v>
      </c>
      <c r="FW861" s="509" t="s">
        <v>814</v>
      </c>
    </row>
    <row r="862" spans="171:179" ht="51.75" customHeight="1" thickBot="1" x14ac:dyDescent="0.35">
      <c r="FP862" s="928"/>
      <c r="FQ862" s="968"/>
      <c r="FR862" s="928"/>
      <c r="FT862" s="931">
        <v>1</v>
      </c>
      <c r="FU862" s="1050" t="s">
        <v>901</v>
      </c>
      <c r="FV862" s="1052">
        <f>'DEUXIEME TRIMES.'!D1406</f>
        <v>0</v>
      </c>
      <c r="FW862" s="1053">
        <f>'DEUXIEME TRIMES.'!E1406</f>
        <v>0</v>
      </c>
    </row>
    <row r="863" spans="171:179" ht="51.75" customHeight="1" thickBot="1" x14ac:dyDescent="0.35">
      <c r="FP863" s="928"/>
      <c r="FQ863" s="968"/>
      <c r="FR863" s="928"/>
      <c r="FT863" s="934">
        <v>2</v>
      </c>
      <c r="FU863" s="935" t="s">
        <v>902</v>
      </c>
      <c r="FV863" s="1054">
        <f>'DEUXIEME TRIMES.'!D1407</f>
        <v>0</v>
      </c>
      <c r="FW863" s="1053">
        <f>'DEUXIEME TRIMES.'!E1407</f>
        <v>0</v>
      </c>
    </row>
    <row r="864" spans="171:179" ht="51.75" customHeight="1" thickBot="1" x14ac:dyDescent="0.35">
      <c r="FP864" s="928"/>
      <c r="FQ864" s="968"/>
      <c r="FR864" s="928"/>
      <c r="FT864" s="934">
        <v>3</v>
      </c>
      <c r="FU864" s="935" t="s">
        <v>903</v>
      </c>
      <c r="FV864" s="1055">
        <f>'DEUXIEME TRIMES.'!D1408</f>
        <v>0</v>
      </c>
      <c r="FW864" s="1053">
        <f>'DEUXIEME TRIMES.'!E1408</f>
        <v>0</v>
      </c>
    </row>
    <row r="865" spans="172:186" ht="51.75" customHeight="1" thickBot="1" x14ac:dyDescent="0.35">
      <c r="FP865" s="928"/>
      <c r="FQ865" s="968"/>
      <c r="FR865" s="928"/>
      <c r="FT865" s="934">
        <v>4</v>
      </c>
      <c r="FU865" s="935" t="s">
        <v>904</v>
      </c>
      <c r="FV865" s="1055">
        <f>'DEUXIEME TRIMES.'!D1409</f>
        <v>0</v>
      </c>
      <c r="FW865" s="1053">
        <f>'DEUXIEME TRIMES.'!E1409</f>
        <v>0</v>
      </c>
    </row>
    <row r="866" spans="172:186" ht="51.75" customHeight="1" thickBot="1" x14ac:dyDescent="0.35">
      <c r="FP866" s="928"/>
      <c r="FQ866" s="968"/>
      <c r="FR866" s="928"/>
      <c r="FT866" s="934">
        <v>5</v>
      </c>
      <c r="FU866" s="935" t="s">
        <v>845</v>
      </c>
      <c r="FV866" s="1054">
        <f>'DEUXIEME TRIMES.'!D1410</f>
        <v>0</v>
      </c>
      <c r="FW866" s="1053">
        <f>'DEUXIEME TRIMES.'!E1410</f>
        <v>0</v>
      </c>
    </row>
    <row r="867" spans="172:186" ht="51.75" customHeight="1" thickBot="1" x14ac:dyDescent="0.35">
      <c r="FP867" s="928"/>
      <c r="FQ867" s="968"/>
      <c r="FR867" s="928"/>
      <c r="FT867" s="934">
        <v>6</v>
      </c>
      <c r="FU867" s="935" t="s">
        <v>905</v>
      </c>
      <c r="FV867" s="1054">
        <f>'DEUXIEME TRIMES.'!D1411</f>
        <v>0</v>
      </c>
      <c r="FW867" s="1053">
        <f>'DEUXIEME TRIMES.'!E1411</f>
        <v>0</v>
      </c>
    </row>
    <row r="868" spans="172:186" ht="51.75" customHeight="1" thickBot="1" x14ac:dyDescent="0.35">
      <c r="FP868" s="928"/>
      <c r="FQ868" s="968"/>
      <c r="FR868" s="928"/>
      <c r="FT868" s="934">
        <v>7</v>
      </c>
      <c r="FU868" s="935" t="s">
        <v>906</v>
      </c>
      <c r="FV868" s="1054">
        <f>'DEUXIEME TRIMES.'!D1412</f>
        <v>0</v>
      </c>
      <c r="FW868" s="1053">
        <f>'DEUXIEME TRIMES.'!E1412</f>
        <v>0</v>
      </c>
    </row>
    <row r="869" spans="172:186" ht="51.75" customHeight="1" thickBot="1" x14ac:dyDescent="0.35">
      <c r="FP869" s="928"/>
      <c r="FQ869" s="968"/>
      <c r="FR869" s="928"/>
      <c r="FT869" s="934">
        <v>8</v>
      </c>
      <c r="FU869" s="935" t="s">
        <v>907</v>
      </c>
      <c r="FV869" s="1056">
        <f>'DEUXIEME TRIMES.'!D1413</f>
        <v>0</v>
      </c>
      <c r="FW869" s="1053">
        <f>'DEUXIEME TRIMES.'!E1413</f>
        <v>0</v>
      </c>
    </row>
    <row r="870" spans="172:186" ht="51.75" customHeight="1" thickBot="1" x14ac:dyDescent="0.35">
      <c r="FP870" s="928"/>
      <c r="FQ870" s="968"/>
      <c r="FR870" s="928"/>
      <c r="FT870" s="934">
        <v>9</v>
      </c>
      <c r="FU870" s="935" t="s">
        <v>908</v>
      </c>
      <c r="FV870" s="1056">
        <f>'DEUXIEME TRIMES.'!D1414</f>
        <v>0</v>
      </c>
      <c r="FW870" s="1053">
        <f>'DEUXIEME TRIMES.'!E1414</f>
        <v>0</v>
      </c>
    </row>
    <row r="871" spans="172:186" ht="51.75" customHeight="1" thickBot="1" x14ac:dyDescent="0.35">
      <c r="FP871" s="928"/>
      <c r="FQ871" s="968"/>
      <c r="FR871" s="928"/>
      <c r="FT871" s="934">
        <v>10</v>
      </c>
      <c r="FU871" s="935" t="s">
        <v>833</v>
      </c>
      <c r="FV871" s="1056">
        <f>'DEUXIEME TRIMES.'!D1415</f>
        <v>0</v>
      </c>
      <c r="FW871" s="1053">
        <f>'DEUXIEME TRIMES.'!E1415</f>
        <v>0</v>
      </c>
    </row>
    <row r="872" spans="172:186" ht="51.75" customHeight="1" thickBot="1" x14ac:dyDescent="0.35">
      <c r="FP872" s="928"/>
      <c r="FQ872" s="968"/>
      <c r="FR872" s="928"/>
      <c r="FT872" s="934">
        <v>11</v>
      </c>
      <c r="FU872" s="935" t="s">
        <v>829</v>
      </c>
      <c r="FV872" s="1056">
        <f>'DEUXIEME TRIMES.'!D1416</f>
        <v>0</v>
      </c>
      <c r="FW872" s="1053">
        <f>'DEUXIEME TRIMES.'!E1416</f>
        <v>0</v>
      </c>
    </row>
    <row r="873" spans="172:186" ht="51.75" customHeight="1" thickBot="1" x14ac:dyDescent="0.35">
      <c r="FP873" s="928"/>
      <c r="FQ873" s="968"/>
      <c r="FR873" s="928"/>
      <c r="FT873" s="934">
        <v>12</v>
      </c>
      <c r="FU873" s="935" t="s">
        <v>70</v>
      </c>
      <c r="FV873" s="1056">
        <f>'DEUXIEME TRIMES.'!D1417</f>
        <v>0</v>
      </c>
      <c r="FW873" s="1053">
        <f>'DEUXIEME TRIMES.'!E1417</f>
        <v>0</v>
      </c>
    </row>
    <row r="874" spans="172:186" ht="32.25" customHeight="1" thickBot="1" x14ac:dyDescent="0.35">
      <c r="FP874" s="928"/>
      <c r="FQ874" s="968"/>
      <c r="FR874" s="928"/>
      <c r="FT874" s="2265" t="s">
        <v>0</v>
      </c>
      <c r="FU874" s="2266"/>
      <c r="FV874" s="1057">
        <f>'DEUXIEME TRIMES.'!D1418</f>
        <v>0</v>
      </c>
      <c r="FW874" s="1058">
        <f>'DEUXIEME TRIMES.'!E1418</f>
        <v>0</v>
      </c>
    </row>
    <row r="875" spans="172:186" ht="20.25" x14ac:dyDescent="0.25">
      <c r="FX875" s="666"/>
      <c r="GD875" s="712">
        <v>19</v>
      </c>
    </row>
    <row r="876" spans="172:186" ht="21" x14ac:dyDescent="0.35">
      <c r="FY876" s="719" t="s">
        <v>1019</v>
      </c>
      <c r="FZ876" s="383"/>
      <c r="GA876" s="383"/>
      <c r="GB876" s="383"/>
      <c r="GC876" s="383"/>
      <c r="GD876" s="712"/>
    </row>
    <row r="877" spans="172:186" ht="21" x14ac:dyDescent="0.35">
      <c r="FY877" s="719" t="s">
        <v>788</v>
      </c>
      <c r="FZ877" s="383"/>
      <c r="GA877" s="383"/>
      <c r="GB877" s="383"/>
      <c r="GC877" s="383"/>
      <c r="GD877" s="383"/>
    </row>
    <row r="878" spans="172:186" ht="21.75" thickBot="1" x14ac:dyDescent="0.4">
      <c r="FY878" s="720"/>
      <c r="FZ878" s="383"/>
      <c r="GA878" s="383"/>
      <c r="GB878" s="383"/>
      <c r="GC878" s="383"/>
      <c r="GD878" s="383"/>
    </row>
    <row r="879" spans="172:186" ht="21.75" thickBot="1" x14ac:dyDescent="0.3">
      <c r="FY879" s="1232" t="s">
        <v>1</v>
      </c>
      <c r="FZ879" s="1232" t="s">
        <v>151</v>
      </c>
      <c r="GA879" s="1232" t="s">
        <v>278</v>
      </c>
      <c r="GB879" s="1232" t="s">
        <v>158</v>
      </c>
      <c r="GC879" s="1232" t="s">
        <v>30</v>
      </c>
      <c r="GD879" s="1232" t="s">
        <v>55</v>
      </c>
    </row>
    <row r="880" spans="172:186" ht="30" customHeight="1" thickBot="1" x14ac:dyDescent="0.3">
      <c r="FY880" s="1552">
        <f>'DEUXIEME TRIMES.'!B1429</f>
        <v>0</v>
      </c>
      <c r="FZ880" s="293">
        <f>'DEUXIEME TRIMES.'!C1429</f>
        <v>0</v>
      </c>
      <c r="GA880" s="293">
        <f>'DEUXIEME TRIMES.'!D1429</f>
        <v>0</v>
      </c>
      <c r="GB880" s="293">
        <f>'DEUXIEME TRIMES.'!E1429</f>
        <v>0</v>
      </c>
      <c r="GC880" s="293">
        <f>'DEUXIEME TRIMES.'!F1429</f>
        <v>0</v>
      </c>
      <c r="GD880" s="293">
        <f>'DEUXIEME TRIMES.'!G1429</f>
        <v>0</v>
      </c>
    </row>
    <row r="881" spans="181:186" ht="30" customHeight="1" thickBot="1" x14ac:dyDescent="0.3">
      <c r="FY881" s="1552">
        <f>'DEUXIEME TRIMES.'!B1430</f>
        <v>0</v>
      </c>
      <c r="FZ881" s="293">
        <f>'DEUXIEME TRIMES.'!C1430</f>
        <v>0</v>
      </c>
      <c r="GA881" s="293">
        <f>'DEUXIEME TRIMES.'!D1430</f>
        <v>0</v>
      </c>
      <c r="GB881" s="293">
        <f>'DEUXIEME TRIMES.'!E1430</f>
        <v>0</v>
      </c>
      <c r="GC881" s="293">
        <f>'DEUXIEME TRIMES.'!F1430</f>
        <v>0</v>
      </c>
      <c r="GD881" s="293">
        <f>'DEUXIEME TRIMES.'!G1430</f>
        <v>0</v>
      </c>
    </row>
    <row r="882" spans="181:186" ht="30" customHeight="1" thickBot="1" x14ac:dyDescent="0.3">
      <c r="FY882" s="1552">
        <f>'DEUXIEME TRIMES.'!B1431</f>
        <v>0</v>
      </c>
      <c r="FZ882" s="293">
        <f>'DEUXIEME TRIMES.'!C1431</f>
        <v>0</v>
      </c>
      <c r="GA882" s="293">
        <f>'DEUXIEME TRIMES.'!D1431</f>
        <v>0</v>
      </c>
      <c r="GB882" s="293">
        <f>'DEUXIEME TRIMES.'!E1431</f>
        <v>0</v>
      </c>
      <c r="GC882" s="293">
        <f>'DEUXIEME TRIMES.'!F1431</f>
        <v>0</v>
      </c>
      <c r="GD882" s="293">
        <f>'DEUXIEME TRIMES.'!G1431</f>
        <v>0</v>
      </c>
    </row>
    <row r="883" spans="181:186" ht="30" customHeight="1" thickBot="1" x14ac:dyDescent="0.3">
      <c r="FY883" s="1552">
        <f>'DEUXIEME TRIMES.'!B1432</f>
        <v>0</v>
      </c>
      <c r="FZ883" s="293">
        <f>'DEUXIEME TRIMES.'!C1432</f>
        <v>0</v>
      </c>
      <c r="GA883" s="293">
        <f>'DEUXIEME TRIMES.'!D1432</f>
        <v>0</v>
      </c>
      <c r="GB883" s="293">
        <f>'DEUXIEME TRIMES.'!E1432</f>
        <v>0</v>
      </c>
      <c r="GC883" s="293">
        <f>'DEUXIEME TRIMES.'!F1432</f>
        <v>0</v>
      </c>
      <c r="GD883" s="293">
        <f>'DEUXIEME TRIMES.'!G1432</f>
        <v>0</v>
      </c>
    </row>
    <row r="884" spans="181:186" ht="30" customHeight="1" thickBot="1" x14ac:dyDescent="0.3">
      <c r="FY884" s="1552">
        <f>'DEUXIEME TRIMES.'!B1433</f>
        <v>0</v>
      </c>
      <c r="FZ884" s="293">
        <f>'DEUXIEME TRIMES.'!C1433</f>
        <v>0</v>
      </c>
      <c r="GA884" s="293">
        <f>'DEUXIEME TRIMES.'!D1433</f>
        <v>0</v>
      </c>
      <c r="GB884" s="293">
        <f>'DEUXIEME TRIMES.'!E1433</f>
        <v>0</v>
      </c>
      <c r="GC884" s="293">
        <f>'DEUXIEME TRIMES.'!F1433</f>
        <v>0</v>
      </c>
      <c r="GD884" s="293">
        <f>'DEUXIEME TRIMES.'!G1433</f>
        <v>0</v>
      </c>
    </row>
    <row r="885" spans="181:186" ht="30" customHeight="1" thickBot="1" x14ac:dyDescent="0.3">
      <c r="FY885" s="1552">
        <f>'DEUXIEME TRIMES.'!B1434</f>
        <v>0</v>
      </c>
      <c r="FZ885" s="293">
        <f>'DEUXIEME TRIMES.'!C1434</f>
        <v>0</v>
      </c>
      <c r="GA885" s="293">
        <f>'DEUXIEME TRIMES.'!D1434</f>
        <v>0</v>
      </c>
      <c r="GB885" s="293">
        <f>'DEUXIEME TRIMES.'!E1434</f>
        <v>0</v>
      </c>
      <c r="GC885" s="293">
        <f>'DEUXIEME TRIMES.'!F1434</f>
        <v>0</v>
      </c>
      <c r="GD885" s="293">
        <f>'DEUXIEME TRIMES.'!G1434</f>
        <v>0</v>
      </c>
    </row>
    <row r="886" spans="181:186" ht="30" customHeight="1" thickBot="1" x14ac:dyDescent="0.3">
      <c r="FY886" s="1552">
        <f>'DEUXIEME TRIMES.'!B1435</f>
        <v>0</v>
      </c>
      <c r="FZ886" s="293">
        <f>'DEUXIEME TRIMES.'!C1435</f>
        <v>0</v>
      </c>
      <c r="GA886" s="293">
        <f>'DEUXIEME TRIMES.'!D1435</f>
        <v>0</v>
      </c>
      <c r="GB886" s="293">
        <f>'DEUXIEME TRIMES.'!E1435</f>
        <v>0</v>
      </c>
      <c r="GC886" s="293">
        <f>'DEUXIEME TRIMES.'!F1435</f>
        <v>0</v>
      </c>
      <c r="GD886" s="293">
        <f>'DEUXIEME TRIMES.'!G1435</f>
        <v>0</v>
      </c>
    </row>
    <row r="887" spans="181:186" ht="30" customHeight="1" thickBot="1" x14ac:dyDescent="0.3">
      <c r="FY887" s="1552">
        <f>'DEUXIEME TRIMES.'!B1436</f>
        <v>0</v>
      </c>
      <c r="FZ887" s="293">
        <f>'DEUXIEME TRIMES.'!C1436</f>
        <v>0</v>
      </c>
      <c r="GA887" s="293">
        <f>'DEUXIEME TRIMES.'!D1436</f>
        <v>0</v>
      </c>
      <c r="GB887" s="293">
        <f>'DEUXIEME TRIMES.'!E1436</f>
        <v>0</v>
      </c>
      <c r="GC887" s="293">
        <f>'DEUXIEME TRIMES.'!F1436</f>
        <v>0</v>
      </c>
      <c r="GD887" s="293">
        <f>'DEUXIEME TRIMES.'!G1436</f>
        <v>0</v>
      </c>
    </row>
    <row r="888" spans="181:186" ht="30" customHeight="1" thickBot="1" x14ac:dyDescent="0.3">
      <c r="FY888" s="1552">
        <f>'DEUXIEME TRIMES.'!B1437</f>
        <v>0</v>
      </c>
      <c r="FZ888" s="293">
        <f>'DEUXIEME TRIMES.'!C1437</f>
        <v>0</v>
      </c>
      <c r="GA888" s="293">
        <f>'DEUXIEME TRIMES.'!D1437</f>
        <v>0</v>
      </c>
      <c r="GB888" s="293">
        <f>'DEUXIEME TRIMES.'!E1437</f>
        <v>0</v>
      </c>
      <c r="GC888" s="293">
        <f>'DEUXIEME TRIMES.'!F1437</f>
        <v>0</v>
      </c>
      <c r="GD888" s="293">
        <f>'DEUXIEME TRIMES.'!G1437</f>
        <v>0</v>
      </c>
    </row>
    <row r="889" spans="181:186" ht="30" customHeight="1" thickBot="1" x14ac:dyDescent="0.3">
      <c r="FY889" s="1552">
        <f>'DEUXIEME TRIMES.'!B1438</f>
        <v>0</v>
      </c>
      <c r="FZ889" s="293">
        <f>'DEUXIEME TRIMES.'!C1438</f>
        <v>0</v>
      </c>
      <c r="GA889" s="293">
        <f>'DEUXIEME TRIMES.'!D1438</f>
        <v>0</v>
      </c>
      <c r="GB889" s="293">
        <f>'DEUXIEME TRIMES.'!E1438</f>
        <v>0</v>
      </c>
      <c r="GC889" s="293">
        <f>'DEUXIEME TRIMES.'!F1438</f>
        <v>0</v>
      </c>
      <c r="GD889" s="293">
        <f>'DEUXIEME TRIMES.'!G1438</f>
        <v>0</v>
      </c>
    </row>
    <row r="890" spans="181:186" ht="30" customHeight="1" thickBot="1" x14ac:dyDescent="0.3">
      <c r="FY890" s="1552">
        <f>'DEUXIEME TRIMES.'!B1439</f>
        <v>0</v>
      </c>
      <c r="FZ890" s="293">
        <f>'DEUXIEME TRIMES.'!C1439</f>
        <v>0</v>
      </c>
      <c r="GA890" s="293">
        <f>'DEUXIEME TRIMES.'!D1439</f>
        <v>0</v>
      </c>
      <c r="GB890" s="293">
        <f>'DEUXIEME TRIMES.'!E1439</f>
        <v>0</v>
      </c>
      <c r="GC890" s="293">
        <f>'DEUXIEME TRIMES.'!F1439</f>
        <v>0</v>
      </c>
      <c r="GD890" s="293">
        <f>'DEUXIEME TRIMES.'!G1439</f>
        <v>0</v>
      </c>
    </row>
    <row r="891" spans="181:186" ht="30" customHeight="1" thickBot="1" x14ac:dyDescent="0.3">
      <c r="FY891" s="1552">
        <f>'DEUXIEME TRIMES.'!B1440</f>
        <v>0</v>
      </c>
      <c r="FZ891" s="293">
        <f>'DEUXIEME TRIMES.'!C1440</f>
        <v>0</v>
      </c>
      <c r="GA891" s="293">
        <f>'DEUXIEME TRIMES.'!D1440</f>
        <v>0</v>
      </c>
      <c r="GB891" s="293">
        <f>'DEUXIEME TRIMES.'!E1440</f>
        <v>0</v>
      </c>
      <c r="GC891" s="293">
        <f>'DEUXIEME TRIMES.'!F1440</f>
        <v>0</v>
      </c>
      <c r="GD891" s="293">
        <f>'DEUXIEME TRIMES.'!G1440</f>
        <v>0</v>
      </c>
    </row>
    <row r="892" spans="181:186" ht="30" customHeight="1" thickBot="1" x14ac:dyDescent="0.3">
      <c r="FY892" s="1552">
        <f>'DEUXIEME TRIMES.'!B1441</f>
        <v>0</v>
      </c>
      <c r="FZ892" s="293">
        <f>'DEUXIEME TRIMES.'!C1441</f>
        <v>0</v>
      </c>
      <c r="GA892" s="293">
        <f>'DEUXIEME TRIMES.'!D1441</f>
        <v>0</v>
      </c>
      <c r="GB892" s="293">
        <f>'DEUXIEME TRIMES.'!E1441</f>
        <v>0</v>
      </c>
      <c r="GC892" s="293">
        <f>'DEUXIEME TRIMES.'!F1441</f>
        <v>0</v>
      </c>
      <c r="GD892" s="293">
        <f>'DEUXIEME TRIMES.'!G1441</f>
        <v>0</v>
      </c>
    </row>
    <row r="893" spans="181:186" ht="30" customHeight="1" thickBot="1" x14ac:dyDescent="0.3">
      <c r="FY893" s="1552">
        <f>'DEUXIEME TRIMES.'!B1442</f>
        <v>0</v>
      </c>
      <c r="FZ893" s="293">
        <f>'DEUXIEME TRIMES.'!C1442</f>
        <v>0</v>
      </c>
      <c r="GA893" s="293">
        <f>'DEUXIEME TRIMES.'!D1442</f>
        <v>0</v>
      </c>
      <c r="GB893" s="293">
        <f>'DEUXIEME TRIMES.'!E1442</f>
        <v>0</v>
      </c>
      <c r="GC893" s="293">
        <f>'DEUXIEME TRIMES.'!F1442</f>
        <v>0</v>
      </c>
      <c r="GD893" s="293">
        <f>'DEUXIEME TRIMES.'!G1442</f>
        <v>0</v>
      </c>
    </row>
    <row r="894" spans="181:186" ht="30" customHeight="1" thickBot="1" x14ac:dyDescent="0.3">
      <c r="FY894" s="1552">
        <f>'DEUXIEME TRIMES.'!B1443</f>
        <v>0</v>
      </c>
      <c r="FZ894" s="293">
        <f>'DEUXIEME TRIMES.'!C1443</f>
        <v>0</v>
      </c>
      <c r="GA894" s="293">
        <f>'DEUXIEME TRIMES.'!D1443</f>
        <v>0</v>
      </c>
      <c r="GB894" s="293">
        <f>'DEUXIEME TRIMES.'!E1443</f>
        <v>0</v>
      </c>
      <c r="GC894" s="293">
        <f>'DEUXIEME TRIMES.'!F1443</f>
        <v>0</v>
      </c>
      <c r="GD894" s="293">
        <f>'DEUXIEME TRIMES.'!G1443</f>
        <v>0</v>
      </c>
    </row>
    <row r="895" spans="181:186" ht="30" customHeight="1" thickBot="1" x14ac:dyDescent="0.3">
      <c r="FY895" s="1552">
        <f>'DEUXIEME TRIMES.'!B1444</f>
        <v>0</v>
      </c>
      <c r="FZ895" s="293">
        <f>'DEUXIEME TRIMES.'!C1444</f>
        <v>0</v>
      </c>
      <c r="GA895" s="293">
        <f>'DEUXIEME TRIMES.'!D1444</f>
        <v>0</v>
      </c>
      <c r="GB895" s="293">
        <f>'DEUXIEME TRIMES.'!E1444</f>
        <v>0</v>
      </c>
      <c r="GC895" s="293">
        <f>'DEUXIEME TRIMES.'!F1444</f>
        <v>0</v>
      </c>
      <c r="GD895" s="293">
        <f>'DEUXIEME TRIMES.'!G1444</f>
        <v>0</v>
      </c>
    </row>
    <row r="896" spans="181:186" ht="30" customHeight="1" thickBot="1" x14ac:dyDescent="0.3">
      <c r="FY896" s="1552">
        <f>'DEUXIEME TRIMES.'!B1445</f>
        <v>0</v>
      </c>
      <c r="FZ896" s="293">
        <f>'DEUXIEME TRIMES.'!C1445</f>
        <v>0</v>
      </c>
      <c r="GA896" s="293">
        <f>'DEUXIEME TRIMES.'!D1445</f>
        <v>0</v>
      </c>
      <c r="GB896" s="293">
        <f>'DEUXIEME TRIMES.'!E1445</f>
        <v>0</v>
      </c>
      <c r="GC896" s="293">
        <f>'DEUXIEME TRIMES.'!F1445</f>
        <v>0</v>
      </c>
      <c r="GD896" s="293">
        <f>'DEUXIEME TRIMES.'!G1445</f>
        <v>0</v>
      </c>
    </row>
    <row r="897" spans="181:186" ht="30" customHeight="1" thickBot="1" x14ac:dyDescent="0.3">
      <c r="FY897" s="1552">
        <f>'DEUXIEME TRIMES.'!B1446</f>
        <v>0</v>
      </c>
      <c r="FZ897" s="293">
        <f>'DEUXIEME TRIMES.'!C1446</f>
        <v>0</v>
      </c>
      <c r="GA897" s="293">
        <f>'DEUXIEME TRIMES.'!D1446</f>
        <v>0</v>
      </c>
      <c r="GB897" s="293">
        <f>'DEUXIEME TRIMES.'!E1446</f>
        <v>0</v>
      </c>
      <c r="GC897" s="293">
        <f>'DEUXIEME TRIMES.'!F1446</f>
        <v>0</v>
      </c>
      <c r="GD897" s="293">
        <f>'DEUXIEME TRIMES.'!G1446</f>
        <v>0</v>
      </c>
    </row>
    <row r="898" spans="181:186" ht="30" customHeight="1" thickBot="1" x14ac:dyDescent="0.3">
      <c r="FY898" s="1552">
        <f>'DEUXIEME TRIMES.'!B1447</f>
        <v>0</v>
      </c>
      <c r="FZ898" s="293">
        <f>'DEUXIEME TRIMES.'!C1447</f>
        <v>0</v>
      </c>
      <c r="GA898" s="293">
        <f>'DEUXIEME TRIMES.'!D1447</f>
        <v>0</v>
      </c>
      <c r="GB898" s="293">
        <f>'DEUXIEME TRIMES.'!E1447</f>
        <v>0</v>
      </c>
      <c r="GC898" s="293">
        <f>'DEUXIEME TRIMES.'!F1447</f>
        <v>0</v>
      </c>
      <c r="GD898" s="293">
        <f>'DEUXIEME TRIMES.'!G1447</f>
        <v>0</v>
      </c>
    </row>
    <row r="899" spans="181:186" ht="30" customHeight="1" thickBot="1" x14ac:dyDescent="0.3">
      <c r="FY899" s="1552">
        <f>'DEUXIEME TRIMES.'!B1448</f>
        <v>0</v>
      </c>
      <c r="FZ899" s="293">
        <f>'DEUXIEME TRIMES.'!C1448</f>
        <v>0</v>
      </c>
      <c r="GA899" s="293">
        <f>'DEUXIEME TRIMES.'!D1448</f>
        <v>0</v>
      </c>
      <c r="GB899" s="293">
        <f>'DEUXIEME TRIMES.'!E1448</f>
        <v>0</v>
      </c>
      <c r="GC899" s="293">
        <f>'DEUXIEME TRIMES.'!F1448</f>
        <v>0</v>
      </c>
      <c r="GD899" s="293">
        <f>'DEUXIEME TRIMES.'!G1448</f>
        <v>0</v>
      </c>
    </row>
    <row r="900" spans="181:186" ht="30" customHeight="1" thickBot="1" x14ac:dyDescent="0.3">
      <c r="FY900" s="1552">
        <f>'DEUXIEME TRIMES.'!B1449</f>
        <v>0</v>
      </c>
      <c r="FZ900" s="293">
        <f>'DEUXIEME TRIMES.'!C1449</f>
        <v>0</v>
      </c>
      <c r="GA900" s="293">
        <f>'DEUXIEME TRIMES.'!D1449</f>
        <v>0</v>
      </c>
      <c r="GB900" s="293">
        <f>'DEUXIEME TRIMES.'!E1449</f>
        <v>0</v>
      </c>
      <c r="GC900" s="293">
        <f>'DEUXIEME TRIMES.'!F1449</f>
        <v>0</v>
      </c>
      <c r="GD900" s="293">
        <f>'DEUXIEME TRIMES.'!G1449</f>
        <v>0</v>
      </c>
    </row>
    <row r="901" spans="181:186" ht="30" customHeight="1" thickBot="1" x14ac:dyDescent="0.3">
      <c r="FY901" s="1552">
        <f>'DEUXIEME TRIMES.'!B1450</f>
        <v>0</v>
      </c>
      <c r="FZ901" s="293">
        <f>'DEUXIEME TRIMES.'!C1450</f>
        <v>0</v>
      </c>
      <c r="GA901" s="293">
        <f>'DEUXIEME TRIMES.'!D1450</f>
        <v>0</v>
      </c>
      <c r="GB901" s="293">
        <f>'DEUXIEME TRIMES.'!E1450</f>
        <v>0</v>
      </c>
      <c r="GC901" s="293">
        <f>'DEUXIEME TRIMES.'!F1450</f>
        <v>0</v>
      </c>
      <c r="GD901" s="293">
        <f>'DEUXIEME TRIMES.'!G1450</f>
        <v>0</v>
      </c>
    </row>
    <row r="902" spans="181:186" ht="21.75" thickBot="1" x14ac:dyDescent="0.3">
      <c r="FY902" s="1232" t="s">
        <v>1</v>
      </c>
      <c r="FZ902" s="1232" t="s">
        <v>151</v>
      </c>
      <c r="GA902" s="1232" t="s">
        <v>278</v>
      </c>
      <c r="GB902" s="1232" t="s">
        <v>158</v>
      </c>
      <c r="GC902" s="1232" t="s">
        <v>30</v>
      </c>
      <c r="GD902" s="1232" t="s">
        <v>55</v>
      </c>
    </row>
    <row r="903" spans="181:186" ht="30" customHeight="1" thickBot="1" x14ac:dyDescent="0.3">
      <c r="FY903" s="1552">
        <f>'DEUXIEME TRIMES.'!B1452</f>
        <v>0</v>
      </c>
      <c r="FZ903" s="293">
        <f>'DEUXIEME TRIMES.'!C1452</f>
        <v>0</v>
      </c>
      <c r="GA903" s="293">
        <f>'DEUXIEME TRIMES.'!D1452</f>
        <v>0</v>
      </c>
      <c r="GB903" s="293">
        <f>'DEUXIEME TRIMES.'!E1452</f>
        <v>0</v>
      </c>
      <c r="GC903" s="293">
        <f>'DEUXIEME TRIMES.'!F1452</f>
        <v>0</v>
      </c>
      <c r="GD903" s="293">
        <f>'DEUXIEME TRIMES.'!G1452</f>
        <v>0</v>
      </c>
    </row>
    <row r="904" spans="181:186" ht="30" customHeight="1" thickBot="1" x14ac:dyDescent="0.3">
      <c r="FY904" s="1552">
        <f>'DEUXIEME TRIMES.'!B1453</f>
        <v>0</v>
      </c>
      <c r="FZ904" s="293">
        <f>'DEUXIEME TRIMES.'!C1453</f>
        <v>0</v>
      </c>
      <c r="GA904" s="293">
        <f>'DEUXIEME TRIMES.'!D1453</f>
        <v>0</v>
      </c>
      <c r="GB904" s="293">
        <f>'DEUXIEME TRIMES.'!E1453</f>
        <v>0</v>
      </c>
      <c r="GC904" s="293">
        <f>'DEUXIEME TRIMES.'!F1453</f>
        <v>0</v>
      </c>
      <c r="GD904" s="293">
        <f>'DEUXIEME TRIMES.'!G1453</f>
        <v>0</v>
      </c>
    </row>
    <row r="905" spans="181:186" ht="30" customHeight="1" thickBot="1" x14ac:dyDescent="0.3">
      <c r="FY905" s="1552">
        <f>'DEUXIEME TRIMES.'!B1454</f>
        <v>0</v>
      </c>
      <c r="FZ905" s="293">
        <f>'DEUXIEME TRIMES.'!C1454</f>
        <v>0</v>
      </c>
      <c r="GA905" s="293">
        <f>'DEUXIEME TRIMES.'!D1454</f>
        <v>0</v>
      </c>
      <c r="GB905" s="293">
        <f>'DEUXIEME TRIMES.'!E1454</f>
        <v>0</v>
      </c>
      <c r="GC905" s="293">
        <f>'DEUXIEME TRIMES.'!F1454</f>
        <v>0</v>
      </c>
      <c r="GD905" s="293">
        <f>'DEUXIEME TRIMES.'!G1454</f>
        <v>0</v>
      </c>
    </row>
    <row r="906" spans="181:186" ht="30" customHeight="1" thickBot="1" x14ac:dyDescent="0.3">
      <c r="FY906" s="1552">
        <f>'DEUXIEME TRIMES.'!B1455</f>
        <v>0</v>
      </c>
      <c r="FZ906" s="293">
        <f>'DEUXIEME TRIMES.'!C1455</f>
        <v>0</v>
      </c>
      <c r="GA906" s="293">
        <f>'DEUXIEME TRIMES.'!D1455</f>
        <v>0</v>
      </c>
      <c r="GB906" s="293">
        <f>'DEUXIEME TRIMES.'!E1455</f>
        <v>0</v>
      </c>
      <c r="GC906" s="293">
        <f>'DEUXIEME TRIMES.'!F1455</f>
        <v>0</v>
      </c>
      <c r="GD906" s="293">
        <f>'DEUXIEME TRIMES.'!G1455</f>
        <v>0</v>
      </c>
    </row>
    <row r="907" spans="181:186" ht="30" customHeight="1" thickBot="1" x14ac:dyDescent="0.3">
      <c r="FY907" s="1552">
        <f>'DEUXIEME TRIMES.'!B1456</f>
        <v>0</v>
      </c>
      <c r="FZ907" s="293">
        <f>'DEUXIEME TRIMES.'!C1456</f>
        <v>0</v>
      </c>
      <c r="GA907" s="293">
        <f>'DEUXIEME TRIMES.'!D1456</f>
        <v>0</v>
      </c>
      <c r="GB907" s="293">
        <f>'DEUXIEME TRIMES.'!E1456</f>
        <v>0</v>
      </c>
      <c r="GC907" s="293">
        <f>'DEUXIEME TRIMES.'!F1456</f>
        <v>0</v>
      </c>
      <c r="GD907" s="293">
        <f>'DEUXIEME TRIMES.'!G1456</f>
        <v>0</v>
      </c>
    </row>
    <row r="908" spans="181:186" ht="30" customHeight="1" thickBot="1" x14ac:dyDescent="0.3">
      <c r="FY908" s="1552">
        <f>'DEUXIEME TRIMES.'!B1457</f>
        <v>0</v>
      </c>
      <c r="FZ908" s="293">
        <f>'DEUXIEME TRIMES.'!C1457</f>
        <v>0</v>
      </c>
      <c r="GA908" s="293">
        <f>'DEUXIEME TRIMES.'!D1457</f>
        <v>0</v>
      </c>
      <c r="GB908" s="293">
        <f>'DEUXIEME TRIMES.'!E1457</f>
        <v>0</v>
      </c>
      <c r="GC908" s="293">
        <f>'DEUXIEME TRIMES.'!F1457</f>
        <v>0</v>
      </c>
      <c r="GD908" s="293">
        <f>'DEUXIEME TRIMES.'!G1457</f>
        <v>0</v>
      </c>
    </row>
    <row r="909" spans="181:186" ht="30" customHeight="1" thickBot="1" x14ac:dyDescent="0.3">
      <c r="FY909" s="1552">
        <f>'DEUXIEME TRIMES.'!B1458</f>
        <v>0</v>
      </c>
      <c r="FZ909" s="293">
        <f>'DEUXIEME TRIMES.'!C1458</f>
        <v>0</v>
      </c>
      <c r="GA909" s="293">
        <f>'DEUXIEME TRIMES.'!D1458</f>
        <v>0</v>
      </c>
      <c r="GB909" s="293">
        <f>'DEUXIEME TRIMES.'!E1458</f>
        <v>0</v>
      </c>
      <c r="GC909" s="293">
        <f>'DEUXIEME TRIMES.'!F1458</f>
        <v>0</v>
      </c>
      <c r="GD909" s="293">
        <f>'DEUXIEME TRIMES.'!G1458</f>
        <v>0</v>
      </c>
    </row>
    <row r="910" spans="181:186" ht="30" customHeight="1" thickBot="1" x14ac:dyDescent="0.3">
      <c r="FY910" s="1552">
        <f>'DEUXIEME TRIMES.'!B1459</f>
        <v>0</v>
      </c>
      <c r="FZ910" s="293">
        <f>'DEUXIEME TRIMES.'!C1459</f>
        <v>0</v>
      </c>
      <c r="GA910" s="293">
        <f>'DEUXIEME TRIMES.'!D1459</f>
        <v>0</v>
      </c>
      <c r="GB910" s="293">
        <f>'DEUXIEME TRIMES.'!E1459</f>
        <v>0</v>
      </c>
      <c r="GC910" s="293">
        <f>'DEUXIEME TRIMES.'!F1459</f>
        <v>0</v>
      </c>
      <c r="GD910" s="293">
        <f>'DEUXIEME TRIMES.'!G1459</f>
        <v>0</v>
      </c>
    </row>
    <row r="911" spans="181:186" ht="30" customHeight="1" thickBot="1" x14ac:dyDescent="0.3">
      <c r="FY911" s="1552">
        <f>'DEUXIEME TRIMES.'!B1460</f>
        <v>0</v>
      </c>
      <c r="FZ911" s="293">
        <f>'DEUXIEME TRIMES.'!C1460</f>
        <v>0</v>
      </c>
      <c r="GA911" s="293">
        <f>'DEUXIEME TRIMES.'!D1460</f>
        <v>0</v>
      </c>
      <c r="GB911" s="293">
        <f>'DEUXIEME TRIMES.'!E1460</f>
        <v>0</v>
      </c>
      <c r="GC911" s="293">
        <f>'DEUXIEME TRIMES.'!F1460</f>
        <v>0</v>
      </c>
      <c r="GD911" s="293">
        <f>'DEUXIEME TRIMES.'!G1460</f>
        <v>0</v>
      </c>
    </row>
    <row r="912" spans="181:186" ht="30" customHeight="1" thickBot="1" x14ac:dyDescent="0.3">
      <c r="FY912" s="1552">
        <f>'DEUXIEME TRIMES.'!B1461</f>
        <v>0</v>
      </c>
      <c r="FZ912" s="293">
        <f>'DEUXIEME TRIMES.'!C1461</f>
        <v>0</v>
      </c>
      <c r="GA912" s="293">
        <f>'DEUXIEME TRIMES.'!D1461</f>
        <v>0</v>
      </c>
      <c r="GB912" s="293">
        <f>'DEUXIEME TRIMES.'!E1461</f>
        <v>0</v>
      </c>
      <c r="GC912" s="293">
        <f>'DEUXIEME TRIMES.'!F1461</f>
        <v>0</v>
      </c>
      <c r="GD912" s="293">
        <f>'DEUXIEME TRIMES.'!G1461</f>
        <v>0</v>
      </c>
    </row>
    <row r="913" spans="181:186" ht="30" customHeight="1" thickBot="1" x14ac:dyDescent="0.3">
      <c r="FY913" s="1552">
        <f>'DEUXIEME TRIMES.'!B1462</f>
        <v>0</v>
      </c>
      <c r="FZ913" s="293">
        <f>'DEUXIEME TRIMES.'!C1462</f>
        <v>0</v>
      </c>
      <c r="GA913" s="293">
        <f>'DEUXIEME TRIMES.'!D1462</f>
        <v>0</v>
      </c>
      <c r="GB913" s="293">
        <f>'DEUXIEME TRIMES.'!E1462</f>
        <v>0</v>
      </c>
      <c r="GC913" s="293">
        <f>'DEUXIEME TRIMES.'!F1462</f>
        <v>0</v>
      </c>
      <c r="GD913" s="293">
        <f>'DEUXIEME TRIMES.'!G1462</f>
        <v>0</v>
      </c>
    </row>
    <row r="914" spans="181:186" ht="30" customHeight="1" thickBot="1" x14ac:dyDescent="0.3">
      <c r="FY914" s="1552">
        <f>'DEUXIEME TRIMES.'!B1463</f>
        <v>0</v>
      </c>
      <c r="FZ914" s="293">
        <f>'DEUXIEME TRIMES.'!C1463</f>
        <v>0</v>
      </c>
      <c r="GA914" s="293">
        <f>'DEUXIEME TRIMES.'!D1463</f>
        <v>0</v>
      </c>
      <c r="GB914" s="293">
        <f>'DEUXIEME TRIMES.'!E1463</f>
        <v>0</v>
      </c>
      <c r="GC914" s="293">
        <f>'DEUXIEME TRIMES.'!F1463</f>
        <v>0</v>
      </c>
      <c r="GD914" s="293">
        <f>'DEUXIEME TRIMES.'!G1463</f>
        <v>0</v>
      </c>
    </row>
    <row r="915" spans="181:186" ht="30" customHeight="1" thickBot="1" x14ac:dyDescent="0.3">
      <c r="FY915" s="1552">
        <f>'DEUXIEME TRIMES.'!B1464</f>
        <v>0</v>
      </c>
      <c r="FZ915" s="293">
        <f>'DEUXIEME TRIMES.'!C1464</f>
        <v>0</v>
      </c>
      <c r="GA915" s="293">
        <f>'DEUXIEME TRIMES.'!D1464</f>
        <v>0</v>
      </c>
      <c r="GB915" s="293">
        <f>'DEUXIEME TRIMES.'!E1464</f>
        <v>0</v>
      </c>
      <c r="GC915" s="293">
        <f>'DEUXIEME TRIMES.'!F1464</f>
        <v>0</v>
      </c>
      <c r="GD915" s="293">
        <f>'DEUXIEME TRIMES.'!G1464</f>
        <v>0</v>
      </c>
    </row>
    <row r="916" spans="181:186" ht="30" customHeight="1" thickBot="1" x14ac:dyDescent="0.3">
      <c r="FY916" s="1552">
        <f>'DEUXIEME TRIMES.'!B1465</f>
        <v>0</v>
      </c>
      <c r="FZ916" s="293">
        <f>'DEUXIEME TRIMES.'!C1465</f>
        <v>0</v>
      </c>
      <c r="GA916" s="293">
        <f>'DEUXIEME TRIMES.'!D1465</f>
        <v>0</v>
      </c>
      <c r="GB916" s="293">
        <f>'DEUXIEME TRIMES.'!E1465</f>
        <v>0</v>
      </c>
      <c r="GC916" s="293">
        <f>'DEUXIEME TRIMES.'!F1465</f>
        <v>0</v>
      </c>
      <c r="GD916" s="293">
        <f>'DEUXIEME TRIMES.'!G1465</f>
        <v>0</v>
      </c>
    </row>
    <row r="917" spans="181:186" ht="30" customHeight="1" thickBot="1" x14ac:dyDescent="0.3">
      <c r="FY917" s="1552">
        <f>'DEUXIEME TRIMES.'!B1466</f>
        <v>0</v>
      </c>
      <c r="FZ917" s="293">
        <f>'DEUXIEME TRIMES.'!C1466</f>
        <v>0</v>
      </c>
      <c r="GA917" s="293">
        <f>'DEUXIEME TRIMES.'!D1466</f>
        <v>0</v>
      </c>
      <c r="GB917" s="293">
        <f>'DEUXIEME TRIMES.'!E1466</f>
        <v>0</v>
      </c>
      <c r="GC917" s="293">
        <f>'DEUXIEME TRIMES.'!F1466</f>
        <v>0</v>
      </c>
      <c r="GD917" s="293">
        <f>'DEUXIEME TRIMES.'!G1466</f>
        <v>0</v>
      </c>
    </row>
    <row r="918" spans="181:186" ht="30" customHeight="1" thickBot="1" x14ac:dyDescent="0.3">
      <c r="FY918" s="1552">
        <f>'DEUXIEME TRIMES.'!B1467</f>
        <v>0</v>
      </c>
      <c r="FZ918" s="293">
        <f>'DEUXIEME TRIMES.'!C1467</f>
        <v>0</v>
      </c>
      <c r="GA918" s="293">
        <f>'DEUXIEME TRIMES.'!D1467</f>
        <v>0</v>
      </c>
      <c r="GB918" s="293">
        <f>'DEUXIEME TRIMES.'!E1467</f>
        <v>0</v>
      </c>
      <c r="GC918" s="293">
        <f>'DEUXIEME TRIMES.'!F1467</f>
        <v>0</v>
      </c>
      <c r="GD918" s="293">
        <f>'DEUXIEME TRIMES.'!G1467</f>
        <v>0</v>
      </c>
    </row>
    <row r="919" spans="181:186" ht="30" customHeight="1" thickBot="1" x14ac:dyDescent="0.3">
      <c r="FY919" s="1552">
        <f>'DEUXIEME TRIMES.'!B1468</f>
        <v>0</v>
      </c>
      <c r="FZ919" s="293">
        <f>'DEUXIEME TRIMES.'!C1468</f>
        <v>0</v>
      </c>
      <c r="GA919" s="293">
        <f>'DEUXIEME TRIMES.'!D1468</f>
        <v>0</v>
      </c>
      <c r="GB919" s="293">
        <f>'DEUXIEME TRIMES.'!E1468</f>
        <v>0</v>
      </c>
      <c r="GC919" s="293">
        <f>'DEUXIEME TRIMES.'!F1468</f>
        <v>0</v>
      </c>
      <c r="GD919" s="293">
        <f>'DEUXIEME TRIMES.'!G1468</f>
        <v>0</v>
      </c>
    </row>
    <row r="920" spans="181:186" ht="30" customHeight="1" thickBot="1" x14ac:dyDescent="0.3">
      <c r="FY920" s="1552">
        <f>'DEUXIEME TRIMES.'!B1469</f>
        <v>0</v>
      </c>
      <c r="FZ920" s="293">
        <f>'DEUXIEME TRIMES.'!C1469</f>
        <v>0</v>
      </c>
      <c r="GA920" s="293">
        <f>'DEUXIEME TRIMES.'!D1469</f>
        <v>0</v>
      </c>
      <c r="GB920" s="293">
        <f>'DEUXIEME TRIMES.'!E1469</f>
        <v>0</v>
      </c>
      <c r="GC920" s="293">
        <f>'DEUXIEME TRIMES.'!F1469</f>
        <v>0</v>
      </c>
      <c r="GD920" s="293">
        <f>'DEUXIEME TRIMES.'!G1469</f>
        <v>0</v>
      </c>
    </row>
    <row r="921" spans="181:186" ht="30" customHeight="1" thickBot="1" x14ac:dyDescent="0.3">
      <c r="FY921" s="1552">
        <f>'DEUXIEME TRIMES.'!B1470</f>
        <v>0</v>
      </c>
      <c r="FZ921" s="293">
        <f>'DEUXIEME TRIMES.'!C1470</f>
        <v>0</v>
      </c>
      <c r="GA921" s="293">
        <f>'DEUXIEME TRIMES.'!D1470</f>
        <v>0</v>
      </c>
      <c r="GB921" s="293">
        <f>'DEUXIEME TRIMES.'!E1470</f>
        <v>0</v>
      </c>
      <c r="GC921" s="293">
        <f>'DEUXIEME TRIMES.'!F1470</f>
        <v>0</v>
      </c>
      <c r="GD921" s="293">
        <f>'DEUXIEME TRIMES.'!G1470</f>
        <v>0</v>
      </c>
    </row>
    <row r="922" spans="181:186" ht="30" customHeight="1" thickBot="1" x14ac:dyDescent="0.3">
      <c r="FY922" s="1552">
        <f>'DEUXIEME TRIMES.'!B1471</f>
        <v>0</v>
      </c>
      <c r="FZ922" s="293">
        <f>'DEUXIEME TRIMES.'!C1471</f>
        <v>0</v>
      </c>
      <c r="GA922" s="293">
        <f>'DEUXIEME TRIMES.'!D1471</f>
        <v>0</v>
      </c>
      <c r="GB922" s="293">
        <f>'DEUXIEME TRIMES.'!E1471</f>
        <v>0</v>
      </c>
      <c r="GC922" s="293">
        <f>'DEUXIEME TRIMES.'!F1471</f>
        <v>0</v>
      </c>
      <c r="GD922" s="293">
        <f>'DEUXIEME TRIMES.'!G1471</f>
        <v>0</v>
      </c>
    </row>
    <row r="923" spans="181:186" ht="30" customHeight="1" thickBot="1" x14ac:dyDescent="0.3">
      <c r="FY923" s="1552">
        <f>'DEUXIEME TRIMES.'!B1472</f>
        <v>0</v>
      </c>
      <c r="FZ923" s="293">
        <f>'DEUXIEME TRIMES.'!C1472</f>
        <v>0</v>
      </c>
      <c r="GA923" s="293">
        <f>'DEUXIEME TRIMES.'!D1472</f>
        <v>0</v>
      </c>
      <c r="GB923" s="293">
        <f>'DEUXIEME TRIMES.'!E1472</f>
        <v>0</v>
      </c>
      <c r="GC923" s="293">
        <f>'DEUXIEME TRIMES.'!F1472</f>
        <v>0</v>
      </c>
      <c r="GD923" s="293">
        <f>'DEUXIEME TRIMES.'!G1472</f>
        <v>0</v>
      </c>
    </row>
    <row r="924" spans="181:186" ht="30" customHeight="1" thickBot="1" x14ac:dyDescent="0.3">
      <c r="FY924" s="1552">
        <f>'DEUXIEME TRIMES.'!B1473</f>
        <v>0</v>
      </c>
      <c r="FZ924" s="293">
        <f>'DEUXIEME TRIMES.'!C1473</f>
        <v>0</v>
      </c>
      <c r="GA924" s="293">
        <f>'DEUXIEME TRIMES.'!D1473</f>
        <v>0</v>
      </c>
      <c r="GB924" s="293">
        <f>'DEUXIEME TRIMES.'!E1473</f>
        <v>0</v>
      </c>
      <c r="GC924" s="293">
        <f>'DEUXIEME TRIMES.'!F1473</f>
        <v>0</v>
      </c>
      <c r="GD924" s="293">
        <f>'DEUXIEME TRIMES.'!G1473</f>
        <v>0</v>
      </c>
    </row>
    <row r="925" spans="181:186" ht="30" customHeight="1" thickBot="1" x14ac:dyDescent="0.3">
      <c r="FY925" s="1552">
        <f>'DEUXIEME TRIMES.'!B1474</f>
        <v>0</v>
      </c>
      <c r="FZ925" s="293">
        <f>'DEUXIEME TRIMES.'!C1474</f>
        <v>0</v>
      </c>
      <c r="GA925" s="293">
        <f>'DEUXIEME TRIMES.'!D1474</f>
        <v>0</v>
      </c>
      <c r="GB925" s="293">
        <f>'DEUXIEME TRIMES.'!E1474</f>
        <v>0</v>
      </c>
      <c r="GC925" s="293">
        <f>'DEUXIEME TRIMES.'!F1474</f>
        <v>0</v>
      </c>
      <c r="GD925" s="293">
        <f>'DEUXIEME TRIMES.'!G1474</f>
        <v>0</v>
      </c>
    </row>
    <row r="926" spans="181:186" ht="30" customHeight="1" thickBot="1" x14ac:dyDescent="0.3">
      <c r="FY926" s="1552">
        <f>'DEUXIEME TRIMES.'!B1475</f>
        <v>0</v>
      </c>
      <c r="FZ926" s="293">
        <f>'DEUXIEME TRIMES.'!C1475</f>
        <v>0</v>
      </c>
      <c r="GA926" s="293">
        <f>'DEUXIEME TRIMES.'!D1475</f>
        <v>0</v>
      </c>
      <c r="GB926" s="293">
        <f>'DEUXIEME TRIMES.'!E1475</f>
        <v>0</v>
      </c>
      <c r="GC926" s="293">
        <f>'DEUXIEME TRIMES.'!F1475</f>
        <v>0</v>
      </c>
      <c r="GD926" s="293">
        <f>'DEUXIEME TRIMES.'!G1475</f>
        <v>0</v>
      </c>
    </row>
    <row r="927" spans="181:186" ht="21.75" thickBot="1" x14ac:dyDescent="0.3">
      <c r="FY927" s="1232" t="s">
        <v>1</v>
      </c>
      <c r="FZ927" s="1232" t="s">
        <v>151</v>
      </c>
      <c r="GA927" s="1232" t="s">
        <v>278</v>
      </c>
      <c r="GB927" s="1232" t="s">
        <v>158</v>
      </c>
      <c r="GC927" s="1232" t="s">
        <v>30</v>
      </c>
      <c r="GD927" s="1232" t="s">
        <v>55</v>
      </c>
    </row>
    <row r="928" spans="181:186" ht="30" customHeight="1" thickBot="1" x14ac:dyDescent="0.3">
      <c r="FY928" s="1552">
        <f>'DEUXIEME TRIMES.'!B1477</f>
        <v>0</v>
      </c>
      <c r="FZ928" s="293">
        <f>'DEUXIEME TRIMES.'!C1477</f>
        <v>0</v>
      </c>
      <c r="GA928" s="293">
        <f>'DEUXIEME TRIMES.'!D1477</f>
        <v>0</v>
      </c>
      <c r="GB928" s="293">
        <f>'DEUXIEME TRIMES.'!E1477</f>
        <v>0</v>
      </c>
      <c r="GC928" s="293">
        <f>'DEUXIEME TRIMES.'!F1477</f>
        <v>0</v>
      </c>
      <c r="GD928" s="293">
        <f>'DEUXIEME TRIMES.'!G1477</f>
        <v>0</v>
      </c>
    </row>
    <row r="929" spans="181:186" ht="30" customHeight="1" thickBot="1" x14ac:dyDescent="0.3">
      <c r="FY929" s="1552">
        <f>'DEUXIEME TRIMES.'!B1478</f>
        <v>0</v>
      </c>
      <c r="FZ929" s="293">
        <f>'DEUXIEME TRIMES.'!C1478</f>
        <v>0</v>
      </c>
      <c r="GA929" s="293">
        <f>'DEUXIEME TRIMES.'!D1478</f>
        <v>0</v>
      </c>
      <c r="GB929" s="293">
        <f>'DEUXIEME TRIMES.'!E1478</f>
        <v>0</v>
      </c>
      <c r="GC929" s="293">
        <f>'DEUXIEME TRIMES.'!F1478</f>
        <v>0</v>
      </c>
      <c r="GD929" s="293">
        <f>'DEUXIEME TRIMES.'!G1478</f>
        <v>0</v>
      </c>
    </row>
    <row r="930" spans="181:186" ht="30" customHeight="1" thickBot="1" x14ac:dyDescent="0.3">
      <c r="FY930" s="1552">
        <f>'DEUXIEME TRIMES.'!B1479</f>
        <v>0</v>
      </c>
      <c r="FZ930" s="293">
        <f>'DEUXIEME TRIMES.'!C1479</f>
        <v>0</v>
      </c>
      <c r="GA930" s="293">
        <f>'DEUXIEME TRIMES.'!D1479</f>
        <v>0</v>
      </c>
      <c r="GB930" s="293">
        <f>'DEUXIEME TRIMES.'!E1479</f>
        <v>0</v>
      </c>
      <c r="GC930" s="293">
        <f>'DEUXIEME TRIMES.'!F1479</f>
        <v>0</v>
      </c>
      <c r="GD930" s="293">
        <f>'DEUXIEME TRIMES.'!G1479</f>
        <v>0</v>
      </c>
    </row>
    <row r="931" spans="181:186" ht="30" customHeight="1" thickBot="1" x14ac:dyDescent="0.3">
      <c r="FY931" s="1552">
        <f>'DEUXIEME TRIMES.'!B1480</f>
        <v>0</v>
      </c>
      <c r="FZ931" s="293">
        <f>'DEUXIEME TRIMES.'!C1480</f>
        <v>0</v>
      </c>
      <c r="GA931" s="293">
        <f>'DEUXIEME TRIMES.'!D1480</f>
        <v>0</v>
      </c>
      <c r="GB931" s="293">
        <f>'DEUXIEME TRIMES.'!E1480</f>
        <v>0</v>
      </c>
      <c r="GC931" s="293">
        <f>'DEUXIEME TRIMES.'!F1480</f>
        <v>0</v>
      </c>
      <c r="GD931" s="293">
        <f>'DEUXIEME TRIMES.'!G1480</f>
        <v>0</v>
      </c>
    </row>
    <row r="932" spans="181:186" ht="30" customHeight="1" thickBot="1" x14ac:dyDescent="0.3">
      <c r="FY932" s="1552">
        <f>'DEUXIEME TRIMES.'!B1481</f>
        <v>0</v>
      </c>
      <c r="FZ932" s="293">
        <f>'DEUXIEME TRIMES.'!C1481</f>
        <v>0</v>
      </c>
      <c r="GA932" s="293">
        <f>'DEUXIEME TRIMES.'!D1481</f>
        <v>0</v>
      </c>
      <c r="GB932" s="293">
        <f>'DEUXIEME TRIMES.'!E1481</f>
        <v>0</v>
      </c>
      <c r="GC932" s="293">
        <f>'DEUXIEME TRIMES.'!F1481</f>
        <v>0</v>
      </c>
      <c r="GD932" s="293">
        <f>'DEUXIEME TRIMES.'!G1481</f>
        <v>0</v>
      </c>
    </row>
    <row r="933" spans="181:186" ht="30" customHeight="1" thickBot="1" x14ac:dyDescent="0.3">
      <c r="FY933" s="1552">
        <f>'DEUXIEME TRIMES.'!B1482</f>
        <v>0</v>
      </c>
      <c r="FZ933" s="293">
        <f>'DEUXIEME TRIMES.'!C1482</f>
        <v>0</v>
      </c>
      <c r="GA933" s="293">
        <f>'DEUXIEME TRIMES.'!D1482</f>
        <v>0</v>
      </c>
      <c r="GB933" s="293">
        <f>'DEUXIEME TRIMES.'!E1482</f>
        <v>0</v>
      </c>
      <c r="GC933" s="293">
        <f>'DEUXIEME TRIMES.'!F1482</f>
        <v>0</v>
      </c>
      <c r="GD933" s="293">
        <f>'DEUXIEME TRIMES.'!G1482</f>
        <v>0</v>
      </c>
    </row>
    <row r="934" spans="181:186" ht="30" customHeight="1" thickBot="1" x14ac:dyDescent="0.3">
      <c r="FY934" s="1552">
        <f>'DEUXIEME TRIMES.'!B1483</f>
        <v>0</v>
      </c>
      <c r="FZ934" s="293">
        <f>'DEUXIEME TRIMES.'!C1483</f>
        <v>0</v>
      </c>
      <c r="GA934" s="293">
        <f>'DEUXIEME TRIMES.'!D1483</f>
        <v>0</v>
      </c>
      <c r="GB934" s="293">
        <f>'DEUXIEME TRIMES.'!E1483</f>
        <v>0</v>
      </c>
      <c r="GC934" s="293">
        <f>'DEUXIEME TRIMES.'!F1483</f>
        <v>0</v>
      </c>
      <c r="GD934" s="293">
        <f>'DEUXIEME TRIMES.'!G1483</f>
        <v>0</v>
      </c>
    </row>
    <row r="935" spans="181:186" ht="30" customHeight="1" thickBot="1" x14ac:dyDescent="0.3">
      <c r="FY935" s="1552">
        <f>'DEUXIEME TRIMES.'!B1484</f>
        <v>0</v>
      </c>
      <c r="FZ935" s="293">
        <f>'DEUXIEME TRIMES.'!C1484</f>
        <v>0</v>
      </c>
      <c r="GA935" s="293">
        <f>'DEUXIEME TRIMES.'!D1484</f>
        <v>0</v>
      </c>
      <c r="GB935" s="293">
        <f>'DEUXIEME TRIMES.'!E1484</f>
        <v>0</v>
      </c>
      <c r="GC935" s="293">
        <f>'DEUXIEME TRIMES.'!F1484</f>
        <v>0</v>
      </c>
      <c r="GD935" s="293">
        <f>'DEUXIEME TRIMES.'!G1484</f>
        <v>0</v>
      </c>
    </row>
    <row r="936" spans="181:186" ht="30" customHeight="1" thickBot="1" x14ac:dyDescent="0.3">
      <c r="FY936" s="1552">
        <f>'DEUXIEME TRIMES.'!B1485</f>
        <v>0</v>
      </c>
      <c r="FZ936" s="293">
        <f>'DEUXIEME TRIMES.'!C1485</f>
        <v>0</v>
      </c>
      <c r="GA936" s="293">
        <f>'DEUXIEME TRIMES.'!D1485</f>
        <v>0</v>
      </c>
      <c r="GB936" s="293">
        <f>'DEUXIEME TRIMES.'!E1485</f>
        <v>0</v>
      </c>
      <c r="GC936" s="293">
        <f>'DEUXIEME TRIMES.'!F1485</f>
        <v>0</v>
      </c>
      <c r="GD936" s="293">
        <f>'DEUXIEME TRIMES.'!G1485</f>
        <v>0</v>
      </c>
    </row>
    <row r="937" spans="181:186" ht="30" customHeight="1" thickBot="1" x14ac:dyDescent="0.3">
      <c r="FY937" s="1552">
        <f>'DEUXIEME TRIMES.'!B1486</f>
        <v>0</v>
      </c>
      <c r="FZ937" s="293">
        <f>'DEUXIEME TRIMES.'!C1486</f>
        <v>0</v>
      </c>
      <c r="GA937" s="293">
        <f>'DEUXIEME TRIMES.'!D1486</f>
        <v>0</v>
      </c>
      <c r="GB937" s="293">
        <f>'DEUXIEME TRIMES.'!E1486</f>
        <v>0</v>
      </c>
      <c r="GC937" s="293">
        <f>'DEUXIEME TRIMES.'!F1486</f>
        <v>0</v>
      </c>
      <c r="GD937" s="293">
        <f>'DEUXIEME TRIMES.'!G1486</f>
        <v>0</v>
      </c>
    </row>
    <row r="938" spans="181:186" ht="30" customHeight="1" thickBot="1" x14ac:dyDescent="0.3">
      <c r="FY938" s="1552">
        <f>'DEUXIEME TRIMES.'!B1487</f>
        <v>0</v>
      </c>
      <c r="FZ938" s="293">
        <f>'DEUXIEME TRIMES.'!C1487</f>
        <v>0</v>
      </c>
      <c r="GA938" s="293">
        <f>'DEUXIEME TRIMES.'!D1487</f>
        <v>0</v>
      </c>
      <c r="GB938" s="293">
        <f>'DEUXIEME TRIMES.'!E1487</f>
        <v>0</v>
      </c>
      <c r="GC938" s="293">
        <f>'DEUXIEME TRIMES.'!F1487</f>
        <v>0</v>
      </c>
      <c r="GD938" s="293">
        <f>'DEUXIEME TRIMES.'!G1487</f>
        <v>0</v>
      </c>
    </row>
    <row r="939" spans="181:186" ht="30" customHeight="1" thickBot="1" x14ac:dyDescent="0.3">
      <c r="FY939" s="1552">
        <f>'DEUXIEME TRIMES.'!B1488</f>
        <v>0</v>
      </c>
      <c r="FZ939" s="293">
        <f>'DEUXIEME TRIMES.'!C1488</f>
        <v>0</v>
      </c>
      <c r="GA939" s="293">
        <f>'DEUXIEME TRIMES.'!D1488</f>
        <v>0</v>
      </c>
      <c r="GB939" s="293">
        <f>'DEUXIEME TRIMES.'!E1488</f>
        <v>0</v>
      </c>
      <c r="GC939" s="293">
        <f>'DEUXIEME TRIMES.'!F1488</f>
        <v>0</v>
      </c>
      <c r="GD939" s="293">
        <f>'DEUXIEME TRIMES.'!G1488</f>
        <v>0</v>
      </c>
    </row>
    <row r="940" spans="181:186" ht="30" customHeight="1" thickBot="1" x14ac:dyDescent="0.3">
      <c r="FY940" s="1552">
        <f>'DEUXIEME TRIMES.'!B1489</f>
        <v>0</v>
      </c>
      <c r="FZ940" s="293">
        <f>'DEUXIEME TRIMES.'!C1489</f>
        <v>0</v>
      </c>
      <c r="GA940" s="293">
        <f>'DEUXIEME TRIMES.'!D1489</f>
        <v>0</v>
      </c>
      <c r="GB940" s="293">
        <f>'DEUXIEME TRIMES.'!E1489</f>
        <v>0</v>
      </c>
      <c r="GC940" s="293">
        <f>'DEUXIEME TRIMES.'!F1489</f>
        <v>0</v>
      </c>
      <c r="GD940" s="293">
        <f>'DEUXIEME TRIMES.'!G1489</f>
        <v>0</v>
      </c>
    </row>
    <row r="941" spans="181:186" ht="30" customHeight="1" thickBot="1" x14ac:dyDescent="0.3">
      <c r="FY941" s="1552">
        <f>'DEUXIEME TRIMES.'!B1490</f>
        <v>0</v>
      </c>
      <c r="FZ941" s="293">
        <f>'DEUXIEME TRIMES.'!C1490</f>
        <v>0</v>
      </c>
      <c r="GA941" s="293">
        <f>'DEUXIEME TRIMES.'!D1490</f>
        <v>0</v>
      </c>
      <c r="GB941" s="293">
        <f>'DEUXIEME TRIMES.'!E1490</f>
        <v>0</v>
      </c>
      <c r="GC941" s="293">
        <f>'DEUXIEME TRIMES.'!F1490</f>
        <v>0</v>
      </c>
      <c r="GD941" s="293">
        <f>'DEUXIEME TRIMES.'!G1490</f>
        <v>0</v>
      </c>
    </row>
    <row r="942" spans="181:186" ht="30" customHeight="1" thickBot="1" x14ac:dyDescent="0.3">
      <c r="FY942" s="1552">
        <f>'DEUXIEME TRIMES.'!B1491</f>
        <v>0</v>
      </c>
      <c r="FZ942" s="293">
        <f>'DEUXIEME TRIMES.'!C1491</f>
        <v>0</v>
      </c>
      <c r="GA942" s="293">
        <f>'DEUXIEME TRIMES.'!D1491</f>
        <v>0</v>
      </c>
      <c r="GB942" s="293">
        <f>'DEUXIEME TRIMES.'!E1491</f>
        <v>0</v>
      </c>
      <c r="GC942" s="293">
        <f>'DEUXIEME TRIMES.'!F1491</f>
        <v>0</v>
      </c>
      <c r="GD942" s="293">
        <f>'DEUXIEME TRIMES.'!G1491</f>
        <v>0</v>
      </c>
    </row>
    <row r="943" spans="181:186" ht="30" customHeight="1" thickBot="1" x14ac:dyDescent="0.3">
      <c r="FY943" s="1552">
        <f>'DEUXIEME TRIMES.'!B1492</f>
        <v>0</v>
      </c>
      <c r="FZ943" s="293">
        <f>'DEUXIEME TRIMES.'!C1492</f>
        <v>0</v>
      </c>
      <c r="GA943" s="293">
        <f>'DEUXIEME TRIMES.'!D1492</f>
        <v>0</v>
      </c>
      <c r="GB943" s="293">
        <f>'DEUXIEME TRIMES.'!E1492</f>
        <v>0</v>
      </c>
      <c r="GC943" s="293">
        <f>'DEUXIEME TRIMES.'!F1492</f>
        <v>0</v>
      </c>
      <c r="GD943" s="293">
        <f>'DEUXIEME TRIMES.'!G1492</f>
        <v>0</v>
      </c>
    </row>
    <row r="944" spans="181:186" ht="30" customHeight="1" thickBot="1" x14ac:dyDescent="0.3">
      <c r="FY944" s="1552">
        <f>'DEUXIEME TRIMES.'!B1493</f>
        <v>0</v>
      </c>
      <c r="FZ944" s="293">
        <f>'DEUXIEME TRIMES.'!C1493</f>
        <v>0</v>
      </c>
      <c r="GA944" s="293">
        <f>'DEUXIEME TRIMES.'!D1493</f>
        <v>0</v>
      </c>
      <c r="GB944" s="293">
        <f>'DEUXIEME TRIMES.'!E1493</f>
        <v>0</v>
      </c>
      <c r="GC944" s="293">
        <f>'DEUXIEME TRIMES.'!F1493</f>
        <v>0</v>
      </c>
      <c r="GD944" s="293">
        <f>'DEUXIEME TRIMES.'!G1493</f>
        <v>0</v>
      </c>
    </row>
    <row r="945" spans="181:186" ht="30" customHeight="1" thickBot="1" x14ac:dyDescent="0.3">
      <c r="FY945" s="1552">
        <f>'DEUXIEME TRIMES.'!B1494</f>
        <v>0</v>
      </c>
      <c r="FZ945" s="293">
        <f>'DEUXIEME TRIMES.'!C1494</f>
        <v>0</v>
      </c>
      <c r="GA945" s="293">
        <f>'DEUXIEME TRIMES.'!D1494</f>
        <v>0</v>
      </c>
      <c r="GB945" s="293">
        <f>'DEUXIEME TRIMES.'!E1494</f>
        <v>0</v>
      </c>
      <c r="GC945" s="293">
        <f>'DEUXIEME TRIMES.'!F1494</f>
        <v>0</v>
      </c>
      <c r="GD945" s="293">
        <f>'DEUXIEME TRIMES.'!G1494</f>
        <v>0</v>
      </c>
    </row>
    <row r="946" spans="181:186" ht="30" customHeight="1" thickBot="1" x14ac:dyDescent="0.3">
      <c r="FY946" s="1552">
        <f>'DEUXIEME TRIMES.'!B1495</f>
        <v>0</v>
      </c>
      <c r="FZ946" s="293">
        <f>'DEUXIEME TRIMES.'!C1495</f>
        <v>0</v>
      </c>
      <c r="GA946" s="293">
        <f>'DEUXIEME TRIMES.'!D1495</f>
        <v>0</v>
      </c>
      <c r="GB946" s="293">
        <f>'DEUXIEME TRIMES.'!E1495</f>
        <v>0</v>
      </c>
      <c r="GC946" s="293">
        <f>'DEUXIEME TRIMES.'!F1495</f>
        <v>0</v>
      </c>
      <c r="GD946" s="293">
        <f>'DEUXIEME TRIMES.'!G1495</f>
        <v>0</v>
      </c>
    </row>
    <row r="947" spans="181:186" ht="30" customHeight="1" thickBot="1" x14ac:dyDescent="0.3">
      <c r="FY947" s="1552">
        <f>'DEUXIEME TRIMES.'!B1496</f>
        <v>0</v>
      </c>
      <c r="FZ947" s="293">
        <f>'DEUXIEME TRIMES.'!C1496</f>
        <v>0</v>
      </c>
      <c r="GA947" s="293">
        <f>'DEUXIEME TRIMES.'!D1496</f>
        <v>0</v>
      </c>
      <c r="GB947" s="293">
        <f>'DEUXIEME TRIMES.'!E1496</f>
        <v>0</v>
      </c>
      <c r="GC947" s="293">
        <f>'DEUXIEME TRIMES.'!F1496</f>
        <v>0</v>
      </c>
      <c r="GD947" s="293">
        <f>'DEUXIEME TRIMES.'!G1496</f>
        <v>0</v>
      </c>
    </row>
    <row r="948" spans="181:186" ht="30" customHeight="1" thickBot="1" x14ac:dyDescent="0.3">
      <c r="FY948" s="1552">
        <f>'DEUXIEME TRIMES.'!B1497</f>
        <v>0</v>
      </c>
      <c r="FZ948" s="293">
        <f>'DEUXIEME TRIMES.'!C1497</f>
        <v>0</v>
      </c>
      <c r="GA948" s="293">
        <f>'DEUXIEME TRIMES.'!D1497</f>
        <v>0</v>
      </c>
      <c r="GB948" s="293">
        <f>'DEUXIEME TRIMES.'!E1497</f>
        <v>0</v>
      </c>
      <c r="GC948" s="293">
        <f>'DEUXIEME TRIMES.'!F1497</f>
        <v>0</v>
      </c>
      <c r="GD948" s="293">
        <f>'DEUXIEME TRIMES.'!G1497</f>
        <v>0</v>
      </c>
    </row>
    <row r="949" spans="181:186" ht="30" customHeight="1" thickBot="1" x14ac:dyDescent="0.3">
      <c r="FY949" s="1552">
        <f>'DEUXIEME TRIMES.'!B1498</f>
        <v>0</v>
      </c>
      <c r="FZ949" s="293">
        <f>'DEUXIEME TRIMES.'!C1498</f>
        <v>0</v>
      </c>
      <c r="GA949" s="293">
        <f>'DEUXIEME TRIMES.'!D1498</f>
        <v>0</v>
      </c>
      <c r="GB949" s="293">
        <f>'DEUXIEME TRIMES.'!E1498</f>
        <v>0</v>
      </c>
      <c r="GC949" s="293">
        <f>'DEUXIEME TRIMES.'!F1498</f>
        <v>0</v>
      </c>
      <c r="GD949" s="293">
        <f>'DEUXIEME TRIMES.'!G1498</f>
        <v>0</v>
      </c>
    </row>
    <row r="950" spans="181:186" ht="30" customHeight="1" thickBot="1" x14ac:dyDescent="0.3">
      <c r="FY950" s="1552">
        <f>'DEUXIEME TRIMES.'!B1499</f>
        <v>0</v>
      </c>
      <c r="FZ950" s="293">
        <f>'DEUXIEME TRIMES.'!C1499</f>
        <v>0</v>
      </c>
      <c r="GA950" s="293">
        <f>'DEUXIEME TRIMES.'!D1499</f>
        <v>0</v>
      </c>
      <c r="GB950" s="293">
        <f>'DEUXIEME TRIMES.'!E1499</f>
        <v>0</v>
      </c>
      <c r="GC950" s="293">
        <f>'DEUXIEME TRIMES.'!F1499</f>
        <v>0</v>
      </c>
      <c r="GD950" s="293">
        <f>'DEUXIEME TRIMES.'!G1499</f>
        <v>0</v>
      </c>
    </row>
    <row r="951" spans="181:186" ht="30" customHeight="1" thickBot="1" x14ac:dyDescent="0.3">
      <c r="FY951" s="1552">
        <f>'DEUXIEME TRIMES.'!B1500</f>
        <v>0</v>
      </c>
      <c r="FZ951" s="293">
        <f>'DEUXIEME TRIMES.'!C1500</f>
        <v>0</v>
      </c>
      <c r="GA951" s="293">
        <f>'DEUXIEME TRIMES.'!D1500</f>
        <v>0</v>
      </c>
      <c r="GB951" s="293">
        <f>'DEUXIEME TRIMES.'!E1500</f>
        <v>0</v>
      </c>
      <c r="GC951" s="293">
        <f>'DEUXIEME TRIMES.'!F1500</f>
        <v>0</v>
      </c>
      <c r="GD951" s="293">
        <f>'DEUXIEME TRIMES.'!G1500</f>
        <v>0</v>
      </c>
    </row>
    <row r="952" spans="181:186" ht="21.75" thickBot="1" x14ac:dyDescent="0.3">
      <c r="FY952" s="1232" t="s">
        <v>1</v>
      </c>
      <c r="FZ952" s="1232" t="s">
        <v>151</v>
      </c>
      <c r="GA952" s="1232" t="s">
        <v>278</v>
      </c>
      <c r="GB952" s="1232" t="s">
        <v>158</v>
      </c>
      <c r="GC952" s="1232" t="s">
        <v>30</v>
      </c>
      <c r="GD952" s="1232" t="s">
        <v>55</v>
      </c>
    </row>
    <row r="953" spans="181:186" ht="30" customHeight="1" thickBot="1" x14ac:dyDescent="0.3">
      <c r="FY953" s="1552">
        <f>'DEUXIEME TRIMES.'!B1502</f>
        <v>0</v>
      </c>
      <c r="FZ953" s="293">
        <f>'DEUXIEME TRIMES.'!C1502</f>
        <v>0</v>
      </c>
      <c r="GA953" s="293">
        <f>'DEUXIEME TRIMES.'!D1502</f>
        <v>0</v>
      </c>
      <c r="GB953" s="293">
        <f>'DEUXIEME TRIMES.'!E1502</f>
        <v>0</v>
      </c>
      <c r="GC953" s="293">
        <f>'DEUXIEME TRIMES.'!F1502</f>
        <v>0</v>
      </c>
      <c r="GD953" s="293">
        <f>'DEUXIEME TRIMES.'!G1502</f>
        <v>0</v>
      </c>
    </row>
    <row r="954" spans="181:186" ht="30" customHeight="1" thickBot="1" x14ac:dyDescent="0.3">
      <c r="FY954" s="1552">
        <f>'DEUXIEME TRIMES.'!B1503</f>
        <v>0</v>
      </c>
      <c r="FZ954" s="293">
        <f>'DEUXIEME TRIMES.'!C1503</f>
        <v>0</v>
      </c>
      <c r="GA954" s="293">
        <f>'DEUXIEME TRIMES.'!D1503</f>
        <v>0</v>
      </c>
      <c r="GB954" s="293">
        <f>'DEUXIEME TRIMES.'!E1503</f>
        <v>0</v>
      </c>
      <c r="GC954" s="293">
        <f>'DEUXIEME TRIMES.'!F1503</f>
        <v>0</v>
      </c>
      <c r="GD954" s="293">
        <f>'DEUXIEME TRIMES.'!G1503</f>
        <v>0</v>
      </c>
    </row>
    <row r="955" spans="181:186" ht="30" customHeight="1" thickBot="1" x14ac:dyDescent="0.3">
      <c r="FY955" s="1552">
        <f>'DEUXIEME TRIMES.'!B1504</f>
        <v>0</v>
      </c>
      <c r="FZ955" s="293">
        <f>'DEUXIEME TRIMES.'!C1504</f>
        <v>0</v>
      </c>
      <c r="GA955" s="293">
        <f>'DEUXIEME TRIMES.'!D1504</f>
        <v>0</v>
      </c>
      <c r="GB955" s="293">
        <f>'DEUXIEME TRIMES.'!E1504</f>
        <v>0</v>
      </c>
      <c r="GC955" s="293">
        <f>'DEUXIEME TRIMES.'!F1504</f>
        <v>0</v>
      </c>
      <c r="GD955" s="293">
        <f>'DEUXIEME TRIMES.'!G1504</f>
        <v>0</v>
      </c>
    </row>
    <row r="956" spans="181:186" ht="30" customHeight="1" thickBot="1" x14ac:dyDescent="0.3">
      <c r="FY956" s="1552">
        <f>'DEUXIEME TRIMES.'!B1505</f>
        <v>0</v>
      </c>
      <c r="FZ956" s="293">
        <f>'DEUXIEME TRIMES.'!C1505</f>
        <v>0</v>
      </c>
      <c r="GA956" s="293">
        <f>'DEUXIEME TRIMES.'!D1505</f>
        <v>0</v>
      </c>
      <c r="GB956" s="293">
        <f>'DEUXIEME TRIMES.'!E1505</f>
        <v>0</v>
      </c>
      <c r="GC956" s="293">
        <f>'DEUXIEME TRIMES.'!F1505</f>
        <v>0</v>
      </c>
      <c r="GD956" s="293">
        <f>'DEUXIEME TRIMES.'!G1505</f>
        <v>0</v>
      </c>
    </row>
    <row r="957" spans="181:186" ht="30" customHeight="1" thickBot="1" x14ac:dyDescent="0.3">
      <c r="FY957" s="1552">
        <f>'DEUXIEME TRIMES.'!B1506</f>
        <v>0</v>
      </c>
      <c r="FZ957" s="293">
        <f>'DEUXIEME TRIMES.'!C1506</f>
        <v>0</v>
      </c>
      <c r="GA957" s="293">
        <f>'DEUXIEME TRIMES.'!D1506</f>
        <v>0</v>
      </c>
      <c r="GB957" s="293">
        <f>'DEUXIEME TRIMES.'!E1506</f>
        <v>0</v>
      </c>
      <c r="GC957" s="293">
        <f>'DEUXIEME TRIMES.'!F1506</f>
        <v>0</v>
      </c>
      <c r="GD957" s="293">
        <f>'DEUXIEME TRIMES.'!G1506</f>
        <v>0</v>
      </c>
    </row>
    <row r="958" spans="181:186" ht="30" customHeight="1" thickBot="1" x14ac:dyDescent="0.3">
      <c r="FY958" s="1552">
        <f>'DEUXIEME TRIMES.'!B1507</f>
        <v>0</v>
      </c>
      <c r="FZ958" s="293">
        <f>'DEUXIEME TRIMES.'!C1507</f>
        <v>0</v>
      </c>
      <c r="GA958" s="293">
        <f>'DEUXIEME TRIMES.'!D1507</f>
        <v>0</v>
      </c>
      <c r="GB958" s="293">
        <f>'DEUXIEME TRIMES.'!E1507</f>
        <v>0</v>
      </c>
      <c r="GC958" s="293">
        <f>'DEUXIEME TRIMES.'!F1507</f>
        <v>0</v>
      </c>
      <c r="GD958" s="293">
        <f>'DEUXIEME TRIMES.'!G1507</f>
        <v>0</v>
      </c>
    </row>
    <row r="959" spans="181:186" ht="30" customHeight="1" thickBot="1" x14ac:dyDescent="0.3">
      <c r="FY959" s="1552">
        <f>'DEUXIEME TRIMES.'!B1508</f>
        <v>0</v>
      </c>
      <c r="FZ959" s="293">
        <f>'DEUXIEME TRIMES.'!C1508</f>
        <v>0</v>
      </c>
      <c r="GA959" s="293">
        <f>'DEUXIEME TRIMES.'!D1508</f>
        <v>0</v>
      </c>
      <c r="GB959" s="293">
        <f>'DEUXIEME TRIMES.'!E1508</f>
        <v>0</v>
      </c>
      <c r="GC959" s="293">
        <f>'DEUXIEME TRIMES.'!F1508</f>
        <v>0</v>
      </c>
      <c r="GD959" s="293">
        <f>'DEUXIEME TRIMES.'!G1508</f>
        <v>0</v>
      </c>
    </row>
    <row r="960" spans="181:186" ht="30" customHeight="1" thickBot="1" x14ac:dyDescent="0.3">
      <c r="FY960" s="1552">
        <f>'DEUXIEME TRIMES.'!B1509</f>
        <v>0</v>
      </c>
      <c r="FZ960" s="293">
        <f>'DEUXIEME TRIMES.'!C1509</f>
        <v>0</v>
      </c>
      <c r="GA960" s="293">
        <f>'DEUXIEME TRIMES.'!D1509</f>
        <v>0</v>
      </c>
      <c r="GB960" s="293">
        <f>'DEUXIEME TRIMES.'!E1509</f>
        <v>0</v>
      </c>
      <c r="GC960" s="293">
        <f>'DEUXIEME TRIMES.'!F1509</f>
        <v>0</v>
      </c>
      <c r="GD960" s="293">
        <f>'DEUXIEME TRIMES.'!G1509</f>
        <v>0</v>
      </c>
    </row>
    <row r="961" spans="181:186" ht="30" customHeight="1" thickBot="1" x14ac:dyDescent="0.3">
      <c r="FY961" s="1552">
        <f>'DEUXIEME TRIMES.'!B1510</f>
        <v>0</v>
      </c>
      <c r="FZ961" s="293">
        <f>'DEUXIEME TRIMES.'!C1510</f>
        <v>0</v>
      </c>
      <c r="GA961" s="293">
        <f>'DEUXIEME TRIMES.'!D1510</f>
        <v>0</v>
      </c>
      <c r="GB961" s="293">
        <f>'DEUXIEME TRIMES.'!E1510</f>
        <v>0</v>
      </c>
      <c r="GC961" s="293">
        <f>'DEUXIEME TRIMES.'!F1510</f>
        <v>0</v>
      </c>
      <c r="GD961" s="293">
        <f>'DEUXIEME TRIMES.'!G1510</f>
        <v>0</v>
      </c>
    </row>
    <row r="962" spans="181:186" ht="30" customHeight="1" thickBot="1" x14ac:dyDescent="0.3">
      <c r="FY962" s="1552">
        <f>'DEUXIEME TRIMES.'!B1511</f>
        <v>0</v>
      </c>
      <c r="FZ962" s="293">
        <f>'DEUXIEME TRIMES.'!C1511</f>
        <v>0</v>
      </c>
      <c r="GA962" s="293">
        <f>'DEUXIEME TRIMES.'!D1511</f>
        <v>0</v>
      </c>
      <c r="GB962" s="293">
        <f>'DEUXIEME TRIMES.'!E1511</f>
        <v>0</v>
      </c>
      <c r="GC962" s="293">
        <f>'DEUXIEME TRIMES.'!F1511</f>
        <v>0</v>
      </c>
      <c r="GD962" s="293">
        <f>'DEUXIEME TRIMES.'!G1511</f>
        <v>0</v>
      </c>
    </row>
    <row r="963" spans="181:186" ht="30" customHeight="1" thickBot="1" x14ac:dyDescent="0.3">
      <c r="FY963" s="1552">
        <f>'DEUXIEME TRIMES.'!B1512</f>
        <v>0</v>
      </c>
      <c r="FZ963" s="293">
        <f>'DEUXIEME TRIMES.'!C1512</f>
        <v>0</v>
      </c>
      <c r="GA963" s="293">
        <f>'DEUXIEME TRIMES.'!D1512</f>
        <v>0</v>
      </c>
      <c r="GB963" s="293">
        <f>'DEUXIEME TRIMES.'!E1512</f>
        <v>0</v>
      </c>
      <c r="GC963" s="293">
        <f>'DEUXIEME TRIMES.'!F1512</f>
        <v>0</v>
      </c>
      <c r="GD963" s="293">
        <f>'DEUXIEME TRIMES.'!G1512</f>
        <v>0</v>
      </c>
    </row>
    <row r="964" spans="181:186" ht="30" customHeight="1" thickBot="1" x14ac:dyDescent="0.3">
      <c r="FY964" s="1552">
        <f>'DEUXIEME TRIMES.'!B1513</f>
        <v>0</v>
      </c>
      <c r="FZ964" s="293">
        <f>'DEUXIEME TRIMES.'!C1513</f>
        <v>0</v>
      </c>
      <c r="GA964" s="293">
        <f>'DEUXIEME TRIMES.'!D1513</f>
        <v>0</v>
      </c>
      <c r="GB964" s="293">
        <f>'DEUXIEME TRIMES.'!E1513</f>
        <v>0</v>
      </c>
      <c r="GC964" s="293">
        <f>'DEUXIEME TRIMES.'!F1513</f>
        <v>0</v>
      </c>
      <c r="GD964" s="293">
        <f>'DEUXIEME TRIMES.'!G1513</f>
        <v>0</v>
      </c>
    </row>
    <row r="965" spans="181:186" ht="30" customHeight="1" thickBot="1" x14ac:dyDescent="0.3">
      <c r="FY965" s="1552">
        <f>'DEUXIEME TRIMES.'!B1514</f>
        <v>0</v>
      </c>
      <c r="FZ965" s="293">
        <f>'DEUXIEME TRIMES.'!C1514</f>
        <v>0</v>
      </c>
      <c r="GA965" s="293">
        <f>'DEUXIEME TRIMES.'!D1514</f>
        <v>0</v>
      </c>
      <c r="GB965" s="293">
        <f>'DEUXIEME TRIMES.'!E1514</f>
        <v>0</v>
      </c>
      <c r="GC965" s="293">
        <f>'DEUXIEME TRIMES.'!F1514</f>
        <v>0</v>
      </c>
      <c r="GD965" s="293">
        <f>'DEUXIEME TRIMES.'!G1514</f>
        <v>0</v>
      </c>
    </row>
    <row r="966" spans="181:186" ht="30" customHeight="1" thickBot="1" x14ac:dyDescent="0.3">
      <c r="FY966" s="1552">
        <f>'DEUXIEME TRIMES.'!B1515</f>
        <v>0</v>
      </c>
      <c r="FZ966" s="293">
        <f>'DEUXIEME TRIMES.'!C1515</f>
        <v>0</v>
      </c>
      <c r="GA966" s="293">
        <f>'DEUXIEME TRIMES.'!D1515</f>
        <v>0</v>
      </c>
      <c r="GB966" s="293">
        <f>'DEUXIEME TRIMES.'!E1515</f>
        <v>0</v>
      </c>
      <c r="GC966" s="293">
        <f>'DEUXIEME TRIMES.'!F1515</f>
        <v>0</v>
      </c>
      <c r="GD966" s="293">
        <f>'DEUXIEME TRIMES.'!G1515</f>
        <v>0</v>
      </c>
    </row>
    <row r="967" spans="181:186" ht="30" customHeight="1" thickBot="1" x14ac:dyDescent="0.3">
      <c r="FY967" s="1552">
        <f>'DEUXIEME TRIMES.'!B1516</f>
        <v>0</v>
      </c>
      <c r="FZ967" s="293">
        <f>'DEUXIEME TRIMES.'!C1516</f>
        <v>0</v>
      </c>
      <c r="GA967" s="293">
        <f>'DEUXIEME TRIMES.'!D1516</f>
        <v>0</v>
      </c>
      <c r="GB967" s="293">
        <f>'DEUXIEME TRIMES.'!E1516</f>
        <v>0</v>
      </c>
      <c r="GC967" s="293">
        <f>'DEUXIEME TRIMES.'!F1516</f>
        <v>0</v>
      </c>
      <c r="GD967" s="293">
        <f>'DEUXIEME TRIMES.'!G1516</f>
        <v>0</v>
      </c>
    </row>
    <row r="968" spans="181:186" ht="30" customHeight="1" thickBot="1" x14ac:dyDescent="0.3">
      <c r="FY968" s="1552">
        <f>'DEUXIEME TRIMES.'!B1517</f>
        <v>0</v>
      </c>
      <c r="FZ968" s="293">
        <f>'DEUXIEME TRIMES.'!C1517</f>
        <v>0</v>
      </c>
      <c r="GA968" s="293">
        <f>'DEUXIEME TRIMES.'!D1517</f>
        <v>0</v>
      </c>
      <c r="GB968" s="293">
        <f>'DEUXIEME TRIMES.'!E1517</f>
        <v>0</v>
      </c>
      <c r="GC968" s="293">
        <f>'DEUXIEME TRIMES.'!F1517</f>
        <v>0</v>
      </c>
      <c r="GD968" s="293">
        <f>'DEUXIEME TRIMES.'!G1517</f>
        <v>0</v>
      </c>
    </row>
    <row r="969" spans="181:186" ht="30" customHeight="1" thickBot="1" x14ac:dyDescent="0.3">
      <c r="FY969" s="1552">
        <f>'DEUXIEME TRIMES.'!B1518</f>
        <v>0</v>
      </c>
      <c r="FZ969" s="293">
        <f>'DEUXIEME TRIMES.'!C1518</f>
        <v>0</v>
      </c>
      <c r="GA969" s="293">
        <f>'DEUXIEME TRIMES.'!D1518</f>
        <v>0</v>
      </c>
      <c r="GB969" s="293">
        <f>'DEUXIEME TRIMES.'!E1518</f>
        <v>0</v>
      </c>
      <c r="GC969" s="293">
        <f>'DEUXIEME TRIMES.'!F1518</f>
        <v>0</v>
      </c>
      <c r="GD969" s="293">
        <f>'DEUXIEME TRIMES.'!G1518</f>
        <v>0</v>
      </c>
    </row>
    <row r="970" spans="181:186" ht="30" customHeight="1" thickBot="1" x14ac:dyDescent="0.3">
      <c r="FY970" s="1552">
        <f>'DEUXIEME TRIMES.'!B1519</f>
        <v>0</v>
      </c>
      <c r="FZ970" s="293">
        <f>'DEUXIEME TRIMES.'!C1519</f>
        <v>0</v>
      </c>
      <c r="GA970" s="293">
        <f>'DEUXIEME TRIMES.'!D1519</f>
        <v>0</v>
      </c>
      <c r="GB970" s="293">
        <f>'DEUXIEME TRIMES.'!E1519</f>
        <v>0</v>
      </c>
      <c r="GC970" s="293">
        <f>'DEUXIEME TRIMES.'!F1519</f>
        <v>0</v>
      </c>
      <c r="GD970" s="293">
        <f>'DEUXIEME TRIMES.'!G1519</f>
        <v>0</v>
      </c>
    </row>
    <row r="971" spans="181:186" ht="30" customHeight="1" thickBot="1" x14ac:dyDescent="0.3">
      <c r="FY971" s="1552">
        <f>'DEUXIEME TRIMES.'!B1520</f>
        <v>0</v>
      </c>
      <c r="FZ971" s="293">
        <f>'DEUXIEME TRIMES.'!C1520</f>
        <v>0</v>
      </c>
      <c r="GA971" s="293">
        <f>'DEUXIEME TRIMES.'!D1520</f>
        <v>0</v>
      </c>
      <c r="GB971" s="293">
        <f>'DEUXIEME TRIMES.'!E1520</f>
        <v>0</v>
      </c>
      <c r="GC971" s="293">
        <f>'DEUXIEME TRIMES.'!F1520</f>
        <v>0</v>
      </c>
      <c r="GD971" s="293">
        <f>'DEUXIEME TRIMES.'!G1520</f>
        <v>0</v>
      </c>
    </row>
    <row r="972" spans="181:186" ht="30" customHeight="1" thickBot="1" x14ac:dyDescent="0.3">
      <c r="FY972" s="1552">
        <f>'DEUXIEME TRIMES.'!B1521</f>
        <v>0</v>
      </c>
      <c r="FZ972" s="293">
        <f>'DEUXIEME TRIMES.'!C1521</f>
        <v>0</v>
      </c>
      <c r="GA972" s="293">
        <f>'DEUXIEME TRIMES.'!D1521</f>
        <v>0</v>
      </c>
      <c r="GB972" s="293">
        <f>'DEUXIEME TRIMES.'!E1521</f>
        <v>0</v>
      </c>
      <c r="GC972" s="293">
        <f>'DEUXIEME TRIMES.'!F1521</f>
        <v>0</v>
      </c>
      <c r="GD972" s="293">
        <f>'DEUXIEME TRIMES.'!G1521</f>
        <v>0</v>
      </c>
    </row>
    <row r="973" spans="181:186" ht="30" customHeight="1" thickBot="1" x14ac:dyDescent="0.3">
      <c r="FY973" s="1550">
        <f>'DEUXIEME TRIMES.'!B1522</f>
        <v>0</v>
      </c>
      <c r="FZ973" s="342">
        <f>'DEUXIEME TRIMES.'!C1522</f>
        <v>0</v>
      </c>
      <c r="GA973" s="342">
        <f>'DEUXIEME TRIMES.'!D1522</f>
        <v>0</v>
      </c>
      <c r="GB973" s="342">
        <f>'DEUXIEME TRIMES.'!E1522</f>
        <v>0</v>
      </c>
      <c r="GC973" s="342">
        <f>'DEUXIEME TRIMES.'!F1522</f>
        <v>0</v>
      </c>
      <c r="GD973" s="342">
        <f>'DEUXIEME TRIMES.'!G1522</f>
        <v>0</v>
      </c>
    </row>
    <row r="974" spans="181:186" ht="30" customHeight="1" thickBot="1" x14ac:dyDescent="0.3">
      <c r="FY974" s="1787"/>
      <c r="FZ974" s="1782"/>
      <c r="GA974" s="1782" t="s">
        <v>91</v>
      </c>
      <c r="GB974" s="1782"/>
      <c r="GC974" s="1782"/>
      <c r="GD974" s="1782"/>
    </row>
    <row r="975" spans="181:186" ht="30" customHeight="1" x14ac:dyDescent="0.25">
      <c r="FY975" s="1787"/>
      <c r="FZ975" s="2042">
        <f>'DEUXIEME TRIMES.'!C1533</f>
        <v>0</v>
      </c>
      <c r="GA975" s="2043"/>
      <c r="GB975" s="2043"/>
      <c r="GC975" s="2043"/>
      <c r="GD975" s="2044"/>
    </row>
    <row r="976" spans="181:186" ht="30" customHeight="1" x14ac:dyDescent="0.25">
      <c r="FY976" s="1787"/>
      <c r="FZ976" s="2045"/>
      <c r="GA976" s="2046"/>
      <c r="GB976" s="2046"/>
      <c r="GC976" s="2046"/>
      <c r="GD976" s="2047"/>
    </row>
    <row r="977" spans="181:194" ht="30" customHeight="1" thickBot="1" x14ac:dyDescent="0.3">
      <c r="FY977" s="1787"/>
      <c r="FZ977" s="2048"/>
      <c r="GA977" s="2049"/>
      <c r="GB977" s="2049"/>
      <c r="GC977" s="2049"/>
      <c r="GD977" s="2050"/>
    </row>
    <row r="978" spans="181:194" x14ac:dyDescent="0.25">
      <c r="GE978" s="666"/>
    </row>
    <row r="979" spans="181:194" ht="21" x14ac:dyDescent="0.35">
      <c r="GF979" s="719" t="s">
        <v>978</v>
      </c>
      <c r="GG979" s="702"/>
      <c r="GH979" s="702"/>
      <c r="GI979" s="723"/>
      <c r="GJ979" s="724"/>
      <c r="GK979" s="702"/>
      <c r="GL979" s="712">
        <v>20</v>
      </c>
    </row>
    <row r="980" spans="181:194" ht="21.75" thickBot="1" x14ac:dyDescent="0.4">
      <c r="GF980" s="702"/>
      <c r="GG980" s="702"/>
      <c r="GH980" s="702"/>
      <c r="GI980" s="702"/>
      <c r="GJ980" s="702"/>
      <c r="GK980" s="702"/>
      <c r="GL980" s="702"/>
    </row>
    <row r="981" spans="181:194" ht="19.5" thickBot="1" x14ac:dyDescent="0.3">
      <c r="GF981" s="386" t="s">
        <v>1</v>
      </c>
      <c r="GG981" s="386" t="s">
        <v>151</v>
      </c>
      <c r="GH981" s="386" t="s">
        <v>278</v>
      </c>
      <c r="GI981" s="386" t="s">
        <v>158</v>
      </c>
      <c r="GJ981" s="386" t="s">
        <v>30</v>
      </c>
      <c r="GK981" s="386" t="s">
        <v>281</v>
      </c>
      <c r="GL981" s="386" t="s">
        <v>55</v>
      </c>
    </row>
    <row r="982" spans="181:194" ht="31.5" customHeight="1" thickBot="1" x14ac:dyDescent="0.3">
      <c r="GF982" s="1552">
        <f>'DEUXIEME TRIMES.'!B1540</f>
        <v>0</v>
      </c>
      <c r="GG982" s="293">
        <f>'DEUXIEME TRIMES.'!C1540</f>
        <v>0</v>
      </c>
      <c r="GH982" s="293">
        <f>'DEUXIEME TRIMES.'!D1540</f>
        <v>0</v>
      </c>
      <c r="GI982" s="293">
        <f>'DEUXIEME TRIMES.'!E1540</f>
        <v>0</v>
      </c>
      <c r="GJ982" s="293">
        <f>'DEUXIEME TRIMES.'!F1540</f>
        <v>0</v>
      </c>
      <c r="GK982" s="293">
        <f>'DEUXIEME TRIMES.'!G1540</f>
        <v>0</v>
      </c>
      <c r="GL982" s="293">
        <f>'DEUXIEME TRIMES.'!H1540</f>
        <v>0</v>
      </c>
    </row>
    <row r="983" spans="181:194" ht="31.5" customHeight="1" thickBot="1" x14ac:dyDescent="0.3">
      <c r="GF983" s="1552">
        <f>'DEUXIEME TRIMES.'!B1541</f>
        <v>0</v>
      </c>
      <c r="GG983" s="293">
        <f>'DEUXIEME TRIMES.'!C1541</f>
        <v>0</v>
      </c>
      <c r="GH983" s="293">
        <f>'DEUXIEME TRIMES.'!D1541</f>
        <v>0</v>
      </c>
      <c r="GI983" s="293">
        <f>'DEUXIEME TRIMES.'!E1541</f>
        <v>0</v>
      </c>
      <c r="GJ983" s="293">
        <f>'DEUXIEME TRIMES.'!F1541</f>
        <v>0</v>
      </c>
      <c r="GK983" s="293">
        <f>'DEUXIEME TRIMES.'!G1541</f>
        <v>0</v>
      </c>
      <c r="GL983" s="293">
        <f>'DEUXIEME TRIMES.'!H1541</f>
        <v>0</v>
      </c>
    </row>
    <row r="984" spans="181:194" ht="31.5" customHeight="1" thickBot="1" x14ac:dyDescent="0.3">
      <c r="GF984" s="1552">
        <f>'DEUXIEME TRIMES.'!B1542</f>
        <v>0</v>
      </c>
      <c r="GG984" s="293">
        <f>'DEUXIEME TRIMES.'!C1542</f>
        <v>0</v>
      </c>
      <c r="GH984" s="293">
        <f>'DEUXIEME TRIMES.'!D1542</f>
        <v>0</v>
      </c>
      <c r="GI984" s="293">
        <f>'DEUXIEME TRIMES.'!E1542</f>
        <v>0</v>
      </c>
      <c r="GJ984" s="293">
        <f>'DEUXIEME TRIMES.'!F1542</f>
        <v>0</v>
      </c>
      <c r="GK984" s="293">
        <f>'DEUXIEME TRIMES.'!G1542</f>
        <v>0</v>
      </c>
      <c r="GL984" s="293">
        <f>'DEUXIEME TRIMES.'!H1542</f>
        <v>0</v>
      </c>
    </row>
    <row r="985" spans="181:194" ht="31.5" customHeight="1" thickBot="1" x14ac:dyDescent="0.3">
      <c r="GF985" s="1552">
        <f>'DEUXIEME TRIMES.'!B1543</f>
        <v>0</v>
      </c>
      <c r="GG985" s="293">
        <f>'DEUXIEME TRIMES.'!C1543</f>
        <v>0</v>
      </c>
      <c r="GH985" s="293">
        <f>'DEUXIEME TRIMES.'!D1543</f>
        <v>0</v>
      </c>
      <c r="GI985" s="293">
        <f>'DEUXIEME TRIMES.'!E1543</f>
        <v>0</v>
      </c>
      <c r="GJ985" s="293">
        <f>'DEUXIEME TRIMES.'!F1543</f>
        <v>0</v>
      </c>
      <c r="GK985" s="293">
        <f>'DEUXIEME TRIMES.'!G1543</f>
        <v>0</v>
      </c>
      <c r="GL985" s="293">
        <f>'DEUXIEME TRIMES.'!H1543</f>
        <v>0</v>
      </c>
    </row>
    <row r="986" spans="181:194" ht="31.5" customHeight="1" thickBot="1" x14ac:dyDescent="0.3">
      <c r="GF986" s="1552">
        <f>'DEUXIEME TRIMES.'!B1544</f>
        <v>0</v>
      </c>
      <c r="GG986" s="293">
        <f>'DEUXIEME TRIMES.'!C1544</f>
        <v>0</v>
      </c>
      <c r="GH986" s="293">
        <f>'DEUXIEME TRIMES.'!D1544</f>
        <v>0</v>
      </c>
      <c r="GI986" s="293">
        <f>'DEUXIEME TRIMES.'!E1544</f>
        <v>0</v>
      </c>
      <c r="GJ986" s="293">
        <f>'DEUXIEME TRIMES.'!F1544</f>
        <v>0</v>
      </c>
      <c r="GK986" s="293">
        <f>'DEUXIEME TRIMES.'!G1544</f>
        <v>0</v>
      </c>
      <c r="GL986" s="293">
        <f>'DEUXIEME TRIMES.'!H1544</f>
        <v>0</v>
      </c>
    </row>
    <row r="987" spans="181:194" ht="31.5" customHeight="1" thickBot="1" x14ac:dyDescent="0.3">
      <c r="GF987" s="1552">
        <f>'DEUXIEME TRIMES.'!B1545</f>
        <v>0</v>
      </c>
      <c r="GG987" s="293">
        <f>'DEUXIEME TRIMES.'!C1545</f>
        <v>0</v>
      </c>
      <c r="GH987" s="293">
        <f>'DEUXIEME TRIMES.'!D1545</f>
        <v>0</v>
      </c>
      <c r="GI987" s="293">
        <f>'DEUXIEME TRIMES.'!E1545</f>
        <v>0</v>
      </c>
      <c r="GJ987" s="293">
        <f>'DEUXIEME TRIMES.'!F1545</f>
        <v>0</v>
      </c>
      <c r="GK987" s="293">
        <f>'DEUXIEME TRIMES.'!G1545</f>
        <v>0</v>
      </c>
      <c r="GL987" s="293">
        <f>'DEUXIEME TRIMES.'!H1545</f>
        <v>0</v>
      </c>
    </row>
    <row r="988" spans="181:194" ht="31.5" customHeight="1" thickBot="1" x14ac:dyDescent="0.3">
      <c r="GF988" s="1552">
        <f>'DEUXIEME TRIMES.'!B1546</f>
        <v>0</v>
      </c>
      <c r="GG988" s="293">
        <f>'DEUXIEME TRIMES.'!C1546</f>
        <v>0</v>
      </c>
      <c r="GH988" s="293">
        <f>'DEUXIEME TRIMES.'!D1546</f>
        <v>0</v>
      </c>
      <c r="GI988" s="293">
        <f>'DEUXIEME TRIMES.'!E1546</f>
        <v>0</v>
      </c>
      <c r="GJ988" s="293">
        <f>'DEUXIEME TRIMES.'!F1546</f>
        <v>0</v>
      </c>
      <c r="GK988" s="293">
        <f>'DEUXIEME TRIMES.'!G1546</f>
        <v>0</v>
      </c>
      <c r="GL988" s="293">
        <f>'DEUXIEME TRIMES.'!H1546</f>
        <v>0</v>
      </c>
    </row>
    <row r="989" spans="181:194" ht="31.5" customHeight="1" thickBot="1" x14ac:dyDescent="0.3">
      <c r="GF989" s="1552">
        <f>'DEUXIEME TRIMES.'!B1547</f>
        <v>0</v>
      </c>
      <c r="GG989" s="293">
        <f>'DEUXIEME TRIMES.'!C1547</f>
        <v>0</v>
      </c>
      <c r="GH989" s="293">
        <f>'DEUXIEME TRIMES.'!D1547</f>
        <v>0</v>
      </c>
      <c r="GI989" s="293">
        <f>'DEUXIEME TRIMES.'!E1547</f>
        <v>0</v>
      </c>
      <c r="GJ989" s="293">
        <f>'DEUXIEME TRIMES.'!F1547</f>
        <v>0</v>
      </c>
      <c r="GK989" s="293">
        <f>'DEUXIEME TRIMES.'!G1547</f>
        <v>0</v>
      </c>
      <c r="GL989" s="293">
        <f>'DEUXIEME TRIMES.'!H1547</f>
        <v>0</v>
      </c>
    </row>
    <row r="990" spans="181:194" ht="31.5" customHeight="1" thickBot="1" x14ac:dyDescent="0.3">
      <c r="GF990" s="1552">
        <f>'DEUXIEME TRIMES.'!B1548</f>
        <v>0</v>
      </c>
      <c r="GG990" s="293">
        <f>'DEUXIEME TRIMES.'!C1548</f>
        <v>0</v>
      </c>
      <c r="GH990" s="293">
        <f>'DEUXIEME TRIMES.'!D1548</f>
        <v>0</v>
      </c>
      <c r="GI990" s="293">
        <f>'DEUXIEME TRIMES.'!E1548</f>
        <v>0</v>
      </c>
      <c r="GJ990" s="293">
        <f>'DEUXIEME TRIMES.'!F1548</f>
        <v>0</v>
      </c>
      <c r="GK990" s="293">
        <f>'DEUXIEME TRIMES.'!G1548</f>
        <v>0</v>
      </c>
      <c r="GL990" s="293">
        <f>'DEUXIEME TRIMES.'!H1548</f>
        <v>0</v>
      </c>
    </row>
    <row r="991" spans="181:194" ht="31.5" customHeight="1" thickBot="1" x14ac:dyDescent="0.3">
      <c r="GF991" s="1552">
        <f>'DEUXIEME TRIMES.'!B1549</f>
        <v>0</v>
      </c>
      <c r="GG991" s="293">
        <f>'DEUXIEME TRIMES.'!C1549</f>
        <v>0</v>
      </c>
      <c r="GH991" s="293">
        <f>'DEUXIEME TRIMES.'!D1549</f>
        <v>0</v>
      </c>
      <c r="GI991" s="293">
        <f>'DEUXIEME TRIMES.'!E1549</f>
        <v>0</v>
      </c>
      <c r="GJ991" s="293">
        <f>'DEUXIEME TRIMES.'!F1549</f>
        <v>0</v>
      </c>
      <c r="GK991" s="293">
        <f>'DEUXIEME TRIMES.'!G1549</f>
        <v>0</v>
      </c>
      <c r="GL991" s="293">
        <f>'DEUXIEME TRIMES.'!H1549</f>
        <v>0</v>
      </c>
    </row>
    <row r="992" spans="181:194" ht="31.5" customHeight="1" thickBot="1" x14ac:dyDescent="0.3">
      <c r="GF992" s="1552">
        <f>'DEUXIEME TRIMES.'!B1550</f>
        <v>0</v>
      </c>
      <c r="GG992" s="293">
        <f>'DEUXIEME TRIMES.'!C1550</f>
        <v>0</v>
      </c>
      <c r="GH992" s="293">
        <f>'DEUXIEME TRIMES.'!D1550</f>
        <v>0</v>
      </c>
      <c r="GI992" s="293">
        <f>'DEUXIEME TRIMES.'!E1550</f>
        <v>0</v>
      </c>
      <c r="GJ992" s="293">
        <f>'DEUXIEME TRIMES.'!F1550</f>
        <v>0</v>
      </c>
      <c r="GK992" s="293">
        <f>'DEUXIEME TRIMES.'!G1550</f>
        <v>0</v>
      </c>
      <c r="GL992" s="293">
        <f>'DEUXIEME TRIMES.'!H1550</f>
        <v>0</v>
      </c>
    </row>
    <row r="993" spans="188:194" ht="31.5" customHeight="1" thickBot="1" x14ac:dyDescent="0.3">
      <c r="GF993" s="1552">
        <f>'DEUXIEME TRIMES.'!B1551</f>
        <v>0</v>
      </c>
      <c r="GG993" s="293">
        <f>'DEUXIEME TRIMES.'!C1551</f>
        <v>0</v>
      </c>
      <c r="GH993" s="293">
        <f>'DEUXIEME TRIMES.'!D1551</f>
        <v>0</v>
      </c>
      <c r="GI993" s="293">
        <f>'DEUXIEME TRIMES.'!E1551</f>
        <v>0</v>
      </c>
      <c r="GJ993" s="293">
        <f>'DEUXIEME TRIMES.'!F1551</f>
        <v>0</v>
      </c>
      <c r="GK993" s="293">
        <f>'DEUXIEME TRIMES.'!G1551</f>
        <v>0</v>
      </c>
      <c r="GL993" s="293">
        <f>'DEUXIEME TRIMES.'!H1551</f>
        <v>0</v>
      </c>
    </row>
    <row r="994" spans="188:194" ht="31.5" customHeight="1" thickBot="1" x14ac:dyDescent="0.3">
      <c r="GF994" s="1552">
        <f>'DEUXIEME TRIMES.'!B1552</f>
        <v>0</v>
      </c>
      <c r="GG994" s="293">
        <f>'DEUXIEME TRIMES.'!C1552</f>
        <v>0</v>
      </c>
      <c r="GH994" s="293">
        <f>'DEUXIEME TRIMES.'!D1552</f>
        <v>0</v>
      </c>
      <c r="GI994" s="293">
        <f>'DEUXIEME TRIMES.'!E1552</f>
        <v>0</v>
      </c>
      <c r="GJ994" s="293">
        <f>'DEUXIEME TRIMES.'!F1552</f>
        <v>0</v>
      </c>
      <c r="GK994" s="293">
        <f>'DEUXIEME TRIMES.'!G1552</f>
        <v>0</v>
      </c>
      <c r="GL994" s="293">
        <f>'DEUXIEME TRIMES.'!H1552</f>
        <v>0</v>
      </c>
    </row>
    <row r="995" spans="188:194" ht="31.5" customHeight="1" thickBot="1" x14ac:dyDescent="0.3">
      <c r="GF995" s="1552">
        <f>'DEUXIEME TRIMES.'!B1553</f>
        <v>0</v>
      </c>
      <c r="GG995" s="293">
        <f>'DEUXIEME TRIMES.'!C1553</f>
        <v>0</v>
      </c>
      <c r="GH995" s="293">
        <f>'DEUXIEME TRIMES.'!D1553</f>
        <v>0</v>
      </c>
      <c r="GI995" s="293">
        <f>'DEUXIEME TRIMES.'!E1553</f>
        <v>0</v>
      </c>
      <c r="GJ995" s="293">
        <f>'DEUXIEME TRIMES.'!F1553</f>
        <v>0</v>
      </c>
      <c r="GK995" s="293">
        <f>'DEUXIEME TRIMES.'!G1553</f>
        <v>0</v>
      </c>
      <c r="GL995" s="293">
        <f>'DEUXIEME TRIMES.'!H1553</f>
        <v>0</v>
      </c>
    </row>
    <row r="996" spans="188:194" ht="31.5" customHeight="1" thickBot="1" x14ac:dyDescent="0.3">
      <c r="GF996" s="1552">
        <f>'DEUXIEME TRIMES.'!B1554</f>
        <v>0</v>
      </c>
      <c r="GG996" s="293">
        <f>'DEUXIEME TRIMES.'!C1554</f>
        <v>0</v>
      </c>
      <c r="GH996" s="293">
        <f>'DEUXIEME TRIMES.'!D1554</f>
        <v>0</v>
      </c>
      <c r="GI996" s="293">
        <f>'DEUXIEME TRIMES.'!E1554</f>
        <v>0</v>
      </c>
      <c r="GJ996" s="293">
        <f>'DEUXIEME TRIMES.'!F1554</f>
        <v>0</v>
      </c>
      <c r="GK996" s="293">
        <f>'DEUXIEME TRIMES.'!G1554</f>
        <v>0</v>
      </c>
      <c r="GL996" s="293">
        <f>'DEUXIEME TRIMES.'!H1554</f>
        <v>0</v>
      </c>
    </row>
    <row r="997" spans="188:194" ht="31.5" customHeight="1" thickBot="1" x14ac:dyDescent="0.3">
      <c r="GF997" s="1552">
        <f>'DEUXIEME TRIMES.'!B1555</f>
        <v>0</v>
      </c>
      <c r="GG997" s="293">
        <f>'DEUXIEME TRIMES.'!C1555</f>
        <v>0</v>
      </c>
      <c r="GH997" s="293">
        <f>'DEUXIEME TRIMES.'!D1555</f>
        <v>0</v>
      </c>
      <c r="GI997" s="293">
        <f>'DEUXIEME TRIMES.'!E1555</f>
        <v>0</v>
      </c>
      <c r="GJ997" s="293">
        <f>'DEUXIEME TRIMES.'!F1555</f>
        <v>0</v>
      </c>
      <c r="GK997" s="293">
        <f>'DEUXIEME TRIMES.'!G1555</f>
        <v>0</v>
      </c>
      <c r="GL997" s="293">
        <f>'DEUXIEME TRIMES.'!H1555</f>
        <v>0</v>
      </c>
    </row>
    <row r="998" spans="188:194" ht="31.5" customHeight="1" thickBot="1" x14ac:dyDescent="0.3">
      <c r="GF998" s="1552">
        <f>'DEUXIEME TRIMES.'!B1556</f>
        <v>0</v>
      </c>
      <c r="GG998" s="293">
        <f>'DEUXIEME TRIMES.'!C1556</f>
        <v>0</v>
      </c>
      <c r="GH998" s="293">
        <f>'DEUXIEME TRIMES.'!D1556</f>
        <v>0</v>
      </c>
      <c r="GI998" s="293">
        <f>'DEUXIEME TRIMES.'!E1556</f>
        <v>0</v>
      </c>
      <c r="GJ998" s="293">
        <f>'DEUXIEME TRIMES.'!F1556</f>
        <v>0</v>
      </c>
      <c r="GK998" s="293">
        <f>'DEUXIEME TRIMES.'!G1556</f>
        <v>0</v>
      </c>
      <c r="GL998" s="293">
        <f>'DEUXIEME TRIMES.'!H1556</f>
        <v>0</v>
      </c>
    </row>
    <row r="999" spans="188:194" ht="31.5" customHeight="1" thickBot="1" x14ac:dyDescent="0.3">
      <c r="GF999" s="1552">
        <f>'DEUXIEME TRIMES.'!B1557</f>
        <v>0</v>
      </c>
      <c r="GG999" s="293">
        <f>'DEUXIEME TRIMES.'!C1557</f>
        <v>0</v>
      </c>
      <c r="GH999" s="293">
        <f>'DEUXIEME TRIMES.'!D1557</f>
        <v>0</v>
      </c>
      <c r="GI999" s="293">
        <f>'DEUXIEME TRIMES.'!E1557</f>
        <v>0</v>
      </c>
      <c r="GJ999" s="293">
        <f>'DEUXIEME TRIMES.'!F1557</f>
        <v>0</v>
      </c>
      <c r="GK999" s="293">
        <f>'DEUXIEME TRIMES.'!G1557</f>
        <v>0</v>
      </c>
      <c r="GL999" s="293">
        <f>'DEUXIEME TRIMES.'!H1557</f>
        <v>0</v>
      </c>
    </row>
    <row r="1000" spans="188:194" ht="31.5" customHeight="1" thickBot="1" x14ac:dyDescent="0.3">
      <c r="GF1000" s="1552">
        <f>'DEUXIEME TRIMES.'!B1558</f>
        <v>0</v>
      </c>
      <c r="GG1000" s="293">
        <f>'DEUXIEME TRIMES.'!C1558</f>
        <v>0</v>
      </c>
      <c r="GH1000" s="293">
        <f>'DEUXIEME TRIMES.'!D1558</f>
        <v>0</v>
      </c>
      <c r="GI1000" s="293">
        <f>'DEUXIEME TRIMES.'!E1558</f>
        <v>0</v>
      </c>
      <c r="GJ1000" s="293">
        <f>'DEUXIEME TRIMES.'!F1558</f>
        <v>0</v>
      </c>
      <c r="GK1000" s="293">
        <f>'DEUXIEME TRIMES.'!G1558</f>
        <v>0</v>
      </c>
      <c r="GL1000" s="293">
        <f>'DEUXIEME TRIMES.'!H1558</f>
        <v>0</v>
      </c>
    </row>
    <row r="1001" spans="188:194" ht="31.5" customHeight="1" thickBot="1" x14ac:dyDescent="0.3">
      <c r="GF1001" s="1552">
        <f>'DEUXIEME TRIMES.'!B1559</f>
        <v>0</v>
      </c>
      <c r="GG1001" s="293">
        <f>'DEUXIEME TRIMES.'!C1559</f>
        <v>0</v>
      </c>
      <c r="GH1001" s="293">
        <f>'DEUXIEME TRIMES.'!D1559</f>
        <v>0</v>
      </c>
      <c r="GI1001" s="293">
        <f>'DEUXIEME TRIMES.'!E1559</f>
        <v>0</v>
      </c>
      <c r="GJ1001" s="293">
        <f>'DEUXIEME TRIMES.'!F1559</f>
        <v>0</v>
      </c>
      <c r="GK1001" s="293">
        <f>'DEUXIEME TRIMES.'!G1559</f>
        <v>0</v>
      </c>
      <c r="GL1001" s="293">
        <f>'DEUXIEME TRIMES.'!H1559</f>
        <v>0</v>
      </c>
    </row>
    <row r="1002" spans="188:194" ht="31.5" customHeight="1" thickBot="1" x14ac:dyDescent="0.3">
      <c r="GF1002" s="1552">
        <f>'DEUXIEME TRIMES.'!B1560</f>
        <v>0</v>
      </c>
      <c r="GG1002" s="293">
        <f>'DEUXIEME TRIMES.'!C1560</f>
        <v>0</v>
      </c>
      <c r="GH1002" s="293">
        <f>'DEUXIEME TRIMES.'!D1560</f>
        <v>0</v>
      </c>
      <c r="GI1002" s="293">
        <f>'DEUXIEME TRIMES.'!E1560</f>
        <v>0</v>
      </c>
      <c r="GJ1002" s="293">
        <f>'DEUXIEME TRIMES.'!F1560</f>
        <v>0</v>
      </c>
      <c r="GK1002" s="293">
        <f>'DEUXIEME TRIMES.'!G1560</f>
        <v>0</v>
      </c>
      <c r="GL1002" s="293">
        <f>'DEUXIEME TRIMES.'!H1560</f>
        <v>0</v>
      </c>
    </row>
    <row r="1003" spans="188:194" ht="21.75" thickBot="1" x14ac:dyDescent="0.3">
      <c r="GF1003" s="1232" t="s">
        <v>1</v>
      </c>
      <c r="GG1003" s="1232" t="s">
        <v>151</v>
      </c>
      <c r="GH1003" s="1232" t="s">
        <v>278</v>
      </c>
      <c r="GI1003" s="1232" t="s">
        <v>158</v>
      </c>
      <c r="GJ1003" s="1232" t="s">
        <v>30</v>
      </c>
      <c r="GK1003" s="1232" t="s">
        <v>281</v>
      </c>
      <c r="GL1003" s="1232" t="s">
        <v>55</v>
      </c>
    </row>
    <row r="1004" spans="188:194" ht="31.5" customHeight="1" thickBot="1" x14ac:dyDescent="0.3">
      <c r="GF1004" s="1552">
        <f>'DEUXIEME TRIMES.'!B1562</f>
        <v>0</v>
      </c>
      <c r="GG1004" s="293">
        <f>'DEUXIEME TRIMES.'!C1562</f>
        <v>0</v>
      </c>
      <c r="GH1004" s="293">
        <f>'DEUXIEME TRIMES.'!D1562</f>
        <v>0</v>
      </c>
      <c r="GI1004" s="293">
        <f>'DEUXIEME TRIMES.'!E1562</f>
        <v>0</v>
      </c>
      <c r="GJ1004" s="293">
        <f>'DEUXIEME TRIMES.'!F1562</f>
        <v>0</v>
      </c>
      <c r="GK1004" s="293">
        <f>'DEUXIEME TRIMES.'!G1562</f>
        <v>0</v>
      </c>
      <c r="GL1004" s="293">
        <f>'DEUXIEME TRIMES.'!H1562</f>
        <v>0</v>
      </c>
    </row>
    <row r="1005" spans="188:194" ht="31.5" customHeight="1" thickBot="1" x14ac:dyDescent="0.3">
      <c r="GF1005" s="1552">
        <f>'DEUXIEME TRIMES.'!B1563</f>
        <v>0</v>
      </c>
      <c r="GG1005" s="293">
        <f>'DEUXIEME TRIMES.'!C1563</f>
        <v>0</v>
      </c>
      <c r="GH1005" s="293">
        <f>'DEUXIEME TRIMES.'!D1563</f>
        <v>0</v>
      </c>
      <c r="GI1005" s="293">
        <f>'DEUXIEME TRIMES.'!E1563</f>
        <v>0</v>
      </c>
      <c r="GJ1005" s="293">
        <f>'DEUXIEME TRIMES.'!F1563</f>
        <v>0</v>
      </c>
      <c r="GK1005" s="293">
        <f>'DEUXIEME TRIMES.'!G1563</f>
        <v>0</v>
      </c>
      <c r="GL1005" s="293">
        <f>'DEUXIEME TRIMES.'!H1563</f>
        <v>0</v>
      </c>
    </row>
    <row r="1006" spans="188:194" ht="31.5" customHeight="1" thickBot="1" x14ac:dyDescent="0.3">
      <c r="GF1006" s="1552">
        <f>'DEUXIEME TRIMES.'!B1564</f>
        <v>0</v>
      </c>
      <c r="GG1006" s="293">
        <f>'DEUXIEME TRIMES.'!C1564</f>
        <v>0</v>
      </c>
      <c r="GH1006" s="293">
        <f>'DEUXIEME TRIMES.'!D1564</f>
        <v>0</v>
      </c>
      <c r="GI1006" s="293">
        <f>'DEUXIEME TRIMES.'!E1564</f>
        <v>0</v>
      </c>
      <c r="GJ1006" s="293">
        <f>'DEUXIEME TRIMES.'!F1564</f>
        <v>0</v>
      </c>
      <c r="GK1006" s="293">
        <f>'DEUXIEME TRIMES.'!G1564</f>
        <v>0</v>
      </c>
      <c r="GL1006" s="293">
        <f>'DEUXIEME TRIMES.'!H1564</f>
        <v>0</v>
      </c>
    </row>
    <row r="1007" spans="188:194" ht="31.5" customHeight="1" thickBot="1" x14ac:dyDescent="0.3">
      <c r="GF1007" s="1552">
        <f>'DEUXIEME TRIMES.'!B1565</f>
        <v>0</v>
      </c>
      <c r="GG1007" s="293">
        <f>'DEUXIEME TRIMES.'!C1565</f>
        <v>0</v>
      </c>
      <c r="GH1007" s="293">
        <f>'DEUXIEME TRIMES.'!D1565</f>
        <v>0</v>
      </c>
      <c r="GI1007" s="293">
        <f>'DEUXIEME TRIMES.'!E1565</f>
        <v>0</v>
      </c>
      <c r="GJ1007" s="293">
        <f>'DEUXIEME TRIMES.'!F1565</f>
        <v>0</v>
      </c>
      <c r="GK1007" s="293">
        <f>'DEUXIEME TRIMES.'!G1565</f>
        <v>0</v>
      </c>
      <c r="GL1007" s="293">
        <f>'DEUXIEME TRIMES.'!H1565</f>
        <v>0</v>
      </c>
    </row>
    <row r="1008" spans="188:194" ht="31.5" customHeight="1" thickBot="1" x14ac:dyDescent="0.3">
      <c r="GF1008" s="1552">
        <f>'DEUXIEME TRIMES.'!B1566</f>
        <v>0</v>
      </c>
      <c r="GG1008" s="293">
        <f>'DEUXIEME TRIMES.'!C1566</f>
        <v>0</v>
      </c>
      <c r="GH1008" s="293">
        <f>'DEUXIEME TRIMES.'!D1566</f>
        <v>0</v>
      </c>
      <c r="GI1008" s="293">
        <f>'DEUXIEME TRIMES.'!E1566</f>
        <v>0</v>
      </c>
      <c r="GJ1008" s="293">
        <f>'DEUXIEME TRIMES.'!F1566</f>
        <v>0</v>
      </c>
      <c r="GK1008" s="293">
        <f>'DEUXIEME TRIMES.'!G1566</f>
        <v>0</v>
      </c>
      <c r="GL1008" s="293">
        <f>'DEUXIEME TRIMES.'!H1566</f>
        <v>0</v>
      </c>
    </row>
    <row r="1009" spans="188:194" ht="31.5" customHeight="1" thickBot="1" x14ac:dyDescent="0.3">
      <c r="GF1009" s="1552">
        <f>'DEUXIEME TRIMES.'!B1567</f>
        <v>0</v>
      </c>
      <c r="GG1009" s="293">
        <f>'DEUXIEME TRIMES.'!C1567</f>
        <v>0</v>
      </c>
      <c r="GH1009" s="293">
        <f>'DEUXIEME TRIMES.'!D1567</f>
        <v>0</v>
      </c>
      <c r="GI1009" s="293">
        <f>'DEUXIEME TRIMES.'!E1567</f>
        <v>0</v>
      </c>
      <c r="GJ1009" s="293">
        <f>'DEUXIEME TRIMES.'!F1567</f>
        <v>0</v>
      </c>
      <c r="GK1009" s="293">
        <f>'DEUXIEME TRIMES.'!G1567</f>
        <v>0</v>
      </c>
      <c r="GL1009" s="293">
        <f>'DEUXIEME TRIMES.'!H1567</f>
        <v>0</v>
      </c>
    </row>
    <row r="1010" spans="188:194" ht="31.5" customHeight="1" thickBot="1" x14ac:dyDescent="0.3">
      <c r="GF1010" s="1552">
        <f>'DEUXIEME TRIMES.'!B1568</f>
        <v>0</v>
      </c>
      <c r="GG1010" s="293">
        <f>'DEUXIEME TRIMES.'!C1568</f>
        <v>0</v>
      </c>
      <c r="GH1010" s="293">
        <f>'DEUXIEME TRIMES.'!D1568</f>
        <v>0</v>
      </c>
      <c r="GI1010" s="293">
        <f>'DEUXIEME TRIMES.'!E1568</f>
        <v>0</v>
      </c>
      <c r="GJ1010" s="293">
        <f>'DEUXIEME TRIMES.'!F1568</f>
        <v>0</v>
      </c>
      <c r="GK1010" s="293">
        <f>'DEUXIEME TRIMES.'!G1568</f>
        <v>0</v>
      </c>
      <c r="GL1010" s="293">
        <f>'DEUXIEME TRIMES.'!H1568</f>
        <v>0</v>
      </c>
    </row>
    <row r="1011" spans="188:194" ht="31.5" customHeight="1" thickBot="1" x14ac:dyDescent="0.3">
      <c r="GF1011" s="1552">
        <f>'DEUXIEME TRIMES.'!B1569</f>
        <v>0</v>
      </c>
      <c r="GG1011" s="293">
        <f>'DEUXIEME TRIMES.'!C1569</f>
        <v>0</v>
      </c>
      <c r="GH1011" s="293">
        <f>'DEUXIEME TRIMES.'!D1569</f>
        <v>0</v>
      </c>
      <c r="GI1011" s="293">
        <f>'DEUXIEME TRIMES.'!E1569</f>
        <v>0</v>
      </c>
      <c r="GJ1011" s="293">
        <f>'DEUXIEME TRIMES.'!F1569</f>
        <v>0</v>
      </c>
      <c r="GK1011" s="293">
        <f>'DEUXIEME TRIMES.'!G1569</f>
        <v>0</v>
      </c>
      <c r="GL1011" s="293">
        <f>'DEUXIEME TRIMES.'!H1569</f>
        <v>0</v>
      </c>
    </row>
    <row r="1012" spans="188:194" ht="31.5" customHeight="1" thickBot="1" x14ac:dyDescent="0.3">
      <c r="GF1012" s="1552">
        <f>'DEUXIEME TRIMES.'!B1570</f>
        <v>0</v>
      </c>
      <c r="GG1012" s="293">
        <f>'DEUXIEME TRIMES.'!C1570</f>
        <v>0</v>
      </c>
      <c r="GH1012" s="293">
        <f>'DEUXIEME TRIMES.'!D1570</f>
        <v>0</v>
      </c>
      <c r="GI1012" s="293">
        <f>'DEUXIEME TRIMES.'!E1570</f>
        <v>0</v>
      </c>
      <c r="GJ1012" s="293">
        <f>'DEUXIEME TRIMES.'!F1570</f>
        <v>0</v>
      </c>
      <c r="GK1012" s="293">
        <f>'DEUXIEME TRIMES.'!G1570</f>
        <v>0</v>
      </c>
      <c r="GL1012" s="293">
        <f>'DEUXIEME TRIMES.'!H1570</f>
        <v>0</v>
      </c>
    </row>
    <row r="1013" spans="188:194" ht="31.5" customHeight="1" thickBot="1" x14ac:dyDescent="0.3">
      <c r="GF1013" s="1552">
        <f>'DEUXIEME TRIMES.'!B1571</f>
        <v>0</v>
      </c>
      <c r="GG1013" s="293">
        <f>'DEUXIEME TRIMES.'!C1571</f>
        <v>0</v>
      </c>
      <c r="GH1013" s="293">
        <f>'DEUXIEME TRIMES.'!D1571</f>
        <v>0</v>
      </c>
      <c r="GI1013" s="293">
        <f>'DEUXIEME TRIMES.'!E1571</f>
        <v>0</v>
      </c>
      <c r="GJ1013" s="293">
        <f>'DEUXIEME TRIMES.'!F1571</f>
        <v>0</v>
      </c>
      <c r="GK1013" s="293">
        <f>'DEUXIEME TRIMES.'!G1571</f>
        <v>0</v>
      </c>
      <c r="GL1013" s="293">
        <f>'DEUXIEME TRIMES.'!H1571</f>
        <v>0</v>
      </c>
    </row>
    <row r="1014" spans="188:194" ht="31.5" customHeight="1" thickBot="1" x14ac:dyDescent="0.3">
      <c r="GF1014" s="1552">
        <f>'DEUXIEME TRIMES.'!B1572</f>
        <v>0</v>
      </c>
      <c r="GG1014" s="293">
        <f>'DEUXIEME TRIMES.'!C1572</f>
        <v>0</v>
      </c>
      <c r="GH1014" s="293">
        <f>'DEUXIEME TRIMES.'!D1572</f>
        <v>0</v>
      </c>
      <c r="GI1014" s="293">
        <f>'DEUXIEME TRIMES.'!E1572</f>
        <v>0</v>
      </c>
      <c r="GJ1014" s="293">
        <f>'DEUXIEME TRIMES.'!F1572</f>
        <v>0</v>
      </c>
      <c r="GK1014" s="293">
        <f>'DEUXIEME TRIMES.'!G1572</f>
        <v>0</v>
      </c>
      <c r="GL1014" s="293">
        <f>'DEUXIEME TRIMES.'!H1572</f>
        <v>0</v>
      </c>
    </row>
    <row r="1015" spans="188:194" ht="31.5" customHeight="1" thickBot="1" x14ac:dyDescent="0.3">
      <c r="GF1015" s="1552">
        <f>'DEUXIEME TRIMES.'!B1573</f>
        <v>0</v>
      </c>
      <c r="GG1015" s="293">
        <f>'DEUXIEME TRIMES.'!C1573</f>
        <v>0</v>
      </c>
      <c r="GH1015" s="293">
        <f>'DEUXIEME TRIMES.'!D1573</f>
        <v>0</v>
      </c>
      <c r="GI1015" s="293">
        <f>'DEUXIEME TRIMES.'!E1573</f>
        <v>0</v>
      </c>
      <c r="GJ1015" s="293">
        <f>'DEUXIEME TRIMES.'!F1573</f>
        <v>0</v>
      </c>
      <c r="GK1015" s="293">
        <f>'DEUXIEME TRIMES.'!G1573</f>
        <v>0</v>
      </c>
      <c r="GL1015" s="293">
        <f>'DEUXIEME TRIMES.'!H1573</f>
        <v>0</v>
      </c>
    </row>
    <row r="1016" spans="188:194" ht="31.5" customHeight="1" thickBot="1" x14ac:dyDescent="0.3">
      <c r="GF1016" s="1552">
        <f>'DEUXIEME TRIMES.'!B1574</f>
        <v>0</v>
      </c>
      <c r="GG1016" s="293">
        <f>'DEUXIEME TRIMES.'!C1574</f>
        <v>0</v>
      </c>
      <c r="GH1016" s="293">
        <f>'DEUXIEME TRIMES.'!D1574</f>
        <v>0</v>
      </c>
      <c r="GI1016" s="293">
        <f>'DEUXIEME TRIMES.'!E1574</f>
        <v>0</v>
      </c>
      <c r="GJ1016" s="293">
        <f>'DEUXIEME TRIMES.'!F1574</f>
        <v>0</v>
      </c>
      <c r="GK1016" s="293">
        <f>'DEUXIEME TRIMES.'!G1574</f>
        <v>0</v>
      </c>
      <c r="GL1016" s="293">
        <f>'DEUXIEME TRIMES.'!H1574</f>
        <v>0</v>
      </c>
    </row>
    <row r="1017" spans="188:194" ht="31.5" customHeight="1" thickBot="1" x14ac:dyDescent="0.3">
      <c r="GF1017" s="1552">
        <f>'DEUXIEME TRIMES.'!B1575</f>
        <v>0</v>
      </c>
      <c r="GG1017" s="293">
        <f>'DEUXIEME TRIMES.'!C1575</f>
        <v>0</v>
      </c>
      <c r="GH1017" s="293">
        <f>'DEUXIEME TRIMES.'!D1575</f>
        <v>0</v>
      </c>
      <c r="GI1017" s="293">
        <f>'DEUXIEME TRIMES.'!E1575</f>
        <v>0</v>
      </c>
      <c r="GJ1017" s="293">
        <f>'DEUXIEME TRIMES.'!F1575</f>
        <v>0</v>
      </c>
      <c r="GK1017" s="293">
        <f>'DEUXIEME TRIMES.'!G1575</f>
        <v>0</v>
      </c>
      <c r="GL1017" s="293">
        <f>'DEUXIEME TRIMES.'!H1575</f>
        <v>0</v>
      </c>
    </row>
    <row r="1018" spans="188:194" ht="31.5" customHeight="1" thickBot="1" x14ac:dyDescent="0.3">
      <c r="GF1018" s="1552">
        <f>'DEUXIEME TRIMES.'!B1576</f>
        <v>0</v>
      </c>
      <c r="GG1018" s="293">
        <f>'DEUXIEME TRIMES.'!C1576</f>
        <v>0</v>
      </c>
      <c r="GH1018" s="293">
        <f>'DEUXIEME TRIMES.'!D1576</f>
        <v>0</v>
      </c>
      <c r="GI1018" s="293">
        <f>'DEUXIEME TRIMES.'!E1576</f>
        <v>0</v>
      </c>
      <c r="GJ1018" s="293">
        <f>'DEUXIEME TRIMES.'!F1576</f>
        <v>0</v>
      </c>
      <c r="GK1018" s="293">
        <f>'DEUXIEME TRIMES.'!G1576</f>
        <v>0</v>
      </c>
      <c r="GL1018" s="293">
        <f>'DEUXIEME TRIMES.'!H1576</f>
        <v>0</v>
      </c>
    </row>
    <row r="1019" spans="188:194" ht="31.5" customHeight="1" thickBot="1" x14ac:dyDescent="0.3">
      <c r="GF1019" s="1552">
        <f>'DEUXIEME TRIMES.'!B1577</f>
        <v>0</v>
      </c>
      <c r="GG1019" s="293">
        <f>'DEUXIEME TRIMES.'!C1577</f>
        <v>0</v>
      </c>
      <c r="GH1019" s="293">
        <f>'DEUXIEME TRIMES.'!D1577</f>
        <v>0</v>
      </c>
      <c r="GI1019" s="293">
        <f>'DEUXIEME TRIMES.'!E1577</f>
        <v>0</v>
      </c>
      <c r="GJ1019" s="293">
        <f>'DEUXIEME TRIMES.'!F1577</f>
        <v>0</v>
      </c>
      <c r="GK1019" s="293">
        <f>'DEUXIEME TRIMES.'!G1577</f>
        <v>0</v>
      </c>
      <c r="GL1019" s="293">
        <f>'DEUXIEME TRIMES.'!H1577</f>
        <v>0</v>
      </c>
    </row>
    <row r="1020" spans="188:194" ht="31.5" customHeight="1" thickBot="1" x14ac:dyDescent="0.3">
      <c r="GF1020" s="1552">
        <f>'DEUXIEME TRIMES.'!B1578</f>
        <v>0</v>
      </c>
      <c r="GG1020" s="293">
        <f>'DEUXIEME TRIMES.'!C1578</f>
        <v>0</v>
      </c>
      <c r="GH1020" s="293">
        <f>'DEUXIEME TRIMES.'!D1578</f>
        <v>0</v>
      </c>
      <c r="GI1020" s="293">
        <f>'DEUXIEME TRIMES.'!E1578</f>
        <v>0</v>
      </c>
      <c r="GJ1020" s="293">
        <f>'DEUXIEME TRIMES.'!F1578</f>
        <v>0</v>
      </c>
      <c r="GK1020" s="293">
        <f>'DEUXIEME TRIMES.'!G1578</f>
        <v>0</v>
      </c>
      <c r="GL1020" s="293">
        <f>'DEUXIEME TRIMES.'!H1578</f>
        <v>0</v>
      </c>
    </row>
    <row r="1021" spans="188:194" ht="31.5" customHeight="1" thickBot="1" x14ac:dyDescent="0.3">
      <c r="GF1021" s="1552">
        <f>'DEUXIEME TRIMES.'!B1579</f>
        <v>0</v>
      </c>
      <c r="GG1021" s="293">
        <f>'DEUXIEME TRIMES.'!C1579</f>
        <v>0</v>
      </c>
      <c r="GH1021" s="293">
        <f>'DEUXIEME TRIMES.'!D1579</f>
        <v>0</v>
      </c>
      <c r="GI1021" s="293">
        <f>'DEUXIEME TRIMES.'!E1579</f>
        <v>0</v>
      </c>
      <c r="GJ1021" s="293">
        <f>'DEUXIEME TRIMES.'!F1579</f>
        <v>0</v>
      </c>
      <c r="GK1021" s="293">
        <f>'DEUXIEME TRIMES.'!G1579</f>
        <v>0</v>
      </c>
      <c r="GL1021" s="293">
        <f>'DEUXIEME TRIMES.'!H1579</f>
        <v>0</v>
      </c>
    </row>
    <row r="1022" spans="188:194" ht="31.5" customHeight="1" thickBot="1" x14ac:dyDescent="0.3">
      <c r="GF1022" s="1552">
        <f>'DEUXIEME TRIMES.'!B1580</f>
        <v>0</v>
      </c>
      <c r="GG1022" s="293">
        <f>'DEUXIEME TRIMES.'!C1580</f>
        <v>0</v>
      </c>
      <c r="GH1022" s="293">
        <f>'DEUXIEME TRIMES.'!D1580</f>
        <v>0</v>
      </c>
      <c r="GI1022" s="293">
        <f>'DEUXIEME TRIMES.'!E1580</f>
        <v>0</v>
      </c>
      <c r="GJ1022" s="293">
        <f>'DEUXIEME TRIMES.'!F1580</f>
        <v>0</v>
      </c>
      <c r="GK1022" s="293">
        <f>'DEUXIEME TRIMES.'!G1580</f>
        <v>0</v>
      </c>
      <c r="GL1022" s="293">
        <f>'DEUXIEME TRIMES.'!H1580</f>
        <v>0</v>
      </c>
    </row>
    <row r="1023" spans="188:194" ht="31.5" customHeight="1" thickBot="1" x14ac:dyDescent="0.3">
      <c r="GF1023" s="1552">
        <f>'DEUXIEME TRIMES.'!B1581</f>
        <v>0</v>
      </c>
      <c r="GG1023" s="293">
        <f>'DEUXIEME TRIMES.'!C1581</f>
        <v>0</v>
      </c>
      <c r="GH1023" s="293">
        <f>'DEUXIEME TRIMES.'!D1581</f>
        <v>0</v>
      </c>
      <c r="GI1023" s="293">
        <f>'DEUXIEME TRIMES.'!E1581</f>
        <v>0</v>
      </c>
      <c r="GJ1023" s="293">
        <f>'DEUXIEME TRIMES.'!F1581</f>
        <v>0</v>
      </c>
      <c r="GK1023" s="293">
        <f>'DEUXIEME TRIMES.'!G1581</f>
        <v>0</v>
      </c>
      <c r="GL1023" s="293">
        <f>'DEUXIEME TRIMES.'!H1581</f>
        <v>0</v>
      </c>
    </row>
    <row r="1024" spans="188:194" ht="31.5" customHeight="1" thickBot="1" x14ac:dyDescent="0.3">
      <c r="GF1024" s="1552">
        <f>'DEUXIEME TRIMES.'!B1582</f>
        <v>0</v>
      </c>
      <c r="GG1024" s="293">
        <f>'DEUXIEME TRIMES.'!C1582</f>
        <v>0</v>
      </c>
      <c r="GH1024" s="293">
        <f>'DEUXIEME TRIMES.'!D1582</f>
        <v>0</v>
      </c>
      <c r="GI1024" s="293">
        <f>'DEUXIEME TRIMES.'!E1582</f>
        <v>0</v>
      </c>
      <c r="GJ1024" s="293">
        <f>'DEUXIEME TRIMES.'!F1582</f>
        <v>0</v>
      </c>
      <c r="GK1024" s="293">
        <f>'DEUXIEME TRIMES.'!G1582</f>
        <v>0</v>
      </c>
      <c r="GL1024" s="293">
        <f>'DEUXIEME TRIMES.'!H1582</f>
        <v>0</v>
      </c>
    </row>
    <row r="1025" spans="188:194" ht="31.5" customHeight="1" thickBot="1" x14ac:dyDescent="0.3">
      <c r="GF1025" s="1552">
        <f>'DEUXIEME TRIMES.'!B1583</f>
        <v>0</v>
      </c>
      <c r="GG1025" s="293">
        <f>'DEUXIEME TRIMES.'!C1583</f>
        <v>0</v>
      </c>
      <c r="GH1025" s="293">
        <f>'DEUXIEME TRIMES.'!D1583</f>
        <v>0</v>
      </c>
      <c r="GI1025" s="293">
        <f>'DEUXIEME TRIMES.'!E1583</f>
        <v>0</v>
      </c>
      <c r="GJ1025" s="293">
        <f>'DEUXIEME TRIMES.'!F1583</f>
        <v>0</v>
      </c>
      <c r="GK1025" s="293">
        <f>'DEUXIEME TRIMES.'!G1583</f>
        <v>0</v>
      </c>
      <c r="GL1025" s="293">
        <f>'DEUXIEME TRIMES.'!H1583</f>
        <v>0</v>
      </c>
    </row>
    <row r="1026" spans="188:194" ht="21.75" thickBot="1" x14ac:dyDescent="0.3">
      <c r="GF1026" s="1232" t="s">
        <v>1</v>
      </c>
      <c r="GG1026" s="1232" t="s">
        <v>151</v>
      </c>
      <c r="GH1026" s="1232" t="s">
        <v>278</v>
      </c>
      <c r="GI1026" s="1232" t="s">
        <v>158</v>
      </c>
      <c r="GJ1026" s="1232" t="s">
        <v>30</v>
      </c>
      <c r="GK1026" s="1232" t="s">
        <v>281</v>
      </c>
      <c r="GL1026" s="1232" t="s">
        <v>55</v>
      </c>
    </row>
    <row r="1027" spans="188:194" ht="31.5" customHeight="1" thickBot="1" x14ac:dyDescent="0.3">
      <c r="GF1027" s="1552">
        <f>'DEUXIEME TRIMES.'!B1585</f>
        <v>0</v>
      </c>
      <c r="GG1027" s="293">
        <f>'DEUXIEME TRIMES.'!C1585</f>
        <v>0</v>
      </c>
      <c r="GH1027" s="293">
        <f>'DEUXIEME TRIMES.'!D1585</f>
        <v>0</v>
      </c>
      <c r="GI1027" s="293">
        <f>'DEUXIEME TRIMES.'!E1585</f>
        <v>0</v>
      </c>
      <c r="GJ1027" s="293">
        <f>'DEUXIEME TRIMES.'!F1585</f>
        <v>0</v>
      </c>
      <c r="GK1027" s="293">
        <f>'DEUXIEME TRIMES.'!G1585</f>
        <v>0</v>
      </c>
      <c r="GL1027" s="293">
        <f>'DEUXIEME TRIMES.'!H1585</f>
        <v>0</v>
      </c>
    </row>
    <row r="1028" spans="188:194" ht="31.5" customHeight="1" thickBot="1" x14ac:dyDescent="0.3">
      <c r="GF1028" s="1552">
        <f>'DEUXIEME TRIMES.'!B1586</f>
        <v>0</v>
      </c>
      <c r="GG1028" s="293">
        <f>'DEUXIEME TRIMES.'!C1586</f>
        <v>0</v>
      </c>
      <c r="GH1028" s="293">
        <f>'DEUXIEME TRIMES.'!D1586</f>
        <v>0</v>
      </c>
      <c r="GI1028" s="293">
        <f>'DEUXIEME TRIMES.'!E1586</f>
        <v>0</v>
      </c>
      <c r="GJ1028" s="293">
        <f>'DEUXIEME TRIMES.'!F1586</f>
        <v>0</v>
      </c>
      <c r="GK1028" s="293">
        <f>'DEUXIEME TRIMES.'!G1586</f>
        <v>0</v>
      </c>
      <c r="GL1028" s="293">
        <f>'DEUXIEME TRIMES.'!H1586</f>
        <v>0</v>
      </c>
    </row>
    <row r="1029" spans="188:194" ht="31.5" customHeight="1" thickBot="1" x14ac:dyDescent="0.3">
      <c r="GF1029" s="1552">
        <f>'DEUXIEME TRIMES.'!B1587</f>
        <v>0</v>
      </c>
      <c r="GG1029" s="293">
        <f>'DEUXIEME TRIMES.'!C1587</f>
        <v>0</v>
      </c>
      <c r="GH1029" s="293">
        <f>'DEUXIEME TRIMES.'!D1587</f>
        <v>0</v>
      </c>
      <c r="GI1029" s="293">
        <f>'DEUXIEME TRIMES.'!E1587</f>
        <v>0</v>
      </c>
      <c r="GJ1029" s="293">
        <f>'DEUXIEME TRIMES.'!F1587</f>
        <v>0</v>
      </c>
      <c r="GK1029" s="293">
        <f>'DEUXIEME TRIMES.'!G1587</f>
        <v>0</v>
      </c>
      <c r="GL1029" s="293">
        <f>'DEUXIEME TRIMES.'!H1587</f>
        <v>0</v>
      </c>
    </row>
    <row r="1030" spans="188:194" ht="31.5" customHeight="1" thickBot="1" x14ac:dyDescent="0.3">
      <c r="GF1030" s="1552">
        <f>'DEUXIEME TRIMES.'!B1588</f>
        <v>0</v>
      </c>
      <c r="GG1030" s="293">
        <f>'DEUXIEME TRIMES.'!C1588</f>
        <v>0</v>
      </c>
      <c r="GH1030" s="293">
        <f>'DEUXIEME TRIMES.'!D1588</f>
        <v>0</v>
      </c>
      <c r="GI1030" s="293">
        <f>'DEUXIEME TRIMES.'!E1588</f>
        <v>0</v>
      </c>
      <c r="GJ1030" s="293">
        <f>'DEUXIEME TRIMES.'!F1588</f>
        <v>0</v>
      </c>
      <c r="GK1030" s="293">
        <f>'DEUXIEME TRIMES.'!G1588</f>
        <v>0</v>
      </c>
      <c r="GL1030" s="293">
        <f>'DEUXIEME TRIMES.'!H1588</f>
        <v>0</v>
      </c>
    </row>
    <row r="1031" spans="188:194" ht="31.5" customHeight="1" thickBot="1" x14ac:dyDescent="0.3">
      <c r="GF1031" s="1552">
        <f>'DEUXIEME TRIMES.'!B1589</f>
        <v>0</v>
      </c>
      <c r="GG1031" s="293">
        <f>'DEUXIEME TRIMES.'!C1589</f>
        <v>0</v>
      </c>
      <c r="GH1031" s="293">
        <f>'DEUXIEME TRIMES.'!D1589</f>
        <v>0</v>
      </c>
      <c r="GI1031" s="293">
        <f>'DEUXIEME TRIMES.'!E1589</f>
        <v>0</v>
      </c>
      <c r="GJ1031" s="293">
        <f>'DEUXIEME TRIMES.'!F1589</f>
        <v>0</v>
      </c>
      <c r="GK1031" s="293">
        <f>'DEUXIEME TRIMES.'!G1589</f>
        <v>0</v>
      </c>
      <c r="GL1031" s="293">
        <f>'DEUXIEME TRIMES.'!H1589</f>
        <v>0</v>
      </c>
    </row>
    <row r="1032" spans="188:194" ht="31.5" customHeight="1" thickBot="1" x14ac:dyDescent="0.3">
      <c r="GF1032" s="1552">
        <f>'DEUXIEME TRIMES.'!B1590</f>
        <v>0</v>
      </c>
      <c r="GG1032" s="293">
        <f>'DEUXIEME TRIMES.'!C1590</f>
        <v>0</v>
      </c>
      <c r="GH1032" s="293">
        <f>'DEUXIEME TRIMES.'!D1590</f>
        <v>0</v>
      </c>
      <c r="GI1032" s="293">
        <f>'DEUXIEME TRIMES.'!E1590</f>
        <v>0</v>
      </c>
      <c r="GJ1032" s="293">
        <f>'DEUXIEME TRIMES.'!F1590</f>
        <v>0</v>
      </c>
      <c r="GK1032" s="293">
        <f>'DEUXIEME TRIMES.'!G1590</f>
        <v>0</v>
      </c>
      <c r="GL1032" s="293">
        <f>'DEUXIEME TRIMES.'!H1590</f>
        <v>0</v>
      </c>
    </row>
    <row r="1033" spans="188:194" ht="31.5" customHeight="1" thickBot="1" x14ac:dyDescent="0.3">
      <c r="GF1033" s="1552">
        <f>'DEUXIEME TRIMES.'!B1591</f>
        <v>0</v>
      </c>
      <c r="GG1033" s="293">
        <f>'DEUXIEME TRIMES.'!C1591</f>
        <v>0</v>
      </c>
      <c r="GH1033" s="293">
        <f>'DEUXIEME TRIMES.'!D1591</f>
        <v>0</v>
      </c>
      <c r="GI1033" s="293">
        <f>'DEUXIEME TRIMES.'!E1591</f>
        <v>0</v>
      </c>
      <c r="GJ1033" s="293">
        <f>'DEUXIEME TRIMES.'!F1591</f>
        <v>0</v>
      </c>
      <c r="GK1033" s="293">
        <f>'DEUXIEME TRIMES.'!G1591</f>
        <v>0</v>
      </c>
      <c r="GL1033" s="293">
        <f>'DEUXIEME TRIMES.'!H1591</f>
        <v>0</v>
      </c>
    </row>
    <row r="1034" spans="188:194" ht="31.5" customHeight="1" thickBot="1" x14ac:dyDescent="0.3">
      <c r="GF1034" s="1552">
        <f>'DEUXIEME TRIMES.'!B1592</f>
        <v>0</v>
      </c>
      <c r="GG1034" s="293">
        <f>'DEUXIEME TRIMES.'!C1592</f>
        <v>0</v>
      </c>
      <c r="GH1034" s="293">
        <f>'DEUXIEME TRIMES.'!D1592</f>
        <v>0</v>
      </c>
      <c r="GI1034" s="293">
        <f>'DEUXIEME TRIMES.'!E1592</f>
        <v>0</v>
      </c>
      <c r="GJ1034" s="293">
        <f>'DEUXIEME TRIMES.'!F1592</f>
        <v>0</v>
      </c>
      <c r="GK1034" s="293">
        <f>'DEUXIEME TRIMES.'!G1592</f>
        <v>0</v>
      </c>
      <c r="GL1034" s="293">
        <f>'DEUXIEME TRIMES.'!H1592</f>
        <v>0</v>
      </c>
    </row>
    <row r="1035" spans="188:194" ht="31.5" customHeight="1" thickBot="1" x14ac:dyDescent="0.3">
      <c r="GF1035" s="1552">
        <f>'DEUXIEME TRIMES.'!B1593</f>
        <v>0</v>
      </c>
      <c r="GG1035" s="293">
        <f>'DEUXIEME TRIMES.'!C1593</f>
        <v>0</v>
      </c>
      <c r="GH1035" s="293">
        <f>'DEUXIEME TRIMES.'!D1593</f>
        <v>0</v>
      </c>
      <c r="GI1035" s="293">
        <f>'DEUXIEME TRIMES.'!E1593</f>
        <v>0</v>
      </c>
      <c r="GJ1035" s="293">
        <f>'DEUXIEME TRIMES.'!F1593</f>
        <v>0</v>
      </c>
      <c r="GK1035" s="293">
        <f>'DEUXIEME TRIMES.'!G1593</f>
        <v>0</v>
      </c>
      <c r="GL1035" s="293">
        <f>'DEUXIEME TRIMES.'!H1593</f>
        <v>0</v>
      </c>
    </row>
    <row r="1036" spans="188:194" ht="31.5" customHeight="1" thickBot="1" x14ac:dyDescent="0.3">
      <c r="GF1036" s="1552">
        <f>'DEUXIEME TRIMES.'!B1594</f>
        <v>0</v>
      </c>
      <c r="GG1036" s="293">
        <f>'DEUXIEME TRIMES.'!C1594</f>
        <v>0</v>
      </c>
      <c r="GH1036" s="293">
        <f>'DEUXIEME TRIMES.'!D1594</f>
        <v>0</v>
      </c>
      <c r="GI1036" s="293">
        <f>'DEUXIEME TRIMES.'!E1594</f>
        <v>0</v>
      </c>
      <c r="GJ1036" s="293">
        <f>'DEUXIEME TRIMES.'!F1594</f>
        <v>0</v>
      </c>
      <c r="GK1036" s="293">
        <f>'DEUXIEME TRIMES.'!G1594</f>
        <v>0</v>
      </c>
      <c r="GL1036" s="293">
        <f>'DEUXIEME TRIMES.'!H1594</f>
        <v>0</v>
      </c>
    </row>
    <row r="1037" spans="188:194" ht="31.5" customHeight="1" thickBot="1" x14ac:dyDescent="0.3">
      <c r="GF1037" s="1552">
        <f>'DEUXIEME TRIMES.'!B1595</f>
        <v>0</v>
      </c>
      <c r="GG1037" s="293">
        <f>'DEUXIEME TRIMES.'!C1595</f>
        <v>0</v>
      </c>
      <c r="GH1037" s="293">
        <f>'DEUXIEME TRIMES.'!D1595</f>
        <v>0</v>
      </c>
      <c r="GI1037" s="293">
        <f>'DEUXIEME TRIMES.'!E1595</f>
        <v>0</v>
      </c>
      <c r="GJ1037" s="293">
        <f>'DEUXIEME TRIMES.'!F1595</f>
        <v>0</v>
      </c>
      <c r="GK1037" s="293">
        <f>'DEUXIEME TRIMES.'!G1595</f>
        <v>0</v>
      </c>
      <c r="GL1037" s="293">
        <f>'DEUXIEME TRIMES.'!H1595</f>
        <v>0</v>
      </c>
    </row>
    <row r="1038" spans="188:194" ht="31.5" customHeight="1" thickBot="1" x14ac:dyDescent="0.3">
      <c r="GF1038" s="1552">
        <f>'DEUXIEME TRIMES.'!B1596</f>
        <v>0</v>
      </c>
      <c r="GG1038" s="293">
        <f>'DEUXIEME TRIMES.'!C1596</f>
        <v>0</v>
      </c>
      <c r="GH1038" s="293">
        <f>'DEUXIEME TRIMES.'!D1596</f>
        <v>0</v>
      </c>
      <c r="GI1038" s="293">
        <f>'DEUXIEME TRIMES.'!E1596</f>
        <v>0</v>
      </c>
      <c r="GJ1038" s="293">
        <f>'DEUXIEME TRIMES.'!F1596</f>
        <v>0</v>
      </c>
      <c r="GK1038" s="293">
        <f>'DEUXIEME TRIMES.'!G1596</f>
        <v>0</v>
      </c>
      <c r="GL1038" s="293">
        <f>'DEUXIEME TRIMES.'!H1596</f>
        <v>0</v>
      </c>
    </row>
    <row r="1039" spans="188:194" ht="31.5" customHeight="1" thickBot="1" x14ac:dyDescent="0.3">
      <c r="GF1039" s="1552">
        <f>'DEUXIEME TRIMES.'!B1597</f>
        <v>0</v>
      </c>
      <c r="GG1039" s="293">
        <f>'DEUXIEME TRIMES.'!C1597</f>
        <v>0</v>
      </c>
      <c r="GH1039" s="293">
        <f>'DEUXIEME TRIMES.'!D1597</f>
        <v>0</v>
      </c>
      <c r="GI1039" s="293">
        <f>'DEUXIEME TRIMES.'!E1597</f>
        <v>0</v>
      </c>
      <c r="GJ1039" s="293">
        <f>'DEUXIEME TRIMES.'!F1597</f>
        <v>0</v>
      </c>
      <c r="GK1039" s="293">
        <f>'DEUXIEME TRIMES.'!G1597</f>
        <v>0</v>
      </c>
      <c r="GL1039" s="293">
        <f>'DEUXIEME TRIMES.'!H1597</f>
        <v>0</v>
      </c>
    </row>
    <row r="1040" spans="188:194" ht="31.5" customHeight="1" thickBot="1" x14ac:dyDescent="0.3">
      <c r="GF1040" s="1552">
        <f>'DEUXIEME TRIMES.'!B1598</f>
        <v>0</v>
      </c>
      <c r="GG1040" s="293">
        <f>'DEUXIEME TRIMES.'!C1598</f>
        <v>0</v>
      </c>
      <c r="GH1040" s="293">
        <f>'DEUXIEME TRIMES.'!D1598</f>
        <v>0</v>
      </c>
      <c r="GI1040" s="293">
        <f>'DEUXIEME TRIMES.'!E1598</f>
        <v>0</v>
      </c>
      <c r="GJ1040" s="293">
        <f>'DEUXIEME TRIMES.'!F1598</f>
        <v>0</v>
      </c>
      <c r="GK1040" s="293">
        <f>'DEUXIEME TRIMES.'!G1598</f>
        <v>0</v>
      </c>
      <c r="GL1040" s="293">
        <f>'DEUXIEME TRIMES.'!H1598</f>
        <v>0</v>
      </c>
    </row>
    <row r="1041" spans="188:194" ht="31.5" customHeight="1" thickBot="1" x14ac:dyDescent="0.3">
      <c r="GF1041" s="1552">
        <f>'DEUXIEME TRIMES.'!B1599</f>
        <v>0</v>
      </c>
      <c r="GG1041" s="293">
        <f>'DEUXIEME TRIMES.'!C1599</f>
        <v>0</v>
      </c>
      <c r="GH1041" s="293">
        <f>'DEUXIEME TRIMES.'!D1599</f>
        <v>0</v>
      </c>
      <c r="GI1041" s="293">
        <f>'DEUXIEME TRIMES.'!E1599</f>
        <v>0</v>
      </c>
      <c r="GJ1041" s="293">
        <f>'DEUXIEME TRIMES.'!F1599</f>
        <v>0</v>
      </c>
      <c r="GK1041" s="293">
        <f>'DEUXIEME TRIMES.'!G1599</f>
        <v>0</v>
      </c>
      <c r="GL1041" s="293">
        <f>'DEUXIEME TRIMES.'!H1599</f>
        <v>0</v>
      </c>
    </row>
    <row r="1042" spans="188:194" ht="31.5" customHeight="1" thickBot="1" x14ac:dyDescent="0.3">
      <c r="GF1042" s="1552">
        <f>'DEUXIEME TRIMES.'!B1600</f>
        <v>0</v>
      </c>
      <c r="GG1042" s="293">
        <f>'DEUXIEME TRIMES.'!C1600</f>
        <v>0</v>
      </c>
      <c r="GH1042" s="293">
        <f>'DEUXIEME TRIMES.'!D1600</f>
        <v>0</v>
      </c>
      <c r="GI1042" s="293">
        <f>'DEUXIEME TRIMES.'!E1600</f>
        <v>0</v>
      </c>
      <c r="GJ1042" s="293">
        <f>'DEUXIEME TRIMES.'!F1600</f>
        <v>0</v>
      </c>
      <c r="GK1042" s="293">
        <f>'DEUXIEME TRIMES.'!G1600</f>
        <v>0</v>
      </c>
      <c r="GL1042" s="293">
        <f>'DEUXIEME TRIMES.'!H1600</f>
        <v>0</v>
      </c>
    </row>
    <row r="1043" spans="188:194" ht="31.5" customHeight="1" thickBot="1" x14ac:dyDescent="0.3">
      <c r="GF1043" s="1552">
        <f>'DEUXIEME TRIMES.'!B1601</f>
        <v>0</v>
      </c>
      <c r="GG1043" s="293">
        <f>'DEUXIEME TRIMES.'!C1601</f>
        <v>0</v>
      </c>
      <c r="GH1043" s="293">
        <f>'DEUXIEME TRIMES.'!D1601</f>
        <v>0</v>
      </c>
      <c r="GI1043" s="293">
        <f>'DEUXIEME TRIMES.'!E1601</f>
        <v>0</v>
      </c>
      <c r="GJ1043" s="293">
        <f>'DEUXIEME TRIMES.'!F1601</f>
        <v>0</v>
      </c>
      <c r="GK1043" s="293">
        <f>'DEUXIEME TRIMES.'!G1601</f>
        <v>0</v>
      </c>
      <c r="GL1043" s="293">
        <f>'DEUXIEME TRIMES.'!H1601</f>
        <v>0</v>
      </c>
    </row>
    <row r="1044" spans="188:194" ht="31.5" customHeight="1" thickBot="1" x14ac:dyDescent="0.3">
      <c r="GF1044" s="1552">
        <f>'DEUXIEME TRIMES.'!B1602</f>
        <v>0</v>
      </c>
      <c r="GG1044" s="293">
        <f>'DEUXIEME TRIMES.'!C1602</f>
        <v>0</v>
      </c>
      <c r="GH1044" s="293">
        <f>'DEUXIEME TRIMES.'!D1602</f>
        <v>0</v>
      </c>
      <c r="GI1044" s="293">
        <f>'DEUXIEME TRIMES.'!E1602</f>
        <v>0</v>
      </c>
      <c r="GJ1044" s="293">
        <f>'DEUXIEME TRIMES.'!F1602</f>
        <v>0</v>
      </c>
      <c r="GK1044" s="293">
        <f>'DEUXIEME TRIMES.'!G1602</f>
        <v>0</v>
      </c>
      <c r="GL1044" s="293">
        <f>'DEUXIEME TRIMES.'!H1602</f>
        <v>0</v>
      </c>
    </row>
    <row r="1045" spans="188:194" ht="31.5" customHeight="1" thickBot="1" x14ac:dyDescent="0.3">
      <c r="GF1045" s="1552">
        <f>'DEUXIEME TRIMES.'!B1603</f>
        <v>0</v>
      </c>
      <c r="GG1045" s="293">
        <f>'DEUXIEME TRIMES.'!C1603</f>
        <v>0</v>
      </c>
      <c r="GH1045" s="293">
        <f>'DEUXIEME TRIMES.'!D1603</f>
        <v>0</v>
      </c>
      <c r="GI1045" s="293">
        <f>'DEUXIEME TRIMES.'!E1603</f>
        <v>0</v>
      </c>
      <c r="GJ1045" s="293">
        <f>'DEUXIEME TRIMES.'!F1603</f>
        <v>0</v>
      </c>
      <c r="GK1045" s="293">
        <f>'DEUXIEME TRIMES.'!G1603</f>
        <v>0</v>
      </c>
      <c r="GL1045" s="293">
        <f>'DEUXIEME TRIMES.'!H1603</f>
        <v>0</v>
      </c>
    </row>
    <row r="1046" spans="188:194" ht="31.5" customHeight="1" thickBot="1" x14ac:dyDescent="0.3">
      <c r="GF1046" s="1552">
        <f>'DEUXIEME TRIMES.'!B1604</f>
        <v>0</v>
      </c>
      <c r="GG1046" s="293">
        <f>'DEUXIEME TRIMES.'!C1604</f>
        <v>0</v>
      </c>
      <c r="GH1046" s="293">
        <f>'DEUXIEME TRIMES.'!D1604</f>
        <v>0</v>
      </c>
      <c r="GI1046" s="293">
        <f>'DEUXIEME TRIMES.'!E1604</f>
        <v>0</v>
      </c>
      <c r="GJ1046" s="293">
        <f>'DEUXIEME TRIMES.'!F1604</f>
        <v>0</v>
      </c>
      <c r="GK1046" s="293">
        <f>'DEUXIEME TRIMES.'!G1604</f>
        <v>0</v>
      </c>
      <c r="GL1046" s="293">
        <f>'DEUXIEME TRIMES.'!H1604</f>
        <v>0</v>
      </c>
    </row>
    <row r="1047" spans="188:194" ht="31.5" customHeight="1" thickBot="1" x14ac:dyDescent="0.3">
      <c r="GF1047" s="1552">
        <f>'DEUXIEME TRIMES.'!B1605</f>
        <v>0</v>
      </c>
      <c r="GG1047" s="293">
        <f>'DEUXIEME TRIMES.'!C1605</f>
        <v>0</v>
      </c>
      <c r="GH1047" s="293">
        <f>'DEUXIEME TRIMES.'!D1605</f>
        <v>0</v>
      </c>
      <c r="GI1047" s="293">
        <f>'DEUXIEME TRIMES.'!E1605</f>
        <v>0</v>
      </c>
      <c r="GJ1047" s="293">
        <f>'DEUXIEME TRIMES.'!F1605</f>
        <v>0</v>
      </c>
      <c r="GK1047" s="293">
        <f>'DEUXIEME TRIMES.'!G1605</f>
        <v>0</v>
      </c>
      <c r="GL1047" s="293">
        <f>'DEUXIEME TRIMES.'!H1605</f>
        <v>0</v>
      </c>
    </row>
    <row r="1048" spans="188:194" ht="31.5" customHeight="1" thickBot="1" x14ac:dyDescent="0.3">
      <c r="GF1048" s="1552">
        <f>'DEUXIEME TRIMES.'!B1606</f>
        <v>0</v>
      </c>
      <c r="GG1048" s="293">
        <f>'DEUXIEME TRIMES.'!C1606</f>
        <v>0</v>
      </c>
      <c r="GH1048" s="293">
        <f>'DEUXIEME TRIMES.'!D1606</f>
        <v>0</v>
      </c>
      <c r="GI1048" s="293">
        <f>'DEUXIEME TRIMES.'!E1606</f>
        <v>0</v>
      </c>
      <c r="GJ1048" s="293">
        <f>'DEUXIEME TRIMES.'!F1606</f>
        <v>0</v>
      </c>
      <c r="GK1048" s="293">
        <f>'DEUXIEME TRIMES.'!G1606</f>
        <v>0</v>
      </c>
      <c r="GL1048" s="293">
        <f>'DEUXIEME TRIMES.'!H1606</f>
        <v>0</v>
      </c>
    </row>
    <row r="1049" spans="188:194" ht="21.75" thickBot="1" x14ac:dyDescent="0.3">
      <c r="GF1049" s="1232" t="s">
        <v>1</v>
      </c>
      <c r="GG1049" s="1232" t="s">
        <v>151</v>
      </c>
      <c r="GH1049" s="1232" t="s">
        <v>278</v>
      </c>
      <c r="GI1049" s="1232" t="s">
        <v>158</v>
      </c>
      <c r="GJ1049" s="1232" t="s">
        <v>30</v>
      </c>
      <c r="GK1049" s="1232" t="s">
        <v>281</v>
      </c>
      <c r="GL1049" s="1232" t="s">
        <v>55</v>
      </c>
    </row>
    <row r="1050" spans="188:194" ht="31.5" customHeight="1" thickBot="1" x14ac:dyDescent="0.3">
      <c r="GF1050" s="1552">
        <f>'DEUXIEME TRIMES.'!B1608</f>
        <v>0</v>
      </c>
      <c r="GG1050" s="293">
        <f>'DEUXIEME TRIMES.'!C1608</f>
        <v>0</v>
      </c>
      <c r="GH1050" s="293">
        <f>'DEUXIEME TRIMES.'!D1608</f>
        <v>0</v>
      </c>
      <c r="GI1050" s="293">
        <f>'DEUXIEME TRIMES.'!E1608</f>
        <v>0</v>
      </c>
      <c r="GJ1050" s="293">
        <f>'DEUXIEME TRIMES.'!F1608</f>
        <v>0</v>
      </c>
      <c r="GK1050" s="293">
        <f>'DEUXIEME TRIMES.'!G1608</f>
        <v>0</v>
      </c>
      <c r="GL1050" s="293">
        <f>'DEUXIEME TRIMES.'!H1608</f>
        <v>0</v>
      </c>
    </row>
    <row r="1051" spans="188:194" ht="31.5" customHeight="1" thickBot="1" x14ac:dyDescent="0.3">
      <c r="GF1051" s="1552">
        <f>'DEUXIEME TRIMES.'!B1609</f>
        <v>0</v>
      </c>
      <c r="GG1051" s="293">
        <f>'DEUXIEME TRIMES.'!C1609</f>
        <v>0</v>
      </c>
      <c r="GH1051" s="293">
        <f>'DEUXIEME TRIMES.'!D1609</f>
        <v>0</v>
      </c>
      <c r="GI1051" s="293">
        <f>'DEUXIEME TRIMES.'!E1609</f>
        <v>0</v>
      </c>
      <c r="GJ1051" s="293">
        <f>'DEUXIEME TRIMES.'!F1609</f>
        <v>0</v>
      </c>
      <c r="GK1051" s="293">
        <f>'DEUXIEME TRIMES.'!G1609</f>
        <v>0</v>
      </c>
      <c r="GL1051" s="293">
        <f>'DEUXIEME TRIMES.'!H1609</f>
        <v>0</v>
      </c>
    </row>
    <row r="1052" spans="188:194" ht="31.5" customHeight="1" thickBot="1" x14ac:dyDescent="0.3">
      <c r="GF1052" s="1552">
        <f>'DEUXIEME TRIMES.'!B1610</f>
        <v>0</v>
      </c>
      <c r="GG1052" s="293">
        <f>'DEUXIEME TRIMES.'!C1610</f>
        <v>0</v>
      </c>
      <c r="GH1052" s="293">
        <f>'DEUXIEME TRIMES.'!D1610</f>
        <v>0</v>
      </c>
      <c r="GI1052" s="293">
        <f>'DEUXIEME TRIMES.'!E1610</f>
        <v>0</v>
      </c>
      <c r="GJ1052" s="293">
        <f>'DEUXIEME TRIMES.'!F1610</f>
        <v>0</v>
      </c>
      <c r="GK1052" s="293">
        <f>'DEUXIEME TRIMES.'!G1610</f>
        <v>0</v>
      </c>
      <c r="GL1052" s="293">
        <f>'DEUXIEME TRIMES.'!H1610</f>
        <v>0</v>
      </c>
    </row>
    <row r="1053" spans="188:194" ht="31.5" customHeight="1" thickBot="1" x14ac:dyDescent="0.3">
      <c r="GF1053" s="1552">
        <f>'DEUXIEME TRIMES.'!B1611</f>
        <v>0</v>
      </c>
      <c r="GG1053" s="293">
        <f>'DEUXIEME TRIMES.'!C1611</f>
        <v>0</v>
      </c>
      <c r="GH1053" s="293">
        <f>'DEUXIEME TRIMES.'!D1611</f>
        <v>0</v>
      </c>
      <c r="GI1053" s="293">
        <f>'DEUXIEME TRIMES.'!E1611</f>
        <v>0</v>
      </c>
      <c r="GJ1053" s="293">
        <f>'DEUXIEME TRIMES.'!F1611</f>
        <v>0</v>
      </c>
      <c r="GK1053" s="293">
        <f>'DEUXIEME TRIMES.'!G1611</f>
        <v>0</v>
      </c>
      <c r="GL1053" s="293">
        <f>'DEUXIEME TRIMES.'!H1611</f>
        <v>0</v>
      </c>
    </row>
    <row r="1054" spans="188:194" ht="31.5" customHeight="1" thickBot="1" x14ac:dyDescent="0.3">
      <c r="GF1054" s="1552">
        <f>'DEUXIEME TRIMES.'!B1612</f>
        <v>0</v>
      </c>
      <c r="GG1054" s="293">
        <f>'DEUXIEME TRIMES.'!C1612</f>
        <v>0</v>
      </c>
      <c r="GH1054" s="293">
        <f>'DEUXIEME TRIMES.'!D1612</f>
        <v>0</v>
      </c>
      <c r="GI1054" s="293">
        <f>'DEUXIEME TRIMES.'!E1612</f>
        <v>0</v>
      </c>
      <c r="GJ1054" s="293">
        <f>'DEUXIEME TRIMES.'!F1612</f>
        <v>0</v>
      </c>
      <c r="GK1054" s="293">
        <f>'DEUXIEME TRIMES.'!G1612</f>
        <v>0</v>
      </c>
      <c r="GL1054" s="293">
        <f>'DEUXIEME TRIMES.'!H1612</f>
        <v>0</v>
      </c>
    </row>
    <row r="1055" spans="188:194" ht="31.5" customHeight="1" thickBot="1" x14ac:dyDescent="0.3">
      <c r="GF1055" s="1552">
        <f>'DEUXIEME TRIMES.'!B1613</f>
        <v>0</v>
      </c>
      <c r="GG1055" s="293">
        <f>'DEUXIEME TRIMES.'!C1613</f>
        <v>0</v>
      </c>
      <c r="GH1055" s="293">
        <f>'DEUXIEME TRIMES.'!D1613</f>
        <v>0</v>
      </c>
      <c r="GI1055" s="293">
        <f>'DEUXIEME TRIMES.'!E1613</f>
        <v>0</v>
      </c>
      <c r="GJ1055" s="293">
        <f>'DEUXIEME TRIMES.'!F1613</f>
        <v>0</v>
      </c>
      <c r="GK1055" s="293">
        <f>'DEUXIEME TRIMES.'!G1613</f>
        <v>0</v>
      </c>
      <c r="GL1055" s="293">
        <f>'DEUXIEME TRIMES.'!H1613</f>
        <v>0</v>
      </c>
    </row>
    <row r="1056" spans="188:194" ht="31.5" customHeight="1" thickBot="1" x14ac:dyDescent="0.3">
      <c r="GF1056" s="1552">
        <f>'DEUXIEME TRIMES.'!B1614</f>
        <v>0</v>
      </c>
      <c r="GG1056" s="293">
        <f>'DEUXIEME TRIMES.'!C1614</f>
        <v>0</v>
      </c>
      <c r="GH1056" s="293">
        <f>'DEUXIEME TRIMES.'!D1614</f>
        <v>0</v>
      </c>
      <c r="GI1056" s="293">
        <f>'DEUXIEME TRIMES.'!E1614</f>
        <v>0</v>
      </c>
      <c r="GJ1056" s="293">
        <f>'DEUXIEME TRIMES.'!F1614</f>
        <v>0</v>
      </c>
      <c r="GK1056" s="293">
        <f>'DEUXIEME TRIMES.'!G1614</f>
        <v>0</v>
      </c>
      <c r="GL1056" s="293">
        <f>'DEUXIEME TRIMES.'!H1614</f>
        <v>0</v>
      </c>
    </row>
    <row r="1057" spans="188:194" ht="31.5" customHeight="1" thickBot="1" x14ac:dyDescent="0.3">
      <c r="GF1057" s="1552">
        <f>'DEUXIEME TRIMES.'!B1615</f>
        <v>0</v>
      </c>
      <c r="GG1057" s="293">
        <f>'DEUXIEME TRIMES.'!C1615</f>
        <v>0</v>
      </c>
      <c r="GH1057" s="293">
        <f>'DEUXIEME TRIMES.'!D1615</f>
        <v>0</v>
      </c>
      <c r="GI1057" s="293">
        <f>'DEUXIEME TRIMES.'!E1615</f>
        <v>0</v>
      </c>
      <c r="GJ1057" s="293">
        <f>'DEUXIEME TRIMES.'!F1615</f>
        <v>0</v>
      </c>
      <c r="GK1057" s="293">
        <f>'DEUXIEME TRIMES.'!G1615</f>
        <v>0</v>
      </c>
      <c r="GL1057" s="293">
        <f>'DEUXIEME TRIMES.'!H1615</f>
        <v>0</v>
      </c>
    </row>
    <row r="1058" spans="188:194" ht="31.5" customHeight="1" thickBot="1" x14ac:dyDescent="0.3">
      <c r="GF1058" s="1552">
        <f>'DEUXIEME TRIMES.'!B1616</f>
        <v>0</v>
      </c>
      <c r="GG1058" s="293">
        <f>'DEUXIEME TRIMES.'!C1616</f>
        <v>0</v>
      </c>
      <c r="GH1058" s="293">
        <f>'DEUXIEME TRIMES.'!D1616</f>
        <v>0</v>
      </c>
      <c r="GI1058" s="293">
        <f>'DEUXIEME TRIMES.'!E1616</f>
        <v>0</v>
      </c>
      <c r="GJ1058" s="293">
        <f>'DEUXIEME TRIMES.'!F1616</f>
        <v>0</v>
      </c>
      <c r="GK1058" s="293">
        <f>'DEUXIEME TRIMES.'!G1616</f>
        <v>0</v>
      </c>
      <c r="GL1058" s="293">
        <f>'DEUXIEME TRIMES.'!H1616</f>
        <v>0</v>
      </c>
    </row>
    <row r="1059" spans="188:194" ht="31.5" customHeight="1" thickBot="1" x14ac:dyDescent="0.3">
      <c r="GF1059" s="1552">
        <f>'DEUXIEME TRIMES.'!B1617</f>
        <v>0</v>
      </c>
      <c r="GG1059" s="293">
        <f>'DEUXIEME TRIMES.'!C1617</f>
        <v>0</v>
      </c>
      <c r="GH1059" s="293">
        <f>'DEUXIEME TRIMES.'!D1617</f>
        <v>0</v>
      </c>
      <c r="GI1059" s="293">
        <f>'DEUXIEME TRIMES.'!E1617</f>
        <v>0</v>
      </c>
      <c r="GJ1059" s="293">
        <f>'DEUXIEME TRIMES.'!F1617</f>
        <v>0</v>
      </c>
      <c r="GK1059" s="293">
        <f>'DEUXIEME TRIMES.'!G1617</f>
        <v>0</v>
      </c>
      <c r="GL1059" s="293">
        <f>'DEUXIEME TRIMES.'!H1617</f>
        <v>0</v>
      </c>
    </row>
    <row r="1060" spans="188:194" ht="31.5" customHeight="1" thickBot="1" x14ac:dyDescent="0.3">
      <c r="GF1060" s="1552">
        <f>'DEUXIEME TRIMES.'!B1618</f>
        <v>0</v>
      </c>
      <c r="GG1060" s="293">
        <f>'DEUXIEME TRIMES.'!C1618</f>
        <v>0</v>
      </c>
      <c r="GH1060" s="293">
        <f>'DEUXIEME TRIMES.'!D1618</f>
        <v>0</v>
      </c>
      <c r="GI1060" s="293">
        <f>'DEUXIEME TRIMES.'!E1618</f>
        <v>0</v>
      </c>
      <c r="GJ1060" s="293">
        <f>'DEUXIEME TRIMES.'!F1618</f>
        <v>0</v>
      </c>
      <c r="GK1060" s="293">
        <f>'DEUXIEME TRIMES.'!G1618</f>
        <v>0</v>
      </c>
      <c r="GL1060" s="293">
        <f>'DEUXIEME TRIMES.'!H1618</f>
        <v>0</v>
      </c>
    </row>
    <row r="1061" spans="188:194" ht="31.5" customHeight="1" thickBot="1" x14ac:dyDescent="0.3">
      <c r="GF1061" s="1552">
        <f>'DEUXIEME TRIMES.'!B1619</f>
        <v>0</v>
      </c>
      <c r="GG1061" s="293">
        <f>'DEUXIEME TRIMES.'!C1619</f>
        <v>0</v>
      </c>
      <c r="GH1061" s="293">
        <f>'DEUXIEME TRIMES.'!D1619</f>
        <v>0</v>
      </c>
      <c r="GI1061" s="293">
        <f>'DEUXIEME TRIMES.'!E1619</f>
        <v>0</v>
      </c>
      <c r="GJ1061" s="293">
        <f>'DEUXIEME TRIMES.'!F1619</f>
        <v>0</v>
      </c>
      <c r="GK1061" s="293">
        <f>'DEUXIEME TRIMES.'!G1619</f>
        <v>0</v>
      </c>
      <c r="GL1061" s="293">
        <f>'DEUXIEME TRIMES.'!H1619</f>
        <v>0</v>
      </c>
    </row>
    <row r="1062" spans="188:194" ht="31.5" customHeight="1" thickBot="1" x14ac:dyDescent="0.3">
      <c r="GF1062" s="1552">
        <f>'DEUXIEME TRIMES.'!B1620</f>
        <v>0</v>
      </c>
      <c r="GG1062" s="293">
        <f>'DEUXIEME TRIMES.'!C1620</f>
        <v>0</v>
      </c>
      <c r="GH1062" s="293">
        <f>'DEUXIEME TRIMES.'!D1620</f>
        <v>0</v>
      </c>
      <c r="GI1062" s="293">
        <f>'DEUXIEME TRIMES.'!E1620</f>
        <v>0</v>
      </c>
      <c r="GJ1062" s="293">
        <f>'DEUXIEME TRIMES.'!F1620</f>
        <v>0</v>
      </c>
      <c r="GK1062" s="293">
        <f>'DEUXIEME TRIMES.'!G1620</f>
        <v>0</v>
      </c>
      <c r="GL1062" s="293">
        <f>'DEUXIEME TRIMES.'!H1620</f>
        <v>0</v>
      </c>
    </row>
    <row r="1063" spans="188:194" ht="31.5" customHeight="1" thickBot="1" x14ac:dyDescent="0.3">
      <c r="GF1063" s="1552">
        <f>'DEUXIEME TRIMES.'!B1621</f>
        <v>0</v>
      </c>
      <c r="GG1063" s="293">
        <f>'DEUXIEME TRIMES.'!C1621</f>
        <v>0</v>
      </c>
      <c r="GH1063" s="293">
        <f>'DEUXIEME TRIMES.'!D1621</f>
        <v>0</v>
      </c>
      <c r="GI1063" s="293">
        <f>'DEUXIEME TRIMES.'!E1621</f>
        <v>0</v>
      </c>
      <c r="GJ1063" s="293">
        <f>'DEUXIEME TRIMES.'!F1621</f>
        <v>0</v>
      </c>
      <c r="GK1063" s="293">
        <f>'DEUXIEME TRIMES.'!G1621</f>
        <v>0</v>
      </c>
      <c r="GL1063" s="293">
        <f>'DEUXIEME TRIMES.'!H1621</f>
        <v>0</v>
      </c>
    </row>
    <row r="1064" spans="188:194" ht="31.5" customHeight="1" thickBot="1" x14ac:dyDescent="0.3">
      <c r="GF1064" s="1552">
        <f>'DEUXIEME TRIMES.'!B1622</f>
        <v>0</v>
      </c>
      <c r="GG1064" s="293">
        <f>'DEUXIEME TRIMES.'!C1622</f>
        <v>0</v>
      </c>
      <c r="GH1064" s="293">
        <f>'DEUXIEME TRIMES.'!D1622</f>
        <v>0</v>
      </c>
      <c r="GI1064" s="293">
        <f>'DEUXIEME TRIMES.'!E1622</f>
        <v>0</v>
      </c>
      <c r="GJ1064" s="293">
        <f>'DEUXIEME TRIMES.'!F1622</f>
        <v>0</v>
      </c>
      <c r="GK1064" s="293">
        <f>'DEUXIEME TRIMES.'!G1622</f>
        <v>0</v>
      </c>
      <c r="GL1064" s="293">
        <f>'DEUXIEME TRIMES.'!H1622</f>
        <v>0</v>
      </c>
    </row>
    <row r="1065" spans="188:194" ht="31.5" customHeight="1" thickBot="1" x14ac:dyDescent="0.3">
      <c r="GF1065" s="1552">
        <f>'DEUXIEME TRIMES.'!B1623</f>
        <v>0</v>
      </c>
      <c r="GG1065" s="293">
        <f>'DEUXIEME TRIMES.'!C1623</f>
        <v>0</v>
      </c>
      <c r="GH1065" s="293">
        <f>'DEUXIEME TRIMES.'!D1623</f>
        <v>0</v>
      </c>
      <c r="GI1065" s="293">
        <f>'DEUXIEME TRIMES.'!E1623</f>
        <v>0</v>
      </c>
      <c r="GJ1065" s="293">
        <f>'DEUXIEME TRIMES.'!F1623</f>
        <v>0</v>
      </c>
      <c r="GK1065" s="293">
        <f>'DEUXIEME TRIMES.'!G1623</f>
        <v>0</v>
      </c>
      <c r="GL1065" s="293">
        <f>'DEUXIEME TRIMES.'!H1623</f>
        <v>0</v>
      </c>
    </row>
    <row r="1066" spans="188:194" ht="31.5" customHeight="1" thickBot="1" x14ac:dyDescent="0.3">
      <c r="GF1066" s="1552">
        <f>'DEUXIEME TRIMES.'!B1624</f>
        <v>0</v>
      </c>
      <c r="GG1066" s="293">
        <f>'DEUXIEME TRIMES.'!C1624</f>
        <v>0</v>
      </c>
      <c r="GH1066" s="293">
        <f>'DEUXIEME TRIMES.'!D1624</f>
        <v>0</v>
      </c>
      <c r="GI1066" s="293">
        <f>'DEUXIEME TRIMES.'!E1624</f>
        <v>0</v>
      </c>
      <c r="GJ1066" s="293">
        <f>'DEUXIEME TRIMES.'!F1624</f>
        <v>0</v>
      </c>
      <c r="GK1066" s="293">
        <f>'DEUXIEME TRIMES.'!G1624</f>
        <v>0</v>
      </c>
      <c r="GL1066" s="293">
        <f>'DEUXIEME TRIMES.'!H1624</f>
        <v>0</v>
      </c>
    </row>
    <row r="1067" spans="188:194" ht="31.5" customHeight="1" thickBot="1" x14ac:dyDescent="0.3">
      <c r="GF1067" s="1552">
        <f>'DEUXIEME TRIMES.'!B1625</f>
        <v>0</v>
      </c>
      <c r="GG1067" s="293">
        <f>'DEUXIEME TRIMES.'!C1625</f>
        <v>0</v>
      </c>
      <c r="GH1067" s="293">
        <f>'DEUXIEME TRIMES.'!D1625</f>
        <v>0</v>
      </c>
      <c r="GI1067" s="293">
        <f>'DEUXIEME TRIMES.'!E1625</f>
        <v>0</v>
      </c>
      <c r="GJ1067" s="293">
        <f>'DEUXIEME TRIMES.'!F1625</f>
        <v>0</v>
      </c>
      <c r="GK1067" s="293">
        <f>'DEUXIEME TRIMES.'!G1625</f>
        <v>0</v>
      </c>
      <c r="GL1067" s="293">
        <f>'DEUXIEME TRIMES.'!H1625</f>
        <v>0</v>
      </c>
    </row>
    <row r="1068" spans="188:194" ht="31.5" customHeight="1" thickBot="1" x14ac:dyDescent="0.3">
      <c r="GF1068" s="1552">
        <f>'DEUXIEME TRIMES.'!B1626</f>
        <v>0</v>
      </c>
      <c r="GG1068" s="293">
        <f>'DEUXIEME TRIMES.'!C1626</f>
        <v>0</v>
      </c>
      <c r="GH1068" s="293">
        <f>'DEUXIEME TRIMES.'!D1626</f>
        <v>0</v>
      </c>
      <c r="GI1068" s="293">
        <f>'DEUXIEME TRIMES.'!E1626</f>
        <v>0</v>
      </c>
      <c r="GJ1068" s="293">
        <f>'DEUXIEME TRIMES.'!F1626</f>
        <v>0</v>
      </c>
      <c r="GK1068" s="293">
        <f>'DEUXIEME TRIMES.'!G1626</f>
        <v>0</v>
      </c>
      <c r="GL1068" s="293">
        <f>'DEUXIEME TRIMES.'!H1626</f>
        <v>0</v>
      </c>
    </row>
    <row r="1069" spans="188:194" ht="31.5" customHeight="1" thickBot="1" x14ac:dyDescent="0.3">
      <c r="GF1069" s="1552">
        <f>'DEUXIEME TRIMES.'!B1627</f>
        <v>0</v>
      </c>
      <c r="GG1069" s="293">
        <f>'DEUXIEME TRIMES.'!C1627</f>
        <v>0</v>
      </c>
      <c r="GH1069" s="293">
        <f>'DEUXIEME TRIMES.'!D1627</f>
        <v>0</v>
      </c>
      <c r="GI1069" s="293">
        <f>'DEUXIEME TRIMES.'!E1627</f>
        <v>0</v>
      </c>
      <c r="GJ1069" s="293">
        <f>'DEUXIEME TRIMES.'!F1627</f>
        <v>0</v>
      </c>
      <c r="GK1069" s="293">
        <f>'DEUXIEME TRIMES.'!G1627</f>
        <v>0</v>
      </c>
      <c r="GL1069" s="293">
        <f>'DEUXIEME TRIMES.'!H1627</f>
        <v>0</v>
      </c>
    </row>
    <row r="1070" spans="188:194" ht="31.5" customHeight="1" thickBot="1" x14ac:dyDescent="0.3">
      <c r="GF1070" s="1552">
        <f>'DEUXIEME TRIMES.'!B1628</f>
        <v>0</v>
      </c>
      <c r="GG1070" s="293">
        <f>'DEUXIEME TRIMES.'!C1628</f>
        <v>0</v>
      </c>
      <c r="GH1070" s="293">
        <f>'DEUXIEME TRIMES.'!D1628</f>
        <v>0</v>
      </c>
      <c r="GI1070" s="293">
        <f>'DEUXIEME TRIMES.'!E1628</f>
        <v>0</v>
      </c>
      <c r="GJ1070" s="293">
        <f>'DEUXIEME TRIMES.'!F1628</f>
        <v>0</v>
      </c>
      <c r="GK1070" s="293">
        <f>'DEUXIEME TRIMES.'!G1628</f>
        <v>0</v>
      </c>
      <c r="GL1070" s="293">
        <f>'DEUXIEME TRIMES.'!H1628</f>
        <v>0</v>
      </c>
    </row>
    <row r="1071" spans="188:194" ht="31.5" customHeight="1" thickBot="1" x14ac:dyDescent="0.3">
      <c r="GF1071" s="1552">
        <f>'DEUXIEME TRIMES.'!B1629</f>
        <v>0</v>
      </c>
      <c r="GG1071" s="293">
        <f>'DEUXIEME TRIMES.'!C1629</f>
        <v>0</v>
      </c>
      <c r="GH1071" s="293">
        <f>'DEUXIEME TRIMES.'!D1629</f>
        <v>0</v>
      </c>
      <c r="GI1071" s="293">
        <f>'DEUXIEME TRIMES.'!E1629</f>
        <v>0</v>
      </c>
      <c r="GJ1071" s="293">
        <f>'DEUXIEME TRIMES.'!F1629</f>
        <v>0</v>
      </c>
      <c r="GK1071" s="293">
        <f>'DEUXIEME TRIMES.'!G1629</f>
        <v>0</v>
      </c>
      <c r="GL1071" s="293">
        <f>'DEUXIEME TRIMES.'!H1629</f>
        <v>0</v>
      </c>
    </row>
    <row r="1072" spans="188:194" ht="16.5" thickBot="1" x14ac:dyDescent="0.3">
      <c r="GF1072" s="1485" t="str">
        <f>'DEUXIEME TRIMES.'!B1630</f>
        <v>N°</v>
      </c>
      <c r="GG1072" s="1485" t="str">
        <f>'DEUXIEME TRIMES.'!C1630</f>
        <v>Matricule</v>
      </c>
      <c r="GH1072" s="1485" t="str">
        <f>'DEUXIEME TRIMES.'!D1630</f>
        <v xml:space="preserve">Nom et Prénoms </v>
      </c>
      <c r="GI1072" s="1485" t="str">
        <f>'DEUXIEME TRIMES.'!E1630</f>
        <v>Classe</v>
      </c>
      <c r="GJ1072" s="1485" t="str">
        <f>'DEUXIEME TRIMES.'!F1630</f>
        <v>Genre</v>
      </c>
      <c r="GK1072" s="1485" t="str">
        <f>'DEUXIEME TRIMES.'!G1630</f>
        <v>Problème psychosocial</v>
      </c>
      <c r="GL1072" s="1485" t="str">
        <f>'DEUXIEME TRIMES.'!H1630</f>
        <v>Observations</v>
      </c>
    </row>
    <row r="1073" spans="188:205" ht="31.5" customHeight="1" thickBot="1" x14ac:dyDescent="0.3">
      <c r="GF1073" s="1552">
        <f>'DEUXIEME TRIMES.'!B1631</f>
        <v>0</v>
      </c>
      <c r="GG1073" s="293">
        <f>'DEUXIEME TRIMES.'!C1631</f>
        <v>0</v>
      </c>
      <c r="GH1073" s="293">
        <f>'DEUXIEME TRIMES.'!D1631</f>
        <v>0</v>
      </c>
      <c r="GI1073" s="293">
        <f>'DEUXIEME TRIMES.'!E1631</f>
        <v>0</v>
      </c>
      <c r="GJ1073" s="293">
        <f>'DEUXIEME TRIMES.'!F1631</f>
        <v>0</v>
      </c>
      <c r="GK1073" s="293">
        <f>'DEUXIEME TRIMES.'!G1631</f>
        <v>0</v>
      </c>
      <c r="GL1073" s="293">
        <f>'DEUXIEME TRIMES.'!H1631</f>
        <v>0</v>
      </c>
    </row>
    <row r="1074" spans="188:205" ht="31.5" customHeight="1" thickBot="1" x14ac:dyDescent="0.3">
      <c r="GF1074" s="1552">
        <f>'DEUXIEME TRIMES.'!B1632</f>
        <v>0</v>
      </c>
      <c r="GG1074" s="293">
        <f>'DEUXIEME TRIMES.'!C1632</f>
        <v>0</v>
      </c>
      <c r="GH1074" s="293">
        <f>'DEUXIEME TRIMES.'!D1632</f>
        <v>0</v>
      </c>
      <c r="GI1074" s="293">
        <f>'DEUXIEME TRIMES.'!E1632</f>
        <v>0</v>
      </c>
      <c r="GJ1074" s="293">
        <f>'DEUXIEME TRIMES.'!F1632</f>
        <v>0</v>
      </c>
      <c r="GK1074" s="293">
        <f>'DEUXIEME TRIMES.'!G1632</f>
        <v>0</v>
      </c>
      <c r="GL1074" s="293">
        <f>'DEUXIEME TRIMES.'!H1632</f>
        <v>0</v>
      </c>
    </row>
    <row r="1075" spans="188:205" ht="31.5" customHeight="1" thickBot="1" x14ac:dyDescent="0.3">
      <c r="GF1075" s="1552">
        <f>'DEUXIEME TRIMES.'!B1633</f>
        <v>0</v>
      </c>
      <c r="GG1075" s="293">
        <f>'DEUXIEME TRIMES.'!C1633</f>
        <v>0</v>
      </c>
      <c r="GH1075" s="293">
        <f>'DEUXIEME TRIMES.'!D1633</f>
        <v>0</v>
      </c>
      <c r="GI1075" s="293">
        <f>'DEUXIEME TRIMES.'!E1633</f>
        <v>0</v>
      </c>
      <c r="GJ1075" s="293">
        <f>'DEUXIEME TRIMES.'!F1633</f>
        <v>0</v>
      </c>
      <c r="GK1075" s="293">
        <f>'DEUXIEME TRIMES.'!G1633</f>
        <v>0</v>
      </c>
      <c r="GL1075" s="293">
        <f>'DEUXIEME TRIMES.'!H1633</f>
        <v>0</v>
      </c>
    </row>
    <row r="1076" spans="188:205" ht="31.5" customHeight="1" thickBot="1" x14ac:dyDescent="0.3">
      <c r="GF1076" s="1552">
        <f>'DEUXIEME TRIMES.'!B1634</f>
        <v>0</v>
      </c>
      <c r="GG1076" s="293">
        <f>'DEUXIEME TRIMES.'!C1634</f>
        <v>0</v>
      </c>
      <c r="GH1076" s="293">
        <f>'DEUXIEME TRIMES.'!D1634</f>
        <v>0</v>
      </c>
      <c r="GI1076" s="293">
        <f>'DEUXIEME TRIMES.'!E1634</f>
        <v>0</v>
      </c>
      <c r="GJ1076" s="293">
        <f>'DEUXIEME TRIMES.'!F1634</f>
        <v>0</v>
      </c>
      <c r="GK1076" s="293">
        <f>'DEUXIEME TRIMES.'!G1634</f>
        <v>0</v>
      </c>
      <c r="GL1076" s="293">
        <f>'DEUXIEME TRIMES.'!H1634</f>
        <v>0</v>
      </c>
    </row>
    <row r="1077" spans="188:205" ht="31.5" customHeight="1" thickBot="1" x14ac:dyDescent="0.3">
      <c r="GF1077" s="1552">
        <f>'DEUXIEME TRIMES.'!B1635</f>
        <v>0</v>
      </c>
      <c r="GG1077" s="293">
        <f>'DEUXIEME TRIMES.'!C1635</f>
        <v>0</v>
      </c>
      <c r="GH1077" s="293">
        <f>'DEUXIEME TRIMES.'!D1635</f>
        <v>0</v>
      </c>
      <c r="GI1077" s="293">
        <f>'DEUXIEME TRIMES.'!E1635</f>
        <v>0</v>
      </c>
      <c r="GJ1077" s="293">
        <f>'DEUXIEME TRIMES.'!F1635</f>
        <v>0</v>
      </c>
      <c r="GK1077" s="293">
        <f>'DEUXIEME TRIMES.'!G1635</f>
        <v>0</v>
      </c>
      <c r="GL1077" s="293">
        <f>'DEUXIEME TRIMES.'!H1635</f>
        <v>0</v>
      </c>
    </row>
    <row r="1078" spans="188:205" ht="31.5" customHeight="1" thickBot="1" x14ac:dyDescent="0.3">
      <c r="GF1078" s="1552">
        <f>'DEUXIEME TRIMES.'!B1636</f>
        <v>0</v>
      </c>
      <c r="GG1078" s="293">
        <f>'DEUXIEME TRIMES.'!C1636</f>
        <v>0</v>
      </c>
      <c r="GH1078" s="293">
        <f>'DEUXIEME TRIMES.'!D1636</f>
        <v>0</v>
      </c>
      <c r="GI1078" s="293">
        <f>'DEUXIEME TRIMES.'!E1636</f>
        <v>0</v>
      </c>
      <c r="GJ1078" s="293">
        <f>'DEUXIEME TRIMES.'!F1636</f>
        <v>0</v>
      </c>
      <c r="GK1078" s="293">
        <f>'DEUXIEME TRIMES.'!G1636</f>
        <v>0</v>
      </c>
      <c r="GL1078" s="293">
        <f>'DEUXIEME TRIMES.'!H1636</f>
        <v>0</v>
      </c>
    </row>
    <row r="1079" spans="188:205" ht="31.5" customHeight="1" thickBot="1" x14ac:dyDescent="0.3">
      <c r="GF1079" s="1552">
        <f>'DEUXIEME TRIMES.'!B1637</f>
        <v>0</v>
      </c>
      <c r="GG1079" s="293">
        <f>'DEUXIEME TRIMES.'!C1637</f>
        <v>0</v>
      </c>
      <c r="GH1079" s="293">
        <f>'DEUXIEME TRIMES.'!D1637</f>
        <v>0</v>
      </c>
      <c r="GI1079" s="293">
        <f>'DEUXIEME TRIMES.'!E1637</f>
        <v>0</v>
      </c>
      <c r="GJ1079" s="293">
        <f>'DEUXIEME TRIMES.'!F1637</f>
        <v>0</v>
      </c>
      <c r="GK1079" s="293">
        <f>'DEUXIEME TRIMES.'!G1637</f>
        <v>0</v>
      </c>
      <c r="GL1079" s="293">
        <f>'DEUXIEME TRIMES.'!H1637</f>
        <v>0</v>
      </c>
    </row>
    <row r="1080" spans="188:205" ht="31.5" customHeight="1" thickBot="1" x14ac:dyDescent="0.3">
      <c r="GF1080" s="1552">
        <f>'DEUXIEME TRIMES.'!B1638</f>
        <v>0</v>
      </c>
      <c r="GG1080" s="293">
        <f>'DEUXIEME TRIMES.'!C1638</f>
        <v>0</v>
      </c>
      <c r="GH1080" s="293">
        <f>'DEUXIEME TRIMES.'!D1638</f>
        <v>0</v>
      </c>
      <c r="GI1080" s="293">
        <f>'DEUXIEME TRIMES.'!E1638</f>
        <v>0</v>
      </c>
      <c r="GJ1080" s="293">
        <f>'DEUXIEME TRIMES.'!F1638</f>
        <v>0</v>
      </c>
      <c r="GK1080" s="293">
        <f>'DEUXIEME TRIMES.'!G1638</f>
        <v>0</v>
      </c>
      <c r="GL1080" s="293">
        <f>'DEUXIEME TRIMES.'!H1638</f>
        <v>0</v>
      </c>
    </row>
    <row r="1081" spans="188:205" ht="31.5" customHeight="1" thickBot="1" x14ac:dyDescent="0.3">
      <c r="GF1081" s="1550">
        <f>'DEUXIEME TRIMES.'!B1639</f>
        <v>0</v>
      </c>
      <c r="GG1081" s="342">
        <f>'DEUXIEME TRIMES.'!C1639</f>
        <v>0</v>
      </c>
      <c r="GH1081" s="342">
        <f>'DEUXIEME TRIMES.'!D1639</f>
        <v>0</v>
      </c>
      <c r="GI1081" s="342">
        <f>'DEUXIEME TRIMES.'!E1639</f>
        <v>0</v>
      </c>
      <c r="GJ1081" s="342">
        <f>'DEUXIEME TRIMES.'!F1639</f>
        <v>0</v>
      </c>
      <c r="GK1081" s="342">
        <f>'DEUXIEME TRIMES.'!G1639</f>
        <v>0</v>
      </c>
      <c r="GL1081" s="342">
        <f>'DEUXIEME TRIMES.'!H1639</f>
        <v>0</v>
      </c>
    </row>
    <row r="1082" spans="188:205" ht="31.5" customHeight="1" thickBot="1" x14ac:dyDescent="0.3">
      <c r="GF1082" s="1787"/>
      <c r="GG1082" s="1782"/>
      <c r="GH1082" s="1782" t="s">
        <v>91</v>
      </c>
      <c r="GI1082" s="1782"/>
      <c r="GJ1082" s="1782"/>
      <c r="GK1082" s="1782"/>
      <c r="GL1082" s="1782"/>
    </row>
    <row r="1083" spans="188:205" ht="31.5" customHeight="1" x14ac:dyDescent="0.25">
      <c r="GF1083" s="1787"/>
      <c r="GG1083" s="2042">
        <f>'DEUXIEME TRIMES.'!C1644</f>
        <v>0</v>
      </c>
      <c r="GH1083" s="2043"/>
      <c r="GI1083" s="2043"/>
      <c r="GJ1083" s="2043"/>
      <c r="GK1083" s="2043"/>
      <c r="GL1083" s="2044"/>
    </row>
    <row r="1084" spans="188:205" ht="31.5" customHeight="1" x14ac:dyDescent="0.25">
      <c r="GF1084" s="1787"/>
      <c r="GG1084" s="2045"/>
      <c r="GH1084" s="2046"/>
      <c r="GI1084" s="2046"/>
      <c r="GJ1084" s="2046"/>
      <c r="GK1084" s="2046"/>
      <c r="GL1084" s="2047"/>
    </row>
    <row r="1085" spans="188:205" ht="31.5" customHeight="1" thickBot="1" x14ac:dyDescent="0.3">
      <c r="GF1085" s="1787"/>
      <c r="GG1085" s="2048"/>
      <c r="GH1085" s="2049"/>
      <c r="GI1085" s="2049"/>
      <c r="GJ1085" s="2049"/>
      <c r="GK1085" s="2049"/>
      <c r="GL1085" s="2050"/>
    </row>
    <row r="1086" spans="188:205" x14ac:dyDescent="0.25">
      <c r="GM1086" s="666"/>
    </row>
    <row r="1087" spans="188:205" ht="21" x14ac:dyDescent="0.35">
      <c r="GN1087" s="719" t="s">
        <v>945</v>
      </c>
      <c r="GO1087" s="383"/>
      <c r="GP1087" s="383"/>
      <c r="GQ1087" s="383"/>
      <c r="GR1087" s="383"/>
      <c r="GS1087" s="383"/>
      <c r="GT1087" s="383"/>
      <c r="GU1087" s="383"/>
      <c r="GV1087" s="712"/>
      <c r="GW1087" s="712">
        <v>21</v>
      </c>
    </row>
    <row r="1088" spans="188:205" ht="21.75" thickBot="1" x14ac:dyDescent="0.4">
      <c r="GN1088" s="383"/>
      <c r="GO1088" s="383"/>
      <c r="GP1088" s="383"/>
      <c r="GQ1088" s="383"/>
      <c r="GR1088" s="383"/>
      <c r="GS1088" s="383"/>
      <c r="GT1088" s="383"/>
      <c r="GU1088" s="383"/>
      <c r="GV1088" s="383"/>
      <c r="GW1088" s="383"/>
    </row>
    <row r="1089" spans="196:205" ht="21" customHeight="1" thickBot="1" x14ac:dyDescent="0.3">
      <c r="GN1089" s="2157" t="s">
        <v>1165</v>
      </c>
      <c r="GO1089" s="2159"/>
      <c r="GP1089" s="2159"/>
      <c r="GQ1089" s="2159"/>
      <c r="GR1089" s="2159"/>
      <c r="GS1089" s="2159"/>
      <c r="GT1089" s="2158"/>
      <c r="GU1089" s="2157" t="s">
        <v>297</v>
      </c>
      <c r="GV1089" s="2158"/>
      <c r="GW1089" s="2149" t="s">
        <v>1164</v>
      </c>
    </row>
    <row r="1090" spans="196:205" ht="67.5" customHeight="1" thickBot="1" x14ac:dyDescent="0.3">
      <c r="GN1090" s="1233" t="s">
        <v>1</v>
      </c>
      <c r="GO1090" s="1235" t="s">
        <v>151</v>
      </c>
      <c r="GP1090" s="1236" t="s">
        <v>152</v>
      </c>
      <c r="GQ1090" s="1234" t="s">
        <v>158</v>
      </c>
      <c r="GR1090" s="1234" t="s">
        <v>153</v>
      </c>
      <c r="GS1090" s="1247" t="s">
        <v>295</v>
      </c>
      <c r="GT1090" s="1236" t="s">
        <v>296</v>
      </c>
      <c r="GU1090" s="1234" t="s">
        <v>298</v>
      </c>
      <c r="GV1090" s="1234" t="s">
        <v>299</v>
      </c>
      <c r="GW1090" s="2150"/>
    </row>
    <row r="1091" spans="196:205" ht="16.5" thickBot="1" x14ac:dyDescent="0.3">
      <c r="GN1091" s="1270">
        <f>'DEUXIEME TRIMES.'!B1660</f>
        <v>0</v>
      </c>
      <c r="GO1091" s="293">
        <f>'DEUXIEME TRIMES.'!C1660</f>
        <v>0</v>
      </c>
      <c r="GP1091" s="293">
        <f>'DEUXIEME TRIMES.'!D1660</f>
        <v>0</v>
      </c>
      <c r="GQ1091" s="293">
        <f>'DEUXIEME TRIMES.'!E1660</f>
        <v>0</v>
      </c>
      <c r="GR1091" s="1067">
        <f>'DEUXIEME TRIMES.'!F1660</f>
        <v>0</v>
      </c>
      <c r="GS1091" s="1067">
        <f>'DEUXIEME TRIMES.'!G1660</f>
        <v>0</v>
      </c>
      <c r="GT1091" s="1067">
        <f>'DEUXIEME TRIMES.'!H1660</f>
        <v>0</v>
      </c>
      <c r="GU1091" s="293">
        <f>'DEUXIEME TRIMES.'!I1660</f>
        <v>0</v>
      </c>
      <c r="GV1091" s="293">
        <f>'DEUXIEME TRIMES.'!J1660</f>
        <v>0</v>
      </c>
      <c r="GW1091" s="1553">
        <f>'DEUXIEME TRIMES.'!K1660</f>
        <v>0</v>
      </c>
    </row>
    <row r="1092" spans="196:205" ht="16.5" thickBot="1" x14ac:dyDescent="0.3">
      <c r="GN1092" s="1270">
        <f>'DEUXIEME TRIMES.'!B1661</f>
        <v>0</v>
      </c>
      <c r="GO1092" s="293">
        <f>'DEUXIEME TRIMES.'!C1661</f>
        <v>0</v>
      </c>
      <c r="GP1092" s="293">
        <f>'DEUXIEME TRIMES.'!D1661</f>
        <v>0</v>
      </c>
      <c r="GQ1092" s="293">
        <f>'DEUXIEME TRIMES.'!E1661</f>
        <v>0</v>
      </c>
      <c r="GR1092" s="1067">
        <f>'DEUXIEME TRIMES.'!F1661</f>
        <v>0</v>
      </c>
      <c r="GS1092" s="1067">
        <f>'DEUXIEME TRIMES.'!G1661</f>
        <v>0</v>
      </c>
      <c r="GT1092" s="1067">
        <f>'DEUXIEME TRIMES.'!H1661</f>
        <v>0</v>
      </c>
      <c r="GU1092" s="293">
        <f>'DEUXIEME TRIMES.'!I1661</f>
        <v>0</v>
      </c>
      <c r="GV1092" s="293">
        <f>'DEUXIEME TRIMES.'!J1661</f>
        <v>0</v>
      </c>
      <c r="GW1092" s="1553">
        <f>'DEUXIEME TRIMES.'!K1661</f>
        <v>0</v>
      </c>
    </row>
    <row r="1093" spans="196:205" ht="16.5" thickBot="1" x14ac:dyDescent="0.3">
      <c r="GN1093" s="1270">
        <f>'DEUXIEME TRIMES.'!B1662</f>
        <v>0</v>
      </c>
      <c r="GO1093" s="293">
        <f>'DEUXIEME TRIMES.'!C1662</f>
        <v>0</v>
      </c>
      <c r="GP1093" s="293">
        <f>'DEUXIEME TRIMES.'!D1662</f>
        <v>0</v>
      </c>
      <c r="GQ1093" s="293">
        <f>'DEUXIEME TRIMES.'!E1662</f>
        <v>0</v>
      </c>
      <c r="GR1093" s="1067">
        <f>'DEUXIEME TRIMES.'!F1662</f>
        <v>0</v>
      </c>
      <c r="GS1093" s="1067">
        <f>'DEUXIEME TRIMES.'!G1662</f>
        <v>0</v>
      </c>
      <c r="GT1093" s="1067">
        <f>'DEUXIEME TRIMES.'!H1662</f>
        <v>0</v>
      </c>
      <c r="GU1093" s="293">
        <f>'DEUXIEME TRIMES.'!I1662</f>
        <v>0</v>
      </c>
      <c r="GV1093" s="293">
        <f>'DEUXIEME TRIMES.'!J1662</f>
        <v>0</v>
      </c>
      <c r="GW1093" s="1553">
        <f>'DEUXIEME TRIMES.'!K1662</f>
        <v>0</v>
      </c>
    </row>
    <row r="1094" spans="196:205" ht="16.5" thickBot="1" x14ac:dyDescent="0.3">
      <c r="GN1094" s="1270">
        <f>'DEUXIEME TRIMES.'!B1663</f>
        <v>0</v>
      </c>
      <c r="GO1094" s="293">
        <f>'DEUXIEME TRIMES.'!C1663</f>
        <v>0</v>
      </c>
      <c r="GP1094" s="293">
        <f>'DEUXIEME TRIMES.'!D1663</f>
        <v>0</v>
      </c>
      <c r="GQ1094" s="293">
        <f>'DEUXIEME TRIMES.'!E1663</f>
        <v>0</v>
      </c>
      <c r="GR1094" s="1067">
        <f>'DEUXIEME TRIMES.'!F1663</f>
        <v>0</v>
      </c>
      <c r="GS1094" s="1067">
        <f>'DEUXIEME TRIMES.'!G1663</f>
        <v>0</v>
      </c>
      <c r="GT1094" s="1067">
        <f>'DEUXIEME TRIMES.'!H1663</f>
        <v>0</v>
      </c>
      <c r="GU1094" s="293">
        <f>'DEUXIEME TRIMES.'!I1663</f>
        <v>0</v>
      </c>
      <c r="GV1094" s="293">
        <f>'DEUXIEME TRIMES.'!J1663</f>
        <v>0</v>
      </c>
      <c r="GW1094" s="1553">
        <f>'DEUXIEME TRIMES.'!K1663</f>
        <v>0</v>
      </c>
    </row>
    <row r="1095" spans="196:205" ht="16.5" thickBot="1" x14ac:dyDescent="0.3">
      <c r="GN1095" s="1270">
        <f>'DEUXIEME TRIMES.'!B1664</f>
        <v>0</v>
      </c>
      <c r="GO1095" s="293">
        <f>'DEUXIEME TRIMES.'!C1664</f>
        <v>0</v>
      </c>
      <c r="GP1095" s="293">
        <f>'DEUXIEME TRIMES.'!D1664</f>
        <v>0</v>
      </c>
      <c r="GQ1095" s="293">
        <f>'DEUXIEME TRIMES.'!E1664</f>
        <v>0</v>
      </c>
      <c r="GR1095" s="1067">
        <f>'DEUXIEME TRIMES.'!F1664</f>
        <v>0</v>
      </c>
      <c r="GS1095" s="1067">
        <f>'DEUXIEME TRIMES.'!G1664</f>
        <v>0</v>
      </c>
      <c r="GT1095" s="1067">
        <f>'DEUXIEME TRIMES.'!H1664</f>
        <v>0</v>
      </c>
      <c r="GU1095" s="293">
        <f>'DEUXIEME TRIMES.'!I1664</f>
        <v>0</v>
      </c>
      <c r="GV1095" s="293">
        <f>'DEUXIEME TRIMES.'!J1664</f>
        <v>0</v>
      </c>
      <c r="GW1095" s="1553">
        <f>'DEUXIEME TRIMES.'!K1664</f>
        <v>0</v>
      </c>
    </row>
    <row r="1096" spans="196:205" ht="16.5" thickBot="1" x14ac:dyDescent="0.3">
      <c r="GN1096" s="1270">
        <f>'DEUXIEME TRIMES.'!B1665</f>
        <v>0</v>
      </c>
      <c r="GO1096" s="293">
        <f>'DEUXIEME TRIMES.'!C1665</f>
        <v>0</v>
      </c>
      <c r="GP1096" s="293">
        <f>'DEUXIEME TRIMES.'!D1665</f>
        <v>0</v>
      </c>
      <c r="GQ1096" s="293">
        <f>'DEUXIEME TRIMES.'!E1665</f>
        <v>0</v>
      </c>
      <c r="GR1096" s="1067">
        <f>'DEUXIEME TRIMES.'!F1665</f>
        <v>0</v>
      </c>
      <c r="GS1096" s="1067">
        <f>'DEUXIEME TRIMES.'!G1665</f>
        <v>0</v>
      </c>
      <c r="GT1096" s="1067">
        <f>'DEUXIEME TRIMES.'!H1665</f>
        <v>0</v>
      </c>
      <c r="GU1096" s="293">
        <f>'DEUXIEME TRIMES.'!I1665</f>
        <v>0</v>
      </c>
      <c r="GV1096" s="293">
        <f>'DEUXIEME TRIMES.'!J1665</f>
        <v>0</v>
      </c>
      <c r="GW1096" s="1553">
        <f>'DEUXIEME TRIMES.'!K1665</f>
        <v>0</v>
      </c>
    </row>
    <row r="1097" spans="196:205" ht="16.5" thickBot="1" x14ac:dyDescent="0.3">
      <c r="GN1097" s="1270">
        <f>'DEUXIEME TRIMES.'!B1666</f>
        <v>0</v>
      </c>
      <c r="GO1097" s="293">
        <f>'DEUXIEME TRIMES.'!C1666</f>
        <v>0</v>
      </c>
      <c r="GP1097" s="293">
        <f>'DEUXIEME TRIMES.'!D1666</f>
        <v>0</v>
      </c>
      <c r="GQ1097" s="293">
        <f>'DEUXIEME TRIMES.'!E1666</f>
        <v>0</v>
      </c>
      <c r="GR1097" s="1067">
        <f>'DEUXIEME TRIMES.'!F1666</f>
        <v>0</v>
      </c>
      <c r="GS1097" s="1067">
        <f>'DEUXIEME TRIMES.'!G1666</f>
        <v>0</v>
      </c>
      <c r="GT1097" s="1067">
        <f>'DEUXIEME TRIMES.'!H1666</f>
        <v>0</v>
      </c>
      <c r="GU1097" s="293">
        <f>'DEUXIEME TRIMES.'!I1666</f>
        <v>0</v>
      </c>
      <c r="GV1097" s="293">
        <f>'DEUXIEME TRIMES.'!J1666</f>
        <v>0</v>
      </c>
      <c r="GW1097" s="1553">
        <f>'DEUXIEME TRIMES.'!K1666</f>
        <v>0</v>
      </c>
    </row>
    <row r="1098" spans="196:205" ht="16.5" thickBot="1" x14ac:dyDescent="0.3">
      <c r="GN1098" s="1270">
        <f>'DEUXIEME TRIMES.'!B1667</f>
        <v>0</v>
      </c>
      <c r="GO1098" s="293">
        <f>'DEUXIEME TRIMES.'!C1667</f>
        <v>0</v>
      </c>
      <c r="GP1098" s="293">
        <f>'DEUXIEME TRIMES.'!D1667</f>
        <v>0</v>
      </c>
      <c r="GQ1098" s="293">
        <f>'DEUXIEME TRIMES.'!E1667</f>
        <v>0</v>
      </c>
      <c r="GR1098" s="1067">
        <f>'DEUXIEME TRIMES.'!F1667</f>
        <v>0</v>
      </c>
      <c r="GS1098" s="1067">
        <f>'DEUXIEME TRIMES.'!G1667</f>
        <v>0</v>
      </c>
      <c r="GT1098" s="1067">
        <f>'DEUXIEME TRIMES.'!H1667</f>
        <v>0</v>
      </c>
      <c r="GU1098" s="293">
        <f>'DEUXIEME TRIMES.'!I1667</f>
        <v>0</v>
      </c>
      <c r="GV1098" s="293">
        <f>'DEUXIEME TRIMES.'!J1667</f>
        <v>0</v>
      </c>
      <c r="GW1098" s="1553">
        <f>'DEUXIEME TRIMES.'!K1667</f>
        <v>0</v>
      </c>
    </row>
    <row r="1099" spans="196:205" ht="16.5" thickBot="1" x14ac:dyDescent="0.3">
      <c r="GN1099" s="1270">
        <f>'DEUXIEME TRIMES.'!B1668</f>
        <v>0</v>
      </c>
      <c r="GO1099" s="293">
        <f>'DEUXIEME TRIMES.'!C1668</f>
        <v>0</v>
      </c>
      <c r="GP1099" s="293">
        <f>'DEUXIEME TRIMES.'!D1668</f>
        <v>0</v>
      </c>
      <c r="GQ1099" s="293">
        <f>'DEUXIEME TRIMES.'!E1668</f>
        <v>0</v>
      </c>
      <c r="GR1099" s="1067">
        <f>'DEUXIEME TRIMES.'!F1668</f>
        <v>0</v>
      </c>
      <c r="GS1099" s="1067">
        <f>'DEUXIEME TRIMES.'!G1668</f>
        <v>0</v>
      </c>
      <c r="GT1099" s="1067">
        <f>'DEUXIEME TRIMES.'!H1668</f>
        <v>0</v>
      </c>
      <c r="GU1099" s="293">
        <f>'DEUXIEME TRIMES.'!I1668</f>
        <v>0</v>
      </c>
      <c r="GV1099" s="293">
        <f>'DEUXIEME TRIMES.'!J1668</f>
        <v>0</v>
      </c>
      <c r="GW1099" s="1553">
        <f>'DEUXIEME TRIMES.'!K1668</f>
        <v>0</v>
      </c>
    </row>
    <row r="1100" spans="196:205" ht="16.5" thickBot="1" x14ac:dyDescent="0.3">
      <c r="GN1100" s="1270">
        <f>'DEUXIEME TRIMES.'!B1669</f>
        <v>0</v>
      </c>
      <c r="GO1100" s="293">
        <f>'DEUXIEME TRIMES.'!C1669</f>
        <v>0</v>
      </c>
      <c r="GP1100" s="293">
        <f>'DEUXIEME TRIMES.'!D1669</f>
        <v>0</v>
      </c>
      <c r="GQ1100" s="293">
        <f>'DEUXIEME TRIMES.'!E1669</f>
        <v>0</v>
      </c>
      <c r="GR1100" s="1067">
        <f>'DEUXIEME TRIMES.'!F1669</f>
        <v>0</v>
      </c>
      <c r="GS1100" s="1067">
        <f>'DEUXIEME TRIMES.'!G1669</f>
        <v>0</v>
      </c>
      <c r="GT1100" s="1067">
        <f>'DEUXIEME TRIMES.'!H1669</f>
        <v>0</v>
      </c>
      <c r="GU1100" s="293">
        <f>'DEUXIEME TRIMES.'!I1669</f>
        <v>0</v>
      </c>
      <c r="GV1100" s="293">
        <f>'DEUXIEME TRIMES.'!J1669</f>
        <v>0</v>
      </c>
      <c r="GW1100" s="1553">
        <f>'DEUXIEME TRIMES.'!K1669</f>
        <v>0</v>
      </c>
    </row>
    <row r="1101" spans="196:205" ht="16.5" thickBot="1" x14ac:dyDescent="0.3">
      <c r="GN1101" s="1270">
        <f>'DEUXIEME TRIMES.'!B1670</f>
        <v>0</v>
      </c>
      <c r="GO1101" s="293">
        <f>'DEUXIEME TRIMES.'!C1670</f>
        <v>0</v>
      </c>
      <c r="GP1101" s="293">
        <f>'DEUXIEME TRIMES.'!D1670</f>
        <v>0</v>
      </c>
      <c r="GQ1101" s="293">
        <f>'DEUXIEME TRIMES.'!E1670</f>
        <v>0</v>
      </c>
      <c r="GR1101" s="1067">
        <f>'DEUXIEME TRIMES.'!F1670</f>
        <v>0</v>
      </c>
      <c r="GS1101" s="1067">
        <f>'DEUXIEME TRIMES.'!G1670</f>
        <v>0</v>
      </c>
      <c r="GT1101" s="1067">
        <f>'DEUXIEME TRIMES.'!H1670</f>
        <v>0</v>
      </c>
      <c r="GU1101" s="293">
        <f>'DEUXIEME TRIMES.'!I1670</f>
        <v>0</v>
      </c>
      <c r="GV1101" s="293">
        <f>'DEUXIEME TRIMES.'!J1670</f>
        <v>0</v>
      </c>
      <c r="GW1101" s="1553">
        <f>'DEUXIEME TRIMES.'!K1670</f>
        <v>0</v>
      </c>
    </row>
    <row r="1102" spans="196:205" ht="16.5" thickBot="1" x14ac:dyDescent="0.3">
      <c r="GN1102" s="1270">
        <f>'DEUXIEME TRIMES.'!B1671</f>
        <v>0</v>
      </c>
      <c r="GO1102" s="293">
        <f>'DEUXIEME TRIMES.'!C1671</f>
        <v>0</v>
      </c>
      <c r="GP1102" s="293">
        <f>'DEUXIEME TRIMES.'!D1671</f>
        <v>0</v>
      </c>
      <c r="GQ1102" s="293">
        <f>'DEUXIEME TRIMES.'!E1671</f>
        <v>0</v>
      </c>
      <c r="GR1102" s="1067">
        <f>'DEUXIEME TRIMES.'!F1671</f>
        <v>0</v>
      </c>
      <c r="GS1102" s="1067">
        <f>'DEUXIEME TRIMES.'!G1671</f>
        <v>0</v>
      </c>
      <c r="GT1102" s="1067">
        <f>'DEUXIEME TRIMES.'!H1671</f>
        <v>0</v>
      </c>
      <c r="GU1102" s="293">
        <f>'DEUXIEME TRIMES.'!I1671</f>
        <v>0</v>
      </c>
      <c r="GV1102" s="293">
        <f>'DEUXIEME TRIMES.'!J1671</f>
        <v>0</v>
      </c>
      <c r="GW1102" s="1553">
        <f>'DEUXIEME TRIMES.'!K1671</f>
        <v>0</v>
      </c>
    </row>
    <row r="1103" spans="196:205" ht="16.5" thickBot="1" x14ac:dyDescent="0.3">
      <c r="GN1103" s="1270">
        <f>'DEUXIEME TRIMES.'!B1672</f>
        <v>0</v>
      </c>
      <c r="GO1103" s="293">
        <f>'DEUXIEME TRIMES.'!C1672</f>
        <v>0</v>
      </c>
      <c r="GP1103" s="293">
        <f>'DEUXIEME TRIMES.'!D1672</f>
        <v>0</v>
      </c>
      <c r="GQ1103" s="293">
        <f>'DEUXIEME TRIMES.'!E1672</f>
        <v>0</v>
      </c>
      <c r="GR1103" s="1067">
        <f>'DEUXIEME TRIMES.'!F1672</f>
        <v>0</v>
      </c>
      <c r="GS1103" s="1067">
        <f>'DEUXIEME TRIMES.'!G1672</f>
        <v>0</v>
      </c>
      <c r="GT1103" s="1067">
        <f>'DEUXIEME TRIMES.'!H1672</f>
        <v>0</v>
      </c>
      <c r="GU1103" s="293">
        <f>'DEUXIEME TRIMES.'!I1672</f>
        <v>0</v>
      </c>
      <c r="GV1103" s="293">
        <f>'DEUXIEME TRIMES.'!J1672</f>
        <v>0</v>
      </c>
      <c r="GW1103" s="1553">
        <f>'DEUXIEME TRIMES.'!K1672</f>
        <v>0</v>
      </c>
    </row>
    <row r="1104" spans="196:205" ht="16.5" thickBot="1" x14ac:dyDescent="0.3">
      <c r="GN1104" s="1270">
        <f>'DEUXIEME TRIMES.'!B1673</f>
        <v>0</v>
      </c>
      <c r="GO1104" s="293">
        <f>'DEUXIEME TRIMES.'!C1673</f>
        <v>0</v>
      </c>
      <c r="GP1104" s="293">
        <f>'DEUXIEME TRIMES.'!D1673</f>
        <v>0</v>
      </c>
      <c r="GQ1104" s="293">
        <f>'DEUXIEME TRIMES.'!E1673</f>
        <v>0</v>
      </c>
      <c r="GR1104" s="1067">
        <f>'DEUXIEME TRIMES.'!F1673</f>
        <v>0</v>
      </c>
      <c r="GS1104" s="1067">
        <f>'DEUXIEME TRIMES.'!G1673</f>
        <v>0</v>
      </c>
      <c r="GT1104" s="1067">
        <f>'DEUXIEME TRIMES.'!H1673</f>
        <v>0</v>
      </c>
      <c r="GU1104" s="293">
        <f>'DEUXIEME TRIMES.'!I1673</f>
        <v>0</v>
      </c>
      <c r="GV1104" s="293">
        <f>'DEUXIEME TRIMES.'!J1673</f>
        <v>0</v>
      </c>
      <c r="GW1104" s="1553">
        <f>'DEUXIEME TRIMES.'!K1673</f>
        <v>0</v>
      </c>
    </row>
    <row r="1105" spans="196:205" ht="16.5" thickBot="1" x14ac:dyDescent="0.3">
      <c r="GN1105" s="1270">
        <f>'DEUXIEME TRIMES.'!B1674</f>
        <v>0</v>
      </c>
      <c r="GO1105" s="293">
        <f>'DEUXIEME TRIMES.'!C1674</f>
        <v>0</v>
      </c>
      <c r="GP1105" s="293">
        <f>'DEUXIEME TRIMES.'!D1674</f>
        <v>0</v>
      </c>
      <c r="GQ1105" s="293">
        <f>'DEUXIEME TRIMES.'!E1674</f>
        <v>0</v>
      </c>
      <c r="GR1105" s="1067">
        <f>'DEUXIEME TRIMES.'!F1674</f>
        <v>0</v>
      </c>
      <c r="GS1105" s="1067">
        <f>'DEUXIEME TRIMES.'!G1674</f>
        <v>0</v>
      </c>
      <c r="GT1105" s="1067">
        <f>'DEUXIEME TRIMES.'!H1674</f>
        <v>0</v>
      </c>
      <c r="GU1105" s="293">
        <f>'DEUXIEME TRIMES.'!I1674</f>
        <v>0</v>
      </c>
      <c r="GV1105" s="293">
        <f>'DEUXIEME TRIMES.'!J1674</f>
        <v>0</v>
      </c>
      <c r="GW1105" s="1553">
        <f>'DEUXIEME TRIMES.'!K1674</f>
        <v>0</v>
      </c>
    </row>
    <row r="1106" spans="196:205" ht="16.5" thickBot="1" x14ac:dyDescent="0.3">
      <c r="GN1106" s="1270">
        <f>'DEUXIEME TRIMES.'!B1675</f>
        <v>0</v>
      </c>
      <c r="GO1106" s="293">
        <f>'DEUXIEME TRIMES.'!C1675</f>
        <v>0</v>
      </c>
      <c r="GP1106" s="293">
        <f>'DEUXIEME TRIMES.'!D1675</f>
        <v>0</v>
      </c>
      <c r="GQ1106" s="293">
        <f>'DEUXIEME TRIMES.'!E1675</f>
        <v>0</v>
      </c>
      <c r="GR1106" s="1067">
        <f>'DEUXIEME TRIMES.'!F1675</f>
        <v>0</v>
      </c>
      <c r="GS1106" s="1067">
        <f>'DEUXIEME TRIMES.'!G1675</f>
        <v>0</v>
      </c>
      <c r="GT1106" s="1067">
        <f>'DEUXIEME TRIMES.'!H1675</f>
        <v>0</v>
      </c>
      <c r="GU1106" s="293">
        <f>'DEUXIEME TRIMES.'!I1675</f>
        <v>0</v>
      </c>
      <c r="GV1106" s="293">
        <f>'DEUXIEME TRIMES.'!J1675</f>
        <v>0</v>
      </c>
      <c r="GW1106" s="1553">
        <f>'DEUXIEME TRIMES.'!K1675</f>
        <v>0</v>
      </c>
    </row>
    <row r="1107" spans="196:205" ht="16.5" thickBot="1" x14ac:dyDescent="0.3">
      <c r="GN1107" s="1270">
        <f>'DEUXIEME TRIMES.'!B1676</f>
        <v>0</v>
      </c>
      <c r="GO1107" s="293">
        <f>'DEUXIEME TRIMES.'!C1676</f>
        <v>0</v>
      </c>
      <c r="GP1107" s="293">
        <f>'DEUXIEME TRIMES.'!D1676</f>
        <v>0</v>
      </c>
      <c r="GQ1107" s="293">
        <f>'DEUXIEME TRIMES.'!E1676</f>
        <v>0</v>
      </c>
      <c r="GR1107" s="1067">
        <f>'DEUXIEME TRIMES.'!F1676</f>
        <v>0</v>
      </c>
      <c r="GS1107" s="1067">
        <f>'DEUXIEME TRIMES.'!G1676</f>
        <v>0</v>
      </c>
      <c r="GT1107" s="1067">
        <f>'DEUXIEME TRIMES.'!H1676</f>
        <v>0</v>
      </c>
      <c r="GU1107" s="293">
        <f>'DEUXIEME TRIMES.'!I1676</f>
        <v>0</v>
      </c>
      <c r="GV1107" s="293">
        <f>'DEUXIEME TRIMES.'!J1676</f>
        <v>0</v>
      </c>
      <c r="GW1107" s="1553">
        <f>'DEUXIEME TRIMES.'!K1676</f>
        <v>0</v>
      </c>
    </row>
    <row r="1108" spans="196:205" ht="16.5" thickBot="1" x14ac:dyDescent="0.3">
      <c r="GN1108" s="1270">
        <f>'DEUXIEME TRIMES.'!B1677</f>
        <v>0</v>
      </c>
      <c r="GO1108" s="293">
        <f>'DEUXIEME TRIMES.'!C1677</f>
        <v>0</v>
      </c>
      <c r="GP1108" s="293">
        <f>'DEUXIEME TRIMES.'!D1677</f>
        <v>0</v>
      </c>
      <c r="GQ1108" s="293">
        <f>'DEUXIEME TRIMES.'!E1677</f>
        <v>0</v>
      </c>
      <c r="GR1108" s="1067">
        <f>'DEUXIEME TRIMES.'!F1677</f>
        <v>0</v>
      </c>
      <c r="GS1108" s="1067">
        <f>'DEUXIEME TRIMES.'!G1677</f>
        <v>0</v>
      </c>
      <c r="GT1108" s="1067">
        <f>'DEUXIEME TRIMES.'!H1677</f>
        <v>0</v>
      </c>
      <c r="GU1108" s="293">
        <f>'DEUXIEME TRIMES.'!I1677</f>
        <v>0</v>
      </c>
      <c r="GV1108" s="293">
        <f>'DEUXIEME TRIMES.'!J1677</f>
        <v>0</v>
      </c>
      <c r="GW1108" s="1553">
        <f>'DEUXIEME TRIMES.'!K1677</f>
        <v>0</v>
      </c>
    </row>
    <row r="1109" spans="196:205" ht="16.5" thickBot="1" x14ac:dyDescent="0.3">
      <c r="GN1109" s="1270">
        <f>'DEUXIEME TRIMES.'!B1678</f>
        <v>0</v>
      </c>
      <c r="GO1109" s="293">
        <f>'DEUXIEME TRIMES.'!C1678</f>
        <v>0</v>
      </c>
      <c r="GP1109" s="293">
        <f>'DEUXIEME TRIMES.'!D1678</f>
        <v>0</v>
      </c>
      <c r="GQ1109" s="293">
        <f>'DEUXIEME TRIMES.'!E1678</f>
        <v>0</v>
      </c>
      <c r="GR1109" s="1067">
        <f>'DEUXIEME TRIMES.'!F1678</f>
        <v>0</v>
      </c>
      <c r="GS1109" s="1067">
        <f>'DEUXIEME TRIMES.'!G1678</f>
        <v>0</v>
      </c>
      <c r="GT1109" s="1067">
        <f>'DEUXIEME TRIMES.'!H1678</f>
        <v>0</v>
      </c>
      <c r="GU1109" s="293">
        <f>'DEUXIEME TRIMES.'!I1678</f>
        <v>0</v>
      </c>
      <c r="GV1109" s="293">
        <f>'DEUXIEME TRIMES.'!J1678</f>
        <v>0</v>
      </c>
      <c r="GW1109" s="1553">
        <f>'DEUXIEME TRIMES.'!K1678</f>
        <v>0</v>
      </c>
    </row>
    <row r="1110" spans="196:205" ht="16.5" thickBot="1" x14ac:dyDescent="0.3">
      <c r="GN1110" s="1270">
        <f>'DEUXIEME TRIMES.'!B1679</f>
        <v>0</v>
      </c>
      <c r="GO1110" s="293">
        <f>'DEUXIEME TRIMES.'!C1679</f>
        <v>0</v>
      </c>
      <c r="GP1110" s="293">
        <f>'DEUXIEME TRIMES.'!D1679</f>
        <v>0</v>
      </c>
      <c r="GQ1110" s="293">
        <f>'DEUXIEME TRIMES.'!E1679</f>
        <v>0</v>
      </c>
      <c r="GR1110" s="1067">
        <f>'DEUXIEME TRIMES.'!F1679</f>
        <v>0</v>
      </c>
      <c r="GS1110" s="1067">
        <f>'DEUXIEME TRIMES.'!G1679</f>
        <v>0</v>
      </c>
      <c r="GT1110" s="1067">
        <f>'DEUXIEME TRIMES.'!H1679</f>
        <v>0</v>
      </c>
      <c r="GU1110" s="293">
        <f>'DEUXIEME TRIMES.'!I1679</f>
        <v>0</v>
      </c>
      <c r="GV1110" s="293">
        <f>'DEUXIEME TRIMES.'!J1679</f>
        <v>0</v>
      </c>
      <c r="GW1110" s="1553">
        <f>'DEUXIEME TRIMES.'!K1679</f>
        <v>0</v>
      </c>
    </row>
    <row r="1111" spans="196:205" ht="16.5" thickBot="1" x14ac:dyDescent="0.3">
      <c r="GN1111" s="1270">
        <f>'DEUXIEME TRIMES.'!B1680</f>
        <v>0</v>
      </c>
      <c r="GO1111" s="293">
        <f>'DEUXIEME TRIMES.'!C1680</f>
        <v>0</v>
      </c>
      <c r="GP1111" s="293">
        <f>'DEUXIEME TRIMES.'!D1680</f>
        <v>0</v>
      </c>
      <c r="GQ1111" s="293">
        <f>'DEUXIEME TRIMES.'!E1680</f>
        <v>0</v>
      </c>
      <c r="GR1111" s="1067">
        <f>'DEUXIEME TRIMES.'!F1680</f>
        <v>0</v>
      </c>
      <c r="GS1111" s="1067">
        <f>'DEUXIEME TRIMES.'!G1680</f>
        <v>0</v>
      </c>
      <c r="GT1111" s="1067">
        <f>'DEUXIEME TRIMES.'!H1680</f>
        <v>0</v>
      </c>
      <c r="GU1111" s="293">
        <f>'DEUXIEME TRIMES.'!I1680</f>
        <v>0</v>
      </c>
      <c r="GV1111" s="293">
        <f>'DEUXIEME TRIMES.'!J1680</f>
        <v>0</v>
      </c>
      <c r="GW1111" s="1553">
        <f>'DEUXIEME TRIMES.'!K1680</f>
        <v>0</v>
      </c>
    </row>
    <row r="1112" spans="196:205" ht="16.5" thickBot="1" x14ac:dyDescent="0.3">
      <c r="GN1112" s="1270">
        <f>'DEUXIEME TRIMES.'!B1681</f>
        <v>0</v>
      </c>
      <c r="GO1112" s="293">
        <f>'DEUXIEME TRIMES.'!C1681</f>
        <v>0</v>
      </c>
      <c r="GP1112" s="293">
        <f>'DEUXIEME TRIMES.'!D1681</f>
        <v>0</v>
      </c>
      <c r="GQ1112" s="293">
        <f>'DEUXIEME TRIMES.'!E1681</f>
        <v>0</v>
      </c>
      <c r="GR1112" s="1067">
        <f>'DEUXIEME TRIMES.'!F1681</f>
        <v>0</v>
      </c>
      <c r="GS1112" s="1067">
        <f>'DEUXIEME TRIMES.'!G1681</f>
        <v>0</v>
      </c>
      <c r="GT1112" s="1067">
        <f>'DEUXIEME TRIMES.'!H1681</f>
        <v>0</v>
      </c>
      <c r="GU1112" s="293">
        <f>'DEUXIEME TRIMES.'!I1681</f>
        <v>0</v>
      </c>
      <c r="GV1112" s="293">
        <f>'DEUXIEME TRIMES.'!J1681</f>
        <v>0</v>
      </c>
      <c r="GW1112" s="1553">
        <f>'DEUXIEME TRIMES.'!K1681</f>
        <v>0</v>
      </c>
    </row>
    <row r="1113" spans="196:205" ht="16.5" thickBot="1" x14ac:dyDescent="0.3">
      <c r="GN1113" s="1270">
        <f>'DEUXIEME TRIMES.'!B1682</f>
        <v>0</v>
      </c>
      <c r="GO1113" s="293">
        <f>'DEUXIEME TRIMES.'!C1682</f>
        <v>0</v>
      </c>
      <c r="GP1113" s="293">
        <f>'DEUXIEME TRIMES.'!D1682</f>
        <v>0</v>
      </c>
      <c r="GQ1113" s="293">
        <f>'DEUXIEME TRIMES.'!E1682</f>
        <v>0</v>
      </c>
      <c r="GR1113" s="1067">
        <f>'DEUXIEME TRIMES.'!F1682</f>
        <v>0</v>
      </c>
      <c r="GS1113" s="1067">
        <f>'DEUXIEME TRIMES.'!G1682</f>
        <v>0</v>
      </c>
      <c r="GT1113" s="1067">
        <f>'DEUXIEME TRIMES.'!H1682</f>
        <v>0</v>
      </c>
      <c r="GU1113" s="293">
        <f>'DEUXIEME TRIMES.'!I1682</f>
        <v>0</v>
      </c>
      <c r="GV1113" s="293">
        <f>'DEUXIEME TRIMES.'!J1682</f>
        <v>0</v>
      </c>
      <c r="GW1113" s="1553">
        <f>'DEUXIEME TRIMES.'!K1682</f>
        <v>0</v>
      </c>
    </row>
    <row r="1114" spans="196:205" ht="16.5" thickBot="1" x14ac:dyDescent="0.3">
      <c r="GN1114" s="1270">
        <f>'DEUXIEME TRIMES.'!B1683</f>
        <v>0</v>
      </c>
      <c r="GO1114" s="293">
        <f>'DEUXIEME TRIMES.'!C1683</f>
        <v>0</v>
      </c>
      <c r="GP1114" s="293">
        <f>'DEUXIEME TRIMES.'!D1683</f>
        <v>0</v>
      </c>
      <c r="GQ1114" s="293">
        <f>'DEUXIEME TRIMES.'!E1683</f>
        <v>0</v>
      </c>
      <c r="GR1114" s="1067">
        <f>'DEUXIEME TRIMES.'!F1683</f>
        <v>0</v>
      </c>
      <c r="GS1114" s="1067">
        <f>'DEUXIEME TRIMES.'!G1683</f>
        <v>0</v>
      </c>
      <c r="GT1114" s="1067">
        <f>'DEUXIEME TRIMES.'!H1683</f>
        <v>0</v>
      </c>
      <c r="GU1114" s="293">
        <f>'DEUXIEME TRIMES.'!I1683</f>
        <v>0</v>
      </c>
      <c r="GV1114" s="293">
        <f>'DEUXIEME TRIMES.'!J1683</f>
        <v>0</v>
      </c>
      <c r="GW1114" s="1553">
        <f>'DEUXIEME TRIMES.'!K1683</f>
        <v>0</v>
      </c>
    </row>
    <row r="1115" spans="196:205" ht="16.5" thickBot="1" x14ac:dyDescent="0.3">
      <c r="GN1115" s="1270">
        <f>'DEUXIEME TRIMES.'!B1684</f>
        <v>0</v>
      </c>
      <c r="GO1115" s="293">
        <f>'DEUXIEME TRIMES.'!C1684</f>
        <v>0</v>
      </c>
      <c r="GP1115" s="293">
        <f>'DEUXIEME TRIMES.'!D1684</f>
        <v>0</v>
      </c>
      <c r="GQ1115" s="293">
        <f>'DEUXIEME TRIMES.'!E1684</f>
        <v>0</v>
      </c>
      <c r="GR1115" s="1067">
        <f>'DEUXIEME TRIMES.'!F1684</f>
        <v>0</v>
      </c>
      <c r="GS1115" s="1067">
        <f>'DEUXIEME TRIMES.'!G1684</f>
        <v>0</v>
      </c>
      <c r="GT1115" s="1067">
        <f>'DEUXIEME TRIMES.'!H1684</f>
        <v>0</v>
      </c>
      <c r="GU1115" s="293">
        <f>'DEUXIEME TRIMES.'!I1684</f>
        <v>0</v>
      </c>
      <c r="GV1115" s="293">
        <f>'DEUXIEME TRIMES.'!J1684</f>
        <v>0</v>
      </c>
      <c r="GW1115" s="1553">
        <f>'DEUXIEME TRIMES.'!K1684</f>
        <v>0</v>
      </c>
    </row>
    <row r="1116" spans="196:205" ht="16.5" thickBot="1" x14ac:dyDescent="0.3">
      <c r="GN1116" s="1270">
        <f>'DEUXIEME TRIMES.'!B1685</f>
        <v>0</v>
      </c>
      <c r="GO1116" s="293">
        <f>'DEUXIEME TRIMES.'!C1685</f>
        <v>0</v>
      </c>
      <c r="GP1116" s="293">
        <f>'DEUXIEME TRIMES.'!D1685</f>
        <v>0</v>
      </c>
      <c r="GQ1116" s="293">
        <f>'DEUXIEME TRIMES.'!E1685</f>
        <v>0</v>
      </c>
      <c r="GR1116" s="1067">
        <f>'DEUXIEME TRIMES.'!F1685</f>
        <v>0</v>
      </c>
      <c r="GS1116" s="1067">
        <f>'DEUXIEME TRIMES.'!G1685</f>
        <v>0</v>
      </c>
      <c r="GT1116" s="1067">
        <f>'DEUXIEME TRIMES.'!H1685</f>
        <v>0</v>
      </c>
      <c r="GU1116" s="293">
        <f>'DEUXIEME TRIMES.'!I1685</f>
        <v>0</v>
      </c>
      <c r="GV1116" s="293">
        <f>'DEUXIEME TRIMES.'!J1685</f>
        <v>0</v>
      </c>
      <c r="GW1116" s="1553">
        <f>'DEUXIEME TRIMES.'!K1685</f>
        <v>0</v>
      </c>
    </row>
    <row r="1117" spans="196:205" ht="16.5" thickBot="1" x14ac:dyDescent="0.3">
      <c r="GN1117" s="1270">
        <f>'DEUXIEME TRIMES.'!B1686</f>
        <v>0</v>
      </c>
      <c r="GO1117" s="293">
        <f>'DEUXIEME TRIMES.'!C1686</f>
        <v>0</v>
      </c>
      <c r="GP1117" s="293">
        <f>'DEUXIEME TRIMES.'!D1686</f>
        <v>0</v>
      </c>
      <c r="GQ1117" s="293">
        <f>'DEUXIEME TRIMES.'!E1686</f>
        <v>0</v>
      </c>
      <c r="GR1117" s="1067">
        <f>'DEUXIEME TRIMES.'!F1686</f>
        <v>0</v>
      </c>
      <c r="GS1117" s="1067">
        <f>'DEUXIEME TRIMES.'!G1686</f>
        <v>0</v>
      </c>
      <c r="GT1117" s="1067">
        <f>'DEUXIEME TRIMES.'!H1686</f>
        <v>0</v>
      </c>
      <c r="GU1117" s="293">
        <f>'DEUXIEME TRIMES.'!I1686</f>
        <v>0</v>
      </c>
      <c r="GV1117" s="293">
        <f>'DEUXIEME TRIMES.'!J1686</f>
        <v>0</v>
      </c>
      <c r="GW1117" s="1553">
        <f>'DEUXIEME TRIMES.'!K1686</f>
        <v>0</v>
      </c>
    </row>
    <row r="1118" spans="196:205" ht="16.5" thickBot="1" x14ac:dyDescent="0.3">
      <c r="GN1118" s="1270">
        <f>'DEUXIEME TRIMES.'!B1687</f>
        <v>0</v>
      </c>
      <c r="GO1118" s="293">
        <f>'DEUXIEME TRIMES.'!C1687</f>
        <v>0</v>
      </c>
      <c r="GP1118" s="293">
        <f>'DEUXIEME TRIMES.'!D1687</f>
        <v>0</v>
      </c>
      <c r="GQ1118" s="293">
        <f>'DEUXIEME TRIMES.'!E1687</f>
        <v>0</v>
      </c>
      <c r="GR1118" s="1067">
        <f>'DEUXIEME TRIMES.'!F1687</f>
        <v>0</v>
      </c>
      <c r="GS1118" s="1067">
        <f>'DEUXIEME TRIMES.'!G1687</f>
        <v>0</v>
      </c>
      <c r="GT1118" s="1067">
        <f>'DEUXIEME TRIMES.'!H1687</f>
        <v>0</v>
      </c>
      <c r="GU1118" s="293">
        <f>'DEUXIEME TRIMES.'!I1687</f>
        <v>0</v>
      </c>
      <c r="GV1118" s="293">
        <f>'DEUXIEME TRIMES.'!J1687</f>
        <v>0</v>
      </c>
      <c r="GW1118" s="1553">
        <f>'DEUXIEME TRIMES.'!K1687</f>
        <v>0</v>
      </c>
    </row>
    <row r="1119" spans="196:205" ht="21" customHeight="1" thickBot="1" x14ac:dyDescent="0.3">
      <c r="GN1119" s="2157" t="s">
        <v>1165</v>
      </c>
      <c r="GO1119" s="2159"/>
      <c r="GP1119" s="2159"/>
      <c r="GQ1119" s="2159"/>
      <c r="GR1119" s="2159"/>
      <c r="GS1119" s="2159"/>
      <c r="GT1119" s="2158"/>
      <c r="GU1119" s="2157" t="s">
        <v>297</v>
      </c>
      <c r="GV1119" s="2158"/>
      <c r="GW1119" s="2149" t="s">
        <v>1164</v>
      </c>
    </row>
    <row r="1120" spans="196:205" ht="67.5" customHeight="1" thickBot="1" x14ac:dyDescent="0.3">
      <c r="GN1120" s="1233" t="s">
        <v>1</v>
      </c>
      <c r="GO1120" s="1235" t="s">
        <v>151</v>
      </c>
      <c r="GP1120" s="1236" t="s">
        <v>152</v>
      </c>
      <c r="GQ1120" s="1234" t="s">
        <v>158</v>
      </c>
      <c r="GR1120" s="1234" t="s">
        <v>153</v>
      </c>
      <c r="GS1120" s="1247" t="s">
        <v>295</v>
      </c>
      <c r="GT1120" s="1236" t="s">
        <v>296</v>
      </c>
      <c r="GU1120" s="1234" t="s">
        <v>298</v>
      </c>
      <c r="GV1120" s="1234" t="s">
        <v>299</v>
      </c>
      <c r="GW1120" s="2150"/>
    </row>
    <row r="1121" spans="196:205" ht="16.5" thickBot="1" x14ac:dyDescent="0.3">
      <c r="GN1121" s="1270">
        <f>'DEUXIEME TRIMES.'!B1690</f>
        <v>0</v>
      </c>
      <c r="GO1121" s="293">
        <f>'DEUXIEME TRIMES.'!C1690</f>
        <v>0</v>
      </c>
      <c r="GP1121" s="293">
        <f>'DEUXIEME TRIMES.'!D1690</f>
        <v>0</v>
      </c>
      <c r="GQ1121" s="293">
        <f>'DEUXIEME TRIMES.'!E1690</f>
        <v>0</v>
      </c>
      <c r="GR1121" s="1067">
        <f>'DEUXIEME TRIMES.'!F1690</f>
        <v>0</v>
      </c>
      <c r="GS1121" s="1067">
        <f>'DEUXIEME TRIMES.'!G1690</f>
        <v>0</v>
      </c>
      <c r="GT1121" s="1067">
        <f>'DEUXIEME TRIMES.'!H1690</f>
        <v>0</v>
      </c>
      <c r="GU1121" s="293">
        <f>'DEUXIEME TRIMES.'!I1690</f>
        <v>0</v>
      </c>
      <c r="GV1121" s="293">
        <f>'DEUXIEME TRIMES.'!J1690</f>
        <v>0</v>
      </c>
      <c r="GW1121" s="1553">
        <f>'DEUXIEME TRIMES.'!K1690</f>
        <v>0</v>
      </c>
    </row>
    <row r="1122" spans="196:205" ht="16.5" thickBot="1" x14ac:dyDescent="0.3">
      <c r="GN1122" s="1270">
        <f>'DEUXIEME TRIMES.'!B1691</f>
        <v>0</v>
      </c>
      <c r="GO1122" s="293">
        <f>'DEUXIEME TRIMES.'!C1691</f>
        <v>0</v>
      </c>
      <c r="GP1122" s="293">
        <f>'DEUXIEME TRIMES.'!D1691</f>
        <v>0</v>
      </c>
      <c r="GQ1122" s="293">
        <f>'DEUXIEME TRIMES.'!E1691</f>
        <v>0</v>
      </c>
      <c r="GR1122" s="1067">
        <f>'DEUXIEME TRIMES.'!F1691</f>
        <v>0</v>
      </c>
      <c r="GS1122" s="1067">
        <f>'DEUXIEME TRIMES.'!G1691</f>
        <v>0</v>
      </c>
      <c r="GT1122" s="1067">
        <f>'DEUXIEME TRIMES.'!H1691</f>
        <v>0</v>
      </c>
      <c r="GU1122" s="293">
        <f>'DEUXIEME TRIMES.'!I1691</f>
        <v>0</v>
      </c>
      <c r="GV1122" s="293">
        <f>'DEUXIEME TRIMES.'!J1691</f>
        <v>0</v>
      </c>
      <c r="GW1122" s="1553">
        <f>'DEUXIEME TRIMES.'!K1691</f>
        <v>0</v>
      </c>
    </row>
    <row r="1123" spans="196:205" ht="16.5" thickBot="1" x14ac:dyDescent="0.3">
      <c r="GN1123" s="1270">
        <f>'DEUXIEME TRIMES.'!B1692</f>
        <v>0</v>
      </c>
      <c r="GO1123" s="293">
        <f>'DEUXIEME TRIMES.'!C1692</f>
        <v>0</v>
      </c>
      <c r="GP1123" s="293">
        <f>'DEUXIEME TRIMES.'!D1692</f>
        <v>0</v>
      </c>
      <c r="GQ1123" s="293">
        <f>'DEUXIEME TRIMES.'!E1692</f>
        <v>0</v>
      </c>
      <c r="GR1123" s="1067">
        <f>'DEUXIEME TRIMES.'!F1692</f>
        <v>0</v>
      </c>
      <c r="GS1123" s="1067">
        <f>'DEUXIEME TRIMES.'!G1692</f>
        <v>0</v>
      </c>
      <c r="GT1123" s="1067">
        <f>'DEUXIEME TRIMES.'!H1692</f>
        <v>0</v>
      </c>
      <c r="GU1123" s="293">
        <f>'DEUXIEME TRIMES.'!I1692</f>
        <v>0</v>
      </c>
      <c r="GV1123" s="293">
        <f>'DEUXIEME TRIMES.'!J1692</f>
        <v>0</v>
      </c>
      <c r="GW1123" s="1553">
        <f>'DEUXIEME TRIMES.'!K1692</f>
        <v>0</v>
      </c>
    </row>
    <row r="1124" spans="196:205" ht="16.5" thickBot="1" x14ac:dyDescent="0.3">
      <c r="GN1124" s="1270">
        <f>'DEUXIEME TRIMES.'!B1693</f>
        <v>0</v>
      </c>
      <c r="GO1124" s="293">
        <f>'DEUXIEME TRIMES.'!C1693</f>
        <v>0</v>
      </c>
      <c r="GP1124" s="293">
        <f>'DEUXIEME TRIMES.'!D1693</f>
        <v>0</v>
      </c>
      <c r="GQ1124" s="293">
        <f>'DEUXIEME TRIMES.'!E1693</f>
        <v>0</v>
      </c>
      <c r="GR1124" s="1067">
        <f>'DEUXIEME TRIMES.'!F1693</f>
        <v>0</v>
      </c>
      <c r="GS1124" s="1067">
        <f>'DEUXIEME TRIMES.'!G1693</f>
        <v>0</v>
      </c>
      <c r="GT1124" s="1067">
        <f>'DEUXIEME TRIMES.'!H1693</f>
        <v>0</v>
      </c>
      <c r="GU1124" s="293">
        <f>'DEUXIEME TRIMES.'!I1693</f>
        <v>0</v>
      </c>
      <c r="GV1124" s="293">
        <f>'DEUXIEME TRIMES.'!J1693</f>
        <v>0</v>
      </c>
      <c r="GW1124" s="1553">
        <f>'DEUXIEME TRIMES.'!K1693</f>
        <v>0</v>
      </c>
    </row>
    <row r="1125" spans="196:205" ht="16.5" thickBot="1" x14ac:dyDescent="0.3">
      <c r="GN1125" s="1270">
        <f>'DEUXIEME TRIMES.'!B1694</f>
        <v>0</v>
      </c>
      <c r="GO1125" s="293">
        <f>'DEUXIEME TRIMES.'!C1694</f>
        <v>0</v>
      </c>
      <c r="GP1125" s="293">
        <f>'DEUXIEME TRIMES.'!D1694</f>
        <v>0</v>
      </c>
      <c r="GQ1125" s="293">
        <f>'DEUXIEME TRIMES.'!E1694</f>
        <v>0</v>
      </c>
      <c r="GR1125" s="1067">
        <f>'DEUXIEME TRIMES.'!F1694</f>
        <v>0</v>
      </c>
      <c r="GS1125" s="1067">
        <f>'DEUXIEME TRIMES.'!G1694</f>
        <v>0</v>
      </c>
      <c r="GT1125" s="1067">
        <f>'DEUXIEME TRIMES.'!H1694</f>
        <v>0</v>
      </c>
      <c r="GU1125" s="293">
        <f>'DEUXIEME TRIMES.'!I1694</f>
        <v>0</v>
      </c>
      <c r="GV1125" s="293">
        <f>'DEUXIEME TRIMES.'!J1694</f>
        <v>0</v>
      </c>
      <c r="GW1125" s="1553">
        <f>'DEUXIEME TRIMES.'!K1694</f>
        <v>0</v>
      </c>
    </row>
    <row r="1126" spans="196:205" ht="16.5" thickBot="1" x14ac:dyDescent="0.3">
      <c r="GN1126" s="1270">
        <f>'DEUXIEME TRIMES.'!B1695</f>
        <v>0</v>
      </c>
      <c r="GO1126" s="293">
        <f>'DEUXIEME TRIMES.'!C1695</f>
        <v>0</v>
      </c>
      <c r="GP1126" s="293">
        <f>'DEUXIEME TRIMES.'!D1695</f>
        <v>0</v>
      </c>
      <c r="GQ1126" s="293">
        <f>'DEUXIEME TRIMES.'!E1695</f>
        <v>0</v>
      </c>
      <c r="GR1126" s="1067">
        <f>'DEUXIEME TRIMES.'!F1695</f>
        <v>0</v>
      </c>
      <c r="GS1126" s="1067">
        <f>'DEUXIEME TRIMES.'!G1695</f>
        <v>0</v>
      </c>
      <c r="GT1126" s="1067">
        <f>'DEUXIEME TRIMES.'!H1695</f>
        <v>0</v>
      </c>
      <c r="GU1126" s="293">
        <f>'DEUXIEME TRIMES.'!I1695</f>
        <v>0</v>
      </c>
      <c r="GV1126" s="293">
        <f>'DEUXIEME TRIMES.'!J1695</f>
        <v>0</v>
      </c>
      <c r="GW1126" s="1553">
        <f>'DEUXIEME TRIMES.'!K1695</f>
        <v>0</v>
      </c>
    </row>
    <row r="1127" spans="196:205" ht="16.5" thickBot="1" x14ac:dyDescent="0.3">
      <c r="GN1127" s="1270">
        <f>'DEUXIEME TRIMES.'!B1696</f>
        <v>0</v>
      </c>
      <c r="GO1127" s="293">
        <f>'DEUXIEME TRIMES.'!C1696</f>
        <v>0</v>
      </c>
      <c r="GP1127" s="293">
        <f>'DEUXIEME TRIMES.'!D1696</f>
        <v>0</v>
      </c>
      <c r="GQ1127" s="293">
        <f>'DEUXIEME TRIMES.'!E1696</f>
        <v>0</v>
      </c>
      <c r="GR1127" s="1067">
        <f>'DEUXIEME TRIMES.'!F1696</f>
        <v>0</v>
      </c>
      <c r="GS1127" s="1067">
        <f>'DEUXIEME TRIMES.'!G1696</f>
        <v>0</v>
      </c>
      <c r="GT1127" s="1067">
        <f>'DEUXIEME TRIMES.'!H1696</f>
        <v>0</v>
      </c>
      <c r="GU1127" s="293">
        <f>'DEUXIEME TRIMES.'!I1696</f>
        <v>0</v>
      </c>
      <c r="GV1127" s="293">
        <f>'DEUXIEME TRIMES.'!J1696</f>
        <v>0</v>
      </c>
      <c r="GW1127" s="1553">
        <f>'DEUXIEME TRIMES.'!K1696</f>
        <v>0</v>
      </c>
    </row>
    <row r="1128" spans="196:205" ht="16.5" thickBot="1" x14ac:dyDescent="0.3">
      <c r="GN1128" s="1270">
        <f>'DEUXIEME TRIMES.'!B1697</f>
        <v>0</v>
      </c>
      <c r="GO1128" s="293">
        <f>'DEUXIEME TRIMES.'!C1697</f>
        <v>0</v>
      </c>
      <c r="GP1128" s="293">
        <f>'DEUXIEME TRIMES.'!D1697</f>
        <v>0</v>
      </c>
      <c r="GQ1128" s="293">
        <f>'DEUXIEME TRIMES.'!E1697</f>
        <v>0</v>
      </c>
      <c r="GR1128" s="1067">
        <f>'DEUXIEME TRIMES.'!F1697</f>
        <v>0</v>
      </c>
      <c r="GS1128" s="1067">
        <f>'DEUXIEME TRIMES.'!G1697</f>
        <v>0</v>
      </c>
      <c r="GT1128" s="1067">
        <f>'DEUXIEME TRIMES.'!H1697</f>
        <v>0</v>
      </c>
      <c r="GU1128" s="293">
        <f>'DEUXIEME TRIMES.'!I1697</f>
        <v>0</v>
      </c>
      <c r="GV1128" s="293">
        <f>'DEUXIEME TRIMES.'!J1697</f>
        <v>0</v>
      </c>
      <c r="GW1128" s="1553">
        <f>'DEUXIEME TRIMES.'!K1697</f>
        <v>0</v>
      </c>
    </row>
    <row r="1129" spans="196:205" ht="16.5" thickBot="1" x14ac:dyDescent="0.3">
      <c r="GN1129" s="1270">
        <f>'DEUXIEME TRIMES.'!B1698</f>
        <v>0</v>
      </c>
      <c r="GO1129" s="293">
        <f>'DEUXIEME TRIMES.'!C1698</f>
        <v>0</v>
      </c>
      <c r="GP1129" s="293">
        <f>'DEUXIEME TRIMES.'!D1698</f>
        <v>0</v>
      </c>
      <c r="GQ1129" s="293">
        <f>'DEUXIEME TRIMES.'!E1698</f>
        <v>0</v>
      </c>
      <c r="GR1129" s="1067">
        <f>'DEUXIEME TRIMES.'!F1698</f>
        <v>0</v>
      </c>
      <c r="GS1129" s="1067">
        <f>'DEUXIEME TRIMES.'!G1698</f>
        <v>0</v>
      </c>
      <c r="GT1129" s="1067">
        <f>'DEUXIEME TRIMES.'!H1698</f>
        <v>0</v>
      </c>
      <c r="GU1129" s="293">
        <f>'DEUXIEME TRIMES.'!I1698</f>
        <v>0</v>
      </c>
      <c r="GV1129" s="293">
        <f>'DEUXIEME TRIMES.'!J1698</f>
        <v>0</v>
      </c>
      <c r="GW1129" s="1553">
        <f>'DEUXIEME TRIMES.'!K1698</f>
        <v>0</v>
      </c>
    </row>
    <row r="1130" spans="196:205" ht="16.5" thickBot="1" x14ac:dyDescent="0.3">
      <c r="GN1130" s="1270">
        <f>'DEUXIEME TRIMES.'!B1699</f>
        <v>0</v>
      </c>
      <c r="GO1130" s="293">
        <f>'DEUXIEME TRIMES.'!C1699</f>
        <v>0</v>
      </c>
      <c r="GP1130" s="293">
        <f>'DEUXIEME TRIMES.'!D1699</f>
        <v>0</v>
      </c>
      <c r="GQ1130" s="293">
        <f>'DEUXIEME TRIMES.'!E1699</f>
        <v>0</v>
      </c>
      <c r="GR1130" s="1067">
        <f>'DEUXIEME TRIMES.'!F1699</f>
        <v>0</v>
      </c>
      <c r="GS1130" s="1067">
        <f>'DEUXIEME TRIMES.'!G1699</f>
        <v>0</v>
      </c>
      <c r="GT1130" s="1067">
        <f>'DEUXIEME TRIMES.'!H1699</f>
        <v>0</v>
      </c>
      <c r="GU1130" s="293">
        <f>'DEUXIEME TRIMES.'!I1699</f>
        <v>0</v>
      </c>
      <c r="GV1130" s="293">
        <f>'DEUXIEME TRIMES.'!J1699</f>
        <v>0</v>
      </c>
      <c r="GW1130" s="1553">
        <f>'DEUXIEME TRIMES.'!K1699</f>
        <v>0</v>
      </c>
    </row>
    <row r="1131" spans="196:205" ht="16.5" thickBot="1" x14ac:dyDescent="0.3">
      <c r="GN1131" s="1270">
        <f>'DEUXIEME TRIMES.'!B1700</f>
        <v>0</v>
      </c>
      <c r="GO1131" s="293">
        <f>'DEUXIEME TRIMES.'!C1700</f>
        <v>0</v>
      </c>
      <c r="GP1131" s="293">
        <f>'DEUXIEME TRIMES.'!D1700</f>
        <v>0</v>
      </c>
      <c r="GQ1131" s="293">
        <f>'DEUXIEME TRIMES.'!E1700</f>
        <v>0</v>
      </c>
      <c r="GR1131" s="1067">
        <f>'DEUXIEME TRIMES.'!F1700</f>
        <v>0</v>
      </c>
      <c r="GS1131" s="1067">
        <f>'DEUXIEME TRIMES.'!G1700</f>
        <v>0</v>
      </c>
      <c r="GT1131" s="1067">
        <f>'DEUXIEME TRIMES.'!H1700</f>
        <v>0</v>
      </c>
      <c r="GU1131" s="293">
        <f>'DEUXIEME TRIMES.'!I1700</f>
        <v>0</v>
      </c>
      <c r="GV1131" s="293">
        <f>'DEUXIEME TRIMES.'!J1700</f>
        <v>0</v>
      </c>
      <c r="GW1131" s="1553">
        <f>'DEUXIEME TRIMES.'!K1700</f>
        <v>0</v>
      </c>
    </row>
    <row r="1132" spans="196:205" ht="16.5" thickBot="1" x14ac:dyDescent="0.3">
      <c r="GN1132" s="1270">
        <f>'DEUXIEME TRIMES.'!B1701</f>
        <v>0</v>
      </c>
      <c r="GO1132" s="293">
        <f>'DEUXIEME TRIMES.'!C1701</f>
        <v>0</v>
      </c>
      <c r="GP1132" s="293">
        <f>'DEUXIEME TRIMES.'!D1701</f>
        <v>0</v>
      </c>
      <c r="GQ1132" s="293">
        <f>'DEUXIEME TRIMES.'!E1701</f>
        <v>0</v>
      </c>
      <c r="GR1132" s="1067">
        <f>'DEUXIEME TRIMES.'!F1701</f>
        <v>0</v>
      </c>
      <c r="GS1132" s="1067">
        <f>'DEUXIEME TRIMES.'!G1701</f>
        <v>0</v>
      </c>
      <c r="GT1132" s="1067">
        <f>'DEUXIEME TRIMES.'!H1701</f>
        <v>0</v>
      </c>
      <c r="GU1132" s="293">
        <f>'DEUXIEME TRIMES.'!I1701</f>
        <v>0</v>
      </c>
      <c r="GV1132" s="293">
        <f>'DEUXIEME TRIMES.'!J1701</f>
        <v>0</v>
      </c>
      <c r="GW1132" s="1553">
        <f>'DEUXIEME TRIMES.'!K1701</f>
        <v>0</v>
      </c>
    </row>
    <row r="1133" spans="196:205" ht="16.5" thickBot="1" x14ac:dyDescent="0.3">
      <c r="GN1133" s="1270">
        <f>'DEUXIEME TRIMES.'!B1702</f>
        <v>0</v>
      </c>
      <c r="GO1133" s="293">
        <f>'DEUXIEME TRIMES.'!C1702</f>
        <v>0</v>
      </c>
      <c r="GP1133" s="293">
        <f>'DEUXIEME TRIMES.'!D1702</f>
        <v>0</v>
      </c>
      <c r="GQ1133" s="293">
        <f>'DEUXIEME TRIMES.'!E1702</f>
        <v>0</v>
      </c>
      <c r="GR1133" s="1067">
        <f>'DEUXIEME TRIMES.'!F1702</f>
        <v>0</v>
      </c>
      <c r="GS1133" s="1067">
        <f>'DEUXIEME TRIMES.'!G1702</f>
        <v>0</v>
      </c>
      <c r="GT1133" s="1067">
        <f>'DEUXIEME TRIMES.'!H1702</f>
        <v>0</v>
      </c>
      <c r="GU1133" s="293">
        <f>'DEUXIEME TRIMES.'!I1702</f>
        <v>0</v>
      </c>
      <c r="GV1133" s="293">
        <f>'DEUXIEME TRIMES.'!J1702</f>
        <v>0</v>
      </c>
      <c r="GW1133" s="1553">
        <f>'DEUXIEME TRIMES.'!K1702</f>
        <v>0</v>
      </c>
    </row>
    <row r="1134" spans="196:205" ht="16.5" thickBot="1" x14ac:dyDescent="0.3">
      <c r="GN1134" s="1270">
        <f>'DEUXIEME TRIMES.'!B1703</f>
        <v>0</v>
      </c>
      <c r="GO1134" s="293">
        <f>'DEUXIEME TRIMES.'!C1703</f>
        <v>0</v>
      </c>
      <c r="GP1134" s="293">
        <f>'DEUXIEME TRIMES.'!D1703</f>
        <v>0</v>
      </c>
      <c r="GQ1134" s="293">
        <f>'DEUXIEME TRIMES.'!E1703</f>
        <v>0</v>
      </c>
      <c r="GR1134" s="1067">
        <f>'DEUXIEME TRIMES.'!F1703</f>
        <v>0</v>
      </c>
      <c r="GS1134" s="1067">
        <f>'DEUXIEME TRIMES.'!G1703</f>
        <v>0</v>
      </c>
      <c r="GT1134" s="1067">
        <f>'DEUXIEME TRIMES.'!H1703</f>
        <v>0</v>
      </c>
      <c r="GU1134" s="293">
        <f>'DEUXIEME TRIMES.'!I1703</f>
        <v>0</v>
      </c>
      <c r="GV1134" s="293">
        <f>'DEUXIEME TRIMES.'!J1703</f>
        <v>0</v>
      </c>
      <c r="GW1134" s="1553">
        <f>'DEUXIEME TRIMES.'!K1703</f>
        <v>0</v>
      </c>
    </row>
    <row r="1135" spans="196:205" ht="16.5" thickBot="1" x14ac:dyDescent="0.3">
      <c r="GN1135" s="1270">
        <f>'DEUXIEME TRIMES.'!B1704</f>
        <v>0</v>
      </c>
      <c r="GO1135" s="293">
        <f>'DEUXIEME TRIMES.'!C1704</f>
        <v>0</v>
      </c>
      <c r="GP1135" s="293">
        <f>'DEUXIEME TRIMES.'!D1704</f>
        <v>0</v>
      </c>
      <c r="GQ1135" s="293">
        <f>'DEUXIEME TRIMES.'!E1704</f>
        <v>0</v>
      </c>
      <c r="GR1135" s="1067">
        <f>'DEUXIEME TRIMES.'!F1704</f>
        <v>0</v>
      </c>
      <c r="GS1135" s="1067">
        <f>'DEUXIEME TRIMES.'!G1704</f>
        <v>0</v>
      </c>
      <c r="GT1135" s="1067">
        <f>'DEUXIEME TRIMES.'!H1704</f>
        <v>0</v>
      </c>
      <c r="GU1135" s="293">
        <f>'DEUXIEME TRIMES.'!I1704</f>
        <v>0</v>
      </c>
      <c r="GV1135" s="293">
        <f>'DEUXIEME TRIMES.'!J1704</f>
        <v>0</v>
      </c>
      <c r="GW1135" s="1553">
        <f>'DEUXIEME TRIMES.'!K1704</f>
        <v>0</v>
      </c>
    </row>
    <row r="1136" spans="196:205" ht="16.5" thickBot="1" x14ac:dyDescent="0.3">
      <c r="GN1136" s="1270">
        <f>'DEUXIEME TRIMES.'!B1705</f>
        <v>0</v>
      </c>
      <c r="GO1136" s="293">
        <f>'DEUXIEME TRIMES.'!C1705</f>
        <v>0</v>
      </c>
      <c r="GP1136" s="293">
        <f>'DEUXIEME TRIMES.'!D1705</f>
        <v>0</v>
      </c>
      <c r="GQ1136" s="293">
        <f>'DEUXIEME TRIMES.'!E1705</f>
        <v>0</v>
      </c>
      <c r="GR1136" s="1067">
        <f>'DEUXIEME TRIMES.'!F1705</f>
        <v>0</v>
      </c>
      <c r="GS1136" s="1067">
        <f>'DEUXIEME TRIMES.'!G1705</f>
        <v>0</v>
      </c>
      <c r="GT1136" s="1067">
        <f>'DEUXIEME TRIMES.'!H1705</f>
        <v>0</v>
      </c>
      <c r="GU1136" s="293">
        <f>'DEUXIEME TRIMES.'!I1705</f>
        <v>0</v>
      </c>
      <c r="GV1136" s="293">
        <f>'DEUXIEME TRIMES.'!J1705</f>
        <v>0</v>
      </c>
      <c r="GW1136" s="1553">
        <f>'DEUXIEME TRIMES.'!K1705</f>
        <v>0</v>
      </c>
    </row>
    <row r="1137" spans="196:205" ht="16.5" thickBot="1" x14ac:dyDescent="0.3">
      <c r="GN1137" s="1270">
        <f>'DEUXIEME TRIMES.'!B1706</f>
        <v>0</v>
      </c>
      <c r="GO1137" s="293">
        <f>'DEUXIEME TRIMES.'!C1706</f>
        <v>0</v>
      </c>
      <c r="GP1137" s="293">
        <f>'DEUXIEME TRIMES.'!D1706</f>
        <v>0</v>
      </c>
      <c r="GQ1137" s="293">
        <f>'DEUXIEME TRIMES.'!E1706</f>
        <v>0</v>
      </c>
      <c r="GR1137" s="1067">
        <f>'DEUXIEME TRIMES.'!F1706</f>
        <v>0</v>
      </c>
      <c r="GS1137" s="1067">
        <f>'DEUXIEME TRIMES.'!G1706</f>
        <v>0</v>
      </c>
      <c r="GT1137" s="1067">
        <f>'DEUXIEME TRIMES.'!H1706</f>
        <v>0</v>
      </c>
      <c r="GU1137" s="293">
        <f>'DEUXIEME TRIMES.'!I1706</f>
        <v>0</v>
      </c>
      <c r="GV1137" s="293">
        <f>'DEUXIEME TRIMES.'!J1706</f>
        <v>0</v>
      </c>
      <c r="GW1137" s="1553">
        <f>'DEUXIEME TRIMES.'!K1706</f>
        <v>0</v>
      </c>
    </row>
    <row r="1138" spans="196:205" ht="16.5" thickBot="1" x14ac:dyDescent="0.3">
      <c r="GN1138" s="1270">
        <f>'DEUXIEME TRIMES.'!B1707</f>
        <v>0</v>
      </c>
      <c r="GO1138" s="293">
        <f>'DEUXIEME TRIMES.'!C1707</f>
        <v>0</v>
      </c>
      <c r="GP1138" s="293">
        <f>'DEUXIEME TRIMES.'!D1707</f>
        <v>0</v>
      </c>
      <c r="GQ1138" s="293">
        <f>'DEUXIEME TRIMES.'!E1707</f>
        <v>0</v>
      </c>
      <c r="GR1138" s="1067">
        <f>'DEUXIEME TRIMES.'!F1707</f>
        <v>0</v>
      </c>
      <c r="GS1138" s="1067">
        <f>'DEUXIEME TRIMES.'!G1707</f>
        <v>0</v>
      </c>
      <c r="GT1138" s="1067">
        <f>'DEUXIEME TRIMES.'!H1707</f>
        <v>0</v>
      </c>
      <c r="GU1138" s="293">
        <f>'DEUXIEME TRIMES.'!I1707</f>
        <v>0</v>
      </c>
      <c r="GV1138" s="293">
        <f>'DEUXIEME TRIMES.'!J1707</f>
        <v>0</v>
      </c>
      <c r="GW1138" s="1553">
        <f>'DEUXIEME TRIMES.'!K1707</f>
        <v>0</v>
      </c>
    </row>
    <row r="1139" spans="196:205" ht="16.5" thickBot="1" x14ac:dyDescent="0.3">
      <c r="GN1139" s="1270">
        <f>'DEUXIEME TRIMES.'!B1708</f>
        <v>0</v>
      </c>
      <c r="GO1139" s="293">
        <f>'DEUXIEME TRIMES.'!C1708</f>
        <v>0</v>
      </c>
      <c r="GP1139" s="293">
        <f>'DEUXIEME TRIMES.'!D1708</f>
        <v>0</v>
      </c>
      <c r="GQ1139" s="293">
        <f>'DEUXIEME TRIMES.'!E1708</f>
        <v>0</v>
      </c>
      <c r="GR1139" s="1067">
        <f>'DEUXIEME TRIMES.'!F1708</f>
        <v>0</v>
      </c>
      <c r="GS1139" s="1067">
        <f>'DEUXIEME TRIMES.'!G1708</f>
        <v>0</v>
      </c>
      <c r="GT1139" s="1067">
        <f>'DEUXIEME TRIMES.'!H1708</f>
        <v>0</v>
      </c>
      <c r="GU1139" s="293">
        <f>'DEUXIEME TRIMES.'!I1708</f>
        <v>0</v>
      </c>
      <c r="GV1139" s="293">
        <f>'DEUXIEME TRIMES.'!J1708</f>
        <v>0</v>
      </c>
      <c r="GW1139" s="1553">
        <f>'DEUXIEME TRIMES.'!K1708</f>
        <v>0</v>
      </c>
    </row>
    <row r="1140" spans="196:205" ht="16.5" thickBot="1" x14ac:dyDescent="0.3">
      <c r="GN1140" s="1270">
        <f>'DEUXIEME TRIMES.'!B1709</f>
        <v>0</v>
      </c>
      <c r="GO1140" s="293">
        <f>'DEUXIEME TRIMES.'!C1709</f>
        <v>0</v>
      </c>
      <c r="GP1140" s="293">
        <f>'DEUXIEME TRIMES.'!D1709</f>
        <v>0</v>
      </c>
      <c r="GQ1140" s="293">
        <f>'DEUXIEME TRIMES.'!E1709</f>
        <v>0</v>
      </c>
      <c r="GR1140" s="1067">
        <f>'DEUXIEME TRIMES.'!F1709</f>
        <v>0</v>
      </c>
      <c r="GS1140" s="1067">
        <f>'DEUXIEME TRIMES.'!G1709</f>
        <v>0</v>
      </c>
      <c r="GT1140" s="1067">
        <f>'DEUXIEME TRIMES.'!H1709</f>
        <v>0</v>
      </c>
      <c r="GU1140" s="293">
        <f>'DEUXIEME TRIMES.'!I1709</f>
        <v>0</v>
      </c>
      <c r="GV1140" s="293">
        <f>'DEUXIEME TRIMES.'!J1709</f>
        <v>0</v>
      </c>
      <c r="GW1140" s="1553">
        <f>'DEUXIEME TRIMES.'!K1709</f>
        <v>0</v>
      </c>
    </row>
    <row r="1141" spans="196:205" ht="16.5" thickBot="1" x14ac:dyDescent="0.3">
      <c r="GN1141" s="1270">
        <f>'DEUXIEME TRIMES.'!B1710</f>
        <v>0</v>
      </c>
      <c r="GO1141" s="293">
        <f>'DEUXIEME TRIMES.'!C1710</f>
        <v>0</v>
      </c>
      <c r="GP1141" s="293">
        <f>'DEUXIEME TRIMES.'!D1710</f>
        <v>0</v>
      </c>
      <c r="GQ1141" s="293">
        <f>'DEUXIEME TRIMES.'!E1710</f>
        <v>0</v>
      </c>
      <c r="GR1141" s="1067">
        <f>'DEUXIEME TRIMES.'!F1710</f>
        <v>0</v>
      </c>
      <c r="GS1141" s="1067">
        <f>'DEUXIEME TRIMES.'!G1710</f>
        <v>0</v>
      </c>
      <c r="GT1141" s="1067">
        <f>'DEUXIEME TRIMES.'!H1710</f>
        <v>0</v>
      </c>
      <c r="GU1141" s="293">
        <f>'DEUXIEME TRIMES.'!I1710</f>
        <v>0</v>
      </c>
      <c r="GV1141" s="293">
        <f>'DEUXIEME TRIMES.'!J1710</f>
        <v>0</v>
      </c>
      <c r="GW1141" s="1553">
        <f>'DEUXIEME TRIMES.'!K1710</f>
        <v>0</v>
      </c>
    </row>
    <row r="1142" spans="196:205" ht="16.5" thickBot="1" x14ac:dyDescent="0.3">
      <c r="GN1142" s="1270">
        <f>'DEUXIEME TRIMES.'!B1711</f>
        <v>0</v>
      </c>
      <c r="GO1142" s="293">
        <f>'DEUXIEME TRIMES.'!C1711</f>
        <v>0</v>
      </c>
      <c r="GP1142" s="293">
        <f>'DEUXIEME TRIMES.'!D1711</f>
        <v>0</v>
      </c>
      <c r="GQ1142" s="293">
        <f>'DEUXIEME TRIMES.'!E1711</f>
        <v>0</v>
      </c>
      <c r="GR1142" s="1067">
        <f>'DEUXIEME TRIMES.'!F1711</f>
        <v>0</v>
      </c>
      <c r="GS1142" s="1067">
        <f>'DEUXIEME TRIMES.'!G1711</f>
        <v>0</v>
      </c>
      <c r="GT1142" s="1067">
        <f>'DEUXIEME TRIMES.'!H1711</f>
        <v>0</v>
      </c>
      <c r="GU1142" s="293">
        <f>'DEUXIEME TRIMES.'!I1711</f>
        <v>0</v>
      </c>
      <c r="GV1142" s="293">
        <f>'DEUXIEME TRIMES.'!J1711</f>
        <v>0</v>
      </c>
      <c r="GW1142" s="1553">
        <f>'DEUXIEME TRIMES.'!K1711</f>
        <v>0</v>
      </c>
    </row>
    <row r="1143" spans="196:205" ht="16.5" thickBot="1" x14ac:dyDescent="0.3">
      <c r="GN1143" s="1270">
        <f>'DEUXIEME TRIMES.'!B1712</f>
        <v>0</v>
      </c>
      <c r="GO1143" s="293">
        <f>'DEUXIEME TRIMES.'!C1712</f>
        <v>0</v>
      </c>
      <c r="GP1143" s="293">
        <f>'DEUXIEME TRIMES.'!D1712</f>
        <v>0</v>
      </c>
      <c r="GQ1143" s="293">
        <f>'DEUXIEME TRIMES.'!E1712</f>
        <v>0</v>
      </c>
      <c r="GR1143" s="1067">
        <f>'DEUXIEME TRIMES.'!F1712</f>
        <v>0</v>
      </c>
      <c r="GS1143" s="1067">
        <f>'DEUXIEME TRIMES.'!G1712</f>
        <v>0</v>
      </c>
      <c r="GT1143" s="1067">
        <f>'DEUXIEME TRIMES.'!H1712</f>
        <v>0</v>
      </c>
      <c r="GU1143" s="293">
        <f>'DEUXIEME TRIMES.'!I1712</f>
        <v>0</v>
      </c>
      <c r="GV1143" s="293">
        <f>'DEUXIEME TRIMES.'!J1712</f>
        <v>0</v>
      </c>
      <c r="GW1143" s="1553">
        <f>'DEUXIEME TRIMES.'!K1712</f>
        <v>0</v>
      </c>
    </row>
    <row r="1144" spans="196:205" ht="16.5" thickBot="1" x14ac:dyDescent="0.3">
      <c r="GN1144" s="1270">
        <f>'DEUXIEME TRIMES.'!B1713</f>
        <v>0</v>
      </c>
      <c r="GO1144" s="293">
        <f>'DEUXIEME TRIMES.'!C1713</f>
        <v>0</v>
      </c>
      <c r="GP1144" s="293">
        <f>'DEUXIEME TRIMES.'!D1713</f>
        <v>0</v>
      </c>
      <c r="GQ1144" s="293">
        <f>'DEUXIEME TRIMES.'!E1713</f>
        <v>0</v>
      </c>
      <c r="GR1144" s="1067">
        <f>'DEUXIEME TRIMES.'!F1713</f>
        <v>0</v>
      </c>
      <c r="GS1144" s="1067">
        <f>'DEUXIEME TRIMES.'!G1713</f>
        <v>0</v>
      </c>
      <c r="GT1144" s="1067">
        <f>'DEUXIEME TRIMES.'!H1713</f>
        <v>0</v>
      </c>
      <c r="GU1144" s="293">
        <f>'DEUXIEME TRIMES.'!I1713</f>
        <v>0</v>
      </c>
      <c r="GV1144" s="293">
        <f>'DEUXIEME TRIMES.'!J1713</f>
        <v>0</v>
      </c>
      <c r="GW1144" s="1553">
        <f>'DEUXIEME TRIMES.'!K1713</f>
        <v>0</v>
      </c>
    </row>
    <row r="1145" spans="196:205" ht="16.5" thickBot="1" x14ac:dyDescent="0.3">
      <c r="GN1145" s="1270">
        <f>'DEUXIEME TRIMES.'!B1714</f>
        <v>0</v>
      </c>
      <c r="GO1145" s="293">
        <f>'DEUXIEME TRIMES.'!C1714</f>
        <v>0</v>
      </c>
      <c r="GP1145" s="293">
        <f>'DEUXIEME TRIMES.'!D1714</f>
        <v>0</v>
      </c>
      <c r="GQ1145" s="293">
        <f>'DEUXIEME TRIMES.'!E1714</f>
        <v>0</v>
      </c>
      <c r="GR1145" s="1067">
        <f>'DEUXIEME TRIMES.'!F1714</f>
        <v>0</v>
      </c>
      <c r="GS1145" s="1067">
        <f>'DEUXIEME TRIMES.'!G1714</f>
        <v>0</v>
      </c>
      <c r="GT1145" s="1067">
        <f>'DEUXIEME TRIMES.'!H1714</f>
        <v>0</v>
      </c>
      <c r="GU1145" s="293">
        <f>'DEUXIEME TRIMES.'!I1714</f>
        <v>0</v>
      </c>
      <c r="GV1145" s="293">
        <f>'DEUXIEME TRIMES.'!J1714</f>
        <v>0</v>
      </c>
      <c r="GW1145" s="1553">
        <f>'DEUXIEME TRIMES.'!K1714</f>
        <v>0</v>
      </c>
    </row>
    <row r="1146" spans="196:205" ht="16.5" thickBot="1" x14ac:dyDescent="0.3">
      <c r="GN1146" s="1270">
        <f>'DEUXIEME TRIMES.'!B1715</f>
        <v>0</v>
      </c>
      <c r="GO1146" s="293">
        <f>'DEUXIEME TRIMES.'!C1715</f>
        <v>0</v>
      </c>
      <c r="GP1146" s="293">
        <f>'DEUXIEME TRIMES.'!D1715</f>
        <v>0</v>
      </c>
      <c r="GQ1146" s="293">
        <f>'DEUXIEME TRIMES.'!E1715</f>
        <v>0</v>
      </c>
      <c r="GR1146" s="1067">
        <f>'DEUXIEME TRIMES.'!F1715</f>
        <v>0</v>
      </c>
      <c r="GS1146" s="1067">
        <f>'DEUXIEME TRIMES.'!G1715</f>
        <v>0</v>
      </c>
      <c r="GT1146" s="1067">
        <f>'DEUXIEME TRIMES.'!H1715</f>
        <v>0</v>
      </c>
      <c r="GU1146" s="293">
        <f>'DEUXIEME TRIMES.'!I1715</f>
        <v>0</v>
      </c>
      <c r="GV1146" s="293">
        <f>'DEUXIEME TRIMES.'!J1715</f>
        <v>0</v>
      </c>
      <c r="GW1146" s="1553">
        <f>'DEUXIEME TRIMES.'!K1715</f>
        <v>0</v>
      </c>
    </row>
    <row r="1147" spans="196:205" ht="16.5" thickBot="1" x14ac:dyDescent="0.3">
      <c r="GN1147" s="1270">
        <f>'DEUXIEME TRIMES.'!B1716</f>
        <v>0</v>
      </c>
      <c r="GO1147" s="293">
        <f>'DEUXIEME TRIMES.'!C1716</f>
        <v>0</v>
      </c>
      <c r="GP1147" s="293">
        <f>'DEUXIEME TRIMES.'!D1716</f>
        <v>0</v>
      </c>
      <c r="GQ1147" s="293">
        <f>'DEUXIEME TRIMES.'!E1716</f>
        <v>0</v>
      </c>
      <c r="GR1147" s="1067">
        <f>'DEUXIEME TRIMES.'!F1716</f>
        <v>0</v>
      </c>
      <c r="GS1147" s="1067">
        <f>'DEUXIEME TRIMES.'!G1716</f>
        <v>0</v>
      </c>
      <c r="GT1147" s="1067">
        <f>'DEUXIEME TRIMES.'!H1716</f>
        <v>0</v>
      </c>
      <c r="GU1147" s="293">
        <f>'DEUXIEME TRIMES.'!I1716</f>
        <v>0</v>
      </c>
      <c r="GV1147" s="293">
        <f>'DEUXIEME TRIMES.'!J1716</f>
        <v>0</v>
      </c>
      <c r="GW1147" s="1553">
        <f>'DEUXIEME TRIMES.'!K1716</f>
        <v>0</v>
      </c>
    </row>
    <row r="1148" spans="196:205" ht="16.5" thickBot="1" x14ac:dyDescent="0.3">
      <c r="GN1148" s="1270">
        <f>'DEUXIEME TRIMES.'!B1717</f>
        <v>0</v>
      </c>
      <c r="GO1148" s="293">
        <f>'DEUXIEME TRIMES.'!C1717</f>
        <v>0</v>
      </c>
      <c r="GP1148" s="293">
        <f>'DEUXIEME TRIMES.'!D1717</f>
        <v>0</v>
      </c>
      <c r="GQ1148" s="293">
        <f>'DEUXIEME TRIMES.'!E1717</f>
        <v>0</v>
      </c>
      <c r="GR1148" s="1067">
        <f>'DEUXIEME TRIMES.'!F1717</f>
        <v>0</v>
      </c>
      <c r="GS1148" s="1067">
        <f>'DEUXIEME TRIMES.'!G1717</f>
        <v>0</v>
      </c>
      <c r="GT1148" s="1067">
        <f>'DEUXIEME TRIMES.'!H1717</f>
        <v>0</v>
      </c>
      <c r="GU1148" s="293">
        <f>'DEUXIEME TRIMES.'!I1717</f>
        <v>0</v>
      </c>
      <c r="GV1148" s="293">
        <f>'DEUXIEME TRIMES.'!J1717</f>
        <v>0</v>
      </c>
      <c r="GW1148" s="1553">
        <f>'DEUXIEME TRIMES.'!K1717</f>
        <v>0</v>
      </c>
    </row>
    <row r="1149" spans="196:205" ht="16.5" thickBot="1" x14ac:dyDescent="0.3">
      <c r="GN1149" s="1270">
        <f>'DEUXIEME TRIMES.'!B1718</f>
        <v>0</v>
      </c>
      <c r="GO1149" s="293">
        <f>'DEUXIEME TRIMES.'!C1718</f>
        <v>0</v>
      </c>
      <c r="GP1149" s="293">
        <f>'DEUXIEME TRIMES.'!D1718</f>
        <v>0</v>
      </c>
      <c r="GQ1149" s="293">
        <f>'DEUXIEME TRIMES.'!E1718</f>
        <v>0</v>
      </c>
      <c r="GR1149" s="1067">
        <f>'DEUXIEME TRIMES.'!F1718</f>
        <v>0</v>
      </c>
      <c r="GS1149" s="1067">
        <f>'DEUXIEME TRIMES.'!G1718</f>
        <v>0</v>
      </c>
      <c r="GT1149" s="1067">
        <f>'DEUXIEME TRIMES.'!H1718</f>
        <v>0</v>
      </c>
      <c r="GU1149" s="293">
        <f>'DEUXIEME TRIMES.'!I1718</f>
        <v>0</v>
      </c>
      <c r="GV1149" s="293">
        <f>'DEUXIEME TRIMES.'!J1718</f>
        <v>0</v>
      </c>
      <c r="GW1149" s="1553">
        <f>'DEUXIEME TRIMES.'!K1718</f>
        <v>0</v>
      </c>
    </row>
    <row r="1150" spans="196:205" ht="16.5" thickBot="1" x14ac:dyDescent="0.3">
      <c r="GN1150" s="1270">
        <f>'DEUXIEME TRIMES.'!B1719</f>
        <v>0</v>
      </c>
      <c r="GO1150" s="293">
        <f>'DEUXIEME TRIMES.'!C1719</f>
        <v>0</v>
      </c>
      <c r="GP1150" s="293">
        <f>'DEUXIEME TRIMES.'!D1719</f>
        <v>0</v>
      </c>
      <c r="GQ1150" s="293">
        <f>'DEUXIEME TRIMES.'!E1719</f>
        <v>0</v>
      </c>
      <c r="GR1150" s="1067">
        <f>'DEUXIEME TRIMES.'!F1719</f>
        <v>0</v>
      </c>
      <c r="GS1150" s="1067">
        <f>'DEUXIEME TRIMES.'!G1719</f>
        <v>0</v>
      </c>
      <c r="GT1150" s="1067">
        <f>'DEUXIEME TRIMES.'!H1719</f>
        <v>0</v>
      </c>
      <c r="GU1150" s="293">
        <f>'DEUXIEME TRIMES.'!I1719</f>
        <v>0</v>
      </c>
      <c r="GV1150" s="293">
        <f>'DEUXIEME TRIMES.'!J1719</f>
        <v>0</v>
      </c>
      <c r="GW1150" s="1553">
        <f>'DEUXIEME TRIMES.'!K1719</f>
        <v>0</v>
      </c>
    </row>
    <row r="1151" spans="196:205" ht="21" customHeight="1" thickBot="1" x14ac:dyDescent="0.3">
      <c r="GN1151" s="2157" t="s">
        <v>1165</v>
      </c>
      <c r="GO1151" s="2159"/>
      <c r="GP1151" s="2159"/>
      <c r="GQ1151" s="2159"/>
      <c r="GR1151" s="2159"/>
      <c r="GS1151" s="2159"/>
      <c r="GT1151" s="2158"/>
      <c r="GU1151" s="2157" t="s">
        <v>297</v>
      </c>
      <c r="GV1151" s="2158"/>
      <c r="GW1151" s="2149" t="s">
        <v>1164</v>
      </c>
    </row>
    <row r="1152" spans="196:205" ht="67.5" customHeight="1" thickBot="1" x14ac:dyDescent="0.3">
      <c r="GN1152" s="1233" t="s">
        <v>1</v>
      </c>
      <c r="GO1152" s="1235" t="s">
        <v>151</v>
      </c>
      <c r="GP1152" s="1236" t="s">
        <v>152</v>
      </c>
      <c r="GQ1152" s="1234" t="s">
        <v>158</v>
      </c>
      <c r="GR1152" s="1234" t="s">
        <v>153</v>
      </c>
      <c r="GS1152" s="1247" t="s">
        <v>295</v>
      </c>
      <c r="GT1152" s="1236" t="s">
        <v>296</v>
      </c>
      <c r="GU1152" s="1234" t="s">
        <v>298</v>
      </c>
      <c r="GV1152" s="1234" t="s">
        <v>299</v>
      </c>
      <c r="GW1152" s="2150"/>
    </row>
    <row r="1153" spans="196:205" ht="16.5" thickBot="1" x14ac:dyDescent="0.3">
      <c r="GN1153" s="1270">
        <f>'DEUXIEME TRIMES.'!B1722</f>
        <v>0</v>
      </c>
      <c r="GO1153" s="293">
        <f>'DEUXIEME TRIMES.'!C1722</f>
        <v>0</v>
      </c>
      <c r="GP1153" s="293">
        <f>'DEUXIEME TRIMES.'!D1722</f>
        <v>0</v>
      </c>
      <c r="GQ1153" s="293">
        <f>'DEUXIEME TRIMES.'!E1722</f>
        <v>0</v>
      </c>
      <c r="GR1153" s="1067">
        <f>'DEUXIEME TRIMES.'!F1722</f>
        <v>0</v>
      </c>
      <c r="GS1153" s="1067">
        <f>'DEUXIEME TRIMES.'!G1722</f>
        <v>0</v>
      </c>
      <c r="GT1153" s="1067">
        <f>'DEUXIEME TRIMES.'!H1722</f>
        <v>0</v>
      </c>
      <c r="GU1153" s="293">
        <f>'DEUXIEME TRIMES.'!I1722</f>
        <v>0</v>
      </c>
      <c r="GV1153" s="293">
        <f>'DEUXIEME TRIMES.'!J1722</f>
        <v>0</v>
      </c>
      <c r="GW1153" s="1553">
        <f>'DEUXIEME TRIMES.'!K1722</f>
        <v>0</v>
      </c>
    </row>
    <row r="1154" spans="196:205" ht="16.5" thickBot="1" x14ac:dyDescent="0.3">
      <c r="GN1154" s="1270">
        <f>'DEUXIEME TRIMES.'!B1723</f>
        <v>0</v>
      </c>
      <c r="GO1154" s="293">
        <f>'DEUXIEME TRIMES.'!C1723</f>
        <v>0</v>
      </c>
      <c r="GP1154" s="293">
        <f>'DEUXIEME TRIMES.'!D1723</f>
        <v>0</v>
      </c>
      <c r="GQ1154" s="293">
        <f>'DEUXIEME TRIMES.'!E1723</f>
        <v>0</v>
      </c>
      <c r="GR1154" s="1067">
        <f>'DEUXIEME TRIMES.'!F1723</f>
        <v>0</v>
      </c>
      <c r="GS1154" s="1067">
        <f>'DEUXIEME TRIMES.'!G1723</f>
        <v>0</v>
      </c>
      <c r="GT1154" s="1067">
        <f>'DEUXIEME TRIMES.'!H1723</f>
        <v>0</v>
      </c>
      <c r="GU1154" s="293">
        <f>'DEUXIEME TRIMES.'!I1723</f>
        <v>0</v>
      </c>
      <c r="GV1154" s="293">
        <f>'DEUXIEME TRIMES.'!J1723</f>
        <v>0</v>
      </c>
      <c r="GW1154" s="1553">
        <f>'DEUXIEME TRIMES.'!K1723</f>
        <v>0</v>
      </c>
    </row>
    <row r="1155" spans="196:205" ht="16.5" thickBot="1" x14ac:dyDescent="0.3">
      <c r="GN1155" s="1270">
        <f>'DEUXIEME TRIMES.'!B1724</f>
        <v>0</v>
      </c>
      <c r="GO1155" s="293">
        <f>'DEUXIEME TRIMES.'!C1724</f>
        <v>0</v>
      </c>
      <c r="GP1155" s="293">
        <f>'DEUXIEME TRIMES.'!D1724</f>
        <v>0</v>
      </c>
      <c r="GQ1155" s="293">
        <f>'DEUXIEME TRIMES.'!E1724</f>
        <v>0</v>
      </c>
      <c r="GR1155" s="1067">
        <f>'DEUXIEME TRIMES.'!F1724</f>
        <v>0</v>
      </c>
      <c r="GS1155" s="1067">
        <f>'DEUXIEME TRIMES.'!G1724</f>
        <v>0</v>
      </c>
      <c r="GT1155" s="1067">
        <f>'DEUXIEME TRIMES.'!H1724</f>
        <v>0</v>
      </c>
      <c r="GU1155" s="293">
        <f>'DEUXIEME TRIMES.'!I1724</f>
        <v>0</v>
      </c>
      <c r="GV1155" s="293">
        <f>'DEUXIEME TRIMES.'!J1724</f>
        <v>0</v>
      </c>
      <c r="GW1155" s="1553">
        <f>'DEUXIEME TRIMES.'!K1724</f>
        <v>0</v>
      </c>
    </row>
    <row r="1156" spans="196:205" ht="16.5" thickBot="1" x14ac:dyDescent="0.3">
      <c r="GN1156" s="1270">
        <f>'DEUXIEME TRIMES.'!B1725</f>
        <v>0</v>
      </c>
      <c r="GO1156" s="293">
        <f>'DEUXIEME TRIMES.'!C1725</f>
        <v>0</v>
      </c>
      <c r="GP1156" s="293">
        <f>'DEUXIEME TRIMES.'!D1725</f>
        <v>0</v>
      </c>
      <c r="GQ1156" s="293">
        <f>'DEUXIEME TRIMES.'!E1725</f>
        <v>0</v>
      </c>
      <c r="GR1156" s="1067">
        <f>'DEUXIEME TRIMES.'!F1725</f>
        <v>0</v>
      </c>
      <c r="GS1156" s="1067">
        <f>'DEUXIEME TRIMES.'!G1725</f>
        <v>0</v>
      </c>
      <c r="GT1156" s="1067">
        <f>'DEUXIEME TRIMES.'!H1725</f>
        <v>0</v>
      </c>
      <c r="GU1156" s="293">
        <f>'DEUXIEME TRIMES.'!I1725</f>
        <v>0</v>
      </c>
      <c r="GV1156" s="293">
        <f>'DEUXIEME TRIMES.'!J1725</f>
        <v>0</v>
      </c>
      <c r="GW1156" s="1553">
        <f>'DEUXIEME TRIMES.'!K1725</f>
        <v>0</v>
      </c>
    </row>
    <row r="1157" spans="196:205" ht="16.5" thickBot="1" x14ac:dyDescent="0.3">
      <c r="GN1157" s="1270">
        <f>'DEUXIEME TRIMES.'!B1726</f>
        <v>0</v>
      </c>
      <c r="GO1157" s="293">
        <f>'DEUXIEME TRIMES.'!C1726</f>
        <v>0</v>
      </c>
      <c r="GP1157" s="293">
        <f>'DEUXIEME TRIMES.'!D1726</f>
        <v>0</v>
      </c>
      <c r="GQ1157" s="293">
        <f>'DEUXIEME TRIMES.'!E1726</f>
        <v>0</v>
      </c>
      <c r="GR1157" s="1067">
        <f>'DEUXIEME TRIMES.'!F1726</f>
        <v>0</v>
      </c>
      <c r="GS1157" s="1067">
        <f>'DEUXIEME TRIMES.'!G1726</f>
        <v>0</v>
      </c>
      <c r="GT1157" s="1067">
        <f>'DEUXIEME TRIMES.'!H1726</f>
        <v>0</v>
      </c>
      <c r="GU1157" s="293">
        <f>'DEUXIEME TRIMES.'!I1726</f>
        <v>0</v>
      </c>
      <c r="GV1157" s="293">
        <f>'DEUXIEME TRIMES.'!J1726</f>
        <v>0</v>
      </c>
      <c r="GW1157" s="1553">
        <f>'DEUXIEME TRIMES.'!K1726</f>
        <v>0</v>
      </c>
    </row>
    <row r="1158" spans="196:205" ht="16.5" thickBot="1" x14ac:dyDescent="0.3">
      <c r="GN1158" s="1270">
        <f>'DEUXIEME TRIMES.'!B1727</f>
        <v>0</v>
      </c>
      <c r="GO1158" s="293">
        <f>'DEUXIEME TRIMES.'!C1727</f>
        <v>0</v>
      </c>
      <c r="GP1158" s="293">
        <f>'DEUXIEME TRIMES.'!D1727</f>
        <v>0</v>
      </c>
      <c r="GQ1158" s="293">
        <f>'DEUXIEME TRIMES.'!E1727</f>
        <v>0</v>
      </c>
      <c r="GR1158" s="1067">
        <f>'DEUXIEME TRIMES.'!F1727</f>
        <v>0</v>
      </c>
      <c r="GS1158" s="1067">
        <f>'DEUXIEME TRIMES.'!G1727</f>
        <v>0</v>
      </c>
      <c r="GT1158" s="1067">
        <f>'DEUXIEME TRIMES.'!H1727</f>
        <v>0</v>
      </c>
      <c r="GU1158" s="293">
        <f>'DEUXIEME TRIMES.'!I1727</f>
        <v>0</v>
      </c>
      <c r="GV1158" s="293">
        <f>'DEUXIEME TRIMES.'!J1727</f>
        <v>0</v>
      </c>
      <c r="GW1158" s="1553">
        <f>'DEUXIEME TRIMES.'!K1727</f>
        <v>0</v>
      </c>
    </row>
    <row r="1159" spans="196:205" ht="16.5" thickBot="1" x14ac:dyDescent="0.3">
      <c r="GN1159" s="1270">
        <f>'DEUXIEME TRIMES.'!B1728</f>
        <v>0</v>
      </c>
      <c r="GO1159" s="293">
        <f>'DEUXIEME TRIMES.'!C1728</f>
        <v>0</v>
      </c>
      <c r="GP1159" s="293">
        <f>'DEUXIEME TRIMES.'!D1728</f>
        <v>0</v>
      </c>
      <c r="GQ1159" s="293">
        <f>'DEUXIEME TRIMES.'!E1728</f>
        <v>0</v>
      </c>
      <c r="GR1159" s="1067">
        <f>'DEUXIEME TRIMES.'!F1728</f>
        <v>0</v>
      </c>
      <c r="GS1159" s="1067">
        <f>'DEUXIEME TRIMES.'!G1728</f>
        <v>0</v>
      </c>
      <c r="GT1159" s="1067">
        <f>'DEUXIEME TRIMES.'!H1728</f>
        <v>0</v>
      </c>
      <c r="GU1159" s="293">
        <f>'DEUXIEME TRIMES.'!I1728</f>
        <v>0</v>
      </c>
      <c r="GV1159" s="293">
        <f>'DEUXIEME TRIMES.'!J1728</f>
        <v>0</v>
      </c>
      <c r="GW1159" s="1553">
        <f>'DEUXIEME TRIMES.'!K1728</f>
        <v>0</v>
      </c>
    </row>
    <row r="1160" spans="196:205" ht="16.5" thickBot="1" x14ac:dyDescent="0.3">
      <c r="GN1160" s="1270">
        <f>'DEUXIEME TRIMES.'!B1729</f>
        <v>0</v>
      </c>
      <c r="GO1160" s="293">
        <f>'DEUXIEME TRIMES.'!C1729</f>
        <v>0</v>
      </c>
      <c r="GP1160" s="293">
        <f>'DEUXIEME TRIMES.'!D1729</f>
        <v>0</v>
      </c>
      <c r="GQ1160" s="293">
        <f>'DEUXIEME TRIMES.'!E1729</f>
        <v>0</v>
      </c>
      <c r="GR1160" s="1067">
        <f>'DEUXIEME TRIMES.'!F1729</f>
        <v>0</v>
      </c>
      <c r="GS1160" s="1067">
        <f>'DEUXIEME TRIMES.'!G1729</f>
        <v>0</v>
      </c>
      <c r="GT1160" s="1067">
        <f>'DEUXIEME TRIMES.'!H1729</f>
        <v>0</v>
      </c>
      <c r="GU1160" s="293">
        <f>'DEUXIEME TRIMES.'!I1729</f>
        <v>0</v>
      </c>
      <c r="GV1160" s="293">
        <f>'DEUXIEME TRIMES.'!J1729</f>
        <v>0</v>
      </c>
      <c r="GW1160" s="1553">
        <f>'DEUXIEME TRIMES.'!K1729</f>
        <v>0</v>
      </c>
    </row>
    <row r="1161" spans="196:205" ht="16.5" thickBot="1" x14ac:dyDescent="0.3">
      <c r="GN1161" s="1270">
        <f>'DEUXIEME TRIMES.'!B1730</f>
        <v>0</v>
      </c>
      <c r="GO1161" s="293">
        <f>'DEUXIEME TRIMES.'!C1730</f>
        <v>0</v>
      </c>
      <c r="GP1161" s="293">
        <f>'DEUXIEME TRIMES.'!D1730</f>
        <v>0</v>
      </c>
      <c r="GQ1161" s="293">
        <f>'DEUXIEME TRIMES.'!E1730</f>
        <v>0</v>
      </c>
      <c r="GR1161" s="1067">
        <f>'DEUXIEME TRIMES.'!F1730</f>
        <v>0</v>
      </c>
      <c r="GS1161" s="1067">
        <f>'DEUXIEME TRIMES.'!G1730</f>
        <v>0</v>
      </c>
      <c r="GT1161" s="1067">
        <f>'DEUXIEME TRIMES.'!H1730</f>
        <v>0</v>
      </c>
      <c r="GU1161" s="293">
        <f>'DEUXIEME TRIMES.'!I1730</f>
        <v>0</v>
      </c>
      <c r="GV1161" s="293">
        <f>'DEUXIEME TRIMES.'!J1730</f>
        <v>0</v>
      </c>
      <c r="GW1161" s="1553">
        <f>'DEUXIEME TRIMES.'!K1730</f>
        <v>0</v>
      </c>
    </row>
    <row r="1162" spans="196:205" ht="16.5" thickBot="1" x14ac:dyDescent="0.3">
      <c r="GN1162" s="1270">
        <f>'DEUXIEME TRIMES.'!B1731</f>
        <v>0</v>
      </c>
      <c r="GO1162" s="293">
        <f>'DEUXIEME TRIMES.'!C1731</f>
        <v>0</v>
      </c>
      <c r="GP1162" s="293">
        <f>'DEUXIEME TRIMES.'!D1731</f>
        <v>0</v>
      </c>
      <c r="GQ1162" s="293">
        <f>'DEUXIEME TRIMES.'!E1731</f>
        <v>0</v>
      </c>
      <c r="GR1162" s="1067">
        <f>'DEUXIEME TRIMES.'!F1731</f>
        <v>0</v>
      </c>
      <c r="GS1162" s="1067">
        <f>'DEUXIEME TRIMES.'!G1731</f>
        <v>0</v>
      </c>
      <c r="GT1162" s="1067">
        <f>'DEUXIEME TRIMES.'!H1731</f>
        <v>0</v>
      </c>
      <c r="GU1162" s="293">
        <f>'DEUXIEME TRIMES.'!I1731</f>
        <v>0</v>
      </c>
      <c r="GV1162" s="293">
        <f>'DEUXIEME TRIMES.'!J1731</f>
        <v>0</v>
      </c>
      <c r="GW1162" s="1553">
        <f>'DEUXIEME TRIMES.'!K1731</f>
        <v>0</v>
      </c>
    </row>
    <row r="1163" spans="196:205" ht="16.5" thickBot="1" x14ac:dyDescent="0.3">
      <c r="GN1163" s="1270">
        <f>'DEUXIEME TRIMES.'!B1732</f>
        <v>0</v>
      </c>
      <c r="GO1163" s="293">
        <f>'DEUXIEME TRIMES.'!C1732</f>
        <v>0</v>
      </c>
      <c r="GP1163" s="293">
        <f>'DEUXIEME TRIMES.'!D1732</f>
        <v>0</v>
      </c>
      <c r="GQ1163" s="293">
        <f>'DEUXIEME TRIMES.'!E1732</f>
        <v>0</v>
      </c>
      <c r="GR1163" s="1067">
        <f>'DEUXIEME TRIMES.'!F1732</f>
        <v>0</v>
      </c>
      <c r="GS1163" s="1067">
        <f>'DEUXIEME TRIMES.'!G1732</f>
        <v>0</v>
      </c>
      <c r="GT1163" s="1067">
        <f>'DEUXIEME TRIMES.'!H1732</f>
        <v>0</v>
      </c>
      <c r="GU1163" s="293">
        <f>'DEUXIEME TRIMES.'!I1732</f>
        <v>0</v>
      </c>
      <c r="GV1163" s="293">
        <f>'DEUXIEME TRIMES.'!J1732</f>
        <v>0</v>
      </c>
      <c r="GW1163" s="1553">
        <f>'DEUXIEME TRIMES.'!K1732</f>
        <v>0</v>
      </c>
    </row>
    <row r="1164" spans="196:205" ht="16.5" thickBot="1" x14ac:dyDescent="0.3">
      <c r="GN1164" s="1270">
        <f>'DEUXIEME TRIMES.'!B1733</f>
        <v>0</v>
      </c>
      <c r="GO1164" s="293">
        <f>'DEUXIEME TRIMES.'!C1733</f>
        <v>0</v>
      </c>
      <c r="GP1164" s="293">
        <f>'DEUXIEME TRIMES.'!D1733</f>
        <v>0</v>
      </c>
      <c r="GQ1164" s="293">
        <f>'DEUXIEME TRIMES.'!E1733</f>
        <v>0</v>
      </c>
      <c r="GR1164" s="1067">
        <f>'DEUXIEME TRIMES.'!F1733</f>
        <v>0</v>
      </c>
      <c r="GS1164" s="1067">
        <f>'DEUXIEME TRIMES.'!G1733</f>
        <v>0</v>
      </c>
      <c r="GT1164" s="1067">
        <f>'DEUXIEME TRIMES.'!H1733</f>
        <v>0</v>
      </c>
      <c r="GU1164" s="293">
        <f>'DEUXIEME TRIMES.'!I1733</f>
        <v>0</v>
      </c>
      <c r="GV1164" s="293">
        <f>'DEUXIEME TRIMES.'!J1733</f>
        <v>0</v>
      </c>
      <c r="GW1164" s="1553">
        <f>'DEUXIEME TRIMES.'!K1733</f>
        <v>0</v>
      </c>
    </row>
    <row r="1165" spans="196:205" ht="16.5" thickBot="1" x14ac:dyDescent="0.3">
      <c r="GN1165" s="1270">
        <f>'DEUXIEME TRIMES.'!B1734</f>
        <v>0</v>
      </c>
      <c r="GO1165" s="293">
        <f>'DEUXIEME TRIMES.'!C1734</f>
        <v>0</v>
      </c>
      <c r="GP1165" s="293">
        <f>'DEUXIEME TRIMES.'!D1734</f>
        <v>0</v>
      </c>
      <c r="GQ1165" s="293">
        <f>'DEUXIEME TRIMES.'!E1734</f>
        <v>0</v>
      </c>
      <c r="GR1165" s="1067">
        <f>'DEUXIEME TRIMES.'!F1734</f>
        <v>0</v>
      </c>
      <c r="GS1165" s="1067">
        <f>'DEUXIEME TRIMES.'!G1734</f>
        <v>0</v>
      </c>
      <c r="GT1165" s="1067">
        <f>'DEUXIEME TRIMES.'!H1734</f>
        <v>0</v>
      </c>
      <c r="GU1165" s="293">
        <f>'DEUXIEME TRIMES.'!I1734</f>
        <v>0</v>
      </c>
      <c r="GV1165" s="293">
        <f>'DEUXIEME TRIMES.'!J1734</f>
        <v>0</v>
      </c>
      <c r="GW1165" s="1553">
        <f>'DEUXIEME TRIMES.'!K1734</f>
        <v>0</v>
      </c>
    </row>
    <row r="1166" spans="196:205" ht="16.5" thickBot="1" x14ac:dyDescent="0.3">
      <c r="GN1166" s="1270">
        <f>'DEUXIEME TRIMES.'!B1735</f>
        <v>0</v>
      </c>
      <c r="GO1166" s="293">
        <f>'DEUXIEME TRIMES.'!C1735</f>
        <v>0</v>
      </c>
      <c r="GP1166" s="293">
        <f>'DEUXIEME TRIMES.'!D1735</f>
        <v>0</v>
      </c>
      <c r="GQ1166" s="293">
        <f>'DEUXIEME TRIMES.'!E1735</f>
        <v>0</v>
      </c>
      <c r="GR1166" s="1067">
        <f>'DEUXIEME TRIMES.'!F1735</f>
        <v>0</v>
      </c>
      <c r="GS1166" s="1067">
        <f>'DEUXIEME TRIMES.'!G1735</f>
        <v>0</v>
      </c>
      <c r="GT1166" s="1067">
        <f>'DEUXIEME TRIMES.'!H1735</f>
        <v>0</v>
      </c>
      <c r="GU1166" s="293">
        <f>'DEUXIEME TRIMES.'!I1735</f>
        <v>0</v>
      </c>
      <c r="GV1166" s="293">
        <f>'DEUXIEME TRIMES.'!J1735</f>
        <v>0</v>
      </c>
      <c r="GW1166" s="1553">
        <f>'DEUXIEME TRIMES.'!K1735</f>
        <v>0</v>
      </c>
    </row>
    <row r="1167" spans="196:205" ht="16.5" thickBot="1" x14ac:dyDescent="0.3">
      <c r="GN1167" s="1270">
        <f>'DEUXIEME TRIMES.'!B1736</f>
        <v>0</v>
      </c>
      <c r="GO1167" s="293">
        <f>'DEUXIEME TRIMES.'!C1736</f>
        <v>0</v>
      </c>
      <c r="GP1167" s="293">
        <f>'DEUXIEME TRIMES.'!D1736</f>
        <v>0</v>
      </c>
      <c r="GQ1167" s="293">
        <f>'DEUXIEME TRIMES.'!E1736</f>
        <v>0</v>
      </c>
      <c r="GR1167" s="1067">
        <f>'DEUXIEME TRIMES.'!F1736</f>
        <v>0</v>
      </c>
      <c r="GS1167" s="1067">
        <f>'DEUXIEME TRIMES.'!G1736</f>
        <v>0</v>
      </c>
      <c r="GT1167" s="1067">
        <f>'DEUXIEME TRIMES.'!H1736</f>
        <v>0</v>
      </c>
      <c r="GU1167" s="293">
        <f>'DEUXIEME TRIMES.'!I1736</f>
        <v>0</v>
      </c>
      <c r="GV1167" s="293">
        <f>'DEUXIEME TRIMES.'!J1736</f>
        <v>0</v>
      </c>
      <c r="GW1167" s="1553">
        <f>'DEUXIEME TRIMES.'!K1736</f>
        <v>0</v>
      </c>
    </row>
    <row r="1168" spans="196:205" ht="16.5" thickBot="1" x14ac:dyDescent="0.3">
      <c r="GN1168" s="1270">
        <f>'DEUXIEME TRIMES.'!B1737</f>
        <v>0</v>
      </c>
      <c r="GO1168" s="293">
        <f>'DEUXIEME TRIMES.'!C1737</f>
        <v>0</v>
      </c>
      <c r="GP1168" s="293">
        <f>'DEUXIEME TRIMES.'!D1737</f>
        <v>0</v>
      </c>
      <c r="GQ1168" s="293">
        <f>'DEUXIEME TRIMES.'!E1737</f>
        <v>0</v>
      </c>
      <c r="GR1168" s="1067">
        <f>'DEUXIEME TRIMES.'!F1737</f>
        <v>0</v>
      </c>
      <c r="GS1168" s="1067">
        <f>'DEUXIEME TRIMES.'!G1737</f>
        <v>0</v>
      </c>
      <c r="GT1168" s="1067">
        <f>'DEUXIEME TRIMES.'!H1737</f>
        <v>0</v>
      </c>
      <c r="GU1168" s="293">
        <f>'DEUXIEME TRIMES.'!I1737</f>
        <v>0</v>
      </c>
      <c r="GV1168" s="293">
        <f>'DEUXIEME TRIMES.'!J1737</f>
        <v>0</v>
      </c>
      <c r="GW1168" s="1553">
        <f>'DEUXIEME TRIMES.'!K1737</f>
        <v>0</v>
      </c>
    </row>
    <row r="1169" spans="196:205" ht="16.5" thickBot="1" x14ac:dyDescent="0.3">
      <c r="GN1169" s="1270">
        <f>'DEUXIEME TRIMES.'!B1738</f>
        <v>0</v>
      </c>
      <c r="GO1169" s="293">
        <f>'DEUXIEME TRIMES.'!C1738</f>
        <v>0</v>
      </c>
      <c r="GP1169" s="293">
        <f>'DEUXIEME TRIMES.'!D1738</f>
        <v>0</v>
      </c>
      <c r="GQ1169" s="293">
        <f>'DEUXIEME TRIMES.'!E1738</f>
        <v>0</v>
      </c>
      <c r="GR1169" s="1067">
        <f>'DEUXIEME TRIMES.'!F1738</f>
        <v>0</v>
      </c>
      <c r="GS1169" s="1067">
        <f>'DEUXIEME TRIMES.'!G1738</f>
        <v>0</v>
      </c>
      <c r="GT1169" s="1067">
        <f>'DEUXIEME TRIMES.'!H1738</f>
        <v>0</v>
      </c>
      <c r="GU1169" s="293">
        <f>'DEUXIEME TRIMES.'!I1738</f>
        <v>0</v>
      </c>
      <c r="GV1169" s="293">
        <f>'DEUXIEME TRIMES.'!J1738</f>
        <v>0</v>
      </c>
      <c r="GW1169" s="1553">
        <f>'DEUXIEME TRIMES.'!K1738</f>
        <v>0</v>
      </c>
    </row>
    <row r="1170" spans="196:205" ht="16.5" thickBot="1" x14ac:dyDescent="0.3">
      <c r="GN1170" s="1270">
        <f>'DEUXIEME TRIMES.'!B1739</f>
        <v>0</v>
      </c>
      <c r="GO1170" s="293">
        <f>'DEUXIEME TRIMES.'!C1739</f>
        <v>0</v>
      </c>
      <c r="GP1170" s="293">
        <f>'DEUXIEME TRIMES.'!D1739</f>
        <v>0</v>
      </c>
      <c r="GQ1170" s="293">
        <f>'DEUXIEME TRIMES.'!E1739</f>
        <v>0</v>
      </c>
      <c r="GR1170" s="1067">
        <f>'DEUXIEME TRIMES.'!F1739</f>
        <v>0</v>
      </c>
      <c r="GS1170" s="1067">
        <f>'DEUXIEME TRIMES.'!G1739</f>
        <v>0</v>
      </c>
      <c r="GT1170" s="1067">
        <f>'DEUXIEME TRIMES.'!H1739</f>
        <v>0</v>
      </c>
      <c r="GU1170" s="293">
        <f>'DEUXIEME TRIMES.'!I1739</f>
        <v>0</v>
      </c>
      <c r="GV1170" s="293">
        <f>'DEUXIEME TRIMES.'!J1739</f>
        <v>0</v>
      </c>
      <c r="GW1170" s="1553">
        <f>'DEUXIEME TRIMES.'!K1739</f>
        <v>0</v>
      </c>
    </row>
    <row r="1171" spans="196:205" ht="16.5" thickBot="1" x14ac:dyDescent="0.3">
      <c r="GN1171" s="1270">
        <f>'DEUXIEME TRIMES.'!B1740</f>
        <v>0</v>
      </c>
      <c r="GO1171" s="293">
        <f>'DEUXIEME TRIMES.'!C1740</f>
        <v>0</v>
      </c>
      <c r="GP1171" s="293">
        <f>'DEUXIEME TRIMES.'!D1740</f>
        <v>0</v>
      </c>
      <c r="GQ1171" s="293">
        <f>'DEUXIEME TRIMES.'!E1740</f>
        <v>0</v>
      </c>
      <c r="GR1171" s="1067">
        <f>'DEUXIEME TRIMES.'!F1740</f>
        <v>0</v>
      </c>
      <c r="GS1171" s="1067">
        <f>'DEUXIEME TRIMES.'!G1740</f>
        <v>0</v>
      </c>
      <c r="GT1171" s="1067">
        <f>'DEUXIEME TRIMES.'!H1740</f>
        <v>0</v>
      </c>
      <c r="GU1171" s="293">
        <f>'DEUXIEME TRIMES.'!I1740</f>
        <v>0</v>
      </c>
      <c r="GV1171" s="293">
        <f>'DEUXIEME TRIMES.'!J1740</f>
        <v>0</v>
      </c>
      <c r="GW1171" s="1553">
        <f>'DEUXIEME TRIMES.'!K1740</f>
        <v>0</v>
      </c>
    </row>
    <row r="1172" spans="196:205" ht="16.5" thickBot="1" x14ac:dyDescent="0.3">
      <c r="GN1172" s="1270">
        <f>'DEUXIEME TRIMES.'!B1741</f>
        <v>0</v>
      </c>
      <c r="GO1172" s="293">
        <f>'DEUXIEME TRIMES.'!C1741</f>
        <v>0</v>
      </c>
      <c r="GP1172" s="293">
        <f>'DEUXIEME TRIMES.'!D1741</f>
        <v>0</v>
      </c>
      <c r="GQ1172" s="293">
        <f>'DEUXIEME TRIMES.'!E1741</f>
        <v>0</v>
      </c>
      <c r="GR1172" s="1067">
        <f>'DEUXIEME TRIMES.'!F1741</f>
        <v>0</v>
      </c>
      <c r="GS1172" s="1067">
        <f>'DEUXIEME TRIMES.'!G1741</f>
        <v>0</v>
      </c>
      <c r="GT1172" s="1067">
        <f>'DEUXIEME TRIMES.'!H1741</f>
        <v>0</v>
      </c>
      <c r="GU1172" s="293">
        <f>'DEUXIEME TRIMES.'!I1741</f>
        <v>0</v>
      </c>
      <c r="GV1172" s="293">
        <f>'DEUXIEME TRIMES.'!J1741</f>
        <v>0</v>
      </c>
      <c r="GW1172" s="1553">
        <f>'DEUXIEME TRIMES.'!K1741</f>
        <v>0</v>
      </c>
    </row>
    <row r="1173" spans="196:205" ht="16.5" thickBot="1" x14ac:dyDescent="0.3">
      <c r="GN1173" s="1270">
        <f>'DEUXIEME TRIMES.'!B1742</f>
        <v>0</v>
      </c>
      <c r="GO1173" s="293">
        <f>'DEUXIEME TRIMES.'!C1742</f>
        <v>0</v>
      </c>
      <c r="GP1173" s="293">
        <f>'DEUXIEME TRIMES.'!D1742</f>
        <v>0</v>
      </c>
      <c r="GQ1173" s="293">
        <f>'DEUXIEME TRIMES.'!E1742</f>
        <v>0</v>
      </c>
      <c r="GR1173" s="1067">
        <f>'DEUXIEME TRIMES.'!F1742</f>
        <v>0</v>
      </c>
      <c r="GS1173" s="1067">
        <f>'DEUXIEME TRIMES.'!G1742</f>
        <v>0</v>
      </c>
      <c r="GT1173" s="1067">
        <f>'DEUXIEME TRIMES.'!H1742</f>
        <v>0</v>
      </c>
      <c r="GU1173" s="293">
        <f>'DEUXIEME TRIMES.'!I1742</f>
        <v>0</v>
      </c>
      <c r="GV1173" s="293">
        <f>'DEUXIEME TRIMES.'!J1742</f>
        <v>0</v>
      </c>
      <c r="GW1173" s="1553">
        <f>'DEUXIEME TRIMES.'!K1742</f>
        <v>0</v>
      </c>
    </row>
    <row r="1174" spans="196:205" ht="16.5" thickBot="1" x14ac:dyDescent="0.3">
      <c r="GN1174" s="1270">
        <f>'DEUXIEME TRIMES.'!B1743</f>
        <v>0</v>
      </c>
      <c r="GO1174" s="293">
        <f>'DEUXIEME TRIMES.'!C1743</f>
        <v>0</v>
      </c>
      <c r="GP1174" s="293">
        <f>'DEUXIEME TRIMES.'!D1743</f>
        <v>0</v>
      </c>
      <c r="GQ1174" s="293">
        <f>'DEUXIEME TRIMES.'!E1743</f>
        <v>0</v>
      </c>
      <c r="GR1174" s="1067">
        <f>'DEUXIEME TRIMES.'!F1743</f>
        <v>0</v>
      </c>
      <c r="GS1174" s="1067">
        <f>'DEUXIEME TRIMES.'!G1743</f>
        <v>0</v>
      </c>
      <c r="GT1174" s="1067">
        <f>'DEUXIEME TRIMES.'!H1743</f>
        <v>0</v>
      </c>
      <c r="GU1174" s="293">
        <f>'DEUXIEME TRIMES.'!I1743</f>
        <v>0</v>
      </c>
      <c r="GV1174" s="293">
        <f>'DEUXIEME TRIMES.'!J1743</f>
        <v>0</v>
      </c>
      <c r="GW1174" s="1553">
        <f>'DEUXIEME TRIMES.'!K1743</f>
        <v>0</v>
      </c>
    </row>
    <row r="1175" spans="196:205" ht="16.5" thickBot="1" x14ac:dyDescent="0.3">
      <c r="GN1175" s="1270">
        <f>'DEUXIEME TRIMES.'!B1744</f>
        <v>0</v>
      </c>
      <c r="GO1175" s="293">
        <f>'DEUXIEME TRIMES.'!C1744</f>
        <v>0</v>
      </c>
      <c r="GP1175" s="293">
        <f>'DEUXIEME TRIMES.'!D1744</f>
        <v>0</v>
      </c>
      <c r="GQ1175" s="293">
        <f>'DEUXIEME TRIMES.'!E1744</f>
        <v>0</v>
      </c>
      <c r="GR1175" s="1067">
        <f>'DEUXIEME TRIMES.'!F1744</f>
        <v>0</v>
      </c>
      <c r="GS1175" s="1067">
        <f>'DEUXIEME TRIMES.'!G1744</f>
        <v>0</v>
      </c>
      <c r="GT1175" s="1067">
        <f>'DEUXIEME TRIMES.'!H1744</f>
        <v>0</v>
      </c>
      <c r="GU1175" s="293">
        <f>'DEUXIEME TRIMES.'!I1744</f>
        <v>0</v>
      </c>
      <c r="GV1175" s="293">
        <f>'DEUXIEME TRIMES.'!J1744</f>
        <v>0</v>
      </c>
      <c r="GW1175" s="1553">
        <f>'DEUXIEME TRIMES.'!K1744</f>
        <v>0</v>
      </c>
    </row>
    <row r="1176" spans="196:205" ht="16.5" thickBot="1" x14ac:dyDescent="0.3">
      <c r="GN1176" s="1270">
        <f>'DEUXIEME TRIMES.'!B1745</f>
        <v>0</v>
      </c>
      <c r="GO1176" s="293">
        <f>'DEUXIEME TRIMES.'!C1745</f>
        <v>0</v>
      </c>
      <c r="GP1176" s="293">
        <f>'DEUXIEME TRIMES.'!D1745</f>
        <v>0</v>
      </c>
      <c r="GQ1176" s="293">
        <f>'DEUXIEME TRIMES.'!E1745</f>
        <v>0</v>
      </c>
      <c r="GR1176" s="1067">
        <f>'DEUXIEME TRIMES.'!F1745</f>
        <v>0</v>
      </c>
      <c r="GS1176" s="1067">
        <f>'DEUXIEME TRIMES.'!G1745</f>
        <v>0</v>
      </c>
      <c r="GT1176" s="1067">
        <f>'DEUXIEME TRIMES.'!H1745</f>
        <v>0</v>
      </c>
      <c r="GU1176" s="293">
        <f>'DEUXIEME TRIMES.'!I1745</f>
        <v>0</v>
      </c>
      <c r="GV1176" s="293">
        <f>'DEUXIEME TRIMES.'!J1745</f>
        <v>0</v>
      </c>
      <c r="GW1176" s="1553">
        <f>'DEUXIEME TRIMES.'!K1745</f>
        <v>0</v>
      </c>
    </row>
    <row r="1177" spans="196:205" ht="16.5" thickBot="1" x14ac:dyDescent="0.3">
      <c r="GN1177" s="1270">
        <f>'DEUXIEME TRIMES.'!B1746</f>
        <v>0</v>
      </c>
      <c r="GO1177" s="293">
        <f>'DEUXIEME TRIMES.'!C1746</f>
        <v>0</v>
      </c>
      <c r="GP1177" s="293">
        <f>'DEUXIEME TRIMES.'!D1746</f>
        <v>0</v>
      </c>
      <c r="GQ1177" s="293">
        <f>'DEUXIEME TRIMES.'!E1746</f>
        <v>0</v>
      </c>
      <c r="GR1177" s="1067">
        <f>'DEUXIEME TRIMES.'!F1746</f>
        <v>0</v>
      </c>
      <c r="GS1177" s="1067">
        <f>'DEUXIEME TRIMES.'!G1746</f>
        <v>0</v>
      </c>
      <c r="GT1177" s="1067">
        <f>'DEUXIEME TRIMES.'!H1746</f>
        <v>0</v>
      </c>
      <c r="GU1177" s="293">
        <f>'DEUXIEME TRIMES.'!I1746</f>
        <v>0</v>
      </c>
      <c r="GV1177" s="293">
        <f>'DEUXIEME TRIMES.'!J1746</f>
        <v>0</v>
      </c>
      <c r="GW1177" s="1553">
        <f>'DEUXIEME TRIMES.'!K1746</f>
        <v>0</v>
      </c>
    </row>
    <row r="1178" spans="196:205" ht="16.5" thickBot="1" x14ac:dyDescent="0.3">
      <c r="GN1178" s="1270">
        <f>'DEUXIEME TRIMES.'!B1747</f>
        <v>0</v>
      </c>
      <c r="GO1178" s="293">
        <f>'DEUXIEME TRIMES.'!C1747</f>
        <v>0</v>
      </c>
      <c r="GP1178" s="293">
        <f>'DEUXIEME TRIMES.'!D1747</f>
        <v>0</v>
      </c>
      <c r="GQ1178" s="293">
        <f>'DEUXIEME TRIMES.'!E1747</f>
        <v>0</v>
      </c>
      <c r="GR1178" s="1067">
        <f>'DEUXIEME TRIMES.'!F1747</f>
        <v>0</v>
      </c>
      <c r="GS1178" s="1067">
        <f>'DEUXIEME TRIMES.'!G1747</f>
        <v>0</v>
      </c>
      <c r="GT1178" s="1067">
        <f>'DEUXIEME TRIMES.'!H1747</f>
        <v>0</v>
      </c>
      <c r="GU1178" s="293">
        <f>'DEUXIEME TRIMES.'!I1747</f>
        <v>0</v>
      </c>
      <c r="GV1178" s="293">
        <f>'DEUXIEME TRIMES.'!J1747</f>
        <v>0</v>
      </c>
      <c r="GW1178" s="1553">
        <f>'DEUXIEME TRIMES.'!K1747</f>
        <v>0</v>
      </c>
    </row>
    <row r="1179" spans="196:205" ht="16.5" thickBot="1" x14ac:dyDescent="0.3">
      <c r="GN1179" s="1270">
        <f>'DEUXIEME TRIMES.'!B1748</f>
        <v>0</v>
      </c>
      <c r="GO1179" s="293">
        <f>'DEUXIEME TRIMES.'!C1748</f>
        <v>0</v>
      </c>
      <c r="GP1179" s="293">
        <f>'DEUXIEME TRIMES.'!D1748</f>
        <v>0</v>
      </c>
      <c r="GQ1179" s="293">
        <f>'DEUXIEME TRIMES.'!E1748</f>
        <v>0</v>
      </c>
      <c r="GR1179" s="1067">
        <f>'DEUXIEME TRIMES.'!F1748</f>
        <v>0</v>
      </c>
      <c r="GS1179" s="1067">
        <f>'DEUXIEME TRIMES.'!G1748</f>
        <v>0</v>
      </c>
      <c r="GT1179" s="1067">
        <f>'DEUXIEME TRIMES.'!H1748</f>
        <v>0</v>
      </c>
      <c r="GU1179" s="293">
        <f>'DEUXIEME TRIMES.'!I1748</f>
        <v>0</v>
      </c>
      <c r="GV1179" s="293">
        <f>'DEUXIEME TRIMES.'!J1748</f>
        <v>0</v>
      </c>
      <c r="GW1179" s="1553">
        <f>'DEUXIEME TRIMES.'!K1748</f>
        <v>0</v>
      </c>
    </row>
    <row r="1180" spans="196:205" ht="16.5" thickBot="1" x14ac:dyDescent="0.3">
      <c r="GN1180" s="1270">
        <f>'DEUXIEME TRIMES.'!B1749</f>
        <v>0</v>
      </c>
      <c r="GO1180" s="293">
        <f>'DEUXIEME TRIMES.'!C1749</f>
        <v>0</v>
      </c>
      <c r="GP1180" s="293">
        <f>'DEUXIEME TRIMES.'!D1749</f>
        <v>0</v>
      </c>
      <c r="GQ1180" s="293">
        <f>'DEUXIEME TRIMES.'!E1749</f>
        <v>0</v>
      </c>
      <c r="GR1180" s="1067">
        <f>'DEUXIEME TRIMES.'!F1749</f>
        <v>0</v>
      </c>
      <c r="GS1180" s="1067">
        <f>'DEUXIEME TRIMES.'!G1749</f>
        <v>0</v>
      </c>
      <c r="GT1180" s="1067">
        <f>'DEUXIEME TRIMES.'!H1749</f>
        <v>0</v>
      </c>
      <c r="GU1180" s="293">
        <f>'DEUXIEME TRIMES.'!I1749</f>
        <v>0</v>
      </c>
      <c r="GV1180" s="293">
        <f>'DEUXIEME TRIMES.'!J1749</f>
        <v>0</v>
      </c>
      <c r="GW1180" s="1553">
        <f>'DEUXIEME TRIMES.'!K1749</f>
        <v>0</v>
      </c>
    </row>
    <row r="1181" spans="196:205" ht="16.5" thickBot="1" x14ac:dyDescent="0.3">
      <c r="GN1181" s="1270">
        <f>'DEUXIEME TRIMES.'!B1750</f>
        <v>0</v>
      </c>
      <c r="GO1181" s="293">
        <f>'DEUXIEME TRIMES.'!C1750</f>
        <v>0</v>
      </c>
      <c r="GP1181" s="293">
        <f>'DEUXIEME TRIMES.'!D1750</f>
        <v>0</v>
      </c>
      <c r="GQ1181" s="293">
        <f>'DEUXIEME TRIMES.'!E1750</f>
        <v>0</v>
      </c>
      <c r="GR1181" s="1067">
        <f>'DEUXIEME TRIMES.'!F1750</f>
        <v>0</v>
      </c>
      <c r="GS1181" s="1067">
        <f>'DEUXIEME TRIMES.'!G1750</f>
        <v>0</v>
      </c>
      <c r="GT1181" s="1067">
        <f>'DEUXIEME TRIMES.'!H1750</f>
        <v>0</v>
      </c>
      <c r="GU1181" s="293">
        <f>'DEUXIEME TRIMES.'!I1750</f>
        <v>0</v>
      </c>
      <c r="GV1181" s="293">
        <f>'DEUXIEME TRIMES.'!J1750</f>
        <v>0</v>
      </c>
      <c r="GW1181" s="1553">
        <f>'DEUXIEME TRIMES.'!K1750</f>
        <v>0</v>
      </c>
    </row>
    <row r="1182" spans="196:205" ht="16.5" thickBot="1" x14ac:dyDescent="0.3">
      <c r="GN1182" s="1270">
        <f>'DEUXIEME TRIMES.'!B1751</f>
        <v>0</v>
      </c>
      <c r="GO1182" s="293">
        <f>'DEUXIEME TRIMES.'!C1751</f>
        <v>0</v>
      </c>
      <c r="GP1182" s="293">
        <f>'DEUXIEME TRIMES.'!D1751</f>
        <v>0</v>
      </c>
      <c r="GQ1182" s="293">
        <f>'DEUXIEME TRIMES.'!E1751</f>
        <v>0</v>
      </c>
      <c r="GR1182" s="1067">
        <f>'DEUXIEME TRIMES.'!F1751</f>
        <v>0</v>
      </c>
      <c r="GS1182" s="1067">
        <f>'DEUXIEME TRIMES.'!G1751</f>
        <v>0</v>
      </c>
      <c r="GT1182" s="1067">
        <f>'DEUXIEME TRIMES.'!H1751</f>
        <v>0</v>
      </c>
      <c r="GU1182" s="293">
        <f>'DEUXIEME TRIMES.'!I1751</f>
        <v>0</v>
      </c>
      <c r="GV1182" s="293">
        <f>'DEUXIEME TRIMES.'!J1751</f>
        <v>0</v>
      </c>
      <c r="GW1182" s="1553">
        <f>'DEUXIEME TRIMES.'!K1751</f>
        <v>0</v>
      </c>
    </row>
    <row r="1183" spans="196:205" ht="21" customHeight="1" thickBot="1" x14ac:dyDescent="0.3">
      <c r="GN1183" s="2157" t="s">
        <v>1165</v>
      </c>
      <c r="GO1183" s="2159"/>
      <c r="GP1183" s="2159"/>
      <c r="GQ1183" s="2159"/>
      <c r="GR1183" s="2159"/>
      <c r="GS1183" s="2159"/>
      <c r="GT1183" s="2158"/>
      <c r="GU1183" s="2157" t="s">
        <v>297</v>
      </c>
      <c r="GV1183" s="2158"/>
      <c r="GW1183" s="2149" t="s">
        <v>1164</v>
      </c>
    </row>
    <row r="1184" spans="196:205" ht="67.5" customHeight="1" thickBot="1" x14ac:dyDescent="0.3">
      <c r="GN1184" s="1233" t="s">
        <v>1</v>
      </c>
      <c r="GO1184" s="1235" t="s">
        <v>151</v>
      </c>
      <c r="GP1184" s="1236" t="s">
        <v>152</v>
      </c>
      <c r="GQ1184" s="1234" t="s">
        <v>158</v>
      </c>
      <c r="GR1184" s="1234" t="s">
        <v>153</v>
      </c>
      <c r="GS1184" s="1247" t="s">
        <v>295</v>
      </c>
      <c r="GT1184" s="1236" t="s">
        <v>296</v>
      </c>
      <c r="GU1184" s="1234" t="s">
        <v>298</v>
      </c>
      <c r="GV1184" s="1234" t="s">
        <v>299</v>
      </c>
      <c r="GW1184" s="2150"/>
    </row>
    <row r="1185" spans="196:214" ht="16.5" thickBot="1" x14ac:dyDescent="0.3">
      <c r="GN1185" s="1270">
        <f>'DEUXIEME TRIMES.'!B1754</f>
        <v>0</v>
      </c>
      <c r="GO1185" s="293">
        <f>'DEUXIEME TRIMES.'!C1754</f>
        <v>0</v>
      </c>
      <c r="GP1185" s="293">
        <f>'DEUXIEME TRIMES.'!D1754</f>
        <v>0</v>
      </c>
      <c r="GQ1185" s="293">
        <f>'DEUXIEME TRIMES.'!E1754</f>
        <v>0</v>
      </c>
      <c r="GR1185" s="1067">
        <f>'DEUXIEME TRIMES.'!F1754</f>
        <v>0</v>
      </c>
      <c r="GS1185" s="1067">
        <f>'DEUXIEME TRIMES.'!G1754</f>
        <v>0</v>
      </c>
      <c r="GT1185" s="1067">
        <f>'DEUXIEME TRIMES.'!H1754</f>
        <v>0</v>
      </c>
      <c r="GU1185" s="293">
        <f>'DEUXIEME TRIMES.'!I1754</f>
        <v>0</v>
      </c>
      <c r="GV1185" s="293">
        <f>'DEUXIEME TRIMES.'!J1754</f>
        <v>0</v>
      </c>
      <c r="GW1185" s="1553">
        <f>'DEUXIEME TRIMES.'!K1754</f>
        <v>0</v>
      </c>
    </row>
    <row r="1186" spans="196:214" ht="16.5" thickBot="1" x14ac:dyDescent="0.3">
      <c r="GN1186" s="1270">
        <f>'DEUXIEME TRIMES.'!B1755</f>
        <v>0</v>
      </c>
      <c r="GO1186" s="293">
        <f>'DEUXIEME TRIMES.'!C1755</f>
        <v>0</v>
      </c>
      <c r="GP1186" s="293">
        <f>'DEUXIEME TRIMES.'!D1755</f>
        <v>0</v>
      </c>
      <c r="GQ1186" s="293">
        <f>'DEUXIEME TRIMES.'!E1755</f>
        <v>0</v>
      </c>
      <c r="GR1186" s="1067">
        <f>'DEUXIEME TRIMES.'!F1755</f>
        <v>0</v>
      </c>
      <c r="GS1186" s="1067">
        <f>'DEUXIEME TRIMES.'!G1755</f>
        <v>0</v>
      </c>
      <c r="GT1186" s="1067">
        <f>'DEUXIEME TRIMES.'!H1755</f>
        <v>0</v>
      </c>
      <c r="GU1186" s="293">
        <f>'DEUXIEME TRIMES.'!I1755</f>
        <v>0</v>
      </c>
      <c r="GV1186" s="293">
        <f>'DEUXIEME TRIMES.'!J1755</f>
        <v>0</v>
      </c>
      <c r="GW1186" s="1553">
        <f>'DEUXIEME TRIMES.'!K1755</f>
        <v>0</v>
      </c>
    </row>
    <row r="1187" spans="196:214" ht="16.5" thickBot="1" x14ac:dyDescent="0.3">
      <c r="GN1187" s="1270">
        <f>'DEUXIEME TRIMES.'!B1756</f>
        <v>0</v>
      </c>
      <c r="GO1187" s="293">
        <f>'DEUXIEME TRIMES.'!C1756</f>
        <v>0</v>
      </c>
      <c r="GP1187" s="293">
        <f>'DEUXIEME TRIMES.'!D1756</f>
        <v>0</v>
      </c>
      <c r="GQ1187" s="293">
        <f>'DEUXIEME TRIMES.'!E1756</f>
        <v>0</v>
      </c>
      <c r="GR1187" s="1067">
        <f>'DEUXIEME TRIMES.'!F1756</f>
        <v>0</v>
      </c>
      <c r="GS1187" s="1067">
        <f>'DEUXIEME TRIMES.'!G1756</f>
        <v>0</v>
      </c>
      <c r="GT1187" s="1067">
        <f>'DEUXIEME TRIMES.'!H1756</f>
        <v>0</v>
      </c>
      <c r="GU1187" s="293">
        <f>'DEUXIEME TRIMES.'!I1756</f>
        <v>0</v>
      </c>
      <c r="GV1187" s="293">
        <f>'DEUXIEME TRIMES.'!J1756</f>
        <v>0</v>
      </c>
      <c r="GW1187" s="1553">
        <f>'DEUXIEME TRIMES.'!K1756</f>
        <v>0</v>
      </c>
    </row>
    <row r="1188" spans="196:214" ht="16.5" thickBot="1" x14ac:dyDescent="0.3">
      <c r="GN1188" s="1270">
        <f>'DEUXIEME TRIMES.'!B1757</f>
        <v>0</v>
      </c>
      <c r="GO1188" s="293">
        <f>'DEUXIEME TRIMES.'!C1757</f>
        <v>0</v>
      </c>
      <c r="GP1188" s="293">
        <f>'DEUXIEME TRIMES.'!D1757</f>
        <v>0</v>
      </c>
      <c r="GQ1188" s="293">
        <f>'DEUXIEME TRIMES.'!E1757</f>
        <v>0</v>
      </c>
      <c r="GR1188" s="1067">
        <f>'DEUXIEME TRIMES.'!F1757</f>
        <v>0</v>
      </c>
      <c r="GS1188" s="1067">
        <f>'DEUXIEME TRIMES.'!G1757</f>
        <v>0</v>
      </c>
      <c r="GT1188" s="1067">
        <f>'DEUXIEME TRIMES.'!H1757</f>
        <v>0</v>
      </c>
      <c r="GU1188" s="293">
        <f>'DEUXIEME TRIMES.'!I1757</f>
        <v>0</v>
      </c>
      <c r="GV1188" s="293">
        <f>'DEUXIEME TRIMES.'!J1757</f>
        <v>0</v>
      </c>
      <c r="GW1188" s="1553">
        <f>'DEUXIEME TRIMES.'!K1757</f>
        <v>0</v>
      </c>
    </row>
    <row r="1189" spans="196:214" ht="16.5" thickBot="1" x14ac:dyDescent="0.3">
      <c r="GN1189" s="1789">
        <f>'DEUXIEME TRIMES.'!B1758</f>
        <v>0</v>
      </c>
      <c r="GO1189" s="342">
        <f>'DEUXIEME TRIMES.'!C1758</f>
        <v>0</v>
      </c>
      <c r="GP1189" s="342">
        <f>'DEUXIEME TRIMES.'!D1758</f>
        <v>0</v>
      </c>
      <c r="GQ1189" s="342">
        <f>'DEUXIEME TRIMES.'!E1758</f>
        <v>0</v>
      </c>
      <c r="GR1189" s="1067">
        <f>'DEUXIEME TRIMES.'!F1758</f>
        <v>0</v>
      </c>
      <c r="GS1189" s="1785">
        <f>'DEUXIEME TRIMES.'!G1758</f>
        <v>0</v>
      </c>
      <c r="GT1189" s="1785">
        <f>'DEUXIEME TRIMES.'!H1758</f>
        <v>0</v>
      </c>
      <c r="GU1189" s="342">
        <f>'DEUXIEME TRIMES.'!I1758</f>
        <v>0</v>
      </c>
      <c r="GV1189" s="342">
        <f>'DEUXIEME TRIMES.'!J1758</f>
        <v>0</v>
      </c>
      <c r="GW1189" s="1553">
        <f>'DEUXIEME TRIMES.'!K1758</f>
        <v>0</v>
      </c>
    </row>
    <row r="1190" spans="196:214" ht="16.5" thickBot="1" x14ac:dyDescent="0.3">
      <c r="GN1190" s="1270">
        <f>'DEUXIEME TRIMES.'!B1759</f>
        <v>0</v>
      </c>
      <c r="GO1190" s="293">
        <f>'DEUXIEME TRIMES.'!C1759</f>
        <v>0</v>
      </c>
      <c r="GP1190" s="293">
        <f>'DEUXIEME TRIMES.'!D1759</f>
        <v>0</v>
      </c>
      <c r="GQ1190" s="293">
        <f>'DEUXIEME TRIMES.'!E1759</f>
        <v>0</v>
      </c>
      <c r="GR1190" s="1067">
        <f>'DEUXIEME TRIMES.'!F1759</f>
        <v>0</v>
      </c>
      <c r="GS1190" s="1067">
        <f>'DEUXIEME TRIMES.'!G1759</f>
        <v>0</v>
      </c>
      <c r="GT1190" s="1067">
        <f>'DEUXIEME TRIMES.'!H1759</f>
        <v>0</v>
      </c>
      <c r="GU1190" s="293">
        <f>'DEUXIEME TRIMES.'!I1759</f>
        <v>0</v>
      </c>
      <c r="GV1190" s="293">
        <f>'DEUXIEME TRIMES.'!J1759</f>
        <v>0</v>
      </c>
      <c r="GW1190" s="1553">
        <f>'DEUXIEME TRIMES.'!K1759</f>
        <v>0</v>
      </c>
    </row>
    <row r="1191" spans="196:214" ht="16.5" thickBot="1" x14ac:dyDescent="0.3">
      <c r="GN1191" s="1788"/>
      <c r="GO1191" s="1782"/>
      <c r="GP1191" s="1782"/>
      <c r="GQ1191" s="1782"/>
      <c r="GR1191" s="1782"/>
      <c r="GS1191" s="1783"/>
      <c r="GT1191" s="1783"/>
      <c r="GU1191" s="1782"/>
      <c r="GV1191" s="1782"/>
      <c r="GW1191" s="1817"/>
    </row>
    <row r="1192" spans="196:214" ht="19.5" thickBot="1" x14ac:dyDescent="0.3">
      <c r="GN1192" s="2040" t="s">
        <v>91</v>
      </c>
      <c r="GO1192" s="2041"/>
      <c r="GP1192" s="2042">
        <f>'DEUXIEME TRIMES.'!C1767</f>
        <v>0</v>
      </c>
      <c r="GQ1192" s="2043"/>
      <c r="GR1192" s="2043"/>
      <c r="GS1192" s="2043"/>
      <c r="GT1192" s="2043"/>
      <c r="GU1192" s="2043"/>
      <c r="GV1192" s="2043"/>
      <c r="GW1192" s="2044"/>
    </row>
    <row r="1193" spans="196:214" ht="15.75" x14ac:dyDescent="0.25">
      <c r="GN1193" s="1788"/>
      <c r="GO1193" s="1782"/>
      <c r="GP1193" s="2045"/>
      <c r="GQ1193" s="2046"/>
      <c r="GR1193" s="2046"/>
      <c r="GS1193" s="2046"/>
      <c r="GT1193" s="2046"/>
      <c r="GU1193" s="2046"/>
      <c r="GV1193" s="2046"/>
      <c r="GW1193" s="2047"/>
    </row>
    <row r="1194" spans="196:214" ht="15.75" x14ac:dyDescent="0.25">
      <c r="GN1194" s="1788"/>
      <c r="GO1194" s="1782"/>
      <c r="GP1194" s="2045"/>
      <c r="GQ1194" s="2046"/>
      <c r="GR1194" s="2046"/>
      <c r="GS1194" s="2046"/>
      <c r="GT1194" s="2046"/>
      <c r="GU1194" s="2046"/>
      <c r="GV1194" s="2046"/>
      <c r="GW1194" s="2047"/>
    </row>
    <row r="1195" spans="196:214" ht="15.75" x14ac:dyDescent="0.25">
      <c r="GN1195" s="1788"/>
      <c r="GO1195" s="1782"/>
      <c r="GP1195" s="2045"/>
      <c r="GQ1195" s="2046"/>
      <c r="GR1195" s="2046"/>
      <c r="GS1195" s="2046"/>
      <c r="GT1195" s="2046"/>
      <c r="GU1195" s="2046"/>
      <c r="GV1195" s="2046"/>
      <c r="GW1195" s="2047"/>
    </row>
    <row r="1196" spans="196:214" ht="16.5" thickBot="1" x14ac:dyDescent="0.3">
      <c r="GN1196" s="1788"/>
      <c r="GO1196" s="1782"/>
      <c r="GP1196" s="2048"/>
      <c r="GQ1196" s="2049"/>
      <c r="GR1196" s="2049"/>
      <c r="GS1196" s="2049"/>
      <c r="GT1196" s="2049"/>
      <c r="GU1196" s="2049"/>
      <c r="GV1196" s="2049"/>
      <c r="GW1196" s="2050"/>
    </row>
    <row r="1197" spans="196:214" x14ac:dyDescent="0.25">
      <c r="GX1197" s="666"/>
    </row>
    <row r="1198" spans="196:214" ht="21" x14ac:dyDescent="0.35">
      <c r="GY1198" s="719" t="s">
        <v>790</v>
      </c>
      <c r="GZ1198" s="383"/>
      <c r="HA1198" s="383"/>
      <c r="HB1198" s="383"/>
      <c r="HC1198" s="383"/>
      <c r="HD1198" s="383"/>
      <c r="HE1198" s="383"/>
      <c r="HF1198" s="712">
        <v>22</v>
      </c>
    </row>
    <row r="1199" spans="196:214" ht="21.75" thickBot="1" x14ac:dyDescent="0.4">
      <c r="GY1199" s="383"/>
      <c r="GZ1199" s="383"/>
      <c r="HA1199" s="383"/>
      <c r="HB1199" s="383"/>
      <c r="HC1199" s="383"/>
      <c r="HD1199" s="383"/>
      <c r="HE1199" s="383"/>
      <c r="HF1199" s="383"/>
    </row>
    <row r="1200" spans="196:214" ht="42.75" thickBot="1" x14ac:dyDescent="0.3">
      <c r="GY1200" s="1237" t="s">
        <v>1</v>
      </c>
      <c r="GZ1200" s="1238" t="s">
        <v>151</v>
      </c>
      <c r="HA1200" s="1239" t="s">
        <v>278</v>
      </c>
      <c r="HB1200" s="1239" t="s">
        <v>158</v>
      </c>
      <c r="HC1200" s="1239" t="s">
        <v>30</v>
      </c>
      <c r="HD1200" s="1240" t="s">
        <v>301</v>
      </c>
      <c r="HE1200" s="1239" t="s">
        <v>302</v>
      </c>
      <c r="HF1200" s="1239" t="s">
        <v>303</v>
      </c>
    </row>
    <row r="1201" spans="207:214" ht="30" customHeight="1" thickBot="1" x14ac:dyDescent="0.3">
      <c r="GY1201" s="1554">
        <f>'DEUXIEME TRIMES.'!B1774</f>
        <v>0</v>
      </c>
      <c r="GZ1201" s="293">
        <f>'DEUXIEME TRIMES.'!C1774</f>
        <v>0</v>
      </c>
      <c r="HA1201" s="293">
        <f>'DEUXIEME TRIMES.'!D1774</f>
        <v>0</v>
      </c>
      <c r="HB1201" s="293">
        <f>'DEUXIEME TRIMES.'!E1774</f>
        <v>0</v>
      </c>
      <c r="HC1201" s="293">
        <f>'DEUXIEME TRIMES.'!F1774</f>
        <v>0</v>
      </c>
      <c r="HD1201" s="1067">
        <f>'DEUXIEME TRIMES.'!G1774</f>
        <v>0</v>
      </c>
      <c r="HE1201" s="293">
        <f>'DEUXIEME TRIMES.'!H1774</f>
        <v>0</v>
      </c>
      <c r="HF1201" s="293">
        <f>'DEUXIEME TRIMES.'!I1774</f>
        <v>0</v>
      </c>
    </row>
    <row r="1202" spans="207:214" ht="30" customHeight="1" thickBot="1" x14ac:dyDescent="0.3">
      <c r="GY1202" s="1554">
        <f>'DEUXIEME TRIMES.'!B1775</f>
        <v>0</v>
      </c>
      <c r="GZ1202" s="293">
        <f>'DEUXIEME TRIMES.'!C1775</f>
        <v>0</v>
      </c>
      <c r="HA1202" s="293">
        <f>'DEUXIEME TRIMES.'!D1775</f>
        <v>0</v>
      </c>
      <c r="HB1202" s="293">
        <f>'DEUXIEME TRIMES.'!E1775</f>
        <v>0</v>
      </c>
      <c r="HC1202" s="293">
        <f>'DEUXIEME TRIMES.'!F1775</f>
        <v>0</v>
      </c>
      <c r="HD1202" s="1067">
        <f>'DEUXIEME TRIMES.'!G1775</f>
        <v>0</v>
      </c>
      <c r="HE1202" s="293">
        <f>'DEUXIEME TRIMES.'!H1775</f>
        <v>0</v>
      </c>
      <c r="HF1202" s="293">
        <f>'DEUXIEME TRIMES.'!I1775</f>
        <v>0</v>
      </c>
    </row>
    <row r="1203" spans="207:214" ht="30" customHeight="1" thickBot="1" x14ac:dyDescent="0.3">
      <c r="GY1203" s="1554">
        <f>'DEUXIEME TRIMES.'!B1776</f>
        <v>0</v>
      </c>
      <c r="GZ1203" s="293">
        <f>'DEUXIEME TRIMES.'!C1776</f>
        <v>0</v>
      </c>
      <c r="HA1203" s="293">
        <f>'DEUXIEME TRIMES.'!D1776</f>
        <v>0</v>
      </c>
      <c r="HB1203" s="293">
        <f>'DEUXIEME TRIMES.'!E1776</f>
        <v>0</v>
      </c>
      <c r="HC1203" s="293">
        <f>'DEUXIEME TRIMES.'!F1776</f>
        <v>0</v>
      </c>
      <c r="HD1203" s="1067">
        <f>'DEUXIEME TRIMES.'!G1776</f>
        <v>0</v>
      </c>
      <c r="HE1203" s="293">
        <f>'DEUXIEME TRIMES.'!H1776</f>
        <v>0</v>
      </c>
      <c r="HF1203" s="293">
        <f>'DEUXIEME TRIMES.'!I1776</f>
        <v>0</v>
      </c>
    </row>
    <row r="1204" spans="207:214" ht="30" customHeight="1" thickBot="1" x14ac:dyDescent="0.3">
      <c r="GY1204" s="1554">
        <f>'DEUXIEME TRIMES.'!B1777</f>
        <v>0</v>
      </c>
      <c r="GZ1204" s="293">
        <f>'DEUXIEME TRIMES.'!C1777</f>
        <v>0</v>
      </c>
      <c r="HA1204" s="293">
        <f>'DEUXIEME TRIMES.'!D1777</f>
        <v>0</v>
      </c>
      <c r="HB1204" s="293">
        <f>'DEUXIEME TRIMES.'!E1777</f>
        <v>0</v>
      </c>
      <c r="HC1204" s="293">
        <f>'DEUXIEME TRIMES.'!F1777</f>
        <v>0</v>
      </c>
      <c r="HD1204" s="1067">
        <f>'DEUXIEME TRIMES.'!G1777</f>
        <v>0</v>
      </c>
      <c r="HE1204" s="293">
        <f>'DEUXIEME TRIMES.'!H1777</f>
        <v>0</v>
      </c>
      <c r="HF1204" s="293">
        <f>'DEUXIEME TRIMES.'!I1777</f>
        <v>0</v>
      </c>
    </row>
    <row r="1205" spans="207:214" ht="30" customHeight="1" thickBot="1" x14ac:dyDescent="0.3">
      <c r="GY1205" s="1554">
        <f>'DEUXIEME TRIMES.'!B1778</f>
        <v>0</v>
      </c>
      <c r="GZ1205" s="293">
        <f>'DEUXIEME TRIMES.'!C1778</f>
        <v>0</v>
      </c>
      <c r="HA1205" s="293">
        <f>'DEUXIEME TRIMES.'!D1778</f>
        <v>0</v>
      </c>
      <c r="HB1205" s="293">
        <f>'DEUXIEME TRIMES.'!E1778</f>
        <v>0</v>
      </c>
      <c r="HC1205" s="293">
        <f>'DEUXIEME TRIMES.'!F1778</f>
        <v>0</v>
      </c>
      <c r="HD1205" s="1067">
        <f>'DEUXIEME TRIMES.'!G1778</f>
        <v>0</v>
      </c>
      <c r="HE1205" s="293">
        <f>'DEUXIEME TRIMES.'!H1778</f>
        <v>0</v>
      </c>
      <c r="HF1205" s="293">
        <f>'DEUXIEME TRIMES.'!I1778</f>
        <v>0</v>
      </c>
    </row>
    <row r="1206" spans="207:214" ht="30" customHeight="1" thickBot="1" x14ac:dyDescent="0.3">
      <c r="GY1206" s="1554">
        <f>'DEUXIEME TRIMES.'!B1779</f>
        <v>0</v>
      </c>
      <c r="GZ1206" s="293">
        <f>'DEUXIEME TRIMES.'!C1779</f>
        <v>0</v>
      </c>
      <c r="HA1206" s="293">
        <f>'DEUXIEME TRIMES.'!D1779</f>
        <v>0</v>
      </c>
      <c r="HB1206" s="293">
        <f>'DEUXIEME TRIMES.'!E1779</f>
        <v>0</v>
      </c>
      <c r="HC1206" s="293">
        <f>'DEUXIEME TRIMES.'!F1779</f>
        <v>0</v>
      </c>
      <c r="HD1206" s="1067">
        <f>'DEUXIEME TRIMES.'!G1779</f>
        <v>0</v>
      </c>
      <c r="HE1206" s="293">
        <f>'DEUXIEME TRIMES.'!H1779</f>
        <v>0</v>
      </c>
      <c r="HF1206" s="293">
        <f>'DEUXIEME TRIMES.'!I1779</f>
        <v>0</v>
      </c>
    </row>
    <row r="1207" spans="207:214" ht="30" customHeight="1" thickBot="1" x14ac:dyDescent="0.3">
      <c r="GY1207" s="1554">
        <f>'DEUXIEME TRIMES.'!B1780</f>
        <v>0</v>
      </c>
      <c r="GZ1207" s="293">
        <f>'DEUXIEME TRIMES.'!C1780</f>
        <v>0</v>
      </c>
      <c r="HA1207" s="293">
        <f>'DEUXIEME TRIMES.'!D1780</f>
        <v>0</v>
      </c>
      <c r="HB1207" s="293">
        <f>'DEUXIEME TRIMES.'!E1780</f>
        <v>0</v>
      </c>
      <c r="HC1207" s="293">
        <f>'DEUXIEME TRIMES.'!F1780</f>
        <v>0</v>
      </c>
      <c r="HD1207" s="1067">
        <f>'DEUXIEME TRIMES.'!G1780</f>
        <v>0</v>
      </c>
      <c r="HE1207" s="293">
        <f>'DEUXIEME TRIMES.'!H1780</f>
        <v>0</v>
      </c>
      <c r="HF1207" s="293">
        <f>'DEUXIEME TRIMES.'!I1780</f>
        <v>0</v>
      </c>
    </row>
    <row r="1208" spans="207:214" ht="30" customHeight="1" thickBot="1" x14ac:dyDescent="0.3">
      <c r="GY1208" s="1554">
        <f>'DEUXIEME TRIMES.'!B1781</f>
        <v>0</v>
      </c>
      <c r="GZ1208" s="293">
        <f>'DEUXIEME TRIMES.'!C1781</f>
        <v>0</v>
      </c>
      <c r="HA1208" s="293">
        <f>'DEUXIEME TRIMES.'!D1781</f>
        <v>0</v>
      </c>
      <c r="HB1208" s="293">
        <f>'DEUXIEME TRIMES.'!E1781</f>
        <v>0</v>
      </c>
      <c r="HC1208" s="293">
        <f>'DEUXIEME TRIMES.'!F1781</f>
        <v>0</v>
      </c>
      <c r="HD1208" s="1067">
        <f>'DEUXIEME TRIMES.'!G1781</f>
        <v>0</v>
      </c>
      <c r="HE1208" s="293">
        <f>'DEUXIEME TRIMES.'!H1781</f>
        <v>0</v>
      </c>
      <c r="HF1208" s="293">
        <f>'DEUXIEME TRIMES.'!I1781</f>
        <v>0</v>
      </c>
    </row>
    <row r="1209" spans="207:214" ht="30" customHeight="1" thickBot="1" x14ac:dyDescent="0.3">
      <c r="GY1209" s="1554">
        <f>'DEUXIEME TRIMES.'!B1782</f>
        <v>0</v>
      </c>
      <c r="GZ1209" s="293">
        <f>'DEUXIEME TRIMES.'!C1782</f>
        <v>0</v>
      </c>
      <c r="HA1209" s="293">
        <f>'DEUXIEME TRIMES.'!D1782</f>
        <v>0</v>
      </c>
      <c r="HB1209" s="293">
        <f>'DEUXIEME TRIMES.'!E1782</f>
        <v>0</v>
      </c>
      <c r="HC1209" s="293">
        <f>'DEUXIEME TRIMES.'!F1782</f>
        <v>0</v>
      </c>
      <c r="HD1209" s="1067">
        <f>'DEUXIEME TRIMES.'!G1782</f>
        <v>0</v>
      </c>
      <c r="HE1209" s="293">
        <f>'DEUXIEME TRIMES.'!H1782</f>
        <v>0</v>
      </c>
      <c r="HF1209" s="293">
        <f>'DEUXIEME TRIMES.'!I1782</f>
        <v>0</v>
      </c>
    </row>
    <row r="1210" spans="207:214" ht="30" customHeight="1" thickBot="1" x14ac:dyDescent="0.3">
      <c r="GY1210" s="1554">
        <f>'DEUXIEME TRIMES.'!B1783</f>
        <v>0</v>
      </c>
      <c r="GZ1210" s="293">
        <f>'DEUXIEME TRIMES.'!C1783</f>
        <v>0</v>
      </c>
      <c r="HA1210" s="293">
        <f>'DEUXIEME TRIMES.'!D1783</f>
        <v>0</v>
      </c>
      <c r="HB1210" s="293">
        <f>'DEUXIEME TRIMES.'!E1783</f>
        <v>0</v>
      </c>
      <c r="HC1210" s="293">
        <f>'DEUXIEME TRIMES.'!F1783</f>
        <v>0</v>
      </c>
      <c r="HD1210" s="1067">
        <f>'DEUXIEME TRIMES.'!G1783</f>
        <v>0</v>
      </c>
      <c r="HE1210" s="293">
        <f>'DEUXIEME TRIMES.'!H1783</f>
        <v>0</v>
      </c>
      <c r="HF1210" s="293">
        <f>'DEUXIEME TRIMES.'!I1783</f>
        <v>0</v>
      </c>
    </row>
    <row r="1211" spans="207:214" ht="30" customHeight="1" thickBot="1" x14ac:dyDescent="0.3">
      <c r="GY1211" s="1554">
        <f>'DEUXIEME TRIMES.'!B1784</f>
        <v>0</v>
      </c>
      <c r="GZ1211" s="293">
        <f>'DEUXIEME TRIMES.'!C1784</f>
        <v>0</v>
      </c>
      <c r="HA1211" s="293">
        <f>'DEUXIEME TRIMES.'!D1784</f>
        <v>0</v>
      </c>
      <c r="HB1211" s="293">
        <f>'DEUXIEME TRIMES.'!E1784</f>
        <v>0</v>
      </c>
      <c r="HC1211" s="293">
        <f>'DEUXIEME TRIMES.'!F1784</f>
        <v>0</v>
      </c>
      <c r="HD1211" s="1067">
        <f>'DEUXIEME TRIMES.'!G1784</f>
        <v>0</v>
      </c>
      <c r="HE1211" s="293">
        <f>'DEUXIEME TRIMES.'!H1784</f>
        <v>0</v>
      </c>
      <c r="HF1211" s="293">
        <f>'DEUXIEME TRIMES.'!I1784</f>
        <v>0</v>
      </c>
    </row>
    <row r="1212" spans="207:214" ht="30" customHeight="1" thickBot="1" x14ac:dyDescent="0.3">
      <c r="GY1212" s="1554">
        <f>'DEUXIEME TRIMES.'!B1785</f>
        <v>0</v>
      </c>
      <c r="GZ1212" s="293">
        <f>'DEUXIEME TRIMES.'!C1785</f>
        <v>0</v>
      </c>
      <c r="HA1212" s="293">
        <f>'DEUXIEME TRIMES.'!D1785</f>
        <v>0</v>
      </c>
      <c r="HB1212" s="293">
        <f>'DEUXIEME TRIMES.'!E1785</f>
        <v>0</v>
      </c>
      <c r="HC1212" s="293">
        <f>'DEUXIEME TRIMES.'!F1785</f>
        <v>0</v>
      </c>
      <c r="HD1212" s="1067">
        <f>'DEUXIEME TRIMES.'!G1785</f>
        <v>0</v>
      </c>
      <c r="HE1212" s="293">
        <f>'DEUXIEME TRIMES.'!H1785</f>
        <v>0</v>
      </c>
      <c r="HF1212" s="293">
        <f>'DEUXIEME TRIMES.'!I1785</f>
        <v>0</v>
      </c>
    </row>
    <row r="1213" spans="207:214" ht="30" customHeight="1" thickBot="1" x14ac:dyDescent="0.3">
      <c r="GY1213" s="1554">
        <f>'DEUXIEME TRIMES.'!B1786</f>
        <v>0</v>
      </c>
      <c r="GZ1213" s="293">
        <f>'DEUXIEME TRIMES.'!C1786</f>
        <v>0</v>
      </c>
      <c r="HA1213" s="293">
        <f>'DEUXIEME TRIMES.'!D1786</f>
        <v>0</v>
      </c>
      <c r="HB1213" s="293">
        <f>'DEUXIEME TRIMES.'!E1786</f>
        <v>0</v>
      </c>
      <c r="HC1213" s="293">
        <f>'DEUXIEME TRIMES.'!F1786</f>
        <v>0</v>
      </c>
      <c r="HD1213" s="1067">
        <f>'DEUXIEME TRIMES.'!G1786</f>
        <v>0</v>
      </c>
      <c r="HE1213" s="293">
        <f>'DEUXIEME TRIMES.'!H1786</f>
        <v>0</v>
      </c>
      <c r="HF1213" s="293">
        <f>'DEUXIEME TRIMES.'!I1786</f>
        <v>0</v>
      </c>
    </row>
    <row r="1214" spans="207:214" ht="30" customHeight="1" thickBot="1" x14ac:dyDescent="0.3">
      <c r="GY1214" s="1554">
        <f>'DEUXIEME TRIMES.'!B1787</f>
        <v>0</v>
      </c>
      <c r="GZ1214" s="293">
        <f>'DEUXIEME TRIMES.'!C1787</f>
        <v>0</v>
      </c>
      <c r="HA1214" s="293">
        <f>'DEUXIEME TRIMES.'!D1787</f>
        <v>0</v>
      </c>
      <c r="HB1214" s="293">
        <f>'DEUXIEME TRIMES.'!E1787</f>
        <v>0</v>
      </c>
      <c r="HC1214" s="293">
        <f>'DEUXIEME TRIMES.'!F1787</f>
        <v>0</v>
      </c>
      <c r="HD1214" s="1067">
        <f>'DEUXIEME TRIMES.'!G1787</f>
        <v>0</v>
      </c>
      <c r="HE1214" s="293">
        <f>'DEUXIEME TRIMES.'!H1787</f>
        <v>0</v>
      </c>
      <c r="HF1214" s="293">
        <f>'DEUXIEME TRIMES.'!I1787</f>
        <v>0</v>
      </c>
    </row>
    <row r="1215" spans="207:214" ht="30" customHeight="1" thickBot="1" x14ac:dyDescent="0.3">
      <c r="GY1215" s="1554">
        <f>'DEUXIEME TRIMES.'!B1788</f>
        <v>0</v>
      </c>
      <c r="GZ1215" s="293">
        <f>'DEUXIEME TRIMES.'!C1788</f>
        <v>0</v>
      </c>
      <c r="HA1215" s="293">
        <f>'DEUXIEME TRIMES.'!D1788</f>
        <v>0</v>
      </c>
      <c r="HB1215" s="293">
        <f>'DEUXIEME TRIMES.'!E1788</f>
        <v>0</v>
      </c>
      <c r="HC1215" s="293">
        <f>'DEUXIEME TRIMES.'!F1788</f>
        <v>0</v>
      </c>
      <c r="HD1215" s="1067">
        <f>'DEUXIEME TRIMES.'!G1788</f>
        <v>0</v>
      </c>
      <c r="HE1215" s="293">
        <f>'DEUXIEME TRIMES.'!H1788</f>
        <v>0</v>
      </c>
      <c r="HF1215" s="293">
        <f>'DEUXIEME TRIMES.'!I1788</f>
        <v>0</v>
      </c>
    </row>
    <row r="1216" spans="207:214" ht="30" customHeight="1" thickBot="1" x14ac:dyDescent="0.3">
      <c r="GY1216" s="1554">
        <f>'DEUXIEME TRIMES.'!B1789</f>
        <v>0</v>
      </c>
      <c r="GZ1216" s="293">
        <f>'DEUXIEME TRIMES.'!C1789</f>
        <v>0</v>
      </c>
      <c r="HA1216" s="293">
        <f>'DEUXIEME TRIMES.'!D1789</f>
        <v>0</v>
      </c>
      <c r="HB1216" s="293">
        <f>'DEUXIEME TRIMES.'!E1789</f>
        <v>0</v>
      </c>
      <c r="HC1216" s="293">
        <f>'DEUXIEME TRIMES.'!F1789</f>
        <v>0</v>
      </c>
      <c r="HD1216" s="1067">
        <f>'DEUXIEME TRIMES.'!G1789</f>
        <v>0</v>
      </c>
      <c r="HE1216" s="293">
        <f>'DEUXIEME TRIMES.'!H1789</f>
        <v>0</v>
      </c>
      <c r="HF1216" s="293">
        <f>'DEUXIEME TRIMES.'!I1789</f>
        <v>0</v>
      </c>
    </row>
    <row r="1217" spans="207:214" ht="30" customHeight="1" thickBot="1" x14ac:dyDescent="0.3">
      <c r="GY1217" s="1554">
        <f>'DEUXIEME TRIMES.'!B1790</f>
        <v>0</v>
      </c>
      <c r="GZ1217" s="293">
        <f>'DEUXIEME TRIMES.'!C1790</f>
        <v>0</v>
      </c>
      <c r="HA1217" s="293">
        <f>'DEUXIEME TRIMES.'!D1790</f>
        <v>0</v>
      </c>
      <c r="HB1217" s="293">
        <f>'DEUXIEME TRIMES.'!E1790</f>
        <v>0</v>
      </c>
      <c r="HC1217" s="293">
        <f>'DEUXIEME TRIMES.'!F1790</f>
        <v>0</v>
      </c>
      <c r="HD1217" s="1067">
        <f>'DEUXIEME TRIMES.'!G1790</f>
        <v>0</v>
      </c>
      <c r="HE1217" s="293">
        <f>'DEUXIEME TRIMES.'!H1790</f>
        <v>0</v>
      </c>
      <c r="HF1217" s="293">
        <f>'DEUXIEME TRIMES.'!I1790</f>
        <v>0</v>
      </c>
    </row>
    <row r="1218" spans="207:214" ht="30" customHeight="1" thickBot="1" x14ac:dyDescent="0.3">
      <c r="GY1218" s="1554">
        <f>'DEUXIEME TRIMES.'!B1791</f>
        <v>0</v>
      </c>
      <c r="GZ1218" s="293">
        <f>'DEUXIEME TRIMES.'!C1791</f>
        <v>0</v>
      </c>
      <c r="HA1218" s="293">
        <f>'DEUXIEME TRIMES.'!D1791</f>
        <v>0</v>
      </c>
      <c r="HB1218" s="293">
        <f>'DEUXIEME TRIMES.'!E1791</f>
        <v>0</v>
      </c>
      <c r="HC1218" s="293">
        <f>'DEUXIEME TRIMES.'!F1791</f>
        <v>0</v>
      </c>
      <c r="HD1218" s="1067">
        <f>'DEUXIEME TRIMES.'!G1791</f>
        <v>0</v>
      </c>
      <c r="HE1218" s="293">
        <f>'DEUXIEME TRIMES.'!H1791</f>
        <v>0</v>
      </c>
      <c r="HF1218" s="293">
        <f>'DEUXIEME TRIMES.'!I1791</f>
        <v>0</v>
      </c>
    </row>
    <row r="1219" spans="207:214" ht="30" customHeight="1" thickBot="1" x14ac:dyDescent="0.3">
      <c r="GY1219" s="1554">
        <f>'DEUXIEME TRIMES.'!B1792</f>
        <v>0</v>
      </c>
      <c r="GZ1219" s="293">
        <f>'DEUXIEME TRIMES.'!C1792</f>
        <v>0</v>
      </c>
      <c r="HA1219" s="293">
        <f>'DEUXIEME TRIMES.'!D1792</f>
        <v>0</v>
      </c>
      <c r="HB1219" s="293">
        <f>'DEUXIEME TRIMES.'!E1792</f>
        <v>0</v>
      </c>
      <c r="HC1219" s="293">
        <f>'DEUXIEME TRIMES.'!F1792</f>
        <v>0</v>
      </c>
      <c r="HD1219" s="1067">
        <f>'DEUXIEME TRIMES.'!G1792</f>
        <v>0</v>
      </c>
      <c r="HE1219" s="293">
        <f>'DEUXIEME TRIMES.'!H1792</f>
        <v>0</v>
      </c>
      <c r="HF1219" s="293">
        <f>'DEUXIEME TRIMES.'!I1792</f>
        <v>0</v>
      </c>
    </row>
    <row r="1220" spans="207:214" ht="30" customHeight="1" thickBot="1" x14ac:dyDescent="0.3">
      <c r="GY1220" s="1554">
        <f>'DEUXIEME TRIMES.'!B1793</f>
        <v>0</v>
      </c>
      <c r="GZ1220" s="293">
        <f>'DEUXIEME TRIMES.'!C1793</f>
        <v>0</v>
      </c>
      <c r="HA1220" s="293">
        <f>'DEUXIEME TRIMES.'!D1793</f>
        <v>0</v>
      </c>
      <c r="HB1220" s="293">
        <f>'DEUXIEME TRIMES.'!E1793</f>
        <v>0</v>
      </c>
      <c r="HC1220" s="293">
        <f>'DEUXIEME TRIMES.'!F1793</f>
        <v>0</v>
      </c>
      <c r="HD1220" s="1067">
        <f>'DEUXIEME TRIMES.'!G1793</f>
        <v>0</v>
      </c>
      <c r="HE1220" s="293">
        <f>'DEUXIEME TRIMES.'!H1793</f>
        <v>0</v>
      </c>
      <c r="HF1220" s="293">
        <f>'DEUXIEME TRIMES.'!I1793</f>
        <v>0</v>
      </c>
    </row>
    <row r="1221" spans="207:214" ht="30" customHeight="1" thickBot="1" x14ac:dyDescent="0.3">
      <c r="GY1221" s="1554">
        <f>'DEUXIEME TRIMES.'!B1794</f>
        <v>0</v>
      </c>
      <c r="GZ1221" s="293">
        <f>'DEUXIEME TRIMES.'!C1794</f>
        <v>0</v>
      </c>
      <c r="HA1221" s="293">
        <f>'DEUXIEME TRIMES.'!D1794</f>
        <v>0</v>
      </c>
      <c r="HB1221" s="293">
        <f>'DEUXIEME TRIMES.'!E1794</f>
        <v>0</v>
      </c>
      <c r="HC1221" s="293">
        <f>'DEUXIEME TRIMES.'!F1794</f>
        <v>0</v>
      </c>
      <c r="HD1221" s="1067">
        <f>'DEUXIEME TRIMES.'!G1794</f>
        <v>0</v>
      </c>
      <c r="HE1221" s="293">
        <f>'DEUXIEME TRIMES.'!H1794</f>
        <v>0</v>
      </c>
      <c r="HF1221" s="293">
        <f>'DEUXIEME TRIMES.'!I1794</f>
        <v>0</v>
      </c>
    </row>
    <row r="1222" spans="207:214" ht="42.75" thickBot="1" x14ac:dyDescent="0.3">
      <c r="GY1222" s="1237" t="s">
        <v>1</v>
      </c>
      <c r="GZ1222" s="1238" t="s">
        <v>151</v>
      </c>
      <c r="HA1222" s="1239" t="s">
        <v>278</v>
      </c>
      <c r="HB1222" s="1239" t="s">
        <v>158</v>
      </c>
      <c r="HC1222" s="1239" t="s">
        <v>30</v>
      </c>
      <c r="HD1222" s="1240" t="s">
        <v>301</v>
      </c>
      <c r="HE1222" s="1239" t="s">
        <v>302</v>
      </c>
      <c r="HF1222" s="1239" t="s">
        <v>303</v>
      </c>
    </row>
    <row r="1223" spans="207:214" ht="30" customHeight="1" thickBot="1" x14ac:dyDescent="0.3">
      <c r="GY1223" s="1554">
        <f>'DEUXIEME TRIMES.'!B1796</f>
        <v>0</v>
      </c>
      <c r="GZ1223" s="293">
        <f>'DEUXIEME TRIMES.'!C1796</f>
        <v>0</v>
      </c>
      <c r="HA1223" s="293">
        <f>'DEUXIEME TRIMES.'!D1796</f>
        <v>0</v>
      </c>
      <c r="HB1223" s="293">
        <f>'DEUXIEME TRIMES.'!E1796</f>
        <v>0</v>
      </c>
      <c r="HC1223" s="293">
        <f>'DEUXIEME TRIMES.'!F1796</f>
        <v>0</v>
      </c>
      <c r="HD1223" s="1067">
        <f>'DEUXIEME TRIMES.'!G1796</f>
        <v>0</v>
      </c>
      <c r="HE1223" s="293">
        <f>'DEUXIEME TRIMES.'!H1796</f>
        <v>0</v>
      </c>
      <c r="HF1223" s="293">
        <f>'DEUXIEME TRIMES.'!I1796</f>
        <v>0</v>
      </c>
    </row>
    <row r="1224" spans="207:214" ht="30" customHeight="1" thickBot="1" x14ac:dyDescent="0.3">
      <c r="GY1224" s="1554">
        <f>'DEUXIEME TRIMES.'!B1797</f>
        <v>0</v>
      </c>
      <c r="GZ1224" s="293">
        <f>'DEUXIEME TRIMES.'!C1797</f>
        <v>0</v>
      </c>
      <c r="HA1224" s="293">
        <f>'DEUXIEME TRIMES.'!D1797</f>
        <v>0</v>
      </c>
      <c r="HB1224" s="293">
        <f>'DEUXIEME TRIMES.'!E1797</f>
        <v>0</v>
      </c>
      <c r="HC1224" s="293">
        <f>'DEUXIEME TRIMES.'!F1797</f>
        <v>0</v>
      </c>
      <c r="HD1224" s="1067">
        <f>'DEUXIEME TRIMES.'!G1797</f>
        <v>0</v>
      </c>
      <c r="HE1224" s="293">
        <f>'DEUXIEME TRIMES.'!H1797</f>
        <v>0</v>
      </c>
      <c r="HF1224" s="293">
        <f>'DEUXIEME TRIMES.'!I1797</f>
        <v>0</v>
      </c>
    </row>
    <row r="1225" spans="207:214" ht="30" customHeight="1" thickBot="1" x14ac:dyDescent="0.3">
      <c r="GY1225" s="1554">
        <f>'DEUXIEME TRIMES.'!B1798</f>
        <v>0</v>
      </c>
      <c r="GZ1225" s="293">
        <f>'DEUXIEME TRIMES.'!C1798</f>
        <v>0</v>
      </c>
      <c r="HA1225" s="293">
        <f>'DEUXIEME TRIMES.'!D1798</f>
        <v>0</v>
      </c>
      <c r="HB1225" s="293">
        <f>'DEUXIEME TRIMES.'!E1798</f>
        <v>0</v>
      </c>
      <c r="HC1225" s="293">
        <f>'DEUXIEME TRIMES.'!F1798</f>
        <v>0</v>
      </c>
      <c r="HD1225" s="1067">
        <f>'DEUXIEME TRIMES.'!G1798</f>
        <v>0</v>
      </c>
      <c r="HE1225" s="293">
        <f>'DEUXIEME TRIMES.'!H1798</f>
        <v>0</v>
      </c>
      <c r="HF1225" s="293">
        <f>'DEUXIEME TRIMES.'!I1798</f>
        <v>0</v>
      </c>
    </row>
    <row r="1226" spans="207:214" ht="30" customHeight="1" thickBot="1" x14ac:dyDescent="0.3">
      <c r="GY1226" s="1554">
        <f>'DEUXIEME TRIMES.'!B1799</f>
        <v>0</v>
      </c>
      <c r="GZ1226" s="293">
        <f>'DEUXIEME TRIMES.'!C1799</f>
        <v>0</v>
      </c>
      <c r="HA1226" s="293">
        <f>'DEUXIEME TRIMES.'!D1799</f>
        <v>0</v>
      </c>
      <c r="HB1226" s="293">
        <f>'DEUXIEME TRIMES.'!E1799</f>
        <v>0</v>
      </c>
      <c r="HC1226" s="293">
        <f>'DEUXIEME TRIMES.'!F1799</f>
        <v>0</v>
      </c>
      <c r="HD1226" s="1067">
        <f>'DEUXIEME TRIMES.'!G1799</f>
        <v>0</v>
      </c>
      <c r="HE1226" s="293">
        <f>'DEUXIEME TRIMES.'!H1799</f>
        <v>0</v>
      </c>
      <c r="HF1226" s="293">
        <f>'DEUXIEME TRIMES.'!I1799</f>
        <v>0</v>
      </c>
    </row>
    <row r="1227" spans="207:214" ht="30" customHeight="1" thickBot="1" x14ac:dyDescent="0.3">
      <c r="GY1227" s="1554">
        <f>'DEUXIEME TRIMES.'!B1800</f>
        <v>0</v>
      </c>
      <c r="GZ1227" s="293">
        <f>'DEUXIEME TRIMES.'!C1800</f>
        <v>0</v>
      </c>
      <c r="HA1227" s="293">
        <f>'DEUXIEME TRIMES.'!D1800</f>
        <v>0</v>
      </c>
      <c r="HB1227" s="293">
        <f>'DEUXIEME TRIMES.'!E1800</f>
        <v>0</v>
      </c>
      <c r="HC1227" s="293">
        <f>'DEUXIEME TRIMES.'!F1800</f>
        <v>0</v>
      </c>
      <c r="HD1227" s="1067">
        <f>'DEUXIEME TRIMES.'!G1800</f>
        <v>0</v>
      </c>
      <c r="HE1227" s="293">
        <f>'DEUXIEME TRIMES.'!H1800</f>
        <v>0</v>
      </c>
      <c r="HF1227" s="293">
        <f>'DEUXIEME TRIMES.'!I1800</f>
        <v>0</v>
      </c>
    </row>
    <row r="1228" spans="207:214" ht="30" customHeight="1" thickBot="1" x14ac:dyDescent="0.3">
      <c r="GY1228" s="1554">
        <f>'DEUXIEME TRIMES.'!B1801</f>
        <v>0</v>
      </c>
      <c r="GZ1228" s="293">
        <f>'DEUXIEME TRIMES.'!C1801</f>
        <v>0</v>
      </c>
      <c r="HA1228" s="293">
        <f>'DEUXIEME TRIMES.'!D1801</f>
        <v>0</v>
      </c>
      <c r="HB1228" s="293">
        <f>'DEUXIEME TRIMES.'!E1801</f>
        <v>0</v>
      </c>
      <c r="HC1228" s="293">
        <f>'DEUXIEME TRIMES.'!F1801</f>
        <v>0</v>
      </c>
      <c r="HD1228" s="1067">
        <f>'DEUXIEME TRIMES.'!G1801</f>
        <v>0</v>
      </c>
      <c r="HE1228" s="293">
        <f>'DEUXIEME TRIMES.'!H1801</f>
        <v>0</v>
      </c>
      <c r="HF1228" s="293">
        <f>'DEUXIEME TRIMES.'!I1801</f>
        <v>0</v>
      </c>
    </row>
    <row r="1229" spans="207:214" ht="30" customHeight="1" thickBot="1" x14ac:dyDescent="0.3">
      <c r="GY1229" s="1554">
        <f>'DEUXIEME TRIMES.'!B1802</f>
        <v>0</v>
      </c>
      <c r="GZ1229" s="293">
        <f>'DEUXIEME TRIMES.'!C1802</f>
        <v>0</v>
      </c>
      <c r="HA1229" s="293">
        <f>'DEUXIEME TRIMES.'!D1802</f>
        <v>0</v>
      </c>
      <c r="HB1229" s="293">
        <f>'DEUXIEME TRIMES.'!E1802</f>
        <v>0</v>
      </c>
      <c r="HC1229" s="293">
        <f>'DEUXIEME TRIMES.'!F1802</f>
        <v>0</v>
      </c>
      <c r="HD1229" s="1067">
        <f>'DEUXIEME TRIMES.'!G1802</f>
        <v>0</v>
      </c>
      <c r="HE1229" s="293">
        <f>'DEUXIEME TRIMES.'!H1802</f>
        <v>0</v>
      </c>
      <c r="HF1229" s="293">
        <f>'DEUXIEME TRIMES.'!I1802</f>
        <v>0</v>
      </c>
    </row>
    <row r="1230" spans="207:214" ht="30" customHeight="1" thickBot="1" x14ac:dyDescent="0.3">
      <c r="GY1230" s="1554">
        <f>'DEUXIEME TRIMES.'!B1803</f>
        <v>0</v>
      </c>
      <c r="GZ1230" s="293">
        <f>'DEUXIEME TRIMES.'!C1803</f>
        <v>0</v>
      </c>
      <c r="HA1230" s="293">
        <f>'DEUXIEME TRIMES.'!D1803</f>
        <v>0</v>
      </c>
      <c r="HB1230" s="293">
        <f>'DEUXIEME TRIMES.'!E1803</f>
        <v>0</v>
      </c>
      <c r="HC1230" s="293">
        <f>'DEUXIEME TRIMES.'!F1803</f>
        <v>0</v>
      </c>
      <c r="HD1230" s="1067">
        <f>'DEUXIEME TRIMES.'!G1803</f>
        <v>0</v>
      </c>
      <c r="HE1230" s="293">
        <f>'DEUXIEME TRIMES.'!H1803</f>
        <v>0</v>
      </c>
      <c r="HF1230" s="293">
        <f>'DEUXIEME TRIMES.'!I1803</f>
        <v>0</v>
      </c>
    </row>
    <row r="1231" spans="207:214" ht="30" customHeight="1" thickBot="1" x14ac:dyDescent="0.3">
      <c r="GY1231" s="1554">
        <f>'DEUXIEME TRIMES.'!B1804</f>
        <v>0</v>
      </c>
      <c r="GZ1231" s="293">
        <f>'DEUXIEME TRIMES.'!C1804</f>
        <v>0</v>
      </c>
      <c r="HA1231" s="293">
        <f>'DEUXIEME TRIMES.'!D1804</f>
        <v>0</v>
      </c>
      <c r="HB1231" s="293">
        <f>'DEUXIEME TRIMES.'!E1804</f>
        <v>0</v>
      </c>
      <c r="HC1231" s="293">
        <f>'DEUXIEME TRIMES.'!F1804</f>
        <v>0</v>
      </c>
      <c r="HD1231" s="1067">
        <f>'DEUXIEME TRIMES.'!G1804</f>
        <v>0</v>
      </c>
      <c r="HE1231" s="293">
        <f>'DEUXIEME TRIMES.'!H1804</f>
        <v>0</v>
      </c>
      <c r="HF1231" s="293">
        <f>'DEUXIEME TRIMES.'!I1804</f>
        <v>0</v>
      </c>
    </row>
    <row r="1232" spans="207:214" ht="30" customHeight="1" thickBot="1" x14ac:dyDescent="0.3">
      <c r="GY1232" s="1554">
        <f>'DEUXIEME TRIMES.'!B1805</f>
        <v>0</v>
      </c>
      <c r="GZ1232" s="293">
        <f>'DEUXIEME TRIMES.'!C1805</f>
        <v>0</v>
      </c>
      <c r="HA1232" s="293">
        <f>'DEUXIEME TRIMES.'!D1805</f>
        <v>0</v>
      </c>
      <c r="HB1232" s="293">
        <f>'DEUXIEME TRIMES.'!E1805</f>
        <v>0</v>
      </c>
      <c r="HC1232" s="293">
        <f>'DEUXIEME TRIMES.'!F1805</f>
        <v>0</v>
      </c>
      <c r="HD1232" s="1067">
        <f>'DEUXIEME TRIMES.'!G1805</f>
        <v>0</v>
      </c>
      <c r="HE1232" s="293">
        <f>'DEUXIEME TRIMES.'!H1805</f>
        <v>0</v>
      </c>
      <c r="HF1232" s="293">
        <f>'DEUXIEME TRIMES.'!I1805</f>
        <v>0</v>
      </c>
    </row>
    <row r="1233" spans="207:214" ht="30" customHeight="1" thickBot="1" x14ac:dyDescent="0.3">
      <c r="GY1233" s="1554">
        <f>'DEUXIEME TRIMES.'!B1806</f>
        <v>0</v>
      </c>
      <c r="GZ1233" s="293">
        <f>'DEUXIEME TRIMES.'!C1806</f>
        <v>0</v>
      </c>
      <c r="HA1233" s="293">
        <f>'DEUXIEME TRIMES.'!D1806</f>
        <v>0</v>
      </c>
      <c r="HB1233" s="293">
        <f>'DEUXIEME TRIMES.'!E1806</f>
        <v>0</v>
      </c>
      <c r="HC1233" s="293">
        <f>'DEUXIEME TRIMES.'!F1806</f>
        <v>0</v>
      </c>
      <c r="HD1233" s="1067">
        <f>'DEUXIEME TRIMES.'!G1806</f>
        <v>0</v>
      </c>
      <c r="HE1233" s="293">
        <f>'DEUXIEME TRIMES.'!H1806</f>
        <v>0</v>
      </c>
      <c r="HF1233" s="293">
        <f>'DEUXIEME TRIMES.'!I1806</f>
        <v>0</v>
      </c>
    </row>
    <row r="1234" spans="207:214" ht="30" customHeight="1" thickBot="1" x14ac:dyDescent="0.3">
      <c r="GY1234" s="1554">
        <f>'DEUXIEME TRIMES.'!B1807</f>
        <v>0</v>
      </c>
      <c r="GZ1234" s="293">
        <f>'DEUXIEME TRIMES.'!C1807</f>
        <v>0</v>
      </c>
      <c r="HA1234" s="293">
        <f>'DEUXIEME TRIMES.'!D1807</f>
        <v>0</v>
      </c>
      <c r="HB1234" s="293">
        <f>'DEUXIEME TRIMES.'!E1807</f>
        <v>0</v>
      </c>
      <c r="HC1234" s="293">
        <f>'DEUXIEME TRIMES.'!F1807</f>
        <v>0</v>
      </c>
      <c r="HD1234" s="1067">
        <f>'DEUXIEME TRIMES.'!G1807</f>
        <v>0</v>
      </c>
      <c r="HE1234" s="293">
        <f>'DEUXIEME TRIMES.'!H1807</f>
        <v>0</v>
      </c>
      <c r="HF1234" s="293">
        <f>'DEUXIEME TRIMES.'!I1807</f>
        <v>0</v>
      </c>
    </row>
    <row r="1235" spans="207:214" ht="30" customHeight="1" thickBot="1" x14ac:dyDescent="0.3">
      <c r="GY1235" s="1554">
        <f>'DEUXIEME TRIMES.'!B1808</f>
        <v>0</v>
      </c>
      <c r="GZ1235" s="293">
        <f>'DEUXIEME TRIMES.'!C1808</f>
        <v>0</v>
      </c>
      <c r="HA1235" s="293">
        <f>'DEUXIEME TRIMES.'!D1808</f>
        <v>0</v>
      </c>
      <c r="HB1235" s="293">
        <f>'DEUXIEME TRIMES.'!E1808</f>
        <v>0</v>
      </c>
      <c r="HC1235" s="293">
        <f>'DEUXIEME TRIMES.'!F1808</f>
        <v>0</v>
      </c>
      <c r="HD1235" s="1067">
        <f>'DEUXIEME TRIMES.'!G1808</f>
        <v>0</v>
      </c>
      <c r="HE1235" s="293">
        <f>'DEUXIEME TRIMES.'!H1808</f>
        <v>0</v>
      </c>
      <c r="HF1235" s="293">
        <f>'DEUXIEME TRIMES.'!I1808</f>
        <v>0</v>
      </c>
    </row>
    <row r="1236" spans="207:214" ht="30" customHeight="1" thickBot="1" x14ac:dyDescent="0.3">
      <c r="GY1236" s="1554">
        <f>'DEUXIEME TRIMES.'!B1809</f>
        <v>0</v>
      </c>
      <c r="GZ1236" s="293">
        <f>'DEUXIEME TRIMES.'!C1809</f>
        <v>0</v>
      </c>
      <c r="HA1236" s="293">
        <f>'DEUXIEME TRIMES.'!D1809</f>
        <v>0</v>
      </c>
      <c r="HB1236" s="293">
        <f>'DEUXIEME TRIMES.'!E1809</f>
        <v>0</v>
      </c>
      <c r="HC1236" s="293">
        <f>'DEUXIEME TRIMES.'!F1809</f>
        <v>0</v>
      </c>
      <c r="HD1236" s="1067">
        <f>'DEUXIEME TRIMES.'!G1809</f>
        <v>0</v>
      </c>
      <c r="HE1236" s="293">
        <f>'DEUXIEME TRIMES.'!H1809</f>
        <v>0</v>
      </c>
      <c r="HF1236" s="293">
        <f>'DEUXIEME TRIMES.'!I1809</f>
        <v>0</v>
      </c>
    </row>
    <row r="1237" spans="207:214" ht="30" customHeight="1" thickBot="1" x14ac:dyDescent="0.3">
      <c r="GY1237" s="1554">
        <f>'DEUXIEME TRIMES.'!B1810</f>
        <v>0</v>
      </c>
      <c r="GZ1237" s="293">
        <f>'DEUXIEME TRIMES.'!C1810</f>
        <v>0</v>
      </c>
      <c r="HA1237" s="293">
        <f>'DEUXIEME TRIMES.'!D1810</f>
        <v>0</v>
      </c>
      <c r="HB1237" s="293">
        <f>'DEUXIEME TRIMES.'!E1810</f>
        <v>0</v>
      </c>
      <c r="HC1237" s="293">
        <f>'DEUXIEME TRIMES.'!F1810</f>
        <v>0</v>
      </c>
      <c r="HD1237" s="1067">
        <f>'DEUXIEME TRIMES.'!G1810</f>
        <v>0</v>
      </c>
      <c r="HE1237" s="293">
        <f>'DEUXIEME TRIMES.'!H1810</f>
        <v>0</v>
      </c>
      <c r="HF1237" s="293">
        <f>'DEUXIEME TRIMES.'!I1810</f>
        <v>0</v>
      </c>
    </row>
    <row r="1238" spans="207:214" ht="30" customHeight="1" thickBot="1" x14ac:dyDescent="0.3">
      <c r="GY1238" s="1554">
        <f>'DEUXIEME TRIMES.'!B1811</f>
        <v>0</v>
      </c>
      <c r="GZ1238" s="293">
        <f>'DEUXIEME TRIMES.'!C1811</f>
        <v>0</v>
      </c>
      <c r="HA1238" s="293">
        <f>'DEUXIEME TRIMES.'!D1811</f>
        <v>0</v>
      </c>
      <c r="HB1238" s="293">
        <f>'DEUXIEME TRIMES.'!E1811</f>
        <v>0</v>
      </c>
      <c r="HC1238" s="293">
        <f>'DEUXIEME TRIMES.'!F1811</f>
        <v>0</v>
      </c>
      <c r="HD1238" s="1067">
        <f>'DEUXIEME TRIMES.'!G1811</f>
        <v>0</v>
      </c>
      <c r="HE1238" s="293">
        <f>'DEUXIEME TRIMES.'!H1811</f>
        <v>0</v>
      </c>
      <c r="HF1238" s="293">
        <f>'DEUXIEME TRIMES.'!I1811</f>
        <v>0</v>
      </c>
    </row>
    <row r="1239" spans="207:214" ht="30" customHeight="1" thickBot="1" x14ac:dyDescent="0.3">
      <c r="GY1239" s="1554">
        <f>'DEUXIEME TRIMES.'!B1812</f>
        <v>0</v>
      </c>
      <c r="GZ1239" s="293">
        <f>'DEUXIEME TRIMES.'!C1812</f>
        <v>0</v>
      </c>
      <c r="HA1239" s="293">
        <f>'DEUXIEME TRIMES.'!D1812</f>
        <v>0</v>
      </c>
      <c r="HB1239" s="293">
        <f>'DEUXIEME TRIMES.'!E1812</f>
        <v>0</v>
      </c>
      <c r="HC1239" s="293">
        <f>'DEUXIEME TRIMES.'!F1812</f>
        <v>0</v>
      </c>
      <c r="HD1239" s="1067">
        <f>'DEUXIEME TRIMES.'!G1812</f>
        <v>0</v>
      </c>
      <c r="HE1239" s="293">
        <f>'DEUXIEME TRIMES.'!H1812</f>
        <v>0</v>
      </c>
      <c r="HF1239" s="293">
        <f>'DEUXIEME TRIMES.'!I1812</f>
        <v>0</v>
      </c>
    </row>
    <row r="1240" spans="207:214" ht="30" customHeight="1" thickBot="1" x14ac:dyDescent="0.3">
      <c r="GY1240" s="1554">
        <f>'DEUXIEME TRIMES.'!B1813</f>
        <v>0</v>
      </c>
      <c r="GZ1240" s="293">
        <f>'DEUXIEME TRIMES.'!C1813</f>
        <v>0</v>
      </c>
      <c r="HA1240" s="293">
        <f>'DEUXIEME TRIMES.'!D1813</f>
        <v>0</v>
      </c>
      <c r="HB1240" s="293">
        <f>'DEUXIEME TRIMES.'!E1813</f>
        <v>0</v>
      </c>
      <c r="HC1240" s="293">
        <f>'DEUXIEME TRIMES.'!F1813</f>
        <v>0</v>
      </c>
      <c r="HD1240" s="1067">
        <f>'DEUXIEME TRIMES.'!G1813</f>
        <v>0</v>
      </c>
      <c r="HE1240" s="293">
        <f>'DEUXIEME TRIMES.'!H1813</f>
        <v>0</v>
      </c>
      <c r="HF1240" s="293">
        <f>'DEUXIEME TRIMES.'!I1813</f>
        <v>0</v>
      </c>
    </row>
    <row r="1241" spans="207:214" ht="30" customHeight="1" thickBot="1" x14ac:dyDescent="0.3">
      <c r="GY1241" s="1554">
        <f>'DEUXIEME TRIMES.'!B1814</f>
        <v>0</v>
      </c>
      <c r="GZ1241" s="293">
        <f>'DEUXIEME TRIMES.'!C1814</f>
        <v>0</v>
      </c>
      <c r="HA1241" s="293">
        <f>'DEUXIEME TRIMES.'!D1814</f>
        <v>0</v>
      </c>
      <c r="HB1241" s="293">
        <f>'DEUXIEME TRIMES.'!E1814</f>
        <v>0</v>
      </c>
      <c r="HC1241" s="293">
        <f>'DEUXIEME TRIMES.'!F1814</f>
        <v>0</v>
      </c>
      <c r="HD1241" s="1067">
        <f>'DEUXIEME TRIMES.'!G1814</f>
        <v>0</v>
      </c>
      <c r="HE1241" s="293">
        <f>'DEUXIEME TRIMES.'!H1814</f>
        <v>0</v>
      </c>
      <c r="HF1241" s="293">
        <f>'DEUXIEME TRIMES.'!I1814</f>
        <v>0</v>
      </c>
    </row>
    <row r="1242" spans="207:214" ht="30" customHeight="1" thickBot="1" x14ac:dyDescent="0.3">
      <c r="GY1242" s="1554">
        <f>'DEUXIEME TRIMES.'!B1815</f>
        <v>0</v>
      </c>
      <c r="GZ1242" s="293">
        <f>'DEUXIEME TRIMES.'!C1815</f>
        <v>0</v>
      </c>
      <c r="HA1242" s="293">
        <f>'DEUXIEME TRIMES.'!D1815</f>
        <v>0</v>
      </c>
      <c r="HB1242" s="293">
        <f>'DEUXIEME TRIMES.'!E1815</f>
        <v>0</v>
      </c>
      <c r="HC1242" s="293">
        <f>'DEUXIEME TRIMES.'!F1815</f>
        <v>0</v>
      </c>
      <c r="HD1242" s="1067">
        <f>'DEUXIEME TRIMES.'!G1815</f>
        <v>0</v>
      </c>
      <c r="HE1242" s="293">
        <f>'DEUXIEME TRIMES.'!H1815</f>
        <v>0</v>
      </c>
      <c r="HF1242" s="293">
        <f>'DEUXIEME TRIMES.'!I1815</f>
        <v>0</v>
      </c>
    </row>
    <row r="1243" spans="207:214" ht="30" customHeight="1" thickBot="1" x14ac:dyDescent="0.3">
      <c r="GY1243" s="1554">
        <f>'DEUXIEME TRIMES.'!B1816</f>
        <v>0</v>
      </c>
      <c r="GZ1243" s="293">
        <f>'DEUXIEME TRIMES.'!C1816</f>
        <v>0</v>
      </c>
      <c r="HA1243" s="293">
        <f>'DEUXIEME TRIMES.'!D1816</f>
        <v>0</v>
      </c>
      <c r="HB1243" s="293">
        <f>'DEUXIEME TRIMES.'!E1816</f>
        <v>0</v>
      </c>
      <c r="HC1243" s="293">
        <f>'DEUXIEME TRIMES.'!F1816</f>
        <v>0</v>
      </c>
      <c r="HD1243" s="1067">
        <f>'DEUXIEME TRIMES.'!G1816</f>
        <v>0</v>
      </c>
      <c r="HE1243" s="293">
        <f>'DEUXIEME TRIMES.'!H1816</f>
        <v>0</v>
      </c>
      <c r="HF1243" s="293">
        <f>'DEUXIEME TRIMES.'!I1816</f>
        <v>0</v>
      </c>
    </row>
    <row r="1244" spans="207:214" ht="30" customHeight="1" thickBot="1" x14ac:dyDescent="0.3">
      <c r="GY1244" s="1554">
        <f>'DEUXIEME TRIMES.'!B1817</f>
        <v>0</v>
      </c>
      <c r="GZ1244" s="293">
        <f>'DEUXIEME TRIMES.'!C1817</f>
        <v>0</v>
      </c>
      <c r="HA1244" s="293">
        <f>'DEUXIEME TRIMES.'!D1817</f>
        <v>0</v>
      </c>
      <c r="HB1244" s="293">
        <f>'DEUXIEME TRIMES.'!E1817</f>
        <v>0</v>
      </c>
      <c r="HC1244" s="293">
        <f>'DEUXIEME TRIMES.'!F1817</f>
        <v>0</v>
      </c>
      <c r="HD1244" s="1067">
        <f>'DEUXIEME TRIMES.'!G1817</f>
        <v>0</v>
      </c>
      <c r="HE1244" s="293">
        <f>'DEUXIEME TRIMES.'!H1817</f>
        <v>0</v>
      </c>
      <c r="HF1244" s="293">
        <f>'DEUXIEME TRIMES.'!I1817</f>
        <v>0</v>
      </c>
    </row>
    <row r="1245" spans="207:214" ht="30" customHeight="1" thickBot="1" x14ac:dyDescent="0.3">
      <c r="GY1245" s="1554">
        <f>'DEUXIEME TRIMES.'!B1818</f>
        <v>0</v>
      </c>
      <c r="GZ1245" s="293">
        <f>'DEUXIEME TRIMES.'!C1818</f>
        <v>0</v>
      </c>
      <c r="HA1245" s="293">
        <f>'DEUXIEME TRIMES.'!D1818</f>
        <v>0</v>
      </c>
      <c r="HB1245" s="293">
        <f>'DEUXIEME TRIMES.'!E1818</f>
        <v>0</v>
      </c>
      <c r="HC1245" s="293">
        <f>'DEUXIEME TRIMES.'!F1818</f>
        <v>0</v>
      </c>
      <c r="HD1245" s="1067">
        <f>'DEUXIEME TRIMES.'!G1818</f>
        <v>0</v>
      </c>
      <c r="HE1245" s="293">
        <f>'DEUXIEME TRIMES.'!H1818</f>
        <v>0</v>
      </c>
      <c r="HF1245" s="293">
        <f>'DEUXIEME TRIMES.'!I1818</f>
        <v>0</v>
      </c>
    </row>
    <row r="1246" spans="207:214" ht="42.75" thickBot="1" x14ac:dyDescent="0.3">
      <c r="GY1246" s="1237" t="s">
        <v>1</v>
      </c>
      <c r="GZ1246" s="1238" t="s">
        <v>151</v>
      </c>
      <c r="HA1246" s="1239" t="s">
        <v>278</v>
      </c>
      <c r="HB1246" s="1239" t="s">
        <v>158</v>
      </c>
      <c r="HC1246" s="1239" t="s">
        <v>30</v>
      </c>
      <c r="HD1246" s="1240" t="s">
        <v>301</v>
      </c>
      <c r="HE1246" s="1239" t="s">
        <v>302</v>
      </c>
      <c r="HF1246" s="1239" t="s">
        <v>303</v>
      </c>
    </row>
    <row r="1247" spans="207:214" ht="30" customHeight="1" thickBot="1" x14ac:dyDescent="0.3">
      <c r="GY1247" s="1554">
        <f>'DEUXIEME TRIMES.'!B1820</f>
        <v>0</v>
      </c>
      <c r="GZ1247" s="293">
        <f>'DEUXIEME TRIMES.'!C1820</f>
        <v>0</v>
      </c>
      <c r="HA1247" s="293">
        <f>'DEUXIEME TRIMES.'!D1820</f>
        <v>0</v>
      </c>
      <c r="HB1247" s="293">
        <f>'DEUXIEME TRIMES.'!E1820</f>
        <v>0</v>
      </c>
      <c r="HC1247" s="293">
        <f>'DEUXIEME TRIMES.'!F1820</f>
        <v>0</v>
      </c>
      <c r="HD1247" s="1067">
        <f>'DEUXIEME TRIMES.'!G1820</f>
        <v>0</v>
      </c>
      <c r="HE1247" s="293">
        <f>'DEUXIEME TRIMES.'!H1820</f>
        <v>0</v>
      </c>
      <c r="HF1247" s="293">
        <f>'DEUXIEME TRIMES.'!I1820</f>
        <v>0</v>
      </c>
    </row>
    <row r="1248" spans="207:214" ht="30" customHeight="1" thickBot="1" x14ac:dyDescent="0.3">
      <c r="GY1248" s="1554">
        <f>'DEUXIEME TRIMES.'!B1821</f>
        <v>0</v>
      </c>
      <c r="GZ1248" s="293">
        <f>'DEUXIEME TRIMES.'!C1821</f>
        <v>0</v>
      </c>
      <c r="HA1248" s="293">
        <f>'DEUXIEME TRIMES.'!D1821</f>
        <v>0</v>
      </c>
      <c r="HB1248" s="293">
        <f>'DEUXIEME TRIMES.'!E1821</f>
        <v>0</v>
      </c>
      <c r="HC1248" s="293">
        <f>'DEUXIEME TRIMES.'!F1821</f>
        <v>0</v>
      </c>
      <c r="HD1248" s="1067">
        <f>'DEUXIEME TRIMES.'!G1821</f>
        <v>0</v>
      </c>
      <c r="HE1248" s="293">
        <f>'DEUXIEME TRIMES.'!H1821</f>
        <v>0</v>
      </c>
      <c r="HF1248" s="293">
        <f>'DEUXIEME TRIMES.'!I1821</f>
        <v>0</v>
      </c>
    </row>
    <row r="1249" spans="207:214" ht="30" customHeight="1" thickBot="1" x14ac:dyDescent="0.3">
      <c r="GY1249" s="1554">
        <f>'DEUXIEME TRIMES.'!B1822</f>
        <v>0</v>
      </c>
      <c r="GZ1249" s="293">
        <f>'DEUXIEME TRIMES.'!C1822</f>
        <v>0</v>
      </c>
      <c r="HA1249" s="293">
        <f>'DEUXIEME TRIMES.'!D1822</f>
        <v>0</v>
      </c>
      <c r="HB1249" s="293">
        <f>'DEUXIEME TRIMES.'!E1822</f>
        <v>0</v>
      </c>
      <c r="HC1249" s="293">
        <f>'DEUXIEME TRIMES.'!F1822</f>
        <v>0</v>
      </c>
      <c r="HD1249" s="1067">
        <f>'DEUXIEME TRIMES.'!G1822</f>
        <v>0</v>
      </c>
      <c r="HE1249" s="293">
        <f>'DEUXIEME TRIMES.'!H1822</f>
        <v>0</v>
      </c>
      <c r="HF1249" s="293">
        <f>'DEUXIEME TRIMES.'!I1822</f>
        <v>0</v>
      </c>
    </row>
    <row r="1250" spans="207:214" ht="30" customHeight="1" thickBot="1" x14ac:dyDescent="0.3">
      <c r="GY1250" s="1554">
        <f>'DEUXIEME TRIMES.'!B1823</f>
        <v>0</v>
      </c>
      <c r="GZ1250" s="293">
        <f>'DEUXIEME TRIMES.'!C1823</f>
        <v>0</v>
      </c>
      <c r="HA1250" s="293">
        <f>'DEUXIEME TRIMES.'!D1823</f>
        <v>0</v>
      </c>
      <c r="HB1250" s="293">
        <f>'DEUXIEME TRIMES.'!E1823</f>
        <v>0</v>
      </c>
      <c r="HC1250" s="293">
        <f>'DEUXIEME TRIMES.'!F1823</f>
        <v>0</v>
      </c>
      <c r="HD1250" s="1067">
        <f>'DEUXIEME TRIMES.'!G1823</f>
        <v>0</v>
      </c>
      <c r="HE1250" s="293">
        <f>'DEUXIEME TRIMES.'!H1823</f>
        <v>0</v>
      </c>
      <c r="HF1250" s="293">
        <f>'DEUXIEME TRIMES.'!I1823</f>
        <v>0</v>
      </c>
    </row>
    <row r="1251" spans="207:214" ht="30" customHeight="1" thickBot="1" x14ac:dyDescent="0.3">
      <c r="GY1251" s="1554">
        <f>'DEUXIEME TRIMES.'!B1824</f>
        <v>0</v>
      </c>
      <c r="GZ1251" s="293">
        <f>'DEUXIEME TRIMES.'!C1824</f>
        <v>0</v>
      </c>
      <c r="HA1251" s="293">
        <f>'DEUXIEME TRIMES.'!D1824</f>
        <v>0</v>
      </c>
      <c r="HB1251" s="293">
        <f>'DEUXIEME TRIMES.'!E1824</f>
        <v>0</v>
      </c>
      <c r="HC1251" s="293">
        <f>'DEUXIEME TRIMES.'!F1824</f>
        <v>0</v>
      </c>
      <c r="HD1251" s="1067">
        <f>'DEUXIEME TRIMES.'!G1824</f>
        <v>0</v>
      </c>
      <c r="HE1251" s="293">
        <f>'DEUXIEME TRIMES.'!H1824</f>
        <v>0</v>
      </c>
      <c r="HF1251" s="293">
        <f>'DEUXIEME TRIMES.'!I1824</f>
        <v>0</v>
      </c>
    </row>
    <row r="1252" spans="207:214" ht="30" customHeight="1" thickBot="1" x14ac:dyDescent="0.3">
      <c r="GY1252" s="1554">
        <f>'DEUXIEME TRIMES.'!B1825</f>
        <v>0</v>
      </c>
      <c r="GZ1252" s="293">
        <f>'DEUXIEME TRIMES.'!C1825</f>
        <v>0</v>
      </c>
      <c r="HA1252" s="293">
        <f>'DEUXIEME TRIMES.'!D1825</f>
        <v>0</v>
      </c>
      <c r="HB1252" s="293">
        <f>'DEUXIEME TRIMES.'!E1825</f>
        <v>0</v>
      </c>
      <c r="HC1252" s="293">
        <f>'DEUXIEME TRIMES.'!F1825</f>
        <v>0</v>
      </c>
      <c r="HD1252" s="1067">
        <f>'DEUXIEME TRIMES.'!G1825</f>
        <v>0</v>
      </c>
      <c r="HE1252" s="293">
        <f>'DEUXIEME TRIMES.'!H1825</f>
        <v>0</v>
      </c>
      <c r="HF1252" s="293">
        <f>'DEUXIEME TRIMES.'!I1825</f>
        <v>0</v>
      </c>
    </row>
    <row r="1253" spans="207:214" ht="30" customHeight="1" thickBot="1" x14ac:dyDescent="0.3">
      <c r="GY1253" s="1554">
        <f>'DEUXIEME TRIMES.'!B1826</f>
        <v>0</v>
      </c>
      <c r="GZ1253" s="293">
        <f>'DEUXIEME TRIMES.'!C1826</f>
        <v>0</v>
      </c>
      <c r="HA1253" s="293">
        <f>'DEUXIEME TRIMES.'!D1826</f>
        <v>0</v>
      </c>
      <c r="HB1253" s="293">
        <f>'DEUXIEME TRIMES.'!E1826</f>
        <v>0</v>
      </c>
      <c r="HC1253" s="293">
        <f>'DEUXIEME TRIMES.'!F1826</f>
        <v>0</v>
      </c>
      <c r="HD1253" s="1067">
        <f>'DEUXIEME TRIMES.'!G1826</f>
        <v>0</v>
      </c>
      <c r="HE1253" s="293">
        <f>'DEUXIEME TRIMES.'!H1826</f>
        <v>0</v>
      </c>
      <c r="HF1253" s="293">
        <f>'DEUXIEME TRIMES.'!I1826</f>
        <v>0</v>
      </c>
    </row>
    <row r="1254" spans="207:214" ht="30" customHeight="1" thickBot="1" x14ac:dyDescent="0.3">
      <c r="GY1254" s="1554">
        <f>'DEUXIEME TRIMES.'!B1827</f>
        <v>0</v>
      </c>
      <c r="GZ1254" s="293">
        <f>'DEUXIEME TRIMES.'!C1827</f>
        <v>0</v>
      </c>
      <c r="HA1254" s="293">
        <f>'DEUXIEME TRIMES.'!D1827</f>
        <v>0</v>
      </c>
      <c r="HB1254" s="293">
        <f>'DEUXIEME TRIMES.'!E1827</f>
        <v>0</v>
      </c>
      <c r="HC1254" s="293">
        <f>'DEUXIEME TRIMES.'!F1827</f>
        <v>0</v>
      </c>
      <c r="HD1254" s="1067">
        <f>'DEUXIEME TRIMES.'!G1827</f>
        <v>0</v>
      </c>
      <c r="HE1254" s="293">
        <f>'DEUXIEME TRIMES.'!H1827</f>
        <v>0</v>
      </c>
      <c r="HF1254" s="293">
        <f>'DEUXIEME TRIMES.'!I1827</f>
        <v>0</v>
      </c>
    </row>
    <row r="1255" spans="207:214" ht="30" customHeight="1" thickBot="1" x14ac:dyDescent="0.3">
      <c r="GY1255" s="1554">
        <f>'DEUXIEME TRIMES.'!B1828</f>
        <v>0</v>
      </c>
      <c r="GZ1255" s="293">
        <f>'DEUXIEME TRIMES.'!C1828</f>
        <v>0</v>
      </c>
      <c r="HA1255" s="293">
        <f>'DEUXIEME TRIMES.'!D1828</f>
        <v>0</v>
      </c>
      <c r="HB1255" s="293">
        <f>'DEUXIEME TRIMES.'!E1828</f>
        <v>0</v>
      </c>
      <c r="HC1255" s="293">
        <f>'DEUXIEME TRIMES.'!F1828</f>
        <v>0</v>
      </c>
      <c r="HD1255" s="1067">
        <f>'DEUXIEME TRIMES.'!G1828</f>
        <v>0</v>
      </c>
      <c r="HE1255" s="293">
        <f>'DEUXIEME TRIMES.'!H1828</f>
        <v>0</v>
      </c>
      <c r="HF1255" s="293">
        <f>'DEUXIEME TRIMES.'!I1828</f>
        <v>0</v>
      </c>
    </row>
    <row r="1256" spans="207:214" ht="30" customHeight="1" thickBot="1" x14ac:dyDescent="0.3">
      <c r="GY1256" s="1554">
        <f>'DEUXIEME TRIMES.'!B1829</f>
        <v>0</v>
      </c>
      <c r="GZ1256" s="293">
        <f>'DEUXIEME TRIMES.'!C1829</f>
        <v>0</v>
      </c>
      <c r="HA1256" s="293">
        <f>'DEUXIEME TRIMES.'!D1829</f>
        <v>0</v>
      </c>
      <c r="HB1256" s="293">
        <f>'DEUXIEME TRIMES.'!E1829</f>
        <v>0</v>
      </c>
      <c r="HC1256" s="293">
        <f>'DEUXIEME TRIMES.'!F1829</f>
        <v>0</v>
      </c>
      <c r="HD1256" s="1067">
        <f>'DEUXIEME TRIMES.'!G1829</f>
        <v>0</v>
      </c>
      <c r="HE1256" s="293">
        <f>'DEUXIEME TRIMES.'!H1829</f>
        <v>0</v>
      </c>
      <c r="HF1256" s="293">
        <f>'DEUXIEME TRIMES.'!I1829</f>
        <v>0</v>
      </c>
    </row>
    <row r="1257" spans="207:214" ht="30" customHeight="1" thickBot="1" x14ac:dyDescent="0.3">
      <c r="GY1257" s="1554">
        <f>'DEUXIEME TRIMES.'!B1830</f>
        <v>0</v>
      </c>
      <c r="GZ1257" s="293">
        <f>'DEUXIEME TRIMES.'!C1830</f>
        <v>0</v>
      </c>
      <c r="HA1257" s="293">
        <f>'DEUXIEME TRIMES.'!D1830</f>
        <v>0</v>
      </c>
      <c r="HB1257" s="293">
        <f>'DEUXIEME TRIMES.'!E1830</f>
        <v>0</v>
      </c>
      <c r="HC1257" s="293">
        <f>'DEUXIEME TRIMES.'!F1830</f>
        <v>0</v>
      </c>
      <c r="HD1257" s="1067">
        <f>'DEUXIEME TRIMES.'!G1830</f>
        <v>0</v>
      </c>
      <c r="HE1257" s="293">
        <f>'DEUXIEME TRIMES.'!H1830</f>
        <v>0</v>
      </c>
      <c r="HF1257" s="293">
        <f>'DEUXIEME TRIMES.'!I1830</f>
        <v>0</v>
      </c>
    </row>
    <row r="1258" spans="207:214" ht="30" customHeight="1" thickBot="1" x14ac:dyDescent="0.3">
      <c r="GY1258" s="1554">
        <f>'DEUXIEME TRIMES.'!B1831</f>
        <v>0</v>
      </c>
      <c r="GZ1258" s="293">
        <f>'DEUXIEME TRIMES.'!C1831</f>
        <v>0</v>
      </c>
      <c r="HA1258" s="293">
        <f>'DEUXIEME TRIMES.'!D1831</f>
        <v>0</v>
      </c>
      <c r="HB1258" s="293">
        <f>'DEUXIEME TRIMES.'!E1831</f>
        <v>0</v>
      </c>
      <c r="HC1258" s="293">
        <f>'DEUXIEME TRIMES.'!F1831</f>
        <v>0</v>
      </c>
      <c r="HD1258" s="1067">
        <f>'DEUXIEME TRIMES.'!G1831</f>
        <v>0</v>
      </c>
      <c r="HE1258" s="293">
        <f>'DEUXIEME TRIMES.'!H1831</f>
        <v>0</v>
      </c>
      <c r="HF1258" s="293">
        <f>'DEUXIEME TRIMES.'!I1831</f>
        <v>0</v>
      </c>
    </row>
    <row r="1259" spans="207:214" ht="30" customHeight="1" thickBot="1" x14ac:dyDescent="0.3">
      <c r="GY1259" s="1554">
        <f>'DEUXIEME TRIMES.'!B1832</f>
        <v>0</v>
      </c>
      <c r="GZ1259" s="293">
        <f>'DEUXIEME TRIMES.'!C1832</f>
        <v>0</v>
      </c>
      <c r="HA1259" s="293">
        <f>'DEUXIEME TRIMES.'!D1832</f>
        <v>0</v>
      </c>
      <c r="HB1259" s="293">
        <f>'DEUXIEME TRIMES.'!E1832</f>
        <v>0</v>
      </c>
      <c r="HC1259" s="293">
        <f>'DEUXIEME TRIMES.'!F1832</f>
        <v>0</v>
      </c>
      <c r="HD1259" s="1067">
        <f>'DEUXIEME TRIMES.'!G1832</f>
        <v>0</v>
      </c>
      <c r="HE1259" s="293">
        <f>'DEUXIEME TRIMES.'!H1832</f>
        <v>0</v>
      </c>
      <c r="HF1259" s="293">
        <f>'DEUXIEME TRIMES.'!I1832</f>
        <v>0</v>
      </c>
    </row>
    <row r="1260" spans="207:214" ht="30" customHeight="1" thickBot="1" x14ac:dyDescent="0.3">
      <c r="GY1260" s="1554">
        <f>'DEUXIEME TRIMES.'!B1833</f>
        <v>0</v>
      </c>
      <c r="GZ1260" s="293">
        <f>'DEUXIEME TRIMES.'!C1833</f>
        <v>0</v>
      </c>
      <c r="HA1260" s="293">
        <f>'DEUXIEME TRIMES.'!D1833</f>
        <v>0</v>
      </c>
      <c r="HB1260" s="293">
        <f>'DEUXIEME TRIMES.'!E1833</f>
        <v>0</v>
      </c>
      <c r="HC1260" s="293">
        <f>'DEUXIEME TRIMES.'!F1833</f>
        <v>0</v>
      </c>
      <c r="HD1260" s="1067">
        <f>'DEUXIEME TRIMES.'!G1833</f>
        <v>0</v>
      </c>
      <c r="HE1260" s="293">
        <f>'DEUXIEME TRIMES.'!H1833</f>
        <v>0</v>
      </c>
      <c r="HF1260" s="293">
        <f>'DEUXIEME TRIMES.'!I1833</f>
        <v>0</v>
      </c>
    </row>
    <row r="1261" spans="207:214" ht="30" customHeight="1" thickBot="1" x14ac:dyDescent="0.3">
      <c r="GY1261" s="1554">
        <f>'DEUXIEME TRIMES.'!B1834</f>
        <v>0</v>
      </c>
      <c r="GZ1261" s="293">
        <f>'DEUXIEME TRIMES.'!C1834</f>
        <v>0</v>
      </c>
      <c r="HA1261" s="293">
        <f>'DEUXIEME TRIMES.'!D1834</f>
        <v>0</v>
      </c>
      <c r="HB1261" s="293">
        <f>'DEUXIEME TRIMES.'!E1834</f>
        <v>0</v>
      </c>
      <c r="HC1261" s="293">
        <f>'DEUXIEME TRIMES.'!F1834</f>
        <v>0</v>
      </c>
      <c r="HD1261" s="1067">
        <f>'DEUXIEME TRIMES.'!G1834</f>
        <v>0</v>
      </c>
      <c r="HE1261" s="293">
        <f>'DEUXIEME TRIMES.'!H1834</f>
        <v>0</v>
      </c>
      <c r="HF1261" s="293">
        <f>'DEUXIEME TRIMES.'!I1834</f>
        <v>0</v>
      </c>
    </row>
    <row r="1262" spans="207:214" ht="30" customHeight="1" thickBot="1" x14ac:dyDescent="0.3">
      <c r="GY1262" s="1554">
        <f>'DEUXIEME TRIMES.'!B1835</f>
        <v>0</v>
      </c>
      <c r="GZ1262" s="293">
        <f>'DEUXIEME TRIMES.'!C1835</f>
        <v>0</v>
      </c>
      <c r="HA1262" s="293">
        <f>'DEUXIEME TRIMES.'!D1835</f>
        <v>0</v>
      </c>
      <c r="HB1262" s="293">
        <f>'DEUXIEME TRIMES.'!E1835</f>
        <v>0</v>
      </c>
      <c r="HC1262" s="293">
        <f>'DEUXIEME TRIMES.'!F1835</f>
        <v>0</v>
      </c>
      <c r="HD1262" s="1067">
        <f>'DEUXIEME TRIMES.'!G1835</f>
        <v>0</v>
      </c>
      <c r="HE1262" s="293">
        <f>'DEUXIEME TRIMES.'!H1835</f>
        <v>0</v>
      </c>
      <c r="HF1262" s="293">
        <f>'DEUXIEME TRIMES.'!I1835</f>
        <v>0</v>
      </c>
    </row>
    <row r="1263" spans="207:214" ht="30" customHeight="1" thickBot="1" x14ac:dyDescent="0.3">
      <c r="GY1263" s="1554">
        <f>'DEUXIEME TRIMES.'!B1836</f>
        <v>0</v>
      </c>
      <c r="GZ1263" s="293">
        <f>'DEUXIEME TRIMES.'!C1836</f>
        <v>0</v>
      </c>
      <c r="HA1263" s="293">
        <f>'DEUXIEME TRIMES.'!D1836</f>
        <v>0</v>
      </c>
      <c r="HB1263" s="293">
        <f>'DEUXIEME TRIMES.'!E1836</f>
        <v>0</v>
      </c>
      <c r="HC1263" s="293">
        <f>'DEUXIEME TRIMES.'!F1836</f>
        <v>0</v>
      </c>
      <c r="HD1263" s="1067">
        <f>'DEUXIEME TRIMES.'!G1836</f>
        <v>0</v>
      </c>
      <c r="HE1263" s="293">
        <f>'DEUXIEME TRIMES.'!H1836</f>
        <v>0</v>
      </c>
      <c r="HF1263" s="293">
        <f>'DEUXIEME TRIMES.'!I1836</f>
        <v>0</v>
      </c>
    </row>
    <row r="1264" spans="207:214" ht="30" customHeight="1" thickBot="1" x14ac:dyDescent="0.3">
      <c r="GY1264" s="1554">
        <f>'DEUXIEME TRIMES.'!B1837</f>
        <v>0</v>
      </c>
      <c r="GZ1264" s="293">
        <f>'DEUXIEME TRIMES.'!C1837</f>
        <v>0</v>
      </c>
      <c r="HA1264" s="293">
        <f>'DEUXIEME TRIMES.'!D1837</f>
        <v>0</v>
      </c>
      <c r="HB1264" s="293">
        <f>'DEUXIEME TRIMES.'!E1837</f>
        <v>0</v>
      </c>
      <c r="HC1264" s="293">
        <f>'DEUXIEME TRIMES.'!F1837</f>
        <v>0</v>
      </c>
      <c r="HD1264" s="1067">
        <f>'DEUXIEME TRIMES.'!G1837</f>
        <v>0</v>
      </c>
      <c r="HE1264" s="293">
        <f>'DEUXIEME TRIMES.'!H1837</f>
        <v>0</v>
      </c>
      <c r="HF1264" s="293">
        <f>'DEUXIEME TRIMES.'!I1837</f>
        <v>0</v>
      </c>
    </row>
    <row r="1265" spans="207:214" ht="30" customHeight="1" thickBot="1" x14ac:dyDescent="0.3">
      <c r="GY1265" s="1554">
        <f>'DEUXIEME TRIMES.'!B1838</f>
        <v>0</v>
      </c>
      <c r="GZ1265" s="293">
        <f>'DEUXIEME TRIMES.'!C1838</f>
        <v>0</v>
      </c>
      <c r="HA1265" s="293">
        <f>'DEUXIEME TRIMES.'!D1838</f>
        <v>0</v>
      </c>
      <c r="HB1265" s="293">
        <f>'DEUXIEME TRIMES.'!E1838</f>
        <v>0</v>
      </c>
      <c r="HC1265" s="293">
        <f>'DEUXIEME TRIMES.'!F1838</f>
        <v>0</v>
      </c>
      <c r="HD1265" s="1067">
        <f>'DEUXIEME TRIMES.'!G1838</f>
        <v>0</v>
      </c>
      <c r="HE1265" s="293">
        <f>'DEUXIEME TRIMES.'!H1838</f>
        <v>0</v>
      </c>
      <c r="HF1265" s="293">
        <f>'DEUXIEME TRIMES.'!I1838</f>
        <v>0</v>
      </c>
    </row>
    <row r="1266" spans="207:214" ht="30" customHeight="1" thickBot="1" x14ac:dyDescent="0.3">
      <c r="GY1266" s="1554">
        <f>'DEUXIEME TRIMES.'!B1839</f>
        <v>0</v>
      </c>
      <c r="GZ1266" s="293">
        <f>'DEUXIEME TRIMES.'!C1839</f>
        <v>0</v>
      </c>
      <c r="HA1266" s="293">
        <f>'DEUXIEME TRIMES.'!D1839</f>
        <v>0</v>
      </c>
      <c r="HB1266" s="293">
        <f>'DEUXIEME TRIMES.'!E1839</f>
        <v>0</v>
      </c>
      <c r="HC1266" s="293">
        <f>'DEUXIEME TRIMES.'!F1839</f>
        <v>0</v>
      </c>
      <c r="HD1266" s="1067">
        <f>'DEUXIEME TRIMES.'!G1839</f>
        <v>0</v>
      </c>
      <c r="HE1266" s="293">
        <f>'DEUXIEME TRIMES.'!H1839</f>
        <v>0</v>
      </c>
      <c r="HF1266" s="293">
        <f>'DEUXIEME TRIMES.'!I1839</f>
        <v>0</v>
      </c>
    </row>
    <row r="1267" spans="207:214" ht="30" customHeight="1" thickBot="1" x14ac:dyDescent="0.3">
      <c r="GY1267" s="1554">
        <f>'DEUXIEME TRIMES.'!B1840</f>
        <v>0</v>
      </c>
      <c r="GZ1267" s="293">
        <f>'DEUXIEME TRIMES.'!C1840</f>
        <v>0</v>
      </c>
      <c r="HA1267" s="293">
        <f>'DEUXIEME TRIMES.'!D1840</f>
        <v>0</v>
      </c>
      <c r="HB1267" s="293">
        <f>'DEUXIEME TRIMES.'!E1840</f>
        <v>0</v>
      </c>
      <c r="HC1267" s="293">
        <f>'DEUXIEME TRIMES.'!F1840</f>
        <v>0</v>
      </c>
      <c r="HD1267" s="1067">
        <f>'DEUXIEME TRIMES.'!G1840</f>
        <v>0</v>
      </c>
      <c r="HE1267" s="293">
        <f>'DEUXIEME TRIMES.'!H1840</f>
        <v>0</v>
      </c>
      <c r="HF1267" s="293">
        <f>'DEUXIEME TRIMES.'!I1840</f>
        <v>0</v>
      </c>
    </row>
    <row r="1268" spans="207:214" ht="30" customHeight="1" thickBot="1" x14ac:dyDescent="0.3">
      <c r="GY1268" s="1554">
        <f>'DEUXIEME TRIMES.'!B1841</f>
        <v>0</v>
      </c>
      <c r="GZ1268" s="293">
        <f>'DEUXIEME TRIMES.'!C1841</f>
        <v>0</v>
      </c>
      <c r="HA1268" s="293">
        <f>'DEUXIEME TRIMES.'!D1841</f>
        <v>0</v>
      </c>
      <c r="HB1268" s="293">
        <f>'DEUXIEME TRIMES.'!E1841</f>
        <v>0</v>
      </c>
      <c r="HC1268" s="293">
        <f>'DEUXIEME TRIMES.'!F1841</f>
        <v>0</v>
      </c>
      <c r="HD1268" s="1067">
        <f>'DEUXIEME TRIMES.'!G1841</f>
        <v>0</v>
      </c>
      <c r="HE1268" s="293">
        <f>'DEUXIEME TRIMES.'!H1841</f>
        <v>0</v>
      </c>
      <c r="HF1268" s="293">
        <f>'DEUXIEME TRIMES.'!I1841</f>
        <v>0</v>
      </c>
    </row>
    <row r="1269" spans="207:214" ht="30" customHeight="1" thickBot="1" x14ac:dyDescent="0.3">
      <c r="GY1269" s="1554">
        <f>'DEUXIEME TRIMES.'!B1842</f>
        <v>0</v>
      </c>
      <c r="GZ1269" s="293">
        <f>'DEUXIEME TRIMES.'!C1842</f>
        <v>0</v>
      </c>
      <c r="HA1269" s="293">
        <f>'DEUXIEME TRIMES.'!D1842</f>
        <v>0</v>
      </c>
      <c r="HB1269" s="293">
        <f>'DEUXIEME TRIMES.'!E1842</f>
        <v>0</v>
      </c>
      <c r="HC1269" s="293">
        <f>'DEUXIEME TRIMES.'!F1842</f>
        <v>0</v>
      </c>
      <c r="HD1269" s="1067">
        <f>'DEUXIEME TRIMES.'!G1842</f>
        <v>0</v>
      </c>
      <c r="HE1269" s="293">
        <f>'DEUXIEME TRIMES.'!H1842</f>
        <v>0</v>
      </c>
      <c r="HF1269" s="293">
        <f>'DEUXIEME TRIMES.'!I1842</f>
        <v>0</v>
      </c>
    </row>
    <row r="1270" spans="207:214" ht="42.75" thickBot="1" x14ac:dyDescent="0.3">
      <c r="GY1270" s="1237" t="s">
        <v>1</v>
      </c>
      <c r="GZ1270" s="1238" t="s">
        <v>151</v>
      </c>
      <c r="HA1270" s="1239" t="s">
        <v>278</v>
      </c>
      <c r="HB1270" s="1239" t="s">
        <v>158</v>
      </c>
      <c r="HC1270" s="1239" t="s">
        <v>30</v>
      </c>
      <c r="HD1270" s="1240" t="s">
        <v>301</v>
      </c>
      <c r="HE1270" s="1239" t="s">
        <v>302</v>
      </c>
      <c r="HF1270" s="1239" t="s">
        <v>303</v>
      </c>
    </row>
    <row r="1271" spans="207:214" ht="30" customHeight="1" thickBot="1" x14ac:dyDescent="0.3">
      <c r="GY1271" s="1554">
        <f>'DEUXIEME TRIMES.'!B1844</f>
        <v>0</v>
      </c>
      <c r="GZ1271" s="293">
        <f>'DEUXIEME TRIMES.'!C1844</f>
        <v>0</v>
      </c>
      <c r="HA1271" s="293">
        <f>'DEUXIEME TRIMES.'!D1844</f>
        <v>0</v>
      </c>
      <c r="HB1271" s="293">
        <f>'DEUXIEME TRIMES.'!E1844</f>
        <v>0</v>
      </c>
      <c r="HC1271" s="293">
        <f>'DEUXIEME TRIMES.'!F1844</f>
        <v>0</v>
      </c>
      <c r="HD1271" s="1067">
        <f>'DEUXIEME TRIMES.'!G1844</f>
        <v>0</v>
      </c>
      <c r="HE1271" s="293">
        <f>'DEUXIEME TRIMES.'!H1844</f>
        <v>0</v>
      </c>
      <c r="HF1271" s="293">
        <f>'DEUXIEME TRIMES.'!I1844</f>
        <v>0</v>
      </c>
    </row>
    <row r="1272" spans="207:214" ht="30" customHeight="1" thickBot="1" x14ac:dyDescent="0.3">
      <c r="GY1272" s="1554">
        <f>'DEUXIEME TRIMES.'!B1845</f>
        <v>0</v>
      </c>
      <c r="GZ1272" s="293">
        <f>'DEUXIEME TRIMES.'!C1845</f>
        <v>0</v>
      </c>
      <c r="HA1272" s="293">
        <f>'DEUXIEME TRIMES.'!D1845</f>
        <v>0</v>
      </c>
      <c r="HB1272" s="293">
        <f>'DEUXIEME TRIMES.'!E1845</f>
        <v>0</v>
      </c>
      <c r="HC1272" s="293">
        <f>'DEUXIEME TRIMES.'!F1845</f>
        <v>0</v>
      </c>
      <c r="HD1272" s="1067">
        <f>'DEUXIEME TRIMES.'!G1845</f>
        <v>0</v>
      </c>
      <c r="HE1272" s="293">
        <f>'DEUXIEME TRIMES.'!H1845</f>
        <v>0</v>
      </c>
      <c r="HF1272" s="293">
        <f>'DEUXIEME TRIMES.'!I1845</f>
        <v>0</v>
      </c>
    </row>
    <row r="1273" spans="207:214" ht="30" customHeight="1" thickBot="1" x14ac:dyDescent="0.3">
      <c r="GY1273" s="1554">
        <f>'DEUXIEME TRIMES.'!B1846</f>
        <v>0</v>
      </c>
      <c r="GZ1273" s="293">
        <f>'DEUXIEME TRIMES.'!C1846</f>
        <v>0</v>
      </c>
      <c r="HA1273" s="293">
        <f>'DEUXIEME TRIMES.'!D1846</f>
        <v>0</v>
      </c>
      <c r="HB1273" s="293">
        <f>'DEUXIEME TRIMES.'!E1846</f>
        <v>0</v>
      </c>
      <c r="HC1273" s="293">
        <f>'DEUXIEME TRIMES.'!F1846</f>
        <v>0</v>
      </c>
      <c r="HD1273" s="1067">
        <f>'DEUXIEME TRIMES.'!G1846</f>
        <v>0</v>
      </c>
      <c r="HE1273" s="293">
        <f>'DEUXIEME TRIMES.'!H1846</f>
        <v>0</v>
      </c>
      <c r="HF1273" s="293">
        <f>'DEUXIEME TRIMES.'!I1846</f>
        <v>0</v>
      </c>
    </row>
    <row r="1274" spans="207:214" ht="30" customHeight="1" thickBot="1" x14ac:dyDescent="0.3">
      <c r="GY1274" s="1554">
        <f>'DEUXIEME TRIMES.'!B1847</f>
        <v>0</v>
      </c>
      <c r="GZ1274" s="293">
        <f>'DEUXIEME TRIMES.'!C1847</f>
        <v>0</v>
      </c>
      <c r="HA1274" s="293">
        <f>'DEUXIEME TRIMES.'!D1847</f>
        <v>0</v>
      </c>
      <c r="HB1274" s="293">
        <f>'DEUXIEME TRIMES.'!E1847</f>
        <v>0</v>
      </c>
      <c r="HC1274" s="293">
        <f>'DEUXIEME TRIMES.'!F1847</f>
        <v>0</v>
      </c>
      <c r="HD1274" s="1067">
        <f>'DEUXIEME TRIMES.'!G1847</f>
        <v>0</v>
      </c>
      <c r="HE1274" s="293">
        <f>'DEUXIEME TRIMES.'!H1847</f>
        <v>0</v>
      </c>
      <c r="HF1274" s="293">
        <f>'DEUXIEME TRIMES.'!I1847</f>
        <v>0</v>
      </c>
    </row>
    <row r="1275" spans="207:214" ht="30" customHeight="1" thickBot="1" x14ac:dyDescent="0.3">
      <c r="GY1275" s="1554">
        <f>'DEUXIEME TRIMES.'!B1848</f>
        <v>0</v>
      </c>
      <c r="GZ1275" s="293">
        <f>'DEUXIEME TRIMES.'!C1848</f>
        <v>0</v>
      </c>
      <c r="HA1275" s="293">
        <f>'DEUXIEME TRIMES.'!D1848</f>
        <v>0</v>
      </c>
      <c r="HB1275" s="293">
        <f>'DEUXIEME TRIMES.'!E1848</f>
        <v>0</v>
      </c>
      <c r="HC1275" s="293">
        <f>'DEUXIEME TRIMES.'!F1848</f>
        <v>0</v>
      </c>
      <c r="HD1275" s="1067">
        <f>'DEUXIEME TRIMES.'!G1848</f>
        <v>0</v>
      </c>
      <c r="HE1275" s="293">
        <f>'DEUXIEME TRIMES.'!H1848</f>
        <v>0</v>
      </c>
      <c r="HF1275" s="293">
        <f>'DEUXIEME TRIMES.'!I1848</f>
        <v>0</v>
      </c>
    </row>
    <row r="1276" spans="207:214" ht="30" customHeight="1" thickBot="1" x14ac:dyDescent="0.3">
      <c r="GY1276" s="1554">
        <f>'DEUXIEME TRIMES.'!B1849</f>
        <v>0</v>
      </c>
      <c r="GZ1276" s="293">
        <f>'DEUXIEME TRIMES.'!C1849</f>
        <v>0</v>
      </c>
      <c r="HA1276" s="293">
        <f>'DEUXIEME TRIMES.'!D1849</f>
        <v>0</v>
      </c>
      <c r="HB1276" s="293">
        <f>'DEUXIEME TRIMES.'!E1849</f>
        <v>0</v>
      </c>
      <c r="HC1276" s="293">
        <f>'DEUXIEME TRIMES.'!F1849</f>
        <v>0</v>
      </c>
      <c r="HD1276" s="1067">
        <f>'DEUXIEME TRIMES.'!G1849</f>
        <v>0</v>
      </c>
      <c r="HE1276" s="293">
        <f>'DEUXIEME TRIMES.'!H1849</f>
        <v>0</v>
      </c>
      <c r="HF1276" s="293">
        <f>'DEUXIEME TRIMES.'!I1849</f>
        <v>0</v>
      </c>
    </row>
    <row r="1277" spans="207:214" ht="30" customHeight="1" thickBot="1" x14ac:dyDescent="0.3">
      <c r="GY1277" s="1554">
        <f>'DEUXIEME TRIMES.'!B1850</f>
        <v>0</v>
      </c>
      <c r="GZ1277" s="293">
        <f>'DEUXIEME TRIMES.'!C1850</f>
        <v>0</v>
      </c>
      <c r="HA1277" s="293">
        <f>'DEUXIEME TRIMES.'!D1850</f>
        <v>0</v>
      </c>
      <c r="HB1277" s="293">
        <f>'DEUXIEME TRIMES.'!E1850</f>
        <v>0</v>
      </c>
      <c r="HC1277" s="293">
        <f>'DEUXIEME TRIMES.'!F1850</f>
        <v>0</v>
      </c>
      <c r="HD1277" s="1067">
        <f>'DEUXIEME TRIMES.'!G1850</f>
        <v>0</v>
      </c>
      <c r="HE1277" s="293">
        <f>'DEUXIEME TRIMES.'!H1850</f>
        <v>0</v>
      </c>
      <c r="HF1277" s="293">
        <f>'DEUXIEME TRIMES.'!I1850</f>
        <v>0</v>
      </c>
    </row>
    <row r="1278" spans="207:214" ht="30" customHeight="1" thickBot="1" x14ac:dyDescent="0.3">
      <c r="GY1278" s="1554">
        <f>'DEUXIEME TRIMES.'!B1851</f>
        <v>0</v>
      </c>
      <c r="GZ1278" s="293">
        <f>'DEUXIEME TRIMES.'!C1851</f>
        <v>0</v>
      </c>
      <c r="HA1278" s="293">
        <f>'DEUXIEME TRIMES.'!D1851</f>
        <v>0</v>
      </c>
      <c r="HB1278" s="293">
        <f>'DEUXIEME TRIMES.'!E1851</f>
        <v>0</v>
      </c>
      <c r="HC1278" s="293">
        <f>'DEUXIEME TRIMES.'!F1851</f>
        <v>0</v>
      </c>
      <c r="HD1278" s="1067">
        <f>'DEUXIEME TRIMES.'!G1851</f>
        <v>0</v>
      </c>
      <c r="HE1278" s="293">
        <f>'DEUXIEME TRIMES.'!H1851</f>
        <v>0</v>
      </c>
      <c r="HF1278" s="293">
        <f>'DEUXIEME TRIMES.'!I1851</f>
        <v>0</v>
      </c>
    </row>
    <row r="1279" spans="207:214" ht="30" customHeight="1" thickBot="1" x14ac:dyDescent="0.3">
      <c r="GY1279" s="1554">
        <f>'DEUXIEME TRIMES.'!B1852</f>
        <v>0</v>
      </c>
      <c r="GZ1279" s="293">
        <f>'DEUXIEME TRIMES.'!C1852</f>
        <v>0</v>
      </c>
      <c r="HA1279" s="293">
        <f>'DEUXIEME TRIMES.'!D1852</f>
        <v>0</v>
      </c>
      <c r="HB1279" s="293">
        <f>'DEUXIEME TRIMES.'!E1852</f>
        <v>0</v>
      </c>
      <c r="HC1279" s="293">
        <f>'DEUXIEME TRIMES.'!F1852</f>
        <v>0</v>
      </c>
      <c r="HD1279" s="1067">
        <f>'DEUXIEME TRIMES.'!G1852</f>
        <v>0</v>
      </c>
      <c r="HE1279" s="293">
        <f>'DEUXIEME TRIMES.'!H1852</f>
        <v>0</v>
      </c>
      <c r="HF1279" s="293">
        <f>'DEUXIEME TRIMES.'!I1852</f>
        <v>0</v>
      </c>
    </row>
    <row r="1280" spans="207:214" ht="30" customHeight="1" thickBot="1" x14ac:dyDescent="0.3">
      <c r="GY1280" s="1554">
        <f>'DEUXIEME TRIMES.'!B1853</f>
        <v>0</v>
      </c>
      <c r="GZ1280" s="293">
        <f>'DEUXIEME TRIMES.'!C1853</f>
        <v>0</v>
      </c>
      <c r="HA1280" s="293">
        <f>'DEUXIEME TRIMES.'!D1853</f>
        <v>0</v>
      </c>
      <c r="HB1280" s="293">
        <f>'DEUXIEME TRIMES.'!E1853</f>
        <v>0</v>
      </c>
      <c r="HC1280" s="293">
        <f>'DEUXIEME TRIMES.'!F1853</f>
        <v>0</v>
      </c>
      <c r="HD1280" s="1067">
        <f>'DEUXIEME TRIMES.'!G1853</f>
        <v>0</v>
      </c>
      <c r="HE1280" s="293">
        <f>'DEUXIEME TRIMES.'!H1853</f>
        <v>0</v>
      </c>
      <c r="HF1280" s="293">
        <f>'DEUXIEME TRIMES.'!I1853</f>
        <v>0</v>
      </c>
    </row>
    <row r="1281" spans="207:214" ht="30" customHeight="1" thickBot="1" x14ac:dyDescent="0.3">
      <c r="GY1281" s="1554">
        <f>'DEUXIEME TRIMES.'!B1854</f>
        <v>0</v>
      </c>
      <c r="GZ1281" s="293">
        <f>'DEUXIEME TRIMES.'!C1854</f>
        <v>0</v>
      </c>
      <c r="HA1281" s="293">
        <f>'DEUXIEME TRIMES.'!D1854</f>
        <v>0</v>
      </c>
      <c r="HB1281" s="293">
        <f>'DEUXIEME TRIMES.'!E1854</f>
        <v>0</v>
      </c>
      <c r="HC1281" s="293">
        <f>'DEUXIEME TRIMES.'!F1854</f>
        <v>0</v>
      </c>
      <c r="HD1281" s="1067">
        <f>'DEUXIEME TRIMES.'!G1854</f>
        <v>0</v>
      </c>
      <c r="HE1281" s="293">
        <f>'DEUXIEME TRIMES.'!H1854</f>
        <v>0</v>
      </c>
      <c r="HF1281" s="293">
        <f>'DEUXIEME TRIMES.'!I1854</f>
        <v>0</v>
      </c>
    </row>
    <row r="1282" spans="207:214" ht="30" customHeight="1" thickBot="1" x14ac:dyDescent="0.3">
      <c r="GY1282" s="1554">
        <f>'DEUXIEME TRIMES.'!B1855</f>
        <v>0</v>
      </c>
      <c r="GZ1282" s="293">
        <f>'DEUXIEME TRIMES.'!C1855</f>
        <v>0</v>
      </c>
      <c r="HA1282" s="293">
        <f>'DEUXIEME TRIMES.'!D1855</f>
        <v>0</v>
      </c>
      <c r="HB1282" s="293">
        <f>'DEUXIEME TRIMES.'!E1855</f>
        <v>0</v>
      </c>
      <c r="HC1282" s="293">
        <f>'DEUXIEME TRIMES.'!F1855</f>
        <v>0</v>
      </c>
      <c r="HD1282" s="1067">
        <f>'DEUXIEME TRIMES.'!G1855</f>
        <v>0</v>
      </c>
      <c r="HE1282" s="293">
        <f>'DEUXIEME TRIMES.'!H1855</f>
        <v>0</v>
      </c>
      <c r="HF1282" s="293">
        <f>'DEUXIEME TRIMES.'!I1855</f>
        <v>0</v>
      </c>
    </row>
    <row r="1283" spans="207:214" ht="30" customHeight="1" thickBot="1" x14ac:dyDescent="0.3">
      <c r="GY1283" s="1554">
        <f>'DEUXIEME TRIMES.'!B1856</f>
        <v>0</v>
      </c>
      <c r="GZ1283" s="293">
        <f>'DEUXIEME TRIMES.'!C1856</f>
        <v>0</v>
      </c>
      <c r="HA1283" s="293">
        <f>'DEUXIEME TRIMES.'!D1856</f>
        <v>0</v>
      </c>
      <c r="HB1283" s="293">
        <f>'DEUXIEME TRIMES.'!E1856</f>
        <v>0</v>
      </c>
      <c r="HC1283" s="293">
        <f>'DEUXIEME TRIMES.'!F1856</f>
        <v>0</v>
      </c>
      <c r="HD1283" s="1067">
        <f>'DEUXIEME TRIMES.'!G1856</f>
        <v>0</v>
      </c>
      <c r="HE1283" s="293">
        <f>'DEUXIEME TRIMES.'!H1856</f>
        <v>0</v>
      </c>
      <c r="HF1283" s="293">
        <f>'DEUXIEME TRIMES.'!I1856</f>
        <v>0</v>
      </c>
    </row>
    <row r="1284" spans="207:214" ht="30" customHeight="1" thickBot="1" x14ac:dyDescent="0.3">
      <c r="GY1284" s="1554">
        <f>'DEUXIEME TRIMES.'!B1857</f>
        <v>0</v>
      </c>
      <c r="GZ1284" s="293">
        <f>'DEUXIEME TRIMES.'!C1857</f>
        <v>0</v>
      </c>
      <c r="HA1284" s="293">
        <f>'DEUXIEME TRIMES.'!D1857</f>
        <v>0</v>
      </c>
      <c r="HB1284" s="293">
        <f>'DEUXIEME TRIMES.'!E1857</f>
        <v>0</v>
      </c>
      <c r="HC1284" s="293">
        <f>'DEUXIEME TRIMES.'!F1857</f>
        <v>0</v>
      </c>
      <c r="HD1284" s="1067">
        <f>'DEUXIEME TRIMES.'!G1857</f>
        <v>0</v>
      </c>
      <c r="HE1284" s="293">
        <f>'DEUXIEME TRIMES.'!H1857</f>
        <v>0</v>
      </c>
      <c r="HF1284" s="293">
        <f>'DEUXIEME TRIMES.'!I1857</f>
        <v>0</v>
      </c>
    </row>
    <row r="1285" spans="207:214" ht="30" customHeight="1" thickBot="1" x14ac:dyDescent="0.3">
      <c r="GY1285" s="1554">
        <f>'DEUXIEME TRIMES.'!B1858</f>
        <v>0</v>
      </c>
      <c r="GZ1285" s="293">
        <f>'DEUXIEME TRIMES.'!C1858</f>
        <v>0</v>
      </c>
      <c r="HA1285" s="293">
        <f>'DEUXIEME TRIMES.'!D1858</f>
        <v>0</v>
      </c>
      <c r="HB1285" s="293">
        <f>'DEUXIEME TRIMES.'!E1858</f>
        <v>0</v>
      </c>
      <c r="HC1285" s="293">
        <f>'DEUXIEME TRIMES.'!F1858</f>
        <v>0</v>
      </c>
      <c r="HD1285" s="1067">
        <f>'DEUXIEME TRIMES.'!G1858</f>
        <v>0</v>
      </c>
      <c r="HE1285" s="293">
        <f>'DEUXIEME TRIMES.'!H1858</f>
        <v>0</v>
      </c>
      <c r="HF1285" s="293">
        <f>'DEUXIEME TRIMES.'!I1858</f>
        <v>0</v>
      </c>
    </row>
    <row r="1286" spans="207:214" ht="30" customHeight="1" thickBot="1" x14ac:dyDescent="0.3">
      <c r="GY1286" s="1554">
        <f>'DEUXIEME TRIMES.'!B1859</f>
        <v>0</v>
      </c>
      <c r="GZ1286" s="293">
        <f>'DEUXIEME TRIMES.'!C1859</f>
        <v>0</v>
      </c>
      <c r="HA1286" s="293">
        <f>'DEUXIEME TRIMES.'!D1859</f>
        <v>0</v>
      </c>
      <c r="HB1286" s="293">
        <f>'DEUXIEME TRIMES.'!E1859</f>
        <v>0</v>
      </c>
      <c r="HC1286" s="293">
        <f>'DEUXIEME TRIMES.'!F1859</f>
        <v>0</v>
      </c>
      <c r="HD1286" s="1067">
        <f>'DEUXIEME TRIMES.'!G1859</f>
        <v>0</v>
      </c>
      <c r="HE1286" s="293">
        <f>'DEUXIEME TRIMES.'!H1859</f>
        <v>0</v>
      </c>
      <c r="HF1286" s="293">
        <f>'DEUXIEME TRIMES.'!I1859</f>
        <v>0</v>
      </c>
    </row>
    <row r="1287" spans="207:214" ht="30" customHeight="1" thickBot="1" x14ac:dyDescent="0.3">
      <c r="GY1287" s="1554">
        <f>'DEUXIEME TRIMES.'!B1860</f>
        <v>0</v>
      </c>
      <c r="GZ1287" s="293">
        <f>'DEUXIEME TRIMES.'!C1860</f>
        <v>0</v>
      </c>
      <c r="HA1287" s="293">
        <f>'DEUXIEME TRIMES.'!D1860</f>
        <v>0</v>
      </c>
      <c r="HB1287" s="293">
        <f>'DEUXIEME TRIMES.'!E1860</f>
        <v>0</v>
      </c>
      <c r="HC1287" s="293">
        <f>'DEUXIEME TRIMES.'!F1860</f>
        <v>0</v>
      </c>
      <c r="HD1287" s="1067">
        <f>'DEUXIEME TRIMES.'!G1860</f>
        <v>0</v>
      </c>
      <c r="HE1287" s="293">
        <f>'DEUXIEME TRIMES.'!H1860</f>
        <v>0</v>
      </c>
      <c r="HF1287" s="293">
        <f>'DEUXIEME TRIMES.'!I1860</f>
        <v>0</v>
      </c>
    </row>
    <row r="1288" spans="207:214" ht="30" customHeight="1" thickBot="1" x14ac:dyDescent="0.3">
      <c r="GY1288" s="1554">
        <f>'DEUXIEME TRIMES.'!B1861</f>
        <v>0</v>
      </c>
      <c r="GZ1288" s="293">
        <f>'DEUXIEME TRIMES.'!C1861</f>
        <v>0</v>
      </c>
      <c r="HA1288" s="293">
        <f>'DEUXIEME TRIMES.'!D1861</f>
        <v>0</v>
      </c>
      <c r="HB1288" s="293">
        <f>'DEUXIEME TRIMES.'!E1861</f>
        <v>0</v>
      </c>
      <c r="HC1288" s="293">
        <f>'DEUXIEME TRIMES.'!F1861</f>
        <v>0</v>
      </c>
      <c r="HD1288" s="1067">
        <f>'DEUXIEME TRIMES.'!G1861</f>
        <v>0</v>
      </c>
      <c r="HE1288" s="293">
        <f>'DEUXIEME TRIMES.'!H1861</f>
        <v>0</v>
      </c>
      <c r="HF1288" s="293">
        <f>'DEUXIEME TRIMES.'!I1861</f>
        <v>0</v>
      </c>
    </row>
    <row r="1289" spans="207:214" ht="30" customHeight="1" thickBot="1" x14ac:dyDescent="0.3">
      <c r="GY1289" s="1554">
        <f>'DEUXIEME TRIMES.'!B1862</f>
        <v>0</v>
      </c>
      <c r="GZ1289" s="293">
        <f>'DEUXIEME TRIMES.'!C1862</f>
        <v>0</v>
      </c>
      <c r="HA1289" s="293">
        <f>'DEUXIEME TRIMES.'!D1862</f>
        <v>0</v>
      </c>
      <c r="HB1289" s="293">
        <f>'DEUXIEME TRIMES.'!E1862</f>
        <v>0</v>
      </c>
      <c r="HC1289" s="293">
        <f>'DEUXIEME TRIMES.'!F1862</f>
        <v>0</v>
      </c>
      <c r="HD1289" s="1067">
        <f>'DEUXIEME TRIMES.'!G1862</f>
        <v>0</v>
      </c>
      <c r="HE1289" s="293">
        <f>'DEUXIEME TRIMES.'!H1862</f>
        <v>0</v>
      </c>
      <c r="HF1289" s="293">
        <f>'DEUXIEME TRIMES.'!I1862</f>
        <v>0</v>
      </c>
    </row>
    <row r="1290" spans="207:214" ht="30" customHeight="1" thickBot="1" x14ac:dyDescent="0.3">
      <c r="GY1290" s="1554">
        <f>'DEUXIEME TRIMES.'!B1863</f>
        <v>0</v>
      </c>
      <c r="GZ1290" s="293">
        <f>'DEUXIEME TRIMES.'!C1863</f>
        <v>0</v>
      </c>
      <c r="HA1290" s="293">
        <f>'DEUXIEME TRIMES.'!D1863</f>
        <v>0</v>
      </c>
      <c r="HB1290" s="293">
        <f>'DEUXIEME TRIMES.'!E1863</f>
        <v>0</v>
      </c>
      <c r="HC1290" s="293">
        <f>'DEUXIEME TRIMES.'!F1863</f>
        <v>0</v>
      </c>
      <c r="HD1290" s="1067">
        <f>'DEUXIEME TRIMES.'!G1863</f>
        <v>0</v>
      </c>
      <c r="HE1290" s="293">
        <f>'DEUXIEME TRIMES.'!H1863</f>
        <v>0</v>
      </c>
      <c r="HF1290" s="293">
        <f>'DEUXIEME TRIMES.'!I1863</f>
        <v>0</v>
      </c>
    </row>
    <row r="1291" spans="207:214" ht="30" customHeight="1" thickBot="1" x14ac:dyDescent="0.3">
      <c r="GY1291" s="1554">
        <f>'DEUXIEME TRIMES.'!B1864</f>
        <v>0</v>
      </c>
      <c r="GZ1291" s="293">
        <f>'DEUXIEME TRIMES.'!C1864</f>
        <v>0</v>
      </c>
      <c r="HA1291" s="293">
        <f>'DEUXIEME TRIMES.'!D1864</f>
        <v>0</v>
      </c>
      <c r="HB1291" s="293">
        <f>'DEUXIEME TRIMES.'!E1864</f>
        <v>0</v>
      </c>
      <c r="HC1291" s="293">
        <f>'DEUXIEME TRIMES.'!F1864</f>
        <v>0</v>
      </c>
      <c r="HD1291" s="1067">
        <f>'DEUXIEME TRIMES.'!G1864</f>
        <v>0</v>
      </c>
      <c r="HE1291" s="293">
        <f>'DEUXIEME TRIMES.'!H1864</f>
        <v>0</v>
      </c>
      <c r="HF1291" s="293">
        <f>'DEUXIEME TRIMES.'!I1864</f>
        <v>0</v>
      </c>
    </row>
    <row r="1292" spans="207:214" ht="30" customHeight="1" thickBot="1" x14ac:dyDescent="0.3">
      <c r="GY1292" s="1554">
        <f>'DEUXIEME TRIMES.'!B1865</f>
        <v>0</v>
      </c>
      <c r="GZ1292" s="293">
        <f>'DEUXIEME TRIMES.'!C1865</f>
        <v>0</v>
      </c>
      <c r="HA1292" s="293">
        <f>'DEUXIEME TRIMES.'!D1865</f>
        <v>0</v>
      </c>
      <c r="HB1292" s="293">
        <f>'DEUXIEME TRIMES.'!E1865</f>
        <v>0</v>
      </c>
      <c r="HC1292" s="293">
        <f>'DEUXIEME TRIMES.'!F1865</f>
        <v>0</v>
      </c>
      <c r="HD1292" s="1067">
        <f>'DEUXIEME TRIMES.'!G1865</f>
        <v>0</v>
      </c>
      <c r="HE1292" s="293">
        <f>'DEUXIEME TRIMES.'!H1865</f>
        <v>0</v>
      </c>
      <c r="HF1292" s="293">
        <f>'DEUXIEME TRIMES.'!I1865</f>
        <v>0</v>
      </c>
    </row>
    <row r="1293" spans="207:214" ht="30" customHeight="1" thickBot="1" x14ac:dyDescent="0.3">
      <c r="GY1293" s="1554">
        <f>'DEUXIEME TRIMES.'!B1866</f>
        <v>0</v>
      </c>
      <c r="GZ1293" s="293">
        <f>'DEUXIEME TRIMES.'!C1866</f>
        <v>0</v>
      </c>
      <c r="HA1293" s="293">
        <f>'DEUXIEME TRIMES.'!D1866</f>
        <v>0</v>
      </c>
      <c r="HB1293" s="293">
        <f>'DEUXIEME TRIMES.'!E1866</f>
        <v>0</v>
      </c>
      <c r="HC1293" s="293">
        <f>'DEUXIEME TRIMES.'!F1866</f>
        <v>0</v>
      </c>
      <c r="HD1293" s="1067">
        <f>'DEUXIEME TRIMES.'!G1866</f>
        <v>0</v>
      </c>
      <c r="HE1293" s="293">
        <f>'DEUXIEME TRIMES.'!H1866</f>
        <v>0</v>
      </c>
      <c r="HF1293" s="293">
        <f>'DEUXIEME TRIMES.'!I1866</f>
        <v>0</v>
      </c>
    </row>
    <row r="1294" spans="207:214" ht="42.75" thickBot="1" x14ac:dyDescent="0.3">
      <c r="GY1294" s="1237" t="s">
        <v>1</v>
      </c>
      <c r="GZ1294" s="1238" t="s">
        <v>151</v>
      </c>
      <c r="HA1294" s="1239" t="s">
        <v>278</v>
      </c>
      <c r="HB1294" s="1239" t="s">
        <v>158</v>
      </c>
      <c r="HC1294" s="1239" t="s">
        <v>30</v>
      </c>
      <c r="HD1294" s="1240" t="s">
        <v>301</v>
      </c>
      <c r="HE1294" s="1239" t="s">
        <v>302</v>
      </c>
      <c r="HF1294" s="1239" t="s">
        <v>303</v>
      </c>
    </row>
    <row r="1295" spans="207:214" ht="30" customHeight="1" thickBot="1" x14ac:dyDescent="0.3">
      <c r="GY1295" s="1554">
        <f>'DEUXIEME TRIMES.'!B1868</f>
        <v>0</v>
      </c>
      <c r="GZ1295" s="293">
        <f>'DEUXIEME TRIMES.'!C1868</f>
        <v>0</v>
      </c>
      <c r="HA1295" s="293">
        <f>'DEUXIEME TRIMES.'!D1868</f>
        <v>0</v>
      </c>
      <c r="HB1295" s="293">
        <f>'DEUXIEME TRIMES.'!E1868</f>
        <v>0</v>
      </c>
      <c r="HC1295" s="293">
        <f>'DEUXIEME TRIMES.'!F1868</f>
        <v>0</v>
      </c>
      <c r="HD1295" s="1067">
        <f>'DEUXIEME TRIMES.'!G1868</f>
        <v>0</v>
      </c>
      <c r="HE1295" s="293">
        <f>'DEUXIEME TRIMES.'!H1868</f>
        <v>0</v>
      </c>
      <c r="HF1295" s="293">
        <f>'DEUXIEME TRIMES.'!I1868</f>
        <v>0</v>
      </c>
    </row>
    <row r="1296" spans="207:214" ht="30" customHeight="1" thickBot="1" x14ac:dyDescent="0.3">
      <c r="GY1296" s="1554">
        <f>'DEUXIEME TRIMES.'!B1869</f>
        <v>0</v>
      </c>
      <c r="GZ1296" s="293">
        <f>'DEUXIEME TRIMES.'!C1869</f>
        <v>0</v>
      </c>
      <c r="HA1296" s="293">
        <f>'DEUXIEME TRIMES.'!D1869</f>
        <v>0</v>
      </c>
      <c r="HB1296" s="293">
        <f>'DEUXIEME TRIMES.'!E1869</f>
        <v>0</v>
      </c>
      <c r="HC1296" s="293">
        <f>'DEUXIEME TRIMES.'!F1869</f>
        <v>0</v>
      </c>
      <c r="HD1296" s="1067">
        <f>'DEUXIEME TRIMES.'!G1869</f>
        <v>0</v>
      </c>
      <c r="HE1296" s="293">
        <f>'DEUXIEME TRIMES.'!H1869</f>
        <v>0</v>
      </c>
      <c r="HF1296" s="293">
        <f>'DEUXIEME TRIMES.'!I1869</f>
        <v>0</v>
      </c>
    </row>
    <row r="1297" spans="207:222" ht="30" customHeight="1" thickBot="1" x14ac:dyDescent="0.3">
      <c r="GY1297" s="1554">
        <f>'DEUXIEME TRIMES.'!B1870</f>
        <v>0</v>
      </c>
      <c r="GZ1297" s="293">
        <f>'DEUXIEME TRIMES.'!C1870</f>
        <v>0</v>
      </c>
      <c r="HA1297" s="293">
        <f>'DEUXIEME TRIMES.'!D1870</f>
        <v>0</v>
      </c>
      <c r="HB1297" s="293">
        <f>'DEUXIEME TRIMES.'!E1870</f>
        <v>0</v>
      </c>
      <c r="HC1297" s="293">
        <f>'DEUXIEME TRIMES.'!F1870</f>
        <v>0</v>
      </c>
      <c r="HD1297" s="1067">
        <f>'DEUXIEME TRIMES.'!G1870</f>
        <v>0</v>
      </c>
      <c r="HE1297" s="293">
        <f>'DEUXIEME TRIMES.'!H1870</f>
        <v>0</v>
      </c>
      <c r="HF1297" s="293">
        <f>'DEUXIEME TRIMES.'!I1870</f>
        <v>0</v>
      </c>
    </row>
    <row r="1298" spans="207:222" ht="30" customHeight="1" thickBot="1" x14ac:dyDescent="0.3">
      <c r="GY1298" s="1554">
        <f>'DEUXIEME TRIMES.'!B1871</f>
        <v>0</v>
      </c>
      <c r="GZ1298" s="293">
        <f>'DEUXIEME TRIMES.'!C1871</f>
        <v>0</v>
      </c>
      <c r="HA1298" s="293">
        <f>'DEUXIEME TRIMES.'!D1871</f>
        <v>0</v>
      </c>
      <c r="HB1298" s="293">
        <f>'DEUXIEME TRIMES.'!E1871</f>
        <v>0</v>
      </c>
      <c r="HC1298" s="293">
        <f>'DEUXIEME TRIMES.'!F1871</f>
        <v>0</v>
      </c>
      <c r="HD1298" s="1067">
        <f>'DEUXIEME TRIMES.'!G1871</f>
        <v>0</v>
      </c>
      <c r="HE1298" s="293">
        <f>'DEUXIEME TRIMES.'!H1871</f>
        <v>0</v>
      </c>
      <c r="HF1298" s="293">
        <f>'DEUXIEME TRIMES.'!I1871</f>
        <v>0</v>
      </c>
    </row>
    <row r="1299" spans="207:222" ht="30" customHeight="1" thickBot="1" x14ac:dyDescent="0.3">
      <c r="GY1299" s="1626">
        <f>'DEUXIEME TRIMES.'!B1872</f>
        <v>0</v>
      </c>
      <c r="GZ1299" s="342">
        <f>'DEUXIEME TRIMES.'!C1872</f>
        <v>0</v>
      </c>
      <c r="HA1299" s="342">
        <f>'DEUXIEME TRIMES.'!D1872</f>
        <v>0</v>
      </c>
      <c r="HB1299" s="342">
        <f>'DEUXIEME TRIMES.'!E1872</f>
        <v>0</v>
      </c>
      <c r="HC1299" s="342">
        <f>'DEUXIEME TRIMES.'!F1872</f>
        <v>0</v>
      </c>
      <c r="HD1299" s="1785">
        <f>'DEUXIEME TRIMES.'!G1872</f>
        <v>0</v>
      </c>
      <c r="HE1299" s="342">
        <f>'DEUXIEME TRIMES.'!H1872</f>
        <v>0</v>
      </c>
      <c r="HF1299" s="342">
        <f>'DEUXIEME TRIMES.'!I1872</f>
        <v>0</v>
      </c>
    </row>
    <row r="1300" spans="207:222" ht="30" customHeight="1" thickBot="1" x14ac:dyDescent="0.3">
      <c r="GY1300" s="1790"/>
      <c r="GZ1300" s="1782"/>
      <c r="HA1300" s="1782"/>
      <c r="HB1300" s="1782"/>
      <c r="HC1300" s="1782"/>
      <c r="HD1300" s="1783"/>
      <c r="HE1300" s="1782"/>
      <c r="HF1300" s="1782"/>
    </row>
    <row r="1301" spans="207:222" ht="30" customHeight="1" thickBot="1" x14ac:dyDescent="0.3">
      <c r="GY1301" s="2040" t="s">
        <v>91</v>
      </c>
      <c r="GZ1301" s="2041"/>
      <c r="HA1301" s="2042">
        <f>'DEUXIEME TRIMES.'!C1878</f>
        <v>0</v>
      </c>
      <c r="HB1301" s="2043"/>
      <c r="HC1301" s="2043"/>
      <c r="HD1301" s="2043"/>
      <c r="HE1301" s="2043"/>
      <c r="HF1301" s="2044"/>
    </row>
    <row r="1302" spans="207:222" ht="30" customHeight="1" x14ac:dyDescent="0.25">
      <c r="GY1302" s="1790"/>
      <c r="GZ1302" s="1782"/>
      <c r="HA1302" s="2045"/>
      <c r="HB1302" s="2046"/>
      <c r="HC1302" s="2046"/>
      <c r="HD1302" s="2046"/>
      <c r="HE1302" s="2046"/>
      <c r="HF1302" s="2047"/>
    </row>
    <row r="1303" spans="207:222" ht="30" customHeight="1" x14ac:dyDescent="0.25">
      <c r="GY1303" s="1790"/>
      <c r="GZ1303" s="1782"/>
      <c r="HA1303" s="2045"/>
      <c r="HB1303" s="2046"/>
      <c r="HC1303" s="2046"/>
      <c r="HD1303" s="2046"/>
      <c r="HE1303" s="2046"/>
      <c r="HF1303" s="2047"/>
    </row>
    <row r="1304" spans="207:222" ht="30" customHeight="1" thickBot="1" x14ac:dyDescent="0.3">
      <c r="GY1304" s="1790"/>
      <c r="GZ1304" s="1782"/>
      <c r="HA1304" s="2048"/>
      <c r="HB1304" s="2049"/>
      <c r="HC1304" s="2049"/>
      <c r="HD1304" s="2049"/>
      <c r="HE1304" s="2049"/>
      <c r="HF1304" s="2050"/>
    </row>
    <row r="1305" spans="207:222" x14ac:dyDescent="0.25">
      <c r="HG1305" s="666"/>
    </row>
    <row r="1306" spans="207:222" ht="21" x14ac:dyDescent="0.35">
      <c r="HH1306" s="719" t="s">
        <v>791</v>
      </c>
      <c r="HI1306" s="383"/>
      <c r="HJ1306" s="383"/>
      <c r="HK1306" s="383"/>
      <c r="HL1306" s="383"/>
      <c r="HM1306" s="383"/>
      <c r="HN1306" s="712">
        <v>23</v>
      </c>
    </row>
    <row r="1307" spans="207:222" ht="21.75" thickBot="1" x14ac:dyDescent="0.4">
      <c r="HH1307" s="383"/>
      <c r="HI1307" s="383"/>
      <c r="HJ1307" s="383"/>
      <c r="HK1307" s="383"/>
      <c r="HL1307" s="383"/>
      <c r="HM1307" s="383"/>
      <c r="HN1307" s="383"/>
    </row>
    <row r="1308" spans="207:222" ht="21.75" thickBot="1" x14ac:dyDescent="0.3">
      <c r="HH1308" s="1232" t="s">
        <v>1</v>
      </c>
      <c r="HI1308" s="1232" t="s">
        <v>151</v>
      </c>
      <c r="HJ1308" s="1232" t="s">
        <v>278</v>
      </c>
      <c r="HK1308" s="1232" t="s">
        <v>158</v>
      </c>
      <c r="HL1308" s="1232" t="s">
        <v>30</v>
      </c>
      <c r="HM1308" s="1232" t="s">
        <v>305</v>
      </c>
      <c r="HN1308" s="1232" t="s">
        <v>306</v>
      </c>
    </row>
    <row r="1309" spans="207:222" ht="27" customHeight="1" thickBot="1" x14ac:dyDescent="0.3">
      <c r="HH1309" s="1552">
        <f>'DEUXIEME TRIMES.'!B1885</f>
        <v>0</v>
      </c>
      <c r="HI1309" s="293">
        <f>'DEUXIEME TRIMES.'!C1885</f>
        <v>0</v>
      </c>
      <c r="HJ1309" s="293">
        <f>'DEUXIEME TRIMES.'!D1885</f>
        <v>0</v>
      </c>
      <c r="HK1309" s="293">
        <f>'DEUXIEME TRIMES.'!E1885</f>
        <v>0</v>
      </c>
      <c r="HL1309" s="293">
        <f>'DEUXIEME TRIMES.'!F1885</f>
        <v>0</v>
      </c>
      <c r="HM1309" s="1067">
        <f>'DEUXIEME TRIMES.'!G1885</f>
        <v>0</v>
      </c>
      <c r="HN1309" s="293">
        <f>'DEUXIEME TRIMES.'!H1885</f>
        <v>0</v>
      </c>
    </row>
    <row r="1310" spans="207:222" ht="27" customHeight="1" thickBot="1" x14ac:dyDescent="0.3">
      <c r="HH1310" s="1552">
        <f>'DEUXIEME TRIMES.'!B1886</f>
        <v>0</v>
      </c>
      <c r="HI1310" s="293">
        <f>'DEUXIEME TRIMES.'!C1886</f>
        <v>0</v>
      </c>
      <c r="HJ1310" s="293">
        <f>'DEUXIEME TRIMES.'!D1886</f>
        <v>0</v>
      </c>
      <c r="HK1310" s="293">
        <f>'DEUXIEME TRIMES.'!E1886</f>
        <v>0</v>
      </c>
      <c r="HL1310" s="293">
        <f>'DEUXIEME TRIMES.'!F1886</f>
        <v>0</v>
      </c>
      <c r="HM1310" s="1067">
        <f>'DEUXIEME TRIMES.'!G1886</f>
        <v>0</v>
      </c>
      <c r="HN1310" s="293">
        <f>'DEUXIEME TRIMES.'!H1886</f>
        <v>0</v>
      </c>
    </row>
    <row r="1311" spans="207:222" ht="27" customHeight="1" thickBot="1" x14ac:dyDescent="0.3">
      <c r="HH1311" s="1552">
        <f>'DEUXIEME TRIMES.'!B1887</f>
        <v>0</v>
      </c>
      <c r="HI1311" s="293">
        <f>'DEUXIEME TRIMES.'!C1887</f>
        <v>0</v>
      </c>
      <c r="HJ1311" s="293">
        <f>'DEUXIEME TRIMES.'!D1887</f>
        <v>0</v>
      </c>
      <c r="HK1311" s="293">
        <f>'DEUXIEME TRIMES.'!E1887</f>
        <v>0</v>
      </c>
      <c r="HL1311" s="293">
        <f>'DEUXIEME TRIMES.'!F1887</f>
        <v>0</v>
      </c>
      <c r="HM1311" s="1067">
        <f>'DEUXIEME TRIMES.'!G1887</f>
        <v>0</v>
      </c>
      <c r="HN1311" s="293">
        <f>'DEUXIEME TRIMES.'!H1887</f>
        <v>0</v>
      </c>
    </row>
    <row r="1312" spans="207:222" ht="27" customHeight="1" thickBot="1" x14ac:dyDescent="0.3">
      <c r="HH1312" s="1552">
        <f>'DEUXIEME TRIMES.'!B1888</f>
        <v>0</v>
      </c>
      <c r="HI1312" s="293">
        <f>'DEUXIEME TRIMES.'!C1888</f>
        <v>0</v>
      </c>
      <c r="HJ1312" s="293">
        <f>'DEUXIEME TRIMES.'!D1888</f>
        <v>0</v>
      </c>
      <c r="HK1312" s="293">
        <f>'DEUXIEME TRIMES.'!E1888</f>
        <v>0</v>
      </c>
      <c r="HL1312" s="293">
        <f>'DEUXIEME TRIMES.'!F1888</f>
        <v>0</v>
      </c>
      <c r="HM1312" s="1067">
        <f>'DEUXIEME TRIMES.'!G1888</f>
        <v>0</v>
      </c>
      <c r="HN1312" s="293">
        <f>'DEUXIEME TRIMES.'!H1888</f>
        <v>0</v>
      </c>
    </row>
    <row r="1313" spans="216:222" ht="27" customHeight="1" thickBot="1" x14ac:dyDescent="0.3">
      <c r="HH1313" s="1552">
        <f>'DEUXIEME TRIMES.'!B1889</f>
        <v>0</v>
      </c>
      <c r="HI1313" s="293">
        <f>'DEUXIEME TRIMES.'!C1889</f>
        <v>0</v>
      </c>
      <c r="HJ1313" s="293">
        <f>'DEUXIEME TRIMES.'!D1889</f>
        <v>0</v>
      </c>
      <c r="HK1313" s="293">
        <f>'DEUXIEME TRIMES.'!E1889</f>
        <v>0</v>
      </c>
      <c r="HL1313" s="293">
        <f>'DEUXIEME TRIMES.'!F1889</f>
        <v>0</v>
      </c>
      <c r="HM1313" s="1067">
        <f>'DEUXIEME TRIMES.'!G1889</f>
        <v>0</v>
      </c>
      <c r="HN1313" s="293">
        <f>'DEUXIEME TRIMES.'!H1889</f>
        <v>0</v>
      </c>
    </row>
    <row r="1314" spans="216:222" ht="27" customHeight="1" thickBot="1" x14ac:dyDescent="0.3">
      <c r="HH1314" s="1552">
        <f>'DEUXIEME TRIMES.'!B1890</f>
        <v>0</v>
      </c>
      <c r="HI1314" s="293">
        <f>'DEUXIEME TRIMES.'!C1890</f>
        <v>0</v>
      </c>
      <c r="HJ1314" s="293">
        <f>'DEUXIEME TRIMES.'!D1890</f>
        <v>0</v>
      </c>
      <c r="HK1314" s="293">
        <f>'DEUXIEME TRIMES.'!E1890</f>
        <v>0</v>
      </c>
      <c r="HL1314" s="293">
        <f>'DEUXIEME TRIMES.'!F1890</f>
        <v>0</v>
      </c>
      <c r="HM1314" s="1067">
        <f>'DEUXIEME TRIMES.'!G1890</f>
        <v>0</v>
      </c>
      <c r="HN1314" s="293">
        <f>'DEUXIEME TRIMES.'!H1890</f>
        <v>0</v>
      </c>
    </row>
    <row r="1315" spans="216:222" ht="27" customHeight="1" thickBot="1" x14ac:dyDescent="0.3">
      <c r="HH1315" s="1552">
        <f>'DEUXIEME TRIMES.'!B1891</f>
        <v>0</v>
      </c>
      <c r="HI1315" s="293">
        <f>'DEUXIEME TRIMES.'!C1891</f>
        <v>0</v>
      </c>
      <c r="HJ1315" s="293">
        <f>'DEUXIEME TRIMES.'!D1891</f>
        <v>0</v>
      </c>
      <c r="HK1315" s="293">
        <f>'DEUXIEME TRIMES.'!E1891</f>
        <v>0</v>
      </c>
      <c r="HL1315" s="293">
        <f>'DEUXIEME TRIMES.'!F1891</f>
        <v>0</v>
      </c>
      <c r="HM1315" s="1067">
        <f>'DEUXIEME TRIMES.'!G1891</f>
        <v>0</v>
      </c>
      <c r="HN1315" s="293">
        <f>'DEUXIEME TRIMES.'!H1891</f>
        <v>0</v>
      </c>
    </row>
    <row r="1316" spans="216:222" ht="27" customHeight="1" thickBot="1" x14ac:dyDescent="0.3">
      <c r="HH1316" s="1552">
        <f>'DEUXIEME TRIMES.'!B1892</f>
        <v>0</v>
      </c>
      <c r="HI1316" s="293">
        <f>'DEUXIEME TRIMES.'!C1892</f>
        <v>0</v>
      </c>
      <c r="HJ1316" s="293">
        <f>'DEUXIEME TRIMES.'!D1892</f>
        <v>0</v>
      </c>
      <c r="HK1316" s="293">
        <f>'DEUXIEME TRIMES.'!E1892</f>
        <v>0</v>
      </c>
      <c r="HL1316" s="293">
        <f>'DEUXIEME TRIMES.'!F1892</f>
        <v>0</v>
      </c>
      <c r="HM1316" s="1067">
        <f>'DEUXIEME TRIMES.'!G1892</f>
        <v>0</v>
      </c>
      <c r="HN1316" s="293">
        <f>'DEUXIEME TRIMES.'!H1892</f>
        <v>0</v>
      </c>
    </row>
    <row r="1317" spans="216:222" ht="27" customHeight="1" thickBot="1" x14ac:dyDescent="0.3">
      <c r="HH1317" s="1552">
        <f>'DEUXIEME TRIMES.'!B1893</f>
        <v>0</v>
      </c>
      <c r="HI1317" s="293">
        <f>'DEUXIEME TRIMES.'!C1893</f>
        <v>0</v>
      </c>
      <c r="HJ1317" s="293">
        <f>'DEUXIEME TRIMES.'!D1893</f>
        <v>0</v>
      </c>
      <c r="HK1317" s="293">
        <f>'DEUXIEME TRIMES.'!E1893</f>
        <v>0</v>
      </c>
      <c r="HL1317" s="293">
        <f>'DEUXIEME TRIMES.'!F1893</f>
        <v>0</v>
      </c>
      <c r="HM1317" s="1067">
        <f>'DEUXIEME TRIMES.'!G1893</f>
        <v>0</v>
      </c>
      <c r="HN1317" s="293">
        <f>'DEUXIEME TRIMES.'!H1893</f>
        <v>0</v>
      </c>
    </row>
    <row r="1318" spans="216:222" ht="27" customHeight="1" thickBot="1" x14ac:dyDescent="0.3">
      <c r="HH1318" s="1552">
        <f>'DEUXIEME TRIMES.'!B1894</f>
        <v>0</v>
      </c>
      <c r="HI1318" s="293">
        <f>'DEUXIEME TRIMES.'!C1894</f>
        <v>0</v>
      </c>
      <c r="HJ1318" s="293">
        <f>'DEUXIEME TRIMES.'!D1894</f>
        <v>0</v>
      </c>
      <c r="HK1318" s="293">
        <f>'DEUXIEME TRIMES.'!E1894</f>
        <v>0</v>
      </c>
      <c r="HL1318" s="293">
        <f>'DEUXIEME TRIMES.'!F1894</f>
        <v>0</v>
      </c>
      <c r="HM1318" s="1067">
        <f>'DEUXIEME TRIMES.'!G1894</f>
        <v>0</v>
      </c>
      <c r="HN1318" s="293">
        <f>'DEUXIEME TRIMES.'!H1894</f>
        <v>0</v>
      </c>
    </row>
    <row r="1319" spans="216:222" ht="27" customHeight="1" thickBot="1" x14ac:dyDescent="0.3">
      <c r="HH1319" s="1552">
        <f>'DEUXIEME TRIMES.'!B1895</f>
        <v>0</v>
      </c>
      <c r="HI1319" s="293">
        <f>'DEUXIEME TRIMES.'!C1895</f>
        <v>0</v>
      </c>
      <c r="HJ1319" s="293">
        <f>'DEUXIEME TRIMES.'!D1895</f>
        <v>0</v>
      </c>
      <c r="HK1319" s="293">
        <f>'DEUXIEME TRIMES.'!E1895</f>
        <v>0</v>
      </c>
      <c r="HL1319" s="293">
        <f>'DEUXIEME TRIMES.'!F1895</f>
        <v>0</v>
      </c>
      <c r="HM1319" s="1067">
        <f>'DEUXIEME TRIMES.'!G1895</f>
        <v>0</v>
      </c>
      <c r="HN1319" s="293">
        <f>'DEUXIEME TRIMES.'!H1895</f>
        <v>0</v>
      </c>
    </row>
    <row r="1320" spans="216:222" ht="27" customHeight="1" thickBot="1" x14ac:dyDescent="0.3">
      <c r="HH1320" s="1552">
        <f>'DEUXIEME TRIMES.'!B1896</f>
        <v>0</v>
      </c>
      <c r="HI1320" s="293">
        <f>'DEUXIEME TRIMES.'!C1896</f>
        <v>0</v>
      </c>
      <c r="HJ1320" s="293">
        <f>'DEUXIEME TRIMES.'!D1896</f>
        <v>0</v>
      </c>
      <c r="HK1320" s="293">
        <f>'DEUXIEME TRIMES.'!E1896</f>
        <v>0</v>
      </c>
      <c r="HL1320" s="293">
        <f>'DEUXIEME TRIMES.'!F1896</f>
        <v>0</v>
      </c>
      <c r="HM1320" s="1067">
        <f>'DEUXIEME TRIMES.'!G1896</f>
        <v>0</v>
      </c>
      <c r="HN1320" s="293">
        <f>'DEUXIEME TRIMES.'!H1896</f>
        <v>0</v>
      </c>
    </row>
    <row r="1321" spans="216:222" ht="27" customHeight="1" thickBot="1" x14ac:dyDescent="0.3">
      <c r="HH1321" s="1552">
        <f>'DEUXIEME TRIMES.'!B1897</f>
        <v>0</v>
      </c>
      <c r="HI1321" s="293">
        <f>'DEUXIEME TRIMES.'!C1897</f>
        <v>0</v>
      </c>
      <c r="HJ1321" s="293">
        <f>'DEUXIEME TRIMES.'!D1897</f>
        <v>0</v>
      </c>
      <c r="HK1321" s="293">
        <f>'DEUXIEME TRIMES.'!E1897</f>
        <v>0</v>
      </c>
      <c r="HL1321" s="293">
        <f>'DEUXIEME TRIMES.'!F1897</f>
        <v>0</v>
      </c>
      <c r="HM1321" s="1067">
        <f>'DEUXIEME TRIMES.'!G1897</f>
        <v>0</v>
      </c>
      <c r="HN1321" s="293">
        <f>'DEUXIEME TRIMES.'!H1897</f>
        <v>0</v>
      </c>
    </row>
    <row r="1322" spans="216:222" ht="27" customHeight="1" thickBot="1" x14ac:dyDescent="0.3">
      <c r="HH1322" s="1552">
        <f>'DEUXIEME TRIMES.'!B1898</f>
        <v>0</v>
      </c>
      <c r="HI1322" s="293">
        <f>'DEUXIEME TRIMES.'!C1898</f>
        <v>0</v>
      </c>
      <c r="HJ1322" s="293">
        <f>'DEUXIEME TRIMES.'!D1898</f>
        <v>0</v>
      </c>
      <c r="HK1322" s="293">
        <f>'DEUXIEME TRIMES.'!E1898</f>
        <v>0</v>
      </c>
      <c r="HL1322" s="293">
        <f>'DEUXIEME TRIMES.'!F1898</f>
        <v>0</v>
      </c>
      <c r="HM1322" s="1067">
        <f>'DEUXIEME TRIMES.'!G1898</f>
        <v>0</v>
      </c>
      <c r="HN1322" s="293">
        <f>'DEUXIEME TRIMES.'!H1898</f>
        <v>0</v>
      </c>
    </row>
    <row r="1323" spans="216:222" ht="27" customHeight="1" thickBot="1" x14ac:dyDescent="0.3">
      <c r="HH1323" s="1552">
        <f>'DEUXIEME TRIMES.'!B1899</f>
        <v>0</v>
      </c>
      <c r="HI1323" s="293">
        <f>'DEUXIEME TRIMES.'!C1899</f>
        <v>0</v>
      </c>
      <c r="HJ1323" s="293">
        <f>'DEUXIEME TRIMES.'!D1899</f>
        <v>0</v>
      </c>
      <c r="HK1323" s="293">
        <f>'DEUXIEME TRIMES.'!E1899</f>
        <v>0</v>
      </c>
      <c r="HL1323" s="293">
        <f>'DEUXIEME TRIMES.'!F1899</f>
        <v>0</v>
      </c>
      <c r="HM1323" s="1067">
        <f>'DEUXIEME TRIMES.'!G1899</f>
        <v>0</v>
      </c>
      <c r="HN1323" s="293">
        <f>'DEUXIEME TRIMES.'!H1899</f>
        <v>0</v>
      </c>
    </row>
    <row r="1324" spans="216:222" ht="27" customHeight="1" thickBot="1" x14ac:dyDescent="0.3">
      <c r="HH1324" s="1552">
        <f>'DEUXIEME TRIMES.'!B1900</f>
        <v>0</v>
      </c>
      <c r="HI1324" s="293">
        <f>'DEUXIEME TRIMES.'!C1900</f>
        <v>0</v>
      </c>
      <c r="HJ1324" s="293">
        <f>'DEUXIEME TRIMES.'!D1900</f>
        <v>0</v>
      </c>
      <c r="HK1324" s="293">
        <f>'DEUXIEME TRIMES.'!E1900</f>
        <v>0</v>
      </c>
      <c r="HL1324" s="293">
        <f>'DEUXIEME TRIMES.'!F1900</f>
        <v>0</v>
      </c>
      <c r="HM1324" s="1067">
        <f>'DEUXIEME TRIMES.'!G1900</f>
        <v>0</v>
      </c>
      <c r="HN1324" s="293">
        <f>'DEUXIEME TRIMES.'!H1900</f>
        <v>0</v>
      </c>
    </row>
    <row r="1325" spans="216:222" ht="27" customHeight="1" thickBot="1" x14ac:dyDescent="0.3">
      <c r="HH1325" s="1552">
        <f>'DEUXIEME TRIMES.'!B1901</f>
        <v>0</v>
      </c>
      <c r="HI1325" s="293">
        <f>'DEUXIEME TRIMES.'!C1901</f>
        <v>0</v>
      </c>
      <c r="HJ1325" s="293">
        <f>'DEUXIEME TRIMES.'!D1901</f>
        <v>0</v>
      </c>
      <c r="HK1325" s="293">
        <f>'DEUXIEME TRIMES.'!E1901</f>
        <v>0</v>
      </c>
      <c r="HL1325" s="293">
        <f>'DEUXIEME TRIMES.'!F1901</f>
        <v>0</v>
      </c>
      <c r="HM1325" s="1067">
        <f>'DEUXIEME TRIMES.'!G1901</f>
        <v>0</v>
      </c>
      <c r="HN1325" s="293">
        <f>'DEUXIEME TRIMES.'!H1901</f>
        <v>0</v>
      </c>
    </row>
    <row r="1326" spans="216:222" ht="27" customHeight="1" thickBot="1" x14ac:dyDescent="0.3">
      <c r="HH1326" s="1552">
        <f>'DEUXIEME TRIMES.'!B1902</f>
        <v>0</v>
      </c>
      <c r="HI1326" s="293">
        <f>'DEUXIEME TRIMES.'!C1902</f>
        <v>0</v>
      </c>
      <c r="HJ1326" s="293">
        <f>'DEUXIEME TRIMES.'!D1902</f>
        <v>0</v>
      </c>
      <c r="HK1326" s="293">
        <f>'DEUXIEME TRIMES.'!E1902</f>
        <v>0</v>
      </c>
      <c r="HL1326" s="293">
        <f>'DEUXIEME TRIMES.'!F1902</f>
        <v>0</v>
      </c>
      <c r="HM1326" s="1067">
        <f>'DEUXIEME TRIMES.'!G1902</f>
        <v>0</v>
      </c>
      <c r="HN1326" s="293">
        <f>'DEUXIEME TRIMES.'!H1902</f>
        <v>0</v>
      </c>
    </row>
    <row r="1327" spans="216:222" ht="27" customHeight="1" thickBot="1" x14ac:dyDescent="0.3">
      <c r="HH1327" s="1552">
        <f>'DEUXIEME TRIMES.'!B1903</f>
        <v>0</v>
      </c>
      <c r="HI1327" s="293">
        <f>'DEUXIEME TRIMES.'!C1903</f>
        <v>0</v>
      </c>
      <c r="HJ1327" s="293">
        <f>'DEUXIEME TRIMES.'!D1903</f>
        <v>0</v>
      </c>
      <c r="HK1327" s="293">
        <f>'DEUXIEME TRIMES.'!E1903</f>
        <v>0</v>
      </c>
      <c r="HL1327" s="293">
        <f>'DEUXIEME TRIMES.'!F1903</f>
        <v>0</v>
      </c>
      <c r="HM1327" s="1067">
        <f>'DEUXIEME TRIMES.'!G1903</f>
        <v>0</v>
      </c>
      <c r="HN1327" s="293">
        <f>'DEUXIEME TRIMES.'!H1903</f>
        <v>0</v>
      </c>
    </row>
    <row r="1328" spans="216:222" ht="27" customHeight="1" thickBot="1" x14ac:dyDescent="0.3">
      <c r="HH1328" s="1552">
        <f>'DEUXIEME TRIMES.'!B1904</f>
        <v>0</v>
      </c>
      <c r="HI1328" s="293">
        <f>'DEUXIEME TRIMES.'!C1904</f>
        <v>0</v>
      </c>
      <c r="HJ1328" s="293">
        <f>'DEUXIEME TRIMES.'!D1904</f>
        <v>0</v>
      </c>
      <c r="HK1328" s="293">
        <f>'DEUXIEME TRIMES.'!E1904</f>
        <v>0</v>
      </c>
      <c r="HL1328" s="293">
        <f>'DEUXIEME TRIMES.'!F1904</f>
        <v>0</v>
      </c>
      <c r="HM1328" s="1067">
        <f>'DEUXIEME TRIMES.'!G1904</f>
        <v>0</v>
      </c>
      <c r="HN1328" s="293">
        <f>'DEUXIEME TRIMES.'!H1904</f>
        <v>0</v>
      </c>
    </row>
    <row r="1329" spans="216:222" ht="27" customHeight="1" thickBot="1" x14ac:dyDescent="0.3">
      <c r="HH1329" s="1552">
        <f>'DEUXIEME TRIMES.'!B1905</f>
        <v>0</v>
      </c>
      <c r="HI1329" s="293">
        <f>'DEUXIEME TRIMES.'!C1905</f>
        <v>0</v>
      </c>
      <c r="HJ1329" s="293">
        <f>'DEUXIEME TRIMES.'!D1905</f>
        <v>0</v>
      </c>
      <c r="HK1329" s="293">
        <f>'DEUXIEME TRIMES.'!E1905</f>
        <v>0</v>
      </c>
      <c r="HL1329" s="293">
        <f>'DEUXIEME TRIMES.'!F1905</f>
        <v>0</v>
      </c>
      <c r="HM1329" s="1067">
        <f>'DEUXIEME TRIMES.'!G1905</f>
        <v>0</v>
      </c>
      <c r="HN1329" s="293">
        <f>'DEUXIEME TRIMES.'!H1905</f>
        <v>0</v>
      </c>
    </row>
    <row r="1330" spans="216:222" ht="27" customHeight="1" thickBot="1" x14ac:dyDescent="0.3">
      <c r="HH1330" s="1552">
        <f>'DEUXIEME TRIMES.'!B1906</f>
        <v>0</v>
      </c>
      <c r="HI1330" s="293">
        <f>'DEUXIEME TRIMES.'!C1906</f>
        <v>0</v>
      </c>
      <c r="HJ1330" s="293">
        <f>'DEUXIEME TRIMES.'!D1906</f>
        <v>0</v>
      </c>
      <c r="HK1330" s="293">
        <f>'DEUXIEME TRIMES.'!E1906</f>
        <v>0</v>
      </c>
      <c r="HL1330" s="293">
        <f>'DEUXIEME TRIMES.'!F1906</f>
        <v>0</v>
      </c>
      <c r="HM1330" s="1067">
        <f>'DEUXIEME TRIMES.'!G1906</f>
        <v>0</v>
      </c>
      <c r="HN1330" s="293">
        <f>'DEUXIEME TRIMES.'!H1906</f>
        <v>0</v>
      </c>
    </row>
    <row r="1331" spans="216:222" ht="27" customHeight="1" thickBot="1" x14ac:dyDescent="0.3">
      <c r="HH1331" s="1552">
        <f>'DEUXIEME TRIMES.'!B1907</f>
        <v>0</v>
      </c>
      <c r="HI1331" s="293">
        <f>'DEUXIEME TRIMES.'!C1907</f>
        <v>0</v>
      </c>
      <c r="HJ1331" s="293">
        <f>'DEUXIEME TRIMES.'!D1907</f>
        <v>0</v>
      </c>
      <c r="HK1331" s="293">
        <f>'DEUXIEME TRIMES.'!E1907</f>
        <v>0</v>
      </c>
      <c r="HL1331" s="293">
        <f>'DEUXIEME TRIMES.'!F1907</f>
        <v>0</v>
      </c>
      <c r="HM1331" s="1067">
        <f>'DEUXIEME TRIMES.'!G1907</f>
        <v>0</v>
      </c>
      <c r="HN1331" s="293">
        <f>'DEUXIEME TRIMES.'!H1907</f>
        <v>0</v>
      </c>
    </row>
    <row r="1332" spans="216:222" ht="27" customHeight="1" thickBot="1" x14ac:dyDescent="0.3">
      <c r="HH1332" s="1552">
        <f>'DEUXIEME TRIMES.'!B1908</f>
        <v>0</v>
      </c>
      <c r="HI1332" s="293">
        <f>'DEUXIEME TRIMES.'!C1908</f>
        <v>0</v>
      </c>
      <c r="HJ1332" s="293">
        <f>'DEUXIEME TRIMES.'!D1908</f>
        <v>0</v>
      </c>
      <c r="HK1332" s="293">
        <f>'DEUXIEME TRIMES.'!E1908</f>
        <v>0</v>
      </c>
      <c r="HL1332" s="293">
        <f>'DEUXIEME TRIMES.'!F1908</f>
        <v>0</v>
      </c>
      <c r="HM1332" s="1067">
        <f>'DEUXIEME TRIMES.'!G1908</f>
        <v>0</v>
      </c>
      <c r="HN1332" s="293">
        <f>'DEUXIEME TRIMES.'!H1908</f>
        <v>0</v>
      </c>
    </row>
    <row r="1333" spans="216:222" ht="27" customHeight="1" thickBot="1" x14ac:dyDescent="0.3">
      <c r="HH1333" s="1552">
        <f>'DEUXIEME TRIMES.'!B1909</f>
        <v>0</v>
      </c>
      <c r="HI1333" s="293">
        <f>'DEUXIEME TRIMES.'!C1909</f>
        <v>0</v>
      </c>
      <c r="HJ1333" s="293">
        <f>'DEUXIEME TRIMES.'!D1909</f>
        <v>0</v>
      </c>
      <c r="HK1333" s="293">
        <f>'DEUXIEME TRIMES.'!E1909</f>
        <v>0</v>
      </c>
      <c r="HL1333" s="293">
        <f>'DEUXIEME TRIMES.'!F1909</f>
        <v>0</v>
      </c>
      <c r="HM1333" s="1067">
        <f>'DEUXIEME TRIMES.'!G1909</f>
        <v>0</v>
      </c>
      <c r="HN1333" s="293">
        <f>'DEUXIEME TRIMES.'!H1909</f>
        <v>0</v>
      </c>
    </row>
    <row r="1334" spans="216:222" ht="21.75" thickBot="1" x14ac:dyDescent="0.3">
      <c r="HH1334" s="1232" t="s">
        <v>1</v>
      </c>
      <c r="HI1334" s="1232" t="s">
        <v>151</v>
      </c>
      <c r="HJ1334" s="1232" t="s">
        <v>278</v>
      </c>
      <c r="HK1334" s="1232" t="s">
        <v>158</v>
      </c>
      <c r="HL1334" s="1232" t="s">
        <v>30</v>
      </c>
      <c r="HM1334" s="1232" t="s">
        <v>305</v>
      </c>
      <c r="HN1334" s="1232" t="s">
        <v>306</v>
      </c>
    </row>
    <row r="1335" spans="216:222" ht="27" customHeight="1" thickBot="1" x14ac:dyDescent="0.3">
      <c r="HH1335" s="1552">
        <f>'DEUXIEME TRIMES.'!B1911</f>
        <v>0</v>
      </c>
      <c r="HI1335" s="293">
        <f>'DEUXIEME TRIMES.'!C1911</f>
        <v>0</v>
      </c>
      <c r="HJ1335" s="293">
        <f>'DEUXIEME TRIMES.'!D1911</f>
        <v>0</v>
      </c>
      <c r="HK1335" s="293">
        <f>'DEUXIEME TRIMES.'!E1911</f>
        <v>0</v>
      </c>
      <c r="HL1335" s="293">
        <f>'DEUXIEME TRIMES.'!F1911</f>
        <v>0</v>
      </c>
      <c r="HM1335" s="1067">
        <f>'DEUXIEME TRIMES.'!G1911</f>
        <v>0</v>
      </c>
      <c r="HN1335" s="293">
        <f>'DEUXIEME TRIMES.'!H1911</f>
        <v>0</v>
      </c>
    </row>
    <row r="1336" spans="216:222" ht="27" customHeight="1" thickBot="1" x14ac:dyDescent="0.3">
      <c r="HH1336" s="1552">
        <f>'DEUXIEME TRIMES.'!B1912</f>
        <v>0</v>
      </c>
      <c r="HI1336" s="293">
        <f>'DEUXIEME TRIMES.'!C1912</f>
        <v>0</v>
      </c>
      <c r="HJ1336" s="293">
        <f>'DEUXIEME TRIMES.'!D1912</f>
        <v>0</v>
      </c>
      <c r="HK1336" s="293">
        <f>'DEUXIEME TRIMES.'!E1912</f>
        <v>0</v>
      </c>
      <c r="HL1336" s="293">
        <f>'DEUXIEME TRIMES.'!F1912</f>
        <v>0</v>
      </c>
      <c r="HM1336" s="1067">
        <f>'DEUXIEME TRIMES.'!G1912</f>
        <v>0</v>
      </c>
      <c r="HN1336" s="293">
        <f>'DEUXIEME TRIMES.'!H1912</f>
        <v>0</v>
      </c>
    </row>
    <row r="1337" spans="216:222" ht="27" customHeight="1" thickBot="1" x14ac:dyDescent="0.3">
      <c r="HH1337" s="1552">
        <f>'DEUXIEME TRIMES.'!B1913</f>
        <v>0</v>
      </c>
      <c r="HI1337" s="293">
        <f>'DEUXIEME TRIMES.'!C1913</f>
        <v>0</v>
      </c>
      <c r="HJ1337" s="293">
        <f>'DEUXIEME TRIMES.'!D1913</f>
        <v>0</v>
      </c>
      <c r="HK1337" s="293">
        <f>'DEUXIEME TRIMES.'!E1913</f>
        <v>0</v>
      </c>
      <c r="HL1337" s="293">
        <f>'DEUXIEME TRIMES.'!F1913</f>
        <v>0</v>
      </c>
      <c r="HM1337" s="1067">
        <f>'DEUXIEME TRIMES.'!G1913</f>
        <v>0</v>
      </c>
      <c r="HN1337" s="293">
        <f>'DEUXIEME TRIMES.'!H1913</f>
        <v>0</v>
      </c>
    </row>
    <row r="1338" spans="216:222" ht="27" customHeight="1" thickBot="1" x14ac:dyDescent="0.3">
      <c r="HH1338" s="1552">
        <f>'DEUXIEME TRIMES.'!B1914</f>
        <v>0</v>
      </c>
      <c r="HI1338" s="293">
        <f>'DEUXIEME TRIMES.'!C1914</f>
        <v>0</v>
      </c>
      <c r="HJ1338" s="293">
        <f>'DEUXIEME TRIMES.'!D1914</f>
        <v>0</v>
      </c>
      <c r="HK1338" s="293">
        <f>'DEUXIEME TRIMES.'!E1914</f>
        <v>0</v>
      </c>
      <c r="HL1338" s="293">
        <f>'DEUXIEME TRIMES.'!F1914</f>
        <v>0</v>
      </c>
      <c r="HM1338" s="1067">
        <f>'DEUXIEME TRIMES.'!G1914</f>
        <v>0</v>
      </c>
      <c r="HN1338" s="293">
        <f>'DEUXIEME TRIMES.'!H1914</f>
        <v>0</v>
      </c>
    </row>
    <row r="1339" spans="216:222" ht="27" customHeight="1" thickBot="1" x14ac:dyDescent="0.3">
      <c r="HH1339" s="1552">
        <f>'DEUXIEME TRIMES.'!B1915</f>
        <v>0</v>
      </c>
      <c r="HI1339" s="293">
        <f>'DEUXIEME TRIMES.'!C1915</f>
        <v>0</v>
      </c>
      <c r="HJ1339" s="293">
        <f>'DEUXIEME TRIMES.'!D1915</f>
        <v>0</v>
      </c>
      <c r="HK1339" s="293">
        <f>'DEUXIEME TRIMES.'!E1915</f>
        <v>0</v>
      </c>
      <c r="HL1339" s="293">
        <f>'DEUXIEME TRIMES.'!F1915</f>
        <v>0</v>
      </c>
      <c r="HM1339" s="1067">
        <f>'DEUXIEME TRIMES.'!G1915</f>
        <v>0</v>
      </c>
      <c r="HN1339" s="293">
        <f>'DEUXIEME TRIMES.'!H1915</f>
        <v>0</v>
      </c>
    </row>
    <row r="1340" spans="216:222" ht="27" customHeight="1" thickBot="1" x14ac:dyDescent="0.3">
      <c r="HH1340" s="1552">
        <f>'DEUXIEME TRIMES.'!B1916</f>
        <v>0</v>
      </c>
      <c r="HI1340" s="293">
        <f>'DEUXIEME TRIMES.'!C1916</f>
        <v>0</v>
      </c>
      <c r="HJ1340" s="293">
        <f>'DEUXIEME TRIMES.'!D1916</f>
        <v>0</v>
      </c>
      <c r="HK1340" s="293">
        <f>'DEUXIEME TRIMES.'!E1916</f>
        <v>0</v>
      </c>
      <c r="HL1340" s="293">
        <f>'DEUXIEME TRIMES.'!F1916</f>
        <v>0</v>
      </c>
      <c r="HM1340" s="1067">
        <f>'DEUXIEME TRIMES.'!G1916</f>
        <v>0</v>
      </c>
      <c r="HN1340" s="293">
        <f>'DEUXIEME TRIMES.'!H1916</f>
        <v>0</v>
      </c>
    </row>
    <row r="1341" spans="216:222" ht="27" customHeight="1" thickBot="1" x14ac:dyDescent="0.3">
      <c r="HH1341" s="1552">
        <f>'DEUXIEME TRIMES.'!B1917</f>
        <v>0</v>
      </c>
      <c r="HI1341" s="293">
        <f>'DEUXIEME TRIMES.'!C1917</f>
        <v>0</v>
      </c>
      <c r="HJ1341" s="293">
        <f>'DEUXIEME TRIMES.'!D1917</f>
        <v>0</v>
      </c>
      <c r="HK1341" s="293">
        <f>'DEUXIEME TRIMES.'!E1917</f>
        <v>0</v>
      </c>
      <c r="HL1341" s="293">
        <f>'DEUXIEME TRIMES.'!F1917</f>
        <v>0</v>
      </c>
      <c r="HM1341" s="1067">
        <f>'DEUXIEME TRIMES.'!G1917</f>
        <v>0</v>
      </c>
      <c r="HN1341" s="293">
        <f>'DEUXIEME TRIMES.'!H1917</f>
        <v>0</v>
      </c>
    </row>
    <row r="1342" spans="216:222" ht="27" customHeight="1" thickBot="1" x14ac:dyDescent="0.3">
      <c r="HH1342" s="1552">
        <f>'DEUXIEME TRIMES.'!B1918</f>
        <v>0</v>
      </c>
      <c r="HI1342" s="293">
        <f>'DEUXIEME TRIMES.'!C1918</f>
        <v>0</v>
      </c>
      <c r="HJ1342" s="293">
        <f>'DEUXIEME TRIMES.'!D1918</f>
        <v>0</v>
      </c>
      <c r="HK1342" s="293">
        <f>'DEUXIEME TRIMES.'!E1918</f>
        <v>0</v>
      </c>
      <c r="HL1342" s="293">
        <f>'DEUXIEME TRIMES.'!F1918</f>
        <v>0</v>
      </c>
      <c r="HM1342" s="1067">
        <f>'DEUXIEME TRIMES.'!G1918</f>
        <v>0</v>
      </c>
      <c r="HN1342" s="293">
        <f>'DEUXIEME TRIMES.'!H1918</f>
        <v>0</v>
      </c>
    </row>
    <row r="1343" spans="216:222" ht="27" customHeight="1" thickBot="1" x14ac:dyDescent="0.3">
      <c r="HH1343" s="1552">
        <f>'DEUXIEME TRIMES.'!B1919</f>
        <v>0</v>
      </c>
      <c r="HI1343" s="293">
        <f>'DEUXIEME TRIMES.'!C1919</f>
        <v>0</v>
      </c>
      <c r="HJ1343" s="293">
        <f>'DEUXIEME TRIMES.'!D1919</f>
        <v>0</v>
      </c>
      <c r="HK1343" s="293">
        <f>'DEUXIEME TRIMES.'!E1919</f>
        <v>0</v>
      </c>
      <c r="HL1343" s="293">
        <f>'DEUXIEME TRIMES.'!F1919</f>
        <v>0</v>
      </c>
      <c r="HM1343" s="1067">
        <f>'DEUXIEME TRIMES.'!G1919</f>
        <v>0</v>
      </c>
      <c r="HN1343" s="293">
        <f>'DEUXIEME TRIMES.'!H1919</f>
        <v>0</v>
      </c>
    </row>
    <row r="1344" spans="216:222" ht="27" customHeight="1" thickBot="1" x14ac:dyDescent="0.3">
      <c r="HH1344" s="1552">
        <f>'DEUXIEME TRIMES.'!B1920</f>
        <v>0</v>
      </c>
      <c r="HI1344" s="293">
        <f>'DEUXIEME TRIMES.'!C1920</f>
        <v>0</v>
      </c>
      <c r="HJ1344" s="293">
        <f>'DEUXIEME TRIMES.'!D1920</f>
        <v>0</v>
      </c>
      <c r="HK1344" s="293">
        <f>'DEUXIEME TRIMES.'!E1920</f>
        <v>0</v>
      </c>
      <c r="HL1344" s="293">
        <f>'DEUXIEME TRIMES.'!F1920</f>
        <v>0</v>
      </c>
      <c r="HM1344" s="1067">
        <f>'DEUXIEME TRIMES.'!G1920</f>
        <v>0</v>
      </c>
      <c r="HN1344" s="293">
        <f>'DEUXIEME TRIMES.'!H1920</f>
        <v>0</v>
      </c>
    </row>
    <row r="1345" spans="216:222" ht="27" customHeight="1" thickBot="1" x14ac:dyDescent="0.3">
      <c r="HH1345" s="1552">
        <f>'DEUXIEME TRIMES.'!B1921</f>
        <v>0</v>
      </c>
      <c r="HI1345" s="293">
        <f>'DEUXIEME TRIMES.'!C1921</f>
        <v>0</v>
      </c>
      <c r="HJ1345" s="293">
        <f>'DEUXIEME TRIMES.'!D1921</f>
        <v>0</v>
      </c>
      <c r="HK1345" s="293">
        <f>'DEUXIEME TRIMES.'!E1921</f>
        <v>0</v>
      </c>
      <c r="HL1345" s="293">
        <f>'DEUXIEME TRIMES.'!F1921</f>
        <v>0</v>
      </c>
      <c r="HM1345" s="1067">
        <f>'DEUXIEME TRIMES.'!G1921</f>
        <v>0</v>
      </c>
      <c r="HN1345" s="293">
        <f>'DEUXIEME TRIMES.'!H1921</f>
        <v>0</v>
      </c>
    </row>
    <row r="1346" spans="216:222" ht="27" customHeight="1" thickBot="1" x14ac:dyDescent="0.3">
      <c r="HH1346" s="1552">
        <f>'DEUXIEME TRIMES.'!B1922</f>
        <v>0</v>
      </c>
      <c r="HI1346" s="293">
        <f>'DEUXIEME TRIMES.'!C1922</f>
        <v>0</v>
      </c>
      <c r="HJ1346" s="293">
        <f>'DEUXIEME TRIMES.'!D1922</f>
        <v>0</v>
      </c>
      <c r="HK1346" s="293">
        <f>'DEUXIEME TRIMES.'!E1922</f>
        <v>0</v>
      </c>
      <c r="HL1346" s="293">
        <f>'DEUXIEME TRIMES.'!F1922</f>
        <v>0</v>
      </c>
      <c r="HM1346" s="1067">
        <f>'DEUXIEME TRIMES.'!G1922</f>
        <v>0</v>
      </c>
      <c r="HN1346" s="293">
        <f>'DEUXIEME TRIMES.'!H1922</f>
        <v>0</v>
      </c>
    </row>
    <row r="1347" spans="216:222" ht="27" customHeight="1" thickBot="1" x14ac:dyDescent="0.3">
      <c r="HH1347" s="1552">
        <f>'DEUXIEME TRIMES.'!B1923</f>
        <v>0</v>
      </c>
      <c r="HI1347" s="293">
        <f>'DEUXIEME TRIMES.'!C1923</f>
        <v>0</v>
      </c>
      <c r="HJ1347" s="293">
        <f>'DEUXIEME TRIMES.'!D1923</f>
        <v>0</v>
      </c>
      <c r="HK1347" s="293">
        <f>'DEUXIEME TRIMES.'!E1923</f>
        <v>0</v>
      </c>
      <c r="HL1347" s="293">
        <f>'DEUXIEME TRIMES.'!F1923</f>
        <v>0</v>
      </c>
      <c r="HM1347" s="1067">
        <f>'DEUXIEME TRIMES.'!G1923</f>
        <v>0</v>
      </c>
      <c r="HN1347" s="293">
        <f>'DEUXIEME TRIMES.'!H1923</f>
        <v>0</v>
      </c>
    </row>
    <row r="1348" spans="216:222" ht="27" customHeight="1" thickBot="1" x14ac:dyDescent="0.3">
      <c r="HH1348" s="1552">
        <f>'DEUXIEME TRIMES.'!B1924</f>
        <v>0</v>
      </c>
      <c r="HI1348" s="293">
        <f>'DEUXIEME TRIMES.'!C1924</f>
        <v>0</v>
      </c>
      <c r="HJ1348" s="293">
        <f>'DEUXIEME TRIMES.'!D1924</f>
        <v>0</v>
      </c>
      <c r="HK1348" s="293">
        <f>'DEUXIEME TRIMES.'!E1924</f>
        <v>0</v>
      </c>
      <c r="HL1348" s="293">
        <f>'DEUXIEME TRIMES.'!F1924</f>
        <v>0</v>
      </c>
      <c r="HM1348" s="1067">
        <f>'DEUXIEME TRIMES.'!G1924</f>
        <v>0</v>
      </c>
      <c r="HN1348" s="293">
        <f>'DEUXIEME TRIMES.'!H1924</f>
        <v>0</v>
      </c>
    </row>
    <row r="1349" spans="216:222" ht="27" customHeight="1" thickBot="1" x14ac:dyDescent="0.3">
      <c r="HH1349" s="1552">
        <f>'DEUXIEME TRIMES.'!B1925</f>
        <v>0</v>
      </c>
      <c r="HI1349" s="293">
        <f>'DEUXIEME TRIMES.'!C1925</f>
        <v>0</v>
      </c>
      <c r="HJ1349" s="293">
        <f>'DEUXIEME TRIMES.'!D1925</f>
        <v>0</v>
      </c>
      <c r="HK1349" s="293">
        <f>'DEUXIEME TRIMES.'!E1925</f>
        <v>0</v>
      </c>
      <c r="HL1349" s="293">
        <f>'DEUXIEME TRIMES.'!F1925</f>
        <v>0</v>
      </c>
      <c r="HM1349" s="1067">
        <f>'DEUXIEME TRIMES.'!G1925</f>
        <v>0</v>
      </c>
      <c r="HN1349" s="293">
        <f>'DEUXIEME TRIMES.'!H1925</f>
        <v>0</v>
      </c>
    </row>
    <row r="1350" spans="216:222" ht="27" customHeight="1" thickBot="1" x14ac:dyDescent="0.3">
      <c r="HH1350" s="1552">
        <f>'DEUXIEME TRIMES.'!B1926</f>
        <v>0</v>
      </c>
      <c r="HI1350" s="293">
        <f>'DEUXIEME TRIMES.'!C1926</f>
        <v>0</v>
      </c>
      <c r="HJ1350" s="293">
        <f>'DEUXIEME TRIMES.'!D1926</f>
        <v>0</v>
      </c>
      <c r="HK1350" s="293">
        <f>'DEUXIEME TRIMES.'!E1926</f>
        <v>0</v>
      </c>
      <c r="HL1350" s="293">
        <f>'DEUXIEME TRIMES.'!F1926</f>
        <v>0</v>
      </c>
      <c r="HM1350" s="1067">
        <f>'DEUXIEME TRIMES.'!G1926</f>
        <v>0</v>
      </c>
      <c r="HN1350" s="293">
        <f>'DEUXIEME TRIMES.'!H1926</f>
        <v>0</v>
      </c>
    </row>
    <row r="1351" spans="216:222" ht="27" customHeight="1" thickBot="1" x14ac:dyDescent="0.3">
      <c r="HH1351" s="1552">
        <f>'DEUXIEME TRIMES.'!B1927</f>
        <v>0</v>
      </c>
      <c r="HI1351" s="293">
        <f>'DEUXIEME TRIMES.'!C1927</f>
        <v>0</v>
      </c>
      <c r="HJ1351" s="293">
        <f>'DEUXIEME TRIMES.'!D1927</f>
        <v>0</v>
      </c>
      <c r="HK1351" s="293">
        <f>'DEUXIEME TRIMES.'!E1927</f>
        <v>0</v>
      </c>
      <c r="HL1351" s="293">
        <f>'DEUXIEME TRIMES.'!F1927</f>
        <v>0</v>
      </c>
      <c r="HM1351" s="1067">
        <f>'DEUXIEME TRIMES.'!G1927</f>
        <v>0</v>
      </c>
      <c r="HN1351" s="293">
        <f>'DEUXIEME TRIMES.'!H1927</f>
        <v>0</v>
      </c>
    </row>
    <row r="1352" spans="216:222" ht="27" customHeight="1" thickBot="1" x14ac:dyDescent="0.3">
      <c r="HH1352" s="1552">
        <f>'DEUXIEME TRIMES.'!B1928</f>
        <v>0</v>
      </c>
      <c r="HI1352" s="293">
        <f>'DEUXIEME TRIMES.'!C1928</f>
        <v>0</v>
      </c>
      <c r="HJ1352" s="293">
        <f>'DEUXIEME TRIMES.'!D1928</f>
        <v>0</v>
      </c>
      <c r="HK1352" s="293">
        <f>'DEUXIEME TRIMES.'!E1928</f>
        <v>0</v>
      </c>
      <c r="HL1352" s="293">
        <f>'DEUXIEME TRIMES.'!F1928</f>
        <v>0</v>
      </c>
      <c r="HM1352" s="1067">
        <f>'DEUXIEME TRIMES.'!G1928</f>
        <v>0</v>
      </c>
      <c r="HN1352" s="293">
        <f>'DEUXIEME TRIMES.'!H1928</f>
        <v>0</v>
      </c>
    </row>
    <row r="1353" spans="216:222" ht="27" customHeight="1" thickBot="1" x14ac:dyDescent="0.3">
      <c r="HH1353" s="1552">
        <f>'DEUXIEME TRIMES.'!B1929</f>
        <v>0</v>
      </c>
      <c r="HI1353" s="293">
        <f>'DEUXIEME TRIMES.'!C1929</f>
        <v>0</v>
      </c>
      <c r="HJ1353" s="293">
        <f>'DEUXIEME TRIMES.'!D1929</f>
        <v>0</v>
      </c>
      <c r="HK1353" s="293">
        <f>'DEUXIEME TRIMES.'!E1929</f>
        <v>0</v>
      </c>
      <c r="HL1353" s="293">
        <f>'DEUXIEME TRIMES.'!F1929</f>
        <v>0</v>
      </c>
      <c r="HM1353" s="1067">
        <f>'DEUXIEME TRIMES.'!G1929</f>
        <v>0</v>
      </c>
      <c r="HN1353" s="293">
        <f>'DEUXIEME TRIMES.'!H1929</f>
        <v>0</v>
      </c>
    </row>
    <row r="1354" spans="216:222" ht="27" customHeight="1" thickBot="1" x14ac:dyDescent="0.3">
      <c r="HH1354" s="1552">
        <f>'DEUXIEME TRIMES.'!B1930</f>
        <v>0</v>
      </c>
      <c r="HI1354" s="293">
        <f>'DEUXIEME TRIMES.'!C1930</f>
        <v>0</v>
      </c>
      <c r="HJ1354" s="293">
        <f>'DEUXIEME TRIMES.'!D1930</f>
        <v>0</v>
      </c>
      <c r="HK1354" s="293">
        <f>'DEUXIEME TRIMES.'!E1930</f>
        <v>0</v>
      </c>
      <c r="HL1354" s="293">
        <f>'DEUXIEME TRIMES.'!F1930</f>
        <v>0</v>
      </c>
      <c r="HM1354" s="1067">
        <f>'DEUXIEME TRIMES.'!G1930</f>
        <v>0</v>
      </c>
      <c r="HN1354" s="293">
        <f>'DEUXIEME TRIMES.'!H1930</f>
        <v>0</v>
      </c>
    </row>
    <row r="1355" spans="216:222" ht="27" customHeight="1" thickBot="1" x14ac:dyDescent="0.3">
      <c r="HH1355" s="1552">
        <f>'DEUXIEME TRIMES.'!B1931</f>
        <v>0</v>
      </c>
      <c r="HI1355" s="293">
        <f>'DEUXIEME TRIMES.'!C1931</f>
        <v>0</v>
      </c>
      <c r="HJ1355" s="293">
        <f>'DEUXIEME TRIMES.'!D1931</f>
        <v>0</v>
      </c>
      <c r="HK1355" s="293">
        <f>'DEUXIEME TRIMES.'!E1931</f>
        <v>0</v>
      </c>
      <c r="HL1355" s="293">
        <f>'DEUXIEME TRIMES.'!F1931</f>
        <v>0</v>
      </c>
      <c r="HM1355" s="1067">
        <f>'DEUXIEME TRIMES.'!G1931</f>
        <v>0</v>
      </c>
      <c r="HN1355" s="293">
        <f>'DEUXIEME TRIMES.'!H1931</f>
        <v>0</v>
      </c>
    </row>
    <row r="1356" spans="216:222" ht="27" customHeight="1" thickBot="1" x14ac:dyDescent="0.3">
      <c r="HH1356" s="1552">
        <f>'DEUXIEME TRIMES.'!B1932</f>
        <v>0</v>
      </c>
      <c r="HI1356" s="293">
        <f>'DEUXIEME TRIMES.'!C1932</f>
        <v>0</v>
      </c>
      <c r="HJ1356" s="293">
        <f>'DEUXIEME TRIMES.'!D1932</f>
        <v>0</v>
      </c>
      <c r="HK1356" s="293">
        <f>'DEUXIEME TRIMES.'!E1932</f>
        <v>0</v>
      </c>
      <c r="HL1356" s="293">
        <f>'DEUXIEME TRIMES.'!F1932</f>
        <v>0</v>
      </c>
      <c r="HM1356" s="1067">
        <f>'DEUXIEME TRIMES.'!G1932</f>
        <v>0</v>
      </c>
      <c r="HN1356" s="293">
        <f>'DEUXIEME TRIMES.'!H1932</f>
        <v>0</v>
      </c>
    </row>
    <row r="1357" spans="216:222" ht="27" customHeight="1" thickBot="1" x14ac:dyDescent="0.3">
      <c r="HH1357" s="1552">
        <f>'DEUXIEME TRIMES.'!B1933</f>
        <v>0</v>
      </c>
      <c r="HI1357" s="293">
        <f>'DEUXIEME TRIMES.'!C1933</f>
        <v>0</v>
      </c>
      <c r="HJ1357" s="293">
        <f>'DEUXIEME TRIMES.'!D1933</f>
        <v>0</v>
      </c>
      <c r="HK1357" s="293">
        <f>'DEUXIEME TRIMES.'!E1933</f>
        <v>0</v>
      </c>
      <c r="HL1357" s="293">
        <f>'DEUXIEME TRIMES.'!F1933</f>
        <v>0</v>
      </c>
      <c r="HM1357" s="1067">
        <f>'DEUXIEME TRIMES.'!G1933</f>
        <v>0</v>
      </c>
      <c r="HN1357" s="293">
        <f>'DEUXIEME TRIMES.'!H1933</f>
        <v>0</v>
      </c>
    </row>
    <row r="1358" spans="216:222" ht="27" customHeight="1" thickBot="1" x14ac:dyDescent="0.3">
      <c r="HH1358" s="1552">
        <f>'DEUXIEME TRIMES.'!B1934</f>
        <v>0</v>
      </c>
      <c r="HI1358" s="293">
        <f>'DEUXIEME TRIMES.'!C1934</f>
        <v>0</v>
      </c>
      <c r="HJ1358" s="293">
        <f>'DEUXIEME TRIMES.'!D1934</f>
        <v>0</v>
      </c>
      <c r="HK1358" s="293">
        <f>'DEUXIEME TRIMES.'!E1934</f>
        <v>0</v>
      </c>
      <c r="HL1358" s="293">
        <f>'DEUXIEME TRIMES.'!F1934</f>
        <v>0</v>
      </c>
      <c r="HM1358" s="1067">
        <f>'DEUXIEME TRIMES.'!G1934</f>
        <v>0</v>
      </c>
      <c r="HN1358" s="293">
        <f>'DEUXIEME TRIMES.'!H1934</f>
        <v>0</v>
      </c>
    </row>
    <row r="1359" spans="216:222" ht="27" customHeight="1" thickBot="1" x14ac:dyDescent="0.3">
      <c r="HH1359" s="1552">
        <f>'DEUXIEME TRIMES.'!B1935</f>
        <v>0</v>
      </c>
      <c r="HI1359" s="293">
        <f>'DEUXIEME TRIMES.'!C1935</f>
        <v>0</v>
      </c>
      <c r="HJ1359" s="293">
        <f>'DEUXIEME TRIMES.'!D1935</f>
        <v>0</v>
      </c>
      <c r="HK1359" s="293">
        <f>'DEUXIEME TRIMES.'!E1935</f>
        <v>0</v>
      </c>
      <c r="HL1359" s="293">
        <f>'DEUXIEME TRIMES.'!F1935</f>
        <v>0</v>
      </c>
      <c r="HM1359" s="1067">
        <f>'DEUXIEME TRIMES.'!G1935</f>
        <v>0</v>
      </c>
      <c r="HN1359" s="293">
        <f>'DEUXIEME TRIMES.'!H1935</f>
        <v>0</v>
      </c>
    </row>
    <row r="1360" spans="216:222" ht="27" customHeight="1" thickBot="1" x14ac:dyDescent="0.3">
      <c r="HH1360" s="1552">
        <f>'DEUXIEME TRIMES.'!B1936</f>
        <v>0</v>
      </c>
      <c r="HI1360" s="293">
        <f>'DEUXIEME TRIMES.'!C1936</f>
        <v>0</v>
      </c>
      <c r="HJ1360" s="293">
        <f>'DEUXIEME TRIMES.'!D1936</f>
        <v>0</v>
      </c>
      <c r="HK1360" s="293">
        <f>'DEUXIEME TRIMES.'!E1936</f>
        <v>0</v>
      </c>
      <c r="HL1360" s="293">
        <f>'DEUXIEME TRIMES.'!F1936</f>
        <v>0</v>
      </c>
      <c r="HM1360" s="1067">
        <f>'DEUXIEME TRIMES.'!G1936</f>
        <v>0</v>
      </c>
      <c r="HN1360" s="293">
        <f>'DEUXIEME TRIMES.'!H1936</f>
        <v>0</v>
      </c>
    </row>
    <row r="1361" spans="216:222" ht="27" customHeight="1" thickBot="1" x14ac:dyDescent="0.3">
      <c r="HH1361" s="1552">
        <f>'DEUXIEME TRIMES.'!B1937</f>
        <v>0</v>
      </c>
      <c r="HI1361" s="293">
        <f>'DEUXIEME TRIMES.'!C1937</f>
        <v>0</v>
      </c>
      <c r="HJ1361" s="293">
        <f>'DEUXIEME TRIMES.'!D1937</f>
        <v>0</v>
      </c>
      <c r="HK1361" s="293">
        <f>'DEUXIEME TRIMES.'!E1937</f>
        <v>0</v>
      </c>
      <c r="HL1361" s="293">
        <f>'DEUXIEME TRIMES.'!F1937</f>
        <v>0</v>
      </c>
      <c r="HM1361" s="1067">
        <f>'DEUXIEME TRIMES.'!G1937</f>
        <v>0</v>
      </c>
      <c r="HN1361" s="293">
        <f>'DEUXIEME TRIMES.'!H1937</f>
        <v>0</v>
      </c>
    </row>
    <row r="1362" spans="216:222" ht="21.75" thickBot="1" x14ac:dyDescent="0.3">
      <c r="HH1362" s="1232" t="s">
        <v>1</v>
      </c>
      <c r="HI1362" s="1232" t="s">
        <v>151</v>
      </c>
      <c r="HJ1362" s="1232" t="s">
        <v>278</v>
      </c>
      <c r="HK1362" s="1232" t="s">
        <v>158</v>
      </c>
      <c r="HL1362" s="1232" t="s">
        <v>30</v>
      </c>
      <c r="HM1362" s="1232" t="s">
        <v>305</v>
      </c>
      <c r="HN1362" s="1232" t="s">
        <v>306</v>
      </c>
    </row>
    <row r="1363" spans="216:222" ht="27" customHeight="1" thickBot="1" x14ac:dyDescent="0.3">
      <c r="HH1363" s="1552">
        <f>'DEUXIEME TRIMES.'!B1939</f>
        <v>0</v>
      </c>
      <c r="HI1363" s="293">
        <f>'DEUXIEME TRIMES.'!C1939</f>
        <v>0</v>
      </c>
      <c r="HJ1363" s="293">
        <f>'DEUXIEME TRIMES.'!D1939</f>
        <v>0</v>
      </c>
      <c r="HK1363" s="293">
        <f>'DEUXIEME TRIMES.'!E1939</f>
        <v>0</v>
      </c>
      <c r="HL1363" s="293">
        <f>'DEUXIEME TRIMES.'!F1939</f>
        <v>0</v>
      </c>
      <c r="HM1363" s="1067">
        <f>'DEUXIEME TRIMES.'!G1939</f>
        <v>0</v>
      </c>
      <c r="HN1363" s="293">
        <f>'DEUXIEME TRIMES.'!H1939</f>
        <v>0</v>
      </c>
    </row>
    <row r="1364" spans="216:222" ht="27" customHeight="1" thickBot="1" x14ac:dyDescent="0.3">
      <c r="HH1364" s="1552">
        <f>'DEUXIEME TRIMES.'!B1940</f>
        <v>0</v>
      </c>
      <c r="HI1364" s="293">
        <f>'DEUXIEME TRIMES.'!C1940</f>
        <v>0</v>
      </c>
      <c r="HJ1364" s="293">
        <f>'DEUXIEME TRIMES.'!D1940</f>
        <v>0</v>
      </c>
      <c r="HK1364" s="293">
        <f>'DEUXIEME TRIMES.'!E1940</f>
        <v>0</v>
      </c>
      <c r="HL1364" s="293">
        <f>'DEUXIEME TRIMES.'!F1940</f>
        <v>0</v>
      </c>
      <c r="HM1364" s="1067">
        <f>'DEUXIEME TRIMES.'!G1940</f>
        <v>0</v>
      </c>
      <c r="HN1364" s="293">
        <f>'DEUXIEME TRIMES.'!H1940</f>
        <v>0</v>
      </c>
    </row>
    <row r="1365" spans="216:222" ht="27" customHeight="1" thickBot="1" x14ac:dyDescent="0.3">
      <c r="HH1365" s="1552">
        <f>'DEUXIEME TRIMES.'!B1941</f>
        <v>0</v>
      </c>
      <c r="HI1365" s="293">
        <f>'DEUXIEME TRIMES.'!C1941</f>
        <v>0</v>
      </c>
      <c r="HJ1365" s="293">
        <f>'DEUXIEME TRIMES.'!D1941</f>
        <v>0</v>
      </c>
      <c r="HK1365" s="293">
        <f>'DEUXIEME TRIMES.'!E1941</f>
        <v>0</v>
      </c>
      <c r="HL1365" s="293">
        <f>'DEUXIEME TRIMES.'!F1941</f>
        <v>0</v>
      </c>
      <c r="HM1365" s="1067">
        <f>'DEUXIEME TRIMES.'!G1941</f>
        <v>0</v>
      </c>
      <c r="HN1365" s="293">
        <f>'DEUXIEME TRIMES.'!H1941</f>
        <v>0</v>
      </c>
    </row>
    <row r="1366" spans="216:222" ht="27" customHeight="1" thickBot="1" x14ac:dyDescent="0.3">
      <c r="HH1366" s="1552">
        <f>'DEUXIEME TRIMES.'!B1942</f>
        <v>0</v>
      </c>
      <c r="HI1366" s="293">
        <f>'DEUXIEME TRIMES.'!C1942</f>
        <v>0</v>
      </c>
      <c r="HJ1366" s="293">
        <f>'DEUXIEME TRIMES.'!D1942</f>
        <v>0</v>
      </c>
      <c r="HK1366" s="293">
        <f>'DEUXIEME TRIMES.'!E1942</f>
        <v>0</v>
      </c>
      <c r="HL1366" s="293">
        <f>'DEUXIEME TRIMES.'!F1942</f>
        <v>0</v>
      </c>
      <c r="HM1366" s="1067">
        <f>'DEUXIEME TRIMES.'!G1942</f>
        <v>0</v>
      </c>
      <c r="HN1366" s="293">
        <f>'DEUXIEME TRIMES.'!H1942</f>
        <v>0</v>
      </c>
    </row>
    <row r="1367" spans="216:222" ht="27" customHeight="1" thickBot="1" x14ac:dyDescent="0.3">
      <c r="HH1367" s="1552">
        <f>'DEUXIEME TRIMES.'!B1943</f>
        <v>0</v>
      </c>
      <c r="HI1367" s="293">
        <f>'DEUXIEME TRIMES.'!C1943</f>
        <v>0</v>
      </c>
      <c r="HJ1367" s="293">
        <f>'DEUXIEME TRIMES.'!D1943</f>
        <v>0</v>
      </c>
      <c r="HK1367" s="293">
        <f>'DEUXIEME TRIMES.'!E1943</f>
        <v>0</v>
      </c>
      <c r="HL1367" s="293">
        <f>'DEUXIEME TRIMES.'!F1943</f>
        <v>0</v>
      </c>
      <c r="HM1367" s="1067">
        <f>'DEUXIEME TRIMES.'!G1943</f>
        <v>0</v>
      </c>
      <c r="HN1367" s="293">
        <f>'DEUXIEME TRIMES.'!H1943</f>
        <v>0</v>
      </c>
    </row>
    <row r="1368" spans="216:222" ht="27" customHeight="1" thickBot="1" x14ac:dyDescent="0.3">
      <c r="HH1368" s="1552">
        <f>'DEUXIEME TRIMES.'!B1944</f>
        <v>0</v>
      </c>
      <c r="HI1368" s="293">
        <f>'DEUXIEME TRIMES.'!C1944</f>
        <v>0</v>
      </c>
      <c r="HJ1368" s="293">
        <f>'DEUXIEME TRIMES.'!D1944</f>
        <v>0</v>
      </c>
      <c r="HK1368" s="293">
        <f>'DEUXIEME TRIMES.'!E1944</f>
        <v>0</v>
      </c>
      <c r="HL1368" s="293">
        <f>'DEUXIEME TRIMES.'!F1944</f>
        <v>0</v>
      </c>
      <c r="HM1368" s="1067">
        <f>'DEUXIEME TRIMES.'!G1944</f>
        <v>0</v>
      </c>
      <c r="HN1368" s="293">
        <f>'DEUXIEME TRIMES.'!H1944</f>
        <v>0</v>
      </c>
    </row>
    <row r="1369" spans="216:222" ht="27" customHeight="1" thickBot="1" x14ac:dyDescent="0.3">
      <c r="HH1369" s="1552">
        <f>'DEUXIEME TRIMES.'!B1945</f>
        <v>0</v>
      </c>
      <c r="HI1369" s="293">
        <f>'DEUXIEME TRIMES.'!C1945</f>
        <v>0</v>
      </c>
      <c r="HJ1369" s="293">
        <f>'DEUXIEME TRIMES.'!D1945</f>
        <v>0</v>
      </c>
      <c r="HK1369" s="293">
        <f>'DEUXIEME TRIMES.'!E1945</f>
        <v>0</v>
      </c>
      <c r="HL1369" s="293">
        <f>'DEUXIEME TRIMES.'!F1945</f>
        <v>0</v>
      </c>
      <c r="HM1369" s="1067">
        <f>'DEUXIEME TRIMES.'!G1945</f>
        <v>0</v>
      </c>
      <c r="HN1369" s="293">
        <f>'DEUXIEME TRIMES.'!H1945</f>
        <v>0</v>
      </c>
    </row>
    <row r="1370" spans="216:222" ht="27" customHeight="1" thickBot="1" x14ac:dyDescent="0.3">
      <c r="HH1370" s="1552">
        <f>'DEUXIEME TRIMES.'!B1946</f>
        <v>0</v>
      </c>
      <c r="HI1370" s="293">
        <f>'DEUXIEME TRIMES.'!C1946</f>
        <v>0</v>
      </c>
      <c r="HJ1370" s="293">
        <f>'DEUXIEME TRIMES.'!D1946</f>
        <v>0</v>
      </c>
      <c r="HK1370" s="293">
        <f>'DEUXIEME TRIMES.'!E1946</f>
        <v>0</v>
      </c>
      <c r="HL1370" s="293">
        <f>'DEUXIEME TRIMES.'!F1946</f>
        <v>0</v>
      </c>
      <c r="HM1370" s="1067">
        <f>'DEUXIEME TRIMES.'!G1946</f>
        <v>0</v>
      </c>
      <c r="HN1370" s="293">
        <f>'DEUXIEME TRIMES.'!H1946</f>
        <v>0</v>
      </c>
    </row>
    <row r="1371" spans="216:222" ht="27" customHeight="1" thickBot="1" x14ac:dyDescent="0.3">
      <c r="HH1371" s="1552">
        <f>'DEUXIEME TRIMES.'!B1947</f>
        <v>0</v>
      </c>
      <c r="HI1371" s="293">
        <f>'DEUXIEME TRIMES.'!C1947</f>
        <v>0</v>
      </c>
      <c r="HJ1371" s="293">
        <f>'DEUXIEME TRIMES.'!D1947</f>
        <v>0</v>
      </c>
      <c r="HK1371" s="293">
        <f>'DEUXIEME TRIMES.'!E1947</f>
        <v>0</v>
      </c>
      <c r="HL1371" s="293">
        <f>'DEUXIEME TRIMES.'!F1947</f>
        <v>0</v>
      </c>
      <c r="HM1371" s="1067">
        <f>'DEUXIEME TRIMES.'!G1947</f>
        <v>0</v>
      </c>
      <c r="HN1371" s="293">
        <f>'DEUXIEME TRIMES.'!H1947</f>
        <v>0</v>
      </c>
    </row>
    <row r="1372" spans="216:222" ht="27" customHeight="1" thickBot="1" x14ac:dyDescent="0.3">
      <c r="HH1372" s="1552">
        <f>'DEUXIEME TRIMES.'!B1948</f>
        <v>0</v>
      </c>
      <c r="HI1372" s="293">
        <f>'DEUXIEME TRIMES.'!C1948</f>
        <v>0</v>
      </c>
      <c r="HJ1372" s="293">
        <f>'DEUXIEME TRIMES.'!D1948</f>
        <v>0</v>
      </c>
      <c r="HK1372" s="293">
        <f>'DEUXIEME TRIMES.'!E1948</f>
        <v>0</v>
      </c>
      <c r="HL1372" s="293">
        <f>'DEUXIEME TRIMES.'!F1948</f>
        <v>0</v>
      </c>
      <c r="HM1372" s="1067">
        <f>'DEUXIEME TRIMES.'!G1948</f>
        <v>0</v>
      </c>
      <c r="HN1372" s="293">
        <f>'DEUXIEME TRIMES.'!H1948</f>
        <v>0</v>
      </c>
    </row>
    <row r="1373" spans="216:222" ht="27" customHeight="1" thickBot="1" x14ac:dyDescent="0.3">
      <c r="HH1373" s="1552">
        <f>'DEUXIEME TRIMES.'!B1949</f>
        <v>0</v>
      </c>
      <c r="HI1373" s="293">
        <f>'DEUXIEME TRIMES.'!C1949</f>
        <v>0</v>
      </c>
      <c r="HJ1373" s="293">
        <f>'DEUXIEME TRIMES.'!D1949</f>
        <v>0</v>
      </c>
      <c r="HK1373" s="293">
        <f>'DEUXIEME TRIMES.'!E1949</f>
        <v>0</v>
      </c>
      <c r="HL1373" s="293">
        <f>'DEUXIEME TRIMES.'!F1949</f>
        <v>0</v>
      </c>
      <c r="HM1373" s="1067">
        <f>'DEUXIEME TRIMES.'!G1949</f>
        <v>0</v>
      </c>
      <c r="HN1373" s="293">
        <f>'DEUXIEME TRIMES.'!H1949</f>
        <v>0</v>
      </c>
    </row>
    <row r="1374" spans="216:222" ht="27" customHeight="1" thickBot="1" x14ac:dyDescent="0.3">
      <c r="HH1374" s="1552">
        <f>'DEUXIEME TRIMES.'!B1950</f>
        <v>0</v>
      </c>
      <c r="HI1374" s="293">
        <f>'DEUXIEME TRIMES.'!C1950</f>
        <v>0</v>
      </c>
      <c r="HJ1374" s="293">
        <f>'DEUXIEME TRIMES.'!D1950</f>
        <v>0</v>
      </c>
      <c r="HK1374" s="293">
        <f>'DEUXIEME TRIMES.'!E1950</f>
        <v>0</v>
      </c>
      <c r="HL1374" s="293">
        <f>'DEUXIEME TRIMES.'!F1950</f>
        <v>0</v>
      </c>
      <c r="HM1374" s="1067">
        <f>'DEUXIEME TRIMES.'!G1950</f>
        <v>0</v>
      </c>
      <c r="HN1374" s="293">
        <f>'DEUXIEME TRIMES.'!H1950</f>
        <v>0</v>
      </c>
    </row>
    <row r="1375" spans="216:222" ht="27" customHeight="1" thickBot="1" x14ac:dyDescent="0.3">
      <c r="HH1375" s="1552">
        <f>'DEUXIEME TRIMES.'!B1951</f>
        <v>0</v>
      </c>
      <c r="HI1375" s="293">
        <f>'DEUXIEME TRIMES.'!C1951</f>
        <v>0</v>
      </c>
      <c r="HJ1375" s="293">
        <f>'DEUXIEME TRIMES.'!D1951</f>
        <v>0</v>
      </c>
      <c r="HK1375" s="293">
        <f>'DEUXIEME TRIMES.'!E1951</f>
        <v>0</v>
      </c>
      <c r="HL1375" s="293">
        <f>'DEUXIEME TRIMES.'!F1951</f>
        <v>0</v>
      </c>
      <c r="HM1375" s="1067">
        <f>'DEUXIEME TRIMES.'!G1951</f>
        <v>0</v>
      </c>
      <c r="HN1375" s="293">
        <f>'DEUXIEME TRIMES.'!H1951</f>
        <v>0</v>
      </c>
    </row>
    <row r="1376" spans="216:222" ht="27" customHeight="1" thickBot="1" x14ac:dyDescent="0.3">
      <c r="HH1376" s="1552">
        <f>'DEUXIEME TRIMES.'!B1952</f>
        <v>0</v>
      </c>
      <c r="HI1376" s="293">
        <f>'DEUXIEME TRIMES.'!C1952</f>
        <v>0</v>
      </c>
      <c r="HJ1376" s="293">
        <f>'DEUXIEME TRIMES.'!D1952</f>
        <v>0</v>
      </c>
      <c r="HK1376" s="293">
        <f>'DEUXIEME TRIMES.'!E1952</f>
        <v>0</v>
      </c>
      <c r="HL1376" s="293">
        <f>'DEUXIEME TRIMES.'!F1952</f>
        <v>0</v>
      </c>
      <c r="HM1376" s="1067">
        <f>'DEUXIEME TRIMES.'!G1952</f>
        <v>0</v>
      </c>
      <c r="HN1376" s="293">
        <f>'DEUXIEME TRIMES.'!H1952</f>
        <v>0</v>
      </c>
    </row>
    <row r="1377" spans="216:222" ht="27" customHeight="1" thickBot="1" x14ac:dyDescent="0.3">
      <c r="HH1377" s="1552">
        <f>'DEUXIEME TRIMES.'!B1953</f>
        <v>0</v>
      </c>
      <c r="HI1377" s="293">
        <f>'DEUXIEME TRIMES.'!C1953</f>
        <v>0</v>
      </c>
      <c r="HJ1377" s="293">
        <f>'DEUXIEME TRIMES.'!D1953</f>
        <v>0</v>
      </c>
      <c r="HK1377" s="293">
        <f>'DEUXIEME TRIMES.'!E1953</f>
        <v>0</v>
      </c>
      <c r="HL1377" s="293">
        <f>'DEUXIEME TRIMES.'!F1953</f>
        <v>0</v>
      </c>
      <c r="HM1377" s="1067">
        <f>'DEUXIEME TRIMES.'!G1953</f>
        <v>0</v>
      </c>
      <c r="HN1377" s="293">
        <f>'DEUXIEME TRIMES.'!H1953</f>
        <v>0</v>
      </c>
    </row>
    <row r="1378" spans="216:222" ht="27" customHeight="1" thickBot="1" x14ac:dyDescent="0.3">
      <c r="HH1378" s="1552">
        <f>'DEUXIEME TRIMES.'!B1954</f>
        <v>0</v>
      </c>
      <c r="HI1378" s="293">
        <f>'DEUXIEME TRIMES.'!C1954</f>
        <v>0</v>
      </c>
      <c r="HJ1378" s="293">
        <f>'DEUXIEME TRIMES.'!D1954</f>
        <v>0</v>
      </c>
      <c r="HK1378" s="293">
        <f>'DEUXIEME TRIMES.'!E1954</f>
        <v>0</v>
      </c>
      <c r="HL1378" s="293">
        <f>'DEUXIEME TRIMES.'!F1954</f>
        <v>0</v>
      </c>
      <c r="HM1378" s="1067">
        <f>'DEUXIEME TRIMES.'!G1954</f>
        <v>0</v>
      </c>
      <c r="HN1378" s="293">
        <f>'DEUXIEME TRIMES.'!H1954</f>
        <v>0</v>
      </c>
    </row>
    <row r="1379" spans="216:222" ht="27" customHeight="1" thickBot="1" x14ac:dyDescent="0.3">
      <c r="HH1379" s="1552">
        <f>'DEUXIEME TRIMES.'!B1955</f>
        <v>0</v>
      </c>
      <c r="HI1379" s="293">
        <f>'DEUXIEME TRIMES.'!C1955</f>
        <v>0</v>
      </c>
      <c r="HJ1379" s="293">
        <f>'DEUXIEME TRIMES.'!D1955</f>
        <v>0</v>
      </c>
      <c r="HK1379" s="293">
        <f>'DEUXIEME TRIMES.'!E1955</f>
        <v>0</v>
      </c>
      <c r="HL1379" s="293">
        <f>'DEUXIEME TRIMES.'!F1955</f>
        <v>0</v>
      </c>
      <c r="HM1379" s="1067">
        <f>'DEUXIEME TRIMES.'!G1955</f>
        <v>0</v>
      </c>
      <c r="HN1379" s="293">
        <f>'DEUXIEME TRIMES.'!H1955</f>
        <v>0</v>
      </c>
    </row>
    <row r="1380" spans="216:222" ht="27" customHeight="1" thickBot="1" x14ac:dyDescent="0.3">
      <c r="HH1380" s="1552">
        <f>'DEUXIEME TRIMES.'!B1956</f>
        <v>0</v>
      </c>
      <c r="HI1380" s="293">
        <f>'DEUXIEME TRIMES.'!C1956</f>
        <v>0</v>
      </c>
      <c r="HJ1380" s="293">
        <f>'DEUXIEME TRIMES.'!D1956</f>
        <v>0</v>
      </c>
      <c r="HK1380" s="293">
        <f>'DEUXIEME TRIMES.'!E1956</f>
        <v>0</v>
      </c>
      <c r="HL1380" s="293">
        <f>'DEUXIEME TRIMES.'!F1956</f>
        <v>0</v>
      </c>
      <c r="HM1380" s="1067">
        <f>'DEUXIEME TRIMES.'!G1956</f>
        <v>0</v>
      </c>
      <c r="HN1380" s="293">
        <f>'DEUXIEME TRIMES.'!H1956</f>
        <v>0</v>
      </c>
    </row>
    <row r="1381" spans="216:222" ht="27" customHeight="1" thickBot="1" x14ac:dyDescent="0.3">
      <c r="HH1381" s="1552">
        <f>'DEUXIEME TRIMES.'!B1957</f>
        <v>0</v>
      </c>
      <c r="HI1381" s="293">
        <f>'DEUXIEME TRIMES.'!C1957</f>
        <v>0</v>
      </c>
      <c r="HJ1381" s="293">
        <f>'DEUXIEME TRIMES.'!D1957</f>
        <v>0</v>
      </c>
      <c r="HK1381" s="293">
        <f>'DEUXIEME TRIMES.'!E1957</f>
        <v>0</v>
      </c>
      <c r="HL1381" s="293">
        <f>'DEUXIEME TRIMES.'!F1957</f>
        <v>0</v>
      </c>
      <c r="HM1381" s="1067">
        <f>'DEUXIEME TRIMES.'!G1957</f>
        <v>0</v>
      </c>
      <c r="HN1381" s="293">
        <f>'DEUXIEME TRIMES.'!H1957</f>
        <v>0</v>
      </c>
    </row>
    <row r="1382" spans="216:222" ht="27" customHeight="1" thickBot="1" x14ac:dyDescent="0.3">
      <c r="HH1382" s="1552">
        <f>'DEUXIEME TRIMES.'!B1958</f>
        <v>0</v>
      </c>
      <c r="HI1382" s="293">
        <f>'DEUXIEME TRIMES.'!C1958</f>
        <v>0</v>
      </c>
      <c r="HJ1382" s="293">
        <f>'DEUXIEME TRIMES.'!D1958</f>
        <v>0</v>
      </c>
      <c r="HK1382" s="293">
        <f>'DEUXIEME TRIMES.'!E1958</f>
        <v>0</v>
      </c>
      <c r="HL1382" s="293">
        <f>'DEUXIEME TRIMES.'!F1958</f>
        <v>0</v>
      </c>
      <c r="HM1382" s="1067">
        <f>'DEUXIEME TRIMES.'!G1958</f>
        <v>0</v>
      </c>
      <c r="HN1382" s="293">
        <f>'DEUXIEME TRIMES.'!H1958</f>
        <v>0</v>
      </c>
    </row>
    <row r="1383" spans="216:222" ht="27" customHeight="1" thickBot="1" x14ac:dyDescent="0.3">
      <c r="HH1383" s="1552">
        <f>'DEUXIEME TRIMES.'!B1959</f>
        <v>0</v>
      </c>
      <c r="HI1383" s="293">
        <f>'DEUXIEME TRIMES.'!C1959</f>
        <v>0</v>
      </c>
      <c r="HJ1383" s="293">
        <f>'DEUXIEME TRIMES.'!D1959</f>
        <v>0</v>
      </c>
      <c r="HK1383" s="293">
        <f>'DEUXIEME TRIMES.'!E1959</f>
        <v>0</v>
      </c>
      <c r="HL1383" s="293">
        <f>'DEUXIEME TRIMES.'!F1959</f>
        <v>0</v>
      </c>
      <c r="HM1383" s="1067">
        <f>'DEUXIEME TRIMES.'!G1959</f>
        <v>0</v>
      </c>
      <c r="HN1383" s="293">
        <f>'DEUXIEME TRIMES.'!H1959</f>
        <v>0</v>
      </c>
    </row>
    <row r="1384" spans="216:222" ht="27" customHeight="1" thickBot="1" x14ac:dyDescent="0.3">
      <c r="HH1384" s="1552">
        <f>'DEUXIEME TRIMES.'!B1960</f>
        <v>0</v>
      </c>
      <c r="HI1384" s="293">
        <f>'DEUXIEME TRIMES.'!C1960</f>
        <v>0</v>
      </c>
      <c r="HJ1384" s="293">
        <f>'DEUXIEME TRIMES.'!D1960</f>
        <v>0</v>
      </c>
      <c r="HK1384" s="293">
        <f>'DEUXIEME TRIMES.'!E1960</f>
        <v>0</v>
      </c>
      <c r="HL1384" s="293">
        <f>'DEUXIEME TRIMES.'!F1960</f>
        <v>0</v>
      </c>
      <c r="HM1384" s="1067">
        <f>'DEUXIEME TRIMES.'!G1960</f>
        <v>0</v>
      </c>
      <c r="HN1384" s="293">
        <f>'DEUXIEME TRIMES.'!H1960</f>
        <v>0</v>
      </c>
    </row>
    <row r="1385" spans="216:222" ht="27" customHeight="1" thickBot="1" x14ac:dyDescent="0.3">
      <c r="HH1385" s="1552">
        <f>'DEUXIEME TRIMES.'!B1961</f>
        <v>0</v>
      </c>
      <c r="HI1385" s="293">
        <f>'DEUXIEME TRIMES.'!C1961</f>
        <v>0</v>
      </c>
      <c r="HJ1385" s="293">
        <f>'DEUXIEME TRIMES.'!D1961</f>
        <v>0</v>
      </c>
      <c r="HK1385" s="293">
        <f>'DEUXIEME TRIMES.'!E1961</f>
        <v>0</v>
      </c>
      <c r="HL1385" s="293">
        <f>'DEUXIEME TRIMES.'!F1961</f>
        <v>0</v>
      </c>
      <c r="HM1385" s="1067">
        <f>'DEUXIEME TRIMES.'!G1961</f>
        <v>0</v>
      </c>
      <c r="HN1385" s="293">
        <f>'DEUXIEME TRIMES.'!H1961</f>
        <v>0</v>
      </c>
    </row>
    <row r="1386" spans="216:222" ht="27" customHeight="1" thickBot="1" x14ac:dyDescent="0.3">
      <c r="HH1386" s="1552">
        <f>'DEUXIEME TRIMES.'!B1962</f>
        <v>0</v>
      </c>
      <c r="HI1386" s="293">
        <f>'DEUXIEME TRIMES.'!C1962</f>
        <v>0</v>
      </c>
      <c r="HJ1386" s="293">
        <f>'DEUXIEME TRIMES.'!D1962</f>
        <v>0</v>
      </c>
      <c r="HK1386" s="293">
        <f>'DEUXIEME TRIMES.'!E1962</f>
        <v>0</v>
      </c>
      <c r="HL1386" s="293">
        <f>'DEUXIEME TRIMES.'!F1962</f>
        <v>0</v>
      </c>
      <c r="HM1386" s="1067">
        <f>'DEUXIEME TRIMES.'!G1962</f>
        <v>0</v>
      </c>
      <c r="HN1386" s="293">
        <f>'DEUXIEME TRIMES.'!H1962</f>
        <v>0</v>
      </c>
    </row>
    <row r="1387" spans="216:222" ht="27" customHeight="1" thickBot="1" x14ac:dyDescent="0.3">
      <c r="HH1387" s="1552">
        <f>'DEUXIEME TRIMES.'!B1963</f>
        <v>0</v>
      </c>
      <c r="HI1387" s="293">
        <f>'DEUXIEME TRIMES.'!C1963</f>
        <v>0</v>
      </c>
      <c r="HJ1387" s="293">
        <f>'DEUXIEME TRIMES.'!D1963</f>
        <v>0</v>
      </c>
      <c r="HK1387" s="293">
        <f>'DEUXIEME TRIMES.'!E1963</f>
        <v>0</v>
      </c>
      <c r="HL1387" s="293">
        <f>'DEUXIEME TRIMES.'!F1963</f>
        <v>0</v>
      </c>
      <c r="HM1387" s="1067">
        <f>'DEUXIEME TRIMES.'!G1963</f>
        <v>0</v>
      </c>
      <c r="HN1387" s="293">
        <f>'DEUXIEME TRIMES.'!H1963</f>
        <v>0</v>
      </c>
    </row>
    <row r="1388" spans="216:222" ht="27" customHeight="1" thickBot="1" x14ac:dyDescent="0.3">
      <c r="HH1388" s="1552">
        <f>'DEUXIEME TRIMES.'!B1964</f>
        <v>0</v>
      </c>
      <c r="HI1388" s="293">
        <f>'DEUXIEME TRIMES.'!C1964</f>
        <v>0</v>
      </c>
      <c r="HJ1388" s="293">
        <f>'DEUXIEME TRIMES.'!D1964</f>
        <v>0</v>
      </c>
      <c r="HK1388" s="293">
        <f>'DEUXIEME TRIMES.'!E1964</f>
        <v>0</v>
      </c>
      <c r="HL1388" s="293">
        <f>'DEUXIEME TRIMES.'!F1964</f>
        <v>0</v>
      </c>
      <c r="HM1388" s="1067">
        <f>'DEUXIEME TRIMES.'!G1964</f>
        <v>0</v>
      </c>
      <c r="HN1388" s="293">
        <f>'DEUXIEME TRIMES.'!H1964</f>
        <v>0</v>
      </c>
    </row>
    <row r="1389" spans="216:222" ht="27" customHeight="1" thickBot="1" x14ac:dyDescent="0.3">
      <c r="HH1389" s="1552">
        <f>'DEUXIEME TRIMES.'!B1965</f>
        <v>0</v>
      </c>
      <c r="HI1389" s="293">
        <f>'DEUXIEME TRIMES.'!C1965</f>
        <v>0</v>
      </c>
      <c r="HJ1389" s="293">
        <f>'DEUXIEME TRIMES.'!D1965</f>
        <v>0</v>
      </c>
      <c r="HK1389" s="293">
        <f>'DEUXIEME TRIMES.'!E1965</f>
        <v>0</v>
      </c>
      <c r="HL1389" s="293">
        <f>'DEUXIEME TRIMES.'!F1965</f>
        <v>0</v>
      </c>
      <c r="HM1389" s="1067">
        <f>'DEUXIEME TRIMES.'!G1965</f>
        <v>0</v>
      </c>
      <c r="HN1389" s="293">
        <f>'DEUXIEME TRIMES.'!H1965</f>
        <v>0</v>
      </c>
    </row>
    <row r="1390" spans="216:222" ht="21.75" thickBot="1" x14ac:dyDescent="0.3">
      <c r="HH1390" s="1232" t="s">
        <v>1</v>
      </c>
      <c r="HI1390" s="1232" t="s">
        <v>151</v>
      </c>
      <c r="HJ1390" s="1232" t="s">
        <v>278</v>
      </c>
      <c r="HK1390" s="1232" t="s">
        <v>158</v>
      </c>
      <c r="HL1390" s="1232" t="s">
        <v>30</v>
      </c>
      <c r="HM1390" s="1232" t="s">
        <v>305</v>
      </c>
      <c r="HN1390" s="1232" t="s">
        <v>306</v>
      </c>
    </row>
    <row r="1391" spans="216:222" ht="27" customHeight="1" thickBot="1" x14ac:dyDescent="0.3">
      <c r="HH1391" s="1552">
        <f>'DEUXIEME TRIMES.'!B1967</f>
        <v>0</v>
      </c>
      <c r="HI1391" s="293">
        <f>'DEUXIEME TRIMES.'!C1967</f>
        <v>0</v>
      </c>
      <c r="HJ1391" s="293">
        <f>'DEUXIEME TRIMES.'!D1967</f>
        <v>0</v>
      </c>
      <c r="HK1391" s="293">
        <f>'DEUXIEME TRIMES.'!E1967</f>
        <v>0</v>
      </c>
      <c r="HL1391" s="293">
        <f>'DEUXIEME TRIMES.'!F1967</f>
        <v>0</v>
      </c>
      <c r="HM1391" s="1067">
        <f>'DEUXIEME TRIMES.'!G1967</f>
        <v>0</v>
      </c>
      <c r="HN1391" s="293">
        <f>'DEUXIEME TRIMES.'!H1967</f>
        <v>0</v>
      </c>
    </row>
    <row r="1392" spans="216:222" ht="27" customHeight="1" thickBot="1" x14ac:dyDescent="0.3">
      <c r="HH1392" s="1552">
        <f>'DEUXIEME TRIMES.'!B1968</f>
        <v>0</v>
      </c>
      <c r="HI1392" s="293">
        <f>'DEUXIEME TRIMES.'!C1968</f>
        <v>0</v>
      </c>
      <c r="HJ1392" s="293">
        <f>'DEUXIEME TRIMES.'!D1968</f>
        <v>0</v>
      </c>
      <c r="HK1392" s="293">
        <f>'DEUXIEME TRIMES.'!E1968</f>
        <v>0</v>
      </c>
      <c r="HL1392" s="293">
        <f>'DEUXIEME TRIMES.'!F1968</f>
        <v>0</v>
      </c>
      <c r="HM1392" s="1067">
        <f>'DEUXIEME TRIMES.'!G1968</f>
        <v>0</v>
      </c>
      <c r="HN1392" s="293">
        <f>'DEUXIEME TRIMES.'!H1968</f>
        <v>0</v>
      </c>
    </row>
    <row r="1393" spans="216:222" ht="27" customHeight="1" thickBot="1" x14ac:dyDescent="0.3">
      <c r="HH1393" s="1552">
        <f>'DEUXIEME TRIMES.'!B1969</f>
        <v>0</v>
      </c>
      <c r="HI1393" s="293">
        <f>'DEUXIEME TRIMES.'!C1969</f>
        <v>0</v>
      </c>
      <c r="HJ1393" s="293">
        <f>'DEUXIEME TRIMES.'!D1969</f>
        <v>0</v>
      </c>
      <c r="HK1393" s="293">
        <f>'DEUXIEME TRIMES.'!E1969</f>
        <v>0</v>
      </c>
      <c r="HL1393" s="293">
        <f>'DEUXIEME TRIMES.'!F1969</f>
        <v>0</v>
      </c>
      <c r="HM1393" s="1067">
        <f>'DEUXIEME TRIMES.'!G1969</f>
        <v>0</v>
      </c>
      <c r="HN1393" s="293">
        <f>'DEUXIEME TRIMES.'!H1969</f>
        <v>0</v>
      </c>
    </row>
    <row r="1394" spans="216:222" ht="27" customHeight="1" thickBot="1" x14ac:dyDescent="0.3">
      <c r="HH1394" s="1552">
        <f>'DEUXIEME TRIMES.'!B1970</f>
        <v>0</v>
      </c>
      <c r="HI1394" s="293">
        <f>'DEUXIEME TRIMES.'!C1970</f>
        <v>0</v>
      </c>
      <c r="HJ1394" s="293">
        <f>'DEUXIEME TRIMES.'!D1970</f>
        <v>0</v>
      </c>
      <c r="HK1394" s="293">
        <f>'DEUXIEME TRIMES.'!E1970</f>
        <v>0</v>
      </c>
      <c r="HL1394" s="293">
        <f>'DEUXIEME TRIMES.'!F1970</f>
        <v>0</v>
      </c>
      <c r="HM1394" s="1067">
        <f>'DEUXIEME TRIMES.'!G1970</f>
        <v>0</v>
      </c>
      <c r="HN1394" s="293">
        <f>'DEUXIEME TRIMES.'!H1970</f>
        <v>0</v>
      </c>
    </row>
    <row r="1395" spans="216:222" ht="27" customHeight="1" thickBot="1" x14ac:dyDescent="0.3">
      <c r="HH1395" s="1552">
        <f>'DEUXIEME TRIMES.'!B1971</f>
        <v>0</v>
      </c>
      <c r="HI1395" s="293">
        <f>'DEUXIEME TRIMES.'!C1971</f>
        <v>0</v>
      </c>
      <c r="HJ1395" s="293">
        <f>'DEUXIEME TRIMES.'!D1971</f>
        <v>0</v>
      </c>
      <c r="HK1395" s="293">
        <f>'DEUXIEME TRIMES.'!E1971</f>
        <v>0</v>
      </c>
      <c r="HL1395" s="293">
        <f>'DEUXIEME TRIMES.'!F1971</f>
        <v>0</v>
      </c>
      <c r="HM1395" s="1067">
        <f>'DEUXIEME TRIMES.'!G1971</f>
        <v>0</v>
      </c>
      <c r="HN1395" s="293">
        <f>'DEUXIEME TRIMES.'!H1971</f>
        <v>0</v>
      </c>
    </row>
    <row r="1396" spans="216:222" ht="27" customHeight="1" thickBot="1" x14ac:dyDescent="0.3">
      <c r="HH1396" s="1552">
        <f>'DEUXIEME TRIMES.'!B1972</f>
        <v>0</v>
      </c>
      <c r="HI1396" s="293">
        <f>'DEUXIEME TRIMES.'!C1972</f>
        <v>0</v>
      </c>
      <c r="HJ1396" s="293">
        <f>'DEUXIEME TRIMES.'!D1972</f>
        <v>0</v>
      </c>
      <c r="HK1396" s="293">
        <f>'DEUXIEME TRIMES.'!E1972</f>
        <v>0</v>
      </c>
      <c r="HL1396" s="293">
        <f>'DEUXIEME TRIMES.'!F1972</f>
        <v>0</v>
      </c>
      <c r="HM1396" s="1067">
        <f>'DEUXIEME TRIMES.'!G1972</f>
        <v>0</v>
      </c>
      <c r="HN1396" s="293">
        <f>'DEUXIEME TRIMES.'!H1972</f>
        <v>0</v>
      </c>
    </row>
    <row r="1397" spans="216:222" ht="27" customHeight="1" thickBot="1" x14ac:dyDescent="0.3">
      <c r="HH1397" s="1552">
        <f>'DEUXIEME TRIMES.'!B1973</f>
        <v>0</v>
      </c>
      <c r="HI1397" s="293">
        <f>'DEUXIEME TRIMES.'!C1973</f>
        <v>0</v>
      </c>
      <c r="HJ1397" s="293">
        <f>'DEUXIEME TRIMES.'!D1973</f>
        <v>0</v>
      </c>
      <c r="HK1397" s="293">
        <f>'DEUXIEME TRIMES.'!E1973</f>
        <v>0</v>
      </c>
      <c r="HL1397" s="293">
        <f>'DEUXIEME TRIMES.'!F1973</f>
        <v>0</v>
      </c>
      <c r="HM1397" s="1067">
        <f>'DEUXIEME TRIMES.'!G1973</f>
        <v>0</v>
      </c>
      <c r="HN1397" s="293">
        <f>'DEUXIEME TRIMES.'!H1973</f>
        <v>0</v>
      </c>
    </row>
    <row r="1398" spans="216:222" ht="27" customHeight="1" thickBot="1" x14ac:dyDescent="0.3">
      <c r="HH1398" s="1552">
        <f>'DEUXIEME TRIMES.'!B1974</f>
        <v>0</v>
      </c>
      <c r="HI1398" s="293">
        <f>'DEUXIEME TRIMES.'!C1974</f>
        <v>0</v>
      </c>
      <c r="HJ1398" s="293">
        <f>'DEUXIEME TRIMES.'!D1974</f>
        <v>0</v>
      </c>
      <c r="HK1398" s="293">
        <f>'DEUXIEME TRIMES.'!E1974</f>
        <v>0</v>
      </c>
      <c r="HL1398" s="293">
        <f>'DEUXIEME TRIMES.'!F1974</f>
        <v>0</v>
      </c>
      <c r="HM1398" s="1067">
        <f>'DEUXIEME TRIMES.'!G1974</f>
        <v>0</v>
      </c>
      <c r="HN1398" s="293">
        <f>'DEUXIEME TRIMES.'!H1974</f>
        <v>0</v>
      </c>
    </row>
    <row r="1399" spans="216:222" ht="27" customHeight="1" thickBot="1" x14ac:dyDescent="0.3">
      <c r="HH1399" s="1552">
        <f>'DEUXIEME TRIMES.'!B1975</f>
        <v>0</v>
      </c>
      <c r="HI1399" s="293">
        <f>'DEUXIEME TRIMES.'!C1975</f>
        <v>0</v>
      </c>
      <c r="HJ1399" s="293">
        <f>'DEUXIEME TRIMES.'!D1975</f>
        <v>0</v>
      </c>
      <c r="HK1399" s="293">
        <f>'DEUXIEME TRIMES.'!E1975</f>
        <v>0</v>
      </c>
      <c r="HL1399" s="293">
        <f>'DEUXIEME TRIMES.'!F1975</f>
        <v>0</v>
      </c>
      <c r="HM1399" s="1067">
        <f>'DEUXIEME TRIMES.'!G1975</f>
        <v>0</v>
      </c>
      <c r="HN1399" s="293">
        <f>'DEUXIEME TRIMES.'!H1975</f>
        <v>0</v>
      </c>
    </row>
    <row r="1400" spans="216:222" ht="27" customHeight="1" thickBot="1" x14ac:dyDescent="0.3">
      <c r="HH1400" s="1552">
        <f>'DEUXIEME TRIMES.'!B1976</f>
        <v>0</v>
      </c>
      <c r="HI1400" s="293">
        <f>'DEUXIEME TRIMES.'!C1976</f>
        <v>0</v>
      </c>
      <c r="HJ1400" s="293">
        <f>'DEUXIEME TRIMES.'!D1976</f>
        <v>0</v>
      </c>
      <c r="HK1400" s="293">
        <f>'DEUXIEME TRIMES.'!E1976</f>
        <v>0</v>
      </c>
      <c r="HL1400" s="293">
        <f>'DEUXIEME TRIMES.'!F1976</f>
        <v>0</v>
      </c>
      <c r="HM1400" s="1067">
        <f>'DEUXIEME TRIMES.'!G1976</f>
        <v>0</v>
      </c>
      <c r="HN1400" s="293">
        <f>'DEUXIEME TRIMES.'!H1976</f>
        <v>0</v>
      </c>
    </row>
    <row r="1401" spans="216:222" ht="27" customHeight="1" thickBot="1" x14ac:dyDescent="0.3">
      <c r="HH1401" s="1552">
        <f>'DEUXIEME TRIMES.'!B1977</f>
        <v>0</v>
      </c>
      <c r="HI1401" s="293">
        <f>'DEUXIEME TRIMES.'!C1977</f>
        <v>0</v>
      </c>
      <c r="HJ1401" s="293">
        <f>'DEUXIEME TRIMES.'!D1977</f>
        <v>0</v>
      </c>
      <c r="HK1401" s="293">
        <f>'DEUXIEME TRIMES.'!E1977</f>
        <v>0</v>
      </c>
      <c r="HL1401" s="293">
        <f>'DEUXIEME TRIMES.'!F1977</f>
        <v>0</v>
      </c>
      <c r="HM1401" s="1067">
        <f>'DEUXIEME TRIMES.'!G1977</f>
        <v>0</v>
      </c>
      <c r="HN1401" s="293">
        <f>'DEUXIEME TRIMES.'!H1977</f>
        <v>0</v>
      </c>
    </row>
    <row r="1402" spans="216:222" ht="27" customHeight="1" thickBot="1" x14ac:dyDescent="0.3">
      <c r="HH1402" s="1552">
        <f>'DEUXIEME TRIMES.'!B1978</f>
        <v>0</v>
      </c>
      <c r="HI1402" s="293">
        <f>'DEUXIEME TRIMES.'!C1978</f>
        <v>0</v>
      </c>
      <c r="HJ1402" s="293">
        <f>'DEUXIEME TRIMES.'!D1978</f>
        <v>0</v>
      </c>
      <c r="HK1402" s="293">
        <f>'DEUXIEME TRIMES.'!E1978</f>
        <v>0</v>
      </c>
      <c r="HL1402" s="293">
        <f>'DEUXIEME TRIMES.'!F1978</f>
        <v>0</v>
      </c>
      <c r="HM1402" s="1067">
        <f>'DEUXIEME TRIMES.'!G1978</f>
        <v>0</v>
      </c>
      <c r="HN1402" s="293">
        <f>'DEUXIEME TRIMES.'!H1978</f>
        <v>0</v>
      </c>
    </row>
    <row r="1403" spans="216:222" ht="27" customHeight="1" thickBot="1" x14ac:dyDescent="0.3">
      <c r="HH1403" s="1552">
        <f>'DEUXIEME TRIMES.'!B1979</f>
        <v>0</v>
      </c>
      <c r="HI1403" s="293">
        <f>'DEUXIEME TRIMES.'!C1979</f>
        <v>0</v>
      </c>
      <c r="HJ1403" s="293">
        <f>'DEUXIEME TRIMES.'!D1979</f>
        <v>0</v>
      </c>
      <c r="HK1403" s="293">
        <f>'DEUXIEME TRIMES.'!E1979</f>
        <v>0</v>
      </c>
      <c r="HL1403" s="293">
        <f>'DEUXIEME TRIMES.'!F1979</f>
        <v>0</v>
      </c>
      <c r="HM1403" s="1067">
        <f>'DEUXIEME TRIMES.'!G1979</f>
        <v>0</v>
      </c>
      <c r="HN1403" s="293">
        <f>'DEUXIEME TRIMES.'!H1979</f>
        <v>0</v>
      </c>
    </row>
    <row r="1404" spans="216:222" ht="27" customHeight="1" thickBot="1" x14ac:dyDescent="0.3">
      <c r="HH1404" s="1552">
        <f>'DEUXIEME TRIMES.'!B1980</f>
        <v>0</v>
      </c>
      <c r="HI1404" s="293">
        <f>'DEUXIEME TRIMES.'!C1980</f>
        <v>0</v>
      </c>
      <c r="HJ1404" s="293">
        <f>'DEUXIEME TRIMES.'!D1980</f>
        <v>0</v>
      </c>
      <c r="HK1404" s="293">
        <f>'DEUXIEME TRIMES.'!E1980</f>
        <v>0</v>
      </c>
      <c r="HL1404" s="293">
        <f>'DEUXIEME TRIMES.'!F1980</f>
        <v>0</v>
      </c>
      <c r="HM1404" s="1067">
        <f>'DEUXIEME TRIMES.'!G1980</f>
        <v>0</v>
      </c>
      <c r="HN1404" s="293">
        <f>'DEUXIEME TRIMES.'!H1980</f>
        <v>0</v>
      </c>
    </row>
    <row r="1405" spans="216:222" ht="27" customHeight="1" thickBot="1" x14ac:dyDescent="0.3">
      <c r="HH1405" s="1552">
        <f>'DEUXIEME TRIMES.'!B1981</f>
        <v>0</v>
      </c>
      <c r="HI1405" s="293">
        <f>'DEUXIEME TRIMES.'!C1981</f>
        <v>0</v>
      </c>
      <c r="HJ1405" s="293">
        <f>'DEUXIEME TRIMES.'!D1981</f>
        <v>0</v>
      </c>
      <c r="HK1405" s="293">
        <f>'DEUXIEME TRIMES.'!E1981</f>
        <v>0</v>
      </c>
      <c r="HL1405" s="293">
        <f>'DEUXIEME TRIMES.'!F1981</f>
        <v>0</v>
      </c>
      <c r="HM1405" s="1067">
        <f>'DEUXIEME TRIMES.'!G1981</f>
        <v>0</v>
      </c>
      <c r="HN1405" s="293">
        <f>'DEUXIEME TRIMES.'!H1981</f>
        <v>0</v>
      </c>
    </row>
    <row r="1406" spans="216:222" ht="27" customHeight="1" thickBot="1" x14ac:dyDescent="0.3">
      <c r="HH1406" s="1552">
        <f>'DEUXIEME TRIMES.'!B1982</f>
        <v>0</v>
      </c>
      <c r="HI1406" s="293">
        <f>'DEUXIEME TRIMES.'!C1982</f>
        <v>0</v>
      </c>
      <c r="HJ1406" s="293">
        <f>'DEUXIEME TRIMES.'!D1982</f>
        <v>0</v>
      </c>
      <c r="HK1406" s="293">
        <f>'DEUXIEME TRIMES.'!E1982</f>
        <v>0</v>
      </c>
      <c r="HL1406" s="293">
        <f>'DEUXIEME TRIMES.'!F1982</f>
        <v>0</v>
      </c>
      <c r="HM1406" s="1067">
        <f>'DEUXIEME TRIMES.'!G1982</f>
        <v>0</v>
      </c>
      <c r="HN1406" s="293">
        <f>'DEUXIEME TRIMES.'!H1982</f>
        <v>0</v>
      </c>
    </row>
    <row r="1407" spans="216:222" ht="27" customHeight="1" thickBot="1" x14ac:dyDescent="0.3">
      <c r="HH1407" s="1550">
        <f>'DEUXIEME TRIMES.'!B1983</f>
        <v>0</v>
      </c>
      <c r="HI1407" s="342">
        <f>'DEUXIEME TRIMES.'!C1983</f>
        <v>0</v>
      </c>
      <c r="HJ1407" s="342">
        <f>'DEUXIEME TRIMES.'!D1983</f>
        <v>0</v>
      </c>
      <c r="HK1407" s="342">
        <f>'DEUXIEME TRIMES.'!E1983</f>
        <v>0</v>
      </c>
      <c r="HL1407" s="342">
        <f>'DEUXIEME TRIMES.'!F1983</f>
        <v>0</v>
      </c>
      <c r="HM1407" s="1785">
        <f>'DEUXIEME TRIMES.'!G1983</f>
        <v>0</v>
      </c>
      <c r="HN1407" s="342">
        <f>'DEUXIEME TRIMES.'!H1983</f>
        <v>0</v>
      </c>
    </row>
    <row r="1408" spans="216:222" ht="27" customHeight="1" thickBot="1" x14ac:dyDescent="0.3">
      <c r="HH1408" s="1787"/>
      <c r="HI1408" s="1782"/>
      <c r="HJ1408" s="1782"/>
      <c r="HK1408" s="1782"/>
      <c r="HL1408" s="1782"/>
      <c r="HM1408" s="1783"/>
      <c r="HN1408" s="1782"/>
    </row>
    <row r="1409" spans="216:235" ht="27" customHeight="1" thickBot="1" x14ac:dyDescent="0.3">
      <c r="HH1409" s="2040" t="s">
        <v>91</v>
      </c>
      <c r="HI1409" s="2041"/>
      <c r="HJ1409" s="2042">
        <f>'DEUXIEME TRIMES.'!C1989</f>
        <v>0</v>
      </c>
      <c r="HK1409" s="2043"/>
      <c r="HL1409" s="2043"/>
      <c r="HM1409" s="2043"/>
      <c r="HN1409" s="2044"/>
    </row>
    <row r="1410" spans="216:235" ht="27" customHeight="1" x14ac:dyDescent="0.25">
      <c r="HH1410" s="1787"/>
      <c r="HI1410" s="1782"/>
      <c r="HJ1410" s="2045"/>
      <c r="HK1410" s="2046"/>
      <c r="HL1410" s="2046"/>
      <c r="HM1410" s="2046"/>
      <c r="HN1410" s="2047"/>
    </row>
    <row r="1411" spans="216:235" ht="27" customHeight="1" thickBot="1" x14ac:dyDescent="0.3">
      <c r="HH1411" s="1787"/>
      <c r="HI1411" s="1782"/>
      <c r="HJ1411" s="2048"/>
      <c r="HK1411" s="2049"/>
      <c r="HL1411" s="2049"/>
      <c r="HM1411" s="2049"/>
      <c r="HN1411" s="2050"/>
    </row>
    <row r="1412" spans="216:235" x14ac:dyDescent="0.25">
      <c r="HO1412" s="666"/>
    </row>
    <row r="1413" spans="216:235" ht="31.5" customHeight="1" thickBot="1" x14ac:dyDescent="0.3">
      <c r="HU1413" s="746" t="s">
        <v>421</v>
      </c>
      <c r="IA1413" s="712">
        <v>24</v>
      </c>
    </row>
    <row r="1414" spans="216:235" ht="18.75" customHeight="1" x14ac:dyDescent="0.25">
      <c r="HP1414" s="2188">
        <f>'DEUXIEME TRIMES.'!C1992</f>
        <v>0</v>
      </c>
      <c r="HQ1414" s="2189"/>
      <c r="HR1414" s="2189"/>
      <c r="HS1414" s="2189"/>
      <c r="HT1414" s="2189"/>
      <c r="HU1414" s="2189"/>
      <c r="HV1414" s="2189"/>
      <c r="HW1414" s="2189"/>
      <c r="HX1414" s="2189"/>
      <c r="HY1414" s="2189"/>
      <c r="HZ1414" s="2189"/>
      <c r="IA1414" s="2190"/>
    </row>
    <row r="1415" spans="216:235" x14ac:dyDescent="0.25">
      <c r="HP1415" s="2191"/>
      <c r="HQ1415" s="2192"/>
      <c r="HR1415" s="2192"/>
      <c r="HS1415" s="2192"/>
      <c r="HT1415" s="2192"/>
      <c r="HU1415" s="2192"/>
      <c r="HV1415" s="2192"/>
      <c r="HW1415" s="2192"/>
      <c r="HX1415" s="2192"/>
      <c r="HY1415" s="2192"/>
      <c r="HZ1415" s="2192"/>
      <c r="IA1415" s="2193"/>
    </row>
    <row r="1416" spans="216:235" x14ac:dyDescent="0.25">
      <c r="HP1416" s="2191"/>
      <c r="HQ1416" s="2192"/>
      <c r="HR1416" s="2192"/>
      <c r="HS1416" s="2192"/>
      <c r="HT1416" s="2192"/>
      <c r="HU1416" s="2192"/>
      <c r="HV1416" s="2192"/>
      <c r="HW1416" s="2192"/>
      <c r="HX1416" s="2192"/>
      <c r="HY1416" s="2192"/>
      <c r="HZ1416" s="2192"/>
      <c r="IA1416" s="2193"/>
    </row>
    <row r="1417" spans="216:235" x14ac:dyDescent="0.25">
      <c r="HP1417" s="2191"/>
      <c r="HQ1417" s="2192"/>
      <c r="HR1417" s="2192"/>
      <c r="HS1417" s="2192"/>
      <c r="HT1417" s="2192"/>
      <c r="HU1417" s="2192"/>
      <c r="HV1417" s="2192"/>
      <c r="HW1417" s="2192"/>
      <c r="HX1417" s="2192"/>
      <c r="HY1417" s="2192"/>
      <c r="HZ1417" s="2192"/>
      <c r="IA1417" s="2193"/>
    </row>
    <row r="1418" spans="216:235" x14ac:dyDescent="0.25">
      <c r="HP1418" s="2191"/>
      <c r="HQ1418" s="2192"/>
      <c r="HR1418" s="2192"/>
      <c r="HS1418" s="2192"/>
      <c r="HT1418" s="2192"/>
      <c r="HU1418" s="2192"/>
      <c r="HV1418" s="2192"/>
      <c r="HW1418" s="2192"/>
      <c r="HX1418" s="2192"/>
      <c r="HY1418" s="2192"/>
      <c r="HZ1418" s="2192"/>
      <c r="IA1418" s="2193"/>
    </row>
    <row r="1419" spans="216:235" x14ac:dyDescent="0.25">
      <c r="HP1419" s="2191"/>
      <c r="HQ1419" s="2192"/>
      <c r="HR1419" s="2192"/>
      <c r="HS1419" s="2192"/>
      <c r="HT1419" s="2192"/>
      <c r="HU1419" s="2192"/>
      <c r="HV1419" s="2192"/>
      <c r="HW1419" s="2192"/>
      <c r="HX1419" s="2192"/>
      <c r="HY1419" s="2192"/>
      <c r="HZ1419" s="2192"/>
      <c r="IA1419" s="2193"/>
    </row>
    <row r="1420" spans="216:235" ht="253.5" customHeight="1" x14ac:dyDescent="0.25">
      <c r="HP1420" s="2191"/>
      <c r="HQ1420" s="2192"/>
      <c r="HR1420" s="2192"/>
      <c r="HS1420" s="2192"/>
      <c r="HT1420" s="2192"/>
      <c r="HU1420" s="2192"/>
      <c r="HV1420" s="2192"/>
      <c r="HW1420" s="2192"/>
      <c r="HX1420" s="2192"/>
      <c r="HY1420" s="2192"/>
      <c r="HZ1420" s="2192"/>
      <c r="IA1420" s="2193"/>
    </row>
    <row r="1421" spans="216:235" x14ac:dyDescent="0.25">
      <c r="HP1421" s="2191"/>
      <c r="HQ1421" s="2192"/>
      <c r="HR1421" s="2192"/>
      <c r="HS1421" s="2192"/>
      <c r="HT1421" s="2192"/>
      <c r="HU1421" s="2192"/>
      <c r="HV1421" s="2192"/>
      <c r="HW1421" s="2192"/>
      <c r="HX1421" s="2192"/>
      <c r="HY1421" s="2192"/>
      <c r="HZ1421" s="2192"/>
      <c r="IA1421" s="2193"/>
    </row>
    <row r="1422" spans="216:235" x14ac:dyDescent="0.25">
      <c r="HP1422" s="2191"/>
      <c r="HQ1422" s="2192"/>
      <c r="HR1422" s="2192"/>
      <c r="HS1422" s="2192"/>
      <c r="HT1422" s="2192"/>
      <c r="HU1422" s="2192"/>
      <c r="HV1422" s="2192"/>
      <c r="HW1422" s="2192"/>
      <c r="HX1422" s="2192"/>
      <c r="HY1422" s="2192"/>
      <c r="HZ1422" s="2192"/>
      <c r="IA1422" s="2193"/>
    </row>
    <row r="1423" spans="216:235" x14ac:dyDescent="0.25">
      <c r="HP1423" s="2191"/>
      <c r="HQ1423" s="2192"/>
      <c r="HR1423" s="2192"/>
      <c r="HS1423" s="2192"/>
      <c r="HT1423" s="2192"/>
      <c r="HU1423" s="2192"/>
      <c r="HV1423" s="2192"/>
      <c r="HW1423" s="2192"/>
      <c r="HX1423" s="2192"/>
      <c r="HY1423" s="2192"/>
      <c r="HZ1423" s="2192"/>
      <c r="IA1423" s="2193"/>
    </row>
    <row r="1424" spans="216:235" x14ac:dyDescent="0.25">
      <c r="HP1424" s="2191"/>
      <c r="HQ1424" s="2192"/>
      <c r="HR1424" s="2192"/>
      <c r="HS1424" s="2192"/>
      <c r="HT1424" s="2192"/>
      <c r="HU1424" s="2192"/>
      <c r="HV1424" s="2192"/>
      <c r="HW1424" s="2192"/>
      <c r="HX1424" s="2192"/>
      <c r="HY1424" s="2192"/>
      <c r="HZ1424" s="2192"/>
      <c r="IA1424" s="2193"/>
    </row>
    <row r="1425" spans="224:236" x14ac:dyDescent="0.25">
      <c r="HP1425" s="2191"/>
      <c r="HQ1425" s="2192"/>
      <c r="HR1425" s="2192"/>
      <c r="HS1425" s="2192"/>
      <c r="HT1425" s="2192"/>
      <c r="HU1425" s="2192"/>
      <c r="HV1425" s="2192"/>
      <c r="HW1425" s="2192"/>
      <c r="HX1425" s="2192"/>
      <c r="HY1425" s="2192"/>
      <c r="HZ1425" s="2192"/>
      <c r="IA1425" s="2193"/>
    </row>
    <row r="1426" spans="224:236" x14ac:dyDescent="0.25">
      <c r="HP1426" s="2191"/>
      <c r="HQ1426" s="2192"/>
      <c r="HR1426" s="2192"/>
      <c r="HS1426" s="2192"/>
      <c r="HT1426" s="2192"/>
      <c r="HU1426" s="2192"/>
      <c r="HV1426" s="2192"/>
      <c r="HW1426" s="2192"/>
      <c r="HX1426" s="2192"/>
      <c r="HY1426" s="2192"/>
      <c r="HZ1426" s="2192"/>
      <c r="IA1426" s="2193"/>
    </row>
    <row r="1427" spans="224:236" x14ac:dyDescent="0.25">
      <c r="HP1427" s="2191"/>
      <c r="HQ1427" s="2192"/>
      <c r="HR1427" s="2192"/>
      <c r="HS1427" s="2192"/>
      <c r="HT1427" s="2192"/>
      <c r="HU1427" s="2192"/>
      <c r="HV1427" s="2192"/>
      <c r="HW1427" s="2192"/>
      <c r="HX1427" s="2192"/>
      <c r="HY1427" s="2192"/>
      <c r="HZ1427" s="2192"/>
      <c r="IA1427" s="2193"/>
    </row>
    <row r="1428" spans="224:236" x14ac:dyDescent="0.25">
      <c r="HP1428" s="2191"/>
      <c r="HQ1428" s="2192"/>
      <c r="HR1428" s="2192"/>
      <c r="HS1428" s="2192"/>
      <c r="HT1428" s="2192"/>
      <c r="HU1428" s="2192"/>
      <c r="HV1428" s="2192"/>
      <c r="HW1428" s="2192"/>
      <c r="HX1428" s="2192"/>
      <c r="HY1428" s="2192"/>
      <c r="HZ1428" s="2192"/>
      <c r="IA1428" s="2193"/>
    </row>
    <row r="1429" spans="224:236" x14ac:dyDescent="0.25">
      <c r="HP1429" s="2191"/>
      <c r="HQ1429" s="2192"/>
      <c r="HR1429" s="2192"/>
      <c r="HS1429" s="2192"/>
      <c r="HT1429" s="2192"/>
      <c r="HU1429" s="2192"/>
      <c r="HV1429" s="2192"/>
      <c r="HW1429" s="2192"/>
      <c r="HX1429" s="2192"/>
      <c r="HY1429" s="2192"/>
      <c r="HZ1429" s="2192"/>
      <c r="IA1429" s="2193"/>
    </row>
    <row r="1430" spans="224:236" ht="200.25" customHeight="1" x14ac:dyDescent="0.25">
      <c r="HP1430" s="2191"/>
      <c r="HQ1430" s="2192"/>
      <c r="HR1430" s="2192"/>
      <c r="HS1430" s="2192"/>
      <c r="HT1430" s="2192"/>
      <c r="HU1430" s="2192"/>
      <c r="HV1430" s="2192"/>
      <c r="HW1430" s="2192"/>
      <c r="HX1430" s="2192"/>
      <c r="HY1430" s="2192"/>
      <c r="HZ1430" s="2192"/>
      <c r="IA1430" s="2193"/>
    </row>
    <row r="1431" spans="224:236" ht="15.75" thickBot="1" x14ac:dyDescent="0.3">
      <c r="HP1431" s="2194"/>
      <c r="HQ1431" s="2195"/>
      <c r="HR1431" s="2195"/>
      <c r="HS1431" s="2195"/>
      <c r="HT1431" s="2195"/>
      <c r="HU1431" s="2195"/>
      <c r="HV1431" s="2195"/>
      <c r="HW1431" s="2195"/>
      <c r="HX1431" s="2195"/>
      <c r="HY1431" s="2195"/>
      <c r="HZ1431" s="2195"/>
      <c r="IA1431" s="2196"/>
    </row>
    <row r="1432" spans="224:236" x14ac:dyDescent="0.25">
      <c r="IB1432" s="666"/>
    </row>
  </sheetData>
  <sheetProtection sheet="1" objects="1" scenarios="1"/>
  <sortState xmlns:xlrd2="http://schemas.microsoft.com/office/spreadsheetml/2017/richdata2" ref="EY634:FF635">
    <sortCondition ref="EZ635"/>
  </sortState>
  <mergeCells count="93">
    <mergeCell ref="GN1192:GO1192"/>
    <mergeCell ref="HA1301:HF1304"/>
    <mergeCell ref="GY1301:GZ1301"/>
    <mergeCell ref="HJ1409:HN1411"/>
    <mergeCell ref="HH1409:HI1409"/>
    <mergeCell ref="FA732:FF735"/>
    <mergeCell ref="EY732:EZ732"/>
    <mergeCell ref="FP854:FR857"/>
    <mergeCell ref="FZ975:GD977"/>
    <mergeCell ref="GG1083:GL1085"/>
    <mergeCell ref="EA540:ER545"/>
    <mergeCell ref="DX540:DZ540"/>
    <mergeCell ref="EV627:EW630"/>
    <mergeCell ref="EI534:EJ534"/>
    <mergeCell ref="EK534:EL534"/>
    <mergeCell ref="EM534:EN534"/>
    <mergeCell ref="EO534:EP534"/>
    <mergeCell ref="EQ534:ER534"/>
    <mergeCell ref="EG534:EH534"/>
    <mergeCell ref="DY534:DZ534"/>
    <mergeCell ref="EE534:EF534"/>
    <mergeCell ref="EA534:EB534"/>
    <mergeCell ref="EC534:ED534"/>
    <mergeCell ref="AJ262:AN265"/>
    <mergeCell ref="AR317:AV320"/>
    <mergeCell ref="AZ372:BD375"/>
    <mergeCell ref="BH428:BJ430"/>
    <mergeCell ref="P39:S44"/>
    <mergeCell ref="HP1414:IA1431"/>
    <mergeCell ref="GU1151:GV1151"/>
    <mergeCell ref="GU1183:GV1183"/>
    <mergeCell ref="GP1192:GW1196"/>
    <mergeCell ref="O39:O44"/>
    <mergeCell ref="P101:S104"/>
    <mergeCell ref="V159:Y162"/>
    <mergeCell ref="GW1183:GW1184"/>
    <mergeCell ref="FT874:FU874"/>
    <mergeCell ref="GW1089:GW1090"/>
    <mergeCell ref="GW1119:GW1120"/>
    <mergeCell ref="GW1151:GW1152"/>
    <mergeCell ref="AA185:AB185"/>
    <mergeCell ref="FH749:FI749"/>
    <mergeCell ref="GU1089:GV1089"/>
    <mergeCell ref="GU1119:GV1119"/>
    <mergeCell ref="DE504:DG504"/>
    <mergeCell ref="DH504:DJ504"/>
    <mergeCell ref="DK504:DM504"/>
    <mergeCell ref="DN504:DP504"/>
    <mergeCell ref="DQ504:DS504"/>
    <mergeCell ref="CS492:DA492"/>
    <mergeCell ref="DB492:DB493"/>
    <mergeCell ref="DE501:DV502"/>
    <mergeCell ref="DE503:DG503"/>
    <mergeCell ref="DH503:DJ503"/>
    <mergeCell ref="DK503:DV503"/>
    <mergeCell ref="ED526:EG526"/>
    <mergeCell ref="EE527:EF527"/>
    <mergeCell ref="EG527:EH527"/>
    <mergeCell ref="DY533:EB533"/>
    <mergeCell ref="BU435:BV435"/>
    <mergeCell ref="BW435:BX435"/>
    <mergeCell ref="BY435:BY436"/>
    <mergeCell ref="CS474:DA474"/>
    <mergeCell ref="DB474:DB475"/>
    <mergeCell ref="DF522:DV526"/>
    <mergeCell ref="DD522:DE522"/>
    <mergeCell ref="CN484:CR484"/>
    <mergeCell ref="CS484:DA484"/>
    <mergeCell ref="DB484:DB485"/>
    <mergeCell ref="DT504:DV504"/>
    <mergeCell ref="CN492:CR492"/>
    <mergeCell ref="E4:M4"/>
    <mergeCell ref="H11:I11"/>
    <mergeCell ref="E3:I3"/>
    <mergeCell ref="L10:M10"/>
    <mergeCell ref="H10:J10"/>
    <mergeCell ref="H8:I8"/>
    <mergeCell ref="GN1089:GT1089"/>
    <mergeCell ref="GN1119:GT1119"/>
    <mergeCell ref="GN1151:GT1151"/>
    <mergeCell ref="GN1183:GT1183"/>
    <mergeCell ref="O19:S27"/>
    <mergeCell ref="BL437:BL441"/>
    <mergeCell ref="BL442:BL450"/>
    <mergeCell ref="BL451:BM451"/>
    <mergeCell ref="BL435:BL436"/>
    <mergeCell ref="CN474:CR474"/>
    <mergeCell ref="BM453:BY454"/>
    <mergeCell ref="BM435:BM436"/>
    <mergeCell ref="BN435:BN436"/>
    <mergeCell ref="BO435:BO436"/>
    <mergeCell ref="BP435:BR435"/>
    <mergeCell ref="BS435:BT435"/>
  </mergeCells>
  <dataValidations count="22">
    <dataValidation type="whole" operator="lessThanOrEqual" allowBlank="1" showInputMessage="1" showErrorMessage="1" sqref="DI511:DI518 DI506:DI509 DO511:DO518 DO506:DO509" xr:uid="{97FD4455-C1AA-4A2B-85BD-5439C9E5202A}">
      <formula1>DM506</formula1>
    </dataValidation>
    <dataValidation type="whole" operator="lessThanOrEqual" allowBlank="1" showInputMessage="1" showErrorMessage="1" sqref="DH511:DH518 DN506:DN509 DH506:DH509 DN511:DN518" xr:uid="{8B87F60A-FFE1-44FC-AE48-CA4C3EDA6981}">
      <formula1>DM506</formula1>
    </dataValidation>
    <dataValidation type="whole" operator="lessThanOrEqual" allowBlank="1" showInputMessage="1" showErrorMessage="1" sqref="DK511:DK518 DQ511:DQ518 DK506:DK509 DQ506:DQ509" xr:uid="{299684C1-E0A7-4A4D-9203-BAA315C09B6A}">
      <formula1>DM506</formula1>
    </dataValidation>
    <dataValidation type="whole" operator="lessThanOrEqual" allowBlank="1" showInputMessage="1" showErrorMessage="1" sqref="DE517" xr:uid="{80F5464C-8860-4AD7-8FEF-81F8CD51134E}">
      <formula1>DP483</formula1>
    </dataValidation>
    <dataValidation type="whole" operator="lessThanOrEqual" allowBlank="1" showInputMessage="1" showErrorMessage="1" sqref="DE516" xr:uid="{7ACEF7B1-FD76-4B7C-A467-84A885BD5B81}">
      <formula1>DO483</formula1>
    </dataValidation>
    <dataValidation type="whole" operator="lessThanOrEqual" allowBlank="1" showInputMessage="1" showErrorMessage="1" sqref="DE515" xr:uid="{EF00BA50-048A-44AC-9B9E-E8820104F9AF}">
      <formula1>DN483</formula1>
    </dataValidation>
    <dataValidation type="whole" operator="lessThanOrEqual" allowBlank="1" showInputMessage="1" showErrorMessage="1" sqref="DE514" xr:uid="{7904C7D5-8067-47B1-9FBF-2A2A38CF4AE9}">
      <formula1>DM483</formula1>
    </dataValidation>
    <dataValidation type="whole" operator="lessThanOrEqual" allowBlank="1" showInputMessage="1" showErrorMessage="1" sqref="DE513" xr:uid="{7B0D31AB-EA44-42D1-BD75-4A21628BD205}">
      <formula1>DL483</formula1>
    </dataValidation>
    <dataValidation type="whole" operator="lessThanOrEqual" allowBlank="1" showInputMessage="1" showErrorMessage="1" sqref="DE512" xr:uid="{7AFF6115-1957-4295-97F7-8C8D6D2F437E}">
      <formula1>DK483</formula1>
    </dataValidation>
    <dataValidation type="whole" operator="lessThanOrEqual" allowBlank="1" showInputMessage="1" showErrorMessage="1" sqref="DE511" xr:uid="{B18B3D00-41E0-4A08-8222-3B3B5F710140}">
      <formula1>DJ483</formula1>
    </dataValidation>
    <dataValidation type="whole" operator="lessThanOrEqual" allowBlank="1" showInputMessage="1" showErrorMessage="1" sqref="DE509" xr:uid="{D58D0F9A-187C-4256-A179-D4C96EC09221}">
      <formula1>DH483</formula1>
    </dataValidation>
    <dataValidation type="whole" operator="lessThanOrEqual" allowBlank="1" showInputMessage="1" showErrorMessage="1" sqref="DE508" xr:uid="{FD7A0E25-5054-474C-B4BF-EBA2306E3712}">
      <formula1>DG483</formula1>
    </dataValidation>
    <dataValidation type="whole" operator="lessThanOrEqual" allowBlank="1" showInputMessage="1" showErrorMessage="1" sqref="DE507" xr:uid="{9F42827F-9F7B-433C-BEAB-41A197E1D56E}">
      <formula1>DF483</formula1>
    </dataValidation>
    <dataValidation type="whole" operator="lessThanOrEqual" allowBlank="1" showInputMessage="1" showErrorMessage="1" sqref="DE506" xr:uid="{E5C331CB-2834-4A4F-A5DF-EC7B94CCA657}">
      <formula1>DE483</formula1>
    </dataValidation>
    <dataValidation type="whole" operator="lessThanOrEqual" allowBlank="1" showInputMessage="1" showErrorMessage="1" sqref="DE518" xr:uid="{2D9FD9CD-05FE-46C9-A458-E928C8A8A265}">
      <formula1>DQ483</formula1>
    </dataValidation>
    <dataValidation type="whole" operator="lessThanOrEqual" allowBlank="1" showInputMessage="1" showErrorMessage="1" sqref="CN477:CQ477 CS477:CZ477" xr:uid="{934DF130-5206-4B82-92FF-449B54ECA534}">
      <formula1>CN479</formula1>
    </dataValidation>
    <dataValidation type="whole" allowBlank="1" showInputMessage="1" showErrorMessage="1" sqref="CR477 CN476:CZ476" xr:uid="{8DF88533-111C-4A0D-B0CB-65FACC96FB7F}">
      <formula1>0</formula1>
      <formula2>30</formula2>
    </dataValidation>
    <dataValidation type="decimal" allowBlank="1" showInputMessage="1" showErrorMessage="1" sqref="BY437:BY440 BY442:BY449" xr:uid="{02EE5900-15D0-4DBE-BD20-C0CDB646C999}">
      <formula1>0</formula1>
      <formula2>20</formula2>
    </dataValidation>
    <dataValidation type="whole" operator="lessThanOrEqual" allowBlank="1" showInputMessage="1" showErrorMessage="1" sqref="BQ437:BQ440 BQ442:BQ449 BO442:BO449 BO437:BO440" xr:uid="{F8CB0870-12DE-4365-BF02-80FCB104F931}">
      <formula1>BN437</formula1>
    </dataValidation>
    <dataValidation type="whole" operator="lessThanOrEqual" allowBlank="1" showInputMessage="1" showErrorMessage="1" sqref="BS442:BS449 BS437:BS440" xr:uid="{8845179E-98B7-414D-AA45-1A5122299410}">
      <formula1>BO437</formula1>
    </dataValidation>
    <dataValidation type="whole" operator="lessThanOrEqual" allowBlank="1" showInputMessage="1" showErrorMessage="1" sqref="BU442:BU449 BU437:BU440" xr:uid="{64DECE1C-01CC-4B2A-884E-E1C3CDB5CF17}">
      <formula1>BO437-BS437</formula1>
    </dataValidation>
    <dataValidation type="whole" allowBlank="1" showInputMessage="1" showErrorMessage="1" sqref="P45:Q46 V88:X89 AI187:AM189 AN188:AN189 AQ267:AU268 AV268 AY322:BC323 BD323 BG377:BI378 BJ378 BL434 BL451 BR442:BR449 BL454 BO450:BO451 BM437:BM450 BL437 BN437:BN451 BU450:BU451 BL442 BU441 BL435:BP435 BQ450:BS451 BQ441:BS441 BR437:BR440 BP437:BP451 BO441 BM432:BX434 BY433:BY434 CB456:CJ457 CK457:CK458 CT493:DA493 DB492 DB476:DB477 DA475:DA477 CO475:CR475 CT475:CZ475 CN474:CN475 CS474:CS475 CM491:CM493 CN479:DB479 CO493:CR493 CM483:CM485 CN492:CN493 CM481 CS484:CS485 CM489 CN481:DB483 DB484 CT485:DA485 CO485:CR485 CN484:CN485 CN489:DB491 CS492:CS493 CN472:DA473 DB473:DB474 DD499:DS499 DE500:DS500 DE498:DS498 DT498:DT500 DX523:DY523 DY522 DY524 EL526 EH526 DX526:DX538 EJ526 AE167:AF185 EC532:EG533 EI526:EI531 EH528:EH531 EL528:EL531 EJ528:EJ531 EK526:EK531 EG527:EG531 EF528:EF531 EM526:ER531 ED527:EE531 DY532:EB532 EU540:EV540 FO752:FR752 FP751:FQ751 GF980:GL980 FK740:FK748 GJ979:GK979 AG90:AG91 AB169:AB184 AD167:AD184 GG979:GH979 AC167:AC185 Y89:AG89 AA167:AA184 AB167 AB164:AE165 FI742:FI748 FW860 FM738 FH740:FH748 FI740 FJ740:FJ749 FI737:FL738 FL740:FL749 FM749 Z90:AF90 FT862:FT873 FW874 FV862:FV874 FU862 FU864:FU873 FU859:FV860 EO534:ER538 P33:Q33 R30:S33" xr:uid="{8ABAEC07-06D6-4733-9B97-249525E68490}">
      <formula1>0</formula1>
      <formula2>10000000</formula2>
    </dataValidation>
  </dataValidations>
  <pageMargins left="0.98425196850393704" right="0.47244094488188981" top="0.47244094488188981" bottom="0.47244094488188981" header="0.31496062992125984" footer="0.31496062992125984"/>
  <pageSetup paperSize="9" scale="70" orientation="landscape" r:id="rId1"/>
  <rowBreaks count="36" manualBreakCount="36">
    <brk id="44" min="14" max="18" man="1"/>
    <brk id="74" min="14" max="18" man="1"/>
    <brk id="119" min="20" max="24" man="1"/>
    <brk id="151" min="20" max="24" man="1"/>
    <brk id="216" min="33" max="39" man="1"/>
    <brk id="248" min="33" max="39" man="1"/>
    <brk id="298" min="41" max="47" man="1"/>
    <brk id="353" min="49" max="55" man="1"/>
    <brk id="408" min="57" max="61" man="1"/>
    <brk id="563" min="149" max="152" man="1"/>
    <brk id="585" min="149" max="152" man="1"/>
    <brk id="607" min="149" max="152" man="1"/>
    <brk id="657" min="154" max="161" man="1"/>
    <brk id="682" min="154" max="161" man="1"/>
    <brk id="708" min="154" max="161" man="1"/>
    <brk id="773" min="170" max="173" man="1"/>
    <brk id="795" min="170" max="173" man="1"/>
    <brk id="817" min="170" max="173" man="1"/>
    <brk id="839" min="170" max="173" man="1"/>
    <brk id="901" min="180" max="185" man="1"/>
    <brk id="926" min="180" max="185" man="1"/>
    <brk id="951" min="180" max="185" man="1"/>
    <brk id="1002" min="187" max="193" man="1"/>
    <brk id="1025" min="187" max="193" man="1"/>
    <brk id="1048" min="187" max="193" man="1"/>
    <brk id="1071" min="187" max="193" man="1"/>
    <brk id="1118" min="195" max="204" man="1"/>
    <brk id="1150" min="195" max="204" man="1"/>
    <brk id="1182" min="195" max="204" man="1"/>
    <brk id="1221" min="206" max="213" man="1"/>
    <brk id="1245" min="206" max="213" man="1"/>
    <brk id="1269" min="206" max="213" man="1"/>
    <brk id="1293" min="206" max="213" man="1"/>
    <brk id="1333" min="215" max="221" man="1"/>
    <brk id="1361" min="215" max="221" man="1"/>
    <brk id="1389" min="215" max="221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C4193-65D9-4F56-85F5-8B3281845F84}">
  <sheetPr codeName="Feuil7"/>
  <dimension ref="A1:AK2094"/>
  <sheetViews>
    <sheetView zoomScale="118" zoomScaleNormal="118" workbookViewId="0">
      <selection activeCell="C4" sqref="C4:AC5"/>
    </sheetView>
  </sheetViews>
  <sheetFormatPr baseColWidth="10" defaultColWidth="38.7109375" defaultRowHeight="15" x14ac:dyDescent="0.25"/>
  <cols>
    <col min="1" max="1" width="17.85546875" customWidth="1"/>
    <col min="2" max="2" width="32.7109375" customWidth="1"/>
    <col min="3" max="3" width="23.7109375" customWidth="1"/>
    <col min="4" max="4" width="26.42578125" customWidth="1"/>
    <col min="5" max="5" width="21.5703125" customWidth="1"/>
    <col min="6" max="6" width="30.85546875" customWidth="1"/>
    <col min="7" max="8" width="21.5703125" customWidth="1"/>
    <col min="9" max="9" width="6.5703125" customWidth="1"/>
    <col min="10" max="10" width="10.140625" customWidth="1"/>
    <col min="11" max="13" width="6.5703125" customWidth="1"/>
    <col min="14" max="14" width="10.5703125" customWidth="1"/>
    <col min="15" max="17" width="6.5703125" customWidth="1"/>
    <col min="18" max="18" width="11.85546875" customWidth="1"/>
    <col min="19" max="32" width="6.5703125" customWidth="1"/>
    <col min="33" max="33" width="2.42578125" customWidth="1"/>
    <col min="34" max="36" width="6.140625" customWidth="1"/>
  </cols>
  <sheetData>
    <row r="1" spans="1:33" ht="18" customHeight="1" thickTop="1" thickBot="1" x14ac:dyDescent="0.3">
      <c r="A1" s="665" t="s">
        <v>730</v>
      </c>
      <c r="B1" s="1079">
        <v>0</v>
      </c>
      <c r="C1" s="1646" t="str">
        <f>ETABLISSEMENTS!D2</f>
        <v>KORHOGO</v>
      </c>
      <c r="D1" s="1753" t="s">
        <v>74</v>
      </c>
      <c r="E1" s="43"/>
      <c r="F1" s="43"/>
      <c r="G1" s="43"/>
      <c r="H1" s="1734"/>
      <c r="I1" s="43"/>
      <c r="J1" s="43"/>
      <c r="K1" s="987" t="str">
        <f>B2</f>
        <v>2025-2026</v>
      </c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57"/>
      <c r="AG1" s="44"/>
    </row>
    <row r="2" spans="1:33" ht="52.5" customHeight="1" thickBot="1" x14ac:dyDescent="0.3">
      <c r="A2" s="988" t="s">
        <v>2</v>
      </c>
      <c r="B2" s="1751" t="str">
        <f>'PREMIER TRIMES.'!C3</f>
        <v>2025-2026</v>
      </c>
      <c r="C2" s="1738">
        <f>'PREMIER TRIMES.'!C2</f>
        <v>0</v>
      </c>
      <c r="D2" s="1649"/>
      <c r="E2" s="1752" t="str">
        <f>AC525</f>
        <v>BON REMPLISSAGE DES EFFECTIFS (Statistiques)</v>
      </c>
      <c r="F2" s="1648" t="str">
        <f>ETABLISSEMENTS!F3</f>
        <v>TRAORE IDRISSA</v>
      </c>
      <c r="G2" s="1650" t="str">
        <f>ETABLISSEMENTS!F5</f>
        <v>0709628863/0505865270</v>
      </c>
      <c r="H2" s="1650" t="str">
        <f>ETABLISSEMENTS!F7</f>
        <v>idristra2021@gmail.com</v>
      </c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4"/>
    </row>
    <row r="3" spans="1:33" ht="51" customHeight="1" thickBot="1" x14ac:dyDescent="0.45">
      <c r="A3" s="504" t="s">
        <v>1095</v>
      </c>
      <c r="B3" s="63"/>
      <c r="C3" s="982" t="s">
        <v>1219</v>
      </c>
      <c r="D3" s="1729" t="s">
        <v>459</v>
      </c>
      <c r="E3" s="1737" t="str">
        <f>IF((E2="BON REMPLISSAGE DES EFFECTIFS (Statistiques)"),"OUI","REMPLISSSAGE RAPPORT PAS JUSTE")</f>
        <v>OUI</v>
      </c>
      <c r="F3" s="252" t="s">
        <v>862</v>
      </c>
      <c r="G3" s="504" t="s">
        <v>739</v>
      </c>
      <c r="H3" s="2364" t="s">
        <v>740</v>
      </c>
      <c r="I3" s="2365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  <c r="U3" s="45"/>
      <c r="V3" s="45"/>
      <c r="W3" s="45"/>
      <c r="X3" s="45"/>
      <c r="Y3" s="45"/>
      <c r="Z3" s="45"/>
      <c r="AA3" s="45"/>
      <c r="AB3" s="45"/>
      <c r="AC3" s="45"/>
      <c r="AD3" s="45"/>
      <c r="AE3" s="45"/>
      <c r="AF3" s="45"/>
      <c r="AG3" s="44"/>
    </row>
    <row r="4" spans="1:33" ht="48" customHeight="1" thickBot="1" x14ac:dyDescent="0.35">
      <c r="A4" s="660"/>
      <c r="B4" s="523" t="s">
        <v>75</v>
      </c>
      <c r="C4" s="2271"/>
      <c r="D4" s="2272"/>
      <c r="E4" s="2272"/>
      <c r="F4" s="2272"/>
      <c r="G4" s="2272"/>
      <c r="H4" s="2272"/>
      <c r="I4" s="2272"/>
      <c r="J4" s="2272"/>
      <c r="K4" s="2272"/>
      <c r="L4" s="2272"/>
      <c r="M4" s="2272"/>
      <c r="N4" s="2272"/>
      <c r="O4" s="2272"/>
      <c r="P4" s="2272"/>
      <c r="Q4" s="2272"/>
      <c r="R4" s="2272"/>
      <c r="S4" s="2272"/>
      <c r="T4" s="2272"/>
      <c r="U4" s="2272"/>
      <c r="V4" s="2272"/>
      <c r="W4" s="2272"/>
      <c r="X4" s="2272"/>
      <c r="Y4" s="2272"/>
      <c r="Z4" s="2272"/>
      <c r="AA4" s="2272"/>
      <c r="AB4" s="2272"/>
      <c r="AC4" s="2273"/>
      <c r="AD4" s="45"/>
      <c r="AE4" s="45"/>
      <c r="AF4" s="45"/>
      <c r="AG4" s="44"/>
    </row>
    <row r="5" spans="1:33" ht="55.5" customHeight="1" thickBot="1" x14ac:dyDescent="0.3">
      <c r="A5" s="504" t="s">
        <v>1130</v>
      </c>
      <c r="B5" s="1641"/>
      <c r="C5" s="2277"/>
      <c r="D5" s="2278"/>
      <c r="E5" s="2278"/>
      <c r="F5" s="2278"/>
      <c r="G5" s="2278"/>
      <c r="H5" s="2278"/>
      <c r="I5" s="2278"/>
      <c r="J5" s="2278"/>
      <c r="K5" s="2278"/>
      <c r="L5" s="2278"/>
      <c r="M5" s="2278"/>
      <c r="N5" s="2278"/>
      <c r="O5" s="2278"/>
      <c r="P5" s="2278"/>
      <c r="Q5" s="2278"/>
      <c r="R5" s="2278"/>
      <c r="S5" s="2278"/>
      <c r="T5" s="2278"/>
      <c r="U5" s="2278"/>
      <c r="V5" s="2278"/>
      <c r="W5" s="2278"/>
      <c r="X5" s="2278"/>
      <c r="Y5" s="2278"/>
      <c r="Z5" s="2278"/>
      <c r="AA5" s="2278"/>
      <c r="AB5" s="2278"/>
      <c r="AC5" s="2279"/>
      <c r="AD5" s="45"/>
      <c r="AE5" s="45"/>
      <c r="AF5" s="45"/>
      <c r="AG5" s="44"/>
    </row>
    <row r="6" spans="1:33" ht="48" customHeight="1" thickBot="1" x14ac:dyDescent="0.35">
      <c r="A6" s="660"/>
      <c r="B6" s="1640" t="s">
        <v>76</v>
      </c>
      <c r="C6" s="59"/>
      <c r="D6" s="59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4"/>
    </row>
    <row r="7" spans="1:33" ht="21" x14ac:dyDescent="0.25">
      <c r="A7" s="59"/>
      <c r="B7" s="61" t="s">
        <v>77</v>
      </c>
      <c r="C7" s="59"/>
      <c r="D7" s="59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4"/>
    </row>
    <row r="8" spans="1:33" ht="20.25" x14ac:dyDescent="0.3">
      <c r="A8" s="45"/>
      <c r="B8" s="62" t="s">
        <v>78</v>
      </c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4"/>
    </row>
    <row r="9" spans="1:33" ht="21" x14ac:dyDescent="0.4">
      <c r="A9" s="45"/>
      <c r="B9" s="63" t="s">
        <v>79</v>
      </c>
      <c r="C9" s="64"/>
      <c r="D9" s="64"/>
      <c r="E9" s="64"/>
      <c r="F9" s="64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4"/>
    </row>
    <row r="10" spans="1:33" ht="21.75" thickBot="1" x14ac:dyDescent="0.45">
      <c r="A10" s="45"/>
      <c r="B10" s="63"/>
      <c r="C10" s="64"/>
      <c r="D10" s="64"/>
      <c r="E10" s="64"/>
      <c r="F10" s="64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4"/>
    </row>
    <row r="11" spans="1:33" ht="18.75" x14ac:dyDescent="0.3">
      <c r="A11" s="45"/>
      <c r="B11" s="2225" t="s">
        <v>5</v>
      </c>
      <c r="C11" s="65" t="s">
        <v>80</v>
      </c>
      <c r="D11" s="65" t="s">
        <v>81</v>
      </c>
      <c r="E11" s="65" t="s">
        <v>82</v>
      </c>
      <c r="F11" s="66" t="s">
        <v>4</v>
      </c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4"/>
    </row>
    <row r="12" spans="1:33" ht="19.5" thickBot="1" x14ac:dyDescent="0.35">
      <c r="A12" s="45"/>
      <c r="B12" s="2226"/>
      <c r="C12" s="67" t="s">
        <v>83</v>
      </c>
      <c r="D12" s="67" t="s">
        <v>83</v>
      </c>
      <c r="E12" s="67" t="s">
        <v>83</v>
      </c>
      <c r="F12" s="68" t="s">
        <v>84</v>
      </c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4"/>
    </row>
    <row r="13" spans="1:33" ht="50.25" customHeight="1" thickBot="1" x14ac:dyDescent="0.3">
      <c r="A13" s="45"/>
      <c r="B13" s="69"/>
      <c r="C13" s="69"/>
      <c r="D13" s="69"/>
      <c r="E13" s="69"/>
      <c r="F13" s="1461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4"/>
    </row>
    <row r="14" spans="1:33" ht="14.25" customHeight="1" thickBot="1" x14ac:dyDescent="0.3">
      <c r="A14" s="45"/>
      <c r="B14" s="45"/>
      <c r="C14" s="45"/>
      <c r="D14" s="45"/>
      <c r="E14" s="45"/>
      <c r="F14" s="45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4"/>
    </row>
    <row r="15" spans="1:33" ht="117" customHeight="1" thickBot="1" x14ac:dyDescent="0.3">
      <c r="A15" s="45"/>
      <c r="B15" s="70" t="s">
        <v>85</v>
      </c>
      <c r="C15" s="2271"/>
      <c r="D15" s="2272"/>
      <c r="E15" s="2272"/>
      <c r="F15" s="2272"/>
      <c r="G15" s="2272"/>
      <c r="H15" s="2272"/>
      <c r="I15" s="2272"/>
      <c r="J15" s="2272"/>
      <c r="K15" s="2272"/>
      <c r="L15" s="2272"/>
      <c r="M15" s="2272"/>
      <c r="N15" s="2272"/>
      <c r="O15" s="2272"/>
      <c r="P15" s="2272"/>
      <c r="Q15" s="2272"/>
      <c r="R15" s="2272"/>
      <c r="S15" s="2272"/>
      <c r="T15" s="2272"/>
      <c r="U15" s="2272"/>
      <c r="V15" s="2272"/>
      <c r="W15" s="2272"/>
      <c r="X15" s="2272"/>
      <c r="Y15" s="2272"/>
      <c r="Z15" s="2272"/>
      <c r="AA15" s="2272"/>
      <c r="AB15" s="2272"/>
      <c r="AC15" s="2273"/>
      <c r="AD15" s="45"/>
      <c r="AE15" s="45"/>
      <c r="AF15" s="45"/>
      <c r="AG15" s="44"/>
    </row>
    <row r="16" spans="1:33" ht="15.75" customHeight="1" thickBot="1" x14ac:dyDescent="0.3">
      <c r="A16" s="45"/>
      <c r="B16" s="45"/>
      <c r="C16" s="2277"/>
      <c r="D16" s="2278"/>
      <c r="E16" s="2278"/>
      <c r="F16" s="2278"/>
      <c r="G16" s="2278"/>
      <c r="H16" s="2278"/>
      <c r="I16" s="2278"/>
      <c r="J16" s="2278"/>
      <c r="K16" s="2278"/>
      <c r="L16" s="2278"/>
      <c r="M16" s="2278"/>
      <c r="N16" s="2278"/>
      <c r="O16" s="2278"/>
      <c r="P16" s="2278"/>
      <c r="Q16" s="2278"/>
      <c r="R16" s="2278"/>
      <c r="S16" s="2278"/>
      <c r="T16" s="2278"/>
      <c r="U16" s="2278"/>
      <c r="V16" s="2278"/>
      <c r="W16" s="2278"/>
      <c r="X16" s="2278"/>
      <c r="Y16" s="2278"/>
      <c r="Z16" s="2278"/>
      <c r="AA16" s="2278"/>
      <c r="AB16" s="2278"/>
      <c r="AC16" s="2279"/>
      <c r="AD16" s="45"/>
      <c r="AE16" s="45"/>
      <c r="AF16" s="45"/>
      <c r="AG16" s="44"/>
    </row>
    <row r="17" spans="1:33" ht="15.75" customHeight="1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  <c r="AA17" s="45"/>
      <c r="AB17" s="45"/>
      <c r="AC17" s="45"/>
      <c r="AD17" s="45"/>
      <c r="AE17" s="45"/>
      <c r="AF17" s="45"/>
      <c r="AG17" s="44"/>
    </row>
    <row r="18" spans="1:33" x14ac:dyDescent="0.25">
      <c r="A18" s="71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44"/>
    </row>
    <row r="19" spans="1:33" ht="21" x14ac:dyDescent="0.35">
      <c r="A19" s="45"/>
      <c r="B19" s="48" t="s">
        <v>86</v>
      </c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5"/>
      <c r="T19" s="45"/>
      <c r="U19" s="45"/>
      <c r="V19" s="45"/>
      <c r="W19" s="45"/>
      <c r="X19" s="45"/>
      <c r="Y19" s="45"/>
      <c r="Z19" s="45"/>
      <c r="AA19" s="45"/>
      <c r="AB19" s="45"/>
      <c r="AC19" s="45"/>
      <c r="AD19" s="76"/>
      <c r="AE19" s="76"/>
      <c r="AF19" s="76"/>
      <c r="AG19" s="44"/>
    </row>
    <row r="20" spans="1:33" ht="22.5" x14ac:dyDescent="0.4">
      <c r="A20" s="45"/>
      <c r="B20" s="73" t="s">
        <v>909</v>
      </c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5"/>
      <c r="T20" s="45"/>
      <c r="U20" s="45"/>
      <c r="V20" s="45"/>
      <c r="W20" s="45"/>
      <c r="X20" s="45"/>
      <c r="Y20" s="45"/>
      <c r="Z20" s="45"/>
      <c r="AA20" s="45"/>
      <c r="AB20" s="45"/>
      <c r="AC20" s="45"/>
      <c r="AD20" s="76"/>
      <c r="AE20" s="76"/>
      <c r="AF20" s="76"/>
      <c r="AG20" s="44"/>
    </row>
    <row r="21" spans="1:33" ht="21.75" thickBot="1" x14ac:dyDescent="0.45">
      <c r="A21" s="45"/>
      <c r="B21" s="63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5"/>
      <c r="T21" s="45"/>
      <c r="U21" s="45"/>
      <c r="V21" s="45"/>
      <c r="W21" s="45"/>
      <c r="X21" s="45"/>
      <c r="Y21" s="45"/>
      <c r="Z21" s="45"/>
      <c r="AA21" s="45"/>
      <c r="AB21" s="45"/>
      <c r="AC21" s="45"/>
      <c r="AD21" s="76"/>
      <c r="AE21" s="76"/>
      <c r="AF21" s="76"/>
      <c r="AG21" s="44"/>
    </row>
    <row r="22" spans="1:33" ht="70.5" thickBot="1" x14ac:dyDescent="0.3">
      <c r="A22" s="45"/>
      <c r="B22" s="74" t="s">
        <v>87</v>
      </c>
      <c r="C22" s="74" t="s">
        <v>34</v>
      </c>
      <c r="D22" s="74" t="s">
        <v>88</v>
      </c>
      <c r="E22" s="74" t="s">
        <v>89</v>
      </c>
      <c r="F22" s="74" t="s">
        <v>90</v>
      </c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5"/>
      <c r="T22" s="45"/>
      <c r="U22" s="45"/>
      <c r="V22" s="45"/>
      <c r="W22" s="45"/>
      <c r="X22" s="45"/>
      <c r="Y22" s="45"/>
      <c r="Z22" s="45"/>
      <c r="AA22" s="45"/>
      <c r="AB22" s="45"/>
      <c r="AC22" s="45"/>
      <c r="AD22" s="76"/>
      <c r="AE22" s="76"/>
      <c r="AF22" s="76"/>
      <c r="AG22" s="44"/>
    </row>
    <row r="23" spans="1:33" ht="19.5" thickBot="1" x14ac:dyDescent="0.3">
      <c r="A23" s="45"/>
      <c r="B23" s="1555"/>
      <c r="C23" s="1193"/>
      <c r="D23" s="1556"/>
      <c r="E23" s="1193"/>
      <c r="F23" s="1193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5"/>
      <c r="T23" s="45"/>
      <c r="U23" s="45"/>
      <c r="V23" s="45"/>
      <c r="W23" s="45"/>
      <c r="X23" s="45"/>
      <c r="Y23" s="45"/>
      <c r="Z23" s="45"/>
      <c r="AA23" s="45"/>
      <c r="AB23" s="45"/>
      <c r="AC23" s="45"/>
      <c r="AD23" s="76"/>
      <c r="AE23" s="76"/>
      <c r="AF23" s="76"/>
      <c r="AG23" s="44"/>
    </row>
    <row r="24" spans="1:33" ht="19.5" thickBot="1" x14ac:dyDescent="0.3">
      <c r="A24" s="45"/>
      <c r="B24" s="1555"/>
      <c r="C24" s="1193"/>
      <c r="D24" s="1556"/>
      <c r="E24" s="1193"/>
      <c r="F24" s="1193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5"/>
      <c r="T24" s="45"/>
      <c r="U24" s="45"/>
      <c r="V24" s="45"/>
      <c r="W24" s="45"/>
      <c r="X24" s="45"/>
      <c r="Y24" s="45"/>
      <c r="Z24" s="45"/>
      <c r="AA24" s="45"/>
      <c r="AB24" s="45"/>
      <c r="AC24" s="45"/>
      <c r="AD24" s="76"/>
      <c r="AE24" s="76"/>
      <c r="AF24" s="76"/>
      <c r="AG24" s="44"/>
    </row>
    <row r="25" spans="1:33" ht="19.5" thickBot="1" x14ac:dyDescent="0.3">
      <c r="A25" s="45"/>
      <c r="B25" s="1555"/>
      <c r="C25" s="1193"/>
      <c r="D25" s="1556"/>
      <c r="E25" s="1193"/>
      <c r="F25" s="1193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76"/>
      <c r="AE25" s="76"/>
      <c r="AF25" s="76"/>
      <c r="AG25" s="44"/>
    </row>
    <row r="26" spans="1:33" ht="19.5" thickBot="1" x14ac:dyDescent="0.3">
      <c r="A26" s="45"/>
      <c r="B26" s="1555"/>
      <c r="C26" s="1193"/>
      <c r="D26" s="1556"/>
      <c r="E26" s="1193"/>
      <c r="F26" s="1193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76"/>
      <c r="AE26" s="76"/>
      <c r="AF26" s="76"/>
      <c r="AG26" s="44"/>
    </row>
    <row r="27" spans="1:33" ht="19.5" thickBot="1" x14ac:dyDescent="0.3">
      <c r="A27" s="45"/>
      <c r="B27" s="1555"/>
      <c r="C27" s="1193"/>
      <c r="D27" s="1556"/>
      <c r="E27" s="1193"/>
      <c r="F27" s="1193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5"/>
      <c r="T27" s="45"/>
      <c r="U27" s="45"/>
      <c r="V27" s="45"/>
      <c r="W27" s="45"/>
      <c r="X27" s="45"/>
      <c r="Y27" s="45"/>
      <c r="Z27" s="45"/>
      <c r="AA27" s="45"/>
      <c r="AB27" s="45"/>
      <c r="AC27" s="45"/>
      <c r="AD27" s="76"/>
      <c r="AE27" s="76"/>
      <c r="AF27" s="76"/>
      <c r="AG27" s="44"/>
    </row>
    <row r="28" spans="1:33" ht="19.5" thickBot="1" x14ac:dyDescent="0.3">
      <c r="A28" s="45"/>
      <c r="B28" s="1555"/>
      <c r="C28" s="1193"/>
      <c r="D28" s="1556"/>
      <c r="E28" s="1193"/>
      <c r="F28" s="1193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76"/>
      <c r="AE28" s="76"/>
      <c r="AF28" s="76"/>
      <c r="AG28" s="44"/>
    </row>
    <row r="29" spans="1:33" ht="19.5" thickBot="1" x14ac:dyDescent="0.3">
      <c r="A29" s="45"/>
      <c r="B29" s="1555"/>
      <c r="C29" s="1193"/>
      <c r="D29" s="1556"/>
      <c r="E29" s="1193"/>
      <c r="F29" s="1193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5"/>
      <c r="T29" s="45"/>
      <c r="U29" s="45"/>
      <c r="V29" s="45"/>
      <c r="W29" s="45"/>
      <c r="X29" s="45"/>
      <c r="Y29" s="45"/>
      <c r="Z29" s="45"/>
      <c r="AA29" s="45"/>
      <c r="AB29" s="45"/>
      <c r="AC29" s="45"/>
      <c r="AD29" s="76"/>
      <c r="AE29" s="76"/>
      <c r="AF29" s="76"/>
      <c r="AG29" s="44"/>
    </row>
    <row r="30" spans="1:33" ht="19.5" thickBot="1" x14ac:dyDescent="0.3">
      <c r="A30" s="45"/>
      <c r="B30" s="1555"/>
      <c r="C30" s="1193"/>
      <c r="D30" s="1556"/>
      <c r="E30" s="1193"/>
      <c r="F30" s="1193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5"/>
      <c r="T30" s="45"/>
      <c r="U30" s="45"/>
      <c r="V30" s="45"/>
      <c r="W30" s="45"/>
      <c r="X30" s="45"/>
      <c r="Y30" s="45"/>
      <c r="Z30" s="45"/>
      <c r="AA30" s="45"/>
      <c r="AB30" s="45"/>
      <c r="AC30" s="45"/>
      <c r="AD30" s="76"/>
      <c r="AE30" s="76"/>
      <c r="AF30" s="76"/>
      <c r="AG30" s="44"/>
    </row>
    <row r="31" spans="1:33" ht="19.5" thickBot="1" x14ac:dyDescent="0.3">
      <c r="A31" s="45"/>
      <c r="B31" s="1555"/>
      <c r="C31" s="1193"/>
      <c r="D31" s="1556"/>
      <c r="E31" s="1193"/>
      <c r="F31" s="1193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76"/>
      <c r="AE31" s="76"/>
      <c r="AF31" s="76"/>
      <c r="AG31" s="44"/>
    </row>
    <row r="32" spans="1:33" ht="19.5" thickBot="1" x14ac:dyDescent="0.3">
      <c r="A32" s="45"/>
      <c r="B32" s="1555"/>
      <c r="C32" s="1193"/>
      <c r="D32" s="1556"/>
      <c r="E32" s="1193"/>
      <c r="F32" s="1193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76"/>
      <c r="AE32" s="76"/>
      <c r="AF32" s="76"/>
      <c r="AG32" s="44"/>
    </row>
    <row r="33" spans="1:33" ht="19.5" thickBot="1" x14ac:dyDescent="0.3">
      <c r="A33" s="45"/>
      <c r="B33" s="1555"/>
      <c r="C33" s="1193"/>
      <c r="D33" s="1556"/>
      <c r="E33" s="1193"/>
      <c r="F33" s="1193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5"/>
      <c r="T33" s="45"/>
      <c r="U33" s="45"/>
      <c r="V33" s="45"/>
      <c r="W33" s="45"/>
      <c r="X33" s="45"/>
      <c r="Y33" s="45"/>
      <c r="Z33" s="45"/>
      <c r="AA33" s="45"/>
      <c r="AB33" s="45"/>
      <c r="AC33" s="45"/>
      <c r="AD33" s="76"/>
      <c r="AE33" s="76"/>
      <c r="AF33" s="76"/>
      <c r="AG33" s="44"/>
    </row>
    <row r="34" spans="1:33" ht="19.5" thickBot="1" x14ac:dyDescent="0.3">
      <c r="A34" s="45"/>
      <c r="B34" s="1555"/>
      <c r="C34" s="1193"/>
      <c r="D34" s="1556"/>
      <c r="E34" s="1193"/>
      <c r="F34" s="1193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76"/>
      <c r="AE34" s="76"/>
      <c r="AF34" s="76"/>
      <c r="AG34" s="44"/>
    </row>
    <row r="35" spans="1:33" ht="19.5" thickBot="1" x14ac:dyDescent="0.3">
      <c r="A35" s="45"/>
      <c r="B35" s="1555"/>
      <c r="C35" s="1193"/>
      <c r="D35" s="1556"/>
      <c r="E35" s="1193"/>
      <c r="F35" s="1193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76"/>
      <c r="AE35" s="76"/>
      <c r="AF35" s="76"/>
      <c r="AG35" s="44"/>
    </row>
    <row r="36" spans="1:33" ht="19.5" thickBot="1" x14ac:dyDescent="0.3">
      <c r="A36" s="45"/>
      <c r="B36" s="1555"/>
      <c r="C36" s="1193"/>
      <c r="D36" s="1556"/>
      <c r="E36" s="1193"/>
      <c r="F36" s="1193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5"/>
      <c r="T36" s="45"/>
      <c r="U36" s="45"/>
      <c r="V36" s="45"/>
      <c r="W36" s="45"/>
      <c r="X36" s="45"/>
      <c r="Y36" s="45"/>
      <c r="Z36" s="45"/>
      <c r="AA36" s="45"/>
      <c r="AB36" s="45"/>
      <c r="AC36" s="45"/>
      <c r="AD36" s="76"/>
      <c r="AE36" s="76"/>
      <c r="AF36" s="76"/>
      <c r="AG36" s="44"/>
    </row>
    <row r="37" spans="1:33" ht="19.5" thickBot="1" x14ac:dyDescent="0.3">
      <c r="A37" s="45"/>
      <c r="B37" s="1555"/>
      <c r="C37" s="1193"/>
      <c r="D37" s="1556"/>
      <c r="E37" s="1193"/>
      <c r="F37" s="1193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76"/>
      <c r="AE37" s="76"/>
      <c r="AF37" s="76"/>
      <c r="AG37" s="44"/>
    </row>
    <row r="38" spans="1:33" ht="19.5" thickBot="1" x14ac:dyDescent="0.3">
      <c r="A38" s="45"/>
      <c r="B38" s="1555"/>
      <c r="C38" s="1193"/>
      <c r="D38" s="1556"/>
      <c r="E38" s="1193"/>
      <c r="F38" s="1193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76"/>
      <c r="AE38" s="76"/>
      <c r="AF38" s="76"/>
      <c r="AG38" s="44"/>
    </row>
    <row r="39" spans="1:33" ht="19.5" thickBot="1" x14ac:dyDescent="0.3">
      <c r="A39" s="45"/>
      <c r="B39" s="1555"/>
      <c r="C39" s="1193"/>
      <c r="D39" s="1556"/>
      <c r="E39" s="1193"/>
      <c r="F39" s="1193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5"/>
      <c r="T39" s="45"/>
      <c r="U39" s="45"/>
      <c r="V39" s="45"/>
      <c r="W39" s="45"/>
      <c r="X39" s="45"/>
      <c r="Y39" s="45"/>
      <c r="Z39" s="45"/>
      <c r="AA39" s="45"/>
      <c r="AB39" s="45"/>
      <c r="AC39" s="45"/>
      <c r="AD39" s="76"/>
      <c r="AE39" s="76"/>
      <c r="AF39" s="76"/>
      <c r="AG39" s="44"/>
    </row>
    <row r="40" spans="1:33" ht="19.5" thickBot="1" x14ac:dyDescent="0.3">
      <c r="A40" s="45"/>
      <c r="B40" s="1555"/>
      <c r="C40" s="1193"/>
      <c r="D40" s="1556"/>
      <c r="E40" s="1193"/>
      <c r="F40" s="1193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5"/>
      <c r="T40" s="45"/>
      <c r="U40" s="45"/>
      <c r="V40" s="45"/>
      <c r="W40" s="45"/>
      <c r="X40" s="45"/>
      <c r="Y40" s="45"/>
      <c r="Z40" s="45"/>
      <c r="AA40" s="45"/>
      <c r="AB40" s="45"/>
      <c r="AC40" s="45"/>
      <c r="AD40" s="76"/>
      <c r="AE40" s="76"/>
      <c r="AF40" s="76"/>
      <c r="AG40" s="44"/>
    </row>
    <row r="41" spans="1:33" ht="19.5" thickBot="1" x14ac:dyDescent="0.3">
      <c r="A41" s="45"/>
      <c r="B41" s="1555"/>
      <c r="C41" s="1193"/>
      <c r="D41" s="1556"/>
      <c r="E41" s="1193"/>
      <c r="F41" s="1193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76"/>
      <c r="AE41" s="76"/>
      <c r="AF41" s="76"/>
      <c r="AG41" s="44"/>
    </row>
    <row r="42" spans="1:33" ht="19.5" thickBot="1" x14ac:dyDescent="0.3">
      <c r="A42" s="45"/>
      <c r="B42" s="1555"/>
      <c r="C42" s="1193"/>
      <c r="D42" s="1556"/>
      <c r="E42" s="1193"/>
      <c r="F42" s="1193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76"/>
      <c r="AE42" s="76"/>
      <c r="AF42" s="76"/>
      <c r="AG42" s="44"/>
    </row>
    <row r="43" spans="1:33" ht="19.5" thickBot="1" x14ac:dyDescent="0.3">
      <c r="A43" s="45"/>
      <c r="B43" s="1555"/>
      <c r="C43" s="1193"/>
      <c r="D43" s="1556"/>
      <c r="E43" s="1193"/>
      <c r="F43" s="1193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76"/>
      <c r="AE43" s="76"/>
      <c r="AF43" s="76"/>
      <c r="AG43" s="44"/>
    </row>
    <row r="44" spans="1:33" ht="19.5" thickBot="1" x14ac:dyDescent="0.3">
      <c r="A44" s="45"/>
      <c r="B44" s="1555"/>
      <c r="C44" s="1193"/>
      <c r="D44" s="1556"/>
      <c r="E44" s="1193"/>
      <c r="F44" s="1193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76"/>
      <c r="AE44" s="76"/>
      <c r="AF44" s="76"/>
      <c r="AG44" s="44"/>
    </row>
    <row r="45" spans="1:33" ht="19.5" thickBot="1" x14ac:dyDescent="0.3">
      <c r="A45" s="45"/>
      <c r="B45" s="1555"/>
      <c r="C45" s="1193"/>
      <c r="D45" s="1556"/>
      <c r="E45" s="1193"/>
      <c r="F45" s="1193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76"/>
      <c r="AE45" s="76"/>
      <c r="AF45" s="76"/>
      <c r="AG45" s="44"/>
    </row>
    <row r="46" spans="1:33" ht="19.5" thickBot="1" x14ac:dyDescent="0.3">
      <c r="A46" s="45"/>
      <c r="B46" s="1555"/>
      <c r="C46" s="1193"/>
      <c r="D46" s="1556"/>
      <c r="E46" s="1193"/>
      <c r="F46" s="1193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5"/>
      <c r="T46" s="45"/>
      <c r="U46" s="45"/>
      <c r="V46" s="45"/>
      <c r="W46" s="45"/>
      <c r="X46" s="45"/>
      <c r="Y46" s="45"/>
      <c r="Z46" s="45"/>
      <c r="AA46" s="45"/>
      <c r="AB46" s="45"/>
      <c r="AC46" s="45"/>
      <c r="AD46" s="76"/>
      <c r="AE46" s="76"/>
      <c r="AF46" s="76"/>
      <c r="AG46" s="44"/>
    </row>
    <row r="47" spans="1:33" ht="19.5" thickBot="1" x14ac:dyDescent="0.3">
      <c r="A47" s="45"/>
      <c r="B47" s="1555"/>
      <c r="C47" s="1193"/>
      <c r="D47" s="1556"/>
      <c r="E47" s="1193"/>
      <c r="F47" s="1193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5"/>
      <c r="T47" s="45"/>
      <c r="U47" s="45"/>
      <c r="V47" s="45"/>
      <c r="W47" s="45"/>
      <c r="X47" s="45"/>
      <c r="Y47" s="45"/>
      <c r="Z47" s="45"/>
      <c r="AA47" s="45"/>
      <c r="AB47" s="45"/>
      <c r="AC47" s="45"/>
      <c r="AD47" s="76"/>
      <c r="AE47" s="76"/>
      <c r="AF47" s="76"/>
      <c r="AG47" s="44"/>
    </row>
    <row r="48" spans="1:33" ht="19.5" thickBot="1" x14ac:dyDescent="0.3">
      <c r="A48" s="45"/>
      <c r="B48" s="1555"/>
      <c r="C48" s="1193"/>
      <c r="D48" s="1556"/>
      <c r="E48" s="1193"/>
      <c r="F48" s="1193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76"/>
      <c r="AE48" s="76"/>
      <c r="AF48" s="76"/>
      <c r="AG48" s="44"/>
    </row>
    <row r="49" spans="1:33" ht="70.5" thickBot="1" x14ac:dyDescent="0.3">
      <c r="A49" s="45"/>
      <c r="B49" s="74" t="s">
        <v>87</v>
      </c>
      <c r="C49" s="74" t="s">
        <v>34</v>
      </c>
      <c r="D49" s="74" t="s">
        <v>88</v>
      </c>
      <c r="E49" s="74" t="s">
        <v>89</v>
      </c>
      <c r="F49" s="74" t="s">
        <v>90</v>
      </c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76"/>
      <c r="AE49" s="76"/>
      <c r="AF49" s="76"/>
      <c r="AG49" s="44"/>
    </row>
    <row r="50" spans="1:33" ht="19.5" thickBot="1" x14ac:dyDescent="0.3">
      <c r="A50" s="45"/>
      <c r="B50" s="1555"/>
      <c r="C50" s="1193"/>
      <c r="D50" s="1556"/>
      <c r="E50" s="1193"/>
      <c r="F50" s="1193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76"/>
      <c r="AE50" s="76"/>
      <c r="AF50" s="76"/>
      <c r="AG50" s="44"/>
    </row>
    <row r="51" spans="1:33" ht="19.5" thickBot="1" x14ac:dyDescent="0.3">
      <c r="A51" s="45"/>
      <c r="B51" s="1555"/>
      <c r="C51" s="1193"/>
      <c r="D51" s="1556"/>
      <c r="E51" s="1193"/>
      <c r="F51" s="1193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76"/>
      <c r="AE51" s="76"/>
      <c r="AF51" s="76"/>
      <c r="AG51" s="44"/>
    </row>
    <row r="52" spans="1:33" ht="19.5" thickBot="1" x14ac:dyDescent="0.3">
      <c r="A52" s="45"/>
      <c r="B52" s="1555"/>
      <c r="C52" s="1193"/>
      <c r="D52" s="1556"/>
      <c r="E52" s="1193"/>
      <c r="F52" s="1193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76"/>
      <c r="AE52" s="76"/>
      <c r="AF52" s="76"/>
      <c r="AG52" s="44"/>
    </row>
    <row r="53" spans="1:33" ht="19.5" thickBot="1" x14ac:dyDescent="0.3">
      <c r="A53" s="45"/>
      <c r="B53" s="1555"/>
      <c r="C53" s="1193"/>
      <c r="D53" s="1556"/>
      <c r="E53" s="1193"/>
      <c r="F53" s="1193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76"/>
      <c r="AE53" s="76"/>
      <c r="AF53" s="76"/>
      <c r="AG53" s="44"/>
    </row>
    <row r="54" spans="1:33" ht="19.5" thickBot="1" x14ac:dyDescent="0.3">
      <c r="A54" s="45"/>
      <c r="B54" s="1555"/>
      <c r="C54" s="1193"/>
      <c r="D54" s="1556"/>
      <c r="E54" s="1193"/>
      <c r="F54" s="1193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76"/>
      <c r="AE54" s="76"/>
      <c r="AF54" s="76"/>
      <c r="AG54" s="44"/>
    </row>
    <row r="55" spans="1:33" ht="19.5" thickBot="1" x14ac:dyDescent="0.3">
      <c r="A55" s="45"/>
      <c r="B55" s="1555"/>
      <c r="C55" s="1193"/>
      <c r="D55" s="1556"/>
      <c r="E55" s="1193"/>
      <c r="F55" s="1193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76"/>
      <c r="AE55" s="76"/>
      <c r="AF55" s="76"/>
      <c r="AG55" s="44"/>
    </row>
    <row r="56" spans="1:33" ht="19.5" thickBot="1" x14ac:dyDescent="0.3">
      <c r="A56" s="45"/>
      <c r="B56" s="1555"/>
      <c r="C56" s="1193"/>
      <c r="D56" s="1556"/>
      <c r="E56" s="1193"/>
      <c r="F56" s="1193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76"/>
      <c r="AE56" s="76"/>
      <c r="AF56" s="76"/>
      <c r="AG56" s="44"/>
    </row>
    <row r="57" spans="1:33" ht="19.5" thickBot="1" x14ac:dyDescent="0.3">
      <c r="A57" s="45"/>
      <c r="B57" s="1555"/>
      <c r="C57" s="1193"/>
      <c r="D57" s="1556"/>
      <c r="E57" s="1193"/>
      <c r="F57" s="1193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76"/>
      <c r="AE57" s="76"/>
      <c r="AF57" s="76"/>
      <c r="AG57" s="44"/>
    </row>
    <row r="58" spans="1:33" ht="19.5" thickBot="1" x14ac:dyDescent="0.3">
      <c r="A58" s="45"/>
      <c r="B58" s="1555"/>
      <c r="C58" s="1193"/>
      <c r="D58" s="1556"/>
      <c r="E58" s="1193"/>
      <c r="F58" s="1193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76"/>
      <c r="AE58" s="76"/>
      <c r="AF58" s="76"/>
      <c r="AG58" s="44"/>
    </row>
    <row r="59" spans="1:33" ht="19.5" thickBot="1" x14ac:dyDescent="0.3">
      <c r="A59" s="45"/>
      <c r="B59" s="1555"/>
      <c r="C59" s="1193"/>
      <c r="D59" s="1556"/>
      <c r="E59" s="1193"/>
      <c r="F59" s="1193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76"/>
      <c r="AE59" s="76"/>
      <c r="AF59" s="76"/>
      <c r="AG59" s="44"/>
    </row>
    <row r="60" spans="1:33" ht="19.5" thickBot="1" x14ac:dyDescent="0.3">
      <c r="A60" s="45"/>
      <c r="B60" s="1555"/>
      <c r="C60" s="1193"/>
      <c r="D60" s="1556"/>
      <c r="E60" s="1193"/>
      <c r="F60" s="1193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76"/>
      <c r="AE60" s="76"/>
      <c r="AF60" s="76"/>
      <c r="AG60" s="44"/>
    </row>
    <row r="61" spans="1:33" ht="19.5" thickBot="1" x14ac:dyDescent="0.3">
      <c r="A61" s="45"/>
      <c r="B61" s="1555"/>
      <c r="C61" s="1193"/>
      <c r="D61" s="1556"/>
      <c r="E61" s="1193"/>
      <c r="F61" s="1193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76"/>
      <c r="AE61" s="76"/>
      <c r="AF61" s="76"/>
      <c r="AG61" s="44"/>
    </row>
    <row r="62" spans="1:33" ht="19.5" thickBot="1" x14ac:dyDescent="0.3">
      <c r="A62" s="45"/>
      <c r="B62" s="1555"/>
      <c r="C62" s="1193"/>
      <c r="D62" s="1556"/>
      <c r="E62" s="1193"/>
      <c r="F62" s="1193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76"/>
      <c r="AE62" s="76"/>
      <c r="AF62" s="76"/>
      <c r="AG62" s="44"/>
    </row>
    <row r="63" spans="1:33" ht="19.5" thickBot="1" x14ac:dyDescent="0.3">
      <c r="A63" s="45"/>
      <c r="B63" s="1555"/>
      <c r="C63" s="1193"/>
      <c r="D63" s="1556"/>
      <c r="E63" s="1193"/>
      <c r="F63" s="1193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76"/>
      <c r="AE63" s="76"/>
      <c r="AF63" s="76"/>
      <c r="AG63" s="44"/>
    </row>
    <row r="64" spans="1:33" ht="19.5" thickBot="1" x14ac:dyDescent="0.3">
      <c r="A64" s="45"/>
      <c r="B64" s="1555"/>
      <c r="C64" s="1193"/>
      <c r="D64" s="1556"/>
      <c r="E64" s="1193"/>
      <c r="F64" s="1193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76"/>
      <c r="AE64" s="76"/>
      <c r="AF64" s="76"/>
      <c r="AG64" s="44"/>
    </row>
    <row r="65" spans="1:33" ht="19.5" thickBot="1" x14ac:dyDescent="0.3">
      <c r="A65" s="45"/>
      <c r="B65" s="1555"/>
      <c r="C65" s="1193"/>
      <c r="D65" s="1556"/>
      <c r="E65" s="1193"/>
      <c r="F65" s="1193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76"/>
      <c r="AE65" s="76"/>
      <c r="AF65" s="76"/>
      <c r="AG65" s="44"/>
    </row>
    <row r="66" spans="1:33" ht="19.5" thickBot="1" x14ac:dyDescent="0.3">
      <c r="A66" s="45"/>
      <c r="B66" s="1555"/>
      <c r="C66" s="1193"/>
      <c r="D66" s="1556"/>
      <c r="E66" s="1193"/>
      <c r="F66" s="1193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76"/>
      <c r="AE66" s="76"/>
      <c r="AF66" s="76"/>
      <c r="AG66" s="44"/>
    </row>
    <row r="67" spans="1:33" ht="19.5" thickBot="1" x14ac:dyDescent="0.3">
      <c r="A67" s="45"/>
      <c r="B67" s="1555"/>
      <c r="C67" s="1193"/>
      <c r="D67" s="1556"/>
      <c r="E67" s="1193"/>
      <c r="F67" s="1193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76"/>
      <c r="AE67" s="76"/>
      <c r="AF67" s="76"/>
      <c r="AG67" s="44"/>
    </row>
    <row r="68" spans="1:33" ht="19.5" thickBot="1" x14ac:dyDescent="0.3">
      <c r="A68" s="45"/>
      <c r="B68" s="1555"/>
      <c r="C68" s="1193"/>
      <c r="D68" s="1556"/>
      <c r="E68" s="1193"/>
      <c r="F68" s="1193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76"/>
      <c r="AE68" s="76"/>
      <c r="AF68" s="76"/>
      <c r="AG68" s="44"/>
    </row>
    <row r="69" spans="1:33" ht="19.5" thickBot="1" x14ac:dyDescent="0.3">
      <c r="A69" s="45"/>
      <c r="B69" s="1555"/>
      <c r="C69" s="1193"/>
      <c r="D69" s="1556"/>
      <c r="E69" s="1193"/>
      <c r="F69" s="1193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76"/>
      <c r="AE69" s="76"/>
      <c r="AF69" s="76"/>
      <c r="AG69" s="44"/>
    </row>
    <row r="70" spans="1:33" ht="19.5" thickBot="1" x14ac:dyDescent="0.3">
      <c r="A70" s="45"/>
      <c r="B70" s="1555"/>
      <c r="C70" s="1193"/>
      <c r="D70" s="1556"/>
      <c r="E70" s="1193"/>
      <c r="F70" s="1193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76"/>
      <c r="AE70" s="76"/>
      <c r="AF70" s="76"/>
      <c r="AG70" s="44"/>
    </row>
    <row r="71" spans="1:33" ht="19.5" thickBot="1" x14ac:dyDescent="0.3">
      <c r="A71" s="45"/>
      <c r="B71" s="1555"/>
      <c r="C71" s="1193"/>
      <c r="D71" s="1556"/>
      <c r="E71" s="1193"/>
      <c r="F71" s="1193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76"/>
      <c r="AE71" s="76"/>
      <c r="AF71" s="76"/>
      <c r="AG71" s="44"/>
    </row>
    <row r="72" spans="1:33" ht="19.5" thickBot="1" x14ac:dyDescent="0.3">
      <c r="A72" s="45"/>
      <c r="B72" s="1555"/>
      <c r="C72" s="1193"/>
      <c r="D72" s="1556"/>
      <c r="E72" s="1193"/>
      <c r="F72" s="1193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76"/>
      <c r="AE72" s="76"/>
      <c r="AF72" s="76"/>
      <c r="AG72" s="44"/>
    </row>
    <row r="73" spans="1:33" ht="19.5" thickBot="1" x14ac:dyDescent="0.3">
      <c r="A73" s="45"/>
      <c r="B73" s="1555"/>
      <c r="C73" s="1193"/>
      <c r="D73" s="1556"/>
      <c r="E73" s="1193"/>
      <c r="F73" s="1193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76"/>
      <c r="AE73" s="76"/>
      <c r="AF73" s="76"/>
      <c r="AG73" s="44"/>
    </row>
    <row r="74" spans="1:33" ht="19.5" thickBot="1" x14ac:dyDescent="0.3">
      <c r="A74" s="45"/>
      <c r="B74" s="1555"/>
      <c r="C74" s="1193"/>
      <c r="D74" s="1556"/>
      <c r="E74" s="1193"/>
      <c r="F74" s="1193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76"/>
      <c r="AE74" s="76"/>
      <c r="AF74" s="76"/>
      <c r="AG74" s="44"/>
    </row>
    <row r="75" spans="1:33" ht="21.75" thickBot="1" x14ac:dyDescent="0.45">
      <c r="A75" s="45"/>
      <c r="B75" s="63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76"/>
      <c r="AE75" s="76"/>
      <c r="AF75" s="76"/>
      <c r="AG75" s="44"/>
    </row>
    <row r="76" spans="1:33" ht="24" customHeight="1" thickBot="1" x14ac:dyDescent="0.3">
      <c r="A76" s="45"/>
      <c r="B76" s="1203" t="s">
        <v>91</v>
      </c>
      <c r="C76" s="2271"/>
      <c r="D76" s="2272"/>
      <c r="E76" s="2272"/>
      <c r="F76" s="2272"/>
      <c r="G76" s="2272"/>
      <c r="H76" s="2272"/>
      <c r="I76" s="2272"/>
      <c r="J76" s="2272"/>
      <c r="K76" s="2272"/>
      <c r="L76" s="2272"/>
      <c r="M76" s="2272"/>
      <c r="N76" s="2272"/>
      <c r="O76" s="2272"/>
      <c r="P76" s="2272"/>
      <c r="Q76" s="2272"/>
      <c r="R76" s="2272"/>
      <c r="S76" s="2272"/>
      <c r="T76" s="2272"/>
      <c r="U76" s="2272"/>
      <c r="V76" s="2272"/>
      <c r="W76" s="2272"/>
      <c r="X76" s="2272"/>
      <c r="Y76" s="2272"/>
      <c r="Z76" s="2272"/>
      <c r="AA76" s="2272"/>
      <c r="AB76" s="2272"/>
      <c r="AC76" s="2273"/>
      <c r="AD76" s="76"/>
      <c r="AE76" s="76"/>
      <c r="AF76" s="76"/>
      <c r="AG76" s="44"/>
    </row>
    <row r="77" spans="1:33" ht="48.75" customHeight="1" thickBot="1" x14ac:dyDescent="0.3">
      <c r="A77" s="45"/>
      <c r="B77" s="75" t="s">
        <v>92</v>
      </c>
      <c r="C77" s="2277"/>
      <c r="D77" s="2278"/>
      <c r="E77" s="2278"/>
      <c r="F77" s="2278"/>
      <c r="G77" s="2278"/>
      <c r="H77" s="2278"/>
      <c r="I77" s="2278"/>
      <c r="J77" s="2278"/>
      <c r="K77" s="2278"/>
      <c r="L77" s="2278"/>
      <c r="M77" s="2278"/>
      <c r="N77" s="2278"/>
      <c r="O77" s="2278"/>
      <c r="P77" s="2278"/>
      <c r="Q77" s="2278"/>
      <c r="R77" s="2278"/>
      <c r="S77" s="2278"/>
      <c r="T77" s="2278"/>
      <c r="U77" s="2278"/>
      <c r="V77" s="2278"/>
      <c r="W77" s="2278"/>
      <c r="X77" s="2278"/>
      <c r="Y77" s="2278"/>
      <c r="Z77" s="2278"/>
      <c r="AA77" s="2278"/>
      <c r="AB77" s="2278"/>
      <c r="AC77" s="2279"/>
      <c r="AD77" s="76"/>
      <c r="AE77" s="76"/>
      <c r="AF77" s="76"/>
      <c r="AG77" s="44"/>
    </row>
    <row r="78" spans="1:33" ht="48.75" customHeight="1" x14ac:dyDescent="0.25">
      <c r="A78" s="45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  <c r="Z78" s="76"/>
      <c r="AA78" s="76"/>
      <c r="AB78" s="76"/>
      <c r="AC78" s="76"/>
      <c r="AD78" s="76"/>
      <c r="AE78" s="76"/>
      <c r="AF78" s="76"/>
      <c r="AG78" s="44"/>
    </row>
    <row r="79" spans="1:33" x14ac:dyDescent="0.25">
      <c r="A79" s="71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44"/>
    </row>
    <row r="80" spans="1:33" ht="21" x14ac:dyDescent="0.4">
      <c r="A80" s="45"/>
      <c r="B80" s="63" t="s">
        <v>93</v>
      </c>
      <c r="C80" s="45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76"/>
      <c r="AE80" s="76"/>
      <c r="AF80" s="76"/>
      <c r="AG80" s="44"/>
    </row>
    <row r="81" spans="1:33" ht="19.5" thickBot="1" x14ac:dyDescent="0.3">
      <c r="A81" s="45"/>
      <c r="B81" s="77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76"/>
      <c r="AE81" s="76"/>
      <c r="AF81" s="76"/>
      <c r="AG81" s="44"/>
    </row>
    <row r="82" spans="1:33" ht="54.75" thickBot="1" x14ac:dyDescent="0.3">
      <c r="A82" s="45"/>
      <c r="B82" s="49" t="s">
        <v>1</v>
      </c>
      <c r="C82" s="78" t="s">
        <v>34</v>
      </c>
      <c r="D82" s="78" t="s">
        <v>94</v>
      </c>
      <c r="E82" s="78" t="s">
        <v>89</v>
      </c>
      <c r="F82" s="78" t="s">
        <v>95</v>
      </c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76"/>
      <c r="AE82" s="76"/>
      <c r="AF82" s="76"/>
      <c r="AG82" s="44"/>
    </row>
    <row r="83" spans="1:33" ht="19.5" thickBot="1" x14ac:dyDescent="0.3">
      <c r="A83" s="45"/>
      <c r="B83" s="1673"/>
      <c r="C83" s="1193"/>
      <c r="D83" s="1556"/>
      <c r="E83" s="1193"/>
      <c r="F83" s="1193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76"/>
      <c r="AE83" s="76"/>
      <c r="AF83" s="76"/>
      <c r="AG83" s="44"/>
    </row>
    <row r="84" spans="1:33" ht="19.5" thickBot="1" x14ac:dyDescent="0.3">
      <c r="A84" s="45"/>
      <c r="B84" s="1673"/>
      <c r="C84" s="1193"/>
      <c r="D84" s="1556"/>
      <c r="E84" s="1193"/>
      <c r="F84" s="1193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76"/>
      <c r="AE84" s="76"/>
      <c r="AF84" s="76"/>
      <c r="AG84" s="44"/>
    </row>
    <row r="85" spans="1:33" ht="19.5" thickBot="1" x14ac:dyDescent="0.3">
      <c r="A85" s="45"/>
      <c r="B85" s="1673"/>
      <c r="C85" s="1193"/>
      <c r="D85" s="1556"/>
      <c r="E85" s="1193"/>
      <c r="F85" s="1193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76"/>
      <c r="AE85" s="76"/>
      <c r="AF85" s="76"/>
      <c r="AG85" s="44"/>
    </row>
    <row r="86" spans="1:33" ht="19.5" thickBot="1" x14ac:dyDescent="0.3">
      <c r="A86" s="45"/>
      <c r="B86" s="1673"/>
      <c r="C86" s="1193"/>
      <c r="D86" s="1556"/>
      <c r="E86" s="1193"/>
      <c r="F86" s="1193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76"/>
      <c r="AE86" s="76"/>
      <c r="AF86" s="76"/>
      <c r="AG86" s="44"/>
    </row>
    <row r="87" spans="1:33" ht="19.5" thickBot="1" x14ac:dyDescent="0.3">
      <c r="A87" s="45"/>
      <c r="B87" s="1673"/>
      <c r="C87" s="1193"/>
      <c r="D87" s="1556"/>
      <c r="E87" s="1193"/>
      <c r="F87" s="1193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76"/>
      <c r="AE87" s="76"/>
      <c r="AF87" s="76"/>
      <c r="AG87" s="44"/>
    </row>
    <row r="88" spans="1:33" ht="19.5" thickBot="1" x14ac:dyDescent="0.3">
      <c r="A88" s="45"/>
      <c r="B88" s="1673"/>
      <c r="C88" s="1193"/>
      <c r="D88" s="1556"/>
      <c r="E88" s="1193"/>
      <c r="F88" s="1193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76"/>
      <c r="AE88" s="76"/>
      <c r="AF88" s="76"/>
      <c r="AG88" s="44"/>
    </row>
    <row r="89" spans="1:33" ht="19.5" thickBot="1" x14ac:dyDescent="0.3">
      <c r="A89" s="45"/>
      <c r="B89" s="1673"/>
      <c r="C89" s="1193"/>
      <c r="D89" s="1556"/>
      <c r="E89" s="1193"/>
      <c r="F89" s="1193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76"/>
      <c r="AE89" s="76"/>
      <c r="AF89" s="76"/>
      <c r="AG89" s="44"/>
    </row>
    <row r="90" spans="1:33" ht="19.5" thickBot="1" x14ac:dyDescent="0.3">
      <c r="A90" s="45"/>
      <c r="B90" s="1673"/>
      <c r="C90" s="1193"/>
      <c r="D90" s="1556"/>
      <c r="E90" s="1193"/>
      <c r="F90" s="1193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76"/>
      <c r="AE90" s="76"/>
      <c r="AF90" s="76"/>
      <c r="AG90" s="44"/>
    </row>
    <row r="91" spans="1:33" ht="19.5" thickBot="1" x14ac:dyDescent="0.3">
      <c r="A91" s="45"/>
      <c r="B91" s="1673"/>
      <c r="C91" s="1193"/>
      <c r="D91" s="1556"/>
      <c r="E91" s="1193"/>
      <c r="F91" s="1193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76"/>
      <c r="AE91" s="76"/>
      <c r="AF91" s="76"/>
      <c r="AG91" s="44"/>
    </row>
    <row r="92" spans="1:33" ht="19.5" thickBot="1" x14ac:dyDescent="0.3">
      <c r="A92" s="45"/>
      <c r="B92" s="1673"/>
      <c r="C92" s="1193"/>
      <c r="D92" s="1556"/>
      <c r="E92" s="1193"/>
      <c r="F92" s="1193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76"/>
      <c r="AE92" s="76"/>
      <c r="AF92" s="76"/>
      <c r="AG92" s="44"/>
    </row>
    <row r="93" spans="1:33" ht="19.5" thickBot="1" x14ac:dyDescent="0.3">
      <c r="A93" s="45"/>
      <c r="B93" s="1673"/>
      <c r="C93" s="1193"/>
      <c r="D93" s="1556"/>
      <c r="E93" s="1193"/>
      <c r="F93" s="1193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76"/>
      <c r="AE93" s="76"/>
      <c r="AF93" s="76"/>
      <c r="AG93" s="44"/>
    </row>
    <row r="94" spans="1:33" ht="19.5" thickBot="1" x14ac:dyDescent="0.3">
      <c r="A94" s="45"/>
      <c r="B94" s="1673"/>
      <c r="C94" s="1193"/>
      <c r="D94" s="1556"/>
      <c r="E94" s="1193"/>
      <c r="F94" s="1193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76"/>
      <c r="AE94" s="76"/>
      <c r="AF94" s="76"/>
      <c r="AG94" s="44"/>
    </row>
    <row r="95" spans="1:33" ht="19.5" thickBot="1" x14ac:dyDescent="0.3">
      <c r="A95" s="45"/>
      <c r="B95" s="1673"/>
      <c r="C95" s="1193"/>
      <c r="D95" s="1556"/>
      <c r="E95" s="1193"/>
      <c r="F95" s="1193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76"/>
      <c r="AE95" s="76"/>
      <c r="AF95" s="76"/>
      <c r="AG95" s="44"/>
    </row>
    <row r="96" spans="1:33" ht="19.5" thickBot="1" x14ac:dyDescent="0.3">
      <c r="A96" s="45"/>
      <c r="B96" s="1673"/>
      <c r="C96" s="1193"/>
      <c r="D96" s="1556"/>
      <c r="E96" s="1193"/>
      <c r="F96" s="1193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76"/>
      <c r="AE96" s="76"/>
      <c r="AF96" s="76"/>
      <c r="AG96" s="44"/>
    </row>
    <row r="97" spans="1:33" ht="19.5" thickBot="1" x14ac:dyDescent="0.3">
      <c r="A97" s="45"/>
      <c r="B97" s="1673"/>
      <c r="C97" s="1193"/>
      <c r="D97" s="1556"/>
      <c r="E97" s="1193"/>
      <c r="F97" s="1193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76"/>
      <c r="AE97" s="76"/>
      <c r="AF97" s="76"/>
      <c r="AG97" s="44"/>
    </row>
    <row r="98" spans="1:33" ht="19.5" thickBot="1" x14ac:dyDescent="0.3">
      <c r="A98" s="45"/>
      <c r="B98" s="1673"/>
      <c r="C98" s="1193"/>
      <c r="D98" s="1556"/>
      <c r="E98" s="1193"/>
      <c r="F98" s="1193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76"/>
      <c r="AE98" s="76"/>
      <c r="AF98" s="76"/>
      <c r="AG98" s="44"/>
    </row>
    <row r="99" spans="1:33" ht="19.5" thickBot="1" x14ac:dyDescent="0.3">
      <c r="A99" s="45"/>
      <c r="B99" s="1673"/>
      <c r="C99" s="1193"/>
      <c r="D99" s="1556"/>
      <c r="E99" s="1193"/>
      <c r="F99" s="1193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76"/>
      <c r="AE99" s="76"/>
      <c r="AF99" s="76"/>
      <c r="AG99" s="44"/>
    </row>
    <row r="100" spans="1:33" ht="19.5" thickBot="1" x14ac:dyDescent="0.3">
      <c r="A100" s="45"/>
      <c r="B100" s="1673"/>
      <c r="C100" s="1193"/>
      <c r="D100" s="1556"/>
      <c r="E100" s="1193"/>
      <c r="F100" s="1193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76"/>
      <c r="AE100" s="76"/>
      <c r="AF100" s="76"/>
      <c r="AG100" s="44"/>
    </row>
    <row r="101" spans="1:33" ht="19.5" thickBot="1" x14ac:dyDescent="0.3">
      <c r="A101" s="45"/>
      <c r="B101" s="1673"/>
      <c r="C101" s="1193"/>
      <c r="D101" s="1556"/>
      <c r="E101" s="1193"/>
      <c r="F101" s="1193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76"/>
      <c r="AE101" s="76"/>
      <c r="AF101" s="76"/>
      <c r="AG101" s="44"/>
    </row>
    <row r="102" spans="1:33" ht="19.5" thickBot="1" x14ac:dyDescent="0.3">
      <c r="A102" s="45"/>
      <c r="B102" s="1673"/>
      <c r="C102" s="1193"/>
      <c r="D102" s="1556"/>
      <c r="E102" s="1193"/>
      <c r="F102" s="1193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76"/>
      <c r="AE102" s="76"/>
      <c r="AF102" s="76"/>
      <c r="AG102" s="44"/>
    </row>
    <row r="103" spans="1:33" ht="19.5" thickBot="1" x14ac:dyDescent="0.3">
      <c r="A103" s="45"/>
      <c r="B103" s="1673"/>
      <c r="C103" s="1193"/>
      <c r="D103" s="1556"/>
      <c r="E103" s="1193"/>
      <c r="F103" s="1193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76"/>
      <c r="AE103" s="76"/>
      <c r="AF103" s="76"/>
      <c r="AG103" s="44"/>
    </row>
    <row r="104" spans="1:33" ht="19.5" thickBot="1" x14ac:dyDescent="0.3">
      <c r="A104" s="45"/>
      <c r="B104" s="1673"/>
      <c r="C104" s="1193"/>
      <c r="D104" s="1556"/>
      <c r="E104" s="1193"/>
      <c r="F104" s="1193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76"/>
      <c r="AE104" s="76"/>
      <c r="AF104" s="76"/>
      <c r="AG104" s="44"/>
    </row>
    <row r="105" spans="1:33" ht="19.5" thickBot="1" x14ac:dyDescent="0.3">
      <c r="A105" s="45"/>
      <c r="B105" s="1673"/>
      <c r="C105" s="1193"/>
      <c r="D105" s="1556"/>
      <c r="E105" s="1193"/>
      <c r="F105" s="1193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76"/>
      <c r="AE105" s="76"/>
      <c r="AF105" s="76"/>
      <c r="AG105" s="44"/>
    </row>
    <row r="106" spans="1:33" ht="19.5" thickBot="1" x14ac:dyDescent="0.3">
      <c r="A106" s="45"/>
      <c r="B106" s="1673"/>
      <c r="C106" s="1193"/>
      <c r="D106" s="1556"/>
      <c r="E106" s="1193"/>
      <c r="F106" s="1193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76"/>
      <c r="AE106" s="76"/>
      <c r="AF106" s="76"/>
      <c r="AG106" s="44"/>
    </row>
    <row r="107" spans="1:33" ht="19.5" thickBot="1" x14ac:dyDescent="0.3">
      <c r="A107" s="45"/>
      <c r="B107" s="1673"/>
      <c r="C107" s="1193"/>
      <c r="D107" s="1556"/>
      <c r="E107" s="1193"/>
      <c r="F107" s="1193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76"/>
      <c r="AE107" s="76"/>
      <c r="AF107" s="76"/>
      <c r="AG107" s="44"/>
    </row>
    <row r="108" spans="1:33" ht="19.5" thickBot="1" x14ac:dyDescent="0.3">
      <c r="A108" s="45"/>
      <c r="B108" s="1673"/>
      <c r="C108" s="1193"/>
      <c r="D108" s="1556"/>
      <c r="E108" s="1193"/>
      <c r="F108" s="1193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76"/>
      <c r="AE108" s="76"/>
      <c r="AF108" s="76"/>
      <c r="AG108" s="44"/>
    </row>
    <row r="109" spans="1:33" ht="19.5" thickBot="1" x14ac:dyDescent="0.3">
      <c r="A109" s="45"/>
      <c r="B109" s="1673"/>
      <c r="C109" s="1193"/>
      <c r="D109" s="1556"/>
      <c r="E109" s="1193"/>
      <c r="F109" s="1193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76"/>
      <c r="AE109" s="76"/>
      <c r="AF109" s="76"/>
      <c r="AG109" s="44"/>
    </row>
    <row r="110" spans="1:33" ht="19.5" thickBot="1" x14ac:dyDescent="0.3">
      <c r="A110" s="45"/>
      <c r="B110" s="1673"/>
      <c r="C110" s="1193"/>
      <c r="D110" s="1556"/>
      <c r="E110" s="1193"/>
      <c r="F110" s="1193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76"/>
      <c r="AE110" s="76"/>
      <c r="AF110" s="76"/>
      <c r="AG110" s="44"/>
    </row>
    <row r="111" spans="1:33" ht="19.5" thickBot="1" x14ac:dyDescent="0.3">
      <c r="A111" s="45"/>
      <c r="B111" s="1555"/>
      <c r="C111" s="1193"/>
      <c r="D111" s="1556"/>
      <c r="E111" s="1193"/>
      <c r="F111" s="1193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76"/>
      <c r="AE111" s="76"/>
      <c r="AF111" s="76"/>
      <c r="AG111" s="44"/>
    </row>
    <row r="112" spans="1:33" ht="61.5" thickBot="1" x14ac:dyDescent="0.3">
      <c r="A112" s="45"/>
      <c r="B112" s="684" t="s">
        <v>1</v>
      </c>
      <c r="C112" s="684" t="s">
        <v>34</v>
      </c>
      <c r="D112" s="684" t="s">
        <v>94</v>
      </c>
      <c r="E112" s="684" t="s">
        <v>89</v>
      </c>
      <c r="F112" s="684" t="s">
        <v>95</v>
      </c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76"/>
      <c r="AE112" s="76"/>
      <c r="AF112" s="76"/>
      <c r="AG112" s="44"/>
    </row>
    <row r="113" spans="1:33" ht="19.5" thickBot="1" x14ac:dyDescent="0.3">
      <c r="A113" s="45"/>
      <c r="B113" s="1555"/>
      <c r="C113" s="1193"/>
      <c r="D113" s="1556"/>
      <c r="E113" s="1193"/>
      <c r="F113" s="1193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76"/>
      <c r="AE113" s="76"/>
      <c r="AF113" s="76"/>
      <c r="AG113" s="44"/>
    </row>
    <row r="114" spans="1:33" ht="19.5" thickBot="1" x14ac:dyDescent="0.3">
      <c r="A114" s="45"/>
      <c r="B114" s="1673"/>
      <c r="C114" s="1193"/>
      <c r="D114" s="1556"/>
      <c r="E114" s="1193"/>
      <c r="F114" s="1193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76"/>
      <c r="AE114" s="76"/>
      <c r="AF114" s="76"/>
      <c r="AG114" s="44"/>
    </row>
    <row r="115" spans="1:33" ht="19.5" thickBot="1" x14ac:dyDescent="0.3">
      <c r="A115" s="45"/>
      <c r="B115" s="1673"/>
      <c r="C115" s="1193"/>
      <c r="D115" s="1556"/>
      <c r="E115" s="1193"/>
      <c r="F115" s="1193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76"/>
      <c r="AE115" s="76"/>
      <c r="AF115" s="76"/>
      <c r="AG115" s="44"/>
    </row>
    <row r="116" spans="1:33" ht="19.5" thickBot="1" x14ac:dyDescent="0.3">
      <c r="A116" s="45"/>
      <c r="B116" s="1673"/>
      <c r="C116" s="1193"/>
      <c r="D116" s="1556"/>
      <c r="E116" s="1193"/>
      <c r="F116" s="1193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76"/>
      <c r="AE116" s="76"/>
      <c r="AF116" s="76"/>
      <c r="AG116" s="44"/>
    </row>
    <row r="117" spans="1:33" ht="19.5" thickBot="1" x14ac:dyDescent="0.3">
      <c r="A117" s="45"/>
      <c r="B117" s="1673"/>
      <c r="C117" s="1193"/>
      <c r="D117" s="1556"/>
      <c r="E117" s="1193"/>
      <c r="F117" s="1193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76"/>
      <c r="AE117" s="76"/>
      <c r="AF117" s="76"/>
      <c r="AG117" s="44"/>
    </row>
    <row r="118" spans="1:33" ht="19.5" thickBot="1" x14ac:dyDescent="0.3">
      <c r="A118" s="45"/>
      <c r="B118" s="1673"/>
      <c r="C118" s="1193"/>
      <c r="D118" s="1556"/>
      <c r="E118" s="1193"/>
      <c r="F118" s="1193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76"/>
      <c r="AE118" s="76"/>
      <c r="AF118" s="76"/>
      <c r="AG118" s="44"/>
    </row>
    <row r="119" spans="1:33" ht="19.5" thickBot="1" x14ac:dyDescent="0.3">
      <c r="A119" s="45"/>
      <c r="B119" s="1673"/>
      <c r="C119" s="1193"/>
      <c r="D119" s="1556"/>
      <c r="E119" s="1193"/>
      <c r="F119" s="1193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76"/>
      <c r="AE119" s="76"/>
      <c r="AF119" s="76"/>
      <c r="AG119" s="44"/>
    </row>
    <row r="120" spans="1:33" ht="19.5" thickBot="1" x14ac:dyDescent="0.3">
      <c r="A120" s="45"/>
      <c r="B120" s="1673"/>
      <c r="C120" s="1193"/>
      <c r="D120" s="1556"/>
      <c r="E120" s="1193"/>
      <c r="F120" s="1193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76"/>
      <c r="AE120" s="76"/>
      <c r="AF120" s="76"/>
      <c r="AG120" s="44"/>
    </row>
    <row r="121" spans="1:33" ht="19.5" thickBot="1" x14ac:dyDescent="0.3">
      <c r="A121" s="45"/>
      <c r="B121" s="1673"/>
      <c r="C121" s="1193"/>
      <c r="D121" s="1556"/>
      <c r="E121" s="1193"/>
      <c r="F121" s="1193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76"/>
      <c r="AE121" s="76"/>
      <c r="AF121" s="76"/>
      <c r="AG121" s="44"/>
    </row>
    <row r="122" spans="1:33" ht="19.5" thickBot="1" x14ac:dyDescent="0.3">
      <c r="A122" s="45"/>
      <c r="B122" s="1673"/>
      <c r="C122" s="1193"/>
      <c r="D122" s="1556"/>
      <c r="E122" s="1193"/>
      <c r="F122" s="1193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76"/>
      <c r="AE122" s="76"/>
      <c r="AF122" s="76"/>
      <c r="AG122" s="44"/>
    </row>
    <row r="123" spans="1:33" ht="19.5" thickBot="1" x14ac:dyDescent="0.3">
      <c r="A123" s="45"/>
      <c r="B123" s="1673"/>
      <c r="C123" s="1193"/>
      <c r="D123" s="1556"/>
      <c r="E123" s="1193"/>
      <c r="F123" s="1193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76"/>
      <c r="AE123" s="76"/>
      <c r="AF123" s="76"/>
      <c r="AG123" s="44"/>
    </row>
    <row r="124" spans="1:33" ht="19.5" thickBot="1" x14ac:dyDescent="0.3">
      <c r="A124" s="45"/>
      <c r="B124" s="1673"/>
      <c r="C124" s="1193"/>
      <c r="D124" s="1556"/>
      <c r="E124" s="1193"/>
      <c r="F124" s="1193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76"/>
      <c r="AE124" s="76"/>
      <c r="AF124" s="76"/>
      <c r="AG124" s="44"/>
    </row>
    <row r="125" spans="1:33" ht="19.5" thickBot="1" x14ac:dyDescent="0.3">
      <c r="A125" s="45"/>
      <c r="B125" s="1673"/>
      <c r="C125" s="1193"/>
      <c r="D125" s="1556"/>
      <c r="E125" s="1193"/>
      <c r="F125" s="1193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76"/>
      <c r="AE125" s="76"/>
      <c r="AF125" s="76"/>
      <c r="AG125" s="44"/>
    </row>
    <row r="126" spans="1:33" ht="19.5" thickBot="1" x14ac:dyDescent="0.3">
      <c r="A126" s="45"/>
      <c r="B126" s="1673"/>
      <c r="C126" s="1193"/>
      <c r="D126" s="1556"/>
      <c r="E126" s="1193"/>
      <c r="F126" s="1193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76"/>
      <c r="AE126" s="76"/>
      <c r="AF126" s="76"/>
      <c r="AG126" s="44"/>
    </row>
    <row r="127" spans="1:33" ht="19.5" thickBot="1" x14ac:dyDescent="0.3">
      <c r="A127" s="45"/>
      <c r="B127" s="1673"/>
      <c r="C127" s="1193"/>
      <c r="D127" s="1556"/>
      <c r="E127" s="1193"/>
      <c r="F127" s="1193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76"/>
      <c r="AE127" s="76"/>
      <c r="AF127" s="76"/>
      <c r="AG127" s="44"/>
    </row>
    <row r="128" spans="1:33" ht="19.5" thickBot="1" x14ac:dyDescent="0.3">
      <c r="A128" s="45"/>
      <c r="B128" s="1673"/>
      <c r="C128" s="1193"/>
      <c r="D128" s="1556"/>
      <c r="E128" s="1193"/>
      <c r="F128" s="1193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76"/>
      <c r="AE128" s="76"/>
      <c r="AF128" s="76"/>
      <c r="AG128" s="44"/>
    </row>
    <row r="129" spans="1:33" ht="19.5" thickBot="1" x14ac:dyDescent="0.3">
      <c r="A129" s="45"/>
      <c r="B129" s="1673"/>
      <c r="C129" s="1193"/>
      <c r="D129" s="1556"/>
      <c r="E129" s="1193"/>
      <c r="F129" s="1193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76"/>
      <c r="AE129" s="76"/>
      <c r="AF129" s="76"/>
      <c r="AG129" s="44"/>
    </row>
    <row r="130" spans="1:33" ht="19.5" thickBot="1" x14ac:dyDescent="0.3">
      <c r="A130" s="45"/>
      <c r="B130" s="1673"/>
      <c r="C130" s="1193"/>
      <c r="D130" s="1556"/>
      <c r="E130" s="1193"/>
      <c r="F130" s="1193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76"/>
      <c r="AE130" s="76"/>
      <c r="AF130" s="76"/>
      <c r="AG130" s="44"/>
    </row>
    <row r="131" spans="1:33" ht="19.5" thickBot="1" x14ac:dyDescent="0.3">
      <c r="A131" s="45"/>
      <c r="B131" s="1673"/>
      <c r="C131" s="1193"/>
      <c r="D131" s="1556"/>
      <c r="E131" s="1193"/>
      <c r="F131" s="1193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76"/>
      <c r="AE131" s="76"/>
      <c r="AF131" s="76"/>
      <c r="AG131" s="44"/>
    </row>
    <row r="132" spans="1:33" ht="19.5" thickBot="1" x14ac:dyDescent="0.3">
      <c r="A132" s="45"/>
      <c r="B132" s="1673"/>
      <c r="C132" s="1193"/>
      <c r="D132" s="1556"/>
      <c r="E132" s="1193"/>
      <c r="F132" s="1193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76"/>
      <c r="AE132" s="76"/>
      <c r="AF132" s="76"/>
      <c r="AG132" s="44"/>
    </row>
    <row r="133" spans="1:33" ht="19.5" thickBot="1" x14ac:dyDescent="0.3">
      <c r="A133" s="45"/>
      <c r="B133" s="1555"/>
      <c r="C133" s="1193"/>
      <c r="D133" s="1556"/>
      <c r="E133" s="1193"/>
      <c r="F133" s="1193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76"/>
      <c r="AE133" s="76"/>
      <c r="AF133" s="76"/>
      <c r="AG133" s="44"/>
    </row>
    <row r="134" spans="1:33" ht="19.5" thickBot="1" x14ac:dyDescent="0.3">
      <c r="A134" s="45"/>
      <c r="B134" s="45"/>
      <c r="C134" s="45"/>
      <c r="D134" s="45"/>
      <c r="E134" s="45"/>
      <c r="F134" s="45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76"/>
      <c r="AE134" s="76"/>
      <c r="AF134" s="76"/>
      <c r="AG134" s="44"/>
    </row>
    <row r="135" spans="1:33" ht="24" customHeight="1" thickBot="1" x14ac:dyDescent="0.3">
      <c r="A135" s="45"/>
      <c r="B135" s="1203" t="s">
        <v>91</v>
      </c>
      <c r="C135" s="2271"/>
      <c r="D135" s="2272"/>
      <c r="E135" s="2272"/>
      <c r="F135" s="2272"/>
      <c r="G135" s="2272"/>
      <c r="H135" s="2272"/>
      <c r="I135" s="2272"/>
      <c r="J135" s="2272"/>
      <c r="K135" s="2272"/>
      <c r="L135" s="2272"/>
      <c r="M135" s="2272"/>
      <c r="N135" s="2272"/>
      <c r="O135" s="2272"/>
      <c r="P135" s="2272"/>
      <c r="Q135" s="2272"/>
      <c r="R135" s="2272"/>
      <c r="S135" s="2272"/>
      <c r="T135" s="2272"/>
      <c r="U135" s="2272"/>
      <c r="V135" s="2272"/>
      <c r="W135" s="2272"/>
      <c r="X135" s="2272"/>
      <c r="Y135" s="2272"/>
      <c r="Z135" s="2272"/>
      <c r="AA135" s="2272"/>
      <c r="AB135" s="2272"/>
      <c r="AC135" s="2273"/>
      <c r="AD135" s="76"/>
      <c r="AE135" s="76"/>
      <c r="AF135" s="76"/>
      <c r="AG135" s="44"/>
    </row>
    <row r="136" spans="1:33" ht="46.5" customHeight="1" thickBot="1" x14ac:dyDescent="0.3">
      <c r="A136" s="45"/>
      <c r="B136" s="75" t="s">
        <v>92</v>
      </c>
      <c r="C136" s="2277"/>
      <c r="D136" s="2278"/>
      <c r="E136" s="2278"/>
      <c r="F136" s="2278"/>
      <c r="G136" s="2278"/>
      <c r="H136" s="2278"/>
      <c r="I136" s="2278"/>
      <c r="J136" s="2278"/>
      <c r="K136" s="2278"/>
      <c r="L136" s="2278"/>
      <c r="M136" s="2278"/>
      <c r="N136" s="2278"/>
      <c r="O136" s="2278"/>
      <c r="P136" s="2278"/>
      <c r="Q136" s="2278"/>
      <c r="R136" s="2278"/>
      <c r="S136" s="2278"/>
      <c r="T136" s="2278"/>
      <c r="U136" s="2278"/>
      <c r="V136" s="2278"/>
      <c r="W136" s="2278"/>
      <c r="X136" s="2278"/>
      <c r="Y136" s="2278"/>
      <c r="Z136" s="2278"/>
      <c r="AA136" s="2278"/>
      <c r="AB136" s="2278"/>
      <c r="AC136" s="2279"/>
      <c r="AD136" s="76"/>
      <c r="AE136" s="76"/>
      <c r="AF136" s="76"/>
      <c r="AG136" s="44"/>
    </row>
    <row r="137" spans="1:33" ht="46.5" customHeight="1" x14ac:dyDescent="0.25">
      <c r="A137" s="45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  <c r="Z137" s="76"/>
      <c r="AA137" s="76"/>
      <c r="AB137" s="76"/>
      <c r="AC137" s="76"/>
      <c r="AD137" s="76"/>
      <c r="AE137" s="76"/>
      <c r="AF137" s="76"/>
      <c r="AG137" s="44"/>
    </row>
    <row r="138" spans="1:33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44"/>
    </row>
    <row r="139" spans="1:33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  <c r="AG139" s="44"/>
    </row>
    <row r="140" spans="1:33" ht="21" x14ac:dyDescent="0.4">
      <c r="A140" s="45"/>
      <c r="B140" s="63" t="s">
        <v>924</v>
      </c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  <c r="AG140" s="44"/>
    </row>
    <row r="141" spans="1:33" ht="17.25" customHeight="1" x14ac:dyDescent="0.3">
      <c r="A141" s="45"/>
      <c r="B141" s="900" t="s">
        <v>837</v>
      </c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  <c r="AG141" s="44"/>
    </row>
    <row r="142" spans="1:33" ht="17.25" customHeight="1" thickBot="1" x14ac:dyDescent="0.35">
      <c r="A142" s="45"/>
      <c r="B142" s="899" t="s">
        <v>911</v>
      </c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  <c r="AG142" s="44"/>
    </row>
    <row r="143" spans="1:33" ht="34.5" thickBot="1" x14ac:dyDescent="0.3">
      <c r="A143" s="45"/>
      <c r="B143" s="52" t="s">
        <v>1</v>
      </c>
      <c r="C143" s="50" t="s">
        <v>834</v>
      </c>
      <c r="D143" s="50" t="s">
        <v>813</v>
      </c>
      <c r="E143" s="50" t="s">
        <v>835</v>
      </c>
      <c r="F143" s="50" t="s">
        <v>813</v>
      </c>
      <c r="G143" s="51" t="s">
        <v>814</v>
      </c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  <c r="AG143" s="44"/>
    </row>
    <row r="144" spans="1:33" ht="21" thickBot="1" x14ac:dyDescent="0.3">
      <c r="A144" s="45"/>
      <c r="B144" s="902">
        <v>1</v>
      </c>
      <c r="C144" s="1022" t="s">
        <v>815</v>
      </c>
      <c r="D144" s="1038"/>
      <c r="E144" s="996" t="s">
        <v>816</v>
      </c>
      <c r="F144" s="1038"/>
      <c r="G144" s="942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  <c r="AG144" s="44"/>
    </row>
    <row r="145" spans="1:33" ht="48" thickBot="1" x14ac:dyDescent="0.3">
      <c r="A145" s="45"/>
      <c r="B145" s="903">
        <v>2</v>
      </c>
      <c r="C145" s="997" t="s">
        <v>836</v>
      </c>
      <c r="D145" s="1039"/>
      <c r="E145" s="998" t="s">
        <v>817</v>
      </c>
      <c r="F145" s="1039"/>
      <c r="G145" s="942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  <c r="AG145" s="44"/>
    </row>
    <row r="146" spans="1:33" ht="79.5" thickBot="1" x14ac:dyDescent="0.3">
      <c r="A146" s="45"/>
      <c r="B146" s="903">
        <v>3</v>
      </c>
      <c r="C146" s="997" t="s">
        <v>818</v>
      </c>
      <c r="D146" s="1045"/>
      <c r="E146" s="998" t="s">
        <v>819</v>
      </c>
      <c r="F146" s="1045"/>
      <c r="G146" s="942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  <c r="AG146" s="44"/>
    </row>
    <row r="147" spans="1:33" ht="63.75" thickBot="1" x14ac:dyDescent="0.3">
      <c r="A147" s="45"/>
      <c r="B147" s="903">
        <v>4</v>
      </c>
      <c r="C147" s="997" t="s">
        <v>820</v>
      </c>
      <c r="D147" s="1045"/>
      <c r="E147" s="998" t="s">
        <v>821</v>
      </c>
      <c r="F147" s="1045"/>
      <c r="G147" s="942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  <c r="AG147" s="44"/>
    </row>
    <row r="148" spans="1:33" ht="63.75" thickBot="1" x14ac:dyDescent="0.3">
      <c r="A148" s="45"/>
      <c r="B148" s="903">
        <v>5</v>
      </c>
      <c r="C148" s="997" t="s">
        <v>821</v>
      </c>
      <c r="D148" s="1039"/>
      <c r="E148" s="998" t="s">
        <v>820</v>
      </c>
      <c r="F148" s="1039"/>
      <c r="G148" s="942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  <c r="AG148" s="44"/>
    </row>
    <row r="149" spans="1:33" ht="32.25" thickBot="1" x14ac:dyDescent="0.3">
      <c r="A149" s="45"/>
      <c r="B149" s="903">
        <v>6</v>
      </c>
      <c r="C149" s="997" t="s">
        <v>822</v>
      </c>
      <c r="D149" s="1039"/>
      <c r="E149" s="998" t="s">
        <v>822</v>
      </c>
      <c r="F149" s="1039"/>
      <c r="G149" s="942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  <c r="AG149" s="44"/>
    </row>
    <row r="150" spans="1:33" ht="48" thickBot="1" x14ac:dyDescent="0.3">
      <c r="A150" s="45"/>
      <c r="B150" s="903">
        <v>7</v>
      </c>
      <c r="C150" s="997" t="s">
        <v>823</v>
      </c>
      <c r="D150" s="1039"/>
      <c r="E150" s="998" t="s">
        <v>823</v>
      </c>
      <c r="F150" s="1039"/>
      <c r="G150" s="942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  <c r="AG150" s="44"/>
    </row>
    <row r="151" spans="1:33" ht="32.25" thickBot="1" x14ac:dyDescent="0.35">
      <c r="A151" s="45"/>
      <c r="B151" s="903">
        <v>8</v>
      </c>
      <c r="C151" s="997" t="s">
        <v>824</v>
      </c>
      <c r="D151" s="1048"/>
      <c r="E151" s="998" t="s">
        <v>824</v>
      </c>
      <c r="F151" s="1048"/>
      <c r="G151" s="942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  <c r="AG151" s="44"/>
    </row>
    <row r="152" spans="1:33" ht="32.25" thickBot="1" x14ac:dyDescent="0.35">
      <c r="A152" s="45"/>
      <c r="B152" s="903">
        <v>9</v>
      </c>
      <c r="C152" s="997" t="s">
        <v>825</v>
      </c>
      <c r="D152" s="1048"/>
      <c r="E152" s="998" t="s">
        <v>825</v>
      </c>
      <c r="F152" s="1048"/>
      <c r="G152" s="942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  <c r="AG152" s="44"/>
    </row>
    <row r="153" spans="1:33" ht="21" thickBot="1" x14ac:dyDescent="0.35">
      <c r="A153" s="45"/>
      <c r="B153" s="903">
        <v>10</v>
      </c>
      <c r="C153" s="997" t="s">
        <v>826</v>
      </c>
      <c r="D153" s="1048"/>
      <c r="E153" s="998" t="s">
        <v>826</v>
      </c>
      <c r="F153" s="1048"/>
      <c r="G153" s="942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  <c r="AG153" s="44"/>
    </row>
    <row r="154" spans="1:33" ht="48" thickBot="1" x14ac:dyDescent="0.35">
      <c r="A154" s="45"/>
      <c r="B154" s="903">
        <v>11</v>
      </c>
      <c r="C154" s="997" t="s">
        <v>827</v>
      </c>
      <c r="D154" s="1048"/>
      <c r="E154" s="998" t="s">
        <v>827</v>
      </c>
      <c r="F154" s="1048"/>
      <c r="G154" s="942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  <c r="AG154" s="44"/>
    </row>
    <row r="155" spans="1:33" ht="32.25" thickBot="1" x14ac:dyDescent="0.35">
      <c r="A155" s="45"/>
      <c r="B155" s="903">
        <v>12</v>
      </c>
      <c r="C155" s="997" t="s">
        <v>828</v>
      </c>
      <c r="D155" s="1048"/>
      <c r="E155" s="998" t="s">
        <v>828</v>
      </c>
      <c r="F155" s="1048"/>
      <c r="G155" s="942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  <c r="AG155" s="44"/>
    </row>
    <row r="156" spans="1:33" ht="21" thickBot="1" x14ac:dyDescent="0.35">
      <c r="A156" s="45"/>
      <c r="B156" s="903">
        <v>13</v>
      </c>
      <c r="C156" s="997" t="s">
        <v>829</v>
      </c>
      <c r="D156" s="1048"/>
      <c r="E156" s="998" t="s">
        <v>829</v>
      </c>
      <c r="F156" s="1048"/>
      <c r="G156" s="942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  <c r="AG156" s="44"/>
    </row>
    <row r="157" spans="1:33" ht="32.25" thickBot="1" x14ac:dyDescent="0.35">
      <c r="A157" s="45"/>
      <c r="B157" s="903">
        <v>14</v>
      </c>
      <c r="C157" s="997" t="s">
        <v>830</v>
      </c>
      <c r="D157" s="1048"/>
      <c r="E157" s="998" t="s">
        <v>830</v>
      </c>
      <c r="F157" s="1048"/>
      <c r="G157" s="942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  <c r="AG157" s="44"/>
    </row>
    <row r="158" spans="1:33" ht="32.25" thickBot="1" x14ac:dyDescent="0.35">
      <c r="A158" s="45"/>
      <c r="B158" s="903">
        <v>15</v>
      </c>
      <c r="C158" s="997" t="s">
        <v>831</v>
      </c>
      <c r="D158" s="1048"/>
      <c r="E158" s="998" t="s">
        <v>831</v>
      </c>
      <c r="F158" s="1048"/>
      <c r="G158" s="942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  <c r="AG158" s="44"/>
    </row>
    <row r="159" spans="1:33" ht="48" thickBot="1" x14ac:dyDescent="0.35">
      <c r="A159" s="45"/>
      <c r="B159" s="903">
        <v>16</v>
      </c>
      <c r="C159" s="997" t="s">
        <v>832</v>
      </c>
      <c r="D159" s="1048"/>
      <c r="E159" s="998" t="s">
        <v>832</v>
      </c>
      <c r="F159" s="1048"/>
      <c r="G159" s="942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  <c r="AG159" s="44"/>
    </row>
    <row r="160" spans="1:33" ht="21" thickBot="1" x14ac:dyDescent="0.35">
      <c r="A160" s="45"/>
      <c r="B160" s="903">
        <v>17</v>
      </c>
      <c r="C160" s="997" t="s">
        <v>833</v>
      </c>
      <c r="D160" s="1048"/>
      <c r="E160" s="998" t="s">
        <v>833</v>
      </c>
      <c r="F160" s="1048"/>
      <c r="G160" s="942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  <c r="AG160" s="44"/>
    </row>
    <row r="161" spans="1:33" ht="21" thickBot="1" x14ac:dyDescent="0.35">
      <c r="A161" s="45"/>
      <c r="B161" s="903">
        <v>18</v>
      </c>
      <c r="C161" s="997" t="s">
        <v>70</v>
      </c>
      <c r="D161" s="1048"/>
      <c r="E161" s="998" t="s">
        <v>70</v>
      </c>
      <c r="F161" s="1048"/>
      <c r="G161" s="943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  <c r="AG161" s="44"/>
    </row>
    <row r="162" spans="1:33" ht="20.25" thickBot="1" x14ac:dyDescent="0.35">
      <c r="A162" s="45"/>
      <c r="B162" s="2316" t="s">
        <v>0</v>
      </c>
      <c r="C162" s="2317"/>
      <c r="D162" s="908">
        <f>SUM(D144:D161)</f>
        <v>0</v>
      </c>
      <c r="E162" s="1030" t="s">
        <v>0</v>
      </c>
      <c r="F162" s="908">
        <f>SUM(F144:F161)</f>
        <v>0</v>
      </c>
      <c r="G162" s="943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  <c r="AG162" s="44"/>
    </row>
    <row r="163" spans="1:33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  <c r="AG163" s="44"/>
    </row>
    <row r="164" spans="1:33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44"/>
    </row>
    <row r="165" spans="1:33" ht="15.75" thickBot="1" x14ac:dyDescent="0.3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4"/>
    </row>
    <row r="166" spans="1:33" ht="30.75" thickBot="1" x14ac:dyDescent="0.3">
      <c r="A166" s="45"/>
      <c r="B166" s="2366" t="s">
        <v>912</v>
      </c>
      <c r="C166" s="2367"/>
      <c r="D166" s="2368"/>
      <c r="E166" s="2369"/>
      <c r="F166" s="56" t="s">
        <v>97</v>
      </c>
      <c r="G166" s="79" t="s">
        <v>98</v>
      </c>
      <c r="H166" s="79" t="s">
        <v>59</v>
      </c>
      <c r="I166" s="79" t="s">
        <v>99</v>
      </c>
      <c r="J166" s="79" t="s">
        <v>100</v>
      </c>
      <c r="K166" s="79" t="s">
        <v>101</v>
      </c>
      <c r="L166" s="79" t="s">
        <v>102</v>
      </c>
      <c r="M166" s="79" t="s">
        <v>103</v>
      </c>
      <c r="N166" s="79" t="s">
        <v>104</v>
      </c>
      <c r="O166" s="79" t="s">
        <v>105</v>
      </c>
      <c r="P166" s="79" t="s">
        <v>106</v>
      </c>
      <c r="Q166" s="79" t="s">
        <v>107</v>
      </c>
      <c r="R166" s="79" t="s">
        <v>108</v>
      </c>
      <c r="S166" s="999" t="s">
        <v>109</v>
      </c>
      <c r="T166" s="1943" t="s">
        <v>110</v>
      </c>
      <c r="U166" s="1943"/>
      <c r="V166" s="1943" t="s">
        <v>111</v>
      </c>
      <c r="W166" s="1943"/>
      <c r="X166" s="1943" t="s">
        <v>50</v>
      </c>
      <c r="Y166" s="1943"/>
      <c r="Z166" s="1943" t="s">
        <v>51</v>
      </c>
      <c r="AA166" s="1943"/>
      <c r="AB166" s="1943" t="s">
        <v>52</v>
      </c>
      <c r="AC166" s="1943"/>
      <c r="AD166" s="1943" t="s">
        <v>53</v>
      </c>
      <c r="AE166" s="1943"/>
      <c r="AF166" s="45"/>
      <c r="AG166" s="44"/>
    </row>
    <row r="167" spans="1:33" ht="21.75" customHeight="1" thickBot="1" x14ac:dyDescent="0.45">
      <c r="A167" s="45"/>
      <c r="B167" s="63" t="s">
        <v>112</v>
      </c>
      <c r="C167" s="46"/>
      <c r="D167" s="2356" t="s">
        <v>925</v>
      </c>
      <c r="E167" s="2357"/>
      <c r="F167" s="80">
        <f>SUM(G167,H167,I167,J167,K167,L167,M167,N167,O167,P167,Q167,R167,S167,T169,V169,X169,Z169,AB169,AD169)</f>
        <v>0</v>
      </c>
      <c r="G167" s="81">
        <f>COUNTIF($E$171:$E$221,"MATHS")</f>
        <v>0</v>
      </c>
      <c r="H167" s="82">
        <f>COUNTIF($E$171:$E$221,"PC")</f>
        <v>0</v>
      </c>
      <c r="I167" s="82">
        <f>COUNTIF($E$171:$E$221,"SVT")</f>
        <v>0</v>
      </c>
      <c r="J167" s="82">
        <f>COUNTIF($E$171:$E$221,"LM")</f>
        <v>0</v>
      </c>
      <c r="K167" s="82">
        <f>COUNTIF($E$171:$E$221,"PHILO")</f>
        <v>0</v>
      </c>
      <c r="L167" s="82">
        <f>COUNTIF($E$171:$E$221,"ANG")</f>
        <v>0</v>
      </c>
      <c r="M167" s="82">
        <f>COUNTIF($E$171:$E$221,"ALL")</f>
        <v>0</v>
      </c>
      <c r="N167" s="82">
        <f>COUNTIF($E$171:$E$221,"ESP")</f>
        <v>0</v>
      </c>
      <c r="O167" s="82">
        <f>COUNTIF($E$171:$E$221,"HG")</f>
        <v>0</v>
      </c>
      <c r="P167" s="82">
        <f>COUNTIF($E$171:$E$221,"EPS")</f>
        <v>0</v>
      </c>
      <c r="Q167" s="82">
        <f>COUNTIF($E$171:$E$221,"ARTS P")</f>
        <v>0</v>
      </c>
      <c r="R167" s="82">
        <f>COUNTIF($E$171:$E$221,"EDU M")</f>
        <v>0</v>
      </c>
      <c r="S167" s="1000">
        <f>COUNTIF($E$171:$E$221,"EDHC")</f>
        <v>0</v>
      </c>
      <c r="T167" s="1001" t="s">
        <v>113</v>
      </c>
      <c r="U167" s="1001" t="s">
        <v>100</v>
      </c>
      <c r="V167" s="1001" t="s">
        <v>114</v>
      </c>
      <c r="W167" s="1001" t="s">
        <v>109</v>
      </c>
      <c r="X167" s="1001" t="s">
        <v>115</v>
      </c>
      <c r="Y167" s="1001" t="s">
        <v>106</v>
      </c>
      <c r="Z167" s="1001" t="s">
        <v>116</v>
      </c>
      <c r="AA167" s="1001" t="s">
        <v>117</v>
      </c>
      <c r="AB167" s="1001" t="s">
        <v>52</v>
      </c>
      <c r="AC167" s="1001" t="s">
        <v>99</v>
      </c>
      <c r="AD167" s="1001" t="s">
        <v>99</v>
      </c>
      <c r="AE167" s="1002" t="s">
        <v>59</v>
      </c>
      <c r="AF167" s="45"/>
      <c r="AG167" s="44"/>
    </row>
    <row r="168" spans="1:33" ht="23.25" thickBot="1" x14ac:dyDescent="0.45">
      <c r="A168" s="45"/>
      <c r="B168" s="73" t="s">
        <v>118</v>
      </c>
      <c r="C168" s="46"/>
      <c r="D168" s="2358"/>
      <c r="E168" s="2359"/>
      <c r="F168" s="46"/>
      <c r="G168" s="46"/>
      <c r="H168" s="46"/>
      <c r="I168" s="46"/>
      <c r="J168" s="46"/>
      <c r="K168" s="46"/>
      <c r="L168" s="46"/>
      <c r="M168" s="46"/>
      <c r="N168" s="46"/>
      <c r="O168" s="46"/>
      <c r="P168" s="46"/>
      <c r="Q168" s="46"/>
      <c r="R168" s="46"/>
      <c r="S168" s="46"/>
      <c r="T168" s="92">
        <f>COUNTIF($E$171:$E$221,"HG/LM(HG)")</f>
        <v>0</v>
      </c>
      <c r="U168" s="92">
        <f>COUNTIF($E$171:$E$221,"HG/LM(LM)")</f>
        <v>0</v>
      </c>
      <c r="V168" s="92">
        <f>COUNTIF($E$171:$E$221,"LM/EDHC(LM)")</f>
        <v>0</v>
      </c>
      <c r="W168" s="92">
        <f>COUNTIF($E$171:$E$221,"LM/EDHC(EDHC)")</f>
        <v>0</v>
      </c>
      <c r="X168" s="92">
        <f>COUNTIF($E$171:$E$221,"ANG/EPS(ANG)")</f>
        <v>0</v>
      </c>
      <c r="Y168" s="92">
        <f>COUNTIF($E$171:$E$221,"ANG/EPS(EPS)")</f>
        <v>0</v>
      </c>
      <c r="Z168" s="92">
        <f>COUNTIF($E$171:$E$221,"MATHS/TICE(MATHS)")</f>
        <v>0</v>
      </c>
      <c r="AA168" s="92">
        <f>COUNTIF($E$171:$E$221,"MATHS/TICE(TICE)")</f>
        <v>0</v>
      </c>
      <c r="AB168" s="92">
        <f>COUNTIF($E$171:$E$221,"PC/SVT(PC)")</f>
        <v>0</v>
      </c>
      <c r="AC168" s="92">
        <f>COUNTIF($E$171:$E$221,"PC/SVT(SVT)")</f>
        <v>0</v>
      </c>
      <c r="AD168" s="92">
        <f>COUNTIF($E$171:$E$221,"SVT/PC(SVT)")</f>
        <v>0</v>
      </c>
      <c r="AE168" s="92">
        <f>COUNTIF($E$171:$E$221,"SVT/PC(PC)")</f>
        <v>0</v>
      </c>
      <c r="AF168" s="45"/>
      <c r="AG168" s="44"/>
    </row>
    <row r="169" spans="1:33" ht="35.25" customHeight="1" thickBot="1" x14ac:dyDescent="0.45">
      <c r="A169" s="45"/>
      <c r="B169" s="73"/>
      <c r="C169" s="46"/>
      <c r="D169" s="2360"/>
      <c r="E169" s="2361"/>
      <c r="F169" s="46"/>
      <c r="G169" s="46"/>
      <c r="H169" s="46"/>
      <c r="I169" s="46"/>
      <c r="J169" s="46"/>
      <c r="K169" s="46"/>
      <c r="L169" s="46"/>
      <c r="M169" s="46"/>
      <c r="N169" s="46"/>
      <c r="O169" s="46"/>
      <c r="P169" s="46"/>
      <c r="Q169" s="46"/>
      <c r="R169" s="46"/>
      <c r="S169" s="45"/>
      <c r="T169" s="1865">
        <f>T168+U168</f>
        <v>0</v>
      </c>
      <c r="U169" s="1865"/>
      <c r="V169" s="1865">
        <f>V168+W168</f>
        <v>0</v>
      </c>
      <c r="W169" s="1865"/>
      <c r="X169" s="1865">
        <f>X168+Y168</f>
        <v>0</v>
      </c>
      <c r="Y169" s="1865"/>
      <c r="Z169" s="1865">
        <f>Z168+AA168</f>
        <v>0</v>
      </c>
      <c r="AA169" s="1865"/>
      <c r="AB169" s="1865">
        <f>AB168+AC168</f>
        <v>0</v>
      </c>
      <c r="AC169" s="1865"/>
      <c r="AD169" s="1865">
        <f>AD168+AE168</f>
        <v>0</v>
      </c>
      <c r="AE169" s="1865"/>
      <c r="AF169" s="45"/>
      <c r="AG169" s="44"/>
    </row>
    <row r="170" spans="1:33" ht="54.75" thickBot="1" x14ac:dyDescent="0.3">
      <c r="A170" s="45"/>
      <c r="B170" s="78" t="s">
        <v>1</v>
      </c>
      <c r="C170" s="78" t="s">
        <v>119</v>
      </c>
      <c r="D170" s="83" t="s">
        <v>120</v>
      </c>
      <c r="E170" s="83" t="s">
        <v>121</v>
      </c>
      <c r="F170" s="78" t="s">
        <v>122</v>
      </c>
      <c r="G170" s="78" t="s">
        <v>123</v>
      </c>
      <c r="H170" s="78" t="s">
        <v>124</v>
      </c>
      <c r="I170" s="46"/>
      <c r="J170" s="46"/>
      <c r="K170" s="46"/>
      <c r="L170" s="46"/>
      <c r="M170" s="46"/>
      <c r="N170" s="46"/>
      <c r="O170" s="46"/>
      <c r="P170" s="46"/>
      <c r="Q170" s="46"/>
      <c r="R170" s="46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  <c r="AG170" s="44"/>
    </row>
    <row r="171" spans="1:33" ht="16.5" thickBot="1" x14ac:dyDescent="0.3">
      <c r="A171" s="45"/>
      <c r="B171" s="1673"/>
      <c r="C171" s="1193"/>
      <c r="D171" s="1193"/>
      <c r="E171" s="1193"/>
      <c r="F171" s="1193"/>
      <c r="G171" s="1556"/>
      <c r="H171" s="1674"/>
      <c r="I171" s="46"/>
      <c r="J171" s="46"/>
      <c r="K171" s="46"/>
      <c r="L171" s="46"/>
      <c r="M171" s="46"/>
      <c r="N171" s="46"/>
      <c r="O171" s="46"/>
      <c r="P171" s="46"/>
      <c r="Q171" s="46"/>
      <c r="R171" s="46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  <c r="AG171" s="44"/>
    </row>
    <row r="172" spans="1:33" ht="16.5" thickBot="1" x14ac:dyDescent="0.3">
      <c r="A172" s="45"/>
      <c r="B172" s="1673"/>
      <c r="C172" s="1193"/>
      <c r="D172" s="1193"/>
      <c r="E172" s="1193"/>
      <c r="F172" s="1193"/>
      <c r="G172" s="1556"/>
      <c r="H172" s="1193"/>
      <c r="I172" s="46"/>
      <c r="J172" s="46"/>
      <c r="K172" s="46"/>
      <c r="L172" s="46"/>
      <c r="M172" s="46"/>
      <c r="N172" s="46"/>
      <c r="O172" s="46"/>
      <c r="P172" s="46"/>
      <c r="Q172" s="46"/>
      <c r="R172" s="46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  <c r="AG172" s="44"/>
    </row>
    <row r="173" spans="1:33" ht="16.5" thickBot="1" x14ac:dyDescent="0.3">
      <c r="A173" s="45"/>
      <c r="B173" s="1673"/>
      <c r="C173" s="1193"/>
      <c r="D173" s="1193"/>
      <c r="E173" s="1193"/>
      <c r="F173" s="1193"/>
      <c r="G173" s="1556"/>
      <c r="H173" s="1193"/>
      <c r="I173" s="46"/>
      <c r="J173" s="46"/>
      <c r="K173" s="46"/>
      <c r="L173" s="46"/>
      <c r="M173" s="46"/>
      <c r="N173" s="46"/>
      <c r="O173" s="46"/>
      <c r="P173" s="46"/>
      <c r="Q173" s="46"/>
      <c r="R173" s="46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  <c r="AG173" s="44"/>
    </row>
    <row r="174" spans="1:33" ht="16.5" thickBot="1" x14ac:dyDescent="0.3">
      <c r="A174" s="45"/>
      <c r="B174" s="1673"/>
      <c r="C174" s="1193"/>
      <c r="D174" s="1193"/>
      <c r="E174" s="1193"/>
      <c r="F174" s="1193"/>
      <c r="G174" s="1556"/>
      <c r="H174" s="1193"/>
      <c r="I174" s="46"/>
      <c r="J174" s="46"/>
      <c r="K174" s="46"/>
      <c r="L174" s="46"/>
      <c r="M174" s="46"/>
      <c r="N174" s="46"/>
      <c r="O174" s="46"/>
      <c r="P174" s="46"/>
      <c r="Q174" s="46"/>
      <c r="R174" s="46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  <c r="AG174" s="44"/>
    </row>
    <row r="175" spans="1:33" ht="16.5" thickBot="1" x14ac:dyDescent="0.3">
      <c r="A175" s="45"/>
      <c r="B175" s="1673"/>
      <c r="C175" s="1193"/>
      <c r="D175" s="1193"/>
      <c r="E175" s="1193"/>
      <c r="F175" s="1193"/>
      <c r="G175" s="1556"/>
      <c r="H175" s="1193"/>
      <c r="I175" s="46"/>
      <c r="J175" s="46"/>
      <c r="K175" s="46"/>
      <c r="L175" s="46"/>
      <c r="M175" s="46"/>
      <c r="N175" s="46"/>
      <c r="O175" s="46"/>
      <c r="P175" s="46"/>
      <c r="Q175" s="46"/>
      <c r="R175" s="46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  <c r="AG175" s="44"/>
    </row>
    <row r="176" spans="1:33" ht="16.5" thickBot="1" x14ac:dyDescent="0.3">
      <c r="A176" s="45"/>
      <c r="B176" s="1673"/>
      <c r="C176" s="1193"/>
      <c r="D176" s="1193"/>
      <c r="E176" s="1193"/>
      <c r="F176" s="1193"/>
      <c r="G176" s="1556"/>
      <c r="H176" s="1193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4"/>
    </row>
    <row r="177" spans="1:33" ht="16.5" thickBot="1" x14ac:dyDescent="0.3">
      <c r="A177" s="45"/>
      <c r="B177" s="1673"/>
      <c r="C177" s="1193"/>
      <c r="D177" s="1193"/>
      <c r="E177" s="1193"/>
      <c r="F177" s="1193"/>
      <c r="G177" s="1556"/>
      <c r="H177" s="1193"/>
      <c r="I177" s="46"/>
      <c r="J177" s="46"/>
      <c r="K177" s="46"/>
      <c r="L177" s="46"/>
      <c r="M177" s="46"/>
      <c r="N177" s="46"/>
      <c r="O177" s="46"/>
      <c r="P177" s="46"/>
      <c r="Q177" s="46"/>
      <c r="R177" s="46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4"/>
    </row>
    <row r="178" spans="1:33" ht="16.5" thickBot="1" x14ac:dyDescent="0.3">
      <c r="A178" s="45"/>
      <c r="B178" s="1673"/>
      <c r="C178" s="1193"/>
      <c r="D178" s="1193"/>
      <c r="E178" s="1193"/>
      <c r="F178" s="1193"/>
      <c r="G178" s="1556"/>
      <c r="H178" s="1193"/>
      <c r="I178" s="46"/>
      <c r="J178" s="46"/>
      <c r="K178" s="46"/>
      <c r="L178" s="46"/>
      <c r="M178" s="46"/>
      <c r="N178" s="46"/>
      <c r="O178" s="46"/>
      <c r="P178" s="46"/>
      <c r="Q178" s="46"/>
      <c r="R178" s="46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4"/>
    </row>
    <row r="179" spans="1:33" ht="16.5" thickBot="1" x14ac:dyDescent="0.3">
      <c r="A179" s="45"/>
      <c r="B179" s="1673"/>
      <c r="C179" s="1193"/>
      <c r="D179" s="1193"/>
      <c r="E179" s="1193"/>
      <c r="F179" s="1193"/>
      <c r="G179" s="1556"/>
      <c r="H179" s="1193"/>
      <c r="I179" s="46"/>
      <c r="J179" s="46"/>
      <c r="K179" s="46"/>
      <c r="L179" s="46"/>
      <c r="M179" s="46"/>
      <c r="N179" s="46"/>
      <c r="O179" s="46"/>
      <c r="P179" s="46"/>
      <c r="Q179" s="46"/>
      <c r="R179" s="46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4"/>
    </row>
    <row r="180" spans="1:33" ht="16.5" thickBot="1" x14ac:dyDescent="0.3">
      <c r="A180" s="45"/>
      <c r="B180" s="1673"/>
      <c r="C180" s="1193"/>
      <c r="D180" s="1193"/>
      <c r="E180" s="1193"/>
      <c r="F180" s="1193"/>
      <c r="G180" s="1556"/>
      <c r="H180" s="1193"/>
      <c r="I180" s="46"/>
      <c r="J180" s="46"/>
      <c r="K180" s="46"/>
      <c r="L180" s="46"/>
      <c r="M180" s="46"/>
      <c r="N180" s="46"/>
      <c r="O180" s="46"/>
      <c r="P180" s="46"/>
      <c r="Q180" s="46"/>
      <c r="R180" s="46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4"/>
    </row>
    <row r="181" spans="1:33" ht="16.5" thickBot="1" x14ac:dyDescent="0.3">
      <c r="A181" s="45"/>
      <c r="B181" s="1673"/>
      <c r="C181" s="1193"/>
      <c r="D181" s="1193"/>
      <c r="E181" s="1193"/>
      <c r="F181" s="1193"/>
      <c r="G181" s="1556"/>
      <c r="H181" s="1193"/>
      <c r="I181" s="46"/>
      <c r="J181" s="46"/>
      <c r="K181" s="46"/>
      <c r="L181" s="46"/>
      <c r="M181" s="46"/>
      <c r="N181" s="46"/>
      <c r="O181" s="46"/>
      <c r="P181" s="46"/>
      <c r="Q181" s="46"/>
      <c r="R181" s="46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4"/>
    </row>
    <row r="182" spans="1:33" ht="16.5" thickBot="1" x14ac:dyDescent="0.3">
      <c r="A182" s="45"/>
      <c r="B182" s="1673"/>
      <c r="C182" s="1193"/>
      <c r="D182" s="1193"/>
      <c r="E182" s="1193"/>
      <c r="F182" s="1193"/>
      <c r="G182" s="1556"/>
      <c r="H182" s="1193"/>
      <c r="I182" s="46"/>
      <c r="J182" s="46"/>
      <c r="K182" s="46"/>
      <c r="L182" s="46"/>
      <c r="M182" s="46"/>
      <c r="N182" s="46"/>
      <c r="O182" s="46"/>
      <c r="P182" s="46"/>
      <c r="Q182" s="46"/>
      <c r="R182" s="46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4"/>
    </row>
    <row r="183" spans="1:33" ht="16.5" thickBot="1" x14ac:dyDescent="0.3">
      <c r="A183" s="45"/>
      <c r="B183" s="1673"/>
      <c r="C183" s="1193"/>
      <c r="D183" s="1193"/>
      <c r="E183" s="1193"/>
      <c r="F183" s="1193"/>
      <c r="G183" s="1556"/>
      <c r="H183" s="1193"/>
      <c r="I183" s="46"/>
      <c r="J183" s="46"/>
      <c r="K183" s="46"/>
      <c r="L183" s="46"/>
      <c r="M183" s="46"/>
      <c r="N183" s="46"/>
      <c r="O183" s="46"/>
      <c r="P183" s="46"/>
      <c r="Q183" s="46"/>
      <c r="R183" s="46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4"/>
    </row>
    <row r="184" spans="1:33" ht="16.5" thickBot="1" x14ac:dyDescent="0.3">
      <c r="A184" s="45"/>
      <c r="B184" s="1673"/>
      <c r="C184" s="1193"/>
      <c r="D184" s="1193"/>
      <c r="E184" s="1193"/>
      <c r="F184" s="1193"/>
      <c r="G184" s="1556"/>
      <c r="H184" s="1193"/>
      <c r="I184" s="46"/>
      <c r="J184" s="46"/>
      <c r="K184" s="46"/>
      <c r="L184" s="46"/>
      <c r="M184" s="46"/>
      <c r="N184" s="46"/>
      <c r="O184" s="46"/>
      <c r="P184" s="46"/>
      <c r="Q184" s="46"/>
      <c r="R184" s="46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4"/>
    </row>
    <row r="185" spans="1:33" ht="16.5" thickBot="1" x14ac:dyDescent="0.3">
      <c r="A185" s="45"/>
      <c r="B185" s="1673"/>
      <c r="C185" s="1193"/>
      <c r="D185" s="1193"/>
      <c r="E185" s="1193"/>
      <c r="F185" s="1193"/>
      <c r="G185" s="1556"/>
      <c r="H185" s="1193"/>
      <c r="I185" s="46"/>
      <c r="J185" s="46"/>
      <c r="K185" s="46"/>
      <c r="L185" s="46"/>
      <c r="M185" s="46"/>
      <c r="N185" s="46"/>
      <c r="O185" s="46"/>
      <c r="P185" s="46"/>
      <c r="Q185" s="46"/>
      <c r="R185" s="46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4"/>
    </row>
    <row r="186" spans="1:33" ht="16.5" thickBot="1" x14ac:dyDescent="0.3">
      <c r="A186" s="45"/>
      <c r="B186" s="1673"/>
      <c r="C186" s="1193"/>
      <c r="D186" s="1193"/>
      <c r="E186" s="1193"/>
      <c r="F186" s="1193"/>
      <c r="G186" s="1556"/>
      <c r="H186" s="1193"/>
      <c r="I186" s="46"/>
      <c r="J186" s="46"/>
      <c r="K186" s="46"/>
      <c r="L186" s="46"/>
      <c r="M186" s="46"/>
      <c r="N186" s="46"/>
      <c r="O186" s="46"/>
      <c r="P186" s="46"/>
      <c r="Q186" s="46"/>
      <c r="R186" s="46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4"/>
    </row>
    <row r="187" spans="1:33" ht="16.5" thickBot="1" x14ac:dyDescent="0.3">
      <c r="A187" s="45"/>
      <c r="B187" s="1673"/>
      <c r="C187" s="1193"/>
      <c r="D187" s="1193"/>
      <c r="E187" s="1193"/>
      <c r="F187" s="1193"/>
      <c r="G187" s="1556"/>
      <c r="H187" s="1193"/>
      <c r="I187" s="46"/>
      <c r="J187" s="46"/>
      <c r="K187" s="46"/>
      <c r="L187" s="46"/>
      <c r="M187" s="46"/>
      <c r="N187" s="46"/>
      <c r="O187" s="46"/>
      <c r="P187" s="46"/>
      <c r="Q187" s="46"/>
      <c r="R187" s="46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  <c r="AG187" s="44"/>
    </row>
    <row r="188" spans="1:33" ht="16.5" thickBot="1" x14ac:dyDescent="0.3">
      <c r="A188" s="45"/>
      <c r="B188" s="1673"/>
      <c r="C188" s="1193"/>
      <c r="D188" s="1193"/>
      <c r="E188" s="1193"/>
      <c r="F188" s="1193"/>
      <c r="G188" s="1556"/>
      <c r="H188" s="1193"/>
      <c r="I188" s="46"/>
      <c r="J188" s="46"/>
      <c r="K188" s="46"/>
      <c r="L188" s="46"/>
      <c r="M188" s="46"/>
      <c r="N188" s="46"/>
      <c r="O188" s="46"/>
      <c r="P188" s="46"/>
      <c r="Q188" s="46"/>
      <c r="R188" s="46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  <c r="AG188" s="44"/>
    </row>
    <row r="189" spans="1:33" ht="16.5" thickBot="1" x14ac:dyDescent="0.3">
      <c r="A189" s="45"/>
      <c r="B189" s="1673"/>
      <c r="C189" s="1193"/>
      <c r="D189" s="1193"/>
      <c r="E189" s="1193"/>
      <c r="F189" s="1193"/>
      <c r="G189" s="1556"/>
      <c r="H189" s="1193"/>
      <c r="I189" s="46"/>
      <c r="J189" s="46"/>
      <c r="K189" s="46"/>
      <c r="L189" s="46"/>
      <c r="M189" s="46"/>
      <c r="N189" s="46"/>
      <c r="O189" s="46"/>
      <c r="P189" s="46"/>
      <c r="Q189" s="46"/>
      <c r="R189" s="46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  <c r="AG189" s="44"/>
    </row>
    <row r="190" spans="1:33" ht="16.5" thickBot="1" x14ac:dyDescent="0.3">
      <c r="A190" s="45"/>
      <c r="B190" s="1673"/>
      <c r="C190" s="1193"/>
      <c r="D190" s="1193"/>
      <c r="E190" s="1193"/>
      <c r="F190" s="1193"/>
      <c r="G190" s="1556"/>
      <c r="H190" s="1193"/>
      <c r="I190" s="46"/>
      <c r="J190" s="46"/>
      <c r="K190" s="46"/>
      <c r="L190" s="46"/>
      <c r="M190" s="46"/>
      <c r="N190" s="46"/>
      <c r="O190" s="46"/>
      <c r="P190" s="46"/>
      <c r="Q190" s="46"/>
      <c r="R190" s="46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  <c r="AG190" s="44"/>
    </row>
    <row r="191" spans="1:33" ht="16.5" thickBot="1" x14ac:dyDescent="0.3">
      <c r="A191" s="45"/>
      <c r="B191" s="1673"/>
      <c r="C191" s="1193"/>
      <c r="D191" s="1193"/>
      <c r="E191" s="1193"/>
      <c r="F191" s="1193"/>
      <c r="G191" s="1556"/>
      <c r="H191" s="1193"/>
      <c r="I191" s="46"/>
      <c r="J191" s="46"/>
      <c r="K191" s="46"/>
      <c r="L191" s="46"/>
      <c r="M191" s="46"/>
      <c r="N191" s="46"/>
      <c r="O191" s="46"/>
      <c r="P191" s="46"/>
      <c r="Q191" s="46"/>
      <c r="R191" s="46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  <c r="AG191" s="44"/>
    </row>
    <row r="192" spans="1:33" ht="16.5" thickBot="1" x14ac:dyDescent="0.3">
      <c r="A192" s="45"/>
      <c r="B192" s="1673"/>
      <c r="C192" s="1193"/>
      <c r="D192" s="1193"/>
      <c r="E192" s="1193"/>
      <c r="F192" s="1193"/>
      <c r="G192" s="1556"/>
      <c r="H192" s="1193"/>
      <c r="I192" s="46"/>
      <c r="J192" s="46"/>
      <c r="K192" s="46"/>
      <c r="L192" s="46"/>
      <c r="M192" s="46"/>
      <c r="N192" s="46"/>
      <c r="O192" s="46"/>
      <c r="P192" s="46"/>
      <c r="Q192" s="46"/>
      <c r="R192" s="46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  <c r="AG192" s="44"/>
    </row>
    <row r="193" spans="1:33" ht="16.5" thickBot="1" x14ac:dyDescent="0.3">
      <c r="A193" s="45"/>
      <c r="B193" s="1673"/>
      <c r="C193" s="1193"/>
      <c r="D193" s="1193"/>
      <c r="E193" s="1193"/>
      <c r="F193" s="1193"/>
      <c r="G193" s="1556"/>
      <c r="H193" s="1193"/>
      <c r="I193" s="46"/>
      <c r="J193" s="46"/>
      <c r="K193" s="46"/>
      <c r="L193" s="46"/>
      <c r="M193" s="46"/>
      <c r="N193" s="46"/>
      <c r="O193" s="46"/>
      <c r="P193" s="46"/>
      <c r="Q193" s="46"/>
      <c r="R193" s="46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  <c r="AG193" s="44"/>
    </row>
    <row r="194" spans="1:33" ht="16.5" thickBot="1" x14ac:dyDescent="0.3">
      <c r="A194" s="45"/>
      <c r="B194" s="1673"/>
      <c r="C194" s="1193"/>
      <c r="D194" s="1193"/>
      <c r="E194" s="1193"/>
      <c r="F194" s="1193"/>
      <c r="G194" s="1556"/>
      <c r="H194" s="1193"/>
      <c r="I194" s="46"/>
      <c r="J194" s="46"/>
      <c r="K194" s="46"/>
      <c r="L194" s="46"/>
      <c r="M194" s="46"/>
      <c r="N194" s="46"/>
      <c r="O194" s="46"/>
      <c r="P194" s="46"/>
      <c r="Q194" s="46"/>
      <c r="R194" s="46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  <c r="AG194" s="44"/>
    </row>
    <row r="195" spans="1:33" ht="16.5" thickBot="1" x14ac:dyDescent="0.3">
      <c r="A195" s="45"/>
      <c r="B195" s="1673"/>
      <c r="C195" s="1193"/>
      <c r="D195" s="1193"/>
      <c r="E195" s="1193"/>
      <c r="F195" s="1193"/>
      <c r="G195" s="1556"/>
      <c r="H195" s="1193"/>
      <c r="I195" s="46"/>
      <c r="J195" s="46"/>
      <c r="K195" s="46"/>
      <c r="L195" s="46"/>
      <c r="M195" s="46"/>
      <c r="N195" s="46"/>
      <c r="O195" s="46"/>
      <c r="P195" s="46"/>
      <c r="Q195" s="46"/>
      <c r="R195" s="46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  <c r="AG195" s="44"/>
    </row>
    <row r="196" spans="1:33" ht="16.5" thickBot="1" x14ac:dyDescent="0.3">
      <c r="A196" s="45"/>
      <c r="B196" s="1673"/>
      <c r="C196" s="1193"/>
      <c r="D196" s="1193"/>
      <c r="E196" s="1193"/>
      <c r="F196" s="1193"/>
      <c r="G196" s="1556"/>
      <c r="H196" s="1193"/>
      <c r="I196" s="46"/>
      <c r="J196" s="46"/>
      <c r="K196" s="46"/>
      <c r="L196" s="46"/>
      <c r="M196" s="46"/>
      <c r="N196" s="46"/>
      <c r="O196" s="46"/>
      <c r="P196" s="46"/>
      <c r="Q196" s="46"/>
      <c r="R196" s="46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  <c r="AG196" s="44"/>
    </row>
    <row r="197" spans="1:33" ht="32.25" thickBot="1" x14ac:dyDescent="0.3">
      <c r="A197" s="45"/>
      <c r="B197" s="78" t="s">
        <v>1</v>
      </c>
      <c r="C197" s="975" t="s">
        <v>119</v>
      </c>
      <c r="D197" s="975" t="s">
        <v>120</v>
      </c>
      <c r="E197" s="975" t="s">
        <v>121</v>
      </c>
      <c r="F197" s="975" t="s">
        <v>122</v>
      </c>
      <c r="G197" s="975" t="s">
        <v>123</v>
      </c>
      <c r="H197" s="975" t="s">
        <v>124</v>
      </c>
      <c r="I197" s="46"/>
      <c r="J197" s="46"/>
      <c r="K197" s="46"/>
      <c r="L197" s="46"/>
      <c r="M197" s="46"/>
      <c r="N197" s="46"/>
      <c r="O197" s="46"/>
      <c r="P197" s="46"/>
      <c r="Q197" s="46"/>
      <c r="R197" s="46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  <c r="AG197" s="44"/>
    </row>
    <row r="198" spans="1:33" ht="16.5" thickBot="1" x14ac:dyDescent="0.3">
      <c r="A198" s="45"/>
      <c r="B198" s="1673"/>
      <c r="C198" s="1193"/>
      <c r="D198" s="1193"/>
      <c r="E198" s="1193"/>
      <c r="F198" s="1193"/>
      <c r="G198" s="1556"/>
      <c r="H198" s="1193"/>
      <c r="I198" s="46"/>
      <c r="J198" s="46"/>
      <c r="K198" s="46"/>
      <c r="L198" s="46"/>
      <c r="M198" s="46"/>
      <c r="N198" s="46"/>
      <c r="O198" s="46"/>
      <c r="P198" s="46"/>
      <c r="Q198" s="46"/>
      <c r="R198" s="46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  <c r="AG198" s="44"/>
    </row>
    <row r="199" spans="1:33" ht="16.5" thickBot="1" x14ac:dyDescent="0.3">
      <c r="A199" s="45"/>
      <c r="B199" s="1673"/>
      <c r="C199" s="1193"/>
      <c r="D199" s="1193"/>
      <c r="E199" s="1193"/>
      <c r="F199" s="1193"/>
      <c r="G199" s="1556"/>
      <c r="H199" s="1193"/>
      <c r="I199" s="46"/>
      <c r="J199" s="46"/>
      <c r="K199" s="46"/>
      <c r="L199" s="46"/>
      <c r="M199" s="46"/>
      <c r="N199" s="46"/>
      <c r="O199" s="46"/>
      <c r="P199" s="46"/>
      <c r="Q199" s="46"/>
      <c r="R199" s="46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  <c r="AG199" s="44"/>
    </row>
    <row r="200" spans="1:33" ht="16.5" thickBot="1" x14ac:dyDescent="0.3">
      <c r="A200" s="45"/>
      <c r="B200" s="1673"/>
      <c r="C200" s="1193"/>
      <c r="D200" s="1193"/>
      <c r="E200" s="1193"/>
      <c r="F200" s="1193"/>
      <c r="G200" s="1556"/>
      <c r="H200" s="1193"/>
      <c r="I200" s="46"/>
      <c r="J200" s="46"/>
      <c r="K200" s="46"/>
      <c r="L200" s="46"/>
      <c r="M200" s="46"/>
      <c r="N200" s="46"/>
      <c r="O200" s="46"/>
      <c r="P200" s="46"/>
      <c r="Q200" s="46"/>
      <c r="R200" s="46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  <c r="AG200" s="44"/>
    </row>
    <row r="201" spans="1:33" ht="16.5" thickBot="1" x14ac:dyDescent="0.3">
      <c r="A201" s="45"/>
      <c r="B201" s="1673"/>
      <c r="C201" s="1193"/>
      <c r="D201" s="1193"/>
      <c r="E201" s="1193"/>
      <c r="F201" s="1193"/>
      <c r="G201" s="1556"/>
      <c r="H201" s="1193"/>
      <c r="I201" s="46"/>
      <c r="J201" s="46"/>
      <c r="K201" s="46"/>
      <c r="L201" s="46"/>
      <c r="M201" s="46"/>
      <c r="N201" s="46"/>
      <c r="O201" s="46"/>
      <c r="P201" s="46"/>
      <c r="Q201" s="46"/>
      <c r="R201" s="46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  <c r="AG201" s="44"/>
    </row>
    <row r="202" spans="1:33" ht="16.5" thickBot="1" x14ac:dyDescent="0.3">
      <c r="A202" s="45"/>
      <c r="B202" s="1673"/>
      <c r="C202" s="1193"/>
      <c r="D202" s="1193"/>
      <c r="E202" s="1193"/>
      <c r="F202" s="1193"/>
      <c r="G202" s="1556"/>
      <c r="H202" s="1193"/>
      <c r="I202" s="46"/>
      <c r="J202" s="46"/>
      <c r="K202" s="46"/>
      <c r="L202" s="46"/>
      <c r="M202" s="46"/>
      <c r="N202" s="46"/>
      <c r="O202" s="46"/>
      <c r="P202" s="46"/>
      <c r="Q202" s="46"/>
      <c r="R202" s="46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  <c r="AG202" s="44"/>
    </row>
    <row r="203" spans="1:33" ht="16.5" thickBot="1" x14ac:dyDescent="0.3">
      <c r="A203" s="45"/>
      <c r="B203" s="1673"/>
      <c r="C203" s="1193"/>
      <c r="D203" s="1193"/>
      <c r="E203" s="1193"/>
      <c r="F203" s="1193"/>
      <c r="G203" s="1556"/>
      <c r="H203" s="1193"/>
      <c r="I203" s="46"/>
      <c r="J203" s="46"/>
      <c r="K203" s="46"/>
      <c r="L203" s="46"/>
      <c r="M203" s="46"/>
      <c r="N203" s="46"/>
      <c r="O203" s="46"/>
      <c r="P203" s="46"/>
      <c r="Q203" s="46"/>
      <c r="R203" s="46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  <c r="AG203" s="44"/>
    </row>
    <row r="204" spans="1:33" ht="16.5" thickBot="1" x14ac:dyDescent="0.3">
      <c r="A204" s="45"/>
      <c r="B204" s="1673"/>
      <c r="C204" s="1193"/>
      <c r="D204" s="1193"/>
      <c r="E204" s="1193"/>
      <c r="F204" s="1193"/>
      <c r="G204" s="1556"/>
      <c r="H204" s="1193"/>
      <c r="I204" s="46"/>
      <c r="J204" s="46"/>
      <c r="K204" s="46"/>
      <c r="L204" s="46"/>
      <c r="M204" s="46"/>
      <c r="N204" s="46"/>
      <c r="O204" s="46"/>
      <c r="P204" s="46"/>
      <c r="Q204" s="46"/>
      <c r="R204" s="46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  <c r="AG204" s="44"/>
    </row>
    <row r="205" spans="1:33" ht="16.5" thickBot="1" x14ac:dyDescent="0.3">
      <c r="A205" s="45"/>
      <c r="B205" s="1673"/>
      <c r="C205" s="1193"/>
      <c r="D205" s="1193"/>
      <c r="E205" s="1193"/>
      <c r="F205" s="1193"/>
      <c r="G205" s="1556"/>
      <c r="H205" s="1193"/>
      <c r="I205" s="46"/>
      <c r="J205" s="46"/>
      <c r="K205" s="46"/>
      <c r="L205" s="46"/>
      <c r="M205" s="46"/>
      <c r="N205" s="46"/>
      <c r="O205" s="46"/>
      <c r="P205" s="46"/>
      <c r="Q205" s="46"/>
      <c r="R205" s="46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  <c r="AG205" s="44"/>
    </row>
    <row r="206" spans="1:33" ht="16.5" thickBot="1" x14ac:dyDescent="0.3">
      <c r="A206" s="45"/>
      <c r="B206" s="1673"/>
      <c r="C206" s="1193"/>
      <c r="D206" s="1193"/>
      <c r="E206" s="1193"/>
      <c r="F206" s="1193"/>
      <c r="G206" s="1556"/>
      <c r="H206" s="1193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  <c r="AG206" s="44"/>
    </row>
    <row r="207" spans="1:33" ht="16.5" thickBot="1" x14ac:dyDescent="0.3">
      <c r="A207" s="45"/>
      <c r="B207" s="1673"/>
      <c r="C207" s="1193"/>
      <c r="D207" s="1193"/>
      <c r="E207" s="1193"/>
      <c r="F207" s="1193"/>
      <c r="G207" s="1556"/>
      <c r="H207" s="1193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  <c r="AG207" s="44"/>
    </row>
    <row r="208" spans="1:33" ht="16.5" thickBot="1" x14ac:dyDescent="0.3">
      <c r="A208" s="45"/>
      <c r="B208" s="1673"/>
      <c r="C208" s="1193"/>
      <c r="D208" s="1193"/>
      <c r="E208" s="1193"/>
      <c r="F208" s="1193"/>
      <c r="G208" s="1556"/>
      <c r="H208" s="1193"/>
      <c r="I208" s="46"/>
      <c r="J208" s="46"/>
      <c r="K208" s="46"/>
      <c r="L208" s="46"/>
      <c r="M208" s="46"/>
      <c r="N208" s="46"/>
      <c r="O208" s="46"/>
      <c r="P208" s="46"/>
      <c r="Q208" s="46"/>
      <c r="R208" s="46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  <c r="AG208" s="44"/>
    </row>
    <row r="209" spans="1:33" ht="16.5" thickBot="1" x14ac:dyDescent="0.3">
      <c r="A209" s="45"/>
      <c r="B209" s="1673"/>
      <c r="C209" s="1193"/>
      <c r="D209" s="1193"/>
      <c r="E209" s="1193"/>
      <c r="F209" s="1193"/>
      <c r="G209" s="1556"/>
      <c r="H209" s="1193"/>
      <c r="I209" s="46"/>
      <c r="J209" s="46"/>
      <c r="K209" s="46"/>
      <c r="L209" s="46"/>
      <c r="M209" s="46"/>
      <c r="N209" s="46"/>
      <c r="O209" s="46"/>
      <c r="P209" s="46"/>
      <c r="Q209" s="46"/>
      <c r="R209" s="46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  <c r="AG209" s="44"/>
    </row>
    <row r="210" spans="1:33" ht="16.5" thickBot="1" x14ac:dyDescent="0.3">
      <c r="A210" s="45"/>
      <c r="B210" s="1673"/>
      <c r="C210" s="1193"/>
      <c r="D210" s="1193"/>
      <c r="E210" s="1193"/>
      <c r="F210" s="1193"/>
      <c r="G210" s="1556"/>
      <c r="H210" s="1193"/>
      <c r="I210" s="46"/>
      <c r="J210" s="46"/>
      <c r="K210" s="46"/>
      <c r="L210" s="46"/>
      <c r="M210" s="46"/>
      <c r="N210" s="46"/>
      <c r="O210" s="46"/>
      <c r="P210" s="46"/>
      <c r="Q210" s="46"/>
      <c r="R210" s="46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  <c r="AG210" s="44"/>
    </row>
    <row r="211" spans="1:33" ht="16.5" thickBot="1" x14ac:dyDescent="0.3">
      <c r="A211" s="45"/>
      <c r="B211" s="1673"/>
      <c r="C211" s="1193"/>
      <c r="D211" s="1193"/>
      <c r="E211" s="1193"/>
      <c r="F211" s="1193"/>
      <c r="G211" s="1556"/>
      <c r="H211" s="1193"/>
      <c r="I211" s="46"/>
      <c r="J211" s="46"/>
      <c r="K211" s="46"/>
      <c r="L211" s="46"/>
      <c r="M211" s="46"/>
      <c r="N211" s="46"/>
      <c r="O211" s="46"/>
      <c r="P211" s="46"/>
      <c r="Q211" s="46"/>
      <c r="R211" s="46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  <c r="AG211" s="44"/>
    </row>
    <row r="212" spans="1:33" ht="16.5" thickBot="1" x14ac:dyDescent="0.3">
      <c r="A212" s="45"/>
      <c r="B212" s="1673"/>
      <c r="C212" s="1193"/>
      <c r="D212" s="1193"/>
      <c r="E212" s="1193"/>
      <c r="F212" s="1193"/>
      <c r="G212" s="1556"/>
      <c r="H212" s="1193"/>
      <c r="I212" s="46"/>
      <c r="J212" s="46"/>
      <c r="K212" s="46"/>
      <c r="L212" s="46"/>
      <c r="M212" s="46"/>
      <c r="N212" s="46"/>
      <c r="O212" s="46"/>
      <c r="P212" s="46"/>
      <c r="Q212" s="46"/>
      <c r="R212" s="46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  <c r="AG212" s="44"/>
    </row>
    <row r="213" spans="1:33" ht="16.5" thickBot="1" x14ac:dyDescent="0.3">
      <c r="A213" s="45"/>
      <c r="B213" s="1673"/>
      <c r="C213" s="1193"/>
      <c r="D213" s="1193"/>
      <c r="E213" s="1193"/>
      <c r="F213" s="1193"/>
      <c r="G213" s="1556"/>
      <c r="H213" s="1193"/>
      <c r="I213" s="46"/>
      <c r="J213" s="46"/>
      <c r="K213" s="46"/>
      <c r="L213" s="46"/>
      <c r="M213" s="46"/>
      <c r="N213" s="46"/>
      <c r="O213" s="46"/>
      <c r="P213" s="46"/>
      <c r="Q213" s="46"/>
      <c r="R213" s="46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  <c r="AG213" s="44"/>
    </row>
    <row r="214" spans="1:33" ht="16.5" thickBot="1" x14ac:dyDescent="0.3">
      <c r="A214" s="45"/>
      <c r="B214" s="1673"/>
      <c r="C214" s="1193"/>
      <c r="D214" s="1193"/>
      <c r="E214" s="1193"/>
      <c r="F214" s="1193"/>
      <c r="G214" s="1556"/>
      <c r="H214" s="1193"/>
      <c r="I214" s="46"/>
      <c r="J214" s="46"/>
      <c r="K214" s="46"/>
      <c r="L214" s="46"/>
      <c r="M214" s="46"/>
      <c r="N214" s="46"/>
      <c r="O214" s="46"/>
      <c r="P214" s="46"/>
      <c r="Q214" s="46"/>
      <c r="R214" s="46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  <c r="AG214" s="44"/>
    </row>
    <row r="215" spans="1:33" ht="16.5" thickBot="1" x14ac:dyDescent="0.3">
      <c r="A215" s="45"/>
      <c r="B215" s="1673"/>
      <c r="C215" s="1193"/>
      <c r="D215" s="1193"/>
      <c r="E215" s="1193"/>
      <c r="F215" s="1193"/>
      <c r="G215" s="1556"/>
      <c r="H215" s="1193"/>
      <c r="I215" s="46"/>
      <c r="J215" s="46"/>
      <c r="K215" s="46"/>
      <c r="L215" s="46"/>
      <c r="M215" s="46"/>
      <c r="N215" s="46"/>
      <c r="O215" s="46"/>
      <c r="P215" s="46"/>
      <c r="Q215" s="46"/>
      <c r="R215" s="46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  <c r="AG215" s="44"/>
    </row>
    <row r="216" spans="1:33" ht="16.5" thickBot="1" x14ac:dyDescent="0.3">
      <c r="A216" s="45"/>
      <c r="B216" s="1673"/>
      <c r="C216" s="1193"/>
      <c r="D216" s="1193"/>
      <c r="E216" s="1193"/>
      <c r="F216" s="1193"/>
      <c r="G216" s="1556"/>
      <c r="H216" s="1193"/>
      <c r="I216" s="46"/>
      <c r="J216" s="46"/>
      <c r="K216" s="46"/>
      <c r="L216" s="46"/>
      <c r="M216" s="46"/>
      <c r="N216" s="46"/>
      <c r="O216" s="46"/>
      <c r="P216" s="46"/>
      <c r="Q216" s="46"/>
      <c r="R216" s="46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  <c r="AG216" s="44"/>
    </row>
    <row r="217" spans="1:33" ht="16.5" thickBot="1" x14ac:dyDescent="0.3">
      <c r="A217" s="45"/>
      <c r="B217" s="1673"/>
      <c r="C217" s="1193"/>
      <c r="D217" s="1193"/>
      <c r="E217" s="1193"/>
      <c r="F217" s="1193"/>
      <c r="G217" s="1556"/>
      <c r="H217" s="1193"/>
      <c r="I217" s="46"/>
      <c r="J217" s="46"/>
      <c r="K217" s="46"/>
      <c r="L217" s="46"/>
      <c r="M217" s="46"/>
      <c r="N217" s="46"/>
      <c r="O217" s="46"/>
      <c r="P217" s="46"/>
      <c r="Q217" s="46"/>
      <c r="R217" s="46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  <c r="AG217" s="44"/>
    </row>
    <row r="218" spans="1:33" ht="16.5" thickBot="1" x14ac:dyDescent="0.3">
      <c r="A218" s="45"/>
      <c r="B218" s="1673"/>
      <c r="C218" s="1193"/>
      <c r="D218" s="1193"/>
      <c r="E218" s="1193"/>
      <c r="F218" s="1193"/>
      <c r="G218" s="1556"/>
      <c r="H218" s="1193"/>
      <c r="I218" s="46"/>
      <c r="J218" s="46"/>
      <c r="K218" s="46"/>
      <c r="L218" s="46"/>
      <c r="M218" s="46"/>
      <c r="N218" s="46"/>
      <c r="O218" s="46"/>
      <c r="P218" s="46"/>
      <c r="Q218" s="46"/>
      <c r="R218" s="46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  <c r="AG218" s="44"/>
    </row>
    <row r="219" spans="1:33" ht="16.5" thickBot="1" x14ac:dyDescent="0.3">
      <c r="A219" s="45"/>
      <c r="B219" s="1673"/>
      <c r="C219" s="1193"/>
      <c r="D219" s="1193"/>
      <c r="E219" s="1193"/>
      <c r="F219" s="1193"/>
      <c r="G219" s="1556"/>
      <c r="H219" s="1193"/>
      <c r="I219" s="46"/>
      <c r="J219" s="46"/>
      <c r="K219" s="46"/>
      <c r="L219" s="46"/>
      <c r="M219" s="46"/>
      <c r="N219" s="46"/>
      <c r="O219" s="46"/>
      <c r="P219" s="46"/>
      <c r="Q219" s="46"/>
      <c r="R219" s="46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  <c r="AG219" s="44"/>
    </row>
    <row r="220" spans="1:33" ht="16.5" thickBot="1" x14ac:dyDescent="0.3">
      <c r="A220" s="45"/>
      <c r="B220" s="1673"/>
      <c r="C220" s="1193"/>
      <c r="D220" s="1193"/>
      <c r="E220" s="1193"/>
      <c r="F220" s="1193"/>
      <c r="G220" s="1556"/>
      <c r="H220" s="1193"/>
      <c r="I220" s="46"/>
      <c r="J220" s="46"/>
      <c r="K220" s="46"/>
      <c r="L220" s="46"/>
      <c r="M220" s="46"/>
      <c r="N220" s="46"/>
      <c r="O220" s="46"/>
      <c r="P220" s="46"/>
      <c r="Q220" s="46"/>
      <c r="R220" s="46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  <c r="AG220" s="44"/>
    </row>
    <row r="221" spans="1:33" ht="16.5" thickBot="1" x14ac:dyDescent="0.3">
      <c r="A221" s="45"/>
      <c r="B221" s="1673"/>
      <c r="C221" s="1193"/>
      <c r="D221" s="1193"/>
      <c r="E221" s="1193"/>
      <c r="F221" s="1193"/>
      <c r="G221" s="1556"/>
      <c r="H221" s="1193"/>
      <c r="I221" s="46"/>
      <c r="J221" s="46"/>
      <c r="K221" s="46"/>
      <c r="L221" s="46"/>
      <c r="M221" s="46"/>
      <c r="N221" s="46"/>
      <c r="O221" s="46"/>
      <c r="P221" s="46"/>
      <c r="Q221" s="46"/>
      <c r="R221" s="46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  <c r="AG221" s="44"/>
    </row>
    <row r="222" spans="1:33" ht="15.75" thickBot="1" x14ac:dyDescent="0.3">
      <c r="A222" s="45"/>
      <c r="B222" s="45"/>
      <c r="C222" s="45"/>
      <c r="D222" s="45"/>
      <c r="E222" s="45"/>
      <c r="F222" s="45"/>
      <c r="G222" s="45"/>
      <c r="H222" s="45"/>
      <c r="I222" s="46"/>
      <c r="J222" s="46"/>
      <c r="K222" s="46"/>
      <c r="L222" s="46"/>
      <c r="M222" s="46"/>
      <c r="N222" s="46"/>
      <c r="O222" s="46"/>
      <c r="P222" s="46"/>
      <c r="Q222" s="46"/>
      <c r="R222" s="46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  <c r="AG222" s="44"/>
    </row>
    <row r="223" spans="1:33" ht="24" customHeight="1" thickBot="1" x14ac:dyDescent="0.3">
      <c r="A223" s="45"/>
      <c r="B223" s="1203" t="s">
        <v>91</v>
      </c>
      <c r="C223" s="2271"/>
      <c r="D223" s="2272"/>
      <c r="E223" s="2272"/>
      <c r="F223" s="2272"/>
      <c r="G223" s="2272"/>
      <c r="H223" s="2272"/>
      <c r="I223" s="2272"/>
      <c r="J223" s="2272"/>
      <c r="K223" s="2272"/>
      <c r="L223" s="2272"/>
      <c r="M223" s="2272"/>
      <c r="N223" s="2272"/>
      <c r="O223" s="2272"/>
      <c r="P223" s="2272"/>
      <c r="Q223" s="2272"/>
      <c r="R223" s="2272"/>
      <c r="S223" s="2272"/>
      <c r="T223" s="2272"/>
      <c r="U223" s="2272"/>
      <c r="V223" s="2272"/>
      <c r="W223" s="2272"/>
      <c r="X223" s="2272"/>
      <c r="Y223" s="2272"/>
      <c r="Z223" s="2272"/>
      <c r="AA223" s="2272"/>
      <c r="AB223" s="2272"/>
      <c r="AC223" s="2273"/>
      <c r="AD223" s="45"/>
      <c r="AE223" s="45"/>
      <c r="AF223" s="45"/>
      <c r="AG223" s="44"/>
    </row>
    <row r="224" spans="1:33" ht="40.5" customHeight="1" thickBot="1" x14ac:dyDescent="0.3">
      <c r="A224" s="45"/>
      <c r="B224" s="45"/>
      <c r="C224" s="2277"/>
      <c r="D224" s="2278"/>
      <c r="E224" s="2278"/>
      <c r="F224" s="2278"/>
      <c r="G224" s="2278"/>
      <c r="H224" s="2278"/>
      <c r="I224" s="2278"/>
      <c r="J224" s="2278"/>
      <c r="K224" s="2278"/>
      <c r="L224" s="2278"/>
      <c r="M224" s="2278"/>
      <c r="N224" s="2278"/>
      <c r="O224" s="2278"/>
      <c r="P224" s="2278"/>
      <c r="Q224" s="2278"/>
      <c r="R224" s="2278"/>
      <c r="S224" s="2278"/>
      <c r="T224" s="2278"/>
      <c r="U224" s="2278"/>
      <c r="V224" s="2278"/>
      <c r="W224" s="2278"/>
      <c r="X224" s="2278"/>
      <c r="Y224" s="2278"/>
      <c r="Z224" s="2278"/>
      <c r="AA224" s="2278"/>
      <c r="AB224" s="2278"/>
      <c r="AC224" s="2279"/>
      <c r="AD224" s="45"/>
      <c r="AE224" s="45"/>
      <c r="AF224" s="45"/>
      <c r="AG224" s="44"/>
    </row>
    <row r="225" spans="1:33" ht="15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  <c r="AG225" s="44"/>
    </row>
    <row r="226" spans="1:33" ht="15.75" thickBot="1" x14ac:dyDescent="0.3">
      <c r="A226" s="71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44"/>
    </row>
    <row r="227" spans="1:33" ht="19.5" customHeight="1" thickBot="1" x14ac:dyDescent="0.3">
      <c r="A227" s="45"/>
      <c r="B227" s="2033" t="s">
        <v>912</v>
      </c>
      <c r="C227" s="2034"/>
      <c r="D227" s="2362"/>
      <c r="E227" s="2363"/>
      <c r="F227" s="85" t="s">
        <v>125</v>
      </c>
      <c r="G227" s="1196" t="s">
        <v>98</v>
      </c>
      <c r="H227" s="1196" t="s">
        <v>59</v>
      </c>
      <c r="I227" s="1196" t="s">
        <v>99</v>
      </c>
      <c r="J227" s="1196" t="s">
        <v>100</v>
      </c>
      <c r="K227" s="1196" t="s">
        <v>101</v>
      </c>
      <c r="L227" s="1196" t="s">
        <v>102</v>
      </c>
      <c r="M227" s="1196" t="s">
        <v>103</v>
      </c>
      <c r="N227" s="1196" t="s">
        <v>104</v>
      </c>
      <c r="O227" s="1196" t="s">
        <v>105</v>
      </c>
      <c r="P227" s="1196" t="s">
        <v>106</v>
      </c>
      <c r="Q227" s="1196" t="s">
        <v>107</v>
      </c>
      <c r="R227" s="1196" t="s">
        <v>108</v>
      </c>
      <c r="S227" s="1196" t="s">
        <v>109</v>
      </c>
      <c r="T227" s="1916" t="s">
        <v>110</v>
      </c>
      <c r="U227" s="1917"/>
      <c r="V227" s="1916" t="s">
        <v>111</v>
      </c>
      <c r="W227" s="1917"/>
      <c r="X227" s="1916" t="s">
        <v>50</v>
      </c>
      <c r="Y227" s="1917"/>
      <c r="Z227" s="1916" t="s">
        <v>51</v>
      </c>
      <c r="AA227" s="1917"/>
      <c r="AB227" s="1916" t="s">
        <v>52</v>
      </c>
      <c r="AC227" s="1917"/>
      <c r="AD227" s="1916" t="s">
        <v>53</v>
      </c>
      <c r="AE227" s="1917"/>
      <c r="AF227" s="45"/>
      <c r="AG227" s="44"/>
    </row>
    <row r="228" spans="1:33" ht="21.75" customHeight="1" thickBot="1" x14ac:dyDescent="0.45">
      <c r="A228" s="45"/>
      <c r="B228" s="63" t="s">
        <v>126</v>
      </c>
      <c r="C228" s="46"/>
      <c r="D228" s="2024" t="s">
        <v>926</v>
      </c>
      <c r="E228" s="2025"/>
      <c r="F228" s="86">
        <f>SUM(G228,H228,I228,J228,K228,L228,M228,N228,O228,P228,Q228,R228,S228,T230,V230,X230,Z230,AB230,AD230)</f>
        <v>0</v>
      </c>
      <c r="G228" s="87">
        <f>COUNTIF($E$231:$E$281,"MATHS")</f>
        <v>0</v>
      </c>
      <c r="H228" s="87">
        <f>COUNTIF($E$231:$E$281,"PC")</f>
        <v>0</v>
      </c>
      <c r="I228" s="87">
        <f>COUNTIF($E$231:$E$281,"SVT")</f>
        <v>0</v>
      </c>
      <c r="J228" s="87">
        <f>COUNTIF($E$231:$E$281,"LM")</f>
        <v>0</v>
      </c>
      <c r="K228" s="87">
        <f>COUNTIF($E$231:$E$281,"PHILO")</f>
        <v>0</v>
      </c>
      <c r="L228" s="87">
        <f>COUNTIF($E$231:$E$281,"ANG")</f>
        <v>0</v>
      </c>
      <c r="M228" s="87">
        <f>COUNTIF($E$231:$E$281,"ALL")</f>
        <v>0</v>
      </c>
      <c r="N228" s="87">
        <f>COUNTIF($E$231:$E$281,"ESP")</f>
        <v>0</v>
      </c>
      <c r="O228" s="87">
        <f>COUNTIF($E$231:$E$281,"HG")</f>
        <v>0</v>
      </c>
      <c r="P228" s="87">
        <f>COUNTIF($E$231:$E$281,"EPS")</f>
        <v>0</v>
      </c>
      <c r="Q228" s="87">
        <f>COUNTIF($E$231:$E$281,"ARTS P")</f>
        <v>0</v>
      </c>
      <c r="R228" s="87">
        <f>COUNTIF($E$231:$E$281,"EDU M")</f>
        <v>0</v>
      </c>
      <c r="S228" s="1003">
        <f>COUNTIF($E$231:$E$281,"EDHC")</f>
        <v>0</v>
      </c>
      <c r="T228" s="1001" t="s">
        <v>113</v>
      </c>
      <c r="U228" s="1001" t="s">
        <v>100</v>
      </c>
      <c r="V228" s="1001" t="s">
        <v>114</v>
      </c>
      <c r="W228" s="1001" t="s">
        <v>109</v>
      </c>
      <c r="X228" s="1001" t="s">
        <v>115</v>
      </c>
      <c r="Y228" s="1001" t="s">
        <v>106</v>
      </c>
      <c r="Z228" s="1001" t="s">
        <v>116</v>
      </c>
      <c r="AA228" s="1001" t="s">
        <v>117</v>
      </c>
      <c r="AB228" s="1001" t="s">
        <v>52</v>
      </c>
      <c r="AC228" s="1001" t="s">
        <v>99</v>
      </c>
      <c r="AD228" s="1001" t="s">
        <v>99</v>
      </c>
      <c r="AE228" s="1002" t="s">
        <v>59</v>
      </c>
      <c r="AF228" s="45"/>
      <c r="AG228" s="44"/>
    </row>
    <row r="229" spans="1:33" ht="40.5" customHeight="1" thickBot="1" x14ac:dyDescent="0.45">
      <c r="A229" s="45"/>
      <c r="B229" s="63"/>
      <c r="C229" s="46"/>
      <c r="D229" s="2026"/>
      <c r="E229" s="2027"/>
      <c r="F229" s="46"/>
      <c r="G229" s="46"/>
      <c r="H229" s="46"/>
      <c r="I229" s="46"/>
      <c r="J229" s="46"/>
      <c r="K229" s="46"/>
      <c r="L229" s="46"/>
      <c r="M229" s="46"/>
      <c r="N229" s="46"/>
      <c r="O229" s="46"/>
      <c r="P229" s="46"/>
      <c r="Q229" s="46"/>
      <c r="R229" s="46"/>
      <c r="S229" s="46"/>
      <c r="T229" s="92">
        <f>COUNTIF($E$231:$E$281,"HG/LM(HG)")</f>
        <v>0</v>
      </c>
      <c r="U229" s="92">
        <f>COUNTIF($E$231:$E$281,"HG/LM(LM)")</f>
        <v>0</v>
      </c>
      <c r="V229" s="92">
        <f>COUNTIF($E$231:$E$281,"LM/EDHC(LM)")</f>
        <v>0</v>
      </c>
      <c r="W229" s="92">
        <f>COUNTIF($E$231:$E$281,"LM/EDHC(EDHC)")</f>
        <v>0</v>
      </c>
      <c r="X229" s="92">
        <f>COUNTIF($E$231:$E$281,"ANG/EPS(ANG)")</f>
        <v>0</v>
      </c>
      <c r="Y229" s="92">
        <f>COUNTIF($E$231:$E$281,"ANG/EPS(EPS)")</f>
        <v>0</v>
      </c>
      <c r="Z229" s="92">
        <f>COUNTIF($E$231:$E$281,"MATHS/TICE(MATHS)")</f>
        <v>0</v>
      </c>
      <c r="AA229" s="92">
        <f>COUNTIF($E$231:$E$281,"MATHS/TICE(TICE)")</f>
        <v>0</v>
      </c>
      <c r="AB229" s="92">
        <f>COUNTIF($E$231:$E$281,"PC/SVT(PC)")</f>
        <v>0</v>
      </c>
      <c r="AC229" s="92">
        <f>COUNTIF($E$231:$E$281,"PC/SVT(SVT)")</f>
        <v>0</v>
      </c>
      <c r="AD229" s="92">
        <f>COUNTIF($E$231:$E$281,"SVT/PC(SVT)")</f>
        <v>0</v>
      </c>
      <c r="AE229" s="92">
        <f>COUNTIF($E$231:$E$281,"SVT/PC(PC)")</f>
        <v>0</v>
      </c>
      <c r="AF229" s="45"/>
      <c r="AG229" s="44"/>
    </row>
    <row r="230" spans="1:33" ht="38.25" customHeight="1" thickBot="1" x14ac:dyDescent="0.3">
      <c r="A230" s="45"/>
      <c r="B230" s="78" t="s">
        <v>1</v>
      </c>
      <c r="C230" s="78" t="s">
        <v>119</v>
      </c>
      <c r="D230" s="83" t="s">
        <v>120</v>
      </c>
      <c r="E230" s="83" t="s">
        <v>121</v>
      </c>
      <c r="F230" s="78" t="s">
        <v>122</v>
      </c>
      <c r="G230" s="78" t="s">
        <v>123</v>
      </c>
      <c r="H230" s="78" t="s">
        <v>124</v>
      </c>
      <c r="I230" s="46"/>
      <c r="J230" s="46"/>
      <c r="K230" s="46"/>
      <c r="L230" s="46"/>
      <c r="M230" s="46"/>
      <c r="N230" s="46"/>
      <c r="O230" s="46"/>
      <c r="P230" s="46"/>
      <c r="Q230" s="46"/>
      <c r="R230" s="46"/>
      <c r="S230" s="45"/>
      <c r="T230" s="1865">
        <f>T229+U229</f>
        <v>0</v>
      </c>
      <c r="U230" s="1865"/>
      <c r="V230" s="1865">
        <f>V229+W229</f>
        <v>0</v>
      </c>
      <c r="W230" s="1865"/>
      <c r="X230" s="1865">
        <f>X229+Y229</f>
        <v>0</v>
      </c>
      <c r="Y230" s="1865"/>
      <c r="Z230" s="1865">
        <f>Z229+AA229</f>
        <v>0</v>
      </c>
      <c r="AA230" s="1865"/>
      <c r="AB230" s="1865">
        <f>AB229+AC229</f>
        <v>0</v>
      </c>
      <c r="AC230" s="1865"/>
      <c r="AD230" s="1865">
        <f>AD229+AE229</f>
        <v>0</v>
      </c>
      <c r="AE230" s="1865"/>
      <c r="AF230" s="45"/>
      <c r="AG230" s="44"/>
    </row>
    <row r="231" spans="1:33" ht="16.5" thickBot="1" x14ac:dyDescent="0.3">
      <c r="A231" s="45"/>
      <c r="B231" s="1673"/>
      <c r="C231" s="1193"/>
      <c r="D231" s="1193"/>
      <c r="E231" s="1193"/>
      <c r="F231" s="1193"/>
      <c r="G231" s="1556"/>
      <c r="H231" s="1193"/>
      <c r="I231" s="46"/>
      <c r="J231" s="46"/>
      <c r="K231" s="46"/>
      <c r="L231" s="46"/>
      <c r="M231" s="46"/>
      <c r="N231" s="46"/>
      <c r="O231" s="46"/>
      <c r="P231" s="46"/>
      <c r="Q231" s="46"/>
      <c r="R231" s="46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  <c r="AG231" s="44"/>
    </row>
    <row r="232" spans="1:33" ht="16.5" thickBot="1" x14ac:dyDescent="0.3">
      <c r="A232" s="45"/>
      <c r="B232" s="1673"/>
      <c r="C232" s="1193"/>
      <c r="D232" s="1193"/>
      <c r="E232" s="1193"/>
      <c r="F232" s="1193"/>
      <c r="G232" s="1556"/>
      <c r="H232" s="1193"/>
      <c r="I232" s="46"/>
      <c r="J232" s="46"/>
      <c r="K232" s="46"/>
      <c r="L232" s="46"/>
      <c r="M232" s="46"/>
      <c r="N232" s="46"/>
      <c r="O232" s="46"/>
      <c r="P232" s="46"/>
      <c r="Q232" s="46"/>
      <c r="R232" s="46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  <c r="AG232" s="44"/>
    </row>
    <row r="233" spans="1:33" ht="16.5" thickBot="1" x14ac:dyDescent="0.3">
      <c r="A233" s="45"/>
      <c r="B233" s="1673"/>
      <c r="C233" s="1193"/>
      <c r="D233" s="1193"/>
      <c r="E233" s="1193"/>
      <c r="F233" s="1193"/>
      <c r="G233" s="1556"/>
      <c r="H233" s="1193"/>
      <c r="I233" s="46"/>
      <c r="J233" s="46"/>
      <c r="K233" s="46"/>
      <c r="L233" s="46"/>
      <c r="M233" s="46"/>
      <c r="N233" s="46"/>
      <c r="O233" s="46"/>
      <c r="P233" s="46"/>
      <c r="Q233" s="46"/>
      <c r="R233" s="46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  <c r="AG233" s="44"/>
    </row>
    <row r="234" spans="1:33" ht="16.5" thickBot="1" x14ac:dyDescent="0.3">
      <c r="A234" s="45"/>
      <c r="B234" s="1673"/>
      <c r="C234" s="1193"/>
      <c r="D234" s="1193"/>
      <c r="E234" s="1193"/>
      <c r="F234" s="1193"/>
      <c r="G234" s="1556"/>
      <c r="H234" s="1193"/>
      <c r="I234" s="46"/>
      <c r="J234" s="46"/>
      <c r="K234" s="46"/>
      <c r="L234" s="46"/>
      <c r="M234" s="46"/>
      <c r="N234" s="46"/>
      <c r="O234" s="46"/>
      <c r="P234" s="46"/>
      <c r="Q234" s="46"/>
      <c r="R234" s="46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  <c r="AG234" s="44"/>
    </row>
    <row r="235" spans="1:33" ht="16.5" thickBot="1" x14ac:dyDescent="0.3">
      <c r="A235" s="45"/>
      <c r="B235" s="1673"/>
      <c r="C235" s="1193"/>
      <c r="D235" s="1193"/>
      <c r="E235" s="1193"/>
      <c r="F235" s="1193"/>
      <c r="G235" s="1556"/>
      <c r="H235" s="1193"/>
      <c r="I235" s="46"/>
      <c r="J235" s="46"/>
      <c r="K235" s="46"/>
      <c r="L235" s="46"/>
      <c r="M235" s="46"/>
      <c r="N235" s="46"/>
      <c r="O235" s="46"/>
      <c r="P235" s="46"/>
      <c r="Q235" s="46"/>
      <c r="R235" s="46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  <c r="AG235" s="44"/>
    </row>
    <row r="236" spans="1:33" ht="16.5" thickBot="1" x14ac:dyDescent="0.3">
      <c r="A236" s="45"/>
      <c r="B236" s="1673"/>
      <c r="C236" s="1193"/>
      <c r="D236" s="1193"/>
      <c r="E236" s="1193"/>
      <c r="F236" s="1193"/>
      <c r="G236" s="1556"/>
      <c r="H236" s="1193"/>
      <c r="I236" s="46"/>
      <c r="J236" s="46"/>
      <c r="K236" s="46"/>
      <c r="L236" s="46"/>
      <c r="M236" s="46"/>
      <c r="N236" s="46"/>
      <c r="O236" s="46"/>
      <c r="P236" s="46"/>
      <c r="Q236" s="46"/>
      <c r="R236" s="46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  <c r="AG236" s="44"/>
    </row>
    <row r="237" spans="1:33" ht="16.5" thickBot="1" x14ac:dyDescent="0.3">
      <c r="A237" s="45"/>
      <c r="B237" s="1673"/>
      <c r="C237" s="1193"/>
      <c r="D237" s="1193"/>
      <c r="E237" s="1193"/>
      <c r="F237" s="1193"/>
      <c r="G237" s="1556"/>
      <c r="H237" s="1193"/>
      <c r="I237" s="46"/>
      <c r="J237" s="46"/>
      <c r="K237" s="46"/>
      <c r="L237" s="46"/>
      <c r="M237" s="46"/>
      <c r="N237" s="46"/>
      <c r="O237" s="46"/>
      <c r="P237" s="46"/>
      <c r="Q237" s="46"/>
      <c r="R237" s="46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  <c r="AG237" s="44"/>
    </row>
    <row r="238" spans="1:33" ht="16.5" thickBot="1" x14ac:dyDescent="0.3">
      <c r="A238" s="45"/>
      <c r="B238" s="1673"/>
      <c r="C238" s="1193"/>
      <c r="D238" s="1193"/>
      <c r="E238" s="1193"/>
      <c r="F238" s="1193"/>
      <c r="G238" s="1556"/>
      <c r="H238" s="1193"/>
      <c r="I238" s="46"/>
      <c r="J238" s="46"/>
      <c r="K238" s="46"/>
      <c r="L238" s="46"/>
      <c r="M238" s="46"/>
      <c r="N238" s="46"/>
      <c r="O238" s="46"/>
      <c r="P238" s="46"/>
      <c r="Q238" s="46"/>
      <c r="R238" s="46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  <c r="AG238" s="44"/>
    </row>
    <row r="239" spans="1:33" ht="16.5" thickBot="1" x14ac:dyDescent="0.3">
      <c r="A239" s="45"/>
      <c r="B239" s="1673"/>
      <c r="C239" s="1193"/>
      <c r="D239" s="1193"/>
      <c r="E239" s="1193"/>
      <c r="F239" s="1193"/>
      <c r="G239" s="1556"/>
      <c r="H239" s="1193"/>
      <c r="I239" s="46"/>
      <c r="J239" s="46"/>
      <c r="K239" s="46"/>
      <c r="L239" s="46"/>
      <c r="M239" s="46"/>
      <c r="N239" s="46"/>
      <c r="O239" s="46"/>
      <c r="P239" s="46"/>
      <c r="Q239" s="46"/>
      <c r="R239" s="46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  <c r="AG239" s="44"/>
    </row>
    <row r="240" spans="1:33" ht="16.5" thickBot="1" x14ac:dyDescent="0.3">
      <c r="A240" s="45"/>
      <c r="B240" s="1673"/>
      <c r="C240" s="1193"/>
      <c r="D240" s="1193"/>
      <c r="E240" s="1193"/>
      <c r="F240" s="1193"/>
      <c r="G240" s="1556"/>
      <c r="H240" s="1193"/>
      <c r="I240" s="46"/>
      <c r="J240" s="46"/>
      <c r="K240" s="46"/>
      <c r="L240" s="46"/>
      <c r="M240" s="46"/>
      <c r="N240" s="46"/>
      <c r="O240" s="46"/>
      <c r="P240" s="46"/>
      <c r="Q240" s="46"/>
      <c r="R240" s="46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  <c r="AG240" s="44"/>
    </row>
    <row r="241" spans="1:33" ht="16.5" thickBot="1" x14ac:dyDescent="0.3">
      <c r="A241" s="45"/>
      <c r="B241" s="1673"/>
      <c r="C241" s="1193"/>
      <c r="D241" s="1193"/>
      <c r="E241" s="1193"/>
      <c r="F241" s="1193"/>
      <c r="G241" s="1556"/>
      <c r="H241" s="1193"/>
      <c r="I241" s="46"/>
      <c r="J241" s="46"/>
      <c r="K241" s="46"/>
      <c r="L241" s="46"/>
      <c r="M241" s="46"/>
      <c r="N241" s="46"/>
      <c r="O241" s="46"/>
      <c r="P241" s="46"/>
      <c r="Q241" s="46"/>
      <c r="R241" s="46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  <c r="AG241" s="44"/>
    </row>
    <row r="242" spans="1:33" ht="16.5" thickBot="1" x14ac:dyDescent="0.3">
      <c r="A242" s="45"/>
      <c r="B242" s="1673"/>
      <c r="C242" s="1193"/>
      <c r="D242" s="1193"/>
      <c r="E242" s="1193"/>
      <c r="F242" s="1193"/>
      <c r="G242" s="1556"/>
      <c r="H242" s="1193"/>
      <c r="I242" s="46"/>
      <c r="J242" s="46"/>
      <c r="K242" s="46"/>
      <c r="L242" s="46"/>
      <c r="M242" s="46"/>
      <c r="N242" s="46"/>
      <c r="O242" s="46"/>
      <c r="P242" s="46"/>
      <c r="Q242" s="46"/>
      <c r="R242" s="46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  <c r="AG242" s="44"/>
    </row>
    <row r="243" spans="1:33" ht="16.5" thickBot="1" x14ac:dyDescent="0.3">
      <c r="A243" s="45"/>
      <c r="B243" s="1673"/>
      <c r="C243" s="1193"/>
      <c r="D243" s="1193"/>
      <c r="E243" s="1193"/>
      <c r="F243" s="1193"/>
      <c r="G243" s="1556"/>
      <c r="H243" s="1193"/>
      <c r="I243" s="46"/>
      <c r="J243" s="46"/>
      <c r="K243" s="46"/>
      <c r="L243" s="46"/>
      <c r="M243" s="46"/>
      <c r="N243" s="46"/>
      <c r="O243" s="46"/>
      <c r="P243" s="46"/>
      <c r="Q243" s="46"/>
      <c r="R243" s="46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  <c r="AG243" s="44"/>
    </row>
    <row r="244" spans="1:33" ht="16.5" thickBot="1" x14ac:dyDescent="0.3">
      <c r="A244" s="45"/>
      <c r="B244" s="1673"/>
      <c r="C244" s="1193"/>
      <c r="D244" s="1193"/>
      <c r="E244" s="1193"/>
      <c r="F244" s="1193"/>
      <c r="G244" s="1556"/>
      <c r="H244" s="1193"/>
      <c r="I244" s="46"/>
      <c r="J244" s="46"/>
      <c r="K244" s="46"/>
      <c r="L244" s="46"/>
      <c r="M244" s="46"/>
      <c r="N244" s="46"/>
      <c r="O244" s="46"/>
      <c r="P244" s="46"/>
      <c r="Q244" s="46"/>
      <c r="R244" s="46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  <c r="AG244" s="44"/>
    </row>
    <row r="245" spans="1:33" ht="16.5" thickBot="1" x14ac:dyDescent="0.3">
      <c r="A245" s="45"/>
      <c r="B245" s="1673"/>
      <c r="C245" s="1193"/>
      <c r="D245" s="1193"/>
      <c r="E245" s="1193"/>
      <c r="F245" s="1193"/>
      <c r="G245" s="1556"/>
      <c r="H245" s="1193"/>
      <c r="I245" s="46"/>
      <c r="J245" s="46"/>
      <c r="K245" s="46"/>
      <c r="L245" s="46"/>
      <c r="M245" s="46"/>
      <c r="N245" s="46"/>
      <c r="O245" s="46"/>
      <c r="P245" s="46"/>
      <c r="Q245" s="46"/>
      <c r="R245" s="46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  <c r="AG245" s="44"/>
    </row>
    <row r="246" spans="1:33" ht="16.5" thickBot="1" x14ac:dyDescent="0.3">
      <c r="A246" s="45"/>
      <c r="B246" s="1673"/>
      <c r="C246" s="1193"/>
      <c r="D246" s="1193"/>
      <c r="E246" s="1193"/>
      <c r="F246" s="1193"/>
      <c r="G246" s="1556"/>
      <c r="H246" s="1193"/>
      <c r="I246" s="46"/>
      <c r="J246" s="46"/>
      <c r="K246" s="46"/>
      <c r="L246" s="46"/>
      <c r="M246" s="46"/>
      <c r="N246" s="46"/>
      <c r="O246" s="46"/>
      <c r="P246" s="46"/>
      <c r="Q246" s="46"/>
      <c r="R246" s="46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  <c r="AG246" s="44"/>
    </row>
    <row r="247" spans="1:33" ht="16.5" thickBot="1" x14ac:dyDescent="0.3">
      <c r="A247" s="45"/>
      <c r="B247" s="1673"/>
      <c r="C247" s="1193"/>
      <c r="D247" s="1193"/>
      <c r="E247" s="1193"/>
      <c r="F247" s="1193"/>
      <c r="G247" s="1556"/>
      <c r="H247" s="1193"/>
      <c r="I247" s="46"/>
      <c r="J247" s="46"/>
      <c r="K247" s="46"/>
      <c r="L247" s="46"/>
      <c r="M247" s="46"/>
      <c r="N247" s="46"/>
      <c r="O247" s="46"/>
      <c r="P247" s="46"/>
      <c r="Q247" s="46"/>
      <c r="R247" s="46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  <c r="AG247" s="44"/>
    </row>
    <row r="248" spans="1:33" ht="16.5" thickBot="1" x14ac:dyDescent="0.3">
      <c r="A248" s="45"/>
      <c r="B248" s="1673"/>
      <c r="C248" s="1193"/>
      <c r="D248" s="1193"/>
      <c r="E248" s="1193"/>
      <c r="F248" s="1193"/>
      <c r="G248" s="1556"/>
      <c r="H248" s="1193"/>
      <c r="I248" s="46"/>
      <c r="J248" s="46"/>
      <c r="K248" s="46"/>
      <c r="L248" s="46"/>
      <c r="M248" s="46"/>
      <c r="N248" s="46"/>
      <c r="O248" s="46"/>
      <c r="P248" s="46"/>
      <c r="Q248" s="46"/>
      <c r="R248" s="46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  <c r="AG248" s="44"/>
    </row>
    <row r="249" spans="1:33" ht="16.5" thickBot="1" x14ac:dyDescent="0.3">
      <c r="A249" s="45"/>
      <c r="B249" s="1673"/>
      <c r="C249" s="1193"/>
      <c r="D249" s="1193"/>
      <c r="E249" s="1193"/>
      <c r="F249" s="1193"/>
      <c r="G249" s="1556"/>
      <c r="H249" s="1193"/>
      <c r="I249" s="46"/>
      <c r="J249" s="46"/>
      <c r="K249" s="46"/>
      <c r="L249" s="46"/>
      <c r="M249" s="46"/>
      <c r="N249" s="46"/>
      <c r="O249" s="46"/>
      <c r="P249" s="46"/>
      <c r="Q249" s="46"/>
      <c r="R249" s="46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  <c r="AG249" s="44"/>
    </row>
    <row r="250" spans="1:33" ht="16.5" thickBot="1" x14ac:dyDescent="0.3">
      <c r="A250" s="45"/>
      <c r="B250" s="1673"/>
      <c r="C250" s="1193"/>
      <c r="D250" s="1193"/>
      <c r="E250" s="1193"/>
      <c r="F250" s="1193"/>
      <c r="G250" s="1556"/>
      <c r="H250" s="1193"/>
      <c r="I250" s="46"/>
      <c r="J250" s="46"/>
      <c r="K250" s="46"/>
      <c r="L250" s="46"/>
      <c r="M250" s="46"/>
      <c r="N250" s="46"/>
      <c r="O250" s="46"/>
      <c r="P250" s="46"/>
      <c r="Q250" s="46"/>
      <c r="R250" s="46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  <c r="AG250" s="44"/>
    </row>
    <row r="251" spans="1:33" ht="16.5" thickBot="1" x14ac:dyDescent="0.3">
      <c r="A251" s="45"/>
      <c r="B251" s="1673"/>
      <c r="C251" s="1193"/>
      <c r="D251" s="1193"/>
      <c r="E251" s="1193"/>
      <c r="F251" s="1193"/>
      <c r="G251" s="1556"/>
      <c r="H251" s="1193"/>
      <c r="I251" s="46"/>
      <c r="J251" s="46"/>
      <c r="K251" s="46"/>
      <c r="L251" s="46"/>
      <c r="M251" s="46"/>
      <c r="N251" s="46"/>
      <c r="O251" s="46"/>
      <c r="P251" s="46"/>
      <c r="Q251" s="46"/>
      <c r="R251" s="46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  <c r="AG251" s="44"/>
    </row>
    <row r="252" spans="1:33" ht="16.5" thickBot="1" x14ac:dyDescent="0.3">
      <c r="A252" s="45"/>
      <c r="B252" s="1673"/>
      <c r="C252" s="1193"/>
      <c r="D252" s="1193"/>
      <c r="E252" s="1193"/>
      <c r="F252" s="1193"/>
      <c r="G252" s="1556"/>
      <c r="H252" s="1193"/>
      <c r="I252" s="46"/>
      <c r="J252" s="46"/>
      <c r="K252" s="46"/>
      <c r="L252" s="46"/>
      <c r="M252" s="46"/>
      <c r="N252" s="46"/>
      <c r="O252" s="46"/>
      <c r="P252" s="46"/>
      <c r="Q252" s="46"/>
      <c r="R252" s="46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  <c r="AG252" s="44"/>
    </row>
    <row r="253" spans="1:33" ht="16.5" thickBot="1" x14ac:dyDescent="0.3">
      <c r="A253" s="45"/>
      <c r="B253" s="1673"/>
      <c r="C253" s="1193"/>
      <c r="D253" s="1193"/>
      <c r="E253" s="1193"/>
      <c r="F253" s="1193"/>
      <c r="G253" s="1556"/>
      <c r="H253" s="1193"/>
      <c r="I253" s="46"/>
      <c r="J253" s="46"/>
      <c r="K253" s="46"/>
      <c r="L253" s="46"/>
      <c r="M253" s="46"/>
      <c r="N253" s="46"/>
      <c r="O253" s="46"/>
      <c r="P253" s="46"/>
      <c r="Q253" s="46"/>
      <c r="R253" s="46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  <c r="AG253" s="44"/>
    </row>
    <row r="254" spans="1:33" ht="16.5" thickBot="1" x14ac:dyDescent="0.3">
      <c r="A254" s="45"/>
      <c r="B254" s="1673"/>
      <c r="C254" s="1193"/>
      <c r="D254" s="1193"/>
      <c r="E254" s="1193"/>
      <c r="F254" s="1193"/>
      <c r="G254" s="1556"/>
      <c r="H254" s="1193"/>
      <c r="I254" s="46"/>
      <c r="J254" s="46"/>
      <c r="K254" s="46"/>
      <c r="L254" s="46"/>
      <c r="M254" s="46"/>
      <c r="N254" s="46"/>
      <c r="O254" s="46"/>
      <c r="P254" s="46"/>
      <c r="Q254" s="46"/>
      <c r="R254" s="46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  <c r="AG254" s="44"/>
    </row>
    <row r="255" spans="1:33" ht="16.5" thickBot="1" x14ac:dyDescent="0.3">
      <c r="A255" s="45"/>
      <c r="B255" s="1673"/>
      <c r="C255" s="1193"/>
      <c r="D255" s="1193"/>
      <c r="E255" s="1193"/>
      <c r="F255" s="1193"/>
      <c r="G255" s="1556"/>
      <c r="H255" s="1193"/>
      <c r="I255" s="46"/>
      <c r="J255" s="46"/>
      <c r="K255" s="46"/>
      <c r="L255" s="46"/>
      <c r="M255" s="46"/>
      <c r="N255" s="46"/>
      <c r="O255" s="46"/>
      <c r="P255" s="46"/>
      <c r="Q255" s="46"/>
      <c r="R255" s="46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  <c r="AG255" s="44"/>
    </row>
    <row r="256" spans="1:33" ht="16.5" thickBot="1" x14ac:dyDescent="0.3">
      <c r="A256" s="45"/>
      <c r="B256" s="1673"/>
      <c r="C256" s="1193"/>
      <c r="D256" s="1193"/>
      <c r="E256" s="1193"/>
      <c r="F256" s="1193"/>
      <c r="G256" s="1556"/>
      <c r="H256" s="1193"/>
      <c r="I256" s="46"/>
      <c r="J256" s="46"/>
      <c r="K256" s="46"/>
      <c r="L256" s="46"/>
      <c r="M256" s="46"/>
      <c r="N256" s="46"/>
      <c r="O256" s="46"/>
      <c r="P256" s="46"/>
      <c r="Q256" s="46"/>
      <c r="R256" s="46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  <c r="AG256" s="44"/>
    </row>
    <row r="257" spans="1:33" ht="16.5" thickBot="1" x14ac:dyDescent="0.3">
      <c r="A257" s="45"/>
      <c r="B257" s="1673"/>
      <c r="C257" s="1193"/>
      <c r="D257" s="1193"/>
      <c r="E257" s="1193"/>
      <c r="F257" s="1193"/>
      <c r="G257" s="1556"/>
      <c r="H257" s="1193"/>
      <c r="I257" s="46"/>
      <c r="J257" s="46"/>
      <c r="K257" s="46"/>
      <c r="L257" s="46"/>
      <c r="M257" s="46"/>
      <c r="N257" s="46"/>
      <c r="O257" s="46"/>
      <c r="P257" s="46"/>
      <c r="Q257" s="46"/>
      <c r="R257" s="46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  <c r="AG257" s="44"/>
    </row>
    <row r="258" spans="1:33" ht="16.5" thickBot="1" x14ac:dyDescent="0.3">
      <c r="A258" s="45"/>
      <c r="B258" s="1673"/>
      <c r="C258" s="1193"/>
      <c r="D258" s="1193"/>
      <c r="E258" s="1193"/>
      <c r="F258" s="1193"/>
      <c r="G258" s="1556"/>
      <c r="H258" s="1193"/>
      <c r="I258" s="46"/>
      <c r="J258" s="46"/>
      <c r="K258" s="46"/>
      <c r="L258" s="46"/>
      <c r="M258" s="46"/>
      <c r="N258" s="46"/>
      <c r="O258" s="46"/>
      <c r="P258" s="46"/>
      <c r="Q258" s="46"/>
      <c r="R258" s="46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  <c r="AG258" s="44"/>
    </row>
    <row r="259" spans="1:33" ht="16.5" thickBot="1" x14ac:dyDescent="0.3">
      <c r="A259" s="45"/>
      <c r="B259" s="1673"/>
      <c r="C259" s="1193"/>
      <c r="D259" s="1193"/>
      <c r="E259" s="1193"/>
      <c r="F259" s="1193"/>
      <c r="G259" s="1556"/>
      <c r="H259" s="1193"/>
      <c r="I259" s="46"/>
      <c r="J259" s="46"/>
      <c r="K259" s="46"/>
      <c r="L259" s="46"/>
      <c r="M259" s="46"/>
      <c r="N259" s="46"/>
      <c r="O259" s="46"/>
      <c r="P259" s="46"/>
      <c r="Q259" s="46"/>
      <c r="R259" s="46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  <c r="AG259" s="44"/>
    </row>
    <row r="260" spans="1:33" ht="36.75" customHeight="1" thickBot="1" x14ac:dyDescent="0.3">
      <c r="A260" s="45"/>
      <c r="B260" s="78" t="s">
        <v>1</v>
      </c>
      <c r="C260" s="975" t="s">
        <v>119</v>
      </c>
      <c r="D260" s="975" t="s">
        <v>120</v>
      </c>
      <c r="E260" s="975" t="s">
        <v>121</v>
      </c>
      <c r="F260" s="975" t="s">
        <v>122</v>
      </c>
      <c r="G260" s="975" t="s">
        <v>123</v>
      </c>
      <c r="H260" s="975" t="s">
        <v>124</v>
      </c>
      <c r="I260" s="46"/>
      <c r="J260" s="46"/>
      <c r="K260" s="46"/>
      <c r="L260" s="46"/>
      <c r="M260" s="46"/>
      <c r="N260" s="46"/>
      <c r="O260" s="46"/>
      <c r="P260" s="46"/>
      <c r="Q260" s="46"/>
      <c r="R260" s="46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  <c r="AG260" s="44"/>
    </row>
    <row r="261" spans="1:33" ht="16.5" thickBot="1" x14ac:dyDescent="0.3">
      <c r="A261" s="45"/>
      <c r="B261" s="1673"/>
      <c r="C261" s="1193"/>
      <c r="D261" s="1193"/>
      <c r="E261" s="1193"/>
      <c r="F261" s="1193"/>
      <c r="G261" s="1556"/>
      <c r="H261" s="1193"/>
      <c r="I261" s="46"/>
      <c r="J261" s="46"/>
      <c r="K261" s="46"/>
      <c r="L261" s="46"/>
      <c r="M261" s="46"/>
      <c r="N261" s="46"/>
      <c r="O261" s="46"/>
      <c r="P261" s="46"/>
      <c r="Q261" s="46"/>
      <c r="R261" s="46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  <c r="AG261" s="44"/>
    </row>
    <row r="262" spans="1:33" ht="16.5" thickBot="1" x14ac:dyDescent="0.3">
      <c r="A262" s="45"/>
      <c r="B262" s="1673"/>
      <c r="C262" s="1193"/>
      <c r="D262" s="1193"/>
      <c r="E262" s="1193"/>
      <c r="F262" s="1193"/>
      <c r="G262" s="1556"/>
      <c r="H262" s="1193"/>
      <c r="I262" s="46"/>
      <c r="J262" s="46"/>
      <c r="K262" s="46"/>
      <c r="L262" s="46"/>
      <c r="M262" s="46"/>
      <c r="N262" s="46"/>
      <c r="O262" s="46"/>
      <c r="P262" s="46"/>
      <c r="Q262" s="46"/>
      <c r="R262" s="46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  <c r="AG262" s="44"/>
    </row>
    <row r="263" spans="1:33" ht="16.5" thickBot="1" x14ac:dyDescent="0.3">
      <c r="A263" s="45"/>
      <c r="B263" s="1673"/>
      <c r="C263" s="1193"/>
      <c r="D263" s="1193"/>
      <c r="E263" s="1193"/>
      <c r="F263" s="1193"/>
      <c r="G263" s="1556"/>
      <c r="H263" s="1193"/>
      <c r="I263" s="46"/>
      <c r="J263" s="46"/>
      <c r="K263" s="46"/>
      <c r="L263" s="46"/>
      <c r="M263" s="46"/>
      <c r="N263" s="46"/>
      <c r="O263" s="46"/>
      <c r="P263" s="46"/>
      <c r="Q263" s="46"/>
      <c r="R263" s="46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  <c r="AG263" s="44"/>
    </row>
    <row r="264" spans="1:33" ht="16.5" thickBot="1" x14ac:dyDescent="0.3">
      <c r="A264" s="45"/>
      <c r="B264" s="1673"/>
      <c r="C264" s="1193"/>
      <c r="D264" s="1193"/>
      <c r="E264" s="1193"/>
      <c r="F264" s="1193"/>
      <c r="G264" s="1556"/>
      <c r="H264" s="1193"/>
      <c r="I264" s="46"/>
      <c r="J264" s="46"/>
      <c r="K264" s="46"/>
      <c r="L264" s="46"/>
      <c r="M264" s="46"/>
      <c r="N264" s="46"/>
      <c r="O264" s="46"/>
      <c r="P264" s="46"/>
      <c r="Q264" s="46"/>
      <c r="R264" s="46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  <c r="AG264" s="44"/>
    </row>
    <row r="265" spans="1:33" ht="16.5" thickBot="1" x14ac:dyDescent="0.3">
      <c r="A265" s="45"/>
      <c r="B265" s="1673"/>
      <c r="C265" s="1193"/>
      <c r="D265" s="1193"/>
      <c r="E265" s="1193"/>
      <c r="F265" s="1193"/>
      <c r="G265" s="1556"/>
      <c r="H265" s="1193"/>
      <c r="I265" s="46"/>
      <c r="J265" s="46"/>
      <c r="K265" s="46"/>
      <c r="L265" s="46"/>
      <c r="M265" s="46"/>
      <c r="N265" s="46"/>
      <c r="O265" s="46"/>
      <c r="P265" s="46"/>
      <c r="Q265" s="46"/>
      <c r="R265" s="46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  <c r="AG265" s="44"/>
    </row>
    <row r="266" spans="1:33" ht="16.5" thickBot="1" x14ac:dyDescent="0.3">
      <c r="A266" s="45"/>
      <c r="B266" s="1673"/>
      <c r="C266" s="1193"/>
      <c r="D266" s="1193"/>
      <c r="E266" s="1193"/>
      <c r="F266" s="1193"/>
      <c r="G266" s="1556"/>
      <c r="H266" s="1193"/>
      <c r="I266" s="46"/>
      <c r="J266" s="46"/>
      <c r="K266" s="46"/>
      <c r="L266" s="46"/>
      <c r="M266" s="46"/>
      <c r="N266" s="46"/>
      <c r="O266" s="46"/>
      <c r="P266" s="46"/>
      <c r="Q266" s="46"/>
      <c r="R266" s="46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  <c r="AG266" s="44"/>
    </row>
    <row r="267" spans="1:33" ht="16.5" thickBot="1" x14ac:dyDescent="0.3">
      <c r="A267" s="45"/>
      <c r="B267" s="1673"/>
      <c r="C267" s="1193"/>
      <c r="D267" s="1193"/>
      <c r="E267" s="1193"/>
      <c r="F267" s="1193"/>
      <c r="G267" s="1556"/>
      <c r="H267" s="1193"/>
      <c r="I267" s="46"/>
      <c r="J267" s="46"/>
      <c r="K267" s="46"/>
      <c r="L267" s="46"/>
      <c r="M267" s="46"/>
      <c r="N267" s="46"/>
      <c r="O267" s="46"/>
      <c r="P267" s="46"/>
      <c r="Q267" s="46"/>
      <c r="R267" s="46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  <c r="AG267" s="44"/>
    </row>
    <row r="268" spans="1:33" ht="16.5" thickBot="1" x14ac:dyDescent="0.3">
      <c r="A268" s="45"/>
      <c r="B268" s="1673"/>
      <c r="C268" s="1193"/>
      <c r="D268" s="1193"/>
      <c r="E268" s="1193"/>
      <c r="F268" s="1193"/>
      <c r="G268" s="1556"/>
      <c r="H268" s="1193"/>
      <c r="I268" s="46"/>
      <c r="J268" s="46"/>
      <c r="K268" s="46"/>
      <c r="L268" s="46"/>
      <c r="M268" s="46"/>
      <c r="N268" s="46"/>
      <c r="O268" s="46"/>
      <c r="P268" s="46"/>
      <c r="Q268" s="46"/>
      <c r="R268" s="46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  <c r="AG268" s="44"/>
    </row>
    <row r="269" spans="1:33" ht="16.5" thickBot="1" x14ac:dyDescent="0.3">
      <c r="A269" s="45"/>
      <c r="B269" s="1673"/>
      <c r="C269" s="1193"/>
      <c r="D269" s="1193"/>
      <c r="E269" s="1193"/>
      <c r="F269" s="1193"/>
      <c r="G269" s="1556"/>
      <c r="H269" s="1193"/>
      <c r="I269" s="46"/>
      <c r="J269" s="46"/>
      <c r="K269" s="46"/>
      <c r="L269" s="46"/>
      <c r="M269" s="46"/>
      <c r="N269" s="46"/>
      <c r="O269" s="46"/>
      <c r="P269" s="46"/>
      <c r="Q269" s="46"/>
      <c r="R269" s="46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  <c r="AG269" s="44"/>
    </row>
    <row r="270" spans="1:33" ht="16.5" thickBot="1" x14ac:dyDescent="0.3">
      <c r="A270" s="45"/>
      <c r="B270" s="1673"/>
      <c r="C270" s="1193"/>
      <c r="D270" s="1193"/>
      <c r="E270" s="1193"/>
      <c r="F270" s="1193"/>
      <c r="G270" s="1556"/>
      <c r="H270" s="1193"/>
      <c r="I270" s="46"/>
      <c r="J270" s="46"/>
      <c r="K270" s="46"/>
      <c r="L270" s="46"/>
      <c r="M270" s="46"/>
      <c r="N270" s="46"/>
      <c r="O270" s="46"/>
      <c r="P270" s="46"/>
      <c r="Q270" s="46"/>
      <c r="R270" s="46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  <c r="AG270" s="44"/>
    </row>
    <row r="271" spans="1:33" ht="16.5" thickBot="1" x14ac:dyDescent="0.3">
      <c r="A271" s="45"/>
      <c r="B271" s="1673"/>
      <c r="C271" s="1193"/>
      <c r="D271" s="1193"/>
      <c r="E271" s="1193"/>
      <c r="F271" s="1193"/>
      <c r="G271" s="1556"/>
      <c r="H271" s="1193"/>
      <c r="I271" s="46"/>
      <c r="J271" s="46"/>
      <c r="K271" s="46"/>
      <c r="L271" s="46"/>
      <c r="M271" s="46"/>
      <c r="N271" s="46"/>
      <c r="O271" s="46"/>
      <c r="P271" s="46"/>
      <c r="Q271" s="46"/>
      <c r="R271" s="46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  <c r="AG271" s="44"/>
    </row>
    <row r="272" spans="1:33" ht="16.5" thickBot="1" x14ac:dyDescent="0.3">
      <c r="A272" s="45"/>
      <c r="B272" s="1673"/>
      <c r="C272" s="1193"/>
      <c r="D272" s="1193"/>
      <c r="E272" s="1193"/>
      <c r="F272" s="1193"/>
      <c r="G272" s="1556"/>
      <c r="H272" s="1193"/>
      <c r="I272" s="46"/>
      <c r="J272" s="46"/>
      <c r="K272" s="46"/>
      <c r="L272" s="46"/>
      <c r="M272" s="46"/>
      <c r="N272" s="46"/>
      <c r="O272" s="46"/>
      <c r="P272" s="46"/>
      <c r="Q272" s="46"/>
      <c r="R272" s="46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  <c r="AG272" s="44"/>
    </row>
    <row r="273" spans="1:33" ht="16.5" thickBot="1" x14ac:dyDescent="0.3">
      <c r="A273" s="45"/>
      <c r="B273" s="1673"/>
      <c r="C273" s="1193"/>
      <c r="D273" s="1193"/>
      <c r="E273" s="1193"/>
      <c r="F273" s="1193"/>
      <c r="G273" s="1556"/>
      <c r="H273" s="1193"/>
      <c r="I273" s="46"/>
      <c r="J273" s="46"/>
      <c r="K273" s="46"/>
      <c r="L273" s="46"/>
      <c r="M273" s="46"/>
      <c r="N273" s="46"/>
      <c r="O273" s="46"/>
      <c r="P273" s="46"/>
      <c r="Q273" s="46"/>
      <c r="R273" s="46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  <c r="AG273" s="44"/>
    </row>
    <row r="274" spans="1:33" ht="16.5" thickBot="1" x14ac:dyDescent="0.3">
      <c r="A274" s="45"/>
      <c r="B274" s="1673"/>
      <c r="C274" s="1193"/>
      <c r="D274" s="1193"/>
      <c r="E274" s="1193"/>
      <c r="F274" s="1193"/>
      <c r="G274" s="1556"/>
      <c r="H274" s="1193"/>
      <c r="I274" s="46"/>
      <c r="J274" s="46"/>
      <c r="K274" s="46"/>
      <c r="L274" s="46"/>
      <c r="M274" s="46"/>
      <c r="N274" s="46"/>
      <c r="O274" s="46"/>
      <c r="P274" s="46"/>
      <c r="Q274" s="46"/>
      <c r="R274" s="46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  <c r="AG274" s="44"/>
    </row>
    <row r="275" spans="1:33" ht="16.5" thickBot="1" x14ac:dyDescent="0.3">
      <c r="A275" s="45"/>
      <c r="B275" s="1673"/>
      <c r="C275" s="1193"/>
      <c r="D275" s="1193"/>
      <c r="E275" s="1193"/>
      <c r="F275" s="1193"/>
      <c r="G275" s="1556"/>
      <c r="H275" s="1193"/>
      <c r="I275" s="46"/>
      <c r="J275" s="46"/>
      <c r="K275" s="46"/>
      <c r="L275" s="46"/>
      <c r="M275" s="46"/>
      <c r="N275" s="46"/>
      <c r="O275" s="46"/>
      <c r="P275" s="46"/>
      <c r="Q275" s="46"/>
      <c r="R275" s="46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  <c r="AG275" s="44"/>
    </row>
    <row r="276" spans="1:33" ht="16.5" thickBot="1" x14ac:dyDescent="0.3">
      <c r="A276" s="45"/>
      <c r="B276" s="1673"/>
      <c r="C276" s="1193"/>
      <c r="D276" s="1193"/>
      <c r="E276" s="1193"/>
      <c r="F276" s="1193"/>
      <c r="G276" s="1556"/>
      <c r="H276" s="1193"/>
      <c r="I276" s="46"/>
      <c r="J276" s="46"/>
      <c r="K276" s="46"/>
      <c r="L276" s="46"/>
      <c r="M276" s="46"/>
      <c r="N276" s="46"/>
      <c r="O276" s="46"/>
      <c r="P276" s="46"/>
      <c r="Q276" s="46"/>
      <c r="R276" s="46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  <c r="AG276" s="44"/>
    </row>
    <row r="277" spans="1:33" ht="16.5" thickBot="1" x14ac:dyDescent="0.3">
      <c r="A277" s="45"/>
      <c r="B277" s="1673"/>
      <c r="C277" s="1193"/>
      <c r="D277" s="1193"/>
      <c r="E277" s="1193"/>
      <c r="F277" s="1193"/>
      <c r="G277" s="1556"/>
      <c r="H277" s="1193"/>
      <c r="I277" s="46"/>
      <c r="J277" s="46"/>
      <c r="K277" s="46"/>
      <c r="L277" s="46"/>
      <c r="M277" s="46"/>
      <c r="N277" s="46"/>
      <c r="O277" s="46"/>
      <c r="P277" s="46"/>
      <c r="Q277" s="46"/>
      <c r="R277" s="46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  <c r="AG277" s="44"/>
    </row>
    <row r="278" spans="1:33" ht="16.5" thickBot="1" x14ac:dyDescent="0.3">
      <c r="A278" s="45"/>
      <c r="B278" s="1673"/>
      <c r="C278" s="1193"/>
      <c r="D278" s="1193"/>
      <c r="E278" s="1193"/>
      <c r="F278" s="1193"/>
      <c r="G278" s="1556"/>
      <c r="H278" s="1193"/>
      <c r="I278" s="46"/>
      <c r="J278" s="46"/>
      <c r="K278" s="46"/>
      <c r="L278" s="46"/>
      <c r="M278" s="46"/>
      <c r="N278" s="46"/>
      <c r="O278" s="46"/>
      <c r="P278" s="46"/>
      <c r="Q278" s="46"/>
      <c r="R278" s="46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  <c r="AG278" s="44"/>
    </row>
    <row r="279" spans="1:33" ht="16.5" thickBot="1" x14ac:dyDescent="0.3">
      <c r="A279" s="45"/>
      <c r="B279" s="1673"/>
      <c r="C279" s="1193"/>
      <c r="D279" s="1193"/>
      <c r="E279" s="1193"/>
      <c r="F279" s="1193"/>
      <c r="G279" s="1556"/>
      <c r="H279" s="1193"/>
      <c r="I279" s="46"/>
      <c r="J279" s="46"/>
      <c r="K279" s="46"/>
      <c r="L279" s="46"/>
      <c r="M279" s="46"/>
      <c r="N279" s="46"/>
      <c r="O279" s="46"/>
      <c r="P279" s="46"/>
      <c r="Q279" s="46"/>
      <c r="R279" s="46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  <c r="AG279" s="44"/>
    </row>
    <row r="280" spans="1:33" ht="16.5" thickBot="1" x14ac:dyDescent="0.3">
      <c r="A280" s="45"/>
      <c r="B280" s="1673"/>
      <c r="C280" s="1193"/>
      <c r="D280" s="1193"/>
      <c r="E280" s="1193"/>
      <c r="F280" s="1193"/>
      <c r="G280" s="1556"/>
      <c r="H280" s="1193"/>
      <c r="I280" s="46"/>
      <c r="J280" s="46"/>
      <c r="K280" s="46"/>
      <c r="L280" s="46"/>
      <c r="M280" s="46"/>
      <c r="N280" s="46"/>
      <c r="O280" s="46"/>
      <c r="P280" s="46"/>
      <c r="Q280" s="46"/>
      <c r="R280" s="46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  <c r="AG280" s="44"/>
    </row>
    <row r="281" spans="1:33" ht="16.5" thickBot="1" x14ac:dyDescent="0.3">
      <c r="A281" s="45"/>
      <c r="B281" s="1673"/>
      <c r="C281" s="1193"/>
      <c r="D281" s="1193"/>
      <c r="E281" s="1193"/>
      <c r="F281" s="1193"/>
      <c r="G281" s="1556"/>
      <c r="H281" s="1193"/>
      <c r="I281" s="46"/>
      <c r="J281" s="46"/>
      <c r="K281" s="46"/>
      <c r="L281" s="46"/>
      <c r="M281" s="46"/>
      <c r="N281" s="46"/>
      <c r="O281" s="46"/>
      <c r="P281" s="46"/>
      <c r="Q281" s="46"/>
      <c r="R281" s="46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  <c r="AG281" s="44"/>
    </row>
    <row r="282" spans="1:33" ht="15.75" thickBot="1" x14ac:dyDescent="0.3">
      <c r="A282" s="45"/>
      <c r="B282" s="45"/>
      <c r="C282" s="45"/>
      <c r="D282" s="45"/>
      <c r="E282" s="45"/>
      <c r="F282" s="45"/>
      <c r="G282" s="45"/>
      <c r="H282" s="45"/>
      <c r="I282" s="46"/>
      <c r="J282" s="46"/>
      <c r="K282" s="46"/>
      <c r="L282" s="46"/>
      <c r="M282" s="46"/>
      <c r="N282" s="46"/>
      <c r="O282" s="46"/>
      <c r="P282" s="46"/>
      <c r="Q282" s="46"/>
      <c r="R282" s="46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  <c r="AG282" s="44"/>
    </row>
    <row r="283" spans="1:33" ht="24" thickBot="1" x14ac:dyDescent="0.3">
      <c r="A283" s="45"/>
      <c r="B283" s="1203" t="s">
        <v>91</v>
      </c>
      <c r="C283" s="2271"/>
      <c r="D283" s="2272"/>
      <c r="E283" s="2272"/>
      <c r="F283" s="2272"/>
      <c r="G283" s="2272"/>
      <c r="H283" s="2272"/>
      <c r="I283" s="2272"/>
      <c r="J283" s="2272"/>
      <c r="K283" s="2272"/>
      <c r="L283" s="2272"/>
      <c r="M283" s="2272"/>
      <c r="N283" s="2272"/>
      <c r="O283" s="2272"/>
      <c r="P283" s="2272"/>
      <c r="Q283" s="2272"/>
      <c r="R283" s="2272"/>
      <c r="S283" s="2272"/>
      <c r="T283" s="2272"/>
      <c r="U283" s="2272"/>
      <c r="V283" s="2272"/>
      <c r="W283" s="2272"/>
      <c r="X283" s="2272"/>
      <c r="Y283" s="2272"/>
      <c r="Z283" s="2272"/>
      <c r="AA283" s="2272"/>
      <c r="AB283" s="2272"/>
      <c r="AC283" s="2273"/>
      <c r="AD283" s="45"/>
      <c r="AE283" s="45"/>
      <c r="AF283" s="45"/>
      <c r="AG283" s="44"/>
    </row>
    <row r="284" spans="1:33" ht="80.25" customHeight="1" thickBot="1" x14ac:dyDescent="0.3">
      <c r="A284" s="45"/>
      <c r="B284" s="45"/>
      <c r="C284" s="2277"/>
      <c r="D284" s="2278"/>
      <c r="E284" s="2278"/>
      <c r="F284" s="2278"/>
      <c r="G284" s="2278"/>
      <c r="H284" s="2278"/>
      <c r="I284" s="2278"/>
      <c r="J284" s="2278"/>
      <c r="K284" s="2278"/>
      <c r="L284" s="2278"/>
      <c r="M284" s="2278"/>
      <c r="N284" s="2278"/>
      <c r="O284" s="2278"/>
      <c r="P284" s="2278"/>
      <c r="Q284" s="2278"/>
      <c r="R284" s="2278"/>
      <c r="S284" s="2278"/>
      <c r="T284" s="2278"/>
      <c r="U284" s="2278"/>
      <c r="V284" s="2278"/>
      <c r="W284" s="2278"/>
      <c r="X284" s="2278"/>
      <c r="Y284" s="2278"/>
      <c r="Z284" s="2278"/>
      <c r="AA284" s="2278"/>
      <c r="AB284" s="2278"/>
      <c r="AC284" s="2279"/>
      <c r="AD284" s="45"/>
      <c r="AE284" s="45"/>
      <c r="AF284" s="45"/>
      <c r="AG284" s="44"/>
    </row>
    <row r="285" spans="1:33" ht="15.75" thickBot="1" x14ac:dyDescent="0.3">
      <c r="A285" s="71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45"/>
      <c r="AE285" s="45"/>
      <c r="AF285" s="45"/>
      <c r="AG285" s="44"/>
    </row>
    <row r="286" spans="1:33" ht="30.75" thickBot="1" x14ac:dyDescent="0.3">
      <c r="A286" s="45"/>
      <c r="B286" s="2354" t="s">
        <v>96</v>
      </c>
      <c r="C286" s="2354"/>
      <c r="D286" s="2355"/>
      <c r="E286" s="2355"/>
      <c r="F286" s="89" t="s">
        <v>870</v>
      </c>
      <c r="G286" s="1196" t="s">
        <v>98</v>
      </c>
      <c r="H286" s="1196" t="s">
        <v>59</v>
      </c>
      <c r="I286" s="1196" t="s">
        <v>99</v>
      </c>
      <c r="J286" s="1196" t="s">
        <v>100</v>
      </c>
      <c r="K286" s="1196" t="s">
        <v>101</v>
      </c>
      <c r="L286" s="1196" t="s">
        <v>102</v>
      </c>
      <c r="M286" s="1196" t="s">
        <v>103</v>
      </c>
      <c r="N286" s="1196" t="s">
        <v>104</v>
      </c>
      <c r="O286" s="1196" t="s">
        <v>105</v>
      </c>
      <c r="P286" s="1196" t="s">
        <v>106</v>
      </c>
      <c r="Q286" s="1196" t="s">
        <v>107</v>
      </c>
      <c r="R286" s="1196" t="s">
        <v>108</v>
      </c>
      <c r="S286" s="1196" t="s">
        <v>109</v>
      </c>
      <c r="T286" s="1918" t="s">
        <v>110</v>
      </c>
      <c r="U286" s="1919"/>
      <c r="V286" s="1918" t="s">
        <v>111</v>
      </c>
      <c r="W286" s="1919"/>
      <c r="X286" s="1918" t="s">
        <v>50</v>
      </c>
      <c r="Y286" s="1919"/>
      <c r="Z286" s="1918" t="s">
        <v>51</v>
      </c>
      <c r="AA286" s="1919"/>
      <c r="AB286" s="1918" t="s">
        <v>52</v>
      </c>
      <c r="AC286" s="1919"/>
      <c r="AD286" s="2022" t="s">
        <v>53</v>
      </c>
      <c r="AE286" s="2023"/>
      <c r="AF286" s="45"/>
      <c r="AG286" s="44"/>
    </row>
    <row r="287" spans="1:33" ht="33" customHeight="1" thickBot="1" x14ac:dyDescent="0.45">
      <c r="A287" s="45"/>
      <c r="B287" s="63" t="s">
        <v>869</v>
      </c>
      <c r="C287" s="46"/>
      <c r="D287" s="2024" t="s">
        <v>128</v>
      </c>
      <c r="E287" s="2025"/>
      <c r="F287" s="90">
        <f>SUM(G287,H287,I287,J287,K287,L287,M287,N287,O287,P287,Q287,R287,S287,T289,V289,X289,Z289,AB289,AD289)</f>
        <v>0</v>
      </c>
      <c r="G287" s="87">
        <f>COUNTIF($E$290:$E$340,"MATHS")</f>
        <v>0</v>
      </c>
      <c r="H287" s="87">
        <f>COUNTIF($E$290:$E$340,"PC")</f>
        <v>0</v>
      </c>
      <c r="I287" s="87">
        <f>COUNTIF($E$290:$E$340,"SVT")</f>
        <v>0</v>
      </c>
      <c r="J287" s="87">
        <f>COUNTIF($E$290:$E$340,"LM")</f>
        <v>0</v>
      </c>
      <c r="K287" s="87">
        <f>COUNTIF($E$290:$E$340,"PHILO")</f>
        <v>0</v>
      </c>
      <c r="L287" s="87">
        <f>COUNTIF($E$290:$E$340,"ANG")</f>
        <v>0</v>
      </c>
      <c r="M287" s="87">
        <f>COUNTIF($E$290:$E$340,"ALL")</f>
        <v>0</v>
      </c>
      <c r="N287" s="87">
        <f>COUNTIF($E$290:$E$340,"ESP")</f>
        <v>0</v>
      </c>
      <c r="O287" s="87">
        <f>COUNTIF($E$290:$E$340,"HG")</f>
        <v>0</v>
      </c>
      <c r="P287" s="87">
        <f>COUNTIF($E$290:$E$340,"EPS")</f>
        <v>0</v>
      </c>
      <c r="Q287" s="87">
        <f>COUNTIF($E$290:$E$340,"ARTS P")</f>
        <v>0</v>
      </c>
      <c r="R287" s="87">
        <f>COUNTIF($E$290:$E$340,"EDU M")</f>
        <v>0</v>
      </c>
      <c r="S287" s="87">
        <f>COUNTIF($E$290:$E$340,"EDHC")</f>
        <v>0</v>
      </c>
      <c r="T287" s="88" t="s">
        <v>113</v>
      </c>
      <c r="U287" s="88" t="s">
        <v>100</v>
      </c>
      <c r="V287" s="88" t="s">
        <v>114</v>
      </c>
      <c r="W287" s="88" t="s">
        <v>109</v>
      </c>
      <c r="X287" s="88" t="s">
        <v>115</v>
      </c>
      <c r="Y287" s="88" t="s">
        <v>106</v>
      </c>
      <c r="Z287" s="88" t="s">
        <v>116</v>
      </c>
      <c r="AA287" s="88" t="s">
        <v>117</v>
      </c>
      <c r="AB287" s="88" t="s">
        <v>52</v>
      </c>
      <c r="AC287" s="88" t="s">
        <v>99</v>
      </c>
      <c r="AD287" s="1462" t="s">
        <v>99</v>
      </c>
      <c r="AE287" s="1463" t="s">
        <v>59</v>
      </c>
      <c r="AF287" s="45"/>
      <c r="AG287" s="44"/>
    </row>
    <row r="288" spans="1:33" ht="31.5" customHeight="1" thickBot="1" x14ac:dyDescent="0.45">
      <c r="A288" s="45"/>
      <c r="B288" s="63"/>
      <c r="C288" s="46"/>
      <c r="D288" s="2026"/>
      <c r="E288" s="2027"/>
      <c r="F288" s="46"/>
      <c r="G288" s="46"/>
      <c r="H288" s="46"/>
      <c r="I288" s="46"/>
      <c r="J288" s="46"/>
      <c r="K288" s="46"/>
      <c r="L288" s="46"/>
      <c r="M288" s="46"/>
      <c r="N288" s="46"/>
      <c r="O288" s="46"/>
      <c r="P288" s="46"/>
      <c r="Q288" s="46"/>
      <c r="R288" s="46"/>
      <c r="S288" s="46"/>
      <c r="T288" s="1198">
        <f>COUNTIF($E$290:$E$340,"HG/LM(HG)")</f>
        <v>0</v>
      </c>
      <c r="U288" s="1198">
        <f>COUNTIF($E$290:$E$340,"HG/LM(LM)")</f>
        <v>0</v>
      </c>
      <c r="V288" s="1198">
        <f>COUNTIF($E$290:$E$340,"LM/EDHC(LM)")</f>
        <v>0</v>
      </c>
      <c r="W288" s="1198">
        <f>COUNTIF($E$290:$E$340,"LM/EDHC(EDHC)")</f>
        <v>0</v>
      </c>
      <c r="X288" s="1198">
        <f>COUNTIF($E$290:$E$340,"ANG/EPS(ANG)")</f>
        <v>0</v>
      </c>
      <c r="Y288" s="1198">
        <f>COUNTIF($E$290:$E$340,"ANG/EPS(EPS)")</f>
        <v>0</v>
      </c>
      <c r="Z288" s="1198">
        <f>COUNTIF($E$290:$E$340,"MATHS/TICE(MATHS)")</f>
        <v>0</v>
      </c>
      <c r="AA288" s="1198">
        <f>COUNTIF($E$290:$E$340,"MATHS/TICE(TICE)")</f>
        <v>0</v>
      </c>
      <c r="AB288" s="1198">
        <f>COUNTIF($E$290:$E$340,"PC/SVT(PC)")</f>
        <v>0</v>
      </c>
      <c r="AC288" s="1198">
        <f>COUNTIF($E$290:$E$340,"PC/SVT(SVT)")</f>
        <v>0</v>
      </c>
      <c r="AD288" s="1198">
        <f>COUNTIF($E$290:$E$340,"SVT/PC(SVT)")</f>
        <v>0</v>
      </c>
      <c r="AE288" s="1198">
        <f>COUNTIF($E$290:$E$340,"SVT/PC(PC)")</f>
        <v>0</v>
      </c>
      <c r="AF288" s="45"/>
      <c r="AG288" s="44"/>
    </row>
    <row r="289" spans="1:33" ht="33" customHeight="1" thickBot="1" x14ac:dyDescent="0.3">
      <c r="A289" s="45"/>
      <c r="B289" s="78" t="s">
        <v>1</v>
      </c>
      <c r="C289" s="78" t="s">
        <v>119</v>
      </c>
      <c r="D289" s="83" t="s">
        <v>120</v>
      </c>
      <c r="E289" s="83" t="s">
        <v>121</v>
      </c>
      <c r="F289" s="78" t="s">
        <v>122</v>
      </c>
      <c r="G289" s="78" t="s">
        <v>123</v>
      </c>
      <c r="H289" s="78" t="s">
        <v>124</v>
      </c>
      <c r="I289" s="46"/>
      <c r="J289" s="46"/>
      <c r="K289" s="46"/>
      <c r="L289" s="46"/>
      <c r="M289" s="46"/>
      <c r="N289" s="46"/>
      <c r="O289" s="46"/>
      <c r="P289" s="46"/>
      <c r="Q289" s="46"/>
      <c r="R289" s="46"/>
      <c r="S289" s="45"/>
      <c r="T289" s="2353">
        <f>T288+U288</f>
        <v>0</v>
      </c>
      <c r="U289" s="2353"/>
      <c r="V289" s="2353">
        <f>V288+W288</f>
        <v>0</v>
      </c>
      <c r="W289" s="2353"/>
      <c r="X289" s="2353">
        <f>X288+Y288</f>
        <v>0</v>
      </c>
      <c r="Y289" s="2353"/>
      <c r="Z289" s="2353">
        <f>Z288+AA288</f>
        <v>0</v>
      </c>
      <c r="AA289" s="2353"/>
      <c r="AB289" s="2353">
        <f>AB288+AC288</f>
        <v>0</v>
      </c>
      <c r="AC289" s="2353"/>
      <c r="AD289" s="2353">
        <f>AD288+AE288</f>
        <v>0</v>
      </c>
      <c r="AE289" s="2353"/>
      <c r="AF289" s="45"/>
      <c r="AG289" s="44"/>
    </row>
    <row r="290" spans="1:33" ht="16.5" thickBot="1" x14ac:dyDescent="0.3">
      <c r="A290" s="45"/>
      <c r="B290" s="1673"/>
      <c r="C290" s="1675"/>
      <c r="D290" s="1675"/>
      <c r="E290" s="1675"/>
      <c r="F290" s="1675"/>
      <c r="G290" s="1676"/>
      <c r="H290" s="1675"/>
      <c r="I290" s="46"/>
      <c r="J290" s="46"/>
      <c r="K290" s="46"/>
      <c r="L290" s="46"/>
      <c r="M290" s="46"/>
      <c r="N290" s="46"/>
      <c r="O290" s="46"/>
      <c r="P290" s="46"/>
      <c r="Q290" s="46"/>
      <c r="R290" s="46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  <c r="AG290" s="44"/>
    </row>
    <row r="291" spans="1:33" ht="16.5" thickBot="1" x14ac:dyDescent="0.3">
      <c r="A291" s="45"/>
      <c r="B291" s="1673"/>
      <c r="C291" s="1675"/>
      <c r="D291" s="1675"/>
      <c r="E291" s="1675"/>
      <c r="F291" s="1675"/>
      <c r="G291" s="1676"/>
      <c r="H291" s="1675"/>
      <c r="I291" s="46"/>
      <c r="J291" s="46"/>
      <c r="K291" s="46"/>
      <c r="L291" s="46"/>
      <c r="M291" s="46"/>
      <c r="N291" s="46"/>
      <c r="O291" s="46"/>
      <c r="P291" s="46"/>
      <c r="Q291" s="46"/>
      <c r="R291" s="46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  <c r="AG291" s="44"/>
    </row>
    <row r="292" spans="1:33" ht="16.5" thickBot="1" x14ac:dyDescent="0.3">
      <c r="A292" s="45"/>
      <c r="B292" s="1673"/>
      <c r="C292" s="1675"/>
      <c r="D292" s="1675"/>
      <c r="E292" s="1675"/>
      <c r="F292" s="1675"/>
      <c r="G292" s="1676"/>
      <c r="H292" s="1675"/>
      <c r="I292" s="46"/>
      <c r="J292" s="46"/>
      <c r="K292" s="46"/>
      <c r="L292" s="46"/>
      <c r="M292" s="46"/>
      <c r="N292" s="46"/>
      <c r="O292" s="46"/>
      <c r="P292" s="46"/>
      <c r="Q292" s="46"/>
      <c r="R292" s="46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  <c r="AG292" s="44"/>
    </row>
    <row r="293" spans="1:33" ht="16.5" thickBot="1" x14ac:dyDescent="0.3">
      <c r="A293" s="45"/>
      <c r="B293" s="1673"/>
      <c r="C293" s="1675"/>
      <c r="D293" s="1675"/>
      <c r="E293" s="1675"/>
      <c r="F293" s="1675"/>
      <c r="G293" s="1676"/>
      <c r="H293" s="1675"/>
      <c r="I293" s="46"/>
      <c r="J293" s="46"/>
      <c r="K293" s="46"/>
      <c r="L293" s="46"/>
      <c r="M293" s="46"/>
      <c r="N293" s="46"/>
      <c r="O293" s="46"/>
      <c r="P293" s="46"/>
      <c r="Q293" s="46"/>
      <c r="R293" s="46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  <c r="AG293" s="44"/>
    </row>
    <row r="294" spans="1:33" ht="16.5" thickBot="1" x14ac:dyDescent="0.3">
      <c r="A294" s="45"/>
      <c r="B294" s="1673"/>
      <c r="C294" s="1675"/>
      <c r="D294" s="1675"/>
      <c r="E294" s="1675"/>
      <c r="F294" s="1675"/>
      <c r="G294" s="1676"/>
      <c r="H294" s="1675"/>
      <c r="I294" s="46"/>
      <c r="J294" s="46"/>
      <c r="K294" s="46"/>
      <c r="L294" s="46"/>
      <c r="M294" s="46"/>
      <c r="N294" s="46"/>
      <c r="O294" s="46"/>
      <c r="P294" s="46"/>
      <c r="Q294" s="46"/>
      <c r="R294" s="46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  <c r="AG294" s="44"/>
    </row>
    <row r="295" spans="1:33" ht="16.5" thickBot="1" x14ac:dyDescent="0.3">
      <c r="A295" s="45"/>
      <c r="B295" s="1673"/>
      <c r="C295" s="1675"/>
      <c r="D295" s="1675"/>
      <c r="E295" s="1675"/>
      <c r="F295" s="1675"/>
      <c r="G295" s="1676"/>
      <c r="H295" s="1675"/>
      <c r="I295" s="46"/>
      <c r="J295" s="46"/>
      <c r="K295" s="46"/>
      <c r="L295" s="46"/>
      <c r="M295" s="46"/>
      <c r="N295" s="46"/>
      <c r="O295" s="46"/>
      <c r="P295" s="46"/>
      <c r="Q295" s="46"/>
      <c r="R295" s="46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  <c r="AG295" s="44"/>
    </row>
    <row r="296" spans="1:33" ht="16.5" thickBot="1" x14ac:dyDescent="0.3">
      <c r="A296" s="45"/>
      <c r="B296" s="1673"/>
      <c r="C296" s="1675"/>
      <c r="D296" s="1675"/>
      <c r="E296" s="1675"/>
      <c r="F296" s="1675"/>
      <c r="G296" s="1676"/>
      <c r="H296" s="1675"/>
      <c r="I296" s="46"/>
      <c r="J296" s="46"/>
      <c r="K296" s="46"/>
      <c r="L296" s="46"/>
      <c r="M296" s="46"/>
      <c r="N296" s="46"/>
      <c r="O296" s="46"/>
      <c r="P296" s="46"/>
      <c r="Q296" s="46"/>
      <c r="R296" s="46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  <c r="AG296" s="44"/>
    </row>
    <row r="297" spans="1:33" ht="16.5" thickBot="1" x14ac:dyDescent="0.3">
      <c r="A297" s="45"/>
      <c r="B297" s="1673"/>
      <c r="C297" s="1675"/>
      <c r="D297" s="1675"/>
      <c r="E297" s="1675"/>
      <c r="F297" s="1675"/>
      <c r="G297" s="1676"/>
      <c r="H297" s="1675"/>
      <c r="I297" s="46"/>
      <c r="J297" s="46"/>
      <c r="K297" s="46"/>
      <c r="L297" s="46"/>
      <c r="M297" s="46"/>
      <c r="N297" s="46"/>
      <c r="O297" s="46"/>
      <c r="P297" s="46"/>
      <c r="Q297" s="46"/>
      <c r="R297" s="46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  <c r="AG297" s="44"/>
    </row>
    <row r="298" spans="1:33" ht="16.5" thickBot="1" x14ac:dyDescent="0.3">
      <c r="A298" s="45"/>
      <c r="B298" s="1673"/>
      <c r="C298" s="1675"/>
      <c r="D298" s="1675"/>
      <c r="E298" s="1675"/>
      <c r="F298" s="1675"/>
      <c r="G298" s="1676"/>
      <c r="H298" s="1675"/>
      <c r="I298" s="46"/>
      <c r="J298" s="46"/>
      <c r="K298" s="46"/>
      <c r="L298" s="46"/>
      <c r="M298" s="46"/>
      <c r="N298" s="46"/>
      <c r="O298" s="46"/>
      <c r="P298" s="46"/>
      <c r="Q298" s="46"/>
      <c r="R298" s="46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  <c r="AG298" s="44"/>
    </row>
    <row r="299" spans="1:33" ht="16.5" thickBot="1" x14ac:dyDescent="0.3">
      <c r="A299" s="45"/>
      <c r="B299" s="1673"/>
      <c r="C299" s="1675"/>
      <c r="D299" s="1675"/>
      <c r="E299" s="1675"/>
      <c r="F299" s="1675"/>
      <c r="G299" s="1676"/>
      <c r="H299" s="1675"/>
      <c r="I299" s="46"/>
      <c r="J299" s="46"/>
      <c r="K299" s="46"/>
      <c r="L299" s="46"/>
      <c r="M299" s="46"/>
      <c r="N299" s="46"/>
      <c r="O299" s="46"/>
      <c r="P299" s="46"/>
      <c r="Q299" s="46"/>
      <c r="R299" s="46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  <c r="AG299" s="44"/>
    </row>
    <row r="300" spans="1:33" ht="16.5" thickBot="1" x14ac:dyDescent="0.3">
      <c r="A300" s="45"/>
      <c r="B300" s="1673"/>
      <c r="C300" s="1675"/>
      <c r="D300" s="1675"/>
      <c r="E300" s="1675"/>
      <c r="F300" s="1675"/>
      <c r="G300" s="1676"/>
      <c r="H300" s="1675"/>
      <c r="I300" s="46"/>
      <c r="J300" s="46"/>
      <c r="K300" s="46"/>
      <c r="L300" s="46"/>
      <c r="M300" s="46"/>
      <c r="N300" s="46"/>
      <c r="O300" s="46"/>
      <c r="P300" s="46"/>
      <c r="Q300" s="46"/>
      <c r="R300" s="46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  <c r="AG300" s="44"/>
    </row>
    <row r="301" spans="1:33" ht="16.5" thickBot="1" x14ac:dyDescent="0.3">
      <c r="A301" s="45"/>
      <c r="B301" s="1673"/>
      <c r="C301" s="1675"/>
      <c r="D301" s="1675"/>
      <c r="E301" s="1675"/>
      <c r="F301" s="1675"/>
      <c r="G301" s="1676"/>
      <c r="H301" s="1675"/>
      <c r="I301" s="46"/>
      <c r="J301" s="46"/>
      <c r="K301" s="46"/>
      <c r="L301" s="46"/>
      <c r="M301" s="46"/>
      <c r="N301" s="46"/>
      <c r="O301" s="46"/>
      <c r="P301" s="46"/>
      <c r="Q301" s="46"/>
      <c r="R301" s="46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  <c r="AG301" s="44"/>
    </row>
    <row r="302" spans="1:33" ht="16.5" thickBot="1" x14ac:dyDescent="0.3">
      <c r="A302" s="45"/>
      <c r="B302" s="1673"/>
      <c r="C302" s="1675"/>
      <c r="D302" s="1675"/>
      <c r="E302" s="1675"/>
      <c r="F302" s="1675"/>
      <c r="G302" s="1676"/>
      <c r="H302" s="1675"/>
      <c r="I302" s="46"/>
      <c r="J302" s="46"/>
      <c r="K302" s="46"/>
      <c r="L302" s="46"/>
      <c r="M302" s="46"/>
      <c r="N302" s="46"/>
      <c r="O302" s="46"/>
      <c r="P302" s="46"/>
      <c r="Q302" s="46"/>
      <c r="R302" s="46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  <c r="AG302" s="44"/>
    </row>
    <row r="303" spans="1:33" ht="16.5" thickBot="1" x14ac:dyDescent="0.3">
      <c r="A303" s="45"/>
      <c r="B303" s="1673"/>
      <c r="C303" s="1675"/>
      <c r="D303" s="1675"/>
      <c r="E303" s="1675"/>
      <c r="F303" s="1675"/>
      <c r="G303" s="1676"/>
      <c r="H303" s="1675"/>
      <c r="I303" s="46"/>
      <c r="J303" s="46"/>
      <c r="K303" s="46"/>
      <c r="L303" s="46"/>
      <c r="M303" s="46"/>
      <c r="N303" s="46"/>
      <c r="O303" s="46"/>
      <c r="P303" s="46"/>
      <c r="Q303" s="46"/>
      <c r="R303" s="46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  <c r="AG303" s="44"/>
    </row>
    <row r="304" spans="1:33" ht="16.5" thickBot="1" x14ac:dyDescent="0.3">
      <c r="A304" s="45"/>
      <c r="B304" s="1673"/>
      <c r="C304" s="1675"/>
      <c r="D304" s="1675"/>
      <c r="E304" s="1675"/>
      <c r="F304" s="1675"/>
      <c r="G304" s="1676"/>
      <c r="H304" s="1675"/>
      <c r="I304" s="46"/>
      <c r="J304" s="46"/>
      <c r="K304" s="46"/>
      <c r="L304" s="46"/>
      <c r="M304" s="46"/>
      <c r="N304" s="46"/>
      <c r="O304" s="46"/>
      <c r="P304" s="46"/>
      <c r="Q304" s="46"/>
      <c r="R304" s="46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  <c r="AG304" s="44"/>
    </row>
    <row r="305" spans="1:33" ht="16.5" thickBot="1" x14ac:dyDescent="0.3">
      <c r="A305" s="45"/>
      <c r="B305" s="1673"/>
      <c r="C305" s="1675"/>
      <c r="D305" s="1675"/>
      <c r="E305" s="1675"/>
      <c r="F305" s="1675"/>
      <c r="G305" s="1676"/>
      <c r="H305" s="1675"/>
      <c r="I305" s="46"/>
      <c r="J305" s="46"/>
      <c r="K305" s="46"/>
      <c r="L305" s="46"/>
      <c r="M305" s="46"/>
      <c r="N305" s="46"/>
      <c r="O305" s="46"/>
      <c r="P305" s="46"/>
      <c r="Q305" s="46"/>
      <c r="R305" s="46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  <c r="AG305" s="44"/>
    </row>
    <row r="306" spans="1:33" ht="16.5" thickBot="1" x14ac:dyDescent="0.3">
      <c r="A306" s="45"/>
      <c r="B306" s="1673"/>
      <c r="C306" s="1675"/>
      <c r="D306" s="1675"/>
      <c r="E306" s="1675"/>
      <c r="F306" s="1675"/>
      <c r="G306" s="1676"/>
      <c r="H306" s="1675"/>
      <c r="I306" s="46"/>
      <c r="J306" s="46"/>
      <c r="K306" s="46"/>
      <c r="L306" s="46"/>
      <c r="M306" s="46"/>
      <c r="N306" s="46"/>
      <c r="O306" s="46"/>
      <c r="P306" s="46"/>
      <c r="Q306" s="46"/>
      <c r="R306" s="46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  <c r="AG306" s="44"/>
    </row>
    <row r="307" spans="1:33" ht="16.5" thickBot="1" x14ac:dyDescent="0.3">
      <c r="A307" s="45"/>
      <c r="B307" s="1673"/>
      <c r="C307" s="1675"/>
      <c r="D307" s="1675"/>
      <c r="E307" s="1675"/>
      <c r="F307" s="1675"/>
      <c r="G307" s="1676"/>
      <c r="H307" s="1675"/>
      <c r="I307" s="46"/>
      <c r="J307" s="46"/>
      <c r="K307" s="46"/>
      <c r="L307" s="46"/>
      <c r="M307" s="46"/>
      <c r="N307" s="46"/>
      <c r="O307" s="46"/>
      <c r="P307" s="46"/>
      <c r="Q307" s="46"/>
      <c r="R307" s="46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  <c r="AG307" s="44"/>
    </row>
    <row r="308" spans="1:33" ht="16.5" thickBot="1" x14ac:dyDescent="0.3">
      <c r="A308" s="45"/>
      <c r="B308" s="1673"/>
      <c r="C308" s="1675"/>
      <c r="D308" s="1675"/>
      <c r="E308" s="1675"/>
      <c r="F308" s="1675"/>
      <c r="G308" s="1676"/>
      <c r="H308" s="1675"/>
      <c r="I308" s="46"/>
      <c r="J308" s="46"/>
      <c r="K308" s="46"/>
      <c r="L308" s="46"/>
      <c r="M308" s="46"/>
      <c r="N308" s="46"/>
      <c r="O308" s="46"/>
      <c r="P308" s="46"/>
      <c r="Q308" s="46"/>
      <c r="R308" s="46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  <c r="AG308" s="44"/>
    </row>
    <row r="309" spans="1:33" ht="16.5" thickBot="1" x14ac:dyDescent="0.3">
      <c r="A309" s="45"/>
      <c r="B309" s="1673"/>
      <c r="C309" s="1675"/>
      <c r="D309" s="1675"/>
      <c r="E309" s="1675"/>
      <c r="F309" s="1675"/>
      <c r="G309" s="1676"/>
      <c r="H309" s="1675"/>
      <c r="I309" s="46"/>
      <c r="J309" s="46"/>
      <c r="K309" s="46"/>
      <c r="L309" s="46"/>
      <c r="M309" s="46"/>
      <c r="N309" s="46"/>
      <c r="O309" s="46"/>
      <c r="P309" s="46"/>
      <c r="Q309" s="46"/>
      <c r="R309" s="46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  <c r="AG309" s="44"/>
    </row>
    <row r="310" spans="1:33" ht="16.5" thickBot="1" x14ac:dyDescent="0.3">
      <c r="A310" s="45"/>
      <c r="B310" s="1673"/>
      <c r="C310" s="1675"/>
      <c r="D310" s="1675"/>
      <c r="E310" s="1675"/>
      <c r="F310" s="1675"/>
      <c r="G310" s="1676"/>
      <c r="H310" s="1675"/>
      <c r="I310" s="46"/>
      <c r="J310" s="46"/>
      <c r="K310" s="46"/>
      <c r="L310" s="46"/>
      <c r="M310" s="46"/>
      <c r="N310" s="46"/>
      <c r="O310" s="46"/>
      <c r="P310" s="46"/>
      <c r="Q310" s="46"/>
      <c r="R310" s="46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  <c r="AG310" s="44"/>
    </row>
    <row r="311" spans="1:33" ht="16.5" thickBot="1" x14ac:dyDescent="0.3">
      <c r="A311" s="45"/>
      <c r="B311" s="1673"/>
      <c r="C311" s="1675"/>
      <c r="D311" s="1675"/>
      <c r="E311" s="1675"/>
      <c r="F311" s="1675"/>
      <c r="G311" s="1676"/>
      <c r="H311" s="1675"/>
      <c r="I311" s="46"/>
      <c r="J311" s="46"/>
      <c r="K311" s="46"/>
      <c r="L311" s="46"/>
      <c r="M311" s="46"/>
      <c r="N311" s="46"/>
      <c r="O311" s="46"/>
      <c r="P311" s="46"/>
      <c r="Q311" s="46"/>
      <c r="R311" s="46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  <c r="AG311" s="44"/>
    </row>
    <row r="312" spans="1:33" ht="16.5" thickBot="1" x14ac:dyDescent="0.3">
      <c r="A312" s="45"/>
      <c r="B312" s="1673"/>
      <c r="C312" s="1675"/>
      <c r="D312" s="1675"/>
      <c r="E312" s="1675"/>
      <c r="F312" s="1675"/>
      <c r="G312" s="1676"/>
      <c r="H312" s="1675"/>
      <c r="I312" s="46"/>
      <c r="J312" s="46"/>
      <c r="K312" s="46"/>
      <c r="L312" s="46"/>
      <c r="M312" s="46"/>
      <c r="N312" s="46"/>
      <c r="O312" s="46"/>
      <c r="P312" s="46"/>
      <c r="Q312" s="46"/>
      <c r="R312" s="46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  <c r="AG312" s="44"/>
    </row>
    <row r="313" spans="1:33" ht="16.5" thickBot="1" x14ac:dyDescent="0.3">
      <c r="A313" s="45"/>
      <c r="B313" s="1673"/>
      <c r="C313" s="1675"/>
      <c r="D313" s="1675"/>
      <c r="E313" s="1675"/>
      <c r="F313" s="1675"/>
      <c r="G313" s="1676"/>
      <c r="H313" s="1675"/>
      <c r="I313" s="46"/>
      <c r="J313" s="46"/>
      <c r="K313" s="46"/>
      <c r="L313" s="46"/>
      <c r="M313" s="46"/>
      <c r="N313" s="46"/>
      <c r="O313" s="46"/>
      <c r="P313" s="46"/>
      <c r="Q313" s="46"/>
      <c r="R313" s="46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  <c r="AG313" s="44"/>
    </row>
    <row r="314" spans="1:33" ht="16.5" thickBot="1" x14ac:dyDescent="0.3">
      <c r="A314" s="45"/>
      <c r="B314" s="1673"/>
      <c r="C314" s="1675"/>
      <c r="D314" s="1675"/>
      <c r="E314" s="1675"/>
      <c r="F314" s="1675"/>
      <c r="G314" s="1676"/>
      <c r="H314" s="1675"/>
      <c r="I314" s="46"/>
      <c r="J314" s="46"/>
      <c r="K314" s="46"/>
      <c r="L314" s="46"/>
      <c r="M314" s="46"/>
      <c r="N314" s="46"/>
      <c r="O314" s="46"/>
      <c r="P314" s="46"/>
      <c r="Q314" s="46"/>
      <c r="R314" s="46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  <c r="AG314" s="44"/>
    </row>
    <row r="315" spans="1:33" ht="16.5" thickBot="1" x14ac:dyDescent="0.3">
      <c r="A315" s="45"/>
      <c r="B315" s="1673"/>
      <c r="C315" s="1675"/>
      <c r="D315" s="1675"/>
      <c r="E315" s="1675"/>
      <c r="F315" s="1675"/>
      <c r="G315" s="1676"/>
      <c r="H315" s="1675"/>
      <c r="I315" s="46"/>
      <c r="J315" s="46"/>
      <c r="K315" s="46"/>
      <c r="L315" s="46"/>
      <c r="M315" s="46"/>
      <c r="N315" s="46"/>
      <c r="O315" s="46"/>
      <c r="P315" s="46"/>
      <c r="Q315" s="46"/>
      <c r="R315" s="46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  <c r="AG315" s="44"/>
    </row>
    <row r="316" spans="1:33" ht="16.5" thickBot="1" x14ac:dyDescent="0.3">
      <c r="A316" s="45"/>
      <c r="B316" s="1673"/>
      <c r="C316" s="1675"/>
      <c r="D316" s="1675"/>
      <c r="E316" s="1675"/>
      <c r="F316" s="1675"/>
      <c r="G316" s="1676"/>
      <c r="H316" s="1675"/>
      <c r="I316" s="46"/>
      <c r="J316" s="46"/>
      <c r="K316" s="46"/>
      <c r="L316" s="46"/>
      <c r="M316" s="46"/>
      <c r="N316" s="46"/>
      <c r="O316" s="46"/>
      <c r="P316" s="46"/>
      <c r="Q316" s="46"/>
      <c r="R316" s="46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  <c r="AG316" s="44"/>
    </row>
    <row r="317" spans="1:33" ht="16.5" thickBot="1" x14ac:dyDescent="0.3">
      <c r="A317" s="45"/>
      <c r="B317" s="1673"/>
      <c r="C317" s="1675"/>
      <c r="D317" s="1675"/>
      <c r="E317" s="1675"/>
      <c r="F317" s="1675"/>
      <c r="G317" s="1676"/>
      <c r="H317" s="1675"/>
      <c r="I317" s="46"/>
      <c r="J317" s="46"/>
      <c r="K317" s="46"/>
      <c r="L317" s="46"/>
      <c r="M317" s="46"/>
      <c r="N317" s="46"/>
      <c r="O317" s="46"/>
      <c r="P317" s="46"/>
      <c r="Q317" s="46"/>
      <c r="R317" s="46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  <c r="AG317" s="44"/>
    </row>
    <row r="318" spans="1:33" ht="16.5" thickBot="1" x14ac:dyDescent="0.3">
      <c r="A318" s="45"/>
      <c r="B318" s="1673"/>
      <c r="C318" s="1675"/>
      <c r="D318" s="1675"/>
      <c r="E318" s="1675"/>
      <c r="F318" s="1675"/>
      <c r="G318" s="1676"/>
      <c r="H318" s="1675"/>
      <c r="I318" s="46"/>
      <c r="J318" s="46"/>
      <c r="K318" s="46"/>
      <c r="L318" s="46"/>
      <c r="M318" s="46"/>
      <c r="N318" s="46"/>
      <c r="O318" s="46"/>
      <c r="P318" s="46"/>
      <c r="Q318" s="46"/>
      <c r="R318" s="46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  <c r="AG318" s="44"/>
    </row>
    <row r="319" spans="1:33" ht="54.75" thickBot="1" x14ac:dyDescent="0.3">
      <c r="A319" s="45"/>
      <c r="B319" s="78" t="s">
        <v>1</v>
      </c>
      <c r="C319" s="78" t="s">
        <v>119</v>
      </c>
      <c r="D319" s="78" t="s">
        <v>120</v>
      </c>
      <c r="E319" s="78" t="s">
        <v>121</v>
      </c>
      <c r="F319" s="78" t="s">
        <v>122</v>
      </c>
      <c r="G319" s="78" t="s">
        <v>123</v>
      </c>
      <c r="H319" s="78" t="s">
        <v>124</v>
      </c>
      <c r="I319" s="46"/>
      <c r="J319" s="46"/>
      <c r="K319" s="46"/>
      <c r="L319" s="46"/>
      <c r="M319" s="46"/>
      <c r="N319" s="46"/>
      <c r="O319" s="46"/>
      <c r="P319" s="46"/>
      <c r="Q319" s="46"/>
      <c r="R319" s="46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  <c r="AG319" s="44"/>
    </row>
    <row r="320" spans="1:33" ht="16.5" thickBot="1" x14ac:dyDescent="0.3">
      <c r="A320" s="45"/>
      <c r="B320" s="1673"/>
      <c r="C320" s="1675"/>
      <c r="D320" s="1675"/>
      <c r="E320" s="1675"/>
      <c r="F320" s="1675"/>
      <c r="G320" s="1676"/>
      <c r="H320" s="1675"/>
      <c r="I320" s="46"/>
      <c r="J320" s="46"/>
      <c r="K320" s="46"/>
      <c r="L320" s="46"/>
      <c r="M320" s="46"/>
      <c r="N320" s="46"/>
      <c r="O320" s="46"/>
      <c r="P320" s="46"/>
      <c r="Q320" s="46"/>
      <c r="R320" s="46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  <c r="AG320" s="44"/>
    </row>
    <row r="321" spans="1:33" ht="16.5" thickBot="1" x14ac:dyDescent="0.3">
      <c r="A321" s="45"/>
      <c r="B321" s="1673"/>
      <c r="C321" s="1675"/>
      <c r="D321" s="1675"/>
      <c r="E321" s="1675"/>
      <c r="F321" s="1675"/>
      <c r="G321" s="1676"/>
      <c r="H321" s="1675"/>
      <c r="I321" s="46"/>
      <c r="J321" s="46"/>
      <c r="K321" s="46"/>
      <c r="L321" s="46"/>
      <c r="M321" s="46"/>
      <c r="N321" s="46"/>
      <c r="O321" s="46"/>
      <c r="P321" s="46"/>
      <c r="Q321" s="46"/>
      <c r="R321" s="46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  <c r="AG321" s="44"/>
    </row>
    <row r="322" spans="1:33" ht="16.5" thickBot="1" x14ac:dyDescent="0.3">
      <c r="A322" s="45"/>
      <c r="B322" s="1673"/>
      <c r="C322" s="1675"/>
      <c r="D322" s="1675"/>
      <c r="E322" s="1675"/>
      <c r="F322" s="1675"/>
      <c r="G322" s="1676"/>
      <c r="H322" s="1675"/>
      <c r="I322" s="46"/>
      <c r="J322" s="46"/>
      <c r="K322" s="46"/>
      <c r="L322" s="46"/>
      <c r="M322" s="46"/>
      <c r="N322" s="46"/>
      <c r="O322" s="46"/>
      <c r="P322" s="46"/>
      <c r="Q322" s="46"/>
      <c r="R322" s="46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  <c r="AG322" s="44"/>
    </row>
    <row r="323" spans="1:33" ht="16.5" thickBot="1" x14ac:dyDescent="0.3">
      <c r="A323" s="45"/>
      <c r="B323" s="1673"/>
      <c r="C323" s="1675"/>
      <c r="D323" s="1675"/>
      <c r="E323" s="1675"/>
      <c r="F323" s="1675"/>
      <c r="G323" s="1676"/>
      <c r="H323" s="1675"/>
      <c r="I323" s="46"/>
      <c r="J323" s="46"/>
      <c r="K323" s="46"/>
      <c r="L323" s="46"/>
      <c r="M323" s="46"/>
      <c r="N323" s="46"/>
      <c r="O323" s="46"/>
      <c r="P323" s="46"/>
      <c r="Q323" s="46"/>
      <c r="R323" s="46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  <c r="AG323" s="44"/>
    </row>
    <row r="324" spans="1:33" ht="16.5" thickBot="1" x14ac:dyDescent="0.3">
      <c r="A324" s="45"/>
      <c r="B324" s="1673"/>
      <c r="C324" s="1675"/>
      <c r="D324" s="1675"/>
      <c r="E324" s="1675"/>
      <c r="F324" s="1675"/>
      <c r="G324" s="1676"/>
      <c r="H324" s="1675"/>
      <c r="I324" s="46"/>
      <c r="J324" s="46"/>
      <c r="K324" s="46"/>
      <c r="L324" s="46"/>
      <c r="M324" s="46"/>
      <c r="N324" s="46"/>
      <c r="O324" s="46"/>
      <c r="P324" s="46"/>
      <c r="Q324" s="46"/>
      <c r="R324" s="46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  <c r="AG324" s="44"/>
    </row>
    <row r="325" spans="1:33" ht="16.5" thickBot="1" x14ac:dyDescent="0.3">
      <c r="A325" s="45"/>
      <c r="B325" s="1673"/>
      <c r="C325" s="1675"/>
      <c r="D325" s="1675"/>
      <c r="E325" s="1675"/>
      <c r="F325" s="1675"/>
      <c r="G325" s="1676"/>
      <c r="H325" s="1675"/>
      <c r="I325" s="46"/>
      <c r="J325" s="46"/>
      <c r="K325" s="46"/>
      <c r="L325" s="46"/>
      <c r="M325" s="46"/>
      <c r="N325" s="46"/>
      <c r="O325" s="46"/>
      <c r="P325" s="46"/>
      <c r="Q325" s="46"/>
      <c r="R325" s="46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  <c r="AG325" s="44"/>
    </row>
    <row r="326" spans="1:33" ht="16.5" thickBot="1" x14ac:dyDescent="0.3">
      <c r="A326" s="45"/>
      <c r="B326" s="1673"/>
      <c r="C326" s="1675"/>
      <c r="D326" s="1675"/>
      <c r="E326" s="1675"/>
      <c r="F326" s="1675"/>
      <c r="G326" s="1676"/>
      <c r="H326" s="1675"/>
      <c r="I326" s="46"/>
      <c r="J326" s="46"/>
      <c r="K326" s="46"/>
      <c r="L326" s="46"/>
      <c r="M326" s="46"/>
      <c r="N326" s="46"/>
      <c r="O326" s="46"/>
      <c r="P326" s="46"/>
      <c r="Q326" s="46"/>
      <c r="R326" s="46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  <c r="AG326" s="44"/>
    </row>
    <row r="327" spans="1:33" ht="16.5" thickBot="1" x14ac:dyDescent="0.3">
      <c r="A327" s="45"/>
      <c r="B327" s="1673"/>
      <c r="C327" s="1675"/>
      <c r="D327" s="1675"/>
      <c r="E327" s="1675"/>
      <c r="F327" s="1675"/>
      <c r="G327" s="1676"/>
      <c r="H327" s="1675"/>
      <c r="I327" s="46"/>
      <c r="J327" s="46"/>
      <c r="K327" s="46"/>
      <c r="L327" s="46"/>
      <c r="M327" s="46"/>
      <c r="N327" s="46"/>
      <c r="O327" s="46"/>
      <c r="P327" s="46"/>
      <c r="Q327" s="46"/>
      <c r="R327" s="46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  <c r="AG327" s="44"/>
    </row>
    <row r="328" spans="1:33" ht="16.5" thickBot="1" x14ac:dyDescent="0.3">
      <c r="A328" s="45"/>
      <c r="B328" s="1673"/>
      <c r="C328" s="1675"/>
      <c r="D328" s="1675"/>
      <c r="E328" s="1675"/>
      <c r="F328" s="1675"/>
      <c r="G328" s="1676"/>
      <c r="H328" s="1675"/>
      <c r="I328" s="46"/>
      <c r="J328" s="46"/>
      <c r="K328" s="46"/>
      <c r="L328" s="46"/>
      <c r="M328" s="46"/>
      <c r="N328" s="46"/>
      <c r="O328" s="46"/>
      <c r="P328" s="46"/>
      <c r="Q328" s="46"/>
      <c r="R328" s="46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  <c r="AG328" s="44"/>
    </row>
    <row r="329" spans="1:33" ht="16.5" thickBot="1" x14ac:dyDescent="0.3">
      <c r="A329" s="45"/>
      <c r="B329" s="1673"/>
      <c r="C329" s="1675"/>
      <c r="D329" s="1675"/>
      <c r="E329" s="1675"/>
      <c r="F329" s="1675"/>
      <c r="G329" s="1676"/>
      <c r="H329" s="1675"/>
      <c r="I329" s="46"/>
      <c r="J329" s="46"/>
      <c r="K329" s="46"/>
      <c r="L329" s="46"/>
      <c r="M329" s="46"/>
      <c r="N329" s="46"/>
      <c r="O329" s="46"/>
      <c r="P329" s="46"/>
      <c r="Q329" s="46"/>
      <c r="R329" s="46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  <c r="AG329" s="44"/>
    </row>
    <row r="330" spans="1:33" ht="16.5" thickBot="1" x14ac:dyDescent="0.3">
      <c r="A330" s="45"/>
      <c r="B330" s="1673"/>
      <c r="C330" s="1675"/>
      <c r="D330" s="1675"/>
      <c r="E330" s="1675"/>
      <c r="F330" s="1675"/>
      <c r="G330" s="1676"/>
      <c r="H330" s="1675"/>
      <c r="I330" s="46"/>
      <c r="J330" s="46"/>
      <c r="K330" s="46"/>
      <c r="L330" s="46"/>
      <c r="M330" s="46"/>
      <c r="N330" s="46"/>
      <c r="O330" s="46"/>
      <c r="P330" s="46"/>
      <c r="Q330" s="46"/>
      <c r="R330" s="46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  <c r="AG330" s="44"/>
    </row>
    <row r="331" spans="1:33" ht="16.5" thickBot="1" x14ac:dyDescent="0.3">
      <c r="A331" s="45"/>
      <c r="B331" s="1673"/>
      <c r="C331" s="1675"/>
      <c r="D331" s="1675"/>
      <c r="E331" s="1675"/>
      <c r="F331" s="1675"/>
      <c r="G331" s="1676"/>
      <c r="H331" s="1675"/>
      <c r="I331" s="46"/>
      <c r="J331" s="46"/>
      <c r="K331" s="46"/>
      <c r="L331" s="46"/>
      <c r="M331" s="46"/>
      <c r="N331" s="46"/>
      <c r="O331" s="46"/>
      <c r="P331" s="46"/>
      <c r="Q331" s="46"/>
      <c r="R331" s="46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  <c r="AG331" s="44"/>
    </row>
    <row r="332" spans="1:33" ht="16.5" thickBot="1" x14ac:dyDescent="0.3">
      <c r="A332" s="45"/>
      <c r="B332" s="1673"/>
      <c r="C332" s="1675"/>
      <c r="D332" s="1675"/>
      <c r="E332" s="1675"/>
      <c r="F332" s="1675"/>
      <c r="G332" s="1676"/>
      <c r="H332" s="1675"/>
      <c r="I332" s="46"/>
      <c r="J332" s="46"/>
      <c r="K332" s="46"/>
      <c r="L332" s="46"/>
      <c r="M332" s="46"/>
      <c r="N332" s="46"/>
      <c r="O332" s="46"/>
      <c r="P332" s="46"/>
      <c r="Q332" s="46"/>
      <c r="R332" s="46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  <c r="AG332" s="44"/>
    </row>
    <row r="333" spans="1:33" ht="16.5" thickBot="1" x14ac:dyDescent="0.3">
      <c r="A333" s="45"/>
      <c r="B333" s="1673"/>
      <c r="C333" s="1675"/>
      <c r="D333" s="1675"/>
      <c r="E333" s="1675"/>
      <c r="F333" s="1675"/>
      <c r="G333" s="1676"/>
      <c r="H333" s="1675"/>
      <c r="I333" s="46"/>
      <c r="J333" s="46"/>
      <c r="K333" s="46"/>
      <c r="L333" s="46"/>
      <c r="M333" s="46"/>
      <c r="N333" s="46"/>
      <c r="O333" s="46"/>
      <c r="P333" s="46"/>
      <c r="Q333" s="46"/>
      <c r="R333" s="46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  <c r="AG333" s="44"/>
    </row>
    <row r="334" spans="1:33" ht="16.5" thickBot="1" x14ac:dyDescent="0.3">
      <c r="A334" s="45"/>
      <c r="B334" s="1673"/>
      <c r="C334" s="1675"/>
      <c r="D334" s="1675"/>
      <c r="E334" s="1675"/>
      <c r="F334" s="1675"/>
      <c r="G334" s="1676"/>
      <c r="H334" s="1675"/>
      <c r="I334" s="46"/>
      <c r="J334" s="46"/>
      <c r="K334" s="46"/>
      <c r="L334" s="46"/>
      <c r="M334" s="46"/>
      <c r="N334" s="46"/>
      <c r="O334" s="46"/>
      <c r="P334" s="46"/>
      <c r="Q334" s="46"/>
      <c r="R334" s="46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  <c r="AG334" s="44"/>
    </row>
    <row r="335" spans="1:33" ht="16.5" thickBot="1" x14ac:dyDescent="0.3">
      <c r="A335" s="45"/>
      <c r="B335" s="1673"/>
      <c r="C335" s="1675"/>
      <c r="D335" s="1675"/>
      <c r="E335" s="1675"/>
      <c r="F335" s="1675"/>
      <c r="G335" s="1676"/>
      <c r="H335" s="1675"/>
      <c r="I335" s="46"/>
      <c r="J335" s="46"/>
      <c r="K335" s="46"/>
      <c r="L335" s="46"/>
      <c r="M335" s="46"/>
      <c r="N335" s="46"/>
      <c r="O335" s="46"/>
      <c r="P335" s="46"/>
      <c r="Q335" s="46"/>
      <c r="R335" s="46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  <c r="AG335" s="44"/>
    </row>
    <row r="336" spans="1:33" ht="16.5" thickBot="1" x14ac:dyDescent="0.3">
      <c r="A336" s="45"/>
      <c r="B336" s="1673"/>
      <c r="C336" s="1675"/>
      <c r="D336" s="1675"/>
      <c r="E336" s="1675"/>
      <c r="F336" s="1675"/>
      <c r="G336" s="1676"/>
      <c r="H336" s="1675"/>
      <c r="I336" s="46"/>
      <c r="J336" s="46"/>
      <c r="K336" s="46"/>
      <c r="L336" s="46"/>
      <c r="M336" s="46"/>
      <c r="N336" s="46"/>
      <c r="O336" s="46"/>
      <c r="P336" s="46"/>
      <c r="Q336" s="46"/>
      <c r="R336" s="46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  <c r="AG336" s="44"/>
    </row>
    <row r="337" spans="1:33" ht="16.5" thickBot="1" x14ac:dyDescent="0.3">
      <c r="A337" s="45"/>
      <c r="B337" s="1673"/>
      <c r="C337" s="1675"/>
      <c r="D337" s="1675"/>
      <c r="E337" s="1675"/>
      <c r="F337" s="1675"/>
      <c r="G337" s="1676"/>
      <c r="H337" s="1675"/>
      <c r="I337" s="46"/>
      <c r="J337" s="46"/>
      <c r="K337" s="46"/>
      <c r="L337" s="46"/>
      <c r="M337" s="46"/>
      <c r="N337" s="46"/>
      <c r="O337" s="46"/>
      <c r="P337" s="46"/>
      <c r="Q337" s="46"/>
      <c r="R337" s="46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  <c r="AG337" s="44"/>
    </row>
    <row r="338" spans="1:33" ht="16.5" thickBot="1" x14ac:dyDescent="0.3">
      <c r="A338" s="45"/>
      <c r="B338" s="1673"/>
      <c r="C338" s="1675"/>
      <c r="D338" s="1675"/>
      <c r="E338" s="1675"/>
      <c r="F338" s="1675"/>
      <c r="G338" s="1676"/>
      <c r="H338" s="1675"/>
      <c r="I338" s="46"/>
      <c r="J338" s="46"/>
      <c r="K338" s="46"/>
      <c r="L338" s="46"/>
      <c r="M338" s="46"/>
      <c r="N338" s="46"/>
      <c r="O338" s="46"/>
      <c r="P338" s="46"/>
      <c r="Q338" s="46"/>
      <c r="R338" s="46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  <c r="AG338" s="44"/>
    </row>
    <row r="339" spans="1:33" ht="16.5" thickBot="1" x14ac:dyDescent="0.3">
      <c r="A339" s="45"/>
      <c r="B339" s="1673"/>
      <c r="C339" s="1675"/>
      <c r="D339" s="1675"/>
      <c r="E339" s="1675"/>
      <c r="F339" s="1675"/>
      <c r="G339" s="1676"/>
      <c r="H339" s="1675"/>
      <c r="I339" s="46"/>
      <c r="J339" s="46"/>
      <c r="K339" s="46"/>
      <c r="L339" s="46"/>
      <c r="M339" s="46"/>
      <c r="N339" s="46"/>
      <c r="O339" s="46"/>
      <c r="P339" s="46"/>
      <c r="Q339" s="46"/>
      <c r="R339" s="46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  <c r="AG339" s="44"/>
    </row>
    <row r="340" spans="1:33" ht="16.5" thickBot="1" x14ac:dyDescent="0.3">
      <c r="A340" s="45"/>
      <c r="B340" s="1673"/>
      <c r="C340" s="1675"/>
      <c r="D340" s="1675"/>
      <c r="E340" s="1675"/>
      <c r="F340" s="1675"/>
      <c r="G340" s="1676"/>
      <c r="H340" s="1675"/>
      <c r="I340" s="46"/>
      <c r="J340" s="46"/>
      <c r="K340" s="46"/>
      <c r="L340" s="46"/>
      <c r="M340" s="46"/>
      <c r="N340" s="46"/>
      <c r="O340" s="46"/>
      <c r="P340" s="46"/>
      <c r="Q340" s="46"/>
      <c r="R340" s="46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  <c r="AG340" s="44"/>
    </row>
    <row r="341" spans="1:33" ht="15.75" thickBot="1" x14ac:dyDescent="0.3">
      <c r="A341" s="45"/>
      <c r="B341" s="45"/>
      <c r="C341" s="45"/>
      <c r="D341" s="45"/>
      <c r="E341" s="45"/>
      <c r="F341" s="45"/>
      <c r="G341" s="45"/>
      <c r="H341" s="45"/>
      <c r="I341" s="46"/>
      <c r="J341" s="46"/>
      <c r="K341" s="46"/>
      <c r="L341" s="46"/>
      <c r="M341" s="46"/>
      <c r="N341" s="46"/>
      <c r="O341" s="46"/>
      <c r="P341" s="46"/>
      <c r="Q341" s="46"/>
      <c r="R341" s="46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  <c r="AG341" s="44"/>
    </row>
    <row r="342" spans="1:33" ht="24" customHeight="1" thickBot="1" x14ac:dyDescent="0.3">
      <c r="A342" s="45"/>
      <c r="B342" s="1203" t="s">
        <v>91</v>
      </c>
      <c r="C342" s="2271"/>
      <c r="D342" s="2272"/>
      <c r="E342" s="2272"/>
      <c r="F342" s="2272"/>
      <c r="G342" s="2272"/>
      <c r="H342" s="2272"/>
      <c r="I342" s="2272"/>
      <c r="J342" s="2272"/>
      <c r="K342" s="2272"/>
      <c r="L342" s="2272"/>
      <c r="M342" s="2272"/>
      <c r="N342" s="2272"/>
      <c r="O342" s="2272"/>
      <c r="P342" s="2272"/>
      <c r="Q342" s="2272"/>
      <c r="R342" s="2272"/>
      <c r="S342" s="2272"/>
      <c r="T342" s="2272"/>
      <c r="U342" s="2272"/>
      <c r="V342" s="2272"/>
      <c r="W342" s="2272"/>
      <c r="X342" s="2272"/>
      <c r="Y342" s="2272"/>
      <c r="Z342" s="2272"/>
      <c r="AA342" s="2272"/>
      <c r="AB342" s="2272"/>
      <c r="AC342" s="2273"/>
      <c r="AD342" s="45"/>
      <c r="AE342" s="45"/>
      <c r="AF342" s="45"/>
      <c r="AG342" s="44"/>
    </row>
    <row r="343" spans="1:33" ht="54" customHeight="1" thickBot="1" x14ac:dyDescent="0.3">
      <c r="A343" s="45"/>
      <c r="B343" s="45"/>
      <c r="C343" s="2277"/>
      <c r="D343" s="2278"/>
      <c r="E343" s="2278"/>
      <c r="F343" s="2278"/>
      <c r="G343" s="2278"/>
      <c r="H343" s="2278"/>
      <c r="I343" s="2278"/>
      <c r="J343" s="2278"/>
      <c r="K343" s="2278"/>
      <c r="L343" s="2278"/>
      <c r="M343" s="2278"/>
      <c r="N343" s="2278"/>
      <c r="O343" s="2278"/>
      <c r="P343" s="2278"/>
      <c r="Q343" s="2278"/>
      <c r="R343" s="2278"/>
      <c r="S343" s="2278"/>
      <c r="T343" s="2278"/>
      <c r="U343" s="2278"/>
      <c r="V343" s="2278"/>
      <c r="W343" s="2278"/>
      <c r="X343" s="2278"/>
      <c r="Y343" s="2278"/>
      <c r="Z343" s="2278"/>
      <c r="AA343" s="2278"/>
      <c r="AB343" s="2278"/>
      <c r="AC343" s="2279"/>
      <c r="AD343" s="45"/>
      <c r="AE343" s="45"/>
      <c r="AF343" s="45"/>
      <c r="AG343" s="44"/>
    </row>
    <row r="344" spans="1:33" ht="54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  <c r="AG344" s="44"/>
    </row>
    <row r="345" spans="1:33" ht="15.75" thickBot="1" x14ac:dyDescent="0.3">
      <c r="A345" s="71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45"/>
      <c r="AG345" s="44"/>
    </row>
    <row r="346" spans="1:33" ht="27.75" customHeight="1" thickBot="1" x14ac:dyDescent="0.3">
      <c r="A346" s="45"/>
      <c r="B346" s="2033" t="s">
        <v>912</v>
      </c>
      <c r="C346" s="2034"/>
      <c r="D346" s="2034"/>
      <c r="E346" s="2035"/>
      <c r="F346" s="53" t="s">
        <v>129</v>
      </c>
      <c r="G346" s="1196" t="s">
        <v>98</v>
      </c>
      <c r="H346" s="1196" t="s">
        <v>59</v>
      </c>
      <c r="I346" s="1196" t="s">
        <v>99</v>
      </c>
      <c r="J346" s="1196" t="s">
        <v>100</v>
      </c>
      <c r="K346" s="1196" t="s">
        <v>101</v>
      </c>
      <c r="L346" s="1196" t="s">
        <v>102</v>
      </c>
      <c r="M346" s="1196" t="s">
        <v>103</v>
      </c>
      <c r="N346" s="1196" t="s">
        <v>104</v>
      </c>
      <c r="O346" s="1196" t="s">
        <v>105</v>
      </c>
      <c r="P346" s="1196" t="s">
        <v>106</v>
      </c>
      <c r="Q346" s="1196" t="s">
        <v>107</v>
      </c>
      <c r="R346" s="1196" t="s">
        <v>108</v>
      </c>
      <c r="S346" s="1195" t="s">
        <v>109</v>
      </c>
      <c r="T346" s="1943" t="s">
        <v>110</v>
      </c>
      <c r="U346" s="1943"/>
      <c r="V346" s="1943" t="s">
        <v>111</v>
      </c>
      <c r="W346" s="1943"/>
      <c r="X346" s="1943" t="s">
        <v>50</v>
      </c>
      <c r="Y346" s="1943"/>
      <c r="Z346" s="1943" t="s">
        <v>51</v>
      </c>
      <c r="AA346" s="1943"/>
      <c r="AB346" s="1943" t="s">
        <v>52</v>
      </c>
      <c r="AC346" s="1943"/>
      <c r="AD346" s="1943" t="s">
        <v>53</v>
      </c>
      <c r="AE346" s="1943"/>
      <c r="AF346" s="45"/>
      <c r="AG346" s="44"/>
    </row>
    <row r="347" spans="1:33" ht="21.75" thickBot="1" x14ac:dyDescent="0.45">
      <c r="A347" s="45"/>
      <c r="B347" s="63"/>
      <c r="C347" s="46"/>
      <c r="D347" s="2036" t="s">
        <v>130</v>
      </c>
      <c r="E347" s="2037"/>
      <c r="F347" s="91">
        <f>SUM(G347,H347,I347,J347,K347,L347,M347,N347,O347,P347,Q347,R347,S347,T349,V349,X349,Z349,AB349,AD349)</f>
        <v>0</v>
      </c>
      <c r="G347" s="92">
        <f>COUNTIF($C$350:$C$400,"MATHS")</f>
        <v>0</v>
      </c>
      <c r="H347" s="92">
        <f>COUNTIF($C$350:$C$400,"PC")</f>
        <v>0</v>
      </c>
      <c r="I347" s="92">
        <f>COUNTIF($C$350:$C$400,"SVT")</f>
        <v>0</v>
      </c>
      <c r="J347" s="92">
        <f>COUNTIF($C$350:$C$400,"LM")</f>
        <v>0</v>
      </c>
      <c r="K347" s="92">
        <f>COUNTIF($C$350:$C$400,"PHILO")</f>
        <v>0</v>
      </c>
      <c r="L347" s="92">
        <f>COUNTIF($C$350:$C$400,"ANG")</f>
        <v>0</v>
      </c>
      <c r="M347" s="92">
        <f>COUNTIF($C$350:$C$400,"ALL")</f>
        <v>0</v>
      </c>
      <c r="N347" s="92">
        <f>COUNTIF($C$350:$C$400,"ESP")</f>
        <v>0</v>
      </c>
      <c r="O347" s="92">
        <f>COUNTIF($C$350:$C$400,"HG")</f>
        <v>0</v>
      </c>
      <c r="P347" s="92">
        <f>COUNTIF($C$350:$C$400,"EPS")</f>
        <v>0</v>
      </c>
      <c r="Q347" s="92">
        <f>COUNTIF($C$350:$C$400,"ARTS P")</f>
        <v>0</v>
      </c>
      <c r="R347" s="92">
        <f>COUNTIF($C$350:$C$400,"EDU M")</f>
        <v>0</v>
      </c>
      <c r="S347" s="93">
        <f>COUNTIF($C$350:$C$400,"EDHC")</f>
        <v>0</v>
      </c>
      <c r="T347" s="1943" t="s">
        <v>113</v>
      </c>
      <c r="U347" s="1943" t="s">
        <v>100</v>
      </c>
      <c r="V347" s="1943" t="s">
        <v>114</v>
      </c>
      <c r="W347" s="1943" t="s">
        <v>109</v>
      </c>
      <c r="X347" s="1943" t="s">
        <v>115</v>
      </c>
      <c r="Y347" s="1943" t="s">
        <v>106</v>
      </c>
      <c r="Z347" s="1943" t="s">
        <v>116</v>
      </c>
      <c r="AA347" s="1943" t="s">
        <v>117</v>
      </c>
      <c r="AB347" s="1943" t="s">
        <v>52</v>
      </c>
      <c r="AC347" s="1943" t="s">
        <v>99</v>
      </c>
      <c r="AD347" s="1943" t="s">
        <v>99</v>
      </c>
      <c r="AE347" s="1943" t="s">
        <v>59</v>
      </c>
      <c r="AF347" s="45"/>
      <c r="AG347" s="44"/>
    </row>
    <row r="348" spans="1:33" ht="86.25" customHeight="1" thickBot="1" x14ac:dyDescent="0.3">
      <c r="A348" s="45"/>
      <c r="B348" s="1005" t="s">
        <v>131</v>
      </c>
      <c r="C348" s="46"/>
      <c r="D348" s="2038"/>
      <c r="E348" s="2039"/>
      <c r="F348" s="46"/>
      <c r="G348" s="46"/>
      <c r="H348" s="46"/>
      <c r="I348" s="46"/>
      <c r="J348" s="46"/>
      <c r="K348" s="46"/>
      <c r="L348" s="46"/>
      <c r="M348" s="46"/>
      <c r="N348" s="46"/>
      <c r="O348" s="46"/>
      <c r="P348" s="46"/>
      <c r="Q348" s="46"/>
      <c r="R348" s="46"/>
      <c r="S348" s="46"/>
      <c r="T348" s="92">
        <f>COUNTIF($C$350:$C$400,"HG/LM(HG)")</f>
        <v>0</v>
      </c>
      <c r="U348" s="92">
        <f>COUNTIF($C$350:$C$400,"HG/LM(LM)")</f>
        <v>0</v>
      </c>
      <c r="V348" s="92">
        <f>COUNTIF($C$350:$C$400,"LM/EDHC(LM)")</f>
        <v>0</v>
      </c>
      <c r="W348" s="92">
        <f>COUNTIF($C$350:$C$400,"LM/EDHC(EDHC)")</f>
        <v>0</v>
      </c>
      <c r="X348" s="92">
        <f>COUNTIF($C$350:$C$400,"ANG/EPS(ANG)")</f>
        <v>0</v>
      </c>
      <c r="Y348" s="92">
        <f>COUNTIF($C$350:$C$400,"ANG/EPS(EPS)")</f>
        <v>0</v>
      </c>
      <c r="Z348" s="92">
        <f>COUNTIF($C$350:$C$400,"MATHS/TICE(MATHS)")</f>
        <v>0</v>
      </c>
      <c r="AA348" s="92">
        <f>COUNTIF($C$350:$C$400,"MATHS/TICE(TICE)")</f>
        <v>0</v>
      </c>
      <c r="AB348" s="92">
        <f>COUNTIF($C$350:$C$400,"PC/SVT(PC)")</f>
        <v>0</v>
      </c>
      <c r="AC348" s="92">
        <f>COUNTIF($C$350:$C$400,"PC/SVT(SVT)")</f>
        <v>0</v>
      </c>
      <c r="AD348" s="92">
        <f>COUNTIF($C$350:$C$400,"SVT/PC(SVT)")</f>
        <v>0</v>
      </c>
      <c r="AE348" s="92">
        <f>COUNTIF($C$350:$C$400,"SVT/PC(PC)")</f>
        <v>0</v>
      </c>
      <c r="AF348" s="45"/>
      <c r="AG348" s="44"/>
    </row>
    <row r="349" spans="1:33" ht="36.75" thickBot="1" x14ac:dyDescent="0.3">
      <c r="A349" s="45"/>
      <c r="B349" s="78" t="s">
        <v>1</v>
      </c>
      <c r="C349" s="78" t="s">
        <v>34</v>
      </c>
      <c r="D349" s="83" t="s">
        <v>94</v>
      </c>
      <c r="E349" s="83" t="s">
        <v>132</v>
      </c>
      <c r="F349" s="78" t="s">
        <v>90</v>
      </c>
      <c r="G349" s="46"/>
      <c r="H349" s="46"/>
      <c r="I349" s="46"/>
      <c r="J349" s="46"/>
      <c r="K349" s="46"/>
      <c r="L349" s="46"/>
      <c r="M349" s="46"/>
      <c r="N349" s="46"/>
      <c r="O349" s="46"/>
      <c r="P349" s="46"/>
      <c r="Q349" s="46"/>
      <c r="R349" s="46"/>
      <c r="S349" s="45"/>
      <c r="T349" s="1865">
        <f>T348+U348</f>
        <v>0</v>
      </c>
      <c r="U349" s="1865"/>
      <c r="V349" s="1865">
        <f>V348+W348</f>
        <v>0</v>
      </c>
      <c r="W349" s="1865"/>
      <c r="X349" s="1865">
        <f>X348+Y348</f>
        <v>0</v>
      </c>
      <c r="Y349" s="1865"/>
      <c r="Z349" s="1865">
        <f>Z348+AA348</f>
        <v>0</v>
      </c>
      <c r="AA349" s="1865"/>
      <c r="AB349" s="1865">
        <f>AB348+AC348</f>
        <v>0</v>
      </c>
      <c r="AC349" s="1865"/>
      <c r="AD349" s="1865">
        <f>AD348+AE348</f>
        <v>0</v>
      </c>
      <c r="AE349" s="1865"/>
      <c r="AF349" s="45"/>
      <c r="AG349" s="44"/>
    </row>
    <row r="350" spans="1:33" ht="16.5" thickBot="1" x14ac:dyDescent="0.3">
      <c r="A350" s="45"/>
      <c r="B350" s="1673"/>
      <c r="C350" s="1675"/>
      <c r="D350" s="1676"/>
      <c r="E350" s="1675"/>
      <c r="F350" s="1675"/>
      <c r="G350" s="46"/>
      <c r="H350" s="46"/>
      <c r="I350" s="46"/>
      <c r="J350" s="46"/>
      <c r="K350" s="46"/>
      <c r="L350" s="46"/>
      <c r="M350" s="46"/>
      <c r="N350" s="46"/>
      <c r="O350" s="46"/>
      <c r="P350" s="46"/>
      <c r="Q350" s="46"/>
      <c r="R350" s="46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  <c r="AG350" s="44"/>
    </row>
    <row r="351" spans="1:33" ht="16.5" thickBot="1" x14ac:dyDescent="0.3">
      <c r="A351" s="45"/>
      <c r="B351" s="1673"/>
      <c r="C351" s="1675"/>
      <c r="D351" s="1676"/>
      <c r="E351" s="1675"/>
      <c r="F351" s="1675"/>
      <c r="G351" s="46"/>
      <c r="H351" s="46"/>
      <c r="I351" s="46"/>
      <c r="J351" s="46"/>
      <c r="K351" s="46"/>
      <c r="L351" s="46"/>
      <c r="M351" s="46"/>
      <c r="N351" s="46"/>
      <c r="O351" s="46"/>
      <c r="P351" s="46"/>
      <c r="Q351" s="46"/>
      <c r="R351" s="46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  <c r="AG351" s="44"/>
    </row>
    <row r="352" spans="1:33" ht="16.5" thickBot="1" x14ac:dyDescent="0.3">
      <c r="A352" s="45"/>
      <c r="B352" s="1673"/>
      <c r="C352" s="1675"/>
      <c r="D352" s="1676"/>
      <c r="E352" s="1675"/>
      <c r="F352" s="1675"/>
      <c r="G352" s="46"/>
      <c r="H352" s="46"/>
      <c r="I352" s="46"/>
      <c r="J352" s="46"/>
      <c r="K352" s="46"/>
      <c r="L352" s="46"/>
      <c r="M352" s="46"/>
      <c r="N352" s="46"/>
      <c r="O352" s="46"/>
      <c r="P352" s="46"/>
      <c r="Q352" s="46"/>
      <c r="R352" s="46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  <c r="AG352" s="44"/>
    </row>
    <row r="353" spans="1:33" ht="16.5" thickBot="1" x14ac:dyDescent="0.3">
      <c r="A353" s="45"/>
      <c r="B353" s="1673"/>
      <c r="C353" s="1675"/>
      <c r="D353" s="1676"/>
      <c r="E353" s="1675"/>
      <c r="F353" s="1675"/>
      <c r="G353" s="46"/>
      <c r="H353" s="46"/>
      <c r="I353" s="46"/>
      <c r="J353" s="46"/>
      <c r="K353" s="46"/>
      <c r="L353" s="46"/>
      <c r="M353" s="46"/>
      <c r="N353" s="46"/>
      <c r="O353" s="46"/>
      <c r="P353" s="46"/>
      <c r="Q353" s="46"/>
      <c r="R353" s="46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  <c r="AG353" s="44"/>
    </row>
    <row r="354" spans="1:33" ht="16.5" thickBot="1" x14ac:dyDescent="0.3">
      <c r="A354" s="45"/>
      <c r="B354" s="1673"/>
      <c r="C354" s="1675"/>
      <c r="D354" s="1676"/>
      <c r="E354" s="1675"/>
      <c r="F354" s="1675"/>
      <c r="G354" s="46"/>
      <c r="H354" s="46"/>
      <c r="I354" s="46"/>
      <c r="J354" s="46"/>
      <c r="K354" s="46"/>
      <c r="L354" s="46"/>
      <c r="M354" s="46"/>
      <c r="N354" s="46"/>
      <c r="O354" s="46"/>
      <c r="P354" s="46"/>
      <c r="Q354" s="46"/>
      <c r="R354" s="46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  <c r="AG354" s="44"/>
    </row>
    <row r="355" spans="1:33" ht="16.5" thickBot="1" x14ac:dyDescent="0.3">
      <c r="A355" s="45"/>
      <c r="B355" s="1673"/>
      <c r="C355" s="1675"/>
      <c r="D355" s="1676"/>
      <c r="E355" s="1675"/>
      <c r="F355" s="1675"/>
      <c r="G355" s="46"/>
      <c r="H355" s="46"/>
      <c r="I355" s="46"/>
      <c r="J355" s="46"/>
      <c r="K355" s="46"/>
      <c r="L355" s="46"/>
      <c r="M355" s="46"/>
      <c r="N355" s="46"/>
      <c r="O355" s="46"/>
      <c r="P355" s="46"/>
      <c r="Q355" s="46"/>
      <c r="R355" s="46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  <c r="AG355" s="44"/>
    </row>
    <row r="356" spans="1:33" ht="16.5" thickBot="1" x14ac:dyDescent="0.3">
      <c r="A356" s="45"/>
      <c r="B356" s="1673"/>
      <c r="C356" s="1675"/>
      <c r="D356" s="1676"/>
      <c r="E356" s="1675"/>
      <c r="F356" s="1675"/>
      <c r="G356" s="46"/>
      <c r="H356" s="46"/>
      <c r="I356" s="46"/>
      <c r="J356" s="46"/>
      <c r="K356" s="46"/>
      <c r="L356" s="46"/>
      <c r="M356" s="46"/>
      <c r="N356" s="46"/>
      <c r="O356" s="46"/>
      <c r="P356" s="46"/>
      <c r="Q356" s="46"/>
      <c r="R356" s="46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  <c r="AG356" s="44"/>
    </row>
    <row r="357" spans="1:33" ht="16.5" thickBot="1" x14ac:dyDescent="0.3">
      <c r="A357" s="45"/>
      <c r="B357" s="1673"/>
      <c r="C357" s="1675"/>
      <c r="D357" s="1676"/>
      <c r="E357" s="1675"/>
      <c r="F357" s="1675"/>
      <c r="G357" s="46"/>
      <c r="H357" s="46"/>
      <c r="I357" s="46"/>
      <c r="J357" s="46"/>
      <c r="K357" s="46"/>
      <c r="L357" s="46"/>
      <c r="M357" s="46"/>
      <c r="N357" s="46"/>
      <c r="O357" s="46"/>
      <c r="P357" s="46"/>
      <c r="Q357" s="46"/>
      <c r="R357" s="46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  <c r="AG357" s="44"/>
    </row>
    <row r="358" spans="1:33" ht="16.5" thickBot="1" x14ac:dyDescent="0.3">
      <c r="A358" s="45"/>
      <c r="B358" s="1673"/>
      <c r="C358" s="1675"/>
      <c r="D358" s="1676"/>
      <c r="E358" s="1675"/>
      <c r="F358" s="1675"/>
      <c r="G358" s="46"/>
      <c r="H358" s="46"/>
      <c r="I358" s="46"/>
      <c r="J358" s="46"/>
      <c r="K358" s="46"/>
      <c r="L358" s="46"/>
      <c r="M358" s="46"/>
      <c r="N358" s="46"/>
      <c r="O358" s="46"/>
      <c r="P358" s="46"/>
      <c r="Q358" s="46"/>
      <c r="R358" s="46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  <c r="AG358" s="44"/>
    </row>
    <row r="359" spans="1:33" ht="16.5" thickBot="1" x14ac:dyDescent="0.3">
      <c r="A359" s="45"/>
      <c r="B359" s="1673"/>
      <c r="C359" s="1675"/>
      <c r="D359" s="1676"/>
      <c r="E359" s="1675"/>
      <c r="F359" s="1675"/>
      <c r="G359" s="46"/>
      <c r="H359" s="46"/>
      <c r="I359" s="46"/>
      <c r="J359" s="46"/>
      <c r="K359" s="46"/>
      <c r="L359" s="46"/>
      <c r="M359" s="46"/>
      <c r="N359" s="46"/>
      <c r="O359" s="46"/>
      <c r="P359" s="46"/>
      <c r="Q359" s="46"/>
      <c r="R359" s="46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  <c r="AG359" s="44"/>
    </row>
    <row r="360" spans="1:33" ht="16.5" thickBot="1" x14ac:dyDescent="0.3">
      <c r="A360" s="45"/>
      <c r="B360" s="1673"/>
      <c r="C360" s="1675"/>
      <c r="D360" s="1676"/>
      <c r="E360" s="1675"/>
      <c r="F360" s="1675"/>
      <c r="G360" s="46"/>
      <c r="H360" s="46"/>
      <c r="I360" s="46"/>
      <c r="J360" s="46"/>
      <c r="K360" s="46"/>
      <c r="L360" s="46"/>
      <c r="M360" s="46"/>
      <c r="N360" s="46"/>
      <c r="O360" s="46"/>
      <c r="P360" s="46"/>
      <c r="Q360" s="46"/>
      <c r="R360" s="46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  <c r="AG360" s="44"/>
    </row>
    <row r="361" spans="1:33" ht="16.5" thickBot="1" x14ac:dyDescent="0.3">
      <c r="A361" s="45"/>
      <c r="B361" s="1673"/>
      <c r="C361" s="1675"/>
      <c r="D361" s="1676"/>
      <c r="E361" s="1675"/>
      <c r="F361" s="1675"/>
      <c r="G361" s="46"/>
      <c r="H361" s="46"/>
      <c r="I361" s="46"/>
      <c r="J361" s="46"/>
      <c r="K361" s="46"/>
      <c r="L361" s="46"/>
      <c r="M361" s="46"/>
      <c r="N361" s="46"/>
      <c r="O361" s="46"/>
      <c r="P361" s="46"/>
      <c r="Q361" s="46"/>
      <c r="R361" s="46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  <c r="AG361" s="44"/>
    </row>
    <row r="362" spans="1:33" ht="16.5" thickBot="1" x14ac:dyDescent="0.3">
      <c r="A362" s="45"/>
      <c r="B362" s="1673"/>
      <c r="C362" s="1675"/>
      <c r="D362" s="1676"/>
      <c r="E362" s="1675"/>
      <c r="F362" s="1675"/>
      <c r="G362" s="46"/>
      <c r="H362" s="46"/>
      <c r="I362" s="46"/>
      <c r="J362" s="46"/>
      <c r="K362" s="46"/>
      <c r="L362" s="46"/>
      <c r="M362" s="46"/>
      <c r="N362" s="46"/>
      <c r="O362" s="46"/>
      <c r="P362" s="46"/>
      <c r="Q362" s="46"/>
      <c r="R362" s="46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  <c r="AG362" s="44"/>
    </row>
    <row r="363" spans="1:33" ht="16.5" thickBot="1" x14ac:dyDescent="0.3">
      <c r="A363" s="45"/>
      <c r="B363" s="1673"/>
      <c r="C363" s="1675"/>
      <c r="D363" s="1676"/>
      <c r="E363" s="1675"/>
      <c r="F363" s="1675"/>
      <c r="G363" s="46"/>
      <c r="H363" s="46"/>
      <c r="I363" s="46"/>
      <c r="J363" s="46"/>
      <c r="K363" s="46"/>
      <c r="L363" s="46"/>
      <c r="M363" s="46"/>
      <c r="N363" s="46"/>
      <c r="O363" s="46"/>
      <c r="P363" s="46"/>
      <c r="Q363" s="46"/>
      <c r="R363" s="46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  <c r="AG363" s="44"/>
    </row>
    <row r="364" spans="1:33" ht="16.5" thickBot="1" x14ac:dyDescent="0.3">
      <c r="A364" s="45"/>
      <c r="B364" s="1673"/>
      <c r="C364" s="1675"/>
      <c r="D364" s="1676"/>
      <c r="E364" s="1675"/>
      <c r="F364" s="1675"/>
      <c r="G364" s="46"/>
      <c r="H364" s="46"/>
      <c r="I364" s="46"/>
      <c r="J364" s="46"/>
      <c r="K364" s="46"/>
      <c r="L364" s="46"/>
      <c r="M364" s="46"/>
      <c r="N364" s="46"/>
      <c r="O364" s="46"/>
      <c r="P364" s="46"/>
      <c r="Q364" s="46"/>
      <c r="R364" s="46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  <c r="AG364" s="44"/>
    </row>
    <row r="365" spans="1:33" ht="16.5" thickBot="1" x14ac:dyDescent="0.3">
      <c r="A365" s="45"/>
      <c r="B365" s="1673"/>
      <c r="C365" s="1675"/>
      <c r="D365" s="1676"/>
      <c r="E365" s="1675"/>
      <c r="F365" s="1675"/>
      <c r="G365" s="46"/>
      <c r="H365" s="46"/>
      <c r="I365" s="46"/>
      <c r="J365" s="46"/>
      <c r="K365" s="46"/>
      <c r="L365" s="46"/>
      <c r="M365" s="46"/>
      <c r="N365" s="46"/>
      <c r="O365" s="46"/>
      <c r="P365" s="46"/>
      <c r="Q365" s="46"/>
      <c r="R365" s="46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  <c r="AG365" s="44"/>
    </row>
    <row r="366" spans="1:33" ht="16.5" thickBot="1" x14ac:dyDescent="0.3">
      <c r="A366" s="45"/>
      <c r="B366" s="1673"/>
      <c r="C366" s="1675"/>
      <c r="D366" s="1676"/>
      <c r="E366" s="1675"/>
      <c r="F366" s="1675"/>
      <c r="G366" s="46"/>
      <c r="H366" s="46"/>
      <c r="I366" s="46"/>
      <c r="J366" s="46"/>
      <c r="K366" s="46"/>
      <c r="L366" s="46"/>
      <c r="M366" s="46"/>
      <c r="N366" s="46"/>
      <c r="O366" s="46"/>
      <c r="P366" s="46"/>
      <c r="Q366" s="46"/>
      <c r="R366" s="46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  <c r="AG366" s="44"/>
    </row>
    <row r="367" spans="1:33" ht="16.5" thickBot="1" x14ac:dyDescent="0.3">
      <c r="A367" s="45"/>
      <c r="B367" s="1673"/>
      <c r="C367" s="1675"/>
      <c r="D367" s="1676"/>
      <c r="E367" s="1675"/>
      <c r="F367" s="1675"/>
      <c r="G367" s="46"/>
      <c r="H367" s="46"/>
      <c r="I367" s="46"/>
      <c r="J367" s="46"/>
      <c r="K367" s="46"/>
      <c r="L367" s="46"/>
      <c r="M367" s="46"/>
      <c r="N367" s="46"/>
      <c r="O367" s="46"/>
      <c r="P367" s="46"/>
      <c r="Q367" s="46"/>
      <c r="R367" s="46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  <c r="AG367" s="44"/>
    </row>
    <row r="368" spans="1:33" ht="16.5" thickBot="1" x14ac:dyDescent="0.3">
      <c r="A368" s="45"/>
      <c r="B368" s="1673"/>
      <c r="C368" s="1675"/>
      <c r="D368" s="1676"/>
      <c r="E368" s="1675"/>
      <c r="F368" s="1675"/>
      <c r="G368" s="46"/>
      <c r="H368" s="46"/>
      <c r="I368" s="46"/>
      <c r="J368" s="46"/>
      <c r="K368" s="46"/>
      <c r="L368" s="46"/>
      <c r="M368" s="46"/>
      <c r="N368" s="46"/>
      <c r="O368" s="46"/>
      <c r="P368" s="46"/>
      <c r="Q368" s="46"/>
      <c r="R368" s="46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  <c r="AG368" s="44"/>
    </row>
    <row r="369" spans="1:33" ht="16.5" thickBot="1" x14ac:dyDescent="0.3">
      <c r="A369" s="45"/>
      <c r="B369" s="1673"/>
      <c r="C369" s="1675"/>
      <c r="D369" s="1676"/>
      <c r="E369" s="1675"/>
      <c r="F369" s="1675"/>
      <c r="G369" s="46"/>
      <c r="H369" s="46"/>
      <c r="I369" s="46"/>
      <c r="J369" s="46"/>
      <c r="K369" s="46"/>
      <c r="L369" s="46"/>
      <c r="M369" s="46"/>
      <c r="N369" s="46"/>
      <c r="O369" s="46"/>
      <c r="P369" s="46"/>
      <c r="Q369" s="46"/>
      <c r="R369" s="46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  <c r="AG369" s="44"/>
    </row>
    <row r="370" spans="1:33" ht="16.5" thickBot="1" x14ac:dyDescent="0.3">
      <c r="A370" s="45"/>
      <c r="B370" s="1673"/>
      <c r="C370" s="1675"/>
      <c r="D370" s="1676"/>
      <c r="E370" s="1675"/>
      <c r="F370" s="1675"/>
      <c r="G370" s="46"/>
      <c r="H370" s="46"/>
      <c r="I370" s="46"/>
      <c r="J370" s="46"/>
      <c r="K370" s="46"/>
      <c r="L370" s="46"/>
      <c r="M370" s="46"/>
      <c r="N370" s="46"/>
      <c r="O370" s="46"/>
      <c r="P370" s="46"/>
      <c r="Q370" s="46"/>
      <c r="R370" s="46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  <c r="AG370" s="44"/>
    </row>
    <row r="371" spans="1:33" ht="16.5" thickBot="1" x14ac:dyDescent="0.3">
      <c r="A371" s="45"/>
      <c r="B371" s="1673"/>
      <c r="C371" s="1675"/>
      <c r="D371" s="1676"/>
      <c r="E371" s="1675"/>
      <c r="F371" s="1675"/>
      <c r="G371" s="46"/>
      <c r="H371" s="46"/>
      <c r="I371" s="46"/>
      <c r="J371" s="46"/>
      <c r="K371" s="46"/>
      <c r="L371" s="46"/>
      <c r="M371" s="46"/>
      <c r="N371" s="46"/>
      <c r="O371" s="46"/>
      <c r="P371" s="46"/>
      <c r="Q371" s="46"/>
      <c r="R371" s="46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  <c r="AG371" s="44"/>
    </row>
    <row r="372" spans="1:33" ht="16.5" thickBot="1" x14ac:dyDescent="0.3">
      <c r="A372" s="45"/>
      <c r="B372" s="1673"/>
      <c r="C372" s="1675"/>
      <c r="D372" s="1676"/>
      <c r="E372" s="1675"/>
      <c r="F372" s="1675"/>
      <c r="G372" s="46"/>
      <c r="H372" s="46"/>
      <c r="I372" s="46"/>
      <c r="J372" s="46"/>
      <c r="K372" s="46"/>
      <c r="L372" s="46"/>
      <c r="M372" s="46"/>
      <c r="N372" s="46"/>
      <c r="O372" s="46"/>
      <c r="P372" s="46"/>
      <c r="Q372" s="46"/>
      <c r="R372" s="46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  <c r="AG372" s="44"/>
    </row>
    <row r="373" spans="1:33" ht="16.5" thickBot="1" x14ac:dyDescent="0.3">
      <c r="A373" s="45"/>
      <c r="B373" s="1673"/>
      <c r="C373" s="1675"/>
      <c r="D373" s="1676"/>
      <c r="E373" s="1675"/>
      <c r="F373" s="1675"/>
      <c r="G373" s="46"/>
      <c r="H373" s="46"/>
      <c r="I373" s="46"/>
      <c r="J373" s="46"/>
      <c r="K373" s="46"/>
      <c r="L373" s="46"/>
      <c r="M373" s="46"/>
      <c r="N373" s="46"/>
      <c r="O373" s="46"/>
      <c r="P373" s="46"/>
      <c r="Q373" s="46"/>
      <c r="R373" s="46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  <c r="AG373" s="44"/>
    </row>
    <row r="374" spans="1:33" ht="16.5" thickBot="1" x14ac:dyDescent="0.3">
      <c r="A374" s="45"/>
      <c r="B374" s="1673"/>
      <c r="C374" s="1675"/>
      <c r="D374" s="1676"/>
      <c r="E374" s="1675"/>
      <c r="F374" s="1675"/>
      <c r="G374" s="46"/>
      <c r="H374" s="46"/>
      <c r="I374" s="46"/>
      <c r="J374" s="46"/>
      <c r="K374" s="46"/>
      <c r="L374" s="46"/>
      <c r="M374" s="46"/>
      <c r="N374" s="46"/>
      <c r="O374" s="46"/>
      <c r="P374" s="46"/>
      <c r="Q374" s="46"/>
      <c r="R374" s="46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  <c r="AG374" s="44"/>
    </row>
    <row r="375" spans="1:33" ht="16.5" thickBot="1" x14ac:dyDescent="0.3">
      <c r="A375" s="45"/>
      <c r="B375" s="1673"/>
      <c r="C375" s="1675"/>
      <c r="D375" s="1676"/>
      <c r="E375" s="1675"/>
      <c r="F375" s="1675"/>
      <c r="G375" s="46"/>
      <c r="H375" s="46"/>
      <c r="I375" s="46"/>
      <c r="J375" s="46"/>
      <c r="K375" s="46"/>
      <c r="L375" s="46"/>
      <c r="M375" s="46"/>
      <c r="N375" s="46"/>
      <c r="O375" s="46"/>
      <c r="P375" s="46"/>
      <c r="Q375" s="46"/>
      <c r="R375" s="46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  <c r="AG375" s="44"/>
    </row>
    <row r="376" spans="1:33" ht="16.5" thickBot="1" x14ac:dyDescent="0.3">
      <c r="A376" s="45"/>
      <c r="B376" s="1673"/>
      <c r="C376" s="1675"/>
      <c r="D376" s="1676"/>
      <c r="E376" s="1675"/>
      <c r="F376" s="1675"/>
      <c r="G376" s="46"/>
      <c r="H376" s="46"/>
      <c r="I376" s="46"/>
      <c r="J376" s="46"/>
      <c r="K376" s="46"/>
      <c r="L376" s="46"/>
      <c r="M376" s="46"/>
      <c r="N376" s="46"/>
      <c r="O376" s="46"/>
      <c r="P376" s="46"/>
      <c r="Q376" s="46"/>
      <c r="R376" s="46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  <c r="AG376" s="44"/>
    </row>
    <row r="377" spans="1:33" ht="16.5" thickBot="1" x14ac:dyDescent="0.3">
      <c r="A377" s="45"/>
      <c r="B377" s="1673"/>
      <c r="C377" s="1675"/>
      <c r="D377" s="1676"/>
      <c r="E377" s="1675"/>
      <c r="F377" s="1675"/>
      <c r="G377" s="46"/>
      <c r="H377" s="46"/>
      <c r="I377" s="46"/>
      <c r="J377" s="46"/>
      <c r="K377" s="46"/>
      <c r="L377" s="46"/>
      <c r="M377" s="46"/>
      <c r="N377" s="46"/>
      <c r="O377" s="46"/>
      <c r="P377" s="46"/>
      <c r="Q377" s="46"/>
      <c r="R377" s="46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  <c r="AG377" s="44"/>
    </row>
    <row r="378" spans="1:33" ht="16.5" thickBot="1" x14ac:dyDescent="0.3">
      <c r="A378" s="45"/>
      <c r="B378" s="1673"/>
      <c r="C378" s="1675"/>
      <c r="D378" s="1676"/>
      <c r="E378" s="1675"/>
      <c r="F378" s="1675"/>
      <c r="G378" s="46"/>
      <c r="H378" s="46"/>
      <c r="I378" s="46"/>
      <c r="J378" s="46"/>
      <c r="K378" s="46"/>
      <c r="L378" s="46"/>
      <c r="M378" s="46"/>
      <c r="N378" s="46"/>
      <c r="O378" s="46"/>
      <c r="P378" s="46"/>
      <c r="Q378" s="46"/>
      <c r="R378" s="46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  <c r="AG378" s="44"/>
    </row>
    <row r="379" spans="1:33" ht="36.75" thickBot="1" x14ac:dyDescent="0.3">
      <c r="A379" s="45"/>
      <c r="B379" s="78" t="s">
        <v>1</v>
      </c>
      <c r="C379" s="78" t="s">
        <v>34</v>
      </c>
      <c r="D379" s="78" t="s">
        <v>94</v>
      </c>
      <c r="E379" s="78" t="s">
        <v>132</v>
      </c>
      <c r="F379" s="78" t="s">
        <v>90</v>
      </c>
      <c r="G379" s="46"/>
      <c r="H379" s="46"/>
      <c r="I379" s="46"/>
      <c r="J379" s="46"/>
      <c r="K379" s="46"/>
      <c r="L379" s="46"/>
      <c r="M379" s="46"/>
      <c r="N379" s="46"/>
      <c r="O379" s="46"/>
      <c r="P379" s="46"/>
      <c r="Q379" s="46"/>
      <c r="R379" s="46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  <c r="AG379" s="44"/>
    </row>
    <row r="380" spans="1:33" ht="16.5" thickBot="1" x14ac:dyDescent="0.3">
      <c r="A380" s="45"/>
      <c r="B380" s="1673"/>
      <c r="C380" s="1675"/>
      <c r="D380" s="1676"/>
      <c r="E380" s="1675"/>
      <c r="F380" s="1675"/>
      <c r="G380" s="46"/>
      <c r="H380" s="46"/>
      <c r="I380" s="46"/>
      <c r="J380" s="46"/>
      <c r="K380" s="46"/>
      <c r="L380" s="46"/>
      <c r="M380" s="46"/>
      <c r="N380" s="46"/>
      <c r="O380" s="46"/>
      <c r="P380" s="46"/>
      <c r="Q380" s="46"/>
      <c r="R380" s="46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  <c r="AG380" s="44"/>
    </row>
    <row r="381" spans="1:33" ht="16.5" thickBot="1" x14ac:dyDescent="0.3">
      <c r="A381" s="45"/>
      <c r="B381" s="1673"/>
      <c r="C381" s="1675"/>
      <c r="D381" s="1676"/>
      <c r="E381" s="1675"/>
      <c r="F381" s="1675"/>
      <c r="G381" s="46"/>
      <c r="H381" s="46"/>
      <c r="I381" s="46"/>
      <c r="J381" s="46"/>
      <c r="K381" s="46"/>
      <c r="L381" s="46"/>
      <c r="M381" s="46"/>
      <c r="N381" s="46"/>
      <c r="O381" s="46"/>
      <c r="P381" s="46"/>
      <c r="Q381" s="46"/>
      <c r="R381" s="46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  <c r="AG381" s="44"/>
    </row>
    <row r="382" spans="1:33" ht="16.5" thickBot="1" x14ac:dyDescent="0.3">
      <c r="A382" s="45"/>
      <c r="B382" s="1673"/>
      <c r="C382" s="1675"/>
      <c r="D382" s="1676"/>
      <c r="E382" s="1675"/>
      <c r="F382" s="1675"/>
      <c r="G382" s="46"/>
      <c r="H382" s="46"/>
      <c r="I382" s="46"/>
      <c r="J382" s="46"/>
      <c r="K382" s="46"/>
      <c r="L382" s="46"/>
      <c r="M382" s="46"/>
      <c r="N382" s="46"/>
      <c r="O382" s="46"/>
      <c r="P382" s="46"/>
      <c r="Q382" s="46"/>
      <c r="R382" s="46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  <c r="AG382" s="44"/>
    </row>
    <row r="383" spans="1:33" ht="16.5" thickBot="1" x14ac:dyDescent="0.3">
      <c r="A383" s="45"/>
      <c r="B383" s="1673"/>
      <c r="C383" s="1675"/>
      <c r="D383" s="1676"/>
      <c r="E383" s="1675"/>
      <c r="F383" s="1675"/>
      <c r="G383" s="46"/>
      <c r="H383" s="46"/>
      <c r="I383" s="46"/>
      <c r="J383" s="46"/>
      <c r="K383" s="46"/>
      <c r="L383" s="46"/>
      <c r="M383" s="46"/>
      <c r="N383" s="46"/>
      <c r="O383" s="46"/>
      <c r="P383" s="46"/>
      <c r="Q383" s="46"/>
      <c r="R383" s="46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  <c r="AG383" s="44"/>
    </row>
    <row r="384" spans="1:33" ht="16.5" thickBot="1" x14ac:dyDescent="0.3">
      <c r="A384" s="45"/>
      <c r="B384" s="1673"/>
      <c r="C384" s="1675"/>
      <c r="D384" s="1676"/>
      <c r="E384" s="1675"/>
      <c r="F384" s="1675"/>
      <c r="G384" s="46"/>
      <c r="H384" s="46"/>
      <c r="I384" s="46"/>
      <c r="J384" s="46"/>
      <c r="K384" s="46"/>
      <c r="L384" s="46"/>
      <c r="M384" s="46"/>
      <c r="N384" s="46"/>
      <c r="O384" s="46"/>
      <c r="P384" s="46"/>
      <c r="Q384" s="46"/>
      <c r="R384" s="46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  <c r="AG384" s="44"/>
    </row>
    <row r="385" spans="1:33" ht="16.5" thickBot="1" x14ac:dyDescent="0.3">
      <c r="A385" s="45"/>
      <c r="B385" s="1673"/>
      <c r="C385" s="1675"/>
      <c r="D385" s="1676"/>
      <c r="E385" s="1675"/>
      <c r="F385" s="1675"/>
      <c r="G385" s="46"/>
      <c r="H385" s="46"/>
      <c r="I385" s="46"/>
      <c r="J385" s="46"/>
      <c r="K385" s="46"/>
      <c r="L385" s="46"/>
      <c r="M385" s="46"/>
      <c r="N385" s="46"/>
      <c r="O385" s="46"/>
      <c r="P385" s="46"/>
      <c r="Q385" s="46"/>
      <c r="R385" s="46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  <c r="AG385" s="44"/>
    </row>
    <row r="386" spans="1:33" ht="16.5" thickBot="1" x14ac:dyDescent="0.3">
      <c r="A386" s="45"/>
      <c r="B386" s="1673"/>
      <c r="C386" s="1675"/>
      <c r="D386" s="1676"/>
      <c r="E386" s="1675"/>
      <c r="F386" s="1675"/>
      <c r="G386" s="46"/>
      <c r="H386" s="46"/>
      <c r="I386" s="46"/>
      <c r="J386" s="46"/>
      <c r="K386" s="46"/>
      <c r="L386" s="46"/>
      <c r="M386" s="46"/>
      <c r="N386" s="46"/>
      <c r="O386" s="46"/>
      <c r="P386" s="46"/>
      <c r="Q386" s="46"/>
      <c r="R386" s="46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  <c r="AG386" s="44"/>
    </row>
    <row r="387" spans="1:33" ht="16.5" thickBot="1" x14ac:dyDescent="0.3">
      <c r="A387" s="45"/>
      <c r="B387" s="1673"/>
      <c r="C387" s="1675"/>
      <c r="D387" s="1676"/>
      <c r="E387" s="1675"/>
      <c r="F387" s="1675"/>
      <c r="G387" s="46"/>
      <c r="H387" s="46"/>
      <c r="I387" s="46"/>
      <c r="J387" s="46"/>
      <c r="K387" s="46"/>
      <c r="L387" s="46"/>
      <c r="M387" s="46"/>
      <c r="N387" s="46"/>
      <c r="O387" s="46"/>
      <c r="P387" s="46"/>
      <c r="Q387" s="46"/>
      <c r="R387" s="46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  <c r="AG387" s="44"/>
    </row>
    <row r="388" spans="1:33" ht="16.5" thickBot="1" x14ac:dyDescent="0.3">
      <c r="A388" s="45"/>
      <c r="B388" s="1673"/>
      <c r="C388" s="1675"/>
      <c r="D388" s="1676"/>
      <c r="E388" s="1675"/>
      <c r="F388" s="1675"/>
      <c r="G388" s="46"/>
      <c r="H388" s="46"/>
      <c r="I388" s="46"/>
      <c r="J388" s="46"/>
      <c r="K388" s="46"/>
      <c r="L388" s="46"/>
      <c r="M388" s="46"/>
      <c r="N388" s="46"/>
      <c r="O388" s="46"/>
      <c r="P388" s="46"/>
      <c r="Q388" s="46"/>
      <c r="R388" s="46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  <c r="AG388" s="44"/>
    </row>
    <row r="389" spans="1:33" ht="16.5" thickBot="1" x14ac:dyDescent="0.3">
      <c r="A389" s="45"/>
      <c r="B389" s="1673"/>
      <c r="C389" s="1675"/>
      <c r="D389" s="1676"/>
      <c r="E389" s="1675"/>
      <c r="F389" s="1675"/>
      <c r="G389" s="46"/>
      <c r="H389" s="46"/>
      <c r="I389" s="46"/>
      <c r="J389" s="46"/>
      <c r="K389" s="46"/>
      <c r="L389" s="46"/>
      <c r="M389" s="46"/>
      <c r="N389" s="46"/>
      <c r="O389" s="46"/>
      <c r="P389" s="46"/>
      <c r="Q389" s="46"/>
      <c r="R389" s="46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  <c r="AG389" s="44"/>
    </row>
    <row r="390" spans="1:33" ht="16.5" thickBot="1" x14ac:dyDescent="0.3">
      <c r="A390" s="45"/>
      <c r="B390" s="1673"/>
      <c r="C390" s="1675"/>
      <c r="D390" s="1676"/>
      <c r="E390" s="1675"/>
      <c r="F390" s="1675"/>
      <c r="G390" s="46"/>
      <c r="H390" s="46"/>
      <c r="I390" s="46"/>
      <c r="J390" s="46"/>
      <c r="K390" s="46"/>
      <c r="L390" s="46"/>
      <c r="M390" s="46"/>
      <c r="N390" s="46"/>
      <c r="O390" s="46"/>
      <c r="P390" s="46"/>
      <c r="Q390" s="46"/>
      <c r="R390" s="46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  <c r="AG390" s="44"/>
    </row>
    <row r="391" spans="1:33" ht="16.5" thickBot="1" x14ac:dyDescent="0.3">
      <c r="A391" s="45"/>
      <c r="B391" s="1673"/>
      <c r="C391" s="1675"/>
      <c r="D391" s="1676"/>
      <c r="E391" s="1675"/>
      <c r="F391" s="1675"/>
      <c r="G391" s="46"/>
      <c r="H391" s="46"/>
      <c r="I391" s="46"/>
      <c r="J391" s="46"/>
      <c r="K391" s="46"/>
      <c r="L391" s="46"/>
      <c r="M391" s="46"/>
      <c r="N391" s="46"/>
      <c r="O391" s="46"/>
      <c r="P391" s="46"/>
      <c r="Q391" s="46"/>
      <c r="R391" s="46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  <c r="AG391" s="44"/>
    </row>
    <row r="392" spans="1:33" ht="16.5" thickBot="1" x14ac:dyDescent="0.3">
      <c r="A392" s="45"/>
      <c r="B392" s="1673"/>
      <c r="C392" s="1675"/>
      <c r="D392" s="1676"/>
      <c r="E392" s="1675"/>
      <c r="F392" s="1675"/>
      <c r="G392" s="46"/>
      <c r="H392" s="46"/>
      <c r="I392" s="46"/>
      <c r="J392" s="46"/>
      <c r="K392" s="46"/>
      <c r="L392" s="46"/>
      <c r="M392" s="46"/>
      <c r="N392" s="46"/>
      <c r="O392" s="46"/>
      <c r="P392" s="46"/>
      <c r="Q392" s="46"/>
      <c r="R392" s="46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  <c r="AG392" s="44"/>
    </row>
    <row r="393" spans="1:33" ht="16.5" thickBot="1" x14ac:dyDescent="0.3">
      <c r="A393" s="45"/>
      <c r="B393" s="1673"/>
      <c r="C393" s="1675"/>
      <c r="D393" s="1676"/>
      <c r="E393" s="1675"/>
      <c r="F393" s="1675"/>
      <c r="G393" s="46"/>
      <c r="H393" s="46"/>
      <c r="I393" s="46"/>
      <c r="J393" s="46"/>
      <c r="K393" s="46"/>
      <c r="L393" s="46"/>
      <c r="M393" s="46"/>
      <c r="N393" s="46"/>
      <c r="O393" s="46"/>
      <c r="P393" s="46"/>
      <c r="Q393" s="46"/>
      <c r="R393" s="46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  <c r="AG393" s="44"/>
    </row>
    <row r="394" spans="1:33" ht="16.5" thickBot="1" x14ac:dyDescent="0.3">
      <c r="A394" s="45"/>
      <c r="B394" s="1673"/>
      <c r="C394" s="1675"/>
      <c r="D394" s="1676"/>
      <c r="E394" s="1675"/>
      <c r="F394" s="1675"/>
      <c r="G394" s="46"/>
      <c r="H394" s="46"/>
      <c r="I394" s="46"/>
      <c r="J394" s="46"/>
      <c r="K394" s="46"/>
      <c r="L394" s="46"/>
      <c r="M394" s="46"/>
      <c r="N394" s="46"/>
      <c r="O394" s="46"/>
      <c r="P394" s="46"/>
      <c r="Q394" s="46"/>
      <c r="R394" s="46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  <c r="AG394" s="44"/>
    </row>
    <row r="395" spans="1:33" ht="16.5" thickBot="1" x14ac:dyDescent="0.3">
      <c r="A395" s="45"/>
      <c r="B395" s="1673"/>
      <c r="C395" s="1675"/>
      <c r="D395" s="1676"/>
      <c r="E395" s="1675"/>
      <c r="F395" s="1675"/>
      <c r="G395" s="46"/>
      <c r="H395" s="46"/>
      <c r="I395" s="46"/>
      <c r="J395" s="46"/>
      <c r="K395" s="46"/>
      <c r="L395" s="46"/>
      <c r="M395" s="46"/>
      <c r="N395" s="46"/>
      <c r="O395" s="46"/>
      <c r="P395" s="46"/>
      <c r="Q395" s="46"/>
      <c r="R395" s="46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  <c r="AG395" s="44"/>
    </row>
    <row r="396" spans="1:33" ht="16.5" thickBot="1" x14ac:dyDescent="0.3">
      <c r="A396" s="45"/>
      <c r="B396" s="1673"/>
      <c r="C396" s="1675"/>
      <c r="D396" s="1676"/>
      <c r="E396" s="1675"/>
      <c r="F396" s="1675"/>
      <c r="G396" s="46"/>
      <c r="H396" s="46"/>
      <c r="I396" s="46"/>
      <c r="J396" s="46"/>
      <c r="K396" s="46"/>
      <c r="L396" s="46"/>
      <c r="M396" s="46"/>
      <c r="N396" s="46"/>
      <c r="O396" s="46"/>
      <c r="P396" s="46"/>
      <c r="Q396" s="46"/>
      <c r="R396" s="46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  <c r="AG396" s="44"/>
    </row>
    <row r="397" spans="1:33" ht="16.5" thickBot="1" x14ac:dyDescent="0.3">
      <c r="A397" s="45"/>
      <c r="B397" s="1673"/>
      <c r="C397" s="1675"/>
      <c r="D397" s="1676"/>
      <c r="E397" s="1675"/>
      <c r="F397" s="1675"/>
      <c r="G397" s="46"/>
      <c r="H397" s="46"/>
      <c r="I397" s="46"/>
      <c r="J397" s="46"/>
      <c r="K397" s="46"/>
      <c r="L397" s="46"/>
      <c r="M397" s="46"/>
      <c r="N397" s="46"/>
      <c r="O397" s="46"/>
      <c r="P397" s="46"/>
      <c r="Q397" s="46"/>
      <c r="R397" s="46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  <c r="AG397" s="44"/>
    </row>
    <row r="398" spans="1:33" ht="16.5" thickBot="1" x14ac:dyDescent="0.3">
      <c r="A398" s="45"/>
      <c r="B398" s="1673"/>
      <c r="C398" s="1675"/>
      <c r="D398" s="1676"/>
      <c r="E398" s="1675"/>
      <c r="F398" s="1675"/>
      <c r="G398" s="46"/>
      <c r="H398" s="46"/>
      <c r="I398" s="46"/>
      <c r="J398" s="46"/>
      <c r="K398" s="46"/>
      <c r="L398" s="46"/>
      <c r="M398" s="46"/>
      <c r="N398" s="46"/>
      <c r="O398" s="46"/>
      <c r="P398" s="46"/>
      <c r="Q398" s="46"/>
      <c r="R398" s="46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  <c r="AG398" s="44"/>
    </row>
    <row r="399" spans="1:33" ht="16.5" thickBot="1" x14ac:dyDescent="0.3">
      <c r="A399" s="45"/>
      <c r="B399" s="1673"/>
      <c r="C399" s="1675"/>
      <c r="D399" s="1676"/>
      <c r="E399" s="1675"/>
      <c r="F399" s="1675"/>
      <c r="G399" s="46"/>
      <c r="H399" s="46"/>
      <c r="I399" s="46"/>
      <c r="J399" s="46"/>
      <c r="K399" s="46"/>
      <c r="L399" s="46"/>
      <c r="M399" s="46"/>
      <c r="N399" s="46"/>
      <c r="O399" s="46"/>
      <c r="P399" s="46"/>
      <c r="Q399" s="46"/>
      <c r="R399" s="46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  <c r="AG399" s="44"/>
    </row>
    <row r="400" spans="1:33" ht="16.5" thickBot="1" x14ac:dyDescent="0.3">
      <c r="A400" s="45"/>
      <c r="B400" s="1673"/>
      <c r="C400" s="1675"/>
      <c r="D400" s="1676"/>
      <c r="E400" s="1675"/>
      <c r="F400" s="1675"/>
      <c r="G400" s="46"/>
      <c r="H400" s="46"/>
      <c r="I400" s="46"/>
      <c r="J400" s="46"/>
      <c r="K400" s="46"/>
      <c r="L400" s="46"/>
      <c r="M400" s="46"/>
      <c r="N400" s="46"/>
      <c r="O400" s="46"/>
      <c r="P400" s="46"/>
      <c r="Q400" s="46"/>
      <c r="R400" s="46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  <c r="AG400" s="44"/>
    </row>
    <row r="401" spans="1:33" ht="15.75" thickBot="1" x14ac:dyDescent="0.3">
      <c r="A401" s="45"/>
      <c r="B401" s="45"/>
      <c r="C401" s="45"/>
      <c r="D401" s="45"/>
      <c r="E401" s="45"/>
      <c r="F401" s="45"/>
      <c r="G401" s="46"/>
      <c r="H401" s="46"/>
      <c r="I401" s="46"/>
      <c r="J401" s="46"/>
      <c r="K401" s="46"/>
      <c r="L401" s="46"/>
      <c r="M401" s="46"/>
      <c r="N401" s="46"/>
      <c r="O401" s="46"/>
      <c r="P401" s="46"/>
      <c r="Q401" s="46"/>
      <c r="R401" s="46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  <c r="AG401" s="44"/>
    </row>
    <row r="402" spans="1:33" ht="24" customHeight="1" thickBot="1" x14ac:dyDescent="0.3">
      <c r="A402" s="45"/>
      <c r="B402" s="1203" t="s">
        <v>91</v>
      </c>
      <c r="C402" s="2271"/>
      <c r="D402" s="2272"/>
      <c r="E402" s="2272"/>
      <c r="F402" s="2272"/>
      <c r="G402" s="2272"/>
      <c r="H402" s="2272"/>
      <c r="I402" s="2272"/>
      <c r="J402" s="2272"/>
      <c r="K402" s="2272"/>
      <c r="L402" s="2272"/>
      <c r="M402" s="2272"/>
      <c r="N402" s="2272"/>
      <c r="O402" s="2272"/>
      <c r="P402" s="2272"/>
      <c r="Q402" s="2272"/>
      <c r="R402" s="2272"/>
      <c r="S402" s="2272"/>
      <c r="T402" s="2272"/>
      <c r="U402" s="2272"/>
      <c r="V402" s="2272"/>
      <c r="W402" s="2272"/>
      <c r="X402" s="2272"/>
      <c r="Y402" s="2272"/>
      <c r="Z402" s="2272"/>
      <c r="AA402" s="2272"/>
      <c r="AB402" s="2272"/>
      <c r="AC402" s="2273"/>
      <c r="AD402" s="45"/>
      <c r="AE402" s="45"/>
      <c r="AF402" s="45"/>
      <c r="AG402" s="44"/>
    </row>
    <row r="403" spans="1:33" ht="15" customHeight="1" thickBot="1" x14ac:dyDescent="0.3">
      <c r="A403" s="45"/>
      <c r="B403" s="45"/>
      <c r="C403" s="2277"/>
      <c r="D403" s="2278"/>
      <c r="E403" s="2278"/>
      <c r="F403" s="2278"/>
      <c r="G403" s="2278"/>
      <c r="H403" s="2278"/>
      <c r="I403" s="2278"/>
      <c r="J403" s="2278"/>
      <c r="K403" s="2278"/>
      <c r="L403" s="2278"/>
      <c r="M403" s="2278"/>
      <c r="N403" s="2278"/>
      <c r="O403" s="2278"/>
      <c r="P403" s="2278"/>
      <c r="Q403" s="2278"/>
      <c r="R403" s="2278"/>
      <c r="S403" s="2278"/>
      <c r="T403" s="2278"/>
      <c r="U403" s="2278"/>
      <c r="V403" s="2278"/>
      <c r="W403" s="2278"/>
      <c r="X403" s="2278"/>
      <c r="Y403" s="2278"/>
      <c r="Z403" s="2278"/>
      <c r="AA403" s="2278"/>
      <c r="AB403" s="2278"/>
      <c r="AC403" s="2279"/>
      <c r="AD403" s="45"/>
      <c r="AE403" s="45"/>
      <c r="AF403" s="45"/>
      <c r="AG403" s="44"/>
    </row>
    <row r="404" spans="1:33" ht="15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  <c r="AG404" s="44"/>
    </row>
    <row r="405" spans="1:33" x14ac:dyDescent="0.25">
      <c r="A405" s="71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44"/>
    </row>
    <row r="406" spans="1:33" ht="18.75" x14ac:dyDescent="0.3">
      <c r="A406" s="45"/>
      <c r="B406" s="47" t="s">
        <v>133</v>
      </c>
      <c r="C406" s="46"/>
      <c r="D406" s="46"/>
      <c r="E406" s="46"/>
      <c r="F406" s="46"/>
      <c r="G406" s="46"/>
      <c r="H406" s="46"/>
      <c r="I406" s="46"/>
      <c r="J406" s="46"/>
      <c r="K406" s="46"/>
      <c r="L406" s="46"/>
      <c r="M406" s="46"/>
      <c r="N406" s="46"/>
      <c r="O406" s="46"/>
      <c r="P406" s="46"/>
      <c r="Q406" s="46"/>
      <c r="R406" s="46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  <c r="AG406" s="44"/>
    </row>
    <row r="407" spans="1:33" ht="21" x14ac:dyDescent="0.35">
      <c r="A407" s="45"/>
      <c r="B407" s="48" t="s">
        <v>134</v>
      </c>
      <c r="C407" s="46"/>
      <c r="D407" s="46"/>
      <c r="E407" s="46"/>
      <c r="F407" s="46"/>
      <c r="G407" s="46"/>
      <c r="H407" s="46"/>
      <c r="I407" s="46"/>
      <c r="J407" s="46"/>
      <c r="K407" s="46"/>
      <c r="L407" s="46"/>
      <c r="M407" s="46"/>
      <c r="N407" s="46"/>
      <c r="O407" s="46"/>
      <c r="P407" s="46"/>
      <c r="Q407" s="46"/>
      <c r="R407" s="46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  <c r="AG407" s="44"/>
    </row>
    <row r="408" spans="1:33" ht="18.75" x14ac:dyDescent="0.3">
      <c r="A408" s="45"/>
      <c r="B408" s="47" t="s">
        <v>860</v>
      </c>
      <c r="C408" s="46"/>
      <c r="D408" s="46"/>
      <c r="E408" s="46"/>
      <c r="F408" s="46"/>
      <c r="G408" s="46"/>
      <c r="H408" s="46"/>
      <c r="I408" s="46"/>
      <c r="J408" s="46"/>
      <c r="K408" s="46"/>
      <c r="L408" s="46"/>
      <c r="M408" s="46"/>
      <c r="N408" s="46"/>
      <c r="O408" s="46"/>
      <c r="P408" s="46"/>
      <c r="Q408" s="46"/>
      <c r="R408" s="46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  <c r="AG408" s="44"/>
    </row>
    <row r="409" spans="1:33" ht="15.75" thickBot="1" x14ac:dyDescent="0.3">
      <c r="A409" s="45"/>
      <c r="B409" s="46"/>
      <c r="C409" s="46"/>
      <c r="D409" s="46"/>
      <c r="E409" s="46"/>
      <c r="F409" s="46"/>
      <c r="G409" s="46"/>
      <c r="H409" s="46"/>
      <c r="I409" s="46"/>
      <c r="J409" s="46"/>
      <c r="K409" s="46"/>
      <c r="L409" s="46"/>
      <c r="M409" s="46"/>
      <c r="N409" s="46"/>
      <c r="O409" s="46"/>
      <c r="P409" s="46"/>
      <c r="Q409" s="46"/>
      <c r="R409" s="46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  <c r="AG409" s="44"/>
    </row>
    <row r="410" spans="1:33" ht="38.25" customHeight="1" thickBot="1" x14ac:dyDescent="0.3">
      <c r="A410" s="45"/>
      <c r="B410" s="1956" t="s">
        <v>135</v>
      </c>
      <c r="C410" s="1997" t="s">
        <v>35</v>
      </c>
      <c r="D410" s="1883" t="s">
        <v>136</v>
      </c>
      <c r="E410" s="1997" t="s">
        <v>857</v>
      </c>
      <c r="F410" s="1999" t="s">
        <v>863</v>
      </c>
      <c r="G410" s="1903"/>
      <c r="H410" s="1904"/>
      <c r="I410" s="1903" t="s">
        <v>138</v>
      </c>
      <c r="J410" s="1904"/>
      <c r="K410" s="1999" t="s">
        <v>139</v>
      </c>
      <c r="L410" s="1904"/>
      <c r="M410" s="1903" t="s">
        <v>140</v>
      </c>
      <c r="N410" s="1904"/>
      <c r="O410" s="1883" t="s">
        <v>858</v>
      </c>
      <c r="P410" s="46"/>
      <c r="Q410" s="46"/>
      <c r="R410" s="46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  <c r="AG410" s="44"/>
    </row>
    <row r="411" spans="1:33" ht="42.75" customHeight="1" thickBot="1" x14ac:dyDescent="0.3">
      <c r="A411" s="45"/>
      <c r="B411" s="1958"/>
      <c r="C411" s="1998"/>
      <c r="D411" s="1884"/>
      <c r="E411" s="1998"/>
      <c r="F411" s="658" t="s">
        <v>0</v>
      </c>
      <c r="G411" s="658" t="s">
        <v>36</v>
      </c>
      <c r="H411" s="658" t="s">
        <v>60</v>
      </c>
      <c r="I411" s="658" t="s">
        <v>142</v>
      </c>
      <c r="J411" s="658" t="s">
        <v>143</v>
      </c>
      <c r="K411" s="513" t="s">
        <v>142</v>
      </c>
      <c r="L411" s="658" t="s">
        <v>143</v>
      </c>
      <c r="M411" s="658" t="s">
        <v>142</v>
      </c>
      <c r="N411" s="658" t="s">
        <v>143</v>
      </c>
      <c r="O411" s="1884"/>
      <c r="P411" s="46"/>
      <c r="Q411" s="46"/>
      <c r="R411" s="46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  <c r="AG411" s="44"/>
    </row>
    <row r="412" spans="1:33" ht="21.75" thickBot="1" x14ac:dyDescent="0.4">
      <c r="A412" s="45"/>
      <c r="B412" s="1956" t="s">
        <v>144</v>
      </c>
      <c r="C412" s="94" t="s">
        <v>12</v>
      </c>
      <c r="D412" s="54"/>
      <c r="E412" s="54"/>
      <c r="F412" s="95">
        <f>D412-E412</f>
        <v>0</v>
      </c>
      <c r="G412" s="54"/>
      <c r="H412" s="96">
        <f>F412-G412</f>
        <v>0</v>
      </c>
      <c r="I412" s="97"/>
      <c r="J412" s="98" t="e">
        <f>I412/E412</f>
        <v>#DIV/0!</v>
      </c>
      <c r="K412" s="99"/>
      <c r="L412" s="98" t="e">
        <f>K412/E412</f>
        <v>#DIV/0!</v>
      </c>
      <c r="M412" s="96">
        <f>E412-(I412+K412)</f>
        <v>0</v>
      </c>
      <c r="N412" s="98" t="e">
        <f>M412/E412</f>
        <v>#DIV/0!</v>
      </c>
      <c r="O412" s="100"/>
      <c r="P412" s="431"/>
      <c r="Q412" s="432">
        <f>O412*E412</f>
        <v>0</v>
      </c>
      <c r="R412" s="432"/>
      <c r="S412" s="433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  <c r="AG412" s="44"/>
    </row>
    <row r="413" spans="1:33" ht="21.75" thickBot="1" x14ac:dyDescent="0.4">
      <c r="A413" s="45"/>
      <c r="B413" s="1957"/>
      <c r="C413" s="94" t="s">
        <v>13</v>
      </c>
      <c r="D413" s="55"/>
      <c r="E413" s="55"/>
      <c r="F413" s="95">
        <f t="shared" ref="F413:F415" si="0">D413-E413</f>
        <v>0</v>
      </c>
      <c r="G413" s="55"/>
      <c r="H413" s="96">
        <f t="shared" ref="H413:H415" si="1">F413-G413</f>
        <v>0</v>
      </c>
      <c r="I413" s="101"/>
      <c r="J413" s="98" t="e">
        <f t="shared" ref="J413:J426" si="2">I413/E413</f>
        <v>#DIV/0!</v>
      </c>
      <c r="K413" s="102"/>
      <c r="L413" s="98" t="e">
        <f t="shared" ref="L413:L426" si="3">K413/E413</f>
        <v>#DIV/0!</v>
      </c>
      <c r="M413" s="96">
        <f t="shared" ref="M413:M425" si="4">E413-(I413+K413)</f>
        <v>0</v>
      </c>
      <c r="N413" s="98" t="e">
        <f t="shared" ref="N413:N426" si="5">M413/E413</f>
        <v>#DIV/0!</v>
      </c>
      <c r="O413" s="100"/>
      <c r="P413" s="431"/>
      <c r="Q413" s="432">
        <f>O413*E413</f>
        <v>0</v>
      </c>
      <c r="R413" s="432"/>
      <c r="S413" s="433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  <c r="AG413" s="44"/>
    </row>
    <row r="414" spans="1:33" ht="21.75" thickBot="1" x14ac:dyDescent="0.4">
      <c r="A414" s="45"/>
      <c r="B414" s="1957"/>
      <c r="C414" s="94" t="s">
        <v>14</v>
      </c>
      <c r="D414" s="55"/>
      <c r="E414" s="55"/>
      <c r="F414" s="95">
        <f t="shared" si="0"/>
        <v>0</v>
      </c>
      <c r="G414" s="55"/>
      <c r="H414" s="96">
        <f t="shared" si="1"/>
        <v>0</v>
      </c>
      <c r="I414" s="101"/>
      <c r="J414" s="98" t="e">
        <f t="shared" si="2"/>
        <v>#DIV/0!</v>
      </c>
      <c r="K414" s="102"/>
      <c r="L414" s="98" t="e">
        <f t="shared" si="3"/>
        <v>#DIV/0!</v>
      </c>
      <c r="M414" s="96">
        <f t="shared" si="4"/>
        <v>0</v>
      </c>
      <c r="N414" s="98" t="e">
        <f t="shared" si="5"/>
        <v>#DIV/0!</v>
      </c>
      <c r="O414" s="100"/>
      <c r="P414" s="431"/>
      <c r="Q414" s="432">
        <f t="shared" ref="Q414:Q424" si="6">O414*E414</f>
        <v>0</v>
      </c>
      <c r="R414" s="432"/>
      <c r="S414" s="433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  <c r="AG414" s="44"/>
    </row>
    <row r="415" spans="1:33" ht="21.75" thickBot="1" x14ac:dyDescent="0.4">
      <c r="A415" s="45"/>
      <c r="B415" s="1957"/>
      <c r="C415" s="94" t="s">
        <v>15</v>
      </c>
      <c r="D415" s="103"/>
      <c r="E415" s="103"/>
      <c r="F415" s="95">
        <f t="shared" si="0"/>
        <v>0</v>
      </c>
      <c r="G415" s="103"/>
      <c r="H415" s="96">
        <f t="shared" si="1"/>
        <v>0</v>
      </c>
      <c r="I415" s="104"/>
      <c r="J415" s="98" t="e">
        <f t="shared" si="2"/>
        <v>#DIV/0!</v>
      </c>
      <c r="K415" s="105"/>
      <c r="L415" s="98" t="e">
        <f t="shared" si="3"/>
        <v>#DIV/0!</v>
      </c>
      <c r="M415" s="96">
        <f t="shared" si="4"/>
        <v>0</v>
      </c>
      <c r="N415" s="98" t="e">
        <f t="shared" si="5"/>
        <v>#DIV/0!</v>
      </c>
      <c r="O415" s="1390"/>
      <c r="P415" s="431"/>
      <c r="Q415" s="432">
        <f t="shared" si="6"/>
        <v>0</v>
      </c>
      <c r="R415" s="432"/>
      <c r="S415" s="433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  <c r="AG415" s="44"/>
    </row>
    <row r="416" spans="1:33" ht="21.75" customHeight="1" thickBot="1" x14ac:dyDescent="0.4">
      <c r="A416" s="45"/>
      <c r="B416" s="1958"/>
      <c r="C416" s="94" t="s">
        <v>145</v>
      </c>
      <c r="D416" s="106">
        <f>SUM(D412:D415)</f>
        <v>0</v>
      </c>
      <c r="E416" s="106">
        <f>SUM(E412:E415)</f>
        <v>0</v>
      </c>
      <c r="F416" s="96">
        <f>SUM(F412:F415)</f>
        <v>0</v>
      </c>
      <c r="G416" s="96">
        <f t="shared" ref="G416" si="7">SUM(G412:G415)</f>
        <v>0</v>
      </c>
      <c r="H416" s="96">
        <f>SUM(H412:H415)</f>
        <v>0</v>
      </c>
      <c r="I416" s="107">
        <f>SUM(I412:I415)</f>
        <v>0</v>
      </c>
      <c r="J416" s="98" t="e">
        <f t="shared" si="2"/>
        <v>#DIV/0!</v>
      </c>
      <c r="K416" s="108">
        <f>SUM(K412:K415)</f>
        <v>0</v>
      </c>
      <c r="L416" s="98" t="e">
        <f t="shared" si="3"/>
        <v>#DIV/0!</v>
      </c>
      <c r="M416" s="96">
        <f t="shared" si="4"/>
        <v>0</v>
      </c>
      <c r="N416" s="98" t="e">
        <f t="shared" si="5"/>
        <v>#DIV/0!</v>
      </c>
      <c r="O416" s="109">
        <f>IFERROR(AVERAGEIF(O412:O415,"&gt;0",O412:O415),0)</f>
        <v>0</v>
      </c>
      <c r="P416" s="434">
        <f>O416</f>
        <v>0</v>
      </c>
      <c r="Q416" s="432"/>
      <c r="R416" s="432"/>
      <c r="S416" s="433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  <c r="AG416" s="44"/>
    </row>
    <row r="417" spans="1:33" ht="18.75" customHeight="1" thickBot="1" x14ac:dyDescent="0.4">
      <c r="A417" s="45"/>
      <c r="B417" s="1959" t="s">
        <v>146</v>
      </c>
      <c r="C417" s="94" t="s">
        <v>16</v>
      </c>
      <c r="D417" s="54"/>
      <c r="E417" s="54"/>
      <c r="F417" s="96">
        <f t="shared" ref="F417:F424" si="8">D417-E417</f>
        <v>0</v>
      </c>
      <c r="G417" s="54"/>
      <c r="H417" s="96">
        <f t="shared" ref="H417:H424" si="9">F417-G417</f>
        <v>0</v>
      </c>
      <c r="I417" s="54"/>
      <c r="J417" s="98" t="e">
        <f t="shared" si="2"/>
        <v>#DIV/0!</v>
      </c>
      <c r="K417" s="54"/>
      <c r="L417" s="98" t="e">
        <f t="shared" si="3"/>
        <v>#DIV/0!</v>
      </c>
      <c r="M417" s="96">
        <f t="shared" si="4"/>
        <v>0</v>
      </c>
      <c r="N417" s="98" t="e">
        <f t="shared" si="5"/>
        <v>#DIV/0!</v>
      </c>
      <c r="O417" s="1391"/>
      <c r="P417" s="435"/>
      <c r="Q417" s="432">
        <f t="shared" si="6"/>
        <v>0</v>
      </c>
      <c r="R417" s="432"/>
      <c r="S417" s="433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  <c r="AG417" s="44"/>
    </row>
    <row r="418" spans="1:33" ht="21.75" thickBot="1" x14ac:dyDescent="0.4">
      <c r="A418" s="45"/>
      <c r="B418" s="1959"/>
      <c r="C418" s="94" t="s">
        <v>17</v>
      </c>
      <c r="D418" s="55"/>
      <c r="E418" s="55"/>
      <c r="F418" s="96">
        <f t="shared" si="8"/>
        <v>0</v>
      </c>
      <c r="G418" s="55"/>
      <c r="H418" s="96">
        <f t="shared" si="9"/>
        <v>0</v>
      </c>
      <c r="I418" s="55"/>
      <c r="J418" s="98" t="e">
        <f t="shared" si="2"/>
        <v>#DIV/0!</v>
      </c>
      <c r="K418" s="55"/>
      <c r="L418" s="98" t="e">
        <f t="shared" si="3"/>
        <v>#DIV/0!</v>
      </c>
      <c r="M418" s="96">
        <f t="shared" si="4"/>
        <v>0</v>
      </c>
      <c r="N418" s="98" t="e">
        <f t="shared" si="5"/>
        <v>#DIV/0!</v>
      </c>
      <c r="O418" s="100"/>
      <c r="P418" s="435"/>
      <c r="Q418" s="432">
        <f t="shared" si="6"/>
        <v>0</v>
      </c>
      <c r="R418" s="432"/>
      <c r="S418" s="433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  <c r="AG418" s="44"/>
    </row>
    <row r="419" spans="1:33" ht="21.75" thickBot="1" x14ac:dyDescent="0.4">
      <c r="A419" s="45"/>
      <c r="B419" s="1959"/>
      <c r="C419" s="94" t="s">
        <v>18</v>
      </c>
      <c r="D419" s="55"/>
      <c r="E419" s="55"/>
      <c r="F419" s="96">
        <f t="shared" si="8"/>
        <v>0</v>
      </c>
      <c r="G419" s="55"/>
      <c r="H419" s="96">
        <f t="shared" si="9"/>
        <v>0</v>
      </c>
      <c r="I419" s="55"/>
      <c r="J419" s="98" t="e">
        <f t="shared" si="2"/>
        <v>#DIV/0!</v>
      </c>
      <c r="K419" s="55"/>
      <c r="L419" s="98" t="e">
        <f t="shared" si="3"/>
        <v>#DIV/0!</v>
      </c>
      <c r="M419" s="96">
        <f t="shared" si="4"/>
        <v>0</v>
      </c>
      <c r="N419" s="98" t="e">
        <f t="shared" si="5"/>
        <v>#DIV/0!</v>
      </c>
      <c r="O419" s="100"/>
      <c r="P419" s="435"/>
      <c r="Q419" s="432">
        <f t="shared" si="6"/>
        <v>0</v>
      </c>
      <c r="R419" s="432"/>
      <c r="S419" s="433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  <c r="AG419" s="44"/>
    </row>
    <row r="420" spans="1:33" ht="21.75" thickBot="1" x14ac:dyDescent="0.4">
      <c r="A420" s="45"/>
      <c r="B420" s="1959"/>
      <c r="C420" s="94" t="s">
        <v>19</v>
      </c>
      <c r="D420" s="55"/>
      <c r="E420" s="55"/>
      <c r="F420" s="96">
        <f t="shared" si="8"/>
        <v>0</v>
      </c>
      <c r="G420" s="55"/>
      <c r="H420" s="96">
        <f t="shared" si="9"/>
        <v>0</v>
      </c>
      <c r="I420" s="55"/>
      <c r="J420" s="98" t="e">
        <f t="shared" si="2"/>
        <v>#DIV/0!</v>
      </c>
      <c r="K420" s="55"/>
      <c r="L420" s="98" t="e">
        <f t="shared" si="3"/>
        <v>#DIV/0!</v>
      </c>
      <c r="M420" s="96">
        <f t="shared" si="4"/>
        <v>0</v>
      </c>
      <c r="N420" s="98" t="e">
        <f t="shared" si="5"/>
        <v>#DIV/0!</v>
      </c>
      <c r="O420" s="100"/>
      <c r="P420" s="435"/>
      <c r="Q420" s="432">
        <f t="shared" si="6"/>
        <v>0</v>
      </c>
      <c r="R420" s="432"/>
      <c r="S420" s="433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  <c r="AG420" s="44"/>
    </row>
    <row r="421" spans="1:33" ht="21.75" thickBot="1" x14ac:dyDescent="0.4">
      <c r="A421" s="45"/>
      <c r="B421" s="1959"/>
      <c r="C421" s="94" t="s">
        <v>20</v>
      </c>
      <c r="D421" s="55"/>
      <c r="E421" s="55"/>
      <c r="F421" s="96">
        <f t="shared" si="8"/>
        <v>0</v>
      </c>
      <c r="G421" s="55"/>
      <c r="H421" s="96">
        <f t="shared" si="9"/>
        <v>0</v>
      </c>
      <c r="I421" s="55"/>
      <c r="J421" s="98" t="e">
        <f t="shared" si="2"/>
        <v>#DIV/0!</v>
      </c>
      <c r="K421" s="55"/>
      <c r="L421" s="98" t="e">
        <f t="shared" si="3"/>
        <v>#DIV/0!</v>
      </c>
      <c r="M421" s="96">
        <f t="shared" si="4"/>
        <v>0</v>
      </c>
      <c r="N421" s="98" t="e">
        <f t="shared" si="5"/>
        <v>#DIV/0!</v>
      </c>
      <c r="O421" s="100"/>
      <c r="P421" s="435"/>
      <c r="Q421" s="432">
        <f t="shared" si="6"/>
        <v>0</v>
      </c>
      <c r="R421" s="432"/>
      <c r="S421" s="433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  <c r="AG421" s="44"/>
    </row>
    <row r="422" spans="1:33" ht="21.75" thickBot="1" x14ac:dyDescent="0.4">
      <c r="A422" s="45"/>
      <c r="B422" s="1959"/>
      <c r="C422" s="94" t="s">
        <v>21</v>
      </c>
      <c r="D422" s="55"/>
      <c r="E422" s="55"/>
      <c r="F422" s="96">
        <f t="shared" si="8"/>
        <v>0</v>
      </c>
      <c r="G422" s="55"/>
      <c r="H422" s="96">
        <f t="shared" si="9"/>
        <v>0</v>
      </c>
      <c r="I422" s="55"/>
      <c r="J422" s="98" t="e">
        <f t="shared" si="2"/>
        <v>#DIV/0!</v>
      </c>
      <c r="K422" s="55"/>
      <c r="L422" s="98" t="e">
        <f t="shared" si="3"/>
        <v>#DIV/0!</v>
      </c>
      <c r="M422" s="96">
        <f t="shared" si="4"/>
        <v>0</v>
      </c>
      <c r="N422" s="98" t="e">
        <f t="shared" si="5"/>
        <v>#DIV/0!</v>
      </c>
      <c r="O422" s="100"/>
      <c r="P422" s="435"/>
      <c r="Q422" s="432">
        <f t="shared" si="6"/>
        <v>0</v>
      </c>
      <c r="R422" s="432"/>
      <c r="S422" s="433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  <c r="AG422" s="44"/>
    </row>
    <row r="423" spans="1:33" ht="21.75" thickBot="1" x14ac:dyDescent="0.4">
      <c r="A423" s="45"/>
      <c r="B423" s="1959"/>
      <c r="C423" s="94" t="s">
        <v>22</v>
      </c>
      <c r="D423" s="55"/>
      <c r="E423" s="55"/>
      <c r="F423" s="96">
        <f t="shared" si="8"/>
        <v>0</v>
      </c>
      <c r="G423" s="55"/>
      <c r="H423" s="96">
        <f t="shared" si="9"/>
        <v>0</v>
      </c>
      <c r="I423" s="55"/>
      <c r="J423" s="98" t="e">
        <f t="shared" si="2"/>
        <v>#DIV/0!</v>
      </c>
      <c r="K423" s="55"/>
      <c r="L423" s="98" t="e">
        <f t="shared" si="3"/>
        <v>#DIV/0!</v>
      </c>
      <c r="M423" s="96">
        <f t="shared" si="4"/>
        <v>0</v>
      </c>
      <c r="N423" s="98" t="e">
        <f t="shared" si="5"/>
        <v>#DIV/0!</v>
      </c>
      <c r="O423" s="100"/>
      <c r="P423" s="435"/>
      <c r="Q423" s="432">
        <f t="shared" si="6"/>
        <v>0</v>
      </c>
      <c r="R423" s="432"/>
      <c r="S423" s="433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  <c r="AG423" s="44"/>
    </row>
    <row r="424" spans="1:33" ht="21.75" thickBot="1" x14ac:dyDescent="0.4">
      <c r="A424" s="45"/>
      <c r="B424" s="1959"/>
      <c r="C424" s="94" t="s">
        <v>23</v>
      </c>
      <c r="D424" s="103"/>
      <c r="E424" s="103"/>
      <c r="F424" s="110">
        <f t="shared" si="8"/>
        <v>0</v>
      </c>
      <c r="G424" s="103"/>
      <c r="H424" s="110">
        <f t="shared" si="9"/>
        <v>0</v>
      </c>
      <c r="I424" s="103"/>
      <c r="J424" s="111" t="e">
        <f t="shared" si="2"/>
        <v>#DIV/0!</v>
      </c>
      <c r="K424" s="103"/>
      <c r="L424" s="111" t="e">
        <f t="shared" si="3"/>
        <v>#DIV/0!</v>
      </c>
      <c r="M424" s="110">
        <f t="shared" si="4"/>
        <v>0</v>
      </c>
      <c r="N424" s="111" t="e">
        <f t="shared" si="5"/>
        <v>#DIV/0!</v>
      </c>
      <c r="O424" s="100"/>
      <c r="P424" s="435"/>
      <c r="Q424" s="432">
        <f t="shared" si="6"/>
        <v>0</v>
      </c>
      <c r="R424" s="432"/>
      <c r="S424" s="433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  <c r="AG424" s="44"/>
    </row>
    <row r="425" spans="1:33" ht="21.75" thickBot="1" x14ac:dyDescent="0.4">
      <c r="A425" s="45"/>
      <c r="B425" s="1959"/>
      <c r="C425" s="112" t="s">
        <v>147</v>
      </c>
      <c r="D425" s="96">
        <f>SUM(D417:D424)</f>
        <v>0</v>
      </c>
      <c r="E425" s="96">
        <f>SUM(E417:E424)</f>
        <v>0</v>
      </c>
      <c r="F425" s="96">
        <f>SUM(F417:F424)</f>
        <v>0</v>
      </c>
      <c r="G425" s="96">
        <f t="shared" ref="G425" si="10">SUM(G417:G424)</f>
        <v>0</v>
      </c>
      <c r="H425" s="96">
        <f>SUM(H417:H424)</f>
        <v>0</v>
      </c>
      <c r="I425" s="96">
        <f>SUM(I417:I424)</f>
        <v>0</v>
      </c>
      <c r="J425" s="98" t="e">
        <f t="shared" si="2"/>
        <v>#DIV/0!</v>
      </c>
      <c r="K425" s="96">
        <f>SUM(K417:K424)</f>
        <v>0</v>
      </c>
      <c r="L425" s="98" t="e">
        <f t="shared" si="3"/>
        <v>#DIV/0!</v>
      </c>
      <c r="M425" s="96">
        <f t="shared" si="4"/>
        <v>0</v>
      </c>
      <c r="N425" s="98" t="e">
        <f t="shared" si="5"/>
        <v>#DIV/0!</v>
      </c>
      <c r="O425" s="109">
        <f>IFERROR(AVERAGEIF(O417:O424,"&gt;0",O417:O424),0)</f>
        <v>0</v>
      </c>
      <c r="P425" s="434">
        <f>O425</f>
        <v>0</v>
      </c>
      <c r="Q425" s="432"/>
      <c r="R425" s="432"/>
      <c r="S425" s="433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  <c r="AG425" s="44"/>
    </row>
    <row r="426" spans="1:33" ht="21.75" thickBot="1" x14ac:dyDescent="0.4">
      <c r="A426" s="45"/>
      <c r="B426" s="1960" t="s">
        <v>148</v>
      </c>
      <c r="C426" s="1961"/>
      <c r="D426" s="96">
        <f>D416+D425</f>
        <v>0</v>
      </c>
      <c r="E426" s="96">
        <f t="shared" ref="E426" si="11">E416+E425</f>
        <v>0</v>
      </c>
      <c r="F426" s="96">
        <f>F416+F425</f>
        <v>0</v>
      </c>
      <c r="G426" s="96">
        <f t="shared" ref="G426:I426" si="12">G416+G425</f>
        <v>0</v>
      </c>
      <c r="H426" s="96">
        <f t="shared" si="12"/>
        <v>0</v>
      </c>
      <c r="I426" s="96">
        <f t="shared" si="12"/>
        <v>0</v>
      </c>
      <c r="J426" s="98" t="e">
        <f t="shared" si="2"/>
        <v>#DIV/0!</v>
      </c>
      <c r="K426" s="96">
        <f t="shared" ref="K426" si="13">K416+K425</f>
        <v>0</v>
      </c>
      <c r="L426" s="98" t="e">
        <f t="shared" si="3"/>
        <v>#DIV/0!</v>
      </c>
      <c r="M426" s="96">
        <f>E426-(I426+K426)</f>
        <v>0</v>
      </c>
      <c r="N426" s="98" t="e">
        <f t="shared" si="5"/>
        <v>#DIV/0!</v>
      </c>
      <c r="O426" s="109">
        <f>IFERROR(AVERAGEIF(P416:P425,"&gt;0",P416:P425),0)</f>
        <v>0</v>
      </c>
      <c r="P426" s="435"/>
      <c r="Q426" s="432"/>
      <c r="R426" s="436" t="e">
        <f>SUM(Q412:Q425)/E426</f>
        <v>#DIV/0!</v>
      </c>
      <c r="S426" s="433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  <c r="AG426" s="44"/>
    </row>
    <row r="427" spans="1:33" ht="15.75" thickBot="1" x14ac:dyDescent="0.3">
      <c r="A427" s="45"/>
      <c r="B427" s="46"/>
      <c r="C427" s="46"/>
      <c r="D427" s="46"/>
      <c r="E427" s="46"/>
      <c r="F427" s="46"/>
      <c r="G427" s="46"/>
      <c r="H427" s="46"/>
      <c r="I427" s="46"/>
      <c r="J427" s="46"/>
      <c r="K427" s="46"/>
      <c r="L427" s="46"/>
      <c r="M427" s="46"/>
      <c r="N427" s="46"/>
      <c r="O427" s="46"/>
      <c r="P427" s="46"/>
      <c r="Q427" s="46"/>
      <c r="R427" s="46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  <c r="AG427" s="44"/>
    </row>
    <row r="428" spans="1:33" ht="84.75" customHeight="1" thickBot="1" x14ac:dyDescent="0.3">
      <c r="A428" s="45"/>
      <c r="B428" s="1203" t="s">
        <v>91</v>
      </c>
      <c r="C428" s="2271"/>
      <c r="D428" s="2272"/>
      <c r="E428" s="2272"/>
      <c r="F428" s="2272"/>
      <c r="G428" s="2272"/>
      <c r="H428" s="2272"/>
      <c r="I428" s="2272"/>
      <c r="J428" s="2272"/>
      <c r="K428" s="2272"/>
      <c r="L428" s="2272"/>
      <c r="M428" s="2272"/>
      <c r="N428" s="2272"/>
      <c r="O428" s="2272"/>
      <c r="P428" s="2272"/>
      <c r="Q428" s="2272"/>
      <c r="R428" s="2272"/>
      <c r="S428" s="2272"/>
      <c r="T428" s="2272"/>
      <c r="U428" s="2272"/>
      <c r="V428" s="2272"/>
      <c r="W428" s="2272"/>
      <c r="X428" s="2272"/>
      <c r="Y428" s="2272"/>
      <c r="Z428" s="2272"/>
      <c r="AA428" s="2272"/>
      <c r="AB428" s="2272"/>
      <c r="AC428" s="2273"/>
      <c r="AD428" s="45"/>
      <c r="AE428" s="45"/>
      <c r="AF428" s="45"/>
      <c r="AG428" s="44"/>
    </row>
    <row r="429" spans="1:33" ht="15" customHeight="1" thickBot="1" x14ac:dyDescent="0.3">
      <c r="A429" s="45"/>
      <c r="B429" s="45"/>
      <c r="C429" s="2277"/>
      <c r="D429" s="2278"/>
      <c r="E429" s="2278"/>
      <c r="F429" s="2278"/>
      <c r="G429" s="2278"/>
      <c r="H429" s="2278"/>
      <c r="I429" s="2278"/>
      <c r="J429" s="2278"/>
      <c r="K429" s="2278"/>
      <c r="L429" s="2278"/>
      <c r="M429" s="2278"/>
      <c r="N429" s="2278"/>
      <c r="O429" s="2278"/>
      <c r="P429" s="2278"/>
      <c r="Q429" s="2278"/>
      <c r="R429" s="2278"/>
      <c r="S429" s="2278"/>
      <c r="T429" s="2278"/>
      <c r="U429" s="2278"/>
      <c r="V429" s="2278"/>
      <c r="W429" s="2278"/>
      <c r="X429" s="2278"/>
      <c r="Y429" s="2278"/>
      <c r="Z429" s="2278"/>
      <c r="AA429" s="2278"/>
      <c r="AB429" s="2278"/>
      <c r="AC429" s="2279"/>
      <c r="AD429" s="45"/>
      <c r="AE429" s="45"/>
      <c r="AF429" s="45"/>
      <c r="AG429" s="44"/>
    </row>
    <row r="430" spans="1:33" ht="15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  <c r="AG430" s="44"/>
    </row>
    <row r="431" spans="1:33" x14ac:dyDescent="0.25">
      <c r="A431" s="71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44"/>
    </row>
    <row r="432" spans="1:33" ht="18.75" x14ac:dyDescent="0.3">
      <c r="A432" s="45"/>
      <c r="B432" s="47" t="s">
        <v>1090</v>
      </c>
      <c r="C432" s="46"/>
      <c r="D432" s="46"/>
      <c r="E432" s="46"/>
      <c r="F432" s="46"/>
      <c r="G432" s="46"/>
      <c r="H432" s="46"/>
      <c r="I432" s="46"/>
      <c r="J432" s="46"/>
      <c r="K432" s="46"/>
      <c r="L432" s="46"/>
      <c r="M432" s="46"/>
      <c r="N432" s="46"/>
      <c r="O432" s="46"/>
      <c r="P432" s="46"/>
      <c r="Q432" s="46"/>
      <c r="R432" s="46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  <c r="AG432" s="44"/>
    </row>
    <row r="433" spans="1:33" ht="21.75" thickBot="1" x14ac:dyDescent="0.4">
      <c r="A433" s="45"/>
      <c r="B433" s="48"/>
      <c r="C433" s="46"/>
      <c r="D433" s="46"/>
      <c r="E433" s="46"/>
      <c r="F433" s="46"/>
      <c r="G433" s="46"/>
      <c r="H433" s="46"/>
      <c r="I433" s="46"/>
      <c r="J433" s="46"/>
      <c r="K433" s="46"/>
      <c r="L433" s="46"/>
      <c r="M433" s="46"/>
      <c r="N433" s="46"/>
      <c r="O433" s="46"/>
      <c r="P433" s="46"/>
      <c r="Q433" s="46"/>
      <c r="R433" s="46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  <c r="AG433" s="44"/>
    </row>
    <row r="434" spans="1:33" ht="41.25" customHeight="1" thickBot="1" x14ac:dyDescent="0.3">
      <c r="A434" s="45"/>
      <c r="B434" s="113" t="s">
        <v>149</v>
      </c>
      <c r="C434" s="114" t="s">
        <v>150</v>
      </c>
      <c r="D434" s="115" t="s">
        <v>151</v>
      </c>
      <c r="E434" s="115" t="s">
        <v>152</v>
      </c>
      <c r="F434" s="115" t="s">
        <v>153</v>
      </c>
      <c r="G434" s="115" t="s">
        <v>30</v>
      </c>
      <c r="H434" s="115" t="s">
        <v>154</v>
      </c>
      <c r="I434" s="115" t="s">
        <v>155</v>
      </c>
      <c r="J434" s="115" t="s">
        <v>156</v>
      </c>
      <c r="K434" s="115" t="s">
        <v>157</v>
      </c>
      <c r="L434" s="116" t="s">
        <v>158</v>
      </c>
      <c r="M434" s="46"/>
      <c r="N434" s="46"/>
      <c r="O434" s="46"/>
      <c r="P434" s="46"/>
      <c r="Q434" s="46"/>
      <c r="R434" s="46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  <c r="AG434" s="44"/>
    </row>
    <row r="435" spans="1:33" ht="42" customHeight="1" thickBot="1" x14ac:dyDescent="0.3">
      <c r="A435" s="45"/>
      <c r="B435" s="117" t="s">
        <v>12</v>
      </c>
      <c r="C435" s="118" t="s">
        <v>159</v>
      </c>
      <c r="D435" s="119"/>
      <c r="E435" s="120"/>
      <c r="F435" s="120"/>
      <c r="G435" s="120"/>
      <c r="H435" s="120"/>
      <c r="I435" s="120"/>
      <c r="J435" s="120"/>
      <c r="K435" s="120"/>
      <c r="L435" s="121"/>
      <c r="M435" s="46"/>
      <c r="N435" s="46"/>
      <c r="O435" s="46"/>
      <c r="P435" s="46"/>
      <c r="Q435" s="46"/>
      <c r="R435" s="46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  <c r="AG435" s="44"/>
    </row>
    <row r="436" spans="1:33" ht="42" customHeight="1" thickBot="1" x14ac:dyDescent="0.3">
      <c r="A436" s="45"/>
      <c r="B436" s="122" t="s">
        <v>13</v>
      </c>
      <c r="C436" s="118" t="s">
        <v>159</v>
      </c>
      <c r="D436" s="119"/>
      <c r="E436" s="120"/>
      <c r="F436" s="120"/>
      <c r="G436" s="120"/>
      <c r="H436" s="120"/>
      <c r="I436" s="120"/>
      <c r="J436" s="120"/>
      <c r="K436" s="120"/>
      <c r="L436" s="121"/>
      <c r="M436" s="46"/>
      <c r="N436" s="46"/>
      <c r="O436" s="46"/>
      <c r="P436" s="46"/>
      <c r="Q436" s="46"/>
      <c r="R436" s="46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  <c r="AG436" s="44"/>
    </row>
    <row r="437" spans="1:33" ht="42" customHeight="1" thickBot="1" x14ac:dyDescent="0.3">
      <c r="A437" s="45"/>
      <c r="B437" s="122" t="s">
        <v>14</v>
      </c>
      <c r="C437" s="118" t="s">
        <v>159</v>
      </c>
      <c r="D437" s="119"/>
      <c r="E437" s="120"/>
      <c r="F437" s="120"/>
      <c r="G437" s="120"/>
      <c r="H437" s="120"/>
      <c r="I437" s="120"/>
      <c r="J437" s="120"/>
      <c r="K437" s="120"/>
      <c r="L437" s="121"/>
      <c r="M437" s="46"/>
      <c r="N437" s="46"/>
      <c r="O437" s="46"/>
      <c r="P437" s="46"/>
      <c r="Q437" s="46"/>
      <c r="R437" s="46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  <c r="AG437" s="44"/>
    </row>
    <row r="438" spans="1:33" ht="42" customHeight="1" thickBot="1" x14ac:dyDescent="0.3">
      <c r="A438" s="45"/>
      <c r="B438" s="122" t="s">
        <v>15</v>
      </c>
      <c r="C438" s="118" t="s">
        <v>159</v>
      </c>
      <c r="D438" s="119"/>
      <c r="E438" s="120"/>
      <c r="F438" s="120"/>
      <c r="G438" s="120"/>
      <c r="H438" s="120"/>
      <c r="I438" s="120"/>
      <c r="J438" s="120"/>
      <c r="K438" s="120"/>
      <c r="L438" s="121"/>
      <c r="M438" s="46"/>
      <c r="N438" s="46"/>
      <c r="O438" s="46"/>
      <c r="P438" s="46"/>
      <c r="Q438" s="46"/>
      <c r="R438" s="46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  <c r="AG438" s="44"/>
    </row>
    <row r="439" spans="1:33" ht="42" customHeight="1" thickBot="1" x14ac:dyDescent="0.3">
      <c r="A439" s="45"/>
      <c r="B439" s="122" t="s">
        <v>16</v>
      </c>
      <c r="C439" s="118" t="s">
        <v>159</v>
      </c>
      <c r="D439" s="119"/>
      <c r="E439" s="120"/>
      <c r="F439" s="120"/>
      <c r="G439" s="120"/>
      <c r="H439" s="120"/>
      <c r="I439" s="120"/>
      <c r="J439" s="120"/>
      <c r="K439" s="120"/>
      <c r="L439" s="121"/>
      <c r="M439" s="46"/>
      <c r="N439" s="46"/>
      <c r="O439" s="46"/>
      <c r="P439" s="46"/>
      <c r="Q439" s="46"/>
      <c r="R439" s="46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  <c r="AG439" s="44"/>
    </row>
    <row r="440" spans="1:33" ht="42" customHeight="1" thickBot="1" x14ac:dyDescent="0.3">
      <c r="A440" s="45"/>
      <c r="B440" s="122" t="s">
        <v>17</v>
      </c>
      <c r="C440" s="118" t="s">
        <v>159</v>
      </c>
      <c r="D440" s="119"/>
      <c r="E440" s="120"/>
      <c r="F440" s="120"/>
      <c r="G440" s="120"/>
      <c r="H440" s="120"/>
      <c r="I440" s="120"/>
      <c r="J440" s="120"/>
      <c r="K440" s="120"/>
      <c r="L440" s="121"/>
      <c r="M440" s="46"/>
      <c r="N440" s="46"/>
      <c r="O440" s="46"/>
      <c r="P440" s="46"/>
      <c r="Q440" s="46"/>
      <c r="R440" s="46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  <c r="AG440" s="44"/>
    </row>
    <row r="441" spans="1:33" ht="42" customHeight="1" thickBot="1" x14ac:dyDescent="0.3">
      <c r="A441" s="45"/>
      <c r="B441" s="122" t="s">
        <v>18</v>
      </c>
      <c r="C441" s="118" t="s">
        <v>159</v>
      </c>
      <c r="D441" s="119"/>
      <c r="E441" s="120"/>
      <c r="F441" s="120"/>
      <c r="G441" s="120"/>
      <c r="H441" s="120"/>
      <c r="I441" s="120"/>
      <c r="J441" s="120"/>
      <c r="K441" s="120"/>
      <c r="L441" s="121"/>
      <c r="M441" s="46"/>
      <c r="N441" s="46"/>
      <c r="O441" s="46"/>
      <c r="P441" s="46"/>
      <c r="Q441" s="46"/>
      <c r="R441" s="46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  <c r="AG441" s="44"/>
    </row>
    <row r="442" spans="1:33" ht="42" customHeight="1" thickBot="1" x14ac:dyDescent="0.3">
      <c r="A442" s="45"/>
      <c r="B442" s="122" t="s">
        <v>19</v>
      </c>
      <c r="C442" s="118" t="s">
        <v>159</v>
      </c>
      <c r="D442" s="119"/>
      <c r="E442" s="120"/>
      <c r="F442" s="120"/>
      <c r="G442" s="120"/>
      <c r="H442" s="120"/>
      <c r="I442" s="120"/>
      <c r="J442" s="120"/>
      <c r="K442" s="120"/>
      <c r="L442" s="121"/>
      <c r="M442" s="46"/>
      <c r="N442" s="46"/>
      <c r="O442" s="46"/>
      <c r="P442" s="46"/>
      <c r="Q442" s="46"/>
      <c r="R442" s="46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  <c r="AG442" s="44"/>
    </row>
    <row r="443" spans="1:33" ht="42" customHeight="1" thickBot="1" x14ac:dyDescent="0.3">
      <c r="A443" s="45"/>
      <c r="B443" s="122" t="s">
        <v>20</v>
      </c>
      <c r="C443" s="118" t="s">
        <v>159</v>
      </c>
      <c r="D443" s="119"/>
      <c r="E443" s="120"/>
      <c r="F443" s="120"/>
      <c r="G443" s="120"/>
      <c r="H443" s="120"/>
      <c r="I443" s="120"/>
      <c r="J443" s="120"/>
      <c r="K443" s="120"/>
      <c r="L443" s="121"/>
      <c r="M443" s="46"/>
      <c r="N443" s="46"/>
      <c r="O443" s="46"/>
      <c r="P443" s="46"/>
      <c r="Q443" s="46"/>
      <c r="R443" s="46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  <c r="AG443" s="44"/>
    </row>
    <row r="444" spans="1:33" ht="42" customHeight="1" thickBot="1" x14ac:dyDescent="0.3">
      <c r="A444" s="45"/>
      <c r="B444" s="122" t="s">
        <v>21</v>
      </c>
      <c r="C444" s="118" t="s">
        <v>159</v>
      </c>
      <c r="D444" s="119"/>
      <c r="E444" s="120"/>
      <c r="F444" s="120"/>
      <c r="G444" s="120"/>
      <c r="H444" s="120"/>
      <c r="I444" s="120"/>
      <c r="J444" s="120"/>
      <c r="K444" s="120"/>
      <c r="L444" s="121"/>
      <c r="M444" s="46"/>
      <c r="N444" s="46"/>
      <c r="O444" s="46"/>
      <c r="P444" s="46"/>
      <c r="Q444" s="46"/>
      <c r="R444" s="46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  <c r="AG444" s="44"/>
    </row>
    <row r="445" spans="1:33" ht="42" customHeight="1" thickBot="1" x14ac:dyDescent="0.3">
      <c r="A445" s="45"/>
      <c r="B445" s="122" t="s">
        <v>22</v>
      </c>
      <c r="C445" s="118" t="s">
        <v>159</v>
      </c>
      <c r="D445" s="119"/>
      <c r="E445" s="120"/>
      <c r="F445" s="120"/>
      <c r="G445" s="120"/>
      <c r="H445" s="120"/>
      <c r="I445" s="120"/>
      <c r="J445" s="120"/>
      <c r="K445" s="120"/>
      <c r="L445" s="121"/>
      <c r="M445" s="46"/>
      <c r="N445" s="46"/>
      <c r="O445" s="46"/>
      <c r="P445" s="46"/>
      <c r="Q445" s="46"/>
      <c r="R445" s="46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  <c r="AG445" s="44"/>
    </row>
    <row r="446" spans="1:33" ht="42" customHeight="1" thickBot="1" x14ac:dyDescent="0.3">
      <c r="A446" s="45"/>
      <c r="B446" s="123" t="s">
        <v>23</v>
      </c>
      <c r="C446" s="124" t="s">
        <v>159</v>
      </c>
      <c r="D446" s="69"/>
      <c r="E446" s="125"/>
      <c r="F446" s="125"/>
      <c r="G446" s="125"/>
      <c r="H446" s="125"/>
      <c r="I446" s="125"/>
      <c r="J446" s="125"/>
      <c r="K446" s="125"/>
      <c r="L446" s="126"/>
      <c r="M446" s="46"/>
      <c r="N446" s="46"/>
      <c r="O446" s="46"/>
      <c r="P446" s="46"/>
      <c r="Q446" s="46"/>
      <c r="R446" s="46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  <c r="AG446" s="44"/>
    </row>
    <row r="447" spans="1:33" ht="18.75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  <c r="AG447" s="44"/>
    </row>
    <row r="448" spans="1:33" x14ac:dyDescent="0.25">
      <c r="A448" s="71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44"/>
    </row>
    <row r="449" spans="1:33" ht="21" x14ac:dyDescent="0.35">
      <c r="A449" s="45"/>
      <c r="B449" s="48" t="s">
        <v>160</v>
      </c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  <c r="N449" s="46"/>
      <c r="O449" s="46"/>
      <c r="P449" s="46"/>
      <c r="Q449" s="46"/>
      <c r="R449" s="46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  <c r="AG449" s="44"/>
    </row>
    <row r="450" spans="1:33" ht="18.75" x14ac:dyDescent="0.3">
      <c r="A450" s="45"/>
      <c r="B450" s="47" t="s">
        <v>1021</v>
      </c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  <c r="N450" s="46"/>
      <c r="O450" s="46"/>
      <c r="P450" s="46"/>
      <c r="Q450" s="46"/>
      <c r="R450" s="46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  <c r="AG450" s="44"/>
    </row>
    <row r="451" spans="1:33" ht="15.75" thickBot="1" x14ac:dyDescent="0.3">
      <c r="A451" s="45"/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  <c r="N451" s="46"/>
      <c r="O451" s="46"/>
      <c r="P451" s="46"/>
      <c r="Q451" s="46"/>
      <c r="R451" s="46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  <c r="AG451" s="44"/>
    </row>
    <row r="452" spans="1:33" ht="38.25" customHeight="1" thickBot="1" x14ac:dyDescent="0.4">
      <c r="A452" s="45"/>
      <c r="B452" s="1956" t="s">
        <v>135</v>
      </c>
      <c r="C452" s="1997" t="s">
        <v>35</v>
      </c>
      <c r="D452" s="1883" t="s">
        <v>136</v>
      </c>
      <c r="E452" s="1997" t="s">
        <v>857</v>
      </c>
      <c r="F452" s="1999" t="s">
        <v>863</v>
      </c>
      <c r="G452" s="1903"/>
      <c r="H452" s="1904"/>
      <c r="I452" s="1903" t="s">
        <v>138</v>
      </c>
      <c r="J452" s="1904"/>
      <c r="K452" s="1999" t="s">
        <v>139</v>
      </c>
      <c r="L452" s="1904"/>
      <c r="M452" s="1903" t="s">
        <v>140</v>
      </c>
      <c r="N452" s="1904"/>
      <c r="O452" s="1883" t="s">
        <v>858</v>
      </c>
      <c r="P452" s="657"/>
      <c r="Q452" s="1464"/>
      <c r="R452" s="1464"/>
      <c r="S452" s="1464"/>
      <c r="T452" s="1464"/>
      <c r="U452" s="1464"/>
      <c r="V452" s="1465" t="str">
        <f>IF(AND(V454="oui",V455="oui",V456="oui",V457="oui",V458="oui",V459="oui",V460="oui",V461="oui",V462="oui",V463="oui",V464="oui",V465="oui",V466="oui",V467="oui",V468="oui"),"oui","non")</f>
        <v>oui</v>
      </c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  <c r="AG452" s="44"/>
    </row>
    <row r="453" spans="1:33" ht="53.25" customHeight="1" thickBot="1" x14ac:dyDescent="0.3">
      <c r="A453" s="45"/>
      <c r="B453" s="1958"/>
      <c r="C453" s="1998"/>
      <c r="D453" s="1884"/>
      <c r="E453" s="1998"/>
      <c r="F453" s="658" t="s">
        <v>0</v>
      </c>
      <c r="G453" s="658" t="s">
        <v>36</v>
      </c>
      <c r="H453" s="658" t="s">
        <v>60</v>
      </c>
      <c r="I453" s="658" t="s">
        <v>142</v>
      </c>
      <c r="J453" s="658" t="s">
        <v>143</v>
      </c>
      <c r="K453" s="513" t="s">
        <v>142</v>
      </c>
      <c r="L453" s="658" t="s">
        <v>143</v>
      </c>
      <c r="M453" s="658" t="s">
        <v>142</v>
      </c>
      <c r="N453" s="658" t="s">
        <v>143</v>
      </c>
      <c r="O453" s="1884"/>
      <c r="P453" s="657"/>
      <c r="Q453" s="1466" t="s">
        <v>142</v>
      </c>
      <c r="R453" s="1466" t="s">
        <v>143</v>
      </c>
      <c r="S453" s="1466" t="s">
        <v>142</v>
      </c>
      <c r="T453" s="1466" t="s">
        <v>143</v>
      </c>
      <c r="U453" s="1466" t="s">
        <v>142</v>
      </c>
      <c r="V453" s="1466" t="s">
        <v>142</v>
      </c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  <c r="AG453" s="44"/>
    </row>
    <row r="454" spans="1:33" ht="21.75" thickBot="1" x14ac:dyDescent="0.4">
      <c r="A454" s="45"/>
      <c r="B454" s="1956" t="s">
        <v>144</v>
      </c>
      <c r="C454" s="94" t="s">
        <v>12</v>
      </c>
      <c r="D454" s="127">
        <f>D412</f>
        <v>0</v>
      </c>
      <c r="E454" s="127">
        <f>D454</f>
        <v>0</v>
      </c>
      <c r="F454" s="95">
        <v>0</v>
      </c>
      <c r="G454" s="95">
        <v>0</v>
      </c>
      <c r="H454" s="96">
        <v>0</v>
      </c>
      <c r="I454" s="97"/>
      <c r="J454" s="98" t="e">
        <f>I454/E454</f>
        <v>#DIV/0!</v>
      </c>
      <c r="K454" s="99"/>
      <c r="L454" s="98" t="e">
        <f>K454/E454</f>
        <v>#DIV/0!</v>
      </c>
      <c r="M454" s="96">
        <f>E454-(I454+K454)</f>
        <v>0</v>
      </c>
      <c r="N454" s="98" t="e">
        <f>M454/E454</f>
        <v>#DIV/0!</v>
      </c>
      <c r="O454" s="100"/>
      <c r="P454" s="431"/>
      <c r="Q454" s="1467" t="str">
        <f>IF(I454=E527,"oui","non")</f>
        <v>oui</v>
      </c>
      <c r="R454" s="1465" t="e">
        <f>IF(J454=F527,"oui","non")</f>
        <v>#DIV/0!</v>
      </c>
      <c r="S454" s="1467" t="str">
        <f>IF(K454=(H527+K527),"oui","non")</f>
        <v>oui</v>
      </c>
      <c r="T454" s="1467" t="e">
        <f t="shared" ref="T454" si="14">IF(L454=H527,"oui","non")</f>
        <v>#DIV/0!</v>
      </c>
      <c r="U454" s="1465" t="str">
        <f>IF(M454=(N527+Q527),"oui","non")</f>
        <v>oui</v>
      </c>
      <c r="V454" s="1465" t="str">
        <f>IF(AND(Q454="oui",S454="oui",U454="oui"),"oui","non")</f>
        <v>oui</v>
      </c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  <c r="AG454" s="44"/>
    </row>
    <row r="455" spans="1:33" ht="21.75" thickBot="1" x14ac:dyDescent="0.4">
      <c r="A455" s="45"/>
      <c r="B455" s="1957"/>
      <c r="C455" s="94" t="s">
        <v>13</v>
      </c>
      <c r="D455" s="127">
        <f t="shared" ref="D455:D466" si="15">D413</f>
        <v>0</v>
      </c>
      <c r="E455" s="127">
        <f t="shared" ref="E455:E457" si="16">D455</f>
        <v>0</v>
      </c>
      <c r="F455" s="95">
        <v>0</v>
      </c>
      <c r="G455" s="95">
        <v>0</v>
      </c>
      <c r="H455" s="96">
        <v>0</v>
      </c>
      <c r="I455" s="101"/>
      <c r="J455" s="98" t="e">
        <f t="shared" ref="J455:J468" si="17">I455/E455</f>
        <v>#DIV/0!</v>
      </c>
      <c r="K455" s="102"/>
      <c r="L455" s="98" t="e">
        <f t="shared" ref="L455:L468" si="18">K455/E455</f>
        <v>#DIV/0!</v>
      </c>
      <c r="M455" s="96">
        <f t="shared" ref="M455:M467" si="19">E455-(I455+K455)</f>
        <v>0</v>
      </c>
      <c r="N455" s="98" t="e">
        <f t="shared" ref="N455:N468" si="20">M455/E455</f>
        <v>#DIV/0!</v>
      </c>
      <c r="O455" s="100"/>
      <c r="P455" s="431"/>
      <c r="Q455" s="1467" t="str">
        <f t="shared" ref="Q455:T468" si="21">IF(I455=E528,"oui","non")</f>
        <v>oui</v>
      </c>
      <c r="R455" s="1468" t="e">
        <f t="shared" si="21"/>
        <v>#DIV/0!</v>
      </c>
      <c r="S455" s="1467" t="str">
        <f t="shared" ref="S455:S467" si="22">IF(K455=(H528+K528),"oui","non")</f>
        <v>oui</v>
      </c>
      <c r="T455" s="1467" t="e">
        <f t="shared" si="21"/>
        <v>#DIV/0!</v>
      </c>
      <c r="U455" s="1465" t="str">
        <f t="shared" ref="U455:U468" si="23">IF(M455=(N528+Q528),"oui","non")</f>
        <v>oui</v>
      </c>
      <c r="V455" s="1465" t="str">
        <f t="shared" ref="V455:V468" si="24">IF(AND(Q455="oui",S455="oui",U455="oui"),"oui","non")</f>
        <v>oui</v>
      </c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  <c r="AG455" s="44"/>
    </row>
    <row r="456" spans="1:33" ht="21.75" thickBot="1" x14ac:dyDescent="0.4">
      <c r="A456" s="45"/>
      <c r="B456" s="1957"/>
      <c r="C456" s="94" t="s">
        <v>14</v>
      </c>
      <c r="D456" s="127">
        <f t="shared" si="15"/>
        <v>0</v>
      </c>
      <c r="E456" s="127">
        <f t="shared" si="16"/>
        <v>0</v>
      </c>
      <c r="F456" s="95">
        <v>0</v>
      </c>
      <c r="G456" s="95">
        <v>0</v>
      </c>
      <c r="H456" s="96">
        <v>0</v>
      </c>
      <c r="I456" s="101"/>
      <c r="J456" s="98" t="e">
        <f t="shared" si="17"/>
        <v>#DIV/0!</v>
      </c>
      <c r="K456" s="102"/>
      <c r="L456" s="98" t="e">
        <f t="shared" si="18"/>
        <v>#DIV/0!</v>
      </c>
      <c r="M456" s="96">
        <f t="shared" si="19"/>
        <v>0</v>
      </c>
      <c r="N456" s="98" t="e">
        <f t="shared" si="20"/>
        <v>#DIV/0!</v>
      </c>
      <c r="O456" s="100"/>
      <c r="P456" s="431"/>
      <c r="Q456" s="1467" t="str">
        <f t="shared" si="21"/>
        <v>oui</v>
      </c>
      <c r="R456" s="1468" t="e">
        <f t="shared" si="21"/>
        <v>#DIV/0!</v>
      </c>
      <c r="S456" s="1467" t="str">
        <f t="shared" si="22"/>
        <v>oui</v>
      </c>
      <c r="T456" s="1467" t="e">
        <f t="shared" si="21"/>
        <v>#DIV/0!</v>
      </c>
      <c r="U456" s="1465" t="str">
        <f t="shared" si="23"/>
        <v>oui</v>
      </c>
      <c r="V456" s="1465" t="str">
        <f t="shared" si="24"/>
        <v>oui</v>
      </c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  <c r="AG456" s="44"/>
    </row>
    <row r="457" spans="1:33" ht="21.75" thickBot="1" x14ac:dyDescent="0.4">
      <c r="A457" s="45"/>
      <c r="B457" s="1957"/>
      <c r="C457" s="94" t="s">
        <v>15</v>
      </c>
      <c r="D457" s="127">
        <f t="shared" si="15"/>
        <v>0</v>
      </c>
      <c r="E457" s="127">
        <f t="shared" si="16"/>
        <v>0</v>
      </c>
      <c r="F457" s="95">
        <v>0</v>
      </c>
      <c r="G457" s="95">
        <v>0</v>
      </c>
      <c r="H457" s="96">
        <v>0</v>
      </c>
      <c r="I457" s="104"/>
      <c r="J457" s="98" t="e">
        <f t="shared" si="17"/>
        <v>#DIV/0!</v>
      </c>
      <c r="K457" s="105"/>
      <c r="L457" s="98" t="e">
        <f t="shared" si="18"/>
        <v>#DIV/0!</v>
      </c>
      <c r="M457" s="96">
        <f t="shared" si="19"/>
        <v>0</v>
      </c>
      <c r="N457" s="98" t="e">
        <f t="shared" si="20"/>
        <v>#DIV/0!</v>
      </c>
      <c r="O457" s="100"/>
      <c r="P457" s="431"/>
      <c r="Q457" s="1467" t="str">
        <f t="shared" si="21"/>
        <v>oui</v>
      </c>
      <c r="R457" s="1468" t="e">
        <f t="shared" si="21"/>
        <v>#DIV/0!</v>
      </c>
      <c r="S457" s="1467" t="str">
        <f t="shared" si="22"/>
        <v>oui</v>
      </c>
      <c r="T457" s="1467" t="e">
        <f t="shared" si="21"/>
        <v>#DIV/0!</v>
      </c>
      <c r="U457" s="1465" t="str">
        <f t="shared" si="23"/>
        <v>oui</v>
      </c>
      <c r="V457" s="1465" t="str">
        <f t="shared" si="24"/>
        <v>oui</v>
      </c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  <c r="AG457" s="44"/>
    </row>
    <row r="458" spans="1:33" ht="21.75" customHeight="1" thickBot="1" x14ac:dyDescent="0.4">
      <c r="A458" s="45"/>
      <c r="B458" s="1958"/>
      <c r="C458" s="94" t="s">
        <v>145</v>
      </c>
      <c r="D458" s="106">
        <f>SUM(D454:D457)</f>
        <v>0</v>
      </c>
      <c r="E458" s="127">
        <f>D458</f>
        <v>0</v>
      </c>
      <c r="F458" s="96">
        <v>0</v>
      </c>
      <c r="G458" s="95">
        <v>0</v>
      </c>
      <c r="H458" s="96">
        <v>0</v>
      </c>
      <c r="I458" s="107">
        <f>SUM(I454:I457)</f>
        <v>0</v>
      </c>
      <c r="J458" s="98" t="e">
        <f t="shared" si="17"/>
        <v>#DIV/0!</v>
      </c>
      <c r="K458" s="108">
        <f>SUM(K454:K457)</f>
        <v>0</v>
      </c>
      <c r="L458" s="98" t="e">
        <f t="shared" si="18"/>
        <v>#DIV/0!</v>
      </c>
      <c r="M458" s="96">
        <f t="shared" si="19"/>
        <v>0</v>
      </c>
      <c r="N458" s="98" t="e">
        <f t="shared" si="20"/>
        <v>#DIV/0!</v>
      </c>
      <c r="O458" s="109">
        <f>IFERROR(AVERAGEIF(O454:O457,"&gt;0",O454:O457),0)</f>
        <v>0</v>
      </c>
      <c r="P458" s="434">
        <f>O458</f>
        <v>0</v>
      </c>
      <c r="Q458" s="1465" t="str">
        <f t="shared" si="21"/>
        <v>oui</v>
      </c>
      <c r="R458" s="1468" t="e">
        <f t="shared" si="21"/>
        <v>#DIV/0!</v>
      </c>
      <c r="S458" s="1465" t="str">
        <f t="shared" si="22"/>
        <v>oui</v>
      </c>
      <c r="T458" s="1467" t="e">
        <f t="shared" si="21"/>
        <v>#DIV/0!</v>
      </c>
      <c r="U458" s="1465" t="str">
        <f t="shared" si="23"/>
        <v>oui</v>
      </c>
      <c r="V458" s="1465" t="str">
        <f t="shared" si="24"/>
        <v>oui</v>
      </c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  <c r="AG458" s="44"/>
    </row>
    <row r="459" spans="1:33" ht="18.75" customHeight="1" thickBot="1" x14ac:dyDescent="0.4">
      <c r="A459" s="45"/>
      <c r="B459" s="1959" t="s">
        <v>146</v>
      </c>
      <c r="C459" s="94" t="s">
        <v>16</v>
      </c>
      <c r="D459" s="127">
        <f t="shared" si="15"/>
        <v>0</v>
      </c>
      <c r="E459" s="127">
        <f t="shared" ref="E459:E466" si="25">D459</f>
        <v>0</v>
      </c>
      <c r="F459" s="96">
        <v>0</v>
      </c>
      <c r="G459" s="95">
        <v>0</v>
      </c>
      <c r="H459" s="96">
        <v>0</v>
      </c>
      <c r="I459" s="54"/>
      <c r="J459" s="98" t="e">
        <f t="shared" si="17"/>
        <v>#DIV/0!</v>
      </c>
      <c r="K459" s="54"/>
      <c r="L459" s="98" t="e">
        <f t="shared" si="18"/>
        <v>#DIV/0!</v>
      </c>
      <c r="M459" s="96">
        <f t="shared" si="19"/>
        <v>0</v>
      </c>
      <c r="N459" s="98" t="e">
        <f t="shared" si="20"/>
        <v>#DIV/0!</v>
      </c>
      <c r="O459" s="100"/>
      <c r="P459" s="435"/>
      <c r="Q459" s="1467" t="str">
        <f t="shared" si="21"/>
        <v>oui</v>
      </c>
      <c r="R459" s="1468" t="e">
        <f t="shared" si="21"/>
        <v>#DIV/0!</v>
      </c>
      <c r="S459" s="1467" t="str">
        <f t="shared" si="22"/>
        <v>oui</v>
      </c>
      <c r="T459" s="1467" t="e">
        <f t="shared" si="21"/>
        <v>#DIV/0!</v>
      </c>
      <c r="U459" s="1465" t="str">
        <f t="shared" si="23"/>
        <v>oui</v>
      </c>
      <c r="V459" s="1465" t="str">
        <f t="shared" si="24"/>
        <v>oui</v>
      </c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  <c r="AG459" s="44"/>
    </row>
    <row r="460" spans="1:33" ht="21.75" thickBot="1" x14ac:dyDescent="0.4">
      <c r="A460" s="45"/>
      <c r="B460" s="1959"/>
      <c r="C460" s="94" t="s">
        <v>17</v>
      </c>
      <c r="D460" s="127">
        <f t="shared" si="15"/>
        <v>0</v>
      </c>
      <c r="E460" s="127">
        <f t="shared" si="25"/>
        <v>0</v>
      </c>
      <c r="F460" s="96">
        <v>0</v>
      </c>
      <c r="G460" s="95">
        <v>0</v>
      </c>
      <c r="H460" s="96">
        <v>0</v>
      </c>
      <c r="I460" s="55"/>
      <c r="J460" s="98" t="e">
        <f t="shared" si="17"/>
        <v>#DIV/0!</v>
      </c>
      <c r="K460" s="55"/>
      <c r="L460" s="98" t="e">
        <f t="shared" si="18"/>
        <v>#DIV/0!</v>
      </c>
      <c r="M460" s="96">
        <f t="shared" si="19"/>
        <v>0</v>
      </c>
      <c r="N460" s="98" t="e">
        <f t="shared" si="20"/>
        <v>#DIV/0!</v>
      </c>
      <c r="O460" s="100"/>
      <c r="P460" s="435"/>
      <c r="Q460" s="1467" t="str">
        <f t="shared" si="21"/>
        <v>oui</v>
      </c>
      <c r="R460" s="1468" t="e">
        <f t="shared" si="21"/>
        <v>#DIV/0!</v>
      </c>
      <c r="S460" s="1467" t="str">
        <f t="shared" si="22"/>
        <v>oui</v>
      </c>
      <c r="T460" s="1467" t="e">
        <f t="shared" si="21"/>
        <v>#DIV/0!</v>
      </c>
      <c r="U460" s="1465" t="str">
        <f t="shared" si="23"/>
        <v>oui</v>
      </c>
      <c r="V460" s="1465" t="str">
        <f t="shared" si="24"/>
        <v>oui</v>
      </c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  <c r="AG460" s="44"/>
    </row>
    <row r="461" spans="1:33" ht="21.75" thickBot="1" x14ac:dyDescent="0.4">
      <c r="A461" s="45"/>
      <c r="B461" s="1959"/>
      <c r="C461" s="94" t="s">
        <v>18</v>
      </c>
      <c r="D461" s="127">
        <f t="shared" si="15"/>
        <v>0</v>
      </c>
      <c r="E461" s="127">
        <f t="shared" si="25"/>
        <v>0</v>
      </c>
      <c r="F461" s="96">
        <v>0</v>
      </c>
      <c r="G461" s="95">
        <v>0</v>
      </c>
      <c r="H461" s="96">
        <v>0</v>
      </c>
      <c r="I461" s="55"/>
      <c r="J461" s="98" t="e">
        <f t="shared" si="17"/>
        <v>#DIV/0!</v>
      </c>
      <c r="K461" s="55"/>
      <c r="L461" s="98" t="e">
        <f t="shared" si="18"/>
        <v>#DIV/0!</v>
      </c>
      <c r="M461" s="96">
        <f t="shared" si="19"/>
        <v>0</v>
      </c>
      <c r="N461" s="98" t="e">
        <f t="shared" si="20"/>
        <v>#DIV/0!</v>
      </c>
      <c r="O461" s="100"/>
      <c r="P461" s="435"/>
      <c r="Q461" s="1467" t="str">
        <f t="shared" si="21"/>
        <v>oui</v>
      </c>
      <c r="R461" s="1468" t="e">
        <f t="shared" si="21"/>
        <v>#DIV/0!</v>
      </c>
      <c r="S461" s="1467" t="str">
        <f t="shared" si="22"/>
        <v>oui</v>
      </c>
      <c r="T461" s="1467" t="e">
        <f t="shared" si="21"/>
        <v>#DIV/0!</v>
      </c>
      <c r="U461" s="1465" t="str">
        <f t="shared" si="23"/>
        <v>oui</v>
      </c>
      <c r="V461" s="1465" t="str">
        <f t="shared" si="24"/>
        <v>oui</v>
      </c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  <c r="AG461" s="44"/>
    </row>
    <row r="462" spans="1:33" ht="21.75" thickBot="1" x14ac:dyDescent="0.4">
      <c r="A462" s="45"/>
      <c r="B462" s="1959"/>
      <c r="C462" s="94" t="s">
        <v>19</v>
      </c>
      <c r="D462" s="127">
        <f t="shared" si="15"/>
        <v>0</v>
      </c>
      <c r="E462" s="127">
        <f t="shared" si="25"/>
        <v>0</v>
      </c>
      <c r="F462" s="96">
        <v>0</v>
      </c>
      <c r="G462" s="95">
        <v>0</v>
      </c>
      <c r="H462" s="96">
        <v>0</v>
      </c>
      <c r="I462" s="55"/>
      <c r="J462" s="98" t="e">
        <f t="shared" si="17"/>
        <v>#DIV/0!</v>
      </c>
      <c r="K462" s="55"/>
      <c r="L462" s="98" t="e">
        <f t="shared" si="18"/>
        <v>#DIV/0!</v>
      </c>
      <c r="M462" s="96">
        <f t="shared" si="19"/>
        <v>0</v>
      </c>
      <c r="N462" s="98" t="e">
        <f t="shared" si="20"/>
        <v>#DIV/0!</v>
      </c>
      <c r="O462" s="100"/>
      <c r="P462" s="435"/>
      <c r="Q462" s="1467" t="str">
        <f t="shared" si="21"/>
        <v>oui</v>
      </c>
      <c r="R462" s="1468" t="e">
        <f t="shared" si="21"/>
        <v>#DIV/0!</v>
      </c>
      <c r="S462" s="1467" t="str">
        <f t="shared" si="22"/>
        <v>oui</v>
      </c>
      <c r="T462" s="1467" t="e">
        <f t="shared" si="21"/>
        <v>#DIV/0!</v>
      </c>
      <c r="U462" s="1465" t="str">
        <f t="shared" si="23"/>
        <v>oui</v>
      </c>
      <c r="V462" s="1465" t="str">
        <f t="shared" si="24"/>
        <v>oui</v>
      </c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  <c r="AG462" s="44"/>
    </row>
    <row r="463" spans="1:33" ht="21.75" thickBot="1" x14ac:dyDescent="0.4">
      <c r="A463" s="45"/>
      <c r="B463" s="1959"/>
      <c r="C463" s="94" t="s">
        <v>20</v>
      </c>
      <c r="D463" s="127">
        <f t="shared" si="15"/>
        <v>0</v>
      </c>
      <c r="E463" s="127">
        <f t="shared" si="25"/>
        <v>0</v>
      </c>
      <c r="F463" s="96">
        <v>0</v>
      </c>
      <c r="G463" s="95">
        <v>0</v>
      </c>
      <c r="H463" s="96">
        <v>0</v>
      </c>
      <c r="I463" s="55"/>
      <c r="J463" s="98" t="e">
        <f t="shared" si="17"/>
        <v>#DIV/0!</v>
      </c>
      <c r="K463" s="55"/>
      <c r="L463" s="98" t="e">
        <f t="shared" si="18"/>
        <v>#DIV/0!</v>
      </c>
      <c r="M463" s="96">
        <f t="shared" si="19"/>
        <v>0</v>
      </c>
      <c r="N463" s="98" t="e">
        <f t="shared" si="20"/>
        <v>#DIV/0!</v>
      </c>
      <c r="O463" s="100"/>
      <c r="P463" s="435"/>
      <c r="Q463" s="1467" t="str">
        <f t="shared" si="21"/>
        <v>oui</v>
      </c>
      <c r="R463" s="1468" t="e">
        <f t="shared" si="21"/>
        <v>#DIV/0!</v>
      </c>
      <c r="S463" s="1467" t="str">
        <f t="shared" si="22"/>
        <v>oui</v>
      </c>
      <c r="T463" s="1467" t="e">
        <f t="shared" si="21"/>
        <v>#DIV/0!</v>
      </c>
      <c r="U463" s="1465" t="str">
        <f t="shared" si="23"/>
        <v>oui</v>
      </c>
      <c r="V463" s="1465" t="str">
        <f t="shared" si="24"/>
        <v>oui</v>
      </c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  <c r="AG463" s="44"/>
    </row>
    <row r="464" spans="1:33" ht="21.75" thickBot="1" x14ac:dyDescent="0.4">
      <c r="A464" s="45"/>
      <c r="B464" s="1959"/>
      <c r="C464" s="94" t="s">
        <v>21</v>
      </c>
      <c r="D464" s="127">
        <f t="shared" si="15"/>
        <v>0</v>
      </c>
      <c r="E464" s="127">
        <f t="shared" si="25"/>
        <v>0</v>
      </c>
      <c r="F464" s="96">
        <v>0</v>
      </c>
      <c r="G464" s="95">
        <v>0</v>
      </c>
      <c r="H464" s="96">
        <v>0</v>
      </c>
      <c r="I464" s="55"/>
      <c r="J464" s="98" t="e">
        <f t="shared" si="17"/>
        <v>#DIV/0!</v>
      </c>
      <c r="K464" s="55"/>
      <c r="L464" s="98" t="e">
        <f t="shared" si="18"/>
        <v>#DIV/0!</v>
      </c>
      <c r="M464" s="96">
        <f t="shared" si="19"/>
        <v>0</v>
      </c>
      <c r="N464" s="98" t="e">
        <f t="shared" si="20"/>
        <v>#DIV/0!</v>
      </c>
      <c r="O464" s="100"/>
      <c r="P464" s="435"/>
      <c r="Q464" s="1467" t="str">
        <f t="shared" si="21"/>
        <v>oui</v>
      </c>
      <c r="R464" s="1468" t="e">
        <f t="shared" si="21"/>
        <v>#DIV/0!</v>
      </c>
      <c r="S464" s="1467" t="str">
        <f t="shared" si="22"/>
        <v>oui</v>
      </c>
      <c r="T464" s="1467" t="e">
        <f t="shared" si="21"/>
        <v>#DIV/0!</v>
      </c>
      <c r="U464" s="1465" t="str">
        <f t="shared" si="23"/>
        <v>oui</v>
      </c>
      <c r="V464" s="1465" t="str">
        <f t="shared" si="24"/>
        <v>oui</v>
      </c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  <c r="AG464" s="44"/>
    </row>
    <row r="465" spans="1:33" ht="21.75" thickBot="1" x14ac:dyDescent="0.4">
      <c r="A465" s="45"/>
      <c r="B465" s="1959"/>
      <c r="C465" s="94" t="s">
        <v>22</v>
      </c>
      <c r="D465" s="127">
        <f t="shared" si="15"/>
        <v>0</v>
      </c>
      <c r="E465" s="127">
        <f t="shared" si="25"/>
        <v>0</v>
      </c>
      <c r="F465" s="96">
        <v>0</v>
      </c>
      <c r="G465" s="95">
        <v>0</v>
      </c>
      <c r="H465" s="96">
        <v>0</v>
      </c>
      <c r="I465" s="55"/>
      <c r="J465" s="98" t="e">
        <f t="shared" si="17"/>
        <v>#DIV/0!</v>
      </c>
      <c r="K465" s="55"/>
      <c r="L465" s="98" t="e">
        <f t="shared" si="18"/>
        <v>#DIV/0!</v>
      </c>
      <c r="M465" s="96">
        <f t="shared" si="19"/>
        <v>0</v>
      </c>
      <c r="N465" s="98" t="e">
        <f t="shared" si="20"/>
        <v>#DIV/0!</v>
      </c>
      <c r="O465" s="100"/>
      <c r="P465" s="435"/>
      <c r="Q465" s="1467" t="str">
        <f t="shared" si="21"/>
        <v>oui</v>
      </c>
      <c r="R465" s="1468" t="e">
        <f t="shared" si="21"/>
        <v>#DIV/0!</v>
      </c>
      <c r="S465" s="1467" t="str">
        <f t="shared" si="22"/>
        <v>oui</v>
      </c>
      <c r="T465" s="1467" t="e">
        <f t="shared" si="21"/>
        <v>#DIV/0!</v>
      </c>
      <c r="U465" s="1465" t="str">
        <f t="shared" si="23"/>
        <v>oui</v>
      </c>
      <c r="V465" s="1465" t="str">
        <f t="shared" si="24"/>
        <v>oui</v>
      </c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  <c r="AG465" s="44"/>
    </row>
    <row r="466" spans="1:33" ht="21.75" thickBot="1" x14ac:dyDescent="0.4">
      <c r="A466" s="45"/>
      <c r="B466" s="1959"/>
      <c r="C466" s="94" t="s">
        <v>23</v>
      </c>
      <c r="D466" s="127">
        <f t="shared" si="15"/>
        <v>0</v>
      </c>
      <c r="E466" s="127">
        <f t="shared" si="25"/>
        <v>0</v>
      </c>
      <c r="F466" s="110">
        <v>0</v>
      </c>
      <c r="G466" s="95">
        <v>0</v>
      </c>
      <c r="H466" s="110">
        <v>0</v>
      </c>
      <c r="I466" s="103"/>
      <c r="J466" s="111" t="e">
        <f t="shared" si="17"/>
        <v>#DIV/0!</v>
      </c>
      <c r="K466" s="103"/>
      <c r="L466" s="111" t="e">
        <f t="shared" si="18"/>
        <v>#DIV/0!</v>
      </c>
      <c r="M466" s="110">
        <f t="shared" si="19"/>
        <v>0</v>
      </c>
      <c r="N466" s="111" t="e">
        <f t="shared" si="20"/>
        <v>#DIV/0!</v>
      </c>
      <c r="O466" s="100"/>
      <c r="P466" s="435"/>
      <c r="Q466" s="1467" t="str">
        <f t="shared" si="21"/>
        <v>oui</v>
      </c>
      <c r="R466" s="1468" t="e">
        <f t="shared" si="21"/>
        <v>#DIV/0!</v>
      </c>
      <c r="S466" s="1467" t="str">
        <f t="shared" si="22"/>
        <v>oui</v>
      </c>
      <c r="T466" s="1467" t="e">
        <f t="shared" si="21"/>
        <v>#DIV/0!</v>
      </c>
      <c r="U466" s="1465" t="str">
        <f t="shared" si="23"/>
        <v>oui</v>
      </c>
      <c r="V466" s="1465" t="str">
        <f t="shared" si="24"/>
        <v>oui</v>
      </c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  <c r="AG466" s="44"/>
    </row>
    <row r="467" spans="1:33" ht="21.75" thickBot="1" x14ac:dyDescent="0.4">
      <c r="A467" s="45"/>
      <c r="B467" s="1959"/>
      <c r="C467" s="112" t="s">
        <v>147</v>
      </c>
      <c r="D467" s="96">
        <f>SUM(D459:D466)</f>
        <v>0</v>
      </c>
      <c r="E467" s="127">
        <f>D467</f>
        <v>0</v>
      </c>
      <c r="F467" s="96">
        <v>0</v>
      </c>
      <c r="G467" s="96">
        <v>0</v>
      </c>
      <c r="H467" s="96">
        <v>0</v>
      </c>
      <c r="I467" s="96">
        <f>SUM(I459:I466)</f>
        <v>0</v>
      </c>
      <c r="J467" s="98" t="e">
        <f t="shared" si="17"/>
        <v>#DIV/0!</v>
      </c>
      <c r="K467" s="96">
        <f>SUM(K459:K466)</f>
        <v>0</v>
      </c>
      <c r="L467" s="98" t="e">
        <f t="shared" si="18"/>
        <v>#DIV/0!</v>
      </c>
      <c r="M467" s="96">
        <f t="shared" si="19"/>
        <v>0</v>
      </c>
      <c r="N467" s="98" t="e">
        <f t="shared" si="20"/>
        <v>#DIV/0!</v>
      </c>
      <c r="O467" s="109">
        <f>IFERROR(AVERAGEIF(O459:O466,"&gt;0",O459:O466),0)</f>
        <v>0</v>
      </c>
      <c r="P467" s="434">
        <f>O467</f>
        <v>0</v>
      </c>
      <c r="Q467" s="1465" t="str">
        <f t="shared" si="21"/>
        <v>oui</v>
      </c>
      <c r="R467" s="1468" t="e">
        <f t="shared" si="21"/>
        <v>#DIV/0!</v>
      </c>
      <c r="S467" s="1465" t="str">
        <f t="shared" si="22"/>
        <v>oui</v>
      </c>
      <c r="T467" s="1467" t="e">
        <f t="shared" si="21"/>
        <v>#DIV/0!</v>
      </c>
      <c r="U467" s="1465" t="str">
        <f t="shared" si="23"/>
        <v>oui</v>
      </c>
      <c r="V467" s="1465" t="str">
        <f t="shared" si="24"/>
        <v>oui</v>
      </c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  <c r="AG467" s="44"/>
    </row>
    <row r="468" spans="1:33" ht="21.75" thickBot="1" x14ac:dyDescent="0.4">
      <c r="A468" s="45"/>
      <c r="B468" s="1960" t="s">
        <v>148</v>
      </c>
      <c r="C468" s="1961"/>
      <c r="D468" s="96">
        <f>D458+D467</f>
        <v>0</v>
      </c>
      <c r="E468" s="127">
        <f t="shared" ref="E468" si="26">D468</f>
        <v>0</v>
      </c>
      <c r="F468" s="96">
        <v>0</v>
      </c>
      <c r="G468" s="96">
        <v>0</v>
      </c>
      <c r="H468" s="96">
        <v>0</v>
      </c>
      <c r="I468" s="96">
        <f t="shared" ref="I468:K468" si="27">I458+I467</f>
        <v>0</v>
      </c>
      <c r="J468" s="98" t="e">
        <f t="shared" si="17"/>
        <v>#DIV/0!</v>
      </c>
      <c r="K468" s="96">
        <f t="shared" si="27"/>
        <v>0</v>
      </c>
      <c r="L468" s="98" t="e">
        <f t="shared" si="18"/>
        <v>#DIV/0!</v>
      </c>
      <c r="M468" s="96">
        <f>E468-(I468+K468)</f>
        <v>0</v>
      </c>
      <c r="N468" s="98" t="e">
        <f t="shared" si="20"/>
        <v>#DIV/0!</v>
      </c>
      <c r="O468" s="109">
        <f>IFERROR(AVERAGEIF(P458:P467,"&gt;0",P458:P467),0)</f>
        <v>0</v>
      </c>
      <c r="P468" s="435"/>
      <c r="Q468" s="1465" t="str">
        <f t="shared" si="21"/>
        <v>oui</v>
      </c>
      <c r="R468" s="1468" t="e">
        <f t="shared" si="21"/>
        <v>#DIV/0!</v>
      </c>
      <c r="S468" s="1465" t="str">
        <f>IF(K468=(H541+K541),"oui","non")</f>
        <v>oui</v>
      </c>
      <c r="T468" s="1467" t="e">
        <f t="shared" si="21"/>
        <v>#DIV/0!</v>
      </c>
      <c r="U468" s="1465" t="str">
        <f t="shared" si="23"/>
        <v>oui</v>
      </c>
      <c r="V468" s="1465" t="str">
        <f t="shared" si="24"/>
        <v>oui</v>
      </c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  <c r="AG468" s="44"/>
    </row>
    <row r="469" spans="1:33" ht="15.75" thickBot="1" x14ac:dyDescent="0.3">
      <c r="A469" s="45"/>
      <c r="B469" s="46"/>
      <c r="C469" s="46"/>
      <c r="D469" s="46"/>
      <c r="E469" s="46"/>
      <c r="F469" s="46"/>
      <c r="G469" s="46"/>
      <c r="H469" s="46"/>
      <c r="I469" s="46"/>
      <c r="J469" s="46"/>
      <c r="K469" s="46"/>
      <c r="L469" s="46"/>
      <c r="M469" s="46"/>
      <c r="N469" s="46"/>
      <c r="O469" s="46"/>
      <c r="P469" s="46"/>
      <c r="Q469" s="46"/>
      <c r="R469" s="46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  <c r="AG469" s="44"/>
    </row>
    <row r="470" spans="1:33" ht="41.25" customHeight="1" thickBot="1" x14ac:dyDescent="0.3">
      <c r="A470" s="45"/>
      <c r="B470" s="1203" t="s">
        <v>91</v>
      </c>
      <c r="C470" s="2271"/>
      <c r="D470" s="2272"/>
      <c r="E470" s="2272"/>
      <c r="F470" s="2272"/>
      <c r="G470" s="2272"/>
      <c r="H470" s="2272"/>
      <c r="I470" s="2272"/>
      <c r="J470" s="2272"/>
      <c r="K470" s="2272"/>
      <c r="L470" s="2272"/>
      <c r="M470" s="2272"/>
      <c r="N470" s="2272"/>
      <c r="O470" s="2272"/>
      <c r="P470" s="2272"/>
      <c r="Q470" s="2272"/>
      <c r="R470" s="2272"/>
      <c r="S470" s="2272"/>
      <c r="T470" s="2272"/>
      <c r="U470" s="2272"/>
      <c r="V470" s="2272"/>
      <c r="W470" s="2272"/>
      <c r="X470" s="2272"/>
      <c r="Y470" s="2272"/>
      <c r="Z470" s="2272"/>
      <c r="AA470" s="2272"/>
      <c r="AB470" s="2272"/>
      <c r="AC470" s="2273"/>
      <c r="AD470" s="45"/>
      <c r="AE470" s="45"/>
      <c r="AF470" s="45"/>
      <c r="AG470" s="44"/>
    </row>
    <row r="471" spans="1:33" ht="72" customHeight="1" thickBot="1" x14ac:dyDescent="0.3">
      <c r="A471" s="45"/>
      <c r="B471" s="45"/>
      <c r="C471" s="2277"/>
      <c r="D471" s="2278"/>
      <c r="E471" s="2278"/>
      <c r="F471" s="2278"/>
      <c r="G471" s="2278"/>
      <c r="H471" s="2278"/>
      <c r="I471" s="2278"/>
      <c r="J471" s="2278"/>
      <c r="K471" s="2278"/>
      <c r="L471" s="2278"/>
      <c r="M471" s="2278"/>
      <c r="N471" s="2278"/>
      <c r="O471" s="2278"/>
      <c r="P471" s="2278"/>
      <c r="Q471" s="2278"/>
      <c r="R471" s="2278"/>
      <c r="S471" s="2278"/>
      <c r="T471" s="2278"/>
      <c r="U471" s="2278"/>
      <c r="V471" s="2278"/>
      <c r="W471" s="2278"/>
      <c r="X471" s="2278"/>
      <c r="Y471" s="2278"/>
      <c r="Z471" s="2278"/>
      <c r="AA471" s="2278"/>
      <c r="AB471" s="2278"/>
      <c r="AC471" s="2279"/>
      <c r="AD471" s="45"/>
      <c r="AE471" s="45"/>
      <c r="AF471" s="45"/>
      <c r="AG471" s="44"/>
    </row>
    <row r="472" spans="1:33" x14ac:dyDescent="0.25">
      <c r="A472" s="71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44"/>
    </row>
    <row r="473" spans="1:33" ht="18.75" x14ac:dyDescent="0.3">
      <c r="A473" s="45"/>
      <c r="B473" s="47" t="s">
        <v>1022</v>
      </c>
      <c r="C473" s="46"/>
      <c r="D473" s="46"/>
      <c r="E473" s="46"/>
      <c r="F473" s="46"/>
      <c r="G473" s="46"/>
      <c r="H473" s="46"/>
      <c r="I473" s="46"/>
      <c r="J473" s="46"/>
      <c r="K473" s="46"/>
      <c r="L473" s="46"/>
      <c r="M473" s="46"/>
      <c r="N473" s="46"/>
      <c r="O473" s="46"/>
      <c r="P473" s="46"/>
      <c r="Q473" s="46"/>
      <c r="R473" s="46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  <c r="AG473" s="44"/>
    </row>
    <row r="474" spans="1:33" ht="21.75" thickBot="1" x14ac:dyDescent="0.4">
      <c r="A474" s="45"/>
      <c r="B474" s="48"/>
      <c r="C474" s="46"/>
      <c r="D474" s="46"/>
      <c r="E474" s="46"/>
      <c r="F474" s="46"/>
      <c r="G474" s="46"/>
      <c r="H474" s="46"/>
      <c r="I474" s="46"/>
      <c r="J474" s="46"/>
      <c r="K474" s="46"/>
      <c r="L474" s="46"/>
      <c r="M474" s="46"/>
      <c r="N474" s="46"/>
      <c r="O474" s="46"/>
      <c r="P474" s="46"/>
      <c r="Q474" s="46"/>
      <c r="R474" s="46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  <c r="AG474" s="44"/>
    </row>
    <row r="475" spans="1:33" ht="41.25" customHeight="1" thickBot="1" x14ac:dyDescent="0.3">
      <c r="A475" s="45"/>
      <c r="B475" s="113" t="s">
        <v>149</v>
      </c>
      <c r="C475" s="114" t="s">
        <v>150</v>
      </c>
      <c r="D475" s="115" t="s">
        <v>151</v>
      </c>
      <c r="E475" s="115" t="s">
        <v>152</v>
      </c>
      <c r="F475" s="115" t="s">
        <v>153</v>
      </c>
      <c r="G475" s="115" t="s">
        <v>30</v>
      </c>
      <c r="H475" s="115" t="s">
        <v>154</v>
      </c>
      <c r="I475" s="115" t="s">
        <v>155</v>
      </c>
      <c r="J475" s="115" t="s">
        <v>156</v>
      </c>
      <c r="K475" s="115" t="s">
        <v>157</v>
      </c>
      <c r="L475" s="116" t="s">
        <v>158</v>
      </c>
      <c r="M475" s="46"/>
      <c r="N475" s="46"/>
      <c r="O475" s="46"/>
      <c r="P475" s="46"/>
      <c r="Q475" s="46"/>
      <c r="R475" s="46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  <c r="AG475" s="44"/>
    </row>
    <row r="476" spans="1:33" ht="30.75" customHeight="1" thickBot="1" x14ac:dyDescent="0.3">
      <c r="A476" s="45"/>
      <c r="B476" s="117" t="s">
        <v>12</v>
      </c>
      <c r="C476" s="118" t="s">
        <v>159</v>
      </c>
      <c r="D476" s="119"/>
      <c r="E476" s="120"/>
      <c r="F476" s="120"/>
      <c r="G476" s="120"/>
      <c r="H476" s="120"/>
      <c r="I476" s="120"/>
      <c r="J476" s="120"/>
      <c r="K476" s="120"/>
      <c r="L476" s="121"/>
      <c r="M476" s="46"/>
      <c r="N476" s="46"/>
      <c r="O476" s="46"/>
      <c r="P476" s="46"/>
      <c r="Q476" s="46"/>
      <c r="R476" s="46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  <c r="AG476" s="44"/>
    </row>
    <row r="477" spans="1:33" ht="30.75" customHeight="1" thickBot="1" x14ac:dyDescent="0.3">
      <c r="A477" s="45"/>
      <c r="B477" s="122" t="s">
        <v>13</v>
      </c>
      <c r="C477" s="118" t="s">
        <v>159</v>
      </c>
      <c r="D477" s="119"/>
      <c r="E477" s="120"/>
      <c r="F477" s="120"/>
      <c r="G477" s="120"/>
      <c r="H477" s="120"/>
      <c r="I477" s="120"/>
      <c r="J477" s="120"/>
      <c r="K477" s="120"/>
      <c r="L477" s="121"/>
      <c r="M477" s="46"/>
      <c r="N477" s="46"/>
      <c r="O477" s="46"/>
      <c r="P477" s="46"/>
      <c r="Q477" s="46"/>
      <c r="R477" s="46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  <c r="AG477" s="44"/>
    </row>
    <row r="478" spans="1:33" ht="30.75" customHeight="1" thickBot="1" x14ac:dyDescent="0.3">
      <c r="A478" s="45"/>
      <c r="B478" s="122" t="s">
        <v>14</v>
      </c>
      <c r="C478" s="118" t="s">
        <v>159</v>
      </c>
      <c r="D478" s="119"/>
      <c r="E478" s="120"/>
      <c r="F478" s="120"/>
      <c r="G478" s="120"/>
      <c r="H478" s="120"/>
      <c r="I478" s="120"/>
      <c r="J478" s="120"/>
      <c r="K478" s="120"/>
      <c r="L478" s="121"/>
      <c r="M478" s="46"/>
      <c r="N478" s="46"/>
      <c r="O478" s="46"/>
      <c r="P478" s="46"/>
      <c r="Q478" s="46"/>
      <c r="R478" s="46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  <c r="AG478" s="44"/>
    </row>
    <row r="479" spans="1:33" ht="30.75" customHeight="1" thickBot="1" x14ac:dyDescent="0.3">
      <c r="A479" s="45"/>
      <c r="B479" s="122" t="s">
        <v>15</v>
      </c>
      <c r="C479" s="118" t="s">
        <v>159</v>
      </c>
      <c r="D479" s="119"/>
      <c r="E479" s="120"/>
      <c r="F479" s="120"/>
      <c r="G479" s="120"/>
      <c r="H479" s="120"/>
      <c r="I479" s="120"/>
      <c r="J479" s="120"/>
      <c r="K479" s="120"/>
      <c r="L479" s="121"/>
      <c r="M479" s="46"/>
      <c r="N479" s="46"/>
      <c r="O479" s="46"/>
      <c r="P479" s="46"/>
      <c r="Q479" s="46"/>
      <c r="R479" s="46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  <c r="AG479" s="44"/>
    </row>
    <row r="480" spans="1:33" ht="30.75" customHeight="1" thickBot="1" x14ac:dyDescent="0.3">
      <c r="A480" s="45"/>
      <c r="B480" s="122" t="s">
        <v>16</v>
      </c>
      <c r="C480" s="118" t="s">
        <v>159</v>
      </c>
      <c r="D480" s="119"/>
      <c r="E480" s="120"/>
      <c r="F480" s="120"/>
      <c r="G480" s="120"/>
      <c r="H480" s="120"/>
      <c r="I480" s="120"/>
      <c r="J480" s="120"/>
      <c r="K480" s="120"/>
      <c r="L480" s="121"/>
      <c r="M480" s="46"/>
      <c r="N480" s="46"/>
      <c r="O480" s="46"/>
      <c r="P480" s="46"/>
      <c r="Q480" s="46"/>
      <c r="R480" s="46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  <c r="AG480" s="44"/>
    </row>
    <row r="481" spans="1:33" ht="30.75" customHeight="1" thickBot="1" x14ac:dyDescent="0.3">
      <c r="A481" s="45"/>
      <c r="B481" s="122" t="s">
        <v>17</v>
      </c>
      <c r="C481" s="118" t="s">
        <v>159</v>
      </c>
      <c r="D481" s="119"/>
      <c r="E481" s="120"/>
      <c r="F481" s="120"/>
      <c r="G481" s="120"/>
      <c r="H481" s="120"/>
      <c r="I481" s="120"/>
      <c r="J481" s="120"/>
      <c r="K481" s="120"/>
      <c r="L481" s="121"/>
      <c r="M481" s="46"/>
      <c r="N481" s="46"/>
      <c r="O481" s="46"/>
      <c r="P481" s="46"/>
      <c r="Q481" s="46"/>
      <c r="R481" s="46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  <c r="AG481" s="44"/>
    </row>
    <row r="482" spans="1:33" ht="30.75" customHeight="1" thickBot="1" x14ac:dyDescent="0.3">
      <c r="A482" s="45"/>
      <c r="B482" s="122" t="s">
        <v>18</v>
      </c>
      <c r="C482" s="118" t="s">
        <v>159</v>
      </c>
      <c r="D482" s="119"/>
      <c r="E482" s="120"/>
      <c r="F482" s="120"/>
      <c r="G482" s="120"/>
      <c r="H482" s="120"/>
      <c r="I482" s="120"/>
      <c r="J482" s="120"/>
      <c r="K482" s="120"/>
      <c r="L482" s="121"/>
      <c r="M482" s="46"/>
      <c r="N482" s="46"/>
      <c r="O482" s="46"/>
      <c r="P482" s="46"/>
      <c r="Q482" s="46"/>
      <c r="R482" s="46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  <c r="AG482" s="44"/>
    </row>
    <row r="483" spans="1:33" ht="30.75" customHeight="1" thickBot="1" x14ac:dyDescent="0.3">
      <c r="A483" s="45"/>
      <c r="B483" s="122" t="s">
        <v>19</v>
      </c>
      <c r="C483" s="118" t="s">
        <v>159</v>
      </c>
      <c r="D483" s="119"/>
      <c r="E483" s="120"/>
      <c r="F483" s="120"/>
      <c r="G483" s="120"/>
      <c r="H483" s="120"/>
      <c r="I483" s="120"/>
      <c r="J483" s="120"/>
      <c r="K483" s="120"/>
      <c r="L483" s="121"/>
      <c r="M483" s="46"/>
      <c r="N483" s="46"/>
      <c r="O483" s="46"/>
      <c r="P483" s="46"/>
      <c r="Q483" s="46"/>
      <c r="R483" s="46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  <c r="AG483" s="44"/>
    </row>
    <row r="484" spans="1:33" ht="30.75" customHeight="1" thickBot="1" x14ac:dyDescent="0.3">
      <c r="A484" s="45"/>
      <c r="B484" s="122" t="s">
        <v>20</v>
      </c>
      <c r="C484" s="118" t="s">
        <v>159</v>
      </c>
      <c r="D484" s="119"/>
      <c r="E484" s="120"/>
      <c r="F484" s="120"/>
      <c r="G484" s="120"/>
      <c r="H484" s="120"/>
      <c r="I484" s="120"/>
      <c r="J484" s="120"/>
      <c r="K484" s="120"/>
      <c r="L484" s="121"/>
      <c r="M484" s="46"/>
      <c r="N484" s="46"/>
      <c r="O484" s="46"/>
      <c r="P484" s="46"/>
      <c r="Q484" s="46"/>
      <c r="R484" s="46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  <c r="AG484" s="44"/>
    </row>
    <row r="485" spans="1:33" ht="30.75" customHeight="1" thickBot="1" x14ac:dyDescent="0.3">
      <c r="A485" s="45"/>
      <c r="B485" s="122" t="s">
        <v>21</v>
      </c>
      <c r="C485" s="118" t="s">
        <v>159</v>
      </c>
      <c r="D485" s="119"/>
      <c r="E485" s="120"/>
      <c r="F485" s="120"/>
      <c r="G485" s="120"/>
      <c r="H485" s="120"/>
      <c r="I485" s="120"/>
      <c r="J485" s="120"/>
      <c r="K485" s="120"/>
      <c r="L485" s="121"/>
      <c r="M485" s="46"/>
      <c r="N485" s="46"/>
      <c r="O485" s="46"/>
      <c r="P485" s="46"/>
      <c r="Q485" s="46"/>
      <c r="R485" s="46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  <c r="AG485" s="44"/>
    </row>
    <row r="486" spans="1:33" ht="30.75" customHeight="1" thickBot="1" x14ac:dyDescent="0.3">
      <c r="A486" s="45"/>
      <c r="B486" s="122" t="s">
        <v>22</v>
      </c>
      <c r="C486" s="118" t="s">
        <v>159</v>
      </c>
      <c r="D486" s="119"/>
      <c r="E486" s="120"/>
      <c r="F486" s="120"/>
      <c r="G486" s="120"/>
      <c r="H486" s="120"/>
      <c r="I486" s="120"/>
      <c r="J486" s="120"/>
      <c r="K486" s="120"/>
      <c r="L486" s="121"/>
      <c r="M486" s="46"/>
      <c r="N486" s="46"/>
      <c r="O486" s="46"/>
      <c r="P486" s="46"/>
      <c r="Q486" s="46"/>
      <c r="R486" s="46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  <c r="AG486" s="44"/>
    </row>
    <row r="487" spans="1:33" ht="30.75" customHeight="1" thickBot="1" x14ac:dyDescent="0.3">
      <c r="A487" s="45"/>
      <c r="B487" s="123" t="s">
        <v>23</v>
      </c>
      <c r="C487" s="124" t="s">
        <v>159</v>
      </c>
      <c r="D487" s="69"/>
      <c r="E487" s="125"/>
      <c r="F487" s="125"/>
      <c r="G487" s="125"/>
      <c r="H487" s="125"/>
      <c r="I487" s="125"/>
      <c r="J487" s="125"/>
      <c r="K487" s="125"/>
      <c r="L487" s="126"/>
      <c r="M487" s="46"/>
      <c r="N487" s="46"/>
      <c r="O487" s="46"/>
      <c r="P487" s="46"/>
      <c r="Q487" s="46"/>
      <c r="R487" s="46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  <c r="AG487" s="44"/>
    </row>
    <row r="488" spans="1:33" ht="18.75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  <c r="AG488" s="44"/>
    </row>
    <row r="489" spans="1:33" x14ac:dyDescent="0.25">
      <c r="A489" s="71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44"/>
    </row>
    <row r="490" spans="1:33" ht="18.75" customHeight="1" x14ac:dyDescent="0.3">
      <c r="A490" s="45"/>
      <c r="B490" s="47" t="s">
        <v>802</v>
      </c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  <c r="AG490" s="44"/>
    </row>
    <row r="491" spans="1:33" ht="18.75" customHeight="1" thickBot="1" x14ac:dyDescent="0.35">
      <c r="A491" s="45"/>
      <c r="B491" s="47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  <c r="AG491" s="44"/>
    </row>
    <row r="492" spans="1:33" ht="18.75" customHeight="1" thickBot="1" x14ac:dyDescent="0.4">
      <c r="A492" s="45"/>
      <c r="B492" s="128"/>
      <c r="C492" s="2350" t="s">
        <v>37</v>
      </c>
      <c r="D492" s="2351"/>
      <c r="E492" s="2351"/>
      <c r="F492" s="2351"/>
      <c r="G492" s="2352"/>
      <c r="H492" s="1903" t="s">
        <v>24</v>
      </c>
      <c r="I492" s="1903"/>
      <c r="J492" s="1903"/>
      <c r="K492" s="1903"/>
      <c r="L492" s="1903"/>
      <c r="M492" s="1903"/>
      <c r="N492" s="1903"/>
      <c r="O492" s="1903"/>
      <c r="P492" s="1903"/>
      <c r="Q492" s="2329" t="s">
        <v>163</v>
      </c>
      <c r="R492" s="46"/>
      <c r="S492" s="46"/>
      <c r="T492" s="46"/>
      <c r="U492" s="46"/>
      <c r="V492" s="46"/>
      <c r="W492" s="46"/>
      <c r="X492" s="46"/>
      <c r="Y492" s="46"/>
      <c r="Z492" s="46"/>
      <c r="AA492" s="46"/>
      <c r="AB492" s="46"/>
      <c r="AC492" s="46"/>
      <c r="AD492" s="45"/>
      <c r="AE492" s="45"/>
      <c r="AF492" s="45"/>
      <c r="AG492" s="44"/>
    </row>
    <row r="493" spans="1:33" ht="21.75" customHeight="1" thickBot="1" x14ac:dyDescent="0.4">
      <c r="A493" s="45"/>
      <c r="B493" s="129" t="s">
        <v>164</v>
      </c>
      <c r="C493" s="130" t="s">
        <v>25</v>
      </c>
      <c r="D493" s="131" t="s">
        <v>26</v>
      </c>
      <c r="E493" s="131" t="s">
        <v>27</v>
      </c>
      <c r="F493" s="132" t="s">
        <v>28</v>
      </c>
      <c r="G493" s="133" t="s">
        <v>165</v>
      </c>
      <c r="H493" s="134" t="s">
        <v>16</v>
      </c>
      <c r="I493" s="135" t="s">
        <v>17</v>
      </c>
      <c r="J493" s="135" t="s">
        <v>18</v>
      </c>
      <c r="K493" s="135" t="s">
        <v>166</v>
      </c>
      <c r="L493" s="135" t="s">
        <v>20</v>
      </c>
      <c r="M493" s="135" t="s">
        <v>21</v>
      </c>
      <c r="N493" s="135" t="s">
        <v>22</v>
      </c>
      <c r="O493" s="136" t="s">
        <v>23</v>
      </c>
      <c r="P493" s="137" t="s">
        <v>167</v>
      </c>
      <c r="Q493" s="2330"/>
      <c r="R493" s="46"/>
      <c r="S493" s="46"/>
      <c r="T493" s="46"/>
      <c r="U493" s="46"/>
      <c r="V493" s="46"/>
      <c r="W493" s="46"/>
      <c r="X493" s="46"/>
      <c r="Y493" s="46"/>
      <c r="Z493" s="46"/>
      <c r="AA493" s="46"/>
      <c r="AB493" s="46"/>
      <c r="AC493" s="46"/>
      <c r="AD493" s="45"/>
      <c r="AE493" s="45"/>
      <c r="AF493" s="45"/>
      <c r="AG493" s="44"/>
    </row>
    <row r="494" spans="1:33" ht="21" customHeight="1" thickBot="1" x14ac:dyDescent="0.4">
      <c r="A494" s="45"/>
      <c r="B494" s="138" t="s">
        <v>168</v>
      </c>
      <c r="C494" s="139"/>
      <c r="D494" s="140"/>
      <c r="E494" s="140"/>
      <c r="F494" s="141"/>
      <c r="G494" s="142">
        <f>SUM(C494:F494)</f>
        <v>0</v>
      </c>
      <c r="H494" s="143"/>
      <c r="I494" s="144"/>
      <c r="J494" s="144"/>
      <c r="K494" s="144"/>
      <c r="L494" s="144"/>
      <c r="M494" s="144"/>
      <c r="N494" s="144"/>
      <c r="O494" s="145"/>
      <c r="P494" s="146">
        <f>SUM(H494:O494)</f>
        <v>0</v>
      </c>
      <c r="Q494" s="146">
        <f>G494+P494</f>
        <v>0</v>
      </c>
      <c r="R494" s="46"/>
      <c r="S494" s="46"/>
      <c r="T494" s="46"/>
      <c r="U494" s="46"/>
      <c r="V494" s="46"/>
      <c r="W494" s="46"/>
      <c r="X494" s="46"/>
      <c r="Y494" s="46"/>
      <c r="Z494" s="46"/>
      <c r="AA494" s="46"/>
      <c r="AB494" s="46"/>
      <c r="AC494" s="46"/>
      <c r="AD494" s="45"/>
      <c r="AE494" s="45"/>
      <c r="AF494" s="45"/>
      <c r="AG494" s="44"/>
    </row>
    <row r="495" spans="1:33" ht="21.75" thickBot="1" x14ac:dyDescent="0.4">
      <c r="A495" s="45"/>
      <c r="B495" s="147" t="s">
        <v>36</v>
      </c>
      <c r="C495" s="148"/>
      <c r="D495" s="149"/>
      <c r="E495" s="149"/>
      <c r="F495" s="150"/>
      <c r="G495" s="151">
        <f>SUM(C495:F495)</f>
        <v>0</v>
      </c>
      <c r="H495" s="148"/>
      <c r="I495" s="149"/>
      <c r="J495" s="149"/>
      <c r="K495" s="149"/>
      <c r="L495" s="149"/>
      <c r="M495" s="149"/>
      <c r="N495" s="149"/>
      <c r="O495" s="150"/>
      <c r="P495" s="146">
        <f>SUM(H495:O495)</f>
        <v>0</v>
      </c>
      <c r="Q495" s="146">
        <f>G495+P495</f>
        <v>0</v>
      </c>
      <c r="R495" s="46"/>
      <c r="S495" s="46"/>
      <c r="T495" s="46"/>
      <c r="U495" s="46"/>
      <c r="V495" s="46"/>
      <c r="W495" s="46"/>
      <c r="X495" s="46"/>
      <c r="Y495" s="46"/>
      <c r="Z495" s="46"/>
      <c r="AA495" s="46"/>
      <c r="AB495" s="46"/>
      <c r="AC495" s="46"/>
      <c r="AD495" s="45"/>
      <c r="AE495" s="45"/>
      <c r="AF495" s="45"/>
      <c r="AG495" s="44"/>
    </row>
    <row r="496" spans="1:33" ht="21.75" thickBot="1" x14ac:dyDescent="0.4">
      <c r="A496" s="45"/>
      <c r="B496" s="147" t="s">
        <v>169</v>
      </c>
      <c r="C496" s="152">
        <f>C497-C495</f>
        <v>0</v>
      </c>
      <c r="D496" s="152">
        <f t="shared" ref="D496:K496" si="28">D497-D495</f>
        <v>0</v>
      </c>
      <c r="E496" s="152">
        <f t="shared" si="28"/>
        <v>0</v>
      </c>
      <c r="F496" s="153">
        <f t="shared" si="28"/>
        <v>0</v>
      </c>
      <c r="G496" s="154">
        <f t="shared" si="28"/>
        <v>0</v>
      </c>
      <c r="H496" s="152">
        <f t="shared" si="28"/>
        <v>0</v>
      </c>
      <c r="I496" s="152">
        <f t="shared" si="28"/>
        <v>0</v>
      </c>
      <c r="J496" s="152">
        <f t="shared" si="28"/>
        <v>0</v>
      </c>
      <c r="K496" s="152">
        <f t="shared" si="28"/>
        <v>0</v>
      </c>
      <c r="L496" s="152">
        <f>L497-L495</f>
        <v>0</v>
      </c>
      <c r="M496" s="152">
        <f>M497-M495</f>
        <v>0</v>
      </c>
      <c r="N496" s="152">
        <f t="shared" ref="N496:Q496" si="29">N497-N495</f>
        <v>0</v>
      </c>
      <c r="O496" s="153">
        <f t="shared" si="29"/>
        <v>0</v>
      </c>
      <c r="P496" s="154">
        <f t="shared" si="29"/>
        <v>0</v>
      </c>
      <c r="Q496" s="154">
        <f t="shared" si="29"/>
        <v>0</v>
      </c>
      <c r="R496" s="46"/>
      <c r="S496" s="46"/>
      <c r="T496" s="46"/>
      <c r="U496" s="46"/>
      <c r="V496" s="46"/>
      <c r="W496" s="46"/>
      <c r="X496" s="46"/>
      <c r="Y496" s="46"/>
      <c r="Z496" s="46"/>
      <c r="AA496" s="46"/>
      <c r="AB496" s="46"/>
      <c r="AC496" s="46"/>
      <c r="AD496" s="45"/>
      <c r="AE496" s="45"/>
      <c r="AF496" s="45"/>
      <c r="AG496" s="44"/>
    </row>
    <row r="497" spans="1:33" ht="21.75" customHeight="1" thickBot="1" x14ac:dyDescent="0.4">
      <c r="A497" s="45"/>
      <c r="B497" s="155" t="s">
        <v>163</v>
      </c>
      <c r="C497" s="156">
        <f>D454</f>
        <v>0</v>
      </c>
      <c r="D497" s="156">
        <f>D455</f>
        <v>0</v>
      </c>
      <c r="E497" s="156">
        <f>D456</f>
        <v>0</v>
      </c>
      <c r="F497" s="157">
        <f>D457</f>
        <v>0</v>
      </c>
      <c r="G497" s="158">
        <f>D458</f>
        <v>0</v>
      </c>
      <c r="H497" s="156">
        <f>D459</f>
        <v>0</v>
      </c>
      <c r="I497" s="156">
        <f>D460</f>
        <v>0</v>
      </c>
      <c r="J497" s="156">
        <f>D461</f>
        <v>0</v>
      </c>
      <c r="K497" s="156">
        <f>D462</f>
        <v>0</v>
      </c>
      <c r="L497" s="156">
        <f>D463</f>
        <v>0</v>
      </c>
      <c r="M497" s="156">
        <f>D464</f>
        <v>0</v>
      </c>
      <c r="N497" s="156">
        <f>D465</f>
        <v>0</v>
      </c>
      <c r="O497" s="157">
        <f>D466</f>
        <v>0</v>
      </c>
      <c r="P497" s="158">
        <f>D467</f>
        <v>0</v>
      </c>
      <c r="Q497" s="158">
        <f>D468</f>
        <v>0</v>
      </c>
      <c r="R497" s="46"/>
      <c r="S497" s="46"/>
      <c r="T497" s="46"/>
      <c r="U497" s="46"/>
      <c r="V497" s="46"/>
      <c r="W497" s="46"/>
      <c r="X497" s="46"/>
      <c r="Y497" s="46"/>
      <c r="Z497" s="46"/>
      <c r="AA497" s="46"/>
      <c r="AB497" s="46"/>
      <c r="AC497" s="46"/>
      <c r="AD497" s="45"/>
      <c r="AE497" s="45"/>
      <c r="AF497" s="45"/>
      <c r="AG497" s="44"/>
    </row>
    <row r="498" spans="1:33" ht="21.75" customHeight="1" thickBot="1" x14ac:dyDescent="0.4">
      <c r="A498" s="45"/>
      <c r="B498" s="155" t="s">
        <v>170</v>
      </c>
      <c r="C498" s="159" t="e">
        <f>C497/C494</f>
        <v>#DIV/0!</v>
      </c>
      <c r="D498" s="159" t="e">
        <f t="shared" ref="D498:Q498" si="30">D497/D494</f>
        <v>#DIV/0!</v>
      </c>
      <c r="E498" s="159" t="e">
        <f t="shared" si="30"/>
        <v>#DIV/0!</v>
      </c>
      <c r="F498" s="160" t="e">
        <f t="shared" si="30"/>
        <v>#DIV/0!</v>
      </c>
      <c r="G498" s="161" t="e">
        <f t="shared" si="30"/>
        <v>#DIV/0!</v>
      </c>
      <c r="H498" s="159" t="e">
        <f t="shared" si="30"/>
        <v>#DIV/0!</v>
      </c>
      <c r="I498" s="159" t="e">
        <f t="shared" si="30"/>
        <v>#DIV/0!</v>
      </c>
      <c r="J498" s="159" t="e">
        <f t="shared" si="30"/>
        <v>#DIV/0!</v>
      </c>
      <c r="K498" s="159" t="e">
        <f t="shared" si="30"/>
        <v>#DIV/0!</v>
      </c>
      <c r="L498" s="159" t="e">
        <f t="shared" si="30"/>
        <v>#DIV/0!</v>
      </c>
      <c r="M498" s="159" t="e">
        <f t="shared" si="30"/>
        <v>#DIV/0!</v>
      </c>
      <c r="N498" s="159" t="e">
        <f t="shared" si="30"/>
        <v>#DIV/0!</v>
      </c>
      <c r="O498" s="160" t="e">
        <f t="shared" si="30"/>
        <v>#DIV/0!</v>
      </c>
      <c r="P498" s="161" t="e">
        <f t="shared" si="30"/>
        <v>#DIV/0!</v>
      </c>
      <c r="Q498" s="161" t="e">
        <f t="shared" si="30"/>
        <v>#DIV/0!</v>
      </c>
      <c r="R498" s="46"/>
      <c r="S498" s="46"/>
      <c r="T498" s="46"/>
      <c r="U498" s="46"/>
      <c r="V498" s="46"/>
      <c r="W498" s="46"/>
      <c r="X498" s="46"/>
      <c r="Y498" s="46"/>
      <c r="Z498" s="46"/>
      <c r="AA498" s="46"/>
      <c r="AB498" s="46"/>
      <c r="AC498" s="46"/>
      <c r="AD498" s="45"/>
      <c r="AE498" s="45"/>
      <c r="AF498" s="45"/>
      <c r="AG498" s="44"/>
    </row>
    <row r="499" spans="1:33" ht="21.75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  <c r="T499" s="46"/>
      <c r="U499" s="46"/>
      <c r="V499" s="46"/>
      <c r="W499" s="46"/>
      <c r="X499" s="46"/>
      <c r="Y499" s="46"/>
      <c r="Z499" s="46"/>
      <c r="AA499" s="46"/>
      <c r="AB499" s="46"/>
      <c r="AC499" s="46"/>
      <c r="AD499" s="45"/>
      <c r="AE499" s="45"/>
      <c r="AF499" s="45"/>
      <c r="AG499" s="44"/>
    </row>
    <row r="500" spans="1:33" ht="21.75" customHeight="1" x14ac:dyDescent="0.3">
      <c r="A500" s="45"/>
      <c r="B500" s="47" t="s">
        <v>467</v>
      </c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  <c r="T500" s="46"/>
      <c r="U500" s="46"/>
      <c r="V500" s="46"/>
      <c r="W500" s="46"/>
      <c r="X500" s="46"/>
      <c r="Y500" s="46"/>
      <c r="Z500" s="46"/>
      <c r="AA500" s="46"/>
      <c r="AB500" s="46"/>
      <c r="AC500" s="46"/>
      <c r="AD500" s="45"/>
      <c r="AE500" s="45"/>
      <c r="AF500" s="45"/>
      <c r="AG500" s="44"/>
    </row>
    <row r="501" spans="1:33" ht="21.75" customHeight="1" thickBot="1" x14ac:dyDescent="0.3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  <c r="T501" s="46"/>
      <c r="U501" s="46"/>
      <c r="V501" s="46"/>
      <c r="W501" s="46"/>
      <c r="X501" s="46"/>
      <c r="Y501" s="46"/>
      <c r="Z501" s="46"/>
      <c r="AA501" s="46"/>
      <c r="AB501" s="46"/>
      <c r="AC501" s="46"/>
      <c r="AD501" s="45"/>
      <c r="AE501" s="45"/>
      <c r="AF501" s="45"/>
      <c r="AG501" s="44"/>
    </row>
    <row r="502" spans="1:33" ht="21.75" customHeight="1" thickBot="1" x14ac:dyDescent="0.3">
      <c r="A502" s="45"/>
      <c r="B502" s="45"/>
      <c r="C502" s="1911" t="s">
        <v>37</v>
      </c>
      <c r="D502" s="1912"/>
      <c r="E502" s="1912"/>
      <c r="F502" s="1912"/>
      <c r="G502" s="1913"/>
      <c r="H502" s="1914" t="s">
        <v>24</v>
      </c>
      <c r="I502" s="1903"/>
      <c r="J502" s="1903"/>
      <c r="K502" s="1903"/>
      <c r="L502" s="1903"/>
      <c r="M502" s="1903"/>
      <c r="N502" s="1903"/>
      <c r="O502" s="1903"/>
      <c r="P502" s="1903"/>
      <c r="Q502" s="2329" t="s">
        <v>163</v>
      </c>
      <c r="R502" s="45"/>
      <c r="S502" s="45"/>
      <c r="T502" s="46"/>
      <c r="U502" s="46"/>
      <c r="V502" s="46"/>
      <c r="W502" s="46"/>
      <c r="X502" s="46"/>
      <c r="Y502" s="46"/>
      <c r="Z502" s="46"/>
      <c r="AA502" s="46"/>
      <c r="AB502" s="46"/>
      <c r="AC502" s="46"/>
      <c r="AD502" s="45"/>
      <c r="AE502" s="45"/>
      <c r="AF502" s="45"/>
      <c r="AG502" s="44"/>
    </row>
    <row r="503" spans="1:33" ht="21.75" customHeight="1" thickBot="1" x14ac:dyDescent="0.4">
      <c r="A503" s="45"/>
      <c r="B503" s="45"/>
      <c r="C503" s="162" t="s">
        <v>25</v>
      </c>
      <c r="D503" s="163" t="s">
        <v>26</v>
      </c>
      <c r="E503" s="163" t="s">
        <v>27</v>
      </c>
      <c r="F503" s="163" t="s">
        <v>28</v>
      </c>
      <c r="G503" s="164" t="s">
        <v>165</v>
      </c>
      <c r="H503" s="163" t="s">
        <v>16</v>
      </c>
      <c r="I503" s="163" t="s">
        <v>17</v>
      </c>
      <c r="J503" s="163" t="s">
        <v>18</v>
      </c>
      <c r="K503" s="163" t="s">
        <v>166</v>
      </c>
      <c r="L503" s="163" t="s">
        <v>20</v>
      </c>
      <c r="M503" s="163" t="s">
        <v>21</v>
      </c>
      <c r="N503" s="163" t="s">
        <v>22</v>
      </c>
      <c r="O503" s="165" t="s">
        <v>23</v>
      </c>
      <c r="P503" s="166" t="s">
        <v>167</v>
      </c>
      <c r="Q503" s="2343"/>
      <c r="R503" s="45"/>
      <c r="S503" s="45"/>
      <c r="T503" s="46"/>
      <c r="U503" s="46"/>
      <c r="V503" s="46"/>
      <c r="W503" s="46"/>
      <c r="X503" s="46"/>
      <c r="Y503" s="46"/>
      <c r="Z503" s="46"/>
      <c r="AA503" s="46"/>
      <c r="AB503" s="46"/>
      <c r="AC503" s="46"/>
      <c r="AD503" s="45"/>
      <c r="AE503" s="45"/>
      <c r="AF503" s="45"/>
      <c r="AG503" s="44"/>
    </row>
    <row r="504" spans="1:33" ht="21.75" customHeight="1" thickBot="1" x14ac:dyDescent="0.4">
      <c r="A504" s="45"/>
      <c r="B504" s="167" t="s">
        <v>36</v>
      </c>
      <c r="C504" s="168">
        <f>C495-C512</f>
        <v>0</v>
      </c>
      <c r="D504" s="169">
        <f t="shared" ref="D504:Q506" si="31">D495-D512</f>
        <v>0</v>
      </c>
      <c r="E504" s="169">
        <f t="shared" si="31"/>
        <v>0</v>
      </c>
      <c r="F504" s="169">
        <f t="shared" si="31"/>
        <v>0</v>
      </c>
      <c r="G504" s="169">
        <f>G495-G512</f>
        <v>0</v>
      </c>
      <c r="H504" s="169">
        <f t="shared" si="31"/>
        <v>0</v>
      </c>
      <c r="I504" s="169">
        <f t="shared" si="31"/>
        <v>0</v>
      </c>
      <c r="J504" s="169">
        <f t="shared" si="31"/>
        <v>0</v>
      </c>
      <c r="K504" s="169">
        <f t="shared" si="31"/>
        <v>0</v>
      </c>
      <c r="L504" s="169">
        <f t="shared" si="31"/>
        <v>0</v>
      </c>
      <c r="M504" s="169">
        <f t="shared" si="31"/>
        <v>0</v>
      </c>
      <c r="N504" s="169">
        <f t="shared" si="31"/>
        <v>0</v>
      </c>
      <c r="O504" s="169">
        <f t="shared" si="31"/>
        <v>0</v>
      </c>
      <c r="P504" s="169">
        <f t="shared" si="31"/>
        <v>0</v>
      </c>
      <c r="Q504" s="170">
        <f t="shared" si="31"/>
        <v>0</v>
      </c>
      <c r="R504" s="46"/>
      <c r="S504" s="46"/>
      <c r="T504" s="46"/>
      <c r="U504" s="46"/>
      <c r="V504" s="46"/>
      <c r="W504" s="46"/>
      <c r="X504" s="46"/>
      <c r="Y504" s="46"/>
      <c r="Z504" s="46"/>
      <c r="AA504" s="46"/>
      <c r="AB504" s="46"/>
      <c r="AC504" s="46"/>
      <c r="AD504" s="45"/>
      <c r="AE504" s="45"/>
      <c r="AF504" s="45"/>
      <c r="AG504" s="44"/>
    </row>
    <row r="505" spans="1:33" ht="21.75" customHeight="1" thickBot="1" x14ac:dyDescent="0.4">
      <c r="A505" s="45"/>
      <c r="B505" s="167" t="s">
        <v>169</v>
      </c>
      <c r="C505" s="171">
        <f>C496-C513</f>
        <v>0</v>
      </c>
      <c r="D505" s="172">
        <f t="shared" si="31"/>
        <v>0</v>
      </c>
      <c r="E505" s="172">
        <f t="shared" si="31"/>
        <v>0</v>
      </c>
      <c r="F505" s="172">
        <f t="shared" si="31"/>
        <v>0</v>
      </c>
      <c r="G505" s="172">
        <f t="shared" si="31"/>
        <v>0</v>
      </c>
      <c r="H505" s="172">
        <f t="shared" si="31"/>
        <v>0</v>
      </c>
      <c r="I505" s="172">
        <f t="shared" si="31"/>
        <v>0</v>
      </c>
      <c r="J505" s="172">
        <f t="shared" si="31"/>
        <v>0</v>
      </c>
      <c r="K505" s="172">
        <f t="shared" si="31"/>
        <v>0</v>
      </c>
      <c r="L505" s="172">
        <f t="shared" si="31"/>
        <v>0</v>
      </c>
      <c r="M505" s="172">
        <f t="shared" si="31"/>
        <v>0</v>
      </c>
      <c r="N505" s="172">
        <f t="shared" si="31"/>
        <v>0</v>
      </c>
      <c r="O505" s="172">
        <f t="shared" si="31"/>
        <v>0</v>
      </c>
      <c r="P505" s="172">
        <f t="shared" si="31"/>
        <v>0</v>
      </c>
      <c r="Q505" s="173">
        <f t="shared" si="31"/>
        <v>0</v>
      </c>
      <c r="R505" s="46"/>
      <c r="S505" s="46"/>
      <c r="T505" s="46"/>
      <c r="U505" s="46"/>
      <c r="V505" s="46"/>
      <c r="W505" s="46"/>
      <c r="X505" s="46"/>
      <c r="Y505" s="46"/>
      <c r="Z505" s="46"/>
      <c r="AA505" s="46"/>
      <c r="AB505" s="46"/>
      <c r="AC505" s="46"/>
      <c r="AD505" s="45"/>
      <c r="AE505" s="45"/>
      <c r="AF505" s="45"/>
      <c r="AG505" s="44"/>
    </row>
    <row r="506" spans="1:33" ht="21.75" customHeight="1" thickBot="1" x14ac:dyDescent="0.4">
      <c r="A506" s="45"/>
      <c r="B506" s="174" t="s">
        <v>163</v>
      </c>
      <c r="C506" s="168">
        <f>C497-C514</f>
        <v>0</v>
      </c>
      <c r="D506" s="169">
        <f t="shared" si="31"/>
        <v>0</v>
      </c>
      <c r="E506" s="169">
        <f t="shared" si="31"/>
        <v>0</v>
      </c>
      <c r="F506" s="169">
        <f t="shared" si="31"/>
        <v>0</v>
      </c>
      <c r="G506" s="169">
        <f>G497-G514</f>
        <v>0</v>
      </c>
      <c r="H506" s="169">
        <f t="shared" si="31"/>
        <v>0</v>
      </c>
      <c r="I506" s="169">
        <f t="shared" si="31"/>
        <v>0</v>
      </c>
      <c r="J506" s="169">
        <f t="shared" si="31"/>
        <v>0</v>
      </c>
      <c r="K506" s="169">
        <f t="shared" si="31"/>
        <v>0</v>
      </c>
      <c r="L506" s="169">
        <f t="shared" si="31"/>
        <v>0</v>
      </c>
      <c r="M506" s="169">
        <f t="shared" si="31"/>
        <v>0</v>
      </c>
      <c r="N506" s="169">
        <f t="shared" si="31"/>
        <v>0</v>
      </c>
      <c r="O506" s="169">
        <f t="shared" si="31"/>
        <v>0</v>
      </c>
      <c r="P506" s="169">
        <f t="shared" si="31"/>
        <v>0</v>
      </c>
      <c r="Q506" s="170">
        <f t="shared" si="31"/>
        <v>0</v>
      </c>
      <c r="R506" s="46"/>
      <c r="S506" s="46"/>
      <c r="T506" s="46"/>
      <c r="U506" s="46"/>
      <c r="V506" s="46"/>
      <c r="W506" s="46"/>
      <c r="X506" s="46"/>
      <c r="Y506" s="46"/>
      <c r="Z506" s="46"/>
      <c r="AA506" s="46"/>
      <c r="AB506" s="46"/>
      <c r="AC506" s="46"/>
      <c r="AD506" s="45"/>
      <c r="AE506" s="45"/>
      <c r="AF506" s="45"/>
      <c r="AG506" s="44"/>
    </row>
    <row r="507" spans="1:33" ht="21.75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  <c r="T507" s="45"/>
      <c r="U507" s="46"/>
      <c r="V507" s="46"/>
      <c r="W507" s="46"/>
      <c r="X507" s="46"/>
      <c r="Y507" s="46"/>
      <c r="Z507" s="46"/>
      <c r="AA507" s="46"/>
      <c r="AB507" s="46"/>
      <c r="AC507" s="46"/>
      <c r="AD507" s="45"/>
      <c r="AE507" s="45"/>
      <c r="AF507" s="45"/>
      <c r="AG507" s="44"/>
    </row>
    <row r="508" spans="1:33" ht="21.75" customHeight="1" x14ac:dyDescent="0.3">
      <c r="A508" s="45"/>
      <c r="B508" s="47" t="s">
        <v>468</v>
      </c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  <c r="T508" s="45"/>
      <c r="U508" s="46"/>
      <c r="V508" s="46"/>
      <c r="W508" s="46"/>
      <c r="X508" s="46"/>
      <c r="Y508" s="46"/>
      <c r="Z508" s="46"/>
      <c r="AA508" s="46"/>
      <c r="AB508" s="46"/>
      <c r="AC508" s="46"/>
      <c r="AD508" s="45"/>
      <c r="AE508" s="45"/>
      <c r="AF508" s="45"/>
      <c r="AG508" s="44"/>
    </row>
    <row r="509" spans="1:33" ht="21.75" customHeight="1" thickBot="1" x14ac:dyDescent="0.3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  <c r="T509" s="45"/>
      <c r="U509" s="46"/>
      <c r="V509" s="46"/>
      <c r="W509" s="46"/>
      <c r="X509" s="46"/>
      <c r="Y509" s="46"/>
      <c r="Z509" s="46"/>
      <c r="AA509" s="46"/>
      <c r="AB509" s="46"/>
      <c r="AC509" s="46"/>
      <c r="AD509" s="45"/>
      <c r="AE509" s="45"/>
      <c r="AF509" s="45"/>
      <c r="AG509" s="44"/>
    </row>
    <row r="510" spans="1:33" ht="21.75" customHeight="1" thickBot="1" x14ac:dyDescent="0.3">
      <c r="A510" s="45"/>
      <c r="B510" s="45"/>
      <c r="C510" s="1911" t="s">
        <v>37</v>
      </c>
      <c r="D510" s="1912"/>
      <c r="E510" s="1912"/>
      <c r="F510" s="1912"/>
      <c r="G510" s="1913"/>
      <c r="H510" s="1914" t="s">
        <v>24</v>
      </c>
      <c r="I510" s="1903"/>
      <c r="J510" s="1903"/>
      <c r="K510" s="1903"/>
      <c r="L510" s="1903"/>
      <c r="M510" s="1903"/>
      <c r="N510" s="1903"/>
      <c r="O510" s="1903"/>
      <c r="P510" s="1903"/>
      <c r="Q510" s="2329" t="s">
        <v>163</v>
      </c>
      <c r="R510" s="45"/>
      <c r="S510" s="45"/>
      <c r="T510" s="45"/>
      <c r="U510" s="46"/>
      <c r="V510" s="46"/>
      <c r="W510" s="46"/>
      <c r="X510" s="46"/>
      <c r="Y510" s="46"/>
      <c r="Z510" s="46"/>
      <c r="AA510" s="46"/>
      <c r="AB510" s="46"/>
      <c r="AC510" s="46"/>
      <c r="AD510" s="45"/>
      <c r="AE510" s="45"/>
      <c r="AF510" s="45"/>
      <c r="AG510" s="44"/>
    </row>
    <row r="511" spans="1:33" ht="21.75" customHeight="1" thickBot="1" x14ac:dyDescent="0.4">
      <c r="A511" s="45"/>
      <c r="B511" s="45"/>
      <c r="C511" s="162" t="s">
        <v>25</v>
      </c>
      <c r="D511" s="163" t="s">
        <v>26</v>
      </c>
      <c r="E511" s="163" t="s">
        <v>27</v>
      </c>
      <c r="F511" s="163" t="s">
        <v>28</v>
      </c>
      <c r="G511" s="166" t="s">
        <v>165</v>
      </c>
      <c r="H511" s="163" t="s">
        <v>16</v>
      </c>
      <c r="I511" s="163" t="s">
        <v>17</v>
      </c>
      <c r="J511" s="163" t="s">
        <v>18</v>
      </c>
      <c r="K511" s="163" t="s">
        <v>166</v>
      </c>
      <c r="L511" s="163" t="s">
        <v>20</v>
      </c>
      <c r="M511" s="163" t="s">
        <v>21</v>
      </c>
      <c r="N511" s="163" t="s">
        <v>22</v>
      </c>
      <c r="O511" s="165" t="s">
        <v>23</v>
      </c>
      <c r="P511" s="166" t="s">
        <v>167</v>
      </c>
      <c r="Q511" s="2343"/>
      <c r="R511" s="45"/>
      <c r="S511" s="45"/>
      <c r="T511" s="45"/>
      <c r="U511" s="46"/>
      <c r="V511" s="46"/>
      <c r="W511" s="46"/>
      <c r="X511" s="46"/>
      <c r="Y511" s="46"/>
      <c r="Z511" s="46"/>
      <c r="AA511" s="46"/>
      <c r="AB511" s="46"/>
      <c r="AC511" s="46"/>
      <c r="AD511" s="45"/>
      <c r="AE511" s="45"/>
      <c r="AF511" s="45"/>
      <c r="AG511" s="44"/>
    </row>
    <row r="512" spans="1:33" ht="21.75" customHeight="1" thickBot="1" x14ac:dyDescent="0.4">
      <c r="A512" s="45"/>
      <c r="B512" s="167" t="s">
        <v>36</v>
      </c>
      <c r="C512" s="168">
        <f>G454</f>
        <v>0</v>
      </c>
      <c r="D512" s="169">
        <f>G455</f>
        <v>0</v>
      </c>
      <c r="E512" s="169">
        <f>G456</f>
        <v>0</v>
      </c>
      <c r="F512" s="169">
        <f>G457</f>
        <v>0</v>
      </c>
      <c r="G512" s="169">
        <f>G458</f>
        <v>0</v>
      </c>
      <c r="H512" s="169">
        <f>G459</f>
        <v>0</v>
      </c>
      <c r="I512" s="169">
        <f>G460</f>
        <v>0</v>
      </c>
      <c r="J512" s="169">
        <f>G461</f>
        <v>0</v>
      </c>
      <c r="K512" s="169">
        <f>G462</f>
        <v>0</v>
      </c>
      <c r="L512" s="169">
        <f>G463</f>
        <v>0</v>
      </c>
      <c r="M512" s="169">
        <f>G464</f>
        <v>0</v>
      </c>
      <c r="N512" s="169">
        <f>G465</f>
        <v>0</v>
      </c>
      <c r="O512" s="169">
        <f>G466</f>
        <v>0</v>
      </c>
      <c r="P512" s="169">
        <f>G467</f>
        <v>0</v>
      </c>
      <c r="Q512" s="170">
        <f>G468</f>
        <v>0</v>
      </c>
      <c r="R512" s="46"/>
      <c r="S512" s="46"/>
      <c r="T512" s="46"/>
      <c r="U512" s="46"/>
      <c r="V512" s="46"/>
      <c r="W512" s="46"/>
      <c r="X512" s="46"/>
      <c r="Y512" s="46"/>
      <c r="Z512" s="46"/>
      <c r="AA512" s="46"/>
      <c r="AB512" s="46"/>
      <c r="AC512" s="46"/>
      <c r="AD512" s="45"/>
      <c r="AE512" s="45"/>
      <c r="AF512" s="45"/>
      <c r="AG512" s="44"/>
    </row>
    <row r="513" spans="1:37" ht="21.75" customHeight="1" thickBot="1" x14ac:dyDescent="0.4">
      <c r="A513" s="45"/>
      <c r="B513" s="167" t="s">
        <v>169</v>
      </c>
      <c r="C513" s="171">
        <f>C514-C512</f>
        <v>0</v>
      </c>
      <c r="D513" s="172">
        <f t="shared" ref="D513:Q513" si="32">D514-D512</f>
        <v>0</v>
      </c>
      <c r="E513" s="172">
        <f t="shared" si="32"/>
        <v>0</v>
      </c>
      <c r="F513" s="172">
        <f t="shared" si="32"/>
        <v>0</v>
      </c>
      <c r="G513" s="172">
        <f t="shared" si="32"/>
        <v>0</v>
      </c>
      <c r="H513" s="172">
        <f t="shared" si="32"/>
        <v>0</v>
      </c>
      <c r="I513" s="172">
        <f t="shared" si="32"/>
        <v>0</v>
      </c>
      <c r="J513" s="172">
        <f t="shared" si="32"/>
        <v>0</v>
      </c>
      <c r="K513" s="172">
        <f t="shared" si="32"/>
        <v>0</v>
      </c>
      <c r="L513" s="172">
        <f t="shared" si="32"/>
        <v>0</v>
      </c>
      <c r="M513" s="172">
        <f t="shared" si="32"/>
        <v>0</v>
      </c>
      <c r="N513" s="172">
        <f t="shared" si="32"/>
        <v>0</v>
      </c>
      <c r="O513" s="172">
        <f t="shared" si="32"/>
        <v>0</v>
      </c>
      <c r="P513" s="172">
        <f t="shared" si="32"/>
        <v>0</v>
      </c>
      <c r="Q513" s="173">
        <f t="shared" si="32"/>
        <v>0</v>
      </c>
      <c r="R513" s="46"/>
      <c r="S513" s="46"/>
      <c r="T513" s="46"/>
      <c r="U513" s="46"/>
      <c r="V513" s="46"/>
      <c r="W513" s="46"/>
      <c r="X513" s="46"/>
      <c r="Y513" s="46"/>
      <c r="Z513" s="46"/>
      <c r="AA513" s="46"/>
      <c r="AB513" s="46"/>
      <c r="AC513" s="46"/>
      <c r="AD513" s="45"/>
      <c r="AE513" s="45"/>
      <c r="AF513" s="45"/>
      <c r="AG513" s="44"/>
    </row>
    <row r="514" spans="1:37" ht="21.75" customHeight="1" thickBot="1" x14ac:dyDescent="0.4">
      <c r="A514" s="45"/>
      <c r="B514" s="174" t="s">
        <v>163</v>
      </c>
      <c r="C514" s="168">
        <f>F454</f>
        <v>0</v>
      </c>
      <c r="D514" s="175">
        <f>F455</f>
        <v>0</v>
      </c>
      <c r="E514" s="175">
        <f>F456</f>
        <v>0</v>
      </c>
      <c r="F514" s="176">
        <f>F457</f>
        <v>0</v>
      </c>
      <c r="G514" s="177">
        <f>F458</f>
        <v>0</v>
      </c>
      <c r="H514" s="175">
        <f>F459</f>
        <v>0</v>
      </c>
      <c r="I514" s="175">
        <f>F460</f>
        <v>0</v>
      </c>
      <c r="J514" s="175">
        <f>F461</f>
        <v>0</v>
      </c>
      <c r="K514" s="175">
        <f>F462</f>
        <v>0</v>
      </c>
      <c r="L514" s="175">
        <f>F463</f>
        <v>0</v>
      </c>
      <c r="M514" s="175">
        <f>F464</f>
        <v>0</v>
      </c>
      <c r="N514" s="175">
        <f>F465</f>
        <v>0</v>
      </c>
      <c r="O514" s="176">
        <f>F466</f>
        <v>0</v>
      </c>
      <c r="P514" s="177">
        <f>F467</f>
        <v>0</v>
      </c>
      <c r="Q514" s="177">
        <f>F468</f>
        <v>0</v>
      </c>
      <c r="R514" s="46"/>
      <c r="S514" s="46"/>
      <c r="T514" s="46"/>
      <c r="U514" s="46"/>
      <c r="V514" s="46"/>
      <c r="W514" s="46"/>
      <c r="X514" s="46"/>
      <c r="Y514" s="46"/>
      <c r="Z514" s="46"/>
      <c r="AA514" s="46"/>
      <c r="AB514" s="46"/>
      <c r="AC514" s="46"/>
      <c r="AD514" s="45"/>
      <c r="AE514" s="45"/>
      <c r="AF514" s="45"/>
      <c r="AG514" s="44"/>
    </row>
    <row r="515" spans="1:37" ht="21.75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6"/>
      <c r="S515" s="46"/>
      <c r="T515" s="46"/>
      <c r="U515" s="46"/>
      <c r="V515" s="46"/>
      <c r="W515" s="46"/>
      <c r="X515" s="46"/>
      <c r="Y515" s="46"/>
      <c r="Z515" s="46"/>
      <c r="AA515" s="46"/>
      <c r="AB515" s="46"/>
      <c r="AC515" s="46"/>
      <c r="AD515" s="45"/>
      <c r="AE515" s="45"/>
      <c r="AF515" s="45"/>
      <c r="AG515" s="44"/>
    </row>
    <row r="516" spans="1:37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  <c r="T516" s="46"/>
      <c r="U516" s="46"/>
      <c r="V516" s="46"/>
      <c r="W516" s="46"/>
      <c r="X516" s="46"/>
      <c r="Y516" s="46"/>
      <c r="Z516" s="46"/>
      <c r="AA516" s="46"/>
      <c r="AB516" s="46"/>
      <c r="AC516" s="46"/>
      <c r="AD516" s="45"/>
      <c r="AE516" s="45"/>
      <c r="AF516" s="45"/>
      <c r="AG516" s="44"/>
    </row>
    <row r="517" spans="1:37" ht="15.75" thickBot="1" x14ac:dyDescent="0.3">
      <c r="A517" s="71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44"/>
    </row>
    <row r="518" spans="1:37" ht="21.75" customHeight="1" thickBot="1" x14ac:dyDescent="0.4">
      <c r="A518" s="45"/>
      <c r="B518" s="48"/>
      <c r="C518" s="46"/>
      <c r="D518" s="46"/>
      <c r="E518" s="46"/>
      <c r="F518" s="46"/>
      <c r="G518" s="46"/>
      <c r="H518" s="46"/>
      <c r="I518" s="46"/>
      <c r="J518" s="46"/>
      <c r="K518" s="46"/>
      <c r="L518" s="46"/>
      <c r="M518" s="46"/>
      <c r="N518" s="46"/>
      <c r="O518" s="46"/>
      <c r="P518" s="46"/>
      <c r="Q518" s="46"/>
      <c r="R518" s="46"/>
      <c r="S518" s="45"/>
      <c r="T518" s="45"/>
      <c r="U518" s="45"/>
      <c r="V518" s="366"/>
      <c r="W518" s="366"/>
      <c r="X518" s="366"/>
      <c r="Y518" s="1896" t="s">
        <v>865</v>
      </c>
      <c r="Z518" s="1897"/>
      <c r="AA518" s="366"/>
      <c r="AB518" s="366"/>
      <c r="AC518" s="45"/>
      <c r="AD518" s="45"/>
      <c r="AE518" s="45"/>
      <c r="AF518" s="45"/>
      <c r="AG518" s="44"/>
    </row>
    <row r="519" spans="1:37" ht="16.5" customHeight="1" thickBot="1" x14ac:dyDescent="0.35">
      <c r="A519" s="45"/>
      <c r="B519" s="47" t="s">
        <v>1020</v>
      </c>
      <c r="C519" s="46"/>
      <c r="D519" s="46"/>
      <c r="E519" s="46"/>
      <c r="F519" s="46"/>
      <c r="G519" s="46"/>
      <c r="H519" s="46"/>
      <c r="I519" s="46"/>
      <c r="J519" s="46"/>
      <c r="K519" s="46"/>
      <c r="L519" s="46"/>
      <c r="M519" s="46"/>
      <c r="N519" s="46"/>
      <c r="O519" s="46"/>
      <c r="P519" s="46"/>
      <c r="Q519" s="46"/>
      <c r="R519" s="46"/>
      <c r="S519" s="45"/>
      <c r="T519" s="45"/>
      <c r="U519" s="45"/>
      <c r="V519" s="1935" t="s">
        <v>1108</v>
      </c>
      <c r="W519" s="2016"/>
      <c r="X519" s="2016"/>
      <c r="Y519" s="2016"/>
      <c r="Z519" s="2016"/>
      <c r="AA519" s="2016"/>
      <c r="AB519" s="1936"/>
      <c r="AC519" s="45"/>
      <c r="AD519" s="45"/>
      <c r="AE519" s="45"/>
      <c r="AF519" s="45"/>
      <c r="AG519" s="44"/>
    </row>
    <row r="520" spans="1:37" ht="21.75" hidden="1" customHeight="1" x14ac:dyDescent="0.35">
      <c r="A520" s="45"/>
      <c r="B520" s="48" t="s">
        <v>171</v>
      </c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6"/>
      <c r="S520" s="45"/>
      <c r="T520" s="45"/>
      <c r="U520" s="45"/>
      <c r="V520" s="1937"/>
      <c r="W520" s="2017"/>
      <c r="X520" s="2017"/>
      <c r="Y520" s="2017"/>
      <c r="Z520" s="2017"/>
      <c r="AA520" s="2017"/>
      <c r="AB520" s="1938"/>
      <c r="AC520" s="45"/>
      <c r="AD520" s="45"/>
      <c r="AE520" s="45"/>
      <c r="AF520" s="45"/>
      <c r="AG520" s="44"/>
    </row>
    <row r="521" spans="1:37" ht="19.5" hidden="1" customHeight="1" x14ac:dyDescent="0.3">
      <c r="A521" s="45"/>
      <c r="B521" s="47"/>
      <c r="C521" s="46"/>
      <c r="D521" s="46"/>
      <c r="E521" s="46"/>
      <c r="F521" s="46"/>
      <c r="G521" s="46"/>
      <c r="H521" s="46"/>
      <c r="I521" s="46"/>
      <c r="J521" s="46"/>
      <c r="K521" s="46"/>
      <c r="L521" s="46"/>
      <c r="M521" s="46"/>
      <c r="N521" s="46"/>
      <c r="O521" s="46"/>
      <c r="P521" s="46"/>
      <c r="Q521" s="46"/>
      <c r="R521" s="46"/>
      <c r="S521" s="45"/>
      <c r="T521" s="45"/>
      <c r="U521" s="45"/>
      <c r="V521" s="1937"/>
      <c r="W521" s="2017"/>
      <c r="X521" s="2017"/>
      <c r="Y521" s="2017"/>
      <c r="Z521" s="2017"/>
      <c r="AA521" s="2017"/>
      <c r="AB521" s="1938"/>
      <c r="AC521" s="45"/>
      <c r="AD521" s="45"/>
      <c r="AE521" s="45"/>
      <c r="AF521" s="45"/>
      <c r="AG521" s="44"/>
    </row>
    <row r="522" spans="1:37" ht="18.75" x14ac:dyDescent="0.3">
      <c r="A522" s="45"/>
      <c r="B522" s="47"/>
      <c r="C522" s="2344" t="s">
        <v>172</v>
      </c>
      <c r="D522" s="2345"/>
      <c r="E522" s="2345"/>
      <c r="F522" s="2345"/>
      <c r="G522" s="2345"/>
      <c r="H522" s="2345"/>
      <c r="I522" s="2345"/>
      <c r="J522" s="2345"/>
      <c r="K522" s="2345"/>
      <c r="L522" s="2345"/>
      <c r="M522" s="2345"/>
      <c r="N522" s="2345"/>
      <c r="O522" s="2345"/>
      <c r="P522" s="2345"/>
      <c r="Q522" s="2345"/>
      <c r="R522" s="2345"/>
      <c r="S522" s="2345"/>
      <c r="T522" s="2346"/>
      <c r="U522" s="45"/>
      <c r="V522" s="1937"/>
      <c r="W522" s="2017"/>
      <c r="X522" s="2017"/>
      <c r="Y522" s="2017"/>
      <c r="Z522" s="2017"/>
      <c r="AA522" s="2017"/>
      <c r="AB522" s="1938"/>
      <c r="AC522" s="45"/>
      <c r="AD522" s="45"/>
      <c r="AE522" s="45"/>
      <c r="AF522" s="45"/>
      <c r="AG522" s="44"/>
    </row>
    <row r="523" spans="1:37" ht="41.25" customHeight="1" thickBot="1" x14ac:dyDescent="0.35">
      <c r="A523" s="45"/>
      <c r="B523" s="47"/>
      <c r="C523" s="2347"/>
      <c r="D523" s="2348"/>
      <c r="E523" s="2348"/>
      <c r="F523" s="2348"/>
      <c r="G523" s="2348"/>
      <c r="H523" s="2348"/>
      <c r="I523" s="2348"/>
      <c r="J523" s="2348"/>
      <c r="K523" s="2348"/>
      <c r="L523" s="2348"/>
      <c r="M523" s="2348"/>
      <c r="N523" s="2348"/>
      <c r="O523" s="2348"/>
      <c r="P523" s="2348"/>
      <c r="Q523" s="2348"/>
      <c r="R523" s="2348"/>
      <c r="S523" s="2348"/>
      <c r="T523" s="2349"/>
      <c r="U523" s="45"/>
      <c r="V523" s="1939"/>
      <c r="W523" s="2018"/>
      <c r="X523" s="2018"/>
      <c r="Y523" s="2018"/>
      <c r="Z523" s="2018"/>
      <c r="AA523" s="2018"/>
      <c r="AB523" s="1940"/>
      <c r="AC523" s="45"/>
      <c r="AD523" s="45"/>
      <c r="AE523" s="45"/>
      <c r="AF523" s="45"/>
      <c r="AG523" s="44"/>
    </row>
    <row r="524" spans="1:37" ht="60" customHeight="1" thickBot="1" x14ac:dyDescent="0.35">
      <c r="A524" s="45"/>
      <c r="B524" s="47"/>
      <c r="C524" s="2299" t="s">
        <v>173</v>
      </c>
      <c r="D524" s="2300"/>
      <c r="E524" s="2301"/>
      <c r="F524" s="2299" t="s">
        <v>174</v>
      </c>
      <c r="G524" s="2300"/>
      <c r="H524" s="2301"/>
      <c r="I524" s="2299" t="s">
        <v>175</v>
      </c>
      <c r="J524" s="2300"/>
      <c r="K524" s="2300"/>
      <c r="L524" s="2300"/>
      <c r="M524" s="2300"/>
      <c r="N524" s="2300"/>
      <c r="O524" s="2300"/>
      <c r="P524" s="2300"/>
      <c r="Q524" s="2300"/>
      <c r="R524" s="2300"/>
      <c r="S524" s="2300"/>
      <c r="T524" s="2301"/>
      <c r="U524" s="2335" t="s">
        <v>176</v>
      </c>
      <c r="V524" s="2336"/>
      <c r="W524" s="2336"/>
      <c r="X524" s="2336"/>
      <c r="Y524" s="2336"/>
      <c r="Z524" s="2336"/>
      <c r="AA524" s="2336"/>
      <c r="AB524" s="2336"/>
      <c r="AC524" s="2337"/>
      <c r="AD524" s="45"/>
      <c r="AE524" s="45"/>
      <c r="AF524" s="45"/>
      <c r="AG524" s="44"/>
    </row>
    <row r="525" spans="1:37" ht="58.5" customHeight="1" thickBot="1" x14ac:dyDescent="0.35">
      <c r="A525" s="45"/>
      <c r="B525" s="47"/>
      <c r="C525" s="2293" t="s">
        <v>177</v>
      </c>
      <c r="D525" s="2294"/>
      <c r="E525" s="2295"/>
      <c r="F525" s="2293" t="s">
        <v>178</v>
      </c>
      <c r="G525" s="2294"/>
      <c r="H525" s="2295"/>
      <c r="I525" s="2293" t="s">
        <v>179</v>
      </c>
      <c r="J525" s="2294"/>
      <c r="K525" s="2295"/>
      <c r="L525" s="2293" t="s">
        <v>180</v>
      </c>
      <c r="M525" s="2294"/>
      <c r="N525" s="2295"/>
      <c r="O525" s="2293" t="s">
        <v>181</v>
      </c>
      <c r="P525" s="2294"/>
      <c r="Q525" s="2295"/>
      <c r="R525" s="2293" t="s">
        <v>182</v>
      </c>
      <c r="S525" s="2294"/>
      <c r="T525" s="2295"/>
      <c r="U525" s="2326" t="s">
        <v>183</v>
      </c>
      <c r="V525" s="2327"/>
      <c r="W525" s="2328"/>
      <c r="X525" s="2326" t="s">
        <v>184</v>
      </c>
      <c r="Y525" s="2327"/>
      <c r="Z525" s="2328"/>
      <c r="AA525" s="2326" t="s">
        <v>185</v>
      </c>
      <c r="AB525" s="2328"/>
      <c r="AC525" s="178" t="str">
        <f>IF(AND(AC541="OUI",F542="OUI",U542="OUI",AB541="OUI",AA541="OUI",AA527="OUI",AB527="OUI",AA528="OUI",AB528="OUI",AA529="OUI",AB529="OUI",AA530="OUI",AA532="OUI",AB532="OUI",AA533="OUI",AB533="OUI",AA534="OUI",AB534="OUI",AA535="OUI",AB535="OUI",AA536="OUI",AB536="OUI",AA537="OUI",AB537="OUI",AA538="OUI",AB538="OUI",AA539="OUI",AB539="OUI"),"BON REMPLISSAGE DES EFFECTIFS (Statistiques)","MAUVAIS REMPLISSAGE DES STATISTIQUES DES ADMISSIONS")</f>
        <v>BON REMPLISSAGE DES EFFECTIFS (Statistiques)</v>
      </c>
      <c r="AD525" s="45"/>
      <c r="AE525" s="45"/>
      <c r="AF525" s="45"/>
      <c r="AG525" s="44"/>
    </row>
    <row r="526" spans="1:37" ht="31.5" customHeight="1" thickBot="1" x14ac:dyDescent="0.3">
      <c r="A526" s="45"/>
      <c r="B526" s="179" t="s">
        <v>164</v>
      </c>
      <c r="C526" s="180" t="s">
        <v>186</v>
      </c>
      <c r="D526" s="181" t="s">
        <v>73</v>
      </c>
      <c r="E526" s="182" t="s">
        <v>187</v>
      </c>
      <c r="F526" s="183" t="s">
        <v>186</v>
      </c>
      <c r="G526" s="184" t="s">
        <v>73</v>
      </c>
      <c r="H526" s="185" t="s">
        <v>187</v>
      </c>
      <c r="I526" s="183" t="s">
        <v>186</v>
      </c>
      <c r="J526" s="184" t="s">
        <v>73</v>
      </c>
      <c r="K526" s="185" t="s">
        <v>188</v>
      </c>
      <c r="L526" s="183" t="s">
        <v>186</v>
      </c>
      <c r="M526" s="184" t="s">
        <v>73</v>
      </c>
      <c r="N526" s="185" t="s">
        <v>188</v>
      </c>
      <c r="O526" s="186" t="s">
        <v>186</v>
      </c>
      <c r="P526" s="187" t="s">
        <v>73</v>
      </c>
      <c r="Q526" s="187" t="s">
        <v>188</v>
      </c>
      <c r="R526" s="188" t="s">
        <v>186</v>
      </c>
      <c r="S526" s="187" t="s">
        <v>73</v>
      </c>
      <c r="T526" s="185" t="s">
        <v>188</v>
      </c>
      <c r="U526" s="189" t="s">
        <v>186</v>
      </c>
      <c r="V526" s="190" t="s">
        <v>73</v>
      </c>
      <c r="W526" s="191" t="s">
        <v>188</v>
      </c>
      <c r="X526" s="189" t="s">
        <v>186</v>
      </c>
      <c r="Y526" s="190" t="s">
        <v>73</v>
      </c>
      <c r="Z526" s="191" t="s">
        <v>188</v>
      </c>
      <c r="AA526" s="192" t="s">
        <v>186</v>
      </c>
      <c r="AB526" s="191" t="s">
        <v>73</v>
      </c>
      <c r="AC526" s="191" t="s">
        <v>188</v>
      </c>
      <c r="AD526" s="45"/>
      <c r="AE526" s="45"/>
      <c r="AF526" s="45"/>
      <c r="AG526" s="44"/>
    </row>
    <row r="527" spans="1:37" ht="30" customHeight="1" thickBot="1" x14ac:dyDescent="0.35">
      <c r="A527" s="45"/>
      <c r="B527" s="193" t="s">
        <v>189</v>
      </c>
      <c r="C527" s="562"/>
      <c r="D527" s="194">
        <f>E527-C527</f>
        <v>0</v>
      </c>
      <c r="E527" s="195">
        <f>I454</f>
        <v>0</v>
      </c>
      <c r="F527" s="562"/>
      <c r="G527" s="562"/>
      <c r="H527" s="195">
        <f>SUM(F527:G527)</f>
        <v>0</v>
      </c>
      <c r="I527" s="562"/>
      <c r="J527" s="194">
        <f>K527-I527</f>
        <v>0</v>
      </c>
      <c r="K527" s="195">
        <f>K454-H527</f>
        <v>0</v>
      </c>
      <c r="L527" s="562"/>
      <c r="M527" s="562"/>
      <c r="N527" s="195">
        <f t="shared" ref="N527:N539" si="33">SUM(L527:M527)</f>
        <v>0</v>
      </c>
      <c r="O527" s="562"/>
      <c r="P527" s="194">
        <f>Q527-O527</f>
        <v>0</v>
      </c>
      <c r="Q527" s="195">
        <f>M454-N527</f>
        <v>0</v>
      </c>
      <c r="R527" s="196">
        <f>I527+L527+O527</f>
        <v>0</v>
      </c>
      <c r="S527" s="197">
        <f>J527+M527+P527</f>
        <v>0</v>
      </c>
      <c r="T527" s="197">
        <f>SUM(R527:S527)</f>
        <v>0</v>
      </c>
      <c r="U527" s="198">
        <f>C527+F527+I527+L527+O527</f>
        <v>0</v>
      </c>
      <c r="V527" s="199">
        <f>D527+G527+J527+M527+P527</f>
        <v>0</v>
      </c>
      <c r="W527" s="200">
        <f t="shared" ref="V527:W539" si="34">E527+H527+K527+N527+Q527</f>
        <v>0</v>
      </c>
      <c r="X527" s="201">
        <f>C504</f>
        <v>0</v>
      </c>
      <c r="Y527" s="202">
        <f>C505</f>
        <v>0</v>
      </c>
      <c r="Z527" s="203">
        <f>SUM(X527:Y527)</f>
        <v>0</v>
      </c>
      <c r="AA527" s="204" t="str">
        <f>IF(U527=X527,"OUI","NON")</f>
        <v>OUI</v>
      </c>
      <c r="AB527" s="205" t="str">
        <f>IF(V527=Y527,"OUI","NON")</f>
        <v>OUI</v>
      </c>
      <c r="AC527" s="206" t="str">
        <f>IF(AND(AA527="oui",AB527="oui"),"OUI","NON")</f>
        <v>OUI</v>
      </c>
      <c r="AD527" s="612">
        <f>AE527-G527</f>
        <v>0</v>
      </c>
      <c r="AE527" s="612">
        <f>AF527-F527</f>
        <v>0</v>
      </c>
      <c r="AF527" s="612">
        <f>K454</f>
        <v>0</v>
      </c>
      <c r="AG527" s="1728"/>
      <c r="AH527" s="1726">
        <f>AI527-M527</f>
        <v>0</v>
      </c>
      <c r="AI527" s="1726">
        <f>AJ527-L527</f>
        <v>0</v>
      </c>
      <c r="AJ527" s="1726">
        <f>M454</f>
        <v>0</v>
      </c>
      <c r="AK527" s="382"/>
    </row>
    <row r="528" spans="1:37" ht="32.25" customHeight="1" thickBot="1" x14ac:dyDescent="0.35">
      <c r="A528" s="45"/>
      <c r="B528" s="193" t="s">
        <v>190</v>
      </c>
      <c r="C528" s="562"/>
      <c r="D528" s="194">
        <f t="shared" ref="D528:D539" si="35">E528-C528</f>
        <v>0</v>
      </c>
      <c r="E528" s="195">
        <f>I455</f>
        <v>0</v>
      </c>
      <c r="F528" s="562"/>
      <c r="G528" s="562"/>
      <c r="H528" s="195">
        <f t="shared" ref="H528:H539" si="36">SUM(F528:G528)</f>
        <v>0</v>
      </c>
      <c r="I528" s="562"/>
      <c r="J528" s="194">
        <f t="shared" ref="J528:J529" si="37">K528-I528</f>
        <v>0</v>
      </c>
      <c r="K528" s="195">
        <f>K455-H528</f>
        <v>0</v>
      </c>
      <c r="L528" s="562"/>
      <c r="M528" s="562"/>
      <c r="N528" s="195">
        <f t="shared" si="33"/>
        <v>0</v>
      </c>
      <c r="O528" s="562"/>
      <c r="P528" s="194">
        <f t="shared" ref="P528:P539" si="38">Q528-O528</f>
        <v>0</v>
      </c>
      <c r="Q528" s="195">
        <f>M455-N528</f>
        <v>0</v>
      </c>
      <c r="R528" s="196">
        <f t="shared" ref="R528:S539" si="39">I528+L528+O528</f>
        <v>0</v>
      </c>
      <c r="S528" s="197">
        <f t="shared" si="39"/>
        <v>0</v>
      </c>
      <c r="T528" s="197">
        <f t="shared" ref="T528:T539" si="40">SUM(R528:S528)</f>
        <v>0</v>
      </c>
      <c r="U528" s="198">
        <f t="shared" ref="U528:U539" si="41">C528+F528+I528+L528+O528</f>
        <v>0</v>
      </c>
      <c r="V528" s="199">
        <f t="shared" si="34"/>
        <v>0</v>
      </c>
      <c r="W528" s="200">
        <f t="shared" si="34"/>
        <v>0</v>
      </c>
      <c r="X528" s="201">
        <f>D504</f>
        <v>0</v>
      </c>
      <c r="Y528" s="202">
        <f>D505</f>
        <v>0</v>
      </c>
      <c r="Z528" s="203">
        <f t="shared" ref="Z528:Z538" si="42">SUM(X528:Y528)</f>
        <v>0</v>
      </c>
      <c r="AA528" s="204" t="str">
        <f t="shared" ref="AA528:AB530" si="43">IF(U528=X528,"OUI","NON")</f>
        <v>OUI</v>
      </c>
      <c r="AB528" s="205" t="str">
        <f t="shared" si="43"/>
        <v>OUI</v>
      </c>
      <c r="AC528" s="206" t="str">
        <f>IF(AND(AA528="oui",AB528="oui"),"OUI","NON")</f>
        <v>OUI</v>
      </c>
      <c r="AD528" s="612">
        <f t="shared" ref="AD528:AD539" si="44">AE528-G528</f>
        <v>0</v>
      </c>
      <c r="AE528" s="612">
        <f t="shared" ref="AE528:AE539" si="45">AF528-F528</f>
        <v>0</v>
      </c>
      <c r="AF528" s="612">
        <f t="shared" ref="AF528:AF539" si="46">K455</f>
        <v>0</v>
      </c>
      <c r="AG528" s="1728"/>
      <c r="AH528" s="1726">
        <f t="shared" ref="AH528:AH539" si="47">AI528-M528</f>
        <v>0</v>
      </c>
      <c r="AI528" s="1726">
        <f t="shared" ref="AI528:AI539" si="48">AJ528-L528</f>
        <v>0</v>
      </c>
      <c r="AJ528" s="1726">
        <f t="shared" ref="AJ528:AJ539" si="49">M455</f>
        <v>0</v>
      </c>
      <c r="AK528" s="382"/>
    </row>
    <row r="529" spans="1:37" ht="23.25" thickBot="1" x14ac:dyDescent="0.35">
      <c r="A529" s="45"/>
      <c r="B529" s="193" t="s">
        <v>191</v>
      </c>
      <c r="C529" s="562"/>
      <c r="D529" s="194">
        <f t="shared" si="35"/>
        <v>0</v>
      </c>
      <c r="E529" s="195">
        <f>I456</f>
        <v>0</v>
      </c>
      <c r="F529" s="562"/>
      <c r="G529" s="562"/>
      <c r="H529" s="195">
        <f t="shared" si="36"/>
        <v>0</v>
      </c>
      <c r="I529" s="562"/>
      <c r="J529" s="194">
        <f t="shared" si="37"/>
        <v>0</v>
      </c>
      <c r="K529" s="195">
        <f>K456-H529</f>
        <v>0</v>
      </c>
      <c r="L529" s="562"/>
      <c r="M529" s="562"/>
      <c r="N529" s="195">
        <f t="shared" si="33"/>
        <v>0</v>
      </c>
      <c r="O529" s="562"/>
      <c r="P529" s="194">
        <f t="shared" si="38"/>
        <v>0</v>
      </c>
      <c r="Q529" s="195">
        <f>M456-N529</f>
        <v>0</v>
      </c>
      <c r="R529" s="196">
        <f t="shared" si="39"/>
        <v>0</v>
      </c>
      <c r="S529" s="197">
        <f t="shared" si="39"/>
        <v>0</v>
      </c>
      <c r="T529" s="197">
        <f t="shared" si="40"/>
        <v>0</v>
      </c>
      <c r="U529" s="198">
        <f t="shared" si="41"/>
        <v>0</v>
      </c>
      <c r="V529" s="199">
        <f t="shared" si="34"/>
        <v>0</v>
      </c>
      <c r="W529" s="200">
        <f t="shared" si="34"/>
        <v>0</v>
      </c>
      <c r="X529" s="201">
        <f>E504</f>
        <v>0</v>
      </c>
      <c r="Y529" s="202">
        <f>E505</f>
        <v>0</v>
      </c>
      <c r="Z529" s="203">
        <f t="shared" si="42"/>
        <v>0</v>
      </c>
      <c r="AA529" s="204" t="str">
        <f t="shared" si="43"/>
        <v>OUI</v>
      </c>
      <c r="AB529" s="205" t="str">
        <f t="shared" si="43"/>
        <v>OUI</v>
      </c>
      <c r="AC529" s="206" t="str">
        <f>IF(AND(AA529="oui",AB529="oui"),"OUI","NON")</f>
        <v>OUI</v>
      </c>
      <c r="AD529" s="612">
        <f t="shared" si="44"/>
        <v>0</v>
      </c>
      <c r="AE529" s="612">
        <f t="shared" si="45"/>
        <v>0</v>
      </c>
      <c r="AF529" s="612">
        <f t="shared" si="46"/>
        <v>0</v>
      </c>
      <c r="AG529" s="1728"/>
      <c r="AH529" s="1726">
        <f t="shared" si="47"/>
        <v>0</v>
      </c>
      <c r="AI529" s="1726">
        <f t="shared" si="48"/>
        <v>0</v>
      </c>
      <c r="AJ529" s="1726">
        <f t="shared" si="49"/>
        <v>0</v>
      </c>
      <c r="AK529" s="382"/>
    </row>
    <row r="530" spans="1:37" ht="23.25" thickBot="1" x14ac:dyDescent="0.35">
      <c r="A530" s="45"/>
      <c r="B530" s="193" t="s">
        <v>192</v>
      </c>
      <c r="C530" s="562"/>
      <c r="D530" s="194">
        <f t="shared" si="35"/>
        <v>0</v>
      </c>
      <c r="E530" s="195">
        <f>I457</f>
        <v>0</v>
      </c>
      <c r="F530" s="562"/>
      <c r="G530" s="562"/>
      <c r="H530" s="195">
        <f t="shared" si="36"/>
        <v>0</v>
      </c>
      <c r="I530" s="562"/>
      <c r="J530" s="194">
        <f>K530-I530</f>
        <v>0</v>
      </c>
      <c r="K530" s="195">
        <f>K457-H530</f>
        <v>0</v>
      </c>
      <c r="L530" s="562"/>
      <c r="M530" s="562"/>
      <c r="N530" s="195">
        <f t="shared" si="33"/>
        <v>0</v>
      </c>
      <c r="O530" s="562"/>
      <c r="P530" s="194">
        <f t="shared" si="38"/>
        <v>0</v>
      </c>
      <c r="Q530" s="195">
        <f>M457-N530</f>
        <v>0</v>
      </c>
      <c r="R530" s="196">
        <f t="shared" si="39"/>
        <v>0</v>
      </c>
      <c r="S530" s="197">
        <f t="shared" si="39"/>
        <v>0</v>
      </c>
      <c r="T530" s="197">
        <f t="shared" si="40"/>
        <v>0</v>
      </c>
      <c r="U530" s="198">
        <f t="shared" si="41"/>
        <v>0</v>
      </c>
      <c r="V530" s="199">
        <f t="shared" si="34"/>
        <v>0</v>
      </c>
      <c r="W530" s="200">
        <f t="shared" si="34"/>
        <v>0</v>
      </c>
      <c r="X530" s="201">
        <f>F504</f>
        <v>0</v>
      </c>
      <c r="Y530" s="202">
        <f>F505</f>
        <v>0</v>
      </c>
      <c r="Z530" s="203">
        <f t="shared" si="42"/>
        <v>0</v>
      </c>
      <c r="AA530" s="204" t="str">
        <f t="shared" si="43"/>
        <v>OUI</v>
      </c>
      <c r="AB530" s="205" t="str">
        <f t="shared" si="43"/>
        <v>OUI</v>
      </c>
      <c r="AC530" s="206" t="str">
        <f>IF(AND(AA530="oui",AB530="oui"),"OUI","NON")</f>
        <v>OUI</v>
      </c>
      <c r="AD530" s="612">
        <f t="shared" si="44"/>
        <v>0</v>
      </c>
      <c r="AE530" s="612">
        <f t="shared" si="45"/>
        <v>0</v>
      </c>
      <c r="AF530" s="612">
        <f t="shared" si="46"/>
        <v>0</v>
      </c>
      <c r="AG530" s="1728"/>
      <c r="AH530" s="1726">
        <f t="shared" si="47"/>
        <v>0</v>
      </c>
      <c r="AI530" s="1726">
        <f t="shared" si="48"/>
        <v>0</v>
      </c>
      <c r="AJ530" s="1726">
        <f t="shared" si="49"/>
        <v>0</v>
      </c>
      <c r="AK530" s="382"/>
    </row>
    <row r="531" spans="1:37" ht="23.25" thickBot="1" x14ac:dyDescent="0.35">
      <c r="A531" s="45"/>
      <c r="B531" s="207" t="s">
        <v>193</v>
      </c>
      <c r="C531" s="208">
        <f>SUM(C527:C530)</f>
        <v>0</v>
      </c>
      <c r="D531" s="194">
        <f t="shared" ref="D531:W531" si="50">SUM(D527:D530)</f>
        <v>0</v>
      </c>
      <c r="E531" s="195">
        <f>SUM(E527:E530)</f>
        <v>0</v>
      </c>
      <c r="F531" s="208">
        <f t="shared" si="50"/>
        <v>0</v>
      </c>
      <c r="G531" s="194">
        <f t="shared" si="50"/>
        <v>0</v>
      </c>
      <c r="H531" s="195">
        <f t="shared" si="50"/>
        <v>0</v>
      </c>
      <c r="I531" s="208">
        <f t="shared" si="50"/>
        <v>0</v>
      </c>
      <c r="J531" s="195">
        <f t="shared" si="50"/>
        <v>0</v>
      </c>
      <c r="K531" s="195">
        <f>SUM(K527:K530)</f>
        <v>0</v>
      </c>
      <c r="L531" s="208">
        <f t="shared" si="50"/>
        <v>0</v>
      </c>
      <c r="M531" s="194">
        <f t="shared" si="50"/>
        <v>0</v>
      </c>
      <c r="N531" s="195">
        <f t="shared" si="50"/>
        <v>0</v>
      </c>
      <c r="O531" s="208">
        <f t="shared" si="50"/>
        <v>0</v>
      </c>
      <c r="P531" s="195">
        <f t="shared" si="50"/>
        <v>0</v>
      </c>
      <c r="Q531" s="195">
        <f t="shared" si="50"/>
        <v>0</v>
      </c>
      <c r="R531" s="208">
        <f t="shared" si="50"/>
        <v>0</v>
      </c>
      <c r="S531" s="195">
        <f t="shared" si="50"/>
        <v>0</v>
      </c>
      <c r="T531" s="195">
        <f t="shared" si="50"/>
        <v>0</v>
      </c>
      <c r="U531" s="198">
        <f t="shared" si="50"/>
        <v>0</v>
      </c>
      <c r="V531" s="199">
        <f t="shared" si="50"/>
        <v>0</v>
      </c>
      <c r="W531" s="195">
        <f t="shared" si="50"/>
        <v>0</v>
      </c>
      <c r="X531" s="209">
        <f>SUM(X527:X530)</f>
        <v>0</v>
      </c>
      <c r="Y531" s="210">
        <f t="shared" ref="Y531" si="51">SUM(Y527:Y530)</f>
        <v>0</v>
      </c>
      <c r="Z531" s="210">
        <f>SUM(Z527:Z530)</f>
        <v>0</v>
      </c>
      <c r="AA531" s="574" t="str">
        <f>IF(AND(AA527="oui",AA528="oui",AA529="oui",AA530="oui"),"OUI","NON")</f>
        <v>OUI</v>
      </c>
      <c r="AB531" s="574" t="str">
        <f>IF(AND(AB527="oui",AB528="oui",AB529="oui",AB530="oui"),"OUI","NON")</f>
        <v>OUI</v>
      </c>
      <c r="AC531" s="574" t="str">
        <f>IF(AND(AC527="oui",AC528="oui",AC529="oui",AC530="oui"),"OUI","NON")</f>
        <v>OUI</v>
      </c>
      <c r="AD531" s="612">
        <f t="shared" si="44"/>
        <v>0</v>
      </c>
      <c r="AE531" s="612">
        <f t="shared" si="45"/>
        <v>0</v>
      </c>
      <c r="AF531" s="612">
        <f t="shared" si="46"/>
        <v>0</v>
      </c>
      <c r="AG531" s="1728"/>
      <c r="AH531" s="1726">
        <f t="shared" si="47"/>
        <v>0</v>
      </c>
      <c r="AI531" s="1726">
        <f t="shared" si="48"/>
        <v>0</v>
      </c>
      <c r="AJ531" s="1726">
        <f t="shared" si="49"/>
        <v>0</v>
      </c>
      <c r="AK531" s="382"/>
    </row>
    <row r="532" spans="1:37" ht="23.25" thickBot="1" x14ac:dyDescent="0.35">
      <c r="A532" s="45"/>
      <c r="B532" s="193" t="s">
        <v>194</v>
      </c>
      <c r="C532" s="562"/>
      <c r="D532" s="194">
        <f t="shared" si="35"/>
        <v>0</v>
      </c>
      <c r="E532" s="195">
        <f t="shared" ref="E532:E539" si="52">I459</f>
        <v>0</v>
      </c>
      <c r="F532" s="562"/>
      <c r="G532" s="562"/>
      <c r="H532" s="195">
        <f t="shared" si="36"/>
        <v>0</v>
      </c>
      <c r="I532" s="562"/>
      <c r="J532" s="194">
        <f>K532-I532</f>
        <v>0</v>
      </c>
      <c r="K532" s="195">
        <f t="shared" ref="K532:K539" si="53">K459-H532</f>
        <v>0</v>
      </c>
      <c r="L532" s="562"/>
      <c r="M532" s="562"/>
      <c r="N532" s="195">
        <f t="shared" si="33"/>
        <v>0</v>
      </c>
      <c r="O532" s="562"/>
      <c r="P532" s="194">
        <f t="shared" si="38"/>
        <v>0</v>
      </c>
      <c r="Q532" s="195">
        <f t="shared" ref="Q532:Q539" si="54">M459-N532</f>
        <v>0</v>
      </c>
      <c r="R532" s="196">
        <f t="shared" si="39"/>
        <v>0</v>
      </c>
      <c r="S532" s="197">
        <f>J532+M532+P532</f>
        <v>0</v>
      </c>
      <c r="T532" s="197">
        <f>SUM(R532:S532)</f>
        <v>0</v>
      </c>
      <c r="U532" s="198">
        <f t="shared" si="41"/>
        <v>0</v>
      </c>
      <c r="V532" s="199">
        <f t="shared" si="34"/>
        <v>0</v>
      </c>
      <c r="W532" s="200">
        <f t="shared" si="34"/>
        <v>0</v>
      </c>
      <c r="X532" s="201">
        <f>H504</f>
        <v>0</v>
      </c>
      <c r="Y532" s="202">
        <f>H505</f>
        <v>0</v>
      </c>
      <c r="Z532" s="203">
        <f t="shared" si="42"/>
        <v>0</v>
      </c>
      <c r="AA532" s="204" t="str">
        <f>IF(U532=X532,"OUI","NON")</f>
        <v>OUI</v>
      </c>
      <c r="AB532" s="205" t="str">
        <f>IF(V532=Y532,"OUI","NON")</f>
        <v>OUI</v>
      </c>
      <c r="AC532" s="206" t="str">
        <f>IF(AND(AA532="oui",AB532="oui"),"OUI","NON")</f>
        <v>OUI</v>
      </c>
      <c r="AD532" s="612">
        <f t="shared" si="44"/>
        <v>0</v>
      </c>
      <c r="AE532" s="612">
        <f t="shared" si="45"/>
        <v>0</v>
      </c>
      <c r="AF532" s="612">
        <f t="shared" si="46"/>
        <v>0</v>
      </c>
      <c r="AG532" s="1728"/>
      <c r="AH532" s="1726">
        <f t="shared" si="47"/>
        <v>0</v>
      </c>
      <c r="AI532" s="1726">
        <f t="shared" si="48"/>
        <v>0</v>
      </c>
      <c r="AJ532" s="1726">
        <f t="shared" si="49"/>
        <v>0</v>
      </c>
      <c r="AK532" s="382"/>
    </row>
    <row r="533" spans="1:37" ht="23.25" thickBot="1" x14ac:dyDescent="0.35">
      <c r="A533" s="45"/>
      <c r="B533" s="193" t="s">
        <v>195</v>
      </c>
      <c r="C533" s="562"/>
      <c r="D533" s="194">
        <f t="shared" si="35"/>
        <v>0</v>
      </c>
      <c r="E533" s="195">
        <f t="shared" si="52"/>
        <v>0</v>
      </c>
      <c r="F533" s="562"/>
      <c r="G533" s="562"/>
      <c r="H533" s="195">
        <f t="shared" si="36"/>
        <v>0</v>
      </c>
      <c r="I533" s="562"/>
      <c r="J533" s="194">
        <f t="shared" ref="J533:J539" si="55">K533-I533</f>
        <v>0</v>
      </c>
      <c r="K533" s="195">
        <f t="shared" si="53"/>
        <v>0</v>
      </c>
      <c r="L533" s="562"/>
      <c r="M533" s="562"/>
      <c r="N533" s="195">
        <f t="shared" si="33"/>
        <v>0</v>
      </c>
      <c r="O533" s="562"/>
      <c r="P533" s="194">
        <f t="shared" si="38"/>
        <v>0</v>
      </c>
      <c r="Q533" s="195">
        <f t="shared" si="54"/>
        <v>0</v>
      </c>
      <c r="R533" s="196">
        <f t="shared" si="39"/>
        <v>0</v>
      </c>
      <c r="S533" s="197">
        <f t="shared" si="39"/>
        <v>0</v>
      </c>
      <c r="T533" s="197">
        <f t="shared" si="40"/>
        <v>0</v>
      </c>
      <c r="U533" s="198">
        <f t="shared" si="41"/>
        <v>0</v>
      </c>
      <c r="V533" s="199">
        <f t="shared" si="34"/>
        <v>0</v>
      </c>
      <c r="W533" s="200">
        <f t="shared" si="34"/>
        <v>0</v>
      </c>
      <c r="X533" s="201">
        <f>I504</f>
        <v>0</v>
      </c>
      <c r="Y533" s="202">
        <f>I505</f>
        <v>0</v>
      </c>
      <c r="Z533" s="203">
        <f t="shared" si="42"/>
        <v>0</v>
      </c>
      <c r="AA533" s="204" t="str">
        <f t="shared" ref="AA533:AB539" si="56">IF(U533=X533,"OUI","NON")</f>
        <v>OUI</v>
      </c>
      <c r="AB533" s="205" t="str">
        <f t="shared" si="56"/>
        <v>OUI</v>
      </c>
      <c r="AC533" s="206" t="str">
        <f t="shared" ref="AC533:AC539" si="57">IF(AND(AA533="oui",AB533="oui"),"OUI","NON")</f>
        <v>OUI</v>
      </c>
      <c r="AD533" s="612">
        <f t="shared" si="44"/>
        <v>0</v>
      </c>
      <c r="AE533" s="612">
        <f t="shared" si="45"/>
        <v>0</v>
      </c>
      <c r="AF533" s="612">
        <f t="shared" si="46"/>
        <v>0</v>
      </c>
      <c r="AG533" s="1728"/>
      <c r="AH533" s="1726">
        <f t="shared" si="47"/>
        <v>0</v>
      </c>
      <c r="AI533" s="1726">
        <f t="shared" si="48"/>
        <v>0</v>
      </c>
      <c r="AJ533" s="1726">
        <f t="shared" si="49"/>
        <v>0</v>
      </c>
      <c r="AK533" s="382"/>
    </row>
    <row r="534" spans="1:37" ht="23.25" thickBot="1" x14ac:dyDescent="0.35">
      <c r="A534" s="45"/>
      <c r="B534" s="193" t="s">
        <v>196</v>
      </c>
      <c r="C534" s="562"/>
      <c r="D534" s="194">
        <f t="shared" si="35"/>
        <v>0</v>
      </c>
      <c r="E534" s="195">
        <f t="shared" si="52"/>
        <v>0</v>
      </c>
      <c r="F534" s="562"/>
      <c r="G534" s="562"/>
      <c r="H534" s="195">
        <f t="shared" si="36"/>
        <v>0</v>
      </c>
      <c r="I534" s="562"/>
      <c r="J534" s="194">
        <f t="shared" si="55"/>
        <v>0</v>
      </c>
      <c r="K534" s="195">
        <f t="shared" si="53"/>
        <v>0</v>
      </c>
      <c r="L534" s="562"/>
      <c r="M534" s="562"/>
      <c r="N534" s="195">
        <f t="shared" si="33"/>
        <v>0</v>
      </c>
      <c r="O534" s="562"/>
      <c r="P534" s="194">
        <f t="shared" si="38"/>
        <v>0</v>
      </c>
      <c r="Q534" s="195">
        <f t="shared" si="54"/>
        <v>0</v>
      </c>
      <c r="R534" s="196">
        <f t="shared" si="39"/>
        <v>0</v>
      </c>
      <c r="S534" s="197">
        <f t="shared" si="39"/>
        <v>0</v>
      </c>
      <c r="T534" s="197">
        <f t="shared" si="40"/>
        <v>0</v>
      </c>
      <c r="U534" s="198">
        <f t="shared" si="41"/>
        <v>0</v>
      </c>
      <c r="V534" s="199">
        <f t="shared" si="34"/>
        <v>0</v>
      </c>
      <c r="W534" s="200">
        <f t="shared" si="34"/>
        <v>0</v>
      </c>
      <c r="X534" s="201">
        <f>J504</f>
        <v>0</v>
      </c>
      <c r="Y534" s="202">
        <f>J505</f>
        <v>0</v>
      </c>
      <c r="Z534" s="203">
        <f t="shared" si="42"/>
        <v>0</v>
      </c>
      <c r="AA534" s="204" t="str">
        <f t="shared" si="56"/>
        <v>OUI</v>
      </c>
      <c r="AB534" s="205" t="str">
        <f t="shared" si="56"/>
        <v>OUI</v>
      </c>
      <c r="AC534" s="206" t="str">
        <f t="shared" si="57"/>
        <v>OUI</v>
      </c>
      <c r="AD534" s="612">
        <f t="shared" si="44"/>
        <v>0</v>
      </c>
      <c r="AE534" s="612">
        <f t="shared" si="45"/>
        <v>0</v>
      </c>
      <c r="AF534" s="612">
        <f t="shared" si="46"/>
        <v>0</v>
      </c>
      <c r="AG534" s="1728"/>
      <c r="AH534" s="1726">
        <f t="shared" si="47"/>
        <v>0</v>
      </c>
      <c r="AI534" s="1726">
        <f t="shared" si="48"/>
        <v>0</v>
      </c>
      <c r="AJ534" s="1726">
        <f t="shared" si="49"/>
        <v>0</v>
      </c>
      <c r="AK534" s="382"/>
    </row>
    <row r="535" spans="1:37" ht="23.25" thickBot="1" x14ac:dyDescent="0.35">
      <c r="A535" s="45"/>
      <c r="B535" s="193" t="s">
        <v>197</v>
      </c>
      <c r="C535" s="562"/>
      <c r="D535" s="194">
        <f t="shared" si="35"/>
        <v>0</v>
      </c>
      <c r="E535" s="195">
        <f t="shared" si="52"/>
        <v>0</v>
      </c>
      <c r="F535" s="562"/>
      <c r="G535" s="562"/>
      <c r="H535" s="195">
        <f t="shared" si="36"/>
        <v>0</v>
      </c>
      <c r="I535" s="562"/>
      <c r="J535" s="194">
        <f t="shared" si="55"/>
        <v>0</v>
      </c>
      <c r="K535" s="195">
        <f t="shared" si="53"/>
        <v>0</v>
      </c>
      <c r="L535" s="562"/>
      <c r="M535" s="562"/>
      <c r="N535" s="195">
        <f t="shared" si="33"/>
        <v>0</v>
      </c>
      <c r="O535" s="562"/>
      <c r="P535" s="194">
        <f t="shared" si="38"/>
        <v>0</v>
      </c>
      <c r="Q535" s="195">
        <f t="shared" si="54"/>
        <v>0</v>
      </c>
      <c r="R535" s="196">
        <f t="shared" si="39"/>
        <v>0</v>
      </c>
      <c r="S535" s="197">
        <f t="shared" si="39"/>
        <v>0</v>
      </c>
      <c r="T535" s="197">
        <f t="shared" si="40"/>
        <v>0</v>
      </c>
      <c r="U535" s="198">
        <f t="shared" si="41"/>
        <v>0</v>
      </c>
      <c r="V535" s="199">
        <f t="shared" si="34"/>
        <v>0</v>
      </c>
      <c r="W535" s="200">
        <f t="shared" si="34"/>
        <v>0</v>
      </c>
      <c r="X535" s="201">
        <f>K504</f>
        <v>0</v>
      </c>
      <c r="Y535" s="202">
        <f>K505</f>
        <v>0</v>
      </c>
      <c r="Z535" s="203">
        <f t="shared" si="42"/>
        <v>0</v>
      </c>
      <c r="AA535" s="204" t="str">
        <f t="shared" si="56"/>
        <v>OUI</v>
      </c>
      <c r="AB535" s="205" t="str">
        <f t="shared" si="56"/>
        <v>OUI</v>
      </c>
      <c r="AC535" s="206" t="str">
        <f t="shared" si="57"/>
        <v>OUI</v>
      </c>
      <c r="AD535" s="612">
        <f t="shared" si="44"/>
        <v>0</v>
      </c>
      <c r="AE535" s="612">
        <f t="shared" si="45"/>
        <v>0</v>
      </c>
      <c r="AF535" s="612">
        <f t="shared" si="46"/>
        <v>0</v>
      </c>
      <c r="AG535" s="1728"/>
      <c r="AH535" s="1726">
        <f t="shared" si="47"/>
        <v>0</v>
      </c>
      <c r="AI535" s="1726">
        <f t="shared" si="48"/>
        <v>0</v>
      </c>
      <c r="AJ535" s="1726">
        <f t="shared" si="49"/>
        <v>0</v>
      </c>
      <c r="AK535" s="382"/>
    </row>
    <row r="536" spans="1:37" ht="23.25" thickBot="1" x14ac:dyDescent="0.35">
      <c r="A536" s="45"/>
      <c r="B536" s="193" t="s">
        <v>198</v>
      </c>
      <c r="C536" s="562"/>
      <c r="D536" s="194">
        <f t="shared" si="35"/>
        <v>0</v>
      </c>
      <c r="E536" s="195">
        <f t="shared" si="52"/>
        <v>0</v>
      </c>
      <c r="F536" s="562"/>
      <c r="G536" s="562"/>
      <c r="H536" s="195">
        <f t="shared" si="36"/>
        <v>0</v>
      </c>
      <c r="I536" s="562"/>
      <c r="J536" s="194">
        <f t="shared" si="55"/>
        <v>0</v>
      </c>
      <c r="K536" s="195">
        <f t="shared" si="53"/>
        <v>0</v>
      </c>
      <c r="L536" s="562"/>
      <c r="M536" s="562"/>
      <c r="N536" s="195">
        <f t="shared" si="33"/>
        <v>0</v>
      </c>
      <c r="O536" s="562"/>
      <c r="P536" s="194">
        <f t="shared" si="38"/>
        <v>0</v>
      </c>
      <c r="Q536" s="195">
        <f t="shared" si="54"/>
        <v>0</v>
      </c>
      <c r="R536" s="196">
        <f t="shared" si="39"/>
        <v>0</v>
      </c>
      <c r="S536" s="197">
        <f t="shared" si="39"/>
        <v>0</v>
      </c>
      <c r="T536" s="197">
        <f t="shared" si="40"/>
        <v>0</v>
      </c>
      <c r="U536" s="198">
        <f t="shared" si="41"/>
        <v>0</v>
      </c>
      <c r="V536" s="199">
        <f t="shared" si="34"/>
        <v>0</v>
      </c>
      <c r="W536" s="200">
        <f t="shared" si="34"/>
        <v>0</v>
      </c>
      <c r="X536" s="201">
        <f>L504</f>
        <v>0</v>
      </c>
      <c r="Y536" s="202">
        <f>L505</f>
        <v>0</v>
      </c>
      <c r="Z536" s="203">
        <f t="shared" si="42"/>
        <v>0</v>
      </c>
      <c r="AA536" s="204" t="str">
        <f t="shared" si="56"/>
        <v>OUI</v>
      </c>
      <c r="AB536" s="205" t="str">
        <f t="shared" si="56"/>
        <v>OUI</v>
      </c>
      <c r="AC536" s="206" t="str">
        <f t="shared" si="57"/>
        <v>OUI</v>
      </c>
      <c r="AD536" s="612">
        <f t="shared" si="44"/>
        <v>0</v>
      </c>
      <c r="AE536" s="612">
        <f t="shared" si="45"/>
        <v>0</v>
      </c>
      <c r="AF536" s="612">
        <f t="shared" si="46"/>
        <v>0</v>
      </c>
      <c r="AG536" s="1728"/>
      <c r="AH536" s="1726">
        <f t="shared" si="47"/>
        <v>0</v>
      </c>
      <c r="AI536" s="1726">
        <f t="shared" si="48"/>
        <v>0</v>
      </c>
      <c r="AJ536" s="1726">
        <f t="shared" si="49"/>
        <v>0</v>
      </c>
      <c r="AK536" s="382"/>
    </row>
    <row r="537" spans="1:37" ht="23.25" thickBot="1" x14ac:dyDescent="0.35">
      <c r="A537" s="45"/>
      <c r="B537" s="193" t="s">
        <v>21</v>
      </c>
      <c r="C537" s="562"/>
      <c r="D537" s="194">
        <f t="shared" si="35"/>
        <v>0</v>
      </c>
      <c r="E537" s="195">
        <f t="shared" si="52"/>
        <v>0</v>
      </c>
      <c r="F537" s="562"/>
      <c r="G537" s="562"/>
      <c r="H537" s="195">
        <f t="shared" si="36"/>
        <v>0</v>
      </c>
      <c r="I537" s="562"/>
      <c r="J537" s="194">
        <f t="shared" si="55"/>
        <v>0</v>
      </c>
      <c r="K537" s="195">
        <f t="shared" si="53"/>
        <v>0</v>
      </c>
      <c r="L537" s="562"/>
      <c r="M537" s="562"/>
      <c r="N537" s="195">
        <f t="shared" si="33"/>
        <v>0</v>
      </c>
      <c r="O537" s="562"/>
      <c r="P537" s="194">
        <f t="shared" si="38"/>
        <v>0</v>
      </c>
      <c r="Q537" s="195">
        <f t="shared" si="54"/>
        <v>0</v>
      </c>
      <c r="R537" s="196">
        <f t="shared" si="39"/>
        <v>0</v>
      </c>
      <c r="S537" s="197">
        <f t="shared" si="39"/>
        <v>0</v>
      </c>
      <c r="T537" s="197">
        <f t="shared" si="40"/>
        <v>0</v>
      </c>
      <c r="U537" s="198">
        <f t="shared" si="41"/>
        <v>0</v>
      </c>
      <c r="V537" s="199">
        <f t="shared" si="34"/>
        <v>0</v>
      </c>
      <c r="W537" s="200">
        <f t="shared" si="34"/>
        <v>0</v>
      </c>
      <c r="X537" s="201">
        <f>M504</f>
        <v>0</v>
      </c>
      <c r="Y537" s="202">
        <f>M505</f>
        <v>0</v>
      </c>
      <c r="Z537" s="203">
        <f t="shared" si="42"/>
        <v>0</v>
      </c>
      <c r="AA537" s="204" t="str">
        <f t="shared" si="56"/>
        <v>OUI</v>
      </c>
      <c r="AB537" s="205" t="str">
        <f t="shared" si="56"/>
        <v>OUI</v>
      </c>
      <c r="AC537" s="206" t="str">
        <f t="shared" si="57"/>
        <v>OUI</v>
      </c>
      <c r="AD537" s="612">
        <f t="shared" si="44"/>
        <v>0</v>
      </c>
      <c r="AE537" s="612">
        <f t="shared" si="45"/>
        <v>0</v>
      </c>
      <c r="AF537" s="612">
        <f t="shared" si="46"/>
        <v>0</v>
      </c>
      <c r="AG537" s="1728"/>
      <c r="AH537" s="1726">
        <f t="shared" si="47"/>
        <v>0</v>
      </c>
      <c r="AI537" s="1726">
        <f t="shared" si="48"/>
        <v>0</v>
      </c>
      <c r="AJ537" s="1726">
        <f t="shared" si="49"/>
        <v>0</v>
      </c>
      <c r="AK537" s="382"/>
    </row>
    <row r="538" spans="1:37" ht="23.25" thickBot="1" x14ac:dyDescent="0.35">
      <c r="A538" s="45"/>
      <c r="B538" s="193" t="s">
        <v>22</v>
      </c>
      <c r="C538" s="562"/>
      <c r="D538" s="194">
        <f t="shared" si="35"/>
        <v>0</v>
      </c>
      <c r="E538" s="195">
        <f t="shared" si="52"/>
        <v>0</v>
      </c>
      <c r="F538" s="562"/>
      <c r="G538" s="562"/>
      <c r="H538" s="195">
        <f t="shared" si="36"/>
        <v>0</v>
      </c>
      <c r="I538" s="562"/>
      <c r="J538" s="194">
        <f t="shared" si="55"/>
        <v>0</v>
      </c>
      <c r="K538" s="195">
        <f t="shared" si="53"/>
        <v>0</v>
      </c>
      <c r="L538" s="562"/>
      <c r="M538" s="562"/>
      <c r="N538" s="195">
        <f t="shared" si="33"/>
        <v>0</v>
      </c>
      <c r="O538" s="562"/>
      <c r="P538" s="194">
        <f t="shared" si="38"/>
        <v>0</v>
      </c>
      <c r="Q538" s="195">
        <f t="shared" si="54"/>
        <v>0</v>
      </c>
      <c r="R538" s="196">
        <f t="shared" si="39"/>
        <v>0</v>
      </c>
      <c r="S538" s="197">
        <f t="shared" si="39"/>
        <v>0</v>
      </c>
      <c r="T538" s="197">
        <f t="shared" si="40"/>
        <v>0</v>
      </c>
      <c r="U538" s="198">
        <f t="shared" si="41"/>
        <v>0</v>
      </c>
      <c r="V538" s="199">
        <f t="shared" si="34"/>
        <v>0</v>
      </c>
      <c r="W538" s="200">
        <f t="shared" si="34"/>
        <v>0</v>
      </c>
      <c r="X538" s="201">
        <f>N504</f>
        <v>0</v>
      </c>
      <c r="Y538" s="202">
        <f>N505</f>
        <v>0</v>
      </c>
      <c r="Z538" s="203">
        <f t="shared" si="42"/>
        <v>0</v>
      </c>
      <c r="AA538" s="204" t="str">
        <f t="shared" si="56"/>
        <v>OUI</v>
      </c>
      <c r="AB538" s="205" t="str">
        <f t="shared" si="56"/>
        <v>OUI</v>
      </c>
      <c r="AC538" s="206" t="str">
        <f t="shared" si="57"/>
        <v>OUI</v>
      </c>
      <c r="AD538" s="612">
        <f t="shared" si="44"/>
        <v>0</v>
      </c>
      <c r="AE538" s="612">
        <f t="shared" si="45"/>
        <v>0</v>
      </c>
      <c r="AF538" s="612">
        <f t="shared" si="46"/>
        <v>0</v>
      </c>
      <c r="AG538" s="1728"/>
      <c r="AH538" s="1726">
        <f t="shared" si="47"/>
        <v>0</v>
      </c>
      <c r="AI538" s="1726">
        <f t="shared" si="48"/>
        <v>0</v>
      </c>
      <c r="AJ538" s="1726">
        <f t="shared" si="49"/>
        <v>0</v>
      </c>
      <c r="AK538" s="382"/>
    </row>
    <row r="539" spans="1:37" ht="23.25" thickBot="1" x14ac:dyDescent="0.35">
      <c r="A539" s="45"/>
      <c r="B539" s="193" t="s">
        <v>23</v>
      </c>
      <c r="C539" s="562"/>
      <c r="D539" s="194">
        <f t="shared" si="35"/>
        <v>0</v>
      </c>
      <c r="E539" s="195">
        <f t="shared" si="52"/>
        <v>0</v>
      </c>
      <c r="F539" s="562"/>
      <c r="G539" s="562"/>
      <c r="H539" s="195">
        <f t="shared" si="36"/>
        <v>0</v>
      </c>
      <c r="I539" s="562"/>
      <c r="J539" s="194">
        <f t="shared" si="55"/>
        <v>0</v>
      </c>
      <c r="K539" s="195">
        <f t="shared" si="53"/>
        <v>0</v>
      </c>
      <c r="L539" s="562"/>
      <c r="M539" s="562"/>
      <c r="N539" s="195">
        <f t="shared" si="33"/>
        <v>0</v>
      </c>
      <c r="O539" s="562"/>
      <c r="P539" s="194">
        <f t="shared" si="38"/>
        <v>0</v>
      </c>
      <c r="Q539" s="195">
        <f t="shared" si="54"/>
        <v>0</v>
      </c>
      <c r="R539" s="196">
        <f t="shared" si="39"/>
        <v>0</v>
      </c>
      <c r="S539" s="197">
        <f t="shared" si="39"/>
        <v>0</v>
      </c>
      <c r="T539" s="197">
        <f t="shared" si="40"/>
        <v>0</v>
      </c>
      <c r="U539" s="198">
        <f t="shared" si="41"/>
        <v>0</v>
      </c>
      <c r="V539" s="199">
        <f t="shared" si="34"/>
        <v>0</v>
      </c>
      <c r="W539" s="200">
        <f t="shared" si="34"/>
        <v>0</v>
      </c>
      <c r="X539" s="201">
        <f>O504</f>
        <v>0</v>
      </c>
      <c r="Y539" s="202">
        <f>O505</f>
        <v>0</v>
      </c>
      <c r="Z539" s="203">
        <f>SUM(X539:Y539)</f>
        <v>0</v>
      </c>
      <c r="AA539" s="204" t="str">
        <f t="shared" si="56"/>
        <v>OUI</v>
      </c>
      <c r="AB539" s="205" t="str">
        <f t="shared" si="56"/>
        <v>OUI</v>
      </c>
      <c r="AC539" s="206" t="str">
        <f t="shared" si="57"/>
        <v>OUI</v>
      </c>
      <c r="AD539" s="612">
        <f t="shared" si="44"/>
        <v>0</v>
      </c>
      <c r="AE539" s="612">
        <f t="shared" si="45"/>
        <v>0</v>
      </c>
      <c r="AF539" s="612">
        <f t="shared" si="46"/>
        <v>0</v>
      </c>
      <c r="AG539" s="1728"/>
      <c r="AH539" s="1726">
        <f t="shared" si="47"/>
        <v>0</v>
      </c>
      <c r="AI539" s="1726">
        <f t="shared" si="48"/>
        <v>0</v>
      </c>
      <c r="AJ539" s="1726">
        <f t="shared" si="49"/>
        <v>0</v>
      </c>
      <c r="AK539" s="382"/>
    </row>
    <row r="540" spans="1:37" ht="22.5" thickBot="1" x14ac:dyDescent="0.3">
      <c r="A540" s="45"/>
      <c r="B540" s="207" t="s">
        <v>199</v>
      </c>
      <c r="C540" s="208">
        <f>SUM(C532:C539)</f>
        <v>0</v>
      </c>
      <c r="D540" s="194">
        <f t="shared" ref="D540:W540" si="58">SUM(D532:D539)</f>
        <v>0</v>
      </c>
      <c r="E540" s="195">
        <f t="shared" si="58"/>
        <v>0</v>
      </c>
      <c r="F540" s="208">
        <f>SUM(F532:F539)</f>
        <v>0</v>
      </c>
      <c r="G540" s="194">
        <f t="shared" si="58"/>
        <v>0</v>
      </c>
      <c r="H540" s="195">
        <f t="shared" si="58"/>
        <v>0</v>
      </c>
      <c r="I540" s="208">
        <f t="shared" si="58"/>
        <v>0</v>
      </c>
      <c r="J540" s="195">
        <f t="shared" si="58"/>
        <v>0</v>
      </c>
      <c r="K540" s="195">
        <f t="shared" si="58"/>
        <v>0</v>
      </c>
      <c r="L540" s="208">
        <f t="shared" si="58"/>
        <v>0</v>
      </c>
      <c r="M540" s="194">
        <f t="shared" si="58"/>
        <v>0</v>
      </c>
      <c r="N540" s="195">
        <f t="shared" si="58"/>
        <v>0</v>
      </c>
      <c r="O540" s="208">
        <f t="shared" si="58"/>
        <v>0</v>
      </c>
      <c r="P540" s="195">
        <f t="shared" si="58"/>
        <v>0</v>
      </c>
      <c r="Q540" s="195">
        <f t="shared" si="58"/>
        <v>0</v>
      </c>
      <c r="R540" s="208">
        <f t="shared" si="58"/>
        <v>0</v>
      </c>
      <c r="S540" s="195">
        <f t="shared" si="58"/>
        <v>0</v>
      </c>
      <c r="T540" s="195">
        <f t="shared" si="58"/>
        <v>0</v>
      </c>
      <c r="U540" s="195">
        <f t="shared" si="58"/>
        <v>0</v>
      </c>
      <c r="V540" s="195">
        <f t="shared" si="58"/>
        <v>0</v>
      </c>
      <c r="W540" s="195">
        <f t="shared" si="58"/>
        <v>0</v>
      </c>
      <c r="X540" s="1197">
        <f>SUM(X532:X539)</f>
        <v>0</v>
      </c>
      <c r="Y540" s="1197">
        <f>SUM(Y532:Y539)</f>
        <v>0</v>
      </c>
      <c r="Z540" s="1197">
        <f>SUM(Z532:Z539)</f>
        <v>0</v>
      </c>
      <c r="AA540" s="574" t="str">
        <f>IF(AND(AA535="oui",AA534="oui",AA533="oui",AA532="oui",AA536="oui",AA537="oui",AA538="oui",AA539="oui"),"OUI","NON")</f>
        <v>OUI</v>
      </c>
      <c r="AB540" s="574" t="str">
        <f>IF(AND(AB535="oui",AB534="oui",AB533="oui",AB532="oui",AB536="oui",AB537="oui",AB538="oui",AB539="oui"),"OUI","NON")</f>
        <v>OUI</v>
      </c>
      <c r="AC540" s="574" t="str">
        <f>IF(AND(AC535="oui",AC534="oui",AC533="oui",AC532="oui",AC536="oui",AC537="oui",AC538="oui",AC539="oui"),"OUI","NON")</f>
        <v>OUI</v>
      </c>
      <c r="AD540" s="45"/>
      <c r="AE540" s="45"/>
      <c r="AF540" s="45"/>
      <c r="AG540" s="44"/>
    </row>
    <row r="541" spans="1:37" ht="41.25" thickBot="1" x14ac:dyDescent="0.3">
      <c r="A541" s="45"/>
      <c r="B541" s="207" t="s">
        <v>200</v>
      </c>
      <c r="C541" s="213">
        <f>C531+C540</f>
        <v>0</v>
      </c>
      <c r="D541" s="214">
        <f t="shared" ref="D541:W541" si="59">D531+D540</f>
        <v>0</v>
      </c>
      <c r="E541" s="215">
        <f t="shared" si="59"/>
        <v>0</v>
      </c>
      <c r="F541" s="215">
        <f t="shared" si="59"/>
        <v>0</v>
      </c>
      <c r="G541" s="214">
        <f t="shared" si="59"/>
        <v>0</v>
      </c>
      <c r="H541" s="195">
        <f t="shared" si="59"/>
        <v>0</v>
      </c>
      <c r="I541" s="213">
        <f t="shared" si="59"/>
        <v>0</v>
      </c>
      <c r="J541" s="215">
        <f t="shared" si="59"/>
        <v>0</v>
      </c>
      <c r="K541" s="195">
        <f t="shared" si="59"/>
        <v>0</v>
      </c>
      <c r="L541" s="213">
        <f t="shared" si="59"/>
        <v>0</v>
      </c>
      <c r="M541" s="214">
        <f t="shared" si="59"/>
        <v>0</v>
      </c>
      <c r="N541" s="195">
        <f t="shared" si="59"/>
        <v>0</v>
      </c>
      <c r="O541" s="213">
        <f t="shared" si="59"/>
        <v>0</v>
      </c>
      <c r="P541" s="215">
        <f t="shared" si="59"/>
        <v>0</v>
      </c>
      <c r="Q541" s="195">
        <f t="shared" si="59"/>
        <v>0</v>
      </c>
      <c r="R541" s="213">
        <f t="shared" si="59"/>
        <v>0</v>
      </c>
      <c r="S541" s="215">
        <f>S531+S540</f>
        <v>0</v>
      </c>
      <c r="T541" s="215">
        <f>T531+T540</f>
        <v>0</v>
      </c>
      <c r="U541" s="215">
        <f t="shared" si="59"/>
        <v>0</v>
      </c>
      <c r="V541" s="215">
        <f t="shared" si="59"/>
        <v>0</v>
      </c>
      <c r="W541" s="215">
        <f t="shared" si="59"/>
        <v>0</v>
      </c>
      <c r="X541" s="216">
        <f>X531+X540</f>
        <v>0</v>
      </c>
      <c r="Y541" s="216">
        <f>Y531+Y540</f>
        <v>0</v>
      </c>
      <c r="Z541" s="216">
        <f>Z531+Z540</f>
        <v>0</v>
      </c>
      <c r="AA541" s="216" t="str">
        <f>IF(AND(AA531="oui",AA540="oui"),"OUI","NON")</f>
        <v>OUI</v>
      </c>
      <c r="AB541" s="216" t="str">
        <f>IF(AND(AB531="oui",AB540="oui"),"OUI","NON")</f>
        <v>OUI</v>
      </c>
      <c r="AC541" s="217" t="str">
        <f>IF(AND(AC531="oui",AC540="oui"),"OUI","NON")</f>
        <v>OUI</v>
      </c>
      <c r="AD541" s="45"/>
      <c r="AE541" s="45"/>
      <c r="AF541" s="45"/>
      <c r="AG541" s="44"/>
    </row>
    <row r="542" spans="1:37" ht="43.5" customHeight="1" thickBot="1" x14ac:dyDescent="0.3">
      <c r="A542" s="45"/>
      <c r="B542" s="2331" t="s">
        <v>201</v>
      </c>
      <c r="C542" s="2331"/>
      <c r="D542" s="2332"/>
      <c r="E542" s="218">
        <f>I468</f>
        <v>0</v>
      </c>
      <c r="F542" s="219" t="str">
        <f>IF(E542=E541,"OUI","PAS JUSTE")</f>
        <v>OUI</v>
      </c>
      <c r="G542" s="1973" t="s">
        <v>202</v>
      </c>
      <c r="H542" s="1974"/>
      <c r="I542" s="1974"/>
      <c r="J542" s="1975"/>
      <c r="K542" s="220">
        <f>H541</f>
        <v>0</v>
      </c>
      <c r="L542" s="45"/>
      <c r="M542" s="45"/>
      <c r="N542" s="2333" t="s">
        <v>203</v>
      </c>
      <c r="O542" s="2333"/>
      <c r="P542" s="2333"/>
      <c r="Q542" s="2333"/>
      <c r="R542" s="2333"/>
      <c r="S542" s="2334"/>
      <c r="T542" s="221">
        <f>(Q506-(E542+K542))</f>
        <v>0</v>
      </c>
      <c r="U542" s="222" t="str">
        <f>IF(T542=(K541+N541+Q541),"OUI","PAS JUSTE")</f>
        <v>OUI</v>
      </c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  <c r="AG542" s="44"/>
    </row>
    <row r="543" spans="1:37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  <c r="AG543" s="44"/>
    </row>
    <row r="544" spans="1:37" ht="15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  <c r="AG544" s="44"/>
    </row>
    <row r="545" spans="1:33" x14ac:dyDescent="0.25">
      <c r="A545" s="71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44"/>
    </row>
    <row r="546" spans="1:33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  <c r="AG546" s="44"/>
    </row>
    <row r="547" spans="1:33" ht="33.75" customHeight="1" x14ac:dyDescent="0.35">
      <c r="A547" s="223"/>
      <c r="B547" s="48" t="s">
        <v>204</v>
      </c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  <c r="AG547" s="44"/>
    </row>
    <row r="548" spans="1:33" ht="32.25" customHeight="1" thickBot="1" x14ac:dyDescent="0.4">
      <c r="A548" s="223"/>
      <c r="B548" s="48" t="s">
        <v>205</v>
      </c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  <c r="AG548" s="44"/>
    </row>
    <row r="549" spans="1:33" ht="32.25" customHeight="1" thickBot="1" x14ac:dyDescent="0.3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  <c r="T549" s="45"/>
      <c r="U549" s="45"/>
      <c r="V549" s="45"/>
      <c r="W549" s="2335" t="s">
        <v>206</v>
      </c>
      <c r="X549" s="2336"/>
      <c r="Y549" s="2336"/>
      <c r="Z549" s="2336"/>
      <c r="AA549" s="2336"/>
      <c r="AB549" s="2336"/>
      <c r="AC549" s="2336"/>
      <c r="AD549" s="2336"/>
      <c r="AE549" s="2337"/>
      <c r="AF549" s="45"/>
      <c r="AG549" s="44"/>
    </row>
    <row r="550" spans="1:33" ht="84" customHeight="1" thickBot="1" x14ac:dyDescent="0.3">
      <c r="A550" s="45"/>
      <c r="B550" s="2338" t="s">
        <v>32</v>
      </c>
      <c r="C550" s="2322" t="s">
        <v>207</v>
      </c>
      <c r="D550" s="2340" t="s">
        <v>208</v>
      </c>
      <c r="E550" s="2341"/>
      <c r="F550" s="2342"/>
      <c r="G550" s="2340" t="s">
        <v>209</v>
      </c>
      <c r="H550" s="2341"/>
      <c r="I550" s="2341"/>
      <c r="J550" s="2342"/>
      <c r="K550" s="2340" t="s">
        <v>210</v>
      </c>
      <c r="L550" s="2341"/>
      <c r="M550" s="2341"/>
      <c r="N550" s="2342"/>
      <c r="O550" s="2340" t="s">
        <v>211</v>
      </c>
      <c r="P550" s="2341"/>
      <c r="Q550" s="2341"/>
      <c r="R550" s="2342"/>
      <c r="S550" s="2322" t="s">
        <v>212</v>
      </c>
      <c r="T550" s="2324" t="s">
        <v>213</v>
      </c>
      <c r="U550" s="2324"/>
      <c r="V550" s="2325"/>
      <c r="W550" s="2326" t="s">
        <v>183</v>
      </c>
      <c r="X550" s="2327"/>
      <c r="Y550" s="2328"/>
      <c r="Z550" s="2326" t="s">
        <v>184</v>
      </c>
      <c r="AA550" s="2327"/>
      <c r="AB550" s="2328"/>
      <c r="AC550" s="2326" t="s">
        <v>185</v>
      </c>
      <c r="AD550" s="2328"/>
      <c r="AE550" s="178" t="str">
        <f>IF(AND(AE566="OUI",AD566="OUI",AC566="OUI"),"BON REMPLISSAGE DES EFFECTIFS (Pyramide)","MAUVAIS REMPLISSAGE DES EFFECTIFS ET PYRAMIDES")</f>
        <v>BON REMPLISSAGE DES EFFECTIFS (Pyramide)</v>
      </c>
      <c r="AF550" s="45"/>
      <c r="AG550" s="44"/>
    </row>
    <row r="551" spans="1:33" ht="54" customHeight="1" thickBot="1" x14ac:dyDescent="0.3">
      <c r="A551" s="45"/>
      <c r="B551" s="2339"/>
      <c r="C551" s="2323"/>
      <c r="D551" s="224" t="s">
        <v>214</v>
      </c>
      <c r="E551" s="225" t="s">
        <v>215</v>
      </c>
      <c r="F551" s="226" t="s">
        <v>0</v>
      </c>
      <c r="G551" s="224" t="s">
        <v>214</v>
      </c>
      <c r="H551" s="225" t="s">
        <v>215</v>
      </c>
      <c r="I551" s="226" t="s">
        <v>0</v>
      </c>
      <c r="J551" s="226" t="s">
        <v>216</v>
      </c>
      <c r="K551" s="224" t="s">
        <v>214</v>
      </c>
      <c r="L551" s="225" t="s">
        <v>215</v>
      </c>
      <c r="M551" s="226" t="s">
        <v>0</v>
      </c>
      <c r="N551" s="226" t="s">
        <v>217</v>
      </c>
      <c r="O551" s="224" t="s">
        <v>214</v>
      </c>
      <c r="P551" s="225" t="s">
        <v>215</v>
      </c>
      <c r="Q551" s="226" t="s">
        <v>0</v>
      </c>
      <c r="R551" s="1200" t="s">
        <v>218</v>
      </c>
      <c r="S551" s="2323"/>
      <c r="T551" s="227" t="s">
        <v>214</v>
      </c>
      <c r="U551" s="228" t="s">
        <v>215</v>
      </c>
      <c r="V551" s="229" t="s">
        <v>0</v>
      </c>
      <c r="W551" s="189" t="s">
        <v>186</v>
      </c>
      <c r="X551" s="190" t="s">
        <v>73</v>
      </c>
      <c r="Y551" s="191" t="s">
        <v>188</v>
      </c>
      <c r="Z551" s="189" t="s">
        <v>186</v>
      </c>
      <c r="AA551" s="190" t="s">
        <v>73</v>
      </c>
      <c r="AB551" s="191" t="s">
        <v>188</v>
      </c>
      <c r="AC551" s="230" t="s">
        <v>186</v>
      </c>
      <c r="AD551" s="190" t="s">
        <v>73</v>
      </c>
      <c r="AE551" s="191" t="s">
        <v>188</v>
      </c>
      <c r="AF551" s="45"/>
      <c r="AG551" s="44"/>
    </row>
    <row r="552" spans="1:33" ht="23.25" thickBot="1" x14ac:dyDescent="0.3">
      <c r="A552" s="45"/>
      <c r="B552" s="231" t="s">
        <v>219</v>
      </c>
      <c r="C552" s="232">
        <f>C494</f>
        <v>0</v>
      </c>
      <c r="D552" s="233">
        <f>C495</f>
        <v>0</v>
      </c>
      <c r="E552" s="234">
        <f>F552-D552</f>
        <v>0</v>
      </c>
      <c r="F552" s="232">
        <f>D454</f>
        <v>0</v>
      </c>
      <c r="G552" s="233">
        <f>C527</f>
        <v>0</v>
      </c>
      <c r="H552" s="1754">
        <f>D527</f>
        <v>0</v>
      </c>
      <c r="I552" s="1755">
        <f>SUM(G552:H552)</f>
        <v>0</v>
      </c>
      <c r="J552" s="1756" t="e">
        <f>I552/F552</f>
        <v>#DIV/0!</v>
      </c>
      <c r="K552" s="1757">
        <f>F527</f>
        <v>0</v>
      </c>
      <c r="L552" s="1758">
        <f>G527</f>
        <v>0</v>
      </c>
      <c r="M552" s="1759">
        <f>SUM(K552:L552)</f>
        <v>0</v>
      </c>
      <c r="N552" s="1756" t="e">
        <f>M552/F552</f>
        <v>#DIV/0!</v>
      </c>
      <c r="O552" s="1760">
        <f>R527</f>
        <v>0</v>
      </c>
      <c r="P552" s="234">
        <f>S527</f>
        <v>0</v>
      </c>
      <c r="Q552" s="1755">
        <f>SUM(O552:P552)</f>
        <v>0</v>
      </c>
      <c r="R552" s="1756" t="e">
        <f>Q552/F552</f>
        <v>#DIV/0!</v>
      </c>
      <c r="S552" s="236"/>
      <c r="T552" s="471">
        <f>K552</f>
        <v>0</v>
      </c>
      <c r="U552" s="472">
        <f>L552</f>
        <v>0</v>
      </c>
      <c r="V552" s="232">
        <f>SUM(T552:U552)</f>
        <v>0</v>
      </c>
      <c r="W552" s="237">
        <f>G552+K552+O552</f>
        <v>0</v>
      </c>
      <c r="X552" s="238">
        <f>H552+L552+P552</f>
        <v>0</v>
      </c>
      <c r="Y552" s="239">
        <f>SUM(W552:X552)</f>
        <v>0</v>
      </c>
      <c r="Z552" s="201">
        <f>C495</f>
        <v>0</v>
      </c>
      <c r="AA552" s="202">
        <f>C496</f>
        <v>0</v>
      </c>
      <c r="AB552" s="203">
        <f>SUM(Z552:AA552)</f>
        <v>0</v>
      </c>
      <c r="AC552" s="240" t="str">
        <f>IF(W552=Z552,"OUI","NON")</f>
        <v>OUI</v>
      </c>
      <c r="AD552" s="205" t="str">
        <f>IF(X552=AA552,"OUI","NON")</f>
        <v>OUI</v>
      </c>
      <c r="AE552" s="206" t="str">
        <f>IF(AND(W552=Z552,X552=AA552,Y552=AB552),"OUI","NON")</f>
        <v>OUI</v>
      </c>
      <c r="AF552" s="45"/>
      <c r="AG552" s="44"/>
    </row>
    <row r="553" spans="1:33" ht="46.5" customHeight="1" thickBot="1" x14ac:dyDescent="0.3">
      <c r="A553" s="45"/>
      <c r="B553" s="231" t="s">
        <v>220</v>
      </c>
      <c r="C553" s="232">
        <f>D494</f>
        <v>0</v>
      </c>
      <c r="D553" s="233">
        <f>D495</f>
        <v>0</v>
      </c>
      <c r="E553" s="234">
        <f t="shared" ref="E553:E564" si="60">F553-D553</f>
        <v>0</v>
      </c>
      <c r="F553" s="232">
        <f>D455</f>
        <v>0</v>
      </c>
      <c r="G553" s="233">
        <f t="shared" ref="G553:H555" si="61">C528</f>
        <v>0</v>
      </c>
      <c r="H553" s="1754">
        <f t="shared" si="61"/>
        <v>0</v>
      </c>
      <c r="I553" s="1755">
        <f t="shared" ref="I553:I555" si="62">SUM(G553:H553)</f>
        <v>0</v>
      </c>
      <c r="J553" s="1761" t="e">
        <f t="shared" ref="J553:J566" si="63">I553/F553</f>
        <v>#DIV/0!</v>
      </c>
      <c r="K553" s="1757">
        <f t="shared" ref="K553:L555" si="64">F528</f>
        <v>0</v>
      </c>
      <c r="L553" s="1758">
        <f t="shared" si="64"/>
        <v>0</v>
      </c>
      <c r="M553" s="1762">
        <f t="shared" ref="M553:M555" si="65">SUM(K553:L553)</f>
        <v>0</v>
      </c>
      <c r="N553" s="1761" t="e">
        <f t="shared" ref="N553:N566" si="66">M553/F553</f>
        <v>#DIV/0!</v>
      </c>
      <c r="O553" s="1760">
        <f>R528</f>
        <v>0</v>
      </c>
      <c r="P553" s="234">
        <f t="shared" ref="P553" si="67">S528</f>
        <v>0</v>
      </c>
      <c r="Q553" s="1763">
        <f t="shared" ref="Q553:Q555" si="68">SUM(O553:P553)</f>
        <v>0</v>
      </c>
      <c r="R553" s="1761" t="e">
        <f t="shared" ref="R553:R566" si="69">Q553/F553</f>
        <v>#DIV/0!</v>
      </c>
      <c r="S553" s="236"/>
      <c r="T553" s="473">
        <f>G552+K553</f>
        <v>0</v>
      </c>
      <c r="U553" s="474">
        <f>H552+L553</f>
        <v>0</v>
      </c>
      <c r="V553" s="232">
        <f t="shared" ref="V553:V555" si="70">SUM(T553:U553)</f>
        <v>0</v>
      </c>
      <c r="W553" s="237">
        <f t="shared" ref="W553:X564" si="71">G553+K553+O553</f>
        <v>0</v>
      </c>
      <c r="X553" s="238">
        <f t="shared" si="71"/>
        <v>0</v>
      </c>
      <c r="Y553" s="239">
        <f t="shared" ref="Y553:Y564" si="72">SUM(W553:X553)</f>
        <v>0</v>
      </c>
      <c r="Z553" s="201">
        <f>D495</f>
        <v>0</v>
      </c>
      <c r="AA553" s="202">
        <f>D496</f>
        <v>0</v>
      </c>
      <c r="AB553" s="203">
        <f t="shared" ref="AB553:AB555" si="73">SUM(Z553:AA553)</f>
        <v>0</v>
      </c>
      <c r="AC553" s="240" t="str">
        <f t="shared" ref="AC553:AD554" si="74">IF(W553=Z553,"OUI","NON")</f>
        <v>OUI</v>
      </c>
      <c r="AD553" s="205" t="str">
        <f t="shared" si="74"/>
        <v>OUI</v>
      </c>
      <c r="AE553" s="206" t="str">
        <f t="shared" ref="AE553:AE566" si="75">IF(AND(W553=Z553,X553=AA553,Y553=AB553),"OUI","NON")</f>
        <v>OUI</v>
      </c>
      <c r="AF553" s="45"/>
      <c r="AG553" s="44"/>
    </row>
    <row r="554" spans="1:33" ht="23.25" thickBot="1" x14ac:dyDescent="0.3">
      <c r="A554" s="45"/>
      <c r="B554" s="231" t="s">
        <v>221</v>
      </c>
      <c r="C554" s="232">
        <f>E494</f>
        <v>0</v>
      </c>
      <c r="D554" s="233">
        <f>E495</f>
        <v>0</v>
      </c>
      <c r="E554" s="234">
        <f t="shared" si="60"/>
        <v>0</v>
      </c>
      <c r="F554" s="232">
        <f>D456</f>
        <v>0</v>
      </c>
      <c r="G554" s="233">
        <f t="shared" si="61"/>
        <v>0</v>
      </c>
      <c r="H554" s="1754">
        <f t="shared" si="61"/>
        <v>0</v>
      </c>
      <c r="I554" s="1755">
        <f t="shared" si="62"/>
        <v>0</v>
      </c>
      <c r="J554" s="1761" t="e">
        <f t="shared" si="63"/>
        <v>#DIV/0!</v>
      </c>
      <c r="K554" s="1757">
        <f t="shared" si="64"/>
        <v>0</v>
      </c>
      <c r="L554" s="1758">
        <f t="shared" si="64"/>
        <v>0</v>
      </c>
      <c r="M554" s="1762">
        <f t="shared" si="65"/>
        <v>0</v>
      </c>
      <c r="N554" s="1761" t="e">
        <f t="shared" si="66"/>
        <v>#DIV/0!</v>
      </c>
      <c r="O554" s="1760">
        <f t="shared" ref="O554:P555" si="76">R529</f>
        <v>0</v>
      </c>
      <c r="P554" s="234">
        <f t="shared" si="76"/>
        <v>0</v>
      </c>
      <c r="Q554" s="1763">
        <f t="shared" si="68"/>
        <v>0</v>
      </c>
      <c r="R554" s="1761" t="e">
        <f t="shared" si="69"/>
        <v>#DIV/0!</v>
      </c>
      <c r="S554" s="236"/>
      <c r="T554" s="473">
        <f t="shared" ref="T554:U555" si="77">G553+K554</f>
        <v>0</v>
      </c>
      <c r="U554" s="474">
        <f t="shared" si="77"/>
        <v>0</v>
      </c>
      <c r="V554" s="232">
        <f t="shared" si="70"/>
        <v>0</v>
      </c>
      <c r="W554" s="237">
        <f t="shared" si="71"/>
        <v>0</v>
      </c>
      <c r="X554" s="238">
        <f t="shared" si="71"/>
        <v>0</v>
      </c>
      <c r="Y554" s="239">
        <f t="shared" si="72"/>
        <v>0</v>
      </c>
      <c r="Z554" s="201">
        <f>E495</f>
        <v>0</v>
      </c>
      <c r="AA554" s="202">
        <f>E496</f>
        <v>0</v>
      </c>
      <c r="AB554" s="203">
        <f t="shared" si="73"/>
        <v>0</v>
      </c>
      <c r="AC554" s="240" t="str">
        <f>IF(W554=Z554,"OUI","NON")</f>
        <v>OUI</v>
      </c>
      <c r="AD554" s="205" t="str">
        <f t="shared" si="74"/>
        <v>OUI</v>
      </c>
      <c r="AE554" s="206" t="str">
        <f t="shared" si="75"/>
        <v>OUI</v>
      </c>
      <c r="AF554" s="45"/>
      <c r="AG554" s="44"/>
    </row>
    <row r="555" spans="1:33" ht="23.25" thickBot="1" x14ac:dyDescent="0.3">
      <c r="A555" s="45"/>
      <c r="B555" s="231" t="s">
        <v>222</v>
      </c>
      <c r="C555" s="232">
        <f>F494</f>
        <v>0</v>
      </c>
      <c r="D555" s="233">
        <f>F495</f>
        <v>0</v>
      </c>
      <c r="E555" s="234">
        <f t="shared" si="60"/>
        <v>0</v>
      </c>
      <c r="F555" s="232">
        <f>D457</f>
        <v>0</v>
      </c>
      <c r="G555" s="233">
        <f t="shared" si="61"/>
        <v>0</v>
      </c>
      <c r="H555" s="1754">
        <f t="shared" si="61"/>
        <v>0</v>
      </c>
      <c r="I555" s="1755">
        <f t="shared" si="62"/>
        <v>0</v>
      </c>
      <c r="J555" s="1761" t="e">
        <f t="shared" si="63"/>
        <v>#DIV/0!</v>
      </c>
      <c r="K555" s="1757">
        <f t="shared" si="64"/>
        <v>0</v>
      </c>
      <c r="L555" s="1758">
        <f t="shared" si="64"/>
        <v>0</v>
      </c>
      <c r="M555" s="1762">
        <f t="shared" si="65"/>
        <v>0</v>
      </c>
      <c r="N555" s="1761" t="e">
        <f t="shared" si="66"/>
        <v>#DIV/0!</v>
      </c>
      <c r="O555" s="1760">
        <f t="shared" si="76"/>
        <v>0</v>
      </c>
      <c r="P555" s="234">
        <f t="shared" si="76"/>
        <v>0</v>
      </c>
      <c r="Q555" s="1763">
        <f t="shared" si="68"/>
        <v>0</v>
      </c>
      <c r="R555" s="1761" t="e">
        <f t="shared" si="69"/>
        <v>#DIV/0!</v>
      </c>
      <c r="S555" s="241"/>
      <c r="T555" s="473">
        <f t="shared" si="77"/>
        <v>0</v>
      </c>
      <c r="U555" s="474">
        <f t="shared" si="77"/>
        <v>0</v>
      </c>
      <c r="V555" s="232">
        <f t="shared" si="70"/>
        <v>0</v>
      </c>
      <c r="W555" s="237">
        <f t="shared" si="71"/>
        <v>0</v>
      </c>
      <c r="X555" s="238">
        <f t="shared" si="71"/>
        <v>0</v>
      </c>
      <c r="Y555" s="239">
        <f t="shared" si="72"/>
        <v>0</v>
      </c>
      <c r="Z555" s="201">
        <f>F495</f>
        <v>0</v>
      </c>
      <c r="AA555" s="202">
        <f>F496</f>
        <v>0</v>
      </c>
      <c r="AB555" s="203">
        <f t="shared" si="73"/>
        <v>0</v>
      </c>
      <c r="AC555" s="240" t="str">
        <f>IF(W555=Z555,"OUI","NON")</f>
        <v>OUI</v>
      </c>
      <c r="AD555" s="205" t="str">
        <f>IF(X555=AA555,"OUI","NON")</f>
        <v>OUI</v>
      </c>
      <c r="AE555" s="206" t="str">
        <f t="shared" si="75"/>
        <v>OUI</v>
      </c>
      <c r="AF555" s="45"/>
      <c r="AG555" s="44"/>
    </row>
    <row r="556" spans="1:33" ht="23.25" thickBot="1" x14ac:dyDescent="0.3">
      <c r="A556" s="45"/>
      <c r="B556" s="231" t="s">
        <v>223</v>
      </c>
      <c r="C556" s="232">
        <f t="shared" ref="C556:H556" si="78">SUM(C552:C555)</f>
        <v>0</v>
      </c>
      <c r="D556" s="233">
        <f t="shared" si="78"/>
        <v>0</v>
      </c>
      <c r="E556" s="242">
        <f t="shared" si="78"/>
        <v>0</v>
      </c>
      <c r="F556" s="232">
        <f t="shared" si="78"/>
        <v>0</v>
      </c>
      <c r="G556" s="1764">
        <f t="shared" si="78"/>
        <v>0</v>
      </c>
      <c r="H556" s="242">
        <f t="shared" si="78"/>
        <v>0</v>
      </c>
      <c r="I556" s="1763">
        <f>SUM(I552:I555)</f>
        <v>0</v>
      </c>
      <c r="J556" s="1761" t="e">
        <f t="shared" si="63"/>
        <v>#DIV/0!</v>
      </c>
      <c r="K556" s="1765">
        <f t="shared" ref="K556:L556" si="79">SUM(K552:K555)</f>
        <v>0</v>
      </c>
      <c r="L556" s="1766">
        <f t="shared" si="79"/>
        <v>0</v>
      </c>
      <c r="M556" s="1762">
        <f>SUM(M552:M555)</f>
        <v>0</v>
      </c>
      <c r="N556" s="1761" t="e">
        <f t="shared" si="66"/>
        <v>#DIV/0!</v>
      </c>
      <c r="O556" s="1767">
        <f t="shared" ref="O556:P556" si="80">SUM(O552:O555)</f>
        <v>0</v>
      </c>
      <c r="P556" s="1768">
        <f t="shared" si="80"/>
        <v>0</v>
      </c>
      <c r="Q556" s="1763">
        <f>SUM(Q552:Q555)</f>
        <v>0</v>
      </c>
      <c r="R556" s="1761" t="e">
        <f t="shared" si="69"/>
        <v>#DIV/0!</v>
      </c>
      <c r="S556" s="243">
        <f t="shared" ref="S556:V556" si="81">SUM(S552:S555)</f>
        <v>0</v>
      </c>
      <c r="T556" s="242">
        <f t="shared" si="81"/>
        <v>0</v>
      </c>
      <c r="U556" s="234">
        <f t="shared" si="81"/>
        <v>0</v>
      </c>
      <c r="V556" s="232">
        <f t="shared" si="81"/>
        <v>0</v>
      </c>
      <c r="W556" s="237">
        <f t="shared" si="71"/>
        <v>0</v>
      </c>
      <c r="X556" s="238">
        <f t="shared" si="71"/>
        <v>0</v>
      </c>
      <c r="Y556" s="239">
        <f t="shared" si="72"/>
        <v>0</v>
      </c>
      <c r="Z556" s="244">
        <f>SUM(Z552:Z555)</f>
        <v>0</v>
      </c>
      <c r="AA556" s="245">
        <f>SUM(AA552:AA555)</f>
        <v>0</v>
      </c>
      <c r="AB556" s="210">
        <f>SUM(AB552:AB555)</f>
        <v>0</v>
      </c>
      <c r="AC556" s="246" t="str">
        <f>IF(W556=Z556,"OUI","NON")</f>
        <v>OUI</v>
      </c>
      <c r="AD556" s="211" t="str">
        <f>IF(X556=AA556,"OUI","NON")</f>
        <v>OUI</v>
      </c>
      <c r="AE556" s="212" t="str">
        <f t="shared" si="75"/>
        <v>OUI</v>
      </c>
      <c r="AF556" s="45"/>
      <c r="AG556" s="44"/>
    </row>
    <row r="557" spans="1:33" ht="21.75" customHeight="1" thickBot="1" x14ac:dyDescent="0.3">
      <c r="A557" s="45"/>
      <c r="B557" s="231" t="s">
        <v>224</v>
      </c>
      <c r="C557" s="232">
        <f>H494</f>
        <v>0</v>
      </c>
      <c r="D557" s="1769">
        <f>H495</f>
        <v>0</v>
      </c>
      <c r="E557" s="1768">
        <f t="shared" si="60"/>
        <v>0</v>
      </c>
      <c r="F557" s="1770">
        <f t="shared" ref="F557:F564" si="82">D459</f>
        <v>0</v>
      </c>
      <c r="G557" s="243">
        <f t="shared" ref="G557:H565" si="83">C532</f>
        <v>0</v>
      </c>
      <c r="H557" s="1768">
        <f t="shared" si="83"/>
        <v>0</v>
      </c>
      <c r="I557" s="1755">
        <f>SUM(G557:H557)</f>
        <v>0</v>
      </c>
      <c r="J557" s="1761" t="e">
        <f t="shared" si="63"/>
        <v>#DIV/0!</v>
      </c>
      <c r="K557" s="1771">
        <f>F532</f>
        <v>0</v>
      </c>
      <c r="L557" s="1772">
        <f>G532</f>
        <v>0</v>
      </c>
      <c r="M557" s="1762">
        <f t="shared" ref="M557:M564" si="84">SUM(K557:L557)</f>
        <v>0</v>
      </c>
      <c r="N557" s="1761" t="e">
        <f t="shared" si="66"/>
        <v>#DIV/0!</v>
      </c>
      <c r="O557" s="1773">
        <f>R532</f>
        <v>0</v>
      </c>
      <c r="P557" s="1774">
        <f>S532</f>
        <v>0</v>
      </c>
      <c r="Q557" s="1763">
        <f t="shared" ref="Q557:Q564" si="85">SUM(O557:P557)</f>
        <v>0</v>
      </c>
      <c r="R557" s="1761" t="e">
        <f t="shared" si="69"/>
        <v>#DIV/0!</v>
      </c>
      <c r="S557" s="236"/>
      <c r="T557" s="247"/>
      <c r="U557" s="248"/>
      <c r="V557" s="249">
        <f>T557+U557</f>
        <v>0</v>
      </c>
      <c r="W557" s="237">
        <f>G557+K557+O557</f>
        <v>0</v>
      </c>
      <c r="X557" s="238">
        <f t="shared" si="71"/>
        <v>0</v>
      </c>
      <c r="Y557" s="239">
        <f t="shared" si="72"/>
        <v>0</v>
      </c>
      <c r="Z557" s="201">
        <f>H495</f>
        <v>0</v>
      </c>
      <c r="AA557" s="202">
        <f>H496</f>
        <v>0</v>
      </c>
      <c r="AB557" s="203">
        <f t="shared" ref="AB557:AB563" si="86">SUM(Z557:AA557)</f>
        <v>0</v>
      </c>
      <c r="AC557" s="204" t="str">
        <f>IF(W557=Z557,"OUI","NON")</f>
        <v>OUI</v>
      </c>
      <c r="AD557" s="205" t="str">
        <f>IF(X557=AA557,"OUI","NON")</f>
        <v>OUI</v>
      </c>
      <c r="AE557" s="206" t="str">
        <f t="shared" si="75"/>
        <v>OUI</v>
      </c>
      <c r="AF557" s="45"/>
      <c r="AG557" s="44"/>
    </row>
    <row r="558" spans="1:33" ht="23.25" thickBot="1" x14ac:dyDescent="0.3">
      <c r="A558" s="45"/>
      <c r="B558" s="231" t="s">
        <v>225</v>
      </c>
      <c r="C558" s="232">
        <f>I494</f>
        <v>0</v>
      </c>
      <c r="D558" s="233">
        <f>I495</f>
        <v>0</v>
      </c>
      <c r="E558" s="234">
        <f t="shared" si="60"/>
        <v>0</v>
      </c>
      <c r="F558" s="232">
        <f t="shared" si="82"/>
        <v>0</v>
      </c>
      <c r="G558" s="233">
        <f t="shared" si="83"/>
        <v>0</v>
      </c>
      <c r="H558" s="1754">
        <f t="shared" si="83"/>
        <v>0</v>
      </c>
      <c r="I558" s="1755">
        <f t="shared" ref="I558:I564" si="87">SUM(G558:H558)</f>
        <v>0</v>
      </c>
      <c r="J558" s="1761" t="e">
        <f t="shared" si="63"/>
        <v>#DIV/0!</v>
      </c>
      <c r="K558" s="1771">
        <f t="shared" ref="K558:L564" si="88">F533</f>
        <v>0</v>
      </c>
      <c r="L558" s="1772">
        <f t="shared" si="88"/>
        <v>0</v>
      </c>
      <c r="M558" s="1762">
        <f t="shared" si="84"/>
        <v>0</v>
      </c>
      <c r="N558" s="1761" t="e">
        <f t="shared" si="66"/>
        <v>#DIV/0!</v>
      </c>
      <c r="O558" s="1773">
        <f t="shared" ref="O558:P564" si="89">R533</f>
        <v>0</v>
      </c>
      <c r="P558" s="1774">
        <f t="shared" si="89"/>
        <v>0</v>
      </c>
      <c r="Q558" s="1763">
        <f t="shared" si="85"/>
        <v>0</v>
      </c>
      <c r="R558" s="1761" t="e">
        <f t="shared" si="69"/>
        <v>#DIV/0!</v>
      </c>
      <c r="S558" s="236"/>
      <c r="T558" s="247"/>
      <c r="U558" s="248"/>
      <c r="V558" s="249">
        <f t="shared" ref="V558:V561" si="90">T558+U558</f>
        <v>0</v>
      </c>
      <c r="W558" s="237">
        <f t="shared" si="71"/>
        <v>0</v>
      </c>
      <c r="X558" s="238">
        <f t="shared" si="71"/>
        <v>0</v>
      </c>
      <c r="Y558" s="239">
        <f t="shared" si="72"/>
        <v>0</v>
      </c>
      <c r="Z558" s="201">
        <f>I495</f>
        <v>0</v>
      </c>
      <c r="AA558" s="202">
        <f>I496</f>
        <v>0</v>
      </c>
      <c r="AB558" s="203">
        <f t="shared" si="86"/>
        <v>0</v>
      </c>
      <c r="AC558" s="204" t="str">
        <f t="shared" ref="AC558:AD564" si="91">IF(W558=Z558,"OUI","NON")</f>
        <v>OUI</v>
      </c>
      <c r="AD558" s="205" t="str">
        <f t="shared" si="91"/>
        <v>OUI</v>
      </c>
      <c r="AE558" s="206" t="str">
        <f t="shared" si="75"/>
        <v>OUI</v>
      </c>
      <c r="AF558" s="45"/>
      <c r="AG558" s="44"/>
    </row>
    <row r="559" spans="1:33" ht="23.25" thickBot="1" x14ac:dyDescent="0.3">
      <c r="A559" s="45"/>
      <c r="B559" s="231" t="s">
        <v>226</v>
      </c>
      <c r="C559" s="232">
        <f>J494</f>
        <v>0</v>
      </c>
      <c r="D559" s="233">
        <f>J495</f>
        <v>0</v>
      </c>
      <c r="E559" s="234">
        <f t="shared" si="60"/>
        <v>0</v>
      </c>
      <c r="F559" s="232">
        <f t="shared" si="82"/>
        <v>0</v>
      </c>
      <c r="G559" s="233">
        <f t="shared" si="83"/>
        <v>0</v>
      </c>
      <c r="H559" s="1754">
        <f t="shared" si="83"/>
        <v>0</v>
      </c>
      <c r="I559" s="1755">
        <f t="shared" si="87"/>
        <v>0</v>
      </c>
      <c r="J559" s="1761" t="e">
        <f t="shared" si="63"/>
        <v>#DIV/0!</v>
      </c>
      <c r="K559" s="1771">
        <f t="shared" si="88"/>
        <v>0</v>
      </c>
      <c r="L559" s="1772">
        <f t="shared" si="88"/>
        <v>0</v>
      </c>
      <c r="M559" s="1762">
        <f t="shared" si="84"/>
        <v>0</v>
      </c>
      <c r="N559" s="1761" t="e">
        <f t="shared" si="66"/>
        <v>#DIV/0!</v>
      </c>
      <c r="O559" s="1773">
        <f t="shared" si="89"/>
        <v>0</v>
      </c>
      <c r="P559" s="1774">
        <f t="shared" si="89"/>
        <v>0</v>
      </c>
      <c r="Q559" s="1763">
        <f t="shared" si="85"/>
        <v>0</v>
      </c>
      <c r="R559" s="1761" t="e">
        <f t="shared" si="69"/>
        <v>#DIV/0!</v>
      </c>
      <c r="S559" s="236"/>
      <c r="T559" s="247"/>
      <c r="U559" s="248"/>
      <c r="V559" s="249">
        <f t="shared" si="90"/>
        <v>0</v>
      </c>
      <c r="W559" s="237">
        <f t="shared" si="71"/>
        <v>0</v>
      </c>
      <c r="X559" s="238">
        <f t="shared" si="71"/>
        <v>0</v>
      </c>
      <c r="Y559" s="239">
        <f t="shared" si="72"/>
        <v>0</v>
      </c>
      <c r="Z559" s="201">
        <f>J495</f>
        <v>0</v>
      </c>
      <c r="AA559" s="202">
        <f>J496</f>
        <v>0</v>
      </c>
      <c r="AB559" s="203">
        <f t="shared" si="86"/>
        <v>0</v>
      </c>
      <c r="AC559" s="204" t="str">
        <f t="shared" si="91"/>
        <v>OUI</v>
      </c>
      <c r="AD559" s="205" t="str">
        <f t="shared" si="91"/>
        <v>OUI</v>
      </c>
      <c r="AE559" s="206" t="str">
        <f t="shared" si="75"/>
        <v>OUI</v>
      </c>
      <c r="AF559" s="45"/>
      <c r="AG559" s="44"/>
    </row>
    <row r="560" spans="1:33" ht="23.25" thickBot="1" x14ac:dyDescent="0.3">
      <c r="A560" s="45"/>
      <c r="B560" s="231" t="s">
        <v>227</v>
      </c>
      <c r="C560" s="232">
        <f>K494</f>
        <v>0</v>
      </c>
      <c r="D560" s="233">
        <f>K495</f>
        <v>0</v>
      </c>
      <c r="E560" s="234">
        <f t="shared" si="60"/>
        <v>0</v>
      </c>
      <c r="F560" s="232">
        <f t="shared" si="82"/>
        <v>0</v>
      </c>
      <c r="G560" s="233">
        <f t="shared" si="83"/>
        <v>0</v>
      </c>
      <c r="H560" s="1754">
        <f t="shared" si="83"/>
        <v>0</v>
      </c>
      <c r="I560" s="1755">
        <f t="shared" si="87"/>
        <v>0</v>
      </c>
      <c r="J560" s="1761" t="e">
        <f t="shared" si="63"/>
        <v>#DIV/0!</v>
      </c>
      <c r="K560" s="1771">
        <f t="shared" si="88"/>
        <v>0</v>
      </c>
      <c r="L560" s="1772">
        <f t="shared" si="88"/>
        <v>0</v>
      </c>
      <c r="M560" s="1762">
        <f t="shared" si="84"/>
        <v>0</v>
      </c>
      <c r="N560" s="1761" t="e">
        <f t="shared" si="66"/>
        <v>#DIV/0!</v>
      </c>
      <c r="O560" s="1773">
        <f t="shared" si="89"/>
        <v>0</v>
      </c>
      <c r="P560" s="1774">
        <f t="shared" si="89"/>
        <v>0</v>
      </c>
      <c r="Q560" s="1763">
        <f t="shared" si="85"/>
        <v>0</v>
      </c>
      <c r="R560" s="1761" t="e">
        <f t="shared" si="69"/>
        <v>#DIV/0!</v>
      </c>
      <c r="S560" s="236"/>
      <c r="T560" s="247"/>
      <c r="U560" s="248"/>
      <c r="V560" s="249">
        <f t="shared" si="90"/>
        <v>0</v>
      </c>
      <c r="W560" s="237">
        <f t="shared" si="71"/>
        <v>0</v>
      </c>
      <c r="X560" s="238">
        <f t="shared" si="71"/>
        <v>0</v>
      </c>
      <c r="Y560" s="239">
        <f t="shared" si="72"/>
        <v>0</v>
      </c>
      <c r="Z560" s="201">
        <f>K495</f>
        <v>0</v>
      </c>
      <c r="AA560" s="202">
        <f>K496</f>
        <v>0</v>
      </c>
      <c r="AB560" s="203">
        <f t="shared" si="86"/>
        <v>0</v>
      </c>
      <c r="AC560" s="204" t="str">
        <f t="shared" si="91"/>
        <v>OUI</v>
      </c>
      <c r="AD560" s="205" t="str">
        <f t="shared" si="91"/>
        <v>OUI</v>
      </c>
      <c r="AE560" s="206" t="str">
        <f t="shared" si="75"/>
        <v>OUI</v>
      </c>
      <c r="AF560" s="45"/>
      <c r="AG560" s="44"/>
    </row>
    <row r="561" spans="1:33" ht="23.25" thickBot="1" x14ac:dyDescent="0.3">
      <c r="A561" s="45"/>
      <c r="B561" s="231" t="s">
        <v>228</v>
      </c>
      <c r="C561" s="232">
        <f>L494</f>
        <v>0</v>
      </c>
      <c r="D561" s="233">
        <f>L495</f>
        <v>0</v>
      </c>
      <c r="E561" s="234">
        <f t="shared" si="60"/>
        <v>0</v>
      </c>
      <c r="F561" s="232">
        <f t="shared" si="82"/>
        <v>0</v>
      </c>
      <c r="G561" s="233">
        <f t="shared" si="83"/>
        <v>0</v>
      </c>
      <c r="H561" s="1754">
        <f t="shared" si="83"/>
        <v>0</v>
      </c>
      <c r="I561" s="1755">
        <f t="shared" si="87"/>
        <v>0</v>
      </c>
      <c r="J561" s="1761" t="e">
        <f t="shared" si="63"/>
        <v>#DIV/0!</v>
      </c>
      <c r="K561" s="1771">
        <f t="shared" si="88"/>
        <v>0</v>
      </c>
      <c r="L561" s="1772">
        <f t="shared" si="88"/>
        <v>0</v>
      </c>
      <c r="M561" s="1762">
        <f t="shared" si="84"/>
        <v>0</v>
      </c>
      <c r="N561" s="1761" t="e">
        <f t="shared" si="66"/>
        <v>#DIV/0!</v>
      </c>
      <c r="O561" s="1773">
        <f t="shared" si="89"/>
        <v>0</v>
      </c>
      <c r="P561" s="1774">
        <f t="shared" si="89"/>
        <v>0</v>
      </c>
      <c r="Q561" s="1763">
        <f t="shared" si="85"/>
        <v>0</v>
      </c>
      <c r="R561" s="1761" t="e">
        <f t="shared" si="69"/>
        <v>#DIV/0!</v>
      </c>
      <c r="S561" s="236"/>
      <c r="T561" s="247"/>
      <c r="U561" s="248"/>
      <c r="V561" s="249">
        <f t="shared" si="90"/>
        <v>0</v>
      </c>
      <c r="W561" s="237">
        <f t="shared" si="71"/>
        <v>0</v>
      </c>
      <c r="X561" s="238">
        <f t="shared" si="71"/>
        <v>0</v>
      </c>
      <c r="Y561" s="239">
        <f t="shared" si="72"/>
        <v>0</v>
      </c>
      <c r="Z561" s="201">
        <f>L495</f>
        <v>0</v>
      </c>
      <c r="AA561" s="202">
        <f>L496</f>
        <v>0</v>
      </c>
      <c r="AB561" s="203">
        <f t="shared" si="86"/>
        <v>0</v>
      </c>
      <c r="AC561" s="204" t="str">
        <f t="shared" si="91"/>
        <v>OUI</v>
      </c>
      <c r="AD561" s="205" t="str">
        <f t="shared" si="91"/>
        <v>OUI</v>
      </c>
      <c r="AE561" s="206" t="str">
        <f t="shared" si="75"/>
        <v>OUI</v>
      </c>
      <c r="AF561" s="45"/>
      <c r="AG561" s="44"/>
    </row>
    <row r="562" spans="1:33" ht="23.25" thickBot="1" x14ac:dyDescent="0.3">
      <c r="A562" s="45"/>
      <c r="B562" s="231" t="s">
        <v>229</v>
      </c>
      <c r="C562" s="232">
        <f>M494</f>
        <v>0</v>
      </c>
      <c r="D562" s="233">
        <f>M495</f>
        <v>0</v>
      </c>
      <c r="E562" s="234">
        <f t="shared" si="60"/>
        <v>0</v>
      </c>
      <c r="F562" s="232">
        <f t="shared" si="82"/>
        <v>0</v>
      </c>
      <c r="G562" s="233">
        <f t="shared" si="83"/>
        <v>0</v>
      </c>
      <c r="H562" s="1754">
        <f t="shared" si="83"/>
        <v>0</v>
      </c>
      <c r="I562" s="1755">
        <f t="shared" si="87"/>
        <v>0</v>
      </c>
      <c r="J562" s="1761" t="e">
        <f t="shared" si="63"/>
        <v>#DIV/0!</v>
      </c>
      <c r="K562" s="1771">
        <f t="shared" si="88"/>
        <v>0</v>
      </c>
      <c r="L562" s="1772">
        <f t="shared" si="88"/>
        <v>0</v>
      </c>
      <c r="M562" s="1762">
        <f t="shared" si="84"/>
        <v>0</v>
      </c>
      <c r="N562" s="1761" t="e">
        <f t="shared" si="66"/>
        <v>#DIV/0!</v>
      </c>
      <c r="O562" s="1773">
        <f t="shared" si="89"/>
        <v>0</v>
      </c>
      <c r="P562" s="1774">
        <f t="shared" si="89"/>
        <v>0</v>
      </c>
      <c r="Q562" s="1763">
        <f t="shared" si="85"/>
        <v>0</v>
      </c>
      <c r="R562" s="1761" t="e">
        <f t="shared" si="69"/>
        <v>#DIV/0!</v>
      </c>
      <c r="S562" s="236"/>
      <c r="T562" s="250"/>
      <c r="U562" s="251"/>
      <c r="V562" s="252">
        <f>T562+U562</f>
        <v>0</v>
      </c>
      <c r="W562" s="237">
        <f t="shared" si="71"/>
        <v>0</v>
      </c>
      <c r="X562" s="238">
        <f t="shared" si="71"/>
        <v>0</v>
      </c>
      <c r="Y562" s="239">
        <f t="shared" si="72"/>
        <v>0</v>
      </c>
      <c r="Z562" s="201">
        <f>M495</f>
        <v>0</v>
      </c>
      <c r="AA562" s="202">
        <f>M496</f>
        <v>0</v>
      </c>
      <c r="AB562" s="203">
        <f t="shared" si="86"/>
        <v>0</v>
      </c>
      <c r="AC562" s="204" t="str">
        <f t="shared" si="91"/>
        <v>OUI</v>
      </c>
      <c r="AD562" s="205" t="str">
        <f t="shared" si="91"/>
        <v>OUI</v>
      </c>
      <c r="AE562" s="206" t="str">
        <f t="shared" si="75"/>
        <v>OUI</v>
      </c>
      <c r="AF562" s="45"/>
      <c r="AG562" s="44"/>
    </row>
    <row r="563" spans="1:33" ht="23.25" thickBot="1" x14ac:dyDescent="0.3">
      <c r="A563" s="45"/>
      <c r="B563" s="231" t="s">
        <v>230</v>
      </c>
      <c r="C563" s="232">
        <f>N494</f>
        <v>0</v>
      </c>
      <c r="D563" s="233">
        <f>N495</f>
        <v>0</v>
      </c>
      <c r="E563" s="234">
        <f t="shared" si="60"/>
        <v>0</v>
      </c>
      <c r="F563" s="232">
        <f t="shared" si="82"/>
        <v>0</v>
      </c>
      <c r="G563" s="233">
        <f t="shared" si="83"/>
        <v>0</v>
      </c>
      <c r="H563" s="1754">
        <f t="shared" si="83"/>
        <v>0</v>
      </c>
      <c r="I563" s="1755">
        <f t="shared" si="87"/>
        <v>0</v>
      </c>
      <c r="J563" s="1761" t="e">
        <f t="shared" si="63"/>
        <v>#DIV/0!</v>
      </c>
      <c r="K563" s="1771">
        <f t="shared" si="88"/>
        <v>0</v>
      </c>
      <c r="L563" s="1772">
        <f t="shared" si="88"/>
        <v>0</v>
      </c>
      <c r="M563" s="1762">
        <f t="shared" si="84"/>
        <v>0</v>
      </c>
      <c r="N563" s="1761" t="e">
        <f t="shared" si="66"/>
        <v>#DIV/0!</v>
      </c>
      <c r="O563" s="1773">
        <f t="shared" si="89"/>
        <v>0</v>
      </c>
      <c r="P563" s="1774">
        <f t="shared" si="89"/>
        <v>0</v>
      </c>
      <c r="Q563" s="1763">
        <f t="shared" si="85"/>
        <v>0</v>
      </c>
      <c r="R563" s="1761" t="e">
        <f t="shared" si="69"/>
        <v>#DIV/0!</v>
      </c>
      <c r="S563" s="236"/>
      <c r="T563" s="235"/>
      <c r="U563" s="253"/>
      <c r="V563" s="232">
        <f t="shared" ref="V563:V564" si="92">T563+U563</f>
        <v>0</v>
      </c>
      <c r="W563" s="237">
        <f t="shared" si="71"/>
        <v>0</v>
      </c>
      <c r="X563" s="238">
        <f t="shared" si="71"/>
        <v>0</v>
      </c>
      <c r="Y563" s="239">
        <f t="shared" si="72"/>
        <v>0</v>
      </c>
      <c r="Z563" s="201">
        <f>N495</f>
        <v>0</v>
      </c>
      <c r="AA563" s="202">
        <f>N496</f>
        <v>0</v>
      </c>
      <c r="AB563" s="203">
        <f t="shared" si="86"/>
        <v>0</v>
      </c>
      <c r="AC563" s="204" t="str">
        <f t="shared" si="91"/>
        <v>OUI</v>
      </c>
      <c r="AD563" s="205" t="str">
        <f t="shared" si="91"/>
        <v>OUI</v>
      </c>
      <c r="AE563" s="206" t="str">
        <f t="shared" si="75"/>
        <v>OUI</v>
      </c>
      <c r="AF563" s="45"/>
      <c r="AG563" s="44"/>
    </row>
    <row r="564" spans="1:33" ht="23.25" thickBot="1" x14ac:dyDescent="0.3">
      <c r="A564" s="45"/>
      <c r="B564" s="231" t="s">
        <v>231</v>
      </c>
      <c r="C564" s="232">
        <f>O494</f>
        <v>0</v>
      </c>
      <c r="D564" s="233">
        <f>O495</f>
        <v>0</v>
      </c>
      <c r="E564" s="234">
        <f t="shared" si="60"/>
        <v>0</v>
      </c>
      <c r="F564" s="232">
        <f t="shared" si="82"/>
        <v>0</v>
      </c>
      <c r="G564" s="233">
        <f t="shared" si="83"/>
        <v>0</v>
      </c>
      <c r="H564" s="1754">
        <f t="shared" si="83"/>
        <v>0</v>
      </c>
      <c r="I564" s="1755">
        <f t="shared" si="87"/>
        <v>0</v>
      </c>
      <c r="J564" s="1761" t="e">
        <f t="shared" si="63"/>
        <v>#DIV/0!</v>
      </c>
      <c r="K564" s="1771">
        <f t="shared" si="88"/>
        <v>0</v>
      </c>
      <c r="L564" s="1772">
        <f t="shared" si="88"/>
        <v>0</v>
      </c>
      <c r="M564" s="1762">
        <f t="shared" si="84"/>
        <v>0</v>
      </c>
      <c r="N564" s="1761" t="e">
        <f t="shared" si="66"/>
        <v>#DIV/0!</v>
      </c>
      <c r="O564" s="1773">
        <f t="shared" si="89"/>
        <v>0</v>
      </c>
      <c r="P564" s="1774">
        <f t="shared" si="89"/>
        <v>0</v>
      </c>
      <c r="Q564" s="1763">
        <f t="shared" si="85"/>
        <v>0</v>
      </c>
      <c r="R564" s="1761" t="e">
        <f t="shared" si="69"/>
        <v>#DIV/0!</v>
      </c>
      <c r="S564" s="236"/>
      <c r="T564" s="235"/>
      <c r="U564" s="253"/>
      <c r="V564" s="232">
        <f t="shared" si="92"/>
        <v>0</v>
      </c>
      <c r="W564" s="237">
        <f t="shared" si="71"/>
        <v>0</v>
      </c>
      <c r="X564" s="238">
        <f t="shared" si="71"/>
        <v>0</v>
      </c>
      <c r="Y564" s="239">
        <f t="shared" si="72"/>
        <v>0</v>
      </c>
      <c r="Z564" s="201">
        <f>O495</f>
        <v>0</v>
      </c>
      <c r="AA564" s="202">
        <f>O496</f>
        <v>0</v>
      </c>
      <c r="AB564" s="203">
        <f>SUM(Z564:AA564)</f>
        <v>0</v>
      </c>
      <c r="AC564" s="204" t="str">
        <f t="shared" si="91"/>
        <v>OUI</v>
      </c>
      <c r="AD564" s="205" t="str">
        <f t="shared" si="91"/>
        <v>OUI</v>
      </c>
      <c r="AE564" s="206" t="str">
        <f t="shared" si="75"/>
        <v>OUI</v>
      </c>
      <c r="AF564" s="45"/>
      <c r="AG564" s="44"/>
    </row>
    <row r="565" spans="1:33" ht="41.25" thickBot="1" x14ac:dyDescent="0.3">
      <c r="A565" s="254"/>
      <c r="B565" s="231" t="s">
        <v>232</v>
      </c>
      <c r="C565" s="232">
        <f>SUM(C557:C564)</f>
        <v>0</v>
      </c>
      <c r="D565" s="233">
        <f t="shared" ref="D565:F565" si="93">SUM(D557:D564)</f>
        <v>0</v>
      </c>
      <c r="E565" s="234">
        <f>SUM(E557:E564)</f>
        <v>0</v>
      </c>
      <c r="F565" s="232">
        <f t="shared" si="93"/>
        <v>0</v>
      </c>
      <c r="G565" s="233">
        <f t="shared" si="83"/>
        <v>0</v>
      </c>
      <c r="H565" s="1754">
        <f t="shared" si="83"/>
        <v>0</v>
      </c>
      <c r="I565" s="1763">
        <f>SUM(I557:I564)</f>
        <v>0</v>
      </c>
      <c r="J565" s="1761" t="e">
        <f t="shared" si="63"/>
        <v>#DIV/0!</v>
      </c>
      <c r="K565" s="1775">
        <f t="shared" ref="K565" si="94">SUM(K557:K564)</f>
        <v>0</v>
      </c>
      <c r="L565" s="1758">
        <f>SUM(L557:L564)</f>
        <v>0</v>
      </c>
      <c r="M565" s="1762">
        <f>SUM(M557:M564)</f>
        <v>0</v>
      </c>
      <c r="N565" s="1761" t="e">
        <f t="shared" si="66"/>
        <v>#DIV/0!</v>
      </c>
      <c r="O565" s="233">
        <f>SUM(O557:O564)</f>
        <v>0</v>
      </c>
      <c r="P565" s="234">
        <f>SUM(P557:P564)</f>
        <v>0</v>
      </c>
      <c r="Q565" s="1763">
        <f>SUM(Q557:Q564)</f>
        <v>0</v>
      </c>
      <c r="R565" s="1761" t="e">
        <f t="shared" si="69"/>
        <v>#DIV/0!</v>
      </c>
      <c r="S565" s="232">
        <f>SUM(S557:S564)</f>
        <v>0</v>
      </c>
      <c r="T565" s="233">
        <f t="shared" ref="T565:Y565" si="95">SUM(T557:T564)</f>
        <v>0</v>
      </c>
      <c r="U565" s="234">
        <f t="shared" si="95"/>
        <v>0</v>
      </c>
      <c r="V565" s="232">
        <f t="shared" si="95"/>
        <v>0</v>
      </c>
      <c r="W565" s="255">
        <f t="shared" si="95"/>
        <v>0</v>
      </c>
      <c r="X565" s="255">
        <f t="shared" si="95"/>
        <v>0</v>
      </c>
      <c r="Y565" s="255">
        <f t="shared" si="95"/>
        <v>0</v>
      </c>
      <c r="Z565" s="1197">
        <f>SUM(Z557:Z564)</f>
        <v>0</v>
      </c>
      <c r="AA565" s="256">
        <f>SUM(AA557:AA564)</f>
        <v>0</v>
      </c>
      <c r="AB565" s="1197">
        <f>SUM(AB557:AB564)</f>
        <v>0</v>
      </c>
      <c r="AC565" s="1197" t="str">
        <f>IF(W565=Z565,"OUI","NON")</f>
        <v>OUI</v>
      </c>
      <c r="AD565" s="1197" t="str">
        <f>IF(X565=AA565,"OUI","NON")</f>
        <v>OUI</v>
      </c>
      <c r="AE565" s="212" t="str">
        <f t="shared" si="75"/>
        <v>OUI</v>
      </c>
      <c r="AF565" s="45"/>
      <c r="AG565" s="44"/>
    </row>
    <row r="566" spans="1:33" ht="41.25" thickBot="1" x14ac:dyDescent="0.3">
      <c r="A566" s="254"/>
      <c r="B566" s="231" t="s">
        <v>31</v>
      </c>
      <c r="C566" s="232">
        <f>C556+C565</f>
        <v>0</v>
      </c>
      <c r="D566" s="233">
        <f t="shared" ref="D566:F566" si="96">D556+D565</f>
        <v>0</v>
      </c>
      <c r="E566" s="234">
        <f t="shared" si="96"/>
        <v>0</v>
      </c>
      <c r="F566" s="232">
        <f t="shared" si="96"/>
        <v>0</v>
      </c>
      <c r="G566" s="233">
        <f>C541</f>
        <v>0</v>
      </c>
      <c r="H566" s="1754">
        <f>D541</f>
        <v>0</v>
      </c>
      <c r="I566" s="1776">
        <f>I556+I565</f>
        <v>0</v>
      </c>
      <c r="J566" s="1777" t="e">
        <f t="shared" si="63"/>
        <v>#DIV/0!</v>
      </c>
      <c r="K566" s="1775">
        <f t="shared" ref="K566:L566" si="97">K556+K565</f>
        <v>0</v>
      </c>
      <c r="L566" s="1758">
        <f t="shared" si="97"/>
        <v>0</v>
      </c>
      <c r="M566" s="1778">
        <f>M556+M565</f>
        <v>0</v>
      </c>
      <c r="N566" s="1777" t="e">
        <f t="shared" si="66"/>
        <v>#DIV/0!</v>
      </c>
      <c r="O566" s="233">
        <f>O556+O565</f>
        <v>0</v>
      </c>
      <c r="P566" s="234">
        <f t="shared" ref="P566" si="98">P556+P565</f>
        <v>0</v>
      </c>
      <c r="Q566" s="1776">
        <f>Q556+Q565</f>
        <v>0</v>
      </c>
      <c r="R566" s="1777" t="e">
        <f t="shared" si="69"/>
        <v>#DIV/0!</v>
      </c>
      <c r="S566" s="232">
        <f>S556+S565</f>
        <v>0</v>
      </c>
      <c r="T566" s="233">
        <f>T556+T565</f>
        <v>0</v>
      </c>
      <c r="U566" s="234">
        <f t="shared" ref="U566:Y566" si="99">U556+U565</f>
        <v>0</v>
      </c>
      <c r="V566" s="232">
        <f t="shared" si="99"/>
        <v>0</v>
      </c>
      <c r="W566" s="257">
        <f t="shared" si="99"/>
        <v>0</v>
      </c>
      <c r="X566" s="257">
        <f t="shared" si="99"/>
        <v>0</v>
      </c>
      <c r="Y566" s="257">
        <f t="shared" si="99"/>
        <v>0</v>
      </c>
      <c r="Z566" s="216">
        <f>Z556+Z565</f>
        <v>0</v>
      </c>
      <c r="AA566" s="216">
        <f>AA556+AA565</f>
        <v>0</v>
      </c>
      <c r="AB566" s="216">
        <f>AB556+AB565</f>
        <v>0</v>
      </c>
      <c r="AC566" s="216" t="str">
        <f>IF(W566=Z566,"OUI","NON")</f>
        <v>OUI</v>
      </c>
      <c r="AD566" s="216" t="str">
        <f>IF(X566=AA566,"OUI","NON")</f>
        <v>OUI</v>
      </c>
      <c r="AE566" s="217" t="str">
        <f t="shared" si="75"/>
        <v>OUI</v>
      </c>
      <c r="AF566" s="45"/>
      <c r="AG566" s="44"/>
    </row>
    <row r="567" spans="1:33" x14ac:dyDescent="0.25">
      <c r="A567" s="254"/>
      <c r="B567" s="258"/>
      <c r="C567" s="254"/>
      <c r="D567" s="45"/>
      <c r="E567" s="45"/>
      <c r="F567" s="45"/>
      <c r="G567" s="45"/>
      <c r="H567" s="45"/>
      <c r="I567" s="45"/>
      <c r="J567" s="45"/>
      <c r="K567" s="45"/>
      <c r="L567" s="45"/>
      <c r="M567" s="45"/>
      <c r="N567" s="45"/>
      <c r="O567" s="45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  <c r="AG567" s="44"/>
    </row>
    <row r="568" spans="1:33" x14ac:dyDescent="0.25">
      <c r="A568" s="71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44"/>
    </row>
    <row r="569" spans="1:33" ht="18.75" x14ac:dyDescent="0.3">
      <c r="A569" s="45"/>
      <c r="B569" s="47" t="s">
        <v>233</v>
      </c>
      <c r="C569" s="45"/>
      <c r="D569" s="45"/>
      <c r="E569" s="45"/>
      <c r="F569" s="45"/>
      <c r="G569" s="45"/>
      <c r="H569" s="45"/>
      <c r="I569" s="45"/>
      <c r="J569" s="45"/>
      <c r="K569" s="45"/>
      <c r="L569" s="45"/>
      <c r="M569" s="45"/>
      <c r="N569" s="45"/>
      <c r="O569" s="45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  <c r="AG569" s="44"/>
    </row>
    <row r="570" spans="1:33" ht="19.5" thickBot="1" x14ac:dyDescent="0.35">
      <c r="A570" s="45"/>
      <c r="B570" s="47"/>
      <c r="C570" s="45"/>
      <c r="D570" s="45"/>
      <c r="E570" s="45"/>
      <c r="F570" s="45"/>
      <c r="G570" s="45"/>
      <c r="H570" s="45"/>
      <c r="I570" s="45"/>
      <c r="J570" s="45"/>
      <c r="K570" s="45"/>
      <c r="L570" s="45"/>
      <c r="M570" s="45"/>
      <c r="N570" s="45"/>
      <c r="O570" s="45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  <c r="AG570" s="44"/>
    </row>
    <row r="571" spans="1:33" ht="21.75" thickBot="1" x14ac:dyDescent="0.4">
      <c r="A571" s="45"/>
      <c r="B571" s="167" t="s">
        <v>234</v>
      </c>
      <c r="C571" s="1911" t="s">
        <v>37</v>
      </c>
      <c r="D571" s="1912"/>
      <c r="E571" s="1912"/>
      <c r="F571" s="1912"/>
      <c r="G571" s="1913"/>
      <c r="H571" s="1914" t="s">
        <v>24</v>
      </c>
      <c r="I571" s="1903"/>
      <c r="J571" s="1903"/>
      <c r="K571" s="1903"/>
      <c r="L571" s="1903"/>
      <c r="M571" s="1903"/>
      <c r="N571" s="1903"/>
      <c r="O571" s="1903"/>
      <c r="P571" s="1904"/>
      <c r="Q571" s="2329" t="s">
        <v>163</v>
      </c>
      <c r="R571" s="46"/>
      <c r="S571" s="46"/>
      <c r="T571" s="46"/>
      <c r="U571" s="46"/>
      <c r="V571" s="46"/>
      <c r="W571" s="46"/>
      <c r="X571" s="46"/>
      <c r="Y571" s="46"/>
      <c r="Z571" s="46"/>
      <c r="AA571" s="46"/>
      <c r="AB571" s="46"/>
      <c r="AC571" s="46"/>
      <c r="AD571" s="46"/>
      <c r="AE571" s="46"/>
      <c r="AF571" s="46"/>
      <c r="AG571" s="44"/>
    </row>
    <row r="572" spans="1:33" ht="21.75" thickBot="1" x14ac:dyDescent="0.4">
      <c r="A572" s="45"/>
      <c r="B572" s="147" t="s">
        <v>164</v>
      </c>
      <c r="C572" s="134" t="s">
        <v>25</v>
      </c>
      <c r="D572" s="135" t="s">
        <v>26</v>
      </c>
      <c r="E572" s="135" t="s">
        <v>27</v>
      </c>
      <c r="F572" s="135" t="s">
        <v>28</v>
      </c>
      <c r="G572" s="164" t="s">
        <v>165</v>
      </c>
      <c r="H572" s="135" t="s">
        <v>16</v>
      </c>
      <c r="I572" s="135" t="s">
        <v>17</v>
      </c>
      <c r="J572" s="135" t="s">
        <v>18</v>
      </c>
      <c r="K572" s="135" t="s">
        <v>166</v>
      </c>
      <c r="L572" s="135" t="s">
        <v>20</v>
      </c>
      <c r="M572" s="135" t="s">
        <v>21</v>
      </c>
      <c r="N572" s="135" t="s">
        <v>22</v>
      </c>
      <c r="O572" s="136" t="s">
        <v>23</v>
      </c>
      <c r="P572" s="137" t="s">
        <v>167</v>
      </c>
      <c r="Q572" s="2330"/>
      <c r="R572" s="46"/>
      <c r="S572" s="46"/>
      <c r="T572" s="46"/>
      <c r="U572" s="46"/>
      <c r="V572" s="46"/>
      <c r="W572" s="46"/>
      <c r="X572" s="46"/>
      <c r="Y572" s="46"/>
      <c r="Z572" s="46"/>
      <c r="AA572" s="46"/>
      <c r="AB572" s="46"/>
      <c r="AC572" s="46"/>
      <c r="AD572" s="46"/>
      <c r="AE572" s="46"/>
      <c r="AF572" s="46"/>
      <c r="AG572" s="44"/>
    </row>
    <row r="573" spans="1:33" ht="21.75" thickBot="1" x14ac:dyDescent="0.4">
      <c r="A573" s="45"/>
      <c r="B573" s="259" t="s">
        <v>235</v>
      </c>
      <c r="C573" s="260"/>
      <c r="D573" s="260"/>
      <c r="E573" s="260"/>
      <c r="F573" s="260"/>
      <c r="G573" s="261">
        <f>SUM(C573:F573)</f>
        <v>0</v>
      </c>
      <c r="H573" s="260"/>
      <c r="I573" s="260"/>
      <c r="J573" s="260"/>
      <c r="K573" s="260"/>
      <c r="L573" s="260"/>
      <c r="M573" s="260"/>
      <c r="N573" s="260"/>
      <c r="O573" s="260"/>
      <c r="P573" s="94">
        <f>SUM(H573:O573)</f>
        <v>0</v>
      </c>
      <c r="Q573" s="94">
        <f>G573+P573</f>
        <v>0</v>
      </c>
      <c r="R573" s="46"/>
      <c r="S573" s="46"/>
      <c r="T573" s="46"/>
      <c r="U573" s="46"/>
      <c r="V573" s="46"/>
      <c r="W573" s="46"/>
      <c r="X573" s="46"/>
      <c r="Y573" s="46"/>
      <c r="Z573" s="46"/>
      <c r="AA573" s="46"/>
      <c r="AB573" s="46"/>
      <c r="AC573" s="46"/>
      <c r="AD573" s="46"/>
      <c r="AE573" s="46"/>
      <c r="AF573" s="46"/>
      <c r="AG573" s="44"/>
    </row>
    <row r="574" spans="1:33" ht="44.25" customHeight="1" thickBot="1" x14ac:dyDescent="0.4">
      <c r="A574" s="45"/>
      <c r="B574" s="259" t="s">
        <v>236</v>
      </c>
      <c r="C574" s="260"/>
      <c r="D574" s="260"/>
      <c r="E574" s="260"/>
      <c r="F574" s="260"/>
      <c r="G574" s="261">
        <f>SUM(C574:F574)</f>
        <v>0</v>
      </c>
      <c r="H574" s="260"/>
      <c r="I574" s="260"/>
      <c r="J574" s="260"/>
      <c r="K574" s="260"/>
      <c r="L574" s="260"/>
      <c r="M574" s="260"/>
      <c r="N574" s="260"/>
      <c r="O574" s="260"/>
      <c r="P574" s="94">
        <f>SUM(H574:O574)</f>
        <v>0</v>
      </c>
      <c r="Q574" s="94">
        <f>G574+P574</f>
        <v>0</v>
      </c>
      <c r="R574" s="46"/>
      <c r="S574" s="46"/>
      <c r="T574" s="46"/>
      <c r="U574" s="46"/>
      <c r="V574" s="46"/>
      <c r="W574" s="46"/>
      <c r="X574" s="46"/>
      <c r="Y574" s="46"/>
      <c r="Z574" s="46"/>
      <c r="AA574" s="46"/>
      <c r="AB574" s="46"/>
      <c r="AC574" s="46"/>
      <c r="AD574" s="46"/>
      <c r="AE574" s="46"/>
      <c r="AF574" s="46"/>
      <c r="AG574" s="44"/>
    </row>
    <row r="575" spans="1:33" ht="21.75" thickBot="1" x14ac:dyDescent="0.4">
      <c r="A575" s="45"/>
      <c r="B575" s="155" t="s">
        <v>237</v>
      </c>
      <c r="C575" s="262" t="e">
        <f>C574/C573</f>
        <v>#DIV/0!</v>
      </c>
      <c r="D575" s="262" t="e">
        <f t="shared" ref="D575:Q575" si="100">D574/D573</f>
        <v>#DIV/0!</v>
      </c>
      <c r="E575" s="262" t="e">
        <f t="shared" si="100"/>
        <v>#DIV/0!</v>
      </c>
      <c r="F575" s="262" t="e">
        <f t="shared" si="100"/>
        <v>#DIV/0!</v>
      </c>
      <c r="G575" s="262" t="e">
        <f t="shared" si="100"/>
        <v>#DIV/0!</v>
      </c>
      <c r="H575" s="262" t="e">
        <f t="shared" si="100"/>
        <v>#DIV/0!</v>
      </c>
      <c r="I575" s="262" t="e">
        <f t="shared" si="100"/>
        <v>#DIV/0!</v>
      </c>
      <c r="J575" s="262" t="e">
        <f t="shared" si="100"/>
        <v>#DIV/0!</v>
      </c>
      <c r="K575" s="262" t="e">
        <f t="shared" si="100"/>
        <v>#DIV/0!</v>
      </c>
      <c r="L575" s="262" t="e">
        <f t="shared" si="100"/>
        <v>#DIV/0!</v>
      </c>
      <c r="M575" s="262" t="e">
        <f t="shared" si="100"/>
        <v>#DIV/0!</v>
      </c>
      <c r="N575" s="262" t="e">
        <f t="shared" si="100"/>
        <v>#DIV/0!</v>
      </c>
      <c r="O575" s="262" t="e">
        <f t="shared" si="100"/>
        <v>#DIV/0!</v>
      </c>
      <c r="P575" s="262" t="e">
        <f t="shared" si="100"/>
        <v>#DIV/0!</v>
      </c>
      <c r="Q575" s="263" t="e">
        <f t="shared" si="100"/>
        <v>#DIV/0!</v>
      </c>
      <c r="R575" s="46"/>
      <c r="S575" s="46"/>
      <c r="T575" s="46"/>
      <c r="U575" s="46"/>
      <c r="V575" s="46"/>
      <c r="W575" s="46"/>
      <c r="X575" s="46"/>
      <c r="Y575" s="46"/>
      <c r="Z575" s="46"/>
      <c r="AA575" s="46"/>
      <c r="AB575" s="46"/>
      <c r="AC575" s="46"/>
      <c r="AD575" s="46"/>
      <c r="AE575" s="46"/>
      <c r="AF575" s="46"/>
      <c r="AG575" s="44"/>
    </row>
    <row r="576" spans="1:33" x14ac:dyDescent="0.25">
      <c r="A576" s="45"/>
      <c r="B576" s="45"/>
      <c r="C576" s="45"/>
      <c r="D576" s="45"/>
      <c r="E576" s="45"/>
      <c r="F576" s="45"/>
      <c r="G576" s="45"/>
      <c r="H576" s="45"/>
      <c r="I576" s="45"/>
      <c r="J576" s="45"/>
      <c r="K576" s="45"/>
      <c r="L576" s="45"/>
      <c r="M576" s="45"/>
      <c r="N576" s="45"/>
      <c r="O576" s="45"/>
      <c r="P576" s="45"/>
      <c r="Q576" s="45"/>
      <c r="R576" s="45"/>
      <c r="S576" s="45"/>
      <c r="T576" s="46"/>
      <c r="U576" s="46"/>
      <c r="V576" s="46"/>
      <c r="W576" s="46"/>
      <c r="X576" s="46"/>
      <c r="Y576" s="46"/>
      <c r="Z576" s="46"/>
      <c r="AA576" s="46"/>
      <c r="AB576" s="46"/>
      <c r="AC576" s="46"/>
      <c r="AD576" s="46"/>
      <c r="AE576" s="46"/>
      <c r="AF576" s="46"/>
      <c r="AG576" s="44"/>
    </row>
    <row r="577" spans="1:33" x14ac:dyDescent="0.25">
      <c r="A577" s="71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44"/>
    </row>
    <row r="578" spans="1:33" ht="18.75" x14ac:dyDescent="0.3">
      <c r="A578" s="45"/>
      <c r="B578" s="47" t="s">
        <v>238</v>
      </c>
      <c r="C578" s="45"/>
      <c r="D578" s="45"/>
      <c r="E578" s="45"/>
      <c r="F578" s="45"/>
      <c r="G578" s="45"/>
      <c r="H578" s="45"/>
      <c r="I578" s="45"/>
      <c r="J578" s="45"/>
      <c r="K578" s="45"/>
      <c r="L578" s="45"/>
      <c r="M578" s="45"/>
      <c r="N578" s="45"/>
      <c r="O578" s="45"/>
      <c r="P578" s="45"/>
      <c r="Q578" s="45"/>
      <c r="R578" s="45"/>
      <c r="S578" s="45"/>
      <c r="T578" s="46"/>
      <c r="U578" s="46"/>
      <c r="V578" s="46"/>
      <c r="W578" s="46"/>
      <c r="X578" s="46"/>
      <c r="Y578" s="46"/>
      <c r="Z578" s="46"/>
      <c r="AA578" s="46"/>
      <c r="AB578" s="46"/>
      <c r="AC578" s="46"/>
      <c r="AD578" s="46"/>
      <c r="AE578" s="46"/>
      <c r="AF578" s="46"/>
      <c r="AG578" s="44"/>
    </row>
    <row r="579" spans="1:33" ht="19.5" thickBot="1" x14ac:dyDescent="0.35">
      <c r="A579" s="45"/>
      <c r="B579" s="47" t="s">
        <v>239</v>
      </c>
      <c r="C579" s="45"/>
      <c r="D579" s="45"/>
      <c r="E579" s="45"/>
      <c r="F579" s="45"/>
      <c r="G579" s="45"/>
      <c r="H579" s="45"/>
      <c r="I579" s="45"/>
      <c r="J579" s="45"/>
      <c r="K579" s="45"/>
      <c r="L579" s="45"/>
      <c r="M579" s="45"/>
      <c r="N579" s="45"/>
      <c r="O579" s="45"/>
      <c r="P579" s="45"/>
      <c r="Q579" s="45"/>
      <c r="R579" s="45"/>
      <c r="S579" s="45"/>
      <c r="T579" s="46"/>
      <c r="U579" s="46"/>
      <c r="V579" s="46"/>
      <c r="W579" s="46"/>
      <c r="X579" s="46"/>
      <c r="Y579" s="46"/>
      <c r="Z579" s="46"/>
      <c r="AA579" s="46"/>
      <c r="AB579" s="46"/>
      <c r="AC579" s="46"/>
      <c r="AD579" s="46"/>
      <c r="AE579" s="46"/>
      <c r="AF579" s="46"/>
      <c r="AG579" s="44"/>
    </row>
    <row r="580" spans="1:33" ht="24" thickBot="1" x14ac:dyDescent="0.4">
      <c r="A580" s="45"/>
      <c r="B580" s="2318" t="s">
        <v>35</v>
      </c>
      <c r="C580" s="2318" t="s">
        <v>240</v>
      </c>
      <c r="D580" s="2320" t="s">
        <v>241</v>
      </c>
      <c r="E580" s="2320"/>
      <c r="F580" s="2320"/>
      <c r="G580" s="2320"/>
      <c r="H580" s="2320" t="s">
        <v>242</v>
      </c>
      <c r="I580" s="2320"/>
      <c r="J580" s="2320"/>
      <c r="K580" s="2320"/>
      <c r="L580" s="2320" t="s">
        <v>243</v>
      </c>
      <c r="M580" s="2320"/>
      <c r="N580" s="2320"/>
      <c r="O580" s="2320"/>
      <c r="P580" s="45"/>
      <c r="Q580" s="45"/>
      <c r="R580" s="45"/>
      <c r="S580" s="45"/>
      <c r="T580" s="46"/>
      <c r="U580" s="46"/>
      <c r="V580" s="46"/>
      <c r="W580" s="46"/>
      <c r="X580" s="46"/>
      <c r="Y580" s="46"/>
      <c r="Z580" s="46"/>
      <c r="AA580" s="46"/>
      <c r="AB580" s="46"/>
      <c r="AC580" s="46"/>
      <c r="AD580" s="46"/>
      <c r="AE580" s="46"/>
      <c r="AF580" s="46"/>
      <c r="AG580" s="44"/>
    </row>
    <row r="581" spans="1:33" ht="24" thickBot="1" x14ac:dyDescent="0.4">
      <c r="A581" s="45"/>
      <c r="B581" s="2319"/>
      <c r="C581" s="2319"/>
      <c r="D581" s="264" t="s">
        <v>36</v>
      </c>
      <c r="E581" s="265" t="s">
        <v>60</v>
      </c>
      <c r="F581" s="266" t="s">
        <v>0</v>
      </c>
      <c r="G581" s="1201" t="s">
        <v>143</v>
      </c>
      <c r="H581" s="264" t="s">
        <v>36</v>
      </c>
      <c r="I581" s="265" t="s">
        <v>60</v>
      </c>
      <c r="J581" s="1201" t="s">
        <v>0</v>
      </c>
      <c r="K581" s="1201" t="s">
        <v>143</v>
      </c>
      <c r="L581" s="264" t="s">
        <v>36</v>
      </c>
      <c r="M581" s="265" t="s">
        <v>60</v>
      </c>
      <c r="N581" s="1201" t="s">
        <v>0</v>
      </c>
      <c r="O581" s="1201" t="s">
        <v>143</v>
      </c>
      <c r="P581" s="45"/>
      <c r="Q581" s="45"/>
      <c r="R581" s="45"/>
      <c r="S581" s="45"/>
      <c r="T581" s="46"/>
      <c r="U581" s="46"/>
      <c r="V581" s="46"/>
      <c r="W581" s="46"/>
      <c r="X581" s="46"/>
      <c r="Y581" s="46"/>
      <c r="Z581" s="46"/>
      <c r="AA581" s="46"/>
      <c r="AB581" s="46"/>
      <c r="AC581" s="46"/>
      <c r="AD581" s="46"/>
      <c r="AE581" s="46"/>
      <c r="AF581" s="46"/>
      <c r="AG581" s="44"/>
    </row>
    <row r="582" spans="1:33" ht="21.75" thickBot="1" x14ac:dyDescent="0.4">
      <c r="A582" s="45"/>
      <c r="B582" s="267" t="s">
        <v>25</v>
      </c>
      <c r="C582" s="96">
        <f>F552</f>
        <v>0</v>
      </c>
      <c r="D582" s="268">
        <f>G552</f>
        <v>0</v>
      </c>
      <c r="E582" s="269">
        <f>H552</f>
        <v>0</v>
      </c>
      <c r="F582" s="96">
        <f>SUM(D582:E582)</f>
        <v>0</v>
      </c>
      <c r="G582" s="270" t="e">
        <f>F582/C582</f>
        <v>#DIV/0!</v>
      </c>
      <c r="H582" s="271">
        <f>K552</f>
        <v>0</v>
      </c>
      <c r="I582" s="272">
        <f>L552</f>
        <v>0</v>
      </c>
      <c r="J582" s="96">
        <f>SUM(H582:I582)</f>
        <v>0</v>
      </c>
      <c r="K582" s="270" t="e">
        <f>J582/C582</f>
        <v>#DIV/0!</v>
      </c>
      <c r="L582" s="268">
        <f>O552</f>
        <v>0</v>
      </c>
      <c r="M582" s="269">
        <f>P552</f>
        <v>0</v>
      </c>
      <c r="N582" s="96">
        <f>SUM(L582:M582)</f>
        <v>0</v>
      </c>
      <c r="O582" s="270" t="e">
        <f>N582/C582</f>
        <v>#DIV/0!</v>
      </c>
      <c r="P582" s="45"/>
      <c r="Q582" s="45"/>
      <c r="R582" s="45"/>
      <c r="S582" s="45"/>
      <c r="T582" s="46"/>
      <c r="U582" s="46"/>
      <c r="V582" s="46"/>
      <c r="W582" s="46"/>
      <c r="X582" s="46"/>
      <c r="Y582" s="46"/>
      <c r="Z582" s="46"/>
      <c r="AA582" s="46"/>
      <c r="AB582" s="46"/>
      <c r="AC582" s="46"/>
      <c r="AD582" s="46"/>
      <c r="AE582" s="46"/>
      <c r="AF582" s="46"/>
      <c r="AG582" s="44"/>
    </row>
    <row r="583" spans="1:33" ht="21.75" thickBot="1" x14ac:dyDescent="0.4">
      <c r="A583" s="45"/>
      <c r="B583" s="273" t="s">
        <v>26</v>
      </c>
      <c r="C583" s="96">
        <f t="shared" ref="C583:E584" si="101">F553</f>
        <v>0</v>
      </c>
      <c r="D583" s="268">
        <f t="shared" si="101"/>
        <v>0</v>
      </c>
      <c r="E583" s="269">
        <f t="shared" si="101"/>
        <v>0</v>
      </c>
      <c r="F583" s="96">
        <f t="shared" ref="F583:F584" si="102">SUM(D583:E583)</f>
        <v>0</v>
      </c>
      <c r="G583" s="270" t="e">
        <f>F583/C583</f>
        <v>#DIV/0!</v>
      </c>
      <c r="H583" s="268">
        <f t="shared" ref="H583:I584" si="103">K553</f>
        <v>0</v>
      </c>
      <c r="I583" s="269">
        <f t="shared" si="103"/>
        <v>0</v>
      </c>
      <c r="J583" s="96">
        <f t="shared" ref="J583:J584" si="104">SUM(H583:I583)</f>
        <v>0</v>
      </c>
      <c r="K583" s="270" t="e">
        <f>J583/C583</f>
        <v>#DIV/0!</v>
      </c>
      <c r="L583" s="268">
        <f t="shared" ref="L583:M584" si="105">O553</f>
        <v>0</v>
      </c>
      <c r="M583" s="269">
        <f t="shared" si="105"/>
        <v>0</v>
      </c>
      <c r="N583" s="96">
        <f t="shared" ref="N583:N584" si="106">SUM(L583:M583)</f>
        <v>0</v>
      </c>
      <c r="O583" s="270" t="e">
        <f>N583/C583</f>
        <v>#DIV/0!</v>
      </c>
      <c r="P583" s="45"/>
      <c r="Q583" s="45"/>
      <c r="R583" s="45"/>
      <c r="S583" s="45"/>
      <c r="T583" s="46"/>
      <c r="U583" s="46"/>
      <c r="V583" s="46"/>
      <c r="W583" s="46"/>
      <c r="X583" s="46"/>
      <c r="Y583" s="46"/>
      <c r="Z583" s="46"/>
      <c r="AA583" s="46"/>
      <c r="AB583" s="46"/>
      <c r="AC583" s="46"/>
      <c r="AD583" s="46"/>
      <c r="AE583" s="46"/>
      <c r="AF583" s="46"/>
      <c r="AG583" s="44"/>
    </row>
    <row r="584" spans="1:33" ht="21.75" thickBot="1" x14ac:dyDescent="0.4">
      <c r="A584" s="45"/>
      <c r="B584" s="273" t="s">
        <v>27</v>
      </c>
      <c r="C584" s="96">
        <f t="shared" si="101"/>
        <v>0</v>
      </c>
      <c r="D584" s="268">
        <f t="shared" si="101"/>
        <v>0</v>
      </c>
      <c r="E584" s="269">
        <f t="shared" si="101"/>
        <v>0</v>
      </c>
      <c r="F584" s="96">
        <f t="shared" si="102"/>
        <v>0</v>
      </c>
      <c r="G584" s="270" t="e">
        <f>F584/C584</f>
        <v>#DIV/0!</v>
      </c>
      <c r="H584" s="268">
        <f t="shared" si="103"/>
        <v>0</v>
      </c>
      <c r="I584" s="269">
        <f t="shared" si="103"/>
        <v>0</v>
      </c>
      <c r="J584" s="96">
        <f t="shared" si="104"/>
        <v>0</v>
      </c>
      <c r="K584" s="270" t="e">
        <f>J584/C584</f>
        <v>#DIV/0!</v>
      </c>
      <c r="L584" s="268">
        <f t="shared" si="105"/>
        <v>0</v>
      </c>
      <c r="M584" s="269">
        <f t="shared" si="105"/>
        <v>0</v>
      </c>
      <c r="N584" s="96">
        <f t="shared" si="106"/>
        <v>0</v>
      </c>
      <c r="O584" s="270" t="e">
        <f>N584/C584</f>
        <v>#DIV/0!</v>
      </c>
      <c r="P584" s="45"/>
      <c r="Q584" s="45"/>
      <c r="R584" s="45"/>
      <c r="S584" s="45"/>
      <c r="T584" s="46"/>
      <c r="U584" s="46"/>
      <c r="V584" s="46"/>
      <c r="W584" s="46"/>
      <c r="X584" s="46"/>
      <c r="Y584" s="46"/>
      <c r="Z584" s="46"/>
      <c r="AA584" s="46"/>
      <c r="AB584" s="46"/>
      <c r="AC584" s="46"/>
      <c r="AD584" s="46"/>
      <c r="AE584" s="46"/>
      <c r="AF584" s="46"/>
      <c r="AG584" s="44"/>
    </row>
    <row r="585" spans="1:33" ht="21.75" thickBot="1" x14ac:dyDescent="0.4">
      <c r="A585" s="45"/>
      <c r="B585" s="274" t="s">
        <v>28</v>
      </c>
      <c r="C585" s="1697"/>
      <c r="D585" s="1698"/>
      <c r="E585" s="1699"/>
      <c r="F585" s="1697"/>
      <c r="G585" s="1701"/>
      <c r="H585" s="1698"/>
      <c r="I585" s="1699"/>
      <c r="J585" s="1697"/>
      <c r="K585" s="1701"/>
      <c r="L585" s="1698"/>
      <c r="M585" s="1699"/>
      <c r="N585" s="1697"/>
      <c r="O585" s="1701"/>
      <c r="P585" s="45"/>
      <c r="Q585" s="45"/>
      <c r="R585" s="45"/>
      <c r="S585" s="45"/>
      <c r="T585" s="46"/>
      <c r="U585" s="46"/>
      <c r="V585" s="46"/>
      <c r="W585" s="46"/>
      <c r="X585" s="46"/>
      <c r="Y585" s="46"/>
      <c r="Z585" s="46"/>
      <c r="AA585" s="46"/>
      <c r="AB585" s="46"/>
      <c r="AC585" s="46"/>
      <c r="AD585" s="46"/>
      <c r="AE585" s="46"/>
      <c r="AF585" s="46"/>
      <c r="AG585" s="44"/>
    </row>
    <row r="586" spans="1:33" ht="19.5" thickBot="1" x14ac:dyDescent="0.35">
      <c r="A586" s="45"/>
      <c r="B586" s="275" t="s">
        <v>0</v>
      </c>
      <c r="C586" s="276">
        <f>SUM(C582:C584)</f>
        <v>0</v>
      </c>
      <c r="D586" s="276">
        <f t="shared" ref="D586:N586" si="107">SUM(D582:D584)</f>
        <v>0</v>
      </c>
      <c r="E586" s="276">
        <f t="shared" si="107"/>
        <v>0</v>
      </c>
      <c r="F586" s="276">
        <f t="shared" si="107"/>
        <v>0</v>
      </c>
      <c r="G586" s="270" t="e">
        <f>F586/C586</f>
        <v>#DIV/0!</v>
      </c>
      <c r="H586" s="276">
        <f t="shared" si="107"/>
        <v>0</v>
      </c>
      <c r="I586" s="276">
        <f t="shared" si="107"/>
        <v>0</v>
      </c>
      <c r="J586" s="276">
        <f t="shared" si="107"/>
        <v>0</v>
      </c>
      <c r="K586" s="270" t="e">
        <f>J586/C586</f>
        <v>#DIV/0!</v>
      </c>
      <c r="L586" s="276">
        <f t="shared" si="107"/>
        <v>0</v>
      </c>
      <c r="M586" s="276">
        <f t="shared" si="107"/>
        <v>0</v>
      </c>
      <c r="N586" s="276">
        <f t="shared" si="107"/>
        <v>0</v>
      </c>
      <c r="O586" s="270" t="e">
        <f>N586/C586</f>
        <v>#DIV/0!</v>
      </c>
      <c r="P586" s="45"/>
      <c r="Q586" s="45"/>
      <c r="R586" s="45"/>
      <c r="S586" s="45"/>
      <c r="T586" s="46"/>
      <c r="U586" s="46"/>
      <c r="V586" s="46"/>
      <c r="W586" s="46"/>
      <c r="X586" s="46"/>
      <c r="Y586" s="46"/>
      <c r="Z586" s="46"/>
      <c r="AA586" s="46"/>
      <c r="AB586" s="46"/>
      <c r="AC586" s="46"/>
      <c r="AD586" s="46"/>
      <c r="AE586" s="46"/>
      <c r="AF586" s="46"/>
      <c r="AG586" s="44"/>
    </row>
    <row r="587" spans="1:33" x14ac:dyDescent="0.25">
      <c r="A587" s="45"/>
      <c r="B587" s="45"/>
      <c r="C587" s="45"/>
      <c r="D587" s="45"/>
      <c r="E587" s="45"/>
      <c r="F587" s="45"/>
      <c r="G587" s="45"/>
      <c r="H587" s="45"/>
      <c r="I587" s="45"/>
      <c r="J587" s="45"/>
      <c r="K587" s="45"/>
      <c r="L587" s="45"/>
      <c r="M587" s="45"/>
      <c r="N587" s="45"/>
      <c r="O587" s="45"/>
      <c r="P587" s="45"/>
      <c r="Q587" s="45"/>
      <c r="R587" s="45"/>
      <c r="S587" s="45"/>
      <c r="T587" s="46"/>
      <c r="U587" s="46"/>
      <c r="V587" s="46"/>
      <c r="W587" s="46"/>
      <c r="X587" s="46"/>
      <c r="Y587" s="46"/>
      <c r="Z587" s="46"/>
      <c r="AA587" s="46"/>
      <c r="AB587" s="46"/>
      <c r="AC587" s="46"/>
      <c r="AD587" s="46"/>
      <c r="AE587" s="46"/>
      <c r="AF587" s="46"/>
      <c r="AG587" s="44"/>
    </row>
    <row r="588" spans="1:33" x14ac:dyDescent="0.25">
      <c r="A588" s="71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44"/>
    </row>
    <row r="589" spans="1:33" x14ac:dyDescent="0.25">
      <c r="A589" s="254"/>
      <c r="B589" s="254"/>
      <c r="C589" s="277"/>
      <c r="D589" s="278"/>
      <c r="E589" s="278"/>
      <c r="F589" s="45"/>
      <c r="G589" s="45"/>
      <c r="H589" s="45"/>
      <c r="I589" s="45"/>
      <c r="J589" s="45"/>
      <c r="K589" s="45"/>
      <c r="L589" s="45"/>
      <c r="M589" s="45"/>
      <c r="N589" s="45"/>
      <c r="O589" s="45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  <c r="AG589" s="44"/>
    </row>
    <row r="590" spans="1:33" ht="19.5" thickBot="1" x14ac:dyDescent="0.35">
      <c r="A590" s="254"/>
      <c r="B590" s="47" t="s">
        <v>244</v>
      </c>
      <c r="C590" s="277"/>
      <c r="D590" s="278"/>
      <c r="E590" s="278"/>
      <c r="F590" s="45"/>
      <c r="G590" s="45"/>
      <c r="H590" s="45"/>
      <c r="I590" s="45"/>
      <c r="J590" s="45"/>
      <c r="K590" s="45"/>
      <c r="L590" s="45"/>
      <c r="M590" s="45"/>
      <c r="N590" s="45"/>
      <c r="O590" s="45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  <c r="AG590" s="44"/>
    </row>
    <row r="591" spans="1:33" ht="24" thickBot="1" x14ac:dyDescent="0.4">
      <c r="A591" s="254"/>
      <c r="B591" s="2318" t="s">
        <v>35</v>
      </c>
      <c r="C591" s="2318" t="s">
        <v>240</v>
      </c>
      <c r="D591" s="2320" t="s">
        <v>241</v>
      </c>
      <c r="E591" s="2320"/>
      <c r="F591" s="2320"/>
      <c r="G591" s="2320"/>
      <c r="H591" s="2320" t="s">
        <v>242</v>
      </c>
      <c r="I591" s="2320"/>
      <c r="J591" s="2320"/>
      <c r="K591" s="2320"/>
      <c r="L591" s="2320" t="s">
        <v>243</v>
      </c>
      <c r="M591" s="2320"/>
      <c r="N591" s="2320"/>
      <c r="O591" s="2320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  <c r="AG591" s="44"/>
    </row>
    <row r="592" spans="1:33" ht="24" thickBot="1" x14ac:dyDescent="0.4">
      <c r="A592" s="254"/>
      <c r="B592" s="2321"/>
      <c r="C592" s="2319"/>
      <c r="D592" s="264" t="s">
        <v>36</v>
      </c>
      <c r="E592" s="265" t="s">
        <v>60</v>
      </c>
      <c r="F592" s="1201" t="s">
        <v>0</v>
      </c>
      <c r="G592" s="1201" t="s">
        <v>143</v>
      </c>
      <c r="H592" s="264" t="s">
        <v>36</v>
      </c>
      <c r="I592" s="265" t="s">
        <v>60</v>
      </c>
      <c r="J592" s="1201" t="s">
        <v>0</v>
      </c>
      <c r="K592" s="279" t="s">
        <v>143</v>
      </c>
      <c r="L592" s="264" t="s">
        <v>36</v>
      </c>
      <c r="M592" s="265" t="s">
        <v>60</v>
      </c>
      <c r="N592" s="1201" t="s">
        <v>0</v>
      </c>
      <c r="O592" s="1201" t="s">
        <v>143</v>
      </c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  <c r="AG592" s="44"/>
    </row>
    <row r="593" spans="1:33" ht="21.75" thickBot="1" x14ac:dyDescent="0.4">
      <c r="A593" s="254"/>
      <c r="B593" s="280" t="s">
        <v>245</v>
      </c>
      <c r="C593" s="96">
        <f>F557</f>
        <v>0</v>
      </c>
      <c r="D593" s="268">
        <f>G557</f>
        <v>0</v>
      </c>
      <c r="E593" s="269">
        <f>H557</f>
        <v>0</v>
      </c>
      <c r="F593" s="96">
        <f>SUM(D593:E593)</f>
        <v>0</v>
      </c>
      <c r="G593" s="270" t="e">
        <f>F593/C593</f>
        <v>#DIV/0!</v>
      </c>
      <c r="H593" s="268">
        <f>K557</f>
        <v>0</v>
      </c>
      <c r="I593" s="269">
        <f>L557</f>
        <v>0</v>
      </c>
      <c r="J593" s="96">
        <f>SUM(H593:I593)</f>
        <v>0</v>
      </c>
      <c r="K593" s="270" t="e">
        <f>J593/C593</f>
        <v>#DIV/0!</v>
      </c>
      <c r="L593" s="268">
        <f>O557</f>
        <v>0</v>
      </c>
      <c r="M593" s="269">
        <f>P557</f>
        <v>0</v>
      </c>
      <c r="N593" s="96">
        <f>SUM(L593:M593)</f>
        <v>0</v>
      </c>
      <c r="O593" s="270" t="e">
        <f>N593/C593</f>
        <v>#DIV/0!</v>
      </c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  <c r="AG593" s="44"/>
    </row>
    <row r="594" spans="1:33" ht="21.75" thickBot="1" x14ac:dyDescent="0.4">
      <c r="A594" s="254"/>
      <c r="B594" s="280" t="s">
        <v>246</v>
      </c>
      <c r="C594" s="96">
        <f t="shared" ref="C594:E597" si="108">F558</f>
        <v>0</v>
      </c>
      <c r="D594" s="268">
        <f t="shared" si="108"/>
        <v>0</v>
      </c>
      <c r="E594" s="269">
        <f t="shared" si="108"/>
        <v>0</v>
      </c>
      <c r="F594" s="96">
        <f t="shared" ref="F594:F597" si="109">SUM(D594:E594)</f>
        <v>0</v>
      </c>
      <c r="G594" s="270" t="e">
        <f t="shared" ref="G594:G597" si="110">F594/C594</f>
        <v>#DIV/0!</v>
      </c>
      <c r="H594" s="268">
        <f t="shared" ref="H594:I597" si="111">K558</f>
        <v>0</v>
      </c>
      <c r="I594" s="269">
        <f t="shared" si="111"/>
        <v>0</v>
      </c>
      <c r="J594" s="96">
        <f t="shared" ref="J594:J597" si="112">SUM(H594:I594)</f>
        <v>0</v>
      </c>
      <c r="K594" s="270" t="e">
        <f t="shared" ref="K594:K597" si="113">J594/C594</f>
        <v>#DIV/0!</v>
      </c>
      <c r="L594" s="268">
        <f t="shared" ref="L594:M597" si="114">O558</f>
        <v>0</v>
      </c>
      <c r="M594" s="269">
        <f t="shared" si="114"/>
        <v>0</v>
      </c>
      <c r="N594" s="96">
        <f t="shared" ref="N594:N597" si="115">SUM(L594:M594)</f>
        <v>0</v>
      </c>
      <c r="O594" s="270" t="e">
        <f t="shared" ref="O594:O597" si="116">N594/C594</f>
        <v>#DIV/0!</v>
      </c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  <c r="AG594" s="44"/>
    </row>
    <row r="595" spans="1:33" ht="21.75" thickBot="1" x14ac:dyDescent="0.4">
      <c r="A595" s="254"/>
      <c r="B595" s="280" t="s">
        <v>18</v>
      </c>
      <c r="C595" s="96">
        <f t="shared" si="108"/>
        <v>0</v>
      </c>
      <c r="D595" s="268">
        <f t="shared" si="108"/>
        <v>0</v>
      </c>
      <c r="E595" s="269">
        <f t="shared" si="108"/>
        <v>0</v>
      </c>
      <c r="F595" s="96">
        <f t="shared" si="109"/>
        <v>0</v>
      </c>
      <c r="G595" s="270" t="e">
        <f t="shared" si="110"/>
        <v>#DIV/0!</v>
      </c>
      <c r="H595" s="268">
        <f t="shared" si="111"/>
        <v>0</v>
      </c>
      <c r="I595" s="269">
        <f t="shared" si="111"/>
        <v>0</v>
      </c>
      <c r="J595" s="96">
        <f t="shared" si="112"/>
        <v>0</v>
      </c>
      <c r="K595" s="270" t="e">
        <f t="shared" si="113"/>
        <v>#DIV/0!</v>
      </c>
      <c r="L595" s="268">
        <f t="shared" si="114"/>
        <v>0</v>
      </c>
      <c r="M595" s="269">
        <f t="shared" si="114"/>
        <v>0</v>
      </c>
      <c r="N595" s="96">
        <f t="shared" si="115"/>
        <v>0</v>
      </c>
      <c r="O595" s="270" t="e">
        <f t="shared" si="116"/>
        <v>#DIV/0!</v>
      </c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  <c r="AG595" s="44"/>
    </row>
    <row r="596" spans="1:33" ht="21.75" thickBot="1" x14ac:dyDescent="0.4">
      <c r="A596" s="254"/>
      <c r="B596" s="280" t="s">
        <v>19</v>
      </c>
      <c r="C596" s="96">
        <f t="shared" si="108"/>
        <v>0</v>
      </c>
      <c r="D596" s="268">
        <f t="shared" si="108"/>
        <v>0</v>
      </c>
      <c r="E596" s="269">
        <f t="shared" si="108"/>
        <v>0</v>
      </c>
      <c r="F596" s="96">
        <f t="shared" si="109"/>
        <v>0</v>
      </c>
      <c r="G596" s="270" t="e">
        <f t="shared" si="110"/>
        <v>#DIV/0!</v>
      </c>
      <c r="H596" s="268">
        <f t="shared" si="111"/>
        <v>0</v>
      </c>
      <c r="I596" s="269">
        <f t="shared" si="111"/>
        <v>0</v>
      </c>
      <c r="J596" s="96">
        <f t="shared" si="112"/>
        <v>0</v>
      </c>
      <c r="K596" s="270" t="e">
        <f t="shared" si="113"/>
        <v>#DIV/0!</v>
      </c>
      <c r="L596" s="268">
        <f t="shared" si="114"/>
        <v>0</v>
      </c>
      <c r="M596" s="269">
        <f t="shared" si="114"/>
        <v>0</v>
      </c>
      <c r="N596" s="96">
        <f t="shared" si="115"/>
        <v>0</v>
      </c>
      <c r="O596" s="270" t="e">
        <f t="shared" si="116"/>
        <v>#DIV/0!</v>
      </c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  <c r="AG596" s="44"/>
    </row>
    <row r="597" spans="1:33" ht="21.75" thickBot="1" x14ac:dyDescent="0.4">
      <c r="A597" s="254"/>
      <c r="B597" s="280" t="s">
        <v>20</v>
      </c>
      <c r="C597" s="96">
        <f t="shared" si="108"/>
        <v>0</v>
      </c>
      <c r="D597" s="268">
        <f t="shared" si="108"/>
        <v>0</v>
      </c>
      <c r="E597" s="269">
        <f t="shared" si="108"/>
        <v>0</v>
      </c>
      <c r="F597" s="96">
        <f t="shared" si="109"/>
        <v>0</v>
      </c>
      <c r="G597" s="270" t="e">
        <f t="shared" si="110"/>
        <v>#DIV/0!</v>
      </c>
      <c r="H597" s="268">
        <f t="shared" si="111"/>
        <v>0</v>
      </c>
      <c r="I597" s="269">
        <f t="shared" si="111"/>
        <v>0</v>
      </c>
      <c r="J597" s="96">
        <f t="shared" si="112"/>
        <v>0</v>
      </c>
      <c r="K597" s="270" t="e">
        <f t="shared" si="113"/>
        <v>#DIV/0!</v>
      </c>
      <c r="L597" s="268">
        <f t="shared" si="114"/>
        <v>0</v>
      </c>
      <c r="M597" s="269">
        <f t="shared" si="114"/>
        <v>0</v>
      </c>
      <c r="N597" s="96">
        <f t="shared" si="115"/>
        <v>0</v>
      </c>
      <c r="O597" s="270" t="e">
        <f t="shared" si="116"/>
        <v>#DIV/0!</v>
      </c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  <c r="AG597" s="44"/>
    </row>
    <row r="598" spans="1:33" ht="21.75" thickBot="1" x14ac:dyDescent="0.4">
      <c r="A598" s="254"/>
      <c r="B598" s="280" t="s">
        <v>21</v>
      </c>
      <c r="C598" s="1697"/>
      <c r="D598" s="1698"/>
      <c r="E598" s="1699"/>
      <c r="F598" s="1697"/>
      <c r="G598" s="1700"/>
      <c r="H598" s="1698"/>
      <c r="I598" s="1699"/>
      <c r="J598" s="1697"/>
      <c r="K598" s="1700"/>
      <c r="L598" s="1698"/>
      <c r="M598" s="1699"/>
      <c r="N598" s="1697"/>
      <c r="O598" s="1700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  <c r="AG598" s="44"/>
    </row>
    <row r="599" spans="1:33" ht="21.75" thickBot="1" x14ac:dyDescent="0.4">
      <c r="A599" s="254"/>
      <c r="B599" s="280" t="s">
        <v>22</v>
      </c>
      <c r="C599" s="1697"/>
      <c r="D599" s="1698"/>
      <c r="E599" s="1699"/>
      <c r="F599" s="1697"/>
      <c r="G599" s="1700"/>
      <c r="H599" s="1698"/>
      <c r="I599" s="1699"/>
      <c r="J599" s="1697"/>
      <c r="K599" s="1700"/>
      <c r="L599" s="1698"/>
      <c r="M599" s="1699"/>
      <c r="N599" s="1697"/>
      <c r="O599" s="1700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  <c r="AG599" s="44"/>
    </row>
    <row r="600" spans="1:33" ht="21.75" thickBot="1" x14ac:dyDescent="0.4">
      <c r="A600" s="254"/>
      <c r="B600" s="280" t="s">
        <v>23</v>
      </c>
      <c r="C600" s="1697"/>
      <c r="D600" s="1698"/>
      <c r="E600" s="1699"/>
      <c r="F600" s="1697"/>
      <c r="G600" s="1700"/>
      <c r="H600" s="1698"/>
      <c r="I600" s="1699"/>
      <c r="J600" s="1697"/>
      <c r="K600" s="1700"/>
      <c r="L600" s="1698"/>
      <c r="M600" s="1699"/>
      <c r="N600" s="1697"/>
      <c r="O600" s="1700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  <c r="AG600" s="44"/>
    </row>
    <row r="601" spans="1:33" ht="19.5" thickBot="1" x14ac:dyDescent="0.35">
      <c r="A601" s="254"/>
      <c r="B601" s="280" t="s">
        <v>0</v>
      </c>
      <c r="C601" s="276">
        <f>SUM(C593:C597)</f>
        <v>0</v>
      </c>
      <c r="D601" s="276">
        <f t="shared" ref="D601:F601" si="117">SUM(D593:D597)</f>
        <v>0</v>
      </c>
      <c r="E601" s="276">
        <f t="shared" si="117"/>
        <v>0</v>
      </c>
      <c r="F601" s="276">
        <f t="shared" si="117"/>
        <v>0</v>
      </c>
      <c r="G601" s="270" t="e">
        <f>F601/C601</f>
        <v>#DIV/0!</v>
      </c>
      <c r="H601" s="276">
        <f t="shared" ref="H601:J601" si="118">SUM(H593:H597)</f>
        <v>0</v>
      </c>
      <c r="I601" s="276">
        <f t="shared" si="118"/>
        <v>0</v>
      </c>
      <c r="J601" s="276">
        <f t="shared" si="118"/>
        <v>0</v>
      </c>
      <c r="K601" s="270" t="e">
        <f>J601/C601</f>
        <v>#DIV/0!</v>
      </c>
      <c r="L601" s="276">
        <f t="shared" ref="L601:N601" si="119">SUM(L593:L597)</f>
        <v>0</v>
      </c>
      <c r="M601" s="276">
        <f t="shared" si="119"/>
        <v>0</v>
      </c>
      <c r="N601" s="276">
        <f t="shared" si="119"/>
        <v>0</v>
      </c>
      <c r="O601" s="270" t="e">
        <f>N601/C601</f>
        <v>#DIV/0!</v>
      </c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  <c r="AG601" s="44"/>
    </row>
    <row r="602" spans="1:33" x14ac:dyDescent="0.25">
      <c r="A602" s="254"/>
      <c r="B602" s="254"/>
      <c r="C602" s="277"/>
      <c r="D602" s="278"/>
      <c r="E602" s="278"/>
      <c r="F602" s="45"/>
      <c r="G602" s="45"/>
      <c r="H602" s="45"/>
      <c r="I602" s="45"/>
      <c r="J602" s="45"/>
      <c r="K602" s="45"/>
      <c r="L602" s="45"/>
      <c r="M602" s="45"/>
      <c r="N602" s="45"/>
      <c r="O602" s="45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  <c r="AG602" s="44"/>
    </row>
    <row r="603" spans="1:33" x14ac:dyDescent="0.25">
      <c r="A603" s="71"/>
      <c r="B603" s="72"/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44"/>
    </row>
    <row r="604" spans="1:33" ht="21" x14ac:dyDescent="0.35">
      <c r="A604" s="45"/>
      <c r="B604" s="48" t="s">
        <v>1023</v>
      </c>
      <c r="C604" s="45"/>
      <c r="D604" s="45"/>
      <c r="E604" s="45"/>
      <c r="F604" s="45"/>
      <c r="G604" s="45"/>
      <c r="H604" s="45"/>
      <c r="I604" s="45"/>
      <c r="J604" s="45"/>
      <c r="K604" s="45"/>
      <c r="L604" s="45"/>
      <c r="M604" s="45"/>
      <c r="N604" s="45"/>
      <c r="O604" s="45"/>
      <c r="P604" s="45"/>
      <c r="Q604" s="45"/>
      <c r="R604" s="46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  <c r="AG604" s="44"/>
    </row>
    <row r="605" spans="1:33" ht="18.75" x14ac:dyDescent="0.3">
      <c r="A605" s="45"/>
      <c r="B605" s="47" t="s">
        <v>248</v>
      </c>
      <c r="C605" s="46"/>
      <c r="D605" s="46"/>
      <c r="E605" s="46"/>
      <c r="F605" s="46"/>
      <c r="G605" s="46"/>
      <c r="H605" s="46"/>
      <c r="I605" s="46"/>
      <c r="J605" s="46"/>
      <c r="K605" s="46"/>
      <c r="L605" s="46"/>
      <c r="M605" s="46"/>
      <c r="N605" s="46"/>
      <c r="O605" s="46"/>
      <c r="P605" s="46"/>
      <c r="Q605" s="46"/>
      <c r="R605" s="46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  <c r="AG605" s="44"/>
    </row>
    <row r="606" spans="1:33" ht="18.75" x14ac:dyDescent="0.3">
      <c r="A606" s="45"/>
      <c r="B606" s="47" t="s">
        <v>249</v>
      </c>
      <c r="C606" s="46"/>
      <c r="D606" s="46"/>
      <c r="E606" s="46"/>
      <c r="F606" s="46"/>
      <c r="G606" s="46"/>
      <c r="H606" s="46"/>
      <c r="I606" s="46"/>
      <c r="J606" s="46"/>
      <c r="K606" s="46"/>
      <c r="L606" s="46"/>
      <c r="M606" s="46"/>
      <c r="N606" s="46"/>
      <c r="O606" s="46"/>
      <c r="P606" s="46"/>
      <c r="Q606" s="46"/>
      <c r="R606" s="46"/>
      <c r="S606" s="46"/>
      <c r="T606" s="46"/>
      <c r="U606" s="46"/>
      <c r="V606" s="46"/>
      <c r="W606" s="46"/>
      <c r="X606" s="46"/>
      <c r="Y606" s="46"/>
      <c r="Z606" s="46"/>
      <c r="AA606" s="46"/>
      <c r="AB606" s="46"/>
      <c r="AC606" s="46"/>
      <c r="AD606" s="46"/>
      <c r="AE606" s="46"/>
      <c r="AF606" s="46"/>
      <c r="AG606" s="44"/>
    </row>
    <row r="607" spans="1:33" ht="19.5" thickBot="1" x14ac:dyDescent="0.35">
      <c r="A607" s="45"/>
      <c r="B607" s="47"/>
      <c r="C607" s="47"/>
      <c r="D607" s="47"/>
      <c r="E607" s="47"/>
      <c r="F607" s="47"/>
      <c r="G607" s="47"/>
      <c r="H607" s="47"/>
      <c r="I607" s="47"/>
      <c r="J607" s="47"/>
      <c r="K607" s="47"/>
      <c r="L607" s="47"/>
      <c r="M607" s="47"/>
      <c r="N607" s="47"/>
      <c r="O607" s="47"/>
      <c r="P607" s="47"/>
      <c r="Q607" s="47"/>
      <c r="R607" s="47"/>
      <c r="S607" s="47"/>
      <c r="T607" s="47"/>
      <c r="U607" s="47"/>
      <c r="V607" s="47"/>
      <c r="W607" s="47"/>
      <c r="X607" s="47"/>
      <c r="Y607" s="47"/>
      <c r="Z607" s="47"/>
      <c r="AA607" s="47"/>
      <c r="AB607" s="47"/>
      <c r="AC607" s="47"/>
      <c r="AD607" s="47"/>
      <c r="AE607" s="47"/>
      <c r="AF607" s="47"/>
      <c r="AG607" s="44"/>
    </row>
    <row r="608" spans="1:33" ht="19.5" thickBot="1" x14ac:dyDescent="0.35">
      <c r="A608" s="45"/>
      <c r="B608" s="47"/>
      <c r="C608" s="2311" t="s">
        <v>61</v>
      </c>
      <c r="D608" s="2312"/>
      <c r="E608" s="2312"/>
      <c r="F608" s="2312"/>
      <c r="G608" s="2312"/>
      <c r="H608" s="2312"/>
      <c r="I608" s="2313"/>
      <c r="J608" s="2311" t="s">
        <v>62</v>
      </c>
      <c r="K608" s="2312"/>
      <c r="L608" s="2312"/>
      <c r="M608" s="2312"/>
      <c r="N608" s="2312"/>
      <c r="O608" s="2312"/>
      <c r="P608" s="2313"/>
      <c r="Q608" s="2311" t="s">
        <v>250</v>
      </c>
      <c r="R608" s="2312"/>
      <c r="S608" s="2312"/>
      <c r="T608" s="2312"/>
      <c r="U608" s="2312"/>
      <c r="V608" s="2312"/>
      <c r="W608" s="2313"/>
      <c r="X608" s="2311" t="s">
        <v>251</v>
      </c>
      <c r="Y608" s="2312"/>
      <c r="Z608" s="2313"/>
      <c r="AA608" s="47"/>
      <c r="AB608" s="47"/>
      <c r="AC608" s="47"/>
      <c r="AD608" s="47"/>
      <c r="AE608" s="47"/>
      <c r="AF608" s="47"/>
      <c r="AG608" s="44"/>
    </row>
    <row r="609" spans="1:33" ht="32.25" thickBot="1" x14ac:dyDescent="0.35">
      <c r="A609" s="45"/>
      <c r="B609" s="47"/>
      <c r="C609" s="2311" t="s">
        <v>252</v>
      </c>
      <c r="D609" s="2312"/>
      <c r="E609" s="2313"/>
      <c r="F609" s="2311" t="s">
        <v>253</v>
      </c>
      <c r="G609" s="2312"/>
      <c r="H609" s="2313"/>
      <c r="I609" s="2314" t="s">
        <v>254</v>
      </c>
      <c r="J609" s="2311" t="s">
        <v>252</v>
      </c>
      <c r="K609" s="2312"/>
      <c r="L609" s="2313"/>
      <c r="M609" s="2311" t="s">
        <v>253</v>
      </c>
      <c r="N609" s="2312"/>
      <c r="O609" s="2313"/>
      <c r="P609" s="2314" t="s">
        <v>254</v>
      </c>
      <c r="Q609" s="2311" t="s">
        <v>252</v>
      </c>
      <c r="R609" s="2312"/>
      <c r="S609" s="2313"/>
      <c r="T609" s="2311" t="s">
        <v>253</v>
      </c>
      <c r="U609" s="2312"/>
      <c r="V609" s="2313"/>
      <c r="W609" s="2314" t="s">
        <v>254</v>
      </c>
      <c r="X609" s="281" t="s">
        <v>255</v>
      </c>
      <c r="Y609" s="281" t="s">
        <v>253</v>
      </c>
      <c r="Z609" s="2314" t="s">
        <v>254</v>
      </c>
      <c r="AA609" s="47"/>
      <c r="AB609" s="47"/>
      <c r="AC609" s="47"/>
      <c r="AD609" s="47"/>
      <c r="AE609" s="47"/>
      <c r="AF609" s="47"/>
      <c r="AG609" s="44"/>
    </row>
    <row r="610" spans="1:33" ht="19.5" thickBot="1" x14ac:dyDescent="0.35">
      <c r="A610" s="45"/>
      <c r="B610" s="47"/>
      <c r="C610" s="282" t="s">
        <v>186</v>
      </c>
      <c r="D610" s="281" t="s">
        <v>73</v>
      </c>
      <c r="E610" s="281" t="s">
        <v>187</v>
      </c>
      <c r="F610" s="281" t="s">
        <v>186</v>
      </c>
      <c r="G610" s="281" t="s">
        <v>73</v>
      </c>
      <c r="H610" s="281" t="s">
        <v>187</v>
      </c>
      <c r="I610" s="2315"/>
      <c r="J610" s="282" t="s">
        <v>186</v>
      </c>
      <c r="K610" s="281" t="s">
        <v>73</v>
      </c>
      <c r="L610" s="281" t="s">
        <v>187</v>
      </c>
      <c r="M610" s="281" t="s">
        <v>186</v>
      </c>
      <c r="N610" s="281" t="s">
        <v>73</v>
      </c>
      <c r="O610" s="281" t="s">
        <v>187</v>
      </c>
      <c r="P610" s="2315"/>
      <c r="Q610" s="282" t="s">
        <v>186</v>
      </c>
      <c r="R610" s="281" t="s">
        <v>73</v>
      </c>
      <c r="S610" s="281" t="s">
        <v>187</v>
      </c>
      <c r="T610" s="281" t="s">
        <v>186</v>
      </c>
      <c r="U610" s="281" t="s">
        <v>73</v>
      </c>
      <c r="V610" s="281" t="s">
        <v>187</v>
      </c>
      <c r="W610" s="2315"/>
      <c r="X610" s="281" t="s">
        <v>256</v>
      </c>
      <c r="Y610" s="281" t="s">
        <v>187</v>
      </c>
      <c r="Z610" s="2315"/>
      <c r="AA610" s="47"/>
      <c r="AB610" s="47"/>
      <c r="AC610" s="47"/>
      <c r="AD610" s="47"/>
      <c r="AE610" s="47"/>
      <c r="AF610" s="47"/>
      <c r="AG610" s="44"/>
    </row>
    <row r="611" spans="1:33" ht="19.5" thickBot="1" x14ac:dyDescent="0.35">
      <c r="A611" s="45"/>
      <c r="B611" s="283" t="s">
        <v>257</v>
      </c>
      <c r="C611" s="284"/>
      <c r="D611" s="285"/>
      <c r="E611" s="281">
        <f>SUM(C611:D611)</f>
        <v>0</v>
      </c>
      <c r="F611" s="285"/>
      <c r="G611" s="285"/>
      <c r="H611" s="281">
        <f t="shared" ref="H611:H615" si="120">SUM(F611:G611)</f>
        <v>0</v>
      </c>
      <c r="I611" s="281">
        <f t="shared" ref="I611:I615" si="121">E611+H611</f>
        <v>0</v>
      </c>
      <c r="J611" s="284"/>
      <c r="K611" s="285"/>
      <c r="L611" s="281">
        <f>SUM(J611:K611)</f>
        <v>0</v>
      </c>
      <c r="M611" s="284"/>
      <c r="N611" s="285"/>
      <c r="O611" s="281">
        <f>SUM(M611:N611)</f>
        <v>0</v>
      </c>
      <c r="P611" s="281">
        <f>L611+O611</f>
        <v>0</v>
      </c>
      <c r="Q611" s="284"/>
      <c r="R611" s="285"/>
      <c r="S611" s="281">
        <f t="shared" ref="S611:S615" si="122">SUM(Q611:R611)</f>
        <v>0</v>
      </c>
      <c r="T611" s="284"/>
      <c r="U611" s="285"/>
      <c r="V611" s="281">
        <f t="shared" ref="V611:V615" si="123">SUM(T611:U611)</f>
        <v>0</v>
      </c>
      <c r="W611" s="281">
        <f t="shared" ref="W611:W615" si="124">S611+V611</f>
        <v>0</v>
      </c>
      <c r="X611" s="286" t="e">
        <f>S611/L611</f>
        <v>#DIV/0!</v>
      </c>
      <c r="Y611" s="286" t="e">
        <f>V611/O611</f>
        <v>#DIV/0!</v>
      </c>
      <c r="Z611" s="286" t="e">
        <f>W611/P611</f>
        <v>#DIV/0!</v>
      </c>
      <c r="AA611" s="47"/>
      <c r="AB611" s="47"/>
      <c r="AC611" s="47"/>
      <c r="AD611" s="47"/>
      <c r="AE611" s="47"/>
      <c r="AF611" s="47"/>
      <c r="AG611" s="44"/>
    </row>
    <row r="612" spans="1:33" ht="19.5" thickBot="1" x14ac:dyDescent="0.35">
      <c r="A612" s="45"/>
      <c r="B612" s="287" t="s">
        <v>54</v>
      </c>
      <c r="C612" s="284"/>
      <c r="D612" s="285"/>
      <c r="E612" s="281">
        <f t="shared" ref="E612:E615" si="125">SUM(C612:D612)</f>
        <v>0</v>
      </c>
      <c r="F612" s="285"/>
      <c r="G612" s="285"/>
      <c r="H612" s="281">
        <f t="shared" si="120"/>
        <v>0</v>
      </c>
      <c r="I612" s="281">
        <f>E612+H612</f>
        <v>0</v>
      </c>
      <c r="J612" s="284"/>
      <c r="K612" s="285"/>
      <c r="L612" s="281">
        <f t="shared" ref="L612:L615" si="126">SUM(J612:K612)</f>
        <v>0</v>
      </c>
      <c r="M612" s="284"/>
      <c r="N612" s="285"/>
      <c r="O612" s="281">
        <f t="shared" ref="O612:O615" si="127">SUM(M612:N612)</f>
        <v>0</v>
      </c>
      <c r="P612" s="281">
        <f t="shared" ref="P612:P615" si="128">L612+O612</f>
        <v>0</v>
      </c>
      <c r="Q612" s="284"/>
      <c r="R612" s="285"/>
      <c r="S612" s="281">
        <f t="shared" si="122"/>
        <v>0</v>
      </c>
      <c r="T612" s="284"/>
      <c r="U612" s="285"/>
      <c r="V612" s="281">
        <f t="shared" si="123"/>
        <v>0</v>
      </c>
      <c r="W612" s="281">
        <f t="shared" si="124"/>
        <v>0</v>
      </c>
      <c r="X612" s="286" t="e">
        <f t="shared" ref="X612:X615" si="129">S612/L612</f>
        <v>#DIV/0!</v>
      </c>
      <c r="Y612" s="286" t="e">
        <f t="shared" ref="Y612:Z615" si="130">V612/O612</f>
        <v>#DIV/0!</v>
      </c>
      <c r="Z612" s="286" t="e">
        <f t="shared" si="130"/>
        <v>#DIV/0!</v>
      </c>
      <c r="AA612" s="47"/>
      <c r="AB612" s="47"/>
      <c r="AC612" s="47"/>
      <c r="AD612" s="47"/>
      <c r="AE612" s="47"/>
      <c r="AF612" s="47"/>
      <c r="AG612" s="44"/>
    </row>
    <row r="613" spans="1:33" ht="19.5" thickBot="1" x14ac:dyDescent="0.35">
      <c r="A613" s="45"/>
      <c r="B613" s="287" t="s">
        <v>258</v>
      </c>
      <c r="C613" s="284"/>
      <c r="D613" s="285"/>
      <c r="E613" s="281">
        <f t="shared" si="125"/>
        <v>0</v>
      </c>
      <c r="F613" s="285"/>
      <c r="G613" s="285"/>
      <c r="H613" s="281">
        <f t="shared" si="120"/>
        <v>0</v>
      </c>
      <c r="I613" s="281">
        <f t="shared" si="121"/>
        <v>0</v>
      </c>
      <c r="J613" s="284"/>
      <c r="K613" s="285"/>
      <c r="L613" s="281">
        <f t="shared" si="126"/>
        <v>0</v>
      </c>
      <c r="M613" s="284"/>
      <c r="N613" s="285"/>
      <c r="O613" s="281">
        <f t="shared" si="127"/>
        <v>0</v>
      </c>
      <c r="P613" s="281">
        <f t="shared" si="128"/>
        <v>0</v>
      </c>
      <c r="Q613" s="284"/>
      <c r="R613" s="285"/>
      <c r="S613" s="281">
        <f t="shared" si="122"/>
        <v>0</v>
      </c>
      <c r="T613" s="284"/>
      <c r="U613" s="285"/>
      <c r="V613" s="281">
        <f t="shared" si="123"/>
        <v>0</v>
      </c>
      <c r="W613" s="281">
        <f t="shared" si="124"/>
        <v>0</v>
      </c>
      <c r="X613" s="286" t="e">
        <f t="shared" si="129"/>
        <v>#DIV/0!</v>
      </c>
      <c r="Y613" s="286" t="e">
        <f t="shared" si="130"/>
        <v>#DIV/0!</v>
      </c>
      <c r="Z613" s="286" t="e">
        <f t="shared" si="130"/>
        <v>#DIV/0!</v>
      </c>
      <c r="AA613" s="47"/>
      <c r="AB613" s="47"/>
      <c r="AC613" s="47"/>
      <c r="AD613" s="47"/>
      <c r="AE613" s="47"/>
      <c r="AF613" s="47"/>
      <c r="AG613" s="44"/>
    </row>
    <row r="614" spans="1:33" ht="19.5" thickBot="1" x14ac:dyDescent="0.35">
      <c r="A614" s="45"/>
      <c r="B614" s="287" t="s">
        <v>259</v>
      </c>
      <c r="C614" s="284"/>
      <c r="D614" s="285"/>
      <c r="E614" s="281">
        <f t="shared" si="125"/>
        <v>0</v>
      </c>
      <c r="F614" s="285"/>
      <c r="G614" s="285"/>
      <c r="H614" s="281">
        <f t="shared" si="120"/>
        <v>0</v>
      </c>
      <c r="I614" s="281">
        <f t="shared" si="121"/>
        <v>0</v>
      </c>
      <c r="J614" s="284"/>
      <c r="K614" s="285"/>
      <c r="L614" s="281">
        <f t="shared" si="126"/>
        <v>0</v>
      </c>
      <c r="M614" s="284"/>
      <c r="N614" s="285"/>
      <c r="O614" s="281">
        <f t="shared" si="127"/>
        <v>0</v>
      </c>
      <c r="P614" s="281">
        <f t="shared" si="128"/>
        <v>0</v>
      </c>
      <c r="Q614" s="284"/>
      <c r="R614" s="285"/>
      <c r="S614" s="281">
        <f t="shared" si="122"/>
        <v>0</v>
      </c>
      <c r="T614" s="284"/>
      <c r="U614" s="285"/>
      <c r="V614" s="281">
        <f t="shared" si="123"/>
        <v>0</v>
      </c>
      <c r="W614" s="281">
        <f t="shared" si="124"/>
        <v>0</v>
      </c>
      <c r="X614" s="286" t="e">
        <f t="shared" si="129"/>
        <v>#DIV/0!</v>
      </c>
      <c r="Y614" s="286" t="e">
        <f t="shared" si="130"/>
        <v>#DIV/0!</v>
      </c>
      <c r="Z614" s="286" t="e">
        <f t="shared" si="130"/>
        <v>#DIV/0!</v>
      </c>
      <c r="AA614" s="47"/>
      <c r="AB614" s="47"/>
      <c r="AC614" s="47"/>
      <c r="AD614" s="47"/>
      <c r="AE614" s="47"/>
      <c r="AF614" s="47"/>
      <c r="AG614" s="44"/>
    </row>
    <row r="615" spans="1:33" ht="19.5" thickBot="1" x14ac:dyDescent="0.35">
      <c r="A615" s="45"/>
      <c r="B615" s="287" t="s">
        <v>260</v>
      </c>
      <c r="C615" s="284"/>
      <c r="D615" s="285"/>
      <c r="E615" s="281">
        <f t="shared" si="125"/>
        <v>0</v>
      </c>
      <c r="F615" s="285"/>
      <c r="G615" s="285"/>
      <c r="H615" s="281">
        <f t="shared" si="120"/>
        <v>0</v>
      </c>
      <c r="I615" s="281">
        <f t="shared" si="121"/>
        <v>0</v>
      </c>
      <c r="J615" s="284"/>
      <c r="K615" s="285"/>
      <c r="L615" s="281">
        <f t="shared" si="126"/>
        <v>0</v>
      </c>
      <c r="M615" s="284"/>
      <c r="N615" s="285"/>
      <c r="O615" s="281">
        <f t="shared" si="127"/>
        <v>0</v>
      </c>
      <c r="P615" s="281">
        <f t="shared" si="128"/>
        <v>0</v>
      </c>
      <c r="Q615" s="284"/>
      <c r="R615" s="285"/>
      <c r="S615" s="281">
        <f t="shared" si="122"/>
        <v>0</v>
      </c>
      <c r="T615" s="284"/>
      <c r="U615" s="285"/>
      <c r="V615" s="281">
        <f t="shared" si="123"/>
        <v>0</v>
      </c>
      <c r="W615" s="281">
        <f t="shared" si="124"/>
        <v>0</v>
      </c>
      <c r="X615" s="286" t="e">
        <f t="shared" si="129"/>
        <v>#DIV/0!</v>
      </c>
      <c r="Y615" s="286" t="e">
        <f t="shared" si="130"/>
        <v>#DIV/0!</v>
      </c>
      <c r="Z615" s="286" t="e">
        <f t="shared" si="130"/>
        <v>#DIV/0!</v>
      </c>
      <c r="AA615" s="47"/>
      <c r="AB615" s="47"/>
      <c r="AC615" s="47"/>
      <c r="AD615" s="47"/>
      <c r="AE615" s="47"/>
      <c r="AF615" s="47"/>
      <c r="AG615" s="44"/>
    </row>
    <row r="616" spans="1:33" ht="19.5" thickBot="1" x14ac:dyDescent="0.35">
      <c r="A616" s="45"/>
      <c r="B616" s="287" t="s">
        <v>261</v>
      </c>
      <c r="C616" s="281">
        <f>SUM(C612:C615)</f>
        <v>0</v>
      </c>
      <c r="D616" s="281">
        <f t="shared" ref="D616:W616" si="131">SUM(D612:D615)</f>
        <v>0</v>
      </c>
      <c r="E616" s="281">
        <f>SUM(E612:E615)</f>
        <v>0</v>
      </c>
      <c r="F616" s="281">
        <f t="shared" si="131"/>
        <v>0</v>
      </c>
      <c r="G616" s="281">
        <f t="shared" si="131"/>
        <v>0</v>
      </c>
      <c r="H616" s="281">
        <f t="shared" si="131"/>
        <v>0</v>
      </c>
      <c r="I616" s="281">
        <f t="shared" si="131"/>
        <v>0</v>
      </c>
      <c r="J616" s="281">
        <f t="shared" si="131"/>
        <v>0</v>
      </c>
      <c r="K616" s="281">
        <f t="shared" si="131"/>
        <v>0</v>
      </c>
      <c r="L616" s="281">
        <f t="shared" si="131"/>
        <v>0</v>
      </c>
      <c r="M616" s="281">
        <f t="shared" si="131"/>
        <v>0</v>
      </c>
      <c r="N616" s="281">
        <f t="shared" si="131"/>
        <v>0</v>
      </c>
      <c r="O616" s="281">
        <f t="shared" si="131"/>
        <v>0</v>
      </c>
      <c r="P616" s="281">
        <f t="shared" si="131"/>
        <v>0</v>
      </c>
      <c r="Q616" s="281">
        <f t="shared" si="131"/>
        <v>0</v>
      </c>
      <c r="R616" s="281">
        <f t="shared" si="131"/>
        <v>0</v>
      </c>
      <c r="S616" s="281">
        <f t="shared" si="131"/>
        <v>0</v>
      </c>
      <c r="T616" s="281">
        <f t="shared" si="131"/>
        <v>0</v>
      </c>
      <c r="U616" s="281">
        <f t="shared" si="131"/>
        <v>0</v>
      </c>
      <c r="V616" s="281">
        <f t="shared" si="131"/>
        <v>0</v>
      </c>
      <c r="W616" s="281">
        <f t="shared" si="131"/>
        <v>0</v>
      </c>
      <c r="X616" s="286" t="e">
        <f>S616/L616</f>
        <v>#DIV/0!</v>
      </c>
      <c r="Y616" s="286" t="e">
        <f>V616/O616</f>
        <v>#DIV/0!</v>
      </c>
      <c r="Z616" s="286" t="e">
        <f>W616/P616</f>
        <v>#DIV/0!</v>
      </c>
      <c r="AA616" s="47"/>
      <c r="AB616" s="47"/>
      <c r="AC616" s="47"/>
      <c r="AD616" s="47"/>
      <c r="AE616" s="47"/>
      <c r="AF616" s="47"/>
      <c r="AG616" s="44"/>
    </row>
    <row r="617" spans="1:33" ht="19.5" thickBot="1" x14ac:dyDescent="0.35">
      <c r="A617" s="45"/>
      <c r="B617" s="45"/>
      <c r="C617" s="45"/>
      <c r="D617" s="45"/>
      <c r="E617" s="45"/>
      <c r="F617" s="45"/>
      <c r="G617" s="45"/>
      <c r="H617" s="45"/>
      <c r="I617" s="45"/>
      <c r="J617" s="45"/>
      <c r="K617" s="45"/>
      <c r="L617" s="45"/>
      <c r="M617" s="45"/>
      <c r="N617" s="45"/>
      <c r="O617" s="45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7"/>
      <c r="AB617" s="47"/>
      <c r="AC617" s="47"/>
      <c r="AD617" s="47"/>
      <c r="AE617" s="47"/>
      <c r="AF617" s="47"/>
      <c r="AG617" s="44"/>
    </row>
    <row r="618" spans="1:33" ht="24" thickBot="1" x14ac:dyDescent="0.35">
      <c r="A618" s="45"/>
      <c r="B618" s="1203" t="s">
        <v>91</v>
      </c>
      <c r="C618" s="2271"/>
      <c r="D618" s="2272"/>
      <c r="E618" s="2272"/>
      <c r="F618" s="2272"/>
      <c r="G618" s="2272"/>
      <c r="H618" s="2272"/>
      <c r="I618" s="2272"/>
      <c r="J618" s="2272"/>
      <c r="K618" s="2272"/>
      <c r="L618" s="2272"/>
      <c r="M618" s="2272"/>
      <c r="N618" s="2272"/>
      <c r="O618" s="2272"/>
      <c r="P618" s="2272"/>
      <c r="Q618" s="2272"/>
      <c r="R618" s="2272"/>
      <c r="S618" s="2272"/>
      <c r="T618" s="2272"/>
      <c r="U618" s="2272"/>
      <c r="V618" s="2272"/>
      <c r="W618" s="2272"/>
      <c r="X618" s="2272"/>
      <c r="Y618" s="2272"/>
      <c r="Z618" s="2273"/>
      <c r="AA618" s="47"/>
      <c r="AB618" s="47"/>
      <c r="AC618" s="47"/>
      <c r="AD618" s="47"/>
      <c r="AE618" s="47"/>
      <c r="AF618" s="47"/>
      <c r="AG618" s="44"/>
    </row>
    <row r="619" spans="1:33" ht="15" customHeight="1" thickBot="1" x14ac:dyDescent="0.35">
      <c r="A619" s="45"/>
      <c r="B619" s="45"/>
      <c r="C619" s="2277"/>
      <c r="D619" s="2278"/>
      <c r="E619" s="2278"/>
      <c r="F619" s="2278"/>
      <c r="G619" s="2278"/>
      <c r="H619" s="2278"/>
      <c r="I619" s="2278"/>
      <c r="J619" s="2278"/>
      <c r="K619" s="2278"/>
      <c r="L619" s="2278"/>
      <c r="M619" s="2278"/>
      <c r="N619" s="2278"/>
      <c r="O619" s="2278"/>
      <c r="P619" s="2278"/>
      <c r="Q619" s="2278"/>
      <c r="R619" s="2278"/>
      <c r="S619" s="2278"/>
      <c r="T619" s="2278"/>
      <c r="U619" s="2278"/>
      <c r="V619" s="2278"/>
      <c r="W619" s="2278"/>
      <c r="X619" s="2278"/>
      <c r="Y619" s="2278"/>
      <c r="Z619" s="2279"/>
      <c r="AA619" s="47"/>
      <c r="AB619" s="47"/>
      <c r="AC619" s="47"/>
      <c r="AD619" s="47"/>
      <c r="AE619" s="47"/>
      <c r="AF619" s="47"/>
      <c r="AG619" s="44"/>
    </row>
    <row r="620" spans="1:33" x14ac:dyDescent="0.25">
      <c r="A620" s="71"/>
      <c r="B620" s="72"/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44"/>
    </row>
    <row r="621" spans="1:33" ht="21" x14ac:dyDescent="0.35">
      <c r="A621" s="45"/>
      <c r="B621" s="48" t="s">
        <v>262</v>
      </c>
      <c r="C621" s="46"/>
      <c r="D621" s="46"/>
      <c r="E621" s="46"/>
      <c r="F621" s="46"/>
      <c r="G621" s="46"/>
      <c r="H621" s="46"/>
      <c r="I621" s="46"/>
      <c r="J621" s="46"/>
      <c r="K621" s="46"/>
      <c r="L621" s="46"/>
      <c r="M621" s="46"/>
      <c r="N621" s="46"/>
      <c r="O621" s="46"/>
      <c r="P621" s="46"/>
      <c r="Q621" s="46"/>
      <c r="R621" s="46"/>
      <c r="S621" s="45"/>
      <c r="T621" s="45"/>
      <c r="U621" s="45"/>
      <c r="V621" s="45"/>
      <c r="W621" s="45"/>
      <c r="X621" s="45"/>
      <c r="Y621" s="45"/>
      <c r="Z621" s="45"/>
      <c r="AA621" s="47"/>
      <c r="AB621" s="47"/>
      <c r="AC621" s="47"/>
      <c r="AD621" s="47"/>
      <c r="AE621" s="47"/>
      <c r="AF621" s="47"/>
      <c r="AG621" s="44"/>
    </row>
    <row r="622" spans="1:33" ht="18.75" x14ac:dyDescent="0.3">
      <c r="A622" s="45"/>
      <c r="B622" s="47" t="s">
        <v>249</v>
      </c>
      <c r="C622" s="46"/>
      <c r="D622" s="46"/>
      <c r="E622" s="46"/>
      <c r="F622" s="46"/>
      <c r="G622" s="46"/>
      <c r="H622" s="46"/>
      <c r="I622" s="46"/>
      <c r="J622" s="46"/>
      <c r="K622" s="46"/>
      <c r="L622" s="46"/>
      <c r="M622" s="46"/>
      <c r="N622" s="46"/>
      <c r="O622" s="46"/>
      <c r="P622" s="46"/>
      <c r="Q622" s="46"/>
      <c r="R622" s="46"/>
      <c r="S622" s="46"/>
      <c r="T622" s="46"/>
      <c r="U622" s="46"/>
      <c r="V622" s="46"/>
      <c r="W622" s="46"/>
      <c r="X622" s="46"/>
      <c r="Y622" s="46"/>
      <c r="Z622" s="46"/>
      <c r="AA622" s="47"/>
      <c r="AB622" s="47"/>
      <c r="AC622" s="47"/>
      <c r="AD622" s="47"/>
      <c r="AE622" s="47"/>
      <c r="AF622" s="47"/>
      <c r="AG622" s="44"/>
    </row>
    <row r="623" spans="1:33" ht="19.5" thickBot="1" x14ac:dyDescent="0.35">
      <c r="A623" s="45"/>
      <c r="B623" s="47"/>
      <c r="C623" s="47"/>
      <c r="D623" s="47"/>
      <c r="E623" s="47"/>
      <c r="F623" s="47"/>
      <c r="G623" s="47"/>
      <c r="H623" s="47"/>
      <c r="I623" s="47"/>
      <c r="J623" s="47"/>
      <c r="K623" s="47"/>
      <c r="L623" s="47"/>
      <c r="M623" s="47"/>
      <c r="N623" s="47"/>
      <c r="O623" s="47"/>
      <c r="P623" s="47"/>
      <c r="Q623" s="47"/>
      <c r="R623" s="47"/>
      <c r="S623" s="47"/>
      <c r="T623" s="47"/>
      <c r="U623" s="47"/>
      <c r="V623" s="47"/>
      <c r="W623" s="47"/>
      <c r="X623" s="47"/>
      <c r="Y623" s="47"/>
      <c r="Z623" s="47"/>
      <c r="AA623" s="47"/>
      <c r="AB623" s="47"/>
      <c r="AC623" s="47"/>
      <c r="AD623" s="47"/>
      <c r="AE623" s="47"/>
      <c r="AF623" s="47"/>
      <c r="AG623" s="44"/>
    </row>
    <row r="624" spans="1:33" ht="19.5" thickBot="1" x14ac:dyDescent="0.35">
      <c r="A624" s="45"/>
      <c r="B624" s="47"/>
      <c r="C624" s="2311" t="s">
        <v>61</v>
      </c>
      <c r="D624" s="2312"/>
      <c r="E624" s="2312"/>
      <c r="F624" s="2312"/>
      <c r="G624" s="2312"/>
      <c r="H624" s="2312"/>
      <c r="I624" s="2313"/>
      <c r="J624" s="2311" t="s">
        <v>62</v>
      </c>
      <c r="K624" s="2312"/>
      <c r="L624" s="2312"/>
      <c r="M624" s="2312"/>
      <c r="N624" s="2312"/>
      <c r="O624" s="2312"/>
      <c r="P624" s="2313"/>
      <c r="Q624" s="2311" t="s">
        <v>250</v>
      </c>
      <c r="R624" s="2312"/>
      <c r="S624" s="2312"/>
      <c r="T624" s="2312"/>
      <c r="U624" s="2312"/>
      <c r="V624" s="2312"/>
      <c r="W624" s="2313"/>
      <c r="X624" s="2311" t="s">
        <v>251</v>
      </c>
      <c r="Y624" s="2312"/>
      <c r="Z624" s="2313"/>
      <c r="AA624" s="47"/>
      <c r="AB624" s="47"/>
      <c r="AC624" s="47"/>
      <c r="AD624" s="47"/>
      <c r="AE624" s="47"/>
      <c r="AF624" s="47"/>
      <c r="AG624" s="44"/>
    </row>
    <row r="625" spans="1:33" ht="32.25" thickBot="1" x14ac:dyDescent="0.35">
      <c r="A625" s="45"/>
      <c r="B625" s="47"/>
      <c r="C625" s="2311" t="s">
        <v>252</v>
      </c>
      <c r="D625" s="2312"/>
      <c r="E625" s="2313"/>
      <c r="F625" s="2311" t="s">
        <v>253</v>
      </c>
      <c r="G625" s="2312"/>
      <c r="H625" s="2313"/>
      <c r="I625" s="2314" t="s">
        <v>254</v>
      </c>
      <c r="J625" s="2311" t="s">
        <v>252</v>
      </c>
      <c r="K625" s="2312"/>
      <c r="L625" s="2313"/>
      <c r="M625" s="2311" t="s">
        <v>253</v>
      </c>
      <c r="N625" s="2312"/>
      <c r="O625" s="2313"/>
      <c r="P625" s="2314" t="s">
        <v>254</v>
      </c>
      <c r="Q625" s="2311" t="s">
        <v>252</v>
      </c>
      <c r="R625" s="2312"/>
      <c r="S625" s="2313"/>
      <c r="T625" s="2311" t="s">
        <v>253</v>
      </c>
      <c r="U625" s="2312"/>
      <c r="V625" s="2313"/>
      <c r="W625" s="2314" t="s">
        <v>254</v>
      </c>
      <c r="X625" s="281" t="s">
        <v>255</v>
      </c>
      <c r="Y625" s="281" t="s">
        <v>253</v>
      </c>
      <c r="Z625" s="2314" t="s">
        <v>254</v>
      </c>
      <c r="AA625" s="47"/>
      <c r="AB625" s="47"/>
      <c r="AC625" s="47"/>
      <c r="AD625" s="47"/>
      <c r="AE625" s="47"/>
      <c r="AF625" s="47"/>
      <c r="AG625" s="44"/>
    </row>
    <row r="626" spans="1:33" ht="19.5" thickBot="1" x14ac:dyDescent="0.35">
      <c r="A626" s="45"/>
      <c r="B626" s="47"/>
      <c r="C626" s="282" t="s">
        <v>186</v>
      </c>
      <c r="D626" s="281" t="s">
        <v>73</v>
      </c>
      <c r="E626" s="281" t="s">
        <v>187</v>
      </c>
      <c r="F626" s="281" t="s">
        <v>186</v>
      </c>
      <c r="G626" s="281" t="s">
        <v>73</v>
      </c>
      <c r="H626" s="281" t="s">
        <v>187</v>
      </c>
      <c r="I626" s="2315"/>
      <c r="J626" s="282" t="s">
        <v>186</v>
      </c>
      <c r="K626" s="281" t="s">
        <v>73</v>
      </c>
      <c r="L626" s="281" t="s">
        <v>187</v>
      </c>
      <c r="M626" s="281" t="s">
        <v>186</v>
      </c>
      <c r="N626" s="281" t="s">
        <v>73</v>
      </c>
      <c r="O626" s="281" t="s">
        <v>187</v>
      </c>
      <c r="P626" s="2315"/>
      <c r="Q626" s="282" t="s">
        <v>186</v>
      </c>
      <c r="R626" s="281" t="s">
        <v>73</v>
      </c>
      <c r="S626" s="281" t="s">
        <v>187</v>
      </c>
      <c r="T626" s="281" t="s">
        <v>186</v>
      </c>
      <c r="U626" s="281" t="s">
        <v>73</v>
      </c>
      <c r="V626" s="281" t="s">
        <v>187</v>
      </c>
      <c r="W626" s="2315"/>
      <c r="X626" s="281" t="s">
        <v>256</v>
      </c>
      <c r="Y626" s="281" t="s">
        <v>187</v>
      </c>
      <c r="Z626" s="2315"/>
      <c r="AA626" s="47"/>
      <c r="AB626" s="47"/>
      <c r="AC626" s="47"/>
      <c r="AD626" s="47"/>
      <c r="AE626" s="47"/>
      <c r="AF626" s="47"/>
      <c r="AG626" s="44"/>
    </row>
    <row r="627" spans="1:33" ht="19.5" thickBot="1" x14ac:dyDescent="0.35">
      <c r="A627" s="45"/>
      <c r="B627" s="283" t="s">
        <v>257</v>
      </c>
      <c r="C627" s="284"/>
      <c r="D627" s="285"/>
      <c r="E627" s="281">
        <f>SUM(C627:D627)</f>
        <v>0</v>
      </c>
      <c r="F627" s="285"/>
      <c r="G627" s="285"/>
      <c r="H627" s="281">
        <f t="shared" ref="H627:H631" si="132">SUM(F627:G627)</f>
        <v>0</v>
      </c>
      <c r="I627" s="281">
        <f t="shared" ref="I627:I631" si="133">E627+H627</f>
        <v>0</v>
      </c>
      <c r="J627" s="284"/>
      <c r="K627" s="285"/>
      <c r="L627" s="281">
        <f>SUM(J627:K627)</f>
        <v>0</v>
      </c>
      <c r="M627" s="284"/>
      <c r="N627" s="285"/>
      <c r="O627" s="281">
        <f>SUM(M627:N627)</f>
        <v>0</v>
      </c>
      <c r="P627" s="281">
        <f>L627+O627</f>
        <v>0</v>
      </c>
      <c r="Q627" s="284"/>
      <c r="R627" s="285"/>
      <c r="S627" s="281">
        <f t="shared" ref="S627:S631" si="134">SUM(Q627:R627)</f>
        <v>0</v>
      </c>
      <c r="T627" s="284"/>
      <c r="U627" s="285"/>
      <c r="V627" s="281">
        <f t="shared" ref="V627:V631" si="135">SUM(T627:U627)</f>
        <v>0</v>
      </c>
      <c r="W627" s="281">
        <f t="shared" ref="W627:W631" si="136">S627+V627</f>
        <v>0</v>
      </c>
      <c r="X627" s="286" t="e">
        <f>S627/L627</f>
        <v>#DIV/0!</v>
      </c>
      <c r="Y627" s="286" t="e">
        <f>V627/O627</f>
        <v>#DIV/0!</v>
      </c>
      <c r="Z627" s="286" t="e">
        <f>W627/P627</f>
        <v>#DIV/0!</v>
      </c>
      <c r="AA627" s="47"/>
      <c r="AB627" s="47"/>
      <c r="AC627" s="47"/>
      <c r="AD627" s="47"/>
      <c r="AE627" s="47"/>
      <c r="AF627" s="47"/>
      <c r="AG627" s="44"/>
    </row>
    <row r="628" spans="1:33" ht="19.5" thickBot="1" x14ac:dyDescent="0.35">
      <c r="A628" s="45"/>
      <c r="B628" s="287" t="s">
        <v>54</v>
      </c>
      <c r="C628" s="284"/>
      <c r="D628" s="285"/>
      <c r="E628" s="281">
        <f t="shared" ref="E628:E631" si="137">SUM(C628:D628)</f>
        <v>0</v>
      </c>
      <c r="F628" s="285"/>
      <c r="G628" s="285"/>
      <c r="H628" s="281">
        <f t="shared" si="132"/>
        <v>0</v>
      </c>
      <c r="I628" s="281">
        <f>E628+H628</f>
        <v>0</v>
      </c>
      <c r="J628" s="284"/>
      <c r="K628" s="285"/>
      <c r="L628" s="281">
        <f t="shared" ref="L628:L631" si="138">SUM(J628:K628)</f>
        <v>0</v>
      </c>
      <c r="M628" s="284"/>
      <c r="N628" s="285"/>
      <c r="O628" s="281">
        <f t="shared" ref="O628:O631" si="139">SUM(M628:N628)</f>
        <v>0</v>
      </c>
      <c r="P628" s="281">
        <f t="shared" ref="P628:P631" si="140">L628+O628</f>
        <v>0</v>
      </c>
      <c r="Q628" s="284"/>
      <c r="R628" s="285"/>
      <c r="S628" s="281">
        <f t="shared" si="134"/>
        <v>0</v>
      </c>
      <c r="T628" s="284"/>
      <c r="U628" s="285"/>
      <c r="V628" s="281">
        <f t="shared" si="135"/>
        <v>0</v>
      </c>
      <c r="W628" s="281">
        <f t="shared" si="136"/>
        <v>0</v>
      </c>
      <c r="X628" s="286" t="e">
        <f t="shared" ref="X628:X631" si="141">S628/L628</f>
        <v>#DIV/0!</v>
      </c>
      <c r="Y628" s="286" t="e">
        <f t="shared" ref="Y628:Z631" si="142">V628/O628</f>
        <v>#DIV/0!</v>
      </c>
      <c r="Z628" s="286" t="e">
        <f t="shared" si="142"/>
        <v>#DIV/0!</v>
      </c>
      <c r="AA628" s="47"/>
      <c r="AB628" s="47"/>
      <c r="AC628" s="47"/>
      <c r="AD628" s="47"/>
      <c r="AE628" s="47"/>
      <c r="AF628" s="47"/>
      <c r="AG628" s="44"/>
    </row>
    <row r="629" spans="1:33" ht="19.5" thickBot="1" x14ac:dyDescent="0.35">
      <c r="A629" s="45"/>
      <c r="B629" s="287" t="s">
        <v>258</v>
      </c>
      <c r="C629" s="284"/>
      <c r="D629" s="285"/>
      <c r="E629" s="281">
        <f t="shared" si="137"/>
        <v>0</v>
      </c>
      <c r="F629" s="285"/>
      <c r="G629" s="285"/>
      <c r="H629" s="281">
        <f t="shared" si="132"/>
        <v>0</v>
      </c>
      <c r="I629" s="281">
        <f t="shared" si="133"/>
        <v>0</v>
      </c>
      <c r="J629" s="284"/>
      <c r="K629" s="285"/>
      <c r="L629" s="281">
        <f t="shared" si="138"/>
        <v>0</v>
      </c>
      <c r="M629" s="284"/>
      <c r="N629" s="285"/>
      <c r="O629" s="281">
        <f t="shared" si="139"/>
        <v>0</v>
      </c>
      <c r="P629" s="281">
        <f t="shared" si="140"/>
        <v>0</v>
      </c>
      <c r="Q629" s="284"/>
      <c r="R629" s="285"/>
      <c r="S629" s="281">
        <f t="shared" si="134"/>
        <v>0</v>
      </c>
      <c r="T629" s="284"/>
      <c r="U629" s="285"/>
      <c r="V629" s="281">
        <f t="shared" si="135"/>
        <v>0</v>
      </c>
      <c r="W629" s="281">
        <f t="shared" si="136"/>
        <v>0</v>
      </c>
      <c r="X629" s="286" t="e">
        <f t="shared" si="141"/>
        <v>#DIV/0!</v>
      </c>
      <c r="Y629" s="286" t="e">
        <f t="shared" si="142"/>
        <v>#DIV/0!</v>
      </c>
      <c r="Z629" s="286" t="e">
        <f t="shared" si="142"/>
        <v>#DIV/0!</v>
      </c>
      <c r="AA629" s="47"/>
      <c r="AB629" s="47"/>
      <c r="AC629" s="47"/>
      <c r="AD629" s="47"/>
      <c r="AE629" s="47"/>
      <c r="AF629" s="47"/>
      <c r="AG629" s="44"/>
    </row>
    <row r="630" spans="1:33" ht="19.5" thickBot="1" x14ac:dyDescent="0.35">
      <c r="A630" s="45"/>
      <c r="B630" s="287" t="s">
        <v>259</v>
      </c>
      <c r="C630" s="284"/>
      <c r="D630" s="285"/>
      <c r="E630" s="281">
        <f t="shared" si="137"/>
        <v>0</v>
      </c>
      <c r="F630" s="285"/>
      <c r="G630" s="285"/>
      <c r="H630" s="281">
        <f t="shared" si="132"/>
        <v>0</v>
      </c>
      <c r="I630" s="281">
        <f t="shared" si="133"/>
        <v>0</v>
      </c>
      <c r="J630" s="284"/>
      <c r="K630" s="285"/>
      <c r="L630" s="281">
        <f t="shared" si="138"/>
        <v>0</v>
      </c>
      <c r="M630" s="284"/>
      <c r="N630" s="285"/>
      <c r="O630" s="281">
        <f t="shared" si="139"/>
        <v>0</v>
      </c>
      <c r="P630" s="281">
        <f t="shared" si="140"/>
        <v>0</v>
      </c>
      <c r="Q630" s="284"/>
      <c r="R630" s="285"/>
      <c r="S630" s="281">
        <f t="shared" si="134"/>
        <v>0</v>
      </c>
      <c r="T630" s="284"/>
      <c r="U630" s="285"/>
      <c r="V630" s="281">
        <f t="shared" si="135"/>
        <v>0</v>
      </c>
      <c r="W630" s="281">
        <f t="shared" si="136"/>
        <v>0</v>
      </c>
      <c r="X630" s="286" t="e">
        <f t="shared" si="141"/>
        <v>#DIV/0!</v>
      </c>
      <c r="Y630" s="286" t="e">
        <f t="shared" si="142"/>
        <v>#DIV/0!</v>
      </c>
      <c r="Z630" s="286" t="e">
        <f t="shared" si="142"/>
        <v>#DIV/0!</v>
      </c>
      <c r="AA630" s="47"/>
      <c r="AB630" s="47"/>
      <c r="AC630" s="47"/>
      <c r="AD630" s="47"/>
      <c r="AE630" s="47"/>
      <c r="AF630" s="47"/>
      <c r="AG630" s="44"/>
    </row>
    <row r="631" spans="1:33" ht="19.5" thickBot="1" x14ac:dyDescent="0.35">
      <c r="A631" s="45"/>
      <c r="B631" s="287" t="s">
        <v>260</v>
      </c>
      <c r="C631" s="284"/>
      <c r="D631" s="285"/>
      <c r="E631" s="281">
        <f t="shared" si="137"/>
        <v>0</v>
      </c>
      <c r="F631" s="285"/>
      <c r="G631" s="285"/>
      <c r="H631" s="281">
        <f t="shared" si="132"/>
        <v>0</v>
      </c>
      <c r="I631" s="281">
        <f t="shared" si="133"/>
        <v>0</v>
      </c>
      <c r="J631" s="284"/>
      <c r="K631" s="285"/>
      <c r="L631" s="281">
        <f t="shared" si="138"/>
        <v>0</v>
      </c>
      <c r="M631" s="284"/>
      <c r="N631" s="285"/>
      <c r="O631" s="281">
        <f t="shared" si="139"/>
        <v>0</v>
      </c>
      <c r="P631" s="281">
        <f t="shared" si="140"/>
        <v>0</v>
      </c>
      <c r="Q631" s="284"/>
      <c r="R631" s="285"/>
      <c r="S631" s="281">
        <f t="shared" si="134"/>
        <v>0</v>
      </c>
      <c r="T631" s="284"/>
      <c r="U631" s="285"/>
      <c r="V631" s="281">
        <f t="shared" si="135"/>
        <v>0</v>
      </c>
      <c r="W631" s="281">
        <f t="shared" si="136"/>
        <v>0</v>
      </c>
      <c r="X631" s="286" t="e">
        <f t="shared" si="141"/>
        <v>#DIV/0!</v>
      </c>
      <c r="Y631" s="286" t="e">
        <f t="shared" si="142"/>
        <v>#DIV/0!</v>
      </c>
      <c r="Z631" s="286" t="e">
        <f t="shared" si="142"/>
        <v>#DIV/0!</v>
      </c>
      <c r="AA631" s="47"/>
      <c r="AB631" s="47"/>
      <c r="AC631" s="47"/>
      <c r="AD631" s="47"/>
      <c r="AE631" s="47"/>
      <c r="AF631" s="47"/>
      <c r="AG631" s="44"/>
    </row>
    <row r="632" spans="1:33" ht="19.5" thickBot="1" x14ac:dyDescent="0.35">
      <c r="A632" s="45"/>
      <c r="B632" s="287" t="s">
        <v>261</v>
      </c>
      <c r="C632" s="281">
        <f>SUM(C628:C631)</f>
        <v>0</v>
      </c>
      <c r="D632" s="281">
        <f t="shared" ref="D632" si="143">SUM(D628:D631)</f>
        <v>0</v>
      </c>
      <c r="E632" s="281">
        <f>SUM(E628:E631)</f>
        <v>0</v>
      </c>
      <c r="F632" s="281">
        <f t="shared" ref="F632:W632" si="144">SUM(F628:F631)</f>
        <v>0</v>
      </c>
      <c r="G632" s="281">
        <f t="shared" si="144"/>
        <v>0</v>
      </c>
      <c r="H632" s="281">
        <f t="shared" si="144"/>
        <v>0</v>
      </c>
      <c r="I632" s="281">
        <f t="shared" si="144"/>
        <v>0</v>
      </c>
      <c r="J632" s="281">
        <f t="shared" si="144"/>
        <v>0</v>
      </c>
      <c r="K632" s="281">
        <f t="shared" si="144"/>
        <v>0</v>
      </c>
      <c r="L632" s="281">
        <f t="shared" si="144"/>
        <v>0</v>
      </c>
      <c r="M632" s="281">
        <f t="shared" si="144"/>
        <v>0</v>
      </c>
      <c r="N632" s="281">
        <f t="shared" si="144"/>
        <v>0</v>
      </c>
      <c r="O632" s="281">
        <f t="shared" si="144"/>
        <v>0</v>
      </c>
      <c r="P632" s="281">
        <f t="shared" si="144"/>
        <v>0</v>
      </c>
      <c r="Q632" s="281">
        <f t="shared" si="144"/>
        <v>0</v>
      </c>
      <c r="R632" s="281">
        <f t="shared" si="144"/>
        <v>0</v>
      </c>
      <c r="S632" s="281">
        <f t="shared" si="144"/>
        <v>0</v>
      </c>
      <c r="T632" s="281">
        <f t="shared" si="144"/>
        <v>0</v>
      </c>
      <c r="U632" s="281">
        <f t="shared" si="144"/>
        <v>0</v>
      </c>
      <c r="V632" s="281">
        <f t="shared" si="144"/>
        <v>0</v>
      </c>
      <c r="W632" s="281">
        <f t="shared" si="144"/>
        <v>0</v>
      </c>
      <c r="X632" s="286" t="e">
        <f>S632/L632</f>
        <v>#DIV/0!</v>
      </c>
      <c r="Y632" s="286" t="e">
        <f>V632/O632</f>
        <v>#DIV/0!</v>
      </c>
      <c r="Z632" s="286" t="e">
        <f>W632/P632</f>
        <v>#DIV/0!</v>
      </c>
      <c r="AA632" s="47"/>
      <c r="AB632" s="47"/>
      <c r="AC632" s="47"/>
      <c r="AD632" s="47"/>
      <c r="AE632" s="47"/>
      <c r="AF632" s="47"/>
      <c r="AG632" s="44"/>
    </row>
    <row r="633" spans="1:33" ht="19.5" thickBot="1" x14ac:dyDescent="0.35">
      <c r="A633" s="45"/>
      <c r="B633" s="45"/>
      <c r="C633" s="45"/>
      <c r="D633" s="45"/>
      <c r="E633" s="45"/>
      <c r="F633" s="45"/>
      <c r="G633" s="45"/>
      <c r="H633" s="45"/>
      <c r="I633" s="45"/>
      <c r="J633" s="45"/>
      <c r="K633" s="45"/>
      <c r="L633" s="45"/>
      <c r="M633" s="45"/>
      <c r="N633" s="45"/>
      <c r="O633" s="45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7"/>
      <c r="AB633" s="47"/>
      <c r="AC633" s="47"/>
      <c r="AD633" s="47"/>
      <c r="AE633" s="47"/>
      <c r="AF633" s="47"/>
      <c r="AG633" s="44"/>
    </row>
    <row r="634" spans="1:33" ht="24" thickBot="1" x14ac:dyDescent="0.35">
      <c r="A634" s="45"/>
      <c r="B634" s="1203" t="s">
        <v>91</v>
      </c>
      <c r="C634" s="2271"/>
      <c r="D634" s="2272"/>
      <c r="E634" s="2272"/>
      <c r="F634" s="2272"/>
      <c r="G634" s="2272"/>
      <c r="H634" s="2272"/>
      <c r="I634" s="2272"/>
      <c r="J634" s="2272"/>
      <c r="K634" s="2272"/>
      <c r="L634" s="2272"/>
      <c r="M634" s="2272"/>
      <c r="N634" s="2272"/>
      <c r="O634" s="2272"/>
      <c r="P634" s="2272"/>
      <c r="Q634" s="2272"/>
      <c r="R634" s="2272"/>
      <c r="S634" s="2272"/>
      <c r="T634" s="2272"/>
      <c r="U634" s="2272"/>
      <c r="V634" s="2272"/>
      <c r="W634" s="2272"/>
      <c r="X634" s="2272"/>
      <c r="Y634" s="2272"/>
      <c r="Z634" s="2273"/>
      <c r="AA634" s="47"/>
      <c r="AB634" s="47"/>
      <c r="AC634" s="47"/>
      <c r="AD634" s="47"/>
      <c r="AE634" s="47"/>
      <c r="AF634" s="47"/>
      <c r="AG634" s="44"/>
    </row>
    <row r="635" spans="1:33" ht="15" customHeight="1" thickBot="1" x14ac:dyDescent="0.35">
      <c r="A635" s="45"/>
      <c r="B635" s="45"/>
      <c r="C635" s="2277"/>
      <c r="D635" s="2278"/>
      <c r="E635" s="2278"/>
      <c r="F635" s="2278"/>
      <c r="G635" s="2278"/>
      <c r="H635" s="2278"/>
      <c r="I635" s="2278"/>
      <c r="J635" s="2278"/>
      <c r="K635" s="2278"/>
      <c r="L635" s="2278"/>
      <c r="M635" s="2278"/>
      <c r="N635" s="2278"/>
      <c r="O635" s="2278"/>
      <c r="P635" s="2278"/>
      <c r="Q635" s="2278"/>
      <c r="R635" s="2278"/>
      <c r="S635" s="2278"/>
      <c r="T635" s="2278"/>
      <c r="U635" s="2278"/>
      <c r="V635" s="2278"/>
      <c r="W635" s="2278"/>
      <c r="X635" s="2278"/>
      <c r="Y635" s="2278"/>
      <c r="Z635" s="2279"/>
      <c r="AA635" s="47"/>
      <c r="AB635" s="47"/>
      <c r="AC635" s="47"/>
      <c r="AD635" s="47"/>
      <c r="AE635" s="47"/>
      <c r="AF635" s="47"/>
      <c r="AG635" s="44"/>
    </row>
    <row r="636" spans="1:33" ht="15.75" thickBot="1" x14ac:dyDescent="0.3">
      <c r="A636" s="71"/>
      <c r="B636" s="72"/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44"/>
    </row>
    <row r="637" spans="1:33" ht="30.75" thickBot="1" x14ac:dyDescent="0.4">
      <c r="A637" s="254"/>
      <c r="B637" s="48" t="s">
        <v>263</v>
      </c>
      <c r="C637" s="277"/>
      <c r="D637" s="278"/>
      <c r="E637" s="288" t="s">
        <v>264</v>
      </c>
      <c r="F637" s="289">
        <f>SUBTOTAL(3,D642:D727)-3</f>
        <v>0</v>
      </c>
      <c r="G637" s="45"/>
      <c r="H637" s="45"/>
      <c r="I637" s="45"/>
      <c r="J637" s="45"/>
      <c r="K637" s="45"/>
      <c r="L637" s="45"/>
      <c r="M637" s="45"/>
      <c r="N637" s="45"/>
      <c r="O637" s="45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7"/>
      <c r="AB637" s="47"/>
      <c r="AC637" s="47"/>
      <c r="AD637" s="47"/>
      <c r="AE637" s="47"/>
      <c r="AF637" s="47"/>
      <c r="AG637" s="44"/>
    </row>
    <row r="638" spans="1:33" ht="18.75" x14ac:dyDescent="0.3">
      <c r="A638" s="254"/>
      <c r="B638" s="64"/>
      <c r="C638" s="42"/>
      <c r="D638" s="42"/>
      <c r="E638" s="42"/>
      <c r="F638" s="42"/>
      <c r="G638" s="42"/>
      <c r="H638" s="42"/>
      <c r="I638" s="42"/>
      <c r="J638" s="42"/>
      <c r="K638" s="42"/>
      <c r="L638" s="42"/>
      <c r="M638" s="42"/>
      <c r="N638" s="42"/>
      <c r="O638" s="2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7"/>
      <c r="AB638" s="47"/>
      <c r="AC638" s="47"/>
      <c r="AD638" s="47"/>
      <c r="AE638" s="47"/>
      <c r="AF638" s="47"/>
      <c r="AG638" s="44"/>
    </row>
    <row r="639" spans="1:33" ht="21" x14ac:dyDescent="0.35">
      <c r="A639" s="254"/>
      <c r="B639" s="48" t="s">
        <v>1024</v>
      </c>
      <c r="C639" s="42"/>
      <c r="D639" s="42"/>
      <c r="E639" s="42"/>
      <c r="F639" s="42"/>
      <c r="G639" s="42"/>
      <c r="H639" s="42"/>
      <c r="I639" s="42"/>
      <c r="J639" s="42"/>
      <c r="K639" s="42"/>
      <c r="L639" s="42"/>
      <c r="M639" s="42"/>
      <c r="N639" s="42"/>
      <c r="O639" s="2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7"/>
      <c r="AB639" s="47"/>
      <c r="AC639" s="47"/>
      <c r="AD639" s="47"/>
      <c r="AE639" s="47"/>
      <c r="AF639" s="47"/>
      <c r="AG639" s="44"/>
    </row>
    <row r="640" spans="1:33" ht="19.5" thickBot="1" x14ac:dyDescent="0.35">
      <c r="A640" s="254"/>
      <c r="B640" s="290"/>
      <c r="C640" s="42"/>
      <c r="D640" s="42"/>
      <c r="E640" s="42"/>
      <c r="F640" s="42"/>
      <c r="G640" s="42"/>
      <c r="H640" s="42"/>
      <c r="I640" s="42"/>
      <c r="J640" s="42"/>
      <c r="K640" s="42"/>
      <c r="L640" s="42"/>
      <c r="M640" s="42"/>
      <c r="N640" s="42"/>
      <c r="O640" s="2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7"/>
      <c r="AB640" s="47"/>
      <c r="AC640" s="47"/>
      <c r="AD640" s="47"/>
      <c r="AE640" s="47"/>
      <c r="AF640" s="47"/>
      <c r="AG640" s="44"/>
    </row>
    <row r="641" spans="1:33" ht="21.75" thickBot="1" x14ac:dyDescent="0.35">
      <c r="A641" s="45"/>
      <c r="B641" s="291" t="s">
        <v>1</v>
      </c>
      <c r="C641" s="291" t="s">
        <v>265</v>
      </c>
      <c r="D641" s="291" t="s">
        <v>266</v>
      </c>
      <c r="E641" s="291" t="s">
        <v>55</v>
      </c>
      <c r="F641" s="42"/>
      <c r="G641" s="42"/>
      <c r="H641" s="42"/>
      <c r="I641" s="42"/>
      <c r="J641" s="42"/>
      <c r="K641" s="42"/>
      <c r="L641" s="42"/>
      <c r="M641" s="42"/>
      <c r="N641" s="42"/>
      <c r="O641" s="45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7"/>
      <c r="AB641" s="47"/>
      <c r="AC641" s="47"/>
      <c r="AD641" s="47"/>
      <c r="AE641" s="47"/>
      <c r="AF641" s="47"/>
      <c r="AG641" s="44"/>
    </row>
    <row r="642" spans="1:33" ht="19.5" thickBot="1" x14ac:dyDescent="0.35">
      <c r="A642" s="45"/>
      <c r="B642" s="1673"/>
      <c r="C642" s="416"/>
      <c r="D642" s="293"/>
      <c r="E642" s="293"/>
      <c r="F642" s="42"/>
      <c r="G642" s="42"/>
      <c r="H642" s="42"/>
      <c r="I642" s="42"/>
      <c r="J642" s="42"/>
      <c r="K642" s="42"/>
      <c r="L642" s="42"/>
      <c r="M642" s="42"/>
      <c r="N642" s="42"/>
      <c r="O642" s="45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7"/>
      <c r="AB642" s="47"/>
      <c r="AC642" s="47"/>
      <c r="AD642" s="47"/>
      <c r="AE642" s="47"/>
      <c r="AF642" s="47"/>
      <c r="AG642" s="44"/>
    </row>
    <row r="643" spans="1:33" ht="19.5" thickBot="1" x14ac:dyDescent="0.35">
      <c r="A643" s="45"/>
      <c r="B643" s="1673"/>
      <c r="C643" s="292"/>
      <c r="D643" s="293"/>
      <c r="E643" s="293"/>
      <c r="F643" s="42"/>
      <c r="G643" s="42"/>
      <c r="H643" s="42"/>
      <c r="I643" s="42"/>
      <c r="J643" s="42"/>
      <c r="K643" s="42"/>
      <c r="L643" s="42"/>
      <c r="M643" s="42"/>
      <c r="N643" s="42"/>
      <c r="O643" s="45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7"/>
      <c r="AB643" s="47"/>
      <c r="AC643" s="47"/>
      <c r="AD643" s="47"/>
      <c r="AE643" s="47"/>
      <c r="AF643" s="47"/>
      <c r="AG643" s="44"/>
    </row>
    <row r="644" spans="1:33" ht="19.5" thickBot="1" x14ac:dyDescent="0.35">
      <c r="A644" s="45"/>
      <c r="B644" s="1673"/>
      <c r="C644" s="292"/>
      <c r="D644" s="293"/>
      <c r="E644" s="293"/>
      <c r="F644" s="42"/>
      <c r="G644" s="42"/>
      <c r="H644" s="42"/>
      <c r="I644" s="42"/>
      <c r="J644" s="42"/>
      <c r="K644" s="42"/>
      <c r="L644" s="42"/>
      <c r="M644" s="42"/>
      <c r="N644" s="42"/>
      <c r="O644" s="45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7"/>
      <c r="AB644" s="47"/>
      <c r="AC644" s="47"/>
      <c r="AD644" s="47"/>
      <c r="AE644" s="47"/>
      <c r="AF644" s="47"/>
      <c r="AG644" s="44"/>
    </row>
    <row r="645" spans="1:33" ht="19.5" thickBot="1" x14ac:dyDescent="0.35">
      <c r="A645" s="45"/>
      <c r="B645" s="1673"/>
      <c r="C645" s="292"/>
      <c r="D645" s="293"/>
      <c r="E645" s="293"/>
      <c r="F645" s="42"/>
      <c r="G645" s="42"/>
      <c r="H645" s="42"/>
      <c r="I645" s="42"/>
      <c r="J645" s="42"/>
      <c r="K645" s="42"/>
      <c r="L645" s="42"/>
      <c r="M645" s="42"/>
      <c r="N645" s="42"/>
      <c r="O645" s="45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7"/>
      <c r="AB645" s="47"/>
      <c r="AC645" s="47"/>
      <c r="AD645" s="47"/>
      <c r="AE645" s="47"/>
      <c r="AF645" s="47"/>
      <c r="AG645" s="44"/>
    </row>
    <row r="646" spans="1:33" ht="19.5" thickBot="1" x14ac:dyDescent="0.35">
      <c r="A646" s="45"/>
      <c r="B646" s="1673"/>
      <c r="C646" s="292"/>
      <c r="D646" s="293"/>
      <c r="E646" s="293"/>
      <c r="F646" s="42"/>
      <c r="G646" s="42"/>
      <c r="H646" s="42"/>
      <c r="I646" s="42"/>
      <c r="J646" s="42"/>
      <c r="K646" s="42"/>
      <c r="L646" s="42"/>
      <c r="M646" s="42"/>
      <c r="N646" s="42"/>
      <c r="O646" s="45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7"/>
      <c r="AB646" s="47"/>
      <c r="AC646" s="47"/>
      <c r="AD646" s="47"/>
      <c r="AE646" s="47"/>
      <c r="AF646" s="47"/>
      <c r="AG646" s="44"/>
    </row>
    <row r="647" spans="1:33" ht="19.5" thickBot="1" x14ac:dyDescent="0.35">
      <c r="A647" s="45"/>
      <c r="B647" s="1673"/>
      <c r="C647" s="292"/>
      <c r="D647" s="293"/>
      <c r="E647" s="293"/>
      <c r="F647" s="42"/>
      <c r="G647" s="42"/>
      <c r="H647" s="42"/>
      <c r="I647" s="42"/>
      <c r="J647" s="42"/>
      <c r="K647" s="42"/>
      <c r="L647" s="42"/>
      <c r="M647" s="42"/>
      <c r="N647" s="42"/>
      <c r="O647" s="45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7"/>
      <c r="AB647" s="47"/>
      <c r="AC647" s="47"/>
      <c r="AD647" s="47"/>
      <c r="AE647" s="47"/>
      <c r="AF647" s="47"/>
      <c r="AG647" s="44"/>
    </row>
    <row r="648" spans="1:33" ht="19.5" thickBot="1" x14ac:dyDescent="0.35">
      <c r="A648" s="45"/>
      <c r="B648" s="1673"/>
      <c r="C648" s="416"/>
      <c r="D648" s="293"/>
      <c r="E648" s="293"/>
      <c r="F648" s="42"/>
      <c r="G648" s="42"/>
      <c r="H648" s="42"/>
      <c r="I648" s="42"/>
      <c r="J648" s="42"/>
      <c r="K648" s="42"/>
      <c r="L648" s="42"/>
      <c r="M648" s="42"/>
      <c r="N648" s="42"/>
      <c r="O648" s="45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7"/>
      <c r="AB648" s="47"/>
      <c r="AC648" s="47"/>
      <c r="AD648" s="47"/>
      <c r="AE648" s="47"/>
      <c r="AF648" s="47"/>
      <c r="AG648" s="44"/>
    </row>
    <row r="649" spans="1:33" ht="19.5" thickBot="1" x14ac:dyDescent="0.35">
      <c r="A649" s="45"/>
      <c r="B649" s="1673"/>
      <c r="C649" s="292"/>
      <c r="D649" s="293"/>
      <c r="E649" s="293"/>
      <c r="F649" s="42"/>
      <c r="G649" s="42"/>
      <c r="H649" s="42"/>
      <c r="I649" s="42"/>
      <c r="J649" s="42"/>
      <c r="K649" s="42"/>
      <c r="L649" s="42"/>
      <c r="M649" s="42"/>
      <c r="N649" s="42"/>
      <c r="O649" s="45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7"/>
      <c r="AB649" s="47"/>
      <c r="AC649" s="47"/>
      <c r="AD649" s="47"/>
      <c r="AE649" s="47"/>
      <c r="AF649" s="47"/>
      <c r="AG649" s="44"/>
    </row>
    <row r="650" spans="1:33" ht="19.5" thickBot="1" x14ac:dyDescent="0.35">
      <c r="A650" s="45"/>
      <c r="B650" s="1673"/>
      <c r="C650" s="292"/>
      <c r="D650" s="293"/>
      <c r="E650" s="293"/>
      <c r="F650" s="42"/>
      <c r="G650" s="42"/>
      <c r="H650" s="42"/>
      <c r="I650" s="42"/>
      <c r="J650" s="42"/>
      <c r="K650" s="42"/>
      <c r="L650" s="42"/>
      <c r="M650" s="42"/>
      <c r="N650" s="42"/>
      <c r="O650" s="45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7"/>
      <c r="AB650" s="47"/>
      <c r="AC650" s="47"/>
      <c r="AD650" s="47"/>
      <c r="AE650" s="47"/>
      <c r="AF650" s="47"/>
      <c r="AG650" s="44"/>
    </row>
    <row r="651" spans="1:33" ht="19.5" thickBot="1" x14ac:dyDescent="0.35">
      <c r="A651" s="45"/>
      <c r="B651" s="1673"/>
      <c r="C651" s="292"/>
      <c r="D651" s="293"/>
      <c r="E651" s="293"/>
      <c r="F651" s="42"/>
      <c r="G651" s="42"/>
      <c r="H651" s="42"/>
      <c r="I651" s="42"/>
      <c r="J651" s="42"/>
      <c r="K651" s="42"/>
      <c r="L651" s="42"/>
      <c r="M651" s="42"/>
      <c r="N651" s="42"/>
      <c r="O651" s="45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7"/>
      <c r="AB651" s="47"/>
      <c r="AC651" s="47"/>
      <c r="AD651" s="47"/>
      <c r="AE651" s="47"/>
      <c r="AF651" s="47"/>
      <c r="AG651" s="44"/>
    </row>
    <row r="652" spans="1:33" ht="19.5" thickBot="1" x14ac:dyDescent="0.35">
      <c r="A652" s="45"/>
      <c r="B652" s="1673"/>
      <c r="C652" s="292"/>
      <c r="D652" s="293"/>
      <c r="E652" s="293"/>
      <c r="F652" s="42"/>
      <c r="G652" s="42"/>
      <c r="H652" s="42"/>
      <c r="I652" s="42"/>
      <c r="J652" s="42"/>
      <c r="K652" s="42"/>
      <c r="L652" s="42"/>
      <c r="M652" s="42"/>
      <c r="N652" s="42"/>
      <c r="O652" s="45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7"/>
      <c r="AB652" s="47"/>
      <c r="AC652" s="47"/>
      <c r="AD652" s="47"/>
      <c r="AE652" s="47"/>
      <c r="AF652" s="47"/>
      <c r="AG652" s="44"/>
    </row>
    <row r="653" spans="1:33" ht="19.5" thickBot="1" x14ac:dyDescent="0.35">
      <c r="A653" s="45"/>
      <c r="B653" s="1673"/>
      <c r="C653" s="292"/>
      <c r="D653" s="293"/>
      <c r="E653" s="293"/>
      <c r="F653" s="42"/>
      <c r="G653" s="42"/>
      <c r="H653" s="42"/>
      <c r="I653" s="42"/>
      <c r="J653" s="42"/>
      <c r="K653" s="42"/>
      <c r="L653" s="42"/>
      <c r="M653" s="42"/>
      <c r="N653" s="42"/>
      <c r="O653" s="45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7"/>
      <c r="AB653" s="47"/>
      <c r="AC653" s="47"/>
      <c r="AD653" s="47"/>
      <c r="AE653" s="47"/>
      <c r="AF653" s="47"/>
      <c r="AG653" s="44"/>
    </row>
    <row r="654" spans="1:33" ht="19.5" thickBot="1" x14ac:dyDescent="0.35">
      <c r="A654" s="45"/>
      <c r="B654" s="1673"/>
      <c r="C654" s="292"/>
      <c r="D654" s="293"/>
      <c r="E654" s="293"/>
      <c r="F654" s="42"/>
      <c r="G654" s="42"/>
      <c r="H654" s="42"/>
      <c r="I654" s="42"/>
      <c r="J654" s="42"/>
      <c r="K654" s="42"/>
      <c r="L654" s="42"/>
      <c r="M654" s="42"/>
      <c r="N654" s="42"/>
      <c r="O654" s="45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7"/>
      <c r="AB654" s="47"/>
      <c r="AC654" s="47"/>
      <c r="AD654" s="47"/>
      <c r="AE654" s="47"/>
      <c r="AF654" s="47"/>
      <c r="AG654" s="44"/>
    </row>
    <row r="655" spans="1:33" ht="19.5" thickBot="1" x14ac:dyDescent="0.35">
      <c r="A655" s="45"/>
      <c r="B655" s="1673"/>
      <c r="C655" s="292"/>
      <c r="D655" s="293"/>
      <c r="E655" s="293"/>
      <c r="F655" s="42"/>
      <c r="G655" s="42"/>
      <c r="H655" s="42"/>
      <c r="I655" s="42"/>
      <c r="J655" s="42"/>
      <c r="K655" s="42"/>
      <c r="L655" s="42"/>
      <c r="M655" s="42"/>
      <c r="N655" s="42"/>
      <c r="O655" s="45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7"/>
      <c r="AB655" s="47"/>
      <c r="AC655" s="47"/>
      <c r="AD655" s="47"/>
      <c r="AE655" s="47"/>
      <c r="AF655" s="47"/>
      <c r="AG655" s="44"/>
    </row>
    <row r="656" spans="1:33" ht="19.5" thickBot="1" x14ac:dyDescent="0.35">
      <c r="A656" s="45"/>
      <c r="B656" s="1673"/>
      <c r="C656" s="292"/>
      <c r="D656" s="293"/>
      <c r="E656" s="293"/>
      <c r="F656" s="42"/>
      <c r="G656" s="42"/>
      <c r="H656" s="42"/>
      <c r="I656" s="42"/>
      <c r="J656" s="42"/>
      <c r="K656" s="42"/>
      <c r="L656" s="42"/>
      <c r="M656" s="42"/>
      <c r="N656" s="42"/>
      <c r="O656" s="45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7"/>
      <c r="AB656" s="47"/>
      <c r="AC656" s="47"/>
      <c r="AD656" s="47"/>
      <c r="AE656" s="47"/>
      <c r="AF656" s="47"/>
      <c r="AG656" s="44"/>
    </row>
    <row r="657" spans="1:33" ht="19.5" thickBot="1" x14ac:dyDescent="0.35">
      <c r="A657" s="45"/>
      <c r="B657" s="1673"/>
      <c r="C657" s="292"/>
      <c r="D657" s="293"/>
      <c r="E657" s="293"/>
      <c r="F657" s="42"/>
      <c r="G657" s="42"/>
      <c r="H657" s="42"/>
      <c r="I657" s="42"/>
      <c r="J657" s="42"/>
      <c r="K657" s="42"/>
      <c r="L657" s="42"/>
      <c r="M657" s="42"/>
      <c r="N657" s="42"/>
      <c r="O657" s="45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7"/>
      <c r="AB657" s="47"/>
      <c r="AC657" s="47"/>
      <c r="AD657" s="47"/>
      <c r="AE657" s="47"/>
      <c r="AF657" s="47"/>
      <c r="AG657" s="44"/>
    </row>
    <row r="658" spans="1:33" ht="19.5" thickBot="1" x14ac:dyDescent="0.35">
      <c r="A658" s="45"/>
      <c r="B658" s="1673"/>
      <c r="C658" s="292"/>
      <c r="D658" s="293"/>
      <c r="E658" s="293"/>
      <c r="F658" s="42"/>
      <c r="G658" s="42"/>
      <c r="H658" s="42"/>
      <c r="I658" s="42"/>
      <c r="J658" s="42"/>
      <c r="K658" s="42"/>
      <c r="L658" s="42"/>
      <c r="M658" s="42"/>
      <c r="N658" s="42"/>
      <c r="O658" s="45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7"/>
      <c r="AB658" s="47"/>
      <c r="AC658" s="47"/>
      <c r="AD658" s="47"/>
      <c r="AE658" s="47"/>
      <c r="AF658" s="47"/>
      <c r="AG658" s="44"/>
    </row>
    <row r="659" spans="1:33" ht="19.5" thickBot="1" x14ac:dyDescent="0.35">
      <c r="A659" s="45"/>
      <c r="B659" s="1673"/>
      <c r="C659" s="292"/>
      <c r="D659" s="293"/>
      <c r="E659" s="293"/>
      <c r="F659" s="42"/>
      <c r="G659" s="42"/>
      <c r="H659" s="42"/>
      <c r="I659" s="42"/>
      <c r="J659" s="42"/>
      <c r="K659" s="42"/>
      <c r="L659" s="42"/>
      <c r="M659" s="42"/>
      <c r="N659" s="42"/>
      <c r="O659" s="45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7"/>
      <c r="AB659" s="47"/>
      <c r="AC659" s="47"/>
      <c r="AD659" s="47"/>
      <c r="AE659" s="47"/>
      <c r="AF659" s="47"/>
      <c r="AG659" s="44"/>
    </row>
    <row r="660" spans="1:33" ht="19.5" thickBot="1" x14ac:dyDescent="0.35">
      <c r="A660" s="45"/>
      <c r="B660" s="1673"/>
      <c r="C660" s="416"/>
      <c r="D660" s="293"/>
      <c r="E660" s="293"/>
      <c r="F660" s="42"/>
      <c r="G660" s="42"/>
      <c r="H660" s="42"/>
      <c r="I660" s="42"/>
      <c r="J660" s="42"/>
      <c r="K660" s="42"/>
      <c r="L660" s="42"/>
      <c r="M660" s="42"/>
      <c r="N660" s="42"/>
      <c r="O660" s="45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7"/>
      <c r="AB660" s="47"/>
      <c r="AC660" s="47"/>
      <c r="AD660" s="47"/>
      <c r="AE660" s="47"/>
      <c r="AF660" s="47"/>
      <c r="AG660" s="44"/>
    </row>
    <row r="661" spans="1:33" ht="21.75" thickBot="1" x14ac:dyDescent="0.35">
      <c r="A661" s="45"/>
      <c r="B661" s="291" t="s">
        <v>1</v>
      </c>
      <c r="C661" s="718" t="s">
        <v>265</v>
      </c>
      <c r="D661" s="291" t="s">
        <v>266</v>
      </c>
      <c r="E661" s="291" t="s">
        <v>55</v>
      </c>
      <c r="F661" s="42"/>
      <c r="G661" s="42"/>
      <c r="H661" s="42"/>
      <c r="I661" s="42"/>
      <c r="J661" s="42"/>
      <c r="K661" s="42"/>
      <c r="L661" s="42"/>
      <c r="M661" s="42"/>
      <c r="N661" s="42"/>
      <c r="O661" s="45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7"/>
      <c r="AB661" s="47"/>
      <c r="AC661" s="47"/>
      <c r="AD661" s="47"/>
      <c r="AE661" s="47"/>
      <c r="AF661" s="47"/>
      <c r="AG661" s="44"/>
    </row>
    <row r="662" spans="1:33" ht="19.5" thickBot="1" x14ac:dyDescent="0.35">
      <c r="A662" s="45"/>
      <c r="B662" s="1673"/>
      <c r="C662" s="416"/>
      <c r="D662" s="293"/>
      <c r="E662" s="293"/>
      <c r="F662" s="42"/>
      <c r="G662" s="42"/>
      <c r="H662" s="42"/>
      <c r="I662" s="42"/>
      <c r="J662" s="42"/>
      <c r="K662" s="42"/>
      <c r="L662" s="42"/>
      <c r="M662" s="42"/>
      <c r="N662" s="42"/>
      <c r="O662" s="45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7"/>
      <c r="AB662" s="47"/>
      <c r="AC662" s="47"/>
      <c r="AD662" s="47"/>
      <c r="AE662" s="47"/>
      <c r="AF662" s="47"/>
      <c r="AG662" s="44"/>
    </row>
    <row r="663" spans="1:33" ht="19.5" thickBot="1" x14ac:dyDescent="0.35">
      <c r="A663" s="45"/>
      <c r="B663" s="1673"/>
      <c r="C663" s="292"/>
      <c r="D663" s="293"/>
      <c r="E663" s="293"/>
      <c r="F663" s="42"/>
      <c r="G663" s="42"/>
      <c r="H663" s="42"/>
      <c r="I663" s="42"/>
      <c r="J663" s="42"/>
      <c r="K663" s="42"/>
      <c r="L663" s="42"/>
      <c r="M663" s="42"/>
      <c r="N663" s="42"/>
      <c r="O663" s="45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7"/>
      <c r="AB663" s="47"/>
      <c r="AC663" s="47"/>
      <c r="AD663" s="47"/>
      <c r="AE663" s="47"/>
      <c r="AF663" s="47"/>
      <c r="AG663" s="44"/>
    </row>
    <row r="664" spans="1:33" ht="19.5" thickBot="1" x14ac:dyDescent="0.35">
      <c r="A664" s="45"/>
      <c r="B664" s="1673"/>
      <c r="C664" s="292"/>
      <c r="D664" s="293"/>
      <c r="E664" s="293"/>
      <c r="F664" s="42"/>
      <c r="G664" s="42"/>
      <c r="H664" s="42"/>
      <c r="I664" s="42"/>
      <c r="J664" s="42"/>
      <c r="K664" s="42"/>
      <c r="L664" s="42"/>
      <c r="M664" s="42"/>
      <c r="N664" s="42"/>
      <c r="O664" s="45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7"/>
      <c r="AB664" s="47"/>
      <c r="AC664" s="47"/>
      <c r="AD664" s="47"/>
      <c r="AE664" s="47"/>
      <c r="AF664" s="47"/>
      <c r="AG664" s="44"/>
    </row>
    <row r="665" spans="1:33" ht="19.5" thickBot="1" x14ac:dyDescent="0.35">
      <c r="A665" s="45"/>
      <c r="B665" s="1673"/>
      <c r="C665" s="292"/>
      <c r="D665" s="293"/>
      <c r="E665" s="293"/>
      <c r="F665" s="42"/>
      <c r="G665" s="42"/>
      <c r="H665" s="42"/>
      <c r="I665" s="42"/>
      <c r="J665" s="42"/>
      <c r="K665" s="42"/>
      <c r="L665" s="42"/>
      <c r="M665" s="42"/>
      <c r="N665" s="42"/>
      <c r="O665" s="45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7"/>
      <c r="AB665" s="47"/>
      <c r="AC665" s="47"/>
      <c r="AD665" s="47"/>
      <c r="AE665" s="47"/>
      <c r="AF665" s="47"/>
      <c r="AG665" s="44"/>
    </row>
    <row r="666" spans="1:33" ht="19.5" thickBot="1" x14ac:dyDescent="0.35">
      <c r="A666" s="45"/>
      <c r="B666" s="1673"/>
      <c r="C666" s="292"/>
      <c r="D666" s="293"/>
      <c r="E666" s="293"/>
      <c r="F666" s="42"/>
      <c r="G666" s="42"/>
      <c r="H666" s="42"/>
      <c r="I666" s="42"/>
      <c r="J666" s="42"/>
      <c r="K666" s="42"/>
      <c r="L666" s="42"/>
      <c r="M666" s="42"/>
      <c r="N666" s="42"/>
      <c r="O666" s="45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7"/>
      <c r="AB666" s="47"/>
      <c r="AC666" s="47"/>
      <c r="AD666" s="47"/>
      <c r="AE666" s="47"/>
      <c r="AF666" s="47"/>
      <c r="AG666" s="44"/>
    </row>
    <row r="667" spans="1:33" ht="19.5" thickBot="1" x14ac:dyDescent="0.35">
      <c r="A667" s="45"/>
      <c r="B667" s="1673"/>
      <c r="C667" s="292"/>
      <c r="D667" s="293"/>
      <c r="E667" s="293"/>
      <c r="F667" s="42"/>
      <c r="G667" s="42"/>
      <c r="H667" s="42"/>
      <c r="I667" s="42"/>
      <c r="J667" s="42"/>
      <c r="K667" s="42"/>
      <c r="L667" s="42"/>
      <c r="M667" s="42"/>
      <c r="N667" s="42"/>
      <c r="O667" s="45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7"/>
      <c r="AB667" s="47"/>
      <c r="AC667" s="47"/>
      <c r="AD667" s="47"/>
      <c r="AE667" s="47"/>
      <c r="AF667" s="47"/>
      <c r="AG667" s="44"/>
    </row>
    <row r="668" spans="1:33" ht="19.5" thickBot="1" x14ac:dyDescent="0.35">
      <c r="A668" s="45"/>
      <c r="B668" s="1673"/>
      <c r="C668" s="292"/>
      <c r="D668" s="293"/>
      <c r="E668" s="293"/>
      <c r="F668" s="42"/>
      <c r="G668" s="42"/>
      <c r="H668" s="42"/>
      <c r="I668" s="42"/>
      <c r="J668" s="42"/>
      <c r="K668" s="42"/>
      <c r="L668" s="42"/>
      <c r="M668" s="42"/>
      <c r="N668" s="42"/>
      <c r="O668" s="45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7"/>
      <c r="AB668" s="47"/>
      <c r="AC668" s="47"/>
      <c r="AD668" s="47"/>
      <c r="AE668" s="47"/>
      <c r="AF668" s="47"/>
      <c r="AG668" s="44"/>
    </row>
    <row r="669" spans="1:33" ht="19.5" thickBot="1" x14ac:dyDescent="0.35">
      <c r="A669" s="45"/>
      <c r="B669" s="1673"/>
      <c r="C669" s="292"/>
      <c r="D669" s="293"/>
      <c r="E669" s="293"/>
      <c r="F669" s="42"/>
      <c r="G669" s="42"/>
      <c r="H669" s="42"/>
      <c r="I669" s="42"/>
      <c r="J669" s="42"/>
      <c r="K669" s="42"/>
      <c r="L669" s="42"/>
      <c r="M669" s="42"/>
      <c r="N669" s="42"/>
      <c r="O669" s="45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7"/>
      <c r="AB669" s="47"/>
      <c r="AC669" s="47"/>
      <c r="AD669" s="47"/>
      <c r="AE669" s="47"/>
      <c r="AF669" s="47"/>
      <c r="AG669" s="44"/>
    </row>
    <row r="670" spans="1:33" ht="19.5" thickBot="1" x14ac:dyDescent="0.35">
      <c r="A670" s="45"/>
      <c r="B670" s="1673"/>
      <c r="C670" s="292"/>
      <c r="D670" s="293"/>
      <c r="E670" s="293"/>
      <c r="F670" s="42"/>
      <c r="G670" s="42"/>
      <c r="H670" s="42"/>
      <c r="I670" s="42"/>
      <c r="J670" s="42"/>
      <c r="K670" s="42"/>
      <c r="L670" s="42"/>
      <c r="M670" s="42"/>
      <c r="N670" s="42"/>
      <c r="O670" s="45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7"/>
      <c r="AB670" s="47"/>
      <c r="AC670" s="47"/>
      <c r="AD670" s="47"/>
      <c r="AE670" s="47"/>
      <c r="AF670" s="47"/>
      <c r="AG670" s="44"/>
    </row>
    <row r="671" spans="1:33" ht="19.5" thickBot="1" x14ac:dyDescent="0.35">
      <c r="A671" s="45"/>
      <c r="B671" s="1673"/>
      <c r="C671" s="292"/>
      <c r="D671" s="293"/>
      <c r="E671" s="293"/>
      <c r="F671" s="42"/>
      <c r="G671" s="42"/>
      <c r="H671" s="42"/>
      <c r="I671" s="42"/>
      <c r="J671" s="42"/>
      <c r="K671" s="42"/>
      <c r="L671" s="42"/>
      <c r="M671" s="42"/>
      <c r="N671" s="42"/>
      <c r="O671" s="45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7"/>
      <c r="AB671" s="47"/>
      <c r="AC671" s="47"/>
      <c r="AD671" s="47"/>
      <c r="AE671" s="47"/>
      <c r="AF671" s="47"/>
      <c r="AG671" s="44"/>
    </row>
    <row r="672" spans="1:33" ht="19.5" thickBot="1" x14ac:dyDescent="0.35">
      <c r="A672" s="45"/>
      <c r="B672" s="1673"/>
      <c r="C672" s="292"/>
      <c r="D672" s="293"/>
      <c r="E672" s="293"/>
      <c r="F672" s="42"/>
      <c r="G672" s="42"/>
      <c r="H672" s="42"/>
      <c r="I672" s="42"/>
      <c r="J672" s="42"/>
      <c r="K672" s="42"/>
      <c r="L672" s="42"/>
      <c r="M672" s="42"/>
      <c r="N672" s="42"/>
      <c r="O672" s="45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7"/>
      <c r="AB672" s="47"/>
      <c r="AC672" s="47"/>
      <c r="AD672" s="47"/>
      <c r="AE672" s="47"/>
      <c r="AF672" s="47"/>
      <c r="AG672" s="44"/>
    </row>
    <row r="673" spans="1:33" ht="19.5" thickBot="1" x14ac:dyDescent="0.35">
      <c r="A673" s="45"/>
      <c r="B673" s="1673"/>
      <c r="C673" s="292"/>
      <c r="D673" s="293"/>
      <c r="E673" s="293"/>
      <c r="F673" s="42"/>
      <c r="G673" s="42"/>
      <c r="H673" s="42"/>
      <c r="I673" s="42"/>
      <c r="J673" s="42"/>
      <c r="K673" s="42"/>
      <c r="L673" s="42"/>
      <c r="M673" s="42"/>
      <c r="N673" s="42"/>
      <c r="O673" s="45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7"/>
      <c r="AB673" s="47"/>
      <c r="AC673" s="47"/>
      <c r="AD673" s="47"/>
      <c r="AE673" s="47"/>
      <c r="AF673" s="47"/>
      <c r="AG673" s="44"/>
    </row>
    <row r="674" spans="1:33" ht="19.5" thickBot="1" x14ac:dyDescent="0.35">
      <c r="A674" s="45"/>
      <c r="B674" s="1673"/>
      <c r="C674" s="292"/>
      <c r="D674" s="293"/>
      <c r="E674" s="293"/>
      <c r="F674" s="42"/>
      <c r="G674" s="42"/>
      <c r="H674" s="42"/>
      <c r="I674" s="42"/>
      <c r="J674" s="42"/>
      <c r="K674" s="42"/>
      <c r="L674" s="42"/>
      <c r="M674" s="42"/>
      <c r="N674" s="42"/>
      <c r="O674" s="45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7"/>
      <c r="AB674" s="47"/>
      <c r="AC674" s="47"/>
      <c r="AD674" s="47"/>
      <c r="AE674" s="47"/>
      <c r="AF674" s="47"/>
      <c r="AG674" s="44"/>
    </row>
    <row r="675" spans="1:33" ht="19.5" thickBot="1" x14ac:dyDescent="0.35">
      <c r="A675" s="45"/>
      <c r="B675" s="1673"/>
      <c r="C675" s="292"/>
      <c r="D675" s="293"/>
      <c r="E675" s="293"/>
      <c r="F675" s="42"/>
      <c r="G675" s="42"/>
      <c r="H675" s="42"/>
      <c r="I675" s="42"/>
      <c r="J675" s="42"/>
      <c r="K675" s="42"/>
      <c r="L675" s="42"/>
      <c r="M675" s="42"/>
      <c r="N675" s="42"/>
      <c r="O675" s="45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7"/>
      <c r="AB675" s="47"/>
      <c r="AC675" s="47"/>
      <c r="AD675" s="47"/>
      <c r="AE675" s="47"/>
      <c r="AF675" s="47"/>
      <c r="AG675" s="44"/>
    </row>
    <row r="676" spans="1:33" ht="19.5" thickBot="1" x14ac:dyDescent="0.35">
      <c r="A676" s="45"/>
      <c r="B676" s="1673"/>
      <c r="C676" s="292"/>
      <c r="D676" s="293"/>
      <c r="E676" s="293"/>
      <c r="F676" s="42"/>
      <c r="G676" s="42"/>
      <c r="H676" s="42"/>
      <c r="I676" s="42"/>
      <c r="J676" s="42"/>
      <c r="K676" s="42"/>
      <c r="L676" s="42"/>
      <c r="M676" s="42"/>
      <c r="N676" s="42"/>
      <c r="O676" s="45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7"/>
      <c r="AB676" s="47"/>
      <c r="AC676" s="47"/>
      <c r="AD676" s="47"/>
      <c r="AE676" s="47"/>
      <c r="AF676" s="47"/>
      <c r="AG676" s="44"/>
    </row>
    <row r="677" spans="1:33" ht="19.5" thickBot="1" x14ac:dyDescent="0.35">
      <c r="A677" s="45"/>
      <c r="B677" s="1673"/>
      <c r="C677" s="292"/>
      <c r="D677" s="293"/>
      <c r="E677" s="293"/>
      <c r="F677" s="42"/>
      <c r="G677" s="42"/>
      <c r="H677" s="42"/>
      <c r="I677" s="42"/>
      <c r="J677" s="42"/>
      <c r="K677" s="42"/>
      <c r="L677" s="42"/>
      <c r="M677" s="42"/>
      <c r="N677" s="42"/>
      <c r="O677" s="45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7"/>
      <c r="AB677" s="47"/>
      <c r="AC677" s="47"/>
      <c r="AD677" s="47"/>
      <c r="AE677" s="47"/>
      <c r="AF677" s="47"/>
      <c r="AG677" s="44"/>
    </row>
    <row r="678" spans="1:33" ht="19.5" thickBot="1" x14ac:dyDescent="0.35">
      <c r="A678" s="45"/>
      <c r="B678" s="1673"/>
      <c r="C678" s="292"/>
      <c r="D678" s="293"/>
      <c r="E678" s="293"/>
      <c r="F678" s="42"/>
      <c r="G678" s="42"/>
      <c r="H678" s="42"/>
      <c r="I678" s="42"/>
      <c r="J678" s="42"/>
      <c r="K678" s="42"/>
      <c r="L678" s="42"/>
      <c r="M678" s="42"/>
      <c r="N678" s="42"/>
      <c r="O678" s="45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7"/>
      <c r="AB678" s="47"/>
      <c r="AC678" s="47"/>
      <c r="AD678" s="47"/>
      <c r="AE678" s="47"/>
      <c r="AF678" s="47"/>
      <c r="AG678" s="44"/>
    </row>
    <row r="679" spans="1:33" ht="19.5" thickBot="1" x14ac:dyDescent="0.35">
      <c r="A679" s="45"/>
      <c r="B679" s="1673"/>
      <c r="C679" s="292"/>
      <c r="D679" s="293"/>
      <c r="E679" s="293"/>
      <c r="F679" s="42"/>
      <c r="G679" s="42"/>
      <c r="H679" s="42"/>
      <c r="I679" s="42"/>
      <c r="J679" s="42"/>
      <c r="K679" s="42"/>
      <c r="L679" s="42"/>
      <c r="M679" s="42"/>
      <c r="N679" s="42"/>
      <c r="O679" s="45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7"/>
      <c r="AB679" s="47"/>
      <c r="AC679" s="47"/>
      <c r="AD679" s="47"/>
      <c r="AE679" s="47"/>
      <c r="AF679" s="47"/>
      <c r="AG679" s="44"/>
    </row>
    <row r="680" spans="1:33" ht="19.5" thickBot="1" x14ac:dyDescent="0.35">
      <c r="A680" s="45"/>
      <c r="B680" s="1673"/>
      <c r="C680" s="292"/>
      <c r="D680" s="293"/>
      <c r="E680" s="293"/>
      <c r="F680" s="42"/>
      <c r="G680" s="42"/>
      <c r="H680" s="42"/>
      <c r="I680" s="42"/>
      <c r="J680" s="42"/>
      <c r="K680" s="42"/>
      <c r="L680" s="42"/>
      <c r="M680" s="42"/>
      <c r="N680" s="42"/>
      <c r="O680" s="45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7"/>
      <c r="AB680" s="47"/>
      <c r="AC680" s="47"/>
      <c r="AD680" s="47"/>
      <c r="AE680" s="47"/>
      <c r="AF680" s="47"/>
      <c r="AG680" s="44"/>
    </row>
    <row r="681" spans="1:33" ht="19.5" thickBot="1" x14ac:dyDescent="0.35">
      <c r="A681" s="45"/>
      <c r="B681" s="1673"/>
      <c r="C681" s="292"/>
      <c r="D681" s="293"/>
      <c r="E681" s="293"/>
      <c r="F681" s="42"/>
      <c r="G681" s="42"/>
      <c r="H681" s="42"/>
      <c r="I681" s="42"/>
      <c r="J681" s="42"/>
      <c r="K681" s="42"/>
      <c r="L681" s="42"/>
      <c r="M681" s="42"/>
      <c r="N681" s="42"/>
      <c r="O681" s="45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7"/>
      <c r="AB681" s="47"/>
      <c r="AC681" s="47"/>
      <c r="AD681" s="47"/>
      <c r="AE681" s="47"/>
      <c r="AF681" s="47"/>
      <c r="AG681" s="44"/>
    </row>
    <row r="682" spans="1:33" ht="19.5" thickBot="1" x14ac:dyDescent="0.35">
      <c r="A682" s="45"/>
      <c r="B682" s="1673"/>
      <c r="C682" s="416"/>
      <c r="D682" s="293"/>
      <c r="E682" s="293"/>
      <c r="F682" s="42"/>
      <c r="G682" s="42"/>
      <c r="H682" s="42"/>
      <c r="I682" s="42"/>
      <c r="J682" s="42"/>
      <c r="K682" s="42"/>
      <c r="L682" s="42"/>
      <c r="M682" s="42"/>
      <c r="N682" s="42"/>
      <c r="O682" s="45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7"/>
      <c r="AB682" s="47"/>
      <c r="AC682" s="47"/>
      <c r="AD682" s="47"/>
      <c r="AE682" s="47"/>
      <c r="AF682" s="47"/>
      <c r="AG682" s="44"/>
    </row>
    <row r="683" spans="1:33" ht="21.75" thickBot="1" x14ac:dyDescent="0.35">
      <c r="A683" s="45"/>
      <c r="B683" s="291" t="s">
        <v>1</v>
      </c>
      <c r="C683" s="718" t="s">
        <v>265</v>
      </c>
      <c r="D683" s="291" t="s">
        <v>266</v>
      </c>
      <c r="E683" s="291" t="s">
        <v>55</v>
      </c>
      <c r="F683" s="42"/>
      <c r="G683" s="42"/>
      <c r="H683" s="42"/>
      <c r="I683" s="42"/>
      <c r="J683" s="42"/>
      <c r="K683" s="42"/>
      <c r="L683" s="42"/>
      <c r="M683" s="42"/>
      <c r="N683" s="42"/>
      <c r="O683" s="45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7"/>
      <c r="AB683" s="47"/>
      <c r="AC683" s="47"/>
      <c r="AD683" s="47"/>
      <c r="AE683" s="47"/>
      <c r="AF683" s="47"/>
      <c r="AG683" s="44"/>
    </row>
    <row r="684" spans="1:33" ht="19.5" thickBot="1" x14ac:dyDescent="0.35">
      <c r="A684" s="45"/>
      <c r="B684" s="1673"/>
      <c r="C684" s="416"/>
      <c r="D684" s="293"/>
      <c r="E684" s="293"/>
      <c r="F684" s="42"/>
      <c r="G684" s="42"/>
      <c r="H684" s="42"/>
      <c r="I684" s="42"/>
      <c r="J684" s="42"/>
      <c r="K684" s="42"/>
      <c r="L684" s="42"/>
      <c r="M684" s="42"/>
      <c r="N684" s="42"/>
      <c r="O684" s="45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7"/>
      <c r="AB684" s="47"/>
      <c r="AC684" s="47"/>
      <c r="AD684" s="47"/>
      <c r="AE684" s="47"/>
      <c r="AF684" s="47"/>
      <c r="AG684" s="44"/>
    </row>
    <row r="685" spans="1:33" ht="19.5" thickBot="1" x14ac:dyDescent="0.35">
      <c r="A685" s="45"/>
      <c r="B685" s="1673"/>
      <c r="C685" s="292"/>
      <c r="D685" s="293"/>
      <c r="E685" s="293"/>
      <c r="F685" s="42"/>
      <c r="G685" s="42"/>
      <c r="H685" s="42"/>
      <c r="I685" s="42"/>
      <c r="J685" s="42"/>
      <c r="K685" s="42"/>
      <c r="L685" s="42"/>
      <c r="M685" s="42"/>
      <c r="N685" s="42"/>
      <c r="O685" s="45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7"/>
      <c r="AB685" s="47"/>
      <c r="AC685" s="47"/>
      <c r="AD685" s="47"/>
      <c r="AE685" s="47"/>
      <c r="AF685" s="47"/>
      <c r="AG685" s="44"/>
    </row>
    <row r="686" spans="1:33" ht="19.5" thickBot="1" x14ac:dyDescent="0.35">
      <c r="A686" s="45"/>
      <c r="B686" s="1673"/>
      <c r="C686" s="292"/>
      <c r="D686" s="293"/>
      <c r="E686" s="293"/>
      <c r="F686" s="42"/>
      <c r="G686" s="42"/>
      <c r="H686" s="42"/>
      <c r="I686" s="42"/>
      <c r="J686" s="42"/>
      <c r="K686" s="42"/>
      <c r="L686" s="42"/>
      <c r="M686" s="42"/>
      <c r="N686" s="42"/>
      <c r="O686" s="45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7"/>
      <c r="AB686" s="47"/>
      <c r="AC686" s="47"/>
      <c r="AD686" s="47"/>
      <c r="AE686" s="47"/>
      <c r="AF686" s="47"/>
      <c r="AG686" s="44"/>
    </row>
    <row r="687" spans="1:33" ht="19.5" thickBot="1" x14ac:dyDescent="0.35">
      <c r="A687" s="45"/>
      <c r="B687" s="1673"/>
      <c r="C687" s="292"/>
      <c r="D687" s="293"/>
      <c r="E687" s="293"/>
      <c r="F687" s="42"/>
      <c r="G687" s="42"/>
      <c r="H687" s="42"/>
      <c r="I687" s="42"/>
      <c r="J687" s="42"/>
      <c r="K687" s="42"/>
      <c r="L687" s="42"/>
      <c r="M687" s="42"/>
      <c r="N687" s="42"/>
      <c r="O687" s="45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7"/>
      <c r="AB687" s="47"/>
      <c r="AC687" s="47"/>
      <c r="AD687" s="47"/>
      <c r="AE687" s="47"/>
      <c r="AF687" s="47"/>
      <c r="AG687" s="44"/>
    </row>
    <row r="688" spans="1:33" ht="19.5" thickBot="1" x14ac:dyDescent="0.35">
      <c r="A688" s="45"/>
      <c r="B688" s="1673"/>
      <c r="C688" s="292"/>
      <c r="D688" s="293"/>
      <c r="E688" s="293"/>
      <c r="F688" s="42"/>
      <c r="G688" s="42"/>
      <c r="H688" s="42"/>
      <c r="I688" s="42"/>
      <c r="J688" s="42"/>
      <c r="K688" s="42"/>
      <c r="L688" s="42"/>
      <c r="M688" s="42"/>
      <c r="N688" s="42"/>
      <c r="O688" s="45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7"/>
      <c r="AB688" s="47"/>
      <c r="AC688" s="47"/>
      <c r="AD688" s="47"/>
      <c r="AE688" s="47"/>
      <c r="AF688" s="47"/>
      <c r="AG688" s="44"/>
    </row>
    <row r="689" spans="1:33" ht="19.5" thickBot="1" x14ac:dyDescent="0.35">
      <c r="A689" s="45"/>
      <c r="B689" s="1673"/>
      <c r="C689" s="292"/>
      <c r="D689" s="293"/>
      <c r="E689" s="293"/>
      <c r="F689" s="42"/>
      <c r="G689" s="42"/>
      <c r="H689" s="42"/>
      <c r="I689" s="42"/>
      <c r="J689" s="42"/>
      <c r="K689" s="42"/>
      <c r="L689" s="42"/>
      <c r="M689" s="42"/>
      <c r="N689" s="42"/>
      <c r="O689" s="45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7"/>
      <c r="AB689" s="47"/>
      <c r="AC689" s="47"/>
      <c r="AD689" s="47"/>
      <c r="AE689" s="47"/>
      <c r="AF689" s="47"/>
      <c r="AG689" s="44"/>
    </row>
    <row r="690" spans="1:33" ht="19.5" thickBot="1" x14ac:dyDescent="0.35">
      <c r="A690" s="45"/>
      <c r="B690" s="1673"/>
      <c r="C690" s="292"/>
      <c r="D690" s="293"/>
      <c r="E690" s="293"/>
      <c r="F690" s="42"/>
      <c r="G690" s="42"/>
      <c r="H690" s="42"/>
      <c r="I690" s="42"/>
      <c r="J690" s="42"/>
      <c r="K690" s="42"/>
      <c r="L690" s="42"/>
      <c r="M690" s="42"/>
      <c r="N690" s="42"/>
      <c r="O690" s="45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7"/>
      <c r="AB690" s="47"/>
      <c r="AC690" s="47"/>
      <c r="AD690" s="47"/>
      <c r="AE690" s="47"/>
      <c r="AF690" s="47"/>
      <c r="AG690" s="44"/>
    </row>
    <row r="691" spans="1:33" ht="19.5" thickBot="1" x14ac:dyDescent="0.35">
      <c r="A691" s="45"/>
      <c r="B691" s="1673"/>
      <c r="C691" s="292"/>
      <c r="D691" s="293"/>
      <c r="E691" s="293"/>
      <c r="F691" s="42"/>
      <c r="G691" s="42"/>
      <c r="H691" s="42"/>
      <c r="I691" s="42"/>
      <c r="J691" s="42"/>
      <c r="K691" s="42"/>
      <c r="L691" s="42"/>
      <c r="M691" s="42"/>
      <c r="N691" s="42"/>
      <c r="O691" s="45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7"/>
      <c r="AB691" s="47"/>
      <c r="AC691" s="47"/>
      <c r="AD691" s="47"/>
      <c r="AE691" s="47"/>
      <c r="AF691" s="47"/>
      <c r="AG691" s="44"/>
    </row>
    <row r="692" spans="1:33" ht="19.5" thickBot="1" x14ac:dyDescent="0.35">
      <c r="A692" s="45"/>
      <c r="B692" s="1673"/>
      <c r="C692" s="292"/>
      <c r="D692" s="293"/>
      <c r="E692" s="293"/>
      <c r="F692" s="42"/>
      <c r="G692" s="42"/>
      <c r="H692" s="42"/>
      <c r="I692" s="42"/>
      <c r="J692" s="42"/>
      <c r="K692" s="42"/>
      <c r="L692" s="42"/>
      <c r="M692" s="42"/>
      <c r="N692" s="42"/>
      <c r="O692" s="45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7"/>
      <c r="AB692" s="47"/>
      <c r="AC692" s="47"/>
      <c r="AD692" s="47"/>
      <c r="AE692" s="47"/>
      <c r="AF692" s="47"/>
      <c r="AG692" s="44"/>
    </row>
    <row r="693" spans="1:33" ht="19.5" thickBot="1" x14ac:dyDescent="0.35">
      <c r="A693" s="45"/>
      <c r="B693" s="1673"/>
      <c r="C693" s="292"/>
      <c r="D693" s="293"/>
      <c r="E693" s="293"/>
      <c r="F693" s="42"/>
      <c r="G693" s="42"/>
      <c r="H693" s="42"/>
      <c r="I693" s="42"/>
      <c r="J693" s="42"/>
      <c r="K693" s="42"/>
      <c r="L693" s="42"/>
      <c r="M693" s="42"/>
      <c r="N693" s="42"/>
      <c r="O693" s="45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7"/>
      <c r="AB693" s="47"/>
      <c r="AC693" s="47"/>
      <c r="AD693" s="47"/>
      <c r="AE693" s="47"/>
      <c r="AF693" s="47"/>
      <c r="AG693" s="44"/>
    </row>
    <row r="694" spans="1:33" ht="19.5" thickBot="1" x14ac:dyDescent="0.35">
      <c r="A694" s="45"/>
      <c r="B694" s="1673"/>
      <c r="C694" s="292"/>
      <c r="D694" s="293"/>
      <c r="E694" s="293"/>
      <c r="F694" s="42"/>
      <c r="G694" s="42"/>
      <c r="H694" s="42"/>
      <c r="I694" s="42"/>
      <c r="J694" s="42"/>
      <c r="K694" s="42"/>
      <c r="L694" s="42"/>
      <c r="M694" s="42"/>
      <c r="N694" s="42"/>
      <c r="O694" s="45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7"/>
      <c r="AB694" s="47"/>
      <c r="AC694" s="47"/>
      <c r="AD694" s="47"/>
      <c r="AE694" s="47"/>
      <c r="AF694" s="47"/>
      <c r="AG694" s="44"/>
    </row>
    <row r="695" spans="1:33" ht="19.5" thickBot="1" x14ac:dyDescent="0.35">
      <c r="A695" s="45"/>
      <c r="B695" s="1673"/>
      <c r="C695" s="292"/>
      <c r="D695" s="293"/>
      <c r="E695" s="293"/>
      <c r="F695" s="42"/>
      <c r="G695" s="42"/>
      <c r="H695" s="42"/>
      <c r="I695" s="42"/>
      <c r="J695" s="42"/>
      <c r="K695" s="42"/>
      <c r="L695" s="42"/>
      <c r="M695" s="42"/>
      <c r="N695" s="42"/>
      <c r="O695" s="45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7"/>
      <c r="AB695" s="47"/>
      <c r="AC695" s="47"/>
      <c r="AD695" s="47"/>
      <c r="AE695" s="47"/>
      <c r="AF695" s="47"/>
      <c r="AG695" s="44"/>
    </row>
    <row r="696" spans="1:33" ht="19.5" thickBot="1" x14ac:dyDescent="0.35">
      <c r="A696" s="45"/>
      <c r="B696" s="1673"/>
      <c r="C696" s="292"/>
      <c r="D696" s="293"/>
      <c r="E696" s="293"/>
      <c r="F696" s="42"/>
      <c r="G696" s="42"/>
      <c r="H696" s="42"/>
      <c r="I696" s="42"/>
      <c r="J696" s="42"/>
      <c r="K696" s="42"/>
      <c r="L696" s="42"/>
      <c r="M696" s="42"/>
      <c r="N696" s="42"/>
      <c r="O696" s="45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7"/>
      <c r="AB696" s="47"/>
      <c r="AC696" s="47"/>
      <c r="AD696" s="47"/>
      <c r="AE696" s="47"/>
      <c r="AF696" s="47"/>
      <c r="AG696" s="44"/>
    </row>
    <row r="697" spans="1:33" ht="19.5" thickBot="1" x14ac:dyDescent="0.35">
      <c r="A697" s="45"/>
      <c r="B697" s="1673"/>
      <c r="C697" s="292"/>
      <c r="D697" s="293"/>
      <c r="E697" s="293"/>
      <c r="F697" s="42"/>
      <c r="G697" s="42"/>
      <c r="H697" s="42"/>
      <c r="I697" s="42"/>
      <c r="J697" s="42"/>
      <c r="K697" s="42"/>
      <c r="L697" s="42"/>
      <c r="M697" s="42"/>
      <c r="N697" s="42"/>
      <c r="O697" s="45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7"/>
      <c r="AB697" s="47"/>
      <c r="AC697" s="47"/>
      <c r="AD697" s="47"/>
      <c r="AE697" s="47"/>
      <c r="AF697" s="47"/>
      <c r="AG697" s="44"/>
    </row>
    <row r="698" spans="1:33" ht="19.5" thickBot="1" x14ac:dyDescent="0.35">
      <c r="A698" s="45"/>
      <c r="B698" s="1673"/>
      <c r="C698" s="292"/>
      <c r="D698" s="293"/>
      <c r="E698" s="293"/>
      <c r="F698" s="42"/>
      <c r="G698" s="42"/>
      <c r="H698" s="42"/>
      <c r="I698" s="42"/>
      <c r="J698" s="42"/>
      <c r="K698" s="42"/>
      <c r="L698" s="42"/>
      <c r="M698" s="42"/>
      <c r="N698" s="42"/>
      <c r="O698" s="45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7"/>
      <c r="AB698" s="47"/>
      <c r="AC698" s="47"/>
      <c r="AD698" s="47"/>
      <c r="AE698" s="47"/>
      <c r="AF698" s="47"/>
      <c r="AG698" s="44"/>
    </row>
    <row r="699" spans="1:33" ht="19.5" thickBot="1" x14ac:dyDescent="0.35">
      <c r="A699" s="45"/>
      <c r="B699" s="1673"/>
      <c r="C699" s="292"/>
      <c r="D699" s="293"/>
      <c r="E699" s="293"/>
      <c r="F699" s="42"/>
      <c r="G699" s="42"/>
      <c r="H699" s="42"/>
      <c r="I699" s="42"/>
      <c r="J699" s="42"/>
      <c r="K699" s="42"/>
      <c r="L699" s="42"/>
      <c r="M699" s="42"/>
      <c r="N699" s="42"/>
      <c r="O699" s="45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7"/>
      <c r="AB699" s="47"/>
      <c r="AC699" s="47"/>
      <c r="AD699" s="47"/>
      <c r="AE699" s="47"/>
      <c r="AF699" s="47"/>
      <c r="AG699" s="44"/>
    </row>
    <row r="700" spans="1:33" ht="19.5" thickBot="1" x14ac:dyDescent="0.35">
      <c r="A700" s="45"/>
      <c r="B700" s="1673"/>
      <c r="C700" s="292"/>
      <c r="D700" s="293"/>
      <c r="E700" s="293"/>
      <c r="F700" s="42"/>
      <c r="G700" s="42"/>
      <c r="H700" s="42"/>
      <c r="I700" s="42"/>
      <c r="J700" s="42"/>
      <c r="K700" s="42"/>
      <c r="L700" s="42"/>
      <c r="M700" s="42"/>
      <c r="N700" s="42"/>
      <c r="O700" s="45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7"/>
      <c r="AB700" s="47"/>
      <c r="AC700" s="47"/>
      <c r="AD700" s="47"/>
      <c r="AE700" s="47"/>
      <c r="AF700" s="47"/>
      <c r="AG700" s="44"/>
    </row>
    <row r="701" spans="1:33" ht="19.5" thickBot="1" x14ac:dyDescent="0.35">
      <c r="A701" s="45"/>
      <c r="B701" s="1673"/>
      <c r="C701" s="292"/>
      <c r="D701" s="293"/>
      <c r="E701" s="293"/>
      <c r="F701" s="42"/>
      <c r="G701" s="42"/>
      <c r="H701" s="42"/>
      <c r="I701" s="42"/>
      <c r="J701" s="42"/>
      <c r="K701" s="42"/>
      <c r="L701" s="42"/>
      <c r="M701" s="42"/>
      <c r="N701" s="42"/>
      <c r="O701" s="45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7"/>
      <c r="AB701" s="47"/>
      <c r="AC701" s="47"/>
      <c r="AD701" s="47"/>
      <c r="AE701" s="47"/>
      <c r="AF701" s="47"/>
      <c r="AG701" s="44"/>
    </row>
    <row r="702" spans="1:33" ht="19.5" thickBot="1" x14ac:dyDescent="0.35">
      <c r="A702" s="45"/>
      <c r="B702" s="1673"/>
      <c r="C702" s="292"/>
      <c r="D702" s="293"/>
      <c r="E702" s="293"/>
      <c r="F702" s="42"/>
      <c r="G702" s="42"/>
      <c r="H702" s="42"/>
      <c r="I702" s="42"/>
      <c r="J702" s="42"/>
      <c r="K702" s="42"/>
      <c r="L702" s="42"/>
      <c r="M702" s="42"/>
      <c r="N702" s="42"/>
      <c r="O702" s="45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7"/>
      <c r="AB702" s="47"/>
      <c r="AC702" s="47"/>
      <c r="AD702" s="47"/>
      <c r="AE702" s="47"/>
      <c r="AF702" s="47"/>
      <c r="AG702" s="44"/>
    </row>
    <row r="703" spans="1:33" ht="19.5" thickBot="1" x14ac:dyDescent="0.35">
      <c r="A703" s="45"/>
      <c r="B703" s="1673"/>
      <c r="C703" s="292"/>
      <c r="D703" s="293"/>
      <c r="E703" s="293"/>
      <c r="F703" s="42"/>
      <c r="G703" s="42"/>
      <c r="H703" s="42"/>
      <c r="I703" s="42"/>
      <c r="J703" s="42"/>
      <c r="K703" s="42"/>
      <c r="L703" s="42"/>
      <c r="M703" s="42"/>
      <c r="N703" s="42"/>
      <c r="O703" s="45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7"/>
      <c r="AB703" s="47"/>
      <c r="AC703" s="47"/>
      <c r="AD703" s="47"/>
      <c r="AE703" s="47"/>
      <c r="AF703" s="47"/>
      <c r="AG703" s="44"/>
    </row>
    <row r="704" spans="1:33" ht="19.5" thickBot="1" x14ac:dyDescent="0.35">
      <c r="A704" s="45"/>
      <c r="B704" s="1673"/>
      <c r="C704" s="416"/>
      <c r="D704" s="293"/>
      <c r="E704" s="293"/>
      <c r="F704" s="42"/>
      <c r="G704" s="42"/>
      <c r="H704" s="42"/>
      <c r="I704" s="42"/>
      <c r="J704" s="42"/>
      <c r="K704" s="42"/>
      <c r="L704" s="42"/>
      <c r="M704" s="42"/>
      <c r="N704" s="42"/>
      <c r="O704" s="45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7"/>
      <c r="AB704" s="47"/>
      <c r="AC704" s="47"/>
      <c r="AD704" s="47"/>
      <c r="AE704" s="47"/>
      <c r="AF704" s="47"/>
      <c r="AG704" s="44"/>
    </row>
    <row r="705" spans="1:33" ht="21.75" thickBot="1" x14ac:dyDescent="0.35">
      <c r="A705" s="45"/>
      <c r="B705" s="291" t="s">
        <v>1</v>
      </c>
      <c r="C705" s="718" t="s">
        <v>265</v>
      </c>
      <c r="D705" s="291" t="s">
        <v>266</v>
      </c>
      <c r="E705" s="291" t="s">
        <v>55</v>
      </c>
      <c r="F705" s="42"/>
      <c r="G705" s="42"/>
      <c r="H705" s="42"/>
      <c r="I705" s="42"/>
      <c r="J705" s="42"/>
      <c r="K705" s="42"/>
      <c r="L705" s="42"/>
      <c r="M705" s="42"/>
      <c r="N705" s="42"/>
      <c r="O705" s="45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7"/>
      <c r="AB705" s="47"/>
      <c r="AC705" s="47"/>
      <c r="AD705" s="47"/>
      <c r="AE705" s="47"/>
      <c r="AF705" s="47"/>
      <c r="AG705" s="44"/>
    </row>
    <row r="706" spans="1:33" ht="19.5" thickBot="1" x14ac:dyDescent="0.35">
      <c r="A706" s="45"/>
      <c r="B706" s="1673"/>
      <c r="C706" s="416"/>
      <c r="D706" s="293"/>
      <c r="E706" s="293"/>
      <c r="F706" s="42"/>
      <c r="G706" s="42"/>
      <c r="H706" s="42"/>
      <c r="I706" s="42"/>
      <c r="J706" s="42"/>
      <c r="K706" s="42"/>
      <c r="L706" s="42"/>
      <c r="M706" s="42"/>
      <c r="N706" s="42"/>
      <c r="O706" s="45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7"/>
      <c r="AB706" s="47"/>
      <c r="AC706" s="47"/>
      <c r="AD706" s="47"/>
      <c r="AE706" s="47"/>
      <c r="AF706" s="47"/>
      <c r="AG706" s="44"/>
    </row>
    <row r="707" spans="1:33" ht="19.5" thickBot="1" x14ac:dyDescent="0.35">
      <c r="A707" s="45"/>
      <c r="B707" s="1673"/>
      <c r="C707" s="292"/>
      <c r="D707" s="293"/>
      <c r="E707" s="293"/>
      <c r="F707" s="42"/>
      <c r="G707" s="42"/>
      <c r="H707" s="42"/>
      <c r="I707" s="42"/>
      <c r="J707" s="42"/>
      <c r="K707" s="42"/>
      <c r="L707" s="42"/>
      <c r="M707" s="42"/>
      <c r="N707" s="42"/>
      <c r="O707" s="45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7"/>
      <c r="AB707" s="47"/>
      <c r="AC707" s="47"/>
      <c r="AD707" s="47"/>
      <c r="AE707" s="47"/>
      <c r="AF707" s="47"/>
      <c r="AG707" s="44"/>
    </row>
    <row r="708" spans="1:33" ht="19.5" thickBot="1" x14ac:dyDescent="0.35">
      <c r="A708" s="45"/>
      <c r="B708" s="1673"/>
      <c r="C708" s="292"/>
      <c r="D708" s="293"/>
      <c r="E708" s="293"/>
      <c r="F708" s="42"/>
      <c r="G708" s="42"/>
      <c r="H708" s="42"/>
      <c r="I708" s="42"/>
      <c r="J708" s="42"/>
      <c r="K708" s="42"/>
      <c r="L708" s="42"/>
      <c r="M708" s="42"/>
      <c r="N708" s="42"/>
      <c r="O708" s="45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7"/>
      <c r="AB708" s="47"/>
      <c r="AC708" s="47"/>
      <c r="AD708" s="47"/>
      <c r="AE708" s="47"/>
      <c r="AF708" s="47"/>
      <c r="AG708" s="44"/>
    </row>
    <row r="709" spans="1:33" ht="19.5" thickBot="1" x14ac:dyDescent="0.35">
      <c r="A709" s="45"/>
      <c r="B709" s="1673"/>
      <c r="C709" s="292"/>
      <c r="D709" s="293"/>
      <c r="E709" s="293"/>
      <c r="F709" s="42"/>
      <c r="G709" s="42"/>
      <c r="H709" s="42"/>
      <c r="I709" s="42"/>
      <c r="J709" s="42"/>
      <c r="K709" s="42"/>
      <c r="L709" s="42"/>
      <c r="M709" s="42"/>
      <c r="N709" s="42"/>
      <c r="O709" s="45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7"/>
      <c r="AB709" s="47"/>
      <c r="AC709" s="47"/>
      <c r="AD709" s="47"/>
      <c r="AE709" s="47"/>
      <c r="AF709" s="47"/>
      <c r="AG709" s="44"/>
    </row>
    <row r="710" spans="1:33" ht="19.5" thickBot="1" x14ac:dyDescent="0.35">
      <c r="A710" s="45"/>
      <c r="B710" s="1673"/>
      <c r="C710" s="292"/>
      <c r="D710" s="293"/>
      <c r="E710" s="293"/>
      <c r="F710" s="42"/>
      <c r="G710" s="42"/>
      <c r="H710" s="42"/>
      <c r="I710" s="42"/>
      <c r="J710" s="42"/>
      <c r="K710" s="42"/>
      <c r="L710" s="42"/>
      <c r="M710" s="42"/>
      <c r="N710" s="42"/>
      <c r="O710" s="45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7"/>
      <c r="AB710" s="47"/>
      <c r="AC710" s="47"/>
      <c r="AD710" s="47"/>
      <c r="AE710" s="47"/>
      <c r="AF710" s="47"/>
      <c r="AG710" s="44"/>
    </row>
    <row r="711" spans="1:33" ht="19.5" thickBot="1" x14ac:dyDescent="0.35">
      <c r="A711" s="45"/>
      <c r="B711" s="1673"/>
      <c r="C711" s="292"/>
      <c r="D711" s="293"/>
      <c r="E711" s="293"/>
      <c r="F711" s="42"/>
      <c r="G711" s="42"/>
      <c r="H711" s="42"/>
      <c r="I711" s="42"/>
      <c r="J711" s="42"/>
      <c r="K711" s="42"/>
      <c r="L711" s="42"/>
      <c r="M711" s="42"/>
      <c r="N711" s="42"/>
      <c r="O711" s="45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7"/>
      <c r="AB711" s="47"/>
      <c r="AC711" s="47"/>
      <c r="AD711" s="47"/>
      <c r="AE711" s="47"/>
      <c r="AF711" s="47"/>
      <c r="AG711" s="44"/>
    </row>
    <row r="712" spans="1:33" ht="19.5" thickBot="1" x14ac:dyDescent="0.35">
      <c r="A712" s="45"/>
      <c r="B712" s="1673"/>
      <c r="C712" s="292"/>
      <c r="D712" s="293"/>
      <c r="E712" s="293"/>
      <c r="F712" s="42"/>
      <c r="G712" s="42"/>
      <c r="H712" s="42"/>
      <c r="I712" s="42"/>
      <c r="J712" s="42"/>
      <c r="K712" s="42"/>
      <c r="L712" s="42"/>
      <c r="M712" s="42"/>
      <c r="N712" s="42"/>
      <c r="O712" s="45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7"/>
      <c r="AB712" s="47"/>
      <c r="AC712" s="47"/>
      <c r="AD712" s="47"/>
      <c r="AE712" s="47"/>
      <c r="AF712" s="47"/>
      <c r="AG712" s="44"/>
    </row>
    <row r="713" spans="1:33" ht="19.5" thickBot="1" x14ac:dyDescent="0.35">
      <c r="A713" s="45"/>
      <c r="B713" s="1673"/>
      <c r="C713" s="292"/>
      <c r="D713" s="293"/>
      <c r="E713" s="293"/>
      <c r="F713" s="42"/>
      <c r="G713" s="42"/>
      <c r="H713" s="42"/>
      <c r="I713" s="42"/>
      <c r="J713" s="42"/>
      <c r="K713" s="42"/>
      <c r="L713" s="42"/>
      <c r="M713" s="42"/>
      <c r="N713" s="42"/>
      <c r="O713" s="45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7"/>
      <c r="AB713" s="47"/>
      <c r="AC713" s="47"/>
      <c r="AD713" s="47"/>
      <c r="AE713" s="47"/>
      <c r="AF713" s="47"/>
      <c r="AG713" s="44"/>
    </row>
    <row r="714" spans="1:33" ht="19.5" thickBot="1" x14ac:dyDescent="0.35">
      <c r="A714" s="45"/>
      <c r="B714" s="1673"/>
      <c r="C714" s="292"/>
      <c r="D714" s="293"/>
      <c r="E714" s="293"/>
      <c r="F714" s="42"/>
      <c r="G714" s="42"/>
      <c r="H714" s="42"/>
      <c r="I714" s="42"/>
      <c r="J714" s="42"/>
      <c r="K714" s="42"/>
      <c r="L714" s="42"/>
      <c r="M714" s="42"/>
      <c r="N714" s="42"/>
      <c r="O714" s="45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7"/>
      <c r="AB714" s="47"/>
      <c r="AC714" s="47"/>
      <c r="AD714" s="47"/>
      <c r="AE714" s="47"/>
      <c r="AF714" s="47"/>
      <c r="AG714" s="44"/>
    </row>
    <row r="715" spans="1:33" ht="19.5" thickBot="1" x14ac:dyDescent="0.35">
      <c r="A715" s="45"/>
      <c r="B715" s="1673"/>
      <c r="C715" s="292"/>
      <c r="D715" s="293"/>
      <c r="E715" s="293"/>
      <c r="F715" s="42"/>
      <c r="G715" s="42"/>
      <c r="H715" s="42"/>
      <c r="I715" s="42"/>
      <c r="J715" s="42"/>
      <c r="K715" s="42"/>
      <c r="L715" s="42"/>
      <c r="M715" s="42"/>
      <c r="N715" s="42"/>
      <c r="O715" s="45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7"/>
      <c r="AB715" s="47"/>
      <c r="AC715" s="47"/>
      <c r="AD715" s="47"/>
      <c r="AE715" s="47"/>
      <c r="AF715" s="47"/>
      <c r="AG715" s="44"/>
    </row>
    <row r="716" spans="1:33" ht="19.5" thickBot="1" x14ac:dyDescent="0.35">
      <c r="A716" s="45"/>
      <c r="B716" s="1673"/>
      <c r="C716" s="292"/>
      <c r="D716" s="293"/>
      <c r="E716" s="293"/>
      <c r="F716" s="42"/>
      <c r="G716" s="42"/>
      <c r="H716" s="42"/>
      <c r="I716" s="42"/>
      <c r="J716" s="42"/>
      <c r="K716" s="42"/>
      <c r="L716" s="42"/>
      <c r="M716" s="42"/>
      <c r="N716" s="42"/>
      <c r="O716" s="45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7"/>
      <c r="AB716" s="47"/>
      <c r="AC716" s="47"/>
      <c r="AD716" s="47"/>
      <c r="AE716" s="47"/>
      <c r="AF716" s="47"/>
      <c r="AG716" s="44"/>
    </row>
    <row r="717" spans="1:33" ht="19.5" thickBot="1" x14ac:dyDescent="0.35">
      <c r="A717" s="45"/>
      <c r="B717" s="1673"/>
      <c r="C717" s="292"/>
      <c r="D717" s="293"/>
      <c r="E717" s="293"/>
      <c r="F717" s="42"/>
      <c r="G717" s="42"/>
      <c r="H717" s="42"/>
      <c r="I717" s="42"/>
      <c r="J717" s="42"/>
      <c r="K717" s="42"/>
      <c r="L717" s="42"/>
      <c r="M717" s="42"/>
      <c r="N717" s="42"/>
      <c r="O717" s="45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7"/>
      <c r="AB717" s="47"/>
      <c r="AC717" s="47"/>
      <c r="AD717" s="47"/>
      <c r="AE717" s="47"/>
      <c r="AF717" s="47"/>
      <c r="AG717" s="44"/>
    </row>
    <row r="718" spans="1:33" ht="19.5" thickBot="1" x14ac:dyDescent="0.35">
      <c r="A718" s="45"/>
      <c r="B718" s="1673"/>
      <c r="C718" s="292"/>
      <c r="D718" s="293"/>
      <c r="E718" s="293"/>
      <c r="F718" s="42"/>
      <c r="G718" s="42"/>
      <c r="H718" s="42"/>
      <c r="I718" s="42"/>
      <c r="J718" s="42"/>
      <c r="K718" s="42"/>
      <c r="L718" s="42"/>
      <c r="M718" s="42"/>
      <c r="N718" s="42"/>
      <c r="O718" s="45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7"/>
      <c r="AB718" s="47"/>
      <c r="AC718" s="47"/>
      <c r="AD718" s="47"/>
      <c r="AE718" s="47"/>
      <c r="AF718" s="47"/>
      <c r="AG718" s="44"/>
    </row>
    <row r="719" spans="1:33" ht="19.5" thickBot="1" x14ac:dyDescent="0.35">
      <c r="A719" s="45"/>
      <c r="B719" s="1673"/>
      <c r="C719" s="292"/>
      <c r="D719" s="293"/>
      <c r="E719" s="293"/>
      <c r="F719" s="42"/>
      <c r="G719" s="42"/>
      <c r="H719" s="42"/>
      <c r="I719" s="42"/>
      <c r="J719" s="42"/>
      <c r="K719" s="42"/>
      <c r="L719" s="42"/>
      <c r="M719" s="42"/>
      <c r="N719" s="42"/>
      <c r="O719" s="45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7"/>
      <c r="AB719" s="47"/>
      <c r="AC719" s="47"/>
      <c r="AD719" s="47"/>
      <c r="AE719" s="47"/>
      <c r="AF719" s="47"/>
      <c r="AG719" s="44"/>
    </row>
    <row r="720" spans="1:33" ht="19.5" thickBot="1" x14ac:dyDescent="0.35">
      <c r="A720" s="45"/>
      <c r="B720" s="1673"/>
      <c r="C720" s="292"/>
      <c r="D720" s="293"/>
      <c r="E720" s="293"/>
      <c r="F720" s="42"/>
      <c r="G720" s="42"/>
      <c r="H720" s="42"/>
      <c r="I720" s="42"/>
      <c r="J720" s="42"/>
      <c r="K720" s="42"/>
      <c r="L720" s="42"/>
      <c r="M720" s="42"/>
      <c r="N720" s="42"/>
      <c r="O720" s="45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7"/>
      <c r="AB720" s="47"/>
      <c r="AC720" s="47"/>
      <c r="AD720" s="47"/>
      <c r="AE720" s="47"/>
      <c r="AF720" s="47"/>
      <c r="AG720" s="44"/>
    </row>
    <row r="721" spans="1:33" ht="19.5" thickBot="1" x14ac:dyDescent="0.35">
      <c r="A721" s="45"/>
      <c r="B721" s="1673"/>
      <c r="C721" s="292"/>
      <c r="D721" s="293"/>
      <c r="E721" s="293"/>
      <c r="F721" s="42"/>
      <c r="G721" s="42"/>
      <c r="H721" s="42"/>
      <c r="I721" s="42"/>
      <c r="J721" s="42"/>
      <c r="K721" s="42"/>
      <c r="L721" s="42"/>
      <c r="M721" s="42"/>
      <c r="N721" s="42"/>
      <c r="O721" s="45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7"/>
      <c r="AB721" s="47"/>
      <c r="AC721" s="47"/>
      <c r="AD721" s="47"/>
      <c r="AE721" s="47"/>
      <c r="AF721" s="47"/>
      <c r="AG721" s="44"/>
    </row>
    <row r="722" spans="1:33" ht="19.5" thickBot="1" x14ac:dyDescent="0.35">
      <c r="A722" s="45"/>
      <c r="B722" s="1673"/>
      <c r="C722" s="292"/>
      <c r="D722" s="293"/>
      <c r="E722" s="293"/>
      <c r="F722" s="42"/>
      <c r="G722" s="42"/>
      <c r="H722" s="42"/>
      <c r="I722" s="42"/>
      <c r="J722" s="42"/>
      <c r="K722" s="42"/>
      <c r="L722" s="42"/>
      <c r="M722" s="42"/>
      <c r="N722" s="42"/>
      <c r="O722" s="45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7"/>
      <c r="AB722" s="47"/>
      <c r="AC722" s="47"/>
      <c r="AD722" s="47"/>
      <c r="AE722" s="47"/>
      <c r="AF722" s="47"/>
      <c r="AG722" s="44"/>
    </row>
    <row r="723" spans="1:33" ht="19.5" thickBot="1" x14ac:dyDescent="0.35">
      <c r="A723" s="45"/>
      <c r="B723" s="1673"/>
      <c r="C723" s="292"/>
      <c r="D723" s="293"/>
      <c r="E723" s="293"/>
      <c r="F723" s="42"/>
      <c r="G723" s="42"/>
      <c r="H723" s="42"/>
      <c r="I723" s="42"/>
      <c r="J723" s="42"/>
      <c r="K723" s="42"/>
      <c r="L723" s="42"/>
      <c r="M723" s="42"/>
      <c r="N723" s="42"/>
      <c r="O723" s="45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7"/>
      <c r="AB723" s="47"/>
      <c r="AC723" s="47"/>
      <c r="AD723" s="47"/>
      <c r="AE723" s="47"/>
      <c r="AF723" s="47"/>
      <c r="AG723" s="44"/>
    </row>
    <row r="724" spans="1:33" ht="19.5" thickBot="1" x14ac:dyDescent="0.35">
      <c r="A724" s="45"/>
      <c r="B724" s="1673"/>
      <c r="C724" s="292"/>
      <c r="D724" s="293"/>
      <c r="E724" s="293"/>
      <c r="F724" s="42"/>
      <c r="G724" s="42"/>
      <c r="H724" s="42"/>
      <c r="I724" s="42"/>
      <c r="J724" s="42"/>
      <c r="K724" s="42"/>
      <c r="L724" s="42"/>
      <c r="M724" s="42"/>
      <c r="N724" s="42"/>
      <c r="O724" s="45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7"/>
      <c r="AB724" s="47"/>
      <c r="AC724" s="47"/>
      <c r="AD724" s="47"/>
      <c r="AE724" s="47"/>
      <c r="AF724" s="47"/>
      <c r="AG724" s="44"/>
    </row>
    <row r="725" spans="1:33" ht="19.5" thickBot="1" x14ac:dyDescent="0.35">
      <c r="A725" s="45"/>
      <c r="B725" s="1673"/>
      <c r="C725" s="292"/>
      <c r="D725" s="293"/>
      <c r="E725" s="293"/>
      <c r="F725" s="42"/>
      <c r="G725" s="42"/>
      <c r="H725" s="42"/>
      <c r="I725" s="42"/>
      <c r="J725" s="42"/>
      <c r="K725" s="42"/>
      <c r="L725" s="42"/>
      <c r="M725" s="42"/>
      <c r="N725" s="42"/>
      <c r="O725" s="45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7"/>
      <c r="AB725" s="47"/>
      <c r="AC725" s="47"/>
      <c r="AD725" s="47"/>
      <c r="AE725" s="47"/>
      <c r="AF725" s="47"/>
      <c r="AG725" s="44"/>
    </row>
    <row r="726" spans="1:33" ht="19.5" thickBot="1" x14ac:dyDescent="0.35">
      <c r="A726" s="45"/>
      <c r="B726" s="1673"/>
      <c r="C726" s="292"/>
      <c r="D726" s="293"/>
      <c r="E726" s="293"/>
      <c r="F726" s="42"/>
      <c r="G726" s="42"/>
      <c r="H726" s="42"/>
      <c r="I726" s="42"/>
      <c r="J726" s="42"/>
      <c r="K726" s="42"/>
      <c r="L726" s="42"/>
      <c r="M726" s="42"/>
      <c r="N726" s="42"/>
      <c r="O726" s="45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7"/>
      <c r="AB726" s="47"/>
      <c r="AC726" s="47"/>
      <c r="AD726" s="47"/>
      <c r="AE726" s="47"/>
      <c r="AF726" s="47"/>
      <c r="AG726" s="44"/>
    </row>
    <row r="727" spans="1:33" ht="19.5" thickBot="1" x14ac:dyDescent="0.35">
      <c r="A727" s="45"/>
      <c r="B727" s="1673"/>
      <c r="C727" s="416"/>
      <c r="D727" s="293"/>
      <c r="E727" s="293"/>
      <c r="F727" s="42"/>
      <c r="G727" s="42"/>
      <c r="H727" s="42"/>
      <c r="I727" s="42"/>
      <c r="J727" s="42"/>
      <c r="K727" s="42"/>
      <c r="L727" s="42"/>
      <c r="M727" s="42"/>
      <c r="N727" s="42"/>
      <c r="O727" s="45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7"/>
      <c r="AB727" s="47"/>
      <c r="AC727" s="47"/>
      <c r="AD727" s="47"/>
      <c r="AE727" s="47"/>
      <c r="AF727" s="47"/>
      <c r="AG727" s="44"/>
    </row>
    <row r="728" spans="1:33" ht="19.5" thickBot="1" x14ac:dyDescent="0.35">
      <c r="A728" s="45"/>
      <c r="B728" s="45"/>
      <c r="C728" s="45"/>
      <c r="D728" s="45"/>
      <c r="E728" s="42"/>
      <c r="F728" s="42"/>
      <c r="G728" s="42"/>
      <c r="H728" s="42"/>
      <c r="I728" s="42"/>
      <c r="J728" s="42"/>
      <c r="K728" s="42"/>
      <c r="L728" s="42"/>
      <c r="M728" s="42"/>
      <c r="N728" s="42"/>
      <c r="O728" s="45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7"/>
      <c r="AB728" s="47"/>
      <c r="AC728" s="47"/>
      <c r="AD728" s="47"/>
      <c r="AE728" s="47"/>
      <c r="AF728" s="47"/>
      <c r="AG728" s="44"/>
    </row>
    <row r="729" spans="1:33" ht="24" thickBot="1" x14ac:dyDescent="0.35">
      <c r="A729" s="45"/>
      <c r="B729" s="1203" t="s">
        <v>91</v>
      </c>
      <c r="C729" s="2271"/>
      <c r="D729" s="2272"/>
      <c r="E729" s="2272"/>
      <c r="F729" s="2272"/>
      <c r="G729" s="2272"/>
      <c r="H729" s="2272"/>
      <c r="I729" s="2272"/>
      <c r="J729" s="2272"/>
      <c r="K729" s="2272"/>
      <c r="L729" s="2272"/>
      <c r="M729" s="2272"/>
      <c r="N729" s="2272"/>
      <c r="O729" s="2272"/>
      <c r="P729" s="2272"/>
      <c r="Q729" s="2272"/>
      <c r="R729" s="2272"/>
      <c r="S729" s="2272"/>
      <c r="T729" s="2272"/>
      <c r="U729" s="2272"/>
      <c r="V729" s="2272"/>
      <c r="W729" s="2272"/>
      <c r="X729" s="2272"/>
      <c r="Y729" s="2272"/>
      <c r="Z729" s="2273"/>
      <c r="AA729" s="47"/>
      <c r="AB729" s="47"/>
      <c r="AC729" s="47"/>
      <c r="AD729" s="47"/>
      <c r="AE729" s="47"/>
      <c r="AF729" s="47"/>
      <c r="AG729" s="44"/>
    </row>
    <row r="730" spans="1:33" ht="51" customHeight="1" thickBot="1" x14ac:dyDescent="0.35">
      <c r="A730" s="45"/>
      <c r="B730" s="45"/>
      <c r="C730" s="2277"/>
      <c r="D730" s="2278"/>
      <c r="E730" s="2278"/>
      <c r="F730" s="2278"/>
      <c r="G730" s="2278"/>
      <c r="H730" s="2278"/>
      <c r="I730" s="2278"/>
      <c r="J730" s="2278"/>
      <c r="K730" s="2278"/>
      <c r="L730" s="2278"/>
      <c r="M730" s="2278"/>
      <c r="N730" s="2278"/>
      <c r="O730" s="2278"/>
      <c r="P730" s="2278"/>
      <c r="Q730" s="2278"/>
      <c r="R730" s="2278"/>
      <c r="S730" s="2278"/>
      <c r="T730" s="2278"/>
      <c r="U730" s="2278"/>
      <c r="V730" s="2278"/>
      <c r="W730" s="2278"/>
      <c r="X730" s="2278"/>
      <c r="Y730" s="2278"/>
      <c r="Z730" s="2279"/>
      <c r="AA730" s="47"/>
      <c r="AB730" s="47"/>
      <c r="AC730" s="47"/>
      <c r="AD730" s="47"/>
      <c r="AE730" s="47"/>
      <c r="AF730" s="47"/>
      <c r="AG730" s="44"/>
    </row>
    <row r="731" spans="1:33" ht="19.5" thickBot="1" x14ac:dyDescent="0.35">
      <c r="A731" s="71"/>
      <c r="B731" s="72"/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  <c r="AA731" s="47"/>
      <c r="AB731" s="47"/>
      <c r="AC731" s="47"/>
      <c r="AD731" s="47"/>
      <c r="AE731" s="47"/>
      <c r="AF731" s="47"/>
      <c r="AG731" s="44"/>
    </row>
    <row r="732" spans="1:33" ht="32.25" thickBot="1" x14ac:dyDescent="0.35">
      <c r="A732" s="45"/>
      <c r="B732" s="254"/>
      <c r="C732" s="254"/>
      <c r="D732" s="254"/>
      <c r="E732" s="294" t="s">
        <v>267</v>
      </c>
      <c r="F732" s="289">
        <f>SUBTOTAL(3,D736:D835)-3</f>
        <v>0</v>
      </c>
      <c r="G732" s="254"/>
      <c r="H732" s="254"/>
      <c r="I732" s="254"/>
      <c r="J732" s="254"/>
      <c r="K732" s="254"/>
      <c r="L732" s="254"/>
      <c r="M732" s="254"/>
      <c r="N732" s="254"/>
      <c r="O732" s="45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7"/>
      <c r="AB732" s="47"/>
      <c r="AC732" s="47"/>
      <c r="AD732" s="47"/>
      <c r="AE732" s="47"/>
      <c r="AF732" s="47"/>
      <c r="AG732" s="44"/>
    </row>
    <row r="733" spans="1:33" ht="18.75" x14ac:dyDescent="0.3">
      <c r="A733" s="45"/>
      <c r="B733" s="295" t="s">
        <v>974</v>
      </c>
      <c r="C733" s="42"/>
      <c r="D733" s="42"/>
      <c r="E733" s="42"/>
      <c r="F733" s="42"/>
      <c r="G733" s="42"/>
      <c r="H733" s="42"/>
      <c r="I733" s="42"/>
      <c r="J733" s="42"/>
      <c r="K733" s="42"/>
      <c r="L733" s="42"/>
      <c r="M733" s="42"/>
      <c r="N733" s="42"/>
      <c r="O733" s="45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7"/>
      <c r="AB733" s="47"/>
      <c r="AC733" s="47"/>
      <c r="AD733" s="47"/>
      <c r="AE733" s="47"/>
      <c r="AF733" s="47"/>
      <c r="AG733" s="44"/>
    </row>
    <row r="734" spans="1:33" ht="19.5" thickBot="1" x14ac:dyDescent="0.35">
      <c r="A734" s="45"/>
      <c r="B734" s="64"/>
      <c r="C734" s="42"/>
      <c r="D734" s="42"/>
      <c r="E734" s="42"/>
      <c r="F734" s="42"/>
      <c r="G734" s="42"/>
      <c r="H734" s="42"/>
      <c r="I734" s="42"/>
      <c r="J734" s="42"/>
      <c r="K734" s="42"/>
      <c r="L734" s="42"/>
      <c r="M734" s="42"/>
      <c r="N734" s="42"/>
      <c r="O734" s="45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7"/>
      <c r="AB734" s="47"/>
      <c r="AC734" s="47"/>
      <c r="AD734" s="47"/>
      <c r="AE734" s="47"/>
      <c r="AF734" s="47"/>
      <c r="AG734" s="44"/>
    </row>
    <row r="735" spans="1:33" ht="126.75" thickBot="1" x14ac:dyDescent="0.35">
      <c r="A735" s="45"/>
      <c r="B735" s="291" t="s">
        <v>1</v>
      </c>
      <c r="C735" s="291" t="s">
        <v>268</v>
      </c>
      <c r="D735" s="291" t="s">
        <v>269</v>
      </c>
      <c r="E735" s="291" t="s">
        <v>151</v>
      </c>
      <c r="F735" s="291" t="s">
        <v>158</v>
      </c>
      <c r="G735" s="291" t="s">
        <v>30</v>
      </c>
      <c r="H735" s="291" t="s">
        <v>270</v>
      </c>
      <c r="I735" s="291" t="s">
        <v>271</v>
      </c>
      <c r="J735" s="42"/>
      <c r="K735" s="42"/>
      <c r="L735" s="42"/>
      <c r="M735" s="42"/>
      <c r="N735" s="42"/>
      <c r="O735" s="45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7"/>
      <c r="AB735" s="47"/>
      <c r="AC735" s="47"/>
      <c r="AD735" s="47"/>
      <c r="AE735" s="47"/>
      <c r="AF735" s="47"/>
      <c r="AG735" s="44"/>
    </row>
    <row r="736" spans="1:33" ht="19.5" thickBot="1" x14ac:dyDescent="0.35">
      <c r="A736" s="45"/>
      <c r="B736" s="1673"/>
      <c r="C736" s="415"/>
      <c r="D736" s="293"/>
      <c r="E736" s="293"/>
      <c r="F736" s="293"/>
      <c r="G736" s="293"/>
      <c r="H736" s="293"/>
      <c r="I736" s="293"/>
      <c r="J736" s="42"/>
      <c r="K736" s="42"/>
      <c r="L736" s="42"/>
      <c r="M736" s="42"/>
      <c r="N736" s="42"/>
      <c r="O736" s="45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7"/>
      <c r="AB736" s="47"/>
      <c r="AC736" s="47"/>
      <c r="AD736" s="47"/>
      <c r="AE736" s="47"/>
      <c r="AF736" s="47"/>
      <c r="AG736" s="44"/>
    </row>
    <row r="737" spans="1:33" ht="19.5" thickBot="1" x14ac:dyDescent="0.35">
      <c r="A737" s="45"/>
      <c r="B737" s="1673"/>
      <c r="C737" s="416"/>
      <c r="D737" s="293"/>
      <c r="E737" s="293"/>
      <c r="F737" s="293"/>
      <c r="G737" s="293"/>
      <c r="H737" s="293"/>
      <c r="I737" s="293"/>
      <c r="J737" s="42"/>
      <c r="K737" s="42"/>
      <c r="L737" s="42"/>
      <c r="M737" s="42"/>
      <c r="N737" s="42"/>
      <c r="O737" s="45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7"/>
      <c r="AB737" s="47"/>
      <c r="AC737" s="47"/>
      <c r="AD737" s="47"/>
      <c r="AE737" s="47"/>
      <c r="AF737" s="47"/>
      <c r="AG737" s="44"/>
    </row>
    <row r="738" spans="1:33" ht="19.5" thickBot="1" x14ac:dyDescent="0.35">
      <c r="A738" s="45"/>
      <c r="B738" s="1673"/>
      <c r="C738" s="416"/>
      <c r="D738" s="293"/>
      <c r="E738" s="293"/>
      <c r="F738" s="293"/>
      <c r="G738" s="293"/>
      <c r="H738" s="293"/>
      <c r="I738" s="293"/>
      <c r="J738" s="42"/>
      <c r="K738" s="42"/>
      <c r="L738" s="42"/>
      <c r="M738" s="42"/>
      <c r="N738" s="42"/>
      <c r="O738" s="45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7"/>
      <c r="AB738" s="47"/>
      <c r="AC738" s="47"/>
      <c r="AD738" s="47"/>
      <c r="AE738" s="47"/>
      <c r="AF738" s="47"/>
      <c r="AG738" s="44"/>
    </row>
    <row r="739" spans="1:33" ht="19.5" thickBot="1" x14ac:dyDescent="0.35">
      <c r="A739" s="45"/>
      <c r="B739" s="1673"/>
      <c r="C739" s="415"/>
      <c r="D739" s="293"/>
      <c r="E739" s="293"/>
      <c r="F739" s="293"/>
      <c r="G739" s="293"/>
      <c r="H739" s="293"/>
      <c r="I739" s="293"/>
      <c r="J739" s="42"/>
      <c r="K739" s="42"/>
      <c r="L739" s="42"/>
      <c r="M739" s="42"/>
      <c r="N739" s="42"/>
      <c r="O739" s="45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7"/>
      <c r="AB739" s="47"/>
      <c r="AC739" s="47"/>
      <c r="AD739" s="47"/>
      <c r="AE739" s="47"/>
      <c r="AF739" s="47"/>
      <c r="AG739" s="44"/>
    </row>
    <row r="740" spans="1:33" ht="19.5" thickBot="1" x14ac:dyDescent="0.35">
      <c r="A740" s="45"/>
      <c r="B740" s="1673"/>
      <c r="C740" s="416"/>
      <c r="D740" s="293"/>
      <c r="E740" s="293"/>
      <c r="F740" s="293"/>
      <c r="G740" s="293"/>
      <c r="H740" s="293"/>
      <c r="I740" s="293"/>
      <c r="J740" s="42"/>
      <c r="K740" s="42"/>
      <c r="L740" s="42"/>
      <c r="M740" s="42"/>
      <c r="N740" s="42"/>
      <c r="O740" s="45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7"/>
      <c r="AB740" s="47"/>
      <c r="AC740" s="47"/>
      <c r="AD740" s="47"/>
      <c r="AE740" s="47"/>
      <c r="AF740" s="47"/>
      <c r="AG740" s="44"/>
    </row>
    <row r="741" spans="1:33" ht="19.5" thickBot="1" x14ac:dyDescent="0.35">
      <c r="A741" s="45"/>
      <c r="B741" s="1673"/>
      <c r="C741" s="416"/>
      <c r="D741" s="293"/>
      <c r="E741" s="293"/>
      <c r="F741" s="293"/>
      <c r="G741" s="293"/>
      <c r="H741" s="293"/>
      <c r="I741" s="293"/>
      <c r="J741" s="42"/>
      <c r="K741" s="42"/>
      <c r="L741" s="42"/>
      <c r="M741" s="42"/>
      <c r="N741" s="42"/>
      <c r="O741" s="45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7"/>
      <c r="AB741" s="47"/>
      <c r="AC741" s="47"/>
      <c r="AD741" s="47"/>
      <c r="AE741" s="47"/>
      <c r="AF741" s="47"/>
      <c r="AG741" s="44"/>
    </row>
    <row r="742" spans="1:33" ht="19.5" thickBot="1" x14ac:dyDescent="0.35">
      <c r="A742" s="45"/>
      <c r="B742" s="1673"/>
      <c r="C742" s="415"/>
      <c r="D742" s="293"/>
      <c r="E742" s="293"/>
      <c r="F742" s="293"/>
      <c r="G742" s="293"/>
      <c r="H742" s="293"/>
      <c r="I742" s="293"/>
      <c r="J742" s="42"/>
      <c r="K742" s="42"/>
      <c r="L742" s="42"/>
      <c r="M742" s="42"/>
      <c r="N742" s="42"/>
      <c r="O742" s="45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7"/>
      <c r="AB742" s="47"/>
      <c r="AC742" s="47"/>
      <c r="AD742" s="47"/>
      <c r="AE742" s="47"/>
      <c r="AF742" s="47"/>
      <c r="AG742" s="44"/>
    </row>
    <row r="743" spans="1:33" ht="19.5" thickBot="1" x14ac:dyDescent="0.35">
      <c r="A743" s="45"/>
      <c r="B743" s="1673"/>
      <c r="C743" s="416"/>
      <c r="D743" s="293"/>
      <c r="E743" s="293"/>
      <c r="F743" s="293"/>
      <c r="G743" s="293"/>
      <c r="H743" s="293"/>
      <c r="I743" s="293"/>
      <c r="J743" s="42"/>
      <c r="K743" s="42"/>
      <c r="L743" s="42"/>
      <c r="M743" s="42"/>
      <c r="N743" s="42"/>
      <c r="O743" s="45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7"/>
      <c r="AB743" s="47"/>
      <c r="AC743" s="47"/>
      <c r="AD743" s="47"/>
      <c r="AE743" s="47"/>
      <c r="AF743" s="47"/>
      <c r="AG743" s="44"/>
    </row>
    <row r="744" spans="1:33" ht="19.5" thickBot="1" x14ac:dyDescent="0.35">
      <c r="A744" s="45"/>
      <c r="B744" s="1673"/>
      <c r="C744" s="416"/>
      <c r="D744" s="293"/>
      <c r="E744" s="293"/>
      <c r="F744" s="293"/>
      <c r="G744" s="293"/>
      <c r="H744" s="293"/>
      <c r="I744" s="293"/>
      <c r="J744" s="42"/>
      <c r="K744" s="42"/>
      <c r="L744" s="42"/>
      <c r="M744" s="42"/>
      <c r="N744" s="42"/>
      <c r="O744" s="45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7"/>
      <c r="AB744" s="47"/>
      <c r="AC744" s="47"/>
      <c r="AD744" s="47"/>
      <c r="AE744" s="47"/>
      <c r="AF744" s="47"/>
      <c r="AG744" s="44"/>
    </row>
    <row r="745" spans="1:33" ht="19.5" thickBot="1" x14ac:dyDescent="0.35">
      <c r="A745" s="45"/>
      <c r="B745" s="1673"/>
      <c r="C745" s="415"/>
      <c r="D745" s="293"/>
      <c r="E745" s="293"/>
      <c r="F745" s="293"/>
      <c r="G745" s="293"/>
      <c r="H745" s="293"/>
      <c r="I745" s="293"/>
      <c r="J745" s="42"/>
      <c r="K745" s="42"/>
      <c r="L745" s="42"/>
      <c r="M745" s="42"/>
      <c r="N745" s="42"/>
      <c r="O745" s="45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7"/>
      <c r="AB745" s="47"/>
      <c r="AC745" s="47"/>
      <c r="AD745" s="47"/>
      <c r="AE745" s="47"/>
      <c r="AF745" s="47"/>
      <c r="AG745" s="44"/>
    </row>
    <row r="746" spans="1:33" ht="19.5" thickBot="1" x14ac:dyDescent="0.35">
      <c r="A746" s="45"/>
      <c r="B746" s="1673"/>
      <c r="C746" s="416"/>
      <c r="D746" s="293"/>
      <c r="E746" s="293"/>
      <c r="F746" s="293"/>
      <c r="G746" s="293"/>
      <c r="H746" s="293"/>
      <c r="I746" s="293"/>
      <c r="J746" s="42"/>
      <c r="K746" s="42"/>
      <c r="L746" s="42"/>
      <c r="M746" s="42"/>
      <c r="N746" s="42"/>
      <c r="O746" s="45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7"/>
      <c r="AB746" s="47"/>
      <c r="AC746" s="47"/>
      <c r="AD746" s="47"/>
      <c r="AE746" s="47"/>
      <c r="AF746" s="47"/>
      <c r="AG746" s="44"/>
    </row>
    <row r="747" spans="1:33" ht="19.5" thickBot="1" x14ac:dyDescent="0.35">
      <c r="A747" s="45"/>
      <c r="B747" s="1673"/>
      <c r="C747" s="416"/>
      <c r="D747" s="293"/>
      <c r="E747" s="293"/>
      <c r="F747" s="293"/>
      <c r="G747" s="293"/>
      <c r="H747" s="293"/>
      <c r="I747" s="293"/>
      <c r="J747" s="42"/>
      <c r="K747" s="42"/>
      <c r="L747" s="42"/>
      <c r="M747" s="42"/>
      <c r="N747" s="42"/>
      <c r="O747" s="45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7"/>
      <c r="AB747" s="47"/>
      <c r="AC747" s="47"/>
      <c r="AD747" s="47"/>
      <c r="AE747" s="47"/>
      <c r="AF747" s="47"/>
      <c r="AG747" s="44"/>
    </row>
    <row r="748" spans="1:33" ht="19.5" thickBot="1" x14ac:dyDescent="0.35">
      <c r="A748" s="45"/>
      <c r="B748" s="1673"/>
      <c r="C748" s="415"/>
      <c r="D748" s="293"/>
      <c r="E748" s="293"/>
      <c r="F748" s="293"/>
      <c r="G748" s="293"/>
      <c r="H748" s="293"/>
      <c r="I748" s="293"/>
      <c r="J748" s="42"/>
      <c r="K748" s="42"/>
      <c r="L748" s="42"/>
      <c r="M748" s="42"/>
      <c r="N748" s="42"/>
      <c r="O748" s="45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7"/>
      <c r="AB748" s="47"/>
      <c r="AC748" s="47"/>
      <c r="AD748" s="47"/>
      <c r="AE748" s="47"/>
      <c r="AF748" s="47"/>
      <c r="AG748" s="44"/>
    </row>
    <row r="749" spans="1:33" ht="19.5" thickBot="1" x14ac:dyDescent="0.35">
      <c r="A749" s="45"/>
      <c r="B749" s="1673"/>
      <c r="C749" s="416"/>
      <c r="D749" s="293"/>
      <c r="E749" s="293"/>
      <c r="F749" s="293"/>
      <c r="G749" s="293"/>
      <c r="H749" s="293"/>
      <c r="I749" s="293"/>
      <c r="J749" s="42"/>
      <c r="K749" s="42"/>
      <c r="L749" s="42"/>
      <c r="M749" s="42"/>
      <c r="N749" s="42"/>
      <c r="O749" s="45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7"/>
      <c r="AB749" s="47"/>
      <c r="AC749" s="47"/>
      <c r="AD749" s="47"/>
      <c r="AE749" s="47"/>
      <c r="AF749" s="47"/>
      <c r="AG749" s="44"/>
    </row>
    <row r="750" spans="1:33" ht="19.5" thickBot="1" x14ac:dyDescent="0.35">
      <c r="A750" s="45"/>
      <c r="B750" s="1673"/>
      <c r="C750" s="416"/>
      <c r="D750" s="293"/>
      <c r="E750" s="293"/>
      <c r="F750" s="293"/>
      <c r="G750" s="293"/>
      <c r="H750" s="293"/>
      <c r="I750" s="293"/>
      <c r="J750" s="42"/>
      <c r="K750" s="42"/>
      <c r="L750" s="42"/>
      <c r="M750" s="42"/>
      <c r="N750" s="42"/>
      <c r="O750" s="45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7"/>
      <c r="AB750" s="47"/>
      <c r="AC750" s="47"/>
      <c r="AD750" s="47"/>
      <c r="AE750" s="47"/>
      <c r="AF750" s="47"/>
      <c r="AG750" s="44"/>
    </row>
    <row r="751" spans="1:33" ht="19.5" thickBot="1" x14ac:dyDescent="0.35">
      <c r="A751" s="45"/>
      <c r="B751" s="1673"/>
      <c r="C751" s="415"/>
      <c r="D751" s="293"/>
      <c r="E751" s="293"/>
      <c r="F751" s="293"/>
      <c r="G751" s="293"/>
      <c r="H751" s="293"/>
      <c r="I751" s="293"/>
      <c r="J751" s="42"/>
      <c r="K751" s="42"/>
      <c r="L751" s="42"/>
      <c r="M751" s="42"/>
      <c r="N751" s="42"/>
      <c r="O751" s="45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7"/>
      <c r="AB751" s="47"/>
      <c r="AC751" s="47"/>
      <c r="AD751" s="47"/>
      <c r="AE751" s="47"/>
      <c r="AF751" s="47"/>
      <c r="AG751" s="44"/>
    </row>
    <row r="752" spans="1:33" ht="19.5" thickBot="1" x14ac:dyDescent="0.35">
      <c r="A752" s="45"/>
      <c r="B752" s="1673"/>
      <c r="C752" s="416"/>
      <c r="D752" s="293"/>
      <c r="E752" s="293"/>
      <c r="F752" s="293"/>
      <c r="G752" s="293"/>
      <c r="H752" s="293"/>
      <c r="I752" s="293"/>
      <c r="J752" s="42"/>
      <c r="K752" s="42"/>
      <c r="L752" s="42"/>
      <c r="M752" s="42"/>
      <c r="N752" s="42"/>
      <c r="O752" s="45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7"/>
      <c r="AB752" s="47"/>
      <c r="AC752" s="47"/>
      <c r="AD752" s="47"/>
      <c r="AE752" s="47"/>
      <c r="AF752" s="47"/>
      <c r="AG752" s="44"/>
    </row>
    <row r="753" spans="1:33" ht="19.5" thickBot="1" x14ac:dyDescent="0.35">
      <c r="A753" s="45"/>
      <c r="B753" s="1673"/>
      <c r="C753" s="416"/>
      <c r="D753" s="293"/>
      <c r="E753" s="293"/>
      <c r="F753" s="293"/>
      <c r="G753" s="293"/>
      <c r="H753" s="293"/>
      <c r="I753" s="293"/>
      <c r="J753" s="42"/>
      <c r="K753" s="42"/>
      <c r="L753" s="42"/>
      <c r="M753" s="42"/>
      <c r="N753" s="42"/>
      <c r="O753" s="45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7"/>
      <c r="AB753" s="47"/>
      <c r="AC753" s="47"/>
      <c r="AD753" s="47"/>
      <c r="AE753" s="47"/>
      <c r="AF753" s="47"/>
      <c r="AG753" s="44"/>
    </row>
    <row r="754" spans="1:33" ht="19.5" thickBot="1" x14ac:dyDescent="0.35">
      <c r="A754" s="45"/>
      <c r="B754" s="1673"/>
      <c r="C754" s="415"/>
      <c r="D754" s="293"/>
      <c r="E754" s="293"/>
      <c r="F754" s="293"/>
      <c r="G754" s="293"/>
      <c r="H754" s="293"/>
      <c r="I754" s="293"/>
      <c r="J754" s="42"/>
      <c r="K754" s="42"/>
      <c r="L754" s="42"/>
      <c r="M754" s="42"/>
      <c r="N754" s="42"/>
      <c r="O754" s="45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7"/>
      <c r="AB754" s="47"/>
      <c r="AC754" s="47"/>
      <c r="AD754" s="47"/>
      <c r="AE754" s="47"/>
      <c r="AF754" s="47"/>
      <c r="AG754" s="44"/>
    </row>
    <row r="755" spans="1:33" ht="19.5" thickBot="1" x14ac:dyDescent="0.35">
      <c r="A755" s="45"/>
      <c r="B755" s="1673"/>
      <c r="C755" s="416"/>
      <c r="D755" s="293"/>
      <c r="E755" s="293"/>
      <c r="F755" s="293"/>
      <c r="G755" s="293"/>
      <c r="H755" s="293"/>
      <c r="I755" s="293"/>
      <c r="J755" s="42"/>
      <c r="K755" s="42"/>
      <c r="L755" s="42"/>
      <c r="M755" s="42"/>
      <c r="N755" s="42"/>
      <c r="O755" s="45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7"/>
      <c r="AB755" s="47"/>
      <c r="AC755" s="47"/>
      <c r="AD755" s="47"/>
      <c r="AE755" s="47"/>
      <c r="AF755" s="47"/>
      <c r="AG755" s="44"/>
    </row>
    <row r="756" spans="1:33" ht="19.5" thickBot="1" x14ac:dyDescent="0.35">
      <c r="A756" s="45"/>
      <c r="B756" s="1673"/>
      <c r="C756" s="416"/>
      <c r="D756" s="293"/>
      <c r="E756" s="293"/>
      <c r="F756" s="293"/>
      <c r="G756" s="293"/>
      <c r="H756" s="293"/>
      <c r="I756" s="293"/>
      <c r="J756" s="42"/>
      <c r="K756" s="42"/>
      <c r="L756" s="42"/>
      <c r="M756" s="42"/>
      <c r="N756" s="42"/>
      <c r="O756" s="45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7"/>
      <c r="AB756" s="47"/>
      <c r="AC756" s="47"/>
      <c r="AD756" s="47"/>
      <c r="AE756" s="47"/>
      <c r="AF756" s="47"/>
      <c r="AG756" s="44"/>
    </row>
    <row r="757" spans="1:33" ht="19.5" thickBot="1" x14ac:dyDescent="0.35">
      <c r="A757" s="45"/>
      <c r="B757" s="1673"/>
      <c r="C757" s="415"/>
      <c r="D757" s="293"/>
      <c r="E757" s="293"/>
      <c r="F757" s="293"/>
      <c r="G757" s="293"/>
      <c r="H757" s="293"/>
      <c r="I757" s="293"/>
      <c r="J757" s="42"/>
      <c r="K757" s="42"/>
      <c r="L757" s="42"/>
      <c r="M757" s="42"/>
      <c r="N757" s="42"/>
      <c r="O757" s="45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7"/>
      <c r="AB757" s="47"/>
      <c r="AC757" s="47"/>
      <c r="AD757" s="47"/>
      <c r="AE757" s="47"/>
      <c r="AF757" s="47"/>
      <c r="AG757" s="44"/>
    </row>
    <row r="758" spans="1:33" ht="19.5" thickBot="1" x14ac:dyDescent="0.35">
      <c r="A758" s="45"/>
      <c r="B758" s="1673"/>
      <c r="C758" s="416"/>
      <c r="D758" s="293"/>
      <c r="E758" s="293"/>
      <c r="F758" s="293"/>
      <c r="G758" s="293"/>
      <c r="H758" s="293"/>
      <c r="I758" s="293"/>
      <c r="J758" s="42"/>
      <c r="K758" s="42"/>
      <c r="L758" s="42"/>
      <c r="M758" s="42"/>
      <c r="N758" s="42"/>
      <c r="O758" s="45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7"/>
      <c r="AB758" s="47"/>
      <c r="AC758" s="47"/>
      <c r="AD758" s="47"/>
      <c r="AE758" s="47"/>
      <c r="AF758" s="47"/>
      <c r="AG758" s="44"/>
    </row>
    <row r="759" spans="1:33" ht="126.75" thickBot="1" x14ac:dyDescent="0.35">
      <c r="A759" s="45"/>
      <c r="B759" s="291" t="s">
        <v>1</v>
      </c>
      <c r="C759" s="291" t="s">
        <v>268</v>
      </c>
      <c r="D759" s="291" t="s">
        <v>754</v>
      </c>
      <c r="E759" s="291" t="s">
        <v>151</v>
      </c>
      <c r="F759" s="291" t="s">
        <v>158</v>
      </c>
      <c r="G759" s="291" t="s">
        <v>30</v>
      </c>
      <c r="H759" s="291" t="s">
        <v>270</v>
      </c>
      <c r="I759" s="291" t="s">
        <v>271</v>
      </c>
      <c r="J759" s="42"/>
      <c r="K759" s="42"/>
      <c r="L759" s="42"/>
      <c r="M759" s="42"/>
      <c r="N759" s="42"/>
      <c r="O759" s="45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7"/>
      <c r="AB759" s="47"/>
      <c r="AC759" s="47"/>
      <c r="AD759" s="47"/>
      <c r="AE759" s="47"/>
      <c r="AF759" s="47"/>
      <c r="AG759" s="44"/>
    </row>
    <row r="760" spans="1:33" ht="19.5" thickBot="1" x14ac:dyDescent="0.35">
      <c r="A760" s="45"/>
      <c r="B760" s="1673"/>
      <c r="C760" s="415"/>
      <c r="D760" s="293"/>
      <c r="E760" s="293"/>
      <c r="F760" s="293"/>
      <c r="G760" s="293"/>
      <c r="H760" s="293"/>
      <c r="I760" s="293"/>
      <c r="J760" s="42"/>
      <c r="K760" s="42"/>
      <c r="L760" s="42"/>
      <c r="M760" s="42"/>
      <c r="N760" s="42"/>
      <c r="O760" s="45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7"/>
      <c r="AB760" s="47"/>
      <c r="AC760" s="47"/>
      <c r="AD760" s="47"/>
      <c r="AE760" s="47"/>
      <c r="AF760" s="47"/>
      <c r="AG760" s="44"/>
    </row>
    <row r="761" spans="1:33" ht="19.5" thickBot="1" x14ac:dyDescent="0.35">
      <c r="A761" s="45"/>
      <c r="B761" s="1673"/>
      <c r="C761" s="416"/>
      <c r="D761" s="293"/>
      <c r="E761" s="293"/>
      <c r="F761" s="293"/>
      <c r="G761" s="293"/>
      <c r="H761" s="293"/>
      <c r="I761" s="293"/>
      <c r="J761" s="42"/>
      <c r="K761" s="42"/>
      <c r="L761" s="42"/>
      <c r="M761" s="42"/>
      <c r="N761" s="42"/>
      <c r="O761" s="45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7"/>
      <c r="AB761" s="47"/>
      <c r="AC761" s="47"/>
      <c r="AD761" s="47"/>
      <c r="AE761" s="47"/>
      <c r="AF761" s="47"/>
      <c r="AG761" s="44"/>
    </row>
    <row r="762" spans="1:33" ht="19.5" thickBot="1" x14ac:dyDescent="0.35">
      <c r="A762" s="45"/>
      <c r="B762" s="1673"/>
      <c r="C762" s="416"/>
      <c r="D762" s="293"/>
      <c r="E762" s="293"/>
      <c r="F762" s="293"/>
      <c r="G762" s="293"/>
      <c r="H762" s="293"/>
      <c r="I762" s="293"/>
      <c r="J762" s="42"/>
      <c r="K762" s="42"/>
      <c r="L762" s="42"/>
      <c r="M762" s="42"/>
      <c r="N762" s="42"/>
      <c r="O762" s="45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7"/>
      <c r="AB762" s="47"/>
      <c r="AC762" s="47"/>
      <c r="AD762" s="47"/>
      <c r="AE762" s="47"/>
      <c r="AF762" s="47"/>
      <c r="AG762" s="44"/>
    </row>
    <row r="763" spans="1:33" ht="19.5" thickBot="1" x14ac:dyDescent="0.35">
      <c r="A763" s="45"/>
      <c r="B763" s="1673"/>
      <c r="C763" s="415"/>
      <c r="D763" s="293"/>
      <c r="E763" s="293"/>
      <c r="F763" s="293"/>
      <c r="G763" s="293"/>
      <c r="H763" s="293"/>
      <c r="I763" s="293"/>
      <c r="J763" s="42"/>
      <c r="K763" s="42"/>
      <c r="L763" s="42"/>
      <c r="M763" s="42"/>
      <c r="N763" s="42"/>
      <c r="O763" s="45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7"/>
      <c r="AB763" s="47"/>
      <c r="AC763" s="47"/>
      <c r="AD763" s="47"/>
      <c r="AE763" s="47"/>
      <c r="AF763" s="47"/>
      <c r="AG763" s="44"/>
    </row>
    <row r="764" spans="1:33" ht="19.5" thickBot="1" x14ac:dyDescent="0.35">
      <c r="A764" s="45"/>
      <c r="B764" s="1673"/>
      <c r="C764" s="416"/>
      <c r="D764" s="293"/>
      <c r="E764" s="293"/>
      <c r="F764" s="293"/>
      <c r="G764" s="293"/>
      <c r="H764" s="293"/>
      <c r="I764" s="293"/>
      <c r="J764" s="42"/>
      <c r="K764" s="42"/>
      <c r="L764" s="42"/>
      <c r="M764" s="42"/>
      <c r="N764" s="42"/>
      <c r="O764" s="45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7"/>
      <c r="AB764" s="47"/>
      <c r="AC764" s="47"/>
      <c r="AD764" s="47"/>
      <c r="AE764" s="47"/>
      <c r="AF764" s="47"/>
      <c r="AG764" s="44"/>
    </row>
    <row r="765" spans="1:33" ht="19.5" thickBot="1" x14ac:dyDescent="0.35">
      <c r="A765" s="45"/>
      <c r="B765" s="1673"/>
      <c r="C765" s="416"/>
      <c r="D765" s="293"/>
      <c r="E765" s="293"/>
      <c r="F765" s="293"/>
      <c r="G765" s="293"/>
      <c r="H765" s="293"/>
      <c r="I765" s="293"/>
      <c r="J765" s="42"/>
      <c r="K765" s="42"/>
      <c r="L765" s="42"/>
      <c r="M765" s="42"/>
      <c r="N765" s="42"/>
      <c r="O765" s="45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7"/>
      <c r="AB765" s="47"/>
      <c r="AC765" s="47"/>
      <c r="AD765" s="47"/>
      <c r="AE765" s="47"/>
      <c r="AF765" s="47"/>
      <c r="AG765" s="44"/>
    </row>
    <row r="766" spans="1:33" ht="19.5" thickBot="1" x14ac:dyDescent="0.35">
      <c r="A766" s="45"/>
      <c r="B766" s="1673"/>
      <c r="C766" s="415"/>
      <c r="D766" s="293"/>
      <c r="E766" s="293"/>
      <c r="F766" s="293"/>
      <c r="G766" s="293"/>
      <c r="H766" s="293"/>
      <c r="I766" s="293"/>
      <c r="J766" s="42"/>
      <c r="K766" s="42"/>
      <c r="L766" s="42"/>
      <c r="M766" s="42"/>
      <c r="N766" s="42"/>
      <c r="O766" s="45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7"/>
      <c r="AB766" s="47"/>
      <c r="AC766" s="47"/>
      <c r="AD766" s="47"/>
      <c r="AE766" s="47"/>
      <c r="AF766" s="47"/>
      <c r="AG766" s="44"/>
    </row>
    <row r="767" spans="1:33" ht="19.5" thickBot="1" x14ac:dyDescent="0.35">
      <c r="A767" s="45"/>
      <c r="B767" s="1673"/>
      <c r="C767" s="416"/>
      <c r="D767" s="293"/>
      <c r="E767" s="293"/>
      <c r="F767" s="293"/>
      <c r="G767" s="293"/>
      <c r="H767" s="293"/>
      <c r="I767" s="293"/>
      <c r="J767" s="42"/>
      <c r="K767" s="42"/>
      <c r="L767" s="42"/>
      <c r="M767" s="42"/>
      <c r="N767" s="42"/>
      <c r="O767" s="45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7"/>
      <c r="AB767" s="47"/>
      <c r="AC767" s="47"/>
      <c r="AD767" s="47"/>
      <c r="AE767" s="47"/>
      <c r="AF767" s="47"/>
      <c r="AG767" s="44"/>
    </row>
    <row r="768" spans="1:33" ht="19.5" thickBot="1" x14ac:dyDescent="0.35">
      <c r="A768" s="45"/>
      <c r="B768" s="1673"/>
      <c r="C768" s="416"/>
      <c r="D768" s="293"/>
      <c r="E768" s="293"/>
      <c r="F768" s="293"/>
      <c r="G768" s="293"/>
      <c r="H768" s="293"/>
      <c r="I768" s="293"/>
      <c r="J768" s="42"/>
      <c r="K768" s="42"/>
      <c r="L768" s="42"/>
      <c r="M768" s="42"/>
      <c r="N768" s="42"/>
      <c r="O768" s="45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7"/>
      <c r="AB768" s="47"/>
      <c r="AC768" s="47"/>
      <c r="AD768" s="47"/>
      <c r="AE768" s="47"/>
      <c r="AF768" s="47"/>
      <c r="AG768" s="44"/>
    </row>
    <row r="769" spans="1:33" ht="19.5" thickBot="1" x14ac:dyDescent="0.35">
      <c r="A769" s="45"/>
      <c r="B769" s="1673"/>
      <c r="C769" s="415"/>
      <c r="D769" s="293"/>
      <c r="E769" s="293"/>
      <c r="F769" s="293"/>
      <c r="G769" s="293"/>
      <c r="H769" s="293"/>
      <c r="I769" s="293"/>
      <c r="J769" s="42"/>
      <c r="K769" s="42"/>
      <c r="L769" s="42"/>
      <c r="M769" s="42"/>
      <c r="N769" s="42"/>
      <c r="O769" s="45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7"/>
      <c r="AB769" s="47"/>
      <c r="AC769" s="47"/>
      <c r="AD769" s="47"/>
      <c r="AE769" s="47"/>
      <c r="AF769" s="47"/>
      <c r="AG769" s="44"/>
    </row>
    <row r="770" spans="1:33" ht="19.5" thickBot="1" x14ac:dyDescent="0.35">
      <c r="A770" s="45"/>
      <c r="B770" s="1673"/>
      <c r="C770" s="416"/>
      <c r="D770" s="293"/>
      <c r="E770" s="293"/>
      <c r="F770" s="293"/>
      <c r="G770" s="293"/>
      <c r="H770" s="293"/>
      <c r="I770" s="293"/>
      <c r="J770" s="42"/>
      <c r="K770" s="42"/>
      <c r="L770" s="42"/>
      <c r="M770" s="42"/>
      <c r="N770" s="42"/>
      <c r="O770" s="45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7"/>
      <c r="AB770" s="47"/>
      <c r="AC770" s="47"/>
      <c r="AD770" s="47"/>
      <c r="AE770" s="47"/>
      <c r="AF770" s="47"/>
      <c r="AG770" s="44"/>
    </row>
    <row r="771" spans="1:33" ht="19.5" thickBot="1" x14ac:dyDescent="0.35">
      <c r="A771" s="45"/>
      <c r="B771" s="1673"/>
      <c r="C771" s="416"/>
      <c r="D771" s="293"/>
      <c r="E771" s="293"/>
      <c r="F771" s="293"/>
      <c r="G771" s="293"/>
      <c r="H771" s="293"/>
      <c r="I771" s="293"/>
      <c r="J771" s="42"/>
      <c r="K771" s="42"/>
      <c r="L771" s="42"/>
      <c r="M771" s="42"/>
      <c r="N771" s="42"/>
      <c r="O771" s="45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7"/>
      <c r="AB771" s="47"/>
      <c r="AC771" s="47"/>
      <c r="AD771" s="47"/>
      <c r="AE771" s="47"/>
      <c r="AF771" s="47"/>
      <c r="AG771" s="44"/>
    </row>
    <row r="772" spans="1:33" ht="19.5" thickBot="1" x14ac:dyDescent="0.35">
      <c r="A772" s="45"/>
      <c r="B772" s="1673"/>
      <c r="C772" s="415"/>
      <c r="D772" s="293"/>
      <c r="E772" s="293"/>
      <c r="F772" s="293"/>
      <c r="G772" s="293"/>
      <c r="H772" s="293"/>
      <c r="I772" s="293"/>
      <c r="J772" s="42"/>
      <c r="K772" s="42"/>
      <c r="L772" s="42"/>
      <c r="M772" s="42"/>
      <c r="N772" s="42"/>
      <c r="O772" s="45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7"/>
      <c r="AB772" s="47"/>
      <c r="AC772" s="47"/>
      <c r="AD772" s="47"/>
      <c r="AE772" s="47"/>
      <c r="AF772" s="47"/>
      <c r="AG772" s="44"/>
    </row>
    <row r="773" spans="1:33" ht="19.5" thickBot="1" x14ac:dyDescent="0.35">
      <c r="A773" s="45"/>
      <c r="B773" s="1673"/>
      <c r="C773" s="416"/>
      <c r="D773" s="293"/>
      <c r="E773" s="293"/>
      <c r="F773" s="293"/>
      <c r="G773" s="293"/>
      <c r="H773" s="293"/>
      <c r="I773" s="293"/>
      <c r="J773" s="42"/>
      <c r="K773" s="42"/>
      <c r="L773" s="42"/>
      <c r="M773" s="42"/>
      <c r="N773" s="42"/>
      <c r="O773" s="45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7"/>
      <c r="AB773" s="47"/>
      <c r="AC773" s="47"/>
      <c r="AD773" s="47"/>
      <c r="AE773" s="47"/>
      <c r="AF773" s="47"/>
      <c r="AG773" s="44"/>
    </row>
    <row r="774" spans="1:33" ht="19.5" thickBot="1" x14ac:dyDescent="0.35">
      <c r="A774" s="45"/>
      <c r="B774" s="1673"/>
      <c r="C774" s="416"/>
      <c r="D774" s="293"/>
      <c r="E774" s="293"/>
      <c r="F774" s="293"/>
      <c r="G774" s="293"/>
      <c r="H774" s="293"/>
      <c r="I774" s="293"/>
      <c r="J774" s="42"/>
      <c r="K774" s="42"/>
      <c r="L774" s="42"/>
      <c r="M774" s="42"/>
      <c r="N774" s="42"/>
      <c r="O774" s="45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7"/>
      <c r="AB774" s="47"/>
      <c r="AC774" s="47"/>
      <c r="AD774" s="47"/>
      <c r="AE774" s="47"/>
      <c r="AF774" s="47"/>
      <c r="AG774" s="44"/>
    </row>
    <row r="775" spans="1:33" ht="19.5" thickBot="1" x14ac:dyDescent="0.35">
      <c r="A775" s="45"/>
      <c r="B775" s="1673"/>
      <c r="C775" s="415"/>
      <c r="D775" s="293"/>
      <c r="E775" s="293"/>
      <c r="F775" s="293"/>
      <c r="G775" s="293"/>
      <c r="H775" s="293"/>
      <c r="I775" s="293"/>
      <c r="J775" s="42"/>
      <c r="K775" s="42"/>
      <c r="L775" s="42"/>
      <c r="M775" s="42"/>
      <c r="N775" s="42"/>
      <c r="O775" s="45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7"/>
      <c r="AB775" s="47"/>
      <c r="AC775" s="47"/>
      <c r="AD775" s="47"/>
      <c r="AE775" s="47"/>
      <c r="AF775" s="47"/>
      <c r="AG775" s="44"/>
    </row>
    <row r="776" spans="1:33" ht="19.5" thickBot="1" x14ac:dyDescent="0.35">
      <c r="A776" s="45"/>
      <c r="B776" s="1673"/>
      <c r="C776" s="416"/>
      <c r="D776" s="293"/>
      <c r="E776" s="293"/>
      <c r="F776" s="293"/>
      <c r="G776" s="293"/>
      <c r="H776" s="293"/>
      <c r="I776" s="293"/>
      <c r="J776" s="42"/>
      <c r="K776" s="42"/>
      <c r="L776" s="42"/>
      <c r="M776" s="42"/>
      <c r="N776" s="42"/>
      <c r="O776" s="45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7"/>
      <c r="AB776" s="47"/>
      <c r="AC776" s="47"/>
      <c r="AD776" s="47"/>
      <c r="AE776" s="47"/>
      <c r="AF776" s="47"/>
      <c r="AG776" s="44"/>
    </row>
    <row r="777" spans="1:33" ht="19.5" thickBot="1" x14ac:dyDescent="0.35">
      <c r="A777" s="45"/>
      <c r="B777" s="1673"/>
      <c r="C777" s="416"/>
      <c r="D777" s="293"/>
      <c r="E777" s="293"/>
      <c r="F777" s="293"/>
      <c r="G777" s="293"/>
      <c r="H777" s="293"/>
      <c r="I777" s="293"/>
      <c r="J777" s="42"/>
      <c r="K777" s="42"/>
      <c r="L777" s="42"/>
      <c r="M777" s="42"/>
      <c r="N777" s="42"/>
      <c r="O777" s="45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7"/>
      <c r="AB777" s="47"/>
      <c r="AC777" s="47"/>
      <c r="AD777" s="47"/>
      <c r="AE777" s="47"/>
      <c r="AF777" s="47"/>
      <c r="AG777" s="44"/>
    </row>
    <row r="778" spans="1:33" ht="19.5" thickBot="1" x14ac:dyDescent="0.35">
      <c r="A778" s="45"/>
      <c r="B778" s="1673"/>
      <c r="C778" s="415"/>
      <c r="D778" s="293"/>
      <c r="E778" s="293"/>
      <c r="F778" s="293"/>
      <c r="G778" s="293"/>
      <c r="H778" s="293"/>
      <c r="I778" s="293"/>
      <c r="J778" s="42"/>
      <c r="K778" s="42"/>
      <c r="L778" s="42"/>
      <c r="M778" s="42"/>
      <c r="N778" s="42"/>
      <c r="O778" s="45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7"/>
      <c r="AB778" s="47"/>
      <c r="AC778" s="47"/>
      <c r="AD778" s="47"/>
      <c r="AE778" s="47"/>
      <c r="AF778" s="47"/>
      <c r="AG778" s="44"/>
    </row>
    <row r="779" spans="1:33" ht="19.5" thickBot="1" x14ac:dyDescent="0.35">
      <c r="A779" s="45"/>
      <c r="B779" s="1673"/>
      <c r="C779" s="416"/>
      <c r="D779" s="293"/>
      <c r="E779" s="293"/>
      <c r="F779" s="293"/>
      <c r="G779" s="293"/>
      <c r="H779" s="293"/>
      <c r="I779" s="293"/>
      <c r="J779" s="42"/>
      <c r="K779" s="42"/>
      <c r="L779" s="42"/>
      <c r="M779" s="42"/>
      <c r="N779" s="42"/>
      <c r="O779" s="45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7"/>
      <c r="AB779" s="47"/>
      <c r="AC779" s="47"/>
      <c r="AD779" s="47"/>
      <c r="AE779" s="47"/>
      <c r="AF779" s="47"/>
      <c r="AG779" s="44"/>
    </row>
    <row r="780" spans="1:33" ht="19.5" thickBot="1" x14ac:dyDescent="0.35">
      <c r="A780" s="45"/>
      <c r="B780" s="1673"/>
      <c r="C780" s="416"/>
      <c r="D780" s="293"/>
      <c r="E780" s="293"/>
      <c r="F780" s="293"/>
      <c r="G780" s="293"/>
      <c r="H780" s="293"/>
      <c r="I780" s="293"/>
      <c r="J780" s="42"/>
      <c r="K780" s="42"/>
      <c r="L780" s="42"/>
      <c r="M780" s="42"/>
      <c r="N780" s="42"/>
      <c r="O780" s="45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7"/>
      <c r="AB780" s="47"/>
      <c r="AC780" s="47"/>
      <c r="AD780" s="47"/>
      <c r="AE780" s="47"/>
      <c r="AF780" s="47"/>
      <c r="AG780" s="44"/>
    </row>
    <row r="781" spans="1:33" ht="19.5" thickBot="1" x14ac:dyDescent="0.35">
      <c r="A781" s="45"/>
      <c r="B781" s="1673"/>
      <c r="C781" s="415"/>
      <c r="D781" s="293"/>
      <c r="E781" s="293"/>
      <c r="F781" s="293"/>
      <c r="G781" s="293"/>
      <c r="H781" s="293"/>
      <c r="I781" s="293"/>
      <c r="J781" s="42"/>
      <c r="K781" s="42"/>
      <c r="L781" s="42"/>
      <c r="M781" s="42"/>
      <c r="N781" s="42"/>
      <c r="O781" s="45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7"/>
      <c r="AB781" s="47"/>
      <c r="AC781" s="47"/>
      <c r="AD781" s="47"/>
      <c r="AE781" s="47"/>
      <c r="AF781" s="47"/>
      <c r="AG781" s="44"/>
    </row>
    <row r="782" spans="1:33" ht="19.5" thickBot="1" x14ac:dyDescent="0.35">
      <c r="A782" s="45"/>
      <c r="B782" s="1673"/>
      <c r="C782" s="416"/>
      <c r="D782" s="293"/>
      <c r="E782" s="293"/>
      <c r="F782" s="293"/>
      <c r="G782" s="293"/>
      <c r="H782" s="293"/>
      <c r="I782" s="293"/>
      <c r="J782" s="42"/>
      <c r="K782" s="42"/>
      <c r="L782" s="42"/>
      <c r="M782" s="42"/>
      <c r="N782" s="42"/>
      <c r="O782" s="45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7"/>
      <c r="AB782" s="47"/>
      <c r="AC782" s="47"/>
      <c r="AD782" s="47"/>
      <c r="AE782" s="47"/>
      <c r="AF782" s="47"/>
      <c r="AG782" s="44"/>
    </row>
    <row r="783" spans="1:33" ht="19.5" thickBot="1" x14ac:dyDescent="0.35">
      <c r="A783" s="45"/>
      <c r="B783" s="1673"/>
      <c r="C783" s="416"/>
      <c r="D783" s="293"/>
      <c r="E783" s="293"/>
      <c r="F783" s="293"/>
      <c r="G783" s="293"/>
      <c r="H783" s="293"/>
      <c r="I783" s="293"/>
      <c r="J783" s="42"/>
      <c r="K783" s="42"/>
      <c r="L783" s="42"/>
      <c r="M783" s="42"/>
      <c r="N783" s="42"/>
      <c r="O783" s="45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7"/>
      <c r="AB783" s="47"/>
      <c r="AC783" s="47"/>
      <c r="AD783" s="47"/>
      <c r="AE783" s="47"/>
      <c r="AF783" s="47"/>
      <c r="AG783" s="44"/>
    </row>
    <row r="784" spans="1:33" ht="126.75" thickBot="1" x14ac:dyDescent="0.35">
      <c r="A784" s="45"/>
      <c r="B784" s="291" t="s">
        <v>1</v>
      </c>
      <c r="C784" s="291" t="s">
        <v>268</v>
      </c>
      <c r="D784" s="291" t="s">
        <v>269</v>
      </c>
      <c r="E784" s="291" t="s">
        <v>151</v>
      </c>
      <c r="F784" s="291" t="s">
        <v>158</v>
      </c>
      <c r="G784" s="291" t="s">
        <v>30</v>
      </c>
      <c r="H784" s="291" t="s">
        <v>270</v>
      </c>
      <c r="I784" s="291" t="s">
        <v>271</v>
      </c>
      <c r="J784" s="42"/>
      <c r="K784" s="42"/>
      <c r="L784" s="42"/>
      <c r="M784" s="42"/>
      <c r="N784" s="42"/>
      <c r="O784" s="45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7"/>
      <c r="AB784" s="47"/>
      <c r="AC784" s="47"/>
      <c r="AD784" s="47"/>
      <c r="AE784" s="47"/>
      <c r="AF784" s="47"/>
      <c r="AG784" s="44"/>
    </row>
    <row r="785" spans="1:33" ht="19.5" thickBot="1" x14ac:dyDescent="0.35">
      <c r="A785" s="45"/>
      <c r="B785" s="1673"/>
      <c r="C785" s="416"/>
      <c r="D785" s="293"/>
      <c r="E785" s="293"/>
      <c r="F785" s="293"/>
      <c r="G785" s="293"/>
      <c r="H785" s="293"/>
      <c r="I785" s="293"/>
      <c r="J785" s="42"/>
      <c r="K785" s="42"/>
      <c r="L785" s="42"/>
      <c r="M785" s="42"/>
      <c r="N785" s="42"/>
      <c r="O785" s="45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7"/>
      <c r="AB785" s="47"/>
      <c r="AC785" s="47"/>
      <c r="AD785" s="47"/>
      <c r="AE785" s="47"/>
      <c r="AF785" s="47"/>
      <c r="AG785" s="44"/>
    </row>
    <row r="786" spans="1:33" ht="19.5" thickBot="1" x14ac:dyDescent="0.35">
      <c r="A786" s="45"/>
      <c r="B786" s="1673"/>
      <c r="C786" s="416"/>
      <c r="D786" s="293"/>
      <c r="E786" s="293"/>
      <c r="F786" s="293"/>
      <c r="G786" s="293"/>
      <c r="H786" s="293"/>
      <c r="I786" s="293"/>
      <c r="J786" s="42"/>
      <c r="K786" s="42"/>
      <c r="L786" s="42"/>
      <c r="M786" s="42"/>
      <c r="N786" s="42"/>
      <c r="O786" s="45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7"/>
      <c r="AB786" s="47"/>
      <c r="AC786" s="47"/>
      <c r="AD786" s="47"/>
      <c r="AE786" s="47"/>
      <c r="AF786" s="47"/>
      <c r="AG786" s="44"/>
    </row>
    <row r="787" spans="1:33" ht="19.5" thickBot="1" x14ac:dyDescent="0.35">
      <c r="A787" s="45"/>
      <c r="B787" s="1673"/>
      <c r="C787" s="415"/>
      <c r="D787" s="293"/>
      <c r="E787" s="293"/>
      <c r="F787" s="293"/>
      <c r="G787" s="293"/>
      <c r="H787" s="293"/>
      <c r="I787" s="293"/>
      <c r="J787" s="42"/>
      <c r="K787" s="42"/>
      <c r="L787" s="42"/>
      <c r="M787" s="42"/>
      <c r="N787" s="42"/>
      <c r="O787" s="45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7"/>
      <c r="AB787" s="47"/>
      <c r="AC787" s="47"/>
      <c r="AD787" s="47"/>
      <c r="AE787" s="47"/>
      <c r="AF787" s="47"/>
      <c r="AG787" s="44"/>
    </row>
    <row r="788" spans="1:33" ht="19.5" thickBot="1" x14ac:dyDescent="0.35">
      <c r="A788" s="45"/>
      <c r="B788" s="1673"/>
      <c r="C788" s="416"/>
      <c r="D788" s="293"/>
      <c r="E788" s="293"/>
      <c r="F788" s="293"/>
      <c r="G788" s="293"/>
      <c r="H788" s="293"/>
      <c r="I788" s="293"/>
      <c r="J788" s="42"/>
      <c r="K788" s="42"/>
      <c r="L788" s="42"/>
      <c r="M788" s="42"/>
      <c r="N788" s="42"/>
      <c r="O788" s="45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7"/>
      <c r="AB788" s="47"/>
      <c r="AC788" s="47"/>
      <c r="AD788" s="47"/>
      <c r="AE788" s="47"/>
      <c r="AF788" s="47"/>
      <c r="AG788" s="44"/>
    </row>
    <row r="789" spans="1:33" ht="19.5" thickBot="1" x14ac:dyDescent="0.35">
      <c r="A789" s="45"/>
      <c r="B789" s="1673"/>
      <c r="C789" s="416"/>
      <c r="D789" s="293"/>
      <c r="E789" s="293"/>
      <c r="F789" s="293"/>
      <c r="G789" s="293"/>
      <c r="H789" s="293"/>
      <c r="I789" s="293"/>
      <c r="J789" s="42"/>
      <c r="K789" s="42"/>
      <c r="L789" s="42"/>
      <c r="M789" s="42"/>
      <c r="N789" s="42"/>
      <c r="O789" s="45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7"/>
      <c r="AB789" s="47"/>
      <c r="AC789" s="47"/>
      <c r="AD789" s="47"/>
      <c r="AE789" s="47"/>
      <c r="AF789" s="47"/>
      <c r="AG789" s="44"/>
    </row>
    <row r="790" spans="1:33" ht="19.5" thickBot="1" x14ac:dyDescent="0.35">
      <c r="A790" s="45"/>
      <c r="B790" s="1673"/>
      <c r="C790" s="415"/>
      <c r="D790" s="293"/>
      <c r="E790" s="293"/>
      <c r="F790" s="293"/>
      <c r="G790" s="293"/>
      <c r="H790" s="293"/>
      <c r="I790" s="293"/>
      <c r="J790" s="42"/>
      <c r="K790" s="42"/>
      <c r="L790" s="42"/>
      <c r="M790" s="42"/>
      <c r="N790" s="42"/>
      <c r="O790" s="45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7"/>
      <c r="AB790" s="47"/>
      <c r="AC790" s="47"/>
      <c r="AD790" s="47"/>
      <c r="AE790" s="47"/>
      <c r="AF790" s="47"/>
      <c r="AG790" s="44"/>
    </row>
    <row r="791" spans="1:33" ht="19.5" thickBot="1" x14ac:dyDescent="0.35">
      <c r="A791" s="45"/>
      <c r="B791" s="1673"/>
      <c r="C791" s="416"/>
      <c r="D791" s="293"/>
      <c r="E791" s="293"/>
      <c r="F791" s="293"/>
      <c r="G791" s="293"/>
      <c r="H791" s="293"/>
      <c r="I791" s="293"/>
      <c r="J791" s="42"/>
      <c r="K791" s="42"/>
      <c r="L791" s="42"/>
      <c r="M791" s="42"/>
      <c r="N791" s="42"/>
      <c r="O791" s="45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7"/>
      <c r="AB791" s="47"/>
      <c r="AC791" s="47"/>
      <c r="AD791" s="47"/>
      <c r="AE791" s="47"/>
      <c r="AF791" s="47"/>
      <c r="AG791" s="44"/>
    </row>
    <row r="792" spans="1:33" ht="19.5" thickBot="1" x14ac:dyDescent="0.35">
      <c r="A792" s="45"/>
      <c r="B792" s="1673"/>
      <c r="C792" s="416"/>
      <c r="D792" s="293"/>
      <c r="E792" s="293"/>
      <c r="F792" s="293"/>
      <c r="G792" s="293"/>
      <c r="H792" s="293"/>
      <c r="I792" s="293"/>
      <c r="J792" s="42"/>
      <c r="K792" s="42"/>
      <c r="L792" s="42"/>
      <c r="M792" s="42"/>
      <c r="N792" s="42"/>
      <c r="O792" s="45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7"/>
      <c r="AB792" s="47"/>
      <c r="AC792" s="47"/>
      <c r="AD792" s="47"/>
      <c r="AE792" s="47"/>
      <c r="AF792" s="47"/>
      <c r="AG792" s="44"/>
    </row>
    <row r="793" spans="1:33" ht="19.5" thickBot="1" x14ac:dyDescent="0.35">
      <c r="A793" s="45"/>
      <c r="B793" s="1673"/>
      <c r="C793" s="415"/>
      <c r="D793" s="293"/>
      <c r="E793" s="293"/>
      <c r="F793" s="293"/>
      <c r="G793" s="293"/>
      <c r="H793" s="293"/>
      <c r="I793" s="293"/>
      <c r="J793" s="42"/>
      <c r="K793" s="42"/>
      <c r="L793" s="42"/>
      <c r="M793" s="42"/>
      <c r="N793" s="42"/>
      <c r="O793" s="45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7"/>
      <c r="AB793" s="47"/>
      <c r="AC793" s="47"/>
      <c r="AD793" s="47"/>
      <c r="AE793" s="47"/>
      <c r="AF793" s="47"/>
      <c r="AG793" s="44"/>
    </row>
    <row r="794" spans="1:33" ht="19.5" thickBot="1" x14ac:dyDescent="0.35">
      <c r="A794" s="45"/>
      <c r="B794" s="1673"/>
      <c r="C794" s="416"/>
      <c r="D794" s="293"/>
      <c r="E794" s="293"/>
      <c r="F794" s="293"/>
      <c r="G794" s="293"/>
      <c r="H794" s="293"/>
      <c r="I794" s="293"/>
      <c r="J794" s="42"/>
      <c r="K794" s="42"/>
      <c r="L794" s="42"/>
      <c r="M794" s="42"/>
      <c r="N794" s="42"/>
      <c r="O794" s="45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7"/>
      <c r="AB794" s="47"/>
      <c r="AC794" s="47"/>
      <c r="AD794" s="47"/>
      <c r="AE794" s="47"/>
      <c r="AF794" s="47"/>
      <c r="AG794" s="44"/>
    </row>
    <row r="795" spans="1:33" ht="19.5" thickBot="1" x14ac:dyDescent="0.35">
      <c r="A795" s="45"/>
      <c r="B795" s="1673"/>
      <c r="C795" s="416"/>
      <c r="D795" s="293"/>
      <c r="E795" s="293"/>
      <c r="F795" s="293"/>
      <c r="G795" s="293"/>
      <c r="H795" s="293"/>
      <c r="I795" s="293"/>
      <c r="J795" s="42"/>
      <c r="K795" s="42"/>
      <c r="L795" s="42"/>
      <c r="M795" s="42"/>
      <c r="N795" s="42"/>
      <c r="O795" s="45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7"/>
      <c r="AB795" s="47"/>
      <c r="AC795" s="47"/>
      <c r="AD795" s="47"/>
      <c r="AE795" s="47"/>
      <c r="AF795" s="47"/>
      <c r="AG795" s="44"/>
    </row>
    <row r="796" spans="1:33" ht="19.5" thickBot="1" x14ac:dyDescent="0.35">
      <c r="A796" s="45"/>
      <c r="B796" s="1673"/>
      <c r="C796" s="415"/>
      <c r="D796" s="293"/>
      <c r="E796" s="293"/>
      <c r="F796" s="293"/>
      <c r="G796" s="293"/>
      <c r="H796" s="293"/>
      <c r="I796" s="293"/>
      <c r="J796" s="42"/>
      <c r="K796" s="42"/>
      <c r="L796" s="42"/>
      <c r="M796" s="42"/>
      <c r="N796" s="42"/>
      <c r="O796" s="45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7"/>
      <c r="AB796" s="47"/>
      <c r="AC796" s="47"/>
      <c r="AD796" s="47"/>
      <c r="AE796" s="47"/>
      <c r="AF796" s="47"/>
      <c r="AG796" s="44"/>
    </row>
    <row r="797" spans="1:33" ht="19.5" thickBot="1" x14ac:dyDescent="0.35">
      <c r="A797" s="45"/>
      <c r="B797" s="1673"/>
      <c r="C797" s="416"/>
      <c r="D797" s="293"/>
      <c r="E797" s="293"/>
      <c r="F797" s="293"/>
      <c r="G797" s="293"/>
      <c r="H797" s="293"/>
      <c r="I797" s="293"/>
      <c r="J797" s="42"/>
      <c r="K797" s="42"/>
      <c r="L797" s="42"/>
      <c r="M797" s="42"/>
      <c r="N797" s="42"/>
      <c r="O797" s="45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7"/>
      <c r="AB797" s="47"/>
      <c r="AC797" s="47"/>
      <c r="AD797" s="47"/>
      <c r="AE797" s="47"/>
      <c r="AF797" s="47"/>
      <c r="AG797" s="44"/>
    </row>
    <row r="798" spans="1:33" ht="19.5" thickBot="1" x14ac:dyDescent="0.35">
      <c r="A798" s="45"/>
      <c r="B798" s="1673"/>
      <c r="C798" s="416"/>
      <c r="D798" s="293"/>
      <c r="E798" s="293"/>
      <c r="F798" s="293"/>
      <c r="G798" s="293"/>
      <c r="H798" s="293"/>
      <c r="I798" s="293"/>
      <c r="J798" s="42"/>
      <c r="K798" s="42"/>
      <c r="L798" s="42"/>
      <c r="M798" s="42"/>
      <c r="N798" s="42"/>
      <c r="O798" s="45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7"/>
      <c r="AB798" s="47"/>
      <c r="AC798" s="47"/>
      <c r="AD798" s="47"/>
      <c r="AE798" s="47"/>
      <c r="AF798" s="47"/>
      <c r="AG798" s="44"/>
    </row>
    <row r="799" spans="1:33" ht="19.5" thickBot="1" x14ac:dyDescent="0.35">
      <c r="A799" s="45"/>
      <c r="B799" s="1673"/>
      <c r="C799" s="415"/>
      <c r="D799" s="293"/>
      <c r="E799" s="293"/>
      <c r="F799" s="293"/>
      <c r="G799" s="293"/>
      <c r="H799" s="293"/>
      <c r="I799" s="293"/>
      <c r="J799" s="42"/>
      <c r="K799" s="42"/>
      <c r="L799" s="42"/>
      <c r="M799" s="42"/>
      <c r="N799" s="42"/>
      <c r="O799" s="45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7"/>
      <c r="AB799" s="47"/>
      <c r="AC799" s="47"/>
      <c r="AD799" s="47"/>
      <c r="AE799" s="47"/>
      <c r="AF799" s="47"/>
      <c r="AG799" s="44"/>
    </row>
    <row r="800" spans="1:33" ht="19.5" thickBot="1" x14ac:dyDescent="0.35">
      <c r="A800" s="45"/>
      <c r="B800" s="1673"/>
      <c r="C800" s="416"/>
      <c r="D800" s="293"/>
      <c r="E800" s="293"/>
      <c r="F800" s="293"/>
      <c r="G800" s="293"/>
      <c r="H800" s="293"/>
      <c r="I800" s="293"/>
      <c r="J800" s="42"/>
      <c r="K800" s="42"/>
      <c r="L800" s="42"/>
      <c r="M800" s="42"/>
      <c r="N800" s="42"/>
      <c r="O800" s="45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7"/>
      <c r="AB800" s="47"/>
      <c r="AC800" s="47"/>
      <c r="AD800" s="47"/>
      <c r="AE800" s="47"/>
      <c r="AF800" s="47"/>
      <c r="AG800" s="44"/>
    </row>
    <row r="801" spans="1:33" ht="19.5" thickBot="1" x14ac:dyDescent="0.35">
      <c r="A801" s="45"/>
      <c r="B801" s="1673"/>
      <c r="C801" s="416"/>
      <c r="D801" s="293"/>
      <c r="E801" s="293"/>
      <c r="F801" s="293"/>
      <c r="G801" s="293"/>
      <c r="H801" s="293"/>
      <c r="I801" s="293"/>
      <c r="J801" s="42"/>
      <c r="K801" s="42"/>
      <c r="L801" s="42"/>
      <c r="M801" s="42"/>
      <c r="N801" s="42"/>
      <c r="O801" s="45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7"/>
      <c r="AB801" s="47"/>
      <c r="AC801" s="47"/>
      <c r="AD801" s="47"/>
      <c r="AE801" s="47"/>
      <c r="AF801" s="47"/>
      <c r="AG801" s="44"/>
    </row>
    <row r="802" spans="1:33" ht="19.5" thickBot="1" x14ac:dyDescent="0.35">
      <c r="A802" s="45"/>
      <c r="B802" s="1673"/>
      <c r="C802" s="415"/>
      <c r="D802" s="293"/>
      <c r="E802" s="293"/>
      <c r="F802" s="293"/>
      <c r="G802" s="293"/>
      <c r="H802" s="293"/>
      <c r="I802" s="293"/>
      <c r="J802" s="42"/>
      <c r="K802" s="42"/>
      <c r="L802" s="42"/>
      <c r="M802" s="42"/>
      <c r="N802" s="42"/>
      <c r="O802" s="45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7"/>
      <c r="AB802" s="47"/>
      <c r="AC802" s="47"/>
      <c r="AD802" s="47"/>
      <c r="AE802" s="47"/>
      <c r="AF802" s="47"/>
      <c r="AG802" s="44"/>
    </row>
    <row r="803" spans="1:33" ht="19.5" thickBot="1" x14ac:dyDescent="0.35">
      <c r="A803" s="45"/>
      <c r="B803" s="1673"/>
      <c r="C803" s="416"/>
      <c r="D803" s="293"/>
      <c r="E803" s="293"/>
      <c r="F803" s="293"/>
      <c r="G803" s="293"/>
      <c r="H803" s="293"/>
      <c r="I803" s="293"/>
      <c r="J803" s="42"/>
      <c r="K803" s="42"/>
      <c r="L803" s="42"/>
      <c r="M803" s="42"/>
      <c r="N803" s="42"/>
      <c r="O803" s="45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7"/>
      <c r="AB803" s="47"/>
      <c r="AC803" s="47"/>
      <c r="AD803" s="47"/>
      <c r="AE803" s="47"/>
      <c r="AF803" s="47"/>
      <c r="AG803" s="44"/>
    </row>
    <row r="804" spans="1:33" ht="19.5" thickBot="1" x14ac:dyDescent="0.35">
      <c r="A804" s="45"/>
      <c r="B804" s="1673"/>
      <c r="C804" s="416"/>
      <c r="D804" s="293"/>
      <c r="E804" s="293"/>
      <c r="F804" s="293"/>
      <c r="G804" s="293"/>
      <c r="H804" s="293"/>
      <c r="I804" s="293"/>
      <c r="J804" s="42"/>
      <c r="K804" s="42"/>
      <c r="L804" s="42"/>
      <c r="M804" s="42"/>
      <c r="N804" s="42"/>
      <c r="O804" s="45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7"/>
      <c r="AB804" s="47"/>
      <c r="AC804" s="47"/>
      <c r="AD804" s="47"/>
      <c r="AE804" s="47"/>
      <c r="AF804" s="47"/>
      <c r="AG804" s="44"/>
    </row>
    <row r="805" spans="1:33" ht="19.5" thickBot="1" x14ac:dyDescent="0.35">
      <c r="A805" s="45"/>
      <c r="B805" s="1673"/>
      <c r="C805" s="415"/>
      <c r="D805" s="293"/>
      <c r="E805" s="293"/>
      <c r="F805" s="293"/>
      <c r="G805" s="293"/>
      <c r="H805" s="293"/>
      <c r="I805" s="293"/>
      <c r="J805" s="42"/>
      <c r="K805" s="42"/>
      <c r="L805" s="42"/>
      <c r="M805" s="42"/>
      <c r="N805" s="42"/>
      <c r="O805" s="45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7"/>
      <c r="AB805" s="47"/>
      <c r="AC805" s="47"/>
      <c r="AD805" s="47"/>
      <c r="AE805" s="47"/>
      <c r="AF805" s="47"/>
      <c r="AG805" s="44"/>
    </row>
    <row r="806" spans="1:33" ht="19.5" thickBot="1" x14ac:dyDescent="0.35">
      <c r="A806" s="45"/>
      <c r="B806" s="1673"/>
      <c r="C806" s="416"/>
      <c r="D806" s="293"/>
      <c r="E806" s="293"/>
      <c r="F806" s="293"/>
      <c r="G806" s="293"/>
      <c r="H806" s="293"/>
      <c r="I806" s="293"/>
      <c r="J806" s="42"/>
      <c r="K806" s="42"/>
      <c r="L806" s="42"/>
      <c r="M806" s="42"/>
      <c r="N806" s="42"/>
      <c r="O806" s="45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7"/>
      <c r="AB806" s="47"/>
      <c r="AC806" s="47"/>
      <c r="AD806" s="47"/>
      <c r="AE806" s="47"/>
      <c r="AF806" s="47"/>
      <c r="AG806" s="44"/>
    </row>
    <row r="807" spans="1:33" ht="19.5" thickBot="1" x14ac:dyDescent="0.35">
      <c r="A807" s="45"/>
      <c r="B807" s="1673"/>
      <c r="C807" s="416"/>
      <c r="D807" s="293"/>
      <c r="E807" s="293"/>
      <c r="F807" s="293"/>
      <c r="G807" s="293"/>
      <c r="H807" s="293"/>
      <c r="I807" s="293"/>
      <c r="J807" s="42"/>
      <c r="K807" s="42"/>
      <c r="L807" s="42"/>
      <c r="M807" s="42"/>
      <c r="N807" s="42"/>
      <c r="O807" s="45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7"/>
      <c r="AB807" s="47"/>
      <c r="AC807" s="47"/>
      <c r="AD807" s="47"/>
      <c r="AE807" s="47"/>
      <c r="AF807" s="47"/>
      <c r="AG807" s="44"/>
    </row>
    <row r="808" spans="1:33" ht="19.5" thickBot="1" x14ac:dyDescent="0.35">
      <c r="A808" s="45"/>
      <c r="B808" s="1673"/>
      <c r="C808" s="415"/>
      <c r="D808" s="293"/>
      <c r="E808" s="293"/>
      <c r="F808" s="293"/>
      <c r="G808" s="293"/>
      <c r="H808" s="293"/>
      <c r="I808" s="293"/>
      <c r="J808" s="42"/>
      <c r="K808" s="42"/>
      <c r="L808" s="42"/>
      <c r="M808" s="42"/>
      <c r="N808" s="42"/>
      <c r="O808" s="45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7"/>
      <c r="AB808" s="47"/>
      <c r="AC808" s="47"/>
      <c r="AD808" s="47"/>
      <c r="AE808" s="47"/>
      <c r="AF808" s="47"/>
      <c r="AG808" s="44"/>
    </row>
    <row r="809" spans="1:33" ht="19.5" thickBot="1" x14ac:dyDescent="0.35">
      <c r="A809" s="45"/>
      <c r="B809" s="1673"/>
      <c r="C809" s="416"/>
      <c r="D809" s="293"/>
      <c r="E809" s="293"/>
      <c r="F809" s="293"/>
      <c r="G809" s="293"/>
      <c r="H809" s="293"/>
      <c r="I809" s="293"/>
      <c r="J809" s="42"/>
      <c r="K809" s="42"/>
      <c r="L809" s="42"/>
      <c r="M809" s="42"/>
      <c r="N809" s="42"/>
      <c r="O809" s="45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7"/>
      <c r="AB809" s="47"/>
      <c r="AC809" s="47"/>
      <c r="AD809" s="47"/>
      <c r="AE809" s="47"/>
      <c r="AF809" s="47"/>
      <c r="AG809" s="44"/>
    </row>
    <row r="810" spans="1:33" ht="126.75" thickBot="1" x14ac:dyDescent="0.35">
      <c r="A810" s="45"/>
      <c r="B810" s="291" t="s">
        <v>1</v>
      </c>
      <c r="C810" s="291" t="s">
        <v>268</v>
      </c>
      <c r="D810" s="291" t="s">
        <v>754</v>
      </c>
      <c r="E810" s="291" t="s">
        <v>151</v>
      </c>
      <c r="F810" s="291" t="s">
        <v>158</v>
      </c>
      <c r="G810" s="291" t="s">
        <v>30</v>
      </c>
      <c r="H810" s="291" t="s">
        <v>270</v>
      </c>
      <c r="I810" s="291" t="s">
        <v>271</v>
      </c>
      <c r="J810" s="42"/>
      <c r="K810" s="42"/>
      <c r="L810" s="42"/>
      <c r="M810" s="42"/>
      <c r="N810" s="42"/>
      <c r="O810" s="45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7"/>
      <c r="AB810" s="47"/>
      <c r="AC810" s="47"/>
      <c r="AD810" s="47"/>
      <c r="AE810" s="47"/>
      <c r="AF810" s="47"/>
      <c r="AG810" s="44"/>
    </row>
    <row r="811" spans="1:33" ht="19.5" thickBot="1" x14ac:dyDescent="0.35">
      <c r="A811" s="45"/>
      <c r="B811" s="1673"/>
      <c r="C811" s="415"/>
      <c r="D811" s="293"/>
      <c r="E811" s="293"/>
      <c r="F811" s="293"/>
      <c r="G811" s="293"/>
      <c r="H811" s="293"/>
      <c r="I811" s="293"/>
      <c r="J811" s="42"/>
      <c r="K811" s="42"/>
      <c r="L811" s="42"/>
      <c r="M811" s="42"/>
      <c r="N811" s="42"/>
      <c r="O811" s="45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7"/>
      <c r="AB811" s="47"/>
      <c r="AC811" s="47"/>
      <c r="AD811" s="47"/>
      <c r="AE811" s="47"/>
      <c r="AF811" s="47"/>
      <c r="AG811" s="44"/>
    </row>
    <row r="812" spans="1:33" ht="19.5" thickBot="1" x14ac:dyDescent="0.35">
      <c r="A812" s="45"/>
      <c r="B812" s="1673"/>
      <c r="C812" s="416"/>
      <c r="D812" s="293"/>
      <c r="E812" s="293"/>
      <c r="F812" s="293"/>
      <c r="G812" s="293"/>
      <c r="H812" s="293"/>
      <c r="I812" s="293"/>
      <c r="J812" s="42"/>
      <c r="K812" s="42"/>
      <c r="L812" s="42"/>
      <c r="M812" s="42"/>
      <c r="N812" s="42"/>
      <c r="O812" s="45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7"/>
      <c r="AB812" s="47"/>
      <c r="AC812" s="47"/>
      <c r="AD812" s="47"/>
      <c r="AE812" s="47"/>
      <c r="AF812" s="47"/>
      <c r="AG812" s="44"/>
    </row>
    <row r="813" spans="1:33" ht="19.5" thickBot="1" x14ac:dyDescent="0.35">
      <c r="A813" s="45"/>
      <c r="B813" s="1673"/>
      <c r="C813" s="416"/>
      <c r="D813" s="293"/>
      <c r="E813" s="293"/>
      <c r="F813" s="293"/>
      <c r="G813" s="293"/>
      <c r="H813" s="293"/>
      <c r="I813" s="293"/>
      <c r="J813" s="42"/>
      <c r="K813" s="42"/>
      <c r="L813" s="42"/>
      <c r="M813" s="42"/>
      <c r="N813" s="42"/>
      <c r="O813" s="45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7"/>
      <c r="AB813" s="47"/>
      <c r="AC813" s="47"/>
      <c r="AD813" s="47"/>
      <c r="AE813" s="47"/>
      <c r="AF813" s="47"/>
      <c r="AG813" s="44"/>
    </row>
    <row r="814" spans="1:33" ht="19.5" thickBot="1" x14ac:dyDescent="0.35">
      <c r="A814" s="45"/>
      <c r="B814" s="1673"/>
      <c r="C814" s="415"/>
      <c r="D814" s="293"/>
      <c r="E814" s="293"/>
      <c r="F814" s="293"/>
      <c r="G814" s="293"/>
      <c r="H814" s="293"/>
      <c r="I814" s="293"/>
      <c r="J814" s="42"/>
      <c r="K814" s="42"/>
      <c r="L814" s="42"/>
      <c r="M814" s="42"/>
      <c r="N814" s="42"/>
      <c r="O814" s="45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7"/>
      <c r="AB814" s="47"/>
      <c r="AC814" s="47"/>
      <c r="AD814" s="47"/>
      <c r="AE814" s="47"/>
      <c r="AF814" s="47"/>
      <c r="AG814" s="44"/>
    </row>
    <row r="815" spans="1:33" ht="19.5" thickBot="1" x14ac:dyDescent="0.35">
      <c r="A815" s="45"/>
      <c r="B815" s="1673"/>
      <c r="C815" s="416"/>
      <c r="D815" s="293"/>
      <c r="E815" s="293"/>
      <c r="F815" s="293"/>
      <c r="G815" s="293"/>
      <c r="H815" s="293"/>
      <c r="I815" s="293"/>
      <c r="J815" s="42"/>
      <c r="K815" s="42"/>
      <c r="L815" s="42"/>
      <c r="M815" s="42"/>
      <c r="N815" s="42"/>
      <c r="O815" s="45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7"/>
      <c r="AB815" s="47"/>
      <c r="AC815" s="47"/>
      <c r="AD815" s="47"/>
      <c r="AE815" s="47"/>
      <c r="AF815" s="47"/>
      <c r="AG815" s="44"/>
    </row>
    <row r="816" spans="1:33" ht="19.5" thickBot="1" x14ac:dyDescent="0.35">
      <c r="A816" s="45"/>
      <c r="B816" s="1673"/>
      <c r="C816" s="416"/>
      <c r="D816" s="293"/>
      <c r="E816" s="293"/>
      <c r="F816" s="293"/>
      <c r="G816" s="293"/>
      <c r="H816" s="293"/>
      <c r="I816" s="293"/>
      <c r="J816" s="42"/>
      <c r="K816" s="42"/>
      <c r="L816" s="42"/>
      <c r="M816" s="42"/>
      <c r="N816" s="42"/>
      <c r="O816" s="45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7"/>
      <c r="AB816" s="47"/>
      <c r="AC816" s="47"/>
      <c r="AD816" s="47"/>
      <c r="AE816" s="47"/>
      <c r="AF816" s="47"/>
      <c r="AG816" s="44"/>
    </row>
    <row r="817" spans="1:33" ht="19.5" thickBot="1" x14ac:dyDescent="0.35">
      <c r="A817" s="45"/>
      <c r="B817" s="1673"/>
      <c r="C817" s="415"/>
      <c r="D817" s="293"/>
      <c r="E817" s="293"/>
      <c r="F817" s="293"/>
      <c r="G817" s="293"/>
      <c r="H817" s="293"/>
      <c r="I817" s="293"/>
      <c r="J817" s="42"/>
      <c r="K817" s="42"/>
      <c r="L817" s="42"/>
      <c r="M817" s="42"/>
      <c r="N817" s="42"/>
      <c r="O817" s="45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7"/>
      <c r="AB817" s="47"/>
      <c r="AC817" s="47"/>
      <c r="AD817" s="47"/>
      <c r="AE817" s="47"/>
      <c r="AF817" s="47"/>
      <c r="AG817" s="44"/>
    </row>
    <row r="818" spans="1:33" ht="19.5" thickBot="1" x14ac:dyDescent="0.35">
      <c r="A818" s="45"/>
      <c r="B818" s="1673"/>
      <c r="C818" s="416"/>
      <c r="D818" s="293"/>
      <c r="E818" s="293"/>
      <c r="F818" s="293"/>
      <c r="G818" s="293"/>
      <c r="H818" s="293"/>
      <c r="I818" s="293"/>
      <c r="J818" s="42"/>
      <c r="K818" s="42"/>
      <c r="L818" s="42"/>
      <c r="M818" s="42"/>
      <c r="N818" s="42"/>
      <c r="O818" s="45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7"/>
      <c r="AB818" s="47"/>
      <c r="AC818" s="47"/>
      <c r="AD818" s="47"/>
      <c r="AE818" s="47"/>
      <c r="AF818" s="47"/>
      <c r="AG818" s="44"/>
    </row>
    <row r="819" spans="1:33" ht="19.5" thickBot="1" x14ac:dyDescent="0.35">
      <c r="A819" s="45"/>
      <c r="B819" s="1673"/>
      <c r="C819" s="416"/>
      <c r="D819" s="293"/>
      <c r="E819" s="293"/>
      <c r="F819" s="293"/>
      <c r="G819" s="293"/>
      <c r="H819" s="293"/>
      <c r="I819" s="293"/>
      <c r="J819" s="42"/>
      <c r="K819" s="42"/>
      <c r="L819" s="42"/>
      <c r="M819" s="42"/>
      <c r="N819" s="42"/>
      <c r="O819" s="45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7"/>
      <c r="AB819" s="47"/>
      <c r="AC819" s="47"/>
      <c r="AD819" s="47"/>
      <c r="AE819" s="47"/>
      <c r="AF819" s="47"/>
      <c r="AG819" s="44"/>
    </row>
    <row r="820" spans="1:33" ht="19.5" thickBot="1" x14ac:dyDescent="0.35">
      <c r="A820" s="45"/>
      <c r="B820" s="1673"/>
      <c r="C820" s="415"/>
      <c r="D820" s="293"/>
      <c r="E820" s="293"/>
      <c r="F820" s="293"/>
      <c r="G820" s="293"/>
      <c r="H820" s="293"/>
      <c r="I820" s="293"/>
      <c r="J820" s="42"/>
      <c r="K820" s="42"/>
      <c r="L820" s="42"/>
      <c r="M820" s="42"/>
      <c r="N820" s="42"/>
      <c r="O820" s="45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7"/>
      <c r="AB820" s="47"/>
      <c r="AC820" s="47"/>
      <c r="AD820" s="47"/>
      <c r="AE820" s="47"/>
      <c r="AF820" s="47"/>
      <c r="AG820" s="44"/>
    </row>
    <row r="821" spans="1:33" ht="19.5" thickBot="1" x14ac:dyDescent="0.35">
      <c r="A821" s="45"/>
      <c r="B821" s="1673"/>
      <c r="C821" s="416"/>
      <c r="D821" s="293"/>
      <c r="E821" s="293"/>
      <c r="F821" s="293"/>
      <c r="G821" s="293"/>
      <c r="H821" s="293"/>
      <c r="I821" s="293"/>
      <c r="J821" s="42"/>
      <c r="K821" s="42"/>
      <c r="L821" s="42"/>
      <c r="M821" s="42"/>
      <c r="N821" s="42"/>
      <c r="O821" s="45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7"/>
      <c r="AB821" s="47"/>
      <c r="AC821" s="47"/>
      <c r="AD821" s="47"/>
      <c r="AE821" s="47"/>
      <c r="AF821" s="47"/>
      <c r="AG821" s="44"/>
    </row>
    <row r="822" spans="1:33" ht="19.5" thickBot="1" x14ac:dyDescent="0.35">
      <c r="A822" s="45"/>
      <c r="B822" s="1673"/>
      <c r="C822" s="416"/>
      <c r="D822" s="293"/>
      <c r="E822" s="293"/>
      <c r="F822" s="293"/>
      <c r="G822" s="293"/>
      <c r="H822" s="293"/>
      <c r="I822" s="293"/>
      <c r="J822" s="42"/>
      <c r="K822" s="42"/>
      <c r="L822" s="42"/>
      <c r="M822" s="42"/>
      <c r="N822" s="42"/>
      <c r="O822" s="45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7"/>
      <c r="AB822" s="47"/>
      <c r="AC822" s="47"/>
      <c r="AD822" s="47"/>
      <c r="AE822" s="47"/>
      <c r="AF822" s="47"/>
      <c r="AG822" s="44"/>
    </row>
    <row r="823" spans="1:33" ht="19.5" thickBot="1" x14ac:dyDescent="0.35">
      <c r="A823" s="45"/>
      <c r="B823" s="1673"/>
      <c r="C823" s="415"/>
      <c r="D823" s="293"/>
      <c r="E823" s="293"/>
      <c r="F823" s="293"/>
      <c r="G823" s="293"/>
      <c r="H823" s="293"/>
      <c r="I823" s="293"/>
      <c r="J823" s="42"/>
      <c r="K823" s="42"/>
      <c r="L823" s="42"/>
      <c r="M823" s="42"/>
      <c r="N823" s="42"/>
      <c r="O823" s="45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7"/>
      <c r="AB823" s="47"/>
      <c r="AC823" s="47"/>
      <c r="AD823" s="47"/>
      <c r="AE823" s="47"/>
      <c r="AF823" s="47"/>
      <c r="AG823" s="44"/>
    </row>
    <row r="824" spans="1:33" ht="19.5" thickBot="1" x14ac:dyDescent="0.35">
      <c r="A824" s="45"/>
      <c r="B824" s="1673"/>
      <c r="C824" s="416"/>
      <c r="D824" s="293"/>
      <c r="E824" s="293"/>
      <c r="F824" s="293"/>
      <c r="G824" s="293"/>
      <c r="H824" s="293"/>
      <c r="I824" s="293"/>
      <c r="J824" s="42"/>
      <c r="K824" s="42"/>
      <c r="L824" s="42"/>
      <c r="M824" s="42"/>
      <c r="N824" s="42"/>
      <c r="O824" s="45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7"/>
      <c r="AB824" s="47"/>
      <c r="AC824" s="47"/>
      <c r="AD824" s="47"/>
      <c r="AE824" s="47"/>
      <c r="AF824" s="47"/>
      <c r="AG824" s="44"/>
    </row>
    <row r="825" spans="1:33" ht="19.5" thickBot="1" x14ac:dyDescent="0.35">
      <c r="A825" s="45"/>
      <c r="B825" s="1673"/>
      <c r="C825" s="416"/>
      <c r="D825" s="293"/>
      <c r="E825" s="293"/>
      <c r="F825" s="293"/>
      <c r="G825" s="293"/>
      <c r="H825" s="293"/>
      <c r="I825" s="293"/>
      <c r="J825" s="42"/>
      <c r="K825" s="42"/>
      <c r="L825" s="42"/>
      <c r="M825" s="42"/>
      <c r="N825" s="42"/>
      <c r="O825" s="45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7"/>
      <c r="AB825" s="47"/>
      <c r="AC825" s="47"/>
      <c r="AD825" s="47"/>
      <c r="AE825" s="47"/>
      <c r="AF825" s="47"/>
      <c r="AG825" s="44"/>
    </row>
    <row r="826" spans="1:33" ht="19.5" thickBot="1" x14ac:dyDescent="0.35">
      <c r="A826" s="45"/>
      <c r="B826" s="1673"/>
      <c r="C826" s="415"/>
      <c r="D826" s="293"/>
      <c r="E826" s="293"/>
      <c r="F826" s="293"/>
      <c r="G826" s="293"/>
      <c r="H826" s="293"/>
      <c r="I826" s="293"/>
      <c r="J826" s="42"/>
      <c r="K826" s="42"/>
      <c r="L826" s="42"/>
      <c r="M826" s="42"/>
      <c r="N826" s="42"/>
      <c r="O826" s="45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7"/>
      <c r="AB826" s="47"/>
      <c r="AC826" s="47"/>
      <c r="AD826" s="47"/>
      <c r="AE826" s="47"/>
      <c r="AF826" s="47"/>
      <c r="AG826" s="44"/>
    </row>
    <row r="827" spans="1:33" ht="19.5" thickBot="1" x14ac:dyDescent="0.35">
      <c r="A827" s="45"/>
      <c r="B827" s="1673"/>
      <c r="C827" s="416"/>
      <c r="D827" s="293"/>
      <c r="E827" s="293"/>
      <c r="F827" s="293"/>
      <c r="G827" s="293"/>
      <c r="H827" s="293"/>
      <c r="I827" s="293"/>
      <c r="J827" s="42"/>
      <c r="K827" s="42"/>
      <c r="L827" s="42"/>
      <c r="M827" s="42"/>
      <c r="N827" s="42"/>
      <c r="O827" s="45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7"/>
      <c r="AB827" s="47"/>
      <c r="AC827" s="47"/>
      <c r="AD827" s="47"/>
      <c r="AE827" s="47"/>
      <c r="AF827" s="47"/>
      <c r="AG827" s="44"/>
    </row>
    <row r="828" spans="1:33" ht="19.5" thickBot="1" x14ac:dyDescent="0.35">
      <c r="A828" s="45"/>
      <c r="B828" s="1673"/>
      <c r="C828" s="416"/>
      <c r="D828" s="293"/>
      <c r="E828" s="293"/>
      <c r="F828" s="293"/>
      <c r="G828" s="293"/>
      <c r="H828" s="293"/>
      <c r="I828" s="293"/>
      <c r="J828" s="42"/>
      <c r="K828" s="42"/>
      <c r="L828" s="42"/>
      <c r="M828" s="42"/>
      <c r="N828" s="42"/>
      <c r="O828" s="45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7"/>
      <c r="AB828" s="47"/>
      <c r="AC828" s="47"/>
      <c r="AD828" s="47"/>
      <c r="AE828" s="47"/>
      <c r="AF828" s="47"/>
      <c r="AG828" s="44"/>
    </row>
    <row r="829" spans="1:33" ht="19.5" thickBot="1" x14ac:dyDescent="0.35">
      <c r="A829" s="45"/>
      <c r="B829" s="1673"/>
      <c r="C829" s="415"/>
      <c r="D829" s="293"/>
      <c r="E829" s="293"/>
      <c r="F829" s="293"/>
      <c r="G829" s="293"/>
      <c r="H829" s="293"/>
      <c r="I829" s="293"/>
      <c r="J829" s="42"/>
      <c r="K829" s="42"/>
      <c r="L829" s="42"/>
      <c r="M829" s="42"/>
      <c r="N829" s="42"/>
      <c r="O829" s="45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7"/>
      <c r="AB829" s="47"/>
      <c r="AC829" s="47"/>
      <c r="AD829" s="47"/>
      <c r="AE829" s="47"/>
      <c r="AF829" s="47"/>
      <c r="AG829" s="44"/>
    </row>
    <row r="830" spans="1:33" ht="19.5" thickBot="1" x14ac:dyDescent="0.35">
      <c r="A830" s="45"/>
      <c r="B830" s="1673"/>
      <c r="C830" s="416"/>
      <c r="D830" s="293"/>
      <c r="E830" s="293"/>
      <c r="F830" s="293"/>
      <c r="G830" s="293"/>
      <c r="H830" s="293"/>
      <c r="I830" s="293"/>
      <c r="J830" s="42"/>
      <c r="K830" s="42"/>
      <c r="L830" s="42"/>
      <c r="M830" s="42"/>
      <c r="N830" s="42"/>
      <c r="O830" s="45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7"/>
      <c r="AB830" s="47"/>
      <c r="AC830" s="47"/>
      <c r="AD830" s="47"/>
      <c r="AE830" s="47"/>
      <c r="AF830" s="47"/>
      <c r="AG830" s="44"/>
    </row>
    <row r="831" spans="1:33" ht="19.5" thickBot="1" x14ac:dyDescent="0.35">
      <c r="A831" s="45"/>
      <c r="B831" s="1673"/>
      <c r="C831" s="416"/>
      <c r="D831" s="293"/>
      <c r="E831" s="293"/>
      <c r="F831" s="293"/>
      <c r="G831" s="293"/>
      <c r="H831" s="293"/>
      <c r="I831" s="293"/>
      <c r="J831" s="42"/>
      <c r="K831" s="42"/>
      <c r="L831" s="42"/>
      <c r="M831" s="42"/>
      <c r="N831" s="42"/>
      <c r="O831" s="45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7"/>
      <c r="AB831" s="47"/>
      <c r="AC831" s="47"/>
      <c r="AD831" s="47"/>
      <c r="AE831" s="47"/>
      <c r="AF831" s="47"/>
      <c r="AG831" s="44"/>
    </row>
    <row r="832" spans="1:33" ht="19.5" thickBot="1" x14ac:dyDescent="0.35">
      <c r="A832" s="45"/>
      <c r="B832" s="1673"/>
      <c r="C832" s="415"/>
      <c r="D832" s="293"/>
      <c r="E832" s="293"/>
      <c r="F832" s="293"/>
      <c r="G832" s="293"/>
      <c r="H832" s="293"/>
      <c r="I832" s="293"/>
      <c r="J832" s="42"/>
      <c r="K832" s="42"/>
      <c r="L832" s="42"/>
      <c r="M832" s="42"/>
      <c r="N832" s="42"/>
      <c r="O832" s="45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7"/>
      <c r="AB832" s="47"/>
      <c r="AC832" s="47"/>
      <c r="AD832" s="47"/>
      <c r="AE832" s="47"/>
      <c r="AF832" s="47"/>
      <c r="AG832" s="44"/>
    </row>
    <row r="833" spans="1:33" ht="19.5" thickBot="1" x14ac:dyDescent="0.35">
      <c r="A833" s="45"/>
      <c r="B833" s="1673"/>
      <c r="C833" s="416"/>
      <c r="D833" s="293"/>
      <c r="E833" s="293"/>
      <c r="F833" s="293"/>
      <c r="G833" s="293"/>
      <c r="H833" s="293"/>
      <c r="I833" s="293"/>
      <c r="J833" s="42"/>
      <c r="K833" s="42"/>
      <c r="L833" s="42"/>
      <c r="M833" s="42"/>
      <c r="N833" s="42"/>
      <c r="O833" s="45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7"/>
      <c r="AB833" s="47"/>
      <c r="AC833" s="47"/>
      <c r="AD833" s="47"/>
      <c r="AE833" s="47"/>
      <c r="AF833" s="47"/>
      <c r="AG833" s="44"/>
    </row>
    <row r="834" spans="1:33" ht="19.5" thickBot="1" x14ac:dyDescent="0.35">
      <c r="A834" s="45"/>
      <c r="B834" s="1673"/>
      <c r="C834" s="416"/>
      <c r="D834" s="293"/>
      <c r="E834" s="293"/>
      <c r="F834" s="293"/>
      <c r="G834" s="293"/>
      <c r="H834" s="293"/>
      <c r="I834" s="293"/>
      <c r="J834" s="42"/>
      <c r="K834" s="42"/>
      <c r="L834" s="42"/>
      <c r="M834" s="42"/>
      <c r="N834" s="42"/>
      <c r="O834" s="45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7"/>
      <c r="AB834" s="47"/>
      <c r="AC834" s="47"/>
      <c r="AD834" s="47"/>
      <c r="AE834" s="47"/>
      <c r="AF834" s="47"/>
      <c r="AG834" s="44"/>
    </row>
    <row r="835" spans="1:33" ht="19.5" thickBot="1" x14ac:dyDescent="0.35">
      <c r="A835" s="45"/>
      <c r="B835" s="1673"/>
      <c r="C835" s="415"/>
      <c r="D835" s="293"/>
      <c r="E835" s="293"/>
      <c r="F835" s="293"/>
      <c r="G835" s="293"/>
      <c r="H835" s="293"/>
      <c r="I835" s="293"/>
      <c r="J835" s="42"/>
      <c r="K835" s="42"/>
      <c r="L835" s="42"/>
      <c r="M835" s="42"/>
      <c r="N835" s="42"/>
      <c r="O835" s="45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7"/>
      <c r="AB835" s="47"/>
      <c r="AC835" s="47"/>
      <c r="AD835" s="47"/>
      <c r="AE835" s="47"/>
      <c r="AF835" s="47"/>
      <c r="AG835" s="44"/>
    </row>
    <row r="836" spans="1:33" ht="19.5" thickBot="1" x14ac:dyDescent="0.35">
      <c r="A836" s="45"/>
      <c r="B836" s="45"/>
      <c r="C836" s="45"/>
      <c r="D836" s="45"/>
      <c r="E836" s="45"/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7"/>
      <c r="AB836" s="47"/>
      <c r="AC836" s="47"/>
      <c r="AD836" s="47"/>
      <c r="AE836" s="47"/>
      <c r="AF836" s="47"/>
      <c r="AG836" s="44"/>
    </row>
    <row r="837" spans="1:33" ht="24" thickBot="1" x14ac:dyDescent="0.35">
      <c r="A837" s="45"/>
      <c r="B837" s="1203" t="s">
        <v>91</v>
      </c>
      <c r="C837" s="2271"/>
      <c r="D837" s="2272"/>
      <c r="E837" s="2272"/>
      <c r="F837" s="2272"/>
      <c r="G837" s="2272"/>
      <c r="H837" s="2272"/>
      <c r="I837" s="2272"/>
      <c r="J837" s="2272"/>
      <c r="K837" s="2272"/>
      <c r="L837" s="2272"/>
      <c r="M837" s="2272"/>
      <c r="N837" s="2272"/>
      <c r="O837" s="2272"/>
      <c r="P837" s="2272"/>
      <c r="Q837" s="2272"/>
      <c r="R837" s="2272"/>
      <c r="S837" s="2272"/>
      <c r="T837" s="2272"/>
      <c r="U837" s="2272"/>
      <c r="V837" s="2272"/>
      <c r="W837" s="2272"/>
      <c r="X837" s="2272"/>
      <c r="Y837" s="2272"/>
      <c r="Z837" s="2273"/>
      <c r="AA837" s="47"/>
      <c r="AB837" s="47"/>
      <c r="AC837" s="47"/>
      <c r="AD837" s="47"/>
      <c r="AE837" s="47"/>
      <c r="AF837" s="47"/>
      <c r="AG837" s="44"/>
    </row>
    <row r="838" spans="1:33" ht="55.5" customHeight="1" thickBot="1" x14ac:dyDescent="0.35">
      <c r="A838" s="45"/>
      <c r="B838" s="45"/>
      <c r="C838" s="2277"/>
      <c r="D838" s="2278"/>
      <c r="E838" s="2278"/>
      <c r="F838" s="2278"/>
      <c r="G838" s="2278"/>
      <c r="H838" s="2278"/>
      <c r="I838" s="2278"/>
      <c r="J838" s="2278"/>
      <c r="K838" s="2278"/>
      <c r="L838" s="2278"/>
      <c r="M838" s="2278"/>
      <c r="N838" s="2278"/>
      <c r="O838" s="2278"/>
      <c r="P838" s="2278"/>
      <c r="Q838" s="2278"/>
      <c r="R838" s="2278"/>
      <c r="S838" s="2278"/>
      <c r="T838" s="2278"/>
      <c r="U838" s="2278"/>
      <c r="V838" s="2278"/>
      <c r="W838" s="2278"/>
      <c r="X838" s="2278"/>
      <c r="Y838" s="2278"/>
      <c r="Z838" s="2279"/>
      <c r="AA838" s="47"/>
      <c r="AB838" s="47"/>
      <c r="AC838" s="47"/>
      <c r="AD838" s="47"/>
      <c r="AE838" s="47"/>
      <c r="AF838" s="47"/>
      <c r="AG838" s="44"/>
    </row>
    <row r="839" spans="1:33" x14ac:dyDescent="0.25">
      <c r="A839" s="71"/>
      <c r="B839" s="72"/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44"/>
    </row>
    <row r="840" spans="1:33" x14ac:dyDescent="0.25">
      <c r="A840" s="45"/>
      <c r="B840" s="45"/>
      <c r="C840" s="45"/>
      <c r="D840" s="45"/>
      <c r="E840" s="45"/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  <c r="AG840" s="44"/>
    </row>
    <row r="841" spans="1:33" ht="21" x14ac:dyDescent="0.4">
      <c r="A841" s="45"/>
      <c r="B841" s="63" t="s">
        <v>921</v>
      </c>
      <c r="C841" s="45"/>
      <c r="D841" s="45"/>
      <c r="E841" s="45"/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  <c r="AG841" s="44"/>
    </row>
    <row r="842" spans="1:33" ht="17.25" customHeight="1" x14ac:dyDescent="0.3">
      <c r="A842" s="45"/>
      <c r="B842" s="900" t="s">
        <v>837</v>
      </c>
      <c r="C842" s="45"/>
      <c r="D842" s="45"/>
      <c r="E842" s="45"/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  <c r="AG842" s="44"/>
    </row>
    <row r="843" spans="1:33" ht="17.25" customHeight="1" thickBot="1" x14ac:dyDescent="0.35">
      <c r="A843" s="45"/>
      <c r="B843" s="899" t="s">
        <v>916</v>
      </c>
      <c r="C843" s="45"/>
      <c r="D843" s="45"/>
      <c r="E843" s="45"/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  <c r="AG843" s="44"/>
    </row>
    <row r="844" spans="1:33" ht="60.75" thickBot="1" x14ac:dyDescent="0.3">
      <c r="A844" s="45"/>
      <c r="B844" s="52" t="s">
        <v>1</v>
      </c>
      <c r="C844" s="380" t="s">
        <v>838</v>
      </c>
      <c r="D844" s="50" t="s">
        <v>813</v>
      </c>
      <c r="E844" s="380" t="s">
        <v>847</v>
      </c>
      <c r="F844" s="50" t="s">
        <v>813</v>
      </c>
      <c r="G844" s="51" t="s">
        <v>814</v>
      </c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  <c r="AG844" s="44"/>
    </row>
    <row r="845" spans="1:33" ht="18.75" thickBot="1" x14ac:dyDescent="0.3">
      <c r="A845" s="45"/>
      <c r="B845" s="902">
        <v>1</v>
      </c>
      <c r="C845" s="901" t="s">
        <v>839</v>
      </c>
      <c r="D845" s="938"/>
      <c r="E845" s="904" t="s">
        <v>839</v>
      </c>
      <c r="F845" s="945"/>
      <c r="G845" s="942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  <c r="AG845" s="44"/>
    </row>
    <row r="846" spans="1:33" ht="36.75" thickBot="1" x14ac:dyDescent="0.3">
      <c r="A846" s="45"/>
      <c r="B846" s="903">
        <v>2</v>
      </c>
      <c r="C846" s="898" t="s">
        <v>840</v>
      </c>
      <c r="D846" s="939"/>
      <c r="E846" s="905" t="s">
        <v>840</v>
      </c>
      <c r="F846" s="945"/>
      <c r="G846" s="942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  <c r="AG846" s="44"/>
    </row>
    <row r="847" spans="1:33" ht="54.75" thickBot="1" x14ac:dyDescent="0.3">
      <c r="A847" s="45"/>
      <c r="B847" s="903">
        <v>3</v>
      </c>
      <c r="C847" s="898" t="s">
        <v>841</v>
      </c>
      <c r="D847" s="940"/>
      <c r="E847" s="905" t="s">
        <v>841</v>
      </c>
      <c r="F847" s="945"/>
      <c r="G847" s="942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  <c r="AG847" s="44"/>
    </row>
    <row r="848" spans="1:33" ht="36.75" thickBot="1" x14ac:dyDescent="0.3">
      <c r="A848" s="45"/>
      <c r="B848" s="903">
        <v>4</v>
      </c>
      <c r="C848" s="898" t="s">
        <v>842</v>
      </c>
      <c r="D848" s="940"/>
      <c r="E848" s="905" t="s">
        <v>848</v>
      </c>
      <c r="F848" s="945"/>
      <c r="G848" s="942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  <c r="AG848" s="44"/>
    </row>
    <row r="849" spans="1:33" ht="90.75" thickBot="1" x14ac:dyDescent="0.3">
      <c r="A849" s="45"/>
      <c r="B849" s="903">
        <v>5</v>
      </c>
      <c r="C849" s="898" t="s">
        <v>843</v>
      </c>
      <c r="D849" s="939"/>
      <c r="E849" s="905" t="s">
        <v>849</v>
      </c>
      <c r="F849" s="945"/>
      <c r="G849" s="942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  <c r="AG849" s="44"/>
    </row>
    <row r="850" spans="1:33" ht="36.75" thickBot="1" x14ac:dyDescent="0.3">
      <c r="A850" s="45"/>
      <c r="B850" s="903">
        <v>6</v>
      </c>
      <c r="C850" s="898" t="s">
        <v>844</v>
      </c>
      <c r="D850" s="939"/>
      <c r="E850" s="898" t="s">
        <v>844</v>
      </c>
      <c r="F850" s="945"/>
      <c r="G850" s="942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  <c r="AG850" s="44"/>
    </row>
    <row r="851" spans="1:33" ht="18.75" thickBot="1" x14ac:dyDescent="0.3">
      <c r="A851" s="45"/>
      <c r="B851" s="903">
        <v>7</v>
      </c>
      <c r="C851" s="898" t="s">
        <v>845</v>
      </c>
      <c r="D851" s="941"/>
      <c r="E851" s="898" t="s">
        <v>845</v>
      </c>
      <c r="F851" s="945"/>
      <c r="G851" s="942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  <c r="AG851" s="44"/>
    </row>
    <row r="852" spans="1:33" ht="36.75" thickBot="1" x14ac:dyDescent="0.3">
      <c r="A852" s="45"/>
      <c r="B852" s="903">
        <v>8</v>
      </c>
      <c r="C852" s="898" t="s">
        <v>846</v>
      </c>
      <c r="D852" s="944"/>
      <c r="E852" s="898" t="s">
        <v>846</v>
      </c>
      <c r="F852" s="945"/>
      <c r="G852" s="942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  <c r="AG852" s="44"/>
    </row>
    <row r="853" spans="1:33" ht="18.75" thickBot="1" x14ac:dyDescent="0.3">
      <c r="A853" s="45"/>
      <c r="B853" s="903">
        <v>9</v>
      </c>
      <c r="C853" s="898" t="s">
        <v>70</v>
      </c>
      <c r="D853" s="944"/>
      <c r="E853" s="905" t="s">
        <v>70</v>
      </c>
      <c r="F853" s="945"/>
      <c r="G853" s="942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  <c r="AG853" s="44"/>
    </row>
    <row r="854" spans="1:33" ht="20.25" thickBot="1" x14ac:dyDescent="0.35">
      <c r="A854" s="45"/>
      <c r="B854" s="2316" t="s">
        <v>0</v>
      </c>
      <c r="C854" s="2317"/>
      <c r="D854" s="1021">
        <f>SUM(D845:D853)</f>
        <v>0</v>
      </c>
      <c r="E854" s="1031" t="s">
        <v>0</v>
      </c>
      <c r="F854" s="908">
        <f>SUM(F845:F853)</f>
        <v>0</v>
      </c>
      <c r="G854" s="942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  <c r="AG854" s="44"/>
    </row>
    <row r="855" spans="1:33" x14ac:dyDescent="0.25">
      <c r="A855" s="45"/>
      <c r="B855" s="45"/>
      <c r="C855" s="45"/>
      <c r="D855" s="45"/>
      <c r="E855" s="45"/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  <c r="AG855" s="44"/>
    </row>
    <row r="856" spans="1:33" x14ac:dyDescent="0.25">
      <c r="A856" s="72"/>
      <c r="B856" s="72"/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44"/>
    </row>
    <row r="857" spans="1:33" ht="15.75" thickBot="1" x14ac:dyDescent="0.3">
      <c r="A857" s="45"/>
      <c r="B857" s="45"/>
      <c r="C857" s="45"/>
      <c r="D857" s="45"/>
      <c r="E857" s="45"/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  <c r="AG857" s="44"/>
    </row>
    <row r="858" spans="1:33" ht="30.75" thickBot="1" x14ac:dyDescent="0.3">
      <c r="A858" s="45"/>
      <c r="B858" s="45"/>
      <c r="C858" s="45"/>
      <c r="D858" s="45"/>
      <c r="E858" s="297" t="s">
        <v>264</v>
      </c>
      <c r="F858" s="289">
        <f>SUBTOTAL(3,C862:C961)-4</f>
        <v>0</v>
      </c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  <c r="AG858" s="44"/>
    </row>
    <row r="859" spans="1:33" ht="22.5" x14ac:dyDescent="0.25">
      <c r="A859" s="45"/>
      <c r="B859" s="1012" t="s">
        <v>1025</v>
      </c>
      <c r="C859" s="45"/>
      <c r="D859" s="45"/>
      <c r="E859" s="45"/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  <c r="AG859" s="44"/>
    </row>
    <row r="860" spans="1:33" ht="15.75" thickBot="1" x14ac:dyDescent="0.3">
      <c r="A860" s="45"/>
      <c r="B860" s="45"/>
      <c r="C860" s="45"/>
      <c r="D860" s="45"/>
      <c r="E860" s="45"/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  <c r="AG860" s="44"/>
    </row>
    <row r="861" spans="1:33" ht="38.25" customHeight="1" thickBot="1" x14ac:dyDescent="0.3">
      <c r="A861" s="45"/>
      <c r="B861" s="291" t="s">
        <v>1</v>
      </c>
      <c r="C861" s="291" t="s">
        <v>272</v>
      </c>
      <c r="D861" s="718" t="s">
        <v>268</v>
      </c>
      <c r="E861" s="291" t="s">
        <v>273</v>
      </c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  <c r="AG861" s="44"/>
    </row>
    <row r="862" spans="1:33" ht="16.5" thickBot="1" x14ac:dyDescent="0.3">
      <c r="A862" s="45"/>
      <c r="B862" s="1673"/>
      <c r="C862" s="293"/>
      <c r="D862" s="1067"/>
      <c r="E862" s="293"/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  <c r="AG862" s="44"/>
    </row>
    <row r="863" spans="1:33" ht="16.5" thickBot="1" x14ac:dyDescent="0.3">
      <c r="A863" s="45"/>
      <c r="B863" s="1673"/>
      <c r="C863" s="293"/>
      <c r="D863" s="1067"/>
      <c r="E863" s="293"/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  <c r="AG863" s="44"/>
    </row>
    <row r="864" spans="1:33" ht="16.5" thickBot="1" x14ac:dyDescent="0.3">
      <c r="A864" s="45"/>
      <c r="B864" s="1673"/>
      <c r="C864" s="293"/>
      <c r="D864" s="1067"/>
      <c r="E864" s="293"/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  <c r="AG864" s="44"/>
    </row>
    <row r="865" spans="1:33" ht="16.5" thickBot="1" x14ac:dyDescent="0.3">
      <c r="A865" s="45"/>
      <c r="B865" s="1673"/>
      <c r="C865" s="293"/>
      <c r="D865" s="1067"/>
      <c r="E865" s="293"/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  <c r="AG865" s="44"/>
    </row>
    <row r="866" spans="1:33" ht="16.5" thickBot="1" x14ac:dyDescent="0.3">
      <c r="A866" s="45"/>
      <c r="B866" s="1673"/>
      <c r="C866" s="293"/>
      <c r="D866" s="1067"/>
      <c r="E866" s="293"/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  <c r="AG866" s="44"/>
    </row>
    <row r="867" spans="1:33" ht="16.5" thickBot="1" x14ac:dyDescent="0.3">
      <c r="A867" s="45"/>
      <c r="B867" s="1673"/>
      <c r="C867" s="293"/>
      <c r="D867" s="1067"/>
      <c r="E867" s="293"/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  <c r="AG867" s="44"/>
    </row>
    <row r="868" spans="1:33" ht="16.5" thickBot="1" x14ac:dyDescent="0.3">
      <c r="A868" s="45"/>
      <c r="B868" s="1673"/>
      <c r="C868" s="293"/>
      <c r="D868" s="1067"/>
      <c r="E868" s="293"/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  <c r="AG868" s="44"/>
    </row>
    <row r="869" spans="1:33" ht="16.5" thickBot="1" x14ac:dyDescent="0.3">
      <c r="A869" s="45"/>
      <c r="B869" s="1673"/>
      <c r="C869" s="293"/>
      <c r="D869" s="1067"/>
      <c r="E869" s="293"/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  <c r="AG869" s="44"/>
    </row>
    <row r="870" spans="1:33" ht="16.5" thickBot="1" x14ac:dyDescent="0.3">
      <c r="A870" s="45"/>
      <c r="B870" s="1673"/>
      <c r="C870" s="293"/>
      <c r="D870" s="1067"/>
      <c r="E870" s="293"/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  <c r="AG870" s="44"/>
    </row>
    <row r="871" spans="1:33" ht="16.5" thickBot="1" x14ac:dyDescent="0.3">
      <c r="A871" s="45"/>
      <c r="B871" s="1673"/>
      <c r="C871" s="293"/>
      <c r="D871" s="1067"/>
      <c r="E871" s="293"/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  <c r="AG871" s="44"/>
    </row>
    <row r="872" spans="1:33" ht="16.5" thickBot="1" x14ac:dyDescent="0.3">
      <c r="A872" s="45"/>
      <c r="B872" s="1673"/>
      <c r="C872" s="293"/>
      <c r="D872" s="1067"/>
      <c r="E872" s="293"/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  <c r="AG872" s="44"/>
    </row>
    <row r="873" spans="1:33" ht="16.5" thickBot="1" x14ac:dyDescent="0.3">
      <c r="A873" s="45"/>
      <c r="B873" s="1673"/>
      <c r="C873" s="293"/>
      <c r="D873" s="1067"/>
      <c r="E873" s="293"/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  <c r="AG873" s="44"/>
    </row>
    <row r="874" spans="1:33" ht="16.5" thickBot="1" x14ac:dyDescent="0.3">
      <c r="A874" s="45"/>
      <c r="B874" s="1673"/>
      <c r="C874" s="293"/>
      <c r="D874" s="1067"/>
      <c r="E874" s="293"/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  <c r="AG874" s="44"/>
    </row>
    <row r="875" spans="1:33" ht="16.5" thickBot="1" x14ac:dyDescent="0.3">
      <c r="A875" s="45"/>
      <c r="B875" s="1673"/>
      <c r="C875" s="293"/>
      <c r="D875" s="1067"/>
      <c r="E875" s="293"/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  <c r="AG875" s="44"/>
    </row>
    <row r="876" spans="1:33" ht="16.5" thickBot="1" x14ac:dyDescent="0.3">
      <c r="A876" s="45"/>
      <c r="B876" s="1673"/>
      <c r="C876" s="293"/>
      <c r="D876" s="1067"/>
      <c r="E876" s="293"/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  <c r="AG876" s="44"/>
    </row>
    <row r="877" spans="1:33" ht="16.5" thickBot="1" x14ac:dyDescent="0.3">
      <c r="A877" s="45"/>
      <c r="B877" s="1673"/>
      <c r="C877" s="293"/>
      <c r="D877" s="1067"/>
      <c r="E877" s="293"/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  <c r="AG877" s="44"/>
    </row>
    <row r="878" spans="1:33" ht="16.5" thickBot="1" x14ac:dyDescent="0.3">
      <c r="A878" s="45"/>
      <c r="B878" s="1673"/>
      <c r="C878" s="293"/>
      <c r="D878" s="1067"/>
      <c r="E878" s="293"/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  <c r="AG878" s="44"/>
    </row>
    <row r="879" spans="1:33" ht="16.5" thickBot="1" x14ac:dyDescent="0.3">
      <c r="A879" s="45"/>
      <c r="B879" s="1673"/>
      <c r="C879" s="293"/>
      <c r="D879" s="1067"/>
      <c r="E879" s="293"/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  <c r="AG879" s="44"/>
    </row>
    <row r="880" spans="1:33" ht="16.5" thickBot="1" x14ac:dyDescent="0.3">
      <c r="A880" s="45"/>
      <c r="B880" s="1673"/>
      <c r="C880" s="293"/>
      <c r="D880" s="1067"/>
      <c r="E880" s="293"/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  <c r="AG880" s="44"/>
    </row>
    <row r="881" spans="1:33" ht="16.5" thickBot="1" x14ac:dyDescent="0.3">
      <c r="A881" s="45"/>
      <c r="B881" s="1673"/>
      <c r="C881" s="293"/>
      <c r="D881" s="1067"/>
      <c r="E881" s="293"/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  <c r="AG881" s="44"/>
    </row>
    <row r="882" spans="1:33" ht="57" thickBot="1" x14ac:dyDescent="0.3">
      <c r="A882" s="45"/>
      <c r="B882" s="291" t="s">
        <v>1</v>
      </c>
      <c r="C882" s="386" t="s">
        <v>777</v>
      </c>
      <c r="D882" s="1068" t="s">
        <v>268</v>
      </c>
      <c r="E882" s="386" t="s">
        <v>273</v>
      </c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  <c r="AG882" s="44"/>
    </row>
    <row r="883" spans="1:33" ht="16.5" thickBot="1" x14ac:dyDescent="0.3">
      <c r="A883" s="45"/>
      <c r="B883" s="1673"/>
      <c r="C883" s="293"/>
      <c r="D883" s="1067"/>
      <c r="E883" s="293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  <c r="AG883" s="44"/>
    </row>
    <row r="884" spans="1:33" ht="16.5" thickBot="1" x14ac:dyDescent="0.3">
      <c r="A884" s="45"/>
      <c r="B884" s="1673"/>
      <c r="C884" s="293"/>
      <c r="D884" s="1067"/>
      <c r="E884" s="293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  <c r="AG884" s="44"/>
    </row>
    <row r="885" spans="1:33" ht="16.5" thickBot="1" x14ac:dyDescent="0.3">
      <c r="A885" s="45"/>
      <c r="B885" s="1673"/>
      <c r="C885" s="293"/>
      <c r="D885" s="1067"/>
      <c r="E885" s="293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  <c r="AG885" s="44"/>
    </row>
    <row r="886" spans="1:33" ht="16.5" thickBot="1" x14ac:dyDescent="0.3">
      <c r="A886" s="45"/>
      <c r="B886" s="1673"/>
      <c r="C886" s="293"/>
      <c r="D886" s="1067"/>
      <c r="E886" s="293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  <c r="AG886" s="44"/>
    </row>
    <row r="887" spans="1:33" ht="16.5" thickBot="1" x14ac:dyDescent="0.3">
      <c r="A887" s="45"/>
      <c r="B887" s="1673"/>
      <c r="C887" s="293"/>
      <c r="D887" s="1067"/>
      <c r="E887" s="293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  <c r="AG887" s="44"/>
    </row>
    <row r="888" spans="1:33" ht="16.5" thickBot="1" x14ac:dyDescent="0.3">
      <c r="A888" s="45"/>
      <c r="B888" s="1673"/>
      <c r="C888" s="293"/>
      <c r="D888" s="1067"/>
      <c r="E888" s="293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  <c r="AG888" s="44"/>
    </row>
    <row r="889" spans="1:33" ht="16.5" thickBot="1" x14ac:dyDescent="0.3">
      <c r="A889" s="45"/>
      <c r="B889" s="1673"/>
      <c r="C889" s="293"/>
      <c r="D889" s="1067"/>
      <c r="E889" s="293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  <c r="AG889" s="44"/>
    </row>
    <row r="890" spans="1:33" ht="16.5" thickBot="1" x14ac:dyDescent="0.3">
      <c r="A890" s="45"/>
      <c r="B890" s="1673"/>
      <c r="C890" s="293"/>
      <c r="D890" s="1067"/>
      <c r="E890" s="293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  <c r="AG890" s="44"/>
    </row>
    <row r="891" spans="1:33" ht="16.5" thickBot="1" x14ac:dyDescent="0.3">
      <c r="A891" s="45"/>
      <c r="B891" s="1673"/>
      <c r="C891" s="293"/>
      <c r="D891" s="1067"/>
      <c r="E891" s="293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  <c r="AG891" s="44"/>
    </row>
    <row r="892" spans="1:33" ht="16.5" thickBot="1" x14ac:dyDescent="0.3">
      <c r="A892" s="45"/>
      <c r="B892" s="1673"/>
      <c r="C892" s="293"/>
      <c r="D892" s="1067"/>
      <c r="E892" s="293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  <c r="AG892" s="44"/>
    </row>
    <row r="893" spans="1:33" ht="16.5" thickBot="1" x14ac:dyDescent="0.3">
      <c r="A893" s="45"/>
      <c r="B893" s="1673"/>
      <c r="C893" s="293"/>
      <c r="D893" s="1067"/>
      <c r="E893" s="293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  <c r="AG893" s="44"/>
    </row>
    <row r="894" spans="1:33" ht="16.5" thickBot="1" x14ac:dyDescent="0.3">
      <c r="A894" s="45"/>
      <c r="B894" s="1673"/>
      <c r="C894" s="293"/>
      <c r="D894" s="1067"/>
      <c r="E894" s="293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  <c r="AG894" s="44"/>
    </row>
    <row r="895" spans="1:33" ht="16.5" thickBot="1" x14ac:dyDescent="0.3">
      <c r="A895" s="45"/>
      <c r="B895" s="1673"/>
      <c r="C895" s="293"/>
      <c r="D895" s="1067"/>
      <c r="E895" s="293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  <c r="AG895" s="44"/>
    </row>
    <row r="896" spans="1:33" ht="16.5" thickBot="1" x14ac:dyDescent="0.3">
      <c r="A896" s="45"/>
      <c r="B896" s="1673"/>
      <c r="C896" s="293"/>
      <c r="D896" s="1067"/>
      <c r="E896" s="293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  <c r="AG896" s="44"/>
    </row>
    <row r="897" spans="1:33" ht="16.5" thickBot="1" x14ac:dyDescent="0.3">
      <c r="A897" s="45"/>
      <c r="B897" s="1673"/>
      <c r="C897" s="293"/>
      <c r="D897" s="1067"/>
      <c r="E897" s="293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  <c r="AG897" s="44"/>
    </row>
    <row r="898" spans="1:33" ht="16.5" thickBot="1" x14ac:dyDescent="0.3">
      <c r="A898" s="45"/>
      <c r="B898" s="1673"/>
      <c r="C898" s="293"/>
      <c r="D898" s="1067"/>
      <c r="E898" s="293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  <c r="AG898" s="44"/>
    </row>
    <row r="899" spans="1:33" ht="16.5" thickBot="1" x14ac:dyDescent="0.3">
      <c r="A899" s="45"/>
      <c r="B899" s="1673"/>
      <c r="C899" s="293"/>
      <c r="D899" s="1067"/>
      <c r="E899" s="293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  <c r="AG899" s="44"/>
    </row>
    <row r="900" spans="1:33" ht="16.5" thickBot="1" x14ac:dyDescent="0.3">
      <c r="A900" s="45"/>
      <c r="B900" s="1673"/>
      <c r="C900" s="293"/>
      <c r="D900" s="1067"/>
      <c r="E900" s="293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  <c r="AG900" s="44"/>
    </row>
    <row r="901" spans="1:33" ht="16.5" thickBot="1" x14ac:dyDescent="0.3">
      <c r="A901" s="45"/>
      <c r="B901" s="1673"/>
      <c r="C901" s="293"/>
      <c r="D901" s="1067"/>
      <c r="E901" s="293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  <c r="AG901" s="44"/>
    </row>
    <row r="902" spans="1:33" ht="16.5" thickBot="1" x14ac:dyDescent="0.3">
      <c r="A902" s="45"/>
      <c r="B902" s="1673"/>
      <c r="C902" s="293"/>
      <c r="D902" s="1067"/>
      <c r="E902" s="293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  <c r="AG902" s="44"/>
    </row>
    <row r="903" spans="1:33" ht="16.5" thickBot="1" x14ac:dyDescent="0.3">
      <c r="A903" s="45"/>
      <c r="B903" s="1673"/>
      <c r="C903" s="293"/>
      <c r="D903" s="1067"/>
      <c r="E903" s="293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  <c r="AG903" s="44"/>
    </row>
    <row r="904" spans="1:33" ht="57" thickBot="1" x14ac:dyDescent="0.3">
      <c r="A904" s="45"/>
      <c r="B904" s="291" t="s">
        <v>1</v>
      </c>
      <c r="C904" s="386" t="s">
        <v>777</v>
      </c>
      <c r="D904" s="1068" t="s">
        <v>268</v>
      </c>
      <c r="E904" s="386" t="s">
        <v>273</v>
      </c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  <c r="AG904" s="44"/>
    </row>
    <row r="905" spans="1:33" ht="16.5" thickBot="1" x14ac:dyDescent="0.3">
      <c r="A905" s="45"/>
      <c r="B905" s="1673"/>
      <c r="C905" s="293"/>
      <c r="D905" s="1067"/>
      <c r="E905" s="293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  <c r="AG905" s="44"/>
    </row>
    <row r="906" spans="1:33" ht="16.5" thickBot="1" x14ac:dyDescent="0.3">
      <c r="A906" s="45"/>
      <c r="B906" s="1673"/>
      <c r="C906" s="293"/>
      <c r="D906" s="1067"/>
      <c r="E906" s="293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  <c r="AG906" s="44"/>
    </row>
    <row r="907" spans="1:33" ht="16.5" thickBot="1" x14ac:dyDescent="0.3">
      <c r="A907" s="45"/>
      <c r="B907" s="1673"/>
      <c r="C907" s="293"/>
      <c r="D907" s="1067"/>
      <c r="E907" s="293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  <c r="AG907" s="44"/>
    </row>
    <row r="908" spans="1:33" ht="16.5" thickBot="1" x14ac:dyDescent="0.3">
      <c r="A908" s="45"/>
      <c r="B908" s="1673"/>
      <c r="C908" s="293"/>
      <c r="D908" s="1067"/>
      <c r="E908" s="293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  <c r="AG908" s="44"/>
    </row>
    <row r="909" spans="1:33" ht="16.5" thickBot="1" x14ac:dyDescent="0.3">
      <c r="A909" s="45"/>
      <c r="B909" s="1673"/>
      <c r="C909" s="293"/>
      <c r="D909" s="1067"/>
      <c r="E909" s="293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  <c r="AG909" s="44"/>
    </row>
    <row r="910" spans="1:33" ht="16.5" thickBot="1" x14ac:dyDescent="0.3">
      <c r="A910" s="45"/>
      <c r="B910" s="1673"/>
      <c r="C910" s="293"/>
      <c r="D910" s="1067"/>
      <c r="E910" s="293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  <c r="AG910" s="44"/>
    </row>
    <row r="911" spans="1:33" ht="16.5" thickBot="1" x14ac:dyDescent="0.3">
      <c r="A911" s="45"/>
      <c r="B911" s="1673"/>
      <c r="C911" s="293"/>
      <c r="D911" s="1067"/>
      <c r="E911" s="293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  <c r="AG911" s="44"/>
    </row>
    <row r="912" spans="1:33" ht="16.5" thickBot="1" x14ac:dyDescent="0.3">
      <c r="A912" s="45"/>
      <c r="B912" s="1673"/>
      <c r="C912" s="293"/>
      <c r="D912" s="1067"/>
      <c r="E912" s="293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  <c r="AG912" s="44"/>
    </row>
    <row r="913" spans="1:33" ht="16.5" thickBot="1" x14ac:dyDescent="0.3">
      <c r="A913" s="45"/>
      <c r="B913" s="1673"/>
      <c r="C913" s="293"/>
      <c r="D913" s="1067"/>
      <c r="E913" s="293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  <c r="AG913" s="44"/>
    </row>
    <row r="914" spans="1:33" ht="16.5" thickBot="1" x14ac:dyDescent="0.3">
      <c r="A914" s="45"/>
      <c r="B914" s="1673"/>
      <c r="C914" s="293"/>
      <c r="D914" s="1067"/>
      <c r="E914" s="293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  <c r="AG914" s="44"/>
    </row>
    <row r="915" spans="1:33" ht="16.5" thickBot="1" x14ac:dyDescent="0.3">
      <c r="A915" s="45"/>
      <c r="B915" s="1673"/>
      <c r="C915" s="293"/>
      <c r="D915" s="1067"/>
      <c r="E915" s="293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  <c r="AG915" s="44"/>
    </row>
    <row r="916" spans="1:33" ht="16.5" thickBot="1" x14ac:dyDescent="0.3">
      <c r="A916" s="45"/>
      <c r="B916" s="1673"/>
      <c r="C916" s="293"/>
      <c r="D916" s="1067"/>
      <c r="E916" s="293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  <c r="AG916" s="44"/>
    </row>
    <row r="917" spans="1:33" ht="16.5" thickBot="1" x14ac:dyDescent="0.3">
      <c r="A917" s="45"/>
      <c r="B917" s="1673"/>
      <c r="C917" s="293"/>
      <c r="D917" s="1067"/>
      <c r="E917" s="293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  <c r="AG917" s="44"/>
    </row>
    <row r="918" spans="1:33" ht="16.5" thickBot="1" x14ac:dyDescent="0.3">
      <c r="A918" s="45"/>
      <c r="B918" s="1673"/>
      <c r="C918" s="293"/>
      <c r="D918" s="1067"/>
      <c r="E918" s="293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  <c r="AG918" s="44"/>
    </row>
    <row r="919" spans="1:33" ht="16.5" thickBot="1" x14ac:dyDescent="0.3">
      <c r="A919" s="45"/>
      <c r="B919" s="1673"/>
      <c r="C919" s="293"/>
      <c r="D919" s="1067"/>
      <c r="E919" s="293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  <c r="AG919" s="44"/>
    </row>
    <row r="920" spans="1:33" ht="16.5" thickBot="1" x14ac:dyDescent="0.3">
      <c r="A920" s="45"/>
      <c r="B920" s="1673"/>
      <c r="C920" s="293"/>
      <c r="D920" s="1067"/>
      <c r="E920" s="293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  <c r="AG920" s="44"/>
    </row>
    <row r="921" spans="1:33" ht="16.5" thickBot="1" x14ac:dyDescent="0.3">
      <c r="A921" s="45"/>
      <c r="B921" s="1673"/>
      <c r="C921" s="293"/>
      <c r="D921" s="1067"/>
      <c r="E921" s="293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  <c r="AG921" s="44"/>
    </row>
    <row r="922" spans="1:33" ht="16.5" thickBot="1" x14ac:dyDescent="0.3">
      <c r="A922" s="45"/>
      <c r="B922" s="1673"/>
      <c r="C922" s="293"/>
      <c r="D922" s="1067"/>
      <c r="E922" s="293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  <c r="AG922" s="44"/>
    </row>
    <row r="923" spans="1:33" ht="16.5" thickBot="1" x14ac:dyDescent="0.3">
      <c r="A923" s="45"/>
      <c r="B923" s="1673"/>
      <c r="C923" s="293"/>
      <c r="D923" s="1067"/>
      <c r="E923" s="293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  <c r="AG923" s="44"/>
    </row>
    <row r="924" spans="1:33" ht="16.5" thickBot="1" x14ac:dyDescent="0.3">
      <c r="A924" s="45"/>
      <c r="B924" s="1673"/>
      <c r="C924" s="293"/>
      <c r="D924" s="1067"/>
      <c r="E924" s="293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  <c r="AG924" s="44"/>
    </row>
    <row r="925" spans="1:33" ht="16.5" thickBot="1" x14ac:dyDescent="0.3">
      <c r="A925" s="45"/>
      <c r="B925" s="1673"/>
      <c r="C925" s="293"/>
      <c r="D925" s="1067"/>
      <c r="E925" s="293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  <c r="AG925" s="44"/>
    </row>
    <row r="926" spans="1:33" ht="57" thickBot="1" x14ac:dyDescent="0.3">
      <c r="A926" s="45"/>
      <c r="B926" s="291" t="s">
        <v>1</v>
      </c>
      <c r="C926" s="386" t="s">
        <v>777</v>
      </c>
      <c r="D926" s="1068" t="s">
        <v>268</v>
      </c>
      <c r="E926" s="386" t="s">
        <v>273</v>
      </c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  <c r="AG926" s="44"/>
    </row>
    <row r="927" spans="1:33" ht="16.5" thickBot="1" x14ac:dyDescent="0.3">
      <c r="A927" s="45"/>
      <c r="B927" s="1673"/>
      <c r="C927" s="293"/>
      <c r="D927" s="1067"/>
      <c r="E927" s="293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  <c r="AG927" s="44"/>
    </row>
    <row r="928" spans="1:33" ht="16.5" thickBot="1" x14ac:dyDescent="0.3">
      <c r="A928" s="45"/>
      <c r="B928" s="1673"/>
      <c r="C928" s="293"/>
      <c r="D928" s="1067"/>
      <c r="E928" s="293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  <c r="AG928" s="44"/>
    </row>
    <row r="929" spans="1:33" ht="16.5" thickBot="1" x14ac:dyDescent="0.3">
      <c r="A929" s="45"/>
      <c r="B929" s="1673"/>
      <c r="C929" s="293"/>
      <c r="D929" s="1067"/>
      <c r="E929" s="293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  <c r="AG929" s="44"/>
    </row>
    <row r="930" spans="1:33" ht="16.5" thickBot="1" x14ac:dyDescent="0.3">
      <c r="A930" s="45"/>
      <c r="B930" s="1673"/>
      <c r="C930" s="293"/>
      <c r="D930" s="1067"/>
      <c r="E930" s="293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  <c r="AG930" s="44"/>
    </row>
    <row r="931" spans="1:33" ht="16.5" thickBot="1" x14ac:dyDescent="0.3">
      <c r="A931" s="45"/>
      <c r="B931" s="1673"/>
      <c r="C931" s="293"/>
      <c r="D931" s="1067"/>
      <c r="E931" s="293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  <c r="AG931" s="44"/>
    </row>
    <row r="932" spans="1:33" ht="16.5" thickBot="1" x14ac:dyDescent="0.3">
      <c r="A932" s="45"/>
      <c r="B932" s="1673"/>
      <c r="C932" s="293"/>
      <c r="D932" s="1067"/>
      <c r="E932" s="293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  <c r="AG932" s="44"/>
    </row>
    <row r="933" spans="1:33" ht="16.5" thickBot="1" x14ac:dyDescent="0.3">
      <c r="A933" s="45"/>
      <c r="B933" s="1673"/>
      <c r="C933" s="293"/>
      <c r="D933" s="1067"/>
      <c r="E933" s="293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  <c r="AG933" s="44"/>
    </row>
    <row r="934" spans="1:33" ht="16.5" thickBot="1" x14ac:dyDescent="0.3">
      <c r="A934" s="45"/>
      <c r="B934" s="1673"/>
      <c r="C934" s="293"/>
      <c r="D934" s="1067"/>
      <c r="E934" s="293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  <c r="AG934" s="44"/>
    </row>
    <row r="935" spans="1:33" ht="16.5" thickBot="1" x14ac:dyDescent="0.3">
      <c r="A935" s="45"/>
      <c r="B935" s="1673"/>
      <c r="C935" s="293"/>
      <c r="D935" s="1067"/>
      <c r="E935" s="293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  <c r="AG935" s="44"/>
    </row>
    <row r="936" spans="1:33" ht="16.5" thickBot="1" x14ac:dyDescent="0.3">
      <c r="A936" s="45"/>
      <c r="B936" s="1673"/>
      <c r="C936" s="293"/>
      <c r="D936" s="1067"/>
      <c r="E936" s="293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  <c r="AG936" s="44"/>
    </row>
    <row r="937" spans="1:33" ht="16.5" thickBot="1" x14ac:dyDescent="0.3">
      <c r="A937" s="45"/>
      <c r="B937" s="1673"/>
      <c r="C937" s="293"/>
      <c r="D937" s="1067"/>
      <c r="E937" s="293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  <c r="AG937" s="44"/>
    </row>
    <row r="938" spans="1:33" ht="16.5" thickBot="1" x14ac:dyDescent="0.3">
      <c r="A938" s="45"/>
      <c r="B938" s="1673"/>
      <c r="C938" s="293"/>
      <c r="D938" s="1067"/>
      <c r="E938" s="293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  <c r="AG938" s="44"/>
    </row>
    <row r="939" spans="1:33" ht="16.5" thickBot="1" x14ac:dyDescent="0.3">
      <c r="A939" s="45"/>
      <c r="B939" s="1673"/>
      <c r="C939" s="293"/>
      <c r="D939" s="1067"/>
      <c r="E939" s="293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  <c r="AG939" s="44"/>
    </row>
    <row r="940" spans="1:33" ht="16.5" thickBot="1" x14ac:dyDescent="0.3">
      <c r="A940" s="45"/>
      <c r="B940" s="1673"/>
      <c r="C940" s="293"/>
      <c r="D940" s="1067"/>
      <c r="E940" s="293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  <c r="AG940" s="44"/>
    </row>
    <row r="941" spans="1:33" ht="16.5" thickBot="1" x14ac:dyDescent="0.3">
      <c r="A941" s="45"/>
      <c r="B941" s="1673"/>
      <c r="C941" s="293"/>
      <c r="D941" s="1067"/>
      <c r="E941" s="293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  <c r="AG941" s="44"/>
    </row>
    <row r="942" spans="1:33" ht="16.5" thickBot="1" x14ac:dyDescent="0.3">
      <c r="A942" s="45"/>
      <c r="B942" s="1673"/>
      <c r="C942" s="293"/>
      <c r="D942" s="1067"/>
      <c r="E942" s="293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  <c r="AG942" s="44"/>
    </row>
    <row r="943" spans="1:33" ht="16.5" thickBot="1" x14ac:dyDescent="0.3">
      <c r="A943" s="45"/>
      <c r="B943" s="1673"/>
      <c r="C943" s="293"/>
      <c r="D943" s="1067"/>
      <c r="E943" s="293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  <c r="AG943" s="44"/>
    </row>
    <row r="944" spans="1:33" ht="16.5" thickBot="1" x14ac:dyDescent="0.3">
      <c r="A944" s="45"/>
      <c r="B944" s="1673"/>
      <c r="C944" s="293"/>
      <c r="D944" s="1067"/>
      <c r="E944" s="293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  <c r="AG944" s="44"/>
    </row>
    <row r="945" spans="1:33" ht="16.5" thickBot="1" x14ac:dyDescent="0.3">
      <c r="A945" s="45"/>
      <c r="B945" s="1673"/>
      <c r="C945" s="293"/>
      <c r="D945" s="1067"/>
      <c r="E945" s="293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  <c r="AG945" s="44"/>
    </row>
    <row r="946" spans="1:33" ht="16.5" thickBot="1" x14ac:dyDescent="0.3">
      <c r="A946" s="45"/>
      <c r="B946" s="1673"/>
      <c r="C946" s="293"/>
      <c r="D946" s="1067"/>
      <c r="E946" s="293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  <c r="AG946" s="44"/>
    </row>
    <row r="947" spans="1:33" ht="16.5" thickBot="1" x14ac:dyDescent="0.3">
      <c r="A947" s="45"/>
      <c r="B947" s="1673"/>
      <c r="C947" s="293"/>
      <c r="D947" s="1067"/>
      <c r="E947" s="293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  <c r="AG947" s="44"/>
    </row>
    <row r="948" spans="1:33" ht="57" thickBot="1" x14ac:dyDescent="0.3">
      <c r="A948" s="45"/>
      <c r="B948" s="291" t="s">
        <v>1</v>
      </c>
      <c r="C948" s="386" t="s">
        <v>777</v>
      </c>
      <c r="D948" s="1068" t="s">
        <v>268</v>
      </c>
      <c r="E948" s="386" t="s">
        <v>273</v>
      </c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  <c r="AG948" s="44"/>
    </row>
    <row r="949" spans="1:33" ht="16.5" thickBot="1" x14ac:dyDescent="0.3">
      <c r="A949" s="45"/>
      <c r="B949" s="1673"/>
      <c r="C949" s="293"/>
      <c r="D949" s="1067"/>
      <c r="E949" s="293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  <c r="AG949" s="44"/>
    </row>
    <row r="950" spans="1:33" ht="16.5" thickBot="1" x14ac:dyDescent="0.3">
      <c r="A950" s="45"/>
      <c r="B950" s="1673"/>
      <c r="C950" s="293"/>
      <c r="D950" s="1067"/>
      <c r="E950" s="293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  <c r="AG950" s="44"/>
    </row>
    <row r="951" spans="1:33" ht="16.5" thickBot="1" x14ac:dyDescent="0.3">
      <c r="A951" s="45"/>
      <c r="B951" s="1673"/>
      <c r="C951" s="293"/>
      <c r="D951" s="1067"/>
      <c r="E951" s="293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  <c r="AG951" s="44"/>
    </row>
    <row r="952" spans="1:33" ht="16.5" thickBot="1" x14ac:dyDescent="0.3">
      <c r="A952" s="45"/>
      <c r="B952" s="1673"/>
      <c r="C952" s="293"/>
      <c r="D952" s="1067"/>
      <c r="E952" s="293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  <c r="AG952" s="44"/>
    </row>
    <row r="953" spans="1:33" ht="16.5" thickBot="1" x14ac:dyDescent="0.3">
      <c r="A953" s="45"/>
      <c r="B953" s="1673"/>
      <c r="C953" s="293"/>
      <c r="D953" s="1067"/>
      <c r="E953" s="293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  <c r="AG953" s="44"/>
    </row>
    <row r="954" spans="1:33" ht="16.5" thickBot="1" x14ac:dyDescent="0.3">
      <c r="A954" s="45"/>
      <c r="B954" s="1673"/>
      <c r="C954" s="293"/>
      <c r="D954" s="1067"/>
      <c r="E954" s="293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  <c r="AG954" s="44"/>
    </row>
    <row r="955" spans="1:33" ht="16.5" thickBot="1" x14ac:dyDescent="0.3">
      <c r="A955" s="45"/>
      <c r="B955" s="1673"/>
      <c r="C955" s="293"/>
      <c r="D955" s="1067"/>
      <c r="E955" s="293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  <c r="AG955" s="44"/>
    </row>
    <row r="956" spans="1:33" ht="16.5" thickBot="1" x14ac:dyDescent="0.3">
      <c r="A956" s="45"/>
      <c r="B956" s="1673"/>
      <c r="C956" s="293"/>
      <c r="D956" s="1067"/>
      <c r="E956" s="293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  <c r="AG956" s="44"/>
    </row>
    <row r="957" spans="1:33" ht="16.5" thickBot="1" x14ac:dyDescent="0.3">
      <c r="A957" s="45"/>
      <c r="B957" s="1673"/>
      <c r="C957" s="293"/>
      <c r="D957" s="1067"/>
      <c r="E957" s="293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  <c r="AG957" s="44"/>
    </row>
    <row r="958" spans="1:33" ht="16.5" thickBot="1" x14ac:dyDescent="0.3">
      <c r="A958" s="45"/>
      <c r="B958" s="1673"/>
      <c r="C958" s="293"/>
      <c r="D958" s="1067"/>
      <c r="E958" s="293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  <c r="AG958" s="44"/>
    </row>
    <row r="959" spans="1:33" ht="16.5" thickBot="1" x14ac:dyDescent="0.3">
      <c r="A959" s="45"/>
      <c r="B959" s="1673"/>
      <c r="C959" s="293"/>
      <c r="D959" s="1067"/>
      <c r="E959" s="293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  <c r="AG959" s="44"/>
    </row>
    <row r="960" spans="1:33" ht="16.5" thickBot="1" x14ac:dyDescent="0.3">
      <c r="A960" s="45"/>
      <c r="B960" s="1673"/>
      <c r="C960" s="293"/>
      <c r="D960" s="1067"/>
      <c r="E960" s="293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  <c r="AG960" s="44"/>
    </row>
    <row r="961" spans="1:33" ht="16.5" thickBot="1" x14ac:dyDescent="0.3">
      <c r="A961" s="45"/>
      <c r="B961" s="1673"/>
      <c r="C961" s="293"/>
      <c r="D961" s="1067"/>
      <c r="E961" s="293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  <c r="AG961" s="44"/>
    </row>
    <row r="962" spans="1:33" ht="15.75" thickBot="1" x14ac:dyDescent="0.3">
      <c r="A962" s="45"/>
      <c r="B962" s="45"/>
      <c r="C962" s="45"/>
      <c r="D962" s="45"/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  <c r="AG962" s="44"/>
    </row>
    <row r="963" spans="1:33" ht="16.5" thickBot="1" x14ac:dyDescent="0.3">
      <c r="A963" s="45"/>
      <c r="B963" s="1015" t="s">
        <v>91</v>
      </c>
      <c r="C963" s="2271"/>
      <c r="D963" s="2272"/>
      <c r="E963" s="2272"/>
      <c r="F963" s="2272"/>
      <c r="G963" s="2272"/>
      <c r="H963" s="2272"/>
      <c r="I963" s="2272"/>
      <c r="J963" s="2272"/>
      <c r="K963" s="2272"/>
      <c r="L963" s="2272"/>
      <c r="M963" s="2272"/>
      <c r="N963" s="2272"/>
      <c r="O963" s="2272"/>
      <c r="P963" s="2272"/>
      <c r="Q963" s="2272"/>
      <c r="R963" s="2272"/>
      <c r="S963" s="2272"/>
      <c r="T963" s="2272"/>
      <c r="U963" s="2272"/>
      <c r="V963" s="2272"/>
      <c r="W963" s="2272"/>
      <c r="X963" s="2272"/>
      <c r="Y963" s="2272"/>
      <c r="Z963" s="2273"/>
      <c r="AA963" s="45"/>
      <c r="AB963" s="45"/>
      <c r="AC963" s="45"/>
      <c r="AD963" s="45"/>
      <c r="AE963" s="45"/>
      <c r="AF963" s="45"/>
      <c r="AG963" s="44"/>
    </row>
    <row r="964" spans="1:33" ht="60" customHeight="1" thickBot="1" x14ac:dyDescent="0.3">
      <c r="A964" s="45"/>
      <c r="B964" s="45"/>
      <c r="C964" s="2277"/>
      <c r="D964" s="2278"/>
      <c r="E964" s="2278"/>
      <c r="F964" s="2278"/>
      <c r="G964" s="2278"/>
      <c r="H964" s="2278"/>
      <c r="I964" s="2278"/>
      <c r="J964" s="2278"/>
      <c r="K964" s="2278"/>
      <c r="L964" s="2278"/>
      <c r="M964" s="2278"/>
      <c r="N964" s="2278"/>
      <c r="O964" s="2278"/>
      <c r="P964" s="2278"/>
      <c r="Q964" s="2278"/>
      <c r="R964" s="2278"/>
      <c r="S964" s="2278"/>
      <c r="T964" s="2278"/>
      <c r="U964" s="2278"/>
      <c r="V964" s="2278"/>
      <c r="W964" s="2278"/>
      <c r="X964" s="2278"/>
      <c r="Y964" s="2278"/>
      <c r="Z964" s="2279"/>
      <c r="AA964" s="45"/>
      <c r="AB964" s="45"/>
      <c r="AC964" s="45"/>
      <c r="AD964" s="45"/>
      <c r="AE964" s="45"/>
      <c r="AF964" s="45"/>
      <c r="AG964" s="44"/>
    </row>
    <row r="965" spans="1:33" x14ac:dyDescent="0.25">
      <c r="A965" s="72"/>
      <c r="B965" s="72"/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44"/>
    </row>
    <row r="966" spans="1:33" x14ac:dyDescent="0.25">
      <c r="A966" s="45"/>
      <c r="B966" s="45"/>
      <c r="C966" s="45"/>
      <c r="D966" s="45"/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  <c r="AG966" s="44"/>
    </row>
    <row r="967" spans="1:33" ht="21" x14ac:dyDescent="0.4">
      <c r="A967" s="45"/>
      <c r="B967" s="63" t="s">
        <v>927</v>
      </c>
      <c r="C967" s="45"/>
      <c r="D967" s="45"/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  <c r="AG967" s="44"/>
    </row>
    <row r="968" spans="1:33" ht="17.25" customHeight="1" x14ac:dyDescent="0.3">
      <c r="A968" s="45"/>
      <c r="B968" s="900" t="s">
        <v>837</v>
      </c>
      <c r="C968" s="45"/>
      <c r="D968" s="45"/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  <c r="AG968" s="44"/>
    </row>
    <row r="969" spans="1:33" ht="17.25" customHeight="1" thickBot="1" x14ac:dyDescent="0.35">
      <c r="A969" s="45"/>
      <c r="B969" s="899" t="s">
        <v>917</v>
      </c>
      <c r="C969" s="45"/>
      <c r="D969" s="45"/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  <c r="AG969" s="44"/>
    </row>
    <row r="970" spans="1:33" ht="90.75" thickBot="1" x14ac:dyDescent="0.3">
      <c r="A970" s="45"/>
      <c r="B970" s="52" t="s">
        <v>1</v>
      </c>
      <c r="C970" s="50" t="s">
        <v>900</v>
      </c>
      <c r="D970" s="1017" t="s">
        <v>813</v>
      </c>
      <c r="E970" s="53" t="s">
        <v>814</v>
      </c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  <c r="AG970" s="44"/>
    </row>
    <row r="971" spans="1:33" ht="32.25" thickBot="1" x14ac:dyDescent="0.35">
      <c r="A971" s="45"/>
      <c r="B971" s="902">
        <v>1</v>
      </c>
      <c r="C971" s="1022" t="s">
        <v>901</v>
      </c>
      <c r="D971" s="1023"/>
      <c r="E971" s="1024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  <c r="AG971" s="44"/>
    </row>
    <row r="972" spans="1:33" ht="20.25" thickBot="1" x14ac:dyDescent="0.35">
      <c r="A972" s="45"/>
      <c r="B972" s="903">
        <v>2</v>
      </c>
      <c r="C972" s="997" t="s">
        <v>902</v>
      </c>
      <c r="D972" s="1025"/>
      <c r="E972" s="1024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  <c r="AG972" s="44"/>
    </row>
    <row r="973" spans="1:33" ht="32.25" thickBot="1" x14ac:dyDescent="0.35">
      <c r="A973" s="45"/>
      <c r="B973" s="903">
        <v>3</v>
      </c>
      <c r="C973" s="997" t="s">
        <v>903</v>
      </c>
      <c r="D973" s="1026"/>
      <c r="E973" s="1024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  <c r="AG973" s="44"/>
    </row>
    <row r="974" spans="1:33" ht="32.25" thickBot="1" x14ac:dyDescent="0.35">
      <c r="A974" s="45"/>
      <c r="B974" s="903">
        <v>4</v>
      </c>
      <c r="C974" s="997" t="s">
        <v>904</v>
      </c>
      <c r="D974" s="1026"/>
      <c r="E974" s="1024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  <c r="AG974" s="44"/>
    </row>
    <row r="975" spans="1:33" ht="20.25" thickBot="1" x14ac:dyDescent="0.35">
      <c r="A975" s="45"/>
      <c r="B975" s="903">
        <v>5</v>
      </c>
      <c r="C975" s="997" t="s">
        <v>845</v>
      </c>
      <c r="D975" s="1025"/>
      <c r="E975" s="1024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  <c r="AG975" s="44"/>
    </row>
    <row r="976" spans="1:33" ht="20.25" thickBot="1" x14ac:dyDescent="0.35">
      <c r="A976" s="45"/>
      <c r="B976" s="903">
        <v>6</v>
      </c>
      <c r="C976" s="997" t="s">
        <v>905</v>
      </c>
      <c r="D976" s="1025"/>
      <c r="E976" s="1024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  <c r="AG976" s="44"/>
    </row>
    <row r="977" spans="1:33" ht="20.25" thickBot="1" x14ac:dyDescent="0.35">
      <c r="A977" s="45"/>
      <c r="B977" s="903">
        <v>7</v>
      </c>
      <c r="C977" s="997" t="s">
        <v>906</v>
      </c>
      <c r="D977" s="1025"/>
      <c r="E977" s="1024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  <c r="AG977" s="44"/>
    </row>
    <row r="978" spans="1:33" ht="20.25" thickBot="1" x14ac:dyDescent="0.35">
      <c r="A978" s="45"/>
      <c r="B978" s="903">
        <v>8</v>
      </c>
      <c r="C978" s="997" t="s">
        <v>907</v>
      </c>
      <c r="D978" s="1027"/>
      <c r="E978" s="1024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  <c r="AG978" s="44"/>
    </row>
    <row r="979" spans="1:33" ht="20.25" thickBot="1" x14ac:dyDescent="0.35">
      <c r="A979" s="45"/>
      <c r="B979" s="903">
        <v>9</v>
      </c>
      <c r="C979" s="997" t="s">
        <v>908</v>
      </c>
      <c r="D979" s="1027"/>
      <c r="E979" s="1024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  <c r="AG979" s="44"/>
    </row>
    <row r="980" spans="1:33" ht="20.25" thickBot="1" x14ac:dyDescent="0.35">
      <c r="A980" s="45"/>
      <c r="B980" s="903">
        <v>10</v>
      </c>
      <c r="C980" s="997" t="s">
        <v>833</v>
      </c>
      <c r="D980" s="1027"/>
      <c r="E980" s="1024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  <c r="AG980" s="44"/>
    </row>
    <row r="981" spans="1:33" ht="20.25" thickBot="1" x14ac:dyDescent="0.35">
      <c r="A981" s="45"/>
      <c r="B981" s="903">
        <v>11</v>
      </c>
      <c r="C981" s="997" t="s">
        <v>829</v>
      </c>
      <c r="D981" s="1027"/>
      <c r="E981" s="1024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  <c r="AG981" s="44"/>
    </row>
    <row r="982" spans="1:33" ht="20.25" thickBot="1" x14ac:dyDescent="0.35">
      <c r="A982" s="45"/>
      <c r="B982" s="903">
        <v>12</v>
      </c>
      <c r="C982" s="997" t="s">
        <v>70</v>
      </c>
      <c r="D982" s="1027"/>
      <c r="E982" s="1024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  <c r="AG982" s="44"/>
    </row>
    <row r="983" spans="1:33" ht="20.25" thickBot="1" x14ac:dyDescent="0.35">
      <c r="A983" s="45"/>
      <c r="B983" s="1987" t="s">
        <v>0</v>
      </c>
      <c r="C983" s="1988"/>
      <c r="D983" s="1021">
        <f>SUM(D971:D982)</f>
        <v>0</v>
      </c>
      <c r="E983" s="1024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  <c r="AG983" s="44"/>
    </row>
    <row r="984" spans="1:33" x14ac:dyDescent="0.25">
      <c r="A984" s="45"/>
      <c r="B984" s="45"/>
      <c r="C984" s="45"/>
      <c r="D984" s="45"/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  <c r="AG984" s="44"/>
    </row>
    <row r="985" spans="1:33" x14ac:dyDescent="0.25">
      <c r="A985" s="71"/>
      <c r="B985" s="72"/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44"/>
    </row>
    <row r="986" spans="1:33" ht="19.5" thickBot="1" x14ac:dyDescent="0.3">
      <c r="A986" s="45"/>
      <c r="B986" s="45"/>
      <c r="C986" s="45"/>
      <c r="D986" s="45"/>
      <c r="E986" s="298"/>
      <c r="F986" s="299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  <c r="AG986" s="44"/>
    </row>
    <row r="987" spans="1:33" ht="21.75" thickBot="1" x14ac:dyDescent="0.3">
      <c r="A987" s="45"/>
      <c r="B987" s="45"/>
      <c r="C987" s="45"/>
      <c r="D987" s="45"/>
      <c r="E987" s="300" t="s">
        <v>274</v>
      </c>
      <c r="F987" s="1389">
        <f>'DEUXIEME TRIMES.'!F1422</f>
        <v>0</v>
      </c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  <c r="AG987" s="44"/>
    </row>
    <row r="988" spans="1:33" ht="21.75" thickBot="1" x14ac:dyDescent="0.3">
      <c r="A988" s="45"/>
      <c r="B988" s="45"/>
      <c r="C988" s="45"/>
      <c r="D988" s="45"/>
      <c r="E988" s="300" t="s">
        <v>275</v>
      </c>
      <c r="F988" s="1389">
        <f>'DEUXIEME TRIMES.'!F1423</f>
        <v>0</v>
      </c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  <c r="AG988" s="44"/>
    </row>
    <row r="989" spans="1:33" ht="45.75" thickBot="1" x14ac:dyDescent="0.3">
      <c r="A989" s="45"/>
      <c r="B989" s="45"/>
      <c r="C989" s="45"/>
      <c r="D989" s="45"/>
      <c r="E989" s="301" t="s">
        <v>1085</v>
      </c>
      <c r="F989" s="289">
        <f>SUBTOTAL(3,C997:C1094)-3</f>
        <v>0</v>
      </c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  <c r="AG989" s="44"/>
    </row>
    <row r="990" spans="1:33" ht="30.75" thickBot="1" x14ac:dyDescent="0.3">
      <c r="A990" s="45"/>
      <c r="B990" s="45"/>
      <c r="C990" s="45"/>
      <c r="D990" s="45"/>
      <c r="E990" s="297" t="s">
        <v>1086</v>
      </c>
      <c r="F990" s="289">
        <f>SUM(F987:F989)</f>
        <v>0</v>
      </c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  <c r="AG990" s="44"/>
    </row>
    <row r="991" spans="1:33" ht="18.75" x14ac:dyDescent="0.25">
      <c r="A991" s="45"/>
      <c r="B991" s="295" t="s">
        <v>976</v>
      </c>
      <c r="C991" s="42"/>
      <c r="D991" s="42"/>
      <c r="E991" s="42"/>
      <c r="F991" s="42"/>
      <c r="G991" s="42"/>
      <c r="H991" s="42"/>
      <c r="I991" s="42"/>
      <c r="J991" s="42"/>
      <c r="K991" s="42"/>
      <c r="L991" s="42"/>
      <c r="M991" s="42"/>
      <c r="N991" s="42"/>
      <c r="O991" s="45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  <c r="AG991" s="44"/>
    </row>
    <row r="992" spans="1:33" ht="18.75" x14ac:dyDescent="0.25">
      <c r="A992" s="45"/>
      <c r="B992" s="295" t="s">
        <v>788</v>
      </c>
      <c r="C992" s="42"/>
      <c r="D992" s="42"/>
      <c r="E992" s="42"/>
      <c r="F992" s="42"/>
      <c r="G992" s="42"/>
      <c r="H992" s="42"/>
      <c r="I992" s="42"/>
      <c r="J992" s="42"/>
      <c r="K992" s="42"/>
      <c r="L992" s="42"/>
      <c r="M992" s="42"/>
      <c r="N992" s="42"/>
      <c r="O992" s="45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  <c r="AG992" s="44"/>
    </row>
    <row r="993" spans="1:33" ht="20.25" x14ac:dyDescent="0.25">
      <c r="A993" s="45"/>
      <c r="B993" s="295" t="s">
        <v>276</v>
      </c>
      <c r="C993" s="42"/>
      <c r="D993" s="42"/>
      <c r="E993" s="42"/>
      <c r="F993" s="42"/>
      <c r="G993" s="42"/>
      <c r="H993" s="42"/>
      <c r="I993" s="42"/>
      <c r="J993" s="42"/>
      <c r="K993" s="42"/>
      <c r="L993" s="42"/>
      <c r="M993" s="42"/>
      <c r="N993" s="42"/>
      <c r="O993" s="45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  <c r="AG993" s="44"/>
    </row>
    <row r="994" spans="1:33" ht="25.5" x14ac:dyDescent="0.25">
      <c r="A994" s="45"/>
      <c r="B994" s="302" t="s">
        <v>277</v>
      </c>
      <c r="C994" s="42"/>
      <c r="D994" s="42"/>
      <c r="E994" s="42"/>
      <c r="F994" s="42"/>
      <c r="G994" s="42"/>
      <c r="H994" s="42"/>
      <c r="I994" s="42"/>
      <c r="J994" s="42"/>
      <c r="K994" s="42"/>
      <c r="L994" s="42"/>
      <c r="M994" s="42"/>
      <c r="N994" s="42"/>
      <c r="O994" s="45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  <c r="AG994" s="44"/>
    </row>
    <row r="995" spans="1:33" ht="15.75" thickBot="1" x14ac:dyDescent="0.3">
      <c r="A995" s="45"/>
      <c r="B995" s="303"/>
      <c r="C995" s="42"/>
      <c r="D995" s="42"/>
      <c r="E995" s="42"/>
      <c r="F995" s="42"/>
      <c r="G995" s="42"/>
      <c r="H995" s="42"/>
      <c r="I995" s="42"/>
      <c r="J995" s="42"/>
      <c r="K995" s="42"/>
      <c r="L995" s="42"/>
      <c r="M995" s="42"/>
      <c r="N995" s="42"/>
      <c r="O995" s="45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  <c r="AG995" s="44"/>
    </row>
    <row r="996" spans="1:33" ht="21.75" thickBot="1" x14ac:dyDescent="0.3">
      <c r="A996" s="45"/>
      <c r="B996" s="291" t="s">
        <v>1</v>
      </c>
      <c r="C996" s="291" t="s">
        <v>151</v>
      </c>
      <c r="D996" s="291" t="s">
        <v>278</v>
      </c>
      <c r="E996" s="291" t="s">
        <v>158</v>
      </c>
      <c r="F996" s="291" t="s">
        <v>30</v>
      </c>
      <c r="G996" s="291" t="s">
        <v>55</v>
      </c>
      <c r="H996" s="42"/>
      <c r="I996" s="42"/>
      <c r="J996" s="42"/>
      <c r="K996" s="42"/>
      <c r="L996" s="42"/>
      <c r="M996" s="42"/>
      <c r="N996" s="42"/>
      <c r="O996" s="45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  <c r="AG996" s="44"/>
    </row>
    <row r="997" spans="1:33" ht="16.5" thickBot="1" x14ac:dyDescent="0.3">
      <c r="A997" s="45"/>
      <c r="B997" s="1673"/>
      <c r="C997" s="293"/>
      <c r="D997" s="293"/>
      <c r="E997" s="293"/>
      <c r="F997" s="293"/>
      <c r="G997" s="293"/>
      <c r="H997" s="42"/>
      <c r="I997" s="42"/>
      <c r="J997" s="42"/>
      <c r="K997" s="42"/>
      <c r="L997" s="42"/>
      <c r="M997" s="42"/>
      <c r="N997" s="42"/>
      <c r="O997" s="45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  <c r="AG997" s="44"/>
    </row>
    <row r="998" spans="1:33" ht="16.5" thickBot="1" x14ac:dyDescent="0.3">
      <c r="A998" s="45"/>
      <c r="B998" s="1673"/>
      <c r="C998" s="293"/>
      <c r="D998" s="293"/>
      <c r="E998" s="293"/>
      <c r="F998" s="293"/>
      <c r="G998" s="293"/>
      <c r="H998" s="42"/>
      <c r="I998" s="42"/>
      <c r="J998" s="42"/>
      <c r="K998" s="42"/>
      <c r="L998" s="42"/>
      <c r="M998" s="42"/>
      <c r="N998" s="42"/>
      <c r="O998" s="45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  <c r="AG998" s="44"/>
    </row>
    <row r="999" spans="1:33" ht="16.5" thickBot="1" x14ac:dyDescent="0.3">
      <c r="A999" s="45"/>
      <c r="B999" s="1673"/>
      <c r="C999" s="293"/>
      <c r="D999" s="293"/>
      <c r="E999" s="293"/>
      <c r="F999" s="293"/>
      <c r="G999" s="293"/>
      <c r="H999" s="42"/>
      <c r="I999" s="42"/>
      <c r="J999" s="42"/>
      <c r="K999" s="42"/>
      <c r="L999" s="42"/>
      <c r="M999" s="42"/>
      <c r="N999" s="42"/>
      <c r="O999" s="45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  <c r="AG999" s="44"/>
    </row>
    <row r="1000" spans="1:33" ht="16.5" thickBot="1" x14ac:dyDescent="0.3">
      <c r="A1000" s="45"/>
      <c r="B1000" s="1673"/>
      <c r="C1000" s="293"/>
      <c r="D1000" s="293"/>
      <c r="E1000" s="293"/>
      <c r="F1000" s="293"/>
      <c r="G1000" s="293"/>
      <c r="H1000" s="42"/>
      <c r="I1000" s="42"/>
      <c r="J1000" s="42"/>
      <c r="K1000" s="42"/>
      <c r="L1000" s="42"/>
      <c r="M1000" s="42"/>
      <c r="N1000" s="42"/>
      <c r="O1000" s="45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  <c r="AG1000" s="44"/>
    </row>
    <row r="1001" spans="1:33" ht="16.5" thickBot="1" x14ac:dyDescent="0.3">
      <c r="A1001" s="45"/>
      <c r="B1001" s="1673"/>
      <c r="C1001" s="293"/>
      <c r="D1001" s="293"/>
      <c r="E1001" s="293"/>
      <c r="F1001" s="293"/>
      <c r="G1001" s="293"/>
      <c r="H1001" s="42"/>
      <c r="I1001" s="42"/>
      <c r="J1001" s="42"/>
      <c r="K1001" s="42"/>
      <c r="L1001" s="42"/>
      <c r="M1001" s="42"/>
      <c r="N1001" s="42"/>
      <c r="O1001" s="45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  <c r="AG1001" s="44"/>
    </row>
    <row r="1002" spans="1:33" ht="16.5" thickBot="1" x14ac:dyDescent="0.3">
      <c r="A1002" s="45"/>
      <c r="B1002" s="1673"/>
      <c r="C1002" s="293"/>
      <c r="D1002" s="293"/>
      <c r="E1002" s="293"/>
      <c r="F1002" s="293"/>
      <c r="G1002" s="293"/>
      <c r="H1002" s="42"/>
      <c r="I1002" s="42"/>
      <c r="J1002" s="42"/>
      <c r="K1002" s="42"/>
      <c r="L1002" s="42"/>
      <c r="M1002" s="42"/>
      <c r="N1002" s="42"/>
      <c r="O1002" s="45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  <c r="AG1002" s="44"/>
    </row>
    <row r="1003" spans="1:33" ht="16.5" thickBot="1" x14ac:dyDescent="0.3">
      <c r="A1003" s="45"/>
      <c r="B1003" s="1673"/>
      <c r="C1003" s="293"/>
      <c r="D1003" s="293"/>
      <c r="E1003" s="293"/>
      <c r="F1003" s="293"/>
      <c r="G1003" s="293"/>
      <c r="H1003" s="42"/>
      <c r="I1003" s="42"/>
      <c r="J1003" s="42"/>
      <c r="K1003" s="42"/>
      <c r="L1003" s="42"/>
      <c r="M1003" s="42"/>
      <c r="N1003" s="42"/>
      <c r="O1003" s="45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  <c r="AG1003" s="44"/>
    </row>
    <row r="1004" spans="1:33" ht="16.5" thickBot="1" x14ac:dyDescent="0.3">
      <c r="A1004" s="45"/>
      <c r="B1004" s="1673"/>
      <c r="C1004" s="293"/>
      <c r="D1004" s="293"/>
      <c r="E1004" s="293"/>
      <c r="F1004" s="293"/>
      <c r="G1004" s="293"/>
      <c r="H1004" s="42"/>
      <c r="I1004" s="42"/>
      <c r="J1004" s="42"/>
      <c r="K1004" s="42"/>
      <c r="L1004" s="42"/>
      <c r="M1004" s="42"/>
      <c r="N1004" s="42"/>
      <c r="O1004" s="45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  <c r="AG1004" s="44"/>
    </row>
    <row r="1005" spans="1:33" ht="16.5" thickBot="1" x14ac:dyDescent="0.3">
      <c r="A1005" s="45"/>
      <c r="B1005" s="1673"/>
      <c r="C1005" s="293"/>
      <c r="D1005" s="293"/>
      <c r="E1005" s="293"/>
      <c r="F1005" s="293"/>
      <c r="G1005" s="293"/>
      <c r="H1005" s="42"/>
      <c r="I1005" s="42"/>
      <c r="J1005" s="42"/>
      <c r="K1005" s="42"/>
      <c r="L1005" s="42"/>
      <c r="M1005" s="42"/>
      <c r="N1005" s="42"/>
      <c r="O1005" s="45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  <c r="AG1005" s="44"/>
    </row>
    <row r="1006" spans="1:33" ht="16.5" thickBot="1" x14ac:dyDescent="0.3">
      <c r="A1006" s="45"/>
      <c r="B1006" s="1673"/>
      <c r="C1006" s="293"/>
      <c r="D1006" s="293"/>
      <c r="E1006" s="293"/>
      <c r="F1006" s="293"/>
      <c r="G1006" s="293"/>
      <c r="H1006" s="42"/>
      <c r="I1006" s="42"/>
      <c r="J1006" s="42"/>
      <c r="K1006" s="42"/>
      <c r="L1006" s="42"/>
      <c r="M1006" s="42"/>
      <c r="N1006" s="42"/>
      <c r="O1006" s="45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  <c r="AG1006" s="44"/>
    </row>
    <row r="1007" spans="1:33" ht="16.5" thickBot="1" x14ac:dyDescent="0.3">
      <c r="A1007" s="45"/>
      <c r="B1007" s="1673"/>
      <c r="C1007" s="293"/>
      <c r="D1007" s="293"/>
      <c r="E1007" s="293"/>
      <c r="F1007" s="293"/>
      <c r="G1007" s="293"/>
      <c r="H1007" s="42"/>
      <c r="I1007" s="42"/>
      <c r="J1007" s="42"/>
      <c r="K1007" s="42"/>
      <c r="L1007" s="42"/>
      <c r="M1007" s="42"/>
      <c r="N1007" s="42"/>
      <c r="O1007" s="45"/>
      <c r="P1007" s="45"/>
      <c r="Q1007" s="45"/>
      <c r="R1007" s="45"/>
      <c r="S1007" s="45"/>
      <c r="T1007" s="45"/>
      <c r="U1007" s="45"/>
      <c r="V1007" s="45"/>
      <c r="W1007" s="45"/>
      <c r="X1007" s="45"/>
      <c r="Y1007" s="45"/>
      <c r="Z1007" s="45"/>
      <c r="AA1007" s="45"/>
      <c r="AB1007" s="45"/>
      <c r="AC1007" s="45"/>
      <c r="AD1007" s="45"/>
      <c r="AE1007" s="45"/>
      <c r="AF1007" s="45"/>
      <c r="AG1007" s="44"/>
    </row>
    <row r="1008" spans="1:33" ht="16.5" thickBot="1" x14ac:dyDescent="0.3">
      <c r="A1008" s="45"/>
      <c r="B1008" s="1673"/>
      <c r="C1008" s="293"/>
      <c r="D1008" s="293"/>
      <c r="E1008" s="293"/>
      <c r="F1008" s="293"/>
      <c r="G1008" s="293"/>
      <c r="H1008" s="42"/>
      <c r="I1008" s="42"/>
      <c r="J1008" s="42"/>
      <c r="K1008" s="42"/>
      <c r="L1008" s="42"/>
      <c r="M1008" s="42"/>
      <c r="N1008" s="42"/>
      <c r="O1008" s="45"/>
      <c r="P1008" s="45"/>
      <c r="Q1008" s="45"/>
      <c r="R1008" s="45"/>
      <c r="S1008" s="45"/>
      <c r="T1008" s="45"/>
      <c r="U1008" s="45"/>
      <c r="V1008" s="45"/>
      <c r="W1008" s="45"/>
      <c r="X1008" s="45"/>
      <c r="Y1008" s="45"/>
      <c r="Z1008" s="45"/>
      <c r="AA1008" s="45"/>
      <c r="AB1008" s="45"/>
      <c r="AC1008" s="45"/>
      <c r="AD1008" s="45"/>
      <c r="AE1008" s="45"/>
      <c r="AF1008" s="45"/>
      <c r="AG1008" s="44"/>
    </row>
    <row r="1009" spans="1:33" ht="16.5" thickBot="1" x14ac:dyDescent="0.3">
      <c r="A1009" s="45"/>
      <c r="B1009" s="1673"/>
      <c r="C1009" s="293"/>
      <c r="D1009" s="293"/>
      <c r="E1009" s="293"/>
      <c r="F1009" s="293"/>
      <c r="G1009" s="293"/>
      <c r="H1009" s="42"/>
      <c r="I1009" s="42"/>
      <c r="J1009" s="42"/>
      <c r="K1009" s="42"/>
      <c r="L1009" s="42"/>
      <c r="M1009" s="42"/>
      <c r="N1009" s="42"/>
      <c r="O1009" s="45"/>
      <c r="P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  <c r="AE1009" s="45"/>
      <c r="AF1009" s="45"/>
      <c r="AG1009" s="44"/>
    </row>
    <row r="1010" spans="1:33" ht="16.5" thickBot="1" x14ac:dyDescent="0.3">
      <c r="A1010" s="45"/>
      <c r="B1010" s="1673"/>
      <c r="C1010" s="293"/>
      <c r="D1010" s="293"/>
      <c r="E1010" s="293"/>
      <c r="F1010" s="293"/>
      <c r="G1010" s="293"/>
      <c r="H1010" s="42"/>
      <c r="I1010" s="42"/>
      <c r="J1010" s="42"/>
      <c r="K1010" s="42"/>
      <c r="L1010" s="42"/>
      <c r="M1010" s="42"/>
      <c r="N1010" s="42"/>
      <c r="O1010" s="45"/>
      <c r="P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  <c r="AE1010" s="45"/>
      <c r="AF1010" s="45"/>
      <c r="AG1010" s="44"/>
    </row>
    <row r="1011" spans="1:33" ht="16.5" thickBot="1" x14ac:dyDescent="0.3">
      <c r="A1011" s="45"/>
      <c r="B1011" s="1673"/>
      <c r="C1011" s="293"/>
      <c r="D1011" s="293"/>
      <c r="E1011" s="293"/>
      <c r="F1011" s="293"/>
      <c r="G1011" s="293"/>
      <c r="H1011" s="42"/>
      <c r="I1011" s="42"/>
      <c r="J1011" s="42"/>
      <c r="K1011" s="42"/>
      <c r="L1011" s="42"/>
      <c r="M1011" s="42"/>
      <c r="N1011" s="42"/>
      <c r="O1011" s="45"/>
      <c r="P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  <c r="AE1011" s="45"/>
      <c r="AF1011" s="45"/>
      <c r="AG1011" s="44"/>
    </row>
    <row r="1012" spans="1:33" ht="16.5" thickBot="1" x14ac:dyDescent="0.3">
      <c r="A1012" s="45"/>
      <c r="B1012" s="1673"/>
      <c r="C1012" s="293"/>
      <c r="D1012" s="293"/>
      <c r="E1012" s="293"/>
      <c r="F1012" s="293"/>
      <c r="G1012" s="293"/>
      <c r="H1012" s="42"/>
      <c r="I1012" s="42"/>
      <c r="J1012" s="42"/>
      <c r="K1012" s="42"/>
      <c r="L1012" s="42"/>
      <c r="M1012" s="42"/>
      <c r="N1012" s="42"/>
      <c r="O1012" s="45"/>
      <c r="P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  <c r="AE1012" s="45"/>
      <c r="AF1012" s="45"/>
      <c r="AG1012" s="44"/>
    </row>
    <row r="1013" spans="1:33" ht="16.5" thickBot="1" x14ac:dyDescent="0.3">
      <c r="A1013" s="45"/>
      <c r="B1013" s="1673"/>
      <c r="C1013" s="293"/>
      <c r="D1013" s="293"/>
      <c r="E1013" s="293"/>
      <c r="F1013" s="293"/>
      <c r="G1013" s="293"/>
      <c r="H1013" s="42"/>
      <c r="I1013" s="42"/>
      <c r="J1013" s="42"/>
      <c r="K1013" s="42"/>
      <c r="L1013" s="42"/>
      <c r="M1013" s="42"/>
      <c r="N1013" s="42"/>
      <c r="O1013" s="45"/>
      <c r="P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  <c r="AE1013" s="45"/>
      <c r="AF1013" s="45"/>
      <c r="AG1013" s="44"/>
    </row>
    <row r="1014" spans="1:33" ht="16.5" thickBot="1" x14ac:dyDescent="0.3">
      <c r="A1014" s="45"/>
      <c r="B1014" s="1673"/>
      <c r="C1014" s="293"/>
      <c r="D1014" s="293"/>
      <c r="E1014" s="293"/>
      <c r="F1014" s="293"/>
      <c r="G1014" s="293"/>
      <c r="H1014" s="42"/>
      <c r="I1014" s="42"/>
      <c r="J1014" s="42"/>
      <c r="K1014" s="42"/>
      <c r="L1014" s="42"/>
      <c r="M1014" s="42"/>
      <c r="N1014" s="42"/>
      <c r="O1014" s="45"/>
      <c r="P1014" s="45"/>
      <c r="Q1014" s="45"/>
      <c r="R1014" s="45"/>
      <c r="S1014" s="45"/>
      <c r="T1014" s="45"/>
      <c r="U1014" s="45"/>
      <c r="V1014" s="45"/>
      <c r="W1014" s="45"/>
      <c r="X1014" s="45"/>
      <c r="Y1014" s="45"/>
      <c r="Z1014" s="45"/>
      <c r="AA1014" s="45"/>
      <c r="AB1014" s="45"/>
      <c r="AC1014" s="45"/>
      <c r="AD1014" s="45"/>
      <c r="AE1014" s="45"/>
      <c r="AF1014" s="45"/>
      <c r="AG1014" s="44"/>
    </row>
    <row r="1015" spans="1:33" ht="16.5" thickBot="1" x14ac:dyDescent="0.3">
      <c r="A1015" s="45"/>
      <c r="B1015" s="1673"/>
      <c r="C1015" s="293"/>
      <c r="D1015" s="293"/>
      <c r="E1015" s="293"/>
      <c r="F1015" s="293"/>
      <c r="G1015" s="293"/>
      <c r="H1015" s="42"/>
      <c r="I1015" s="42"/>
      <c r="J1015" s="42"/>
      <c r="K1015" s="42"/>
      <c r="L1015" s="42"/>
      <c r="M1015" s="42"/>
      <c r="N1015" s="42"/>
      <c r="O1015" s="45"/>
      <c r="P1015" s="45"/>
      <c r="Q1015" s="45"/>
      <c r="R1015" s="45"/>
      <c r="S1015" s="45"/>
      <c r="T1015" s="45"/>
      <c r="U1015" s="45"/>
      <c r="V1015" s="45"/>
      <c r="W1015" s="45"/>
      <c r="X1015" s="45"/>
      <c r="Y1015" s="45"/>
      <c r="Z1015" s="45"/>
      <c r="AA1015" s="45"/>
      <c r="AB1015" s="45"/>
      <c r="AC1015" s="45"/>
      <c r="AD1015" s="45"/>
      <c r="AE1015" s="45"/>
      <c r="AF1015" s="45"/>
      <c r="AG1015" s="44"/>
    </row>
    <row r="1016" spans="1:33" ht="16.5" thickBot="1" x14ac:dyDescent="0.3">
      <c r="A1016" s="45"/>
      <c r="B1016" s="1673"/>
      <c r="C1016" s="293"/>
      <c r="D1016" s="293"/>
      <c r="E1016" s="293"/>
      <c r="F1016" s="293"/>
      <c r="G1016" s="293"/>
      <c r="H1016" s="42"/>
      <c r="I1016" s="42"/>
      <c r="J1016" s="42"/>
      <c r="K1016" s="42"/>
      <c r="L1016" s="42"/>
      <c r="M1016" s="42"/>
      <c r="N1016" s="42"/>
      <c r="O1016" s="45"/>
      <c r="P1016" s="45"/>
      <c r="Q1016" s="45"/>
      <c r="R1016" s="45"/>
      <c r="S1016" s="45"/>
      <c r="T1016" s="45"/>
      <c r="U1016" s="45"/>
      <c r="V1016" s="45"/>
      <c r="W1016" s="45"/>
      <c r="X1016" s="45"/>
      <c r="Y1016" s="45"/>
      <c r="Z1016" s="45"/>
      <c r="AA1016" s="45"/>
      <c r="AB1016" s="45"/>
      <c r="AC1016" s="45"/>
      <c r="AD1016" s="45"/>
      <c r="AE1016" s="45"/>
      <c r="AF1016" s="45"/>
      <c r="AG1016" s="44"/>
    </row>
    <row r="1017" spans="1:33" ht="16.5" thickBot="1" x14ac:dyDescent="0.3">
      <c r="A1017" s="45"/>
      <c r="B1017" s="1673"/>
      <c r="C1017" s="293"/>
      <c r="D1017" s="293"/>
      <c r="E1017" s="293"/>
      <c r="F1017" s="293"/>
      <c r="G1017" s="293"/>
      <c r="H1017" s="42"/>
      <c r="I1017" s="42"/>
      <c r="J1017" s="42"/>
      <c r="K1017" s="42"/>
      <c r="L1017" s="42"/>
      <c r="M1017" s="42"/>
      <c r="N1017" s="42"/>
      <c r="O1017" s="45"/>
      <c r="P1017" s="45"/>
      <c r="Q1017" s="45"/>
      <c r="R1017" s="45"/>
      <c r="S1017" s="45"/>
      <c r="T1017" s="45"/>
      <c r="U1017" s="45"/>
      <c r="V1017" s="45"/>
      <c r="W1017" s="45"/>
      <c r="X1017" s="45"/>
      <c r="Y1017" s="45"/>
      <c r="Z1017" s="45"/>
      <c r="AA1017" s="45"/>
      <c r="AB1017" s="45"/>
      <c r="AC1017" s="45"/>
      <c r="AD1017" s="45"/>
      <c r="AE1017" s="45"/>
      <c r="AF1017" s="45"/>
      <c r="AG1017" s="44"/>
    </row>
    <row r="1018" spans="1:33" ht="16.5" thickBot="1" x14ac:dyDescent="0.3">
      <c r="A1018" s="45"/>
      <c r="B1018" s="1673"/>
      <c r="C1018" s="293"/>
      <c r="D1018" s="293"/>
      <c r="E1018" s="293"/>
      <c r="F1018" s="293"/>
      <c r="G1018" s="293"/>
      <c r="H1018" s="42"/>
      <c r="I1018" s="42"/>
      <c r="J1018" s="42"/>
      <c r="K1018" s="42"/>
      <c r="L1018" s="42"/>
      <c r="M1018" s="42"/>
      <c r="N1018" s="42"/>
      <c r="O1018" s="45"/>
      <c r="P1018" s="45"/>
      <c r="Q1018" s="45"/>
      <c r="R1018" s="45"/>
      <c r="S1018" s="45"/>
      <c r="T1018" s="45"/>
      <c r="U1018" s="45"/>
      <c r="V1018" s="45"/>
      <c r="W1018" s="45"/>
      <c r="X1018" s="45"/>
      <c r="Y1018" s="45"/>
      <c r="Z1018" s="45"/>
      <c r="AA1018" s="45"/>
      <c r="AB1018" s="45"/>
      <c r="AC1018" s="45"/>
      <c r="AD1018" s="45"/>
      <c r="AE1018" s="45"/>
      <c r="AF1018" s="45"/>
      <c r="AG1018" s="44"/>
    </row>
    <row r="1019" spans="1:33" ht="21.75" thickBot="1" x14ac:dyDescent="0.3">
      <c r="A1019" s="45"/>
      <c r="B1019" s="291" t="s">
        <v>1</v>
      </c>
      <c r="C1019" s="291" t="s">
        <v>151</v>
      </c>
      <c r="D1019" s="291" t="s">
        <v>278</v>
      </c>
      <c r="E1019" s="291" t="s">
        <v>158</v>
      </c>
      <c r="F1019" s="291" t="s">
        <v>30</v>
      </c>
      <c r="G1019" s="291" t="s">
        <v>55</v>
      </c>
      <c r="H1019" s="42"/>
      <c r="I1019" s="42"/>
      <c r="J1019" s="42"/>
      <c r="K1019" s="42"/>
      <c r="L1019" s="42"/>
      <c r="M1019" s="42"/>
      <c r="N1019" s="42"/>
      <c r="O1019" s="45"/>
      <c r="P1019" s="45"/>
      <c r="Q1019" s="45"/>
      <c r="R1019" s="45"/>
      <c r="S1019" s="45"/>
      <c r="T1019" s="45"/>
      <c r="U1019" s="45"/>
      <c r="V1019" s="45"/>
      <c r="W1019" s="45"/>
      <c r="X1019" s="45"/>
      <c r="Y1019" s="45"/>
      <c r="Z1019" s="45"/>
      <c r="AA1019" s="45"/>
      <c r="AB1019" s="45"/>
      <c r="AC1019" s="45"/>
      <c r="AD1019" s="45"/>
      <c r="AE1019" s="45"/>
      <c r="AF1019" s="45"/>
      <c r="AG1019" s="44"/>
    </row>
    <row r="1020" spans="1:33" ht="16.5" thickBot="1" x14ac:dyDescent="0.3">
      <c r="A1020" s="45"/>
      <c r="B1020" s="1673"/>
      <c r="C1020" s="293"/>
      <c r="D1020" s="293"/>
      <c r="E1020" s="293"/>
      <c r="F1020" s="293"/>
      <c r="G1020" s="293"/>
      <c r="H1020" s="42"/>
      <c r="I1020" s="42"/>
      <c r="J1020" s="42"/>
      <c r="K1020" s="42"/>
      <c r="L1020" s="42"/>
      <c r="M1020" s="42"/>
      <c r="N1020" s="42"/>
      <c r="O1020" s="45"/>
      <c r="P1020" s="45"/>
      <c r="Q1020" s="45"/>
      <c r="R1020" s="45"/>
      <c r="S1020" s="45"/>
      <c r="T1020" s="45"/>
      <c r="U1020" s="45"/>
      <c r="V1020" s="45"/>
      <c r="W1020" s="45"/>
      <c r="X1020" s="45"/>
      <c r="Y1020" s="45"/>
      <c r="Z1020" s="45"/>
      <c r="AA1020" s="45"/>
      <c r="AB1020" s="45"/>
      <c r="AC1020" s="45"/>
      <c r="AD1020" s="45"/>
      <c r="AE1020" s="45"/>
      <c r="AF1020" s="45"/>
      <c r="AG1020" s="44"/>
    </row>
    <row r="1021" spans="1:33" ht="16.5" thickBot="1" x14ac:dyDescent="0.3">
      <c r="A1021" s="45"/>
      <c r="B1021" s="1673"/>
      <c r="C1021" s="293"/>
      <c r="D1021" s="293"/>
      <c r="E1021" s="293"/>
      <c r="F1021" s="293"/>
      <c r="G1021" s="293"/>
      <c r="H1021" s="42"/>
      <c r="I1021" s="42"/>
      <c r="J1021" s="42"/>
      <c r="K1021" s="42"/>
      <c r="L1021" s="42"/>
      <c r="M1021" s="42"/>
      <c r="N1021" s="42"/>
      <c r="O1021" s="45"/>
      <c r="P1021" s="45"/>
      <c r="Q1021" s="45"/>
      <c r="R1021" s="45"/>
      <c r="S1021" s="45"/>
      <c r="T1021" s="45"/>
      <c r="U1021" s="45"/>
      <c r="V1021" s="45"/>
      <c r="W1021" s="45"/>
      <c r="X1021" s="45"/>
      <c r="Y1021" s="45"/>
      <c r="Z1021" s="45"/>
      <c r="AA1021" s="45"/>
      <c r="AB1021" s="45"/>
      <c r="AC1021" s="45"/>
      <c r="AD1021" s="45"/>
      <c r="AE1021" s="45"/>
      <c r="AF1021" s="45"/>
      <c r="AG1021" s="44"/>
    </row>
    <row r="1022" spans="1:33" ht="16.5" thickBot="1" x14ac:dyDescent="0.3">
      <c r="A1022" s="45"/>
      <c r="B1022" s="1673"/>
      <c r="C1022" s="293"/>
      <c r="D1022" s="293"/>
      <c r="E1022" s="293"/>
      <c r="F1022" s="293"/>
      <c r="G1022" s="293"/>
      <c r="H1022" s="42"/>
      <c r="I1022" s="42"/>
      <c r="J1022" s="42"/>
      <c r="K1022" s="42"/>
      <c r="L1022" s="42"/>
      <c r="M1022" s="42"/>
      <c r="N1022" s="42"/>
      <c r="O1022" s="45"/>
      <c r="P1022" s="45"/>
      <c r="Q1022" s="45"/>
      <c r="R1022" s="45"/>
      <c r="S1022" s="45"/>
      <c r="T1022" s="45"/>
      <c r="U1022" s="45"/>
      <c r="V1022" s="45"/>
      <c r="W1022" s="45"/>
      <c r="X1022" s="45"/>
      <c r="Y1022" s="45"/>
      <c r="Z1022" s="45"/>
      <c r="AA1022" s="45"/>
      <c r="AB1022" s="45"/>
      <c r="AC1022" s="45"/>
      <c r="AD1022" s="45"/>
      <c r="AE1022" s="45"/>
      <c r="AF1022" s="45"/>
      <c r="AG1022" s="44"/>
    </row>
    <row r="1023" spans="1:33" ht="16.5" thickBot="1" x14ac:dyDescent="0.3">
      <c r="A1023" s="45"/>
      <c r="B1023" s="1673"/>
      <c r="C1023" s="293"/>
      <c r="D1023" s="293"/>
      <c r="E1023" s="293"/>
      <c r="F1023" s="293"/>
      <c r="G1023" s="293"/>
      <c r="H1023" s="42"/>
      <c r="I1023" s="42"/>
      <c r="J1023" s="42"/>
      <c r="K1023" s="42"/>
      <c r="L1023" s="42"/>
      <c r="M1023" s="42"/>
      <c r="N1023" s="42"/>
      <c r="O1023" s="45"/>
      <c r="P1023" s="45"/>
      <c r="Q1023" s="45"/>
      <c r="R1023" s="45"/>
      <c r="S1023" s="45"/>
      <c r="T1023" s="45"/>
      <c r="U1023" s="45"/>
      <c r="V1023" s="45"/>
      <c r="W1023" s="45"/>
      <c r="X1023" s="45"/>
      <c r="Y1023" s="45"/>
      <c r="Z1023" s="45"/>
      <c r="AA1023" s="45"/>
      <c r="AB1023" s="45"/>
      <c r="AC1023" s="45"/>
      <c r="AD1023" s="45"/>
      <c r="AE1023" s="45"/>
      <c r="AF1023" s="45"/>
      <c r="AG1023" s="44"/>
    </row>
    <row r="1024" spans="1:33" ht="16.5" thickBot="1" x14ac:dyDescent="0.3">
      <c r="A1024" s="45"/>
      <c r="B1024" s="1673"/>
      <c r="C1024" s="293"/>
      <c r="D1024" s="293"/>
      <c r="E1024" s="293"/>
      <c r="F1024" s="293"/>
      <c r="G1024" s="293"/>
      <c r="H1024" s="42"/>
      <c r="I1024" s="42"/>
      <c r="J1024" s="42"/>
      <c r="K1024" s="42"/>
      <c r="L1024" s="42"/>
      <c r="M1024" s="42"/>
      <c r="N1024" s="42"/>
      <c r="O1024" s="45"/>
      <c r="P1024" s="45"/>
      <c r="Q1024" s="45"/>
      <c r="R1024" s="45"/>
      <c r="S1024" s="45"/>
      <c r="T1024" s="45"/>
      <c r="U1024" s="45"/>
      <c r="V1024" s="45"/>
      <c r="W1024" s="45"/>
      <c r="X1024" s="45"/>
      <c r="Y1024" s="45"/>
      <c r="Z1024" s="45"/>
      <c r="AA1024" s="45"/>
      <c r="AB1024" s="45"/>
      <c r="AC1024" s="45"/>
      <c r="AD1024" s="45"/>
      <c r="AE1024" s="45"/>
      <c r="AF1024" s="45"/>
      <c r="AG1024" s="44"/>
    </row>
    <row r="1025" spans="1:33" ht="16.5" thickBot="1" x14ac:dyDescent="0.3">
      <c r="A1025" s="45"/>
      <c r="B1025" s="1673"/>
      <c r="C1025" s="293"/>
      <c r="D1025" s="293"/>
      <c r="E1025" s="293"/>
      <c r="F1025" s="293"/>
      <c r="G1025" s="293"/>
      <c r="H1025" s="42"/>
      <c r="I1025" s="42"/>
      <c r="J1025" s="42"/>
      <c r="K1025" s="42"/>
      <c r="L1025" s="42"/>
      <c r="M1025" s="42"/>
      <c r="N1025" s="42"/>
      <c r="O1025" s="45"/>
      <c r="P1025" s="45"/>
      <c r="Q1025" s="45"/>
      <c r="R1025" s="45"/>
      <c r="S1025" s="45"/>
      <c r="T1025" s="45"/>
      <c r="U1025" s="45"/>
      <c r="V1025" s="45"/>
      <c r="W1025" s="45"/>
      <c r="X1025" s="45"/>
      <c r="Y1025" s="45"/>
      <c r="Z1025" s="45"/>
      <c r="AA1025" s="45"/>
      <c r="AB1025" s="45"/>
      <c r="AC1025" s="45"/>
      <c r="AD1025" s="45"/>
      <c r="AE1025" s="45"/>
      <c r="AF1025" s="45"/>
      <c r="AG1025" s="44"/>
    </row>
    <row r="1026" spans="1:33" ht="16.5" thickBot="1" x14ac:dyDescent="0.3">
      <c r="A1026" s="45"/>
      <c r="B1026" s="1673"/>
      <c r="C1026" s="293"/>
      <c r="D1026" s="293"/>
      <c r="E1026" s="293"/>
      <c r="F1026" s="293"/>
      <c r="G1026" s="293"/>
      <c r="H1026" s="42"/>
      <c r="I1026" s="42"/>
      <c r="J1026" s="42"/>
      <c r="K1026" s="42"/>
      <c r="L1026" s="42"/>
      <c r="M1026" s="42"/>
      <c r="N1026" s="42"/>
      <c r="O1026" s="45"/>
      <c r="P1026" s="45"/>
      <c r="Q1026" s="45"/>
      <c r="R1026" s="45"/>
      <c r="S1026" s="45"/>
      <c r="T1026" s="45"/>
      <c r="U1026" s="45"/>
      <c r="V1026" s="45"/>
      <c r="W1026" s="45"/>
      <c r="X1026" s="45"/>
      <c r="Y1026" s="45"/>
      <c r="Z1026" s="45"/>
      <c r="AA1026" s="45"/>
      <c r="AB1026" s="45"/>
      <c r="AC1026" s="45"/>
      <c r="AD1026" s="45"/>
      <c r="AE1026" s="45"/>
      <c r="AF1026" s="45"/>
      <c r="AG1026" s="44"/>
    </row>
    <row r="1027" spans="1:33" ht="16.5" thickBot="1" x14ac:dyDescent="0.3">
      <c r="A1027" s="45"/>
      <c r="B1027" s="1673"/>
      <c r="C1027" s="293"/>
      <c r="D1027" s="293"/>
      <c r="E1027" s="293"/>
      <c r="F1027" s="293"/>
      <c r="G1027" s="293"/>
      <c r="H1027" s="42"/>
      <c r="I1027" s="42"/>
      <c r="J1027" s="42"/>
      <c r="K1027" s="42"/>
      <c r="L1027" s="42"/>
      <c r="M1027" s="42"/>
      <c r="N1027" s="42"/>
      <c r="O1027" s="45"/>
      <c r="P1027" s="45"/>
      <c r="Q1027" s="45"/>
      <c r="R1027" s="45"/>
      <c r="S1027" s="45"/>
      <c r="T1027" s="45"/>
      <c r="U1027" s="45"/>
      <c r="V1027" s="45"/>
      <c r="W1027" s="45"/>
      <c r="X1027" s="45"/>
      <c r="Y1027" s="45"/>
      <c r="Z1027" s="45"/>
      <c r="AA1027" s="45"/>
      <c r="AB1027" s="45"/>
      <c r="AC1027" s="45"/>
      <c r="AD1027" s="45"/>
      <c r="AE1027" s="45"/>
      <c r="AF1027" s="45"/>
      <c r="AG1027" s="44"/>
    </row>
    <row r="1028" spans="1:33" ht="16.5" thickBot="1" x14ac:dyDescent="0.3">
      <c r="A1028" s="45"/>
      <c r="B1028" s="1673"/>
      <c r="C1028" s="293"/>
      <c r="D1028" s="293"/>
      <c r="E1028" s="293"/>
      <c r="F1028" s="293"/>
      <c r="G1028" s="293"/>
      <c r="H1028" s="42"/>
      <c r="I1028" s="42"/>
      <c r="J1028" s="42"/>
      <c r="K1028" s="42"/>
      <c r="L1028" s="42"/>
      <c r="M1028" s="42"/>
      <c r="N1028" s="42"/>
      <c r="O1028" s="45"/>
      <c r="P1028" s="45"/>
      <c r="Q1028" s="45"/>
      <c r="R1028" s="45"/>
      <c r="S1028" s="45"/>
      <c r="T1028" s="45"/>
      <c r="U1028" s="45"/>
      <c r="V1028" s="45"/>
      <c r="W1028" s="45"/>
      <c r="X1028" s="45"/>
      <c r="Y1028" s="45"/>
      <c r="Z1028" s="45"/>
      <c r="AA1028" s="45"/>
      <c r="AB1028" s="45"/>
      <c r="AC1028" s="45"/>
      <c r="AD1028" s="45"/>
      <c r="AE1028" s="45"/>
      <c r="AF1028" s="45"/>
      <c r="AG1028" s="44"/>
    </row>
    <row r="1029" spans="1:33" ht="16.5" thickBot="1" x14ac:dyDescent="0.3">
      <c r="A1029" s="45"/>
      <c r="B1029" s="1673"/>
      <c r="C1029" s="293"/>
      <c r="D1029" s="293"/>
      <c r="E1029" s="293"/>
      <c r="F1029" s="293"/>
      <c r="G1029" s="293"/>
      <c r="H1029" s="42"/>
      <c r="I1029" s="42"/>
      <c r="J1029" s="42"/>
      <c r="K1029" s="42"/>
      <c r="L1029" s="42"/>
      <c r="M1029" s="42"/>
      <c r="N1029" s="42"/>
      <c r="O1029" s="45"/>
      <c r="P1029" s="45"/>
      <c r="Q1029" s="45"/>
      <c r="R1029" s="45"/>
      <c r="S1029" s="45"/>
      <c r="T1029" s="45"/>
      <c r="U1029" s="45"/>
      <c r="V1029" s="45"/>
      <c r="W1029" s="45"/>
      <c r="X1029" s="45"/>
      <c r="Y1029" s="45"/>
      <c r="Z1029" s="45"/>
      <c r="AA1029" s="45"/>
      <c r="AB1029" s="45"/>
      <c r="AC1029" s="45"/>
      <c r="AD1029" s="45"/>
      <c r="AE1029" s="45"/>
      <c r="AF1029" s="45"/>
      <c r="AG1029" s="44"/>
    </row>
    <row r="1030" spans="1:33" ht="16.5" thickBot="1" x14ac:dyDescent="0.3">
      <c r="A1030" s="45"/>
      <c r="B1030" s="1673"/>
      <c r="C1030" s="293"/>
      <c r="D1030" s="293"/>
      <c r="E1030" s="293"/>
      <c r="F1030" s="293"/>
      <c r="G1030" s="293"/>
      <c r="H1030" s="42"/>
      <c r="I1030" s="42"/>
      <c r="J1030" s="42"/>
      <c r="K1030" s="42"/>
      <c r="L1030" s="42"/>
      <c r="M1030" s="42"/>
      <c r="N1030" s="42"/>
      <c r="O1030" s="45"/>
      <c r="P1030" s="45"/>
      <c r="Q1030" s="45"/>
      <c r="R1030" s="45"/>
      <c r="S1030" s="45"/>
      <c r="T1030" s="45"/>
      <c r="U1030" s="45"/>
      <c r="V1030" s="45"/>
      <c r="W1030" s="45"/>
      <c r="X1030" s="45"/>
      <c r="Y1030" s="45"/>
      <c r="Z1030" s="45"/>
      <c r="AA1030" s="45"/>
      <c r="AB1030" s="45"/>
      <c r="AC1030" s="45"/>
      <c r="AD1030" s="45"/>
      <c r="AE1030" s="45"/>
      <c r="AF1030" s="45"/>
      <c r="AG1030" s="44"/>
    </row>
    <row r="1031" spans="1:33" ht="16.5" thickBot="1" x14ac:dyDescent="0.3">
      <c r="A1031" s="45"/>
      <c r="B1031" s="1673"/>
      <c r="C1031" s="293"/>
      <c r="D1031" s="293"/>
      <c r="E1031" s="293"/>
      <c r="F1031" s="293"/>
      <c r="G1031" s="293"/>
      <c r="H1031" s="42"/>
      <c r="I1031" s="42"/>
      <c r="J1031" s="42"/>
      <c r="K1031" s="42"/>
      <c r="L1031" s="42"/>
      <c r="M1031" s="42"/>
      <c r="N1031" s="42"/>
      <c r="O1031" s="45"/>
      <c r="P1031" s="45"/>
      <c r="Q1031" s="45"/>
      <c r="R1031" s="45"/>
      <c r="S1031" s="45"/>
      <c r="T1031" s="45"/>
      <c r="U1031" s="45"/>
      <c r="V1031" s="45"/>
      <c r="W1031" s="45"/>
      <c r="X1031" s="45"/>
      <c r="Y1031" s="45"/>
      <c r="Z1031" s="45"/>
      <c r="AA1031" s="45"/>
      <c r="AB1031" s="45"/>
      <c r="AC1031" s="45"/>
      <c r="AD1031" s="45"/>
      <c r="AE1031" s="45"/>
      <c r="AF1031" s="45"/>
      <c r="AG1031" s="44"/>
    </row>
    <row r="1032" spans="1:33" ht="16.5" thickBot="1" x14ac:dyDescent="0.3">
      <c r="A1032" s="45"/>
      <c r="B1032" s="1673"/>
      <c r="C1032" s="293"/>
      <c r="D1032" s="293"/>
      <c r="E1032" s="293"/>
      <c r="F1032" s="293"/>
      <c r="G1032" s="293"/>
      <c r="H1032" s="42"/>
      <c r="I1032" s="42"/>
      <c r="J1032" s="42"/>
      <c r="K1032" s="42"/>
      <c r="L1032" s="42"/>
      <c r="M1032" s="42"/>
      <c r="N1032" s="42"/>
      <c r="O1032" s="45"/>
      <c r="P1032" s="45"/>
      <c r="Q1032" s="45"/>
      <c r="R1032" s="45"/>
      <c r="S1032" s="45"/>
      <c r="T1032" s="45"/>
      <c r="U1032" s="45"/>
      <c r="V1032" s="45"/>
      <c r="W1032" s="45"/>
      <c r="X1032" s="45"/>
      <c r="Y1032" s="45"/>
      <c r="Z1032" s="45"/>
      <c r="AA1032" s="45"/>
      <c r="AB1032" s="45"/>
      <c r="AC1032" s="45"/>
      <c r="AD1032" s="45"/>
      <c r="AE1032" s="45"/>
      <c r="AF1032" s="45"/>
      <c r="AG1032" s="44"/>
    </row>
    <row r="1033" spans="1:33" ht="16.5" thickBot="1" x14ac:dyDescent="0.3">
      <c r="A1033" s="45"/>
      <c r="B1033" s="1673"/>
      <c r="C1033" s="293"/>
      <c r="D1033" s="293"/>
      <c r="E1033" s="293"/>
      <c r="F1033" s="293"/>
      <c r="G1033" s="293"/>
      <c r="H1033" s="42"/>
      <c r="I1033" s="42"/>
      <c r="J1033" s="42"/>
      <c r="K1033" s="42"/>
      <c r="L1033" s="42"/>
      <c r="M1033" s="42"/>
      <c r="N1033" s="42"/>
      <c r="O1033" s="45"/>
      <c r="P1033" s="45"/>
      <c r="Q1033" s="45"/>
      <c r="R1033" s="45"/>
      <c r="S1033" s="45"/>
      <c r="T1033" s="45"/>
      <c r="U1033" s="45"/>
      <c r="V1033" s="45"/>
      <c r="W1033" s="45"/>
      <c r="X1033" s="45"/>
      <c r="Y1033" s="45"/>
      <c r="Z1033" s="45"/>
      <c r="AA1033" s="45"/>
      <c r="AB1033" s="45"/>
      <c r="AC1033" s="45"/>
      <c r="AD1033" s="45"/>
      <c r="AE1033" s="45"/>
      <c r="AF1033" s="45"/>
      <c r="AG1033" s="44"/>
    </row>
    <row r="1034" spans="1:33" ht="16.5" thickBot="1" x14ac:dyDescent="0.3">
      <c r="A1034" s="45"/>
      <c r="B1034" s="1673"/>
      <c r="C1034" s="293"/>
      <c r="D1034" s="293"/>
      <c r="E1034" s="293"/>
      <c r="F1034" s="293"/>
      <c r="G1034" s="293"/>
      <c r="H1034" s="42"/>
      <c r="I1034" s="42"/>
      <c r="J1034" s="42"/>
      <c r="K1034" s="42"/>
      <c r="L1034" s="42"/>
      <c r="M1034" s="42"/>
      <c r="N1034" s="42"/>
      <c r="O1034" s="45"/>
      <c r="P1034" s="45"/>
      <c r="Q1034" s="45"/>
      <c r="R1034" s="45"/>
      <c r="S1034" s="45"/>
      <c r="T1034" s="45"/>
      <c r="U1034" s="45"/>
      <c r="V1034" s="45"/>
      <c r="W1034" s="45"/>
      <c r="X1034" s="45"/>
      <c r="Y1034" s="45"/>
      <c r="Z1034" s="45"/>
      <c r="AA1034" s="45"/>
      <c r="AB1034" s="45"/>
      <c r="AC1034" s="45"/>
      <c r="AD1034" s="45"/>
      <c r="AE1034" s="45"/>
      <c r="AF1034" s="45"/>
      <c r="AG1034" s="44"/>
    </row>
    <row r="1035" spans="1:33" ht="16.5" thickBot="1" x14ac:dyDescent="0.3">
      <c r="A1035" s="45"/>
      <c r="B1035" s="1673"/>
      <c r="C1035" s="293"/>
      <c r="D1035" s="293"/>
      <c r="E1035" s="293"/>
      <c r="F1035" s="293"/>
      <c r="G1035" s="293"/>
      <c r="H1035" s="42"/>
      <c r="I1035" s="42"/>
      <c r="J1035" s="42"/>
      <c r="K1035" s="42"/>
      <c r="L1035" s="42"/>
      <c r="M1035" s="42"/>
      <c r="N1035" s="42"/>
      <c r="O1035" s="45"/>
      <c r="P1035" s="45"/>
      <c r="Q1035" s="45"/>
      <c r="R1035" s="45"/>
      <c r="S1035" s="45"/>
      <c r="T1035" s="45"/>
      <c r="U1035" s="45"/>
      <c r="V1035" s="45"/>
      <c r="W1035" s="45"/>
      <c r="X1035" s="45"/>
      <c r="Y1035" s="45"/>
      <c r="Z1035" s="45"/>
      <c r="AA1035" s="45"/>
      <c r="AB1035" s="45"/>
      <c r="AC1035" s="45"/>
      <c r="AD1035" s="45"/>
      <c r="AE1035" s="45"/>
      <c r="AF1035" s="45"/>
      <c r="AG1035" s="44"/>
    </row>
    <row r="1036" spans="1:33" ht="16.5" thickBot="1" x14ac:dyDescent="0.3">
      <c r="A1036" s="45"/>
      <c r="B1036" s="1673"/>
      <c r="C1036" s="293"/>
      <c r="D1036" s="293"/>
      <c r="E1036" s="293"/>
      <c r="F1036" s="293"/>
      <c r="G1036" s="293"/>
      <c r="H1036" s="42"/>
      <c r="I1036" s="42"/>
      <c r="J1036" s="42"/>
      <c r="K1036" s="42"/>
      <c r="L1036" s="42"/>
      <c r="M1036" s="42"/>
      <c r="N1036" s="42"/>
      <c r="O1036" s="45"/>
      <c r="P1036" s="45"/>
      <c r="Q1036" s="45"/>
      <c r="R1036" s="45"/>
      <c r="S1036" s="45"/>
      <c r="T1036" s="45"/>
      <c r="U1036" s="45"/>
      <c r="V1036" s="45"/>
      <c r="W1036" s="45"/>
      <c r="X1036" s="45"/>
      <c r="Y1036" s="45"/>
      <c r="Z1036" s="45"/>
      <c r="AA1036" s="45"/>
      <c r="AB1036" s="45"/>
      <c r="AC1036" s="45"/>
      <c r="AD1036" s="45"/>
      <c r="AE1036" s="45"/>
      <c r="AF1036" s="45"/>
      <c r="AG1036" s="44"/>
    </row>
    <row r="1037" spans="1:33" ht="16.5" thickBot="1" x14ac:dyDescent="0.3">
      <c r="A1037" s="45"/>
      <c r="B1037" s="1673"/>
      <c r="C1037" s="293"/>
      <c r="D1037" s="293"/>
      <c r="E1037" s="293"/>
      <c r="F1037" s="293"/>
      <c r="G1037" s="293"/>
      <c r="H1037" s="42"/>
      <c r="I1037" s="42"/>
      <c r="J1037" s="42"/>
      <c r="K1037" s="42"/>
      <c r="L1037" s="42"/>
      <c r="M1037" s="42"/>
      <c r="N1037" s="42"/>
      <c r="O1037" s="45"/>
      <c r="P1037" s="45"/>
      <c r="Q1037" s="45"/>
      <c r="R1037" s="45"/>
      <c r="S1037" s="45"/>
      <c r="T1037" s="45"/>
      <c r="U1037" s="45"/>
      <c r="V1037" s="45"/>
      <c r="W1037" s="45"/>
      <c r="X1037" s="45"/>
      <c r="Y1037" s="45"/>
      <c r="Z1037" s="45"/>
      <c r="AA1037" s="45"/>
      <c r="AB1037" s="45"/>
      <c r="AC1037" s="45"/>
      <c r="AD1037" s="45"/>
      <c r="AE1037" s="45"/>
      <c r="AF1037" s="45"/>
      <c r="AG1037" s="44"/>
    </row>
    <row r="1038" spans="1:33" ht="16.5" thickBot="1" x14ac:dyDescent="0.3">
      <c r="A1038" s="45"/>
      <c r="B1038" s="1673"/>
      <c r="C1038" s="293"/>
      <c r="D1038" s="293"/>
      <c r="E1038" s="293"/>
      <c r="F1038" s="293"/>
      <c r="G1038" s="293"/>
      <c r="H1038" s="42"/>
      <c r="I1038" s="42"/>
      <c r="J1038" s="42"/>
      <c r="K1038" s="42"/>
      <c r="L1038" s="42"/>
      <c r="M1038" s="42"/>
      <c r="N1038" s="42"/>
      <c r="O1038" s="45"/>
      <c r="P1038" s="45"/>
      <c r="Q1038" s="45"/>
      <c r="R1038" s="45"/>
      <c r="S1038" s="45"/>
      <c r="T1038" s="45"/>
      <c r="U1038" s="45"/>
      <c r="V1038" s="45"/>
      <c r="W1038" s="45"/>
      <c r="X1038" s="45"/>
      <c r="Y1038" s="45"/>
      <c r="Z1038" s="45"/>
      <c r="AA1038" s="45"/>
      <c r="AB1038" s="45"/>
      <c r="AC1038" s="45"/>
      <c r="AD1038" s="45"/>
      <c r="AE1038" s="45"/>
      <c r="AF1038" s="45"/>
      <c r="AG1038" s="44"/>
    </row>
    <row r="1039" spans="1:33" ht="16.5" thickBot="1" x14ac:dyDescent="0.3">
      <c r="A1039" s="45"/>
      <c r="B1039" s="1673"/>
      <c r="C1039" s="293"/>
      <c r="D1039" s="293"/>
      <c r="E1039" s="293"/>
      <c r="F1039" s="293"/>
      <c r="G1039" s="293"/>
      <c r="H1039" s="42"/>
      <c r="I1039" s="42"/>
      <c r="J1039" s="42"/>
      <c r="K1039" s="42"/>
      <c r="L1039" s="42"/>
      <c r="M1039" s="42"/>
      <c r="N1039" s="42"/>
      <c r="O1039" s="45"/>
      <c r="P1039" s="45"/>
      <c r="Q1039" s="45"/>
      <c r="R1039" s="45"/>
      <c r="S1039" s="45"/>
      <c r="T1039" s="45"/>
      <c r="U1039" s="45"/>
      <c r="V1039" s="45"/>
      <c r="W1039" s="45"/>
      <c r="X1039" s="45"/>
      <c r="Y1039" s="45"/>
      <c r="Z1039" s="45"/>
      <c r="AA1039" s="45"/>
      <c r="AB1039" s="45"/>
      <c r="AC1039" s="45"/>
      <c r="AD1039" s="45"/>
      <c r="AE1039" s="45"/>
      <c r="AF1039" s="45"/>
      <c r="AG1039" s="44"/>
    </row>
    <row r="1040" spans="1:33" ht="16.5" thickBot="1" x14ac:dyDescent="0.3">
      <c r="A1040" s="45"/>
      <c r="B1040" s="1673"/>
      <c r="C1040" s="293"/>
      <c r="D1040" s="293"/>
      <c r="E1040" s="293"/>
      <c r="F1040" s="293"/>
      <c r="G1040" s="293"/>
      <c r="H1040" s="42"/>
      <c r="I1040" s="42"/>
      <c r="J1040" s="42"/>
      <c r="K1040" s="42"/>
      <c r="L1040" s="42"/>
      <c r="M1040" s="42"/>
      <c r="N1040" s="42"/>
      <c r="O1040" s="45"/>
      <c r="P1040" s="45"/>
      <c r="Q1040" s="45"/>
      <c r="R1040" s="45"/>
      <c r="S1040" s="45"/>
      <c r="T1040" s="45"/>
      <c r="U1040" s="45"/>
      <c r="V1040" s="45"/>
      <c r="W1040" s="45"/>
      <c r="X1040" s="45"/>
      <c r="Y1040" s="45"/>
      <c r="Z1040" s="45"/>
      <c r="AA1040" s="45"/>
      <c r="AB1040" s="45"/>
      <c r="AC1040" s="45"/>
      <c r="AD1040" s="45"/>
      <c r="AE1040" s="45"/>
      <c r="AF1040" s="45"/>
      <c r="AG1040" s="44"/>
    </row>
    <row r="1041" spans="1:33" ht="16.5" thickBot="1" x14ac:dyDescent="0.3">
      <c r="A1041" s="45"/>
      <c r="B1041" s="1673"/>
      <c r="C1041" s="293"/>
      <c r="D1041" s="293"/>
      <c r="E1041" s="293"/>
      <c r="F1041" s="293"/>
      <c r="G1041" s="293"/>
      <c r="H1041" s="42"/>
      <c r="I1041" s="42"/>
      <c r="J1041" s="42"/>
      <c r="K1041" s="42"/>
      <c r="L1041" s="42"/>
      <c r="M1041" s="42"/>
      <c r="N1041" s="42"/>
      <c r="O1041" s="45"/>
      <c r="P1041" s="45"/>
      <c r="Q1041" s="45"/>
      <c r="R1041" s="45"/>
      <c r="S1041" s="45"/>
      <c r="T1041" s="45"/>
      <c r="U1041" s="45"/>
      <c r="V1041" s="45"/>
      <c r="W1041" s="45"/>
      <c r="X1041" s="45"/>
      <c r="Y1041" s="45"/>
      <c r="Z1041" s="45"/>
      <c r="AA1041" s="45"/>
      <c r="AB1041" s="45"/>
      <c r="AC1041" s="45"/>
      <c r="AD1041" s="45"/>
      <c r="AE1041" s="45"/>
      <c r="AF1041" s="45"/>
      <c r="AG1041" s="44"/>
    </row>
    <row r="1042" spans="1:33" ht="16.5" thickBot="1" x14ac:dyDescent="0.3">
      <c r="A1042" s="45"/>
      <c r="B1042" s="1673"/>
      <c r="C1042" s="293"/>
      <c r="D1042" s="293"/>
      <c r="E1042" s="293"/>
      <c r="F1042" s="293"/>
      <c r="G1042" s="293"/>
      <c r="H1042" s="42"/>
      <c r="I1042" s="42"/>
      <c r="J1042" s="42"/>
      <c r="K1042" s="42"/>
      <c r="L1042" s="42"/>
      <c r="M1042" s="42"/>
      <c r="N1042" s="42"/>
      <c r="O1042" s="45"/>
      <c r="P1042" s="45"/>
      <c r="Q1042" s="45"/>
      <c r="R1042" s="45"/>
      <c r="S1042" s="45"/>
      <c r="T1042" s="45"/>
      <c r="U1042" s="45"/>
      <c r="V1042" s="45"/>
      <c r="W1042" s="45"/>
      <c r="X1042" s="45"/>
      <c r="Y1042" s="45"/>
      <c r="Z1042" s="45"/>
      <c r="AA1042" s="45"/>
      <c r="AB1042" s="45"/>
      <c r="AC1042" s="45"/>
      <c r="AD1042" s="45"/>
      <c r="AE1042" s="45"/>
      <c r="AF1042" s="45"/>
      <c r="AG1042" s="44"/>
    </row>
    <row r="1043" spans="1:33" ht="16.5" thickBot="1" x14ac:dyDescent="0.3">
      <c r="A1043" s="45"/>
      <c r="B1043" s="1673"/>
      <c r="C1043" s="293"/>
      <c r="D1043" s="293"/>
      <c r="E1043" s="293"/>
      <c r="F1043" s="293"/>
      <c r="G1043" s="293"/>
      <c r="H1043" s="42"/>
      <c r="I1043" s="42"/>
      <c r="J1043" s="42"/>
      <c r="K1043" s="42"/>
      <c r="L1043" s="42"/>
      <c r="M1043" s="42"/>
      <c r="N1043" s="42"/>
      <c r="O1043" s="45"/>
      <c r="P1043" s="45"/>
      <c r="Q1043" s="45"/>
      <c r="R1043" s="45"/>
      <c r="S1043" s="45"/>
      <c r="T1043" s="45"/>
      <c r="U1043" s="45"/>
      <c r="V1043" s="45"/>
      <c r="W1043" s="45"/>
      <c r="X1043" s="45"/>
      <c r="Y1043" s="45"/>
      <c r="Z1043" s="45"/>
      <c r="AA1043" s="45"/>
      <c r="AB1043" s="45"/>
      <c r="AC1043" s="45"/>
      <c r="AD1043" s="45"/>
      <c r="AE1043" s="45"/>
      <c r="AF1043" s="45"/>
      <c r="AG1043" s="44"/>
    </row>
    <row r="1044" spans="1:33" ht="21.75" thickBot="1" x14ac:dyDescent="0.3">
      <c r="A1044" s="45"/>
      <c r="B1044" s="291" t="s">
        <v>1</v>
      </c>
      <c r="C1044" s="291" t="s">
        <v>151</v>
      </c>
      <c r="D1044" s="291" t="s">
        <v>278</v>
      </c>
      <c r="E1044" s="291" t="s">
        <v>158</v>
      </c>
      <c r="F1044" s="291" t="s">
        <v>30</v>
      </c>
      <c r="G1044" s="291" t="s">
        <v>55</v>
      </c>
      <c r="H1044" s="42"/>
      <c r="I1044" s="42"/>
      <c r="J1044" s="42"/>
      <c r="K1044" s="42"/>
      <c r="L1044" s="42"/>
      <c r="M1044" s="42"/>
      <c r="N1044" s="42"/>
      <c r="O1044" s="45"/>
      <c r="P1044" s="45"/>
      <c r="Q1044" s="45"/>
      <c r="R1044" s="45"/>
      <c r="S1044" s="45"/>
      <c r="T1044" s="45"/>
      <c r="U1044" s="45"/>
      <c r="V1044" s="45"/>
      <c r="W1044" s="45"/>
      <c r="X1044" s="45"/>
      <c r="Y1044" s="45"/>
      <c r="Z1044" s="45"/>
      <c r="AA1044" s="45"/>
      <c r="AB1044" s="45"/>
      <c r="AC1044" s="45"/>
      <c r="AD1044" s="45"/>
      <c r="AE1044" s="45"/>
      <c r="AF1044" s="45"/>
      <c r="AG1044" s="44"/>
    </row>
    <row r="1045" spans="1:33" ht="16.5" thickBot="1" x14ac:dyDescent="0.3">
      <c r="A1045" s="45"/>
      <c r="B1045" s="1673"/>
      <c r="C1045" s="293"/>
      <c r="D1045" s="293"/>
      <c r="E1045" s="293"/>
      <c r="F1045" s="293"/>
      <c r="G1045" s="293"/>
      <c r="H1045" s="42"/>
      <c r="I1045" s="42"/>
      <c r="J1045" s="42"/>
      <c r="K1045" s="42"/>
      <c r="L1045" s="42"/>
      <c r="M1045" s="42"/>
      <c r="N1045" s="42"/>
      <c r="O1045" s="45"/>
      <c r="P1045" s="45"/>
      <c r="Q1045" s="45"/>
      <c r="R1045" s="45"/>
      <c r="S1045" s="45"/>
      <c r="T1045" s="45"/>
      <c r="U1045" s="45"/>
      <c r="V1045" s="45"/>
      <c r="W1045" s="45"/>
      <c r="X1045" s="45"/>
      <c r="Y1045" s="45"/>
      <c r="Z1045" s="45"/>
      <c r="AA1045" s="45"/>
      <c r="AB1045" s="45"/>
      <c r="AC1045" s="45"/>
      <c r="AD1045" s="45"/>
      <c r="AE1045" s="45"/>
      <c r="AF1045" s="45"/>
      <c r="AG1045" s="44"/>
    </row>
    <row r="1046" spans="1:33" ht="16.5" thickBot="1" x14ac:dyDescent="0.3">
      <c r="A1046" s="45"/>
      <c r="B1046" s="1673"/>
      <c r="C1046" s="293"/>
      <c r="D1046" s="293"/>
      <c r="E1046" s="293"/>
      <c r="F1046" s="293"/>
      <c r="G1046" s="293"/>
      <c r="H1046" s="42"/>
      <c r="I1046" s="42"/>
      <c r="J1046" s="42"/>
      <c r="K1046" s="42"/>
      <c r="L1046" s="42"/>
      <c r="M1046" s="42"/>
      <c r="N1046" s="42"/>
      <c r="O1046" s="45"/>
      <c r="P1046" s="45"/>
      <c r="Q1046" s="45"/>
      <c r="R1046" s="45"/>
      <c r="S1046" s="45"/>
      <c r="T1046" s="45"/>
      <c r="U1046" s="45"/>
      <c r="V1046" s="45"/>
      <c r="W1046" s="45"/>
      <c r="X1046" s="45"/>
      <c r="Y1046" s="45"/>
      <c r="Z1046" s="45"/>
      <c r="AA1046" s="45"/>
      <c r="AB1046" s="45"/>
      <c r="AC1046" s="45"/>
      <c r="AD1046" s="45"/>
      <c r="AE1046" s="45"/>
      <c r="AF1046" s="45"/>
      <c r="AG1046" s="44"/>
    </row>
    <row r="1047" spans="1:33" ht="16.5" thickBot="1" x14ac:dyDescent="0.3">
      <c r="A1047" s="45"/>
      <c r="B1047" s="1673"/>
      <c r="C1047" s="293"/>
      <c r="D1047" s="293"/>
      <c r="E1047" s="293"/>
      <c r="F1047" s="293"/>
      <c r="G1047" s="293"/>
      <c r="H1047" s="42"/>
      <c r="I1047" s="42"/>
      <c r="J1047" s="42"/>
      <c r="K1047" s="42"/>
      <c r="L1047" s="42"/>
      <c r="M1047" s="42"/>
      <c r="N1047" s="42"/>
      <c r="O1047" s="45"/>
      <c r="P1047" s="45"/>
      <c r="Q1047" s="45"/>
      <c r="R1047" s="45"/>
      <c r="S1047" s="45"/>
      <c r="T1047" s="45"/>
      <c r="U1047" s="45"/>
      <c r="V1047" s="45"/>
      <c r="W1047" s="45"/>
      <c r="X1047" s="45"/>
      <c r="Y1047" s="45"/>
      <c r="Z1047" s="45"/>
      <c r="AA1047" s="45"/>
      <c r="AB1047" s="45"/>
      <c r="AC1047" s="45"/>
      <c r="AD1047" s="45"/>
      <c r="AE1047" s="45"/>
      <c r="AF1047" s="45"/>
      <c r="AG1047" s="44"/>
    </row>
    <row r="1048" spans="1:33" ht="16.5" thickBot="1" x14ac:dyDescent="0.3">
      <c r="A1048" s="45"/>
      <c r="B1048" s="1673"/>
      <c r="C1048" s="293"/>
      <c r="D1048" s="293"/>
      <c r="E1048" s="293"/>
      <c r="F1048" s="293"/>
      <c r="G1048" s="293"/>
      <c r="H1048" s="42"/>
      <c r="I1048" s="42"/>
      <c r="J1048" s="42"/>
      <c r="K1048" s="42"/>
      <c r="L1048" s="42"/>
      <c r="M1048" s="42"/>
      <c r="N1048" s="42"/>
      <c r="O1048" s="45"/>
      <c r="P1048" s="45"/>
      <c r="Q1048" s="45"/>
      <c r="R1048" s="45"/>
      <c r="S1048" s="45"/>
      <c r="T1048" s="45"/>
      <c r="U1048" s="45"/>
      <c r="V1048" s="45"/>
      <c r="W1048" s="45"/>
      <c r="X1048" s="45"/>
      <c r="Y1048" s="45"/>
      <c r="Z1048" s="45"/>
      <c r="AA1048" s="45"/>
      <c r="AB1048" s="45"/>
      <c r="AC1048" s="45"/>
      <c r="AD1048" s="45"/>
      <c r="AE1048" s="45"/>
      <c r="AF1048" s="45"/>
      <c r="AG1048" s="44"/>
    </row>
    <row r="1049" spans="1:33" ht="16.5" thickBot="1" x14ac:dyDescent="0.3">
      <c r="A1049" s="45"/>
      <c r="B1049" s="1673"/>
      <c r="C1049" s="293"/>
      <c r="D1049" s="293"/>
      <c r="E1049" s="293"/>
      <c r="F1049" s="293"/>
      <c r="G1049" s="293"/>
      <c r="H1049" s="42"/>
      <c r="I1049" s="42"/>
      <c r="J1049" s="42"/>
      <c r="K1049" s="42"/>
      <c r="L1049" s="42"/>
      <c r="M1049" s="42"/>
      <c r="N1049" s="42"/>
      <c r="O1049" s="45"/>
      <c r="P1049" s="45"/>
      <c r="Q1049" s="45"/>
      <c r="R1049" s="45"/>
      <c r="S1049" s="45"/>
      <c r="T1049" s="45"/>
      <c r="U1049" s="45"/>
      <c r="V1049" s="45"/>
      <c r="W1049" s="45"/>
      <c r="X1049" s="45"/>
      <c r="Y1049" s="45"/>
      <c r="Z1049" s="45"/>
      <c r="AA1049" s="45"/>
      <c r="AB1049" s="45"/>
      <c r="AC1049" s="45"/>
      <c r="AD1049" s="45"/>
      <c r="AE1049" s="45"/>
      <c r="AF1049" s="45"/>
      <c r="AG1049" s="44"/>
    </row>
    <row r="1050" spans="1:33" ht="16.5" thickBot="1" x14ac:dyDescent="0.3">
      <c r="A1050" s="45"/>
      <c r="B1050" s="1673"/>
      <c r="C1050" s="293"/>
      <c r="D1050" s="293"/>
      <c r="E1050" s="293"/>
      <c r="F1050" s="293"/>
      <c r="G1050" s="293"/>
      <c r="H1050" s="42"/>
      <c r="I1050" s="42"/>
      <c r="J1050" s="42"/>
      <c r="K1050" s="42"/>
      <c r="L1050" s="42"/>
      <c r="M1050" s="42"/>
      <c r="N1050" s="42"/>
      <c r="O1050" s="45"/>
      <c r="P1050" s="45"/>
      <c r="Q1050" s="45"/>
      <c r="R1050" s="45"/>
      <c r="S1050" s="45"/>
      <c r="T1050" s="45"/>
      <c r="U1050" s="45"/>
      <c r="V1050" s="45"/>
      <c r="W1050" s="45"/>
      <c r="X1050" s="45"/>
      <c r="Y1050" s="45"/>
      <c r="Z1050" s="45"/>
      <c r="AA1050" s="45"/>
      <c r="AB1050" s="45"/>
      <c r="AC1050" s="45"/>
      <c r="AD1050" s="45"/>
      <c r="AE1050" s="45"/>
      <c r="AF1050" s="45"/>
      <c r="AG1050" s="44"/>
    </row>
    <row r="1051" spans="1:33" ht="16.5" thickBot="1" x14ac:dyDescent="0.3">
      <c r="A1051" s="45"/>
      <c r="B1051" s="1673"/>
      <c r="C1051" s="293"/>
      <c r="D1051" s="293"/>
      <c r="E1051" s="293"/>
      <c r="F1051" s="293"/>
      <c r="G1051" s="293"/>
      <c r="H1051" s="42"/>
      <c r="I1051" s="42"/>
      <c r="J1051" s="42"/>
      <c r="K1051" s="42"/>
      <c r="L1051" s="42"/>
      <c r="M1051" s="42"/>
      <c r="N1051" s="42"/>
      <c r="O1051" s="45"/>
      <c r="P1051" s="45"/>
      <c r="Q1051" s="45"/>
      <c r="R1051" s="45"/>
      <c r="S1051" s="45"/>
      <c r="T1051" s="45"/>
      <c r="U1051" s="45"/>
      <c r="V1051" s="45"/>
      <c r="W1051" s="45"/>
      <c r="X1051" s="45"/>
      <c r="Y1051" s="45"/>
      <c r="Z1051" s="45"/>
      <c r="AA1051" s="45"/>
      <c r="AB1051" s="45"/>
      <c r="AC1051" s="45"/>
      <c r="AD1051" s="45"/>
      <c r="AE1051" s="45"/>
      <c r="AF1051" s="45"/>
      <c r="AG1051" s="44"/>
    </row>
    <row r="1052" spans="1:33" ht="16.5" thickBot="1" x14ac:dyDescent="0.3">
      <c r="A1052" s="45"/>
      <c r="B1052" s="1673"/>
      <c r="C1052" s="293"/>
      <c r="D1052" s="293"/>
      <c r="E1052" s="293"/>
      <c r="F1052" s="293"/>
      <c r="G1052" s="293"/>
      <c r="H1052" s="42"/>
      <c r="I1052" s="42"/>
      <c r="J1052" s="42"/>
      <c r="K1052" s="42"/>
      <c r="L1052" s="42"/>
      <c r="M1052" s="42"/>
      <c r="N1052" s="42"/>
      <c r="O1052" s="45"/>
      <c r="P1052" s="45"/>
      <c r="Q1052" s="45"/>
      <c r="R1052" s="45"/>
      <c r="S1052" s="45"/>
      <c r="T1052" s="45"/>
      <c r="U1052" s="45"/>
      <c r="V1052" s="45"/>
      <c r="W1052" s="45"/>
      <c r="X1052" s="45"/>
      <c r="Y1052" s="45"/>
      <c r="Z1052" s="45"/>
      <c r="AA1052" s="45"/>
      <c r="AB1052" s="45"/>
      <c r="AC1052" s="45"/>
      <c r="AD1052" s="45"/>
      <c r="AE1052" s="45"/>
      <c r="AF1052" s="45"/>
      <c r="AG1052" s="44"/>
    </row>
    <row r="1053" spans="1:33" ht="16.5" thickBot="1" x14ac:dyDescent="0.3">
      <c r="A1053" s="45"/>
      <c r="B1053" s="1673"/>
      <c r="C1053" s="293"/>
      <c r="D1053" s="293"/>
      <c r="E1053" s="293"/>
      <c r="F1053" s="293"/>
      <c r="G1053" s="293"/>
      <c r="H1053" s="42"/>
      <c r="I1053" s="42"/>
      <c r="J1053" s="42"/>
      <c r="K1053" s="42"/>
      <c r="L1053" s="42"/>
      <c r="M1053" s="42"/>
      <c r="N1053" s="42"/>
      <c r="O1053" s="45"/>
      <c r="P1053" s="45"/>
      <c r="Q1053" s="45"/>
      <c r="R1053" s="45"/>
      <c r="S1053" s="45"/>
      <c r="T1053" s="45"/>
      <c r="U1053" s="45"/>
      <c r="V1053" s="45"/>
      <c r="W1053" s="45"/>
      <c r="X1053" s="45"/>
      <c r="Y1053" s="45"/>
      <c r="Z1053" s="45"/>
      <c r="AA1053" s="45"/>
      <c r="AB1053" s="45"/>
      <c r="AC1053" s="45"/>
      <c r="AD1053" s="45"/>
      <c r="AE1053" s="45"/>
      <c r="AF1053" s="45"/>
      <c r="AG1053" s="44"/>
    </row>
    <row r="1054" spans="1:33" ht="16.5" thickBot="1" x14ac:dyDescent="0.3">
      <c r="A1054" s="45"/>
      <c r="B1054" s="1673"/>
      <c r="C1054" s="293"/>
      <c r="D1054" s="293"/>
      <c r="E1054" s="293"/>
      <c r="F1054" s="293"/>
      <c r="G1054" s="293"/>
      <c r="H1054" s="42"/>
      <c r="I1054" s="42"/>
      <c r="J1054" s="42"/>
      <c r="K1054" s="42"/>
      <c r="L1054" s="42"/>
      <c r="M1054" s="42"/>
      <c r="N1054" s="42"/>
      <c r="O1054" s="45"/>
      <c r="P1054" s="45"/>
      <c r="Q1054" s="45"/>
      <c r="R1054" s="45"/>
      <c r="S1054" s="45"/>
      <c r="T1054" s="45"/>
      <c r="U1054" s="45"/>
      <c r="V1054" s="45"/>
      <c r="W1054" s="45"/>
      <c r="X1054" s="45"/>
      <c r="Y1054" s="45"/>
      <c r="Z1054" s="45"/>
      <c r="AA1054" s="45"/>
      <c r="AB1054" s="45"/>
      <c r="AC1054" s="45"/>
      <c r="AD1054" s="45"/>
      <c r="AE1054" s="45"/>
      <c r="AF1054" s="45"/>
      <c r="AG1054" s="44"/>
    </row>
    <row r="1055" spans="1:33" ht="16.5" thickBot="1" x14ac:dyDescent="0.3">
      <c r="A1055" s="45"/>
      <c r="B1055" s="1673"/>
      <c r="C1055" s="293"/>
      <c r="D1055" s="293"/>
      <c r="E1055" s="293"/>
      <c r="F1055" s="293"/>
      <c r="G1055" s="293"/>
      <c r="H1055" s="42"/>
      <c r="I1055" s="42"/>
      <c r="J1055" s="42"/>
      <c r="K1055" s="42"/>
      <c r="L1055" s="42"/>
      <c r="M1055" s="42"/>
      <c r="N1055" s="42"/>
      <c r="O1055" s="45"/>
      <c r="P1055" s="45"/>
      <c r="Q1055" s="45"/>
      <c r="R1055" s="45"/>
      <c r="S1055" s="45"/>
      <c r="T1055" s="45"/>
      <c r="U1055" s="45"/>
      <c r="V1055" s="45"/>
      <c r="W1055" s="45"/>
      <c r="X1055" s="45"/>
      <c r="Y1055" s="45"/>
      <c r="Z1055" s="45"/>
      <c r="AA1055" s="45"/>
      <c r="AB1055" s="45"/>
      <c r="AC1055" s="45"/>
      <c r="AD1055" s="45"/>
      <c r="AE1055" s="45"/>
      <c r="AF1055" s="45"/>
      <c r="AG1055" s="44"/>
    </row>
    <row r="1056" spans="1:33" ht="16.5" thickBot="1" x14ac:dyDescent="0.3">
      <c r="A1056" s="45"/>
      <c r="B1056" s="1673"/>
      <c r="C1056" s="293"/>
      <c r="D1056" s="293"/>
      <c r="E1056" s="293"/>
      <c r="F1056" s="293"/>
      <c r="G1056" s="293"/>
      <c r="H1056" s="42"/>
      <c r="I1056" s="42"/>
      <c r="J1056" s="42"/>
      <c r="K1056" s="42"/>
      <c r="L1056" s="42"/>
      <c r="M1056" s="42"/>
      <c r="N1056" s="42"/>
      <c r="O1056" s="45"/>
      <c r="P1056" s="45"/>
      <c r="Q1056" s="45"/>
      <c r="R1056" s="45"/>
      <c r="S1056" s="45"/>
      <c r="T1056" s="45"/>
      <c r="U1056" s="45"/>
      <c r="V1056" s="45"/>
      <c r="W1056" s="45"/>
      <c r="X1056" s="45"/>
      <c r="Y1056" s="45"/>
      <c r="Z1056" s="45"/>
      <c r="AA1056" s="45"/>
      <c r="AB1056" s="45"/>
      <c r="AC1056" s="45"/>
      <c r="AD1056" s="45"/>
      <c r="AE1056" s="45"/>
      <c r="AF1056" s="45"/>
      <c r="AG1056" s="44"/>
    </row>
    <row r="1057" spans="1:33" ht="16.5" thickBot="1" x14ac:dyDescent="0.3">
      <c r="A1057" s="45"/>
      <c r="B1057" s="1673"/>
      <c r="C1057" s="293"/>
      <c r="D1057" s="293"/>
      <c r="E1057" s="293"/>
      <c r="F1057" s="293"/>
      <c r="G1057" s="293"/>
      <c r="H1057" s="42"/>
      <c r="I1057" s="42"/>
      <c r="J1057" s="42"/>
      <c r="K1057" s="42"/>
      <c r="L1057" s="42"/>
      <c r="M1057" s="42"/>
      <c r="N1057" s="42"/>
      <c r="O1057" s="45"/>
      <c r="P1057" s="45"/>
      <c r="Q1057" s="45"/>
      <c r="R1057" s="45"/>
      <c r="S1057" s="45"/>
      <c r="T1057" s="45"/>
      <c r="U1057" s="45"/>
      <c r="V1057" s="45"/>
      <c r="W1057" s="45"/>
      <c r="X1057" s="45"/>
      <c r="Y1057" s="45"/>
      <c r="Z1057" s="45"/>
      <c r="AA1057" s="45"/>
      <c r="AB1057" s="45"/>
      <c r="AC1057" s="45"/>
      <c r="AD1057" s="45"/>
      <c r="AE1057" s="45"/>
      <c r="AF1057" s="45"/>
      <c r="AG1057" s="44"/>
    </row>
    <row r="1058" spans="1:33" ht="16.5" thickBot="1" x14ac:dyDescent="0.3">
      <c r="A1058" s="45"/>
      <c r="B1058" s="1673"/>
      <c r="C1058" s="293"/>
      <c r="D1058" s="293"/>
      <c r="E1058" s="293"/>
      <c r="F1058" s="293"/>
      <c r="G1058" s="293"/>
      <c r="H1058" s="42"/>
      <c r="I1058" s="42"/>
      <c r="J1058" s="42"/>
      <c r="K1058" s="42"/>
      <c r="L1058" s="42"/>
      <c r="M1058" s="42"/>
      <c r="N1058" s="42"/>
      <c r="O1058" s="45"/>
      <c r="P1058" s="45"/>
      <c r="Q1058" s="45"/>
      <c r="R1058" s="45"/>
      <c r="S1058" s="45"/>
      <c r="T1058" s="45"/>
      <c r="U1058" s="45"/>
      <c r="V1058" s="45"/>
      <c r="W1058" s="45"/>
      <c r="X1058" s="45"/>
      <c r="Y1058" s="45"/>
      <c r="Z1058" s="45"/>
      <c r="AA1058" s="45"/>
      <c r="AB1058" s="45"/>
      <c r="AC1058" s="45"/>
      <c r="AD1058" s="45"/>
      <c r="AE1058" s="45"/>
      <c r="AF1058" s="45"/>
      <c r="AG1058" s="44"/>
    </row>
    <row r="1059" spans="1:33" ht="16.5" thickBot="1" x14ac:dyDescent="0.3">
      <c r="A1059" s="45"/>
      <c r="B1059" s="1673"/>
      <c r="C1059" s="293"/>
      <c r="D1059" s="293"/>
      <c r="E1059" s="293"/>
      <c r="F1059" s="293"/>
      <c r="G1059" s="293"/>
      <c r="H1059" s="42"/>
      <c r="I1059" s="42"/>
      <c r="J1059" s="42"/>
      <c r="K1059" s="42"/>
      <c r="L1059" s="42"/>
      <c r="M1059" s="42"/>
      <c r="N1059" s="42"/>
      <c r="O1059" s="45"/>
      <c r="P1059" s="45"/>
      <c r="Q1059" s="45"/>
      <c r="R1059" s="45"/>
      <c r="S1059" s="45"/>
      <c r="T1059" s="45"/>
      <c r="U1059" s="45"/>
      <c r="V1059" s="45"/>
      <c r="W1059" s="45"/>
      <c r="X1059" s="45"/>
      <c r="Y1059" s="45"/>
      <c r="Z1059" s="45"/>
      <c r="AA1059" s="45"/>
      <c r="AB1059" s="45"/>
      <c r="AC1059" s="45"/>
      <c r="AD1059" s="45"/>
      <c r="AE1059" s="45"/>
      <c r="AF1059" s="45"/>
      <c r="AG1059" s="44"/>
    </row>
    <row r="1060" spans="1:33" ht="16.5" thickBot="1" x14ac:dyDescent="0.3">
      <c r="A1060" s="45"/>
      <c r="B1060" s="1673"/>
      <c r="C1060" s="293"/>
      <c r="D1060" s="293"/>
      <c r="E1060" s="293"/>
      <c r="F1060" s="293"/>
      <c r="G1060" s="293"/>
      <c r="H1060" s="42"/>
      <c r="I1060" s="42"/>
      <c r="J1060" s="42"/>
      <c r="K1060" s="42"/>
      <c r="L1060" s="42"/>
      <c r="M1060" s="42"/>
      <c r="N1060" s="42"/>
      <c r="O1060" s="45"/>
      <c r="P1060" s="45"/>
      <c r="Q1060" s="45"/>
      <c r="R1060" s="45"/>
      <c r="S1060" s="45"/>
      <c r="T1060" s="45"/>
      <c r="U1060" s="45"/>
      <c r="V1060" s="45"/>
      <c r="W1060" s="45"/>
      <c r="X1060" s="45"/>
      <c r="Y1060" s="45"/>
      <c r="Z1060" s="45"/>
      <c r="AA1060" s="45"/>
      <c r="AB1060" s="45"/>
      <c r="AC1060" s="45"/>
      <c r="AD1060" s="45"/>
      <c r="AE1060" s="45"/>
      <c r="AF1060" s="45"/>
      <c r="AG1060" s="44"/>
    </row>
    <row r="1061" spans="1:33" ht="16.5" thickBot="1" x14ac:dyDescent="0.3">
      <c r="A1061" s="45"/>
      <c r="B1061" s="1673"/>
      <c r="C1061" s="293"/>
      <c r="D1061" s="293"/>
      <c r="E1061" s="293"/>
      <c r="F1061" s="293"/>
      <c r="G1061" s="293"/>
      <c r="H1061" s="42"/>
      <c r="I1061" s="42"/>
      <c r="J1061" s="42"/>
      <c r="K1061" s="42"/>
      <c r="L1061" s="42"/>
      <c r="M1061" s="42"/>
      <c r="N1061" s="42"/>
      <c r="O1061" s="45"/>
      <c r="P1061" s="45"/>
      <c r="Q1061" s="45"/>
      <c r="R1061" s="45"/>
      <c r="S1061" s="45"/>
      <c r="T1061" s="45"/>
      <c r="U1061" s="45"/>
      <c r="V1061" s="45"/>
      <c r="W1061" s="45"/>
      <c r="X1061" s="45"/>
      <c r="Y1061" s="45"/>
      <c r="Z1061" s="45"/>
      <c r="AA1061" s="45"/>
      <c r="AB1061" s="45"/>
      <c r="AC1061" s="45"/>
      <c r="AD1061" s="45"/>
      <c r="AE1061" s="45"/>
      <c r="AF1061" s="45"/>
      <c r="AG1061" s="44"/>
    </row>
    <row r="1062" spans="1:33" ht="16.5" thickBot="1" x14ac:dyDescent="0.3">
      <c r="A1062" s="45"/>
      <c r="B1062" s="1673"/>
      <c r="C1062" s="293"/>
      <c r="D1062" s="293"/>
      <c r="E1062" s="293"/>
      <c r="F1062" s="293"/>
      <c r="G1062" s="293"/>
      <c r="H1062" s="42"/>
      <c r="I1062" s="42"/>
      <c r="J1062" s="42"/>
      <c r="K1062" s="42"/>
      <c r="L1062" s="42"/>
      <c r="M1062" s="42"/>
      <c r="N1062" s="42"/>
      <c r="O1062" s="45"/>
      <c r="P1062" s="45"/>
      <c r="Q1062" s="45"/>
      <c r="R1062" s="45"/>
      <c r="S1062" s="45"/>
      <c r="T1062" s="45"/>
      <c r="U1062" s="45"/>
      <c r="V1062" s="45"/>
      <c r="W1062" s="45"/>
      <c r="X1062" s="45"/>
      <c r="Y1062" s="45"/>
      <c r="Z1062" s="45"/>
      <c r="AA1062" s="45"/>
      <c r="AB1062" s="45"/>
      <c r="AC1062" s="45"/>
      <c r="AD1062" s="45"/>
      <c r="AE1062" s="45"/>
      <c r="AF1062" s="45"/>
      <c r="AG1062" s="44"/>
    </row>
    <row r="1063" spans="1:33" ht="16.5" thickBot="1" x14ac:dyDescent="0.3">
      <c r="A1063" s="45"/>
      <c r="B1063" s="1673"/>
      <c r="C1063" s="293"/>
      <c r="D1063" s="293"/>
      <c r="E1063" s="293"/>
      <c r="F1063" s="293"/>
      <c r="G1063" s="293"/>
      <c r="H1063" s="42"/>
      <c r="I1063" s="42"/>
      <c r="J1063" s="42"/>
      <c r="K1063" s="42"/>
      <c r="L1063" s="42"/>
      <c r="M1063" s="42"/>
      <c r="N1063" s="42"/>
      <c r="O1063" s="45"/>
      <c r="P1063" s="45"/>
      <c r="Q1063" s="45"/>
      <c r="R1063" s="45"/>
      <c r="S1063" s="45"/>
      <c r="T1063" s="45"/>
      <c r="U1063" s="45"/>
      <c r="V1063" s="45"/>
      <c r="W1063" s="45"/>
      <c r="X1063" s="45"/>
      <c r="Y1063" s="45"/>
      <c r="Z1063" s="45"/>
      <c r="AA1063" s="45"/>
      <c r="AB1063" s="45"/>
      <c r="AC1063" s="45"/>
      <c r="AD1063" s="45"/>
      <c r="AE1063" s="45"/>
      <c r="AF1063" s="45"/>
      <c r="AG1063" s="44"/>
    </row>
    <row r="1064" spans="1:33" ht="16.5" thickBot="1" x14ac:dyDescent="0.3">
      <c r="A1064" s="45"/>
      <c r="B1064" s="1673"/>
      <c r="C1064" s="293"/>
      <c r="D1064" s="293"/>
      <c r="E1064" s="293"/>
      <c r="F1064" s="293"/>
      <c r="G1064" s="293"/>
      <c r="H1064" s="42"/>
      <c r="I1064" s="42"/>
      <c r="J1064" s="42"/>
      <c r="K1064" s="42"/>
      <c r="L1064" s="42"/>
      <c r="M1064" s="42"/>
      <c r="N1064" s="42"/>
      <c r="O1064" s="45"/>
      <c r="P1064" s="45"/>
      <c r="Q1064" s="45"/>
      <c r="R1064" s="45"/>
      <c r="S1064" s="45"/>
      <c r="T1064" s="45"/>
      <c r="U1064" s="45"/>
      <c r="V1064" s="45"/>
      <c r="W1064" s="45"/>
      <c r="X1064" s="45"/>
      <c r="Y1064" s="45"/>
      <c r="Z1064" s="45"/>
      <c r="AA1064" s="45"/>
      <c r="AB1064" s="45"/>
      <c r="AC1064" s="45"/>
      <c r="AD1064" s="45"/>
      <c r="AE1064" s="45"/>
      <c r="AF1064" s="45"/>
      <c r="AG1064" s="44"/>
    </row>
    <row r="1065" spans="1:33" ht="16.5" thickBot="1" x14ac:dyDescent="0.3">
      <c r="A1065" s="45"/>
      <c r="B1065" s="1673"/>
      <c r="C1065" s="293"/>
      <c r="D1065" s="293"/>
      <c r="E1065" s="293"/>
      <c r="F1065" s="293"/>
      <c r="G1065" s="293"/>
      <c r="H1065" s="42"/>
      <c r="I1065" s="42"/>
      <c r="J1065" s="42"/>
      <c r="K1065" s="42"/>
      <c r="L1065" s="42"/>
      <c r="M1065" s="42"/>
      <c r="N1065" s="42"/>
      <c r="O1065" s="45"/>
      <c r="P1065" s="45"/>
      <c r="Q1065" s="45"/>
      <c r="R1065" s="45"/>
      <c r="S1065" s="45"/>
      <c r="T1065" s="45"/>
      <c r="U1065" s="45"/>
      <c r="V1065" s="45"/>
      <c r="W1065" s="45"/>
      <c r="X1065" s="45"/>
      <c r="Y1065" s="45"/>
      <c r="Z1065" s="45"/>
      <c r="AA1065" s="45"/>
      <c r="AB1065" s="45"/>
      <c r="AC1065" s="45"/>
      <c r="AD1065" s="45"/>
      <c r="AE1065" s="45"/>
      <c r="AF1065" s="45"/>
      <c r="AG1065" s="44"/>
    </row>
    <row r="1066" spans="1:33" ht="16.5" thickBot="1" x14ac:dyDescent="0.3">
      <c r="A1066" s="45"/>
      <c r="B1066" s="1673"/>
      <c r="C1066" s="293"/>
      <c r="D1066" s="293"/>
      <c r="E1066" s="293"/>
      <c r="F1066" s="293"/>
      <c r="G1066" s="293"/>
      <c r="H1066" s="42"/>
      <c r="I1066" s="42"/>
      <c r="J1066" s="42"/>
      <c r="K1066" s="42"/>
      <c r="L1066" s="42"/>
      <c r="M1066" s="42"/>
      <c r="N1066" s="42"/>
      <c r="O1066" s="45"/>
      <c r="P1066" s="45"/>
      <c r="Q1066" s="45"/>
      <c r="R1066" s="45"/>
      <c r="S1066" s="45"/>
      <c r="T1066" s="45"/>
      <c r="U1066" s="45"/>
      <c r="V1066" s="45"/>
      <c r="W1066" s="45"/>
      <c r="X1066" s="45"/>
      <c r="Y1066" s="45"/>
      <c r="Z1066" s="45"/>
      <c r="AA1066" s="45"/>
      <c r="AB1066" s="45"/>
      <c r="AC1066" s="45"/>
      <c r="AD1066" s="45"/>
      <c r="AE1066" s="45"/>
      <c r="AF1066" s="45"/>
      <c r="AG1066" s="44"/>
    </row>
    <row r="1067" spans="1:33" ht="16.5" thickBot="1" x14ac:dyDescent="0.3">
      <c r="A1067" s="45"/>
      <c r="B1067" s="1673"/>
      <c r="C1067" s="293"/>
      <c r="D1067" s="293"/>
      <c r="E1067" s="293"/>
      <c r="F1067" s="293"/>
      <c r="G1067" s="293"/>
      <c r="H1067" s="42"/>
      <c r="I1067" s="42"/>
      <c r="J1067" s="42"/>
      <c r="K1067" s="42"/>
      <c r="L1067" s="42"/>
      <c r="M1067" s="42"/>
      <c r="N1067" s="42"/>
      <c r="O1067" s="45"/>
      <c r="P1067" s="45"/>
      <c r="Q1067" s="45"/>
      <c r="R1067" s="45"/>
      <c r="S1067" s="45"/>
      <c r="T1067" s="45"/>
      <c r="U1067" s="45"/>
      <c r="V1067" s="45"/>
      <c r="W1067" s="45"/>
      <c r="X1067" s="45"/>
      <c r="Y1067" s="45"/>
      <c r="Z1067" s="45"/>
      <c r="AA1067" s="45"/>
      <c r="AB1067" s="45"/>
      <c r="AC1067" s="45"/>
      <c r="AD1067" s="45"/>
      <c r="AE1067" s="45"/>
      <c r="AF1067" s="45"/>
      <c r="AG1067" s="44"/>
    </row>
    <row r="1068" spans="1:33" ht="16.5" thickBot="1" x14ac:dyDescent="0.3">
      <c r="A1068" s="45"/>
      <c r="B1068" s="1673"/>
      <c r="C1068" s="293"/>
      <c r="D1068" s="293"/>
      <c r="E1068" s="293"/>
      <c r="F1068" s="293"/>
      <c r="G1068" s="293"/>
      <c r="H1068" s="42"/>
      <c r="I1068" s="42"/>
      <c r="J1068" s="42"/>
      <c r="K1068" s="42"/>
      <c r="L1068" s="42"/>
      <c r="M1068" s="42"/>
      <c r="N1068" s="42"/>
      <c r="O1068" s="45"/>
      <c r="P1068" s="45"/>
      <c r="Q1068" s="45"/>
      <c r="R1068" s="45"/>
      <c r="S1068" s="45"/>
      <c r="T1068" s="45"/>
      <c r="U1068" s="45"/>
      <c r="V1068" s="45"/>
      <c r="W1068" s="45"/>
      <c r="X1068" s="45"/>
      <c r="Y1068" s="45"/>
      <c r="Z1068" s="45"/>
      <c r="AA1068" s="45"/>
      <c r="AB1068" s="45"/>
      <c r="AC1068" s="45"/>
      <c r="AD1068" s="45"/>
      <c r="AE1068" s="45"/>
      <c r="AF1068" s="45"/>
      <c r="AG1068" s="44"/>
    </row>
    <row r="1069" spans="1:33" ht="21.75" thickBot="1" x14ac:dyDescent="0.3">
      <c r="A1069" s="45"/>
      <c r="B1069" s="291" t="s">
        <v>1</v>
      </c>
      <c r="C1069" s="291" t="s">
        <v>151</v>
      </c>
      <c r="D1069" s="291" t="s">
        <v>278</v>
      </c>
      <c r="E1069" s="291" t="s">
        <v>158</v>
      </c>
      <c r="F1069" s="291" t="s">
        <v>30</v>
      </c>
      <c r="G1069" s="291" t="s">
        <v>55</v>
      </c>
      <c r="H1069" s="42"/>
      <c r="I1069" s="42"/>
      <c r="J1069" s="42"/>
      <c r="K1069" s="42"/>
      <c r="L1069" s="42"/>
      <c r="M1069" s="42"/>
      <c r="N1069" s="42"/>
      <c r="O1069" s="45"/>
      <c r="P1069" s="45"/>
      <c r="Q1069" s="45"/>
      <c r="R1069" s="45"/>
      <c r="S1069" s="45"/>
      <c r="T1069" s="45"/>
      <c r="U1069" s="45"/>
      <c r="V1069" s="45"/>
      <c r="W1069" s="45"/>
      <c r="X1069" s="45"/>
      <c r="Y1069" s="45"/>
      <c r="Z1069" s="45"/>
      <c r="AA1069" s="45"/>
      <c r="AB1069" s="45"/>
      <c r="AC1069" s="45"/>
      <c r="AD1069" s="45"/>
      <c r="AE1069" s="45"/>
      <c r="AF1069" s="45"/>
      <c r="AG1069" s="44"/>
    </row>
    <row r="1070" spans="1:33" ht="16.5" thickBot="1" x14ac:dyDescent="0.3">
      <c r="A1070" s="45"/>
      <c r="B1070" s="1673"/>
      <c r="C1070" s="293"/>
      <c r="D1070" s="293"/>
      <c r="E1070" s="293"/>
      <c r="F1070" s="293"/>
      <c r="G1070" s="293"/>
      <c r="H1070" s="42"/>
      <c r="I1070" s="42"/>
      <c r="J1070" s="42"/>
      <c r="K1070" s="42"/>
      <c r="L1070" s="42"/>
      <c r="M1070" s="42"/>
      <c r="N1070" s="42"/>
      <c r="O1070" s="45"/>
      <c r="P1070" s="45"/>
      <c r="Q1070" s="45"/>
      <c r="R1070" s="45"/>
      <c r="S1070" s="45"/>
      <c r="T1070" s="45"/>
      <c r="U1070" s="45"/>
      <c r="V1070" s="45"/>
      <c r="W1070" s="45"/>
      <c r="X1070" s="45"/>
      <c r="Y1070" s="45"/>
      <c r="Z1070" s="45"/>
      <c r="AA1070" s="45"/>
      <c r="AB1070" s="45"/>
      <c r="AC1070" s="45"/>
      <c r="AD1070" s="45"/>
      <c r="AE1070" s="45"/>
      <c r="AF1070" s="45"/>
      <c r="AG1070" s="44"/>
    </row>
    <row r="1071" spans="1:33" ht="16.5" thickBot="1" x14ac:dyDescent="0.3">
      <c r="A1071" s="45"/>
      <c r="B1071" s="1673"/>
      <c r="C1071" s="293"/>
      <c r="D1071" s="293"/>
      <c r="E1071" s="293"/>
      <c r="F1071" s="293"/>
      <c r="G1071" s="293"/>
      <c r="H1071" s="42"/>
      <c r="I1071" s="42"/>
      <c r="J1071" s="42"/>
      <c r="K1071" s="42"/>
      <c r="L1071" s="42"/>
      <c r="M1071" s="42"/>
      <c r="N1071" s="42"/>
      <c r="O1071" s="45"/>
      <c r="P1071" s="45"/>
      <c r="Q1071" s="45"/>
      <c r="R1071" s="45"/>
      <c r="S1071" s="45"/>
      <c r="T1071" s="45"/>
      <c r="U1071" s="45"/>
      <c r="V1071" s="45"/>
      <c r="W1071" s="45"/>
      <c r="X1071" s="45"/>
      <c r="Y1071" s="45"/>
      <c r="Z1071" s="45"/>
      <c r="AA1071" s="45"/>
      <c r="AB1071" s="45"/>
      <c r="AC1071" s="45"/>
      <c r="AD1071" s="45"/>
      <c r="AE1071" s="45"/>
      <c r="AF1071" s="45"/>
      <c r="AG1071" s="44"/>
    </row>
    <row r="1072" spans="1:33" ht="16.5" thickBot="1" x14ac:dyDescent="0.3">
      <c r="A1072" s="45"/>
      <c r="B1072" s="1673"/>
      <c r="C1072" s="293"/>
      <c r="D1072" s="293"/>
      <c r="E1072" s="293"/>
      <c r="F1072" s="293"/>
      <c r="G1072" s="293"/>
      <c r="H1072" s="42"/>
      <c r="I1072" s="42"/>
      <c r="J1072" s="42"/>
      <c r="K1072" s="42"/>
      <c r="L1072" s="42"/>
      <c r="M1072" s="42"/>
      <c r="N1072" s="42"/>
      <c r="O1072" s="45"/>
      <c r="P1072" s="45"/>
      <c r="Q1072" s="45"/>
      <c r="R1072" s="45"/>
      <c r="S1072" s="45"/>
      <c r="T1072" s="45"/>
      <c r="U1072" s="45"/>
      <c r="V1072" s="45"/>
      <c r="W1072" s="45"/>
      <c r="X1072" s="45"/>
      <c r="Y1072" s="45"/>
      <c r="Z1072" s="45"/>
      <c r="AA1072" s="45"/>
      <c r="AB1072" s="45"/>
      <c r="AC1072" s="45"/>
      <c r="AD1072" s="45"/>
      <c r="AE1072" s="45"/>
      <c r="AF1072" s="45"/>
      <c r="AG1072" s="44"/>
    </row>
    <row r="1073" spans="1:33" ht="16.5" thickBot="1" x14ac:dyDescent="0.3">
      <c r="A1073" s="45"/>
      <c r="B1073" s="1673"/>
      <c r="C1073" s="293"/>
      <c r="D1073" s="293"/>
      <c r="E1073" s="293"/>
      <c r="F1073" s="293"/>
      <c r="G1073" s="293"/>
      <c r="H1073" s="42"/>
      <c r="I1073" s="42"/>
      <c r="J1073" s="42"/>
      <c r="K1073" s="42"/>
      <c r="L1073" s="42"/>
      <c r="M1073" s="42"/>
      <c r="N1073" s="42"/>
      <c r="O1073" s="45"/>
      <c r="P1073" s="45"/>
      <c r="Q1073" s="45"/>
      <c r="R1073" s="45"/>
      <c r="S1073" s="45"/>
      <c r="T1073" s="45"/>
      <c r="U1073" s="45"/>
      <c r="V1073" s="45"/>
      <c r="W1073" s="45"/>
      <c r="X1073" s="45"/>
      <c r="Y1073" s="45"/>
      <c r="Z1073" s="45"/>
      <c r="AA1073" s="45"/>
      <c r="AB1073" s="45"/>
      <c r="AC1073" s="45"/>
      <c r="AD1073" s="45"/>
      <c r="AE1073" s="45"/>
      <c r="AF1073" s="45"/>
      <c r="AG1073" s="44"/>
    </row>
    <row r="1074" spans="1:33" ht="16.5" thickBot="1" x14ac:dyDescent="0.3">
      <c r="A1074" s="45"/>
      <c r="B1074" s="1673"/>
      <c r="C1074" s="293"/>
      <c r="D1074" s="293"/>
      <c r="E1074" s="293"/>
      <c r="F1074" s="293"/>
      <c r="G1074" s="293"/>
      <c r="H1074" s="42"/>
      <c r="I1074" s="42"/>
      <c r="J1074" s="42"/>
      <c r="K1074" s="42"/>
      <c r="L1074" s="42"/>
      <c r="M1074" s="42"/>
      <c r="N1074" s="42"/>
      <c r="O1074" s="45"/>
      <c r="P1074" s="45"/>
      <c r="Q1074" s="45"/>
      <c r="R1074" s="45"/>
      <c r="S1074" s="45"/>
      <c r="T1074" s="45"/>
      <c r="U1074" s="45"/>
      <c r="V1074" s="45"/>
      <c r="W1074" s="45"/>
      <c r="X1074" s="45"/>
      <c r="Y1074" s="45"/>
      <c r="Z1074" s="45"/>
      <c r="AA1074" s="45"/>
      <c r="AB1074" s="45"/>
      <c r="AC1074" s="45"/>
      <c r="AD1074" s="45"/>
      <c r="AE1074" s="45"/>
      <c r="AF1074" s="45"/>
      <c r="AG1074" s="44"/>
    </row>
    <row r="1075" spans="1:33" ht="16.5" thickBot="1" x14ac:dyDescent="0.3">
      <c r="A1075" s="45"/>
      <c r="B1075" s="1673"/>
      <c r="C1075" s="293"/>
      <c r="D1075" s="293"/>
      <c r="E1075" s="293"/>
      <c r="F1075" s="293"/>
      <c r="G1075" s="293"/>
      <c r="H1075" s="42"/>
      <c r="I1075" s="42"/>
      <c r="J1075" s="42"/>
      <c r="K1075" s="42"/>
      <c r="L1075" s="42"/>
      <c r="M1075" s="42"/>
      <c r="N1075" s="42"/>
      <c r="O1075" s="45"/>
      <c r="P1075" s="45"/>
      <c r="Q1075" s="45"/>
      <c r="R1075" s="45"/>
      <c r="S1075" s="45"/>
      <c r="T1075" s="45"/>
      <c r="U1075" s="45"/>
      <c r="V1075" s="45"/>
      <c r="W1075" s="45"/>
      <c r="X1075" s="45"/>
      <c r="Y1075" s="45"/>
      <c r="Z1075" s="45"/>
      <c r="AA1075" s="45"/>
      <c r="AB1075" s="45"/>
      <c r="AC1075" s="45"/>
      <c r="AD1075" s="45"/>
      <c r="AE1075" s="45"/>
      <c r="AF1075" s="45"/>
      <c r="AG1075" s="44"/>
    </row>
    <row r="1076" spans="1:33" ht="16.5" thickBot="1" x14ac:dyDescent="0.3">
      <c r="A1076" s="45"/>
      <c r="B1076" s="1673"/>
      <c r="C1076" s="293"/>
      <c r="D1076" s="293"/>
      <c r="E1076" s="293"/>
      <c r="F1076" s="293"/>
      <c r="G1076" s="293"/>
      <c r="H1076" s="42"/>
      <c r="I1076" s="42"/>
      <c r="J1076" s="42"/>
      <c r="K1076" s="42"/>
      <c r="L1076" s="42"/>
      <c r="M1076" s="42"/>
      <c r="N1076" s="42"/>
      <c r="O1076" s="45"/>
      <c r="P1076" s="45"/>
      <c r="Q1076" s="45"/>
      <c r="R1076" s="45"/>
      <c r="S1076" s="45"/>
      <c r="T1076" s="45"/>
      <c r="U1076" s="45"/>
      <c r="V1076" s="45"/>
      <c r="W1076" s="45"/>
      <c r="X1076" s="45"/>
      <c r="Y1076" s="45"/>
      <c r="Z1076" s="45"/>
      <c r="AA1076" s="45"/>
      <c r="AB1076" s="45"/>
      <c r="AC1076" s="45"/>
      <c r="AD1076" s="45"/>
      <c r="AE1076" s="45"/>
      <c r="AF1076" s="45"/>
      <c r="AG1076" s="44"/>
    </row>
    <row r="1077" spans="1:33" ht="16.5" thickBot="1" x14ac:dyDescent="0.3">
      <c r="A1077" s="45"/>
      <c r="B1077" s="1673"/>
      <c r="C1077" s="293"/>
      <c r="D1077" s="293"/>
      <c r="E1077" s="293"/>
      <c r="F1077" s="293"/>
      <c r="G1077" s="293"/>
      <c r="H1077" s="42"/>
      <c r="I1077" s="42"/>
      <c r="J1077" s="42"/>
      <c r="K1077" s="42"/>
      <c r="L1077" s="42"/>
      <c r="M1077" s="42"/>
      <c r="N1077" s="42"/>
      <c r="O1077" s="45"/>
      <c r="P1077" s="45"/>
      <c r="Q1077" s="45"/>
      <c r="R1077" s="45"/>
      <c r="S1077" s="45"/>
      <c r="T1077" s="45"/>
      <c r="U1077" s="45"/>
      <c r="V1077" s="45"/>
      <c r="W1077" s="45"/>
      <c r="X1077" s="45"/>
      <c r="Y1077" s="45"/>
      <c r="Z1077" s="45"/>
      <c r="AA1077" s="45"/>
      <c r="AB1077" s="45"/>
      <c r="AC1077" s="45"/>
      <c r="AD1077" s="45"/>
      <c r="AE1077" s="45"/>
      <c r="AF1077" s="45"/>
      <c r="AG1077" s="44"/>
    </row>
    <row r="1078" spans="1:33" ht="16.5" thickBot="1" x14ac:dyDescent="0.3">
      <c r="A1078" s="45"/>
      <c r="B1078" s="1673"/>
      <c r="C1078" s="293"/>
      <c r="D1078" s="293"/>
      <c r="E1078" s="293"/>
      <c r="F1078" s="293"/>
      <c r="G1078" s="293"/>
      <c r="H1078" s="42"/>
      <c r="I1078" s="42"/>
      <c r="J1078" s="42"/>
      <c r="K1078" s="42"/>
      <c r="L1078" s="42"/>
      <c r="M1078" s="42"/>
      <c r="N1078" s="42"/>
      <c r="O1078" s="45"/>
      <c r="P1078" s="45"/>
      <c r="Q1078" s="45"/>
      <c r="R1078" s="45"/>
      <c r="S1078" s="45"/>
      <c r="T1078" s="45"/>
      <c r="U1078" s="45"/>
      <c r="V1078" s="45"/>
      <c r="W1078" s="45"/>
      <c r="X1078" s="45"/>
      <c r="Y1078" s="45"/>
      <c r="Z1078" s="45"/>
      <c r="AA1078" s="45"/>
      <c r="AB1078" s="45"/>
      <c r="AC1078" s="45"/>
      <c r="AD1078" s="45"/>
      <c r="AE1078" s="45"/>
      <c r="AF1078" s="45"/>
      <c r="AG1078" s="44"/>
    </row>
    <row r="1079" spans="1:33" ht="16.5" thickBot="1" x14ac:dyDescent="0.3">
      <c r="A1079" s="45"/>
      <c r="B1079" s="1673"/>
      <c r="C1079" s="293"/>
      <c r="D1079" s="293"/>
      <c r="E1079" s="293"/>
      <c r="F1079" s="293"/>
      <c r="G1079" s="293"/>
      <c r="H1079" s="42"/>
      <c r="I1079" s="42"/>
      <c r="J1079" s="42"/>
      <c r="K1079" s="42"/>
      <c r="L1079" s="42"/>
      <c r="M1079" s="42"/>
      <c r="N1079" s="42"/>
      <c r="O1079" s="45"/>
      <c r="P1079" s="45"/>
      <c r="Q1079" s="45"/>
      <c r="R1079" s="45"/>
      <c r="S1079" s="45"/>
      <c r="T1079" s="45"/>
      <c r="U1079" s="45"/>
      <c r="V1079" s="45"/>
      <c r="W1079" s="45"/>
      <c r="X1079" s="45"/>
      <c r="Y1079" s="45"/>
      <c r="Z1079" s="45"/>
      <c r="AA1079" s="45"/>
      <c r="AB1079" s="45"/>
      <c r="AC1079" s="45"/>
      <c r="AD1079" s="45"/>
      <c r="AE1079" s="45"/>
      <c r="AF1079" s="45"/>
      <c r="AG1079" s="44"/>
    </row>
    <row r="1080" spans="1:33" ht="16.5" thickBot="1" x14ac:dyDescent="0.3">
      <c r="A1080" s="45"/>
      <c r="B1080" s="1673"/>
      <c r="C1080" s="293"/>
      <c r="D1080" s="293"/>
      <c r="E1080" s="293"/>
      <c r="F1080" s="293"/>
      <c r="G1080" s="293"/>
      <c r="H1080" s="42"/>
      <c r="I1080" s="42"/>
      <c r="J1080" s="42"/>
      <c r="K1080" s="42"/>
      <c r="L1080" s="42"/>
      <c r="M1080" s="42"/>
      <c r="N1080" s="42"/>
      <c r="O1080" s="45"/>
      <c r="P1080" s="45"/>
      <c r="Q1080" s="45"/>
      <c r="R1080" s="45"/>
      <c r="S1080" s="45"/>
      <c r="T1080" s="45"/>
      <c r="U1080" s="45"/>
      <c r="V1080" s="45"/>
      <c r="W1080" s="45"/>
      <c r="X1080" s="45"/>
      <c r="Y1080" s="45"/>
      <c r="Z1080" s="45"/>
      <c r="AA1080" s="45"/>
      <c r="AB1080" s="45"/>
      <c r="AC1080" s="45"/>
      <c r="AD1080" s="45"/>
      <c r="AE1080" s="45"/>
      <c r="AF1080" s="45"/>
      <c r="AG1080" s="44"/>
    </row>
    <row r="1081" spans="1:33" ht="16.5" thickBot="1" x14ac:dyDescent="0.3">
      <c r="A1081" s="45"/>
      <c r="B1081" s="1673"/>
      <c r="C1081" s="293"/>
      <c r="D1081" s="293"/>
      <c r="E1081" s="293"/>
      <c r="F1081" s="293"/>
      <c r="G1081" s="293"/>
      <c r="H1081" s="42"/>
      <c r="I1081" s="42"/>
      <c r="J1081" s="42"/>
      <c r="K1081" s="42"/>
      <c r="L1081" s="42"/>
      <c r="M1081" s="42"/>
      <c r="N1081" s="42"/>
      <c r="O1081" s="45"/>
      <c r="P1081" s="45"/>
      <c r="Q1081" s="45"/>
      <c r="R1081" s="45"/>
      <c r="S1081" s="45"/>
      <c r="T1081" s="45"/>
      <c r="U1081" s="45"/>
      <c r="V1081" s="45"/>
      <c r="W1081" s="45"/>
      <c r="X1081" s="45"/>
      <c r="Y1081" s="45"/>
      <c r="Z1081" s="45"/>
      <c r="AA1081" s="45"/>
      <c r="AB1081" s="45"/>
      <c r="AC1081" s="45"/>
      <c r="AD1081" s="45"/>
      <c r="AE1081" s="45"/>
      <c r="AF1081" s="45"/>
      <c r="AG1081" s="44"/>
    </row>
    <row r="1082" spans="1:33" ht="16.5" thickBot="1" x14ac:dyDescent="0.3">
      <c r="A1082" s="45"/>
      <c r="B1082" s="1673"/>
      <c r="C1082" s="293"/>
      <c r="D1082" s="293"/>
      <c r="E1082" s="293"/>
      <c r="F1082" s="293"/>
      <c r="G1082" s="293"/>
      <c r="H1082" s="42"/>
      <c r="I1082" s="42"/>
      <c r="J1082" s="42"/>
      <c r="K1082" s="42"/>
      <c r="L1082" s="42"/>
      <c r="M1082" s="42"/>
      <c r="N1082" s="42"/>
      <c r="O1082" s="45"/>
      <c r="P1082" s="45"/>
      <c r="Q1082" s="45"/>
      <c r="R1082" s="45"/>
      <c r="S1082" s="45"/>
      <c r="T1082" s="45"/>
      <c r="U1082" s="45"/>
      <c r="V1082" s="45"/>
      <c r="W1082" s="45"/>
      <c r="X1082" s="45"/>
      <c r="Y1082" s="45"/>
      <c r="Z1082" s="45"/>
      <c r="AA1082" s="45"/>
      <c r="AB1082" s="45"/>
      <c r="AC1082" s="45"/>
      <c r="AD1082" s="45"/>
      <c r="AE1082" s="45"/>
      <c r="AF1082" s="45"/>
      <c r="AG1082" s="44"/>
    </row>
    <row r="1083" spans="1:33" ht="16.5" thickBot="1" x14ac:dyDescent="0.3">
      <c r="A1083" s="45"/>
      <c r="B1083" s="1673"/>
      <c r="C1083" s="293"/>
      <c r="D1083" s="293"/>
      <c r="E1083" s="293"/>
      <c r="F1083" s="293"/>
      <c r="G1083" s="293"/>
      <c r="H1083" s="42"/>
      <c r="I1083" s="42"/>
      <c r="J1083" s="42"/>
      <c r="K1083" s="42"/>
      <c r="L1083" s="42"/>
      <c r="M1083" s="42"/>
      <c r="N1083" s="42"/>
      <c r="O1083" s="45"/>
      <c r="P1083" s="45"/>
      <c r="Q1083" s="45"/>
      <c r="R1083" s="45"/>
      <c r="S1083" s="45"/>
      <c r="T1083" s="45"/>
      <c r="U1083" s="45"/>
      <c r="V1083" s="45"/>
      <c r="W1083" s="45"/>
      <c r="X1083" s="45"/>
      <c r="Y1083" s="45"/>
      <c r="Z1083" s="45"/>
      <c r="AA1083" s="45"/>
      <c r="AB1083" s="45"/>
      <c r="AC1083" s="45"/>
      <c r="AD1083" s="45"/>
      <c r="AE1083" s="45"/>
      <c r="AF1083" s="45"/>
      <c r="AG1083" s="44"/>
    </row>
    <row r="1084" spans="1:33" ht="16.5" thickBot="1" x14ac:dyDescent="0.3">
      <c r="A1084" s="45"/>
      <c r="B1084" s="1673"/>
      <c r="C1084" s="293"/>
      <c r="D1084" s="293"/>
      <c r="E1084" s="293"/>
      <c r="F1084" s="293"/>
      <c r="G1084" s="293"/>
      <c r="H1084" s="42"/>
      <c r="I1084" s="42"/>
      <c r="J1084" s="42"/>
      <c r="K1084" s="42"/>
      <c r="L1084" s="42"/>
      <c r="M1084" s="42"/>
      <c r="N1084" s="42"/>
      <c r="O1084" s="45"/>
      <c r="P1084" s="45"/>
      <c r="Q1084" s="45"/>
      <c r="R1084" s="45"/>
      <c r="S1084" s="45"/>
      <c r="T1084" s="45"/>
      <c r="U1084" s="45"/>
      <c r="V1084" s="45"/>
      <c r="W1084" s="45"/>
      <c r="X1084" s="45"/>
      <c r="Y1084" s="45"/>
      <c r="Z1084" s="45"/>
      <c r="AA1084" s="45"/>
      <c r="AB1084" s="45"/>
      <c r="AC1084" s="45"/>
      <c r="AD1084" s="45"/>
      <c r="AE1084" s="45"/>
      <c r="AF1084" s="45"/>
      <c r="AG1084" s="44"/>
    </row>
    <row r="1085" spans="1:33" ht="16.5" thickBot="1" x14ac:dyDescent="0.3">
      <c r="A1085" s="45"/>
      <c r="B1085" s="1673"/>
      <c r="C1085" s="293"/>
      <c r="D1085" s="293"/>
      <c r="E1085" s="293"/>
      <c r="F1085" s="293"/>
      <c r="G1085" s="293"/>
      <c r="H1085" s="42"/>
      <c r="I1085" s="42"/>
      <c r="J1085" s="42"/>
      <c r="K1085" s="42"/>
      <c r="L1085" s="42"/>
      <c r="M1085" s="42"/>
      <c r="N1085" s="42"/>
      <c r="O1085" s="45"/>
      <c r="P1085" s="45"/>
      <c r="Q1085" s="45"/>
      <c r="R1085" s="45"/>
      <c r="S1085" s="45"/>
      <c r="T1085" s="45"/>
      <c r="U1085" s="45"/>
      <c r="V1085" s="45"/>
      <c r="W1085" s="45"/>
      <c r="X1085" s="45"/>
      <c r="Y1085" s="45"/>
      <c r="Z1085" s="45"/>
      <c r="AA1085" s="45"/>
      <c r="AB1085" s="45"/>
      <c r="AC1085" s="45"/>
      <c r="AD1085" s="45"/>
      <c r="AE1085" s="45"/>
      <c r="AF1085" s="45"/>
      <c r="AG1085" s="44"/>
    </row>
    <row r="1086" spans="1:33" ht="16.5" thickBot="1" x14ac:dyDescent="0.3">
      <c r="A1086" s="45"/>
      <c r="B1086" s="1673"/>
      <c r="C1086" s="293"/>
      <c r="D1086" s="293"/>
      <c r="E1086" s="293"/>
      <c r="F1086" s="293"/>
      <c r="G1086" s="293"/>
      <c r="H1086" s="42"/>
      <c r="I1086" s="42"/>
      <c r="J1086" s="42"/>
      <c r="K1086" s="42"/>
      <c r="L1086" s="42"/>
      <c r="M1086" s="42"/>
      <c r="N1086" s="42"/>
      <c r="O1086" s="45"/>
      <c r="P1086" s="45"/>
      <c r="Q1086" s="45"/>
      <c r="R1086" s="45"/>
      <c r="S1086" s="45"/>
      <c r="T1086" s="45"/>
      <c r="U1086" s="45"/>
      <c r="V1086" s="45"/>
      <c r="W1086" s="45"/>
      <c r="X1086" s="45"/>
      <c r="Y1086" s="45"/>
      <c r="Z1086" s="45"/>
      <c r="AA1086" s="45"/>
      <c r="AB1086" s="45"/>
      <c r="AC1086" s="45"/>
      <c r="AD1086" s="45"/>
      <c r="AE1086" s="45"/>
      <c r="AF1086" s="45"/>
      <c r="AG1086" s="44"/>
    </row>
    <row r="1087" spans="1:33" ht="16.5" thickBot="1" x14ac:dyDescent="0.3">
      <c r="A1087" s="45"/>
      <c r="B1087" s="1673"/>
      <c r="C1087" s="293"/>
      <c r="D1087" s="293"/>
      <c r="E1087" s="293"/>
      <c r="F1087" s="293"/>
      <c r="G1087" s="293"/>
      <c r="H1087" s="42"/>
      <c r="I1087" s="42"/>
      <c r="J1087" s="42"/>
      <c r="K1087" s="42"/>
      <c r="L1087" s="42"/>
      <c r="M1087" s="42"/>
      <c r="N1087" s="42"/>
      <c r="O1087" s="45"/>
      <c r="P1087" s="45"/>
      <c r="Q1087" s="45"/>
      <c r="R1087" s="45"/>
      <c r="S1087" s="45"/>
      <c r="T1087" s="45"/>
      <c r="U1087" s="45"/>
      <c r="V1087" s="45"/>
      <c r="W1087" s="45"/>
      <c r="X1087" s="45"/>
      <c r="Y1087" s="45"/>
      <c r="Z1087" s="45"/>
      <c r="AA1087" s="45"/>
      <c r="AB1087" s="45"/>
      <c r="AC1087" s="45"/>
      <c r="AD1087" s="45"/>
      <c r="AE1087" s="45"/>
      <c r="AF1087" s="45"/>
      <c r="AG1087" s="44"/>
    </row>
    <row r="1088" spans="1:33" ht="16.5" thickBot="1" x14ac:dyDescent="0.3">
      <c r="A1088" s="45"/>
      <c r="B1088" s="1673"/>
      <c r="C1088" s="293"/>
      <c r="D1088" s="293"/>
      <c r="E1088" s="293"/>
      <c r="F1088" s="293"/>
      <c r="G1088" s="293"/>
      <c r="H1088" s="42"/>
      <c r="I1088" s="42"/>
      <c r="J1088" s="42"/>
      <c r="K1088" s="42"/>
      <c r="L1088" s="42"/>
      <c r="M1088" s="42"/>
      <c r="N1088" s="42"/>
      <c r="O1088" s="45"/>
      <c r="P1088" s="45"/>
      <c r="Q1088" s="45"/>
      <c r="R1088" s="45"/>
      <c r="S1088" s="45"/>
      <c r="T1088" s="45"/>
      <c r="U1088" s="45"/>
      <c r="V1088" s="45"/>
      <c r="W1088" s="45"/>
      <c r="X1088" s="45"/>
      <c r="Y1088" s="45"/>
      <c r="Z1088" s="45"/>
      <c r="AA1088" s="45"/>
      <c r="AB1088" s="45"/>
      <c r="AC1088" s="45"/>
      <c r="AD1088" s="45"/>
      <c r="AE1088" s="45"/>
      <c r="AF1088" s="45"/>
      <c r="AG1088" s="44"/>
    </row>
    <row r="1089" spans="1:33" ht="16.5" thickBot="1" x14ac:dyDescent="0.3">
      <c r="A1089" s="45"/>
      <c r="B1089" s="1673"/>
      <c r="C1089" s="293"/>
      <c r="D1089" s="293"/>
      <c r="E1089" s="293"/>
      <c r="F1089" s="293"/>
      <c r="G1089" s="293"/>
      <c r="H1089" s="42"/>
      <c r="I1089" s="42"/>
      <c r="J1089" s="42"/>
      <c r="K1089" s="42"/>
      <c r="L1089" s="42"/>
      <c r="M1089" s="42"/>
      <c r="N1089" s="42"/>
      <c r="O1089" s="45"/>
      <c r="P1089" s="45"/>
      <c r="Q1089" s="45"/>
      <c r="R1089" s="45"/>
      <c r="S1089" s="45"/>
      <c r="T1089" s="45"/>
      <c r="U1089" s="45"/>
      <c r="V1089" s="45"/>
      <c r="W1089" s="45"/>
      <c r="X1089" s="45"/>
      <c r="Y1089" s="45"/>
      <c r="Z1089" s="45"/>
      <c r="AA1089" s="45"/>
      <c r="AB1089" s="45"/>
      <c r="AC1089" s="45"/>
      <c r="AD1089" s="45"/>
      <c r="AE1089" s="45"/>
      <c r="AF1089" s="45"/>
      <c r="AG1089" s="44"/>
    </row>
    <row r="1090" spans="1:33" ht="16.5" thickBot="1" x14ac:dyDescent="0.3">
      <c r="A1090" s="45"/>
      <c r="B1090" s="1673"/>
      <c r="C1090" s="293"/>
      <c r="D1090" s="293"/>
      <c r="E1090" s="293"/>
      <c r="F1090" s="293"/>
      <c r="G1090" s="293"/>
      <c r="H1090" s="42"/>
      <c r="I1090" s="42"/>
      <c r="J1090" s="42"/>
      <c r="K1090" s="42"/>
      <c r="L1090" s="42"/>
      <c r="M1090" s="42"/>
      <c r="N1090" s="42"/>
      <c r="O1090" s="45"/>
      <c r="P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  <c r="AE1090" s="45"/>
      <c r="AF1090" s="45"/>
      <c r="AG1090" s="44"/>
    </row>
    <row r="1091" spans="1:33" ht="16.5" thickBot="1" x14ac:dyDescent="0.3">
      <c r="A1091" s="45"/>
      <c r="B1091" s="1673"/>
      <c r="C1091" s="293"/>
      <c r="D1091" s="293"/>
      <c r="E1091" s="293"/>
      <c r="F1091" s="293"/>
      <c r="G1091" s="293"/>
      <c r="H1091" s="42"/>
      <c r="I1091" s="42"/>
      <c r="J1091" s="42"/>
      <c r="K1091" s="42"/>
      <c r="L1091" s="42"/>
      <c r="M1091" s="42"/>
      <c r="N1091" s="42"/>
      <c r="O1091" s="45"/>
      <c r="P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5"/>
      <c r="AF1091" s="45"/>
      <c r="AG1091" s="44"/>
    </row>
    <row r="1092" spans="1:33" ht="16.5" thickBot="1" x14ac:dyDescent="0.3">
      <c r="A1092" s="45"/>
      <c r="B1092" s="1673"/>
      <c r="C1092" s="293"/>
      <c r="D1092" s="293"/>
      <c r="E1092" s="293"/>
      <c r="F1092" s="293"/>
      <c r="G1092" s="293"/>
      <c r="H1092" s="42"/>
      <c r="I1092" s="42"/>
      <c r="J1092" s="42"/>
      <c r="K1092" s="42"/>
      <c r="L1092" s="42"/>
      <c r="M1092" s="42"/>
      <c r="N1092" s="42"/>
      <c r="O1092" s="45"/>
      <c r="P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  <c r="AE1092" s="45"/>
      <c r="AF1092" s="45"/>
      <c r="AG1092" s="44"/>
    </row>
    <row r="1093" spans="1:33" ht="16.5" thickBot="1" x14ac:dyDescent="0.3">
      <c r="A1093" s="45"/>
      <c r="B1093" s="1673"/>
      <c r="C1093" s="293"/>
      <c r="D1093" s="293"/>
      <c r="E1093" s="293"/>
      <c r="F1093" s="293"/>
      <c r="G1093" s="293"/>
      <c r="H1093" s="42"/>
      <c r="I1093" s="42"/>
      <c r="J1093" s="42"/>
      <c r="K1093" s="42"/>
      <c r="L1093" s="42"/>
      <c r="M1093" s="42"/>
      <c r="N1093" s="42"/>
      <c r="O1093" s="45"/>
      <c r="P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  <c r="AE1093" s="45"/>
      <c r="AF1093" s="45"/>
      <c r="AG1093" s="44"/>
    </row>
    <row r="1094" spans="1:33" ht="16.5" thickBot="1" x14ac:dyDescent="0.3">
      <c r="A1094" s="45"/>
      <c r="B1094" s="1673"/>
      <c r="C1094" s="293"/>
      <c r="D1094" s="293"/>
      <c r="E1094" s="293"/>
      <c r="F1094" s="293"/>
      <c r="G1094" s="293"/>
      <c r="H1094" s="42"/>
      <c r="I1094" s="42"/>
      <c r="J1094" s="42"/>
      <c r="K1094" s="42"/>
      <c r="L1094" s="42"/>
      <c r="M1094" s="42"/>
      <c r="N1094" s="42"/>
      <c r="O1094" s="45"/>
      <c r="P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  <c r="AE1094" s="45"/>
      <c r="AF1094" s="45"/>
      <c r="AG1094" s="44"/>
    </row>
    <row r="1095" spans="1:33" x14ac:dyDescent="0.25">
      <c r="A1095" s="45"/>
      <c r="B1095" s="42"/>
      <c r="C1095" s="42"/>
      <c r="D1095" s="42"/>
      <c r="E1095" s="42"/>
      <c r="F1095" s="42"/>
      <c r="G1095" s="42"/>
      <c r="H1095" s="42"/>
      <c r="I1095" s="42"/>
      <c r="J1095" s="42"/>
      <c r="K1095" s="42"/>
      <c r="L1095" s="42"/>
      <c r="M1095" s="42"/>
      <c r="N1095" s="42"/>
      <c r="O1095" s="45"/>
      <c r="P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  <c r="AE1095" s="45"/>
      <c r="AF1095" s="45"/>
      <c r="AG1095" s="44"/>
    </row>
    <row r="1096" spans="1:33" ht="15.75" thickBot="1" x14ac:dyDescent="0.3">
      <c r="A1096" s="45"/>
      <c r="B1096" s="45"/>
      <c r="C1096" s="45"/>
      <c r="D1096" s="45"/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45"/>
      <c r="V1096" s="45"/>
      <c r="W1096" s="45"/>
      <c r="X1096" s="45"/>
      <c r="Y1096" s="45"/>
      <c r="Z1096" s="45"/>
      <c r="AA1096" s="45"/>
      <c r="AB1096" s="45"/>
      <c r="AC1096" s="45"/>
      <c r="AD1096" s="45"/>
      <c r="AE1096" s="45"/>
      <c r="AF1096" s="45"/>
      <c r="AG1096" s="44"/>
    </row>
    <row r="1097" spans="1:33" ht="24" thickBot="1" x14ac:dyDescent="0.3">
      <c r="A1097" s="45"/>
      <c r="B1097" s="1203" t="s">
        <v>91</v>
      </c>
      <c r="C1097" s="2271"/>
      <c r="D1097" s="2272"/>
      <c r="E1097" s="2272"/>
      <c r="F1097" s="2272"/>
      <c r="G1097" s="2272"/>
      <c r="H1097" s="2272"/>
      <c r="I1097" s="2272"/>
      <c r="J1097" s="2272"/>
      <c r="K1097" s="2272"/>
      <c r="L1097" s="2272"/>
      <c r="M1097" s="2272"/>
      <c r="N1097" s="2272"/>
      <c r="O1097" s="2272"/>
      <c r="P1097" s="2272"/>
      <c r="Q1097" s="2272"/>
      <c r="R1097" s="2272"/>
      <c r="S1097" s="2272"/>
      <c r="T1097" s="2272"/>
      <c r="U1097" s="2272"/>
      <c r="V1097" s="2272"/>
      <c r="W1097" s="2272"/>
      <c r="X1097" s="2272"/>
      <c r="Y1097" s="2272"/>
      <c r="Z1097" s="2273"/>
      <c r="AA1097" s="45"/>
      <c r="AB1097" s="45"/>
      <c r="AC1097" s="45"/>
      <c r="AD1097" s="45"/>
      <c r="AE1097" s="45"/>
      <c r="AF1097" s="45"/>
      <c r="AG1097" s="44"/>
    </row>
    <row r="1098" spans="1:33" ht="66.75" customHeight="1" thickBot="1" x14ac:dyDescent="0.3">
      <c r="A1098" s="45"/>
      <c r="B1098" s="45"/>
      <c r="C1098" s="2277"/>
      <c r="D1098" s="2278"/>
      <c r="E1098" s="2278"/>
      <c r="F1098" s="2278"/>
      <c r="G1098" s="2278"/>
      <c r="H1098" s="2278"/>
      <c r="I1098" s="2278"/>
      <c r="J1098" s="2278"/>
      <c r="K1098" s="2278"/>
      <c r="L1098" s="2278"/>
      <c r="M1098" s="2278"/>
      <c r="N1098" s="2278"/>
      <c r="O1098" s="2278"/>
      <c r="P1098" s="2278"/>
      <c r="Q1098" s="2278"/>
      <c r="R1098" s="2278"/>
      <c r="S1098" s="2278"/>
      <c r="T1098" s="2278"/>
      <c r="U1098" s="2278"/>
      <c r="V1098" s="2278"/>
      <c r="W1098" s="2278"/>
      <c r="X1098" s="2278"/>
      <c r="Y1098" s="2278"/>
      <c r="Z1098" s="2279"/>
      <c r="AA1098" s="45"/>
      <c r="AB1098" s="45"/>
      <c r="AC1098" s="45"/>
      <c r="AD1098" s="45"/>
      <c r="AE1098" s="45"/>
      <c r="AF1098" s="45"/>
      <c r="AG1098" s="44"/>
    </row>
    <row r="1099" spans="1:33" x14ac:dyDescent="0.25">
      <c r="A1099" s="71"/>
      <c r="B1099" s="72"/>
      <c r="C1099" s="72"/>
      <c r="D1099" s="72"/>
      <c r="E1099" s="72"/>
      <c r="F1099" s="72"/>
      <c r="G1099" s="72"/>
      <c r="H1099" s="72"/>
      <c r="I1099" s="72"/>
      <c r="J1099" s="72"/>
      <c r="K1099" s="72"/>
      <c r="L1099" s="72"/>
      <c r="M1099" s="72"/>
      <c r="N1099" s="72"/>
      <c r="O1099" s="72"/>
      <c r="P1099" s="72"/>
      <c r="Q1099" s="72"/>
      <c r="R1099" s="72"/>
      <c r="S1099" s="72"/>
      <c r="T1099" s="72"/>
      <c r="U1099" s="72"/>
      <c r="V1099" s="72"/>
      <c r="W1099" s="72"/>
      <c r="X1099" s="72"/>
      <c r="Y1099" s="72"/>
      <c r="Z1099" s="72"/>
      <c r="AA1099" s="72"/>
      <c r="AB1099" s="72"/>
      <c r="AC1099" s="72"/>
      <c r="AD1099" s="72"/>
      <c r="AE1099" s="72"/>
      <c r="AF1099" s="72"/>
      <c r="AG1099" s="44"/>
    </row>
    <row r="1100" spans="1:33" ht="19.5" thickBot="1" x14ac:dyDescent="0.3">
      <c r="A1100" s="45"/>
      <c r="B1100" s="45"/>
      <c r="C1100" s="45"/>
      <c r="D1100" s="45"/>
      <c r="E1100" s="298"/>
      <c r="F1100" s="299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45"/>
      <c r="V1100" s="45"/>
      <c r="W1100" s="45"/>
      <c r="X1100" s="45"/>
      <c r="Y1100" s="45"/>
      <c r="Z1100" s="45"/>
      <c r="AA1100" s="45"/>
      <c r="AB1100" s="45"/>
      <c r="AC1100" s="45"/>
      <c r="AD1100" s="45"/>
      <c r="AE1100" s="45"/>
      <c r="AF1100" s="45"/>
      <c r="AG1100" s="44"/>
    </row>
    <row r="1101" spans="1:33" ht="21.75" thickBot="1" x14ac:dyDescent="0.3">
      <c r="A1101" s="45"/>
      <c r="B1101" s="45"/>
      <c r="C1101" s="45"/>
      <c r="D1101" s="45"/>
      <c r="E1101" s="300" t="s">
        <v>274</v>
      </c>
      <c r="F1101" s="1389">
        <f>'DEUXIEME TRIMES.'!F1536</f>
        <v>0</v>
      </c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45"/>
      <c r="V1101" s="45"/>
      <c r="W1101" s="45"/>
      <c r="X1101" s="45"/>
      <c r="Y1101" s="45"/>
      <c r="Z1101" s="45"/>
      <c r="AA1101" s="45"/>
      <c r="AB1101" s="45"/>
      <c r="AC1101" s="45"/>
      <c r="AD1101" s="45"/>
      <c r="AE1101" s="45"/>
      <c r="AF1101" s="45"/>
      <c r="AG1101" s="44"/>
    </row>
    <row r="1102" spans="1:33" ht="21.75" thickBot="1" x14ac:dyDescent="0.3">
      <c r="A1102" s="45"/>
      <c r="B1102" s="45"/>
      <c r="C1102" s="45"/>
      <c r="D1102" s="45"/>
      <c r="E1102" s="300" t="s">
        <v>275</v>
      </c>
      <c r="F1102" s="1389">
        <f>'DEUXIEME TRIMES.'!F1537</f>
        <v>0</v>
      </c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45"/>
      <c r="V1102" s="45"/>
      <c r="W1102" s="45"/>
      <c r="X1102" s="45"/>
      <c r="Y1102" s="45"/>
      <c r="Z1102" s="45"/>
      <c r="AA1102" s="45"/>
      <c r="AB1102" s="45"/>
      <c r="AC1102" s="45"/>
      <c r="AD1102" s="45"/>
      <c r="AE1102" s="45"/>
      <c r="AF1102" s="45"/>
      <c r="AG1102" s="44"/>
    </row>
    <row r="1103" spans="1:33" ht="47.25" customHeight="1" thickBot="1" x14ac:dyDescent="0.3">
      <c r="A1103" s="45"/>
      <c r="B1103" s="45"/>
      <c r="C1103" s="45"/>
      <c r="D1103" s="45"/>
      <c r="E1103" s="301" t="s">
        <v>887</v>
      </c>
      <c r="F1103" s="289">
        <f>SUBTOTAL(3,C1107:C1206)-4</f>
        <v>0</v>
      </c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45"/>
      <c r="V1103" s="45"/>
      <c r="W1103" s="45"/>
      <c r="X1103" s="45"/>
      <c r="Y1103" s="45"/>
      <c r="Z1103" s="45"/>
      <c r="AA1103" s="45"/>
      <c r="AB1103" s="45"/>
      <c r="AC1103" s="45"/>
      <c r="AD1103" s="45"/>
      <c r="AE1103" s="45"/>
      <c r="AF1103" s="45"/>
      <c r="AG1103" s="44"/>
    </row>
    <row r="1104" spans="1:33" ht="30.75" thickBot="1" x14ac:dyDescent="0.3">
      <c r="A1104" s="45"/>
      <c r="B1104" s="295" t="s">
        <v>892</v>
      </c>
      <c r="C1104" s="45"/>
      <c r="D1104" s="45"/>
      <c r="E1104" s="297" t="s">
        <v>280</v>
      </c>
      <c r="F1104" s="289">
        <f>SUM(F1101:F1103)</f>
        <v>0</v>
      </c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45"/>
      <c r="V1104" s="45"/>
      <c r="W1104" s="45"/>
      <c r="X1104" s="45"/>
      <c r="Y1104" s="45"/>
      <c r="Z1104" s="45"/>
      <c r="AA1104" s="45"/>
      <c r="AB1104" s="45"/>
      <c r="AC1104" s="45"/>
      <c r="AD1104" s="45"/>
      <c r="AE1104" s="45"/>
      <c r="AF1104" s="45"/>
      <c r="AG1104" s="44"/>
    </row>
    <row r="1105" spans="1:33" ht="15.75" thickBot="1" x14ac:dyDescent="0.3">
      <c r="A1105" s="45"/>
      <c r="B1105" s="45"/>
      <c r="C1105" s="45"/>
      <c r="D1105" s="45"/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45"/>
      <c r="V1105" s="45"/>
      <c r="W1105" s="45"/>
      <c r="X1105" s="45"/>
      <c r="Y1105" s="45"/>
      <c r="Z1105" s="45"/>
      <c r="AA1105" s="45"/>
      <c r="AB1105" s="45"/>
      <c r="AC1105" s="45"/>
      <c r="AD1105" s="45"/>
      <c r="AE1105" s="45"/>
      <c r="AF1105" s="45"/>
      <c r="AG1105" s="44"/>
    </row>
    <row r="1106" spans="1:33" ht="42.75" thickBot="1" x14ac:dyDescent="0.3">
      <c r="A1106" s="45"/>
      <c r="B1106" s="291" t="s">
        <v>1</v>
      </c>
      <c r="C1106" s="291" t="s">
        <v>151</v>
      </c>
      <c r="D1106" s="291" t="s">
        <v>278</v>
      </c>
      <c r="E1106" s="291" t="s">
        <v>158</v>
      </c>
      <c r="F1106" s="291" t="s">
        <v>30</v>
      </c>
      <c r="G1106" s="291" t="s">
        <v>281</v>
      </c>
      <c r="H1106" s="291" t="s">
        <v>55</v>
      </c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45"/>
      <c r="V1106" s="45"/>
      <c r="W1106" s="45"/>
      <c r="X1106" s="45"/>
      <c r="Y1106" s="45"/>
      <c r="Z1106" s="45"/>
      <c r="AA1106" s="45"/>
      <c r="AB1106" s="45"/>
      <c r="AC1106" s="45"/>
      <c r="AD1106" s="45"/>
      <c r="AE1106" s="45"/>
      <c r="AF1106" s="45"/>
      <c r="AG1106" s="44"/>
    </row>
    <row r="1107" spans="1:33" ht="16.5" thickBot="1" x14ac:dyDescent="0.3">
      <c r="A1107" s="45"/>
      <c r="B1107" s="1673"/>
      <c r="C1107" s="293"/>
      <c r="D1107" s="293"/>
      <c r="E1107" s="293"/>
      <c r="F1107" s="293"/>
      <c r="G1107" s="293"/>
      <c r="H1107" s="293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45"/>
      <c r="V1107" s="45"/>
      <c r="W1107" s="45"/>
      <c r="X1107" s="45"/>
      <c r="Y1107" s="45"/>
      <c r="Z1107" s="45"/>
      <c r="AA1107" s="45"/>
      <c r="AB1107" s="45"/>
      <c r="AC1107" s="45"/>
      <c r="AD1107" s="45"/>
      <c r="AE1107" s="45"/>
      <c r="AF1107" s="45"/>
      <c r="AG1107" s="44"/>
    </row>
    <row r="1108" spans="1:33" ht="16.5" thickBot="1" x14ac:dyDescent="0.3">
      <c r="A1108" s="45"/>
      <c r="B1108" s="1673"/>
      <c r="C1108" s="293"/>
      <c r="D1108" s="293"/>
      <c r="E1108" s="293"/>
      <c r="F1108" s="293"/>
      <c r="G1108" s="293"/>
      <c r="H1108" s="293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45"/>
      <c r="V1108" s="45"/>
      <c r="W1108" s="45"/>
      <c r="X1108" s="45"/>
      <c r="Y1108" s="45"/>
      <c r="Z1108" s="45"/>
      <c r="AA1108" s="45"/>
      <c r="AB1108" s="45"/>
      <c r="AC1108" s="45"/>
      <c r="AD1108" s="45"/>
      <c r="AE1108" s="45"/>
      <c r="AF1108" s="45"/>
      <c r="AG1108" s="44"/>
    </row>
    <row r="1109" spans="1:33" ht="16.5" thickBot="1" x14ac:dyDescent="0.3">
      <c r="A1109" s="45"/>
      <c r="B1109" s="1673"/>
      <c r="C1109" s="293"/>
      <c r="D1109" s="293"/>
      <c r="E1109" s="293"/>
      <c r="F1109" s="293"/>
      <c r="G1109" s="293"/>
      <c r="H1109" s="293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45"/>
      <c r="V1109" s="45"/>
      <c r="W1109" s="45"/>
      <c r="X1109" s="45"/>
      <c r="Y1109" s="45"/>
      <c r="Z1109" s="45"/>
      <c r="AA1109" s="45"/>
      <c r="AB1109" s="45"/>
      <c r="AC1109" s="45"/>
      <c r="AD1109" s="45"/>
      <c r="AE1109" s="45"/>
      <c r="AF1109" s="45"/>
      <c r="AG1109" s="44"/>
    </row>
    <row r="1110" spans="1:33" ht="16.5" thickBot="1" x14ac:dyDescent="0.3">
      <c r="A1110" s="45"/>
      <c r="B1110" s="1673"/>
      <c r="C1110" s="293"/>
      <c r="D1110" s="293"/>
      <c r="E1110" s="293"/>
      <c r="F1110" s="293"/>
      <c r="G1110" s="293"/>
      <c r="H1110" s="293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45"/>
      <c r="V1110" s="45"/>
      <c r="W1110" s="45"/>
      <c r="X1110" s="45"/>
      <c r="Y1110" s="45"/>
      <c r="Z1110" s="45"/>
      <c r="AA1110" s="45"/>
      <c r="AB1110" s="45"/>
      <c r="AC1110" s="45"/>
      <c r="AD1110" s="45"/>
      <c r="AE1110" s="45"/>
      <c r="AF1110" s="45"/>
      <c r="AG1110" s="44"/>
    </row>
    <row r="1111" spans="1:33" ht="16.5" thickBot="1" x14ac:dyDescent="0.3">
      <c r="A1111" s="45"/>
      <c r="B1111" s="1673"/>
      <c r="C1111" s="293"/>
      <c r="D1111" s="293"/>
      <c r="E1111" s="293"/>
      <c r="F1111" s="293"/>
      <c r="G1111" s="293"/>
      <c r="H1111" s="293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45"/>
      <c r="V1111" s="45"/>
      <c r="W1111" s="45"/>
      <c r="X1111" s="45"/>
      <c r="Y1111" s="45"/>
      <c r="Z1111" s="45"/>
      <c r="AA1111" s="45"/>
      <c r="AB1111" s="45"/>
      <c r="AC1111" s="45"/>
      <c r="AD1111" s="45"/>
      <c r="AE1111" s="45"/>
      <c r="AF1111" s="45"/>
      <c r="AG1111" s="44"/>
    </row>
    <row r="1112" spans="1:33" ht="16.5" thickBot="1" x14ac:dyDescent="0.3">
      <c r="A1112" s="45"/>
      <c r="B1112" s="1673"/>
      <c r="C1112" s="293"/>
      <c r="D1112" s="293"/>
      <c r="E1112" s="293"/>
      <c r="F1112" s="293"/>
      <c r="G1112" s="293"/>
      <c r="H1112" s="293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45"/>
      <c r="V1112" s="45"/>
      <c r="W1112" s="45"/>
      <c r="X1112" s="45"/>
      <c r="Y1112" s="45"/>
      <c r="Z1112" s="45"/>
      <c r="AA1112" s="45"/>
      <c r="AB1112" s="45"/>
      <c r="AC1112" s="45"/>
      <c r="AD1112" s="45"/>
      <c r="AE1112" s="45"/>
      <c r="AF1112" s="45"/>
      <c r="AG1112" s="44"/>
    </row>
    <row r="1113" spans="1:33" ht="16.5" thickBot="1" x14ac:dyDescent="0.3">
      <c r="A1113" s="45"/>
      <c r="B1113" s="1673"/>
      <c r="C1113" s="293"/>
      <c r="D1113" s="293"/>
      <c r="E1113" s="293"/>
      <c r="F1113" s="293"/>
      <c r="G1113" s="293"/>
      <c r="H1113" s="293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45"/>
      <c r="V1113" s="45"/>
      <c r="W1113" s="45"/>
      <c r="X1113" s="45"/>
      <c r="Y1113" s="45"/>
      <c r="Z1113" s="45"/>
      <c r="AA1113" s="45"/>
      <c r="AB1113" s="45"/>
      <c r="AC1113" s="45"/>
      <c r="AD1113" s="45"/>
      <c r="AE1113" s="45"/>
      <c r="AF1113" s="45"/>
      <c r="AG1113" s="44"/>
    </row>
    <row r="1114" spans="1:33" ht="16.5" thickBot="1" x14ac:dyDescent="0.3">
      <c r="A1114" s="45"/>
      <c r="B1114" s="1673"/>
      <c r="C1114" s="293"/>
      <c r="D1114" s="293"/>
      <c r="E1114" s="293"/>
      <c r="F1114" s="293"/>
      <c r="G1114" s="293"/>
      <c r="H1114" s="293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45"/>
      <c r="V1114" s="45"/>
      <c r="W1114" s="45"/>
      <c r="X1114" s="45"/>
      <c r="Y1114" s="45"/>
      <c r="Z1114" s="45"/>
      <c r="AA1114" s="45"/>
      <c r="AB1114" s="45"/>
      <c r="AC1114" s="45"/>
      <c r="AD1114" s="45"/>
      <c r="AE1114" s="45"/>
      <c r="AF1114" s="45"/>
      <c r="AG1114" s="44"/>
    </row>
    <row r="1115" spans="1:33" ht="16.5" thickBot="1" x14ac:dyDescent="0.3">
      <c r="A1115" s="45"/>
      <c r="B1115" s="1673"/>
      <c r="C1115" s="293"/>
      <c r="D1115" s="293"/>
      <c r="E1115" s="293"/>
      <c r="F1115" s="293"/>
      <c r="G1115" s="293"/>
      <c r="H1115" s="293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45"/>
      <c r="V1115" s="45"/>
      <c r="W1115" s="45"/>
      <c r="X1115" s="45"/>
      <c r="Y1115" s="45"/>
      <c r="Z1115" s="45"/>
      <c r="AA1115" s="45"/>
      <c r="AB1115" s="45"/>
      <c r="AC1115" s="45"/>
      <c r="AD1115" s="45"/>
      <c r="AE1115" s="45"/>
      <c r="AF1115" s="45"/>
      <c r="AG1115" s="44"/>
    </row>
    <row r="1116" spans="1:33" ht="16.5" thickBot="1" x14ac:dyDescent="0.3">
      <c r="A1116" s="45"/>
      <c r="B1116" s="1673"/>
      <c r="C1116" s="293"/>
      <c r="D1116" s="293"/>
      <c r="E1116" s="293"/>
      <c r="F1116" s="293"/>
      <c r="G1116" s="293"/>
      <c r="H1116" s="293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45"/>
      <c r="V1116" s="45"/>
      <c r="W1116" s="45"/>
      <c r="X1116" s="45"/>
      <c r="Y1116" s="45"/>
      <c r="Z1116" s="45"/>
      <c r="AA1116" s="45"/>
      <c r="AB1116" s="45"/>
      <c r="AC1116" s="45"/>
      <c r="AD1116" s="45"/>
      <c r="AE1116" s="45"/>
      <c r="AF1116" s="45"/>
      <c r="AG1116" s="44"/>
    </row>
    <row r="1117" spans="1:33" ht="16.5" thickBot="1" x14ac:dyDescent="0.3">
      <c r="A1117" s="45"/>
      <c r="B1117" s="1673"/>
      <c r="C1117" s="293"/>
      <c r="D1117" s="293"/>
      <c r="E1117" s="293"/>
      <c r="F1117" s="293"/>
      <c r="G1117" s="293"/>
      <c r="H1117" s="293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45"/>
      <c r="V1117" s="45"/>
      <c r="W1117" s="45"/>
      <c r="X1117" s="45"/>
      <c r="Y1117" s="45"/>
      <c r="Z1117" s="45"/>
      <c r="AA1117" s="45"/>
      <c r="AB1117" s="45"/>
      <c r="AC1117" s="45"/>
      <c r="AD1117" s="45"/>
      <c r="AE1117" s="45"/>
      <c r="AF1117" s="45"/>
      <c r="AG1117" s="44"/>
    </row>
    <row r="1118" spans="1:33" ht="16.5" thickBot="1" x14ac:dyDescent="0.3">
      <c r="A1118" s="45"/>
      <c r="B1118" s="1673"/>
      <c r="C1118" s="293"/>
      <c r="D1118" s="293"/>
      <c r="E1118" s="293"/>
      <c r="F1118" s="293"/>
      <c r="G1118" s="293"/>
      <c r="H1118" s="293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45"/>
      <c r="V1118" s="45"/>
      <c r="W1118" s="45"/>
      <c r="X1118" s="45"/>
      <c r="Y1118" s="45"/>
      <c r="Z1118" s="45"/>
      <c r="AA1118" s="45"/>
      <c r="AB1118" s="45"/>
      <c r="AC1118" s="45"/>
      <c r="AD1118" s="45"/>
      <c r="AE1118" s="45"/>
      <c r="AF1118" s="45"/>
      <c r="AG1118" s="44"/>
    </row>
    <row r="1119" spans="1:33" ht="16.5" thickBot="1" x14ac:dyDescent="0.3">
      <c r="A1119" s="45"/>
      <c r="B1119" s="1673"/>
      <c r="C1119" s="293"/>
      <c r="D1119" s="293"/>
      <c r="E1119" s="293"/>
      <c r="F1119" s="293"/>
      <c r="G1119" s="293"/>
      <c r="H1119" s="293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45"/>
      <c r="V1119" s="45"/>
      <c r="W1119" s="45"/>
      <c r="X1119" s="45"/>
      <c r="Y1119" s="45"/>
      <c r="Z1119" s="45"/>
      <c r="AA1119" s="45"/>
      <c r="AB1119" s="45"/>
      <c r="AC1119" s="45"/>
      <c r="AD1119" s="45"/>
      <c r="AE1119" s="45"/>
      <c r="AF1119" s="45"/>
      <c r="AG1119" s="44"/>
    </row>
    <row r="1120" spans="1:33" ht="16.5" thickBot="1" x14ac:dyDescent="0.3">
      <c r="A1120" s="45"/>
      <c r="B1120" s="1673"/>
      <c r="C1120" s="293"/>
      <c r="D1120" s="293"/>
      <c r="E1120" s="293"/>
      <c r="F1120" s="293"/>
      <c r="G1120" s="293"/>
      <c r="H1120" s="293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45"/>
      <c r="V1120" s="45"/>
      <c r="W1120" s="45"/>
      <c r="X1120" s="45"/>
      <c r="Y1120" s="45"/>
      <c r="Z1120" s="45"/>
      <c r="AA1120" s="45"/>
      <c r="AB1120" s="45"/>
      <c r="AC1120" s="45"/>
      <c r="AD1120" s="45"/>
      <c r="AE1120" s="45"/>
      <c r="AF1120" s="45"/>
      <c r="AG1120" s="44"/>
    </row>
    <row r="1121" spans="1:33" ht="16.5" thickBot="1" x14ac:dyDescent="0.3">
      <c r="A1121" s="45"/>
      <c r="B1121" s="1673"/>
      <c r="C1121" s="293"/>
      <c r="D1121" s="293"/>
      <c r="E1121" s="293"/>
      <c r="F1121" s="293"/>
      <c r="G1121" s="293"/>
      <c r="H1121" s="293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45"/>
      <c r="V1121" s="45"/>
      <c r="W1121" s="45"/>
      <c r="X1121" s="45"/>
      <c r="Y1121" s="45"/>
      <c r="Z1121" s="45"/>
      <c r="AA1121" s="45"/>
      <c r="AB1121" s="45"/>
      <c r="AC1121" s="45"/>
      <c r="AD1121" s="45"/>
      <c r="AE1121" s="45"/>
      <c r="AF1121" s="45"/>
      <c r="AG1121" s="44"/>
    </row>
    <row r="1122" spans="1:33" ht="16.5" thickBot="1" x14ac:dyDescent="0.3">
      <c r="A1122" s="45"/>
      <c r="B1122" s="1673"/>
      <c r="C1122" s="293"/>
      <c r="D1122" s="293"/>
      <c r="E1122" s="293"/>
      <c r="F1122" s="293"/>
      <c r="G1122" s="293"/>
      <c r="H1122" s="293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45"/>
      <c r="V1122" s="45"/>
      <c r="W1122" s="45"/>
      <c r="X1122" s="45"/>
      <c r="Y1122" s="45"/>
      <c r="Z1122" s="45"/>
      <c r="AA1122" s="45"/>
      <c r="AB1122" s="45"/>
      <c r="AC1122" s="45"/>
      <c r="AD1122" s="45"/>
      <c r="AE1122" s="45"/>
      <c r="AF1122" s="45"/>
      <c r="AG1122" s="44"/>
    </row>
    <row r="1123" spans="1:33" ht="16.5" thickBot="1" x14ac:dyDescent="0.3">
      <c r="A1123" s="45"/>
      <c r="B1123" s="1673"/>
      <c r="C1123" s="293"/>
      <c r="D1123" s="293"/>
      <c r="E1123" s="293"/>
      <c r="F1123" s="293"/>
      <c r="G1123" s="293"/>
      <c r="H1123" s="293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45"/>
      <c r="V1123" s="45"/>
      <c r="W1123" s="45"/>
      <c r="X1123" s="45"/>
      <c r="Y1123" s="45"/>
      <c r="Z1123" s="45"/>
      <c r="AA1123" s="45"/>
      <c r="AB1123" s="45"/>
      <c r="AC1123" s="45"/>
      <c r="AD1123" s="45"/>
      <c r="AE1123" s="45"/>
      <c r="AF1123" s="45"/>
      <c r="AG1123" s="44"/>
    </row>
    <row r="1124" spans="1:33" ht="16.5" thickBot="1" x14ac:dyDescent="0.3">
      <c r="A1124" s="45"/>
      <c r="B1124" s="1673"/>
      <c r="C1124" s="293"/>
      <c r="D1124" s="293"/>
      <c r="E1124" s="293"/>
      <c r="F1124" s="293"/>
      <c r="G1124" s="293"/>
      <c r="H1124" s="293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45"/>
      <c r="V1124" s="45"/>
      <c r="W1124" s="45"/>
      <c r="X1124" s="45"/>
      <c r="Y1124" s="45"/>
      <c r="Z1124" s="45"/>
      <c r="AA1124" s="45"/>
      <c r="AB1124" s="45"/>
      <c r="AC1124" s="45"/>
      <c r="AD1124" s="45"/>
      <c r="AE1124" s="45"/>
      <c r="AF1124" s="45"/>
      <c r="AG1124" s="44"/>
    </row>
    <row r="1125" spans="1:33" ht="16.5" thickBot="1" x14ac:dyDescent="0.3">
      <c r="A1125" s="45"/>
      <c r="B1125" s="1673"/>
      <c r="C1125" s="293"/>
      <c r="D1125" s="293"/>
      <c r="E1125" s="293"/>
      <c r="F1125" s="293"/>
      <c r="G1125" s="293"/>
      <c r="H1125" s="293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45"/>
      <c r="V1125" s="45"/>
      <c r="W1125" s="45"/>
      <c r="X1125" s="45"/>
      <c r="Y1125" s="45"/>
      <c r="Z1125" s="45"/>
      <c r="AA1125" s="45"/>
      <c r="AB1125" s="45"/>
      <c r="AC1125" s="45"/>
      <c r="AD1125" s="45"/>
      <c r="AE1125" s="45"/>
      <c r="AF1125" s="45"/>
      <c r="AG1125" s="44"/>
    </row>
    <row r="1126" spans="1:33" ht="16.5" thickBot="1" x14ac:dyDescent="0.3">
      <c r="A1126" s="45"/>
      <c r="B1126" s="1673"/>
      <c r="C1126" s="293"/>
      <c r="D1126" s="293"/>
      <c r="E1126" s="293"/>
      <c r="F1126" s="293"/>
      <c r="G1126" s="293"/>
      <c r="H1126" s="293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45"/>
      <c r="V1126" s="45"/>
      <c r="W1126" s="45"/>
      <c r="X1126" s="45"/>
      <c r="Y1126" s="45"/>
      <c r="Z1126" s="45"/>
      <c r="AA1126" s="45"/>
      <c r="AB1126" s="45"/>
      <c r="AC1126" s="45"/>
      <c r="AD1126" s="45"/>
      <c r="AE1126" s="45"/>
      <c r="AF1126" s="45"/>
      <c r="AG1126" s="44"/>
    </row>
    <row r="1127" spans="1:33" ht="16.5" thickBot="1" x14ac:dyDescent="0.3">
      <c r="A1127" s="45"/>
      <c r="B1127" s="1673"/>
      <c r="C1127" s="293"/>
      <c r="D1127" s="293"/>
      <c r="E1127" s="293"/>
      <c r="F1127" s="293"/>
      <c r="G1127" s="293"/>
      <c r="H1127" s="293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45"/>
      <c r="V1127" s="45"/>
      <c r="W1127" s="45"/>
      <c r="X1127" s="45"/>
      <c r="Y1127" s="45"/>
      <c r="Z1127" s="45"/>
      <c r="AA1127" s="45"/>
      <c r="AB1127" s="45"/>
      <c r="AC1127" s="45"/>
      <c r="AD1127" s="45"/>
      <c r="AE1127" s="45"/>
      <c r="AF1127" s="45"/>
      <c r="AG1127" s="44"/>
    </row>
    <row r="1128" spans="1:33" ht="38.25" thickBot="1" x14ac:dyDescent="0.3">
      <c r="A1128" s="45"/>
      <c r="B1128" s="291" t="s">
        <v>1</v>
      </c>
      <c r="C1128" s="386" t="s">
        <v>151</v>
      </c>
      <c r="D1128" s="386" t="s">
        <v>278</v>
      </c>
      <c r="E1128" s="386" t="s">
        <v>158</v>
      </c>
      <c r="F1128" s="386" t="s">
        <v>30</v>
      </c>
      <c r="G1128" s="386" t="s">
        <v>281</v>
      </c>
      <c r="H1128" s="386" t="s">
        <v>55</v>
      </c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45"/>
      <c r="V1128" s="45"/>
      <c r="W1128" s="45"/>
      <c r="X1128" s="45"/>
      <c r="Y1128" s="45"/>
      <c r="Z1128" s="45"/>
      <c r="AA1128" s="45"/>
      <c r="AB1128" s="45"/>
      <c r="AC1128" s="45"/>
      <c r="AD1128" s="45"/>
      <c r="AE1128" s="45"/>
      <c r="AF1128" s="45"/>
      <c r="AG1128" s="44"/>
    </row>
    <row r="1129" spans="1:33" ht="16.5" thickBot="1" x14ac:dyDescent="0.3">
      <c r="A1129" s="45"/>
      <c r="B1129" s="1673"/>
      <c r="C1129" s="293"/>
      <c r="D1129" s="293"/>
      <c r="E1129" s="293"/>
      <c r="F1129" s="293"/>
      <c r="G1129" s="293"/>
      <c r="H1129" s="293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45"/>
      <c r="V1129" s="45"/>
      <c r="W1129" s="45"/>
      <c r="X1129" s="45"/>
      <c r="Y1129" s="45"/>
      <c r="Z1129" s="45"/>
      <c r="AA1129" s="45"/>
      <c r="AB1129" s="45"/>
      <c r="AC1129" s="45"/>
      <c r="AD1129" s="45"/>
      <c r="AE1129" s="45"/>
      <c r="AF1129" s="45"/>
      <c r="AG1129" s="44"/>
    </row>
    <row r="1130" spans="1:33" ht="16.5" thickBot="1" x14ac:dyDescent="0.3">
      <c r="A1130" s="45"/>
      <c r="B1130" s="1673"/>
      <c r="C1130" s="293"/>
      <c r="D1130" s="293"/>
      <c r="E1130" s="293"/>
      <c r="F1130" s="293"/>
      <c r="G1130" s="293"/>
      <c r="H1130" s="293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45"/>
      <c r="V1130" s="45"/>
      <c r="W1130" s="45"/>
      <c r="X1130" s="45"/>
      <c r="Y1130" s="45"/>
      <c r="Z1130" s="45"/>
      <c r="AA1130" s="45"/>
      <c r="AB1130" s="45"/>
      <c r="AC1130" s="45"/>
      <c r="AD1130" s="45"/>
      <c r="AE1130" s="45"/>
      <c r="AF1130" s="45"/>
      <c r="AG1130" s="44"/>
    </row>
    <row r="1131" spans="1:33" ht="16.5" thickBot="1" x14ac:dyDescent="0.3">
      <c r="A1131" s="45"/>
      <c r="B1131" s="1673"/>
      <c r="C1131" s="293"/>
      <c r="D1131" s="293"/>
      <c r="E1131" s="293"/>
      <c r="F1131" s="293"/>
      <c r="G1131" s="293"/>
      <c r="H1131" s="293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45"/>
      <c r="V1131" s="45"/>
      <c r="W1131" s="45"/>
      <c r="X1131" s="45"/>
      <c r="Y1131" s="45"/>
      <c r="Z1131" s="45"/>
      <c r="AA1131" s="45"/>
      <c r="AB1131" s="45"/>
      <c r="AC1131" s="45"/>
      <c r="AD1131" s="45"/>
      <c r="AE1131" s="45"/>
      <c r="AF1131" s="45"/>
      <c r="AG1131" s="44"/>
    </row>
    <row r="1132" spans="1:33" ht="16.5" thickBot="1" x14ac:dyDescent="0.3">
      <c r="A1132" s="45"/>
      <c r="B1132" s="1673"/>
      <c r="C1132" s="293"/>
      <c r="D1132" s="293"/>
      <c r="E1132" s="293"/>
      <c r="F1132" s="293"/>
      <c r="G1132" s="293"/>
      <c r="H1132" s="293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45"/>
      <c r="V1132" s="45"/>
      <c r="W1132" s="45"/>
      <c r="X1132" s="45"/>
      <c r="Y1132" s="45"/>
      <c r="Z1132" s="45"/>
      <c r="AA1132" s="45"/>
      <c r="AB1132" s="45"/>
      <c r="AC1132" s="45"/>
      <c r="AD1132" s="45"/>
      <c r="AE1132" s="45"/>
      <c r="AF1132" s="45"/>
      <c r="AG1132" s="44"/>
    </row>
    <row r="1133" spans="1:33" ht="16.5" thickBot="1" x14ac:dyDescent="0.3">
      <c r="A1133" s="45"/>
      <c r="B1133" s="1673"/>
      <c r="C1133" s="293"/>
      <c r="D1133" s="293"/>
      <c r="E1133" s="293"/>
      <c r="F1133" s="293"/>
      <c r="G1133" s="293"/>
      <c r="H1133" s="293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45"/>
      <c r="V1133" s="45"/>
      <c r="W1133" s="45"/>
      <c r="X1133" s="45"/>
      <c r="Y1133" s="45"/>
      <c r="Z1133" s="45"/>
      <c r="AA1133" s="45"/>
      <c r="AB1133" s="45"/>
      <c r="AC1133" s="45"/>
      <c r="AD1133" s="45"/>
      <c r="AE1133" s="45"/>
      <c r="AF1133" s="45"/>
      <c r="AG1133" s="44"/>
    </row>
    <row r="1134" spans="1:33" ht="16.5" thickBot="1" x14ac:dyDescent="0.3">
      <c r="A1134" s="45"/>
      <c r="B1134" s="1673"/>
      <c r="C1134" s="293"/>
      <c r="D1134" s="293"/>
      <c r="E1134" s="293"/>
      <c r="F1134" s="293"/>
      <c r="G1134" s="293"/>
      <c r="H1134" s="293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45"/>
      <c r="V1134" s="45"/>
      <c r="W1134" s="45"/>
      <c r="X1134" s="45"/>
      <c r="Y1134" s="45"/>
      <c r="Z1134" s="45"/>
      <c r="AA1134" s="45"/>
      <c r="AB1134" s="45"/>
      <c r="AC1134" s="45"/>
      <c r="AD1134" s="45"/>
      <c r="AE1134" s="45"/>
      <c r="AF1134" s="45"/>
      <c r="AG1134" s="44"/>
    </row>
    <row r="1135" spans="1:33" ht="16.5" thickBot="1" x14ac:dyDescent="0.3">
      <c r="A1135" s="45"/>
      <c r="B1135" s="1673"/>
      <c r="C1135" s="293"/>
      <c r="D1135" s="293"/>
      <c r="E1135" s="293"/>
      <c r="F1135" s="293"/>
      <c r="G1135" s="293"/>
      <c r="H1135" s="293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45"/>
      <c r="V1135" s="45"/>
      <c r="W1135" s="45"/>
      <c r="X1135" s="45"/>
      <c r="Y1135" s="45"/>
      <c r="Z1135" s="45"/>
      <c r="AA1135" s="45"/>
      <c r="AB1135" s="45"/>
      <c r="AC1135" s="45"/>
      <c r="AD1135" s="45"/>
      <c r="AE1135" s="45"/>
      <c r="AF1135" s="45"/>
      <c r="AG1135" s="44"/>
    </row>
    <row r="1136" spans="1:33" ht="16.5" thickBot="1" x14ac:dyDescent="0.3">
      <c r="A1136" s="45"/>
      <c r="B1136" s="1673"/>
      <c r="C1136" s="293"/>
      <c r="D1136" s="293"/>
      <c r="E1136" s="293"/>
      <c r="F1136" s="293"/>
      <c r="G1136" s="293"/>
      <c r="H1136" s="293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45"/>
      <c r="V1136" s="45"/>
      <c r="W1136" s="45"/>
      <c r="X1136" s="45"/>
      <c r="Y1136" s="45"/>
      <c r="Z1136" s="45"/>
      <c r="AA1136" s="45"/>
      <c r="AB1136" s="45"/>
      <c r="AC1136" s="45"/>
      <c r="AD1136" s="45"/>
      <c r="AE1136" s="45"/>
      <c r="AF1136" s="45"/>
      <c r="AG1136" s="44"/>
    </row>
    <row r="1137" spans="1:33" ht="16.5" thickBot="1" x14ac:dyDescent="0.3">
      <c r="A1137" s="45"/>
      <c r="B1137" s="1673"/>
      <c r="C1137" s="293"/>
      <c r="D1137" s="293"/>
      <c r="E1137" s="293"/>
      <c r="F1137" s="293"/>
      <c r="G1137" s="293"/>
      <c r="H1137" s="293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45"/>
      <c r="V1137" s="45"/>
      <c r="W1137" s="45"/>
      <c r="X1137" s="45"/>
      <c r="Y1137" s="45"/>
      <c r="Z1137" s="45"/>
      <c r="AA1137" s="45"/>
      <c r="AB1137" s="45"/>
      <c r="AC1137" s="45"/>
      <c r="AD1137" s="45"/>
      <c r="AE1137" s="45"/>
      <c r="AF1137" s="45"/>
      <c r="AG1137" s="44"/>
    </row>
    <row r="1138" spans="1:33" ht="16.5" thickBot="1" x14ac:dyDescent="0.3">
      <c r="A1138" s="45"/>
      <c r="B1138" s="1673"/>
      <c r="C1138" s="293"/>
      <c r="D1138" s="293"/>
      <c r="E1138" s="293"/>
      <c r="F1138" s="293"/>
      <c r="G1138" s="293"/>
      <c r="H1138" s="293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45"/>
      <c r="V1138" s="45"/>
      <c r="W1138" s="45"/>
      <c r="X1138" s="45"/>
      <c r="Y1138" s="45"/>
      <c r="Z1138" s="45"/>
      <c r="AA1138" s="45"/>
      <c r="AB1138" s="45"/>
      <c r="AC1138" s="45"/>
      <c r="AD1138" s="45"/>
      <c r="AE1138" s="45"/>
      <c r="AF1138" s="45"/>
      <c r="AG1138" s="44"/>
    </row>
    <row r="1139" spans="1:33" ht="16.5" thickBot="1" x14ac:dyDescent="0.3">
      <c r="A1139" s="45"/>
      <c r="B1139" s="1673"/>
      <c r="C1139" s="293"/>
      <c r="D1139" s="293"/>
      <c r="E1139" s="293"/>
      <c r="F1139" s="293"/>
      <c r="G1139" s="293"/>
      <c r="H1139" s="293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45"/>
      <c r="V1139" s="45"/>
      <c r="W1139" s="45"/>
      <c r="X1139" s="45"/>
      <c r="Y1139" s="45"/>
      <c r="Z1139" s="45"/>
      <c r="AA1139" s="45"/>
      <c r="AB1139" s="45"/>
      <c r="AC1139" s="45"/>
      <c r="AD1139" s="45"/>
      <c r="AE1139" s="45"/>
      <c r="AF1139" s="45"/>
      <c r="AG1139" s="44"/>
    </row>
    <row r="1140" spans="1:33" ht="16.5" thickBot="1" x14ac:dyDescent="0.3">
      <c r="A1140" s="45"/>
      <c r="B1140" s="1673"/>
      <c r="C1140" s="293"/>
      <c r="D1140" s="293"/>
      <c r="E1140" s="293"/>
      <c r="F1140" s="293"/>
      <c r="G1140" s="293"/>
      <c r="H1140" s="293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45"/>
      <c r="V1140" s="45"/>
      <c r="W1140" s="45"/>
      <c r="X1140" s="45"/>
      <c r="Y1140" s="45"/>
      <c r="Z1140" s="45"/>
      <c r="AA1140" s="45"/>
      <c r="AB1140" s="45"/>
      <c r="AC1140" s="45"/>
      <c r="AD1140" s="45"/>
      <c r="AE1140" s="45"/>
      <c r="AF1140" s="45"/>
      <c r="AG1140" s="44"/>
    </row>
    <row r="1141" spans="1:33" ht="16.5" thickBot="1" x14ac:dyDescent="0.3">
      <c r="A1141" s="45"/>
      <c r="B1141" s="1673"/>
      <c r="C1141" s="293"/>
      <c r="D1141" s="293"/>
      <c r="E1141" s="293"/>
      <c r="F1141" s="293"/>
      <c r="G1141" s="293"/>
      <c r="H1141" s="293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45"/>
      <c r="V1141" s="45"/>
      <c r="W1141" s="45"/>
      <c r="X1141" s="45"/>
      <c r="Y1141" s="45"/>
      <c r="Z1141" s="45"/>
      <c r="AA1141" s="45"/>
      <c r="AB1141" s="45"/>
      <c r="AC1141" s="45"/>
      <c r="AD1141" s="45"/>
      <c r="AE1141" s="45"/>
      <c r="AF1141" s="45"/>
      <c r="AG1141" s="44"/>
    </row>
    <row r="1142" spans="1:33" ht="16.5" thickBot="1" x14ac:dyDescent="0.3">
      <c r="A1142" s="45"/>
      <c r="B1142" s="1673"/>
      <c r="C1142" s="293"/>
      <c r="D1142" s="293"/>
      <c r="E1142" s="293"/>
      <c r="F1142" s="293"/>
      <c r="G1142" s="293"/>
      <c r="H1142" s="293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45"/>
      <c r="V1142" s="45"/>
      <c r="W1142" s="45"/>
      <c r="X1142" s="45"/>
      <c r="Y1142" s="45"/>
      <c r="Z1142" s="45"/>
      <c r="AA1142" s="45"/>
      <c r="AB1142" s="45"/>
      <c r="AC1142" s="45"/>
      <c r="AD1142" s="45"/>
      <c r="AE1142" s="45"/>
      <c r="AF1142" s="45"/>
      <c r="AG1142" s="44"/>
    </row>
    <row r="1143" spans="1:33" ht="16.5" thickBot="1" x14ac:dyDescent="0.3">
      <c r="A1143" s="45"/>
      <c r="B1143" s="1673"/>
      <c r="C1143" s="293"/>
      <c r="D1143" s="293"/>
      <c r="E1143" s="293"/>
      <c r="F1143" s="293"/>
      <c r="G1143" s="293"/>
      <c r="H1143" s="293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45"/>
      <c r="V1143" s="45"/>
      <c r="W1143" s="45"/>
      <c r="X1143" s="45"/>
      <c r="Y1143" s="45"/>
      <c r="Z1143" s="45"/>
      <c r="AA1143" s="45"/>
      <c r="AB1143" s="45"/>
      <c r="AC1143" s="45"/>
      <c r="AD1143" s="45"/>
      <c r="AE1143" s="45"/>
      <c r="AF1143" s="45"/>
      <c r="AG1143" s="44"/>
    </row>
    <row r="1144" spans="1:33" ht="16.5" thickBot="1" x14ac:dyDescent="0.3">
      <c r="A1144" s="45"/>
      <c r="B1144" s="1673"/>
      <c r="C1144" s="293"/>
      <c r="D1144" s="293"/>
      <c r="E1144" s="293"/>
      <c r="F1144" s="293"/>
      <c r="G1144" s="293"/>
      <c r="H1144" s="293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45"/>
      <c r="V1144" s="45"/>
      <c r="W1144" s="45"/>
      <c r="X1144" s="45"/>
      <c r="Y1144" s="45"/>
      <c r="Z1144" s="45"/>
      <c r="AA1144" s="45"/>
      <c r="AB1144" s="45"/>
      <c r="AC1144" s="45"/>
      <c r="AD1144" s="45"/>
      <c r="AE1144" s="45"/>
      <c r="AF1144" s="45"/>
      <c r="AG1144" s="44"/>
    </row>
    <row r="1145" spans="1:33" ht="16.5" thickBot="1" x14ac:dyDescent="0.3">
      <c r="A1145" s="45"/>
      <c r="B1145" s="1673"/>
      <c r="C1145" s="293"/>
      <c r="D1145" s="293"/>
      <c r="E1145" s="293"/>
      <c r="F1145" s="293"/>
      <c r="G1145" s="293"/>
      <c r="H1145" s="293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45"/>
      <c r="V1145" s="45"/>
      <c r="W1145" s="45"/>
      <c r="X1145" s="45"/>
      <c r="Y1145" s="45"/>
      <c r="Z1145" s="45"/>
      <c r="AA1145" s="45"/>
      <c r="AB1145" s="45"/>
      <c r="AC1145" s="45"/>
      <c r="AD1145" s="45"/>
      <c r="AE1145" s="45"/>
      <c r="AF1145" s="45"/>
      <c r="AG1145" s="44"/>
    </row>
    <row r="1146" spans="1:33" ht="16.5" thickBot="1" x14ac:dyDescent="0.3">
      <c r="A1146" s="45"/>
      <c r="B1146" s="1673"/>
      <c r="C1146" s="293"/>
      <c r="D1146" s="293"/>
      <c r="E1146" s="293"/>
      <c r="F1146" s="293"/>
      <c r="G1146" s="293"/>
      <c r="H1146" s="293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45"/>
      <c r="V1146" s="45"/>
      <c r="W1146" s="45"/>
      <c r="X1146" s="45"/>
      <c r="Y1146" s="45"/>
      <c r="Z1146" s="45"/>
      <c r="AA1146" s="45"/>
      <c r="AB1146" s="45"/>
      <c r="AC1146" s="45"/>
      <c r="AD1146" s="45"/>
      <c r="AE1146" s="45"/>
      <c r="AF1146" s="45"/>
      <c r="AG1146" s="44"/>
    </row>
    <row r="1147" spans="1:33" ht="16.5" thickBot="1" x14ac:dyDescent="0.3">
      <c r="A1147" s="45"/>
      <c r="B1147" s="1673"/>
      <c r="C1147" s="293"/>
      <c r="D1147" s="293"/>
      <c r="E1147" s="293"/>
      <c r="F1147" s="293"/>
      <c r="G1147" s="293"/>
      <c r="H1147" s="293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45"/>
      <c r="V1147" s="45"/>
      <c r="W1147" s="45"/>
      <c r="X1147" s="45"/>
      <c r="Y1147" s="45"/>
      <c r="Z1147" s="45"/>
      <c r="AA1147" s="45"/>
      <c r="AB1147" s="45"/>
      <c r="AC1147" s="45"/>
      <c r="AD1147" s="45"/>
      <c r="AE1147" s="45"/>
      <c r="AF1147" s="45"/>
      <c r="AG1147" s="44"/>
    </row>
    <row r="1148" spans="1:33" ht="16.5" thickBot="1" x14ac:dyDescent="0.3">
      <c r="A1148" s="45"/>
      <c r="B1148" s="1673"/>
      <c r="C1148" s="293"/>
      <c r="D1148" s="293"/>
      <c r="E1148" s="293"/>
      <c r="F1148" s="293"/>
      <c r="G1148" s="293"/>
      <c r="H1148" s="293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45"/>
      <c r="V1148" s="45"/>
      <c r="W1148" s="45"/>
      <c r="X1148" s="45"/>
      <c r="Y1148" s="45"/>
      <c r="Z1148" s="45"/>
      <c r="AA1148" s="45"/>
      <c r="AB1148" s="45"/>
      <c r="AC1148" s="45"/>
      <c r="AD1148" s="45"/>
      <c r="AE1148" s="45"/>
      <c r="AF1148" s="45"/>
      <c r="AG1148" s="44"/>
    </row>
    <row r="1149" spans="1:33" ht="16.5" thickBot="1" x14ac:dyDescent="0.3">
      <c r="A1149" s="45"/>
      <c r="B1149" s="1673"/>
      <c r="C1149" s="293"/>
      <c r="D1149" s="293"/>
      <c r="E1149" s="293"/>
      <c r="F1149" s="293"/>
      <c r="G1149" s="293"/>
      <c r="H1149" s="293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45"/>
      <c r="V1149" s="45"/>
      <c r="W1149" s="45"/>
      <c r="X1149" s="45"/>
      <c r="Y1149" s="45"/>
      <c r="Z1149" s="45"/>
      <c r="AA1149" s="45"/>
      <c r="AB1149" s="45"/>
      <c r="AC1149" s="45"/>
      <c r="AD1149" s="45"/>
      <c r="AE1149" s="45"/>
      <c r="AF1149" s="45"/>
      <c r="AG1149" s="44"/>
    </row>
    <row r="1150" spans="1:33" ht="16.5" thickBot="1" x14ac:dyDescent="0.3">
      <c r="A1150" s="45"/>
      <c r="B1150" s="1673"/>
      <c r="C1150" s="293"/>
      <c r="D1150" s="293"/>
      <c r="E1150" s="293"/>
      <c r="F1150" s="293"/>
      <c r="G1150" s="293"/>
      <c r="H1150" s="293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45"/>
      <c r="V1150" s="45"/>
      <c r="W1150" s="45"/>
      <c r="X1150" s="45"/>
      <c r="Y1150" s="45"/>
      <c r="Z1150" s="45"/>
      <c r="AA1150" s="45"/>
      <c r="AB1150" s="45"/>
      <c r="AC1150" s="45"/>
      <c r="AD1150" s="45"/>
      <c r="AE1150" s="45"/>
      <c r="AF1150" s="45"/>
      <c r="AG1150" s="44"/>
    </row>
    <row r="1151" spans="1:33" ht="32.25" thickBot="1" x14ac:dyDescent="0.3">
      <c r="A1151" s="45"/>
      <c r="B1151" s="291" t="s">
        <v>1</v>
      </c>
      <c r="C1151" s="979" t="s">
        <v>151</v>
      </c>
      <c r="D1151" s="979" t="s">
        <v>278</v>
      </c>
      <c r="E1151" s="979" t="s">
        <v>158</v>
      </c>
      <c r="F1151" s="979" t="s">
        <v>30</v>
      </c>
      <c r="G1151" s="979" t="s">
        <v>281</v>
      </c>
      <c r="H1151" s="979" t="s">
        <v>55</v>
      </c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45"/>
      <c r="V1151" s="45"/>
      <c r="W1151" s="45"/>
      <c r="X1151" s="45"/>
      <c r="Y1151" s="45"/>
      <c r="Z1151" s="45"/>
      <c r="AA1151" s="45"/>
      <c r="AB1151" s="45"/>
      <c r="AC1151" s="45"/>
      <c r="AD1151" s="45"/>
      <c r="AE1151" s="45"/>
      <c r="AF1151" s="45"/>
      <c r="AG1151" s="44"/>
    </row>
    <row r="1152" spans="1:33" ht="16.5" thickBot="1" x14ac:dyDescent="0.3">
      <c r="A1152" s="45"/>
      <c r="B1152" s="1673"/>
      <c r="C1152" s="293"/>
      <c r="D1152" s="293"/>
      <c r="E1152" s="293"/>
      <c r="F1152" s="293"/>
      <c r="G1152" s="293"/>
      <c r="H1152" s="293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45"/>
      <c r="V1152" s="45"/>
      <c r="W1152" s="45"/>
      <c r="X1152" s="45"/>
      <c r="Y1152" s="45"/>
      <c r="Z1152" s="45"/>
      <c r="AA1152" s="45"/>
      <c r="AB1152" s="45"/>
      <c r="AC1152" s="45"/>
      <c r="AD1152" s="45"/>
      <c r="AE1152" s="45"/>
      <c r="AF1152" s="45"/>
      <c r="AG1152" s="44"/>
    </row>
    <row r="1153" spans="1:33" ht="16.5" thickBot="1" x14ac:dyDescent="0.3">
      <c r="A1153" s="45"/>
      <c r="B1153" s="1673"/>
      <c r="C1153" s="293"/>
      <c r="D1153" s="293"/>
      <c r="E1153" s="293"/>
      <c r="F1153" s="293"/>
      <c r="G1153" s="293"/>
      <c r="H1153" s="293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45"/>
      <c r="V1153" s="45"/>
      <c r="W1153" s="45"/>
      <c r="X1153" s="45"/>
      <c r="Y1153" s="45"/>
      <c r="Z1153" s="45"/>
      <c r="AA1153" s="45"/>
      <c r="AB1153" s="45"/>
      <c r="AC1153" s="45"/>
      <c r="AD1153" s="45"/>
      <c r="AE1153" s="45"/>
      <c r="AF1153" s="45"/>
      <c r="AG1153" s="44"/>
    </row>
    <row r="1154" spans="1:33" ht="16.5" thickBot="1" x14ac:dyDescent="0.3">
      <c r="A1154" s="45"/>
      <c r="B1154" s="1673"/>
      <c r="C1154" s="293"/>
      <c r="D1154" s="293"/>
      <c r="E1154" s="293"/>
      <c r="F1154" s="293"/>
      <c r="G1154" s="293"/>
      <c r="H1154" s="293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45"/>
      <c r="V1154" s="45"/>
      <c r="W1154" s="45"/>
      <c r="X1154" s="45"/>
      <c r="Y1154" s="45"/>
      <c r="Z1154" s="45"/>
      <c r="AA1154" s="45"/>
      <c r="AB1154" s="45"/>
      <c r="AC1154" s="45"/>
      <c r="AD1154" s="45"/>
      <c r="AE1154" s="45"/>
      <c r="AF1154" s="45"/>
      <c r="AG1154" s="44"/>
    </row>
    <row r="1155" spans="1:33" ht="16.5" thickBot="1" x14ac:dyDescent="0.3">
      <c r="A1155" s="45"/>
      <c r="B1155" s="1673"/>
      <c r="C1155" s="293"/>
      <c r="D1155" s="293"/>
      <c r="E1155" s="293"/>
      <c r="F1155" s="293"/>
      <c r="G1155" s="293"/>
      <c r="H1155" s="293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45"/>
      <c r="V1155" s="45"/>
      <c r="W1155" s="45"/>
      <c r="X1155" s="45"/>
      <c r="Y1155" s="45"/>
      <c r="Z1155" s="45"/>
      <c r="AA1155" s="45"/>
      <c r="AB1155" s="45"/>
      <c r="AC1155" s="45"/>
      <c r="AD1155" s="45"/>
      <c r="AE1155" s="45"/>
      <c r="AF1155" s="45"/>
      <c r="AG1155" s="44"/>
    </row>
    <row r="1156" spans="1:33" ht="16.5" thickBot="1" x14ac:dyDescent="0.3">
      <c r="A1156" s="45"/>
      <c r="B1156" s="1673"/>
      <c r="C1156" s="293"/>
      <c r="D1156" s="293"/>
      <c r="E1156" s="293"/>
      <c r="F1156" s="293"/>
      <c r="G1156" s="293"/>
      <c r="H1156" s="293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45"/>
      <c r="V1156" s="45"/>
      <c r="W1156" s="45"/>
      <c r="X1156" s="45"/>
      <c r="Y1156" s="45"/>
      <c r="Z1156" s="45"/>
      <c r="AA1156" s="45"/>
      <c r="AB1156" s="45"/>
      <c r="AC1156" s="45"/>
      <c r="AD1156" s="45"/>
      <c r="AE1156" s="45"/>
      <c r="AF1156" s="45"/>
      <c r="AG1156" s="44"/>
    </row>
    <row r="1157" spans="1:33" ht="16.5" thickBot="1" x14ac:dyDescent="0.3">
      <c r="A1157" s="45"/>
      <c r="B1157" s="1673"/>
      <c r="C1157" s="293"/>
      <c r="D1157" s="293"/>
      <c r="E1157" s="293"/>
      <c r="F1157" s="293"/>
      <c r="G1157" s="293"/>
      <c r="H1157" s="293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45"/>
      <c r="V1157" s="45"/>
      <c r="W1157" s="45"/>
      <c r="X1157" s="45"/>
      <c r="Y1157" s="45"/>
      <c r="Z1157" s="45"/>
      <c r="AA1157" s="45"/>
      <c r="AB1157" s="45"/>
      <c r="AC1157" s="45"/>
      <c r="AD1157" s="45"/>
      <c r="AE1157" s="45"/>
      <c r="AF1157" s="45"/>
      <c r="AG1157" s="44"/>
    </row>
    <row r="1158" spans="1:33" ht="16.5" thickBot="1" x14ac:dyDescent="0.3">
      <c r="A1158" s="45"/>
      <c r="B1158" s="1673"/>
      <c r="C1158" s="293"/>
      <c r="D1158" s="293"/>
      <c r="E1158" s="293"/>
      <c r="F1158" s="293"/>
      <c r="G1158" s="293"/>
      <c r="H1158" s="293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45"/>
      <c r="V1158" s="45"/>
      <c r="W1158" s="45"/>
      <c r="X1158" s="45"/>
      <c r="Y1158" s="45"/>
      <c r="Z1158" s="45"/>
      <c r="AA1158" s="45"/>
      <c r="AB1158" s="45"/>
      <c r="AC1158" s="45"/>
      <c r="AD1158" s="45"/>
      <c r="AE1158" s="45"/>
      <c r="AF1158" s="45"/>
      <c r="AG1158" s="44"/>
    </row>
    <row r="1159" spans="1:33" ht="16.5" thickBot="1" x14ac:dyDescent="0.3">
      <c r="A1159" s="45"/>
      <c r="B1159" s="1673"/>
      <c r="C1159" s="293"/>
      <c r="D1159" s="293"/>
      <c r="E1159" s="293"/>
      <c r="F1159" s="293"/>
      <c r="G1159" s="293"/>
      <c r="H1159" s="293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45"/>
      <c r="V1159" s="45"/>
      <c r="W1159" s="45"/>
      <c r="X1159" s="45"/>
      <c r="Y1159" s="45"/>
      <c r="Z1159" s="45"/>
      <c r="AA1159" s="45"/>
      <c r="AB1159" s="45"/>
      <c r="AC1159" s="45"/>
      <c r="AD1159" s="45"/>
      <c r="AE1159" s="45"/>
      <c r="AF1159" s="45"/>
      <c r="AG1159" s="44"/>
    </row>
    <row r="1160" spans="1:33" ht="16.5" thickBot="1" x14ac:dyDescent="0.3">
      <c r="A1160" s="45"/>
      <c r="B1160" s="1673"/>
      <c r="C1160" s="293"/>
      <c r="D1160" s="293"/>
      <c r="E1160" s="293"/>
      <c r="F1160" s="293"/>
      <c r="G1160" s="293"/>
      <c r="H1160" s="293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45"/>
      <c r="V1160" s="45"/>
      <c r="W1160" s="45"/>
      <c r="X1160" s="45"/>
      <c r="Y1160" s="45"/>
      <c r="Z1160" s="45"/>
      <c r="AA1160" s="45"/>
      <c r="AB1160" s="45"/>
      <c r="AC1160" s="45"/>
      <c r="AD1160" s="45"/>
      <c r="AE1160" s="45"/>
      <c r="AF1160" s="45"/>
      <c r="AG1160" s="44"/>
    </row>
    <row r="1161" spans="1:33" ht="16.5" thickBot="1" x14ac:dyDescent="0.3">
      <c r="A1161" s="45"/>
      <c r="B1161" s="1673"/>
      <c r="C1161" s="293"/>
      <c r="D1161" s="293"/>
      <c r="E1161" s="293"/>
      <c r="F1161" s="293"/>
      <c r="G1161" s="293"/>
      <c r="H1161" s="293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45"/>
      <c r="V1161" s="45"/>
      <c r="W1161" s="45"/>
      <c r="X1161" s="45"/>
      <c r="Y1161" s="45"/>
      <c r="Z1161" s="45"/>
      <c r="AA1161" s="45"/>
      <c r="AB1161" s="45"/>
      <c r="AC1161" s="45"/>
      <c r="AD1161" s="45"/>
      <c r="AE1161" s="45"/>
      <c r="AF1161" s="45"/>
      <c r="AG1161" s="44"/>
    </row>
    <row r="1162" spans="1:33" ht="16.5" thickBot="1" x14ac:dyDescent="0.3">
      <c r="A1162" s="45"/>
      <c r="B1162" s="1673"/>
      <c r="C1162" s="293"/>
      <c r="D1162" s="293"/>
      <c r="E1162" s="293"/>
      <c r="F1162" s="293"/>
      <c r="G1162" s="293"/>
      <c r="H1162" s="293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45"/>
      <c r="V1162" s="45"/>
      <c r="W1162" s="45"/>
      <c r="X1162" s="45"/>
      <c r="Y1162" s="45"/>
      <c r="Z1162" s="45"/>
      <c r="AA1162" s="45"/>
      <c r="AB1162" s="45"/>
      <c r="AC1162" s="45"/>
      <c r="AD1162" s="45"/>
      <c r="AE1162" s="45"/>
      <c r="AF1162" s="45"/>
      <c r="AG1162" s="44"/>
    </row>
    <row r="1163" spans="1:33" ht="16.5" thickBot="1" x14ac:dyDescent="0.3">
      <c r="A1163" s="45"/>
      <c r="B1163" s="1673"/>
      <c r="C1163" s="293"/>
      <c r="D1163" s="293"/>
      <c r="E1163" s="293"/>
      <c r="F1163" s="293"/>
      <c r="G1163" s="293"/>
      <c r="H1163" s="293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45"/>
      <c r="V1163" s="45"/>
      <c r="W1163" s="45"/>
      <c r="X1163" s="45"/>
      <c r="Y1163" s="45"/>
      <c r="Z1163" s="45"/>
      <c r="AA1163" s="45"/>
      <c r="AB1163" s="45"/>
      <c r="AC1163" s="45"/>
      <c r="AD1163" s="45"/>
      <c r="AE1163" s="45"/>
      <c r="AF1163" s="45"/>
      <c r="AG1163" s="44"/>
    </row>
    <row r="1164" spans="1:33" ht="16.5" thickBot="1" x14ac:dyDescent="0.3">
      <c r="A1164" s="45"/>
      <c r="B1164" s="1673"/>
      <c r="C1164" s="293"/>
      <c r="D1164" s="293"/>
      <c r="E1164" s="293"/>
      <c r="F1164" s="293"/>
      <c r="G1164" s="293"/>
      <c r="H1164" s="293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45"/>
      <c r="V1164" s="45"/>
      <c r="W1164" s="45"/>
      <c r="X1164" s="45"/>
      <c r="Y1164" s="45"/>
      <c r="Z1164" s="45"/>
      <c r="AA1164" s="45"/>
      <c r="AB1164" s="45"/>
      <c r="AC1164" s="45"/>
      <c r="AD1164" s="45"/>
      <c r="AE1164" s="45"/>
      <c r="AF1164" s="45"/>
      <c r="AG1164" s="44"/>
    </row>
    <row r="1165" spans="1:33" ht="16.5" thickBot="1" x14ac:dyDescent="0.3">
      <c r="A1165" s="45"/>
      <c r="B1165" s="1673"/>
      <c r="C1165" s="293"/>
      <c r="D1165" s="293"/>
      <c r="E1165" s="293"/>
      <c r="F1165" s="293"/>
      <c r="G1165" s="293"/>
      <c r="H1165" s="293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45"/>
      <c r="V1165" s="45"/>
      <c r="W1165" s="45"/>
      <c r="X1165" s="45"/>
      <c r="Y1165" s="45"/>
      <c r="Z1165" s="45"/>
      <c r="AA1165" s="45"/>
      <c r="AB1165" s="45"/>
      <c r="AC1165" s="45"/>
      <c r="AD1165" s="45"/>
      <c r="AE1165" s="45"/>
      <c r="AF1165" s="45"/>
      <c r="AG1165" s="44"/>
    </row>
    <row r="1166" spans="1:33" ht="16.5" thickBot="1" x14ac:dyDescent="0.3">
      <c r="A1166" s="45"/>
      <c r="B1166" s="1673"/>
      <c r="C1166" s="293"/>
      <c r="D1166" s="293"/>
      <c r="E1166" s="293"/>
      <c r="F1166" s="293"/>
      <c r="G1166" s="293"/>
      <c r="H1166" s="293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45"/>
      <c r="V1166" s="45"/>
      <c r="W1166" s="45"/>
      <c r="X1166" s="45"/>
      <c r="Y1166" s="45"/>
      <c r="Z1166" s="45"/>
      <c r="AA1166" s="45"/>
      <c r="AB1166" s="45"/>
      <c r="AC1166" s="45"/>
      <c r="AD1166" s="45"/>
      <c r="AE1166" s="45"/>
      <c r="AF1166" s="45"/>
      <c r="AG1166" s="44"/>
    </row>
    <row r="1167" spans="1:33" ht="16.5" thickBot="1" x14ac:dyDescent="0.3">
      <c r="A1167" s="45"/>
      <c r="B1167" s="1673"/>
      <c r="C1167" s="293"/>
      <c r="D1167" s="293"/>
      <c r="E1167" s="293"/>
      <c r="F1167" s="293"/>
      <c r="G1167" s="293"/>
      <c r="H1167" s="293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45"/>
      <c r="V1167" s="45"/>
      <c r="W1167" s="45"/>
      <c r="X1167" s="45"/>
      <c r="Y1167" s="45"/>
      <c r="Z1167" s="45"/>
      <c r="AA1167" s="45"/>
      <c r="AB1167" s="45"/>
      <c r="AC1167" s="45"/>
      <c r="AD1167" s="45"/>
      <c r="AE1167" s="45"/>
      <c r="AF1167" s="45"/>
      <c r="AG1167" s="44"/>
    </row>
    <row r="1168" spans="1:33" ht="16.5" thickBot="1" x14ac:dyDescent="0.3">
      <c r="A1168" s="45"/>
      <c r="B1168" s="1673"/>
      <c r="C1168" s="293"/>
      <c r="D1168" s="293"/>
      <c r="E1168" s="293"/>
      <c r="F1168" s="293"/>
      <c r="G1168" s="293"/>
      <c r="H1168" s="293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45"/>
      <c r="V1168" s="45"/>
      <c r="W1168" s="45"/>
      <c r="X1168" s="45"/>
      <c r="Y1168" s="45"/>
      <c r="Z1168" s="45"/>
      <c r="AA1168" s="45"/>
      <c r="AB1168" s="45"/>
      <c r="AC1168" s="45"/>
      <c r="AD1168" s="45"/>
      <c r="AE1168" s="45"/>
      <c r="AF1168" s="45"/>
      <c r="AG1168" s="44"/>
    </row>
    <row r="1169" spans="1:33" ht="16.5" thickBot="1" x14ac:dyDescent="0.3">
      <c r="A1169" s="45"/>
      <c r="B1169" s="1673"/>
      <c r="C1169" s="293"/>
      <c r="D1169" s="293"/>
      <c r="E1169" s="293"/>
      <c r="F1169" s="293"/>
      <c r="G1169" s="293"/>
      <c r="H1169" s="293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45"/>
      <c r="V1169" s="45"/>
      <c r="W1169" s="45"/>
      <c r="X1169" s="45"/>
      <c r="Y1169" s="45"/>
      <c r="Z1169" s="45"/>
      <c r="AA1169" s="45"/>
      <c r="AB1169" s="45"/>
      <c r="AC1169" s="45"/>
      <c r="AD1169" s="45"/>
      <c r="AE1169" s="45"/>
      <c r="AF1169" s="45"/>
      <c r="AG1169" s="44"/>
    </row>
    <row r="1170" spans="1:33" ht="16.5" thickBot="1" x14ac:dyDescent="0.3">
      <c r="A1170" s="45"/>
      <c r="B1170" s="1673"/>
      <c r="C1170" s="293"/>
      <c r="D1170" s="293"/>
      <c r="E1170" s="293"/>
      <c r="F1170" s="293"/>
      <c r="G1170" s="293"/>
      <c r="H1170" s="293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45"/>
      <c r="V1170" s="45"/>
      <c r="W1170" s="45"/>
      <c r="X1170" s="45"/>
      <c r="Y1170" s="45"/>
      <c r="Z1170" s="45"/>
      <c r="AA1170" s="45"/>
      <c r="AB1170" s="45"/>
      <c r="AC1170" s="45"/>
      <c r="AD1170" s="45"/>
      <c r="AE1170" s="45"/>
      <c r="AF1170" s="45"/>
      <c r="AG1170" s="44"/>
    </row>
    <row r="1171" spans="1:33" ht="16.5" thickBot="1" x14ac:dyDescent="0.3">
      <c r="A1171" s="45"/>
      <c r="B1171" s="1673"/>
      <c r="C1171" s="293"/>
      <c r="D1171" s="293"/>
      <c r="E1171" s="293"/>
      <c r="F1171" s="293"/>
      <c r="G1171" s="293"/>
      <c r="H1171" s="293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45"/>
      <c r="V1171" s="45"/>
      <c r="W1171" s="45"/>
      <c r="X1171" s="45"/>
      <c r="Y1171" s="45"/>
      <c r="Z1171" s="45"/>
      <c r="AA1171" s="45"/>
      <c r="AB1171" s="45"/>
      <c r="AC1171" s="45"/>
      <c r="AD1171" s="45"/>
      <c r="AE1171" s="45"/>
      <c r="AF1171" s="45"/>
      <c r="AG1171" s="44"/>
    </row>
    <row r="1172" spans="1:33" ht="16.5" thickBot="1" x14ac:dyDescent="0.3">
      <c r="A1172" s="45"/>
      <c r="B1172" s="1673"/>
      <c r="C1172" s="293"/>
      <c r="D1172" s="293"/>
      <c r="E1172" s="293"/>
      <c r="F1172" s="293"/>
      <c r="G1172" s="293"/>
      <c r="H1172" s="293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45"/>
      <c r="V1172" s="45"/>
      <c r="W1172" s="45"/>
      <c r="X1172" s="45"/>
      <c r="Y1172" s="45"/>
      <c r="Z1172" s="45"/>
      <c r="AA1172" s="45"/>
      <c r="AB1172" s="45"/>
      <c r="AC1172" s="45"/>
      <c r="AD1172" s="45"/>
      <c r="AE1172" s="45"/>
      <c r="AF1172" s="45"/>
      <c r="AG1172" s="44"/>
    </row>
    <row r="1173" spans="1:33" ht="16.5" thickBot="1" x14ac:dyDescent="0.3">
      <c r="A1173" s="45"/>
      <c r="B1173" s="1673"/>
      <c r="C1173" s="293"/>
      <c r="D1173" s="293"/>
      <c r="E1173" s="293"/>
      <c r="F1173" s="293"/>
      <c r="G1173" s="293"/>
      <c r="H1173" s="293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45"/>
      <c r="V1173" s="45"/>
      <c r="W1173" s="45"/>
      <c r="X1173" s="45"/>
      <c r="Y1173" s="45"/>
      <c r="Z1173" s="45"/>
      <c r="AA1173" s="45"/>
      <c r="AB1173" s="45"/>
      <c r="AC1173" s="45"/>
      <c r="AD1173" s="45"/>
      <c r="AE1173" s="45"/>
      <c r="AF1173" s="45"/>
      <c r="AG1173" s="44"/>
    </row>
    <row r="1174" spans="1:33" ht="38.25" thickBot="1" x14ac:dyDescent="0.3">
      <c r="A1174" s="45"/>
      <c r="B1174" s="291" t="s">
        <v>1</v>
      </c>
      <c r="C1174" s="386" t="s">
        <v>151</v>
      </c>
      <c r="D1174" s="386" t="s">
        <v>278</v>
      </c>
      <c r="E1174" s="386" t="s">
        <v>158</v>
      </c>
      <c r="F1174" s="386" t="s">
        <v>30</v>
      </c>
      <c r="G1174" s="386" t="s">
        <v>281</v>
      </c>
      <c r="H1174" s="386" t="s">
        <v>55</v>
      </c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45"/>
      <c r="V1174" s="45"/>
      <c r="W1174" s="45"/>
      <c r="X1174" s="45"/>
      <c r="Y1174" s="45"/>
      <c r="Z1174" s="45"/>
      <c r="AA1174" s="45"/>
      <c r="AB1174" s="45"/>
      <c r="AC1174" s="45"/>
      <c r="AD1174" s="45"/>
      <c r="AE1174" s="45"/>
      <c r="AF1174" s="45"/>
      <c r="AG1174" s="44"/>
    </row>
    <row r="1175" spans="1:33" ht="16.5" thickBot="1" x14ac:dyDescent="0.3">
      <c r="A1175" s="45"/>
      <c r="B1175" s="1673"/>
      <c r="C1175" s="293"/>
      <c r="D1175" s="293"/>
      <c r="E1175" s="293"/>
      <c r="F1175" s="293"/>
      <c r="G1175" s="293"/>
      <c r="H1175" s="293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45"/>
      <c r="V1175" s="45"/>
      <c r="W1175" s="45"/>
      <c r="X1175" s="45"/>
      <c r="Y1175" s="45"/>
      <c r="Z1175" s="45"/>
      <c r="AA1175" s="45"/>
      <c r="AB1175" s="45"/>
      <c r="AC1175" s="45"/>
      <c r="AD1175" s="45"/>
      <c r="AE1175" s="45"/>
      <c r="AF1175" s="45"/>
      <c r="AG1175" s="44"/>
    </row>
    <row r="1176" spans="1:33" ht="16.5" thickBot="1" x14ac:dyDescent="0.3">
      <c r="A1176" s="45"/>
      <c r="B1176" s="1673"/>
      <c r="C1176" s="293"/>
      <c r="D1176" s="293"/>
      <c r="E1176" s="293"/>
      <c r="F1176" s="293"/>
      <c r="G1176" s="293"/>
      <c r="H1176" s="293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45"/>
      <c r="V1176" s="45"/>
      <c r="W1176" s="45"/>
      <c r="X1176" s="45"/>
      <c r="Y1176" s="45"/>
      <c r="Z1176" s="45"/>
      <c r="AA1176" s="45"/>
      <c r="AB1176" s="45"/>
      <c r="AC1176" s="45"/>
      <c r="AD1176" s="45"/>
      <c r="AE1176" s="45"/>
      <c r="AF1176" s="45"/>
      <c r="AG1176" s="44"/>
    </row>
    <row r="1177" spans="1:33" ht="16.5" thickBot="1" x14ac:dyDescent="0.3">
      <c r="A1177" s="45"/>
      <c r="B1177" s="1673"/>
      <c r="C1177" s="293"/>
      <c r="D1177" s="293"/>
      <c r="E1177" s="293"/>
      <c r="F1177" s="293"/>
      <c r="G1177" s="293"/>
      <c r="H1177" s="293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45"/>
      <c r="V1177" s="45"/>
      <c r="W1177" s="45"/>
      <c r="X1177" s="45"/>
      <c r="Y1177" s="45"/>
      <c r="Z1177" s="45"/>
      <c r="AA1177" s="45"/>
      <c r="AB1177" s="45"/>
      <c r="AC1177" s="45"/>
      <c r="AD1177" s="45"/>
      <c r="AE1177" s="45"/>
      <c r="AF1177" s="45"/>
      <c r="AG1177" s="44"/>
    </row>
    <row r="1178" spans="1:33" ht="16.5" thickBot="1" x14ac:dyDescent="0.3">
      <c r="A1178" s="45"/>
      <c r="B1178" s="1673"/>
      <c r="C1178" s="293"/>
      <c r="D1178" s="293"/>
      <c r="E1178" s="293"/>
      <c r="F1178" s="293"/>
      <c r="G1178" s="293"/>
      <c r="H1178" s="293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45"/>
      <c r="V1178" s="45"/>
      <c r="W1178" s="45"/>
      <c r="X1178" s="45"/>
      <c r="Y1178" s="45"/>
      <c r="Z1178" s="45"/>
      <c r="AA1178" s="45"/>
      <c r="AB1178" s="45"/>
      <c r="AC1178" s="45"/>
      <c r="AD1178" s="45"/>
      <c r="AE1178" s="45"/>
      <c r="AF1178" s="45"/>
      <c r="AG1178" s="44"/>
    </row>
    <row r="1179" spans="1:33" ht="16.5" thickBot="1" x14ac:dyDescent="0.3">
      <c r="A1179" s="45"/>
      <c r="B1179" s="1673"/>
      <c r="C1179" s="293"/>
      <c r="D1179" s="293"/>
      <c r="E1179" s="293"/>
      <c r="F1179" s="293"/>
      <c r="G1179" s="293"/>
      <c r="H1179" s="293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45"/>
      <c r="V1179" s="45"/>
      <c r="W1179" s="45"/>
      <c r="X1179" s="45"/>
      <c r="Y1179" s="45"/>
      <c r="Z1179" s="45"/>
      <c r="AA1179" s="45"/>
      <c r="AB1179" s="45"/>
      <c r="AC1179" s="45"/>
      <c r="AD1179" s="45"/>
      <c r="AE1179" s="45"/>
      <c r="AF1179" s="45"/>
      <c r="AG1179" s="44"/>
    </row>
    <row r="1180" spans="1:33" ht="16.5" thickBot="1" x14ac:dyDescent="0.3">
      <c r="A1180" s="45"/>
      <c r="B1180" s="1673"/>
      <c r="C1180" s="293"/>
      <c r="D1180" s="293"/>
      <c r="E1180" s="293"/>
      <c r="F1180" s="293"/>
      <c r="G1180" s="293"/>
      <c r="H1180" s="293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45"/>
      <c r="V1180" s="45"/>
      <c r="W1180" s="45"/>
      <c r="X1180" s="45"/>
      <c r="Y1180" s="45"/>
      <c r="Z1180" s="45"/>
      <c r="AA1180" s="45"/>
      <c r="AB1180" s="45"/>
      <c r="AC1180" s="45"/>
      <c r="AD1180" s="45"/>
      <c r="AE1180" s="45"/>
      <c r="AF1180" s="45"/>
      <c r="AG1180" s="44"/>
    </row>
    <row r="1181" spans="1:33" ht="16.5" thickBot="1" x14ac:dyDescent="0.3">
      <c r="A1181" s="45"/>
      <c r="B1181" s="1673"/>
      <c r="C1181" s="293"/>
      <c r="D1181" s="293"/>
      <c r="E1181" s="293"/>
      <c r="F1181" s="293"/>
      <c r="G1181" s="293"/>
      <c r="H1181" s="293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45"/>
      <c r="V1181" s="45"/>
      <c r="W1181" s="45"/>
      <c r="X1181" s="45"/>
      <c r="Y1181" s="45"/>
      <c r="Z1181" s="45"/>
      <c r="AA1181" s="45"/>
      <c r="AB1181" s="45"/>
      <c r="AC1181" s="45"/>
      <c r="AD1181" s="45"/>
      <c r="AE1181" s="45"/>
      <c r="AF1181" s="45"/>
      <c r="AG1181" s="44"/>
    </row>
    <row r="1182" spans="1:33" ht="16.5" thickBot="1" x14ac:dyDescent="0.3">
      <c r="A1182" s="45"/>
      <c r="B1182" s="1673"/>
      <c r="C1182" s="293"/>
      <c r="D1182" s="293"/>
      <c r="E1182" s="293"/>
      <c r="F1182" s="293"/>
      <c r="G1182" s="293"/>
      <c r="H1182" s="293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45"/>
      <c r="V1182" s="45"/>
      <c r="W1182" s="45"/>
      <c r="X1182" s="45"/>
      <c r="Y1182" s="45"/>
      <c r="Z1182" s="45"/>
      <c r="AA1182" s="45"/>
      <c r="AB1182" s="45"/>
      <c r="AC1182" s="45"/>
      <c r="AD1182" s="45"/>
      <c r="AE1182" s="45"/>
      <c r="AF1182" s="45"/>
      <c r="AG1182" s="44"/>
    </row>
    <row r="1183" spans="1:33" ht="16.5" thickBot="1" x14ac:dyDescent="0.3">
      <c r="A1183" s="45"/>
      <c r="B1183" s="1673"/>
      <c r="C1183" s="293"/>
      <c r="D1183" s="293"/>
      <c r="E1183" s="293"/>
      <c r="F1183" s="293"/>
      <c r="G1183" s="293"/>
      <c r="H1183" s="293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45"/>
      <c r="V1183" s="45"/>
      <c r="W1183" s="45"/>
      <c r="X1183" s="45"/>
      <c r="Y1183" s="45"/>
      <c r="Z1183" s="45"/>
      <c r="AA1183" s="45"/>
      <c r="AB1183" s="45"/>
      <c r="AC1183" s="45"/>
      <c r="AD1183" s="45"/>
      <c r="AE1183" s="45"/>
      <c r="AF1183" s="45"/>
      <c r="AG1183" s="44"/>
    </row>
    <row r="1184" spans="1:33" ht="16.5" thickBot="1" x14ac:dyDescent="0.3">
      <c r="A1184" s="45"/>
      <c r="B1184" s="1673"/>
      <c r="C1184" s="293"/>
      <c r="D1184" s="293"/>
      <c r="E1184" s="293"/>
      <c r="F1184" s="293"/>
      <c r="G1184" s="293"/>
      <c r="H1184" s="293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45"/>
      <c r="V1184" s="45"/>
      <c r="W1184" s="45"/>
      <c r="X1184" s="45"/>
      <c r="Y1184" s="45"/>
      <c r="Z1184" s="45"/>
      <c r="AA1184" s="45"/>
      <c r="AB1184" s="45"/>
      <c r="AC1184" s="45"/>
      <c r="AD1184" s="45"/>
      <c r="AE1184" s="45"/>
      <c r="AF1184" s="45"/>
      <c r="AG1184" s="44"/>
    </row>
    <row r="1185" spans="1:33" ht="16.5" thickBot="1" x14ac:dyDescent="0.3">
      <c r="A1185" s="45"/>
      <c r="B1185" s="1673"/>
      <c r="C1185" s="293"/>
      <c r="D1185" s="293"/>
      <c r="E1185" s="293"/>
      <c r="F1185" s="293"/>
      <c r="G1185" s="293"/>
      <c r="H1185" s="293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45"/>
      <c r="V1185" s="45"/>
      <c r="W1185" s="45"/>
      <c r="X1185" s="45"/>
      <c r="Y1185" s="45"/>
      <c r="Z1185" s="45"/>
      <c r="AA1185" s="45"/>
      <c r="AB1185" s="45"/>
      <c r="AC1185" s="45"/>
      <c r="AD1185" s="45"/>
      <c r="AE1185" s="45"/>
      <c r="AF1185" s="45"/>
      <c r="AG1185" s="44"/>
    </row>
    <row r="1186" spans="1:33" ht="16.5" thickBot="1" x14ac:dyDescent="0.3">
      <c r="A1186" s="45"/>
      <c r="B1186" s="1673"/>
      <c r="C1186" s="293"/>
      <c r="D1186" s="293"/>
      <c r="E1186" s="293"/>
      <c r="F1186" s="293"/>
      <c r="G1186" s="293"/>
      <c r="H1186" s="293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45"/>
      <c r="V1186" s="45"/>
      <c r="W1186" s="45"/>
      <c r="X1186" s="45"/>
      <c r="Y1186" s="45"/>
      <c r="Z1186" s="45"/>
      <c r="AA1186" s="45"/>
      <c r="AB1186" s="45"/>
      <c r="AC1186" s="45"/>
      <c r="AD1186" s="45"/>
      <c r="AE1186" s="45"/>
      <c r="AF1186" s="45"/>
      <c r="AG1186" s="44"/>
    </row>
    <row r="1187" spans="1:33" ht="16.5" thickBot="1" x14ac:dyDescent="0.3">
      <c r="A1187" s="45"/>
      <c r="B1187" s="1673"/>
      <c r="C1187" s="293"/>
      <c r="D1187" s="293"/>
      <c r="E1187" s="293"/>
      <c r="F1187" s="293"/>
      <c r="G1187" s="293"/>
      <c r="H1187" s="293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45"/>
      <c r="V1187" s="45"/>
      <c r="W1187" s="45"/>
      <c r="X1187" s="45"/>
      <c r="Y1187" s="45"/>
      <c r="Z1187" s="45"/>
      <c r="AA1187" s="45"/>
      <c r="AB1187" s="45"/>
      <c r="AC1187" s="45"/>
      <c r="AD1187" s="45"/>
      <c r="AE1187" s="45"/>
      <c r="AF1187" s="45"/>
      <c r="AG1187" s="44"/>
    </row>
    <row r="1188" spans="1:33" ht="16.5" thickBot="1" x14ac:dyDescent="0.3">
      <c r="A1188" s="45"/>
      <c r="B1188" s="1673"/>
      <c r="C1188" s="293"/>
      <c r="D1188" s="293"/>
      <c r="E1188" s="293"/>
      <c r="F1188" s="293"/>
      <c r="G1188" s="293"/>
      <c r="H1188" s="293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45"/>
      <c r="V1188" s="45"/>
      <c r="W1188" s="45"/>
      <c r="X1188" s="45"/>
      <c r="Y1188" s="45"/>
      <c r="Z1188" s="45"/>
      <c r="AA1188" s="45"/>
      <c r="AB1188" s="45"/>
      <c r="AC1188" s="45"/>
      <c r="AD1188" s="45"/>
      <c r="AE1188" s="45"/>
      <c r="AF1188" s="45"/>
      <c r="AG1188" s="44"/>
    </row>
    <row r="1189" spans="1:33" ht="16.5" thickBot="1" x14ac:dyDescent="0.3">
      <c r="A1189" s="45"/>
      <c r="B1189" s="1673"/>
      <c r="C1189" s="293"/>
      <c r="D1189" s="293"/>
      <c r="E1189" s="293"/>
      <c r="F1189" s="293"/>
      <c r="G1189" s="293"/>
      <c r="H1189" s="293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45"/>
      <c r="V1189" s="45"/>
      <c r="W1189" s="45"/>
      <c r="X1189" s="45"/>
      <c r="Y1189" s="45"/>
      <c r="Z1189" s="45"/>
      <c r="AA1189" s="45"/>
      <c r="AB1189" s="45"/>
      <c r="AC1189" s="45"/>
      <c r="AD1189" s="45"/>
      <c r="AE1189" s="45"/>
      <c r="AF1189" s="45"/>
      <c r="AG1189" s="44"/>
    </row>
    <row r="1190" spans="1:33" ht="16.5" thickBot="1" x14ac:dyDescent="0.3">
      <c r="A1190" s="45"/>
      <c r="B1190" s="1673"/>
      <c r="C1190" s="293"/>
      <c r="D1190" s="293"/>
      <c r="E1190" s="293"/>
      <c r="F1190" s="293"/>
      <c r="G1190" s="293"/>
      <c r="H1190" s="293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45"/>
      <c r="V1190" s="45"/>
      <c r="W1190" s="45"/>
      <c r="X1190" s="45"/>
      <c r="Y1190" s="45"/>
      <c r="Z1190" s="45"/>
      <c r="AA1190" s="45"/>
      <c r="AB1190" s="45"/>
      <c r="AC1190" s="45"/>
      <c r="AD1190" s="45"/>
      <c r="AE1190" s="45"/>
      <c r="AF1190" s="45"/>
      <c r="AG1190" s="44"/>
    </row>
    <row r="1191" spans="1:33" ht="16.5" thickBot="1" x14ac:dyDescent="0.3">
      <c r="A1191" s="45"/>
      <c r="B1191" s="1673"/>
      <c r="C1191" s="293"/>
      <c r="D1191" s="293"/>
      <c r="E1191" s="293"/>
      <c r="F1191" s="293"/>
      <c r="G1191" s="293"/>
      <c r="H1191" s="293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45"/>
      <c r="V1191" s="45"/>
      <c r="W1191" s="45"/>
      <c r="X1191" s="45"/>
      <c r="Y1191" s="45"/>
      <c r="Z1191" s="45"/>
      <c r="AA1191" s="45"/>
      <c r="AB1191" s="45"/>
      <c r="AC1191" s="45"/>
      <c r="AD1191" s="45"/>
      <c r="AE1191" s="45"/>
      <c r="AF1191" s="45"/>
      <c r="AG1191" s="44"/>
    </row>
    <row r="1192" spans="1:33" ht="16.5" thickBot="1" x14ac:dyDescent="0.3">
      <c r="A1192" s="45"/>
      <c r="B1192" s="1673"/>
      <c r="C1192" s="293"/>
      <c r="D1192" s="293"/>
      <c r="E1192" s="293"/>
      <c r="F1192" s="293"/>
      <c r="G1192" s="293"/>
      <c r="H1192" s="293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45"/>
      <c r="V1192" s="45"/>
      <c r="W1192" s="45"/>
      <c r="X1192" s="45"/>
      <c r="Y1192" s="45"/>
      <c r="Z1192" s="45"/>
      <c r="AA1192" s="45"/>
      <c r="AB1192" s="45"/>
      <c r="AC1192" s="45"/>
      <c r="AD1192" s="45"/>
      <c r="AE1192" s="45"/>
      <c r="AF1192" s="45"/>
      <c r="AG1192" s="44"/>
    </row>
    <row r="1193" spans="1:33" ht="16.5" thickBot="1" x14ac:dyDescent="0.3">
      <c r="A1193" s="45"/>
      <c r="B1193" s="1673"/>
      <c r="C1193" s="293"/>
      <c r="D1193" s="293"/>
      <c r="E1193" s="293"/>
      <c r="F1193" s="293"/>
      <c r="G1193" s="293"/>
      <c r="H1193" s="293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45"/>
      <c r="V1193" s="45"/>
      <c r="W1193" s="45"/>
      <c r="X1193" s="45"/>
      <c r="Y1193" s="45"/>
      <c r="Z1193" s="45"/>
      <c r="AA1193" s="45"/>
      <c r="AB1193" s="45"/>
      <c r="AC1193" s="45"/>
      <c r="AD1193" s="45"/>
      <c r="AE1193" s="45"/>
      <c r="AF1193" s="45"/>
      <c r="AG1193" s="44"/>
    </row>
    <row r="1194" spans="1:33" ht="16.5" thickBot="1" x14ac:dyDescent="0.3">
      <c r="A1194" s="45"/>
      <c r="B1194" s="1673"/>
      <c r="C1194" s="293"/>
      <c r="D1194" s="293"/>
      <c r="E1194" s="293"/>
      <c r="F1194" s="293"/>
      <c r="G1194" s="293"/>
      <c r="H1194" s="293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45"/>
      <c r="V1194" s="45"/>
      <c r="W1194" s="45"/>
      <c r="X1194" s="45"/>
      <c r="Y1194" s="45"/>
      <c r="Z1194" s="45"/>
      <c r="AA1194" s="45"/>
      <c r="AB1194" s="45"/>
      <c r="AC1194" s="45"/>
      <c r="AD1194" s="45"/>
      <c r="AE1194" s="45"/>
      <c r="AF1194" s="45"/>
      <c r="AG1194" s="44"/>
    </row>
    <row r="1195" spans="1:33" ht="16.5" thickBot="1" x14ac:dyDescent="0.3">
      <c r="A1195" s="45"/>
      <c r="B1195" s="1673"/>
      <c r="C1195" s="293"/>
      <c r="D1195" s="293"/>
      <c r="E1195" s="293"/>
      <c r="F1195" s="293"/>
      <c r="G1195" s="293"/>
      <c r="H1195" s="293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45"/>
      <c r="V1195" s="45"/>
      <c r="W1195" s="45"/>
      <c r="X1195" s="45"/>
      <c r="Y1195" s="45"/>
      <c r="Z1195" s="45"/>
      <c r="AA1195" s="45"/>
      <c r="AB1195" s="45"/>
      <c r="AC1195" s="45"/>
      <c r="AD1195" s="45"/>
      <c r="AE1195" s="45"/>
      <c r="AF1195" s="45"/>
      <c r="AG1195" s="44"/>
    </row>
    <row r="1196" spans="1:33" ht="16.5" thickBot="1" x14ac:dyDescent="0.3">
      <c r="A1196" s="45"/>
      <c r="B1196" s="1673"/>
      <c r="C1196" s="293"/>
      <c r="D1196" s="293"/>
      <c r="E1196" s="293"/>
      <c r="F1196" s="293"/>
      <c r="G1196" s="293"/>
      <c r="H1196" s="293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45"/>
      <c r="V1196" s="45"/>
      <c r="W1196" s="45"/>
      <c r="X1196" s="45"/>
      <c r="Y1196" s="45"/>
      <c r="Z1196" s="45"/>
      <c r="AA1196" s="45"/>
      <c r="AB1196" s="45"/>
      <c r="AC1196" s="45"/>
      <c r="AD1196" s="45"/>
      <c r="AE1196" s="45"/>
      <c r="AF1196" s="45"/>
      <c r="AG1196" s="44"/>
    </row>
    <row r="1197" spans="1:33" ht="38.25" thickBot="1" x14ac:dyDescent="0.3">
      <c r="A1197" s="45"/>
      <c r="B1197" s="291" t="s">
        <v>1</v>
      </c>
      <c r="C1197" s="386" t="s">
        <v>151</v>
      </c>
      <c r="D1197" s="386" t="s">
        <v>278</v>
      </c>
      <c r="E1197" s="386" t="s">
        <v>158</v>
      </c>
      <c r="F1197" s="386" t="s">
        <v>30</v>
      </c>
      <c r="G1197" s="386" t="s">
        <v>281</v>
      </c>
      <c r="H1197" s="386" t="s">
        <v>55</v>
      </c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45"/>
      <c r="V1197" s="45"/>
      <c r="W1197" s="45"/>
      <c r="X1197" s="45"/>
      <c r="Y1197" s="45"/>
      <c r="Z1197" s="45"/>
      <c r="AA1197" s="45"/>
      <c r="AB1197" s="45"/>
      <c r="AC1197" s="45"/>
      <c r="AD1197" s="45"/>
      <c r="AE1197" s="45"/>
      <c r="AF1197" s="45"/>
      <c r="AG1197" s="44"/>
    </row>
    <row r="1198" spans="1:33" ht="16.5" thickBot="1" x14ac:dyDescent="0.3">
      <c r="A1198" s="45"/>
      <c r="B1198" s="1673"/>
      <c r="C1198" s="293"/>
      <c r="D1198" s="293"/>
      <c r="E1198" s="293"/>
      <c r="F1198" s="293"/>
      <c r="G1198" s="293"/>
      <c r="H1198" s="293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45"/>
      <c r="V1198" s="45"/>
      <c r="W1198" s="45"/>
      <c r="X1198" s="45"/>
      <c r="Y1198" s="45"/>
      <c r="Z1198" s="45"/>
      <c r="AA1198" s="45"/>
      <c r="AB1198" s="45"/>
      <c r="AC1198" s="45"/>
      <c r="AD1198" s="45"/>
      <c r="AE1198" s="45"/>
      <c r="AF1198" s="45"/>
      <c r="AG1198" s="44"/>
    </row>
    <row r="1199" spans="1:33" ht="16.5" thickBot="1" x14ac:dyDescent="0.3">
      <c r="A1199" s="45"/>
      <c r="B1199" s="1673"/>
      <c r="C1199" s="293"/>
      <c r="D1199" s="293"/>
      <c r="E1199" s="293"/>
      <c r="F1199" s="293"/>
      <c r="G1199" s="293"/>
      <c r="H1199" s="293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45"/>
      <c r="V1199" s="45"/>
      <c r="W1199" s="45"/>
      <c r="X1199" s="45"/>
      <c r="Y1199" s="45"/>
      <c r="Z1199" s="45"/>
      <c r="AA1199" s="45"/>
      <c r="AB1199" s="45"/>
      <c r="AC1199" s="45"/>
      <c r="AD1199" s="45"/>
      <c r="AE1199" s="45"/>
      <c r="AF1199" s="45"/>
      <c r="AG1199" s="44"/>
    </row>
    <row r="1200" spans="1:33" ht="16.5" thickBot="1" x14ac:dyDescent="0.3">
      <c r="A1200" s="45"/>
      <c r="B1200" s="1673"/>
      <c r="C1200" s="293"/>
      <c r="D1200" s="293"/>
      <c r="E1200" s="293"/>
      <c r="F1200" s="293"/>
      <c r="G1200" s="293"/>
      <c r="H1200" s="293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45"/>
      <c r="V1200" s="45"/>
      <c r="W1200" s="45"/>
      <c r="X1200" s="45"/>
      <c r="Y1200" s="45"/>
      <c r="Z1200" s="45"/>
      <c r="AA1200" s="45"/>
      <c r="AB1200" s="45"/>
      <c r="AC1200" s="45"/>
      <c r="AD1200" s="45"/>
      <c r="AE1200" s="45"/>
      <c r="AF1200" s="45"/>
      <c r="AG1200" s="44"/>
    </row>
    <row r="1201" spans="1:33" ht="16.5" thickBot="1" x14ac:dyDescent="0.3">
      <c r="A1201" s="45"/>
      <c r="B1201" s="1673"/>
      <c r="C1201" s="293"/>
      <c r="D1201" s="293"/>
      <c r="E1201" s="293"/>
      <c r="F1201" s="293"/>
      <c r="G1201" s="293"/>
      <c r="H1201" s="293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45"/>
      <c r="V1201" s="45"/>
      <c r="W1201" s="45"/>
      <c r="X1201" s="45"/>
      <c r="Y1201" s="45"/>
      <c r="Z1201" s="45"/>
      <c r="AA1201" s="45"/>
      <c r="AB1201" s="45"/>
      <c r="AC1201" s="45"/>
      <c r="AD1201" s="45"/>
      <c r="AE1201" s="45"/>
      <c r="AF1201" s="45"/>
      <c r="AG1201" s="44"/>
    </row>
    <row r="1202" spans="1:33" ht="16.5" thickBot="1" x14ac:dyDescent="0.3">
      <c r="A1202" s="45"/>
      <c r="B1202" s="1673"/>
      <c r="C1202" s="293"/>
      <c r="D1202" s="293"/>
      <c r="E1202" s="293"/>
      <c r="F1202" s="293"/>
      <c r="G1202" s="293"/>
      <c r="H1202" s="293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45"/>
      <c r="V1202" s="45"/>
      <c r="W1202" s="45"/>
      <c r="X1202" s="45"/>
      <c r="Y1202" s="45"/>
      <c r="Z1202" s="45"/>
      <c r="AA1202" s="45"/>
      <c r="AB1202" s="45"/>
      <c r="AC1202" s="45"/>
      <c r="AD1202" s="45"/>
      <c r="AE1202" s="45"/>
      <c r="AF1202" s="45"/>
      <c r="AG1202" s="44"/>
    </row>
    <row r="1203" spans="1:33" ht="16.5" thickBot="1" x14ac:dyDescent="0.3">
      <c r="A1203" s="45"/>
      <c r="B1203" s="1673"/>
      <c r="C1203" s="293"/>
      <c r="D1203" s="293"/>
      <c r="E1203" s="293"/>
      <c r="F1203" s="293"/>
      <c r="G1203" s="293"/>
      <c r="H1203" s="293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45"/>
      <c r="V1203" s="45"/>
      <c r="W1203" s="45"/>
      <c r="X1203" s="45"/>
      <c r="Y1203" s="45"/>
      <c r="Z1203" s="45"/>
      <c r="AA1203" s="45"/>
      <c r="AB1203" s="45"/>
      <c r="AC1203" s="45"/>
      <c r="AD1203" s="45"/>
      <c r="AE1203" s="45"/>
      <c r="AF1203" s="45"/>
      <c r="AG1203" s="44"/>
    </row>
    <row r="1204" spans="1:33" ht="16.5" thickBot="1" x14ac:dyDescent="0.3">
      <c r="A1204" s="45"/>
      <c r="B1204" s="1673"/>
      <c r="C1204" s="293"/>
      <c r="D1204" s="293"/>
      <c r="E1204" s="293"/>
      <c r="F1204" s="293"/>
      <c r="G1204" s="293"/>
      <c r="H1204" s="293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45"/>
      <c r="V1204" s="45"/>
      <c r="W1204" s="45"/>
      <c r="X1204" s="45"/>
      <c r="Y1204" s="45"/>
      <c r="Z1204" s="45"/>
      <c r="AA1204" s="45"/>
      <c r="AB1204" s="45"/>
      <c r="AC1204" s="45"/>
      <c r="AD1204" s="45"/>
      <c r="AE1204" s="45"/>
      <c r="AF1204" s="45"/>
      <c r="AG1204" s="44"/>
    </row>
    <row r="1205" spans="1:33" ht="16.5" thickBot="1" x14ac:dyDescent="0.3">
      <c r="A1205" s="45"/>
      <c r="B1205" s="1673"/>
      <c r="C1205" s="293"/>
      <c r="D1205" s="293"/>
      <c r="E1205" s="293"/>
      <c r="F1205" s="293"/>
      <c r="G1205" s="293"/>
      <c r="H1205" s="293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45"/>
      <c r="V1205" s="45"/>
      <c r="W1205" s="45"/>
      <c r="X1205" s="45"/>
      <c r="Y1205" s="45"/>
      <c r="Z1205" s="45"/>
      <c r="AA1205" s="45"/>
      <c r="AB1205" s="45"/>
      <c r="AC1205" s="45"/>
      <c r="AD1205" s="45"/>
      <c r="AE1205" s="45"/>
      <c r="AF1205" s="45"/>
      <c r="AG1205" s="44"/>
    </row>
    <row r="1206" spans="1:33" ht="16.5" thickBot="1" x14ac:dyDescent="0.3">
      <c r="A1206" s="45"/>
      <c r="B1206" s="1673"/>
      <c r="C1206" s="293"/>
      <c r="D1206" s="293"/>
      <c r="E1206" s="293"/>
      <c r="F1206" s="293"/>
      <c r="G1206" s="293"/>
      <c r="H1206" s="293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45"/>
      <c r="V1206" s="45"/>
      <c r="W1206" s="45"/>
      <c r="X1206" s="45"/>
      <c r="Y1206" s="45"/>
      <c r="Z1206" s="45"/>
      <c r="AA1206" s="45"/>
      <c r="AB1206" s="45"/>
      <c r="AC1206" s="45"/>
      <c r="AD1206" s="45"/>
      <c r="AE1206" s="45"/>
      <c r="AF1206" s="45"/>
      <c r="AG1206" s="44"/>
    </row>
    <row r="1207" spans="1:33" ht="15.75" thickBot="1" x14ac:dyDescent="0.3">
      <c r="A1207" s="45"/>
      <c r="B1207" s="45"/>
      <c r="C1207" s="45"/>
      <c r="D1207" s="45"/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45"/>
      <c r="V1207" s="45"/>
      <c r="W1207" s="45"/>
      <c r="X1207" s="45"/>
      <c r="Y1207" s="45"/>
      <c r="Z1207" s="45"/>
      <c r="AA1207" s="45"/>
      <c r="AB1207" s="45"/>
      <c r="AC1207" s="45"/>
      <c r="AD1207" s="45"/>
      <c r="AE1207" s="45"/>
      <c r="AF1207" s="45"/>
      <c r="AG1207" s="44"/>
    </row>
    <row r="1208" spans="1:33" ht="24" thickBot="1" x14ac:dyDescent="0.3">
      <c r="A1208" s="45"/>
      <c r="B1208" s="1203" t="s">
        <v>91</v>
      </c>
      <c r="C1208" s="2271"/>
      <c r="D1208" s="2272"/>
      <c r="E1208" s="2272"/>
      <c r="F1208" s="2272"/>
      <c r="G1208" s="2272"/>
      <c r="H1208" s="2272"/>
      <c r="I1208" s="2272"/>
      <c r="J1208" s="2272"/>
      <c r="K1208" s="2272"/>
      <c r="L1208" s="2272"/>
      <c r="M1208" s="2272"/>
      <c r="N1208" s="2272"/>
      <c r="O1208" s="2272"/>
      <c r="P1208" s="2272"/>
      <c r="Q1208" s="2272"/>
      <c r="R1208" s="2272"/>
      <c r="S1208" s="2272"/>
      <c r="T1208" s="2272"/>
      <c r="U1208" s="2272"/>
      <c r="V1208" s="2272"/>
      <c r="W1208" s="2272"/>
      <c r="X1208" s="2272"/>
      <c r="Y1208" s="2272"/>
      <c r="Z1208" s="2273"/>
      <c r="AA1208" s="45"/>
      <c r="AB1208" s="45"/>
      <c r="AC1208" s="45"/>
      <c r="AD1208" s="45"/>
      <c r="AE1208" s="45"/>
      <c r="AF1208" s="45"/>
      <c r="AG1208" s="44"/>
    </row>
    <row r="1209" spans="1:33" ht="87" customHeight="1" thickBot="1" x14ac:dyDescent="0.3">
      <c r="A1209" s="45"/>
      <c r="B1209" s="45"/>
      <c r="C1209" s="2277"/>
      <c r="D1209" s="2278"/>
      <c r="E1209" s="2278"/>
      <c r="F1209" s="2278"/>
      <c r="G1209" s="2278"/>
      <c r="H1209" s="2278"/>
      <c r="I1209" s="2278"/>
      <c r="J1209" s="2278"/>
      <c r="K1209" s="2278"/>
      <c r="L1209" s="2278"/>
      <c r="M1209" s="2278"/>
      <c r="N1209" s="2278"/>
      <c r="O1209" s="2278"/>
      <c r="P1209" s="2278"/>
      <c r="Q1209" s="2278"/>
      <c r="R1209" s="2278"/>
      <c r="S1209" s="2278"/>
      <c r="T1209" s="2278"/>
      <c r="U1209" s="2278"/>
      <c r="V1209" s="2278"/>
      <c r="W1209" s="2278"/>
      <c r="X1209" s="2278"/>
      <c r="Y1209" s="2278"/>
      <c r="Z1209" s="2279"/>
      <c r="AA1209" s="45"/>
      <c r="AB1209" s="45"/>
      <c r="AC1209" s="45"/>
      <c r="AD1209" s="45"/>
      <c r="AE1209" s="45"/>
      <c r="AF1209" s="45"/>
      <c r="AG1209" s="44"/>
    </row>
    <row r="1210" spans="1:33" x14ac:dyDescent="0.25">
      <c r="A1210" s="71"/>
      <c r="B1210" s="72"/>
      <c r="C1210" s="72"/>
      <c r="D1210" s="72"/>
      <c r="E1210" s="72"/>
      <c r="F1210" s="72"/>
      <c r="G1210" s="72"/>
      <c r="H1210" s="72"/>
      <c r="I1210" s="72"/>
      <c r="J1210" s="72"/>
      <c r="K1210" s="72"/>
      <c r="L1210" s="72"/>
      <c r="M1210" s="72"/>
      <c r="N1210" s="72"/>
      <c r="O1210" s="72"/>
      <c r="P1210" s="72"/>
      <c r="Q1210" s="72"/>
      <c r="R1210" s="72"/>
      <c r="S1210" s="72"/>
      <c r="T1210" s="72"/>
      <c r="U1210" s="72"/>
      <c r="V1210" s="72"/>
      <c r="W1210" s="72"/>
      <c r="X1210" s="72"/>
      <c r="Y1210" s="72"/>
      <c r="Z1210" s="72"/>
      <c r="AA1210" s="45"/>
      <c r="AB1210" s="45"/>
      <c r="AC1210" s="45"/>
      <c r="AD1210" s="45"/>
      <c r="AE1210" s="45"/>
      <c r="AF1210" s="45"/>
      <c r="AG1210" s="44"/>
    </row>
    <row r="1211" spans="1:33" x14ac:dyDescent="0.25">
      <c r="A1211" s="254"/>
      <c r="B1211" s="304"/>
      <c r="C1211" s="42"/>
      <c r="D1211" s="42"/>
      <c r="E1211" s="42"/>
      <c r="F1211" s="42"/>
      <c r="G1211" s="42"/>
      <c r="H1211" s="42"/>
      <c r="I1211" s="42"/>
      <c r="J1211" s="42"/>
      <c r="K1211" s="42"/>
      <c r="L1211" s="42"/>
      <c r="M1211" s="42"/>
      <c r="N1211" s="42"/>
      <c r="O1211" s="45"/>
      <c r="P1211" s="45"/>
      <c r="Q1211" s="45"/>
      <c r="R1211" s="45"/>
      <c r="S1211" s="45"/>
      <c r="T1211" s="45"/>
      <c r="U1211" s="45"/>
      <c r="V1211" s="45"/>
      <c r="W1211" s="45"/>
      <c r="X1211" s="45"/>
      <c r="Y1211" s="45"/>
      <c r="Z1211" s="45"/>
      <c r="AA1211" s="45"/>
      <c r="AB1211" s="45"/>
      <c r="AC1211" s="45"/>
      <c r="AD1211" s="45"/>
      <c r="AE1211" s="45"/>
      <c r="AF1211" s="45"/>
      <c r="AG1211" s="44"/>
    </row>
    <row r="1212" spans="1:33" ht="19.5" thickBot="1" x14ac:dyDescent="0.3">
      <c r="A1212" s="254"/>
      <c r="B1212" s="295" t="s">
        <v>893</v>
      </c>
      <c r="C1212" s="42"/>
      <c r="D1212" s="42"/>
      <c r="E1212" s="42"/>
      <c r="F1212" s="42"/>
      <c r="G1212" s="42"/>
      <c r="H1212" s="42"/>
      <c r="I1212" s="42"/>
      <c r="J1212" s="42"/>
      <c r="K1212" s="42"/>
      <c r="L1212" s="42"/>
      <c r="M1212" s="42"/>
      <c r="N1212" s="42"/>
      <c r="O1212" s="45"/>
      <c r="P1212" s="45"/>
      <c r="Q1212" s="45"/>
      <c r="R1212" s="45"/>
      <c r="S1212" s="45"/>
      <c r="T1212" s="45"/>
      <c r="U1212" s="45"/>
      <c r="V1212" s="45"/>
      <c r="W1212" s="45"/>
      <c r="X1212" s="45"/>
      <c r="Y1212" s="45"/>
      <c r="Z1212" s="45"/>
      <c r="AA1212" s="45"/>
      <c r="AB1212" s="45"/>
      <c r="AC1212" s="45"/>
      <c r="AD1212" s="45"/>
      <c r="AE1212" s="45"/>
      <c r="AF1212" s="45"/>
      <c r="AG1212" s="44"/>
    </row>
    <row r="1213" spans="1:33" ht="24" thickBot="1" x14ac:dyDescent="0.4">
      <c r="A1213" s="254"/>
      <c r="B1213" s="305"/>
      <c r="C1213" s="2308" t="s">
        <v>282</v>
      </c>
      <c r="D1213" s="2309"/>
      <c r="E1213" s="2309"/>
      <c r="F1213" s="2309"/>
      <c r="G1213" s="2309"/>
      <c r="H1213" s="2309"/>
      <c r="I1213" s="2309"/>
      <c r="J1213" s="2309"/>
      <c r="K1213" s="2309"/>
      <c r="L1213" s="2310"/>
      <c r="M1213" s="42"/>
      <c r="N1213" s="42"/>
      <c r="O1213" s="45"/>
      <c r="P1213" s="45"/>
      <c r="Q1213" s="45"/>
      <c r="R1213" s="45"/>
      <c r="S1213" s="45"/>
      <c r="T1213" s="45"/>
      <c r="U1213" s="45"/>
      <c r="V1213" s="45"/>
      <c r="W1213" s="45"/>
      <c r="X1213" s="45"/>
      <c r="Y1213" s="45"/>
      <c r="Z1213" s="45"/>
      <c r="AA1213" s="45"/>
      <c r="AB1213" s="45"/>
      <c r="AC1213" s="45"/>
      <c r="AD1213" s="45"/>
      <c r="AE1213" s="45"/>
      <c r="AF1213" s="45"/>
      <c r="AG1213" s="44"/>
    </row>
    <row r="1214" spans="1:33" ht="19.5" thickBot="1" x14ac:dyDescent="0.3">
      <c r="A1214" s="254"/>
      <c r="B1214" s="305"/>
      <c r="C1214" s="42"/>
      <c r="D1214" s="42"/>
      <c r="E1214" s="42"/>
      <c r="F1214" s="42"/>
      <c r="G1214" s="42"/>
      <c r="H1214" s="42"/>
      <c r="I1214" s="42"/>
      <c r="J1214" s="42"/>
      <c r="K1214" s="42"/>
      <c r="L1214" s="42"/>
      <c r="M1214" s="42"/>
      <c r="N1214" s="42"/>
      <c r="O1214" s="45"/>
      <c r="P1214" s="45"/>
      <c r="Q1214" s="45"/>
      <c r="R1214" s="45"/>
      <c r="S1214" s="45"/>
      <c r="T1214" s="45"/>
      <c r="U1214" s="45"/>
      <c r="V1214" s="45"/>
      <c r="W1214" s="45"/>
      <c r="X1214" s="45"/>
      <c r="Y1214" s="45"/>
      <c r="Z1214" s="45"/>
      <c r="AA1214" s="45"/>
      <c r="AB1214" s="45"/>
      <c r="AC1214" s="45"/>
      <c r="AD1214" s="45"/>
      <c r="AE1214" s="45"/>
      <c r="AF1214" s="45"/>
      <c r="AG1214" s="44"/>
    </row>
    <row r="1215" spans="1:33" ht="19.5" customHeight="1" thickBot="1" x14ac:dyDescent="0.3">
      <c r="A1215" s="254"/>
      <c r="B1215" s="306"/>
      <c r="C1215" s="1985" t="s">
        <v>283</v>
      </c>
      <c r="D1215" s="1985"/>
      <c r="E1215" s="1985"/>
      <c r="F1215" s="1985"/>
      <c r="G1215" s="1985"/>
      <c r="H1215" s="1985" t="s">
        <v>284</v>
      </c>
      <c r="I1215" s="1985"/>
      <c r="J1215" s="1985"/>
      <c r="K1215" s="1985"/>
      <c r="L1215" s="1986" t="s">
        <v>31</v>
      </c>
      <c r="M1215" s="42"/>
      <c r="N1215" s="42"/>
      <c r="O1215" s="45"/>
      <c r="P1215" s="45"/>
      <c r="Q1215" s="45"/>
      <c r="R1215" s="45"/>
      <c r="S1215" s="45"/>
      <c r="T1215" s="45"/>
      <c r="U1215" s="45"/>
      <c r="V1215" s="45"/>
      <c r="W1215" s="45"/>
      <c r="X1215" s="45"/>
      <c r="Y1215" s="45"/>
      <c r="Z1215" s="45"/>
      <c r="AA1215" s="45"/>
      <c r="AB1215" s="45"/>
      <c r="AC1215" s="45"/>
      <c r="AD1215" s="45"/>
      <c r="AE1215" s="45"/>
      <c r="AF1215" s="45"/>
      <c r="AG1215" s="44"/>
    </row>
    <row r="1216" spans="1:33" ht="20.25" thickBot="1" x14ac:dyDescent="0.3">
      <c r="A1216" s="254"/>
      <c r="B1216" s="306"/>
      <c r="C1216" s="307" t="s">
        <v>285</v>
      </c>
      <c r="D1216" s="307" t="s">
        <v>286</v>
      </c>
      <c r="E1216" s="307" t="s">
        <v>287</v>
      </c>
      <c r="F1216" s="307" t="s">
        <v>288</v>
      </c>
      <c r="G1216" s="307" t="s">
        <v>29</v>
      </c>
      <c r="H1216" s="307" t="s">
        <v>289</v>
      </c>
      <c r="I1216" s="307" t="s">
        <v>290</v>
      </c>
      <c r="J1216" s="307" t="s">
        <v>291</v>
      </c>
      <c r="K1216" s="307" t="s">
        <v>29</v>
      </c>
      <c r="L1216" s="1986"/>
      <c r="M1216" s="42"/>
      <c r="N1216" s="42"/>
      <c r="O1216" s="45"/>
      <c r="P1216" s="45"/>
      <c r="Q1216" s="45"/>
      <c r="R1216" s="45"/>
      <c r="S1216" s="45"/>
      <c r="T1216" s="45"/>
      <c r="U1216" s="45"/>
      <c r="V1216" s="45"/>
      <c r="W1216" s="45"/>
      <c r="X1216" s="45"/>
      <c r="Y1216" s="45"/>
      <c r="Z1216" s="45"/>
      <c r="AA1216" s="45"/>
      <c r="AB1216" s="45"/>
      <c r="AC1216" s="45"/>
      <c r="AD1216" s="45"/>
      <c r="AE1216" s="45"/>
      <c r="AF1216" s="45"/>
      <c r="AG1216" s="44"/>
    </row>
    <row r="1217" spans="1:33" ht="24" thickBot="1" x14ac:dyDescent="0.3">
      <c r="A1217" s="308"/>
      <c r="B1217" s="60" t="s">
        <v>292</v>
      </c>
      <c r="C1217" s="1392">
        <f>'DEUXIEME TRIMES.'!C1654</f>
        <v>0</v>
      </c>
      <c r="D1217" s="1392">
        <f>'DEUXIEME TRIMES.'!D1654</f>
        <v>0</v>
      </c>
      <c r="E1217" s="1392">
        <f>'DEUXIEME TRIMES.'!E1654</f>
        <v>0</v>
      </c>
      <c r="F1217" s="1392">
        <f>'DEUXIEME TRIMES.'!F1654</f>
        <v>0</v>
      </c>
      <c r="G1217" s="195">
        <f>SUM(C1217:F1217)</f>
        <v>0</v>
      </c>
      <c r="H1217" s="1392">
        <f>'DEUXIEME TRIMES.'!H1654</f>
        <v>0</v>
      </c>
      <c r="I1217" s="1392">
        <f>'DEUXIEME TRIMES.'!I1654</f>
        <v>0</v>
      </c>
      <c r="J1217" s="1392">
        <f>'DEUXIEME TRIMES.'!J1654</f>
        <v>0</v>
      </c>
      <c r="K1217" s="195">
        <f>SUM(H1217:J1217)</f>
        <v>0</v>
      </c>
      <c r="L1217" s="309">
        <f>G1217+K1217</f>
        <v>0</v>
      </c>
      <c r="M1217" s="42"/>
      <c r="N1217" s="42"/>
      <c r="O1217" s="45"/>
      <c r="P1217" s="45"/>
      <c r="Q1217" s="45"/>
      <c r="R1217" s="45"/>
      <c r="S1217" s="45"/>
      <c r="T1217" s="45"/>
      <c r="U1217" s="45"/>
      <c r="V1217" s="45"/>
      <c r="W1217" s="45"/>
      <c r="X1217" s="45"/>
      <c r="Y1217" s="45"/>
      <c r="Z1217" s="45"/>
      <c r="AA1217" s="45"/>
      <c r="AB1217" s="45"/>
      <c r="AC1217" s="45"/>
      <c r="AD1217" s="45"/>
      <c r="AE1217" s="45"/>
      <c r="AF1217" s="45"/>
      <c r="AG1217" s="44"/>
    </row>
    <row r="1218" spans="1:33" ht="20.25" customHeight="1" thickBot="1" x14ac:dyDescent="0.3">
      <c r="A1218" s="254"/>
      <c r="B1218" s="60" t="s">
        <v>293</v>
      </c>
      <c r="C1218" s="1392">
        <f>'DEUXIEME TRIMES.'!C1655</f>
        <v>0</v>
      </c>
      <c r="D1218" s="1392">
        <f>'DEUXIEME TRIMES.'!D1655</f>
        <v>0</v>
      </c>
      <c r="E1218" s="1392">
        <f>'DEUXIEME TRIMES.'!E1655</f>
        <v>0</v>
      </c>
      <c r="F1218" s="1392">
        <f>'DEUXIEME TRIMES.'!F1655</f>
        <v>0</v>
      </c>
      <c r="G1218" s="195">
        <f>SUM(C1218:F1218)</f>
        <v>0</v>
      </c>
      <c r="H1218" s="1392">
        <f>'DEUXIEME TRIMES.'!H1655</f>
        <v>0</v>
      </c>
      <c r="I1218" s="1392">
        <f>'DEUXIEME TRIMES.'!I1655</f>
        <v>0</v>
      </c>
      <c r="J1218" s="1392">
        <f>'DEUXIEME TRIMES.'!J1655</f>
        <v>0</v>
      </c>
      <c r="K1218" s="195">
        <f>SUM(H1218:J1218)</f>
        <v>0</v>
      </c>
      <c r="L1218" s="309">
        <f>G1218+K1218</f>
        <v>0</v>
      </c>
      <c r="M1218" s="42"/>
      <c r="N1218" s="42"/>
      <c r="O1218" s="45"/>
      <c r="P1218" s="45"/>
      <c r="Q1218" s="45"/>
      <c r="R1218" s="45"/>
      <c r="S1218" s="45"/>
      <c r="T1218" s="45"/>
      <c r="U1218" s="45"/>
      <c r="V1218" s="45"/>
      <c r="W1218" s="45"/>
      <c r="X1218" s="45"/>
      <c r="Y1218" s="45"/>
      <c r="Z1218" s="45"/>
      <c r="AA1218" s="45"/>
      <c r="AB1218" s="45"/>
      <c r="AC1218" s="45"/>
      <c r="AD1218" s="45"/>
      <c r="AE1218" s="45"/>
      <c r="AF1218" s="45"/>
      <c r="AG1218" s="44"/>
    </row>
    <row r="1219" spans="1:33" ht="20.25" customHeight="1" thickBot="1" x14ac:dyDescent="0.3">
      <c r="A1219" s="254"/>
      <c r="B1219" s="310" t="s">
        <v>294</v>
      </c>
      <c r="C1219" s="195">
        <f>COUNTIFS($E$1224:$E$1323,"6è")</f>
        <v>0</v>
      </c>
      <c r="D1219" s="195">
        <f>COUNTIFS($E$1224:$E$1323,"5è")</f>
        <v>0</v>
      </c>
      <c r="E1219" s="195">
        <f>COUNTIFS($E$1224:$E$1323,"4è")</f>
        <v>0</v>
      </c>
      <c r="F1219" s="195">
        <f>COUNTIFS($E$1224:$E$1323,"3è")</f>
        <v>0</v>
      </c>
      <c r="G1219" s="195">
        <f>SUM(C1219:F1219)</f>
        <v>0</v>
      </c>
      <c r="H1219" s="195">
        <f>COUNTIFS($E$1224:$E$1323,"2NDE")</f>
        <v>0</v>
      </c>
      <c r="I1219" s="195">
        <f>COUNTIFS($E$1224:$E$1323,"1ERE")</f>
        <v>0</v>
      </c>
      <c r="J1219" s="195">
        <f>COUNTIFS($E$1224:$E$1323,"TLE")</f>
        <v>0</v>
      </c>
      <c r="K1219" s="195">
        <f>SUM(H1219:J1219)</f>
        <v>0</v>
      </c>
      <c r="L1219" s="309">
        <f>G1219+K1219</f>
        <v>0</v>
      </c>
      <c r="M1219" s="42"/>
      <c r="N1219" s="42"/>
      <c r="O1219" s="45"/>
      <c r="P1219" s="45"/>
      <c r="Q1219" s="45"/>
      <c r="R1219" s="45"/>
      <c r="S1219" s="45"/>
      <c r="T1219" s="45"/>
      <c r="U1219" s="45"/>
      <c r="V1219" s="45"/>
      <c r="W1219" s="45"/>
      <c r="X1219" s="45"/>
      <c r="Y1219" s="45"/>
      <c r="Z1219" s="45"/>
      <c r="AA1219" s="45"/>
      <c r="AB1219" s="45"/>
      <c r="AC1219" s="45"/>
      <c r="AD1219" s="45"/>
      <c r="AE1219" s="45"/>
      <c r="AF1219" s="45"/>
      <c r="AG1219" s="44"/>
    </row>
    <row r="1220" spans="1:33" ht="20.25" customHeight="1" thickBot="1" x14ac:dyDescent="0.3">
      <c r="A1220" s="254"/>
      <c r="B1220" s="84" t="s">
        <v>33</v>
      </c>
      <c r="C1220" s="195">
        <f>C1217+C1218+C1219</f>
        <v>0</v>
      </c>
      <c r="D1220" s="195">
        <f t="shared" ref="D1220:L1220" si="145">D1217+D1218+D1219</f>
        <v>0</v>
      </c>
      <c r="E1220" s="195">
        <f t="shared" si="145"/>
        <v>0</v>
      </c>
      <c r="F1220" s="195">
        <f t="shared" si="145"/>
        <v>0</v>
      </c>
      <c r="G1220" s="195">
        <f t="shared" si="145"/>
        <v>0</v>
      </c>
      <c r="H1220" s="195">
        <f t="shared" si="145"/>
        <v>0</v>
      </c>
      <c r="I1220" s="195">
        <f t="shared" si="145"/>
        <v>0</v>
      </c>
      <c r="J1220" s="195">
        <f t="shared" si="145"/>
        <v>0</v>
      </c>
      <c r="K1220" s="195">
        <f t="shared" si="145"/>
        <v>0</v>
      </c>
      <c r="L1220" s="195">
        <f t="shared" si="145"/>
        <v>0</v>
      </c>
      <c r="M1220" s="42"/>
      <c r="N1220" s="42"/>
      <c r="O1220" s="45"/>
      <c r="P1220" s="45"/>
      <c r="Q1220" s="45"/>
      <c r="R1220" s="45"/>
      <c r="S1220" s="45"/>
      <c r="T1220" s="45"/>
      <c r="U1220" s="45"/>
      <c r="V1220" s="45"/>
      <c r="W1220" s="45"/>
      <c r="X1220" s="45"/>
      <c r="Y1220" s="45"/>
      <c r="Z1220" s="45"/>
      <c r="AA1220" s="45"/>
      <c r="AB1220" s="45"/>
      <c r="AC1220" s="45"/>
      <c r="AD1220" s="45"/>
      <c r="AE1220" s="45"/>
      <c r="AF1220" s="45"/>
      <c r="AG1220" s="44"/>
    </row>
    <row r="1221" spans="1:33" ht="23.25" thickBot="1" x14ac:dyDescent="0.3">
      <c r="A1221" s="254"/>
      <c r="B1221" s="295"/>
      <c r="C1221" s="42"/>
      <c r="D1221" s="42"/>
      <c r="E1221" s="42"/>
      <c r="F1221" s="42"/>
      <c r="G1221" s="2003" t="s">
        <v>933</v>
      </c>
      <c r="H1221" s="2004"/>
      <c r="I1221" s="2004"/>
      <c r="J1221" s="2004"/>
      <c r="K1221" s="2005"/>
      <c r="L1221" s="42"/>
      <c r="M1221" s="42"/>
      <c r="N1221" s="42"/>
      <c r="O1221" s="45"/>
      <c r="P1221" s="45"/>
      <c r="Q1221" s="45"/>
      <c r="R1221" s="45"/>
      <c r="S1221" s="45"/>
      <c r="T1221" s="45"/>
      <c r="U1221" s="45"/>
      <c r="V1221" s="45"/>
      <c r="W1221" s="45"/>
      <c r="X1221" s="45"/>
      <c r="Y1221" s="45"/>
      <c r="Z1221" s="45"/>
      <c r="AA1221" s="45"/>
      <c r="AB1221" s="45"/>
      <c r="AC1221" s="45"/>
      <c r="AD1221" s="45"/>
      <c r="AE1221" s="45"/>
      <c r="AF1221" s="45"/>
      <c r="AG1221" s="44"/>
    </row>
    <row r="1222" spans="1:33" ht="20.25" customHeight="1" thickBot="1" x14ac:dyDescent="0.3">
      <c r="A1222" s="254"/>
      <c r="B1222" s="311"/>
      <c r="C1222" s="311"/>
      <c r="D1222" s="312"/>
      <c r="E1222" s="312"/>
      <c r="F1222" s="313"/>
      <c r="G1222" s="2306" t="s">
        <v>295</v>
      </c>
      <c r="H1222" s="2306" t="s">
        <v>296</v>
      </c>
      <c r="I1222" s="1947" t="s">
        <v>297</v>
      </c>
      <c r="J1222" s="1948"/>
      <c r="K1222" s="1881" t="s">
        <v>931</v>
      </c>
      <c r="L1222" s="42"/>
      <c r="M1222" s="42"/>
      <c r="N1222" s="42"/>
      <c r="O1222" s="45"/>
      <c r="P1222" s="45"/>
      <c r="Q1222" s="45"/>
      <c r="R1222" s="45"/>
      <c r="S1222" s="45"/>
      <c r="T1222" s="45"/>
      <c r="U1222" s="45"/>
      <c r="V1222" s="45"/>
      <c r="W1222" s="45"/>
      <c r="X1222" s="45"/>
      <c r="Y1222" s="45"/>
      <c r="Z1222" s="45"/>
      <c r="AA1222" s="45"/>
      <c r="AB1222" s="45"/>
      <c r="AC1222" s="45"/>
      <c r="AD1222" s="45"/>
      <c r="AE1222" s="45"/>
      <c r="AF1222" s="45"/>
      <c r="AG1222" s="44"/>
    </row>
    <row r="1223" spans="1:33" ht="36.75" customHeight="1" thickBot="1" x14ac:dyDescent="0.3">
      <c r="A1223" s="45"/>
      <c r="B1223" s="314" t="s">
        <v>1</v>
      </c>
      <c r="C1223" s="315" t="s">
        <v>151</v>
      </c>
      <c r="D1223" s="316" t="s">
        <v>152</v>
      </c>
      <c r="E1223" s="317" t="s">
        <v>158</v>
      </c>
      <c r="F1223" s="317" t="s">
        <v>153</v>
      </c>
      <c r="G1223" s="2307"/>
      <c r="H1223" s="2307"/>
      <c r="I1223" s="767" t="s">
        <v>298</v>
      </c>
      <c r="J1223" s="767" t="s">
        <v>299</v>
      </c>
      <c r="K1223" s="1944"/>
      <c r="L1223" s="42"/>
      <c r="M1223" s="42"/>
      <c r="N1223" s="42"/>
      <c r="O1223" s="45"/>
      <c r="P1223" s="45"/>
      <c r="Q1223" s="45"/>
      <c r="R1223" s="45"/>
      <c r="S1223" s="45"/>
      <c r="T1223" s="45"/>
      <c r="U1223" s="45"/>
      <c r="V1223" s="45"/>
      <c r="W1223" s="45"/>
      <c r="X1223" s="45"/>
      <c r="Y1223" s="45"/>
      <c r="Z1223" s="45"/>
      <c r="AA1223" s="45"/>
      <c r="AB1223" s="45"/>
      <c r="AC1223" s="45"/>
      <c r="AD1223" s="45"/>
      <c r="AE1223" s="45"/>
      <c r="AF1223" s="45"/>
      <c r="AG1223" s="44"/>
    </row>
    <row r="1224" spans="1:33" ht="19.5" thickBot="1" x14ac:dyDescent="0.35">
      <c r="A1224" s="45"/>
      <c r="B1224" s="1673"/>
      <c r="C1224" s="293"/>
      <c r="D1224" s="293"/>
      <c r="E1224" s="293"/>
      <c r="F1224" s="293"/>
      <c r="G1224" s="1067"/>
      <c r="H1224" s="1067"/>
      <c r="I1224" s="293"/>
      <c r="J1224" s="293"/>
      <c r="K1224" s="1669"/>
      <c r="L1224" s="42"/>
      <c r="M1224" s="42"/>
      <c r="N1224" s="42"/>
      <c r="O1224" s="45"/>
      <c r="P1224" s="45"/>
      <c r="Q1224" s="45"/>
      <c r="R1224" s="45"/>
      <c r="S1224" s="45"/>
      <c r="T1224" s="45"/>
      <c r="U1224" s="45"/>
      <c r="V1224" s="45"/>
      <c r="W1224" s="45"/>
      <c r="X1224" s="45"/>
      <c r="Y1224" s="45"/>
      <c r="Z1224" s="45"/>
      <c r="AA1224" s="45"/>
      <c r="AB1224" s="45"/>
      <c r="AC1224" s="45"/>
      <c r="AD1224" s="45"/>
      <c r="AE1224" s="45"/>
      <c r="AF1224" s="45"/>
      <c r="AG1224" s="44"/>
    </row>
    <row r="1225" spans="1:33" ht="19.5" thickBot="1" x14ac:dyDescent="0.35">
      <c r="A1225" s="45"/>
      <c r="B1225" s="1673"/>
      <c r="C1225" s="293"/>
      <c r="D1225" s="293"/>
      <c r="E1225" s="293"/>
      <c r="F1225" s="293"/>
      <c r="G1225" s="1067"/>
      <c r="H1225" s="1067"/>
      <c r="I1225" s="293"/>
      <c r="J1225" s="293"/>
      <c r="K1225" s="1669"/>
      <c r="L1225" s="42"/>
      <c r="M1225" s="42"/>
      <c r="N1225" s="42"/>
      <c r="O1225" s="45"/>
      <c r="P1225" s="45"/>
      <c r="Q1225" s="45"/>
      <c r="R1225" s="45"/>
      <c r="S1225" s="45"/>
      <c r="T1225" s="45"/>
      <c r="U1225" s="45"/>
      <c r="V1225" s="45"/>
      <c r="W1225" s="45"/>
      <c r="X1225" s="45"/>
      <c r="Y1225" s="45"/>
      <c r="Z1225" s="45"/>
      <c r="AA1225" s="45"/>
      <c r="AB1225" s="45"/>
      <c r="AC1225" s="45"/>
      <c r="AD1225" s="45"/>
      <c r="AE1225" s="45"/>
      <c r="AF1225" s="45"/>
      <c r="AG1225" s="44"/>
    </row>
    <row r="1226" spans="1:33" ht="19.5" thickBot="1" x14ac:dyDescent="0.35">
      <c r="A1226" s="45"/>
      <c r="B1226" s="1673"/>
      <c r="C1226" s="293"/>
      <c r="D1226" s="293"/>
      <c r="E1226" s="293"/>
      <c r="F1226" s="293"/>
      <c r="G1226" s="1067"/>
      <c r="H1226" s="1067"/>
      <c r="I1226" s="293"/>
      <c r="J1226" s="293"/>
      <c r="K1226" s="1669"/>
      <c r="L1226" s="42"/>
      <c r="M1226" s="42"/>
      <c r="N1226" s="42"/>
      <c r="O1226" s="45"/>
      <c r="P1226" s="45"/>
      <c r="Q1226" s="45"/>
      <c r="R1226" s="45"/>
      <c r="S1226" s="45"/>
      <c r="T1226" s="45"/>
      <c r="U1226" s="45"/>
      <c r="V1226" s="45"/>
      <c r="W1226" s="45"/>
      <c r="X1226" s="45"/>
      <c r="Y1226" s="45"/>
      <c r="Z1226" s="45"/>
      <c r="AA1226" s="45"/>
      <c r="AB1226" s="45"/>
      <c r="AC1226" s="45"/>
      <c r="AD1226" s="45"/>
      <c r="AE1226" s="45"/>
      <c r="AF1226" s="45"/>
      <c r="AG1226" s="44"/>
    </row>
    <row r="1227" spans="1:33" ht="19.5" thickBot="1" x14ac:dyDescent="0.35">
      <c r="A1227" s="45"/>
      <c r="B1227" s="1673"/>
      <c r="C1227" s="293"/>
      <c r="D1227" s="293"/>
      <c r="E1227" s="293"/>
      <c r="F1227" s="293"/>
      <c r="G1227" s="1067"/>
      <c r="H1227" s="1067"/>
      <c r="I1227" s="293"/>
      <c r="J1227" s="293"/>
      <c r="K1227" s="1669"/>
      <c r="L1227" s="42"/>
      <c r="M1227" s="42"/>
      <c r="N1227" s="42"/>
      <c r="O1227" s="45"/>
      <c r="P1227" s="45"/>
      <c r="Q1227" s="45"/>
      <c r="R1227" s="45"/>
      <c r="S1227" s="45"/>
      <c r="T1227" s="45"/>
      <c r="U1227" s="45"/>
      <c r="V1227" s="45"/>
      <c r="W1227" s="45"/>
      <c r="X1227" s="45"/>
      <c r="Y1227" s="45"/>
      <c r="Z1227" s="45"/>
      <c r="AA1227" s="45"/>
      <c r="AB1227" s="45"/>
      <c r="AC1227" s="45"/>
      <c r="AD1227" s="45"/>
      <c r="AE1227" s="45"/>
      <c r="AF1227" s="45"/>
      <c r="AG1227" s="44"/>
    </row>
    <row r="1228" spans="1:33" ht="19.5" thickBot="1" x14ac:dyDescent="0.35">
      <c r="A1228" s="45"/>
      <c r="B1228" s="1673"/>
      <c r="C1228" s="293"/>
      <c r="D1228" s="293"/>
      <c r="E1228" s="293"/>
      <c r="F1228" s="293"/>
      <c r="G1228" s="1067"/>
      <c r="H1228" s="1067"/>
      <c r="I1228" s="293"/>
      <c r="J1228" s="293"/>
      <c r="K1228" s="1669"/>
      <c r="L1228" s="42"/>
      <c r="M1228" s="42"/>
      <c r="N1228" s="42"/>
      <c r="O1228" s="45"/>
      <c r="P1228" s="45"/>
      <c r="Q1228" s="45"/>
      <c r="R1228" s="45"/>
      <c r="S1228" s="45"/>
      <c r="T1228" s="45"/>
      <c r="U1228" s="45"/>
      <c r="V1228" s="45"/>
      <c r="W1228" s="45"/>
      <c r="X1228" s="45"/>
      <c r="Y1228" s="45"/>
      <c r="Z1228" s="45"/>
      <c r="AA1228" s="45"/>
      <c r="AB1228" s="45"/>
      <c r="AC1228" s="45"/>
      <c r="AD1228" s="45"/>
      <c r="AE1228" s="45"/>
      <c r="AF1228" s="45"/>
      <c r="AG1228" s="44"/>
    </row>
    <row r="1229" spans="1:33" ht="19.5" thickBot="1" x14ac:dyDescent="0.35">
      <c r="A1229" s="45"/>
      <c r="B1229" s="1673"/>
      <c r="C1229" s="293"/>
      <c r="D1229" s="293"/>
      <c r="E1229" s="293"/>
      <c r="F1229" s="293"/>
      <c r="G1229" s="1067"/>
      <c r="H1229" s="1067"/>
      <c r="I1229" s="293"/>
      <c r="J1229" s="293"/>
      <c r="K1229" s="1669"/>
      <c r="L1229" s="42"/>
      <c r="M1229" s="42"/>
      <c r="N1229" s="42"/>
      <c r="O1229" s="45"/>
      <c r="P1229" s="45"/>
      <c r="Q1229" s="45"/>
      <c r="R1229" s="45"/>
      <c r="S1229" s="45"/>
      <c r="T1229" s="45"/>
      <c r="U1229" s="45"/>
      <c r="V1229" s="45"/>
      <c r="W1229" s="45"/>
      <c r="X1229" s="45"/>
      <c r="Y1229" s="45"/>
      <c r="Z1229" s="45"/>
      <c r="AA1229" s="45"/>
      <c r="AB1229" s="45"/>
      <c r="AC1229" s="45"/>
      <c r="AD1229" s="45"/>
      <c r="AE1229" s="45"/>
      <c r="AF1229" s="45"/>
      <c r="AG1229" s="44"/>
    </row>
    <row r="1230" spans="1:33" ht="19.5" thickBot="1" x14ac:dyDescent="0.35">
      <c r="A1230" s="45"/>
      <c r="B1230" s="1673"/>
      <c r="C1230" s="293"/>
      <c r="D1230" s="293"/>
      <c r="E1230" s="293"/>
      <c r="F1230" s="293"/>
      <c r="G1230" s="1067"/>
      <c r="H1230" s="1067"/>
      <c r="I1230" s="293"/>
      <c r="J1230" s="293"/>
      <c r="K1230" s="1669"/>
      <c r="L1230" s="42"/>
      <c r="M1230" s="42"/>
      <c r="N1230" s="42"/>
      <c r="O1230" s="45"/>
      <c r="P1230" s="45"/>
      <c r="Q1230" s="45"/>
      <c r="R1230" s="45"/>
      <c r="S1230" s="45"/>
      <c r="T1230" s="45"/>
      <c r="U1230" s="45"/>
      <c r="V1230" s="45"/>
      <c r="W1230" s="45"/>
      <c r="X1230" s="45"/>
      <c r="Y1230" s="45"/>
      <c r="Z1230" s="45"/>
      <c r="AA1230" s="45"/>
      <c r="AB1230" s="45"/>
      <c r="AC1230" s="45"/>
      <c r="AD1230" s="45"/>
      <c r="AE1230" s="45"/>
      <c r="AF1230" s="45"/>
      <c r="AG1230" s="44"/>
    </row>
    <row r="1231" spans="1:33" ht="19.5" thickBot="1" x14ac:dyDescent="0.35">
      <c r="A1231" s="45"/>
      <c r="B1231" s="1673"/>
      <c r="C1231" s="293"/>
      <c r="D1231" s="293"/>
      <c r="E1231" s="293"/>
      <c r="F1231" s="293"/>
      <c r="G1231" s="1067"/>
      <c r="H1231" s="1067"/>
      <c r="I1231" s="293"/>
      <c r="J1231" s="293"/>
      <c r="K1231" s="1669"/>
      <c r="L1231" s="42"/>
      <c r="M1231" s="42"/>
      <c r="N1231" s="42"/>
      <c r="O1231" s="45"/>
      <c r="P1231" s="45"/>
      <c r="Q1231" s="45"/>
      <c r="R1231" s="45"/>
      <c r="S1231" s="45"/>
      <c r="T1231" s="45"/>
      <c r="U1231" s="45"/>
      <c r="V1231" s="45"/>
      <c r="W1231" s="45"/>
      <c r="X1231" s="45"/>
      <c r="Y1231" s="45"/>
      <c r="Z1231" s="45"/>
      <c r="AA1231" s="45"/>
      <c r="AB1231" s="45"/>
      <c r="AC1231" s="45"/>
      <c r="AD1231" s="45"/>
      <c r="AE1231" s="45"/>
      <c r="AF1231" s="45"/>
      <c r="AG1231" s="44"/>
    </row>
    <row r="1232" spans="1:33" ht="19.5" thickBot="1" x14ac:dyDescent="0.35">
      <c r="A1232" s="45"/>
      <c r="B1232" s="1673"/>
      <c r="C1232" s="293"/>
      <c r="D1232" s="293"/>
      <c r="E1232" s="293"/>
      <c r="F1232" s="293"/>
      <c r="G1232" s="1067"/>
      <c r="H1232" s="1067"/>
      <c r="I1232" s="293"/>
      <c r="J1232" s="293"/>
      <c r="K1232" s="1669"/>
      <c r="L1232" s="42"/>
      <c r="M1232" s="42"/>
      <c r="N1232" s="42"/>
      <c r="O1232" s="45"/>
      <c r="P1232" s="45"/>
      <c r="Q1232" s="45"/>
      <c r="R1232" s="45"/>
      <c r="S1232" s="45"/>
      <c r="T1232" s="45"/>
      <c r="U1232" s="45"/>
      <c r="V1232" s="45"/>
      <c r="W1232" s="45"/>
      <c r="X1232" s="45"/>
      <c r="Y1232" s="45"/>
      <c r="Z1232" s="45"/>
      <c r="AA1232" s="45"/>
      <c r="AB1232" s="45"/>
      <c r="AC1232" s="45"/>
      <c r="AD1232" s="45"/>
      <c r="AE1232" s="45"/>
      <c r="AF1232" s="45"/>
      <c r="AG1232" s="44"/>
    </row>
    <row r="1233" spans="1:33" ht="19.5" thickBot="1" x14ac:dyDescent="0.35">
      <c r="A1233" s="45"/>
      <c r="B1233" s="1673"/>
      <c r="C1233" s="293"/>
      <c r="D1233" s="293"/>
      <c r="E1233" s="293"/>
      <c r="F1233" s="293"/>
      <c r="G1233" s="1067"/>
      <c r="H1233" s="1067"/>
      <c r="I1233" s="293"/>
      <c r="J1233" s="293"/>
      <c r="K1233" s="1669"/>
      <c r="L1233" s="42"/>
      <c r="M1233" s="42"/>
      <c r="N1233" s="42"/>
      <c r="O1233" s="45"/>
      <c r="P1233" s="45"/>
      <c r="Q1233" s="45"/>
      <c r="R1233" s="45"/>
      <c r="S1233" s="45"/>
      <c r="T1233" s="45"/>
      <c r="U1233" s="45"/>
      <c r="V1233" s="45"/>
      <c r="W1233" s="45"/>
      <c r="X1233" s="45"/>
      <c r="Y1233" s="45"/>
      <c r="Z1233" s="45"/>
      <c r="AA1233" s="45"/>
      <c r="AB1233" s="45"/>
      <c r="AC1233" s="45"/>
      <c r="AD1233" s="45"/>
      <c r="AE1233" s="45"/>
      <c r="AF1233" s="45"/>
      <c r="AG1233" s="44"/>
    </row>
    <row r="1234" spans="1:33" ht="19.5" thickBot="1" x14ac:dyDescent="0.35">
      <c r="A1234" s="45"/>
      <c r="B1234" s="1673"/>
      <c r="C1234" s="293"/>
      <c r="D1234" s="293"/>
      <c r="E1234" s="293"/>
      <c r="F1234" s="293"/>
      <c r="G1234" s="1067"/>
      <c r="H1234" s="1067"/>
      <c r="I1234" s="293"/>
      <c r="J1234" s="293"/>
      <c r="K1234" s="1669"/>
      <c r="L1234" s="42"/>
      <c r="M1234" s="42"/>
      <c r="N1234" s="42"/>
      <c r="O1234" s="45"/>
      <c r="P1234" s="45"/>
      <c r="Q1234" s="45"/>
      <c r="R1234" s="45"/>
      <c r="S1234" s="45"/>
      <c r="T1234" s="45"/>
      <c r="U1234" s="45"/>
      <c r="V1234" s="45"/>
      <c r="W1234" s="45"/>
      <c r="X1234" s="45"/>
      <c r="Y1234" s="45"/>
      <c r="Z1234" s="45"/>
      <c r="AA1234" s="45"/>
      <c r="AB1234" s="45"/>
      <c r="AC1234" s="45"/>
      <c r="AD1234" s="45"/>
      <c r="AE1234" s="45"/>
      <c r="AF1234" s="45"/>
      <c r="AG1234" s="44"/>
    </row>
    <row r="1235" spans="1:33" ht="19.5" thickBot="1" x14ac:dyDescent="0.35">
      <c r="A1235" s="45"/>
      <c r="B1235" s="1673"/>
      <c r="C1235" s="293"/>
      <c r="D1235" s="293"/>
      <c r="E1235" s="293"/>
      <c r="F1235" s="293"/>
      <c r="G1235" s="1067"/>
      <c r="H1235" s="1067"/>
      <c r="I1235" s="293"/>
      <c r="J1235" s="293"/>
      <c r="K1235" s="1669"/>
      <c r="L1235" s="42"/>
      <c r="M1235" s="42"/>
      <c r="N1235" s="42"/>
      <c r="O1235" s="45"/>
      <c r="P1235" s="45"/>
      <c r="Q1235" s="45"/>
      <c r="R1235" s="45"/>
      <c r="S1235" s="45"/>
      <c r="T1235" s="45"/>
      <c r="U1235" s="45"/>
      <c r="V1235" s="45"/>
      <c r="W1235" s="45"/>
      <c r="X1235" s="45"/>
      <c r="Y1235" s="45"/>
      <c r="Z1235" s="45"/>
      <c r="AA1235" s="45"/>
      <c r="AB1235" s="45"/>
      <c r="AC1235" s="45"/>
      <c r="AD1235" s="45"/>
      <c r="AE1235" s="45"/>
      <c r="AF1235" s="45"/>
      <c r="AG1235" s="44"/>
    </row>
    <row r="1236" spans="1:33" ht="19.5" thickBot="1" x14ac:dyDescent="0.35">
      <c r="A1236" s="45"/>
      <c r="B1236" s="1673"/>
      <c r="C1236" s="293"/>
      <c r="D1236" s="293"/>
      <c r="E1236" s="293"/>
      <c r="F1236" s="293"/>
      <c r="G1236" s="1067"/>
      <c r="H1236" s="1067"/>
      <c r="I1236" s="293"/>
      <c r="J1236" s="293"/>
      <c r="K1236" s="1669"/>
      <c r="L1236" s="42"/>
      <c r="M1236" s="42"/>
      <c r="N1236" s="42"/>
      <c r="O1236" s="45"/>
      <c r="P1236" s="45"/>
      <c r="Q1236" s="45"/>
      <c r="R1236" s="45"/>
      <c r="S1236" s="45"/>
      <c r="T1236" s="45"/>
      <c r="U1236" s="45"/>
      <c r="V1236" s="45"/>
      <c r="W1236" s="45"/>
      <c r="X1236" s="45"/>
      <c r="Y1236" s="45"/>
      <c r="Z1236" s="45"/>
      <c r="AA1236" s="45"/>
      <c r="AB1236" s="45"/>
      <c r="AC1236" s="45"/>
      <c r="AD1236" s="45"/>
      <c r="AE1236" s="45"/>
      <c r="AF1236" s="45"/>
      <c r="AG1236" s="44"/>
    </row>
    <row r="1237" spans="1:33" ht="19.5" thickBot="1" x14ac:dyDescent="0.35">
      <c r="A1237" s="45"/>
      <c r="B1237" s="1673"/>
      <c r="C1237" s="293"/>
      <c r="D1237" s="293"/>
      <c r="E1237" s="293"/>
      <c r="F1237" s="293"/>
      <c r="G1237" s="1067"/>
      <c r="H1237" s="1067"/>
      <c r="I1237" s="293"/>
      <c r="J1237" s="293"/>
      <c r="K1237" s="1669"/>
      <c r="L1237" s="42"/>
      <c r="M1237" s="42"/>
      <c r="N1237" s="42"/>
      <c r="O1237" s="45"/>
      <c r="P1237" s="45"/>
      <c r="Q1237" s="45"/>
      <c r="R1237" s="45"/>
      <c r="S1237" s="45"/>
      <c r="T1237" s="45"/>
      <c r="U1237" s="45"/>
      <c r="V1237" s="45"/>
      <c r="W1237" s="45"/>
      <c r="X1237" s="45"/>
      <c r="Y1237" s="45"/>
      <c r="Z1237" s="45"/>
      <c r="AA1237" s="45"/>
      <c r="AB1237" s="45"/>
      <c r="AC1237" s="45"/>
      <c r="AD1237" s="45"/>
      <c r="AE1237" s="45"/>
      <c r="AF1237" s="45"/>
      <c r="AG1237" s="44"/>
    </row>
    <row r="1238" spans="1:33" ht="19.5" thickBot="1" x14ac:dyDescent="0.35">
      <c r="A1238" s="45"/>
      <c r="B1238" s="1673"/>
      <c r="C1238" s="293"/>
      <c r="D1238" s="293"/>
      <c r="E1238" s="293"/>
      <c r="F1238" s="293"/>
      <c r="G1238" s="1067"/>
      <c r="H1238" s="1067"/>
      <c r="I1238" s="293"/>
      <c r="J1238" s="293"/>
      <c r="K1238" s="1669"/>
      <c r="L1238" s="42"/>
      <c r="M1238" s="42"/>
      <c r="N1238" s="42"/>
      <c r="O1238" s="45"/>
      <c r="P1238" s="45"/>
      <c r="Q1238" s="45"/>
      <c r="R1238" s="45"/>
      <c r="S1238" s="45"/>
      <c r="T1238" s="45"/>
      <c r="U1238" s="45"/>
      <c r="V1238" s="45"/>
      <c r="W1238" s="45"/>
      <c r="X1238" s="45"/>
      <c r="Y1238" s="45"/>
      <c r="Z1238" s="45"/>
      <c r="AA1238" s="45"/>
      <c r="AB1238" s="45"/>
      <c r="AC1238" s="45"/>
      <c r="AD1238" s="45"/>
      <c r="AE1238" s="45"/>
      <c r="AF1238" s="45"/>
      <c r="AG1238" s="44"/>
    </row>
    <row r="1239" spans="1:33" ht="19.5" thickBot="1" x14ac:dyDescent="0.35">
      <c r="A1239" s="45"/>
      <c r="B1239" s="1673"/>
      <c r="C1239" s="293"/>
      <c r="D1239" s="293"/>
      <c r="E1239" s="293"/>
      <c r="F1239" s="293"/>
      <c r="G1239" s="1067"/>
      <c r="H1239" s="1067"/>
      <c r="I1239" s="293"/>
      <c r="J1239" s="293"/>
      <c r="K1239" s="1669"/>
      <c r="L1239" s="42"/>
      <c r="M1239" s="42"/>
      <c r="N1239" s="42"/>
      <c r="O1239" s="45"/>
      <c r="P1239" s="45"/>
      <c r="Q1239" s="45"/>
      <c r="R1239" s="45"/>
      <c r="S1239" s="45"/>
      <c r="T1239" s="45"/>
      <c r="U1239" s="45"/>
      <c r="V1239" s="45"/>
      <c r="W1239" s="45"/>
      <c r="X1239" s="45"/>
      <c r="Y1239" s="45"/>
      <c r="Z1239" s="45"/>
      <c r="AA1239" s="45"/>
      <c r="AB1239" s="45"/>
      <c r="AC1239" s="45"/>
      <c r="AD1239" s="45"/>
      <c r="AE1239" s="45"/>
      <c r="AF1239" s="45"/>
      <c r="AG1239" s="44"/>
    </row>
    <row r="1240" spans="1:33" ht="19.5" thickBot="1" x14ac:dyDescent="0.35">
      <c r="A1240" s="45"/>
      <c r="B1240" s="1673"/>
      <c r="C1240" s="293"/>
      <c r="D1240" s="293"/>
      <c r="E1240" s="293"/>
      <c r="F1240" s="293"/>
      <c r="G1240" s="1067"/>
      <c r="H1240" s="1067"/>
      <c r="I1240" s="293"/>
      <c r="J1240" s="293"/>
      <c r="K1240" s="1669"/>
      <c r="L1240" s="42"/>
      <c r="M1240" s="42"/>
      <c r="N1240" s="42"/>
      <c r="O1240" s="45"/>
      <c r="P1240" s="45"/>
      <c r="Q1240" s="45"/>
      <c r="R1240" s="45"/>
      <c r="S1240" s="45"/>
      <c r="T1240" s="45"/>
      <c r="U1240" s="45"/>
      <c r="V1240" s="45"/>
      <c r="W1240" s="45"/>
      <c r="X1240" s="45"/>
      <c r="Y1240" s="45"/>
      <c r="Z1240" s="45"/>
      <c r="AA1240" s="45"/>
      <c r="AB1240" s="45"/>
      <c r="AC1240" s="45"/>
      <c r="AD1240" s="45"/>
      <c r="AE1240" s="45"/>
      <c r="AF1240" s="45"/>
      <c r="AG1240" s="44"/>
    </row>
    <row r="1241" spans="1:33" ht="19.5" thickBot="1" x14ac:dyDescent="0.35">
      <c r="A1241" s="45"/>
      <c r="B1241" s="1673"/>
      <c r="C1241" s="293"/>
      <c r="D1241" s="293"/>
      <c r="E1241" s="293"/>
      <c r="F1241" s="293"/>
      <c r="G1241" s="1067"/>
      <c r="H1241" s="1067"/>
      <c r="I1241" s="293"/>
      <c r="J1241" s="293"/>
      <c r="K1241" s="1669"/>
      <c r="L1241" s="42"/>
      <c r="M1241" s="42"/>
      <c r="N1241" s="42"/>
      <c r="O1241" s="45"/>
      <c r="P1241" s="45"/>
      <c r="Q1241" s="45"/>
      <c r="R1241" s="45"/>
      <c r="S1241" s="45"/>
      <c r="T1241" s="45"/>
      <c r="U1241" s="45"/>
      <c r="V1241" s="45"/>
      <c r="W1241" s="45"/>
      <c r="X1241" s="45"/>
      <c r="Y1241" s="45"/>
      <c r="Z1241" s="45"/>
      <c r="AA1241" s="45"/>
      <c r="AB1241" s="45"/>
      <c r="AC1241" s="45"/>
      <c r="AD1241" s="45"/>
      <c r="AE1241" s="45"/>
      <c r="AF1241" s="45"/>
      <c r="AG1241" s="44"/>
    </row>
    <row r="1242" spans="1:33" ht="19.5" thickBot="1" x14ac:dyDescent="0.35">
      <c r="A1242" s="45"/>
      <c r="B1242" s="1673"/>
      <c r="C1242" s="293"/>
      <c r="D1242" s="293"/>
      <c r="E1242" s="293"/>
      <c r="F1242" s="293"/>
      <c r="G1242" s="1067"/>
      <c r="H1242" s="1067"/>
      <c r="I1242" s="293"/>
      <c r="J1242" s="293"/>
      <c r="K1242" s="1669"/>
      <c r="L1242" s="42"/>
      <c r="M1242" s="42"/>
      <c r="N1242" s="42"/>
      <c r="O1242" s="45"/>
      <c r="P1242" s="45"/>
      <c r="Q1242" s="45"/>
      <c r="R1242" s="45"/>
      <c r="S1242" s="45"/>
      <c r="T1242" s="45"/>
      <c r="U1242" s="45"/>
      <c r="V1242" s="45"/>
      <c r="W1242" s="45"/>
      <c r="X1242" s="45"/>
      <c r="Y1242" s="45"/>
      <c r="Z1242" s="45"/>
      <c r="AA1242" s="45"/>
      <c r="AB1242" s="45"/>
      <c r="AC1242" s="45"/>
      <c r="AD1242" s="45"/>
      <c r="AE1242" s="45"/>
      <c r="AF1242" s="45"/>
      <c r="AG1242" s="44"/>
    </row>
    <row r="1243" spans="1:33" ht="19.5" thickBot="1" x14ac:dyDescent="0.35">
      <c r="A1243" s="45"/>
      <c r="B1243" s="1673"/>
      <c r="C1243" s="293"/>
      <c r="D1243" s="293"/>
      <c r="E1243" s="293"/>
      <c r="F1243" s="293"/>
      <c r="G1243" s="1067"/>
      <c r="H1243" s="1067"/>
      <c r="I1243" s="293"/>
      <c r="J1243" s="293"/>
      <c r="K1243" s="1669"/>
      <c r="L1243" s="42"/>
      <c r="M1243" s="42"/>
      <c r="N1243" s="42"/>
      <c r="O1243" s="45"/>
      <c r="P1243" s="45"/>
      <c r="Q1243" s="45"/>
      <c r="R1243" s="45"/>
      <c r="S1243" s="45"/>
      <c r="T1243" s="45"/>
      <c r="U1243" s="45"/>
      <c r="V1243" s="45"/>
      <c r="W1243" s="45"/>
      <c r="X1243" s="45"/>
      <c r="Y1243" s="45"/>
      <c r="Z1243" s="45"/>
      <c r="AA1243" s="45"/>
      <c r="AB1243" s="45"/>
      <c r="AC1243" s="45"/>
      <c r="AD1243" s="45"/>
      <c r="AE1243" s="45"/>
      <c r="AF1243" s="45"/>
      <c r="AG1243" s="44"/>
    </row>
    <row r="1244" spans="1:33" ht="19.5" thickBot="1" x14ac:dyDescent="0.35">
      <c r="A1244" s="45"/>
      <c r="B1244" s="1673"/>
      <c r="C1244" s="293"/>
      <c r="D1244" s="293"/>
      <c r="E1244" s="293"/>
      <c r="F1244" s="293"/>
      <c r="G1244" s="1067"/>
      <c r="H1244" s="1067"/>
      <c r="I1244" s="293"/>
      <c r="J1244" s="293"/>
      <c r="K1244" s="1669"/>
      <c r="L1244" s="42"/>
      <c r="M1244" s="42"/>
      <c r="N1244" s="42"/>
      <c r="O1244" s="45"/>
      <c r="P1244" s="45"/>
      <c r="Q1244" s="45"/>
      <c r="R1244" s="45"/>
      <c r="S1244" s="45"/>
      <c r="T1244" s="45"/>
      <c r="U1244" s="45"/>
      <c r="V1244" s="45"/>
      <c r="W1244" s="45"/>
      <c r="X1244" s="45"/>
      <c r="Y1244" s="45"/>
      <c r="Z1244" s="45"/>
      <c r="AA1244" s="45"/>
      <c r="AB1244" s="45"/>
      <c r="AC1244" s="45"/>
      <c r="AD1244" s="45"/>
      <c r="AE1244" s="45"/>
      <c r="AF1244" s="45"/>
      <c r="AG1244" s="44"/>
    </row>
    <row r="1245" spans="1:33" ht="19.5" thickBot="1" x14ac:dyDescent="0.35">
      <c r="A1245" s="45"/>
      <c r="B1245" s="1673"/>
      <c r="C1245" s="293"/>
      <c r="D1245" s="293"/>
      <c r="E1245" s="293"/>
      <c r="F1245" s="293"/>
      <c r="G1245" s="1067"/>
      <c r="H1245" s="1067"/>
      <c r="I1245" s="293"/>
      <c r="J1245" s="293"/>
      <c r="K1245" s="1669"/>
      <c r="L1245" s="42"/>
      <c r="M1245" s="42"/>
      <c r="N1245" s="42"/>
      <c r="O1245" s="45"/>
      <c r="P1245" s="45"/>
      <c r="Q1245" s="45"/>
      <c r="R1245" s="45"/>
      <c r="S1245" s="45"/>
      <c r="T1245" s="45"/>
      <c r="U1245" s="45"/>
      <c r="V1245" s="45"/>
      <c r="W1245" s="45"/>
      <c r="X1245" s="45"/>
      <c r="Y1245" s="45"/>
      <c r="Z1245" s="45"/>
      <c r="AA1245" s="45"/>
      <c r="AB1245" s="45"/>
      <c r="AC1245" s="45"/>
      <c r="AD1245" s="45"/>
      <c r="AE1245" s="45"/>
      <c r="AF1245" s="45"/>
      <c r="AG1245" s="44"/>
    </row>
    <row r="1246" spans="1:33" ht="19.5" thickBot="1" x14ac:dyDescent="0.35">
      <c r="A1246" s="45"/>
      <c r="B1246" s="1673"/>
      <c r="C1246" s="293"/>
      <c r="D1246" s="293"/>
      <c r="E1246" s="293"/>
      <c r="F1246" s="293"/>
      <c r="G1246" s="1067"/>
      <c r="H1246" s="1067"/>
      <c r="I1246" s="293"/>
      <c r="J1246" s="293"/>
      <c r="K1246" s="1669"/>
      <c r="L1246" s="42"/>
      <c r="M1246" s="42"/>
      <c r="N1246" s="42"/>
      <c r="O1246" s="45"/>
      <c r="P1246" s="45"/>
      <c r="Q1246" s="45"/>
      <c r="R1246" s="45"/>
      <c r="S1246" s="45"/>
      <c r="T1246" s="45"/>
      <c r="U1246" s="45"/>
      <c r="V1246" s="45"/>
      <c r="W1246" s="45"/>
      <c r="X1246" s="45"/>
      <c r="Y1246" s="45"/>
      <c r="Z1246" s="45"/>
      <c r="AA1246" s="45"/>
      <c r="AB1246" s="45"/>
      <c r="AC1246" s="45"/>
      <c r="AD1246" s="45"/>
      <c r="AE1246" s="45"/>
      <c r="AF1246" s="45"/>
      <c r="AG1246" s="44"/>
    </row>
    <row r="1247" spans="1:33" ht="19.5" thickBot="1" x14ac:dyDescent="0.35">
      <c r="A1247" s="45"/>
      <c r="B1247" s="1673"/>
      <c r="C1247" s="293"/>
      <c r="D1247" s="293"/>
      <c r="E1247" s="293"/>
      <c r="F1247" s="293"/>
      <c r="G1247" s="1067"/>
      <c r="H1247" s="1067"/>
      <c r="I1247" s="293"/>
      <c r="J1247" s="293"/>
      <c r="K1247" s="1669"/>
      <c r="L1247" s="42"/>
      <c r="M1247" s="42"/>
      <c r="N1247" s="42"/>
      <c r="O1247" s="45"/>
      <c r="P1247" s="45"/>
      <c r="Q1247" s="45"/>
      <c r="R1247" s="45"/>
      <c r="S1247" s="45"/>
      <c r="T1247" s="45"/>
      <c r="U1247" s="45"/>
      <c r="V1247" s="45"/>
      <c r="W1247" s="45"/>
      <c r="X1247" s="45"/>
      <c r="Y1247" s="45"/>
      <c r="Z1247" s="45"/>
      <c r="AA1247" s="45"/>
      <c r="AB1247" s="45"/>
      <c r="AC1247" s="45"/>
      <c r="AD1247" s="45"/>
      <c r="AE1247" s="45"/>
      <c r="AF1247" s="45"/>
      <c r="AG1247" s="44"/>
    </row>
    <row r="1248" spans="1:33" ht="19.5" thickBot="1" x14ac:dyDescent="0.35">
      <c r="A1248" s="45"/>
      <c r="B1248" s="1673"/>
      <c r="C1248" s="293"/>
      <c r="D1248" s="293"/>
      <c r="E1248" s="293"/>
      <c r="F1248" s="293"/>
      <c r="G1248" s="1067"/>
      <c r="H1248" s="1067"/>
      <c r="I1248" s="293"/>
      <c r="J1248" s="293"/>
      <c r="K1248" s="1669"/>
      <c r="L1248" s="42"/>
      <c r="M1248" s="42"/>
      <c r="N1248" s="42"/>
      <c r="O1248" s="45"/>
      <c r="P1248" s="45"/>
      <c r="Q1248" s="45"/>
      <c r="R1248" s="45"/>
      <c r="S1248" s="45"/>
      <c r="T1248" s="45"/>
      <c r="U1248" s="45"/>
      <c r="V1248" s="45"/>
      <c r="W1248" s="45"/>
      <c r="X1248" s="45"/>
      <c r="Y1248" s="45"/>
      <c r="Z1248" s="45"/>
      <c r="AA1248" s="45"/>
      <c r="AB1248" s="45"/>
      <c r="AC1248" s="45"/>
      <c r="AD1248" s="45"/>
      <c r="AE1248" s="45"/>
      <c r="AF1248" s="45"/>
      <c r="AG1248" s="44"/>
    </row>
    <row r="1249" spans="1:33" ht="19.5" thickBot="1" x14ac:dyDescent="0.35">
      <c r="A1249" s="45"/>
      <c r="B1249" s="1673"/>
      <c r="C1249" s="293"/>
      <c r="D1249" s="293"/>
      <c r="E1249" s="293"/>
      <c r="F1249" s="293"/>
      <c r="G1249" s="1067"/>
      <c r="H1249" s="1067"/>
      <c r="I1249" s="293"/>
      <c r="J1249" s="293"/>
      <c r="K1249" s="1669"/>
      <c r="L1249" s="42"/>
      <c r="M1249" s="42"/>
      <c r="N1249" s="42"/>
      <c r="O1249" s="45"/>
      <c r="P1249" s="45"/>
      <c r="Q1249" s="45"/>
      <c r="R1249" s="45"/>
      <c r="S1249" s="45"/>
      <c r="T1249" s="45"/>
      <c r="U1249" s="45"/>
      <c r="V1249" s="45"/>
      <c r="W1249" s="45"/>
      <c r="X1249" s="45"/>
      <c r="Y1249" s="45"/>
      <c r="Z1249" s="45"/>
      <c r="AA1249" s="45"/>
      <c r="AB1249" s="45"/>
      <c r="AC1249" s="45"/>
      <c r="AD1249" s="45"/>
      <c r="AE1249" s="45"/>
      <c r="AF1249" s="45"/>
      <c r="AG1249" s="44"/>
    </row>
    <row r="1250" spans="1:33" ht="19.5" thickBot="1" x14ac:dyDescent="0.35">
      <c r="A1250" s="45"/>
      <c r="B1250" s="1673"/>
      <c r="C1250" s="293"/>
      <c r="D1250" s="293"/>
      <c r="E1250" s="293"/>
      <c r="F1250" s="293"/>
      <c r="G1250" s="1067"/>
      <c r="H1250" s="1067"/>
      <c r="I1250" s="293"/>
      <c r="J1250" s="293"/>
      <c r="K1250" s="1669"/>
      <c r="L1250" s="42"/>
      <c r="M1250" s="42"/>
      <c r="N1250" s="42"/>
      <c r="O1250" s="45"/>
      <c r="P1250" s="45"/>
      <c r="Q1250" s="45"/>
      <c r="R1250" s="45"/>
      <c r="S1250" s="45"/>
      <c r="T1250" s="45"/>
      <c r="U1250" s="45"/>
      <c r="V1250" s="45"/>
      <c r="W1250" s="45"/>
      <c r="X1250" s="45"/>
      <c r="Y1250" s="45"/>
      <c r="Z1250" s="45"/>
      <c r="AA1250" s="45"/>
      <c r="AB1250" s="45"/>
      <c r="AC1250" s="45"/>
      <c r="AD1250" s="45"/>
      <c r="AE1250" s="45"/>
      <c r="AF1250" s="45"/>
      <c r="AG1250" s="44"/>
    </row>
    <row r="1251" spans="1:33" ht="19.5" thickBot="1" x14ac:dyDescent="0.35">
      <c r="A1251" s="45"/>
      <c r="B1251" s="1673"/>
      <c r="C1251" s="293"/>
      <c r="D1251" s="293"/>
      <c r="E1251" s="293"/>
      <c r="F1251" s="293"/>
      <c r="G1251" s="1067"/>
      <c r="H1251" s="1067"/>
      <c r="I1251" s="293"/>
      <c r="J1251" s="293"/>
      <c r="K1251" s="1669"/>
      <c r="L1251" s="42"/>
      <c r="M1251" s="42"/>
      <c r="N1251" s="42"/>
      <c r="O1251" s="45"/>
      <c r="P1251" s="45"/>
      <c r="Q1251" s="45"/>
      <c r="R1251" s="45"/>
      <c r="S1251" s="45"/>
      <c r="T1251" s="45"/>
      <c r="U1251" s="45"/>
      <c r="V1251" s="45"/>
      <c r="W1251" s="45"/>
      <c r="X1251" s="45"/>
      <c r="Y1251" s="45"/>
      <c r="Z1251" s="45"/>
      <c r="AA1251" s="45"/>
      <c r="AB1251" s="45"/>
      <c r="AC1251" s="45"/>
      <c r="AD1251" s="45"/>
      <c r="AE1251" s="45"/>
      <c r="AF1251" s="45"/>
      <c r="AG1251" s="44"/>
    </row>
    <row r="1252" spans="1:33" ht="21" thickBot="1" x14ac:dyDescent="0.3">
      <c r="A1252" s="45"/>
      <c r="B1252" s="725"/>
      <c r="C1252" s="725"/>
      <c r="D1252" s="725"/>
      <c r="E1252" s="725"/>
      <c r="F1252" s="1188"/>
      <c r="G1252" s="2306" t="s">
        <v>295</v>
      </c>
      <c r="H1252" s="2306" t="s">
        <v>296</v>
      </c>
      <c r="I1252" s="1947" t="s">
        <v>297</v>
      </c>
      <c r="J1252" s="1948"/>
      <c r="K1252" s="1882" t="s">
        <v>931</v>
      </c>
      <c r="L1252" s="42"/>
      <c r="M1252" s="42"/>
      <c r="N1252" s="42"/>
      <c r="O1252" s="45"/>
      <c r="P1252" s="45"/>
      <c r="Q1252" s="45"/>
      <c r="R1252" s="45"/>
      <c r="S1252" s="45"/>
      <c r="T1252" s="45"/>
      <c r="U1252" s="45"/>
      <c r="V1252" s="45"/>
      <c r="W1252" s="45"/>
      <c r="X1252" s="45"/>
      <c r="Y1252" s="45"/>
      <c r="Z1252" s="45"/>
      <c r="AA1252" s="45"/>
      <c r="AB1252" s="45"/>
      <c r="AC1252" s="45"/>
      <c r="AD1252" s="45"/>
      <c r="AE1252" s="45"/>
      <c r="AF1252" s="45"/>
      <c r="AG1252" s="44"/>
    </row>
    <row r="1253" spans="1:33" ht="122.25" thickBot="1" x14ac:dyDescent="0.3">
      <c r="A1253" s="45"/>
      <c r="B1253" s="314" t="s">
        <v>1</v>
      </c>
      <c r="C1253" s="1651" t="s">
        <v>151</v>
      </c>
      <c r="D1253" s="1670" t="s">
        <v>152</v>
      </c>
      <c r="E1253" s="767" t="s">
        <v>158</v>
      </c>
      <c r="F1253" s="767" t="s">
        <v>153</v>
      </c>
      <c r="G1253" s="2307"/>
      <c r="H1253" s="2307"/>
      <c r="I1253" s="767" t="s">
        <v>298</v>
      </c>
      <c r="J1253" s="767" t="s">
        <v>299</v>
      </c>
      <c r="K1253" s="1944"/>
      <c r="L1253" s="42"/>
      <c r="M1253" s="42"/>
      <c r="N1253" s="42"/>
      <c r="O1253" s="45"/>
      <c r="P1253" s="45"/>
      <c r="Q1253" s="45"/>
      <c r="R1253" s="45"/>
      <c r="S1253" s="45"/>
      <c r="T1253" s="45"/>
      <c r="U1253" s="45"/>
      <c r="V1253" s="45"/>
      <c r="W1253" s="45"/>
      <c r="X1253" s="45"/>
      <c r="Y1253" s="45"/>
      <c r="Z1253" s="45"/>
      <c r="AA1253" s="45"/>
      <c r="AB1253" s="45"/>
      <c r="AC1253" s="45"/>
      <c r="AD1253" s="45"/>
      <c r="AE1253" s="45"/>
      <c r="AF1253" s="45"/>
      <c r="AG1253" s="44"/>
    </row>
    <row r="1254" spans="1:33" ht="19.5" thickBot="1" x14ac:dyDescent="0.35">
      <c r="A1254" s="45"/>
      <c r="B1254" s="1673"/>
      <c r="C1254" s="293"/>
      <c r="D1254" s="293"/>
      <c r="E1254" s="293"/>
      <c r="F1254" s="293"/>
      <c r="G1254" s="1067"/>
      <c r="H1254" s="1067"/>
      <c r="I1254" s="293"/>
      <c r="J1254" s="293"/>
      <c r="K1254" s="1669"/>
      <c r="L1254" s="42"/>
      <c r="M1254" s="42"/>
      <c r="N1254" s="42"/>
      <c r="O1254" s="45"/>
      <c r="P1254" s="45"/>
      <c r="Q1254" s="45"/>
      <c r="R1254" s="45"/>
      <c r="S1254" s="45"/>
      <c r="T1254" s="45"/>
      <c r="U1254" s="45"/>
      <c r="V1254" s="45"/>
      <c r="W1254" s="45"/>
      <c r="X1254" s="45"/>
      <c r="Y1254" s="45"/>
      <c r="Z1254" s="45"/>
      <c r="AA1254" s="45"/>
      <c r="AB1254" s="45"/>
      <c r="AC1254" s="45"/>
      <c r="AD1254" s="45"/>
      <c r="AE1254" s="45"/>
      <c r="AF1254" s="45"/>
      <c r="AG1254" s="44"/>
    </row>
    <row r="1255" spans="1:33" ht="19.5" thickBot="1" x14ac:dyDescent="0.35">
      <c r="A1255" s="45"/>
      <c r="B1255" s="1673"/>
      <c r="C1255" s="293"/>
      <c r="D1255" s="293"/>
      <c r="E1255" s="293"/>
      <c r="F1255" s="293"/>
      <c r="G1255" s="1067"/>
      <c r="H1255" s="1067"/>
      <c r="I1255" s="293"/>
      <c r="J1255" s="293"/>
      <c r="K1255" s="1669"/>
      <c r="L1255" s="42"/>
      <c r="M1255" s="42"/>
      <c r="N1255" s="42"/>
      <c r="O1255" s="45"/>
      <c r="P1255" s="45"/>
      <c r="Q1255" s="45"/>
      <c r="R1255" s="45"/>
      <c r="S1255" s="45"/>
      <c r="T1255" s="45"/>
      <c r="U1255" s="45"/>
      <c r="V1255" s="45"/>
      <c r="W1255" s="45"/>
      <c r="X1255" s="45"/>
      <c r="Y1255" s="45"/>
      <c r="Z1255" s="45"/>
      <c r="AA1255" s="45"/>
      <c r="AB1255" s="45"/>
      <c r="AC1255" s="45"/>
      <c r="AD1255" s="45"/>
      <c r="AE1255" s="45"/>
      <c r="AF1255" s="45"/>
      <c r="AG1255" s="44"/>
    </row>
    <row r="1256" spans="1:33" ht="19.5" thickBot="1" x14ac:dyDescent="0.35">
      <c r="A1256" s="45"/>
      <c r="B1256" s="1673"/>
      <c r="C1256" s="293"/>
      <c r="D1256" s="293"/>
      <c r="E1256" s="293"/>
      <c r="F1256" s="293"/>
      <c r="G1256" s="1067"/>
      <c r="H1256" s="1067"/>
      <c r="I1256" s="293"/>
      <c r="J1256" s="293"/>
      <c r="K1256" s="1669"/>
      <c r="L1256" s="42"/>
      <c r="M1256" s="42"/>
      <c r="N1256" s="42"/>
      <c r="O1256" s="45"/>
      <c r="P1256" s="45"/>
      <c r="Q1256" s="45"/>
      <c r="R1256" s="45"/>
      <c r="S1256" s="45"/>
      <c r="T1256" s="45"/>
      <c r="U1256" s="45"/>
      <c r="V1256" s="45"/>
      <c r="W1256" s="45"/>
      <c r="X1256" s="45"/>
      <c r="Y1256" s="45"/>
      <c r="Z1256" s="45"/>
      <c r="AA1256" s="45"/>
      <c r="AB1256" s="45"/>
      <c r="AC1256" s="45"/>
      <c r="AD1256" s="45"/>
      <c r="AE1256" s="45"/>
      <c r="AF1256" s="45"/>
      <c r="AG1256" s="44"/>
    </row>
    <row r="1257" spans="1:33" ht="19.5" thickBot="1" x14ac:dyDescent="0.35">
      <c r="A1257" s="45"/>
      <c r="B1257" s="1673"/>
      <c r="C1257" s="293"/>
      <c r="D1257" s="293"/>
      <c r="E1257" s="293"/>
      <c r="F1257" s="293"/>
      <c r="G1257" s="1067"/>
      <c r="H1257" s="1067"/>
      <c r="I1257" s="293"/>
      <c r="J1257" s="293"/>
      <c r="K1257" s="1669"/>
      <c r="L1257" s="42"/>
      <c r="M1257" s="42"/>
      <c r="N1257" s="42"/>
      <c r="O1257" s="45"/>
      <c r="P1257" s="45"/>
      <c r="Q1257" s="45"/>
      <c r="R1257" s="45"/>
      <c r="S1257" s="45"/>
      <c r="T1257" s="45"/>
      <c r="U1257" s="45"/>
      <c r="V1257" s="45"/>
      <c r="W1257" s="45"/>
      <c r="X1257" s="45"/>
      <c r="Y1257" s="45"/>
      <c r="Z1257" s="45"/>
      <c r="AA1257" s="45"/>
      <c r="AB1257" s="45"/>
      <c r="AC1257" s="45"/>
      <c r="AD1257" s="45"/>
      <c r="AE1257" s="45"/>
      <c r="AF1257" s="45"/>
      <c r="AG1257" s="44"/>
    </row>
    <row r="1258" spans="1:33" ht="19.5" thickBot="1" x14ac:dyDescent="0.35">
      <c r="A1258" s="45"/>
      <c r="B1258" s="1673"/>
      <c r="C1258" s="293"/>
      <c r="D1258" s="293"/>
      <c r="E1258" s="293"/>
      <c r="F1258" s="293"/>
      <c r="G1258" s="1067"/>
      <c r="H1258" s="1067"/>
      <c r="I1258" s="293"/>
      <c r="J1258" s="293"/>
      <c r="K1258" s="1669"/>
      <c r="L1258" s="42"/>
      <c r="M1258" s="42"/>
      <c r="N1258" s="42"/>
      <c r="O1258" s="45"/>
      <c r="P1258" s="45"/>
      <c r="Q1258" s="45"/>
      <c r="R1258" s="45"/>
      <c r="S1258" s="45"/>
      <c r="T1258" s="45"/>
      <c r="U1258" s="45"/>
      <c r="V1258" s="45"/>
      <c r="W1258" s="45"/>
      <c r="X1258" s="45"/>
      <c r="Y1258" s="45"/>
      <c r="Z1258" s="45"/>
      <c r="AA1258" s="45"/>
      <c r="AB1258" s="45"/>
      <c r="AC1258" s="45"/>
      <c r="AD1258" s="45"/>
      <c r="AE1258" s="45"/>
      <c r="AF1258" s="45"/>
      <c r="AG1258" s="44"/>
    </row>
    <row r="1259" spans="1:33" ht="19.5" thickBot="1" x14ac:dyDescent="0.35">
      <c r="A1259" s="45"/>
      <c r="B1259" s="1673"/>
      <c r="C1259" s="293"/>
      <c r="D1259" s="293"/>
      <c r="E1259" s="293"/>
      <c r="F1259" s="293"/>
      <c r="G1259" s="1067"/>
      <c r="H1259" s="1067"/>
      <c r="I1259" s="293"/>
      <c r="J1259" s="293"/>
      <c r="K1259" s="1669"/>
      <c r="L1259" s="42"/>
      <c r="M1259" s="42"/>
      <c r="N1259" s="42"/>
      <c r="O1259" s="45"/>
      <c r="P1259" s="45"/>
      <c r="Q1259" s="45"/>
      <c r="R1259" s="45"/>
      <c r="S1259" s="45"/>
      <c r="T1259" s="45"/>
      <c r="U1259" s="45"/>
      <c r="V1259" s="45"/>
      <c r="W1259" s="45"/>
      <c r="X1259" s="45"/>
      <c r="Y1259" s="45"/>
      <c r="Z1259" s="45"/>
      <c r="AA1259" s="45"/>
      <c r="AB1259" s="45"/>
      <c r="AC1259" s="45"/>
      <c r="AD1259" s="45"/>
      <c r="AE1259" s="45"/>
      <c r="AF1259" s="45"/>
      <c r="AG1259" s="44"/>
    </row>
    <row r="1260" spans="1:33" ht="19.5" thickBot="1" x14ac:dyDescent="0.35">
      <c r="A1260" s="45"/>
      <c r="B1260" s="1673"/>
      <c r="C1260" s="293"/>
      <c r="D1260" s="293"/>
      <c r="E1260" s="293"/>
      <c r="F1260" s="293"/>
      <c r="G1260" s="1067"/>
      <c r="H1260" s="1067"/>
      <c r="I1260" s="293"/>
      <c r="J1260" s="293"/>
      <c r="K1260" s="1669"/>
      <c r="L1260" s="42"/>
      <c r="M1260" s="42"/>
      <c r="N1260" s="42"/>
      <c r="O1260" s="45"/>
      <c r="P1260" s="45"/>
      <c r="Q1260" s="45"/>
      <c r="R1260" s="45"/>
      <c r="S1260" s="45"/>
      <c r="T1260" s="45"/>
      <c r="U1260" s="45"/>
      <c r="V1260" s="45"/>
      <c r="W1260" s="45"/>
      <c r="X1260" s="45"/>
      <c r="Y1260" s="45"/>
      <c r="Z1260" s="45"/>
      <c r="AA1260" s="45"/>
      <c r="AB1260" s="45"/>
      <c r="AC1260" s="45"/>
      <c r="AD1260" s="45"/>
      <c r="AE1260" s="45"/>
      <c r="AF1260" s="45"/>
      <c r="AG1260" s="44"/>
    </row>
    <row r="1261" spans="1:33" ht="19.5" thickBot="1" x14ac:dyDescent="0.35">
      <c r="A1261" s="45"/>
      <c r="B1261" s="1673"/>
      <c r="C1261" s="293"/>
      <c r="D1261" s="293"/>
      <c r="E1261" s="293"/>
      <c r="F1261" s="293"/>
      <c r="G1261" s="1067"/>
      <c r="H1261" s="1067"/>
      <c r="I1261" s="293"/>
      <c r="J1261" s="293"/>
      <c r="K1261" s="1669"/>
      <c r="L1261" s="42"/>
      <c r="M1261" s="42"/>
      <c r="N1261" s="42"/>
      <c r="O1261" s="45"/>
      <c r="P1261" s="45"/>
      <c r="Q1261" s="45"/>
      <c r="R1261" s="45"/>
      <c r="S1261" s="45"/>
      <c r="T1261" s="45"/>
      <c r="U1261" s="45"/>
      <c r="V1261" s="45"/>
      <c r="W1261" s="45"/>
      <c r="X1261" s="45"/>
      <c r="Y1261" s="45"/>
      <c r="Z1261" s="45"/>
      <c r="AA1261" s="45"/>
      <c r="AB1261" s="45"/>
      <c r="AC1261" s="45"/>
      <c r="AD1261" s="45"/>
      <c r="AE1261" s="45"/>
      <c r="AF1261" s="45"/>
      <c r="AG1261" s="44"/>
    </row>
    <row r="1262" spans="1:33" ht="19.5" thickBot="1" x14ac:dyDescent="0.35">
      <c r="A1262" s="45"/>
      <c r="B1262" s="1673"/>
      <c r="C1262" s="293"/>
      <c r="D1262" s="293"/>
      <c r="E1262" s="293"/>
      <c r="F1262" s="293"/>
      <c r="G1262" s="1067"/>
      <c r="H1262" s="1067"/>
      <c r="I1262" s="293"/>
      <c r="J1262" s="293"/>
      <c r="K1262" s="1669"/>
      <c r="L1262" s="42"/>
      <c r="M1262" s="42"/>
      <c r="N1262" s="42"/>
      <c r="O1262" s="45"/>
      <c r="P1262" s="45"/>
      <c r="Q1262" s="45"/>
      <c r="R1262" s="45"/>
      <c r="S1262" s="45"/>
      <c r="T1262" s="45"/>
      <c r="U1262" s="45"/>
      <c r="V1262" s="45"/>
      <c r="W1262" s="45"/>
      <c r="X1262" s="45"/>
      <c r="Y1262" s="45"/>
      <c r="Z1262" s="45"/>
      <c r="AA1262" s="45"/>
      <c r="AB1262" s="45"/>
      <c r="AC1262" s="45"/>
      <c r="AD1262" s="45"/>
      <c r="AE1262" s="45"/>
      <c r="AF1262" s="45"/>
      <c r="AG1262" s="44"/>
    </row>
    <row r="1263" spans="1:33" ht="19.5" thickBot="1" x14ac:dyDescent="0.35">
      <c r="A1263" s="45"/>
      <c r="B1263" s="1673"/>
      <c r="C1263" s="293"/>
      <c r="D1263" s="293"/>
      <c r="E1263" s="293"/>
      <c r="F1263" s="293"/>
      <c r="G1263" s="1067"/>
      <c r="H1263" s="1067"/>
      <c r="I1263" s="293"/>
      <c r="J1263" s="293"/>
      <c r="K1263" s="1669"/>
      <c r="L1263" s="42"/>
      <c r="M1263" s="42"/>
      <c r="N1263" s="42"/>
      <c r="O1263" s="45"/>
      <c r="P1263" s="45"/>
      <c r="Q1263" s="45"/>
      <c r="R1263" s="45"/>
      <c r="S1263" s="45"/>
      <c r="T1263" s="45"/>
      <c r="U1263" s="45"/>
      <c r="V1263" s="45"/>
      <c r="W1263" s="45"/>
      <c r="X1263" s="45"/>
      <c r="Y1263" s="45"/>
      <c r="Z1263" s="45"/>
      <c r="AA1263" s="45"/>
      <c r="AB1263" s="45"/>
      <c r="AC1263" s="45"/>
      <c r="AD1263" s="45"/>
      <c r="AE1263" s="45"/>
      <c r="AF1263" s="45"/>
      <c r="AG1263" s="44"/>
    </row>
    <row r="1264" spans="1:33" ht="19.5" thickBot="1" x14ac:dyDescent="0.35">
      <c r="A1264" s="45"/>
      <c r="B1264" s="1673"/>
      <c r="C1264" s="293"/>
      <c r="D1264" s="293"/>
      <c r="E1264" s="293"/>
      <c r="F1264" s="293"/>
      <c r="G1264" s="1067"/>
      <c r="H1264" s="1067"/>
      <c r="I1264" s="293"/>
      <c r="J1264" s="293"/>
      <c r="K1264" s="1669"/>
      <c r="L1264" s="42"/>
      <c r="M1264" s="42"/>
      <c r="N1264" s="42"/>
      <c r="O1264" s="45"/>
      <c r="P1264" s="45"/>
      <c r="Q1264" s="45"/>
      <c r="R1264" s="45"/>
      <c r="S1264" s="45"/>
      <c r="T1264" s="45"/>
      <c r="U1264" s="45"/>
      <c r="V1264" s="45"/>
      <c r="W1264" s="45"/>
      <c r="X1264" s="45"/>
      <c r="Y1264" s="45"/>
      <c r="Z1264" s="45"/>
      <c r="AA1264" s="45"/>
      <c r="AB1264" s="45"/>
      <c r="AC1264" s="45"/>
      <c r="AD1264" s="45"/>
      <c r="AE1264" s="45"/>
      <c r="AF1264" s="45"/>
      <c r="AG1264" s="44"/>
    </row>
    <row r="1265" spans="1:33" ht="19.5" thickBot="1" x14ac:dyDescent="0.35">
      <c r="A1265" s="45"/>
      <c r="B1265" s="1673"/>
      <c r="C1265" s="293"/>
      <c r="D1265" s="293"/>
      <c r="E1265" s="293"/>
      <c r="F1265" s="293"/>
      <c r="G1265" s="1067"/>
      <c r="H1265" s="1067"/>
      <c r="I1265" s="293"/>
      <c r="J1265" s="293"/>
      <c r="K1265" s="1669"/>
      <c r="L1265" s="42"/>
      <c r="M1265" s="42"/>
      <c r="N1265" s="42"/>
      <c r="O1265" s="45"/>
      <c r="P1265" s="45"/>
      <c r="Q1265" s="45"/>
      <c r="R1265" s="45"/>
      <c r="S1265" s="45"/>
      <c r="T1265" s="45"/>
      <c r="U1265" s="45"/>
      <c r="V1265" s="45"/>
      <c r="W1265" s="45"/>
      <c r="X1265" s="45"/>
      <c r="Y1265" s="45"/>
      <c r="Z1265" s="45"/>
      <c r="AA1265" s="45"/>
      <c r="AB1265" s="45"/>
      <c r="AC1265" s="45"/>
      <c r="AD1265" s="45"/>
      <c r="AE1265" s="45"/>
      <c r="AF1265" s="45"/>
      <c r="AG1265" s="44"/>
    </row>
    <row r="1266" spans="1:33" ht="19.5" thickBot="1" x14ac:dyDescent="0.35">
      <c r="A1266" s="45"/>
      <c r="B1266" s="1673"/>
      <c r="C1266" s="293"/>
      <c r="D1266" s="293"/>
      <c r="E1266" s="293"/>
      <c r="F1266" s="293"/>
      <c r="G1266" s="1067"/>
      <c r="H1266" s="1067"/>
      <c r="I1266" s="293"/>
      <c r="J1266" s="293"/>
      <c r="K1266" s="1669"/>
      <c r="L1266" s="42"/>
      <c r="M1266" s="42"/>
      <c r="N1266" s="42"/>
      <c r="O1266" s="45"/>
      <c r="P1266" s="45"/>
      <c r="Q1266" s="45"/>
      <c r="R1266" s="45"/>
      <c r="S1266" s="45"/>
      <c r="T1266" s="45"/>
      <c r="U1266" s="45"/>
      <c r="V1266" s="45"/>
      <c r="W1266" s="45"/>
      <c r="X1266" s="45"/>
      <c r="Y1266" s="45"/>
      <c r="Z1266" s="45"/>
      <c r="AA1266" s="45"/>
      <c r="AB1266" s="45"/>
      <c r="AC1266" s="45"/>
      <c r="AD1266" s="45"/>
      <c r="AE1266" s="45"/>
      <c r="AF1266" s="45"/>
      <c r="AG1266" s="44"/>
    </row>
    <row r="1267" spans="1:33" ht="19.5" thickBot="1" x14ac:dyDescent="0.35">
      <c r="A1267" s="45"/>
      <c r="B1267" s="1673"/>
      <c r="C1267" s="293"/>
      <c r="D1267" s="293"/>
      <c r="E1267" s="293"/>
      <c r="F1267" s="293"/>
      <c r="G1267" s="1067"/>
      <c r="H1267" s="1067"/>
      <c r="I1267" s="293"/>
      <c r="J1267" s="293"/>
      <c r="K1267" s="1669"/>
      <c r="L1267" s="42"/>
      <c r="M1267" s="42"/>
      <c r="N1267" s="42"/>
      <c r="O1267" s="45"/>
      <c r="P1267" s="45"/>
      <c r="Q1267" s="45"/>
      <c r="R1267" s="45"/>
      <c r="S1267" s="45"/>
      <c r="T1267" s="45"/>
      <c r="U1267" s="45"/>
      <c r="V1267" s="45"/>
      <c r="W1267" s="45"/>
      <c r="X1267" s="45"/>
      <c r="Y1267" s="45"/>
      <c r="Z1267" s="45"/>
      <c r="AA1267" s="45"/>
      <c r="AB1267" s="45"/>
      <c r="AC1267" s="45"/>
      <c r="AD1267" s="45"/>
      <c r="AE1267" s="45"/>
      <c r="AF1267" s="45"/>
      <c r="AG1267" s="44"/>
    </row>
    <row r="1268" spans="1:33" ht="19.5" thickBot="1" x14ac:dyDescent="0.35">
      <c r="A1268" s="45"/>
      <c r="B1268" s="1673"/>
      <c r="C1268" s="293"/>
      <c r="D1268" s="293"/>
      <c r="E1268" s="293"/>
      <c r="F1268" s="293"/>
      <c r="G1268" s="1067"/>
      <c r="H1268" s="1067"/>
      <c r="I1268" s="293"/>
      <c r="J1268" s="293"/>
      <c r="K1268" s="1669"/>
      <c r="L1268" s="42"/>
      <c r="M1268" s="42"/>
      <c r="N1268" s="42"/>
      <c r="O1268" s="45"/>
      <c r="P1268" s="45"/>
      <c r="Q1268" s="45"/>
      <c r="R1268" s="45"/>
      <c r="S1268" s="45"/>
      <c r="T1268" s="45"/>
      <c r="U1268" s="45"/>
      <c r="V1268" s="45"/>
      <c r="W1268" s="45"/>
      <c r="X1268" s="45"/>
      <c r="Y1268" s="45"/>
      <c r="Z1268" s="45"/>
      <c r="AA1268" s="45"/>
      <c r="AB1268" s="45"/>
      <c r="AC1268" s="45"/>
      <c r="AD1268" s="45"/>
      <c r="AE1268" s="45"/>
      <c r="AF1268" s="45"/>
      <c r="AG1268" s="44"/>
    </row>
    <row r="1269" spans="1:33" ht="19.5" thickBot="1" x14ac:dyDescent="0.35">
      <c r="A1269" s="45"/>
      <c r="B1269" s="1673"/>
      <c r="C1269" s="293"/>
      <c r="D1269" s="293"/>
      <c r="E1269" s="293"/>
      <c r="F1269" s="293"/>
      <c r="G1269" s="1067"/>
      <c r="H1269" s="1067"/>
      <c r="I1269" s="293"/>
      <c r="J1269" s="293"/>
      <c r="K1269" s="1669"/>
      <c r="L1269" s="42"/>
      <c r="M1269" s="42"/>
      <c r="N1269" s="42"/>
      <c r="O1269" s="45"/>
      <c r="P1269" s="45"/>
      <c r="Q1269" s="45"/>
      <c r="R1269" s="45"/>
      <c r="S1269" s="45"/>
      <c r="T1269" s="45"/>
      <c r="U1269" s="45"/>
      <c r="V1269" s="45"/>
      <c r="W1269" s="45"/>
      <c r="X1269" s="45"/>
      <c r="Y1269" s="45"/>
      <c r="Z1269" s="45"/>
      <c r="AA1269" s="45"/>
      <c r="AB1269" s="45"/>
      <c r="AC1269" s="45"/>
      <c r="AD1269" s="45"/>
      <c r="AE1269" s="45"/>
      <c r="AF1269" s="45"/>
      <c r="AG1269" s="44"/>
    </row>
    <row r="1270" spans="1:33" ht="19.5" thickBot="1" x14ac:dyDescent="0.35">
      <c r="A1270" s="45"/>
      <c r="B1270" s="1673"/>
      <c r="C1270" s="293"/>
      <c r="D1270" s="293"/>
      <c r="E1270" s="293"/>
      <c r="F1270" s="293"/>
      <c r="G1270" s="1067"/>
      <c r="H1270" s="1067"/>
      <c r="I1270" s="293"/>
      <c r="J1270" s="293"/>
      <c r="K1270" s="1669"/>
      <c r="L1270" s="42"/>
      <c r="M1270" s="42"/>
      <c r="N1270" s="42"/>
      <c r="O1270" s="45"/>
      <c r="P1270" s="45"/>
      <c r="Q1270" s="45"/>
      <c r="R1270" s="45"/>
      <c r="S1270" s="45"/>
      <c r="T1270" s="45"/>
      <c r="U1270" s="45"/>
      <c r="V1270" s="45"/>
      <c r="W1270" s="45"/>
      <c r="X1270" s="45"/>
      <c r="Y1270" s="45"/>
      <c r="Z1270" s="45"/>
      <c r="AA1270" s="45"/>
      <c r="AB1270" s="45"/>
      <c r="AC1270" s="45"/>
      <c r="AD1270" s="45"/>
      <c r="AE1270" s="45"/>
      <c r="AF1270" s="45"/>
      <c r="AG1270" s="44"/>
    </row>
    <row r="1271" spans="1:33" ht="19.5" thickBot="1" x14ac:dyDescent="0.35">
      <c r="A1271" s="45"/>
      <c r="B1271" s="1673"/>
      <c r="C1271" s="293"/>
      <c r="D1271" s="293"/>
      <c r="E1271" s="293"/>
      <c r="F1271" s="293"/>
      <c r="G1271" s="1067"/>
      <c r="H1271" s="1067"/>
      <c r="I1271" s="293"/>
      <c r="J1271" s="293"/>
      <c r="K1271" s="1669"/>
      <c r="L1271" s="42"/>
      <c r="M1271" s="42"/>
      <c r="N1271" s="42"/>
      <c r="O1271" s="45"/>
      <c r="P1271" s="45"/>
      <c r="Q1271" s="45"/>
      <c r="R1271" s="45"/>
      <c r="S1271" s="45"/>
      <c r="T1271" s="45"/>
      <c r="U1271" s="45"/>
      <c r="V1271" s="45"/>
      <c r="W1271" s="45"/>
      <c r="X1271" s="45"/>
      <c r="Y1271" s="45"/>
      <c r="Z1271" s="45"/>
      <c r="AA1271" s="45"/>
      <c r="AB1271" s="45"/>
      <c r="AC1271" s="45"/>
      <c r="AD1271" s="45"/>
      <c r="AE1271" s="45"/>
      <c r="AF1271" s="45"/>
      <c r="AG1271" s="44"/>
    </row>
    <row r="1272" spans="1:33" ht="19.5" thickBot="1" x14ac:dyDescent="0.35">
      <c r="A1272" s="45"/>
      <c r="B1272" s="1673"/>
      <c r="C1272" s="293"/>
      <c r="D1272" s="293"/>
      <c r="E1272" s="293"/>
      <c r="F1272" s="293"/>
      <c r="G1272" s="1067"/>
      <c r="H1272" s="1067"/>
      <c r="I1272" s="293"/>
      <c r="J1272" s="293"/>
      <c r="K1272" s="1669"/>
      <c r="L1272" s="42"/>
      <c r="M1272" s="42"/>
      <c r="N1272" s="42"/>
      <c r="O1272" s="45"/>
      <c r="P1272" s="45"/>
      <c r="Q1272" s="45"/>
      <c r="R1272" s="45"/>
      <c r="S1272" s="45"/>
      <c r="T1272" s="45"/>
      <c r="U1272" s="45"/>
      <c r="V1272" s="45"/>
      <c r="W1272" s="45"/>
      <c r="X1272" s="45"/>
      <c r="Y1272" s="45"/>
      <c r="Z1272" s="45"/>
      <c r="AA1272" s="45"/>
      <c r="AB1272" s="45"/>
      <c r="AC1272" s="45"/>
      <c r="AD1272" s="45"/>
      <c r="AE1272" s="45"/>
      <c r="AF1272" s="45"/>
      <c r="AG1272" s="44"/>
    </row>
    <row r="1273" spans="1:33" ht="19.5" thickBot="1" x14ac:dyDescent="0.35">
      <c r="A1273" s="45"/>
      <c r="B1273" s="1673"/>
      <c r="C1273" s="293"/>
      <c r="D1273" s="293"/>
      <c r="E1273" s="293"/>
      <c r="F1273" s="293"/>
      <c r="G1273" s="1067"/>
      <c r="H1273" s="1067"/>
      <c r="I1273" s="293"/>
      <c r="J1273" s="293"/>
      <c r="K1273" s="1669"/>
      <c r="L1273" s="42"/>
      <c r="M1273" s="42"/>
      <c r="N1273" s="42"/>
      <c r="O1273" s="45"/>
      <c r="P1273" s="45"/>
      <c r="Q1273" s="45"/>
      <c r="R1273" s="45"/>
      <c r="S1273" s="45"/>
      <c r="T1273" s="45"/>
      <c r="U1273" s="45"/>
      <c r="V1273" s="45"/>
      <c r="W1273" s="45"/>
      <c r="X1273" s="45"/>
      <c r="Y1273" s="45"/>
      <c r="Z1273" s="45"/>
      <c r="AA1273" s="45"/>
      <c r="AB1273" s="45"/>
      <c r="AC1273" s="45"/>
      <c r="AD1273" s="45"/>
      <c r="AE1273" s="45"/>
      <c r="AF1273" s="45"/>
      <c r="AG1273" s="44"/>
    </row>
    <row r="1274" spans="1:33" ht="19.5" thickBot="1" x14ac:dyDescent="0.35">
      <c r="A1274" s="45"/>
      <c r="B1274" s="1673"/>
      <c r="C1274" s="293"/>
      <c r="D1274" s="293"/>
      <c r="E1274" s="293"/>
      <c r="F1274" s="293"/>
      <c r="G1274" s="1067"/>
      <c r="H1274" s="1067"/>
      <c r="I1274" s="293"/>
      <c r="J1274" s="293"/>
      <c r="K1274" s="1669"/>
      <c r="L1274" s="42"/>
      <c r="M1274" s="42"/>
      <c r="N1274" s="42"/>
      <c r="O1274" s="45"/>
      <c r="P1274" s="45"/>
      <c r="Q1274" s="45"/>
      <c r="R1274" s="45"/>
      <c r="S1274" s="45"/>
      <c r="T1274" s="45"/>
      <c r="U1274" s="45"/>
      <c r="V1274" s="45"/>
      <c r="W1274" s="45"/>
      <c r="X1274" s="45"/>
      <c r="Y1274" s="45"/>
      <c r="Z1274" s="45"/>
      <c r="AA1274" s="45"/>
      <c r="AB1274" s="45"/>
      <c r="AC1274" s="45"/>
      <c r="AD1274" s="45"/>
      <c r="AE1274" s="45"/>
      <c r="AF1274" s="45"/>
      <c r="AG1274" s="44"/>
    </row>
    <row r="1275" spans="1:33" ht="19.5" thickBot="1" x14ac:dyDescent="0.35">
      <c r="A1275" s="45"/>
      <c r="B1275" s="1673"/>
      <c r="C1275" s="293"/>
      <c r="D1275" s="293"/>
      <c r="E1275" s="293"/>
      <c r="F1275" s="293"/>
      <c r="G1275" s="1067"/>
      <c r="H1275" s="1067"/>
      <c r="I1275" s="293"/>
      <c r="J1275" s="293"/>
      <c r="K1275" s="1669"/>
      <c r="L1275" s="42"/>
      <c r="M1275" s="42"/>
      <c r="N1275" s="42"/>
      <c r="O1275" s="45"/>
      <c r="P1275" s="45"/>
      <c r="Q1275" s="45"/>
      <c r="R1275" s="45"/>
      <c r="S1275" s="45"/>
      <c r="T1275" s="45"/>
      <c r="U1275" s="45"/>
      <c r="V1275" s="45"/>
      <c r="W1275" s="45"/>
      <c r="X1275" s="45"/>
      <c r="Y1275" s="45"/>
      <c r="Z1275" s="45"/>
      <c r="AA1275" s="45"/>
      <c r="AB1275" s="45"/>
      <c r="AC1275" s="45"/>
      <c r="AD1275" s="45"/>
      <c r="AE1275" s="45"/>
      <c r="AF1275" s="45"/>
      <c r="AG1275" s="44"/>
    </row>
    <row r="1276" spans="1:33" ht="19.5" thickBot="1" x14ac:dyDescent="0.35">
      <c r="A1276" s="45"/>
      <c r="B1276" s="1673"/>
      <c r="C1276" s="293"/>
      <c r="D1276" s="293"/>
      <c r="E1276" s="293"/>
      <c r="F1276" s="293"/>
      <c r="G1276" s="1067"/>
      <c r="H1276" s="1067"/>
      <c r="I1276" s="293"/>
      <c r="J1276" s="293"/>
      <c r="K1276" s="1669"/>
      <c r="L1276" s="42"/>
      <c r="M1276" s="42"/>
      <c r="N1276" s="42"/>
      <c r="O1276" s="45"/>
      <c r="P1276" s="45"/>
      <c r="Q1276" s="45"/>
      <c r="R1276" s="45"/>
      <c r="S1276" s="45"/>
      <c r="T1276" s="45"/>
      <c r="U1276" s="45"/>
      <c r="V1276" s="45"/>
      <c r="W1276" s="45"/>
      <c r="X1276" s="45"/>
      <c r="Y1276" s="45"/>
      <c r="Z1276" s="45"/>
      <c r="AA1276" s="45"/>
      <c r="AB1276" s="45"/>
      <c r="AC1276" s="45"/>
      <c r="AD1276" s="45"/>
      <c r="AE1276" s="45"/>
      <c r="AF1276" s="45"/>
      <c r="AG1276" s="44"/>
    </row>
    <row r="1277" spans="1:33" ht="19.5" thickBot="1" x14ac:dyDescent="0.35">
      <c r="A1277" s="45"/>
      <c r="B1277" s="1673"/>
      <c r="C1277" s="293"/>
      <c r="D1277" s="293"/>
      <c r="E1277" s="293"/>
      <c r="F1277" s="293"/>
      <c r="G1277" s="1067"/>
      <c r="H1277" s="1067"/>
      <c r="I1277" s="293"/>
      <c r="J1277" s="293"/>
      <c r="K1277" s="1669"/>
      <c r="L1277" s="42"/>
      <c r="M1277" s="42"/>
      <c r="N1277" s="42"/>
      <c r="O1277" s="45"/>
      <c r="P1277" s="45"/>
      <c r="Q1277" s="45"/>
      <c r="R1277" s="45"/>
      <c r="S1277" s="45"/>
      <c r="T1277" s="45"/>
      <c r="U1277" s="45"/>
      <c r="V1277" s="45"/>
      <c r="W1277" s="45"/>
      <c r="X1277" s="45"/>
      <c r="Y1277" s="45"/>
      <c r="Z1277" s="45"/>
      <c r="AA1277" s="45"/>
      <c r="AB1277" s="45"/>
      <c r="AC1277" s="45"/>
      <c r="AD1277" s="45"/>
      <c r="AE1277" s="45"/>
      <c r="AF1277" s="45"/>
      <c r="AG1277" s="44"/>
    </row>
    <row r="1278" spans="1:33" ht="19.5" thickBot="1" x14ac:dyDescent="0.35">
      <c r="A1278" s="45"/>
      <c r="B1278" s="1673"/>
      <c r="C1278" s="293"/>
      <c r="D1278" s="293"/>
      <c r="E1278" s="293"/>
      <c r="F1278" s="293"/>
      <c r="G1278" s="1067"/>
      <c r="H1278" s="1067"/>
      <c r="I1278" s="293"/>
      <c r="J1278" s="293"/>
      <c r="K1278" s="1669"/>
      <c r="L1278" s="42"/>
      <c r="M1278" s="42"/>
      <c r="N1278" s="42"/>
      <c r="O1278" s="45"/>
      <c r="P1278" s="45"/>
      <c r="Q1278" s="45"/>
      <c r="R1278" s="45"/>
      <c r="S1278" s="45"/>
      <c r="T1278" s="45"/>
      <c r="U1278" s="45"/>
      <c r="V1278" s="45"/>
      <c r="W1278" s="45"/>
      <c r="X1278" s="45"/>
      <c r="Y1278" s="45"/>
      <c r="Z1278" s="45"/>
      <c r="AA1278" s="45"/>
      <c r="AB1278" s="45"/>
      <c r="AC1278" s="45"/>
      <c r="AD1278" s="45"/>
      <c r="AE1278" s="45"/>
      <c r="AF1278" s="45"/>
      <c r="AG1278" s="44"/>
    </row>
    <row r="1279" spans="1:33" ht="19.5" thickBot="1" x14ac:dyDescent="0.35">
      <c r="A1279" s="45"/>
      <c r="B1279" s="1673"/>
      <c r="C1279" s="293"/>
      <c r="D1279" s="293"/>
      <c r="E1279" s="293"/>
      <c r="F1279" s="293"/>
      <c r="G1279" s="1067"/>
      <c r="H1279" s="1067"/>
      <c r="I1279" s="293"/>
      <c r="J1279" s="293"/>
      <c r="K1279" s="1669"/>
      <c r="L1279" s="42"/>
      <c r="M1279" s="42"/>
      <c r="N1279" s="42"/>
      <c r="O1279" s="45"/>
      <c r="P1279" s="45"/>
      <c r="Q1279" s="45"/>
      <c r="R1279" s="45"/>
      <c r="S1279" s="45"/>
      <c r="T1279" s="45"/>
      <c r="U1279" s="45"/>
      <c r="V1279" s="45"/>
      <c r="W1279" s="45"/>
      <c r="X1279" s="45"/>
      <c r="Y1279" s="45"/>
      <c r="Z1279" s="45"/>
      <c r="AA1279" s="45"/>
      <c r="AB1279" s="45"/>
      <c r="AC1279" s="45"/>
      <c r="AD1279" s="45"/>
      <c r="AE1279" s="45"/>
      <c r="AF1279" s="45"/>
      <c r="AG1279" s="44"/>
    </row>
    <row r="1280" spans="1:33" ht="19.5" thickBot="1" x14ac:dyDescent="0.35">
      <c r="A1280" s="45"/>
      <c r="B1280" s="1673"/>
      <c r="C1280" s="293"/>
      <c r="D1280" s="293"/>
      <c r="E1280" s="293"/>
      <c r="F1280" s="293"/>
      <c r="G1280" s="1067"/>
      <c r="H1280" s="1067"/>
      <c r="I1280" s="293"/>
      <c r="J1280" s="293"/>
      <c r="K1280" s="1669"/>
      <c r="L1280" s="42"/>
      <c r="M1280" s="42"/>
      <c r="N1280" s="42"/>
      <c r="O1280" s="45"/>
      <c r="P1280" s="45"/>
      <c r="Q1280" s="45"/>
      <c r="R1280" s="45"/>
      <c r="S1280" s="45"/>
      <c r="T1280" s="45"/>
      <c r="U1280" s="45"/>
      <c r="V1280" s="45"/>
      <c r="W1280" s="45"/>
      <c r="X1280" s="45"/>
      <c r="Y1280" s="45"/>
      <c r="Z1280" s="45"/>
      <c r="AA1280" s="45"/>
      <c r="AB1280" s="45"/>
      <c r="AC1280" s="45"/>
      <c r="AD1280" s="45"/>
      <c r="AE1280" s="45"/>
      <c r="AF1280" s="45"/>
      <c r="AG1280" s="44"/>
    </row>
    <row r="1281" spans="1:33" ht="19.5" thickBot="1" x14ac:dyDescent="0.35">
      <c r="A1281" s="45"/>
      <c r="B1281" s="1673"/>
      <c r="C1281" s="293"/>
      <c r="D1281" s="293"/>
      <c r="E1281" s="293"/>
      <c r="F1281" s="293"/>
      <c r="G1281" s="1067"/>
      <c r="H1281" s="1067"/>
      <c r="I1281" s="293"/>
      <c r="J1281" s="293"/>
      <c r="K1281" s="1669"/>
      <c r="L1281" s="42"/>
      <c r="M1281" s="42"/>
      <c r="N1281" s="42"/>
      <c r="O1281" s="45"/>
      <c r="P1281" s="45"/>
      <c r="Q1281" s="45"/>
      <c r="R1281" s="45"/>
      <c r="S1281" s="45"/>
      <c r="T1281" s="45"/>
      <c r="U1281" s="45"/>
      <c r="V1281" s="45"/>
      <c r="W1281" s="45"/>
      <c r="X1281" s="45"/>
      <c r="Y1281" s="45"/>
      <c r="Z1281" s="45"/>
      <c r="AA1281" s="45"/>
      <c r="AB1281" s="45"/>
      <c r="AC1281" s="45"/>
      <c r="AD1281" s="45"/>
      <c r="AE1281" s="45"/>
      <c r="AF1281" s="45"/>
      <c r="AG1281" s="44"/>
    </row>
    <row r="1282" spans="1:33" ht="19.5" thickBot="1" x14ac:dyDescent="0.35">
      <c r="A1282" s="45"/>
      <c r="B1282" s="1673"/>
      <c r="C1282" s="293"/>
      <c r="D1282" s="293"/>
      <c r="E1282" s="293"/>
      <c r="F1282" s="293"/>
      <c r="G1282" s="1067"/>
      <c r="H1282" s="1067"/>
      <c r="I1282" s="293"/>
      <c r="J1282" s="293"/>
      <c r="K1282" s="1669"/>
      <c r="L1282" s="42"/>
      <c r="M1282" s="42"/>
      <c r="N1282" s="42"/>
      <c r="O1282" s="45"/>
      <c r="P1282" s="45"/>
      <c r="Q1282" s="45"/>
      <c r="R1282" s="45"/>
      <c r="S1282" s="45"/>
      <c r="T1282" s="45"/>
      <c r="U1282" s="45"/>
      <c r="V1282" s="45"/>
      <c r="W1282" s="45"/>
      <c r="X1282" s="45"/>
      <c r="Y1282" s="45"/>
      <c r="Z1282" s="45"/>
      <c r="AA1282" s="45"/>
      <c r="AB1282" s="45"/>
      <c r="AC1282" s="45"/>
      <c r="AD1282" s="45"/>
      <c r="AE1282" s="45"/>
      <c r="AF1282" s="45"/>
      <c r="AG1282" s="44"/>
    </row>
    <row r="1283" spans="1:33" ht="19.5" thickBot="1" x14ac:dyDescent="0.35">
      <c r="A1283" s="45"/>
      <c r="B1283" s="1673"/>
      <c r="C1283" s="293"/>
      <c r="D1283" s="293"/>
      <c r="E1283" s="293"/>
      <c r="F1283" s="293"/>
      <c r="G1283" s="1067"/>
      <c r="H1283" s="1067"/>
      <c r="I1283" s="293"/>
      <c r="J1283" s="293"/>
      <c r="K1283" s="1669"/>
      <c r="L1283" s="42"/>
      <c r="M1283" s="42"/>
      <c r="N1283" s="42"/>
      <c r="O1283" s="45"/>
      <c r="P1283" s="45"/>
      <c r="Q1283" s="45"/>
      <c r="R1283" s="45"/>
      <c r="S1283" s="45"/>
      <c r="T1283" s="45"/>
      <c r="U1283" s="45"/>
      <c r="V1283" s="45"/>
      <c r="W1283" s="45"/>
      <c r="X1283" s="45"/>
      <c r="Y1283" s="45"/>
      <c r="Z1283" s="45"/>
      <c r="AA1283" s="45"/>
      <c r="AB1283" s="45"/>
      <c r="AC1283" s="45"/>
      <c r="AD1283" s="45"/>
      <c r="AE1283" s="45"/>
      <c r="AF1283" s="45"/>
      <c r="AG1283" s="44"/>
    </row>
    <row r="1284" spans="1:33" ht="21" thickBot="1" x14ac:dyDescent="0.3">
      <c r="A1284" s="45"/>
      <c r="B1284" s="725"/>
      <c r="C1284" s="725"/>
      <c r="D1284" s="725"/>
      <c r="E1284" s="725"/>
      <c r="F1284" s="1188"/>
      <c r="G1284" s="2306" t="s">
        <v>295</v>
      </c>
      <c r="H1284" s="2306" t="s">
        <v>296</v>
      </c>
      <c r="I1284" s="1947" t="s">
        <v>297</v>
      </c>
      <c r="J1284" s="1948"/>
      <c r="K1284" s="1882" t="s">
        <v>931</v>
      </c>
      <c r="L1284" s="42"/>
      <c r="M1284" s="42"/>
      <c r="N1284" s="42"/>
      <c r="O1284" s="45"/>
      <c r="P1284" s="45"/>
      <c r="Q1284" s="45"/>
      <c r="R1284" s="45"/>
      <c r="S1284" s="45"/>
      <c r="T1284" s="45"/>
      <c r="U1284" s="45"/>
      <c r="V1284" s="45"/>
      <c r="W1284" s="45"/>
      <c r="X1284" s="45"/>
      <c r="Y1284" s="45"/>
      <c r="Z1284" s="45"/>
      <c r="AA1284" s="45"/>
      <c r="AB1284" s="45"/>
      <c r="AC1284" s="45"/>
      <c r="AD1284" s="45"/>
      <c r="AE1284" s="45"/>
      <c r="AF1284" s="45"/>
      <c r="AG1284" s="44"/>
    </row>
    <row r="1285" spans="1:33" ht="122.25" thickBot="1" x14ac:dyDescent="0.3">
      <c r="A1285" s="45"/>
      <c r="B1285" s="314" t="s">
        <v>1</v>
      </c>
      <c r="C1285" s="1651" t="s">
        <v>151</v>
      </c>
      <c r="D1285" s="1670" t="s">
        <v>152</v>
      </c>
      <c r="E1285" s="767" t="s">
        <v>158</v>
      </c>
      <c r="F1285" s="767" t="s">
        <v>153</v>
      </c>
      <c r="G1285" s="2307"/>
      <c r="H1285" s="2307"/>
      <c r="I1285" s="767" t="s">
        <v>298</v>
      </c>
      <c r="J1285" s="767" t="s">
        <v>299</v>
      </c>
      <c r="K1285" s="1944"/>
      <c r="L1285" s="42"/>
      <c r="M1285" s="42"/>
      <c r="N1285" s="42"/>
      <c r="O1285" s="45"/>
      <c r="P1285" s="45"/>
      <c r="Q1285" s="45"/>
      <c r="R1285" s="45"/>
      <c r="S1285" s="45"/>
      <c r="T1285" s="45"/>
      <c r="U1285" s="45"/>
      <c r="V1285" s="45"/>
      <c r="W1285" s="45"/>
      <c r="X1285" s="45"/>
      <c r="Y1285" s="45"/>
      <c r="Z1285" s="45"/>
      <c r="AA1285" s="45"/>
      <c r="AB1285" s="45"/>
      <c r="AC1285" s="45"/>
      <c r="AD1285" s="45"/>
      <c r="AE1285" s="45"/>
      <c r="AF1285" s="45"/>
      <c r="AG1285" s="44"/>
    </row>
    <row r="1286" spans="1:33" ht="19.5" thickBot="1" x14ac:dyDescent="0.35">
      <c r="A1286" s="45"/>
      <c r="B1286" s="1673"/>
      <c r="C1286" s="293"/>
      <c r="D1286" s="293"/>
      <c r="E1286" s="293"/>
      <c r="F1286" s="293"/>
      <c r="G1286" s="1067"/>
      <c r="H1286" s="1067"/>
      <c r="I1286" s="293"/>
      <c r="J1286" s="293"/>
      <c r="K1286" s="1669"/>
      <c r="L1286" s="42"/>
      <c r="M1286" s="42"/>
      <c r="N1286" s="42"/>
      <c r="O1286" s="45"/>
      <c r="P1286" s="45"/>
      <c r="Q1286" s="45"/>
      <c r="R1286" s="45"/>
      <c r="S1286" s="45"/>
      <c r="T1286" s="45"/>
      <c r="U1286" s="45"/>
      <c r="V1286" s="45"/>
      <c r="W1286" s="45"/>
      <c r="X1286" s="45"/>
      <c r="Y1286" s="45"/>
      <c r="Z1286" s="45"/>
      <c r="AA1286" s="45"/>
      <c r="AB1286" s="45"/>
      <c r="AC1286" s="45"/>
      <c r="AD1286" s="45"/>
      <c r="AE1286" s="45"/>
      <c r="AF1286" s="45"/>
      <c r="AG1286" s="44"/>
    </row>
    <row r="1287" spans="1:33" ht="19.5" thickBot="1" x14ac:dyDescent="0.35">
      <c r="A1287" s="45"/>
      <c r="B1287" s="1673"/>
      <c r="C1287" s="293"/>
      <c r="D1287" s="293"/>
      <c r="E1287" s="293"/>
      <c r="F1287" s="293"/>
      <c r="G1287" s="1067"/>
      <c r="H1287" s="1067"/>
      <c r="I1287" s="293"/>
      <c r="J1287" s="293"/>
      <c r="K1287" s="1669"/>
      <c r="L1287" s="42"/>
      <c r="M1287" s="42"/>
      <c r="N1287" s="42"/>
      <c r="O1287" s="45"/>
      <c r="P1287" s="45"/>
      <c r="Q1287" s="45"/>
      <c r="R1287" s="45"/>
      <c r="S1287" s="45"/>
      <c r="T1287" s="45"/>
      <c r="U1287" s="45"/>
      <c r="V1287" s="45"/>
      <c r="W1287" s="45"/>
      <c r="X1287" s="45"/>
      <c r="Y1287" s="45"/>
      <c r="Z1287" s="45"/>
      <c r="AA1287" s="45"/>
      <c r="AB1287" s="45"/>
      <c r="AC1287" s="45"/>
      <c r="AD1287" s="45"/>
      <c r="AE1287" s="45"/>
      <c r="AF1287" s="45"/>
      <c r="AG1287" s="44"/>
    </row>
    <row r="1288" spans="1:33" ht="19.5" thickBot="1" x14ac:dyDescent="0.35">
      <c r="A1288" s="45"/>
      <c r="B1288" s="1673"/>
      <c r="C1288" s="293"/>
      <c r="D1288" s="293"/>
      <c r="E1288" s="293"/>
      <c r="F1288" s="293"/>
      <c r="G1288" s="1067"/>
      <c r="H1288" s="1067"/>
      <c r="I1288" s="293"/>
      <c r="J1288" s="293"/>
      <c r="K1288" s="1669"/>
      <c r="L1288" s="42"/>
      <c r="M1288" s="42"/>
      <c r="N1288" s="42"/>
      <c r="O1288" s="45"/>
      <c r="P1288" s="45"/>
      <c r="Q1288" s="45"/>
      <c r="R1288" s="45"/>
      <c r="S1288" s="45"/>
      <c r="T1288" s="45"/>
      <c r="U1288" s="45"/>
      <c r="V1288" s="45"/>
      <c r="W1288" s="45"/>
      <c r="X1288" s="45"/>
      <c r="Y1288" s="45"/>
      <c r="Z1288" s="45"/>
      <c r="AA1288" s="45"/>
      <c r="AB1288" s="45"/>
      <c r="AC1288" s="45"/>
      <c r="AD1288" s="45"/>
      <c r="AE1288" s="45"/>
      <c r="AF1288" s="45"/>
      <c r="AG1288" s="44"/>
    </row>
    <row r="1289" spans="1:33" ht="19.5" thickBot="1" x14ac:dyDescent="0.35">
      <c r="A1289" s="45"/>
      <c r="B1289" s="1673"/>
      <c r="C1289" s="293"/>
      <c r="D1289" s="293"/>
      <c r="E1289" s="293"/>
      <c r="F1289" s="293"/>
      <c r="G1289" s="1067"/>
      <c r="H1289" s="1067"/>
      <c r="I1289" s="293"/>
      <c r="J1289" s="293"/>
      <c r="K1289" s="1669"/>
      <c r="L1289" s="42"/>
      <c r="M1289" s="42"/>
      <c r="N1289" s="42"/>
      <c r="O1289" s="45"/>
      <c r="P1289" s="45"/>
      <c r="Q1289" s="45"/>
      <c r="R1289" s="45"/>
      <c r="S1289" s="45"/>
      <c r="T1289" s="45"/>
      <c r="U1289" s="45"/>
      <c r="V1289" s="45"/>
      <c r="W1289" s="45"/>
      <c r="X1289" s="45"/>
      <c r="Y1289" s="45"/>
      <c r="Z1289" s="45"/>
      <c r="AA1289" s="45"/>
      <c r="AB1289" s="45"/>
      <c r="AC1289" s="45"/>
      <c r="AD1289" s="45"/>
      <c r="AE1289" s="45"/>
      <c r="AF1289" s="45"/>
      <c r="AG1289" s="44"/>
    </row>
    <row r="1290" spans="1:33" ht="19.5" thickBot="1" x14ac:dyDescent="0.35">
      <c r="A1290" s="45"/>
      <c r="B1290" s="1673"/>
      <c r="C1290" s="293"/>
      <c r="D1290" s="293"/>
      <c r="E1290" s="293"/>
      <c r="F1290" s="293"/>
      <c r="G1290" s="1067"/>
      <c r="H1290" s="1067"/>
      <c r="I1290" s="293"/>
      <c r="J1290" s="293"/>
      <c r="K1290" s="1669"/>
      <c r="L1290" s="42"/>
      <c r="M1290" s="42"/>
      <c r="N1290" s="42"/>
      <c r="O1290" s="45"/>
      <c r="P1290" s="45"/>
      <c r="Q1290" s="45"/>
      <c r="R1290" s="45"/>
      <c r="S1290" s="45"/>
      <c r="T1290" s="45"/>
      <c r="U1290" s="45"/>
      <c r="V1290" s="45"/>
      <c r="W1290" s="45"/>
      <c r="X1290" s="45"/>
      <c r="Y1290" s="45"/>
      <c r="Z1290" s="45"/>
      <c r="AA1290" s="45"/>
      <c r="AB1290" s="45"/>
      <c r="AC1290" s="45"/>
      <c r="AD1290" s="45"/>
      <c r="AE1290" s="45"/>
      <c r="AF1290" s="45"/>
      <c r="AG1290" s="44"/>
    </row>
    <row r="1291" spans="1:33" ht="19.5" thickBot="1" x14ac:dyDescent="0.35">
      <c r="A1291" s="45"/>
      <c r="B1291" s="1673"/>
      <c r="C1291" s="293"/>
      <c r="D1291" s="293"/>
      <c r="E1291" s="293"/>
      <c r="F1291" s="293"/>
      <c r="G1291" s="1067"/>
      <c r="H1291" s="1067"/>
      <c r="I1291" s="293"/>
      <c r="J1291" s="293"/>
      <c r="K1291" s="1669"/>
      <c r="L1291" s="42"/>
      <c r="M1291" s="42"/>
      <c r="N1291" s="42"/>
      <c r="O1291" s="45"/>
      <c r="P1291" s="45"/>
      <c r="Q1291" s="45"/>
      <c r="R1291" s="45"/>
      <c r="S1291" s="45"/>
      <c r="T1291" s="45"/>
      <c r="U1291" s="45"/>
      <c r="V1291" s="45"/>
      <c r="W1291" s="45"/>
      <c r="X1291" s="45"/>
      <c r="Y1291" s="45"/>
      <c r="Z1291" s="45"/>
      <c r="AA1291" s="45"/>
      <c r="AB1291" s="45"/>
      <c r="AC1291" s="45"/>
      <c r="AD1291" s="45"/>
      <c r="AE1291" s="45"/>
      <c r="AF1291" s="45"/>
      <c r="AG1291" s="44"/>
    </row>
    <row r="1292" spans="1:33" ht="19.5" thickBot="1" x14ac:dyDescent="0.35">
      <c r="A1292" s="45"/>
      <c r="B1292" s="1673"/>
      <c r="C1292" s="293"/>
      <c r="D1292" s="293"/>
      <c r="E1292" s="293"/>
      <c r="F1292" s="293"/>
      <c r="G1292" s="1067"/>
      <c r="H1292" s="1067"/>
      <c r="I1292" s="293"/>
      <c r="J1292" s="293"/>
      <c r="K1292" s="1669"/>
      <c r="L1292" s="42"/>
      <c r="M1292" s="42"/>
      <c r="N1292" s="42"/>
      <c r="O1292" s="45"/>
      <c r="P1292" s="45"/>
      <c r="Q1292" s="45"/>
      <c r="R1292" s="45"/>
      <c r="S1292" s="45"/>
      <c r="T1292" s="45"/>
      <c r="U1292" s="45"/>
      <c r="V1292" s="45"/>
      <c r="W1292" s="45"/>
      <c r="X1292" s="45"/>
      <c r="Y1292" s="45"/>
      <c r="Z1292" s="45"/>
      <c r="AA1292" s="45"/>
      <c r="AB1292" s="45"/>
      <c r="AC1292" s="45"/>
      <c r="AD1292" s="45"/>
      <c r="AE1292" s="45"/>
      <c r="AF1292" s="45"/>
      <c r="AG1292" s="44"/>
    </row>
    <row r="1293" spans="1:33" ht="19.5" thickBot="1" x14ac:dyDescent="0.35">
      <c r="A1293" s="45"/>
      <c r="B1293" s="1673"/>
      <c r="C1293" s="293"/>
      <c r="D1293" s="293"/>
      <c r="E1293" s="293"/>
      <c r="F1293" s="293"/>
      <c r="G1293" s="1067"/>
      <c r="H1293" s="1067"/>
      <c r="I1293" s="293"/>
      <c r="J1293" s="293"/>
      <c r="K1293" s="1669"/>
      <c r="L1293" s="42"/>
      <c r="M1293" s="42"/>
      <c r="N1293" s="42"/>
      <c r="O1293" s="45"/>
      <c r="P1293" s="45"/>
      <c r="Q1293" s="45"/>
      <c r="R1293" s="45"/>
      <c r="S1293" s="45"/>
      <c r="T1293" s="45"/>
      <c r="U1293" s="45"/>
      <c r="V1293" s="45"/>
      <c r="W1293" s="45"/>
      <c r="X1293" s="45"/>
      <c r="Y1293" s="45"/>
      <c r="Z1293" s="45"/>
      <c r="AA1293" s="45"/>
      <c r="AB1293" s="45"/>
      <c r="AC1293" s="45"/>
      <c r="AD1293" s="45"/>
      <c r="AE1293" s="45"/>
      <c r="AF1293" s="45"/>
      <c r="AG1293" s="44"/>
    </row>
    <row r="1294" spans="1:33" ht="19.5" thickBot="1" x14ac:dyDescent="0.35">
      <c r="A1294" s="45"/>
      <c r="B1294" s="1673"/>
      <c r="C1294" s="293"/>
      <c r="D1294" s="293"/>
      <c r="E1294" s="293"/>
      <c r="F1294" s="293"/>
      <c r="G1294" s="1067"/>
      <c r="H1294" s="1067"/>
      <c r="I1294" s="293"/>
      <c r="J1294" s="293"/>
      <c r="K1294" s="1669"/>
      <c r="L1294" s="42"/>
      <c r="M1294" s="42"/>
      <c r="N1294" s="42"/>
      <c r="O1294" s="45"/>
      <c r="P1294" s="45"/>
      <c r="Q1294" s="45"/>
      <c r="R1294" s="45"/>
      <c r="S1294" s="45"/>
      <c r="T1294" s="45"/>
      <c r="U1294" s="45"/>
      <c r="V1294" s="45"/>
      <c r="W1294" s="45"/>
      <c r="X1294" s="45"/>
      <c r="Y1294" s="45"/>
      <c r="Z1294" s="45"/>
      <c r="AA1294" s="45"/>
      <c r="AB1294" s="45"/>
      <c r="AC1294" s="45"/>
      <c r="AD1294" s="45"/>
      <c r="AE1294" s="45"/>
      <c r="AF1294" s="45"/>
      <c r="AG1294" s="44"/>
    </row>
    <row r="1295" spans="1:33" ht="19.5" thickBot="1" x14ac:dyDescent="0.35">
      <c r="A1295" s="45"/>
      <c r="B1295" s="1673"/>
      <c r="C1295" s="293"/>
      <c r="D1295" s="293"/>
      <c r="E1295" s="293"/>
      <c r="F1295" s="293"/>
      <c r="G1295" s="1067"/>
      <c r="H1295" s="1067"/>
      <c r="I1295" s="293"/>
      <c r="J1295" s="293"/>
      <c r="K1295" s="1669"/>
      <c r="L1295" s="42"/>
      <c r="M1295" s="42"/>
      <c r="N1295" s="42"/>
      <c r="O1295" s="45"/>
      <c r="P1295" s="45"/>
      <c r="Q1295" s="45"/>
      <c r="R1295" s="45"/>
      <c r="S1295" s="45"/>
      <c r="T1295" s="45"/>
      <c r="U1295" s="45"/>
      <c r="V1295" s="45"/>
      <c r="W1295" s="45"/>
      <c r="X1295" s="45"/>
      <c r="Y1295" s="45"/>
      <c r="Z1295" s="45"/>
      <c r="AA1295" s="45"/>
      <c r="AB1295" s="45"/>
      <c r="AC1295" s="45"/>
      <c r="AD1295" s="45"/>
      <c r="AE1295" s="45"/>
      <c r="AF1295" s="45"/>
      <c r="AG1295" s="44"/>
    </row>
    <row r="1296" spans="1:33" ht="19.5" thickBot="1" x14ac:dyDescent="0.35">
      <c r="A1296" s="45"/>
      <c r="B1296" s="1673"/>
      <c r="C1296" s="293"/>
      <c r="D1296" s="293"/>
      <c r="E1296" s="293"/>
      <c r="F1296" s="293"/>
      <c r="G1296" s="1067"/>
      <c r="H1296" s="1067"/>
      <c r="I1296" s="293"/>
      <c r="J1296" s="293"/>
      <c r="K1296" s="1669"/>
      <c r="L1296" s="42"/>
      <c r="M1296" s="42"/>
      <c r="N1296" s="42"/>
      <c r="O1296" s="45"/>
      <c r="P1296" s="45"/>
      <c r="Q1296" s="45"/>
      <c r="R1296" s="45"/>
      <c r="S1296" s="45"/>
      <c r="T1296" s="45"/>
      <c r="U1296" s="45"/>
      <c r="V1296" s="45"/>
      <c r="W1296" s="45"/>
      <c r="X1296" s="45"/>
      <c r="Y1296" s="45"/>
      <c r="Z1296" s="45"/>
      <c r="AA1296" s="45"/>
      <c r="AB1296" s="45"/>
      <c r="AC1296" s="45"/>
      <c r="AD1296" s="45"/>
      <c r="AE1296" s="45"/>
      <c r="AF1296" s="45"/>
      <c r="AG1296" s="44"/>
    </row>
    <row r="1297" spans="1:33" ht="19.5" thickBot="1" x14ac:dyDescent="0.35">
      <c r="A1297" s="45"/>
      <c r="B1297" s="1673"/>
      <c r="C1297" s="293"/>
      <c r="D1297" s="293"/>
      <c r="E1297" s="293"/>
      <c r="F1297" s="293"/>
      <c r="G1297" s="1067"/>
      <c r="H1297" s="1067"/>
      <c r="I1297" s="293"/>
      <c r="J1297" s="293"/>
      <c r="K1297" s="1669"/>
      <c r="L1297" s="42"/>
      <c r="M1297" s="42"/>
      <c r="N1297" s="42"/>
      <c r="O1297" s="45"/>
      <c r="P1297" s="45"/>
      <c r="Q1297" s="45"/>
      <c r="R1297" s="45"/>
      <c r="S1297" s="45"/>
      <c r="T1297" s="45"/>
      <c r="U1297" s="45"/>
      <c r="V1297" s="45"/>
      <c r="W1297" s="45"/>
      <c r="X1297" s="45"/>
      <c r="Y1297" s="45"/>
      <c r="Z1297" s="45"/>
      <c r="AA1297" s="45"/>
      <c r="AB1297" s="45"/>
      <c r="AC1297" s="45"/>
      <c r="AD1297" s="45"/>
      <c r="AE1297" s="45"/>
      <c r="AF1297" s="45"/>
      <c r="AG1297" s="44"/>
    </row>
    <row r="1298" spans="1:33" ht="19.5" thickBot="1" x14ac:dyDescent="0.35">
      <c r="A1298" s="45"/>
      <c r="B1298" s="1673"/>
      <c r="C1298" s="293"/>
      <c r="D1298" s="293"/>
      <c r="E1298" s="293"/>
      <c r="F1298" s="293"/>
      <c r="G1298" s="1067"/>
      <c r="H1298" s="1067"/>
      <c r="I1298" s="293"/>
      <c r="J1298" s="293"/>
      <c r="K1298" s="1669"/>
      <c r="L1298" s="42"/>
      <c r="M1298" s="42"/>
      <c r="N1298" s="42"/>
      <c r="O1298" s="45"/>
      <c r="P1298" s="45"/>
      <c r="Q1298" s="45"/>
      <c r="R1298" s="45"/>
      <c r="S1298" s="45"/>
      <c r="T1298" s="45"/>
      <c r="U1298" s="45"/>
      <c r="V1298" s="45"/>
      <c r="W1298" s="45"/>
      <c r="X1298" s="45"/>
      <c r="Y1298" s="45"/>
      <c r="Z1298" s="45"/>
      <c r="AA1298" s="45"/>
      <c r="AB1298" s="45"/>
      <c r="AC1298" s="45"/>
      <c r="AD1298" s="45"/>
      <c r="AE1298" s="45"/>
      <c r="AF1298" s="45"/>
      <c r="AG1298" s="44"/>
    </row>
    <row r="1299" spans="1:33" ht="19.5" thickBot="1" x14ac:dyDescent="0.35">
      <c r="A1299" s="45"/>
      <c r="B1299" s="1673"/>
      <c r="C1299" s="293"/>
      <c r="D1299" s="293"/>
      <c r="E1299" s="293"/>
      <c r="F1299" s="293"/>
      <c r="G1299" s="1067"/>
      <c r="H1299" s="1067"/>
      <c r="I1299" s="293"/>
      <c r="J1299" s="293"/>
      <c r="K1299" s="1669"/>
      <c r="L1299" s="42"/>
      <c r="M1299" s="42"/>
      <c r="N1299" s="42"/>
      <c r="O1299" s="45"/>
      <c r="P1299" s="45"/>
      <c r="Q1299" s="45"/>
      <c r="R1299" s="45"/>
      <c r="S1299" s="45"/>
      <c r="T1299" s="45"/>
      <c r="U1299" s="45"/>
      <c r="V1299" s="45"/>
      <c r="W1299" s="45"/>
      <c r="X1299" s="45"/>
      <c r="Y1299" s="45"/>
      <c r="Z1299" s="45"/>
      <c r="AA1299" s="45"/>
      <c r="AB1299" s="45"/>
      <c r="AC1299" s="45"/>
      <c r="AD1299" s="45"/>
      <c r="AE1299" s="45"/>
      <c r="AF1299" s="45"/>
      <c r="AG1299" s="44"/>
    </row>
    <row r="1300" spans="1:33" ht="19.5" thickBot="1" x14ac:dyDescent="0.35">
      <c r="A1300" s="45"/>
      <c r="B1300" s="1673"/>
      <c r="C1300" s="293"/>
      <c r="D1300" s="293"/>
      <c r="E1300" s="293"/>
      <c r="F1300" s="293"/>
      <c r="G1300" s="1067"/>
      <c r="H1300" s="1067"/>
      <c r="I1300" s="293"/>
      <c r="J1300" s="293"/>
      <c r="K1300" s="1669"/>
      <c r="L1300" s="42"/>
      <c r="M1300" s="42"/>
      <c r="N1300" s="42"/>
      <c r="O1300" s="45"/>
      <c r="P1300" s="45"/>
      <c r="Q1300" s="45"/>
      <c r="R1300" s="45"/>
      <c r="S1300" s="45"/>
      <c r="T1300" s="45"/>
      <c r="U1300" s="45"/>
      <c r="V1300" s="45"/>
      <c r="W1300" s="45"/>
      <c r="X1300" s="45"/>
      <c r="Y1300" s="45"/>
      <c r="Z1300" s="45"/>
      <c r="AA1300" s="45"/>
      <c r="AB1300" s="45"/>
      <c r="AC1300" s="45"/>
      <c r="AD1300" s="45"/>
      <c r="AE1300" s="45"/>
      <c r="AF1300" s="45"/>
      <c r="AG1300" s="44"/>
    </row>
    <row r="1301" spans="1:33" ht="19.5" thickBot="1" x14ac:dyDescent="0.35">
      <c r="A1301" s="45"/>
      <c r="B1301" s="1673"/>
      <c r="C1301" s="293"/>
      <c r="D1301" s="293"/>
      <c r="E1301" s="293"/>
      <c r="F1301" s="293"/>
      <c r="G1301" s="1067"/>
      <c r="H1301" s="1067"/>
      <c r="I1301" s="293"/>
      <c r="J1301" s="293"/>
      <c r="K1301" s="1669"/>
      <c r="L1301" s="42"/>
      <c r="M1301" s="42"/>
      <c r="N1301" s="42"/>
      <c r="O1301" s="45"/>
      <c r="P1301" s="45"/>
      <c r="Q1301" s="45"/>
      <c r="R1301" s="45"/>
      <c r="S1301" s="45"/>
      <c r="T1301" s="45"/>
      <c r="U1301" s="45"/>
      <c r="V1301" s="45"/>
      <c r="W1301" s="45"/>
      <c r="X1301" s="45"/>
      <c r="Y1301" s="45"/>
      <c r="Z1301" s="45"/>
      <c r="AA1301" s="45"/>
      <c r="AB1301" s="45"/>
      <c r="AC1301" s="45"/>
      <c r="AD1301" s="45"/>
      <c r="AE1301" s="45"/>
      <c r="AF1301" s="45"/>
      <c r="AG1301" s="44"/>
    </row>
    <row r="1302" spans="1:33" ht="19.5" thickBot="1" x14ac:dyDescent="0.35">
      <c r="A1302" s="45"/>
      <c r="B1302" s="1673"/>
      <c r="C1302" s="293"/>
      <c r="D1302" s="293"/>
      <c r="E1302" s="293"/>
      <c r="F1302" s="293"/>
      <c r="G1302" s="1067"/>
      <c r="H1302" s="1067"/>
      <c r="I1302" s="293"/>
      <c r="J1302" s="293"/>
      <c r="K1302" s="1669"/>
      <c r="L1302" s="42"/>
      <c r="M1302" s="42"/>
      <c r="N1302" s="42"/>
      <c r="O1302" s="45"/>
      <c r="P1302" s="45"/>
      <c r="Q1302" s="45"/>
      <c r="R1302" s="45"/>
      <c r="S1302" s="45"/>
      <c r="T1302" s="45"/>
      <c r="U1302" s="45"/>
      <c r="V1302" s="45"/>
      <c r="W1302" s="45"/>
      <c r="X1302" s="45"/>
      <c r="Y1302" s="45"/>
      <c r="Z1302" s="45"/>
      <c r="AA1302" s="45"/>
      <c r="AB1302" s="45"/>
      <c r="AC1302" s="45"/>
      <c r="AD1302" s="45"/>
      <c r="AE1302" s="45"/>
      <c r="AF1302" s="45"/>
      <c r="AG1302" s="44"/>
    </row>
    <row r="1303" spans="1:33" ht="19.5" thickBot="1" x14ac:dyDescent="0.35">
      <c r="A1303" s="45"/>
      <c r="B1303" s="1673"/>
      <c r="C1303" s="293"/>
      <c r="D1303" s="293"/>
      <c r="E1303" s="293"/>
      <c r="F1303" s="293"/>
      <c r="G1303" s="1067"/>
      <c r="H1303" s="1067"/>
      <c r="I1303" s="293"/>
      <c r="J1303" s="293"/>
      <c r="K1303" s="1669"/>
      <c r="L1303" s="42"/>
      <c r="M1303" s="42"/>
      <c r="N1303" s="42"/>
      <c r="O1303" s="45"/>
      <c r="P1303" s="45"/>
      <c r="Q1303" s="45"/>
      <c r="R1303" s="45"/>
      <c r="S1303" s="45"/>
      <c r="T1303" s="45"/>
      <c r="U1303" s="45"/>
      <c r="V1303" s="45"/>
      <c r="W1303" s="45"/>
      <c r="X1303" s="45"/>
      <c r="Y1303" s="45"/>
      <c r="Z1303" s="45"/>
      <c r="AA1303" s="45"/>
      <c r="AB1303" s="45"/>
      <c r="AC1303" s="45"/>
      <c r="AD1303" s="45"/>
      <c r="AE1303" s="45"/>
      <c r="AF1303" s="45"/>
      <c r="AG1303" s="44"/>
    </row>
    <row r="1304" spans="1:33" ht="19.5" thickBot="1" x14ac:dyDescent="0.35">
      <c r="A1304" s="45"/>
      <c r="B1304" s="1673"/>
      <c r="C1304" s="293"/>
      <c r="D1304" s="293"/>
      <c r="E1304" s="293"/>
      <c r="F1304" s="293"/>
      <c r="G1304" s="1067"/>
      <c r="H1304" s="1067"/>
      <c r="I1304" s="293"/>
      <c r="J1304" s="293"/>
      <c r="K1304" s="1669"/>
      <c r="L1304" s="42"/>
      <c r="M1304" s="42"/>
      <c r="N1304" s="42"/>
      <c r="O1304" s="45"/>
      <c r="P1304" s="45"/>
      <c r="Q1304" s="45"/>
      <c r="R1304" s="45"/>
      <c r="S1304" s="45"/>
      <c r="T1304" s="45"/>
      <c r="U1304" s="45"/>
      <c r="V1304" s="45"/>
      <c r="W1304" s="45"/>
      <c r="X1304" s="45"/>
      <c r="Y1304" s="45"/>
      <c r="Z1304" s="45"/>
      <c r="AA1304" s="45"/>
      <c r="AB1304" s="45"/>
      <c r="AC1304" s="45"/>
      <c r="AD1304" s="45"/>
      <c r="AE1304" s="45"/>
      <c r="AF1304" s="45"/>
      <c r="AG1304" s="44"/>
    </row>
    <row r="1305" spans="1:33" ht="19.5" thickBot="1" x14ac:dyDescent="0.35">
      <c r="A1305" s="45"/>
      <c r="B1305" s="1673"/>
      <c r="C1305" s="293"/>
      <c r="D1305" s="293"/>
      <c r="E1305" s="293"/>
      <c r="F1305" s="293"/>
      <c r="G1305" s="1067"/>
      <c r="H1305" s="1067"/>
      <c r="I1305" s="293"/>
      <c r="J1305" s="293"/>
      <c r="K1305" s="1669"/>
      <c r="L1305" s="42"/>
      <c r="M1305" s="42"/>
      <c r="N1305" s="42"/>
      <c r="O1305" s="45"/>
      <c r="P1305" s="45"/>
      <c r="Q1305" s="45"/>
      <c r="R1305" s="45"/>
      <c r="S1305" s="45"/>
      <c r="T1305" s="45"/>
      <c r="U1305" s="45"/>
      <c r="V1305" s="45"/>
      <c r="W1305" s="45"/>
      <c r="X1305" s="45"/>
      <c r="Y1305" s="45"/>
      <c r="Z1305" s="45"/>
      <c r="AA1305" s="45"/>
      <c r="AB1305" s="45"/>
      <c r="AC1305" s="45"/>
      <c r="AD1305" s="45"/>
      <c r="AE1305" s="45"/>
      <c r="AF1305" s="45"/>
      <c r="AG1305" s="44"/>
    </row>
    <row r="1306" spans="1:33" ht="19.5" thickBot="1" x14ac:dyDescent="0.35">
      <c r="A1306" s="45"/>
      <c r="B1306" s="1673"/>
      <c r="C1306" s="293"/>
      <c r="D1306" s="293"/>
      <c r="E1306" s="293"/>
      <c r="F1306" s="293"/>
      <c r="G1306" s="1067"/>
      <c r="H1306" s="1067"/>
      <c r="I1306" s="293"/>
      <c r="J1306" s="293"/>
      <c r="K1306" s="1669"/>
      <c r="L1306" s="42"/>
      <c r="M1306" s="42"/>
      <c r="N1306" s="42"/>
      <c r="O1306" s="45"/>
      <c r="P1306" s="45"/>
      <c r="Q1306" s="45"/>
      <c r="R1306" s="45"/>
      <c r="S1306" s="45"/>
      <c r="T1306" s="45"/>
      <c r="U1306" s="45"/>
      <c r="V1306" s="45"/>
      <c r="W1306" s="45"/>
      <c r="X1306" s="45"/>
      <c r="Y1306" s="45"/>
      <c r="Z1306" s="45"/>
      <c r="AA1306" s="45"/>
      <c r="AB1306" s="45"/>
      <c r="AC1306" s="45"/>
      <c r="AD1306" s="45"/>
      <c r="AE1306" s="45"/>
      <c r="AF1306" s="45"/>
      <c r="AG1306" s="44"/>
    </row>
    <row r="1307" spans="1:33" ht="19.5" thickBot="1" x14ac:dyDescent="0.35">
      <c r="A1307" s="45"/>
      <c r="B1307" s="1673"/>
      <c r="C1307" s="293"/>
      <c r="D1307" s="293"/>
      <c r="E1307" s="293"/>
      <c r="F1307" s="293"/>
      <c r="G1307" s="1067"/>
      <c r="H1307" s="1067"/>
      <c r="I1307" s="293"/>
      <c r="J1307" s="293"/>
      <c r="K1307" s="1669"/>
      <c r="L1307" s="42"/>
      <c r="M1307" s="42"/>
      <c r="N1307" s="42"/>
      <c r="O1307" s="45"/>
      <c r="P1307" s="45"/>
      <c r="Q1307" s="45"/>
      <c r="R1307" s="45"/>
      <c r="S1307" s="45"/>
      <c r="T1307" s="45"/>
      <c r="U1307" s="45"/>
      <c r="V1307" s="45"/>
      <c r="W1307" s="45"/>
      <c r="X1307" s="45"/>
      <c r="Y1307" s="45"/>
      <c r="Z1307" s="45"/>
      <c r="AA1307" s="45"/>
      <c r="AB1307" s="45"/>
      <c r="AC1307" s="45"/>
      <c r="AD1307" s="45"/>
      <c r="AE1307" s="45"/>
      <c r="AF1307" s="45"/>
      <c r="AG1307" s="44"/>
    </row>
    <row r="1308" spans="1:33" ht="19.5" thickBot="1" x14ac:dyDescent="0.35">
      <c r="A1308" s="45"/>
      <c r="B1308" s="1673"/>
      <c r="C1308" s="293"/>
      <c r="D1308" s="293"/>
      <c r="E1308" s="293"/>
      <c r="F1308" s="293"/>
      <c r="G1308" s="1067"/>
      <c r="H1308" s="1067"/>
      <c r="I1308" s="293"/>
      <c r="J1308" s="293"/>
      <c r="K1308" s="1669"/>
      <c r="L1308" s="42"/>
      <c r="M1308" s="42"/>
      <c r="N1308" s="42"/>
      <c r="O1308" s="45"/>
      <c r="P1308" s="45"/>
      <c r="Q1308" s="45"/>
      <c r="R1308" s="45"/>
      <c r="S1308" s="45"/>
      <c r="T1308" s="45"/>
      <c r="U1308" s="45"/>
      <c r="V1308" s="45"/>
      <c r="W1308" s="45"/>
      <c r="X1308" s="45"/>
      <c r="Y1308" s="45"/>
      <c r="Z1308" s="45"/>
      <c r="AA1308" s="45"/>
      <c r="AB1308" s="45"/>
      <c r="AC1308" s="45"/>
      <c r="AD1308" s="45"/>
      <c r="AE1308" s="45"/>
      <c r="AF1308" s="45"/>
      <c r="AG1308" s="44"/>
    </row>
    <row r="1309" spans="1:33" ht="19.5" thickBot="1" x14ac:dyDescent="0.35">
      <c r="A1309" s="45"/>
      <c r="B1309" s="1673"/>
      <c r="C1309" s="293"/>
      <c r="D1309" s="293"/>
      <c r="E1309" s="293"/>
      <c r="F1309" s="293"/>
      <c r="G1309" s="1067"/>
      <c r="H1309" s="1067"/>
      <c r="I1309" s="293"/>
      <c r="J1309" s="293"/>
      <c r="K1309" s="1669"/>
      <c r="L1309" s="42"/>
      <c r="M1309" s="42"/>
      <c r="N1309" s="42"/>
      <c r="O1309" s="45"/>
      <c r="P1309" s="45"/>
      <c r="Q1309" s="45"/>
      <c r="R1309" s="45"/>
      <c r="S1309" s="45"/>
      <c r="T1309" s="45"/>
      <c r="U1309" s="45"/>
      <c r="V1309" s="45"/>
      <c r="W1309" s="45"/>
      <c r="X1309" s="45"/>
      <c r="Y1309" s="45"/>
      <c r="Z1309" s="45"/>
      <c r="AA1309" s="45"/>
      <c r="AB1309" s="45"/>
      <c r="AC1309" s="45"/>
      <c r="AD1309" s="45"/>
      <c r="AE1309" s="45"/>
      <c r="AF1309" s="45"/>
      <c r="AG1309" s="44"/>
    </row>
    <row r="1310" spans="1:33" ht="19.5" thickBot="1" x14ac:dyDescent="0.35">
      <c r="A1310" s="45"/>
      <c r="B1310" s="1673"/>
      <c r="C1310" s="293"/>
      <c r="D1310" s="293"/>
      <c r="E1310" s="293"/>
      <c r="F1310" s="293"/>
      <c r="G1310" s="1067"/>
      <c r="H1310" s="1067"/>
      <c r="I1310" s="293"/>
      <c r="J1310" s="293"/>
      <c r="K1310" s="1669"/>
      <c r="L1310" s="42"/>
      <c r="M1310" s="42"/>
      <c r="N1310" s="42"/>
      <c r="O1310" s="45"/>
      <c r="P1310" s="45"/>
      <c r="Q1310" s="45"/>
      <c r="R1310" s="45"/>
      <c r="S1310" s="45"/>
      <c r="T1310" s="45"/>
      <c r="U1310" s="45"/>
      <c r="V1310" s="45"/>
      <c r="W1310" s="45"/>
      <c r="X1310" s="45"/>
      <c r="Y1310" s="45"/>
      <c r="Z1310" s="45"/>
      <c r="AA1310" s="45"/>
      <c r="AB1310" s="45"/>
      <c r="AC1310" s="45"/>
      <c r="AD1310" s="45"/>
      <c r="AE1310" s="45"/>
      <c r="AF1310" s="45"/>
      <c r="AG1310" s="44"/>
    </row>
    <row r="1311" spans="1:33" ht="19.5" thickBot="1" x14ac:dyDescent="0.35">
      <c r="A1311" s="45"/>
      <c r="B1311" s="1673"/>
      <c r="C1311" s="293"/>
      <c r="D1311" s="293"/>
      <c r="E1311" s="293"/>
      <c r="F1311" s="293"/>
      <c r="G1311" s="1067"/>
      <c r="H1311" s="1067"/>
      <c r="I1311" s="293"/>
      <c r="J1311" s="293"/>
      <c r="K1311" s="1669"/>
      <c r="L1311" s="42"/>
      <c r="M1311" s="42"/>
      <c r="N1311" s="42"/>
      <c r="O1311" s="45"/>
      <c r="P1311" s="45"/>
      <c r="Q1311" s="45"/>
      <c r="R1311" s="45"/>
      <c r="S1311" s="45"/>
      <c r="T1311" s="45"/>
      <c r="U1311" s="45"/>
      <c r="V1311" s="45"/>
      <c r="W1311" s="45"/>
      <c r="X1311" s="45"/>
      <c r="Y1311" s="45"/>
      <c r="Z1311" s="45"/>
      <c r="AA1311" s="45"/>
      <c r="AB1311" s="45"/>
      <c r="AC1311" s="45"/>
      <c r="AD1311" s="45"/>
      <c r="AE1311" s="45"/>
      <c r="AF1311" s="45"/>
      <c r="AG1311" s="44"/>
    </row>
    <row r="1312" spans="1:33" ht="19.5" thickBot="1" x14ac:dyDescent="0.35">
      <c r="A1312" s="45"/>
      <c r="B1312" s="1673"/>
      <c r="C1312" s="293"/>
      <c r="D1312" s="293"/>
      <c r="E1312" s="293"/>
      <c r="F1312" s="293"/>
      <c r="G1312" s="1067"/>
      <c r="H1312" s="1067"/>
      <c r="I1312" s="293"/>
      <c r="J1312" s="293"/>
      <c r="K1312" s="1669"/>
      <c r="L1312" s="42"/>
      <c r="M1312" s="42"/>
      <c r="N1312" s="42"/>
      <c r="O1312" s="45"/>
      <c r="P1312" s="45"/>
      <c r="Q1312" s="45"/>
      <c r="R1312" s="45"/>
      <c r="S1312" s="45"/>
      <c r="T1312" s="45"/>
      <c r="U1312" s="45"/>
      <c r="V1312" s="45"/>
      <c r="W1312" s="45"/>
      <c r="X1312" s="45"/>
      <c r="Y1312" s="45"/>
      <c r="Z1312" s="45"/>
      <c r="AA1312" s="45"/>
      <c r="AB1312" s="45"/>
      <c r="AC1312" s="45"/>
      <c r="AD1312" s="45"/>
      <c r="AE1312" s="45"/>
      <c r="AF1312" s="45"/>
      <c r="AG1312" s="44"/>
    </row>
    <row r="1313" spans="1:33" ht="19.5" thickBot="1" x14ac:dyDescent="0.35">
      <c r="A1313" s="45"/>
      <c r="B1313" s="1673"/>
      <c r="C1313" s="293"/>
      <c r="D1313" s="293"/>
      <c r="E1313" s="293"/>
      <c r="F1313" s="293"/>
      <c r="G1313" s="1067"/>
      <c r="H1313" s="1067"/>
      <c r="I1313" s="293"/>
      <c r="J1313" s="293"/>
      <c r="K1313" s="1669"/>
      <c r="L1313" s="42"/>
      <c r="M1313" s="42"/>
      <c r="N1313" s="42"/>
      <c r="O1313" s="45"/>
      <c r="P1313" s="45"/>
      <c r="Q1313" s="45"/>
      <c r="R1313" s="45"/>
      <c r="S1313" s="45"/>
      <c r="T1313" s="45"/>
      <c r="U1313" s="45"/>
      <c r="V1313" s="45"/>
      <c r="W1313" s="45"/>
      <c r="X1313" s="45"/>
      <c r="Y1313" s="45"/>
      <c r="Z1313" s="45"/>
      <c r="AA1313" s="45"/>
      <c r="AB1313" s="45"/>
      <c r="AC1313" s="45"/>
      <c r="AD1313" s="45"/>
      <c r="AE1313" s="45"/>
      <c r="AF1313" s="45"/>
      <c r="AG1313" s="44"/>
    </row>
    <row r="1314" spans="1:33" ht="19.5" thickBot="1" x14ac:dyDescent="0.35">
      <c r="A1314" s="45"/>
      <c r="B1314" s="1673"/>
      <c r="C1314" s="293"/>
      <c r="D1314" s="293"/>
      <c r="E1314" s="293"/>
      <c r="F1314" s="293"/>
      <c r="G1314" s="1067"/>
      <c r="H1314" s="1067"/>
      <c r="I1314" s="293"/>
      <c r="J1314" s="293"/>
      <c r="K1314" s="1669"/>
      <c r="L1314" s="42"/>
      <c r="M1314" s="42"/>
      <c r="N1314" s="42"/>
      <c r="O1314" s="45"/>
      <c r="P1314" s="45"/>
      <c r="Q1314" s="45"/>
      <c r="R1314" s="45"/>
      <c r="S1314" s="45"/>
      <c r="T1314" s="45"/>
      <c r="U1314" s="45"/>
      <c r="V1314" s="45"/>
      <c r="W1314" s="45"/>
      <c r="X1314" s="45"/>
      <c r="Y1314" s="45"/>
      <c r="Z1314" s="45"/>
      <c r="AA1314" s="45"/>
      <c r="AB1314" s="45"/>
      <c r="AC1314" s="45"/>
      <c r="AD1314" s="45"/>
      <c r="AE1314" s="45"/>
      <c r="AF1314" s="45"/>
      <c r="AG1314" s="44"/>
    </row>
    <row r="1315" spans="1:33" ht="19.5" thickBot="1" x14ac:dyDescent="0.35">
      <c r="A1315" s="45"/>
      <c r="B1315" s="1673"/>
      <c r="C1315" s="293"/>
      <c r="D1315" s="293"/>
      <c r="E1315" s="293"/>
      <c r="F1315" s="293"/>
      <c r="G1315" s="1067"/>
      <c r="H1315" s="1067"/>
      <c r="I1315" s="293"/>
      <c r="J1315" s="293"/>
      <c r="K1315" s="1669"/>
      <c r="L1315" s="42"/>
      <c r="M1315" s="42"/>
      <c r="N1315" s="42"/>
      <c r="O1315" s="45"/>
      <c r="P1315" s="45"/>
      <c r="Q1315" s="45"/>
      <c r="R1315" s="45"/>
      <c r="S1315" s="45"/>
      <c r="T1315" s="45"/>
      <c r="U1315" s="45"/>
      <c r="V1315" s="45"/>
      <c r="W1315" s="45"/>
      <c r="X1315" s="45"/>
      <c r="Y1315" s="45"/>
      <c r="Z1315" s="45"/>
      <c r="AA1315" s="45"/>
      <c r="AB1315" s="45"/>
      <c r="AC1315" s="45"/>
      <c r="AD1315" s="45"/>
      <c r="AE1315" s="45"/>
      <c r="AF1315" s="45"/>
      <c r="AG1315" s="44"/>
    </row>
    <row r="1316" spans="1:33" ht="21" thickBot="1" x14ac:dyDescent="0.3">
      <c r="A1316" s="45"/>
      <c r="B1316" s="725"/>
      <c r="C1316" s="725"/>
      <c r="D1316" s="725"/>
      <c r="E1316" s="725"/>
      <c r="F1316" s="1188"/>
      <c r="G1316" s="2306" t="s">
        <v>295</v>
      </c>
      <c r="H1316" s="2306" t="s">
        <v>296</v>
      </c>
      <c r="I1316" s="1947" t="s">
        <v>297</v>
      </c>
      <c r="J1316" s="1948"/>
      <c r="K1316" s="1882" t="s">
        <v>931</v>
      </c>
      <c r="L1316" s="42"/>
      <c r="M1316" s="42"/>
      <c r="N1316" s="42"/>
      <c r="O1316" s="45"/>
      <c r="P1316" s="45"/>
      <c r="Q1316" s="45"/>
      <c r="R1316" s="45"/>
      <c r="S1316" s="45"/>
      <c r="T1316" s="45"/>
      <c r="U1316" s="45"/>
      <c r="V1316" s="45"/>
      <c r="W1316" s="45"/>
      <c r="X1316" s="45"/>
      <c r="Y1316" s="45"/>
      <c r="Z1316" s="45"/>
      <c r="AA1316" s="45"/>
      <c r="AB1316" s="45"/>
      <c r="AC1316" s="45"/>
      <c r="AD1316" s="45"/>
      <c r="AE1316" s="45"/>
      <c r="AF1316" s="45"/>
      <c r="AG1316" s="44"/>
    </row>
    <row r="1317" spans="1:33" ht="122.25" thickBot="1" x14ac:dyDescent="0.3">
      <c r="A1317" s="45"/>
      <c r="B1317" s="314" t="s">
        <v>1</v>
      </c>
      <c r="C1317" s="1651" t="s">
        <v>151</v>
      </c>
      <c r="D1317" s="1670" t="s">
        <v>152</v>
      </c>
      <c r="E1317" s="767" t="s">
        <v>158</v>
      </c>
      <c r="F1317" s="767" t="s">
        <v>153</v>
      </c>
      <c r="G1317" s="2307"/>
      <c r="H1317" s="2307"/>
      <c r="I1317" s="767" t="s">
        <v>298</v>
      </c>
      <c r="J1317" s="767" t="s">
        <v>299</v>
      </c>
      <c r="K1317" s="1944"/>
      <c r="L1317" s="42"/>
      <c r="M1317" s="42"/>
      <c r="N1317" s="42"/>
      <c r="O1317" s="45"/>
      <c r="P1317" s="45"/>
      <c r="Q1317" s="45"/>
      <c r="R1317" s="45"/>
      <c r="S1317" s="45"/>
      <c r="T1317" s="45"/>
      <c r="U1317" s="45"/>
      <c r="V1317" s="45"/>
      <c r="W1317" s="45"/>
      <c r="X1317" s="45"/>
      <c r="Y1317" s="45"/>
      <c r="Z1317" s="45"/>
      <c r="AA1317" s="45"/>
      <c r="AB1317" s="45"/>
      <c r="AC1317" s="45"/>
      <c r="AD1317" s="45"/>
      <c r="AE1317" s="45"/>
      <c r="AF1317" s="45"/>
      <c r="AG1317" s="44"/>
    </row>
    <row r="1318" spans="1:33" ht="16.5" thickBot="1" x14ac:dyDescent="0.3">
      <c r="A1318" s="45"/>
      <c r="B1318" s="1673"/>
      <c r="C1318" s="293"/>
      <c r="D1318" s="293"/>
      <c r="E1318" s="293"/>
      <c r="F1318" s="293"/>
      <c r="G1318" s="1067"/>
      <c r="H1318" s="1067"/>
      <c r="I1318" s="293"/>
      <c r="J1318" s="293"/>
      <c r="K1318" s="293"/>
      <c r="L1318" s="42"/>
      <c r="M1318" s="42"/>
      <c r="N1318" s="42"/>
      <c r="O1318" s="45"/>
      <c r="P1318" s="45"/>
      <c r="Q1318" s="45"/>
      <c r="R1318" s="45"/>
      <c r="S1318" s="45"/>
      <c r="T1318" s="45"/>
      <c r="U1318" s="45"/>
      <c r="V1318" s="45"/>
      <c r="W1318" s="45"/>
      <c r="X1318" s="45"/>
      <c r="Y1318" s="45"/>
      <c r="Z1318" s="45"/>
      <c r="AA1318" s="45"/>
      <c r="AB1318" s="45"/>
      <c r="AC1318" s="45"/>
      <c r="AD1318" s="45"/>
      <c r="AE1318" s="45"/>
      <c r="AF1318" s="45"/>
      <c r="AG1318" s="44"/>
    </row>
    <row r="1319" spans="1:33" ht="16.5" thickBot="1" x14ac:dyDescent="0.3">
      <c r="A1319" s="45"/>
      <c r="B1319" s="1673"/>
      <c r="C1319" s="293"/>
      <c r="D1319" s="293"/>
      <c r="E1319" s="293"/>
      <c r="F1319" s="293"/>
      <c r="G1319" s="1067"/>
      <c r="H1319" s="1067"/>
      <c r="I1319" s="293"/>
      <c r="J1319" s="293"/>
      <c r="K1319" s="293"/>
      <c r="L1319" s="42"/>
      <c r="M1319" s="42"/>
      <c r="N1319" s="42"/>
      <c r="O1319" s="45"/>
      <c r="P1319" s="45"/>
      <c r="Q1319" s="45"/>
      <c r="R1319" s="45"/>
      <c r="S1319" s="45"/>
      <c r="T1319" s="45"/>
      <c r="U1319" s="45"/>
      <c r="V1319" s="45"/>
      <c r="W1319" s="45"/>
      <c r="X1319" s="45"/>
      <c r="Y1319" s="45"/>
      <c r="Z1319" s="45"/>
      <c r="AA1319" s="45"/>
      <c r="AB1319" s="45"/>
      <c r="AC1319" s="45"/>
      <c r="AD1319" s="45"/>
      <c r="AE1319" s="45"/>
      <c r="AF1319" s="45"/>
      <c r="AG1319" s="44"/>
    </row>
    <row r="1320" spans="1:33" ht="16.5" thickBot="1" x14ac:dyDescent="0.3">
      <c r="A1320" s="45"/>
      <c r="B1320" s="1673"/>
      <c r="C1320" s="293"/>
      <c r="D1320" s="293"/>
      <c r="E1320" s="293"/>
      <c r="F1320" s="293"/>
      <c r="G1320" s="1067"/>
      <c r="H1320" s="1067"/>
      <c r="I1320" s="293"/>
      <c r="J1320" s="293"/>
      <c r="K1320" s="293"/>
      <c r="L1320" s="42"/>
      <c r="M1320" s="42"/>
      <c r="N1320" s="42"/>
      <c r="O1320" s="45"/>
      <c r="P1320" s="45"/>
      <c r="Q1320" s="45"/>
      <c r="R1320" s="45"/>
      <c r="S1320" s="45"/>
      <c r="T1320" s="45"/>
      <c r="U1320" s="45"/>
      <c r="V1320" s="45"/>
      <c r="W1320" s="45"/>
      <c r="X1320" s="45"/>
      <c r="Y1320" s="45"/>
      <c r="Z1320" s="45"/>
      <c r="AA1320" s="45"/>
      <c r="AB1320" s="45"/>
      <c r="AC1320" s="45"/>
      <c r="AD1320" s="45"/>
      <c r="AE1320" s="45"/>
      <c r="AF1320" s="45"/>
      <c r="AG1320" s="44"/>
    </row>
    <row r="1321" spans="1:33" ht="16.5" thickBot="1" x14ac:dyDescent="0.3">
      <c r="A1321" s="45"/>
      <c r="B1321" s="1673"/>
      <c r="C1321" s="293"/>
      <c r="D1321" s="293"/>
      <c r="E1321" s="293"/>
      <c r="F1321" s="293"/>
      <c r="G1321" s="1067"/>
      <c r="H1321" s="1067"/>
      <c r="I1321" s="293"/>
      <c r="J1321" s="293"/>
      <c r="K1321" s="293"/>
      <c r="L1321" s="42"/>
      <c r="M1321" s="42"/>
      <c r="N1321" s="42"/>
      <c r="O1321" s="45"/>
      <c r="P1321" s="45"/>
      <c r="Q1321" s="45"/>
      <c r="R1321" s="45"/>
      <c r="S1321" s="45"/>
      <c r="T1321" s="45"/>
      <c r="U1321" s="45"/>
      <c r="V1321" s="45"/>
      <c r="W1321" s="45"/>
      <c r="X1321" s="45"/>
      <c r="Y1321" s="45"/>
      <c r="Z1321" s="45"/>
      <c r="AA1321" s="45"/>
      <c r="AB1321" s="45"/>
      <c r="AC1321" s="45"/>
      <c r="AD1321" s="45"/>
      <c r="AE1321" s="45"/>
      <c r="AF1321" s="45"/>
      <c r="AG1321" s="44"/>
    </row>
    <row r="1322" spans="1:33" ht="16.5" thickBot="1" x14ac:dyDescent="0.3">
      <c r="A1322" s="45"/>
      <c r="B1322" s="1673"/>
      <c r="C1322" s="293"/>
      <c r="D1322" s="293"/>
      <c r="E1322" s="293"/>
      <c r="F1322" s="293"/>
      <c r="G1322" s="1067"/>
      <c r="H1322" s="1067"/>
      <c r="I1322" s="293"/>
      <c r="J1322" s="293"/>
      <c r="K1322" s="293"/>
      <c r="L1322" s="42"/>
      <c r="M1322" s="42"/>
      <c r="N1322" s="42"/>
      <c r="O1322" s="45"/>
      <c r="P1322" s="45"/>
      <c r="Q1322" s="45"/>
      <c r="R1322" s="45"/>
      <c r="S1322" s="45"/>
      <c r="T1322" s="45"/>
      <c r="U1322" s="45"/>
      <c r="V1322" s="45"/>
      <c r="W1322" s="45"/>
      <c r="X1322" s="45"/>
      <c r="Y1322" s="45"/>
      <c r="Z1322" s="45"/>
      <c r="AA1322" s="45"/>
      <c r="AB1322" s="45"/>
      <c r="AC1322" s="45"/>
      <c r="AD1322" s="45"/>
      <c r="AE1322" s="45"/>
      <c r="AF1322" s="45"/>
      <c r="AG1322" s="44"/>
    </row>
    <row r="1323" spans="1:33" ht="16.5" thickBot="1" x14ac:dyDescent="0.3">
      <c r="A1323" s="45"/>
      <c r="B1323" s="296"/>
      <c r="C1323" s="293"/>
      <c r="D1323" s="293"/>
      <c r="E1323" s="293"/>
      <c r="F1323" s="293"/>
      <c r="G1323" s="1067"/>
      <c r="H1323" s="1067"/>
      <c r="I1323" s="293"/>
      <c r="J1323" s="293"/>
      <c r="K1323" s="293"/>
      <c r="L1323" s="42"/>
      <c r="M1323" s="42"/>
      <c r="N1323" s="42"/>
      <c r="O1323" s="45"/>
      <c r="P1323" s="45"/>
      <c r="Q1323" s="45"/>
      <c r="R1323" s="45"/>
      <c r="S1323" s="45"/>
      <c r="T1323" s="45"/>
      <c r="U1323" s="45"/>
      <c r="V1323" s="45"/>
      <c r="W1323" s="45"/>
      <c r="X1323" s="45"/>
      <c r="Y1323" s="45"/>
      <c r="Z1323" s="45"/>
      <c r="AA1323" s="45"/>
      <c r="AB1323" s="45"/>
      <c r="AC1323" s="45"/>
      <c r="AD1323" s="45"/>
      <c r="AE1323" s="45"/>
      <c r="AF1323" s="45"/>
      <c r="AG1323" s="44"/>
    </row>
    <row r="1324" spans="1:33" ht="15.75" thickBot="1" x14ac:dyDescent="0.3">
      <c r="A1324" s="45"/>
      <c r="B1324" s="42"/>
      <c r="C1324" s="42"/>
      <c r="D1324" s="42"/>
      <c r="E1324" s="42"/>
      <c r="F1324" s="42"/>
      <c r="G1324" s="42"/>
      <c r="H1324" s="42"/>
      <c r="I1324" s="42"/>
      <c r="J1324" s="42"/>
      <c r="K1324" s="42"/>
      <c r="L1324" s="42"/>
      <c r="M1324" s="42"/>
      <c r="N1324" s="42"/>
      <c r="O1324" s="45"/>
      <c r="P1324" s="45"/>
      <c r="Q1324" s="45"/>
      <c r="R1324" s="45"/>
      <c r="S1324" s="45"/>
      <c r="T1324" s="45"/>
      <c r="U1324" s="45"/>
      <c r="V1324" s="45"/>
      <c r="W1324" s="45"/>
      <c r="X1324" s="45"/>
      <c r="Y1324" s="45"/>
      <c r="Z1324" s="45"/>
      <c r="AA1324" s="45"/>
      <c r="AB1324" s="45"/>
      <c r="AC1324" s="45"/>
      <c r="AD1324" s="45"/>
      <c r="AE1324" s="45"/>
      <c r="AF1324" s="45"/>
      <c r="AG1324" s="44"/>
    </row>
    <row r="1325" spans="1:33" ht="24" thickBot="1" x14ac:dyDescent="0.3">
      <c r="A1325" s="45"/>
      <c r="B1325" s="1203" t="s">
        <v>91</v>
      </c>
      <c r="C1325" s="2271"/>
      <c r="D1325" s="2272"/>
      <c r="E1325" s="2272"/>
      <c r="F1325" s="2272"/>
      <c r="G1325" s="2272"/>
      <c r="H1325" s="2272"/>
      <c r="I1325" s="2272"/>
      <c r="J1325" s="2272"/>
      <c r="K1325" s="2272"/>
      <c r="L1325" s="2272"/>
      <c r="M1325" s="2272"/>
      <c r="N1325" s="2272"/>
      <c r="O1325" s="2272"/>
      <c r="P1325" s="2272"/>
      <c r="Q1325" s="2272"/>
      <c r="R1325" s="2272"/>
      <c r="S1325" s="2272"/>
      <c r="T1325" s="2272"/>
      <c r="U1325" s="2272"/>
      <c r="V1325" s="2272"/>
      <c r="W1325" s="2272"/>
      <c r="X1325" s="2272"/>
      <c r="Y1325" s="2272"/>
      <c r="Z1325" s="2273"/>
      <c r="AA1325" s="45"/>
      <c r="AB1325" s="45"/>
      <c r="AC1325" s="45"/>
      <c r="AD1325" s="45"/>
      <c r="AE1325" s="45"/>
      <c r="AF1325" s="45"/>
      <c r="AG1325" s="44"/>
    </row>
    <row r="1326" spans="1:33" ht="15" customHeight="1" thickBot="1" x14ac:dyDescent="0.3">
      <c r="A1326" s="45"/>
      <c r="B1326" s="45"/>
      <c r="C1326" s="2277"/>
      <c r="D1326" s="2278"/>
      <c r="E1326" s="2278"/>
      <c r="F1326" s="2278"/>
      <c r="G1326" s="2278"/>
      <c r="H1326" s="2278"/>
      <c r="I1326" s="2278"/>
      <c r="J1326" s="2278"/>
      <c r="K1326" s="2278"/>
      <c r="L1326" s="2278"/>
      <c r="M1326" s="2278"/>
      <c r="N1326" s="2278"/>
      <c r="O1326" s="2278"/>
      <c r="P1326" s="2278"/>
      <c r="Q1326" s="2278"/>
      <c r="R1326" s="2278"/>
      <c r="S1326" s="2278"/>
      <c r="T1326" s="2278"/>
      <c r="U1326" s="2278"/>
      <c r="V1326" s="2278"/>
      <c r="W1326" s="2278"/>
      <c r="X1326" s="2278"/>
      <c r="Y1326" s="2278"/>
      <c r="Z1326" s="2279"/>
      <c r="AA1326" s="45"/>
      <c r="AB1326" s="45"/>
      <c r="AC1326" s="45"/>
      <c r="AD1326" s="45"/>
      <c r="AE1326" s="45"/>
      <c r="AF1326" s="45"/>
      <c r="AG1326" s="44"/>
    </row>
    <row r="1327" spans="1:33" x14ac:dyDescent="0.25">
      <c r="A1327" s="71"/>
      <c r="B1327" s="72"/>
      <c r="C1327" s="72"/>
      <c r="D1327" s="72"/>
      <c r="E1327" s="72"/>
      <c r="F1327" s="72"/>
      <c r="G1327" s="72"/>
      <c r="H1327" s="72"/>
      <c r="I1327" s="72"/>
      <c r="J1327" s="72"/>
      <c r="K1327" s="72"/>
      <c r="L1327" s="72"/>
      <c r="M1327" s="72"/>
      <c r="N1327" s="72"/>
      <c r="O1327" s="72"/>
      <c r="P1327" s="72"/>
      <c r="Q1327" s="72"/>
      <c r="R1327" s="72"/>
      <c r="S1327" s="72"/>
      <c r="T1327" s="72"/>
      <c r="U1327" s="72"/>
      <c r="V1327" s="72"/>
      <c r="W1327" s="72"/>
      <c r="X1327" s="72"/>
      <c r="Y1327" s="72"/>
      <c r="Z1327" s="72"/>
      <c r="AA1327" s="72"/>
      <c r="AB1327" s="72"/>
      <c r="AC1327" s="72"/>
      <c r="AD1327" s="72"/>
      <c r="AE1327" s="72"/>
      <c r="AF1327" s="72"/>
      <c r="AG1327" s="44"/>
    </row>
    <row r="1328" spans="1:33" ht="25.5" customHeight="1" thickBot="1" x14ac:dyDescent="0.3">
      <c r="A1328" s="298"/>
      <c r="B1328" s="298"/>
      <c r="C1328" s="298"/>
      <c r="D1328" s="298"/>
      <c r="E1328" s="298"/>
      <c r="F1328" s="299"/>
      <c r="G1328" s="298"/>
      <c r="H1328" s="298"/>
      <c r="I1328" s="298"/>
      <c r="J1328" s="298"/>
      <c r="K1328" s="298"/>
      <c r="L1328" s="298"/>
      <c r="M1328" s="298"/>
      <c r="N1328" s="298"/>
      <c r="O1328" s="298"/>
      <c r="P1328" s="298"/>
      <c r="Q1328" s="298"/>
      <c r="R1328" s="298"/>
      <c r="S1328" s="298"/>
      <c r="T1328" s="298"/>
      <c r="U1328" s="298"/>
      <c r="V1328" s="298"/>
      <c r="W1328" s="298"/>
      <c r="X1328" s="298"/>
      <c r="Y1328" s="298"/>
      <c r="Z1328" s="298"/>
      <c r="AA1328" s="298"/>
      <c r="AB1328" s="298"/>
      <c r="AC1328" s="298"/>
      <c r="AD1328" s="298"/>
      <c r="AE1328" s="298"/>
      <c r="AF1328" s="298"/>
      <c r="AG1328" s="44"/>
    </row>
    <row r="1329" spans="1:33" ht="21.75" thickBot="1" x14ac:dyDescent="0.3">
      <c r="A1329" s="298"/>
      <c r="B1329" s="298"/>
      <c r="C1329" s="298"/>
      <c r="D1329" s="298"/>
      <c r="E1329" s="300" t="s">
        <v>274</v>
      </c>
      <c r="F1329" s="1389">
        <f>'DEUXIEME TRIMES.'!F1770</f>
        <v>0</v>
      </c>
      <c r="G1329" s="298"/>
      <c r="H1329" s="298"/>
      <c r="I1329" s="298"/>
      <c r="J1329" s="298"/>
      <c r="K1329" s="298"/>
      <c r="L1329" s="298"/>
      <c r="M1329" s="298"/>
      <c r="N1329" s="298"/>
      <c r="O1329" s="298"/>
      <c r="P1329" s="298"/>
      <c r="Q1329" s="298"/>
      <c r="R1329" s="298"/>
      <c r="S1329" s="298"/>
      <c r="T1329" s="298"/>
      <c r="U1329" s="298"/>
      <c r="V1329" s="298"/>
      <c r="W1329" s="298"/>
      <c r="X1329" s="298"/>
      <c r="Y1329" s="298"/>
      <c r="Z1329" s="298"/>
      <c r="AA1329" s="298"/>
      <c r="AB1329" s="298"/>
      <c r="AC1329" s="298"/>
      <c r="AD1329" s="298"/>
      <c r="AE1329" s="298"/>
      <c r="AF1329" s="298"/>
      <c r="AG1329" s="44"/>
    </row>
    <row r="1330" spans="1:33" ht="21.75" thickBot="1" x14ac:dyDescent="0.3">
      <c r="A1330" s="254"/>
      <c r="B1330" s="298"/>
      <c r="C1330" s="298"/>
      <c r="D1330" s="64"/>
      <c r="E1330" s="300" t="s">
        <v>275</v>
      </c>
      <c r="F1330" s="1389">
        <f>'DEUXIEME TRIMES.'!F1771</f>
        <v>0</v>
      </c>
      <c r="G1330" s="64"/>
      <c r="H1330" s="64"/>
      <c r="I1330" s="64"/>
      <c r="J1330" s="64"/>
      <c r="K1330" s="64"/>
      <c r="L1330" s="42"/>
      <c r="M1330" s="42"/>
      <c r="N1330" s="42"/>
      <c r="O1330" s="254"/>
      <c r="P1330" s="45"/>
      <c r="Q1330" s="45"/>
      <c r="R1330" s="45"/>
      <c r="S1330" s="45"/>
      <c r="T1330" s="45"/>
      <c r="U1330" s="45"/>
      <c r="V1330" s="45"/>
      <c r="W1330" s="45"/>
      <c r="X1330" s="45"/>
      <c r="Y1330" s="45"/>
      <c r="Z1330" s="45"/>
      <c r="AA1330" s="298"/>
      <c r="AB1330" s="298"/>
      <c r="AC1330" s="298"/>
      <c r="AD1330" s="298"/>
      <c r="AE1330" s="298"/>
      <c r="AF1330" s="298"/>
      <c r="AG1330" s="44"/>
    </row>
    <row r="1331" spans="1:33" ht="45.75" thickBot="1" x14ac:dyDescent="0.3">
      <c r="A1331" s="254"/>
      <c r="B1331" s="298"/>
      <c r="C1331" s="298"/>
      <c r="D1331" s="64"/>
      <c r="E1331" s="301" t="s">
        <v>1087</v>
      </c>
      <c r="F1331" s="289">
        <f>SUBTOTAL(3,C1335:C1434)-4</f>
        <v>0</v>
      </c>
      <c r="G1331" s="64"/>
      <c r="H1331" s="64"/>
      <c r="I1331" s="64"/>
      <c r="J1331" s="64"/>
      <c r="K1331" s="64"/>
      <c r="L1331" s="42"/>
      <c r="M1331" s="42"/>
      <c r="N1331" s="42"/>
      <c r="O1331" s="254"/>
      <c r="P1331" s="45"/>
      <c r="Q1331" s="45"/>
      <c r="R1331" s="45"/>
      <c r="S1331" s="45"/>
      <c r="T1331" s="45"/>
      <c r="U1331" s="45"/>
      <c r="V1331" s="45"/>
      <c r="W1331" s="45"/>
      <c r="X1331" s="45"/>
      <c r="Y1331" s="45"/>
      <c r="Z1331" s="45"/>
      <c r="AA1331" s="298"/>
      <c r="AB1331" s="298"/>
      <c r="AC1331" s="298"/>
      <c r="AD1331" s="298"/>
      <c r="AE1331" s="298"/>
      <c r="AF1331" s="298"/>
      <c r="AG1331" s="44"/>
    </row>
    <row r="1332" spans="1:33" ht="30.75" thickBot="1" x14ac:dyDescent="0.3">
      <c r="A1332" s="254"/>
      <c r="B1332" s="295" t="s">
        <v>790</v>
      </c>
      <c r="C1332" s="318"/>
      <c r="D1332" s="318"/>
      <c r="E1332" s="297" t="s">
        <v>1088</v>
      </c>
      <c r="F1332" s="289">
        <f>SUM(F1329:F1331)</f>
        <v>0</v>
      </c>
      <c r="G1332" s="318"/>
      <c r="H1332" s="318"/>
      <c r="I1332" s="318"/>
      <c r="J1332" s="64"/>
      <c r="K1332" s="64"/>
      <c r="L1332" s="42"/>
      <c r="M1332" s="42"/>
      <c r="N1332" s="42"/>
      <c r="O1332" s="254"/>
      <c r="P1332" s="45"/>
      <c r="Q1332" s="45"/>
      <c r="R1332" s="45"/>
      <c r="S1332" s="45"/>
      <c r="T1332" s="45"/>
      <c r="U1332" s="45"/>
      <c r="V1332" s="45"/>
      <c r="W1332" s="45"/>
      <c r="X1332" s="45"/>
      <c r="Y1332" s="45"/>
      <c r="Z1332" s="45"/>
      <c r="AA1332" s="298"/>
      <c r="AB1332" s="298"/>
      <c r="AC1332" s="298"/>
      <c r="AD1332" s="298"/>
      <c r="AE1332" s="298"/>
      <c r="AF1332" s="298"/>
      <c r="AG1332" s="44"/>
    </row>
    <row r="1333" spans="1:33" ht="19.5" thickBot="1" x14ac:dyDescent="0.3">
      <c r="A1333" s="254"/>
      <c r="B1333" s="295"/>
      <c r="C1333" s="318"/>
      <c r="D1333" s="318"/>
      <c r="E1333" s="319"/>
      <c r="F1333" s="319"/>
      <c r="G1333" s="319"/>
      <c r="H1333" s="319"/>
      <c r="I1333" s="319"/>
      <c r="J1333" s="64"/>
      <c r="K1333" s="64"/>
      <c r="L1333" s="42"/>
      <c r="M1333" s="42"/>
      <c r="N1333" s="42"/>
      <c r="O1333" s="254"/>
      <c r="P1333" s="45"/>
      <c r="Q1333" s="45"/>
      <c r="R1333" s="45"/>
      <c r="S1333" s="45"/>
      <c r="T1333" s="45"/>
      <c r="U1333" s="45"/>
      <c r="V1333" s="45"/>
      <c r="W1333" s="45"/>
      <c r="X1333" s="45"/>
      <c r="Y1333" s="45"/>
      <c r="Z1333" s="45"/>
      <c r="AA1333" s="298"/>
      <c r="AB1333" s="298"/>
      <c r="AC1333" s="298"/>
      <c r="AD1333" s="298"/>
      <c r="AE1333" s="298"/>
      <c r="AF1333" s="298"/>
      <c r="AG1333" s="44"/>
    </row>
    <row r="1334" spans="1:33" ht="186.75" thickBot="1" x14ac:dyDescent="0.3">
      <c r="A1334" s="45"/>
      <c r="B1334" s="320" t="s">
        <v>1</v>
      </c>
      <c r="C1334" s="321" t="s">
        <v>151</v>
      </c>
      <c r="D1334" s="322" t="s">
        <v>278</v>
      </c>
      <c r="E1334" s="322" t="s">
        <v>158</v>
      </c>
      <c r="F1334" s="322" t="s">
        <v>30</v>
      </c>
      <c r="G1334" s="323" t="s">
        <v>301</v>
      </c>
      <c r="H1334" s="322" t="s">
        <v>302</v>
      </c>
      <c r="I1334" s="322" t="s">
        <v>303</v>
      </c>
      <c r="J1334" s="64"/>
      <c r="K1334" s="64"/>
      <c r="L1334" s="42"/>
      <c r="M1334" s="42"/>
      <c r="N1334" s="42"/>
      <c r="O1334" s="45"/>
      <c r="P1334" s="45"/>
      <c r="Q1334" s="45"/>
      <c r="R1334" s="45"/>
      <c r="S1334" s="45"/>
      <c r="T1334" s="45"/>
      <c r="U1334" s="45"/>
      <c r="V1334" s="45"/>
      <c r="W1334" s="45"/>
      <c r="X1334" s="45"/>
      <c r="Y1334" s="45"/>
      <c r="Z1334" s="45"/>
      <c r="AA1334" s="298"/>
      <c r="AB1334" s="298"/>
      <c r="AC1334" s="298"/>
      <c r="AD1334" s="298"/>
      <c r="AE1334" s="298"/>
      <c r="AF1334" s="298"/>
      <c r="AG1334" s="44"/>
    </row>
    <row r="1335" spans="1:33" ht="16.5" thickBot="1" x14ac:dyDescent="0.3">
      <c r="A1335" s="45"/>
      <c r="B1335" s="296"/>
      <c r="C1335" s="293"/>
      <c r="D1335" s="293"/>
      <c r="E1335" s="293"/>
      <c r="F1335" s="293"/>
      <c r="G1335" s="1067"/>
      <c r="H1335" s="293"/>
      <c r="I1335" s="293"/>
      <c r="J1335" s="64"/>
      <c r="K1335" s="64"/>
      <c r="L1335" s="42"/>
      <c r="M1335" s="42"/>
      <c r="N1335" s="42"/>
      <c r="O1335" s="45"/>
      <c r="P1335" s="45"/>
      <c r="Q1335" s="45"/>
      <c r="R1335" s="45"/>
      <c r="S1335" s="45"/>
      <c r="T1335" s="45"/>
      <c r="U1335" s="45"/>
      <c r="V1335" s="45"/>
      <c r="W1335" s="45"/>
      <c r="X1335" s="45"/>
      <c r="Y1335" s="45"/>
      <c r="Z1335" s="45"/>
      <c r="AA1335" s="298"/>
      <c r="AB1335" s="298"/>
      <c r="AC1335" s="298"/>
      <c r="AD1335" s="298"/>
      <c r="AE1335" s="298"/>
      <c r="AF1335" s="298"/>
      <c r="AG1335" s="44"/>
    </row>
    <row r="1336" spans="1:33" ht="16.5" thickBot="1" x14ac:dyDescent="0.3">
      <c r="A1336" s="45"/>
      <c r="B1336" s="292"/>
      <c r="C1336" s="293"/>
      <c r="D1336" s="293"/>
      <c r="E1336" s="293"/>
      <c r="F1336" s="293"/>
      <c r="G1336" s="1067"/>
      <c r="H1336" s="293"/>
      <c r="I1336" s="293"/>
      <c r="J1336" s="64"/>
      <c r="K1336" s="64"/>
      <c r="L1336" s="42"/>
      <c r="M1336" s="42"/>
      <c r="N1336" s="42"/>
      <c r="O1336" s="45"/>
      <c r="P1336" s="45"/>
      <c r="Q1336" s="45"/>
      <c r="R1336" s="45"/>
      <c r="S1336" s="45"/>
      <c r="T1336" s="45"/>
      <c r="U1336" s="45"/>
      <c r="V1336" s="45"/>
      <c r="W1336" s="45"/>
      <c r="X1336" s="45"/>
      <c r="Y1336" s="45"/>
      <c r="Z1336" s="45"/>
      <c r="AA1336" s="298"/>
      <c r="AB1336" s="298"/>
      <c r="AC1336" s="298"/>
      <c r="AD1336" s="298"/>
      <c r="AE1336" s="298"/>
      <c r="AF1336" s="298"/>
      <c r="AG1336" s="44"/>
    </row>
    <row r="1337" spans="1:33" ht="16.5" thickBot="1" x14ac:dyDescent="0.3">
      <c r="A1337" s="45"/>
      <c r="B1337" s="292"/>
      <c r="C1337" s="293"/>
      <c r="D1337" s="293"/>
      <c r="E1337" s="293"/>
      <c r="F1337" s="293"/>
      <c r="G1337" s="1067"/>
      <c r="H1337" s="293"/>
      <c r="I1337" s="293"/>
      <c r="J1337" s="64"/>
      <c r="K1337" s="64"/>
      <c r="L1337" s="42"/>
      <c r="M1337" s="42"/>
      <c r="N1337" s="42"/>
      <c r="O1337" s="45"/>
      <c r="P1337" s="45"/>
      <c r="Q1337" s="45"/>
      <c r="R1337" s="45"/>
      <c r="S1337" s="45"/>
      <c r="T1337" s="45"/>
      <c r="U1337" s="45"/>
      <c r="V1337" s="45"/>
      <c r="W1337" s="45"/>
      <c r="X1337" s="45"/>
      <c r="Y1337" s="45"/>
      <c r="Z1337" s="45"/>
      <c r="AA1337" s="298"/>
      <c r="AB1337" s="298"/>
      <c r="AC1337" s="298"/>
      <c r="AD1337" s="298"/>
      <c r="AE1337" s="298"/>
      <c r="AF1337" s="298"/>
      <c r="AG1337" s="44"/>
    </row>
    <row r="1338" spans="1:33" ht="16.5" thickBot="1" x14ac:dyDescent="0.3">
      <c r="A1338" s="45"/>
      <c r="B1338" s="292"/>
      <c r="C1338" s="293"/>
      <c r="D1338" s="293"/>
      <c r="E1338" s="293"/>
      <c r="F1338" s="293"/>
      <c r="G1338" s="1067"/>
      <c r="H1338" s="293"/>
      <c r="I1338" s="293"/>
      <c r="J1338" s="64"/>
      <c r="K1338" s="64"/>
      <c r="L1338" s="42"/>
      <c r="M1338" s="42"/>
      <c r="N1338" s="42"/>
      <c r="O1338" s="45"/>
      <c r="P1338" s="45"/>
      <c r="Q1338" s="45"/>
      <c r="R1338" s="45"/>
      <c r="S1338" s="45"/>
      <c r="T1338" s="45"/>
      <c r="U1338" s="45"/>
      <c r="V1338" s="45"/>
      <c r="W1338" s="45"/>
      <c r="X1338" s="45"/>
      <c r="Y1338" s="45"/>
      <c r="Z1338" s="45"/>
      <c r="AA1338" s="298"/>
      <c r="AB1338" s="298"/>
      <c r="AC1338" s="298"/>
      <c r="AD1338" s="298"/>
      <c r="AE1338" s="298"/>
      <c r="AF1338" s="298"/>
      <c r="AG1338" s="44"/>
    </row>
    <row r="1339" spans="1:33" ht="16.5" thickBot="1" x14ac:dyDescent="0.3">
      <c r="A1339" s="45"/>
      <c r="B1339" s="292"/>
      <c r="C1339" s="293"/>
      <c r="D1339" s="293"/>
      <c r="E1339" s="293"/>
      <c r="F1339" s="293"/>
      <c r="G1339" s="1067"/>
      <c r="H1339" s="293"/>
      <c r="I1339" s="293"/>
      <c r="J1339" s="64"/>
      <c r="K1339" s="64"/>
      <c r="L1339" s="42"/>
      <c r="M1339" s="42"/>
      <c r="N1339" s="42"/>
      <c r="O1339" s="45"/>
      <c r="P1339" s="45"/>
      <c r="Q1339" s="45"/>
      <c r="R1339" s="45"/>
      <c r="S1339" s="45"/>
      <c r="T1339" s="45"/>
      <c r="U1339" s="45"/>
      <c r="V1339" s="45"/>
      <c r="W1339" s="45"/>
      <c r="X1339" s="45"/>
      <c r="Y1339" s="45"/>
      <c r="Z1339" s="45"/>
      <c r="AA1339" s="298"/>
      <c r="AB1339" s="298"/>
      <c r="AC1339" s="298"/>
      <c r="AD1339" s="298"/>
      <c r="AE1339" s="298"/>
      <c r="AF1339" s="298"/>
      <c r="AG1339" s="44"/>
    </row>
    <row r="1340" spans="1:33" ht="16.5" thickBot="1" x14ac:dyDescent="0.3">
      <c r="A1340" s="45"/>
      <c r="B1340" s="292"/>
      <c r="C1340" s="293"/>
      <c r="D1340" s="293"/>
      <c r="E1340" s="293"/>
      <c r="F1340" s="293"/>
      <c r="G1340" s="1067"/>
      <c r="H1340" s="293"/>
      <c r="I1340" s="293"/>
      <c r="J1340" s="64"/>
      <c r="K1340" s="64"/>
      <c r="L1340" s="42"/>
      <c r="M1340" s="42"/>
      <c r="N1340" s="42"/>
      <c r="O1340" s="45"/>
      <c r="P1340" s="45"/>
      <c r="Q1340" s="45"/>
      <c r="R1340" s="45"/>
      <c r="S1340" s="45"/>
      <c r="T1340" s="45"/>
      <c r="U1340" s="45"/>
      <c r="V1340" s="45"/>
      <c r="W1340" s="45"/>
      <c r="X1340" s="45"/>
      <c r="Y1340" s="45"/>
      <c r="Z1340" s="45"/>
      <c r="AA1340" s="298"/>
      <c r="AB1340" s="298"/>
      <c r="AC1340" s="298"/>
      <c r="AD1340" s="298"/>
      <c r="AE1340" s="298"/>
      <c r="AF1340" s="298"/>
      <c r="AG1340" s="44"/>
    </row>
    <row r="1341" spans="1:33" ht="16.5" thickBot="1" x14ac:dyDescent="0.3">
      <c r="A1341" s="45"/>
      <c r="B1341" s="292"/>
      <c r="C1341" s="293"/>
      <c r="D1341" s="293"/>
      <c r="E1341" s="293"/>
      <c r="F1341" s="293"/>
      <c r="G1341" s="293"/>
      <c r="H1341" s="293"/>
      <c r="I1341" s="293"/>
      <c r="J1341" s="64"/>
      <c r="K1341" s="64"/>
      <c r="L1341" s="42"/>
      <c r="M1341" s="42"/>
      <c r="N1341" s="42"/>
      <c r="O1341" s="45"/>
      <c r="P1341" s="45"/>
      <c r="Q1341" s="45"/>
      <c r="R1341" s="45"/>
      <c r="S1341" s="45"/>
      <c r="T1341" s="45"/>
      <c r="U1341" s="45"/>
      <c r="V1341" s="45"/>
      <c r="W1341" s="45"/>
      <c r="X1341" s="45"/>
      <c r="Y1341" s="45"/>
      <c r="Z1341" s="45"/>
      <c r="AA1341" s="298"/>
      <c r="AB1341" s="298"/>
      <c r="AC1341" s="298"/>
      <c r="AD1341" s="298"/>
      <c r="AE1341" s="298"/>
      <c r="AF1341" s="298"/>
      <c r="AG1341" s="44"/>
    </row>
    <row r="1342" spans="1:33" ht="16.5" thickBot="1" x14ac:dyDescent="0.3">
      <c r="A1342" s="45"/>
      <c r="B1342" s="292"/>
      <c r="C1342" s="293"/>
      <c r="D1342" s="293"/>
      <c r="E1342" s="293"/>
      <c r="F1342" s="293"/>
      <c r="G1342" s="293"/>
      <c r="H1342" s="293"/>
      <c r="I1342" s="293"/>
      <c r="J1342" s="64"/>
      <c r="K1342" s="64"/>
      <c r="L1342" s="42"/>
      <c r="M1342" s="42"/>
      <c r="N1342" s="42"/>
      <c r="O1342" s="45"/>
      <c r="P1342" s="45"/>
      <c r="Q1342" s="45"/>
      <c r="R1342" s="45"/>
      <c r="S1342" s="45"/>
      <c r="T1342" s="45"/>
      <c r="U1342" s="45"/>
      <c r="V1342" s="45"/>
      <c r="W1342" s="45"/>
      <c r="X1342" s="45"/>
      <c r="Y1342" s="45"/>
      <c r="Z1342" s="45"/>
      <c r="AA1342" s="298"/>
      <c r="AB1342" s="298"/>
      <c r="AC1342" s="298"/>
      <c r="AD1342" s="298"/>
      <c r="AE1342" s="298"/>
      <c r="AF1342" s="298"/>
      <c r="AG1342" s="44"/>
    </row>
    <row r="1343" spans="1:33" ht="16.5" thickBot="1" x14ac:dyDescent="0.3">
      <c r="A1343" s="45"/>
      <c r="B1343" s="292"/>
      <c r="C1343" s="293"/>
      <c r="D1343" s="293"/>
      <c r="E1343" s="293"/>
      <c r="F1343" s="293"/>
      <c r="G1343" s="293"/>
      <c r="H1343" s="293"/>
      <c r="I1343" s="293"/>
      <c r="J1343" s="64"/>
      <c r="K1343" s="64"/>
      <c r="L1343" s="42"/>
      <c r="M1343" s="42"/>
      <c r="N1343" s="42"/>
      <c r="O1343" s="45"/>
      <c r="P1343" s="45"/>
      <c r="Q1343" s="45"/>
      <c r="R1343" s="45"/>
      <c r="S1343" s="45"/>
      <c r="T1343" s="45"/>
      <c r="U1343" s="45"/>
      <c r="V1343" s="45"/>
      <c r="W1343" s="45"/>
      <c r="X1343" s="45"/>
      <c r="Y1343" s="45"/>
      <c r="Z1343" s="45"/>
      <c r="AA1343" s="298"/>
      <c r="AB1343" s="298"/>
      <c r="AC1343" s="298"/>
      <c r="AD1343" s="298"/>
      <c r="AE1343" s="298"/>
      <c r="AF1343" s="298"/>
      <c r="AG1343" s="44"/>
    </row>
    <row r="1344" spans="1:33" ht="16.5" thickBot="1" x14ac:dyDescent="0.3">
      <c r="A1344" s="45"/>
      <c r="B1344" s="292"/>
      <c r="C1344" s="293"/>
      <c r="D1344" s="293"/>
      <c r="E1344" s="293"/>
      <c r="F1344" s="293"/>
      <c r="G1344" s="293"/>
      <c r="H1344" s="293"/>
      <c r="I1344" s="293"/>
      <c r="J1344" s="64"/>
      <c r="K1344" s="64"/>
      <c r="L1344" s="42"/>
      <c r="M1344" s="42"/>
      <c r="N1344" s="42"/>
      <c r="O1344" s="45"/>
      <c r="P1344" s="45"/>
      <c r="Q1344" s="45"/>
      <c r="R1344" s="45"/>
      <c r="S1344" s="45"/>
      <c r="T1344" s="45"/>
      <c r="U1344" s="45"/>
      <c r="V1344" s="45"/>
      <c r="W1344" s="45"/>
      <c r="X1344" s="45"/>
      <c r="Y1344" s="45"/>
      <c r="Z1344" s="45"/>
      <c r="AA1344" s="298"/>
      <c r="AB1344" s="298"/>
      <c r="AC1344" s="298"/>
      <c r="AD1344" s="298"/>
      <c r="AE1344" s="298"/>
      <c r="AF1344" s="298"/>
      <c r="AG1344" s="44"/>
    </row>
    <row r="1345" spans="1:33" ht="16.5" thickBot="1" x14ac:dyDescent="0.3">
      <c r="A1345" s="45"/>
      <c r="B1345" s="292"/>
      <c r="C1345" s="293"/>
      <c r="D1345" s="293"/>
      <c r="E1345" s="293"/>
      <c r="F1345" s="293"/>
      <c r="G1345" s="293"/>
      <c r="H1345" s="293"/>
      <c r="I1345" s="293"/>
      <c r="J1345" s="64"/>
      <c r="K1345" s="64"/>
      <c r="L1345" s="42"/>
      <c r="M1345" s="42"/>
      <c r="N1345" s="42"/>
      <c r="O1345" s="45"/>
      <c r="P1345" s="45"/>
      <c r="Q1345" s="45"/>
      <c r="R1345" s="45"/>
      <c r="S1345" s="45"/>
      <c r="T1345" s="45"/>
      <c r="U1345" s="45"/>
      <c r="V1345" s="45"/>
      <c r="W1345" s="45"/>
      <c r="X1345" s="45"/>
      <c r="Y1345" s="45"/>
      <c r="Z1345" s="45"/>
      <c r="AA1345" s="298"/>
      <c r="AB1345" s="298"/>
      <c r="AC1345" s="298"/>
      <c r="AD1345" s="298"/>
      <c r="AE1345" s="298"/>
      <c r="AF1345" s="298"/>
      <c r="AG1345" s="44"/>
    </row>
    <row r="1346" spans="1:33" ht="16.5" thickBot="1" x14ac:dyDescent="0.3">
      <c r="A1346" s="45"/>
      <c r="B1346" s="292"/>
      <c r="C1346" s="293"/>
      <c r="D1346" s="293"/>
      <c r="E1346" s="293"/>
      <c r="F1346" s="293"/>
      <c r="G1346" s="293"/>
      <c r="H1346" s="293"/>
      <c r="I1346" s="293"/>
      <c r="J1346" s="64"/>
      <c r="K1346" s="64"/>
      <c r="L1346" s="42"/>
      <c r="M1346" s="42"/>
      <c r="N1346" s="42"/>
      <c r="O1346" s="45"/>
      <c r="P1346" s="45"/>
      <c r="Q1346" s="45"/>
      <c r="R1346" s="45"/>
      <c r="S1346" s="45"/>
      <c r="T1346" s="45"/>
      <c r="U1346" s="45"/>
      <c r="V1346" s="45"/>
      <c r="W1346" s="45"/>
      <c r="X1346" s="45"/>
      <c r="Y1346" s="45"/>
      <c r="Z1346" s="45"/>
      <c r="AA1346" s="298"/>
      <c r="AB1346" s="298"/>
      <c r="AC1346" s="298"/>
      <c r="AD1346" s="298"/>
      <c r="AE1346" s="298"/>
      <c r="AF1346" s="298"/>
      <c r="AG1346" s="44"/>
    </row>
    <row r="1347" spans="1:33" ht="16.5" thickBot="1" x14ac:dyDescent="0.3">
      <c r="A1347" s="45"/>
      <c r="B1347" s="292"/>
      <c r="C1347" s="293"/>
      <c r="D1347" s="293"/>
      <c r="E1347" s="293"/>
      <c r="F1347" s="293"/>
      <c r="G1347" s="293"/>
      <c r="H1347" s="293"/>
      <c r="I1347" s="293"/>
      <c r="J1347" s="64"/>
      <c r="K1347" s="64"/>
      <c r="L1347" s="42"/>
      <c r="M1347" s="42"/>
      <c r="N1347" s="42"/>
      <c r="O1347" s="45"/>
      <c r="P1347" s="45"/>
      <c r="Q1347" s="45"/>
      <c r="R1347" s="45"/>
      <c r="S1347" s="45"/>
      <c r="T1347" s="45"/>
      <c r="U1347" s="45"/>
      <c r="V1347" s="45"/>
      <c r="W1347" s="45"/>
      <c r="X1347" s="45"/>
      <c r="Y1347" s="45"/>
      <c r="Z1347" s="45"/>
      <c r="AA1347" s="298"/>
      <c r="AB1347" s="298"/>
      <c r="AC1347" s="298"/>
      <c r="AD1347" s="298"/>
      <c r="AE1347" s="298"/>
      <c r="AF1347" s="298"/>
      <c r="AG1347" s="44"/>
    </row>
    <row r="1348" spans="1:33" ht="16.5" thickBot="1" x14ac:dyDescent="0.3">
      <c r="A1348" s="45"/>
      <c r="B1348" s="292"/>
      <c r="C1348" s="293"/>
      <c r="D1348" s="293"/>
      <c r="E1348" s="293"/>
      <c r="F1348" s="293"/>
      <c r="G1348" s="293"/>
      <c r="H1348" s="293"/>
      <c r="I1348" s="293"/>
      <c r="J1348" s="64"/>
      <c r="K1348" s="64"/>
      <c r="L1348" s="42"/>
      <c r="M1348" s="42"/>
      <c r="N1348" s="42"/>
      <c r="O1348" s="45"/>
      <c r="P1348" s="45"/>
      <c r="Q1348" s="45"/>
      <c r="R1348" s="45"/>
      <c r="S1348" s="45"/>
      <c r="T1348" s="45"/>
      <c r="U1348" s="45"/>
      <c r="V1348" s="45"/>
      <c r="W1348" s="45"/>
      <c r="X1348" s="45"/>
      <c r="Y1348" s="45"/>
      <c r="Z1348" s="45"/>
      <c r="AA1348" s="298"/>
      <c r="AB1348" s="298"/>
      <c r="AC1348" s="298"/>
      <c r="AD1348" s="298"/>
      <c r="AE1348" s="298"/>
      <c r="AF1348" s="298"/>
      <c r="AG1348" s="44"/>
    </row>
    <row r="1349" spans="1:33" ht="16.5" thickBot="1" x14ac:dyDescent="0.3">
      <c r="A1349" s="45"/>
      <c r="B1349" s="292"/>
      <c r="C1349" s="293"/>
      <c r="D1349" s="293"/>
      <c r="E1349" s="293"/>
      <c r="F1349" s="293"/>
      <c r="G1349" s="293"/>
      <c r="H1349" s="293"/>
      <c r="I1349" s="293"/>
      <c r="J1349" s="64"/>
      <c r="K1349" s="64"/>
      <c r="L1349" s="42"/>
      <c r="M1349" s="42"/>
      <c r="N1349" s="42"/>
      <c r="O1349" s="45"/>
      <c r="P1349" s="45"/>
      <c r="Q1349" s="45"/>
      <c r="R1349" s="45"/>
      <c r="S1349" s="45"/>
      <c r="T1349" s="45"/>
      <c r="U1349" s="45"/>
      <c r="V1349" s="45"/>
      <c r="W1349" s="45"/>
      <c r="X1349" s="45"/>
      <c r="Y1349" s="45"/>
      <c r="Z1349" s="45"/>
      <c r="AA1349" s="298"/>
      <c r="AB1349" s="298"/>
      <c r="AC1349" s="298"/>
      <c r="AD1349" s="298"/>
      <c r="AE1349" s="298"/>
      <c r="AF1349" s="298"/>
      <c r="AG1349" s="44"/>
    </row>
    <row r="1350" spans="1:33" ht="16.5" thickBot="1" x14ac:dyDescent="0.3">
      <c r="A1350" s="45"/>
      <c r="B1350" s="292"/>
      <c r="C1350" s="293"/>
      <c r="D1350" s="293"/>
      <c r="E1350" s="293"/>
      <c r="F1350" s="293"/>
      <c r="G1350" s="293"/>
      <c r="H1350" s="293"/>
      <c r="I1350" s="293"/>
      <c r="J1350" s="64"/>
      <c r="K1350" s="64"/>
      <c r="L1350" s="42"/>
      <c r="M1350" s="42"/>
      <c r="N1350" s="42"/>
      <c r="O1350" s="45"/>
      <c r="P1350" s="45"/>
      <c r="Q1350" s="45"/>
      <c r="R1350" s="45"/>
      <c r="S1350" s="45"/>
      <c r="T1350" s="45"/>
      <c r="U1350" s="45"/>
      <c r="V1350" s="45"/>
      <c r="W1350" s="45"/>
      <c r="X1350" s="45"/>
      <c r="Y1350" s="45"/>
      <c r="Z1350" s="45"/>
      <c r="AA1350" s="298"/>
      <c r="AB1350" s="298"/>
      <c r="AC1350" s="298"/>
      <c r="AD1350" s="298"/>
      <c r="AE1350" s="298"/>
      <c r="AF1350" s="298"/>
      <c r="AG1350" s="44"/>
    </row>
    <row r="1351" spans="1:33" ht="16.5" thickBot="1" x14ac:dyDescent="0.3">
      <c r="A1351" s="45"/>
      <c r="B1351" s="292"/>
      <c r="C1351" s="293"/>
      <c r="D1351" s="293"/>
      <c r="E1351" s="293"/>
      <c r="F1351" s="293"/>
      <c r="G1351" s="293"/>
      <c r="H1351" s="293"/>
      <c r="I1351" s="293"/>
      <c r="J1351" s="64"/>
      <c r="K1351" s="64"/>
      <c r="L1351" s="42"/>
      <c r="M1351" s="42"/>
      <c r="N1351" s="42"/>
      <c r="O1351" s="45"/>
      <c r="P1351" s="45"/>
      <c r="Q1351" s="45"/>
      <c r="R1351" s="45"/>
      <c r="S1351" s="45"/>
      <c r="T1351" s="45"/>
      <c r="U1351" s="45"/>
      <c r="V1351" s="45"/>
      <c r="W1351" s="45"/>
      <c r="X1351" s="45"/>
      <c r="Y1351" s="45"/>
      <c r="Z1351" s="45"/>
      <c r="AA1351" s="298"/>
      <c r="AB1351" s="298"/>
      <c r="AC1351" s="298"/>
      <c r="AD1351" s="298"/>
      <c r="AE1351" s="298"/>
      <c r="AF1351" s="298"/>
      <c r="AG1351" s="44"/>
    </row>
    <row r="1352" spans="1:33" ht="16.5" thickBot="1" x14ac:dyDescent="0.3">
      <c r="A1352" s="45"/>
      <c r="B1352" s="292"/>
      <c r="C1352" s="293"/>
      <c r="D1352" s="293"/>
      <c r="E1352" s="293"/>
      <c r="F1352" s="293"/>
      <c r="G1352" s="293"/>
      <c r="H1352" s="293"/>
      <c r="I1352" s="293"/>
      <c r="J1352" s="64"/>
      <c r="K1352" s="64"/>
      <c r="L1352" s="42"/>
      <c r="M1352" s="42"/>
      <c r="N1352" s="42"/>
      <c r="O1352" s="45"/>
      <c r="P1352" s="45"/>
      <c r="Q1352" s="45"/>
      <c r="R1352" s="45"/>
      <c r="S1352" s="45"/>
      <c r="T1352" s="45"/>
      <c r="U1352" s="45"/>
      <c r="V1352" s="45"/>
      <c r="W1352" s="45"/>
      <c r="X1352" s="45"/>
      <c r="Y1352" s="45"/>
      <c r="Z1352" s="45"/>
      <c r="AA1352" s="298"/>
      <c r="AB1352" s="298"/>
      <c r="AC1352" s="298"/>
      <c r="AD1352" s="298"/>
      <c r="AE1352" s="298"/>
      <c r="AF1352" s="298"/>
      <c r="AG1352" s="44"/>
    </row>
    <row r="1353" spans="1:33" ht="16.5" thickBot="1" x14ac:dyDescent="0.3">
      <c r="A1353" s="45"/>
      <c r="B1353" s="292"/>
      <c r="C1353" s="293"/>
      <c r="D1353" s="293"/>
      <c r="E1353" s="293"/>
      <c r="F1353" s="293"/>
      <c r="G1353" s="293"/>
      <c r="H1353" s="293"/>
      <c r="I1353" s="293"/>
      <c r="J1353" s="64"/>
      <c r="K1353" s="64"/>
      <c r="L1353" s="42"/>
      <c r="M1353" s="42"/>
      <c r="N1353" s="42"/>
      <c r="O1353" s="45"/>
      <c r="P1353" s="45"/>
      <c r="Q1353" s="45"/>
      <c r="R1353" s="45"/>
      <c r="S1353" s="45"/>
      <c r="T1353" s="45"/>
      <c r="U1353" s="45"/>
      <c r="V1353" s="45"/>
      <c r="W1353" s="45"/>
      <c r="X1353" s="45"/>
      <c r="Y1353" s="45"/>
      <c r="Z1353" s="45"/>
      <c r="AA1353" s="298"/>
      <c r="AB1353" s="298"/>
      <c r="AC1353" s="298"/>
      <c r="AD1353" s="298"/>
      <c r="AE1353" s="298"/>
      <c r="AF1353" s="298"/>
      <c r="AG1353" s="44"/>
    </row>
    <row r="1354" spans="1:33" ht="16.5" thickBot="1" x14ac:dyDescent="0.3">
      <c r="A1354" s="45"/>
      <c r="B1354" s="292"/>
      <c r="C1354" s="293"/>
      <c r="D1354" s="293"/>
      <c r="E1354" s="293"/>
      <c r="F1354" s="293"/>
      <c r="G1354" s="293"/>
      <c r="H1354" s="293"/>
      <c r="I1354" s="293"/>
      <c r="J1354" s="64"/>
      <c r="K1354" s="64"/>
      <c r="L1354" s="42"/>
      <c r="M1354" s="42"/>
      <c r="N1354" s="42"/>
      <c r="O1354" s="45"/>
      <c r="P1354" s="45"/>
      <c r="Q1354" s="45"/>
      <c r="R1354" s="45"/>
      <c r="S1354" s="45"/>
      <c r="T1354" s="45"/>
      <c r="U1354" s="45"/>
      <c r="V1354" s="45"/>
      <c r="W1354" s="45"/>
      <c r="X1354" s="45"/>
      <c r="Y1354" s="45"/>
      <c r="Z1354" s="45"/>
      <c r="AA1354" s="298"/>
      <c r="AB1354" s="298"/>
      <c r="AC1354" s="298"/>
      <c r="AD1354" s="298"/>
      <c r="AE1354" s="298"/>
      <c r="AF1354" s="298"/>
      <c r="AG1354" s="44"/>
    </row>
    <row r="1355" spans="1:33" ht="16.5" thickBot="1" x14ac:dyDescent="0.3">
      <c r="A1355" s="45"/>
      <c r="B1355" s="292"/>
      <c r="C1355" s="293"/>
      <c r="D1355" s="293"/>
      <c r="E1355" s="293"/>
      <c r="F1355" s="293"/>
      <c r="G1355" s="293"/>
      <c r="H1355" s="293"/>
      <c r="I1355" s="293"/>
      <c r="J1355" s="64"/>
      <c r="K1355" s="64"/>
      <c r="L1355" s="42"/>
      <c r="M1355" s="42"/>
      <c r="N1355" s="42"/>
      <c r="O1355" s="45"/>
      <c r="P1355" s="45"/>
      <c r="Q1355" s="45"/>
      <c r="R1355" s="45"/>
      <c r="S1355" s="45"/>
      <c r="T1355" s="45"/>
      <c r="U1355" s="45"/>
      <c r="V1355" s="45"/>
      <c r="W1355" s="45"/>
      <c r="X1355" s="45"/>
      <c r="Y1355" s="45"/>
      <c r="Z1355" s="45"/>
      <c r="AA1355" s="298"/>
      <c r="AB1355" s="298"/>
      <c r="AC1355" s="298"/>
      <c r="AD1355" s="298"/>
      <c r="AE1355" s="298"/>
      <c r="AF1355" s="298"/>
      <c r="AG1355" s="44"/>
    </row>
    <row r="1356" spans="1:33" ht="150.75" thickBot="1" x14ac:dyDescent="0.3">
      <c r="A1356" s="45"/>
      <c r="B1356" s="320" t="s">
        <v>1</v>
      </c>
      <c r="C1356" s="631" t="s">
        <v>151</v>
      </c>
      <c r="D1356" s="597" t="s">
        <v>278</v>
      </c>
      <c r="E1356" s="597" t="s">
        <v>158</v>
      </c>
      <c r="F1356" s="597" t="s">
        <v>30</v>
      </c>
      <c r="G1356" s="598" t="s">
        <v>301</v>
      </c>
      <c r="H1356" s="597" t="s">
        <v>302</v>
      </c>
      <c r="I1356" s="597" t="s">
        <v>303</v>
      </c>
      <c r="J1356" s="64"/>
      <c r="K1356" s="64"/>
      <c r="L1356" s="42"/>
      <c r="M1356" s="42"/>
      <c r="N1356" s="42"/>
      <c r="O1356" s="45"/>
      <c r="P1356" s="45"/>
      <c r="Q1356" s="45"/>
      <c r="R1356" s="45"/>
      <c r="S1356" s="45"/>
      <c r="T1356" s="45"/>
      <c r="U1356" s="45"/>
      <c r="V1356" s="45"/>
      <c r="W1356" s="45"/>
      <c r="X1356" s="45"/>
      <c r="Y1356" s="45"/>
      <c r="Z1356" s="45"/>
      <c r="AA1356" s="298"/>
      <c r="AB1356" s="298"/>
      <c r="AC1356" s="298"/>
      <c r="AD1356" s="298"/>
      <c r="AE1356" s="298"/>
      <c r="AF1356" s="298"/>
      <c r="AG1356" s="44"/>
    </row>
    <row r="1357" spans="1:33" ht="16.5" thickBot="1" x14ac:dyDescent="0.3">
      <c r="A1357" s="45"/>
      <c r="B1357" s="292"/>
      <c r="C1357" s="293"/>
      <c r="D1357" s="293"/>
      <c r="E1357" s="293"/>
      <c r="F1357" s="293"/>
      <c r="G1357" s="293"/>
      <c r="H1357" s="293"/>
      <c r="I1357" s="293"/>
      <c r="J1357" s="64"/>
      <c r="K1357" s="64"/>
      <c r="L1357" s="42"/>
      <c r="M1357" s="42"/>
      <c r="N1357" s="42"/>
      <c r="O1357" s="45"/>
      <c r="P1357" s="45"/>
      <c r="Q1357" s="45"/>
      <c r="R1357" s="45"/>
      <c r="S1357" s="45"/>
      <c r="T1357" s="45"/>
      <c r="U1357" s="45"/>
      <c r="V1357" s="45"/>
      <c r="W1357" s="45"/>
      <c r="X1357" s="45"/>
      <c r="Y1357" s="45"/>
      <c r="Z1357" s="45"/>
      <c r="AA1357" s="298"/>
      <c r="AB1357" s="298"/>
      <c r="AC1357" s="298"/>
      <c r="AD1357" s="298"/>
      <c r="AE1357" s="298"/>
      <c r="AF1357" s="298"/>
      <c r="AG1357" s="44"/>
    </row>
    <row r="1358" spans="1:33" ht="16.5" thickBot="1" x14ac:dyDescent="0.3">
      <c r="A1358" s="45"/>
      <c r="B1358" s="292"/>
      <c r="C1358" s="293"/>
      <c r="D1358" s="293"/>
      <c r="E1358" s="293"/>
      <c r="F1358" s="293"/>
      <c r="G1358" s="293"/>
      <c r="H1358" s="293"/>
      <c r="I1358" s="293"/>
      <c r="J1358" s="64"/>
      <c r="K1358" s="64"/>
      <c r="L1358" s="42"/>
      <c r="M1358" s="42"/>
      <c r="N1358" s="42"/>
      <c r="O1358" s="45"/>
      <c r="P1358" s="45"/>
      <c r="Q1358" s="45"/>
      <c r="R1358" s="45"/>
      <c r="S1358" s="45"/>
      <c r="T1358" s="45"/>
      <c r="U1358" s="45"/>
      <c r="V1358" s="45"/>
      <c r="W1358" s="45"/>
      <c r="X1358" s="45"/>
      <c r="Y1358" s="45"/>
      <c r="Z1358" s="45"/>
      <c r="AA1358" s="298"/>
      <c r="AB1358" s="298"/>
      <c r="AC1358" s="298"/>
      <c r="AD1358" s="298"/>
      <c r="AE1358" s="298"/>
      <c r="AF1358" s="298"/>
      <c r="AG1358" s="44"/>
    </row>
    <row r="1359" spans="1:33" ht="16.5" thickBot="1" x14ac:dyDescent="0.3">
      <c r="A1359" s="45"/>
      <c r="B1359" s="292"/>
      <c r="C1359" s="293"/>
      <c r="D1359" s="293"/>
      <c r="E1359" s="293"/>
      <c r="F1359" s="293"/>
      <c r="G1359" s="293"/>
      <c r="H1359" s="293"/>
      <c r="I1359" s="293"/>
      <c r="J1359" s="64"/>
      <c r="K1359" s="64"/>
      <c r="L1359" s="42"/>
      <c r="M1359" s="42"/>
      <c r="N1359" s="42"/>
      <c r="O1359" s="45"/>
      <c r="P1359" s="45"/>
      <c r="Q1359" s="45"/>
      <c r="R1359" s="45"/>
      <c r="S1359" s="45"/>
      <c r="T1359" s="45"/>
      <c r="U1359" s="45"/>
      <c r="V1359" s="45"/>
      <c r="W1359" s="45"/>
      <c r="X1359" s="45"/>
      <c r="Y1359" s="45"/>
      <c r="Z1359" s="45"/>
      <c r="AA1359" s="298"/>
      <c r="AB1359" s="298"/>
      <c r="AC1359" s="298"/>
      <c r="AD1359" s="298"/>
      <c r="AE1359" s="298"/>
      <c r="AF1359" s="298"/>
      <c r="AG1359" s="44"/>
    </row>
    <row r="1360" spans="1:33" ht="16.5" thickBot="1" x14ac:dyDescent="0.3">
      <c r="A1360" s="45"/>
      <c r="B1360" s="292"/>
      <c r="C1360" s="293"/>
      <c r="D1360" s="293"/>
      <c r="E1360" s="293"/>
      <c r="F1360" s="293"/>
      <c r="G1360" s="293"/>
      <c r="H1360" s="293"/>
      <c r="I1360" s="293"/>
      <c r="J1360" s="64"/>
      <c r="K1360" s="64"/>
      <c r="L1360" s="42"/>
      <c r="M1360" s="42"/>
      <c r="N1360" s="42"/>
      <c r="O1360" s="45"/>
      <c r="P1360" s="45"/>
      <c r="Q1360" s="45"/>
      <c r="R1360" s="45"/>
      <c r="S1360" s="45"/>
      <c r="T1360" s="45"/>
      <c r="U1360" s="45"/>
      <c r="V1360" s="45"/>
      <c r="W1360" s="45"/>
      <c r="X1360" s="45"/>
      <c r="Y1360" s="45"/>
      <c r="Z1360" s="45"/>
      <c r="AA1360" s="298"/>
      <c r="AB1360" s="298"/>
      <c r="AC1360" s="298"/>
      <c r="AD1360" s="298"/>
      <c r="AE1360" s="298"/>
      <c r="AF1360" s="298"/>
      <c r="AG1360" s="44"/>
    </row>
    <row r="1361" spans="1:33" ht="16.5" thickBot="1" x14ac:dyDescent="0.3">
      <c r="A1361" s="45"/>
      <c r="B1361" s="292"/>
      <c r="C1361" s="293"/>
      <c r="D1361" s="293"/>
      <c r="E1361" s="293"/>
      <c r="F1361" s="293"/>
      <c r="G1361" s="293"/>
      <c r="H1361" s="293"/>
      <c r="I1361" s="293"/>
      <c r="J1361" s="64"/>
      <c r="K1361" s="64"/>
      <c r="L1361" s="42"/>
      <c r="M1361" s="42"/>
      <c r="N1361" s="42"/>
      <c r="O1361" s="45"/>
      <c r="P1361" s="45"/>
      <c r="Q1361" s="45"/>
      <c r="R1361" s="45"/>
      <c r="S1361" s="45"/>
      <c r="T1361" s="45"/>
      <c r="U1361" s="45"/>
      <c r="V1361" s="45"/>
      <c r="W1361" s="45"/>
      <c r="X1361" s="45"/>
      <c r="Y1361" s="45"/>
      <c r="Z1361" s="45"/>
      <c r="AA1361" s="298"/>
      <c r="AB1361" s="298"/>
      <c r="AC1361" s="298"/>
      <c r="AD1361" s="298"/>
      <c r="AE1361" s="298"/>
      <c r="AF1361" s="298"/>
      <c r="AG1361" s="44"/>
    </row>
    <row r="1362" spans="1:33" ht="16.5" thickBot="1" x14ac:dyDescent="0.3">
      <c r="A1362" s="45"/>
      <c r="B1362" s="292"/>
      <c r="C1362" s="293"/>
      <c r="D1362" s="293"/>
      <c r="E1362" s="293"/>
      <c r="F1362" s="293"/>
      <c r="G1362" s="293"/>
      <c r="H1362" s="293"/>
      <c r="I1362" s="293"/>
      <c r="J1362" s="64"/>
      <c r="K1362" s="64"/>
      <c r="L1362" s="42"/>
      <c r="M1362" s="42"/>
      <c r="N1362" s="42"/>
      <c r="O1362" s="45"/>
      <c r="P1362" s="45"/>
      <c r="Q1362" s="45"/>
      <c r="R1362" s="45"/>
      <c r="S1362" s="45"/>
      <c r="T1362" s="45"/>
      <c r="U1362" s="45"/>
      <c r="V1362" s="45"/>
      <c r="W1362" s="45"/>
      <c r="X1362" s="45"/>
      <c r="Y1362" s="45"/>
      <c r="Z1362" s="45"/>
      <c r="AA1362" s="298"/>
      <c r="AB1362" s="298"/>
      <c r="AC1362" s="298"/>
      <c r="AD1362" s="298"/>
      <c r="AE1362" s="298"/>
      <c r="AF1362" s="298"/>
      <c r="AG1362" s="44"/>
    </row>
    <row r="1363" spans="1:33" ht="16.5" thickBot="1" x14ac:dyDescent="0.3">
      <c r="A1363" s="45"/>
      <c r="B1363" s="292"/>
      <c r="C1363" s="293"/>
      <c r="D1363" s="293"/>
      <c r="E1363" s="293"/>
      <c r="F1363" s="293"/>
      <c r="G1363" s="293"/>
      <c r="H1363" s="293"/>
      <c r="I1363" s="293"/>
      <c r="J1363" s="64"/>
      <c r="K1363" s="64"/>
      <c r="L1363" s="42"/>
      <c r="M1363" s="42"/>
      <c r="N1363" s="42"/>
      <c r="O1363" s="45"/>
      <c r="P1363" s="45"/>
      <c r="Q1363" s="45"/>
      <c r="R1363" s="45"/>
      <c r="S1363" s="45"/>
      <c r="T1363" s="45"/>
      <c r="U1363" s="45"/>
      <c r="V1363" s="45"/>
      <c r="W1363" s="45"/>
      <c r="X1363" s="45"/>
      <c r="Y1363" s="45"/>
      <c r="Z1363" s="45"/>
      <c r="AA1363" s="298"/>
      <c r="AB1363" s="298"/>
      <c r="AC1363" s="298"/>
      <c r="AD1363" s="298"/>
      <c r="AE1363" s="298"/>
      <c r="AF1363" s="298"/>
      <c r="AG1363" s="44"/>
    </row>
    <row r="1364" spans="1:33" ht="16.5" thickBot="1" x14ac:dyDescent="0.3">
      <c r="A1364" s="45"/>
      <c r="B1364" s="292"/>
      <c r="C1364" s="293"/>
      <c r="D1364" s="293"/>
      <c r="E1364" s="293"/>
      <c r="F1364" s="293"/>
      <c r="G1364" s="293"/>
      <c r="H1364" s="293"/>
      <c r="I1364" s="293"/>
      <c r="J1364" s="64"/>
      <c r="K1364" s="64"/>
      <c r="L1364" s="42"/>
      <c r="M1364" s="42"/>
      <c r="N1364" s="42"/>
      <c r="O1364" s="45"/>
      <c r="P1364" s="45"/>
      <c r="Q1364" s="45"/>
      <c r="R1364" s="45"/>
      <c r="S1364" s="45"/>
      <c r="T1364" s="45"/>
      <c r="U1364" s="45"/>
      <c r="V1364" s="45"/>
      <c r="W1364" s="45"/>
      <c r="X1364" s="45"/>
      <c r="Y1364" s="45"/>
      <c r="Z1364" s="45"/>
      <c r="AA1364" s="298"/>
      <c r="AB1364" s="298"/>
      <c r="AC1364" s="298"/>
      <c r="AD1364" s="298"/>
      <c r="AE1364" s="298"/>
      <c r="AF1364" s="298"/>
      <c r="AG1364" s="44"/>
    </row>
    <row r="1365" spans="1:33" ht="16.5" thickBot="1" x14ac:dyDescent="0.3">
      <c r="A1365" s="45"/>
      <c r="B1365" s="292"/>
      <c r="C1365" s="293"/>
      <c r="D1365" s="293"/>
      <c r="E1365" s="293"/>
      <c r="F1365" s="293"/>
      <c r="G1365" s="293"/>
      <c r="H1365" s="293"/>
      <c r="I1365" s="293"/>
      <c r="J1365" s="64"/>
      <c r="K1365" s="64"/>
      <c r="L1365" s="42"/>
      <c r="M1365" s="42"/>
      <c r="N1365" s="42"/>
      <c r="O1365" s="45"/>
      <c r="P1365" s="45"/>
      <c r="Q1365" s="45"/>
      <c r="R1365" s="45"/>
      <c r="S1365" s="45"/>
      <c r="T1365" s="45"/>
      <c r="U1365" s="45"/>
      <c r="V1365" s="45"/>
      <c r="W1365" s="45"/>
      <c r="X1365" s="45"/>
      <c r="Y1365" s="45"/>
      <c r="Z1365" s="45"/>
      <c r="AA1365" s="298"/>
      <c r="AB1365" s="298"/>
      <c r="AC1365" s="298"/>
      <c r="AD1365" s="298"/>
      <c r="AE1365" s="298"/>
      <c r="AF1365" s="298"/>
      <c r="AG1365" s="44"/>
    </row>
    <row r="1366" spans="1:33" ht="16.5" thickBot="1" x14ac:dyDescent="0.3">
      <c r="A1366" s="45"/>
      <c r="B1366" s="292"/>
      <c r="C1366" s="293"/>
      <c r="D1366" s="293"/>
      <c r="E1366" s="293"/>
      <c r="F1366" s="293"/>
      <c r="G1366" s="293"/>
      <c r="H1366" s="293"/>
      <c r="I1366" s="293"/>
      <c r="J1366" s="64"/>
      <c r="K1366" s="64"/>
      <c r="L1366" s="42"/>
      <c r="M1366" s="42"/>
      <c r="N1366" s="42"/>
      <c r="O1366" s="45"/>
      <c r="P1366" s="45"/>
      <c r="Q1366" s="45"/>
      <c r="R1366" s="45"/>
      <c r="S1366" s="45"/>
      <c r="T1366" s="45"/>
      <c r="U1366" s="45"/>
      <c r="V1366" s="45"/>
      <c r="W1366" s="45"/>
      <c r="X1366" s="45"/>
      <c r="Y1366" s="45"/>
      <c r="Z1366" s="45"/>
      <c r="AA1366" s="298"/>
      <c r="AB1366" s="298"/>
      <c r="AC1366" s="298"/>
      <c r="AD1366" s="298"/>
      <c r="AE1366" s="298"/>
      <c r="AF1366" s="298"/>
      <c r="AG1366" s="44"/>
    </row>
    <row r="1367" spans="1:33" ht="16.5" thickBot="1" x14ac:dyDescent="0.3">
      <c r="A1367" s="45"/>
      <c r="B1367" s="292"/>
      <c r="C1367" s="293"/>
      <c r="D1367" s="293"/>
      <c r="E1367" s="293"/>
      <c r="F1367" s="293"/>
      <c r="G1367" s="293"/>
      <c r="H1367" s="293"/>
      <c r="I1367" s="293"/>
      <c r="J1367" s="64"/>
      <c r="K1367" s="64"/>
      <c r="L1367" s="42"/>
      <c r="M1367" s="42"/>
      <c r="N1367" s="42"/>
      <c r="O1367" s="45"/>
      <c r="P1367" s="45"/>
      <c r="Q1367" s="45"/>
      <c r="R1367" s="45"/>
      <c r="S1367" s="45"/>
      <c r="T1367" s="45"/>
      <c r="U1367" s="45"/>
      <c r="V1367" s="45"/>
      <c r="W1367" s="45"/>
      <c r="X1367" s="45"/>
      <c r="Y1367" s="45"/>
      <c r="Z1367" s="45"/>
      <c r="AA1367" s="298"/>
      <c r="AB1367" s="298"/>
      <c r="AC1367" s="298"/>
      <c r="AD1367" s="298"/>
      <c r="AE1367" s="298"/>
      <c r="AF1367" s="298"/>
      <c r="AG1367" s="44"/>
    </row>
    <row r="1368" spans="1:33" ht="16.5" thickBot="1" x14ac:dyDescent="0.3">
      <c r="A1368" s="45"/>
      <c r="B1368" s="292"/>
      <c r="C1368" s="293"/>
      <c r="D1368" s="293"/>
      <c r="E1368" s="293"/>
      <c r="F1368" s="293"/>
      <c r="G1368" s="293"/>
      <c r="H1368" s="293"/>
      <c r="I1368" s="293"/>
      <c r="J1368" s="64"/>
      <c r="K1368" s="64"/>
      <c r="L1368" s="42"/>
      <c r="M1368" s="42"/>
      <c r="N1368" s="42"/>
      <c r="O1368" s="45"/>
      <c r="P1368" s="45"/>
      <c r="Q1368" s="45"/>
      <c r="R1368" s="45"/>
      <c r="S1368" s="45"/>
      <c r="T1368" s="45"/>
      <c r="U1368" s="45"/>
      <c r="V1368" s="45"/>
      <c r="W1368" s="45"/>
      <c r="X1368" s="45"/>
      <c r="Y1368" s="45"/>
      <c r="Z1368" s="45"/>
      <c r="AA1368" s="298"/>
      <c r="AB1368" s="298"/>
      <c r="AC1368" s="298"/>
      <c r="AD1368" s="298"/>
      <c r="AE1368" s="298"/>
      <c r="AF1368" s="298"/>
      <c r="AG1368" s="44"/>
    </row>
    <row r="1369" spans="1:33" ht="16.5" thickBot="1" x14ac:dyDescent="0.3">
      <c r="A1369" s="45"/>
      <c r="B1369" s="292"/>
      <c r="C1369" s="293"/>
      <c r="D1369" s="293"/>
      <c r="E1369" s="293"/>
      <c r="F1369" s="293"/>
      <c r="G1369" s="293"/>
      <c r="H1369" s="293"/>
      <c r="I1369" s="293"/>
      <c r="J1369" s="64"/>
      <c r="K1369" s="64"/>
      <c r="L1369" s="42"/>
      <c r="M1369" s="42"/>
      <c r="N1369" s="42"/>
      <c r="O1369" s="45"/>
      <c r="P1369" s="45"/>
      <c r="Q1369" s="45"/>
      <c r="R1369" s="45"/>
      <c r="S1369" s="45"/>
      <c r="T1369" s="45"/>
      <c r="U1369" s="45"/>
      <c r="V1369" s="45"/>
      <c r="W1369" s="45"/>
      <c r="X1369" s="45"/>
      <c r="Y1369" s="45"/>
      <c r="Z1369" s="45"/>
      <c r="AA1369" s="298"/>
      <c r="AB1369" s="298"/>
      <c r="AC1369" s="298"/>
      <c r="AD1369" s="298"/>
      <c r="AE1369" s="298"/>
      <c r="AF1369" s="298"/>
      <c r="AG1369" s="44"/>
    </row>
    <row r="1370" spans="1:33" ht="16.5" thickBot="1" x14ac:dyDescent="0.3">
      <c r="A1370" s="45"/>
      <c r="B1370" s="292"/>
      <c r="C1370" s="293"/>
      <c r="D1370" s="293"/>
      <c r="E1370" s="293"/>
      <c r="F1370" s="293"/>
      <c r="G1370" s="293"/>
      <c r="H1370" s="293"/>
      <c r="I1370" s="293"/>
      <c r="J1370" s="64"/>
      <c r="K1370" s="64"/>
      <c r="L1370" s="42"/>
      <c r="M1370" s="42"/>
      <c r="N1370" s="42"/>
      <c r="O1370" s="45"/>
      <c r="P1370" s="45"/>
      <c r="Q1370" s="45"/>
      <c r="R1370" s="45"/>
      <c r="S1370" s="45"/>
      <c r="T1370" s="45"/>
      <c r="U1370" s="45"/>
      <c r="V1370" s="45"/>
      <c r="W1370" s="45"/>
      <c r="X1370" s="45"/>
      <c r="Y1370" s="45"/>
      <c r="Z1370" s="45"/>
      <c r="AA1370" s="298"/>
      <c r="AB1370" s="298"/>
      <c r="AC1370" s="298"/>
      <c r="AD1370" s="298"/>
      <c r="AE1370" s="298"/>
      <c r="AF1370" s="298"/>
      <c r="AG1370" s="44"/>
    </row>
    <row r="1371" spans="1:33" ht="16.5" thickBot="1" x14ac:dyDescent="0.3">
      <c r="A1371" s="45"/>
      <c r="B1371" s="292"/>
      <c r="C1371" s="293"/>
      <c r="D1371" s="293"/>
      <c r="E1371" s="293"/>
      <c r="F1371" s="293"/>
      <c r="G1371" s="293"/>
      <c r="H1371" s="293"/>
      <c r="I1371" s="293"/>
      <c r="J1371" s="64"/>
      <c r="K1371" s="64"/>
      <c r="L1371" s="42"/>
      <c r="M1371" s="42"/>
      <c r="N1371" s="42"/>
      <c r="O1371" s="45"/>
      <c r="P1371" s="45"/>
      <c r="Q1371" s="45"/>
      <c r="R1371" s="45"/>
      <c r="S1371" s="45"/>
      <c r="T1371" s="45"/>
      <c r="U1371" s="45"/>
      <c r="V1371" s="45"/>
      <c r="W1371" s="45"/>
      <c r="X1371" s="45"/>
      <c r="Y1371" s="45"/>
      <c r="Z1371" s="45"/>
      <c r="AA1371" s="298"/>
      <c r="AB1371" s="298"/>
      <c r="AC1371" s="298"/>
      <c r="AD1371" s="298"/>
      <c r="AE1371" s="298"/>
      <c r="AF1371" s="298"/>
      <c r="AG1371" s="44"/>
    </row>
    <row r="1372" spans="1:33" ht="16.5" thickBot="1" x14ac:dyDescent="0.3">
      <c r="A1372" s="45"/>
      <c r="B1372" s="292"/>
      <c r="C1372" s="293"/>
      <c r="D1372" s="293"/>
      <c r="E1372" s="293"/>
      <c r="F1372" s="293"/>
      <c r="G1372" s="293"/>
      <c r="H1372" s="293"/>
      <c r="I1372" s="293"/>
      <c r="J1372" s="64"/>
      <c r="K1372" s="64"/>
      <c r="L1372" s="42"/>
      <c r="M1372" s="42"/>
      <c r="N1372" s="42"/>
      <c r="O1372" s="45"/>
      <c r="P1372" s="45"/>
      <c r="Q1372" s="45"/>
      <c r="R1372" s="45"/>
      <c r="S1372" s="45"/>
      <c r="T1372" s="45"/>
      <c r="U1372" s="45"/>
      <c r="V1372" s="45"/>
      <c r="W1372" s="45"/>
      <c r="X1372" s="45"/>
      <c r="Y1372" s="45"/>
      <c r="Z1372" s="45"/>
      <c r="AA1372" s="298"/>
      <c r="AB1372" s="298"/>
      <c r="AC1372" s="298"/>
      <c r="AD1372" s="298"/>
      <c r="AE1372" s="298"/>
      <c r="AF1372" s="298"/>
      <c r="AG1372" s="44"/>
    </row>
    <row r="1373" spans="1:33" ht="16.5" thickBot="1" x14ac:dyDescent="0.3">
      <c r="A1373" s="45"/>
      <c r="B1373" s="292"/>
      <c r="C1373" s="293"/>
      <c r="D1373" s="293"/>
      <c r="E1373" s="293"/>
      <c r="F1373" s="293"/>
      <c r="G1373" s="293"/>
      <c r="H1373" s="293"/>
      <c r="I1373" s="293"/>
      <c r="J1373" s="64"/>
      <c r="K1373" s="64"/>
      <c r="L1373" s="42"/>
      <c r="M1373" s="42"/>
      <c r="N1373" s="42"/>
      <c r="O1373" s="45"/>
      <c r="P1373" s="45"/>
      <c r="Q1373" s="45"/>
      <c r="R1373" s="45"/>
      <c r="S1373" s="45"/>
      <c r="T1373" s="45"/>
      <c r="U1373" s="45"/>
      <c r="V1373" s="45"/>
      <c r="W1373" s="45"/>
      <c r="X1373" s="45"/>
      <c r="Y1373" s="45"/>
      <c r="Z1373" s="45"/>
      <c r="AA1373" s="298"/>
      <c r="AB1373" s="298"/>
      <c r="AC1373" s="298"/>
      <c r="AD1373" s="298"/>
      <c r="AE1373" s="298"/>
      <c r="AF1373" s="298"/>
      <c r="AG1373" s="44"/>
    </row>
    <row r="1374" spans="1:33" ht="16.5" thickBot="1" x14ac:dyDescent="0.3">
      <c r="A1374" s="45"/>
      <c r="B1374" s="292"/>
      <c r="C1374" s="293"/>
      <c r="D1374" s="293"/>
      <c r="E1374" s="293"/>
      <c r="F1374" s="293"/>
      <c r="G1374" s="293"/>
      <c r="H1374" s="293"/>
      <c r="I1374" s="293"/>
      <c r="J1374" s="64"/>
      <c r="K1374" s="64"/>
      <c r="L1374" s="42"/>
      <c r="M1374" s="42"/>
      <c r="N1374" s="42"/>
      <c r="O1374" s="45"/>
      <c r="P1374" s="45"/>
      <c r="Q1374" s="45"/>
      <c r="R1374" s="45"/>
      <c r="S1374" s="45"/>
      <c r="T1374" s="45"/>
      <c r="U1374" s="45"/>
      <c r="V1374" s="45"/>
      <c r="W1374" s="45"/>
      <c r="X1374" s="45"/>
      <c r="Y1374" s="45"/>
      <c r="Z1374" s="45"/>
      <c r="AA1374" s="298"/>
      <c r="AB1374" s="298"/>
      <c r="AC1374" s="298"/>
      <c r="AD1374" s="298"/>
      <c r="AE1374" s="298"/>
      <c r="AF1374" s="298"/>
      <c r="AG1374" s="44"/>
    </row>
    <row r="1375" spans="1:33" ht="16.5" thickBot="1" x14ac:dyDescent="0.3">
      <c r="A1375" s="45"/>
      <c r="B1375" s="292"/>
      <c r="C1375" s="293"/>
      <c r="D1375" s="293"/>
      <c r="E1375" s="293"/>
      <c r="F1375" s="293"/>
      <c r="G1375" s="293"/>
      <c r="H1375" s="293"/>
      <c r="I1375" s="293"/>
      <c r="J1375" s="64"/>
      <c r="K1375" s="64"/>
      <c r="L1375" s="42"/>
      <c r="M1375" s="42"/>
      <c r="N1375" s="42"/>
      <c r="O1375" s="45"/>
      <c r="P1375" s="45"/>
      <c r="Q1375" s="45"/>
      <c r="R1375" s="45"/>
      <c r="S1375" s="45"/>
      <c r="T1375" s="45"/>
      <c r="U1375" s="45"/>
      <c r="V1375" s="45"/>
      <c r="W1375" s="45"/>
      <c r="X1375" s="45"/>
      <c r="Y1375" s="45"/>
      <c r="Z1375" s="45"/>
      <c r="AA1375" s="298"/>
      <c r="AB1375" s="298"/>
      <c r="AC1375" s="298"/>
      <c r="AD1375" s="298"/>
      <c r="AE1375" s="298"/>
      <c r="AF1375" s="298"/>
      <c r="AG1375" s="44"/>
    </row>
    <row r="1376" spans="1:33" ht="16.5" thickBot="1" x14ac:dyDescent="0.3">
      <c r="A1376" s="45"/>
      <c r="B1376" s="292"/>
      <c r="C1376" s="293"/>
      <c r="D1376" s="293"/>
      <c r="E1376" s="293"/>
      <c r="F1376" s="293"/>
      <c r="G1376" s="293"/>
      <c r="H1376" s="293"/>
      <c r="I1376" s="293"/>
      <c r="J1376" s="64"/>
      <c r="K1376" s="64"/>
      <c r="L1376" s="42"/>
      <c r="M1376" s="42"/>
      <c r="N1376" s="42"/>
      <c r="O1376" s="45"/>
      <c r="P1376" s="45"/>
      <c r="Q1376" s="45"/>
      <c r="R1376" s="45"/>
      <c r="S1376" s="45"/>
      <c r="T1376" s="45"/>
      <c r="U1376" s="45"/>
      <c r="V1376" s="45"/>
      <c r="W1376" s="45"/>
      <c r="X1376" s="45"/>
      <c r="Y1376" s="45"/>
      <c r="Z1376" s="45"/>
      <c r="AA1376" s="298"/>
      <c r="AB1376" s="298"/>
      <c r="AC1376" s="298"/>
      <c r="AD1376" s="298"/>
      <c r="AE1376" s="298"/>
      <c r="AF1376" s="298"/>
      <c r="AG1376" s="44"/>
    </row>
    <row r="1377" spans="1:33" ht="16.5" thickBot="1" x14ac:dyDescent="0.3">
      <c r="A1377" s="45"/>
      <c r="B1377" s="292"/>
      <c r="C1377" s="293"/>
      <c r="D1377" s="293"/>
      <c r="E1377" s="293"/>
      <c r="F1377" s="293"/>
      <c r="G1377" s="293"/>
      <c r="H1377" s="293"/>
      <c r="I1377" s="293"/>
      <c r="J1377" s="64"/>
      <c r="K1377" s="64"/>
      <c r="L1377" s="42"/>
      <c r="M1377" s="42"/>
      <c r="N1377" s="42"/>
      <c r="O1377" s="45"/>
      <c r="P1377" s="45"/>
      <c r="Q1377" s="45"/>
      <c r="R1377" s="45"/>
      <c r="S1377" s="45"/>
      <c r="T1377" s="45"/>
      <c r="U1377" s="45"/>
      <c r="V1377" s="45"/>
      <c r="W1377" s="45"/>
      <c r="X1377" s="45"/>
      <c r="Y1377" s="45"/>
      <c r="Z1377" s="45"/>
      <c r="AA1377" s="298"/>
      <c r="AB1377" s="298"/>
      <c r="AC1377" s="298"/>
      <c r="AD1377" s="298"/>
      <c r="AE1377" s="298"/>
      <c r="AF1377" s="298"/>
      <c r="AG1377" s="44"/>
    </row>
    <row r="1378" spans="1:33" ht="16.5" thickBot="1" x14ac:dyDescent="0.3">
      <c r="A1378" s="45"/>
      <c r="B1378" s="292"/>
      <c r="C1378" s="293"/>
      <c r="D1378" s="293"/>
      <c r="E1378" s="293"/>
      <c r="F1378" s="293"/>
      <c r="G1378" s="293"/>
      <c r="H1378" s="293"/>
      <c r="I1378" s="293"/>
      <c r="J1378" s="64"/>
      <c r="K1378" s="64"/>
      <c r="L1378" s="42"/>
      <c r="M1378" s="42"/>
      <c r="N1378" s="42"/>
      <c r="O1378" s="45"/>
      <c r="P1378" s="45"/>
      <c r="Q1378" s="45"/>
      <c r="R1378" s="45"/>
      <c r="S1378" s="45"/>
      <c r="T1378" s="45"/>
      <c r="U1378" s="45"/>
      <c r="V1378" s="45"/>
      <c r="W1378" s="45"/>
      <c r="X1378" s="45"/>
      <c r="Y1378" s="45"/>
      <c r="Z1378" s="45"/>
      <c r="AA1378" s="298"/>
      <c r="AB1378" s="298"/>
      <c r="AC1378" s="298"/>
      <c r="AD1378" s="298"/>
      <c r="AE1378" s="298"/>
      <c r="AF1378" s="298"/>
      <c r="AG1378" s="44"/>
    </row>
    <row r="1379" spans="1:33" ht="16.5" thickBot="1" x14ac:dyDescent="0.3">
      <c r="A1379" s="45"/>
      <c r="B1379" s="292"/>
      <c r="C1379" s="293"/>
      <c r="D1379" s="293"/>
      <c r="E1379" s="293"/>
      <c r="F1379" s="293"/>
      <c r="G1379" s="293"/>
      <c r="H1379" s="293"/>
      <c r="I1379" s="293"/>
      <c r="J1379" s="64"/>
      <c r="K1379" s="64"/>
      <c r="L1379" s="42"/>
      <c r="M1379" s="42"/>
      <c r="N1379" s="42"/>
      <c r="O1379" s="45"/>
      <c r="P1379" s="45"/>
      <c r="Q1379" s="45"/>
      <c r="R1379" s="45"/>
      <c r="S1379" s="45"/>
      <c r="T1379" s="45"/>
      <c r="U1379" s="45"/>
      <c r="V1379" s="45"/>
      <c r="W1379" s="45"/>
      <c r="X1379" s="45"/>
      <c r="Y1379" s="45"/>
      <c r="Z1379" s="45"/>
      <c r="AA1379" s="298"/>
      <c r="AB1379" s="298"/>
      <c r="AC1379" s="298"/>
      <c r="AD1379" s="298"/>
      <c r="AE1379" s="298"/>
      <c r="AF1379" s="298"/>
      <c r="AG1379" s="44"/>
    </row>
    <row r="1380" spans="1:33" ht="150.75" thickBot="1" x14ac:dyDescent="0.3">
      <c r="A1380" s="45"/>
      <c r="B1380" s="320" t="s">
        <v>1</v>
      </c>
      <c r="C1380" s="631" t="s">
        <v>151</v>
      </c>
      <c r="D1380" s="597" t="s">
        <v>278</v>
      </c>
      <c r="E1380" s="597" t="s">
        <v>158</v>
      </c>
      <c r="F1380" s="597" t="s">
        <v>30</v>
      </c>
      <c r="G1380" s="598" t="s">
        <v>301</v>
      </c>
      <c r="H1380" s="597" t="s">
        <v>302</v>
      </c>
      <c r="I1380" s="597" t="s">
        <v>303</v>
      </c>
      <c r="J1380" s="64"/>
      <c r="K1380" s="64"/>
      <c r="L1380" s="42"/>
      <c r="M1380" s="42"/>
      <c r="N1380" s="42"/>
      <c r="O1380" s="45"/>
      <c r="P1380" s="45"/>
      <c r="Q1380" s="45"/>
      <c r="R1380" s="45"/>
      <c r="S1380" s="45"/>
      <c r="T1380" s="45"/>
      <c r="U1380" s="45"/>
      <c r="V1380" s="45"/>
      <c r="W1380" s="45"/>
      <c r="X1380" s="45"/>
      <c r="Y1380" s="45"/>
      <c r="Z1380" s="45"/>
      <c r="AA1380" s="298"/>
      <c r="AB1380" s="298"/>
      <c r="AC1380" s="298"/>
      <c r="AD1380" s="298"/>
      <c r="AE1380" s="298"/>
      <c r="AF1380" s="298"/>
      <c r="AG1380" s="44"/>
    </row>
    <row r="1381" spans="1:33" ht="16.5" thickBot="1" x14ac:dyDescent="0.3">
      <c r="A1381" s="45"/>
      <c r="B1381" s="292"/>
      <c r="C1381" s="293"/>
      <c r="D1381" s="293"/>
      <c r="E1381" s="293"/>
      <c r="F1381" s="293"/>
      <c r="G1381" s="293"/>
      <c r="H1381" s="293"/>
      <c r="I1381" s="293"/>
      <c r="J1381" s="64"/>
      <c r="K1381" s="64"/>
      <c r="L1381" s="42"/>
      <c r="M1381" s="42"/>
      <c r="N1381" s="42"/>
      <c r="O1381" s="45"/>
      <c r="P1381" s="45"/>
      <c r="Q1381" s="45"/>
      <c r="R1381" s="45"/>
      <c r="S1381" s="45"/>
      <c r="T1381" s="45"/>
      <c r="U1381" s="45"/>
      <c r="V1381" s="45"/>
      <c r="W1381" s="45"/>
      <c r="X1381" s="45"/>
      <c r="Y1381" s="45"/>
      <c r="Z1381" s="45"/>
      <c r="AA1381" s="298"/>
      <c r="AB1381" s="298"/>
      <c r="AC1381" s="298"/>
      <c r="AD1381" s="298"/>
      <c r="AE1381" s="298"/>
      <c r="AF1381" s="298"/>
      <c r="AG1381" s="44"/>
    </row>
    <row r="1382" spans="1:33" ht="16.5" thickBot="1" x14ac:dyDescent="0.3">
      <c r="A1382" s="45"/>
      <c r="B1382" s="292"/>
      <c r="C1382" s="293"/>
      <c r="D1382" s="293"/>
      <c r="E1382" s="293"/>
      <c r="F1382" s="293"/>
      <c r="G1382" s="293"/>
      <c r="H1382" s="293"/>
      <c r="I1382" s="293"/>
      <c r="J1382" s="64"/>
      <c r="K1382" s="64"/>
      <c r="L1382" s="42"/>
      <c r="M1382" s="42"/>
      <c r="N1382" s="42"/>
      <c r="O1382" s="45"/>
      <c r="P1382" s="45"/>
      <c r="Q1382" s="45"/>
      <c r="R1382" s="45"/>
      <c r="S1382" s="45"/>
      <c r="T1382" s="45"/>
      <c r="U1382" s="45"/>
      <c r="V1382" s="45"/>
      <c r="W1382" s="45"/>
      <c r="X1382" s="45"/>
      <c r="Y1382" s="45"/>
      <c r="Z1382" s="45"/>
      <c r="AA1382" s="298"/>
      <c r="AB1382" s="298"/>
      <c r="AC1382" s="298"/>
      <c r="AD1382" s="298"/>
      <c r="AE1382" s="298"/>
      <c r="AF1382" s="298"/>
      <c r="AG1382" s="44"/>
    </row>
    <row r="1383" spans="1:33" ht="16.5" thickBot="1" x14ac:dyDescent="0.3">
      <c r="A1383" s="45"/>
      <c r="B1383" s="292"/>
      <c r="C1383" s="293"/>
      <c r="D1383" s="293"/>
      <c r="E1383" s="293"/>
      <c r="F1383" s="293"/>
      <c r="G1383" s="293"/>
      <c r="H1383" s="293"/>
      <c r="I1383" s="293"/>
      <c r="J1383" s="64"/>
      <c r="K1383" s="64"/>
      <c r="L1383" s="42"/>
      <c r="M1383" s="42"/>
      <c r="N1383" s="42"/>
      <c r="O1383" s="45"/>
      <c r="P1383" s="45"/>
      <c r="Q1383" s="45"/>
      <c r="R1383" s="45"/>
      <c r="S1383" s="45"/>
      <c r="T1383" s="45"/>
      <c r="U1383" s="45"/>
      <c r="V1383" s="45"/>
      <c r="W1383" s="45"/>
      <c r="X1383" s="45"/>
      <c r="Y1383" s="45"/>
      <c r="Z1383" s="45"/>
      <c r="AA1383" s="298"/>
      <c r="AB1383" s="298"/>
      <c r="AC1383" s="298"/>
      <c r="AD1383" s="298"/>
      <c r="AE1383" s="298"/>
      <c r="AF1383" s="298"/>
      <c r="AG1383" s="44"/>
    </row>
    <row r="1384" spans="1:33" ht="16.5" thickBot="1" x14ac:dyDescent="0.3">
      <c r="A1384" s="45"/>
      <c r="B1384" s="292"/>
      <c r="C1384" s="293"/>
      <c r="D1384" s="293"/>
      <c r="E1384" s="293"/>
      <c r="F1384" s="293"/>
      <c r="G1384" s="293"/>
      <c r="H1384" s="293"/>
      <c r="I1384" s="293"/>
      <c r="J1384" s="64"/>
      <c r="K1384" s="64"/>
      <c r="L1384" s="42"/>
      <c r="M1384" s="42"/>
      <c r="N1384" s="42"/>
      <c r="O1384" s="45"/>
      <c r="P1384" s="45"/>
      <c r="Q1384" s="45"/>
      <c r="R1384" s="45"/>
      <c r="S1384" s="45"/>
      <c r="T1384" s="45"/>
      <c r="U1384" s="45"/>
      <c r="V1384" s="45"/>
      <c r="W1384" s="45"/>
      <c r="X1384" s="45"/>
      <c r="Y1384" s="45"/>
      <c r="Z1384" s="45"/>
      <c r="AA1384" s="298"/>
      <c r="AB1384" s="298"/>
      <c r="AC1384" s="298"/>
      <c r="AD1384" s="298"/>
      <c r="AE1384" s="298"/>
      <c r="AF1384" s="298"/>
      <c r="AG1384" s="44"/>
    </row>
    <row r="1385" spans="1:33" ht="16.5" thickBot="1" x14ac:dyDescent="0.3">
      <c r="A1385" s="45"/>
      <c r="B1385" s="292"/>
      <c r="C1385" s="293"/>
      <c r="D1385" s="293"/>
      <c r="E1385" s="293"/>
      <c r="F1385" s="293"/>
      <c r="G1385" s="293"/>
      <c r="H1385" s="293"/>
      <c r="I1385" s="293"/>
      <c r="J1385" s="64"/>
      <c r="K1385" s="64"/>
      <c r="L1385" s="42"/>
      <c r="M1385" s="42"/>
      <c r="N1385" s="42"/>
      <c r="O1385" s="45"/>
      <c r="P1385" s="45"/>
      <c r="Q1385" s="45"/>
      <c r="R1385" s="45"/>
      <c r="S1385" s="45"/>
      <c r="T1385" s="45"/>
      <c r="U1385" s="45"/>
      <c r="V1385" s="45"/>
      <c r="W1385" s="45"/>
      <c r="X1385" s="45"/>
      <c r="Y1385" s="45"/>
      <c r="Z1385" s="45"/>
      <c r="AA1385" s="298"/>
      <c r="AB1385" s="298"/>
      <c r="AC1385" s="298"/>
      <c r="AD1385" s="298"/>
      <c r="AE1385" s="298"/>
      <c r="AF1385" s="298"/>
      <c r="AG1385" s="44"/>
    </row>
    <row r="1386" spans="1:33" ht="16.5" thickBot="1" x14ac:dyDescent="0.3">
      <c r="A1386" s="45"/>
      <c r="B1386" s="292"/>
      <c r="C1386" s="293"/>
      <c r="D1386" s="293"/>
      <c r="E1386" s="293"/>
      <c r="F1386" s="293"/>
      <c r="G1386" s="293"/>
      <c r="H1386" s="293"/>
      <c r="I1386" s="293"/>
      <c r="J1386" s="64"/>
      <c r="K1386" s="64"/>
      <c r="L1386" s="42"/>
      <c r="M1386" s="42"/>
      <c r="N1386" s="42"/>
      <c r="O1386" s="45"/>
      <c r="P1386" s="45"/>
      <c r="Q1386" s="45"/>
      <c r="R1386" s="45"/>
      <c r="S1386" s="45"/>
      <c r="T1386" s="45"/>
      <c r="U1386" s="45"/>
      <c r="V1386" s="45"/>
      <c r="W1386" s="45"/>
      <c r="X1386" s="45"/>
      <c r="Y1386" s="45"/>
      <c r="Z1386" s="45"/>
      <c r="AA1386" s="298"/>
      <c r="AB1386" s="298"/>
      <c r="AC1386" s="298"/>
      <c r="AD1386" s="298"/>
      <c r="AE1386" s="298"/>
      <c r="AF1386" s="298"/>
      <c r="AG1386" s="44"/>
    </row>
    <row r="1387" spans="1:33" ht="16.5" thickBot="1" x14ac:dyDescent="0.3">
      <c r="A1387" s="45"/>
      <c r="B1387" s="292"/>
      <c r="C1387" s="293"/>
      <c r="D1387" s="293"/>
      <c r="E1387" s="293"/>
      <c r="F1387" s="293"/>
      <c r="G1387" s="293"/>
      <c r="H1387" s="293"/>
      <c r="I1387" s="293"/>
      <c r="J1387" s="64"/>
      <c r="K1387" s="64"/>
      <c r="L1387" s="42"/>
      <c r="M1387" s="42"/>
      <c r="N1387" s="42"/>
      <c r="O1387" s="45"/>
      <c r="P1387" s="45"/>
      <c r="Q1387" s="45"/>
      <c r="R1387" s="45"/>
      <c r="S1387" s="45"/>
      <c r="T1387" s="45"/>
      <c r="U1387" s="45"/>
      <c r="V1387" s="45"/>
      <c r="W1387" s="45"/>
      <c r="X1387" s="45"/>
      <c r="Y1387" s="45"/>
      <c r="Z1387" s="45"/>
      <c r="AA1387" s="298"/>
      <c r="AB1387" s="298"/>
      <c r="AC1387" s="298"/>
      <c r="AD1387" s="298"/>
      <c r="AE1387" s="298"/>
      <c r="AF1387" s="298"/>
      <c r="AG1387" s="44"/>
    </row>
    <row r="1388" spans="1:33" ht="16.5" thickBot="1" x14ac:dyDescent="0.3">
      <c r="A1388" s="45"/>
      <c r="B1388" s="292"/>
      <c r="C1388" s="293"/>
      <c r="D1388" s="293"/>
      <c r="E1388" s="293"/>
      <c r="F1388" s="293"/>
      <c r="G1388" s="293"/>
      <c r="H1388" s="293"/>
      <c r="I1388" s="293"/>
      <c r="J1388" s="64"/>
      <c r="K1388" s="64"/>
      <c r="L1388" s="42"/>
      <c r="M1388" s="42"/>
      <c r="N1388" s="42"/>
      <c r="O1388" s="45"/>
      <c r="P1388" s="45"/>
      <c r="Q1388" s="45"/>
      <c r="R1388" s="45"/>
      <c r="S1388" s="45"/>
      <c r="T1388" s="45"/>
      <c r="U1388" s="45"/>
      <c r="V1388" s="45"/>
      <c r="W1388" s="45"/>
      <c r="X1388" s="45"/>
      <c r="Y1388" s="45"/>
      <c r="Z1388" s="45"/>
      <c r="AA1388" s="298"/>
      <c r="AB1388" s="298"/>
      <c r="AC1388" s="298"/>
      <c r="AD1388" s="298"/>
      <c r="AE1388" s="298"/>
      <c r="AF1388" s="298"/>
      <c r="AG1388" s="44"/>
    </row>
    <row r="1389" spans="1:33" ht="16.5" thickBot="1" x14ac:dyDescent="0.3">
      <c r="A1389" s="45"/>
      <c r="B1389" s="292"/>
      <c r="C1389" s="293"/>
      <c r="D1389" s="293"/>
      <c r="E1389" s="293"/>
      <c r="F1389" s="293"/>
      <c r="G1389" s="293"/>
      <c r="H1389" s="293"/>
      <c r="I1389" s="293"/>
      <c r="J1389" s="64"/>
      <c r="K1389" s="64"/>
      <c r="L1389" s="42"/>
      <c r="M1389" s="42"/>
      <c r="N1389" s="42"/>
      <c r="O1389" s="45"/>
      <c r="P1389" s="45"/>
      <c r="Q1389" s="45"/>
      <c r="R1389" s="45"/>
      <c r="S1389" s="45"/>
      <c r="T1389" s="45"/>
      <c r="U1389" s="45"/>
      <c r="V1389" s="45"/>
      <c r="W1389" s="45"/>
      <c r="X1389" s="45"/>
      <c r="Y1389" s="45"/>
      <c r="Z1389" s="45"/>
      <c r="AA1389" s="298"/>
      <c r="AB1389" s="298"/>
      <c r="AC1389" s="298"/>
      <c r="AD1389" s="298"/>
      <c r="AE1389" s="298"/>
      <c r="AF1389" s="298"/>
      <c r="AG1389" s="44"/>
    </row>
    <row r="1390" spans="1:33" ht="16.5" thickBot="1" x14ac:dyDescent="0.3">
      <c r="A1390" s="45"/>
      <c r="B1390" s="292"/>
      <c r="C1390" s="293"/>
      <c r="D1390" s="293"/>
      <c r="E1390" s="293"/>
      <c r="F1390" s="293"/>
      <c r="G1390" s="293"/>
      <c r="H1390" s="293"/>
      <c r="I1390" s="293"/>
      <c r="J1390" s="64"/>
      <c r="K1390" s="64"/>
      <c r="L1390" s="42"/>
      <c r="M1390" s="42"/>
      <c r="N1390" s="42"/>
      <c r="O1390" s="45"/>
      <c r="P1390" s="45"/>
      <c r="Q1390" s="45"/>
      <c r="R1390" s="45"/>
      <c r="S1390" s="45"/>
      <c r="T1390" s="45"/>
      <c r="U1390" s="45"/>
      <c r="V1390" s="45"/>
      <c r="W1390" s="45"/>
      <c r="X1390" s="45"/>
      <c r="Y1390" s="45"/>
      <c r="Z1390" s="45"/>
      <c r="AA1390" s="298"/>
      <c r="AB1390" s="298"/>
      <c r="AC1390" s="298"/>
      <c r="AD1390" s="298"/>
      <c r="AE1390" s="298"/>
      <c r="AF1390" s="298"/>
      <c r="AG1390" s="44"/>
    </row>
    <row r="1391" spans="1:33" ht="16.5" thickBot="1" x14ac:dyDescent="0.3">
      <c r="A1391" s="45"/>
      <c r="B1391" s="292"/>
      <c r="C1391" s="293"/>
      <c r="D1391" s="293"/>
      <c r="E1391" s="293"/>
      <c r="F1391" s="293"/>
      <c r="G1391" s="293"/>
      <c r="H1391" s="293"/>
      <c r="I1391" s="293"/>
      <c r="J1391" s="64"/>
      <c r="K1391" s="64"/>
      <c r="L1391" s="42"/>
      <c r="M1391" s="42"/>
      <c r="N1391" s="42"/>
      <c r="O1391" s="45"/>
      <c r="P1391" s="45"/>
      <c r="Q1391" s="45"/>
      <c r="R1391" s="45"/>
      <c r="S1391" s="45"/>
      <c r="T1391" s="45"/>
      <c r="U1391" s="45"/>
      <c r="V1391" s="45"/>
      <c r="W1391" s="45"/>
      <c r="X1391" s="45"/>
      <c r="Y1391" s="45"/>
      <c r="Z1391" s="45"/>
      <c r="AA1391" s="298"/>
      <c r="AB1391" s="298"/>
      <c r="AC1391" s="298"/>
      <c r="AD1391" s="298"/>
      <c r="AE1391" s="298"/>
      <c r="AF1391" s="298"/>
      <c r="AG1391" s="44"/>
    </row>
    <row r="1392" spans="1:33" ht="16.5" thickBot="1" x14ac:dyDescent="0.3">
      <c r="A1392" s="45"/>
      <c r="B1392" s="292"/>
      <c r="C1392" s="293"/>
      <c r="D1392" s="293"/>
      <c r="E1392" s="293"/>
      <c r="F1392" s="293"/>
      <c r="G1392" s="293"/>
      <c r="H1392" s="293"/>
      <c r="I1392" s="293"/>
      <c r="J1392" s="64"/>
      <c r="K1392" s="64"/>
      <c r="L1392" s="42"/>
      <c r="M1392" s="42"/>
      <c r="N1392" s="42"/>
      <c r="O1392" s="45"/>
      <c r="P1392" s="45"/>
      <c r="Q1392" s="45"/>
      <c r="R1392" s="45"/>
      <c r="S1392" s="45"/>
      <c r="T1392" s="45"/>
      <c r="U1392" s="45"/>
      <c r="V1392" s="45"/>
      <c r="W1392" s="45"/>
      <c r="X1392" s="45"/>
      <c r="Y1392" s="45"/>
      <c r="Z1392" s="45"/>
      <c r="AA1392" s="298"/>
      <c r="AB1392" s="298"/>
      <c r="AC1392" s="298"/>
      <c r="AD1392" s="298"/>
      <c r="AE1392" s="298"/>
      <c r="AF1392" s="298"/>
      <c r="AG1392" s="44"/>
    </row>
    <row r="1393" spans="1:33" ht="16.5" thickBot="1" x14ac:dyDescent="0.3">
      <c r="A1393" s="45"/>
      <c r="B1393" s="292"/>
      <c r="C1393" s="293"/>
      <c r="D1393" s="293"/>
      <c r="E1393" s="293"/>
      <c r="F1393" s="293"/>
      <c r="G1393" s="293"/>
      <c r="H1393" s="293"/>
      <c r="I1393" s="293"/>
      <c r="J1393" s="64"/>
      <c r="K1393" s="64"/>
      <c r="L1393" s="42"/>
      <c r="M1393" s="42"/>
      <c r="N1393" s="42"/>
      <c r="O1393" s="45"/>
      <c r="P1393" s="45"/>
      <c r="Q1393" s="45"/>
      <c r="R1393" s="45"/>
      <c r="S1393" s="45"/>
      <c r="T1393" s="45"/>
      <c r="U1393" s="45"/>
      <c r="V1393" s="45"/>
      <c r="W1393" s="45"/>
      <c r="X1393" s="45"/>
      <c r="Y1393" s="45"/>
      <c r="Z1393" s="45"/>
      <c r="AA1393" s="298"/>
      <c r="AB1393" s="298"/>
      <c r="AC1393" s="298"/>
      <c r="AD1393" s="298"/>
      <c r="AE1393" s="298"/>
      <c r="AF1393" s="298"/>
      <c r="AG1393" s="44"/>
    </row>
    <row r="1394" spans="1:33" ht="16.5" thickBot="1" x14ac:dyDescent="0.3">
      <c r="A1394" s="45"/>
      <c r="B1394" s="292"/>
      <c r="C1394" s="293"/>
      <c r="D1394" s="293"/>
      <c r="E1394" s="293"/>
      <c r="F1394" s="293"/>
      <c r="G1394" s="293"/>
      <c r="H1394" s="293"/>
      <c r="I1394" s="293"/>
      <c r="J1394" s="64"/>
      <c r="K1394" s="64"/>
      <c r="L1394" s="42"/>
      <c r="M1394" s="42"/>
      <c r="N1394" s="42"/>
      <c r="O1394" s="45"/>
      <c r="P1394" s="45"/>
      <c r="Q1394" s="45"/>
      <c r="R1394" s="45"/>
      <c r="S1394" s="45"/>
      <c r="T1394" s="45"/>
      <c r="U1394" s="45"/>
      <c r="V1394" s="45"/>
      <c r="W1394" s="45"/>
      <c r="X1394" s="45"/>
      <c r="Y1394" s="45"/>
      <c r="Z1394" s="45"/>
      <c r="AA1394" s="298"/>
      <c r="AB1394" s="298"/>
      <c r="AC1394" s="298"/>
      <c r="AD1394" s="298"/>
      <c r="AE1394" s="298"/>
      <c r="AF1394" s="298"/>
      <c r="AG1394" s="44"/>
    </row>
    <row r="1395" spans="1:33" ht="16.5" thickBot="1" x14ac:dyDescent="0.3">
      <c r="A1395" s="45"/>
      <c r="B1395" s="292"/>
      <c r="C1395" s="293"/>
      <c r="D1395" s="293"/>
      <c r="E1395" s="293"/>
      <c r="F1395" s="293"/>
      <c r="G1395" s="293"/>
      <c r="H1395" s="293"/>
      <c r="I1395" s="293"/>
      <c r="J1395" s="64"/>
      <c r="K1395" s="64"/>
      <c r="L1395" s="42"/>
      <c r="M1395" s="42"/>
      <c r="N1395" s="42"/>
      <c r="O1395" s="45"/>
      <c r="P1395" s="45"/>
      <c r="Q1395" s="45"/>
      <c r="R1395" s="45"/>
      <c r="S1395" s="45"/>
      <c r="T1395" s="45"/>
      <c r="U1395" s="45"/>
      <c r="V1395" s="45"/>
      <c r="W1395" s="45"/>
      <c r="X1395" s="45"/>
      <c r="Y1395" s="45"/>
      <c r="Z1395" s="45"/>
      <c r="AA1395" s="298"/>
      <c r="AB1395" s="298"/>
      <c r="AC1395" s="298"/>
      <c r="AD1395" s="298"/>
      <c r="AE1395" s="298"/>
      <c r="AF1395" s="298"/>
      <c r="AG1395" s="44"/>
    </row>
    <row r="1396" spans="1:33" ht="16.5" thickBot="1" x14ac:dyDescent="0.3">
      <c r="A1396" s="45"/>
      <c r="B1396" s="292"/>
      <c r="C1396" s="293"/>
      <c r="D1396" s="293"/>
      <c r="E1396" s="293"/>
      <c r="F1396" s="293"/>
      <c r="G1396" s="293"/>
      <c r="H1396" s="293"/>
      <c r="I1396" s="293"/>
      <c r="J1396" s="64"/>
      <c r="K1396" s="64"/>
      <c r="L1396" s="42"/>
      <c r="M1396" s="42"/>
      <c r="N1396" s="42"/>
      <c r="O1396" s="45"/>
      <c r="P1396" s="45"/>
      <c r="Q1396" s="45"/>
      <c r="R1396" s="45"/>
      <c r="S1396" s="45"/>
      <c r="T1396" s="45"/>
      <c r="U1396" s="45"/>
      <c r="V1396" s="45"/>
      <c r="W1396" s="45"/>
      <c r="X1396" s="45"/>
      <c r="Y1396" s="45"/>
      <c r="Z1396" s="45"/>
      <c r="AA1396" s="298"/>
      <c r="AB1396" s="298"/>
      <c r="AC1396" s="298"/>
      <c r="AD1396" s="298"/>
      <c r="AE1396" s="298"/>
      <c r="AF1396" s="298"/>
      <c r="AG1396" s="44"/>
    </row>
    <row r="1397" spans="1:33" ht="16.5" thickBot="1" x14ac:dyDescent="0.3">
      <c r="A1397" s="45"/>
      <c r="B1397" s="292"/>
      <c r="C1397" s="293"/>
      <c r="D1397" s="293"/>
      <c r="E1397" s="293"/>
      <c r="F1397" s="293"/>
      <c r="G1397" s="293"/>
      <c r="H1397" s="293"/>
      <c r="I1397" s="293"/>
      <c r="J1397" s="64"/>
      <c r="K1397" s="64"/>
      <c r="L1397" s="42"/>
      <c r="M1397" s="42"/>
      <c r="N1397" s="42"/>
      <c r="O1397" s="45"/>
      <c r="P1397" s="45"/>
      <c r="Q1397" s="45"/>
      <c r="R1397" s="45"/>
      <c r="S1397" s="45"/>
      <c r="T1397" s="45"/>
      <c r="U1397" s="45"/>
      <c r="V1397" s="45"/>
      <c r="W1397" s="45"/>
      <c r="X1397" s="45"/>
      <c r="Y1397" s="45"/>
      <c r="Z1397" s="45"/>
      <c r="AA1397" s="298"/>
      <c r="AB1397" s="298"/>
      <c r="AC1397" s="298"/>
      <c r="AD1397" s="298"/>
      <c r="AE1397" s="298"/>
      <c r="AF1397" s="298"/>
      <c r="AG1397" s="44"/>
    </row>
    <row r="1398" spans="1:33" ht="16.5" thickBot="1" x14ac:dyDescent="0.3">
      <c r="A1398" s="45"/>
      <c r="B1398" s="292"/>
      <c r="C1398" s="293"/>
      <c r="D1398" s="293"/>
      <c r="E1398" s="293"/>
      <c r="F1398" s="293"/>
      <c r="G1398" s="293"/>
      <c r="H1398" s="293"/>
      <c r="I1398" s="293"/>
      <c r="J1398" s="64"/>
      <c r="K1398" s="64"/>
      <c r="L1398" s="42"/>
      <c r="M1398" s="42"/>
      <c r="N1398" s="42"/>
      <c r="O1398" s="45"/>
      <c r="P1398" s="45"/>
      <c r="Q1398" s="45"/>
      <c r="R1398" s="45"/>
      <c r="S1398" s="45"/>
      <c r="T1398" s="45"/>
      <c r="U1398" s="45"/>
      <c r="V1398" s="45"/>
      <c r="W1398" s="45"/>
      <c r="X1398" s="45"/>
      <c r="Y1398" s="45"/>
      <c r="Z1398" s="45"/>
      <c r="AA1398" s="298"/>
      <c r="AB1398" s="298"/>
      <c r="AC1398" s="298"/>
      <c r="AD1398" s="298"/>
      <c r="AE1398" s="298"/>
      <c r="AF1398" s="298"/>
      <c r="AG1398" s="44"/>
    </row>
    <row r="1399" spans="1:33" ht="16.5" thickBot="1" x14ac:dyDescent="0.3">
      <c r="A1399" s="45"/>
      <c r="B1399" s="292"/>
      <c r="C1399" s="293"/>
      <c r="D1399" s="293"/>
      <c r="E1399" s="293"/>
      <c r="F1399" s="293"/>
      <c r="G1399" s="293"/>
      <c r="H1399" s="293"/>
      <c r="I1399" s="293"/>
      <c r="J1399" s="64"/>
      <c r="K1399" s="64"/>
      <c r="L1399" s="42"/>
      <c r="M1399" s="42"/>
      <c r="N1399" s="42"/>
      <c r="O1399" s="45"/>
      <c r="P1399" s="45"/>
      <c r="Q1399" s="45"/>
      <c r="R1399" s="45"/>
      <c r="S1399" s="45"/>
      <c r="T1399" s="45"/>
      <c r="U1399" s="45"/>
      <c r="V1399" s="45"/>
      <c r="W1399" s="45"/>
      <c r="X1399" s="45"/>
      <c r="Y1399" s="45"/>
      <c r="Z1399" s="45"/>
      <c r="AA1399" s="298"/>
      <c r="AB1399" s="298"/>
      <c r="AC1399" s="298"/>
      <c r="AD1399" s="298"/>
      <c r="AE1399" s="298"/>
      <c r="AF1399" s="298"/>
      <c r="AG1399" s="44"/>
    </row>
    <row r="1400" spans="1:33" ht="16.5" thickBot="1" x14ac:dyDescent="0.3">
      <c r="A1400" s="45"/>
      <c r="B1400" s="292"/>
      <c r="C1400" s="293"/>
      <c r="D1400" s="293"/>
      <c r="E1400" s="293"/>
      <c r="F1400" s="293"/>
      <c r="G1400" s="293"/>
      <c r="H1400" s="293"/>
      <c r="I1400" s="293"/>
      <c r="J1400" s="64"/>
      <c r="K1400" s="64"/>
      <c r="L1400" s="42"/>
      <c r="M1400" s="42"/>
      <c r="N1400" s="42"/>
      <c r="O1400" s="45"/>
      <c r="P1400" s="45"/>
      <c r="Q1400" s="45"/>
      <c r="R1400" s="45"/>
      <c r="S1400" s="45"/>
      <c r="T1400" s="45"/>
      <c r="U1400" s="45"/>
      <c r="V1400" s="45"/>
      <c r="W1400" s="45"/>
      <c r="X1400" s="45"/>
      <c r="Y1400" s="45"/>
      <c r="Z1400" s="45"/>
      <c r="AA1400" s="298"/>
      <c r="AB1400" s="298"/>
      <c r="AC1400" s="298"/>
      <c r="AD1400" s="298"/>
      <c r="AE1400" s="298"/>
      <c r="AF1400" s="298"/>
      <c r="AG1400" s="44"/>
    </row>
    <row r="1401" spans="1:33" ht="16.5" thickBot="1" x14ac:dyDescent="0.3">
      <c r="A1401" s="45"/>
      <c r="B1401" s="292"/>
      <c r="C1401" s="293"/>
      <c r="D1401" s="293"/>
      <c r="E1401" s="293"/>
      <c r="F1401" s="293"/>
      <c r="G1401" s="293"/>
      <c r="H1401" s="293"/>
      <c r="I1401" s="293"/>
      <c r="J1401" s="64"/>
      <c r="K1401" s="64"/>
      <c r="L1401" s="42"/>
      <c r="M1401" s="42"/>
      <c r="N1401" s="42"/>
      <c r="O1401" s="45"/>
      <c r="P1401" s="45"/>
      <c r="Q1401" s="45"/>
      <c r="R1401" s="45"/>
      <c r="S1401" s="45"/>
      <c r="T1401" s="45"/>
      <c r="U1401" s="45"/>
      <c r="V1401" s="45"/>
      <c r="W1401" s="45"/>
      <c r="X1401" s="45"/>
      <c r="Y1401" s="45"/>
      <c r="Z1401" s="45"/>
      <c r="AA1401" s="298"/>
      <c r="AB1401" s="298"/>
      <c r="AC1401" s="298"/>
      <c r="AD1401" s="298"/>
      <c r="AE1401" s="298"/>
      <c r="AF1401" s="298"/>
      <c r="AG1401" s="44"/>
    </row>
    <row r="1402" spans="1:33" ht="16.5" thickBot="1" x14ac:dyDescent="0.3">
      <c r="A1402" s="45"/>
      <c r="B1402" s="292"/>
      <c r="C1402" s="293"/>
      <c r="D1402" s="293"/>
      <c r="E1402" s="293"/>
      <c r="F1402" s="293"/>
      <c r="G1402" s="293"/>
      <c r="H1402" s="293"/>
      <c r="I1402" s="293"/>
      <c r="J1402" s="64"/>
      <c r="K1402" s="64"/>
      <c r="L1402" s="42"/>
      <c r="M1402" s="42"/>
      <c r="N1402" s="42"/>
      <c r="O1402" s="45"/>
      <c r="P1402" s="45"/>
      <c r="Q1402" s="45"/>
      <c r="R1402" s="45"/>
      <c r="S1402" s="45"/>
      <c r="T1402" s="45"/>
      <c r="U1402" s="45"/>
      <c r="V1402" s="45"/>
      <c r="W1402" s="45"/>
      <c r="X1402" s="45"/>
      <c r="Y1402" s="45"/>
      <c r="Z1402" s="45"/>
      <c r="AA1402" s="298"/>
      <c r="AB1402" s="298"/>
      <c r="AC1402" s="298"/>
      <c r="AD1402" s="298"/>
      <c r="AE1402" s="298"/>
      <c r="AF1402" s="298"/>
      <c r="AG1402" s="44"/>
    </row>
    <row r="1403" spans="1:33" ht="16.5" thickBot="1" x14ac:dyDescent="0.3">
      <c r="A1403" s="45"/>
      <c r="B1403" s="292"/>
      <c r="C1403" s="293"/>
      <c r="D1403" s="293"/>
      <c r="E1403" s="293"/>
      <c r="F1403" s="293"/>
      <c r="G1403" s="293"/>
      <c r="H1403" s="293"/>
      <c r="I1403" s="293"/>
      <c r="J1403" s="64"/>
      <c r="K1403" s="64"/>
      <c r="L1403" s="42"/>
      <c r="M1403" s="42"/>
      <c r="N1403" s="42"/>
      <c r="O1403" s="45"/>
      <c r="P1403" s="45"/>
      <c r="Q1403" s="45"/>
      <c r="R1403" s="45"/>
      <c r="S1403" s="45"/>
      <c r="T1403" s="45"/>
      <c r="U1403" s="45"/>
      <c r="V1403" s="45"/>
      <c r="W1403" s="45"/>
      <c r="X1403" s="45"/>
      <c r="Y1403" s="45"/>
      <c r="Z1403" s="45"/>
      <c r="AA1403" s="298"/>
      <c r="AB1403" s="298"/>
      <c r="AC1403" s="298"/>
      <c r="AD1403" s="298"/>
      <c r="AE1403" s="298"/>
      <c r="AF1403" s="298"/>
      <c r="AG1403" s="44"/>
    </row>
    <row r="1404" spans="1:33" ht="150.75" thickBot="1" x14ac:dyDescent="0.3">
      <c r="A1404" s="45"/>
      <c r="B1404" s="320" t="s">
        <v>1</v>
      </c>
      <c r="C1404" s="631" t="s">
        <v>151</v>
      </c>
      <c r="D1404" s="597" t="s">
        <v>278</v>
      </c>
      <c r="E1404" s="597" t="s">
        <v>158</v>
      </c>
      <c r="F1404" s="597" t="s">
        <v>30</v>
      </c>
      <c r="G1404" s="598" t="s">
        <v>301</v>
      </c>
      <c r="H1404" s="597" t="s">
        <v>302</v>
      </c>
      <c r="I1404" s="597" t="s">
        <v>303</v>
      </c>
      <c r="J1404" s="64"/>
      <c r="K1404" s="64"/>
      <c r="L1404" s="42"/>
      <c r="M1404" s="42"/>
      <c r="N1404" s="42"/>
      <c r="O1404" s="45"/>
      <c r="P1404" s="45"/>
      <c r="Q1404" s="45"/>
      <c r="R1404" s="45"/>
      <c r="S1404" s="45"/>
      <c r="T1404" s="45"/>
      <c r="U1404" s="45"/>
      <c r="V1404" s="45"/>
      <c r="W1404" s="45"/>
      <c r="X1404" s="45"/>
      <c r="Y1404" s="45"/>
      <c r="Z1404" s="45"/>
      <c r="AA1404" s="298"/>
      <c r="AB1404" s="298"/>
      <c r="AC1404" s="298"/>
      <c r="AD1404" s="298"/>
      <c r="AE1404" s="298"/>
      <c r="AF1404" s="298"/>
      <c r="AG1404" s="44"/>
    </row>
    <row r="1405" spans="1:33" ht="16.5" thickBot="1" x14ac:dyDescent="0.3">
      <c r="A1405" s="45"/>
      <c r="B1405" s="292"/>
      <c r="C1405" s="293"/>
      <c r="D1405" s="293"/>
      <c r="E1405" s="293"/>
      <c r="F1405" s="293"/>
      <c r="G1405" s="293"/>
      <c r="H1405" s="293"/>
      <c r="I1405" s="293"/>
      <c r="J1405" s="64"/>
      <c r="K1405" s="64"/>
      <c r="L1405" s="42"/>
      <c r="M1405" s="42"/>
      <c r="N1405" s="42"/>
      <c r="O1405" s="45"/>
      <c r="P1405" s="45"/>
      <c r="Q1405" s="45"/>
      <c r="R1405" s="45"/>
      <c r="S1405" s="45"/>
      <c r="T1405" s="45"/>
      <c r="U1405" s="45"/>
      <c r="V1405" s="45"/>
      <c r="W1405" s="45"/>
      <c r="X1405" s="45"/>
      <c r="Y1405" s="45"/>
      <c r="Z1405" s="45"/>
      <c r="AA1405" s="298"/>
      <c r="AB1405" s="298"/>
      <c r="AC1405" s="298"/>
      <c r="AD1405" s="298"/>
      <c r="AE1405" s="298"/>
      <c r="AF1405" s="298"/>
      <c r="AG1405" s="44"/>
    </row>
    <row r="1406" spans="1:33" ht="16.5" thickBot="1" x14ac:dyDescent="0.3">
      <c r="A1406" s="45"/>
      <c r="B1406" s="292"/>
      <c r="C1406" s="293"/>
      <c r="D1406" s="293"/>
      <c r="E1406" s="293"/>
      <c r="F1406" s="293"/>
      <c r="G1406" s="293"/>
      <c r="H1406" s="293"/>
      <c r="I1406" s="293"/>
      <c r="J1406" s="64"/>
      <c r="K1406" s="64"/>
      <c r="L1406" s="42"/>
      <c r="M1406" s="42"/>
      <c r="N1406" s="42"/>
      <c r="O1406" s="45"/>
      <c r="P1406" s="45"/>
      <c r="Q1406" s="45"/>
      <c r="R1406" s="45"/>
      <c r="S1406" s="45"/>
      <c r="T1406" s="45"/>
      <c r="U1406" s="45"/>
      <c r="V1406" s="45"/>
      <c r="W1406" s="45"/>
      <c r="X1406" s="45"/>
      <c r="Y1406" s="45"/>
      <c r="Z1406" s="45"/>
      <c r="AA1406" s="298"/>
      <c r="AB1406" s="298"/>
      <c r="AC1406" s="298"/>
      <c r="AD1406" s="298"/>
      <c r="AE1406" s="298"/>
      <c r="AF1406" s="298"/>
      <c r="AG1406" s="44"/>
    </row>
    <row r="1407" spans="1:33" ht="16.5" thickBot="1" x14ac:dyDescent="0.3">
      <c r="A1407" s="45"/>
      <c r="B1407" s="292"/>
      <c r="C1407" s="293"/>
      <c r="D1407" s="293"/>
      <c r="E1407" s="293"/>
      <c r="F1407" s="293"/>
      <c r="G1407" s="293"/>
      <c r="H1407" s="293"/>
      <c r="I1407" s="293"/>
      <c r="J1407" s="64"/>
      <c r="K1407" s="64"/>
      <c r="L1407" s="42"/>
      <c r="M1407" s="42"/>
      <c r="N1407" s="42"/>
      <c r="O1407" s="45"/>
      <c r="P1407" s="45"/>
      <c r="Q1407" s="45"/>
      <c r="R1407" s="45"/>
      <c r="S1407" s="45"/>
      <c r="T1407" s="45"/>
      <c r="U1407" s="45"/>
      <c r="V1407" s="45"/>
      <c r="W1407" s="45"/>
      <c r="X1407" s="45"/>
      <c r="Y1407" s="45"/>
      <c r="Z1407" s="45"/>
      <c r="AA1407" s="298"/>
      <c r="AB1407" s="298"/>
      <c r="AC1407" s="298"/>
      <c r="AD1407" s="298"/>
      <c r="AE1407" s="298"/>
      <c r="AF1407" s="298"/>
      <c r="AG1407" s="44"/>
    </row>
    <row r="1408" spans="1:33" ht="16.5" thickBot="1" x14ac:dyDescent="0.3">
      <c r="A1408" s="45"/>
      <c r="B1408" s="292"/>
      <c r="C1408" s="293"/>
      <c r="D1408" s="293"/>
      <c r="E1408" s="293"/>
      <c r="F1408" s="293"/>
      <c r="G1408" s="293"/>
      <c r="H1408" s="293"/>
      <c r="I1408" s="293"/>
      <c r="J1408" s="64"/>
      <c r="K1408" s="64"/>
      <c r="L1408" s="42"/>
      <c r="M1408" s="42"/>
      <c r="N1408" s="42"/>
      <c r="O1408" s="45"/>
      <c r="P1408" s="45"/>
      <c r="Q1408" s="45"/>
      <c r="R1408" s="45"/>
      <c r="S1408" s="45"/>
      <c r="T1408" s="45"/>
      <c r="U1408" s="45"/>
      <c r="V1408" s="45"/>
      <c r="W1408" s="45"/>
      <c r="X1408" s="45"/>
      <c r="Y1408" s="45"/>
      <c r="Z1408" s="45"/>
      <c r="AA1408" s="298"/>
      <c r="AB1408" s="298"/>
      <c r="AC1408" s="298"/>
      <c r="AD1408" s="298"/>
      <c r="AE1408" s="298"/>
      <c r="AF1408" s="298"/>
      <c r="AG1408" s="44"/>
    </row>
    <row r="1409" spans="1:33" ht="16.5" thickBot="1" x14ac:dyDescent="0.3">
      <c r="A1409" s="45"/>
      <c r="B1409" s="292"/>
      <c r="C1409" s="293"/>
      <c r="D1409" s="293"/>
      <c r="E1409" s="293"/>
      <c r="F1409" s="293"/>
      <c r="G1409" s="293"/>
      <c r="H1409" s="293"/>
      <c r="I1409" s="293"/>
      <c r="J1409" s="64"/>
      <c r="K1409" s="64"/>
      <c r="L1409" s="42"/>
      <c r="M1409" s="42"/>
      <c r="N1409" s="42"/>
      <c r="O1409" s="45"/>
      <c r="P1409" s="45"/>
      <c r="Q1409" s="45"/>
      <c r="R1409" s="45"/>
      <c r="S1409" s="45"/>
      <c r="T1409" s="45"/>
      <c r="U1409" s="45"/>
      <c r="V1409" s="45"/>
      <c r="W1409" s="45"/>
      <c r="X1409" s="45"/>
      <c r="Y1409" s="45"/>
      <c r="Z1409" s="45"/>
      <c r="AA1409" s="298"/>
      <c r="AB1409" s="298"/>
      <c r="AC1409" s="298"/>
      <c r="AD1409" s="298"/>
      <c r="AE1409" s="298"/>
      <c r="AF1409" s="298"/>
      <c r="AG1409" s="44"/>
    </row>
    <row r="1410" spans="1:33" ht="16.5" thickBot="1" x14ac:dyDescent="0.3">
      <c r="A1410" s="45"/>
      <c r="B1410" s="292"/>
      <c r="C1410" s="293"/>
      <c r="D1410" s="293"/>
      <c r="E1410" s="293"/>
      <c r="F1410" s="293"/>
      <c r="G1410" s="293"/>
      <c r="H1410" s="293"/>
      <c r="I1410" s="293"/>
      <c r="J1410" s="64"/>
      <c r="K1410" s="64"/>
      <c r="L1410" s="42"/>
      <c r="M1410" s="42"/>
      <c r="N1410" s="42"/>
      <c r="O1410" s="45"/>
      <c r="P1410" s="45"/>
      <c r="Q1410" s="45"/>
      <c r="R1410" s="45"/>
      <c r="S1410" s="45"/>
      <c r="T1410" s="45"/>
      <c r="U1410" s="45"/>
      <c r="V1410" s="45"/>
      <c r="W1410" s="45"/>
      <c r="X1410" s="45"/>
      <c r="Y1410" s="45"/>
      <c r="Z1410" s="45"/>
      <c r="AA1410" s="298"/>
      <c r="AB1410" s="298"/>
      <c r="AC1410" s="298"/>
      <c r="AD1410" s="298"/>
      <c r="AE1410" s="298"/>
      <c r="AF1410" s="298"/>
      <c r="AG1410" s="44"/>
    </row>
    <row r="1411" spans="1:33" ht="16.5" thickBot="1" x14ac:dyDescent="0.3">
      <c r="A1411" s="45"/>
      <c r="B1411" s="292"/>
      <c r="C1411" s="293"/>
      <c r="D1411" s="293"/>
      <c r="E1411" s="293"/>
      <c r="F1411" s="293"/>
      <c r="G1411" s="293"/>
      <c r="H1411" s="293"/>
      <c r="I1411" s="293"/>
      <c r="J1411" s="64"/>
      <c r="K1411" s="64"/>
      <c r="L1411" s="42"/>
      <c r="M1411" s="42"/>
      <c r="N1411" s="42"/>
      <c r="O1411" s="45"/>
      <c r="P1411" s="45"/>
      <c r="Q1411" s="45"/>
      <c r="R1411" s="45"/>
      <c r="S1411" s="45"/>
      <c r="T1411" s="45"/>
      <c r="U1411" s="45"/>
      <c r="V1411" s="45"/>
      <c r="W1411" s="45"/>
      <c r="X1411" s="45"/>
      <c r="Y1411" s="45"/>
      <c r="Z1411" s="45"/>
      <c r="AA1411" s="298"/>
      <c r="AB1411" s="298"/>
      <c r="AC1411" s="298"/>
      <c r="AD1411" s="298"/>
      <c r="AE1411" s="298"/>
      <c r="AF1411" s="298"/>
      <c r="AG1411" s="44"/>
    </row>
    <row r="1412" spans="1:33" ht="16.5" thickBot="1" x14ac:dyDescent="0.3">
      <c r="A1412" s="45"/>
      <c r="B1412" s="292"/>
      <c r="C1412" s="293"/>
      <c r="D1412" s="293"/>
      <c r="E1412" s="293"/>
      <c r="F1412" s="293"/>
      <c r="G1412" s="293"/>
      <c r="H1412" s="293"/>
      <c r="I1412" s="293"/>
      <c r="J1412" s="64"/>
      <c r="K1412" s="64"/>
      <c r="L1412" s="42"/>
      <c r="M1412" s="42"/>
      <c r="N1412" s="42"/>
      <c r="O1412" s="45"/>
      <c r="P1412" s="45"/>
      <c r="Q1412" s="45"/>
      <c r="R1412" s="45"/>
      <c r="S1412" s="45"/>
      <c r="T1412" s="45"/>
      <c r="U1412" s="45"/>
      <c r="V1412" s="45"/>
      <c r="W1412" s="45"/>
      <c r="X1412" s="45"/>
      <c r="Y1412" s="45"/>
      <c r="Z1412" s="45"/>
      <c r="AA1412" s="298"/>
      <c r="AB1412" s="298"/>
      <c r="AC1412" s="298"/>
      <c r="AD1412" s="298"/>
      <c r="AE1412" s="298"/>
      <c r="AF1412" s="298"/>
      <c r="AG1412" s="44"/>
    </row>
    <row r="1413" spans="1:33" ht="16.5" thickBot="1" x14ac:dyDescent="0.3">
      <c r="A1413" s="45"/>
      <c r="B1413" s="292"/>
      <c r="C1413" s="293"/>
      <c r="D1413" s="293"/>
      <c r="E1413" s="293"/>
      <c r="F1413" s="293"/>
      <c r="G1413" s="293"/>
      <c r="H1413" s="293"/>
      <c r="I1413" s="293"/>
      <c r="J1413" s="64"/>
      <c r="K1413" s="64"/>
      <c r="L1413" s="42"/>
      <c r="M1413" s="42"/>
      <c r="N1413" s="42"/>
      <c r="O1413" s="45"/>
      <c r="P1413" s="45"/>
      <c r="Q1413" s="45"/>
      <c r="R1413" s="45"/>
      <c r="S1413" s="45"/>
      <c r="T1413" s="45"/>
      <c r="U1413" s="45"/>
      <c r="V1413" s="45"/>
      <c r="W1413" s="45"/>
      <c r="X1413" s="45"/>
      <c r="Y1413" s="45"/>
      <c r="Z1413" s="45"/>
      <c r="AA1413" s="298"/>
      <c r="AB1413" s="298"/>
      <c r="AC1413" s="298"/>
      <c r="AD1413" s="298"/>
      <c r="AE1413" s="298"/>
      <c r="AF1413" s="298"/>
      <c r="AG1413" s="44"/>
    </row>
    <row r="1414" spans="1:33" ht="16.5" thickBot="1" x14ac:dyDescent="0.3">
      <c r="A1414" s="45"/>
      <c r="B1414" s="292"/>
      <c r="C1414" s="293"/>
      <c r="D1414" s="293"/>
      <c r="E1414" s="293"/>
      <c r="F1414" s="293"/>
      <c r="G1414" s="293"/>
      <c r="H1414" s="293"/>
      <c r="I1414" s="293"/>
      <c r="J1414" s="64"/>
      <c r="K1414" s="64"/>
      <c r="L1414" s="42"/>
      <c r="M1414" s="42"/>
      <c r="N1414" s="42"/>
      <c r="O1414" s="45"/>
      <c r="P1414" s="45"/>
      <c r="Q1414" s="45"/>
      <c r="R1414" s="45"/>
      <c r="S1414" s="45"/>
      <c r="T1414" s="45"/>
      <c r="U1414" s="45"/>
      <c r="V1414" s="45"/>
      <c r="W1414" s="45"/>
      <c r="X1414" s="45"/>
      <c r="Y1414" s="45"/>
      <c r="Z1414" s="45"/>
      <c r="AA1414" s="298"/>
      <c r="AB1414" s="298"/>
      <c r="AC1414" s="298"/>
      <c r="AD1414" s="298"/>
      <c r="AE1414" s="298"/>
      <c r="AF1414" s="298"/>
      <c r="AG1414" s="44"/>
    </row>
    <row r="1415" spans="1:33" ht="16.5" thickBot="1" x14ac:dyDescent="0.3">
      <c r="A1415" s="45"/>
      <c r="B1415" s="292"/>
      <c r="C1415" s="293"/>
      <c r="D1415" s="293"/>
      <c r="E1415" s="293"/>
      <c r="F1415" s="293"/>
      <c r="G1415" s="293"/>
      <c r="H1415" s="293"/>
      <c r="I1415" s="293"/>
      <c r="J1415" s="64"/>
      <c r="K1415" s="64"/>
      <c r="L1415" s="42"/>
      <c r="M1415" s="42"/>
      <c r="N1415" s="42"/>
      <c r="O1415" s="45"/>
      <c r="P1415" s="45"/>
      <c r="Q1415" s="45"/>
      <c r="R1415" s="45"/>
      <c r="S1415" s="45"/>
      <c r="T1415" s="45"/>
      <c r="U1415" s="45"/>
      <c r="V1415" s="45"/>
      <c r="W1415" s="45"/>
      <c r="X1415" s="45"/>
      <c r="Y1415" s="45"/>
      <c r="Z1415" s="45"/>
      <c r="AA1415" s="298"/>
      <c r="AB1415" s="298"/>
      <c r="AC1415" s="298"/>
      <c r="AD1415" s="298"/>
      <c r="AE1415" s="298"/>
      <c r="AF1415" s="298"/>
      <c r="AG1415" s="44"/>
    </row>
    <row r="1416" spans="1:33" ht="16.5" thickBot="1" x14ac:dyDescent="0.3">
      <c r="A1416" s="45"/>
      <c r="B1416" s="292"/>
      <c r="C1416" s="293"/>
      <c r="D1416" s="293"/>
      <c r="E1416" s="293"/>
      <c r="F1416" s="293"/>
      <c r="G1416" s="293"/>
      <c r="H1416" s="293"/>
      <c r="I1416" s="293"/>
      <c r="J1416" s="64"/>
      <c r="K1416" s="64"/>
      <c r="L1416" s="42"/>
      <c r="M1416" s="42"/>
      <c r="N1416" s="42"/>
      <c r="O1416" s="45"/>
      <c r="P1416" s="45"/>
      <c r="Q1416" s="45"/>
      <c r="R1416" s="45"/>
      <c r="S1416" s="45"/>
      <c r="T1416" s="45"/>
      <c r="U1416" s="45"/>
      <c r="V1416" s="45"/>
      <c r="W1416" s="45"/>
      <c r="X1416" s="45"/>
      <c r="Y1416" s="45"/>
      <c r="Z1416" s="45"/>
      <c r="AA1416" s="298"/>
      <c r="AB1416" s="298"/>
      <c r="AC1416" s="298"/>
      <c r="AD1416" s="298"/>
      <c r="AE1416" s="298"/>
      <c r="AF1416" s="298"/>
      <c r="AG1416" s="44"/>
    </row>
    <row r="1417" spans="1:33" ht="16.5" thickBot="1" x14ac:dyDescent="0.3">
      <c r="A1417" s="45"/>
      <c r="B1417" s="292"/>
      <c r="C1417" s="293"/>
      <c r="D1417" s="293"/>
      <c r="E1417" s="293"/>
      <c r="F1417" s="293"/>
      <c r="G1417" s="293"/>
      <c r="H1417" s="293"/>
      <c r="I1417" s="293"/>
      <c r="J1417" s="64"/>
      <c r="K1417" s="64"/>
      <c r="L1417" s="42"/>
      <c r="M1417" s="42"/>
      <c r="N1417" s="42"/>
      <c r="O1417" s="45"/>
      <c r="P1417" s="45"/>
      <c r="Q1417" s="45"/>
      <c r="R1417" s="45"/>
      <c r="S1417" s="45"/>
      <c r="T1417" s="45"/>
      <c r="U1417" s="45"/>
      <c r="V1417" s="45"/>
      <c r="W1417" s="45"/>
      <c r="X1417" s="45"/>
      <c r="Y1417" s="45"/>
      <c r="Z1417" s="45"/>
      <c r="AA1417" s="298"/>
      <c r="AB1417" s="298"/>
      <c r="AC1417" s="298"/>
      <c r="AD1417" s="298"/>
      <c r="AE1417" s="298"/>
      <c r="AF1417" s="298"/>
      <c r="AG1417" s="44"/>
    </row>
    <row r="1418" spans="1:33" ht="16.5" thickBot="1" x14ac:dyDescent="0.3">
      <c r="A1418" s="45"/>
      <c r="B1418" s="292"/>
      <c r="C1418" s="293"/>
      <c r="D1418" s="293"/>
      <c r="E1418" s="293"/>
      <c r="F1418" s="293"/>
      <c r="G1418" s="293"/>
      <c r="H1418" s="293"/>
      <c r="I1418" s="293"/>
      <c r="J1418" s="64"/>
      <c r="K1418" s="64"/>
      <c r="L1418" s="42"/>
      <c r="M1418" s="42"/>
      <c r="N1418" s="42"/>
      <c r="O1418" s="45"/>
      <c r="P1418" s="45"/>
      <c r="Q1418" s="45"/>
      <c r="R1418" s="45"/>
      <c r="S1418" s="45"/>
      <c r="T1418" s="45"/>
      <c r="U1418" s="45"/>
      <c r="V1418" s="45"/>
      <c r="W1418" s="45"/>
      <c r="X1418" s="45"/>
      <c r="Y1418" s="45"/>
      <c r="Z1418" s="45"/>
      <c r="AA1418" s="298"/>
      <c r="AB1418" s="298"/>
      <c r="AC1418" s="298"/>
      <c r="AD1418" s="298"/>
      <c r="AE1418" s="298"/>
      <c r="AF1418" s="298"/>
      <c r="AG1418" s="44"/>
    </row>
    <row r="1419" spans="1:33" ht="16.5" thickBot="1" x14ac:dyDescent="0.3">
      <c r="A1419" s="45"/>
      <c r="B1419" s="292"/>
      <c r="C1419" s="293"/>
      <c r="D1419" s="293"/>
      <c r="E1419" s="293"/>
      <c r="F1419" s="293"/>
      <c r="G1419" s="293"/>
      <c r="H1419" s="293"/>
      <c r="I1419" s="293"/>
      <c r="J1419" s="64"/>
      <c r="K1419" s="64"/>
      <c r="L1419" s="42"/>
      <c r="M1419" s="42"/>
      <c r="N1419" s="42"/>
      <c r="O1419" s="45"/>
      <c r="P1419" s="45"/>
      <c r="Q1419" s="45"/>
      <c r="R1419" s="45"/>
      <c r="S1419" s="45"/>
      <c r="T1419" s="45"/>
      <c r="U1419" s="45"/>
      <c r="V1419" s="45"/>
      <c r="W1419" s="45"/>
      <c r="X1419" s="45"/>
      <c r="Y1419" s="45"/>
      <c r="Z1419" s="45"/>
      <c r="AA1419" s="298"/>
      <c r="AB1419" s="298"/>
      <c r="AC1419" s="298"/>
      <c r="AD1419" s="298"/>
      <c r="AE1419" s="298"/>
      <c r="AF1419" s="298"/>
      <c r="AG1419" s="44"/>
    </row>
    <row r="1420" spans="1:33" ht="16.5" thickBot="1" x14ac:dyDescent="0.3">
      <c r="A1420" s="45"/>
      <c r="B1420" s="292"/>
      <c r="C1420" s="293"/>
      <c r="D1420" s="293"/>
      <c r="E1420" s="293"/>
      <c r="F1420" s="293"/>
      <c r="G1420" s="293"/>
      <c r="H1420" s="293"/>
      <c r="I1420" s="293"/>
      <c r="J1420" s="64"/>
      <c r="K1420" s="64"/>
      <c r="L1420" s="42"/>
      <c r="M1420" s="42"/>
      <c r="N1420" s="42"/>
      <c r="O1420" s="45"/>
      <c r="P1420" s="45"/>
      <c r="Q1420" s="45"/>
      <c r="R1420" s="45"/>
      <c r="S1420" s="45"/>
      <c r="T1420" s="45"/>
      <c r="U1420" s="45"/>
      <c r="V1420" s="45"/>
      <c r="W1420" s="45"/>
      <c r="X1420" s="45"/>
      <c r="Y1420" s="45"/>
      <c r="Z1420" s="45"/>
      <c r="AA1420" s="298"/>
      <c r="AB1420" s="298"/>
      <c r="AC1420" s="298"/>
      <c r="AD1420" s="298"/>
      <c r="AE1420" s="298"/>
      <c r="AF1420" s="298"/>
      <c r="AG1420" s="44"/>
    </row>
    <row r="1421" spans="1:33" ht="16.5" thickBot="1" x14ac:dyDescent="0.3">
      <c r="A1421" s="45"/>
      <c r="B1421" s="292"/>
      <c r="C1421" s="293"/>
      <c r="D1421" s="293"/>
      <c r="E1421" s="293"/>
      <c r="F1421" s="293"/>
      <c r="G1421" s="293"/>
      <c r="H1421" s="293"/>
      <c r="I1421" s="293"/>
      <c r="J1421" s="64"/>
      <c r="K1421" s="64"/>
      <c r="L1421" s="42"/>
      <c r="M1421" s="42"/>
      <c r="N1421" s="42"/>
      <c r="O1421" s="45"/>
      <c r="P1421" s="45"/>
      <c r="Q1421" s="45"/>
      <c r="R1421" s="45"/>
      <c r="S1421" s="45"/>
      <c r="T1421" s="45"/>
      <c r="U1421" s="45"/>
      <c r="V1421" s="45"/>
      <c r="W1421" s="45"/>
      <c r="X1421" s="45"/>
      <c r="Y1421" s="45"/>
      <c r="Z1421" s="45"/>
      <c r="AA1421" s="298"/>
      <c r="AB1421" s="298"/>
      <c r="AC1421" s="298"/>
      <c r="AD1421" s="298"/>
      <c r="AE1421" s="298"/>
      <c r="AF1421" s="298"/>
      <c r="AG1421" s="44"/>
    </row>
    <row r="1422" spans="1:33" ht="16.5" thickBot="1" x14ac:dyDescent="0.3">
      <c r="A1422" s="45"/>
      <c r="B1422" s="292"/>
      <c r="C1422" s="293"/>
      <c r="D1422" s="293"/>
      <c r="E1422" s="293"/>
      <c r="F1422" s="293"/>
      <c r="G1422" s="293"/>
      <c r="H1422" s="293"/>
      <c r="I1422" s="293"/>
      <c r="J1422" s="64"/>
      <c r="K1422" s="64"/>
      <c r="L1422" s="42"/>
      <c r="M1422" s="42"/>
      <c r="N1422" s="42"/>
      <c r="O1422" s="45"/>
      <c r="P1422" s="45"/>
      <c r="Q1422" s="45"/>
      <c r="R1422" s="45"/>
      <c r="S1422" s="45"/>
      <c r="T1422" s="45"/>
      <c r="U1422" s="45"/>
      <c r="V1422" s="45"/>
      <c r="W1422" s="45"/>
      <c r="X1422" s="45"/>
      <c r="Y1422" s="45"/>
      <c r="Z1422" s="45"/>
      <c r="AA1422" s="298"/>
      <c r="AB1422" s="298"/>
      <c r="AC1422" s="298"/>
      <c r="AD1422" s="298"/>
      <c r="AE1422" s="298"/>
      <c r="AF1422" s="298"/>
      <c r="AG1422" s="44"/>
    </row>
    <row r="1423" spans="1:33" ht="16.5" thickBot="1" x14ac:dyDescent="0.3">
      <c r="A1423" s="45"/>
      <c r="B1423" s="292"/>
      <c r="C1423" s="293"/>
      <c r="D1423" s="293"/>
      <c r="E1423" s="293"/>
      <c r="F1423" s="293"/>
      <c r="G1423" s="293"/>
      <c r="H1423" s="293"/>
      <c r="I1423" s="293"/>
      <c r="J1423" s="64"/>
      <c r="K1423" s="64"/>
      <c r="L1423" s="42"/>
      <c r="M1423" s="42"/>
      <c r="N1423" s="42"/>
      <c r="O1423" s="45"/>
      <c r="P1423" s="45"/>
      <c r="Q1423" s="45"/>
      <c r="R1423" s="45"/>
      <c r="S1423" s="45"/>
      <c r="T1423" s="45"/>
      <c r="U1423" s="45"/>
      <c r="V1423" s="45"/>
      <c r="W1423" s="45"/>
      <c r="X1423" s="45"/>
      <c r="Y1423" s="45"/>
      <c r="Z1423" s="45"/>
      <c r="AA1423" s="298"/>
      <c r="AB1423" s="298"/>
      <c r="AC1423" s="298"/>
      <c r="AD1423" s="298"/>
      <c r="AE1423" s="298"/>
      <c r="AF1423" s="298"/>
      <c r="AG1423" s="44"/>
    </row>
    <row r="1424" spans="1:33" ht="16.5" thickBot="1" x14ac:dyDescent="0.3">
      <c r="A1424" s="45"/>
      <c r="B1424" s="292"/>
      <c r="C1424" s="293"/>
      <c r="D1424" s="293"/>
      <c r="E1424" s="293"/>
      <c r="F1424" s="293"/>
      <c r="G1424" s="293"/>
      <c r="H1424" s="293"/>
      <c r="I1424" s="293"/>
      <c r="J1424" s="64"/>
      <c r="K1424" s="64"/>
      <c r="L1424" s="42"/>
      <c r="M1424" s="42"/>
      <c r="N1424" s="42"/>
      <c r="O1424" s="45"/>
      <c r="P1424" s="45"/>
      <c r="Q1424" s="45"/>
      <c r="R1424" s="45"/>
      <c r="S1424" s="45"/>
      <c r="T1424" s="45"/>
      <c r="U1424" s="45"/>
      <c r="V1424" s="45"/>
      <c r="W1424" s="45"/>
      <c r="X1424" s="45"/>
      <c r="Y1424" s="45"/>
      <c r="Z1424" s="45"/>
      <c r="AA1424" s="298"/>
      <c r="AB1424" s="298"/>
      <c r="AC1424" s="298"/>
      <c r="AD1424" s="298"/>
      <c r="AE1424" s="298"/>
      <c r="AF1424" s="298"/>
      <c r="AG1424" s="44"/>
    </row>
    <row r="1425" spans="1:33" ht="16.5" thickBot="1" x14ac:dyDescent="0.3">
      <c r="A1425" s="45"/>
      <c r="B1425" s="292"/>
      <c r="C1425" s="293"/>
      <c r="D1425" s="293"/>
      <c r="E1425" s="293"/>
      <c r="F1425" s="293"/>
      <c r="G1425" s="293"/>
      <c r="H1425" s="293"/>
      <c r="I1425" s="293"/>
      <c r="J1425" s="64"/>
      <c r="K1425" s="64"/>
      <c r="L1425" s="42"/>
      <c r="M1425" s="42"/>
      <c r="N1425" s="42"/>
      <c r="O1425" s="45"/>
      <c r="P1425" s="45"/>
      <c r="Q1425" s="45"/>
      <c r="R1425" s="45"/>
      <c r="S1425" s="45"/>
      <c r="T1425" s="45"/>
      <c r="U1425" s="45"/>
      <c r="V1425" s="45"/>
      <c r="W1425" s="45"/>
      <c r="X1425" s="45"/>
      <c r="Y1425" s="45"/>
      <c r="Z1425" s="45"/>
      <c r="AA1425" s="298"/>
      <c r="AB1425" s="298"/>
      <c r="AC1425" s="298"/>
      <c r="AD1425" s="298"/>
      <c r="AE1425" s="298"/>
      <c r="AF1425" s="298"/>
      <c r="AG1425" s="44"/>
    </row>
    <row r="1426" spans="1:33" ht="16.5" thickBot="1" x14ac:dyDescent="0.3">
      <c r="A1426" s="45"/>
      <c r="B1426" s="292"/>
      <c r="C1426" s="293"/>
      <c r="D1426" s="293"/>
      <c r="E1426" s="293"/>
      <c r="F1426" s="293"/>
      <c r="G1426" s="293"/>
      <c r="H1426" s="293"/>
      <c r="I1426" s="293"/>
      <c r="J1426" s="64"/>
      <c r="K1426" s="64"/>
      <c r="L1426" s="42"/>
      <c r="M1426" s="42"/>
      <c r="N1426" s="42"/>
      <c r="O1426" s="45"/>
      <c r="P1426" s="45"/>
      <c r="Q1426" s="45"/>
      <c r="R1426" s="45"/>
      <c r="S1426" s="45"/>
      <c r="T1426" s="45"/>
      <c r="U1426" s="45"/>
      <c r="V1426" s="45"/>
      <c r="W1426" s="45"/>
      <c r="X1426" s="45"/>
      <c r="Y1426" s="45"/>
      <c r="Z1426" s="45"/>
      <c r="AA1426" s="298"/>
      <c r="AB1426" s="298"/>
      <c r="AC1426" s="298"/>
      <c r="AD1426" s="298"/>
      <c r="AE1426" s="298"/>
      <c r="AF1426" s="298"/>
      <c r="AG1426" s="44"/>
    </row>
    <row r="1427" spans="1:33" ht="150.75" thickBot="1" x14ac:dyDescent="0.3">
      <c r="A1427" s="45"/>
      <c r="B1427" s="320" t="s">
        <v>1</v>
      </c>
      <c r="C1427" s="631" t="s">
        <v>151</v>
      </c>
      <c r="D1427" s="597" t="s">
        <v>278</v>
      </c>
      <c r="E1427" s="597" t="s">
        <v>158</v>
      </c>
      <c r="F1427" s="597" t="s">
        <v>30</v>
      </c>
      <c r="G1427" s="598" t="s">
        <v>301</v>
      </c>
      <c r="H1427" s="597" t="s">
        <v>302</v>
      </c>
      <c r="I1427" s="597" t="s">
        <v>303</v>
      </c>
      <c r="J1427" s="64"/>
      <c r="K1427" s="64"/>
      <c r="L1427" s="42"/>
      <c r="M1427" s="42"/>
      <c r="N1427" s="42"/>
      <c r="O1427" s="45"/>
      <c r="P1427" s="45"/>
      <c r="Q1427" s="45"/>
      <c r="R1427" s="45"/>
      <c r="S1427" s="45"/>
      <c r="T1427" s="45"/>
      <c r="U1427" s="45"/>
      <c r="V1427" s="45"/>
      <c r="W1427" s="45"/>
      <c r="X1427" s="45"/>
      <c r="Y1427" s="45"/>
      <c r="Z1427" s="45"/>
      <c r="AA1427" s="298"/>
      <c r="AB1427" s="298"/>
      <c r="AC1427" s="298"/>
      <c r="AD1427" s="298"/>
      <c r="AE1427" s="298"/>
      <c r="AF1427" s="298"/>
      <c r="AG1427" s="44"/>
    </row>
    <row r="1428" spans="1:33" ht="16.5" thickBot="1" x14ac:dyDescent="0.3">
      <c r="A1428" s="45"/>
      <c r="B1428" s="292"/>
      <c r="C1428" s="293"/>
      <c r="D1428" s="293"/>
      <c r="E1428" s="293"/>
      <c r="F1428" s="293"/>
      <c r="G1428" s="293"/>
      <c r="H1428" s="293"/>
      <c r="I1428" s="293"/>
      <c r="J1428" s="64"/>
      <c r="K1428" s="64"/>
      <c r="L1428" s="42"/>
      <c r="M1428" s="42"/>
      <c r="N1428" s="42"/>
      <c r="O1428" s="45"/>
      <c r="P1428" s="45"/>
      <c r="Q1428" s="45"/>
      <c r="R1428" s="45"/>
      <c r="S1428" s="45"/>
      <c r="T1428" s="45"/>
      <c r="U1428" s="45"/>
      <c r="V1428" s="45"/>
      <c r="W1428" s="45"/>
      <c r="X1428" s="45"/>
      <c r="Y1428" s="45"/>
      <c r="Z1428" s="45"/>
      <c r="AA1428" s="298"/>
      <c r="AB1428" s="298"/>
      <c r="AC1428" s="298"/>
      <c r="AD1428" s="298"/>
      <c r="AE1428" s="298"/>
      <c r="AF1428" s="298"/>
      <c r="AG1428" s="44"/>
    </row>
    <row r="1429" spans="1:33" ht="16.5" thickBot="1" x14ac:dyDescent="0.3">
      <c r="A1429" s="45"/>
      <c r="B1429" s="292"/>
      <c r="C1429" s="293"/>
      <c r="D1429" s="293"/>
      <c r="E1429" s="293"/>
      <c r="F1429" s="293"/>
      <c r="G1429" s="293"/>
      <c r="H1429" s="293"/>
      <c r="I1429" s="293"/>
      <c r="J1429" s="64"/>
      <c r="K1429" s="64"/>
      <c r="L1429" s="42"/>
      <c r="M1429" s="42"/>
      <c r="N1429" s="42"/>
      <c r="O1429" s="45"/>
      <c r="P1429" s="45"/>
      <c r="Q1429" s="45"/>
      <c r="R1429" s="45"/>
      <c r="S1429" s="45"/>
      <c r="T1429" s="45"/>
      <c r="U1429" s="45"/>
      <c r="V1429" s="45"/>
      <c r="W1429" s="45"/>
      <c r="X1429" s="45"/>
      <c r="Y1429" s="45"/>
      <c r="Z1429" s="45"/>
      <c r="AA1429" s="298"/>
      <c r="AB1429" s="298"/>
      <c r="AC1429" s="298"/>
      <c r="AD1429" s="298"/>
      <c r="AE1429" s="298"/>
      <c r="AF1429" s="298"/>
      <c r="AG1429" s="44"/>
    </row>
    <row r="1430" spans="1:33" ht="16.5" thickBot="1" x14ac:dyDescent="0.3">
      <c r="A1430" s="45"/>
      <c r="B1430" s="292"/>
      <c r="C1430" s="293"/>
      <c r="D1430" s="293"/>
      <c r="E1430" s="293"/>
      <c r="F1430" s="293"/>
      <c r="G1430" s="293"/>
      <c r="H1430" s="293"/>
      <c r="I1430" s="293"/>
      <c r="J1430" s="64"/>
      <c r="K1430" s="64"/>
      <c r="L1430" s="42"/>
      <c r="M1430" s="42"/>
      <c r="N1430" s="42"/>
      <c r="O1430" s="45"/>
      <c r="P1430" s="45"/>
      <c r="Q1430" s="45"/>
      <c r="R1430" s="45"/>
      <c r="S1430" s="45"/>
      <c r="T1430" s="45"/>
      <c r="U1430" s="45"/>
      <c r="V1430" s="45"/>
      <c r="W1430" s="45"/>
      <c r="X1430" s="45"/>
      <c r="Y1430" s="45"/>
      <c r="Z1430" s="45"/>
      <c r="AA1430" s="298"/>
      <c r="AB1430" s="298"/>
      <c r="AC1430" s="298"/>
      <c r="AD1430" s="298"/>
      <c r="AE1430" s="298"/>
      <c r="AF1430" s="298"/>
      <c r="AG1430" s="44"/>
    </row>
    <row r="1431" spans="1:33" ht="16.5" thickBot="1" x14ac:dyDescent="0.3">
      <c r="A1431" s="45"/>
      <c r="B1431" s="292"/>
      <c r="C1431" s="293"/>
      <c r="D1431" s="293"/>
      <c r="E1431" s="293"/>
      <c r="F1431" s="293"/>
      <c r="G1431" s="293"/>
      <c r="H1431" s="293"/>
      <c r="I1431" s="293"/>
      <c r="J1431" s="64"/>
      <c r="K1431" s="64"/>
      <c r="L1431" s="42"/>
      <c r="M1431" s="42"/>
      <c r="N1431" s="42"/>
      <c r="O1431" s="45"/>
      <c r="P1431" s="45"/>
      <c r="Q1431" s="45"/>
      <c r="R1431" s="45"/>
      <c r="S1431" s="45"/>
      <c r="T1431" s="45"/>
      <c r="U1431" s="45"/>
      <c r="V1431" s="45"/>
      <c r="W1431" s="45"/>
      <c r="X1431" s="45"/>
      <c r="Y1431" s="45"/>
      <c r="Z1431" s="45"/>
      <c r="AA1431" s="298"/>
      <c r="AB1431" s="298"/>
      <c r="AC1431" s="298"/>
      <c r="AD1431" s="298"/>
      <c r="AE1431" s="298"/>
      <c r="AF1431" s="298"/>
      <c r="AG1431" s="44"/>
    </row>
    <row r="1432" spans="1:33" ht="16.5" thickBot="1" x14ac:dyDescent="0.3">
      <c r="A1432" s="45"/>
      <c r="B1432" s="292"/>
      <c r="C1432" s="293"/>
      <c r="D1432" s="293"/>
      <c r="E1432" s="293"/>
      <c r="F1432" s="293"/>
      <c r="G1432" s="293"/>
      <c r="H1432" s="293"/>
      <c r="I1432" s="293"/>
      <c r="J1432" s="64"/>
      <c r="K1432" s="64"/>
      <c r="L1432" s="42"/>
      <c r="M1432" s="42"/>
      <c r="N1432" s="42"/>
      <c r="O1432" s="45"/>
      <c r="P1432" s="45"/>
      <c r="Q1432" s="45"/>
      <c r="R1432" s="45"/>
      <c r="S1432" s="45"/>
      <c r="T1432" s="45"/>
      <c r="U1432" s="45"/>
      <c r="V1432" s="45"/>
      <c r="W1432" s="45"/>
      <c r="X1432" s="45"/>
      <c r="Y1432" s="45"/>
      <c r="Z1432" s="45"/>
      <c r="AA1432" s="298"/>
      <c r="AB1432" s="298"/>
      <c r="AC1432" s="298"/>
      <c r="AD1432" s="298"/>
      <c r="AE1432" s="298"/>
      <c r="AF1432" s="298"/>
      <c r="AG1432" s="44"/>
    </row>
    <row r="1433" spans="1:33" ht="16.5" thickBot="1" x14ac:dyDescent="0.3">
      <c r="A1433" s="45"/>
      <c r="B1433" s="292"/>
      <c r="C1433" s="293"/>
      <c r="D1433" s="293"/>
      <c r="E1433" s="293"/>
      <c r="F1433" s="293"/>
      <c r="G1433" s="293"/>
      <c r="H1433" s="293"/>
      <c r="I1433" s="293"/>
      <c r="J1433" s="64"/>
      <c r="K1433" s="64"/>
      <c r="L1433" s="42"/>
      <c r="M1433" s="42"/>
      <c r="N1433" s="42"/>
      <c r="O1433" s="45"/>
      <c r="P1433" s="45"/>
      <c r="Q1433" s="45"/>
      <c r="R1433" s="45"/>
      <c r="S1433" s="45"/>
      <c r="T1433" s="45"/>
      <c r="U1433" s="45"/>
      <c r="V1433" s="45"/>
      <c r="W1433" s="45"/>
      <c r="X1433" s="45"/>
      <c r="Y1433" s="45"/>
      <c r="Z1433" s="45"/>
      <c r="AA1433" s="298"/>
      <c r="AB1433" s="298"/>
      <c r="AC1433" s="298"/>
      <c r="AD1433" s="298"/>
      <c r="AE1433" s="298"/>
      <c r="AF1433" s="298"/>
      <c r="AG1433" s="44"/>
    </row>
    <row r="1434" spans="1:33" ht="16.5" thickBot="1" x14ac:dyDescent="0.3">
      <c r="A1434" s="45"/>
      <c r="B1434" s="292"/>
      <c r="C1434" s="293"/>
      <c r="D1434" s="293"/>
      <c r="E1434" s="293"/>
      <c r="F1434" s="293"/>
      <c r="G1434" s="293"/>
      <c r="H1434" s="293"/>
      <c r="I1434" s="293"/>
      <c r="J1434" s="64"/>
      <c r="K1434" s="64"/>
      <c r="L1434" s="42"/>
      <c r="M1434" s="42"/>
      <c r="N1434" s="42"/>
      <c r="O1434" s="45"/>
      <c r="P1434" s="45"/>
      <c r="Q1434" s="45"/>
      <c r="R1434" s="45"/>
      <c r="S1434" s="45"/>
      <c r="T1434" s="45"/>
      <c r="U1434" s="45"/>
      <c r="V1434" s="45"/>
      <c r="W1434" s="45"/>
      <c r="X1434" s="45"/>
      <c r="Y1434" s="45"/>
      <c r="Z1434" s="45"/>
      <c r="AA1434" s="298"/>
      <c r="AB1434" s="298"/>
      <c r="AC1434" s="298"/>
      <c r="AD1434" s="298"/>
      <c r="AE1434" s="298"/>
      <c r="AF1434" s="298"/>
      <c r="AG1434" s="44"/>
    </row>
    <row r="1435" spans="1:33" ht="16.5" thickBot="1" x14ac:dyDescent="0.3">
      <c r="A1435" s="45"/>
      <c r="B1435" s="45"/>
      <c r="C1435" s="45"/>
      <c r="D1435" s="45"/>
      <c r="E1435" s="45"/>
      <c r="F1435" s="45"/>
      <c r="G1435" s="45"/>
      <c r="H1435" s="45"/>
      <c r="I1435" s="45"/>
      <c r="J1435" s="64"/>
      <c r="K1435" s="64"/>
      <c r="L1435" s="42"/>
      <c r="M1435" s="42"/>
      <c r="N1435" s="42"/>
      <c r="O1435" s="45"/>
      <c r="P1435" s="45"/>
      <c r="Q1435" s="45"/>
      <c r="R1435" s="45"/>
      <c r="S1435" s="45"/>
      <c r="T1435" s="45"/>
      <c r="U1435" s="45"/>
      <c r="V1435" s="45"/>
      <c r="W1435" s="45"/>
      <c r="X1435" s="45"/>
      <c r="Y1435" s="45"/>
      <c r="Z1435" s="45"/>
      <c r="AA1435" s="298"/>
      <c r="AB1435" s="298"/>
      <c r="AC1435" s="298"/>
      <c r="AD1435" s="298"/>
      <c r="AE1435" s="298"/>
      <c r="AF1435" s="298"/>
      <c r="AG1435" s="44"/>
    </row>
    <row r="1436" spans="1:33" ht="24" thickBot="1" x14ac:dyDescent="0.3">
      <c r="A1436" s="45"/>
      <c r="B1436" s="1203" t="s">
        <v>91</v>
      </c>
      <c r="C1436" s="2271"/>
      <c r="D1436" s="2272"/>
      <c r="E1436" s="2272"/>
      <c r="F1436" s="2272"/>
      <c r="G1436" s="2272"/>
      <c r="H1436" s="2272"/>
      <c r="I1436" s="2272"/>
      <c r="J1436" s="2272"/>
      <c r="K1436" s="2272"/>
      <c r="L1436" s="2272"/>
      <c r="M1436" s="2272"/>
      <c r="N1436" s="2272"/>
      <c r="O1436" s="2272"/>
      <c r="P1436" s="2272"/>
      <c r="Q1436" s="2272"/>
      <c r="R1436" s="2272"/>
      <c r="S1436" s="2272"/>
      <c r="T1436" s="2272"/>
      <c r="U1436" s="2272"/>
      <c r="V1436" s="2272"/>
      <c r="W1436" s="2272"/>
      <c r="X1436" s="2272"/>
      <c r="Y1436" s="2272"/>
      <c r="Z1436" s="2273"/>
      <c r="AA1436" s="298"/>
      <c r="AB1436" s="298"/>
      <c r="AC1436" s="298"/>
      <c r="AD1436" s="298"/>
      <c r="AE1436" s="298"/>
      <c r="AF1436" s="298"/>
      <c r="AG1436" s="44"/>
    </row>
    <row r="1437" spans="1:33" ht="15" customHeight="1" thickBot="1" x14ac:dyDescent="0.3">
      <c r="A1437" s="45"/>
      <c r="B1437" s="45"/>
      <c r="C1437" s="2277"/>
      <c r="D1437" s="2278"/>
      <c r="E1437" s="2278"/>
      <c r="F1437" s="2278"/>
      <c r="G1437" s="2278"/>
      <c r="H1437" s="2278"/>
      <c r="I1437" s="2278"/>
      <c r="J1437" s="2278"/>
      <c r="K1437" s="2278"/>
      <c r="L1437" s="2278"/>
      <c r="M1437" s="2278"/>
      <c r="N1437" s="2278"/>
      <c r="O1437" s="2278"/>
      <c r="P1437" s="2278"/>
      <c r="Q1437" s="2278"/>
      <c r="R1437" s="2278"/>
      <c r="S1437" s="2278"/>
      <c r="T1437" s="2278"/>
      <c r="U1437" s="2278"/>
      <c r="V1437" s="2278"/>
      <c r="W1437" s="2278"/>
      <c r="X1437" s="2278"/>
      <c r="Y1437" s="2278"/>
      <c r="Z1437" s="2279"/>
      <c r="AA1437" s="298"/>
      <c r="AB1437" s="298"/>
      <c r="AC1437" s="298"/>
      <c r="AD1437" s="298"/>
      <c r="AE1437" s="298"/>
      <c r="AF1437" s="298"/>
      <c r="AG1437" s="44"/>
    </row>
    <row r="1438" spans="1:33" x14ac:dyDescent="0.25">
      <c r="A1438" s="71"/>
      <c r="B1438" s="72"/>
      <c r="C1438" s="72"/>
      <c r="D1438" s="72"/>
      <c r="E1438" s="72"/>
      <c r="F1438" s="72"/>
      <c r="G1438" s="72"/>
      <c r="H1438" s="72"/>
      <c r="I1438" s="72"/>
      <c r="J1438" s="72"/>
      <c r="K1438" s="72"/>
      <c r="L1438" s="72"/>
      <c r="M1438" s="72"/>
      <c r="N1438" s="72"/>
      <c r="O1438" s="72"/>
      <c r="P1438" s="72"/>
      <c r="Q1438" s="72"/>
      <c r="R1438" s="72"/>
      <c r="S1438" s="72"/>
      <c r="T1438" s="72"/>
      <c r="U1438" s="72"/>
      <c r="V1438" s="72"/>
      <c r="W1438" s="72"/>
      <c r="X1438" s="72"/>
      <c r="Y1438" s="72"/>
      <c r="Z1438" s="72"/>
      <c r="AA1438" s="72"/>
      <c r="AB1438" s="72"/>
      <c r="AC1438" s="72"/>
      <c r="AD1438" s="72"/>
      <c r="AE1438" s="72"/>
      <c r="AF1438" s="72"/>
      <c r="AG1438" s="44"/>
    </row>
    <row r="1439" spans="1:33" ht="19.5" thickBot="1" x14ac:dyDescent="0.3">
      <c r="A1439" s="298"/>
      <c r="B1439" s="298"/>
      <c r="C1439" s="298"/>
      <c r="D1439" s="298"/>
      <c r="E1439" s="298"/>
      <c r="F1439" s="299"/>
      <c r="G1439" s="298"/>
      <c r="H1439" s="298"/>
      <c r="I1439" s="298"/>
      <c r="J1439" s="298"/>
      <c r="K1439" s="298"/>
      <c r="L1439" s="298"/>
      <c r="M1439" s="298"/>
      <c r="N1439" s="298"/>
      <c r="O1439" s="298"/>
      <c r="P1439" s="298"/>
      <c r="Q1439" s="298"/>
      <c r="R1439" s="298"/>
      <c r="S1439" s="298"/>
      <c r="T1439" s="298"/>
      <c r="U1439" s="298"/>
      <c r="V1439" s="298"/>
      <c r="W1439" s="298"/>
      <c r="X1439" s="298"/>
      <c r="Y1439" s="298"/>
      <c r="Z1439" s="298"/>
      <c r="AA1439" s="298"/>
      <c r="AB1439" s="298"/>
      <c r="AC1439" s="298"/>
      <c r="AD1439" s="298"/>
      <c r="AE1439" s="298"/>
      <c r="AF1439" s="298"/>
      <c r="AG1439" s="44"/>
    </row>
    <row r="1440" spans="1:33" ht="21.75" thickBot="1" x14ac:dyDescent="0.3">
      <c r="A1440" s="298"/>
      <c r="B1440" s="298"/>
      <c r="C1440" s="298"/>
      <c r="D1440" s="298"/>
      <c r="E1440" s="300" t="s">
        <v>274</v>
      </c>
      <c r="F1440" s="1389">
        <f>'DEUXIEME TRIMES.'!F1881</f>
        <v>0</v>
      </c>
      <c r="G1440" s="298"/>
      <c r="H1440" s="298"/>
      <c r="I1440" s="298"/>
      <c r="J1440" s="298"/>
      <c r="K1440" s="298"/>
      <c r="L1440" s="298"/>
      <c r="M1440" s="298"/>
      <c r="N1440" s="298"/>
      <c r="O1440" s="298"/>
      <c r="P1440" s="298"/>
      <c r="Q1440" s="298"/>
      <c r="R1440" s="298"/>
      <c r="S1440" s="298"/>
      <c r="T1440" s="298"/>
      <c r="U1440" s="298"/>
      <c r="V1440" s="298"/>
      <c r="W1440" s="298"/>
      <c r="X1440" s="298"/>
      <c r="Y1440" s="298"/>
      <c r="Z1440" s="298"/>
      <c r="AA1440" s="298"/>
      <c r="AB1440" s="298"/>
      <c r="AC1440" s="298"/>
      <c r="AD1440" s="298"/>
      <c r="AE1440" s="298"/>
      <c r="AF1440" s="298"/>
      <c r="AG1440" s="44"/>
    </row>
    <row r="1441" spans="1:33" ht="21.75" thickBot="1" x14ac:dyDescent="0.3">
      <c r="A1441" s="45"/>
      <c r="B1441" s="295" t="s">
        <v>791</v>
      </c>
      <c r="C1441" s="298"/>
      <c r="D1441" s="298"/>
      <c r="E1441" s="300" t="s">
        <v>275</v>
      </c>
      <c r="F1441" s="1389">
        <f>'DEUXIEME TRIMES.'!F1882</f>
        <v>0</v>
      </c>
      <c r="G1441" s="298"/>
      <c r="H1441" s="298"/>
      <c r="I1441" s="298"/>
      <c r="J1441" s="64"/>
      <c r="K1441" s="64"/>
      <c r="L1441" s="42"/>
      <c r="M1441" s="42"/>
      <c r="N1441" s="42"/>
      <c r="O1441" s="254"/>
      <c r="P1441" s="254"/>
      <c r="Q1441" s="254"/>
      <c r="R1441" s="254"/>
      <c r="S1441" s="254"/>
      <c r="T1441" s="45"/>
      <c r="U1441" s="45"/>
      <c r="V1441" s="45"/>
      <c r="W1441" s="45"/>
      <c r="X1441" s="45"/>
      <c r="Y1441" s="45"/>
      <c r="Z1441" s="45"/>
      <c r="AA1441" s="298"/>
      <c r="AB1441" s="298"/>
      <c r="AC1441" s="298"/>
      <c r="AD1441" s="298"/>
      <c r="AE1441" s="298"/>
      <c r="AF1441" s="298"/>
      <c r="AG1441" s="44"/>
    </row>
    <row r="1442" spans="1:33" ht="45.75" thickBot="1" x14ac:dyDescent="0.3">
      <c r="A1442" s="45"/>
      <c r="B1442" s="64"/>
      <c r="C1442" s="298"/>
      <c r="D1442" s="298"/>
      <c r="E1442" s="301" t="s">
        <v>279</v>
      </c>
      <c r="F1442" s="289">
        <f>SUBTOTAL(3,C1446:C1545)-3</f>
        <v>0</v>
      </c>
      <c r="G1442" s="298"/>
      <c r="H1442" s="298"/>
      <c r="I1442" s="298"/>
      <c r="J1442" s="64"/>
      <c r="K1442" s="64"/>
      <c r="L1442" s="42"/>
      <c r="M1442" s="42"/>
      <c r="N1442" s="42"/>
      <c r="O1442" s="254"/>
      <c r="P1442" s="254"/>
      <c r="Q1442" s="254"/>
      <c r="R1442" s="254"/>
      <c r="S1442" s="254"/>
      <c r="T1442" s="45"/>
      <c r="U1442" s="45"/>
      <c r="V1442" s="45"/>
      <c r="W1442" s="45"/>
      <c r="X1442" s="45"/>
      <c r="Y1442" s="45"/>
      <c r="Z1442" s="45"/>
      <c r="AA1442" s="298"/>
      <c r="AB1442" s="298"/>
      <c r="AC1442" s="298"/>
      <c r="AD1442" s="298"/>
      <c r="AE1442" s="298"/>
      <c r="AF1442" s="298"/>
      <c r="AG1442" s="44"/>
    </row>
    <row r="1443" spans="1:33" ht="30.75" thickBot="1" x14ac:dyDescent="0.3">
      <c r="A1443" s="45"/>
      <c r="B1443" s="64"/>
      <c r="C1443" s="298"/>
      <c r="D1443" s="298"/>
      <c r="E1443" s="297" t="s">
        <v>304</v>
      </c>
      <c r="F1443" s="289">
        <f>SUM(F1440:F1442)</f>
        <v>0</v>
      </c>
      <c r="G1443" s="298"/>
      <c r="H1443" s="298"/>
      <c r="I1443" s="298"/>
      <c r="J1443" s="64"/>
      <c r="K1443" s="64"/>
      <c r="L1443" s="42"/>
      <c r="M1443" s="42"/>
      <c r="N1443" s="42"/>
      <c r="O1443" s="254"/>
      <c r="P1443" s="254"/>
      <c r="Q1443" s="254"/>
      <c r="R1443" s="254"/>
      <c r="S1443" s="254"/>
      <c r="T1443" s="45"/>
      <c r="U1443" s="45"/>
      <c r="V1443" s="45"/>
      <c r="W1443" s="45"/>
      <c r="X1443" s="45"/>
      <c r="Y1443" s="45"/>
      <c r="Z1443" s="45"/>
      <c r="AA1443" s="298"/>
      <c r="AB1443" s="298"/>
      <c r="AC1443" s="298"/>
      <c r="AD1443" s="298"/>
      <c r="AE1443" s="298"/>
      <c r="AF1443" s="298"/>
      <c r="AG1443" s="44"/>
    </row>
    <row r="1444" spans="1:33" ht="16.5" thickBot="1" x14ac:dyDescent="0.3">
      <c r="A1444" s="45"/>
      <c r="B1444" s="64"/>
      <c r="C1444" s="324"/>
      <c r="D1444" s="324"/>
      <c r="E1444" s="324"/>
      <c r="F1444" s="324"/>
      <c r="G1444" s="324"/>
      <c r="H1444" s="324"/>
      <c r="I1444" s="324"/>
      <c r="J1444" s="64"/>
      <c r="K1444" s="64"/>
      <c r="L1444" s="42"/>
      <c r="M1444" s="42"/>
      <c r="N1444" s="42"/>
      <c r="O1444" s="254"/>
      <c r="P1444" s="254"/>
      <c r="Q1444" s="254"/>
      <c r="R1444" s="254"/>
      <c r="S1444" s="254"/>
      <c r="T1444" s="45"/>
      <c r="U1444" s="45"/>
      <c r="V1444" s="45"/>
      <c r="W1444" s="45"/>
      <c r="X1444" s="45"/>
      <c r="Y1444" s="45"/>
      <c r="Z1444" s="45"/>
      <c r="AA1444" s="298"/>
      <c r="AB1444" s="298"/>
      <c r="AC1444" s="298"/>
      <c r="AD1444" s="298"/>
      <c r="AE1444" s="298"/>
      <c r="AF1444" s="298"/>
      <c r="AG1444" s="44"/>
    </row>
    <row r="1445" spans="1:33" ht="24" thickBot="1" x14ac:dyDescent="0.3">
      <c r="A1445" s="45"/>
      <c r="B1445" s="325" t="s">
        <v>1</v>
      </c>
      <c r="C1445" s="326" t="s">
        <v>151</v>
      </c>
      <c r="D1445" s="326" t="s">
        <v>278</v>
      </c>
      <c r="E1445" s="326" t="s">
        <v>158</v>
      </c>
      <c r="F1445" s="326" t="s">
        <v>30</v>
      </c>
      <c r="G1445" s="1070" t="s">
        <v>305</v>
      </c>
      <c r="H1445" s="326" t="s">
        <v>306</v>
      </c>
      <c r="I1445" s="324"/>
      <c r="J1445" s="64"/>
      <c r="K1445" s="64"/>
      <c r="L1445" s="42"/>
      <c r="M1445" s="42"/>
      <c r="N1445" s="42"/>
      <c r="O1445" s="45"/>
      <c r="P1445" s="45"/>
      <c r="Q1445" s="45"/>
      <c r="R1445" s="45"/>
      <c r="S1445" s="45"/>
      <c r="T1445" s="45"/>
      <c r="U1445" s="45"/>
      <c r="V1445" s="45"/>
      <c r="W1445" s="45"/>
      <c r="X1445" s="45"/>
      <c r="Y1445" s="45"/>
      <c r="Z1445" s="45"/>
      <c r="AA1445" s="298"/>
      <c r="AB1445" s="298"/>
      <c r="AC1445" s="298"/>
      <c r="AD1445" s="298"/>
      <c r="AE1445" s="298"/>
      <c r="AF1445" s="298"/>
      <c r="AG1445" s="44"/>
    </row>
    <row r="1446" spans="1:33" ht="16.5" thickBot="1" x14ac:dyDescent="0.3">
      <c r="A1446" s="45"/>
      <c r="B1446" s="292"/>
      <c r="C1446" s="293"/>
      <c r="D1446" s="293"/>
      <c r="E1446" s="293"/>
      <c r="F1446" s="293"/>
      <c r="G1446" s="1067"/>
      <c r="H1446" s="293"/>
      <c r="I1446" s="324"/>
      <c r="J1446" s="64"/>
      <c r="K1446" s="64"/>
      <c r="L1446" s="42"/>
      <c r="M1446" s="42"/>
      <c r="N1446" s="42"/>
      <c r="O1446" s="45"/>
      <c r="P1446" s="45"/>
      <c r="Q1446" s="45"/>
      <c r="R1446" s="45"/>
      <c r="S1446" s="45"/>
      <c r="T1446" s="45"/>
      <c r="U1446" s="45"/>
      <c r="V1446" s="45"/>
      <c r="W1446" s="45"/>
      <c r="X1446" s="45"/>
      <c r="Y1446" s="45"/>
      <c r="Z1446" s="45"/>
      <c r="AA1446" s="298"/>
      <c r="AB1446" s="298"/>
      <c r="AC1446" s="298"/>
      <c r="AD1446" s="298"/>
      <c r="AE1446" s="298"/>
      <c r="AF1446" s="298"/>
      <c r="AG1446" s="44"/>
    </row>
    <row r="1447" spans="1:33" ht="16.5" thickBot="1" x14ac:dyDescent="0.3">
      <c r="A1447" s="45"/>
      <c r="B1447" s="292"/>
      <c r="C1447" s="293"/>
      <c r="D1447" s="293"/>
      <c r="E1447" s="293"/>
      <c r="F1447" s="293"/>
      <c r="G1447" s="1067"/>
      <c r="H1447" s="293"/>
      <c r="I1447" s="324"/>
      <c r="J1447" s="64"/>
      <c r="K1447" s="64"/>
      <c r="L1447" s="42"/>
      <c r="M1447" s="42"/>
      <c r="N1447" s="42"/>
      <c r="O1447" s="45"/>
      <c r="P1447" s="45"/>
      <c r="Q1447" s="45"/>
      <c r="R1447" s="45"/>
      <c r="S1447" s="45"/>
      <c r="T1447" s="45"/>
      <c r="U1447" s="45"/>
      <c r="V1447" s="45"/>
      <c r="W1447" s="45"/>
      <c r="X1447" s="45"/>
      <c r="Y1447" s="45"/>
      <c r="Z1447" s="45"/>
      <c r="AA1447" s="298"/>
      <c r="AB1447" s="298"/>
      <c r="AC1447" s="298"/>
      <c r="AD1447" s="298"/>
      <c r="AE1447" s="298"/>
      <c r="AF1447" s="298"/>
      <c r="AG1447" s="44"/>
    </row>
    <row r="1448" spans="1:33" ht="16.5" thickBot="1" x14ac:dyDescent="0.3">
      <c r="A1448" s="45"/>
      <c r="B1448" s="292"/>
      <c r="C1448" s="293"/>
      <c r="D1448" s="293"/>
      <c r="E1448" s="293"/>
      <c r="F1448" s="293"/>
      <c r="G1448" s="1067"/>
      <c r="H1448" s="293"/>
      <c r="I1448" s="324"/>
      <c r="J1448" s="64"/>
      <c r="K1448" s="64"/>
      <c r="L1448" s="42"/>
      <c r="M1448" s="42"/>
      <c r="N1448" s="42"/>
      <c r="O1448" s="45"/>
      <c r="P1448" s="45"/>
      <c r="Q1448" s="45"/>
      <c r="R1448" s="45"/>
      <c r="S1448" s="45"/>
      <c r="T1448" s="45"/>
      <c r="U1448" s="45"/>
      <c r="V1448" s="45"/>
      <c r="W1448" s="45"/>
      <c r="X1448" s="45"/>
      <c r="Y1448" s="45"/>
      <c r="Z1448" s="45"/>
      <c r="AA1448" s="298"/>
      <c r="AB1448" s="298"/>
      <c r="AC1448" s="298"/>
      <c r="AD1448" s="298"/>
      <c r="AE1448" s="298"/>
      <c r="AF1448" s="298"/>
      <c r="AG1448" s="44"/>
    </row>
    <row r="1449" spans="1:33" ht="16.5" thickBot="1" x14ac:dyDescent="0.3">
      <c r="A1449" s="45"/>
      <c r="B1449" s="292"/>
      <c r="C1449" s="293"/>
      <c r="D1449" s="293"/>
      <c r="E1449" s="293"/>
      <c r="F1449" s="293"/>
      <c r="G1449" s="1067"/>
      <c r="H1449" s="293"/>
      <c r="I1449" s="324"/>
      <c r="J1449" s="64"/>
      <c r="K1449" s="64"/>
      <c r="L1449" s="42"/>
      <c r="M1449" s="42"/>
      <c r="N1449" s="42"/>
      <c r="O1449" s="45"/>
      <c r="P1449" s="45"/>
      <c r="Q1449" s="45"/>
      <c r="R1449" s="45"/>
      <c r="S1449" s="45"/>
      <c r="T1449" s="45"/>
      <c r="U1449" s="45"/>
      <c r="V1449" s="45"/>
      <c r="W1449" s="45"/>
      <c r="X1449" s="45"/>
      <c r="Y1449" s="45"/>
      <c r="Z1449" s="45"/>
      <c r="AA1449" s="298"/>
      <c r="AB1449" s="298"/>
      <c r="AC1449" s="298"/>
      <c r="AD1449" s="298"/>
      <c r="AE1449" s="298"/>
      <c r="AF1449" s="298"/>
      <c r="AG1449" s="44"/>
    </row>
    <row r="1450" spans="1:33" ht="16.5" thickBot="1" x14ac:dyDescent="0.3">
      <c r="A1450" s="45"/>
      <c r="B1450" s="292"/>
      <c r="C1450" s="293"/>
      <c r="D1450" s="293"/>
      <c r="E1450" s="293"/>
      <c r="F1450" s="293"/>
      <c r="G1450" s="1067"/>
      <c r="H1450" s="293"/>
      <c r="I1450" s="324"/>
      <c r="J1450" s="64"/>
      <c r="K1450" s="64"/>
      <c r="L1450" s="42"/>
      <c r="M1450" s="42"/>
      <c r="N1450" s="42"/>
      <c r="O1450" s="45"/>
      <c r="P1450" s="45"/>
      <c r="Q1450" s="45"/>
      <c r="R1450" s="45"/>
      <c r="S1450" s="45"/>
      <c r="T1450" s="45"/>
      <c r="U1450" s="45"/>
      <c r="V1450" s="45"/>
      <c r="W1450" s="45"/>
      <c r="X1450" s="45"/>
      <c r="Y1450" s="45"/>
      <c r="Z1450" s="45"/>
      <c r="AA1450" s="298"/>
      <c r="AB1450" s="298"/>
      <c r="AC1450" s="298"/>
      <c r="AD1450" s="298"/>
      <c r="AE1450" s="298"/>
      <c r="AF1450" s="298"/>
      <c r="AG1450" s="44"/>
    </row>
    <row r="1451" spans="1:33" ht="16.5" thickBot="1" x14ac:dyDescent="0.3">
      <c r="A1451" s="45"/>
      <c r="B1451" s="292"/>
      <c r="C1451" s="293"/>
      <c r="D1451" s="293"/>
      <c r="E1451" s="293"/>
      <c r="F1451" s="293"/>
      <c r="G1451" s="1067"/>
      <c r="H1451" s="293"/>
      <c r="I1451" s="324"/>
      <c r="J1451" s="64"/>
      <c r="K1451" s="64"/>
      <c r="L1451" s="42"/>
      <c r="M1451" s="42"/>
      <c r="N1451" s="42"/>
      <c r="O1451" s="45"/>
      <c r="P1451" s="45"/>
      <c r="Q1451" s="45"/>
      <c r="R1451" s="45"/>
      <c r="S1451" s="45"/>
      <c r="T1451" s="45"/>
      <c r="U1451" s="45"/>
      <c r="V1451" s="45"/>
      <c r="W1451" s="45"/>
      <c r="X1451" s="45"/>
      <c r="Y1451" s="45"/>
      <c r="Z1451" s="45"/>
      <c r="AA1451" s="298"/>
      <c r="AB1451" s="298"/>
      <c r="AC1451" s="298"/>
      <c r="AD1451" s="298"/>
      <c r="AE1451" s="298"/>
      <c r="AF1451" s="298"/>
      <c r="AG1451" s="44"/>
    </row>
    <row r="1452" spans="1:33" ht="16.5" thickBot="1" x14ac:dyDescent="0.3">
      <c r="A1452" s="45"/>
      <c r="B1452" s="292"/>
      <c r="C1452" s="293"/>
      <c r="D1452" s="293"/>
      <c r="E1452" s="293"/>
      <c r="F1452" s="293"/>
      <c r="G1452" s="1067"/>
      <c r="H1452" s="293"/>
      <c r="I1452" s="324"/>
      <c r="J1452" s="64"/>
      <c r="K1452" s="64"/>
      <c r="L1452" s="42"/>
      <c r="M1452" s="42"/>
      <c r="N1452" s="42"/>
      <c r="O1452" s="45"/>
      <c r="P1452" s="45"/>
      <c r="Q1452" s="45"/>
      <c r="R1452" s="45"/>
      <c r="S1452" s="45"/>
      <c r="T1452" s="45"/>
      <c r="U1452" s="45"/>
      <c r="V1452" s="45"/>
      <c r="W1452" s="45"/>
      <c r="X1452" s="45"/>
      <c r="Y1452" s="45"/>
      <c r="Z1452" s="45"/>
      <c r="AA1452" s="298"/>
      <c r="AB1452" s="298"/>
      <c r="AC1452" s="298"/>
      <c r="AD1452" s="298"/>
      <c r="AE1452" s="298"/>
      <c r="AF1452" s="298"/>
      <c r="AG1452" s="44"/>
    </row>
    <row r="1453" spans="1:33" ht="16.5" thickBot="1" x14ac:dyDescent="0.3">
      <c r="A1453" s="45"/>
      <c r="B1453" s="292"/>
      <c r="C1453" s="293"/>
      <c r="D1453" s="293"/>
      <c r="E1453" s="293"/>
      <c r="F1453" s="293"/>
      <c r="G1453" s="1067"/>
      <c r="H1453" s="293"/>
      <c r="I1453" s="324"/>
      <c r="J1453" s="64"/>
      <c r="K1453" s="64"/>
      <c r="L1453" s="42"/>
      <c r="M1453" s="42"/>
      <c r="N1453" s="42"/>
      <c r="O1453" s="45"/>
      <c r="P1453" s="45"/>
      <c r="Q1453" s="45"/>
      <c r="R1453" s="45"/>
      <c r="S1453" s="45"/>
      <c r="T1453" s="45"/>
      <c r="U1453" s="45"/>
      <c r="V1453" s="45"/>
      <c r="W1453" s="45"/>
      <c r="X1453" s="45"/>
      <c r="Y1453" s="45"/>
      <c r="Z1453" s="45"/>
      <c r="AA1453" s="298"/>
      <c r="AB1453" s="298"/>
      <c r="AC1453" s="298"/>
      <c r="AD1453" s="298"/>
      <c r="AE1453" s="298"/>
      <c r="AF1453" s="298"/>
      <c r="AG1453" s="44"/>
    </row>
    <row r="1454" spans="1:33" ht="16.5" thickBot="1" x14ac:dyDescent="0.3">
      <c r="A1454" s="45"/>
      <c r="B1454" s="292"/>
      <c r="C1454" s="293"/>
      <c r="D1454" s="293"/>
      <c r="E1454" s="293"/>
      <c r="F1454" s="293"/>
      <c r="G1454" s="1067"/>
      <c r="H1454" s="293"/>
      <c r="I1454" s="324"/>
      <c r="J1454" s="64"/>
      <c r="K1454" s="64"/>
      <c r="L1454" s="42"/>
      <c r="M1454" s="42"/>
      <c r="N1454" s="42"/>
      <c r="O1454" s="45"/>
      <c r="P1454" s="45"/>
      <c r="Q1454" s="45"/>
      <c r="R1454" s="45"/>
      <c r="S1454" s="45"/>
      <c r="T1454" s="45"/>
      <c r="U1454" s="45"/>
      <c r="V1454" s="45"/>
      <c r="W1454" s="45"/>
      <c r="X1454" s="45"/>
      <c r="Y1454" s="45"/>
      <c r="Z1454" s="45"/>
      <c r="AA1454" s="298"/>
      <c r="AB1454" s="298"/>
      <c r="AC1454" s="298"/>
      <c r="AD1454" s="298"/>
      <c r="AE1454" s="298"/>
      <c r="AF1454" s="298"/>
      <c r="AG1454" s="44"/>
    </row>
    <row r="1455" spans="1:33" ht="16.5" thickBot="1" x14ac:dyDescent="0.3">
      <c r="A1455" s="45"/>
      <c r="B1455" s="292"/>
      <c r="C1455" s="293"/>
      <c r="D1455" s="293"/>
      <c r="E1455" s="293"/>
      <c r="F1455" s="293"/>
      <c r="G1455" s="1067"/>
      <c r="H1455" s="293"/>
      <c r="I1455" s="324"/>
      <c r="J1455" s="64"/>
      <c r="K1455" s="64"/>
      <c r="L1455" s="42"/>
      <c r="M1455" s="42"/>
      <c r="N1455" s="42"/>
      <c r="O1455" s="45"/>
      <c r="P1455" s="45"/>
      <c r="Q1455" s="45"/>
      <c r="R1455" s="45"/>
      <c r="S1455" s="45"/>
      <c r="T1455" s="45"/>
      <c r="U1455" s="45"/>
      <c r="V1455" s="45"/>
      <c r="W1455" s="45"/>
      <c r="X1455" s="45"/>
      <c r="Y1455" s="45"/>
      <c r="Z1455" s="45"/>
      <c r="AA1455" s="298"/>
      <c r="AB1455" s="298"/>
      <c r="AC1455" s="298"/>
      <c r="AD1455" s="298"/>
      <c r="AE1455" s="298"/>
      <c r="AF1455" s="298"/>
      <c r="AG1455" s="44"/>
    </row>
    <row r="1456" spans="1:33" ht="16.5" thickBot="1" x14ac:dyDescent="0.3">
      <c r="A1456" s="45"/>
      <c r="B1456" s="292"/>
      <c r="C1456" s="293"/>
      <c r="D1456" s="293"/>
      <c r="E1456" s="293"/>
      <c r="F1456" s="293"/>
      <c r="G1456" s="1067"/>
      <c r="H1456" s="293"/>
      <c r="I1456" s="324"/>
      <c r="J1456" s="64"/>
      <c r="K1456" s="64"/>
      <c r="L1456" s="42"/>
      <c r="M1456" s="42"/>
      <c r="N1456" s="42"/>
      <c r="O1456" s="45"/>
      <c r="P1456" s="45"/>
      <c r="Q1456" s="45"/>
      <c r="R1456" s="45"/>
      <c r="S1456" s="45"/>
      <c r="T1456" s="45"/>
      <c r="U1456" s="45"/>
      <c r="V1456" s="45"/>
      <c r="W1456" s="45"/>
      <c r="X1456" s="45"/>
      <c r="Y1456" s="45"/>
      <c r="Z1456" s="45"/>
      <c r="AA1456" s="298"/>
      <c r="AB1456" s="298"/>
      <c r="AC1456" s="298"/>
      <c r="AD1456" s="298"/>
      <c r="AE1456" s="298"/>
      <c r="AF1456" s="298"/>
      <c r="AG1456" s="44"/>
    </row>
    <row r="1457" spans="1:33" ht="16.5" thickBot="1" x14ac:dyDescent="0.3">
      <c r="A1457" s="45"/>
      <c r="B1457" s="292"/>
      <c r="C1457" s="293"/>
      <c r="D1457" s="293"/>
      <c r="E1457" s="293"/>
      <c r="F1457" s="293"/>
      <c r="G1457" s="1067"/>
      <c r="H1457" s="293"/>
      <c r="I1457" s="324"/>
      <c r="J1457" s="64"/>
      <c r="K1457" s="64"/>
      <c r="L1457" s="42"/>
      <c r="M1457" s="42"/>
      <c r="N1457" s="42"/>
      <c r="O1457" s="45"/>
      <c r="P1457" s="45"/>
      <c r="Q1457" s="45"/>
      <c r="R1457" s="45"/>
      <c r="S1457" s="45"/>
      <c r="T1457" s="45"/>
      <c r="U1457" s="45"/>
      <c r="V1457" s="45"/>
      <c r="W1457" s="45"/>
      <c r="X1457" s="45"/>
      <c r="Y1457" s="45"/>
      <c r="Z1457" s="45"/>
      <c r="AA1457" s="298"/>
      <c r="AB1457" s="298"/>
      <c r="AC1457" s="298"/>
      <c r="AD1457" s="298"/>
      <c r="AE1457" s="298"/>
      <c r="AF1457" s="298"/>
      <c r="AG1457" s="44"/>
    </row>
    <row r="1458" spans="1:33" ht="16.5" thickBot="1" x14ac:dyDescent="0.3">
      <c r="A1458" s="45"/>
      <c r="B1458" s="292"/>
      <c r="C1458" s="293"/>
      <c r="D1458" s="293"/>
      <c r="E1458" s="293"/>
      <c r="F1458" s="293"/>
      <c r="G1458" s="1067"/>
      <c r="H1458" s="293"/>
      <c r="I1458" s="324"/>
      <c r="J1458" s="64"/>
      <c r="K1458" s="64"/>
      <c r="L1458" s="42"/>
      <c r="M1458" s="42"/>
      <c r="N1458" s="42"/>
      <c r="O1458" s="45"/>
      <c r="P1458" s="45"/>
      <c r="Q1458" s="45"/>
      <c r="R1458" s="45"/>
      <c r="S1458" s="45"/>
      <c r="T1458" s="45"/>
      <c r="U1458" s="45"/>
      <c r="V1458" s="45"/>
      <c r="W1458" s="45"/>
      <c r="X1458" s="45"/>
      <c r="Y1458" s="45"/>
      <c r="Z1458" s="45"/>
      <c r="AA1458" s="298"/>
      <c r="AB1458" s="298"/>
      <c r="AC1458" s="298"/>
      <c r="AD1458" s="298"/>
      <c r="AE1458" s="298"/>
      <c r="AF1458" s="298"/>
      <c r="AG1458" s="44"/>
    </row>
    <row r="1459" spans="1:33" ht="16.5" thickBot="1" x14ac:dyDescent="0.3">
      <c r="A1459" s="45"/>
      <c r="B1459" s="292"/>
      <c r="C1459" s="293"/>
      <c r="D1459" s="293"/>
      <c r="E1459" s="293"/>
      <c r="F1459" s="293"/>
      <c r="G1459" s="1067"/>
      <c r="H1459" s="293"/>
      <c r="I1459" s="324"/>
      <c r="J1459" s="64"/>
      <c r="K1459" s="64"/>
      <c r="L1459" s="42"/>
      <c r="M1459" s="42"/>
      <c r="N1459" s="42"/>
      <c r="O1459" s="45"/>
      <c r="P1459" s="45"/>
      <c r="Q1459" s="45"/>
      <c r="R1459" s="45"/>
      <c r="S1459" s="45"/>
      <c r="T1459" s="45"/>
      <c r="U1459" s="45"/>
      <c r="V1459" s="45"/>
      <c r="W1459" s="45"/>
      <c r="X1459" s="45"/>
      <c r="Y1459" s="45"/>
      <c r="Z1459" s="45"/>
      <c r="AA1459" s="298"/>
      <c r="AB1459" s="298"/>
      <c r="AC1459" s="298"/>
      <c r="AD1459" s="298"/>
      <c r="AE1459" s="298"/>
      <c r="AF1459" s="298"/>
      <c r="AG1459" s="44"/>
    </row>
    <row r="1460" spans="1:33" ht="16.5" thickBot="1" x14ac:dyDescent="0.3">
      <c r="A1460" s="45"/>
      <c r="B1460" s="292"/>
      <c r="C1460" s="293"/>
      <c r="D1460" s="293"/>
      <c r="E1460" s="293"/>
      <c r="F1460" s="293"/>
      <c r="G1460" s="1067"/>
      <c r="H1460" s="293"/>
      <c r="I1460" s="324"/>
      <c r="J1460" s="64"/>
      <c r="K1460" s="64"/>
      <c r="L1460" s="42"/>
      <c r="M1460" s="42"/>
      <c r="N1460" s="42"/>
      <c r="O1460" s="45"/>
      <c r="P1460" s="45"/>
      <c r="Q1460" s="45"/>
      <c r="R1460" s="45"/>
      <c r="S1460" s="45"/>
      <c r="T1460" s="45"/>
      <c r="U1460" s="45"/>
      <c r="V1460" s="45"/>
      <c r="W1460" s="45"/>
      <c r="X1460" s="45"/>
      <c r="Y1460" s="45"/>
      <c r="Z1460" s="45"/>
      <c r="AA1460" s="298"/>
      <c r="AB1460" s="298"/>
      <c r="AC1460" s="298"/>
      <c r="AD1460" s="298"/>
      <c r="AE1460" s="298"/>
      <c r="AF1460" s="298"/>
      <c r="AG1460" s="44"/>
    </row>
    <row r="1461" spans="1:33" ht="16.5" thickBot="1" x14ac:dyDescent="0.3">
      <c r="A1461" s="45"/>
      <c r="B1461" s="292"/>
      <c r="C1461" s="293"/>
      <c r="D1461" s="293"/>
      <c r="E1461" s="293"/>
      <c r="F1461" s="293"/>
      <c r="G1461" s="1067"/>
      <c r="H1461" s="293"/>
      <c r="I1461" s="324"/>
      <c r="J1461" s="64"/>
      <c r="K1461" s="64"/>
      <c r="L1461" s="42"/>
      <c r="M1461" s="42"/>
      <c r="N1461" s="42"/>
      <c r="O1461" s="45"/>
      <c r="P1461" s="45"/>
      <c r="Q1461" s="45"/>
      <c r="R1461" s="45"/>
      <c r="S1461" s="45"/>
      <c r="T1461" s="45"/>
      <c r="U1461" s="45"/>
      <c r="V1461" s="45"/>
      <c r="W1461" s="45"/>
      <c r="X1461" s="45"/>
      <c r="Y1461" s="45"/>
      <c r="Z1461" s="45"/>
      <c r="AA1461" s="298"/>
      <c r="AB1461" s="298"/>
      <c r="AC1461" s="298"/>
      <c r="AD1461" s="298"/>
      <c r="AE1461" s="298"/>
      <c r="AF1461" s="298"/>
      <c r="AG1461" s="44"/>
    </row>
    <row r="1462" spans="1:33" ht="16.5" thickBot="1" x14ac:dyDescent="0.3">
      <c r="A1462" s="45"/>
      <c r="B1462" s="292"/>
      <c r="C1462" s="293"/>
      <c r="D1462" s="293"/>
      <c r="E1462" s="293"/>
      <c r="F1462" s="293"/>
      <c r="G1462" s="1067"/>
      <c r="H1462" s="293"/>
      <c r="I1462" s="324"/>
      <c r="J1462" s="64"/>
      <c r="K1462" s="64"/>
      <c r="L1462" s="42"/>
      <c r="M1462" s="42"/>
      <c r="N1462" s="42"/>
      <c r="O1462" s="45"/>
      <c r="P1462" s="45"/>
      <c r="Q1462" s="45"/>
      <c r="R1462" s="45"/>
      <c r="S1462" s="45"/>
      <c r="T1462" s="45"/>
      <c r="U1462" s="45"/>
      <c r="V1462" s="45"/>
      <c r="W1462" s="45"/>
      <c r="X1462" s="45"/>
      <c r="Y1462" s="45"/>
      <c r="Z1462" s="45"/>
      <c r="AA1462" s="298"/>
      <c r="AB1462" s="298"/>
      <c r="AC1462" s="298"/>
      <c r="AD1462" s="298"/>
      <c r="AE1462" s="298"/>
      <c r="AF1462" s="298"/>
      <c r="AG1462" s="44"/>
    </row>
    <row r="1463" spans="1:33" ht="16.5" thickBot="1" x14ac:dyDescent="0.3">
      <c r="A1463" s="45"/>
      <c r="B1463" s="292"/>
      <c r="C1463" s="293"/>
      <c r="D1463" s="293"/>
      <c r="E1463" s="293"/>
      <c r="F1463" s="293"/>
      <c r="G1463" s="1067"/>
      <c r="H1463" s="293"/>
      <c r="I1463" s="324"/>
      <c r="J1463" s="64"/>
      <c r="K1463" s="64"/>
      <c r="L1463" s="42"/>
      <c r="M1463" s="42"/>
      <c r="N1463" s="42"/>
      <c r="O1463" s="45"/>
      <c r="P1463" s="45"/>
      <c r="Q1463" s="45"/>
      <c r="R1463" s="45"/>
      <c r="S1463" s="45"/>
      <c r="T1463" s="45"/>
      <c r="U1463" s="45"/>
      <c r="V1463" s="45"/>
      <c r="W1463" s="45"/>
      <c r="X1463" s="45"/>
      <c r="Y1463" s="45"/>
      <c r="Z1463" s="45"/>
      <c r="AA1463" s="298"/>
      <c r="AB1463" s="298"/>
      <c r="AC1463" s="298"/>
      <c r="AD1463" s="298"/>
      <c r="AE1463" s="298"/>
      <c r="AF1463" s="298"/>
      <c r="AG1463" s="44"/>
    </row>
    <row r="1464" spans="1:33" ht="16.5" thickBot="1" x14ac:dyDescent="0.3">
      <c r="A1464" s="45"/>
      <c r="B1464" s="292"/>
      <c r="C1464" s="293"/>
      <c r="D1464" s="293"/>
      <c r="E1464" s="293"/>
      <c r="F1464" s="293"/>
      <c r="G1464" s="1067"/>
      <c r="H1464" s="293"/>
      <c r="I1464" s="324"/>
      <c r="J1464" s="64"/>
      <c r="K1464" s="64"/>
      <c r="L1464" s="42"/>
      <c r="M1464" s="42"/>
      <c r="N1464" s="42"/>
      <c r="O1464" s="45"/>
      <c r="P1464" s="45"/>
      <c r="Q1464" s="45"/>
      <c r="R1464" s="45"/>
      <c r="S1464" s="45"/>
      <c r="T1464" s="45"/>
      <c r="U1464" s="45"/>
      <c r="V1464" s="45"/>
      <c r="W1464" s="45"/>
      <c r="X1464" s="45"/>
      <c r="Y1464" s="45"/>
      <c r="Z1464" s="45"/>
      <c r="AA1464" s="298"/>
      <c r="AB1464" s="298"/>
      <c r="AC1464" s="298"/>
      <c r="AD1464" s="298"/>
      <c r="AE1464" s="298"/>
      <c r="AF1464" s="298"/>
      <c r="AG1464" s="44"/>
    </row>
    <row r="1465" spans="1:33" ht="16.5" thickBot="1" x14ac:dyDescent="0.3">
      <c r="A1465" s="45"/>
      <c r="B1465" s="292"/>
      <c r="C1465" s="293"/>
      <c r="D1465" s="293"/>
      <c r="E1465" s="293"/>
      <c r="F1465" s="293"/>
      <c r="G1465" s="1067"/>
      <c r="H1465" s="293"/>
      <c r="I1465" s="324"/>
      <c r="J1465" s="64"/>
      <c r="K1465" s="64"/>
      <c r="L1465" s="42"/>
      <c r="M1465" s="42"/>
      <c r="N1465" s="42"/>
      <c r="O1465" s="45"/>
      <c r="P1465" s="45"/>
      <c r="Q1465" s="45"/>
      <c r="R1465" s="45"/>
      <c r="S1465" s="45"/>
      <c r="T1465" s="45"/>
      <c r="U1465" s="45"/>
      <c r="V1465" s="45"/>
      <c r="W1465" s="45"/>
      <c r="X1465" s="45"/>
      <c r="Y1465" s="45"/>
      <c r="Z1465" s="45"/>
      <c r="AA1465" s="298"/>
      <c r="AB1465" s="298"/>
      <c r="AC1465" s="298"/>
      <c r="AD1465" s="298"/>
      <c r="AE1465" s="298"/>
      <c r="AF1465" s="298"/>
      <c r="AG1465" s="44"/>
    </row>
    <row r="1466" spans="1:33" ht="16.5" thickBot="1" x14ac:dyDescent="0.3">
      <c r="A1466" s="45"/>
      <c r="B1466" s="292"/>
      <c r="C1466" s="293"/>
      <c r="D1466" s="293"/>
      <c r="E1466" s="293"/>
      <c r="F1466" s="293"/>
      <c r="G1466" s="1067"/>
      <c r="H1466" s="293"/>
      <c r="I1466" s="324"/>
      <c r="J1466" s="64"/>
      <c r="K1466" s="64"/>
      <c r="L1466" s="42"/>
      <c r="M1466" s="42"/>
      <c r="N1466" s="42"/>
      <c r="O1466" s="45"/>
      <c r="P1466" s="45"/>
      <c r="Q1466" s="45"/>
      <c r="R1466" s="45"/>
      <c r="S1466" s="45"/>
      <c r="T1466" s="45"/>
      <c r="U1466" s="45"/>
      <c r="V1466" s="45"/>
      <c r="W1466" s="45"/>
      <c r="X1466" s="45"/>
      <c r="Y1466" s="45"/>
      <c r="Z1466" s="45"/>
      <c r="AA1466" s="298"/>
      <c r="AB1466" s="298"/>
      <c r="AC1466" s="298"/>
      <c r="AD1466" s="298"/>
      <c r="AE1466" s="298"/>
      <c r="AF1466" s="298"/>
      <c r="AG1466" s="44"/>
    </row>
    <row r="1467" spans="1:33" ht="16.5" thickBot="1" x14ac:dyDescent="0.3">
      <c r="A1467" s="45"/>
      <c r="B1467" s="292"/>
      <c r="C1467" s="293"/>
      <c r="D1467" s="293"/>
      <c r="E1467" s="293"/>
      <c r="F1467" s="293"/>
      <c r="G1467" s="1067"/>
      <c r="H1467" s="293"/>
      <c r="I1467" s="324"/>
      <c r="J1467" s="64"/>
      <c r="K1467" s="64"/>
      <c r="L1467" s="42"/>
      <c r="M1467" s="42"/>
      <c r="N1467" s="42"/>
      <c r="O1467" s="45"/>
      <c r="P1467" s="45"/>
      <c r="Q1467" s="45"/>
      <c r="R1467" s="45"/>
      <c r="S1467" s="45"/>
      <c r="T1467" s="45"/>
      <c r="U1467" s="45"/>
      <c r="V1467" s="45"/>
      <c r="W1467" s="45"/>
      <c r="X1467" s="45"/>
      <c r="Y1467" s="45"/>
      <c r="Z1467" s="45"/>
      <c r="AA1467" s="298"/>
      <c r="AB1467" s="298"/>
      <c r="AC1467" s="298"/>
      <c r="AD1467" s="298"/>
      <c r="AE1467" s="298"/>
      <c r="AF1467" s="298"/>
      <c r="AG1467" s="44"/>
    </row>
    <row r="1468" spans="1:33" ht="16.5" thickBot="1" x14ac:dyDescent="0.3">
      <c r="A1468" s="45"/>
      <c r="B1468" s="292"/>
      <c r="C1468" s="293"/>
      <c r="D1468" s="293"/>
      <c r="E1468" s="293"/>
      <c r="F1468" s="293"/>
      <c r="G1468" s="1067"/>
      <c r="H1468" s="293"/>
      <c r="I1468" s="324"/>
      <c r="J1468" s="64"/>
      <c r="K1468" s="64"/>
      <c r="L1468" s="42"/>
      <c r="M1468" s="42"/>
      <c r="N1468" s="42"/>
      <c r="O1468" s="45"/>
      <c r="P1468" s="45"/>
      <c r="Q1468" s="45"/>
      <c r="R1468" s="45"/>
      <c r="S1468" s="45"/>
      <c r="T1468" s="45"/>
      <c r="U1468" s="45"/>
      <c r="V1468" s="45"/>
      <c r="W1468" s="45"/>
      <c r="X1468" s="45"/>
      <c r="Y1468" s="45"/>
      <c r="Z1468" s="45"/>
      <c r="AA1468" s="298"/>
      <c r="AB1468" s="298"/>
      <c r="AC1468" s="298"/>
      <c r="AD1468" s="298"/>
      <c r="AE1468" s="298"/>
      <c r="AF1468" s="298"/>
      <c r="AG1468" s="44"/>
    </row>
    <row r="1469" spans="1:33" ht="16.5" thickBot="1" x14ac:dyDescent="0.3">
      <c r="A1469" s="45"/>
      <c r="B1469" s="292"/>
      <c r="C1469" s="293"/>
      <c r="D1469" s="293"/>
      <c r="E1469" s="293"/>
      <c r="F1469" s="293"/>
      <c r="G1469" s="1067"/>
      <c r="H1469" s="293"/>
      <c r="I1469" s="324"/>
      <c r="J1469" s="64"/>
      <c r="K1469" s="64"/>
      <c r="L1469" s="42"/>
      <c r="M1469" s="42"/>
      <c r="N1469" s="42"/>
      <c r="O1469" s="45"/>
      <c r="P1469" s="45"/>
      <c r="Q1469" s="45"/>
      <c r="R1469" s="45"/>
      <c r="S1469" s="45"/>
      <c r="T1469" s="45"/>
      <c r="U1469" s="45"/>
      <c r="V1469" s="45"/>
      <c r="W1469" s="45"/>
      <c r="X1469" s="45"/>
      <c r="Y1469" s="45"/>
      <c r="Z1469" s="45"/>
      <c r="AA1469" s="298"/>
      <c r="AB1469" s="298"/>
      <c r="AC1469" s="298"/>
      <c r="AD1469" s="298"/>
      <c r="AE1469" s="298"/>
      <c r="AF1469" s="298"/>
      <c r="AG1469" s="44"/>
    </row>
    <row r="1470" spans="1:33" ht="16.5" thickBot="1" x14ac:dyDescent="0.3">
      <c r="A1470" s="45"/>
      <c r="B1470" s="292"/>
      <c r="C1470" s="293"/>
      <c r="D1470" s="293"/>
      <c r="E1470" s="293"/>
      <c r="F1470" s="293"/>
      <c r="G1470" s="1067"/>
      <c r="H1470" s="293"/>
      <c r="I1470" s="324"/>
      <c r="J1470" s="64"/>
      <c r="K1470" s="64"/>
      <c r="L1470" s="42"/>
      <c r="M1470" s="42"/>
      <c r="N1470" s="42"/>
      <c r="O1470" s="45"/>
      <c r="P1470" s="45"/>
      <c r="Q1470" s="45"/>
      <c r="R1470" s="45"/>
      <c r="S1470" s="45"/>
      <c r="T1470" s="45"/>
      <c r="U1470" s="45"/>
      <c r="V1470" s="45"/>
      <c r="W1470" s="45"/>
      <c r="X1470" s="45"/>
      <c r="Y1470" s="45"/>
      <c r="Z1470" s="45"/>
      <c r="AA1470" s="298"/>
      <c r="AB1470" s="298"/>
      <c r="AC1470" s="298"/>
      <c r="AD1470" s="298"/>
      <c r="AE1470" s="298"/>
      <c r="AF1470" s="298"/>
      <c r="AG1470" s="44"/>
    </row>
    <row r="1471" spans="1:33" ht="24" thickBot="1" x14ac:dyDescent="0.3">
      <c r="A1471" s="45"/>
      <c r="B1471" s="325" t="s">
        <v>1</v>
      </c>
      <c r="C1471" s="326" t="s">
        <v>151</v>
      </c>
      <c r="D1471" s="326" t="s">
        <v>278</v>
      </c>
      <c r="E1471" s="326" t="s">
        <v>158</v>
      </c>
      <c r="F1471" s="326" t="s">
        <v>30</v>
      </c>
      <c r="G1471" s="1070" t="s">
        <v>305</v>
      </c>
      <c r="H1471" s="326" t="s">
        <v>306</v>
      </c>
      <c r="I1471" s="324"/>
      <c r="J1471" s="64"/>
      <c r="K1471" s="64"/>
      <c r="L1471" s="42"/>
      <c r="M1471" s="42"/>
      <c r="N1471" s="42"/>
      <c r="O1471" s="45"/>
      <c r="P1471" s="45"/>
      <c r="Q1471" s="45"/>
      <c r="R1471" s="45"/>
      <c r="S1471" s="45"/>
      <c r="T1471" s="45"/>
      <c r="U1471" s="45"/>
      <c r="V1471" s="45"/>
      <c r="W1471" s="45"/>
      <c r="X1471" s="45"/>
      <c r="Y1471" s="45"/>
      <c r="Z1471" s="45"/>
      <c r="AA1471" s="298"/>
      <c r="AB1471" s="298"/>
      <c r="AC1471" s="298"/>
      <c r="AD1471" s="298"/>
      <c r="AE1471" s="298"/>
      <c r="AF1471" s="298"/>
      <c r="AG1471" s="44"/>
    </row>
    <row r="1472" spans="1:33" ht="16.5" thickBot="1" x14ac:dyDescent="0.3">
      <c r="A1472" s="45"/>
      <c r="B1472" s="292"/>
      <c r="C1472" s="293"/>
      <c r="D1472" s="293"/>
      <c r="E1472" s="293"/>
      <c r="F1472" s="293"/>
      <c r="G1472" s="1067"/>
      <c r="H1472" s="293"/>
      <c r="I1472" s="324"/>
      <c r="J1472" s="64"/>
      <c r="K1472" s="64"/>
      <c r="L1472" s="42"/>
      <c r="M1472" s="42"/>
      <c r="N1472" s="42"/>
      <c r="O1472" s="45"/>
      <c r="P1472" s="45"/>
      <c r="Q1472" s="45"/>
      <c r="R1472" s="45"/>
      <c r="S1472" s="45"/>
      <c r="T1472" s="45"/>
      <c r="U1472" s="45"/>
      <c r="V1472" s="45"/>
      <c r="W1472" s="45"/>
      <c r="X1472" s="45"/>
      <c r="Y1472" s="45"/>
      <c r="Z1472" s="45"/>
      <c r="AA1472" s="298"/>
      <c r="AB1472" s="298"/>
      <c r="AC1472" s="298"/>
      <c r="AD1472" s="298"/>
      <c r="AE1472" s="298"/>
      <c r="AF1472" s="298"/>
      <c r="AG1472" s="44"/>
    </row>
    <row r="1473" spans="1:33" ht="16.5" thickBot="1" x14ac:dyDescent="0.3">
      <c r="A1473" s="45"/>
      <c r="B1473" s="292"/>
      <c r="C1473" s="293"/>
      <c r="D1473" s="293"/>
      <c r="E1473" s="293"/>
      <c r="F1473" s="293"/>
      <c r="G1473" s="1067"/>
      <c r="H1473" s="293"/>
      <c r="I1473" s="324"/>
      <c r="J1473" s="64"/>
      <c r="K1473" s="64"/>
      <c r="L1473" s="42"/>
      <c r="M1473" s="42"/>
      <c r="N1473" s="42"/>
      <c r="O1473" s="45"/>
      <c r="P1473" s="45"/>
      <c r="Q1473" s="45"/>
      <c r="R1473" s="45"/>
      <c r="S1473" s="45"/>
      <c r="T1473" s="45"/>
      <c r="U1473" s="45"/>
      <c r="V1473" s="45"/>
      <c r="W1473" s="45"/>
      <c r="X1473" s="45"/>
      <c r="Y1473" s="45"/>
      <c r="Z1473" s="45"/>
      <c r="AA1473" s="298"/>
      <c r="AB1473" s="298"/>
      <c r="AC1473" s="298"/>
      <c r="AD1473" s="298"/>
      <c r="AE1473" s="298"/>
      <c r="AF1473" s="298"/>
      <c r="AG1473" s="44"/>
    </row>
    <row r="1474" spans="1:33" ht="16.5" thickBot="1" x14ac:dyDescent="0.3">
      <c r="A1474" s="45"/>
      <c r="B1474" s="292"/>
      <c r="C1474" s="293"/>
      <c r="D1474" s="293"/>
      <c r="E1474" s="293"/>
      <c r="F1474" s="293"/>
      <c r="G1474" s="1067"/>
      <c r="H1474" s="293"/>
      <c r="I1474" s="324"/>
      <c r="J1474" s="64"/>
      <c r="K1474" s="64"/>
      <c r="L1474" s="42"/>
      <c r="M1474" s="42"/>
      <c r="N1474" s="42"/>
      <c r="O1474" s="45"/>
      <c r="P1474" s="45"/>
      <c r="Q1474" s="45"/>
      <c r="R1474" s="45"/>
      <c r="S1474" s="45"/>
      <c r="T1474" s="45"/>
      <c r="U1474" s="45"/>
      <c r="V1474" s="45"/>
      <c r="W1474" s="45"/>
      <c r="X1474" s="45"/>
      <c r="Y1474" s="45"/>
      <c r="Z1474" s="45"/>
      <c r="AA1474" s="298"/>
      <c r="AB1474" s="298"/>
      <c r="AC1474" s="298"/>
      <c r="AD1474" s="298"/>
      <c r="AE1474" s="298"/>
      <c r="AF1474" s="298"/>
      <c r="AG1474" s="44"/>
    </row>
    <row r="1475" spans="1:33" ht="16.5" thickBot="1" x14ac:dyDescent="0.3">
      <c r="A1475" s="45"/>
      <c r="B1475" s="292"/>
      <c r="C1475" s="293"/>
      <c r="D1475" s="293"/>
      <c r="E1475" s="293"/>
      <c r="F1475" s="293"/>
      <c r="G1475" s="1067"/>
      <c r="H1475" s="293"/>
      <c r="I1475" s="324"/>
      <c r="J1475" s="64"/>
      <c r="K1475" s="64"/>
      <c r="L1475" s="42"/>
      <c r="M1475" s="42"/>
      <c r="N1475" s="42"/>
      <c r="O1475" s="45"/>
      <c r="P1475" s="45"/>
      <c r="Q1475" s="45"/>
      <c r="R1475" s="45"/>
      <c r="S1475" s="45"/>
      <c r="T1475" s="45"/>
      <c r="U1475" s="45"/>
      <c r="V1475" s="45"/>
      <c r="W1475" s="45"/>
      <c r="X1475" s="45"/>
      <c r="Y1475" s="45"/>
      <c r="Z1475" s="45"/>
      <c r="AA1475" s="298"/>
      <c r="AB1475" s="298"/>
      <c r="AC1475" s="298"/>
      <c r="AD1475" s="298"/>
      <c r="AE1475" s="298"/>
      <c r="AF1475" s="298"/>
      <c r="AG1475" s="44"/>
    </row>
    <row r="1476" spans="1:33" ht="16.5" thickBot="1" x14ac:dyDescent="0.3">
      <c r="A1476" s="45"/>
      <c r="B1476" s="292"/>
      <c r="C1476" s="293"/>
      <c r="D1476" s="293"/>
      <c r="E1476" s="293"/>
      <c r="F1476" s="293"/>
      <c r="G1476" s="1067"/>
      <c r="H1476" s="293"/>
      <c r="I1476" s="324"/>
      <c r="J1476" s="64"/>
      <c r="K1476" s="64"/>
      <c r="L1476" s="42"/>
      <c r="M1476" s="42"/>
      <c r="N1476" s="42"/>
      <c r="O1476" s="45"/>
      <c r="P1476" s="45"/>
      <c r="Q1476" s="45"/>
      <c r="R1476" s="45"/>
      <c r="S1476" s="45"/>
      <c r="T1476" s="45"/>
      <c r="U1476" s="45"/>
      <c r="V1476" s="45"/>
      <c r="W1476" s="45"/>
      <c r="X1476" s="45"/>
      <c r="Y1476" s="45"/>
      <c r="Z1476" s="45"/>
      <c r="AA1476" s="298"/>
      <c r="AB1476" s="298"/>
      <c r="AC1476" s="298"/>
      <c r="AD1476" s="298"/>
      <c r="AE1476" s="298"/>
      <c r="AF1476" s="298"/>
      <c r="AG1476" s="44"/>
    </row>
    <row r="1477" spans="1:33" ht="16.5" thickBot="1" x14ac:dyDescent="0.3">
      <c r="A1477" s="45"/>
      <c r="B1477" s="292"/>
      <c r="C1477" s="293"/>
      <c r="D1477" s="293"/>
      <c r="E1477" s="293"/>
      <c r="F1477" s="293"/>
      <c r="G1477" s="1067"/>
      <c r="H1477" s="293"/>
      <c r="I1477" s="324"/>
      <c r="J1477" s="64"/>
      <c r="K1477" s="64"/>
      <c r="L1477" s="42"/>
      <c r="M1477" s="42"/>
      <c r="N1477" s="42"/>
      <c r="O1477" s="45"/>
      <c r="P1477" s="45"/>
      <c r="Q1477" s="45"/>
      <c r="R1477" s="45"/>
      <c r="S1477" s="45"/>
      <c r="T1477" s="45"/>
      <c r="U1477" s="45"/>
      <c r="V1477" s="45"/>
      <c r="W1477" s="45"/>
      <c r="X1477" s="45"/>
      <c r="Y1477" s="45"/>
      <c r="Z1477" s="45"/>
      <c r="AA1477" s="298"/>
      <c r="AB1477" s="298"/>
      <c r="AC1477" s="298"/>
      <c r="AD1477" s="298"/>
      <c r="AE1477" s="298"/>
      <c r="AF1477" s="298"/>
      <c r="AG1477" s="44"/>
    </row>
    <row r="1478" spans="1:33" ht="16.5" thickBot="1" x14ac:dyDescent="0.3">
      <c r="A1478" s="45"/>
      <c r="B1478" s="292"/>
      <c r="C1478" s="293"/>
      <c r="D1478" s="293"/>
      <c r="E1478" s="293"/>
      <c r="F1478" s="293"/>
      <c r="G1478" s="1067"/>
      <c r="H1478" s="293"/>
      <c r="I1478" s="324"/>
      <c r="J1478" s="64"/>
      <c r="K1478" s="64"/>
      <c r="L1478" s="42"/>
      <c r="M1478" s="42"/>
      <c r="N1478" s="42"/>
      <c r="O1478" s="45"/>
      <c r="P1478" s="45"/>
      <c r="Q1478" s="45"/>
      <c r="R1478" s="45"/>
      <c r="S1478" s="45"/>
      <c r="T1478" s="45"/>
      <c r="U1478" s="45"/>
      <c r="V1478" s="45"/>
      <c r="W1478" s="45"/>
      <c r="X1478" s="45"/>
      <c r="Y1478" s="45"/>
      <c r="Z1478" s="45"/>
      <c r="AA1478" s="298"/>
      <c r="AB1478" s="298"/>
      <c r="AC1478" s="298"/>
      <c r="AD1478" s="298"/>
      <c r="AE1478" s="298"/>
      <c r="AF1478" s="298"/>
      <c r="AG1478" s="44"/>
    </row>
    <row r="1479" spans="1:33" ht="16.5" thickBot="1" x14ac:dyDescent="0.3">
      <c r="A1479" s="45"/>
      <c r="B1479" s="292"/>
      <c r="C1479" s="293"/>
      <c r="D1479" s="293"/>
      <c r="E1479" s="293"/>
      <c r="F1479" s="293"/>
      <c r="G1479" s="1067"/>
      <c r="H1479" s="293"/>
      <c r="I1479" s="324"/>
      <c r="J1479" s="64"/>
      <c r="K1479" s="64"/>
      <c r="L1479" s="42"/>
      <c r="M1479" s="42"/>
      <c r="N1479" s="42"/>
      <c r="O1479" s="45"/>
      <c r="P1479" s="45"/>
      <c r="Q1479" s="45"/>
      <c r="R1479" s="45"/>
      <c r="S1479" s="45"/>
      <c r="T1479" s="45"/>
      <c r="U1479" s="45"/>
      <c r="V1479" s="45"/>
      <c r="W1479" s="45"/>
      <c r="X1479" s="45"/>
      <c r="Y1479" s="45"/>
      <c r="Z1479" s="45"/>
      <c r="AA1479" s="298"/>
      <c r="AB1479" s="298"/>
      <c r="AC1479" s="298"/>
      <c r="AD1479" s="298"/>
      <c r="AE1479" s="298"/>
      <c r="AF1479" s="298"/>
      <c r="AG1479" s="44"/>
    </row>
    <row r="1480" spans="1:33" ht="16.5" thickBot="1" x14ac:dyDescent="0.3">
      <c r="A1480" s="45"/>
      <c r="B1480" s="292"/>
      <c r="C1480" s="293"/>
      <c r="D1480" s="293"/>
      <c r="E1480" s="293"/>
      <c r="F1480" s="293"/>
      <c r="G1480" s="1067"/>
      <c r="H1480" s="293"/>
      <c r="I1480" s="324"/>
      <c r="J1480" s="64"/>
      <c r="K1480" s="64"/>
      <c r="L1480" s="42"/>
      <c r="M1480" s="42"/>
      <c r="N1480" s="42"/>
      <c r="O1480" s="45"/>
      <c r="P1480" s="45"/>
      <c r="Q1480" s="45"/>
      <c r="R1480" s="45"/>
      <c r="S1480" s="45"/>
      <c r="T1480" s="45"/>
      <c r="U1480" s="45"/>
      <c r="V1480" s="45"/>
      <c r="W1480" s="45"/>
      <c r="X1480" s="45"/>
      <c r="Y1480" s="45"/>
      <c r="Z1480" s="45"/>
      <c r="AA1480" s="298"/>
      <c r="AB1480" s="298"/>
      <c r="AC1480" s="298"/>
      <c r="AD1480" s="298"/>
      <c r="AE1480" s="298"/>
      <c r="AF1480" s="298"/>
      <c r="AG1480" s="44"/>
    </row>
    <row r="1481" spans="1:33" ht="16.5" thickBot="1" x14ac:dyDescent="0.3">
      <c r="A1481" s="45"/>
      <c r="B1481" s="292"/>
      <c r="C1481" s="293"/>
      <c r="D1481" s="293"/>
      <c r="E1481" s="293"/>
      <c r="F1481" s="293"/>
      <c r="G1481" s="1067"/>
      <c r="H1481" s="293"/>
      <c r="I1481" s="324"/>
      <c r="J1481" s="64"/>
      <c r="K1481" s="64"/>
      <c r="L1481" s="42"/>
      <c r="M1481" s="42"/>
      <c r="N1481" s="42"/>
      <c r="O1481" s="45"/>
      <c r="P1481" s="45"/>
      <c r="Q1481" s="45"/>
      <c r="R1481" s="45"/>
      <c r="S1481" s="45"/>
      <c r="T1481" s="45"/>
      <c r="U1481" s="45"/>
      <c r="V1481" s="45"/>
      <c r="W1481" s="45"/>
      <c r="X1481" s="45"/>
      <c r="Y1481" s="45"/>
      <c r="Z1481" s="45"/>
      <c r="AA1481" s="298"/>
      <c r="AB1481" s="298"/>
      <c r="AC1481" s="298"/>
      <c r="AD1481" s="298"/>
      <c r="AE1481" s="298"/>
      <c r="AF1481" s="298"/>
      <c r="AG1481" s="44"/>
    </row>
    <row r="1482" spans="1:33" ht="16.5" thickBot="1" x14ac:dyDescent="0.3">
      <c r="A1482" s="45"/>
      <c r="B1482" s="292"/>
      <c r="C1482" s="293"/>
      <c r="D1482" s="293"/>
      <c r="E1482" s="293"/>
      <c r="F1482" s="293"/>
      <c r="G1482" s="1067"/>
      <c r="H1482" s="293"/>
      <c r="I1482" s="324"/>
      <c r="J1482" s="64"/>
      <c r="K1482" s="64"/>
      <c r="L1482" s="42"/>
      <c r="M1482" s="42"/>
      <c r="N1482" s="42"/>
      <c r="O1482" s="45"/>
      <c r="P1482" s="45"/>
      <c r="Q1482" s="45"/>
      <c r="R1482" s="45"/>
      <c r="S1482" s="45"/>
      <c r="T1482" s="45"/>
      <c r="U1482" s="45"/>
      <c r="V1482" s="45"/>
      <c r="W1482" s="45"/>
      <c r="X1482" s="45"/>
      <c r="Y1482" s="45"/>
      <c r="Z1482" s="45"/>
      <c r="AA1482" s="298"/>
      <c r="AB1482" s="298"/>
      <c r="AC1482" s="298"/>
      <c r="AD1482" s="298"/>
      <c r="AE1482" s="298"/>
      <c r="AF1482" s="298"/>
      <c r="AG1482" s="44"/>
    </row>
    <row r="1483" spans="1:33" ht="16.5" thickBot="1" x14ac:dyDescent="0.3">
      <c r="A1483" s="45"/>
      <c r="B1483" s="292"/>
      <c r="C1483" s="293"/>
      <c r="D1483" s="293"/>
      <c r="E1483" s="293"/>
      <c r="F1483" s="293"/>
      <c r="G1483" s="1067"/>
      <c r="H1483" s="293"/>
      <c r="I1483" s="324"/>
      <c r="J1483" s="64"/>
      <c r="K1483" s="64"/>
      <c r="L1483" s="42"/>
      <c r="M1483" s="42"/>
      <c r="N1483" s="42"/>
      <c r="O1483" s="45"/>
      <c r="P1483" s="45"/>
      <c r="Q1483" s="45"/>
      <c r="R1483" s="45"/>
      <c r="S1483" s="45"/>
      <c r="T1483" s="45"/>
      <c r="U1483" s="45"/>
      <c r="V1483" s="45"/>
      <c r="W1483" s="45"/>
      <c r="X1483" s="45"/>
      <c r="Y1483" s="45"/>
      <c r="Z1483" s="45"/>
      <c r="AA1483" s="298"/>
      <c r="AB1483" s="298"/>
      <c r="AC1483" s="298"/>
      <c r="AD1483" s="298"/>
      <c r="AE1483" s="298"/>
      <c r="AF1483" s="298"/>
      <c r="AG1483" s="44"/>
    </row>
    <row r="1484" spans="1:33" ht="16.5" thickBot="1" x14ac:dyDescent="0.3">
      <c r="A1484" s="45"/>
      <c r="B1484" s="292"/>
      <c r="C1484" s="293"/>
      <c r="D1484" s="293"/>
      <c r="E1484" s="293"/>
      <c r="F1484" s="293"/>
      <c r="G1484" s="1067"/>
      <c r="H1484" s="293"/>
      <c r="I1484" s="324"/>
      <c r="J1484" s="64"/>
      <c r="K1484" s="64"/>
      <c r="L1484" s="42"/>
      <c r="M1484" s="42"/>
      <c r="N1484" s="42"/>
      <c r="O1484" s="45"/>
      <c r="P1484" s="45"/>
      <c r="Q1484" s="45"/>
      <c r="R1484" s="45"/>
      <c r="S1484" s="45"/>
      <c r="T1484" s="45"/>
      <c r="U1484" s="45"/>
      <c r="V1484" s="45"/>
      <c r="W1484" s="45"/>
      <c r="X1484" s="45"/>
      <c r="Y1484" s="45"/>
      <c r="Z1484" s="45"/>
      <c r="AA1484" s="298"/>
      <c r="AB1484" s="298"/>
      <c r="AC1484" s="298"/>
      <c r="AD1484" s="298"/>
      <c r="AE1484" s="298"/>
      <c r="AF1484" s="298"/>
      <c r="AG1484" s="44"/>
    </row>
    <row r="1485" spans="1:33" ht="16.5" thickBot="1" x14ac:dyDescent="0.3">
      <c r="A1485" s="45"/>
      <c r="B1485" s="292"/>
      <c r="C1485" s="293"/>
      <c r="D1485" s="293"/>
      <c r="E1485" s="293"/>
      <c r="F1485" s="293"/>
      <c r="G1485" s="1067"/>
      <c r="H1485" s="293"/>
      <c r="I1485" s="324"/>
      <c r="J1485" s="64"/>
      <c r="K1485" s="64"/>
      <c r="L1485" s="42"/>
      <c r="M1485" s="42"/>
      <c r="N1485" s="42"/>
      <c r="O1485" s="45"/>
      <c r="P1485" s="45"/>
      <c r="Q1485" s="45"/>
      <c r="R1485" s="45"/>
      <c r="S1485" s="45"/>
      <c r="T1485" s="45"/>
      <c r="U1485" s="45"/>
      <c r="V1485" s="45"/>
      <c r="W1485" s="45"/>
      <c r="X1485" s="45"/>
      <c r="Y1485" s="45"/>
      <c r="Z1485" s="45"/>
      <c r="AA1485" s="298"/>
      <c r="AB1485" s="298"/>
      <c r="AC1485" s="298"/>
      <c r="AD1485" s="298"/>
      <c r="AE1485" s="298"/>
      <c r="AF1485" s="298"/>
      <c r="AG1485" s="44"/>
    </row>
    <row r="1486" spans="1:33" ht="16.5" thickBot="1" x14ac:dyDescent="0.3">
      <c r="A1486" s="45"/>
      <c r="B1486" s="292"/>
      <c r="C1486" s="293"/>
      <c r="D1486" s="293"/>
      <c r="E1486" s="293"/>
      <c r="F1486" s="293"/>
      <c r="G1486" s="1067"/>
      <c r="H1486" s="293"/>
      <c r="I1486" s="324"/>
      <c r="J1486" s="64"/>
      <c r="K1486" s="64"/>
      <c r="L1486" s="42"/>
      <c r="M1486" s="42"/>
      <c r="N1486" s="42"/>
      <c r="O1486" s="45"/>
      <c r="P1486" s="45"/>
      <c r="Q1486" s="45"/>
      <c r="R1486" s="45"/>
      <c r="S1486" s="45"/>
      <c r="T1486" s="45"/>
      <c r="U1486" s="45"/>
      <c r="V1486" s="45"/>
      <c r="W1486" s="45"/>
      <c r="X1486" s="45"/>
      <c r="Y1486" s="45"/>
      <c r="Z1486" s="45"/>
      <c r="AA1486" s="298"/>
      <c r="AB1486" s="298"/>
      <c r="AC1486" s="298"/>
      <c r="AD1486" s="298"/>
      <c r="AE1486" s="298"/>
      <c r="AF1486" s="298"/>
      <c r="AG1486" s="44"/>
    </row>
    <row r="1487" spans="1:33" ht="16.5" thickBot="1" x14ac:dyDescent="0.3">
      <c r="A1487" s="45"/>
      <c r="B1487" s="292"/>
      <c r="C1487" s="293"/>
      <c r="D1487" s="293"/>
      <c r="E1487" s="293"/>
      <c r="F1487" s="293"/>
      <c r="G1487" s="1067"/>
      <c r="H1487" s="293"/>
      <c r="I1487" s="324"/>
      <c r="J1487" s="64"/>
      <c r="K1487" s="64"/>
      <c r="L1487" s="42"/>
      <c r="M1487" s="42"/>
      <c r="N1487" s="42"/>
      <c r="O1487" s="45"/>
      <c r="P1487" s="45"/>
      <c r="Q1487" s="45"/>
      <c r="R1487" s="45"/>
      <c r="S1487" s="45"/>
      <c r="T1487" s="45"/>
      <c r="U1487" s="45"/>
      <c r="V1487" s="45"/>
      <c r="W1487" s="45"/>
      <c r="X1487" s="45"/>
      <c r="Y1487" s="45"/>
      <c r="Z1487" s="45"/>
      <c r="AA1487" s="298"/>
      <c r="AB1487" s="298"/>
      <c r="AC1487" s="298"/>
      <c r="AD1487" s="298"/>
      <c r="AE1487" s="298"/>
      <c r="AF1487" s="298"/>
      <c r="AG1487" s="44"/>
    </row>
    <row r="1488" spans="1:33" ht="16.5" thickBot="1" x14ac:dyDescent="0.3">
      <c r="A1488" s="45"/>
      <c r="B1488" s="292"/>
      <c r="C1488" s="293"/>
      <c r="D1488" s="293"/>
      <c r="E1488" s="293"/>
      <c r="F1488" s="293"/>
      <c r="G1488" s="1067"/>
      <c r="H1488" s="293"/>
      <c r="I1488" s="324"/>
      <c r="J1488" s="64"/>
      <c r="K1488" s="64"/>
      <c r="L1488" s="42"/>
      <c r="M1488" s="42"/>
      <c r="N1488" s="42"/>
      <c r="O1488" s="45"/>
      <c r="P1488" s="45"/>
      <c r="Q1488" s="45"/>
      <c r="R1488" s="45"/>
      <c r="S1488" s="45"/>
      <c r="T1488" s="45"/>
      <c r="U1488" s="45"/>
      <c r="V1488" s="45"/>
      <c r="W1488" s="45"/>
      <c r="X1488" s="45"/>
      <c r="Y1488" s="45"/>
      <c r="Z1488" s="45"/>
      <c r="AA1488" s="298"/>
      <c r="AB1488" s="298"/>
      <c r="AC1488" s="298"/>
      <c r="AD1488" s="298"/>
      <c r="AE1488" s="298"/>
      <c r="AF1488" s="298"/>
      <c r="AG1488" s="44"/>
    </row>
    <row r="1489" spans="1:33" ht="16.5" thickBot="1" x14ac:dyDescent="0.3">
      <c r="A1489" s="45"/>
      <c r="B1489" s="292"/>
      <c r="C1489" s="293"/>
      <c r="D1489" s="293"/>
      <c r="E1489" s="293"/>
      <c r="F1489" s="293"/>
      <c r="G1489" s="1067"/>
      <c r="H1489" s="293"/>
      <c r="I1489" s="324"/>
      <c r="J1489" s="64"/>
      <c r="K1489" s="64"/>
      <c r="L1489" s="42"/>
      <c r="M1489" s="42"/>
      <c r="N1489" s="42"/>
      <c r="O1489" s="45"/>
      <c r="P1489" s="45"/>
      <c r="Q1489" s="45"/>
      <c r="R1489" s="45"/>
      <c r="S1489" s="45"/>
      <c r="T1489" s="45"/>
      <c r="U1489" s="45"/>
      <c r="V1489" s="45"/>
      <c r="W1489" s="45"/>
      <c r="X1489" s="45"/>
      <c r="Y1489" s="45"/>
      <c r="Z1489" s="45"/>
      <c r="AA1489" s="298"/>
      <c r="AB1489" s="298"/>
      <c r="AC1489" s="298"/>
      <c r="AD1489" s="298"/>
      <c r="AE1489" s="298"/>
      <c r="AF1489" s="298"/>
      <c r="AG1489" s="44"/>
    </row>
    <row r="1490" spans="1:33" ht="16.5" thickBot="1" x14ac:dyDescent="0.3">
      <c r="A1490" s="45"/>
      <c r="B1490" s="292"/>
      <c r="C1490" s="293"/>
      <c r="D1490" s="293"/>
      <c r="E1490" s="293"/>
      <c r="F1490" s="293"/>
      <c r="G1490" s="1067"/>
      <c r="H1490" s="293"/>
      <c r="I1490" s="324"/>
      <c r="J1490" s="64"/>
      <c r="K1490" s="64"/>
      <c r="L1490" s="42"/>
      <c r="M1490" s="42"/>
      <c r="N1490" s="42"/>
      <c r="O1490" s="45"/>
      <c r="P1490" s="45"/>
      <c r="Q1490" s="45"/>
      <c r="R1490" s="45"/>
      <c r="S1490" s="45"/>
      <c r="T1490" s="45"/>
      <c r="U1490" s="45"/>
      <c r="V1490" s="45"/>
      <c r="W1490" s="45"/>
      <c r="X1490" s="45"/>
      <c r="Y1490" s="45"/>
      <c r="Z1490" s="45"/>
      <c r="AA1490" s="298"/>
      <c r="AB1490" s="298"/>
      <c r="AC1490" s="298"/>
      <c r="AD1490" s="298"/>
      <c r="AE1490" s="298"/>
      <c r="AF1490" s="298"/>
      <c r="AG1490" s="44"/>
    </row>
    <row r="1491" spans="1:33" ht="16.5" thickBot="1" x14ac:dyDescent="0.3">
      <c r="A1491" s="45"/>
      <c r="B1491" s="292"/>
      <c r="C1491" s="293"/>
      <c r="D1491" s="293"/>
      <c r="E1491" s="293"/>
      <c r="F1491" s="293"/>
      <c r="G1491" s="1067"/>
      <c r="H1491" s="293"/>
      <c r="I1491" s="324"/>
      <c r="J1491" s="64"/>
      <c r="K1491" s="64"/>
      <c r="L1491" s="42"/>
      <c r="M1491" s="42"/>
      <c r="N1491" s="42"/>
      <c r="O1491" s="45"/>
      <c r="P1491" s="45"/>
      <c r="Q1491" s="45"/>
      <c r="R1491" s="45"/>
      <c r="S1491" s="45"/>
      <c r="T1491" s="45"/>
      <c r="U1491" s="45"/>
      <c r="V1491" s="45"/>
      <c r="W1491" s="45"/>
      <c r="X1491" s="45"/>
      <c r="Y1491" s="45"/>
      <c r="Z1491" s="45"/>
      <c r="AA1491" s="298"/>
      <c r="AB1491" s="298"/>
      <c r="AC1491" s="298"/>
      <c r="AD1491" s="298"/>
      <c r="AE1491" s="298"/>
      <c r="AF1491" s="298"/>
      <c r="AG1491" s="44"/>
    </row>
    <row r="1492" spans="1:33" ht="16.5" thickBot="1" x14ac:dyDescent="0.3">
      <c r="A1492" s="45"/>
      <c r="B1492" s="292"/>
      <c r="C1492" s="293"/>
      <c r="D1492" s="293"/>
      <c r="E1492" s="293"/>
      <c r="F1492" s="293"/>
      <c r="G1492" s="1067"/>
      <c r="H1492" s="293"/>
      <c r="I1492" s="324"/>
      <c r="J1492" s="64"/>
      <c r="K1492" s="64"/>
      <c r="L1492" s="42"/>
      <c r="M1492" s="42"/>
      <c r="N1492" s="42"/>
      <c r="O1492" s="45"/>
      <c r="P1492" s="45"/>
      <c r="Q1492" s="45"/>
      <c r="R1492" s="45"/>
      <c r="S1492" s="45"/>
      <c r="T1492" s="45"/>
      <c r="U1492" s="45"/>
      <c r="V1492" s="45"/>
      <c r="W1492" s="45"/>
      <c r="X1492" s="45"/>
      <c r="Y1492" s="45"/>
      <c r="Z1492" s="45"/>
      <c r="AA1492" s="298"/>
      <c r="AB1492" s="298"/>
      <c r="AC1492" s="298"/>
      <c r="AD1492" s="298"/>
      <c r="AE1492" s="298"/>
      <c r="AF1492" s="298"/>
      <c r="AG1492" s="44"/>
    </row>
    <row r="1493" spans="1:33" ht="16.5" thickBot="1" x14ac:dyDescent="0.3">
      <c r="A1493" s="45"/>
      <c r="B1493" s="292"/>
      <c r="C1493" s="293"/>
      <c r="D1493" s="293"/>
      <c r="E1493" s="293"/>
      <c r="F1493" s="293"/>
      <c r="G1493" s="1067"/>
      <c r="H1493" s="293"/>
      <c r="I1493" s="324"/>
      <c r="J1493" s="64"/>
      <c r="K1493" s="64"/>
      <c r="L1493" s="42"/>
      <c r="M1493" s="42"/>
      <c r="N1493" s="42"/>
      <c r="O1493" s="45"/>
      <c r="P1493" s="45"/>
      <c r="Q1493" s="45"/>
      <c r="R1493" s="45"/>
      <c r="S1493" s="45"/>
      <c r="T1493" s="45"/>
      <c r="U1493" s="45"/>
      <c r="V1493" s="45"/>
      <c r="W1493" s="45"/>
      <c r="X1493" s="45"/>
      <c r="Y1493" s="45"/>
      <c r="Z1493" s="45"/>
      <c r="AA1493" s="298"/>
      <c r="AB1493" s="298"/>
      <c r="AC1493" s="298"/>
      <c r="AD1493" s="298"/>
      <c r="AE1493" s="298"/>
      <c r="AF1493" s="298"/>
      <c r="AG1493" s="44"/>
    </row>
    <row r="1494" spans="1:33" ht="16.5" thickBot="1" x14ac:dyDescent="0.3">
      <c r="A1494" s="45"/>
      <c r="B1494" s="292"/>
      <c r="C1494" s="293"/>
      <c r="D1494" s="293"/>
      <c r="E1494" s="293"/>
      <c r="F1494" s="293"/>
      <c r="G1494" s="1067"/>
      <c r="H1494" s="293"/>
      <c r="I1494" s="324"/>
      <c r="J1494" s="64"/>
      <c r="K1494" s="64"/>
      <c r="L1494" s="42"/>
      <c r="M1494" s="42"/>
      <c r="N1494" s="42"/>
      <c r="O1494" s="45"/>
      <c r="P1494" s="45"/>
      <c r="Q1494" s="45"/>
      <c r="R1494" s="45"/>
      <c r="S1494" s="45"/>
      <c r="T1494" s="45"/>
      <c r="U1494" s="45"/>
      <c r="V1494" s="45"/>
      <c r="W1494" s="45"/>
      <c r="X1494" s="45"/>
      <c r="Y1494" s="45"/>
      <c r="Z1494" s="45"/>
      <c r="AA1494" s="298"/>
      <c r="AB1494" s="298"/>
      <c r="AC1494" s="298"/>
      <c r="AD1494" s="298"/>
      <c r="AE1494" s="298"/>
      <c r="AF1494" s="298"/>
      <c r="AG1494" s="44"/>
    </row>
    <row r="1495" spans="1:33" ht="16.5" thickBot="1" x14ac:dyDescent="0.3">
      <c r="A1495" s="45"/>
      <c r="B1495" s="292"/>
      <c r="C1495" s="293"/>
      <c r="D1495" s="293"/>
      <c r="E1495" s="293"/>
      <c r="F1495" s="293"/>
      <c r="G1495" s="1067"/>
      <c r="H1495" s="293"/>
      <c r="I1495" s="324"/>
      <c r="J1495" s="64"/>
      <c r="K1495" s="64"/>
      <c r="L1495" s="42"/>
      <c r="M1495" s="42"/>
      <c r="N1495" s="42"/>
      <c r="O1495" s="45"/>
      <c r="P1495" s="45"/>
      <c r="Q1495" s="45"/>
      <c r="R1495" s="45"/>
      <c r="S1495" s="45"/>
      <c r="T1495" s="45"/>
      <c r="U1495" s="45"/>
      <c r="V1495" s="45"/>
      <c r="W1495" s="45"/>
      <c r="X1495" s="45"/>
      <c r="Y1495" s="45"/>
      <c r="Z1495" s="45"/>
      <c r="AA1495" s="298"/>
      <c r="AB1495" s="298"/>
      <c r="AC1495" s="298"/>
      <c r="AD1495" s="298"/>
      <c r="AE1495" s="298"/>
      <c r="AF1495" s="298"/>
      <c r="AG1495" s="44"/>
    </row>
    <row r="1496" spans="1:33" ht="16.5" thickBot="1" x14ac:dyDescent="0.3">
      <c r="A1496" s="45"/>
      <c r="B1496" s="292"/>
      <c r="C1496" s="293"/>
      <c r="D1496" s="293"/>
      <c r="E1496" s="293"/>
      <c r="F1496" s="293"/>
      <c r="G1496" s="1067"/>
      <c r="H1496" s="293"/>
      <c r="I1496" s="324"/>
      <c r="J1496" s="64"/>
      <c r="K1496" s="64"/>
      <c r="L1496" s="42"/>
      <c r="M1496" s="42"/>
      <c r="N1496" s="42"/>
      <c r="O1496" s="45"/>
      <c r="P1496" s="45"/>
      <c r="Q1496" s="45"/>
      <c r="R1496" s="45"/>
      <c r="S1496" s="45"/>
      <c r="T1496" s="45"/>
      <c r="U1496" s="45"/>
      <c r="V1496" s="45"/>
      <c r="W1496" s="45"/>
      <c r="X1496" s="45"/>
      <c r="Y1496" s="45"/>
      <c r="Z1496" s="45"/>
      <c r="AA1496" s="298"/>
      <c r="AB1496" s="298"/>
      <c r="AC1496" s="298"/>
      <c r="AD1496" s="298"/>
      <c r="AE1496" s="298"/>
      <c r="AF1496" s="298"/>
      <c r="AG1496" s="44"/>
    </row>
    <row r="1497" spans="1:33" ht="16.5" thickBot="1" x14ac:dyDescent="0.3">
      <c r="A1497" s="45"/>
      <c r="B1497" s="292"/>
      <c r="C1497" s="293"/>
      <c r="D1497" s="293"/>
      <c r="E1497" s="293"/>
      <c r="F1497" s="293"/>
      <c r="G1497" s="1067"/>
      <c r="H1497" s="293"/>
      <c r="I1497" s="324"/>
      <c r="J1497" s="64"/>
      <c r="K1497" s="64"/>
      <c r="L1497" s="42"/>
      <c r="M1497" s="42"/>
      <c r="N1497" s="42"/>
      <c r="O1497" s="45"/>
      <c r="P1497" s="45"/>
      <c r="Q1497" s="45"/>
      <c r="R1497" s="45"/>
      <c r="S1497" s="45"/>
      <c r="T1497" s="45"/>
      <c r="U1497" s="45"/>
      <c r="V1497" s="45"/>
      <c r="W1497" s="45"/>
      <c r="X1497" s="45"/>
      <c r="Y1497" s="45"/>
      <c r="Z1497" s="45"/>
      <c r="AA1497" s="298"/>
      <c r="AB1497" s="298"/>
      <c r="AC1497" s="298"/>
      <c r="AD1497" s="298"/>
      <c r="AE1497" s="298"/>
      <c r="AF1497" s="298"/>
      <c r="AG1497" s="44"/>
    </row>
    <row r="1498" spans="1:33" ht="16.5" thickBot="1" x14ac:dyDescent="0.3">
      <c r="A1498" s="45"/>
      <c r="B1498" s="292"/>
      <c r="C1498" s="293"/>
      <c r="D1498" s="293"/>
      <c r="E1498" s="293"/>
      <c r="F1498" s="293"/>
      <c r="G1498" s="1067"/>
      <c r="H1498" s="293"/>
      <c r="I1498" s="324"/>
      <c r="J1498" s="64"/>
      <c r="K1498" s="64"/>
      <c r="L1498" s="42"/>
      <c r="M1498" s="42"/>
      <c r="N1498" s="42"/>
      <c r="O1498" s="45"/>
      <c r="P1498" s="45"/>
      <c r="Q1498" s="45"/>
      <c r="R1498" s="45"/>
      <c r="S1498" s="45"/>
      <c r="T1498" s="45"/>
      <c r="U1498" s="45"/>
      <c r="V1498" s="45"/>
      <c r="W1498" s="45"/>
      <c r="X1498" s="45"/>
      <c r="Y1498" s="45"/>
      <c r="Z1498" s="45"/>
      <c r="AA1498" s="298"/>
      <c r="AB1498" s="298"/>
      <c r="AC1498" s="298"/>
      <c r="AD1498" s="298"/>
      <c r="AE1498" s="298"/>
      <c r="AF1498" s="298"/>
      <c r="AG1498" s="44"/>
    </row>
    <row r="1499" spans="1:33" ht="24" thickBot="1" x14ac:dyDescent="0.3">
      <c r="A1499" s="45"/>
      <c r="B1499" s="325" t="s">
        <v>1</v>
      </c>
      <c r="C1499" s="326" t="s">
        <v>151</v>
      </c>
      <c r="D1499" s="326" t="s">
        <v>278</v>
      </c>
      <c r="E1499" s="326" t="s">
        <v>158</v>
      </c>
      <c r="F1499" s="326" t="s">
        <v>30</v>
      </c>
      <c r="G1499" s="1070" t="s">
        <v>305</v>
      </c>
      <c r="H1499" s="326" t="s">
        <v>306</v>
      </c>
      <c r="I1499" s="324"/>
      <c r="J1499" s="64"/>
      <c r="K1499" s="64"/>
      <c r="L1499" s="42"/>
      <c r="M1499" s="42"/>
      <c r="N1499" s="42"/>
      <c r="O1499" s="45"/>
      <c r="P1499" s="45"/>
      <c r="Q1499" s="45"/>
      <c r="R1499" s="45"/>
      <c r="S1499" s="45"/>
      <c r="T1499" s="45"/>
      <c r="U1499" s="45"/>
      <c r="V1499" s="45"/>
      <c r="W1499" s="45"/>
      <c r="X1499" s="45"/>
      <c r="Y1499" s="45"/>
      <c r="Z1499" s="45"/>
      <c r="AA1499" s="298"/>
      <c r="AB1499" s="298"/>
      <c r="AC1499" s="298"/>
      <c r="AD1499" s="298"/>
      <c r="AE1499" s="298"/>
      <c r="AF1499" s="298"/>
      <c r="AG1499" s="44"/>
    </row>
    <row r="1500" spans="1:33" ht="16.5" thickBot="1" x14ac:dyDescent="0.3">
      <c r="A1500" s="45"/>
      <c r="B1500" s="292"/>
      <c r="C1500" s="293"/>
      <c r="D1500" s="293"/>
      <c r="E1500" s="293"/>
      <c r="F1500" s="293"/>
      <c r="G1500" s="1067"/>
      <c r="H1500" s="293"/>
      <c r="I1500" s="324"/>
      <c r="J1500" s="64"/>
      <c r="K1500" s="64"/>
      <c r="L1500" s="42"/>
      <c r="M1500" s="42"/>
      <c r="N1500" s="42"/>
      <c r="O1500" s="45"/>
      <c r="P1500" s="45"/>
      <c r="Q1500" s="45"/>
      <c r="R1500" s="45"/>
      <c r="S1500" s="45"/>
      <c r="T1500" s="45"/>
      <c r="U1500" s="45"/>
      <c r="V1500" s="45"/>
      <c r="W1500" s="45"/>
      <c r="X1500" s="45"/>
      <c r="Y1500" s="45"/>
      <c r="Z1500" s="45"/>
      <c r="AA1500" s="298"/>
      <c r="AB1500" s="298"/>
      <c r="AC1500" s="298"/>
      <c r="AD1500" s="298"/>
      <c r="AE1500" s="298"/>
      <c r="AF1500" s="298"/>
      <c r="AG1500" s="44"/>
    </row>
    <row r="1501" spans="1:33" ht="16.5" thickBot="1" x14ac:dyDescent="0.3">
      <c r="A1501" s="45"/>
      <c r="B1501" s="292"/>
      <c r="C1501" s="293"/>
      <c r="D1501" s="293"/>
      <c r="E1501" s="293"/>
      <c r="F1501" s="293"/>
      <c r="G1501" s="1067"/>
      <c r="H1501" s="293"/>
      <c r="I1501" s="324"/>
      <c r="J1501" s="64"/>
      <c r="K1501" s="64"/>
      <c r="L1501" s="42"/>
      <c r="M1501" s="42"/>
      <c r="N1501" s="42"/>
      <c r="O1501" s="45"/>
      <c r="P1501" s="45"/>
      <c r="Q1501" s="45"/>
      <c r="R1501" s="45"/>
      <c r="S1501" s="45"/>
      <c r="T1501" s="45"/>
      <c r="U1501" s="45"/>
      <c r="V1501" s="45"/>
      <c r="W1501" s="45"/>
      <c r="X1501" s="45"/>
      <c r="Y1501" s="45"/>
      <c r="Z1501" s="45"/>
      <c r="AA1501" s="298"/>
      <c r="AB1501" s="298"/>
      <c r="AC1501" s="298"/>
      <c r="AD1501" s="298"/>
      <c r="AE1501" s="298"/>
      <c r="AF1501" s="298"/>
      <c r="AG1501" s="44"/>
    </row>
    <row r="1502" spans="1:33" ht="16.5" thickBot="1" x14ac:dyDescent="0.3">
      <c r="A1502" s="45"/>
      <c r="B1502" s="292"/>
      <c r="C1502" s="293"/>
      <c r="D1502" s="293"/>
      <c r="E1502" s="293"/>
      <c r="F1502" s="293"/>
      <c r="G1502" s="1067"/>
      <c r="H1502" s="293"/>
      <c r="I1502" s="324"/>
      <c r="J1502" s="64"/>
      <c r="K1502" s="64"/>
      <c r="L1502" s="42"/>
      <c r="M1502" s="42"/>
      <c r="N1502" s="42"/>
      <c r="O1502" s="45"/>
      <c r="P1502" s="45"/>
      <c r="Q1502" s="45"/>
      <c r="R1502" s="45"/>
      <c r="S1502" s="45"/>
      <c r="T1502" s="45"/>
      <c r="U1502" s="45"/>
      <c r="V1502" s="45"/>
      <c r="W1502" s="45"/>
      <c r="X1502" s="45"/>
      <c r="Y1502" s="45"/>
      <c r="Z1502" s="45"/>
      <c r="AA1502" s="298"/>
      <c r="AB1502" s="298"/>
      <c r="AC1502" s="298"/>
      <c r="AD1502" s="298"/>
      <c r="AE1502" s="298"/>
      <c r="AF1502" s="298"/>
      <c r="AG1502" s="44"/>
    </row>
    <row r="1503" spans="1:33" ht="16.5" thickBot="1" x14ac:dyDescent="0.3">
      <c r="A1503" s="45"/>
      <c r="B1503" s="292"/>
      <c r="C1503" s="293"/>
      <c r="D1503" s="293"/>
      <c r="E1503" s="293"/>
      <c r="F1503" s="293"/>
      <c r="G1503" s="1067"/>
      <c r="H1503" s="293"/>
      <c r="I1503" s="324"/>
      <c r="J1503" s="64"/>
      <c r="K1503" s="64"/>
      <c r="L1503" s="42"/>
      <c r="M1503" s="42"/>
      <c r="N1503" s="42"/>
      <c r="O1503" s="45"/>
      <c r="P1503" s="45"/>
      <c r="Q1503" s="45"/>
      <c r="R1503" s="45"/>
      <c r="S1503" s="45"/>
      <c r="T1503" s="45"/>
      <c r="U1503" s="45"/>
      <c r="V1503" s="45"/>
      <c r="W1503" s="45"/>
      <c r="X1503" s="45"/>
      <c r="Y1503" s="45"/>
      <c r="Z1503" s="45"/>
      <c r="AA1503" s="298"/>
      <c r="AB1503" s="298"/>
      <c r="AC1503" s="298"/>
      <c r="AD1503" s="298"/>
      <c r="AE1503" s="298"/>
      <c r="AF1503" s="298"/>
      <c r="AG1503" s="44"/>
    </row>
    <row r="1504" spans="1:33" ht="16.5" thickBot="1" x14ac:dyDescent="0.3">
      <c r="A1504" s="45"/>
      <c r="B1504" s="292"/>
      <c r="C1504" s="293"/>
      <c r="D1504" s="293"/>
      <c r="E1504" s="293"/>
      <c r="F1504" s="293"/>
      <c r="G1504" s="1067"/>
      <c r="H1504" s="293"/>
      <c r="I1504" s="324"/>
      <c r="J1504" s="64"/>
      <c r="K1504" s="64"/>
      <c r="L1504" s="42"/>
      <c r="M1504" s="42"/>
      <c r="N1504" s="42"/>
      <c r="O1504" s="45"/>
      <c r="P1504" s="45"/>
      <c r="Q1504" s="45"/>
      <c r="R1504" s="45"/>
      <c r="S1504" s="45"/>
      <c r="T1504" s="45"/>
      <c r="U1504" s="45"/>
      <c r="V1504" s="45"/>
      <c r="W1504" s="45"/>
      <c r="X1504" s="45"/>
      <c r="Y1504" s="45"/>
      <c r="Z1504" s="45"/>
      <c r="AA1504" s="298"/>
      <c r="AB1504" s="298"/>
      <c r="AC1504" s="298"/>
      <c r="AD1504" s="298"/>
      <c r="AE1504" s="298"/>
      <c r="AF1504" s="298"/>
      <c r="AG1504" s="44"/>
    </row>
    <row r="1505" spans="1:33" ht="16.5" thickBot="1" x14ac:dyDescent="0.3">
      <c r="A1505" s="45"/>
      <c r="B1505" s="292"/>
      <c r="C1505" s="293"/>
      <c r="D1505" s="293"/>
      <c r="E1505" s="293"/>
      <c r="F1505" s="293"/>
      <c r="G1505" s="1067"/>
      <c r="H1505" s="293"/>
      <c r="I1505" s="324"/>
      <c r="J1505" s="64"/>
      <c r="K1505" s="64"/>
      <c r="L1505" s="42"/>
      <c r="M1505" s="42"/>
      <c r="N1505" s="42"/>
      <c r="O1505" s="45"/>
      <c r="P1505" s="45"/>
      <c r="Q1505" s="45"/>
      <c r="R1505" s="45"/>
      <c r="S1505" s="45"/>
      <c r="T1505" s="45"/>
      <c r="U1505" s="45"/>
      <c r="V1505" s="45"/>
      <c r="W1505" s="45"/>
      <c r="X1505" s="45"/>
      <c r="Y1505" s="45"/>
      <c r="Z1505" s="45"/>
      <c r="AA1505" s="298"/>
      <c r="AB1505" s="298"/>
      <c r="AC1505" s="298"/>
      <c r="AD1505" s="298"/>
      <c r="AE1505" s="298"/>
      <c r="AF1505" s="298"/>
      <c r="AG1505" s="44"/>
    </row>
    <row r="1506" spans="1:33" ht="16.5" thickBot="1" x14ac:dyDescent="0.3">
      <c r="A1506" s="45"/>
      <c r="B1506" s="292"/>
      <c r="C1506" s="293"/>
      <c r="D1506" s="293"/>
      <c r="E1506" s="293"/>
      <c r="F1506" s="293"/>
      <c r="G1506" s="1067"/>
      <c r="H1506" s="293"/>
      <c r="I1506" s="324"/>
      <c r="J1506" s="64"/>
      <c r="K1506" s="64"/>
      <c r="L1506" s="42"/>
      <c r="M1506" s="42"/>
      <c r="N1506" s="42"/>
      <c r="O1506" s="45"/>
      <c r="P1506" s="45"/>
      <c r="Q1506" s="45"/>
      <c r="R1506" s="45"/>
      <c r="S1506" s="45"/>
      <c r="T1506" s="45"/>
      <c r="U1506" s="45"/>
      <c r="V1506" s="45"/>
      <c r="W1506" s="45"/>
      <c r="X1506" s="45"/>
      <c r="Y1506" s="45"/>
      <c r="Z1506" s="45"/>
      <c r="AA1506" s="298"/>
      <c r="AB1506" s="298"/>
      <c r="AC1506" s="298"/>
      <c r="AD1506" s="298"/>
      <c r="AE1506" s="298"/>
      <c r="AF1506" s="298"/>
      <c r="AG1506" s="44"/>
    </row>
    <row r="1507" spans="1:33" ht="16.5" thickBot="1" x14ac:dyDescent="0.3">
      <c r="A1507" s="45"/>
      <c r="B1507" s="292"/>
      <c r="C1507" s="293"/>
      <c r="D1507" s="293"/>
      <c r="E1507" s="293"/>
      <c r="F1507" s="293"/>
      <c r="G1507" s="1067"/>
      <c r="H1507" s="293"/>
      <c r="I1507" s="324"/>
      <c r="J1507" s="64"/>
      <c r="K1507" s="64"/>
      <c r="L1507" s="42"/>
      <c r="M1507" s="42"/>
      <c r="N1507" s="42"/>
      <c r="O1507" s="45"/>
      <c r="P1507" s="45"/>
      <c r="Q1507" s="45"/>
      <c r="R1507" s="45"/>
      <c r="S1507" s="45"/>
      <c r="T1507" s="45"/>
      <c r="U1507" s="45"/>
      <c r="V1507" s="45"/>
      <c r="W1507" s="45"/>
      <c r="X1507" s="45"/>
      <c r="Y1507" s="45"/>
      <c r="Z1507" s="45"/>
      <c r="AA1507" s="298"/>
      <c r="AB1507" s="298"/>
      <c r="AC1507" s="298"/>
      <c r="AD1507" s="298"/>
      <c r="AE1507" s="298"/>
      <c r="AF1507" s="298"/>
      <c r="AG1507" s="44"/>
    </row>
    <row r="1508" spans="1:33" ht="16.5" thickBot="1" x14ac:dyDescent="0.3">
      <c r="A1508" s="45"/>
      <c r="B1508" s="292"/>
      <c r="C1508" s="293"/>
      <c r="D1508" s="293"/>
      <c r="E1508" s="293"/>
      <c r="F1508" s="293"/>
      <c r="G1508" s="1067"/>
      <c r="H1508" s="293"/>
      <c r="I1508" s="324"/>
      <c r="J1508" s="64"/>
      <c r="K1508" s="64"/>
      <c r="L1508" s="42"/>
      <c r="M1508" s="42"/>
      <c r="N1508" s="42"/>
      <c r="O1508" s="45"/>
      <c r="P1508" s="45"/>
      <c r="Q1508" s="45"/>
      <c r="R1508" s="45"/>
      <c r="S1508" s="45"/>
      <c r="T1508" s="45"/>
      <c r="U1508" s="45"/>
      <c r="V1508" s="45"/>
      <c r="W1508" s="45"/>
      <c r="X1508" s="45"/>
      <c r="Y1508" s="45"/>
      <c r="Z1508" s="45"/>
      <c r="AA1508" s="298"/>
      <c r="AB1508" s="298"/>
      <c r="AC1508" s="298"/>
      <c r="AD1508" s="298"/>
      <c r="AE1508" s="298"/>
      <c r="AF1508" s="298"/>
      <c r="AG1508" s="44"/>
    </row>
    <row r="1509" spans="1:33" ht="16.5" thickBot="1" x14ac:dyDescent="0.3">
      <c r="A1509" s="45"/>
      <c r="B1509" s="292"/>
      <c r="C1509" s="293"/>
      <c r="D1509" s="293"/>
      <c r="E1509" s="293"/>
      <c r="F1509" s="293"/>
      <c r="G1509" s="1067"/>
      <c r="H1509" s="293"/>
      <c r="I1509" s="324"/>
      <c r="J1509" s="64"/>
      <c r="K1509" s="64"/>
      <c r="L1509" s="42"/>
      <c r="M1509" s="42"/>
      <c r="N1509" s="42"/>
      <c r="O1509" s="45"/>
      <c r="P1509" s="45"/>
      <c r="Q1509" s="45"/>
      <c r="R1509" s="45"/>
      <c r="S1509" s="45"/>
      <c r="T1509" s="45"/>
      <c r="U1509" s="45"/>
      <c r="V1509" s="45"/>
      <c r="W1509" s="45"/>
      <c r="X1509" s="45"/>
      <c r="Y1509" s="45"/>
      <c r="Z1509" s="45"/>
      <c r="AA1509" s="298"/>
      <c r="AB1509" s="298"/>
      <c r="AC1509" s="298"/>
      <c r="AD1509" s="298"/>
      <c r="AE1509" s="298"/>
      <c r="AF1509" s="298"/>
      <c r="AG1509" s="44"/>
    </row>
    <row r="1510" spans="1:33" ht="16.5" thickBot="1" x14ac:dyDescent="0.3">
      <c r="A1510" s="45"/>
      <c r="B1510" s="292"/>
      <c r="C1510" s="293"/>
      <c r="D1510" s="293"/>
      <c r="E1510" s="293"/>
      <c r="F1510" s="293"/>
      <c r="G1510" s="1067"/>
      <c r="H1510" s="293"/>
      <c r="I1510" s="324"/>
      <c r="J1510" s="64"/>
      <c r="K1510" s="64"/>
      <c r="L1510" s="42"/>
      <c r="M1510" s="42"/>
      <c r="N1510" s="42"/>
      <c r="O1510" s="45"/>
      <c r="P1510" s="45"/>
      <c r="Q1510" s="45"/>
      <c r="R1510" s="45"/>
      <c r="S1510" s="45"/>
      <c r="T1510" s="45"/>
      <c r="U1510" s="45"/>
      <c r="V1510" s="45"/>
      <c r="W1510" s="45"/>
      <c r="X1510" s="45"/>
      <c r="Y1510" s="45"/>
      <c r="Z1510" s="45"/>
      <c r="AA1510" s="298"/>
      <c r="AB1510" s="298"/>
      <c r="AC1510" s="298"/>
      <c r="AD1510" s="298"/>
      <c r="AE1510" s="298"/>
      <c r="AF1510" s="298"/>
      <c r="AG1510" s="44"/>
    </row>
    <row r="1511" spans="1:33" ht="16.5" thickBot="1" x14ac:dyDescent="0.3">
      <c r="A1511" s="45"/>
      <c r="B1511" s="292"/>
      <c r="C1511" s="293"/>
      <c r="D1511" s="293"/>
      <c r="E1511" s="293"/>
      <c r="F1511" s="293"/>
      <c r="G1511" s="1067"/>
      <c r="H1511" s="293"/>
      <c r="I1511" s="324"/>
      <c r="J1511" s="64"/>
      <c r="K1511" s="64"/>
      <c r="L1511" s="42"/>
      <c r="M1511" s="42"/>
      <c r="N1511" s="42"/>
      <c r="O1511" s="45"/>
      <c r="P1511" s="45"/>
      <c r="Q1511" s="45"/>
      <c r="R1511" s="45"/>
      <c r="S1511" s="45"/>
      <c r="T1511" s="45"/>
      <c r="U1511" s="45"/>
      <c r="V1511" s="45"/>
      <c r="W1511" s="45"/>
      <c r="X1511" s="45"/>
      <c r="Y1511" s="45"/>
      <c r="Z1511" s="45"/>
      <c r="AA1511" s="298"/>
      <c r="AB1511" s="298"/>
      <c r="AC1511" s="298"/>
      <c r="AD1511" s="298"/>
      <c r="AE1511" s="298"/>
      <c r="AF1511" s="298"/>
      <c r="AG1511" s="44"/>
    </row>
    <row r="1512" spans="1:33" ht="16.5" thickBot="1" x14ac:dyDescent="0.3">
      <c r="A1512" s="45"/>
      <c r="B1512" s="292"/>
      <c r="C1512" s="293"/>
      <c r="D1512" s="293"/>
      <c r="E1512" s="293"/>
      <c r="F1512" s="293"/>
      <c r="G1512" s="1067"/>
      <c r="H1512" s="293"/>
      <c r="I1512" s="324"/>
      <c r="J1512" s="64"/>
      <c r="K1512" s="64"/>
      <c r="L1512" s="42"/>
      <c r="M1512" s="42"/>
      <c r="N1512" s="42"/>
      <c r="O1512" s="45"/>
      <c r="P1512" s="45"/>
      <c r="Q1512" s="45"/>
      <c r="R1512" s="45"/>
      <c r="S1512" s="45"/>
      <c r="T1512" s="45"/>
      <c r="U1512" s="45"/>
      <c r="V1512" s="45"/>
      <c r="W1512" s="45"/>
      <c r="X1512" s="45"/>
      <c r="Y1512" s="45"/>
      <c r="Z1512" s="45"/>
      <c r="AA1512" s="298"/>
      <c r="AB1512" s="298"/>
      <c r="AC1512" s="298"/>
      <c r="AD1512" s="298"/>
      <c r="AE1512" s="298"/>
      <c r="AF1512" s="298"/>
      <c r="AG1512" s="44"/>
    </row>
    <row r="1513" spans="1:33" ht="16.5" thickBot="1" x14ac:dyDescent="0.3">
      <c r="A1513" s="45"/>
      <c r="B1513" s="292"/>
      <c r="C1513" s="293"/>
      <c r="D1513" s="293"/>
      <c r="E1513" s="293"/>
      <c r="F1513" s="293"/>
      <c r="G1513" s="1067"/>
      <c r="H1513" s="293"/>
      <c r="I1513" s="324"/>
      <c r="J1513" s="64"/>
      <c r="K1513" s="64"/>
      <c r="L1513" s="42"/>
      <c r="M1513" s="42"/>
      <c r="N1513" s="42"/>
      <c r="O1513" s="45"/>
      <c r="P1513" s="45"/>
      <c r="Q1513" s="45"/>
      <c r="R1513" s="45"/>
      <c r="S1513" s="45"/>
      <c r="T1513" s="45"/>
      <c r="U1513" s="45"/>
      <c r="V1513" s="45"/>
      <c r="W1513" s="45"/>
      <c r="X1513" s="45"/>
      <c r="Y1513" s="45"/>
      <c r="Z1513" s="45"/>
      <c r="AA1513" s="298"/>
      <c r="AB1513" s="298"/>
      <c r="AC1513" s="298"/>
      <c r="AD1513" s="298"/>
      <c r="AE1513" s="298"/>
      <c r="AF1513" s="298"/>
      <c r="AG1513" s="44"/>
    </row>
    <row r="1514" spans="1:33" ht="16.5" thickBot="1" x14ac:dyDescent="0.3">
      <c r="A1514" s="45"/>
      <c r="B1514" s="292"/>
      <c r="C1514" s="293"/>
      <c r="D1514" s="293"/>
      <c r="E1514" s="293"/>
      <c r="F1514" s="293"/>
      <c r="G1514" s="1067"/>
      <c r="H1514" s="293"/>
      <c r="I1514" s="324"/>
      <c r="J1514" s="64"/>
      <c r="K1514" s="64"/>
      <c r="L1514" s="42"/>
      <c r="M1514" s="42"/>
      <c r="N1514" s="42"/>
      <c r="O1514" s="45"/>
      <c r="P1514" s="45"/>
      <c r="Q1514" s="45"/>
      <c r="R1514" s="45"/>
      <c r="S1514" s="45"/>
      <c r="T1514" s="45"/>
      <c r="U1514" s="45"/>
      <c r="V1514" s="45"/>
      <c r="W1514" s="45"/>
      <c r="X1514" s="45"/>
      <c r="Y1514" s="45"/>
      <c r="Z1514" s="45"/>
      <c r="AA1514" s="298"/>
      <c r="AB1514" s="298"/>
      <c r="AC1514" s="298"/>
      <c r="AD1514" s="298"/>
      <c r="AE1514" s="298"/>
      <c r="AF1514" s="298"/>
      <c r="AG1514" s="44"/>
    </row>
    <row r="1515" spans="1:33" ht="16.5" thickBot="1" x14ac:dyDescent="0.3">
      <c r="A1515" s="45"/>
      <c r="B1515" s="292"/>
      <c r="C1515" s="293"/>
      <c r="D1515" s="293"/>
      <c r="E1515" s="293"/>
      <c r="F1515" s="293"/>
      <c r="G1515" s="1067"/>
      <c r="H1515" s="293"/>
      <c r="I1515" s="324"/>
      <c r="J1515" s="64"/>
      <c r="K1515" s="64"/>
      <c r="L1515" s="42"/>
      <c r="M1515" s="42"/>
      <c r="N1515" s="42"/>
      <c r="O1515" s="45"/>
      <c r="P1515" s="45"/>
      <c r="Q1515" s="45"/>
      <c r="R1515" s="45"/>
      <c r="S1515" s="45"/>
      <c r="T1515" s="45"/>
      <c r="U1515" s="45"/>
      <c r="V1515" s="45"/>
      <c r="W1515" s="45"/>
      <c r="X1515" s="45"/>
      <c r="Y1515" s="45"/>
      <c r="Z1515" s="45"/>
      <c r="AA1515" s="298"/>
      <c r="AB1515" s="298"/>
      <c r="AC1515" s="298"/>
      <c r="AD1515" s="298"/>
      <c r="AE1515" s="298"/>
      <c r="AF1515" s="298"/>
      <c r="AG1515" s="44"/>
    </row>
    <row r="1516" spans="1:33" ht="16.5" thickBot="1" x14ac:dyDescent="0.3">
      <c r="A1516" s="45"/>
      <c r="B1516" s="292"/>
      <c r="C1516" s="293"/>
      <c r="D1516" s="293"/>
      <c r="E1516" s="293"/>
      <c r="F1516" s="293"/>
      <c r="G1516" s="1067"/>
      <c r="H1516" s="293"/>
      <c r="I1516" s="324"/>
      <c r="J1516" s="64"/>
      <c r="K1516" s="64"/>
      <c r="L1516" s="42"/>
      <c r="M1516" s="42"/>
      <c r="N1516" s="42"/>
      <c r="O1516" s="45"/>
      <c r="P1516" s="45"/>
      <c r="Q1516" s="45"/>
      <c r="R1516" s="45"/>
      <c r="S1516" s="45"/>
      <c r="T1516" s="45"/>
      <c r="U1516" s="45"/>
      <c r="V1516" s="45"/>
      <c r="W1516" s="45"/>
      <c r="X1516" s="45"/>
      <c r="Y1516" s="45"/>
      <c r="Z1516" s="45"/>
      <c r="AA1516" s="298"/>
      <c r="AB1516" s="298"/>
      <c r="AC1516" s="298"/>
      <c r="AD1516" s="298"/>
      <c r="AE1516" s="298"/>
      <c r="AF1516" s="298"/>
      <c r="AG1516" s="44"/>
    </row>
    <row r="1517" spans="1:33" ht="16.5" thickBot="1" x14ac:dyDescent="0.3">
      <c r="A1517" s="45"/>
      <c r="B1517" s="292"/>
      <c r="C1517" s="293"/>
      <c r="D1517" s="293"/>
      <c r="E1517" s="293"/>
      <c r="F1517" s="293"/>
      <c r="G1517" s="1067"/>
      <c r="H1517" s="293"/>
      <c r="I1517" s="324"/>
      <c r="J1517" s="64"/>
      <c r="K1517" s="64"/>
      <c r="L1517" s="42"/>
      <c r="M1517" s="42"/>
      <c r="N1517" s="42"/>
      <c r="O1517" s="45"/>
      <c r="P1517" s="45"/>
      <c r="Q1517" s="45"/>
      <c r="R1517" s="45"/>
      <c r="S1517" s="45"/>
      <c r="T1517" s="45"/>
      <c r="U1517" s="45"/>
      <c r="V1517" s="45"/>
      <c r="W1517" s="45"/>
      <c r="X1517" s="45"/>
      <c r="Y1517" s="45"/>
      <c r="Z1517" s="45"/>
      <c r="AA1517" s="298"/>
      <c r="AB1517" s="298"/>
      <c r="AC1517" s="298"/>
      <c r="AD1517" s="298"/>
      <c r="AE1517" s="298"/>
      <c r="AF1517" s="298"/>
      <c r="AG1517" s="44"/>
    </row>
    <row r="1518" spans="1:33" ht="16.5" thickBot="1" x14ac:dyDescent="0.3">
      <c r="A1518" s="45"/>
      <c r="B1518" s="292"/>
      <c r="C1518" s="293"/>
      <c r="D1518" s="293"/>
      <c r="E1518" s="293"/>
      <c r="F1518" s="293"/>
      <c r="G1518" s="1067"/>
      <c r="H1518" s="293"/>
      <c r="I1518" s="324"/>
      <c r="J1518" s="64"/>
      <c r="K1518" s="64"/>
      <c r="L1518" s="42"/>
      <c r="M1518" s="42"/>
      <c r="N1518" s="42"/>
      <c r="O1518" s="45"/>
      <c r="P1518" s="45"/>
      <c r="Q1518" s="45"/>
      <c r="R1518" s="45"/>
      <c r="S1518" s="45"/>
      <c r="T1518" s="45"/>
      <c r="U1518" s="45"/>
      <c r="V1518" s="45"/>
      <c r="W1518" s="45"/>
      <c r="X1518" s="45"/>
      <c r="Y1518" s="45"/>
      <c r="Z1518" s="45"/>
      <c r="AA1518" s="298"/>
      <c r="AB1518" s="298"/>
      <c r="AC1518" s="298"/>
      <c r="AD1518" s="298"/>
      <c r="AE1518" s="298"/>
      <c r="AF1518" s="298"/>
      <c r="AG1518" s="44"/>
    </row>
    <row r="1519" spans="1:33" ht="16.5" thickBot="1" x14ac:dyDescent="0.3">
      <c r="A1519" s="45"/>
      <c r="B1519" s="292"/>
      <c r="C1519" s="293"/>
      <c r="D1519" s="293"/>
      <c r="E1519" s="293"/>
      <c r="F1519" s="293"/>
      <c r="G1519" s="1067"/>
      <c r="H1519" s="293"/>
      <c r="I1519" s="324"/>
      <c r="J1519" s="64"/>
      <c r="K1519" s="64"/>
      <c r="L1519" s="42"/>
      <c r="M1519" s="42"/>
      <c r="N1519" s="42"/>
      <c r="O1519" s="45"/>
      <c r="P1519" s="45"/>
      <c r="Q1519" s="45"/>
      <c r="R1519" s="45"/>
      <c r="S1519" s="45"/>
      <c r="T1519" s="45"/>
      <c r="U1519" s="45"/>
      <c r="V1519" s="45"/>
      <c r="W1519" s="45"/>
      <c r="X1519" s="45"/>
      <c r="Y1519" s="45"/>
      <c r="Z1519" s="45"/>
      <c r="AA1519" s="298"/>
      <c r="AB1519" s="298"/>
      <c r="AC1519" s="298"/>
      <c r="AD1519" s="298"/>
      <c r="AE1519" s="298"/>
      <c r="AF1519" s="298"/>
      <c r="AG1519" s="44"/>
    </row>
    <row r="1520" spans="1:33" ht="16.5" thickBot="1" x14ac:dyDescent="0.3">
      <c r="A1520" s="45"/>
      <c r="B1520" s="292"/>
      <c r="C1520" s="293"/>
      <c r="D1520" s="293"/>
      <c r="E1520" s="293"/>
      <c r="F1520" s="293"/>
      <c r="G1520" s="1067"/>
      <c r="H1520" s="293"/>
      <c r="I1520" s="324"/>
      <c r="J1520" s="64"/>
      <c r="K1520" s="64"/>
      <c r="L1520" s="42"/>
      <c r="M1520" s="42"/>
      <c r="N1520" s="42"/>
      <c r="O1520" s="45"/>
      <c r="P1520" s="45"/>
      <c r="Q1520" s="45"/>
      <c r="R1520" s="45"/>
      <c r="S1520" s="45"/>
      <c r="T1520" s="45"/>
      <c r="U1520" s="45"/>
      <c r="V1520" s="45"/>
      <c r="W1520" s="45"/>
      <c r="X1520" s="45"/>
      <c r="Y1520" s="45"/>
      <c r="Z1520" s="45"/>
      <c r="AA1520" s="298"/>
      <c r="AB1520" s="298"/>
      <c r="AC1520" s="298"/>
      <c r="AD1520" s="298"/>
      <c r="AE1520" s="298"/>
      <c r="AF1520" s="298"/>
      <c r="AG1520" s="44"/>
    </row>
    <row r="1521" spans="1:33" ht="16.5" thickBot="1" x14ac:dyDescent="0.3">
      <c r="A1521" s="45"/>
      <c r="B1521" s="292"/>
      <c r="C1521" s="293"/>
      <c r="D1521" s="293"/>
      <c r="E1521" s="293"/>
      <c r="F1521" s="293"/>
      <c r="G1521" s="1067"/>
      <c r="H1521" s="293"/>
      <c r="I1521" s="324"/>
      <c r="J1521" s="64"/>
      <c r="K1521" s="64"/>
      <c r="L1521" s="42"/>
      <c r="M1521" s="42"/>
      <c r="N1521" s="42"/>
      <c r="O1521" s="45"/>
      <c r="P1521" s="45"/>
      <c r="Q1521" s="45"/>
      <c r="R1521" s="45"/>
      <c r="S1521" s="45"/>
      <c r="T1521" s="45"/>
      <c r="U1521" s="45"/>
      <c r="V1521" s="45"/>
      <c r="W1521" s="45"/>
      <c r="X1521" s="45"/>
      <c r="Y1521" s="45"/>
      <c r="Z1521" s="45"/>
      <c r="AA1521" s="298"/>
      <c r="AB1521" s="298"/>
      <c r="AC1521" s="298"/>
      <c r="AD1521" s="298"/>
      <c r="AE1521" s="298"/>
      <c r="AF1521" s="298"/>
      <c r="AG1521" s="44"/>
    </row>
    <row r="1522" spans="1:33" ht="16.5" thickBot="1" x14ac:dyDescent="0.3">
      <c r="A1522" s="45"/>
      <c r="B1522" s="292"/>
      <c r="C1522" s="293"/>
      <c r="D1522" s="293"/>
      <c r="E1522" s="293"/>
      <c r="F1522" s="293"/>
      <c r="G1522" s="1067"/>
      <c r="H1522" s="293"/>
      <c r="I1522" s="324"/>
      <c r="J1522" s="64"/>
      <c r="K1522" s="64"/>
      <c r="L1522" s="42"/>
      <c r="M1522" s="42"/>
      <c r="N1522" s="42"/>
      <c r="O1522" s="45"/>
      <c r="P1522" s="45"/>
      <c r="Q1522" s="45"/>
      <c r="R1522" s="45"/>
      <c r="S1522" s="45"/>
      <c r="T1522" s="45"/>
      <c r="U1522" s="45"/>
      <c r="V1522" s="45"/>
      <c r="W1522" s="45"/>
      <c r="X1522" s="45"/>
      <c r="Y1522" s="45"/>
      <c r="Z1522" s="45"/>
      <c r="AA1522" s="298"/>
      <c r="AB1522" s="298"/>
      <c r="AC1522" s="298"/>
      <c r="AD1522" s="298"/>
      <c r="AE1522" s="298"/>
      <c r="AF1522" s="298"/>
      <c r="AG1522" s="44"/>
    </row>
    <row r="1523" spans="1:33" ht="16.5" thickBot="1" x14ac:dyDescent="0.3">
      <c r="A1523" s="45"/>
      <c r="B1523" s="292"/>
      <c r="C1523" s="293"/>
      <c r="D1523" s="293"/>
      <c r="E1523" s="293"/>
      <c r="F1523" s="293"/>
      <c r="G1523" s="1067"/>
      <c r="H1523" s="293"/>
      <c r="I1523" s="324"/>
      <c r="J1523" s="64"/>
      <c r="K1523" s="64"/>
      <c r="L1523" s="42"/>
      <c r="M1523" s="42"/>
      <c r="N1523" s="42"/>
      <c r="O1523" s="45"/>
      <c r="P1523" s="45"/>
      <c r="Q1523" s="45"/>
      <c r="R1523" s="45"/>
      <c r="S1523" s="45"/>
      <c r="T1523" s="45"/>
      <c r="U1523" s="45"/>
      <c r="V1523" s="45"/>
      <c r="W1523" s="45"/>
      <c r="X1523" s="45"/>
      <c r="Y1523" s="45"/>
      <c r="Z1523" s="45"/>
      <c r="AA1523" s="298"/>
      <c r="AB1523" s="298"/>
      <c r="AC1523" s="298"/>
      <c r="AD1523" s="298"/>
      <c r="AE1523" s="298"/>
      <c r="AF1523" s="298"/>
      <c r="AG1523" s="44"/>
    </row>
    <row r="1524" spans="1:33" ht="16.5" thickBot="1" x14ac:dyDescent="0.3">
      <c r="A1524" s="45"/>
      <c r="B1524" s="292"/>
      <c r="C1524" s="293"/>
      <c r="D1524" s="293"/>
      <c r="E1524" s="293"/>
      <c r="F1524" s="293"/>
      <c r="G1524" s="1067"/>
      <c r="H1524" s="293"/>
      <c r="I1524" s="324"/>
      <c r="J1524" s="64"/>
      <c r="K1524" s="64"/>
      <c r="L1524" s="42"/>
      <c r="M1524" s="42"/>
      <c r="N1524" s="42"/>
      <c r="O1524" s="45"/>
      <c r="P1524" s="45"/>
      <c r="Q1524" s="45"/>
      <c r="R1524" s="45"/>
      <c r="S1524" s="45"/>
      <c r="T1524" s="45"/>
      <c r="U1524" s="45"/>
      <c r="V1524" s="45"/>
      <c r="W1524" s="45"/>
      <c r="X1524" s="45"/>
      <c r="Y1524" s="45"/>
      <c r="Z1524" s="45"/>
      <c r="AA1524" s="298"/>
      <c r="AB1524" s="298"/>
      <c r="AC1524" s="298"/>
      <c r="AD1524" s="298"/>
      <c r="AE1524" s="298"/>
      <c r="AF1524" s="298"/>
      <c r="AG1524" s="44"/>
    </row>
    <row r="1525" spans="1:33" ht="16.5" thickBot="1" x14ac:dyDescent="0.3">
      <c r="A1525" s="45"/>
      <c r="B1525" s="292"/>
      <c r="C1525" s="293"/>
      <c r="D1525" s="293"/>
      <c r="E1525" s="293"/>
      <c r="F1525" s="293"/>
      <c r="G1525" s="1067"/>
      <c r="H1525" s="293"/>
      <c r="I1525" s="324"/>
      <c r="J1525" s="64"/>
      <c r="K1525" s="64"/>
      <c r="L1525" s="42"/>
      <c r="M1525" s="42"/>
      <c r="N1525" s="42"/>
      <c r="O1525" s="45"/>
      <c r="P1525" s="45"/>
      <c r="Q1525" s="45"/>
      <c r="R1525" s="45"/>
      <c r="S1525" s="45"/>
      <c r="T1525" s="45"/>
      <c r="U1525" s="45"/>
      <c r="V1525" s="45"/>
      <c r="W1525" s="45"/>
      <c r="X1525" s="45"/>
      <c r="Y1525" s="45"/>
      <c r="Z1525" s="45"/>
      <c r="AA1525" s="298"/>
      <c r="AB1525" s="298"/>
      <c r="AC1525" s="298"/>
      <c r="AD1525" s="298"/>
      <c r="AE1525" s="298"/>
      <c r="AF1525" s="298"/>
      <c r="AG1525" s="44"/>
    </row>
    <row r="1526" spans="1:33" ht="16.5" thickBot="1" x14ac:dyDescent="0.3">
      <c r="A1526" s="45"/>
      <c r="B1526" s="292"/>
      <c r="C1526" s="293"/>
      <c r="D1526" s="293"/>
      <c r="E1526" s="293"/>
      <c r="F1526" s="293"/>
      <c r="G1526" s="1067"/>
      <c r="H1526" s="293"/>
      <c r="I1526" s="324"/>
      <c r="J1526" s="64"/>
      <c r="K1526" s="64"/>
      <c r="L1526" s="42"/>
      <c r="M1526" s="42"/>
      <c r="N1526" s="42"/>
      <c r="O1526" s="45"/>
      <c r="P1526" s="45"/>
      <c r="Q1526" s="45"/>
      <c r="R1526" s="45"/>
      <c r="S1526" s="45"/>
      <c r="T1526" s="45"/>
      <c r="U1526" s="45"/>
      <c r="V1526" s="45"/>
      <c r="W1526" s="45"/>
      <c r="X1526" s="45"/>
      <c r="Y1526" s="45"/>
      <c r="Z1526" s="45"/>
      <c r="AA1526" s="298"/>
      <c r="AB1526" s="298"/>
      <c r="AC1526" s="298"/>
      <c r="AD1526" s="298"/>
      <c r="AE1526" s="298"/>
      <c r="AF1526" s="298"/>
      <c r="AG1526" s="44"/>
    </row>
    <row r="1527" spans="1:33" ht="24" thickBot="1" x14ac:dyDescent="0.3">
      <c r="A1527" s="45"/>
      <c r="B1527" s="325" t="s">
        <v>1</v>
      </c>
      <c r="C1527" s="326" t="s">
        <v>151</v>
      </c>
      <c r="D1527" s="326" t="s">
        <v>278</v>
      </c>
      <c r="E1527" s="326" t="s">
        <v>158</v>
      </c>
      <c r="F1527" s="326" t="s">
        <v>30</v>
      </c>
      <c r="G1527" s="1070" t="s">
        <v>305</v>
      </c>
      <c r="H1527" s="326" t="s">
        <v>306</v>
      </c>
      <c r="I1527" s="324"/>
      <c r="J1527" s="64"/>
      <c r="K1527" s="64"/>
      <c r="L1527" s="42"/>
      <c r="M1527" s="42"/>
      <c r="N1527" s="42"/>
      <c r="O1527" s="45"/>
      <c r="P1527" s="45"/>
      <c r="Q1527" s="45"/>
      <c r="R1527" s="45"/>
      <c r="S1527" s="45"/>
      <c r="T1527" s="45"/>
      <c r="U1527" s="45"/>
      <c r="V1527" s="45"/>
      <c r="W1527" s="45"/>
      <c r="X1527" s="45"/>
      <c r="Y1527" s="45"/>
      <c r="Z1527" s="45"/>
      <c r="AA1527" s="298"/>
      <c r="AB1527" s="298"/>
      <c r="AC1527" s="298"/>
      <c r="AD1527" s="298"/>
      <c r="AE1527" s="298"/>
      <c r="AF1527" s="298"/>
      <c r="AG1527" s="44"/>
    </row>
    <row r="1528" spans="1:33" ht="16.5" thickBot="1" x14ac:dyDescent="0.3">
      <c r="A1528" s="45"/>
      <c r="B1528" s="292"/>
      <c r="C1528" s="293"/>
      <c r="D1528" s="293"/>
      <c r="E1528" s="293"/>
      <c r="F1528" s="293"/>
      <c r="G1528" s="1067"/>
      <c r="H1528" s="293"/>
      <c r="I1528" s="324"/>
      <c r="J1528" s="64"/>
      <c r="K1528" s="64"/>
      <c r="L1528" s="42"/>
      <c r="M1528" s="42"/>
      <c r="N1528" s="42"/>
      <c r="O1528" s="45"/>
      <c r="P1528" s="45"/>
      <c r="Q1528" s="45"/>
      <c r="R1528" s="45"/>
      <c r="S1528" s="45"/>
      <c r="T1528" s="45"/>
      <c r="U1528" s="45"/>
      <c r="V1528" s="45"/>
      <c r="W1528" s="45"/>
      <c r="X1528" s="45"/>
      <c r="Y1528" s="45"/>
      <c r="Z1528" s="45"/>
      <c r="AA1528" s="298"/>
      <c r="AB1528" s="298"/>
      <c r="AC1528" s="298"/>
      <c r="AD1528" s="298"/>
      <c r="AE1528" s="298"/>
      <c r="AF1528" s="298"/>
      <c r="AG1528" s="44"/>
    </row>
    <row r="1529" spans="1:33" ht="16.5" thickBot="1" x14ac:dyDescent="0.3">
      <c r="A1529" s="45"/>
      <c r="B1529" s="292"/>
      <c r="C1529" s="293"/>
      <c r="D1529" s="293"/>
      <c r="E1529" s="293"/>
      <c r="F1529" s="293"/>
      <c r="G1529" s="1067"/>
      <c r="H1529" s="293"/>
      <c r="I1529" s="324"/>
      <c r="J1529" s="64"/>
      <c r="K1529" s="64"/>
      <c r="L1529" s="42"/>
      <c r="M1529" s="42"/>
      <c r="N1529" s="42"/>
      <c r="O1529" s="45"/>
      <c r="P1529" s="45"/>
      <c r="Q1529" s="45"/>
      <c r="R1529" s="45"/>
      <c r="S1529" s="45"/>
      <c r="T1529" s="45"/>
      <c r="U1529" s="45"/>
      <c r="V1529" s="45"/>
      <c r="W1529" s="45"/>
      <c r="X1529" s="45"/>
      <c r="Y1529" s="45"/>
      <c r="Z1529" s="45"/>
      <c r="AA1529" s="298"/>
      <c r="AB1529" s="298"/>
      <c r="AC1529" s="298"/>
      <c r="AD1529" s="298"/>
      <c r="AE1529" s="298"/>
      <c r="AF1529" s="298"/>
      <c r="AG1529" s="44"/>
    </row>
    <row r="1530" spans="1:33" ht="16.5" thickBot="1" x14ac:dyDescent="0.3">
      <c r="A1530" s="45"/>
      <c r="B1530" s="292"/>
      <c r="C1530" s="293"/>
      <c r="D1530" s="293"/>
      <c r="E1530" s="293"/>
      <c r="F1530" s="293"/>
      <c r="G1530" s="1067"/>
      <c r="H1530" s="293"/>
      <c r="I1530" s="324"/>
      <c r="J1530" s="64"/>
      <c r="K1530" s="64"/>
      <c r="L1530" s="42"/>
      <c r="M1530" s="42"/>
      <c r="N1530" s="42"/>
      <c r="O1530" s="45"/>
      <c r="P1530" s="45"/>
      <c r="Q1530" s="45"/>
      <c r="R1530" s="45"/>
      <c r="S1530" s="45"/>
      <c r="T1530" s="45"/>
      <c r="U1530" s="45"/>
      <c r="V1530" s="45"/>
      <c r="W1530" s="45"/>
      <c r="X1530" s="45"/>
      <c r="Y1530" s="45"/>
      <c r="Z1530" s="45"/>
      <c r="AA1530" s="298"/>
      <c r="AB1530" s="298"/>
      <c r="AC1530" s="298"/>
      <c r="AD1530" s="298"/>
      <c r="AE1530" s="298"/>
      <c r="AF1530" s="298"/>
      <c r="AG1530" s="44"/>
    </row>
    <row r="1531" spans="1:33" ht="16.5" thickBot="1" x14ac:dyDescent="0.3">
      <c r="A1531" s="45"/>
      <c r="B1531" s="292"/>
      <c r="C1531" s="293"/>
      <c r="D1531" s="293"/>
      <c r="E1531" s="293"/>
      <c r="F1531" s="293"/>
      <c r="G1531" s="1067"/>
      <c r="H1531" s="293"/>
      <c r="I1531" s="324"/>
      <c r="J1531" s="64"/>
      <c r="K1531" s="64"/>
      <c r="L1531" s="42"/>
      <c r="M1531" s="42"/>
      <c r="N1531" s="42"/>
      <c r="O1531" s="45"/>
      <c r="P1531" s="45"/>
      <c r="Q1531" s="45"/>
      <c r="R1531" s="45"/>
      <c r="S1531" s="45"/>
      <c r="T1531" s="45"/>
      <c r="U1531" s="45"/>
      <c r="V1531" s="45"/>
      <c r="W1531" s="45"/>
      <c r="X1531" s="45"/>
      <c r="Y1531" s="45"/>
      <c r="Z1531" s="45"/>
      <c r="AA1531" s="298"/>
      <c r="AB1531" s="298"/>
      <c r="AC1531" s="298"/>
      <c r="AD1531" s="298"/>
      <c r="AE1531" s="298"/>
      <c r="AF1531" s="298"/>
      <c r="AG1531" s="44"/>
    </row>
    <row r="1532" spans="1:33" ht="16.5" thickBot="1" x14ac:dyDescent="0.3">
      <c r="A1532" s="45"/>
      <c r="B1532" s="292"/>
      <c r="C1532" s="293"/>
      <c r="D1532" s="293"/>
      <c r="E1532" s="293"/>
      <c r="F1532" s="293"/>
      <c r="G1532" s="1067"/>
      <c r="H1532" s="293"/>
      <c r="I1532" s="324"/>
      <c r="J1532" s="64"/>
      <c r="K1532" s="64"/>
      <c r="L1532" s="42"/>
      <c r="M1532" s="42"/>
      <c r="N1532" s="42"/>
      <c r="O1532" s="45"/>
      <c r="P1532" s="45"/>
      <c r="Q1532" s="45"/>
      <c r="R1532" s="45"/>
      <c r="S1532" s="45"/>
      <c r="T1532" s="45"/>
      <c r="U1532" s="45"/>
      <c r="V1532" s="45"/>
      <c r="W1532" s="45"/>
      <c r="X1532" s="45"/>
      <c r="Y1532" s="45"/>
      <c r="Z1532" s="45"/>
      <c r="AA1532" s="298"/>
      <c r="AB1532" s="298"/>
      <c r="AC1532" s="298"/>
      <c r="AD1532" s="298"/>
      <c r="AE1532" s="298"/>
      <c r="AF1532" s="298"/>
      <c r="AG1532" s="44"/>
    </row>
    <row r="1533" spans="1:33" ht="16.5" thickBot="1" x14ac:dyDescent="0.3">
      <c r="A1533" s="45"/>
      <c r="B1533" s="292"/>
      <c r="C1533" s="293"/>
      <c r="D1533" s="293"/>
      <c r="E1533" s="293"/>
      <c r="F1533" s="293"/>
      <c r="G1533" s="1067"/>
      <c r="H1533" s="293"/>
      <c r="I1533" s="324"/>
      <c r="J1533" s="64"/>
      <c r="K1533" s="64"/>
      <c r="L1533" s="42"/>
      <c r="M1533" s="42"/>
      <c r="N1533" s="42"/>
      <c r="O1533" s="45"/>
      <c r="P1533" s="45"/>
      <c r="Q1533" s="45"/>
      <c r="R1533" s="45"/>
      <c r="S1533" s="45"/>
      <c r="T1533" s="45"/>
      <c r="U1533" s="45"/>
      <c r="V1533" s="45"/>
      <c r="W1533" s="45"/>
      <c r="X1533" s="45"/>
      <c r="Y1533" s="45"/>
      <c r="Z1533" s="45"/>
      <c r="AA1533" s="298"/>
      <c r="AB1533" s="298"/>
      <c r="AC1533" s="298"/>
      <c r="AD1533" s="298"/>
      <c r="AE1533" s="298"/>
      <c r="AF1533" s="298"/>
      <c r="AG1533" s="44"/>
    </row>
    <row r="1534" spans="1:33" ht="16.5" thickBot="1" x14ac:dyDescent="0.3">
      <c r="A1534" s="45"/>
      <c r="B1534" s="292"/>
      <c r="C1534" s="293"/>
      <c r="D1534" s="293"/>
      <c r="E1534" s="293"/>
      <c r="F1534" s="293"/>
      <c r="G1534" s="1067"/>
      <c r="H1534" s="293"/>
      <c r="I1534" s="324"/>
      <c r="J1534" s="64"/>
      <c r="K1534" s="64"/>
      <c r="L1534" s="42"/>
      <c r="M1534" s="42"/>
      <c r="N1534" s="42"/>
      <c r="O1534" s="45"/>
      <c r="P1534" s="45"/>
      <c r="Q1534" s="45"/>
      <c r="R1534" s="45"/>
      <c r="S1534" s="45"/>
      <c r="T1534" s="45"/>
      <c r="U1534" s="45"/>
      <c r="V1534" s="45"/>
      <c r="W1534" s="45"/>
      <c r="X1534" s="45"/>
      <c r="Y1534" s="45"/>
      <c r="Z1534" s="45"/>
      <c r="AA1534" s="298"/>
      <c r="AB1534" s="298"/>
      <c r="AC1534" s="298"/>
      <c r="AD1534" s="298"/>
      <c r="AE1534" s="298"/>
      <c r="AF1534" s="298"/>
      <c r="AG1534" s="44"/>
    </row>
    <row r="1535" spans="1:33" ht="16.5" thickBot="1" x14ac:dyDescent="0.3">
      <c r="A1535" s="45"/>
      <c r="B1535" s="292"/>
      <c r="C1535" s="293"/>
      <c r="D1535" s="293"/>
      <c r="E1535" s="293"/>
      <c r="F1535" s="293"/>
      <c r="G1535" s="1067"/>
      <c r="H1535" s="293"/>
      <c r="I1535" s="324"/>
      <c r="J1535" s="64"/>
      <c r="K1535" s="64"/>
      <c r="L1535" s="42"/>
      <c r="M1535" s="42"/>
      <c r="N1535" s="42"/>
      <c r="O1535" s="45"/>
      <c r="P1535" s="45"/>
      <c r="Q1535" s="45"/>
      <c r="R1535" s="45"/>
      <c r="S1535" s="45"/>
      <c r="T1535" s="45"/>
      <c r="U1535" s="45"/>
      <c r="V1535" s="45"/>
      <c r="W1535" s="45"/>
      <c r="X1535" s="45"/>
      <c r="Y1535" s="45"/>
      <c r="Z1535" s="45"/>
      <c r="AA1535" s="298"/>
      <c r="AB1535" s="298"/>
      <c r="AC1535" s="298"/>
      <c r="AD1535" s="298"/>
      <c r="AE1535" s="298"/>
      <c r="AF1535" s="298"/>
      <c r="AG1535" s="44"/>
    </row>
    <row r="1536" spans="1:33" ht="16.5" thickBot="1" x14ac:dyDescent="0.3">
      <c r="A1536" s="45"/>
      <c r="B1536" s="292"/>
      <c r="C1536" s="293"/>
      <c r="D1536" s="293"/>
      <c r="E1536" s="293"/>
      <c r="F1536" s="293"/>
      <c r="G1536" s="1067"/>
      <c r="H1536" s="293"/>
      <c r="I1536" s="324"/>
      <c r="J1536" s="64"/>
      <c r="K1536" s="64"/>
      <c r="L1536" s="42"/>
      <c r="M1536" s="42"/>
      <c r="N1536" s="42"/>
      <c r="O1536" s="45"/>
      <c r="P1536" s="45"/>
      <c r="Q1536" s="45"/>
      <c r="R1536" s="45"/>
      <c r="S1536" s="45"/>
      <c r="T1536" s="45"/>
      <c r="U1536" s="45"/>
      <c r="V1536" s="45"/>
      <c r="W1536" s="45"/>
      <c r="X1536" s="45"/>
      <c r="Y1536" s="45"/>
      <c r="Z1536" s="45"/>
      <c r="AA1536" s="298"/>
      <c r="AB1536" s="298"/>
      <c r="AC1536" s="298"/>
      <c r="AD1536" s="298"/>
      <c r="AE1536" s="298"/>
      <c r="AF1536" s="298"/>
      <c r="AG1536" s="44"/>
    </row>
    <row r="1537" spans="1:33" ht="24" customHeight="1" thickBot="1" x14ac:dyDescent="0.3">
      <c r="A1537" s="45"/>
      <c r="B1537" s="292"/>
      <c r="C1537" s="293"/>
      <c r="D1537" s="293"/>
      <c r="E1537" s="293"/>
      <c r="F1537" s="293"/>
      <c r="G1537" s="1067"/>
      <c r="H1537" s="293"/>
      <c r="I1537" s="324"/>
      <c r="J1537" s="327"/>
      <c r="K1537" s="328"/>
      <c r="L1537" s="328"/>
      <c r="M1537" s="328"/>
      <c r="N1537" s="329"/>
      <c r="O1537" s="45"/>
      <c r="P1537" s="45"/>
      <c r="Q1537" s="45"/>
      <c r="R1537" s="45"/>
      <c r="S1537" s="45"/>
      <c r="T1537" s="45"/>
      <c r="U1537" s="45"/>
      <c r="V1537" s="45"/>
      <c r="W1537" s="45"/>
      <c r="X1537" s="45"/>
      <c r="Y1537" s="45"/>
      <c r="Z1537" s="45"/>
      <c r="AA1537" s="298"/>
      <c r="AB1537" s="298"/>
      <c r="AC1537" s="298"/>
      <c r="AD1537" s="298"/>
      <c r="AE1537" s="298"/>
      <c r="AF1537" s="298"/>
      <c r="AG1537" s="44"/>
    </row>
    <row r="1538" spans="1:33" ht="16.5" thickBot="1" x14ac:dyDescent="0.3">
      <c r="A1538" s="45"/>
      <c r="B1538" s="292"/>
      <c r="C1538" s="293"/>
      <c r="D1538" s="293"/>
      <c r="E1538" s="293"/>
      <c r="F1538" s="293"/>
      <c r="G1538" s="1067"/>
      <c r="H1538" s="293"/>
      <c r="I1538" s="324"/>
      <c r="J1538" s="327"/>
      <c r="K1538" s="327"/>
      <c r="L1538" s="327"/>
      <c r="M1538" s="327"/>
      <c r="N1538" s="327"/>
      <c r="O1538" s="45"/>
      <c r="P1538" s="45"/>
      <c r="Q1538" s="45"/>
      <c r="R1538" s="45"/>
      <c r="S1538" s="45"/>
      <c r="T1538" s="45"/>
      <c r="U1538" s="45"/>
      <c r="V1538" s="45"/>
      <c r="W1538" s="45"/>
      <c r="X1538" s="45"/>
      <c r="Y1538" s="45"/>
      <c r="Z1538" s="45"/>
      <c r="AA1538" s="298"/>
      <c r="AB1538" s="298"/>
      <c r="AC1538" s="298"/>
      <c r="AD1538" s="298"/>
      <c r="AE1538" s="298"/>
      <c r="AF1538" s="298"/>
      <c r="AG1538" s="44"/>
    </row>
    <row r="1539" spans="1:33" ht="77.25" thickBot="1" x14ac:dyDescent="0.3">
      <c r="A1539" s="45"/>
      <c r="B1539" s="292"/>
      <c r="C1539" s="293"/>
      <c r="D1539" s="293"/>
      <c r="E1539" s="293"/>
      <c r="F1539" s="293"/>
      <c r="G1539" s="1067"/>
      <c r="H1539" s="293"/>
      <c r="I1539" s="324"/>
      <c r="J1539" s="330" t="s">
        <v>307</v>
      </c>
      <c r="K1539" s="331" t="s">
        <v>308</v>
      </c>
      <c r="L1539" s="331" t="s">
        <v>309</v>
      </c>
      <c r="M1539" s="331" t="s">
        <v>310</v>
      </c>
      <c r="N1539" s="331" t="s">
        <v>311</v>
      </c>
      <c r="O1539" s="45"/>
      <c r="P1539" s="45"/>
      <c r="Q1539" s="45"/>
      <c r="R1539" s="45"/>
      <c r="S1539" s="45"/>
      <c r="T1539" s="45"/>
      <c r="U1539" s="45"/>
      <c r="V1539" s="45"/>
      <c r="W1539" s="45"/>
      <c r="X1539" s="45"/>
      <c r="Y1539" s="45"/>
      <c r="Z1539" s="45"/>
      <c r="AA1539" s="298"/>
      <c r="AB1539" s="298"/>
      <c r="AC1539" s="298"/>
      <c r="AD1539" s="298"/>
      <c r="AE1539" s="298"/>
      <c r="AF1539" s="298"/>
      <c r="AG1539" s="44"/>
    </row>
    <row r="1540" spans="1:33" ht="28.5" thickBot="1" x14ac:dyDescent="0.35">
      <c r="A1540" s="45"/>
      <c r="B1540" s="292"/>
      <c r="C1540" s="293"/>
      <c r="D1540" s="293"/>
      <c r="E1540" s="293"/>
      <c r="F1540" s="293"/>
      <c r="G1540" s="1067"/>
      <c r="H1540" s="293"/>
      <c r="I1540" s="324"/>
      <c r="J1540" s="331" t="s">
        <v>312</v>
      </c>
      <c r="K1540" s="158">
        <f>F987</f>
        <v>0</v>
      </c>
      <c r="L1540" s="158">
        <f>F1101</f>
        <v>0</v>
      </c>
      <c r="M1540" s="158">
        <f>F1329</f>
        <v>0</v>
      </c>
      <c r="N1540" s="158">
        <f>F1440</f>
        <v>0</v>
      </c>
      <c r="O1540" s="45"/>
      <c r="P1540" s="45"/>
      <c r="Q1540" s="45"/>
      <c r="R1540" s="45"/>
      <c r="S1540" s="45"/>
      <c r="T1540" s="45"/>
      <c r="U1540" s="45"/>
      <c r="V1540" s="45"/>
      <c r="W1540" s="45"/>
      <c r="X1540" s="45"/>
      <c r="Y1540" s="45"/>
      <c r="Z1540" s="45"/>
      <c r="AA1540" s="298"/>
      <c r="AB1540" s="298"/>
      <c r="AC1540" s="298"/>
      <c r="AD1540" s="298"/>
      <c r="AE1540" s="298"/>
      <c r="AF1540" s="298"/>
      <c r="AG1540" s="44"/>
    </row>
    <row r="1541" spans="1:33" ht="26.25" thickBot="1" x14ac:dyDescent="0.35">
      <c r="A1541" s="45"/>
      <c r="B1541" s="292"/>
      <c r="C1541" s="293"/>
      <c r="D1541" s="293"/>
      <c r="E1541" s="293"/>
      <c r="F1541" s="293"/>
      <c r="G1541" s="1067"/>
      <c r="H1541" s="293"/>
      <c r="I1541" s="324"/>
      <c r="J1541" s="331" t="s">
        <v>313</v>
      </c>
      <c r="K1541" s="158">
        <f>F988</f>
        <v>0</v>
      </c>
      <c r="L1541" s="158">
        <f>F1102</f>
        <v>0</v>
      </c>
      <c r="M1541" s="158">
        <f>F1330</f>
        <v>0</v>
      </c>
      <c r="N1541" s="158">
        <f>F1441</f>
        <v>0</v>
      </c>
      <c r="O1541" s="45"/>
      <c r="P1541" s="45"/>
      <c r="Q1541" s="45"/>
      <c r="R1541" s="45"/>
      <c r="S1541" s="45"/>
      <c r="T1541" s="45"/>
      <c r="U1541" s="45"/>
      <c r="V1541" s="45"/>
      <c r="W1541" s="45"/>
      <c r="X1541" s="45"/>
      <c r="Y1541" s="45"/>
      <c r="Z1541" s="45"/>
      <c r="AA1541" s="298"/>
      <c r="AB1541" s="298"/>
      <c r="AC1541" s="298"/>
      <c r="AD1541" s="298"/>
      <c r="AE1541" s="298"/>
      <c r="AF1541" s="298"/>
      <c r="AG1541" s="44"/>
    </row>
    <row r="1542" spans="1:33" ht="26.25" thickBot="1" x14ac:dyDescent="0.35">
      <c r="A1542" s="45"/>
      <c r="B1542" s="292"/>
      <c r="C1542" s="293"/>
      <c r="D1542" s="293"/>
      <c r="E1542" s="293"/>
      <c r="F1542" s="293"/>
      <c r="G1542" s="1067"/>
      <c r="H1542" s="293"/>
      <c r="I1542" s="324"/>
      <c r="J1542" s="331" t="s">
        <v>294</v>
      </c>
      <c r="K1542" s="158">
        <f>F989</f>
        <v>0</v>
      </c>
      <c r="L1542" s="158">
        <f>F1103</f>
        <v>0</v>
      </c>
      <c r="M1542" s="158">
        <f>F1331</f>
        <v>0</v>
      </c>
      <c r="N1542" s="158">
        <f>F1442</f>
        <v>0</v>
      </c>
      <c r="O1542" s="45"/>
      <c r="P1542" s="45"/>
      <c r="Q1542" s="45"/>
      <c r="R1542" s="45"/>
      <c r="S1542" s="45"/>
      <c r="T1542" s="45"/>
      <c r="U1542" s="45"/>
      <c r="V1542" s="45"/>
      <c r="W1542" s="45"/>
      <c r="X1542" s="45"/>
      <c r="Y1542" s="45"/>
      <c r="Z1542" s="45"/>
      <c r="AA1542" s="298"/>
      <c r="AB1542" s="298"/>
      <c r="AC1542" s="298"/>
      <c r="AD1542" s="298"/>
      <c r="AE1542" s="298"/>
      <c r="AF1542" s="298"/>
      <c r="AG1542" s="44"/>
    </row>
    <row r="1543" spans="1:33" ht="26.25" thickBot="1" x14ac:dyDescent="0.35">
      <c r="A1543" s="45"/>
      <c r="B1543" s="292"/>
      <c r="C1543" s="293"/>
      <c r="D1543" s="293"/>
      <c r="E1543" s="293"/>
      <c r="F1543" s="293"/>
      <c r="G1543" s="1067"/>
      <c r="H1543" s="293"/>
      <c r="I1543" s="324"/>
      <c r="J1543" s="331" t="s">
        <v>33</v>
      </c>
      <c r="K1543" s="158">
        <f>K1540+K1541+K1542</f>
        <v>0</v>
      </c>
      <c r="L1543" s="158">
        <f>L1540+L1541+L1542</f>
        <v>0</v>
      </c>
      <c r="M1543" s="158">
        <f t="shared" ref="M1543:N1543" si="146">M1540+M1541+M1542</f>
        <v>0</v>
      </c>
      <c r="N1543" s="158">
        <f t="shared" si="146"/>
        <v>0</v>
      </c>
      <c r="O1543" s="45"/>
      <c r="P1543" s="45"/>
      <c r="Q1543" s="45"/>
      <c r="R1543" s="45"/>
      <c r="S1543" s="45"/>
      <c r="T1543" s="45"/>
      <c r="U1543" s="45"/>
      <c r="V1543" s="45"/>
      <c r="W1543" s="45"/>
      <c r="X1543" s="45"/>
      <c r="Y1543" s="45"/>
      <c r="Z1543" s="45"/>
      <c r="AA1543" s="298"/>
      <c r="AB1543" s="298"/>
      <c r="AC1543" s="298"/>
      <c r="AD1543" s="298"/>
      <c r="AE1543" s="298"/>
      <c r="AF1543" s="298"/>
      <c r="AG1543" s="44"/>
    </row>
    <row r="1544" spans="1:33" ht="16.5" thickBot="1" x14ac:dyDescent="0.3">
      <c r="A1544" s="45"/>
      <c r="B1544" s="292"/>
      <c r="C1544" s="293"/>
      <c r="D1544" s="293"/>
      <c r="E1544" s="293"/>
      <c r="F1544" s="293"/>
      <c r="G1544" s="1067"/>
      <c r="H1544" s="293"/>
      <c r="I1544" s="324"/>
      <c r="J1544" s="64"/>
      <c r="K1544" s="64"/>
      <c r="L1544" s="42"/>
      <c r="M1544" s="42"/>
      <c r="N1544" s="42"/>
      <c r="O1544" s="45"/>
      <c r="P1544" s="45"/>
      <c r="Q1544" s="45"/>
      <c r="R1544" s="45"/>
      <c r="S1544" s="45"/>
      <c r="T1544" s="45"/>
      <c r="U1544" s="45"/>
      <c r="V1544" s="45"/>
      <c r="W1544" s="45"/>
      <c r="X1544" s="45"/>
      <c r="Y1544" s="45"/>
      <c r="Z1544" s="45"/>
      <c r="AA1544" s="298"/>
      <c r="AB1544" s="298"/>
      <c r="AC1544" s="298"/>
      <c r="AD1544" s="298"/>
      <c r="AE1544" s="298"/>
      <c r="AF1544" s="298"/>
      <c r="AG1544" s="44"/>
    </row>
    <row r="1545" spans="1:33" ht="16.5" thickBot="1" x14ac:dyDescent="0.3">
      <c r="A1545" s="45"/>
      <c r="B1545" s="292"/>
      <c r="C1545" s="293"/>
      <c r="D1545" s="293"/>
      <c r="E1545" s="293"/>
      <c r="F1545" s="293"/>
      <c r="G1545" s="1067"/>
      <c r="H1545" s="293"/>
      <c r="I1545" s="324"/>
      <c r="J1545" s="64"/>
      <c r="K1545" s="64"/>
      <c r="L1545" s="42"/>
      <c r="M1545" s="42"/>
      <c r="N1545" s="42"/>
      <c r="O1545" s="45"/>
      <c r="P1545" s="45"/>
      <c r="Q1545" s="45"/>
      <c r="R1545" s="45"/>
      <c r="S1545" s="45"/>
      <c r="T1545" s="45"/>
      <c r="U1545" s="45"/>
      <c r="V1545" s="45"/>
      <c r="W1545" s="45"/>
      <c r="X1545" s="45"/>
      <c r="Y1545" s="45"/>
      <c r="Z1545" s="45"/>
      <c r="AA1545" s="298"/>
      <c r="AB1545" s="298"/>
      <c r="AC1545" s="298"/>
      <c r="AD1545" s="298"/>
      <c r="AE1545" s="298"/>
      <c r="AF1545" s="298"/>
      <c r="AG1545" s="44"/>
    </row>
    <row r="1546" spans="1:33" ht="16.5" thickBot="1" x14ac:dyDescent="0.3">
      <c r="A1546" s="45"/>
      <c r="B1546" s="45"/>
      <c r="C1546" s="45"/>
      <c r="D1546" s="45"/>
      <c r="E1546" s="45"/>
      <c r="F1546" s="45"/>
      <c r="G1546" s="45"/>
      <c r="H1546" s="45"/>
      <c r="I1546" s="45"/>
      <c r="J1546" s="45"/>
      <c r="K1546" s="45"/>
      <c r="L1546" s="45"/>
      <c r="M1546" s="45"/>
      <c r="N1546" s="45"/>
      <c r="O1546" s="45"/>
      <c r="P1546" s="45"/>
      <c r="Q1546" s="45"/>
      <c r="R1546" s="45"/>
      <c r="S1546" s="45"/>
      <c r="T1546" s="45"/>
      <c r="U1546" s="45"/>
      <c r="V1546" s="45"/>
      <c r="W1546" s="45"/>
      <c r="X1546" s="45"/>
      <c r="Y1546" s="45"/>
      <c r="Z1546" s="45"/>
      <c r="AA1546" s="298"/>
      <c r="AB1546" s="298"/>
      <c r="AC1546" s="298"/>
      <c r="AD1546" s="298"/>
      <c r="AE1546" s="298"/>
      <c r="AF1546" s="298"/>
      <c r="AG1546" s="44"/>
    </row>
    <row r="1547" spans="1:33" ht="24" thickBot="1" x14ac:dyDescent="0.3">
      <c r="A1547" s="45"/>
      <c r="B1547" s="1203" t="s">
        <v>91</v>
      </c>
      <c r="C1547" s="2271"/>
      <c r="D1547" s="2272"/>
      <c r="E1547" s="2272"/>
      <c r="F1547" s="2272"/>
      <c r="G1547" s="2272"/>
      <c r="H1547" s="2272"/>
      <c r="I1547" s="2272"/>
      <c r="J1547" s="2272"/>
      <c r="K1547" s="2272"/>
      <c r="L1547" s="2272"/>
      <c r="M1547" s="2272"/>
      <c r="N1547" s="2272"/>
      <c r="O1547" s="2272"/>
      <c r="P1547" s="2272"/>
      <c r="Q1547" s="2272"/>
      <c r="R1547" s="2272"/>
      <c r="S1547" s="2272"/>
      <c r="T1547" s="2272"/>
      <c r="U1547" s="2272"/>
      <c r="V1547" s="2272"/>
      <c r="W1547" s="2272"/>
      <c r="X1547" s="2272"/>
      <c r="Y1547" s="2272"/>
      <c r="Z1547" s="2273"/>
      <c r="AA1547" s="298"/>
      <c r="AB1547" s="298"/>
      <c r="AC1547" s="298"/>
      <c r="AD1547" s="298"/>
      <c r="AE1547" s="298"/>
      <c r="AF1547" s="298"/>
      <c r="AG1547" s="44"/>
    </row>
    <row r="1548" spans="1:33" ht="71.25" customHeight="1" thickBot="1" x14ac:dyDescent="0.3">
      <c r="A1548" s="45"/>
      <c r="B1548" s="45"/>
      <c r="C1548" s="2277"/>
      <c r="D1548" s="2278"/>
      <c r="E1548" s="2278"/>
      <c r="F1548" s="2278"/>
      <c r="G1548" s="2278"/>
      <c r="H1548" s="2278"/>
      <c r="I1548" s="2278"/>
      <c r="J1548" s="2278"/>
      <c r="K1548" s="2278"/>
      <c r="L1548" s="2278"/>
      <c r="M1548" s="2278"/>
      <c r="N1548" s="2278"/>
      <c r="O1548" s="2278"/>
      <c r="P1548" s="2278"/>
      <c r="Q1548" s="2278"/>
      <c r="R1548" s="2278"/>
      <c r="S1548" s="2278"/>
      <c r="T1548" s="2278"/>
      <c r="U1548" s="2278"/>
      <c r="V1548" s="2278"/>
      <c r="W1548" s="2278"/>
      <c r="X1548" s="2278"/>
      <c r="Y1548" s="2278"/>
      <c r="Z1548" s="2279"/>
      <c r="AA1548" s="298"/>
      <c r="AB1548" s="298"/>
      <c r="AC1548" s="298"/>
      <c r="AD1548" s="298"/>
      <c r="AE1548" s="298"/>
      <c r="AF1548" s="298"/>
      <c r="AG1548" s="44"/>
    </row>
    <row r="1549" spans="1:33" x14ac:dyDescent="0.25">
      <c r="A1549" s="71"/>
      <c r="B1549" s="72"/>
      <c r="C1549" s="72"/>
      <c r="D1549" s="72"/>
      <c r="E1549" s="72"/>
      <c r="F1549" s="72"/>
      <c r="G1549" s="72"/>
      <c r="H1549" s="72"/>
      <c r="I1549" s="72"/>
      <c r="J1549" s="72"/>
      <c r="K1549" s="72"/>
      <c r="L1549" s="72"/>
      <c r="M1549" s="72"/>
      <c r="N1549" s="72"/>
      <c r="O1549" s="72"/>
      <c r="P1549" s="72"/>
      <c r="Q1549" s="72"/>
      <c r="R1549" s="72"/>
      <c r="S1549" s="72"/>
      <c r="T1549" s="72"/>
      <c r="U1549" s="72"/>
      <c r="V1549" s="72"/>
      <c r="W1549" s="72"/>
      <c r="X1549" s="72"/>
      <c r="Y1549" s="72"/>
      <c r="Z1549" s="72"/>
      <c r="AA1549" s="72"/>
      <c r="AB1549" s="72"/>
      <c r="AC1549" s="72"/>
      <c r="AD1549" s="72"/>
      <c r="AE1549" s="72"/>
      <c r="AF1549" s="72"/>
      <c r="AG1549" s="44"/>
    </row>
    <row r="1550" spans="1:33" x14ac:dyDescent="0.25">
      <c r="A1550" s="45"/>
      <c r="B1550" s="254"/>
      <c r="C1550" s="254"/>
      <c r="D1550" s="254"/>
      <c r="E1550" s="254"/>
      <c r="F1550" s="254"/>
      <c r="G1550" s="254"/>
      <c r="H1550" s="254"/>
      <c r="I1550" s="254"/>
      <c r="J1550" s="254"/>
      <c r="K1550" s="254"/>
      <c r="L1550" s="254"/>
      <c r="M1550" s="254"/>
      <c r="N1550" s="254"/>
      <c r="O1550" s="254"/>
      <c r="P1550" s="45"/>
      <c r="Q1550" s="45"/>
      <c r="R1550" s="45"/>
      <c r="S1550" s="45"/>
      <c r="T1550" s="45"/>
      <c r="U1550" s="45"/>
      <c r="V1550" s="45"/>
      <c r="W1550" s="45"/>
      <c r="X1550" s="45"/>
      <c r="Y1550" s="45"/>
      <c r="Z1550" s="45"/>
      <c r="AA1550" s="45"/>
      <c r="AB1550" s="45"/>
      <c r="AC1550" s="45"/>
      <c r="AD1550" s="45"/>
      <c r="AE1550" s="45"/>
      <c r="AF1550" s="45"/>
      <c r="AG1550" s="44"/>
    </row>
    <row r="1551" spans="1:33" ht="18.75" x14ac:dyDescent="0.3">
      <c r="A1551" s="45"/>
      <c r="B1551" s="295" t="s">
        <v>757</v>
      </c>
      <c r="C1551" s="332"/>
      <c r="D1551" s="42"/>
      <c r="E1551" s="42"/>
      <c r="F1551" s="42"/>
      <c r="G1551" s="42"/>
      <c r="H1551" s="42"/>
      <c r="I1551" s="42"/>
      <c r="J1551" s="42"/>
      <c r="K1551" s="42"/>
      <c r="L1551" s="42"/>
      <c r="M1551" s="42"/>
      <c r="N1551" s="42"/>
      <c r="O1551" s="254"/>
      <c r="P1551" s="45"/>
      <c r="Q1551" s="45"/>
      <c r="R1551" s="45"/>
      <c r="S1551" s="45"/>
      <c r="T1551" s="45"/>
      <c r="U1551" s="45"/>
      <c r="V1551" s="45"/>
      <c r="W1551" s="45"/>
      <c r="X1551" s="45"/>
      <c r="Y1551" s="45"/>
      <c r="Z1551" s="45"/>
      <c r="AA1551" s="45"/>
      <c r="AB1551" s="45"/>
      <c r="AC1551" s="45"/>
      <c r="AD1551" s="45"/>
      <c r="AE1551" s="45"/>
      <c r="AF1551" s="45"/>
      <c r="AG1551" s="44"/>
    </row>
    <row r="1552" spans="1:33" ht="18.75" x14ac:dyDescent="0.3">
      <c r="A1552" s="45"/>
      <c r="B1552" s="333"/>
      <c r="C1552" s="332"/>
      <c r="D1552" s="42"/>
      <c r="E1552" s="42"/>
      <c r="F1552" s="42"/>
      <c r="G1552" s="42"/>
      <c r="H1552" s="42"/>
      <c r="I1552" s="42"/>
      <c r="J1552" s="42"/>
      <c r="K1552" s="42"/>
      <c r="L1552" s="42"/>
      <c r="M1552" s="42"/>
      <c r="N1552" s="42"/>
      <c r="O1552" s="254"/>
      <c r="P1552" s="45"/>
      <c r="Q1552" s="45"/>
      <c r="R1552" s="45"/>
      <c r="S1552" s="45"/>
      <c r="T1552" s="45"/>
      <c r="U1552" s="45"/>
      <c r="V1552" s="45"/>
      <c r="W1552" s="45"/>
      <c r="X1552" s="45"/>
      <c r="Y1552" s="45"/>
      <c r="Z1552" s="45"/>
      <c r="AA1552" s="45"/>
      <c r="AB1552" s="45"/>
      <c r="AC1552" s="45"/>
      <c r="AD1552" s="45"/>
      <c r="AE1552" s="45"/>
      <c r="AF1552" s="45"/>
      <c r="AG1552" s="44"/>
    </row>
    <row r="1553" spans="1:33" ht="22.5" x14ac:dyDescent="0.3">
      <c r="A1553" s="45"/>
      <c r="B1553" s="295" t="s">
        <v>1026</v>
      </c>
      <c r="C1553" s="332"/>
      <c r="D1553" s="42"/>
      <c r="E1553" s="42"/>
      <c r="F1553" s="42"/>
      <c r="G1553" s="42"/>
      <c r="H1553" s="42"/>
      <c r="I1553" s="42"/>
      <c r="J1553" s="42"/>
      <c r="K1553" s="42"/>
      <c r="L1553" s="42"/>
      <c r="M1553" s="42"/>
      <c r="N1553" s="42"/>
      <c r="O1553" s="254"/>
      <c r="P1553" s="45"/>
      <c r="Q1553" s="45"/>
      <c r="R1553" s="45"/>
      <c r="S1553" s="45"/>
      <c r="T1553" s="45"/>
      <c r="U1553" s="45"/>
      <c r="V1553" s="45"/>
      <c r="W1553" s="45"/>
      <c r="X1553" s="45"/>
      <c r="Y1553" s="45"/>
      <c r="Z1553" s="45"/>
      <c r="AA1553" s="45"/>
      <c r="AB1553" s="45"/>
      <c r="AC1553" s="45"/>
      <c r="AD1553" s="45"/>
      <c r="AE1553" s="45"/>
      <c r="AF1553" s="45"/>
      <c r="AG1553" s="44"/>
    </row>
    <row r="1554" spans="1:33" ht="18.75" x14ac:dyDescent="0.3">
      <c r="A1554" s="45"/>
      <c r="B1554" s="295" t="s">
        <v>1027</v>
      </c>
      <c r="C1554" s="332"/>
      <c r="D1554" s="42"/>
      <c r="E1554" s="42"/>
      <c r="F1554" s="42"/>
      <c r="G1554" s="42"/>
      <c r="H1554" s="42"/>
      <c r="I1554" s="42"/>
      <c r="J1554" s="42"/>
      <c r="K1554" s="42"/>
      <c r="L1554" s="42"/>
      <c r="M1554" s="42"/>
      <c r="N1554" s="42"/>
      <c r="O1554" s="254"/>
      <c r="P1554" s="45"/>
      <c r="Q1554" s="45"/>
      <c r="R1554" s="45"/>
      <c r="S1554" s="45"/>
      <c r="T1554" s="45"/>
      <c r="U1554" s="45"/>
      <c r="V1554" s="45"/>
      <c r="W1554" s="45"/>
      <c r="X1554" s="45"/>
      <c r="Y1554" s="45"/>
      <c r="Z1554" s="45"/>
      <c r="AA1554" s="45"/>
      <c r="AB1554" s="45"/>
      <c r="AC1554" s="45"/>
      <c r="AD1554" s="45"/>
      <c r="AE1554" s="45"/>
      <c r="AF1554" s="45"/>
      <c r="AG1554" s="44"/>
    </row>
    <row r="1555" spans="1:33" ht="15.75" thickBot="1" x14ac:dyDescent="0.3">
      <c r="A1555" s="45"/>
      <c r="B1555" s="335"/>
      <c r="C1555" s="42"/>
      <c r="D1555" s="42"/>
      <c r="E1555" s="42"/>
      <c r="F1555" s="42"/>
      <c r="G1555" s="42"/>
      <c r="H1555" s="42"/>
      <c r="I1555" s="42"/>
      <c r="J1555" s="42"/>
      <c r="K1555" s="42"/>
      <c r="L1555" s="42"/>
      <c r="M1555" s="42"/>
      <c r="N1555" s="42"/>
      <c r="O1555" s="254"/>
      <c r="P1555" s="45"/>
      <c r="Q1555" s="45"/>
      <c r="R1555" s="45"/>
      <c r="S1555" s="45"/>
      <c r="T1555" s="45"/>
      <c r="U1555" s="45"/>
      <c r="V1555" s="45"/>
      <c r="W1555" s="45"/>
      <c r="X1555" s="45"/>
      <c r="Y1555" s="45"/>
      <c r="Z1555" s="45"/>
      <c r="AA1555" s="45"/>
      <c r="AB1555" s="45"/>
      <c r="AC1555" s="45"/>
      <c r="AD1555" s="45"/>
      <c r="AE1555" s="45"/>
      <c r="AF1555" s="45"/>
      <c r="AG1555" s="44"/>
    </row>
    <row r="1556" spans="1:33" ht="68.25" thickBot="1" x14ac:dyDescent="0.3">
      <c r="A1556" s="45"/>
      <c r="B1556" s="336" t="s">
        <v>1</v>
      </c>
      <c r="C1556" s="1199" t="s">
        <v>152</v>
      </c>
      <c r="D1556" s="1199" t="s">
        <v>151</v>
      </c>
      <c r="E1556" s="1199" t="s">
        <v>30</v>
      </c>
      <c r="F1556" s="1199" t="s">
        <v>57</v>
      </c>
      <c r="G1556" s="1199" t="s">
        <v>314</v>
      </c>
      <c r="H1556" s="1199" t="s">
        <v>315</v>
      </c>
      <c r="I1556" s="1199" t="s">
        <v>58</v>
      </c>
      <c r="J1556" s="42"/>
      <c r="K1556" s="42"/>
      <c r="L1556" s="42"/>
      <c r="M1556" s="42"/>
      <c r="N1556" s="42"/>
      <c r="O1556" s="45"/>
      <c r="P1556" s="45"/>
      <c r="Q1556" s="45"/>
      <c r="R1556" s="45"/>
      <c r="S1556" s="45"/>
      <c r="T1556" s="45"/>
      <c r="U1556" s="45"/>
      <c r="V1556" s="45"/>
      <c r="W1556" s="45"/>
      <c r="X1556" s="45"/>
      <c r="Y1556" s="45"/>
      <c r="Z1556" s="45"/>
      <c r="AA1556" s="45"/>
      <c r="AB1556" s="45"/>
      <c r="AC1556" s="45"/>
      <c r="AD1556" s="45"/>
      <c r="AE1556" s="45"/>
      <c r="AF1556" s="45"/>
      <c r="AG1556" s="44"/>
    </row>
    <row r="1557" spans="1:33" ht="16.5" thickBot="1" x14ac:dyDescent="0.3">
      <c r="A1557" s="45"/>
      <c r="B1557" s="296"/>
      <c r="C1557" s="1677"/>
      <c r="D1557" s="1678"/>
      <c r="E1557" s="1678"/>
      <c r="F1557" s="1425"/>
      <c r="G1557" s="1679"/>
      <c r="H1557" s="1680"/>
      <c r="I1557" s="296"/>
      <c r="J1557" s="42"/>
      <c r="K1557" s="42"/>
      <c r="L1557" s="42"/>
      <c r="M1557" s="42"/>
      <c r="N1557" s="42"/>
      <c r="O1557" s="45"/>
      <c r="P1557" s="45"/>
      <c r="Q1557" s="45"/>
      <c r="R1557" s="45"/>
      <c r="S1557" s="45"/>
      <c r="T1557" s="45"/>
      <c r="U1557" s="45"/>
      <c r="V1557" s="45"/>
      <c r="W1557" s="45"/>
      <c r="X1557" s="45"/>
      <c r="Y1557" s="45"/>
      <c r="Z1557" s="45"/>
      <c r="AA1557" s="45"/>
      <c r="AB1557" s="45"/>
      <c r="AC1557" s="45"/>
      <c r="AD1557" s="45"/>
      <c r="AE1557" s="45"/>
      <c r="AF1557" s="45"/>
      <c r="AG1557" s="44"/>
    </row>
    <row r="1558" spans="1:33" ht="16.5" thickBot="1" x14ac:dyDescent="0.3">
      <c r="A1558" s="45"/>
      <c r="B1558" s="296"/>
      <c r="C1558" s="1677"/>
      <c r="D1558" s="1678"/>
      <c r="E1558" s="1678"/>
      <c r="F1558" s="1425"/>
      <c r="G1558" s="1678"/>
      <c r="H1558" s="1680"/>
      <c r="I1558" s="296"/>
      <c r="J1558" s="42"/>
      <c r="K1558" s="42"/>
      <c r="L1558" s="42"/>
      <c r="M1558" s="42"/>
      <c r="N1558" s="42"/>
      <c r="O1558" s="45"/>
      <c r="P1558" s="45"/>
      <c r="Q1558" s="45"/>
      <c r="R1558" s="45"/>
      <c r="S1558" s="45"/>
      <c r="T1558" s="45"/>
      <c r="U1558" s="45"/>
      <c r="V1558" s="45"/>
      <c r="W1558" s="45"/>
      <c r="X1558" s="45"/>
      <c r="Y1558" s="45"/>
      <c r="Z1558" s="45"/>
      <c r="AA1558" s="45"/>
      <c r="AB1558" s="45"/>
      <c r="AC1558" s="45"/>
      <c r="AD1558" s="45"/>
      <c r="AE1558" s="45"/>
      <c r="AF1558" s="45"/>
      <c r="AG1558" s="44"/>
    </row>
    <row r="1559" spans="1:33" ht="16.5" thickBot="1" x14ac:dyDescent="0.3">
      <c r="A1559" s="45"/>
      <c r="B1559" s="296"/>
      <c r="C1559" s="1677"/>
      <c r="D1559" s="1678"/>
      <c r="E1559" s="1678"/>
      <c r="F1559" s="1425"/>
      <c r="G1559" s="1678"/>
      <c r="H1559" s="1680"/>
      <c r="I1559" s="296"/>
      <c r="J1559" s="42"/>
      <c r="K1559" s="42"/>
      <c r="L1559" s="42"/>
      <c r="M1559" s="42"/>
      <c r="N1559" s="42"/>
      <c r="O1559" s="45"/>
      <c r="P1559" s="45"/>
      <c r="Q1559" s="45"/>
      <c r="R1559" s="45"/>
      <c r="S1559" s="45"/>
      <c r="T1559" s="45"/>
      <c r="U1559" s="45"/>
      <c r="V1559" s="45"/>
      <c r="W1559" s="45"/>
      <c r="X1559" s="45"/>
      <c r="Y1559" s="45"/>
      <c r="Z1559" s="45"/>
      <c r="AA1559" s="45"/>
      <c r="AB1559" s="45"/>
      <c r="AC1559" s="45"/>
      <c r="AD1559" s="45"/>
      <c r="AE1559" s="45"/>
      <c r="AF1559" s="45"/>
      <c r="AG1559" s="44"/>
    </row>
    <row r="1560" spans="1:33" ht="16.5" thickBot="1" x14ac:dyDescent="0.3">
      <c r="A1560" s="45"/>
      <c r="B1560" s="296"/>
      <c r="C1560" s="1677"/>
      <c r="D1560" s="1678"/>
      <c r="E1560" s="1678"/>
      <c r="F1560" s="1425"/>
      <c r="G1560" s="1678"/>
      <c r="H1560" s="1680"/>
      <c r="I1560" s="296"/>
      <c r="J1560" s="42"/>
      <c r="K1560" s="42"/>
      <c r="L1560" s="42"/>
      <c r="M1560" s="42"/>
      <c r="N1560" s="42"/>
      <c r="O1560" s="45"/>
      <c r="P1560" s="45"/>
      <c r="Q1560" s="45"/>
      <c r="R1560" s="45"/>
      <c r="S1560" s="45"/>
      <c r="T1560" s="45"/>
      <c r="U1560" s="45"/>
      <c r="V1560" s="45"/>
      <c r="W1560" s="45"/>
      <c r="X1560" s="45"/>
      <c r="Y1560" s="45"/>
      <c r="Z1560" s="45"/>
      <c r="AA1560" s="45"/>
      <c r="AB1560" s="45"/>
      <c r="AC1560" s="45"/>
      <c r="AD1560" s="45"/>
      <c r="AE1560" s="45"/>
      <c r="AF1560" s="45"/>
      <c r="AG1560" s="44"/>
    </row>
    <row r="1561" spans="1:33" ht="16.5" thickBot="1" x14ac:dyDescent="0.3">
      <c r="A1561" s="45"/>
      <c r="B1561" s="296"/>
      <c r="C1561" s="1677"/>
      <c r="D1561" s="1678"/>
      <c r="E1561" s="1678"/>
      <c r="F1561" s="1425"/>
      <c r="G1561" s="1678"/>
      <c r="H1561" s="1680"/>
      <c r="I1561" s="296"/>
      <c r="J1561" s="42"/>
      <c r="K1561" s="42"/>
      <c r="L1561" s="42"/>
      <c r="M1561" s="42"/>
      <c r="N1561" s="42"/>
      <c r="O1561" s="45"/>
      <c r="P1561" s="45"/>
      <c r="Q1561" s="45"/>
      <c r="R1561" s="45"/>
      <c r="S1561" s="45"/>
      <c r="T1561" s="45"/>
      <c r="U1561" s="45"/>
      <c r="V1561" s="45"/>
      <c r="W1561" s="45"/>
      <c r="X1561" s="45"/>
      <c r="Y1561" s="45"/>
      <c r="Z1561" s="45"/>
      <c r="AA1561" s="45"/>
      <c r="AB1561" s="45"/>
      <c r="AC1561" s="45"/>
      <c r="AD1561" s="45"/>
      <c r="AE1561" s="45"/>
      <c r="AF1561" s="45"/>
      <c r="AG1561" s="44"/>
    </row>
    <row r="1562" spans="1:33" ht="16.5" thickBot="1" x14ac:dyDescent="0.3">
      <c r="A1562" s="45"/>
      <c r="B1562" s="296"/>
      <c r="C1562" s="1426"/>
      <c r="D1562" s="1679"/>
      <c r="E1562" s="1679"/>
      <c r="F1562" s="1425"/>
      <c r="G1562" s="1679"/>
      <c r="H1562" s="1680"/>
      <c r="I1562" s="296"/>
      <c r="J1562" s="42"/>
      <c r="K1562" s="42"/>
      <c r="L1562" s="42"/>
      <c r="M1562" s="42"/>
      <c r="N1562" s="42"/>
      <c r="O1562" s="45"/>
      <c r="P1562" s="45"/>
      <c r="Q1562" s="45"/>
      <c r="R1562" s="45"/>
      <c r="S1562" s="45"/>
      <c r="T1562" s="45"/>
      <c r="U1562" s="45"/>
      <c r="V1562" s="45"/>
      <c r="W1562" s="45"/>
      <c r="X1562" s="45"/>
      <c r="Y1562" s="45"/>
      <c r="Z1562" s="45"/>
      <c r="AA1562" s="45"/>
      <c r="AB1562" s="45"/>
      <c r="AC1562" s="45"/>
      <c r="AD1562" s="45"/>
      <c r="AE1562" s="45"/>
      <c r="AF1562" s="45"/>
      <c r="AG1562" s="44"/>
    </row>
    <row r="1563" spans="1:33" ht="16.5" thickBot="1" x14ac:dyDescent="0.3">
      <c r="A1563" s="45"/>
      <c r="B1563" s="296"/>
      <c r="C1563" s="1426"/>
      <c r="D1563" s="1404"/>
      <c r="E1563" s="1679"/>
      <c r="F1563" s="1679"/>
      <c r="G1563" s="1679"/>
      <c r="H1563" s="1680"/>
      <c r="I1563" s="296"/>
      <c r="J1563" s="42"/>
      <c r="K1563" s="42"/>
      <c r="L1563" s="42"/>
      <c r="M1563" s="42"/>
      <c r="N1563" s="42"/>
      <c r="O1563" s="45"/>
      <c r="P1563" s="45"/>
      <c r="Q1563" s="45"/>
      <c r="R1563" s="45"/>
      <c r="S1563" s="45"/>
      <c r="T1563" s="45"/>
      <c r="U1563" s="45"/>
      <c r="V1563" s="45"/>
      <c r="W1563" s="45"/>
      <c r="X1563" s="45"/>
      <c r="Y1563" s="45"/>
      <c r="Z1563" s="45"/>
      <c r="AA1563" s="45"/>
      <c r="AB1563" s="45"/>
      <c r="AC1563" s="45"/>
      <c r="AD1563" s="45"/>
      <c r="AE1563" s="45"/>
      <c r="AF1563" s="45"/>
      <c r="AG1563" s="44"/>
    </row>
    <row r="1564" spans="1:33" ht="16.5" thickBot="1" x14ac:dyDescent="0.3">
      <c r="A1564" s="45"/>
      <c r="B1564" s="296"/>
      <c r="C1564" s="1677"/>
      <c r="D1564" s="1678"/>
      <c r="E1564" s="1678"/>
      <c r="F1564" s="1678"/>
      <c r="G1564" s="1678"/>
      <c r="H1564" s="1680"/>
      <c r="I1564" s="296"/>
      <c r="J1564" s="42"/>
      <c r="K1564" s="42"/>
      <c r="L1564" s="42"/>
      <c r="M1564" s="42"/>
      <c r="N1564" s="42"/>
      <c r="O1564" s="45"/>
      <c r="P1564" s="45"/>
      <c r="Q1564" s="45"/>
      <c r="R1564" s="45"/>
      <c r="S1564" s="45"/>
      <c r="T1564" s="45"/>
      <c r="U1564" s="45"/>
      <c r="V1564" s="45"/>
      <c r="W1564" s="45"/>
      <c r="X1564" s="45"/>
      <c r="Y1564" s="45"/>
      <c r="Z1564" s="45"/>
      <c r="AA1564" s="45"/>
      <c r="AB1564" s="45"/>
      <c r="AC1564" s="45"/>
      <c r="AD1564" s="45"/>
      <c r="AE1564" s="45"/>
      <c r="AF1564" s="45"/>
      <c r="AG1564" s="44"/>
    </row>
    <row r="1565" spans="1:33" ht="16.5" thickBot="1" x14ac:dyDescent="0.3">
      <c r="A1565" s="45"/>
      <c r="B1565" s="296"/>
      <c r="C1565" s="1426"/>
      <c r="D1565" s="1679"/>
      <c r="E1565" s="1679"/>
      <c r="F1565" s="1427"/>
      <c r="G1565" s="1679"/>
      <c r="H1565" s="1680"/>
      <c r="I1565" s="296"/>
      <c r="J1565" s="42"/>
      <c r="K1565" s="42"/>
      <c r="L1565" s="42"/>
      <c r="M1565" s="42"/>
      <c r="N1565" s="42"/>
      <c r="O1565" s="45"/>
      <c r="P1565" s="45"/>
      <c r="Q1565" s="45"/>
      <c r="R1565" s="45"/>
      <c r="S1565" s="45"/>
      <c r="T1565" s="45"/>
      <c r="U1565" s="45"/>
      <c r="V1565" s="45"/>
      <c r="W1565" s="45"/>
      <c r="X1565" s="45"/>
      <c r="Y1565" s="45"/>
      <c r="Z1565" s="45"/>
      <c r="AA1565" s="45"/>
      <c r="AB1565" s="45"/>
      <c r="AC1565" s="45"/>
      <c r="AD1565" s="45"/>
      <c r="AE1565" s="45"/>
      <c r="AF1565" s="45"/>
      <c r="AG1565" s="44"/>
    </row>
    <row r="1566" spans="1:33" ht="16.5" thickBot="1" x14ac:dyDescent="0.3">
      <c r="A1566" s="45"/>
      <c r="B1566" s="296"/>
      <c r="C1566" s="1426"/>
      <c r="D1566" s="1679"/>
      <c r="E1566" s="1679"/>
      <c r="F1566" s="1427"/>
      <c r="G1566" s="1679"/>
      <c r="H1566" s="1680"/>
      <c r="I1566" s="296"/>
      <c r="J1566" s="42"/>
      <c r="K1566" s="42"/>
      <c r="L1566" s="42"/>
      <c r="M1566" s="42"/>
      <c r="N1566" s="42"/>
      <c r="O1566" s="45"/>
      <c r="P1566" s="45"/>
      <c r="Q1566" s="45"/>
      <c r="R1566" s="45"/>
      <c r="S1566" s="45"/>
      <c r="T1566" s="45"/>
      <c r="U1566" s="45"/>
      <c r="V1566" s="45"/>
      <c r="W1566" s="45"/>
      <c r="X1566" s="45"/>
      <c r="Y1566" s="45"/>
      <c r="Z1566" s="45"/>
      <c r="AA1566" s="45"/>
      <c r="AB1566" s="45"/>
      <c r="AC1566" s="45"/>
      <c r="AD1566" s="45"/>
      <c r="AE1566" s="45"/>
      <c r="AF1566" s="45"/>
      <c r="AG1566" s="44"/>
    </row>
    <row r="1567" spans="1:33" ht="16.5" thickBot="1" x14ac:dyDescent="0.3">
      <c r="A1567" s="45"/>
      <c r="B1567" s="296"/>
      <c r="C1567" s="1677"/>
      <c r="D1567" s="1678"/>
      <c r="E1567" s="1678"/>
      <c r="F1567" s="1678"/>
      <c r="G1567" s="1678"/>
      <c r="H1567" s="1680"/>
      <c r="I1567" s="296"/>
      <c r="J1567" s="42"/>
      <c r="K1567" s="42"/>
      <c r="L1567" s="42"/>
      <c r="M1567" s="42"/>
      <c r="N1567" s="42"/>
      <c r="O1567" s="45"/>
      <c r="P1567" s="45"/>
      <c r="Q1567" s="45"/>
      <c r="R1567" s="45"/>
      <c r="S1567" s="45"/>
      <c r="T1567" s="45"/>
      <c r="U1567" s="45"/>
      <c r="V1567" s="45"/>
      <c r="W1567" s="45"/>
      <c r="X1567" s="45"/>
      <c r="Y1567" s="45"/>
      <c r="Z1567" s="45"/>
      <c r="AA1567" s="45"/>
      <c r="AB1567" s="45"/>
      <c r="AC1567" s="45"/>
      <c r="AD1567" s="45"/>
      <c r="AE1567" s="45"/>
      <c r="AF1567" s="45"/>
      <c r="AG1567" s="44"/>
    </row>
    <row r="1568" spans="1:33" ht="16.5" thickBot="1" x14ac:dyDescent="0.3">
      <c r="A1568" s="45"/>
      <c r="B1568" s="296"/>
      <c r="C1568" s="1677"/>
      <c r="D1568" s="1678"/>
      <c r="E1568" s="1678"/>
      <c r="F1568" s="1678"/>
      <c r="G1568" s="1678"/>
      <c r="H1568" s="1680"/>
      <c r="I1568" s="296"/>
      <c r="J1568" s="42"/>
      <c r="K1568" s="42"/>
      <c r="L1568" s="42"/>
      <c r="M1568" s="42"/>
      <c r="N1568" s="42"/>
      <c r="O1568" s="45"/>
      <c r="P1568" s="45"/>
      <c r="Q1568" s="45"/>
      <c r="R1568" s="45"/>
      <c r="S1568" s="45"/>
      <c r="T1568" s="45"/>
      <c r="U1568" s="45"/>
      <c r="V1568" s="45"/>
      <c r="W1568" s="45"/>
      <c r="X1568" s="45"/>
      <c r="Y1568" s="45"/>
      <c r="Z1568" s="45"/>
      <c r="AA1568" s="45"/>
      <c r="AB1568" s="45"/>
      <c r="AC1568" s="45"/>
      <c r="AD1568" s="45"/>
      <c r="AE1568" s="45"/>
      <c r="AF1568" s="45"/>
      <c r="AG1568" s="44"/>
    </row>
    <row r="1569" spans="1:33" ht="16.5" thickBot="1" x14ac:dyDescent="0.3">
      <c r="A1569" s="45"/>
      <c r="B1569" s="296"/>
      <c r="C1569" s="1677"/>
      <c r="D1569" s="1678"/>
      <c r="E1569" s="1678"/>
      <c r="F1569" s="1678"/>
      <c r="G1569" s="1678"/>
      <c r="H1569" s="1680"/>
      <c r="I1569" s="296"/>
      <c r="J1569" s="42"/>
      <c r="K1569" s="42"/>
      <c r="L1569" s="42"/>
      <c r="M1569" s="42"/>
      <c r="N1569" s="42"/>
      <c r="O1569" s="45"/>
      <c r="P1569" s="45"/>
      <c r="Q1569" s="45"/>
      <c r="R1569" s="45"/>
      <c r="S1569" s="45"/>
      <c r="T1569" s="45"/>
      <c r="U1569" s="45"/>
      <c r="V1569" s="45"/>
      <c r="W1569" s="45"/>
      <c r="X1569" s="45"/>
      <c r="Y1569" s="45"/>
      <c r="Z1569" s="45"/>
      <c r="AA1569" s="45"/>
      <c r="AB1569" s="45"/>
      <c r="AC1569" s="45"/>
      <c r="AD1569" s="45"/>
      <c r="AE1569" s="45"/>
      <c r="AF1569" s="45"/>
      <c r="AG1569" s="44"/>
    </row>
    <row r="1570" spans="1:33" ht="16.5" thickBot="1" x14ac:dyDescent="0.3">
      <c r="A1570" s="45"/>
      <c r="B1570" s="296"/>
      <c r="C1570" s="1677"/>
      <c r="D1570" s="1678"/>
      <c r="E1570" s="1678"/>
      <c r="F1570" s="1678"/>
      <c r="G1570" s="1678"/>
      <c r="H1570" s="1680"/>
      <c r="I1570" s="296"/>
      <c r="J1570" s="42"/>
      <c r="K1570" s="42"/>
      <c r="L1570" s="42"/>
      <c r="M1570" s="42"/>
      <c r="N1570" s="42"/>
      <c r="O1570" s="45"/>
      <c r="P1570" s="45"/>
      <c r="Q1570" s="45"/>
      <c r="R1570" s="45"/>
      <c r="S1570" s="45"/>
      <c r="T1570" s="45"/>
      <c r="U1570" s="45"/>
      <c r="V1570" s="45"/>
      <c r="W1570" s="45"/>
      <c r="X1570" s="45"/>
      <c r="Y1570" s="45"/>
      <c r="Z1570" s="45"/>
      <c r="AA1570" s="45"/>
      <c r="AB1570" s="45"/>
      <c r="AC1570" s="45"/>
      <c r="AD1570" s="45"/>
      <c r="AE1570" s="45"/>
      <c r="AF1570" s="45"/>
      <c r="AG1570" s="44"/>
    </row>
    <row r="1571" spans="1:33" ht="16.5" thickBot="1" x14ac:dyDescent="0.3">
      <c r="A1571" s="45"/>
      <c r="B1571" s="296"/>
      <c r="C1571" s="1677"/>
      <c r="D1571" s="1678"/>
      <c r="E1571" s="1678"/>
      <c r="F1571" s="1678"/>
      <c r="G1571" s="1678"/>
      <c r="H1571" s="1680"/>
      <c r="I1571" s="296"/>
      <c r="J1571" s="42"/>
      <c r="K1571" s="42"/>
      <c r="L1571" s="42"/>
      <c r="M1571" s="42"/>
      <c r="N1571" s="42"/>
      <c r="O1571" s="45"/>
      <c r="P1571" s="45"/>
      <c r="Q1571" s="45"/>
      <c r="R1571" s="45"/>
      <c r="S1571" s="45"/>
      <c r="T1571" s="45"/>
      <c r="U1571" s="45"/>
      <c r="V1571" s="45"/>
      <c r="W1571" s="45"/>
      <c r="X1571" s="45"/>
      <c r="Y1571" s="45"/>
      <c r="Z1571" s="45"/>
      <c r="AA1571" s="45"/>
      <c r="AB1571" s="45"/>
      <c r="AC1571" s="45"/>
      <c r="AD1571" s="45"/>
      <c r="AE1571" s="45"/>
      <c r="AF1571" s="45"/>
      <c r="AG1571" s="44"/>
    </row>
    <row r="1572" spans="1:33" ht="16.5" thickBot="1" x14ac:dyDescent="0.3">
      <c r="A1572" s="45"/>
      <c r="B1572" s="296"/>
      <c r="C1572" s="1677"/>
      <c r="D1572" s="1678"/>
      <c r="E1572" s="1678"/>
      <c r="F1572" s="1678"/>
      <c r="G1572" s="1678"/>
      <c r="H1572" s="1680"/>
      <c r="I1572" s="296"/>
      <c r="J1572" s="42"/>
      <c r="K1572" s="42"/>
      <c r="L1572" s="42"/>
      <c r="M1572" s="42"/>
      <c r="N1572" s="42"/>
      <c r="O1572" s="45"/>
      <c r="P1572" s="45"/>
      <c r="Q1572" s="45"/>
      <c r="R1572" s="45"/>
      <c r="S1572" s="45"/>
      <c r="T1572" s="45"/>
      <c r="U1572" s="45"/>
      <c r="V1572" s="45"/>
      <c r="W1572" s="45"/>
      <c r="X1572" s="45"/>
      <c r="Y1572" s="45"/>
      <c r="Z1572" s="45"/>
      <c r="AA1572" s="45"/>
      <c r="AB1572" s="45"/>
      <c r="AC1572" s="45"/>
      <c r="AD1572" s="45"/>
      <c r="AE1572" s="45"/>
      <c r="AF1572" s="45"/>
      <c r="AG1572" s="44"/>
    </row>
    <row r="1573" spans="1:33" ht="16.5" thickBot="1" x14ac:dyDescent="0.3">
      <c r="A1573" s="45"/>
      <c r="B1573" s="296"/>
      <c r="C1573" s="1677"/>
      <c r="D1573" s="1678"/>
      <c r="E1573" s="1678"/>
      <c r="F1573" s="1678"/>
      <c r="G1573" s="1678"/>
      <c r="H1573" s="1681"/>
      <c r="I1573" s="296"/>
      <c r="J1573" s="42"/>
      <c r="K1573" s="42"/>
      <c r="L1573" s="42"/>
      <c r="M1573" s="42"/>
      <c r="N1573" s="42"/>
      <c r="O1573" s="45"/>
      <c r="P1573" s="45"/>
      <c r="Q1573" s="45"/>
      <c r="R1573" s="45"/>
      <c r="S1573" s="45"/>
      <c r="T1573" s="45"/>
      <c r="U1573" s="45"/>
      <c r="V1573" s="45"/>
      <c r="W1573" s="45"/>
      <c r="X1573" s="45"/>
      <c r="Y1573" s="45"/>
      <c r="Z1573" s="45"/>
      <c r="AA1573" s="45"/>
      <c r="AB1573" s="45"/>
      <c r="AC1573" s="45"/>
      <c r="AD1573" s="45"/>
      <c r="AE1573" s="45"/>
      <c r="AF1573" s="45"/>
      <c r="AG1573" s="44"/>
    </row>
    <row r="1574" spans="1:33" ht="16.5" thickBot="1" x14ac:dyDescent="0.3">
      <c r="A1574" s="45"/>
      <c r="B1574" s="296"/>
      <c r="C1574" s="1677"/>
      <c r="D1574" s="1678"/>
      <c r="E1574" s="1678"/>
      <c r="F1574" s="1678"/>
      <c r="G1574" s="1678"/>
      <c r="H1574" s="1681"/>
      <c r="I1574" s="296"/>
      <c r="J1574" s="42"/>
      <c r="K1574" s="42"/>
      <c r="L1574" s="42"/>
      <c r="M1574" s="42"/>
      <c r="N1574" s="42"/>
      <c r="O1574" s="45"/>
      <c r="P1574" s="45"/>
      <c r="Q1574" s="45"/>
      <c r="R1574" s="45"/>
      <c r="S1574" s="45"/>
      <c r="T1574" s="45"/>
      <c r="U1574" s="45"/>
      <c r="V1574" s="45"/>
      <c r="W1574" s="45"/>
      <c r="X1574" s="45"/>
      <c r="Y1574" s="45"/>
      <c r="Z1574" s="45"/>
      <c r="AA1574" s="45"/>
      <c r="AB1574" s="45"/>
      <c r="AC1574" s="45"/>
      <c r="AD1574" s="45"/>
      <c r="AE1574" s="45"/>
      <c r="AF1574" s="45"/>
      <c r="AG1574" s="44"/>
    </row>
    <row r="1575" spans="1:33" ht="16.5" thickBot="1" x14ac:dyDescent="0.3">
      <c r="A1575" s="45"/>
      <c r="B1575" s="296"/>
      <c r="C1575" s="1677"/>
      <c r="D1575" s="1678"/>
      <c r="E1575" s="1678"/>
      <c r="F1575" s="1678"/>
      <c r="G1575" s="1678"/>
      <c r="H1575" s="1681"/>
      <c r="I1575" s="296"/>
      <c r="J1575" s="42"/>
      <c r="K1575" s="42"/>
      <c r="L1575" s="42"/>
      <c r="M1575" s="42"/>
      <c r="N1575" s="42"/>
      <c r="O1575" s="45"/>
      <c r="P1575" s="45"/>
      <c r="Q1575" s="45"/>
      <c r="R1575" s="45"/>
      <c r="S1575" s="45"/>
      <c r="T1575" s="45"/>
      <c r="U1575" s="45"/>
      <c r="V1575" s="45"/>
      <c r="W1575" s="45"/>
      <c r="X1575" s="45"/>
      <c r="Y1575" s="45"/>
      <c r="Z1575" s="45"/>
      <c r="AA1575" s="45"/>
      <c r="AB1575" s="45"/>
      <c r="AC1575" s="45"/>
      <c r="AD1575" s="45"/>
      <c r="AE1575" s="45"/>
      <c r="AF1575" s="45"/>
      <c r="AG1575" s="44"/>
    </row>
    <row r="1576" spans="1:33" ht="16.5" thickBot="1" x14ac:dyDescent="0.3">
      <c r="A1576" s="45"/>
      <c r="B1576" s="296"/>
      <c r="C1576" s="1677"/>
      <c r="D1576" s="1678"/>
      <c r="E1576" s="1678"/>
      <c r="F1576" s="1678"/>
      <c r="G1576" s="1678"/>
      <c r="H1576" s="1681"/>
      <c r="I1576" s="296"/>
      <c r="J1576" s="42"/>
      <c r="K1576" s="42"/>
      <c r="L1576" s="42"/>
      <c r="M1576" s="42"/>
      <c r="N1576" s="42"/>
      <c r="O1576" s="45"/>
      <c r="P1576" s="45"/>
      <c r="Q1576" s="45"/>
      <c r="R1576" s="45"/>
      <c r="S1576" s="45"/>
      <c r="T1576" s="45"/>
      <c r="U1576" s="45"/>
      <c r="V1576" s="45"/>
      <c r="W1576" s="45"/>
      <c r="X1576" s="45"/>
      <c r="Y1576" s="45"/>
      <c r="Z1576" s="45"/>
      <c r="AA1576" s="45"/>
      <c r="AB1576" s="45"/>
      <c r="AC1576" s="45"/>
      <c r="AD1576" s="45"/>
      <c r="AE1576" s="45"/>
      <c r="AF1576" s="45"/>
      <c r="AG1576" s="44"/>
    </row>
    <row r="1577" spans="1:33" ht="16.5" thickBot="1" x14ac:dyDescent="0.3">
      <c r="A1577" s="45"/>
      <c r="B1577" s="296"/>
      <c r="C1577" s="1677"/>
      <c r="D1577" s="1678"/>
      <c r="E1577" s="1678"/>
      <c r="F1577" s="1678"/>
      <c r="G1577" s="1678"/>
      <c r="H1577" s="1681"/>
      <c r="I1577" s="296"/>
      <c r="J1577" s="42"/>
      <c r="K1577" s="42"/>
      <c r="L1577" s="42"/>
      <c r="M1577" s="42"/>
      <c r="N1577" s="42"/>
      <c r="O1577" s="45"/>
      <c r="P1577" s="45"/>
      <c r="Q1577" s="45"/>
      <c r="R1577" s="45"/>
      <c r="S1577" s="45"/>
      <c r="T1577" s="45"/>
      <c r="U1577" s="45"/>
      <c r="V1577" s="45"/>
      <c r="W1577" s="45"/>
      <c r="X1577" s="45"/>
      <c r="Y1577" s="45"/>
      <c r="Z1577" s="45"/>
      <c r="AA1577" s="45"/>
      <c r="AB1577" s="45"/>
      <c r="AC1577" s="45"/>
      <c r="AD1577" s="45"/>
      <c r="AE1577" s="45"/>
      <c r="AF1577" s="45"/>
      <c r="AG1577" s="44"/>
    </row>
    <row r="1578" spans="1:33" ht="16.5" thickBot="1" x14ac:dyDescent="0.3">
      <c r="A1578" s="45"/>
      <c r="B1578" s="296"/>
      <c r="C1578" s="1677"/>
      <c r="D1578" s="1678"/>
      <c r="E1578" s="1678"/>
      <c r="F1578" s="1678"/>
      <c r="G1578" s="1678"/>
      <c r="H1578" s="1681"/>
      <c r="I1578" s="296"/>
      <c r="J1578" s="42"/>
      <c r="K1578" s="42"/>
      <c r="L1578" s="42"/>
      <c r="M1578" s="42"/>
      <c r="N1578" s="42"/>
      <c r="O1578" s="45"/>
      <c r="P1578" s="45"/>
      <c r="Q1578" s="45"/>
      <c r="R1578" s="45"/>
      <c r="S1578" s="45"/>
      <c r="T1578" s="45"/>
      <c r="U1578" s="45"/>
      <c r="V1578" s="45"/>
      <c r="W1578" s="45"/>
      <c r="X1578" s="45"/>
      <c r="Y1578" s="45"/>
      <c r="Z1578" s="45"/>
      <c r="AA1578" s="45"/>
      <c r="AB1578" s="45"/>
      <c r="AC1578" s="45"/>
      <c r="AD1578" s="45"/>
      <c r="AE1578" s="45"/>
      <c r="AF1578" s="45"/>
      <c r="AG1578" s="44"/>
    </row>
    <row r="1579" spans="1:33" ht="16.5" thickBot="1" x14ac:dyDescent="0.3">
      <c r="A1579" s="45"/>
      <c r="B1579" s="296"/>
      <c r="C1579" s="1677"/>
      <c r="D1579" s="1678"/>
      <c r="E1579" s="1678"/>
      <c r="F1579" s="1678"/>
      <c r="G1579" s="1678"/>
      <c r="H1579" s="1681"/>
      <c r="I1579" s="296"/>
      <c r="J1579" s="42"/>
      <c r="K1579" s="42"/>
      <c r="L1579" s="42"/>
      <c r="M1579" s="42"/>
      <c r="N1579" s="42"/>
      <c r="O1579" s="45"/>
      <c r="P1579" s="45"/>
      <c r="Q1579" s="45"/>
      <c r="R1579" s="45"/>
      <c r="S1579" s="45"/>
      <c r="T1579" s="45"/>
      <c r="U1579" s="45"/>
      <c r="V1579" s="45"/>
      <c r="W1579" s="45"/>
      <c r="X1579" s="45"/>
      <c r="Y1579" s="45"/>
      <c r="Z1579" s="45"/>
      <c r="AA1579" s="45"/>
      <c r="AB1579" s="45"/>
      <c r="AC1579" s="45"/>
      <c r="AD1579" s="45"/>
      <c r="AE1579" s="45"/>
      <c r="AF1579" s="45"/>
      <c r="AG1579" s="44"/>
    </row>
    <row r="1580" spans="1:33" ht="16.5" thickBot="1" x14ac:dyDescent="0.3">
      <c r="A1580" s="45"/>
      <c r="B1580" s="296"/>
      <c r="C1580" s="1677"/>
      <c r="D1580" s="1678"/>
      <c r="E1580" s="1678"/>
      <c r="F1580" s="1678"/>
      <c r="G1580" s="1678"/>
      <c r="H1580" s="1681"/>
      <c r="I1580" s="296"/>
      <c r="J1580" s="42"/>
      <c r="K1580" s="42"/>
      <c r="L1580" s="42"/>
      <c r="M1580" s="42"/>
      <c r="N1580" s="42"/>
      <c r="O1580" s="45"/>
      <c r="P1580" s="45"/>
      <c r="Q1580" s="45"/>
      <c r="R1580" s="45"/>
      <c r="S1580" s="45"/>
      <c r="T1580" s="45"/>
      <c r="U1580" s="45"/>
      <c r="V1580" s="45"/>
      <c r="W1580" s="45"/>
      <c r="X1580" s="45"/>
      <c r="Y1580" s="45"/>
      <c r="Z1580" s="45"/>
      <c r="AA1580" s="45"/>
      <c r="AB1580" s="45"/>
      <c r="AC1580" s="45"/>
      <c r="AD1580" s="45"/>
      <c r="AE1580" s="45"/>
      <c r="AF1580" s="45"/>
      <c r="AG1580" s="44"/>
    </row>
    <row r="1581" spans="1:33" ht="16.5" thickBot="1" x14ac:dyDescent="0.3">
      <c r="A1581" s="45"/>
      <c r="B1581" s="296"/>
      <c r="C1581" s="1677"/>
      <c r="D1581" s="1678"/>
      <c r="E1581" s="1678"/>
      <c r="F1581" s="1678"/>
      <c r="G1581" s="1678"/>
      <c r="H1581" s="1681"/>
      <c r="I1581" s="296"/>
      <c r="J1581" s="42"/>
      <c r="K1581" s="42"/>
      <c r="L1581" s="42"/>
      <c r="M1581" s="42"/>
      <c r="N1581" s="42"/>
      <c r="O1581" s="45"/>
      <c r="P1581" s="45"/>
      <c r="Q1581" s="45"/>
      <c r="R1581" s="45"/>
      <c r="S1581" s="45"/>
      <c r="T1581" s="45"/>
      <c r="U1581" s="45"/>
      <c r="V1581" s="45"/>
      <c r="W1581" s="45"/>
      <c r="X1581" s="45"/>
      <c r="Y1581" s="45"/>
      <c r="Z1581" s="45"/>
      <c r="AA1581" s="45"/>
      <c r="AB1581" s="45"/>
      <c r="AC1581" s="45"/>
      <c r="AD1581" s="45"/>
      <c r="AE1581" s="45"/>
      <c r="AF1581" s="45"/>
      <c r="AG1581" s="44"/>
    </row>
    <row r="1582" spans="1:33" ht="16.5" thickBot="1" x14ac:dyDescent="0.3">
      <c r="A1582" s="45"/>
      <c r="B1582" s="296"/>
      <c r="C1582" s="1677"/>
      <c r="D1582" s="1678"/>
      <c r="E1582" s="1678"/>
      <c r="F1582" s="1678"/>
      <c r="G1582" s="1678"/>
      <c r="H1582" s="1681"/>
      <c r="I1582" s="296"/>
      <c r="J1582" s="42"/>
      <c r="K1582" s="42"/>
      <c r="L1582" s="42"/>
      <c r="M1582" s="42"/>
      <c r="N1582" s="42"/>
      <c r="O1582" s="45"/>
      <c r="P1582" s="45"/>
      <c r="Q1582" s="45"/>
      <c r="R1582" s="45"/>
      <c r="S1582" s="45"/>
      <c r="T1582" s="45"/>
      <c r="U1582" s="45"/>
      <c r="V1582" s="45"/>
      <c r="W1582" s="45"/>
      <c r="X1582" s="45"/>
      <c r="Y1582" s="45"/>
      <c r="Z1582" s="45"/>
      <c r="AA1582" s="45"/>
      <c r="AB1582" s="45"/>
      <c r="AC1582" s="45"/>
      <c r="AD1582" s="45"/>
      <c r="AE1582" s="45"/>
      <c r="AF1582" s="45"/>
      <c r="AG1582" s="44"/>
    </row>
    <row r="1583" spans="1:33" ht="16.5" thickBot="1" x14ac:dyDescent="0.3">
      <c r="A1583" s="45"/>
      <c r="B1583" s="296"/>
      <c r="C1583" s="1682"/>
      <c r="D1583" s="1425"/>
      <c r="E1583" s="1428"/>
      <c r="F1583" s="1678"/>
      <c r="G1583" s="1678"/>
      <c r="H1583" s="1683"/>
      <c r="I1583" s="296"/>
      <c r="J1583" s="42"/>
      <c r="K1583" s="42"/>
      <c r="L1583" s="42"/>
      <c r="M1583" s="42"/>
      <c r="N1583" s="42"/>
      <c r="O1583" s="45"/>
      <c r="P1583" s="45"/>
      <c r="Q1583" s="45"/>
      <c r="R1583" s="45"/>
      <c r="S1583" s="45"/>
      <c r="T1583" s="45"/>
      <c r="U1583" s="45"/>
      <c r="V1583" s="45"/>
      <c r="W1583" s="45"/>
      <c r="X1583" s="45"/>
      <c r="Y1583" s="45"/>
      <c r="Z1583" s="45"/>
      <c r="AA1583" s="45"/>
      <c r="AB1583" s="45"/>
      <c r="AC1583" s="45"/>
      <c r="AD1583" s="45"/>
      <c r="AE1583" s="45"/>
      <c r="AF1583" s="45"/>
      <c r="AG1583" s="44"/>
    </row>
    <row r="1584" spans="1:33" ht="16.5" thickBot="1" x14ac:dyDescent="0.3">
      <c r="A1584" s="45"/>
      <c r="B1584" s="296"/>
      <c r="C1584" s="1429"/>
      <c r="D1584" s="296"/>
      <c r="E1584" s="296"/>
      <c r="F1584" s="296"/>
      <c r="G1584" s="296"/>
      <c r="H1584" s="1400"/>
      <c r="I1584" s="296"/>
      <c r="J1584" s="42"/>
      <c r="K1584" s="42"/>
      <c r="L1584" s="42"/>
      <c r="M1584" s="42"/>
      <c r="N1584" s="42"/>
      <c r="O1584" s="45"/>
      <c r="P1584" s="45"/>
      <c r="Q1584" s="45"/>
      <c r="R1584" s="45"/>
      <c r="S1584" s="45"/>
      <c r="T1584" s="45"/>
      <c r="U1584" s="45"/>
      <c r="V1584" s="45"/>
      <c r="W1584" s="45"/>
      <c r="X1584" s="45"/>
      <c r="Y1584" s="45"/>
      <c r="Z1584" s="45"/>
      <c r="AA1584" s="45"/>
      <c r="AB1584" s="45"/>
      <c r="AC1584" s="45"/>
      <c r="AD1584" s="45"/>
      <c r="AE1584" s="45"/>
      <c r="AF1584" s="45"/>
      <c r="AG1584" s="44"/>
    </row>
    <row r="1585" spans="1:33" ht="16.5" thickBot="1" x14ac:dyDescent="0.3">
      <c r="A1585" s="45"/>
      <c r="B1585" s="296"/>
      <c r="C1585" s="1429"/>
      <c r="D1585" s="296"/>
      <c r="E1585" s="296"/>
      <c r="F1585" s="296"/>
      <c r="G1585" s="296"/>
      <c r="H1585" s="1400"/>
      <c r="I1585" s="296"/>
      <c r="J1585" s="42"/>
      <c r="K1585" s="42"/>
      <c r="L1585" s="42"/>
      <c r="M1585" s="42"/>
      <c r="N1585" s="42"/>
      <c r="O1585" s="45"/>
      <c r="P1585" s="45"/>
      <c r="Q1585" s="45"/>
      <c r="R1585" s="45"/>
      <c r="S1585" s="45"/>
      <c r="T1585" s="45"/>
      <c r="U1585" s="45"/>
      <c r="V1585" s="45"/>
      <c r="W1585" s="45"/>
      <c r="X1585" s="45"/>
      <c r="Y1585" s="45"/>
      <c r="Z1585" s="45"/>
      <c r="AA1585" s="45"/>
      <c r="AB1585" s="45"/>
      <c r="AC1585" s="45"/>
      <c r="AD1585" s="45"/>
      <c r="AE1585" s="45"/>
      <c r="AF1585" s="45"/>
      <c r="AG1585" s="44"/>
    </row>
    <row r="1586" spans="1:33" ht="38.25" thickBot="1" x14ac:dyDescent="0.3">
      <c r="A1586" s="45"/>
      <c r="B1586" s="479" t="s">
        <v>1</v>
      </c>
      <c r="C1586" s="479" t="s">
        <v>152</v>
      </c>
      <c r="D1586" s="479" t="s">
        <v>151</v>
      </c>
      <c r="E1586" s="479" t="s">
        <v>30</v>
      </c>
      <c r="F1586" s="479" t="s">
        <v>57</v>
      </c>
      <c r="G1586" s="479" t="s">
        <v>314</v>
      </c>
      <c r="H1586" s="981" t="s">
        <v>315</v>
      </c>
      <c r="I1586" s="479" t="s">
        <v>58</v>
      </c>
      <c r="J1586" s="42"/>
      <c r="K1586" s="42"/>
      <c r="L1586" s="42"/>
      <c r="M1586" s="42"/>
      <c r="N1586" s="42"/>
      <c r="O1586" s="45"/>
      <c r="P1586" s="45"/>
      <c r="Q1586" s="45"/>
      <c r="R1586" s="45"/>
      <c r="S1586" s="45"/>
      <c r="T1586" s="45"/>
      <c r="U1586" s="45"/>
      <c r="V1586" s="45"/>
      <c r="W1586" s="45"/>
      <c r="X1586" s="45"/>
      <c r="Y1586" s="45"/>
      <c r="Z1586" s="45"/>
      <c r="AA1586" s="45"/>
      <c r="AB1586" s="45"/>
      <c r="AC1586" s="45"/>
      <c r="AD1586" s="45"/>
      <c r="AE1586" s="45"/>
      <c r="AF1586" s="45"/>
      <c r="AG1586" s="44"/>
    </row>
    <row r="1587" spans="1:33" ht="16.5" thickBot="1" x14ac:dyDescent="0.3">
      <c r="A1587" s="45"/>
      <c r="B1587" s="296"/>
      <c r="C1587" s="1677"/>
      <c r="D1587" s="1678"/>
      <c r="E1587" s="1678"/>
      <c r="F1587" s="1425"/>
      <c r="G1587" s="1679"/>
      <c r="H1587" s="1680"/>
      <c r="I1587" s="296"/>
      <c r="J1587" s="42"/>
      <c r="K1587" s="42"/>
      <c r="L1587" s="42"/>
      <c r="M1587" s="42"/>
      <c r="N1587" s="42"/>
      <c r="O1587" s="45"/>
      <c r="P1587" s="45"/>
      <c r="Q1587" s="45"/>
      <c r="R1587" s="45"/>
      <c r="S1587" s="45"/>
      <c r="T1587" s="45"/>
      <c r="U1587" s="45"/>
      <c r="V1587" s="45"/>
      <c r="W1587" s="45"/>
      <c r="X1587" s="45"/>
      <c r="Y1587" s="45"/>
      <c r="Z1587" s="45"/>
      <c r="AA1587" s="45"/>
      <c r="AB1587" s="45"/>
      <c r="AC1587" s="45"/>
      <c r="AD1587" s="45"/>
      <c r="AE1587" s="45"/>
      <c r="AF1587" s="45"/>
      <c r="AG1587" s="44"/>
    </row>
    <row r="1588" spans="1:33" ht="16.5" thickBot="1" x14ac:dyDescent="0.3">
      <c r="A1588" s="45"/>
      <c r="B1588" s="296"/>
      <c r="C1588" s="1677"/>
      <c r="D1588" s="1678"/>
      <c r="E1588" s="1678"/>
      <c r="F1588" s="1425"/>
      <c r="G1588" s="1678"/>
      <c r="H1588" s="1680"/>
      <c r="I1588" s="296"/>
      <c r="J1588" s="42"/>
      <c r="K1588" s="42"/>
      <c r="L1588" s="42"/>
      <c r="M1588" s="42"/>
      <c r="N1588" s="42"/>
      <c r="O1588" s="45"/>
      <c r="P1588" s="45"/>
      <c r="Q1588" s="45"/>
      <c r="R1588" s="45"/>
      <c r="S1588" s="45"/>
      <c r="T1588" s="45"/>
      <c r="U1588" s="45"/>
      <c r="V1588" s="45"/>
      <c r="W1588" s="45"/>
      <c r="X1588" s="45"/>
      <c r="Y1588" s="45"/>
      <c r="Z1588" s="45"/>
      <c r="AA1588" s="45"/>
      <c r="AB1588" s="45"/>
      <c r="AC1588" s="45"/>
      <c r="AD1588" s="45"/>
      <c r="AE1588" s="45"/>
      <c r="AF1588" s="45"/>
      <c r="AG1588" s="44"/>
    </row>
    <row r="1589" spans="1:33" ht="16.5" thickBot="1" x14ac:dyDescent="0.3">
      <c r="A1589" s="45"/>
      <c r="B1589" s="296"/>
      <c r="C1589" s="1677"/>
      <c r="D1589" s="1678"/>
      <c r="E1589" s="1678"/>
      <c r="F1589" s="1425"/>
      <c r="G1589" s="1678"/>
      <c r="H1589" s="1680"/>
      <c r="I1589" s="296"/>
      <c r="J1589" s="42"/>
      <c r="K1589" s="42"/>
      <c r="L1589" s="42"/>
      <c r="M1589" s="42"/>
      <c r="N1589" s="42"/>
      <c r="O1589" s="45"/>
      <c r="P1589" s="45"/>
      <c r="Q1589" s="45"/>
      <c r="R1589" s="45"/>
      <c r="S1589" s="45"/>
      <c r="T1589" s="45"/>
      <c r="U1589" s="45"/>
      <c r="V1589" s="45"/>
      <c r="W1589" s="45"/>
      <c r="X1589" s="45"/>
      <c r="Y1589" s="45"/>
      <c r="Z1589" s="45"/>
      <c r="AA1589" s="45"/>
      <c r="AB1589" s="45"/>
      <c r="AC1589" s="45"/>
      <c r="AD1589" s="45"/>
      <c r="AE1589" s="45"/>
      <c r="AF1589" s="45"/>
      <c r="AG1589" s="44"/>
    </row>
    <row r="1590" spans="1:33" ht="16.5" thickBot="1" x14ac:dyDescent="0.3">
      <c r="A1590" s="45"/>
      <c r="B1590" s="296"/>
      <c r="C1590" s="1677"/>
      <c r="D1590" s="1678"/>
      <c r="E1590" s="1678"/>
      <c r="F1590" s="1425"/>
      <c r="G1590" s="1678"/>
      <c r="H1590" s="1680"/>
      <c r="I1590" s="296"/>
      <c r="J1590" s="42"/>
      <c r="K1590" s="42"/>
      <c r="L1590" s="42"/>
      <c r="M1590" s="42"/>
      <c r="N1590" s="42"/>
      <c r="O1590" s="45"/>
      <c r="P1590" s="45"/>
      <c r="Q1590" s="45"/>
      <c r="R1590" s="45"/>
      <c r="S1590" s="45"/>
      <c r="T1590" s="45"/>
      <c r="U1590" s="45"/>
      <c r="V1590" s="45"/>
      <c r="W1590" s="45"/>
      <c r="X1590" s="45"/>
      <c r="Y1590" s="45"/>
      <c r="Z1590" s="45"/>
      <c r="AA1590" s="45"/>
      <c r="AB1590" s="45"/>
      <c r="AC1590" s="45"/>
      <c r="AD1590" s="45"/>
      <c r="AE1590" s="45"/>
      <c r="AF1590" s="45"/>
      <c r="AG1590" s="44"/>
    </row>
    <row r="1591" spans="1:33" ht="16.5" thickBot="1" x14ac:dyDescent="0.3">
      <c r="A1591" s="45"/>
      <c r="B1591" s="296"/>
      <c r="C1591" s="1677"/>
      <c r="D1591" s="1678"/>
      <c r="E1591" s="1678"/>
      <c r="F1591" s="1425"/>
      <c r="G1591" s="1678"/>
      <c r="H1591" s="1680"/>
      <c r="I1591" s="296"/>
      <c r="J1591" s="42"/>
      <c r="K1591" s="42"/>
      <c r="L1591" s="42"/>
      <c r="M1591" s="42"/>
      <c r="N1591" s="42"/>
      <c r="O1591" s="45"/>
      <c r="P1591" s="45"/>
      <c r="Q1591" s="45"/>
      <c r="R1591" s="45"/>
      <c r="S1591" s="45"/>
      <c r="T1591" s="45"/>
      <c r="U1591" s="45"/>
      <c r="V1591" s="45"/>
      <c r="W1591" s="45"/>
      <c r="X1591" s="45"/>
      <c r="Y1591" s="45"/>
      <c r="Z1591" s="45"/>
      <c r="AA1591" s="45"/>
      <c r="AB1591" s="45"/>
      <c r="AC1591" s="45"/>
      <c r="AD1591" s="45"/>
      <c r="AE1591" s="45"/>
      <c r="AF1591" s="45"/>
      <c r="AG1591" s="44"/>
    </row>
    <row r="1592" spans="1:33" ht="16.5" thickBot="1" x14ac:dyDescent="0.3">
      <c r="A1592" s="45"/>
      <c r="B1592" s="296"/>
      <c r="C1592" s="1426"/>
      <c r="D1592" s="1679"/>
      <c r="E1592" s="1679"/>
      <c r="F1592" s="1425"/>
      <c r="G1592" s="1679"/>
      <c r="H1592" s="1680"/>
      <c r="I1592" s="296"/>
      <c r="J1592" s="42"/>
      <c r="K1592" s="42"/>
      <c r="L1592" s="42"/>
      <c r="M1592" s="42"/>
      <c r="N1592" s="42"/>
      <c r="O1592" s="45"/>
      <c r="P1592" s="45"/>
      <c r="Q1592" s="45"/>
      <c r="R1592" s="45"/>
      <c r="S1592" s="45"/>
      <c r="T1592" s="45"/>
      <c r="U1592" s="45"/>
      <c r="V1592" s="45"/>
      <c r="W1592" s="45"/>
      <c r="X1592" s="45"/>
      <c r="Y1592" s="45"/>
      <c r="Z1592" s="45"/>
      <c r="AA1592" s="45"/>
      <c r="AB1592" s="45"/>
      <c r="AC1592" s="45"/>
      <c r="AD1592" s="45"/>
      <c r="AE1592" s="45"/>
      <c r="AF1592" s="45"/>
      <c r="AG1592" s="44"/>
    </row>
    <row r="1593" spans="1:33" ht="16.5" thickBot="1" x14ac:dyDescent="0.3">
      <c r="A1593" s="45"/>
      <c r="B1593" s="296"/>
      <c r="C1593" s="1426"/>
      <c r="D1593" s="1404"/>
      <c r="E1593" s="1679"/>
      <c r="F1593" s="1679"/>
      <c r="G1593" s="1679"/>
      <c r="H1593" s="1680"/>
      <c r="I1593" s="296"/>
      <c r="J1593" s="42"/>
      <c r="K1593" s="42"/>
      <c r="L1593" s="42"/>
      <c r="M1593" s="42"/>
      <c r="N1593" s="42"/>
      <c r="O1593" s="45"/>
      <c r="P1593" s="45"/>
      <c r="Q1593" s="45"/>
      <c r="R1593" s="45"/>
      <c r="S1593" s="45"/>
      <c r="T1593" s="45"/>
      <c r="U1593" s="45"/>
      <c r="V1593" s="45"/>
      <c r="W1593" s="45"/>
      <c r="X1593" s="45"/>
      <c r="Y1593" s="45"/>
      <c r="Z1593" s="45"/>
      <c r="AA1593" s="45"/>
      <c r="AB1593" s="45"/>
      <c r="AC1593" s="45"/>
      <c r="AD1593" s="45"/>
      <c r="AE1593" s="45"/>
      <c r="AF1593" s="45"/>
      <c r="AG1593" s="44"/>
    </row>
    <row r="1594" spans="1:33" ht="16.5" thickBot="1" x14ac:dyDescent="0.3">
      <c r="A1594" s="45"/>
      <c r="B1594" s="296"/>
      <c r="C1594" s="1677"/>
      <c r="D1594" s="1678"/>
      <c r="E1594" s="1678"/>
      <c r="F1594" s="1678"/>
      <c r="G1594" s="1678"/>
      <c r="H1594" s="1680"/>
      <c r="I1594" s="296"/>
      <c r="J1594" s="42"/>
      <c r="K1594" s="42"/>
      <c r="L1594" s="42"/>
      <c r="M1594" s="42"/>
      <c r="N1594" s="42"/>
      <c r="O1594" s="45"/>
      <c r="P1594" s="45"/>
      <c r="Q1594" s="45"/>
      <c r="R1594" s="45"/>
      <c r="S1594" s="45"/>
      <c r="T1594" s="45"/>
      <c r="U1594" s="45"/>
      <c r="V1594" s="45"/>
      <c r="W1594" s="45"/>
      <c r="X1594" s="45"/>
      <c r="Y1594" s="45"/>
      <c r="Z1594" s="45"/>
      <c r="AA1594" s="45"/>
      <c r="AB1594" s="45"/>
      <c r="AC1594" s="45"/>
      <c r="AD1594" s="45"/>
      <c r="AE1594" s="45"/>
      <c r="AF1594" s="45"/>
      <c r="AG1594" s="44"/>
    </row>
    <row r="1595" spans="1:33" ht="16.5" thickBot="1" x14ac:dyDescent="0.3">
      <c r="A1595" s="45"/>
      <c r="B1595" s="296"/>
      <c r="C1595" s="1426"/>
      <c r="D1595" s="1679"/>
      <c r="E1595" s="1679"/>
      <c r="F1595" s="1427"/>
      <c r="G1595" s="1679"/>
      <c r="H1595" s="1680"/>
      <c r="I1595" s="296"/>
      <c r="J1595" s="42"/>
      <c r="K1595" s="42"/>
      <c r="L1595" s="42"/>
      <c r="M1595" s="42"/>
      <c r="N1595" s="42"/>
      <c r="O1595" s="45"/>
      <c r="P1595" s="45"/>
      <c r="Q1595" s="45"/>
      <c r="R1595" s="45"/>
      <c r="S1595" s="45"/>
      <c r="T1595" s="45"/>
      <c r="U1595" s="45"/>
      <c r="V1595" s="45"/>
      <c r="W1595" s="45"/>
      <c r="X1595" s="45"/>
      <c r="Y1595" s="45"/>
      <c r="Z1595" s="45"/>
      <c r="AA1595" s="45"/>
      <c r="AB1595" s="45"/>
      <c r="AC1595" s="45"/>
      <c r="AD1595" s="45"/>
      <c r="AE1595" s="45"/>
      <c r="AF1595" s="45"/>
      <c r="AG1595" s="44"/>
    </row>
    <row r="1596" spans="1:33" ht="16.5" thickBot="1" x14ac:dyDescent="0.3">
      <c r="A1596" s="45"/>
      <c r="B1596" s="296"/>
      <c r="C1596" s="1426"/>
      <c r="D1596" s="1679"/>
      <c r="E1596" s="1679"/>
      <c r="F1596" s="1427"/>
      <c r="G1596" s="1679"/>
      <c r="H1596" s="1680"/>
      <c r="I1596" s="296"/>
      <c r="J1596" s="42"/>
      <c r="K1596" s="42"/>
      <c r="L1596" s="42"/>
      <c r="M1596" s="42"/>
      <c r="N1596" s="42"/>
      <c r="O1596" s="45"/>
      <c r="P1596" s="45"/>
      <c r="Q1596" s="45"/>
      <c r="R1596" s="45"/>
      <c r="S1596" s="45"/>
      <c r="T1596" s="45"/>
      <c r="U1596" s="45"/>
      <c r="V1596" s="45"/>
      <c r="W1596" s="45"/>
      <c r="X1596" s="45"/>
      <c r="Y1596" s="45"/>
      <c r="Z1596" s="45"/>
      <c r="AA1596" s="45"/>
      <c r="AB1596" s="45"/>
      <c r="AC1596" s="45"/>
      <c r="AD1596" s="45"/>
      <c r="AE1596" s="45"/>
      <c r="AF1596" s="45"/>
      <c r="AG1596" s="44"/>
    </row>
    <row r="1597" spans="1:33" ht="16.5" thickBot="1" x14ac:dyDescent="0.3">
      <c r="A1597" s="45"/>
      <c r="B1597" s="296"/>
      <c r="C1597" s="1677"/>
      <c r="D1597" s="1678"/>
      <c r="E1597" s="1678"/>
      <c r="F1597" s="1678"/>
      <c r="G1597" s="1678"/>
      <c r="H1597" s="1680"/>
      <c r="I1597" s="296"/>
      <c r="J1597" s="42"/>
      <c r="K1597" s="42"/>
      <c r="L1597" s="42"/>
      <c r="M1597" s="42"/>
      <c r="N1597" s="42"/>
      <c r="O1597" s="45"/>
      <c r="P1597" s="45"/>
      <c r="Q1597" s="45"/>
      <c r="R1597" s="45"/>
      <c r="S1597" s="45"/>
      <c r="T1597" s="45"/>
      <c r="U1597" s="45"/>
      <c r="V1597" s="45"/>
      <c r="W1597" s="45"/>
      <c r="X1597" s="45"/>
      <c r="Y1597" s="45"/>
      <c r="Z1597" s="45"/>
      <c r="AA1597" s="45"/>
      <c r="AB1597" s="45"/>
      <c r="AC1597" s="45"/>
      <c r="AD1597" s="45"/>
      <c r="AE1597" s="45"/>
      <c r="AF1597" s="45"/>
      <c r="AG1597" s="44"/>
    </row>
    <row r="1598" spans="1:33" ht="16.5" thickBot="1" x14ac:dyDescent="0.3">
      <c r="A1598" s="45"/>
      <c r="B1598" s="296"/>
      <c r="C1598" s="1677"/>
      <c r="D1598" s="1678"/>
      <c r="E1598" s="1678"/>
      <c r="F1598" s="1678"/>
      <c r="G1598" s="1678"/>
      <c r="H1598" s="1680"/>
      <c r="I1598" s="296"/>
      <c r="J1598" s="42"/>
      <c r="K1598" s="42"/>
      <c r="L1598" s="42"/>
      <c r="M1598" s="42"/>
      <c r="N1598" s="42"/>
      <c r="O1598" s="45"/>
      <c r="P1598" s="45"/>
      <c r="Q1598" s="45"/>
      <c r="R1598" s="45"/>
      <c r="S1598" s="45"/>
      <c r="T1598" s="45"/>
      <c r="U1598" s="45"/>
      <c r="V1598" s="45"/>
      <c r="W1598" s="45"/>
      <c r="X1598" s="45"/>
      <c r="Y1598" s="45"/>
      <c r="Z1598" s="45"/>
      <c r="AA1598" s="45"/>
      <c r="AB1598" s="45"/>
      <c r="AC1598" s="45"/>
      <c r="AD1598" s="45"/>
      <c r="AE1598" s="45"/>
      <c r="AF1598" s="45"/>
      <c r="AG1598" s="44"/>
    </row>
    <row r="1599" spans="1:33" ht="16.5" thickBot="1" x14ac:dyDescent="0.3">
      <c r="A1599" s="45"/>
      <c r="B1599" s="296"/>
      <c r="C1599" s="1677"/>
      <c r="D1599" s="1678"/>
      <c r="E1599" s="1678"/>
      <c r="F1599" s="1678"/>
      <c r="G1599" s="1678"/>
      <c r="H1599" s="1680"/>
      <c r="I1599" s="296"/>
      <c r="J1599" s="42"/>
      <c r="K1599" s="42"/>
      <c r="L1599" s="42"/>
      <c r="M1599" s="42"/>
      <c r="N1599" s="42"/>
      <c r="O1599" s="45"/>
      <c r="P1599" s="45"/>
      <c r="Q1599" s="45"/>
      <c r="R1599" s="45"/>
      <c r="S1599" s="45"/>
      <c r="T1599" s="45"/>
      <c r="U1599" s="45"/>
      <c r="V1599" s="45"/>
      <c r="W1599" s="45"/>
      <c r="X1599" s="45"/>
      <c r="Y1599" s="45"/>
      <c r="Z1599" s="45"/>
      <c r="AA1599" s="45"/>
      <c r="AB1599" s="45"/>
      <c r="AC1599" s="45"/>
      <c r="AD1599" s="45"/>
      <c r="AE1599" s="45"/>
      <c r="AF1599" s="45"/>
      <c r="AG1599" s="44"/>
    </row>
    <row r="1600" spans="1:33" ht="16.5" thickBot="1" x14ac:dyDescent="0.3">
      <c r="A1600" s="45"/>
      <c r="B1600" s="296"/>
      <c r="C1600" s="1677"/>
      <c r="D1600" s="1678"/>
      <c r="E1600" s="1678"/>
      <c r="F1600" s="1678"/>
      <c r="G1600" s="1678"/>
      <c r="H1600" s="1680"/>
      <c r="I1600" s="296"/>
      <c r="J1600" s="42"/>
      <c r="K1600" s="42"/>
      <c r="L1600" s="42"/>
      <c r="M1600" s="42"/>
      <c r="N1600" s="42"/>
      <c r="O1600" s="45"/>
      <c r="P1600" s="45"/>
      <c r="Q1600" s="45"/>
      <c r="R1600" s="45"/>
      <c r="S1600" s="45"/>
      <c r="T1600" s="45"/>
      <c r="U1600" s="45"/>
      <c r="V1600" s="45"/>
      <c r="W1600" s="45"/>
      <c r="X1600" s="45"/>
      <c r="Y1600" s="45"/>
      <c r="Z1600" s="45"/>
      <c r="AA1600" s="45"/>
      <c r="AB1600" s="45"/>
      <c r="AC1600" s="45"/>
      <c r="AD1600" s="45"/>
      <c r="AE1600" s="45"/>
      <c r="AF1600" s="45"/>
      <c r="AG1600" s="44"/>
    </row>
    <row r="1601" spans="1:33" ht="16.5" thickBot="1" x14ac:dyDescent="0.3">
      <c r="A1601" s="45"/>
      <c r="B1601" s="296"/>
      <c r="C1601" s="1677"/>
      <c r="D1601" s="1678"/>
      <c r="E1601" s="1678"/>
      <c r="F1601" s="1678"/>
      <c r="G1601" s="1678"/>
      <c r="H1601" s="1680"/>
      <c r="I1601" s="296"/>
      <c r="J1601" s="42"/>
      <c r="K1601" s="42"/>
      <c r="L1601" s="42"/>
      <c r="M1601" s="42"/>
      <c r="N1601" s="42"/>
      <c r="O1601" s="45"/>
      <c r="P1601" s="45"/>
      <c r="Q1601" s="45"/>
      <c r="R1601" s="45"/>
      <c r="S1601" s="45"/>
      <c r="T1601" s="45"/>
      <c r="U1601" s="45"/>
      <c r="V1601" s="45"/>
      <c r="W1601" s="45"/>
      <c r="X1601" s="45"/>
      <c r="Y1601" s="45"/>
      <c r="Z1601" s="45"/>
      <c r="AA1601" s="45"/>
      <c r="AB1601" s="45"/>
      <c r="AC1601" s="45"/>
      <c r="AD1601" s="45"/>
      <c r="AE1601" s="45"/>
      <c r="AF1601" s="45"/>
      <c r="AG1601" s="44"/>
    </row>
    <row r="1602" spans="1:33" ht="16.5" thickBot="1" x14ac:dyDescent="0.3">
      <c r="A1602" s="45"/>
      <c r="B1602" s="296"/>
      <c r="C1602" s="1677"/>
      <c r="D1602" s="1678"/>
      <c r="E1602" s="1678"/>
      <c r="F1602" s="1678"/>
      <c r="G1602" s="1678"/>
      <c r="H1602" s="1680"/>
      <c r="I1602" s="296"/>
      <c r="J1602" s="42"/>
      <c r="K1602" s="42"/>
      <c r="L1602" s="42"/>
      <c r="M1602" s="42"/>
      <c r="N1602" s="42"/>
      <c r="O1602" s="45"/>
      <c r="P1602" s="45"/>
      <c r="Q1602" s="45"/>
      <c r="R1602" s="45"/>
      <c r="S1602" s="45"/>
      <c r="T1602" s="45"/>
      <c r="U1602" s="45"/>
      <c r="V1602" s="45"/>
      <c r="W1602" s="45"/>
      <c r="X1602" s="45"/>
      <c r="Y1602" s="45"/>
      <c r="Z1602" s="45"/>
      <c r="AA1602" s="45"/>
      <c r="AB1602" s="45"/>
      <c r="AC1602" s="45"/>
      <c r="AD1602" s="45"/>
      <c r="AE1602" s="45"/>
      <c r="AF1602" s="45"/>
      <c r="AG1602" s="44"/>
    </row>
    <row r="1603" spans="1:33" ht="16.5" thickBot="1" x14ac:dyDescent="0.3">
      <c r="A1603" s="45"/>
      <c r="B1603" s="296"/>
      <c r="C1603" s="1677"/>
      <c r="D1603" s="1678"/>
      <c r="E1603" s="1678"/>
      <c r="F1603" s="1678"/>
      <c r="G1603" s="1678"/>
      <c r="H1603" s="1681"/>
      <c r="I1603" s="296"/>
      <c r="J1603" s="42"/>
      <c r="K1603" s="42"/>
      <c r="L1603" s="42"/>
      <c r="M1603" s="42"/>
      <c r="N1603" s="42"/>
      <c r="O1603" s="45"/>
      <c r="P1603" s="45"/>
      <c r="Q1603" s="45"/>
      <c r="R1603" s="45"/>
      <c r="S1603" s="45"/>
      <c r="T1603" s="45"/>
      <c r="U1603" s="45"/>
      <c r="V1603" s="45"/>
      <c r="W1603" s="45"/>
      <c r="X1603" s="45"/>
      <c r="Y1603" s="45"/>
      <c r="Z1603" s="45"/>
      <c r="AA1603" s="45"/>
      <c r="AB1603" s="45"/>
      <c r="AC1603" s="45"/>
      <c r="AD1603" s="45"/>
      <c r="AE1603" s="45"/>
      <c r="AF1603" s="45"/>
      <c r="AG1603" s="44"/>
    </row>
    <row r="1604" spans="1:33" ht="16.5" thickBot="1" x14ac:dyDescent="0.3">
      <c r="A1604" s="45"/>
      <c r="B1604" s="296"/>
      <c r="C1604" s="1677"/>
      <c r="D1604" s="1678"/>
      <c r="E1604" s="1678"/>
      <c r="F1604" s="1678"/>
      <c r="G1604" s="1678"/>
      <c r="H1604" s="1681"/>
      <c r="I1604" s="296"/>
      <c r="J1604" s="42"/>
      <c r="K1604" s="42"/>
      <c r="L1604" s="42"/>
      <c r="M1604" s="42"/>
      <c r="N1604" s="42"/>
      <c r="O1604" s="45"/>
      <c r="P1604" s="45"/>
      <c r="Q1604" s="45"/>
      <c r="R1604" s="45"/>
      <c r="S1604" s="45"/>
      <c r="T1604" s="45"/>
      <c r="U1604" s="45"/>
      <c r="V1604" s="45"/>
      <c r="W1604" s="45"/>
      <c r="X1604" s="45"/>
      <c r="Y1604" s="45"/>
      <c r="Z1604" s="45"/>
      <c r="AA1604" s="45"/>
      <c r="AB1604" s="45"/>
      <c r="AC1604" s="45"/>
      <c r="AD1604" s="45"/>
      <c r="AE1604" s="45"/>
      <c r="AF1604" s="45"/>
      <c r="AG1604" s="44"/>
    </row>
    <row r="1605" spans="1:33" ht="16.5" thickBot="1" x14ac:dyDescent="0.3">
      <c r="A1605" s="45"/>
      <c r="B1605" s="296"/>
      <c r="C1605" s="1677"/>
      <c r="D1605" s="1678"/>
      <c r="E1605" s="1678"/>
      <c r="F1605" s="1678"/>
      <c r="G1605" s="1678"/>
      <c r="H1605" s="1681"/>
      <c r="I1605" s="296"/>
      <c r="J1605" s="42"/>
      <c r="K1605" s="42"/>
      <c r="L1605" s="42"/>
      <c r="M1605" s="42"/>
      <c r="N1605" s="42"/>
      <c r="O1605" s="45"/>
      <c r="P1605" s="45"/>
      <c r="Q1605" s="45"/>
      <c r="R1605" s="45"/>
      <c r="S1605" s="45"/>
      <c r="T1605" s="45"/>
      <c r="U1605" s="45"/>
      <c r="V1605" s="45"/>
      <c r="W1605" s="45"/>
      <c r="X1605" s="45"/>
      <c r="Y1605" s="45"/>
      <c r="Z1605" s="45"/>
      <c r="AA1605" s="45"/>
      <c r="AB1605" s="45"/>
      <c r="AC1605" s="45"/>
      <c r="AD1605" s="45"/>
      <c r="AE1605" s="45"/>
      <c r="AF1605" s="45"/>
      <c r="AG1605" s="44"/>
    </row>
    <row r="1606" spans="1:33" ht="16.5" thickBot="1" x14ac:dyDescent="0.3">
      <c r="A1606" s="45"/>
      <c r="B1606" s="296"/>
      <c r="C1606" s="1677"/>
      <c r="D1606" s="1678"/>
      <c r="E1606" s="1678"/>
      <c r="F1606" s="1678"/>
      <c r="G1606" s="1678"/>
      <c r="H1606" s="1681"/>
      <c r="I1606" s="296"/>
      <c r="J1606" s="42"/>
      <c r="K1606" s="42"/>
      <c r="L1606" s="42"/>
      <c r="M1606" s="42"/>
      <c r="N1606" s="42"/>
      <c r="O1606" s="45"/>
      <c r="P1606" s="45"/>
      <c r="Q1606" s="45"/>
      <c r="R1606" s="45"/>
      <c r="S1606" s="45"/>
      <c r="T1606" s="45"/>
      <c r="U1606" s="45"/>
      <c r="V1606" s="45"/>
      <c r="W1606" s="45"/>
      <c r="X1606" s="45"/>
      <c r="Y1606" s="45"/>
      <c r="Z1606" s="45"/>
      <c r="AA1606" s="45"/>
      <c r="AB1606" s="45"/>
      <c r="AC1606" s="45"/>
      <c r="AD1606" s="45"/>
      <c r="AE1606" s="45"/>
      <c r="AF1606" s="45"/>
      <c r="AG1606" s="44"/>
    </row>
    <row r="1607" spans="1:33" ht="16.5" thickBot="1" x14ac:dyDescent="0.3">
      <c r="A1607" s="45"/>
      <c r="B1607" s="296"/>
      <c r="C1607" s="1677"/>
      <c r="D1607" s="1678"/>
      <c r="E1607" s="1678"/>
      <c r="F1607" s="1678"/>
      <c r="G1607" s="1678"/>
      <c r="H1607" s="1681"/>
      <c r="I1607" s="296"/>
      <c r="J1607" s="42"/>
      <c r="K1607" s="42"/>
      <c r="L1607" s="42"/>
      <c r="M1607" s="42"/>
      <c r="N1607" s="42"/>
      <c r="O1607" s="45"/>
      <c r="P1607" s="45"/>
      <c r="Q1607" s="45"/>
      <c r="R1607" s="45"/>
      <c r="S1607" s="45"/>
      <c r="T1607" s="45"/>
      <c r="U1607" s="45"/>
      <c r="V1607" s="45"/>
      <c r="W1607" s="45"/>
      <c r="X1607" s="45"/>
      <c r="Y1607" s="45"/>
      <c r="Z1607" s="45"/>
      <c r="AA1607" s="45"/>
      <c r="AB1607" s="45"/>
      <c r="AC1607" s="45"/>
      <c r="AD1607" s="45"/>
      <c r="AE1607" s="45"/>
      <c r="AF1607" s="45"/>
      <c r="AG1607" s="44"/>
    </row>
    <row r="1608" spans="1:33" ht="16.5" thickBot="1" x14ac:dyDescent="0.3">
      <c r="A1608" s="45"/>
      <c r="B1608" s="296"/>
      <c r="C1608" s="1677"/>
      <c r="D1608" s="1678"/>
      <c r="E1608" s="1678"/>
      <c r="F1608" s="1678"/>
      <c r="G1608" s="1678"/>
      <c r="H1608" s="1681"/>
      <c r="I1608" s="296"/>
      <c r="J1608" s="42"/>
      <c r="K1608" s="42"/>
      <c r="L1608" s="42"/>
      <c r="M1608" s="42"/>
      <c r="N1608" s="42"/>
      <c r="O1608" s="45"/>
      <c r="P1608" s="45"/>
      <c r="Q1608" s="45"/>
      <c r="R1608" s="45"/>
      <c r="S1608" s="45"/>
      <c r="T1608" s="45"/>
      <c r="U1608" s="45"/>
      <c r="V1608" s="45"/>
      <c r="W1608" s="45"/>
      <c r="X1608" s="45"/>
      <c r="Y1608" s="45"/>
      <c r="Z1608" s="45"/>
      <c r="AA1608" s="45"/>
      <c r="AB1608" s="45"/>
      <c r="AC1608" s="45"/>
      <c r="AD1608" s="45"/>
      <c r="AE1608" s="45"/>
      <c r="AF1608" s="45"/>
      <c r="AG1608" s="44"/>
    </row>
    <row r="1609" spans="1:33" ht="16.5" thickBot="1" x14ac:dyDescent="0.3">
      <c r="A1609" s="45"/>
      <c r="B1609" s="296"/>
      <c r="C1609" s="1677"/>
      <c r="D1609" s="1678"/>
      <c r="E1609" s="1678"/>
      <c r="F1609" s="1678"/>
      <c r="G1609" s="1678"/>
      <c r="H1609" s="1681"/>
      <c r="I1609" s="296"/>
      <c r="J1609" s="42"/>
      <c r="K1609" s="42"/>
      <c r="L1609" s="42"/>
      <c r="M1609" s="42"/>
      <c r="N1609" s="42"/>
      <c r="O1609" s="45"/>
      <c r="P1609" s="45"/>
      <c r="Q1609" s="45"/>
      <c r="R1609" s="45"/>
      <c r="S1609" s="45"/>
      <c r="T1609" s="45"/>
      <c r="U1609" s="45"/>
      <c r="V1609" s="45"/>
      <c r="W1609" s="45"/>
      <c r="X1609" s="45"/>
      <c r="Y1609" s="45"/>
      <c r="Z1609" s="45"/>
      <c r="AA1609" s="45"/>
      <c r="AB1609" s="45"/>
      <c r="AC1609" s="45"/>
      <c r="AD1609" s="45"/>
      <c r="AE1609" s="45"/>
      <c r="AF1609" s="45"/>
      <c r="AG1609" s="44"/>
    </row>
    <row r="1610" spans="1:33" ht="16.5" thickBot="1" x14ac:dyDescent="0.3">
      <c r="A1610" s="45"/>
      <c r="B1610" s="296"/>
      <c r="C1610" s="1677"/>
      <c r="D1610" s="1678"/>
      <c r="E1610" s="1678"/>
      <c r="F1610" s="1678"/>
      <c r="G1610" s="1678"/>
      <c r="H1610" s="1681"/>
      <c r="I1610" s="296"/>
      <c r="J1610" s="42"/>
      <c r="K1610" s="42"/>
      <c r="L1610" s="42"/>
      <c r="M1610" s="42"/>
      <c r="N1610" s="42"/>
      <c r="O1610" s="45"/>
      <c r="P1610" s="45"/>
      <c r="Q1610" s="45"/>
      <c r="R1610" s="45"/>
      <c r="S1610" s="45"/>
      <c r="T1610" s="45"/>
      <c r="U1610" s="45"/>
      <c r="V1610" s="45"/>
      <c r="W1610" s="45"/>
      <c r="X1610" s="45"/>
      <c r="Y1610" s="45"/>
      <c r="Z1610" s="45"/>
      <c r="AA1610" s="45"/>
      <c r="AB1610" s="45"/>
      <c r="AC1610" s="45"/>
      <c r="AD1610" s="45"/>
      <c r="AE1610" s="45"/>
      <c r="AF1610" s="45"/>
      <c r="AG1610" s="44"/>
    </row>
    <row r="1611" spans="1:33" ht="16.5" thickBot="1" x14ac:dyDescent="0.3">
      <c r="A1611" s="45"/>
      <c r="B1611" s="296"/>
      <c r="C1611" s="1677"/>
      <c r="D1611" s="1678"/>
      <c r="E1611" s="1678"/>
      <c r="F1611" s="1678"/>
      <c r="G1611" s="1678"/>
      <c r="H1611" s="1681"/>
      <c r="I1611" s="296"/>
      <c r="J1611" s="42"/>
      <c r="K1611" s="42"/>
      <c r="L1611" s="42"/>
      <c r="M1611" s="42"/>
      <c r="N1611" s="42"/>
      <c r="O1611" s="45"/>
      <c r="P1611" s="45"/>
      <c r="Q1611" s="45"/>
      <c r="R1611" s="45"/>
      <c r="S1611" s="45"/>
      <c r="T1611" s="45"/>
      <c r="U1611" s="45"/>
      <c r="V1611" s="45"/>
      <c r="W1611" s="45"/>
      <c r="X1611" s="45"/>
      <c r="Y1611" s="45"/>
      <c r="Z1611" s="45"/>
      <c r="AA1611" s="45"/>
      <c r="AB1611" s="45"/>
      <c r="AC1611" s="45"/>
      <c r="AD1611" s="45"/>
      <c r="AE1611" s="45"/>
      <c r="AF1611" s="45"/>
      <c r="AG1611" s="44"/>
    </row>
    <row r="1612" spans="1:33" ht="16.5" thickBot="1" x14ac:dyDescent="0.3">
      <c r="A1612" s="45"/>
      <c r="B1612" s="296"/>
      <c r="C1612" s="1677"/>
      <c r="D1612" s="1678"/>
      <c r="E1612" s="1678"/>
      <c r="F1612" s="1678"/>
      <c r="G1612" s="1678"/>
      <c r="H1612" s="1681"/>
      <c r="I1612" s="296"/>
      <c r="J1612" s="42"/>
      <c r="K1612" s="42"/>
      <c r="L1612" s="42"/>
      <c r="M1612" s="42"/>
      <c r="N1612" s="42"/>
      <c r="O1612" s="45"/>
      <c r="P1612" s="45"/>
      <c r="Q1612" s="45"/>
      <c r="R1612" s="45"/>
      <c r="S1612" s="45"/>
      <c r="T1612" s="45"/>
      <c r="U1612" s="45"/>
      <c r="V1612" s="45"/>
      <c r="W1612" s="45"/>
      <c r="X1612" s="45"/>
      <c r="Y1612" s="45"/>
      <c r="Z1612" s="45"/>
      <c r="AA1612" s="45"/>
      <c r="AB1612" s="45"/>
      <c r="AC1612" s="45"/>
      <c r="AD1612" s="45"/>
      <c r="AE1612" s="45"/>
      <c r="AF1612" s="45"/>
      <c r="AG1612" s="44"/>
    </row>
    <row r="1613" spans="1:33" ht="16.5" thickBot="1" x14ac:dyDescent="0.3">
      <c r="A1613" s="45"/>
      <c r="B1613" s="296"/>
      <c r="C1613" s="1682"/>
      <c r="D1613" s="1425"/>
      <c r="E1613" s="1428"/>
      <c r="F1613" s="1678"/>
      <c r="G1613" s="1678"/>
      <c r="H1613" s="1683"/>
      <c r="I1613" s="296"/>
      <c r="J1613" s="42"/>
      <c r="K1613" s="42"/>
      <c r="L1613" s="42"/>
      <c r="M1613" s="42"/>
      <c r="N1613" s="42"/>
      <c r="O1613" s="45"/>
      <c r="P1613" s="45"/>
      <c r="Q1613" s="45"/>
      <c r="R1613" s="45"/>
      <c r="S1613" s="45"/>
      <c r="T1613" s="45"/>
      <c r="U1613" s="45"/>
      <c r="V1613" s="45"/>
      <c r="W1613" s="45"/>
      <c r="X1613" s="45"/>
      <c r="Y1613" s="45"/>
      <c r="Z1613" s="45"/>
      <c r="AA1613" s="45"/>
      <c r="AB1613" s="45"/>
      <c r="AC1613" s="45"/>
      <c r="AD1613" s="45"/>
      <c r="AE1613" s="45"/>
      <c r="AF1613" s="45"/>
      <c r="AG1613" s="44"/>
    </row>
    <row r="1614" spans="1:33" ht="16.5" thickBot="1" x14ac:dyDescent="0.3">
      <c r="A1614" s="45"/>
      <c r="B1614" s="296"/>
      <c r="C1614" s="1429"/>
      <c r="D1614" s="296"/>
      <c r="E1614" s="296"/>
      <c r="F1614" s="296"/>
      <c r="G1614" s="296"/>
      <c r="H1614" s="1400"/>
      <c r="I1614" s="296"/>
      <c r="J1614" s="42"/>
      <c r="K1614" s="42"/>
      <c r="L1614" s="42"/>
      <c r="M1614" s="42"/>
      <c r="N1614" s="42"/>
      <c r="O1614" s="45"/>
      <c r="P1614" s="45"/>
      <c r="Q1614" s="45"/>
      <c r="R1614" s="45"/>
      <c r="S1614" s="45"/>
      <c r="T1614" s="45"/>
      <c r="U1614" s="45"/>
      <c r="V1614" s="45"/>
      <c r="W1614" s="45"/>
      <c r="X1614" s="45"/>
      <c r="Y1614" s="45"/>
      <c r="Z1614" s="45"/>
      <c r="AA1614" s="45"/>
      <c r="AB1614" s="45"/>
      <c r="AC1614" s="45"/>
      <c r="AD1614" s="45"/>
      <c r="AE1614" s="45"/>
      <c r="AF1614" s="45"/>
      <c r="AG1614" s="44"/>
    </row>
    <row r="1615" spans="1:33" ht="16.5" thickBot="1" x14ac:dyDescent="0.3">
      <c r="A1615" s="45"/>
      <c r="B1615" s="296"/>
      <c r="C1615" s="1429"/>
      <c r="D1615" s="296"/>
      <c r="E1615" s="296"/>
      <c r="F1615" s="296"/>
      <c r="G1615" s="296"/>
      <c r="H1615" s="1400"/>
      <c r="I1615" s="296"/>
      <c r="J1615" s="42"/>
      <c r="K1615" s="42"/>
      <c r="L1615" s="42"/>
      <c r="M1615" s="42"/>
      <c r="N1615" s="42"/>
      <c r="O1615" s="45"/>
      <c r="P1615" s="45"/>
      <c r="Q1615" s="45"/>
      <c r="R1615" s="45"/>
      <c r="S1615" s="45"/>
      <c r="T1615" s="45"/>
      <c r="U1615" s="45"/>
      <c r="V1615" s="45"/>
      <c r="W1615" s="45"/>
      <c r="X1615" s="45"/>
      <c r="Y1615" s="45"/>
      <c r="Z1615" s="45"/>
      <c r="AA1615" s="45"/>
      <c r="AB1615" s="45"/>
      <c r="AC1615" s="45"/>
      <c r="AD1615" s="45"/>
      <c r="AE1615" s="45"/>
      <c r="AF1615" s="45"/>
      <c r="AG1615" s="44"/>
    </row>
    <row r="1616" spans="1:33" ht="16.5" thickBot="1" x14ac:dyDescent="0.3">
      <c r="A1616" s="45"/>
      <c r="B1616" s="292"/>
      <c r="C1616" s="337"/>
      <c r="D1616" s="293"/>
      <c r="E1616" s="293"/>
      <c r="F1616" s="293"/>
      <c r="G1616" s="293"/>
      <c r="H1616" s="338"/>
      <c r="I1616" s="293"/>
      <c r="J1616" s="42"/>
      <c r="K1616" s="42"/>
      <c r="L1616" s="42"/>
      <c r="M1616" s="42"/>
      <c r="N1616" s="42"/>
      <c r="O1616" s="45"/>
      <c r="P1616" s="45"/>
      <c r="Q1616" s="45"/>
      <c r="R1616" s="45"/>
      <c r="S1616" s="45"/>
      <c r="T1616" s="45"/>
      <c r="U1616" s="45"/>
      <c r="V1616" s="45"/>
      <c r="W1616" s="45"/>
      <c r="X1616" s="45"/>
      <c r="Y1616" s="45"/>
      <c r="Z1616" s="45"/>
      <c r="AA1616" s="45"/>
      <c r="AB1616" s="45"/>
      <c r="AC1616" s="45"/>
      <c r="AD1616" s="45"/>
      <c r="AE1616" s="45"/>
      <c r="AF1616" s="45"/>
      <c r="AG1616" s="44"/>
    </row>
    <row r="1617" spans="1:33" ht="16.5" thickBot="1" x14ac:dyDescent="0.3">
      <c r="A1617" s="45"/>
      <c r="B1617" s="292"/>
      <c r="C1617" s="337"/>
      <c r="D1617" s="293"/>
      <c r="E1617" s="293"/>
      <c r="F1617" s="293"/>
      <c r="G1617" s="293"/>
      <c r="H1617" s="338"/>
      <c r="I1617" s="293"/>
      <c r="J1617" s="42"/>
      <c r="K1617" s="42"/>
      <c r="L1617" s="42"/>
      <c r="M1617" s="42"/>
      <c r="N1617" s="42"/>
      <c r="O1617" s="45"/>
      <c r="P1617" s="45"/>
      <c r="Q1617" s="45"/>
      <c r="R1617" s="45"/>
      <c r="S1617" s="45"/>
      <c r="T1617" s="45"/>
      <c r="U1617" s="45"/>
      <c r="V1617" s="45"/>
      <c r="W1617" s="45"/>
      <c r="X1617" s="45"/>
      <c r="Y1617" s="45"/>
      <c r="Z1617" s="45"/>
      <c r="AA1617" s="45"/>
      <c r="AB1617" s="45"/>
      <c r="AC1617" s="45"/>
      <c r="AD1617" s="45"/>
      <c r="AE1617" s="45"/>
      <c r="AF1617" s="45"/>
      <c r="AG1617" s="44"/>
    </row>
    <row r="1618" spans="1:33" ht="16.5" thickBot="1" x14ac:dyDescent="0.3">
      <c r="A1618" s="45"/>
      <c r="B1618" s="292"/>
      <c r="C1618" s="337"/>
      <c r="D1618" s="293"/>
      <c r="E1618" s="293"/>
      <c r="F1618" s="293"/>
      <c r="G1618" s="293"/>
      <c r="H1618" s="338"/>
      <c r="I1618" s="293"/>
      <c r="J1618" s="42"/>
      <c r="K1618" s="42"/>
      <c r="L1618" s="42"/>
      <c r="M1618" s="42"/>
      <c r="N1618" s="42"/>
      <c r="O1618" s="45"/>
      <c r="P1618" s="45"/>
      <c r="Q1618" s="45"/>
      <c r="R1618" s="45"/>
      <c r="S1618" s="45"/>
      <c r="T1618" s="45"/>
      <c r="U1618" s="45"/>
      <c r="V1618" s="45"/>
      <c r="W1618" s="45"/>
      <c r="X1618" s="45"/>
      <c r="Y1618" s="45"/>
      <c r="Z1618" s="45"/>
      <c r="AA1618" s="45"/>
      <c r="AB1618" s="45"/>
      <c r="AC1618" s="45"/>
      <c r="AD1618" s="45"/>
      <c r="AE1618" s="45"/>
      <c r="AF1618" s="45"/>
      <c r="AG1618" s="44"/>
    </row>
    <row r="1619" spans="1:33" ht="16.5" thickBot="1" x14ac:dyDescent="0.3">
      <c r="A1619" s="45"/>
      <c r="B1619" s="292"/>
      <c r="C1619" s="337"/>
      <c r="D1619" s="293"/>
      <c r="E1619" s="293"/>
      <c r="F1619" s="293"/>
      <c r="G1619" s="293"/>
      <c r="H1619" s="338"/>
      <c r="I1619" s="293"/>
      <c r="J1619" s="42"/>
      <c r="K1619" s="42"/>
      <c r="L1619" s="42"/>
      <c r="M1619" s="42"/>
      <c r="N1619" s="42"/>
      <c r="O1619" s="45"/>
      <c r="P1619" s="45"/>
      <c r="Q1619" s="45"/>
      <c r="R1619" s="45"/>
      <c r="S1619" s="45"/>
      <c r="T1619" s="45"/>
      <c r="U1619" s="45"/>
      <c r="V1619" s="45"/>
      <c r="W1619" s="45"/>
      <c r="X1619" s="45"/>
      <c r="Y1619" s="45"/>
      <c r="Z1619" s="45"/>
      <c r="AA1619" s="45"/>
      <c r="AB1619" s="45"/>
      <c r="AC1619" s="45"/>
      <c r="AD1619" s="45"/>
      <c r="AE1619" s="45"/>
      <c r="AF1619" s="45"/>
      <c r="AG1619" s="44"/>
    </row>
    <row r="1620" spans="1:33" ht="38.25" thickBot="1" x14ac:dyDescent="0.3">
      <c r="A1620" s="45"/>
      <c r="B1620" s="479" t="s">
        <v>1</v>
      </c>
      <c r="C1620" s="479" t="s">
        <v>152</v>
      </c>
      <c r="D1620" s="479" t="s">
        <v>151</v>
      </c>
      <c r="E1620" s="479" t="s">
        <v>30</v>
      </c>
      <c r="F1620" s="479" t="s">
        <v>57</v>
      </c>
      <c r="G1620" s="479" t="s">
        <v>314</v>
      </c>
      <c r="H1620" s="981" t="s">
        <v>315</v>
      </c>
      <c r="I1620" s="479" t="s">
        <v>58</v>
      </c>
      <c r="J1620" s="42"/>
      <c r="K1620" s="42"/>
      <c r="L1620" s="42"/>
      <c r="M1620" s="42"/>
      <c r="N1620" s="42"/>
      <c r="O1620" s="45"/>
      <c r="P1620" s="45"/>
      <c r="Q1620" s="45"/>
      <c r="R1620" s="45"/>
      <c r="S1620" s="45"/>
      <c r="T1620" s="45"/>
      <c r="U1620" s="45"/>
      <c r="V1620" s="45"/>
      <c r="W1620" s="45"/>
      <c r="X1620" s="45"/>
      <c r="Y1620" s="45"/>
      <c r="Z1620" s="45"/>
      <c r="AA1620" s="45"/>
      <c r="AB1620" s="45"/>
      <c r="AC1620" s="45"/>
      <c r="AD1620" s="45"/>
      <c r="AE1620" s="45"/>
      <c r="AF1620" s="45"/>
      <c r="AG1620" s="44"/>
    </row>
    <row r="1621" spans="1:33" ht="16.5" thickBot="1" x14ac:dyDescent="0.3">
      <c r="A1621" s="45"/>
      <c r="B1621" s="292"/>
      <c r="C1621" s="337"/>
      <c r="D1621" s="293"/>
      <c r="E1621" s="293"/>
      <c r="F1621" s="293"/>
      <c r="G1621" s="293"/>
      <c r="H1621" s="338"/>
      <c r="I1621" s="293"/>
      <c r="J1621" s="42"/>
      <c r="K1621" s="42"/>
      <c r="L1621" s="42"/>
      <c r="M1621" s="42"/>
      <c r="N1621" s="42"/>
      <c r="O1621" s="45"/>
      <c r="P1621" s="45"/>
      <c r="Q1621" s="45"/>
      <c r="R1621" s="45"/>
      <c r="S1621" s="45"/>
      <c r="T1621" s="45"/>
      <c r="U1621" s="45"/>
      <c r="V1621" s="45"/>
      <c r="W1621" s="45"/>
      <c r="X1621" s="45"/>
      <c r="Y1621" s="45"/>
      <c r="Z1621" s="45"/>
      <c r="AA1621" s="45"/>
      <c r="AB1621" s="45"/>
      <c r="AC1621" s="45"/>
      <c r="AD1621" s="45"/>
      <c r="AE1621" s="45"/>
      <c r="AF1621" s="45"/>
      <c r="AG1621" s="44"/>
    </row>
    <row r="1622" spans="1:33" ht="16.5" thickBot="1" x14ac:dyDescent="0.3">
      <c r="A1622" s="45"/>
      <c r="B1622" s="292"/>
      <c r="C1622" s="337"/>
      <c r="D1622" s="293"/>
      <c r="E1622" s="293"/>
      <c r="F1622" s="293"/>
      <c r="G1622" s="293"/>
      <c r="H1622" s="338"/>
      <c r="I1622" s="293"/>
      <c r="J1622" s="42"/>
      <c r="K1622" s="42"/>
      <c r="L1622" s="42"/>
      <c r="M1622" s="42"/>
      <c r="N1622" s="42"/>
      <c r="O1622" s="45"/>
      <c r="P1622" s="45"/>
      <c r="Q1622" s="45"/>
      <c r="R1622" s="45"/>
      <c r="S1622" s="45"/>
      <c r="T1622" s="45"/>
      <c r="U1622" s="45"/>
      <c r="V1622" s="45"/>
      <c r="W1622" s="45"/>
      <c r="X1622" s="45"/>
      <c r="Y1622" s="45"/>
      <c r="Z1622" s="45"/>
      <c r="AA1622" s="45"/>
      <c r="AB1622" s="45"/>
      <c r="AC1622" s="45"/>
      <c r="AD1622" s="45"/>
      <c r="AE1622" s="45"/>
      <c r="AF1622" s="45"/>
      <c r="AG1622" s="44"/>
    </row>
    <row r="1623" spans="1:33" ht="16.5" thickBot="1" x14ac:dyDescent="0.3">
      <c r="A1623" s="45"/>
      <c r="B1623" s="292"/>
      <c r="C1623" s="337"/>
      <c r="D1623" s="293"/>
      <c r="E1623" s="293"/>
      <c r="F1623" s="293"/>
      <c r="G1623" s="293"/>
      <c r="H1623" s="338"/>
      <c r="I1623" s="293"/>
      <c r="J1623" s="42"/>
      <c r="K1623" s="42"/>
      <c r="L1623" s="42"/>
      <c r="M1623" s="42"/>
      <c r="N1623" s="42"/>
      <c r="O1623" s="45"/>
      <c r="P1623" s="45"/>
      <c r="Q1623" s="45"/>
      <c r="R1623" s="45"/>
      <c r="S1623" s="45"/>
      <c r="T1623" s="45"/>
      <c r="U1623" s="45"/>
      <c r="V1623" s="45"/>
      <c r="W1623" s="45"/>
      <c r="X1623" s="45"/>
      <c r="Y1623" s="45"/>
      <c r="Z1623" s="45"/>
      <c r="AA1623" s="45"/>
      <c r="AB1623" s="45"/>
      <c r="AC1623" s="45"/>
      <c r="AD1623" s="45"/>
      <c r="AE1623" s="45"/>
      <c r="AF1623" s="45"/>
      <c r="AG1623" s="44"/>
    </row>
    <row r="1624" spans="1:33" ht="16.5" thickBot="1" x14ac:dyDescent="0.3">
      <c r="A1624" s="45"/>
      <c r="B1624" s="292"/>
      <c r="C1624" s="337"/>
      <c r="D1624" s="293"/>
      <c r="E1624" s="293"/>
      <c r="F1624" s="293"/>
      <c r="G1624" s="293"/>
      <c r="H1624" s="338"/>
      <c r="I1624" s="293"/>
      <c r="J1624" s="42"/>
      <c r="K1624" s="42"/>
      <c r="L1624" s="42"/>
      <c r="M1624" s="42"/>
      <c r="N1624" s="42"/>
      <c r="O1624" s="45"/>
      <c r="P1624" s="45"/>
      <c r="Q1624" s="45"/>
      <c r="R1624" s="45"/>
      <c r="S1624" s="45"/>
      <c r="T1624" s="45"/>
      <c r="U1624" s="45"/>
      <c r="V1624" s="45"/>
      <c r="W1624" s="45"/>
      <c r="X1624" s="45"/>
      <c r="Y1624" s="45"/>
      <c r="Z1624" s="45"/>
      <c r="AA1624" s="45"/>
      <c r="AB1624" s="45"/>
      <c r="AC1624" s="45"/>
      <c r="AD1624" s="45"/>
      <c r="AE1624" s="45"/>
      <c r="AF1624" s="45"/>
      <c r="AG1624" s="44"/>
    </row>
    <row r="1625" spans="1:33" ht="16.5" thickBot="1" x14ac:dyDescent="0.3">
      <c r="A1625" s="45"/>
      <c r="B1625" s="292"/>
      <c r="C1625" s="337"/>
      <c r="D1625" s="293"/>
      <c r="E1625" s="293"/>
      <c r="F1625" s="293"/>
      <c r="G1625" s="293"/>
      <c r="H1625" s="338"/>
      <c r="I1625" s="293"/>
      <c r="J1625" s="42"/>
      <c r="K1625" s="42"/>
      <c r="L1625" s="42"/>
      <c r="M1625" s="42"/>
      <c r="N1625" s="42"/>
      <c r="O1625" s="45"/>
      <c r="P1625" s="45"/>
      <c r="Q1625" s="45"/>
      <c r="R1625" s="45"/>
      <c r="S1625" s="45"/>
      <c r="T1625" s="45"/>
      <c r="U1625" s="45"/>
      <c r="V1625" s="45"/>
      <c r="W1625" s="45"/>
      <c r="X1625" s="45"/>
      <c r="Y1625" s="45"/>
      <c r="Z1625" s="45"/>
      <c r="AA1625" s="45"/>
      <c r="AB1625" s="45"/>
      <c r="AC1625" s="45"/>
      <c r="AD1625" s="45"/>
      <c r="AE1625" s="45"/>
      <c r="AF1625" s="45"/>
      <c r="AG1625" s="44"/>
    </row>
    <row r="1626" spans="1:33" ht="16.5" thickBot="1" x14ac:dyDescent="0.3">
      <c r="A1626" s="45"/>
      <c r="B1626" s="292"/>
      <c r="C1626" s="337"/>
      <c r="D1626" s="293"/>
      <c r="E1626" s="293"/>
      <c r="F1626" s="293"/>
      <c r="G1626" s="293"/>
      <c r="H1626" s="338"/>
      <c r="I1626" s="293"/>
      <c r="J1626" s="42"/>
      <c r="K1626" s="42"/>
      <c r="L1626" s="42"/>
      <c r="M1626" s="42"/>
      <c r="N1626" s="42"/>
      <c r="O1626" s="45"/>
      <c r="P1626" s="45"/>
      <c r="Q1626" s="45"/>
      <c r="R1626" s="45"/>
      <c r="S1626" s="45"/>
      <c r="T1626" s="45"/>
      <c r="U1626" s="45"/>
      <c r="V1626" s="45"/>
      <c r="W1626" s="45"/>
      <c r="X1626" s="45"/>
      <c r="Y1626" s="45"/>
      <c r="Z1626" s="45"/>
      <c r="AA1626" s="45"/>
      <c r="AB1626" s="45"/>
      <c r="AC1626" s="45"/>
      <c r="AD1626" s="45"/>
      <c r="AE1626" s="45"/>
      <c r="AF1626" s="45"/>
      <c r="AG1626" s="44"/>
    </row>
    <row r="1627" spans="1:33" ht="16.5" thickBot="1" x14ac:dyDescent="0.3">
      <c r="A1627" s="45"/>
      <c r="B1627" s="292"/>
      <c r="C1627" s="337"/>
      <c r="D1627" s="293"/>
      <c r="E1627" s="293"/>
      <c r="F1627" s="293"/>
      <c r="G1627" s="293"/>
      <c r="H1627" s="338"/>
      <c r="I1627" s="293"/>
      <c r="J1627" s="42"/>
      <c r="K1627" s="42"/>
      <c r="L1627" s="42"/>
      <c r="M1627" s="42"/>
      <c r="N1627" s="42"/>
      <c r="O1627" s="45"/>
      <c r="P1627" s="45"/>
      <c r="Q1627" s="45"/>
      <c r="R1627" s="45"/>
      <c r="S1627" s="45"/>
      <c r="T1627" s="45"/>
      <c r="U1627" s="45"/>
      <c r="V1627" s="45"/>
      <c r="W1627" s="45"/>
      <c r="X1627" s="45"/>
      <c r="Y1627" s="45"/>
      <c r="Z1627" s="45"/>
      <c r="AA1627" s="45"/>
      <c r="AB1627" s="45"/>
      <c r="AC1627" s="45"/>
      <c r="AD1627" s="45"/>
      <c r="AE1627" s="45"/>
      <c r="AF1627" s="45"/>
      <c r="AG1627" s="44"/>
    </row>
    <row r="1628" spans="1:33" ht="16.5" thickBot="1" x14ac:dyDescent="0.3">
      <c r="A1628" s="45"/>
      <c r="B1628" s="292"/>
      <c r="C1628" s="337"/>
      <c r="D1628" s="293"/>
      <c r="E1628" s="293"/>
      <c r="F1628" s="293"/>
      <c r="G1628" s="293"/>
      <c r="H1628" s="338"/>
      <c r="I1628" s="293"/>
      <c r="J1628" s="42"/>
      <c r="K1628" s="42"/>
      <c r="L1628" s="42"/>
      <c r="M1628" s="42"/>
      <c r="N1628" s="42"/>
      <c r="O1628" s="45"/>
      <c r="P1628" s="45"/>
      <c r="Q1628" s="45"/>
      <c r="R1628" s="45"/>
      <c r="S1628" s="45"/>
      <c r="T1628" s="45"/>
      <c r="U1628" s="45"/>
      <c r="V1628" s="45"/>
      <c r="W1628" s="45"/>
      <c r="X1628" s="45"/>
      <c r="Y1628" s="45"/>
      <c r="Z1628" s="45"/>
      <c r="AA1628" s="45"/>
      <c r="AB1628" s="45"/>
      <c r="AC1628" s="45"/>
      <c r="AD1628" s="45"/>
      <c r="AE1628" s="45"/>
      <c r="AF1628" s="45"/>
      <c r="AG1628" s="44"/>
    </row>
    <row r="1629" spans="1:33" ht="16.5" thickBot="1" x14ac:dyDescent="0.3">
      <c r="A1629" s="45"/>
      <c r="B1629" s="292"/>
      <c r="C1629" s="337"/>
      <c r="D1629" s="293"/>
      <c r="E1629" s="293"/>
      <c r="F1629" s="293"/>
      <c r="G1629" s="293"/>
      <c r="H1629" s="338"/>
      <c r="I1629" s="293"/>
      <c r="J1629" s="42"/>
      <c r="K1629" s="42"/>
      <c r="L1629" s="42"/>
      <c r="M1629" s="42"/>
      <c r="N1629" s="42"/>
      <c r="O1629" s="45"/>
      <c r="P1629" s="45"/>
      <c r="Q1629" s="45"/>
      <c r="R1629" s="45"/>
      <c r="S1629" s="45"/>
      <c r="T1629" s="45"/>
      <c r="U1629" s="45"/>
      <c r="V1629" s="45"/>
      <c r="W1629" s="45"/>
      <c r="X1629" s="45"/>
      <c r="Y1629" s="45"/>
      <c r="Z1629" s="45"/>
      <c r="AA1629" s="45"/>
      <c r="AB1629" s="45"/>
      <c r="AC1629" s="45"/>
      <c r="AD1629" s="45"/>
      <c r="AE1629" s="45"/>
      <c r="AF1629" s="45"/>
      <c r="AG1629" s="44"/>
    </row>
    <row r="1630" spans="1:33" ht="16.5" thickBot="1" x14ac:dyDescent="0.3">
      <c r="A1630" s="45"/>
      <c r="B1630" s="292"/>
      <c r="C1630" s="337"/>
      <c r="D1630" s="293"/>
      <c r="E1630" s="293"/>
      <c r="F1630" s="293"/>
      <c r="G1630" s="293"/>
      <c r="H1630" s="338"/>
      <c r="I1630" s="293"/>
      <c r="J1630" s="42"/>
      <c r="K1630" s="42"/>
      <c r="L1630" s="42"/>
      <c r="M1630" s="42"/>
      <c r="N1630" s="42"/>
      <c r="O1630" s="45"/>
      <c r="P1630" s="45"/>
      <c r="Q1630" s="45"/>
      <c r="R1630" s="45"/>
      <c r="S1630" s="45"/>
      <c r="T1630" s="45"/>
      <c r="U1630" s="45"/>
      <c r="V1630" s="45"/>
      <c r="W1630" s="45"/>
      <c r="X1630" s="45"/>
      <c r="Y1630" s="45"/>
      <c r="Z1630" s="45"/>
      <c r="AA1630" s="45"/>
      <c r="AB1630" s="45"/>
      <c r="AC1630" s="45"/>
      <c r="AD1630" s="45"/>
      <c r="AE1630" s="45"/>
      <c r="AF1630" s="45"/>
      <c r="AG1630" s="44"/>
    </row>
    <row r="1631" spans="1:33" ht="16.5" thickBot="1" x14ac:dyDescent="0.3">
      <c r="A1631" s="45"/>
      <c r="B1631" s="292"/>
      <c r="C1631" s="337"/>
      <c r="D1631" s="293"/>
      <c r="E1631" s="293"/>
      <c r="F1631" s="293"/>
      <c r="G1631" s="293"/>
      <c r="H1631" s="338"/>
      <c r="I1631" s="293"/>
      <c r="J1631" s="42"/>
      <c r="K1631" s="42"/>
      <c r="L1631" s="42"/>
      <c r="M1631" s="42"/>
      <c r="N1631" s="42"/>
      <c r="O1631" s="45"/>
      <c r="P1631" s="45"/>
      <c r="Q1631" s="45"/>
      <c r="R1631" s="45"/>
      <c r="S1631" s="45"/>
      <c r="T1631" s="45"/>
      <c r="U1631" s="45"/>
      <c r="V1631" s="45"/>
      <c r="W1631" s="45"/>
      <c r="X1631" s="45"/>
      <c r="Y1631" s="45"/>
      <c r="Z1631" s="45"/>
      <c r="AA1631" s="45"/>
      <c r="AB1631" s="45"/>
      <c r="AC1631" s="45"/>
      <c r="AD1631" s="45"/>
      <c r="AE1631" s="45"/>
      <c r="AF1631" s="45"/>
      <c r="AG1631" s="44"/>
    </row>
    <row r="1632" spans="1:33" ht="16.5" thickBot="1" x14ac:dyDescent="0.3">
      <c r="A1632" s="45"/>
      <c r="B1632" s="292"/>
      <c r="C1632" s="337"/>
      <c r="D1632" s="293"/>
      <c r="E1632" s="293"/>
      <c r="F1632" s="293"/>
      <c r="G1632" s="293"/>
      <c r="H1632" s="338"/>
      <c r="I1632" s="293"/>
      <c r="J1632" s="42"/>
      <c r="K1632" s="42"/>
      <c r="L1632" s="42"/>
      <c r="M1632" s="42"/>
      <c r="N1632" s="42"/>
      <c r="O1632" s="45"/>
      <c r="P1632" s="45"/>
      <c r="Q1632" s="45"/>
      <c r="R1632" s="45"/>
      <c r="S1632" s="45"/>
      <c r="T1632" s="45"/>
      <c r="U1632" s="45"/>
      <c r="V1632" s="45"/>
      <c r="W1632" s="45"/>
      <c r="X1632" s="45"/>
      <c r="Y1632" s="45"/>
      <c r="Z1632" s="45"/>
      <c r="AA1632" s="45"/>
      <c r="AB1632" s="45"/>
      <c r="AC1632" s="45"/>
      <c r="AD1632" s="45"/>
      <c r="AE1632" s="45"/>
      <c r="AF1632" s="45"/>
      <c r="AG1632" s="44"/>
    </row>
    <row r="1633" spans="1:33" ht="16.5" thickBot="1" x14ac:dyDescent="0.3">
      <c r="A1633" s="45"/>
      <c r="B1633" s="292"/>
      <c r="C1633" s="337"/>
      <c r="D1633" s="293"/>
      <c r="E1633" s="293"/>
      <c r="F1633" s="293"/>
      <c r="G1633" s="293"/>
      <c r="H1633" s="338"/>
      <c r="I1633" s="293"/>
      <c r="J1633" s="42"/>
      <c r="K1633" s="42"/>
      <c r="L1633" s="42"/>
      <c r="M1633" s="42"/>
      <c r="N1633" s="42"/>
      <c r="O1633" s="45"/>
      <c r="P1633" s="45"/>
      <c r="Q1633" s="45"/>
      <c r="R1633" s="45"/>
      <c r="S1633" s="45"/>
      <c r="T1633" s="45"/>
      <c r="U1633" s="45"/>
      <c r="V1633" s="45"/>
      <c r="W1633" s="45"/>
      <c r="X1633" s="45"/>
      <c r="Y1633" s="45"/>
      <c r="Z1633" s="45"/>
      <c r="AA1633" s="45"/>
      <c r="AB1633" s="45"/>
      <c r="AC1633" s="45"/>
      <c r="AD1633" s="45"/>
      <c r="AE1633" s="45"/>
      <c r="AF1633" s="45"/>
      <c r="AG1633" s="44"/>
    </row>
    <row r="1634" spans="1:33" ht="16.5" thickBot="1" x14ac:dyDescent="0.3">
      <c r="A1634" s="45"/>
      <c r="B1634" s="292"/>
      <c r="C1634" s="337"/>
      <c r="D1634" s="293"/>
      <c r="E1634" s="293"/>
      <c r="F1634" s="293"/>
      <c r="G1634" s="293"/>
      <c r="H1634" s="338"/>
      <c r="I1634" s="293"/>
      <c r="J1634" s="42"/>
      <c r="K1634" s="42"/>
      <c r="L1634" s="42"/>
      <c r="M1634" s="42"/>
      <c r="N1634" s="42"/>
      <c r="O1634" s="45"/>
      <c r="P1634" s="45"/>
      <c r="Q1634" s="45"/>
      <c r="R1634" s="45"/>
      <c r="S1634" s="45"/>
      <c r="T1634" s="45"/>
      <c r="U1634" s="45"/>
      <c r="V1634" s="45"/>
      <c r="W1634" s="45"/>
      <c r="X1634" s="45"/>
      <c r="Y1634" s="45"/>
      <c r="Z1634" s="45"/>
      <c r="AA1634" s="45"/>
      <c r="AB1634" s="45"/>
      <c r="AC1634" s="45"/>
      <c r="AD1634" s="45"/>
      <c r="AE1634" s="45"/>
      <c r="AF1634" s="45"/>
      <c r="AG1634" s="44"/>
    </row>
    <row r="1635" spans="1:33" ht="16.5" thickBot="1" x14ac:dyDescent="0.3">
      <c r="A1635" s="45"/>
      <c r="B1635" s="292"/>
      <c r="C1635" s="337"/>
      <c r="D1635" s="293"/>
      <c r="E1635" s="293"/>
      <c r="F1635" s="293"/>
      <c r="G1635" s="293"/>
      <c r="H1635" s="338"/>
      <c r="I1635" s="293"/>
      <c r="J1635" s="42"/>
      <c r="K1635" s="42"/>
      <c r="L1635" s="42"/>
      <c r="M1635" s="42"/>
      <c r="N1635" s="42"/>
      <c r="O1635" s="45"/>
      <c r="P1635" s="45"/>
      <c r="Q1635" s="45"/>
      <c r="R1635" s="45"/>
      <c r="S1635" s="45"/>
      <c r="T1635" s="45"/>
      <c r="U1635" s="45"/>
      <c r="V1635" s="45"/>
      <c r="W1635" s="45"/>
      <c r="X1635" s="45"/>
      <c r="Y1635" s="45"/>
      <c r="Z1635" s="45"/>
      <c r="AA1635" s="45"/>
      <c r="AB1635" s="45"/>
      <c r="AC1635" s="45"/>
      <c r="AD1635" s="45"/>
      <c r="AE1635" s="45"/>
      <c r="AF1635" s="45"/>
      <c r="AG1635" s="44"/>
    </row>
    <row r="1636" spans="1:33" ht="16.5" thickBot="1" x14ac:dyDescent="0.3">
      <c r="A1636" s="45"/>
      <c r="B1636" s="292"/>
      <c r="C1636" s="337"/>
      <c r="D1636" s="293"/>
      <c r="E1636" s="293"/>
      <c r="F1636" s="293"/>
      <c r="G1636" s="293"/>
      <c r="H1636" s="338"/>
      <c r="I1636" s="293"/>
      <c r="J1636" s="42"/>
      <c r="K1636" s="42"/>
      <c r="L1636" s="42"/>
      <c r="M1636" s="42"/>
      <c r="N1636" s="42"/>
      <c r="O1636" s="45"/>
      <c r="P1636" s="45"/>
      <c r="Q1636" s="45"/>
      <c r="R1636" s="45"/>
      <c r="S1636" s="45"/>
      <c r="T1636" s="45"/>
      <c r="U1636" s="45"/>
      <c r="V1636" s="45"/>
      <c r="W1636" s="45"/>
      <c r="X1636" s="45"/>
      <c r="Y1636" s="45"/>
      <c r="Z1636" s="45"/>
      <c r="AA1636" s="45"/>
      <c r="AB1636" s="45"/>
      <c r="AC1636" s="45"/>
      <c r="AD1636" s="45"/>
      <c r="AE1636" s="45"/>
      <c r="AF1636" s="45"/>
      <c r="AG1636" s="44"/>
    </row>
    <row r="1637" spans="1:33" ht="16.5" thickBot="1" x14ac:dyDescent="0.3">
      <c r="A1637" s="45"/>
      <c r="B1637" s="292"/>
      <c r="C1637" s="337"/>
      <c r="D1637" s="293"/>
      <c r="E1637" s="293"/>
      <c r="F1637" s="293"/>
      <c r="G1637" s="293"/>
      <c r="H1637" s="338"/>
      <c r="I1637" s="293"/>
      <c r="J1637" s="42"/>
      <c r="K1637" s="42"/>
      <c r="L1637" s="42"/>
      <c r="M1637" s="42"/>
      <c r="N1637" s="42"/>
      <c r="O1637" s="45"/>
      <c r="P1637" s="45"/>
      <c r="Q1637" s="45"/>
      <c r="R1637" s="45"/>
      <c r="S1637" s="45"/>
      <c r="T1637" s="45"/>
      <c r="U1637" s="45"/>
      <c r="V1637" s="45"/>
      <c r="W1637" s="45"/>
      <c r="X1637" s="45"/>
      <c r="Y1637" s="45"/>
      <c r="Z1637" s="45"/>
      <c r="AA1637" s="45"/>
      <c r="AB1637" s="45"/>
      <c r="AC1637" s="45"/>
      <c r="AD1637" s="45"/>
      <c r="AE1637" s="45"/>
      <c r="AF1637" s="45"/>
      <c r="AG1637" s="44"/>
    </row>
    <row r="1638" spans="1:33" ht="16.5" thickBot="1" x14ac:dyDescent="0.3">
      <c r="A1638" s="45"/>
      <c r="B1638" s="292"/>
      <c r="C1638" s="337"/>
      <c r="D1638" s="293"/>
      <c r="E1638" s="293"/>
      <c r="F1638" s="293"/>
      <c r="G1638" s="293"/>
      <c r="H1638" s="338"/>
      <c r="I1638" s="293"/>
      <c r="J1638" s="42"/>
      <c r="K1638" s="42"/>
      <c r="L1638" s="42"/>
      <c r="M1638" s="42"/>
      <c r="N1638" s="42"/>
      <c r="O1638" s="45"/>
      <c r="P1638" s="45"/>
      <c r="Q1638" s="45"/>
      <c r="R1638" s="45"/>
      <c r="S1638" s="45"/>
      <c r="T1638" s="45"/>
      <c r="U1638" s="45"/>
      <c r="V1638" s="45"/>
      <c r="W1638" s="45"/>
      <c r="X1638" s="45"/>
      <c r="Y1638" s="45"/>
      <c r="Z1638" s="45"/>
      <c r="AA1638" s="45"/>
      <c r="AB1638" s="45"/>
      <c r="AC1638" s="45"/>
      <c r="AD1638" s="45"/>
      <c r="AE1638" s="45"/>
      <c r="AF1638" s="45"/>
      <c r="AG1638" s="44"/>
    </row>
    <row r="1639" spans="1:33" ht="16.5" thickBot="1" x14ac:dyDescent="0.3">
      <c r="A1639" s="45"/>
      <c r="B1639" s="292"/>
      <c r="C1639" s="337"/>
      <c r="D1639" s="293"/>
      <c r="E1639" s="293"/>
      <c r="F1639" s="293"/>
      <c r="G1639" s="293"/>
      <c r="H1639" s="338"/>
      <c r="I1639" s="293"/>
      <c r="J1639" s="42"/>
      <c r="K1639" s="42"/>
      <c r="L1639" s="42"/>
      <c r="M1639" s="42"/>
      <c r="N1639" s="42"/>
      <c r="O1639" s="45"/>
      <c r="P1639" s="45"/>
      <c r="Q1639" s="45"/>
      <c r="R1639" s="45"/>
      <c r="S1639" s="45"/>
      <c r="T1639" s="45"/>
      <c r="U1639" s="45"/>
      <c r="V1639" s="45"/>
      <c r="W1639" s="45"/>
      <c r="X1639" s="45"/>
      <c r="Y1639" s="45"/>
      <c r="Z1639" s="45"/>
      <c r="AA1639" s="45"/>
      <c r="AB1639" s="45"/>
      <c r="AC1639" s="45"/>
      <c r="AD1639" s="45"/>
      <c r="AE1639" s="45"/>
      <c r="AF1639" s="45"/>
      <c r="AG1639" s="44"/>
    </row>
    <row r="1640" spans="1:33" ht="16.5" thickBot="1" x14ac:dyDescent="0.3">
      <c r="A1640" s="45"/>
      <c r="B1640" s="292"/>
      <c r="C1640" s="337"/>
      <c r="D1640" s="293"/>
      <c r="E1640" s="293"/>
      <c r="F1640" s="293"/>
      <c r="G1640" s="293"/>
      <c r="H1640" s="338"/>
      <c r="I1640" s="293"/>
      <c r="J1640" s="42"/>
      <c r="K1640" s="42"/>
      <c r="L1640" s="42"/>
      <c r="M1640" s="42"/>
      <c r="N1640" s="42"/>
      <c r="O1640" s="45"/>
      <c r="P1640" s="45"/>
      <c r="Q1640" s="45"/>
      <c r="R1640" s="45"/>
      <c r="S1640" s="45"/>
      <c r="T1640" s="45"/>
      <c r="U1640" s="45"/>
      <c r="V1640" s="45"/>
      <c r="W1640" s="45"/>
      <c r="X1640" s="45"/>
      <c r="Y1640" s="45"/>
      <c r="Z1640" s="45"/>
      <c r="AA1640" s="45"/>
      <c r="AB1640" s="45"/>
      <c r="AC1640" s="45"/>
      <c r="AD1640" s="45"/>
      <c r="AE1640" s="45"/>
      <c r="AF1640" s="45"/>
      <c r="AG1640" s="44"/>
    </row>
    <row r="1641" spans="1:33" ht="16.5" thickBot="1" x14ac:dyDescent="0.3">
      <c r="A1641" s="45"/>
      <c r="B1641" s="292"/>
      <c r="C1641" s="337"/>
      <c r="D1641" s="293"/>
      <c r="E1641" s="293"/>
      <c r="F1641" s="293"/>
      <c r="G1641" s="293"/>
      <c r="H1641" s="338"/>
      <c r="I1641" s="293"/>
      <c r="J1641" s="42"/>
      <c r="K1641" s="42"/>
      <c r="L1641" s="42"/>
      <c r="M1641" s="42"/>
      <c r="N1641" s="42"/>
      <c r="O1641" s="45"/>
      <c r="P1641" s="45"/>
      <c r="Q1641" s="45"/>
      <c r="R1641" s="45"/>
      <c r="S1641" s="45"/>
      <c r="T1641" s="45"/>
      <c r="U1641" s="45"/>
      <c r="V1641" s="45"/>
      <c r="W1641" s="45"/>
      <c r="X1641" s="45"/>
      <c r="Y1641" s="45"/>
      <c r="Z1641" s="45"/>
      <c r="AA1641" s="45"/>
      <c r="AB1641" s="45"/>
      <c r="AC1641" s="45"/>
      <c r="AD1641" s="45"/>
      <c r="AE1641" s="45"/>
      <c r="AF1641" s="45"/>
      <c r="AG1641" s="44"/>
    </row>
    <row r="1642" spans="1:33" ht="16.5" thickBot="1" x14ac:dyDescent="0.3">
      <c r="A1642" s="45"/>
      <c r="B1642" s="292"/>
      <c r="C1642" s="337"/>
      <c r="D1642" s="293"/>
      <c r="E1642" s="293"/>
      <c r="F1642" s="293"/>
      <c r="G1642" s="293"/>
      <c r="H1642" s="338"/>
      <c r="I1642" s="293"/>
      <c r="J1642" s="42"/>
      <c r="K1642" s="42"/>
      <c r="L1642" s="42"/>
      <c r="M1642" s="42"/>
      <c r="N1642" s="42"/>
      <c r="O1642" s="45"/>
      <c r="P1642" s="45"/>
      <c r="Q1642" s="45"/>
      <c r="R1642" s="45"/>
      <c r="S1642" s="45"/>
      <c r="T1642" s="45"/>
      <c r="U1642" s="45"/>
      <c r="V1642" s="45"/>
      <c r="W1642" s="45"/>
      <c r="X1642" s="45"/>
      <c r="Y1642" s="45"/>
      <c r="Z1642" s="45"/>
      <c r="AA1642" s="45"/>
      <c r="AB1642" s="45"/>
      <c r="AC1642" s="45"/>
      <c r="AD1642" s="45"/>
      <c r="AE1642" s="45"/>
      <c r="AF1642" s="45"/>
      <c r="AG1642" s="44"/>
    </row>
    <row r="1643" spans="1:33" ht="16.5" thickBot="1" x14ac:dyDescent="0.3">
      <c r="A1643" s="45"/>
      <c r="B1643" s="292"/>
      <c r="C1643" s="337"/>
      <c r="D1643" s="293"/>
      <c r="E1643" s="293"/>
      <c r="F1643" s="293"/>
      <c r="G1643" s="293"/>
      <c r="H1643" s="338"/>
      <c r="I1643" s="293"/>
      <c r="J1643" s="42"/>
      <c r="K1643" s="42"/>
      <c r="L1643" s="42"/>
      <c r="M1643" s="42"/>
      <c r="N1643" s="42"/>
      <c r="O1643" s="45"/>
      <c r="P1643" s="45"/>
      <c r="Q1643" s="45"/>
      <c r="R1643" s="45"/>
      <c r="S1643" s="45"/>
      <c r="T1643" s="45"/>
      <c r="U1643" s="45"/>
      <c r="V1643" s="45"/>
      <c r="W1643" s="45"/>
      <c r="X1643" s="45"/>
      <c r="Y1643" s="45"/>
      <c r="Z1643" s="45"/>
      <c r="AA1643" s="45"/>
      <c r="AB1643" s="45"/>
      <c r="AC1643" s="45"/>
      <c r="AD1643" s="45"/>
      <c r="AE1643" s="45"/>
      <c r="AF1643" s="45"/>
      <c r="AG1643" s="44"/>
    </row>
    <row r="1644" spans="1:33" ht="16.5" thickBot="1" x14ac:dyDescent="0.3">
      <c r="A1644" s="45"/>
      <c r="B1644" s="292"/>
      <c r="C1644" s="337"/>
      <c r="D1644" s="293"/>
      <c r="E1644" s="293"/>
      <c r="F1644" s="293"/>
      <c r="G1644" s="293"/>
      <c r="H1644" s="338"/>
      <c r="I1644" s="293"/>
      <c r="J1644" s="42"/>
      <c r="K1644" s="42"/>
      <c r="L1644" s="42"/>
      <c r="M1644" s="42"/>
      <c r="N1644" s="42"/>
      <c r="O1644" s="45"/>
      <c r="P1644" s="45"/>
      <c r="Q1644" s="45"/>
      <c r="R1644" s="45"/>
      <c r="S1644" s="45"/>
      <c r="T1644" s="45"/>
      <c r="U1644" s="45"/>
      <c r="V1644" s="45"/>
      <c r="W1644" s="45"/>
      <c r="X1644" s="45"/>
      <c r="Y1644" s="45"/>
      <c r="Z1644" s="45"/>
      <c r="AA1644" s="45"/>
      <c r="AB1644" s="45"/>
      <c r="AC1644" s="45"/>
      <c r="AD1644" s="45"/>
      <c r="AE1644" s="45"/>
      <c r="AF1644" s="45"/>
      <c r="AG1644" s="44"/>
    </row>
    <row r="1645" spans="1:33" ht="16.5" thickBot="1" x14ac:dyDescent="0.3">
      <c r="A1645" s="45"/>
      <c r="B1645" s="292"/>
      <c r="C1645" s="337"/>
      <c r="D1645" s="293"/>
      <c r="E1645" s="293"/>
      <c r="F1645" s="293"/>
      <c r="G1645" s="293"/>
      <c r="H1645" s="338"/>
      <c r="I1645" s="293"/>
      <c r="J1645" s="42"/>
      <c r="K1645" s="42"/>
      <c r="L1645" s="42"/>
      <c r="M1645" s="42"/>
      <c r="N1645" s="42"/>
      <c r="O1645" s="45"/>
      <c r="P1645" s="45"/>
      <c r="Q1645" s="45"/>
      <c r="R1645" s="45"/>
      <c r="S1645" s="45"/>
      <c r="T1645" s="45"/>
      <c r="U1645" s="45"/>
      <c r="V1645" s="45"/>
      <c r="W1645" s="45"/>
      <c r="X1645" s="45"/>
      <c r="Y1645" s="45"/>
      <c r="Z1645" s="45"/>
      <c r="AA1645" s="45"/>
      <c r="AB1645" s="45"/>
      <c r="AC1645" s="45"/>
      <c r="AD1645" s="45"/>
      <c r="AE1645" s="45"/>
      <c r="AF1645" s="45"/>
      <c r="AG1645" s="44"/>
    </row>
    <row r="1646" spans="1:33" ht="16.5" thickBot="1" x14ac:dyDescent="0.3">
      <c r="A1646" s="45"/>
      <c r="B1646" s="292"/>
      <c r="C1646" s="337"/>
      <c r="D1646" s="293"/>
      <c r="E1646" s="293"/>
      <c r="F1646" s="293"/>
      <c r="G1646" s="293"/>
      <c r="H1646" s="338"/>
      <c r="I1646" s="293"/>
      <c r="J1646" s="42"/>
      <c r="K1646" s="42"/>
      <c r="L1646" s="42"/>
      <c r="M1646" s="42"/>
      <c r="N1646" s="42"/>
      <c r="O1646" s="45"/>
      <c r="P1646" s="45"/>
      <c r="Q1646" s="45"/>
      <c r="R1646" s="45"/>
      <c r="S1646" s="45"/>
      <c r="T1646" s="45"/>
      <c r="U1646" s="45"/>
      <c r="V1646" s="45"/>
      <c r="W1646" s="45"/>
      <c r="X1646" s="45"/>
      <c r="Y1646" s="45"/>
      <c r="Z1646" s="45"/>
      <c r="AA1646" s="45"/>
      <c r="AB1646" s="45"/>
      <c r="AC1646" s="45"/>
      <c r="AD1646" s="45"/>
      <c r="AE1646" s="45"/>
      <c r="AF1646" s="45"/>
      <c r="AG1646" s="44"/>
    </row>
    <row r="1647" spans="1:33" ht="16.5" thickBot="1" x14ac:dyDescent="0.3">
      <c r="A1647" s="45"/>
      <c r="B1647" s="292"/>
      <c r="C1647" s="337"/>
      <c r="D1647" s="293"/>
      <c r="E1647" s="293"/>
      <c r="F1647" s="293"/>
      <c r="G1647" s="293"/>
      <c r="H1647" s="338"/>
      <c r="I1647" s="293"/>
      <c r="J1647" s="42"/>
      <c r="K1647" s="42"/>
      <c r="L1647" s="42"/>
      <c r="M1647" s="42"/>
      <c r="N1647" s="42"/>
      <c r="O1647" s="45"/>
      <c r="P1647" s="45"/>
      <c r="Q1647" s="45"/>
      <c r="R1647" s="45"/>
      <c r="S1647" s="45"/>
      <c r="T1647" s="45"/>
      <c r="U1647" s="45"/>
      <c r="V1647" s="45"/>
      <c r="W1647" s="45"/>
      <c r="X1647" s="45"/>
      <c r="Y1647" s="45"/>
      <c r="Z1647" s="45"/>
      <c r="AA1647" s="45"/>
      <c r="AB1647" s="45"/>
      <c r="AC1647" s="45"/>
      <c r="AD1647" s="45"/>
      <c r="AE1647" s="45"/>
      <c r="AF1647" s="45"/>
      <c r="AG1647" s="44"/>
    </row>
    <row r="1648" spans="1:33" ht="16.5" thickBot="1" x14ac:dyDescent="0.3">
      <c r="A1648" s="45"/>
      <c r="B1648" s="292"/>
      <c r="C1648" s="337"/>
      <c r="D1648" s="293"/>
      <c r="E1648" s="293"/>
      <c r="F1648" s="293"/>
      <c r="G1648" s="293"/>
      <c r="H1648" s="338"/>
      <c r="I1648" s="293"/>
      <c r="J1648" s="42"/>
      <c r="K1648" s="42"/>
      <c r="L1648" s="42"/>
      <c r="M1648" s="42"/>
      <c r="N1648" s="42"/>
      <c r="O1648" s="45"/>
      <c r="P1648" s="45"/>
      <c r="Q1648" s="45"/>
      <c r="R1648" s="45"/>
      <c r="S1648" s="45"/>
      <c r="T1648" s="45"/>
      <c r="U1648" s="45"/>
      <c r="V1648" s="45"/>
      <c r="W1648" s="45"/>
      <c r="X1648" s="45"/>
      <c r="Y1648" s="45"/>
      <c r="Z1648" s="45"/>
      <c r="AA1648" s="45"/>
      <c r="AB1648" s="45"/>
      <c r="AC1648" s="45"/>
      <c r="AD1648" s="45"/>
      <c r="AE1648" s="45"/>
      <c r="AF1648" s="45"/>
      <c r="AG1648" s="44"/>
    </row>
    <row r="1649" spans="1:33" ht="16.5" thickBot="1" x14ac:dyDescent="0.3">
      <c r="A1649" s="45"/>
      <c r="B1649" s="292"/>
      <c r="C1649" s="337"/>
      <c r="D1649" s="293"/>
      <c r="E1649" s="293"/>
      <c r="F1649" s="293"/>
      <c r="G1649" s="293"/>
      <c r="H1649" s="338"/>
      <c r="I1649" s="293"/>
      <c r="J1649" s="42"/>
      <c r="K1649" s="42"/>
      <c r="L1649" s="42"/>
      <c r="M1649" s="42"/>
      <c r="N1649" s="42"/>
      <c r="O1649" s="45"/>
      <c r="P1649" s="45"/>
      <c r="Q1649" s="45"/>
      <c r="R1649" s="45"/>
      <c r="S1649" s="45"/>
      <c r="T1649" s="45"/>
      <c r="U1649" s="45"/>
      <c r="V1649" s="45"/>
      <c r="W1649" s="45"/>
      <c r="X1649" s="45"/>
      <c r="Y1649" s="45"/>
      <c r="Z1649" s="45"/>
      <c r="AA1649" s="45"/>
      <c r="AB1649" s="45"/>
      <c r="AC1649" s="45"/>
      <c r="AD1649" s="45"/>
      <c r="AE1649" s="45"/>
      <c r="AF1649" s="45"/>
      <c r="AG1649" s="44"/>
    </row>
    <row r="1650" spans="1:33" ht="16.5" thickBot="1" x14ac:dyDescent="0.3">
      <c r="A1650" s="45"/>
      <c r="B1650" s="292"/>
      <c r="C1650" s="337"/>
      <c r="D1650" s="293"/>
      <c r="E1650" s="293"/>
      <c r="F1650" s="293"/>
      <c r="G1650" s="293"/>
      <c r="H1650" s="338"/>
      <c r="I1650" s="293"/>
      <c r="J1650" s="42"/>
      <c r="K1650" s="42"/>
      <c r="L1650" s="42"/>
      <c r="M1650" s="42"/>
      <c r="N1650" s="42"/>
      <c r="O1650" s="45"/>
      <c r="P1650" s="45"/>
      <c r="Q1650" s="45"/>
      <c r="R1650" s="45"/>
      <c r="S1650" s="45"/>
      <c r="T1650" s="45"/>
      <c r="U1650" s="45"/>
      <c r="V1650" s="45"/>
      <c r="W1650" s="45"/>
      <c r="X1650" s="45"/>
      <c r="Y1650" s="45"/>
      <c r="Z1650" s="45"/>
      <c r="AA1650" s="45"/>
      <c r="AB1650" s="45"/>
      <c r="AC1650" s="45"/>
      <c r="AD1650" s="45"/>
      <c r="AE1650" s="45"/>
      <c r="AF1650" s="45"/>
      <c r="AG1650" s="44"/>
    </row>
    <row r="1651" spans="1:33" ht="16.5" thickBot="1" x14ac:dyDescent="0.3">
      <c r="A1651" s="45"/>
      <c r="B1651" s="292"/>
      <c r="C1651" s="337"/>
      <c r="D1651" s="293"/>
      <c r="E1651" s="293"/>
      <c r="F1651" s="293"/>
      <c r="G1651" s="293"/>
      <c r="H1651" s="338"/>
      <c r="I1651" s="293"/>
      <c r="J1651" s="42"/>
      <c r="K1651" s="42"/>
      <c r="L1651" s="42"/>
      <c r="M1651" s="42"/>
      <c r="N1651" s="42"/>
      <c r="O1651" s="45"/>
      <c r="P1651" s="45"/>
      <c r="Q1651" s="45"/>
      <c r="R1651" s="45"/>
      <c r="S1651" s="45"/>
      <c r="T1651" s="45"/>
      <c r="U1651" s="45"/>
      <c r="V1651" s="45"/>
      <c r="W1651" s="45"/>
      <c r="X1651" s="45"/>
      <c r="Y1651" s="45"/>
      <c r="Z1651" s="45"/>
      <c r="AA1651" s="45"/>
      <c r="AB1651" s="45"/>
      <c r="AC1651" s="45"/>
      <c r="AD1651" s="45"/>
      <c r="AE1651" s="45"/>
      <c r="AF1651" s="45"/>
      <c r="AG1651" s="44"/>
    </row>
    <row r="1652" spans="1:33" ht="16.5" thickBot="1" x14ac:dyDescent="0.3">
      <c r="A1652" s="45"/>
      <c r="B1652" s="292"/>
      <c r="C1652" s="337"/>
      <c r="D1652" s="293"/>
      <c r="E1652" s="293"/>
      <c r="F1652" s="293"/>
      <c r="G1652" s="293"/>
      <c r="H1652" s="338"/>
      <c r="I1652" s="293"/>
      <c r="J1652" s="42"/>
      <c r="K1652" s="42"/>
      <c r="L1652" s="42"/>
      <c r="M1652" s="42"/>
      <c r="N1652" s="42"/>
      <c r="O1652" s="45"/>
      <c r="P1652" s="45"/>
      <c r="Q1652" s="45"/>
      <c r="R1652" s="45"/>
      <c r="S1652" s="45"/>
      <c r="T1652" s="45"/>
      <c r="U1652" s="45"/>
      <c r="V1652" s="45"/>
      <c r="W1652" s="45"/>
      <c r="X1652" s="45"/>
      <c r="Y1652" s="45"/>
      <c r="Z1652" s="45"/>
      <c r="AA1652" s="45"/>
      <c r="AB1652" s="45"/>
      <c r="AC1652" s="45"/>
      <c r="AD1652" s="45"/>
      <c r="AE1652" s="45"/>
      <c r="AF1652" s="45"/>
      <c r="AG1652" s="44"/>
    </row>
    <row r="1653" spans="1:33" ht="16.5" thickBot="1" x14ac:dyDescent="0.3">
      <c r="A1653" s="45"/>
      <c r="B1653" s="292"/>
      <c r="C1653" s="337"/>
      <c r="D1653" s="293"/>
      <c r="E1653" s="293"/>
      <c r="F1653" s="293"/>
      <c r="G1653" s="293"/>
      <c r="H1653" s="338"/>
      <c r="I1653" s="293"/>
      <c r="J1653" s="42"/>
      <c r="K1653" s="42"/>
      <c r="L1653" s="42"/>
      <c r="M1653" s="42"/>
      <c r="N1653" s="42"/>
      <c r="O1653" s="45"/>
      <c r="P1653" s="45"/>
      <c r="Q1653" s="45"/>
      <c r="R1653" s="45"/>
      <c r="S1653" s="45"/>
      <c r="T1653" s="45"/>
      <c r="U1653" s="45"/>
      <c r="V1653" s="45"/>
      <c r="W1653" s="45"/>
      <c r="X1653" s="45"/>
      <c r="Y1653" s="45"/>
      <c r="Z1653" s="45"/>
      <c r="AA1653" s="45"/>
      <c r="AB1653" s="45"/>
      <c r="AC1653" s="45"/>
      <c r="AD1653" s="45"/>
      <c r="AE1653" s="45"/>
      <c r="AF1653" s="45"/>
      <c r="AG1653" s="44"/>
    </row>
    <row r="1654" spans="1:33" x14ac:dyDescent="0.25">
      <c r="A1654" s="45"/>
      <c r="B1654" s="45"/>
      <c r="C1654" s="45"/>
      <c r="D1654" s="45"/>
      <c r="E1654" s="45"/>
      <c r="F1654" s="45"/>
      <c r="G1654" s="45"/>
      <c r="H1654" s="45"/>
      <c r="I1654" s="45"/>
      <c r="J1654" s="45"/>
      <c r="K1654" s="45"/>
      <c r="L1654" s="45"/>
      <c r="M1654" s="45"/>
      <c r="N1654" s="45"/>
      <c r="O1654" s="45"/>
      <c r="P1654" s="45"/>
      <c r="Q1654" s="45"/>
      <c r="R1654" s="45"/>
      <c r="S1654" s="45"/>
      <c r="T1654" s="45"/>
      <c r="U1654" s="45"/>
      <c r="V1654" s="45"/>
      <c r="W1654" s="45"/>
      <c r="X1654" s="45"/>
      <c r="Y1654" s="45"/>
      <c r="Z1654" s="45"/>
      <c r="AA1654" s="45"/>
      <c r="AB1654" s="45"/>
      <c r="AC1654" s="45"/>
      <c r="AD1654" s="45"/>
      <c r="AE1654" s="45"/>
      <c r="AF1654" s="45"/>
      <c r="AG1654" s="44"/>
    </row>
    <row r="1655" spans="1:33" x14ac:dyDescent="0.25">
      <c r="A1655" s="71"/>
      <c r="B1655" s="72"/>
      <c r="C1655" s="72"/>
      <c r="D1655" s="72"/>
      <c r="E1655" s="72"/>
      <c r="F1655" s="72"/>
      <c r="G1655" s="72"/>
      <c r="H1655" s="72"/>
      <c r="I1655" s="72"/>
      <c r="J1655" s="72"/>
      <c r="K1655" s="72"/>
      <c r="L1655" s="72"/>
      <c r="M1655" s="72"/>
      <c r="N1655" s="72"/>
      <c r="O1655" s="72"/>
      <c r="P1655" s="72"/>
      <c r="Q1655" s="72"/>
      <c r="R1655" s="72"/>
      <c r="S1655" s="72"/>
      <c r="T1655" s="72"/>
      <c r="U1655" s="72"/>
      <c r="V1655" s="72"/>
      <c r="W1655" s="72"/>
      <c r="X1655" s="72"/>
      <c r="Y1655" s="72"/>
      <c r="Z1655" s="72"/>
      <c r="AA1655" s="72"/>
      <c r="AB1655" s="72"/>
      <c r="AC1655" s="72"/>
      <c r="AD1655" s="72"/>
      <c r="AE1655" s="72"/>
      <c r="AF1655" s="72"/>
      <c r="AG1655" s="44"/>
    </row>
    <row r="1656" spans="1:33" x14ac:dyDescent="0.25">
      <c r="A1656" s="45"/>
      <c r="B1656" s="45"/>
      <c r="C1656" s="45"/>
      <c r="D1656" s="45"/>
      <c r="E1656" s="45"/>
      <c r="F1656" s="45"/>
      <c r="G1656" s="45"/>
      <c r="H1656" s="45"/>
      <c r="I1656" s="45"/>
      <c r="J1656" s="45"/>
      <c r="K1656" s="45"/>
      <c r="L1656" s="45"/>
      <c r="M1656" s="45"/>
      <c r="N1656" s="45"/>
      <c r="O1656" s="45"/>
      <c r="P1656" s="45"/>
      <c r="Q1656" s="45"/>
      <c r="R1656" s="45"/>
      <c r="S1656" s="45"/>
      <c r="T1656" s="45"/>
      <c r="U1656" s="45"/>
      <c r="V1656" s="45"/>
      <c r="W1656" s="45"/>
      <c r="X1656" s="45"/>
      <c r="Y1656" s="45"/>
      <c r="Z1656" s="45"/>
      <c r="AA1656" s="45"/>
      <c r="AB1656" s="45"/>
      <c r="AC1656" s="45"/>
      <c r="AD1656" s="45"/>
      <c r="AE1656" s="45"/>
      <c r="AF1656" s="45"/>
      <c r="AG1656" s="44"/>
    </row>
    <row r="1657" spans="1:33" ht="18.75" x14ac:dyDescent="0.25">
      <c r="A1657" s="45"/>
      <c r="B1657" s="295" t="s">
        <v>1028</v>
      </c>
      <c r="C1657" s="45"/>
      <c r="D1657" s="45"/>
      <c r="E1657" s="45"/>
      <c r="F1657" s="45"/>
      <c r="G1657" s="45"/>
      <c r="H1657" s="45"/>
      <c r="I1657" s="45"/>
      <c r="J1657" s="45"/>
      <c r="K1657" s="45"/>
      <c r="L1657" s="45"/>
      <c r="M1657" s="45"/>
      <c r="N1657" s="45"/>
      <c r="O1657" s="45"/>
      <c r="P1657" s="45"/>
      <c r="Q1657" s="45"/>
      <c r="R1657" s="45"/>
      <c r="S1657" s="45"/>
      <c r="T1657" s="45"/>
      <c r="U1657" s="45"/>
      <c r="V1657" s="45"/>
      <c r="W1657" s="45"/>
      <c r="X1657" s="45"/>
      <c r="Y1657" s="45"/>
      <c r="Z1657" s="45"/>
      <c r="AA1657" s="45"/>
      <c r="AB1657" s="45"/>
      <c r="AC1657" s="45"/>
      <c r="AD1657" s="45"/>
      <c r="AE1657" s="45"/>
      <c r="AF1657" s="45"/>
      <c r="AG1657" s="44"/>
    </row>
    <row r="1658" spans="1:33" ht="19.5" thickBot="1" x14ac:dyDescent="0.3">
      <c r="A1658" s="45"/>
      <c r="B1658" s="295"/>
      <c r="C1658" s="45"/>
      <c r="D1658" s="45"/>
      <c r="E1658" s="45"/>
      <c r="F1658" s="45"/>
      <c r="G1658" s="45"/>
      <c r="H1658" s="45"/>
      <c r="I1658" s="45"/>
      <c r="J1658" s="45"/>
      <c r="K1658" s="45"/>
      <c r="L1658" s="45"/>
      <c r="M1658" s="45"/>
      <c r="N1658" s="45"/>
      <c r="O1658" s="45"/>
      <c r="P1658" s="45"/>
      <c r="Q1658" s="45"/>
      <c r="R1658" s="45"/>
      <c r="S1658" s="45"/>
      <c r="T1658" s="45"/>
      <c r="U1658" s="45"/>
      <c r="V1658" s="45"/>
      <c r="W1658" s="45"/>
      <c r="X1658" s="45"/>
      <c r="Y1658" s="45"/>
      <c r="Z1658" s="45"/>
      <c r="AA1658" s="45"/>
      <c r="AB1658" s="45"/>
      <c r="AC1658" s="45"/>
      <c r="AD1658" s="45"/>
      <c r="AE1658" s="45"/>
      <c r="AF1658" s="45"/>
      <c r="AG1658" s="44"/>
    </row>
    <row r="1659" spans="1:33" ht="41.25" thickBot="1" x14ac:dyDescent="0.3">
      <c r="A1659" s="45"/>
      <c r="B1659" s="2304" t="s">
        <v>316</v>
      </c>
      <c r="C1659" s="2293" t="s">
        <v>317</v>
      </c>
      <c r="D1659" s="2294"/>
      <c r="E1659" s="2295"/>
      <c r="F1659" s="2291" t="s">
        <v>318</v>
      </c>
      <c r="G1659" s="339" t="s">
        <v>319</v>
      </c>
      <c r="H1659" s="45"/>
      <c r="I1659" s="45"/>
      <c r="J1659" s="45"/>
      <c r="K1659" s="45"/>
      <c r="L1659" s="45"/>
      <c r="M1659" s="45"/>
      <c r="N1659" s="45"/>
      <c r="O1659" s="45"/>
      <c r="P1659" s="45"/>
      <c r="Q1659" s="45"/>
      <c r="R1659" s="45"/>
      <c r="S1659" s="45"/>
      <c r="T1659" s="45"/>
      <c r="U1659" s="45"/>
      <c r="V1659" s="45"/>
      <c r="W1659" s="45"/>
      <c r="X1659" s="45"/>
      <c r="Y1659" s="45"/>
      <c r="Z1659" s="45"/>
      <c r="AA1659" s="45"/>
      <c r="AB1659" s="45"/>
      <c r="AC1659" s="45"/>
      <c r="AD1659" s="45"/>
      <c r="AE1659" s="45"/>
      <c r="AF1659" s="45"/>
      <c r="AG1659" s="44"/>
    </row>
    <row r="1660" spans="1:33" ht="21" thickBot="1" x14ac:dyDescent="0.3">
      <c r="A1660" s="45"/>
      <c r="B1660" s="2305"/>
      <c r="C1660" s="340" t="s">
        <v>73</v>
      </c>
      <c r="D1660" s="340" t="s">
        <v>320</v>
      </c>
      <c r="E1660" s="340" t="s">
        <v>0</v>
      </c>
      <c r="F1660" s="2292"/>
      <c r="G1660" s="341"/>
      <c r="H1660" s="45"/>
      <c r="I1660" s="45"/>
      <c r="J1660" s="45"/>
      <c r="K1660" s="45"/>
      <c r="L1660" s="45"/>
      <c r="M1660" s="45"/>
      <c r="N1660" s="45"/>
      <c r="O1660" s="45"/>
      <c r="P1660" s="45"/>
      <c r="Q1660" s="45"/>
      <c r="R1660" s="45"/>
      <c r="S1660" s="45"/>
      <c r="T1660" s="45"/>
      <c r="U1660" s="45"/>
      <c r="V1660" s="45"/>
      <c r="W1660" s="45"/>
      <c r="X1660" s="45"/>
      <c r="Y1660" s="45"/>
      <c r="Z1660" s="45"/>
      <c r="AA1660" s="45"/>
      <c r="AB1660" s="45"/>
      <c r="AC1660" s="45"/>
      <c r="AD1660" s="45"/>
      <c r="AE1660" s="45"/>
      <c r="AF1660" s="45"/>
      <c r="AG1660" s="44"/>
    </row>
    <row r="1661" spans="1:33" ht="50.1" customHeight="1" thickBot="1" x14ac:dyDescent="0.3">
      <c r="A1661" s="45"/>
      <c r="B1661" s="344" t="s">
        <v>321</v>
      </c>
      <c r="C1661" s="342"/>
      <c r="D1661" s="342"/>
      <c r="E1661" s="340">
        <f>SUM(C1661:D1661)</f>
        <v>0</v>
      </c>
      <c r="F1661" s="342"/>
      <c r="G1661" s="342"/>
      <c r="H1661" s="1741">
        <f>E1661+F1661</f>
        <v>0</v>
      </c>
      <c r="I1661" s="45"/>
      <c r="J1661" s="45"/>
      <c r="K1661" s="45"/>
      <c r="L1661" s="45"/>
      <c r="M1661" s="45"/>
      <c r="N1661" s="45"/>
      <c r="O1661" s="45"/>
      <c r="P1661" s="45"/>
      <c r="Q1661" s="45"/>
      <c r="R1661" s="45"/>
      <c r="S1661" s="45"/>
      <c r="T1661" s="45"/>
      <c r="U1661" s="45"/>
      <c r="V1661" s="45"/>
      <c r="W1661" s="45"/>
      <c r="X1661" s="45"/>
      <c r="Y1661" s="45"/>
      <c r="Z1661" s="45"/>
      <c r="AA1661" s="45"/>
      <c r="AB1661" s="45"/>
      <c r="AC1661" s="45"/>
      <c r="AD1661" s="45"/>
      <c r="AE1661" s="45"/>
      <c r="AF1661" s="45"/>
      <c r="AG1661" s="44"/>
    </row>
    <row r="1662" spans="1:33" ht="50.1" customHeight="1" thickBot="1" x14ac:dyDescent="0.3">
      <c r="A1662" s="45"/>
      <c r="B1662" s="344" t="s">
        <v>322</v>
      </c>
      <c r="C1662" s="342"/>
      <c r="D1662" s="342"/>
      <c r="E1662" s="340">
        <f t="shared" ref="E1662:E1681" si="147">SUM(C1662:D1662)</f>
        <v>0</v>
      </c>
      <c r="F1662" s="342"/>
      <c r="G1662" s="342"/>
      <c r="H1662" s="45"/>
      <c r="I1662" s="45"/>
      <c r="J1662" s="45"/>
      <c r="K1662" s="45"/>
      <c r="L1662" s="45"/>
      <c r="M1662" s="45"/>
      <c r="N1662" s="45"/>
      <c r="O1662" s="45"/>
      <c r="P1662" s="45"/>
      <c r="Q1662" s="45"/>
      <c r="R1662" s="45"/>
      <c r="S1662" s="45"/>
      <c r="T1662" s="45"/>
      <c r="U1662" s="45"/>
      <c r="V1662" s="45"/>
      <c r="W1662" s="45"/>
      <c r="X1662" s="45"/>
      <c r="Y1662" s="45"/>
      <c r="Z1662" s="45"/>
      <c r="AA1662" s="45"/>
      <c r="AB1662" s="45"/>
      <c r="AC1662" s="45"/>
      <c r="AD1662" s="45"/>
      <c r="AE1662" s="45"/>
      <c r="AF1662" s="45"/>
      <c r="AG1662" s="44"/>
    </row>
    <row r="1663" spans="1:33" ht="50.1" customHeight="1" thickBot="1" x14ac:dyDescent="0.3">
      <c r="A1663" s="45"/>
      <c r="B1663" s="344" t="s">
        <v>63</v>
      </c>
      <c r="C1663" s="293"/>
      <c r="D1663" s="293"/>
      <c r="E1663" s="340">
        <f t="shared" si="147"/>
        <v>0</v>
      </c>
      <c r="F1663" s="293"/>
      <c r="G1663" s="342"/>
      <c r="H1663" s="45"/>
      <c r="I1663" s="45"/>
      <c r="J1663" s="45"/>
      <c r="K1663" s="45"/>
      <c r="L1663" s="45"/>
      <c r="M1663" s="45"/>
      <c r="N1663" s="45"/>
      <c r="O1663" s="45"/>
      <c r="P1663" s="45"/>
      <c r="Q1663" s="45"/>
      <c r="R1663" s="45"/>
      <c r="S1663" s="45"/>
      <c r="T1663" s="45"/>
      <c r="U1663" s="45"/>
      <c r="V1663" s="45"/>
      <c r="W1663" s="45"/>
      <c r="X1663" s="45"/>
      <c r="Y1663" s="45"/>
      <c r="Z1663" s="45"/>
      <c r="AA1663" s="45"/>
      <c r="AB1663" s="45"/>
      <c r="AC1663" s="45"/>
      <c r="AD1663" s="45"/>
      <c r="AE1663" s="45"/>
      <c r="AF1663" s="45"/>
      <c r="AG1663" s="44"/>
    </row>
    <row r="1664" spans="1:33" ht="50.1" customHeight="1" thickBot="1" x14ac:dyDescent="0.3">
      <c r="A1664" s="45"/>
      <c r="B1664" s="344" t="s">
        <v>64</v>
      </c>
      <c r="C1664" s="293"/>
      <c r="D1664" s="293"/>
      <c r="E1664" s="340">
        <f t="shared" si="147"/>
        <v>0</v>
      </c>
      <c r="F1664" s="293"/>
      <c r="G1664" s="342"/>
      <c r="H1664" s="45"/>
      <c r="I1664" s="45"/>
      <c r="J1664" s="45"/>
      <c r="K1664" s="45"/>
      <c r="L1664" s="45"/>
      <c r="M1664" s="45"/>
      <c r="N1664" s="45"/>
      <c r="O1664" s="45"/>
      <c r="P1664" s="45"/>
      <c r="Q1664" s="45"/>
      <c r="R1664" s="45"/>
      <c r="S1664" s="45"/>
      <c r="T1664" s="45"/>
      <c r="U1664" s="45"/>
      <c r="V1664" s="45"/>
      <c r="W1664" s="45"/>
      <c r="X1664" s="45"/>
      <c r="Y1664" s="45"/>
      <c r="Z1664" s="45"/>
      <c r="AA1664" s="45"/>
      <c r="AB1664" s="45"/>
      <c r="AC1664" s="45"/>
      <c r="AD1664" s="45"/>
      <c r="AE1664" s="45"/>
      <c r="AF1664" s="45"/>
      <c r="AG1664" s="44"/>
    </row>
    <row r="1665" spans="1:33" ht="50.1" customHeight="1" thickBot="1" x14ac:dyDescent="0.3">
      <c r="A1665" s="45"/>
      <c r="B1665" s="344" t="s">
        <v>323</v>
      </c>
      <c r="C1665" s="342"/>
      <c r="D1665" s="342"/>
      <c r="E1665" s="340">
        <f t="shared" si="147"/>
        <v>0</v>
      </c>
      <c r="F1665" s="342"/>
      <c r="G1665" s="342"/>
      <c r="H1665" s="45"/>
      <c r="I1665" s="45"/>
      <c r="J1665" s="45"/>
      <c r="K1665" s="45"/>
      <c r="L1665" s="45"/>
      <c r="M1665" s="45"/>
      <c r="N1665" s="45"/>
      <c r="O1665" s="45"/>
      <c r="P1665" s="45"/>
      <c r="Q1665" s="45"/>
      <c r="R1665" s="45"/>
      <c r="S1665" s="45"/>
      <c r="T1665" s="45"/>
      <c r="U1665" s="45"/>
      <c r="V1665" s="45"/>
      <c r="W1665" s="45"/>
      <c r="X1665" s="45"/>
      <c r="Y1665" s="45"/>
      <c r="Z1665" s="45"/>
      <c r="AA1665" s="45"/>
      <c r="AB1665" s="45"/>
      <c r="AC1665" s="45"/>
      <c r="AD1665" s="45"/>
      <c r="AE1665" s="45"/>
      <c r="AF1665" s="45"/>
      <c r="AG1665" s="44"/>
    </row>
    <row r="1666" spans="1:33" ht="50.1" customHeight="1" thickBot="1" x14ac:dyDescent="0.3">
      <c r="A1666" s="45"/>
      <c r="B1666" s="344" t="s">
        <v>324</v>
      </c>
      <c r="C1666" s="293"/>
      <c r="D1666" s="293"/>
      <c r="E1666" s="340">
        <f t="shared" si="147"/>
        <v>0</v>
      </c>
      <c r="F1666" s="293"/>
      <c r="G1666" s="342"/>
      <c r="H1666" s="45"/>
      <c r="I1666" s="45"/>
      <c r="J1666" s="45"/>
      <c r="K1666" s="45"/>
      <c r="L1666" s="45"/>
      <c r="M1666" s="45"/>
      <c r="N1666" s="45"/>
      <c r="O1666" s="45"/>
      <c r="P1666" s="45"/>
      <c r="Q1666" s="45"/>
      <c r="R1666" s="45"/>
      <c r="S1666" s="45"/>
      <c r="T1666" s="45"/>
      <c r="U1666" s="45"/>
      <c r="V1666" s="45"/>
      <c r="W1666" s="45"/>
      <c r="X1666" s="45"/>
      <c r="Y1666" s="45"/>
      <c r="Z1666" s="45"/>
      <c r="AA1666" s="45"/>
      <c r="AB1666" s="45"/>
      <c r="AC1666" s="45"/>
      <c r="AD1666" s="45"/>
      <c r="AE1666" s="45"/>
      <c r="AF1666" s="45"/>
      <c r="AG1666" s="44"/>
    </row>
    <row r="1667" spans="1:33" ht="50.1" customHeight="1" thickBot="1" x14ac:dyDescent="0.3">
      <c r="A1667" s="45"/>
      <c r="B1667" s="344" t="s">
        <v>325</v>
      </c>
      <c r="C1667" s="343"/>
      <c r="D1667" s="343"/>
      <c r="E1667" s="344">
        <f t="shared" si="147"/>
        <v>0</v>
      </c>
      <c r="F1667" s="343"/>
      <c r="G1667" s="345"/>
      <c r="H1667" s="45"/>
      <c r="I1667" s="45"/>
      <c r="J1667" s="45"/>
      <c r="K1667" s="45"/>
      <c r="L1667" s="45"/>
      <c r="M1667" s="45"/>
      <c r="N1667" s="45"/>
      <c r="O1667" s="45"/>
      <c r="P1667" s="45"/>
      <c r="Q1667" s="45"/>
      <c r="R1667" s="45"/>
      <c r="S1667" s="45"/>
      <c r="T1667" s="45"/>
      <c r="U1667" s="45"/>
      <c r="V1667" s="45"/>
      <c r="W1667" s="45"/>
      <c r="X1667" s="45"/>
      <c r="Y1667" s="45"/>
      <c r="Z1667" s="45"/>
      <c r="AA1667" s="45"/>
      <c r="AB1667" s="45"/>
      <c r="AC1667" s="45"/>
      <c r="AD1667" s="45"/>
      <c r="AE1667" s="45"/>
      <c r="AF1667" s="45"/>
      <c r="AG1667" s="44"/>
    </row>
    <row r="1668" spans="1:33" ht="61.5" customHeight="1" thickBot="1" x14ac:dyDescent="0.3">
      <c r="A1668" s="45"/>
      <c r="B1668" s="344" t="s">
        <v>326</v>
      </c>
      <c r="C1668" s="342"/>
      <c r="D1668" s="342"/>
      <c r="E1668" s="344">
        <f t="shared" si="147"/>
        <v>0</v>
      </c>
      <c r="F1668" s="342"/>
      <c r="G1668" s="342"/>
      <c r="H1668" s="45"/>
      <c r="I1668" s="45"/>
      <c r="J1668" s="45"/>
      <c r="K1668" s="45"/>
      <c r="L1668" s="45"/>
      <c r="M1668" s="45"/>
      <c r="N1668" s="45"/>
      <c r="O1668" s="45"/>
      <c r="P1668" s="45"/>
      <c r="Q1668" s="45"/>
      <c r="R1668" s="45"/>
      <c r="S1668" s="45"/>
      <c r="T1668" s="45"/>
      <c r="U1668" s="45"/>
      <c r="V1668" s="45"/>
      <c r="W1668" s="45"/>
      <c r="X1668" s="45"/>
      <c r="Y1668" s="45"/>
      <c r="Z1668" s="45"/>
      <c r="AA1668" s="45"/>
      <c r="AB1668" s="45"/>
      <c r="AC1668" s="45"/>
      <c r="AD1668" s="45"/>
      <c r="AE1668" s="45"/>
      <c r="AF1668" s="45"/>
      <c r="AG1668" s="44"/>
    </row>
    <row r="1669" spans="1:33" ht="70.5" customHeight="1" thickBot="1" x14ac:dyDescent="0.3">
      <c r="A1669" s="45"/>
      <c r="B1669" s="344" t="s">
        <v>919</v>
      </c>
      <c r="C1669" s="293"/>
      <c r="D1669" s="293"/>
      <c r="E1669" s="344">
        <f t="shared" si="147"/>
        <v>0</v>
      </c>
      <c r="F1669" s="293"/>
      <c r="G1669" s="342"/>
      <c r="H1669" s="45"/>
      <c r="I1669" s="45"/>
      <c r="J1669" s="45"/>
      <c r="K1669" s="45"/>
      <c r="L1669" s="45"/>
      <c r="M1669" s="45"/>
      <c r="N1669" s="45"/>
      <c r="O1669" s="45"/>
      <c r="P1669" s="45"/>
      <c r="Q1669" s="45"/>
      <c r="R1669" s="45"/>
      <c r="S1669" s="45"/>
      <c r="T1669" s="45"/>
      <c r="U1669" s="45"/>
      <c r="V1669" s="45"/>
      <c r="W1669" s="45"/>
      <c r="X1669" s="45"/>
      <c r="Y1669" s="45"/>
      <c r="Z1669" s="45"/>
      <c r="AA1669" s="45"/>
      <c r="AB1669" s="45"/>
      <c r="AC1669" s="45"/>
      <c r="AD1669" s="45"/>
      <c r="AE1669" s="45"/>
      <c r="AF1669" s="45"/>
      <c r="AG1669" s="44"/>
    </row>
    <row r="1670" spans="1:33" ht="50.1" customHeight="1" thickBot="1" x14ac:dyDescent="0.3">
      <c r="A1670" s="45"/>
      <c r="B1670" s="344" t="s">
        <v>328</v>
      </c>
      <c r="C1670" s="1430"/>
      <c r="D1670" s="1430"/>
      <c r="E1670" s="344">
        <f t="shared" si="147"/>
        <v>0</v>
      </c>
      <c r="F1670" s="1430"/>
      <c r="G1670" s="1430"/>
      <c r="H1670" s="45"/>
      <c r="I1670" s="45"/>
      <c r="J1670" s="45"/>
      <c r="K1670" s="45"/>
      <c r="L1670" s="45"/>
      <c r="M1670" s="45"/>
      <c r="N1670" s="45"/>
      <c r="O1670" s="45"/>
      <c r="P1670" s="45"/>
      <c r="Q1670" s="45"/>
      <c r="R1670" s="45"/>
      <c r="S1670" s="45"/>
      <c r="T1670" s="45"/>
      <c r="U1670" s="45"/>
      <c r="V1670" s="45"/>
      <c r="W1670" s="45"/>
      <c r="X1670" s="45"/>
      <c r="Y1670" s="45"/>
      <c r="Z1670" s="45"/>
      <c r="AA1670" s="45"/>
      <c r="AB1670" s="45"/>
      <c r="AC1670" s="45"/>
      <c r="AD1670" s="45"/>
      <c r="AE1670" s="45"/>
      <c r="AF1670" s="45"/>
      <c r="AG1670" s="44"/>
    </row>
    <row r="1671" spans="1:33" ht="50.1" customHeight="1" thickBot="1" x14ac:dyDescent="0.3">
      <c r="A1671" s="45"/>
      <c r="B1671" s="1393"/>
      <c r="C1671" s="1394"/>
      <c r="D1671" s="1394"/>
      <c r="E1671" s="1395">
        <f t="shared" si="147"/>
        <v>0</v>
      </c>
      <c r="F1671" s="1394"/>
      <c r="G1671" s="1396"/>
      <c r="H1671" s="45"/>
      <c r="I1671" s="45"/>
      <c r="J1671" s="45"/>
      <c r="K1671" s="45"/>
      <c r="L1671" s="45"/>
      <c r="M1671" s="45"/>
      <c r="N1671" s="45"/>
      <c r="O1671" s="45"/>
      <c r="P1671" s="45"/>
      <c r="Q1671" s="45"/>
      <c r="R1671" s="45"/>
      <c r="S1671" s="45"/>
      <c r="T1671" s="45"/>
      <c r="U1671" s="45"/>
      <c r="V1671" s="45"/>
      <c r="W1671" s="45"/>
      <c r="X1671" s="45"/>
      <c r="Y1671" s="45"/>
      <c r="Z1671" s="45"/>
      <c r="AA1671" s="45"/>
      <c r="AB1671" s="45"/>
      <c r="AC1671" s="45"/>
      <c r="AD1671" s="45"/>
      <c r="AE1671" s="45"/>
      <c r="AF1671" s="45"/>
      <c r="AG1671" s="44"/>
    </row>
    <row r="1672" spans="1:33" ht="50.1" customHeight="1" thickBot="1" x14ac:dyDescent="0.3">
      <c r="A1672" s="45"/>
      <c r="B1672" s="1393"/>
      <c r="C1672" s="1394"/>
      <c r="D1672" s="1394"/>
      <c r="E1672" s="1395">
        <f t="shared" si="147"/>
        <v>0</v>
      </c>
      <c r="F1672" s="1394"/>
      <c r="G1672" s="1396"/>
      <c r="H1672" s="45"/>
      <c r="I1672" s="45"/>
      <c r="J1672" s="45"/>
      <c r="K1672" s="45"/>
      <c r="L1672" s="45"/>
      <c r="M1672" s="45"/>
      <c r="N1672" s="45"/>
      <c r="O1672" s="45"/>
      <c r="P1672" s="45"/>
      <c r="Q1672" s="45"/>
      <c r="R1672" s="45"/>
      <c r="S1672" s="45"/>
      <c r="T1672" s="45"/>
      <c r="U1672" s="45"/>
      <c r="V1672" s="45"/>
      <c r="W1672" s="45"/>
      <c r="X1672" s="45"/>
      <c r="Y1672" s="45"/>
      <c r="Z1672" s="45"/>
      <c r="AA1672" s="45"/>
      <c r="AB1672" s="45"/>
      <c r="AC1672" s="45"/>
      <c r="AD1672" s="45"/>
      <c r="AE1672" s="45"/>
      <c r="AF1672" s="45"/>
      <c r="AG1672" s="44"/>
    </row>
    <row r="1673" spans="1:33" ht="50.1" customHeight="1" thickBot="1" x14ac:dyDescent="0.3">
      <c r="A1673" s="45"/>
      <c r="B1673" s="1393"/>
      <c r="C1673" s="1394"/>
      <c r="D1673" s="1394"/>
      <c r="E1673" s="1395">
        <f t="shared" si="147"/>
        <v>0</v>
      </c>
      <c r="F1673" s="1394"/>
      <c r="G1673" s="1396"/>
      <c r="H1673" s="45"/>
      <c r="I1673" s="45"/>
      <c r="J1673" s="45"/>
      <c r="K1673" s="45"/>
      <c r="L1673" s="45"/>
      <c r="M1673" s="45"/>
      <c r="N1673" s="45"/>
      <c r="O1673" s="45"/>
      <c r="P1673" s="45"/>
      <c r="Q1673" s="45"/>
      <c r="R1673" s="45"/>
      <c r="S1673" s="45"/>
      <c r="T1673" s="45"/>
      <c r="U1673" s="45"/>
      <c r="V1673" s="45"/>
      <c r="W1673" s="45"/>
      <c r="X1673" s="45"/>
      <c r="Y1673" s="45"/>
      <c r="Z1673" s="45"/>
      <c r="AA1673" s="45"/>
      <c r="AB1673" s="45"/>
      <c r="AC1673" s="45"/>
      <c r="AD1673" s="45"/>
      <c r="AE1673" s="45"/>
      <c r="AF1673" s="45"/>
      <c r="AG1673" s="44"/>
    </row>
    <row r="1674" spans="1:33" ht="50.1" customHeight="1" thickBot="1" x14ac:dyDescent="0.3">
      <c r="A1674" s="45"/>
      <c r="B1674" s="1393"/>
      <c r="C1674" s="1394"/>
      <c r="D1674" s="1394"/>
      <c r="E1674" s="1395">
        <f t="shared" si="147"/>
        <v>0</v>
      </c>
      <c r="F1674" s="1394"/>
      <c r="G1674" s="1396"/>
      <c r="H1674" s="45"/>
      <c r="I1674" s="45"/>
      <c r="J1674" s="45"/>
      <c r="K1674" s="45"/>
      <c r="L1674" s="45"/>
      <c r="M1674" s="45"/>
      <c r="N1674" s="45"/>
      <c r="O1674" s="45"/>
      <c r="P1674" s="45"/>
      <c r="Q1674" s="45"/>
      <c r="R1674" s="45"/>
      <c r="S1674" s="45"/>
      <c r="T1674" s="45"/>
      <c r="U1674" s="45"/>
      <c r="V1674" s="45"/>
      <c r="W1674" s="45"/>
      <c r="X1674" s="45"/>
      <c r="Y1674" s="45"/>
      <c r="Z1674" s="45"/>
      <c r="AA1674" s="45"/>
      <c r="AB1674" s="45"/>
      <c r="AC1674" s="45"/>
      <c r="AD1674" s="45"/>
      <c r="AE1674" s="45"/>
      <c r="AF1674" s="45"/>
      <c r="AG1674" s="44"/>
    </row>
    <row r="1675" spans="1:33" ht="50.1" customHeight="1" thickBot="1" x14ac:dyDescent="0.3">
      <c r="A1675" s="45"/>
      <c r="B1675" s="1393"/>
      <c r="C1675" s="1394"/>
      <c r="D1675" s="1394"/>
      <c r="E1675" s="1395">
        <f t="shared" si="147"/>
        <v>0</v>
      </c>
      <c r="F1675" s="1394"/>
      <c r="G1675" s="1396"/>
      <c r="H1675" s="45"/>
      <c r="I1675" s="45"/>
      <c r="J1675" s="45"/>
      <c r="K1675" s="45"/>
      <c r="L1675" s="45"/>
      <c r="M1675" s="45"/>
      <c r="N1675" s="45"/>
      <c r="O1675" s="45"/>
      <c r="P1675" s="45"/>
      <c r="Q1675" s="45"/>
      <c r="R1675" s="45"/>
      <c r="S1675" s="45"/>
      <c r="T1675" s="45"/>
      <c r="U1675" s="45"/>
      <c r="V1675" s="45"/>
      <c r="W1675" s="45"/>
      <c r="X1675" s="45"/>
      <c r="Y1675" s="45"/>
      <c r="Z1675" s="45"/>
      <c r="AA1675" s="45"/>
      <c r="AB1675" s="45"/>
      <c r="AC1675" s="45"/>
      <c r="AD1675" s="45"/>
      <c r="AE1675" s="45"/>
      <c r="AF1675" s="45"/>
      <c r="AG1675" s="44"/>
    </row>
    <row r="1676" spans="1:33" ht="50.1" customHeight="1" thickBot="1" x14ac:dyDescent="0.3">
      <c r="A1676" s="45"/>
      <c r="B1676" s="1393"/>
      <c r="C1676" s="1394"/>
      <c r="D1676" s="1394"/>
      <c r="E1676" s="1395">
        <f t="shared" si="147"/>
        <v>0</v>
      </c>
      <c r="F1676" s="1394"/>
      <c r="G1676" s="1396"/>
      <c r="H1676" s="45"/>
      <c r="I1676" s="45"/>
      <c r="J1676" s="45"/>
      <c r="K1676" s="45"/>
      <c r="L1676" s="45"/>
      <c r="M1676" s="45"/>
      <c r="N1676" s="45"/>
      <c r="O1676" s="45"/>
      <c r="P1676" s="45"/>
      <c r="Q1676" s="45"/>
      <c r="R1676" s="45"/>
      <c r="S1676" s="45"/>
      <c r="T1676" s="45"/>
      <c r="U1676" s="45"/>
      <c r="V1676" s="45"/>
      <c r="W1676" s="45"/>
      <c r="X1676" s="45"/>
      <c r="Y1676" s="45"/>
      <c r="Z1676" s="45"/>
      <c r="AA1676" s="45"/>
      <c r="AB1676" s="45"/>
      <c r="AC1676" s="45"/>
      <c r="AD1676" s="45"/>
      <c r="AE1676" s="45"/>
      <c r="AF1676" s="45"/>
      <c r="AG1676" s="44"/>
    </row>
    <row r="1677" spans="1:33" ht="50.1" customHeight="1" thickBot="1" x14ac:dyDescent="0.3">
      <c r="A1677" s="45"/>
      <c r="B1677" s="1393"/>
      <c r="C1677" s="1394"/>
      <c r="D1677" s="1394"/>
      <c r="E1677" s="1395">
        <f t="shared" si="147"/>
        <v>0</v>
      </c>
      <c r="F1677" s="1394"/>
      <c r="G1677" s="1396"/>
      <c r="H1677" s="45"/>
      <c r="I1677" s="45"/>
      <c r="J1677" s="45"/>
      <c r="K1677" s="45"/>
      <c r="L1677" s="45"/>
      <c r="M1677" s="45"/>
      <c r="N1677" s="45"/>
      <c r="O1677" s="45"/>
      <c r="P1677" s="45"/>
      <c r="Q1677" s="45"/>
      <c r="R1677" s="45"/>
      <c r="S1677" s="45"/>
      <c r="T1677" s="45"/>
      <c r="U1677" s="45"/>
      <c r="V1677" s="45"/>
      <c r="W1677" s="45"/>
      <c r="X1677" s="45"/>
      <c r="Y1677" s="45"/>
      <c r="Z1677" s="45"/>
      <c r="AA1677" s="45"/>
      <c r="AB1677" s="45"/>
      <c r="AC1677" s="45"/>
      <c r="AD1677" s="45"/>
      <c r="AE1677" s="45"/>
      <c r="AF1677" s="45"/>
      <c r="AG1677" s="44"/>
    </row>
    <row r="1678" spans="1:33" ht="50.1" customHeight="1" thickBot="1" x14ac:dyDescent="0.3">
      <c r="A1678" s="45"/>
      <c r="B1678" s="1393"/>
      <c r="C1678" s="1394"/>
      <c r="D1678" s="1394"/>
      <c r="E1678" s="1395">
        <f t="shared" si="147"/>
        <v>0</v>
      </c>
      <c r="F1678" s="1394"/>
      <c r="G1678" s="1396"/>
      <c r="H1678" s="45"/>
      <c r="I1678" s="45"/>
      <c r="J1678" s="45"/>
      <c r="K1678" s="45"/>
      <c r="L1678" s="45"/>
      <c r="M1678" s="45"/>
      <c r="N1678" s="45"/>
      <c r="O1678" s="45"/>
      <c r="P1678" s="45"/>
      <c r="Q1678" s="45"/>
      <c r="R1678" s="45"/>
      <c r="S1678" s="45"/>
      <c r="T1678" s="45"/>
      <c r="U1678" s="45"/>
      <c r="V1678" s="45"/>
      <c r="W1678" s="45"/>
      <c r="X1678" s="45"/>
      <c r="Y1678" s="45"/>
      <c r="Z1678" s="45"/>
      <c r="AA1678" s="45"/>
      <c r="AB1678" s="45"/>
      <c r="AC1678" s="45"/>
      <c r="AD1678" s="45"/>
      <c r="AE1678" s="45"/>
      <c r="AF1678" s="45"/>
      <c r="AG1678" s="44"/>
    </row>
    <row r="1679" spans="1:33" ht="50.1" customHeight="1" thickBot="1" x14ac:dyDescent="0.3">
      <c r="A1679" s="45"/>
      <c r="B1679" s="1393"/>
      <c r="C1679" s="1394"/>
      <c r="D1679" s="1394"/>
      <c r="E1679" s="1395">
        <f t="shared" si="147"/>
        <v>0</v>
      </c>
      <c r="F1679" s="1394"/>
      <c r="G1679" s="1396"/>
      <c r="H1679" s="45"/>
      <c r="I1679" s="45"/>
      <c r="J1679" s="45"/>
      <c r="K1679" s="45"/>
      <c r="L1679" s="45"/>
      <c r="M1679" s="45"/>
      <c r="N1679" s="45"/>
      <c r="O1679" s="45"/>
      <c r="P1679" s="45"/>
      <c r="Q1679" s="45"/>
      <c r="R1679" s="45"/>
      <c r="S1679" s="45"/>
      <c r="T1679" s="45"/>
      <c r="U1679" s="45"/>
      <c r="V1679" s="45"/>
      <c r="W1679" s="45"/>
      <c r="X1679" s="45"/>
      <c r="Y1679" s="45"/>
      <c r="Z1679" s="45"/>
      <c r="AA1679" s="45"/>
      <c r="AB1679" s="45"/>
      <c r="AC1679" s="45"/>
      <c r="AD1679" s="45"/>
      <c r="AE1679" s="45"/>
      <c r="AF1679" s="45"/>
      <c r="AG1679" s="44"/>
    </row>
    <row r="1680" spans="1:33" ht="50.1" customHeight="1" thickBot="1" x14ac:dyDescent="0.3">
      <c r="A1680" s="45"/>
      <c r="B1680" s="1393"/>
      <c r="C1680" s="1394"/>
      <c r="D1680" s="1394"/>
      <c r="E1680" s="1395">
        <f t="shared" si="147"/>
        <v>0</v>
      </c>
      <c r="F1680" s="1394"/>
      <c r="G1680" s="1396"/>
      <c r="H1680" s="45"/>
      <c r="I1680" s="45"/>
      <c r="J1680" s="45"/>
      <c r="K1680" s="45"/>
      <c r="L1680" s="45"/>
      <c r="M1680" s="45"/>
      <c r="N1680" s="45"/>
      <c r="O1680" s="45"/>
      <c r="P1680" s="45"/>
      <c r="Q1680" s="45"/>
      <c r="R1680" s="45"/>
      <c r="S1680" s="45"/>
      <c r="T1680" s="45"/>
      <c r="U1680" s="45"/>
      <c r="V1680" s="45"/>
      <c r="W1680" s="45"/>
      <c r="X1680" s="45"/>
      <c r="Y1680" s="45"/>
      <c r="Z1680" s="45"/>
      <c r="AA1680" s="45"/>
      <c r="AB1680" s="45"/>
      <c r="AC1680" s="45"/>
      <c r="AD1680" s="45"/>
      <c r="AE1680" s="45"/>
      <c r="AF1680" s="45"/>
      <c r="AG1680" s="44"/>
    </row>
    <row r="1681" spans="1:33" ht="50.1" customHeight="1" thickBot="1" x14ac:dyDescent="0.3">
      <c r="A1681" s="45"/>
      <c r="B1681" s="1393"/>
      <c r="C1681" s="1396"/>
      <c r="D1681" s="1396"/>
      <c r="E1681" s="1395">
        <f t="shared" si="147"/>
        <v>0</v>
      </c>
      <c r="F1681" s="1396"/>
      <c r="G1681" s="1396"/>
      <c r="H1681" s="45"/>
      <c r="I1681" s="45"/>
      <c r="J1681" s="45"/>
      <c r="K1681" s="45"/>
      <c r="L1681" s="45"/>
      <c r="M1681" s="45"/>
      <c r="N1681" s="45"/>
      <c r="O1681" s="45"/>
      <c r="P1681" s="45"/>
      <c r="Q1681" s="45"/>
      <c r="R1681" s="45"/>
      <c r="S1681" s="45"/>
      <c r="T1681" s="45"/>
      <c r="U1681" s="45"/>
      <c r="V1681" s="45"/>
      <c r="W1681" s="45"/>
      <c r="X1681" s="45"/>
      <c r="Y1681" s="45"/>
      <c r="Z1681" s="45"/>
      <c r="AA1681" s="45"/>
      <c r="AB1681" s="45"/>
      <c r="AC1681" s="45"/>
      <c r="AD1681" s="45"/>
      <c r="AE1681" s="45"/>
      <c r="AF1681" s="45"/>
      <c r="AG1681" s="44"/>
    </row>
    <row r="1682" spans="1:33" ht="21.75" thickBot="1" x14ac:dyDescent="0.3">
      <c r="A1682" s="45"/>
      <c r="B1682" s="346" t="s">
        <v>29</v>
      </c>
      <c r="C1682" s="340">
        <f>SUM(C1661:C1681)</f>
        <v>0</v>
      </c>
      <c r="D1682" s="340">
        <f>SUM(D1661:D1681)</f>
        <v>0</v>
      </c>
      <c r="E1682" s="340">
        <f>SUM(E1661:E1681)</f>
        <v>0</v>
      </c>
      <c r="F1682" s="340">
        <f>SUM(F1661:F1681)</f>
        <v>0</v>
      </c>
      <c r="G1682" s="342"/>
      <c r="H1682" s="45"/>
      <c r="I1682" s="45"/>
      <c r="J1682" s="45"/>
      <c r="K1682" s="45"/>
      <c r="L1682" s="45"/>
      <c r="M1682" s="45"/>
      <c r="N1682" s="45"/>
      <c r="O1682" s="45"/>
      <c r="P1682" s="45"/>
      <c r="Q1682" s="45"/>
      <c r="R1682" s="45"/>
      <c r="S1682" s="45"/>
      <c r="T1682" s="45"/>
      <c r="U1682" s="45"/>
      <c r="V1682" s="45"/>
      <c r="W1682" s="45"/>
      <c r="X1682" s="45"/>
      <c r="Y1682" s="45"/>
      <c r="Z1682" s="45"/>
      <c r="AA1682" s="45"/>
      <c r="AB1682" s="45"/>
      <c r="AC1682" s="45"/>
      <c r="AD1682" s="45"/>
      <c r="AE1682" s="45"/>
      <c r="AF1682" s="45"/>
      <c r="AG1682" s="44"/>
    </row>
    <row r="1683" spans="1:33" x14ac:dyDescent="0.25">
      <c r="A1683" s="45"/>
      <c r="B1683" s="45"/>
      <c r="C1683" s="45"/>
      <c r="D1683" s="45"/>
      <c r="E1683" s="45"/>
      <c r="F1683" s="45"/>
      <c r="G1683" s="45"/>
      <c r="H1683" s="45"/>
      <c r="I1683" s="45"/>
      <c r="J1683" s="45"/>
      <c r="K1683" s="45"/>
      <c r="L1683" s="45"/>
      <c r="M1683" s="45"/>
      <c r="N1683" s="45"/>
      <c r="O1683" s="45"/>
      <c r="P1683" s="45"/>
      <c r="Q1683" s="45"/>
      <c r="R1683" s="45"/>
      <c r="S1683" s="45"/>
      <c r="T1683" s="45"/>
      <c r="U1683" s="45"/>
      <c r="V1683" s="45"/>
      <c r="W1683" s="45"/>
      <c r="X1683" s="45"/>
      <c r="Y1683" s="45"/>
      <c r="Z1683" s="45"/>
      <c r="AA1683" s="45"/>
      <c r="AB1683" s="45"/>
      <c r="AC1683" s="45"/>
      <c r="AD1683" s="45"/>
      <c r="AE1683" s="45"/>
      <c r="AF1683" s="45"/>
      <c r="AG1683" s="44"/>
    </row>
    <row r="1684" spans="1:33" ht="18.75" x14ac:dyDescent="0.25">
      <c r="A1684" s="45"/>
      <c r="B1684" s="334" t="s">
        <v>329</v>
      </c>
      <c r="C1684" s="45"/>
      <c r="D1684" s="45"/>
      <c r="E1684" s="45"/>
      <c r="F1684" s="45"/>
      <c r="G1684" s="45"/>
      <c r="H1684" s="45"/>
      <c r="I1684" s="45"/>
      <c r="J1684" s="45"/>
      <c r="K1684" s="45"/>
      <c r="L1684" s="45"/>
      <c r="M1684" s="45"/>
      <c r="N1684" s="45"/>
      <c r="O1684" s="45"/>
      <c r="P1684" s="45"/>
      <c r="Q1684" s="45"/>
      <c r="R1684" s="45"/>
      <c r="S1684" s="45"/>
      <c r="T1684" s="45"/>
      <c r="U1684" s="45"/>
      <c r="V1684" s="45"/>
      <c r="W1684" s="45"/>
      <c r="X1684" s="45"/>
      <c r="Y1684" s="45"/>
      <c r="Z1684" s="45"/>
      <c r="AA1684" s="45"/>
      <c r="AB1684" s="45"/>
      <c r="AC1684" s="45"/>
      <c r="AD1684" s="45"/>
      <c r="AE1684" s="45"/>
      <c r="AF1684" s="45"/>
      <c r="AG1684" s="44"/>
    </row>
    <row r="1685" spans="1:33" ht="15.75" thickBot="1" x14ac:dyDescent="0.3">
      <c r="A1685" s="45"/>
      <c r="B1685" s="45"/>
      <c r="C1685" s="45"/>
      <c r="D1685" s="45"/>
      <c r="E1685" s="45"/>
      <c r="F1685" s="45"/>
      <c r="G1685" s="45"/>
      <c r="H1685" s="45"/>
      <c r="I1685" s="45"/>
      <c r="J1685" s="45"/>
      <c r="K1685" s="45"/>
      <c r="L1685" s="45"/>
      <c r="M1685" s="45"/>
      <c r="N1685" s="45"/>
      <c r="O1685" s="45"/>
      <c r="P1685" s="45"/>
      <c r="Q1685" s="45"/>
      <c r="R1685" s="45"/>
      <c r="S1685" s="45"/>
      <c r="T1685" s="45"/>
      <c r="U1685" s="45"/>
      <c r="V1685" s="45"/>
      <c r="W1685" s="45"/>
      <c r="X1685" s="45"/>
      <c r="Y1685" s="45"/>
      <c r="Z1685" s="45"/>
      <c r="AA1685" s="45"/>
      <c r="AB1685" s="45"/>
      <c r="AC1685" s="45"/>
      <c r="AD1685" s="45"/>
      <c r="AE1685" s="45"/>
      <c r="AF1685" s="45"/>
      <c r="AG1685" s="44"/>
    </row>
    <row r="1686" spans="1:33" ht="24" thickBot="1" x14ac:dyDescent="0.3">
      <c r="A1686" s="45"/>
      <c r="B1686" s="1203" t="s">
        <v>91</v>
      </c>
      <c r="C1686" s="2271"/>
      <c r="D1686" s="2272"/>
      <c r="E1686" s="2272"/>
      <c r="F1686" s="2272"/>
      <c r="G1686" s="2272"/>
      <c r="H1686" s="2272"/>
      <c r="I1686" s="2272"/>
      <c r="J1686" s="2272"/>
      <c r="K1686" s="2272"/>
      <c r="L1686" s="2272"/>
      <c r="M1686" s="2272"/>
      <c r="N1686" s="2272"/>
      <c r="O1686" s="2272"/>
      <c r="P1686" s="2272"/>
      <c r="Q1686" s="2272"/>
      <c r="R1686" s="2272"/>
      <c r="S1686" s="2272"/>
      <c r="T1686" s="2272"/>
      <c r="U1686" s="2272"/>
      <c r="V1686" s="2272"/>
      <c r="W1686" s="2272"/>
      <c r="X1686" s="2272"/>
      <c r="Y1686" s="2272"/>
      <c r="Z1686" s="2273"/>
      <c r="AA1686" s="45"/>
      <c r="AB1686" s="45"/>
      <c r="AC1686" s="45"/>
      <c r="AD1686" s="45"/>
      <c r="AE1686" s="45"/>
      <c r="AF1686" s="45"/>
      <c r="AG1686" s="44"/>
    </row>
    <row r="1687" spans="1:33" ht="64.5" customHeight="1" thickBot="1" x14ac:dyDescent="0.3">
      <c r="A1687" s="45"/>
      <c r="B1687" s="45"/>
      <c r="C1687" s="2277"/>
      <c r="D1687" s="2278"/>
      <c r="E1687" s="2278"/>
      <c r="F1687" s="2278"/>
      <c r="G1687" s="2278"/>
      <c r="H1687" s="2278"/>
      <c r="I1687" s="2278"/>
      <c r="J1687" s="2278"/>
      <c r="K1687" s="2278"/>
      <c r="L1687" s="2278"/>
      <c r="M1687" s="2278"/>
      <c r="N1687" s="2278"/>
      <c r="O1687" s="2278"/>
      <c r="P1687" s="2278"/>
      <c r="Q1687" s="2278"/>
      <c r="R1687" s="2278"/>
      <c r="S1687" s="2278"/>
      <c r="T1687" s="2278"/>
      <c r="U1687" s="2278"/>
      <c r="V1687" s="2278"/>
      <c r="W1687" s="2278"/>
      <c r="X1687" s="2278"/>
      <c r="Y1687" s="2278"/>
      <c r="Z1687" s="2279"/>
      <c r="AA1687" s="45"/>
      <c r="AB1687" s="45"/>
      <c r="AC1687" s="45"/>
      <c r="AD1687" s="45"/>
      <c r="AE1687" s="45"/>
      <c r="AF1687" s="45"/>
      <c r="AG1687" s="44"/>
    </row>
    <row r="1688" spans="1:33" x14ac:dyDescent="0.25">
      <c r="A1688" s="71"/>
      <c r="B1688" s="72"/>
      <c r="C1688" s="72"/>
      <c r="D1688" s="72"/>
      <c r="E1688" s="72"/>
      <c r="F1688" s="72"/>
      <c r="G1688" s="72"/>
      <c r="H1688" s="72"/>
      <c r="I1688" s="72"/>
      <c r="J1688" s="72"/>
      <c r="K1688" s="72"/>
      <c r="L1688" s="72"/>
      <c r="M1688" s="72"/>
      <c r="N1688" s="72"/>
      <c r="O1688" s="72"/>
      <c r="P1688" s="72"/>
      <c r="Q1688" s="72"/>
      <c r="R1688" s="72"/>
      <c r="S1688" s="72"/>
      <c r="T1688" s="72"/>
      <c r="U1688" s="72"/>
      <c r="V1688" s="72"/>
      <c r="W1688" s="72"/>
      <c r="X1688" s="72"/>
      <c r="Y1688" s="72"/>
      <c r="Z1688" s="72"/>
      <c r="AA1688" s="72"/>
      <c r="AB1688" s="72"/>
      <c r="AC1688" s="72"/>
      <c r="AD1688" s="72"/>
      <c r="AE1688" s="72"/>
      <c r="AF1688" s="72"/>
      <c r="AG1688" s="44"/>
    </row>
    <row r="1689" spans="1:33" ht="20.25" x14ac:dyDescent="0.3">
      <c r="A1689" s="45"/>
      <c r="B1689" s="1073" t="s">
        <v>983</v>
      </c>
      <c r="C1689" s="45"/>
      <c r="D1689" s="45"/>
      <c r="E1689" s="45"/>
      <c r="F1689" s="45"/>
      <c r="G1689" s="45"/>
      <c r="H1689" s="45"/>
      <c r="I1689" s="45"/>
      <c r="J1689" s="45"/>
      <c r="K1689" s="45"/>
      <c r="L1689" s="45"/>
      <c r="M1689" s="45"/>
      <c r="N1689" s="45"/>
      <c r="O1689" s="45"/>
      <c r="P1689" s="45"/>
      <c r="Q1689" s="45"/>
      <c r="R1689" s="45"/>
      <c r="S1689" s="45"/>
      <c r="T1689" s="45"/>
      <c r="U1689" s="45"/>
      <c r="V1689" s="45"/>
      <c r="W1689" s="45"/>
      <c r="X1689" s="45"/>
      <c r="Y1689" s="45"/>
      <c r="Z1689" s="45"/>
      <c r="AA1689" s="45"/>
      <c r="AB1689" s="45"/>
      <c r="AC1689" s="45"/>
      <c r="AD1689" s="45"/>
      <c r="AE1689" s="45"/>
      <c r="AF1689" s="45"/>
      <c r="AG1689" s="44"/>
    </row>
    <row r="1690" spans="1:33" ht="21" x14ac:dyDescent="0.35">
      <c r="A1690" s="45"/>
      <c r="B1690" s="48" t="s">
        <v>1029</v>
      </c>
      <c r="C1690" s="45"/>
      <c r="D1690" s="45"/>
      <c r="E1690" s="45"/>
      <c r="F1690" s="45"/>
      <c r="G1690" s="45"/>
      <c r="H1690" s="45"/>
      <c r="I1690" s="45"/>
      <c r="J1690" s="45"/>
      <c r="K1690" s="45"/>
      <c r="L1690" s="45"/>
      <c r="M1690" s="45"/>
      <c r="N1690" s="45"/>
      <c r="O1690" s="45"/>
      <c r="P1690" s="45"/>
      <c r="Q1690" s="45"/>
      <c r="R1690" s="45"/>
      <c r="S1690" s="45"/>
      <c r="T1690" s="45"/>
      <c r="U1690" s="45"/>
      <c r="V1690" s="45"/>
      <c r="W1690" s="45"/>
      <c r="X1690" s="45"/>
      <c r="Y1690" s="45"/>
      <c r="Z1690" s="45"/>
      <c r="AA1690" s="45"/>
      <c r="AB1690" s="45"/>
      <c r="AC1690" s="45"/>
      <c r="AD1690" s="45"/>
      <c r="AE1690" s="45"/>
      <c r="AF1690" s="45"/>
      <c r="AG1690" s="44"/>
    </row>
    <row r="1691" spans="1:33" ht="15.75" thickBot="1" x14ac:dyDescent="0.3">
      <c r="A1691" s="45"/>
      <c r="B1691" s="45"/>
      <c r="C1691" s="45"/>
      <c r="D1691" s="45"/>
      <c r="E1691" s="45"/>
      <c r="F1691" s="45"/>
      <c r="G1691" s="45"/>
      <c r="H1691" s="45"/>
      <c r="I1691" s="45"/>
      <c r="J1691" s="45"/>
      <c r="K1691" s="45"/>
      <c r="L1691" s="45"/>
      <c r="M1691" s="45"/>
      <c r="N1691" s="45"/>
      <c r="O1691" s="45"/>
      <c r="P1691" s="45"/>
      <c r="Q1691" s="45"/>
      <c r="R1691" s="45"/>
      <c r="S1691" s="45"/>
      <c r="T1691" s="45"/>
      <c r="U1691" s="45"/>
      <c r="V1691" s="45"/>
      <c r="W1691" s="45"/>
      <c r="X1691" s="45"/>
      <c r="Y1691" s="45"/>
      <c r="Z1691" s="45"/>
      <c r="AA1691" s="45"/>
      <c r="AB1691" s="45"/>
      <c r="AC1691" s="45"/>
      <c r="AD1691" s="45"/>
      <c r="AE1691" s="45"/>
      <c r="AF1691" s="45"/>
      <c r="AG1691" s="44"/>
    </row>
    <row r="1692" spans="1:33" ht="23.25" thickBot="1" x14ac:dyDescent="0.3">
      <c r="A1692" s="45"/>
      <c r="B1692" s="45"/>
      <c r="C1692" s="2299" t="s">
        <v>37</v>
      </c>
      <c r="D1692" s="2300"/>
      <c r="E1692" s="2300"/>
      <c r="F1692" s="2301"/>
      <c r="G1692" s="2299" t="s">
        <v>330</v>
      </c>
      <c r="H1692" s="2300"/>
      <c r="I1692" s="2300"/>
      <c r="J1692" s="2301"/>
      <c r="K1692" s="2299" t="s">
        <v>0</v>
      </c>
      <c r="L1692" s="2300"/>
      <c r="M1692" s="2300"/>
      <c r="N1692" s="2301"/>
      <c r="O1692" s="45"/>
      <c r="P1692" s="45"/>
      <c r="Q1692" s="45"/>
      <c r="R1692" s="45"/>
      <c r="S1692" s="45"/>
      <c r="T1692" s="45"/>
      <c r="U1692" s="45"/>
      <c r="V1692" s="45"/>
      <c r="W1692" s="45"/>
      <c r="X1692" s="45"/>
      <c r="Y1692" s="45"/>
      <c r="Z1692" s="45"/>
      <c r="AA1692" s="45"/>
      <c r="AB1692" s="45"/>
      <c r="AC1692" s="45"/>
      <c r="AD1692" s="45"/>
      <c r="AE1692" s="45"/>
      <c r="AF1692" s="45"/>
      <c r="AG1692" s="44"/>
    </row>
    <row r="1693" spans="1:33" ht="23.25" thickBot="1" x14ac:dyDescent="0.3">
      <c r="A1693" s="45"/>
      <c r="B1693" s="2291" t="s">
        <v>121</v>
      </c>
      <c r="C1693" s="2299" t="s">
        <v>331</v>
      </c>
      <c r="D1693" s="2300"/>
      <c r="E1693" s="2301"/>
      <c r="F1693" s="2302" t="s">
        <v>332</v>
      </c>
      <c r="G1693" s="2299" t="s">
        <v>331</v>
      </c>
      <c r="H1693" s="2300"/>
      <c r="I1693" s="2301"/>
      <c r="J1693" s="2302" t="s">
        <v>332</v>
      </c>
      <c r="K1693" s="2299" t="s">
        <v>41</v>
      </c>
      <c r="L1693" s="2300"/>
      <c r="M1693" s="2301"/>
      <c r="N1693" s="2302" t="s">
        <v>40</v>
      </c>
      <c r="O1693" s="45"/>
      <c r="P1693" s="45"/>
      <c r="Q1693" s="45"/>
      <c r="R1693" s="45"/>
      <c r="S1693" s="45"/>
      <c r="T1693" s="45"/>
      <c r="U1693" s="45"/>
      <c r="V1693" s="45"/>
      <c r="W1693" s="45"/>
      <c r="X1693" s="45"/>
      <c r="Y1693" s="45"/>
      <c r="Z1693" s="45"/>
      <c r="AA1693" s="45"/>
      <c r="AB1693" s="45"/>
      <c r="AC1693" s="45"/>
      <c r="AD1693" s="45"/>
      <c r="AE1693" s="45"/>
      <c r="AF1693" s="45"/>
      <c r="AG1693" s="44"/>
    </row>
    <row r="1694" spans="1:33" ht="23.25" thickBot="1" x14ac:dyDescent="0.3">
      <c r="A1694" s="45"/>
      <c r="B1694" s="2292"/>
      <c r="C1694" s="347" t="s">
        <v>73</v>
      </c>
      <c r="D1694" s="347" t="s">
        <v>320</v>
      </c>
      <c r="E1694" s="347" t="s">
        <v>187</v>
      </c>
      <c r="F1694" s="2303"/>
      <c r="G1694" s="347" t="s">
        <v>73</v>
      </c>
      <c r="H1694" s="347" t="s">
        <v>320</v>
      </c>
      <c r="I1694" s="347" t="s">
        <v>187</v>
      </c>
      <c r="J1694" s="2303"/>
      <c r="K1694" s="347" t="s">
        <v>73</v>
      </c>
      <c r="L1694" s="347" t="s">
        <v>320</v>
      </c>
      <c r="M1694" s="347" t="s">
        <v>187</v>
      </c>
      <c r="N1694" s="2303"/>
      <c r="O1694" s="45"/>
      <c r="P1694" s="45"/>
      <c r="Q1694" s="45"/>
      <c r="R1694" s="45"/>
      <c r="S1694" s="45"/>
      <c r="T1694" s="45"/>
      <c r="U1694" s="45"/>
      <c r="V1694" s="45"/>
      <c r="W1694" s="45"/>
      <c r="X1694" s="45"/>
      <c r="Y1694" s="45"/>
      <c r="Z1694" s="45"/>
      <c r="AA1694" s="45"/>
      <c r="AB1694" s="45"/>
      <c r="AC1694" s="45"/>
      <c r="AD1694" s="45"/>
      <c r="AE1694" s="45"/>
      <c r="AF1694" s="45"/>
      <c r="AG1694" s="44"/>
    </row>
    <row r="1695" spans="1:33" ht="23.25" thickBot="1" x14ac:dyDescent="0.3">
      <c r="A1695" s="45"/>
      <c r="B1695" s="348" t="s">
        <v>6</v>
      </c>
      <c r="C1695" s="349"/>
      <c r="D1695" s="350"/>
      <c r="E1695" s="347">
        <f>SUM(C1695:D1695)</f>
        <v>0</v>
      </c>
      <c r="F1695" s="350"/>
      <c r="G1695" s="349"/>
      <c r="H1695" s="350"/>
      <c r="I1695" s="347">
        <f>SUM(G1695:H1695)</f>
        <v>0</v>
      </c>
      <c r="J1695" s="350"/>
      <c r="K1695" s="347">
        <f>C1695+G1695</f>
        <v>0</v>
      </c>
      <c r="L1695" s="347">
        <f>D1695+H1695</f>
        <v>0</v>
      </c>
      <c r="M1695" s="347">
        <f>SUM(K1695:L1695)</f>
        <v>0</v>
      </c>
      <c r="N1695" s="347">
        <f>F1695+J1695</f>
        <v>0</v>
      </c>
      <c r="O1695" s="45"/>
      <c r="P1695" s="45"/>
      <c r="Q1695" s="45"/>
      <c r="R1695" s="45"/>
      <c r="S1695" s="45"/>
      <c r="T1695" s="45"/>
      <c r="U1695" s="45"/>
      <c r="V1695" s="45"/>
      <c r="W1695" s="45"/>
      <c r="X1695" s="45"/>
      <c r="Y1695" s="45"/>
      <c r="Z1695" s="45"/>
      <c r="AA1695" s="45"/>
      <c r="AB1695" s="45"/>
      <c r="AC1695" s="45"/>
      <c r="AD1695" s="45"/>
      <c r="AE1695" s="45"/>
      <c r="AF1695" s="45"/>
      <c r="AG1695" s="44"/>
    </row>
    <row r="1696" spans="1:33" ht="23.25" thickBot="1" x14ac:dyDescent="0.3">
      <c r="A1696" s="45"/>
      <c r="B1696" s="348" t="s">
        <v>42</v>
      </c>
      <c r="C1696" s="351"/>
      <c r="D1696" s="352"/>
      <c r="E1696" s="347">
        <f t="shared" ref="E1696:E1712" si="148">SUM(C1696:D1696)</f>
        <v>0</v>
      </c>
      <c r="F1696" s="352"/>
      <c r="G1696" s="351"/>
      <c r="H1696" s="352"/>
      <c r="I1696" s="347">
        <f t="shared" ref="I1696:I1712" si="149">SUM(G1696:H1696)</f>
        <v>0</v>
      </c>
      <c r="J1696" s="352"/>
      <c r="K1696" s="347">
        <f t="shared" ref="K1696:L1712" si="150">C1696+G1696</f>
        <v>0</v>
      </c>
      <c r="L1696" s="347">
        <f t="shared" si="150"/>
        <v>0</v>
      </c>
      <c r="M1696" s="347">
        <f t="shared" ref="M1696:M1712" si="151">SUM(K1696:L1696)</f>
        <v>0</v>
      </c>
      <c r="N1696" s="347">
        <f t="shared" ref="N1696:N1712" si="152">F1696+J1696</f>
        <v>0</v>
      </c>
      <c r="O1696" s="45"/>
      <c r="P1696" s="45"/>
      <c r="Q1696" s="45"/>
      <c r="R1696" s="45"/>
      <c r="S1696" s="45"/>
      <c r="T1696" s="45"/>
      <c r="U1696" s="45"/>
      <c r="V1696" s="45"/>
      <c r="W1696" s="45"/>
      <c r="X1696" s="45"/>
      <c r="Y1696" s="45"/>
      <c r="Z1696" s="45"/>
      <c r="AA1696" s="45"/>
      <c r="AB1696" s="45"/>
      <c r="AC1696" s="45"/>
      <c r="AD1696" s="45"/>
      <c r="AE1696" s="45"/>
      <c r="AF1696" s="45"/>
      <c r="AG1696" s="44"/>
    </row>
    <row r="1697" spans="1:33" ht="23.25" thickBot="1" x14ac:dyDescent="0.3">
      <c r="A1697" s="45"/>
      <c r="B1697" s="348" t="s">
        <v>7</v>
      </c>
      <c r="C1697" s="351"/>
      <c r="D1697" s="352"/>
      <c r="E1697" s="347">
        <f t="shared" si="148"/>
        <v>0</v>
      </c>
      <c r="F1697" s="353"/>
      <c r="G1697" s="351"/>
      <c r="H1697" s="352"/>
      <c r="I1697" s="347">
        <f t="shared" si="149"/>
        <v>0</v>
      </c>
      <c r="J1697" s="352"/>
      <c r="K1697" s="347">
        <f t="shared" si="150"/>
        <v>0</v>
      </c>
      <c r="L1697" s="347">
        <f t="shared" si="150"/>
        <v>0</v>
      </c>
      <c r="M1697" s="347">
        <f t="shared" si="151"/>
        <v>0</v>
      </c>
      <c r="N1697" s="347">
        <f t="shared" si="152"/>
        <v>0</v>
      </c>
      <c r="O1697" s="45"/>
      <c r="P1697" s="45"/>
      <c r="Q1697" s="45"/>
      <c r="R1697" s="45"/>
      <c r="S1697" s="45"/>
      <c r="T1697" s="45"/>
      <c r="U1697" s="45"/>
      <c r="V1697" s="45"/>
      <c r="W1697" s="45"/>
      <c r="X1697" s="45"/>
      <c r="Y1697" s="45"/>
      <c r="Z1697" s="45"/>
      <c r="AA1697" s="45"/>
      <c r="AB1697" s="45"/>
      <c r="AC1697" s="45"/>
      <c r="AD1697" s="45"/>
      <c r="AE1697" s="45"/>
      <c r="AF1697" s="45"/>
      <c r="AG1697" s="44"/>
    </row>
    <row r="1698" spans="1:33" ht="23.25" thickBot="1" x14ac:dyDescent="0.3">
      <c r="A1698" s="45"/>
      <c r="B1698" s="348" t="s">
        <v>8</v>
      </c>
      <c r="C1698" s="351"/>
      <c r="D1698" s="352"/>
      <c r="E1698" s="347">
        <f t="shared" si="148"/>
        <v>0</v>
      </c>
      <c r="F1698" s="352"/>
      <c r="G1698" s="351"/>
      <c r="H1698" s="352"/>
      <c r="I1698" s="347">
        <f t="shared" si="149"/>
        <v>0</v>
      </c>
      <c r="J1698" s="352"/>
      <c r="K1698" s="347">
        <f t="shared" si="150"/>
        <v>0</v>
      </c>
      <c r="L1698" s="347">
        <f t="shared" si="150"/>
        <v>0</v>
      </c>
      <c r="M1698" s="347">
        <f t="shared" si="151"/>
        <v>0</v>
      </c>
      <c r="N1698" s="347">
        <f t="shared" si="152"/>
        <v>0</v>
      </c>
      <c r="O1698" s="45"/>
      <c r="P1698" s="45"/>
      <c r="Q1698" s="45"/>
      <c r="R1698" s="45"/>
      <c r="S1698" s="45"/>
      <c r="T1698" s="45"/>
      <c r="U1698" s="45"/>
      <c r="V1698" s="45"/>
      <c r="W1698" s="45"/>
      <c r="X1698" s="45"/>
      <c r="Y1698" s="45"/>
      <c r="Z1698" s="45"/>
      <c r="AA1698" s="45"/>
      <c r="AB1698" s="45"/>
      <c r="AC1698" s="45"/>
      <c r="AD1698" s="45"/>
      <c r="AE1698" s="45"/>
      <c r="AF1698" s="45"/>
      <c r="AG1698" s="44"/>
    </row>
    <row r="1699" spans="1:33" ht="23.25" thickBot="1" x14ac:dyDescent="0.3">
      <c r="A1699" s="45"/>
      <c r="B1699" s="348" t="s">
        <v>9</v>
      </c>
      <c r="C1699" s="351"/>
      <c r="D1699" s="352"/>
      <c r="E1699" s="347">
        <f t="shared" si="148"/>
        <v>0</v>
      </c>
      <c r="F1699" s="352"/>
      <c r="G1699" s="351"/>
      <c r="H1699" s="352"/>
      <c r="I1699" s="347">
        <f t="shared" si="149"/>
        <v>0</v>
      </c>
      <c r="J1699" s="352"/>
      <c r="K1699" s="347">
        <f t="shared" si="150"/>
        <v>0</v>
      </c>
      <c r="L1699" s="347">
        <f t="shared" si="150"/>
        <v>0</v>
      </c>
      <c r="M1699" s="347">
        <f t="shared" si="151"/>
        <v>0</v>
      </c>
      <c r="N1699" s="347">
        <f t="shared" si="152"/>
        <v>0</v>
      </c>
      <c r="O1699" s="45"/>
      <c r="P1699" s="45"/>
      <c r="Q1699" s="45"/>
      <c r="R1699" s="45"/>
      <c r="S1699" s="45"/>
      <c r="T1699" s="45"/>
      <c r="U1699" s="45"/>
      <c r="V1699" s="45"/>
      <c r="W1699" s="45"/>
      <c r="X1699" s="45"/>
      <c r="Y1699" s="45"/>
      <c r="Z1699" s="45"/>
      <c r="AA1699" s="45"/>
      <c r="AB1699" s="45"/>
      <c r="AC1699" s="45"/>
      <c r="AD1699" s="45"/>
      <c r="AE1699" s="45"/>
      <c r="AF1699" s="45"/>
      <c r="AG1699" s="44"/>
    </row>
    <row r="1700" spans="1:33" ht="45.75" thickBot="1" x14ac:dyDescent="0.3">
      <c r="A1700" s="45"/>
      <c r="B1700" s="348" t="s">
        <v>43</v>
      </c>
      <c r="C1700" s="351"/>
      <c r="D1700" s="352"/>
      <c r="E1700" s="347">
        <f t="shared" si="148"/>
        <v>0</v>
      </c>
      <c r="F1700" s="352"/>
      <c r="G1700" s="351"/>
      <c r="H1700" s="352"/>
      <c r="I1700" s="347">
        <f t="shared" si="149"/>
        <v>0</v>
      </c>
      <c r="J1700" s="352"/>
      <c r="K1700" s="347">
        <f t="shared" si="150"/>
        <v>0</v>
      </c>
      <c r="L1700" s="347">
        <f t="shared" si="150"/>
        <v>0</v>
      </c>
      <c r="M1700" s="347">
        <f t="shared" si="151"/>
        <v>0</v>
      </c>
      <c r="N1700" s="347">
        <f t="shared" si="152"/>
        <v>0</v>
      </c>
      <c r="O1700" s="45"/>
      <c r="P1700" s="45"/>
      <c r="Q1700" s="45"/>
      <c r="R1700" s="45"/>
      <c r="S1700" s="45"/>
      <c r="T1700" s="45"/>
      <c r="U1700" s="45"/>
      <c r="V1700" s="45"/>
      <c r="W1700" s="45"/>
      <c r="X1700" s="45"/>
      <c r="Y1700" s="45"/>
      <c r="Z1700" s="45"/>
      <c r="AA1700" s="45"/>
      <c r="AB1700" s="45"/>
      <c r="AC1700" s="45"/>
      <c r="AD1700" s="45"/>
      <c r="AE1700" s="45"/>
      <c r="AF1700" s="45"/>
      <c r="AG1700" s="44"/>
    </row>
    <row r="1701" spans="1:33" ht="23.25" thickBot="1" x14ac:dyDescent="0.3">
      <c r="A1701" s="45"/>
      <c r="B1701" s="348" t="s">
        <v>44</v>
      </c>
      <c r="C1701" s="351"/>
      <c r="D1701" s="352"/>
      <c r="E1701" s="347">
        <f t="shared" si="148"/>
        <v>0</v>
      </c>
      <c r="F1701" s="352"/>
      <c r="G1701" s="351"/>
      <c r="H1701" s="352"/>
      <c r="I1701" s="347">
        <f t="shared" si="149"/>
        <v>0</v>
      </c>
      <c r="J1701" s="352"/>
      <c r="K1701" s="347">
        <f t="shared" si="150"/>
        <v>0</v>
      </c>
      <c r="L1701" s="347">
        <f t="shared" si="150"/>
        <v>0</v>
      </c>
      <c r="M1701" s="347">
        <f t="shared" si="151"/>
        <v>0</v>
      </c>
      <c r="N1701" s="347">
        <f t="shared" si="152"/>
        <v>0</v>
      </c>
      <c r="O1701" s="45"/>
      <c r="P1701" s="45"/>
      <c r="Q1701" s="45"/>
      <c r="R1701" s="45"/>
      <c r="S1701" s="45"/>
      <c r="T1701" s="45"/>
      <c r="U1701" s="45"/>
      <c r="V1701" s="45"/>
      <c r="W1701" s="45"/>
      <c r="X1701" s="45"/>
      <c r="Y1701" s="45"/>
      <c r="Z1701" s="45"/>
      <c r="AA1701" s="45"/>
      <c r="AB1701" s="45"/>
      <c r="AC1701" s="45"/>
      <c r="AD1701" s="45"/>
      <c r="AE1701" s="45"/>
      <c r="AF1701" s="45"/>
      <c r="AG1701" s="44"/>
    </row>
    <row r="1702" spans="1:33" ht="23.25" thickBot="1" x14ac:dyDescent="0.3">
      <c r="A1702" s="45"/>
      <c r="B1702" s="348" t="s">
        <v>10</v>
      </c>
      <c r="C1702" s="351"/>
      <c r="D1702" s="352"/>
      <c r="E1702" s="347">
        <f t="shared" si="148"/>
        <v>0</v>
      </c>
      <c r="F1702" s="352"/>
      <c r="G1702" s="351"/>
      <c r="H1702" s="352"/>
      <c r="I1702" s="347">
        <f t="shared" si="149"/>
        <v>0</v>
      </c>
      <c r="J1702" s="352"/>
      <c r="K1702" s="347">
        <f t="shared" si="150"/>
        <v>0</v>
      </c>
      <c r="L1702" s="347">
        <f t="shared" si="150"/>
        <v>0</v>
      </c>
      <c r="M1702" s="347">
        <f t="shared" si="151"/>
        <v>0</v>
      </c>
      <c r="N1702" s="347">
        <f t="shared" si="152"/>
        <v>0</v>
      </c>
      <c r="O1702" s="45"/>
      <c r="P1702" s="45"/>
      <c r="Q1702" s="45"/>
      <c r="R1702" s="45"/>
      <c r="S1702" s="45"/>
      <c r="T1702" s="45"/>
      <c r="U1702" s="45"/>
      <c r="V1702" s="45"/>
      <c r="W1702" s="45"/>
      <c r="X1702" s="45"/>
      <c r="Y1702" s="45"/>
      <c r="Z1702" s="45"/>
      <c r="AA1702" s="45"/>
      <c r="AB1702" s="45"/>
      <c r="AC1702" s="45"/>
      <c r="AD1702" s="45"/>
      <c r="AE1702" s="45"/>
      <c r="AF1702" s="45"/>
      <c r="AG1702" s="44"/>
    </row>
    <row r="1703" spans="1:33" ht="45.75" thickBot="1" x14ac:dyDescent="0.3">
      <c r="A1703" s="45"/>
      <c r="B1703" s="348" t="s">
        <v>45</v>
      </c>
      <c r="C1703" s="351"/>
      <c r="D1703" s="352"/>
      <c r="E1703" s="347">
        <f t="shared" si="148"/>
        <v>0</v>
      </c>
      <c r="F1703" s="352"/>
      <c r="G1703" s="351"/>
      <c r="H1703" s="352"/>
      <c r="I1703" s="347">
        <f t="shared" si="149"/>
        <v>0</v>
      </c>
      <c r="J1703" s="352"/>
      <c r="K1703" s="347">
        <f t="shared" si="150"/>
        <v>0</v>
      </c>
      <c r="L1703" s="347">
        <f t="shared" si="150"/>
        <v>0</v>
      </c>
      <c r="M1703" s="347">
        <f t="shared" si="151"/>
        <v>0</v>
      </c>
      <c r="N1703" s="347">
        <f t="shared" si="152"/>
        <v>0</v>
      </c>
      <c r="O1703" s="45"/>
      <c r="P1703" s="45"/>
      <c r="Q1703" s="45"/>
      <c r="R1703" s="45"/>
      <c r="S1703" s="45"/>
      <c r="T1703" s="45"/>
      <c r="U1703" s="45"/>
      <c r="V1703" s="45"/>
      <c r="W1703" s="45"/>
      <c r="X1703" s="45"/>
      <c r="Y1703" s="45"/>
      <c r="Z1703" s="45"/>
      <c r="AA1703" s="45"/>
      <c r="AB1703" s="45"/>
      <c r="AC1703" s="45"/>
      <c r="AD1703" s="45"/>
      <c r="AE1703" s="45"/>
      <c r="AF1703" s="45"/>
      <c r="AG1703" s="44"/>
    </row>
    <row r="1704" spans="1:33" ht="23.25" thickBot="1" x14ac:dyDescent="0.3">
      <c r="A1704" s="45"/>
      <c r="B1704" s="348" t="s">
        <v>11</v>
      </c>
      <c r="C1704" s="351"/>
      <c r="D1704" s="352"/>
      <c r="E1704" s="347">
        <f t="shared" si="148"/>
        <v>0</v>
      </c>
      <c r="F1704" s="352"/>
      <c r="G1704" s="351"/>
      <c r="H1704" s="352"/>
      <c r="I1704" s="347">
        <f t="shared" si="149"/>
        <v>0</v>
      </c>
      <c r="J1704" s="352"/>
      <c r="K1704" s="347">
        <f t="shared" si="150"/>
        <v>0</v>
      </c>
      <c r="L1704" s="347">
        <f t="shared" si="150"/>
        <v>0</v>
      </c>
      <c r="M1704" s="347">
        <f t="shared" si="151"/>
        <v>0</v>
      </c>
      <c r="N1704" s="347">
        <f t="shared" si="152"/>
        <v>0</v>
      </c>
      <c r="O1704" s="45"/>
      <c r="P1704" s="45"/>
      <c r="Q1704" s="45"/>
      <c r="R1704" s="45"/>
      <c r="S1704" s="45"/>
      <c r="T1704" s="45"/>
      <c r="U1704" s="45"/>
      <c r="V1704" s="45"/>
      <c r="W1704" s="45"/>
      <c r="X1704" s="45"/>
      <c r="Y1704" s="45"/>
      <c r="Z1704" s="45"/>
      <c r="AA1704" s="45"/>
      <c r="AB1704" s="45"/>
      <c r="AC1704" s="45"/>
      <c r="AD1704" s="45"/>
      <c r="AE1704" s="45"/>
      <c r="AF1704" s="45"/>
      <c r="AG1704" s="44"/>
    </row>
    <row r="1705" spans="1:33" ht="23.25" thickBot="1" x14ac:dyDescent="0.3">
      <c r="A1705" s="45"/>
      <c r="B1705" s="348" t="s">
        <v>46</v>
      </c>
      <c r="C1705" s="351"/>
      <c r="D1705" s="352"/>
      <c r="E1705" s="347">
        <f t="shared" si="148"/>
        <v>0</v>
      </c>
      <c r="F1705" s="352"/>
      <c r="G1705" s="351"/>
      <c r="H1705" s="352"/>
      <c r="I1705" s="347">
        <f t="shared" si="149"/>
        <v>0</v>
      </c>
      <c r="J1705" s="352"/>
      <c r="K1705" s="347">
        <f t="shared" si="150"/>
        <v>0</v>
      </c>
      <c r="L1705" s="347">
        <f t="shared" si="150"/>
        <v>0</v>
      </c>
      <c r="M1705" s="347">
        <f t="shared" si="151"/>
        <v>0</v>
      </c>
      <c r="N1705" s="347">
        <f t="shared" si="152"/>
        <v>0</v>
      </c>
      <c r="O1705" s="45"/>
      <c r="P1705" s="45"/>
      <c r="Q1705" s="45"/>
      <c r="R1705" s="45"/>
      <c r="S1705" s="45"/>
      <c r="T1705" s="45"/>
      <c r="U1705" s="45"/>
      <c r="V1705" s="45"/>
      <c r="W1705" s="45"/>
      <c r="X1705" s="45"/>
      <c r="Y1705" s="45"/>
      <c r="Z1705" s="45"/>
      <c r="AA1705" s="45"/>
      <c r="AB1705" s="45"/>
      <c r="AC1705" s="45"/>
      <c r="AD1705" s="45"/>
      <c r="AE1705" s="45"/>
      <c r="AF1705" s="45"/>
      <c r="AG1705" s="44"/>
    </row>
    <row r="1706" spans="1:33" ht="23.25" thickBot="1" x14ac:dyDescent="0.3">
      <c r="A1706" s="45"/>
      <c r="B1706" s="348" t="s">
        <v>47</v>
      </c>
      <c r="C1706" s="351"/>
      <c r="D1706" s="352"/>
      <c r="E1706" s="347">
        <f t="shared" si="148"/>
        <v>0</v>
      </c>
      <c r="F1706" s="352"/>
      <c r="G1706" s="351"/>
      <c r="H1706" s="352"/>
      <c r="I1706" s="347">
        <f t="shared" si="149"/>
        <v>0</v>
      </c>
      <c r="J1706" s="352"/>
      <c r="K1706" s="347">
        <f t="shared" si="150"/>
        <v>0</v>
      </c>
      <c r="L1706" s="347">
        <f t="shared" si="150"/>
        <v>0</v>
      </c>
      <c r="M1706" s="347">
        <f t="shared" si="151"/>
        <v>0</v>
      </c>
      <c r="N1706" s="347">
        <f t="shared" si="152"/>
        <v>0</v>
      </c>
      <c r="O1706" s="45"/>
      <c r="P1706" s="45"/>
      <c r="Q1706" s="45"/>
      <c r="R1706" s="45"/>
      <c r="S1706" s="45"/>
      <c r="T1706" s="45"/>
      <c r="U1706" s="45"/>
      <c r="V1706" s="45"/>
      <c r="W1706" s="45"/>
      <c r="X1706" s="45"/>
      <c r="Y1706" s="45"/>
      <c r="Z1706" s="45"/>
      <c r="AA1706" s="45"/>
      <c r="AB1706" s="45"/>
      <c r="AC1706" s="45"/>
      <c r="AD1706" s="45"/>
      <c r="AE1706" s="45"/>
      <c r="AF1706" s="45"/>
      <c r="AG1706" s="44"/>
    </row>
    <row r="1707" spans="1:33" ht="23.25" thickBot="1" x14ac:dyDescent="0.3">
      <c r="A1707" s="45"/>
      <c r="B1707" s="348" t="s">
        <v>48</v>
      </c>
      <c r="C1707" s="351"/>
      <c r="D1707" s="352"/>
      <c r="E1707" s="347">
        <f t="shared" si="148"/>
        <v>0</v>
      </c>
      <c r="F1707" s="352"/>
      <c r="G1707" s="351"/>
      <c r="H1707" s="352"/>
      <c r="I1707" s="347">
        <f t="shared" si="149"/>
        <v>0</v>
      </c>
      <c r="J1707" s="352"/>
      <c r="K1707" s="347">
        <f t="shared" si="150"/>
        <v>0</v>
      </c>
      <c r="L1707" s="347">
        <f t="shared" si="150"/>
        <v>0</v>
      </c>
      <c r="M1707" s="347">
        <f t="shared" si="151"/>
        <v>0</v>
      </c>
      <c r="N1707" s="347">
        <f t="shared" si="152"/>
        <v>0</v>
      </c>
      <c r="O1707" s="45"/>
      <c r="P1707" s="45"/>
      <c r="Q1707" s="45"/>
      <c r="R1707" s="45"/>
      <c r="S1707" s="45"/>
      <c r="T1707" s="45"/>
      <c r="U1707" s="45"/>
      <c r="V1707" s="45"/>
      <c r="W1707" s="45"/>
      <c r="X1707" s="45"/>
      <c r="Y1707" s="45"/>
      <c r="Z1707" s="45"/>
      <c r="AA1707" s="45"/>
      <c r="AB1707" s="45"/>
      <c r="AC1707" s="45"/>
      <c r="AD1707" s="45"/>
      <c r="AE1707" s="45"/>
      <c r="AF1707" s="45"/>
      <c r="AG1707" s="44"/>
    </row>
    <row r="1708" spans="1:33" ht="23.25" thickBot="1" x14ac:dyDescent="0.3">
      <c r="A1708" s="45"/>
      <c r="B1708" s="348" t="s">
        <v>49</v>
      </c>
      <c r="C1708" s="351"/>
      <c r="D1708" s="352"/>
      <c r="E1708" s="347">
        <f t="shared" si="148"/>
        <v>0</v>
      </c>
      <c r="F1708" s="352"/>
      <c r="G1708" s="351"/>
      <c r="H1708" s="352"/>
      <c r="I1708" s="347">
        <f t="shared" si="149"/>
        <v>0</v>
      </c>
      <c r="J1708" s="352"/>
      <c r="K1708" s="347">
        <f t="shared" si="150"/>
        <v>0</v>
      </c>
      <c r="L1708" s="347">
        <f t="shared" si="150"/>
        <v>0</v>
      </c>
      <c r="M1708" s="347">
        <f t="shared" si="151"/>
        <v>0</v>
      </c>
      <c r="N1708" s="347">
        <f t="shared" si="152"/>
        <v>0</v>
      </c>
      <c r="O1708" s="45"/>
      <c r="P1708" s="45"/>
      <c r="Q1708" s="45"/>
      <c r="R1708" s="45"/>
      <c r="S1708" s="45"/>
      <c r="T1708" s="45"/>
      <c r="U1708" s="45"/>
      <c r="V1708" s="45"/>
      <c r="W1708" s="45"/>
      <c r="X1708" s="45"/>
      <c r="Y1708" s="45"/>
      <c r="Z1708" s="45"/>
      <c r="AA1708" s="45"/>
      <c r="AB1708" s="45"/>
      <c r="AC1708" s="45"/>
      <c r="AD1708" s="45"/>
      <c r="AE1708" s="45"/>
      <c r="AF1708" s="45"/>
      <c r="AG1708" s="44"/>
    </row>
    <row r="1709" spans="1:33" ht="23.25" thickBot="1" x14ac:dyDescent="0.3">
      <c r="A1709" s="45"/>
      <c r="B1709" s="348" t="s">
        <v>50</v>
      </c>
      <c r="C1709" s="351"/>
      <c r="D1709" s="352"/>
      <c r="E1709" s="347">
        <f t="shared" si="148"/>
        <v>0</v>
      </c>
      <c r="F1709" s="352"/>
      <c r="G1709" s="351"/>
      <c r="H1709" s="352"/>
      <c r="I1709" s="347">
        <f t="shared" si="149"/>
        <v>0</v>
      </c>
      <c r="J1709" s="352"/>
      <c r="K1709" s="347">
        <f t="shared" si="150"/>
        <v>0</v>
      </c>
      <c r="L1709" s="347">
        <f t="shared" si="150"/>
        <v>0</v>
      </c>
      <c r="M1709" s="347">
        <f t="shared" si="151"/>
        <v>0</v>
      </c>
      <c r="N1709" s="347">
        <f t="shared" si="152"/>
        <v>0</v>
      </c>
      <c r="O1709" s="45"/>
      <c r="P1709" s="45"/>
      <c r="Q1709" s="45"/>
      <c r="R1709" s="45"/>
      <c r="S1709" s="45"/>
      <c r="T1709" s="45"/>
      <c r="U1709" s="45"/>
      <c r="V1709" s="45"/>
      <c r="W1709" s="45"/>
      <c r="X1709" s="45"/>
      <c r="Y1709" s="45"/>
      <c r="Z1709" s="45"/>
      <c r="AA1709" s="45"/>
      <c r="AB1709" s="45"/>
      <c r="AC1709" s="45"/>
      <c r="AD1709" s="45"/>
      <c r="AE1709" s="45"/>
      <c r="AF1709" s="45"/>
      <c r="AG1709" s="44"/>
    </row>
    <row r="1710" spans="1:33" ht="23.25" thickBot="1" x14ac:dyDescent="0.3">
      <c r="A1710" s="45"/>
      <c r="B1710" s="348" t="s">
        <v>51</v>
      </c>
      <c r="C1710" s="351"/>
      <c r="D1710" s="352"/>
      <c r="E1710" s="347">
        <f t="shared" si="148"/>
        <v>0</v>
      </c>
      <c r="F1710" s="352"/>
      <c r="G1710" s="351"/>
      <c r="H1710" s="352"/>
      <c r="I1710" s="347">
        <f t="shared" si="149"/>
        <v>0</v>
      </c>
      <c r="J1710" s="352"/>
      <c r="K1710" s="347">
        <f t="shared" si="150"/>
        <v>0</v>
      </c>
      <c r="L1710" s="347">
        <f t="shared" si="150"/>
        <v>0</v>
      </c>
      <c r="M1710" s="347">
        <f t="shared" si="151"/>
        <v>0</v>
      </c>
      <c r="N1710" s="347">
        <f t="shared" si="152"/>
        <v>0</v>
      </c>
      <c r="O1710" s="45"/>
      <c r="P1710" s="45"/>
      <c r="Q1710" s="45"/>
      <c r="R1710" s="45"/>
      <c r="S1710" s="45"/>
      <c r="T1710" s="45"/>
      <c r="U1710" s="45"/>
      <c r="V1710" s="45"/>
      <c r="W1710" s="45"/>
      <c r="X1710" s="45"/>
      <c r="Y1710" s="45"/>
      <c r="Z1710" s="45"/>
      <c r="AA1710" s="45"/>
      <c r="AB1710" s="45"/>
      <c r="AC1710" s="45"/>
      <c r="AD1710" s="45"/>
      <c r="AE1710" s="45"/>
      <c r="AF1710" s="45"/>
      <c r="AG1710" s="44"/>
    </row>
    <row r="1711" spans="1:33" ht="23.25" thickBot="1" x14ac:dyDescent="0.3">
      <c r="A1711" s="45"/>
      <c r="B1711" s="348" t="s">
        <v>52</v>
      </c>
      <c r="C1711" s="351"/>
      <c r="D1711" s="352"/>
      <c r="E1711" s="347">
        <f t="shared" si="148"/>
        <v>0</v>
      </c>
      <c r="F1711" s="352"/>
      <c r="G1711" s="351"/>
      <c r="H1711" s="352"/>
      <c r="I1711" s="347">
        <f t="shared" si="149"/>
        <v>0</v>
      </c>
      <c r="J1711" s="352"/>
      <c r="K1711" s="347">
        <f t="shared" si="150"/>
        <v>0</v>
      </c>
      <c r="L1711" s="347">
        <f t="shared" si="150"/>
        <v>0</v>
      </c>
      <c r="M1711" s="347">
        <f t="shared" si="151"/>
        <v>0</v>
      </c>
      <c r="N1711" s="347">
        <f t="shared" si="152"/>
        <v>0</v>
      </c>
      <c r="O1711" s="45"/>
      <c r="P1711" s="45"/>
      <c r="Q1711" s="45"/>
      <c r="R1711" s="45"/>
      <c r="S1711" s="45"/>
      <c r="T1711" s="45"/>
      <c r="U1711" s="45"/>
      <c r="V1711" s="45"/>
      <c r="W1711" s="45"/>
      <c r="X1711" s="45"/>
      <c r="Y1711" s="45"/>
      <c r="Z1711" s="45"/>
      <c r="AA1711" s="45"/>
      <c r="AB1711" s="45"/>
      <c r="AC1711" s="45"/>
      <c r="AD1711" s="45"/>
      <c r="AE1711" s="45"/>
      <c r="AF1711" s="45"/>
      <c r="AG1711" s="44"/>
    </row>
    <row r="1712" spans="1:33" ht="23.25" thickBot="1" x14ac:dyDescent="0.3">
      <c r="A1712" s="45"/>
      <c r="B1712" s="348" t="s">
        <v>53</v>
      </c>
      <c r="C1712" s="351"/>
      <c r="D1712" s="352"/>
      <c r="E1712" s="347">
        <f t="shared" si="148"/>
        <v>0</v>
      </c>
      <c r="F1712" s="352"/>
      <c r="G1712" s="351"/>
      <c r="H1712" s="352"/>
      <c r="I1712" s="347">
        <f t="shared" si="149"/>
        <v>0</v>
      </c>
      <c r="J1712" s="352"/>
      <c r="K1712" s="347">
        <f t="shared" si="150"/>
        <v>0</v>
      </c>
      <c r="L1712" s="347">
        <f t="shared" si="150"/>
        <v>0</v>
      </c>
      <c r="M1712" s="347">
        <f t="shared" si="151"/>
        <v>0</v>
      </c>
      <c r="N1712" s="347">
        <f t="shared" si="152"/>
        <v>0</v>
      </c>
      <c r="O1712" s="45"/>
      <c r="P1712" s="45"/>
      <c r="Q1712" s="45"/>
      <c r="R1712" s="45"/>
      <c r="S1712" s="45"/>
      <c r="T1712" s="45"/>
      <c r="U1712" s="45"/>
      <c r="V1712" s="45"/>
      <c r="W1712" s="45"/>
      <c r="X1712" s="45"/>
      <c r="Y1712" s="45"/>
      <c r="Z1712" s="45"/>
      <c r="AA1712" s="45"/>
      <c r="AB1712" s="45"/>
      <c r="AC1712" s="45"/>
      <c r="AD1712" s="45"/>
      <c r="AE1712" s="45"/>
      <c r="AF1712" s="45"/>
      <c r="AG1712" s="44"/>
    </row>
    <row r="1713" spans="1:33" ht="23.25" thickBot="1" x14ac:dyDescent="0.3">
      <c r="A1713" s="45"/>
      <c r="B1713" s="348" t="s">
        <v>0</v>
      </c>
      <c r="C1713" s="1202">
        <f>SUM(C1695:C1712)</f>
        <v>0</v>
      </c>
      <c r="D1713" s="1202">
        <f>SUM(D1695:D1712)</f>
        <v>0</v>
      </c>
      <c r="E1713" s="1202">
        <f>SUM(E1695:E1712)</f>
        <v>0</v>
      </c>
      <c r="F1713" s="1202">
        <f t="shared" ref="F1713:N1713" si="153">SUM(F1695:F1712)</f>
        <v>0</v>
      </c>
      <c r="G1713" s="1202">
        <f t="shared" si="153"/>
        <v>0</v>
      </c>
      <c r="H1713" s="1202">
        <f t="shared" si="153"/>
        <v>0</v>
      </c>
      <c r="I1713" s="1202">
        <f t="shared" si="153"/>
        <v>0</v>
      </c>
      <c r="J1713" s="1202">
        <f t="shared" si="153"/>
        <v>0</v>
      </c>
      <c r="K1713" s="1202">
        <f t="shared" si="153"/>
        <v>0</v>
      </c>
      <c r="L1713" s="1202">
        <f>SUM(L1695:L1712)</f>
        <v>0</v>
      </c>
      <c r="M1713" s="1202">
        <f t="shared" si="153"/>
        <v>0</v>
      </c>
      <c r="N1713" s="1202">
        <f t="shared" si="153"/>
        <v>0</v>
      </c>
      <c r="O1713" s="45"/>
      <c r="P1713" s="45"/>
      <c r="Q1713" s="45"/>
      <c r="R1713" s="45"/>
      <c r="S1713" s="45"/>
      <c r="T1713" s="45"/>
      <c r="U1713" s="45"/>
      <c r="V1713" s="45"/>
      <c r="W1713" s="45"/>
      <c r="X1713" s="45"/>
      <c r="Y1713" s="45"/>
      <c r="Z1713" s="45"/>
      <c r="AA1713" s="45"/>
      <c r="AB1713" s="45"/>
      <c r="AC1713" s="45"/>
      <c r="AD1713" s="45"/>
      <c r="AE1713" s="45"/>
      <c r="AF1713" s="45"/>
      <c r="AG1713" s="44"/>
    </row>
    <row r="1714" spans="1:33" ht="15.75" thickBot="1" x14ac:dyDescent="0.3">
      <c r="A1714" s="45"/>
      <c r="B1714" s="45"/>
      <c r="C1714" s="45"/>
      <c r="D1714" s="45"/>
      <c r="E1714" s="45"/>
      <c r="F1714" s="45"/>
      <c r="G1714" s="45"/>
      <c r="H1714" s="45"/>
      <c r="I1714" s="45"/>
      <c r="J1714" s="45"/>
      <c r="K1714" s="45"/>
      <c r="L1714" s="45"/>
      <c r="M1714" s="45"/>
      <c r="N1714" s="45"/>
      <c r="O1714" s="45"/>
      <c r="P1714" s="45"/>
      <c r="Q1714" s="45"/>
      <c r="R1714" s="45"/>
      <c r="S1714" s="45"/>
      <c r="T1714" s="45"/>
      <c r="U1714" s="45"/>
      <c r="V1714" s="45"/>
      <c r="W1714" s="45"/>
      <c r="X1714" s="45"/>
      <c r="Y1714" s="45"/>
      <c r="Z1714" s="45"/>
      <c r="AA1714" s="45"/>
      <c r="AB1714" s="45"/>
      <c r="AC1714" s="45"/>
      <c r="AD1714" s="45"/>
      <c r="AE1714" s="45"/>
      <c r="AF1714" s="45"/>
      <c r="AG1714" s="44"/>
    </row>
    <row r="1715" spans="1:33" ht="24" thickBot="1" x14ac:dyDescent="0.3">
      <c r="A1715" s="45"/>
      <c r="B1715" s="1203" t="s">
        <v>91</v>
      </c>
      <c r="C1715" s="2271"/>
      <c r="D1715" s="2272"/>
      <c r="E1715" s="2272"/>
      <c r="F1715" s="2272"/>
      <c r="G1715" s="2272"/>
      <c r="H1715" s="2272"/>
      <c r="I1715" s="2272"/>
      <c r="J1715" s="2272"/>
      <c r="K1715" s="2272"/>
      <c r="L1715" s="2272"/>
      <c r="M1715" s="2272"/>
      <c r="N1715" s="2272"/>
      <c r="O1715" s="2272"/>
      <c r="P1715" s="2272"/>
      <c r="Q1715" s="2272"/>
      <c r="R1715" s="2272"/>
      <c r="S1715" s="2272"/>
      <c r="T1715" s="2272"/>
      <c r="U1715" s="2272"/>
      <c r="V1715" s="2272"/>
      <c r="W1715" s="2272"/>
      <c r="X1715" s="2272"/>
      <c r="Y1715" s="2272"/>
      <c r="Z1715" s="2273"/>
      <c r="AA1715" s="45"/>
      <c r="AB1715" s="45"/>
      <c r="AC1715" s="45"/>
      <c r="AD1715" s="45"/>
      <c r="AE1715" s="45"/>
      <c r="AF1715" s="45"/>
      <c r="AG1715" s="44"/>
    </row>
    <row r="1716" spans="1:33" ht="56.25" customHeight="1" thickBot="1" x14ac:dyDescent="0.3">
      <c r="A1716" s="45"/>
      <c r="B1716" s="45"/>
      <c r="C1716" s="2277"/>
      <c r="D1716" s="2278"/>
      <c r="E1716" s="2278"/>
      <c r="F1716" s="2278"/>
      <c r="G1716" s="2278"/>
      <c r="H1716" s="2278"/>
      <c r="I1716" s="2278"/>
      <c r="J1716" s="2278"/>
      <c r="K1716" s="2278"/>
      <c r="L1716" s="2278"/>
      <c r="M1716" s="2278"/>
      <c r="N1716" s="2278"/>
      <c r="O1716" s="2278"/>
      <c r="P1716" s="2278"/>
      <c r="Q1716" s="2278"/>
      <c r="R1716" s="2278"/>
      <c r="S1716" s="2278"/>
      <c r="T1716" s="2278"/>
      <c r="U1716" s="2278"/>
      <c r="V1716" s="2278"/>
      <c r="W1716" s="2278"/>
      <c r="X1716" s="2278"/>
      <c r="Y1716" s="2278"/>
      <c r="Z1716" s="2279"/>
      <c r="AA1716" s="45"/>
      <c r="AB1716" s="45"/>
      <c r="AC1716" s="45"/>
      <c r="AD1716" s="45"/>
      <c r="AE1716" s="45"/>
      <c r="AF1716" s="45"/>
      <c r="AG1716" s="44"/>
    </row>
    <row r="1717" spans="1:33" x14ac:dyDescent="0.25">
      <c r="A1717" s="71"/>
      <c r="B1717" s="72"/>
      <c r="C1717" s="72"/>
      <c r="D1717" s="72"/>
      <c r="E1717" s="72"/>
      <c r="F1717" s="72"/>
      <c r="G1717" s="72"/>
      <c r="H1717" s="72"/>
      <c r="I1717" s="72"/>
      <c r="J1717" s="72"/>
      <c r="K1717" s="72"/>
      <c r="L1717" s="72"/>
      <c r="M1717" s="72"/>
      <c r="N1717" s="72"/>
      <c r="O1717" s="72"/>
      <c r="P1717" s="72"/>
      <c r="Q1717" s="72"/>
      <c r="R1717" s="72"/>
      <c r="S1717" s="72"/>
      <c r="T1717" s="72"/>
      <c r="U1717" s="72"/>
      <c r="V1717" s="72"/>
      <c r="W1717" s="72"/>
      <c r="X1717" s="72"/>
      <c r="Y1717" s="72"/>
      <c r="Z1717" s="72"/>
      <c r="AA1717" s="72"/>
      <c r="AB1717" s="72"/>
      <c r="AC1717" s="72"/>
      <c r="AD1717" s="72"/>
      <c r="AE1717" s="72"/>
      <c r="AF1717" s="72"/>
      <c r="AG1717" s="44"/>
    </row>
    <row r="1718" spans="1:33" x14ac:dyDescent="0.25">
      <c r="A1718" s="45"/>
      <c r="B1718" s="45"/>
      <c r="C1718" s="45"/>
      <c r="D1718" s="45"/>
      <c r="E1718" s="45"/>
      <c r="F1718" s="45"/>
      <c r="G1718" s="45"/>
      <c r="H1718" s="45"/>
      <c r="I1718" s="45"/>
      <c r="J1718" s="45"/>
      <c r="K1718" s="45"/>
      <c r="L1718" s="45"/>
      <c r="M1718" s="45"/>
      <c r="N1718" s="45"/>
      <c r="O1718" s="45"/>
      <c r="P1718" s="45"/>
      <c r="Q1718" s="45"/>
      <c r="R1718" s="45"/>
      <c r="S1718" s="45"/>
      <c r="T1718" s="45"/>
      <c r="U1718" s="45"/>
      <c r="V1718" s="45"/>
      <c r="W1718" s="45"/>
      <c r="X1718" s="45"/>
      <c r="Y1718" s="45"/>
      <c r="Z1718" s="45"/>
      <c r="AA1718" s="45"/>
      <c r="AB1718" s="45"/>
      <c r="AC1718" s="45"/>
      <c r="AD1718" s="45"/>
      <c r="AE1718" s="45"/>
      <c r="AF1718" s="45"/>
      <c r="AG1718" s="44"/>
    </row>
    <row r="1719" spans="1:33" ht="21" x14ac:dyDescent="0.35">
      <c r="A1719" s="45"/>
      <c r="B1719" s="47" t="s">
        <v>1030</v>
      </c>
      <c r="C1719" s="45"/>
      <c r="D1719" s="45"/>
      <c r="E1719" s="45"/>
      <c r="F1719" s="45"/>
      <c r="G1719" s="45"/>
      <c r="H1719" s="45"/>
      <c r="I1719" s="45"/>
      <c r="J1719" s="45"/>
      <c r="K1719" s="45"/>
      <c r="L1719" s="45"/>
      <c r="M1719" s="45"/>
      <c r="N1719" s="45"/>
      <c r="O1719" s="45"/>
      <c r="P1719" s="46"/>
      <c r="Q1719" s="46"/>
      <c r="R1719" s="46"/>
      <c r="S1719" s="46"/>
      <c r="T1719" s="46"/>
      <c r="U1719" s="45"/>
      <c r="V1719" s="45"/>
      <c r="W1719" s="45"/>
      <c r="X1719" s="45"/>
      <c r="Y1719" s="45"/>
      <c r="Z1719" s="45"/>
      <c r="AA1719" s="45"/>
      <c r="AB1719" s="45"/>
      <c r="AC1719" s="45"/>
      <c r="AD1719" s="45"/>
      <c r="AE1719" s="45"/>
      <c r="AF1719" s="45"/>
      <c r="AG1719" s="44"/>
    </row>
    <row r="1720" spans="1:33" ht="21" x14ac:dyDescent="0.35">
      <c r="A1720" s="45"/>
      <c r="B1720" s="48" t="s">
        <v>1031</v>
      </c>
      <c r="C1720" s="45"/>
      <c r="D1720" s="45"/>
      <c r="E1720" s="45"/>
      <c r="F1720" s="45"/>
      <c r="G1720" s="45"/>
      <c r="H1720" s="45"/>
      <c r="I1720" s="45"/>
      <c r="J1720" s="45"/>
      <c r="K1720" s="45"/>
      <c r="L1720" s="45"/>
      <c r="M1720" s="45"/>
      <c r="N1720" s="45"/>
      <c r="O1720" s="45"/>
      <c r="P1720" s="46"/>
      <c r="Q1720" s="46"/>
      <c r="R1720" s="46"/>
      <c r="S1720" s="46"/>
      <c r="T1720" s="46"/>
      <c r="U1720" s="45"/>
      <c r="V1720" s="45"/>
      <c r="W1720" s="45"/>
      <c r="X1720" s="45"/>
      <c r="Y1720" s="45"/>
      <c r="Z1720" s="45"/>
      <c r="AA1720" s="45"/>
      <c r="AB1720" s="45"/>
      <c r="AC1720" s="45"/>
      <c r="AD1720" s="45"/>
      <c r="AE1720" s="45"/>
      <c r="AF1720" s="45"/>
      <c r="AG1720" s="44"/>
    </row>
    <row r="1721" spans="1:33" ht="19.5" thickBot="1" x14ac:dyDescent="0.35">
      <c r="A1721" s="45"/>
      <c r="B1721" s="47"/>
      <c r="C1721" s="45"/>
      <c r="D1721" s="45"/>
      <c r="E1721" s="45"/>
      <c r="F1721" s="45"/>
      <c r="G1721" s="45"/>
      <c r="H1721" s="45"/>
      <c r="I1721" s="45"/>
      <c r="J1721" s="45"/>
      <c r="K1721" s="45"/>
      <c r="L1721" s="45"/>
      <c r="M1721" s="45"/>
      <c r="N1721" s="45"/>
      <c r="O1721" s="45"/>
      <c r="P1721" s="46"/>
      <c r="Q1721" s="46"/>
      <c r="R1721" s="46"/>
      <c r="S1721" s="46"/>
      <c r="T1721" s="46"/>
      <c r="U1721" s="45"/>
      <c r="V1721" s="45"/>
      <c r="W1721" s="45"/>
      <c r="X1721" s="45"/>
      <c r="Y1721" s="45"/>
      <c r="Z1721" s="45"/>
      <c r="AA1721" s="45"/>
      <c r="AB1721" s="45"/>
      <c r="AC1721" s="45"/>
      <c r="AD1721" s="45"/>
      <c r="AE1721" s="45"/>
      <c r="AF1721" s="45"/>
      <c r="AG1721" s="44"/>
    </row>
    <row r="1722" spans="1:33" ht="45.75" thickBot="1" x14ac:dyDescent="0.3">
      <c r="A1722" s="45"/>
      <c r="B1722" s="336" t="s">
        <v>1</v>
      </c>
      <c r="C1722" s="1397" t="s">
        <v>152</v>
      </c>
      <c r="D1722" s="1397" t="s">
        <v>151</v>
      </c>
      <c r="E1722" s="1397" t="s">
        <v>30</v>
      </c>
      <c r="F1722" s="1397" t="s">
        <v>299</v>
      </c>
      <c r="G1722" s="1397" t="s">
        <v>315</v>
      </c>
      <c r="H1722" s="1199" t="s">
        <v>58</v>
      </c>
      <c r="I1722" s="45"/>
      <c r="J1722" s="45"/>
      <c r="K1722" s="45"/>
      <c r="L1722" s="45"/>
      <c r="M1722" s="45"/>
      <c r="N1722" s="45"/>
      <c r="O1722" s="45"/>
      <c r="P1722" s="46"/>
      <c r="Q1722" s="46"/>
      <c r="R1722" s="46"/>
      <c r="S1722" s="46"/>
      <c r="T1722" s="46"/>
      <c r="U1722" s="45"/>
      <c r="V1722" s="45"/>
      <c r="W1722" s="45"/>
      <c r="X1722" s="45"/>
      <c r="Y1722" s="45"/>
      <c r="Z1722" s="45"/>
      <c r="AA1722" s="45"/>
      <c r="AB1722" s="45"/>
      <c r="AC1722" s="45"/>
      <c r="AD1722" s="45"/>
      <c r="AE1722" s="45"/>
      <c r="AF1722" s="45"/>
      <c r="AG1722" s="44"/>
    </row>
    <row r="1723" spans="1:33" ht="16.5" thickBot="1" x14ac:dyDescent="0.3">
      <c r="A1723" s="45"/>
      <c r="B1723" s="292"/>
      <c r="C1723" s="1426"/>
      <c r="D1723" s="1684"/>
      <c r="E1723" s="1404"/>
      <c r="F1723" s="1404"/>
      <c r="G1723" s="1685"/>
      <c r="H1723" s="293"/>
      <c r="I1723" s="45"/>
      <c r="J1723" s="45"/>
      <c r="K1723" s="45"/>
      <c r="L1723" s="45"/>
      <c r="M1723" s="45"/>
      <c r="N1723" s="45"/>
      <c r="O1723" s="45"/>
      <c r="P1723" s="46"/>
      <c r="Q1723" s="46"/>
      <c r="R1723" s="46"/>
      <c r="S1723" s="46"/>
      <c r="T1723" s="46"/>
      <c r="U1723" s="45"/>
      <c r="V1723" s="45"/>
      <c r="W1723" s="45"/>
      <c r="X1723" s="45"/>
      <c r="Y1723" s="45"/>
      <c r="Z1723" s="45"/>
      <c r="AA1723" s="45"/>
      <c r="AB1723" s="45"/>
      <c r="AC1723" s="45"/>
      <c r="AD1723" s="45"/>
      <c r="AE1723" s="45"/>
      <c r="AF1723" s="45"/>
      <c r="AG1723" s="44"/>
    </row>
    <row r="1724" spans="1:33" ht="16.5" thickBot="1" x14ac:dyDescent="0.3">
      <c r="A1724" s="45"/>
      <c r="B1724" s="292"/>
      <c r="C1724" s="1677"/>
      <c r="D1724" s="1678"/>
      <c r="E1724" s="1686"/>
      <c r="F1724" s="1686"/>
      <c r="G1724" s="1685"/>
      <c r="H1724" s="293"/>
      <c r="I1724" s="45"/>
      <c r="J1724" s="45"/>
      <c r="K1724" s="45"/>
      <c r="L1724" s="45"/>
      <c r="M1724" s="45"/>
      <c r="N1724" s="45"/>
      <c r="O1724" s="45"/>
      <c r="P1724" s="46"/>
      <c r="Q1724" s="46"/>
      <c r="R1724" s="46"/>
      <c r="S1724" s="46"/>
      <c r="T1724" s="46"/>
      <c r="U1724" s="45"/>
      <c r="V1724" s="45"/>
      <c r="W1724" s="45"/>
      <c r="X1724" s="45"/>
      <c r="Y1724" s="45"/>
      <c r="Z1724" s="45"/>
      <c r="AA1724" s="45"/>
      <c r="AB1724" s="45"/>
      <c r="AC1724" s="45"/>
      <c r="AD1724" s="45"/>
      <c r="AE1724" s="45"/>
      <c r="AF1724" s="45"/>
      <c r="AG1724" s="44"/>
    </row>
    <row r="1725" spans="1:33" ht="16.5" thickBot="1" x14ac:dyDescent="0.3">
      <c r="A1725" s="45"/>
      <c r="B1725" s="292"/>
      <c r="C1725" s="1677"/>
      <c r="D1725" s="1687"/>
      <c r="E1725" s="1686"/>
      <c r="F1725" s="1686"/>
      <c r="G1725" s="1398"/>
      <c r="H1725" s="293"/>
      <c r="I1725" s="45"/>
      <c r="J1725" s="45"/>
      <c r="K1725" s="45"/>
      <c r="L1725" s="45"/>
      <c r="M1725" s="45"/>
      <c r="N1725" s="45"/>
      <c r="O1725" s="45"/>
      <c r="P1725" s="46"/>
      <c r="Q1725" s="46"/>
      <c r="R1725" s="46"/>
      <c r="S1725" s="46"/>
      <c r="T1725" s="46"/>
      <c r="U1725" s="45"/>
      <c r="V1725" s="45"/>
      <c r="W1725" s="45"/>
      <c r="X1725" s="45"/>
      <c r="Y1725" s="45"/>
      <c r="Z1725" s="45"/>
      <c r="AA1725" s="45"/>
      <c r="AB1725" s="45"/>
      <c r="AC1725" s="45"/>
      <c r="AD1725" s="45"/>
      <c r="AE1725" s="45"/>
      <c r="AF1725" s="45"/>
      <c r="AG1725" s="44"/>
    </row>
    <row r="1726" spans="1:33" ht="16.5" thickBot="1" x14ac:dyDescent="0.3">
      <c r="A1726" s="45"/>
      <c r="B1726" s="292"/>
      <c r="C1726" s="1677"/>
      <c r="D1726" s="1687"/>
      <c r="E1726" s="1686"/>
      <c r="F1726" s="1686"/>
      <c r="G1726" s="1398"/>
      <c r="H1726" s="293"/>
      <c r="I1726" s="45"/>
      <c r="J1726" s="45"/>
      <c r="K1726" s="45"/>
      <c r="L1726" s="45"/>
      <c r="M1726" s="45"/>
      <c r="N1726" s="45"/>
      <c r="O1726" s="45"/>
      <c r="P1726" s="46"/>
      <c r="Q1726" s="46"/>
      <c r="R1726" s="46"/>
      <c r="S1726" s="46"/>
      <c r="T1726" s="46"/>
      <c r="U1726" s="45"/>
      <c r="V1726" s="45"/>
      <c r="W1726" s="45"/>
      <c r="X1726" s="45"/>
      <c r="Y1726" s="45"/>
      <c r="Z1726" s="45"/>
      <c r="AA1726" s="45"/>
      <c r="AB1726" s="45"/>
      <c r="AC1726" s="45"/>
      <c r="AD1726" s="45"/>
      <c r="AE1726" s="45"/>
      <c r="AF1726" s="45"/>
      <c r="AG1726" s="44"/>
    </row>
    <row r="1727" spans="1:33" ht="16.5" thickBot="1" x14ac:dyDescent="0.3">
      <c r="A1727" s="45"/>
      <c r="B1727" s="292"/>
      <c r="C1727" s="1677"/>
      <c r="D1727" s="1688"/>
      <c r="E1727" s="1689"/>
      <c r="F1727" s="1689"/>
      <c r="G1727" s="1398"/>
      <c r="H1727" s="293"/>
      <c r="I1727" s="45"/>
      <c r="J1727" s="45"/>
      <c r="K1727" s="45"/>
      <c r="L1727" s="45"/>
      <c r="M1727" s="45"/>
      <c r="N1727" s="45"/>
      <c r="O1727" s="45"/>
      <c r="P1727" s="46"/>
      <c r="Q1727" s="46"/>
      <c r="R1727" s="46"/>
      <c r="S1727" s="46"/>
      <c r="T1727" s="46"/>
      <c r="U1727" s="45"/>
      <c r="V1727" s="45"/>
      <c r="W1727" s="45"/>
      <c r="X1727" s="45"/>
      <c r="Y1727" s="45"/>
      <c r="Z1727" s="45"/>
      <c r="AA1727" s="45"/>
      <c r="AB1727" s="45"/>
      <c r="AC1727" s="45"/>
      <c r="AD1727" s="45"/>
      <c r="AE1727" s="45"/>
      <c r="AF1727" s="45"/>
      <c r="AG1727" s="44"/>
    </row>
    <row r="1728" spans="1:33" ht="16.5" thickBot="1" x14ac:dyDescent="0.3">
      <c r="A1728" s="45"/>
      <c r="B1728" s="292"/>
      <c r="C1728" s="1690"/>
      <c r="D1728" s="1688"/>
      <c r="E1728" s="1689"/>
      <c r="F1728" s="1689"/>
      <c r="G1728" s="1398"/>
      <c r="H1728" s="293"/>
      <c r="I1728" s="45"/>
      <c r="J1728" s="45"/>
      <c r="K1728" s="45"/>
      <c r="L1728" s="45"/>
      <c r="M1728" s="45"/>
      <c r="N1728" s="45"/>
      <c r="O1728" s="45"/>
      <c r="P1728" s="46"/>
      <c r="Q1728" s="46"/>
      <c r="R1728" s="46"/>
      <c r="S1728" s="46"/>
      <c r="T1728" s="46"/>
      <c r="U1728" s="45"/>
      <c r="V1728" s="45"/>
      <c r="W1728" s="45"/>
      <c r="X1728" s="45"/>
      <c r="Y1728" s="45"/>
      <c r="Z1728" s="45"/>
      <c r="AA1728" s="45"/>
      <c r="AB1728" s="45"/>
      <c r="AC1728" s="45"/>
      <c r="AD1728" s="45"/>
      <c r="AE1728" s="45"/>
      <c r="AF1728" s="45"/>
      <c r="AG1728" s="44"/>
    </row>
    <row r="1729" spans="1:33" ht="16.5" thickBot="1" x14ac:dyDescent="0.3">
      <c r="A1729" s="45"/>
      <c r="B1729" s="292"/>
      <c r="C1729" s="1690"/>
      <c r="D1729" s="1688"/>
      <c r="E1729" s="1689"/>
      <c r="F1729" s="1689"/>
      <c r="G1729" s="1398"/>
      <c r="H1729" s="293"/>
      <c r="I1729" s="45"/>
      <c r="J1729" s="45"/>
      <c r="K1729" s="45"/>
      <c r="L1729" s="45"/>
      <c r="M1729" s="45"/>
      <c r="N1729" s="45"/>
      <c r="O1729" s="45"/>
      <c r="P1729" s="46"/>
      <c r="Q1729" s="46"/>
      <c r="R1729" s="46"/>
      <c r="S1729" s="46"/>
      <c r="T1729" s="46"/>
      <c r="U1729" s="45"/>
      <c r="V1729" s="45"/>
      <c r="W1729" s="45"/>
      <c r="X1729" s="45"/>
      <c r="Y1729" s="45"/>
      <c r="Z1729" s="45"/>
      <c r="AA1729" s="45"/>
      <c r="AB1729" s="45"/>
      <c r="AC1729" s="45"/>
      <c r="AD1729" s="45"/>
      <c r="AE1729" s="45"/>
      <c r="AF1729" s="45"/>
      <c r="AG1729" s="44"/>
    </row>
    <row r="1730" spans="1:33" ht="16.5" thickBot="1" x14ac:dyDescent="0.3">
      <c r="A1730" s="45"/>
      <c r="B1730" s="292"/>
      <c r="C1730" s="1690"/>
      <c r="D1730" s="1688"/>
      <c r="E1730" s="1689"/>
      <c r="F1730" s="1689"/>
      <c r="G1730" s="1398"/>
      <c r="H1730" s="293"/>
      <c r="I1730" s="45"/>
      <c r="J1730" s="45"/>
      <c r="K1730" s="45"/>
      <c r="L1730" s="45"/>
      <c r="M1730" s="45"/>
      <c r="N1730" s="45"/>
      <c r="O1730" s="45"/>
      <c r="P1730" s="46"/>
      <c r="Q1730" s="46"/>
      <c r="R1730" s="46"/>
      <c r="S1730" s="46"/>
      <c r="T1730" s="46"/>
      <c r="U1730" s="45"/>
      <c r="V1730" s="45"/>
      <c r="W1730" s="45"/>
      <c r="X1730" s="45"/>
      <c r="Y1730" s="45"/>
      <c r="Z1730" s="45"/>
      <c r="AA1730" s="45"/>
      <c r="AB1730" s="45"/>
      <c r="AC1730" s="45"/>
      <c r="AD1730" s="45"/>
      <c r="AE1730" s="45"/>
      <c r="AF1730" s="45"/>
      <c r="AG1730" s="44"/>
    </row>
    <row r="1731" spans="1:33" ht="16.5" thickBot="1" x14ac:dyDescent="0.3">
      <c r="A1731" s="45"/>
      <c r="B1731" s="292"/>
      <c r="C1731" s="1399"/>
      <c r="D1731" s="296"/>
      <c r="E1731" s="296"/>
      <c r="F1731" s="296"/>
      <c r="G1731" s="1400"/>
      <c r="H1731" s="293"/>
      <c r="I1731" s="45"/>
      <c r="J1731" s="45"/>
      <c r="K1731" s="45"/>
      <c r="L1731" s="45"/>
      <c r="M1731" s="45"/>
      <c r="N1731" s="45"/>
      <c r="O1731" s="45"/>
      <c r="P1731" s="46"/>
      <c r="Q1731" s="46"/>
      <c r="R1731" s="46"/>
      <c r="S1731" s="46"/>
      <c r="T1731" s="46"/>
      <c r="U1731" s="45"/>
      <c r="V1731" s="45"/>
      <c r="W1731" s="45"/>
      <c r="X1731" s="45"/>
      <c r="Y1731" s="45"/>
      <c r="Z1731" s="45"/>
      <c r="AA1731" s="45"/>
      <c r="AB1731" s="45"/>
      <c r="AC1731" s="45"/>
      <c r="AD1731" s="45"/>
      <c r="AE1731" s="45"/>
      <c r="AF1731" s="45"/>
      <c r="AG1731" s="44"/>
    </row>
    <row r="1732" spans="1:33" ht="16.5" thickBot="1" x14ac:dyDescent="0.3">
      <c r="A1732" s="45"/>
      <c r="B1732" s="292"/>
      <c r="C1732" s="1399"/>
      <c r="D1732" s="296"/>
      <c r="E1732" s="296"/>
      <c r="F1732" s="296"/>
      <c r="G1732" s="1400"/>
      <c r="H1732" s="293"/>
      <c r="I1732" s="45"/>
      <c r="J1732" s="45"/>
      <c r="K1732" s="45"/>
      <c r="L1732" s="45"/>
      <c r="M1732" s="45"/>
      <c r="N1732" s="45"/>
      <c r="O1732" s="45"/>
      <c r="P1732" s="46"/>
      <c r="Q1732" s="46"/>
      <c r="R1732" s="46"/>
      <c r="S1732" s="46"/>
      <c r="T1732" s="46"/>
      <c r="U1732" s="45"/>
      <c r="V1732" s="45"/>
      <c r="W1732" s="45"/>
      <c r="X1732" s="45"/>
      <c r="Y1732" s="45"/>
      <c r="Z1732" s="45"/>
      <c r="AA1732" s="45"/>
      <c r="AB1732" s="45"/>
      <c r="AC1732" s="45"/>
      <c r="AD1732" s="45"/>
      <c r="AE1732" s="45"/>
      <c r="AF1732" s="45"/>
      <c r="AG1732" s="44"/>
    </row>
    <row r="1733" spans="1:33" ht="16.5" thickBot="1" x14ac:dyDescent="0.3">
      <c r="A1733" s="45"/>
      <c r="B1733" s="292"/>
      <c r="C1733" s="1399"/>
      <c r="D1733" s="296"/>
      <c r="E1733" s="296"/>
      <c r="F1733" s="296"/>
      <c r="G1733" s="1400"/>
      <c r="H1733" s="293"/>
      <c r="I1733" s="45"/>
      <c r="J1733" s="45"/>
      <c r="K1733" s="45"/>
      <c r="L1733" s="45"/>
      <c r="M1733" s="45"/>
      <c r="N1733" s="45"/>
      <c r="O1733" s="45"/>
      <c r="P1733" s="46"/>
      <c r="Q1733" s="46"/>
      <c r="R1733" s="46"/>
      <c r="S1733" s="46"/>
      <c r="T1733" s="46"/>
      <c r="U1733" s="45"/>
      <c r="V1733" s="45"/>
      <c r="W1733" s="45"/>
      <c r="X1733" s="45"/>
      <c r="Y1733" s="45"/>
      <c r="Z1733" s="45"/>
      <c r="AA1733" s="45"/>
      <c r="AB1733" s="45"/>
      <c r="AC1733" s="45"/>
      <c r="AD1733" s="45"/>
      <c r="AE1733" s="45"/>
      <c r="AF1733" s="45"/>
      <c r="AG1733" s="44"/>
    </row>
    <row r="1734" spans="1:33" ht="16.5" thickBot="1" x14ac:dyDescent="0.3">
      <c r="A1734" s="45"/>
      <c r="B1734" s="292"/>
      <c r="C1734" s="1401"/>
      <c r="D1734" s="1402"/>
      <c r="E1734" s="1403"/>
      <c r="F1734" s="1404"/>
      <c r="G1734" s="1405"/>
      <c r="H1734" s="293"/>
      <c r="I1734" s="45"/>
      <c r="J1734" s="45"/>
      <c r="K1734" s="45"/>
      <c r="L1734" s="45"/>
      <c r="M1734" s="45"/>
      <c r="N1734" s="45"/>
      <c r="O1734" s="45"/>
      <c r="P1734" s="46"/>
      <c r="Q1734" s="46"/>
      <c r="R1734" s="46"/>
      <c r="S1734" s="46"/>
      <c r="T1734" s="46"/>
      <c r="U1734" s="45"/>
      <c r="V1734" s="45"/>
      <c r="W1734" s="45"/>
      <c r="X1734" s="45"/>
      <c r="Y1734" s="45"/>
      <c r="Z1734" s="45"/>
      <c r="AA1734" s="45"/>
      <c r="AB1734" s="45"/>
      <c r="AC1734" s="45"/>
      <c r="AD1734" s="45"/>
      <c r="AE1734" s="45"/>
      <c r="AF1734" s="45"/>
      <c r="AG1734" s="44"/>
    </row>
    <row r="1735" spans="1:33" ht="16.5" thickBot="1" x14ac:dyDescent="0.3">
      <c r="A1735" s="45"/>
      <c r="B1735" s="292"/>
      <c r="C1735" s="1426"/>
      <c r="D1735" s="1687"/>
      <c r="E1735" s="1403"/>
      <c r="F1735" s="1406"/>
      <c r="G1735" s="1404"/>
      <c r="H1735" s="293"/>
      <c r="I1735" s="45"/>
      <c r="J1735" s="45"/>
      <c r="K1735" s="45"/>
      <c r="L1735" s="45"/>
      <c r="M1735" s="45"/>
      <c r="N1735" s="45"/>
      <c r="O1735" s="45"/>
      <c r="P1735" s="46"/>
      <c r="Q1735" s="46"/>
      <c r="R1735" s="46"/>
      <c r="S1735" s="46"/>
      <c r="T1735" s="46"/>
      <c r="U1735" s="45"/>
      <c r="V1735" s="45"/>
      <c r="W1735" s="45"/>
      <c r="X1735" s="45"/>
      <c r="Y1735" s="45"/>
      <c r="Z1735" s="45"/>
      <c r="AA1735" s="45"/>
      <c r="AB1735" s="45"/>
      <c r="AC1735" s="45"/>
      <c r="AD1735" s="45"/>
      <c r="AE1735" s="45"/>
      <c r="AF1735" s="45"/>
      <c r="AG1735" s="44"/>
    </row>
    <row r="1736" spans="1:33" ht="16.5" thickBot="1" x14ac:dyDescent="0.3">
      <c r="A1736" s="45"/>
      <c r="B1736" s="292"/>
      <c r="C1736" s="1691"/>
      <c r="D1736" s="1687"/>
      <c r="E1736" s="1686"/>
      <c r="F1736" s="1686"/>
      <c r="G1736" s="1686"/>
      <c r="H1736" s="293"/>
      <c r="I1736" s="45"/>
      <c r="J1736" s="45"/>
      <c r="K1736" s="45"/>
      <c r="L1736" s="45"/>
      <c r="M1736" s="45"/>
      <c r="N1736" s="45"/>
      <c r="O1736" s="45"/>
      <c r="P1736" s="46"/>
      <c r="Q1736" s="46"/>
      <c r="R1736" s="46"/>
      <c r="S1736" s="46"/>
      <c r="T1736" s="46"/>
      <c r="U1736" s="45"/>
      <c r="V1736" s="45"/>
      <c r="W1736" s="45"/>
      <c r="X1736" s="45"/>
      <c r="Y1736" s="45"/>
      <c r="Z1736" s="45"/>
      <c r="AA1736" s="45"/>
      <c r="AB1736" s="45"/>
      <c r="AC1736" s="45"/>
      <c r="AD1736" s="45"/>
      <c r="AE1736" s="45"/>
      <c r="AF1736" s="45"/>
      <c r="AG1736" s="44"/>
    </row>
    <row r="1737" spans="1:33" ht="16.5" thickBot="1" x14ac:dyDescent="0.3">
      <c r="A1737" s="45"/>
      <c r="B1737" s="292"/>
      <c r="C1737" s="1426"/>
      <c r="D1737" s="1407"/>
      <c r="E1737" s="1404"/>
      <c r="F1737" s="1406"/>
      <c r="G1737" s="1404"/>
      <c r="H1737" s="293"/>
      <c r="I1737" s="45"/>
      <c r="J1737" s="45"/>
      <c r="K1737" s="45"/>
      <c r="L1737" s="45"/>
      <c r="M1737" s="45"/>
      <c r="N1737" s="45"/>
      <c r="O1737" s="45"/>
      <c r="P1737" s="46"/>
      <c r="Q1737" s="46"/>
      <c r="R1737" s="46"/>
      <c r="S1737" s="46"/>
      <c r="T1737" s="46"/>
      <c r="U1737" s="45"/>
      <c r="V1737" s="45"/>
      <c r="W1737" s="45"/>
      <c r="X1737" s="45"/>
      <c r="Y1737" s="45"/>
      <c r="Z1737" s="45"/>
      <c r="AA1737" s="45"/>
      <c r="AB1737" s="45"/>
      <c r="AC1737" s="45"/>
      <c r="AD1737" s="45"/>
      <c r="AE1737" s="45"/>
      <c r="AF1737" s="45"/>
      <c r="AG1737" s="44"/>
    </row>
    <row r="1738" spans="1:33" ht="16.5" thickBot="1" x14ac:dyDescent="0.3">
      <c r="A1738" s="45"/>
      <c r="B1738" s="292"/>
      <c r="C1738" s="293"/>
      <c r="D1738" s="293"/>
      <c r="E1738" s="293"/>
      <c r="F1738" s="293"/>
      <c r="G1738" s="338"/>
      <c r="H1738" s="293"/>
      <c r="I1738" s="45"/>
      <c r="J1738" s="45"/>
      <c r="K1738" s="45"/>
      <c r="L1738" s="45"/>
      <c r="M1738" s="45"/>
      <c r="N1738" s="45"/>
      <c r="O1738" s="45"/>
      <c r="P1738" s="46"/>
      <c r="Q1738" s="46"/>
      <c r="R1738" s="46"/>
      <c r="S1738" s="46"/>
      <c r="T1738" s="46"/>
      <c r="U1738" s="45"/>
      <c r="V1738" s="45"/>
      <c r="W1738" s="45"/>
      <c r="X1738" s="45"/>
      <c r="Y1738" s="45"/>
      <c r="Z1738" s="45"/>
      <c r="AA1738" s="45"/>
      <c r="AB1738" s="45"/>
      <c r="AC1738" s="45"/>
      <c r="AD1738" s="45"/>
      <c r="AE1738" s="45"/>
      <c r="AF1738" s="45"/>
      <c r="AG1738" s="44"/>
    </row>
    <row r="1739" spans="1:33" ht="16.5" thickBot="1" x14ac:dyDescent="0.3">
      <c r="A1739" s="45"/>
      <c r="B1739" s="292"/>
      <c r="C1739" s="293"/>
      <c r="D1739" s="293"/>
      <c r="E1739" s="293"/>
      <c r="F1739" s="293"/>
      <c r="G1739" s="338"/>
      <c r="H1739" s="293"/>
      <c r="I1739" s="45"/>
      <c r="J1739" s="45"/>
      <c r="K1739" s="45"/>
      <c r="L1739" s="45"/>
      <c r="M1739" s="45"/>
      <c r="N1739" s="45"/>
      <c r="O1739" s="45"/>
      <c r="P1739" s="46"/>
      <c r="Q1739" s="46"/>
      <c r="R1739" s="46"/>
      <c r="S1739" s="46"/>
      <c r="T1739" s="46"/>
      <c r="U1739" s="45"/>
      <c r="V1739" s="45"/>
      <c r="W1739" s="45"/>
      <c r="X1739" s="45"/>
      <c r="Y1739" s="45"/>
      <c r="Z1739" s="45"/>
      <c r="AA1739" s="45"/>
      <c r="AB1739" s="45"/>
      <c r="AC1739" s="45"/>
      <c r="AD1739" s="45"/>
      <c r="AE1739" s="45"/>
      <c r="AF1739" s="45"/>
      <c r="AG1739" s="44"/>
    </row>
    <row r="1740" spans="1:33" ht="16.5" thickBot="1" x14ac:dyDescent="0.3">
      <c r="A1740" s="45"/>
      <c r="B1740" s="292"/>
      <c r="C1740" s="293"/>
      <c r="D1740" s="293"/>
      <c r="E1740" s="293"/>
      <c r="F1740" s="293"/>
      <c r="G1740" s="338"/>
      <c r="H1740" s="293"/>
      <c r="I1740" s="45"/>
      <c r="J1740" s="45"/>
      <c r="K1740" s="45"/>
      <c r="L1740" s="45"/>
      <c r="M1740" s="45"/>
      <c r="N1740" s="45"/>
      <c r="O1740" s="45"/>
      <c r="P1740" s="46"/>
      <c r="Q1740" s="46"/>
      <c r="R1740" s="46"/>
      <c r="S1740" s="46"/>
      <c r="T1740" s="46"/>
      <c r="U1740" s="45"/>
      <c r="V1740" s="45"/>
      <c r="W1740" s="45"/>
      <c r="X1740" s="45"/>
      <c r="Y1740" s="45"/>
      <c r="Z1740" s="45"/>
      <c r="AA1740" s="45"/>
      <c r="AB1740" s="45"/>
      <c r="AC1740" s="45"/>
      <c r="AD1740" s="45"/>
      <c r="AE1740" s="45"/>
      <c r="AF1740" s="45"/>
      <c r="AG1740" s="44"/>
    </row>
    <row r="1741" spans="1:33" ht="16.5" thickBot="1" x14ac:dyDescent="0.3">
      <c r="A1741" s="45"/>
      <c r="B1741" s="292"/>
      <c r="C1741" s="293"/>
      <c r="D1741" s="293"/>
      <c r="E1741" s="293"/>
      <c r="F1741" s="293"/>
      <c r="G1741" s="338"/>
      <c r="H1741" s="293"/>
      <c r="I1741" s="45"/>
      <c r="J1741" s="45"/>
      <c r="K1741" s="45"/>
      <c r="L1741" s="45"/>
      <c r="M1741" s="45"/>
      <c r="N1741" s="45"/>
      <c r="O1741" s="45"/>
      <c r="P1741" s="46"/>
      <c r="Q1741" s="46"/>
      <c r="R1741" s="46"/>
      <c r="S1741" s="46"/>
      <c r="T1741" s="46"/>
      <c r="U1741" s="45"/>
      <c r="V1741" s="45"/>
      <c r="W1741" s="45"/>
      <c r="X1741" s="45"/>
      <c r="Y1741" s="45"/>
      <c r="Z1741" s="45"/>
      <c r="AA1741" s="45"/>
      <c r="AB1741" s="45"/>
      <c r="AC1741" s="45"/>
      <c r="AD1741" s="45"/>
      <c r="AE1741" s="45"/>
      <c r="AF1741" s="45"/>
      <c r="AG1741" s="44"/>
    </row>
    <row r="1742" spans="1:33" ht="16.5" thickBot="1" x14ac:dyDescent="0.3">
      <c r="A1742" s="45"/>
      <c r="B1742" s="292"/>
      <c r="C1742" s="293"/>
      <c r="D1742" s="293"/>
      <c r="E1742" s="293"/>
      <c r="F1742" s="293"/>
      <c r="G1742" s="338"/>
      <c r="H1742" s="293"/>
      <c r="I1742" s="45"/>
      <c r="J1742" s="45"/>
      <c r="K1742" s="45"/>
      <c r="L1742" s="45"/>
      <c r="M1742" s="45"/>
      <c r="N1742" s="45"/>
      <c r="O1742" s="45"/>
      <c r="P1742" s="46"/>
      <c r="Q1742" s="46"/>
      <c r="R1742" s="46"/>
      <c r="S1742" s="46"/>
      <c r="T1742" s="46"/>
      <c r="U1742" s="45"/>
      <c r="V1742" s="45"/>
      <c r="W1742" s="45"/>
      <c r="X1742" s="45"/>
      <c r="Y1742" s="45"/>
      <c r="Z1742" s="45"/>
      <c r="AA1742" s="45"/>
      <c r="AB1742" s="45"/>
      <c r="AC1742" s="45"/>
      <c r="AD1742" s="45"/>
      <c r="AE1742" s="45"/>
      <c r="AF1742" s="45"/>
      <c r="AG1742" s="44"/>
    </row>
    <row r="1743" spans="1:33" ht="16.5" thickBot="1" x14ac:dyDescent="0.3">
      <c r="A1743" s="45"/>
      <c r="B1743" s="292"/>
      <c r="C1743" s="293"/>
      <c r="D1743" s="293"/>
      <c r="E1743" s="293"/>
      <c r="F1743" s="293"/>
      <c r="G1743" s="338"/>
      <c r="H1743" s="293"/>
      <c r="I1743" s="45"/>
      <c r="J1743" s="45"/>
      <c r="K1743" s="45"/>
      <c r="L1743" s="45"/>
      <c r="M1743" s="45"/>
      <c r="N1743" s="45"/>
      <c r="O1743" s="45"/>
      <c r="P1743" s="46"/>
      <c r="Q1743" s="46"/>
      <c r="R1743" s="46"/>
      <c r="S1743" s="46"/>
      <c r="T1743" s="46"/>
      <c r="U1743" s="45"/>
      <c r="V1743" s="45"/>
      <c r="W1743" s="45"/>
      <c r="X1743" s="45"/>
      <c r="Y1743" s="45"/>
      <c r="Z1743" s="45"/>
      <c r="AA1743" s="45"/>
      <c r="AB1743" s="45"/>
      <c r="AC1743" s="45"/>
      <c r="AD1743" s="45"/>
      <c r="AE1743" s="45"/>
      <c r="AF1743" s="45"/>
      <c r="AG1743" s="44"/>
    </row>
    <row r="1744" spans="1:33" ht="16.5" thickBot="1" x14ac:dyDescent="0.3">
      <c r="A1744" s="45"/>
      <c r="B1744" s="292"/>
      <c r="C1744" s="293"/>
      <c r="D1744" s="293"/>
      <c r="E1744" s="293"/>
      <c r="F1744" s="293"/>
      <c r="G1744" s="338"/>
      <c r="H1744" s="293"/>
      <c r="I1744" s="45"/>
      <c r="J1744" s="45"/>
      <c r="K1744" s="45"/>
      <c r="L1744" s="45"/>
      <c r="M1744" s="45"/>
      <c r="N1744" s="45"/>
      <c r="O1744" s="45"/>
      <c r="P1744" s="46"/>
      <c r="Q1744" s="46"/>
      <c r="R1744" s="46"/>
      <c r="S1744" s="46"/>
      <c r="T1744" s="46"/>
      <c r="U1744" s="45"/>
      <c r="V1744" s="45"/>
      <c r="W1744" s="45"/>
      <c r="X1744" s="45"/>
      <c r="Y1744" s="45"/>
      <c r="Z1744" s="45"/>
      <c r="AA1744" s="45"/>
      <c r="AB1744" s="45"/>
      <c r="AC1744" s="45"/>
      <c r="AD1744" s="45"/>
      <c r="AE1744" s="45"/>
      <c r="AF1744" s="45"/>
      <c r="AG1744" s="44"/>
    </row>
    <row r="1745" spans="1:33" ht="16.5" thickBot="1" x14ac:dyDescent="0.3">
      <c r="A1745" s="45"/>
      <c r="B1745" s="292"/>
      <c r="C1745" s="293"/>
      <c r="D1745" s="293"/>
      <c r="E1745" s="293"/>
      <c r="F1745" s="293"/>
      <c r="G1745" s="338"/>
      <c r="H1745" s="293"/>
      <c r="I1745" s="45"/>
      <c r="J1745" s="45"/>
      <c r="K1745" s="45"/>
      <c r="L1745" s="45"/>
      <c r="M1745" s="45"/>
      <c r="N1745" s="45"/>
      <c r="O1745" s="45"/>
      <c r="P1745" s="46"/>
      <c r="Q1745" s="46"/>
      <c r="R1745" s="46"/>
      <c r="S1745" s="46"/>
      <c r="T1745" s="46"/>
      <c r="U1745" s="45"/>
      <c r="V1745" s="45"/>
      <c r="W1745" s="45"/>
      <c r="X1745" s="45"/>
      <c r="Y1745" s="45"/>
      <c r="Z1745" s="45"/>
      <c r="AA1745" s="45"/>
      <c r="AB1745" s="45"/>
      <c r="AC1745" s="45"/>
      <c r="AD1745" s="45"/>
      <c r="AE1745" s="45"/>
      <c r="AF1745" s="45"/>
      <c r="AG1745" s="44"/>
    </row>
    <row r="1746" spans="1:33" ht="19.5" thickBot="1" x14ac:dyDescent="0.3">
      <c r="A1746" s="45"/>
      <c r="B1746" s="479" t="s">
        <v>1</v>
      </c>
      <c r="C1746" s="187" t="s">
        <v>152</v>
      </c>
      <c r="D1746" s="187" t="s">
        <v>151</v>
      </c>
      <c r="E1746" s="187" t="s">
        <v>30</v>
      </c>
      <c r="F1746" s="187" t="s">
        <v>299</v>
      </c>
      <c r="G1746" s="187" t="s">
        <v>315</v>
      </c>
      <c r="H1746" s="187" t="s">
        <v>58</v>
      </c>
      <c r="I1746" s="45"/>
      <c r="J1746" s="45"/>
      <c r="K1746" s="45"/>
      <c r="L1746" s="45"/>
      <c r="M1746" s="45"/>
      <c r="N1746" s="45"/>
      <c r="O1746" s="45"/>
      <c r="P1746" s="46"/>
      <c r="Q1746" s="46"/>
      <c r="R1746" s="46"/>
      <c r="S1746" s="46"/>
      <c r="T1746" s="46"/>
      <c r="U1746" s="45"/>
      <c r="V1746" s="45"/>
      <c r="W1746" s="45"/>
      <c r="X1746" s="45"/>
      <c r="Y1746" s="45"/>
      <c r="Z1746" s="45"/>
      <c r="AA1746" s="45"/>
      <c r="AB1746" s="45"/>
      <c r="AC1746" s="45"/>
      <c r="AD1746" s="45"/>
      <c r="AE1746" s="45"/>
      <c r="AF1746" s="45"/>
      <c r="AG1746" s="44"/>
    </row>
    <row r="1747" spans="1:33" ht="16.5" thickBot="1" x14ac:dyDescent="0.3">
      <c r="A1747" s="45"/>
      <c r="B1747" s="292"/>
      <c r="C1747" s="293"/>
      <c r="D1747" s="293"/>
      <c r="E1747" s="293"/>
      <c r="F1747" s="293"/>
      <c r="G1747" s="338"/>
      <c r="H1747" s="293"/>
      <c r="I1747" s="45"/>
      <c r="J1747" s="45"/>
      <c r="K1747" s="45"/>
      <c r="L1747" s="45"/>
      <c r="M1747" s="45"/>
      <c r="N1747" s="45"/>
      <c r="O1747" s="45"/>
      <c r="P1747" s="46"/>
      <c r="Q1747" s="46"/>
      <c r="R1747" s="46"/>
      <c r="S1747" s="46"/>
      <c r="T1747" s="46"/>
      <c r="U1747" s="45"/>
      <c r="V1747" s="45"/>
      <c r="W1747" s="45"/>
      <c r="X1747" s="45"/>
      <c r="Y1747" s="45"/>
      <c r="Z1747" s="45"/>
      <c r="AA1747" s="45"/>
      <c r="AB1747" s="45"/>
      <c r="AC1747" s="45"/>
      <c r="AD1747" s="45"/>
      <c r="AE1747" s="45"/>
      <c r="AF1747" s="45"/>
      <c r="AG1747" s="44"/>
    </row>
    <row r="1748" spans="1:33" ht="16.5" thickBot="1" x14ac:dyDescent="0.3">
      <c r="A1748" s="45"/>
      <c r="B1748" s="292"/>
      <c r="C1748" s="293"/>
      <c r="D1748" s="293"/>
      <c r="E1748" s="293"/>
      <c r="F1748" s="293"/>
      <c r="G1748" s="338"/>
      <c r="H1748" s="293"/>
      <c r="I1748" s="45"/>
      <c r="J1748" s="45"/>
      <c r="K1748" s="45"/>
      <c r="L1748" s="45"/>
      <c r="M1748" s="45"/>
      <c r="N1748" s="45"/>
      <c r="O1748" s="45"/>
      <c r="P1748" s="46"/>
      <c r="Q1748" s="46"/>
      <c r="R1748" s="46"/>
      <c r="S1748" s="46"/>
      <c r="T1748" s="46"/>
      <c r="U1748" s="45"/>
      <c r="V1748" s="45"/>
      <c r="W1748" s="45"/>
      <c r="X1748" s="45"/>
      <c r="Y1748" s="45"/>
      <c r="Z1748" s="45"/>
      <c r="AA1748" s="45"/>
      <c r="AB1748" s="45"/>
      <c r="AC1748" s="45"/>
      <c r="AD1748" s="45"/>
      <c r="AE1748" s="45"/>
      <c r="AF1748" s="45"/>
      <c r="AG1748" s="44"/>
    </row>
    <row r="1749" spans="1:33" ht="16.5" thickBot="1" x14ac:dyDescent="0.3">
      <c r="A1749" s="45"/>
      <c r="B1749" s="292"/>
      <c r="C1749" s="293"/>
      <c r="D1749" s="293"/>
      <c r="E1749" s="293"/>
      <c r="F1749" s="293"/>
      <c r="G1749" s="338"/>
      <c r="H1749" s="293"/>
      <c r="I1749" s="45"/>
      <c r="J1749" s="45"/>
      <c r="K1749" s="45"/>
      <c r="L1749" s="45"/>
      <c r="M1749" s="45"/>
      <c r="N1749" s="45"/>
      <c r="O1749" s="45"/>
      <c r="P1749" s="46"/>
      <c r="Q1749" s="46"/>
      <c r="R1749" s="46"/>
      <c r="S1749" s="46"/>
      <c r="T1749" s="46"/>
      <c r="U1749" s="45"/>
      <c r="V1749" s="45"/>
      <c r="W1749" s="45"/>
      <c r="X1749" s="45"/>
      <c r="Y1749" s="45"/>
      <c r="Z1749" s="45"/>
      <c r="AA1749" s="45"/>
      <c r="AB1749" s="45"/>
      <c r="AC1749" s="45"/>
      <c r="AD1749" s="45"/>
      <c r="AE1749" s="45"/>
      <c r="AF1749" s="45"/>
      <c r="AG1749" s="44"/>
    </row>
    <row r="1750" spans="1:33" ht="16.5" thickBot="1" x14ac:dyDescent="0.3">
      <c r="A1750" s="45"/>
      <c r="B1750" s="292"/>
      <c r="C1750" s="293"/>
      <c r="D1750" s="293"/>
      <c r="E1750" s="293"/>
      <c r="F1750" s="293"/>
      <c r="G1750" s="338"/>
      <c r="H1750" s="293"/>
      <c r="I1750" s="45"/>
      <c r="J1750" s="45"/>
      <c r="K1750" s="45"/>
      <c r="L1750" s="45"/>
      <c r="M1750" s="45"/>
      <c r="N1750" s="45"/>
      <c r="O1750" s="45"/>
      <c r="P1750" s="46"/>
      <c r="Q1750" s="46"/>
      <c r="R1750" s="46"/>
      <c r="S1750" s="46"/>
      <c r="T1750" s="46"/>
      <c r="U1750" s="45"/>
      <c r="V1750" s="45"/>
      <c r="W1750" s="45"/>
      <c r="X1750" s="45"/>
      <c r="Y1750" s="45"/>
      <c r="Z1750" s="45"/>
      <c r="AA1750" s="45"/>
      <c r="AB1750" s="45"/>
      <c r="AC1750" s="45"/>
      <c r="AD1750" s="45"/>
      <c r="AE1750" s="45"/>
      <c r="AF1750" s="45"/>
      <c r="AG1750" s="44"/>
    </row>
    <row r="1751" spans="1:33" ht="16.5" thickBot="1" x14ac:dyDescent="0.3">
      <c r="A1751" s="45"/>
      <c r="B1751" s="292"/>
      <c r="C1751" s="293"/>
      <c r="D1751" s="293"/>
      <c r="E1751" s="293"/>
      <c r="F1751" s="293"/>
      <c r="G1751" s="338"/>
      <c r="H1751" s="293"/>
      <c r="I1751" s="45"/>
      <c r="J1751" s="45"/>
      <c r="K1751" s="45"/>
      <c r="L1751" s="45"/>
      <c r="M1751" s="45"/>
      <c r="N1751" s="45"/>
      <c r="O1751" s="45"/>
      <c r="P1751" s="46"/>
      <c r="Q1751" s="46"/>
      <c r="R1751" s="46"/>
      <c r="S1751" s="46"/>
      <c r="T1751" s="46"/>
      <c r="U1751" s="45"/>
      <c r="V1751" s="45"/>
      <c r="W1751" s="45"/>
      <c r="X1751" s="45"/>
      <c r="Y1751" s="45"/>
      <c r="Z1751" s="45"/>
      <c r="AA1751" s="45"/>
      <c r="AB1751" s="45"/>
      <c r="AC1751" s="45"/>
      <c r="AD1751" s="45"/>
      <c r="AE1751" s="45"/>
      <c r="AF1751" s="45"/>
      <c r="AG1751" s="44"/>
    </row>
    <row r="1752" spans="1:33" ht="16.5" thickBot="1" x14ac:dyDescent="0.3">
      <c r="A1752" s="45"/>
      <c r="B1752" s="292"/>
      <c r="C1752" s="293"/>
      <c r="D1752" s="293"/>
      <c r="E1752" s="293"/>
      <c r="F1752" s="293"/>
      <c r="G1752" s="338"/>
      <c r="H1752" s="293"/>
      <c r="I1752" s="45"/>
      <c r="J1752" s="45"/>
      <c r="K1752" s="45"/>
      <c r="L1752" s="45"/>
      <c r="M1752" s="45"/>
      <c r="N1752" s="45"/>
      <c r="O1752" s="45"/>
      <c r="P1752" s="46"/>
      <c r="Q1752" s="46"/>
      <c r="R1752" s="46"/>
      <c r="S1752" s="46"/>
      <c r="T1752" s="46"/>
      <c r="U1752" s="45"/>
      <c r="V1752" s="45"/>
      <c r="W1752" s="45"/>
      <c r="X1752" s="45"/>
      <c r="Y1752" s="45"/>
      <c r="Z1752" s="45"/>
      <c r="AA1752" s="45"/>
      <c r="AB1752" s="45"/>
      <c r="AC1752" s="45"/>
      <c r="AD1752" s="45"/>
      <c r="AE1752" s="45"/>
      <c r="AF1752" s="45"/>
      <c r="AG1752" s="44"/>
    </row>
    <row r="1753" spans="1:33" ht="16.5" thickBot="1" x14ac:dyDescent="0.3">
      <c r="A1753" s="45"/>
      <c r="B1753" s="292"/>
      <c r="C1753" s="293"/>
      <c r="D1753" s="293"/>
      <c r="E1753" s="293"/>
      <c r="F1753" s="293"/>
      <c r="G1753" s="338"/>
      <c r="H1753" s="293"/>
      <c r="I1753" s="45"/>
      <c r="J1753" s="45"/>
      <c r="K1753" s="45"/>
      <c r="L1753" s="45"/>
      <c r="M1753" s="45"/>
      <c r="N1753" s="45"/>
      <c r="O1753" s="45"/>
      <c r="P1753" s="46"/>
      <c r="Q1753" s="46"/>
      <c r="R1753" s="46"/>
      <c r="S1753" s="46"/>
      <c r="T1753" s="46"/>
      <c r="U1753" s="45"/>
      <c r="V1753" s="45"/>
      <c r="W1753" s="45"/>
      <c r="X1753" s="45"/>
      <c r="Y1753" s="45"/>
      <c r="Z1753" s="45"/>
      <c r="AA1753" s="45"/>
      <c r="AB1753" s="45"/>
      <c r="AC1753" s="45"/>
      <c r="AD1753" s="45"/>
      <c r="AE1753" s="45"/>
      <c r="AF1753" s="45"/>
      <c r="AG1753" s="44"/>
    </row>
    <row r="1754" spans="1:33" ht="16.5" thickBot="1" x14ac:dyDescent="0.3">
      <c r="A1754" s="45"/>
      <c r="B1754" s="292"/>
      <c r="C1754" s="293"/>
      <c r="D1754" s="293"/>
      <c r="E1754" s="293"/>
      <c r="F1754" s="293"/>
      <c r="G1754" s="338"/>
      <c r="H1754" s="293"/>
      <c r="I1754" s="45"/>
      <c r="J1754" s="45"/>
      <c r="K1754" s="45"/>
      <c r="L1754" s="45"/>
      <c r="M1754" s="45"/>
      <c r="N1754" s="45"/>
      <c r="O1754" s="45"/>
      <c r="P1754" s="46"/>
      <c r="Q1754" s="46"/>
      <c r="R1754" s="46"/>
      <c r="S1754" s="46"/>
      <c r="T1754" s="46"/>
      <c r="U1754" s="45"/>
      <c r="V1754" s="45"/>
      <c r="W1754" s="45"/>
      <c r="X1754" s="45"/>
      <c r="Y1754" s="45"/>
      <c r="Z1754" s="45"/>
      <c r="AA1754" s="45"/>
      <c r="AB1754" s="45"/>
      <c r="AC1754" s="45"/>
      <c r="AD1754" s="45"/>
      <c r="AE1754" s="45"/>
      <c r="AF1754" s="45"/>
      <c r="AG1754" s="44"/>
    </row>
    <row r="1755" spans="1:33" ht="16.5" thickBot="1" x14ac:dyDescent="0.3">
      <c r="A1755" s="45"/>
      <c r="B1755" s="292"/>
      <c r="C1755" s="293"/>
      <c r="D1755" s="293"/>
      <c r="E1755" s="293"/>
      <c r="F1755" s="293"/>
      <c r="G1755" s="338"/>
      <c r="H1755" s="293"/>
      <c r="I1755" s="45"/>
      <c r="J1755" s="45"/>
      <c r="K1755" s="45"/>
      <c r="L1755" s="45"/>
      <c r="M1755" s="45"/>
      <c r="N1755" s="45"/>
      <c r="O1755" s="45"/>
      <c r="P1755" s="46"/>
      <c r="Q1755" s="46"/>
      <c r="R1755" s="46"/>
      <c r="S1755" s="46"/>
      <c r="T1755" s="46"/>
      <c r="U1755" s="45"/>
      <c r="V1755" s="45"/>
      <c r="W1755" s="45"/>
      <c r="X1755" s="45"/>
      <c r="Y1755" s="45"/>
      <c r="Z1755" s="45"/>
      <c r="AA1755" s="45"/>
      <c r="AB1755" s="45"/>
      <c r="AC1755" s="45"/>
      <c r="AD1755" s="45"/>
      <c r="AE1755" s="45"/>
      <c r="AF1755" s="45"/>
      <c r="AG1755" s="44"/>
    </row>
    <row r="1756" spans="1:33" ht="16.5" thickBot="1" x14ac:dyDescent="0.3">
      <c r="A1756" s="45"/>
      <c r="B1756" s="292"/>
      <c r="C1756" s="293"/>
      <c r="D1756" s="293"/>
      <c r="E1756" s="293"/>
      <c r="F1756" s="293"/>
      <c r="G1756" s="338"/>
      <c r="H1756" s="293"/>
      <c r="I1756" s="45"/>
      <c r="J1756" s="45"/>
      <c r="K1756" s="45"/>
      <c r="L1756" s="45"/>
      <c r="M1756" s="45"/>
      <c r="N1756" s="45"/>
      <c r="O1756" s="45"/>
      <c r="P1756" s="46"/>
      <c r="Q1756" s="46"/>
      <c r="R1756" s="46"/>
      <c r="S1756" s="46"/>
      <c r="T1756" s="46"/>
      <c r="U1756" s="45"/>
      <c r="V1756" s="45"/>
      <c r="W1756" s="45"/>
      <c r="X1756" s="45"/>
      <c r="Y1756" s="45"/>
      <c r="Z1756" s="45"/>
      <c r="AA1756" s="45"/>
      <c r="AB1756" s="45"/>
      <c r="AC1756" s="45"/>
      <c r="AD1756" s="45"/>
      <c r="AE1756" s="45"/>
      <c r="AF1756" s="45"/>
      <c r="AG1756" s="44"/>
    </row>
    <row r="1757" spans="1:33" ht="16.5" thickBot="1" x14ac:dyDescent="0.3">
      <c r="A1757" s="45"/>
      <c r="B1757" s="292"/>
      <c r="C1757" s="293"/>
      <c r="D1757" s="293"/>
      <c r="E1757" s="293"/>
      <c r="F1757" s="293"/>
      <c r="G1757" s="338"/>
      <c r="H1757" s="293"/>
      <c r="I1757" s="45"/>
      <c r="J1757" s="45"/>
      <c r="K1757" s="45"/>
      <c r="L1757" s="45"/>
      <c r="M1757" s="45"/>
      <c r="N1757" s="45"/>
      <c r="O1757" s="45"/>
      <c r="P1757" s="46"/>
      <c r="Q1757" s="46"/>
      <c r="R1757" s="46"/>
      <c r="S1757" s="46"/>
      <c r="T1757" s="46"/>
      <c r="U1757" s="45"/>
      <c r="V1757" s="45"/>
      <c r="W1757" s="45"/>
      <c r="X1757" s="45"/>
      <c r="Y1757" s="45"/>
      <c r="Z1757" s="45"/>
      <c r="AA1757" s="45"/>
      <c r="AB1757" s="45"/>
      <c r="AC1757" s="45"/>
      <c r="AD1757" s="45"/>
      <c r="AE1757" s="45"/>
      <c r="AF1757" s="45"/>
      <c r="AG1757" s="44"/>
    </row>
    <row r="1758" spans="1:33" ht="16.5" thickBot="1" x14ac:dyDescent="0.3">
      <c r="A1758" s="45"/>
      <c r="B1758" s="292"/>
      <c r="C1758" s="293"/>
      <c r="D1758" s="293"/>
      <c r="E1758" s="293"/>
      <c r="F1758" s="293"/>
      <c r="G1758" s="338"/>
      <c r="H1758" s="293"/>
      <c r="I1758" s="45"/>
      <c r="J1758" s="45"/>
      <c r="K1758" s="45"/>
      <c r="L1758" s="45"/>
      <c r="M1758" s="45"/>
      <c r="N1758" s="45"/>
      <c r="O1758" s="45"/>
      <c r="P1758" s="46"/>
      <c r="Q1758" s="46"/>
      <c r="R1758" s="46"/>
      <c r="S1758" s="46"/>
      <c r="T1758" s="46"/>
      <c r="U1758" s="45"/>
      <c r="V1758" s="45"/>
      <c r="W1758" s="45"/>
      <c r="X1758" s="45"/>
      <c r="Y1758" s="45"/>
      <c r="Z1758" s="45"/>
      <c r="AA1758" s="45"/>
      <c r="AB1758" s="45"/>
      <c r="AC1758" s="45"/>
      <c r="AD1758" s="45"/>
      <c r="AE1758" s="45"/>
      <c r="AF1758" s="45"/>
      <c r="AG1758" s="44"/>
    </row>
    <row r="1759" spans="1:33" ht="16.5" thickBot="1" x14ac:dyDescent="0.3">
      <c r="A1759" s="45"/>
      <c r="B1759" s="292"/>
      <c r="C1759" s="293"/>
      <c r="D1759" s="293"/>
      <c r="E1759" s="293"/>
      <c r="F1759" s="293"/>
      <c r="G1759" s="338"/>
      <c r="H1759" s="293"/>
      <c r="I1759" s="45"/>
      <c r="J1759" s="45"/>
      <c r="K1759" s="45"/>
      <c r="L1759" s="45"/>
      <c r="M1759" s="45"/>
      <c r="N1759" s="45"/>
      <c r="O1759" s="45"/>
      <c r="P1759" s="46"/>
      <c r="Q1759" s="46"/>
      <c r="R1759" s="46"/>
      <c r="S1759" s="46"/>
      <c r="T1759" s="46"/>
      <c r="U1759" s="45"/>
      <c r="V1759" s="45"/>
      <c r="W1759" s="45"/>
      <c r="X1759" s="45"/>
      <c r="Y1759" s="45"/>
      <c r="Z1759" s="45"/>
      <c r="AA1759" s="45"/>
      <c r="AB1759" s="45"/>
      <c r="AC1759" s="45"/>
      <c r="AD1759" s="45"/>
      <c r="AE1759" s="45"/>
      <c r="AF1759" s="45"/>
      <c r="AG1759" s="44"/>
    </row>
    <row r="1760" spans="1:33" ht="16.5" thickBot="1" x14ac:dyDescent="0.3">
      <c r="A1760" s="45"/>
      <c r="B1760" s="292"/>
      <c r="C1760" s="293"/>
      <c r="D1760" s="293"/>
      <c r="E1760" s="293"/>
      <c r="F1760" s="293"/>
      <c r="G1760" s="338"/>
      <c r="H1760" s="293"/>
      <c r="I1760" s="45"/>
      <c r="J1760" s="45"/>
      <c r="K1760" s="45"/>
      <c r="L1760" s="45"/>
      <c r="M1760" s="45"/>
      <c r="N1760" s="45"/>
      <c r="O1760" s="45"/>
      <c r="P1760" s="46"/>
      <c r="Q1760" s="46"/>
      <c r="R1760" s="46"/>
      <c r="S1760" s="46"/>
      <c r="T1760" s="46"/>
      <c r="U1760" s="45"/>
      <c r="V1760" s="45"/>
      <c r="W1760" s="45"/>
      <c r="X1760" s="45"/>
      <c r="Y1760" s="45"/>
      <c r="Z1760" s="45"/>
      <c r="AA1760" s="45"/>
      <c r="AB1760" s="45"/>
      <c r="AC1760" s="45"/>
      <c r="AD1760" s="45"/>
      <c r="AE1760" s="45"/>
      <c r="AF1760" s="45"/>
      <c r="AG1760" s="44"/>
    </row>
    <row r="1761" spans="1:33" ht="16.5" thickBot="1" x14ac:dyDescent="0.3">
      <c r="A1761" s="45"/>
      <c r="B1761" s="292"/>
      <c r="C1761" s="293"/>
      <c r="D1761" s="293"/>
      <c r="E1761" s="293"/>
      <c r="F1761" s="293"/>
      <c r="G1761" s="338"/>
      <c r="H1761" s="293"/>
      <c r="I1761" s="45"/>
      <c r="J1761" s="45"/>
      <c r="K1761" s="45"/>
      <c r="L1761" s="45"/>
      <c r="M1761" s="45"/>
      <c r="N1761" s="45"/>
      <c r="O1761" s="45"/>
      <c r="P1761" s="46"/>
      <c r="Q1761" s="46"/>
      <c r="R1761" s="46"/>
      <c r="S1761" s="46"/>
      <c r="T1761" s="46"/>
      <c r="U1761" s="45"/>
      <c r="V1761" s="45"/>
      <c r="W1761" s="45"/>
      <c r="X1761" s="45"/>
      <c r="Y1761" s="45"/>
      <c r="Z1761" s="45"/>
      <c r="AA1761" s="45"/>
      <c r="AB1761" s="45"/>
      <c r="AC1761" s="45"/>
      <c r="AD1761" s="45"/>
      <c r="AE1761" s="45"/>
      <c r="AF1761" s="45"/>
      <c r="AG1761" s="44"/>
    </row>
    <row r="1762" spans="1:33" ht="16.5" thickBot="1" x14ac:dyDescent="0.3">
      <c r="A1762" s="45"/>
      <c r="B1762" s="292"/>
      <c r="C1762" s="293"/>
      <c r="D1762" s="293"/>
      <c r="E1762" s="293"/>
      <c r="F1762" s="293"/>
      <c r="G1762" s="338"/>
      <c r="H1762" s="293"/>
      <c r="I1762" s="45"/>
      <c r="J1762" s="45"/>
      <c r="K1762" s="45"/>
      <c r="L1762" s="45"/>
      <c r="M1762" s="45"/>
      <c r="N1762" s="45"/>
      <c r="O1762" s="45"/>
      <c r="P1762" s="46"/>
      <c r="Q1762" s="46"/>
      <c r="R1762" s="46"/>
      <c r="S1762" s="46"/>
      <c r="T1762" s="46"/>
      <c r="U1762" s="45"/>
      <c r="V1762" s="45"/>
      <c r="W1762" s="45"/>
      <c r="X1762" s="45"/>
      <c r="Y1762" s="45"/>
      <c r="Z1762" s="45"/>
      <c r="AA1762" s="45"/>
      <c r="AB1762" s="45"/>
      <c r="AC1762" s="45"/>
      <c r="AD1762" s="45"/>
      <c r="AE1762" s="45"/>
      <c r="AF1762" s="45"/>
      <c r="AG1762" s="44"/>
    </row>
    <row r="1763" spans="1:33" ht="16.5" thickBot="1" x14ac:dyDescent="0.3">
      <c r="A1763" s="45"/>
      <c r="B1763" s="292"/>
      <c r="C1763" s="293"/>
      <c r="D1763" s="293"/>
      <c r="E1763" s="293"/>
      <c r="F1763" s="293"/>
      <c r="G1763" s="338"/>
      <c r="H1763" s="293"/>
      <c r="I1763" s="45"/>
      <c r="J1763" s="45"/>
      <c r="K1763" s="45"/>
      <c r="L1763" s="45"/>
      <c r="M1763" s="45"/>
      <c r="N1763" s="45"/>
      <c r="O1763" s="45"/>
      <c r="P1763" s="46"/>
      <c r="Q1763" s="46"/>
      <c r="R1763" s="46"/>
      <c r="S1763" s="46"/>
      <c r="T1763" s="46"/>
      <c r="U1763" s="45"/>
      <c r="V1763" s="45"/>
      <c r="W1763" s="45"/>
      <c r="X1763" s="45"/>
      <c r="Y1763" s="45"/>
      <c r="Z1763" s="45"/>
      <c r="AA1763" s="45"/>
      <c r="AB1763" s="45"/>
      <c r="AC1763" s="45"/>
      <c r="AD1763" s="45"/>
      <c r="AE1763" s="45"/>
      <c r="AF1763" s="45"/>
      <c r="AG1763" s="44"/>
    </row>
    <row r="1764" spans="1:33" ht="16.5" thickBot="1" x14ac:dyDescent="0.3">
      <c r="A1764" s="45"/>
      <c r="B1764" s="292"/>
      <c r="C1764" s="293"/>
      <c r="D1764" s="293"/>
      <c r="E1764" s="293"/>
      <c r="F1764" s="293"/>
      <c r="G1764" s="338"/>
      <c r="H1764" s="293"/>
      <c r="I1764" s="45"/>
      <c r="J1764" s="45"/>
      <c r="K1764" s="45"/>
      <c r="L1764" s="45"/>
      <c r="M1764" s="45"/>
      <c r="N1764" s="45"/>
      <c r="O1764" s="45"/>
      <c r="P1764" s="46"/>
      <c r="Q1764" s="46"/>
      <c r="R1764" s="46"/>
      <c r="S1764" s="46"/>
      <c r="T1764" s="46"/>
      <c r="U1764" s="45"/>
      <c r="V1764" s="45"/>
      <c r="W1764" s="45"/>
      <c r="X1764" s="45"/>
      <c r="Y1764" s="45"/>
      <c r="Z1764" s="45"/>
      <c r="AA1764" s="45"/>
      <c r="AB1764" s="45"/>
      <c r="AC1764" s="45"/>
      <c r="AD1764" s="45"/>
      <c r="AE1764" s="45"/>
      <c r="AF1764" s="45"/>
      <c r="AG1764" s="44"/>
    </row>
    <row r="1765" spans="1:33" ht="16.5" thickBot="1" x14ac:dyDescent="0.3">
      <c r="A1765" s="45"/>
      <c r="B1765" s="292"/>
      <c r="C1765" s="293"/>
      <c r="D1765" s="293"/>
      <c r="E1765" s="293"/>
      <c r="F1765" s="293"/>
      <c r="G1765" s="338"/>
      <c r="H1765" s="293"/>
      <c r="I1765" s="45"/>
      <c r="J1765" s="45"/>
      <c r="K1765" s="45"/>
      <c r="L1765" s="45"/>
      <c r="M1765" s="45"/>
      <c r="N1765" s="45"/>
      <c r="O1765" s="45"/>
      <c r="P1765" s="46"/>
      <c r="Q1765" s="46"/>
      <c r="R1765" s="46"/>
      <c r="S1765" s="46"/>
      <c r="T1765" s="46"/>
      <c r="U1765" s="45"/>
      <c r="V1765" s="45"/>
      <c r="W1765" s="45"/>
      <c r="X1765" s="45"/>
      <c r="Y1765" s="45"/>
      <c r="Z1765" s="45"/>
      <c r="AA1765" s="45"/>
      <c r="AB1765" s="45"/>
      <c r="AC1765" s="45"/>
      <c r="AD1765" s="45"/>
      <c r="AE1765" s="45"/>
      <c r="AF1765" s="45"/>
      <c r="AG1765" s="44"/>
    </row>
    <row r="1766" spans="1:33" ht="16.5" thickBot="1" x14ac:dyDescent="0.3">
      <c r="A1766" s="45"/>
      <c r="B1766" s="292"/>
      <c r="C1766" s="293"/>
      <c r="D1766" s="293"/>
      <c r="E1766" s="293"/>
      <c r="F1766" s="293"/>
      <c r="G1766" s="338"/>
      <c r="H1766" s="293"/>
      <c r="I1766" s="45"/>
      <c r="J1766" s="45"/>
      <c r="K1766" s="45"/>
      <c r="L1766" s="45"/>
      <c r="M1766" s="45"/>
      <c r="N1766" s="45"/>
      <c r="O1766" s="45"/>
      <c r="P1766" s="46"/>
      <c r="Q1766" s="46"/>
      <c r="R1766" s="46"/>
      <c r="S1766" s="46"/>
      <c r="T1766" s="46"/>
      <c r="U1766" s="45"/>
      <c r="V1766" s="45"/>
      <c r="W1766" s="45"/>
      <c r="X1766" s="45"/>
      <c r="Y1766" s="45"/>
      <c r="Z1766" s="45"/>
      <c r="AA1766" s="45"/>
      <c r="AB1766" s="45"/>
      <c r="AC1766" s="45"/>
      <c r="AD1766" s="45"/>
      <c r="AE1766" s="45"/>
      <c r="AF1766" s="45"/>
      <c r="AG1766" s="44"/>
    </row>
    <row r="1767" spans="1:33" ht="16.5" thickBot="1" x14ac:dyDescent="0.3">
      <c r="A1767" s="45"/>
      <c r="B1767" s="292"/>
      <c r="C1767" s="293"/>
      <c r="D1767" s="293"/>
      <c r="E1767" s="293"/>
      <c r="F1767" s="293"/>
      <c r="G1767" s="338"/>
      <c r="H1767" s="293"/>
      <c r="I1767" s="45"/>
      <c r="J1767" s="45"/>
      <c r="K1767" s="45"/>
      <c r="L1767" s="45"/>
      <c r="M1767" s="45"/>
      <c r="N1767" s="45"/>
      <c r="O1767" s="45"/>
      <c r="P1767" s="46"/>
      <c r="Q1767" s="46"/>
      <c r="R1767" s="46"/>
      <c r="S1767" s="46"/>
      <c r="T1767" s="46"/>
      <c r="U1767" s="45"/>
      <c r="V1767" s="45"/>
      <c r="W1767" s="45"/>
      <c r="X1767" s="45"/>
      <c r="Y1767" s="45"/>
      <c r="Z1767" s="45"/>
      <c r="AA1767" s="45"/>
      <c r="AB1767" s="45"/>
      <c r="AC1767" s="45"/>
      <c r="AD1767" s="45"/>
      <c r="AE1767" s="45"/>
      <c r="AF1767" s="45"/>
      <c r="AG1767" s="44"/>
    </row>
    <row r="1768" spans="1:33" ht="16.5" thickBot="1" x14ac:dyDescent="0.3">
      <c r="A1768" s="45"/>
      <c r="B1768" s="292"/>
      <c r="C1768" s="293"/>
      <c r="D1768" s="293"/>
      <c r="E1768" s="293"/>
      <c r="F1768" s="293"/>
      <c r="G1768" s="338"/>
      <c r="H1768" s="293"/>
      <c r="I1768" s="45"/>
      <c r="J1768" s="45"/>
      <c r="K1768" s="45"/>
      <c r="L1768" s="45"/>
      <c r="M1768" s="45"/>
      <c r="N1768" s="45"/>
      <c r="O1768" s="45"/>
      <c r="P1768" s="46"/>
      <c r="Q1768" s="46"/>
      <c r="R1768" s="46"/>
      <c r="S1768" s="46"/>
      <c r="T1768" s="46"/>
      <c r="U1768" s="45"/>
      <c r="V1768" s="45"/>
      <c r="W1768" s="45"/>
      <c r="X1768" s="45"/>
      <c r="Y1768" s="45"/>
      <c r="Z1768" s="45"/>
      <c r="AA1768" s="45"/>
      <c r="AB1768" s="45"/>
      <c r="AC1768" s="45"/>
      <c r="AD1768" s="45"/>
      <c r="AE1768" s="45"/>
      <c r="AF1768" s="45"/>
      <c r="AG1768" s="44"/>
    </row>
    <row r="1769" spans="1:33" ht="16.5" thickBot="1" x14ac:dyDescent="0.3">
      <c r="A1769" s="45"/>
      <c r="B1769" s="292"/>
      <c r="C1769" s="293"/>
      <c r="D1769" s="293"/>
      <c r="E1769" s="293"/>
      <c r="F1769" s="293"/>
      <c r="G1769" s="338"/>
      <c r="H1769" s="293"/>
      <c r="I1769" s="45"/>
      <c r="J1769" s="45"/>
      <c r="K1769" s="45"/>
      <c r="L1769" s="45"/>
      <c r="M1769" s="45"/>
      <c r="N1769" s="45"/>
      <c r="O1769" s="45"/>
      <c r="P1769" s="46"/>
      <c r="Q1769" s="46"/>
      <c r="R1769" s="46"/>
      <c r="S1769" s="46"/>
      <c r="T1769" s="46"/>
      <c r="U1769" s="45"/>
      <c r="V1769" s="45"/>
      <c r="W1769" s="45"/>
      <c r="X1769" s="45"/>
      <c r="Y1769" s="45"/>
      <c r="Z1769" s="45"/>
      <c r="AA1769" s="45"/>
      <c r="AB1769" s="45"/>
      <c r="AC1769" s="45"/>
      <c r="AD1769" s="45"/>
      <c r="AE1769" s="45"/>
      <c r="AF1769" s="45"/>
      <c r="AG1769" s="44"/>
    </row>
    <row r="1770" spans="1:33" ht="16.5" thickBot="1" x14ac:dyDescent="0.3">
      <c r="A1770" s="45"/>
      <c r="B1770" s="292"/>
      <c r="C1770" s="293"/>
      <c r="D1770" s="293"/>
      <c r="E1770" s="293"/>
      <c r="F1770" s="293"/>
      <c r="G1770" s="338"/>
      <c r="H1770" s="293"/>
      <c r="I1770" s="45"/>
      <c r="J1770" s="45"/>
      <c r="K1770" s="45"/>
      <c r="L1770" s="45"/>
      <c r="M1770" s="45"/>
      <c r="N1770" s="45"/>
      <c r="O1770" s="45"/>
      <c r="P1770" s="46"/>
      <c r="Q1770" s="46"/>
      <c r="R1770" s="46"/>
      <c r="S1770" s="46"/>
      <c r="T1770" s="46"/>
      <c r="U1770" s="45"/>
      <c r="V1770" s="45"/>
      <c r="W1770" s="45"/>
      <c r="X1770" s="45"/>
      <c r="Y1770" s="45"/>
      <c r="Z1770" s="45"/>
      <c r="AA1770" s="45"/>
      <c r="AB1770" s="45"/>
      <c r="AC1770" s="45"/>
      <c r="AD1770" s="45"/>
      <c r="AE1770" s="45"/>
      <c r="AF1770" s="45"/>
      <c r="AG1770" s="44"/>
    </row>
    <row r="1771" spans="1:33" ht="16.5" thickBot="1" x14ac:dyDescent="0.3">
      <c r="A1771" s="45"/>
      <c r="B1771" s="292"/>
      <c r="C1771" s="293"/>
      <c r="D1771" s="293"/>
      <c r="E1771" s="293"/>
      <c r="F1771" s="293"/>
      <c r="G1771" s="338"/>
      <c r="H1771" s="293"/>
      <c r="I1771" s="45"/>
      <c r="J1771" s="45"/>
      <c r="K1771" s="45"/>
      <c r="L1771" s="45"/>
      <c r="M1771" s="45"/>
      <c r="N1771" s="45"/>
      <c r="O1771" s="45"/>
      <c r="P1771" s="46"/>
      <c r="Q1771" s="46"/>
      <c r="R1771" s="46"/>
      <c r="S1771" s="46"/>
      <c r="T1771" s="46"/>
      <c r="U1771" s="45"/>
      <c r="V1771" s="45"/>
      <c r="W1771" s="45"/>
      <c r="X1771" s="45"/>
      <c r="Y1771" s="45"/>
      <c r="Z1771" s="45"/>
      <c r="AA1771" s="45"/>
      <c r="AB1771" s="45"/>
      <c r="AC1771" s="45"/>
      <c r="AD1771" s="45"/>
      <c r="AE1771" s="45"/>
      <c r="AF1771" s="45"/>
      <c r="AG1771" s="44"/>
    </row>
    <row r="1772" spans="1:33" ht="16.5" thickBot="1" x14ac:dyDescent="0.3">
      <c r="A1772" s="45"/>
      <c r="B1772" s="292"/>
      <c r="C1772" s="293"/>
      <c r="D1772" s="293"/>
      <c r="E1772" s="293"/>
      <c r="F1772" s="293"/>
      <c r="G1772" s="338"/>
      <c r="H1772" s="293"/>
      <c r="I1772" s="45"/>
      <c r="J1772" s="45"/>
      <c r="K1772" s="45"/>
      <c r="L1772" s="45"/>
      <c r="M1772" s="45"/>
      <c r="N1772" s="45"/>
      <c r="O1772" s="45"/>
      <c r="P1772" s="46"/>
      <c r="Q1772" s="46"/>
      <c r="R1772" s="46"/>
      <c r="S1772" s="46"/>
      <c r="T1772" s="46"/>
      <c r="U1772" s="45"/>
      <c r="V1772" s="45"/>
      <c r="W1772" s="45"/>
      <c r="X1772" s="45"/>
      <c r="Y1772" s="45"/>
      <c r="Z1772" s="45"/>
      <c r="AA1772" s="45"/>
      <c r="AB1772" s="45"/>
      <c r="AC1772" s="45"/>
      <c r="AD1772" s="45"/>
      <c r="AE1772" s="45"/>
      <c r="AF1772" s="45"/>
      <c r="AG1772" s="44"/>
    </row>
    <row r="1773" spans="1:33" ht="18.75" x14ac:dyDescent="0.3">
      <c r="A1773" s="45"/>
      <c r="B1773" s="47"/>
      <c r="C1773" s="45"/>
      <c r="D1773" s="45"/>
      <c r="E1773" s="45"/>
      <c r="F1773" s="45"/>
      <c r="G1773" s="45"/>
      <c r="H1773" s="45"/>
      <c r="I1773" s="45"/>
      <c r="J1773" s="45"/>
      <c r="K1773" s="45"/>
      <c r="L1773" s="45"/>
      <c r="M1773" s="45"/>
      <c r="N1773" s="45"/>
      <c r="O1773" s="45"/>
      <c r="P1773" s="46"/>
      <c r="Q1773" s="46"/>
      <c r="R1773" s="46"/>
      <c r="S1773" s="46"/>
      <c r="T1773" s="46"/>
      <c r="U1773" s="45"/>
      <c r="V1773" s="45"/>
      <c r="W1773" s="45"/>
      <c r="X1773" s="45"/>
      <c r="Y1773" s="45"/>
      <c r="Z1773" s="45"/>
      <c r="AA1773" s="45"/>
      <c r="AB1773" s="45"/>
      <c r="AC1773" s="45"/>
      <c r="AD1773" s="45"/>
      <c r="AE1773" s="45"/>
      <c r="AF1773" s="45"/>
      <c r="AG1773" s="44"/>
    </row>
    <row r="1774" spans="1:33" x14ac:dyDescent="0.25">
      <c r="A1774" s="71"/>
      <c r="B1774" s="72"/>
      <c r="C1774" s="72"/>
      <c r="D1774" s="72"/>
      <c r="E1774" s="72"/>
      <c r="F1774" s="72"/>
      <c r="G1774" s="72"/>
      <c r="H1774" s="72"/>
      <c r="I1774" s="72"/>
      <c r="J1774" s="72"/>
      <c r="K1774" s="72"/>
      <c r="L1774" s="72"/>
      <c r="M1774" s="72"/>
      <c r="N1774" s="72"/>
      <c r="O1774" s="72"/>
      <c r="P1774" s="72"/>
      <c r="Q1774" s="72"/>
      <c r="R1774" s="72"/>
      <c r="S1774" s="72"/>
      <c r="T1774" s="72"/>
      <c r="U1774" s="72"/>
      <c r="V1774" s="72"/>
      <c r="W1774" s="72"/>
      <c r="X1774" s="72"/>
      <c r="Y1774" s="72"/>
      <c r="Z1774" s="72"/>
      <c r="AA1774" s="72"/>
      <c r="AB1774" s="72"/>
      <c r="AC1774" s="72"/>
      <c r="AD1774" s="72"/>
      <c r="AE1774" s="72"/>
      <c r="AF1774" s="72"/>
      <c r="AG1774" s="44"/>
    </row>
    <row r="1775" spans="1:33" x14ac:dyDescent="0.25">
      <c r="A1775" s="45"/>
      <c r="B1775" s="45"/>
      <c r="C1775" s="45"/>
      <c r="D1775" s="45"/>
      <c r="E1775" s="45"/>
      <c r="F1775" s="45"/>
      <c r="G1775" s="45"/>
      <c r="H1775" s="45"/>
      <c r="I1775" s="45"/>
      <c r="J1775" s="45"/>
      <c r="K1775" s="45"/>
      <c r="L1775" s="45"/>
      <c r="M1775" s="45"/>
      <c r="N1775" s="45"/>
      <c r="O1775" s="45"/>
      <c r="P1775" s="46"/>
      <c r="Q1775" s="46"/>
      <c r="R1775" s="46"/>
      <c r="S1775" s="46"/>
      <c r="T1775" s="46"/>
      <c r="U1775" s="45"/>
      <c r="V1775" s="45"/>
      <c r="W1775" s="45"/>
      <c r="X1775" s="45"/>
      <c r="Y1775" s="45"/>
      <c r="Z1775" s="45"/>
      <c r="AA1775" s="45"/>
      <c r="AB1775" s="45"/>
      <c r="AC1775" s="45"/>
      <c r="AD1775" s="45"/>
      <c r="AE1775" s="45"/>
      <c r="AF1775" s="45"/>
      <c r="AG1775" s="44"/>
    </row>
    <row r="1776" spans="1:33" ht="18.75" x14ac:dyDescent="0.3">
      <c r="A1776" s="45"/>
      <c r="B1776" s="47" t="s">
        <v>1032</v>
      </c>
      <c r="C1776" s="45"/>
      <c r="D1776" s="45"/>
      <c r="E1776" s="45"/>
      <c r="F1776" s="45"/>
      <c r="G1776" s="45"/>
      <c r="H1776" s="45"/>
      <c r="I1776" s="45"/>
      <c r="J1776" s="45"/>
      <c r="K1776" s="45"/>
      <c r="L1776" s="45"/>
      <c r="M1776" s="45"/>
      <c r="N1776" s="45"/>
      <c r="O1776" s="45"/>
      <c r="P1776" s="46"/>
      <c r="Q1776" s="46"/>
      <c r="R1776" s="46"/>
      <c r="S1776" s="46"/>
      <c r="T1776" s="46"/>
      <c r="U1776" s="45"/>
      <c r="V1776" s="45"/>
      <c r="W1776" s="45"/>
      <c r="X1776" s="45"/>
      <c r="Y1776" s="45"/>
      <c r="Z1776" s="45"/>
      <c r="AA1776" s="45"/>
      <c r="AB1776" s="45"/>
      <c r="AC1776" s="45"/>
      <c r="AD1776" s="45"/>
      <c r="AE1776" s="45"/>
      <c r="AF1776" s="45"/>
      <c r="AG1776" s="44"/>
    </row>
    <row r="1777" spans="1:33" ht="15.75" thickBot="1" x14ac:dyDescent="0.3">
      <c r="A1777" s="45"/>
      <c r="B1777" s="45"/>
      <c r="C1777" s="45"/>
      <c r="D1777" s="45"/>
      <c r="E1777" s="45"/>
      <c r="F1777" s="45"/>
      <c r="G1777" s="45"/>
      <c r="H1777" s="45"/>
      <c r="I1777" s="45"/>
      <c r="J1777" s="45"/>
      <c r="K1777" s="45"/>
      <c r="L1777" s="45"/>
      <c r="M1777" s="45"/>
      <c r="N1777" s="45"/>
      <c r="O1777" s="45"/>
      <c r="P1777" s="46"/>
      <c r="Q1777" s="46"/>
      <c r="R1777" s="46"/>
      <c r="S1777" s="46"/>
      <c r="T1777" s="46"/>
      <c r="U1777" s="45"/>
      <c r="V1777" s="45"/>
      <c r="W1777" s="45"/>
      <c r="X1777" s="45"/>
      <c r="Y1777" s="45"/>
      <c r="Z1777" s="45"/>
      <c r="AA1777" s="45"/>
      <c r="AB1777" s="45"/>
      <c r="AC1777" s="45"/>
      <c r="AD1777" s="45"/>
      <c r="AE1777" s="45"/>
      <c r="AF1777" s="45"/>
      <c r="AG1777" s="44"/>
    </row>
    <row r="1778" spans="1:33" ht="41.25" thickBot="1" x14ac:dyDescent="0.3">
      <c r="A1778" s="45"/>
      <c r="B1778" s="2284" t="s">
        <v>1</v>
      </c>
      <c r="C1778" s="2291" t="s">
        <v>334</v>
      </c>
      <c r="D1778" s="2293" t="s">
        <v>335</v>
      </c>
      <c r="E1778" s="2294"/>
      <c r="F1778" s="2295"/>
      <c r="G1778" s="2291" t="s">
        <v>336</v>
      </c>
      <c r="H1778" s="339" t="s">
        <v>319</v>
      </c>
      <c r="I1778" s="45"/>
      <c r="J1778" s="45"/>
      <c r="K1778" s="45"/>
      <c r="L1778" s="45"/>
      <c r="M1778" s="45"/>
      <c r="N1778" s="45"/>
      <c r="O1778" s="46"/>
      <c r="P1778" s="46"/>
      <c r="Q1778" s="46"/>
      <c r="R1778" s="46"/>
      <c r="S1778" s="46"/>
      <c r="T1778" s="46"/>
      <c r="U1778" s="45"/>
      <c r="V1778" s="45"/>
      <c r="W1778" s="45"/>
      <c r="X1778" s="45"/>
      <c r="Y1778" s="45"/>
      <c r="Z1778" s="45"/>
      <c r="AA1778" s="45"/>
      <c r="AB1778" s="45"/>
      <c r="AC1778" s="45"/>
      <c r="AD1778" s="45"/>
      <c r="AE1778" s="45"/>
      <c r="AF1778" s="45"/>
      <c r="AG1778" s="44"/>
    </row>
    <row r="1779" spans="1:33" ht="21" thickBot="1" x14ac:dyDescent="0.3">
      <c r="A1779" s="45"/>
      <c r="B1779" s="2285"/>
      <c r="C1779" s="2292"/>
      <c r="D1779" s="340" t="s">
        <v>73</v>
      </c>
      <c r="E1779" s="340" t="s">
        <v>320</v>
      </c>
      <c r="F1779" s="340" t="s">
        <v>29</v>
      </c>
      <c r="G1779" s="2292"/>
      <c r="H1779" s="341"/>
      <c r="I1779" s="45"/>
      <c r="J1779" s="45"/>
      <c r="K1779" s="45"/>
      <c r="L1779" s="45"/>
      <c r="M1779" s="45"/>
      <c r="N1779" s="45"/>
      <c r="O1779" s="46"/>
      <c r="P1779" s="46"/>
      <c r="Q1779" s="46"/>
      <c r="R1779" s="46"/>
      <c r="S1779" s="46"/>
      <c r="T1779" s="46"/>
      <c r="U1779" s="45"/>
      <c r="V1779" s="45"/>
      <c r="W1779" s="45"/>
      <c r="X1779" s="45"/>
      <c r="Y1779" s="45"/>
      <c r="Z1779" s="45"/>
      <c r="AA1779" s="45"/>
      <c r="AB1779" s="45"/>
      <c r="AC1779" s="45"/>
      <c r="AD1779" s="45"/>
      <c r="AE1779" s="45"/>
      <c r="AF1779" s="45"/>
      <c r="AG1779" s="44"/>
    </row>
    <row r="1780" spans="1:33" ht="21.75" thickBot="1" x14ac:dyDescent="0.3">
      <c r="A1780" s="45"/>
      <c r="B1780" s="354">
        <v>1</v>
      </c>
      <c r="C1780" s="475" t="s">
        <v>65</v>
      </c>
      <c r="D1780" s="355"/>
      <c r="E1780" s="355"/>
      <c r="F1780" s="344">
        <f>SUM(D1780:E1780)</f>
        <v>0</v>
      </c>
      <c r="G1780" s="356"/>
      <c r="H1780" s="296"/>
      <c r="I1780" s="45"/>
      <c r="J1780" s="45"/>
      <c r="K1780" s="45"/>
      <c r="L1780" s="45"/>
      <c r="M1780" s="45"/>
      <c r="N1780" s="45"/>
      <c r="O1780" s="46"/>
      <c r="P1780" s="46"/>
      <c r="Q1780" s="46"/>
      <c r="R1780" s="46"/>
      <c r="S1780" s="46"/>
      <c r="T1780" s="46"/>
      <c r="U1780" s="45"/>
      <c r="V1780" s="45"/>
      <c r="W1780" s="45"/>
      <c r="X1780" s="45"/>
      <c r="Y1780" s="45"/>
      <c r="Z1780" s="45"/>
      <c r="AA1780" s="45"/>
      <c r="AB1780" s="45"/>
      <c r="AC1780" s="45"/>
      <c r="AD1780" s="45"/>
      <c r="AE1780" s="45"/>
      <c r="AF1780" s="45"/>
      <c r="AG1780" s="44"/>
    </row>
    <row r="1781" spans="1:33" ht="21.75" thickBot="1" x14ac:dyDescent="0.3">
      <c r="A1781" s="45"/>
      <c r="B1781" s="354">
        <v>2</v>
      </c>
      <c r="C1781" s="475" t="s">
        <v>337</v>
      </c>
      <c r="D1781" s="356"/>
      <c r="E1781" s="356"/>
      <c r="F1781" s="344">
        <f t="shared" ref="F1781:F1804" si="154">SUM(D1781:E1781)</f>
        <v>0</v>
      </c>
      <c r="G1781" s="356"/>
      <c r="H1781" s="296"/>
      <c r="I1781" s="45"/>
      <c r="J1781" s="45"/>
      <c r="K1781" s="45"/>
      <c r="L1781" s="45"/>
      <c r="M1781" s="45"/>
      <c r="N1781" s="45"/>
      <c r="O1781" s="46"/>
      <c r="P1781" s="46"/>
      <c r="Q1781" s="46"/>
      <c r="R1781" s="46"/>
      <c r="S1781" s="46"/>
      <c r="T1781" s="46"/>
      <c r="U1781" s="45"/>
      <c r="V1781" s="45"/>
      <c r="W1781" s="45"/>
      <c r="X1781" s="45"/>
      <c r="Y1781" s="45"/>
      <c r="Z1781" s="45"/>
      <c r="AA1781" s="45"/>
      <c r="AB1781" s="45"/>
      <c r="AC1781" s="45"/>
      <c r="AD1781" s="45"/>
      <c r="AE1781" s="45"/>
      <c r="AF1781" s="45"/>
      <c r="AG1781" s="44"/>
    </row>
    <row r="1782" spans="1:33" ht="21.75" thickBot="1" x14ac:dyDescent="0.3">
      <c r="A1782" s="45"/>
      <c r="B1782" s="354">
        <v>3</v>
      </c>
      <c r="C1782" s="475" t="s">
        <v>66</v>
      </c>
      <c r="D1782" s="356"/>
      <c r="E1782" s="356"/>
      <c r="F1782" s="344">
        <f t="shared" si="154"/>
        <v>0</v>
      </c>
      <c r="G1782" s="356"/>
      <c r="H1782" s="296"/>
      <c r="I1782" s="45"/>
      <c r="J1782" s="45"/>
      <c r="K1782" s="45"/>
      <c r="L1782" s="45"/>
      <c r="M1782" s="45"/>
      <c r="N1782" s="45"/>
      <c r="O1782" s="46"/>
      <c r="P1782" s="46"/>
      <c r="Q1782" s="46"/>
      <c r="R1782" s="46"/>
      <c r="S1782" s="46"/>
      <c r="T1782" s="46"/>
      <c r="U1782" s="45"/>
      <c r="V1782" s="45"/>
      <c r="W1782" s="45"/>
      <c r="X1782" s="45"/>
      <c r="Y1782" s="45"/>
      <c r="Z1782" s="45"/>
      <c r="AA1782" s="45"/>
      <c r="AB1782" s="45"/>
      <c r="AC1782" s="45"/>
      <c r="AD1782" s="45"/>
      <c r="AE1782" s="45"/>
      <c r="AF1782" s="45"/>
      <c r="AG1782" s="44"/>
    </row>
    <row r="1783" spans="1:33" ht="21.75" thickBot="1" x14ac:dyDescent="0.3">
      <c r="A1783" s="45"/>
      <c r="B1783" s="354">
        <v>4</v>
      </c>
      <c r="C1783" s="475" t="s">
        <v>38</v>
      </c>
      <c r="D1783" s="356"/>
      <c r="E1783" s="356"/>
      <c r="F1783" s="344">
        <f t="shared" si="154"/>
        <v>0</v>
      </c>
      <c r="G1783" s="356"/>
      <c r="H1783" s="296"/>
      <c r="I1783" s="45"/>
      <c r="J1783" s="45"/>
      <c r="K1783" s="45"/>
      <c r="L1783" s="45"/>
      <c r="M1783" s="45"/>
      <c r="N1783" s="45"/>
      <c r="O1783" s="46"/>
      <c r="P1783" s="46"/>
      <c r="Q1783" s="46"/>
      <c r="R1783" s="46"/>
      <c r="S1783" s="46"/>
      <c r="T1783" s="46"/>
      <c r="U1783" s="45"/>
      <c r="V1783" s="45"/>
      <c r="W1783" s="45"/>
      <c r="X1783" s="45"/>
      <c r="Y1783" s="45"/>
      <c r="Z1783" s="45"/>
      <c r="AA1783" s="45"/>
      <c r="AB1783" s="45"/>
      <c r="AC1783" s="45"/>
      <c r="AD1783" s="45"/>
      <c r="AE1783" s="45"/>
      <c r="AF1783" s="45"/>
      <c r="AG1783" s="44"/>
    </row>
    <row r="1784" spans="1:33" ht="21.75" thickBot="1" x14ac:dyDescent="0.3">
      <c r="A1784" s="45"/>
      <c r="B1784" s="354">
        <v>5</v>
      </c>
      <c r="C1784" s="475" t="s">
        <v>338</v>
      </c>
      <c r="D1784" s="296"/>
      <c r="E1784" s="296"/>
      <c r="F1784" s="344">
        <f t="shared" si="154"/>
        <v>0</v>
      </c>
      <c r="G1784" s="296"/>
      <c r="H1784" s="296"/>
      <c r="I1784" s="45"/>
      <c r="J1784" s="45"/>
      <c r="K1784" s="45"/>
      <c r="L1784" s="45"/>
      <c r="M1784" s="45"/>
      <c r="N1784" s="45"/>
      <c r="O1784" s="46"/>
      <c r="P1784" s="46"/>
      <c r="Q1784" s="46"/>
      <c r="R1784" s="46"/>
      <c r="S1784" s="46"/>
      <c r="T1784" s="46"/>
      <c r="U1784" s="45"/>
      <c r="V1784" s="45"/>
      <c r="W1784" s="45"/>
      <c r="X1784" s="45"/>
      <c r="Y1784" s="45"/>
      <c r="Z1784" s="45"/>
      <c r="AA1784" s="45"/>
      <c r="AB1784" s="45"/>
      <c r="AC1784" s="45"/>
      <c r="AD1784" s="45"/>
      <c r="AE1784" s="45"/>
      <c r="AF1784" s="45"/>
      <c r="AG1784" s="44"/>
    </row>
    <row r="1785" spans="1:33" ht="21.75" thickBot="1" x14ac:dyDescent="0.3">
      <c r="A1785" s="45"/>
      <c r="B1785" s="354">
        <v>6</v>
      </c>
      <c r="C1785" s="475" t="s">
        <v>67</v>
      </c>
      <c r="D1785" s="296"/>
      <c r="E1785" s="296"/>
      <c r="F1785" s="344">
        <f t="shared" si="154"/>
        <v>0</v>
      </c>
      <c r="G1785" s="296"/>
      <c r="H1785" s="296"/>
      <c r="I1785" s="45"/>
      <c r="J1785" s="45"/>
      <c r="K1785" s="45"/>
      <c r="L1785" s="45"/>
      <c r="M1785" s="45"/>
      <c r="N1785" s="45"/>
      <c r="O1785" s="46"/>
      <c r="P1785" s="46"/>
      <c r="Q1785" s="46"/>
      <c r="R1785" s="46"/>
      <c r="S1785" s="46"/>
      <c r="T1785" s="46"/>
      <c r="U1785" s="45"/>
      <c r="V1785" s="45"/>
      <c r="W1785" s="45"/>
      <c r="X1785" s="45"/>
      <c r="Y1785" s="45"/>
      <c r="Z1785" s="45"/>
      <c r="AA1785" s="45"/>
      <c r="AB1785" s="45"/>
      <c r="AC1785" s="45"/>
      <c r="AD1785" s="45"/>
      <c r="AE1785" s="45"/>
      <c r="AF1785" s="45"/>
      <c r="AG1785" s="44"/>
    </row>
    <row r="1786" spans="1:33" ht="21.75" thickBot="1" x14ac:dyDescent="0.3">
      <c r="A1786" s="45"/>
      <c r="B1786" s="354">
        <v>7</v>
      </c>
      <c r="C1786" s="475" t="s">
        <v>39</v>
      </c>
      <c r="D1786" s="356"/>
      <c r="E1786" s="356"/>
      <c r="F1786" s="344">
        <f t="shared" si="154"/>
        <v>0</v>
      </c>
      <c r="G1786" s="356"/>
      <c r="H1786" s="296"/>
      <c r="I1786" s="45"/>
      <c r="J1786" s="45"/>
      <c r="K1786" s="45"/>
      <c r="L1786" s="45"/>
      <c r="M1786" s="45"/>
      <c r="N1786" s="45"/>
      <c r="O1786" s="46"/>
      <c r="P1786" s="46"/>
      <c r="Q1786" s="46"/>
      <c r="R1786" s="46"/>
      <c r="S1786" s="46"/>
      <c r="T1786" s="46"/>
      <c r="U1786" s="45"/>
      <c r="V1786" s="45"/>
      <c r="W1786" s="45"/>
      <c r="X1786" s="45"/>
      <c r="Y1786" s="45"/>
      <c r="Z1786" s="45"/>
      <c r="AA1786" s="45"/>
      <c r="AB1786" s="45"/>
      <c r="AC1786" s="45"/>
      <c r="AD1786" s="45"/>
      <c r="AE1786" s="45"/>
      <c r="AF1786" s="45"/>
      <c r="AG1786" s="44"/>
    </row>
    <row r="1787" spans="1:33" ht="63.75" thickBot="1" x14ac:dyDescent="0.3">
      <c r="A1787" s="45"/>
      <c r="B1787" s="354">
        <v>8</v>
      </c>
      <c r="C1787" s="475" t="s">
        <v>68</v>
      </c>
      <c r="D1787" s="356"/>
      <c r="E1787" s="356"/>
      <c r="F1787" s="344">
        <f t="shared" si="154"/>
        <v>0</v>
      </c>
      <c r="G1787" s="356"/>
      <c r="H1787" s="296"/>
      <c r="I1787" s="45"/>
      <c r="J1787" s="45"/>
      <c r="K1787" s="45"/>
      <c r="L1787" s="45"/>
      <c r="M1787" s="45"/>
      <c r="N1787" s="45"/>
      <c r="O1787" s="46"/>
      <c r="P1787" s="46"/>
      <c r="Q1787" s="46"/>
      <c r="R1787" s="46"/>
      <c r="S1787" s="46"/>
      <c r="T1787" s="46"/>
      <c r="U1787" s="45"/>
      <c r="V1787" s="45"/>
      <c r="W1787" s="45"/>
      <c r="X1787" s="45"/>
      <c r="Y1787" s="45"/>
      <c r="Z1787" s="45"/>
      <c r="AA1787" s="45"/>
      <c r="AB1787" s="45"/>
      <c r="AC1787" s="45"/>
      <c r="AD1787" s="45"/>
      <c r="AE1787" s="45"/>
      <c r="AF1787" s="45"/>
      <c r="AG1787" s="44"/>
    </row>
    <row r="1788" spans="1:33" ht="21.75" thickBot="1" x14ac:dyDescent="0.3">
      <c r="A1788" s="45"/>
      <c r="B1788" s="354">
        <v>9</v>
      </c>
      <c r="C1788" s="475" t="s">
        <v>69</v>
      </c>
      <c r="D1788" s="356"/>
      <c r="E1788" s="356"/>
      <c r="F1788" s="344">
        <f t="shared" si="154"/>
        <v>0</v>
      </c>
      <c r="G1788" s="356"/>
      <c r="H1788" s="296"/>
      <c r="I1788" s="45"/>
      <c r="J1788" s="45"/>
      <c r="K1788" s="45"/>
      <c r="L1788" s="45"/>
      <c r="M1788" s="45"/>
      <c r="N1788" s="45"/>
      <c r="O1788" s="46"/>
      <c r="P1788" s="46"/>
      <c r="Q1788" s="46"/>
      <c r="R1788" s="46"/>
      <c r="S1788" s="46"/>
      <c r="T1788" s="46"/>
      <c r="U1788" s="45"/>
      <c r="V1788" s="45"/>
      <c r="W1788" s="45"/>
      <c r="X1788" s="45"/>
      <c r="Y1788" s="45"/>
      <c r="Z1788" s="45"/>
      <c r="AA1788" s="45"/>
      <c r="AB1788" s="45"/>
      <c r="AC1788" s="45"/>
      <c r="AD1788" s="45"/>
      <c r="AE1788" s="45"/>
      <c r="AF1788" s="45"/>
      <c r="AG1788" s="44"/>
    </row>
    <row r="1789" spans="1:33" ht="21.75" thickBot="1" x14ac:dyDescent="0.3">
      <c r="A1789" s="45"/>
      <c r="B1789" s="354">
        <v>10</v>
      </c>
      <c r="C1789" s="475" t="s">
        <v>70</v>
      </c>
      <c r="D1789" s="1431"/>
      <c r="E1789" s="1431"/>
      <c r="F1789" s="344">
        <f t="shared" si="154"/>
        <v>0</v>
      </c>
      <c r="G1789" s="1431"/>
      <c r="H1789" s="296"/>
      <c r="I1789" s="45"/>
      <c r="J1789" s="45"/>
      <c r="K1789" s="45"/>
      <c r="L1789" s="45"/>
      <c r="M1789" s="45"/>
      <c r="N1789" s="45"/>
      <c r="O1789" s="46"/>
      <c r="P1789" s="46"/>
      <c r="Q1789" s="46"/>
      <c r="R1789" s="46"/>
      <c r="S1789" s="46"/>
      <c r="T1789" s="46"/>
      <c r="U1789" s="45"/>
      <c r="V1789" s="45"/>
      <c r="W1789" s="45"/>
      <c r="X1789" s="45"/>
      <c r="Y1789" s="45"/>
      <c r="Z1789" s="45"/>
      <c r="AA1789" s="45"/>
      <c r="AB1789" s="45"/>
      <c r="AC1789" s="45"/>
      <c r="AD1789" s="45"/>
      <c r="AE1789" s="45"/>
      <c r="AF1789" s="45"/>
      <c r="AG1789" s="44"/>
    </row>
    <row r="1790" spans="1:33" ht="21.75" thickBot="1" x14ac:dyDescent="0.3">
      <c r="A1790" s="45"/>
      <c r="B1790" s="354">
        <v>11</v>
      </c>
      <c r="C1790" s="1408"/>
      <c r="D1790" s="1409"/>
      <c r="E1790" s="1409"/>
      <c r="F1790" s="344">
        <f t="shared" si="154"/>
        <v>0</v>
      </c>
      <c r="G1790" s="1409"/>
      <c r="H1790" s="1410"/>
      <c r="I1790" s="45"/>
      <c r="J1790" s="45"/>
      <c r="K1790" s="45"/>
      <c r="L1790" s="45"/>
      <c r="M1790" s="45"/>
      <c r="N1790" s="45"/>
      <c r="O1790" s="46"/>
      <c r="P1790" s="46"/>
      <c r="Q1790" s="46"/>
      <c r="R1790" s="46"/>
      <c r="S1790" s="46"/>
      <c r="T1790" s="46"/>
      <c r="U1790" s="45"/>
      <c r="V1790" s="45"/>
      <c r="W1790" s="45"/>
      <c r="X1790" s="45"/>
      <c r="Y1790" s="45"/>
      <c r="Z1790" s="45"/>
      <c r="AA1790" s="45"/>
      <c r="AB1790" s="45"/>
      <c r="AC1790" s="45"/>
      <c r="AD1790" s="45"/>
      <c r="AE1790" s="45"/>
      <c r="AF1790" s="45"/>
      <c r="AG1790" s="44"/>
    </row>
    <row r="1791" spans="1:33" ht="21.75" thickBot="1" x14ac:dyDescent="0.3">
      <c r="A1791" s="45"/>
      <c r="B1791" s="354">
        <v>12</v>
      </c>
      <c r="C1791" s="1408"/>
      <c r="D1791" s="1409"/>
      <c r="E1791" s="1409"/>
      <c r="F1791" s="344">
        <f t="shared" si="154"/>
        <v>0</v>
      </c>
      <c r="G1791" s="1409"/>
      <c r="H1791" s="1410"/>
      <c r="I1791" s="45"/>
      <c r="J1791" s="45"/>
      <c r="K1791" s="45"/>
      <c r="L1791" s="45"/>
      <c r="M1791" s="45"/>
      <c r="N1791" s="45"/>
      <c r="O1791" s="46"/>
      <c r="P1791" s="46"/>
      <c r="Q1791" s="46"/>
      <c r="R1791" s="46"/>
      <c r="S1791" s="46"/>
      <c r="T1791" s="46"/>
      <c r="U1791" s="45"/>
      <c r="V1791" s="45"/>
      <c r="W1791" s="45"/>
      <c r="X1791" s="45"/>
      <c r="Y1791" s="45"/>
      <c r="Z1791" s="45"/>
      <c r="AA1791" s="45"/>
      <c r="AB1791" s="45"/>
      <c r="AC1791" s="45"/>
      <c r="AD1791" s="45"/>
      <c r="AE1791" s="45"/>
      <c r="AF1791" s="45"/>
      <c r="AG1791" s="44"/>
    </row>
    <row r="1792" spans="1:33" ht="21.75" thickBot="1" x14ac:dyDescent="0.3">
      <c r="A1792" s="45"/>
      <c r="B1792" s="354">
        <v>13</v>
      </c>
      <c r="C1792" s="1408"/>
      <c r="D1792" s="1409"/>
      <c r="E1792" s="1409"/>
      <c r="F1792" s="344">
        <f t="shared" si="154"/>
        <v>0</v>
      </c>
      <c r="G1792" s="1409"/>
      <c r="H1792" s="1410"/>
      <c r="I1792" s="45"/>
      <c r="J1792" s="45"/>
      <c r="K1792" s="45"/>
      <c r="L1792" s="45"/>
      <c r="M1792" s="45"/>
      <c r="N1792" s="45"/>
      <c r="O1792" s="46"/>
      <c r="P1792" s="46"/>
      <c r="Q1792" s="46"/>
      <c r="R1792" s="46"/>
      <c r="S1792" s="46"/>
      <c r="T1792" s="46"/>
      <c r="U1792" s="45"/>
      <c r="V1792" s="45"/>
      <c r="W1792" s="45"/>
      <c r="X1792" s="45"/>
      <c r="Y1792" s="45"/>
      <c r="Z1792" s="45"/>
      <c r="AA1792" s="45"/>
      <c r="AB1792" s="45"/>
      <c r="AC1792" s="45"/>
      <c r="AD1792" s="45"/>
      <c r="AE1792" s="45"/>
      <c r="AF1792" s="45"/>
      <c r="AG1792" s="44"/>
    </row>
    <row r="1793" spans="1:33" ht="21.75" thickBot="1" x14ac:dyDescent="0.3">
      <c r="A1793" s="45"/>
      <c r="B1793" s="354">
        <v>14</v>
      </c>
      <c r="C1793" s="1409"/>
      <c r="D1793" s="1409"/>
      <c r="E1793" s="1409"/>
      <c r="F1793" s="344">
        <f t="shared" si="154"/>
        <v>0</v>
      </c>
      <c r="G1793" s="1409"/>
      <c r="H1793" s="1410"/>
      <c r="I1793" s="45"/>
      <c r="J1793" s="45"/>
      <c r="K1793" s="45"/>
      <c r="L1793" s="45"/>
      <c r="M1793" s="45"/>
      <c r="N1793" s="45"/>
      <c r="O1793" s="46"/>
      <c r="P1793" s="46"/>
      <c r="Q1793" s="46"/>
      <c r="R1793" s="46"/>
      <c r="S1793" s="46"/>
      <c r="T1793" s="46"/>
      <c r="U1793" s="45"/>
      <c r="V1793" s="45"/>
      <c r="W1793" s="45"/>
      <c r="X1793" s="45"/>
      <c r="Y1793" s="45"/>
      <c r="Z1793" s="45"/>
      <c r="AA1793" s="45"/>
      <c r="AB1793" s="45"/>
      <c r="AC1793" s="45"/>
      <c r="AD1793" s="45"/>
      <c r="AE1793" s="45"/>
      <c r="AF1793" s="45"/>
      <c r="AG1793" s="44"/>
    </row>
    <row r="1794" spans="1:33" ht="21.75" thickBot="1" x14ac:dyDescent="0.3">
      <c r="A1794" s="45"/>
      <c r="B1794" s="354">
        <v>15</v>
      </c>
      <c r="C1794" s="1409"/>
      <c r="D1794" s="1409"/>
      <c r="E1794" s="1409"/>
      <c r="F1794" s="344">
        <f t="shared" si="154"/>
        <v>0</v>
      </c>
      <c r="G1794" s="1409"/>
      <c r="H1794" s="1410"/>
      <c r="I1794" s="45"/>
      <c r="J1794" s="45"/>
      <c r="K1794" s="45"/>
      <c r="L1794" s="45"/>
      <c r="M1794" s="45"/>
      <c r="N1794" s="45"/>
      <c r="O1794" s="46"/>
      <c r="P1794" s="46"/>
      <c r="Q1794" s="46"/>
      <c r="R1794" s="46"/>
      <c r="S1794" s="46"/>
      <c r="T1794" s="46"/>
      <c r="U1794" s="45"/>
      <c r="V1794" s="45"/>
      <c r="W1794" s="45"/>
      <c r="X1794" s="45"/>
      <c r="Y1794" s="45"/>
      <c r="Z1794" s="45"/>
      <c r="AA1794" s="45"/>
      <c r="AB1794" s="45"/>
      <c r="AC1794" s="45"/>
      <c r="AD1794" s="45"/>
      <c r="AE1794" s="45"/>
      <c r="AF1794" s="45"/>
      <c r="AG1794" s="44"/>
    </row>
    <row r="1795" spans="1:33" ht="21.75" thickBot="1" x14ac:dyDescent="0.3">
      <c r="A1795" s="45"/>
      <c r="B1795" s="354">
        <v>16</v>
      </c>
      <c r="C1795" s="1409"/>
      <c r="D1795" s="1409"/>
      <c r="E1795" s="1409"/>
      <c r="F1795" s="344">
        <f t="shared" si="154"/>
        <v>0</v>
      </c>
      <c r="G1795" s="1409"/>
      <c r="H1795" s="1410"/>
      <c r="I1795" s="45"/>
      <c r="J1795" s="45"/>
      <c r="K1795" s="45"/>
      <c r="L1795" s="45"/>
      <c r="M1795" s="45"/>
      <c r="N1795" s="45"/>
      <c r="O1795" s="46"/>
      <c r="P1795" s="46"/>
      <c r="Q1795" s="46"/>
      <c r="R1795" s="46"/>
      <c r="S1795" s="46"/>
      <c r="T1795" s="46"/>
      <c r="U1795" s="45"/>
      <c r="V1795" s="45"/>
      <c r="W1795" s="45"/>
      <c r="X1795" s="45"/>
      <c r="Y1795" s="45"/>
      <c r="Z1795" s="45"/>
      <c r="AA1795" s="45"/>
      <c r="AB1795" s="45"/>
      <c r="AC1795" s="45"/>
      <c r="AD1795" s="45"/>
      <c r="AE1795" s="45"/>
      <c r="AF1795" s="45"/>
      <c r="AG1795" s="44"/>
    </row>
    <row r="1796" spans="1:33" ht="21.75" thickBot="1" x14ac:dyDescent="0.3">
      <c r="A1796" s="45"/>
      <c r="B1796" s="354">
        <v>17</v>
      </c>
      <c r="C1796" s="1409"/>
      <c r="D1796" s="1409"/>
      <c r="E1796" s="1409"/>
      <c r="F1796" s="344">
        <f t="shared" si="154"/>
        <v>0</v>
      </c>
      <c r="G1796" s="1409"/>
      <c r="H1796" s="1410"/>
      <c r="I1796" s="45"/>
      <c r="J1796" s="45"/>
      <c r="K1796" s="45"/>
      <c r="L1796" s="45"/>
      <c r="M1796" s="45"/>
      <c r="N1796" s="45"/>
      <c r="O1796" s="46"/>
      <c r="P1796" s="46"/>
      <c r="Q1796" s="46"/>
      <c r="R1796" s="46"/>
      <c r="S1796" s="46"/>
      <c r="T1796" s="46"/>
      <c r="U1796" s="45"/>
      <c r="V1796" s="45"/>
      <c r="W1796" s="45"/>
      <c r="X1796" s="45"/>
      <c r="Y1796" s="45"/>
      <c r="Z1796" s="45"/>
      <c r="AA1796" s="45"/>
      <c r="AB1796" s="45"/>
      <c r="AC1796" s="45"/>
      <c r="AD1796" s="45"/>
      <c r="AE1796" s="45"/>
      <c r="AF1796" s="45"/>
      <c r="AG1796" s="44"/>
    </row>
    <row r="1797" spans="1:33" ht="21.75" thickBot="1" x14ac:dyDescent="0.3">
      <c r="A1797" s="45"/>
      <c r="B1797" s="354">
        <v>18</v>
      </c>
      <c r="C1797" s="1409"/>
      <c r="D1797" s="1409"/>
      <c r="E1797" s="1409"/>
      <c r="F1797" s="344">
        <f t="shared" si="154"/>
        <v>0</v>
      </c>
      <c r="G1797" s="1409"/>
      <c r="H1797" s="1410"/>
      <c r="I1797" s="45"/>
      <c r="J1797" s="45"/>
      <c r="K1797" s="45"/>
      <c r="L1797" s="45"/>
      <c r="M1797" s="45"/>
      <c r="N1797" s="45"/>
      <c r="O1797" s="46"/>
      <c r="P1797" s="46"/>
      <c r="Q1797" s="46"/>
      <c r="R1797" s="46"/>
      <c r="S1797" s="46"/>
      <c r="T1797" s="46"/>
      <c r="U1797" s="45"/>
      <c r="V1797" s="45"/>
      <c r="W1797" s="45"/>
      <c r="X1797" s="45"/>
      <c r="Y1797" s="45"/>
      <c r="Z1797" s="45"/>
      <c r="AA1797" s="45"/>
      <c r="AB1797" s="45"/>
      <c r="AC1797" s="45"/>
      <c r="AD1797" s="45"/>
      <c r="AE1797" s="45"/>
      <c r="AF1797" s="45"/>
      <c r="AG1797" s="44"/>
    </row>
    <row r="1798" spans="1:33" ht="21.75" thickBot="1" x14ac:dyDescent="0.3">
      <c r="A1798" s="45"/>
      <c r="B1798" s="354">
        <v>19</v>
      </c>
      <c r="C1798" s="1409"/>
      <c r="D1798" s="1409"/>
      <c r="E1798" s="1409"/>
      <c r="F1798" s="344">
        <f t="shared" si="154"/>
        <v>0</v>
      </c>
      <c r="G1798" s="1409"/>
      <c r="H1798" s="1410"/>
      <c r="I1798" s="45"/>
      <c r="J1798" s="45"/>
      <c r="K1798" s="45"/>
      <c r="L1798" s="45"/>
      <c r="M1798" s="45"/>
      <c r="N1798" s="45"/>
      <c r="O1798" s="46"/>
      <c r="P1798" s="46"/>
      <c r="Q1798" s="46"/>
      <c r="R1798" s="46"/>
      <c r="S1798" s="46"/>
      <c r="T1798" s="46"/>
      <c r="U1798" s="45"/>
      <c r="V1798" s="45"/>
      <c r="W1798" s="45"/>
      <c r="X1798" s="45"/>
      <c r="Y1798" s="45"/>
      <c r="Z1798" s="45"/>
      <c r="AA1798" s="45"/>
      <c r="AB1798" s="45"/>
      <c r="AC1798" s="45"/>
      <c r="AD1798" s="45"/>
      <c r="AE1798" s="45"/>
      <c r="AF1798" s="45"/>
      <c r="AG1798" s="44"/>
    </row>
    <row r="1799" spans="1:33" ht="21.75" thickBot="1" x14ac:dyDescent="0.3">
      <c r="A1799" s="45"/>
      <c r="B1799" s="354">
        <v>20</v>
      </c>
      <c r="C1799" s="1409"/>
      <c r="D1799" s="1409"/>
      <c r="E1799" s="1409"/>
      <c r="F1799" s="344">
        <f t="shared" si="154"/>
        <v>0</v>
      </c>
      <c r="G1799" s="1409"/>
      <c r="H1799" s="1410"/>
      <c r="I1799" s="45"/>
      <c r="J1799" s="45"/>
      <c r="K1799" s="45"/>
      <c r="L1799" s="45"/>
      <c r="M1799" s="45"/>
      <c r="N1799" s="45"/>
      <c r="O1799" s="46"/>
      <c r="P1799" s="46"/>
      <c r="Q1799" s="46"/>
      <c r="R1799" s="46"/>
      <c r="S1799" s="46"/>
      <c r="T1799" s="46"/>
      <c r="U1799" s="45"/>
      <c r="V1799" s="45"/>
      <c r="W1799" s="45"/>
      <c r="X1799" s="45"/>
      <c r="Y1799" s="45"/>
      <c r="Z1799" s="45"/>
      <c r="AA1799" s="45"/>
      <c r="AB1799" s="45"/>
      <c r="AC1799" s="45"/>
      <c r="AD1799" s="45"/>
      <c r="AE1799" s="45"/>
      <c r="AF1799" s="45"/>
      <c r="AG1799" s="44"/>
    </row>
    <row r="1800" spans="1:33" ht="21.75" thickBot="1" x14ac:dyDescent="0.3">
      <c r="A1800" s="45"/>
      <c r="B1800" s="354">
        <v>21</v>
      </c>
      <c r="C1800" s="1409"/>
      <c r="D1800" s="1409"/>
      <c r="E1800" s="1409"/>
      <c r="F1800" s="344">
        <f t="shared" si="154"/>
        <v>0</v>
      </c>
      <c r="G1800" s="1409"/>
      <c r="H1800" s="1410"/>
      <c r="I1800" s="45"/>
      <c r="J1800" s="45"/>
      <c r="K1800" s="45"/>
      <c r="L1800" s="45"/>
      <c r="M1800" s="45"/>
      <c r="N1800" s="45"/>
      <c r="O1800" s="46"/>
      <c r="P1800" s="46"/>
      <c r="Q1800" s="46"/>
      <c r="R1800" s="46"/>
      <c r="S1800" s="46"/>
      <c r="T1800" s="46"/>
      <c r="U1800" s="45"/>
      <c r="V1800" s="45"/>
      <c r="W1800" s="45"/>
      <c r="X1800" s="45"/>
      <c r="Y1800" s="45"/>
      <c r="Z1800" s="45"/>
      <c r="AA1800" s="45"/>
      <c r="AB1800" s="45"/>
      <c r="AC1800" s="45"/>
      <c r="AD1800" s="45"/>
      <c r="AE1800" s="45"/>
      <c r="AF1800" s="45"/>
      <c r="AG1800" s="44"/>
    </row>
    <row r="1801" spans="1:33" ht="21.75" thickBot="1" x14ac:dyDescent="0.3">
      <c r="A1801" s="45"/>
      <c r="B1801" s="354">
        <v>22</v>
      </c>
      <c r="C1801" s="1409"/>
      <c r="D1801" s="1409"/>
      <c r="E1801" s="1409"/>
      <c r="F1801" s="344">
        <f t="shared" si="154"/>
        <v>0</v>
      </c>
      <c r="G1801" s="1409"/>
      <c r="H1801" s="1410"/>
      <c r="I1801" s="45"/>
      <c r="J1801" s="45"/>
      <c r="K1801" s="45"/>
      <c r="L1801" s="45"/>
      <c r="M1801" s="45"/>
      <c r="N1801" s="45"/>
      <c r="O1801" s="46"/>
      <c r="P1801" s="46"/>
      <c r="Q1801" s="46"/>
      <c r="R1801" s="46"/>
      <c r="S1801" s="46"/>
      <c r="T1801" s="46"/>
      <c r="U1801" s="45"/>
      <c r="V1801" s="45"/>
      <c r="W1801" s="45"/>
      <c r="X1801" s="45"/>
      <c r="Y1801" s="45"/>
      <c r="Z1801" s="45"/>
      <c r="AA1801" s="45"/>
      <c r="AB1801" s="45"/>
      <c r="AC1801" s="45"/>
      <c r="AD1801" s="45"/>
      <c r="AE1801" s="45"/>
      <c r="AF1801" s="45"/>
      <c r="AG1801" s="44"/>
    </row>
    <row r="1802" spans="1:33" ht="21.75" thickBot="1" x14ac:dyDescent="0.3">
      <c r="A1802" s="45"/>
      <c r="B1802" s="354">
        <v>23</v>
      </c>
      <c r="C1802" s="1409"/>
      <c r="D1802" s="1409"/>
      <c r="E1802" s="1409"/>
      <c r="F1802" s="344">
        <f t="shared" si="154"/>
        <v>0</v>
      </c>
      <c r="G1802" s="1409"/>
      <c r="H1802" s="1410"/>
      <c r="I1802" s="45"/>
      <c r="J1802" s="45"/>
      <c r="K1802" s="45"/>
      <c r="L1802" s="45"/>
      <c r="M1802" s="45"/>
      <c r="N1802" s="45"/>
      <c r="O1802" s="46"/>
      <c r="P1802" s="46"/>
      <c r="Q1802" s="46"/>
      <c r="R1802" s="46"/>
      <c r="S1802" s="46"/>
      <c r="T1802" s="46"/>
      <c r="U1802" s="45"/>
      <c r="V1802" s="45"/>
      <c r="W1802" s="45"/>
      <c r="X1802" s="45"/>
      <c r="Y1802" s="45"/>
      <c r="Z1802" s="45"/>
      <c r="AA1802" s="45"/>
      <c r="AB1802" s="45"/>
      <c r="AC1802" s="45"/>
      <c r="AD1802" s="45"/>
      <c r="AE1802" s="45"/>
      <c r="AF1802" s="45"/>
      <c r="AG1802" s="44"/>
    </row>
    <row r="1803" spans="1:33" ht="21.75" thickBot="1" x14ac:dyDescent="0.3">
      <c r="A1803" s="45"/>
      <c r="B1803" s="354">
        <v>24</v>
      </c>
      <c r="C1803" s="1409"/>
      <c r="D1803" s="1409"/>
      <c r="E1803" s="1409"/>
      <c r="F1803" s="344">
        <f t="shared" si="154"/>
        <v>0</v>
      </c>
      <c r="G1803" s="1409"/>
      <c r="H1803" s="1410"/>
      <c r="I1803" s="45"/>
      <c r="J1803" s="45"/>
      <c r="K1803" s="45"/>
      <c r="L1803" s="45"/>
      <c r="M1803" s="45"/>
      <c r="N1803" s="45"/>
      <c r="O1803" s="46"/>
      <c r="P1803" s="46"/>
      <c r="Q1803" s="46"/>
      <c r="R1803" s="46"/>
      <c r="S1803" s="46"/>
      <c r="T1803" s="46"/>
      <c r="U1803" s="45"/>
      <c r="V1803" s="45"/>
      <c r="W1803" s="45"/>
      <c r="X1803" s="45"/>
      <c r="Y1803" s="45"/>
      <c r="Z1803" s="45"/>
      <c r="AA1803" s="45"/>
      <c r="AB1803" s="45"/>
      <c r="AC1803" s="45"/>
      <c r="AD1803" s="45"/>
      <c r="AE1803" s="45"/>
      <c r="AF1803" s="45"/>
      <c r="AG1803" s="44"/>
    </row>
    <row r="1804" spans="1:33" ht="21.75" thickBot="1" x14ac:dyDescent="0.3">
      <c r="A1804" s="45"/>
      <c r="B1804" s="354">
        <v>25</v>
      </c>
      <c r="C1804" s="1409"/>
      <c r="D1804" s="1409"/>
      <c r="E1804" s="1409"/>
      <c r="F1804" s="344">
        <f t="shared" si="154"/>
        <v>0</v>
      </c>
      <c r="G1804" s="1409"/>
      <c r="H1804" s="1410"/>
      <c r="I1804" s="45"/>
      <c r="J1804" s="45"/>
      <c r="K1804" s="45"/>
      <c r="L1804" s="45"/>
      <c r="M1804" s="45"/>
      <c r="N1804" s="45"/>
      <c r="O1804" s="46"/>
      <c r="P1804" s="46"/>
      <c r="Q1804" s="46"/>
      <c r="R1804" s="46"/>
      <c r="S1804" s="46"/>
      <c r="T1804" s="46"/>
      <c r="U1804" s="45"/>
      <c r="V1804" s="45"/>
      <c r="W1804" s="45"/>
      <c r="X1804" s="45"/>
      <c r="Y1804" s="45"/>
      <c r="Z1804" s="45"/>
      <c r="AA1804" s="45"/>
      <c r="AB1804" s="45"/>
      <c r="AC1804" s="45"/>
      <c r="AD1804" s="45"/>
      <c r="AE1804" s="45"/>
      <c r="AF1804" s="45"/>
      <c r="AG1804" s="44"/>
    </row>
    <row r="1805" spans="1:33" ht="21.75" thickBot="1" x14ac:dyDescent="0.3">
      <c r="A1805" s="45"/>
      <c r="B1805" s="357"/>
      <c r="C1805" s="346" t="s">
        <v>29</v>
      </c>
      <c r="D1805" s="357">
        <f>SUM(D1780:D1804)</f>
        <v>0</v>
      </c>
      <c r="E1805" s="357">
        <f>SUM(E1780:E1804)</f>
        <v>0</v>
      </c>
      <c r="F1805" s="357">
        <f>SUM(F1780:F1793)</f>
        <v>0</v>
      </c>
      <c r="G1805" s="357">
        <f>SUM(G1780:G1793)</f>
        <v>0</v>
      </c>
      <c r="H1805" s="1411"/>
      <c r="I1805" s="45"/>
      <c r="J1805" s="45"/>
      <c r="K1805" s="45"/>
      <c r="L1805" s="45"/>
      <c r="M1805" s="45"/>
      <c r="N1805" s="45"/>
      <c r="O1805" s="46"/>
      <c r="P1805" s="46"/>
      <c r="Q1805" s="46"/>
      <c r="R1805" s="46"/>
      <c r="S1805" s="46"/>
      <c r="T1805" s="46"/>
      <c r="U1805" s="45"/>
      <c r="V1805" s="45"/>
      <c r="W1805" s="45"/>
      <c r="X1805" s="45"/>
      <c r="Y1805" s="45"/>
      <c r="Z1805" s="45"/>
      <c r="AA1805" s="45"/>
      <c r="AB1805" s="45"/>
      <c r="AC1805" s="45"/>
      <c r="AD1805" s="45"/>
      <c r="AE1805" s="45"/>
      <c r="AF1805" s="45"/>
      <c r="AG1805" s="44"/>
    </row>
    <row r="1806" spans="1:33" ht="15.75" thickBot="1" x14ac:dyDescent="0.3">
      <c r="A1806" s="45"/>
      <c r="B1806" s="45"/>
      <c r="C1806" s="45"/>
      <c r="D1806" s="45"/>
      <c r="E1806" s="45"/>
      <c r="F1806" s="45"/>
      <c r="G1806" s="45"/>
      <c r="H1806" s="45"/>
      <c r="I1806" s="45"/>
      <c r="J1806" s="45"/>
      <c r="K1806" s="45"/>
      <c r="L1806" s="45"/>
      <c r="M1806" s="45"/>
      <c r="N1806" s="45"/>
      <c r="O1806" s="46"/>
      <c r="P1806" s="46"/>
      <c r="Q1806" s="46"/>
      <c r="R1806" s="46"/>
      <c r="S1806" s="46"/>
      <c r="T1806" s="46"/>
      <c r="U1806" s="45"/>
      <c r="V1806" s="45"/>
      <c r="W1806" s="45"/>
      <c r="X1806" s="45"/>
      <c r="Y1806" s="45"/>
      <c r="Z1806" s="45"/>
      <c r="AA1806" s="45"/>
      <c r="AB1806" s="45"/>
      <c r="AC1806" s="45"/>
      <c r="AD1806" s="45"/>
      <c r="AE1806" s="45"/>
      <c r="AF1806" s="45"/>
      <c r="AG1806" s="44"/>
    </row>
    <row r="1807" spans="1:33" ht="24" thickBot="1" x14ac:dyDescent="0.3">
      <c r="A1807" s="45"/>
      <c r="B1807" s="1203" t="s">
        <v>91</v>
      </c>
      <c r="C1807" s="2271"/>
      <c r="D1807" s="2272"/>
      <c r="E1807" s="2272"/>
      <c r="F1807" s="2272"/>
      <c r="G1807" s="2272"/>
      <c r="H1807" s="2272"/>
      <c r="I1807" s="2272"/>
      <c r="J1807" s="2272"/>
      <c r="K1807" s="2272"/>
      <c r="L1807" s="2272"/>
      <c r="M1807" s="2272"/>
      <c r="N1807" s="2272"/>
      <c r="O1807" s="2272"/>
      <c r="P1807" s="2272"/>
      <c r="Q1807" s="2272"/>
      <c r="R1807" s="2272"/>
      <c r="S1807" s="2272"/>
      <c r="T1807" s="2272"/>
      <c r="U1807" s="2272"/>
      <c r="V1807" s="2272"/>
      <c r="W1807" s="2272"/>
      <c r="X1807" s="2272"/>
      <c r="Y1807" s="2272"/>
      <c r="Z1807" s="2273"/>
      <c r="AA1807" s="45"/>
      <c r="AB1807" s="45"/>
      <c r="AC1807" s="45"/>
      <c r="AD1807" s="45"/>
      <c r="AE1807" s="45"/>
      <c r="AF1807" s="45"/>
      <c r="AG1807" s="44"/>
    </row>
    <row r="1808" spans="1:33" ht="15" customHeight="1" thickBot="1" x14ac:dyDescent="0.3">
      <c r="A1808" s="45"/>
      <c r="B1808" s="45"/>
      <c r="C1808" s="2277"/>
      <c r="D1808" s="2278"/>
      <c r="E1808" s="2278"/>
      <c r="F1808" s="2278"/>
      <c r="G1808" s="2278"/>
      <c r="H1808" s="2278"/>
      <c r="I1808" s="2278"/>
      <c r="J1808" s="2278"/>
      <c r="K1808" s="2278"/>
      <c r="L1808" s="2278"/>
      <c r="M1808" s="2278"/>
      <c r="N1808" s="2278"/>
      <c r="O1808" s="2278"/>
      <c r="P1808" s="2278"/>
      <c r="Q1808" s="2278"/>
      <c r="R1808" s="2278"/>
      <c r="S1808" s="2278"/>
      <c r="T1808" s="2278"/>
      <c r="U1808" s="2278"/>
      <c r="V1808" s="2278"/>
      <c r="W1808" s="2278"/>
      <c r="X1808" s="2278"/>
      <c r="Y1808" s="2278"/>
      <c r="Z1808" s="2279"/>
      <c r="AA1808" s="45"/>
      <c r="AB1808" s="45"/>
      <c r="AC1808" s="45"/>
      <c r="AD1808" s="45"/>
      <c r="AE1808" s="45"/>
      <c r="AF1808" s="45"/>
      <c r="AG1808" s="44"/>
    </row>
    <row r="1809" spans="1:33" x14ac:dyDescent="0.25">
      <c r="A1809" s="71"/>
      <c r="B1809" s="72"/>
      <c r="C1809" s="72"/>
      <c r="D1809" s="72"/>
      <c r="E1809" s="72"/>
      <c r="F1809" s="72"/>
      <c r="G1809" s="72"/>
      <c r="H1809" s="72"/>
      <c r="I1809" s="72"/>
      <c r="J1809" s="72"/>
      <c r="K1809" s="72"/>
      <c r="L1809" s="72"/>
      <c r="M1809" s="72"/>
      <c r="N1809" s="72"/>
      <c r="O1809" s="72"/>
      <c r="P1809" s="72"/>
      <c r="Q1809" s="72"/>
      <c r="R1809" s="72"/>
      <c r="S1809" s="72"/>
      <c r="T1809" s="72"/>
      <c r="U1809" s="72"/>
      <c r="V1809" s="72"/>
      <c r="W1809" s="72"/>
      <c r="X1809" s="72"/>
      <c r="Y1809" s="72"/>
      <c r="Z1809" s="72"/>
      <c r="AA1809" s="72"/>
      <c r="AB1809" s="72"/>
      <c r="AC1809" s="72"/>
      <c r="AD1809" s="72"/>
      <c r="AE1809" s="72"/>
      <c r="AF1809" s="72"/>
      <c r="AG1809" s="44"/>
    </row>
    <row r="1810" spans="1:33" x14ac:dyDescent="0.25">
      <c r="A1810" s="45"/>
      <c r="B1810" s="45"/>
      <c r="C1810" s="45"/>
      <c r="D1810" s="45"/>
      <c r="E1810" s="45"/>
      <c r="F1810" s="45"/>
      <c r="G1810" s="45"/>
      <c r="H1810" s="45"/>
      <c r="I1810" s="45"/>
      <c r="J1810" s="45"/>
      <c r="K1810" s="45"/>
      <c r="L1810" s="45"/>
      <c r="M1810" s="45"/>
      <c r="N1810" s="45"/>
      <c r="O1810" s="46"/>
      <c r="P1810" s="46"/>
      <c r="Q1810" s="46"/>
      <c r="R1810" s="46"/>
      <c r="S1810" s="46"/>
      <c r="T1810" s="46"/>
      <c r="U1810" s="45"/>
      <c r="V1810" s="45"/>
      <c r="W1810" s="45"/>
      <c r="X1810" s="45"/>
      <c r="Y1810" s="45"/>
      <c r="Z1810" s="45"/>
      <c r="AA1810" s="45"/>
      <c r="AB1810" s="45"/>
      <c r="AC1810" s="45"/>
      <c r="AD1810" s="45"/>
      <c r="AE1810" s="45"/>
      <c r="AF1810" s="45"/>
      <c r="AG1810" s="44"/>
    </row>
    <row r="1811" spans="1:33" ht="18.75" x14ac:dyDescent="0.3">
      <c r="A1811" s="45"/>
      <c r="B1811" s="650" t="s">
        <v>979</v>
      </c>
      <c r="C1811" s="45"/>
      <c r="D1811" s="45"/>
      <c r="E1811" s="45"/>
      <c r="F1811" s="45"/>
      <c r="G1811" s="45"/>
      <c r="H1811" s="45"/>
      <c r="I1811" s="45"/>
      <c r="J1811" s="45"/>
      <c r="K1811" s="45"/>
      <c r="L1811" s="45"/>
      <c r="M1811" s="45"/>
      <c r="N1811" s="45"/>
      <c r="O1811" s="46"/>
      <c r="P1811" s="46"/>
      <c r="Q1811" s="46"/>
      <c r="R1811" s="46"/>
      <c r="S1811" s="46"/>
      <c r="T1811" s="46"/>
      <c r="U1811" s="45"/>
      <c r="V1811" s="45"/>
      <c r="W1811" s="45"/>
      <c r="X1811" s="45"/>
      <c r="Y1811" s="45"/>
      <c r="Z1811" s="45"/>
      <c r="AA1811" s="45"/>
      <c r="AB1811" s="45"/>
      <c r="AC1811" s="45"/>
      <c r="AD1811" s="45"/>
      <c r="AE1811" s="45"/>
      <c r="AF1811" s="45"/>
      <c r="AG1811" s="44"/>
    </row>
    <row r="1812" spans="1:33" ht="21" x14ac:dyDescent="0.35">
      <c r="A1812" s="45"/>
      <c r="B1812" s="358" t="s">
        <v>1034</v>
      </c>
      <c r="C1812" s="45"/>
      <c r="D1812" s="45"/>
      <c r="E1812" s="45"/>
      <c r="F1812" s="45"/>
      <c r="G1812" s="45"/>
      <c r="H1812" s="45"/>
      <c r="I1812" s="45"/>
      <c r="J1812" s="45"/>
      <c r="K1812" s="45"/>
      <c r="L1812" s="45"/>
      <c r="M1812" s="45"/>
      <c r="N1812" s="45"/>
      <c r="O1812" s="46"/>
      <c r="P1812" s="46"/>
      <c r="Q1812" s="46"/>
      <c r="R1812" s="46"/>
      <c r="S1812" s="46"/>
      <c r="T1812" s="46"/>
      <c r="U1812" s="45"/>
      <c r="V1812" s="45"/>
      <c r="W1812" s="45"/>
      <c r="X1812" s="45"/>
      <c r="Y1812" s="45"/>
      <c r="Z1812" s="45"/>
      <c r="AA1812" s="45"/>
      <c r="AB1812" s="45"/>
      <c r="AC1812" s="45"/>
      <c r="AD1812" s="45"/>
      <c r="AE1812" s="45"/>
      <c r="AF1812" s="45"/>
      <c r="AG1812" s="44"/>
    </row>
    <row r="1813" spans="1:33" ht="18.75" x14ac:dyDescent="0.3">
      <c r="A1813" s="45"/>
      <c r="B1813" s="358" t="s">
        <v>1033</v>
      </c>
      <c r="C1813" s="45"/>
      <c r="D1813" s="45"/>
      <c r="E1813" s="45"/>
      <c r="F1813" s="45"/>
      <c r="G1813" s="45"/>
      <c r="H1813" s="45"/>
      <c r="I1813" s="45"/>
      <c r="J1813" s="45"/>
      <c r="K1813" s="45"/>
      <c r="L1813" s="45"/>
      <c r="M1813" s="45"/>
      <c r="N1813" s="45"/>
      <c r="O1813" s="46"/>
      <c r="P1813" s="46"/>
      <c r="Q1813" s="46"/>
      <c r="R1813" s="46"/>
      <c r="S1813" s="46"/>
      <c r="T1813" s="46"/>
      <c r="U1813" s="45"/>
      <c r="V1813" s="45"/>
      <c r="W1813" s="45"/>
      <c r="X1813" s="45"/>
      <c r="Y1813" s="45"/>
      <c r="Z1813" s="45"/>
      <c r="AA1813" s="45"/>
      <c r="AB1813" s="45"/>
      <c r="AC1813" s="45"/>
      <c r="AD1813" s="45"/>
      <c r="AE1813" s="45"/>
      <c r="AF1813" s="45"/>
      <c r="AG1813" s="44"/>
    </row>
    <row r="1814" spans="1:33" ht="15.75" thickBot="1" x14ac:dyDescent="0.3">
      <c r="A1814" s="45"/>
      <c r="B1814" s="45"/>
      <c r="C1814" s="45"/>
      <c r="D1814" s="45"/>
      <c r="E1814" s="45"/>
      <c r="F1814" s="45"/>
      <c r="G1814" s="45"/>
      <c r="H1814" s="45"/>
      <c r="I1814" s="45"/>
      <c r="J1814" s="45"/>
      <c r="K1814" s="45"/>
      <c r="L1814" s="45"/>
      <c r="M1814" s="45"/>
      <c r="N1814" s="45"/>
      <c r="O1814" s="46"/>
      <c r="P1814" s="46"/>
      <c r="Q1814" s="46"/>
      <c r="R1814" s="46"/>
      <c r="S1814" s="46"/>
      <c r="T1814" s="46"/>
      <c r="U1814" s="45"/>
      <c r="V1814" s="45"/>
      <c r="W1814" s="45"/>
      <c r="X1814" s="45"/>
      <c r="Y1814" s="45"/>
      <c r="Z1814" s="45"/>
      <c r="AA1814" s="45"/>
      <c r="AB1814" s="45"/>
      <c r="AC1814" s="45"/>
      <c r="AD1814" s="45"/>
      <c r="AE1814" s="45"/>
      <c r="AF1814" s="45"/>
      <c r="AG1814" s="44"/>
    </row>
    <row r="1815" spans="1:33" ht="24" thickBot="1" x14ac:dyDescent="0.3">
      <c r="A1815" s="45"/>
      <c r="B1815" s="2284" t="s">
        <v>340</v>
      </c>
      <c r="C1815" s="2286" t="s">
        <v>341</v>
      </c>
      <c r="D1815" s="2287"/>
      <c r="E1815" s="2287"/>
      <c r="F1815" s="2287"/>
      <c r="G1815" s="2287"/>
      <c r="H1815" s="2287"/>
      <c r="I1815" s="2287"/>
      <c r="J1815" s="2288"/>
      <c r="K1815" s="45"/>
      <c r="L1815" s="45"/>
      <c r="M1815" s="45"/>
      <c r="N1815" s="45"/>
      <c r="O1815" s="46"/>
      <c r="P1815" s="46"/>
      <c r="Q1815" s="46"/>
      <c r="R1815" s="46"/>
      <c r="S1815" s="46"/>
      <c r="T1815" s="46"/>
      <c r="U1815" s="45"/>
      <c r="V1815" s="45"/>
      <c r="W1815" s="45"/>
      <c r="X1815" s="45"/>
      <c r="Y1815" s="45"/>
      <c r="Z1815" s="45"/>
      <c r="AA1815" s="45"/>
      <c r="AB1815" s="45"/>
      <c r="AC1815" s="45"/>
      <c r="AD1815" s="45"/>
      <c r="AE1815" s="45"/>
      <c r="AF1815" s="45"/>
      <c r="AG1815" s="44"/>
    </row>
    <row r="1816" spans="1:33" ht="70.5" thickBot="1" x14ac:dyDescent="0.3">
      <c r="A1816" s="45"/>
      <c r="B1816" s="2285"/>
      <c r="C1816" s="359" t="s">
        <v>342</v>
      </c>
      <c r="D1816" s="359" t="s">
        <v>343</v>
      </c>
      <c r="E1816" s="359" t="s">
        <v>344</v>
      </c>
      <c r="F1816" s="359" t="s">
        <v>345</v>
      </c>
      <c r="G1816" s="359" t="s">
        <v>346</v>
      </c>
      <c r="H1816" s="359" t="s">
        <v>347</v>
      </c>
      <c r="I1816" s="359" t="s">
        <v>71</v>
      </c>
      <c r="J1816" s="359" t="s">
        <v>348</v>
      </c>
      <c r="K1816" s="45"/>
      <c r="L1816" s="45"/>
      <c r="M1816" s="45"/>
      <c r="N1816" s="45"/>
      <c r="O1816" s="46"/>
      <c r="P1816" s="46"/>
      <c r="Q1816" s="46"/>
      <c r="R1816" s="46"/>
      <c r="S1816" s="46"/>
      <c r="T1816" s="46"/>
      <c r="U1816" s="45"/>
      <c r="V1816" s="45"/>
      <c r="W1816" s="45"/>
      <c r="X1816" s="45"/>
      <c r="Y1816" s="45"/>
      <c r="Z1816" s="45"/>
      <c r="AA1816" s="45"/>
      <c r="AB1816" s="45"/>
      <c r="AC1816" s="45"/>
      <c r="AD1816" s="45"/>
      <c r="AE1816" s="45"/>
      <c r="AF1816" s="45"/>
      <c r="AG1816" s="44"/>
    </row>
    <row r="1817" spans="1:33" ht="47.25" thickBot="1" x14ac:dyDescent="0.3">
      <c r="A1817" s="45"/>
      <c r="B1817" s="360" t="s">
        <v>72</v>
      </c>
      <c r="C1817" s="293"/>
      <c r="D1817" s="293"/>
      <c r="E1817" s="293"/>
      <c r="F1817" s="293"/>
      <c r="G1817" s="293"/>
      <c r="H1817" s="293"/>
      <c r="I1817" s="293"/>
      <c r="J1817" s="293"/>
      <c r="K1817" s="45"/>
      <c r="L1817" s="45"/>
      <c r="M1817" s="45"/>
      <c r="N1817" s="45"/>
      <c r="O1817" s="46"/>
      <c r="P1817" s="46"/>
      <c r="Q1817" s="46"/>
      <c r="R1817" s="46"/>
      <c r="S1817" s="46"/>
      <c r="T1817" s="46"/>
      <c r="U1817" s="45"/>
      <c r="V1817" s="45"/>
      <c r="W1817" s="45"/>
      <c r="X1817" s="45"/>
      <c r="Y1817" s="45"/>
      <c r="Z1817" s="45"/>
      <c r="AA1817" s="45"/>
      <c r="AB1817" s="45"/>
      <c r="AC1817" s="45"/>
      <c r="AD1817" s="45"/>
      <c r="AE1817" s="45"/>
      <c r="AF1817" s="45"/>
      <c r="AG1817" s="44"/>
    </row>
    <row r="1818" spans="1:33" ht="47.25" thickBot="1" x14ac:dyDescent="0.3">
      <c r="A1818" s="45"/>
      <c r="B1818" s="360" t="s">
        <v>349</v>
      </c>
      <c r="C1818" s="293"/>
      <c r="D1818" s="293"/>
      <c r="E1818" s="293"/>
      <c r="F1818" s="293"/>
      <c r="G1818" s="293"/>
      <c r="H1818" s="293"/>
      <c r="I1818" s="293"/>
      <c r="J1818" s="293"/>
      <c r="K1818" s="45"/>
      <c r="L1818" s="45"/>
      <c r="M1818" s="45"/>
      <c r="N1818" s="45"/>
      <c r="O1818" s="46"/>
      <c r="P1818" s="46"/>
      <c r="Q1818" s="46"/>
      <c r="R1818" s="46"/>
      <c r="S1818" s="46"/>
      <c r="T1818" s="46"/>
      <c r="U1818" s="45"/>
      <c r="V1818" s="45"/>
      <c r="W1818" s="45"/>
      <c r="X1818" s="45"/>
      <c r="Y1818" s="45"/>
      <c r="Z1818" s="45"/>
      <c r="AA1818" s="45"/>
      <c r="AB1818" s="45"/>
      <c r="AC1818" s="45"/>
      <c r="AD1818" s="45"/>
      <c r="AE1818" s="45"/>
      <c r="AF1818" s="45"/>
      <c r="AG1818" s="44"/>
    </row>
    <row r="1819" spans="1:33" ht="24" thickBot="1" x14ac:dyDescent="0.3">
      <c r="A1819" s="45"/>
      <c r="B1819" s="360" t="s">
        <v>1105</v>
      </c>
      <c r="C1819" s="293"/>
      <c r="D1819" s="293"/>
      <c r="E1819" s="293"/>
      <c r="F1819" s="293"/>
      <c r="G1819" s="293"/>
      <c r="H1819" s="293"/>
      <c r="I1819" s="293"/>
      <c r="J1819" s="293"/>
      <c r="K1819" s="45"/>
      <c r="L1819" s="45"/>
      <c r="M1819" s="45"/>
      <c r="N1819" s="45"/>
      <c r="O1819" s="46"/>
      <c r="P1819" s="46"/>
      <c r="Q1819" s="46"/>
      <c r="R1819" s="46"/>
      <c r="S1819" s="46"/>
      <c r="T1819" s="46"/>
      <c r="U1819" s="45"/>
      <c r="V1819" s="45"/>
      <c r="W1819" s="45"/>
      <c r="X1819" s="45"/>
      <c r="Y1819" s="45"/>
      <c r="Z1819" s="45"/>
      <c r="AA1819" s="45"/>
      <c r="AB1819" s="45"/>
      <c r="AC1819" s="45"/>
      <c r="AD1819" s="45"/>
      <c r="AE1819" s="45"/>
      <c r="AF1819" s="45"/>
      <c r="AG1819" s="44"/>
    </row>
    <row r="1820" spans="1:33" ht="24" thickBot="1" x14ac:dyDescent="0.3">
      <c r="A1820" s="45"/>
      <c r="B1820" s="360" t="s">
        <v>351</v>
      </c>
      <c r="C1820" s="293"/>
      <c r="D1820" s="293"/>
      <c r="E1820" s="293"/>
      <c r="F1820" s="293"/>
      <c r="G1820" s="293"/>
      <c r="H1820" s="293"/>
      <c r="I1820" s="293"/>
      <c r="J1820" s="293"/>
      <c r="K1820" s="45"/>
      <c r="L1820" s="45"/>
      <c r="M1820" s="45"/>
      <c r="N1820" s="45"/>
      <c r="O1820" s="46"/>
      <c r="P1820" s="46"/>
      <c r="Q1820" s="46"/>
      <c r="R1820" s="46"/>
      <c r="S1820" s="46"/>
      <c r="T1820" s="46"/>
      <c r="U1820" s="45"/>
      <c r="V1820" s="45"/>
      <c r="W1820" s="45"/>
      <c r="X1820" s="45"/>
      <c r="Y1820" s="45"/>
      <c r="Z1820" s="45"/>
      <c r="AA1820" s="45"/>
      <c r="AB1820" s="45"/>
      <c r="AC1820" s="45"/>
      <c r="AD1820" s="45"/>
      <c r="AE1820" s="45"/>
      <c r="AF1820" s="45"/>
      <c r="AG1820" s="44"/>
    </row>
    <row r="1821" spans="1:33" ht="16.5" thickBot="1" x14ac:dyDescent="0.3">
      <c r="A1821" s="45"/>
      <c r="B1821" s="1410"/>
      <c r="C1821" s="1412"/>
      <c r="D1821" s="1412"/>
      <c r="E1821" s="1412"/>
      <c r="F1821" s="1412"/>
      <c r="G1821" s="1412"/>
      <c r="H1821" s="1412"/>
      <c r="I1821" s="1412"/>
      <c r="J1821" s="1412"/>
      <c r="K1821" s="45"/>
      <c r="L1821" s="45"/>
      <c r="M1821" s="45"/>
      <c r="N1821" s="45"/>
      <c r="O1821" s="46"/>
      <c r="P1821" s="46"/>
      <c r="Q1821" s="46"/>
      <c r="R1821" s="46"/>
      <c r="S1821" s="46"/>
      <c r="T1821" s="46"/>
      <c r="U1821" s="45"/>
      <c r="V1821" s="45"/>
      <c r="W1821" s="45"/>
      <c r="X1821" s="45"/>
      <c r="Y1821" s="45"/>
      <c r="Z1821" s="45"/>
      <c r="AA1821" s="45"/>
      <c r="AB1821" s="45"/>
      <c r="AC1821" s="45"/>
      <c r="AD1821" s="45"/>
      <c r="AE1821" s="45"/>
      <c r="AF1821" s="45"/>
      <c r="AG1821" s="44"/>
    </row>
    <row r="1822" spans="1:33" ht="16.5" thickBot="1" x14ac:dyDescent="0.3">
      <c r="A1822" s="45"/>
      <c r="B1822" s="1413"/>
      <c r="C1822" s="1411"/>
      <c r="D1822" s="1411"/>
      <c r="E1822" s="1411"/>
      <c r="F1822" s="1411"/>
      <c r="G1822" s="1411"/>
      <c r="H1822" s="1411"/>
      <c r="I1822" s="1411"/>
      <c r="J1822" s="1411"/>
      <c r="K1822" s="45"/>
      <c r="L1822" s="45"/>
      <c r="M1822" s="45"/>
      <c r="N1822" s="45"/>
      <c r="O1822" s="46"/>
      <c r="P1822" s="46"/>
      <c r="Q1822" s="46"/>
      <c r="R1822" s="46"/>
      <c r="S1822" s="46"/>
      <c r="T1822" s="46"/>
      <c r="U1822" s="45"/>
      <c r="V1822" s="45"/>
      <c r="W1822" s="45"/>
      <c r="X1822" s="45"/>
      <c r="Y1822" s="45"/>
      <c r="Z1822" s="45"/>
      <c r="AA1822" s="45"/>
      <c r="AB1822" s="45"/>
      <c r="AC1822" s="45"/>
      <c r="AD1822" s="45"/>
      <c r="AE1822" s="45"/>
      <c r="AF1822" s="45"/>
      <c r="AG1822" s="44"/>
    </row>
    <row r="1823" spans="1:33" ht="16.5" thickBot="1" x14ac:dyDescent="0.3">
      <c r="A1823" s="45"/>
      <c r="B1823" s="1413"/>
      <c r="C1823" s="1411"/>
      <c r="D1823" s="1411"/>
      <c r="E1823" s="1411"/>
      <c r="F1823" s="1411"/>
      <c r="G1823" s="1411"/>
      <c r="H1823" s="1411"/>
      <c r="I1823" s="1411"/>
      <c r="J1823" s="1411"/>
      <c r="K1823" s="45"/>
      <c r="L1823" s="45"/>
      <c r="M1823" s="45"/>
      <c r="N1823" s="45"/>
      <c r="O1823" s="46"/>
      <c r="P1823" s="46"/>
      <c r="Q1823" s="46"/>
      <c r="R1823" s="46"/>
      <c r="S1823" s="46"/>
      <c r="T1823" s="46"/>
      <c r="U1823" s="45"/>
      <c r="V1823" s="45"/>
      <c r="W1823" s="45"/>
      <c r="X1823" s="45"/>
      <c r="Y1823" s="45"/>
      <c r="Z1823" s="45"/>
      <c r="AA1823" s="45"/>
      <c r="AB1823" s="45"/>
      <c r="AC1823" s="45"/>
      <c r="AD1823" s="45"/>
      <c r="AE1823" s="45"/>
      <c r="AF1823" s="45"/>
      <c r="AG1823" s="44"/>
    </row>
    <row r="1824" spans="1:33" ht="16.5" thickBot="1" x14ac:dyDescent="0.3">
      <c r="A1824" s="45"/>
      <c r="B1824" s="1413"/>
      <c r="C1824" s="1411"/>
      <c r="D1824" s="1411"/>
      <c r="E1824" s="1411"/>
      <c r="F1824" s="1411"/>
      <c r="G1824" s="1411"/>
      <c r="H1824" s="1411"/>
      <c r="I1824" s="1411"/>
      <c r="J1824" s="1411"/>
      <c r="K1824" s="45"/>
      <c r="L1824" s="45"/>
      <c r="M1824" s="45"/>
      <c r="N1824" s="45"/>
      <c r="O1824" s="46"/>
      <c r="P1824" s="46"/>
      <c r="Q1824" s="46"/>
      <c r="R1824" s="46"/>
      <c r="S1824" s="46"/>
      <c r="T1824" s="46"/>
      <c r="U1824" s="45"/>
      <c r="V1824" s="45"/>
      <c r="W1824" s="45"/>
      <c r="X1824" s="45"/>
      <c r="Y1824" s="45"/>
      <c r="Z1824" s="45"/>
      <c r="AA1824" s="45"/>
      <c r="AB1824" s="45"/>
      <c r="AC1824" s="45"/>
      <c r="AD1824" s="45"/>
      <c r="AE1824" s="45"/>
      <c r="AF1824" s="45"/>
      <c r="AG1824" s="44"/>
    </row>
    <row r="1825" spans="1:33" ht="16.5" thickBot="1" x14ac:dyDescent="0.3">
      <c r="A1825" s="45"/>
      <c r="B1825" s="1413"/>
      <c r="C1825" s="1411"/>
      <c r="D1825" s="1411"/>
      <c r="E1825" s="1411"/>
      <c r="F1825" s="1411"/>
      <c r="G1825" s="1411"/>
      <c r="H1825" s="1411"/>
      <c r="I1825" s="1411"/>
      <c r="J1825" s="1411"/>
      <c r="K1825" s="45"/>
      <c r="L1825" s="45"/>
      <c r="M1825" s="45"/>
      <c r="N1825" s="45"/>
      <c r="O1825" s="46"/>
      <c r="P1825" s="46"/>
      <c r="Q1825" s="46"/>
      <c r="R1825" s="46"/>
      <c r="S1825" s="46"/>
      <c r="T1825" s="46"/>
      <c r="U1825" s="45"/>
      <c r="V1825" s="45"/>
      <c r="W1825" s="45"/>
      <c r="X1825" s="45"/>
      <c r="Y1825" s="45"/>
      <c r="Z1825" s="45"/>
      <c r="AA1825" s="45"/>
      <c r="AB1825" s="45"/>
      <c r="AC1825" s="45"/>
      <c r="AD1825" s="45"/>
      <c r="AE1825" s="45"/>
      <c r="AF1825" s="45"/>
      <c r="AG1825" s="44"/>
    </row>
    <row r="1826" spans="1:33" ht="16.5" thickBot="1" x14ac:dyDescent="0.3">
      <c r="A1826" s="45"/>
      <c r="B1826" s="1413"/>
      <c r="C1826" s="1411"/>
      <c r="D1826" s="1411"/>
      <c r="E1826" s="1411"/>
      <c r="F1826" s="1411"/>
      <c r="G1826" s="1411"/>
      <c r="H1826" s="1411"/>
      <c r="I1826" s="1411"/>
      <c r="J1826" s="1411"/>
      <c r="K1826" s="45"/>
      <c r="L1826" s="45"/>
      <c r="M1826" s="45"/>
      <c r="N1826" s="45"/>
      <c r="O1826" s="46"/>
      <c r="P1826" s="46"/>
      <c r="Q1826" s="46"/>
      <c r="R1826" s="46"/>
      <c r="S1826" s="46"/>
      <c r="T1826" s="46"/>
      <c r="U1826" s="45"/>
      <c r="V1826" s="45"/>
      <c r="W1826" s="45"/>
      <c r="X1826" s="45"/>
      <c r="Y1826" s="45"/>
      <c r="Z1826" s="45"/>
      <c r="AA1826" s="45"/>
      <c r="AB1826" s="45"/>
      <c r="AC1826" s="45"/>
      <c r="AD1826" s="45"/>
      <c r="AE1826" s="45"/>
      <c r="AF1826" s="45"/>
      <c r="AG1826" s="44"/>
    </row>
    <row r="1827" spans="1:33" ht="16.5" thickBot="1" x14ac:dyDescent="0.3">
      <c r="A1827" s="45"/>
      <c r="B1827" s="1413"/>
      <c r="C1827" s="1411"/>
      <c r="D1827" s="1411"/>
      <c r="E1827" s="1411"/>
      <c r="F1827" s="1411"/>
      <c r="G1827" s="1411"/>
      <c r="H1827" s="1411"/>
      <c r="I1827" s="1411"/>
      <c r="J1827" s="1411"/>
      <c r="K1827" s="45"/>
      <c r="L1827" s="45"/>
      <c r="M1827" s="45"/>
      <c r="N1827" s="45"/>
      <c r="O1827" s="46"/>
      <c r="P1827" s="46"/>
      <c r="Q1827" s="46"/>
      <c r="R1827" s="46"/>
      <c r="S1827" s="46"/>
      <c r="T1827" s="46"/>
      <c r="U1827" s="45"/>
      <c r="V1827" s="45"/>
      <c r="W1827" s="45"/>
      <c r="X1827" s="45"/>
      <c r="Y1827" s="45"/>
      <c r="Z1827" s="45"/>
      <c r="AA1827" s="45"/>
      <c r="AB1827" s="45"/>
      <c r="AC1827" s="45"/>
      <c r="AD1827" s="45"/>
      <c r="AE1827" s="45"/>
      <c r="AF1827" s="45"/>
      <c r="AG1827" s="44"/>
    </row>
    <row r="1828" spans="1:33" ht="16.5" thickBot="1" x14ac:dyDescent="0.3">
      <c r="A1828" s="45"/>
      <c r="B1828" s="1413"/>
      <c r="C1828" s="1411"/>
      <c r="D1828" s="1411"/>
      <c r="E1828" s="1411"/>
      <c r="F1828" s="1411"/>
      <c r="G1828" s="1411"/>
      <c r="H1828" s="1411"/>
      <c r="I1828" s="1411"/>
      <c r="J1828" s="1411"/>
      <c r="K1828" s="45"/>
      <c r="L1828" s="45"/>
      <c r="M1828" s="45"/>
      <c r="N1828" s="45"/>
      <c r="O1828" s="46"/>
      <c r="P1828" s="46"/>
      <c r="Q1828" s="46"/>
      <c r="R1828" s="46"/>
      <c r="S1828" s="46"/>
      <c r="T1828" s="46"/>
      <c r="U1828" s="45"/>
      <c r="V1828" s="45"/>
      <c r="W1828" s="45"/>
      <c r="X1828" s="45"/>
      <c r="Y1828" s="45"/>
      <c r="Z1828" s="45"/>
      <c r="AA1828" s="45"/>
      <c r="AB1828" s="45"/>
      <c r="AC1828" s="45"/>
      <c r="AD1828" s="45"/>
      <c r="AE1828" s="45"/>
      <c r="AF1828" s="45"/>
      <c r="AG1828" s="44"/>
    </row>
    <row r="1829" spans="1:33" ht="16.5" thickBot="1" x14ac:dyDescent="0.3">
      <c r="A1829" s="45"/>
      <c r="B1829" s="1413"/>
      <c r="C1829" s="1411"/>
      <c r="D1829" s="1411"/>
      <c r="E1829" s="1411"/>
      <c r="F1829" s="1411"/>
      <c r="G1829" s="1411"/>
      <c r="H1829" s="1411"/>
      <c r="I1829" s="1411"/>
      <c r="J1829" s="1411"/>
      <c r="K1829" s="45"/>
      <c r="L1829" s="45"/>
      <c r="M1829" s="45"/>
      <c r="N1829" s="45"/>
      <c r="O1829" s="46"/>
      <c r="P1829" s="46"/>
      <c r="Q1829" s="46"/>
      <c r="R1829" s="46"/>
      <c r="S1829" s="46"/>
      <c r="T1829" s="46"/>
      <c r="U1829" s="45"/>
      <c r="V1829" s="45"/>
      <c r="W1829" s="45"/>
      <c r="X1829" s="45"/>
      <c r="Y1829" s="45"/>
      <c r="Z1829" s="45"/>
      <c r="AA1829" s="45"/>
      <c r="AB1829" s="45"/>
      <c r="AC1829" s="45"/>
      <c r="AD1829" s="45"/>
      <c r="AE1829" s="45"/>
      <c r="AF1829" s="45"/>
      <c r="AG1829" s="44"/>
    </row>
    <row r="1830" spans="1:33" ht="16.5" thickBot="1" x14ac:dyDescent="0.3">
      <c r="A1830" s="45"/>
      <c r="B1830" s="1413"/>
      <c r="C1830" s="1411"/>
      <c r="D1830" s="1411"/>
      <c r="E1830" s="1411"/>
      <c r="F1830" s="1411"/>
      <c r="G1830" s="1411"/>
      <c r="H1830" s="1411"/>
      <c r="I1830" s="1411"/>
      <c r="J1830" s="1411"/>
      <c r="K1830" s="45"/>
      <c r="L1830" s="45"/>
      <c r="M1830" s="45"/>
      <c r="N1830" s="45"/>
      <c r="O1830" s="46"/>
      <c r="P1830" s="46"/>
      <c r="Q1830" s="46"/>
      <c r="R1830" s="46"/>
      <c r="S1830" s="46"/>
      <c r="T1830" s="46"/>
      <c r="U1830" s="45"/>
      <c r="V1830" s="45"/>
      <c r="W1830" s="45"/>
      <c r="X1830" s="45"/>
      <c r="Y1830" s="45"/>
      <c r="Z1830" s="45"/>
      <c r="AA1830" s="45"/>
      <c r="AB1830" s="45"/>
      <c r="AC1830" s="45"/>
      <c r="AD1830" s="45"/>
      <c r="AE1830" s="45"/>
      <c r="AF1830" s="45"/>
      <c r="AG1830" s="44"/>
    </row>
    <row r="1831" spans="1:33" ht="16.5" thickBot="1" x14ac:dyDescent="0.3">
      <c r="A1831" s="45"/>
      <c r="B1831" s="1413"/>
      <c r="C1831" s="1411"/>
      <c r="D1831" s="1411"/>
      <c r="E1831" s="1411"/>
      <c r="F1831" s="1411"/>
      <c r="G1831" s="1411"/>
      <c r="H1831" s="1411"/>
      <c r="I1831" s="1411"/>
      <c r="J1831" s="1411"/>
      <c r="K1831" s="45"/>
      <c r="L1831" s="45"/>
      <c r="M1831" s="45"/>
      <c r="N1831" s="45"/>
      <c r="O1831" s="46"/>
      <c r="P1831" s="46"/>
      <c r="Q1831" s="46"/>
      <c r="R1831" s="46"/>
      <c r="S1831" s="46"/>
      <c r="T1831" s="46"/>
      <c r="U1831" s="45"/>
      <c r="V1831" s="45"/>
      <c r="W1831" s="45"/>
      <c r="X1831" s="45"/>
      <c r="Y1831" s="45"/>
      <c r="Z1831" s="45"/>
      <c r="AA1831" s="45"/>
      <c r="AB1831" s="45"/>
      <c r="AC1831" s="45"/>
      <c r="AD1831" s="45"/>
      <c r="AE1831" s="45"/>
      <c r="AF1831" s="45"/>
      <c r="AG1831" s="44"/>
    </row>
    <row r="1832" spans="1:33" ht="16.5" thickBot="1" x14ac:dyDescent="0.3">
      <c r="A1832" s="45"/>
      <c r="B1832" s="1413"/>
      <c r="C1832" s="1411"/>
      <c r="D1832" s="1411"/>
      <c r="E1832" s="1411"/>
      <c r="F1832" s="1411"/>
      <c r="G1832" s="1411"/>
      <c r="H1832" s="1411"/>
      <c r="I1832" s="1411"/>
      <c r="J1832" s="1411"/>
      <c r="K1832" s="45"/>
      <c r="L1832" s="45"/>
      <c r="M1832" s="45"/>
      <c r="N1832" s="45"/>
      <c r="O1832" s="46"/>
      <c r="P1832" s="46"/>
      <c r="Q1832" s="46"/>
      <c r="R1832" s="46"/>
      <c r="S1832" s="46"/>
      <c r="T1832" s="46"/>
      <c r="U1832" s="45"/>
      <c r="V1832" s="45"/>
      <c r="W1832" s="45"/>
      <c r="X1832" s="45"/>
      <c r="Y1832" s="45"/>
      <c r="Z1832" s="45"/>
      <c r="AA1832" s="45"/>
      <c r="AB1832" s="45"/>
      <c r="AC1832" s="45"/>
      <c r="AD1832" s="45"/>
      <c r="AE1832" s="45"/>
      <c r="AF1832" s="45"/>
      <c r="AG1832" s="44"/>
    </row>
    <row r="1833" spans="1:33" ht="16.5" thickBot="1" x14ac:dyDescent="0.3">
      <c r="A1833" s="45"/>
      <c r="B1833" s="1413"/>
      <c r="C1833" s="1411"/>
      <c r="D1833" s="1411"/>
      <c r="E1833" s="1411"/>
      <c r="F1833" s="1411"/>
      <c r="G1833" s="1411"/>
      <c r="H1833" s="1411"/>
      <c r="I1833" s="1411"/>
      <c r="J1833" s="1411"/>
      <c r="K1833" s="45"/>
      <c r="L1833" s="45"/>
      <c r="M1833" s="45"/>
      <c r="N1833" s="45"/>
      <c r="O1833" s="46"/>
      <c r="P1833" s="46"/>
      <c r="Q1833" s="46"/>
      <c r="R1833" s="46"/>
      <c r="S1833" s="46"/>
      <c r="T1833" s="46"/>
      <c r="U1833" s="45"/>
      <c r="V1833" s="45"/>
      <c r="W1833" s="45"/>
      <c r="X1833" s="45"/>
      <c r="Y1833" s="45"/>
      <c r="Z1833" s="45"/>
      <c r="AA1833" s="45"/>
      <c r="AB1833" s="45"/>
      <c r="AC1833" s="45"/>
      <c r="AD1833" s="45"/>
      <c r="AE1833" s="45"/>
      <c r="AF1833" s="45"/>
      <c r="AG1833" s="44"/>
    </row>
    <row r="1834" spans="1:33" ht="16.5" thickBot="1" x14ac:dyDescent="0.3">
      <c r="A1834" s="45"/>
      <c r="B1834" s="1413"/>
      <c r="C1834" s="1411"/>
      <c r="D1834" s="1411"/>
      <c r="E1834" s="1411"/>
      <c r="F1834" s="1411"/>
      <c r="G1834" s="1411"/>
      <c r="H1834" s="1411"/>
      <c r="I1834" s="1411"/>
      <c r="J1834" s="1411"/>
      <c r="K1834" s="45"/>
      <c r="L1834" s="45"/>
      <c r="M1834" s="45"/>
      <c r="N1834" s="45"/>
      <c r="O1834" s="46"/>
      <c r="P1834" s="46"/>
      <c r="Q1834" s="46"/>
      <c r="R1834" s="46"/>
      <c r="S1834" s="46"/>
      <c r="T1834" s="46"/>
      <c r="U1834" s="45"/>
      <c r="V1834" s="45"/>
      <c r="W1834" s="45"/>
      <c r="X1834" s="45"/>
      <c r="Y1834" s="45"/>
      <c r="Z1834" s="45"/>
      <c r="AA1834" s="45"/>
      <c r="AB1834" s="45"/>
      <c r="AC1834" s="45"/>
      <c r="AD1834" s="45"/>
      <c r="AE1834" s="45"/>
      <c r="AF1834" s="45"/>
      <c r="AG1834" s="44"/>
    </row>
    <row r="1835" spans="1:33" ht="16.5" thickBot="1" x14ac:dyDescent="0.3">
      <c r="A1835" s="45"/>
      <c r="B1835" s="1413"/>
      <c r="C1835" s="1411"/>
      <c r="D1835" s="1411"/>
      <c r="E1835" s="1411"/>
      <c r="F1835" s="1411"/>
      <c r="G1835" s="1411"/>
      <c r="H1835" s="1411"/>
      <c r="I1835" s="1411"/>
      <c r="J1835" s="1411"/>
      <c r="K1835" s="45"/>
      <c r="L1835" s="45"/>
      <c r="M1835" s="45"/>
      <c r="N1835" s="45"/>
      <c r="O1835" s="46"/>
      <c r="P1835" s="46"/>
      <c r="Q1835" s="46"/>
      <c r="R1835" s="46"/>
      <c r="S1835" s="46"/>
      <c r="T1835" s="46"/>
      <c r="U1835" s="45"/>
      <c r="V1835" s="45"/>
      <c r="W1835" s="45"/>
      <c r="X1835" s="45"/>
      <c r="Y1835" s="45"/>
      <c r="Z1835" s="45"/>
      <c r="AA1835" s="45"/>
      <c r="AB1835" s="45"/>
      <c r="AC1835" s="45"/>
      <c r="AD1835" s="45"/>
      <c r="AE1835" s="45"/>
      <c r="AF1835" s="45"/>
      <c r="AG1835" s="44"/>
    </row>
    <row r="1836" spans="1:33" ht="16.5" thickBot="1" x14ac:dyDescent="0.3">
      <c r="A1836" s="45"/>
      <c r="B1836" s="1413"/>
      <c r="C1836" s="1411"/>
      <c r="D1836" s="1411"/>
      <c r="E1836" s="1411"/>
      <c r="F1836" s="1411"/>
      <c r="G1836" s="1411"/>
      <c r="H1836" s="1411"/>
      <c r="I1836" s="1411"/>
      <c r="J1836" s="1411"/>
      <c r="K1836" s="45"/>
      <c r="L1836" s="45"/>
      <c r="M1836" s="45"/>
      <c r="N1836" s="45"/>
      <c r="O1836" s="46"/>
      <c r="P1836" s="46"/>
      <c r="Q1836" s="46"/>
      <c r="R1836" s="46"/>
      <c r="S1836" s="46"/>
      <c r="T1836" s="46"/>
      <c r="U1836" s="45"/>
      <c r="V1836" s="45"/>
      <c r="W1836" s="45"/>
      <c r="X1836" s="45"/>
      <c r="Y1836" s="45"/>
      <c r="Z1836" s="45"/>
      <c r="AA1836" s="45"/>
      <c r="AB1836" s="45"/>
      <c r="AC1836" s="45"/>
      <c r="AD1836" s="45"/>
      <c r="AE1836" s="45"/>
      <c r="AF1836" s="45"/>
      <c r="AG1836" s="44"/>
    </row>
    <row r="1837" spans="1:33" ht="16.5" thickBot="1" x14ac:dyDescent="0.3">
      <c r="A1837" s="45"/>
      <c r="B1837" s="1413"/>
      <c r="C1837" s="1411"/>
      <c r="D1837" s="1411"/>
      <c r="E1837" s="1411"/>
      <c r="F1837" s="1411"/>
      <c r="G1837" s="1411"/>
      <c r="H1837" s="1411"/>
      <c r="I1837" s="1411"/>
      <c r="J1837" s="1411"/>
      <c r="K1837" s="45"/>
      <c r="L1837" s="45"/>
      <c r="M1837" s="45"/>
      <c r="N1837" s="45"/>
      <c r="O1837" s="46"/>
      <c r="P1837" s="46"/>
      <c r="Q1837" s="46"/>
      <c r="R1837" s="46"/>
      <c r="S1837" s="46"/>
      <c r="T1837" s="46"/>
      <c r="U1837" s="45"/>
      <c r="V1837" s="45"/>
      <c r="W1837" s="45"/>
      <c r="X1837" s="45"/>
      <c r="Y1837" s="45"/>
      <c r="Z1837" s="45"/>
      <c r="AA1837" s="45"/>
      <c r="AB1837" s="45"/>
      <c r="AC1837" s="45"/>
      <c r="AD1837" s="45"/>
      <c r="AE1837" s="45"/>
      <c r="AF1837" s="45"/>
      <c r="AG1837" s="44"/>
    </row>
    <row r="1838" spans="1:33" ht="16.5" thickBot="1" x14ac:dyDescent="0.3">
      <c r="A1838" s="45"/>
      <c r="B1838" s="1413"/>
      <c r="C1838" s="1411"/>
      <c r="D1838" s="1411"/>
      <c r="E1838" s="1411"/>
      <c r="F1838" s="1411"/>
      <c r="G1838" s="1411"/>
      <c r="H1838" s="1411"/>
      <c r="I1838" s="1411"/>
      <c r="J1838" s="1411"/>
      <c r="K1838" s="45"/>
      <c r="L1838" s="45"/>
      <c r="M1838" s="45"/>
      <c r="N1838" s="45"/>
      <c r="O1838" s="46"/>
      <c r="P1838" s="46"/>
      <c r="Q1838" s="46"/>
      <c r="R1838" s="46"/>
      <c r="S1838" s="46"/>
      <c r="T1838" s="46"/>
      <c r="U1838" s="45"/>
      <c r="V1838" s="45"/>
      <c r="W1838" s="45"/>
      <c r="X1838" s="45"/>
      <c r="Y1838" s="45"/>
      <c r="Z1838" s="45"/>
      <c r="AA1838" s="45"/>
      <c r="AB1838" s="45"/>
      <c r="AC1838" s="45"/>
      <c r="AD1838" s="45"/>
      <c r="AE1838" s="45"/>
      <c r="AF1838" s="45"/>
      <c r="AG1838" s="44"/>
    </row>
    <row r="1839" spans="1:33" ht="16.5" thickBot="1" x14ac:dyDescent="0.3">
      <c r="A1839" s="45"/>
      <c r="B1839" s="1413"/>
      <c r="C1839" s="1411"/>
      <c r="D1839" s="1411"/>
      <c r="E1839" s="1411"/>
      <c r="F1839" s="1411"/>
      <c r="G1839" s="1411"/>
      <c r="H1839" s="1411"/>
      <c r="I1839" s="1411"/>
      <c r="J1839" s="1411"/>
      <c r="K1839" s="45"/>
      <c r="L1839" s="45"/>
      <c r="M1839" s="45"/>
      <c r="N1839" s="45"/>
      <c r="O1839" s="46"/>
      <c r="P1839" s="46"/>
      <c r="Q1839" s="46"/>
      <c r="R1839" s="46"/>
      <c r="S1839" s="46"/>
      <c r="T1839" s="46"/>
      <c r="U1839" s="45"/>
      <c r="V1839" s="45"/>
      <c r="W1839" s="45"/>
      <c r="X1839" s="45"/>
      <c r="Y1839" s="45"/>
      <c r="Z1839" s="45"/>
      <c r="AA1839" s="45"/>
      <c r="AB1839" s="45"/>
      <c r="AC1839" s="45"/>
      <c r="AD1839" s="45"/>
      <c r="AE1839" s="45"/>
      <c r="AF1839" s="45"/>
      <c r="AG1839" s="44"/>
    </row>
    <row r="1840" spans="1:33" ht="16.5" thickBot="1" x14ac:dyDescent="0.3">
      <c r="A1840" s="45"/>
      <c r="B1840" s="1413"/>
      <c r="C1840" s="1411"/>
      <c r="D1840" s="1411"/>
      <c r="E1840" s="1411"/>
      <c r="F1840" s="1411"/>
      <c r="G1840" s="1411"/>
      <c r="H1840" s="1411"/>
      <c r="I1840" s="1411"/>
      <c r="J1840" s="1411"/>
      <c r="K1840" s="45"/>
      <c r="L1840" s="45"/>
      <c r="M1840" s="45"/>
      <c r="N1840" s="45"/>
      <c r="O1840" s="46"/>
      <c r="P1840" s="46"/>
      <c r="Q1840" s="46"/>
      <c r="R1840" s="46"/>
      <c r="S1840" s="46"/>
      <c r="T1840" s="46"/>
      <c r="U1840" s="45"/>
      <c r="V1840" s="45"/>
      <c r="W1840" s="45"/>
      <c r="X1840" s="45"/>
      <c r="Y1840" s="45"/>
      <c r="Z1840" s="45"/>
      <c r="AA1840" s="45"/>
      <c r="AB1840" s="45"/>
      <c r="AC1840" s="45"/>
      <c r="AD1840" s="45"/>
      <c r="AE1840" s="45"/>
      <c r="AF1840" s="45"/>
      <c r="AG1840" s="44"/>
    </row>
    <row r="1841" spans="1:33" ht="16.5" thickBot="1" x14ac:dyDescent="0.3">
      <c r="A1841" s="45"/>
      <c r="B1841" s="1413"/>
      <c r="C1841" s="1411"/>
      <c r="D1841" s="1411"/>
      <c r="E1841" s="1411"/>
      <c r="F1841" s="1411"/>
      <c r="G1841" s="1411"/>
      <c r="H1841" s="1411"/>
      <c r="I1841" s="1411"/>
      <c r="J1841" s="1411"/>
      <c r="K1841" s="45"/>
      <c r="L1841" s="45"/>
      <c r="M1841" s="45"/>
      <c r="N1841" s="45"/>
      <c r="O1841" s="46"/>
      <c r="P1841" s="46"/>
      <c r="Q1841" s="46"/>
      <c r="R1841" s="46"/>
      <c r="S1841" s="46"/>
      <c r="T1841" s="46"/>
      <c r="U1841" s="45"/>
      <c r="V1841" s="45"/>
      <c r="W1841" s="45"/>
      <c r="X1841" s="45"/>
      <c r="Y1841" s="45"/>
      <c r="Z1841" s="45"/>
      <c r="AA1841" s="45"/>
      <c r="AB1841" s="45"/>
      <c r="AC1841" s="45"/>
      <c r="AD1841" s="45"/>
      <c r="AE1841" s="45"/>
      <c r="AF1841" s="45"/>
      <c r="AG1841" s="44"/>
    </row>
    <row r="1842" spans="1:33" x14ac:dyDescent="0.25">
      <c r="A1842" s="45"/>
      <c r="B1842" s="45"/>
      <c r="C1842" s="45"/>
      <c r="D1842" s="45"/>
      <c r="E1842" s="45"/>
      <c r="F1842" s="45"/>
      <c r="G1842" s="45"/>
      <c r="H1842" s="45"/>
      <c r="I1842" s="45"/>
      <c r="J1842" s="45"/>
      <c r="K1842" s="45"/>
      <c r="L1842" s="45"/>
      <c r="M1842" s="45"/>
      <c r="N1842" s="45"/>
      <c r="O1842" s="46"/>
      <c r="P1842" s="46"/>
      <c r="Q1842" s="46"/>
      <c r="R1842" s="46"/>
      <c r="S1842" s="46"/>
      <c r="T1842" s="46"/>
      <c r="U1842" s="45"/>
      <c r="V1842" s="45"/>
      <c r="W1842" s="45"/>
      <c r="X1842" s="45"/>
      <c r="Y1842" s="45"/>
      <c r="Z1842" s="45"/>
      <c r="AA1842" s="45"/>
      <c r="AB1842" s="45"/>
      <c r="AC1842" s="45"/>
      <c r="AD1842" s="45"/>
      <c r="AE1842" s="45"/>
      <c r="AF1842" s="45"/>
      <c r="AG1842" s="44"/>
    </row>
    <row r="1843" spans="1:33" ht="15.75" thickBot="1" x14ac:dyDescent="0.3">
      <c r="A1843" s="45"/>
      <c r="B1843" s="45"/>
      <c r="C1843" s="45"/>
      <c r="D1843" s="45"/>
      <c r="E1843" s="45"/>
      <c r="F1843" s="45"/>
      <c r="G1843" s="45"/>
      <c r="H1843" s="45"/>
      <c r="I1843" s="45"/>
      <c r="J1843" s="45"/>
      <c r="K1843" s="45"/>
      <c r="L1843" s="45"/>
      <c r="M1843" s="45"/>
      <c r="N1843" s="45"/>
      <c r="O1843" s="46"/>
      <c r="P1843" s="46"/>
      <c r="Q1843" s="46"/>
      <c r="R1843" s="46"/>
      <c r="S1843" s="46"/>
      <c r="T1843" s="46"/>
      <c r="U1843" s="45"/>
      <c r="V1843" s="45"/>
      <c r="W1843" s="45"/>
      <c r="X1843" s="45"/>
      <c r="Y1843" s="45"/>
      <c r="Z1843" s="45"/>
      <c r="AA1843" s="45"/>
      <c r="AB1843" s="45"/>
      <c r="AC1843" s="45"/>
      <c r="AD1843" s="45"/>
      <c r="AE1843" s="45"/>
      <c r="AF1843" s="45"/>
      <c r="AG1843" s="44"/>
    </row>
    <row r="1844" spans="1:33" ht="24" thickBot="1" x14ac:dyDescent="0.3">
      <c r="A1844" s="45"/>
      <c r="B1844" s="1203" t="s">
        <v>91</v>
      </c>
      <c r="C1844" s="2271"/>
      <c r="D1844" s="2272"/>
      <c r="E1844" s="2272"/>
      <c r="F1844" s="2272"/>
      <c r="G1844" s="2272"/>
      <c r="H1844" s="2272"/>
      <c r="I1844" s="2272"/>
      <c r="J1844" s="2272"/>
      <c r="K1844" s="2272"/>
      <c r="L1844" s="2272"/>
      <c r="M1844" s="2272"/>
      <c r="N1844" s="2272"/>
      <c r="O1844" s="2272"/>
      <c r="P1844" s="2272"/>
      <c r="Q1844" s="2272"/>
      <c r="R1844" s="2272"/>
      <c r="S1844" s="2272"/>
      <c r="T1844" s="2272"/>
      <c r="U1844" s="2272"/>
      <c r="V1844" s="2272"/>
      <c r="W1844" s="2272"/>
      <c r="X1844" s="2272"/>
      <c r="Y1844" s="2272"/>
      <c r="Z1844" s="2273"/>
      <c r="AA1844" s="45"/>
      <c r="AB1844" s="45"/>
      <c r="AC1844" s="45"/>
      <c r="AD1844" s="45"/>
      <c r="AE1844" s="45"/>
      <c r="AF1844" s="45"/>
      <c r="AG1844" s="44"/>
    </row>
    <row r="1845" spans="1:33" ht="69" customHeight="1" thickBot="1" x14ac:dyDescent="0.3">
      <c r="A1845" s="45"/>
      <c r="B1845" s="45"/>
      <c r="C1845" s="2277"/>
      <c r="D1845" s="2278"/>
      <c r="E1845" s="2278"/>
      <c r="F1845" s="2278"/>
      <c r="G1845" s="2278"/>
      <c r="H1845" s="2278"/>
      <c r="I1845" s="2278"/>
      <c r="J1845" s="2278"/>
      <c r="K1845" s="2278"/>
      <c r="L1845" s="2278"/>
      <c r="M1845" s="2278"/>
      <c r="N1845" s="2278"/>
      <c r="O1845" s="2278"/>
      <c r="P1845" s="2278"/>
      <c r="Q1845" s="2278"/>
      <c r="R1845" s="2278"/>
      <c r="S1845" s="2278"/>
      <c r="T1845" s="2278"/>
      <c r="U1845" s="2278"/>
      <c r="V1845" s="2278"/>
      <c r="W1845" s="2278"/>
      <c r="X1845" s="2278"/>
      <c r="Y1845" s="2278"/>
      <c r="Z1845" s="2279"/>
      <c r="AA1845" s="45"/>
      <c r="AB1845" s="45"/>
      <c r="AC1845" s="45"/>
      <c r="AD1845" s="45"/>
      <c r="AE1845" s="45"/>
      <c r="AF1845" s="45"/>
      <c r="AG1845" s="44"/>
    </row>
    <row r="1846" spans="1:33" x14ac:dyDescent="0.25">
      <c r="A1846" s="71"/>
      <c r="B1846" s="72"/>
      <c r="C1846" s="72"/>
      <c r="D1846" s="72"/>
      <c r="E1846" s="72"/>
      <c r="F1846" s="72"/>
      <c r="G1846" s="72"/>
      <c r="H1846" s="72"/>
      <c r="I1846" s="72"/>
      <c r="J1846" s="72"/>
      <c r="K1846" s="72"/>
      <c r="L1846" s="72"/>
      <c r="M1846" s="72"/>
      <c r="N1846" s="72"/>
      <c r="O1846" s="72"/>
      <c r="P1846" s="72"/>
      <c r="Q1846" s="72"/>
      <c r="R1846" s="72"/>
      <c r="S1846" s="72"/>
      <c r="T1846" s="72"/>
      <c r="U1846" s="72"/>
      <c r="V1846" s="72"/>
      <c r="W1846" s="72"/>
      <c r="X1846" s="72"/>
      <c r="Y1846" s="72"/>
      <c r="Z1846" s="72"/>
      <c r="AA1846" s="72"/>
      <c r="AB1846" s="72"/>
      <c r="AC1846" s="72"/>
      <c r="AD1846" s="72"/>
      <c r="AE1846" s="72"/>
      <c r="AF1846" s="72"/>
      <c r="AG1846" s="44"/>
    </row>
    <row r="1847" spans="1:33" x14ac:dyDescent="0.25">
      <c r="A1847" s="45"/>
      <c r="B1847" s="45"/>
      <c r="C1847" s="45"/>
      <c r="D1847" s="45"/>
      <c r="E1847" s="45"/>
      <c r="F1847" s="45"/>
      <c r="G1847" s="45"/>
      <c r="H1847" s="45"/>
      <c r="I1847" s="45"/>
      <c r="J1847" s="45"/>
      <c r="K1847" s="45"/>
      <c r="L1847" s="45"/>
      <c r="M1847" s="45"/>
      <c r="N1847" s="45"/>
      <c r="O1847" s="45"/>
      <c r="P1847" s="46"/>
      <c r="Q1847" s="46"/>
      <c r="R1847" s="46"/>
      <c r="S1847" s="46"/>
      <c r="T1847" s="46"/>
      <c r="U1847" s="45"/>
      <c r="V1847" s="45"/>
      <c r="W1847" s="45"/>
      <c r="X1847" s="45"/>
      <c r="Y1847" s="45"/>
      <c r="Z1847" s="45"/>
      <c r="AA1847" s="45"/>
      <c r="AB1847" s="45"/>
      <c r="AC1847" s="45"/>
      <c r="AD1847" s="45"/>
      <c r="AE1847" s="45"/>
      <c r="AF1847" s="45"/>
      <c r="AG1847" s="44"/>
    </row>
    <row r="1848" spans="1:33" ht="18.75" x14ac:dyDescent="0.3">
      <c r="A1848" s="45"/>
      <c r="B1848" s="47" t="s">
        <v>352</v>
      </c>
      <c r="C1848" s="45"/>
      <c r="D1848" s="45"/>
      <c r="E1848" s="45"/>
      <c r="F1848" s="45"/>
      <c r="G1848" s="45"/>
      <c r="H1848" s="45"/>
      <c r="I1848" s="45"/>
      <c r="J1848" s="45"/>
      <c r="K1848" s="45"/>
      <c r="L1848" s="45"/>
      <c r="M1848" s="45"/>
      <c r="N1848" s="45"/>
      <c r="O1848" s="45"/>
      <c r="P1848" s="46"/>
      <c r="Q1848" s="46"/>
      <c r="R1848" s="46"/>
      <c r="S1848" s="46"/>
      <c r="T1848" s="46"/>
      <c r="U1848" s="45"/>
      <c r="V1848" s="45"/>
      <c r="W1848" s="45"/>
      <c r="X1848" s="45"/>
      <c r="Y1848" s="45"/>
      <c r="Z1848" s="45"/>
      <c r="AA1848" s="45"/>
      <c r="AB1848" s="45"/>
      <c r="AC1848" s="45"/>
      <c r="AD1848" s="45"/>
      <c r="AE1848" s="45"/>
      <c r="AF1848" s="45"/>
      <c r="AG1848" s="44"/>
    </row>
    <row r="1849" spans="1:33" ht="15.75" thickBot="1" x14ac:dyDescent="0.3">
      <c r="A1849" s="45"/>
      <c r="B1849" s="45"/>
      <c r="C1849" s="45"/>
      <c r="D1849" s="45"/>
      <c r="E1849" s="45"/>
      <c r="F1849" s="45"/>
      <c r="G1849" s="45"/>
      <c r="H1849" s="45"/>
      <c r="I1849" s="45"/>
      <c r="J1849" s="45"/>
      <c r="K1849" s="45"/>
      <c r="L1849" s="45"/>
      <c r="M1849" s="45"/>
      <c r="N1849" s="45"/>
      <c r="O1849" s="45"/>
      <c r="P1849" s="46"/>
      <c r="Q1849" s="46"/>
      <c r="R1849" s="46"/>
      <c r="S1849" s="46"/>
      <c r="T1849" s="46"/>
      <c r="U1849" s="45"/>
      <c r="V1849" s="45"/>
      <c r="W1849" s="45"/>
      <c r="X1849" s="45"/>
      <c r="Y1849" s="45"/>
      <c r="Z1849" s="45"/>
      <c r="AA1849" s="45"/>
      <c r="AB1849" s="45"/>
      <c r="AC1849" s="45"/>
      <c r="AD1849" s="45"/>
      <c r="AE1849" s="45"/>
      <c r="AF1849" s="45"/>
      <c r="AG1849" s="44"/>
    </row>
    <row r="1850" spans="1:33" ht="61.5" thickBot="1" x14ac:dyDescent="0.3">
      <c r="A1850" s="45"/>
      <c r="B1850" s="344" t="s">
        <v>353</v>
      </c>
      <c r="C1850" s="361" t="s">
        <v>354</v>
      </c>
      <c r="D1850" s="361" t="s">
        <v>355</v>
      </c>
      <c r="E1850" s="361" t="s">
        <v>336</v>
      </c>
      <c r="F1850" s="45"/>
      <c r="G1850" s="45"/>
      <c r="H1850" s="45"/>
      <c r="I1850" s="45"/>
      <c r="J1850" s="45"/>
      <c r="K1850" s="45"/>
      <c r="L1850" s="45"/>
      <c r="M1850" s="45"/>
      <c r="N1850" s="45"/>
      <c r="O1850" s="46"/>
      <c r="P1850" s="46"/>
      <c r="Q1850" s="46"/>
      <c r="R1850" s="46"/>
      <c r="S1850" s="46"/>
      <c r="T1850" s="46"/>
      <c r="U1850" s="45"/>
      <c r="V1850" s="45"/>
      <c r="W1850" s="45"/>
      <c r="X1850" s="45"/>
      <c r="Y1850" s="45"/>
      <c r="Z1850" s="45"/>
      <c r="AA1850" s="45"/>
      <c r="AB1850" s="45"/>
      <c r="AC1850" s="45"/>
      <c r="AD1850" s="45"/>
      <c r="AE1850" s="45"/>
      <c r="AF1850" s="45"/>
      <c r="AG1850" s="44"/>
    </row>
    <row r="1851" spans="1:33" ht="21" thickBot="1" x14ac:dyDescent="0.3">
      <c r="A1851" s="45"/>
      <c r="B1851" s="1430"/>
      <c r="C1851" s="293"/>
      <c r="D1851" s="293"/>
      <c r="E1851" s="293"/>
      <c r="F1851" s="45"/>
      <c r="G1851" s="45"/>
      <c r="H1851" s="45"/>
      <c r="I1851" s="45"/>
      <c r="J1851" s="45"/>
      <c r="K1851" s="45"/>
      <c r="L1851" s="45"/>
      <c r="M1851" s="45"/>
      <c r="N1851" s="45"/>
      <c r="O1851" s="46"/>
      <c r="P1851" s="46"/>
      <c r="Q1851" s="46"/>
      <c r="R1851" s="46"/>
      <c r="S1851" s="46"/>
      <c r="T1851" s="46"/>
      <c r="U1851" s="45"/>
      <c r="V1851" s="45"/>
      <c r="W1851" s="45"/>
      <c r="X1851" s="45"/>
      <c r="Y1851" s="45"/>
      <c r="Z1851" s="45"/>
      <c r="AA1851" s="45"/>
      <c r="AB1851" s="45"/>
      <c r="AC1851" s="45"/>
      <c r="AD1851" s="45"/>
      <c r="AE1851" s="45"/>
      <c r="AF1851" s="45"/>
      <c r="AG1851" s="44"/>
    </row>
    <row r="1852" spans="1:33" ht="21" thickBot="1" x14ac:dyDescent="0.3">
      <c r="A1852" s="45"/>
      <c r="B1852" s="1430"/>
      <c r="C1852" s="293"/>
      <c r="D1852" s="293"/>
      <c r="E1852" s="293"/>
      <c r="F1852" s="45"/>
      <c r="G1852" s="45"/>
      <c r="H1852" s="45"/>
      <c r="I1852" s="45"/>
      <c r="J1852" s="45"/>
      <c r="K1852" s="45"/>
      <c r="L1852" s="45"/>
      <c r="M1852" s="45"/>
      <c r="N1852" s="45"/>
      <c r="O1852" s="46"/>
      <c r="P1852" s="46"/>
      <c r="Q1852" s="46"/>
      <c r="R1852" s="46"/>
      <c r="S1852" s="46"/>
      <c r="T1852" s="46"/>
      <c r="U1852" s="45"/>
      <c r="V1852" s="45"/>
      <c r="W1852" s="45"/>
      <c r="X1852" s="45"/>
      <c r="Y1852" s="45"/>
      <c r="Z1852" s="45"/>
      <c r="AA1852" s="45"/>
      <c r="AB1852" s="45"/>
      <c r="AC1852" s="45"/>
      <c r="AD1852" s="45"/>
      <c r="AE1852" s="45"/>
      <c r="AF1852" s="45"/>
      <c r="AG1852" s="44"/>
    </row>
    <row r="1853" spans="1:33" ht="21" thickBot="1" x14ac:dyDescent="0.3">
      <c r="A1853" s="45"/>
      <c r="B1853" s="1430"/>
      <c r="C1853" s="293"/>
      <c r="D1853" s="293"/>
      <c r="E1853" s="293"/>
      <c r="F1853" s="45"/>
      <c r="G1853" s="45"/>
      <c r="H1853" s="45"/>
      <c r="I1853" s="45"/>
      <c r="J1853" s="45"/>
      <c r="K1853" s="45"/>
      <c r="L1853" s="45"/>
      <c r="M1853" s="45"/>
      <c r="N1853" s="45"/>
      <c r="O1853" s="46"/>
      <c r="P1853" s="46"/>
      <c r="Q1853" s="46"/>
      <c r="R1853" s="46"/>
      <c r="S1853" s="46"/>
      <c r="T1853" s="46"/>
      <c r="U1853" s="45"/>
      <c r="V1853" s="45"/>
      <c r="W1853" s="45"/>
      <c r="X1853" s="45"/>
      <c r="Y1853" s="45"/>
      <c r="Z1853" s="45"/>
      <c r="AA1853" s="45"/>
      <c r="AB1853" s="45"/>
      <c r="AC1853" s="45"/>
      <c r="AD1853" s="45"/>
      <c r="AE1853" s="45"/>
      <c r="AF1853" s="45"/>
      <c r="AG1853" s="44"/>
    </row>
    <row r="1854" spans="1:33" ht="21" thickBot="1" x14ac:dyDescent="0.3">
      <c r="A1854" s="45"/>
      <c r="B1854" s="1430"/>
      <c r="C1854" s="293"/>
      <c r="D1854" s="293"/>
      <c r="E1854" s="293"/>
      <c r="F1854" s="45"/>
      <c r="G1854" s="45"/>
      <c r="H1854" s="45"/>
      <c r="I1854" s="45"/>
      <c r="J1854" s="45"/>
      <c r="K1854" s="45"/>
      <c r="L1854" s="45"/>
      <c r="M1854" s="45"/>
      <c r="N1854" s="45"/>
      <c r="O1854" s="46"/>
      <c r="P1854" s="46"/>
      <c r="Q1854" s="46"/>
      <c r="R1854" s="46"/>
      <c r="S1854" s="46"/>
      <c r="T1854" s="46"/>
      <c r="U1854" s="45"/>
      <c r="V1854" s="45"/>
      <c r="W1854" s="45"/>
      <c r="X1854" s="45"/>
      <c r="Y1854" s="45"/>
      <c r="Z1854" s="45"/>
      <c r="AA1854" s="45"/>
      <c r="AB1854" s="45"/>
      <c r="AC1854" s="45"/>
      <c r="AD1854" s="45"/>
      <c r="AE1854" s="45"/>
      <c r="AF1854" s="45"/>
      <c r="AG1854" s="44"/>
    </row>
    <row r="1855" spans="1:33" ht="21" thickBot="1" x14ac:dyDescent="0.3">
      <c r="A1855" s="45"/>
      <c r="B1855" s="1430"/>
      <c r="C1855" s="293"/>
      <c r="D1855" s="293"/>
      <c r="E1855" s="293"/>
      <c r="F1855" s="45"/>
      <c r="G1855" s="45"/>
      <c r="H1855" s="45"/>
      <c r="I1855" s="45"/>
      <c r="J1855" s="45"/>
      <c r="K1855" s="45"/>
      <c r="L1855" s="45"/>
      <c r="M1855" s="45"/>
      <c r="N1855" s="45"/>
      <c r="O1855" s="46"/>
      <c r="P1855" s="46"/>
      <c r="Q1855" s="46"/>
      <c r="R1855" s="46"/>
      <c r="S1855" s="46"/>
      <c r="T1855" s="46"/>
      <c r="U1855" s="45"/>
      <c r="V1855" s="45"/>
      <c r="W1855" s="45"/>
      <c r="X1855" s="45"/>
      <c r="Y1855" s="45"/>
      <c r="Z1855" s="45"/>
      <c r="AA1855" s="45"/>
      <c r="AB1855" s="45"/>
      <c r="AC1855" s="45"/>
      <c r="AD1855" s="45"/>
      <c r="AE1855" s="45"/>
      <c r="AF1855" s="45"/>
      <c r="AG1855" s="44"/>
    </row>
    <row r="1856" spans="1:33" ht="21" thickBot="1" x14ac:dyDescent="0.3">
      <c r="A1856" s="45"/>
      <c r="B1856" s="1430"/>
      <c r="C1856" s="293"/>
      <c r="D1856" s="293"/>
      <c r="E1856" s="293"/>
      <c r="F1856" s="45"/>
      <c r="G1856" s="45"/>
      <c r="H1856" s="45"/>
      <c r="I1856" s="45"/>
      <c r="J1856" s="45"/>
      <c r="K1856" s="45"/>
      <c r="L1856" s="45"/>
      <c r="M1856" s="45"/>
      <c r="N1856" s="45"/>
      <c r="O1856" s="46"/>
      <c r="P1856" s="46"/>
      <c r="Q1856" s="46"/>
      <c r="R1856" s="46"/>
      <c r="S1856" s="46"/>
      <c r="T1856" s="46"/>
      <c r="U1856" s="45"/>
      <c r="V1856" s="45"/>
      <c r="W1856" s="45"/>
      <c r="X1856" s="45"/>
      <c r="Y1856" s="45"/>
      <c r="Z1856" s="45"/>
      <c r="AA1856" s="45"/>
      <c r="AB1856" s="45"/>
      <c r="AC1856" s="45"/>
      <c r="AD1856" s="45"/>
      <c r="AE1856" s="45"/>
      <c r="AF1856" s="45"/>
      <c r="AG1856" s="44"/>
    </row>
    <row r="1857" spans="1:33" ht="21" thickBot="1" x14ac:dyDescent="0.3">
      <c r="A1857" s="45"/>
      <c r="B1857" s="1430"/>
      <c r="C1857" s="293"/>
      <c r="D1857" s="293"/>
      <c r="E1857" s="293"/>
      <c r="F1857" s="45"/>
      <c r="G1857" s="45"/>
      <c r="H1857" s="45"/>
      <c r="I1857" s="45"/>
      <c r="J1857" s="45"/>
      <c r="K1857" s="45"/>
      <c r="L1857" s="45"/>
      <c r="M1857" s="45"/>
      <c r="N1857" s="45"/>
      <c r="O1857" s="46"/>
      <c r="P1857" s="46"/>
      <c r="Q1857" s="46"/>
      <c r="R1857" s="46"/>
      <c r="S1857" s="46"/>
      <c r="T1857" s="46"/>
      <c r="U1857" s="45"/>
      <c r="V1857" s="45"/>
      <c r="W1857" s="45"/>
      <c r="X1857" s="45"/>
      <c r="Y1857" s="45"/>
      <c r="Z1857" s="45"/>
      <c r="AA1857" s="45"/>
      <c r="AB1857" s="45"/>
      <c r="AC1857" s="45"/>
      <c r="AD1857" s="45"/>
      <c r="AE1857" s="45"/>
      <c r="AF1857" s="45"/>
      <c r="AG1857" s="44"/>
    </row>
    <row r="1858" spans="1:33" ht="21" thickBot="1" x14ac:dyDescent="0.3">
      <c r="A1858" s="45"/>
      <c r="B1858" s="1430"/>
      <c r="C1858" s="293"/>
      <c r="D1858" s="293"/>
      <c r="E1858" s="293"/>
      <c r="F1858" s="45"/>
      <c r="G1858" s="45"/>
      <c r="H1858" s="45"/>
      <c r="I1858" s="45"/>
      <c r="J1858" s="45"/>
      <c r="K1858" s="45"/>
      <c r="L1858" s="45"/>
      <c r="M1858" s="45"/>
      <c r="N1858" s="45"/>
      <c r="O1858" s="46"/>
      <c r="P1858" s="46"/>
      <c r="Q1858" s="46"/>
      <c r="R1858" s="46"/>
      <c r="S1858" s="46"/>
      <c r="T1858" s="46"/>
      <c r="U1858" s="45"/>
      <c r="V1858" s="45"/>
      <c r="W1858" s="45"/>
      <c r="X1858" s="45"/>
      <c r="Y1858" s="45"/>
      <c r="Z1858" s="45"/>
      <c r="AA1858" s="45"/>
      <c r="AB1858" s="45"/>
      <c r="AC1858" s="45"/>
      <c r="AD1858" s="45"/>
      <c r="AE1858" s="45"/>
      <c r="AF1858" s="45"/>
      <c r="AG1858" s="44"/>
    </row>
    <row r="1859" spans="1:33" ht="21" thickBot="1" x14ac:dyDescent="0.3">
      <c r="A1859" s="45"/>
      <c r="B1859" s="1430"/>
      <c r="C1859" s="293"/>
      <c r="D1859" s="293"/>
      <c r="E1859" s="293"/>
      <c r="F1859" s="45"/>
      <c r="G1859" s="45"/>
      <c r="H1859" s="45"/>
      <c r="I1859" s="45"/>
      <c r="J1859" s="45"/>
      <c r="K1859" s="45"/>
      <c r="L1859" s="45"/>
      <c r="M1859" s="45"/>
      <c r="N1859" s="45"/>
      <c r="O1859" s="46"/>
      <c r="P1859" s="46"/>
      <c r="Q1859" s="46"/>
      <c r="R1859" s="46"/>
      <c r="S1859" s="46"/>
      <c r="T1859" s="46"/>
      <c r="U1859" s="45"/>
      <c r="V1859" s="45"/>
      <c r="W1859" s="45"/>
      <c r="X1859" s="45"/>
      <c r="Y1859" s="45"/>
      <c r="Z1859" s="45"/>
      <c r="AA1859" s="45"/>
      <c r="AB1859" s="45"/>
      <c r="AC1859" s="45"/>
      <c r="AD1859" s="45"/>
      <c r="AE1859" s="45"/>
      <c r="AF1859" s="45"/>
      <c r="AG1859" s="44"/>
    </row>
    <row r="1860" spans="1:33" ht="21" thickBot="1" x14ac:dyDescent="0.3">
      <c r="A1860" s="45"/>
      <c r="B1860" s="1430"/>
      <c r="C1860" s="293"/>
      <c r="D1860" s="293"/>
      <c r="E1860" s="293"/>
      <c r="F1860" s="45"/>
      <c r="G1860" s="45"/>
      <c r="H1860" s="45"/>
      <c r="I1860" s="45"/>
      <c r="J1860" s="45"/>
      <c r="K1860" s="45"/>
      <c r="L1860" s="45"/>
      <c r="M1860" s="45"/>
      <c r="N1860" s="45"/>
      <c r="O1860" s="46"/>
      <c r="P1860" s="46"/>
      <c r="Q1860" s="46"/>
      <c r="R1860" s="46"/>
      <c r="S1860" s="46"/>
      <c r="T1860" s="46"/>
      <c r="U1860" s="45"/>
      <c r="V1860" s="45"/>
      <c r="W1860" s="45"/>
      <c r="X1860" s="45"/>
      <c r="Y1860" s="45"/>
      <c r="Z1860" s="45"/>
      <c r="AA1860" s="45"/>
      <c r="AB1860" s="45"/>
      <c r="AC1860" s="45"/>
      <c r="AD1860" s="45"/>
      <c r="AE1860" s="45"/>
      <c r="AF1860" s="45"/>
      <c r="AG1860" s="44"/>
    </row>
    <row r="1861" spans="1:33" ht="21" thickBot="1" x14ac:dyDescent="0.3">
      <c r="A1861" s="45"/>
      <c r="B1861" s="1430"/>
      <c r="C1861" s="293"/>
      <c r="D1861" s="293"/>
      <c r="E1861" s="293"/>
      <c r="F1861" s="45"/>
      <c r="G1861" s="45"/>
      <c r="H1861" s="45"/>
      <c r="I1861" s="45"/>
      <c r="J1861" s="45"/>
      <c r="K1861" s="45"/>
      <c r="L1861" s="45"/>
      <c r="M1861" s="45"/>
      <c r="N1861" s="45"/>
      <c r="O1861" s="46"/>
      <c r="P1861" s="46"/>
      <c r="Q1861" s="46"/>
      <c r="R1861" s="46"/>
      <c r="S1861" s="46"/>
      <c r="T1861" s="46"/>
      <c r="U1861" s="45"/>
      <c r="V1861" s="45"/>
      <c r="W1861" s="45"/>
      <c r="X1861" s="45"/>
      <c r="Y1861" s="45"/>
      <c r="Z1861" s="45"/>
      <c r="AA1861" s="45"/>
      <c r="AB1861" s="45"/>
      <c r="AC1861" s="45"/>
      <c r="AD1861" s="45"/>
      <c r="AE1861" s="45"/>
      <c r="AF1861" s="45"/>
      <c r="AG1861" s="44"/>
    </row>
    <row r="1862" spans="1:33" ht="21" thickBot="1" x14ac:dyDescent="0.3">
      <c r="A1862" s="45"/>
      <c r="B1862" s="1430"/>
      <c r="C1862" s="293"/>
      <c r="D1862" s="293"/>
      <c r="E1862" s="293"/>
      <c r="F1862" s="45"/>
      <c r="G1862" s="45"/>
      <c r="H1862" s="45"/>
      <c r="I1862" s="45"/>
      <c r="J1862" s="45"/>
      <c r="K1862" s="45"/>
      <c r="L1862" s="45"/>
      <c r="M1862" s="45"/>
      <c r="N1862" s="45"/>
      <c r="O1862" s="46"/>
      <c r="P1862" s="46"/>
      <c r="Q1862" s="46"/>
      <c r="R1862" s="46"/>
      <c r="S1862" s="46"/>
      <c r="T1862" s="46"/>
      <c r="U1862" s="45"/>
      <c r="V1862" s="45"/>
      <c r="W1862" s="45"/>
      <c r="X1862" s="45"/>
      <c r="Y1862" s="45"/>
      <c r="Z1862" s="45"/>
      <c r="AA1862" s="45"/>
      <c r="AB1862" s="45"/>
      <c r="AC1862" s="45"/>
      <c r="AD1862" s="45"/>
      <c r="AE1862" s="45"/>
      <c r="AF1862" s="45"/>
      <c r="AG1862" s="44"/>
    </row>
    <row r="1863" spans="1:33" ht="21" thickBot="1" x14ac:dyDescent="0.3">
      <c r="A1863" s="45"/>
      <c r="B1863" s="1430"/>
      <c r="C1863" s="293"/>
      <c r="D1863" s="293"/>
      <c r="E1863" s="293"/>
      <c r="F1863" s="45"/>
      <c r="G1863" s="45"/>
      <c r="H1863" s="45"/>
      <c r="I1863" s="45"/>
      <c r="J1863" s="45"/>
      <c r="K1863" s="45"/>
      <c r="L1863" s="45"/>
      <c r="M1863" s="45"/>
      <c r="N1863" s="45"/>
      <c r="O1863" s="46"/>
      <c r="P1863" s="46"/>
      <c r="Q1863" s="46"/>
      <c r="R1863" s="46"/>
      <c r="S1863" s="46"/>
      <c r="T1863" s="46"/>
      <c r="U1863" s="45"/>
      <c r="V1863" s="45"/>
      <c r="W1863" s="45"/>
      <c r="X1863" s="45"/>
      <c r="Y1863" s="45"/>
      <c r="Z1863" s="45"/>
      <c r="AA1863" s="45"/>
      <c r="AB1863" s="45"/>
      <c r="AC1863" s="45"/>
      <c r="AD1863" s="45"/>
      <c r="AE1863" s="45"/>
      <c r="AF1863" s="45"/>
      <c r="AG1863" s="44"/>
    </row>
    <row r="1864" spans="1:33" ht="21" thickBot="1" x14ac:dyDescent="0.3">
      <c r="A1864" s="45"/>
      <c r="B1864" s="1430"/>
      <c r="C1864" s="293"/>
      <c r="D1864" s="293"/>
      <c r="E1864" s="293"/>
      <c r="F1864" s="45"/>
      <c r="G1864" s="45"/>
      <c r="H1864" s="45"/>
      <c r="I1864" s="45"/>
      <c r="J1864" s="45"/>
      <c r="K1864" s="45"/>
      <c r="L1864" s="45"/>
      <c r="M1864" s="45"/>
      <c r="N1864" s="45"/>
      <c r="O1864" s="46"/>
      <c r="P1864" s="46"/>
      <c r="Q1864" s="46"/>
      <c r="R1864" s="46"/>
      <c r="S1864" s="46"/>
      <c r="T1864" s="46"/>
      <c r="U1864" s="45"/>
      <c r="V1864" s="45"/>
      <c r="W1864" s="45"/>
      <c r="X1864" s="45"/>
      <c r="Y1864" s="45"/>
      <c r="Z1864" s="45"/>
      <c r="AA1864" s="45"/>
      <c r="AB1864" s="45"/>
      <c r="AC1864" s="45"/>
      <c r="AD1864" s="45"/>
      <c r="AE1864" s="45"/>
      <c r="AF1864" s="45"/>
      <c r="AG1864" s="44"/>
    </row>
    <row r="1865" spans="1:33" ht="21" thickBot="1" x14ac:dyDescent="0.3">
      <c r="A1865" s="45"/>
      <c r="B1865" s="1430"/>
      <c r="C1865" s="293"/>
      <c r="D1865" s="293"/>
      <c r="E1865" s="293"/>
      <c r="F1865" s="45"/>
      <c r="G1865" s="45"/>
      <c r="H1865" s="45"/>
      <c r="I1865" s="45"/>
      <c r="J1865" s="45"/>
      <c r="K1865" s="45"/>
      <c r="L1865" s="45"/>
      <c r="M1865" s="45"/>
      <c r="N1865" s="45"/>
      <c r="O1865" s="46"/>
      <c r="P1865" s="46"/>
      <c r="Q1865" s="46"/>
      <c r="R1865" s="46"/>
      <c r="S1865" s="46"/>
      <c r="T1865" s="46"/>
      <c r="U1865" s="45"/>
      <c r="V1865" s="45"/>
      <c r="W1865" s="45"/>
      <c r="X1865" s="45"/>
      <c r="Y1865" s="45"/>
      <c r="Z1865" s="45"/>
      <c r="AA1865" s="45"/>
      <c r="AB1865" s="45"/>
      <c r="AC1865" s="45"/>
      <c r="AD1865" s="45"/>
      <c r="AE1865" s="45"/>
      <c r="AF1865" s="45"/>
      <c r="AG1865" s="44"/>
    </row>
    <row r="1866" spans="1:33" ht="21" thickBot="1" x14ac:dyDescent="0.3">
      <c r="A1866" s="45"/>
      <c r="B1866" s="1430"/>
      <c r="C1866" s="293"/>
      <c r="D1866" s="293"/>
      <c r="E1866" s="293"/>
      <c r="F1866" s="45"/>
      <c r="G1866" s="45"/>
      <c r="H1866" s="45"/>
      <c r="I1866" s="45"/>
      <c r="J1866" s="45"/>
      <c r="K1866" s="45"/>
      <c r="L1866" s="45"/>
      <c r="M1866" s="45"/>
      <c r="N1866" s="45"/>
      <c r="O1866" s="46"/>
      <c r="P1866" s="46"/>
      <c r="Q1866" s="46"/>
      <c r="R1866" s="46"/>
      <c r="S1866" s="46"/>
      <c r="T1866" s="46"/>
      <c r="U1866" s="45"/>
      <c r="V1866" s="45"/>
      <c r="W1866" s="45"/>
      <c r="X1866" s="45"/>
      <c r="Y1866" s="45"/>
      <c r="Z1866" s="45"/>
      <c r="AA1866" s="45"/>
      <c r="AB1866" s="45"/>
      <c r="AC1866" s="45"/>
      <c r="AD1866" s="45"/>
      <c r="AE1866" s="45"/>
      <c r="AF1866" s="45"/>
      <c r="AG1866" s="44"/>
    </row>
    <row r="1867" spans="1:33" ht="21" thickBot="1" x14ac:dyDescent="0.3">
      <c r="A1867" s="45"/>
      <c r="B1867" s="1430"/>
      <c r="C1867" s="293"/>
      <c r="D1867" s="293"/>
      <c r="E1867" s="293"/>
      <c r="F1867" s="45"/>
      <c r="G1867" s="45"/>
      <c r="H1867" s="45"/>
      <c r="I1867" s="45"/>
      <c r="J1867" s="45"/>
      <c r="K1867" s="45"/>
      <c r="L1867" s="45"/>
      <c r="M1867" s="45"/>
      <c r="N1867" s="45"/>
      <c r="O1867" s="46"/>
      <c r="P1867" s="46"/>
      <c r="Q1867" s="46"/>
      <c r="R1867" s="46"/>
      <c r="S1867" s="46"/>
      <c r="T1867" s="46"/>
      <c r="U1867" s="45"/>
      <c r="V1867" s="45"/>
      <c r="W1867" s="45"/>
      <c r="X1867" s="45"/>
      <c r="Y1867" s="45"/>
      <c r="Z1867" s="45"/>
      <c r="AA1867" s="45"/>
      <c r="AB1867" s="45"/>
      <c r="AC1867" s="45"/>
      <c r="AD1867" s="45"/>
      <c r="AE1867" s="45"/>
      <c r="AF1867" s="45"/>
      <c r="AG1867" s="44"/>
    </row>
    <row r="1868" spans="1:33" ht="21" thickBot="1" x14ac:dyDescent="0.3">
      <c r="A1868" s="45"/>
      <c r="B1868" s="1430"/>
      <c r="C1868" s="293"/>
      <c r="D1868" s="293"/>
      <c r="E1868" s="293"/>
      <c r="F1868" s="45"/>
      <c r="G1868" s="45"/>
      <c r="H1868" s="45"/>
      <c r="I1868" s="45"/>
      <c r="J1868" s="45"/>
      <c r="K1868" s="45"/>
      <c r="L1868" s="45"/>
      <c r="M1868" s="45"/>
      <c r="N1868" s="45"/>
      <c r="O1868" s="46"/>
      <c r="P1868" s="46"/>
      <c r="Q1868" s="46"/>
      <c r="R1868" s="46"/>
      <c r="S1868" s="46"/>
      <c r="T1868" s="46"/>
      <c r="U1868" s="45"/>
      <c r="V1868" s="45"/>
      <c r="W1868" s="45"/>
      <c r="X1868" s="45"/>
      <c r="Y1868" s="45"/>
      <c r="Z1868" s="45"/>
      <c r="AA1868" s="45"/>
      <c r="AB1868" s="45"/>
      <c r="AC1868" s="45"/>
      <c r="AD1868" s="45"/>
      <c r="AE1868" s="45"/>
      <c r="AF1868" s="45"/>
      <c r="AG1868" s="44"/>
    </row>
    <row r="1869" spans="1:33" ht="21" thickBot="1" x14ac:dyDescent="0.3">
      <c r="A1869" s="45"/>
      <c r="B1869" s="1430"/>
      <c r="C1869" s="293"/>
      <c r="D1869" s="293"/>
      <c r="E1869" s="293"/>
      <c r="F1869" s="45"/>
      <c r="G1869" s="45"/>
      <c r="H1869" s="45"/>
      <c r="I1869" s="45"/>
      <c r="J1869" s="45"/>
      <c r="K1869" s="45"/>
      <c r="L1869" s="45"/>
      <c r="M1869" s="45"/>
      <c r="N1869" s="45"/>
      <c r="O1869" s="46"/>
      <c r="P1869" s="46"/>
      <c r="Q1869" s="46"/>
      <c r="R1869" s="46"/>
      <c r="S1869" s="46"/>
      <c r="T1869" s="46"/>
      <c r="U1869" s="45"/>
      <c r="V1869" s="45"/>
      <c r="W1869" s="45"/>
      <c r="X1869" s="45"/>
      <c r="Y1869" s="45"/>
      <c r="Z1869" s="45"/>
      <c r="AA1869" s="45"/>
      <c r="AB1869" s="45"/>
      <c r="AC1869" s="45"/>
      <c r="AD1869" s="45"/>
      <c r="AE1869" s="45"/>
      <c r="AF1869" s="45"/>
      <c r="AG1869" s="44"/>
    </row>
    <row r="1870" spans="1:33" ht="21" thickBot="1" x14ac:dyDescent="0.3">
      <c r="A1870" s="45"/>
      <c r="B1870" s="1430"/>
      <c r="C1870" s="293"/>
      <c r="D1870" s="293"/>
      <c r="E1870" s="293"/>
      <c r="F1870" s="45"/>
      <c r="G1870" s="45"/>
      <c r="H1870" s="45"/>
      <c r="I1870" s="45"/>
      <c r="J1870" s="45"/>
      <c r="K1870" s="45"/>
      <c r="L1870" s="45"/>
      <c r="M1870" s="45"/>
      <c r="N1870" s="45"/>
      <c r="O1870" s="46"/>
      <c r="P1870" s="46"/>
      <c r="Q1870" s="46"/>
      <c r="R1870" s="46"/>
      <c r="S1870" s="46"/>
      <c r="T1870" s="46"/>
      <c r="U1870" s="45"/>
      <c r="V1870" s="45"/>
      <c r="W1870" s="45"/>
      <c r="X1870" s="45"/>
      <c r="Y1870" s="45"/>
      <c r="Z1870" s="45"/>
      <c r="AA1870" s="45"/>
      <c r="AB1870" s="45"/>
      <c r="AC1870" s="45"/>
      <c r="AD1870" s="45"/>
      <c r="AE1870" s="45"/>
      <c r="AF1870" s="45"/>
      <c r="AG1870" s="44"/>
    </row>
    <row r="1871" spans="1:33" ht="21" thickBot="1" x14ac:dyDescent="0.3">
      <c r="A1871" s="45"/>
      <c r="B1871" s="1430"/>
      <c r="C1871" s="293"/>
      <c r="D1871" s="293"/>
      <c r="E1871" s="293"/>
      <c r="F1871" s="45"/>
      <c r="G1871" s="45"/>
      <c r="H1871" s="45"/>
      <c r="I1871" s="45"/>
      <c r="J1871" s="45"/>
      <c r="K1871" s="45"/>
      <c r="L1871" s="45"/>
      <c r="M1871" s="45"/>
      <c r="N1871" s="45"/>
      <c r="O1871" s="46"/>
      <c r="P1871" s="46"/>
      <c r="Q1871" s="46"/>
      <c r="R1871" s="46"/>
      <c r="S1871" s="46"/>
      <c r="T1871" s="46"/>
      <c r="U1871" s="45"/>
      <c r="V1871" s="45"/>
      <c r="W1871" s="45"/>
      <c r="X1871" s="45"/>
      <c r="Y1871" s="45"/>
      <c r="Z1871" s="45"/>
      <c r="AA1871" s="45"/>
      <c r="AB1871" s="45"/>
      <c r="AC1871" s="45"/>
      <c r="AD1871" s="45"/>
      <c r="AE1871" s="45"/>
      <c r="AF1871" s="45"/>
      <c r="AG1871" s="44"/>
    </row>
    <row r="1872" spans="1:33" ht="21" thickBot="1" x14ac:dyDescent="0.3">
      <c r="A1872" s="45"/>
      <c r="B1872" s="1430"/>
      <c r="C1872" s="293"/>
      <c r="D1872" s="293"/>
      <c r="E1872" s="293"/>
      <c r="F1872" s="45"/>
      <c r="G1872" s="45"/>
      <c r="H1872" s="45"/>
      <c r="I1872" s="45"/>
      <c r="J1872" s="45"/>
      <c r="K1872" s="45"/>
      <c r="L1872" s="45"/>
      <c r="M1872" s="45"/>
      <c r="N1872" s="45"/>
      <c r="O1872" s="46"/>
      <c r="P1872" s="46"/>
      <c r="Q1872" s="46"/>
      <c r="R1872" s="46"/>
      <c r="S1872" s="46"/>
      <c r="T1872" s="46"/>
      <c r="U1872" s="45"/>
      <c r="V1872" s="45"/>
      <c r="W1872" s="45"/>
      <c r="X1872" s="45"/>
      <c r="Y1872" s="45"/>
      <c r="Z1872" s="45"/>
      <c r="AA1872" s="45"/>
      <c r="AB1872" s="45"/>
      <c r="AC1872" s="45"/>
      <c r="AD1872" s="45"/>
      <c r="AE1872" s="45"/>
      <c r="AF1872" s="45"/>
      <c r="AG1872" s="44"/>
    </row>
    <row r="1873" spans="1:33" ht="21" thickBot="1" x14ac:dyDescent="0.3">
      <c r="A1873" s="45"/>
      <c r="B1873" s="1430"/>
      <c r="C1873" s="293"/>
      <c r="D1873" s="293"/>
      <c r="E1873" s="293"/>
      <c r="F1873" s="45"/>
      <c r="G1873" s="45"/>
      <c r="H1873" s="45"/>
      <c r="I1873" s="45"/>
      <c r="J1873" s="45"/>
      <c r="K1873" s="45"/>
      <c r="L1873" s="45"/>
      <c r="M1873" s="45"/>
      <c r="N1873" s="45"/>
      <c r="O1873" s="46"/>
      <c r="P1873" s="46"/>
      <c r="Q1873" s="46"/>
      <c r="R1873" s="46"/>
      <c r="S1873" s="46"/>
      <c r="T1873" s="46"/>
      <c r="U1873" s="45"/>
      <c r="V1873" s="45"/>
      <c r="W1873" s="45"/>
      <c r="X1873" s="45"/>
      <c r="Y1873" s="45"/>
      <c r="Z1873" s="45"/>
      <c r="AA1873" s="45"/>
      <c r="AB1873" s="45"/>
      <c r="AC1873" s="45"/>
      <c r="AD1873" s="45"/>
      <c r="AE1873" s="45"/>
      <c r="AF1873" s="45"/>
      <c r="AG1873" s="44"/>
    </row>
    <row r="1874" spans="1:33" ht="21" thickBot="1" x14ac:dyDescent="0.3">
      <c r="A1874" s="45"/>
      <c r="B1874" s="1430"/>
      <c r="C1874" s="293"/>
      <c r="D1874" s="293"/>
      <c r="E1874" s="293"/>
      <c r="F1874" s="45"/>
      <c r="G1874" s="45"/>
      <c r="H1874" s="45"/>
      <c r="I1874" s="45"/>
      <c r="J1874" s="45"/>
      <c r="K1874" s="45"/>
      <c r="L1874" s="45"/>
      <c r="M1874" s="45"/>
      <c r="N1874" s="45"/>
      <c r="O1874" s="46"/>
      <c r="P1874" s="46"/>
      <c r="Q1874" s="46"/>
      <c r="R1874" s="46"/>
      <c r="S1874" s="46"/>
      <c r="T1874" s="46"/>
      <c r="U1874" s="45"/>
      <c r="V1874" s="45"/>
      <c r="W1874" s="45"/>
      <c r="X1874" s="45"/>
      <c r="Y1874" s="45"/>
      <c r="Z1874" s="45"/>
      <c r="AA1874" s="45"/>
      <c r="AB1874" s="45"/>
      <c r="AC1874" s="45"/>
      <c r="AD1874" s="45"/>
      <c r="AE1874" s="45"/>
      <c r="AF1874" s="45"/>
      <c r="AG1874" s="44"/>
    </row>
    <row r="1875" spans="1:33" ht="21" thickBot="1" x14ac:dyDescent="0.3">
      <c r="A1875" s="45"/>
      <c r="B1875" s="1430"/>
      <c r="C1875" s="293"/>
      <c r="D1875" s="293"/>
      <c r="E1875" s="293"/>
      <c r="F1875" s="45"/>
      <c r="G1875" s="45"/>
      <c r="H1875" s="45"/>
      <c r="I1875" s="45"/>
      <c r="J1875" s="45"/>
      <c r="K1875" s="45"/>
      <c r="L1875" s="45"/>
      <c r="M1875" s="45"/>
      <c r="N1875" s="45"/>
      <c r="O1875" s="46"/>
      <c r="P1875" s="46"/>
      <c r="Q1875" s="46"/>
      <c r="R1875" s="46"/>
      <c r="S1875" s="46"/>
      <c r="T1875" s="46"/>
      <c r="U1875" s="45"/>
      <c r="V1875" s="45"/>
      <c r="W1875" s="45"/>
      <c r="X1875" s="45"/>
      <c r="Y1875" s="45"/>
      <c r="Z1875" s="45"/>
      <c r="AA1875" s="45"/>
      <c r="AB1875" s="45"/>
      <c r="AC1875" s="45"/>
      <c r="AD1875" s="45"/>
      <c r="AE1875" s="45"/>
      <c r="AF1875" s="45"/>
      <c r="AG1875" s="44"/>
    </row>
    <row r="1876" spans="1:33" ht="21" thickBot="1" x14ac:dyDescent="0.3">
      <c r="A1876" s="45"/>
      <c r="B1876" s="1430"/>
      <c r="C1876" s="293"/>
      <c r="D1876" s="293"/>
      <c r="E1876" s="293"/>
      <c r="F1876" s="45"/>
      <c r="G1876" s="45"/>
      <c r="H1876" s="45"/>
      <c r="I1876" s="45"/>
      <c r="J1876" s="45"/>
      <c r="K1876" s="45"/>
      <c r="L1876" s="45"/>
      <c r="M1876" s="45"/>
      <c r="N1876" s="45"/>
      <c r="O1876" s="46"/>
      <c r="P1876" s="46"/>
      <c r="Q1876" s="46"/>
      <c r="R1876" s="46"/>
      <c r="S1876" s="46"/>
      <c r="T1876" s="46"/>
      <c r="U1876" s="45"/>
      <c r="V1876" s="45"/>
      <c r="W1876" s="45"/>
      <c r="X1876" s="45"/>
      <c r="Y1876" s="45"/>
      <c r="Z1876" s="45"/>
      <c r="AA1876" s="45"/>
      <c r="AB1876" s="45"/>
      <c r="AC1876" s="45"/>
      <c r="AD1876" s="45"/>
      <c r="AE1876" s="45"/>
      <c r="AF1876" s="45"/>
      <c r="AG1876" s="44"/>
    </row>
    <row r="1877" spans="1:33" ht="21" thickBot="1" x14ac:dyDescent="0.3">
      <c r="A1877" s="45"/>
      <c r="B1877" s="1430"/>
      <c r="C1877" s="293"/>
      <c r="D1877" s="293"/>
      <c r="E1877" s="293"/>
      <c r="F1877" s="45"/>
      <c r="G1877" s="45"/>
      <c r="H1877" s="45"/>
      <c r="I1877" s="45"/>
      <c r="J1877" s="45"/>
      <c r="K1877" s="45"/>
      <c r="L1877" s="45"/>
      <c r="M1877" s="45"/>
      <c r="N1877" s="45"/>
      <c r="O1877" s="46"/>
      <c r="P1877" s="46"/>
      <c r="Q1877" s="46"/>
      <c r="R1877" s="46"/>
      <c r="S1877" s="46"/>
      <c r="T1877" s="46"/>
      <c r="U1877" s="45"/>
      <c r="V1877" s="45"/>
      <c r="W1877" s="45"/>
      <c r="X1877" s="45"/>
      <c r="Y1877" s="45"/>
      <c r="Z1877" s="45"/>
      <c r="AA1877" s="45"/>
      <c r="AB1877" s="45"/>
      <c r="AC1877" s="45"/>
      <c r="AD1877" s="45"/>
      <c r="AE1877" s="45"/>
      <c r="AF1877" s="45"/>
      <c r="AG1877" s="44"/>
    </row>
    <row r="1878" spans="1:33" ht="21" thickBot="1" x14ac:dyDescent="0.3">
      <c r="A1878" s="45"/>
      <c r="B1878" s="1430"/>
      <c r="C1878" s="293"/>
      <c r="D1878" s="293"/>
      <c r="E1878" s="293"/>
      <c r="F1878" s="45"/>
      <c r="G1878" s="45"/>
      <c r="H1878" s="45"/>
      <c r="I1878" s="45"/>
      <c r="J1878" s="45"/>
      <c r="K1878" s="45"/>
      <c r="L1878" s="45"/>
      <c r="M1878" s="45"/>
      <c r="N1878" s="45"/>
      <c r="O1878" s="46"/>
      <c r="P1878" s="46"/>
      <c r="Q1878" s="46"/>
      <c r="R1878" s="46"/>
      <c r="S1878" s="46"/>
      <c r="T1878" s="46"/>
      <c r="U1878" s="45"/>
      <c r="V1878" s="45"/>
      <c r="W1878" s="45"/>
      <c r="X1878" s="45"/>
      <c r="Y1878" s="45"/>
      <c r="Z1878" s="45"/>
      <c r="AA1878" s="45"/>
      <c r="AB1878" s="45"/>
      <c r="AC1878" s="45"/>
      <c r="AD1878" s="45"/>
      <c r="AE1878" s="45"/>
      <c r="AF1878" s="45"/>
      <c r="AG1878" s="44"/>
    </row>
    <row r="1879" spans="1:33" ht="21" thickBot="1" x14ac:dyDescent="0.3">
      <c r="A1879" s="45"/>
      <c r="B1879" s="1430"/>
      <c r="C1879" s="293"/>
      <c r="D1879" s="293"/>
      <c r="E1879" s="293"/>
      <c r="F1879" s="45"/>
      <c r="G1879" s="45"/>
      <c r="H1879" s="45"/>
      <c r="I1879" s="45"/>
      <c r="J1879" s="45"/>
      <c r="K1879" s="45"/>
      <c r="L1879" s="45"/>
      <c r="M1879" s="45"/>
      <c r="N1879" s="45"/>
      <c r="O1879" s="46"/>
      <c r="P1879" s="46"/>
      <c r="Q1879" s="46"/>
      <c r="R1879" s="46"/>
      <c r="S1879" s="46"/>
      <c r="T1879" s="46"/>
      <c r="U1879" s="45"/>
      <c r="V1879" s="45"/>
      <c r="W1879" s="45"/>
      <c r="X1879" s="45"/>
      <c r="Y1879" s="45"/>
      <c r="Z1879" s="45"/>
      <c r="AA1879" s="45"/>
      <c r="AB1879" s="45"/>
      <c r="AC1879" s="45"/>
      <c r="AD1879" s="45"/>
      <c r="AE1879" s="45"/>
      <c r="AF1879" s="45"/>
      <c r="AG1879" s="44"/>
    </row>
    <row r="1880" spans="1:33" ht="21" thickBot="1" x14ac:dyDescent="0.3">
      <c r="A1880" s="45"/>
      <c r="B1880" s="1430"/>
      <c r="C1880" s="293"/>
      <c r="D1880" s="293"/>
      <c r="E1880" s="293"/>
      <c r="F1880" s="45"/>
      <c r="G1880" s="45"/>
      <c r="H1880" s="45"/>
      <c r="I1880" s="45"/>
      <c r="J1880" s="45"/>
      <c r="K1880" s="45"/>
      <c r="L1880" s="45"/>
      <c r="M1880" s="45"/>
      <c r="N1880" s="45"/>
      <c r="O1880" s="46"/>
      <c r="P1880" s="46"/>
      <c r="Q1880" s="46"/>
      <c r="R1880" s="46"/>
      <c r="S1880" s="46"/>
      <c r="T1880" s="46"/>
      <c r="U1880" s="45"/>
      <c r="V1880" s="45"/>
      <c r="W1880" s="45"/>
      <c r="X1880" s="45"/>
      <c r="Y1880" s="45"/>
      <c r="Z1880" s="45"/>
      <c r="AA1880" s="45"/>
      <c r="AB1880" s="45"/>
      <c r="AC1880" s="45"/>
      <c r="AD1880" s="45"/>
      <c r="AE1880" s="45"/>
      <c r="AF1880" s="45"/>
      <c r="AG1880" s="44"/>
    </row>
    <row r="1881" spans="1:33" x14ac:dyDescent="0.25">
      <c r="A1881" s="45"/>
      <c r="B1881" s="45"/>
      <c r="C1881" s="45"/>
      <c r="D1881" s="45"/>
      <c r="E1881" s="45"/>
      <c r="F1881" s="45"/>
      <c r="G1881" s="45"/>
      <c r="H1881" s="45"/>
      <c r="I1881" s="45"/>
      <c r="J1881" s="45"/>
      <c r="K1881" s="45"/>
      <c r="L1881" s="45"/>
      <c r="M1881" s="45"/>
      <c r="N1881" s="45"/>
      <c r="O1881" s="45"/>
      <c r="P1881" s="45"/>
      <c r="Q1881" s="45"/>
      <c r="R1881" s="45"/>
      <c r="S1881" s="45"/>
      <c r="T1881" s="45"/>
      <c r="U1881" s="45"/>
      <c r="V1881" s="45"/>
      <c r="W1881" s="45"/>
      <c r="X1881" s="45"/>
      <c r="Y1881" s="45"/>
      <c r="Z1881" s="45"/>
      <c r="AA1881" s="45"/>
      <c r="AB1881" s="45"/>
      <c r="AC1881" s="45"/>
      <c r="AD1881" s="45"/>
      <c r="AE1881" s="45"/>
      <c r="AF1881" s="45"/>
      <c r="AG1881" s="44"/>
    </row>
    <row r="1882" spans="1:33" x14ac:dyDescent="0.25">
      <c r="A1882" s="71"/>
      <c r="B1882" s="72"/>
      <c r="C1882" s="72"/>
      <c r="D1882" s="72"/>
      <c r="E1882" s="72"/>
      <c r="F1882" s="72"/>
      <c r="G1882" s="72"/>
      <c r="H1882" s="72"/>
      <c r="I1882" s="72"/>
      <c r="J1882" s="72"/>
      <c r="K1882" s="72"/>
      <c r="L1882" s="72"/>
      <c r="M1882" s="72"/>
      <c r="N1882" s="72"/>
      <c r="O1882" s="72"/>
      <c r="P1882" s="72"/>
      <c r="Q1882" s="72"/>
      <c r="R1882" s="72"/>
      <c r="S1882" s="72"/>
      <c r="T1882" s="72"/>
      <c r="U1882" s="72"/>
      <c r="V1882" s="72"/>
      <c r="W1882" s="72"/>
      <c r="X1882" s="72"/>
      <c r="Y1882" s="72"/>
      <c r="Z1882" s="72"/>
      <c r="AA1882" s="72"/>
      <c r="AB1882" s="72"/>
      <c r="AC1882" s="72"/>
      <c r="AD1882" s="72"/>
      <c r="AE1882" s="72"/>
      <c r="AF1882" s="72"/>
      <c r="AG1882" s="44"/>
    </row>
    <row r="1883" spans="1:33" x14ac:dyDescent="0.25">
      <c r="A1883" s="45"/>
      <c r="B1883" s="45"/>
      <c r="C1883" s="45"/>
      <c r="D1883" s="45"/>
      <c r="E1883" s="45"/>
      <c r="F1883" s="45"/>
      <c r="G1883" s="45"/>
      <c r="H1883" s="45"/>
      <c r="I1883" s="45"/>
      <c r="J1883" s="45"/>
      <c r="K1883" s="45"/>
      <c r="L1883" s="45"/>
      <c r="M1883" s="45"/>
      <c r="N1883" s="45"/>
      <c r="O1883" s="45"/>
      <c r="P1883" s="46"/>
      <c r="Q1883" s="46"/>
      <c r="R1883" s="46"/>
      <c r="S1883" s="46"/>
      <c r="T1883" s="46"/>
      <c r="U1883" s="45"/>
      <c r="V1883" s="45"/>
      <c r="W1883" s="45"/>
      <c r="X1883" s="45"/>
      <c r="Y1883" s="45"/>
      <c r="Z1883" s="45"/>
      <c r="AA1883" s="45"/>
      <c r="AB1883" s="45"/>
      <c r="AC1883" s="45"/>
      <c r="AD1883" s="45"/>
      <c r="AE1883" s="45"/>
      <c r="AF1883" s="45"/>
      <c r="AG1883" s="44"/>
    </row>
    <row r="1884" spans="1:33" ht="21" x14ac:dyDescent="0.35">
      <c r="A1884" s="45"/>
      <c r="B1884" s="48" t="s">
        <v>803</v>
      </c>
      <c r="C1884" s="48"/>
      <c r="D1884" s="45"/>
      <c r="E1884" s="45"/>
      <c r="F1884" s="45"/>
      <c r="G1884" s="45"/>
      <c r="H1884" s="45"/>
      <c r="I1884" s="45"/>
      <c r="J1884" s="45"/>
      <c r="K1884" s="45"/>
      <c r="L1884" s="45"/>
      <c r="M1884" s="45"/>
      <c r="N1884" s="45"/>
      <c r="O1884" s="45"/>
      <c r="P1884" s="46"/>
      <c r="Q1884" s="46"/>
      <c r="R1884" s="46"/>
      <c r="S1884" s="46"/>
      <c r="T1884" s="46"/>
      <c r="U1884" s="45"/>
      <c r="V1884" s="45"/>
      <c r="W1884" s="45"/>
      <c r="X1884" s="45"/>
      <c r="Y1884" s="45"/>
      <c r="Z1884" s="45"/>
      <c r="AA1884" s="45"/>
      <c r="AB1884" s="45"/>
      <c r="AC1884" s="45"/>
      <c r="AD1884" s="45"/>
      <c r="AE1884" s="45"/>
      <c r="AF1884" s="45"/>
      <c r="AG1884" s="44"/>
    </row>
    <row r="1885" spans="1:33" ht="21" x14ac:dyDescent="0.35">
      <c r="A1885" s="45"/>
      <c r="B1885" s="48" t="s">
        <v>804</v>
      </c>
      <c r="C1885" s="48"/>
      <c r="D1885" s="45"/>
      <c r="E1885" s="45"/>
      <c r="F1885" s="45"/>
      <c r="G1885" s="45"/>
      <c r="H1885" s="45"/>
      <c r="I1885" s="45"/>
      <c r="J1885" s="45"/>
      <c r="K1885" s="45"/>
      <c r="L1885" s="45"/>
      <c r="M1885" s="45"/>
      <c r="N1885" s="45"/>
      <c r="O1885" s="45"/>
      <c r="P1885" s="46"/>
      <c r="Q1885" s="46"/>
      <c r="R1885" s="46"/>
      <c r="S1885" s="46"/>
      <c r="T1885" s="46"/>
      <c r="U1885" s="45"/>
      <c r="V1885" s="45"/>
      <c r="W1885" s="45"/>
      <c r="X1885" s="45"/>
      <c r="Y1885" s="45"/>
      <c r="Z1885" s="45"/>
      <c r="AA1885" s="45"/>
      <c r="AB1885" s="45"/>
      <c r="AC1885" s="45"/>
      <c r="AD1885" s="45"/>
      <c r="AE1885" s="45"/>
      <c r="AF1885" s="45"/>
      <c r="AG1885" s="44"/>
    </row>
    <row r="1886" spans="1:33" ht="15.75" thickBot="1" x14ac:dyDescent="0.3">
      <c r="A1886" s="45"/>
      <c r="B1886" s="45"/>
      <c r="C1886" s="45"/>
      <c r="D1886" s="45"/>
      <c r="E1886" s="45"/>
      <c r="F1886" s="45"/>
      <c r="G1886" s="45"/>
      <c r="H1886" s="45"/>
      <c r="I1886" s="45"/>
      <c r="J1886" s="45"/>
      <c r="K1886" s="45"/>
      <c r="L1886" s="45"/>
      <c r="M1886" s="45"/>
      <c r="N1886" s="45"/>
      <c r="O1886" s="45"/>
      <c r="P1886" s="46"/>
      <c r="Q1886" s="46"/>
      <c r="R1886" s="46"/>
      <c r="S1886" s="46"/>
      <c r="T1886" s="46"/>
      <c r="U1886" s="45"/>
      <c r="V1886" s="45"/>
      <c r="W1886" s="45"/>
      <c r="X1886" s="45"/>
      <c r="Y1886" s="45"/>
      <c r="Z1886" s="45"/>
      <c r="AA1886" s="45"/>
      <c r="AB1886" s="45"/>
      <c r="AC1886" s="45"/>
      <c r="AD1886" s="45"/>
      <c r="AE1886" s="45"/>
      <c r="AF1886" s="45"/>
      <c r="AG1886" s="44"/>
    </row>
    <row r="1887" spans="1:33" ht="26.25" thickBot="1" x14ac:dyDescent="0.3">
      <c r="A1887" s="45"/>
      <c r="B1887" s="2289" t="s">
        <v>1</v>
      </c>
      <c r="C1887" s="2289" t="s">
        <v>356</v>
      </c>
      <c r="D1887" s="2296" t="s">
        <v>357</v>
      </c>
      <c r="E1887" s="2297"/>
      <c r="F1887" s="2298"/>
      <c r="G1887" s="2289" t="s">
        <v>0</v>
      </c>
      <c r="H1887" s="2289" t="s">
        <v>361</v>
      </c>
      <c r="I1887" s="45"/>
      <c r="J1887" s="45"/>
      <c r="K1887" s="45"/>
      <c r="L1887" s="45"/>
      <c r="M1887" s="45"/>
      <c r="N1887" s="45"/>
      <c r="O1887" s="46"/>
      <c r="P1887" s="46"/>
      <c r="Q1887" s="46"/>
      <c r="R1887" s="46"/>
      <c r="S1887" s="46"/>
      <c r="T1887" s="46"/>
      <c r="U1887" s="45"/>
      <c r="V1887" s="45"/>
      <c r="W1887" s="45"/>
      <c r="X1887" s="45"/>
      <c r="Y1887" s="45"/>
      <c r="Z1887" s="45"/>
      <c r="AA1887" s="45"/>
      <c r="AB1887" s="45"/>
      <c r="AC1887" s="45"/>
      <c r="AD1887" s="45"/>
      <c r="AE1887" s="45"/>
      <c r="AF1887" s="45"/>
      <c r="AG1887" s="44"/>
    </row>
    <row r="1888" spans="1:33" ht="51.75" thickBot="1" x14ac:dyDescent="0.3">
      <c r="A1888" s="45"/>
      <c r="B1888" s="2290"/>
      <c r="C1888" s="2290"/>
      <c r="D1888" s="362" t="s">
        <v>358</v>
      </c>
      <c r="E1888" s="362" t="s">
        <v>359</v>
      </c>
      <c r="F1888" s="362" t="s">
        <v>360</v>
      </c>
      <c r="G1888" s="2290"/>
      <c r="H1888" s="2290" t="s">
        <v>361</v>
      </c>
      <c r="I1888" s="45"/>
      <c r="J1888" s="45"/>
      <c r="K1888" s="45"/>
      <c r="L1888" s="45"/>
      <c r="M1888" s="45"/>
      <c r="N1888" s="45"/>
      <c r="O1888" s="46"/>
      <c r="P1888" s="46"/>
      <c r="Q1888" s="46"/>
      <c r="R1888" s="46"/>
      <c r="S1888" s="46"/>
      <c r="T1888" s="46"/>
      <c r="U1888" s="45"/>
      <c r="V1888" s="45"/>
      <c r="W1888" s="45"/>
      <c r="X1888" s="45"/>
      <c r="Y1888" s="45"/>
      <c r="Z1888" s="45"/>
      <c r="AA1888" s="45"/>
      <c r="AB1888" s="45"/>
      <c r="AC1888" s="45"/>
      <c r="AD1888" s="45"/>
      <c r="AE1888" s="45"/>
      <c r="AF1888" s="45"/>
      <c r="AG1888" s="44"/>
    </row>
    <row r="1889" spans="1:33" ht="43.5" customHeight="1" thickBot="1" x14ac:dyDescent="0.3">
      <c r="A1889" s="45"/>
      <c r="B1889" s="341">
        <v>1</v>
      </c>
      <c r="C1889" s="363" t="s">
        <v>362</v>
      </c>
      <c r="D1889" s="293"/>
      <c r="E1889" s="293"/>
      <c r="F1889" s="293"/>
      <c r="G1889" s="362">
        <f>SUM(D1889:F1889)</f>
        <v>0</v>
      </c>
      <c r="H1889" s="293"/>
      <c r="I1889" s="45"/>
      <c r="J1889" s="45"/>
      <c r="K1889" s="45"/>
      <c r="L1889" s="45"/>
      <c r="M1889" s="45"/>
      <c r="N1889" s="45"/>
      <c r="O1889" s="46"/>
      <c r="P1889" s="46"/>
      <c r="Q1889" s="46"/>
      <c r="R1889" s="46"/>
      <c r="S1889" s="46"/>
      <c r="T1889" s="46"/>
      <c r="U1889" s="45"/>
      <c r="V1889" s="45"/>
      <c r="W1889" s="45"/>
      <c r="X1889" s="45"/>
      <c r="Y1889" s="45"/>
      <c r="Z1889" s="45"/>
      <c r="AA1889" s="45"/>
      <c r="AB1889" s="45"/>
      <c r="AC1889" s="45"/>
      <c r="AD1889" s="45"/>
      <c r="AE1889" s="45"/>
      <c r="AF1889" s="45"/>
      <c r="AG1889" s="44"/>
    </row>
    <row r="1890" spans="1:33" ht="61.5" thickBot="1" x14ac:dyDescent="0.3">
      <c r="A1890" s="45"/>
      <c r="B1890" s="341">
        <v>2</v>
      </c>
      <c r="C1890" s="363" t="s">
        <v>363</v>
      </c>
      <c r="D1890" s="293"/>
      <c r="E1890" s="293"/>
      <c r="F1890" s="293"/>
      <c r="G1890" s="362">
        <f t="shared" ref="G1890:G1906" si="155">SUM(D1890:F1890)</f>
        <v>0</v>
      </c>
      <c r="H1890" s="293"/>
      <c r="I1890" s="45"/>
      <c r="J1890" s="45"/>
      <c r="K1890" s="45"/>
      <c r="L1890" s="45"/>
      <c r="M1890" s="45"/>
      <c r="N1890" s="45"/>
      <c r="O1890" s="46"/>
      <c r="P1890" s="46"/>
      <c r="Q1890" s="46"/>
      <c r="R1890" s="46"/>
      <c r="S1890" s="46"/>
      <c r="T1890" s="46"/>
      <c r="U1890" s="45"/>
      <c r="V1890" s="45"/>
      <c r="W1890" s="45"/>
      <c r="X1890" s="45"/>
      <c r="Y1890" s="45"/>
      <c r="Z1890" s="45"/>
      <c r="AA1890" s="45"/>
      <c r="AB1890" s="45"/>
      <c r="AC1890" s="45"/>
      <c r="AD1890" s="45"/>
      <c r="AE1890" s="45"/>
      <c r="AF1890" s="45"/>
      <c r="AG1890" s="44"/>
    </row>
    <row r="1891" spans="1:33" ht="41.25" thickBot="1" x14ac:dyDescent="0.3">
      <c r="A1891" s="45"/>
      <c r="B1891" s="341">
        <v>3</v>
      </c>
      <c r="C1891" s="363" t="s">
        <v>364</v>
      </c>
      <c r="D1891" s="293"/>
      <c r="E1891" s="293"/>
      <c r="F1891" s="293"/>
      <c r="G1891" s="362">
        <f t="shared" si="155"/>
        <v>0</v>
      </c>
      <c r="H1891" s="293"/>
      <c r="I1891" s="45"/>
      <c r="J1891" s="45"/>
      <c r="K1891" s="45"/>
      <c r="L1891" s="45"/>
      <c r="M1891" s="45"/>
      <c r="N1891" s="45"/>
      <c r="O1891" s="46"/>
      <c r="P1891" s="46"/>
      <c r="Q1891" s="46"/>
      <c r="R1891" s="46"/>
      <c r="S1891" s="46"/>
      <c r="T1891" s="46"/>
      <c r="U1891" s="45"/>
      <c r="V1891" s="45"/>
      <c r="W1891" s="45"/>
      <c r="X1891" s="45"/>
      <c r="Y1891" s="45"/>
      <c r="Z1891" s="45"/>
      <c r="AA1891" s="45"/>
      <c r="AB1891" s="45"/>
      <c r="AC1891" s="45"/>
      <c r="AD1891" s="45"/>
      <c r="AE1891" s="45"/>
      <c r="AF1891" s="45"/>
      <c r="AG1891" s="44"/>
    </row>
    <row r="1892" spans="1:33" ht="41.25" thickBot="1" x14ac:dyDescent="0.3">
      <c r="A1892" s="45"/>
      <c r="B1892" s="341">
        <v>4</v>
      </c>
      <c r="C1892" s="363" t="s">
        <v>365</v>
      </c>
      <c r="D1892" s="293"/>
      <c r="E1892" s="293"/>
      <c r="F1892" s="293"/>
      <c r="G1892" s="362">
        <f t="shared" si="155"/>
        <v>0</v>
      </c>
      <c r="H1892" s="293"/>
      <c r="I1892" s="45"/>
      <c r="J1892" s="45"/>
      <c r="K1892" s="45"/>
      <c r="L1892" s="45"/>
      <c r="M1892" s="45"/>
      <c r="N1892" s="45"/>
      <c r="O1892" s="46"/>
      <c r="P1892" s="46"/>
      <c r="Q1892" s="46"/>
      <c r="R1892" s="46"/>
      <c r="S1892" s="46"/>
      <c r="T1892" s="46"/>
      <c r="U1892" s="45"/>
      <c r="V1892" s="45"/>
      <c r="W1892" s="45"/>
      <c r="X1892" s="45"/>
      <c r="Y1892" s="45"/>
      <c r="Z1892" s="45"/>
      <c r="AA1892" s="45"/>
      <c r="AB1892" s="45"/>
      <c r="AC1892" s="45"/>
      <c r="AD1892" s="45"/>
      <c r="AE1892" s="45"/>
      <c r="AF1892" s="45"/>
      <c r="AG1892" s="44"/>
    </row>
    <row r="1893" spans="1:33" ht="41.25" thickBot="1" x14ac:dyDescent="0.3">
      <c r="A1893" s="45"/>
      <c r="B1893" s="341">
        <v>5</v>
      </c>
      <c r="C1893" s="363" t="s">
        <v>1106</v>
      </c>
      <c r="D1893" s="293"/>
      <c r="E1893" s="293"/>
      <c r="F1893" s="293"/>
      <c r="G1893" s="362">
        <f t="shared" si="155"/>
        <v>0</v>
      </c>
      <c r="H1893" s="293"/>
      <c r="I1893" s="45"/>
      <c r="J1893" s="45"/>
      <c r="K1893" s="45"/>
      <c r="L1893" s="45"/>
      <c r="M1893" s="45"/>
      <c r="N1893" s="45"/>
      <c r="O1893" s="46"/>
      <c r="P1893" s="46"/>
      <c r="Q1893" s="46"/>
      <c r="R1893" s="46"/>
      <c r="S1893" s="46"/>
      <c r="T1893" s="46"/>
      <c r="U1893" s="45"/>
      <c r="V1893" s="45"/>
      <c r="W1893" s="45"/>
      <c r="X1893" s="45"/>
      <c r="Y1893" s="45"/>
      <c r="Z1893" s="45"/>
      <c r="AA1893" s="45"/>
      <c r="AB1893" s="45"/>
      <c r="AC1893" s="45"/>
      <c r="AD1893" s="45"/>
      <c r="AE1893" s="45"/>
      <c r="AF1893" s="45"/>
      <c r="AG1893" s="44"/>
    </row>
    <row r="1894" spans="1:33" ht="41.25" thickBot="1" x14ac:dyDescent="0.3">
      <c r="A1894" s="45"/>
      <c r="B1894" s="341">
        <v>6</v>
      </c>
      <c r="C1894" s="363" t="s">
        <v>367</v>
      </c>
      <c r="D1894" s="293"/>
      <c r="E1894" s="293"/>
      <c r="F1894" s="293"/>
      <c r="G1894" s="362">
        <f t="shared" si="155"/>
        <v>0</v>
      </c>
      <c r="H1894" s="293"/>
      <c r="I1894" s="45"/>
      <c r="J1894" s="45"/>
      <c r="K1894" s="45"/>
      <c r="L1894" s="45"/>
      <c r="M1894" s="45"/>
      <c r="N1894" s="45"/>
      <c r="O1894" s="46"/>
      <c r="P1894" s="46"/>
      <c r="Q1894" s="46"/>
      <c r="R1894" s="46"/>
      <c r="S1894" s="46"/>
      <c r="T1894" s="46"/>
      <c r="U1894" s="45"/>
      <c r="V1894" s="45"/>
      <c r="W1894" s="45"/>
      <c r="X1894" s="45"/>
      <c r="Y1894" s="45"/>
      <c r="Z1894" s="45"/>
      <c r="AA1894" s="45"/>
      <c r="AB1894" s="45"/>
      <c r="AC1894" s="45"/>
      <c r="AD1894" s="45"/>
      <c r="AE1894" s="45"/>
      <c r="AF1894" s="45"/>
      <c r="AG1894" s="44"/>
    </row>
    <row r="1895" spans="1:33" ht="26.25" thickBot="1" x14ac:dyDescent="0.3">
      <c r="A1895" s="45"/>
      <c r="B1895" s="341">
        <v>7</v>
      </c>
      <c r="C1895" s="363" t="s">
        <v>368</v>
      </c>
      <c r="D1895" s="293"/>
      <c r="E1895" s="293"/>
      <c r="F1895" s="293"/>
      <c r="G1895" s="362">
        <f t="shared" si="155"/>
        <v>0</v>
      </c>
      <c r="H1895" s="293"/>
      <c r="I1895" s="45"/>
      <c r="J1895" s="45"/>
      <c r="K1895" s="45"/>
      <c r="L1895" s="45"/>
      <c r="M1895" s="45"/>
      <c r="N1895" s="45"/>
      <c r="O1895" s="46"/>
      <c r="P1895" s="46"/>
      <c r="Q1895" s="46"/>
      <c r="R1895" s="46"/>
      <c r="S1895" s="46"/>
      <c r="T1895" s="46"/>
      <c r="U1895" s="45"/>
      <c r="V1895" s="45"/>
      <c r="W1895" s="45"/>
      <c r="X1895" s="45"/>
      <c r="Y1895" s="45"/>
      <c r="Z1895" s="45"/>
      <c r="AA1895" s="45"/>
      <c r="AB1895" s="45"/>
      <c r="AC1895" s="45"/>
      <c r="AD1895" s="45"/>
      <c r="AE1895" s="45"/>
      <c r="AF1895" s="45"/>
      <c r="AG1895" s="44"/>
    </row>
    <row r="1896" spans="1:33" ht="36" customHeight="1" thickBot="1" x14ac:dyDescent="0.3">
      <c r="A1896" s="45"/>
      <c r="B1896" s="341">
        <v>8</v>
      </c>
      <c r="C1896" s="363" t="s">
        <v>369</v>
      </c>
      <c r="D1896" s="293"/>
      <c r="E1896" s="293"/>
      <c r="F1896" s="293"/>
      <c r="G1896" s="362">
        <f t="shared" si="155"/>
        <v>0</v>
      </c>
      <c r="H1896" s="293"/>
      <c r="I1896" s="45"/>
      <c r="J1896" s="45"/>
      <c r="K1896" s="45"/>
      <c r="L1896" s="45"/>
      <c r="M1896" s="45"/>
      <c r="N1896" s="45"/>
      <c r="O1896" s="46"/>
      <c r="P1896" s="46"/>
      <c r="Q1896" s="46"/>
      <c r="R1896" s="46"/>
      <c r="S1896" s="46"/>
      <c r="T1896" s="46"/>
      <c r="U1896" s="45"/>
      <c r="V1896" s="45"/>
      <c r="W1896" s="45"/>
      <c r="X1896" s="45"/>
      <c r="Y1896" s="45"/>
      <c r="Z1896" s="45"/>
      <c r="AA1896" s="45"/>
      <c r="AB1896" s="45"/>
      <c r="AC1896" s="45"/>
      <c r="AD1896" s="45"/>
      <c r="AE1896" s="45"/>
      <c r="AF1896" s="45"/>
      <c r="AG1896" s="44"/>
    </row>
    <row r="1897" spans="1:33" ht="41.25" thickBot="1" x14ac:dyDescent="0.3">
      <c r="A1897" s="45"/>
      <c r="B1897" s="341">
        <v>9</v>
      </c>
      <c r="C1897" s="363" t="s">
        <v>370</v>
      </c>
      <c r="D1897" s="293"/>
      <c r="E1897" s="293"/>
      <c r="F1897" s="293"/>
      <c r="G1897" s="362">
        <f t="shared" si="155"/>
        <v>0</v>
      </c>
      <c r="H1897" s="293"/>
      <c r="I1897" s="45"/>
      <c r="J1897" s="45"/>
      <c r="K1897" s="45"/>
      <c r="L1897" s="45"/>
      <c r="M1897" s="45"/>
      <c r="N1897" s="45"/>
      <c r="O1897" s="46"/>
      <c r="P1897" s="46"/>
      <c r="Q1897" s="46"/>
      <c r="R1897" s="46"/>
      <c r="S1897" s="46"/>
      <c r="T1897" s="46"/>
      <c r="U1897" s="45"/>
      <c r="V1897" s="45"/>
      <c r="W1897" s="45"/>
      <c r="X1897" s="45"/>
      <c r="Y1897" s="45"/>
      <c r="Z1897" s="45"/>
      <c r="AA1897" s="45"/>
      <c r="AB1897" s="45"/>
      <c r="AC1897" s="45"/>
      <c r="AD1897" s="45"/>
      <c r="AE1897" s="45"/>
      <c r="AF1897" s="45"/>
      <c r="AG1897" s="44"/>
    </row>
    <row r="1898" spans="1:33" ht="26.25" thickBot="1" x14ac:dyDescent="0.3">
      <c r="A1898" s="45"/>
      <c r="B1898" s="341">
        <v>10</v>
      </c>
      <c r="C1898" s="363" t="s">
        <v>371</v>
      </c>
      <c r="D1898" s="293"/>
      <c r="E1898" s="293"/>
      <c r="F1898" s="293"/>
      <c r="G1898" s="362">
        <f t="shared" si="155"/>
        <v>0</v>
      </c>
      <c r="H1898" s="293"/>
      <c r="I1898" s="45"/>
      <c r="J1898" s="45"/>
      <c r="K1898" s="45"/>
      <c r="L1898" s="45"/>
      <c r="M1898" s="45"/>
      <c r="N1898" s="45"/>
      <c r="O1898" s="46"/>
      <c r="P1898" s="46"/>
      <c r="Q1898" s="46"/>
      <c r="R1898" s="46"/>
      <c r="S1898" s="46"/>
      <c r="T1898" s="46"/>
      <c r="U1898" s="45"/>
      <c r="V1898" s="45"/>
      <c r="W1898" s="45"/>
      <c r="X1898" s="45"/>
      <c r="Y1898" s="45"/>
      <c r="Z1898" s="45"/>
      <c r="AA1898" s="45"/>
      <c r="AB1898" s="45"/>
      <c r="AC1898" s="45"/>
      <c r="AD1898" s="45"/>
      <c r="AE1898" s="45"/>
      <c r="AF1898" s="45"/>
      <c r="AG1898" s="44"/>
    </row>
    <row r="1899" spans="1:33" ht="41.25" thickBot="1" x14ac:dyDescent="0.3">
      <c r="A1899" s="45"/>
      <c r="B1899" s="341">
        <v>11</v>
      </c>
      <c r="C1899" s="363" t="s">
        <v>372</v>
      </c>
      <c r="D1899" s="293"/>
      <c r="E1899" s="293"/>
      <c r="F1899" s="293"/>
      <c r="G1899" s="362">
        <f t="shared" si="155"/>
        <v>0</v>
      </c>
      <c r="H1899" s="293"/>
      <c r="I1899" s="45"/>
      <c r="J1899" s="45"/>
      <c r="K1899" s="45"/>
      <c r="L1899" s="45"/>
      <c r="M1899" s="45"/>
      <c r="N1899" s="45"/>
      <c r="O1899" s="46"/>
      <c r="P1899" s="46"/>
      <c r="Q1899" s="46"/>
      <c r="R1899" s="46"/>
      <c r="S1899" s="46"/>
      <c r="T1899" s="46"/>
      <c r="U1899" s="45"/>
      <c r="V1899" s="45"/>
      <c r="W1899" s="45"/>
      <c r="X1899" s="45"/>
      <c r="Y1899" s="45"/>
      <c r="Z1899" s="45"/>
      <c r="AA1899" s="45"/>
      <c r="AB1899" s="45"/>
      <c r="AC1899" s="45"/>
      <c r="AD1899" s="45"/>
      <c r="AE1899" s="45"/>
      <c r="AF1899" s="45"/>
      <c r="AG1899" s="44"/>
    </row>
    <row r="1900" spans="1:33" ht="41.25" thickBot="1" x14ac:dyDescent="0.3">
      <c r="A1900" s="45"/>
      <c r="B1900" s="341">
        <v>12</v>
      </c>
      <c r="C1900" s="363" t="s">
        <v>373</v>
      </c>
      <c r="D1900" s="293"/>
      <c r="E1900" s="293"/>
      <c r="F1900" s="293"/>
      <c r="G1900" s="362">
        <f t="shared" si="155"/>
        <v>0</v>
      </c>
      <c r="H1900" s="293"/>
      <c r="I1900" s="45"/>
      <c r="J1900" s="45"/>
      <c r="K1900" s="45"/>
      <c r="L1900" s="45"/>
      <c r="M1900" s="45"/>
      <c r="N1900" s="45"/>
      <c r="O1900" s="46"/>
      <c r="P1900" s="46"/>
      <c r="Q1900" s="46"/>
      <c r="R1900" s="46"/>
      <c r="S1900" s="46"/>
      <c r="T1900" s="46"/>
      <c r="U1900" s="45"/>
      <c r="V1900" s="45"/>
      <c r="W1900" s="45"/>
      <c r="X1900" s="45"/>
      <c r="Y1900" s="45"/>
      <c r="Z1900" s="45"/>
      <c r="AA1900" s="45"/>
      <c r="AB1900" s="45"/>
      <c r="AC1900" s="45"/>
      <c r="AD1900" s="45"/>
      <c r="AE1900" s="45"/>
      <c r="AF1900" s="45"/>
      <c r="AG1900" s="44"/>
    </row>
    <row r="1901" spans="1:33" ht="26.25" thickBot="1" x14ac:dyDescent="0.3">
      <c r="A1901" s="45"/>
      <c r="B1901" s="341">
        <v>13</v>
      </c>
      <c r="C1901" s="363" t="s">
        <v>374</v>
      </c>
      <c r="D1901" s="293"/>
      <c r="E1901" s="293"/>
      <c r="F1901" s="293"/>
      <c r="G1901" s="362">
        <f t="shared" si="155"/>
        <v>0</v>
      </c>
      <c r="H1901" s="293"/>
      <c r="I1901" s="45"/>
      <c r="J1901" s="45"/>
      <c r="K1901" s="45"/>
      <c r="L1901" s="45"/>
      <c r="M1901" s="45"/>
      <c r="N1901" s="45"/>
      <c r="O1901" s="46"/>
      <c r="P1901" s="46"/>
      <c r="Q1901" s="46"/>
      <c r="R1901" s="46"/>
      <c r="S1901" s="46"/>
      <c r="T1901" s="46"/>
      <c r="U1901" s="45"/>
      <c r="V1901" s="45"/>
      <c r="W1901" s="45"/>
      <c r="X1901" s="45"/>
      <c r="Y1901" s="45"/>
      <c r="Z1901" s="45"/>
      <c r="AA1901" s="45"/>
      <c r="AB1901" s="45"/>
      <c r="AC1901" s="45"/>
      <c r="AD1901" s="45"/>
      <c r="AE1901" s="45"/>
      <c r="AF1901" s="45"/>
      <c r="AG1901" s="44"/>
    </row>
    <row r="1902" spans="1:33" ht="26.25" thickBot="1" x14ac:dyDescent="0.3">
      <c r="A1902" s="45"/>
      <c r="B1902" s="341">
        <v>14</v>
      </c>
      <c r="C1902" s="363" t="s">
        <v>375</v>
      </c>
      <c r="D1902" s="293"/>
      <c r="E1902" s="293"/>
      <c r="F1902" s="293"/>
      <c r="G1902" s="362">
        <f t="shared" si="155"/>
        <v>0</v>
      </c>
      <c r="H1902" s="293"/>
      <c r="I1902" s="45"/>
      <c r="J1902" s="45"/>
      <c r="K1902" s="45"/>
      <c r="L1902" s="45"/>
      <c r="M1902" s="45"/>
      <c r="N1902" s="45"/>
      <c r="O1902" s="46"/>
      <c r="P1902" s="46"/>
      <c r="Q1902" s="46"/>
      <c r="R1902" s="46"/>
      <c r="S1902" s="46"/>
      <c r="T1902" s="46"/>
      <c r="U1902" s="45"/>
      <c r="V1902" s="45"/>
      <c r="W1902" s="45"/>
      <c r="X1902" s="45"/>
      <c r="Y1902" s="45"/>
      <c r="Z1902" s="45"/>
      <c r="AA1902" s="45"/>
      <c r="AB1902" s="45"/>
      <c r="AC1902" s="45"/>
      <c r="AD1902" s="45"/>
      <c r="AE1902" s="45"/>
      <c r="AF1902" s="45"/>
      <c r="AG1902" s="44"/>
    </row>
    <row r="1903" spans="1:33" ht="41.25" thickBot="1" x14ac:dyDescent="0.3">
      <c r="A1903" s="45"/>
      <c r="B1903" s="341">
        <v>15</v>
      </c>
      <c r="C1903" s="363" t="s">
        <v>376</v>
      </c>
      <c r="D1903" s="293"/>
      <c r="E1903" s="293"/>
      <c r="F1903" s="293"/>
      <c r="G1903" s="362">
        <f t="shared" si="155"/>
        <v>0</v>
      </c>
      <c r="H1903" s="293"/>
      <c r="I1903" s="45"/>
      <c r="J1903" s="45"/>
      <c r="K1903" s="45"/>
      <c r="L1903" s="45"/>
      <c r="M1903" s="45"/>
      <c r="N1903" s="45"/>
      <c r="O1903" s="46"/>
      <c r="P1903" s="46"/>
      <c r="Q1903" s="46"/>
      <c r="R1903" s="46"/>
      <c r="S1903" s="46"/>
      <c r="T1903" s="46"/>
      <c r="U1903" s="45"/>
      <c r="V1903" s="45"/>
      <c r="W1903" s="45"/>
      <c r="X1903" s="45"/>
      <c r="Y1903" s="45"/>
      <c r="Z1903" s="45"/>
      <c r="AA1903" s="45"/>
      <c r="AB1903" s="45"/>
      <c r="AC1903" s="45"/>
      <c r="AD1903" s="45"/>
      <c r="AE1903" s="45"/>
      <c r="AF1903" s="45"/>
      <c r="AG1903" s="44"/>
    </row>
    <row r="1904" spans="1:33" ht="26.25" thickBot="1" x14ac:dyDescent="0.3">
      <c r="A1904" s="45"/>
      <c r="B1904" s="341">
        <v>16</v>
      </c>
      <c r="C1904" s="363" t="s">
        <v>377</v>
      </c>
      <c r="D1904" s="293"/>
      <c r="E1904" s="293"/>
      <c r="F1904" s="293"/>
      <c r="G1904" s="362">
        <f t="shared" si="155"/>
        <v>0</v>
      </c>
      <c r="H1904" s="293"/>
      <c r="I1904" s="45"/>
      <c r="J1904" s="45"/>
      <c r="K1904" s="45"/>
      <c r="L1904" s="45"/>
      <c r="M1904" s="45"/>
      <c r="N1904" s="45"/>
      <c r="O1904" s="46"/>
      <c r="P1904" s="46"/>
      <c r="Q1904" s="46"/>
      <c r="R1904" s="46"/>
      <c r="S1904" s="46"/>
      <c r="T1904" s="46"/>
      <c r="U1904" s="45"/>
      <c r="V1904" s="45"/>
      <c r="W1904" s="45"/>
      <c r="X1904" s="45"/>
      <c r="Y1904" s="45"/>
      <c r="Z1904" s="45"/>
      <c r="AA1904" s="45"/>
      <c r="AB1904" s="45"/>
      <c r="AC1904" s="45"/>
      <c r="AD1904" s="45"/>
      <c r="AE1904" s="45"/>
      <c r="AF1904" s="45"/>
      <c r="AG1904" s="44"/>
    </row>
    <row r="1905" spans="1:33" ht="26.25" thickBot="1" x14ac:dyDescent="0.3">
      <c r="A1905" s="45"/>
      <c r="B1905" s="341">
        <v>17</v>
      </c>
      <c r="C1905" s="363" t="s">
        <v>378</v>
      </c>
      <c r="D1905" s="293"/>
      <c r="E1905" s="293"/>
      <c r="F1905" s="293"/>
      <c r="G1905" s="362">
        <f t="shared" si="155"/>
        <v>0</v>
      </c>
      <c r="H1905" s="293"/>
      <c r="I1905" s="45"/>
      <c r="J1905" s="45"/>
      <c r="K1905" s="45"/>
      <c r="L1905" s="45"/>
      <c r="M1905" s="45"/>
      <c r="N1905" s="45"/>
      <c r="O1905" s="46"/>
      <c r="P1905" s="46"/>
      <c r="Q1905" s="46"/>
      <c r="R1905" s="46"/>
      <c r="S1905" s="46"/>
      <c r="T1905" s="46"/>
      <c r="U1905" s="45"/>
      <c r="V1905" s="45"/>
      <c r="W1905" s="45"/>
      <c r="X1905" s="45"/>
      <c r="Y1905" s="45"/>
      <c r="Z1905" s="45"/>
      <c r="AA1905" s="45"/>
      <c r="AB1905" s="45"/>
      <c r="AC1905" s="45"/>
      <c r="AD1905" s="45"/>
      <c r="AE1905" s="45"/>
      <c r="AF1905" s="45"/>
      <c r="AG1905" s="44"/>
    </row>
    <row r="1906" spans="1:33" ht="26.25" thickBot="1" x14ac:dyDescent="0.3">
      <c r="A1906" s="45"/>
      <c r="B1906" s="341">
        <v>18</v>
      </c>
      <c r="C1906" s="363" t="s">
        <v>379</v>
      </c>
      <c r="D1906" s="293"/>
      <c r="E1906" s="293"/>
      <c r="F1906" s="293"/>
      <c r="G1906" s="362">
        <f t="shared" si="155"/>
        <v>0</v>
      </c>
      <c r="H1906" s="293"/>
      <c r="I1906" s="45"/>
      <c r="J1906" s="45"/>
      <c r="K1906" s="45"/>
      <c r="L1906" s="45"/>
      <c r="M1906" s="45"/>
      <c r="N1906" s="45"/>
      <c r="O1906" s="46"/>
      <c r="P1906" s="46"/>
      <c r="Q1906" s="46"/>
      <c r="R1906" s="46"/>
      <c r="S1906" s="46"/>
      <c r="T1906" s="46"/>
      <c r="U1906" s="45"/>
      <c r="V1906" s="45"/>
      <c r="W1906" s="45"/>
      <c r="X1906" s="45"/>
      <c r="Y1906" s="45"/>
      <c r="Z1906" s="45"/>
      <c r="AA1906" s="45"/>
      <c r="AB1906" s="45"/>
      <c r="AC1906" s="45"/>
      <c r="AD1906" s="45"/>
      <c r="AE1906" s="45"/>
      <c r="AF1906" s="45"/>
      <c r="AG1906" s="44"/>
    </row>
    <row r="1907" spans="1:33" ht="21" thickBot="1" x14ac:dyDescent="0.3">
      <c r="A1907" s="45"/>
      <c r="B1907" s="341">
        <v>19</v>
      </c>
      <c r="C1907" s="363" t="s">
        <v>380</v>
      </c>
      <c r="D1907" s="293"/>
      <c r="E1907" s="293"/>
      <c r="F1907" s="293"/>
      <c r="G1907" s="363"/>
      <c r="H1907" s="293"/>
      <c r="I1907" s="45"/>
      <c r="J1907" s="45"/>
      <c r="K1907" s="45"/>
      <c r="L1907" s="45"/>
      <c r="M1907" s="45"/>
      <c r="N1907" s="45"/>
      <c r="O1907" s="46"/>
      <c r="P1907" s="46"/>
      <c r="Q1907" s="46"/>
      <c r="R1907" s="46"/>
      <c r="S1907" s="46"/>
      <c r="T1907" s="46"/>
      <c r="U1907" s="45"/>
      <c r="V1907" s="45"/>
      <c r="W1907" s="45"/>
      <c r="X1907" s="45"/>
      <c r="Y1907" s="45"/>
      <c r="Z1907" s="45"/>
      <c r="AA1907" s="45"/>
      <c r="AB1907" s="45"/>
      <c r="AC1907" s="45"/>
      <c r="AD1907" s="45"/>
      <c r="AE1907" s="45"/>
      <c r="AF1907" s="45"/>
      <c r="AG1907" s="44"/>
    </row>
    <row r="1908" spans="1:33" ht="26.25" thickBot="1" x14ac:dyDescent="0.3">
      <c r="A1908" s="45"/>
      <c r="B1908" s="341">
        <v>20</v>
      </c>
      <c r="C1908" s="1410"/>
      <c r="D1908" s="1411"/>
      <c r="E1908" s="1411"/>
      <c r="F1908" s="1411"/>
      <c r="G1908" s="362">
        <f t="shared" ref="G1908:G1921" si="156">SUM(D1908:F1908)</f>
        <v>0</v>
      </c>
      <c r="H1908" s="1411"/>
      <c r="I1908" s="45"/>
      <c r="J1908" s="45"/>
      <c r="K1908" s="45"/>
      <c r="L1908" s="45"/>
      <c r="M1908" s="45"/>
      <c r="N1908" s="45"/>
      <c r="O1908" s="46"/>
      <c r="P1908" s="46"/>
      <c r="Q1908" s="46"/>
      <c r="R1908" s="46"/>
      <c r="S1908" s="46"/>
      <c r="T1908" s="46"/>
      <c r="U1908" s="45"/>
      <c r="V1908" s="45"/>
      <c r="W1908" s="45"/>
      <c r="X1908" s="45"/>
      <c r="Y1908" s="45"/>
      <c r="Z1908" s="45"/>
      <c r="AA1908" s="45"/>
      <c r="AB1908" s="45"/>
      <c r="AC1908" s="45"/>
      <c r="AD1908" s="45"/>
      <c r="AE1908" s="45"/>
      <c r="AF1908" s="45"/>
      <c r="AG1908" s="44"/>
    </row>
    <row r="1909" spans="1:33" ht="26.25" thickBot="1" x14ac:dyDescent="0.3">
      <c r="A1909" s="45"/>
      <c r="B1909" s="341">
        <v>21</v>
      </c>
      <c r="C1909" s="1413"/>
      <c r="D1909" s="1411"/>
      <c r="E1909" s="1411"/>
      <c r="F1909" s="1411"/>
      <c r="G1909" s="362">
        <f t="shared" si="156"/>
        <v>0</v>
      </c>
      <c r="H1909" s="1411"/>
      <c r="I1909" s="45"/>
      <c r="J1909" s="45"/>
      <c r="K1909" s="45"/>
      <c r="L1909" s="45"/>
      <c r="M1909" s="45"/>
      <c r="N1909" s="45"/>
      <c r="O1909" s="46"/>
      <c r="P1909" s="46"/>
      <c r="Q1909" s="46"/>
      <c r="R1909" s="46"/>
      <c r="S1909" s="46"/>
      <c r="T1909" s="46"/>
      <c r="U1909" s="45"/>
      <c r="V1909" s="45"/>
      <c r="W1909" s="45"/>
      <c r="X1909" s="45"/>
      <c r="Y1909" s="45"/>
      <c r="Z1909" s="45"/>
      <c r="AA1909" s="45"/>
      <c r="AB1909" s="45"/>
      <c r="AC1909" s="45"/>
      <c r="AD1909" s="45"/>
      <c r="AE1909" s="45"/>
      <c r="AF1909" s="45"/>
      <c r="AG1909" s="44"/>
    </row>
    <row r="1910" spans="1:33" ht="26.25" thickBot="1" x14ac:dyDescent="0.3">
      <c r="A1910" s="45"/>
      <c r="B1910" s="341">
        <v>22</v>
      </c>
      <c r="C1910" s="1413"/>
      <c r="D1910" s="1411"/>
      <c r="E1910" s="1411"/>
      <c r="F1910" s="1411"/>
      <c r="G1910" s="362">
        <f t="shared" si="156"/>
        <v>0</v>
      </c>
      <c r="H1910" s="1411"/>
      <c r="I1910" s="45"/>
      <c r="J1910" s="45"/>
      <c r="K1910" s="45"/>
      <c r="L1910" s="45"/>
      <c r="M1910" s="45"/>
      <c r="N1910" s="45"/>
      <c r="O1910" s="46"/>
      <c r="P1910" s="46"/>
      <c r="Q1910" s="46"/>
      <c r="R1910" s="46"/>
      <c r="S1910" s="46"/>
      <c r="T1910" s="46"/>
      <c r="U1910" s="45"/>
      <c r="V1910" s="45"/>
      <c r="W1910" s="45"/>
      <c r="X1910" s="45"/>
      <c r="Y1910" s="45"/>
      <c r="Z1910" s="45"/>
      <c r="AA1910" s="45"/>
      <c r="AB1910" s="45"/>
      <c r="AC1910" s="45"/>
      <c r="AD1910" s="45"/>
      <c r="AE1910" s="45"/>
      <c r="AF1910" s="45"/>
      <c r="AG1910" s="44"/>
    </row>
    <row r="1911" spans="1:33" ht="26.25" thickBot="1" x14ac:dyDescent="0.3">
      <c r="A1911" s="45"/>
      <c r="B1911" s="341">
        <v>23</v>
      </c>
      <c r="C1911" s="1413"/>
      <c r="D1911" s="1411"/>
      <c r="E1911" s="1411"/>
      <c r="F1911" s="1411"/>
      <c r="G1911" s="362">
        <f t="shared" si="156"/>
        <v>0</v>
      </c>
      <c r="H1911" s="1411"/>
      <c r="I1911" s="45"/>
      <c r="J1911" s="45"/>
      <c r="K1911" s="45"/>
      <c r="L1911" s="45"/>
      <c r="M1911" s="45"/>
      <c r="N1911" s="45"/>
      <c r="O1911" s="46"/>
      <c r="P1911" s="46"/>
      <c r="Q1911" s="46"/>
      <c r="R1911" s="46"/>
      <c r="S1911" s="46"/>
      <c r="T1911" s="46"/>
      <c r="U1911" s="45"/>
      <c r="V1911" s="45"/>
      <c r="W1911" s="45"/>
      <c r="X1911" s="45"/>
      <c r="Y1911" s="45"/>
      <c r="Z1911" s="45"/>
      <c r="AA1911" s="45"/>
      <c r="AB1911" s="45"/>
      <c r="AC1911" s="45"/>
      <c r="AD1911" s="45"/>
      <c r="AE1911" s="45"/>
      <c r="AF1911" s="45"/>
      <c r="AG1911" s="44"/>
    </row>
    <row r="1912" spans="1:33" ht="26.25" thickBot="1" x14ac:dyDescent="0.3">
      <c r="A1912" s="45"/>
      <c r="B1912" s="341">
        <v>24</v>
      </c>
      <c r="C1912" s="1413"/>
      <c r="D1912" s="1411"/>
      <c r="E1912" s="1411"/>
      <c r="F1912" s="1411"/>
      <c r="G1912" s="362">
        <f t="shared" si="156"/>
        <v>0</v>
      </c>
      <c r="H1912" s="1411"/>
      <c r="I1912" s="45"/>
      <c r="J1912" s="45"/>
      <c r="K1912" s="45"/>
      <c r="L1912" s="45"/>
      <c r="M1912" s="45"/>
      <c r="N1912" s="45"/>
      <c r="O1912" s="46"/>
      <c r="P1912" s="46"/>
      <c r="Q1912" s="46"/>
      <c r="R1912" s="46"/>
      <c r="S1912" s="46"/>
      <c r="T1912" s="46"/>
      <c r="U1912" s="45"/>
      <c r="V1912" s="45"/>
      <c r="W1912" s="45"/>
      <c r="X1912" s="45"/>
      <c r="Y1912" s="45"/>
      <c r="Z1912" s="45"/>
      <c r="AA1912" s="45"/>
      <c r="AB1912" s="45"/>
      <c r="AC1912" s="45"/>
      <c r="AD1912" s="45"/>
      <c r="AE1912" s="45"/>
      <c r="AF1912" s="45"/>
      <c r="AG1912" s="44"/>
    </row>
    <row r="1913" spans="1:33" ht="26.25" thickBot="1" x14ac:dyDescent="0.3">
      <c r="A1913" s="45"/>
      <c r="B1913" s="341">
        <v>25</v>
      </c>
      <c r="C1913" s="1413"/>
      <c r="D1913" s="1411"/>
      <c r="E1913" s="1411"/>
      <c r="F1913" s="1411"/>
      <c r="G1913" s="362">
        <f t="shared" si="156"/>
        <v>0</v>
      </c>
      <c r="H1913" s="1411"/>
      <c r="I1913" s="45"/>
      <c r="J1913" s="45"/>
      <c r="K1913" s="45"/>
      <c r="L1913" s="45"/>
      <c r="M1913" s="45"/>
      <c r="N1913" s="45"/>
      <c r="O1913" s="46"/>
      <c r="P1913" s="46"/>
      <c r="Q1913" s="46"/>
      <c r="R1913" s="46"/>
      <c r="S1913" s="46"/>
      <c r="T1913" s="46"/>
      <c r="U1913" s="45"/>
      <c r="V1913" s="45"/>
      <c r="W1913" s="45"/>
      <c r="X1913" s="45"/>
      <c r="Y1913" s="45"/>
      <c r="Z1913" s="45"/>
      <c r="AA1913" s="45"/>
      <c r="AB1913" s="45"/>
      <c r="AC1913" s="45"/>
      <c r="AD1913" s="45"/>
      <c r="AE1913" s="45"/>
      <c r="AF1913" s="45"/>
      <c r="AG1913" s="44"/>
    </row>
    <row r="1914" spans="1:33" ht="26.25" thickBot="1" x14ac:dyDescent="0.3">
      <c r="A1914" s="45"/>
      <c r="B1914" s="341">
        <v>26</v>
      </c>
      <c r="C1914" s="1413"/>
      <c r="D1914" s="1411"/>
      <c r="E1914" s="1411"/>
      <c r="F1914" s="1411"/>
      <c r="G1914" s="362">
        <f t="shared" si="156"/>
        <v>0</v>
      </c>
      <c r="H1914" s="1411"/>
      <c r="I1914" s="45"/>
      <c r="J1914" s="45"/>
      <c r="K1914" s="45"/>
      <c r="L1914" s="45"/>
      <c r="M1914" s="45"/>
      <c r="N1914" s="45"/>
      <c r="O1914" s="46"/>
      <c r="P1914" s="46"/>
      <c r="Q1914" s="46"/>
      <c r="R1914" s="46"/>
      <c r="S1914" s="46"/>
      <c r="T1914" s="46"/>
      <c r="U1914" s="45"/>
      <c r="V1914" s="45"/>
      <c r="W1914" s="45"/>
      <c r="X1914" s="45"/>
      <c r="Y1914" s="45"/>
      <c r="Z1914" s="45"/>
      <c r="AA1914" s="45"/>
      <c r="AB1914" s="45"/>
      <c r="AC1914" s="45"/>
      <c r="AD1914" s="45"/>
      <c r="AE1914" s="45"/>
      <c r="AF1914" s="45"/>
      <c r="AG1914" s="44"/>
    </row>
    <row r="1915" spans="1:33" ht="26.25" thickBot="1" x14ac:dyDescent="0.3">
      <c r="A1915" s="45"/>
      <c r="B1915" s="341">
        <v>27</v>
      </c>
      <c r="C1915" s="1413"/>
      <c r="D1915" s="1411"/>
      <c r="E1915" s="1411"/>
      <c r="F1915" s="1411"/>
      <c r="G1915" s="362">
        <f t="shared" si="156"/>
        <v>0</v>
      </c>
      <c r="H1915" s="1411"/>
      <c r="I1915" s="45"/>
      <c r="J1915" s="45"/>
      <c r="K1915" s="45"/>
      <c r="L1915" s="45"/>
      <c r="M1915" s="45"/>
      <c r="N1915" s="45"/>
      <c r="O1915" s="46"/>
      <c r="P1915" s="46"/>
      <c r="Q1915" s="46"/>
      <c r="R1915" s="46"/>
      <c r="S1915" s="46"/>
      <c r="T1915" s="46"/>
      <c r="U1915" s="45"/>
      <c r="V1915" s="45"/>
      <c r="W1915" s="45"/>
      <c r="X1915" s="45"/>
      <c r="Y1915" s="45"/>
      <c r="Z1915" s="45"/>
      <c r="AA1915" s="45"/>
      <c r="AB1915" s="45"/>
      <c r="AC1915" s="45"/>
      <c r="AD1915" s="45"/>
      <c r="AE1915" s="45"/>
      <c r="AF1915" s="45"/>
      <c r="AG1915" s="44"/>
    </row>
    <row r="1916" spans="1:33" ht="26.25" thickBot="1" x14ac:dyDescent="0.3">
      <c r="A1916" s="45"/>
      <c r="B1916" s="341">
        <v>28</v>
      </c>
      <c r="C1916" s="1413"/>
      <c r="D1916" s="1411"/>
      <c r="E1916" s="1411"/>
      <c r="F1916" s="1411"/>
      <c r="G1916" s="362">
        <f t="shared" si="156"/>
        <v>0</v>
      </c>
      <c r="H1916" s="1411"/>
      <c r="I1916" s="45"/>
      <c r="J1916" s="45"/>
      <c r="K1916" s="45"/>
      <c r="L1916" s="45"/>
      <c r="M1916" s="45"/>
      <c r="N1916" s="45"/>
      <c r="O1916" s="46"/>
      <c r="P1916" s="46"/>
      <c r="Q1916" s="46"/>
      <c r="R1916" s="46"/>
      <c r="S1916" s="46"/>
      <c r="T1916" s="46"/>
      <c r="U1916" s="45"/>
      <c r="V1916" s="45"/>
      <c r="W1916" s="45"/>
      <c r="X1916" s="45"/>
      <c r="Y1916" s="45"/>
      <c r="Z1916" s="45"/>
      <c r="AA1916" s="45"/>
      <c r="AB1916" s="45"/>
      <c r="AC1916" s="45"/>
      <c r="AD1916" s="45"/>
      <c r="AE1916" s="45"/>
      <c r="AF1916" s="45"/>
      <c r="AG1916" s="44"/>
    </row>
    <row r="1917" spans="1:33" ht="26.25" thickBot="1" x14ac:dyDescent="0.3">
      <c r="A1917" s="45"/>
      <c r="B1917" s="341">
        <v>29</v>
      </c>
      <c r="C1917" s="1413"/>
      <c r="D1917" s="1411"/>
      <c r="E1917" s="1411"/>
      <c r="F1917" s="1411"/>
      <c r="G1917" s="362">
        <f t="shared" si="156"/>
        <v>0</v>
      </c>
      <c r="H1917" s="1411"/>
      <c r="I1917" s="45"/>
      <c r="J1917" s="45"/>
      <c r="K1917" s="45"/>
      <c r="L1917" s="45"/>
      <c r="M1917" s="45"/>
      <c r="N1917" s="45"/>
      <c r="O1917" s="46"/>
      <c r="P1917" s="46"/>
      <c r="Q1917" s="46"/>
      <c r="R1917" s="46"/>
      <c r="S1917" s="46"/>
      <c r="T1917" s="46"/>
      <c r="U1917" s="45"/>
      <c r="V1917" s="45"/>
      <c r="W1917" s="45"/>
      <c r="X1917" s="45"/>
      <c r="Y1917" s="45"/>
      <c r="Z1917" s="45"/>
      <c r="AA1917" s="45"/>
      <c r="AB1917" s="45"/>
      <c r="AC1917" s="45"/>
      <c r="AD1917" s="45"/>
      <c r="AE1917" s="45"/>
      <c r="AF1917" s="45"/>
      <c r="AG1917" s="44"/>
    </row>
    <row r="1918" spans="1:33" ht="26.25" thickBot="1" x14ac:dyDescent="0.3">
      <c r="A1918" s="45"/>
      <c r="B1918" s="341">
        <v>30</v>
      </c>
      <c r="C1918" s="1413"/>
      <c r="D1918" s="1411"/>
      <c r="E1918" s="1411"/>
      <c r="F1918" s="1411"/>
      <c r="G1918" s="362">
        <f t="shared" si="156"/>
        <v>0</v>
      </c>
      <c r="H1918" s="1411"/>
      <c r="I1918" s="45"/>
      <c r="J1918" s="45"/>
      <c r="K1918" s="45"/>
      <c r="L1918" s="45"/>
      <c r="M1918" s="45"/>
      <c r="N1918" s="45"/>
      <c r="O1918" s="46"/>
      <c r="P1918" s="46"/>
      <c r="Q1918" s="46"/>
      <c r="R1918" s="46"/>
      <c r="S1918" s="46"/>
      <c r="T1918" s="46"/>
      <c r="U1918" s="45"/>
      <c r="V1918" s="45"/>
      <c r="W1918" s="45"/>
      <c r="X1918" s="45"/>
      <c r="Y1918" s="45"/>
      <c r="Z1918" s="45"/>
      <c r="AA1918" s="45"/>
      <c r="AB1918" s="45"/>
      <c r="AC1918" s="45"/>
      <c r="AD1918" s="45"/>
      <c r="AE1918" s="45"/>
      <c r="AF1918" s="45"/>
      <c r="AG1918" s="44"/>
    </row>
    <row r="1919" spans="1:33" ht="26.25" thickBot="1" x14ac:dyDescent="0.3">
      <c r="A1919" s="45"/>
      <c r="B1919" s="341">
        <v>31</v>
      </c>
      <c r="C1919" s="1413"/>
      <c r="D1919" s="1411"/>
      <c r="E1919" s="1411"/>
      <c r="F1919" s="1411"/>
      <c r="G1919" s="362">
        <f t="shared" si="156"/>
        <v>0</v>
      </c>
      <c r="H1919" s="1411"/>
      <c r="I1919" s="45"/>
      <c r="J1919" s="45"/>
      <c r="K1919" s="45"/>
      <c r="L1919" s="45"/>
      <c r="M1919" s="45"/>
      <c r="N1919" s="45"/>
      <c r="O1919" s="46"/>
      <c r="P1919" s="46"/>
      <c r="Q1919" s="46"/>
      <c r="R1919" s="46"/>
      <c r="S1919" s="46"/>
      <c r="T1919" s="46"/>
      <c r="U1919" s="45"/>
      <c r="V1919" s="45"/>
      <c r="W1919" s="45"/>
      <c r="X1919" s="45"/>
      <c r="Y1919" s="45"/>
      <c r="Z1919" s="45"/>
      <c r="AA1919" s="45"/>
      <c r="AB1919" s="45"/>
      <c r="AC1919" s="45"/>
      <c r="AD1919" s="45"/>
      <c r="AE1919" s="45"/>
      <c r="AF1919" s="45"/>
      <c r="AG1919" s="44"/>
    </row>
    <row r="1920" spans="1:33" ht="26.25" thickBot="1" x14ac:dyDescent="0.3">
      <c r="A1920" s="45"/>
      <c r="B1920" s="341">
        <v>32</v>
      </c>
      <c r="C1920" s="1413"/>
      <c r="D1920" s="1411"/>
      <c r="E1920" s="1411"/>
      <c r="F1920" s="1411"/>
      <c r="G1920" s="362">
        <f t="shared" si="156"/>
        <v>0</v>
      </c>
      <c r="H1920" s="1411"/>
      <c r="I1920" s="45"/>
      <c r="J1920" s="45"/>
      <c r="K1920" s="45"/>
      <c r="L1920" s="45"/>
      <c r="M1920" s="45"/>
      <c r="N1920" s="45"/>
      <c r="O1920" s="46"/>
      <c r="P1920" s="46"/>
      <c r="Q1920" s="46"/>
      <c r="R1920" s="46"/>
      <c r="S1920" s="46"/>
      <c r="T1920" s="46"/>
      <c r="U1920" s="45"/>
      <c r="V1920" s="45"/>
      <c r="W1920" s="45"/>
      <c r="X1920" s="45"/>
      <c r="Y1920" s="45"/>
      <c r="Z1920" s="45"/>
      <c r="AA1920" s="45"/>
      <c r="AB1920" s="45"/>
      <c r="AC1920" s="45"/>
      <c r="AD1920" s="45"/>
      <c r="AE1920" s="45"/>
      <c r="AF1920" s="45"/>
      <c r="AG1920" s="44"/>
    </row>
    <row r="1921" spans="1:33" ht="26.25" thickBot="1" x14ac:dyDescent="0.3">
      <c r="A1921" s="45"/>
      <c r="B1921" s="341">
        <v>33</v>
      </c>
      <c r="C1921" s="1414"/>
      <c r="D1921" s="1411"/>
      <c r="E1921" s="1411"/>
      <c r="F1921" s="1411"/>
      <c r="G1921" s="362">
        <f t="shared" si="156"/>
        <v>0</v>
      </c>
      <c r="H1921" s="1411"/>
      <c r="I1921" s="45"/>
      <c r="J1921" s="45"/>
      <c r="K1921" s="45"/>
      <c r="L1921" s="45"/>
      <c r="M1921" s="45"/>
      <c r="N1921" s="45"/>
      <c r="O1921" s="46"/>
      <c r="P1921" s="46"/>
      <c r="Q1921" s="46"/>
      <c r="R1921" s="46"/>
      <c r="S1921" s="46"/>
      <c r="T1921" s="46"/>
      <c r="U1921" s="45"/>
      <c r="V1921" s="45"/>
      <c r="W1921" s="45"/>
      <c r="X1921" s="45"/>
      <c r="Y1921" s="45"/>
      <c r="Z1921" s="45"/>
      <c r="AA1921" s="45"/>
      <c r="AB1921" s="45"/>
      <c r="AC1921" s="45"/>
      <c r="AD1921" s="45"/>
      <c r="AE1921" s="45"/>
      <c r="AF1921" s="45"/>
      <c r="AG1921" s="44"/>
    </row>
    <row r="1922" spans="1:33" ht="26.25" thickBot="1" x14ac:dyDescent="0.3">
      <c r="A1922" s="45"/>
      <c r="B1922" s="341">
        <v>34</v>
      </c>
      <c r="C1922" s="364" t="s">
        <v>29</v>
      </c>
      <c r="D1922" s="362">
        <f>SUM(D1889:D1921)</f>
        <v>0</v>
      </c>
      <c r="E1922" s="362">
        <f t="shared" ref="E1922:F1922" si="157">SUM(E1889:E1921)</f>
        <v>0</v>
      </c>
      <c r="F1922" s="362">
        <f t="shared" si="157"/>
        <v>0</v>
      </c>
      <c r="G1922" s="362">
        <f>SUM(G1889:G1921)</f>
        <v>0</v>
      </c>
      <c r="H1922" s="1411"/>
      <c r="I1922" s="45"/>
      <c r="J1922" s="45"/>
      <c r="K1922" s="45"/>
      <c r="L1922" s="45"/>
      <c r="M1922" s="45"/>
      <c r="N1922" s="45"/>
      <c r="O1922" s="46"/>
      <c r="P1922" s="46"/>
      <c r="Q1922" s="46"/>
      <c r="R1922" s="46"/>
      <c r="S1922" s="46"/>
      <c r="T1922" s="46"/>
      <c r="U1922" s="45"/>
      <c r="V1922" s="45"/>
      <c r="W1922" s="45"/>
      <c r="X1922" s="45"/>
      <c r="Y1922" s="45"/>
      <c r="Z1922" s="45"/>
      <c r="AA1922" s="45"/>
      <c r="AB1922" s="45"/>
      <c r="AC1922" s="45"/>
      <c r="AD1922" s="45"/>
      <c r="AE1922" s="45"/>
      <c r="AF1922" s="45"/>
      <c r="AG1922" s="44"/>
    </row>
    <row r="1923" spans="1:33" x14ac:dyDescent="0.25">
      <c r="A1923" s="45"/>
      <c r="B1923" s="45"/>
      <c r="C1923" s="45"/>
      <c r="D1923" s="45"/>
      <c r="E1923" s="45"/>
      <c r="F1923" s="45"/>
      <c r="G1923" s="45"/>
      <c r="H1923" s="45"/>
      <c r="I1923" s="45"/>
      <c r="J1923" s="45"/>
      <c r="K1923" s="45"/>
      <c r="L1923" s="45"/>
      <c r="M1923" s="45"/>
      <c r="N1923" s="45"/>
      <c r="O1923" s="46"/>
      <c r="P1923" s="46"/>
      <c r="Q1923" s="46"/>
      <c r="R1923" s="46"/>
      <c r="S1923" s="46"/>
      <c r="T1923" s="46"/>
      <c r="U1923" s="45"/>
      <c r="V1923" s="45"/>
      <c r="W1923" s="45"/>
      <c r="X1923" s="45"/>
      <c r="Y1923" s="45"/>
      <c r="Z1923" s="45"/>
      <c r="AA1923" s="45"/>
      <c r="AB1923" s="45"/>
      <c r="AC1923" s="45"/>
      <c r="AD1923" s="45"/>
      <c r="AE1923" s="45"/>
      <c r="AF1923" s="45"/>
      <c r="AG1923" s="44"/>
    </row>
    <row r="1924" spans="1:33" ht="18.75" x14ac:dyDescent="0.3">
      <c r="A1924" s="71"/>
      <c r="B1924" s="365"/>
      <c r="C1924" s="365"/>
      <c r="D1924" s="365"/>
      <c r="E1924" s="365"/>
      <c r="F1924" s="365"/>
      <c r="G1924" s="365"/>
      <c r="H1924" s="365"/>
      <c r="I1924" s="365"/>
      <c r="J1924" s="365"/>
      <c r="K1924" s="72"/>
      <c r="L1924" s="72"/>
      <c r="M1924" s="72"/>
      <c r="N1924" s="72"/>
      <c r="O1924" s="72"/>
      <c r="P1924" s="72"/>
      <c r="Q1924" s="72"/>
      <c r="R1924" s="72"/>
      <c r="S1924" s="72"/>
      <c r="T1924" s="72"/>
      <c r="U1924" s="72"/>
      <c r="V1924" s="72"/>
      <c r="W1924" s="72"/>
      <c r="X1924" s="72"/>
      <c r="Y1924" s="72"/>
      <c r="Z1924" s="72"/>
      <c r="AA1924" s="72"/>
      <c r="AB1924" s="72"/>
      <c r="AC1924" s="72"/>
      <c r="AD1924" s="72"/>
      <c r="AE1924" s="72"/>
      <c r="AF1924" s="72"/>
      <c r="AG1924" s="44"/>
    </row>
    <row r="1925" spans="1:33" ht="18.75" x14ac:dyDescent="0.3">
      <c r="A1925" s="45"/>
      <c r="B1925" s="366"/>
      <c r="C1925" s="366"/>
      <c r="D1925" s="366"/>
      <c r="E1925" s="366"/>
      <c r="F1925" s="366"/>
      <c r="G1925" s="366"/>
      <c r="H1925" s="366"/>
      <c r="I1925" s="366"/>
      <c r="J1925" s="366"/>
      <c r="K1925" s="366"/>
      <c r="L1925" s="366"/>
      <c r="M1925" s="366"/>
      <c r="N1925" s="366"/>
      <c r="O1925" s="45"/>
      <c r="P1925" s="46"/>
      <c r="Q1925" s="46"/>
      <c r="R1925" s="46"/>
      <c r="S1925" s="46"/>
      <c r="T1925" s="46"/>
      <c r="U1925" s="45"/>
      <c r="V1925" s="45"/>
      <c r="W1925" s="45"/>
      <c r="X1925" s="45"/>
      <c r="Y1925" s="45"/>
      <c r="Z1925" s="45"/>
      <c r="AA1925" s="45"/>
      <c r="AB1925" s="45"/>
      <c r="AC1925" s="45"/>
      <c r="AD1925" s="45"/>
      <c r="AE1925" s="45"/>
      <c r="AF1925" s="45"/>
      <c r="AG1925" s="44"/>
    </row>
    <row r="1926" spans="1:33" ht="23.25" x14ac:dyDescent="0.35">
      <c r="A1926" s="45"/>
      <c r="B1926" s="367" t="s">
        <v>946</v>
      </c>
      <c r="C1926" s="366"/>
      <c r="D1926" s="366"/>
      <c r="E1926" s="366"/>
      <c r="F1926" s="366"/>
      <c r="G1926" s="366"/>
      <c r="H1926" s="366"/>
      <c r="I1926" s="366"/>
      <c r="J1926" s="366"/>
      <c r="K1926" s="366"/>
      <c r="L1926" s="366"/>
      <c r="M1926" s="366"/>
      <c r="N1926" s="366"/>
      <c r="O1926" s="46"/>
      <c r="P1926" s="46"/>
      <c r="Q1926" s="46"/>
      <c r="R1926" s="46"/>
      <c r="S1926" s="46"/>
      <c r="T1926" s="46"/>
      <c r="U1926" s="45"/>
      <c r="V1926" s="45"/>
      <c r="W1926" s="45"/>
      <c r="X1926" s="45"/>
      <c r="Y1926" s="45"/>
      <c r="Z1926" s="45"/>
      <c r="AA1926" s="45"/>
      <c r="AB1926" s="45"/>
      <c r="AC1926" s="45"/>
      <c r="AD1926" s="45"/>
      <c r="AE1926" s="45"/>
      <c r="AF1926" s="45"/>
      <c r="AG1926" s="44"/>
    </row>
    <row r="1927" spans="1:33" ht="19.5" thickBot="1" x14ac:dyDescent="0.35">
      <c r="A1927" s="45"/>
      <c r="B1927" s="366"/>
      <c r="C1927" s="366"/>
      <c r="D1927" s="366"/>
      <c r="E1927" s="366"/>
      <c r="F1927" s="366"/>
      <c r="G1927" s="366"/>
      <c r="H1927" s="366"/>
      <c r="I1927" s="366"/>
      <c r="J1927" s="366"/>
      <c r="K1927" s="366"/>
      <c r="L1927" s="366"/>
      <c r="M1927" s="366"/>
      <c r="N1927" s="366"/>
      <c r="O1927" s="45"/>
      <c r="P1927" s="46"/>
      <c r="Q1927" s="46"/>
      <c r="R1927" s="46"/>
      <c r="S1927" s="46"/>
      <c r="T1927" s="46"/>
      <c r="U1927" s="45"/>
      <c r="V1927" s="45"/>
      <c r="W1927" s="45"/>
      <c r="X1927" s="45"/>
      <c r="Y1927" s="45"/>
      <c r="Z1927" s="45"/>
      <c r="AA1927" s="45"/>
      <c r="AB1927" s="45"/>
      <c r="AC1927" s="45"/>
      <c r="AD1927" s="45"/>
      <c r="AE1927" s="45"/>
      <c r="AF1927" s="45"/>
      <c r="AG1927" s="44"/>
    </row>
    <row r="1928" spans="1:33" ht="19.5" thickBot="1" x14ac:dyDescent="0.35">
      <c r="A1928" s="45"/>
      <c r="B1928" s="1991" t="s">
        <v>1</v>
      </c>
      <c r="C1928" s="1991" t="s">
        <v>356</v>
      </c>
      <c r="D1928" s="1875" t="s">
        <v>381</v>
      </c>
      <c r="E1928" s="1876"/>
      <c r="F1928" s="1877"/>
      <c r="G1928" s="368"/>
      <c r="H1928" s="368"/>
      <c r="I1928" s="366"/>
      <c r="J1928" s="366"/>
      <c r="K1928" s="366"/>
      <c r="L1928" s="366"/>
      <c r="M1928" s="366"/>
      <c r="N1928" s="366"/>
      <c r="O1928" s="46"/>
      <c r="P1928" s="46"/>
      <c r="Q1928" s="46"/>
      <c r="R1928" s="46"/>
      <c r="S1928" s="46"/>
      <c r="T1928" s="46"/>
      <c r="U1928" s="45"/>
      <c r="V1928" s="45"/>
      <c r="W1928" s="45"/>
      <c r="X1928" s="45"/>
      <c r="Y1928" s="45"/>
      <c r="Z1928" s="45"/>
      <c r="AA1928" s="45"/>
      <c r="AB1928" s="45"/>
      <c r="AC1928" s="45"/>
      <c r="AD1928" s="45"/>
      <c r="AE1928" s="45"/>
      <c r="AF1928" s="45"/>
      <c r="AG1928" s="44"/>
    </row>
    <row r="1929" spans="1:33" ht="51.75" thickBot="1" x14ac:dyDescent="0.35">
      <c r="A1929" s="45"/>
      <c r="B1929" s="1992"/>
      <c r="C1929" s="1992"/>
      <c r="D1929" s="362" t="s">
        <v>358</v>
      </c>
      <c r="E1929" s="362" t="s">
        <v>359</v>
      </c>
      <c r="F1929" s="362" t="s">
        <v>360</v>
      </c>
      <c r="G1929" s="185" t="s">
        <v>0</v>
      </c>
      <c r="H1929" s="185" t="s">
        <v>336</v>
      </c>
      <c r="I1929" s="366"/>
      <c r="J1929" s="366"/>
      <c r="K1929" s="366"/>
      <c r="L1929" s="366"/>
      <c r="M1929" s="366"/>
      <c r="N1929" s="366"/>
      <c r="O1929" s="46"/>
      <c r="P1929" s="46"/>
      <c r="Q1929" s="46"/>
      <c r="R1929" s="46"/>
      <c r="S1929" s="46"/>
      <c r="T1929" s="46"/>
      <c r="U1929" s="45"/>
      <c r="V1929" s="45"/>
      <c r="W1929" s="45"/>
      <c r="X1929" s="45"/>
      <c r="Y1929" s="45"/>
      <c r="Z1929" s="45"/>
      <c r="AA1929" s="45"/>
      <c r="AB1929" s="45"/>
      <c r="AC1929" s="45"/>
      <c r="AD1929" s="45"/>
      <c r="AE1929" s="45"/>
      <c r="AF1929" s="45"/>
      <c r="AG1929" s="44"/>
    </row>
    <row r="1930" spans="1:33" ht="23.25" thickBot="1" x14ac:dyDescent="0.35">
      <c r="A1930" s="45"/>
      <c r="B1930" s="341">
        <v>1</v>
      </c>
      <c r="C1930" s="363" t="s">
        <v>382</v>
      </c>
      <c r="D1930" s="293"/>
      <c r="E1930" s="293"/>
      <c r="F1930" s="293"/>
      <c r="G1930" s="347">
        <f>SUM(D1930:F1930)</f>
        <v>0</v>
      </c>
      <c r="H1930" s="293"/>
      <c r="I1930" s="366"/>
      <c r="J1930" s="366"/>
      <c r="K1930" s="366"/>
      <c r="L1930" s="366"/>
      <c r="M1930" s="366"/>
      <c r="N1930" s="366"/>
      <c r="O1930" s="46"/>
      <c r="P1930" s="46"/>
      <c r="Q1930" s="46"/>
      <c r="R1930" s="46"/>
      <c r="S1930" s="46"/>
      <c r="T1930" s="46"/>
      <c r="U1930" s="45"/>
      <c r="V1930" s="45"/>
      <c r="W1930" s="45"/>
      <c r="X1930" s="45"/>
      <c r="Y1930" s="45"/>
      <c r="Z1930" s="45"/>
      <c r="AA1930" s="45"/>
      <c r="AB1930" s="45"/>
      <c r="AC1930" s="45"/>
      <c r="AD1930" s="45"/>
      <c r="AE1930" s="45"/>
      <c r="AF1930" s="45"/>
      <c r="AG1930" s="44"/>
    </row>
    <row r="1931" spans="1:33" ht="23.25" thickBot="1" x14ac:dyDescent="0.35">
      <c r="A1931" s="45"/>
      <c r="B1931" s="341">
        <v>2</v>
      </c>
      <c r="C1931" s="363" t="s">
        <v>383</v>
      </c>
      <c r="D1931" s="293"/>
      <c r="E1931" s="293"/>
      <c r="F1931" s="293"/>
      <c r="G1931" s="347">
        <f t="shared" ref="G1931:G1950" si="158">SUM(D1931:F1931)</f>
        <v>0</v>
      </c>
      <c r="H1931" s="293"/>
      <c r="I1931" s="366"/>
      <c r="J1931" s="366"/>
      <c r="K1931" s="366"/>
      <c r="L1931" s="366"/>
      <c r="M1931" s="366"/>
      <c r="N1931" s="366"/>
      <c r="O1931" s="46"/>
      <c r="P1931" s="46"/>
      <c r="Q1931" s="46"/>
      <c r="R1931" s="46"/>
      <c r="S1931" s="46"/>
      <c r="T1931" s="46"/>
      <c r="U1931" s="45"/>
      <c r="V1931" s="45"/>
      <c r="W1931" s="45"/>
      <c r="X1931" s="45"/>
      <c r="Y1931" s="45"/>
      <c r="Z1931" s="45"/>
      <c r="AA1931" s="45"/>
      <c r="AB1931" s="45"/>
      <c r="AC1931" s="45"/>
      <c r="AD1931" s="45"/>
      <c r="AE1931" s="45"/>
      <c r="AF1931" s="45"/>
      <c r="AG1931" s="44"/>
    </row>
    <row r="1932" spans="1:33" ht="41.25" thickBot="1" x14ac:dyDescent="0.35">
      <c r="A1932" s="45"/>
      <c r="B1932" s="341">
        <v>3</v>
      </c>
      <c r="C1932" s="363" t="s">
        <v>384</v>
      </c>
      <c r="D1932" s="293"/>
      <c r="E1932" s="293"/>
      <c r="F1932" s="293"/>
      <c r="G1932" s="347">
        <f t="shared" si="158"/>
        <v>0</v>
      </c>
      <c r="H1932" s="293"/>
      <c r="I1932" s="366"/>
      <c r="J1932" s="366"/>
      <c r="K1932" s="366"/>
      <c r="L1932" s="366"/>
      <c r="M1932" s="366"/>
      <c r="N1932" s="366"/>
      <c r="O1932" s="46"/>
      <c r="P1932" s="46"/>
      <c r="Q1932" s="46"/>
      <c r="R1932" s="46"/>
      <c r="S1932" s="46"/>
      <c r="T1932" s="46"/>
      <c r="U1932" s="45"/>
      <c r="V1932" s="45"/>
      <c r="W1932" s="45"/>
      <c r="X1932" s="45"/>
      <c r="Y1932" s="45"/>
      <c r="Z1932" s="45"/>
      <c r="AA1932" s="45"/>
      <c r="AB1932" s="45"/>
      <c r="AC1932" s="45"/>
      <c r="AD1932" s="45"/>
      <c r="AE1932" s="45"/>
      <c r="AF1932" s="45"/>
      <c r="AG1932" s="44"/>
    </row>
    <row r="1933" spans="1:33" ht="41.25" thickBot="1" x14ac:dyDescent="0.35">
      <c r="A1933" s="45"/>
      <c r="B1933" s="341">
        <v>4</v>
      </c>
      <c r="C1933" s="363" t="s">
        <v>385</v>
      </c>
      <c r="D1933" s="293"/>
      <c r="E1933" s="293"/>
      <c r="F1933" s="293"/>
      <c r="G1933" s="347">
        <f t="shared" si="158"/>
        <v>0</v>
      </c>
      <c r="H1933" s="293"/>
      <c r="I1933" s="366"/>
      <c r="J1933" s="366"/>
      <c r="K1933" s="366"/>
      <c r="L1933" s="366"/>
      <c r="M1933" s="366"/>
      <c r="N1933" s="366"/>
      <c r="O1933" s="46"/>
      <c r="P1933" s="46"/>
      <c r="Q1933" s="46"/>
      <c r="R1933" s="46"/>
      <c r="S1933" s="46"/>
      <c r="T1933" s="46"/>
      <c r="U1933" s="45"/>
      <c r="V1933" s="45"/>
      <c r="W1933" s="45"/>
      <c r="X1933" s="45"/>
      <c r="Y1933" s="45"/>
      <c r="Z1933" s="45"/>
      <c r="AA1933" s="45"/>
      <c r="AB1933" s="45"/>
      <c r="AC1933" s="45"/>
      <c r="AD1933" s="45"/>
      <c r="AE1933" s="45"/>
      <c r="AF1933" s="45"/>
      <c r="AG1933" s="44"/>
    </row>
    <row r="1934" spans="1:33" ht="23.25" thickBot="1" x14ac:dyDescent="0.35">
      <c r="A1934" s="45"/>
      <c r="B1934" s="341">
        <v>5</v>
      </c>
      <c r="C1934" s="363" t="s">
        <v>386</v>
      </c>
      <c r="D1934" s="293"/>
      <c r="E1934" s="293"/>
      <c r="F1934" s="293"/>
      <c r="G1934" s="347">
        <f t="shared" si="158"/>
        <v>0</v>
      </c>
      <c r="H1934" s="293"/>
      <c r="I1934" s="366"/>
      <c r="J1934" s="366"/>
      <c r="K1934" s="366"/>
      <c r="L1934" s="366"/>
      <c r="M1934" s="366"/>
      <c r="N1934" s="366"/>
      <c r="O1934" s="46"/>
      <c r="P1934" s="46"/>
      <c r="Q1934" s="46"/>
      <c r="R1934" s="46"/>
      <c r="S1934" s="46"/>
      <c r="T1934" s="46"/>
      <c r="U1934" s="45"/>
      <c r="V1934" s="45"/>
      <c r="W1934" s="45"/>
      <c r="X1934" s="45"/>
      <c r="Y1934" s="45"/>
      <c r="Z1934" s="45"/>
      <c r="AA1934" s="45"/>
      <c r="AB1934" s="45"/>
      <c r="AC1934" s="45"/>
      <c r="AD1934" s="45"/>
      <c r="AE1934" s="45"/>
      <c r="AF1934" s="45"/>
      <c r="AG1934" s="44"/>
    </row>
    <row r="1935" spans="1:33" ht="23.25" thickBot="1" x14ac:dyDescent="0.35">
      <c r="A1935" s="45"/>
      <c r="B1935" s="341">
        <v>6</v>
      </c>
      <c r="C1935" s="363" t="s">
        <v>387</v>
      </c>
      <c r="D1935" s="293"/>
      <c r="E1935" s="293"/>
      <c r="F1935" s="293"/>
      <c r="G1935" s="347">
        <f t="shared" si="158"/>
        <v>0</v>
      </c>
      <c r="H1935" s="293"/>
      <c r="I1935" s="366"/>
      <c r="J1935" s="366"/>
      <c r="K1935" s="366"/>
      <c r="L1935" s="366"/>
      <c r="M1935" s="366"/>
      <c r="N1935" s="366"/>
      <c r="O1935" s="366"/>
      <c r="P1935" s="366"/>
      <c r="Q1935" s="366"/>
      <c r="R1935" s="366"/>
      <c r="S1935" s="366"/>
      <c r="T1935" s="366"/>
      <c r="U1935" s="366"/>
      <c r="V1935" s="366"/>
      <c r="W1935" s="366"/>
      <c r="X1935" s="366"/>
      <c r="Y1935" s="366"/>
      <c r="Z1935" s="366"/>
      <c r="AA1935" s="45"/>
      <c r="AB1935" s="45"/>
      <c r="AC1935" s="45"/>
      <c r="AD1935" s="45"/>
      <c r="AE1935" s="45"/>
      <c r="AF1935" s="45"/>
      <c r="AG1935" s="44"/>
    </row>
    <row r="1936" spans="1:33" ht="23.25" thickBot="1" x14ac:dyDescent="0.35">
      <c r="A1936" s="45"/>
      <c r="B1936" s="341">
        <v>7</v>
      </c>
      <c r="C1936" s="363" t="s">
        <v>388</v>
      </c>
      <c r="D1936" s="293"/>
      <c r="E1936" s="293"/>
      <c r="F1936" s="293"/>
      <c r="G1936" s="347">
        <f t="shared" si="158"/>
        <v>0</v>
      </c>
      <c r="H1936" s="293"/>
      <c r="I1936" s="366"/>
      <c r="J1936" s="366"/>
      <c r="K1936" s="366"/>
      <c r="L1936" s="366"/>
      <c r="M1936" s="366"/>
      <c r="N1936" s="366"/>
      <c r="O1936" s="366"/>
      <c r="P1936" s="366"/>
      <c r="Q1936" s="366"/>
      <c r="R1936" s="366"/>
      <c r="S1936" s="366"/>
      <c r="T1936" s="366"/>
      <c r="U1936" s="366"/>
      <c r="V1936" s="366"/>
      <c r="W1936" s="366"/>
      <c r="X1936" s="366"/>
      <c r="Y1936" s="366"/>
      <c r="Z1936" s="366"/>
      <c r="AA1936" s="45"/>
      <c r="AB1936" s="45"/>
      <c r="AC1936" s="45"/>
      <c r="AD1936" s="45"/>
      <c r="AE1936" s="45"/>
      <c r="AF1936" s="45"/>
      <c r="AG1936" s="44"/>
    </row>
    <row r="1937" spans="1:33" ht="23.25" thickBot="1" x14ac:dyDescent="0.35">
      <c r="A1937" s="45"/>
      <c r="B1937" s="341">
        <v>8</v>
      </c>
      <c r="C1937" s="363" t="s">
        <v>389</v>
      </c>
      <c r="D1937" s="293"/>
      <c r="E1937" s="293"/>
      <c r="F1937" s="293"/>
      <c r="G1937" s="347">
        <f t="shared" si="158"/>
        <v>0</v>
      </c>
      <c r="H1937" s="293"/>
      <c r="I1937" s="366"/>
      <c r="J1937" s="366"/>
      <c r="K1937" s="366"/>
      <c r="L1937" s="366"/>
      <c r="M1937" s="366"/>
      <c r="N1937" s="366"/>
      <c r="O1937" s="366"/>
      <c r="P1937" s="366"/>
      <c r="Q1937" s="366"/>
      <c r="R1937" s="366"/>
      <c r="S1937" s="366"/>
      <c r="T1937" s="366"/>
      <c r="U1937" s="366"/>
      <c r="V1937" s="366"/>
      <c r="W1937" s="366"/>
      <c r="X1937" s="366"/>
      <c r="Y1937" s="366"/>
      <c r="Z1937" s="366"/>
      <c r="AA1937" s="45"/>
      <c r="AB1937" s="45"/>
      <c r="AC1937" s="45"/>
      <c r="AD1937" s="45"/>
      <c r="AE1937" s="45"/>
      <c r="AF1937" s="45"/>
      <c r="AG1937" s="44"/>
    </row>
    <row r="1938" spans="1:33" ht="23.25" thickBot="1" x14ac:dyDescent="0.35">
      <c r="A1938" s="45"/>
      <c r="B1938" s="341">
        <v>9</v>
      </c>
      <c r="C1938" s="363" t="s">
        <v>390</v>
      </c>
      <c r="D1938" s="293"/>
      <c r="E1938" s="293"/>
      <c r="F1938" s="293"/>
      <c r="G1938" s="347">
        <f t="shared" si="158"/>
        <v>0</v>
      </c>
      <c r="H1938" s="293"/>
      <c r="I1938" s="366"/>
      <c r="J1938" s="366"/>
      <c r="K1938" s="366"/>
      <c r="L1938" s="366"/>
      <c r="M1938" s="366"/>
      <c r="N1938" s="366"/>
      <c r="O1938" s="366"/>
      <c r="P1938" s="366"/>
      <c r="Q1938" s="366"/>
      <c r="R1938" s="366"/>
      <c r="S1938" s="366"/>
      <c r="T1938" s="366"/>
      <c r="U1938" s="366"/>
      <c r="V1938" s="366"/>
      <c r="W1938" s="366"/>
      <c r="X1938" s="366"/>
      <c r="Y1938" s="366"/>
      <c r="Z1938" s="366"/>
      <c r="AA1938" s="45"/>
      <c r="AB1938" s="45"/>
      <c r="AC1938" s="45"/>
      <c r="AD1938" s="45"/>
      <c r="AE1938" s="45"/>
      <c r="AF1938" s="45"/>
      <c r="AG1938" s="44"/>
    </row>
    <row r="1939" spans="1:33" ht="23.25" thickBot="1" x14ac:dyDescent="0.35">
      <c r="A1939" s="45"/>
      <c r="B1939" s="341">
        <v>10</v>
      </c>
      <c r="C1939" s="363" t="s">
        <v>391</v>
      </c>
      <c r="D1939" s="293"/>
      <c r="E1939" s="293"/>
      <c r="F1939" s="293"/>
      <c r="G1939" s="347">
        <f t="shared" si="158"/>
        <v>0</v>
      </c>
      <c r="H1939" s="293"/>
      <c r="I1939" s="366"/>
      <c r="J1939" s="366"/>
      <c r="K1939" s="366"/>
      <c r="L1939" s="366"/>
      <c r="M1939" s="366"/>
      <c r="N1939" s="366"/>
      <c r="O1939" s="366"/>
      <c r="P1939" s="366"/>
      <c r="Q1939" s="366"/>
      <c r="R1939" s="366"/>
      <c r="S1939" s="366"/>
      <c r="T1939" s="366"/>
      <c r="U1939" s="366"/>
      <c r="V1939" s="366"/>
      <c r="W1939" s="366"/>
      <c r="X1939" s="366"/>
      <c r="Y1939" s="366"/>
      <c r="Z1939" s="366"/>
      <c r="AA1939" s="45"/>
      <c r="AB1939" s="45"/>
      <c r="AC1939" s="45"/>
      <c r="AD1939" s="45"/>
      <c r="AE1939" s="45"/>
      <c r="AF1939" s="45"/>
      <c r="AG1939" s="44"/>
    </row>
    <row r="1940" spans="1:33" ht="23.25" thickBot="1" x14ac:dyDescent="0.35">
      <c r="A1940" s="45"/>
      <c r="B1940" s="341">
        <v>11</v>
      </c>
      <c r="C1940" s="363" t="s">
        <v>392</v>
      </c>
      <c r="D1940" s="293"/>
      <c r="E1940" s="293"/>
      <c r="F1940" s="293"/>
      <c r="G1940" s="347">
        <f t="shared" si="158"/>
        <v>0</v>
      </c>
      <c r="H1940" s="293"/>
      <c r="I1940" s="366"/>
      <c r="J1940" s="366"/>
      <c r="K1940" s="366"/>
      <c r="L1940" s="366"/>
      <c r="M1940" s="366"/>
      <c r="N1940" s="366"/>
      <c r="O1940" s="366"/>
      <c r="P1940" s="366"/>
      <c r="Q1940" s="366"/>
      <c r="R1940" s="366"/>
      <c r="S1940" s="366"/>
      <c r="T1940" s="366"/>
      <c r="U1940" s="366"/>
      <c r="V1940" s="366"/>
      <c r="W1940" s="366"/>
      <c r="X1940" s="366"/>
      <c r="Y1940" s="366"/>
      <c r="Z1940" s="366"/>
      <c r="AA1940" s="45"/>
      <c r="AB1940" s="45"/>
      <c r="AC1940" s="45"/>
      <c r="AD1940" s="45"/>
      <c r="AE1940" s="45"/>
      <c r="AF1940" s="45"/>
      <c r="AG1940" s="44"/>
    </row>
    <row r="1941" spans="1:33" ht="23.25" thickBot="1" x14ac:dyDescent="0.35">
      <c r="A1941" s="45"/>
      <c r="B1941" s="341">
        <v>12</v>
      </c>
      <c r="C1941" s="363" t="s">
        <v>393</v>
      </c>
      <c r="D1941" s="293"/>
      <c r="E1941" s="293"/>
      <c r="F1941" s="293"/>
      <c r="G1941" s="347">
        <f t="shared" si="158"/>
        <v>0</v>
      </c>
      <c r="H1941" s="293"/>
      <c r="I1941" s="366"/>
      <c r="J1941" s="366"/>
      <c r="K1941" s="366"/>
      <c r="L1941" s="366"/>
      <c r="M1941" s="366"/>
      <c r="N1941" s="366"/>
      <c r="O1941" s="366"/>
      <c r="P1941" s="366"/>
      <c r="Q1941" s="366"/>
      <c r="R1941" s="366"/>
      <c r="S1941" s="366"/>
      <c r="T1941" s="366"/>
      <c r="U1941" s="366"/>
      <c r="V1941" s="366"/>
      <c r="W1941" s="366"/>
      <c r="X1941" s="366"/>
      <c r="Y1941" s="366"/>
      <c r="Z1941" s="366"/>
      <c r="AA1941" s="45"/>
      <c r="AB1941" s="45"/>
      <c r="AC1941" s="45"/>
      <c r="AD1941" s="45"/>
      <c r="AE1941" s="45"/>
      <c r="AF1941" s="45"/>
      <c r="AG1941" s="44"/>
    </row>
    <row r="1942" spans="1:33" ht="23.25" thickBot="1" x14ac:dyDescent="0.35">
      <c r="A1942" s="45"/>
      <c r="B1942" s="341">
        <v>13</v>
      </c>
      <c r="C1942" s="363" t="s">
        <v>394</v>
      </c>
      <c r="D1942" s="293"/>
      <c r="E1942" s="293"/>
      <c r="F1942" s="293"/>
      <c r="G1942" s="347">
        <f t="shared" si="158"/>
        <v>0</v>
      </c>
      <c r="H1942" s="293"/>
      <c r="I1942" s="366"/>
      <c r="J1942" s="366"/>
      <c r="K1942" s="366"/>
      <c r="L1942" s="366"/>
      <c r="M1942" s="366"/>
      <c r="N1942" s="366"/>
      <c r="O1942" s="366"/>
      <c r="P1942" s="366"/>
      <c r="Q1942" s="366"/>
      <c r="R1942" s="366"/>
      <c r="S1942" s="366"/>
      <c r="T1942" s="366"/>
      <c r="U1942" s="366"/>
      <c r="V1942" s="366"/>
      <c r="W1942" s="366"/>
      <c r="X1942" s="366"/>
      <c r="Y1942" s="366"/>
      <c r="Z1942" s="366"/>
      <c r="AA1942" s="45"/>
      <c r="AB1942" s="45"/>
      <c r="AC1942" s="45"/>
      <c r="AD1942" s="45"/>
      <c r="AE1942" s="45"/>
      <c r="AF1942" s="45"/>
      <c r="AG1942" s="44"/>
    </row>
    <row r="1943" spans="1:33" ht="23.25" thickBot="1" x14ac:dyDescent="0.35">
      <c r="A1943" s="45"/>
      <c r="B1943" s="341">
        <v>14</v>
      </c>
      <c r="C1943" s="363" t="s">
        <v>395</v>
      </c>
      <c r="D1943" s="293"/>
      <c r="E1943" s="293"/>
      <c r="F1943" s="293"/>
      <c r="G1943" s="347">
        <f t="shared" si="158"/>
        <v>0</v>
      </c>
      <c r="H1943" s="293"/>
      <c r="I1943" s="366"/>
      <c r="J1943" s="366"/>
      <c r="K1943" s="366"/>
      <c r="L1943" s="366"/>
      <c r="M1943" s="366"/>
      <c r="N1943" s="366"/>
      <c r="O1943" s="366"/>
      <c r="P1943" s="366"/>
      <c r="Q1943" s="366"/>
      <c r="R1943" s="366"/>
      <c r="S1943" s="366"/>
      <c r="T1943" s="366"/>
      <c r="U1943" s="366"/>
      <c r="V1943" s="366"/>
      <c r="W1943" s="366"/>
      <c r="X1943" s="366"/>
      <c r="Y1943" s="366"/>
      <c r="Z1943" s="366"/>
      <c r="AA1943" s="45"/>
      <c r="AB1943" s="45"/>
      <c r="AC1943" s="45"/>
      <c r="AD1943" s="45"/>
      <c r="AE1943" s="45"/>
      <c r="AF1943" s="45"/>
      <c r="AG1943" s="44"/>
    </row>
    <row r="1944" spans="1:33" ht="23.25" thickBot="1" x14ac:dyDescent="0.35">
      <c r="A1944" s="45"/>
      <c r="B1944" s="341">
        <v>15</v>
      </c>
      <c r="C1944" s="363" t="s">
        <v>396</v>
      </c>
      <c r="D1944" s="293"/>
      <c r="E1944" s="293"/>
      <c r="F1944" s="293"/>
      <c r="G1944" s="347">
        <f t="shared" si="158"/>
        <v>0</v>
      </c>
      <c r="H1944" s="293"/>
      <c r="I1944" s="366"/>
      <c r="J1944" s="366"/>
      <c r="K1944" s="366"/>
      <c r="L1944" s="366"/>
      <c r="M1944" s="366"/>
      <c r="N1944" s="366"/>
      <c r="O1944" s="366"/>
      <c r="P1944" s="366"/>
      <c r="Q1944" s="366"/>
      <c r="R1944" s="366"/>
      <c r="S1944" s="366"/>
      <c r="T1944" s="366"/>
      <c r="U1944" s="366"/>
      <c r="V1944" s="366"/>
      <c r="W1944" s="366"/>
      <c r="X1944" s="366"/>
      <c r="Y1944" s="366"/>
      <c r="Z1944" s="366"/>
      <c r="AA1944" s="45"/>
      <c r="AB1944" s="45"/>
      <c r="AC1944" s="45"/>
      <c r="AD1944" s="45"/>
      <c r="AE1944" s="45"/>
      <c r="AF1944" s="45"/>
      <c r="AG1944" s="44"/>
    </row>
    <row r="1945" spans="1:33" ht="23.25" thickBot="1" x14ac:dyDescent="0.35">
      <c r="A1945" s="45"/>
      <c r="B1945" s="341">
        <v>16</v>
      </c>
      <c r="C1945" s="363" t="s">
        <v>397</v>
      </c>
      <c r="D1945" s="293"/>
      <c r="E1945" s="293"/>
      <c r="F1945" s="293"/>
      <c r="G1945" s="347">
        <f t="shared" si="158"/>
        <v>0</v>
      </c>
      <c r="H1945" s="293"/>
      <c r="I1945" s="366"/>
      <c r="J1945" s="366"/>
      <c r="K1945" s="366"/>
      <c r="L1945" s="366"/>
      <c r="M1945" s="366"/>
      <c r="N1945" s="366"/>
      <c r="O1945" s="366"/>
      <c r="P1945" s="366"/>
      <c r="Q1945" s="366"/>
      <c r="R1945" s="366"/>
      <c r="S1945" s="366"/>
      <c r="T1945" s="366"/>
      <c r="U1945" s="366"/>
      <c r="V1945" s="366"/>
      <c r="W1945" s="366"/>
      <c r="X1945" s="366"/>
      <c r="Y1945" s="366"/>
      <c r="Z1945" s="366"/>
      <c r="AA1945" s="45"/>
      <c r="AB1945" s="45"/>
      <c r="AC1945" s="45"/>
      <c r="AD1945" s="45"/>
      <c r="AE1945" s="45"/>
      <c r="AF1945" s="45"/>
      <c r="AG1945" s="44"/>
    </row>
    <row r="1946" spans="1:33" ht="23.25" thickBot="1" x14ac:dyDescent="0.35">
      <c r="A1946" s="45"/>
      <c r="B1946" s="341">
        <v>17</v>
      </c>
      <c r="C1946" s="363" t="s">
        <v>398</v>
      </c>
      <c r="D1946" s="293"/>
      <c r="E1946" s="293"/>
      <c r="F1946" s="293"/>
      <c r="G1946" s="347">
        <f t="shared" si="158"/>
        <v>0</v>
      </c>
      <c r="H1946" s="293"/>
      <c r="I1946" s="366"/>
      <c r="J1946" s="366"/>
      <c r="K1946" s="366"/>
      <c r="L1946" s="366"/>
      <c r="M1946" s="366"/>
      <c r="N1946" s="366"/>
      <c r="O1946" s="366"/>
      <c r="P1946" s="366"/>
      <c r="Q1946" s="366"/>
      <c r="R1946" s="366"/>
      <c r="S1946" s="366"/>
      <c r="T1946" s="366"/>
      <c r="U1946" s="366"/>
      <c r="V1946" s="366"/>
      <c r="W1946" s="366"/>
      <c r="X1946" s="366"/>
      <c r="Y1946" s="366"/>
      <c r="Z1946" s="366"/>
      <c r="AA1946" s="45"/>
      <c r="AB1946" s="45"/>
      <c r="AC1946" s="45"/>
      <c r="AD1946" s="45"/>
      <c r="AE1946" s="45"/>
      <c r="AF1946" s="45"/>
      <c r="AG1946" s="44"/>
    </row>
    <row r="1947" spans="1:33" ht="41.25" thickBot="1" x14ac:dyDescent="0.35">
      <c r="A1947" s="45"/>
      <c r="B1947" s="341">
        <v>18</v>
      </c>
      <c r="C1947" s="363" t="s">
        <v>399</v>
      </c>
      <c r="D1947" s="293"/>
      <c r="E1947" s="293"/>
      <c r="F1947" s="293"/>
      <c r="G1947" s="347">
        <f t="shared" si="158"/>
        <v>0</v>
      </c>
      <c r="H1947" s="293"/>
      <c r="I1947" s="366"/>
      <c r="J1947" s="366"/>
      <c r="K1947" s="366"/>
      <c r="L1947" s="366"/>
      <c r="M1947" s="366"/>
      <c r="N1947" s="366"/>
      <c r="O1947" s="366"/>
      <c r="P1947" s="366"/>
      <c r="Q1947" s="366"/>
      <c r="R1947" s="366"/>
      <c r="S1947" s="366"/>
      <c r="T1947" s="366"/>
      <c r="U1947" s="366"/>
      <c r="V1947" s="366"/>
      <c r="W1947" s="366"/>
      <c r="X1947" s="366"/>
      <c r="Y1947" s="366"/>
      <c r="Z1947" s="366"/>
      <c r="AA1947" s="45"/>
      <c r="AB1947" s="45"/>
      <c r="AC1947" s="45"/>
      <c r="AD1947" s="45"/>
      <c r="AE1947" s="45"/>
      <c r="AF1947" s="45"/>
      <c r="AG1947" s="44"/>
    </row>
    <row r="1948" spans="1:33" ht="41.25" thickBot="1" x14ac:dyDescent="0.35">
      <c r="A1948" s="45"/>
      <c r="B1948" s="341">
        <v>19</v>
      </c>
      <c r="C1948" s="363" t="s">
        <v>400</v>
      </c>
      <c r="D1948" s="293"/>
      <c r="E1948" s="293"/>
      <c r="F1948" s="293"/>
      <c r="G1948" s="347">
        <f t="shared" si="158"/>
        <v>0</v>
      </c>
      <c r="H1948" s="293"/>
      <c r="I1948" s="366"/>
      <c r="J1948" s="366"/>
      <c r="K1948" s="366"/>
      <c r="L1948" s="366"/>
      <c r="M1948" s="366"/>
      <c r="N1948" s="366"/>
      <c r="O1948" s="366"/>
      <c r="P1948" s="366"/>
      <c r="Q1948" s="366"/>
      <c r="R1948" s="366"/>
      <c r="S1948" s="366"/>
      <c r="T1948" s="366"/>
      <c r="U1948" s="366"/>
      <c r="V1948" s="366"/>
      <c r="W1948" s="366"/>
      <c r="X1948" s="366"/>
      <c r="Y1948" s="366"/>
      <c r="Z1948" s="366"/>
      <c r="AA1948" s="45"/>
      <c r="AB1948" s="45"/>
      <c r="AC1948" s="45"/>
      <c r="AD1948" s="45"/>
      <c r="AE1948" s="45"/>
      <c r="AF1948" s="45"/>
      <c r="AG1948" s="44"/>
    </row>
    <row r="1949" spans="1:33" ht="41.25" thickBot="1" x14ac:dyDescent="0.35">
      <c r="A1949" s="45"/>
      <c r="B1949" s="341">
        <v>20</v>
      </c>
      <c r="C1949" s="363" t="s">
        <v>401</v>
      </c>
      <c r="D1949" s="293"/>
      <c r="E1949" s="293"/>
      <c r="F1949" s="293"/>
      <c r="G1949" s="347">
        <f t="shared" si="158"/>
        <v>0</v>
      </c>
      <c r="H1949" s="293"/>
      <c r="I1949" s="366"/>
      <c r="J1949" s="366"/>
      <c r="K1949" s="366"/>
      <c r="L1949" s="366"/>
      <c r="M1949" s="366"/>
      <c r="N1949" s="366"/>
      <c r="O1949" s="366"/>
      <c r="P1949" s="366"/>
      <c r="Q1949" s="366"/>
      <c r="R1949" s="366"/>
      <c r="S1949" s="366"/>
      <c r="T1949" s="366"/>
      <c r="U1949" s="366"/>
      <c r="V1949" s="366"/>
      <c r="W1949" s="366"/>
      <c r="X1949" s="366"/>
      <c r="Y1949" s="366"/>
      <c r="Z1949" s="366"/>
      <c r="AA1949" s="45"/>
      <c r="AB1949" s="45"/>
      <c r="AC1949" s="45"/>
      <c r="AD1949" s="45"/>
      <c r="AE1949" s="45"/>
      <c r="AF1949" s="45"/>
      <c r="AG1949" s="44"/>
    </row>
    <row r="1950" spans="1:33" ht="41.25" thickBot="1" x14ac:dyDescent="0.35">
      <c r="A1950" s="45"/>
      <c r="B1950" s="341">
        <v>21</v>
      </c>
      <c r="C1950" s="363" t="s">
        <v>402</v>
      </c>
      <c r="D1950" s="293"/>
      <c r="E1950" s="293"/>
      <c r="F1950" s="293"/>
      <c r="G1950" s="347">
        <f t="shared" si="158"/>
        <v>0</v>
      </c>
      <c r="H1950" s="293"/>
      <c r="I1950" s="366"/>
      <c r="J1950" s="366"/>
      <c r="K1950" s="366"/>
      <c r="L1950" s="366"/>
      <c r="M1950" s="366"/>
      <c r="N1950" s="366"/>
      <c r="O1950" s="366"/>
      <c r="P1950" s="366"/>
      <c r="Q1950" s="366"/>
      <c r="R1950" s="366"/>
      <c r="S1950" s="366"/>
      <c r="T1950" s="366"/>
      <c r="U1950" s="366"/>
      <c r="V1950" s="366"/>
      <c r="W1950" s="366"/>
      <c r="X1950" s="366"/>
      <c r="Y1950" s="366"/>
      <c r="Z1950" s="366"/>
      <c r="AA1950" s="45"/>
      <c r="AB1950" s="45"/>
      <c r="AC1950" s="45"/>
      <c r="AD1950" s="45"/>
      <c r="AE1950" s="45"/>
      <c r="AF1950" s="45"/>
      <c r="AG1950" s="44"/>
    </row>
    <row r="1951" spans="1:33" ht="21" thickBot="1" x14ac:dyDescent="0.35">
      <c r="A1951" s="45"/>
      <c r="B1951" s="341">
        <v>22</v>
      </c>
      <c r="C1951" s="363" t="s">
        <v>380</v>
      </c>
      <c r="D1951" s="1432"/>
      <c r="E1951" s="1432"/>
      <c r="F1951" s="1432"/>
      <c r="G1951" s="363"/>
      <c r="H1951" s="1432"/>
      <c r="I1951" s="366"/>
      <c r="J1951" s="366"/>
      <c r="K1951" s="366"/>
      <c r="L1951" s="366"/>
      <c r="M1951" s="366"/>
      <c r="N1951" s="366"/>
      <c r="O1951" s="366"/>
      <c r="P1951" s="366"/>
      <c r="Q1951" s="366"/>
      <c r="R1951" s="366"/>
      <c r="S1951" s="366"/>
      <c r="T1951" s="366"/>
      <c r="U1951" s="366"/>
      <c r="V1951" s="366"/>
      <c r="W1951" s="366"/>
      <c r="X1951" s="366"/>
      <c r="Y1951" s="366"/>
      <c r="Z1951" s="366"/>
      <c r="AA1951" s="45"/>
      <c r="AB1951" s="45"/>
      <c r="AC1951" s="45"/>
      <c r="AD1951" s="45"/>
      <c r="AE1951" s="45"/>
      <c r="AF1951" s="45"/>
      <c r="AG1951" s="44"/>
    </row>
    <row r="1952" spans="1:33" ht="23.25" thickBot="1" x14ac:dyDescent="0.35">
      <c r="A1952" s="45"/>
      <c r="B1952" s="341">
        <v>23</v>
      </c>
      <c r="C1952" s="1411"/>
      <c r="D1952" s="1411"/>
      <c r="E1952" s="1411"/>
      <c r="F1952" s="1411"/>
      <c r="G1952" s="347">
        <f>SUM(D1952:F1952)</f>
        <v>0</v>
      </c>
      <c r="H1952" s="1411"/>
      <c r="I1952" s="366"/>
      <c r="J1952" s="366"/>
      <c r="K1952" s="366"/>
      <c r="L1952" s="366"/>
      <c r="M1952" s="366"/>
      <c r="N1952" s="366"/>
      <c r="O1952" s="366"/>
      <c r="P1952" s="366"/>
      <c r="Q1952" s="366"/>
      <c r="R1952" s="366"/>
      <c r="S1952" s="366"/>
      <c r="T1952" s="366"/>
      <c r="U1952" s="366"/>
      <c r="V1952" s="366"/>
      <c r="W1952" s="366"/>
      <c r="X1952" s="366"/>
      <c r="Y1952" s="366"/>
      <c r="Z1952" s="366"/>
      <c r="AA1952" s="45"/>
      <c r="AB1952" s="45"/>
      <c r="AC1952" s="45"/>
      <c r="AD1952" s="45"/>
      <c r="AE1952" s="45"/>
      <c r="AF1952" s="45"/>
      <c r="AG1952" s="44"/>
    </row>
    <row r="1953" spans="1:33" ht="23.25" thickBot="1" x14ac:dyDescent="0.35">
      <c r="A1953" s="45"/>
      <c r="B1953" s="341">
        <v>24</v>
      </c>
      <c r="C1953" s="1411"/>
      <c r="D1953" s="1411"/>
      <c r="E1953" s="1411"/>
      <c r="F1953" s="1411"/>
      <c r="G1953" s="347">
        <f t="shared" ref="G1953:G1968" si="159">SUM(D1953:F1953)</f>
        <v>0</v>
      </c>
      <c r="H1953" s="1411"/>
      <c r="I1953" s="366"/>
      <c r="J1953" s="366"/>
      <c r="K1953" s="366"/>
      <c r="L1953" s="366"/>
      <c r="M1953" s="366"/>
      <c r="N1953" s="366"/>
      <c r="O1953" s="366"/>
      <c r="P1953" s="366"/>
      <c r="Q1953" s="366"/>
      <c r="R1953" s="366"/>
      <c r="S1953" s="366"/>
      <c r="T1953" s="366"/>
      <c r="U1953" s="366"/>
      <c r="V1953" s="366"/>
      <c r="W1953" s="366"/>
      <c r="X1953" s="366"/>
      <c r="Y1953" s="366"/>
      <c r="Z1953" s="366"/>
      <c r="AA1953" s="45"/>
      <c r="AB1953" s="45"/>
      <c r="AC1953" s="45"/>
      <c r="AD1953" s="45"/>
      <c r="AE1953" s="45"/>
      <c r="AF1953" s="45"/>
      <c r="AG1953" s="44"/>
    </row>
    <row r="1954" spans="1:33" ht="23.25" thickBot="1" x14ac:dyDescent="0.35">
      <c r="A1954" s="45"/>
      <c r="B1954" s="341">
        <v>25</v>
      </c>
      <c r="C1954" s="1411"/>
      <c r="D1954" s="1411"/>
      <c r="E1954" s="1411"/>
      <c r="F1954" s="1411"/>
      <c r="G1954" s="347">
        <f t="shared" si="159"/>
        <v>0</v>
      </c>
      <c r="H1954" s="1411"/>
      <c r="I1954" s="366"/>
      <c r="J1954" s="366"/>
      <c r="K1954" s="366"/>
      <c r="L1954" s="366"/>
      <c r="M1954" s="366"/>
      <c r="N1954" s="366"/>
      <c r="O1954" s="366"/>
      <c r="P1954" s="366"/>
      <c r="Q1954" s="366"/>
      <c r="R1954" s="366"/>
      <c r="S1954" s="366"/>
      <c r="T1954" s="366"/>
      <c r="U1954" s="366"/>
      <c r="V1954" s="366"/>
      <c r="W1954" s="366"/>
      <c r="X1954" s="366"/>
      <c r="Y1954" s="366"/>
      <c r="Z1954" s="366"/>
      <c r="AA1954" s="45"/>
      <c r="AB1954" s="45"/>
      <c r="AC1954" s="45"/>
      <c r="AD1954" s="45"/>
      <c r="AE1954" s="45"/>
      <c r="AF1954" s="45"/>
      <c r="AG1954" s="44"/>
    </row>
    <row r="1955" spans="1:33" ht="23.25" thickBot="1" x14ac:dyDescent="0.35">
      <c r="A1955" s="45"/>
      <c r="B1955" s="341">
        <v>26</v>
      </c>
      <c r="C1955" s="1411"/>
      <c r="D1955" s="1411"/>
      <c r="E1955" s="1411"/>
      <c r="F1955" s="1411"/>
      <c r="G1955" s="347">
        <f t="shared" si="159"/>
        <v>0</v>
      </c>
      <c r="H1955" s="1411"/>
      <c r="I1955" s="366"/>
      <c r="J1955" s="366"/>
      <c r="K1955" s="366"/>
      <c r="L1955" s="366"/>
      <c r="M1955" s="366"/>
      <c r="N1955" s="366"/>
      <c r="O1955" s="366"/>
      <c r="P1955" s="366"/>
      <c r="Q1955" s="366"/>
      <c r="R1955" s="366"/>
      <c r="S1955" s="366"/>
      <c r="T1955" s="366"/>
      <c r="U1955" s="366"/>
      <c r="V1955" s="366"/>
      <c r="W1955" s="366"/>
      <c r="X1955" s="366"/>
      <c r="Y1955" s="366"/>
      <c r="Z1955" s="366"/>
      <c r="AA1955" s="45"/>
      <c r="AB1955" s="45"/>
      <c r="AC1955" s="45"/>
      <c r="AD1955" s="45"/>
      <c r="AE1955" s="45"/>
      <c r="AF1955" s="45"/>
      <c r="AG1955" s="44"/>
    </row>
    <row r="1956" spans="1:33" ht="23.25" thickBot="1" x14ac:dyDescent="0.35">
      <c r="A1956" s="45"/>
      <c r="B1956" s="341">
        <v>27</v>
      </c>
      <c r="C1956" s="1411"/>
      <c r="D1956" s="1411"/>
      <c r="E1956" s="1411"/>
      <c r="F1956" s="1411"/>
      <c r="G1956" s="347">
        <f t="shared" si="159"/>
        <v>0</v>
      </c>
      <c r="H1956" s="1411"/>
      <c r="I1956" s="366"/>
      <c r="J1956" s="366"/>
      <c r="K1956" s="366"/>
      <c r="L1956" s="366"/>
      <c r="M1956" s="366"/>
      <c r="N1956" s="366"/>
      <c r="O1956" s="366"/>
      <c r="P1956" s="366"/>
      <c r="Q1956" s="366"/>
      <c r="R1956" s="366"/>
      <c r="S1956" s="366"/>
      <c r="T1956" s="366"/>
      <c r="U1956" s="366"/>
      <c r="V1956" s="366"/>
      <c r="W1956" s="366"/>
      <c r="X1956" s="366"/>
      <c r="Y1956" s="366"/>
      <c r="Z1956" s="366"/>
      <c r="AA1956" s="45"/>
      <c r="AB1956" s="45"/>
      <c r="AC1956" s="45"/>
      <c r="AD1956" s="45"/>
      <c r="AE1956" s="45"/>
      <c r="AF1956" s="45"/>
      <c r="AG1956" s="44"/>
    </row>
    <row r="1957" spans="1:33" ht="23.25" thickBot="1" x14ac:dyDescent="0.35">
      <c r="A1957" s="45"/>
      <c r="B1957" s="341">
        <v>28</v>
      </c>
      <c r="C1957" s="1411"/>
      <c r="D1957" s="1411"/>
      <c r="E1957" s="1411"/>
      <c r="F1957" s="1411"/>
      <c r="G1957" s="347">
        <f t="shared" si="159"/>
        <v>0</v>
      </c>
      <c r="H1957" s="1411"/>
      <c r="I1957" s="366"/>
      <c r="J1957" s="366"/>
      <c r="K1957" s="366"/>
      <c r="L1957" s="366"/>
      <c r="M1957" s="366"/>
      <c r="N1957" s="366"/>
      <c r="O1957" s="366"/>
      <c r="P1957" s="366"/>
      <c r="Q1957" s="366"/>
      <c r="R1957" s="366"/>
      <c r="S1957" s="366"/>
      <c r="T1957" s="366"/>
      <c r="U1957" s="366"/>
      <c r="V1957" s="366"/>
      <c r="W1957" s="366"/>
      <c r="X1957" s="366"/>
      <c r="Y1957" s="366"/>
      <c r="Z1957" s="366"/>
      <c r="AA1957" s="45"/>
      <c r="AB1957" s="45"/>
      <c r="AC1957" s="45"/>
      <c r="AD1957" s="45"/>
      <c r="AE1957" s="45"/>
      <c r="AF1957" s="45"/>
      <c r="AG1957" s="44"/>
    </row>
    <row r="1958" spans="1:33" ht="23.25" thickBot="1" x14ac:dyDescent="0.35">
      <c r="A1958" s="45"/>
      <c r="B1958" s="341">
        <v>29</v>
      </c>
      <c r="C1958" s="1411"/>
      <c r="D1958" s="1411"/>
      <c r="E1958" s="1411"/>
      <c r="F1958" s="1411"/>
      <c r="G1958" s="347">
        <f t="shared" si="159"/>
        <v>0</v>
      </c>
      <c r="H1958" s="1411"/>
      <c r="I1958" s="366"/>
      <c r="J1958" s="366"/>
      <c r="K1958" s="366"/>
      <c r="L1958" s="366"/>
      <c r="M1958" s="366"/>
      <c r="N1958" s="366"/>
      <c r="O1958" s="366"/>
      <c r="P1958" s="366"/>
      <c r="Q1958" s="366"/>
      <c r="R1958" s="366"/>
      <c r="S1958" s="366"/>
      <c r="T1958" s="366"/>
      <c r="U1958" s="366"/>
      <c r="V1958" s="366"/>
      <c r="W1958" s="366"/>
      <c r="X1958" s="366"/>
      <c r="Y1958" s="366"/>
      <c r="Z1958" s="366"/>
      <c r="AA1958" s="45"/>
      <c r="AB1958" s="45"/>
      <c r="AC1958" s="45"/>
      <c r="AD1958" s="45"/>
      <c r="AE1958" s="45"/>
      <c r="AF1958" s="45"/>
      <c r="AG1958" s="44"/>
    </row>
    <row r="1959" spans="1:33" ht="23.25" thickBot="1" x14ac:dyDescent="0.35">
      <c r="A1959" s="45"/>
      <c r="B1959" s="341">
        <v>30</v>
      </c>
      <c r="C1959" s="1411"/>
      <c r="D1959" s="1411"/>
      <c r="E1959" s="1411"/>
      <c r="F1959" s="1411"/>
      <c r="G1959" s="347">
        <f t="shared" si="159"/>
        <v>0</v>
      </c>
      <c r="H1959" s="1411"/>
      <c r="I1959" s="366"/>
      <c r="J1959" s="366"/>
      <c r="K1959" s="366"/>
      <c r="L1959" s="366"/>
      <c r="M1959" s="366"/>
      <c r="N1959" s="366"/>
      <c r="O1959" s="366"/>
      <c r="P1959" s="366"/>
      <c r="Q1959" s="366"/>
      <c r="R1959" s="366"/>
      <c r="S1959" s="366"/>
      <c r="T1959" s="366"/>
      <c r="U1959" s="366"/>
      <c r="V1959" s="366"/>
      <c r="W1959" s="366"/>
      <c r="X1959" s="366"/>
      <c r="Y1959" s="366"/>
      <c r="Z1959" s="366"/>
      <c r="AA1959" s="45"/>
      <c r="AB1959" s="45"/>
      <c r="AC1959" s="45"/>
      <c r="AD1959" s="45"/>
      <c r="AE1959" s="45"/>
      <c r="AF1959" s="45"/>
      <c r="AG1959" s="44"/>
    </row>
    <row r="1960" spans="1:33" ht="23.25" thickBot="1" x14ac:dyDescent="0.35">
      <c r="A1960" s="45"/>
      <c r="B1960" s="341">
        <v>31</v>
      </c>
      <c r="C1960" s="1411"/>
      <c r="D1960" s="1411"/>
      <c r="E1960" s="1411"/>
      <c r="F1960" s="1411"/>
      <c r="G1960" s="347">
        <f t="shared" si="159"/>
        <v>0</v>
      </c>
      <c r="H1960" s="1411"/>
      <c r="I1960" s="366"/>
      <c r="J1960" s="366"/>
      <c r="K1960" s="366"/>
      <c r="L1960" s="366"/>
      <c r="M1960" s="366"/>
      <c r="N1960" s="366"/>
      <c r="O1960" s="366"/>
      <c r="P1960" s="366"/>
      <c r="Q1960" s="366"/>
      <c r="R1960" s="366"/>
      <c r="S1960" s="366"/>
      <c r="T1960" s="366"/>
      <c r="U1960" s="366"/>
      <c r="V1960" s="366"/>
      <c r="W1960" s="366"/>
      <c r="X1960" s="366"/>
      <c r="Y1960" s="366"/>
      <c r="Z1960" s="366"/>
      <c r="AA1960" s="45"/>
      <c r="AB1960" s="45"/>
      <c r="AC1960" s="45"/>
      <c r="AD1960" s="45"/>
      <c r="AE1960" s="45"/>
      <c r="AF1960" s="45"/>
      <c r="AG1960" s="44"/>
    </row>
    <row r="1961" spans="1:33" ht="23.25" thickBot="1" x14ac:dyDescent="0.35">
      <c r="A1961" s="45"/>
      <c r="B1961" s="341">
        <v>32</v>
      </c>
      <c r="C1961" s="1411"/>
      <c r="D1961" s="1411"/>
      <c r="E1961" s="1411"/>
      <c r="F1961" s="1411"/>
      <c r="G1961" s="347">
        <f t="shared" si="159"/>
        <v>0</v>
      </c>
      <c r="H1961" s="1411"/>
      <c r="I1961" s="366"/>
      <c r="J1961" s="366"/>
      <c r="K1961" s="366"/>
      <c r="L1961" s="366"/>
      <c r="M1961" s="366"/>
      <c r="N1961" s="366"/>
      <c r="O1961" s="366"/>
      <c r="P1961" s="366"/>
      <c r="Q1961" s="366"/>
      <c r="R1961" s="366"/>
      <c r="S1961" s="366"/>
      <c r="T1961" s="366"/>
      <c r="U1961" s="366"/>
      <c r="V1961" s="366"/>
      <c r="W1961" s="366"/>
      <c r="X1961" s="366"/>
      <c r="Y1961" s="366"/>
      <c r="Z1961" s="366"/>
      <c r="AA1961" s="45"/>
      <c r="AB1961" s="45"/>
      <c r="AC1961" s="45"/>
      <c r="AD1961" s="45"/>
      <c r="AE1961" s="45"/>
      <c r="AF1961" s="45"/>
      <c r="AG1961" s="44"/>
    </row>
    <row r="1962" spans="1:33" ht="23.25" thickBot="1" x14ac:dyDescent="0.35">
      <c r="A1962" s="45"/>
      <c r="B1962" s="341">
        <v>33</v>
      </c>
      <c r="C1962" s="1411"/>
      <c r="D1962" s="1411"/>
      <c r="E1962" s="1411"/>
      <c r="F1962" s="1411"/>
      <c r="G1962" s="347">
        <f t="shared" si="159"/>
        <v>0</v>
      </c>
      <c r="H1962" s="1411"/>
      <c r="I1962" s="366"/>
      <c r="J1962" s="366"/>
      <c r="K1962" s="366"/>
      <c r="L1962" s="366"/>
      <c r="M1962" s="366"/>
      <c r="N1962" s="366"/>
      <c r="O1962" s="366"/>
      <c r="P1962" s="366"/>
      <c r="Q1962" s="366"/>
      <c r="R1962" s="366"/>
      <c r="S1962" s="366"/>
      <c r="T1962" s="366"/>
      <c r="U1962" s="366"/>
      <c r="V1962" s="366"/>
      <c r="W1962" s="366"/>
      <c r="X1962" s="366"/>
      <c r="Y1962" s="366"/>
      <c r="Z1962" s="366"/>
      <c r="AA1962" s="45"/>
      <c r="AB1962" s="45"/>
      <c r="AC1962" s="45"/>
      <c r="AD1962" s="45"/>
      <c r="AE1962" s="45"/>
      <c r="AF1962" s="45"/>
      <c r="AG1962" s="44"/>
    </row>
    <row r="1963" spans="1:33" ht="23.25" thickBot="1" x14ac:dyDescent="0.35">
      <c r="A1963" s="45"/>
      <c r="B1963" s="341">
        <v>34</v>
      </c>
      <c r="C1963" s="1411"/>
      <c r="D1963" s="1411"/>
      <c r="E1963" s="1411"/>
      <c r="F1963" s="1411"/>
      <c r="G1963" s="347">
        <f t="shared" si="159"/>
        <v>0</v>
      </c>
      <c r="H1963" s="1411"/>
      <c r="I1963" s="366"/>
      <c r="J1963" s="366"/>
      <c r="K1963" s="366"/>
      <c r="L1963" s="366"/>
      <c r="M1963" s="366"/>
      <c r="N1963" s="366"/>
      <c r="O1963" s="366"/>
      <c r="P1963" s="366"/>
      <c r="Q1963" s="366"/>
      <c r="R1963" s="366"/>
      <c r="S1963" s="366"/>
      <c r="T1963" s="366"/>
      <c r="U1963" s="366"/>
      <c r="V1963" s="366"/>
      <c r="W1963" s="366"/>
      <c r="X1963" s="366"/>
      <c r="Y1963" s="366"/>
      <c r="Z1963" s="366"/>
      <c r="AA1963" s="45"/>
      <c r="AB1963" s="45"/>
      <c r="AC1963" s="45"/>
      <c r="AD1963" s="45"/>
      <c r="AE1963" s="45"/>
      <c r="AF1963" s="45"/>
      <c r="AG1963" s="44"/>
    </row>
    <row r="1964" spans="1:33" ht="23.25" thickBot="1" x14ac:dyDescent="0.35">
      <c r="A1964" s="45"/>
      <c r="B1964" s="341">
        <v>35</v>
      </c>
      <c r="C1964" s="1411"/>
      <c r="D1964" s="1411"/>
      <c r="E1964" s="1411"/>
      <c r="F1964" s="1411"/>
      <c r="G1964" s="347">
        <f t="shared" si="159"/>
        <v>0</v>
      </c>
      <c r="H1964" s="1411"/>
      <c r="I1964" s="366"/>
      <c r="J1964" s="366"/>
      <c r="K1964" s="366"/>
      <c r="L1964" s="366"/>
      <c r="M1964" s="366"/>
      <c r="N1964" s="366"/>
      <c r="O1964" s="366"/>
      <c r="P1964" s="366"/>
      <c r="Q1964" s="366"/>
      <c r="R1964" s="366"/>
      <c r="S1964" s="366"/>
      <c r="T1964" s="366"/>
      <c r="U1964" s="366"/>
      <c r="V1964" s="366"/>
      <c r="W1964" s="366"/>
      <c r="X1964" s="366"/>
      <c r="Y1964" s="366"/>
      <c r="Z1964" s="366"/>
      <c r="AA1964" s="45"/>
      <c r="AB1964" s="45"/>
      <c r="AC1964" s="45"/>
      <c r="AD1964" s="45"/>
      <c r="AE1964" s="45"/>
      <c r="AF1964" s="45"/>
      <c r="AG1964" s="44"/>
    </row>
    <row r="1965" spans="1:33" ht="23.25" thickBot="1" x14ac:dyDescent="0.35">
      <c r="A1965" s="45"/>
      <c r="B1965" s="341">
        <v>36</v>
      </c>
      <c r="C1965" s="1411"/>
      <c r="D1965" s="1411"/>
      <c r="E1965" s="1411"/>
      <c r="F1965" s="1411"/>
      <c r="G1965" s="347">
        <f t="shared" si="159"/>
        <v>0</v>
      </c>
      <c r="H1965" s="1411"/>
      <c r="I1965" s="366"/>
      <c r="J1965" s="366"/>
      <c r="K1965" s="366"/>
      <c r="L1965" s="366"/>
      <c r="M1965" s="366"/>
      <c r="N1965" s="366"/>
      <c r="O1965" s="366"/>
      <c r="P1965" s="366"/>
      <c r="Q1965" s="366"/>
      <c r="R1965" s="366"/>
      <c r="S1965" s="366"/>
      <c r="T1965" s="366"/>
      <c r="U1965" s="366"/>
      <c r="V1965" s="366"/>
      <c r="W1965" s="366"/>
      <c r="X1965" s="366"/>
      <c r="Y1965" s="366"/>
      <c r="Z1965" s="366"/>
      <c r="AA1965" s="45"/>
      <c r="AB1965" s="45"/>
      <c r="AC1965" s="45"/>
      <c r="AD1965" s="45"/>
      <c r="AE1965" s="45"/>
      <c r="AF1965" s="45"/>
      <c r="AG1965" s="44"/>
    </row>
    <row r="1966" spans="1:33" ht="23.25" thickBot="1" x14ac:dyDescent="0.35">
      <c r="A1966" s="45"/>
      <c r="B1966" s="341">
        <v>37</v>
      </c>
      <c r="C1966" s="1411"/>
      <c r="D1966" s="1411"/>
      <c r="E1966" s="1411"/>
      <c r="F1966" s="1411"/>
      <c r="G1966" s="347">
        <f t="shared" si="159"/>
        <v>0</v>
      </c>
      <c r="H1966" s="1411"/>
      <c r="I1966" s="366"/>
      <c r="J1966" s="366"/>
      <c r="K1966" s="366"/>
      <c r="L1966" s="366"/>
      <c r="M1966" s="366"/>
      <c r="N1966" s="366"/>
      <c r="O1966" s="366"/>
      <c r="P1966" s="366"/>
      <c r="Q1966" s="366"/>
      <c r="R1966" s="366"/>
      <c r="S1966" s="366"/>
      <c r="T1966" s="366"/>
      <c r="U1966" s="366"/>
      <c r="V1966" s="366"/>
      <c r="W1966" s="366"/>
      <c r="X1966" s="366"/>
      <c r="Y1966" s="366"/>
      <c r="Z1966" s="366"/>
      <c r="AA1966" s="45"/>
      <c r="AB1966" s="45"/>
      <c r="AC1966" s="45"/>
      <c r="AD1966" s="45"/>
      <c r="AE1966" s="45"/>
      <c r="AF1966" s="45"/>
      <c r="AG1966" s="44"/>
    </row>
    <row r="1967" spans="1:33" ht="23.25" thickBot="1" x14ac:dyDescent="0.35">
      <c r="A1967" s="45"/>
      <c r="B1967" s="341">
        <v>38</v>
      </c>
      <c r="C1967" s="1411"/>
      <c r="D1967" s="1411"/>
      <c r="E1967" s="1411"/>
      <c r="F1967" s="1411"/>
      <c r="G1967" s="347">
        <f t="shared" si="159"/>
        <v>0</v>
      </c>
      <c r="H1967" s="1411"/>
      <c r="I1967" s="366"/>
      <c r="J1967" s="366"/>
      <c r="K1967" s="366"/>
      <c r="L1967" s="366"/>
      <c r="M1967" s="366"/>
      <c r="N1967" s="366"/>
      <c r="O1967" s="366"/>
      <c r="P1967" s="366"/>
      <c r="Q1967" s="366"/>
      <c r="R1967" s="366"/>
      <c r="S1967" s="366"/>
      <c r="T1967" s="366"/>
      <c r="U1967" s="366"/>
      <c r="V1967" s="366"/>
      <c r="W1967" s="366"/>
      <c r="X1967" s="366"/>
      <c r="Y1967" s="366"/>
      <c r="Z1967" s="366"/>
      <c r="AA1967" s="45"/>
      <c r="AB1967" s="45"/>
      <c r="AC1967" s="45"/>
      <c r="AD1967" s="45"/>
      <c r="AE1967" s="45"/>
      <c r="AF1967" s="45"/>
      <c r="AG1967" s="44"/>
    </row>
    <row r="1968" spans="1:33" ht="23.25" thickBot="1" x14ac:dyDescent="0.35">
      <c r="A1968" s="45"/>
      <c r="B1968" s="341">
        <v>39</v>
      </c>
      <c r="C1968" s="1411"/>
      <c r="D1968" s="1411"/>
      <c r="E1968" s="1411"/>
      <c r="F1968" s="1411"/>
      <c r="G1968" s="347">
        <f t="shared" si="159"/>
        <v>0</v>
      </c>
      <c r="H1968" s="1411"/>
      <c r="I1968" s="366"/>
      <c r="J1968" s="366"/>
      <c r="K1968" s="366"/>
      <c r="L1968" s="366"/>
      <c r="M1968" s="366"/>
      <c r="N1968" s="366"/>
      <c r="O1968" s="366"/>
      <c r="P1968" s="366"/>
      <c r="Q1968" s="366"/>
      <c r="R1968" s="366"/>
      <c r="S1968" s="366"/>
      <c r="T1968" s="366"/>
      <c r="U1968" s="366"/>
      <c r="V1968" s="366"/>
      <c r="W1968" s="366"/>
      <c r="X1968" s="366"/>
      <c r="Y1968" s="366"/>
      <c r="Z1968" s="366"/>
      <c r="AA1968" s="45"/>
      <c r="AB1968" s="45"/>
      <c r="AC1968" s="45"/>
      <c r="AD1968" s="45"/>
      <c r="AE1968" s="45"/>
      <c r="AF1968" s="45"/>
      <c r="AG1968" s="44"/>
    </row>
    <row r="1969" spans="1:33" ht="23.25" thickBot="1" x14ac:dyDescent="0.35">
      <c r="A1969" s="45"/>
      <c r="B1969" s="341">
        <v>40</v>
      </c>
      <c r="C1969" s="363" t="s">
        <v>29</v>
      </c>
      <c r="D1969" s="347">
        <f t="shared" ref="D1969:G1969" si="160">SUM(D1930:D1968)</f>
        <v>0</v>
      </c>
      <c r="E1969" s="347">
        <f t="shared" si="160"/>
        <v>0</v>
      </c>
      <c r="F1969" s="347">
        <f t="shared" si="160"/>
        <v>0</v>
      </c>
      <c r="G1969" s="347">
        <f t="shared" si="160"/>
        <v>0</v>
      </c>
      <c r="H1969" s="347">
        <f>SUM(H1930:H1968)</f>
        <v>0</v>
      </c>
      <c r="I1969" s="366"/>
      <c r="J1969" s="366"/>
      <c r="K1969" s="366"/>
      <c r="L1969" s="366"/>
      <c r="M1969" s="366"/>
      <c r="N1969" s="366"/>
      <c r="O1969" s="366"/>
      <c r="P1969" s="366"/>
      <c r="Q1969" s="366"/>
      <c r="R1969" s="366"/>
      <c r="S1969" s="366"/>
      <c r="T1969" s="366"/>
      <c r="U1969" s="366"/>
      <c r="V1969" s="366"/>
      <c r="W1969" s="366"/>
      <c r="X1969" s="366"/>
      <c r="Y1969" s="366"/>
      <c r="Z1969" s="366"/>
      <c r="AA1969" s="45"/>
      <c r="AB1969" s="45"/>
      <c r="AC1969" s="45"/>
      <c r="AD1969" s="45"/>
      <c r="AE1969" s="45"/>
      <c r="AF1969" s="45"/>
      <c r="AG1969" s="44"/>
    </row>
    <row r="1970" spans="1:33" ht="18.75" x14ac:dyDescent="0.3">
      <c r="A1970" s="45"/>
      <c r="B1970" s="366"/>
      <c r="C1970" s="366"/>
      <c r="D1970" s="366"/>
      <c r="E1970" s="366"/>
      <c r="F1970" s="366"/>
      <c r="G1970" s="366"/>
      <c r="H1970" s="366"/>
      <c r="I1970" s="366"/>
      <c r="J1970" s="366"/>
      <c r="K1970" s="45"/>
      <c r="L1970" s="45"/>
      <c r="M1970" s="45"/>
      <c r="N1970" s="45"/>
      <c r="O1970" s="45"/>
      <c r="P1970" s="45"/>
      <c r="Q1970" s="45"/>
      <c r="R1970" s="45"/>
      <c r="S1970" s="366"/>
      <c r="T1970" s="366"/>
      <c r="U1970" s="366"/>
      <c r="V1970" s="366"/>
      <c r="W1970" s="366"/>
      <c r="X1970" s="366"/>
      <c r="Y1970" s="366"/>
      <c r="Z1970" s="366"/>
      <c r="AA1970" s="45"/>
      <c r="AB1970" s="45"/>
      <c r="AC1970" s="45"/>
      <c r="AD1970" s="45"/>
      <c r="AE1970" s="45"/>
      <c r="AF1970" s="45"/>
      <c r="AG1970" s="44"/>
    </row>
    <row r="1971" spans="1:33" ht="18.75" x14ac:dyDescent="0.3">
      <c r="A1971" s="71"/>
      <c r="B1971" s="365"/>
      <c r="C1971" s="365"/>
      <c r="D1971" s="365"/>
      <c r="E1971" s="365"/>
      <c r="F1971" s="365"/>
      <c r="G1971" s="365"/>
      <c r="H1971" s="365"/>
      <c r="I1971" s="365"/>
      <c r="J1971" s="365"/>
      <c r="K1971" s="72"/>
      <c r="L1971" s="72"/>
      <c r="M1971" s="72"/>
      <c r="N1971" s="72"/>
      <c r="O1971" s="72"/>
      <c r="P1971" s="72"/>
      <c r="Q1971" s="72"/>
      <c r="R1971" s="72"/>
      <c r="S1971" s="72"/>
      <c r="T1971" s="72"/>
      <c r="U1971" s="72"/>
      <c r="V1971" s="72"/>
      <c r="W1971" s="72"/>
      <c r="X1971" s="72"/>
      <c r="Y1971" s="72"/>
      <c r="Z1971" s="72"/>
      <c r="AA1971" s="72"/>
      <c r="AB1971" s="72"/>
      <c r="AC1971" s="72"/>
      <c r="AD1971" s="72"/>
      <c r="AE1971" s="72"/>
      <c r="AF1971" s="72"/>
      <c r="AG1971" s="44"/>
    </row>
    <row r="1972" spans="1:33" x14ac:dyDescent="0.25">
      <c r="A1972" s="45"/>
      <c r="B1972" s="45"/>
      <c r="C1972" s="45"/>
      <c r="D1972" s="45"/>
      <c r="E1972" s="45"/>
      <c r="F1972" s="45"/>
      <c r="G1972" s="45"/>
      <c r="H1972" s="45"/>
      <c r="I1972" s="45"/>
      <c r="J1972" s="45"/>
      <c r="K1972" s="45"/>
      <c r="L1972" s="45"/>
      <c r="M1972" s="45"/>
      <c r="N1972" s="45"/>
      <c r="O1972" s="45"/>
      <c r="P1972" s="45"/>
      <c r="Q1972" s="45"/>
      <c r="R1972" s="45"/>
      <c r="S1972" s="45"/>
      <c r="T1972" s="45"/>
      <c r="U1972" s="45"/>
      <c r="V1972" s="45"/>
      <c r="W1972" s="45"/>
      <c r="X1972" s="45"/>
      <c r="Y1972" s="45"/>
      <c r="Z1972" s="45"/>
      <c r="AA1972" s="45"/>
      <c r="AB1972" s="45"/>
      <c r="AC1972" s="45"/>
      <c r="AD1972" s="45"/>
      <c r="AE1972" s="45"/>
      <c r="AF1972" s="45"/>
      <c r="AG1972" s="44"/>
    </row>
    <row r="1973" spans="1:33" ht="23.25" x14ac:dyDescent="0.35">
      <c r="A1973" s="45"/>
      <c r="B1973" s="367" t="s">
        <v>403</v>
      </c>
      <c r="C1973" s="45"/>
      <c r="D1973" s="45"/>
      <c r="E1973" s="45"/>
      <c r="F1973" s="45"/>
      <c r="G1973" s="45"/>
      <c r="H1973" s="45"/>
      <c r="I1973" s="45"/>
      <c r="J1973" s="45"/>
      <c r="K1973" s="45"/>
      <c r="L1973" s="45"/>
      <c r="M1973" s="45"/>
      <c r="N1973" s="45"/>
      <c r="O1973" s="45"/>
      <c r="P1973" s="45"/>
      <c r="Q1973" s="45"/>
      <c r="R1973" s="45"/>
      <c r="S1973" s="45"/>
      <c r="T1973" s="45"/>
      <c r="U1973" s="45"/>
      <c r="V1973" s="45"/>
      <c r="W1973" s="45"/>
      <c r="X1973" s="45"/>
      <c r="Y1973" s="45"/>
      <c r="Z1973" s="45"/>
      <c r="AA1973" s="45"/>
      <c r="AB1973" s="45"/>
      <c r="AC1973" s="45"/>
      <c r="AD1973" s="45"/>
      <c r="AE1973" s="45"/>
      <c r="AF1973" s="45"/>
      <c r="AG1973" s="44"/>
    </row>
    <row r="1974" spans="1:33" ht="15.75" thickBot="1" x14ac:dyDescent="0.3">
      <c r="A1974" s="45"/>
      <c r="B1974" s="45"/>
      <c r="C1974" s="45"/>
      <c r="D1974" s="45"/>
      <c r="E1974" s="45"/>
      <c r="F1974" s="45"/>
      <c r="G1974" s="45"/>
      <c r="H1974" s="45"/>
      <c r="I1974" s="45"/>
      <c r="J1974" s="45"/>
      <c r="K1974" s="45"/>
      <c r="L1974" s="45"/>
      <c r="M1974" s="45"/>
      <c r="N1974" s="45"/>
      <c r="O1974" s="45"/>
      <c r="P1974" s="45"/>
      <c r="Q1974" s="45"/>
      <c r="R1974" s="45"/>
      <c r="S1974" s="45"/>
      <c r="T1974" s="45"/>
      <c r="U1974" s="45"/>
      <c r="V1974" s="45"/>
      <c r="W1974" s="45"/>
      <c r="X1974" s="45"/>
      <c r="Y1974" s="45"/>
      <c r="Z1974" s="45"/>
      <c r="AA1974" s="45"/>
      <c r="AB1974" s="45"/>
      <c r="AC1974" s="45"/>
      <c r="AD1974" s="45"/>
      <c r="AE1974" s="45"/>
      <c r="AF1974" s="45"/>
      <c r="AG1974" s="44"/>
    </row>
    <row r="1975" spans="1:33" ht="21" thickBot="1" x14ac:dyDescent="0.3">
      <c r="A1975" s="45"/>
      <c r="B1975" s="1989" t="s">
        <v>1</v>
      </c>
      <c r="C1975" s="2291" t="s">
        <v>356</v>
      </c>
      <c r="D1975" s="2293" t="s">
        <v>381</v>
      </c>
      <c r="E1975" s="2294"/>
      <c r="F1975" s="2295"/>
      <c r="G1975" s="369"/>
      <c r="H1975" s="369"/>
      <c r="I1975" s="45"/>
      <c r="J1975" s="45"/>
      <c r="K1975" s="45"/>
      <c r="L1975" s="45"/>
      <c r="M1975" s="45"/>
      <c r="N1975" s="45"/>
      <c r="O1975" s="45"/>
      <c r="P1975" s="45"/>
      <c r="Q1975" s="45"/>
      <c r="R1975" s="45"/>
      <c r="S1975" s="45"/>
      <c r="T1975" s="45"/>
      <c r="U1975" s="45"/>
      <c r="V1975" s="45"/>
      <c r="W1975" s="45"/>
      <c r="X1975" s="45"/>
      <c r="Y1975" s="45"/>
      <c r="Z1975" s="45"/>
      <c r="AA1975" s="45"/>
      <c r="AB1975" s="45"/>
      <c r="AC1975" s="45"/>
      <c r="AD1975" s="45"/>
      <c r="AE1975" s="45"/>
      <c r="AF1975" s="45"/>
      <c r="AG1975" s="44"/>
    </row>
    <row r="1976" spans="1:33" ht="51.75" thickBot="1" x14ac:dyDescent="0.3">
      <c r="A1976" s="45"/>
      <c r="B1976" s="1990"/>
      <c r="C1976" s="2292"/>
      <c r="D1976" s="362" t="s">
        <v>358</v>
      </c>
      <c r="E1976" s="362" t="s">
        <v>359</v>
      </c>
      <c r="F1976" s="362" t="s">
        <v>360</v>
      </c>
      <c r="G1976" s="340" t="s">
        <v>0</v>
      </c>
      <c r="H1976" s="370" t="s">
        <v>336</v>
      </c>
      <c r="I1976" s="45"/>
      <c r="J1976" s="45"/>
      <c r="K1976" s="45"/>
      <c r="L1976" s="45"/>
      <c r="M1976" s="45"/>
      <c r="N1976" s="45"/>
      <c r="O1976" s="45"/>
      <c r="P1976" s="45"/>
      <c r="Q1976" s="45"/>
      <c r="R1976" s="45"/>
      <c r="S1976" s="45"/>
      <c r="T1976" s="45"/>
      <c r="U1976" s="45"/>
      <c r="V1976" s="45"/>
      <c r="W1976" s="45"/>
      <c r="X1976" s="45"/>
      <c r="Y1976" s="45"/>
      <c r="Z1976" s="45"/>
      <c r="AA1976" s="45"/>
      <c r="AB1976" s="45"/>
      <c r="AC1976" s="45"/>
      <c r="AD1976" s="45"/>
      <c r="AE1976" s="45"/>
      <c r="AF1976" s="45"/>
      <c r="AG1976" s="44"/>
    </row>
    <row r="1977" spans="1:33" ht="41.25" thickBot="1" x14ac:dyDescent="0.3">
      <c r="A1977" s="45"/>
      <c r="B1977" s="341">
        <v>1</v>
      </c>
      <c r="C1977" s="363" t="s">
        <v>404</v>
      </c>
      <c r="D1977" s="293"/>
      <c r="E1977" s="293"/>
      <c r="F1977" s="293"/>
      <c r="G1977" s="340">
        <f>SUM(D1977:F1977)</f>
        <v>0</v>
      </c>
      <c r="H1977" s="293"/>
      <c r="I1977" s="45"/>
      <c r="J1977" s="45"/>
      <c r="K1977" s="45"/>
      <c r="L1977" s="45"/>
      <c r="M1977" s="45"/>
      <c r="N1977" s="45"/>
      <c r="O1977" s="45"/>
      <c r="P1977" s="45"/>
      <c r="Q1977" s="45"/>
      <c r="R1977" s="45"/>
      <c r="S1977" s="45"/>
      <c r="T1977" s="45"/>
      <c r="U1977" s="45"/>
      <c r="V1977" s="45"/>
      <c r="W1977" s="45"/>
      <c r="X1977" s="45"/>
      <c r="Y1977" s="45"/>
      <c r="Z1977" s="45"/>
      <c r="AA1977" s="45"/>
      <c r="AB1977" s="45"/>
      <c r="AC1977" s="45"/>
      <c r="AD1977" s="45"/>
      <c r="AE1977" s="45"/>
      <c r="AF1977" s="45"/>
      <c r="AG1977" s="44"/>
    </row>
    <row r="1978" spans="1:33" ht="41.25" thickBot="1" x14ac:dyDescent="0.3">
      <c r="A1978" s="45"/>
      <c r="B1978" s="341">
        <v>2</v>
      </c>
      <c r="C1978" s="363" t="s">
        <v>405</v>
      </c>
      <c r="D1978" s="293"/>
      <c r="E1978" s="293"/>
      <c r="F1978" s="293"/>
      <c r="G1978" s="340">
        <f t="shared" ref="G1978:G1983" si="161">SUM(D1978:F1978)</f>
        <v>0</v>
      </c>
      <c r="H1978" s="293"/>
      <c r="I1978" s="45"/>
      <c r="J1978" s="45"/>
      <c r="K1978" s="45"/>
      <c r="L1978" s="45"/>
      <c r="M1978" s="45"/>
      <c r="N1978" s="45"/>
      <c r="O1978" s="45"/>
      <c r="P1978" s="45"/>
      <c r="Q1978" s="45"/>
      <c r="R1978" s="45"/>
      <c r="S1978" s="45"/>
      <c r="T1978" s="45"/>
      <c r="U1978" s="45"/>
      <c r="V1978" s="45"/>
      <c r="W1978" s="45"/>
      <c r="X1978" s="45"/>
      <c r="Y1978" s="45"/>
      <c r="Z1978" s="45"/>
      <c r="AA1978" s="45"/>
      <c r="AB1978" s="45"/>
      <c r="AC1978" s="45"/>
      <c r="AD1978" s="45"/>
      <c r="AE1978" s="45"/>
      <c r="AF1978" s="45"/>
      <c r="AG1978" s="44"/>
    </row>
    <row r="1979" spans="1:33" ht="41.25" thickBot="1" x14ac:dyDescent="0.3">
      <c r="A1979" s="45"/>
      <c r="B1979" s="341">
        <v>3</v>
      </c>
      <c r="C1979" s="363" t="s">
        <v>406</v>
      </c>
      <c r="D1979" s="293"/>
      <c r="E1979" s="293"/>
      <c r="F1979" s="293"/>
      <c r="G1979" s="340">
        <f t="shared" si="161"/>
        <v>0</v>
      </c>
      <c r="H1979" s="293"/>
      <c r="I1979" s="45"/>
      <c r="J1979" s="45"/>
      <c r="K1979" s="45"/>
      <c r="L1979" s="45"/>
      <c r="M1979" s="45"/>
      <c r="N1979" s="45"/>
      <c r="O1979" s="45"/>
      <c r="P1979" s="45"/>
      <c r="Q1979" s="45"/>
      <c r="R1979" s="45"/>
      <c r="S1979" s="45"/>
      <c r="T1979" s="45"/>
      <c r="U1979" s="45"/>
      <c r="V1979" s="45"/>
      <c r="W1979" s="45"/>
      <c r="X1979" s="45"/>
      <c r="Y1979" s="45"/>
      <c r="Z1979" s="45"/>
      <c r="AA1979" s="45"/>
      <c r="AB1979" s="45"/>
      <c r="AC1979" s="45"/>
      <c r="AD1979" s="45"/>
      <c r="AE1979" s="45"/>
      <c r="AF1979" s="45"/>
      <c r="AG1979" s="44"/>
    </row>
    <row r="1980" spans="1:33" ht="41.25" thickBot="1" x14ac:dyDescent="0.3">
      <c r="A1980" s="45"/>
      <c r="B1980" s="341">
        <v>4</v>
      </c>
      <c r="C1980" s="363" t="s">
        <v>407</v>
      </c>
      <c r="D1980" s="293"/>
      <c r="E1980" s="293"/>
      <c r="F1980" s="293"/>
      <c r="G1980" s="340">
        <f t="shared" si="161"/>
        <v>0</v>
      </c>
      <c r="H1980" s="293"/>
      <c r="I1980" s="45"/>
      <c r="J1980" s="45"/>
      <c r="K1980" s="45"/>
      <c r="L1980" s="45"/>
      <c r="M1980" s="45"/>
      <c r="N1980" s="45"/>
      <c r="O1980" s="45"/>
      <c r="P1980" s="45"/>
      <c r="Q1980" s="45"/>
      <c r="R1980" s="45"/>
      <c r="S1980" s="45"/>
      <c r="T1980" s="45"/>
      <c r="U1980" s="45"/>
      <c r="V1980" s="45"/>
      <c r="W1980" s="45"/>
      <c r="X1980" s="45"/>
      <c r="Y1980" s="45"/>
      <c r="Z1980" s="45"/>
      <c r="AA1980" s="45"/>
      <c r="AB1980" s="45"/>
      <c r="AC1980" s="45"/>
      <c r="AD1980" s="45"/>
      <c r="AE1980" s="45"/>
      <c r="AF1980" s="45"/>
      <c r="AG1980" s="44"/>
    </row>
    <row r="1981" spans="1:33" ht="41.25" thickBot="1" x14ac:dyDescent="0.3">
      <c r="A1981" s="45"/>
      <c r="B1981" s="341">
        <v>5</v>
      </c>
      <c r="C1981" s="363" t="s">
        <v>408</v>
      </c>
      <c r="D1981" s="293"/>
      <c r="E1981" s="293"/>
      <c r="F1981" s="293"/>
      <c r="G1981" s="340">
        <f t="shared" si="161"/>
        <v>0</v>
      </c>
      <c r="H1981" s="293"/>
      <c r="I1981" s="45"/>
      <c r="J1981" s="45"/>
      <c r="K1981" s="45"/>
      <c r="L1981" s="45"/>
      <c r="M1981" s="45"/>
      <c r="N1981" s="45"/>
      <c r="O1981" s="45"/>
      <c r="P1981" s="45"/>
      <c r="Q1981" s="45"/>
      <c r="R1981" s="45"/>
      <c r="S1981" s="45"/>
      <c r="T1981" s="45"/>
      <c r="U1981" s="45"/>
      <c r="V1981" s="45"/>
      <c r="W1981" s="45"/>
      <c r="X1981" s="45"/>
      <c r="Y1981" s="45"/>
      <c r="Z1981" s="45"/>
      <c r="AA1981" s="45"/>
      <c r="AB1981" s="45"/>
      <c r="AC1981" s="45"/>
      <c r="AD1981" s="45"/>
      <c r="AE1981" s="45"/>
      <c r="AF1981" s="45"/>
      <c r="AG1981" s="44"/>
    </row>
    <row r="1982" spans="1:33" ht="21" thickBot="1" x14ac:dyDescent="0.3">
      <c r="A1982" s="45"/>
      <c r="B1982" s="341">
        <v>6</v>
      </c>
      <c r="C1982" s="363" t="s">
        <v>409</v>
      </c>
      <c r="D1982" s="293"/>
      <c r="E1982" s="293"/>
      <c r="F1982" s="293"/>
      <c r="G1982" s="340">
        <f t="shared" si="161"/>
        <v>0</v>
      </c>
      <c r="H1982" s="293"/>
      <c r="I1982" s="45"/>
      <c r="J1982" s="45"/>
      <c r="K1982" s="45"/>
      <c r="L1982" s="45"/>
      <c r="M1982" s="45"/>
      <c r="N1982" s="45"/>
      <c r="O1982" s="45"/>
      <c r="P1982" s="45"/>
      <c r="Q1982" s="45"/>
      <c r="R1982" s="45"/>
      <c r="S1982" s="45"/>
      <c r="T1982" s="45"/>
      <c r="U1982" s="45"/>
      <c r="V1982" s="45"/>
      <c r="W1982" s="45"/>
      <c r="X1982" s="45"/>
      <c r="Y1982" s="45"/>
      <c r="Z1982" s="45"/>
      <c r="AA1982" s="45"/>
      <c r="AB1982" s="45"/>
      <c r="AC1982" s="45"/>
      <c r="AD1982" s="45"/>
      <c r="AE1982" s="45"/>
      <c r="AF1982" s="45"/>
      <c r="AG1982" s="44"/>
    </row>
    <row r="1983" spans="1:33" ht="21" thickBot="1" x14ac:dyDescent="0.3">
      <c r="A1983" s="45"/>
      <c r="B1983" s="341">
        <v>7</v>
      </c>
      <c r="C1983" s="363" t="s">
        <v>410</v>
      </c>
      <c r="D1983" s="293"/>
      <c r="E1983" s="293"/>
      <c r="F1983" s="293"/>
      <c r="G1983" s="340">
        <f t="shared" si="161"/>
        <v>0</v>
      </c>
      <c r="H1983" s="293"/>
      <c r="I1983" s="45"/>
      <c r="J1983" s="45"/>
      <c r="K1983" s="45"/>
      <c r="L1983" s="45"/>
      <c r="M1983" s="45"/>
      <c r="N1983" s="45"/>
      <c r="O1983" s="45"/>
      <c r="P1983" s="45"/>
      <c r="Q1983" s="45"/>
      <c r="R1983" s="45"/>
      <c r="S1983" s="45"/>
      <c r="T1983" s="45"/>
      <c r="U1983" s="45"/>
      <c r="V1983" s="45"/>
      <c r="W1983" s="45"/>
      <c r="X1983" s="45"/>
      <c r="Y1983" s="45"/>
      <c r="Z1983" s="45"/>
      <c r="AA1983" s="45"/>
      <c r="AB1983" s="45"/>
      <c r="AC1983" s="45"/>
      <c r="AD1983" s="45"/>
      <c r="AE1983" s="45"/>
      <c r="AF1983" s="45"/>
      <c r="AG1983" s="44"/>
    </row>
    <row r="1984" spans="1:33" ht="21" thickBot="1" x14ac:dyDescent="0.3">
      <c r="A1984" s="45"/>
      <c r="B1984" s="341">
        <v>8</v>
      </c>
      <c r="C1984" s="363" t="s">
        <v>380</v>
      </c>
      <c r="D1984" s="293"/>
      <c r="E1984" s="293"/>
      <c r="F1984" s="293"/>
      <c r="G1984" s="363"/>
      <c r="H1984" s="293"/>
      <c r="I1984" s="45"/>
      <c r="J1984" s="45"/>
      <c r="K1984" s="45"/>
      <c r="L1984" s="45"/>
      <c r="M1984" s="45"/>
      <c r="N1984" s="45"/>
      <c r="O1984" s="45"/>
      <c r="P1984" s="45"/>
      <c r="Q1984" s="45"/>
      <c r="R1984" s="45"/>
      <c r="S1984" s="45"/>
      <c r="T1984" s="45"/>
      <c r="U1984" s="45"/>
      <c r="V1984" s="45"/>
      <c r="W1984" s="45"/>
      <c r="X1984" s="45"/>
      <c r="Y1984" s="45"/>
      <c r="Z1984" s="45"/>
      <c r="AA1984" s="45"/>
      <c r="AB1984" s="45"/>
      <c r="AC1984" s="45"/>
      <c r="AD1984" s="45"/>
      <c r="AE1984" s="45"/>
      <c r="AF1984" s="45"/>
      <c r="AG1984" s="44"/>
    </row>
    <row r="1985" spans="1:33" ht="21" thickBot="1" x14ac:dyDescent="0.3">
      <c r="A1985" s="45"/>
      <c r="B1985" s="341">
        <v>9</v>
      </c>
      <c r="C1985" s="1411"/>
      <c r="D1985" s="1411"/>
      <c r="E1985" s="1411"/>
      <c r="F1985" s="1411"/>
      <c r="G1985" s="340">
        <f t="shared" ref="G1985:G2000" si="162">SUM(D1985:F1985)</f>
        <v>0</v>
      </c>
      <c r="H1985" s="1411"/>
      <c r="I1985" s="45"/>
      <c r="J1985" s="45"/>
      <c r="K1985" s="45"/>
      <c r="L1985" s="45"/>
      <c r="M1985" s="45"/>
      <c r="N1985" s="45"/>
      <c r="O1985" s="45"/>
      <c r="P1985" s="45"/>
      <c r="Q1985" s="45"/>
      <c r="R1985" s="45"/>
      <c r="S1985" s="45"/>
      <c r="T1985" s="45"/>
      <c r="U1985" s="45"/>
      <c r="V1985" s="45"/>
      <c r="W1985" s="45"/>
      <c r="X1985" s="45"/>
      <c r="Y1985" s="45"/>
      <c r="Z1985" s="45"/>
      <c r="AA1985" s="45"/>
      <c r="AB1985" s="45"/>
      <c r="AC1985" s="45"/>
      <c r="AD1985" s="45"/>
      <c r="AE1985" s="45"/>
      <c r="AF1985" s="45"/>
      <c r="AG1985" s="44"/>
    </row>
    <row r="1986" spans="1:33" ht="21" thickBot="1" x14ac:dyDescent="0.3">
      <c r="A1986" s="45"/>
      <c r="B1986" s="341">
        <v>10</v>
      </c>
      <c r="C1986" s="1411"/>
      <c r="D1986" s="1411"/>
      <c r="E1986" s="1411"/>
      <c r="F1986" s="1411"/>
      <c r="G1986" s="340">
        <f t="shared" si="162"/>
        <v>0</v>
      </c>
      <c r="H1986" s="1411"/>
      <c r="I1986" s="45"/>
      <c r="J1986" s="45"/>
      <c r="K1986" s="45"/>
      <c r="L1986" s="45"/>
      <c r="M1986" s="45"/>
      <c r="N1986" s="45"/>
      <c r="O1986" s="45"/>
      <c r="P1986" s="45"/>
      <c r="Q1986" s="45"/>
      <c r="R1986" s="45"/>
      <c r="S1986" s="45"/>
      <c r="T1986" s="45"/>
      <c r="U1986" s="45"/>
      <c r="V1986" s="45"/>
      <c r="W1986" s="45"/>
      <c r="X1986" s="45"/>
      <c r="Y1986" s="45"/>
      <c r="Z1986" s="45"/>
      <c r="AA1986" s="45"/>
      <c r="AB1986" s="45"/>
      <c r="AC1986" s="45"/>
      <c r="AD1986" s="45"/>
      <c r="AE1986" s="45"/>
      <c r="AF1986" s="45"/>
      <c r="AG1986" s="44"/>
    </row>
    <row r="1987" spans="1:33" ht="21" thickBot="1" x14ac:dyDescent="0.3">
      <c r="A1987" s="45"/>
      <c r="B1987" s="341">
        <v>11</v>
      </c>
      <c r="C1987" s="1411"/>
      <c r="D1987" s="1411"/>
      <c r="E1987" s="1411"/>
      <c r="F1987" s="1411"/>
      <c r="G1987" s="340">
        <f t="shared" si="162"/>
        <v>0</v>
      </c>
      <c r="H1987" s="1411"/>
      <c r="I1987" s="45"/>
      <c r="J1987" s="45"/>
      <c r="K1987" s="45"/>
      <c r="L1987" s="45"/>
      <c r="M1987" s="45"/>
      <c r="N1987" s="45"/>
      <c r="O1987" s="45"/>
      <c r="P1987" s="45"/>
      <c r="Q1987" s="45"/>
      <c r="R1987" s="45"/>
      <c r="S1987" s="45"/>
      <c r="T1987" s="45"/>
      <c r="U1987" s="45"/>
      <c r="V1987" s="45"/>
      <c r="W1987" s="45"/>
      <c r="X1987" s="45"/>
      <c r="Y1987" s="45"/>
      <c r="Z1987" s="45"/>
      <c r="AA1987" s="45"/>
      <c r="AB1987" s="45"/>
      <c r="AC1987" s="45"/>
      <c r="AD1987" s="45"/>
      <c r="AE1987" s="45"/>
      <c r="AF1987" s="45"/>
      <c r="AG1987" s="44"/>
    </row>
    <row r="1988" spans="1:33" ht="21" thickBot="1" x14ac:dyDescent="0.3">
      <c r="A1988" s="45"/>
      <c r="B1988" s="341">
        <v>12</v>
      </c>
      <c r="C1988" s="1411"/>
      <c r="D1988" s="1411"/>
      <c r="E1988" s="1411"/>
      <c r="F1988" s="1411"/>
      <c r="G1988" s="340">
        <f t="shared" si="162"/>
        <v>0</v>
      </c>
      <c r="H1988" s="1411"/>
      <c r="I1988" s="45"/>
      <c r="J1988" s="45"/>
      <c r="K1988" s="45"/>
      <c r="L1988" s="45"/>
      <c r="M1988" s="45"/>
      <c r="N1988" s="45"/>
      <c r="O1988" s="45"/>
      <c r="P1988" s="45"/>
      <c r="Q1988" s="45"/>
      <c r="R1988" s="45"/>
      <c r="S1988" s="45"/>
      <c r="T1988" s="45"/>
      <c r="U1988" s="45"/>
      <c r="V1988" s="45"/>
      <c r="W1988" s="45"/>
      <c r="X1988" s="45"/>
      <c r="Y1988" s="45"/>
      <c r="Z1988" s="45"/>
      <c r="AA1988" s="45"/>
      <c r="AB1988" s="45"/>
      <c r="AC1988" s="45"/>
      <c r="AD1988" s="45"/>
      <c r="AE1988" s="45"/>
      <c r="AF1988" s="45"/>
      <c r="AG1988" s="44"/>
    </row>
    <row r="1989" spans="1:33" ht="21" thickBot="1" x14ac:dyDescent="0.3">
      <c r="A1989" s="45"/>
      <c r="B1989" s="341">
        <v>13</v>
      </c>
      <c r="C1989" s="1411"/>
      <c r="D1989" s="1411"/>
      <c r="E1989" s="1411"/>
      <c r="F1989" s="1411"/>
      <c r="G1989" s="340">
        <f t="shared" si="162"/>
        <v>0</v>
      </c>
      <c r="H1989" s="1411"/>
      <c r="I1989" s="45"/>
      <c r="J1989" s="45"/>
      <c r="K1989" s="45"/>
      <c r="L1989" s="45"/>
      <c r="M1989" s="45"/>
      <c r="N1989" s="45"/>
      <c r="O1989" s="45"/>
      <c r="P1989" s="45"/>
      <c r="Q1989" s="45"/>
      <c r="R1989" s="45"/>
      <c r="S1989" s="45"/>
      <c r="T1989" s="45"/>
      <c r="U1989" s="45"/>
      <c r="V1989" s="45"/>
      <c r="W1989" s="45"/>
      <c r="X1989" s="45"/>
      <c r="Y1989" s="45"/>
      <c r="Z1989" s="45"/>
      <c r="AA1989" s="45"/>
      <c r="AB1989" s="45"/>
      <c r="AC1989" s="45"/>
      <c r="AD1989" s="45"/>
      <c r="AE1989" s="45"/>
      <c r="AF1989" s="45"/>
      <c r="AG1989" s="44"/>
    </row>
    <row r="1990" spans="1:33" ht="21" thickBot="1" x14ac:dyDescent="0.3">
      <c r="A1990" s="45"/>
      <c r="B1990" s="341">
        <v>14</v>
      </c>
      <c r="C1990" s="1411"/>
      <c r="D1990" s="1411"/>
      <c r="E1990" s="1411"/>
      <c r="F1990" s="1411"/>
      <c r="G1990" s="340">
        <f t="shared" si="162"/>
        <v>0</v>
      </c>
      <c r="H1990" s="1411"/>
      <c r="I1990" s="45"/>
      <c r="J1990" s="45"/>
      <c r="K1990" s="45"/>
      <c r="L1990" s="45"/>
      <c r="M1990" s="45"/>
      <c r="N1990" s="45"/>
      <c r="O1990" s="45"/>
      <c r="P1990" s="45"/>
      <c r="Q1990" s="45"/>
      <c r="R1990" s="45"/>
      <c r="S1990" s="45"/>
      <c r="T1990" s="45"/>
      <c r="U1990" s="45"/>
      <c r="V1990" s="45"/>
      <c r="W1990" s="45"/>
      <c r="X1990" s="45"/>
      <c r="Y1990" s="45"/>
      <c r="Z1990" s="45"/>
      <c r="AA1990" s="45"/>
      <c r="AB1990" s="45"/>
      <c r="AC1990" s="45"/>
      <c r="AD1990" s="45"/>
      <c r="AE1990" s="45"/>
      <c r="AF1990" s="45"/>
      <c r="AG1990" s="44"/>
    </row>
    <row r="1991" spans="1:33" ht="21" thickBot="1" x14ac:dyDescent="0.3">
      <c r="A1991" s="45"/>
      <c r="B1991" s="341">
        <v>15</v>
      </c>
      <c r="C1991" s="1411"/>
      <c r="D1991" s="1411"/>
      <c r="E1991" s="1411"/>
      <c r="F1991" s="1411"/>
      <c r="G1991" s="340">
        <f t="shared" si="162"/>
        <v>0</v>
      </c>
      <c r="H1991" s="1411"/>
      <c r="I1991" s="45"/>
      <c r="J1991" s="45"/>
      <c r="K1991" s="45"/>
      <c r="L1991" s="45"/>
      <c r="M1991" s="45"/>
      <c r="N1991" s="45"/>
      <c r="O1991" s="45"/>
      <c r="P1991" s="45"/>
      <c r="Q1991" s="45"/>
      <c r="R1991" s="45"/>
      <c r="S1991" s="45"/>
      <c r="T1991" s="45"/>
      <c r="U1991" s="45"/>
      <c r="V1991" s="45"/>
      <c r="W1991" s="45"/>
      <c r="X1991" s="45"/>
      <c r="Y1991" s="45"/>
      <c r="Z1991" s="45"/>
      <c r="AA1991" s="45"/>
      <c r="AB1991" s="45"/>
      <c r="AC1991" s="45"/>
      <c r="AD1991" s="45"/>
      <c r="AE1991" s="45"/>
      <c r="AF1991" s="45"/>
      <c r="AG1991" s="44"/>
    </row>
    <row r="1992" spans="1:33" ht="21" thickBot="1" x14ac:dyDescent="0.3">
      <c r="A1992" s="45"/>
      <c r="B1992" s="341">
        <v>16</v>
      </c>
      <c r="C1992" s="1411"/>
      <c r="D1992" s="1411"/>
      <c r="E1992" s="1411"/>
      <c r="F1992" s="1411"/>
      <c r="G1992" s="340">
        <f t="shared" si="162"/>
        <v>0</v>
      </c>
      <c r="H1992" s="1411"/>
      <c r="I1992" s="45"/>
      <c r="J1992" s="45"/>
      <c r="K1992" s="45"/>
      <c r="L1992" s="45"/>
      <c r="M1992" s="45"/>
      <c r="N1992" s="45"/>
      <c r="O1992" s="45"/>
      <c r="P1992" s="45"/>
      <c r="Q1992" s="45"/>
      <c r="R1992" s="45"/>
      <c r="S1992" s="45"/>
      <c r="T1992" s="45"/>
      <c r="U1992" s="45"/>
      <c r="V1992" s="45"/>
      <c r="W1992" s="45"/>
      <c r="X1992" s="45"/>
      <c r="Y1992" s="45"/>
      <c r="Z1992" s="45"/>
      <c r="AA1992" s="45"/>
      <c r="AB1992" s="45"/>
      <c r="AC1992" s="45"/>
      <c r="AD1992" s="45"/>
      <c r="AE1992" s="45"/>
      <c r="AF1992" s="45"/>
      <c r="AG1992" s="44"/>
    </row>
    <row r="1993" spans="1:33" ht="21" thickBot="1" x14ac:dyDescent="0.3">
      <c r="A1993" s="45"/>
      <c r="B1993" s="341">
        <v>17</v>
      </c>
      <c r="C1993" s="1411"/>
      <c r="D1993" s="1411"/>
      <c r="E1993" s="1411"/>
      <c r="F1993" s="1411"/>
      <c r="G1993" s="340">
        <f t="shared" si="162"/>
        <v>0</v>
      </c>
      <c r="H1993" s="1411"/>
      <c r="I1993" s="45"/>
      <c r="J1993" s="45"/>
      <c r="K1993" s="45"/>
      <c r="L1993" s="45"/>
      <c r="M1993" s="45"/>
      <c r="N1993" s="45"/>
      <c r="O1993" s="45"/>
      <c r="P1993" s="45"/>
      <c r="Q1993" s="45"/>
      <c r="R1993" s="45"/>
      <c r="S1993" s="45"/>
      <c r="T1993" s="45"/>
      <c r="U1993" s="45"/>
      <c r="V1993" s="45"/>
      <c r="W1993" s="45"/>
      <c r="X1993" s="45"/>
      <c r="Y1993" s="45"/>
      <c r="Z1993" s="45"/>
      <c r="AA1993" s="45"/>
      <c r="AB1993" s="45"/>
      <c r="AC1993" s="45"/>
      <c r="AD1993" s="45"/>
      <c r="AE1993" s="45"/>
      <c r="AF1993" s="45"/>
      <c r="AG1993" s="44"/>
    </row>
    <row r="1994" spans="1:33" ht="21" thickBot="1" x14ac:dyDescent="0.3">
      <c r="A1994" s="45"/>
      <c r="B1994" s="341">
        <v>18</v>
      </c>
      <c r="C1994" s="1411"/>
      <c r="D1994" s="1411"/>
      <c r="E1994" s="1411"/>
      <c r="F1994" s="1411"/>
      <c r="G1994" s="340">
        <f t="shared" si="162"/>
        <v>0</v>
      </c>
      <c r="H1994" s="1411"/>
      <c r="I1994" s="45"/>
      <c r="J1994" s="45"/>
      <c r="K1994" s="45"/>
      <c r="L1994" s="45"/>
      <c r="M1994" s="45"/>
      <c r="N1994" s="45"/>
      <c r="O1994" s="45"/>
      <c r="P1994" s="45"/>
      <c r="Q1994" s="45"/>
      <c r="R1994" s="45"/>
      <c r="S1994" s="45"/>
      <c r="T1994" s="45"/>
      <c r="U1994" s="45"/>
      <c r="V1994" s="45"/>
      <c r="W1994" s="45"/>
      <c r="X1994" s="45"/>
      <c r="Y1994" s="45"/>
      <c r="Z1994" s="45"/>
      <c r="AA1994" s="45"/>
      <c r="AB1994" s="45"/>
      <c r="AC1994" s="45"/>
      <c r="AD1994" s="45"/>
      <c r="AE1994" s="45"/>
      <c r="AF1994" s="45"/>
      <c r="AG1994" s="44"/>
    </row>
    <row r="1995" spans="1:33" ht="21" thickBot="1" x14ac:dyDescent="0.3">
      <c r="A1995" s="45"/>
      <c r="B1995" s="341">
        <v>19</v>
      </c>
      <c r="C1995" s="1411"/>
      <c r="D1995" s="1411"/>
      <c r="E1995" s="1411"/>
      <c r="F1995" s="1411"/>
      <c r="G1995" s="340">
        <f t="shared" si="162"/>
        <v>0</v>
      </c>
      <c r="H1995" s="1411"/>
      <c r="I1995" s="45"/>
      <c r="J1995" s="45"/>
      <c r="K1995" s="45"/>
      <c r="L1995" s="45"/>
      <c r="M1995" s="45"/>
      <c r="N1995" s="45"/>
      <c r="O1995" s="45"/>
      <c r="P1995" s="45"/>
      <c r="Q1995" s="45"/>
      <c r="R1995" s="45"/>
      <c r="S1995" s="45"/>
      <c r="T1995" s="45"/>
      <c r="U1995" s="45"/>
      <c r="V1995" s="45"/>
      <c r="W1995" s="45"/>
      <c r="X1995" s="45"/>
      <c r="Y1995" s="45"/>
      <c r="Z1995" s="45"/>
      <c r="AA1995" s="45"/>
      <c r="AB1995" s="45"/>
      <c r="AC1995" s="45"/>
      <c r="AD1995" s="45"/>
      <c r="AE1995" s="45"/>
      <c r="AF1995" s="45"/>
      <c r="AG1995" s="44"/>
    </row>
    <row r="1996" spans="1:33" ht="21" thickBot="1" x14ac:dyDescent="0.3">
      <c r="A1996" s="45"/>
      <c r="B1996" s="341">
        <v>20</v>
      </c>
      <c r="C1996" s="1411"/>
      <c r="D1996" s="1411"/>
      <c r="E1996" s="1411"/>
      <c r="F1996" s="1411"/>
      <c r="G1996" s="340">
        <f t="shared" si="162"/>
        <v>0</v>
      </c>
      <c r="H1996" s="1411"/>
      <c r="I1996" s="45"/>
      <c r="J1996" s="45"/>
      <c r="K1996" s="45"/>
      <c r="L1996" s="45"/>
      <c r="M1996" s="45"/>
      <c r="N1996" s="45"/>
      <c r="O1996" s="45"/>
      <c r="P1996" s="45"/>
      <c r="Q1996" s="45"/>
      <c r="R1996" s="45"/>
      <c r="S1996" s="45"/>
      <c r="T1996" s="45"/>
      <c r="U1996" s="45"/>
      <c r="V1996" s="45"/>
      <c r="W1996" s="45"/>
      <c r="X1996" s="45"/>
      <c r="Y1996" s="45"/>
      <c r="Z1996" s="45"/>
      <c r="AA1996" s="45"/>
      <c r="AB1996" s="45"/>
      <c r="AC1996" s="45"/>
      <c r="AD1996" s="45"/>
      <c r="AE1996" s="45"/>
      <c r="AF1996" s="45"/>
      <c r="AG1996" s="44"/>
    </row>
    <row r="1997" spans="1:33" ht="21" thickBot="1" x14ac:dyDescent="0.3">
      <c r="A1997" s="45"/>
      <c r="B1997" s="341">
        <v>21</v>
      </c>
      <c r="C1997" s="1411"/>
      <c r="D1997" s="1411"/>
      <c r="E1997" s="1411"/>
      <c r="F1997" s="1411"/>
      <c r="G1997" s="340">
        <f t="shared" si="162"/>
        <v>0</v>
      </c>
      <c r="H1997" s="1411"/>
      <c r="I1997" s="45"/>
      <c r="J1997" s="45"/>
      <c r="K1997" s="45"/>
      <c r="L1997" s="45"/>
      <c r="M1997" s="45"/>
      <c r="N1997" s="45"/>
      <c r="O1997" s="45"/>
      <c r="P1997" s="45"/>
      <c r="Q1997" s="45"/>
      <c r="R1997" s="45"/>
      <c r="S1997" s="45"/>
      <c r="T1997" s="45"/>
      <c r="U1997" s="45"/>
      <c r="V1997" s="45"/>
      <c r="W1997" s="45"/>
      <c r="X1997" s="45"/>
      <c r="Y1997" s="45"/>
      <c r="Z1997" s="45"/>
      <c r="AA1997" s="45"/>
      <c r="AB1997" s="45"/>
      <c r="AC1997" s="45"/>
      <c r="AD1997" s="45"/>
      <c r="AE1997" s="45"/>
      <c r="AF1997" s="45"/>
      <c r="AG1997" s="44"/>
    </row>
    <row r="1998" spans="1:33" ht="21" thickBot="1" x14ac:dyDescent="0.3">
      <c r="A1998" s="45"/>
      <c r="B1998" s="341">
        <v>22</v>
      </c>
      <c r="C1998" s="1411"/>
      <c r="D1998" s="1411"/>
      <c r="E1998" s="1411"/>
      <c r="F1998" s="1411"/>
      <c r="G1998" s="340">
        <f t="shared" si="162"/>
        <v>0</v>
      </c>
      <c r="H1998" s="1411"/>
      <c r="I1998" s="45"/>
      <c r="J1998" s="45"/>
      <c r="K1998" s="45"/>
      <c r="L1998" s="45"/>
      <c r="M1998" s="45"/>
      <c r="N1998" s="45"/>
      <c r="O1998" s="45"/>
      <c r="P1998" s="45"/>
      <c r="Q1998" s="45"/>
      <c r="R1998" s="45"/>
      <c r="S1998" s="45"/>
      <c r="T1998" s="45"/>
      <c r="U1998" s="45"/>
      <c r="V1998" s="45"/>
      <c r="W1998" s="45"/>
      <c r="X1998" s="45"/>
      <c r="Y1998" s="45"/>
      <c r="Z1998" s="45"/>
      <c r="AA1998" s="45"/>
      <c r="AB1998" s="45"/>
      <c r="AC1998" s="45"/>
      <c r="AD1998" s="45"/>
      <c r="AE1998" s="45"/>
      <c r="AF1998" s="45"/>
      <c r="AG1998" s="44"/>
    </row>
    <row r="1999" spans="1:33" ht="21" thickBot="1" x14ac:dyDescent="0.3">
      <c r="A1999" s="45"/>
      <c r="B1999" s="341">
        <v>23</v>
      </c>
      <c r="C1999" s="1411"/>
      <c r="D1999" s="1411"/>
      <c r="E1999" s="1411"/>
      <c r="F1999" s="1411"/>
      <c r="G1999" s="340">
        <f t="shared" si="162"/>
        <v>0</v>
      </c>
      <c r="H1999" s="1411"/>
      <c r="I1999" s="45"/>
      <c r="J1999" s="45"/>
      <c r="K1999" s="45"/>
      <c r="L1999" s="45"/>
      <c r="M1999" s="45"/>
      <c r="N1999" s="45"/>
      <c r="O1999" s="45"/>
      <c r="P1999" s="45"/>
      <c r="Q1999" s="45"/>
      <c r="R1999" s="45"/>
      <c r="S1999" s="45"/>
      <c r="T1999" s="45"/>
      <c r="U1999" s="45"/>
      <c r="V1999" s="45"/>
      <c r="W1999" s="45"/>
      <c r="X1999" s="45"/>
      <c r="Y1999" s="45"/>
      <c r="Z1999" s="45"/>
      <c r="AA1999" s="45"/>
      <c r="AB1999" s="45"/>
      <c r="AC1999" s="45"/>
      <c r="AD1999" s="45"/>
      <c r="AE1999" s="45"/>
      <c r="AF1999" s="45"/>
      <c r="AG1999" s="44"/>
    </row>
    <row r="2000" spans="1:33" ht="21" thickBot="1" x14ac:dyDescent="0.3">
      <c r="A2000" s="45"/>
      <c r="B2000" s="341">
        <v>24</v>
      </c>
      <c r="C2000" s="1408"/>
      <c r="D2000" s="1411"/>
      <c r="E2000" s="1411"/>
      <c r="F2000" s="1411"/>
      <c r="G2000" s="340">
        <f t="shared" si="162"/>
        <v>0</v>
      </c>
      <c r="H2000" s="1411"/>
      <c r="I2000" s="45"/>
      <c r="J2000" s="45"/>
      <c r="K2000" s="45"/>
      <c r="L2000" s="45"/>
      <c r="M2000" s="45"/>
      <c r="N2000" s="45"/>
      <c r="O2000" s="45"/>
      <c r="P2000" s="45"/>
      <c r="Q2000" s="45"/>
      <c r="R2000" s="45"/>
      <c r="S2000" s="45"/>
      <c r="T2000" s="45"/>
      <c r="U2000" s="45"/>
      <c r="V2000" s="45"/>
      <c r="W2000" s="45"/>
      <c r="X2000" s="45"/>
      <c r="Y2000" s="45"/>
      <c r="Z2000" s="45"/>
      <c r="AA2000" s="45"/>
      <c r="AB2000" s="45"/>
      <c r="AC2000" s="45"/>
      <c r="AD2000" s="45"/>
      <c r="AE2000" s="45"/>
      <c r="AF2000" s="45"/>
      <c r="AG2000" s="44"/>
    </row>
    <row r="2001" spans="1:33" ht="21" thickBot="1" x14ac:dyDescent="0.3">
      <c r="A2001" s="45"/>
      <c r="B2001" s="341">
        <v>25</v>
      </c>
      <c r="C2001" s="364" t="s">
        <v>29</v>
      </c>
      <c r="D2001" s="340">
        <f>SUM(D1977:D2000)</f>
        <v>0</v>
      </c>
      <c r="E2001" s="340">
        <f t="shared" ref="E2001:H2001" si="163">SUM(E1977:E2000)</f>
        <v>0</v>
      </c>
      <c r="F2001" s="340">
        <f t="shared" si="163"/>
        <v>0</v>
      </c>
      <c r="G2001" s="340">
        <f t="shared" si="163"/>
        <v>0</v>
      </c>
      <c r="H2001" s="340">
        <f t="shared" si="163"/>
        <v>0</v>
      </c>
      <c r="I2001" s="45"/>
      <c r="J2001" s="45"/>
      <c r="K2001" s="45"/>
      <c r="L2001" s="45"/>
      <c r="M2001" s="45"/>
      <c r="N2001" s="45"/>
      <c r="O2001" s="45"/>
      <c r="P2001" s="45"/>
      <c r="Q2001" s="45"/>
      <c r="R2001" s="45"/>
      <c r="S2001" s="45"/>
      <c r="T2001" s="45"/>
      <c r="U2001" s="45"/>
      <c r="V2001" s="45"/>
      <c r="W2001" s="45"/>
      <c r="X2001" s="45"/>
      <c r="Y2001" s="45"/>
      <c r="Z2001" s="45"/>
      <c r="AA2001" s="45"/>
      <c r="AB2001" s="45"/>
      <c r="AC2001" s="45"/>
      <c r="AD2001" s="45"/>
      <c r="AE2001" s="45"/>
      <c r="AF2001" s="45"/>
      <c r="AG2001" s="44"/>
    </row>
    <row r="2002" spans="1:33" x14ac:dyDescent="0.25">
      <c r="A2002" s="45"/>
      <c r="B2002" s="45"/>
      <c r="C2002" s="45"/>
      <c r="D2002" s="45"/>
      <c r="E2002" s="45"/>
      <c r="F2002" s="45"/>
      <c r="G2002" s="45"/>
      <c r="H2002" s="45"/>
      <c r="I2002" s="45"/>
      <c r="J2002" s="45"/>
      <c r="K2002" s="45"/>
      <c r="L2002" s="45"/>
      <c r="M2002" s="45"/>
      <c r="N2002" s="45"/>
      <c r="O2002" s="45"/>
      <c r="P2002" s="45"/>
      <c r="Q2002" s="45"/>
      <c r="R2002" s="45"/>
      <c r="S2002" s="45"/>
      <c r="T2002" s="45"/>
      <c r="U2002" s="45"/>
      <c r="V2002" s="45"/>
      <c r="W2002" s="45"/>
      <c r="X2002" s="45"/>
      <c r="Y2002" s="45"/>
      <c r="Z2002" s="45"/>
      <c r="AA2002" s="45"/>
      <c r="AB2002" s="45"/>
      <c r="AC2002" s="45"/>
      <c r="AD2002" s="45"/>
      <c r="AE2002" s="45"/>
      <c r="AF2002" s="45"/>
      <c r="AG2002" s="44"/>
    </row>
    <row r="2003" spans="1:33" x14ac:dyDescent="0.25">
      <c r="A2003" s="71"/>
      <c r="B2003" s="72"/>
      <c r="C2003" s="72"/>
      <c r="D2003" s="72"/>
      <c r="E2003" s="72"/>
      <c r="F2003" s="72"/>
      <c r="G2003" s="72"/>
      <c r="H2003" s="72"/>
      <c r="I2003" s="72"/>
      <c r="J2003" s="72"/>
      <c r="K2003" s="72"/>
      <c r="L2003" s="72"/>
      <c r="M2003" s="72"/>
      <c r="N2003" s="72"/>
      <c r="O2003" s="72"/>
      <c r="P2003" s="72"/>
      <c r="Q2003" s="72"/>
      <c r="R2003" s="72"/>
      <c r="S2003" s="72"/>
      <c r="T2003" s="72"/>
      <c r="U2003" s="72"/>
      <c r="V2003" s="72"/>
      <c r="W2003" s="72"/>
      <c r="X2003" s="72"/>
      <c r="Y2003" s="72"/>
      <c r="Z2003" s="72"/>
      <c r="AA2003" s="72"/>
      <c r="AB2003" s="72"/>
      <c r="AC2003" s="72"/>
      <c r="AD2003" s="72"/>
      <c r="AE2003" s="72"/>
      <c r="AF2003" s="72"/>
      <c r="AG2003" s="44"/>
    </row>
    <row r="2004" spans="1:33" ht="21" x14ac:dyDescent="0.35">
      <c r="A2004" s="45"/>
      <c r="B2004" s="48" t="s">
        <v>1035</v>
      </c>
      <c r="C2004" s="45"/>
      <c r="D2004" s="45"/>
      <c r="E2004" s="45"/>
      <c r="F2004" s="45"/>
      <c r="G2004" s="45"/>
      <c r="H2004" s="45"/>
      <c r="I2004" s="45"/>
      <c r="J2004" s="45"/>
      <c r="K2004" s="45"/>
      <c r="L2004" s="45"/>
      <c r="M2004" s="45"/>
      <c r="N2004" s="45"/>
      <c r="O2004" s="45"/>
      <c r="P2004" s="45"/>
      <c r="Q2004" s="45"/>
      <c r="R2004" s="45"/>
      <c r="S2004" s="45"/>
      <c r="T2004" s="45"/>
      <c r="U2004" s="45"/>
      <c r="V2004" s="45"/>
      <c r="W2004" s="45"/>
      <c r="X2004" s="45"/>
      <c r="Y2004" s="45"/>
      <c r="Z2004" s="45"/>
      <c r="AA2004" s="45"/>
      <c r="AB2004" s="45"/>
      <c r="AC2004" s="45"/>
      <c r="AD2004" s="45"/>
      <c r="AE2004" s="45"/>
      <c r="AF2004" s="45"/>
      <c r="AG2004" s="44"/>
    </row>
    <row r="2005" spans="1:33" ht="18.75" x14ac:dyDescent="0.3">
      <c r="A2005" s="45"/>
      <c r="B2005" s="47"/>
      <c r="C2005" s="45"/>
      <c r="D2005" s="45"/>
      <c r="E2005" s="45"/>
      <c r="F2005" s="45"/>
      <c r="G2005" s="45"/>
      <c r="H2005" s="45"/>
      <c r="I2005" s="45"/>
      <c r="J2005" s="45"/>
      <c r="K2005" s="45"/>
      <c r="L2005" s="45"/>
      <c r="M2005" s="45"/>
      <c r="N2005" s="45"/>
      <c r="O2005" s="45"/>
      <c r="P2005" s="45"/>
      <c r="Q2005" s="45"/>
      <c r="R2005" s="45"/>
      <c r="S2005" s="45"/>
      <c r="T2005" s="45"/>
      <c r="U2005" s="45"/>
      <c r="V2005" s="45"/>
      <c r="W2005" s="45"/>
      <c r="X2005" s="45"/>
      <c r="Y2005" s="45"/>
      <c r="Z2005" s="45"/>
      <c r="AA2005" s="45"/>
      <c r="AB2005" s="45"/>
      <c r="AC2005" s="45"/>
      <c r="AD2005" s="45"/>
      <c r="AE2005" s="45"/>
      <c r="AF2005" s="45"/>
      <c r="AG2005" s="44"/>
    </row>
    <row r="2006" spans="1:33" ht="18.75" x14ac:dyDescent="0.3">
      <c r="A2006" s="45"/>
      <c r="B2006" s="47" t="s">
        <v>940</v>
      </c>
      <c r="C2006" s="45"/>
      <c r="D2006" s="45"/>
      <c r="E2006" s="45"/>
      <c r="F2006" s="45"/>
      <c r="G2006" s="45"/>
      <c r="H2006" s="45"/>
      <c r="I2006" s="45"/>
      <c r="J2006" s="45"/>
      <c r="K2006" s="45"/>
      <c r="L2006" s="45"/>
      <c r="M2006" s="45"/>
      <c r="N2006" s="45"/>
      <c r="O2006" s="45"/>
      <c r="P2006" s="45"/>
      <c r="Q2006" s="45"/>
      <c r="R2006" s="45"/>
      <c r="S2006" s="45"/>
      <c r="T2006" s="45"/>
      <c r="U2006" s="45"/>
      <c r="V2006" s="45"/>
      <c r="W2006" s="45"/>
      <c r="X2006" s="45"/>
      <c r="Y2006" s="45"/>
      <c r="Z2006" s="45"/>
      <c r="AA2006" s="45"/>
      <c r="AB2006" s="45"/>
      <c r="AC2006" s="45"/>
      <c r="AD2006" s="45"/>
      <c r="AE2006" s="45"/>
      <c r="AF2006" s="45"/>
      <c r="AG2006" s="44"/>
    </row>
    <row r="2007" spans="1:33" ht="21" x14ac:dyDescent="0.35">
      <c r="A2007" s="45"/>
      <c r="B2007" s="48" t="s">
        <v>806</v>
      </c>
      <c r="C2007" s="45"/>
      <c r="D2007" s="45"/>
      <c r="E2007" s="45"/>
      <c r="F2007" s="45"/>
      <c r="G2007" s="45"/>
      <c r="H2007" s="45"/>
      <c r="I2007" s="45"/>
      <c r="J2007" s="45"/>
      <c r="K2007" s="45"/>
      <c r="L2007" s="45"/>
      <c r="M2007" s="45"/>
      <c r="N2007" s="45"/>
      <c r="O2007" s="45"/>
      <c r="P2007" s="45"/>
      <c r="Q2007" s="45"/>
      <c r="R2007" s="45"/>
      <c r="S2007" s="45"/>
      <c r="T2007" s="45"/>
      <c r="U2007" s="45"/>
      <c r="V2007" s="45"/>
      <c r="W2007" s="45"/>
      <c r="X2007" s="45"/>
      <c r="Y2007" s="45"/>
      <c r="Z2007" s="45"/>
      <c r="AA2007" s="45"/>
      <c r="AB2007" s="45"/>
      <c r="AC2007" s="45"/>
      <c r="AD2007" s="45"/>
      <c r="AE2007" s="45"/>
      <c r="AF2007" s="45"/>
      <c r="AG2007" s="44"/>
    </row>
    <row r="2008" spans="1:33" ht="19.5" thickBot="1" x14ac:dyDescent="0.35">
      <c r="A2008" s="45"/>
      <c r="B2008" s="47"/>
      <c r="C2008" s="45"/>
      <c r="D2008" s="45"/>
      <c r="E2008" s="45"/>
      <c r="F2008" s="45"/>
      <c r="G2008" s="45"/>
      <c r="H2008" s="45"/>
      <c r="I2008" s="45"/>
      <c r="J2008" s="45"/>
      <c r="K2008" s="45"/>
      <c r="L2008" s="45"/>
      <c r="M2008" s="45"/>
      <c r="N2008" s="45"/>
      <c r="O2008" s="45"/>
      <c r="P2008" s="45"/>
      <c r="Q2008" s="45"/>
      <c r="R2008" s="45"/>
      <c r="S2008" s="45"/>
      <c r="T2008" s="45"/>
      <c r="U2008" s="45"/>
      <c r="V2008" s="45"/>
      <c r="W2008" s="45"/>
      <c r="X2008" s="45"/>
      <c r="Y2008" s="45"/>
      <c r="Z2008" s="45"/>
      <c r="AA2008" s="45"/>
      <c r="AB2008" s="45"/>
      <c r="AC2008" s="45"/>
      <c r="AD2008" s="45"/>
      <c r="AE2008" s="45"/>
      <c r="AF2008" s="45"/>
      <c r="AG2008" s="44"/>
    </row>
    <row r="2009" spans="1:33" ht="42.75" thickBot="1" x14ac:dyDescent="0.3">
      <c r="A2009" s="45"/>
      <c r="B2009" s="371" t="s">
        <v>1</v>
      </c>
      <c r="C2009" s="371" t="s">
        <v>265</v>
      </c>
      <c r="D2009" s="372" t="s">
        <v>266</v>
      </c>
      <c r="E2009" s="372" t="s">
        <v>55</v>
      </c>
      <c r="F2009" s="45"/>
      <c r="G2009" s="45"/>
      <c r="H2009" s="45"/>
      <c r="I2009" s="45"/>
      <c r="J2009" s="45"/>
      <c r="K2009" s="45"/>
      <c r="L2009" s="45"/>
      <c r="M2009" s="45"/>
      <c r="N2009" s="45"/>
      <c r="O2009" s="45"/>
      <c r="P2009" s="45"/>
      <c r="Q2009" s="45"/>
      <c r="R2009" s="45"/>
      <c r="S2009" s="45"/>
      <c r="T2009" s="45"/>
      <c r="U2009" s="45"/>
      <c r="V2009" s="45"/>
      <c r="W2009" s="45"/>
      <c r="X2009" s="45"/>
      <c r="Y2009" s="45"/>
      <c r="Z2009" s="45"/>
      <c r="AA2009" s="45"/>
      <c r="AB2009" s="45"/>
      <c r="AC2009" s="45"/>
      <c r="AD2009" s="45"/>
      <c r="AE2009" s="45"/>
      <c r="AF2009" s="45"/>
      <c r="AG2009" s="44"/>
    </row>
    <row r="2010" spans="1:33" ht="21.75" thickBot="1" x14ac:dyDescent="0.3">
      <c r="A2010" s="45"/>
      <c r="B2010" s="1424"/>
      <c r="C2010" s="1067"/>
      <c r="D2010" s="293"/>
      <c r="E2010" s="293"/>
      <c r="F2010" s="45"/>
      <c r="G2010" s="45"/>
      <c r="H2010" s="45"/>
      <c r="I2010" s="45"/>
      <c r="J2010" s="45"/>
      <c r="K2010" s="45"/>
      <c r="L2010" s="45"/>
      <c r="M2010" s="45"/>
      <c r="N2010" s="45"/>
      <c r="O2010" s="45"/>
      <c r="P2010" s="45"/>
      <c r="Q2010" s="45"/>
      <c r="R2010" s="45"/>
      <c r="S2010" s="45"/>
      <c r="T2010" s="45"/>
      <c r="U2010" s="45"/>
      <c r="V2010" s="45"/>
      <c r="W2010" s="45"/>
      <c r="X2010" s="45"/>
      <c r="Y2010" s="45"/>
      <c r="Z2010" s="45"/>
      <c r="AA2010" s="45"/>
      <c r="AB2010" s="45"/>
      <c r="AC2010" s="45"/>
      <c r="AD2010" s="45"/>
      <c r="AE2010" s="45"/>
      <c r="AF2010" s="45"/>
      <c r="AG2010" s="44"/>
    </row>
    <row r="2011" spans="1:33" ht="21.75" thickBot="1" x14ac:dyDescent="0.3">
      <c r="A2011" s="45"/>
      <c r="B2011" s="1424"/>
      <c r="C2011" s="1067"/>
      <c r="D2011" s="293"/>
      <c r="E2011" s="293"/>
      <c r="F2011" s="45"/>
      <c r="G2011" s="45"/>
      <c r="H2011" s="45"/>
      <c r="I2011" s="45"/>
      <c r="J2011" s="45"/>
      <c r="K2011" s="45"/>
      <c r="L2011" s="45"/>
      <c r="M2011" s="45"/>
      <c r="N2011" s="45"/>
      <c r="O2011" s="45"/>
      <c r="P2011" s="45"/>
      <c r="Q2011" s="45"/>
      <c r="R2011" s="45"/>
      <c r="S2011" s="45"/>
      <c r="T2011" s="45"/>
      <c r="U2011" s="45"/>
      <c r="V2011" s="45"/>
      <c r="W2011" s="45"/>
      <c r="X2011" s="45"/>
      <c r="Y2011" s="45"/>
      <c r="Z2011" s="45"/>
      <c r="AA2011" s="45"/>
      <c r="AB2011" s="45"/>
      <c r="AC2011" s="45"/>
      <c r="AD2011" s="45"/>
      <c r="AE2011" s="45"/>
      <c r="AF2011" s="45"/>
      <c r="AG2011" s="44"/>
    </row>
    <row r="2012" spans="1:33" ht="21.75" thickBot="1" x14ac:dyDescent="0.3">
      <c r="A2012" s="45"/>
      <c r="B2012" s="1424"/>
      <c r="C2012" s="1067"/>
      <c r="D2012" s="293"/>
      <c r="E2012" s="293"/>
      <c r="F2012" s="45"/>
      <c r="G2012" s="45"/>
      <c r="H2012" s="45"/>
      <c r="I2012" s="45"/>
      <c r="J2012" s="45"/>
      <c r="K2012" s="45"/>
      <c r="L2012" s="45"/>
      <c r="M2012" s="45"/>
      <c r="N2012" s="45"/>
      <c r="O2012" s="45"/>
      <c r="P2012" s="45"/>
      <c r="Q2012" s="45"/>
      <c r="R2012" s="45"/>
      <c r="S2012" s="45"/>
      <c r="T2012" s="45"/>
      <c r="U2012" s="45"/>
      <c r="V2012" s="45"/>
      <c r="W2012" s="45"/>
      <c r="X2012" s="45"/>
      <c r="Y2012" s="45"/>
      <c r="Z2012" s="45"/>
      <c r="AA2012" s="45"/>
      <c r="AB2012" s="45"/>
      <c r="AC2012" s="45"/>
      <c r="AD2012" s="45"/>
      <c r="AE2012" s="45"/>
      <c r="AF2012" s="45"/>
      <c r="AG2012" s="44"/>
    </row>
    <row r="2013" spans="1:33" ht="21.75" thickBot="1" x14ac:dyDescent="0.3">
      <c r="A2013" s="45"/>
      <c r="B2013" s="1424"/>
      <c r="C2013" s="1067"/>
      <c r="D2013" s="293"/>
      <c r="E2013" s="293"/>
      <c r="F2013" s="45"/>
      <c r="G2013" s="45"/>
      <c r="H2013" s="45"/>
      <c r="I2013" s="45"/>
      <c r="J2013" s="45"/>
      <c r="K2013" s="45"/>
      <c r="L2013" s="45"/>
      <c r="M2013" s="45"/>
      <c r="N2013" s="45"/>
      <c r="O2013" s="45"/>
      <c r="P2013" s="45"/>
      <c r="Q2013" s="45"/>
      <c r="R2013" s="45"/>
      <c r="S2013" s="45"/>
      <c r="T2013" s="45"/>
      <c r="U2013" s="45"/>
      <c r="V2013" s="45"/>
      <c r="W2013" s="45"/>
      <c r="X2013" s="45"/>
      <c r="Y2013" s="45"/>
      <c r="Z2013" s="45"/>
      <c r="AA2013" s="45"/>
      <c r="AB2013" s="45"/>
      <c r="AC2013" s="45"/>
      <c r="AD2013" s="45"/>
      <c r="AE2013" s="45"/>
      <c r="AF2013" s="45"/>
      <c r="AG2013" s="44"/>
    </row>
    <row r="2014" spans="1:33" ht="21.75" thickBot="1" x14ac:dyDescent="0.3">
      <c r="A2014" s="45"/>
      <c r="B2014" s="1424"/>
      <c r="C2014" s="1067"/>
      <c r="D2014" s="293"/>
      <c r="E2014" s="293"/>
      <c r="F2014" s="45"/>
      <c r="G2014" s="45"/>
      <c r="H2014" s="45"/>
      <c r="I2014" s="45"/>
      <c r="J2014" s="45"/>
      <c r="K2014" s="45"/>
      <c r="L2014" s="45"/>
      <c r="M2014" s="45"/>
      <c r="N2014" s="45"/>
      <c r="O2014" s="45"/>
      <c r="P2014" s="45"/>
      <c r="Q2014" s="45"/>
      <c r="R2014" s="45"/>
      <c r="S2014" s="45"/>
      <c r="T2014" s="45"/>
      <c r="U2014" s="45"/>
      <c r="V2014" s="45"/>
      <c r="W2014" s="45"/>
      <c r="X2014" s="45"/>
      <c r="Y2014" s="45"/>
      <c r="Z2014" s="45"/>
      <c r="AA2014" s="45"/>
      <c r="AB2014" s="45"/>
      <c r="AC2014" s="45"/>
      <c r="AD2014" s="45"/>
      <c r="AE2014" s="45"/>
      <c r="AF2014" s="45"/>
      <c r="AG2014" s="44"/>
    </row>
    <row r="2015" spans="1:33" ht="21.75" thickBot="1" x14ac:dyDescent="0.3">
      <c r="A2015" s="45"/>
      <c r="B2015" s="1424"/>
      <c r="C2015" s="1067"/>
      <c r="D2015" s="293"/>
      <c r="E2015" s="293"/>
      <c r="F2015" s="45"/>
      <c r="G2015" s="45"/>
      <c r="H2015" s="45"/>
      <c r="I2015" s="45"/>
      <c r="J2015" s="45"/>
      <c r="K2015" s="45"/>
      <c r="L2015" s="45"/>
      <c r="M2015" s="45"/>
      <c r="N2015" s="45"/>
      <c r="O2015" s="45"/>
      <c r="P2015" s="45"/>
      <c r="Q2015" s="45"/>
      <c r="R2015" s="45"/>
      <c r="S2015" s="45"/>
      <c r="T2015" s="45"/>
      <c r="U2015" s="45"/>
      <c r="V2015" s="45"/>
      <c r="W2015" s="45"/>
      <c r="X2015" s="45"/>
      <c r="Y2015" s="45"/>
      <c r="Z2015" s="45"/>
      <c r="AA2015" s="45"/>
      <c r="AB2015" s="45"/>
      <c r="AC2015" s="45"/>
      <c r="AD2015" s="45"/>
      <c r="AE2015" s="45"/>
      <c r="AF2015" s="45"/>
      <c r="AG2015" s="44"/>
    </row>
    <row r="2016" spans="1:33" ht="21.75" thickBot="1" x14ac:dyDescent="0.3">
      <c r="A2016" s="45"/>
      <c r="B2016" s="1424"/>
      <c r="C2016" s="1067"/>
      <c r="D2016" s="293"/>
      <c r="E2016" s="293"/>
      <c r="F2016" s="45"/>
      <c r="G2016" s="45"/>
      <c r="H2016" s="45"/>
      <c r="I2016" s="45"/>
      <c r="J2016" s="45"/>
      <c r="K2016" s="45"/>
      <c r="L2016" s="45"/>
      <c r="M2016" s="45"/>
      <c r="N2016" s="45"/>
      <c r="O2016" s="45"/>
      <c r="P2016" s="45"/>
      <c r="Q2016" s="45"/>
      <c r="R2016" s="45"/>
      <c r="S2016" s="45"/>
      <c r="T2016" s="45"/>
      <c r="U2016" s="45"/>
      <c r="V2016" s="45"/>
      <c r="W2016" s="45"/>
      <c r="X2016" s="45"/>
      <c r="Y2016" s="45"/>
      <c r="Z2016" s="45"/>
      <c r="AA2016" s="45"/>
      <c r="AB2016" s="45"/>
      <c r="AC2016" s="45"/>
      <c r="AD2016" s="45"/>
      <c r="AE2016" s="45"/>
      <c r="AF2016" s="45"/>
      <c r="AG2016" s="44"/>
    </row>
    <row r="2017" spans="1:33" ht="21.75" thickBot="1" x14ac:dyDescent="0.3">
      <c r="A2017" s="45"/>
      <c r="B2017" s="1424"/>
      <c r="C2017" s="1067"/>
      <c r="D2017" s="293"/>
      <c r="E2017" s="293"/>
      <c r="F2017" s="45"/>
      <c r="G2017" s="45"/>
      <c r="H2017" s="45"/>
      <c r="I2017" s="45"/>
      <c r="J2017" s="45"/>
      <c r="K2017" s="45"/>
      <c r="L2017" s="45"/>
      <c r="M2017" s="45"/>
      <c r="N2017" s="45"/>
      <c r="O2017" s="45"/>
      <c r="P2017" s="45"/>
      <c r="Q2017" s="45"/>
      <c r="R2017" s="45"/>
      <c r="S2017" s="45"/>
      <c r="T2017" s="45"/>
      <c r="U2017" s="45"/>
      <c r="V2017" s="45"/>
      <c r="W2017" s="45"/>
      <c r="X2017" s="45"/>
      <c r="Y2017" s="45"/>
      <c r="Z2017" s="45"/>
      <c r="AA2017" s="45"/>
      <c r="AB2017" s="45"/>
      <c r="AC2017" s="45"/>
      <c r="AD2017" s="45"/>
      <c r="AE2017" s="45"/>
      <c r="AF2017" s="45"/>
      <c r="AG2017" s="44"/>
    </row>
    <row r="2018" spans="1:33" ht="21.75" thickBot="1" x14ac:dyDescent="0.3">
      <c r="A2018" s="45"/>
      <c r="B2018" s="1424"/>
      <c r="C2018" s="1067"/>
      <c r="D2018" s="293"/>
      <c r="E2018" s="293"/>
      <c r="F2018" s="45"/>
      <c r="G2018" s="45"/>
      <c r="H2018" s="45"/>
      <c r="I2018" s="45"/>
      <c r="J2018" s="45"/>
      <c r="K2018" s="45"/>
      <c r="L2018" s="45"/>
      <c r="M2018" s="45"/>
      <c r="N2018" s="45"/>
      <c r="O2018" s="45"/>
      <c r="P2018" s="45"/>
      <c r="Q2018" s="45"/>
      <c r="R2018" s="45"/>
      <c r="S2018" s="45"/>
      <c r="T2018" s="45"/>
      <c r="U2018" s="45"/>
      <c r="V2018" s="45"/>
      <c r="W2018" s="45"/>
      <c r="X2018" s="45"/>
      <c r="Y2018" s="45"/>
      <c r="Z2018" s="45"/>
      <c r="AA2018" s="45"/>
      <c r="AB2018" s="45"/>
      <c r="AC2018" s="45"/>
      <c r="AD2018" s="45"/>
      <c r="AE2018" s="45"/>
      <c r="AF2018" s="45"/>
      <c r="AG2018" s="44"/>
    </row>
    <row r="2019" spans="1:33" ht="21.75" thickBot="1" x14ac:dyDescent="0.3">
      <c r="A2019" s="45"/>
      <c r="B2019" s="1424"/>
      <c r="C2019" s="1067"/>
      <c r="D2019" s="293"/>
      <c r="E2019" s="293"/>
      <c r="F2019" s="45"/>
      <c r="G2019" s="45"/>
      <c r="H2019" s="45"/>
      <c r="I2019" s="45"/>
      <c r="J2019" s="45"/>
      <c r="K2019" s="45"/>
      <c r="L2019" s="45"/>
      <c r="M2019" s="45"/>
      <c r="N2019" s="45"/>
      <c r="O2019" s="45"/>
      <c r="P2019" s="45"/>
      <c r="Q2019" s="45"/>
      <c r="R2019" s="45"/>
      <c r="S2019" s="45"/>
      <c r="T2019" s="45"/>
      <c r="U2019" s="45"/>
      <c r="V2019" s="45"/>
      <c r="W2019" s="45"/>
      <c r="X2019" s="45"/>
      <c r="Y2019" s="45"/>
      <c r="Z2019" s="45"/>
      <c r="AA2019" s="45"/>
      <c r="AB2019" s="45"/>
      <c r="AC2019" s="45"/>
      <c r="AD2019" s="45"/>
      <c r="AE2019" s="45"/>
      <c r="AF2019" s="45"/>
      <c r="AG2019" s="44"/>
    </row>
    <row r="2020" spans="1:33" ht="21.75" thickBot="1" x14ac:dyDescent="0.3">
      <c r="A2020" s="45"/>
      <c r="B2020" s="1424"/>
      <c r="C2020" s="1067"/>
      <c r="D2020" s="293"/>
      <c r="E2020" s="293"/>
      <c r="F2020" s="45"/>
      <c r="G2020" s="45"/>
      <c r="H2020" s="45"/>
      <c r="I2020" s="45"/>
      <c r="J2020" s="45"/>
      <c r="K2020" s="45"/>
      <c r="L2020" s="45"/>
      <c r="M2020" s="45"/>
      <c r="N2020" s="45"/>
      <c r="O2020" s="45"/>
      <c r="P2020" s="45"/>
      <c r="Q2020" s="45"/>
      <c r="R2020" s="45"/>
      <c r="S2020" s="45"/>
      <c r="T2020" s="45"/>
      <c r="U2020" s="45"/>
      <c r="V2020" s="45"/>
      <c r="W2020" s="45"/>
      <c r="X2020" s="45"/>
      <c r="Y2020" s="45"/>
      <c r="Z2020" s="45"/>
      <c r="AA2020" s="45"/>
      <c r="AB2020" s="45"/>
      <c r="AC2020" s="45"/>
      <c r="AD2020" s="45"/>
      <c r="AE2020" s="45"/>
      <c r="AF2020" s="45"/>
      <c r="AG2020" s="44"/>
    </row>
    <row r="2021" spans="1:33" ht="21.75" thickBot="1" x14ac:dyDescent="0.3">
      <c r="A2021" s="45"/>
      <c r="B2021" s="1424"/>
      <c r="C2021" s="1067"/>
      <c r="D2021" s="293"/>
      <c r="E2021" s="293"/>
      <c r="F2021" s="45"/>
      <c r="G2021" s="45"/>
      <c r="H2021" s="45"/>
      <c r="I2021" s="45"/>
      <c r="J2021" s="45"/>
      <c r="K2021" s="45"/>
      <c r="L2021" s="45"/>
      <c r="M2021" s="45"/>
      <c r="N2021" s="45"/>
      <c r="O2021" s="45"/>
      <c r="P2021" s="45"/>
      <c r="Q2021" s="45"/>
      <c r="R2021" s="45"/>
      <c r="S2021" s="45"/>
      <c r="T2021" s="45"/>
      <c r="U2021" s="45"/>
      <c r="V2021" s="45"/>
      <c r="W2021" s="45"/>
      <c r="X2021" s="45"/>
      <c r="Y2021" s="45"/>
      <c r="Z2021" s="45"/>
      <c r="AA2021" s="45"/>
      <c r="AB2021" s="45"/>
      <c r="AC2021" s="45"/>
      <c r="AD2021" s="45"/>
      <c r="AE2021" s="45"/>
      <c r="AF2021" s="45"/>
      <c r="AG2021" s="44"/>
    </row>
    <row r="2022" spans="1:33" ht="21.75" thickBot="1" x14ac:dyDescent="0.3">
      <c r="A2022" s="45"/>
      <c r="B2022" s="1424"/>
      <c r="C2022" s="1067"/>
      <c r="D2022" s="293"/>
      <c r="E2022" s="293"/>
      <c r="F2022" s="45"/>
      <c r="G2022" s="45"/>
      <c r="H2022" s="45"/>
      <c r="I2022" s="45"/>
      <c r="J2022" s="45"/>
      <c r="K2022" s="45"/>
      <c r="L2022" s="45"/>
      <c r="M2022" s="45"/>
      <c r="N2022" s="45"/>
      <c r="O2022" s="45"/>
      <c r="P2022" s="45"/>
      <c r="Q2022" s="45"/>
      <c r="R2022" s="45"/>
      <c r="S2022" s="45"/>
      <c r="T2022" s="45"/>
      <c r="U2022" s="45"/>
      <c r="V2022" s="45"/>
      <c r="W2022" s="45"/>
      <c r="X2022" s="45"/>
      <c r="Y2022" s="45"/>
      <c r="Z2022" s="45"/>
      <c r="AA2022" s="45"/>
      <c r="AB2022" s="45"/>
      <c r="AC2022" s="45"/>
      <c r="AD2022" s="45"/>
      <c r="AE2022" s="45"/>
      <c r="AF2022" s="45"/>
      <c r="AG2022" s="44"/>
    </row>
    <row r="2023" spans="1:33" ht="21.75" thickBot="1" x14ac:dyDescent="0.3">
      <c r="A2023" s="45"/>
      <c r="B2023" s="1424"/>
      <c r="C2023" s="1067"/>
      <c r="D2023" s="293"/>
      <c r="E2023" s="293"/>
      <c r="F2023" s="45"/>
      <c r="G2023" s="45"/>
      <c r="H2023" s="45"/>
      <c r="I2023" s="45"/>
      <c r="J2023" s="45"/>
      <c r="K2023" s="45"/>
      <c r="L2023" s="45"/>
      <c r="M2023" s="45"/>
      <c r="N2023" s="45"/>
      <c r="O2023" s="45"/>
      <c r="P2023" s="45"/>
      <c r="Q2023" s="45"/>
      <c r="R2023" s="45"/>
      <c r="S2023" s="45"/>
      <c r="T2023" s="45"/>
      <c r="U2023" s="45"/>
      <c r="V2023" s="45"/>
      <c r="W2023" s="45"/>
      <c r="X2023" s="45"/>
      <c r="Y2023" s="45"/>
      <c r="Z2023" s="45"/>
      <c r="AA2023" s="45"/>
      <c r="AB2023" s="45"/>
      <c r="AC2023" s="45"/>
      <c r="AD2023" s="45"/>
      <c r="AE2023" s="45"/>
      <c r="AF2023" s="45"/>
      <c r="AG2023" s="44"/>
    </row>
    <row r="2024" spans="1:33" ht="21.75" thickBot="1" x14ac:dyDescent="0.3">
      <c r="A2024" s="45"/>
      <c r="B2024" s="1424"/>
      <c r="C2024" s="1067"/>
      <c r="D2024" s="293"/>
      <c r="E2024" s="293"/>
      <c r="F2024" s="45"/>
      <c r="G2024" s="45"/>
      <c r="H2024" s="45"/>
      <c r="I2024" s="45"/>
      <c r="J2024" s="45"/>
      <c r="K2024" s="45"/>
      <c r="L2024" s="45"/>
      <c r="M2024" s="45"/>
      <c r="N2024" s="45"/>
      <c r="O2024" s="45"/>
      <c r="P2024" s="45"/>
      <c r="Q2024" s="45"/>
      <c r="R2024" s="45"/>
      <c r="S2024" s="45"/>
      <c r="T2024" s="45"/>
      <c r="U2024" s="45"/>
      <c r="V2024" s="45"/>
      <c r="W2024" s="45"/>
      <c r="X2024" s="45"/>
      <c r="Y2024" s="45"/>
      <c r="Z2024" s="45"/>
      <c r="AA2024" s="45"/>
      <c r="AB2024" s="45"/>
      <c r="AC2024" s="45"/>
      <c r="AD2024" s="45"/>
      <c r="AE2024" s="45"/>
      <c r="AF2024" s="45"/>
      <c r="AG2024" s="44"/>
    </row>
    <row r="2025" spans="1:33" ht="21.75" thickBot="1" x14ac:dyDescent="0.3">
      <c r="A2025" s="45"/>
      <c r="B2025" s="1424"/>
      <c r="C2025" s="1067"/>
      <c r="D2025" s="293"/>
      <c r="E2025" s="293"/>
      <c r="F2025" s="45"/>
      <c r="G2025" s="45"/>
      <c r="H2025" s="45"/>
      <c r="I2025" s="45"/>
      <c r="J2025" s="45"/>
      <c r="K2025" s="45"/>
      <c r="L2025" s="45"/>
      <c r="M2025" s="45"/>
      <c r="N2025" s="45"/>
      <c r="O2025" s="45"/>
      <c r="P2025" s="45"/>
      <c r="Q2025" s="45"/>
      <c r="R2025" s="45"/>
      <c r="S2025" s="45"/>
      <c r="T2025" s="45"/>
      <c r="U2025" s="45"/>
      <c r="V2025" s="45"/>
      <c r="W2025" s="45"/>
      <c r="X2025" s="45"/>
      <c r="Y2025" s="45"/>
      <c r="Z2025" s="45"/>
      <c r="AA2025" s="45"/>
      <c r="AB2025" s="45"/>
      <c r="AC2025" s="45"/>
      <c r="AD2025" s="45"/>
      <c r="AE2025" s="45"/>
      <c r="AF2025" s="45"/>
      <c r="AG2025" s="44"/>
    </row>
    <row r="2026" spans="1:33" ht="21.75" thickBot="1" x14ac:dyDescent="0.3">
      <c r="A2026" s="45"/>
      <c r="B2026" s="1424"/>
      <c r="C2026" s="1067"/>
      <c r="D2026" s="293"/>
      <c r="E2026" s="293"/>
      <c r="F2026" s="45"/>
      <c r="G2026" s="45"/>
      <c r="H2026" s="45"/>
      <c r="I2026" s="45"/>
      <c r="J2026" s="45"/>
      <c r="K2026" s="45"/>
      <c r="L2026" s="45"/>
      <c r="M2026" s="45"/>
      <c r="N2026" s="45"/>
      <c r="O2026" s="45"/>
      <c r="P2026" s="45"/>
      <c r="Q2026" s="45"/>
      <c r="R2026" s="45"/>
      <c r="S2026" s="45"/>
      <c r="T2026" s="45"/>
      <c r="U2026" s="45"/>
      <c r="V2026" s="45"/>
      <c r="W2026" s="45"/>
      <c r="X2026" s="45"/>
      <c r="Y2026" s="45"/>
      <c r="Z2026" s="45"/>
      <c r="AA2026" s="45"/>
      <c r="AB2026" s="45"/>
      <c r="AC2026" s="45"/>
      <c r="AD2026" s="45"/>
      <c r="AE2026" s="45"/>
      <c r="AF2026" s="45"/>
      <c r="AG2026" s="44"/>
    </row>
    <row r="2027" spans="1:33" ht="21.75" thickBot="1" x14ac:dyDescent="0.3">
      <c r="A2027" s="45"/>
      <c r="B2027" s="1424"/>
      <c r="C2027" s="1067"/>
      <c r="D2027" s="293"/>
      <c r="E2027" s="293"/>
      <c r="F2027" s="45"/>
      <c r="G2027" s="45"/>
      <c r="H2027" s="45"/>
      <c r="I2027" s="45"/>
      <c r="J2027" s="45"/>
      <c r="K2027" s="45"/>
      <c r="L2027" s="45"/>
      <c r="M2027" s="45"/>
      <c r="N2027" s="45"/>
      <c r="O2027" s="45"/>
      <c r="P2027" s="45"/>
      <c r="Q2027" s="45"/>
      <c r="R2027" s="45"/>
      <c r="S2027" s="45"/>
      <c r="T2027" s="45"/>
      <c r="U2027" s="45"/>
      <c r="V2027" s="45"/>
      <c r="W2027" s="45"/>
      <c r="X2027" s="45"/>
      <c r="Y2027" s="45"/>
      <c r="Z2027" s="45"/>
      <c r="AA2027" s="45"/>
      <c r="AB2027" s="45"/>
      <c r="AC2027" s="45"/>
      <c r="AD2027" s="45"/>
      <c r="AE2027" s="45"/>
      <c r="AF2027" s="45"/>
      <c r="AG2027" s="44"/>
    </row>
    <row r="2028" spans="1:33" ht="21.75" thickBot="1" x14ac:dyDescent="0.3">
      <c r="A2028" s="45"/>
      <c r="B2028" s="1424"/>
      <c r="C2028" s="1067"/>
      <c r="D2028" s="293"/>
      <c r="E2028" s="293"/>
      <c r="F2028" s="45"/>
      <c r="G2028" s="45"/>
      <c r="H2028" s="45"/>
      <c r="I2028" s="45"/>
      <c r="J2028" s="45"/>
      <c r="K2028" s="45"/>
      <c r="L2028" s="45"/>
      <c r="M2028" s="45"/>
      <c r="N2028" s="45"/>
      <c r="O2028" s="45"/>
      <c r="P2028" s="45"/>
      <c r="Q2028" s="45"/>
      <c r="R2028" s="45"/>
      <c r="S2028" s="45"/>
      <c r="T2028" s="45"/>
      <c r="U2028" s="45"/>
      <c r="V2028" s="45"/>
      <c r="W2028" s="45"/>
      <c r="X2028" s="45"/>
      <c r="Y2028" s="45"/>
      <c r="Z2028" s="45"/>
      <c r="AA2028" s="45"/>
      <c r="AB2028" s="45"/>
      <c r="AC2028" s="45"/>
      <c r="AD2028" s="45"/>
      <c r="AE2028" s="45"/>
      <c r="AF2028" s="45"/>
      <c r="AG2028" s="44"/>
    </row>
    <row r="2029" spans="1:33" ht="21.75" thickBot="1" x14ac:dyDescent="0.3">
      <c r="A2029" s="45"/>
      <c r="B2029" s="1424"/>
      <c r="C2029" s="1067"/>
      <c r="D2029" s="293"/>
      <c r="E2029" s="293"/>
      <c r="F2029" s="45"/>
      <c r="G2029" s="45"/>
      <c r="H2029" s="45"/>
      <c r="I2029" s="45"/>
      <c r="J2029" s="45"/>
      <c r="K2029" s="45"/>
      <c r="L2029" s="45"/>
      <c r="M2029" s="45"/>
      <c r="N2029" s="45"/>
      <c r="O2029" s="45"/>
      <c r="P2029" s="45"/>
      <c r="Q2029" s="45"/>
      <c r="R2029" s="45"/>
      <c r="S2029" s="45"/>
      <c r="T2029" s="45"/>
      <c r="U2029" s="45"/>
      <c r="V2029" s="45"/>
      <c r="W2029" s="45"/>
      <c r="X2029" s="45"/>
      <c r="Y2029" s="45"/>
      <c r="Z2029" s="45"/>
      <c r="AA2029" s="45"/>
      <c r="AB2029" s="45"/>
      <c r="AC2029" s="45"/>
      <c r="AD2029" s="45"/>
      <c r="AE2029" s="45"/>
      <c r="AF2029" s="45"/>
      <c r="AG2029" s="44"/>
    </row>
    <row r="2030" spans="1:33" ht="21.75" thickBot="1" x14ac:dyDescent="0.3">
      <c r="A2030" s="45"/>
      <c r="B2030" s="1424"/>
      <c r="C2030" s="1067"/>
      <c r="D2030" s="293"/>
      <c r="E2030" s="293"/>
      <c r="F2030" s="45"/>
      <c r="G2030" s="45"/>
      <c r="H2030" s="45"/>
      <c r="I2030" s="45"/>
      <c r="J2030" s="45"/>
      <c r="K2030" s="45"/>
      <c r="L2030" s="45"/>
      <c r="M2030" s="45"/>
      <c r="N2030" s="45"/>
      <c r="O2030" s="45"/>
      <c r="P2030" s="45"/>
      <c r="Q2030" s="45"/>
      <c r="R2030" s="45"/>
      <c r="S2030" s="45"/>
      <c r="T2030" s="45"/>
      <c r="U2030" s="45"/>
      <c r="V2030" s="45"/>
      <c r="W2030" s="45"/>
      <c r="X2030" s="45"/>
      <c r="Y2030" s="45"/>
      <c r="Z2030" s="45"/>
      <c r="AA2030" s="45"/>
      <c r="AB2030" s="45"/>
      <c r="AC2030" s="45"/>
      <c r="AD2030" s="45"/>
      <c r="AE2030" s="45"/>
      <c r="AF2030" s="45"/>
      <c r="AG2030" s="44"/>
    </row>
    <row r="2031" spans="1:33" ht="21.75" thickBot="1" x14ac:dyDescent="0.3">
      <c r="A2031" s="45"/>
      <c r="B2031" s="1424"/>
      <c r="C2031" s="1067"/>
      <c r="D2031" s="293"/>
      <c r="E2031" s="293"/>
      <c r="F2031" s="45"/>
      <c r="G2031" s="45"/>
      <c r="H2031" s="45"/>
      <c r="I2031" s="45"/>
      <c r="J2031" s="45"/>
      <c r="K2031" s="45"/>
      <c r="L2031" s="45"/>
      <c r="M2031" s="45"/>
      <c r="N2031" s="45"/>
      <c r="O2031" s="45"/>
      <c r="P2031" s="45"/>
      <c r="Q2031" s="45"/>
      <c r="R2031" s="45"/>
      <c r="S2031" s="45"/>
      <c r="T2031" s="45"/>
      <c r="U2031" s="45"/>
      <c r="V2031" s="45"/>
      <c r="W2031" s="45"/>
      <c r="X2031" s="45"/>
      <c r="Y2031" s="45"/>
      <c r="Z2031" s="45"/>
      <c r="AA2031" s="45"/>
      <c r="AB2031" s="45"/>
      <c r="AC2031" s="45"/>
      <c r="AD2031" s="45"/>
      <c r="AE2031" s="45"/>
      <c r="AF2031" s="45"/>
      <c r="AG2031" s="44"/>
    </row>
    <row r="2032" spans="1:33" ht="21.75" thickBot="1" x14ac:dyDescent="0.3">
      <c r="A2032" s="45"/>
      <c r="B2032" s="1424"/>
      <c r="C2032" s="1067"/>
      <c r="D2032" s="293"/>
      <c r="E2032" s="293"/>
      <c r="F2032" s="45"/>
      <c r="G2032" s="45"/>
      <c r="H2032" s="45"/>
      <c r="I2032" s="45"/>
      <c r="J2032" s="45"/>
      <c r="K2032" s="45"/>
      <c r="L2032" s="45"/>
      <c r="M2032" s="45"/>
      <c r="N2032" s="45"/>
      <c r="O2032" s="45"/>
      <c r="P2032" s="45"/>
      <c r="Q2032" s="45"/>
      <c r="R2032" s="45"/>
      <c r="S2032" s="45"/>
      <c r="T2032" s="45"/>
      <c r="U2032" s="45"/>
      <c r="V2032" s="45"/>
      <c r="W2032" s="45"/>
      <c r="X2032" s="45"/>
      <c r="Y2032" s="45"/>
      <c r="Z2032" s="45"/>
      <c r="AA2032" s="45"/>
      <c r="AB2032" s="45"/>
      <c r="AC2032" s="45"/>
      <c r="AD2032" s="45"/>
      <c r="AE2032" s="45"/>
      <c r="AF2032" s="45"/>
      <c r="AG2032" s="44"/>
    </row>
    <row r="2033" spans="1:33" ht="21.75" thickBot="1" x14ac:dyDescent="0.3">
      <c r="A2033" s="45"/>
      <c r="B2033" s="1424"/>
      <c r="C2033" s="1067"/>
      <c r="D2033" s="293"/>
      <c r="E2033" s="293"/>
      <c r="F2033" s="45"/>
      <c r="G2033" s="45"/>
      <c r="H2033" s="45"/>
      <c r="I2033" s="45"/>
      <c r="J2033" s="45"/>
      <c r="K2033" s="45"/>
      <c r="L2033" s="45"/>
      <c r="M2033" s="45"/>
      <c r="N2033" s="45"/>
      <c r="O2033" s="45"/>
      <c r="P2033" s="45"/>
      <c r="Q2033" s="45"/>
      <c r="R2033" s="45"/>
      <c r="S2033" s="45"/>
      <c r="T2033" s="45"/>
      <c r="U2033" s="45"/>
      <c r="V2033" s="45"/>
      <c r="W2033" s="45"/>
      <c r="X2033" s="45"/>
      <c r="Y2033" s="45"/>
      <c r="Z2033" s="45"/>
      <c r="AA2033" s="45"/>
      <c r="AB2033" s="45"/>
      <c r="AC2033" s="45"/>
      <c r="AD2033" s="45"/>
      <c r="AE2033" s="45"/>
      <c r="AF2033" s="45"/>
      <c r="AG2033" s="44"/>
    </row>
    <row r="2034" spans="1:33" ht="21.75" thickBot="1" x14ac:dyDescent="0.3">
      <c r="A2034" s="45"/>
      <c r="B2034" s="1424"/>
      <c r="C2034" s="1067"/>
      <c r="D2034" s="293"/>
      <c r="E2034" s="293"/>
      <c r="F2034" s="45"/>
      <c r="G2034" s="45"/>
      <c r="H2034" s="45"/>
      <c r="I2034" s="45"/>
      <c r="J2034" s="45"/>
      <c r="K2034" s="45"/>
      <c r="L2034" s="45"/>
      <c r="M2034" s="45"/>
      <c r="N2034" s="45"/>
      <c r="O2034" s="45"/>
      <c r="P2034" s="45"/>
      <c r="Q2034" s="45"/>
      <c r="R2034" s="45"/>
      <c r="S2034" s="45"/>
      <c r="T2034" s="45"/>
      <c r="U2034" s="45"/>
      <c r="V2034" s="45"/>
      <c r="W2034" s="45"/>
      <c r="X2034" s="45"/>
      <c r="Y2034" s="45"/>
      <c r="Z2034" s="45"/>
      <c r="AA2034" s="45"/>
      <c r="AB2034" s="45"/>
      <c r="AC2034" s="45"/>
      <c r="AD2034" s="45"/>
      <c r="AE2034" s="45"/>
      <c r="AF2034" s="45"/>
      <c r="AG2034" s="44"/>
    </row>
    <row r="2035" spans="1:33" ht="21.75" thickBot="1" x14ac:dyDescent="0.3">
      <c r="A2035" s="45"/>
      <c r="B2035" s="1424"/>
      <c r="C2035" s="1067"/>
      <c r="D2035" s="293"/>
      <c r="E2035" s="293"/>
      <c r="F2035" s="45"/>
      <c r="G2035" s="45"/>
      <c r="H2035" s="45"/>
      <c r="I2035" s="45"/>
      <c r="J2035" s="45"/>
      <c r="K2035" s="45"/>
      <c r="L2035" s="45"/>
      <c r="M2035" s="45"/>
      <c r="N2035" s="45"/>
      <c r="O2035" s="45"/>
      <c r="P2035" s="45"/>
      <c r="Q2035" s="45"/>
      <c r="R2035" s="45"/>
      <c r="S2035" s="45"/>
      <c r="T2035" s="45"/>
      <c r="U2035" s="45"/>
      <c r="V2035" s="45"/>
      <c r="W2035" s="45"/>
      <c r="X2035" s="45"/>
      <c r="Y2035" s="45"/>
      <c r="Z2035" s="45"/>
      <c r="AA2035" s="45"/>
      <c r="AB2035" s="45"/>
      <c r="AC2035" s="45"/>
      <c r="AD2035" s="45"/>
      <c r="AE2035" s="45"/>
      <c r="AF2035" s="45"/>
      <c r="AG2035" s="44"/>
    </row>
    <row r="2036" spans="1:33" ht="21.75" thickBot="1" x14ac:dyDescent="0.3">
      <c r="A2036" s="45"/>
      <c r="B2036" s="1424"/>
      <c r="C2036" s="1067"/>
      <c r="D2036" s="293"/>
      <c r="E2036" s="293"/>
      <c r="F2036" s="45"/>
      <c r="G2036" s="45"/>
      <c r="H2036" s="45"/>
      <c r="I2036" s="45"/>
      <c r="J2036" s="45"/>
      <c r="K2036" s="45"/>
      <c r="L2036" s="45"/>
      <c r="M2036" s="45"/>
      <c r="N2036" s="45"/>
      <c r="O2036" s="45"/>
      <c r="P2036" s="45"/>
      <c r="Q2036" s="45"/>
      <c r="R2036" s="45"/>
      <c r="S2036" s="45"/>
      <c r="T2036" s="45"/>
      <c r="U2036" s="45"/>
      <c r="V2036" s="45"/>
      <c r="W2036" s="45"/>
      <c r="X2036" s="45"/>
      <c r="Y2036" s="45"/>
      <c r="Z2036" s="45"/>
      <c r="AA2036" s="45"/>
      <c r="AB2036" s="45"/>
      <c r="AC2036" s="45"/>
      <c r="AD2036" s="45"/>
      <c r="AE2036" s="45"/>
      <c r="AF2036" s="45"/>
      <c r="AG2036" s="44"/>
    </row>
    <row r="2037" spans="1:33" ht="21.75" thickBot="1" x14ac:dyDescent="0.3">
      <c r="A2037" s="45"/>
      <c r="B2037" s="1424"/>
      <c r="C2037" s="1067"/>
      <c r="D2037" s="293"/>
      <c r="E2037" s="293"/>
      <c r="F2037" s="45"/>
      <c r="G2037" s="45"/>
      <c r="H2037" s="45"/>
      <c r="I2037" s="45"/>
      <c r="J2037" s="45"/>
      <c r="K2037" s="45"/>
      <c r="L2037" s="45"/>
      <c r="M2037" s="45"/>
      <c r="N2037" s="45"/>
      <c r="O2037" s="45"/>
      <c r="P2037" s="45"/>
      <c r="Q2037" s="45"/>
      <c r="R2037" s="45"/>
      <c r="S2037" s="45"/>
      <c r="T2037" s="45"/>
      <c r="U2037" s="45"/>
      <c r="V2037" s="45"/>
      <c r="W2037" s="45"/>
      <c r="X2037" s="45"/>
      <c r="Y2037" s="45"/>
      <c r="Z2037" s="45"/>
      <c r="AA2037" s="45"/>
      <c r="AB2037" s="45"/>
      <c r="AC2037" s="45"/>
      <c r="AD2037" s="45"/>
      <c r="AE2037" s="45"/>
      <c r="AF2037" s="45"/>
      <c r="AG2037" s="44"/>
    </row>
    <row r="2038" spans="1:33" ht="21.75" thickBot="1" x14ac:dyDescent="0.3">
      <c r="A2038" s="45"/>
      <c r="B2038" s="1424"/>
      <c r="C2038" s="1067"/>
      <c r="D2038" s="293"/>
      <c r="E2038" s="293"/>
      <c r="F2038" s="45"/>
      <c r="G2038" s="45"/>
      <c r="H2038" s="45"/>
      <c r="I2038" s="45"/>
      <c r="J2038" s="45"/>
      <c r="K2038" s="45"/>
      <c r="L2038" s="45"/>
      <c r="M2038" s="45"/>
      <c r="N2038" s="45"/>
      <c r="O2038" s="45"/>
      <c r="P2038" s="45"/>
      <c r="Q2038" s="45"/>
      <c r="R2038" s="45"/>
      <c r="S2038" s="45"/>
      <c r="T2038" s="45"/>
      <c r="U2038" s="45"/>
      <c r="V2038" s="45"/>
      <c r="W2038" s="45"/>
      <c r="X2038" s="45"/>
      <c r="Y2038" s="45"/>
      <c r="Z2038" s="45"/>
      <c r="AA2038" s="45"/>
      <c r="AB2038" s="45"/>
      <c r="AC2038" s="45"/>
      <c r="AD2038" s="45"/>
      <c r="AE2038" s="45"/>
      <c r="AF2038" s="45"/>
      <c r="AG2038" s="44"/>
    </row>
    <row r="2039" spans="1:33" ht="42.75" thickBot="1" x14ac:dyDescent="0.3">
      <c r="A2039" s="45"/>
      <c r="B2039" s="291" t="s">
        <v>1</v>
      </c>
      <c r="C2039" s="1074" t="s">
        <v>265</v>
      </c>
      <c r="D2039" s="372" t="s">
        <v>266</v>
      </c>
      <c r="E2039" s="372" t="s">
        <v>55</v>
      </c>
      <c r="F2039" s="45"/>
      <c r="G2039" s="45"/>
      <c r="H2039" s="45"/>
      <c r="I2039" s="45"/>
      <c r="J2039" s="45"/>
      <c r="K2039" s="45"/>
      <c r="L2039" s="45"/>
      <c r="M2039" s="45"/>
      <c r="N2039" s="45"/>
      <c r="O2039" s="45"/>
      <c r="P2039" s="45"/>
      <c r="Q2039" s="45"/>
      <c r="R2039" s="45"/>
      <c r="S2039" s="45"/>
      <c r="T2039" s="45"/>
      <c r="U2039" s="45"/>
      <c r="V2039" s="45"/>
      <c r="W2039" s="45"/>
      <c r="X2039" s="45"/>
      <c r="Y2039" s="45"/>
      <c r="Z2039" s="45"/>
      <c r="AA2039" s="45"/>
      <c r="AB2039" s="45"/>
      <c r="AC2039" s="45"/>
      <c r="AD2039" s="45"/>
      <c r="AE2039" s="45"/>
      <c r="AF2039" s="45"/>
      <c r="AG2039" s="44"/>
    </row>
    <row r="2040" spans="1:33" ht="21.75" thickBot="1" x14ac:dyDescent="0.3">
      <c r="A2040" s="45"/>
      <c r="B2040" s="1424"/>
      <c r="C2040" s="1067"/>
      <c r="D2040" s="293"/>
      <c r="E2040" s="293"/>
      <c r="F2040" s="45"/>
      <c r="G2040" s="45"/>
      <c r="H2040" s="45"/>
      <c r="I2040" s="45"/>
      <c r="J2040" s="45"/>
      <c r="K2040" s="45"/>
      <c r="L2040" s="45"/>
      <c r="M2040" s="45"/>
      <c r="N2040" s="45"/>
      <c r="O2040" s="45"/>
      <c r="P2040" s="45"/>
      <c r="Q2040" s="45"/>
      <c r="R2040" s="45"/>
      <c r="S2040" s="45"/>
      <c r="T2040" s="45"/>
      <c r="U2040" s="45"/>
      <c r="V2040" s="45"/>
      <c r="W2040" s="45"/>
      <c r="X2040" s="45"/>
      <c r="Y2040" s="45"/>
      <c r="Z2040" s="45"/>
      <c r="AA2040" s="45"/>
      <c r="AB2040" s="45"/>
      <c r="AC2040" s="45"/>
      <c r="AD2040" s="45"/>
      <c r="AE2040" s="45"/>
      <c r="AF2040" s="45"/>
      <c r="AG2040" s="44"/>
    </row>
    <row r="2041" spans="1:33" ht="21.75" thickBot="1" x14ac:dyDescent="0.3">
      <c r="A2041" s="45"/>
      <c r="B2041" s="1424"/>
      <c r="C2041" s="1067"/>
      <c r="D2041" s="293"/>
      <c r="E2041" s="293"/>
      <c r="F2041" s="45"/>
      <c r="G2041" s="45"/>
      <c r="H2041" s="45"/>
      <c r="I2041" s="45"/>
      <c r="J2041" s="45"/>
      <c r="K2041" s="45"/>
      <c r="L2041" s="45"/>
      <c r="M2041" s="45"/>
      <c r="N2041" s="45"/>
      <c r="O2041" s="45"/>
      <c r="P2041" s="45"/>
      <c r="Q2041" s="45"/>
      <c r="R2041" s="45"/>
      <c r="S2041" s="45"/>
      <c r="T2041" s="45"/>
      <c r="U2041" s="45"/>
      <c r="V2041" s="45"/>
      <c r="W2041" s="45"/>
      <c r="X2041" s="45"/>
      <c r="Y2041" s="45"/>
      <c r="Z2041" s="45"/>
      <c r="AA2041" s="45"/>
      <c r="AB2041" s="45"/>
      <c r="AC2041" s="45"/>
      <c r="AD2041" s="45"/>
      <c r="AE2041" s="45"/>
      <c r="AF2041" s="45"/>
      <c r="AG2041" s="44"/>
    </row>
    <row r="2042" spans="1:33" ht="21.75" thickBot="1" x14ac:dyDescent="0.3">
      <c r="A2042" s="45"/>
      <c r="B2042" s="1424"/>
      <c r="C2042" s="1067"/>
      <c r="D2042" s="293"/>
      <c r="E2042" s="293"/>
      <c r="F2042" s="45"/>
      <c r="G2042" s="45"/>
      <c r="H2042" s="45"/>
      <c r="I2042" s="45"/>
      <c r="J2042" s="45"/>
      <c r="K2042" s="45"/>
      <c r="L2042" s="45"/>
      <c r="M2042" s="45"/>
      <c r="N2042" s="45"/>
      <c r="O2042" s="45"/>
      <c r="P2042" s="45"/>
      <c r="Q2042" s="45"/>
      <c r="R2042" s="45"/>
      <c r="S2042" s="45"/>
      <c r="T2042" s="45"/>
      <c r="U2042" s="45"/>
      <c r="V2042" s="45"/>
      <c r="W2042" s="45"/>
      <c r="X2042" s="45"/>
      <c r="Y2042" s="45"/>
      <c r="Z2042" s="45"/>
      <c r="AA2042" s="45"/>
      <c r="AB2042" s="45"/>
      <c r="AC2042" s="45"/>
      <c r="AD2042" s="45"/>
      <c r="AE2042" s="45"/>
      <c r="AF2042" s="45"/>
      <c r="AG2042" s="44"/>
    </row>
    <row r="2043" spans="1:33" ht="21.75" thickBot="1" x14ac:dyDescent="0.3">
      <c r="A2043" s="45"/>
      <c r="B2043" s="1424"/>
      <c r="C2043" s="1067"/>
      <c r="D2043" s="293"/>
      <c r="E2043" s="293"/>
      <c r="F2043" s="45"/>
      <c r="G2043" s="45"/>
      <c r="H2043" s="45"/>
      <c r="I2043" s="45"/>
      <c r="J2043" s="45"/>
      <c r="K2043" s="45"/>
      <c r="L2043" s="45"/>
      <c r="M2043" s="45"/>
      <c r="N2043" s="45"/>
      <c r="O2043" s="45"/>
      <c r="P2043" s="45"/>
      <c r="Q2043" s="45"/>
      <c r="R2043" s="45"/>
      <c r="S2043" s="45"/>
      <c r="T2043" s="45"/>
      <c r="U2043" s="45"/>
      <c r="V2043" s="45"/>
      <c r="W2043" s="45"/>
      <c r="X2043" s="45"/>
      <c r="Y2043" s="45"/>
      <c r="Z2043" s="45"/>
      <c r="AA2043" s="45"/>
      <c r="AB2043" s="45"/>
      <c r="AC2043" s="45"/>
      <c r="AD2043" s="45"/>
      <c r="AE2043" s="45"/>
      <c r="AF2043" s="45"/>
      <c r="AG2043" s="44"/>
    </row>
    <row r="2044" spans="1:33" ht="21.75" thickBot="1" x14ac:dyDescent="0.3">
      <c r="A2044" s="45"/>
      <c r="B2044" s="1424"/>
      <c r="C2044" s="1067"/>
      <c r="D2044" s="293"/>
      <c r="E2044" s="293"/>
      <c r="F2044" s="45"/>
      <c r="G2044" s="45"/>
      <c r="H2044" s="45"/>
      <c r="I2044" s="45"/>
      <c r="J2044" s="45"/>
      <c r="K2044" s="45"/>
      <c r="L2044" s="45"/>
      <c r="M2044" s="45"/>
      <c r="N2044" s="45"/>
      <c r="O2044" s="45"/>
      <c r="P2044" s="45"/>
      <c r="Q2044" s="45"/>
      <c r="R2044" s="45"/>
      <c r="S2044" s="45"/>
      <c r="T2044" s="45"/>
      <c r="U2044" s="45"/>
      <c r="V2044" s="45"/>
      <c r="W2044" s="45"/>
      <c r="X2044" s="45"/>
      <c r="Y2044" s="45"/>
      <c r="Z2044" s="45"/>
      <c r="AA2044" s="45"/>
      <c r="AB2044" s="45"/>
      <c r="AC2044" s="45"/>
      <c r="AD2044" s="45"/>
      <c r="AE2044" s="45"/>
      <c r="AF2044" s="45"/>
      <c r="AG2044" s="44"/>
    </row>
    <row r="2045" spans="1:33" ht="21.75" thickBot="1" x14ac:dyDescent="0.3">
      <c r="A2045" s="45"/>
      <c r="B2045" s="1424"/>
      <c r="C2045" s="1067"/>
      <c r="D2045" s="293"/>
      <c r="E2045" s="293"/>
      <c r="F2045" s="45"/>
      <c r="G2045" s="45"/>
      <c r="H2045" s="45"/>
      <c r="I2045" s="45"/>
      <c r="J2045" s="45"/>
      <c r="K2045" s="45"/>
      <c r="L2045" s="45"/>
      <c r="M2045" s="45"/>
      <c r="N2045" s="45"/>
      <c r="O2045" s="45"/>
      <c r="P2045" s="45"/>
      <c r="Q2045" s="45"/>
      <c r="R2045" s="45"/>
      <c r="S2045" s="45"/>
      <c r="T2045" s="45"/>
      <c r="U2045" s="45"/>
      <c r="V2045" s="45"/>
      <c r="W2045" s="45"/>
      <c r="X2045" s="45"/>
      <c r="Y2045" s="45"/>
      <c r="Z2045" s="45"/>
      <c r="AA2045" s="45"/>
      <c r="AB2045" s="45"/>
      <c r="AC2045" s="45"/>
      <c r="AD2045" s="45"/>
      <c r="AE2045" s="45"/>
      <c r="AF2045" s="45"/>
      <c r="AG2045" s="44"/>
    </row>
    <row r="2046" spans="1:33" ht="21.75" thickBot="1" x14ac:dyDescent="0.3">
      <c r="A2046" s="45"/>
      <c r="B2046" s="1424"/>
      <c r="C2046" s="1067"/>
      <c r="D2046" s="293"/>
      <c r="E2046" s="293"/>
      <c r="F2046" s="45"/>
      <c r="G2046" s="45"/>
      <c r="H2046" s="45"/>
      <c r="I2046" s="45"/>
      <c r="J2046" s="45"/>
      <c r="K2046" s="45"/>
      <c r="L2046" s="45"/>
      <c r="M2046" s="45"/>
      <c r="N2046" s="45"/>
      <c r="O2046" s="45"/>
      <c r="P2046" s="45"/>
      <c r="Q2046" s="45"/>
      <c r="R2046" s="45"/>
      <c r="S2046" s="45"/>
      <c r="T2046" s="45"/>
      <c r="U2046" s="45"/>
      <c r="V2046" s="45"/>
      <c r="W2046" s="45"/>
      <c r="X2046" s="45"/>
      <c r="Y2046" s="45"/>
      <c r="Z2046" s="45"/>
      <c r="AA2046" s="45"/>
      <c r="AB2046" s="45"/>
      <c r="AC2046" s="45"/>
      <c r="AD2046" s="45"/>
      <c r="AE2046" s="45"/>
      <c r="AF2046" s="45"/>
      <c r="AG2046" s="44"/>
    </row>
    <row r="2047" spans="1:33" ht="21.75" thickBot="1" x14ac:dyDescent="0.3">
      <c r="A2047" s="45"/>
      <c r="B2047" s="1424"/>
      <c r="C2047" s="1067"/>
      <c r="D2047" s="293"/>
      <c r="E2047" s="293"/>
      <c r="F2047" s="45"/>
      <c r="G2047" s="45"/>
      <c r="H2047" s="45"/>
      <c r="I2047" s="45"/>
      <c r="J2047" s="45"/>
      <c r="K2047" s="45"/>
      <c r="L2047" s="45"/>
      <c r="M2047" s="45"/>
      <c r="N2047" s="45"/>
      <c r="O2047" s="45"/>
      <c r="P2047" s="45"/>
      <c r="Q2047" s="45"/>
      <c r="R2047" s="45"/>
      <c r="S2047" s="45"/>
      <c r="T2047" s="45"/>
      <c r="U2047" s="45"/>
      <c r="V2047" s="45"/>
      <c r="W2047" s="45"/>
      <c r="X2047" s="45"/>
      <c r="Y2047" s="45"/>
      <c r="Z2047" s="45"/>
      <c r="AA2047" s="45"/>
      <c r="AB2047" s="45"/>
      <c r="AC2047" s="45"/>
      <c r="AD2047" s="45"/>
      <c r="AE2047" s="45"/>
      <c r="AF2047" s="45"/>
      <c r="AG2047" s="44"/>
    </row>
    <row r="2048" spans="1:33" ht="21.75" thickBot="1" x14ac:dyDescent="0.3">
      <c r="A2048" s="45"/>
      <c r="B2048" s="1424"/>
      <c r="C2048" s="1067"/>
      <c r="D2048" s="293"/>
      <c r="E2048" s="293"/>
      <c r="F2048" s="45"/>
      <c r="G2048" s="45"/>
      <c r="H2048" s="45"/>
      <c r="I2048" s="45"/>
      <c r="J2048" s="45"/>
      <c r="K2048" s="45"/>
      <c r="L2048" s="45"/>
      <c r="M2048" s="45"/>
      <c r="N2048" s="45"/>
      <c r="O2048" s="45"/>
      <c r="P2048" s="45"/>
      <c r="Q2048" s="45"/>
      <c r="R2048" s="45"/>
      <c r="S2048" s="45"/>
      <c r="T2048" s="45"/>
      <c r="U2048" s="45"/>
      <c r="V2048" s="45"/>
      <c r="W2048" s="45"/>
      <c r="X2048" s="45"/>
      <c r="Y2048" s="45"/>
      <c r="Z2048" s="45"/>
      <c r="AA2048" s="45"/>
      <c r="AB2048" s="45"/>
      <c r="AC2048" s="45"/>
      <c r="AD2048" s="45"/>
      <c r="AE2048" s="45"/>
      <c r="AF2048" s="45"/>
      <c r="AG2048" s="44"/>
    </row>
    <row r="2049" spans="1:33" ht="21.75" thickBot="1" x14ac:dyDescent="0.3">
      <c r="A2049" s="45"/>
      <c r="B2049" s="1424"/>
      <c r="C2049" s="1067"/>
      <c r="D2049" s="293"/>
      <c r="E2049" s="293"/>
      <c r="F2049" s="45"/>
      <c r="G2049" s="45"/>
      <c r="H2049" s="45"/>
      <c r="I2049" s="45"/>
      <c r="J2049" s="45"/>
      <c r="K2049" s="45"/>
      <c r="L2049" s="45"/>
      <c r="M2049" s="45"/>
      <c r="N2049" s="45"/>
      <c r="O2049" s="45"/>
      <c r="P2049" s="45"/>
      <c r="Q2049" s="45"/>
      <c r="R2049" s="45"/>
      <c r="S2049" s="45"/>
      <c r="T2049" s="45"/>
      <c r="U2049" s="45"/>
      <c r="V2049" s="45"/>
      <c r="W2049" s="45"/>
      <c r="X2049" s="45"/>
      <c r="Y2049" s="45"/>
      <c r="Z2049" s="45"/>
      <c r="AA2049" s="45"/>
      <c r="AB2049" s="45"/>
      <c r="AC2049" s="45"/>
      <c r="AD2049" s="45"/>
      <c r="AE2049" s="45"/>
      <c r="AF2049" s="45"/>
      <c r="AG2049" s="44"/>
    </row>
    <row r="2050" spans="1:33" ht="21.75" thickBot="1" x14ac:dyDescent="0.3">
      <c r="A2050" s="45"/>
      <c r="B2050" s="1424"/>
      <c r="C2050" s="1067"/>
      <c r="D2050" s="293"/>
      <c r="E2050" s="293"/>
      <c r="F2050" s="45"/>
      <c r="G2050" s="45"/>
      <c r="H2050" s="45"/>
      <c r="I2050" s="45"/>
      <c r="J2050" s="45"/>
      <c r="K2050" s="45"/>
      <c r="L2050" s="45"/>
      <c r="M2050" s="45"/>
      <c r="N2050" s="45"/>
      <c r="O2050" s="45"/>
      <c r="P2050" s="45"/>
      <c r="Q2050" s="45"/>
      <c r="R2050" s="45"/>
      <c r="S2050" s="45"/>
      <c r="T2050" s="45"/>
      <c r="U2050" s="45"/>
      <c r="V2050" s="45"/>
      <c r="W2050" s="45"/>
      <c r="X2050" s="45"/>
      <c r="Y2050" s="45"/>
      <c r="Z2050" s="45"/>
      <c r="AA2050" s="45"/>
      <c r="AB2050" s="45"/>
      <c r="AC2050" s="45"/>
      <c r="AD2050" s="45"/>
      <c r="AE2050" s="45"/>
      <c r="AF2050" s="45"/>
      <c r="AG2050" s="44"/>
    </row>
    <row r="2051" spans="1:33" ht="21.75" thickBot="1" x14ac:dyDescent="0.3">
      <c r="A2051" s="45"/>
      <c r="B2051" s="1424"/>
      <c r="C2051" s="1067"/>
      <c r="D2051" s="293"/>
      <c r="E2051" s="293"/>
      <c r="F2051" s="45"/>
      <c r="G2051" s="45"/>
      <c r="H2051" s="45"/>
      <c r="I2051" s="45"/>
      <c r="J2051" s="45"/>
      <c r="K2051" s="45"/>
      <c r="L2051" s="45"/>
      <c r="M2051" s="45"/>
      <c r="N2051" s="45"/>
      <c r="O2051" s="45"/>
      <c r="P2051" s="45"/>
      <c r="Q2051" s="45"/>
      <c r="R2051" s="45"/>
      <c r="S2051" s="45"/>
      <c r="T2051" s="45"/>
      <c r="U2051" s="45"/>
      <c r="V2051" s="45"/>
      <c r="W2051" s="45"/>
      <c r="X2051" s="45"/>
      <c r="Y2051" s="45"/>
      <c r="Z2051" s="45"/>
      <c r="AA2051" s="45"/>
      <c r="AB2051" s="45"/>
      <c r="AC2051" s="45"/>
      <c r="AD2051" s="45"/>
      <c r="AE2051" s="45"/>
      <c r="AF2051" s="45"/>
      <c r="AG2051" s="44"/>
    </row>
    <row r="2052" spans="1:33" ht="21.75" thickBot="1" x14ac:dyDescent="0.3">
      <c r="A2052" s="45"/>
      <c r="B2052" s="1424"/>
      <c r="C2052" s="1067"/>
      <c r="D2052" s="293"/>
      <c r="E2052" s="293"/>
      <c r="F2052" s="45"/>
      <c r="G2052" s="45"/>
      <c r="H2052" s="45"/>
      <c r="I2052" s="45"/>
      <c r="J2052" s="45"/>
      <c r="K2052" s="45"/>
      <c r="L2052" s="45"/>
      <c r="M2052" s="45"/>
      <c r="N2052" s="45"/>
      <c r="O2052" s="45"/>
      <c r="P2052" s="45"/>
      <c r="Q2052" s="45"/>
      <c r="R2052" s="45"/>
      <c r="S2052" s="45"/>
      <c r="T2052" s="45"/>
      <c r="U2052" s="45"/>
      <c r="V2052" s="45"/>
      <c r="W2052" s="45"/>
      <c r="X2052" s="45"/>
      <c r="Y2052" s="45"/>
      <c r="Z2052" s="45"/>
      <c r="AA2052" s="45"/>
      <c r="AB2052" s="45"/>
      <c r="AC2052" s="45"/>
      <c r="AD2052" s="45"/>
      <c r="AE2052" s="45"/>
      <c r="AF2052" s="45"/>
      <c r="AG2052" s="44"/>
    </row>
    <row r="2053" spans="1:33" ht="21.75" thickBot="1" x14ac:dyDescent="0.3">
      <c r="A2053" s="45"/>
      <c r="B2053" s="1424"/>
      <c r="C2053" s="1067"/>
      <c r="D2053" s="293"/>
      <c r="E2053" s="293"/>
      <c r="F2053" s="45"/>
      <c r="G2053" s="45"/>
      <c r="H2053" s="45"/>
      <c r="I2053" s="45"/>
      <c r="J2053" s="45"/>
      <c r="K2053" s="45"/>
      <c r="L2053" s="45"/>
      <c r="M2053" s="45"/>
      <c r="N2053" s="45"/>
      <c r="O2053" s="45"/>
      <c r="P2053" s="45"/>
      <c r="Q2053" s="45"/>
      <c r="R2053" s="45"/>
      <c r="S2053" s="45"/>
      <c r="T2053" s="45"/>
      <c r="U2053" s="45"/>
      <c r="V2053" s="45"/>
      <c r="W2053" s="45"/>
      <c r="X2053" s="45"/>
      <c r="Y2053" s="45"/>
      <c r="Z2053" s="45"/>
      <c r="AA2053" s="45"/>
      <c r="AB2053" s="45"/>
      <c r="AC2053" s="45"/>
      <c r="AD2053" s="45"/>
      <c r="AE2053" s="45"/>
      <c r="AF2053" s="45"/>
      <c r="AG2053" s="44"/>
    </row>
    <row r="2054" spans="1:33" ht="21.75" thickBot="1" x14ac:dyDescent="0.3">
      <c r="A2054" s="45"/>
      <c r="B2054" s="1424"/>
      <c r="C2054" s="1067"/>
      <c r="D2054" s="293"/>
      <c r="E2054" s="293"/>
      <c r="F2054" s="45"/>
      <c r="G2054" s="45"/>
      <c r="H2054" s="45"/>
      <c r="I2054" s="45"/>
      <c r="J2054" s="45"/>
      <c r="K2054" s="45"/>
      <c r="L2054" s="45"/>
      <c r="M2054" s="45"/>
      <c r="N2054" s="45"/>
      <c r="O2054" s="45"/>
      <c r="P2054" s="45"/>
      <c r="Q2054" s="45"/>
      <c r="R2054" s="45"/>
      <c r="S2054" s="45"/>
      <c r="T2054" s="45"/>
      <c r="U2054" s="45"/>
      <c r="V2054" s="45"/>
      <c r="W2054" s="45"/>
      <c r="X2054" s="45"/>
      <c r="Y2054" s="45"/>
      <c r="Z2054" s="45"/>
      <c r="AA2054" s="45"/>
      <c r="AB2054" s="45"/>
      <c r="AC2054" s="45"/>
      <c r="AD2054" s="45"/>
      <c r="AE2054" s="45"/>
      <c r="AF2054" s="45"/>
      <c r="AG2054" s="44"/>
    </row>
    <row r="2055" spans="1:33" ht="21.75" thickBot="1" x14ac:dyDescent="0.3">
      <c r="A2055" s="45"/>
      <c r="B2055" s="1424"/>
      <c r="C2055" s="1067"/>
      <c r="D2055" s="293"/>
      <c r="E2055" s="293"/>
      <c r="F2055" s="45"/>
      <c r="G2055" s="45"/>
      <c r="H2055" s="45"/>
      <c r="I2055" s="45"/>
      <c r="J2055" s="45"/>
      <c r="K2055" s="45"/>
      <c r="L2055" s="45"/>
      <c r="M2055" s="45"/>
      <c r="N2055" s="45"/>
      <c r="O2055" s="45"/>
      <c r="P2055" s="45"/>
      <c r="Q2055" s="45"/>
      <c r="R2055" s="45"/>
      <c r="S2055" s="45"/>
      <c r="T2055" s="45"/>
      <c r="U2055" s="45"/>
      <c r="V2055" s="45"/>
      <c r="W2055" s="45"/>
      <c r="X2055" s="45"/>
      <c r="Y2055" s="45"/>
      <c r="Z2055" s="45"/>
      <c r="AA2055" s="45"/>
      <c r="AB2055" s="45"/>
      <c r="AC2055" s="45"/>
      <c r="AD2055" s="45"/>
      <c r="AE2055" s="45"/>
      <c r="AF2055" s="45"/>
      <c r="AG2055" s="44"/>
    </row>
    <row r="2056" spans="1:33" ht="21.75" thickBot="1" x14ac:dyDescent="0.3">
      <c r="A2056" s="45"/>
      <c r="B2056" s="1424"/>
      <c r="C2056" s="1067"/>
      <c r="D2056" s="293"/>
      <c r="E2056" s="293"/>
      <c r="F2056" s="45"/>
      <c r="G2056" s="45"/>
      <c r="H2056" s="45"/>
      <c r="I2056" s="45"/>
      <c r="J2056" s="45"/>
      <c r="K2056" s="45"/>
      <c r="L2056" s="45"/>
      <c r="M2056" s="45"/>
      <c r="N2056" s="45"/>
      <c r="O2056" s="45"/>
      <c r="P2056" s="45"/>
      <c r="Q2056" s="45"/>
      <c r="R2056" s="45"/>
      <c r="S2056" s="45"/>
      <c r="T2056" s="45"/>
      <c r="U2056" s="45"/>
      <c r="V2056" s="45"/>
      <c r="W2056" s="45"/>
      <c r="X2056" s="45"/>
      <c r="Y2056" s="45"/>
      <c r="Z2056" s="45"/>
      <c r="AA2056" s="45"/>
      <c r="AB2056" s="45"/>
      <c r="AC2056" s="45"/>
      <c r="AD2056" s="45"/>
      <c r="AE2056" s="45"/>
      <c r="AF2056" s="45"/>
      <c r="AG2056" s="44"/>
    </row>
    <row r="2057" spans="1:33" ht="21.75" thickBot="1" x14ac:dyDescent="0.3">
      <c r="A2057" s="45"/>
      <c r="B2057" s="1424"/>
      <c r="C2057" s="1067"/>
      <c r="D2057" s="293"/>
      <c r="E2057" s="293"/>
      <c r="F2057" s="45"/>
      <c r="G2057" s="45"/>
      <c r="H2057" s="45"/>
      <c r="I2057" s="45"/>
      <c r="J2057" s="45"/>
      <c r="K2057" s="45"/>
      <c r="L2057" s="45"/>
      <c r="M2057" s="45"/>
      <c r="N2057" s="45"/>
      <c r="O2057" s="45"/>
      <c r="P2057" s="45"/>
      <c r="Q2057" s="45"/>
      <c r="R2057" s="45"/>
      <c r="S2057" s="45"/>
      <c r="T2057" s="45"/>
      <c r="U2057" s="45"/>
      <c r="V2057" s="45"/>
      <c r="W2057" s="45"/>
      <c r="X2057" s="45"/>
      <c r="Y2057" s="45"/>
      <c r="Z2057" s="45"/>
      <c r="AA2057" s="45"/>
      <c r="AB2057" s="45"/>
      <c r="AC2057" s="45"/>
      <c r="AD2057" s="45"/>
      <c r="AE2057" s="45"/>
      <c r="AF2057" s="45"/>
      <c r="AG2057" s="44"/>
    </row>
    <row r="2058" spans="1:33" ht="21.75" thickBot="1" x14ac:dyDescent="0.3">
      <c r="A2058" s="45"/>
      <c r="B2058" s="1424"/>
      <c r="C2058" s="1067"/>
      <c r="D2058" s="293"/>
      <c r="E2058" s="293"/>
      <c r="F2058" s="45"/>
      <c r="G2058" s="45"/>
      <c r="H2058" s="45"/>
      <c r="I2058" s="45"/>
      <c r="J2058" s="45"/>
      <c r="K2058" s="45"/>
      <c r="L2058" s="45"/>
      <c r="M2058" s="45"/>
      <c r="N2058" s="45"/>
      <c r="O2058" s="45"/>
      <c r="P2058" s="45"/>
      <c r="Q2058" s="45"/>
      <c r="R2058" s="45"/>
      <c r="S2058" s="45"/>
      <c r="T2058" s="45"/>
      <c r="U2058" s="45"/>
      <c r="V2058" s="45"/>
      <c r="W2058" s="45"/>
      <c r="X2058" s="45"/>
      <c r="Y2058" s="45"/>
      <c r="Z2058" s="45"/>
      <c r="AA2058" s="45"/>
      <c r="AB2058" s="45"/>
      <c r="AC2058" s="45"/>
      <c r="AD2058" s="45"/>
      <c r="AE2058" s="45"/>
      <c r="AF2058" s="45"/>
      <c r="AG2058" s="44"/>
    </row>
    <row r="2059" spans="1:33" ht="21.75" thickBot="1" x14ac:dyDescent="0.3">
      <c r="A2059" s="45"/>
      <c r="B2059" s="1424"/>
      <c r="C2059" s="1067"/>
      <c r="D2059" s="293"/>
      <c r="E2059" s="293"/>
      <c r="F2059" s="45"/>
      <c r="G2059" s="45"/>
      <c r="H2059" s="45"/>
      <c r="I2059" s="45"/>
      <c r="J2059" s="45"/>
      <c r="K2059" s="45"/>
      <c r="L2059" s="45"/>
      <c r="M2059" s="45"/>
      <c r="N2059" s="45"/>
      <c r="O2059" s="45"/>
      <c r="P2059" s="45"/>
      <c r="Q2059" s="45"/>
      <c r="R2059" s="45"/>
      <c r="S2059" s="45"/>
      <c r="T2059" s="45"/>
      <c r="U2059" s="45"/>
      <c r="V2059" s="45"/>
      <c r="W2059" s="45"/>
      <c r="X2059" s="45"/>
      <c r="Y2059" s="45"/>
      <c r="Z2059" s="45"/>
      <c r="AA2059" s="45"/>
      <c r="AB2059" s="45"/>
      <c r="AC2059" s="45"/>
      <c r="AD2059" s="45"/>
      <c r="AE2059" s="45"/>
      <c r="AF2059" s="45"/>
      <c r="AG2059" s="44"/>
    </row>
    <row r="2060" spans="1:33" x14ac:dyDescent="0.25">
      <c r="A2060" s="45"/>
      <c r="B2060" s="45"/>
      <c r="C2060" s="45"/>
      <c r="D2060" s="45"/>
      <c r="E2060" s="45"/>
      <c r="F2060" s="45"/>
      <c r="G2060" s="45"/>
      <c r="H2060" s="45"/>
      <c r="I2060" s="45"/>
      <c r="J2060" s="45"/>
      <c r="K2060" s="45"/>
      <c r="L2060" s="45"/>
      <c r="M2060" s="45"/>
      <c r="N2060" s="45"/>
      <c r="O2060" s="45"/>
      <c r="P2060" s="45"/>
      <c r="Q2060" s="45"/>
      <c r="R2060" s="45"/>
      <c r="S2060" s="45"/>
      <c r="T2060" s="45"/>
      <c r="U2060" s="45"/>
      <c r="V2060" s="45"/>
      <c r="W2060" s="45"/>
      <c r="X2060" s="45"/>
      <c r="Y2060" s="45"/>
      <c r="Z2060" s="45"/>
      <c r="AA2060" s="45"/>
      <c r="AB2060" s="45"/>
      <c r="AC2060" s="45"/>
      <c r="AD2060" s="45"/>
      <c r="AE2060" s="45"/>
      <c r="AF2060" s="45"/>
      <c r="AG2060" s="44"/>
    </row>
    <row r="2061" spans="1:33" ht="15.75" thickBot="1" x14ac:dyDescent="0.3">
      <c r="A2061" s="45"/>
      <c r="B2061" s="45"/>
      <c r="C2061" s="45"/>
      <c r="D2061" s="45"/>
      <c r="E2061" s="45"/>
      <c r="F2061" s="45"/>
      <c r="G2061" s="45"/>
      <c r="H2061" s="45"/>
      <c r="I2061" s="45"/>
      <c r="J2061" s="45"/>
      <c r="K2061" s="45"/>
      <c r="L2061" s="45"/>
      <c r="M2061" s="45"/>
      <c r="N2061" s="45"/>
      <c r="O2061" s="45"/>
      <c r="P2061" s="45"/>
      <c r="Q2061" s="45"/>
      <c r="R2061" s="45"/>
      <c r="S2061" s="45"/>
      <c r="T2061" s="45"/>
      <c r="U2061" s="45"/>
      <c r="V2061" s="45"/>
      <c r="W2061" s="45"/>
      <c r="X2061" s="45"/>
      <c r="Y2061" s="45"/>
      <c r="Z2061" s="45"/>
      <c r="AA2061" s="45"/>
      <c r="AB2061" s="45"/>
      <c r="AC2061" s="45"/>
      <c r="AD2061" s="45"/>
      <c r="AE2061" s="45"/>
      <c r="AF2061" s="45"/>
      <c r="AG2061" s="44"/>
    </row>
    <row r="2062" spans="1:33" ht="24" thickBot="1" x14ac:dyDescent="0.3">
      <c r="A2062" s="45"/>
      <c r="B2062" s="1203" t="s">
        <v>91</v>
      </c>
      <c r="C2062" s="2271"/>
      <c r="D2062" s="2272"/>
      <c r="E2062" s="2272"/>
      <c r="F2062" s="2272"/>
      <c r="G2062" s="2272"/>
      <c r="H2062" s="2272"/>
      <c r="I2062" s="2272"/>
      <c r="J2062" s="2272"/>
      <c r="K2062" s="2272"/>
      <c r="L2062" s="2272"/>
      <c r="M2062" s="2272"/>
      <c r="N2062" s="2272"/>
      <c r="O2062" s="2272"/>
      <c r="P2062" s="2272"/>
      <c r="Q2062" s="2272"/>
      <c r="R2062" s="2272"/>
      <c r="S2062" s="2272"/>
      <c r="T2062" s="2272"/>
      <c r="U2062" s="2272"/>
      <c r="V2062" s="2272"/>
      <c r="W2062" s="2272"/>
      <c r="X2062" s="2272"/>
      <c r="Y2062" s="2272"/>
      <c r="Z2062" s="2273"/>
      <c r="AA2062" s="45"/>
      <c r="AB2062" s="45"/>
      <c r="AC2062" s="45"/>
      <c r="AD2062" s="45"/>
      <c r="AE2062" s="45"/>
      <c r="AF2062" s="45"/>
      <c r="AG2062" s="44"/>
    </row>
    <row r="2063" spans="1:33" ht="49.5" customHeight="1" thickBot="1" x14ac:dyDescent="0.3">
      <c r="A2063" s="45"/>
      <c r="B2063" s="45"/>
      <c r="C2063" s="2277"/>
      <c r="D2063" s="2278"/>
      <c r="E2063" s="2278"/>
      <c r="F2063" s="2278"/>
      <c r="G2063" s="2278"/>
      <c r="H2063" s="2278"/>
      <c r="I2063" s="2278"/>
      <c r="J2063" s="2278"/>
      <c r="K2063" s="2278"/>
      <c r="L2063" s="2278"/>
      <c r="M2063" s="2278"/>
      <c r="N2063" s="2278"/>
      <c r="O2063" s="2278"/>
      <c r="P2063" s="2278"/>
      <c r="Q2063" s="2278"/>
      <c r="R2063" s="2278"/>
      <c r="S2063" s="2278"/>
      <c r="T2063" s="2278"/>
      <c r="U2063" s="2278"/>
      <c r="V2063" s="2278"/>
      <c r="W2063" s="2278"/>
      <c r="X2063" s="2278"/>
      <c r="Y2063" s="2278"/>
      <c r="Z2063" s="2279"/>
      <c r="AA2063" s="45"/>
      <c r="AB2063" s="45"/>
      <c r="AC2063" s="45"/>
      <c r="AD2063" s="45"/>
      <c r="AE2063" s="45"/>
      <c r="AF2063" s="45"/>
      <c r="AG2063" s="44"/>
    </row>
    <row r="2064" spans="1:33" ht="18.75" x14ac:dyDescent="0.3">
      <c r="A2064" s="71"/>
      <c r="B2064" s="365"/>
      <c r="C2064" s="365"/>
      <c r="D2064" s="365"/>
      <c r="E2064" s="365"/>
      <c r="F2064" s="365"/>
      <c r="G2064" s="365"/>
      <c r="H2064" s="365"/>
      <c r="I2064" s="365"/>
      <c r="J2064" s="365"/>
      <c r="K2064" s="72"/>
      <c r="L2064" s="72"/>
      <c r="M2064" s="72"/>
      <c r="N2064" s="72"/>
      <c r="O2064" s="72"/>
      <c r="P2064" s="72"/>
      <c r="Q2064" s="72"/>
      <c r="R2064" s="72"/>
      <c r="S2064" s="72"/>
      <c r="T2064" s="72"/>
      <c r="U2064" s="72"/>
      <c r="V2064" s="72"/>
      <c r="W2064" s="72"/>
      <c r="X2064" s="72"/>
      <c r="Y2064" s="72"/>
      <c r="Z2064" s="72"/>
      <c r="AA2064" s="72"/>
      <c r="AB2064" s="72"/>
      <c r="AC2064" s="72"/>
      <c r="AD2064" s="72"/>
      <c r="AE2064" s="72"/>
      <c r="AF2064" s="72"/>
      <c r="AG2064" s="44"/>
    </row>
    <row r="2065" spans="1:33" x14ac:dyDescent="0.25">
      <c r="A2065" s="45"/>
      <c r="B2065" s="45"/>
      <c r="C2065" s="45"/>
      <c r="D2065" s="45"/>
      <c r="E2065" s="45"/>
      <c r="F2065" s="45"/>
      <c r="G2065" s="45"/>
      <c r="H2065" s="45"/>
      <c r="I2065" s="45"/>
      <c r="J2065" s="45"/>
      <c r="K2065" s="45"/>
      <c r="L2065" s="45"/>
      <c r="M2065" s="45"/>
      <c r="N2065" s="45"/>
      <c r="O2065" s="45"/>
      <c r="P2065" s="45"/>
      <c r="Q2065" s="45"/>
      <c r="R2065" s="45"/>
      <c r="S2065" s="45"/>
      <c r="T2065" s="45"/>
      <c r="U2065" s="45"/>
      <c r="V2065" s="45"/>
      <c r="W2065" s="45"/>
      <c r="X2065" s="45"/>
      <c r="Y2065" s="45"/>
      <c r="Z2065" s="45"/>
      <c r="AA2065" s="45"/>
      <c r="AB2065" s="45"/>
      <c r="AC2065" s="45"/>
      <c r="AD2065" s="45"/>
      <c r="AE2065" s="45"/>
      <c r="AF2065" s="45"/>
      <c r="AG2065" s="44"/>
    </row>
    <row r="2066" spans="1:33" ht="18.75" x14ac:dyDescent="0.3">
      <c r="A2066" s="45"/>
      <c r="B2066" s="47" t="s">
        <v>411</v>
      </c>
      <c r="C2066" s="45"/>
      <c r="D2066" s="45"/>
      <c r="E2066" s="45"/>
      <c r="F2066" s="45"/>
      <c r="G2066" s="45"/>
      <c r="H2066" s="45"/>
      <c r="I2066" s="45"/>
      <c r="J2066" s="45"/>
      <c r="K2066" s="45"/>
      <c r="L2066" s="45"/>
      <c r="M2066" s="45"/>
      <c r="N2066" s="45"/>
      <c r="O2066" s="45"/>
      <c r="P2066" s="45"/>
      <c r="Q2066" s="45"/>
      <c r="R2066" s="45"/>
      <c r="S2066" s="45"/>
      <c r="T2066" s="45"/>
      <c r="U2066" s="45"/>
      <c r="V2066" s="45"/>
      <c r="W2066" s="45"/>
      <c r="X2066" s="45"/>
      <c r="Y2066" s="45"/>
      <c r="Z2066" s="45"/>
      <c r="AA2066" s="45"/>
      <c r="AB2066" s="45"/>
      <c r="AC2066" s="45"/>
      <c r="AD2066" s="45"/>
      <c r="AE2066" s="45"/>
      <c r="AF2066" s="45"/>
      <c r="AG2066" s="44"/>
    </row>
    <row r="2067" spans="1:33" ht="15.75" thickBot="1" x14ac:dyDescent="0.3">
      <c r="A2067" s="45"/>
      <c r="B2067" s="45"/>
      <c r="C2067" s="45"/>
      <c r="D2067" s="45"/>
      <c r="E2067" s="45"/>
      <c r="F2067" s="45"/>
      <c r="G2067" s="45"/>
      <c r="H2067" s="45"/>
      <c r="I2067" s="45"/>
      <c r="J2067" s="45"/>
      <c r="K2067" s="45"/>
      <c r="L2067" s="45"/>
      <c r="M2067" s="45"/>
      <c r="N2067" s="45"/>
      <c r="O2067" s="45"/>
      <c r="P2067" s="45"/>
      <c r="Q2067" s="45"/>
      <c r="R2067" s="45"/>
      <c r="S2067" s="45"/>
      <c r="T2067" s="45"/>
      <c r="U2067" s="45"/>
      <c r="V2067" s="45"/>
      <c r="W2067" s="45"/>
      <c r="X2067" s="45"/>
      <c r="Y2067" s="45"/>
      <c r="Z2067" s="45"/>
      <c r="AA2067" s="45"/>
      <c r="AB2067" s="45"/>
      <c r="AC2067" s="45"/>
      <c r="AD2067" s="45"/>
      <c r="AE2067" s="45"/>
      <c r="AF2067" s="45"/>
      <c r="AG2067" s="44"/>
    </row>
    <row r="2068" spans="1:33" ht="38.25" thickBot="1" x14ac:dyDescent="0.3">
      <c r="A2068" s="45"/>
      <c r="B2068" s="179" t="s">
        <v>412</v>
      </c>
      <c r="C2068" s="373" t="s">
        <v>413</v>
      </c>
      <c r="D2068" s="373" t="s">
        <v>414</v>
      </c>
      <c r="E2068" s="373" t="s">
        <v>415</v>
      </c>
      <c r="F2068" s="45"/>
      <c r="G2068" s="45"/>
      <c r="H2068" s="45"/>
      <c r="I2068" s="45"/>
      <c r="J2068" s="45"/>
      <c r="K2068" s="45"/>
      <c r="L2068" s="45"/>
      <c r="M2068" s="45"/>
      <c r="N2068" s="45"/>
      <c r="O2068" s="45"/>
      <c r="P2068" s="45"/>
      <c r="Q2068" s="45"/>
      <c r="R2068" s="45"/>
      <c r="S2068" s="45"/>
      <c r="T2068" s="45"/>
      <c r="U2068" s="45"/>
      <c r="V2068" s="45"/>
      <c r="W2068" s="45"/>
      <c r="X2068" s="45"/>
      <c r="Y2068" s="45"/>
      <c r="Z2068" s="45"/>
      <c r="AA2068" s="45"/>
      <c r="AB2068" s="45"/>
      <c r="AC2068" s="45"/>
      <c r="AD2068" s="45"/>
      <c r="AE2068" s="45"/>
      <c r="AF2068" s="45"/>
      <c r="AG2068" s="44"/>
    </row>
    <row r="2069" spans="1:33" ht="27.75" thickBot="1" x14ac:dyDescent="0.3">
      <c r="A2069" s="45"/>
      <c r="B2069" s="374">
        <f>D426</f>
        <v>0</v>
      </c>
      <c r="C2069" s="1458"/>
      <c r="D2069" s="1458"/>
      <c r="E2069" s="375">
        <f>C2069-D2069</f>
        <v>0</v>
      </c>
      <c r="F2069" s="45"/>
      <c r="G2069" s="45"/>
      <c r="H2069" s="45"/>
      <c r="I2069" s="45"/>
      <c r="J2069" s="45"/>
      <c r="K2069" s="45"/>
      <c r="L2069" s="45"/>
      <c r="M2069" s="45"/>
      <c r="N2069" s="45"/>
      <c r="O2069" s="45"/>
      <c r="P2069" s="45"/>
      <c r="Q2069" s="45"/>
      <c r="R2069" s="45"/>
      <c r="S2069" s="45"/>
      <c r="T2069" s="45"/>
      <c r="U2069" s="45"/>
      <c r="V2069" s="45"/>
      <c r="W2069" s="45"/>
      <c r="X2069" s="45"/>
      <c r="Y2069" s="45"/>
      <c r="Z2069" s="45"/>
      <c r="AA2069" s="45"/>
      <c r="AB2069" s="45"/>
      <c r="AC2069" s="45"/>
      <c r="AD2069" s="45"/>
      <c r="AE2069" s="45"/>
      <c r="AF2069" s="45"/>
      <c r="AG2069" s="44"/>
    </row>
    <row r="2070" spans="1:33" ht="15.75" thickBot="1" x14ac:dyDescent="0.3">
      <c r="A2070" s="45"/>
      <c r="B2070" s="45"/>
      <c r="C2070" s="45"/>
      <c r="D2070" s="45"/>
      <c r="E2070" s="45"/>
      <c r="F2070" s="45"/>
      <c r="G2070" s="45"/>
      <c r="H2070" s="45"/>
      <c r="I2070" s="45"/>
      <c r="J2070" s="45"/>
      <c r="K2070" s="45"/>
      <c r="L2070" s="45"/>
      <c r="M2070" s="45"/>
      <c r="N2070" s="45"/>
      <c r="O2070" s="45"/>
      <c r="P2070" s="45"/>
      <c r="Q2070" s="45"/>
      <c r="R2070" s="45"/>
      <c r="S2070" s="45"/>
      <c r="T2070" s="45"/>
      <c r="U2070" s="45"/>
      <c r="V2070" s="45"/>
      <c r="W2070" s="45"/>
      <c r="X2070" s="45"/>
      <c r="Y2070" s="45"/>
      <c r="Z2070" s="45"/>
      <c r="AA2070" s="45"/>
      <c r="AB2070" s="45"/>
      <c r="AC2070" s="45"/>
      <c r="AD2070" s="45"/>
      <c r="AE2070" s="45"/>
      <c r="AF2070" s="45"/>
      <c r="AG2070" s="44"/>
    </row>
    <row r="2071" spans="1:33" ht="24" thickBot="1" x14ac:dyDescent="0.3">
      <c r="A2071" s="45"/>
      <c r="B2071" s="1203" t="s">
        <v>91</v>
      </c>
      <c r="C2071" s="2271"/>
      <c r="D2071" s="2272"/>
      <c r="E2071" s="2272"/>
      <c r="F2071" s="2272"/>
      <c r="G2071" s="2272"/>
      <c r="H2071" s="2272"/>
      <c r="I2071" s="2272"/>
      <c r="J2071" s="2272"/>
      <c r="K2071" s="2272"/>
      <c r="L2071" s="2272"/>
      <c r="M2071" s="2272"/>
      <c r="N2071" s="2272"/>
      <c r="O2071" s="2272"/>
      <c r="P2071" s="2272"/>
      <c r="Q2071" s="2272"/>
      <c r="R2071" s="2272"/>
      <c r="S2071" s="2272"/>
      <c r="T2071" s="2272"/>
      <c r="U2071" s="2272"/>
      <c r="V2071" s="2272"/>
      <c r="W2071" s="2272"/>
      <c r="X2071" s="2272"/>
      <c r="Y2071" s="2272"/>
      <c r="Z2071" s="2273"/>
      <c r="AA2071" s="45"/>
      <c r="AB2071" s="45"/>
      <c r="AC2071" s="45"/>
      <c r="AD2071" s="45"/>
      <c r="AE2071" s="45"/>
      <c r="AF2071" s="45"/>
      <c r="AG2071" s="44"/>
    </row>
    <row r="2072" spans="1:33" ht="30.75" customHeight="1" thickBot="1" x14ac:dyDescent="0.3">
      <c r="A2072" s="45"/>
      <c r="B2072" s="45"/>
      <c r="C2072" s="2277"/>
      <c r="D2072" s="2278"/>
      <c r="E2072" s="2278"/>
      <c r="F2072" s="2278"/>
      <c r="G2072" s="2278"/>
      <c r="H2072" s="2278"/>
      <c r="I2072" s="2278"/>
      <c r="J2072" s="2278"/>
      <c r="K2072" s="2278"/>
      <c r="L2072" s="2278"/>
      <c r="M2072" s="2278"/>
      <c r="N2072" s="2278"/>
      <c r="O2072" s="2278"/>
      <c r="P2072" s="2278"/>
      <c r="Q2072" s="2278"/>
      <c r="R2072" s="2278"/>
      <c r="S2072" s="2278"/>
      <c r="T2072" s="2278"/>
      <c r="U2072" s="2278"/>
      <c r="V2072" s="2278"/>
      <c r="W2072" s="2278"/>
      <c r="X2072" s="2278"/>
      <c r="Y2072" s="2278"/>
      <c r="Z2072" s="2279"/>
      <c r="AA2072" s="45"/>
      <c r="AB2072" s="45"/>
      <c r="AC2072" s="45"/>
      <c r="AD2072" s="45"/>
      <c r="AE2072" s="45"/>
      <c r="AF2072" s="45"/>
      <c r="AG2072" s="44"/>
    </row>
    <row r="2073" spans="1:33" ht="18.75" x14ac:dyDescent="0.3">
      <c r="A2073" s="71"/>
      <c r="B2073" s="365"/>
      <c r="C2073" s="365"/>
      <c r="D2073" s="365"/>
      <c r="E2073" s="365"/>
      <c r="F2073" s="365"/>
      <c r="G2073" s="365"/>
      <c r="H2073" s="365"/>
      <c r="I2073" s="365"/>
      <c r="J2073" s="365"/>
      <c r="K2073" s="72"/>
      <c r="L2073" s="72"/>
      <c r="M2073" s="72"/>
      <c r="N2073" s="72"/>
      <c r="O2073" s="72"/>
      <c r="P2073" s="72"/>
      <c r="Q2073" s="72"/>
      <c r="R2073" s="72"/>
      <c r="S2073" s="72"/>
      <c r="T2073" s="72"/>
      <c r="U2073" s="72"/>
      <c r="V2073" s="72"/>
      <c r="W2073" s="72"/>
      <c r="X2073" s="72"/>
      <c r="Y2073" s="72"/>
      <c r="Z2073" s="72"/>
      <c r="AA2073" s="72"/>
      <c r="AB2073" s="72"/>
      <c r="AC2073" s="72"/>
      <c r="AD2073" s="72"/>
      <c r="AE2073" s="72"/>
      <c r="AF2073" s="72"/>
      <c r="AG2073" s="44"/>
    </row>
    <row r="2074" spans="1:33" x14ac:dyDescent="0.25">
      <c r="A2074" s="45"/>
      <c r="B2074" s="45"/>
      <c r="C2074" s="45"/>
      <c r="D2074" s="45"/>
      <c r="E2074" s="45"/>
      <c r="F2074" s="45"/>
      <c r="G2074" s="45"/>
      <c r="H2074" s="45"/>
      <c r="I2074" s="45"/>
      <c r="J2074" s="45"/>
      <c r="K2074" s="45"/>
      <c r="L2074" s="45"/>
      <c r="M2074" s="45"/>
      <c r="N2074" s="45"/>
      <c r="O2074" s="45"/>
      <c r="P2074" s="45"/>
      <c r="Q2074" s="45"/>
      <c r="R2074" s="45"/>
      <c r="S2074" s="45"/>
      <c r="T2074" s="45"/>
      <c r="U2074" s="45"/>
      <c r="V2074" s="45"/>
      <c r="W2074" s="45"/>
      <c r="X2074" s="45"/>
      <c r="Y2074" s="45"/>
      <c r="Z2074" s="45"/>
      <c r="AA2074" s="45"/>
      <c r="AB2074" s="45"/>
      <c r="AC2074" s="45"/>
      <c r="AD2074" s="45"/>
      <c r="AE2074" s="45"/>
      <c r="AF2074" s="45"/>
      <c r="AG2074" s="44"/>
    </row>
    <row r="2075" spans="1:33" ht="15.75" x14ac:dyDescent="0.25">
      <c r="A2075" s="45"/>
      <c r="B2075" s="376" t="s">
        <v>416</v>
      </c>
      <c r="C2075" s="45"/>
      <c r="D2075" s="45"/>
      <c r="E2075" s="45"/>
      <c r="F2075" s="45"/>
      <c r="G2075" s="45"/>
      <c r="H2075" s="45"/>
      <c r="I2075" s="45"/>
      <c r="J2075" s="45"/>
      <c r="K2075" s="45"/>
      <c r="L2075" s="45"/>
      <c r="M2075" s="45"/>
      <c r="N2075" s="45"/>
      <c r="O2075" s="45"/>
      <c r="P2075" s="45"/>
      <c r="Q2075" s="45"/>
      <c r="R2075" s="45"/>
      <c r="S2075" s="45"/>
      <c r="T2075" s="45"/>
      <c r="U2075" s="45"/>
      <c r="V2075" s="45"/>
      <c r="W2075" s="45"/>
      <c r="X2075" s="45"/>
      <c r="Y2075" s="45"/>
      <c r="Z2075" s="45"/>
      <c r="AA2075" s="45"/>
      <c r="AB2075" s="45"/>
      <c r="AC2075" s="45"/>
      <c r="AD2075" s="45"/>
      <c r="AE2075" s="45"/>
      <c r="AF2075" s="45"/>
      <c r="AG2075" s="44"/>
    </row>
    <row r="2076" spans="1:33" ht="15.75" thickBot="1" x14ac:dyDescent="0.3">
      <c r="A2076" s="45"/>
      <c r="B2076" s="45"/>
      <c r="C2076" s="45"/>
      <c r="D2076" s="45"/>
      <c r="E2076" s="45"/>
      <c r="F2076" s="45"/>
      <c r="G2076" s="45"/>
      <c r="H2076" s="45"/>
      <c r="I2076" s="45"/>
      <c r="J2076" s="45"/>
      <c r="K2076" s="45"/>
      <c r="L2076" s="45"/>
      <c r="M2076" s="45"/>
      <c r="N2076" s="45"/>
      <c r="O2076" s="45"/>
      <c r="P2076" s="45"/>
      <c r="Q2076" s="45"/>
      <c r="R2076" s="45"/>
      <c r="S2076" s="45"/>
      <c r="T2076" s="45"/>
      <c r="U2076" s="45"/>
      <c r="V2076" s="45"/>
      <c r="W2076" s="45"/>
      <c r="X2076" s="45"/>
      <c r="Y2076" s="45"/>
      <c r="Z2076" s="45"/>
      <c r="AA2076" s="45"/>
      <c r="AB2076" s="45"/>
      <c r="AC2076" s="45"/>
      <c r="AD2076" s="45"/>
      <c r="AE2076" s="45"/>
      <c r="AF2076" s="45"/>
      <c r="AG2076" s="44"/>
    </row>
    <row r="2077" spans="1:33" ht="19.5" thickBot="1" x14ac:dyDescent="0.3">
      <c r="A2077" s="45"/>
      <c r="B2077" s="1989" t="s">
        <v>412</v>
      </c>
      <c r="C2077" s="1888" t="s">
        <v>413</v>
      </c>
      <c r="D2077" s="1889"/>
      <c r="E2077" s="1888" t="s">
        <v>414</v>
      </c>
      <c r="F2077" s="1889"/>
      <c r="G2077" s="1888" t="s">
        <v>415</v>
      </c>
      <c r="H2077" s="1889"/>
      <c r="I2077" s="45"/>
      <c r="J2077" s="45"/>
      <c r="K2077" s="45"/>
      <c r="L2077" s="45"/>
      <c r="M2077" s="45"/>
      <c r="N2077" s="45"/>
      <c r="O2077" s="45"/>
      <c r="P2077" s="45"/>
      <c r="Q2077" s="45"/>
      <c r="R2077" s="45"/>
      <c r="S2077" s="45"/>
      <c r="T2077" s="45"/>
      <c r="U2077" s="45"/>
      <c r="V2077" s="45"/>
      <c r="W2077" s="45"/>
      <c r="X2077" s="45"/>
      <c r="Y2077" s="45"/>
      <c r="Z2077" s="45"/>
      <c r="AA2077" s="45"/>
      <c r="AB2077" s="45"/>
      <c r="AC2077" s="45"/>
      <c r="AD2077" s="45"/>
      <c r="AE2077" s="45"/>
      <c r="AF2077" s="45"/>
      <c r="AG2077" s="44"/>
    </row>
    <row r="2078" spans="1:33" ht="19.5" thickBot="1" x14ac:dyDescent="0.3">
      <c r="A2078" s="45"/>
      <c r="B2078" s="1990"/>
      <c r="C2078" s="370" t="s">
        <v>417</v>
      </c>
      <c r="D2078" s="370" t="s">
        <v>418</v>
      </c>
      <c r="E2078" s="370" t="s">
        <v>417</v>
      </c>
      <c r="F2078" s="370" t="s">
        <v>418</v>
      </c>
      <c r="G2078" s="370" t="s">
        <v>417</v>
      </c>
      <c r="H2078" s="370" t="s">
        <v>418</v>
      </c>
      <c r="I2078" s="45"/>
      <c r="J2078" s="45"/>
      <c r="K2078" s="45"/>
      <c r="L2078" s="45"/>
      <c r="M2078" s="45"/>
      <c r="N2078" s="45"/>
      <c r="O2078" s="45"/>
      <c r="P2078" s="45"/>
      <c r="Q2078" s="45"/>
      <c r="R2078" s="45"/>
      <c r="S2078" s="45"/>
      <c r="T2078" s="45"/>
      <c r="U2078" s="45"/>
      <c r="V2078" s="45"/>
      <c r="W2078" s="45"/>
      <c r="X2078" s="45"/>
      <c r="Y2078" s="45"/>
      <c r="Z2078" s="45"/>
      <c r="AA2078" s="45"/>
      <c r="AB2078" s="45"/>
      <c r="AC2078" s="45"/>
      <c r="AD2078" s="45"/>
      <c r="AE2078" s="45"/>
      <c r="AF2078" s="45"/>
      <c r="AG2078" s="44"/>
    </row>
    <row r="2079" spans="1:33" ht="27.75" thickBot="1" x14ac:dyDescent="0.3">
      <c r="A2079" s="45"/>
      <c r="B2079" s="374">
        <f>B2069</f>
        <v>0</v>
      </c>
      <c r="C2079" s="1460"/>
      <c r="D2079" s="1460"/>
      <c r="E2079" s="1460"/>
      <c r="F2079" s="1460"/>
      <c r="G2079" s="375">
        <f>C2079-E2079</f>
        <v>0</v>
      </c>
      <c r="H2079" s="375">
        <f>D2079-F2079</f>
        <v>0</v>
      </c>
      <c r="I2079" s="45"/>
      <c r="J2079" s="45"/>
      <c r="K2079" s="45"/>
      <c r="L2079" s="45"/>
      <c r="M2079" s="45"/>
      <c r="N2079" s="45"/>
      <c r="O2079" s="45"/>
      <c r="P2079" s="45"/>
      <c r="Q2079" s="45"/>
      <c r="R2079" s="45"/>
      <c r="S2079" s="45"/>
      <c r="T2079" s="45"/>
      <c r="U2079" s="45"/>
      <c r="V2079" s="45"/>
      <c r="W2079" s="45"/>
      <c r="X2079" s="45"/>
      <c r="Y2079" s="45"/>
      <c r="Z2079" s="45"/>
      <c r="AA2079" s="45"/>
      <c r="AB2079" s="45"/>
      <c r="AC2079" s="45"/>
      <c r="AD2079" s="45"/>
      <c r="AE2079" s="45"/>
      <c r="AF2079" s="45"/>
      <c r="AG2079" s="44"/>
    </row>
    <row r="2080" spans="1:33" ht="15.75" thickBot="1" x14ac:dyDescent="0.3">
      <c r="A2080" s="45"/>
      <c r="B2080" s="45"/>
      <c r="C2080" s="45"/>
      <c r="D2080" s="45"/>
      <c r="E2080" s="45"/>
      <c r="F2080" s="45"/>
      <c r="G2080" s="45"/>
      <c r="H2080" s="45"/>
      <c r="I2080" s="45"/>
      <c r="J2080" s="45"/>
      <c r="K2080" s="45"/>
      <c r="L2080" s="45"/>
      <c r="M2080" s="45"/>
      <c r="N2080" s="45"/>
      <c r="O2080" s="45"/>
      <c r="P2080" s="45"/>
      <c r="Q2080" s="45"/>
      <c r="R2080" s="45"/>
      <c r="S2080" s="45"/>
      <c r="T2080" s="45"/>
      <c r="U2080" s="45"/>
      <c r="V2080" s="45"/>
      <c r="W2080" s="45"/>
      <c r="X2080" s="45"/>
      <c r="Y2080" s="45"/>
      <c r="Z2080" s="45"/>
      <c r="AA2080" s="45"/>
      <c r="AB2080" s="45"/>
      <c r="AC2080" s="45"/>
      <c r="AD2080" s="45"/>
      <c r="AE2080" s="45"/>
      <c r="AF2080" s="45"/>
      <c r="AG2080" s="44"/>
    </row>
    <row r="2081" spans="1:36" ht="24" thickBot="1" x14ac:dyDescent="0.3">
      <c r="A2081" s="45"/>
      <c r="B2081" s="1203" t="s">
        <v>91</v>
      </c>
      <c r="C2081" s="2271"/>
      <c r="D2081" s="2272"/>
      <c r="E2081" s="2272"/>
      <c r="F2081" s="2272"/>
      <c r="G2081" s="2272"/>
      <c r="H2081" s="2272"/>
      <c r="I2081" s="2272"/>
      <c r="J2081" s="2272"/>
      <c r="K2081" s="2272"/>
      <c r="L2081" s="2272"/>
      <c r="M2081" s="2272"/>
      <c r="N2081" s="2272"/>
      <c r="O2081" s="2272"/>
      <c r="P2081" s="2272"/>
      <c r="Q2081" s="2272"/>
      <c r="R2081" s="2272"/>
      <c r="S2081" s="2272"/>
      <c r="T2081" s="2272"/>
      <c r="U2081" s="2272"/>
      <c r="V2081" s="2272"/>
      <c r="W2081" s="2272"/>
      <c r="X2081" s="2272"/>
      <c r="Y2081" s="2272"/>
      <c r="Z2081" s="2273"/>
      <c r="AA2081" s="45"/>
      <c r="AB2081" s="45"/>
      <c r="AC2081" s="45"/>
      <c r="AD2081" s="45"/>
      <c r="AE2081" s="45"/>
      <c r="AF2081" s="45"/>
      <c r="AG2081" s="44"/>
    </row>
    <row r="2082" spans="1:36" ht="15" customHeight="1" thickBot="1" x14ac:dyDescent="0.3">
      <c r="A2082" s="45"/>
      <c r="B2082" s="45"/>
      <c r="C2082" s="2277"/>
      <c r="D2082" s="2278"/>
      <c r="E2082" s="2278"/>
      <c r="F2082" s="2278"/>
      <c r="G2082" s="2278"/>
      <c r="H2082" s="2278"/>
      <c r="I2082" s="2278"/>
      <c r="J2082" s="2278"/>
      <c r="K2082" s="2278"/>
      <c r="L2082" s="2278"/>
      <c r="M2082" s="2278"/>
      <c r="N2082" s="2278"/>
      <c r="O2082" s="2278"/>
      <c r="P2082" s="2278"/>
      <c r="Q2082" s="2278"/>
      <c r="R2082" s="2278"/>
      <c r="S2082" s="2278"/>
      <c r="T2082" s="2278"/>
      <c r="U2082" s="2278"/>
      <c r="V2082" s="2278"/>
      <c r="W2082" s="2278"/>
      <c r="X2082" s="2278"/>
      <c r="Y2082" s="2278"/>
      <c r="Z2082" s="2279"/>
      <c r="AA2082" s="45"/>
      <c r="AB2082" s="45"/>
      <c r="AC2082" s="45"/>
      <c r="AD2082" s="45"/>
      <c r="AE2082" s="45"/>
      <c r="AF2082" s="45"/>
      <c r="AG2082" s="44"/>
    </row>
    <row r="2083" spans="1:36" ht="69.75" customHeight="1" thickBot="1" x14ac:dyDescent="0.3">
      <c r="A2083" s="71"/>
      <c r="B2083" s="1743" t="s">
        <v>1153</v>
      </c>
      <c r="C2083" s="58" t="str">
        <f>E2</f>
        <v>BON REMPLISSAGE DES EFFECTIFS (Statistiques)</v>
      </c>
      <c r="D2083" s="1742" t="s">
        <v>1155</v>
      </c>
      <c r="E2083" s="72"/>
      <c r="F2083" s="72"/>
      <c r="G2083" s="72"/>
      <c r="H2083" s="72"/>
      <c r="I2083" s="72"/>
      <c r="J2083" s="72"/>
      <c r="K2083" s="72"/>
      <c r="L2083" s="72"/>
      <c r="M2083" s="72"/>
      <c r="N2083" s="72"/>
      <c r="O2083" s="72"/>
      <c r="P2083" s="72"/>
      <c r="Q2083" s="72"/>
      <c r="R2083" s="72"/>
      <c r="S2083" s="72"/>
      <c r="T2083" s="72"/>
      <c r="U2083" s="72"/>
      <c r="V2083" s="72"/>
      <c r="W2083" s="72"/>
      <c r="X2083" s="72"/>
      <c r="Y2083" s="72"/>
      <c r="Z2083" s="72"/>
      <c r="AA2083" s="72"/>
      <c r="AB2083" s="72"/>
      <c r="AC2083" s="72"/>
      <c r="AD2083" s="72"/>
      <c r="AE2083" s="72"/>
      <c r="AF2083" s="72"/>
      <c r="AG2083" s="44"/>
    </row>
    <row r="2084" spans="1:36" ht="61.5" customHeight="1" thickBot="1" x14ac:dyDescent="0.3">
      <c r="A2084" s="45"/>
      <c r="B2084" s="45"/>
      <c r="C2084" s="1737" t="str">
        <f>E3</f>
        <v>OUI</v>
      </c>
      <c r="D2084" s="252" t="s">
        <v>862</v>
      </c>
      <c r="E2084" s="45"/>
      <c r="F2084" s="45"/>
      <c r="G2084" s="45"/>
      <c r="H2084" s="45"/>
      <c r="I2084" s="45"/>
      <c r="J2084" s="45"/>
      <c r="K2084" s="45"/>
      <c r="L2084" s="45"/>
      <c r="M2084" s="45"/>
      <c r="N2084" s="45"/>
      <c r="O2084" s="45"/>
      <c r="P2084" s="45"/>
      <c r="Q2084" s="45"/>
      <c r="R2084" s="45"/>
      <c r="S2084" s="45"/>
      <c r="T2084" s="45"/>
      <c r="U2084" s="45"/>
      <c r="V2084" s="45"/>
      <c r="W2084" s="45"/>
      <c r="X2084" s="45"/>
      <c r="Y2084" s="45"/>
      <c r="Z2084" s="45"/>
      <c r="AA2084" s="45"/>
      <c r="AB2084" s="45"/>
      <c r="AC2084" s="45"/>
      <c r="AD2084" s="45"/>
      <c r="AE2084" s="45"/>
      <c r="AF2084" s="45"/>
      <c r="AG2084" s="44"/>
    </row>
    <row r="2085" spans="1:36" ht="24" customHeight="1" thickBot="1" x14ac:dyDescent="0.3">
      <c r="A2085" s="45"/>
      <c r="B2085" s="1203" t="s">
        <v>419</v>
      </c>
      <c r="C2085" s="1905"/>
      <c r="D2085" s="1906"/>
      <c r="E2085" s="1906"/>
      <c r="F2085" s="1906"/>
      <c r="G2085" s="1906"/>
      <c r="H2085" s="1906"/>
      <c r="I2085" s="1906"/>
      <c r="J2085" s="1906"/>
      <c r="K2085" s="1906"/>
      <c r="L2085" s="1906"/>
      <c r="M2085" s="1906"/>
      <c r="N2085" s="1906"/>
      <c r="O2085" s="1906"/>
      <c r="P2085" s="1906"/>
      <c r="Q2085" s="1906"/>
      <c r="R2085" s="1906"/>
      <c r="S2085" s="1906"/>
      <c r="T2085" s="1906"/>
      <c r="U2085" s="1906"/>
      <c r="V2085" s="1906"/>
      <c r="W2085" s="1906"/>
      <c r="X2085" s="1906"/>
      <c r="Y2085" s="1906"/>
      <c r="Z2085" s="1906"/>
      <c r="AA2085" s="1906"/>
      <c r="AB2085" s="1906"/>
      <c r="AC2085" s="1907"/>
      <c r="AD2085" s="45"/>
      <c r="AE2085" s="45"/>
      <c r="AF2085" s="45"/>
      <c r="AG2085" s="44"/>
    </row>
    <row r="2086" spans="1:36" ht="21" customHeight="1" x14ac:dyDescent="0.25">
      <c r="A2086" s="45"/>
      <c r="B2086" s="45"/>
      <c r="C2086" s="1993"/>
      <c r="D2086" s="1994"/>
      <c r="E2086" s="1994"/>
      <c r="F2086" s="1994"/>
      <c r="G2086" s="1994"/>
      <c r="H2086" s="1994"/>
      <c r="I2086" s="1994"/>
      <c r="J2086" s="1994"/>
      <c r="K2086" s="1994"/>
      <c r="L2086" s="1994"/>
      <c r="M2086" s="1994"/>
      <c r="N2086" s="1994"/>
      <c r="O2086" s="1994"/>
      <c r="P2086" s="1994"/>
      <c r="Q2086" s="1994"/>
      <c r="R2086" s="1994"/>
      <c r="S2086" s="1994"/>
      <c r="T2086" s="1994"/>
      <c r="U2086" s="1994"/>
      <c r="V2086" s="1994"/>
      <c r="W2086" s="1994"/>
      <c r="X2086" s="1994"/>
      <c r="Y2086" s="1994"/>
      <c r="Z2086" s="1994"/>
      <c r="AA2086" s="1994"/>
      <c r="AB2086" s="1994"/>
      <c r="AC2086" s="1995"/>
      <c r="AD2086" s="45"/>
      <c r="AE2086" s="45"/>
      <c r="AF2086" s="45"/>
      <c r="AG2086" s="44"/>
    </row>
    <row r="2087" spans="1:36" ht="21" customHeight="1" x14ac:dyDescent="0.25">
      <c r="A2087" s="45"/>
      <c r="B2087" s="45"/>
      <c r="C2087" s="1993"/>
      <c r="D2087" s="1994"/>
      <c r="E2087" s="1994"/>
      <c r="F2087" s="1994"/>
      <c r="G2087" s="1994"/>
      <c r="H2087" s="1994"/>
      <c r="I2087" s="1994"/>
      <c r="J2087" s="1994"/>
      <c r="K2087" s="1994"/>
      <c r="L2087" s="1994"/>
      <c r="M2087" s="1994"/>
      <c r="N2087" s="1994"/>
      <c r="O2087" s="1994"/>
      <c r="P2087" s="1994"/>
      <c r="Q2087" s="1994"/>
      <c r="R2087" s="1994"/>
      <c r="S2087" s="1994"/>
      <c r="T2087" s="1994"/>
      <c r="U2087" s="1994"/>
      <c r="V2087" s="1994"/>
      <c r="W2087" s="1994"/>
      <c r="X2087" s="1994"/>
      <c r="Y2087" s="1994"/>
      <c r="Z2087" s="1994"/>
      <c r="AA2087" s="1994"/>
      <c r="AB2087" s="1994"/>
      <c r="AC2087" s="1995"/>
      <c r="AD2087" s="45"/>
      <c r="AE2087" s="45"/>
      <c r="AF2087" s="45"/>
      <c r="AG2087" s="44"/>
    </row>
    <row r="2088" spans="1:36" ht="21" customHeight="1" x14ac:dyDescent="0.25">
      <c r="A2088" s="45"/>
      <c r="B2088" s="45"/>
      <c r="C2088" s="1993"/>
      <c r="D2088" s="1994"/>
      <c r="E2088" s="1994"/>
      <c r="F2088" s="1994"/>
      <c r="G2088" s="1994"/>
      <c r="H2088" s="1994"/>
      <c r="I2088" s="1994"/>
      <c r="J2088" s="1994"/>
      <c r="K2088" s="1994"/>
      <c r="L2088" s="1994"/>
      <c r="M2088" s="1994"/>
      <c r="N2088" s="1994"/>
      <c r="O2088" s="1994"/>
      <c r="P2088" s="1994"/>
      <c r="Q2088" s="1994"/>
      <c r="R2088" s="1994"/>
      <c r="S2088" s="1994"/>
      <c r="T2088" s="1994"/>
      <c r="U2088" s="1994"/>
      <c r="V2088" s="1994"/>
      <c r="W2088" s="1994"/>
      <c r="X2088" s="1994"/>
      <c r="Y2088" s="1994"/>
      <c r="Z2088" s="1994"/>
      <c r="AA2088" s="1994"/>
      <c r="AB2088" s="1994"/>
      <c r="AC2088" s="1995"/>
      <c r="AD2088" s="45"/>
      <c r="AE2088" s="45"/>
      <c r="AF2088" s="45"/>
      <c r="AG2088" s="44"/>
    </row>
    <row r="2089" spans="1:36" ht="21" customHeight="1" x14ac:dyDescent="0.25">
      <c r="A2089" s="45"/>
      <c r="B2089" s="45"/>
      <c r="C2089" s="1993"/>
      <c r="D2089" s="1994"/>
      <c r="E2089" s="1994"/>
      <c r="F2089" s="1994"/>
      <c r="G2089" s="1994"/>
      <c r="H2089" s="1994"/>
      <c r="I2089" s="1994"/>
      <c r="J2089" s="1994"/>
      <c r="K2089" s="1994"/>
      <c r="L2089" s="1994"/>
      <c r="M2089" s="1994"/>
      <c r="N2089" s="1994"/>
      <c r="O2089" s="1994"/>
      <c r="P2089" s="1994"/>
      <c r="Q2089" s="1994"/>
      <c r="R2089" s="1994"/>
      <c r="S2089" s="1994"/>
      <c r="T2089" s="1994"/>
      <c r="U2089" s="1994"/>
      <c r="V2089" s="1994"/>
      <c r="W2089" s="1994"/>
      <c r="X2089" s="1994"/>
      <c r="Y2089" s="1994"/>
      <c r="Z2089" s="1994"/>
      <c r="AA2089" s="1994"/>
      <c r="AB2089" s="1994"/>
      <c r="AC2089" s="1995"/>
      <c r="AD2089" s="45"/>
      <c r="AE2089" s="45"/>
      <c r="AF2089" s="45"/>
      <c r="AG2089" s="44"/>
    </row>
    <row r="2090" spans="1:36" ht="21" customHeight="1" x14ac:dyDescent="0.25">
      <c r="A2090" s="45"/>
      <c r="B2090" s="45"/>
      <c r="C2090" s="1993"/>
      <c r="D2090" s="1994"/>
      <c r="E2090" s="1994"/>
      <c r="F2090" s="1994"/>
      <c r="G2090" s="1994"/>
      <c r="H2090" s="1994"/>
      <c r="I2090" s="1994"/>
      <c r="J2090" s="1994"/>
      <c r="K2090" s="1994"/>
      <c r="L2090" s="1994"/>
      <c r="M2090" s="1994"/>
      <c r="N2090" s="1994"/>
      <c r="O2090" s="1994"/>
      <c r="P2090" s="1994"/>
      <c r="Q2090" s="1994"/>
      <c r="R2090" s="1994"/>
      <c r="S2090" s="1994"/>
      <c r="T2090" s="1994"/>
      <c r="U2090" s="1994"/>
      <c r="V2090" s="1994"/>
      <c r="W2090" s="1994"/>
      <c r="X2090" s="1994"/>
      <c r="Y2090" s="1994"/>
      <c r="Z2090" s="1994"/>
      <c r="AA2090" s="1994"/>
      <c r="AB2090" s="1994"/>
      <c r="AC2090" s="1995"/>
      <c r="AD2090" s="45"/>
      <c r="AE2090" s="45"/>
      <c r="AF2090" s="45"/>
      <c r="AG2090" s="44"/>
    </row>
    <row r="2091" spans="1:36" ht="52.5" customHeight="1" thickBot="1" x14ac:dyDescent="0.3">
      <c r="A2091" s="45"/>
      <c r="B2091" s="45"/>
      <c r="C2091" s="1908"/>
      <c r="D2091" s="1909"/>
      <c r="E2091" s="1909"/>
      <c r="F2091" s="1909"/>
      <c r="G2091" s="1909"/>
      <c r="H2091" s="1909"/>
      <c r="I2091" s="1909"/>
      <c r="J2091" s="1909"/>
      <c r="K2091" s="1909"/>
      <c r="L2091" s="1909"/>
      <c r="M2091" s="1909"/>
      <c r="N2091" s="1909"/>
      <c r="O2091" s="1909"/>
      <c r="P2091" s="1909"/>
      <c r="Q2091" s="1909"/>
      <c r="R2091" s="1909"/>
      <c r="S2091" s="1909"/>
      <c r="T2091" s="1909"/>
      <c r="U2091" s="1909"/>
      <c r="V2091" s="1909"/>
      <c r="W2091" s="1909"/>
      <c r="X2091" s="1909"/>
      <c r="Y2091" s="1909"/>
      <c r="Z2091" s="1909"/>
      <c r="AA2091" s="1909"/>
      <c r="AB2091" s="1909"/>
      <c r="AC2091" s="1910"/>
      <c r="AD2091" s="45"/>
      <c r="AE2091" s="45"/>
      <c r="AF2091" s="1863" t="s">
        <v>1198</v>
      </c>
      <c r="AG2091" s="44"/>
    </row>
    <row r="2092" spans="1:36" ht="21.75" customHeight="1" thickBot="1" x14ac:dyDescent="0.4">
      <c r="A2092" s="45"/>
      <c r="B2092" s="45"/>
      <c r="C2092" s="1744" t="s">
        <v>1155</v>
      </c>
      <c r="D2092" s="1745"/>
      <c r="E2092" s="1745"/>
      <c r="F2092" s="1746"/>
      <c r="G2092" s="45"/>
      <c r="H2092" s="45"/>
      <c r="I2092" s="45"/>
      <c r="J2092" s="45"/>
      <c r="K2092" s="45"/>
      <c r="L2092" s="45"/>
      <c r="M2092" s="45"/>
      <c r="N2092" s="45"/>
      <c r="O2092" s="45"/>
      <c r="P2092" s="45"/>
      <c r="Q2092" s="45"/>
      <c r="R2092" s="45"/>
      <c r="S2092" s="45"/>
      <c r="T2092" s="45"/>
      <c r="U2092" s="45"/>
      <c r="V2092" s="45"/>
      <c r="W2092" s="45"/>
      <c r="X2092" s="45"/>
      <c r="Y2092" s="45"/>
      <c r="Z2092" s="45"/>
      <c r="AA2092" s="45"/>
      <c r="AB2092" s="45"/>
      <c r="AC2092" s="45"/>
      <c r="AD2092" s="45"/>
      <c r="AE2092" s="45"/>
      <c r="AF2092" s="1863" t="s">
        <v>1114</v>
      </c>
      <c r="AG2092" s="44"/>
    </row>
    <row r="2093" spans="1:36" ht="24" thickBot="1" x14ac:dyDescent="0.4">
      <c r="A2093" s="377" t="s">
        <v>3</v>
      </c>
      <c r="B2093" s="377" t="s">
        <v>3</v>
      </c>
      <c r="C2093" s="377" t="s">
        <v>3</v>
      </c>
      <c r="D2093" s="377" t="s">
        <v>3</v>
      </c>
      <c r="E2093" s="377" t="s">
        <v>3</v>
      </c>
      <c r="F2093" s="377" t="s">
        <v>3</v>
      </c>
      <c r="G2093" s="377" t="s">
        <v>3</v>
      </c>
      <c r="H2093" s="377" t="s">
        <v>3</v>
      </c>
      <c r="I2093" s="377" t="s">
        <v>3</v>
      </c>
      <c r="J2093" s="377" t="s">
        <v>3</v>
      </c>
      <c r="K2093" s="377" t="s">
        <v>3</v>
      </c>
      <c r="L2093" s="377" t="s">
        <v>3</v>
      </c>
      <c r="M2093" s="377" t="s">
        <v>3</v>
      </c>
      <c r="N2093" s="377" t="s">
        <v>3</v>
      </c>
      <c r="O2093" s="377" t="s">
        <v>3</v>
      </c>
      <c r="P2093" s="377" t="s">
        <v>3</v>
      </c>
      <c r="Q2093" s="377" t="s">
        <v>3</v>
      </c>
      <c r="R2093" s="377" t="s">
        <v>3</v>
      </c>
      <c r="S2093" s="377" t="s">
        <v>3</v>
      </c>
      <c r="T2093" s="377" t="s">
        <v>3</v>
      </c>
      <c r="U2093" s="377" t="s">
        <v>3</v>
      </c>
      <c r="V2093" s="377" t="s">
        <v>3</v>
      </c>
      <c r="W2093" s="377" t="s">
        <v>3</v>
      </c>
      <c r="X2093" s="377" t="s">
        <v>3</v>
      </c>
      <c r="Y2093" s="377" t="s">
        <v>3</v>
      </c>
      <c r="Z2093" s="377" t="s">
        <v>3</v>
      </c>
      <c r="AA2093" s="377" t="s">
        <v>3</v>
      </c>
      <c r="AB2093" s="377" t="s">
        <v>3</v>
      </c>
      <c r="AC2093" s="377" t="s">
        <v>3</v>
      </c>
      <c r="AD2093" s="377" t="s">
        <v>3</v>
      </c>
      <c r="AE2093" s="377" t="s">
        <v>3</v>
      </c>
      <c r="AF2093" s="377" t="s">
        <v>3</v>
      </c>
      <c r="AG2093" s="44"/>
      <c r="AJ2093" s="382" t="s">
        <v>1221</v>
      </c>
    </row>
    <row r="2094" spans="1:36" ht="33" x14ac:dyDescent="0.6">
      <c r="A2094" s="71"/>
      <c r="B2094" s="72"/>
      <c r="C2094" s="72"/>
      <c r="D2094" s="72"/>
      <c r="E2094" s="72"/>
      <c r="F2094" s="72"/>
      <c r="G2094" s="72"/>
      <c r="H2094" s="72"/>
      <c r="I2094" s="72"/>
      <c r="J2094" s="72"/>
      <c r="K2094" s="72"/>
      <c r="L2094" s="72"/>
      <c r="M2094" s="72"/>
      <c r="N2094" s="72"/>
      <c r="O2094" s="72"/>
      <c r="P2094" s="72"/>
      <c r="Q2094" s="72"/>
      <c r="R2094" s="72"/>
      <c r="S2094" s="72"/>
      <c r="T2094" s="72"/>
      <c r="U2094" s="72"/>
      <c r="V2094" s="72"/>
      <c r="W2094" s="72"/>
      <c r="X2094" s="72"/>
      <c r="Y2094" s="72"/>
      <c r="Z2094" s="72"/>
      <c r="AA2094" s="72"/>
      <c r="AB2094" s="72"/>
      <c r="AC2094" s="72"/>
      <c r="AD2094" s="72"/>
      <c r="AE2094" s="72"/>
      <c r="AF2094" s="72"/>
      <c r="AG2094" s="378" t="s">
        <v>420</v>
      </c>
      <c r="AJ2094" s="602" t="s">
        <v>420</v>
      </c>
    </row>
  </sheetData>
  <sheetProtection algorithmName="SHA-512" hashValue="lGhV/o9rJ5eFcD8omsbaSyX3EDPKX7VFe7G0UVtOMOvAyScfRWj88zBf9wWqaMQzIlNzKvER3L+zhzegXj7aeg==" saltValue="s4rIz6feE954bAI3SBHVMA==" spinCount="100000" sheet="1" formatColumns="0" formatRows="0"/>
  <mergeCells count="255">
    <mergeCell ref="H3:I3"/>
    <mergeCell ref="G1221:K1221"/>
    <mergeCell ref="K1222:K1223"/>
    <mergeCell ref="K1252:K1253"/>
    <mergeCell ref="K1284:K1285"/>
    <mergeCell ref="K1316:K1317"/>
    <mergeCell ref="C4:AC5"/>
    <mergeCell ref="B11:B12"/>
    <mergeCell ref="C15:AC16"/>
    <mergeCell ref="C76:AC77"/>
    <mergeCell ref="C135:AC136"/>
    <mergeCell ref="B166:E166"/>
    <mergeCell ref="T166:U166"/>
    <mergeCell ref="V166:W166"/>
    <mergeCell ref="X166:Y166"/>
    <mergeCell ref="Z166:AA166"/>
    <mergeCell ref="AB166:AC166"/>
    <mergeCell ref="B162:C162"/>
    <mergeCell ref="D228:E229"/>
    <mergeCell ref="T230:U230"/>
    <mergeCell ref="V230:W230"/>
    <mergeCell ref="X230:Y230"/>
    <mergeCell ref="Z230:AA230"/>
    <mergeCell ref="AB230:AC230"/>
    <mergeCell ref="AD230:AE230"/>
    <mergeCell ref="C223:AC224"/>
    <mergeCell ref="B227:E227"/>
    <mergeCell ref="T227:U227"/>
    <mergeCell ref="V227:W227"/>
    <mergeCell ref="X227:Y227"/>
    <mergeCell ref="Z227:AA227"/>
    <mergeCell ref="AB227:AC227"/>
    <mergeCell ref="AD286:AE286"/>
    <mergeCell ref="AD166:AE166"/>
    <mergeCell ref="D167:E169"/>
    <mergeCell ref="T169:U169"/>
    <mergeCell ref="V169:W169"/>
    <mergeCell ref="X169:Y169"/>
    <mergeCell ref="Z169:AA169"/>
    <mergeCell ref="AB169:AC169"/>
    <mergeCell ref="AD169:AE169"/>
    <mergeCell ref="AD227:AE227"/>
    <mergeCell ref="T289:U289"/>
    <mergeCell ref="V289:W289"/>
    <mergeCell ref="X289:Y289"/>
    <mergeCell ref="Z289:AA289"/>
    <mergeCell ref="AB289:AC289"/>
    <mergeCell ref="AD289:AE289"/>
    <mergeCell ref="C283:AC284"/>
    <mergeCell ref="B286:E286"/>
    <mergeCell ref="T286:U286"/>
    <mergeCell ref="V286:W286"/>
    <mergeCell ref="X286:Y286"/>
    <mergeCell ref="Z286:AA286"/>
    <mergeCell ref="AB286:AC286"/>
    <mergeCell ref="D287:E288"/>
    <mergeCell ref="AD346:AE346"/>
    <mergeCell ref="D347:E348"/>
    <mergeCell ref="T349:U349"/>
    <mergeCell ref="V349:W349"/>
    <mergeCell ref="X349:Y349"/>
    <mergeCell ref="Z349:AA349"/>
    <mergeCell ref="AB349:AC349"/>
    <mergeCell ref="AD349:AE349"/>
    <mergeCell ref="C342:AC343"/>
    <mergeCell ref="B346:E346"/>
    <mergeCell ref="T346:U346"/>
    <mergeCell ref="V346:W346"/>
    <mergeCell ref="X346:Y346"/>
    <mergeCell ref="Z346:AA346"/>
    <mergeCell ref="AB346:AC346"/>
    <mergeCell ref="T347:U347"/>
    <mergeCell ref="V347:W347"/>
    <mergeCell ref="X347:Y347"/>
    <mergeCell ref="Z347:AA347"/>
    <mergeCell ref="AB347:AC347"/>
    <mergeCell ref="AD347:AE347"/>
    <mergeCell ref="C402:AC403"/>
    <mergeCell ref="B410:B411"/>
    <mergeCell ref="C410:C411"/>
    <mergeCell ref="D410:D411"/>
    <mergeCell ref="E410:E411"/>
    <mergeCell ref="F410:H410"/>
    <mergeCell ref="I410:J410"/>
    <mergeCell ref="K410:L410"/>
    <mergeCell ref="M410:N410"/>
    <mergeCell ref="O410:O411"/>
    <mergeCell ref="K452:L452"/>
    <mergeCell ref="M452:N452"/>
    <mergeCell ref="O452:O453"/>
    <mergeCell ref="B454:B458"/>
    <mergeCell ref="B459:B467"/>
    <mergeCell ref="B468:C468"/>
    <mergeCell ref="B412:B416"/>
    <mergeCell ref="B417:B425"/>
    <mergeCell ref="B426:C426"/>
    <mergeCell ref="C428:AC429"/>
    <mergeCell ref="B452:B453"/>
    <mergeCell ref="C452:C453"/>
    <mergeCell ref="D452:D453"/>
    <mergeCell ref="E452:E453"/>
    <mergeCell ref="F452:H452"/>
    <mergeCell ref="I452:J452"/>
    <mergeCell ref="C510:G510"/>
    <mergeCell ref="H510:P510"/>
    <mergeCell ref="Q510:Q511"/>
    <mergeCell ref="C522:T523"/>
    <mergeCell ref="C524:E524"/>
    <mergeCell ref="F524:H524"/>
    <mergeCell ref="I524:T524"/>
    <mergeCell ref="C470:AC471"/>
    <mergeCell ref="C492:G492"/>
    <mergeCell ref="H492:P492"/>
    <mergeCell ref="Q492:Q493"/>
    <mergeCell ref="C502:G502"/>
    <mergeCell ref="H502:P502"/>
    <mergeCell ref="Q502:Q503"/>
    <mergeCell ref="U524:AC524"/>
    <mergeCell ref="Y518:Z518"/>
    <mergeCell ref="V519:AB523"/>
    <mergeCell ref="C525:E525"/>
    <mergeCell ref="F525:H525"/>
    <mergeCell ref="I525:K525"/>
    <mergeCell ref="L525:N525"/>
    <mergeCell ref="O525:Q525"/>
    <mergeCell ref="R525:T525"/>
    <mergeCell ref="U525:W525"/>
    <mergeCell ref="X525:Z525"/>
    <mergeCell ref="AA525:AB525"/>
    <mergeCell ref="S550:S551"/>
    <mergeCell ref="T550:V550"/>
    <mergeCell ref="W550:Y550"/>
    <mergeCell ref="Z550:AB550"/>
    <mergeCell ref="AC550:AD550"/>
    <mergeCell ref="C571:G571"/>
    <mergeCell ref="H571:P571"/>
    <mergeCell ref="Q571:Q572"/>
    <mergeCell ref="B542:D542"/>
    <mergeCell ref="G542:J542"/>
    <mergeCell ref="N542:S542"/>
    <mergeCell ref="W549:AE549"/>
    <mergeCell ref="B550:B551"/>
    <mergeCell ref="C550:C551"/>
    <mergeCell ref="D550:F550"/>
    <mergeCell ref="G550:J550"/>
    <mergeCell ref="K550:N550"/>
    <mergeCell ref="O550:R550"/>
    <mergeCell ref="B580:B581"/>
    <mergeCell ref="C580:C581"/>
    <mergeCell ref="D580:G580"/>
    <mergeCell ref="H580:K580"/>
    <mergeCell ref="L580:O580"/>
    <mergeCell ref="B591:B592"/>
    <mergeCell ref="C591:C592"/>
    <mergeCell ref="D591:G591"/>
    <mergeCell ref="H591:K591"/>
    <mergeCell ref="L591:O591"/>
    <mergeCell ref="C608:I608"/>
    <mergeCell ref="J608:P608"/>
    <mergeCell ref="Q608:W608"/>
    <mergeCell ref="X608:Z608"/>
    <mergeCell ref="C609:E609"/>
    <mergeCell ref="F609:H609"/>
    <mergeCell ref="I609:I610"/>
    <mergeCell ref="J609:L609"/>
    <mergeCell ref="M609:O609"/>
    <mergeCell ref="P609:P610"/>
    <mergeCell ref="Q609:S609"/>
    <mergeCell ref="T609:V609"/>
    <mergeCell ref="W609:W610"/>
    <mergeCell ref="Z609:Z610"/>
    <mergeCell ref="C618:Z619"/>
    <mergeCell ref="C624:I624"/>
    <mergeCell ref="J624:P624"/>
    <mergeCell ref="Q624:W624"/>
    <mergeCell ref="X624:Z624"/>
    <mergeCell ref="C837:Z838"/>
    <mergeCell ref="C1097:Z1098"/>
    <mergeCell ref="C1208:Z1209"/>
    <mergeCell ref="C963:Z964"/>
    <mergeCell ref="C1213:L1213"/>
    <mergeCell ref="C1215:G1215"/>
    <mergeCell ref="H1215:K1215"/>
    <mergeCell ref="L1215:L1216"/>
    <mergeCell ref="Q625:S625"/>
    <mergeCell ref="T625:V625"/>
    <mergeCell ref="W625:W626"/>
    <mergeCell ref="Z625:Z626"/>
    <mergeCell ref="C634:Z635"/>
    <mergeCell ref="C729:Z730"/>
    <mergeCell ref="C625:E625"/>
    <mergeCell ref="F625:H625"/>
    <mergeCell ref="I625:I626"/>
    <mergeCell ref="J625:L625"/>
    <mergeCell ref="M625:O625"/>
    <mergeCell ref="P625:P626"/>
    <mergeCell ref="B854:C854"/>
    <mergeCell ref="B983:C983"/>
    <mergeCell ref="C1547:Z1548"/>
    <mergeCell ref="B1659:B1660"/>
    <mergeCell ref="C1659:E1659"/>
    <mergeCell ref="F1659:F1660"/>
    <mergeCell ref="C1686:Z1687"/>
    <mergeCell ref="G1222:G1223"/>
    <mergeCell ref="H1222:H1223"/>
    <mergeCell ref="I1222:J1222"/>
    <mergeCell ref="C1325:Z1326"/>
    <mergeCell ref="C1436:Z1437"/>
    <mergeCell ref="G1252:G1253"/>
    <mergeCell ref="H1252:H1253"/>
    <mergeCell ref="I1252:J1252"/>
    <mergeCell ref="G1284:G1285"/>
    <mergeCell ref="H1284:H1285"/>
    <mergeCell ref="I1284:J1284"/>
    <mergeCell ref="G1316:G1317"/>
    <mergeCell ref="H1316:H1317"/>
    <mergeCell ref="I1316:J1316"/>
    <mergeCell ref="C1715:Z1716"/>
    <mergeCell ref="B1778:B1779"/>
    <mergeCell ref="C1778:C1779"/>
    <mergeCell ref="D1778:F1778"/>
    <mergeCell ref="G1778:G1779"/>
    <mergeCell ref="C1692:F1692"/>
    <mergeCell ref="G1692:J1692"/>
    <mergeCell ref="K1692:N1692"/>
    <mergeCell ref="B1693:B1694"/>
    <mergeCell ref="C1693:E1693"/>
    <mergeCell ref="F1693:F1694"/>
    <mergeCell ref="G1693:I1693"/>
    <mergeCell ref="J1693:J1694"/>
    <mergeCell ref="K1693:M1693"/>
    <mergeCell ref="N1693:N1694"/>
    <mergeCell ref="C1807:Z1808"/>
    <mergeCell ref="B1815:B1816"/>
    <mergeCell ref="C1815:J1815"/>
    <mergeCell ref="C1844:Z1845"/>
    <mergeCell ref="G1887:G1888"/>
    <mergeCell ref="H1887:H1888"/>
    <mergeCell ref="C2085:AC2091"/>
    <mergeCell ref="B2077:B2078"/>
    <mergeCell ref="C2077:D2077"/>
    <mergeCell ref="E2077:F2077"/>
    <mergeCell ref="G2077:H2077"/>
    <mergeCell ref="C2081:Z2082"/>
    <mergeCell ref="B1975:B1976"/>
    <mergeCell ref="C1975:C1976"/>
    <mergeCell ref="D1975:F1975"/>
    <mergeCell ref="C2062:Z2063"/>
    <mergeCell ref="C2071:Z2072"/>
    <mergeCell ref="B1887:B1888"/>
    <mergeCell ref="C1887:C1888"/>
    <mergeCell ref="D1887:F1887"/>
    <mergeCell ref="B1928:B1929"/>
    <mergeCell ref="C1928:C1929"/>
    <mergeCell ref="D1928:F1928"/>
  </mergeCells>
  <dataValidations count="40">
    <dataValidation type="whole" operator="lessThanOrEqual" allowBlank="1" showInputMessage="1" showErrorMessage="1" sqref="O557:P564" xr:uid="{15F6AE34-CD4E-4250-A26C-56368860E36A}">
      <formula1>R532+H512</formula1>
    </dataValidation>
    <dataValidation type="whole" operator="lessThanOrEqual" allowBlank="1" showInputMessage="1" showErrorMessage="1" sqref="O552:P555" xr:uid="{156C9446-CC33-4223-879B-8387B1C0B84A}">
      <formula1>R527+C512</formula1>
    </dataValidation>
    <dataValidation type="whole" operator="lessThanOrEqual" allowBlank="1" showInputMessage="1" showErrorMessage="1" sqref="K557:L564" xr:uid="{8B5EDCD3-E183-432A-A5C4-575A4071A1D3}">
      <formula1>F532+H512</formula1>
    </dataValidation>
    <dataValidation type="whole" operator="lessThanOrEqual" allowBlank="1" showInputMessage="1" showErrorMessage="1" sqref="K552:L555" xr:uid="{9EFFC025-E6E2-47C6-BC61-B2B0A620CF9D}">
      <formula1>F527+C512</formula1>
    </dataValidation>
    <dataValidation type="whole" allowBlank="1" showInputMessage="1" showErrorMessage="1" sqref="E1661" xr:uid="{0376FA46-31B0-40D6-9B9D-44938DCB4259}">
      <formula1>1</formula1>
      <formula2>1</formula2>
    </dataValidation>
    <dataValidation type="whole" allowBlank="1" showInputMessage="1" showErrorMessage="1" sqref="C1661:D1661 F1661" xr:uid="{47C28586-2CB0-433F-9F8E-D10574B0AA6E}">
      <formula1>0</formula1>
      <formula2>1</formula2>
    </dataValidation>
    <dataValidation type="whole" operator="lessThanOrEqual" allowBlank="1" showInputMessage="1" showErrorMessage="1" sqref="C538" xr:uid="{AEB523C8-4AF8-4833-8CFC-61BF624BF99F}">
      <formula1>N504</formula1>
    </dataValidation>
    <dataValidation type="whole" operator="lessThanOrEqual" allowBlank="1" showInputMessage="1" showErrorMessage="1" sqref="C537" xr:uid="{D61B2F61-7133-4139-AB25-1926D95D497B}">
      <formula1>M504</formula1>
    </dataValidation>
    <dataValidation type="whole" operator="lessThanOrEqual" allowBlank="1" showInputMessage="1" showErrorMessage="1" sqref="C536" xr:uid="{EC7BD92C-F7F9-42E7-B46A-F64A49D383E3}">
      <formula1>L504</formula1>
    </dataValidation>
    <dataValidation type="whole" operator="lessThanOrEqual" allowBlank="1" showInputMessage="1" showErrorMessage="1" sqref="C535" xr:uid="{CB00D364-86B4-4F02-8F8F-4500B4350B4B}">
      <formula1>K504</formula1>
    </dataValidation>
    <dataValidation type="whole" operator="lessThanOrEqual" allowBlank="1" showInputMessage="1" showErrorMessage="1" sqref="C534" xr:uid="{0DA031B0-22FF-4BB2-B5A8-CEA7E1EC8A1E}">
      <formula1>J504</formula1>
    </dataValidation>
    <dataValidation type="whole" operator="lessThanOrEqual" allowBlank="1" showInputMessage="1" showErrorMessage="1" sqref="C533" xr:uid="{321088F7-3840-40E7-AC34-13B0CA8C69B3}">
      <formula1>I504</formula1>
    </dataValidation>
    <dataValidation type="whole" operator="lessThanOrEqual" allowBlank="1" showInputMessage="1" showErrorMessage="1" sqref="C532" xr:uid="{E9C8CB54-D866-4420-B6B2-5737C11856A0}">
      <formula1>H504</formula1>
    </dataValidation>
    <dataValidation type="whole" operator="lessThanOrEqual" allowBlank="1" showInputMessage="1" showErrorMessage="1" sqref="C530" xr:uid="{FB74D490-5354-447A-A092-E600F23145C1}">
      <formula1>F504</formula1>
    </dataValidation>
    <dataValidation type="whole" operator="lessThanOrEqual" allowBlank="1" showInputMessage="1" showErrorMessage="1" sqref="C529" xr:uid="{B29D0D97-46AF-4457-99F1-3A9927E8FFE2}">
      <formula1>E504</formula1>
    </dataValidation>
    <dataValidation type="whole" operator="lessThanOrEqual" allowBlank="1" showInputMessage="1" showErrorMessage="1" sqref="C528" xr:uid="{FFE31A6F-EF50-40F2-B4CF-80637FE3F7A0}">
      <formula1>D504</formula1>
    </dataValidation>
    <dataValidation type="whole" operator="lessThanOrEqual" allowBlank="1" showInputMessage="1" showErrorMessage="1" sqref="C539" xr:uid="{1EE63749-4856-4956-96DB-48C47EFA71D7}">
      <formula1>O504</formula1>
    </dataValidation>
    <dataValidation type="whole" operator="lessThanOrEqual" allowBlank="1" showInputMessage="1" showErrorMessage="1" sqref="J611:K615 M611:N615 Q611:R615 T611:U615 J627:K631 M627:N631 Q627:R631 T627:U631" xr:uid="{FA44BC03-7A1F-40E3-8E10-63A356EEE0F1}">
      <formula1>C611</formula1>
    </dataValidation>
    <dataValidation type="whole" allowBlank="1" showInputMessage="1" showErrorMessage="1" sqref="A2004:A2061 I1935:Z1969 B2060:Z2061 A1972:A2002 A1719:A1773 O1719:Q1773 B1806:G1806 C2006:E2008 C2004:E2004 B2005:E2005 B2002:Y2002 B1842:J1843 A1846:A1969 O1846:Q1880 B1923:H1923 B1881:V1881 O1882:Q1887 I1928:N1934 B1925:O1925 B1927:O1927 A1970:Z1970 A1809:A1843 A1775:A1806 O1775:Q1806 O1809:Q1843 F2004:Y2059 Z2005:Z2059" xr:uid="{482C4D21-A193-4BB9-B3C8-02B38B7BB54F}">
      <formula1>0</formula1>
      <formula2>1000000</formula2>
    </dataValidation>
    <dataValidation type="whole" allowBlank="1" showInputMessage="1" showErrorMessage="1" sqref="S552:S555 S557:S564 G495 C494:O494 G574 C573:O573" xr:uid="{DD7959E7-CEDE-472A-9D07-2222F187DFBF}">
      <formula1>0</formula1>
      <formula2>30</formula2>
    </dataValidation>
    <dataValidation type="whole" allowBlank="1" showInputMessage="1" showErrorMessage="1" sqref="AD227 X168:X169 T288:T289 E2083:R2083 B16:B17 B401:F401 B341:H341 B136:B137 B284:B286 B282:H282 B222:H222 B134:F134 C75:F75 G9:R14 C14:F14 B2086:B2092 A2062:A2063 B2063 T286 F167 F229:S229 F228 V229:V230 AC229 AD170:AF224 C226:R226 C285:R285 C345:R345 C404:AC404 V168:V169 C347:C348 V227 C287:C288 C228:C229 AB288:AB289 AC165:AF165 X288:X289 B224:B226 C167:C169 A2071:A2072 D454:D469 B2072 E2084:AF2084 A2081:A2092 B2082 C18:F21 C79:R79 B77:B79 B19 C80:F81 C78:AF78 AD19:AF77 H139:AF163 C225:AF225 C344:AE344 B403:B405 S405:AF405 B409 B426:B427 L434 B633:Z633 C405:O409 E425:E427 C412:C425 B412 G855 K425:K426 B417 K416 G425:I426 G416:I416 E416 B429:B430 C427 F288:S288 M434:Q446 R430:R446 C430:Q433 S430:AC431 Q1549:Q1683 C603:AF603 A588:A603 D589:F602 C567:AF570 B591:B602 P589:AF602 U543:AF544 G602 C546:V549 K602 H589:J602 O602 O589:O592 K589:K592 G589:G592 B589 C577:AF577 H571:H572 C571:C572 I572:O572 D572:G572 P572:P574 Q571 Q573:Q574 R571:AF575 C588:AF588 A577 C593:C602 B549 B546 B343:B345 A447:AC447 S448:AF448 B448 S472:AF472 B451 B520:Q520 C472:Q474 C507:Q509 G469:R469 L475 C521:Q521 I511:P511 C545:R545 A488:AC488 A489:A515 C489:AC491 Q494:Q495 Q492 P493:P495 D493:G493 I493:O493 C492:C493 H492:H493 B509:B511 C497:Q497 B517:R517 C518:Q519 R518:R521 C448:O451 H510:H511 Q510 F347:S348 T542:T544 K542:M542 E542:E544 B471 C469 D971:D983 M475:Q487 F454:F469 R472:R487 A517:A575 A448:A487 D511:G511 B501:B503 C510:C511 B499 H502:H503 B507 C499:Q501 Q502 I503:P503 D503:G503 C502:C503 R492:AC515 B468:B469 C454:C467 B454 K467:K468 B459 K458 A1441:A1718 G467:I468 E469 J1543:N1543 P448:P457 C589:C590 A608:A620 B617:Z617 C620:R620 B619 L589:N602 B635 C1689:N1691 D2092:AF2092 O1655:P1682 O1774:AF1774 A1774 R1719:Z1773 B1716 C636:R636 AA348 U1847:V1880 R1882:Z1934 C859:N859 B860:N860 B1656:N1656 B1683:P1683 B1714:N1714 C1684:Q1684 C1657:N1658 B1654:P1654 B1550:N1550 B1105:N1105 F858:W858 F732:N732 F637:Y637 B728:D728 B730 Z857:Z962 O731:Z836 B836:N836 B838 F861:N962 X858:Y962 O859:W962 O839:AF839 B962:E962 O1104:Z1207 B1096:AF1096 B1098 I1106:N1207 B1207:H1207 B1209 B1326 R1549:S1684 B1435:I1435 B1437 O1549:P1653 W1847:AF1881 B1546:N1546 B1548 B1687 B1685:S1685 F1104:N1104 O1688:Z1714 O1717:Z1718 A1807:A1808 B1808 R1809:Z1843 R1846:T1880 A1844:A1845 B1845 F169:H169 AC168 G166:S167 F168:S168 Z168:Z169 U168:Y168 AE168:AF168 AA168 AD168:AD169 T168:T169 U165 AB168:AB169 G227:S228 X227 Z229:Z230 AB227 U229:Y229 AE229 AA229 AD229:AD230 T229:T230 T227 AB229:AB230 X229:X230 AD286 V288:V289 AC288 F287 V286 G286:S287 X286 Z288:Z289 AB286 U288:Y288 AE288 AA288 AD288:AD289 AC348 AD348:AD349 T348:T349 G346:T346 AB348:AB349 X348:X349 AD346 V348:V349 V346 AE348 X346 Z348:Z349 AB346 U348:Y348 C637:D637 B732:D732 B858:D858 F987:F990 C144 D1215:K1215 L1215:L1219 O1330:Z1435 F1101:F1103 N1537 F1440:F1443 J1540 J1539:N1539 O1441:Z1546 O1438:AF1438 O1210:Z1324 H1219:J1219 AA1100:AF1326 B543:D544 F543:S544 O985:AF985 F1329:F1332 O1099:AF1099 G1100:Z1103 B986:D990 G986:Z990 B1100:D1104 A1330:A1438 P405:R411 G427:R427 AD2:AF16 G458:I458 G454:H457 G459:H466 W165 Y165:AA165 C146:C161 B139 B165:S165 E144:E161 G80:R134 E163 D144:D163 B163:C163 V165:V166 P412:P415 T165:T166 AB165:AB166 X165:X166 A139:A163 C139:G142 B144:B161 B857:Y857 C847:C853 B840 H417:H424 E855 B855:C855 C840:G843 B845:B853 C845 D845:D855 Z637:Z728 G18:R75 A8:A137 F144:F163 Q448:R452 I169:R222 I230:R282 I289:R341 A165:A446 G349:R401 A624:A855 O638:Y728 F845:F855 G163 O991:Z1095 E845:E853 A857:A964 B964 B966 C966:H969 A966:A1327 F970:H983 B984:H984 B971:B982 H412:H415 D412:D427 F412:F427 C1219:F1219 G1217:G1219 K1217:K1219 W546:AE548 AF546:AF566 H840:AF855 AA857:AF964 I966:AF984 AA986:AF1095 AA1097:AF1098 O1327:AF1327 T1549:AF1685 AA1686:AF1773 R1775:AF1806 AA1807:AF1845 U1846:AF1846 AA1882:AF1970 AD2085:AF2091 AD489:AF489 AD431:AF431 AD290:AE343 AD166 AF166:AF167 AF169 C137:AF137 AD80:AF136 C17:AF17 B2084 H1659:N1682" xr:uid="{CFD95806-0FB9-41A9-ACD8-7E032BEC048E}">
      <formula1>0</formula1>
      <formula2>10000000</formula2>
    </dataValidation>
    <dataValidation type="whole" operator="lessThanOrEqual" allowBlank="1" showInputMessage="1" showErrorMessage="1" sqref="D552:D555 D557:D564 C495:F495 H495:O495" xr:uid="{742105B7-F8AF-4435-861D-AAE91E27C4D6}">
      <formula1>C497</formula1>
    </dataValidation>
    <dataValidation type="decimal" allowBlank="1" showInputMessage="1" showErrorMessage="1" sqref="O454:O457 O412:O415 O417:O424 O459:O466" xr:uid="{5E378F16-9B27-4A19-AB05-6AA09A583EF9}">
      <formula1>0</formula1>
      <formula2>20</formula2>
    </dataValidation>
    <dataValidation type="whole" operator="lessThanOrEqual" allowBlank="1" showInputMessage="1" showErrorMessage="1" sqref="E454:E468 G412:G415 E412:E415 G417:G424 E417:E424" xr:uid="{20926E3E-83B7-4A60-845E-E11BAECF3B9B}">
      <formula1>D412</formula1>
    </dataValidation>
    <dataValidation type="whole" operator="lessThanOrEqual" allowBlank="1" showInputMessage="1" showErrorMessage="1" sqref="I454:I457 I459:I466 I417:I424 I412:I415" xr:uid="{6DCB464D-3005-4918-9578-322407F076E2}">
      <formula1>E412</formula1>
    </dataValidation>
    <dataValidation type="whole" operator="lessThanOrEqual" allowBlank="1" showInputMessage="1" showErrorMessage="1" sqref="K412:K415 K417:K424 K454:K457 K459:K466" xr:uid="{A1F40966-B5C1-4117-B4E8-2A891435434E}">
      <formula1>E412-I412</formula1>
    </dataValidation>
    <dataValidation type="whole" allowBlank="1" showInputMessage="1" showErrorMessage="1" sqref="C2069:D2069 C2079:F2079" xr:uid="{04057CA0-78F6-4199-B070-93412ADB27FE}">
      <formula1>0</formula1>
      <formula2>999999999</formula2>
    </dataValidation>
    <dataValidation type="whole" operator="lessThanOrEqual" allowBlank="1" showInputMessage="1" showErrorMessage="1" errorTitle="MAUVAISE SAISIE" error="LE NOMBRE A SAISIR DOIT ÊTRE INFERIEUR OU EGAL A L'EFFECTIF TOTAL DES GARÇONS CLASSÉ." promptTitle="EFFECTIF GARÇONS 6ème ADMIS" prompt="LE NOMBRE À SAISIR DOIT ÊTRE INFÉRIEUR OU ÉGAL À L'EFFECTIF TOTAL DES GARÇONS CLASSÉS DE 6è._x000a_FAIRE DE MÊME POUR LES AUTRES NIVEAUX (5è à TLE)" sqref="C527" xr:uid="{CCCB0FF9-CB2B-4BE2-BEB5-1B517534767F}">
      <formula1>C504</formula1>
    </dataValidation>
    <dataValidation type="whole" operator="lessThanOrEqual" allowBlank="1" showInputMessage="1" showErrorMessage="1" errorTitle="MAUVAISE SAISIE" error="LE NOMBRE SAISI EST SUPERIEUR A L'EFFECTIF TOTAL ELEVES GARÇONS CLASSÉS DE 6ème AYANT UNE MOYENNE 10&gt; M G ≥ 8.5  " promptTitle="Non Red. GARÇONS 10&gt; M G ≥ 8.5  " prompt="LE NOMBRE À SAISIR DOIT ÊTRE INFÉRIEUR OU ÉGAL À L'EFFECTIF TOTAL DES GARÇONS CLASSÉS DE 6è. AYANT UNE MOYENNE 10&gt; M G ≥ 8.5 _x000a_FAIRE DE MÊME POUR LES AUTRES NIVEAUX (5è à TLE)" sqref="F527" xr:uid="{A13B6E59-7462-4408-A0E3-0FA1BC2483C7}">
      <formula1>AF527</formula1>
    </dataValidation>
    <dataValidation type="whole" operator="lessThanOrEqual" allowBlank="1" showInputMessage="1" showErrorMessage="1" errorTitle="MAUVAISE SAISIE" error="LE NOMBRE SAISI EST SUPERIEUR A L'EFFECTIF TOTAL ELEVES GARÇONS DU  NIVEAU_x000a_ AYANT UNE MOYENNE 10&gt; M G ≥ 8.5  " promptTitle="Non Red. GARÇONS 10&gt; M G ≥ 8.5  " sqref="F532:F539 F528:F530" xr:uid="{9B0EB054-8548-493C-93DF-6BB75D925C89}">
      <formula1>AF528</formula1>
    </dataValidation>
    <dataValidation type="whole" operator="lessThanOrEqual" allowBlank="1" showInputMessage="1" showErrorMessage="1" errorTitle="MAUVAISES SAISIE" error="LE NOMBRE SAISI EST SUPERIEUR A L'EFFECTIF TOTAL  ELEVES FILLES CLASSÉES  DU NIVEAU _x000a_AYANT UNE MOYENNE 10&gt; M G ≥ 8.5  " promptTitle="Non Red. FILLES 10&gt; M G ≥ 8.5  " sqref="G528:G530 G532:G539" xr:uid="{72341475-1BAA-4B6E-B67F-D8A97E9CEA25}">
      <formula1>AE528</formula1>
    </dataValidation>
    <dataValidation type="whole" operator="lessThanOrEqual" allowBlank="1" showInputMessage="1" showErrorMessage="1" errorTitle="MAUVAISES SAISIE" error="LE NOMBRE SAISI EST SUPERIEUR A L'EFFECTIF TOTAL DE ELEVES FILLES CLASSÉES  DE 6ème AYANT UNE MOYENNE 10&gt; M G ≥ 8.5  " promptTitle="Non Red. FILLES 10&gt; M G ≥ 8.5  " prompt="LE NOMBRE À SAISIR DOIT ÊTRE INFÉRIEUR OU ÉGAL À L'EFFECTIF TOTAL DES FILLES CLASSÉES DE 6è. AYANT UNE MOYENNE 10&gt; M G ≥ 8.5  _x000a_FAIRE DE MÊME POUR LES AUTRES NIVEAUX (5è à TLE)" sqref="G527" xr:uid="{01A38CF5-2833-4C45-84C7-E7A6B4F704B3}">
      <formula1>AE527</formula1>
    </dataValidation>
    <dataValidation type="whole" operator="lessThanOrEqual" allowBlank="1" showInputMessage="1" showErrorMessage="1" errorTitle="MAUVAISES SAISIE" error="LE NOMBRE SAISI EST SUPERIEUR A L'EFFECTIF TOTAL DE ELEVES GARÇONS CLASSÉS  DU NIVEAU _x000a_AYANT UNE MOYENNE 10&gt; M G ≥ 8.5  " promptTitle="Red. GARÇONS 10&gt; M G ≥ 8.5" sqref="I532:I539 I528:I530" xr:uid="{F5594A1E-056E-44AE-B255-D3E399ACBF29}">
      <formula1>AD528</formula1>
    </dataValidation>
    <dataValidation type="whole" operator="lessThanOrEqual" allowBlank="1" showInputMessage="1" showErrorMessage="1" errorTitle="MAUVAISES SAISIE" error="LE NOMBRE SAISI EST SUPERIEUR A L'EFFECTIF TOTAL DE ELEVES GARÇONS CLASSÉS  DE 6ème AYANT UNE MOYENNE 10&gt; M G ≥ 8.5  " promptTitle="Red. GARÇONS 10&gt; M G ≥ 8.5" prompt="LE NOMBRE À SAISIR DOIT ÊTRE INFÉRIEUR OU ÉGAL À L'EFFECTIF TOTAL DES GARÇONS CLASSÉS DE 6è AYANT UNE MOYENNE 10&gt; M G ≥ 8.5  _x000a_FAIRE DE MÊME POUR LES AUTRES NIVEAUX (5è à TLE)" sqref="I527" xr:uid="{2D2C87D1-34EC-4632-AC8C-A7886E2D8D8E}">
      <formula1>AD527</formula1>
    </dataValidation>
    <dataValidation type="whole" operator="lessThanOrEqual" allowBlank="1" showInputMessage="1" showErrorMessage="1" errorTitle="MAUVAISES SAISIE" error="LE NOMBRE SAISI EST SUPERIEUR A L'EFFECTIF TOTAL ELEVES FILLES CLASSÉES  DU NIVEAU  AYANT UNE MOYENNE M G&lt; 8.5  " promptTitle="Non Red. FILLE  M G&lt; 8.5  " sqref="M528:M530 M532:M539" xr:uid="{F1BE5FEC-30DF-4560-9208-976E8C919F79}">
      <formula1>AI528</formula1>
    </dataValidation>
    <dataValidation type="whole" operator="lessThanOrEqual" allowBlank="1" showInputMessage="1" showErrorMessage="1" errorTitle="MAUVAISES SAISIE" error="LE NOMBRE SAISI EST SUPERIEUR A L'EFFECTIF TOTAL ELEVES GARÇONS CLASSES DU NIVEAU AYANT UNE MOYENNE M G&lt; 8.5  " sqref="L528:L530 L532:L539" xr:uid="{CA608DBA-68C2-48A1-A6F3-EC1A0D18B260}">
      <formula1>AJ528</formula1>
    </dataValidation>
    <dataValidation type="whole" operator="lessThanOrEqual" allowBlank="1" showInputMessage="1" showErrorMessage="1" errorTitle="MAUVAISES SAISIE" error="LE NOMBRE SAISI EST SUPERIEUR A L'EFFECTIF TOTAL DE ELEVES FILLES CLASSÉES  DE 6ème AYANT UNE MOYENNE M G&lt; 8.5  " promptTitle="Non Red. FILLE  M G&lt; 8.5  " prompt="LE NOMBRE À SAISIR DOIT ÊTRE INFÉRIEUR OU ÉGAL À L'EFFECTIF TOTAL DES FILLES CLASSÉES DE 6è AYANT UNE MOYENNE M G&lt; 8.5_x000a_FAIRE DE MÊME POUR LES AUTRES NIVEAUX (5è à TLE) " sqref="M527" xr:uid="{7670BEB6-E5BD-4E76-A423-2C4759E7BD99}">
      <formula1>AI527</formula1>
    </dataValidation>
    <dataValidation type="whole" operator="lessThanOrEqual" allowBlank="1" showInputMessage="1" showErrorMessage="1" errorTitle="MAUVAISES SAISIE" error="LE NOMBRE SAISI EST SUPERIEUR A L'EFFECTIF TOTAL DE ELEVES GARÇONS CLASSÉS DE 6ème AYANT UNE MOYENNE M G&lt; 8.5  " promptTitle="Non Red. GARÇONS M G&lt; 8.5  " prompt="LE NOMBRE À SAISIR DOIT ÊTRE INFÉRIEUR OU ÉGAL À L'EFFECTIF TOTAL DES GARÇONS CLASSÉS DE 6è AYANT UNE MOYENNE M G&lt; 8.5_x000a_FAIRE DE MÊME POUR LES AUTRES NIVEAUX (5è à TLE)" sqref="L527" xr:uid="{59471331-4E3B-4E04-84F1-F601F8118526}">
      <formula1>AJ527</formula1>
    </dataValidation>
    <dataValidation type="whole" operator="lessThanOrEqual" allowBlank="1" showInputMessage="1" showErrorMessage="1" errorTitle="MAUVAISES SAISIE" error="LE NOMBRE SAISI EST SUPERIEUR A L'EFFECTIF TOTAL  ELEVES GARÇONS CLASSÉS  DU NIVAU AYANT UNE MOYENNE M G&lt; 8.5  " promptTitle=" Red. GARÇONS M G&lt; 8.5  " sqref="O528:O530 O532:O539" xr:uid="{28676D35-7E11-48B1-97D5-BEEFF19296C9}">
      <formula1>AH528</formula1>
    </dataValidation>
    <dataValidation type="whole" operator="lessThanOrEqual" allowBlank="1" showInputMessage="1" showErrorMessage="1" errorTitle="MAUVAISES SAISIE" error="LE NOMBRE SAISI EST SUPERIEUR A L'EFFECTIF TOTAL DE ELEVES GARÇONS CLASSÉS  DE 6ème AYANT UNE MOYENNE M G&lt; 8.5  " promptTitle=" Red. GARÇONS M G&lt; 8.5  " prompt="LE NOMBRE À SAISIR DOIT ÊTRE INFÉRIEUR OU ÉGAL À L'EFFECTIF TOTAL DES GARÇONS CLASSÉS DE 6è AYANT UNE MOYENNE M G&lt; 8.5_x000a_FAIRE DE MÊME POUR LES AUTRES NIVEAUX (5è à TLE)" sqref="O527" xr:uid="{47F2D33E-63FD-4DA8-BDED-EEE285EA001A}">
      <formula1>AH527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0096E-19C3-481F-8455-33C6ADE8809F}">
  <sheetPr codeName="Feuil8"/>
  <dimension ref="A1:OG1977"/>
  <sheetViews>
    <sheetView showZeros="0" topLeftCell="JD1228" zoomScale="77" zoomScaleNormal="77" zoomScaleSheetLayoutView="89" workbookViewId="0">
      <selection activeCell="JF1241" sqref="JF1241:JO1242"/>
    </sheetView>
  </sheetViews>
  <sheetFormatPr baseColWidth="10" defaultRowHeight="15" x14ac:dyDescent="0.25"/>
  <cols>
    <col min="2" max="2" width="6.5703125" customWidth="1"/>
    <col min="4" max="4" width="8.28515625" customWidth="1"/>
    <col min="5" max="5" width="8.85546875" customWidth="1"/>
    <col min="7" max="7" width="8.85546875" customWidth="1"/>
    <col min="9" max="9" width="34.85546875" customWidth="1"/>
    <col min="10" max="10" width="7.5703125" customWidth="1"/>
    <col min="11" max="11" width="6.7109375" customWidth="1"/>
    <col min="12" max="12" width="9.7109375" customWidth="1"/>
    <col min="13" max="13" width="47.140625" customWidth="1"/>
    <col min="14" max="14" width="5.140625" customWidth="1"/>
    <col min="15" max="15" width="24.42578125" customWidth="1"/>
    <col min="16" max="16" width="40.85546875" customWidth="1"/>
    <col min="17" max="17" width="35.7109375" customWidth="1"/>
    <col min="18" max="18" width="45.42578125" customWidth="1"/>
    <col min="19" max="19" width="39.5703125" customWidth="1"/>
    <col min="20" max="20" width="11.28515625" customWidth="1"/>
    <col min="21" max="21" width="31.5703125" customWidth="1"/>
    <col min="22" max="22" width="34" customWidth="1"/>
    <col min="23" max="23" width="36" customWidth="1"/>
    <col min="24" max="24" width="38.7109375" customWidth="1"/>
    <col min="25" max="26" width="39.85546875" customWidth="1"/>
    <col min="27" max="27" width="12.140625" customWidth="1"/>
    <col min="28" max="28" width="44.5703125" customWidth="1"/>
    <col min="29" max="29" width="18.28515625" customWidth="1"/>
    <col min="30" max="30" width="48.5703125" customWidth="1"/>
    <col min="31" max="31" width="22.140625" customWidth="1"/>
    <col min="32" max="32" width="39.85546875" customWidth="1"/>
    <col min="33" max="33" width="12.85546875" customWidth="1"/>
    <col min="34" max="34" width="7.5703125" customWidth="1"/>
    <col min="35" max="35" width="41.85546875" customWidth="1"/>
    <col min="36" max="36" width="43.85546875" customWidth="1"/>
    <col min="37" max="37" width="26" customWidth="1"/>
    <col min="38" max="38" width="15.28515625" customWidth="1"/>
    <col min="39" max="39" width="23.28515625" customWidth="1"/>
    <col min="40" max="40" width="26" customWidth="1"/>
    <col min="42" max="42" width="7.5703125" customWidth="1"/>
    <col min="43" max="43" width="41.85546875" customWidth="1"/>
    <col min="44" max="44" width="43.85546875" customWidth="1"/>
    <col min="45" max="45" width="26" customWidth="1"/>
    <col min="46" max="46" width="15.28515625" customWidth="1"/>
    <col min="47" max="47" width="23.28515625" customWidth="1"/>
    <col min="48" max="48" width="26" customWidth="1"/>
    <col min="50" max="50" width="7.5703125" customWidth="1"/>
    <col min="51" max="51" width="41.85546875" customWidth="1"/>
    <col min="52" max="52" width="43.85546875" customWidth="1"/>
    <col min="53" max="53" width="26" customWidth="1"/>
    <col min="54" max="54" width="15.28515625" customWidth="1"/>
    <col min="55" max="55" width="23.28515625" customWidth="1"/>
    <col min="56" max="56" width="26" customWidth="1"/>
    <col min="58" max="58" width="16.42578125" customWidth="1"/>
    <col min="59" max="59" width="43.140625" customWidth="1"/>
    <col min="60" max="60" width="36" customWidth="1"/>
    <col min="61" max="61" width="52.7109375" customWidth="1"/>
    <col min="62" max="62" width="38.140625" customWidth="1"/>
    <col min="64" max="64" width="18.85546875" customWidth="1"/>
    <col min="65" max="65" width="16" customWidth="1"/>
    <col min="66" max="67" width="11.7109375" customWidth="1"/>
    <col min="69" max="69" width="12.140625" customWidth="1"/>
    <col min="70" max="71" width="12.85546875" customWidth="1"/>
    <col min="72" max="73" width="12.28515625" customWidth="1"/>
    <col min="74" max="74" width="12.140625" customWidth="1"/>
    <col min="75" max="75" width="11.140625" customWidth="1"/>
    <col min="76" max="76" width="14" customWidth="1"/>
    <col min="77" max="77" width="15.140625" customWidth="1"/>
    <col min="79" max="79" width="12.7109375" customWidth="1"/>
    <col min="80" max="80" width="14.42578125" bestFit="1" customWidth="1"/>
    <col min="81" max="81" width="23.7109375" customWidth="1"/>
    <col min="82" max="82" width="39.5703125" customWidth="1"/>
    <col min="83" max="83" width="17.7109375" customWidth="1"/>
    <col min="84" max="84" width="8.85546875" customWidth="1"/>
    <col min="85" max="85" width="14.140625" customWidth="1"/>
    <col min="86" max="86" width="8.28515625" customWidth="1"/>
    <col min="87" max="87" width="18.5703125" customWidth="1"/>
    <col min="88" max="88" width="13" customWidth="1"/>
    <col min="89" max="89" width="14" customWidth="1"/>
    <col min="90" max="90" width="9.140625" customWidth="1"/>
    <col min="91" max="91" width="21.28515625" customWidth="1"/>
    <col min="92" max="92" width="16" customWidth="1"/>
    <col min="93" max="93" width="11.7109375" customWidth="1"/>
    <col min="94" max="94" width="11.28515625" customWidth="1"/>
    <col min="96" max="96" width="12.140625" customWidth="1"/>
    <col min="97" max="98" width="12.85546875" customWidth="1"/>
    <col min="99" max="100" width="12.28515625" customWidth="1"/>
    <col min="101" max="101" width="12.140625" customWidth="1"/>
    <col min="102" max="102" width="11.140625" customWidth="1"/>
    <col min="103" max="103" width="14" customWidth="1"/>
    <col min="104" max="104" width="12.5703125" customWidth="1"/>
    <col min="105" max="105" width="14" customWidth="1"/>
    <col min="106" max="106" width="12.7109375" customWidth="1"/>
    <col min="107" max="107" width="14.42578125" bestFit="1" customWidth="1"/>
    <col min="108" max="108" width="23.7109375" customWidth="1"/>
    <col min="109" max="109" width="39.5703125" customWidth="1"/>
    <col min="110" max="110" width="17.7109375" customWidth="1"/>
    <col min="111" max="111" width="8.85546875" customWidth="1"/>
    <col min="112" max="112" width="14.140625" customWidth="1"/>
    <col min="113" max="113" width="8.28515625" customWidth="1"/>
    <col min="114" max="114" width="18.5703125" customWidth="1"/>
    <col min="115" max="115" width="13" customWidth="1"/>
    <col min="116" max="116" width="14" customWidth="1"/>
    <col min="117" max="117" width="8.5703125" customWidth="1"/>
    <col min="118" max="118" width="18.28515625" customWidth="1"/>
    <col min="120" max="120" width="10.42578125" customWidth="1"/>
    <col min="124" max="124" width="10.140625" customWidth="1"/>
    <col min="125" max="125" width="9.85546875" customWidth="1"/>
    <col min="131" max="131" width="10.85546875" customWidth="1"/>
    <col min="136" max="139" width="9.7109375" customWidth="1"/>
    <col min="140" max="140" width="7.7109375" customWidth="1"/>
    <col min="141" max="153" width="9.7109375" customWidth="1"/>
    <col min="156" max="175" width="8.7109375" customWidth="1"/>
    <col min="177" max="177" width="12.7109375" customWidth="1"/>
    <col min="178" max="189" width="11.5703125" bestFit="1" customWidth="1"/>
    <col min="190" max="190" width="12" bestFit="1" customWidth="1"/>
    <col min="191" max="191" width="10.42578125" customWidth="1"/>
    <col min="195" max="195" width="9.5703125" customWidth="1"/>
    <col min="196" max="196" width="8.140625" customWidth="1"/>
    <col min="197" max="218" width="7" customWidth="1"/>
    <col min="220" max="220" width="14.28515625" customWidth="1"/>
    <col min="221" max="221" width="27.7109375" customWidth="1"/>
    <col min="222" max="222" width="106.140625" customWidth="1"/>
    <col min="223" max="223" width="36.42578125" customWidth="1"/>
    <col min="226" max="226" width="17.140625" customWidth="1"/>
    <col min="227" max="227" width="34.28515625" customWidth="1"/>
    <col min="228" max="228" width="23" customWidth="1"/>
    <col min="231" max="231" width="17.5703125" customWidth="1"/>
    <col min="232" max="232" width="58.7109375" customWidth="1"/>
    <col min="234" max="234" width="12" customWidth="1"/>
    <col min="235" max="235" width="44.85546875" customWidth="1"/>
    <col min="236" max="236" width="33.28515625" customWidth="1"/>
    <col min="237" max="237" width="44.7109375" customWidth="1"/>
    <col min="238" max="238" width="25.28515625" customWidth="1"/>
    <col min="239" max="239" width="21.140625" customWidth="1"/>
    <col min="241" max="241" width="18" customWidth="1"/>
    <col min="242" max="242" width="58.85546875" customWidth="1"/>
    <col min="243" max="243" width="33.28515625" customWidth="1"/>
    <col min="244" max="244" width="72.28515625" customWidth="1"/>
    <col min="245" max="245" width="18.85546875" customWidth="1"/>
    <col min="246" max="246" width="18.140625" customWidth="1"/>
    <col min="247" max="247" width="89" customWidth="1"/>
    <col min="248" max="248" width="27" customWidth="1"/>
    <col min="249" max="249" width="50" customWidth="1"/>
    <col min="252" max="252" width="27.5703125" customWidth="1"/>
    <col min="253" max="253" width="51.42578125" customWidth="1"/>
    <col min="254" max="254" width="16.5703125" customWidth="1"/>
    <col min="255" max="255" width="20.140625" customWidth="1"/>
    <col min="256" max="256" width="56.5703125" customWidth="1"/>
    <col min="259" max="259" width="17.85546875" customWidth="1"/>
    <col min="260" max="260" width="38.140625" customWidth="1"/>
    <col min="261" max="261" width="14.85546875" customWidth="1"/>
    <col min="263" max="263" width="61.28515625" customWidth="1"/>
    <col min="264" max="264" width="31.140625" customWidth="1"/>
    <col min="266" max="266" width="9.140625" customWidth="1"/>
    <col min="267" max="267" width="19.85546875" customWidth="1"/>
    <col min="268" max="268" width="34.5703125" customWidth="1"/>
    <col min="269" max="269" width="9.5703125" customWidth="1"/>
    <col min="270" max="270" width="9.28515625" customWidth="1"/>
    <col min="271" max="271" width="19.7109375" customWidth="1"/>
    <col min="272" max="272" width="18.42578125" customWidth="1"/>
    <col min="273" max="273" width="27.140625" customWidth="1"/>
    <col min="274" max="274" width="17.85546875" customWidth="1"/>
    <col min="275" max="275" width="20.5703125" customWidth="1"/>
    <col min="277" max="277" width="6.140625" customWidth="1"/>
    <col min="278" max="278" width="23.140625" customWidth="1"/>
    <col min="279" max="279" width="33.7109375" customWidth="1"/>
    <col min="281" max="281" width="17" customWidth="1"/>
    <col min="282" max="282" width="32.7109375" customWidth="1"/>
    <col min="283" max="283" width="28" customWidth="1"/>
    <col min="284" max="284" width="34.28515625" customWidth="1"/>
    <col min="287" max="287" width="22.5703125" customWidth="1"/>
    <col min="288" max="288" width="34.42578125" customWidth="1"/>
    <col min="289" max="289" width="17.85546875" customWidth="1"/>
    <col min="290" max="290" width="14.7109375" customWidth="1"/>
    <col min="291" max="291" width="35" customWidth="1"/>
    <col min="292" max="292" width="48.7109375" customWidth="1"/>
    <col min="294" max="294" width="7.7109375" customWidth="1"/>
    <col min="295" max="295" width="44" customWidth="1"/>
    <col min="296" max="296" width="22.85546875" customWidth="1"/>
    <col min="297" max="297" width="10" customWidth="1"/>
    <col min="298" max="298" width="19.85546875" customWidth="1"/>
    <col min="299" max="299" width="26.7109375" customWidth="1"/>
    <col min="300" max="300" width="22.85546875" customWidth="1"/>
    <col min="301" max="301" width="31.42578125" customWidth="1"/>
    <col min="303" max="303" width="70.42578125" customWidth="1"/>
    <col min="304" max="305" width="17.140625" customWidth="1"/>
    <col min="306" max="306" width="15.5703125" customWidth="1"/>
    <col min="307" max="307" width="21.5703125" customWidth="1"/>
    <col min="308" max="308" width="43.5703125" customWidth="1"/>
    <col min="310" max="310" width="45" customWidth="1"/>
    <col min="314" max="314" width="14.140625" customWidth="1"/>
    <col min="318" max="318" width="13" customWidth="1"/>
    <col min="325" max="325" width="55.42578125" customWidth="1"/>
    <col min="326" max="326" width="26.28515625" customWidth="1"/>
    <col min="327" max="327" width="11.28515625" customWidth="1"/>
    <col min="328" max="328" width="26.140625" customWidth="1"/>
    <col min="329" max="329" width="23.28515625" customWidth="1"/>
    <col min="330" max="330" width="32.140625" customWidth="1"/>
    <col min="332" max="332" width="7.7109375" customWidth="1"/>
    <col min="333" max="333" width="48.140625" customWidth="1"/>
    <col min="334" max="337" width="21" customWidth="1"/>
    <col min="338" max="338" width="40.85546875" customWidth="1"/>
    <col min="340" max="340" width="51.5703125" customWidth="1"/>
    <col min="341" max="348" width="16.7109375" customWidth="1"/>
    <col min="351" max="351" width="72.85546875" customWidth="1"/>
    <col min="352" max="352" width="56" customWidth="1"/>
    <col min="353" max="353" width="44.7109375" customWidth="1"/>
    <col min="356" max="356" width="53.5703125" customWidth="1"/>
    <col min="357" max="357" width="23" customWidth="1"/>
    <col min="358" max="359" width="16.85546875" customWidth="1"/>
    <col min="360" max="360" width="21.140625" customWidth="1"/>
    <col min="361" max="361" width="39.140625" customWidth="1"/>
    <col min="364" max="364" width="53.5703125" customWidth="1"/>
    <col min="365" max="365" width="23" customWidth="1"/>
    <col min="366" max="367" width="16.85546875" customWidth="1"/>
    <col min="368" max="368" width="21.140625" customWidth="1"/>
    <col min="369" max="369" width="39.140625" customWidth="1"/>
    <col min="372" max="372" width="53.5703125" customWidth="1"/>
    <col min="373" max="373" width="23" customWidth="1"/>
    <col min="374" max="374" width="16.85546875" customWidth="1"/>
    <col min="375" max="375" width="19.85546875" customWidth="1"/>
    <col min="376" max="376" width="21.140625" customWidth="1"/>
    <col min="377" max="377" width="39.140625" customWidth="1"/>
    <col min="379" max="379" width="29.7109375" customWidth="1"/>
    <col min="380" max="380" width="52.85546875" customWidth="1"/>
    <col min="381" max="381" width="46.28515625" customWidth="1"/>
    <col min="382" max="382" width="54" customWidth="1"/>
    <col min="384" max="384" width="16.28515625" customWidth="1"/>
    <col min="385" max="385" width="3.5703125" customWidth="1"/>
    <col min="386" max="386" width="3.85546875" customWidth="1"/>
    <col min="387" max="387" width="23.7109375" customWidth="1"/>
    <col min="388" max="388" width="13.42578125" customWidth="1"/>
    <col min="389" max="389" width="20.140625" customWidth="1"/>
    <col min="390" max="390" width="26" customWidth="1"/>
    <col min="391" max="391" width="20.5703125" customWidth="1"/>
    <col min="392" max="392" width="15.85546875" customWidth="1"/>
    <col min="395" max="395" width="5.85546875" customWidth="1"/>
  </cols>
  <sheetData>
    <row r="1" spans="1:14" ht="31.5" customHeight="1" x14ac:dyDescent="0.35">
      <c r="A1" s="1278" t="s">
        <v>445</v>
      </c>
      <c r="B1" s="449"/>
      <c r="C1" s="449"/>
      <c r="D1" s="449"/>
      <c r="E1" s="449"/>
      <c r="F1" s="449"/>
      <c r="G1" s="449"/>
      <c r="H1" s="449"/>
      <c r="I1" s="449"/>
      <c r="J1" s="450" t="s">
        <v>449</v>
      </c>
      <c r="K1" s="449"/>
      <c r="L1" s="449"/>
      <c r="M1" s="451"/>
    </row>
    <row r="2" spans="1:14" ht="26.25" x14ac:dyDescent="0.4">
      <c r="A2" s="448" t="s">
        <v>446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452"/>
    </row>
    <row r="3" spans="1:14" ht="58.5" customHeight="1" x14ac:dyDescent="0.6">
      <c r="A3" s="446" t="s">
        <v>1042</v>
      </c>
      <c r="B3" s="437"/>
      <c r="C3" s="437"/>
      <c r="D3" s="437"/>
      <c r="E3" s="2100" t="str">
        <f>'TROISIEME TRI et BILAN'!C1</f>
        <v>KORHOGO</v>
      </c>
      <c r="F3" s="2100"/>
      <c r="G3" s="2100"/>
      <c r="H3" s="2100"/>
      <c r="I3" s="2100"/>
      <c r="J3" s="453" t="s">
        <v>950</v>
      </c>
      <c r="K3" s="437"/>
      <c r="L3" s="437"/>
      <c r="M3" s="438"/>
    </row>
    <row r="4" spans="1:14" ht="37.5" x14ac:dyDescent="0.6">
      <c r="A4" s="446" t="s">
        <v>1161</v>
      </c>
      <c r="B4" s="437"/>
      <c r="C4" s="437"/>
      <c r="D4" s="437"/>
      <c r="E4" s="2117">
        <f>'TROISIEME TRI et BILAN'!C2</f>
        <v>0</v>
      </c>
      <c r="F4" s="2117"/>
      <c r="G4" s="2117"/>
      <c r="H4" s="2117"/>
      <c r="I4" s="2117"/>
      <c r="J4" s="2117"/>
      <c r="K4" s="2117"/>
      <c r="L4" s="2117"/>
      <c r="M4" s="2118"/>
    </row>
    <row r="5" spans="1:14" ht="47.25" customHeight="1" x14ac:dyDescent="0.25">
      <c r="A5" s="439"/>
      <c r="M5" s="438"/>
    </row>
    <row r="6" spans="1:14" ht="30" customHeight="1" x14ac:dyDescent="0.25">
      <c r="A6" s="439"/>
      <c r="M6" s="438"/>
    </row>
    <row r="7" spans="1:14" ht="30" customHeight="1" x14ac:dyDescent="0.25">
      <c r="A7" s="439"/>
      <c r="M7" s="438"/>
    </row>
    <row r="8" spans="1:14" ht="57.75" customHeight="1" x14ac:dyDescent="0.25">
      <c r="A8" s="439"/>
      <c r="H8" s="2132" t="str">
        <f>'IMPRES. 2ème TRIMES.'!H8</f>
        <v>2025-2026</v>
      </c>
      <c r="I8" s="2132"/>
      <c r="M8" s="438"/>
    </row>
    <row r="9" spans="1:14" ht="30" customHeight="1" x14ac:dyDescent="0.25">
      <c r="A9" s="439"/>
      <c r="M9" s="438"/>
    </row>
    <row r="10" spans="1:14" ht="117.75" customHeight="1" x14ac:dyDescent="0.5">
      <c r="A10" s="439"/>
      <c r="E10" s="442" t="s">
        <v>779</v>
      </c>
      <c r="G10" s="2245">
        <f>'TROISIEME TRI et BILAN'!C2</f>
        <v>0</v>
      </c>
      <c r="H10" s="2245"/>
      <c r="I10" s="2245"/>
      <c r="J10" s="2245"/>
      <c r="K10" s="442" t="s">
        <v>778</v>
      </c>
      <c r="L10" s="2243">
        <f ca="1">NOW()</f>
        <v>45945.709502662037</v>
      </c>
      <c r="M10" s="2244"/>
    </row>
    <row r="11" spans="1:14" ht="58.5" customHeight="1" x14ac:dyDescent="0.5">
      <c r="A11" s="440"/>
      <c r="B11" s="441"/>
      <c r="C11" s="441"/>
      <c r="D11" s="441"/>
      <c r="G11" s="2430"/>
      <c r="H11" s="2430"/>
      <c r="I11" s="2430"/>
      <c r="J11" s="456"/>
      <c r="K11" s="1712" t="s">
        <v>448</v>
      </c>
      <c r="L11" s="1710"/>
      <c r="M11" s="1711"/>
    </row>
    <row r="12" spans="1:14" ht="31.5" x14ac:dyDescent="0.5">
      <c r="A12" s="439" t="s">
        <v>447</v>
      </c>
      <c r="B12" s="441"/>
      <c r="C12" s="441"/>
      <c r="D12" s="441"/>
      <c r="E12" s="441"/>
      <c r="F12" s="441"/>
      <c r="H12" s="441"/>
      <c r="I12" s="441"/>
      <c r="K12" s="441"/>
      <c r="L12" s="441"/>
      <c r="M12" s="438"/>
    </row>
    <row r="13" spans="1:14" x14ac:dyDescent="0.25">
      <c r="A13" s="439"/>
      <c r="M13" s="438"/>
    </row>
    <row r="14" spans="1:14" x14ac:dyDescent="0.25">
      <c r="A14" s="439"/>
      <c r="M14" s="438"/>
    </row>
    <row r="15" spans="1:14" ht="168" customHeight="1" thickBot="1" x14ac:dyDescent="0.3">
      <c r="A15" s="443"/>
      <c r="B15" s="444"/>
      <c r="C15" s="444"/>
      <c r="D15" s="444"/>
      <c r="E15" s="444"/>
      <c r="F15" s="444"/>
      <c r="G15" s="444"/>
      <c r="H15" s="444"/>
      <c r="I15" s="1208"/>
      <c r="J15" s="444"/>
      <c r="K15" s="444"/>
      <c r="L15" s="444"/>
      <c r="M15" s="445"/>
    </row>
    <row r="16" spans="1:14" ht="71.25" customHeight="1" x14ac:dyDescent="0.5">
      <c r="I16" s="441"/>
      <c r="N16" s="666"/>
    </row>
    <row r="17" spans="9:19" ht="37.5" customHeight="1" thickBot="1" x14ac:dyDescent="0.55000000000000004">
      <c r="I17" s="441"/>
      <c r="Q17" s="2431" t="s">
        <v>855</v>
      </c>
      <c r="R17" s="2431"/>
      <c r="S17" s="927">
        <v>1</v>
      </c>
    </row>
    <row r="18" spans="9:19" ht="24" hidden="1" customHeight="1" thickBot="1" x14ac:dyDescent="0.55000000000000004">
      <c r="I18" s="441"/>
    </row>
    <row r="19" spans="9:19" ht="71.25" customHeight="1" x14ac:dyDescent="0.5">
      <c r="I19" s="441"/>
      <c r="P19" s="2123">
        <f>'TROISIEME TRI et BILAN'!C4</f>
        <v>0</v>
      </c>
      <c r="Q19" s="2124"/>
      <c r="R19" s="2124"/>
      <c r="S19" s="2125"/>
    </row>
    <row r="20" spans="9:19" ht="71.25" customHeight="1" x14ac:dyDescent="0.5">
      <c r="I20" s="441"/>
      <c r="P20" s="2126"/>
      <c r="Q20" s="2127"/>
      <c r="R20" s="2127"/>
      <c r="S20" s="2128"/>
    </row>
    <row r="21" spans="9:19" ht="71.25" customHeight="1" x14ac:dyDescent="0.5">
      <c r="I21" s="441"/>
      <c r="P21" s="2126"/>
      <c r="Q21" s="2127"/>
      <c r="R21" s="2127"/>
      <c r="S21" s="2128"/>
    </row>
    <row r="22" spans="9:19" ht="71.25" customHeight="1" x14ac:dyDescent="0.5">
      <c r="I22" s="441"/>
      <c r="P22" s="2126"/>
      <c r="Q22" s="2127"/>
      <c r="R22" s="2127"/>
      <c r="S22" s="2128"/>
    </row>
    <row r="23" spans="9:19" ht="32.25" customHeight="1" x14ac:dyDescent="0.5">
      <c r="I23" s="441"/>
      <c r="P23" s="2126"/>
      <c r="Q23" s="2127"/>
      <c r="R23" s="2127"/>
      <c r="S23" s="2128"/>
    </row>
    <row r="24" spans="9:19" ht="71.25" customHeight="1" thickBot="1" x14ac:dyDescent="0.55000000000000004">
      <c r="I24" s="441"/>
      <c r="P24" s="2129"/>
      <c r="Q24" s="2130"/>
      <c r="R24" s="2130"/>
      <c r="S24" s="2131"/>
    </row>
    <row r="25" spans="9:19" ht="45" customHeight="1" x14ac:dyDescent="0.5">
      <c r="I25" s="441"/>
      <c r="O25" s="669" t="s">
        <v>76</v>
      </c>
      <c r="P25" s="1779"/>
      <c r="Q25" s="1779"/>
      <c r="R25" s="1779"/>
      <c r="S25" s="1779"/>
    </row>
    <row r="26" spans="9:19" ht="30.75" customHeight="1" x14ac:dyDescent="0.5">
      <c r="I26" s="441"/>
      <c r="O26" s="669" t="s">
        <v>77</v>
      </c>
      <c r="P26" s="1779"/>
      <c r="Q26" s="1779"/>
      <c r="R26" s="1779"/>
      <c r="S26" s="1779"/>
    </row>
    <row r="27" spans="9:19" ht="38.25" customHeight="1" x14ac:dyDescent="0.5">
      <c r="I27" s="441"/>
      <c r="O27" s="673" t="s">
        <v>78</v>
      </c>
      <c r="Q27" s="1779"/>
      <c r="R27" s="1779"/>
      <c r="S27" s="1779"/>
    </row>
    <row r="28" spans="9:19" ht="30.75" customHeight="1" thickBot="1" x14ac:dyDescent="0.45">
      <c r="O28" s="675" t="s">
        <v>780</v>
      </c>
      <c r="P28" s="670"/>
      <c r="Q28" s="670"/>
      <c r="R28" s="671"/>
      <c r="S28" s="680"/>
    </row>
    <row r="29" spans="9:19" ht="19.5" thickBot="1" x14ac:dyDescent="0.35">
      <c r="P29" s="970" t="s">
        <v>80</v>
      </c>
      <c r="Q29" s="971" t="s">
        <v>81</v>
      </c>
      <c r="R29" s="971" t="s">
        <v>82</v>
      </c>
      <c r="S29" s="972" t="s">
        <v>4</v>
      </c>
    </row>
    <row r="30" spans="9:19" ht="21.75" thickBot="1" x14ac:dyDescent="0.35">
      <c r="O30" s="670"/>
      <c r="P30" s="973" t="s">
        <v>83</v>
      </c>
      <c r="Q30" s="974" t="s">
        <v>83</v>
      </c>
      <c r="R30" s="974" t="s">
        <v>83</v>
      </c>
      <c r="S30" s="974" t="s">
        <v>84</v>
      </c>
    </row>
    <row r="31" spans="9:19" ht="18.75" thickBot="1" x14ac:dyDescent="0.3">
      <c r="P31" s="1557">
        <f>'TROISIEME TRI et BILAN'!C13</f>
        <v>0</v>
      </c>
      <c r="Q31" s="1557">
        <f>'TROISIEME TRI et BILAN'!D13</f>
        <v>0</v>
      </c>
      <c r="R31" s="1557">
        <f>'TROISIEME TRI et BILAN'!E13</f>
        <v>0</v>
      </c>
      <c r="S31" s="1558">
        <f>'TROISIEME TRI et BILAN'!F13</f>
        <v>0</v>
      </c>
    </row>
    <row r="32" spans="9:19" ht="21.75" thickBot="1" x14ac:dyDescent="0.4">
      <c r="P32" s="674"/>
      <c r="Q32" s="674"/>
      <c r="R32" s="674"/>
      <c r="S32" s="674"/>
    </row>
    <row r="33" spans="15:19" ht="14.25" customHeight="1" x14ac:dyDescent="0.25">
      <c r="O33" s="2262" t="s">
        <v>85</v>
      </c>
      <c r="P33" s="2395">
        <f>'TROISIEME TRI et BILAN'!C15</f>
        <v>0</v>
      </c>
      <c r="Q33" s="2396"/>
      <c r="R33" s="2396"/>
      <c r="S33" s="2397"/>
    </row>
    <row r="34" spans="15:19" ht="22.5" customHeight="1" x14ac:dyDescent="0.25">
      <c r="O34" s="2263"/>
      <c r="P34" s="2398"/>
      <c r="Q34" s="2399"/>
      <c r="R34" s="2399"/>
      <c r="S34" s="2400"/>
    </row>
    <row r="35" spans="15:19" ht="22.5" customHeight="1" x14ac:dyDescent="0.25">
      <c r="O35" s="2263"/>
      <c r="P35" s="2398"/>
      <c r="Q35" s="2399"/>
      <c r="R35" s="2399"/>
      <c r="S35" s="2400"/>
    </row>
    <row r="36" spans="15:19" ht="23.25" customHeight="1" thickBot="1" x14ac:dyDescent="0.3">
      <c r="O36" s="2264"/>
      <c r="P36" s="2401"/>
      <c r="Q36" s="2402"/>
      <c r="R36" s="2402"/>
      <c r="S36" s="2403"/>
    </row>
    <row r="37" spans="15:19" ht="38.25" customHeight="1" x14ac:dyDescent="0.4">
      <c r="O37" s="675" t="s">
        <v>461</v>
      </c>
      <c r="P37" s="674"/>
      <c r="Q37" s="674"/>
      <c r="R37" s="674"/>
      <c r="S37" s="927">
        <v>2</v>
      </c>
    </row>
    <row r="38" spans="15:19" ht="22.5" x14ac:dyDescent="0.4">
      <c r="O38" s="675" t="s">
        <v>462</v>
      </c>
      <c r="P38" s="674"/>
      <c r="Q38" s="674"/>
      <c r="R38" s="674"/>
      <c r="S38" s="674"/>
    </row>
    <row r="39" spans="15:19" ht="23.25" thickBot="1" x14ac:dyDescent="0.45">
      <c r="O39" s="675"/>
      <c r="P39" s="674"/>
      <c r="Q39" s="674"/>
      <c r="R39" s="674"/>
      <c r="S39" s="674"/>
    </row>
    <row r="40" spans="15:19" ht="25.5" customHeight="1" thickBot="1" x14ac:dyDescent="0.3">
      <c r="O40" s="515" t="s">
        <v>87</v>
      </c>
      <c r="P40" s="683" t="s">
        <v>34</v>
      </c>
      <c r="Q40" s="683" t="s">
        <v>88</v>
      </c>
      <c r="R40" s="683" t="s">
        <v>89</v>
      </c>
      <c r="S40" s="683" t="s">
        <v>90</v>
      </c>
    </row>
    <row r="41" spans="15:19" ht="23.25" customHeight="1" thickBot="1" x14ac:dyDescent="0.3">
      <c r="O41" s="1555">
        <f>'TROISIEME TRI et BILAN'!B23</f>
        <v>0</v>
      </c>
      <c r="P41" s="1193">
        <f>'TROISIEME TRI et BILAN'!C23</f>
        <v>0</v>
      </c>
      <c r="Q41" s="1556">
        <f>'TROISIEME TRI et BILAN'!D23</f>
        <v>0</v>
      </c>
      <c r="R41" s="1193">
        <f>'TROISIEME TRI et BILAN'!E23</f>
        <v>0</v>
      </c>
      <c r="S41" s="1193">
        <f>'TROISIEME TRI et BILAN'!F23</f>
        <v>0</v>
      </c>
    </row>
    <row r="42" spans="15:19" ht="23.25" customHeight="1" thickBot="1" x14ac:dyDescent="0.3">
      <c r="O42" s="1555">
        <f>'TROISIEME TRI et BILAN'!B24</f>
        <v>0</v>
      </c>
      <c r="P42" s="1193">
        <f>'TROISIEME TRI et BILAN'!C24</f>
        <v>0</v>
      </c>
      <c r="Q42" s="1556">
        <f>'TROISIEME TRI et BILAN'!D24</f>
        <v>0</v>
      </c>
      <c r="R42" s="1193">
        <f>'TROISIEME TRI et BILAN'!E24</f>
        <v>0</v>
      </c>
      <c r="S42" s="1193">
        <f>'TROISIEME TRI et BILAN'!F24</f>
        <v>0</v>
      </c>
    </row>
    <row r="43" spans="15:19" ht="23.25" customHeight="1" thickBot="1" x14ac:dyDescent="0.3">
      <c r="O43" s="1555">
        <f>'TROISIEME TRI et BILAN'!B25</f>
        <v>0</v>
      </c>
      <c r="P43" s="1193">
        <f>'TROISIEME TRI et BILAN'!C25</f>
        <v>0</v>
      </c>
      <c r="Q43" s="1556">
        <f>'TROISIEME TRI et BILAN'!D25</f>
        <v>0</v>
      </c>
      <c r="R43" s="1193">
        <f>'TROISIEME TRI et BILAN'!E25</f>
        <v>0</v>
      </c>
      <c r="S43" s="1193">
        <f>'TROISIEME TRI et BILAN'!F25</f>
        <v>0</v>
      </c>
    </row>
    <row r="44" spans="15:19" ht="23.25" customHeight="1" thickBot="1" x14ac:dyDescent="0.3">
      <c r="O44" s="1555">
        <f>'TROISIEME TRI et BILAN'!B26</f>
        <v>0</v>
      </c>
      <c r="P44" s="1193">
        <f>'TROISIEME TRI et BILAN'!C26</f>
        <v>0</v>
      </c>
      <c r="Q44" s="1556">
        <f>'TROISIEME TRI et BILAN'!D26</f>
        <v>0</v>
      </c>
      <c r="R44" s="1193">
        <f>'TROISIEME TRI et BILAN'!E26</f>
        <v>0</v>
      </c>
      <c r="S44" s="1193">
        <f>'TROISIEME TRI et BILAN'!F26</f>
        <v>0</v>
      </c>
    </row>
    <row r="45" spans="15:19" ht="23.25" customHeight="1" thickBot="1" x14ac:dyDescent="0.3">
      <c r="O45" s="1555">
        <f>'TROISIEME TRI et BILAN'!B27</f>
        <v>0</v>
      </c>
      <c r="P45" s="1193">
        <f>'TROISIEME TRI et BILAN'!C27</f>
        <v>0</v>
      </c>
      <c r="Q45" s="1556">
        <f>'TROISIEME TRI et BILAN'!D27</f>
        <v>0</v>
      </c>
      <c r="R45" s="1193">
        <f>'TROISIEME TRI et BILAN'!E27</f>
        <v>0</v>
      </c>
      <c r="S45" s="1193">
        <f>'TROISIEME TRI et BILAN'!F27</f>
        <v>0</v>
      </c>
    </row>
    <row r="46" spans="15:19" ht="23.25" customHeight="1" thickBot="1" x14ac:dyDescent="0.3">
      <c r="O46" s="1555">
        <f>'TROISIEME TRI et BILAN'!B28</f>
        <v>0</v>
      </c>
      <c r="P46" s="1193">
        <f>'TROISIEME TRI et BILAN'!C28</f>
        <v>0</v>
      </c>
      <c r="Q46" s="1556">
        <f>'TROISIEME TRI et BILAN'!D28</f>
        <v>0</v>
      </c>
      <c r="R46" s="1193">
        <f>'TROISIEME TRI et BILAN'!E28</f>
        <v>0</v>
      </c>
      <c r="S46" s="1193">
        <f>'TROISIEME TRI et BILAN'!F28</f>
        <v>0</v>
      </c>
    </row>
    <row r="47" spans="15:19" ht="23.25" customHeight="1" thickBot="1" x14ac:dyDescent="0.3">
      <c r="O47" s="1555">
        <f>'TROISIEME TRI et BILAN'!B29</f>
        <v>0</v>
      </c>
      <c r="P47" s="1193">
        <f>'TROISIEME TRI et BILAN'!C29</f>
        <v>0</v>
      </c>
      <c r="Q47" s="1556">
        <f>'TROISIEME TRI et BILAN'!D29</f>
        <v>0</v>
      </c>
      <c r="R47" s="1193">
        <f>'TROISIEME TRI et BILAN'!E29</f>
        <v>0</v>
      </c>
      <c r="S47" s="1193">
        <f>'TROISIEME TRI et BILAN'!F29</f>
        <v>0</v>
      </c>
    </row>
    <row r="48" spans="15:19" ht="23.25" customHeight="1" thickBot="1" x14ac:dyDescent="0.3">
      <c r="O48" s="1555">
        <f>'TROISIEME TRI et BILAN'!B30</f>
        <v>0</v>
      </c>
      <c r="P48" s="1193">
        <f>'TROISIEME TRI et BILAN'!C30</f>
        <v>0</v>
      </c>
      <c r="Q48" s="1556">
        <f>'TROISIEME TRI et BILAN'!D30</f>
        <v>0</v>
      </c>
      <c r="R48" s="1193">
        <f>'TROISIEME TRI et BILAN'!E30</f>
        <v>0</v>
      </c>
      <c r="S48" s="1193">
        <f>'TROISIEME TRI et BILAN'!F30</f>
        <v>0</v>
      </c>
    </row>
    <row r="49" spans="15:19" ht="23.25" customHeight="1" thickBot="1" x14ac:dyDescent="0.3">
      <c r="O49" s="1555">
        <f>'TROISIEME TRI et BILAN'!B31</f>
        <v>0</v>
      </c>
      <c r="P49" s="1193">
        <f>'TROISIEME TRI et BILAN'!C31</f>
        <v>0</v>
      </c>
      <c r="Q49" s="1556">
        <f>'TROISIEME TRI et BILAN'!D31</f>
        <v>0</v>
      </c>
      <c r="R49" s="1193">
        <f>'TROISIEME TRI et BILAN'!E31</f>
        <v>0</v>
      </c>
      <c r="S49" s="1193">
        <f>'TROISIEME TRI et BILAN'!F31</f>
        <v>0</v>
      </c>
    </row>
    <row r="50" spans="15:19" ht="23.25" customHeight="1" thickBot="1" x14ac:dyDescent="0.3">
      <c r="O50" s="1555">
        <f>'TROISIEME TRI et BILAN'!B32</f>
        <v>0</v>
      </c>
      <c r="P50" s="1193">
        <f>'TROISIEME TRI et BILAN'!C32</f>
        <v>0</v>
      </c>
      <c r="Q50" s="1556">
        <f>'TROISIEME TRI et BILAN'!D32</f>
        <v>0</v>
      </c>
      <c r="R50" s="1193">
        <f>'TROISIEME TRI et BILAN'!E32</f>
        <v>0</v>
      </c>
      <c r="S50" s="1193">
        <f>'TROISIEME TRI et BILAN'!F32</f>
        <v>0</v>
      </c>
    </row>
    <row r="51" spans="15:19" ht="23.25" customHeight="1" thickBot="1" x14ac:dyDescent="0.3">
      <c r="O51" s="1555">
        <f>'TROISIEME TRI et BILAN'!B33</f>
        <v>0</v>
      </c>
      <c r="P51" s="1193">
        <f>'TROISIEME TRI et BILAN'!C33</f>
        <v>0</v>
      </c>
      <c r="Q51" s="1556">
        <f>'TROISIEME TRI et BILAN'!D33</f>
        <v>0</v>
      </c>
      <c r="R51" s="1193">
        <f>'TROISIEME TRI et BILAN'!E33</f>
        <v>0</v>
      </c>
      <c r="S51" s="1193">
        <f>'TROISIEME TRI et BILAN'!F33</f>
        <v>0</v>
      </c>
    </row>
    <row r="52" spans="15:19" ht="23.25" customHeight="1" thickBot="1" x14ac:dyDescent="0.3">
      <c r="O52" s="1555">
        <f>'TROISIEME TRI et BILAN'!B34</f>
        <v>0</v>
      </c>
      <c r="P52" s="1193">
        <f>'TROISIEME TRI et BILAN'!C34</f>
        <v>0</v>
      </c>
      <c r="Q52" s="1556">
        <f>'TROISIEME TRI et BILAN'!D34</f>
        <v>0</v>
      </c>
      <c r="R52" s="1193">
        <f>'TROISIEME TRI et BILAN'!E34</f>
        <v>0</v>
      </c>
      <c r="S52" s="1193">
        <f>'TROISIEME TRI et BILAN'!F34</f>
        <v>0</v>
      </c>
    </row>
    <row r="53" spans="15:19" ht="23.25" customHeight="1" thickBot="1" x14ac:dyDescent="0.3">
      <c r="O53" s="1555">
        <f>'TROISIEME TRI et BILAN'!B35</f>
        <v>0</v>
      </c>
      <c r="P53" s="1193">
        <f>'TROISIEME TRI et BILAN'!C35</f>
        <v>0</v>
      </c>
      <c r="Q53" s="1556">
        <f>'TROISIEME TRI et BILAN'!D35</f>
        <v>0</v>
      </c>
      <c r="R53" s="1193">
        <f>'TROISIEME TRI et BILAN'!E35</f>
        <v>0</v>
      </c>
      <c r="S53" s="1193">
        <f>'TROISIEME TRI et BILAN'!F35</f>
        <v>0</v>
      </c>
    </row>
    <row r="54" spans="15:19" ht="23.25" customHeight="1" thickBot="1" x14ac:dyDescent="0.3">
      <c r="O54" s="1555">
        <f>'TROISIEME TRI et BILAN'!B36</f>
        <v>0</v>
      </c>
      <c r="P54" s="1193">
        <f>'TROISIEME TRI et BILAN'!C36</f>
        <v>0</v>
      </c>
      <c r="Q54" s="1556">
        <f>'TROISIEME TRI et BILAN'!D36</f>
        <v>0</v>
      </c>
      <c r="R54" s="1193">
        <f>'TROISIEME TRI et BILAN'!E36</f>
        <v>0</v>
      </c>
      <c r="S54" s="1193">
        <f>'TROISIEME TRI et BILAN'!F36</f>
        <v>0</v>
      </c>
    </row>
    <row r="55" spans="15:19" ht="23.25" customHeight="1" thickBot="1" x14ac:dyDescent="0.3">
      <c r="O55" s="1555">
        <f>'TROISIEME TRI et BILAN'!B37</f>
        <v>0</v>
      </c>
      <c r="P55" s="1193">
        <f>'TROISIEME TRI et BILAN'!C37</f>
        <v>0</v>
      </c>
      <c r="Q55" s="1556">
        <f>'TROISIEME TRI et BILAN'!D37</f>
        <v>0</v>
      </c>
      <c r="R55" s="1193">
        <f>'TROISIEME TRI et BILAN'!E37</f>
        <v>0</v>
      </c>
      <c r="S55" s="1193">
        <f>'TROISIEME TRI et BILAN'!F37</f>
        <v>0</v>
      </c>
    </row>
    <row r="56" spans="15:19" ht="23.25" customHeight="1" thickBot="1" x14ac:dyDescent="0.3">
      <c r="O56" s="1555">
        <f>'TROISIEME TRI et BILAN'!B38</f>
        <v>0</v>
      </c>
      <c r="P56" s="1193">
        <f>'TROISIEME TRI et BILAN'!C38</f>
        <v>0</v>
      </c>
      <c r="Q56" s="1556">
        <f>'TROISIEME TRI et BILAN'!D38</f>
        <v>0</v>
      </c>
      <c r="R56" s="1193">
        <f>'TROISIEME TRI et BILAN'!E38</f>
        <v>0</v>
      </c>
      <c r="S56" s="1193">
        <f>'TROISIEME TRI et BILAN'!F38</f>
        <v>0</v>
      </c>
    </row>
    <row r="57" spans="15:19" ht="23.25" customHeight="1" thickBot="1" x14ac:dyDescent="0.3">
      <c r="O57" s="1555">
        <f>'TROISIEME TRI et BILAN'!B39</f>
        <v>0</v>
      </c>
      <c r="P57" s="1193">
        <f>'TROISIEME TRI et BILAN'!C39</f>
        <v>0</v>
      </c>
      <c r="Q57" s="1556">
        <f>'TROISIEME TRI et BILAN'!D39</f>
        <v>0</v>
      </c>
      <c r="R57" s="1193">
        <f>'TROISIEME TRI et BILAN'!E39</f>
        <v>0</v>
      </c>
      <c r="S57" s="1193">
        <f>'TROISIEME TRI et BILAN'!F39</f>
        <v>0</v>
      </c>
    </row>
    <row r="58" spans="15:19" ht="23.25" customHeight="1" thickBot="1" x14ac:dyDescent="0.3">
      <c r="O58" s="1555">
        <f>'TROISIEME TRI et BILAN'!B40</f>
        <v>0</v>
      </c>
      <c r="P58" s="1193">
        <f>'TROISIEME TRI et BILAN'!C40</f>
        <v>0</v>
      </c>
      <c r="Q58" s="1556">
        <f>'TROISIEME TRI et BILAN'!D40</f>
        <v>0</v>
      </c>
      <c r="R58" s="1193">
        <f>'TROISIEME TRI et BILAN'!E40</f>
        <v>0</v>
      </c>
      <c r="S58" s="1193">
        <f>'TROISIEME TRI et BILAN'!F40</f>
        <v>0</v>
      </c>
    </row>
    <row r="59" spans="15:19" ht="23.25" customHeight="1" thickBot="1" x14ac:dyDescent="0.3">
      <c r="O59" s="1555">
        <f>'TROISIEME TRI et BILAN'!B41</f>
        <v>0</v>
      </c>
      <c r="P59" s="1193">
        <f>'TROISIEME TRI et BILAN'!C41</f>
        <v>0</v>
      </c>
      <c r="Q59" s="1556">
        <f>'TROISIEME TRI et BILAN'!D41</f>
        <v>0</v>
      </c>
      <c r="R59" s="1193">
        <f>'TROISIEME TRI et BILAN'!E41</f>
        <v>0</v>
      </c>
      <c r="S59" s="1193">
        <f>'TROISIEME TRI et BILAN'!F41</f>
        <v>0</v>
      </c>
    </row>
    <row r="60" spans="15:19" ht="23.25" customHeight="1" thickBot="1" x14ac:dyDescent="0.3">
      <c r="O60" s="1555">
        <f>'TROISIEME TRI et BILAN'!B42</f>
        <v>0</v>
      </c>
      <c r="P60" s="1193">
        <f>'TROISIEME TRI et BILAN'!C42</f>
        <v>0</v>
      </c>
      <c r="Q60" s="1556">
        <f>'TROISIEME TRI et BILAN'!D42</f>
        <v>0</v>
      </c>
      <c r="R60" s="1193">
        <f>'TROISIEME TRI et BILAN'!E42</f>
        <v>0</v>
      </c>
      <c r="S60" s="1193">
        <f>'TROISIEME TRI et BILAN'!F42</f>
        <v>0</v>
      </c>
    </row>
    <row r="61" spans="15:19" ht="23.25" customHeight="1" thickBot="1" x14ac:dyDescent="0.3">
      <c r="O61" s="1555">
        <f>'TROISIEME TRI et BILAN'!B43</f>
        <v>0</v>
      </c>
      <c r="P61" s="1193">
        <f>'TROISIEME TRI et BILAN'!C43</f>
        <v>0</v>
      </c>
      <c r="Q61" s="1556">
        <f>'TROISIEME TRI et BILAN'!D43</f>
        <v>0</v>
      </c>
      <c r="R61" s="1193">
        <f>'TROISIEME TRI et BILAN'!E43</f>
        <v>0</v>
      </c>
      <c r="S61" s="1193">
        <f>'TROISIEME TRI et BILAN'!F43</f>
        <v>0</v>
      </c>
    </row>
    <row r="62" spans="15:19" ht="23.25" customHeight="1" thickBot="1" x14ac:dyDescent="0.3">
      <c r="O62" s="1555">
        <f>'TROISIEME TRI et BILAN'!B44</f>
        <v>0</v>
      </c>
      <c r="P62" s="1193">
        <f>'TROISIEME TRI et BILAN'!C44</f>
        <v>0</v>
      </c>
      <c r="Q62" s="1556">
        <f>'TROISIEME TRI et BILAN'!D44</f>
        <v>0</v>
      </c>
      <c r="R62" s="1193">
        <f>'TROISIEME TRI et BILAN'!E44</f>
        <v>0</v>
      </c>
      <c r="S62" s="1193">
        <f>'TROISIEME TRI et BILAN'!F44</f>
        <v>0</v>
      </c>
    </row>
    <row r="63" spans="15:19" ht="23.25" customHeight="1" thickBot="1" x14ac:dyDescent="0.3">
      <c r="O63" s="1555">
        <f>'TROISIEME TRI et BILAN'!B45</f>
        <v>0</v>
      </c>
      <c r="P63" s="1193">
        <f>'TROISIEME TRI et BILAN'!C45</f>
        <v>0</v>
      </c>
      <c r="Q63" s="1556">
        <f>'TROISIEME TRI et BILAN'!D45</f>
        <v>0</v>
      </c>
      <c r="R63" s="1193">
        <f>'TROISIEME TRI et BILAN'!E45</f>
        <v>0</v>
      </c>
      <c r="S63" s="1193">
        <f>'TROISIEME TRI et BILAN'!F45</f>
        <v>0</v>
      </c>
    </row>
    <row r="64" spans="15:19" ht="23.25" customHeight="1" thickBot="1" x14ac:dyDescent="0.3">
      <c r="O64" s="1555">
        <f>'TROISIEME TRI et BILAN'!B46</f>
        <v>0</v>
      </c>
      <c r="P64" s="1193">
        <f>'TROISIEME TRI et BILAN'!C46</f>
        <v>0</v>
      </c>
      <c r="Q64" s="1556">
        <f>'TROISIEME TRI et BILAN'!D46</f>
        <v>0</v>
      </c>
      <c r="R64" s="1193">
        <f>'TROISIEME TRI et BILAN'!E46</f>
        <v>0</v>
      </c>
      <c r="S64" s="1193">
        <f>'TROISIEME TRI et BILAN'!F46</f>
        <v>0</v>
      </c>
    </row>
    <row r="65" spans="15:19" ht="23.25" customHeight="1" thickBot="1" x14ac:dyDescent="0.3">
      <c r="O65" s="1555">
        <f>'TROISIEME TRI et BILAN'!B47</f>
        <v>0</v>
      </c>
      <c r="P65" s="1193">
        <f>'TROISIEME TRI et BILAN'!C47</f>
        <v>0</v>
      </c>
      <c r="Q65" s="1556">
        <f>'TROISIEME TRI et BILAN'!D47</f>
        <v>0</v>
      </c>
      <c r="R65" s="1193">
        <f>'TROISIEME TRI et BILAN'!E47</f>
        <v>0</v>
      </c>
      <c r="S65" s="1193">
        <f>'TROISIEME TRI et BILAN'!F47</f>
        <v>0</v>
      </c>
    </row>
    <row r="66" spans="15:19" ht="23.25" customHeight="1" thickBot="1" x14ac:dyDescent="0.3">
      <c r="O66" s="1555">
        <f>'TROISIEME TRI et BILAN'!B48</f>
        <v>0</v>
      </c>
      <c r="P66" s="1193">
        <f>'TROISIEME TRI et BILAN'!C48</f>
        <v>0</v>
      </c>
      <c r="Q66" s="1556">
        <f>'TROISIEME TRI et BILAN'!D48</f>
        <v>0</v>
      </c>
      <c r="R66" s="1193">
        <f>'TROISIEME TRI et BILAN'!E48</f>
        <v>0</v>
      </c>
      <c r="S66" s="1193">
        <f>'TROISIEME TRI et BILAN'!F48</f>
        <v>0</v>
      </c>
    </row>
    <row r="67" spans="15:19" ht="25.5" customHeight="1" thickBot="1" x14ac:dyDescent="0.3">
      <c r="O67" s="683" t="s">
        <v>87</v>
      </c>
      <c r="P67" s="683" t="s">
        <v>34</v>
      </c>
      <c r="Q67" s="683" t="s">
        <v>88</v>
      </c>
      <c r="R67" s="683" t="s">
        <v>89</v>
      </c>
      <c r="S67" s="683" t="s">
        <v>90</v>
      </c>
    </row>
    <row r="68" spans="15:19" ht="27.75" customHeight="1" thickBot="1" x14ac:dyDescent="0.3">
      <c r="O68" s="1555">
        <f>'TROISIEME TRI et BILAN'!B50</f>
        <v>0</v>
      </c>
      <c r="P68" s="1193">
        <f>'TROISIEME TRI et BILAN'!C50</f>
        <v>0</v>
      </c>
      <c r="Q68" s="1556">
        <f>'TROISIEME TRI et BILAN'!D50</f>
        <v>0</v>
      </c>
      <c r="R68" s="1193">
        <f>'TROISIEME TRI et BILAN'!E50</f>
        <v>0</v>
      </c>
      <c r="S68" s="1193">
        <f>'TROISIEME TRI et BILAN'!F50</f>
        <v>0</v>
      </c>
    </row>
    <row r="69" spans="15:19" ht="27.75" customHeight="1" thickBot="1" x14ac:dyDescent="0.3">
      <c r="O69" s="1555">
        <f>'TROISIEME TRI et BILAN'!B51</f>
        <v>0</v>
      </c>
      <c r="P69" s="1193">
        <f>'TROISIEME TRI et BILAN'!C51</f>
        <v>0</v>
      </c>
      <c r="Q69" s="1556">
        <f>'TROISIEME TRI et BILAN'!D51</f>
        <v>0</v>
      </c>
      <c r="R69" s="1193">
        <f>'TROISIEME TRI et BILAN'!E51</f>
        <v>0</v>
      </c>
      <c r="S69" s="1193">
        <f>'TROISIEME TRI et BILAN'!F51</f>
        <v>0</v>
      </c>
    </row>
    <row r="70" spans="15:19" ht="27.75" customHeight="1" thickBot="1" x14ac:dyDescent="0.3">
      <c r="O70" s="1555">
        <f>'TROISIEME TRI et BILAN'!B52</f>
        <v>0</v>
      </c>
      <c r="P70" s="1193">
        <f>'TROISIEME TRI et BILAN'!C52</f>
        <v>0</v>
      </c>
      <c r="Q70" s="1556">
        <f>'TROISIEME TRI et BILAN'!D52</f>
        <v>0</v>
      </c>
      <c r="R70" s="1193">
        <f>'TROISIEME TRI et BILAN'!E52</f>
        <v>0</v>
      </c>
      <c r="S70" s="1193">
        <f>'TROISIEME TRI et BILAN'!F52</f>
        <v>0</v>
      </c>
    </row>
    <row r="71" spans="15:19" ht="27.75" customHeight="1" thickBot="1" x14ac:dyDescent="0.3">
      <c r="O71" s="1555">
        <f>'TROISIEME TRI et BILAN'!B53</f>
        <v>0</v>
      </c>
      <c r="P71" s="1193">
        <f>'TROISIEME TRI et BILAN'!C53</f>
        <v>0</v>
      </c>
      <c r="Q71" s="1556">
        <f>'TROISIEME TRI et BILAN'!D53</f>
        <v>0</v>
      </c>
      <c r="R71" s="1193">
        <f>'TROISIEME TRI et BILAN'!E53</f>
        <v>0</v>
      </c>
      <c r="S71" s="1193">
        <f>'TROISIEME TRI et BILAN'!F53</f>
        <v>0</v>
      </c>
    </row>
    <row r="72" spans="15:19" ht="27.75" customHeight="1" thickBot="1" x14ac:dyDescent="0.3">
      <c r="O72" s="1555">
        <f>'TROISIEME TRI et BILAN'!B54</f>
        <v>0</v>
      </c>
      <c r="P72" s="1193">
        <f>'TROISIEME TRI et BILAN'!C54</f>
        <v>0</v>
      </c>
      <c r="Q72" s="1556">
        <f>'TROISIEME TRI et BILAN'!D54</f>
        <v>0</v>
      </c>
      <c r="R72" s="1193">
        <f>'TROISIEME TRI et BILAN'!E54</f>
        <v>0</v>
      </c>
      <c r="S72" s="1193">
        <f>'TROISIEME TRI et BILAN'!F54</f>
        <v>0</v>
      </c>
    </row>
    <row r="73" spans="15:19" ht="27.75" customHeight="1" thickBot="1" x14ac:dyDescent="0.3">
      <c r="O73" s="1555">
        <f>'TROISIEME TRI et BILAN'!B55</f>
        <v>0</v>
      </c>
      <c r="P73" s="1193">
        <f>'TROISIEME TRI et BILAN'!C55</f>
        <v>0</v>
      </c>
      <c r="Q73" s="1556">
        <f>'TROISIEME TRI et BILAN'!D55</f>
        <v>0</v>
      </c>
      <c r="R73" s="1193">
        <f>'TROISIEME TRI et BILAN'!E55</f>
        <v>0</v>
      </c>
      <c r="S73" s="1193">
        <f>'TROISIEME TRI et BILAN'!F55</f>
        <v>0</v>
      </c>
    </row>
    <row r="74" spans="15:19" ht="27.75" customHeight="1" thickBot="1" x14ac:dyDescent="0.3">
      <c r="O74" s="1555">
        <f>'TROISIEME TRI et BILAN'!B56</f>
        <v>0</v>
      </c>
      <c r="P74" s="1193">
        <f>'TROISIEME TRI et BILAN'!C56</f>
        <v>0</v>
      </c>
      <c r="Q74" s="1556">
        <f>'TROISIEME TRI et BILAN'!D56</f>
        <v>0</v>
      </c>
      <c r="R74" s="1193">
        <f>'TROISIEME TRI et BILAN'!E56</f>
        <v>0</v>
      </c>
      <c r="S74" s="1193">
        <f>'TROISIEME TRI et BILAN'!F56</f>
        <v>0</v>
      </c>
    </row>
    <row r="75" spans="15:19" ht="27.75" customHeight="1" thickBot="1" x14ac:dyDescent="0.3">
      <c r="O75" s="1555">
        <f>'TROISIEME TRI et BILAN'!B57</f>
        <v>0</v>
      </c>
      <c r="P75" s="1193">
        <f>'TROISIEME TRI et BILAN'!C57</f>
        <v>0</v>
      </c>
      <c r="Q75" s="1556">
        <f>'TROISIEME TRI et BILAN'!D57</f>
        <v>0</v>
      </c>
      <c r="R75" s="1193">
        <f>'TROISIEME TRI et BILAN'!E57</f>
        <v>0</v>
      </c>
      <c r="S75" s="1193">
        <f>'TROISIEME TRI et BILAN'!F57</f>
        <v>0</v>
      </c>
    </row>
    <row r="76" spans="15:19" ht="27.75" customHeight="1" thickBot="1" x14ac:dyDescent="0.3">
      <c r="O76" s="1555">
        <f>'TROISIEME TRI et BILAN'!B58</f>
        <v>0</v>
      </c>
      <c r="P76" s="1193">
        <f>'TROISIEME TRI et BILAN'!C58</f>
        <v>0</v>
      </c>
      <c r="Q76" s="1556">
        <f>'TROISIEME TRI et BILAN'!D58</f>
        <v>0</v>
      </c>
      <c r="R76" s="1193">
        <f>'TROISIEME TRI et BILAN'!E58</f>
        <v>0</v>
      </c>
      <c r="S76" s="1193">
        <f>'TROISIEME TRI et BILAN'!F58</f>
        <v>0</v>
      </c>
    </row>
    <row r="77" spans="15:19" ht="27.75" customHeight="1" thickBot="1" x14ac:dyDescent="0.3">
      <c r="O77" s="1555">
        <f>'TROISIEME TRI et BILAN'!B59</f>
        <v>0</v>
      </c>
      <c r="P77" s="1193">
        <f>'TROISIEME TRI et BILAN'!C59</f>
        <v>0</v>
      </c>
      <c r="Q77" s="1556">
        <f>'TROISIEME TRI et BILAN'!D59</f>
        <v>0</v>
      </c>
      <c r="R77" s="1193">
        <f>'TROISIEME TRI et BILAN'!E59</f>
        <v>0</v>
      </c>
      <c r="S77" s="1193">
        <f>'TROISIEME TRI et BILAN'!F59</f>
        <v>0</v>
      </c>
    </row>
    <row r="78" spans="15:19" ht="27.75" customHeight="1" thickBot="1" x14ac:dyDescent="0.3">
      <c r="O78" s="1555">
        <f>'TROISIEME TRI et BILAN'!B60</f>
        <v>0</v>
      </c>
      <c r="P78" s="1193">
        <f>'TROISIEME TRI et BILAN'!C60</f>
        <v>0</v>
      </c>
      <c r="Q78" s="1556">
        <f>'TROISIEME TRI et BILAN'!D60</f>
        <v>0</v>
      </c>
      <c r="R78" s="1193">
        <f>'TROISIEME TRI et BILAN'!E60</f>
        <v>0</v>
      </c>
      <c r="S78" s="1193">
        <f>'TROISIEME TRI et BILAN'!F60</f>
        <v>0</v>
      </c>
    </row>
    <row r="79" spans="15:19" ht="27.75" customHeight="1" thickBot="1" x14ac:dyDescent="0.3">
      <c r="O79" s="1555">
        <f>'TROISIEME TRI et BILAN'!B61</f>
        <v>0</v>
      </c>
      <c r="P79" s="1193">
        <f>'TROISIEME TRI et BILAN'!C61</f>
        <v>0</v>
      </c>
      <c r="Q79" s="1556">
        <f>'TROISIEME TRI et BILAN'!D61</f>
        <v>0</v>
      </c>
      <c r="R79" s="1193">
        <f>'TROISIEME TRI et BILAN'!E61</f>
        <v>0</v>
      </c>
      <c r="S79" s="1193">
        <f>'TROISIEME TRI et BILAN'!F61</f>
        <v>0</v>
      </c>
    </row>
    <row r="80" spans="15:19" ht="27.75" customHeight="1" thickBot="1" x14ac:dyDescent="0.3">
      <c r="O80" s="1555">
        <f>'TROISIEME TRI et BILAN'!B62</f>
        <v>0</v>
      </c>
      <c r="P80" s="1193">
        <f>'TROISIEME TRI et BILAN'!C62</f>
        <v>0</v>
      </c>
      <c r="Q80" s="1556">
        <f>'TROISIEME TRI et BILAN'!D62</f>
        <v>0</v>
      </c>
      <c r="R80" s="1193">
        <f>'TROISIEME TRI et BILAN'!E62</f>
        <v>0</v>
      </c>
      <c r="S80" s="1193">
        <f>'TROISIEME TRI et BILAN'!F62</f>
        <v>0</v>
      </c>
    </row>
    <row r="81" spans="15:33" ht="27.75" customHeight="1" thickBot="1" x14ac:dyDescent="0.3">
      <c r="O81" s="1555">
        <f>'TROISIEME TRI et BILAN'!B63</f>
        <v>0</v>
      </c>
      <c r="P81" s="1193">
        <f>'TROISIEME TRI et BILAN'!C63</f>
        <v>0</v>
      </c>
      <c r="Q81" s="1556">
        <f>'TROISIEME TRI et BILAN'!D63</f>
        <v>0</v>
      </c>
      <c r="R81" s="1193">
        <f>'TROISIEME TRI et BILAN'!E63</f>
        <v>0</v>
      </c>
      <c r="S81" s="1193">
        <f>'TROISIEME TRI et BILAN'!F63</f>
        <v>0</v>
      </c>
    </row>
    <row r="82" spans="15:33" ht="27.75" customHeight="1" thickBot="1" x14ac:dyDescent="0.3">
      <c r="O82" s="1555">
        <f>'TROISIEME TRI et BILAN'!B64</f>
        <v>0</v>
      </c>
      <c r="P82" s="1193">
        <f>'TROISIEME TRI et BILAN'!C64</f>
        <v>0</v>
      </c>
      <c r="Q82" s="1556">
        <f>'TROISIEME TRI et BILAN'!D64</f>
        <v>0</v>
      </c>
      <c r="R82" s="1193">
        <f>'TROISIEME TRI et BILAN'!E64</f>
        <v>0</v>
      </c>
      <c r="S82" s="1193">
        <f>'TROISIEME TRI et BILAN'!F64</f>
        <v>0</v>
      </c>
    </row>
    <row r="83" spans="15:33" ht="27.75" customHeight="1" thickBot="1" x14ac:dyDescent="0.3">
      <c r="O83" s="1555">
        <f>'TROISIEME TRI et BILAN'!B65</f>
        <v>0</v>
      </c>
      <c r="P83" s="1193">
        <f>'TROISIEME TRI et BILAN'!C65</f>
        <v>0</v>
      </c>
      <c r="Q83" s="1556">
        <f>'TROISIEME TRI et BILAN'!D65</f>
        <v>0</v>
      </c>
      <c r="R83" s="1193">
        <f>'TROISIEME TRI et BILAN'!E65</f>
        <v>0</v>
      </c>
      <c r="S83" s="1193">
        <f>'TROISIEME TRI et BILAN'!F65</f>
        <v>0</v>
      </c>
    </row>
    <row r="84" spans="15:33" ht="27.75" customHeight="1" thickBot="1" x14ac:dyDescent="0.3">
      <c r="O84" s="1555">
        <f>'TROISIEME TRI et BILAN'!B66</f>
        <v>0</v>
      </c>
      <c r="P84" s="1193">
        <f>'TROISIEME TRI et BILAN'!C66</f>
        <v>0</v>
      </c>
      <c r="Q84" s="1556">
        <f>'TROISIEME TRI et BILAN'!D66</f>
        <v>0</v>
      </c>
      <c r="R84" s="1193">
        <f>'TROISIEME TRI et BILAN'!E66</f>
        <v>0</v>
      </c>
      <c r="S84" s="1193">
        <f>'TROISIEME TRI et BILAN'!F66</f>
        <v>0</v>
      </c>
    </row>
    <row r="85" spans="15:33" ht="27.75" customHeight="1" thickBot="1" x14ac:dyDescent="0.3">
      <c r="O85" s="1555">
        <f>'TROISIEME TRI et BILAN'!B67</f>
        <v>0</v>
      </c>
      <c r="P85" s="1193">
        <f>'TROISIEME TRI et BILAN'!C67</f>
        <v>0</v>
      </c>
      <c r="Q85" s="1556">
        <f>'TROISIEME TRI et BILAN'!D67</f>
        <v>0</v>
      </c>
      <c r="R85" s="1193">
        <f>'TROISIEME TRI et BILAN'!E67</f>
        <v>0</v>
      </c>
      <c r="S85" s="1193">
        <f>'TROISIEME TRI et BILAN'!F67</f>
        <v>0</v>
      </c>
    </row>
    <row r="86" spans="15:33" ht="27.75" customHeight="1" thickBot="1" x14ac:dyDescent="0.3">
      <c r="O86" s="1555">
        <f>'TROISIEME TRI et BILAN'!B68</f>
        <v>0</v>
      </c>
      <c r="P86" s="1193">
        <f>'TROISIEME TRI et BILAN'!C68</f>
        <v>0</v>
      </c>
      <c r="Q86" s="1556">
        <f>'TROISIEME TRI et BILAN'!D68</f>
        <v>0</v>
      </c>
      <c r="R86" s="1193">
        <f>'TROISIEME TRI et BILAN'!E68</f>
        <v>0</v>
      </c>
      <c r="S86" s="1193">
        <f>'TROISIEME TRI et BILAN'!F68</f>
        <v>0</v>
      </c>
    </row>
    <row r="87" spans="15:33" ht="27.75" customHeight="1" thickBot="1" x14ac:dyDescent="0.3">
      <c r="O87" s="1555">
        <f>'TROISIEME TRI et BILAN'!B69</f>
        <v>0</v>
      </c>
      <c r="P87" s="1193">
        <f>'TROISIEME TRI et BILAN'!C69</f>
        <v>0</v>
      </c>
      <c r="Q87" s="1556">
        <f>'TROISIEME TRI et BILAN'!D69</f>
        <v>0</v>
      </c>
      <c r="R87" s="1193">
        <f>'TROISIEME TRI et BILAN'!E69</f>
        <v>0</v>
      </c>
      <c r="S87" s="1193">
        <f>'TROISIEME TRI et BILAN'!F69</f>
        <v>0</v>
      </c>
    </row>
    <row r="88" spans="15:33" ht="27.75" customHeight="1" thickBot="1" x14ac:dyDescent="0.3">
      <c r="O88" s="1555">
        <f>'TROISIEME TRI et BILAN'!B70</f>
        <v>0</v>
      </c>
      <c r="P88" s="1653">
        <f>'TROISIEME TRI et BILAN'!C70</f>
        <v>0</v>
      </c>
      <c r="Q88" s="1496">
        <f>'TROISIEME TRI et BILAN'!D70</f>
        <v>0</v>
      </c>
      <c r="R88" s="1653">
        <f>'TROISIEME TRI et BILAN'!E70</f>
        <v>0</v>
      </c>
      <c r="S88" s="1653">
        <f>'TROISIEME TRI et BILAN'!F70</f>
        <v>0</v>
      </c>
    </row>
    <row r="89" spans="15:33" ht="27.75" customHeight="1" thickBot="1" x14ac:dyDescent="0.3">
      <c r="O89" s="1780"/>
      <c r="P89" s="1780"/>
      <c r="Q89" s="1781"/>
      <c r="R89" s="1780"/>
      <c r="S89" s="1780"/>
    </row>
    <row r="90" spans="15:33" ht="27.75" customHeight="1" thickBot="1" x14ac:dyDescent="0.3">
      <c r="O90" s="1015" t="s">
        <v>91</v>
      </c>
      <c r="P90" s="1976">
        <f>'TROISIEME TRI et BILAN'!C76</f>
        <v>0</v>
      </c>
      <c r="Q90" s="1977"/>
      <c r="R90" s="1977"/>
      <c r="S90" s="1978"/>
    </row>
    <row r="91" spans="15:33" ht="27.75" customHeight="1" x14ac:dyDescent="0.25">
      <c r="O91" s="1780"/>
      <c r="P91" s="2268"/>
      <c r="Q91" s="2269"/>
      <c r="R91" s="2269"/>
      <c r="S91" s="2270"/>
    </row>
    <row r="92" spans="15:33" ht="27.75" customHeight="1" thickBot="1" x14ac:dyDescent="0.3">
      <c r="O92" s="1780"/>
      <c r="P92" s="1979"/>
      <c r="Q92" s="1980"/>
      <c r="R92" s="1980"/>
      <c r="S92" s="1981"/>
    </row>
    <row r="93" spans="15:33" x14ac:dyDescent="0.25">
      <c r="T93" s="666"/>
    </row>
    <row r="94" spans="15:33" ht="22.5" x14ac:dyDescent="0.4">
      <c r="U94" s="681" t="s">
        <v>93</v>
      </c>
      <c r="V94" s="682"/>
      <c r="W94" s="682"/>
      <c r="X94" s="682"/>
      <c r="Y94" s="680">
        <v>3</v>
      </c>
      <c r="Z94" s="680"/>
      <c r="AA94" s="680"/>
      <c r="AB94" s="680"/>
      <c r="AC94" s="680"/>
      <c r="AD94" s="680"/>
      <c r="AE94" s="680"/>
      <c r="AF94" s="680"/>
      <c r="AG94" s="680"/>
    </row>
    <row r="95" spans="15:33" ht="8.25" customHeight="1" thickBot="1" x14ac:dyDescent="0.45">
      <c r="U95" s="681"/>
      <c r="V95" s="682"/>
      <c r="W95" s="682"/>
      <c r="X95" s="682"/>
      <c r="Y95" s="682"/>
      <c r="Z95" s="680"/>
      <c r="AA95" s="680"/>
      <c r="AB95" s="680"/>
      <c r="AC95" s="680"/>
      <c r="AD95" s="680"/>
      <c r="AE95" s="680"/>
      <c r="AF95" s="680"/>
      <c r="AG95" s="682"/>
    </row>
    <row r="96" spans="15:33" ht="41.25" thickBot="1" x14ac:dyDescent="0.4">
      <c r="U96" s="683" t="s">
        <v>87</v>
      </c>
      <c r="V96" s="684" t="s">
        <v>34</v>
      </c>
      <c r="W96" s="684" t="s">
        <v>94</v>
      </c>
      <c r="X96" s="684" t="s">
        <v>89</v>
      </c>
      <c r="Y96" s="684" t="s">
        <v>95</v>
      </c>
      <c r="Z96" s="680"/>
      <c r="AA96" s="680"/>
      <c r="AB96" s="680"/>
      <c r="AC96" s="680"/>
      <c r="AD96" s="680"/>
      <c r="AE96" s="680"/>
      <c r="AF96" s="680"/>
      <c r="AG96" s="682"/>
    </row>
    <row r="97" spans="21:33" ht="21.75" thickBot="1" x14ac:dyDescent="0.4">
      <c r="U97" s="296">
        <f>'TROISIEME TRI et BILAN'!B83</f>
        <v>0</v>
      </c>
      <c r="V97" s="293">
        <f>'TROISIEME TRI et BILAN'!C83</f>
        <v>0</v>
      </c>
      <c r="W97" s="1067">
        <f>'TROISIEME TRI et BILAN'!D83</f>
        <v>0</v>
      </c>
      <c r="X97" s="293">
        <f>'TROISIEME TRI et BILAN'!E83</f>
        <v>0</v>
      </c>
      <c r="Y97" s="338">
        <f>'TROISIEME TRI et BILAN'!F83</f>
        <v>0</v>
      </c>
      <c r="Z97" s="693"/>
      <c r="AA97" s="693"/>
      <c r="AB97" s="693"/>
      <c r="AC97" s="693"/>
      <c r="AD97" s="693"/>
      <c r="AE97" s="693"/>
      <c r="AF97" s="693"/>
      <c r="AG97" s="682"/>
    </row>
    <row r="98" spans="21:33" ht="21.75" thickBot="1" x14ac:dyDescent="0.3">
      <c r="U98" s="296">
        <f>'TROISIEME TRI et BILAN'!B84</f>
        <v>0</v>
      </c>
      <c r="V98" s="293">
        <f>'TROISIEME TRI et BILAN'!C84</f>
        <v>0</v>
      </c>
      <c r="W98" s="1067">
        <f>'TROISIEME TRI et BILAN'!D84</f>
        <v>0</v>
      </c>
      <c r="X98" s="293">
        <f>'TROISIEME TRI et BILAN'!E84</f>
        <v>0</v>
      </c>
      <c r="Y98" s="338">
        <f>'TROISIEME TRI et BILAN'!F84</f>
        <v>0</v>
      </c>
      <c r="Z98" s="693"/>
      <c r="AA98" s="693"/>
      <c r="AB98" s="693"/>
      <c r="AC98" s="693"/>
      <c r="AD98" s="693"/>
      <c r="AE98" s="693"/>
      <c r="AF98" s="693"/>
      <c r="AG98" s="693"/>
    </row>
    <row r="99" spans="21:33" ht="21.75" customHeight="1" thickBot="1" x14ac:dyDescent="0.3">
      <c r="U99" s="296">
        <f>'TROISIEME TRI et BILAN'!B85</f>
        <v>0</v>
      </c>
      <c r="V99" s="293">
        <f>'TROISIEME TRI et BILAN'!C85</f>
        <v>0</v>
      </c>
      <c r="W99" s="1067">
        <f>'TROISIEME TRI et BILAN'!D85</f>
        <v>0</v>
      </c>
      <c r="X99" s="293">
        <f>'TROISIEME TRI et BILAN'!E85</f>
        <v>0</v>
      </c>
      <c r="Y99" s="338">
        <f>'TROISIEME TRI et BILAN'!F85</f>
        <v>0</v>
      </c>
      <c r="Z99" s="693"/>
      <c r="AA99" s="693"/>
      <c r="AB99" s="693"/>
      <c r="AC99" s="693"/>
      <c r="AD99" s="693"/>
      <c r="AE99" s="693"/>
      <c r="AF99" s="693"/>
      <c r="AG99" s="693"/>
    </row>
    <row r="100" spans="21:33" ht="21.75" thickBot="1" x14ac:dyDescent="0.3">
      <c r="U100" s="296">
        <f>'TROISIEME TRI et BILAN'!B86</f>
        <v>0</v>
      </c>
      <c r="V100" s="293">
        <f>'TROISIEME TRI et BILAN'!C86</f>
        <v>0</v>
      </c>
      <c r="W100" s="1067">
        <f>'TROISIEME TRI et BILAN'!D86</f>
        <v>0</v>
      </c>
      <c r="X100" s="293">
        <f>'TROISIEME TRI et BILAN'!E86</f>
        <v>0</v>
      </c>
      <c r="Y100" s="338">
        <f>'TROISIEME TRI et BILAN'!F86</f>
        <v>0</v>
      </c>
      <c r="Z100" s="693"/>
      <c r="AA100" s="693"/>
      <c r="AB100" s="693"/>
      <c r="AC100" s="693"/>
      <c r="AD100" s="693"/>
      <c r="AE100" s="693"/>
      <c r="AF100" s="693"/>
      <c r="AG100" s="693"/>
    </row>
    <row r="101" spans="21:33" ht="21.75" thickBot="1" x14ac:dyDescent="0.3">
      <c r="U101" s="296">
        <f>'TROISIEME TRI et BILAN'!B87</f>
        <v>0</v>
      </c>
      <c r="V101" s="293">
        <f>'TROISIEME TRI et BILAN'!C87</f>
        <v>0</v>
      </c>
      <c r="W101" s="1067">
        <f>'TROISIEME TRI et BILAN'!D87</f>
        <v>0</v>
      </c>
      <c r="X101" s="293">
        <f>'TROISIEME TRI et BILAN'!E87</f>
        <v>0</v>
      </c>
      <c r="Y101" s="338">
        <f>'TROISIEME TRI et BILAN'!F87</f>
        <v>0</v>
      </c>
      <c r="Z101" s="693"/>
      <c r="AA101" s="693"/>
      <c r="AB101" s="693"/>
      <c r="AC101" s="693"/>
      <c r="AD101" s="693"/>
      <c r="AE101" s="693"/>
      <c r="AF101" s="693"/>
      <c r="AG101" s="693"/>
    </row>
    <row r="102" spans="21:33" ht="21.75" thickBot="1" x14ac:dyDescent="0.3">
      <c r="U102" s="296">
        <f>'TROISIEME TRI et BILAN'!B88</f>
        <v>0</v>
      </c>
      <c r="V102" s="293">
        <f>'TROISIEME TRI et BILAN'!C88</f>
        <v>0</v>
      </c>
      <c r="W102" s="1067">
        <f>'TROISIEME TRI et BILAN'!D88</f>
        <v>0</v>
      </c>
      <c r="X102" s="293">
        <f>'TROISIEME TRI et BILAN'!E88</f>
        <v>0</v>
      </c>
      <c r="Y102" s="338">
        <f>'TROISIEME TRI et BILAN'!F88</f>
        <v>0</v>
      </c>
      <c r="Z102" s="693"/>
      <c r="AA102" s="693"/>
      <c r="AB102" s="693"/>
      <c r="AC102" s="693"/>
      <c r="AD102" s="693"/>
      <c r="AE102" s="693"/>
      <c r="AF102" s="693"/>
      <c r="AG102" s="693"/>
    </row>
    <row r="103" spans="21:33" ht="21.75" thickBot="1" x14ac:dyDescent="0.3">
      <c r="U103" s="296">
        <f>'TROISIEME TRI et BILAN'!B89</f>
        <v>0</v>
      </c>
      <c r="V103" s="293">
        <f>'TROISIEME TRI et BILAN'!C89</f>
        <v>0</v>
      </c>
      <c r="W103" s="1067">
        <f>'TROISIEME TRI et BILAN'!D89</f>
        <v>0</v>
      </c>
      <c r="X103" s="293">
        <f>'TROISIEME TRI et BILAN'!E89</f>
        <v>0</v>
      </c>
      <c r="Y103" s="338">
        <f>'TROISIEME TRI et BILAN'!F89</f>
        <v>0</v>
      </c>
      <c r="Z103" s="693"/>
      <c r="AA103" s="693"/>
      <c r="AB103" s="693"/>
      <c r="AC103" s="693"/>
      <c r="AD103" s="693"/>
      <c r="AE103" s="693"/>
      <c r="AF103" s="693"/>
      <c r="AG103" s="693"/>
    </row>
    <row r="104" spans="21:33" ht="21.75" thickBot="1" x14ac:dyDescent="0.3">
      <c r="U104" s="296">
        <f>'TROISIEME TRI et BILAN'!B90</f>
        <v>0</v>
      </c>
      <c r="V104" s="293">
        <f>'TROISIEME TRI et BILAN'!C90</f>
        <v>0</v>
      </c>
      <c r="W104" s="1067">
        <f>'TROISIEME TRI et BILAN'!D90</f>
        <v>0</v>
      </c>
      <c r="X104" s="293">
        <f>'TROISIEME TRI et BILAN'!E90</f>
        <v>0</v>
      </c>
      <c r="Y104" s="338">
        <f>'TROISIEME TRI et BILAN'!F90</f>
        <v>0</v>
      </c>
      <c r="Z104" s="693"/>
      <c r="AA104" s="693"/>
      <c r="AB104" s="693"/>
      <c r="AC104" s="693"/>
      <c r="AD104" s="693"/>
      <c r="AE104" s="693"/>
      <c r="AF104" s="693"/>
      <c r="AG104" s="693"/>
    </row>
    <row r="105" spans="21:33" ht="21.75" thickBot="1" x14ac:dyDescent="0.3">
      <c r="U105" s="296">
        <f>'TROISIEME TRI et BILAN'!B91</f>
        <v>0</v>
      </c>
      <c r="V105" s="293">
        <f>'TROISIEME TRI et BILAN'!C91</f>
        <v>0</v>
      </c>
      <c r="W105" s="1067">
        <f>'TROISIEME TRI et BILAN'!D91</f>
        <v>0</v>
      </c>
      <c r="X105" s="293">
        <f>'TROISIEME TRI et BILAN'!E91</f>
        <v>0</v>
      </c>
      <c r="Y105" s="338">
        <f>'TROISIEME TRI et BILAN'!F91</f>
        <v>0</v>
      </c>
      <c r="Z105" s="693"/>
      <c r="AA105" s="693"/>
      <c r="AB105" s="693"/>
      <c r="AC105" s="693"/>
      <c r="AD105" s="693"/>
      <c r="AE105" s="693"/>
      <c r="AF105" s="693"/>
      <c r="AG105" s="693"/>
    </row>
    <row r="106" spans="21:33" ht="21.75" thickBot="1" x14ac:dyDescent="0.3">
      <c r="U106" s="296">
        <f>'TROISIEME TRI et BILAN'!B92</f>
        <v>0</v>
      </c>
      <c r="V106" s="293">
        <f>'TROISIEME TRI et BILAN'!C92</f>
        <v>0</v>
      </c>
      <c r="W106" s="1067">
        <f>'TROISIEME TRI et BILAN'!D92</f>
        <v>0</v>
      </c>
      <c r="X106" s="293">
        <f>'TROISIEME TRI et BILAN'!E92</f>
        <v>0</v>
      </c>
      <c r="Y106" s="338">
        <f>'TROISIEME TRI et BILAN'!F92</f>
        <v>0</v>
      </c>
      <c r="Z106" s="693"/>
      <c r="AA106" s="693"/>
      <c r="AB106" s="693"/>
      <c r="AC106" s="693"/>
      <c r="AD106" s="693"/>
      <c r="AE106" s="693"/>
      <c r="AF106" s="693"/>
      <c r="AG106" s="693"/>
    </row>
    <row r="107" spans="21:33" ht="21.75" thickBot="1" x14ac:dyDescent="0.3">
      <c r="U107" s="296">
        <f>'TROISIEME TRI et BILAN'!B93</f>
        <v>0</v>
      </c>
      <c r="V107" s="293">
        <f>'TROISIEME TRI et BILAN'!C93</f>
        <v>0</v>
      </c>
      <c r="W107" s="1067">
        <f>'TROISIEME TRI et BILAN'!D93</f>
        <v>0</v>
      </c>
      <c r="X107" s="293">
        <f>'TROISIEME TRI et BILAN'!E93</f>
        <v>0</v>
      </c>
      <c r="Y107" s="338">
        <f>'TROISIEME TRI et BILAN'!F93</f>
        <v>0</v>
      </c>
      <c r="Z107" s="693"/>
      <c r="AA107" s="693"/>
      <c r="AB107" s="693"/>
      <c r="AC107" s="693"/>
      <c r="AD107" s="693"/>
      <c r="AE107" s="693"/>
      <c r="AF107" s="693"/>
      <c r="AG107" s="693"/>
    </row>
    <row r="108" spans="21:33" ht="21.75" thickBot="1" x14ac:dyDescent="0.3">
      <c r="U108" s="296">
        <f>'TROISIEME TRI et BILAN'!B94</f>
        <v>0</v>
      </c>
      <c r="V108" s="293">
        <f>'TROISIEME TRI et BILAN'!C94</f>
        <v>0</v>
      </c>
      <c r="W108" s="1067">
        <f>'TROISIEME TRI et BILAN'!D94</f>
        <v>0</v>
      </c>
      <c r="X108" s="293">
        <f>'TROISIEME TRI et BILAN'!E94</f>
        <v>0</v>
      </c>
      <c r="Y108" s="338">
        <f>'TROISIEME TRI et BILAN'!F94</f>
        <v>0</v>
      </c>
      <c r="Z108" s="693"/>
      <c r="AA108" s="693"/>
      <c r="AB108" s="693"/>
      <c r="AC108" s="693"/>
      <c r="AD108" s="693"/>
      <c r="AE108" s="693"/>
      <c r="AF108" s="693"/>
      <c r="AG108" s="693"/>
    </row>
    <row r="109" spans="21:33" ht="21.75" thickBot="1" x14ac:dyDescent="0.3">
      <c r="U109" s="296">
        <f>'TROISIEME TRI et BILAN'!B95</f>
        <v>0</v>
      </c>
      <c r="V109" s="293">
        <f>'TROISIEME TRI et BILAN'!C95</f>
        <v>0</v>
      </c>
      <c r="W109" s="1067">
        <f>'TROISIEME TRI et BILAN'!D95</f>
        <v>0</v>
      </c>
      <c r="X109" s="293">
        <f>'TROISIEME TRI et BILAN'!E95</f>
        <v>0</v>
      </c>
      <c r="Y109" s="338">
        <f>'TROISIEME TRI et BILAN'!F95</f>
        <v>0</v>
      </c>
      <c r="Z109" s="693"/>
      <c r="AA109" s="693"/>
      <c r="AB109" s="693"/>
      <c r="AC109" s="693"/>
      <c r="AD109" s="693"/>
      <c r="AE109" s="693"/>
      <c r="AF109" s="693"/>
      <c r="AG109" s="693"/>
    </row>
    <row r="110" spans="21:33" ht="21.75" thickBot="1" x14ac:dyDescent="0.3">
      <c r="U110" s="296">
        <f>'TROISIEME TRI et BILAN'!B96</f>
        <v>0</v>
      </c>
      <c r="V110" s="293">
        <f>'TROISIEME TRI et BILAN'!C96</f>
        <v>0</v>
      </c>
      <c r="W110" s="1067">
        <f>'TROISIEME TRI et BILAN'!D96</f>
        <v>0</v>
      </c>
      <c r="X110" s="293">
        <f>'TROISIEME TRI et BILAN'!E96</f>
        <v>0</v>
      </c>
      <c r="Y110" s="338">
        <f>'TROISIEME TRI et BILAN'!F96</f>
        <v>0</v>
      </c>
      <c r="Z110" s="693"/>
      <c r="AA110" s="693"/>
      <c r="AB110" s="693"/>
      <c r="AC110" s="693"/>
      <c r="AD110" s="693"/>
      <c r="AE110" s="693"/>
      <c r="AF110" s="693"/>
      <c r="AG110" s="693"/>
    </row>
    <row r="111" spans="21:33" ht="21.75" thickBot="1" x14ac:dyDescent="0.3">
      <c r="U111" s="296">
        <f>'TROISIEME TRI et BILAN'!B97</f>
        <v>0</v>
      </c>
      <c r="V111" s="293">
        <f>'TROISIEME TRI et BILAN'!C97</f>
        <v>0</v>
      </c>
      <c r="W111" s="1067">
        <f>'TROISIEME TRI et BILAN'!D97</f>
        <v>0</v>
      </c>
      <c r="X111" s="293">
        <f>'TROISIEME TRI et BILAN'!E97</f>
        <v>0</v>
      </c>
      <c r="Y111" s="338">
        <f>'TROISIEME TRI et BILAN'!F97</f>
        <v>0</v>
      </c>
      <c r="Z111" s="693"/>
      <c r="AA111" s="693"/>
      <c r="AB111" s="693"/>
      <c r="AC111" s="693"/>
      <c r="AD111" s="693"/>
      <c r="AE111" s="693"/>
      <c r="AF111" s="693"/>
      <c r="AG111" s="693"/>
    </row>
    <row r="112" spans="21:33" ht="21.75" thickBot="1" x14ac:dyDescent="0.3">
      <c r="U112" s="296">
        <f>'TROISIEME TRI et BILAN'!B98</f>
        <v>0</v>
      </c>
      <c r="V112" s="293">
        <f>'TROISIEME TRI et BILAN'!C98</f>
        <v>0</v>
      </c>
      <c r="W112" s="1067">
        <f>'TROISIEME TRI et BILAN'!D98</f>
        <v>0</v>
      </c>
      <c r="X112" s="293">
        <f>'TROISIEME TRI et BILAN'!E98</f>
        <v>0</v>
      </c>
      <c r="Y112" s="338">
        <f>'TROISIEME TRI et BILAN'!F98</f>
        <v>0</v>
      </c>
      <c r="Z112" s="693"/>
      <c r="AA112" s="693"/>
      <c r="AB112" s="693"/>
      <c r="AC112" s="693"/>
      <c r="AD112" s="693"/>
      <c r="AE112" s="693"/>
      <c r="AF112" s="693"/>
      <c r="AG112" s="693"/>
    </row>
    <row r="113" spans="21:33" ht="21.75" thickBot="1" x14ac:dyDescent="0.3">
      <c r="U113" s="296">
        <f>'TROISIEME TRI et BILAN'!B99</f>
        <v>0</v>
      </c>
      <c r="V113" s="293">
        <f>'TROISIEME TRI et BILAN'!C99</f>
        <v>0</v>
      </c>
      <c r="W113" s="1067">
        <f>'TROISIEME TRI et BILAN'!D99</f>
        <v>0</v>
      </c>
      <c r="X113" s="293">
        <f>'TROISIEME TRI et BILAN'!E99</f>
        <v>0</v>
      </c>
      <c r="Y113" s="338">
        <f>'TROISIEME TRI et BILAN'!F99</f>
        <v>0</v>
      </c>
      <c r="Z113" s="693"/>
      <c r="AA113" s="693"/>
      <c r="AB113" s="693"/>
      <c r="AC113" s="693"/>
      <c r="AD113" s="693"/>
      <c r="AE113" s="693"/>
      <c r="AF113" s="693"/>
      <c r="AG113" s="693"/>
    </row>
    <row r="114" spans="21:33" ht="21.75" thickBot="1" x14ac:dyDescent="0.3">
      <c r="U114" s="296">
        <f>'TROISIEME TRI et BILAN'!B100</f>
        <v>0</v>
      </c>
      <c r="V114" s="293">
        <f>'TROISIEME TRI et BILAN'!C100</f>
        <v>0</v>
      </c>
      <c r="W114" s="1067">
        <f>'TROISIEME TRI et BILAN'!D100</f>
        <v>0</v>
      </c>
      <c r="X114" s="293">
        <f>'TROISIEME TRI et BILAN'!E100</f>
        <v>0</v>
      </c>
      <c r="Y114" s="338">
        <f>'TROISIEME TRI et BILAN'!F100</f>
        <v>0</v>
      </c>
      <c r="Z114" s="693"/>
      <c r="AA114" s="693"/>
      <c r="AB114" s="693"/>
      <c r="AC114" s="693"/>
      <c r="AD114" s="693"/>
      <c r="AE114" s="693"/>
      <c r="AF114" s="693"/>
      <c r="AG114" s="693"/>
    </row>
    <row r="115" spans="21:33" ht="21.75" thickBot="1" x14ac:dyDescent="0.3">
      <c r="U115" s="296">
        <f>'TROISIEME TRI et BILAN'!B101</f>
        <v>0</v>
      </c>
      <c r="V115" s="293">
        <f>'TROISIEME TRI et BILAN'!C101</f>
        <v>0</v>
      </c>
      <c r="W115" s="1067">
        <f>'TROISIEME TRI et BILAN'!D101</f>
        <v>0</v>
      </c>
      <c r="X115" s="293">
        <f>'TROISIEME TRI et BILAN'!E101</f>
        <v>0</v>
      </c>
      <c r="Y115" s="338">
        <f>'TROISIEME TRI et BILAN'!F101</f>
        <v>0</v>
      </c>
      <c r="Z115" s="693"/>
      <c r="AA115" s="693"/>
      <c r="AB115" s="693"/>
      <c r="AC115" s="693"/>
      <c r="AD115" s="693"/>
      <c r="AE115" s="693"/>
      <c r="AF115" s="693"/>
      <c r="AG115" s="693"/>
    </row>
    <row r="116" spans="21:33" ht="21.75" thickBot="1" x14ac:dyDescent="0.3">
      <c r="U116" s="296">
        <f>'TROISIEME TRI et BILAN'!B102</f>
        <v>0</v>
      </c>
      <c r="V116" s="293">
        <f>'TROISIEME TRI et BILAN'!C102</f>
        <v>0</v>
      </c>
      <c r="W116" s="1067">
        <f>'TROISIEME TRI et BILAN'!D102</f>
        <v>0</v>
      </c>
      <c r="X116" s="293">
        <f>'TROISIEME TRI et BILAN'!E102</f>
        <v>0</v>
      </c>
      <c r="Y116" s="338">
        <f>'TROISIEME TRI et BILAN'!F102</f>
        <v>0</v>
      </c>
      <c r="Z116" s="693"/>
      <c r="AA116" s="693"/>
      <c r="AB116" s="693"/>
      <c r="AC116" s="693"/>
      <c r="AD116" s="693"/>
      <c r="AE116" s="693"/>
      <c r="AF116" s="693"/>
      <c r="AG116" s="693"/>
    </row>
    <row r="117" spans="21:33" ht="21.75" thickBot="1" x14ac:dyDescent="0.3">
      <c r="U117" s="296">
        <f>'TROISIEME TRI et BILAN'!B103</f>
        <v>0</v>
      </c>
      <c r="V117" s="293">
        <f>'TROISIEME TRI et BILAN'!C103</f>
        <v>0</v>
      </c>
      <c r="W117" s="1067">
        <f>'TROISIEME TRI et BILAN'!D103</f>
        <v>0</v>
      </c>
      <c r="X117" s="293">
        <f>'TROISIEME TRI et BILAN'!E103</f>
        <v>0</v>
      </c>
      <c r="Y117" s="338">
        <f>'TROISIEME TRI et BILAN'!F103</f>
        <v>0</v>
      </c>
      <c r="Z117" s="693"/>
      <c r="AA117" s="693"/>
      <c r="AB117" s="693"/>
      <c r="AC117" s="693"/>
      <c r="AD117" s="693"/>
      <c r="AE117" s="693"/>
      <c r="AF117" s="693"/>
      <c r="AG117" s="693"/>
    </row>
    <row r="118" spans="21:33" ht="21.75" thickBot="1" x14ac:dyDescent="0.3">
      <c r="U118" s="296">
        <f>'TROISIEME TRI et BILAN'!B104</f>
        <v>0</v>
      </c>
      <c r="V118" s="293">
        <f>'TROISIEME TRI et BILAN'!C104</f>
        <v>0</v>
      </c>
      <c r="W118" s="1067">
        <f>'TROISIEME TRI et BILAN'!D104</f>
        <v>0</v>
      </c>
      <c r="X118" s="293">
        <f>'TROISIEME TRI et BILAN'!E104</f>
        <v>0</v>
      </c>
      <c r="Y118" s="338">
        <f>'TROISIEME TRI et BILAN'!F104</f>
        <v>0</v>
      </c>
      <c r="Z118" s="693"/>
      <c r="AA118" s="693"/>
      <c r="AB118" s="693"/>
      <c r="AC118" s="693"/>
      <c r="AD118" s="693"/>
      <c r="AE118" s="693"/>
      <c r="AF118" s="693"/>
      <c r="AG118" s="693"/>
    </row>
    <row r="119" spans="21:33" ht="21.75" thickBot="1" x14ac:dyDescent="0.3">
      <c r="U119" s="296">
        <f>'TROISIEME TRI et BILAN'!B105</f>
        <v>0</v>
      </c>
      <c r="V119" s="293">
        <f>'TROISIEME TRI et BILAN'!C105</f>
        <v>0</v>
      </c>
      <c r="W119" s="1067">
        <f>'TROISIEME TRI et BILAN'!D105</f>
        <v>0</v>
      </c>
      <c r="X119" s="293">
        <f>'TROISIEME TRI et BILAN'!E105</f>
        <v>0</v>
      </c>
      <c r="Y119" s="338">
        <f>'TROISIEME TRI et BILAN'!F105</f>
        <v>0</v>
      </c>
      <c r="Z119" s="693"/>
      <c r="AA119" s="693"/>
      <c r="AB119" s="693"/>
      <c r="AC119" s="693"/>
      <c r="AD119" s="693"/>
      <c r="AE119" s="693"/>
      <c r="AF119" s="693"/>
      <c r="AG119" s="693"/>
    </row>
    <row r="120" spans="21:33" ht="21.75" thickBot="1" x14ac:dyDescent="0.3">
      <c r="U120" s="296">
        <f>'TROISIEME TRI et BILAN'!B106</f>
        <v>0</v>
      </c>
      <c r="V120" s="293">
        <f>'TROISIEME TRI et BILAN'!C106</f>
        <v>0</v>
      </c>
      <c r="W120" s="1067">
        <f>'TROISIEME TRI et BILAN'!D106</f>
        <v>0</v>
      </c>
      <c r="X120" s="293">
        <f>'TROISIEME TRI et BILAN'!E106</f>
        <v>0</v>
      </c>
      <c r="Y120" s="338">
        <f>'TROISIEME TRI et BILAN'!F106</f>
        <v>0</v>
      </c>
      <c r="Z120" s="693"/>
      <c r="AA120" s="693"/>
      <c r="AB120" s="693"/>
      <c r="AC120" s="693"/>
      <c r="AD120" s="693"/>
      <c r="AE120" s="693"/>
      <c r="AF120" s="693"/>
      <c r="AG120" s="693"/>
    </row>
    <row r="121" spans="21:33" ht="21.75" thickBot="1" x14ac:dyDescent="0.3">
      <c r="U121" s="296">
        <f>'TROISIEME TRI et BILAN'!B107</f>
        <v>0</v>
      </c>
      <c r="V121" s="293">
        <f>'TROISIEME TRI et BILAN'!C107</f>
        <v>0</v>
      </c>
      <c r="W121" s="1067">
        <f>'TROISIEME TRI et BILAN'!D107</f>
        <v>0</v>
      </c>
      <c r="X121" s="293">
        <f>'TROISIEME TRI et BILAN'!E107</f>
        <v>0</v>
      </c>
      <c r="Y121" s="338">
        <f>'TROISIEME TRI et BILAN'!F107</f>
        <v>0</v>
      </c>
      <c r="Z121" s="693"/>
      <c r="AA121" s="693"/>
      <c r="AB121" s="693"/>
      <c r="AC121" s="693"/>
      <c r="AD121" s="693"/>
      <c r="AE121" s="693"/>
      <c r="AF121" s="693"/>
      <c r="AG121" s="693"/>
    </row>
    <row r="122" spans="21:33" ht="21.75" thickBot="1" x14ac:dyDescent="0.3">
      <c r="U122" s="296">
        <f>'TROISIEME TRI et BILAN'!B108</f>
        <v>0</v>
      </c>
      <c r="V122" s="293">
        <f>'TROISIEME TRI et BILAN'!C108</f>
        <v>0</v>
      </c>
      <c r="W122" s="1067">
        <f>'TROISIEME TRI et BILAN'!D108</f>
        <v>0</v>
      </c>
      <c r="X122" s="293">
        <f>'TROISIEME TRI et BILAN'!E108</f>
        <v>0</v>
      </c>
      <c r="Y122" s="338">
        <f>'TROISIEME TRI et BILAN'!F108</f>
        <v>0</v>
      </c>
      <c r="Z122" s="693"/>
      <c r="AA122" s="693"/>
      <c r="AB122" s="693"/>
      <c r="AC122" s="693"/>
      <c r="AD122" s="693"/>
      <c r="AE122" s="693"/>
      <c r="AF122" s="693"/>
      <c r="AG122" s="693"/>
    </row>
    <row r="123" spans="21:33" ht="21.75" thickBot="1" x14ac:dyDescent="0.3">
      <c r="U123" s="296">
        <f>'TROISIEME TRI et BILAN'!B109</f>
        <v>0</v>
      </c>
      <c r="V123" s="293">
        <f>'TROISIEME TRI et BILAN'!C109</f>
        <v>0</v>
      </c>
      <c r="W123" s="1067">
        <f>'TROISIEME TRI et BILAN'!D109</f>
        <v>0</v>
      </c>
      <c r="X123" s="293">
        <f>'TROISIEME TRI et BILAN'!E109</f>
        <v>0</v>
      </c>
      <c r="Y123" s="338">
        <f>'TROISIEME TRI et BILAN'!F109</f>
        <v>0</v>
      </c>
      <c r="Z123" s="693"/>
      <c r="AA123" s="693"/>
      <c r="AB123" s="693"/>
      <c r="AC123" s="693"/>
      <c r="AD123" s="693"/>
      <c r="AE123" s="693"/>
      <c r="AF123" s="693"/>
      <c r="AG123" s="693"/>
    </row>
    <row r="124" spans="21:33" ht="21.75" thickBot="1" x14ac:dyDescent="0.3">
      <c r="U124" s="296">
        <f>'TROISIEME TRI et BILAN'!B110</f>
        <v>0</v>
      </c>
      <c r="V124" s="293">
        <f>'TROISIEME TRI et BILAN'!C110</f>
        <v>0</v>
      </c>
      <c r="W124" s="1067">
        <f>'TROISIEME TRI et BILAN'!D110</f>
        <v>0</v>
      </c>
      <c r="X124" s="293">
        <f>'TROISIEME TRI et BILAN'!E110</f>
        <v>0</v>
      </c>
      <c r="Y124" s="338">
        <f>'TROISIEME TRI et BILAN'!F110</f>
        <v>0</v>
      </c>
      <c r="Z124" s="693"/>
      <c r="AA124" s="693"/>
      <c r="AB124" s="693"/>
      <c r="AC124" s="693"/>
      <c r="AD124" s="693"/>
      <c r="AE124" s="693"/>
      <c r="AF124" s="693"/>
      <c r="AG124" s="693"/>
    </row>
    <row r="125" spans="21:33" ht="21.75" thickBot="1" x14ac:dyDescent="0.3">
      <c r="U125" s="296">
        <f>'TROISIEME TRI et BILAN'!B111</f>
        <v>0</v>
      </c>
      <c r="V125" s="293">
        <f>'TROISIEME TRI et BILAN'!C111</f>
        <v>0</v>
      </c>
      <c r="W125" s="1067">
        <f>'TROISIEME TRI et BILAN'!D111</f>
        <v>0</v>
      </c>
      <c r="X125" s="293">
        <f>'TROISIEME TRI et BILAN'!E111</f>
        <v>0</v>
      </c>
      <c r="Y125" s="338">
        <f>'TROISIEME TRI et BILAN'!F111</f>
        <v>0</v>
      </c>
      <c r="Z125" s="693"/>
      <c r="AA125" s="693"/>
      <c r="AB125" s="693"/>
      <c r="AC125" s="693"/>
      <c r="AD125" s="693"/>
      <c r="AE125" s="693"/>
      <c r="AF125" s="693"/>
      <c r="AG125" s="693"/>
    </row>
    <row r="126" spans="21:33" ht="41.25" thickBot="1" x14ac:dyDescent="0.3">
      <c r="U126" s="684" t="s">
        <v>1</v>
      </c>
      <c r="V126" s="684" t="s">
        <v>34</v>
      </c>
      <c r="W126" s="684" t="s">
        <v>94</v>
      </c>
      <c r="X126" s="684" t="s">
        <v>89</v>
      </c>
      <c r="Y126" s="684" t="s">
        <v>95</v>
      </c>
      <c r="Z126" s="693"/>
      <c r="AA126" s="693"/>
      <c r="AB126" s="693"/>
      <c r="AC126" s="693"/>
      <c r="AD126" s="693"/>
      <c r="AE126" s="693"/>
      <c r="AF126" s="693"/>
      <c r="AG126" s="693"/>
    </row>
    <row r="127" spans="21:33" ht="35.25" customHeight="1" thickBot="1" x14ac:dyDescent="0.3">
      <c r="U127" s="296">
        <f>'TROISIEME TRI et BILAN'!B113</f>
        <v>0</v>
      </c>
      <c r="V127" s="293">
        <f>'TROISIEME TRI et BILAN'!C113</f>
        <v>0</v>
      </c>
      <c r="W127" s="1067">
        <f>'TROISIEME TRI et BILAN'!D113</f>
        <v>0</v>
      </c>
      <c r="X127" s="293">
        <f>'TROISIEME TRI et BILAN'!E113</f>
        <v>0</v>
      </c>
      <c r="Y127" s="338">
        <f>'TROISIEME TRI et BILAN'!F113</f>
        <v>0</v>
      </c>
      <c r="Z127" s="693"/>
      <c r="AA127" s="693"/>
      <c r="AB127" s="693"/>
      <c r="AC127" s="693"/>
      <c r="AD127" s="693"/>
      <c r="AE127" s="693"/>
      <c r="AF127" s="693"/>
      <c r="AG127" s="693"/>
    </row>
    <row r="128" spans="21:33" ht="35.25" customHeight="1" thickBot="1" x14ac:dyDescent="0.3">
      <c r="U128" s="296">
        <f>'TROISIEME TRI et BILAN'!B114</f>
        <v>0</v>
      </c>
      <c r="V128" s="293">
        <f>'TROISIEME TRI et BILAN'!C114</f>
        <v>0</v>
      </c>
      <c r="W128" s="1067">
        <f>'TROISIEME TRI et BILAN'!D114</f>
        <v>0</v>
      </c>
      <c r="X128" s="293">
        <f>'TROISIEME TRI et BILAN'!E114</f>
        <v>0</v>
      </c>
      <c r="Y128" s="338">
        <f>'TROISIEME TRI et BILAN'!F114</f>
        <v>0</v>
      </c>
      <c r="Z128" s="693"/>
      <c r="AA128" s="693"/>
      <c r="AB128" s="693"/>
      <c r="AC128" s="693"/>
      <c r="AD128" s="693"/>
      <c r="AE128" s="693"/>
      <c r="AF128" s="693"/>
      <c r="AG128" s="693"/>
    </row>
    <row r="129" spans="21:33" ht="35.25" customHeight="1" thickBot="1" x14ac:dyDescent="0.3">
      <c r="U129" s="296">
        <f>'TROISIEME TRI et BILAN'!B115</f>
        <v>0</v>
      </c>
      <c r="V129" s="293">
        <f>'TROISIEME TRI et BILAN'!C115</f>
        <v>0</v>
      </c>
      <c r="W129" s="1067">
        <f>'TROISIEME TRI et BILAN'!D115</f>
        <v>0</v>
      </c>
      <c r="X129" s="293">
        <f>'TROISIEME TRI et BILAN'!E115</f>
        <v>0</v>
      </c>
      <c r="Y129" s="338">
        <f>'TROISIEME TRI et BILAN'!F115</f>
        <v>0</v>
      </c>
      <c r="Z129" s="693"/>
      <c r="AA129" s="693"/>
      <c r="AB129" s="693"/>
      <c r="AC129" s="693"/>
      <c r="AD129" s="693"/>
      <c r="AE129" s="693"/>
      <c r="AF129" s="693"/>
      <c r="AG129" s="693"/>
    </row>
    <row r="130" spans="21:33" ht="35.25" customHeight="1" thickBot="1" x14ac:dyDescent="0.3">
      <c r="U130" s="296">
        <f>'TROISIEME TRI et BILAN'!B116</f>
        <v>0</v>
      </c>
      <c r="V130" s="293">
        <f>'TROISIEME TRI et BILAN'!C116</f>
        <v>0</v>
      </c>
      <c r="W130" s="1067">
        <f>'TROISIEME TRI et BILAN'!D116</f>
        <v>0</v>
      </c>
      <c r="X130" s="293">
        <f>'TROISIEME TRI et BILAN'!E116</f>
        <v>0</v>
      </c>
      <c r="Y130" s="338">
        <f>'TROISIEME TRI et BILAN'!F116</f>
        <v>0</v>
      </c>
      <c r="Z130" s="693"/>
      <c r="AA130" s="693"/>
      <c r="AB130" s="693"/>
      <c r="AC130" s="693"/>
      <c r="AD130" s="693"/>
      <c r="AE130" s="693"/>
      <c r="AF130" s="693"/>
      <c r="AG130" s="693"/>
    </row>
    <row r="131" spans="21:33" ht="35.25" customHeight="1" thickBot="1" x14ac:dyDescent="0.3">
      <c r="U131" s="296">
        <f>'TROISIEME TRI et BILAN'!B117</f>
        <v>0</v>
      </c>
      <c r="V131" s="293">
        <f>'TROISIEME TRI et BILAN'!C117</f>
        <v>0</v>
      </c>
      <c r="W131" s="1067">
        <f>'TROISIEME TRI et BILAN'!D117</f>
        <v>0</v>
      </c>
      <c r="X131" s="293">
        <f>'TROISIEME TRI et BILAN'!E117</f>
        <v>0</v>
      </c>
      <c r="Y131" s="338">
        <f>'TROISIEME TRI et BILAN'!F117</f>
        <v>0</v>
      </c>
      <c r="Z131" s="693"/>
      <c r="AA131" s="693"/>
      <c r="AB131" s="693"/>
      <c r="AC131" s="693"/>
      <c r="AD131" s="693"/>
      <c r="AE131" s="693"/>
      <c r="AF131" s="693"/>
      <c r="AG131" s="693"/>
    </row>
    <row r="132" spans="21:33" ht="35.25" customHeight="1" thickBot="1" x14ac:dyDescent="0.3">
      <c r="U132" s="296">
        <f>'TROISIEME TRI et BILAN'!B118</f>
        <v>0</v>
      </c>
      <c r="V132" s="293">
        <f>'TROISIEME TRI et BILAN'!C118</f>
        <v>0</v>
      </c>
      <c r="W132" s="1067">
        <f>'TROISIEME TRI et BILAN'!D118</f>
        <v>0</v>
      </c>
      <c r="X132" s="293">
        <f>'TROISIEME TRI et BILAN'!E118</f>
        <v>0</v>
      </c>
      <c r="Y132" s="338">
        <f>'TROISIEME TRI et BILAN'!F118</f>
        <v>0</v>
      </c>
      <c r="Z132" s="693"/>
      <c r="AA132" s="693"/>
      <c r="AB132" s="693"/>
      <c r="AC132" s="693"/>
      <c r="AD132" s="693"/>
      <c r="AE132" s="693"/>
      <c r="AF132" s="693"/>
      <c r="AG132" s="693"/>
    </row>
    <row r="133" spans="21:33" ht="35.25" customHeight="1" thickBot="1" x14ac:dyDescent="0.3">
      <c r="U133" s="296">
        <f>'TROISIEME TRI et BILAN'!B119</f>
        <v>0</v>
      </c>
      <c r="V133" s="293">
        <f>'TROISIEME TRI et BILAN'!C119</f>
        <v>0</v>
      </c>
      <c r="W133" s="1067">
        <f>'TROISIEME TRI et BILAN'!D119</f>
        <v>0</v>
      </c>
      <c r="X133" s="293">
        <f>'TROISIEME TRI et BILAN'!E119</f>
        <v>0</v>
      </c>
      <c r="Y133" s="338">
        <f>'TROISIEME TRI et BILAN'!F119</f>
        <v>0</v>
      </c>
      <c r="Z133" s="693"/>
      <c r="AA133" s="693"/>
      <c r="AB133" s="693"/>
      <c r="AC133" s="693"/>
      <c r="AD133" s="693"/>
      <c r="AE133" s="693"/>
      <c r="AF133" s="693"/>
      <c r="AG133" s="693"/>
    </row>
    <row r="134" spans="21:33" ht="35.25" customHeight="1" thickBot="1" x14ac:dyDescent="0.3">
      <c r="U134" s="296">
        <f>'TROISIEME TRI et BILAN'!B120</f>
        <v>0</v>
      </c>
      <c r="V134" s="293">
        <f>'TROISIEME TRI et BILAN'!C120</f>
        <v>0</v>
      </c>
      <c r="W134" s="1067">
        <f>'TROISIEME TRI et BILAN'!D120</f>
        <v>0</v>
      </c>
      <c r="X134" s="293">
        <f>'TROISIEME TRI et BILAN'!E120</f>
        <v>0</v>
      </c>
      <c r="Y134" s="338">
        <f>'TROISIEME TRI et BILAN'!F120</f>
        <v>0</v>
      </c>
      <c r="Z134" s="693"/>
      <c r="AA134" s="693"/>
      <c r="AB134" s="693"/>
      <c r="AC134" s="693"/>
      <c r="AD134" s="693"/>
      <c r="AE134" s="693"/>
      <c r="AF134" s="693"/>
      <c r="AG134" s="693"/>
    </row>
    <row r="135" spans="21:33" ht="35.25" customHeight="1" thickBot="1" x14ac:dyDescent="0.3">
      <c r="U135" s="296">
        <f>'TROISIEME TRI et BILAN'!B121</f>
        <v>0</v>
      </c>
      <c r="V135" s="293">
        <f>'TROISIEME TRI et BILAN'!C121</f>
        <v>0</v>
      </c>
      <c r="W135" s="1067">
        <f>'TROISIEME TRI et BILAN'!D121</f>
        <v>0</v>
      </c>
      <c r="X135" s="293">
        <f>'TROISIEME TRI et BILAN'!E121</f>
        <v>0</v>
      </c>
      <c r="Y135" s="338">
        <f>'TROISIEME TRI et BILAN'!F121</f>
        <v>0</v>
      </c>
      <c r="Z135" s="693"/>
      <c r="AA135" s="693"/>
      <c r="AB135" s="693"/>
      <c r="AC135" s="693"/>
      <c r="AD135" s="693"/>
      <c r="AE135" s="693"/>
      <c r="AF135" s="693"/>
      <c r="AG135" s="693"/>
    </row>
    <row r="136" spans="21:33" ht="35.25" customHeight="1" thickBot="1" x14ac:dyDescent="0.3">
      <c r="U136" s="296">
        <f>'TROISIEME TRI et BILAN'!B122</f>
        <v>0</v>
      </c>
      <c r="V136" s="293">
        <f>'TROISIEME TRI et BILAN'!C122</f>
        <v>0</v>
      </c>
      <c r="W136" s="1067">
        <f>'TROISIEME TRI et BILAN'!D122</f>
        <v>0</v>
      </c>
      <c r="X136" s="293">
        <f>'TROISIEME TRI et BILAN'!E122</f>
        <v>0</v>
      </c>
      <c r="Y136" s="338">
        <f>'TROISIEME TRI et BILAN'!F122</f>
        <v>0</v>
      </c>
      <c r="Z136" s="693"/>
      <c r="AA136" s="693"/>
      <c r="AB136" s="693"/>
      <c r="AC136" s="693"/>
      <c r="AD136" s="693"/>
      <c r="AE136" s="693"/>
      <c r="AF136" s="693"/>
      <c r="AG136" s="693"/>
    </row>
    <row r="137" spans="21:33" ht="35.25" customHeight="1" thickBot="1" x14ac:dyDescent="0.3">
      <c r="U137" s="296">
        <f>'TROISIEME TRI et BILAN'!B123</f>
        <v>0</v>
      </c>
      <c r="V137" s="293">
        <f>'TROISIEME TRI et BILAN'!C123</f>
        <v>0</v>
      </c>
      <c r="W137" s="1067">
        <f>'TROISIEME TRI et BILAN'!D123</f>
        <v>0</v>
      </c>
      <c r="X137" s="293">
        <f>'TROISIEME TRI et BILAN'!E123</f>
        <v>0</v>
      </c>
      <c r="Y137" s="338">
        <f>'TROISIEME TRI et BILAN'!F123</f>
        <v>0</v>
      </c>
      <c r="Z137" s="693"/>
      <c r="AA137" s="693"/>
      <c r="AB137" s="693"/>
      <c r="AC137" s="693"/>
      <c r="AD137" s="693"/>
      <c r="AE137" s="693"/>
      <c r="AF137" s="693"/>
      <c r="AG137" s="693"/>
    </row>
    <row r="138" spans="21:33" ht="35.25" customHeight="1" thickBot="1" x14ac:dyDescent="0.3">
      <c r="U138" s="296">
        <f>'TROISIEME TRI et BILAN'!B124</f>
        <v>0</v>
      </c>
      <c r="V138" s="293">
        <f>'TROISIEME TRI et BILAN'!C124</f>
        <v>0</v>
      </c>
      <c r="W138" s="1067">
        <f>'TROISIEME TRI et BILAN'!D124</f>
        <v>0</v>
      </c>
      <c r="X138" s="293">
        <f>'TROISIEME TRI et BILAN'!E124</f>
        <v>0</v>
      </c>
      <c r="Y138" s="338">
        <f>'TROISIEME TRI et BILAN'!F124</f>
        <v>0</v>
      </c>
      <c r="Z138" s="693"/>
      <c r="AA138" s="693"/>
      <c r="AB138" s="693"/>
      <c r="AC138" s="693"/>
      <c r="AD138" s="693"/>
      <c r="AE138" s="693"/>
      <c r="AF138" s="693"/>
      <c r="AG138" s="693"/>
    </row>
    <row r="139" spans="21:33" ht="35.25" customHeight="1" thickBot="1" x14ac:dyDescent="0.3">
      <c r="U139" s="296">
        <f>'TROISIEME TRI et BILAN'!B125</f>
        <v>0</v>
      </c>
      <c r="V139" s="293">
        <f>'TROISIEME TRI et BILAN'!C125</f>
        <v>0</v>
      </c>
      <c r="W139" s="1067">
        <f>'TROISIEME TRI et BILAN'!D125</f>
        <v>0</v>
      </c>
      <c r="X139" s="293">
        <f>'TROISIEME TRI et BILAN'!E125</f>
        <v>0</v>
      </c>
      <c r="Y139" s="338">
        <f>'TROISIEME TRI et BILAN'!F125</f>
        <v>0</v>
      </c>
      <c r="Z139" s="693"/>
      <c r="AA139" s="693"/>
      <c r="AB139" s="693"/>
      <c r="AC139" s="693"/>
      <c r="AD139" s="693"/>
      <c r="AE139" s="693"/>
      <c r="AF139" s="693"/>
      <c r="AG139" s="693"/>
    </row>
    <row r="140" spans="21:33" ht="35.25" customHeight="1" thickBot="1" x14ac:dyDescent="0.3">
      <c r="U140" s="296">
        <f>'TROISIEME TRI et BILAN'!B126</f>
        <v>0</v>
      </c>
      <c r="V140" s="293">
        <f>'TROISIEME TRI et BILAN'!C126</f>
        <v>0</v>
      </c>
      <c r="W140" s="1067">
        <f>'TROISIEME TRI et BILAN'!D126</f>
        <v>0</v>
      </c>
      <c r="X140" s="293">
        <f>'TROISIEME TRI et BILAN'!E126</f>
        <v>0</v>
      </c>
      <c r="Y140" s="338">
        <f>'TROISIEME TRI et BILAN'!F126</f>
        <v>0</v>
      </c>
      <c r="Z140" s="693"/>
      <c r="AA140" s="693"/>
      <c r="AB140" s="693"/>
      <c r="AC140" s="693"/>
      <c r="AD140" s="693"/>
      <c r="AE140" s="693"/>
      <c r="AF140" s="693"/>
      <c r="AG140" s="693"/>
    </row>
    <row r="141" spans="21:33" ht="35.25" customHeight="1" thickBot="1" x14ac:dyDescent="0.3">
      <c r="U141" s="296">
        <f>'TROISIEME TRI et BILAN'!B127</f>
        <v>0</v>
      </c>
      <c r="V141" s="342">
        <f>'TROISIEME TRI et BILAN'!C127</f>
        <v>0</v>
      </c>
      <c r="W141" s="1785">
        <f>'TROISIEME TRI et BILAN'!D127</f>
        <v>0</v>
      </c>
      <c r="X141" s="342">
        <f>'TROISIEME TRI et BILAN'!E127</f>
        <v>0</v>
      </c>
      <c r="Y141" s="1786">
        <f>'TROISIEME TRI et BILAN'!F127</f>
        <v>0</v>
      </c>
      <c r="Z141" s="693"/>
      <c r="AA141" s="693"/>
      <c r="AB141" s="693"/>
      <c r="AC141" s="693"/>
      <c r="AD141" s="693"/>
      <c r="AE141" s="693"/>
      <c r="AF141" s="693"/>
      <c r="AG141" s="693"/>
    </row>
    <row r="142" spans="21:33" ht="35.25" customHeight="1" thickBot="1" x14ac:dyDescent="0.3">
      <c r="U142" s="296">
        <f>'TROISIEME TRI et BILAN'!B128</f>
        <v>0</v>
      </c>
      <c r="V142" s="293">
        <f>'TROISIEME TRI et BILAN'!C128</f>
        <v>0</v>
      </c>
      <c r="W142" s="1067">
        <f>'TROISIEME TRI et BILAN'!D128</f>
        <v>0</v>
      </c>
      <c r="X142" s="293">
        <f>'TROISIEME TRI et BILAN'!E128</f>
        <v>0</v>
      </c>
      <c r="Y142" s="338">
        <f>'TROISIEME TRI et BILAN'!F128</f>
        <v>0</v>
      </c>
      <c r="Z142" s="693"/>
      <c r="AA142" s="693"/>
      <c r="AB142" s="693"/>
      <c r="AC142" s="693"/>
      <c r="AD142" s="693"/>
      <c r="AE142" s="693"/>
      <c r="AF142" s="693"/>
      <c r="AG142" s="693"/>
    </row>
    <row r="143" spans="21:33" ht="35.25" customHeight="1" thickBot="1" x14ac:dyDescent="0.3">
      <c r="U143" s="1782"/>
      <c r="V143" s="1782"/>
      <c r="W143" s="1783"/>
      <c r="X143" s="1782"/>
      <c r="Y143" s="1784"/>
      <c r="Z143" s="693"/>
      <c r="AA143" s="693"/>
      <c r="AB143" s="693"/>
      <c r="AC143" s="693"/>
      <c r="AD143" s="693"/>
      <c r="AE143" s="693"/>
      <c r="AF143" s="693"/>
      <c r="AG143" s="693"/>
    </row>
    <row r="144" spans="21:33" ht="21.75" thickBot="1" x14ac:dyDescent="0.3">
      <c r="U144" s="523" t="s">
        <v>91</v>
      </c>
      <c r="V144" s="2042">
        <f>'TROISIEME TRI et BILAN'!C135</f>
        <v>0</v>
      </c>
      <c r="W144" s="2043"/>
      <c r="X144" s="2043"/>
      <c r="Y144" s="2044"/>
      <c r="Z144" s="693"/>
      <c r="AA144" s="693"/>
      <c r="AB144" s="693"/>
      <c r="AC144" s="693"/>
      <c r="AD144" s="693"/>
      <c r="AE144" s="693"/>
      <c r="AF144" s="693"/>
      <c r="AG144" s="693"/>
    </row>
    <row r="145" spans="21:33" ht="21" x14ac:dyDescent="0.25">
      <c r="U145" s="1782"/>
      <c r="V145" s="2045"/>
      <c r="W145" s="2046"/>
      <c r="X145" s="2046"/>
      <c r="Y145" s="2047"/>
      <c r="Z145" s="693"/>
      <c r="AA145" s="693"/>
      <c r="AB145" s="693"/>
      <c r="AC145" s="693"/>
      <c r="AD145" s="693"/>
      <c r="AE145" s="693"/>
      <c r="AF145" s="693"/>
      <c r="AG145" s="693"/>
    </row>
    <row r="146" spans="21:33" ht="21" x14ac:dyDescent="0.25">
      <c r="U146" s="1782"/>
      <c r="V146" s="2045"/>
      <c r="W146" s="2046"/>
      <c r="X146" s="2046"/>
      <c r="Y146" s="2047"/>
      <c r="Z146" s="693"/>
      <c r="AA146" s="693"/>
      <c r="AB146" s="693"/>
      <c r="AC146" s="693"/>
      <c r="AD146" s="693"/>
      <c r="AE146" s="693"/>
      <c r="AF146" s="693"/>
      <c r="AG146" s="693"/>
    </row>
    <row r="147" spans="21:33" ht="43.5" customHeight="1" thickBot="1" x14ac:dyDescent="0.3">
      <c r="U147" s="1782"/>
      <c r="V147" s="2048"/>
      <c r="W147" s="2049"/>
      <c r="X147" s="2049"/>
      <c r="Y147" s="2050"/>
      <c r="Z147" s="693"/>
      <c r="AA147" s="693"/>
      <c r="AB147" s="693"/>
      <c r="AC147" s="693"/>
      <c r="AD147" s="693"/>
      <c r="AE147" s="693"/>
      <c r="AF147" s="693"/>
      <c r="AG147" s="693"/>
    </row>
    <row r="148" spans="21:33" ht="21" x14ac:dyDescent="0.25">
      <c r="U148" s="947"/>
      <c r="V148" s="948"/>
      <c r="W148" s="948"/>
      <c r="X148" s="948"/>
      <c r="Y148" s="693"/>
      <c r="Z148" s="949"/>
      <c r="AA148" s="693"/>
      <c r="AB148" s="693"/>
      <c r="AC148" s="693"/>
      <c r="AD148" s="693"/>
      <c r="AE148" s="693"/>
      <c r="AF148" s="693"/>
      <c r="AG148" s="693"/>
    </row>
    <row r="149" spans="21:33" ht="21.75" x14ac:dyDescent="0.4">
      <c r="U149" s="947"/>
      <c r="V149" s="948"/>
      <c r="W149" s="948"/>
      <c r="X149" s="948"/>
      <c r="Y149" s="693"/>
      <c r="Z149" s="693"/>
      <c r="AA149" s="929" t="s">
        <v>851</v>
      </c>
      <c r="AB149" s="395"/>
      <c r="AC149" s="395"/>
      <c r="AD149" s="395"/>
      <c r="AE149" s="395"/>
      <c r="AF149" s="680">
        <v>4</v>
      </c>
      <c r="AG149" s="693"/>
    </row>
    <row r="150" spans="21:33" ht="15" customHeight="1" thickBot="1" x14ac:dyDescent="0.35">
      <c r="U150" s="947"/>
      <c r="V150" s="948"/>
      <c r="W150" s="948"/>
      <c r="X150" s="948"/>
      <c r="Y150" s="693"/>
      <c r="Z150" s="693"/>
      <c r="AA150" s="950"/>
      <c r="AB150" s="395"/>
      <c r="AC150" s="395"/>
      <c r="AD150" s="395"/>
      <c r="AE150" s="395"/>
      <c r="AF150" s="395"/>
      <c r="AG150" s="693"/>
    </row>
    <row r="151" spans="21:33" ht="33.75" customHeight="1" thickBot="1" x14ac:dyDescent="0.3">
      <c r="U151" s="947"/>
      <c r="V151" s="948"/>
      <c r="W151" s="948"/>
      <c r="X151" s="948"/>
      <c r="Y151" s="693"/>
      <c r="Z151" s="693"/>
      <c r="AA151" s="52" t="s">
        <v>1</v>
      </c>
      <c r="AB151" s="50" t="s">
        <v>834</v>
      </c>
      <c r="AC151" s="50" t="s">
        <v>813</v>
      </c>
      <c r="AD151" s="50" t="s">
        <v>835</v>
      </c>
      <c r="AE151" s="50" t="s">
        <v>813</v>
      </c>
      <c r="AF151" s="51" t="s">
        <v>814</v>
      </c>
      <c r="AG151" s="693"/>
    </row>
    <row r="152" spans="21:33" ht="24" thickBot="1" x14ac:dyDescent="0.3">
      <c r="U152" s="947"/>
      <c r="V152" s="948"/>
      <c r="W152" s="948"/>
      <c r="X152" s="948"/>
      <c r="Y152" s="693"/>
      <c r="Z152" s="693"/>
      <c r="AA152" s="902">
        <v>1</v>
      </c>
      <c r="AB152" s="901" t="s">
        <v>815</v>
      </c>
      <c r="AC152" s="1059">
        <f>'TROISIEME TRI et BILAN'!D144</f>
        <v>0</v>
      </c>
      <c r="AD152" s="904" t="s">
        <v>816</v>
      </c>
      <c r="AE152" s="1059">
        <f>'TROISIEME TRI et BILAN'!F144</f>
        <v>0</v>
      </c>
      <c r="AF152" s="1559">
        <f>'TROISIEME TRI et BILAN'!G144</f>
        <v>0</v>
      </c>
      <c r="AG152" s="693"/>
    </row>
    <row r="153" spans="21:33" ht="36.75" thickBot="1" x14ac:dyDescent="0.3">
      <c r="U153" s="947"/>
      <c r="V153" s="948"/>
      <c r="W153" s="948"/>
      <c r="X153" s="948"/>
      <c r="Y153" s="693"/>
      <c r="Z153" s="693"/>
      <c r="AA153" s="903">
        <v>2</v>
      </c>
      <c r="AB153" s="898" t="s">
        <v>836</v>
      </c>
      <c r="AC153" s="1060">
        <f>'TROISIEME TRI et BILAN'!D145</f>
        <v>0</v>
      </c>
      <c r="AD153" s="905" t="s">
        <v>817</v>
      </c>
      <c r="AE153" s="1060">
        <f>'TROISIEME TRI et BILAN'!F145</f>
        <v>0</v>
      </c>
      <c r="AF153" s="1559">
        <f>'TROISIEME TRI et BILAN'!G145</f>
        <v>0</v>
      </c>
      <c r="AG153" s="693"/>
    </row>
    <row r="154" spans="21:33" ht="54.75" thickBot="1" x14ac:dyDescent="0.3">
      <c r="U154" s="947"/>
      <c r="V154" s="948"/>
      <c r="W154" s="948"/>
      <c r="X154" s="948"/>
      <c r="Y154" s="693"/>
      <c r="Z154" s="693"/>
      <c r="AA154" s="903">
        <v>3</v>
      </c>
      <c r="AB154" s="898" t="s">
        <v>818</v>
      </c>
      <c r="AC154" s="1061">
        <f>'TROISIEME TRI et BILAN'!D146</f>
        <v>0</v>
      </c>
      <c r="AD154" s="905" t="s">
        <v>819</v>
      </c>
      <c r="AE154" s="1061">
        <f>'TROISIEME TRI et BILAN'!F146</f>
        <v>0</v>
      </c>
      <c r="AF154" s="1559">
        <f>'TROISIEME TRI et BILAN'!G146</f>
        <v>0</v>
      </c>
      <c r="AG154" s="693"/>
    </row>
    <row r="155" spans="21:33" ht="36.75" thickBot="1" x14ac:dyDescent="0.3">
      <c r="U155" s="947"/>
      <c r="V155" s="948"/>
      <c r="W155" s="948"/>
      <c r="X155" s="948"/>
      <c r="Y155" s="693"/>
      <c r="Z155" s="693"/>
      <c r="AA155" s="903">
        <v>4</v>
      </c>
      <c r="AB155" s="898" t="s">
        <v>820</v>
      </c>
      <c r="AC155" s="1061">
        <f>'TROISIEME TRI et BILAN'!D147</f>
        <v>0</v>
      </c>
      <c r="AD155" s="905" t="s">
        <v>821</v>
      </c>
      <c r="AE155" s="1061">
        <f>'TROISIEME TRI et BILAN'!F147</f>
        <v>0</v>
      </c>
      <c r="AF155" s="1559">
        <f>'TROISIEME TRI et BILAN'!G147</f>
        <v>0</v>
      </c>
      <c r="AG155" s="693"/>
    </row>
    <row r="156" spans="21:33" ht="36.75" thickBot="1" x14ac:dyDescent="0.3">
      <c r="U156" s="947"/>
      <c r="V156" s="948"/>
      <c r="W156" s="948"/>
      <c r="X156" s="948"/>
      <c r="Y156" s="693"/>
      <c r="Z156" s="693"/>
      <c r="AA156" s="903">
        <v>5</v>
      </c>
      <c r="AB156" s="898" t="s">
        <v>821</v>
      </c>
      <c r="AC156" s="1060">
        <f>'TROISIEME TRI et BILAN'!D148</f>
        <v>0</v>
      </c>
      <c r="AD156" s="905" t="s">
        <v>820</v>
      </c>
      <c r="AE156" s="1060">
        <f>'TROISIEME TRI et BILAN'!F148</f>
        <v>0</v>
      </c>
      <c r="AF156" s="1559">
        <f>'TROISIEME TRI et BILAN'!G148</f>
        <v>0</v>
      </c>
      <c r="AG156" s="693"/>
    </row>
    <row r="157" spans="21:33" ht="24" thickBot="1" x14ac:dyDescent="0.3">
      <c r="U157" s="947"/>
      <c r="V157" s="948"/>
      <c r="W157" s="948"/>
      <c r="X157" s="948"/>
      <c r="Y157" s="693"/>
      <c r="Z157" s="693"/>
      <c r="AA157" s="903">
        <v>6</v>
      </c>
      <c r="AB157" s="898" t="s">
        <v>822</v>
      </c>
      <c r="AC157" s="1060">
        <f>'TROISIEME TRI et BILAN'!D149</f>
        <v>0</v>
      </c>
      <c r="AD157" s="905" t="s">
        <v>822</v>
      </c>
      <c r="AE157" s="1060">
        <f>'TROISIEME TRI et BILAN'!F149</f>
        <v>0</v>
      </c>
      <c r="AF157" s="1559">
        <f>'TROISIEME TRI et BILAN'!G149</f>
        <v>0</v>
      </c>
      <c r="AG157" s="693"/>
    </row>
    <row r="158" spans="21:33" ht="36.75" thickBot="1" x14ac:dyDescent="0.3">
      <c r="U158" s="947"/>
      <c r="V158" s="948"/>
      <c r="W158" s="948"/>
      <c r="X158" s="948"/>
      <c r="Y158" s="693"/>
      <c r="Z158" s="693"/>
      <c r="AA158" s="903">
        <v>7</v>
      </c>
      <c r="AB158" s="898" t="s">
        <v>823</v>
      </c>
      <c r="AC158" s="1060">
        <f>'TROISIEME TRI et BILAN'!D150</f>
        <v>0</v>
      </c>
      <c r="AD158" s="905" t="s">
        <v>823</v>
      </c>
      <c r="AE158" s="1060">
        <f>'TROISIEME TRI et BILAN'!F150</f>
        <v>0</v>
      </c>
      <c r="AF158" s="1559">
        <f>'TROISIEME TRI et BILAN'!G150</f>
        <v>0</v>
      </c>
      <c r="AG158" s="693"/>
    </row>
    <row r="159" spans="21:33" ht="36.75" thickBot="1" x14ac:dyDescent="0.4">
      <c r="U159" s="947"/>
      <c r="V159" s="948"/>
      <c r="W159" s="948"/>
      <c r="X159" s="948"/>
      <c r="Y159" s="693"/>
      <c r="Z159" s="693"/>
      <c r="AA159" s="903">
        <v>8</v>
      </c>
      <c r="AB159" s="898" t="s">
        <v>824</v>
      </c>
      <c r="AC159" s="1062">
        <f>'TROISIEME TRI et BILAN'!D151</f>
        <v>0</v>
      </c>
      <c r="AD159" s="905" t="s">
        <v>824</v>
      </c>
      <c r="AE159" s="1062">
        <f>'TROISIEME TRI et BILAN'!F151</f>
        <v>0</v>
      </c>
      <c r="AF159" s="1559">
        <f>'TROISIEME TRI et BILAN'!G151</f>
        <v>0</v>
      </c>
      <c r="AG159" s="693"/>
    </row>
    <row r="160" spans="21:33" ht="36.75" thickBot="1" x14ac:dyDescent="0.4">
      <c r="U160" s="947"/>
      <c r="V160" s="948"/>
      <c r="W160" s="948"/>
      <c r="X160" s="948"/>
      <c r="Y160" s="693"/>
      <c r="Z160" s="693"/>
      <c r="AA160" s="903">
        <v>9</v>
      </c>
      <c r="AB160" s="898" t="s">
        <v>825</v>
      </c>
      <c r="AC160" s="1062">
        <f>'TROISIEME TRI et BILAN'!D152</f>
        <v>0</v>
      </c>
      <c r="AD160" s="905" t="s">
        <v>825</v>
      </c>
      <c r="AE160" s="1062">
        <f>'TROISIEME TRI et BILAN'!F152</f>
        <v>0</v>
      </c>
      <c r="AF160" s="1559">
        <f>'TROISIEME TRI et BILAN'!G152</f>
        <v>0</v>
      </c>
      <c r="AG160" s="693"/>
    </row>
    <row r="161" spans="21:40" ht="24" thickBot="1" x14ac:dyDescent="0.4">
      <c r="U161" s="947"/>
      <c r="V161" s="948"/>
      <c r="W161" s="948"/>
      <c r="X161" s="948"/>
      <c r="Y161" s="693"/>
      <c r="Z161" s="693"/>
      <c r="AA161" s="903">
        <v>10</v>
      </c>
      <c r="AB161" s="898" t="s">
        <v>826</v>
      </c>
      <c r="AC161" s="1062">
        <f>'TROISIEME TRI et BILAN'!D153</f>
        <v>0</v>
      </c>
      <c r="AD161" s="905" t="s">
        <v>826</v>
      </c>
      <c r="AE161" s="1062">
        <f>'TROISIEME TRI et BILAN'!F153</f>
        <v>0</v>
      </c>
      <c r="AF161" s="1559">
        <f>'TROISIEME TRI et BILAN'!G153</f>
        <v>0</v>
      </c>
      <c r="AG161" s="693"/>
    </row>
    <row r="162" spans="21:40" ht="36.75" thickBot="1" x14ac:dyDescent="0.4">
      <c r="U162" s="947"/>
      <c r="V162" s="948"/>
      <c r="W162" s="948"/>
      <c r="X162" s="948"/>
      <c r="Y162" s="693"/>
      <c r="Z162" s="693"/>
      <c r="AA162" s="903">
        <v>11</v>
      </c>
      <c r="AB162" s="898" t="s">
        <v>827</v>
      </c>
      <c r="AC162" s="1062">
        <f>'TROISIEME TRI et BILAN'!D154</f>
        <v>0</v>
      </c>
      <c r="AD162" s="905" t="s">
        <v>827</v>
      </c>
      <c r="AE162" s="1062">
        <f>'TROISIEME TRI et BILAN'!F154</f>
        <v>0</v>
      </c>
      <c r="AF162" s="1559">
        <f>'TROISIEME TRI et BILAN'!G154</f>
        <v>0</v>
      </c>
      <c r="AG162" s="693"/>
    </row>
    <row r="163" spans="21:40" ht="24" thickBot="1" x14ac:dyDescent="0.4">
      <c r="U163" s="947"/>
      <c r="V163" s="948"/>
      <c r="W163" s="948"/>
      <c r="X163" s="948"/>
      <c r="Y163" s="693"/>
      <c r="Z163" s="693"/>
      <c r="AA163" s="903">
        <v>12</v>
      </c>
      <c r="AB163" s="898" t="s">
        <v>828</v>
      </c>
      <c r="AC163" s="1062">
        <f>'TROISIEME TRI et BILAN'!D155</f>
        <v>0</v>
      </c>
      <c r="AD163" s="905" t="s">
        <v>828</v>
      </c>
      <c r="AE163" s="1062">
        <f>'TROISIEME TRI et BILAN'!F155</f>
        <v>0</v>
      </c>
      <c r="AF163" s="1559">
        <f>'TROISIEME TRI et BILAN'!G155</f>
        <v>0</v>
      </c>
      <c r="AG163" s="693"/>
    </row>
    <row r="164" spans="21:40" ht="24" thickBot="1" x14ac:dyDescent="0.4">
      <c r="U164" s="947"/>
      <c r="V164" s="948"/>
      <c r="W164" s="948"/>
      <c r="X164" s="948"/>
      <c r="Y164" s="693"/>
      <c r="Z164" s="693"/>
      <c r="AA164" s="903">
        <v>13</v>
      </c>
      <c r="AB164" s="898" t="s">
        <v>829</v>
      </c>
      <c r="AC164" s="1062">
        <f>'TROISIEME TRI et BILAN'!D156</f>
        <v>0</v>
      </c>
      <c r="AD164" s="905" t="s">
        <v>829</v>
      </c>
      <c r="AE164" s="1062">
        <f>'TROISIEME TRI et BILAN'!F156</f>
        <v>0</v>
      </c>
      <c r="AF164" s="1559">
        <f>'TROISIEME TRI et BILAN'!G156</f>
        <v>0</v>
      </c>
      <c r="AG164" s="693"/>
    </row>
    <row r="165" spans="21:40" ht="24" thickBot="1" x14ac:dyDescent="0.4">
      <c r="U165" s="947"/>
      <c r="V165" s="948"/>
      <c r="W165" s="948"/>
      <c r="X165" s="948"/>
      <c r="Y165" s="693"/>
      <c r="Z165" s="693"/>
      <c r="AA165" s="903">
        <v>14</v>
      </c>
      <c r="AB165" s="898" t="s">
        <v>830</v>
      </c>
      <c r="AC165" s="1062">
        <f>'TROISIEME TRI et BILAN'!D157</f>
        <v>0</v>
      </c>
      <c r="AD165" s="905" t="s">
        <v>830</v>
      </c>
      <c r="AE165" s="1062">
        <f>'TROISIEME TRI et BILAN'!F157</f>
        <v>0</v>
      </c>
      <c r="AF165" s="1559">
        <f>'TROISIEME TRI et BILAN'!G157</f>
        <v>0</v>
      </c>
      <c r="AG165" s="693"/>
    </row>
    <row r="166" spans="21:40" ht="24" thickBot="1" x14ac:dyDescent="0.4">
      <c r="U166" s="947"/>
      <c r="V166" s="948"/>
      <c r="W166" s="948"/>
      <c r="X166" s="948"/>
      <c r="Y166" s="693"/>
      <c r="Z166" s="693"/>
      <c r="AA166" s="903">
        <v>15</v>
      </c>
      <c r="AB166" s="898" t="s">
        <v>831</v>
      </c>
      <c r="AC166" s="1062">
        <f>'TROISIEME TRI et BILAN'!D158</f>
        <v>0</v>
      </c>
      <c r="AD166" s="905" t="s">
        <v>831</v>
      </c>
      <c r="AE166" s="1062">
        <f>'TROISIEME TRI et BILAN'!F158</f>
        <v>0</v>
      </c>
      <c r="AF166" s="1559">
        <f>'TROISIEME TRI et BILAN'!G158</f>
        <v>0</v>
      </c>
      <c r="AG166" s="693"/>
    </row>
    <row r="167" spans="21:40" ht="36.75" thickBot="1" x14ac:dyDescent="0.4">
      <c r="U167" s="947"/>
      <c r="V167" s="948"/>
      <c r="W167" s="948"/>
      <c r="X167" s="948"/>
      <c r="Y167" s="693"/>
      <c r="Z167" s="693"/>
      <c r="AA167" s="903">
        <v>16</v>
      </c>
      <c r="AB167" s="898" t="s">
        <v>832</v>
      </c>
      <c r="AC167" s="1062">
        <f>'TROISIEME TRI et BILAN'!D159</f>
        <v>0</v>
      </c>
      <c r="AD167" s="905" t="s">
        <v>832</v>
      </c>
      <c r="AE167" s="1062">
        <f>'TROISIEME TRI et BILAN'!F159</f>
        <v>0</v>
      </c>
      <c r="AF167" s="1559">
        <f>'TROISIEME TRI et BILAN'!G159</f>
        <v>0</v>
      </c>
      <c r="AG167" s="693"/>
    </row>
    <row r="168" spans="21:40" ht="24" thickBot="1" x14ac:dyDescent="0.4">
      <c r="U168" s="947"/>
      <c r="V168" s="948"/>
      <c r="W168" s="948"/>
      <c r="X168" s="948"/>
      <c r="Y168" s="693"/>
      <c r="Z168" s="693"/>
      <c r="AA168" s="903">
        <v>17</v>
      </c>
      <c r="AB168" s="898" t="s">
        <v>833</v>
      </c>
      <c r="AC168" s="1062">
        <f>'TROISIEME TRI et BILAN'!D160</f>
        <v>0</v>
      </c>
      <c r="AD168" s="905" t="s">
        <v>833</v>
      </c>
      <c r="AE168" s="1062">
        <f>'TROISIEME TRI et BILAN'!F160</f>
        <v>0</v>
      </c>
      <c r="AF168" s="1559">
        <f>'TROISIEME TRI et BILAN'!G160</f>
        <v>0</v>
      </c>
      <c r="AG168" s="693"/>
    </row>
    <row r="169" spans="21:40" ht="42" customHeight="1" thickBot="1" x14ac:dyDescent="0.4">
      <c r="U169" s="947"/>
      <c r="V169" s="948"/>
      <c r="W169" s="948"/>
      <c r="X169" s="948"/>
      <c r="Y169" s="693"/>
      <c r="Z169" s="693"/>
      <c r="AA169" s="903">
        <v>18</v>
      </c>
      <c r="AB169" s="898" t="s">
        <v>70</v>
      </c>
      <c r="AC169" s="1063">
        <f>'TROISIEME TRI et BILAN'!D161</f>
        <v>0</v>
      </c>
      <c r="AD169" s="905" t="s">
        <v>70</v>
      </c>
      <c r="AE169" s="1063">
        <f>'TROISIEME TRI et BILAN'!F161</f>
        <v>0</v>
      </c>
      <c r="AF169" s="1559">
        <f>'TROISIEME TRI et BILAN'!G161</f>
        <v>0</v>
      </c>
      <c r="AG169" s="693"/>
    </row>
    <row r="170" spans="21:40" ht="21.75" thickBot="1" x14ac:dyDescent="0.35">
      <c r="U170" s="947"/>
      <c r="V170" s="948"/>
      <c r="W170" s="948"/>
      <c r="X170" s="948"/>
      <c r="Y170" s="693"/>
      <c r="Z170" s="693"/>
      <c r="AA170" s="2432" t="s">
        <v>0</v>
      </c>
      <c r="AB170" s="2432"/>
      <c r="AC170" s="976">
        <f>SUM(AC152:AC169)</f>
        <v>0</v>
      </c>
      <c r="AD170" s="977" t="s">
        <v>0</v>
      </c>
      <c r="AE170" s="978">
        <f>SUM(AE152:AE169)</f>
        <v>0</v>
      </c>
      <c r="AF170" s="1559">
        <f>'TROISIEME TRI et BILAN'!G162</f>
        <v>0</v>
      </c>
      <c r="AG170" s="693"/>
    </row>
    <row r="171" spans="21:40" x14ac:dyDescent="0.25">
      <c r="AG171" s="666"/>
    </row>
    <row r="172" spans="21:40" ht="22.5" x14ac:dyDescent="0.4">
      <c r="AH172" s="681" t="s">
        <v>112</v>
      </c>
      <c r="AI172" s="682"/>
      <c r="AJ172" s="682"/>
      <c r="AK172" s="682"/>
      <c r="AL172" s="682"/>
      <c r="AM172" s="682"/>
      <c r="AN172" s="680">
        <v>5</v>
      </c>
    </row>
    <row r="173" spans="21:40" ht="22.5" x14ac:dyDescent="0.4">
      <c r="AH173" s="681" t="s">
        <v>118</v>
      </c>
      <c r="AI173" s="682"/>
      <c r="AJ173" s="682"/>
      <c r="AK173" s="682"/>
      <c r="AL173" s="682"/>
      <c r="AM173" s="682"/>
      <c r="AN173" s="682"/>
    </row>
    <row r="174" spans="21:40" ht="12" customHeight="1" thickBot="1" x14ac:dyDescent="0.45">
      <c r="AH174" s="681"/>
      <c r="AI174" s="682"/>
      <c r="AJ174" s="682"/>
      <c r="AK174" s="682"/>
      <c r="AL174" s="682"/>
      <c r="AM174" s="682"/>
      <c r="AN174" s="682"/>
    </row>
    <row r="175" spans="21:40" ht="41.25" thickBot="1" x14ac:dyDescent="0.3">
      <c r="AH175" s="684" t="s">
        <v>1</v>
      </c>
      <c r="AI175" s="684" t="s">
        <v>119</v>
      </c>
      <c r="AJ175" s="684" t="s">
        <v>120</v>
      </c>
      <c r="AK175" s="684" t="s">
        <v>121</v>
      </c>
      <c r="AL175" s="684" t="s">
        <v>122</v>
      </c>
      <c r="AM175" s="684" t="s">
        <v>123</v>
      </c>
      <c r="AN175" s="684" t="s">
        <v>124</v>
      </c>
    </row>
    <row r="176" spans="21:40" ht="24.75" customHeight="1" thickBot="1" x14ac:dyDescent="0.3">
      <c r="AH176" s="1552">
        <f>'TROISIEME TRI et BILAN'!B171</f>
        <v>0</v>
      </c>
      <c r="AI176" s="293">
        <f>'TROISIEME TRI et BILAN'!C171</f>
        <v>0</v>
      </c>
      <c r="AJ176" s="293">
        <f>'TROISIEME TRI et BILAN'!D171</f>
        <v>0</v>
      </c>
      <c r="AK176" s="293">
        <f>'TROISIEME TRI et BILAN'!E171</f>
        <v>0</v>
      </c>
      <c r="AL176" s="293">
        <f>'TROISIEME TRI et BILAN'!F171</f>
        <v>0</v>
      </c>
      <c r="AM176" s="1067">
        <f>'TROISIEME TRI et BILAN'!G171</f>
        <v>0</v>
      </c>
      <c r="AN176" s="293">
        <f>'TROISIEME TRI et BILAN'!H171</f>
        <v>0</v>
      </c>
    </row>
    <row r="177" spans="34:40" ht="24.75" customHeight="1" thickBot="1" x14ac:dyDescent="0.3">
      <c r="AH177" s="1552">
        <f>'TROISIEME TRI et BILAN'!B172</f>
        <v>0</v>
      </c>
      <c r="AI177" s="293">
        <f>'TROISIEME TRI et BILAN'!C172</f>
        <v>0</v>
      </c>
      <c r="AJ177" s="293">
        <f>'TROISIEME TRI et BILAN'!D172</f>
        <v>0</v>
      </c>
      <c r="AK177" s="293">
        <f>'TROISIEME TRI et BILAN'!E172</f>
        <v>0</v>
      </c>
      <c r="AL177" s="293">
        <f>'TROISIEME TRI et BILAN'!F172</f>
        <v>0</v>
      </c>
      <c r="AM177" s="1067">
        <f>'TROISIEME TRI et BILAN'!G172</f>
        <v>0</v>
      </c>
      <c r="AN177" s="293">
        <f>'TROISIEME TRI et BILAN'!H172</f>
        <v>0</v>
      </c>
    </row>
    <row r="178" spans="34:40" ht="24.75" customHeight="1" thickBot="1" x14ac:dyDescent="0.3">
      <c r="AH178" s="1552">
        <f>'TROISIEME TRI et BILAN'!B173</f>
        <v>0</v>
      </c>
      <c r="AI178" s="293">
        <f>'TROISIEME TRI et BILAN'!C173</f>
        <v>0</v>
      </c>
      <c r="AJ178" s="293">
        <f>'TROISIEME TRI et BILAN'!D173</f>
        <v>0</v>
      </c>
      <c r="AK178" s="293">
        <f>'TROISIEME TRI et BILAN'!E173</f>
        <v>0</v>
      </c>
      <c r="AL178" s="293">
        <f>'TROISIEME TRI et BILAN'!F173</f>
        <v>0</v>
      </c>
      <c r="AM178" s="1067">
        <f>'TROISIEME TRI et BILAN'!G173</f>
        <v>0</v>
      </c>
      <c r="AN178" s="293">
        <f>'TROISIEME TRI et BILAN'!H173</f>
        <v>0</v>
      </c>
    </row>
    <row r="179" spans="34:40" ht="24.75" customHeight="1" thickBot="1" x14ac:dyDescent="0.3">
      <c r="AH179" s="1552">
        <f>'TROISIEME TRI et BILAN'!B174</f>
        <v>0</v>
      </c>
      <c r="AI179" s="293">
        <f>'TROISIEME TRI et BILAN'!C174</f>
        <v>0</v>
      </c>
      <c r="AJ179" s="293">
        <f>'TROISIEME TRI et BILAN'!D174</f>
        <v>0</v>
      </c>
      <c r="AK179" s="293">
        <f>'TROISIEME TRI et BILAN'!E174</f>
        <v>0</v>
      </c>
      <c r="AL179" s="293">
        <f>'TROISIEME TRI et BILAN'!F174</f>
        <v>0</v>
      </c>
      <c r="AM179" s="1067">
        <f>'TROISIEME TRI et BILAN'!G174</f>
        <v>0</v>
      </c>
      <c r="AN179" s="293">
        <f>'TROISIEME TRI et BILAN'!H174</f>
        <v>0</v>
      </c>
    </row>
    <row r="180" spans="34:40" ht="24.75" customHeight="1" thickBot="1" x14ac:dyDescent="0.3">
      <c r="AH180" s="1552">
        <f>'TROISIEME TRI et BILAN'!B175</f>
        <v>0</v>
      </c>
      <c r="AI180" s="293">
        <f>'TROISIEME TRI et BILAN'!C175</f>
        <v>0</v>
      </c>
      <c r="AJ180" s="293">
        <f>'TROISIEME TRI et BILAN'!D175</f>
        <v>0</v>
      </c>
      <c r="AK180" s="293">
        <f>'TROISIEME TRI et BILAN'!E175</f>
        <v>0</v>
      </c>
      <c r="AL180" s="293">
        <f>'TROISIEME TRI et BILAN'!F175</f>
        <v>0</v>
      </c>
      <c r="AM180" s="1067">
        <f>'TROISIEME TRI et BILAN'!G175</f>
        <v>0</v>
      </c>
      <c r="AN180" s="293">
        <f>'TROISIEME TRI et BILAN'!H175</f>
        <v>0</v>
      </c>
    </row>
    <row r="181" spans="34:40" ht="24.75" customHeight="1" thickBot="1" x14ac:dyDescent="0.3">
      <c r="AH181" s="1552">
        <f>'TROISIEME TRI et BILAN'!B176</f>
        <v>0</v>
      </c>
      <c r="AI181" s="293">
        <f>'TROISIEME TRI et BILAN'!C176</f>
        <v>0</v>
      </c>
      <c r="AJ181" s="293">
        <f>'TROISIEME TRI et BILAN'!D176</f>
        <v>0</v>
      </c>
      <c r="AK181" s="293">
        <f>'TROISIEME TRI et BILAN'!E176</f>
        <v>0</v>
      </c>
      <c r="AL181" s="293">
        <f>'TROISIEME TRI et BILAN'!F176</f>
        <v>0</v>
      </c>
      <c r="AM181" s="1067">
        <f>'TROISIEME TRI et BILAN'!G176</f>
        <v>0</v>
      </c>
      <c r="AN181" s="293">
        <f>'TROISIEME TRI et BILAN'!H176</f>
        <v>0</v>
      </c>
    </row>
    <row r="182" spans="34:40" ht="24.75" customHeight="1" thickBot="1" x14ac:dyDescent="0.3">
      <c r="AH182" s="1552">
        <f>'TROISIEME TRI et BILAN'!B177</f>
        <v>0</v>
      </c>
      <c r="AI182" s="293">
        <f>'TROISIEME TRI et BILAN'!C177</f>
        <v>0</v>
      </c>
      <c r="AJ182" s="293">
        <f>'TROISIEME TRI et BILAN'!D177</f>
        <v>0</v>
      </c>
      <c r="AK182" s="293">
        <f>'TROISIEME TRI et BILAN'!E177</f>
        <v>0</v>
      </c>
      <c r="AL182" s="293">
        <f>'TROISIEME TRI et BILAN'!F177</f>
        <v>0</v>
      </c>
      <c r="AM182" s="1067">
        <f>'TROISIEME TRI et BILAN'!G177</f>
        <v>0</v>
      </c>
      <c r="AN182" s="293">
        <f>'TROISIEME TRI et BILAN'!H177</f>
        <v>0</v>
      </c>
    </row>
    <row r="183" spans="34:40" ht="24.75" customHeight="1" thickBot="1" x14ac:dyDescent="0.3">
      <c r="AH183" s="1552">
        <f>'TROISIEME TRI et BILAN'!B178</f>
        <v>0</v>
      </c>
      <c r="AI183" s="293">
        <f>'TROISIEME TRI et BILAN'!C178</f>
        <v>0</v>
      </c>
      <c r="AJ183" s="293">
        <f>'TROISIEME TRI et BILAN'!D178</f>
        <v>0</v>
      </c>
      <c r="AK183" s="293">
        <f>'TROISIEME TRI et BILAN'!E178</f>
        <v>0</v>
      </c>
      <c r="AL183" s="293">
        <f>'TROISIEME TRI et BILAN'!F178</f>
        <v>0</v>
      </c>
      <c r="AM183" s="1067">
        <f>'TROISIEME TRI et BILAN'!G178</f>
        <v>0</v>
      </c>
      <c r="AN183" s="293">
        <f>'TROISIEME TRI et BILAN'!H178</f>
        <v>0</v>
      </c>
    </row>
    <row r="184" spans="34:40" ht="24.75" customHeight="1" thickBot="1" x14ac:dyDescent="0.3">
      <c r="AH184" s="1552">
        <f>'TROISIEME TRI et BILAN'!B179</f>
        <v>0</v>
      </c>
      <c r="AI184" s="293">
        <f>'TROISIEME TRI et BILAN'!C179</f>
        <v>0</v>
      </c>
      <c r="AJ184" s="293">
        <f>'TROISIEME TRI et BILAN'!D179</f>
        <v>0</v>
      </c>
      <c r="AK184" s="293">
        <f>'TROISIEME TRI et BILAN'!E179</f>
        <v>0</v>
      </c>
      <c r="AL184" s="293">
        <f>'TROISIEME TRI et BILAN'!F179</f>
        <v>0</v>
      </c>
      <c r="AM184" s="1067">
        <f>'TROISIEME TRI et BILAN'!G179</f>
        <v>0</v>
      </c>
      <c r="AN184" s="293">
        <f>'TROISIEME TRI et BILAN'!H179</f>
        <v>0</v>
      </c>
    </row>
    <row r="185" spans="34:40" ht="24.75" customHeight="1" thickBot="1" x14ac:dyDescent="0.3">
      <c r="AH185" s="1552">
        <f>'TROISIEME TRI et BILAN'!B180</f>
        <v>0</v>
      </c>
      <c r="AI185" s="293">
        <f>'TROISIEME TRI et BILAN'!C180</f>
        <v>0</v>
      </c>
      <c r="AJ185" s="293">
        <f>'TROISIEME TRI et BILAN'!D180</f>
        <v>0</v>
      </c>
      <c r="AK185" s="293">
        <f>'TROISIEME TRI et BILAN'!E180</f>
        <v>0</v>
      </c>
      <c r="AL185" s="293">
        <f>'TROISIEME TRI et BILAN'!F180</f>
        <v>0</v>
      </c>
      <c r="AM185" s="1067">
        <f>'TROISIEME TRI et BILAN'!G180</f>
        <v>0</v>
      </c>
      <c r="AN185" s="293">
        <f>'TROISIEME TRI et BILAN'!H180</f>
        <v>0</v>
      </c>
    </row>
    <row r="186" spans="34:40" ht="24.75" customHeight="1" thickBot="1" x14ac:dyDescent="0.3">
      <c r="AH186" s="1552">
        <f>'TROISIEME TRI et BILAN'!B181</f>
        <v>0</v>
      </c>
      <c r="AI186" s="293">
        <f>'TROISIEME TRI et BILAN'!C181</f>
        <v>0</v>
      </c>
      <c r="AJ186" s="293">
        <f>'TROISIEME TRI et BILAN'!D181</f>
        <v>0</v>
      </c>
      <c r="AK186" s="293">
        <f>'TROISIEME TRI et BILAN'!E181</f>
        <v>0</v>
      </c>
      <c r="AL186" s="293">
        <f>'TROISIEME TRI et BILAN'!F181</f>
        <v>0</v>
      </c>
      <c r="AM186" s="1067">
        <f>'TROISIEME TRI et BILAN'!G181</f>
        <v>0</v>
      </c>
      <c r="AN186" s="293">
        <f>'TROISIEME TRI et BILAN'!H181</f>
        <v>0</v>
      </c>
    </row>
    <row r="187" spans="34:40" ht="24.75" customHeight="1" thickBot="1" x14ac:dyDescent="0.3">
      <c r="AH187" s="1552">
        <f>'TROISIEME TRI et BILAN'!B182</f>
        <v>0</v>
      </c>
      <c r="AI187" s="293">
        <f>'TROISIEME TRI et BILAN'!C182</f>
        <v>0</v>
      </c>
      <c r="AJ187" s="293">
        <f>'TROISIEME TRI et BILAN'!D182</f>
        <v>0</v>
      </c>
      <c r="AK187" s="293">
        <f>'TROISIEME TRI et BILAN'!E182</f>
        <v>0</v>
      </c>
      <c r="AL187" s="293">
        <f>'TROISIEME TRI et BILAN'!F182</f>
        <v>0</v>
      </c>
      <c r="AM187" s="1067">
        <f>'TROISIEME TRI et BILAN'!G182</f>
        <v>0</v>
      </c>
      <c r="AN187" s="293">
        <f>'TROISIEME TRI et BILAN'!H182</f>
        <v>0</v>
      </c>
    </row>
    <row r="188" spans="34:40" ht="24.75" customHeight="1" thickBot="1" x14ac:dyDescent="0.3">
      <c r="AH188" s="1552">
        <f>'TROISIEME TRI et BILAN'!B183</f>
        <v>0</v>
      </c>
      <c r="AI188" s="293">
        <f>'TROISIEME TRI et BILAN'!C183</f>
        <v>0</v>
      </c>
      <c r="AJ188" s="293">
        <f>'TROISIEME TRI et BILAN'!D183</f>
        <v>0</v>
      </c>
      <c r="AK188" s="293">
        <f>'TROISIEME TRI et BILAN'!E183</f>
        <v>0</v>
      </c>
      <c r="AL188" s="293">
        <f>'TROISIEME TRI et BILAN'!F183</f>
        <v>0</v>
      </c>
      <c r="AM188" s="1067">
        <f>'TROISIEME TRI et BILAN'!G183</f>
        <v>0</v>
      </c>
      <c r="AN188" s="293">
        <f>'TROISIEME TRI et BILAN'!H183</f>
        <v>0</v>
      </c>
    </row>
    <row r="189" spans="34:40" ht="24.75" customHeight="1" thickBot="1" x14ac:dyDescent="0.3">
      <c r="AH189" s="1552">
        <f>'TROISIEME TRI et BILAN'!B184</f>
        <v>0</v>
      </c>
      <c r="AI189" s="293">
        <f>'TROISIEME TRI et BILAN'!C184</f>
        <v>0</v>
      </c>
      <c r="AJ189" s="293">
        <f>'TROISIEME TRI et BILAN'!D184</f>
        <v>0</v>
      </c>
      <c r="AK189" s="293">
        <f>'TROISIEME TRI et BILAN'!E184</f>
        <v>0</v>
      </c>
      <c r="AL189" s="293">
        <f>'TROISIEME TRI et BILAN'!F184</f>
        <v>0</v>
      </c>
      <c r="AM189" s="1067">
        <f>'TROISIEME TRI et BILAN'!G184</f>
        <v>0</v>
      </c>
      <c r="AN189" s="293">
        <f>'TROISIEME TRI et BILAN'!H184</f>
        <v>0</v>
      </c>
    </row>
    <row r="190" spans="34:40" ht="24.75" customHeight="1" thickBot="1" x14ac:dyDescent="0.3">
      <c r="AH190" s="1552">
        <f>'TROISIEME TRI et BILAN'!B185</f>
        <v>0</v>
      </c>
      <c r="AI190" s="293">
        <f>'TROISIEME TRI et BILAN'!C185</f>
        <v>0</v>
      </c>
      <c r="AJ190" s="293">
        <f>'TROISIEME TRI et BILAN'!D185</f>
        <v>0</v>
      </c>
      <c r="AK190" s="293">
        <f>'TROISIEME TRI et BILAN'!E185</f>
        <v>0</v>
      </c>
      <c r="AL190" s="293">
        <f>'TROISIEME TRI et BILAN'!F185</f>
        <v>0</v>
      </c>
      <c r="AM190" s="1067">
        <f>'TROISIEME TRI et BILAN'!G185</f>
        <v>0</v>
      </c>
      <c r="AN190" s="293">
        <f>'TROISIEME TRI et BILAN'!H185</f>
        <v>0</v>
      </c>
    </row>
    <row r="191" spans="34:40" ht="24.75" customHeight="1" thickBot="1" x14ac:dyDescent="0.3">
      <c r="AH191" s="1552">
        <f>'TROISIEME TRI et BILAN'!B186</f>
        <v>0</v>
      </c>
      <c r="AI191" s="293">
        <f>'TROISIEME TRI et BILAN'!C186</f>
        <v>0</v>
      </c>
      <c r="AJ191" s="293">
        <f>'TROISIEME TRI et BILAN'!D186</f>
        <v>0</v>
      </c>
      <c r="AK191" s="293">
        <f>'TROISIEME TRI et BILAN'!E186</f>
        <v>0</v>
      </c>
      <c r="AL191" s="293">
        <f>'TROISIEME TRI et BILAN'!F186</f>
        <v>0</v>
      </c>
      <c r="AM191" s="1067">
        <f>'TROISIEME TRI et BILAN'!G186</f>
        <v>0</v>
      </c>
      <c r="AN191" s="293">
        <f>'TROISIEME TRI et BILAN'!H186</f>
        <v>0</v>
      </c>
    </row>
    <row r="192" spans="34:40" ht="24.75" customHeight="1" thickBot="1" x14ac:dyDescent="0.3">
      <c r="AH192" s="1552">
        <f>'TROISIEME TRI et BILAN'!B187</f>
        <v>0</v>
      </c>
      <c r="AI192" s="293">
        <f>'TROISIEME TRI et BILAN'!C187</f>
        <v>0</v>
      </c>
      <c r="AJ192" s="293">
        <f>'TROISIEME TRI et BILAN'!D187</f>
        <v>0</v>
      </c>
      <c r="AK192" s="293">
        <f>'TROISIEME TRI et BILAN'!E187</f>
        <v>0</v>
      </c>
      <c r="AL192" s="293">
        <f>'TROISIEME TRI et BILAN'!F187</f>
        <v>0</v>
      </c>
      <c r="AM192" s="1067">
        <f>'TROISIEME TRI et BILAN'!G187</f>
        <v>0</v>
      </c>
      <c r="AN192" s="293">
        <f>'TROISIEME TRI et BILAN'!H187</f>
        <v>0</v>
      </c>
    </row>
    <row r="193" spans="34:40" ht="24.75" customHeight="1" thickBot="1" x14ac:dyDescent="0.3">
      <c r="AH193" s="1552">
        <f>'TROISIEME TRI et BILAN'!B188</f>
        <v>0</v>
      </c>
      <c r="AI193" s="293">
        <f>'TROISIEME TRI et BILAN'!C188</f>
        <v>0</v>
      </c>
      <c r="AJ193" s="293">
        <f>'TROISIEME TRI et BILAN'!D188</f>
        <v>0</v>
      </c>
      <c r="AK193" s="293">
        <f>'TROISIEME TRI et BILAN'!E188</f>
        <v>0</v>
      </c>
      <c r="AL193" s="293">
        <f>'TROISIEME TRI et BILAN'!F188</f>
        <v>0</v>
      </c>
      <c r="AM193" s="1067">
        <f>'TROISIEME TRI et BILAN'!G188</f>
        <v>0</v>
      </c>
      <c r="AN193" s="293">
        <f>'TROISIEME TRI et BILAN'!H188</f>
        <v>0</v>
      </c>
    </row>
    <row r="194" spans="34:40" ht="24.75" customHeight="1" thickBot="1" x14ac:dyDescent="0.3">
      <c r="AH194" s="1552">
        <f>'TROISIEME TRI et BILAN'!B189</f>
        <v>0</v>
      </c>
      <c r="AI194" s="293">
        <f>'TROISIEME TRI et BILAN'!C189</f>
        <v>0</v>
      </c>
      <c r="AJ194" s="293">
        <f>'TROISIEME TRI et BILAN'!D189</f>
        <v>0</v>
      </c>
      <c r="AK194" s="293">
        <f>'TROISIEME TRI et BILAN'!E189</f>
        <v>0</v>
      </c>
      <c r="AL194" s="293">
        <f>'TROISIEME TRI et BILAN'!F189</f>
        <v>0</v>
      </c>
      <c r="AM194" s="1067">
        <f>'TROISIEME TRI et BILAN'!G189</f>
        <v>0</v>
      </c>
      <c r="AN194" s="293">
        <f>'TROISIEME TRI et BILAN'!H189</f>
        <v>0</v>
      </c>
    </row>
    <row r="195" spans="34:40" ht="24.75" customHeight="1" thickBot="1" x14ac:dyDescent="0.3">
      <c r="AH195" s="1552">
        <f>'TROISIEME TRI et BILAN'!B190</f>
        <v>0</v>
      </c>
      <c r="AI195" s="293">
        <f>'TROISIEME TRI et BILAN'!C190</f>
        <v>0</v>
      </c>
      <c r="AJ195" s="293">
        <f>'TROISIEME TRI et BILAN'!D190</f>
        <v>0</v>
      </c>
      <c r="AK195" s="293">
        <f>'TROISIEME TRI et BILAN'!E190</f>
        <v>0</v>
      </c>
      <c r="AL195" s="293">
        <f>'TROISIEME TRI et BILAN'!F190</f>
        <v>0</v>
      </c>
      <c r="AM195" s="1067">
        <f>'TROISIEME TRI et BILAN'!G190</f>
        <v>0</v>
      </c>
      <c r="AN195" s="293">
        <f>'TROISIEME TRI et BILAN'!H190</f>
        <v>0</v>
      </c>
    </row>
    <row r="196" spans="34:40" ht="24.75" customHeight="1" thickBot="1" x14ac:dyDescent="0.3">
      <c r="AH196" s="1552">
        <f>'TROISIEME TRI et BILAN'!B191</f>
        <v>0</v>
      </c>
      <c r="AI196" s="293">
        <f>'TROISIEME TRI et BILAN'!C191</f>
        <v>0</v>
      </c>
      <c r="AJ196" s="293">
        <f>'TROISIEME TRI et BILAN'!D191</f>
        <v>0</v>
      </c>
      <c r="AK196" s="293">
        <f>'TROISIEME TRI et BILAN'!E191</f>
        <v>0</v>
      </c>
      <c r="AL196" s="293">
        <f>'TROISIEME TRI et BILAN'!F191</f>
        <v>0</v>
      </c>
      <c r="AM196" s="1067">
        <f>'TROISIEME TRI et BILAN'!G191</f>
        <v>0</v>
      </c>
      <c r="AN196" s="293">
        <f>'TROISIEME TRI et BILAN'!H191</f>
        <v>0</v>
      </c>
    </row>
    <row r="197" spans="34:40" ht="24.75" customHeight="1" thickBot="1" x14ac:dyDescent="0.3">
      <c r="AH197" s="1552">
        <f>'TROISIEME TRI et BILAN'!B192</f>
        <v>0</v>
      </c>
      <c r="AI197" s="293">
        <f>'TROISIEME TRI et BILAN'!C192</f>
        <v>0</v>
      </c>
      <c r="AJ197" s="293">
        <f>'TROISIEME TRI et BILAN'!D192</f>
        <v>0</v>
      </c>
      <c r="AK197" s="293">
        <f>'TROISIEME TRI et BILAN'!E192</f>
        <v>0</v>
      </c>
      <c r="AL197" s="293">
        <f>'TROISIEME TRI et BILAN'!F192</f>
        <v>0</v>
      </c>
      <c r="AM197" s="1067">
        <f>'TROISIEME TRI et BILAN'!G192</f>
        <v>0</v>
      </c>
      <c r="AN197" s="293">
        <f>'TROISIEME TRI et BILAN'!H192</f>
        <v>0</v>
      </c>
    </row>
    <row r="198" spans="34:40" ht="24.75" customHeight="1" thickBot="1" x14ac:dyDescent="0.3">
      <c r="AH198" s="1552">
        <f>'TROISIEME TRI et BILAN'!B193</f>
        <v>0</v>
      </c>
      <c r="AI198" s="293">
        <f>'TROISIEME TRI et BILAN'!C193</f>
        <v>0</v>
      </c>
      <c r="AJ198" s="293">
        <f>'TROISIEME TRI et BILAN'!D193</f>
        <v>0</v>
      </c>
      <c r="AK198" s="293">
        <f>'TROISIEME TRI et BILAN'!E193</f>
        <v>0</v>
      </c>
      <c r="AL198" s="293">
        <f>'TROISIEME TRI et BILAN'!F193</f>
        <v>0</v>
      </c>
      <c r="AM198" s="1067">
        <f>'TROISIEME TRI et BILAN'!G193</f>
        <v>0</v>
      </c>
      <c r="AN198" s="293">
        <f>'TROISIEME TRI et BILAN'!H193</f>
        <v>0</v>
      </c>
    </row>
    <row r="199" spans="34:40" ht="24.75" customHeight="1" thickBot="1" x14ac:dyDescent="0.3">
      <c r="AH199" s="1552">
        <f>'TROISIEME TRI et BILAN'!B194</f>
        <v>0</v>
      </c>
      <c r="AI199" s="293">
        <f>'TROISIEME TRI et BILAN'!C194</f>
        <v>0</v>
      </c>
      <c r="AJ199" s="293">
        <f>'TROISIEME TRI et BILAN'!D194</f>
        <v>0</v>
      </c>
      <c r="AK199" s="293">
        <f>'TROISIEME TRI et BILAN'!E194</f>
        <v>0</v>
      </c>
      <c r="AL199" s="293">
        <f>'TROISIEME TRI et BILAN'!F194</f>
        <v>0</v>
      </c>
      <c r="AM199" s="1067">
        <f>'TROISIEME TRI et BILAN'!G194</f>
        <v>0</v>
      </c>
      <c r="AN199" s="293">
        <f>'TROISIEME TRI et BILAN'!H194</f>
        <v>0</v>
      </c>
    </row>
    <row r="200" spans="34:40" ht="24.75" customHeight="1" thickBot="1" x14ac:dyDescent="0.3">
      <c r="AH200" s="1552">
        <f>'TROISIEME TRI et BILAN'!B195</f>
        <v>0</v>
      </c>
      <c r="AI200" s="293">
        <f>'TROISIEME TRI et BILAN'!C195</f>
        <v>0</v>
      </c>
      <c r="AJ200" s="293">
        <f>'TROISIEME TRI et BILAN'!D195</f>
        <v>0</v>
      </c>
      <c r="AK200" s="293">
        <f>'TROISIEME TRI et BILAN'!E195</f>
        <v>0</v>
      </c>
      <c r="AL200" s="293">
        <f>'TROISIEME TRI et BILAN'!F195</f>
        <v>0</v>
      </c>
      <c r="AM200" s="1067">
        <f>'TROISIEME TRI et BILAN'!G195</f>
        <v>0</v>
      </c>
      <c r="AN200" s="293">
        <f>'TROISIEME TRI et BILAN'!H195</f>
        <v>0</v>
      </c>
    </row>
    <row r="201" spans="34:40" ht="24.75" customHeight="1" thickBot="1" x14ac:dyDescent="0.3">
      <c r="AH201" s="1552">
        <f>'TROISIEME TRI et BILAN'!B196</f>
        <v>0</v>
      </c>
      <c r="AI201" s="293">
        <f>'TROISIEME TRI et BILAN'!C196</f>
        <v>0</v>
      </c>
      <c r="AJ201" s="293">
        <f>'TROISIEME TRI et BILAN'!D196</f>
        <v>0</v>
      </c>
      <c r="AK201" s="293">
        <f>'TROISIEME TRI et BILAN'!E196</f>
        <v>0</v>
      </c>
      <c r="AL201" s="293">
        <f>'TROISIEME TRI et BILAN'!F196</f>
        <v>0</v>
      </c>
      <c r="AM201" s="1067">
        <f>'TROISIEME TRI et BILAN'!G196</f>
        <v>0</v>
      </c>
      <c r="AN201" s="293">
        <f>'TROISIEME TRI et BILAN'!H196</f>
        <v>0</v>
      </c>
    </row>
    <row r="202" spans="34:40" ht="30.75" customHeight="1" thickBot="1" x14ac:dyDescent="0.3">
      <c r="AH202" s="684" t="s">
        <v>1</v>
      </c>
      <c r="AI202" s="975" t="s">
        <v>119</v>
      </c>
      <c r="AJ202" s="975" t="s">
        <v>120</v>
      </c>
      <c r="AK202" s="975" t="s">
        <v>121</v>
      </c>
      <c r="AL202" s="975" t="s">
        <v>122</v>
      </c>
      <c r="AM202" s="975" t="s">
        <v>123</v>
      </c>
      <c r="AN202" s="975" t="s">
        <v>124</v>
      </c>
    </row>
    <row r="203" spans="34:40" ht="30.75" customHeight="1" thickBot="1" x14ac:dyDescent="0.3">
      <c r="AH203" s="1552">
        <f>'TROISIEME TRI et BILAN'!B198</f>
        <v>0</v>
      </c>
      <c r="AI203" s="293">
        <f>'TROISIEME TRI et BILAN'!C198</f>
        <v>0</v>
      </c>
      <c r="AJ203" s="293">
        <f>'TROISIEME TRI et BILAN'!D198</f>
        <v>0</v>
      </c>
      <c r="AK203" s="293">
        <f>'TROISIEME TRI et BILAN'!E198</f>
        <v>0</v>
      </c>
      <c r="AL203" s="293">
        <f>'TROISIEME TRI et BILAN'!F198</f>
        <v>0</v>
      </c>
      <c r="AM203" s="1067">
        <f>'TROISIEME TRI et BILAN'!G198</f>
        <v>0</v>
      </c>
      <c r="AN203" s="293">
        <f>'TROISIEME TRI et BILAN'!H198</f>
        <v>0</v>
      </c>
    </row>
    <row r="204" spans="34:40" ht="30.75" customHeight="1" thickBot="1" x14ac:dyDescent="0.3">
      <c r="AH204" s="1552">
        <f>'TROISIEME TRI et BILAN'!B199</f>
        <v>0</v>
      </c>
      <c r="AI204" s="293">
        <f>'TROISIEME TRI et BILAN'!C199</f>
        <v>0</v>
      </c>
      <c r="AJ204" s="293">
        <f>'TROISIEME TRI et BILAN'!D199</f>
        <v>0</v>
      </c>
      <c r="AK204" s="293">
        <f>'TROISIEME TRI et BILAN'!E199</f>
        <v>0</v>
      </c>
      <c r="AL204" s="293">
        <f>'TROISIEME TRI et BILAN'!F199</f>
        <v>0</v>
      </c>
      <c r="AM204" s="1067">
        <f>'TROISIEME TRI et BILAN'!G199</f>
        <v>0</v>
      </c>
      <c r="AN204" s="293">
        <f>'TROISIEME TRI et BILAN'!H199</f>
        <v>0</v>
      </c>
    </row>
    <row r="205" spans="34:40" ht="30.75" customHeight="1" thickBot="1" x14ac:dyDescent="0.3">
      <c r="AH205" s="1552">
        <f>'TROISIEME TRI et BILAN'!B200</f>
        <v>0</v>
      </c>
      <c r="AI205" s="293">
        <f>'TROISIEME TRI et BILAN'!C200</f>
        <v>0</v>
      </c>
      <c r="AJ205" s="293">
        <f>'TROISIEME TRI et BILAN'!D200</f>
        <v>0</v>
      </c>
      <c r="AK205" s="293">
        <f>'TROISIEME TRI et BILAN'!E200</f>
        <v>0</v>
      </c>
      <c r="AL205" s="293">
        <f>'TROISIEME TRI et BILAN'!F200</f>
        <v>0</v>
      </c>
      <c r="AM205" s="1067">
        <f>'TROISIEME TRI et BILAN'!G200</f>
        <v>0</v>
      </c>
      <c r="AN205" s="293">
        <f>'TROISIEME TRI et BILAN'!H200</f>
        <v>0</v>
      </c>
    </row>
    <row r="206" spans="34:40" ht="30.75" customHeight="1" thickBot="1" x14ac:dyDescent="0.3">
      <c r="AH206" s="1552">
        <f>'TROISIEME TRI et BILAN'!B201</f>
        <v>0</v>
      </c>
      <c r="AI206" s="293">
        <f>'TROISIEME TRI et BILAN'!C201</f>
        <v>0</v>
      </c>
      <c r="AJ206" s="293">
        <f>'TROISIEME TRI et BILAN'!D201</f>
        <v>0</v>
      </c>
      <c r="AK206" s="293">
        <f>'TROISIEME TRI et BILAN'!E201</f>
        <v>0</v>
      </c>
      <c r="AL206" s="293">
        <f>'TROISIEME TRI et BILAN'!F201</f>
        <v>0</v>
      </c>
      <c r="AM206" s="1067">
        <f>'TROISIEME TRI et BILAN'!G201</f>
        <v>0</v>
      </c>
      <c r="AN206" s="293">
        <f>'TROISIEME TRI et BILAN'!H201</f>
        <v>0</v>
      </c>
    </row>
    <row r="207" spans="34:40" ht="30.75" customHeight="1" thickBot="1" x14ac:dyDescent="0.3">
      <c r="AH207" s="1552">
        <f>'TROISIEME TRI et BILAN'!B202</f>
        <v>0</v>
      </c>
      <c r="AI207" s="293">
        <f>'TROISIEME TRI et BILAN'!C202</f>
        <v>0</v>
      </c>
      <c r="AJ207" s="293">
        <f>'TROISIEME TRI et BILAN'!D202</f>
        <v>0</v>
      </c>
      <c r="AK207" s="293">
        <f>'TROISIEME TRI et BILAN'!E202</f>
        <v>0</v>
      </c>
      <c r="AL207" s="293">
        <f>'TROISIEME TRI et BILAN'!F202</f>
        <v>0</v>
      </c>
      <c r="AM207" s="1067">
        <f>'TROISIEME TRI et BILAN'!G202</f>
        <v>0</v>
      </c>
      <c r="AN207" s="293">
        <f>'TROISIEME TRI et BILAN'!H202</f>
        <v>0</v>
      </c>
    </row>
    <row r="208" spans="34:40" ht="30.75" customHeight="1" thickBot="1" x14ac:dyDescent="0.3">
      <c r="AH208" s="1552">
        <f>'TROISIEME TRI et BILAN'!B203</f>
        <v>0</v>
      </c>
      <c r="AI208" s="293">
        <f>'TROISIEME TRI et BILAN'!C203</f>
        <v>0</v>
      </c>
      <c r="AJ208" s="293">
        <f>'TROISIEME TRI et BILAN'!D203</f>
        <v>0</v>
      </c>
      <c r="AK208" s="293">
        <f>'TROISIEME TRI et BILAN'!E203</f>
        <v>0</v>
      </c>
      <c r="AL208" s="293">
        <f>'TROISIEME TRI et BILAN'!F203</f>
        <v>0</v>
      </c>
      <c r="AM208" s="1067">
        <f>'TROISIEME TRI et BILAN'!G203</f>
        <v>0</v>
      </c>
      <c r="AN208" s="293">
        <f>'TROISIEME TRI et BILAN'!H203</f>
        <v>0</v>
      </c>
    </row>
    <row r="209" spans="34:40" ht="30.75" customHeight="1" thickBot="1" x14ac:dyDescent="0.3">
      <c r="AH209" s="1552">
        <f>'TROISIEME TRI et BILAN'!B204</f>
        <v>0</v>
      </c>
      <c r="AI209" s="293">
        <f>'TROISIEME TRI et BILAN'!C204</f>
        <v>0</v>
      </c>
      <c r="AJ209" s="293">
        <f>'TROISIEME TRI et BILAN'!D204</f>
        <v>0</v>
      </c>
      <c r="AK209" s="293">
        <f>'TROISIEME TRI et BILAN'!E204</f>
        <v>0</v>
      </c>
      <c r="AL209" s="293">
        <f>'TROISIEME TRI et BILAN'!F204</f>
        <v>0</v>
      </c>
      <c r="AM209" s="1067">
        <f>'TROISIEME TRI et BILAN'!G204</f>
        <v>0</v>
      </c>
      <c r="AN209" s="293">
        <f>'TROISIEME TRI et BILAN'!H204</f>
        <v>0</v>
      </c>
    </row>
    <row r="210" spans="34:40" ht="30.75" customHeight="1" thickBot="1" x14ac:dyDescent="0.3">
      <c r="AH210" s="1552">
        <f>'TROISIEME TRI et BILAN'!B205</f>
        <v>0</v>
      </c>
      <c r="AI210" s="293">
        <f>'TROISIEME TRI et BILAN'!C205</f>
        <v>0</v>
      </c>
      <c r="AJ210" s="293">
        <f>'TROISIEME TRI et BILAN'!D205</f>
        <v>0</v>
      </c>
      <c r="AK210" s="293">
        <f>'TROISIEME TRI et BILAN'!E205</f>
        <v>0</v>
      </c>
      <c r="AL210" s="293">
        <f>'TROISIEME TRI et BILAN'!F205</f>
        <v>0</v>
      </c>
      <c r="AM210" s="1067">
        <f>'TROISIEME TRI et BILAN'!G205</f>
        <v>0</v>
      </c>
      <c r="AN210" s="293">
        <f>'TROISIEME TRI et BILAN'!H205</f>
        <v>0</v>
      </c>
    </row>
    <row r="211" spans="34:40" ht="30.75" customHeight="1" thickBot="1" x14ac:dyDescent="0.3">
      <c r="AH211" s="1552">
        <f>'TROISIEME TRI et BILAN'!B206</f>
        <v>0</v>
      </c>
      <c r="AI211" s="293">
        <f>'TROISIEME TRI et BILAN'!C206</f>
        <v>0</v>
      </c>
      <c r="AJ211" s="293">
        <f>'TROISIEME TRI et BILAN'!D206</f>
        <v>0</v>
      </c>
      <c r="AK211" s="293">
        <f>'TROISIEME TRI et BILAN'!E206</f>
        <v>0</v>
      </c>
      <c r="AL211" s="293">
        <f>'TROISIEME TRI et BILAN'!F206</f>
        <v>0</v>
      </c>
      <c r="AM211" s="1067">
        <f>'TROISIEME TRI et BILAN'!G206</f>
        <v>0</v>
      </c>
      <c r="AN211" s="293">
        <f>'TROISIEME TRI et BILAN'!H206</f>
        <v>0</v>
      </c>
    </row>
    <row r="212" spans="34:40" ht="30.75" customHeight="1" thickBot="1" x14ac:dyDescent="0.3">
      <c r="AH212" s="1552">
        <f>'TROISIEME TRI et BILAN'!B207</f>
        <v>0</v>
      </c>
      <c r="AI212" s="293">
        <f>'TROISIEME TRI et BILAN'!C207</f>
        <v>0</v>
      </c>
      <c r="AJ212" s="293">
        <f>'TROISIEME TRI et BILAN'!D207</f>
        <v>0</v>
      </c>
      <c r="AK212" s="293">
        <f>'TROISIEME TRI et BILAN'!E207</f>
        <v>0</v>
      </c>
      <c r="AL212" s="293">
        <f>'TROISIEME TRI et BILAN'!F207</f>
        <v>0</v>
      </c>
      <c r="AM212" s="1067">
        <f>'TROISIEME TRI et BILAN'!G207</f>
        <v>0</v>
      </c>
      <c r="AN212" s="293">
        <f>'TROISIEME TRI et BILAN'!H207</f>
        <v>0</v>
      </c>
    </row>
    <row r="213" spans="34:40" ht="30.75" customHeight="1" thickBot="1" x14ac:dyDescent="0.3">
      <c r="AH213" s="1552">
        <f>'TROISIEME TRI et BILAN'!B208</f>
        <v>0</v>
      </c>
      <c r="AI213" s="293">
        <f>'TROISIEME TRI et BILAN'!C208</f>
        <v>0</v>
      </c>
      <c r="AJ213" s="293">
        <f>'TROISIEME TRI et BILAN'!D208</f>
        <v>0</v>
      </c>
      <c r="AK213" s="293">
        <f>'TROISIEME TRI et BILAN'!E208</f>
        <v>0</v>
      </c>
      <c r="AL213" s="293">
        <f>'TROISIEME TRI et BILAN'!F208</f>
        <v>0</v>
      </c>
      <c r="AM213" s="1067">
        <f>'TROISIEME TRI et BILAN'!G208</f>
        <v>0</v>
      </c>
      <c r="AN213" s="293">
        <f>'TROISIEME TRI et BILAN'!H208</f>
        <v>0</v>
      </c>
    </row>
    <row r="214" spans="34:40" ht="30.75" customHeight="1" thickBot="1" x14ac:dyDescent="0.3">
      <c r="AH214" s="1552">
        <f>'TROISIEME TRI et BILAN'!B209</f>
        <v>0</v>
      </c>
      <c r="AI214" s="293">
        <f>'TROISIEME TRI et BILAN'!C209</f>
        <v>0</v>
      </c>
      <c r="AJ214" s="293">
        <f>'TROISIEME TRI et BILAN'!D209</f>
        <v>0</v>
      </c>
      <c r="AK214" s="293">
        <f>'TROISIEME TRI et BILAN'!E209</f>
        <v>0</v>
      </c>
      <c r="AL214" s="293">
        <f>'TROISIEME TRI et BILAN'!F209</f>
        <v>0</v>
      </c>
      <c r="AM214" s="1067">
        <f>'TROISIEME TRI et BILAN'!G209</f>
        <v>0</v>
      </c>
      <c r="AN214" s="293">
        <f>'TROISIEME TRI et BILAN'!H209</f>
        <v>0</v>
      </c>
    </row>
    <row r="215" spans="34:40" ht="30.75" customHeight="1" thickBot="1" x14ac:dyDescent="0.3">
      <c r="AH215" s="1552">
        <f>'TROISIEME TRI et BILAN'!B210</f>
        <v>0</v>
      </c>
      <c r="AI215" s="293">
        <f>'TROISIEME TRI et BILAN'!C210</f>
        <v>0</v>
      </c>
      <c r="AJ215" s="293">
        <f>'TROISIEME TRI et BILAN'!D210</f>
        <v>0</v>
      </c>
      <c r="AK215" s="293">
        <f>'TROISIEME TRI et BILAN'!E210</f>
        <v>0</v>
      </c>
      <c r="AL215" s="293">
        <f>'TROISIEME TRI et BILAN'!F210</f>
        <v>0</v>
      </c>
      <c r="AM215" s="1067">
        <f>'TROISIEME TRI et BILAN'!G210</f>
        <v>0</v>
      </c>
      <c r="AN215" s="293">
        <f>'TROISIEME TRI et BILAN'!H210</f>
        <v>0</v>
      </c>
    </row>
    <row r="216" spans="34:40" ht="30.75" customHeight="1" thickBot="1" x14ac:dyDescent="0.3">
      <c r="AH216" s="1552">
        <f>'TROISIEME TRI et BILAN'!B211</f>
        <v>0</v>
      </c>
      <c r="AI216" s="293">
        <f>'TROISIEME TRI et BILAN'!C211</f>
        <v>0</v>
      </c>
      <c r="AJ216" s="293">
        <f>'TROISIEME TRI et BILAN'!D211</f>
        <v>0</v>
      </c>
      <c r="AK216" s="293">
        <f>'TROISIEME TRI et BILAN'!E211</f>
        <v>0</v>
      </c>
      <c r="AL216" s="293">
        <f>'TROISIEME TRI et BILAN'!F211</f>
        <v>0</v>
      </c>
      <c r="AM216" s="1067">
        <f>'TROISIEME TRI et BILAN'!G211</f>
        <v>0</v>
      </c>
      <c r="AN216" s="293">
        <f>'TROISIEME TRI et BILAN'!H211</f>
        <v>0</v>
      </c>
    </row>
    <row r="217" spans="34:40" ht="30.75" customHeight="1" thickBot="1" x14ac:dyDescent="0.3">
      <c r="AH217" s="1552">
        <f>'TROISIEME TRI et BILAN'!B212</f>
        <v>0</v>
      </c>
      <c r="AI217" s="293">
        <f>'TROISIEME TRI et BILAN'!C212</f>
        <v>0</v>
      </c>
      <c r="AJ217" s="293">
        <f>'TROISIEME TRI et BILAN'!D212</f>
        <v>0</v>
      </c>
      <c r="AK217" s="293">
        <f>'TROISIEME TRI et BILAN'!E212</f>
        <v>0</v>
      </c>
      <c r="AL217" s="293">
        <f>'TROISIEME TRI et BILAN'!F212</f>
        <v>0</v>
      </c>
      <c r="AM217" s="1067">
        <f>'TROISIEME TRI et BILAN'!G212</f>
        <v>0</v>
      </c>
      <c r="AN217" s="293">
        <f>'TROISIEME TRI et BILAN'!H212</f>
        <v>0</v>
      </c>
    </row>
    <row r="218" spans="34:40" ht="30.75" customHeight="1" thickBot="1" x14ac:dyDescent="0.3">
      <c r="AH218" s="1552">
        <f>'TROISIEME TRI et BILAN'!B213</f>
        <v>0</v>
      </c>
      <c r="AI218" s="293">
        <f>'TROISIEME TRI et BILAN'!C213</f>
        <v>0</v>
      </c>
      <c r="AJ218" s="293">
        <f>'TROISIEME TRI et BILAN'!D213</f>
        <v>0</v>
      </c>
      <c r="AK218" s="293">
        <f>'TROISIEME TRI et BILAN'!E213</f>
        <v>0</v>
      </c>
      <c r="AL218" s="293">
        <f>'TROISIEME TRI et BILAN'!F213</f>
        <v>0</v>
      </c>
      <c r="AM218" s="1067">
        <f>'TROISIEME TRI et BILAN'!G213</f>
        <v>0</v>
      </c>
      <c r="AN218" s="293">
        <f>'TROISIEME TRI et BILAN'!H213</f>
        <v>0</v>
      </c>
    </row>
    <row r="219" spans="34:40" ht="30.75" customHeight="1" thickBot="1" x14ac:dyDescent="0.3">
      <c r="AH219" s="1552">
        <f>'TROISIEME TRI et BILAN'!B214</f>
        <v>0</v>
      </c>
      <c r="AI219" s="293">
        <f>'TROISIEME TRI et BILAN'!C214</f>
        <v>0</v>
      </c>
      <c r="AJ219" s="293">
        <f>'TROISIEME TRI et BILAN'!D214</f>
        <v>0</v>
      </c>
      <c r="AK219" s="293">
        <f>'TROISIEME TRI et BILAN'!E214</f>
        <v>0</v>
      </c>
      <c r="AL219" s="293">
        <f>'TROISIEME TRI et BILAN'!F214</f>
        <v>0</v>
      </c>
      <c r="AM219" s="1067">
        <f>'TROISIEME TRI et BILAN'!G214</f>
        <v>0</v>
      </c>
      <c r="AN219" s="293">
        <f>'TROISIEME TRI et BILAN'!H214</f>
        <v>0</v>
      </c>
    </row>
    <row r="220" spans="34:40" ht="30.75" customHeight="1" thickBot="1" x14ac:dyDescent="0.3">
      <c r="AH220" s="1550">
        <f>'TROISIEME TRI et BILAN'!B215</f>
        <v>0</v>
      </c>
      <c r="AI220" s="342">
        <f>'TROISIEME TRI et BILAN'!C215</f>
        <v>0</v>
      </c>
      <c r="AJ220" s="342">
        <f>'TROISIEME TRI et BILAN'!D215</f>
        <v>0</v>
      </c>
      <c r="AK220" s="342">
        <f>'TROISIEME TRI et BILAN'!E215</f>
        <v>0</v>
      </c>
      <c r="AL220" s="342">
        <f>'TROISIEME TRI et BILAN'!F215</f>
        <v>0</v>
      </c>
      <c r="AM220" s="1785">
        <f>'TROISIEME TRI et BILAN'!G215</f>
        <v>0</v>
      </c>
      <c r="AN220" s="342">
        <f>'TROISIEME TRI et BILAN'!H215</f>
        <v>0</v>
      </c>
    </row>
    <row r="221" spans="34:40" ht="30.75" customHeight="1" thickBot="1" x14ac:dyDescent="0.3">
      <c r="AH221" s="1552">
        <f>'TROISIEME TRI et BILAN'!B216</f>
        <v>0</v>
      </c>
      <c r="AI221" s="293">
        <f>'TROISIEME TRI et BILAN'!C216</f>
        <v>0</v>
      </c>
      <c r="AJ221" s="293">
        <f>'TROISIEME TRI et BILAN'!D216</f>
        <v>0</v>
      </c>
      <c r="AK221" s="293">
        <f>'TROISIEME TRI et BILAN'!E216</f>
        <v>0</v>
      </c>
      <c r="AL221" s="293">
        <f>'TROISIEME TRI et BILAN'!F216</f>
        <v>0</v>
      </c>
      <c r="AM221" s="1067">
        <f>'TROISIEME TRI et BILAN'!G216</f>
        <v>0</v>
      </c>
      <c r="AN221" s="293">
        <f>'TROISIEME TRI et BILAN'!H216</f>
        <v>0</v>
      </c>
    </row>
    <row r="222" spans="34:40" ht="30.75" customHeight="1" thickBot="1" x14ac:dyDescent="0.3">
      <c r="AH222" s="1787"/>
      <c r="AI222" s="1782"/>
      <c r="AJ222" s="1782"/>
      <c r="AK222" s="1782"/>
      <c r="AL222" s="1782"/>
      <c r="AM222" s="1783"/>
      <c r="AN222" s="1782"/>
    </row>
    <row r="223" spans="34:40" ht="30.75" customHeight="1" thickBot="1" x14ac:dyDescent="0.3">
      <c r="AH223" s="1787"/>
      <c r="AI223" s="1203" t="s">
        <v>91</v>
      </c>
      <c r="AJ223" s="2042">
        <f>'TROISIEME TRI et BILAN'!C223</f>
        <v>0</v>
      </c>
      <c r="AK223" s="2043"/>
      <c r="AL223" s="2043"/>
      <c r="AM223" s="2043"/>
      <c r="AN223" s="2044"/>
    </row>
    <row r="224" spans="34:40" ht="30.75" customHeight="1" x14ac:dyDescent="0.25">
      <c r="AH224" s="1787"/>
      <c r="AI224" s="1782"/>
      <c r="AJ224" s="2045"/>
      <c r="AK224" s="2046"/>
      <c r="AL224" s="2046"/>
      <c r="AM224" s="2046"/>
      <c r="AN224" s="2047"/>
    </row>
    <row r="225" spans="34:48" ht="30.75" customHeight="1" x14ac:dyDescent="0.25">
      <c r="AH225" s="1787"/>
      <c r="AI225" s="1782"/>
      <c r="AJ225" s="2045"/>
      <c r="AK225" s="2046"/>
      <c r="AL225" s="2046"/>
      <c r="AM225" s="2046"/>
      <c r="AN225" s="2047"/>
    </row>
    <row r="226" spans="34:48" ht="30.75" customHeight="1" thickBot="1" x14ac:dyDescent="0.3">
      <c r="AH226" s="1787"/>
      <c r="AI226" s="1782"/>
      <c r="AJ226" s="2048"/>
      <c r="AK226" s="2049"/>
      <c r="AL226" s="2049"/>
      <c r="AM226" s="2049"/>
      <c r="AN226" s="2050"/>
    </row>
    <row r="227" spans="34:48" x14ac:dyDescent="0.25">
      <c r="AO227" s="666"/>
    </row>
    <row r="228" spans="34:48" ht="22.5" x14ac:dyDescent="0.4">
      <c r="AP228" s="681" t="s">
        <v>783</v>
      </c>
      <c r="AQ228" s="682"/>
      <c r="AR228" s="682"/>
      <c r="AS228" s="682"/>
      <c r="AT228" s="682"/>
      <c r="AU228" s="682"/>
      <c r="AV228" s="680">
        <v>6</v>
      </c>
    </row>
    <row r="229" spans="34:48" ht="23.25" thickBot="1" x14ac:dyDescent="0.45">
      <c r="AP229" s="681"/>
      <c r="AQ229" s="682"/>
      <c r="AR229" s="682"/>
      <c r="AS229" s="682"/>
      <c r="AT229" s="682"/>
      <c r="AU229" s="682"/>
      <c r="AV229" s="682"/>
    </row>
    <row r="230" spans="34:48" ht="41.25" thickBot="1" x14ac:dyDescent="0.3">
      <c r="AP230" s="684" t="s">
        <v>1</v>
      </c>
      <c r="AQ230" s="684" t="s">
        <v>119</v>
      </c>
      <c r="AR230" s="684" t="s">
        <v>120</v>
      </c>
      <c r="AS230" s="684" t="s">
        <v>121</v>
      </c>
      <c r="AT230" s="684" t="s">
        <v>122</v>
      </c>
      <c r="AU230" s="684" t="s">
        <v>123</v>
      </c>
      <c r="AV230" s="684" t="s">
        <v>124</v>
      </c>
    </row>
    <row r="231" spans="34:48" ht="21.75" customHeight="1" thickBot="1" x14ac:dyDescent="0.3">
      <c r="AP231" s="1552">
        <f>'TROISIEME TRI et BILAN'!B231</f>
        <v>0</v>
      </c>
      <c r="AQ231" s="293">
        <f>'TROISIEME TRI et BILAN'!C231</f>
        <v>0</v>
      </c>
      <c r="AR231" s="293">
        <f>'TROISIEME TRI et BILAN'!D231</f>
        <v>0</v>
      </c>
      <c r="AS231" s="293">
        <f>'TROISIEME TRI et BILAN'!E231</f>
        <v>0</v>
      </c>
      <c r="AT231" s="293">
        <f>'TROISIEME TRI et BILAN'!F231</f>
        <v>0</v>
      </c>
      <c r="AU231" s="1067">
        <f>'TROISIEME TRI et BILAN'!G231</f>
        <v>0</v>
      </c>
      <c r="AV231" s="293">
        <f>'TROISIEME TRI et BILAN'!H231</f>
        <v>0</v>
      </c>
    </row>
    <row r="232" spans="34:48" ht="21.75" customHeight="1" thickBot="1" x14ac:dyDescent="0.3">
      <c r="AP232" s="1552">
        <f>'TROISIEME TRI et BILAN'!B232</f>
        <v>0</v>
      </c>
      <c r="AQ232" s="293">
        <f>'TROISIEME TRI et BILAN'!C232</f>
        <v>0</v>
      </c>
      <c r="AR232" s="293">
        <f>'TROISIEME TRI et BILAN'!D232</f>
        <v>0</v>
      </c>
      <c r="AS232" s="293">
        <f>'TROISIEME TRI et BILAN'!E232</f>
        <v>0</v>
      </c>
      <c r="AT232" s="293">
        <f>'TROISIEME TRI et BILAN'!F232</f>
        <v>0</v>
      </c>
      <c r="AU232" s="1067">
        <f>'TROISIEME TRI et BILAN'!G232</f>
        <v>0</v>
      </c>
      <c r="AV232" s="293">
        <f>'TROISIEME TRI et BILAN'!H232</f>
        <v>0</v>
      </c>
    </row>
    <row r="233" spans="34:48" ht="21.75" customHeight="1" thickBot="1" x14ac:dyDescent="0.3">
      <c r="AP233" s="1552">
        <f>'TROISIEME TRI et BILAN'!B233</f>
        <v>0</v>
      </c>
      <c r="AQ233" s="293">
        <f>'TROISIEME TRI et BILAN'!C233</f>
        <v>0</v>
      </c>
      <c r="AR233" s="293">
        <f>'TROISIEME TRI et BILAN'!D233</f>
        <v>0</v>
      </c>
      <c r="AS233" s="293">
        <f>'TROISIEME TRI et BILAN'!E233</f>
        <v>0</v>
      </c>
      <c r="AT233" s="293">
        <f>'TROISIEME TRI et BILAN'!F233</f>
        <v>0</v>
      </c>
      <c r="AU233" s="1067">
        <f>'TROISIEME TRI et BILAN'!G233</f>
        <v>0</v>
      </c>
      <c r="AV233" s="293">
        <f>'TROISIEME TRI et BILAN'!H233</f>
        <v>0</v>
      </c>
    </row>
    <row r="234" spans="34:48" ht="21.75" customHeight="1" thickBot="1" x14ac:dyDescent="0.3">
      <c r="AP234" s="1552">
        <f>'TROISIEME TRI et BILAN'!B234</f>
        <v>0</v>
      </c>
      <c r="AQ234" s="293">
        <f>'TROISIEME TRI et BILAN'!C234</f>
        <v>0</v>
      </c>
      <c r="AR234" s="293">
        <f>'TROISIEME TRI et BILAN'!D234</f>
        <v>0</v>
      </c>
      <c r="AS234" s="293">
        <f>'TROISIEME TRI et BILAN'!E234</f>
        <v>0</v>
      </c>
      <c r="AT234" s="293">
        <f>'TROISIEME TRI et BILAN'!F234</f>
        <v>0</v>
      </c>
      <c r="AU234" s="1067">
        <f>'TROISIEME TRI et BILAN'!G234</f>
        <v>0</v>
      </c>
      <c r="AV234" s="293">
        <f>'TROISIEME TRI et BILAN'!H234</f>
        <v>0</v>
      </c>
    </row>
    <row r="235" spans="34:48" ht="21.75" customHeight="1" thickBot="1" x14ac:dyDescent="0.3">
      <c r="AP235" s="1552">
        <f>'TROISIEME TRI et BILAN'!B235</f>
        <v>0</v>
      </c>
      <c r="AQ235" s="293">
        <f>'TROISIEME TRI et BILAN'!C235</f>
        <v>0</v>
      </c>
      <c r="AR235" s="293">
        <f>'TROISIEME TRI et BILAN'!D235</f>
        <v>0</v>
      </c>
      <c r="AS235" s="293">
        <f>'TROISIEME TRI et BILAN'!E235</f>
        <v>0</v>
      </c>
      <c r="AT235" s="293">
        <f>'TROISIEME TRI et BILAN'!F235</f>
        <v>0</v>
      </c>
      <c r="AU235" s="1067">
        <f>'TROISIEME TRI et BILAN'!G235</f>
        <v>0</v>
      </c>
      <c r="AV235" s="293">
        <f>'TROISIEME TRI et BILAN'!H235</f>
        <v>0</v>
      </c>
    </row>
    <row r="236" spans="34:48" ht="21.75" customHeight="1" thickBot="1" x14ac:dyDescent="0.3">
      <c r="AP236" s="1552">
        <f>'TROISIEME TRI et BILAN'!B236</f>
        <v>0</v>
      </c>
      <c r="AQ236" s="293">
        <f>'TROISIEME TRI et BILAN'!C236</f>
        <v>0</v>
      </c>
      <c r="AR236" s="293">
        <f>'TROISIEME TRI et BILAN'!D236</f>
        <v>0</v>
      </c>
      <c r="AS236" s="293">
        <f>'TROISIEME TRI et BILAN'!E236</f>
        <v>0</v>
      </c>
      <c r="AT236" s="293">
        <f>'TROISIEME TRI et BILAN'!F236</f>
        <v>0</v>
      </c>
      <c r="AU236" s="1067">
        <f>'TROISIEME TRI et BILAN'!G236</f>
        <v>0</v>
      </c>
      <c r="AV236" s="293">
        <f>'TROISIEME TRI et BILAN'!H236</f>
        <v>0</v>
      </c>
    </row>
    <row r="237" spans="34:48" ht="21.75" customHeight="1" thickBot="1" x14ac:dyDescent="0.3">
      <c r="AP237" s="1552">
        <f>'TROISIEME TRI et BILAN'!B237</f>
        <v>0</v>
      </c>
      <c r="AQ237" s="293">
        <f>'TROISIEME TRI et BILAN'!C237</f>
        <v>0</v>
      </c>
      <c r="AR237" s="293">
        <f>'TROISIEME TRI et BILAN'!D237</f>
        <v>0</v>
      </c>
      <c r="AS237" s="293">
        <f>'TROISIEME TRI et BILAN'!E237</f>
        <v>0</v>
      </c>
      <c r="AT237" s="293">
        <f>'TROISIEME TRI et BILAN'!F237</f>
        <v>0</v>
      </c>
      <c r="AU237" s="1067">
        <f>'TROISIEME TRI et BILAN'!G237</f>
        <v>0</v>
      </c>
      <c r="AV237" s="293">
        <f>'TROISIEME TRI et BILAN'!H237</f>
        <v>0</v>
      </c>
    </row>
    <row r="238" spans="34:48" ht="21.75" customHeight="1" thickBot="1" x14ac:dyDescent="0.3">
      <c r="AP238" s="1552">
        <f>'TROISIEME TRI et BILAN'!B238</f>
        <v>0</v>
      </c>
      <c r="AQ238" s="293">
        <f>'TROISIEME TRI et BILAN'!C238</f>
        <v>0</v>
      </c>
      <c r="AR238" s="293">
        <f>'TROISIEME TRI et BILAN'!D238</f>
        <v>0</v>
      </c>
      <c r="AS238" s="293">
        <f>'TROISIEME TRI et BILAN'!E238</f>
        <v>0</v>
      </c>
      <c r="AT238" s="293">
        <f>'TROISIEME TRI et BILAN'!F238</f>
        <v>0</v>
      </c>
      <c r="AU238" s="1067">
        <f>'TROISIEME TRI et BILAN'!G238</f>
        <v>0</v>
      </c>
      <c r="AV238" s="293">
        <f>'TROISIEME TRI et BILAN'!H238</f>
        <v>0</v>
      </c>
    </row>
    <row r="239" spans="34:48" ht="21.75" customHeight="1" thickBot="1" x14ac:dyDescent="0.3">
      <c r="AP239" s="1552">
        <f>'TROISIEME TRI et BILAN'!B239</f>
        <v>0</v>
      </c>
      <c r="AQ239" s="293">
        <f>'TROISIEME TRI et BILAN'!C239</f>
        <v>0</v>
      </c>
      <c r="AR239" s="293">
        <f>'TROISIEME TRI et BILAN'!D239</f>
        <v>0</v>
      </c>
      <c r="AS239" s="293">
        <f>'TROISIEME TRI et BILAN'!E239</f>
        <v>0</v>
      </c>
      <c r="AT239" s="293">
        <f>'TROISIEME TRI et BILAN'!F239</f>
        <v>0</v>
      </c>
      <c r="AU239" s="1067">
        <f>'TROISIEME TRI et BILAN'!G239</f>
        <v>0</v>
      </c>
      <c r="AV239" s="293">
        <f>'TROISIEME TRI et BILAN'!H239</f>
        <v>0</v>
      </c>
    </row>
    <row r="240" spans="34:48" ht="21.75" customHeight="1" thickBot="1" x14ac:dyDescent="0.3">
      <c r="AP240" s="1552">
        <f>'TROISIEME TRI et BILAN'!B240</f>
        <v>0</v>
      </c>
      <c r="AQ240" s="293">
        <f>'TROISIEME TRI et BILAN'!C240</f>
        <v>0</v>
      </c>
      <c r="AR240" s="293">
        <f>'TROISIEME TRI et BILAN'!D240</f>
        <v>0</v>
      </c>
      <c r="AS240" s="293">
        <f>'TROISIEME TRI et BILAN'!E240</f>
        <v>0</v>
      </c>
      <c r="AT240" s="293">
        <f>'TROISIEME TRI et BILAN'!F240</f>
        <v>0</v>
      </c>
      <c r="AU240" s="1067">
        <f>'TROISIEME TRI et BILAN'!G240</f>
        <v>0</v>
      </c>
      <c r="AV240" s="293">
        <f>'TROISIEME TRI et BILAN'!H240</f>
        <v>0</v>
      </c>
    </row>
    <row r="241" spans="42:48" ht="21.75" customHeight="1" thickBot="1" x14ac:dyDescent="0.3">
      <c r="AP241" s="1552">
        <f>'TROISIEME TRI et BILAN'!B241</f>
        <v>0</v>
      </c>
      <c r="AQ241" s="293">
        <f>'TROISIEME TRI et BILAN'!C241</f>
        <v>0</v>
      </c>
      <c r="AR241" s="293">
        <f>'TROISIEME TRI et BILAN'!D241</f>
        <v>0</v>
      </c>
      <c r="AS241" s="293">
        <f>'TROISIEME TRI et BILAN'!E241</f>
        <v>0</v>
      </c>
      <c r="AT241" s="293">
        <f>'TROISIEME TRI et BILAN'!F241</f>
        <v>0</v>
      </c>
      <c r="AU241" s="1067">
        <f>'TROISIEME TRI et BILAN'!G241</f>
        <v>0</v>
      </c>
      <c r="AV241" s="293">
        <f>'TROISIEME TRI et BILAN'!H241</f>
        <v>0</v>
      </c>
    </row>
    <row r="242" spans="42:48" ht="21.75" customHeight="1" thickBot="1" x14ac:dyDescent="0.3">
      <c r="AP242" s="1552">
        <f>'TROISIEME TRI et BILAN'!B242</f>
        <v>0</v>
      </c>
      <c r="AQ242" s="293">
        <f>'TROISIEME TRI et BILAN'!C242</f>
        <v>0</v>
      </c>
      <c r="AR242" s="293">
        <f>'TROISIEME TRI et BILAN'!D242</f>
        <v>0</v>
      </c>
      <c r="AS242" s="293">
        <f>'TROISIEME TRI et BILAN'!E242</f>
        <v>0</v>
      </c>
      <c r="AT242" s="293">
        <f>'TROISIEME TRI et BILAN'!F242</f>
        <v>0</v>
      </c>
      <c r="AU242" s="1067">
        <f>'TROISIEME TRI et BILAN'!G242</f>
        <v>0</v>
      </c>
      <c r="AV242" s="293">
        <f>'TROISIEME TRI et BILAN'!H242</f>
        <v>0</v>
      </c>
    </row>
    <row r="243" spans="42:48" ht="21.75" customHeight="1" thickBot="1" x14ac:dyDescent="0.3">
      <c r="AP243" s="1552">
        <f>'TROISIEME TRI et BILAN'!B243</f>
        <v>0</v>
      </c>
      <c r="AQ243" s="293">
        <f>'TROISIEME TRI et BILAN'!C243</f>
        <v>0</v>
      </c>
      <c r="AR243" s="293">
        <f>'TROISIEME TRI et BILAN'!D243</f>
        <v>0</v>
      </c>
      <c r="AS243" s="293">
        <f>'TROISIEME TRI et BILAN'!E243</f>
        <v>0</v>
      </c>
      <c r="AT243" s="293">
        <f>'TROISIEME TRI et BILAN'!F243</f>
        <v>0</v>
      </c>
      <c r="AU243" s="1067">
        <f>'TROISIEME TRI et BILAN'!G243</f>
        <v>0</v>
      </c>
      <c r="AV243" s="293">
        <f>'TROISIEME TRI et BILAN'!H243</f>
        <v>0</v>
      </c>
    </row>
    <row r="244" spans="42:48" ht="21.75" customHeight="1" thickBot="1" x14ac:dyDescent="0.3">
      <c r="AP244" s="1552">
        <f>'TROISIEME TRI et BILAN'!B244</f>
        <v>0</v>
      </c>
      <c r="AQ244" s="293">
        <f>'TROISIEME TRI et BILAN'!C244</f>
        <v>0</v>
      </c>
      <c r="AR244" s="293">
        <f>'TROISIEME TRI et BILAN'!D244</f>
        <v>0</v>
      </c>
      <c r="AS244" s="293">
        <f>'TROISIEME TRI et BILAN'!E244</f>
        <v>0</v>
      </c>
      <c r="AT244" s="293">
        <f>'TROISIEME TRI et BILAN'!F244</f>
        <v>0</v>
      </c>
      <c r="AU244" s="1067">
        <f>'TROISIEME TRI et BILAN'!G244</f>
        <v>0</v>
      </c>
      <c r="AV244" s="293">
        <f>'TROISIEME TRI et BILAN'!H244</f>
        <v>0</v>
      </c>
    </row>
    <row r="245" spans="42:48" ht="21.75" customHeight="1" thickBot="1" x14ac:dyDescent="0.3">
      <c r="AP245" s="1552">
        <f>'TROISIEME TRI et BILAN'!B245</f>
        <v>0</v>
      </c>
      <c r="AQ245" s="293">
        <f>'TROISIEME TRI et BILAN'!C245</f>
        <v>0</v>
      </c>
      <c r="AR245" s="293">
        <f>'TROISIEME TRI et BILAN'!D245</f>
        <v>0</v>
      </c>
      <c r="AS245" s="293">
        <f>'TROISIEME TRI et BILAN'!E245</f>
        <v>0</v>
      </c>
      <c r="AT245" s="293">
        <f>'TROISIEME TRI et BILAN'!F245</f>
        <v>0</v>
      </c>
      <c r="AU245" s="1067">
        <f>'TROISIEME TRI et BILAN'!G245</f>
        <v>0</v>
      </c>
      <c r="AV245" s="293">
        <f>'TROISIEME TRI et BILAN'!H245</f>
        <v>0</v>
      </c>
    </row>
    <row r="246" spans="42:48" ht="21.75" customHeight="1" thickBot="1" x14ac:dyDescent="0.3">
      <c r="AP246" s="1552">
        <f>'TROISIEME TRI et BILAN'!B246</f>
        <v>0</v>
      </c>
      <c r="AQ246" s="293">
        <f>'TROISIEME TRI et BILAN'!C246</f>
        <v>0</v>
      </c>
      <c r="AR246" s="293">
        <f>'TROISIEME TRI et BILAN'!D246</f>
        <v>0</v>
      </c>
      <c r="AS246" s="293">
        <f>'TROISIEME TRI et BILAN'!E246</f>
        <v>0</v>
      </c>
      <c r="AT246" s="293">
        <f>'TROISIEME TRI et BILAN'!F246</f>
        <v>0</v>
      </c>
      <c r="AU246" s="1067">
        <f>'TROISIEME TRI et BILAN'!G246</f>
        <v>0</v>
      </c>
      <c r="AV246" s="293">
        <f>'TROISIEME TRI et BILAN'!H246</f>
        <v>0</v>
      </c>
    </row>
    <row r="247" spans="42:48" ht="21.75" customHeight="1" thickBot="1" x14ac:dyDescent="0.3">
      <c r="AP247" s="1552">
        <f>'TROISIEME TRI et BILAN'!B247</f>
        <v>0</v>
      </c>
      <c r="AQ247" s="293">
        <f>'TROISIEME TRI et BILAN'!C247</f>
        <v>0</v>
      </c>
      <c r="AR247" s="293">
        <f>'TROISIEME TRI et BILAN'!D247</f>
        <v>0</v>
      </c>
      <c r="AS247" s="293">
        <f>'TROISIEME TRI et BILAN'!E247</f>
        <v>0</v>
      </c>
      <c r="AT247" s="293">
        <f>'TROISIEME TRI et BILAN'!F247</f>
        <v>0</v>
      </c>
      <c r="AU247" s="1067">
        <f>'TROISIEME TRI et BILAN'!G247</f>
        <v>0</v>
      </c>
      <c r="AV247" s="293">
        <f>'TROISIEME TRI et BILAN'!H247</f>
        <v>0</v>
      </c>
    </row>
    <row r="248" spans="42:48" ht="21.75" customHeight="1" thickBot="1" x14ac:dyDescent="0.3">
      <c r="AP248" s="1552">
        <f>'TROISIEME TRI et BILAN'!B248</f>
        <v>0</v>
      </c>
      <c r="AQ248" s="293">
        <f>'TROISIEME TRI et BILAN'!C248</f>
        <v>0</v>
      </c>
      <c r="AR248" s="293">
        <f>'TROISIEME TRI et BILAN'!D248</f>
        <v>0</v>
      </c>
      <c r="AS248" s="293">
        <f>'TROISIEME TRI et BILAN'!E248</f>
        <v>0</v>
      </c>
      <c r="AT248" s="293">
        <f>'TROISIEME TRI et BILAN'!F248</f>
        <v>0</v>
      </c>
      <c r="AU248" s="1067">
        <f>'TROISIEME TRI et BILAN'!G248</f>
        <v>0</v>
      </c>
      <c r="AV248" s="293">
        <f>'TROISIEME TRI et BILAN'!H248</f>
        <v>0</v>
      </c>
    </row>
    <row r="249" spans="42:48" ht="21.75" customHeight="1" thickBot="1" x14ac:dyDescent="0.3">
      <c r="AP249" s="1552">
        <f>'TROISIEME TRI et BILAN'!B249</f>
        <v>0</v>
      </c>
      <c r="AQ249" s="293">
        <f>'TROISIEME TRI et BILAN'!C249</f>
        <v>0</v>
      </c>
      <c r="AR249" s="293">
        <f>'TROISIEME TRI et BILAN'!D249</f>
        <v>0</v>
      </c>
      <c r="AS249" s="293">
        <f>'TROISIEME TRI et BILAN'!E249</f>
        <v>0</v>
      </c>
      <c r="AT249" s="293">
        <f>'TROISIEME TRI et BILAN'!F249</f>
        <v>0</v>
      </c>
      <c r="AU249" s="1067">
        <f>'TROISIEME TRI et BILAN'!G249</f>
        <v>0</v>
      </c>
      <c r="AV249" s="293">
        <f>'TROISIEME TRI et BILAN'!H249</f>
        <v>0</v>
      </c>
    </row>
    <row r="250" spans="42:48" ht="21.75" customHeight="1" thickBot="1" x14ac:dyDescent="0.3">
      <c r="AP250" s="1552">
        <f>'TROISIEME TRI et BILAN'!B250</f>
        <v>0</v>
      </c>
      <c r="AQ250" s="293">
        <f>'TROISIEME TRI et BILAN'!C250</f>
        <v>0</v>
      </c>
      <c r="AR250" s="293">
        <f>'TROISIEME TRI et BILAN'!D250</f>
        <v>0</v>
      </c>
      <c r="AS250" s="293">
        <f>'TROISIEME TRI et BILAN'!E250</f>
        <v>0</v>
      </c>
      <c r="AT250" s="293">
        <f>'TROISIEME TRI et BILAN'!F250</f>
        <v>0</v>
      </c>
      <c r="AU250" s="1067">
        <f>'TROISIEME TRI et BILAN'!G250</f>
        <v>0</v>
      </c>
      <c r="AV250" s="293">
        <f>'TROISIEME TRI et BILAN'!H250</f>
        <v>0</v>
      </c>
    </row>
    <row r="251" spans="42:48" ht="21.75" customHeight="1" thickBot="1" x14ac:dyDescent="0.3">
      <c r="AP251" s="1552">
        <f>'TROISIEME TRI et BILAN'!B251</f>
        <v>0</v>
      </c>
      <c r="AQ251" s="293">
        <f>'TROISIEME TRI et BILAN'!C251</f>
        <v>0</v>
      </c>
      <c r="AR251" s="293">
        <f>'TROISIEME TRI et BILAN'!D251</f>
        <v>0</v>
      </c>
      <c r="AS251" s="293">
        <f>'TROISIEME TRI et BILAN'!E251</f>
        <v>0</v>
      </c>
      <c r="AT251" s="293">
        <f>'TROISIEME TRI et BILAN'!F251</f>
        <v>0</v>
      </c>
      <c r="AU251" s="1067">
        <f>'TROISIEME TRI et BILAN'!G251</f>
        <v>0</v>
      </c>
      <c r="AV251" s="293">
        <f>'TROISIEME TRI et BILAN'!H251</f>
        <v>0</v>
      </c>
    </row>
    <row r="252" spans="42:48" ht="21.75" customHeight="1" thickBot="1" x14ac:dyDescent="0.3">
      <c r="AP252" s="1552">
        <f>'TROISIEME TRI et BILAN'!B252</f>
        <v>0</v>
      </c>
      <c r="AQ252" s="293">
        <f>'TROISIEME TRI et BILAN'!C252</f>
        <v>0</v>
      </c>
      <c r="AR252" s="293">
        <f>'TROISIEME TRI et BILAN'!D252</f>
        <v>0</v>
      </c>
      <c r="AS252" s="293">
        <f>'TROISIEME TRI et BILAN'!E252</f>
        <v>0</v>
      </c>
      <c r="AT252" s="293">
        <f>'TROISIEME TRI et BILAN'!F252</f>
        <v>0</v>
      </c>
      <c r="AU252" s="1067">
        <f>'TROISIEME TRI et BILAN'!G252</f>
        <v>0</v>
      </c>
      <c r="AV252" s="293">
        <f>'TROISIEME TRI et BILAN'!H252</f>
        <v>0</v>
      </c>
    </row>
    <row r="253" spans="42:48" ht="21.75" customHeight="1" thickBot="1" x14ac:dyDescent="0.3">
      <c r="AP253" s="1552">
        <f>'TROISIEME TRI et BILAN'!B253</f>
        <v>0</v>
      </c>
      <c r="AQ253" s="293">
        <f>'TROISIEME TRI et BILAN'!C253</f>
        <v>0</v>
      </c>
      <c r="AR253" s="293">
        <f>'TROISIEME TRI et BILAN'!D253</f>
        <v>0</v>
      </c>
      <c r="AS253" s="293">
        <f>'TROISIEME TRI et BILAN'!E253</f>
        <v>0</v>
      </c>
      <c r="AT253" s="293">
        <f>'TROISIEME TRI et BILAN'!F253</f>
        <v>0</v>
      </c>
      <c r="AU253" s="1067">
        <f>'TROISIEME TRI et BILAN'!G253</f>
        <v>0</v>
      </c>
      <c r="AV253" s="293">
        <f>'TROISIEME TRI et BILAN'!H253</f>
        <v>0</v>
      </c>
    </row>
    <row r="254" spans="42:48" ht="21.75" customHeight="1" thickBot="1" x14ac:dyDescent="0.3">
      <c r="AP254" s="1552">
        <f>'TROISIEME TRI et BILAN'!B254</f>
        <v>0</v>
      </c>
      <c r="AQ254" s="293">
        <f>'TROISIEME TRI et BILAN'!C254</f>
        <v>0</v>
      </c>
      <c r="AR254" s="293">
        <f>'TROISIEME TRI et BILAN'!D254</f>
        <v>0</v>
      </c>
      <c r="AS254" s="293">
        <f>'TROISIEME TRI et BILAN'!E254</f>
        <v>0</v>
      </c>
      <c r="AT254" s="293">
        <f>'TROISIEME TRI et BILAN'!F254</f>
        <v>0</v>
      </c>
      <c r="AU254" s="1067">
        <f>'TROISIEME TRI et BILAN'!G254</f>
        <v>0</v>
      </c>
      <c r="AV254" s="293">
        <f>'TROISIEME TRI et BILAN'!H254</f>
        <v>0</v>
      </c>
    </row>
    <row r="255" spans="42:48" ht="21.75" customHeight="1" thickBot="1" x14ac:dyDescent="0.3">
      <c r="AP255" s="1552">
        <f>'TROISIEME TRI et BILAN'!B255</f>
        <v>0</v>
      </c>
      <c r="AQ255" s="293">
        <f>'TROISIEME TRI et BILAN'!C255</f>
        <v>0</v>
      </c>
      <c r="AR255" s="293">
        <f>'TROISIEME TRI et BILAN'!D255</f>
        <v>0</v>
      </c>
      <c r="AS255" s="293">
        <f>'TROISIEME TRI et BILAN'!E255</f>
        <v>0</v>
      </c>
      <c r="AT255" s="293">
        <f>'TROISIEME TRI et BILAN'!F255</f>
        <v>0</v>
      </c>
      <c r="AU255" s="1067">
        <f>'TROISIEME TRI et BILAN'!G255</f>
        <v>0</v>
      </c>
      <c r="AV255" s="293">
        <f>'TROISIEME TRI et BILAN'!H255</f>
        <v>0</v>
      </c>
    </row>
    <row r="256" spans="42:48" ht="21.75" customHeight="1" thickBot="1" x14ac:dyDescent="0.3">
      <c r="AP256" s="1552">
        <f>'TROISIEME TRI et BILAN'!B256</f>
        <v>0</v>
      </c>
      <c r="AQ256" s="293">
        <f>'TROISIEME TRI et BILAN'!C256</f>
        <v>0</v>
      </c>
      <c r="AR256" s="293">
        <f>'TROISIEME TRI et BILAN'!D256</f>
        <v>0</v>
      </c>
      <c r="AS256" s="293">
        <f>'TROISIEME TRI et BILAN'!E256</f>
        <v>0</v>
      </c>
      <c r="AT256" s="293">
        <f>'TROISIEME TRI et BILAN'!F256</f>
        <v>0</v>
      </c>
      <c r="AU256" s="1067">
        <f>'TROISIEME TRI et BILAN'!G256</f>
        <v>0</v>
      </c>
      <c r="AV256" s="293">
        <f>'TROISIEME TRI et BILAN'!H256</f>
        <v>0</v>
      </c>
    </row>
    <row r="257" spans="42:48" ht="21.75" customHeight="1" thickBot="1" x14ac:dyDescent="0.3">
      <c r="AP257" s="1552">
        <f>'TROISIEME TRI et BILAN'!B257</f>
        <v>0</v>
      </c>
      <c r="AQ257" s="293">
        <f>'TROISIEME TRI et BILAN'!C257</f>
        <v>0</v>
      </c>
      <c r="AR257" s="293">
        <f>'TROISIEME TRI et BILAN'!D257</f>
        <v>0</v>
      </c>
      <c r="AS257" s="293">
        <f>'TROISIEME TRI et BILAN'!E257</f>
        <v>0</v>
      </c>
      <c r="AT257" s="293">
        <f>'TROISIEME TRI et BILAN'!F257</f>
        <v>0</v>
      </c>
      <c r="AU257" s="1067">
        <f>'TROISIEME TRI et BILAN'!G257</f>
        <v>0</v>
      </c>
      <c r="AV257" s="293">
        <f>'TROISIEME TRI et BILAN'!H257</f>
        <v>0</v>
      </c>
    </row>
    <row r="258" spans="42:48" ht="21.75" customHeight="1" thickBot="1" x14ac:dyDescent="0.3">
      <c r="AP258" s="1552">
        <f>'TROISIEME TRI et BILAN'!B258</f>
        <v>0</v>
      </c>
      <c r="AQ258" s="293">
        <f>'TROISIEME TRI et BILAN'!C258</f>
        <v>0</v>
      </c>
      <c r="AR258" s="293">
        <f>'TROISIEME TRI et BILAN'!D258</f>
        <v>0</v>
      </c>
      <c r="AS258" s="293">
        <f>'TROISIEME TRI et BILAN'!E258</f>
        <v>0</v>
      </c>
      <c r="AT258" s="293">
        <f>'TROISIEME TRI et BILAN'!F258</f>
        <v>0</v>
      </c>
      <c r="AU258" s="1067">
        <f>'TROISIEME TRI et BILAN'!G258</f>
        <v>0</v>
      </c>
      <c r="AV258" s="293">
        <f>'TROISIEME TRI et BILAN'!H258</f>
        <v>0</v>
      </c>
    </row>
    <row r="259" spans="42:48" ht="21.75" customHeight="1" thickBot="1" x14ac:dyDescent="0.3">
      <c r="AP259" s="1552">
        <f>'TROISIEME TRI et BILAN'!B259</f>
        <v>0</v>
      </c>
      <c r="AQ259" s="293">
        <f>'TROISIEME TRI et BILAN'!C259</f>
        <v>0</v>
      </c>
      <c r="AR259" s="293">
        <f>'TROISIEME TRI et BILAN'!D259</f>
        <v>0</v>
      </c>
      <c r="AS259" s="293">
        <f>'TROISIEME TRI et BILAN'!E259</f>
        <v>0</v>
      </c>
      <c r="AT259" s="293">
        <f>'TROISIEME TRI et BILAN'!F259</f>
        <v>0</v>
      </c>
      <c r="AU259" s="1067">
        <f>'TROISIEME TRI et BILAN'!G259</f>
        <v>0</v>
      </c>
      <c r="AV259" s="293">
        <f>'TROISIEME TRI et BILAN'!H259</f>
        <v>0</v>
      </c>
    </row>
    <row r="260" spans="42:48" ht="37.5" customHeight="1" thickBot="1" x14ac:dyDescent="0.3">
      <c r="AP260" s="684" t="s">
        <v>1</v>
      </c>
      <c r="AQ260" s="684" t="s">
        <v>119</v>
      </c>
      <c r="AR260" s="684" t="s">
        <v>120</v>
      </c>
      <c r="AS260" s="684" t="s">
        <v>121</v>
      </c>
      <c r="AT260" s="684" t="s">
        <v>122</v>
      </c>
      <c r="AU260" s="684" t="s">
        <v>123</v>
      </c>
      <c r="AV260" s="684" t="s">
        <v>124</v>
      </c>
    </row>
    <row r="261" spans="42:48" ht="33.75" customHeight="1" thickBot="1" x14ac:dyDescent="0.3">
      <c r="AP261" s="1552">
        <f>'TROISIEME TRI et BILAN'!B261</f>
        <v>0</v>
      </c>
      <c r="AQ261" s="293">
        <f>'TROISIEME TRI et BILAN'!C261</f>
        <v>0</v>
      </c>
      <c r="AR261" s="293">
        <f>'TROISIEME TRI et BILAN'!D261</f>
        <v>0</v>
      </c>
      <c r="AS261" s="293">
        <f>'TROISIEME TRI et BILAN'!E261</f>
        <v>0</v>
      </c>
      <c r="AT261" s="293">
        <f>'TROISIEME TRI et BILAN'!F261</f>
        <v>0</v>
      </c>
      <c r="AU261" s="1067">
        <f>'TROISIEME TRI et BILAN'!G261</f>
        <v>0</v>
      </c>
      <c r="AV261" s="293">
        <f>'TROISIEME TRI et BILAN'!H261</f>
        <v>0</v>
      </c>
    </row>
    <row r="262" spans="42:48" ht="33.75" customHeight="1" thickBot="1" x14ac:dyDescent="0.3">
      <c r="AP262" s="1552">
        <f>'TROISIEME TRI et BILAN'!B262</f>
        <v>0</v>
      </c>
      <c r="AQ262" s="293">
        <f>'TROISIEME TRI et BILAN'!C262</f>
        <v>0</v>
      </c>
      <c r="AR262" s="293">
        <f>'TROISIEME TRI et BILAN'!D262</f>
        <v>0</v>
      </c>
      <c r="AS262" s="293">
        <f>'TROISIEME TRI et BILAN'!E262</f>
        <v>0</v>
      </c>
      <c r="AT262" s="293">
        <f>'TROISIEME TRI et BILAN'!F262</f>
        <v>0</v>
      </c>
      <c r="AU262" s="1067">
        <f>'TROISIEME TRI et BILAN'!G262</f>
        <v>0</v>
      </c>
      <c r="AV262" s="293">
        <f>'TROISIEME TRI et BILAN'!H262</f>
        <v>0</v>
      </c>
    </row>
    <row r="263" spans="42:48" ht="33.75" customHeight="1" thickBot="1" x14ac:dyDescent="0.3">
      <c r="AP263" s="1552">
        <f>'TROISIEME TRI et BILAN'!B263</f>
        <v>0</v>
      </c>
      <c r="AQ263" s="293">
        <f>'TROISIEME TRI et BILAN'!C263</f>
        <v>0</v>
      </c>
      <c r="AR263" s="293">
        <f>'TROISIEME TRI et BILAN'!D263</f>
        <v>0</v>
      </c>
      <c r="AS263" s="293">
        <f>'TROISIEME TRI et BILAN'!E263</f>
        <v>0</v>
      </c>
      <c r="AT263" s="293">
        <f>'TROISIEME TRI et BILAN'!F263</f>
        <v>0</v>
      </c>
      <c r="AU263" s="1067">
        <f>'TROISIEME TRI et BILAN'!G263</f>
        <v>0</v>
      </c>
      <c r="AV263" s="293">
        <f>'TROISIEME TRI et BILAN'!H263</f>
        <v>0</v>
      </c>
    </row>
    <row r="264" spans="42:48" ht="33.75" customHeight="1" thickBot="1" x14ac:dyDescent="0.3">
      <c r="AP264" s="1552">
        <f>'TROISIEME TRI et BILAN'!B264</f>
        <v>0</v>
      </c>
      <c r="AQ264" s="293">
        <f>'TROISIEME TRI et BILAN'!C264</f>
        <v>0</v>
      </c>
      <c r="AR264" s="293">
        <f>'TROISIEME TRI et BILAN'!D264</f>
        <v>0</v>
      </c>
      <c r="AS264" s="293">
        <f>'TROISIEME TRI et BILAN'!E264</f>
        <v>0</v>
      </c>
      <c r="AT264" s="293">
        <f>'TROISIEME TRI et BILAN'!F264</f>
        <v>0</v>
      </c>
      <c r="AU264" s="1067">
        <f>'TROISIEME TRI et BILAN'!G264</f>
        <v>0</v>
      </c>
      <c r="AV264" s="293">
        <f>'TROISIEME TRI et BILAN'!H264</f>
        <v>0</v>
      </c>
    </row>
    <row r="265" spans="42:48" ht="33.75" customHeight="1" thickBot="1" x14ac:dyDescent="0.3">
      <c r="AP265" s="1552">
        <f>'TROISIEME TRI et BILAN'!B265</f>
        <v>0</v>
      </c>
      <c r="AQ265" s="293">
        <f>'TROISIEME TRI et BILAN'!C265</f>
        <v>0</v>
      </c>
      <c r="AR265" s="293">
        <f>'TROISIEME TRI et BILAN'!D265</f>
        <v>0</v>
      </c>
      <c r="AS265" s="293">
        <f>'TROISIEME TRI et BILAN'!E265</f>
        <v>0</v>
      </c>
      <c r="AT265" s="293">
        <f>'TROISIEME TRI et BILAN'!F265</f>
        <v>0</v>
      </c>
      <c r="AU265" s="1067">
        <f>'TROISIEME TRI et BILAN'!G265</f>
        <v>0</v>
      </c>
      <c r="AV265" s="293">
        <f>'TROISIEME TRI et BILAN'!H265</f>
        <v>0</v>
      </c>
    </row>
    <row r="266" spans="42:48" ht="33.75" customHeight="1" thickBot="1" x14ac:dyDescent="0.3">
      <c r="AP266" s="1552">
        <f>'TROISIEME TRI et BILAN'!B266</f>
        <v>0</v>
      </c>
      <c r="AQ266" s="293">
        <f>'TROISIEME TRI et BILAN'!C266</f>
        <v>0</v>
      </c>
      <c r="AR266" s="293">
        <f>'TROISIEME TRI et BILAN'!D266</f>
        <v>0</v>
      </c>
      <c r="AS266" s="293">
        <f>'TROISIEME TRI et BILAN'!E266</f>
        <v>0</v>
      </c>
      <c r="AT266" s="293">
        <f>'TROISIEME TRI et BILAN'!F266</f>
        <v>0</v>
      </c>
      <c r="AU266" s="1067">
        <f>'TROISIEME TRI et BILAN'!G266</f>
        <v>0</v>
      </c>
      <c r="AV266" s="293">
        <f>'TROISIEME TRI et BILAN'!H266</f>
        <v>0</v>
      </c>
    </row>
    <row r="267" spans="42:48" ht="33.75" customHeight="1" thickBot="1" x14ac:dyDescent="0.3">
      <c r="AP267" s="1552">
        <f>'TROISIEME TRI et BILAN'!B267</f>
        <v>0</v>
      </c>
      <c r="AQ267" s="293">
        <f>'TROISIEME TRI et BILAN'!C267</f>
        <v>0</v>
      </c>
      <c r="AR267" s="293">
        <f>'TROISIEME TRI et BILAN'!D267</f>
        <v>0</v>
      </c>
      <c r="AS267" s="293">
        <f>'TROISIEME TRI et BILAN'!E267</f>
        <v>0</v>
      </c>
      <c r="AT267" s="293">
        <f>'TROISIEME TRI et BILAN'!F267</f>
        <v>0</v>
      </c>
      <c r="AU267" s="1067">
        <f>'TROISIEME TRI et BILAN'!G267</f>
        <v>0</v>
      </c>
      <c r="AV267" s="293">
        <f>'TROISIEME TRI et BILAN'!H267</f>
        <v>0</v>
      </c>
    </row>
    <row r="268" spans="42:48" ht="33.75" customHeight="1" thickBot="1" x14ac:dyDescent="0.3">
      <c r="AP268" s="1552">
        <f>'TROISIEME TRI et BILAN'!B268</f>
        <v>0</v>
      </c>
      <c r="AQ268" s="293">
        <f>'TROISIEME TRI et BILAN'!C268</f>
        <v>0</v>
      </c>
      <c r="AR268" s="293">
        <f>'TROISIEME TRI et BILAN'!D268</f>
        <v>0</v>
      </c>
      <c r="AS268" s="293">
        <f>'TROISIEME TRI et BILAN'!E268</f>
        <v>0</v>
      </c>
      <c r="AT268" s="293">
        <f>'TROISIEME TRI et BILAN'!F268</f>
        <v>0</v>
      </c>
      <c r="AU268" s="1067">
        <f>'TROISIEME TRI et BILAN'!G268</f>
        <v>0</v>
      </c>
      <c r="AV268" s="293">
        <f>'TROISIEME TRI et BILAN'!H268</f>
        <v>0</v>
      </c>
    </row>
    <row r="269" spans="42:48" ht="33.75" customHeight="1" thickBot="1" x14ac:dyDescent="0.3">
      <c r="AP269" s="1552">
        <f>'TROISIEME TRI et BILAN'!B269</f>
        <v>0</v>
      </c>
      <c r="AQ269" s="293">
        <f>'TROISIEME TRI et BILAN'!C269</f>
        <v>0</v>
      </c>
      <c r="AR269" s="293">
        <f>'TROISIEME TRI et BILAN'!D269</f>
        <v>0</v>
      </c>
      <c r="AS269" s="293">
        <f>'TROISIEME TRI et BILAN'!E269</f>
        <v>0</v>
      </c>
      <c r="AT269" s="293">
        <f>'TROISIEME TRI et BILAN'!F269</f>
        <v>0</v>
      </c>
      <c r="AU269" s="1067">
        <f>'TROISIEME TRI et BILAN'!G269</f>
        <v>0</v>
      </c>
      <c r="AV269" s="293">
        <f>'TROISIEME TRI et BILAN'!H269</f>
        <v>0</v>
      </c>
    </row>
    <row r="270" spans="42:48" ht="33.75" customHeight="1" thickBot="1" x14ac:dyDescent="0.3">
      <c r="AP270" s="1552">
        <f>'TROISIEME TRI et BILAN'!B270</f>
        <v>0</v>
      </c>
      <c r="AQ270" s="293">
        <f>'TROISIEME TRI et BILAN'!C270</f>
        <v>0</v>
      </c>
      <c r="AR270" s="293">
        <f>'TROISIEME TRI et BILAN'!D270</f>
        <v>0</v>
      </c>
      <c r="AS270" s="293">
        <f>'TROISIEME TRI et BILAN'!E270</f>
        <v>0</v>
      </c>
      <c r="AT270" s="293">
        <f>'TROISIEME TRI et BILAN'!F270</f>
        <v>0</v>
      </c>
      <c r="AU270" s="1067">
        <f>'TROISIEME TRI et BILAN'!G270</f>
        <v>0</v>
      </c>
      <c r="AV270" s="293">
        <f>'TROISIEME TRI et BILAN'!H270</f>
        <v>0</v>
      </c>
    </row>
    <row r="271" spans="42:48" ht="33.75" customHeight="1" thickBot="1" x14ac:dyDescent="0.3">
      <c r="AP271" s="1552">
        <f>'TROISIEME TRI et BILAN'!B271</f>
        <v>0</v>
      </c>
      <c r="AQ271" s="293">
        <f>'TROISIEME TRI et BILAN'!C271</f>
        <v>0</v>
      </c>
      <c r="AR271" s="293">
        <f>'TROISIEME TRI et BILAN'!D271</f>
        <v>0</v>
      </c>
      <c r="AS271" s="293">
        <f>'TROISIEME TRI et BILAN'!E271</f>
        <v>0</v>
      </c>
      <c r="AT271" s="293">
        <f>'TROISIEME TRI et BILAN'!F271</f>
        <v>0</v>
      </c>
      <c r="AU271" s="1067">
        <f>'TROISIEME TRI et BILAN'!G271</f>
        <v>0</v>
      </c>
      <c r="AV271" s="293">
        <f>'TROISIEME TRI et BILAN'!H271</f>
        <v>0</v>
      </c>
    </row>
    <row r="272" spans="42:48" ht="33.75" customHeight="1" thickBot="1" x14ac:dyDescent="0.3">
      <c r="AP272" s="1552">
        <f>'TROISIEME TRI et BILAN'!B272</f>
        <v>0</v>
      </c>
      <c r="AQ272" s="293">
        <f>'TROISIEME TRI et BILAN'!C272</f>
        <v>0</v>
      </c>
      <c r="AR272" s="293">
        <f>'TROISIEME TRI et BILAN'!D272</f>
        <v>0</v>
      </c>
      <c r="AS272" s="293">
        <f>'TROISIEME TRI et BILAN'!E272</f>
        <v>0</v>
      </c>
      <c r="AT272" s="293">
        <f>'TROISIEME TRI et BILAN'!F272</f>
        <v>0</v>
      </c>
      <c r="AU272" s="1067">
        <f>'TROISIEME TRI et BILAN'!G272</f>
        <v>0</v>
      </c>
      <c r="AV272" s="293">
        <f>'TROISIEME TRI et BILAN'!H272</f>
        <v>0</v>
      </c>
    </row>
    <row r="273" spans="42:56" ht="33.75" customHeight="1" thickBot="1" x14ac:dyDescent="0.3">
      <c r="AP273" s="1552">
        <f>'TROISIEME TRI et BILAN'!B273</f>
        <v>0</v>
      </c>
      <c r="AQ273" s="293">
        <f>'TROISIEME TRI et BILAN'!C273</f>
        <v>0</v>
      </c>
      <c r="AR273" s="293">
        <f>'TROISIEME TRI et BILAN'!D273</f>
        <v>0</v>
      </c>
      <c r="AS273" s="293">
        <f>'TROISIEME TRI et BILAN'!E273</f>
        <v>0</v>
      </c>
      <c r="AT273" s="293">
        <f>'TROISIEME TRI et BILAN'!F273</f>
        <v>0</v>
      </c>
      <c r="AU273" s="1067">
        <f>'TROISIEME TRI et BILAN'!G273</f>
        <v>0</v>
      </c>
      <c r="AV273" s="293">
        <f>'TROISIEME TRI et BILAN'!H273</f>
        <v>0</v>
      </c>
    </row>
    <row r="274" spans="42:56" ht="33.75" customHeight="1" thickBot="1" x14ac:dyDescent="0.3">
      <c r="AP274" s="1552">
        <f>'TROISIEME TRI et BILAN'!B274</f>
        <v>0</v>
      </c>
      <c r="AQ274" s="293">
        <f>'TROISIEME TRI et BILAN'!C274</f>
        <v>0</v>
      </c>
      <c r="AR274" s="293">
        <f>'TROISIEME TRI et BILAN'!D274</f>
        <v>0</v>
      </c>
      <c r="AS274" s="293">
        <f>'TROISIEME TRI et BILAN'!E274</f>
        <v>0</v>
      </c>
      <c r="AT274" s="293">
        <f>'TROISIEME TRI et BILAN'!F274</f>
        <v>0</v>
      </c>
      <c r="AU274" s="1067">
        <f>'TROISIEME TRI et BILAN'!G274</f>
        <v>0</v>
      </c>
      <c r="AV274" s="293">
        <f>'TROISIEME TRI et BILAN'!H274</f>
        <v>0</v>
      </c>
    </row>
    <row r="275" spans="42:56" ht="33.75" customHeight="1" thickBot="1" x14ac:dyDescent="0.3">
      <c r="AP275" s="1552">
        <f>'TROISIEME TRI et BILAN'!B275</f>
        <v>0</v>
      </c>
      <c r="AQ275" s="293">
        <f>'TROISIEME TRI et BILAN'!C275</f>
        <v>0</v>
      </c>
      <c r="AR275" s="293">
        <f>'TROISIEME TRI et BILAN'!D275</f>
        <v>0</v>
      </c>
      <c r="AS275" s="293">
        <f>'TROISIEME TRI et BILAN'!E275</f>
        <v>0</v>
      </c>
      <c r="AT275" s="293">
        <f>'TROISIEME TRI et BILAN'!F275</f>
        <v>0</v>
      </c>
      <c r="AU275" s="1067">
        <f>'TROISIEME TRI et BILAN'!G275</f>
        <v>0</v>
      </c>
      <c r="AV275" s="293">
        <f>'TROISIEME TRI et BILAN'!H275</f>
        <v>0</v>
      </c>
    </row>
    <row r="276" spans="42:56" ht="33.75" customHeight="1" thickBot="1" x14ac:dyDescent="0.3">
      <c r="AP276" s="1550">
        <f>'TROISIEME TRI et BILAN'!B276</f>
        <v>0</v>
      </c>
      <c r="AQ276" s="342">
        <f>'TROISIEME TRI et BILAN'!C276</f>
        <v>0</v>
      </c>
      <c r="AR276" s="342">
        <f>'TROISIEME TRI et BILAN'!D276</f>
        <v>0</v>
      </c>
      <c r="AS276" s="342">
        <f>'TROISIEME TRI et BILAN'!E276</f>
        <v>0</v>
      </c>
      <c r="AT276" s="342">
        <f>'TROISIEME TRI et BILAN'!F276</f>
        <v>0</v>
      </c>
      <c r="AU276" s="1785">
        <f>'TROISIEME TRI et BILAN'!G276</f>
        <v>0</v>
      </c>
      <c r="AV276" s="342">
        <f>'TROISIEME TRI et BILAN'!H276</f>
        <v>0</v>
      </c>
    </row>
    <row r="277" spans="42:56" ht="25.5" customHeight="1" thickBot="1" x14ac:dyDescent="0.3">
      <c r="AP277" s="1787"/>
      <c r="AQ277" s="1782"/>
      <c r="AR277" s="1782"/>
      <c r="AS277" s="1782"/>
      <c r="AT277" s="1782"/>
      <c r="AU277" s="1783"/>
      <c r="AV277" s="1782"/>
    </row>
    <row r="278" spans="42:56" ht="25.5" customHeight="1" thickBot="1" x14ac:dyDescent="0.3">
      <c r="AP278" s="1787"/>
      <c r="AQ278" s="1203" t="s">
        <v>91</v>
      </c>
      <c r="AR278" s="2042">
        <f>'TROISIEME TRI et BILAN'!C283</f>
        <v>0</v>
      </c>
      <c r="AS278" s="2043"/>
      <c r="AT278" s="2043"/>
      <c r="AU278" s="2043"/>
      <c r="AV278" s="2044"/>
    </row>
    <row r="279" spans="42:56" ht="25.5" customHeight="1" x14ac:dyDescent="0.25">
      <c r="AP279" s="1787"/>
      <c r="AQ279" s="1782"/>
      <c r="AR279" s="2045"/>
      <c r="AS279" s="2046"/>
      <c r="AT279" s="2046"/>
      <c r="AU279" s="2046"/>
      <c r="AV279" s="2047"/>
    </row>
    <row r="280" spans="42:56" ht="25.5" customHeight="1" x14ac:dyDescent="0.25">
      <c r="AP280" s="1787"/>
      <c r="AQ280" s="1782"/>
      <c r="AR280" s="2045"/>
      <c r="AS280" s="2046"/>
      <c r="AT280" s="2046"/>
      <c r="AU280" s="2046"/>
      <c r="AV280" s="2047"/>
    </row>
    <row r="281" spans="42:56" ht="25.5" customHeight="1" thickBot="1" x14ac:dyDescent="0.3">
      <c r="AP281" s="1787"/>
      <c r="AQ281" s="1782"/>
      <c r="AR281" s="2048"/>
      <c r="AS281" s="2049"/>
      <c r="AT281" s="2049"/>
      <c r="AU281" s="2049"/>
      <c r="AV281" s="2050"/>
    </row>
    <row r="282" spans="42:56" x14ac:dyDescent="0.25">
      <c r="AW282" s="666"/>
    </row>
    <row r="283" spans="42:56" ht="22.5" x14ac:dyDescent="0.4">
      <c r="AX283" s="681" t="s">
        <v>868</v>
      </c>
      <c r="AY283" s="682"/>
      <c r="AZ283" s="682"/>
      <c r="BA283" s="682"/>
      <c r="BB283" s="682"/>
      <c r="BC283" s="682"/>
      <c r="BD283" s="680">
        <v>7</v>
      </c>
    </row>
    <row r="284" spans="42:56" ht="23.25" thickBot="1" x14ac:dyDescent="0.45">
      <c r="AX284" s="681"/>
      <c r="AY284" s="682"/>
      <c r="AZ284" s="682"/>
      <c r="BA284" s="682"/>
      <c r="BB284" s="682"/>
      <c r="BC284" s="682"/>
      <c r="BD284" s="682"/>
    </row>
    <row r="285" spans="42:56" ht="41.25" thickBot="1" x14ac:dyDescent="0.3">
      <c r="AX285" s="684" t="s">
        <v>1</v>
      </c>
      <c r="AY285" s="684" t="s">
        <v>119</v>
      </c>
      <c r="AZ285" s="684" t="s">
        <v>120</v>
      </c>
      <c r="BA285" s="684" t="s">
        <v>121</v>
      </c>
      <c r="BB285" s="684" t="s">
        <v>122</v>
      </c>
      <c r="BC285" s="684" t="s">
        <v>123</v>
      </c>
      <c r="BD285" s="684" t="s">
        <v>124</v>
      </c>
    </row>
    <row r="286" spans="42:56" ht="18.75" customHeight="1" thickBot="1" x14ac:dyDescent="0.3">
      <c r="AX286" s="1552">
        <f>'TROISIEME TRI et BILAN'!B290</f>
        <v>0</v>
      </c>
      <c r="AY286" s="293">
        <f>'TROISIEME TRI et BILAN'!C290</f>
        <v>0</v>
      </c>
      <c r="AZ286" s="293">
        <f>'TROISIEME TRI et BILAN'!D290</f>
        <v>0</v>
      </c>
      <c r="BA286" s="293">
        <f>'TROISIEME TRI et BILAN'!E290</f>
        <v>0</v>
      </c>
      <c r="BB286" s="293">
        <f>'TROISIEME TRI et BILAN'!F290</f>
        <v>0</v>
      </c>
      <c r="BC286" s="1067">
        <f>'TROISIEME TRI et BILAN'!G290</f>
        <v>0</v>
      </c>
      <c r="BD286" s="293">
        <f>'TROISIEME TRI et BILAN'!H290</f>
        <v>0</v>
      </c>
    </row>
    <row r="287" spans="42:56" ht="18.75" customHeight="1" thickBot="1" x14ac:dyDescent="0.3">
      <c r="AX287" s="1552">
        <f>'TROISIEME TRI et BILAN'!B291</f>
        <v>0</v>
      </c>
      <c r="AY287" s="293">
        <f>'TROISIEME TRI et BILAN'!C291</f>
        <v>0</v>
      </c>
      <c r="AZ287" s="293">
        <f>'TROISIEME TRI et BILAN'!D291</f>
        <v>0</v>
      </c>
      <c r="BA287" s="293">
        <f>'TROISIEME TRI et BILAN'!E291</f>
        <v>0</v>
      </c>
      <c r="BB287" s="293">
        <f>'TROISIEME TRI et BILAN'!F291</f>
        <v>0</v>
      </c>
      <c r="BC287" s="1067">
        <f>'TROISIEME TRI et BILAN'!G291</f>
        <v>0</v>
      </c>
      <c r="BD287" s="293">
        <f>'TROISIEME TRI et BILAN'!H291</f>
        <v>0</v>
      </c>
    </row>
    <row r="288" spans="42:56" ht="18.75" customHeight="1" thickBot="1" x14ac:dyDescent="0.3">
      <c r="AX288" s="1552">
        <f>'TROISIEME TRI et BILAN'!B292</f>
        <v>0</v>
      </c>
      <c r="AY288" s="293">
        <f>'TROISIEME TRI et BILAN'!C292</f>
        <v>0</v>
      </c>
      <c r="AZ288" s="293">
        <f>'TROISIEME TRI et BILAN'!D292</f>
        <v>0</v>
      </c>
      <c r="BA288" s="293">
        <f>'TROISIEME TRI et BILAN'!E292</f>
        <v>0</v>
      </c>
      <c r="BB288" s="293">
        <f>'TROISIEME TRI et BILAN'!F292</f>
        <v>0</v>
      </c>
      <c r="BC288" s="1067">
        <f>'TROISIEME TRI et BILAN'!G292</f>
        <v>0</v>
      </c>
      <c r="BD288" s="293">
        <f>'TROISIEME TRI et BILAN'!H292</f>
        <v>0</v>
      </c>
    </row>
    <row r="289" spans="50:56" ht="18.75" customHeight="1" thickBot="1" x14ac:dyDescent="0.3">
      <c r="AX289" s="1552">
        <f>'TROISIEME TRI et BILAN'!B293</f>
        <v>0</v>
      </c>
      <c r="AY289" s="293">
        <f>'TROISIEME TRI et BILAN'!C293</f>
        <v>0</v>
      </c>
      <c r="AZ289" s="293">
        <f>'TROISIEME TRI et BILAN'!D293</f>
        <v>0</v>
      </c>
      <c r="BA289" s="293">
        <f>'TROISIEME TRI et BILAN'!E293</f>
        <v>0</v>
      </c>
      <c r="BB289" s="293">
        <f>'TROISIEME TRI et BILAN'!F293</f>
        <v>0</v>
      </c>
      <c r="BC289" s="1067">
        <f>'TROISIEME TRI et BILAN'!G293</f>
        <v>0</v>
      </c>
      <c r="BD289" s="293">
        <f>'TROISIEME TRI et BILAN'!H293</f>
        <v>0</v>
      </c>
    </row>
    <row r="290" spans="50:56" ht="18.75" customHeight="1" thickBot="1" x14ac:dyDescent="0.3">
      <c r="AX290" s="1552">
        <f>'TROISIEME TRI et BILAN'!B294</f>
        <v>0</v>
      </c>
      <c r="AY290" s="293">
        <f>'TROISIEME TRI et BILAN'!C294</f>
        <v>0</v>
      </c>
      <c r="AZ290" s="293">
        <f>'TROISIEME TRI et BILAN'!D294</f>
        <v>0</v>
      </c>
      <c r="BA290" s="293">
        <f>'TROISIEME TRI et BILAN'!E294</f>
        <v>0</v>
      </c>
      <c r="BB290" s="293">
        <f>'TROISIEME TRI et BILAN'!F294</f>
        <v>0</v>
      </c>
      <c r="BC290" s="1067">
        <f>'TROISIEME TRI et BILAN'!G294</f>
        <v>0</v>
      </c>
      <c r="BD290" s="293">
        <f>'TROISIEME TRI et BILAN'!H294</f>
        <v>0</v>
      </c>
    </row>
    <row r="291" spans="50:56" ht="18.75" customHeight="1" thickBot="1" x14ac:dyDescent="0.3">
      <c r="AX291" s="1552">
        <f>'TROISIEME TRI et BILAN'!B295</f>
        <v>0</v>
      </c>
      <c r="AY291" s="293">
        <f>'TROISIEME TRI et BILAN'!C295</f>
        <v>0</v>
      </c>
      <c r="AZ291" s="293">
        <f>'TROISIEME TRI et BILAN'!D295</f>
        <v>0</v>
      </c>
      <c r="BA291" s="293">
        <f>'TROISIEME TRI et BILAN'!E295</f>
        <v>0</v>
      </c>
      <c r="BB291" s="293">
        <f>'TROISIEME TRI et BILAN'!F295</f>
        <v>0</v>
      </c>
      <c r="BC291" s="1067">
        <f>'TROISIEME TRI et BILAN'!G295</f>
        <v>0</v>
      </c>
      <c r="BD291" s="293">
        <f>'TROISIEME TRI et BILAN'!H295</f>
        <v>0</v>
      </c>
    </row>
    <row r="292" spans="50:56" ht="18.75" customHeight="1" thickBot="1" x14ac:dyDescent="0.3">
      <c r="AX292" s="1552">
        <f>'TROISIEME TRI et BILAN'!B296</f>
        <v>0</v>
      </c>
      <c r="AY292" s="293">
        <f>'TROISIEME TRI et BILAN'!C296</f>
        <v>0</v>
      </c>
      <c r="AZ292" s="293">
        <f>'TROISIEME TRI et BILAN'!D296</f>
        <v>0</v>
      </c>
      <c r="BA292" s="293">
        <f>'TROISIEME TRI et BILAN'!E296</f>
        <v>0</v>
      </c>
      <c r="BB292" s="293">
        <f>'TROISIEME TRI et BILAN'!F296</f>
        <v>0</v>
      </c>
      <c r="BC292" s="1067">
        <f>'TROISIEME TRI et BILAN'!G296</f>
        <v>0</v>
      </c>
      <c r="BD292" s="293">
        <f>'TROISIEME TRI et BILAN'!H296</f>
        <v>0</v>
      </c>
    </row>
    <row r="293" spans="50:56" ht="18.75" customHeight="1" thickBot="1" x14ac:dyDescent="0.3">
      <c r="AX293" s="1552">
        <f>'TROISIEME TRI et BILAN'!B297</f>
        <v>0</v>
      </c>
      <c r="AY293" s="293">
        <f>'TROISIEME TRI et BILAN'!C297</f>
        <v>0</v>
      </c>
      <c r="AZ293" s="293">
        <f>'TROISIEME TRI et BILAN'!D297</f>
        <v>0</v>
      </c>
      <c r="BA293" s="293">
        <f>'TROISIEME TRI et BILAN'!E297</f>
        <v>0</v>
      </c>
      <c r="BB293" s="293">
        <f>'TROISIEME TRI et BILAN'!F297</f>
        <v>0</v>
      </c>
      <c r="BC293" s="1067">
        <f>'TROISIEME TRI et BILAN'!G297</f>
        <v>0</v>
      </c>
      <c r="BD293" s="293">
        <f>'TROISIEME TRI et BILAN'!H297</f>
        <v>0</v>
      </c>
    </row>
    <row r="294" spans="50:56" ht="18.75" customHeight="1" thickBot="1" x14ac:dyDescent="0.3">
      <c r="AX294" s="1552">
        <f>'TROISIEME TRI et BILAN'!B298</f>
        <v>0</v>
      </c>
      <c r="AY294" s="293">
        <f>'TROISIEME TRI et BILAN'!C298</f>
        <v>0</v>
      </c>
      <c r="AZ294" s="293">
        <f>'TROISIEME TRI et BILAN'!D298</f>
        <v>0</v>
      </c>
      <c r="BA294" s="293">
        <f>'TROISIEME TRI et BILAN'!E298</f>
        <v>0</v>
      </c>
      <c r="BB294" s="293">
        <f>'TROISIEME TRI et BILAN'!F298</f>
        <v>0</v>
      </c>
      <c r="BC294" s="1067">
        <f>'TROISIEME TRI et BILAN'!G298</f>
        <v>0</v>
      </c>
      <c r="BD294" s="293">
        <f>'TROISIEME TRI et BILAN'!H298</f>
        <v>0</v>
      </c>
    </row>
    <row r="295" spans="50:56" ht="18.75" customHeight="1" thickBot="1" x14ac:dyDescent="0.3">
      <c r="AX295" s="1552">
        <f>'TROISIEME TRI et BILAN'!B299</f>
        <v>0</v>
      </c>
      <c r="AY295" s="293">
        <f>'TROISIEME TRI et BILAN'!C299</f>
        <v>0</v>
      </c>
      <c r="AZ295" s="293">
        <f>'TROISIEME TRI et BILAN'!D299</f>
        <v>0</v>
      </c>
      <c r="BA295" s="293">
        <f>'TROISIEME TRI et BILAN'!E299</f>
        <v>0</v>
      </c>
      <c r="BB295" s="293">
        <f>'TROISIEME TRI et BILAN'!F299</f>
        <v>0</v>
      </c>
      <c r="BC295" s="1067">
        <f>'TROISIEME TRI et BILAN'!G299</f>
        <v>0</v>
      </c>
      <c r="BD295" s="293">
        <f>'TROISIEME TRI et BILAN'!H299</f>
        <v>0</v>
      </c>
    </row>
    <row r="296" spans="50:56" ht="18.75" customHeight="1" thickBot="1" x14ac:dyDescent="0.3">
      <c r="AX296" s="1552">
        <f>'TROISIEME TRI et BILAN'!B300</f>
        <v>0</v>
      </c>
      <c r="AY296" s="293">
        <f>'TROISIEME TRI et BILAN'!C300</f>
        <v>0</v>
      </c>
      <c r="AZ296" s="293">
        <f>'TROISIEME TRI et BILAN'!D300</f>
        <v>0</v>
      </c>
      <c r="BA296" s="293">
        <f>'TROISIEME TRI et BILAN'!E300</f>
        <v>0</v>
      </c>
      <c r="BB296" s="293">
        <f>'TROISIEME TRI et BILAN'!F300</f>
        <v>0</v>
      </c>
      <c r="BC296" s="1067">
        <f>'TROISIEME TRI et BILAN'!G300</f>
        <v>0</v>
      </c>
      <c r="BD296" s="293">
        <f>'TROISIEME TRI et BILAN'!H300</f>
        <v>0</v>
      </c>
    </row>
    <row r="297" spans="50:56" ht="18.75" customHeight="1" thickBot="1" x14ac:dyDescent="0.3">
      <c r="AX297" s="1552">
        <f>'TROISIEME TRI et BILAN'!B301</f>
        <v>0</v>
      </c>
      <c r="AY297" s="293">
        <f>'TROISIEME TRI et BILAN'!C301</f>
        <v>0</v>
      </c>
      <c r="AZ297" s="293">
        <f>'TROISIEME TRI et BILAN'!D301</f>
        <v>0</v>
      </c>
      <c r="BA297" s="293">
        <f>'TROISIEME TRI et BILAN'!E301</f>
        <v>0</v>
      </c>
      <c r="BB297" s="293">
        <f>'TROISIEME TRI et BILAN'!F301</f>
        <v>0</v>
      </c>
      <c r="BC297" s="1067">
        <f>'TROISIEME TRI et BILAN'!G301</f>
        <v>0</v>
      </c>
      <c r="BD297" s="293">
        <f>'TROISIEME TRI et BILAN'!H301</f>
        <v>0</v>
      </c>
    </row>
    <row r="298" spans="50:56" ht="18.75" customHeight="1" thickBot="1" x14ac:dyDescent="0.3">
      <c r="AX298" s="1552">
        <f>'TROISIEME TRI et BILAN'!B302</f>
        <v>0</v>
      </c>
      <c r="AY298" s="293">
        <f>'TROISIEME TRI et BILAN'!C302</f>
        <v>0</v>
      </c>
      <c r="AZ298" s="293">
        <f>'TROISIEME TRI et BILAN'!D302</f>
        <v>0</v>
      </c>
      <c r="BA298" s="293">
        <f>'TROISIEME TRI et BILAN'!E302</f>
        <v>0</v>
      </c>
      <c r="BB298" s="293">
        <f>'TROISIEME TRI et BILAN'!F302</f>
        <v>0</v>
      </c>
      <c r="BC298" s="1067">
        <f>'TROISIEME TRI et BILAN'!G302</f>
        <v>0</v>
      </c>
      <c r="BD298" s="293">
        <f>'TROISIEME TRI et BILAN'!H302</f>
        <v>0</v>
      </c>
    </row>
    <row r="299" spans="50:56" ht="18.75" customHeight="1" thickBot="1" x14ac:dyDescent="0.3">
      <c r="AX299" s="1552">
        <f>'TROISIEME TRI et BILAN'!B303</f>
        <v>0</v>
      </c>
      <c r="AY299" s="293">
        <f>'TROISIEME TRI et BILAN'!C303</f>
        <v>0</v>
      </c>
      <c r="AZ299" s="293">
        <f>'TROISIEME TRI et BILAN'!D303</f>
        <v>0</v>
      </c>
      <c r="BA299" s="293">
        <f>'TROISIEME TRI et BILAN'!E303</f>
        <v>0</v>
      </c>
      <c r="BB299" s="293">
        <f>'TROISIEME TRI et BILAN'!F303</f>
        <v>0</v>
      </c>
      <c r="BC299" s="1067">
        <f>'TROISIEME TRI et BILAN'!G303</f>
        <v>0</v>
      </c>
      <c r="BD299" s="293">
        <f>'TROISIEME TRI et BILAN'!H303</f>
        <v>0</v>
      </c>
    </row>
    <row r="300" spans="50:56" ht="18.75" customHeight="1" thickBot="1" x14ac:dyDescent="0.3">
      <c r="AX300" s="1552">
        <f>'TROISIEME TRI et BILAN'!B304</f>
        <v>0</v>
      </c>
      <c r="AY300" s="293">
        <f>'TROISIEME TRI et BILAN'!C304</f>
        <v>0</v>
      </c>
      <c r="AZ300" s="293">
        <f>'TROISIEME TRI et BILAN'!D304</f>
        <v>0</v>
      </c>
      <c r="BA300" s="293">
        <f>'TROISIEME TRI et BILAN'!E304</f>
        <v>0</v>
      </c>
      <c r="BB300" s="293">
        <f>'TROISIEME TRI et BILAN'!F304</f>
        <v>0</v>
      </c>
      <c r="BC300" s="1067">
        <f>'TROISIEME TRI et BILAN'!G304</f>
        <v>0</v>
      </c>
      <c r="BD300" s="293">
        <f>'TROISIEME TRI et BILAN'!H304</f>
        <v>0</v>
      </c>
    </row>
    <row r="301" spans="50:56" ht="18.75" customHeight="1" thickBot="1" x14ac:dyDescent="0.3">
      <c r="AX301" s="1552">
        <f>'TROISIEME TRI et BILAN'!B305</f>
        <v>0</v>
      </c>
      <c r="AY301" s="293">
        <f>'TROISIEME TRI et BILAN'!C305</f>
        <v>0</v>
      </c>
      <c r="AZ301" s="293">
        <f>'TROISIEME TRI et BILAN'!D305</f>
        <v>0</v>
      </c>
      <c r="BA301" s="293">
        <f>'TROISIEME TRI et BILAN'!E305</f>
        <v>0</v>
      </c>
      <c r="BB301" s="293">
        <f>'TROISIEME TRI et BILAN'!F305</f>
        <v>0</v>
      </c>
      <c r="BC301" s="1067">
        <f>'TROISIEME TRI et BILAN'!G305</f>
        <v>0</v>
      </c>
      <c r="BD301" s="293">
        <f>'TROISIEME TRI et BILAN'!H305</f>
        <v>0</v>
      </c>
    </row>
    <row r="302" spans="50:56" ht="18.75" customHeight="1" thickBot="1" x14ac:dyDescent="0.3">
      <c r="AX302" s="1552">
        <f>'TROISIEME TRI et BILAN'!B306</f>
        <v>0</v>
      </c>
      <c r="AY302" s="293">
        <f>'TROISIEME TRI et BILAN'!C306</f>
        <v>0</v>
      </c>
      <c r="AZ302" s="293">
        <f>'TROISIEME TRI et BILAN'!D306</f>
        <v>0</v>
      </c>
      <c r="BA302" s="293">
        <f>'TROISIEME TRI et BILAN'!E306</f>
        <v>0</v>
      </c>
      <c r="BB302" s="293">
        <f>'TROISIEME TRI et BILAN'!F306</f>
        <v>0</v>
      </c>
      <c r="BC302" s="1067">
        <f>'TROISIEME TRI et BILAN'!G306</f>
        <v>0</v>
      </c>
      <c r="BD302" s="293">
        <f>'TROISIEME TRI et BILAN'!H306</f>
        <v>0</v>
      </c>
    </row>
    <row r="303" spans="50:56" ht="18.75" customHeight="1" thickBot="1" x14ac:dyDescent="0.3">
      <c r="AX303" s="1552">
        <f>'TROISIEME TRI et BILAN'!B307</f>
        <v>0</v>
      </c>
      <c r="AY303" s="293">
        <f>'TROISIEME TRI et BILAN'!C307</f>
        <v>0</v>
      </c>
      <c r="AZ303" s="293">
        <f>'TROISIEME TRI et BILAN'!D307</f>
        <v>0</v>
      </c>
      <c r="BA303" s="293">
        <f>'TROISIEME TRI et BILAN'!E307</f>
        <v>0</v>
      </c>
      <c r="BB303" s="293">
        <f>'TROISIEME TRI et BILAN'!F307</f>
        <v>0</v>
      </c>
      <c r="BC303" s="1067">
        <f>'TROISIEME TRI et BILAN'!G307</f>
        <v>0</v>
      </c>
      <c r="BD303" s="293">
        <f>'TROISIEME TRI et BILAN'!H307</f>
        <v>0</v>
      </c>
    </row>
    <row r="304" spans="50:56" ht="18.75" customHeight="1" thickBot="1" x14ac:dyDescent="0.3">
      <c r="AX304" s="1552">
        <f>'TROISIEME TRI et BILAN'!B308</f>
        <v>0</v>
      </c>
      <c r="AY304" s="293">
        <f>'TROISIEME TRI et BILAN'!C308</f>
        <v>0</v>
      </c>
      <c r="AZ304" s="293">
        <f>'TROISIEME TRI et BILAN'!D308</f>
        <v>0</v>
      </c>
      <c r="BA304" s="293">
        <f>'TROISIEME TRI et BILAN'!E308</f>
        <v>0</v>
      </c>
      <c r="BB304" s="293">
        <f>'TROISIEME TRI et BILAN'!F308</f>
        <v>0</v>
      </c>
      <c r="BC304" s="1067">
        <f>'TROISIEME TRI et BILAN'!G308</f>
        <v>0</v>
      </c>
      <c r="BD304" s="293">
        <f>'TROISIEME TRI et BILAN'!H308</f>
        <v>0</v>
      </c>
    </row>
    <row r="305" spans="50:56" ht="18.75" customHeight="1" thickBot="1" x14ac:dyDescent="0.3">
      <c r="AX305" s="1552">
        <f>'TROISIEME TRI et BILAN'!B309</f>
        <v>0</v>
      </c>
      <c r="AY305" s="293">
        <f>'TROISIEME TRI et BILAN'!C309</f>
        <v>0</v>
      </c>
      <c r="AZ305" s="293">
        <f>'TROISIEME TRI et BILAN'!D309</f>
        <v>0</v>
      </c>
      <c r="BA305" s="293">
        <f>'TROISIEME TRI et BILAN'!E309</f>
        <v>0</v>
      </c>
      <c r="BB305" s="293">
        <f>'TROISIEME TRI et BILAN'!F309</f>
        <v>0</v>
      </c>
      <c r="BC305" s="1067">
        <f>'TROISIEME TRI et BILAN'!G309</f>
        <v>0</v>
      </c>
      <c r="BD305" s="293">
        <f>'TROISIEME TRI et BILAN'!H309</f>
        <v>0</v>
      </c>
    </row>
    <row r="306" spans="50:56" ht="18.75" customHeight="1" thickBot="1" x14ac:dyDescent="0.3">
      <c r="AX306" s="1552">
        <f>'TROISIEME TRI et BILAN'!B310</f>
        <v>0</v>
      </c>
      <c r="AY306" s="293">
        <f>'TROISIEME TRI et BILAN'!C310</f>
        <v>0</v>
      </c>
      <c r="AZ306" s="293">
        <f>'TROISIEME TRI et BILAN'!D310</f>
        <v>0</v>
      </c>
      <c r="BA306" s="293">
        <f>'TROISIEME TRI et BILAN'!E310</f>
        <v>0</v>
      </c>
      <c r="BB306" s="293">
        <f>'TROISIEME TRI et BILAN'!F310</f>
        <v>0</v>
      </c>
      <c r="BC306" s="1067">
        <f>'TROISIEME TRI et BILAN'!G310</f>
        <v>0</v>
      </c>
      <c r="BD306" s="293">
        <f>'TROISIEME TRI et BILAN'!H310</f>
        <v>0</v>
      </c>
    </row>
    <row r="307" spans="50:56" ht="18.75" customHeight="1" thickBot="1" x14ac:dyDescent="0.3">
      <c r="AX307" s="1552">
        <f>'TROISIEME TRI et BILAN'!B311</f>
        <v>0</v>
      </c>
      <c r="AY307" s="293">
        <f>'TROISIEME TRI et BILAN'!C311</f>
        <v>0</v>
      </c>
      <c r="AZ307" s="293">
        <f>'TROISIEME TRI et BILAN'!D311</f>
        <v>0</v>
      </c>
      <c r="BA307" s="293">
        <f>'TROISIEME TRI et BILAN'!E311</f>
        <v>0</v>
      </c>
      <c r="BB307" s="293">
        <f>'TROISIEME TRI et BILAN'!F311</f>
        <v>0</v>
      </c>
      <c r="BC307" s="1067">
        <f>'TROISIEME TRI et BILAN'!G311</f>
        <v>0</v>
      </c>
      <c r="BD307" s="293">
        <f>'TROISIEME TRI et BILAN'!H311</f>
        <v>0</v>
      </c>
    </row>
    <row r="308" spans="50:56" ht="18.75" customHeight="1" thickBot="1" x14ac:dyDescent="0.3">
      <c r="AX308" s="1552">
        <f>'TROISIEME TRI et BILAN'!B312</f>
        <v>0</v>
      </c>
      <c r="AY308" s="293">
        <f>'TROISIEME TRI et BILAN'!C312</f>
        <v>0</v>
      </c>
      <c r="AZ308" s="293">
        <f>'TROISIEME TRI et BILAN'!D312</f>
        <v>0</v>
      </c>
      <c r="BA308" s="293">
        <f>'TROISIEME TRI et BILAN'!E312</f>
        <v>0</v>
      </c>
      <c r="BB308" s="293">
        <f>'TROISIEME TRI et BILAN'!F312</f>
        <v>0</v>
      </c>
      <c r="BC308" s="1067">
        <f>'TROISIEME TRI et BILAN'!G312</f>
        <v>0</v>
      </c>
      <c r="BD308" s="293">
        <f>'TROISIEME TRI et BILAN'!H312</f>
        <v>0</v>
      </c>
    </row>
    <row r="309" spans="50:56" ht="18.75" customHeight="1" thickBot="1" x14ac:dyDescent="0.3">
      <c r="AX309" s="1552">
        <f>'TROISIEME TRI et BILAN'!B313</f>
        <v>0</v>
      </c>
      <c r="AY309" s="293">
        <f>'TROISIEME TRI et BILAN'!C313</f>
        <v>0</v>
      </c>
      <c r="AZ309" s="293">
        <f>'TROISIEME TRI et BILAN'!D313</f>
        <v>0</v>
      </c>
      <c r="BA309" s="293">
        <f>'TROISIEME TRI et BILAN'!E313</f>
        <v>0</v>
      </c>
      <c r="BB309" s="293">
        <f>'TROISIEME TRI et BILAN'!F313</f>
        <v>0</v>
      </c>
      <c r="BC309" s="1067">
        <f>'TROISIEME TRI et BILAN'!G313</f>
        <v>0</v>
      </c>
      <c r="BD309" s="293">
        <f>'TROISIEME TRI et BILAN'!H313</f>
        <v>0</v>
      </c>
    </row>
    <row r="310" spans="50:56" ht="18.75" customHeight="1" thickBot="1" x14ac:dyDescent="0.3">
      <c r="AX310" s="1552">
        <f>'TROISIEME TRI et BILAN'!B314</f>
        <v>0</v>
      </c>
      <c r="AY310" s="293">
        <f>'TROISIEME TRI et BILAN'!C314</f>
        <v>0</v>
      </c>
      <c r="AZ310" s="293">
        <f>'TROISIEME TRI et BILAN'!D314</f>
        <v>0</v>
      </c>
      <c r="BA310" s="293">
        <f>'TROISIEME TRI et BILAN'!E314</f>
        <v>0</v>
      </c>
      <c r="BB310" s="293">
        <f>'TROISIEME TRI et BILAN'!F314</f>
        <v>0</v>
      </c>
      <c r="BC310" s="1067">
        <f>'TROISIEME TRI et BILAN'!G314</f>
        <v>0</v>
      </c>
      <c r="BD310" s="293">
        <f>'TROISIEME TRI et BILAN'!H314</f>
        <v>0</v>
      </c>
    </row>
    <row r="311" spans="50:56" ht="18.75" customHeight="1" thickBot="1" x14ac:dyDescent="0.3">
      <c r="AX311" s="1552">
        <f>'TROISIEME TRI et BILAN'!B315</f>
        <v>0</v>
      </c>
      <c r="AY311" s="293">
        <f>'TROISIEME TRI et BILAN'!C315</f>
        <v>0</v>
      </c>
      <c r="AZ311" s="293">
        <f>'TROISIEME TRI et BILAN'!D315</f>
        <v>0</v>
      </c>
      <c r="BA311" s="293">
        <f>'TROISIEME TRI et BILAN'!E315</f>
        <v>0</v>
      </c>
      <c r="BB311" s="293">
        <f>'TROISIEME TRI et BILAN'!F315</f>
        <v>0</v>
      </c>
      <c r="BC311" s="1067">
        <f>'TROISIEME TRI et BILAN'!G315</f>
        <v>0</v>
      </c>
      <c r="BD311" s="293">
        <f>'TROISIEME TRI et BILAN'!H315</f>
        <v>0</v>
      </c>
    </row>
    <row r="312" spans="50:56" ht="18.75" customHeight="1" thickBot="1" x14ac:dyDescent="0.3">
      <c r="AX312" s="1552">
        <f>'TROISIEME TRI et BILAN'!B316</f>
        <v>0</v>
      </c>
      <c r="AY312" s="293">
        <f>'TROISIEME TRI et BILAN'!C316</f>
        <v>0</v>
      </c>
      <c r="AZ312" s="293">
        <f>'TROISIEME TRI et BILAN'!D316</f>
        <v>0</v>
      </c>
      <c r="BA312" s="293">
        <f>'TROISIEME TRI et BILAN'!E316</f>
        <v>0</v>
      </c>
      <c r="BB312" s="293">
        <f>'TROISIEME TRI et BILAN'!F316</f>
        <v>0</v>
      </c>
      <c r="BC312" s="1067">
        <f>'TROISIEME TRI et BILAN'!G316</f>
        <v>0</v>
      </c>
      <c r="BD312" s="293">
        <f>'TROISIEME TRI et BILAN'!H316</f>
        <v>0</v>
      </c>
    </row>
    <row r="313" spans="50:56" ht="18.75" customHeight="1" thickBot="1" x14ac:dyDescent="0.3">
      <c r="AX313" s="1552">
        <f>'TROISIEME TRI et BILAN'!B317</f>
        <v>0</v>
      </c>
      <c r="AY313" s="293">
        <f>'TROISIEME TRI et BILAN'!C317</f>
        <v>0</v>
      </c>
      <c r="AZ313" s="293">
        <f>'TROISIEME TRI et BILAN'!D317</f>
        <v>0</v>
      </c>
      <c r="BA313" s="293">
        <f>'TROISIEME TRI et BILAN'!E317</f>
        <v>0</v>
      </c>
      <c r="BB313" s="293">
        <f>'TROISIEME TRI et BILAN'!F317</f>
        <v>0</v>
      </c>
      <c r="BC313" s="1067">
        <f>'TROISIEME TRI et BILAN'!G317</f>
        <v>0</v>
      </c>
      <c r="BD313" s="293">
        <f>'TROISIEME TRI et BILAN'!H317</f>
        <v>0</v>
      </c>
    </row>
    <row r="314" spans="50:56" ht="18.75" customHeight="1" thickBot="1" x14ac:dyDescent="0.3">
      <c r="AX314" s="1552">
        <f>'TROISIEME TRI et BILAN'!B318</f>
        <v>0</v>
      </c>
      <c r="AY314" s="293">
        <f>'TROISIEME TRI et BILAN'!C318</f>
        <v>0</v>
      </c>
      <c r="AZ314" s="293">
        <f>'TROISIEME TRI et BILAN'!D318</f>
        <v>0</v>
      </c>
      <c r="BA314" s="293">
        <f>'TROISIEME TRI et BILAN'!E318</f>
        <v>0</v>
      </c>
      <c r="BB314" s="293">
        <f>'TROISIEME TRI et BILAN'!F318</f>
        <v>0</v>
      </c>
      <c r="BC314" s="1067">
        <f>'TROISIEME TRI et BILAN'!G318</f>
        <v>0</v>
      </c>
      <c r="BD314" s="293">
        <f>'TROISIEME TRI et BILAN'!H318</f>
        <v>0</v>
      </c>
    </row>
    <row r="315" spans="50:56" ht="24.75" customHeight="1" thickBot="1" x14ac:dyDescent="0.3">
      <c r="AX315" s="78" t="s">
        <v>1</v>
      </c>
      <c r="AY315" s="78" t="s">
        <v>119</v>
      </c>
      <c r="AZ315" s="78" t="s">
        <v>120</v>
      </c>
      <c r="BA315" s="78" t="s">
        <v>121</v>
      </c>
      <c r="BB315" s="78" t="s">
        <v>122</v>
      </c>
      <c r="BC315" s="78" t="s">
        <v>123</v>
      </c>
      <c r="BD315" s="78" t="s">
        <v>124</v>
      </c>
    </row>
    <row r="316" spans="50:56" ht="30" customHeight="1" thickBot="1" x14ac:dyDescent="0.3">
      <c r="AX316" s="1552">
        <f>'TROISIEME TRI et BILAN'!B320</f>
        <v>0</v>
      </c>
      <c r="AY316" s="293">
        <f>'TROISIEME TRI et BILAN'!C320</f>
        <v>0</v>
      </c>
      <c r="AZ316" s="293">
        <f>'TROISIEME TRI et BILAN'!D320</f>
        <v>0</v>
      </c>
      <c r="BA316" s="293">
        <f>'TROISIEME TRI et BILAN'!E320</f>
        <v>0</v>
      </c>
      <c r="BB316" s="293">
        <f>'TROISIEME TRI et BILAN'!F320</f>
        <v>0</v>
      </c>
      <c r="BC316" s="1067">
        <f>'TROISIEME TRI et BILAN'!G320</f>
        <v>0</v>
      </c>
      <c r="BD316" s="293">
        <f>'TROISIEME TRI et BILAN'!H320</f>
        <v>0</v>
      </c>
    </row>
    <row r="317" spans="50:56" ht="30" customHeight="1" thickBot="1" x14ac:dyDescent="0.3">
      <c r="AX317" s="1552">
        <f>'TROISIEME TRI et BILAN'!B321</f>
        <v>0</v>
      </c>
      <c r="AY317" s="293">
        <f>'TROISIEME TRI et BILAN'!C321</f>
        <v>0</v>
      </c>
      <c r="AZ317" s="293">
        <f>'TROISIEME TRI et BILAN'!D321</f>
        <v>0</v>
      </c>
      <c r="BA317" s="293">
        <f>'TROISIEME TRI et BILAN'!E321</f>
        <v>0</v>
      </c>
      <c r="BB317" s="293">
        <f>'TROISIEME TRI et BILAN'!F321</f>
        <v>0</v>
      </c>
      <c r="BC317" s="1067">
        <f>'TROISIEME TRI et BILAN'!G321</f>
        <v>0</v>
      </c>
      <c r="BD317" s="293">
        <f>'TROISIEME TRI et BILAN'!H321</f>
        <v>0</v>
      </c>
    </row>
    <row r="318" spans="50:56" ht="30" customHeight="1" thickBot="1" x14ac:dyDescent="0.3">
      <c r="AX318" s="1552">
        <f>'TROISIEME TRI et BILAN'!B322</f>
        <v>0</v>
      </c>
      <c r="AY318" s="293">
        <f>'TROISIEME TRI et BILAN'!C322</f>
        <v>0</v>
      </c>
      <c r="AZ318" s="293">
        <f>'TROISIEME TRI et BILAN'!D322</f>
        <v>0</v>
      </c>
      <c r="BA318" s="293">
        <f>'TROISIEME TRI et BILAN'!E322</f>
        <v>0</v>
      </c>
      <c r="BB318" s="293">
        <f>'TROISIEME TRI et BILAN'!F322</f>
        <v>0</v>
      </c>
      <c r="BC318" s="1067">
        <f>'TROISIEME TRI et BILAN'!G322</f>
        <v>0</v>
      </c>
      <c r="BD318" s="293">
        <f>'TROISIEME TRI et BILAN'!H322</f>
        <v>0</v>
      </c>
    </row>
    <row r="319" spans="50:56" ht="30" customHeight="1" thickBot="1" x14ac:dyDescent="0.3">
      <c r="AX319" s="1552">
        <f>'TROISIEME TRI et BILAN'!B323</f>
        <v>0</v>
      </c>
      <c r="AY319" s="293">
        <f>'TROISIEME TRI et BILAN'!C323</f>
        <v>0</v>
      </c>
      <c r="AZ319" s="293">
        <f>'TROISIEME TRI et BILAN'!D323</f>
        <v>0</v>
      </c>
      <c r="BA319" s="293">
        <f>'TROISIEME TRI et BILAN'!E323</f>
        <v>0</v>
      </c>
      <c r="BB319" s="293">
        <f>'TROISIEME TRI et BILAN'!F323</f>
        <v>0</v>
      </c>
      <c r="BC319" s="1067">
        <f>'TROISIEME TRI et BILAN'!G323</f>
        <v>0</v>
      </c>
      <c r="BD319" s="293">
        <f>'TROISIEME TRI et BILAN'!H323</f>
        <v>0</v>
      </c>
    </row>
    <row r="320" spans="50:56" ht="30" customHeight="1" thickBot="1" x14ac:dyDescent="0.3">
      <c r="AX320" s="1552">
        <f>'TROISIEME TRI et BILAN'!B324</f>
        <v>0</v>
      </c>
      <c r="AY320" s="293">
        <f>'TROISIEME TRI et BILAN'!C324</f>
        <v>0</v>
      </c>
      <c r="AZ320" s="293">
        <f>'TROISIEME TRI et BILAN'!D324</f>
        <v>0</v>
      </c>
      <c r="BA320" s="293">
        <f>'TROISIEME TRI et BILAN'!E324</f>
        <v>0</v>
      </c>
      <c r="BB320" s="293">
        <f>'TROISIEME TRI et BILAN'!F324</f>
        <v>0</v>
      </c>
      <c r="BC320" s="1067">
        <f>'TROISIEME TRI et BILAN'!G324</f>
        <v>0</v>
      </c>
      <c r="BD320" s="293">
        <f>'TROISIEME TRI et BILAN'!H324</f>
        <v>0</v>
      </c>
    </row>
    <row r="321" spans="50:56" ht="30" customHeight="1" thickBot="1" x14ac:dyDescent="0.3">
      <c r="AX321" s="1552">
        <f>'TROISIEME TRI et BILAN'!B325</f>
        <v>0</v>
      </c>
      <c r="AY321" s="293">
        <f>'TROISIEME TRI et BILAN'!C325</f>
        <v>0</v>
      </c>
      <c r="AZ321" s="293">
        <f>'TROISIEME TRI et BILAN'!D325</f>
        <v>0</v>
      </c>
      <c r="BA321" s="293">
        <f>'TROISIEME TRI et BILAN'!E325</f>
        <v>0</v>
      </c>
      <c r="BB321" s="293">
        <f>'TROISIEME TRI et BILAN'!F325</f>
        <v>0</v>
      </c>
      <c r="BC321" s="1067">
        <f>'TROISIEME TRI et BILAN'!G325</f>
        <v>0</v>
      </c>
      <c r="BD321" s="293">
        <f>'TROISIEME TRI et BILAN'!H325</f>
        <v>0</v>
      </c>
    </row>
    <row r="322" spans="50:56" ht="30" customHeight="1" thickBot="1" x14ac:dyDescent="0.3">
      <c r="AX322" s="1552">
        <f>'TROISIEME TRI et BILAN'!B326</f>
        <v>0</v>
      </c>
      <c r="AY322" s="293">
        <f>'TROISIEME TRI et BILAN'!C326</f>
        <v>0</v>
      </c>
      <c r="AZ322" s="293">
        <f>'TROISIEME TRI et BILAN'!D326</f>
        <v>0</v>
      </c>
      <c r="BA322" s="293">
        <f>'TROISIEME TRI et BILAN'!E326</f>
        <v>0</v>
      </c>
      <c r="BB322" s="293">
        <f>'TROISIEME TRI et BILAN'!F326</f>
        <v>0</v>
      </c>
      <c r="BC322" s="1067">
        <f>'TROISIEME TRI et BILAN'!G326</f>
        <v>0</v>
      </c>
      <c r="BD322" s="293">
        <f>'TROISIEME TRI et BILAN'!H326</f>
        <v>0</v>
      </c>
    </row>
    <row r="323" spans="50:56" ht="30" customHeight="1" thickBot="1" x14ac:dyDescent="0.3">
      <c r="AX323" s="1552">
        <f>'TROISIEME TRI et BILAN'!B327</f>
        <v>0</v>
      </c>
      <c r="AY323" s="293">
        <f>'TROISIEME TRI et BILAN'!C327</f>
        <v>0</v>
      </c>
      <c r="AZ323" s="293">
        <f>'TROISIEME TRI et BILAN'!D327</f>
        <v>0</v>
      </c>
      <c r="BA323" s="293">
        <f>'TROISIEME TRI et BILAN'!E327</f>
        <v>0</v>
      </c>
      <c r="BB323" s="293">
        <f>'TROISIEME TRI et BILAN'!F327</f>
        <v>0</v>
      </c>
      <c r="BC323" s="1067">
        <f>'TROISIEME TRI et BILAN'!G327</f>
        <v>0</v>
      </c>
      <c r="BD323" s="293">
        <f>'TROISIEME TRI et BILAN'!H327</f>
        <v>0</v>
      </c>
    </row>
    <row r="324" spans="50:56" ht="30" customHeight="1" thickBot="1" x14ac:dyDescent="0.3">
      <c r="AX324" s="1552">
        <f>'TROISIEME TRI et BILAN'!B328</f>
        <v>0</v>
      </c>
      <c r="AY324" s="293">
        <f>'TROISIEME TRI et BILAN'!C328</f>
        <v>0</v>
      </c>
      <c r="AZ324" s="293">
        <f>'TROISIEME TRI et BILAN'!D328</f>
        <v>0</v>
      </c>
      <c r="BA324" s="293">
        <f>'TROISIEME TRI et BILAN'!E328</f>
        <v>0</v>
      </c>
      <c r="BB324" s="293">
        <f>'TROISIEME TRI et BILAN'!F328</f>
        <v>0</v>
      </c>
      <c r="BC324" s="1067">
        <f>'TROISIEME TRI et BILAN'!G328</f>
        <v>0</v>
      </c>
      <c r="BD324" s="293">
        <f>'TROISIEME TRI et BILAN'!H328</f>
        <v>0</v>
      </c>
    </row>
    <row r="325" spans="50:56" ht="30" customHeight="1" thickBot="1" x14ac:dyDescent="0.3">
      <c r="AX325" s="1552">
        <f>'TROISIEME TRI et BILAN'!B329</f>
        <v>0</v>
      </c>
      <c r="AY325" s="293">
        <f>'TROISIEME TRI et BILAN'!C329</f>
        <v>0</v>
      </c>
      <c r="AZ325" s="293">
        <f>'TROISIEME TRI et BILAN'!D329</f>
        <v>0</v>
      </c>
      <c r="BA325" s="293">
        <f>'TROISIEME TRI et BILAN'!E329</f>
        <v>0</v>
      </c>
      <c r="BB325" s="293">
        <f>'TROISIEME TRI et BILAN'!F329</f>
        <v>0</v>
      </c>
      <c r="BC325" s="1067">
        <f>'TROISIEME TRI et BILAN'!G329</f>
        <v>0</v>
      </c>
      <c r="BD325" s="293">
        <f>'TROISIEME TRI et BILAN'!H329</f>
        <v>0</v>
      </c>
    </row>
    <row r="326" spans="50:56" ht="30" customHeight="1" thickBot="1" x14ac:dyDescent="0.3">
      <c r="AX326" s="1552">
        <f>'TROISIEME TRI et BILAN'!B330</f>
        <v>0</v>
      </c>
      <c r="AY326" s="293">
        <f>'TROISIEME TRI et BILAN'!C330</f>
        <v>0</v>
      </c>
      <c r="AZ326" s="293">
        <f>'TROISIEME TRI et BILAN'!D330</f>
        <v>0</v>
      </c>
      <c r="BA326" s="293">
        <f>'TROISIEME TRI et BILAN'!E330</f>
        <v>0</v>
      </c>
      <c r="BB326" s="293">
        <f>'TROISIEME TRI et BILAN'!F330</f>
        <v>0</v>
      </c>
      <c r="BC326" s="1067">
        <f>'TROISIEME TRI et BILAN'!G330</f>
        <v>0</v>
      </c>
      <c r="BD326" s="293">
        <f>'TROISIEME TRI et BILAN'!H330</f>
        <v>0</v>
      </c>
    </row>
    <row r="327" spans="50:56" ht="30" customHeight="1" thickBot="1" x14ac:dyDescent="0.3">
      <c r="AX327" s="1552">
        <f>'TROISIEME TRI et BILAN'!B331</f>
        <v>0</v>
      </c>
      <c r="AY327" s="293">
        <f>'TROISIEME TRI et BILAN'!C331</f>
        <v>0</v>
      </c>
      <c r="AZ327" s="293">
        <f>'TROISIEME TRI et BILAN'!D331</f>
        <v>0</v>
      </c>
      <c r="BA327" s="293">
        <f>'TROISIEME TRI et BILAN'!E331</f>
        <v>0</v>
      </c>
      <c r="BB327" s="293">
        <f>'TROISIEME TRI et BILAN'!F331</f>
        <v>0</v>
      </c>
      <c r="BC327" s="1067">
        <f>'TROISIEME TRI et BILAN'!G331</f>
        <v>0</v>
      </c>
      <c r="BD327" s="293">
        <f>'TROISIEME TRI et BILAN'!H331</f>
        <v>0</v>
      </c>
    </row>
    <row r="328" spans="50:56" ht="30" customHeight="1" thickBot="1" x14ac:dyDescent="0.3">
      <c r="AX328" s="1552">
        <f>'TROISIEME TRI et BILAN'!B332</f>
        <v>0</v>
      </c>
      <c r="AY328" s="293">
        <f>'TROISIEME TRI et BILAN'!C332</f>
        <v>0</v>
      </c>
      <c r="AZ328" s="293">
        <f>'TROISIEME TRI et BILAN'!D332</f>
        <v>0</v>
      </c>
      <c r="BA328" s="293">
        <f>'TROISIEME TRI et BILAN'!E332</f>
        <v>0</v>
      </c>
      <c r="BB328" s="293">
        <f>'TROISIEME TRI et BILAN'!F332</f>
        <v>0</v>
      </c>
      <c r="BC328" s="1067">
        <f>'TROISIEME TRI et BILAN'!G332</f>
        <v>0</v>
      </c>
      <c r="BD328" s="293">
        <f>'TROISIEME TRI et BILAN'!H332</f>
        <v>0</v>
      </c>
    </row>
    <row r="329" spans="50:56" ht="30" customHeight="1" thickBot="1" x14ac:dyDescent="0.3">
      <c r="AX329" s="1552">
        <f>'TROISIEME TRI et BILAN'!B333</f>
        <v>0</v>
      </c>
      <c r="AY329" s="293">
        <f>'TROISIEME TRI et BILAN'!C333</f>
        <v>0</v>
      </c>
      <c r="AZ329" s="293">
        <f>'TROISIEME TRI et BILAN'!D333</f>
        <v>0</v>
      </c>
      <c r="BA329" s="293">
        <f>'TROISIEME TRI et BILAN'!E333</f>
        <v>0</v>
      </c>
      <c r="BB329" s="293">
        <f>'TROISIEME TRI et BILAN'!F333</f>
        <v>0</v>
      </c>
      <c r="BC329" s="1067">
        <f>'TROISIEME TRI et BILAN'!G333</f>
        <v>0</v>
      </c>
      <c r="BD329" s="293">
        <f>'TROISIEME TRI et BILAN'!H333</f>
        <v>0</v>
      </c>
    </row>
    <row r="330" spans="50:56" ht="30" customHeight="1" thickBot="1" x14ac:dyDescent="0.3">
      <c r="AX330" s="1550">
        <f>'TROISIEME TRI et BILAN'!B334</f>
        <v>0</v>
      </c>
      <c r="AY330" s="342">
        <f>'TROISIEME TRI et BILAN'!C334</f>
        <v>0</v>
      </c>
      <c r="AZ330" s="342">
        <f>'TROISIEME TRI et BILAN'!D334</f>
        <v>0</v>
      </c>
      <c r="BA330" s="342">
        <f>'TROISIEME TRI et BILAN'!E334</f>
        <v>0</v>
      </c>
      <c r="BB330" s="342">
        <f>'TROISIEME TRI et BILAN'!F334</f>
        <v>0</v>
      </c>
      <c r="BC330" s="1785">
        <f>'TROISIEME TRI et BILAN'!G334</f>
        <v>0</v>
      </c>
      <c r="BD330" s="342">
        <f>'TROISIEME TRI et BILAN'!H334</f>
        <v>0</v>
      </c>
    </row>
    <row r="331" spans="50:56" ht="30" customHeight="1" thickBot="1" x14ac:dyDescent="0.3">
      <c r="AX331" s="1552">
        <f>'TROISIEME TRI et BILAN'!B335</f>
        <v>0</v>
      </c>
      <c r="AY331" s="293">
        <f>'TROISIEME TRI et BILAN'!C335</f>
        <v>0</v>
      </c>
      <c r="AZ331" s="293">
        <f>'TROISIEME TRI et BILAN'!D335</f>
        <v>0</v>
      </c>
      <c r="BA331" s="293">
        <f>'TROISIEME TRI et BILAN'!E335</f>
        <v>0</v>
      </c>
      <c r="BB331" s="293">
        <f>'TROISIEME TRI et BILAN'!F335</f>
        <v>0</v>
      </c>
      <c r="BC331" s="1067">
        <f>'TROISIEME TRI et BILAN'!G335</f>
        <v>0</v>
      </c>
      <c r="BD331" s="293">
        <f>'TROISIEME TRI et BILAN'!H335</f>
        <v>0</v>
      </c>
    </row>
    <row r="332" spans="50:56" ht="30" customHeight="1" thickBot="1" x14ac:dyDescent="0.3">
      <c r="AX332" s="1787"/>
      <c r="AY332" s="1782"/>
      <c r="AZ332" s="1782"/>
      <c r="BA332" s="1782"/>
      <c r="BB332" s="1782"/>
      <c r="BC332" s="1783"/>
      <c r="BD332" s="1782"/>
    </row>
    <row r="333" spans="50:56" ht="30" customHeight="1" thickBot="1" x14ac:dyDescent="0.3">
      <c r="AX333" s="1787"/>
      <c r="AY333" s="1203" t="s">
        <v>91</v>
      </c>
      <c r="AZ333" s="2042">
        <f>'TROISIEME TRI et BILAN'!C342</f>
        <v>0</v>
      </c>
      <c r="BA333" s="2043"/>
      <c r="BB333" s="2043"/>
      <c r="BC333" s="2043"/>
      <c r="BD333" s="2044"/>
    </row>
    <row r="334" spans="50:56" ht="30" customHeight="1" x14ac:dyDescent="0.25">
      <c r="AX334" s="1787"/>
      <c r="AY334" s="1782"/>
      <c r="AZ334" s="2045"/>
      <c r="BA334" s="2046"/>
      <c r="BB334" s="2046"/>
      <c r="BC334" s="2046"/>
      <c r="BD334" s="2047"/>
    </row>
    <row r="335" spans="50:56" ht="30" customHeight="1" x14ac:dyDescent="0.25">
      <c r="AX335" s="1787"/>
      <c r="AY335" s="1782"/>
      <c r="AZ335" s="2045"/>
      <c r="BA335" s="2046"/>
      <c r="BB335" s="2046"/>
      <c r="BC335" s="2046"/>
      <c r="BD335" s="2047"/>
    </row>
    <row r="336" spans="50:56" ht="30" customHeight="1" thickBot="1" x14ac:dyDescent="0.3">
      <c r="AX336" s="1787"/>
      <c r="AY336" s="1782"/>
      <c r="AZ336" s="2048"/>
      <c r="BA336" s="2049"/>
      <c r="BB336" s="2049"/>
      <c r="BC336" s="2049"/>
      <c r="BD336" s="2050"/>
    </row>
    <row r="337" spans="50:62" x14ac:dyDescent="0.25">
      <c r="AX337" s="1423"/>
      <c r="AY337" s="1423"/>
      <c r="AZ337" s="1423"/>
      <c r="BA337" s="1423"/>
      <c r="BB337" s="1423"/>
      <c r="BC337" s="1423"/>
      <c r="BD337" s="1423"/>
      <c r="BE337" s="666"/>
    </row>
    <row r="338" spans="50:62" ht="22.5" x14ac:dyDescent="0.4">
      <c r="BF338" s="681" t="s">
        <v>798</v>
      </c>
      <c r="BG338" s="682"/>
      <c r="BH338" s="682"/>
      <c r="BI338" s="682"/>
      <c r="BJ338" s="680">
        <v>8</v>
      </c>
    </row>
    <row r="339" spans="50:62" ht="6.75" customHeight="1" thickBot="1" x14ac:dyDescent="0.45">
      <c r="BF339" s="681"/>
      <c r="BG339" s="682"/>
      <c r="BH339" s="682"/>
      <c r="BI339" s="682"/>
      <c r="BJ339" s="682"/>
    </row>
    <row r="340" spans="50:62" ht="21" thickBot="1" x14ac:dyDescent="0.3">
      <c r="BF340" s="684" t="s">
        <v>1</v>
      </c>
      <c r="BG340" s="684" t="s">
        <v>34</v>
      </c>
      <c r="BH340" s="684" t="s">
        <v>94</v>
      </c>
      <c r="BI340" s="684" t="s">
        <v>132</v>
      </c>
      <c r="BJ340" s="684" t="s">
        <v>90</v>
      </c>
    </row>
    <row r="341" spans="50:62" ht="23.25" customHeight="1" thickBot="1" x14ac:dyDescent="0.3">
      <c r="BF341" s="1552">
        <f>'TROISIEME TRI et BILAN'!B350</f>
        <v>0</v>
      </c>
      <c r="BG341" s="1193">
        <f>'TROISIEME TRI et BILAN'!C350</f>
        <v>0</v>
      </c>
      <c r="BH341" s="1556">
        <f>'TROISIEME TRI et BILAN'!D350</f>
        <v>0</v>
      </c>
      <c r="BI341" s="1193">
        <f>'TROISIEME TRI et BILAN'!E350</f>
        <v>0</v>
      </c>
      <c r="BJ341" s="1193">
        <f>'TROISIEME TRI et BILAN'!F350</f>
        <v>0</v>
      </c>
    </row>
    <row r="342" spans="50:62" ht="23.25" customHeight="1" thickBot="1" x14ac:dyDescent="0.3">
      <c r="BF342" s="1552">
        <f>'TROISIEME TRI et BILAN'!B351</f>
        <v>0</v>
      </c>
      <c r="BG342" s="1193">
        <f>'TROISIEME TRI et BILAN'!C351</f>
        <v>0</v>
      </c>
      <c r="BH342" s="1556">
        <f>'TROISIEME TRI et BILAN'!D351</f>
        <v>0</v>
      </c>
      <c r="BI342" s="1193">
        <f>'TROISIEME TRI et BILAN'!E351</f>
        <v>0</v>
      </c>
      <c r="BJ342" s="1193">
        <f>'TROISIEME TRI et BILAN'!F351</f>
        <v>0</v>
      </c>
    </row>
    <row r="343" spans="50:62" ht="23.25" customHeight="1" thickBot="1" x14ac:dyDescent="0.3">
      <c r="BF343" s="1552">
        <f>'TROISIEME TRI et BILAN'!B352</f>
        <v>0</v>
      </c>
      <c r="BG343" s="1193">
        <f>'TROISIEME TRI et BILAN'!C352</f>
        <v>0</v>
      </c>
      <c r="BH343" s="1556">
        <f>'TROISIEME TRI et BILAN'!D352</f>
        <v>0</v>
      </c>
      <c r="BI343" s="1193">
        <f>'TROISIEME TRI et BILAN'!E352</f>
        <v>0</v>
      </c>
      <c r="BJ343" s="1193">
        <f>'TROISIEME TRI et BILAN'!F352</f>
        <v>0</v>
      </c>
    </row>
    <row r="344" spans="50:62" ht="23.25" customHeight="1" thickBot="1" x14ac:dyDescent="0.3">
      <c r="BF344" s="1552">
        <f>'TROISIEME TRI et BILAN'!B353</f>
        <v>0</v>
      </c>
      <c r="BG344" s="1193">
        <f>'TROISIEME TRI et BILAN'!C353</f>
        <v>0</v>
      </c>
      <c r="BH344" s="1556">
        <f>'TROISIEME TRI et BILAN'!D353</f>
        <v>0</v>
      </c>
      <c r="BI344" s="1193">
        <f>'TROISIEME TRI et BILAN'!E353</f>
        <v>0</v>
      </c>
      <c r="BJ344" s="1193">
        <f>'TROISIEME TRI et BILAN'!F353</f>
        <v>0</v>
      </c>
    </row>
    <row r="345" spans="50:62" ht="23.25" customHeight="1" thickBot="1" x14ac:dyDescent="0.3">
      <c r="BF345" s="1552">
        <f>'TROISIEME TRI et BILAN'!B354</f>
        <v>0</v>
      </c>
      <c r="BG345" s="1193">
        <f>'TROISIEME TRI et BILAN'!C354</f>
        <v>0</v>
      </c>
      <c r="BH345" s="1556">
        <f>'TROISIEME TRI et BILAN'!D354</f>
        <v>0</v>
      </c>
      <c r="BI345" s="1193">
        <f>'TROISIEME TRI et BILAN'!E354</f>
        <v>0</v>
      </c>
      <c r="BJ345" s="1193">
        <f>'TROISIEME TRI et BILAN'!F354</f>
        <v>0</v>
      </c>
    </row>
    <row r="346" spans="50:62" ht="23.25" customHeight="1" thickBot="1" x14ac:dyDescent="0.3">
      <c r="BF346" s="1552">
        <f>'TROISIEME TRI et BILAN'!B355</f>
        <v>0</v>
      </c>
      <c r="BG346" s="1193">
        <f>'TROISIEME TRI et BILAN'!C355</f>
        <v>0</v>
      </c>
      <c r="BH346" s="1556">
        <f>'TROISIEME TRI et BILAN'!D355</f>
        <v>0</v>
      </c>
      <c r="BI346" s="1193">
        <f>'TROISIEME TRI et BILAN'!E355</f>
        <v>0</v>
      </c>
      <c r="BJ346" s="1193">
        <f>'TROISIEME TRI et BILAN'!F355</f>
        <v>0</v>
      </c>
    </row>
    <row r="347" spans="50:62" ht="23.25" customHeight="1" thickBot="1" x14ac:dyDescent="0.3">
      <c r="BF347" s="1552">
        <f>'TROISIEME TRI et BILAN'!B356</f>
        <v>0</v>
      </c>
      <c r="BG347" s="1193">
        <f>'TROISIEME TRI et BILAN'!C356</f>
        <v>0</v>
      </c>
      <c r="BH347" s="1556">
        <f>'TROISIEME TRI et BILAN'!D356</f>
        <v>0</v>
      </c>
      <c r="BI347" s="1193">
        <f>'TROISIEME TRI et BILAN'!E356</f>
        <v>0</v>
      </c>
      <c r="BJ347" s="1193">
        <f>'TROISIEME TRI et BILAN'!F356</f>
        <v>0</v>
      </c>
    </row>
    <row r="348" spans="50:62" ht="23.25" customHeight="1" thickBot="1" x14ac:dyDescent="0.3">
      <c r="BF348" s="1552">
        <f>'TROISIEME TRI et BILAN'!B357</f>
        <v>0</v>
      </c>
      <c r="BG348" s="1193">
        <f>'TROISIEME TRI et BILAN'!C357</f>
        <v>0</v>
      </c>
      <c r="BH348" s="1556">
        <f>'TROISIEME TRI et BILAN'!D357</f>
        <v>0</v>
      </c>
      <c r="BI348" s="1193">
        <f>'TROISIEME TRI et BILAN'!E357</f>
        <v>0</v>
      </c>
      <c r="BJ348" s="1193">
        <f>'TROISIEME TRI et BILAN'!F357</f>
        <v>0</v>
      </c>
    </row>
    <row r="349" spans="50:62" ht="23.25" customHeight="1" thickBot="1" x14ac:dyDescent="0.3">
      <c r="BF349" s="1552">
        <f>'TROISIEME TRI et BILAN'!B358</f>
        <v>0</v>
      </c>
      <c r="BG349" s="1193">
        <f>'TROISIEME TRI et BILAN'!C358</f>
        <v>0</v>
      </c>
      <c r="BH349" s="1556">
        <f>'TROISIEME TRI et BILAN'!D358</f>
        <v>0</v>
      </c>
      <c r="BI349" s="1193">
        <f>'TROISIEME TRI et BILAN'!E358</f>
        <v>0</v>
      </c>
      <c r="BJ349" s="1193">
        <f>'TROISIEME TRI et BILAN'!F358</f>
        <v>0</v>
      </c>
    </row>
    <row r="350" spans="50:62" ht="23.25" customHeight="1" thickBot="1" x14ac:dyDescent="0.3">
      <c r="BF350" s="1552">
        <f>'TROISIEME TRI et BILAN'!B359</f>
        <v>0</v>
      </c>
      <c r="BG350" s="1193">
        <f>'TROISIEME TRI et BILAN'!C359</f>
        <v>0</v>
      </c>
      <c r="BH350" s="1556">
        <f>'TROISIEME TRI et BILAN'!D359</f>
        <v>0</v>
      </c>
      <c r="BI350" s="1193">
        <f>'TROISIEME TRI et BILAN'!E359</f>
        <v>0</v>
      </c>
      <c r="BJ350" s="1193">
        <f>'TROISIEME TRI et BILAN'!F359</f>
        <v>0</v>
      </c>
    </row>
    <row r="351" spans="50:62" ht="23.25" customHeight="1" thickBot="1" x14ac:dyDescent="0.3">
      <c r="BF351" s="1552">
        <f>'TROISIEME TRI et BILAN'!B360</f>
        <v>0</v>
      </c>
      <c r="BG351" s="1193">
        <f>'TROISIEME TRI et BILAN'!C360</f>
        <v>0</v>
      </c>
      <c r="BH351" s="1556">
        <f>'TROISIEME TRI et BILAN'!D360</f>
        <v>0</v>
      </c>
      <c r="BI351" s="1193">
        <f>'TROISIEME TRI et BILAN'!E360</f>
        <v>0</v>
      </c>
      <c r="BJ351" s="1193">
        <f>'TROISIEME TRI et BILAN'!F360</f>
        <v>0</v>
      </c>
    </row>
    <row r="352" spans="50:62" ht="23.25" customHeight="1" thickBot="1" x14ac:dyDescent="0.3">
      <c r="BF352" s="1552">
        <f>'TROISIEME TRI et BILAN'!B361</f>
        <v>0</v>
      </c>
      <c r="BG352" s="1193">
        <f>'TROISIEME TRI et BILAN'!C361</f>
        <v>0</v>
      </c>
      <c r="BH352" s="1556">
        <f>'TROISIEME TRI et BILAN'!D361</f>
        <v>0</v>
      </c>
      <c r="BI352" s="1193">
        <f>'TROISIEME TRI et BILAN'!E361</f>
        <v>0</v>
      </c>
      <c r="BJ352" s="1193">
        <f>'TROISIEME TRI et BILAN'!F361</f>
        <v>0</v>
      </c>
    </row>
    <row r="353" spans="58:62" ht="23.25" customHeight="1" thickBot="1" x14ac:dyDescent="0.3">
      <c r="BF353" s="1552">
        <f>'TROISIEME TRI et BILAN'!B362</f>
        <v>0</v>
      </c>
      <c r="BG353" s="1193">
        <f>'TROISIEME TRI et BILAN'!C362</f>
        <v>0</v>
      </c>
      <c r="BH353" s="1556">
        <f>'TROISIEME TRI et BILAN'!D362</f>
        <v>0</v>
      </c>
      <c r="BI353" s="1193">
        <f>'TROISIEME TRI et BILAN'!E362</f>
        <v>0</v>
      </c>
      <c r="BJ353" s="1193">
        <f>'TROISIEME TRI et BILAN'!F362</f>
        <v>0</v>
      </c>
    </row>
    <row r="354" spans="58:62" ht="23.25" customHeight="1" thickBot="1" x14ac:dyDescent="0.3">
      <c r="BF354" s="1552">
        <f>'TROISIEME TRI et BILAN'!B363</f>
        <v>0</v>
      </c>
      <c r="BG354" s="1193">
        <f>'TROISIEME TRI et BILAN'!C363</f>
        <v>0</v>
      </c>
      <c r="BH354" s="1556">
        <f>'TROISIEME TRI et BILAN'!D363</f>
        <v>0</v>
      </c>
      <c r="BI354" s="1193">
        <f>'TROISIEME TRI et BILAN'!E363</f>
        <v>0</v>
      </c>
      <c r="BJ354" s="1193">
        <f>'TROISIEME TRI et BILAN'!F363</f>
        <v>0</v>
      </c>
    </row>
    <row r="355" spans="58:62" ht="23.25" customHeight="1" thickBot="1" x14ac:dyDescent="0.3">
      <c r="BF355" s="1552">
        <f>'TROISIEME TRI et BILAN'!B364</f>
        <v>0</v>
      </c>
      <c r="BG355" s="1193">
        <f>'TROISIEME TRI et BILAN'!C364</f>
        <v>0</v>
      </c>
      <c r="BH355" s="1556">
        <f>'TROISIEME TRI et BILAN'!D364</f>
        <v>0</v>
      </c>
      <c r="BI355" s="1193">
        <f>'TROISIEME TRI et BILAN'!E364</f>
        <v>0</v>
      </c>
      <c r="BJ355" s="1193">
        <f>'TROISIEME TRI et BILAN'!F364</f>
        <v>0</v>
      </c>
    </row>
    <row r="356" spans="58:62" ht="23.25" customHeight="1" thickBot="1" x14ac:dyDescent="0.3">
      <c r="BF356" s="1552">
        <f>'TROISIEME TRI et BILAN'!B365</f>
        <v>0</v>
      </c>
      <c r="BG356" s="1193">
        <f>'TROISIEME TRI et BILAN'!C365</f>
        <v>0</v>
      </c>
      <c r="BH356" s="1556">
        <f>'TROISIEME TRI et BILAN'!D365</f>
        <v>0</v>
      </c>
      <c r="BI356" s="1193">
        <f>'TROISIEME TRI et BILAN'!E365</f>
        <v>0</v>
      </c>
      <c r="BJ356" s="1193">
        <f>'TROISIEME TRI et BILAN'!F365</f>
        <v>0</v>
      </c>
    </row>
    <row r="357" spans="58:62" ht="23.25" customHeight="1" thickBot="1" x14ac:dyDescent="0.3">
      <c r="BF357" s="1552">
        <f>'TROISIEME TRI et BILAN'!B366</f>
        <v>0</v>
      </c>
      <c r="BG357" s="1193">
        <f>'TROISIEME TRI et BILAN'!C366</f>
        <v>0</v>
      </c>
      <c r="BH357" s="1556">
        <f>'TROISIEME TRI et BILAN'!D366</f>
        <v>0</v>
      </c>
      <c r="BI357" s="1193">
        <f>'TROISIEME TRI et BILAN'!E366</f>
        <v>0</v>
      </c>
      <c r="BJ357" s="1193">
        <f>'TROISIEME TRI et BILAN'!F366</f>
        <v>0</v>
      </c>
    </row>
    <row r="358" spans="58:62" ht="23.25" customHeight="1" thickBot="1" x14ac:dyDescent="0.3">
      <c r="BF358" s="1552">
        <f>'TROISIEME TRI et BILAN'!B367</f>
        <v>0</v>
      </c>
      <c r="BG358" s="1193">
        <f>'TROISIEME TRI et BILAN'!C367</f>
        <v>0</v>
      </c>
      <c r="BH358" s="1556">
        <f>'TROISIEME TRI et BILAN'!D367</f>
        <v>0</v>
      </c>
      <c r="BI358" s="1193">
        <f>'TROISIEME TRI et BILAN'!E367</f>
        <v>0</v>
      </c>
      <c r="BJ358" s="1193">
        <f>'TROISIEME TRI et BILAN'!F367</f>
        <v>0</v>
      </c>
    </row>
    <row r="359" spans="58:62" ht="23.25" customHeight="1" thickBot="1" x14ac:dyDescent="0.3">
      <c r="BF359" s="1552">
        <f>'TROISIEME TRI et BILAN'!B368</f>
        <v>0</v>
      </c>
      <c r="BG359" s="1193">
        <f>'TROISIEME TRI et BILAN'!C368</f>
        <v>0</v>
      </c>
      <c r="BH359" s="1556">
        <f>'TROISIEME TRI et BILAN'!D368</f>
        <v>0</v>
      </c>
      <c r="BI359" s="1193">
        <f>'TROISIEME TRI et BILAN'!E368</f>
        <v>0</v>
      </c>
      <c r="BJ359" s="1193">
        <f>'TROISIEME TRI et BILAN'!F368</f>
        <v>0</v>
      </c>
    </row>
    <row r="360" spans="58:62" ht="23.25" customHeight="1" thickBot="1" x14ac:dyDescent="0.3">
      <c r="BF360" s="1552">
        <f>'TROISIEME TRI et BILAN'!B369</f>
        <v>0</v>
      </c>
      <c r="BG360" s="1193">
        <f>'TROISIEME TRI et BILAN'!C369</f>
        <v>0</v>
      </c>
      <c r="BH360" s="1556">
        <f>'TROISIEME TRI et BILAN'!D369</f>
        <v>0</v>
      </c>
      <c r="BI360" s="1193">
        <f>'TROISIEME TRI et BILAN'!E369</f>
        <v>0</v>
      </c>
      <c r="BJ360" s="1193">
        <f>'TROISIEME TRI et BILAN'!F369</f>
        <v>0</v>
      </c>
    </row>
    <row r="361" spans="58:62" ht="23.25" customHeight="1" thickBot="1" x14ac:dyDescent="0.3">
      <c r="BF361" s="1552">
        <f>'TROISIEME TRI et BILAN'!B370</f>
        <v>0</v>
      </c>
      <c r="BG361" s="1193">
        <f>'TROISIEME TRI et BILAN'!C370</f>
        <v>0</v>
      </c>
      <c r="BH361" s="1556">
        <f>'TROISIEME TRI et BILAN'!D370</f>
        <v>0</v>
      </c>
      <c r="BI361" s="1193">
        <f>'TROISIEME TRI et BILAN'!E370</f>
        <v>0</v>
      </c>
      <c r="BJ361" s="1193">
        <f>'TROISIEME TRI et BILAN'!F370</f>
        <v>0</v>
      </c>
    </row>
    <row r="362" spans="58:62" ht="23.25" customHeight="1" thickBot="1" x14ac:dyDescent="0.3">
      <c r="BF362" s="1552">
        <f>'TROISIEME TRI et BILAN'!B371</f>
        <v>0</v>
      </c>
      <c r="BG362" s="1193">
        <f>'TROISIEME TRI et BILAN'!C371</f>
        <v>0</v>
      </c>
      <c r="BH362" s="1556">
        <f>'TROISIEME TRI et BILAN'!D371</f>
        <v>0</v>
      </c>
      <c r="BI362" s="1193">
        <f>'TROISIEME TRI et BILAN'!E371</f>
        <v>0</v>
      </c>
      <c r="BJ362" s="1193">
        <f>'TROISIEME TRI et BILAN'!F371</f>
        <v>0</v>
      </c>
    </row>
    <row r="363" spans="58:62" ht="23.25" customHeight="1" thickBot="1" x14ac:dyDescent="0.3">
      <c r="BF363" s="1552">
        <f>'TROISIEME TRI et BILAN'!B372</f>
        <v>0</v>
      </c>
      <c r="BG363" s="1193">
        <f>'TROISIEME TRI et BILAN'!C372</f>
        <v>0</v>
      </c>
      <c r="BH363" s="1556">
        <f>'TROISIEME TRI et BILAN'!D372</f>
        <v>0</v>
      </c>
      <c r="BI363" s="1193">
        <f>'TROISIEME TRI et BILAN'!E372</f>
        <v>0</v>
      </c>
      <c r="BJ363" s="1193">
        <f>'TROISIEME TRI et BILAN'!F372</f>
        <v>0</v>
      </c>
    </row>
    <row r="364" spans="58:62" ht="23.25" customHeight="1" thickBot="1" x14ac:dyDescent="0.3">
      <c r="BF364" s="1552">
        <f>'TROISIEME TRI et BILAN'!B373</f>
        <v>0</v>
      </c>
      <c r="BG364" s="1193">
        <f>'TROISIEME TRI et BILAN'!C373</f>
        <v>0</v>
      </c>
      <c r="BH364" s="1556">
        <f>'TROISIEME TRI et BILAN'!D373</f>
        <v>0</v>
      </c>
      <c r="BI364" s="1193">
        <f>'TROISIEME TRI et BILAN'!E373</f>
        <v>0</v>
      </c>
      <c r="BJ364" s="1193">
        <f>'TROISIEME TRI et BILAN'!F373</f>
        <v>0</v>
      </c>
    </row>
    <row r="365" spans="58:62" ht="23.25" customHeight="1" thickBot="1" x14ac:dyDescent="0.3">
      <c r="BF365" s="1552">
        <f>'TROISIEME TRI et BILAN'!B374</f>
        <v>0</v>
      </c>
      <c r="BG365" s="1193">
        <f>'TROISIEME TRI et BILAN'!C374</f>
        <v>0</v>
      </c>
      <c r="BH365" s="1556">
        <f>'TROISIEME TRI et BILAN'!D374</f>
        <v>0</v>
      </c>
      <c r="BI365" s="1193">
        <f>'TROISIEME TRI et BILAN'!E374</f>
        <v>0</v>
      </c>
      <c r="BJ365" s="1193">
        <f>'TROISIEME TRI et BILAN'!F374</f>
        <v>0</v>
      </c>
    </row>
    <row r="366" spans="58:62" ht="23.25" customHeight="1" thickBot="1" x14ac:dyDescent="0.3">
      <c r="BF366" s="1552">
        <f>'TROISIEME TRI et BILAN'!B375</f>
        <v>0</v>
      </c>
      <c r="BG366" s="1193">
        <f>'TROISIEME TRI et BILAN'!C375</f>
        <v>0</v>
      </c>
      <c r="BH366" s="1556">
        <f>'TROISIEME TRI et BILAN'!D375</f>
        <v>0</v>
      </c>
      <c r="BI366" s="1193">
        <f>'TROISIEME TRI et BILAN'!E375</f>
        <v>0</v>
      </c>
      <c r="BJ366" s="1193">
        <f>'TROISIEME TRI et BILAN'!F375</f>
        <v>0</v>
      </c>
    </row>
    <row r="367" spans="58:62" ht="23.25" customHeight="1" thickBot="1" x14ac:dyDescent="0.3">
      <c r="BF367" s="1552">
        <f>'TROISIEME TRI et BILAN'!B376</f>
        <v>0</v>
      </c>
      <c r="BG367" s="1193">
        <f>'TROISIEME TRI et BILAN'!C376</f>
        <v>0</v>
      </c>
      <c r="BH367" s="1556">
        <f>'TROISIEME TRI et BILAN'!D376</f>
        <v>0</v>
      </c>
      <c r="BI367" s="1193">
        <f>'TROISIEME TRI et BILAN'!E376</f>
        <v>0</v>
      </c>
      <c r="BJ367" s="1193">
        <f>'TROISIEME TRI et BILAN'!F376</f>
        <v>0</v>
      </c>
    </row>
    <row r="368" spans="58:62" ht="23.25" customHeight="1" thickBot="1" x14ac:dyDescent="0.3">
      <c r="BF368" s="1552">
        <f>'TROISIEME TRI et BILAN'!B377</f>
        <v>0</v>
      </c>
      <c r="BG368" s="1193">
        <f>'TROISIEME TRI et BILAN'!C377</f>
        <v>0</v>
      </c>
      <c r="BH368" s="1556">
        <f>'TROISIEME TRI et BILAN'!D377</f>
        <v>0</v>
      </c>
      <c r="BI368" s="1193">
        <f>'TROISIEME TRI et BILAN'!E377</f>
        <v>0</v>
      </c>
      <c r="BJ368" s="1193">
        <f>'TROISIEME TRI et BILAN'!F377</f>
        <v>0</v>
      </c>
    </row>
    <row r="369" spans="58:62" ht="23.25" customHeight="1" thickBot="1" x14ac:dyDescent="0.3">
      <c r="BF369" s="1552">
        <f>'TROISIEME TRI et BILAN'!B378</f>
        <v>0</v>
      </c>
      <c r="BG369" s="1193">
        <f>'TROISIEME TRI et BILAN'!C378</f>
        <v>0</v>
      </c>
      <c r="BH369" s="1556">
        <f>'TROISIEME TRI et BILAN'!D378</f>
        <v>0</v>
      </c>
      <c r="BI369" s="1193">
        <f>'TROISIEME TRI et BILAN'!E378</f>
        <v>0</v>
      </c>
      <c r="BJ369" s="1193">
        <f>'TROISIEME TRI et BILAN'!F378</f>
        <v>0</v>
      </c>
    </row>
    <row r="370" spans="58:62" ht="28.5" customHeight="1" thickBot="1" x14ac:dyDescent="0.3">
      <c r="BF370" s="684" t="s">
        <v>1</v>
      </c>
      <c r="BG370" s="684" t="s">
        <v>34</v>
      </c>
      <c r="BH370" s="684" t="s">
        <v>94</v>
      </c>
      <c r="BI370" s="684" t="s">
        <v>132</v>
      </c>
      <c r="BJ370" s="684" t="s">
        <v>90</v>
      </c>
    </row>
    <row r="371" spans="58:62" ht="28.5" customHeight="1" thickBot="1" x14ac:dyDescent="0.3">
      <c r="BF371" s="1552">
        <f>'TROISIEME TRI et BILAN'!B380</f>
        <v>0</v>
      </c>
      <c r="BG371" s="1193">
        <f>'TROISIEME TRI et BILAN'!C380</f>
        <v>0</v>
      </c>
      <c r="BH371" s="1556">
        <f>'TROISIEME TRI et BILAN'!D380</f>
        <v>0</v>
      </c>
      <c r="BI371" s="1193">
        <f>'TROISIEME TRI et BILAN'!E380</f>
        <v>0</v>
      </c>
      <c r="BJ371" s="1193">
        <f>'TROISIEME TRI et BILAN'!F380</f>
        <v>0</v>
      </c>
    </row>
    <row r="372" spans="58:62" ht="28.5" customHeight="1" thickBot="1" x14ac:dyDescent="0.3">
      <c r="BF372" s="1552">
        <f>'TROISIEME TRI et BILAN'!B381</f>
        <v>0</v>
      </c>
      <c r="BG372" s="1193">
        <f>'TROISIEME TRI et BILAN'!C381</f>
        <v>0</v>
      </c>
      <c r="BH372" s="1556">
        <f>'TROISIEME TRI et BILAN'!D381</f>
        <v>0</v>
      </c>
      <c r="BI372" s="1193">
        <f>'TROISIEME TRI et BILAN'!E381</f>
        <v>0</v>
      </c>
      <c r="BJ372" s="1193">
        <f>'TROISIEME TRI et BILAN'!F381</f>
        <v>0</v>
      </c>
    </row>
    <row r="373" spans="58:62" ht="28.5" customHeight="1" thickBot="1" x14ac:dyDescent="0.3">
      <c r="BF373" s="1552">
        <f>'TROISIEME TRI et BILAN'!B382</f>
        <v>0</v>
      </c>
      <c r="BG373" s="1193">
        <f>'TROISIEME TRI et BILAN'!C382</f>
        <v>0</v>
      </c>
      <c r="BH373" s="1556">
        <f>'TROISIEME TRI et BILAN'!D382</f>
        <v>0</v>
      </c>
      <c r="BI373" s="1193">
        <f>'TROISIEME TRI et BILAN'!E382</f>
        <v>0</v>
      </c>
      <c r="BJ373" s="1193">
        <f>'TROISIEME TRI et BILAN'!F382</f>
        <v>0</v>
      </c>
    </row>
    <row r="374" spans="58:62" ht="28.5" customHeight="1" thickBot="1" x14ac:dyDescent="0.3">
      <c r="BF374" s="1552">
        <f>'TROISIEME TRI et BILAN'!B383</f>
        <v>0</v>
      </c>
      <c r="BG374" s="1193">
        <f>'TROISIEME TRI et BILAN'!C383</f>
        <v>0</v>
      </c>
      <c r="BH374" s="1556">
        <f>'TROISIEME TRI et BILAN'!D383</f>
        <v>0</v>
      </c>
      <c r="BI374" s="1193">
        <f>'TROISIEME TRI et BILAN'!E383</f>
        <v>0</v>
      </c>
      <c r="BJ374" s="1193">
        <f>'TROISIEME TRI et BILAN'!F383</f>
        <v>0</v>
      </c>
    </row>
    <row r="375" spans="58:62" ht="28.5" customHeight="1" thickBot="1" x14ac:dyDescent="0.3">
      <c r="BF375" s="1552">
        <f>'TROISIEME TRI et BILAN'!B384</f>
        <v>0</v>
      </c>
      <c r="BG375" s="1193">
        <f>'TROISIEME TRI et BILAN'!C384</f>
        <v>0</v>
      </c>
      <c r="BH375" s="1556">
        <f>'TROISIEME TRI et BILAN'!D384</f>
        <v>0</v>
      </c>
      <c r="BI375" s="1193">
        <f>'TROISIEME TRI et BILAN'!E384</f>
        <v>0</v>
      </c>
      <c r="BJ375" s="1193">
        <f>'TROISIEME TRI et BILAN'!F384</f>
        <v>0</v>
      </c>
    </row>
    <row r="376" spans="58:62" ht="28.5" customHeight="1" thickBot="1" x14ac:dyDescent="0.3">
      <c r="BF376" s="1552">
        <f>'TROISIEME TRI et BILAN'!B385</f>
        <v>0</v>
      </c>
      <c r="BG376" s="1193">
        <f>'TROISIEME TRI et BILAN'!C385</f>
        <v>0</v>
      </c>
      <c r="BH376" s="1556">
        <f>'TROISIEME TRI et BILAN'!D385</f>
        <v>0</v>
      </c>
      <c r="BI376" s="1193">
        <f>'TROISIEME TRI et BILAN'!E385</f>
        <v>0</v>
      </c>
      <c r="BJ376" s="1193">
        <f>'TROISIEME TRI et BILAN'!F385</f>
        <v>0</v>
      </c>
    </row>
    <row r="377" spans="58:62" ht="28.5" customHeight="1" thickBot="1" x14ac:dyDescent="0.3">
      <c r="BF377" s="1552">
        <f>'TROISIEME TRI et BILAN'!B386</f>
        <v>0</v>
      </c>
      <c r="BG377" s="1193">
        <f>'TROISIEME TRI et BILAN'!C386</f>
        <v>0</v>
      </c>
      <c r="BH377" s="1556">
        <f>'TROISIEME TRI et BILAN'!D386</f>
        <v>0</v>
      </c>
      <c r="BI377" s="1193">
        <f>'TROISIEME TRI et BILAN'!E386</f>
        <v>0</v>
      </c>
      <c r="BJ377" s="1193">
        <f>'TROISIEME TRI et BILAN'!F386</f>
        <v>0</v>
      </c>
    </row>
    <row r="378" spans="58:62" ht="28.5" customHeight="1" thickBot="1" x14ac:dyDescent="0.3">
      <c r="BF378" s="1552">
        <f>'TROISIEME TRI et BILAN'!B387</f>
        <v>0</v>
      </c>
      <c r="BG378" s="1193">
        <f>'TROISIEME TRI et BILAN'!C387</f>
        <v>0</v>
      </c>
      <c r="BH378" s="1556">
        <f>'TROISIEME TRI et BILAN'!D387</f>
        <v>0</v>
      </c>
      <c r="BI378" s="1193">
        <f>'TROISIEME TRI et BILAN'!E387</f>
        <v>0</v>
      </c>
      <c r="BJ378" s="1193">
        <f>'TROISIEME TRI et BILAN'!F387</f>
        <v>0</v>
      </c>
    </row>
    <row r="379" spans="58:62" ht="28.5" customHeight="1" thickBot="1" x14ac:dyDescent="0.3">
      <c r="BF379" s="1552">
        <f>'TROISIEME TRI et BILAN'!B388</f>
        <v>0</v>
      </c>
      <c r="BG379" s="1193">
        <f>'TROISIEME TRI et BILAN'!C388</f>
        <v>0</v>
      </c>
      <c r="BH379" s="1556">
        <f>'TROISIEME TRI et BILAN'!D388</f>
        <v>0</v>
      </c>
      <c r="BI379" s="1193">
        <f>'TROISIEME TRI et BILAN'!E388</f>
        <v>0</v>
      </c>
      <c r="BJ379" s="1193">
        <f>'TROISIEME TRI et BILAN'!F388</f>
        <v>0</v>
      </c>
    </row>
    <row r="380" spans="58:62" ht="28.5" customHeight="1" thickBot="1" x14ac:dyDescent="0.3">
      <c r="BF380" s="1552">
        <f>'TROISIEME TRI et BILAN'!B389</f>
        <v>0</v>
      </c>
      <c r="BG380" s="1193">
        <f>'TROISIEME TRI et BILAN'!C389</f>
        <v>0</v>
      </c>
      <c r="BH380" s="1556">
        <f>'TROISIEME TRI et BILAN'!D389</f>
        <v>0</v>
      </c>
      <c r="BI380" s="1193">
        <f>'TROISIEME TRI et BILAN'!E389</f>
        <v>0</v>
      </c>
      <c r="BJ380" s="1193">
        <f>'TROISIEME TRI et BILAN'!F389</f>
        <v>0</v>
      </c>
    </row>
    <row r="381" spans="58:62" ht="28.5" customHeight="1" thickBot="1" x14ac:dyDescent="0.3">
      <c r="BF381" s="1552">
        <f>'TROISIEME TRI et BILAN'!B390</f>
        <v>0</v>
      </c>
      <c r="BG381" s="1193">
        <f>'TROISIEME TRI et BILAN'!C390</f>
        <v>0</v>
      </c>
      <c r="BH381" s="1556">
        <f>'TROISIEME TRI et BILAN'!D390</f>
        <v>0</v>
      </c>
      <c r="BI381" s="1193">
        <f>'TROISIEME TRI et BILAN'!E390</f>
        <v>0</v>
      </c>
      <c r="BJ381" s="1193">
        <f>'TROISIEME TRI et BILAN'!F390</f>
        <v>0</v>
      </c>
    </row>
    <row r="382" spans="58:62" ht="28.5" customHeight="1" thickBot="1" x14ac:dyDescent="0.3">
      <c r="BF382" s="1552">
        <f>'TROISIEME TRI et BILAN'!B391</f>
        <v>0</v>
      </c>
      <c r="BG382" s="1193">
        <f>'TROISIEME TRI et BILAN'!C391</f>
        <v>0</v>
      </c>
      <c r="BH382" s="1556">
        <f>'TROISIEME TRI et BILAN'!D391</f>
        <v>0</v>
      </c>
      <c r="BI382" s="1193">
        <f>'TROISIEME TRI et BILAN'!E391</f>
        <v>0</v>
      </c>
      <c r="BJ382" s="1193">
        <f>'TROISIEME TRI et BILAN'!F391</f>
        <v>0</v>
      </c>
    </row>
    <row r="383" spans="58:62" ht="28.5" customHeight="1" thickBot="1" x14ac:dyDescent="0.3">
      <c r="BF383" s="1552">
        <f>'TROISIEME TRI et BILAN'!B392</f>
        <v>0</v>
      </c>
      <c r="BG383" s="1193">
        <f>'TROISIEME TRI et BILAN'!C392</f>
        <v>0</v>
      </c>
      <c r="BH383" s="1556">
        <f>'TROISIEME TRI et BILAN'!D392</f>
        <v>0</v>
      </c>
      <c r="BI383" s="1193">
        <f>'TROISIEME TRI et BILAN'!E392</f>
        <v>0</v>
      </c>
      <c r="BJ383" s="1193">
        <f>'TROISIEME TRI et BILAN'!F392</f>
        <v>0</v>
      </c>
    </row>
    <row r="384" spans="58:62" ht="28.5" customHeight="1" thickBot="1" x14ac:dyDescent="0.3">
      <c r="BF384" s="1552">
        <f>'TROISIEME TRI et BILAN'!B393</f>
        <v>0</v>
      </c>
      <c r="BG384" s="1193">
        <f>'TROISIEME TRI et BILAN'!C393</f>
        <v>0</v>
      </c>
      <c r="BH384" s="1556">
        <f>'TROISIEME TRI et BILAN'!D393</f>
        <v>0</v>
      </c>
      <c r="BI384" s="1193">
        <f>'TROISIEME TRI et BILAN'!E393</f>
        <v>0</v>
      </c>
      <c r="BJ384" s="1193">
        <f>'TROISIEME TRI et BILAN'!F393</f>
        <v>0</v>
      </c>
    </row>
    <row r="385" spans="58:103" ht="28.5" customHeight="1" thickBot="1" x14ac:dyDescent="0.3">
      <c r="BF385" s="1550">
        <f>'TROISIEME TRI et BILAN'!B394</f>
        <v>0</v>
      </c>
      <c r="BG385" s="1653">
        <f>'TROISIEME TRI et BILAN'!C394</f>
        <v>0</v>
      </c>
      <c r="BH385" s="1496">
        <f>'TROISIEME TRI et BILAN'!D394</f>
        <v>0</v>
      </c>
      <c r="BI385" s="1653">
        <f>'TROISIEME TRI et BILAN'!E394</f>
        <v>0</v>
      </c>
      <c r="BJ385" s="1653">
        <f>'TROISIEME TRI et BILAN'!F394</f>
        <v>0</v>
      </c>
    </row>
    <row r="386" spans="58:103" ht="28.5" customHeight="1" thickBot="1" x14ac:dyDescent="0.3">
      <c r="BF386" s="1552">
        <f>'TROISIEME TRI et BILAN'!B395</f>
        <v>0</v>
      </c>
      <c r="BG386" s="1193">
        <f>'TROISIEME TRI et BILAN'!C395</f>
        <v>0</v>
      </c>
      <c r="BH386" s="1556">
        <f>'TROISIEME TRI et BILAN'!D395</f>
        <v>0</v>
      </c>
      <c r="BI386" s="1193">
        <f>'TROISIEME TRI et BILAN'!E395</f>
        <v>0</v>
      </c>
      <c r="BJ386" s="1193">
        <f>'TROISIEME TRI et BILAN'!F395</f>
        <v>0</v>
      </c>
    </row>
    <row r="387" spans="58:103" ht="28.5" customHeight="1" thickBot="1" x14ac:dyDescent="0.3">
      <c r="BF387" s="1787"/>
      <c r="BG387" s="1780"/>
      <c r="BH387" s="1781"/>
      <c r="BI387" s="1780"/>
      <c r="BJ387" s="1780"/>
    </row>
    <row r="388" spans="58:103" ht="28.5" customHeight="1" thickBot="1" x14ac:dyDescent="0.3">
      <c r="BF388" s="1787"/>
      <c r="BG388" s="1203" t="s">
        <v>91</v>
      </c>
      <c r="BH388" s="2404">
        <f>'TROISIEME TRI et BILAN'!C402</f>
        <v>0</v>
      </c>
      <c r="BI388" s="2405"/>
      <c r="BJ388" s="2406"/>
    </row>
    <row r="389" spans="58:103" ht="28.5" customHeight="1" x14ac:dyDescent="0.25">
      <c r="BF389" s="1787"/>
      <c r="BG389" s="1780"/>
      <c r="BH389" s="2407"/>
      <c r="BI389" s="2408"/>
      <c r="BJ389" s="2409"/>
    </row>
    <row r="390" spans="58:103" ht="28.5" customHeight="1" x14ac:dyDescent="0.25">
      <c r="BF390" s="1787"/>
      <c r="BG390" s="1780"/>
      <c r="BH390" s="2407"/>
      <c r="BI390" s="2408"/>
      <c r="BJ390" s="2409"/>
    </row>
    <row r="391" spans="58:103" ht="28.5" customHeight="1" thickBot="1" x14ac:dyDescent="0.3">
      <c r="BF391" s="1787"/>
      <c r="BG391" s="1780"/>
      <c r="BH391" s="2410"/>
      <c r="BI391" s="2411"/>
      <c r="BJ391" s="2412"/>
    </row>
    <row r="392" spans="58:103" x14ac:dyDescent="0.25">
      <c r="BK392" s="666"/>
    </row>
    <row r="393" spans="58:103" ht="21" x14ac:dyDescent="0.35">
      <c r="BL393" s="699" t="s">
        <v>133</v>
      </c>
      <c r="BM393" s="682"/>
      <c r="BN393" s="682"/>
      <c r="BO393" s="682"/>
      <c r="BP393" s="682"/>
      <c r="BQ393" s="682"/>
      <c r="BR393" s="682"/>
      <c r="BS393" s="682"/>
      <c r="BT393" s="682"/>
      <c r="BU393" s="682"/>
      <c r="BV393" s="682"/>
      <c r="BW393" s="682"/>
      <c r="BX393" s="682"/>
      <c r="BY393" s="680">
        <v>9</v>
      </c>
      <c r="CL393" s="699"/>
      <c r="CM393" s="682"/>
      <c r="CN393" s="682"/>
      <c r="CO393" s="682"/>
      <c r="CP393" s="682"/>
      <c r="CQ393" s="682"/>
      <c r="CR393" s="682"/>
      <c r="CS393" s="682"/>
      <c r="CT393" s="682"/>
      <c r="CU393" s="682"/>
      <c r="CV393" s="682"/>
      <c r="CW393" s="682"/>
      <c r="CX393" s="682"/>
      <c r="CY393" s="680"/>
    </row>
    <row r="394" spans="58:103" ht="21" x14ac:dyDescent="0.35">
      <c r="BL394" s="699" t="s">
        <v>799</v>
      </c>
      <c r="BM394" s="682"/>
      <c r="BN394" s="682"/>
      <c r="BO394" s="682"/>
      <c r="BP394" s="682"/>
      <c r="BQ394" s="682"/>
      <c r="BR394" s="682"/>
      <c r="BS394" s="682"/>
      <c r="BT394" s="682"/>
      <c r="BU394" s="682"/>
      <c r="BV394" s="682"/>
      <c r="BW394" s="682"/>
      <c r="BX394" s="682"/>
      <c r="BY394" s="682"/>
      <c r="CL394" s="699"/>
      <c r="CM394" s="682"/>
      <c r="CN394" s="682"/>
      <c r="CO394" s="682"/>
      <c r="CP394" s="682"/>
      <c r="CQ394" s="682"/>
      <c r="CR394" s="682"/>
      <c r="CS394" s="682"/>
      <c r="CT394" s="682"/>
      <c r="CU394" s="682"/>
      <c r="CV394" s="682"/>
      <c r="CW394" s="682"/>
      <c r="CX394" s="682"/>
      <c r="CY394" s="682"/>
    </row>
    <row r="395" spans="58:103" ht="21.75" thickBot="1" x14ac:dyDescent="0.4">
      <c r="BL395" s="699" t="s">
        <v>800</v>
      </c>
      <c r="BM395" s="682"/>
      <c r="BN395" s="682"/>
      <c r="BO395" s="682"/>
      <c r="BP395" s="682"/>
      <c r="BQ395" s="682"/>
      <c r="BR395" s="682"/>
      <c r="BS395" s="682"/>
      <c r="BT395" s="682"/>
      <c r="BU395" s="682"/>
      <c r="BV395" s="682"/>
      <c r="BW395" s="682"/>
      <c r="BX395" s="682"/>
      <c r="BY395" s="682"/>
      <c r="CL395" s="699"/>
      <c r="CM395" s="682"/>
      <c r="CN395" s="682"/>
      <c r="CO395" s="682"/>
      <c r="CP395" s="682"/>
      <c r="CQ395" s="682"/>
      <c r="CR395" s="682"/>
      <c r="CS395" s="682"/>
      <c r="CT395" s="682"/>
      <c r="CU395" s="682"/>
      <c r="CV395" s="682"/>
      <c r="CW395" s="682"/>
      <c r="CX395" s="682"/>
      <c r="CY395" s="682"/>
    </row>
    <row r="396" spans="58:103" ht="19.5" thickBot="1" x14ac:dyDescent="0.3">
      <c r="BL396" s="1956" t="s">
        <v>135</v>
      </c>
      <c r="BM396" s="1997" t="s">
        <v>35</v>
      </c>
      <c r="BN396" s="2240" t="s">
        <v>136</v>
      </c>
      <c r="BO396" s="2088" t="s">
        <v>137</v>
      </c>
      <c r="BP396" s="2090" t="s">
        <v>161</v>
      </c>
      <c r="BQ396" s="2082"/>
      <c r="BR396" s="2083"/>
      <c r="BS396" s="2082" t="s">
        <v>138</v>
      </c>
      <c r="BT396" s="2083"/>
      <c r="BU396" s="2090" t="s">
        <v>139</v>
      </c>
      <c r="BV396" s="2083"/>
      <c r="BW396" s="2082" t="s">
        <v>140</v>
      </c>
      <c r="BX396" s="2083"/>
      <c r="BY396" s="2251" t="s">
        <v>464</v>
      </c>
      <c r="CL396" s="722"/>
      <c r="CM396" s="722"/>
      <c r="CN396" s="751"/>
      <c r="CO396" s="752"/>
      <c r="CP396" s="752"/>
      <c r="CQ396" s="752"/>
      <c r="CR396" s="752"/>
      <c r="CS396" s="752"/>
      <c r="CT396" s="752"/>
      <c r="CU396" s="752"/>
      <c r="CV396" s="752"/>
      <c r="CW396" s="752"/>
      <c r="CX396" s="752"/>
      <c r="CY396" s="753"/>
    </row>
    <row r="397" spans="58:103" ht="19.5" thickBot="1" x14ac:dyDescent="0.3">
      <c r="BL397" s="1958"/>
      <c r="BM397" s="1998"/>
      <c r="BN397" s="2241"/>
      <c r="BO397" s="2089"/>
      <c r="BP397" s="748" t="s">
        <v>0</v>
      </c>
      <c r="BQ397" s="748" t="s">
        <v>36</v>
      </c>
      <c r="BR397" s="748" t="s">
        <v>60</v>
      </c>
      <c r="BS397" s="658" t="s">
        <v>142</v>
      </c>
      <c r="BT397" s="658" t="s">
        <v>143</v>
      </c>
      <c r="BU397" s="513" t="s">
        <v>142</v>
      </c>
      <c r="BV397" s="658" t="s">
        <v>143</v>
      </c>
      <c r="BW397" s="748" t="s">
        <v>142</v>
      </c>
      <c r="BX397" s="658" t="s">
        <v>143</v>
      </c>
      <c r="BY397" s="2252"/>
      <c r="CL397" s="722"/>
      <c r="CM397" s="722"/>
      <c r="CN397" s="751"/>
      <c r="CO397" s="752"/>
      <c r="CP397" s="754"/>
      <c r="CQ397" s="754"/>
      <c r="CR397" s="754"/>
      <c r="CS397" s="752"/>
      <c r="CT397" s="752"/>
      <c r="CU397" s="752"/>
      <c r="CV397" s="752"/>
      <c r="CW397" s="754"/>
      <c r="CX397" s="752"/>
      <c r="CY397" s="753"/>
    </row>
    <row r="398" spans="58:103" ht="31.5" customHeight="1" thickBot="1" x14ac:dyDescent="0.35">
      <c r="BL398" s="2238" t="s">
        <v>144</v>
      </c>
      <c r="BM398" s="482" t="s">
        <v>12</v>
      </c>
      <c r="BN398" s="1479">
        <f>'TROISIEME TRI et BILAN'!D412</f>
        <v>0</v>
      </c>
      <c r="BO398" s="1479">
        <f>'TROISIEME TRI et BILAN'!E412</f>
        <v>0</v>
      </c>
      <c r="BP398" s="1560">
        <f>'TROISIEME TRI et BILAN'!F412</f>
        <v>0</v>
      </c>
      <c r="BQ398" s="1479">
        <f>'TROISIEME TRI et BILAN'!G412</f>
        <v>0</v>
      </c>
      <c r="BR398" s="1560">
        <f>'TROISIEME TRI et BILAN'!H412</f>
        <v>0</v>
      </c>
      <c r="BS398" s="1479">
        <f>'TROISIEME TRI et BILAN'!I412</f>
        <v>0</v>
      </c>
      <c r="BT398" s="1561" t="e">
        <f>'TROISIEME TRI et BILAN'!J412</f>
        <v>#DIV/0!</v>
      </c>
      <c r="BU398" s="1479">
        <f>'TROISIEME TRI et BILAN'!K412</f>
        <v>0</v>
      </c>
      <c r="BV398" s="1561" t="e">
        <f>'TROISIEME TRI et BILAN'!L412</f>
        <v>#DIV/0!</v>
      </c>
      <c r="BW398" s="1562">
        <f>'TROISIEME TRI et BILAN'!M412</f>
        <v>0</v>
      </c>
      <c r="BX398" s="1561" t="e">
        <f>'TROISIEME TRI et BILAN'!N412</f>
        <v>#DIV/0!</v>
      </c>
      <c r="BY398" s="1563">
        <f>'TROISIEME TRI et BILAN'!O412</f>
        <v>0</v>
      </c>
      <c r="CL398" s="722"/>
      <c r="CM398" s="755"/>
      <c r="CN398" s="756"/>
      <c r="CO398" s="756"/>
      <c r="CP398" s="757"/>
      <c r="CQ398" s="756"/>
      <c r="CR398" s="757"/>
      <c r="CS398" s="756"/>
      <c r="CT398" s="758"/>
      <c r="CU398" s="756"/>
      <c r="CV398" s="758"/>
      <c r="CW398" s="757"/>
      <c r="CX398" s="758"/>
      <c r="CY398" s="759"/>
    </row>
    <row r="399" spans="58:103" ht="31.5" customHeight="1" thickBot="1" x14ac:dyDescent="0.35">
      <c r="BL399" s="2238"/>
      <c r="BM399" s="482" t="s">
        <v>13</v>
      </c>
      <c r="BN399" s="1479">
        <f>'TROISIEME TRI et BILAN'!D413</f>
        <v>0</v>
      </c>
      <c r="BO399" s="1479">
        <f>'TROISIEME TRI et BILAN'!E413</f>
        <v>0</v>
      </c>
      <c r="BP399" s="1560">
        <f>'TROISIEME TRI et BILAN'!F413</f>
        <v>0</v>
      </c>
      <c r="BQ399" s="1479">
        <f>'TROISIEME TRI et BILAN'!G413</f>
        <v>0</v>
      </c>
      <c r="BR399" s="1560">
        <f>'TROISIEME TRI et BILAN'!H413</f>
        <v>0</v>
      </c>
      <c r="BS399" s="1479">
        <f>'TROISIEME TRI et BILAN'!I413</f>
        <v>0</v>
      </c>
      <c r="BT399" s="1561" t="e">
        <f>'TROISIEME TRI et BILAN'!J413</f>
        <v>#DIV/0!</v>
      </c>
      <c r="BU399" s="1479">
        <f>'TROISIEME TRI et BILAN'!K413</f>
        <v>0</v>
      </c>
      <c r="BV399" s="1561" t="e">
        <f>'TROISIEME TRI et BILAN'!L413</f>
        <v>#DIV/0!</v>
      </c>
      <c r="BW399" s="1562">
        <f>'TROISIEME TRI et BILAN'!M413</f>
        <v>0</v>
      </c>
      <c r="BX399" s="1561" t="e">
        <f>'TROISIEME TRI et BILAN'!N413</f>
        <v>#DIV/0!</v>
      </c>
      <c r="BY399" s="1563">
        <f>'TROISIEME TRI et BILAN'!O413</f>
        <v>0</v>
      </c>
      <c r="CL399" s="722"/>
      <c r="CM399" s="755"/>
      <c r="CN399" s="756"/>
      <c r="CO399" s="756"/>
      <c r="CP399" s="757"/>
      <c r="CQ399" s="756"/>
      <c r="CR399" s="757"/>
      <c r="CS399" s="756"/>
      <c r="CT399" s="758"/>
      <c r="CU399" s="756"/>
      <c r="CV399" s="758"/>
      <c r="CW399" s="757"/>
      <c r="CX399" s="758"/>
      <c r="CY399" s="759"/>
    </row>
    <row r="400" spans="58:103" ht="31.5" customHeight="1" thickBot="1" x14ac:dyDescent="0.35">
      <c r="BL400" s="2238"/>
      <c r="BM400" s="482" t="s">
        <v>14</v>
      </c>
      <c r="BN400" s="1479">
        <f>'TROISIEME TRI et BILAN'!D414</f>
        <v>0</v>
      </c>
      <c r="BO400" s="1479">
        <f>'TROISIEME TRI et BILAN'!E414</f>
        <v>0</v>
      </c>
      <c r="BP400" s="1560">
        <f>'TROISIEME TRI et BILAN'!F414</f>
        <v>0</v>
      </c>
      <c r="BQ400" s="1479">
        <f>'TROISIEME TRI et BILAN'!G414</f>
        <v>0</v>
      </c>
      <c r="BR400" s="1560">
        <f>'TROISIEME TRI et BILAN'!H414</f>
        <v>0</v>
      </c>
      <c r="BS400" s="1479">
        <f>'TROISIEME TRI et BILAN'!I414</f>
        <v>0</v>
      </c>
      <c r="BT400" s="1561" t="e">
        <f>'TROISIEME TRI et BILAN'!J414</f>
        <v>#DIV/0!</v>
      </c>
      <c r="BU400" s="1479">
        <f>'TROISIEME TRI et BILAN'!K414</f>
        <v>0</v>
      </c>
      <c r="BV400" s="1561" t="e">
        <f>'TROISIEME TRI et BILAN'!L414</f>
        <v>#DIV/0!</v>
      </c>
      <c r="BW400" s="1562">
        <f>'TROISIEME TRI et BILAN'!M414</f>
        <v>0</v>
      </c>
      <c r="BX400" s="1561" t="e">
        <f>'TROISIEME TRI et BILAN'!N414</f>
        <v>#DIV/0!</v>
      </c>
      <c r="BY400" s="1563">
        <f>'TROISIEME TRI et BILAN'!O414</f>
        <v>0</v>
      </c>
      <c r="CL400" s="722"/>
      <c r="CM400" s="755"/>
      <c r="CN400" s="756"/>
      <c r="CO400" s="756"/>
      <c r="CP400" s="757"/>
      <c r="CQ400" s="756"/>
      <c r="CR400" s="757"/>
      <c r="CS400" s="756"/>
      <c r="CT400" s="758"/>
      <c r="CU400" s="756"/>
      <c r="CV400" s="758"/>
      <c r="CW400" s="757"/>
      <c r="CX400" s="758"/>
      <c r="CY400" s="759"/>
    </row>
    <row r="401" spans="64:103" ht="31.5" customHeight="1" thickBot="1" x14ac:dyDescent="0.35">
      <c r="BL401" s="2238"/>
      <c r="BM401" s="482" t="s">
        <v>15</v>
      </c>
      <c r="BN401" s="1479">
        <f>'TROISIEME TRI et BILAN'!D415</f>
        <v>0</v>
      </c>
      <c r="BO401" s="1479">
        <f>'TROISIEME TRI et BILAN'!E415</f>
        <v>0</v>
      </c>
      <c r="BP401" s="1560">
        <f>'TROISIEME TRI et BILAN'!F415</f>
        <v>0</v>
      </c>
      <c r="BQ401" s="1479">
        <f>'TROISIEME TRI et BILAN'!G415</f>
        <v>0</v>
      </c>
      <c r="BR401" s="1560">
        <f>'TROISIEME TRI et BILAN'!H415</f>
        <v>0</v>
      </c>
      <c r="BS401" s="1479">
        <f>'TROISIEME TRI et BILAN'!I415</f>
        <v>0</v>
      </c>
      <c r="BT401" s="1561" t="e">
        <f>'TROISIEME TRI et BILAN'!J415</f>
        <v>#DIV/0!</v>
      </c>
      <c r="BU401" s="1479">
        <f>'TROISIEME TRI et BILAN'!K415</f>
        <v>0</v>
      </c>
      <c r="BV401" s="1561" t="e">
        <f>'TROISIEME TRI et BILAN'!L415</f>
        <v>#DIV/0!</v>
      </c>
      <c r="BW401" s="1562">
        <f>'TROISIEME TRI et BILAN'!M415</f>
        <v>0</v>
      </c>
      <c r="BX401" s="1561" t="e">
        <f>'TROISIEME TRI et BILAN'!N415</f>
        <v>#DIV/0!</v>
      </c>
      <c r="BY401" s="1563">
        <f>'TROISIEME TRI et BILAN'!O415</f>
        <v>0</v>
      </c>
      <c r="CL401" s="722"/>
      <c r="CM401" s="755"/>
      <c r="CN401" s="756"/>
      <c r="CO401" s="756"/>
      <c r="CP401" s="757"/>
      <c r="CQ401" s="756"/>
      <c r="CR401" s="757"/>
      <c r="CS401" s="756"/>
      <c r="CT401" s="758"/>
      <c r="CU401" s="756"/>
      <c r="CV401" s="758"/>
      <c r="CW401" s="757"/>
      <c r="CX401" s="758"/>
      <c r="CY401" s="759"/>
    </row>
    <row r="402" spans="64:103" ht="31.5" customHeight="1" thickBot="1" x14ac:dyDescent="0.35">
      <c r="BL402" s="2238"/>
      <c r="BM402" s="482" t="s">
        <v>145</v>
      </c>
      <c r="BN402" s="1560">
        <f>'TROISIEME TRI et BILAN'!D416</f>
        <v>0</v>
      </c>
      <c r="BO402" s="1560">
        <f>'TROISIEME TRI et BILAN'!E416</f>
        <v>0</v>
      </c>
      <c r="BP402" s="1560">
        <f>'TROISIEME TRI et BILAN'!F416</f>
        <v>0</v>
      </c>
      <c r="BQ402" s="1560">
        <f>'TROISIEME TRI et BILAN'!G416</f>
        <v>0</v>
      </c>
      <c r="BR402" s="1560">
        <f>'TROISIEME TRI et BILAN'!H416</f>
        <v>0</v>
      </c>
      <c r="BS402" s="1560">
        <f>'TROISIEME TRI et BILAN'!I416</f>
        <v>0</v>
      </c>
      <c r="BT402" s="1561" t="e">
        <f>'TROISIEME TRI et BILAN'!J416</f>
        <v>#DIV/0!</v>
      </c>
      <c r="BU402" s="1560">
        <f>'TROISIEME TRI et BILAN'!K416</f>
        <v>0</v>
      </c>
      <c r="BV402" s="1561" t="e">
        <f>'TROISIEME TRI et BILAN'!L416</f>
        <v>#DIV/0!</v>
      </c>
      <c r="BW402" s="1560">
        <f>'TROISIEME TRI et BILAN'!M416</f>
        <v>0</v>
      </c>
      <c r="BX402" s="1561" t="e">
        <f>'TROISIEME TRI et BILAN'!N416</f>
        <v>#DIV/0!</v>
      </c>
      <c r="BY402" s="1564">
        <f>'TROISIEME TRI et BILAN'!O416</f>
        <v>0</v>
      </c>
      <c r="CL402" s="722"/>
      <c r="CM402" s="755"/>
      <c r="CN402" s="757"/>
      <c r="CO402" s="757"/>
      <c r="CP402" s="757"/>
      <c r="CQ402" s="757"/>
      <c r="CR402" s="757"/>
      <c r="CS402" s="757"/>
      <c r="CT402" s="758"/>
      <c r="CU402" s="757"/>
      <c r="CV402" s="758"/>
      <c r="CW402" s="757"/>
      <c r="CX402" s="758"/>
      <c r="CY402" s="760"/>
    </row>
    <row r="403" spans="64:103" ht="31.5" customHeight="1" thickBot="1" x14ac:dyDescent="0.35">
      <c r="BL403" s="2238" t="s">
        <v>146</v>
      </c>
      <c r="BM403" s="482" t="s">
        <v>16</v>
      </c>
      <c r="BN403" s="1479">
        <f>'TROISIEME TRI et BILAN'!D417</f>
        <v>0</v>
      </c>
      <c r="BO403" s="1479">
        <f>'TROISIEME TRI et BILAN'!E417</f>
        <v>0</v>
      </c>
      <c r="BP403" s="1560">
        <f>'TROISIEME TRI et BILAN'!F417</f>
        <v>0</v>
      </c>
      <c r="BQ403" s="1479">
        <f>'TROISIEME TRI et BILAN'!G417</f>
        <v>0</v>
      </c>
      <c r="BR403" s="1560">
        <f>'TROISIEME TRI et BILAN'!H417</f>
        <v>0</v>
      </c>
      <c r="BS403" s="1479">
        <f>'TROISIEME TRI et BILAN'!I417</f>
        <v>0</v>
      </c>
      <c r="BT403" s="1561" t="e">
        <f>'TROISIEME TRI et BILAN'!J417</f>
        <v>#DIV/0!</v>
      </c>
      <c r="BU403" s="1479">
        <f>'TROISIEME TRI et BILAN'!K417</f>
        <v>0</v>
      </c>
      <c r="BV403" s="1561" t="e">
        <f>'TROISIEME TRI et BILAN'!L417</f>
        <v>#DIV/0!</v>
      </c>
      <c r="BW403" s="1562">
        <f>'TROISIEME TRI et BILAN'!M417</f>
        <v>0</v>
      </c>
      <c r="BX403" s="1561" t="e">
        <f>'TROISIEME TRI et BILAN'!N417</f>
        <v>#DIV/0!</v>
      </c>
      <c r="BY403" s="1563">
        <f>'TROISIEME TRI et BILAN'!O417</f>
        <v>0</v>
      </c>
      <c r="CL403" s="722"/>
      <c r="CM403" s="755"/>
      <c r="CN403" s="756"/>
      <c r="CO403" s="756"/>
      <c r="CP403" s="757"/>
      <c r="CQ403" s="756"/>
      <c r="CR403" s="757"/>
      <c r="CS403" s="756"/>
      <c r="CT403" s="758"/>
      <c r="CU403" s="756"/>
      <c r="CV403" s="758"/>
      <c r="CW403" s="757"/>
      <c r="CX403" s="758"/>
      <c r="CY403" s="759"/>
    </row>
    <row r="404" spans="64:103" ht="31.5" customHeight="1" thickBot="1" x14ac:dyDescent="0.35">
      <c r="BL404" s="2238"/>
      <c r="BM404" s="482" t="s">
        <v>17</v>
      </c>
      <c r="BN404" s="1479">
        <f>'TROISIEME TRI et BILAN'!D418</f>
        <v>0</v>
      </c>
      <c r="BO404" s="1479">
        <f>'TROISIEME TRI et BILAN'!E418</f>
        <v>0</v>
      </c>
      <c r="BP404" s="1560">
        <f>'TROISIEME TRI et BILAN'!F418</f>
        <v>0</v>
      </c>
      <c r="BQ404" s="1479">
        <f>'TROISIEME TRI et BILAN'!G418</f>
        <v>0</v>
      </c>
      <c r="BR404" s="1560">
        <f>'TROISIEME TRI et BILAN'!H418</f>
        <v>0</v>
      </c>
      <c r="BS404" s="1479">
        <f>'TROISIEME TRI et BILAN'!I418</f>
        <v>0</v>
      </c>
      <c r="BT404" s="1561" t="e">
        <f>'TROISIEME TRI et BILAN'!J418</f>
        <v>#DIV/0!</v>
      </c>
      <c r="BU404" s="1479">
        <f>'TROISIEME TRI et BILAN'!K418</f>
        <v>0</v>
      </c>
      <c r="BV404" s="1561" t="e">
        <f>'TROISIEME TRI et BILAN'!L418</f>
        <v>#DIV/0!</v>
      </c>
      <c r="BW404" s="1562">
        <f>'TROISIEME TRI et BILAN'!M418</f>
        <v>0</v>
      </c>
      <c r="BX404" s="1561" t="e">
        <f>'TROISIEME TRI et BILAN'!N418</f>
        <v>#DIV/0!</v>
      </c>
      <c r="BY404" s="1563">
        <f>'TROISIEME TRI et BILAN'!O418</f>
        <v>0</v>
      </c>
      <c r="CL404" s="722"/>
      <c r="CM404" s="755"/>
      <c r="CN404" s="756"/>
      <c r="CO404" s="756"/>
      <c r="CP404" s="757"/>
      <c r="CQ404" s="756"/>
      <c r="CR404" s="757"/>
      <c r="CS404" s="756"/>
      <c r="CT404" s="758"/>
      <c r="CU404" s="756"/>
      <c r="CV404" s="758"/>
      <c r="CW404" s="757"/>
      <c r="CX404" s="758"/>
      <c r="CY404" s="759"/>
    </row>
    <row r="405" spans="64:103" ht="31.5" customHeight="1" thickBot="1" x14ac:dyDescent="0.35">
      <c r="BL405" s="2238"/>
      <c r="BM405" s="482" t="s">
        <v>18</v>
      </c>
      <c r="BN405" s="1479">
        <f>'TROISIEME TRI et BILAN'!D419</f>
        <v>0</v>
      </c>
      <c r="BO405" s="1479">
        <f>'TROISIEME TRI et BILAN'!E419</f>
        <v>0</v>
      </c>
      <c r="BP405" s="1560">
        <f>'TROISIEME TRI et BILAN'!F419</f>
        <v>0</v>
      </c>
      <c r="BQ405" s="1479">
        <f>'TROISIEME TRI et BILAN'!G419</f>
        <v>0</v>
      </c>
      <c r="BR405" s="1560">
        <f>'TROISIEME TRI et BILAN'!H419</f>
        <v>0</v>
      </c>
      <c r="BS405" s="1479">
        <f>'TROISIEME TRI et BILAN'!I419</f>
        <v>0</v>
      </c>
      <c r="BT405" s="1561" t="e">
        <f>'TROISIEME TRI et BILAN'!J419</f>
        <v>#DIV/0!</v>
      </c>
      <c r="BU405" s="1479">
        <f>'TROISIEME TRI et BILAN'!K419</f>
        <v>0</v>
      </c>
      <c r="BV405" s="1561" t="e">
        <f>'TROISIEME TRI et BILAN'!L419</f>
        <v>#DIV/0!</v>
      </c>
      <c r="BW405" s="1562">
        <f>'TROISIEME TRI et BILAN'!M419</f>
        <v>0</v>
      </c>
      <c r="BX405" s="1561" t="e">
        <f>'TROISIEME TRI et BILAN'!N419</f>
        <v>#DIV/0!</v>
      </c>
      <c r="BY405" s="1563">
        <f>'TROISIEME TRI et BILAN'!O419</f>
        <v>0</v>
      </c>
      <c r="CL405" s="722"/>
      <c r="CM405" s="755"/>
      <c r="CN405" s="756"/>
      <c r="CO405" s="756"/>
      <c r="CP405" s="757"/>
      <c r="CQ405" s="756"/>
      <c r="CR405" s="757"/>
      <c r="CS405" s="756"/>
      <c r="CT405" s="758"/>
      <c r="CU405" s="756"/>
      <c r="CV405" s="758"/>
      <c r="CW405" s="757"/>
      <c r="CX405" s="758"/>
      <c r="CY405" s="759"/>
    </row>
    <row r="406" spans="64:103" ht="31.5" customHeight="1" thickBot="1" x14ac:dyDescent="0.35">
      <c r="BL406" s="2238"/>
      <c r="BM406" s="482" t="s">
        <v>19</v>
      </c>
      <c r="BN406" s="1479">
        <f>'TROISIEME TRI et BILAN'!D420</f>
        <v>0</v>
      </c>
      <c r="BO406" s="1479">
        <f>'TROISIEME TRI et BILAN'!E420</f>
        <v>0</v>
      </c>
      <c r="BP406" s="1560">
        <f>'TROISIEME TRI et BILAN'!F420</f>
        <v>0</v>
      </c>
      <c r="BQ406" s="1479">
        <f>'TROISIEME TRI et BILAN'!G420</f>
        <v>0</v>
      </c>
      <c r="BR406" s="1560">
        <f>'TROISIEME TRI et BILAN'!H420</f>
        <v>0</v>
      </c>
      <c r="BS406" s="1479">
        <f>'TROISIEME TRI et BILAN'!I420</f>
        <v>0</v>
      </c>
      <c r="BT406" s="1561" t="e">
        <f>'TROISIEME TRI et BILAN'!J420</f>
        <v>#DIV/0!</v>
      </c>
      <c r="BU406" s="1479">
        <f>'TROISIEME TRI et BILAN'!K420</f>
        <v>0</v>
      </c>
      <c r="BV406" s="1561" t="e">
        <f>'TROISIEME TRI et BILAN'!L420</f>
        <v>#DIV/0!</v>
      </c>
      <c r="BW406" s="1562">
        <f>'TROISIEME TRI et BILAN'!M420</f>
        <v>0</v>
      </c>
      <c r="BX406" s="1561" t="e">
        <f>'TROISIEME TRI et BILAN'!N420</f>
        <v>#DIV/0!</v>
      </c>
      <c r="BY406" s="1563">
        <f>'TROISIEME TRI et BILAN'!O420</f>
        <v>0</v>
      </c>
      <c r="CL406" s="722"/>
      <c r="CM406" s="755"/>
      <c r="CN406" s="756"/>
      <c r="CO406" s="756"/>
      <c r="CP406" s="757"/>
      <c r="CQ406" s="756"/>
      <c r="CR406" s="757"/>
      <c r="CS406" s="756"/>
      <c r="CT406" s="758"/>
      <c r="CU406" s="756"/>
      <c r="CV406" s="758"/>
      <c r="CW406" s="757"/>
      <c r="CX406" s="758"/>
      <c r="CY406" s="759"/>
    </row>
    <row r="407" spans="64:103" ht="31.5" customHeight="1" thickBot="1" x14ac:dyDescent="0.35">
      <c r="BL407" s="2238"/>
      <c r="BM407" s="482" t="s">
        <v>20</v>
      </c>
      <c r="BN407" s="1479">
        <f>'TROISIEME TRI et BILAN'!D421</f>
        <v>0</v>
      </c>
      <c r="BO407" s="1479">
        <f>'TROISIEME TRI et BILAN'!E421</f>
        <v>0</v>
      </c>
      <c r="BP407" s="1560">
        <f>'TROISIEME TRI et BILAN'!F421</f>
        <v>0</v>
      </c>
      <c r="BQ407" s="1479">
        <f>'TROISIEME TRI et BILAN'!G421</f>
        <v>0</v>
      </c>
      <c r="BR407" s="1560">
        <f>'TROISIEME TRI et BILAN'!H421</f>
        <v>0</v>
      </c>
      <c r="BS407" s="1479">
        <f>'TROISIEME TRI et BILAN'!I421</f>
        <v>0</v>
      </c>
      <c r="BT407" s="1561" t="e">
        <f>'TROISIEME TRI et BILAN'!J421</f>
        <v>#DIV/0!</v>
      </c>
      <c r="BU407" s="1479">
        <f>'TROISIEME TRI et BILAN'!K421</f>
        <v>0</v>
      </c>
      <c r="BV407" s="1561" t="e">
        <f>'TROISIEME TRI et BILAN'!L421</f>
        <v>#DIV/0!</v>
      </c>
      <c r="BW407" s="1562">
        <f>'TROISIEME TRI et BILAN'!M421</f>
        <v>0</v>
      </c>
      <c r="BX407" s="1561" t="e">
        <f>'TROISIEME TRI et BILAN'!N421</f>
        <v>#DIV/0!</v>
      </c>
      <c r="BY407" s="1563">
        <f>'TROISIEME TRI et BILAN'!O421</f>
        <v>0</v>
      </c>
      <c r="CL407" s="722"/>
      <c r="CM407" s="755"/>
      <c r="CN407" s="756"/>
      <c r="CO407" s="756"/>
      <c r="CP407" s="757"/>
      <c r="CQ407" s="756"/>
      <c r="CR407" s="757"/>
      <c r="CS407" s="756"/>
      <c r="CT407" s="758"/>
      <c r="CU407" s="756"/>
      <c r="CV407" s="758"/>
      <c r="CW407" s="757"/>
      <c r="CX407" s="758"/>
      <c r="CY407" s="759"/>
    </row>
    <row r="408" spans="64:103" ht="31.5" customHeight="1" thickBot="1" x14ac:dyDescent="0.35">
      <c r="BL408" s="2238"/>
      <c r="BM408" s="482" t="s">
        <v>21</v>
      </c>
      <c r="BN408" s="1479">
        <f>'TROISIEME TRI et BILAN'!D422</f>
        <v>0</v>
      </c>
      <c r="BO408" s="1479">
        <f>'TROISIEME TRI et BILAN'!E422</f>
        <v>0</v>
      </c>
      <c r="BP408" s="1560">
        <f>'TROISIEME TRI et BILAN'!F422</f>
        <v>0</v>
      </c>
      <c r="BQ408" s="1479">
        <f>'TROISIEME TRI et BILAN'!G422</f>
        <v>0</v>
      </c>
      <c r="BR408" s="1560">
        <f>'TROISIEME TRI et BILAN'!H422</f>
        <v>0</v>
      </c>
      <c r="BS408" s="1479">
        <f>'TROISIEME TRI et BILAN'!I422</f>
        <v>0</v>
      </c>
      <c r="BT408" s="1561" t="e">
        <f>'TROISIEME TRI et BILAN'!J422</f>
        <v>#DIV/0!</v>
      </c>
      <c r="BU408" s="1479">
        <f>'TROISIEME TRI et BILAN'!K422</f>
        <v>0</v>
      </c>
      <c r="BV408" s="1561" t="e">
        <f>'TROISIEME TRI et BILAN'!L422</f>
        <v>#DIV/0!</v>
      </c>
      <c r="BW408" s="1562">
        <f>'TROISIEME TRI et BILAN'!M422</f>
        <v>0</v>
      </c>
      <c r="BX408" s="1561" t="e">
        <f>'TROISIEME TRI et BILAN'!N422</f>
        <v>#DIV/0!</v>
      </c>
      <c r="BY408" s="1563">
        <f>'TROISIEME TRI et BILAN'!O422</f>
        <v>0</v>
      </c>
      <c r="CL408" s="722"/>
      <c r="CM408" s="755"/>
      <c r="CN408" s="756"/>
      <c r="CO408" s="756"/>
      <c r="CP408" s="757"/>
      <c r="CQ408" s="756"/>
      <c r="CR408" s="757"/>
      <c r="CS408" s="756"/>
      <c r="CT408" s="758"/>
      <c r="CU408" s="756"/>
      <c r="CV408" s="758"/>
      <c r="CW408" s="757"/>
      <c r="CX408" s="758"/>
      <c r="CY408" s="759"/>
    </row>
    <row r="409" spans="64:103" ht="31.5" customHeight="1" thickBot="1" x14ac:dyDescent="0.35">
      <c r="BL409" s="2238"/>
      <c r="BM409" s="482" t="s">
        <v>22</v>
      </c>
      <c r="BN409" s="1479">
        <f>'TROISIEME TRI et BILAN'!D423</f>
        <v>0</v>
      </c>
      <c r="BO409" s="1479">
        <f>'TROISIEME TRI et BILAN'!E423</f>
        <v>0</v>
      </c>
      <c r="BP409" s="1560">
        <f>'TROISIEME TRI et BILAN'!F423</f>
        <v>0</v>
      </c>
      <c r="BQ409" s="1479">
        <f>'TROISIEME TRI et BILAN'!G423</f>
        <v>0</v>
      </c>
      <c r="BR409" s="1560">
        <f>'TROISIEME TRI et BILAN'!H423</f>
        <v>0</v>
      </c>
      <c r="BS409" s="1479">
        <f>'TROISIEME TRI et BILAN'!I423</f>
        <v>0</v>
      </c>
      <c r="BT409" s="1561" t="e">
        <f>'TROISIEME TRI et BILAN'!J423</f>
        <v>#DIV/0!</v>
      </c>
      <c r="BU409" s="1479">
        <f>'TROISIEME TRI et BILAN'!K423</f>
        <v>0</v>
      </c>
      <c r="BV409" s="1561" t="e">
        <f>'TROISIEME TRI et BILAN'!L423</f>
        <v>#DIV/0!</v>
      </c>
      <c r="BW409" s="1562">
        <f>'TROISIEME TRI et BILAN'!M423</f>
        <v>0</v>
      </c>
      <c r="BX409" s="1561" t="e">
        <f>'TROISIEME TRI et BILAN'!N423</f>
        <v>#DIV/0!</v>
      </c>
      <c r="BY409" s="1563">
        <f>'TROISIEME TRI et BILAN'!O423</f>
        <v>0</v>
      </c>
      <c r="CL409" s="722"/>
      <c r="CM409" s="755"/>
      <c r="CN409" s="756"/>
      <c r="CO409" s="756"/>
      <c r="CP409" s="757"/>
      <c r="CQ409" s="756"/>
      <c r="CR409" s="757"/>
      <c r="CS409" s="756"/>
      <c r="CT409" s="758"/>
      <c r="CU409" s="756"/>
      <c r="CV409" s="758"/>
      <c r="CW409" s="757"/>
      <c r="CX409" s="758"/>
      <c r="CY409" s="759"/>
    </row>
    <row r="410" spans="64:103" ht="31.5" customHeight="1" thickBot="1" x14ac:dyDescent="0.35">
      <c r="BL410" s="2238"/>
      <c r="BM410" s="482" t="s">
        <v>23</v>
      </c>
      <c r="BN410" s="1479">
        <f>'TROISIEME TRI et BILAN'!D424</f>
        <v>0</v>
      </c>
      <c r="BO410" s="1479">
        <f>'TROISIEME TRI et BILAN'!E424</f>
        <v>0</v>
      </c>
      <c r="BP410" s="1560">
        <f>'TROISIEME TRI et BILAN'!F424</f>
        <v>0</v>
      </c>
      <c r="BQ410" s="1479">
        <f>'TROISIEME TRI et BILAN'!G424</f>
        <v>0</v>
      </c>
      <c r="BR410" s="1560">
        <f>'TROISIEME TRI et BILAN'!H424</f>
        <v>0</v>
      </c>
      <c r="BS410" s="1479">
        <f>'TROISIEME TRI et BILAN'!I424</f>
        <v>0</v>
      </c>
      <c r="BT410" s="1561" t="e">
        <f>'TROISIEME TRI et BILAN'!J424</f>
        <v>#DIV/0!</v>
      </c>
      <c r="BU410" s="1479">
        <f>'TROISIEME TRI et BILAN'!K424</f>
        <v>0</v>
      </c>
      <c r="BV410" s="1561" t="e">
        <f>'TROISIEME TRI et BILAN'!L424</f>
        <v>#DIV/0!</v>
      </c>
      <c r="BW410" s="1562">
        <f>'TROISIEME TRI et BILAN'!M424</f>
        <v>0</v>
      </c>
      <c r="BX410" s="1561" t="e">
        <f>'TROISIEME TRI et BILAN'!N424</f>
        <v>#DIV/0!</v>
      </c>
      <c r="BY410" s="1563">
        <f>'TROISIEME TRI et BILAN'!O424</f>
        <v>0</v>
      </c>
      <c r="CL410" s="722"/>
      <c r="CM410" s="755"/>
      <c r="CN410" s="756"/>
      <c r="CO410" s="756"/>
      <c r="CP410" s="757"/>
      <c r="CQ410" s="756"/>
      <c r="CR410" s="757"/>
      <c r="CS410" s="756"/>
      <c r="CT410" s="758"/>
      <c r="CU410" s="756"/>
      <c r="CV410" s="758"/>
      <c r="CW410" s="757"/>
      <c r="CX410" s="758"/>
      <c r="CY410" s="759"/>
    </row>
    <row r="411" spans="64:103" ht="31.5" customHeight="1" thickBot="1" x14ac:dyDescent="0.35">
      <c r="BL411" s="2238"/>
      <c r="BM411" s="482" t="s">
        <v>147</v>
      </c>
      <c r="BN411" s="1560">
        <f>'TROISIEME TRI et BILAN'!D425</f>
        <v>0</v>
      </c>
      <c r="BO411" s="1560">
        <f>'TROISIEME TRI et BILAN'!E425</f>
        <v>0</v>
      </c>
      <c r="BP411" s="1560">
        <f>'TROISIEME TRI et BILAN'!F425</f>
        <v>0</v>
      </c>
      <c r="BQ411" s="1560">
        <f>'TROISIEME TRI et BILAN'!G425</f>
        <v>0</v>
      </c>
      <c r="BR411" s="1560">
        <f>'TROISIEME TRI et BILAN'!H425</f>
        <v>0</v>
      </c>
      <c r="BS411" s="1560">
        <f>'TROISIEME TRI et BILAN'!I425</f>
        <v>0</v>
      </c>
      <c r="BT411" s="1561" t="e">
        <f>'TROISIEME TRI et BILAN'!J425</f>
        <v>#DIV/0!</v>
      </c>
      <c r="BU411" s="1560">
        <f>'TROISIEME TRI et BILAN'!K425</f>
        <v>0</v>
      </c>
      <c r="BV411" s="1561" t="e">
        <f>'TROISIEME TRI et BILAN'!L425</f>
        <v>#DIV/0!</v>
      </c>
      <c r="BW411" s="1560">
        <f>'TROISIEME TRI et BILAN'!M425</f>
        <v>0</v>
      </c>
      <c r="BX411" s="1561" t="e">
        <f>'TROISIEME TRI et BILAN'!N425</f>
        <v>#DIV/0!</v>
      </c>
      <c r="BY411" s="1564">
        <f>'TROISIEME TRI et BILAN'!O425</f>
        <v>0</v>
      </c>
      <c r="CL411" s="722"/>
      <c r="CM411" s="755"/>
      <c r="CN411" s="757"/>
      <c r="CO411" s="757"/>
      <c r="CP411" s="757"/>
      <c r="CQ411" s="757"/>
      <c r="CR411" s="757"/>
      <c r="CS411" s="757"/>
      <c r="CT411" s="758"/>
      <c r="CU411" s="757"/>
      <c r="CV411" s="758"/>
      <c r="CW411" s="757"/>
      <c r="CX411" s="758"/>
      <c r="CY411" s="760"/>
    </row>
    <row r="412" spans="64:103" ht="31.5" customHeight="1" thickBot="1" x14ac:dyDescent="0.35">
      <c r="BL412" s="2239" t="s">
        <v>148</v>
      </c>
      <c r="BM412" s="2239"/>
      <c r="BN412" s="1560">
        <f>'TROISIEME TRI et BILAN'!D426</f>
        <v>0</v>
      </c>
      <c r="BO412" s="1560">
        <f>'TROISIEME TRI et BILAN'!E426</f>
        <v>0</v>
      </c>
      <c r="BP412" s="1560">
        <f>'TROISIEME TRI et BILAN'!F426</f>
        <v>0</v>
      </c>
      <c r="BQ412" s="1560">
        <f>'TROISIEME TRI et BILAN'!G426</f>
        <v>0</v>
      </c>
      <c r="BR412" s="1560">
        <f>'TROISIEME TRI et BILAN'!H426</f>
        <v>0</v>
      </c>
      <c r="BS412" s="1560">
        <f>'TROISIEME TRI et BILAN'!I426</f>
        <v>0</v>
      </c>
      <c r="BT412" s="1561" t="e">
        <f>'TROISIEME TRI et BILAN'!J426</f>
        <v>#DIV/0!</v>
      </c>
      <c r="BU412" s="1560">
        <f>'TROISIEME TRI et BILAN'!K426</f>
        <v>0</v>
      </c>
      <c r="BV412" s="1561" t="e">
        <f>'TROISIEME TRI et BILAN'!L426</f>
        <v>#DIV/0!</v>
      </c>
      <c r="BW412" s="1560">
        <f>'TROISIEME TRI et BILAN'!M426</f>
        <v>0</v>
      </c>
      <c r="BX412" s="1561" t="e">
        <f>'TROISIEME TRI et BILAN'!N426</f>
        <v>#DIV/0!</v>
      </c>
      <c r="BY412" s="1564">
        <f>'TROISIEME TRI et BILAN'!O426</f>
        <v>0</v>
      </c>
      <c r="CL412" s="755"/>
      <c r="CM412" s="755"/>
      <c r="CN412" s="757"/>
      <c r="CO412" s="757"/>
      <c r="CP412" s="757"/>
      <c r="CQ412" s="757"/>
      <c r="CR412" s="757"/>
      <c r="CS412" s="757"/>
      <c r="CT412" s="758"/>
      <c r="CU412" s="757"/>
      <c r="CV412" s="758"/>
      <c r="CW412" s="757"/>
      <c r="CX412" s="758"/>
      <c r="CY412" s="760"/>
    </row>
    <row r="413" spans="64:103" ht="21.75" thickBot="1" x14ac:dyDescent="0.4">
      <c r="BL413" s="383"/>
      <c r="BM413" s="383"/>
      <c r="BN413" s="383"/>
      <c r="BO413" s="383"/>
      <c r="BP413" s="383"/>
      <c r="BQ413" s="383"/>
      <c r="BR413" s="383"/>
      <c r="BS413" s="383"/>
      <c r="BT413" s="383"/>
      <c r="BU413" s="383"/>
      <c r="BV413" s="383"/>
      <c r="BW413" s="383"/>
      <c r="BX413" s="383"/>
      <c r="BY413" s="383"/>
      <c r="CL413" s="383"/>
      <c r="CM413" s="383"/>
      <c r="CN413" s="383"/>
      <c r="CO413" s="383"/>
      <c r="CP413" s="383"/>
      <c r="CQ413" s="383"/>
      <c r="CR413" s="383"/>
      <c r="CS413" s="383"/>
      <c r="CT413" s="383"/>
      <c r="CU413" s="383"/>
      <c r="CV413" s="383"/>
      <c r="CW413" s="383"/>
      <c r="CX413" s="383"/>
      <c r="CY413" s="383"/>
    </row>
    <row r="414" spans="64:103" ht="39.75" customHeight="1" thickBot="1" x14ac:dyDescent="0.3">
      <c r="BL414" s="703" t="s">
        <v>91</v>
      </c>
      <c r="BM414" s="2076">
        <f>'TROISIEME TRI et BILAN'!C428</f>
        <v>0</v>
      </c>
      <c r="BN414" s="2077"/>
      <c r="BO414" s="2077"/>
      <c r="BP414" s="2077"/>
      <c r="BQ414" s="2077"/>
      <c r="BR414" s="2077"/>
      <c r="BS414" s="2077"/>
      <c r="BT414" s="2077"/>
      <c r="BU414" s="2077"/>
      <c r="BV414" s="2077"/>
      <c r="BW414" s="2077"/>
      <c r="BX414" s="2077"/>
      <c r="BY414" s="2078"/>
      <c r="CL414" s="754"/>
      <c r="CM414" s="761"/>
      <c r="CN414" s="761"/>
      <c r="CO414" s="761"/>
      <c r="CP414" s="761"/>
      <c r="CQ414" s="761"/>
      <c r="CR414" s="761"/>
      <c r="CS414" s="761"/>
      <c r="CT414" s="761"/>
      <c r="CU414" s="761"/>
      <c r="CV414" s="761"/>
      <c r="CW414" s="761"/>
      <c r="CX414" s="761"/>
      <c r="CY414" s="761"/>
    </row>
    <row r="415" spans="64:103" ht="87" customHeight="1" thickBot="1" x14ac:dyDescent="0.4">
      <c r="BL415" s="702"/>
      <c r="BM415" s="2079"/>
      <c r="BN415" s="2080"/>
      <c r="BO415" s="2080"/>
      <c r="BP415" s="2080"/>
      <c r="BQ415" s="2080"/>
      <c r="BR415" s="2080"/>
      <c r="BS415" s="2080"/>
      <c r="BT415" s="2080"/>
      <c r="BU415" s="2080"/>
      <c r="BV415" s="2080"/>
      <c r="BW415" s="2080"/>
      <c r="BX415" s="2080"/>
      <c r="BY415" s="2081"/>
      <c r="CL415" s="702"/>
      <c r="CM415" s="761"/>
      <c r="CN415" s="761"/>
      <c r="CO415" s="761"/>
      <c r="CP415" s="761"/>
      <c r="CQ415" s="761"/>
      <c r="CR415" s="761"/>
      <c r="CS415" s="761"/>
      <c r="CT415" s="761"/>
      <c r="CU415" s="761"/>
      <c r="CV415" s="761"/>
      <c r="CW415" s="761"/>
      <c r="CX415" s="761"/>
      <c r="CY415" s="761"/>
    </row>
    <row r="416" spans="64:103" x14ac:dyDescent="0.25">
      <c r="BZ416" s="666"/>
    </row>
    <row r="417" spans="79:117" ht="21" x14ac:dyDescent="0.35">
      <c r="CA417" s="699" t="s">
        <v>1036</v>
      </c>
      <c r="CB417" s="682"/>
      <c r="CC417" s="682"/>
      <c r="CD417" s="682"/>
      <c r="CE417" s="682"/>
      <c r="CF417" s="682"/>
      <c r="CG417" s="682"/>
      <c r="CH417" s="682"/>
      <c r="CI417" s="682"/>
      <c r="CJ417" s="682"/>
      <c r="CK417" s="680">
        <v>10</v>
      </c>
      <c r="DA417" s="699"/>
      <c r="DB417" s="682"/>
      <c r="DC417" s="682"/>
      <c r="DD417" s="682"/>
      <c r="DE417" s="682"/>
      <c r="DF417" s="682"/>
      <c r="DG417" s="682"/>
      <c r="DH417" s="682"/>
      <c r="DI417" s="682"/>
      <c r="DJ417" s="682"/>
      <c r="DK417" s="680"/>
    </row>
    <row r="418" spans="79:117" ht="21.75" thickBot="1" x14ac:dyDescent="0.4">
      <c r="CA418" s="699"/>
      <c r="CB418" s="682"/>
      <c r="CC418" s="682"/>
      <c r="CD418" s="682"/>
      <c r="CE418" s="682"/>
      <c r="CF418" s="682"/>
      <c r="CG418" s="682"/>
      <c r="CH418" s="682"/>
      <c r="CI418" s="682"/>
      <c r="CJ418" s="682"/>
      <c r="CK418" s="682"/>
      <c r="DA418" s="699"/>
      <c r="DB418" s="682"/>
      <c r="DC418" s="682"/>
      <c r="DD418" s="682"/>
      <c r="DE418" s="682"/>
      <c r="DF418" s="682"/>
      <c r="DG418" s="682"/>
      <c r="DH418" s="682"/>
      <c r="DI418" s="682"/>
      <c r="DJ418" s="682"/>
      <c r="DK418" s="682"/>
    </row>
    <row r="419" spans="79:117" ht="48" customHeight="1" thickBot="1" x14ac:dyDescent="0.3">
      <c r="CA419" s="706" t="s">
        <v>149</v>
      </c>
      <c r="CB419" s="1280" t="s">
        <v>150</v>
      </c>
      <c r="CC419" s="1281" t="s">
        <v>151</v>
      </c>
      <c r="CD419" s="1281" t="s">
        <v>152</v>
      </c>
      <c r="CE419" s="1281" t="s">
        <v>153</v>
      </c>
      <c r="CF419" s="1281" t="s">
        <v>30</v>
      </c>
      <c r="CG419" s="1281" t="s">
        <v>154</v>
      </c>
      <c r="CH419" s="1281" t="s">
        <v>155</v>
      </c>
      <c r="CI419" s="1281" t="s">
        <v>156</v>
      </c>
      <c r="CJ419" s="1281" t="s">
        <v>157</v>
      </c>
      <c r="CK419" s="1282" t="s">
        <v>158</v>
      </c>
      <c r="DA419" s="724"/>
      <c r="DB419" s="762"/>
      <c r="DC419" s="762"/>
      <c r="DD419" s="762"/>
      <c r="DE419" s="762"/>
      <c r="DF419" s="762"/>
      <c r="DG419" s="762"/>
      <c r="DH419" s="762"/>
      <c r="DI419" s="762"/>
      <c r="DJ419" s="762"/>
      <c r="DK419" s="762"/>
    </row>
    <row r="420" spans="79:117" ht="48" customHeight="1" thickBot="1" x14ac:dyDescent="0.3">
      <c r="CA420" s="707" t="s">
        <v>12</v>
      </c>
      <c r="CB420" s="1283" t="s">
        <v>159</v>
      </c>
      <c r="CC420" s="1525">
        <f>'TROISIEME TRI et BILAN'!D435</f>
        <v>0</v>
      </c>
      <c r="CD420" s="1526">
        <f>'TROISIEME TRI et BILAN'!E435</f>
        <v>0</v>
      </c>
      <c r="CE420" s="1526">
        <f>'TROISIEME TRI et BILAN'!F435</f>
        <v>0</v>
      </c>
      <c r="CF420" s="1526">
        <f>'TROISIEME TRI et BILAN'!G435</f>
        <v>0</v>
      </c>
      <c r="CG420" s="1531">
        <f>'TROISIEME TRI et BILAN'!H435</f>
        <v>0</v>
      </c>
      <c r="CH420" s="1526">
        <f>'TROISIEME TRI et BILAN'!I435</f>
        <v>0</v>
      </c>
      <c r="CI420" s="1526">
        <f>'TROISIEME TRI et BILAN'!J435</f>
        <v>0</v>
      </c>
      <c r="CJ420" s="1526">
        <f>'TROISIEME TRI et BILAN'!K435</f>
        <v>0</v>
      </c>
      <c r="CK420" s="1527">
        <f>'TROISIEME TRI et BILAN'!L435</f>
        <v>0</v>
      </c>
      <c r="DA420" s="762"/>
      <c r="DB420" s="763"/>
      <c r="DC420" s="764"/>
      <c r="DD420" s="764"/>
      <c r="DE420" s="764"/>
      <c r="DF420" s="764"/>
      <c r="DG420" s="764"/>
      <c r="DH420" s="764"/>
      <c r="DI420" s="764"/>
      <c r="DJ420" s="764"/>
      <c r="DK420" s="764"/>
    </row>
    <row r="421" spans="79:117" ht="48" customHeight="1" thickBot="1" x14ac:dyDescent="0.3">
      <c r="CA421" s="708" t="s">
        <v>13</v>
      </c>
      <c r="CB421" s="1283" t="s">
        <v>159</v>
      </c>
      <c r="CC421" s="1525">
        <f>'TROISIEME TRI et BILAN'!D436</f>
        <v>0</v>
      </c>
      <c r="CD421" s="1526">
        <f>'TROISIEME TRI et BILAN'!E436</f>
        <v>0</v>
      </c>
      <c r="CE421" s="1526">
        <f>'TROISIEME TRI et BILAN'!F436</f>
        <v>0</v>
      </c>
      <c r="CF421" s="1526">
        <f>'TROISIEME TRI et BILAN'!G436</f>
        <v>0</v>
      </c>
      <c r="CG421" s="1531">
        <f>'TROISIEME TRI et BILAN'!H436</f>
        <v>0</v>
      </c>
      <c r="CH421" s="1526">
        <f>'TROISIEME TRI et BILAN'!I436</f>
        <v>0</v>
      </c>
      <c r="CI421" s="1526">
        <f>'TROISIEME TRI et BILAN'!J436</f>
        <v>0</v>
      </c>
      <c r="CJ421" s="1526">
        <f>'TROISIEME TRI et BILAN'!K436</f>
        <v>0</v>
      </c>
      <c r="CK421" s="1527">
        <f>'TROISIEME TRI et BILAN'!L436</f>
        <v>0</v>
      </c>
      <c r="DA421" s="762"/>
      <c r="DB421" s="763"/>
      <c r="DC421" s="764"/>
      <c r="DD421" s="764"/>
      <c r="DE421" s="764"/>
      <c r="DF421" s="764"/>
      <c r="DG421" s="764"/>
      <c r="DH421" s="764"/>
      <c r="DI421" s="764"/>
      <c r="DJ421" s="764"/>
      <c r="DK421" s="764"/>
    </row>
    <row r="422" spans="79:117" ht="48" customHeight="1" thickBot="1" x14ac:dyDescent="0.3">
      <c r="CA422" s="708" t="s">
        <v>14</v>
      </c>
      <c r="CB422" s="1283" t="s">
        <v>159</v>
      </c>
      <c r="CC422" s="1525">
        <f>'TROISIEME TRI et BILAN'!D437</f>
        <v>0</v>
      </c>
      <c r="CD422" s="1526">
        <f>'TROISIEME TRI et BILAN'!E437</f>
        <v>0</v>
      </c>
      <c r="CE422" s="1526">
        <f>'TROISIEME TRI et BILAN'!F437</f>
        <v>0</v>
      </c>
      <c r="CF422" s="1526">
        <f>'TROISIEME TRI et BILAN'!G437</f>
        <v>0</v>
      </c>
      <c r="CG422" s="1531">
        <f>'TROISIEME TRI et BILAN'!H437</f>
        <v>0</v>
      </c>
      <c r="CH422" s="1526">
        <f>'TROISIEME TRI et BILAN'!I437</f>
        <v>0</v>
      </c>
      <c r="CI422" s="1526">
        <f>'TROISIEME TRI et BILAN'!J437</f>
        <v>0</v>
      </c>
      <c r="CJ422" s="1526">
        <f>'TROISIEME TRI et BILAN'!K437</f>
        <v>0</v>
      </c>
      <c r="CK422" s="1527">
        <f>'TROISIEME TRI et BILAN'!L437</f>
        <v>0</v>
      </c>
      <c r="DA422" s="762"/>
      <c r="DB422" s="763"/>
      <c r="DC422" s="764"/>
      <c r="DD422" s="764"/>
      <c r="DE422" s="764"/>
      <c r="DF422" s="764"/>
      <c r="DG422" s="764"/>
      <c r="DH422" s="764"/>
      <c r="DI422" s="764"/>
      <c r="DJ422" s="764"/>
      <c r="DK422" s="764"/>
    </row>
    <row r="423" spans="79:117" ht="48" customHeight="1" thickBot="1" x14ac:dyDescent="0.3">
      <c r="CA423" s="708" t="s">
        <v>15</v>
      </c>
      <c r="CB423" s="1283" t="s">
        <v>159</v>
      </c>
      <c r="CC423" s="1525">
        <f>'TROISIEME TRI et BILAN'!D438</f>
        <v>0</v>
      </c>
      <c r="CD423" s="1526">
        <f>'TROISIEME TRI et BILAN'!E438</f>
        <v>0</v>
      </c>
      <c r="CE423" s="1526">
        <f>'TROISIEME TRI et BILAN'!F438</f>
        <v>0</v>
      </c>
      <c r="CF423" s="1526">
        <f>'TROISIEME TRI et BILAN'!G438</f>
        <v>0</v>
      </c>
      <c r="CG423" s="1531">
        <f>'TROISIEME TRI et BILAN'!H438</f>
        <v>0</v>
      </c>
      <c r="CH423" s="1526">
        <f>'TROISIEME TRI et BILAN'!I438</f>
        <v>0</v>
      </c>
      <c r="CI423" s="1526">
        <f>'TROISIEME TRI et BILAN'!J438</f>
        <v>0</v>
      </c>
      <c r="CJ423" s="1526">
        <f>'TROISIEME TRI et BILAN'!K438</f>
        <v>0</v>
      </c>
      <c r="CK423" s="1527">
        <f>'TROISIEME TRI et BILAN'!L438</f>
        <v>0</v>
      </c>
      <c r="DA423" s="762"/>
      <c r="DB423" s="763"/>
      <c r="DC423" s="764"/>
      <c r="DD423" s="764"/>
      <c r="DE423" s="764"/>
      <c r="DF423" s="764"/>
      <c r="DG423" s="764"/>
      <c r="DH423" s="764"/>
      <c r="DI423" s="764"/>
      <c r="DJ423" s="764"/>
      <c r="DK423" s="764"/>
    </row>
    <row r="424" spans="79:117" ht="48" customHeight="1" thickBot="1" x14ac:dyDescent="0.3">
      <c r="CA424" s="708" t="s">
        <v>16</v>
      </c>
      <c r="CB424" s="1283" t="s">
        <v>159</v>
      </c>
      <c r="CC424" s="1525">
        <f>'TROISIEME TRI et BILAN'!D439</f>
        <v>0</v>
      </c>
      <c r="CD424" s="1526">
        <f>'TROISIEME TRI et BILAN'!E439</f>
        <v>0</v>
      </c>
      <c r="CE424" s="1526">
        <f>'TROISIEME TRI et BILAN'!F439</f>
        <v>0</v>
      </c>
      <c r="CF424" s="1526">
        <f>'TROISIEME TRI et BILAN'!G439</f>
        <v>0</v>
      </c>
      <c r="CG424" s="1531">
        <f>'TROISIEME TRI et BILAN'!H439</f>
        <v>0</v>
      </c>
      <c r="CH424" s="1526">
        <f>'TROISIEME TRI et BILAN'!I439</f>
        <v>0</v>
      </c>
      <c r="CI424" s="1526">
        <f>'TROISIEME TRI et BILAN'!J439</f>
        <v>0</v>
      </c>
      <c r="CJ424" s="1526">
        <f>'TROISIEME TRI et BILAN'!K439</f>
        <v>0</v>
      </c>
      <c r="CK424" s="1527">
        <f>'TROISIEME TRI et BILAN'!L439</f>
        <v>0</v>
      </c>
      <c r="DA424" s="762"/>
      <c r="DB424" s="763"/>
      <c r="DC424" s="764"/>
      <c r="DD424" s="764"/>
      <c r="DE424" s="764"/>
      <c r="DF424" s="764"/>
      <c r="DG424" s="764"/>
      <c r="DH424" s="764"/>
      <c r="DI424" s="764"/>
      <c r="DJ424" s="764"/>
      <c r="DK424" s="764"/>
    </row>
    <row r="425" spans="79:117" ht="48" customHeight="1" thickBot="1" x14ac:dyDescent="0.3">
      <c r="CA425" s="708" t="s">
        <v>17</v>
      </c>
      <c r="CB425" s="1283" t="s">
        <v>159</v>
      </c>
      <c r="CC425" s="1525">
        <f>'TROISIEME TRI et BILAN'!D440</f>
        <v>0</v>
      </c>
      <c r="CD425" s="1526">
        <f>'TROISIEME TRI et BILAN'!E440</f>
        <v>0</v>
      </c>
      <c r="CE425" s="1526">
        <f>'TROISIEME TRI et BILAN'!F440</f>
        <v>0</v>
      </c>
      <c r="CF425" s="1526">
        <f>'TROISIEME TRI et BILAN'!G440</f>
        <v>0</v>
      </c>
      <c r="CG425" s="1531">
        <f>'TROISIEME TRI et BILAN'!H440</f>
        <v>0</v>
      </c>
      <c r="CH425" s="1526">
        <f>'TROISIEME TRI et BILAN'!I440</f>
        <v>0</v>
      </c>
      <c r="CI425" s="1526">
        <f>'TROISIEME TRI et BILAN'!J440</f>
        <v>0</v>
      </c>
      <c r="CJ425" s="1526">
        <f>'TROISIEME TRI et BILAN'!K440</f>
        <v>0</v>
      </c>
      <c r="CK425" s="1527">
        <f>'TROISIEME TRI et BILAN'!L440</f>
        <v>0</v>
      </c>
      <c r="DA425" s="762"/>
      <c r="DB425" s="763"/>
      <c r="DC425" s="764"/>
      <c r="DD425" s="764"/>
      <c r="DE425" s="764"/>
      <c r="DF425" s="764"/>
      <c r="DG425" s="764"/>
      <c r="DH425" s="764"/>
      <c r="DI425" s="764"/>
      <c r="DJ425" s="764"/>
      <c r="DK425" s="764"/>
    </row>
    <row r="426" spans="79:117" ht="48" customHeight="1" thickBot="1" x14ac:dyDescent="0.3">
      <c r="CA426" s="708" t="s">
        <v>18</v>
      </c>
      <c r="CB426" s="1283" t="s">
        <v>159</v>
      </c>
      <c r="CC426" s="1525">
        <f>'TROISIEME TRI et BILAN'!D441</f>
        <v>0</v>
      </c>
      <c r="CD426" s="1526">
        <f>'TROISIEME TRI et BILAN'!E441</f>
        <v>0</v>
      </c>
      <c r="CE426" s="1526">
        <f>'TROISIEME TRI et BILAN'!F441</f>
        <v>0</v>
      </c>
      <c r="CF426" s="1526">
        <f>'TROISIEME TRI et BILAN'!G441</f>
        <v>0</v>
      </c>
      <c r="CG426" s="1531">
        <f>'TROISIEME TRI et BILAN'!H441</f>
        <v>0</v>
      </c>
      <c r="CH426" s="1526">
        <f>'TROISIEME TRI et BILAN'!I441</f>
        <v>0</v>
      </c>
      <c r="CI426" s="1526">
        <f>'TROISIEME TRI et BILAN'!J441</f>
        <v>0</v>
      </c>
      <c r="CJ426" s="1526">
        <f>'TROISIEME TRI et BILAN'!K441</f>
        <v>0</v>
      </c>
      <c r="CK426" s="1527">
        <f>'TROISIEME TRI et BILAN'!L441</f>
        <v>0</v>
      </c>
      <c r="DA426" s="762"/>
      <c r="DB426" s="763"/>
      <c r="DC426" s="764"/>
      <c r="DD426" s="764"/>
      <c r="DE426" s="764"/>
      <c r="DF426" s="764"/>
      <c r="DG426" s="764"/>
      <c r="DH426" s="764"/>
      <c r="DI426" s="764"/>
      <c r="DJ426" s="764"/>
      <c r="DK426" s="764"/>
    </row>
    <row r="427" spans="79:117" ht="48" customHeight="1" thickBot="1" x14ac:dyDescent="0.3">
      <c r="CA427" s="708" t="s">
        <v>19</v>
      </c>
      <c r="CB427" s="1283" t="s">
        <v>159</v>
      </c>
      <c r="CC427" s="1525">
        <f>'TROISIEME TRI et BILAN'!D442</f>
        <v>0</v>
      </c>
      <c r="CD427" s="1526">
        <f>'TROISIEME TRI et BILAN'!E442</f>
        <v>0</v>
      </c>
      <c r="CE427" s="1526">
        <f>'TROISIEME TRI et BILAN'!F442</f>
        <v>0</v>
      </c>
      <c r="CF427" s="1526">
        <f>'TROISIEME TRI et BILAN'!G442</f>
        <v>0</v>
      </c>
      <c r="CG427" s="1531">
        <f>'TROISIEME TRI et BILAN'!H442</f>
        <v>0</v>
      </c>
      <c r="CH427" s="1526">
        <f>'TROISIEME TRI et BILAN'!I442</f>
        <v>0</v>
      </c>
      <c r="CI427" s="1526">
        <f>'TROISIEME TRI et BILAN'!J442</f>
        <v>0</v>
      </c>
      <c r="CJ427" s="1526">
        <f>'TROISIEME TRI et BILAN'!K442</f>
        <v>0</v>
      </c>
      <c r="CK427" s="1527">
        <f>'TROISIEME TRI et BILAN'!L442</f>
        <v>0</v>
      </c>
      <c r="DA427" s="762"/>
      <c r="DB427" s="763"/>
      <c r="DC427" s="764"/>
      <c r="DD427" s="764"/>
      <c r="DE427" s="764"/>
      <c r="DF427" s="764"/>
      <c r="DG427" s="764"/>
      <c r="DH427" s="764"/>
      <c r="DI427" s="764"/>
      <c r="DJ427" s="764"/>
      <c r="DK427" s="764"/>
    </row>
    <row r="428" spans="79:117" ht="48" customHeight="1" thickBot="1" x14ac:dyDescent="0.3">
      <c r="CA428" s="708" t="s">
        <v>20</v>
      </c>
      <c r="CB428" s="1283" t="s">
        <v>159</v>
      </c>
      <c r="CC428" s="1525">
        <f>'TROISIEME TRI et BILAN'!D443</f>
        <v>0</v>
      </c>
      <c r="CD428" s="1526">
        <f>'TROISIEME TRI et BILAN'!E443</f>
        <v>0</v>
      </c>
      <c r="CE428" s="1526">
        <f>'TROISIEME TRI et BILAN'!F443</f>
        <v>0</v>
      </c>
      <c r="CF428" s="1526">
        <f>'TROISIEME TRI et BILAN'!G443</f>
        <v>0</v>
      </c>
      <c r="CG428" s="1531">
        <f>'TROISIEME TRI et BILAN'!H443</f>
        <v>0</v>
      </c>
      <c r="CH428" s="1526">
        <f>'TROISIEME TRI et BILAN'!I443</f>
        <v>0</v>
      </c>
      <c r="CI428" s="1526">
        <f>'TROISIEME TRI et BILAN'!J443</f>
        <v>0</v>
      </c>
      <c r="CJ428" s="1526">
        <f>'TROISIEME TRI et BILAN'!K443</f>
        <v>0</v>
      </c>
      <c r="CK428" s="1527">
        <f>'TROISIEME TRI et BILAN'!L443</f>
        <v>0</v>
      </c>
      <c r="DA428" s="762"/>
      <c r="DB428" s="763"/>
      <c r="DC428" s="764"/>
      <c r="DD428" s="764"/>
      <c r="DE428" s="764"/>
      <c r="DF428" s="764"/>
      <c r="DG428" s="764"/>
      <c r="DH428" s="764"/>
      <c r="DI428" s="764"/>
      <c r="DJ428" s="764"/>
      <c r="DK428" s="764"/>
    </row>
    <row r="429" spans="79:117" ht="48" customHeight="1" thickBot="1" x14ac:dyDescent="0.3">
      <c r="CA429" s="708" t="s">
        <v>21</v>
      </c>
      <c r="CB429" s="1283" t="s">
        <v>159</v>
      </c>
      <c r="CC429" s="1525">
        <f>'TROISIEME TRI et BILAN'!D444</f>
        <v>0</v>
      </c>
      <c r="CD429" s="1526">
        <f>'TROISIEME TRI et BILAN'!E444</f>
        <v>0</v>
      </c>
      <c r="CE429" s="1526">
        <f>'TROISIEME TRI et BILAN'!F444</f>
        <v>0</v>
      </c>
      <c r="CF429" s="1526">
        <f>'TROISIEME TRI et BILAN'!G444</f>
        <v>0</v>
      </c>
      <c r="CG429" s="1531">
        <f>'TROISIEME TRI et BILAN'!H444</f>
        <v>0</v>
      </c>
      <c r="CH429" s="1526">
        <f>'TROISIEME TRI et BILAN'!I444</f>
        <v>0</v>
      </c>
      <c r="CI429" s="1526">
        <f>'TROISIEME TRI et BILAN'!J444</f>
        <v>0</v>
      </c>
      <c r="CJ429" s="1526">
        <f>'TROISIEME TRI et BILAN'!K444</f>
        <v>0</v>
      </c>
      <c r="CK429" s="1527">
        <f>'TROISIEME TRI et BILAN'!L444</f>
        <v>0</v>
      </c>
      <c r="DA429" s="762"/>
      <c r="DB429" s="763"/>
      <c r="DC429" s="764"/>
      <c r="DD429" s="764"/>
      <c r="DE429" s="764"/>
      <c r="DF429" s="764"/>
      <c r="DG429" s="764"/>
      <c r="DH429" s="764"/>
      <c r="DI429" s="764"/>
      <c r="DJ429" s="764"/>
      <c r="DK429" s="764"/>
    </row>
    <row r="430" spans="79:117" ht="48" customHeight="1" thickBot="1" x14ac:dyDescent="0.3">
      <c r="CA430" s="708" t="s">
        <v>22</v>
      </c>
      <c r="CB430" s="1283" t="s">
        <v>159</v>
      </c>
      <c r="CC430" s="1525">
        <f>'TROISIEME TRI et BILAN'!D445</f>
        <v>0</v>
      </c>
      <c r="CD430" s="1526">
        <f>'TROISIEME TRI et BILAN'!E445</f>
        <v>0</v>
      </c>
      <c r="CE430" s="1526">
        <f>'TROISIEME TRI et BILAN'!F445</f>
        <v>0</v>
      </c>
      <c r="CF430" s="1526">
        <f>'TROISIEME TRI et BILAN'!G445</f>
        <v>0</v>
      </c>
      <c r="CG430" s="1531">
        <f>'TROISIEME TRI et BILAN'!H445</f>
        <v>0</v>
      </c>
      <c r="CH430" s="1526">
        <f>'TROISIEME TRI et BILAN'!I445</f>
        <v>0</v>
      </c>
      <c r="CI430" s="1526">
        <f>'TROISIEME TRI et BILAN'!J445</f>
        <v>0</v>
      </c>
      <c r="CJ430" s="1526">
        <f>'TROISIEME TRI et BILAN'!K445</f>
        <v>0</v>
      </c>
      <c r="CK430" s="1527">
        <f>'TROISIEME TRI et BILAN'!L445</f>
        <v>0</v>
      </c>
      <c r="DA430" s="762"/>
      <c r="DB430" s="763"/>
      <c r="DC430" s="764"/>
      <c r="DD430" s="764"/>
      <c r="DE430" s="764"/>
      <c r="DF430" s="764"/>
      <c r="DG430" s="764"/>
      <c r="DH430" s="764"/>
      <c r="DI430" s="764"/>
      <c r="DJ430" s="764"/>
      <c r="DK430" s="764"/>
    </row>
    <row r="431" spans="79:117" ht="48" customHeight="1" thickBot="1" x14ac:dyDescent="0.3">
      <c r="CA431" s="709" t="s">
        <v>23</v>
      </c>
      <c r="CB431" s="1284" t="s">
        <v>159</v>
      </c>
      <c r="CC431" s="1528">
        <f>'TROISIEME TRI et BILAN'!D446</f>
        <v>0</v>
      </c>
      <c r="CD431" s="1529">
        <f>'TROISIEME TRI et BILAN'!E446</f>
        <v>0</v>
      </c>
      <c r="CE431" s="1529">
        <f>'TROISIEME TRI et BILAN'!F446</f>
        <v>0</v>
      </c>
      <c r="CF431" s="1529">
        <f>'TROISIEME TRI et BILAN'!G446</f>
        <v>0</v>
      </c>
      <c r="CG431" s="1532">
        <f>'TROISIEME TRI et BILAN'!H446</f>
        <v>0</v>
      </c>
      <c r="CH431" s="1529">
        <f>'TROISIEME TRI et BILAN'!I446</f>
        <v>0</v>
      </c>
      <c r="CI431" s="1529">
        <f>'TROISIEME TRI et BILAN'!J446</f>
        <v>0</v>
      </c>
      <c r="CJ431" s="1529">
        <f>'TROISIEME TRI et BILAN'!K446</f>
        <v>0</v>
      </c>
      <c r="CK431" s="1530">
        <f>'TROISIEME TRI et BILAN'!L446</f>
        <v>0</v>
      </c>
      <c r="DA431" s="762"/>
      <c r="DB431" s="763"/>
      <c r="DC431" s="764"/>
      <c r="DD431" s="764"/>
      <c r="DE431" s="764"/>
      <c r="DF431" s="764"/>
      <c r="DG431" s="764"/>
      <c r="DH431" s="764"/>
      <c r="DI431" s="764"/>
      <c r="DJ431" s="764"/>
      <c r="DK431" s="764"/>
    </row>
    <row r="432" spans="79:117" x14ac:dyDescent="0.25">
      <c r="CL432" s="666"/>
      <c r="DL432" s="666"/>
      <c r="DM432" s="666"/>
    </row>
    <row r="433" spans="91:104" ht="21" x14ac:dyDescent="0.35">
      <c r="CM433" s="699" t="s">
        <v>801</v>
      </c>
      <c r="CN433" s="682"/>
      <c r="CO433" s="682"/>
      <c r="CP433" s="682"/>
      <c r="CQ433" s="682"/>
      <c r="CR433" s="682"/>
      <c r="CS433" s="682"/>
      <c r="CT433" s="682"/>
      <c r="CU433" s="682"/>
      <c r="CV433" s="682"/>
      <c r="CW433" s="682"/>
      <c r="CX433" s="682"/>
      <c r="CY433" s="682"/>
      <c r="CZ433" s="680">
        <v>11</v>
      </c>
    </row>
    <row r="434" spans="91:104" ht="21" x14ac:dyDescent="0.35">
      <c r="CM434" s="699" t="s">
        <v>1037</v>
      </c>
      <c r="CN434" s="682"/>
      <c r="CO434" s="682"/>
      <c r="CP434" s="682"/>
      <c r="CQ434" s="682"/>
      <c r="CR434" s="682"/>
      <c r="CS434" s="682"/>
      <c r="CT434" s="682"/>
      <c r="CU434" s="682"/>
      <c r="CV434" s="682"/>
      <c r="CW434" s="682"/>
      <c r="CX434" s="682"/>
      <c r="CY434" s="682"/>
      <c r="CZ434" s="682"/>
    </row>
    <row r="435" spans="91:104" ht="21.75" thickBot="1" x14ac:dyDescent="0.4">
      <c r="CM435" s="699"/>
      <c r="CN435" s="682"/>
      <c r="CO435" s="682"/>
      <c r="CP435" s="682"/>
      <c r="CQ435" s="682"/>
      <c r="CR435" s="682"/>
      <c r="CS435" s="682"/>
      <c r="CT435" s="682"/>
      <c r="CU435" s="682"/>
      <c r="CV435" s="682"/>
      <c r="CW435" s="682"/>
      <c r="CX435" s="682"/>
      <c r="CY435" s="682"/>
      <c r="CZ435" s="682"/>
    </row>
    <row r="436" spans="91:104" ht="16.5" customHeight="1" thickBot="1" x14ac:dyDescent="0.3">
      <c r="CM436" s="1956" t="s">
        <v>135</v>
      </c>
      <c r="CN436" s="2440" t="s">
        <v>35</v>
      </c>
      <c r="CO436" s="2098" t="s">
        <v>136</v>
      </c>
      <c r="CP436" s="2440" t="s">
        <v>137</v>
      </c>
      <c r="CQ436" s="2394" t="s">
        <v>161</v>
      </c>
      <c r="CR436" s="2097"/>
      <c r="CS436" s="2390"/>
      <c r="CT436" s="2097" t="s">
        <v>138</v>
      </c>
      <c r="CU436" s="2390"/>
      <c r="CV436" s="2394" t="s">
        <v>139</v>
      </c>
      <c r="CW436" s="2390"/>
      <c r="CX436" s="2097" t="s">
        <v>140</v>
      </c>
      <c r="CY436" s="2390"/>
      <c r="CZ436" s="2086" t="s">
        <v>141</v>
      </c>
    </row>
    <row r="437" spans="91:104" ht="33" customHeight="1" thickBot="1" x14ac:dyDescent="0.3">
      <c r="CM437" s="1958"/>
      <c r="CN437" s="2441"/>
      <c r="CO437" s="2133"/>
      <c r="CP437" s="2441"/>
      <c r="CQ437" s="696" t="s">
        <v>0</v>
      </c>
      <c r="CR437" s="696" t="s">
        <v>36</v>
      </c>
      <c r="CS437" s="696" t="s">
        <v>60</v>
      </c>
      <c r="CT437" s="696" t="s">
        <v>142</v>
      </c>
      <c r="CU437" s="696" t="s">
        <v>143</v>
      </c>
      <c r="CV437" s="694" t="s">
        <v>142</v>
      </c>
      <c r="CW437" s="696" t="s">
        <v>143</v>
      </c>
      <c r="CX437" s="696" t="s">
        <v>142</v>
      </c>
      <c r="CY437" s="696" t="s">
        <v>143</v>
      </c>
      <c r="CZ437" s="2087"/>
    </row>
    <row r="438" spans="91:104" ht="33.75" customHeight="1" thickBot="1" x14ac:dyDescent="0.4">
      <c r="CM438" s="1956" t="s">
        <v>144</v>
      </c>
      <c r="CN438" s="1327" t="s">
        <v>12</v>
      </c>
      <c r="CO438" s="1565">
        <f>'TROISIEME TRI et BILAN'!D454</f>
        <v>0</v>
      </c>
      <c r="CP438" s="1566">
        <f>'TROISIEME TRI et BILAN'!E454</f>
        <v>0</v>
      </c>
      <c r="CQ438" s="1565">
        <f>'TROISIEME TRI et BILAN'!F454</f>
        <v>0</v>
      </c>
      <c r="CR438" s="1566">
        <f>'TROISIEME TRI et BILAN'!G454</f>
        <v>0</v>
      </c>
      <c r="CS438" s="1567">
        <f>'TROISIEME TRI et BILAN'!H454</f>
        <v>0</v>
      </c>
      <c r="CT438" s="1568">
        <f>'TROISIEME TRI et BILAN'!I454</f>
        <v>0</v>
      </c>
      <c r="CU438" s="1569" t="e">
        <f>'TROISIEME TRI et BILAN'!J454</f>
        <v>#DIV/0!</v>
      </c>
      <c r="CV438" s="1570">
        <f>'TROISIEME TRI et BILAN'!K454</f>
        <v>0</v>
      </c>
      <c r="CW438" s="1569" t="e">
        <f>'TROISIEME TRI et BILAN'!L454</f>
        <v>#DIV/0!</v>
      </c>
      <c r="CX438" s="1567">
        <f>'TROISIEME TRI et BILAN'!M454</f>
        <v>0</v>
      </c>
      <c r="CY438" s="1569" t="e">
        <f>'TROISIEME TRI et BILAN'!N454</f>
        <v>#DIV/0!</v>
      </c>
      <c r="CZ438" s="1571">
        <f>'TROISIEME TRI et BILAN'!O454</f>
        <v>0</v>
      </c>
    </row>
    <row r="439" spans="91:104" ht="33.75" customHeight="1" thickBot="1" x14ac:dyDescent="0.4">
      <c r="CM439" s="1957"/>
      <c r="CN439" s="1327" t="s">
        <v>13</v>
      </c>
      <c r="CO439" s="1565">
        <f>'TROISIEME TRI et BILAN'!D455</f>
        <v>0</v>
      </c>
      <c r="CP439" s="1566">
        <f>'TROISIEME TRI et BILAN'!E455</f>
        <v>0</v>
      </c>
      <c r="CQ439" s="1565">
        <f>'TROISIEME TRI et BILAN'!F455</f>
        <v>0</v>
      </c>
      <c r="CR439" s="1566">
        <f>'TROISIEME TRI et BILAN'!G455</f>
        <v>0</v>
      </c>
      <c r="CS439" s="1567">
        <f>'TROISIEME TRI et BILAN'!H455</f>
        <v>0</v>
      </c>
      <c r="CT439" s="1572">
        <f>'TROISIEME TRI et BILAN'!I455</f>
        <v>0</v>
      </c>
      <c r="CU439" s="1569" t="e">
        <f>'TROISIEME TRI et BILAN'!J455</f>
        <v>#DIV/0!</v>
      </c>
      <c r="CV439" s="1573">
        <f>'TROISIEME TRI et BILAN'!K455</f>
        <v>0</v>
      </c>
      <c r="CW439" s="1569" t="e">
        <f>'TROISIEME TRI et BILAN'!L455</f>
        <v>#DIV/0!</v>
      </c>
      <c r="CX439" s="1567">
        <f>'TROISIEME TRI et BILAN'!M455</f>
        <v>0</v>
      </c>
      <c r="CY439" s="1569" t="e">
        <f>'TROISIEME TRI et BILAN'!N455</f>
        <v>#DIV/0!</v>
      </c>
      <c r="CZ439" s="1571">
        <f>'TROISIEME TRI et BILAN'!O455</f>
        <v>0</v>
      </c>
    </row>
    <row r="440" spans="91:104" ht="33.75" customHeight="1" thickBot="1" x14ac:dyDescent="0.4">
      <c r="CM440" s="1957"/>
      <c r="CN440" s="1327" t="s">
        <v>14</v>
      </c>
      <c r="CO440" s="1565">
        <f>'TROISIEME TRI et BILAN'!D456</f>
        <v>0</v>
      </c>
      <c r="CP440" s="1566">
        <f>'TROISIEME TRI et BILAN'!E456</f>
        <v>0</v>
      </c>
      <c r="CQ440" s="1565">
        <f>'TROISIEME TRI et BILAN'!F456</f>
        <v>0</v>
      </c>
      <c r="CR440" s="1566">
        <f>'TROISIEME TRI et BILAN'!G456</f>
        <v>0</v>
      </c>
      <c r="CS440" s="1567">
        <f>'TROISIEME TRI et BILAN'!H456</f>
        <v>0</v>
      </c>
      <c r="CT440" s="1572">
        <f>'TROISIEME TRI et BILAN'!I456</f>
        <v>0</v>
      </c>
      <c r="CU440" s="1569" t="e">
        <f>'TROISIEME TRI et BILAN'!J456</f>
        <v>#DIV/0!</v>
      </c>
      <c r="CV440" s="1573">
        <f>'TROISIEME TRI et BILAN'!K456</f>
        <v>0</v>
      </c>
      <c r="CW440" s="1569" t="e">
        <f>'TROISIEME TRI et BILAN'!L456</f>
        <v>#DIV/0!</v>
      </c>
      <c r="CX440" s="1567">
        <f>'TROISIEME TRI et BILAN'!M456</f>
        <v>0</v>
      </c>
      <c r="CY440" s="1569" t="e">
        <f>'TROISIEME TRI et BILAN'!N456</f>
        <v>#DIV/0!</v>
      </c>
      <c r="CZ440" s="1571">
        <f>'TROISIEME TRI et BILAN'!O456</f>
        <v>0</v>
      </c>
    </row>
    <row r="441" spans="91:104" ht="33.75" customHeight="1" thickBot="1" x14ac:dyDescent="0.4">
      <c r="CM441" s="1957"/>
      <c r="CN441" s="1327" t="s">
        <v>15</v>
      </c>
      <c r="CO441" s="1565">
        <f>'TROISIEME TRI et BILAN'!D457</f>
        <v>0</v>
      </c>
      <c r="CP441" s="1566">
        <f>'TROISIEME TRI et BILAN'!E457</f>
        <v>0</v>
      </c>
      <c r="CQ441" s="1565">
        <f>'TROISIEME TRI et BILAN'!F457</f>
        <v>0</v>
      </c>
      <c r="CR441" s="1566">
        <f>'TROISIEME TRI et BILAN'!G457</f>
        <v>0</v>
      </c>
      <c r="CS441" s="1567">
        <f>'TROISIEME TRI et BILAN'!H457</f>
        <v>0</v>
      </c>
      <c r="CT441" s="1574">
        <f>'TROISIEME TRI et BILAN'!I457</f>
        <v>0</v>
      </c>
      <c r="CU441" s="1569" t="e">
        <f>'TROISIEME TRI et BILAN'!J457</f>
        <v>#DIV/0!</v>
      </c>
      <c r="CV441" s="1575">
        <f>'TROISIEME TRI et BILAN'!K457</f>
        <v>0</v>
      </c>
      <c r="CW441" s="1569" t="e">
        <f>'TROISIEME TRI et BILAN'!L457</f>
        <v>#DIV/0!</v>
      </c>
      <c r="CX441" s="1567">
        <f>'TROISIEME TRI et BILAN'!M457</f>
        <v>0</v>
      </c>
      <c r="CY441" s="1569" t="e">
        <f>'TROISIEME TRI et BILAN'!N457</f>
        <v>#DIV/0!</v>
      </c>
      <c r="CZ441" s="1571">
        <f>'TROISIEME TRI et BILAN'!O457</f>
        <v>0</v>
      </c>
    </row>
    <row r="442" spans="91:104" ht="33.75" customHeight="1" thickBot="1" x14ac:dyDescent="0.4">
      <c r="CM442" s="1958"/>
      <c r="CN442" s="1327" t="s">
        <v>145</v>
      </c>
      <c r="CO442" s="1576">
        <f>'TROISIEME TRI et BILAN'!D458</f>
        <v>0</v>
      </c>
      <c r="CP442" s="1577">
        <f>'TROISIEME TRI et BILAN'!E458</f>
        <v>0</v>
      </c>
      <c r="CQ442" s="1578">
        <f>'TROISIEME TRI et BILAN'!F458</f>
        <v>0</v>
      </c>
      <c r="CR442" s="1577">
        <f>'TROISIEME TRI et BILAN'!G458</f>
        <v>0</v>
      </c>
      <c r="CS442" s="1579">
        <f>'TROISIEME TRI et BILAN'!H458</f>
        <v>0</v>
      </c>
      <c r="CT442" s="1580">
        <f>'TROISIEME TRI et BILAN'!I458</f>
        <v>0</v>
      </c>
      <c r="CU442" s="1581" t="e">
        <f>'TROISIEME TRI et BILAN'!J458</f>
        <v>#DIV/0!</v>
      </c>
      <c r="CV442" s="1582">
        <f>'TROISIEME TRI et BILAN'!K458</f>
        <v>0</v>
      </c>
      <c r="CW442" s="1581" t="e">
        <f>'TROISIEME TRI et BILAN'!L458</f>
        <v>#DIV/0!</v>
      </c>
      <c r="CX442" s="1579">
        <f>'TROISIEME TRI et BILAN'!M458</f>
        <v>0</v>
      </c>
      <c r="CY442" s="1581" t="e">
        <f>'TROISIEME TRI et BILAN'!N458</f>
        <v>#DIV/0!</v>
      </c>
      <c r="CZ442" s="1583">
        <f>'TROISIEME TRI et BILAN'!O458</f>
        <v>0</v>
      </c>
    </row>
    <row r="443" spans="91:104" ht="33.75" customHeight="1" thickBot="1" x14ac:dyDescent="0.4">
      <c r="CM443" s="1959" t="s">
        <v>146</v>
      </c>
      <c r="CN443" s="1327" t="s">
        <v>16</v>
      </c>
      <c r="CO443" s="1565">
        <f>'TROISIEME TRI et BILAN'!D459</f>
        <v>0</v>
      </c>
      <c r="CP443" s="1566">
        <f>'TROISIEME TRI et BILAN'!E459</f>
        <v>0</v>
      </c>
      <c r="CQ443" s="1584">
        <f>'TROISIEME TRI et BILAN'!F459</f>
        <v>0</v>
      </c>
      <c r="CR443" s="1566">
        <f>'TROISIEME TRI et BILAN'!G459</f>
        <v>0</v>
      </c>
      <c r="CS443" s="1567">
        <f>'TROISIEME TRI et BILAN'!H459</f>
        <v>0</v>
      </c>
      <c r="CT443" s="1585">
        <f>'TROISIEME TRI et BILAN'!I459</f>
        <v>0</v>
      </c>
      <c r="CU443" s="1569" t="e">
        <f>'TROISIEME TRI et BILAN'!J459</f>
        <v>#DIV/0!</v>
      </c>
      <c r="CV443" s="1585">
        <f>'TROISIEME TRI et BILAN'!K459</f>
        <v>0</v>
      </c>
      <c r="CW443" s="1569" t="e">
        <f>'TROISIEME TRI et BILAN'!L459</f>
        <v>#DIV/0!</v>
      </c>
      <c r="CX443" s="1567">
        <f>'TROISIEME TRI et BILAN'!M459</f>
        <v>0</v>
      </c>
      <c r="CY443" s="1569" t="e">
        <f>'TROISIEME TRI et BILAN'!N459</f>
        <v>#DIV/0!</v>
      </c>
      <c r="CZ443" s="1571">
        <f>'TROISIEME TRI et BILAN'!O459</f>
        <v>0</v>
      </c>
    </row>
    <row r="444" spans="91:104" ht="33.75" customHeight="1" thickBot="1" x14ac:dyDescent="0.4">
      <c r="CM444" s="1959"/>
      <c r="CN444" s="1327" t="s">
        <v>17</v>
      </c>
      <c r="CO444" s="1565">
        <f>'TROISIEME TRI et BILAN'!D460</f>
        <v>0</v>
      </c>
      <c r="CP444" s="1566">
        <f>'TROISIEME TRI et BILAN'!E460</f>
        <v>0</v>
      </c>
      <c r="CQ444" s="1584">
        <f>'TROISIEME TRI et BILAN'!F460</f>
        <v>0</v>
      </c>
      <c r="CR444" s="1566">
        <f>'TROISIEME TRI et BILAN'!G460</f>
        <v>0</v>
      </c>
      <c r="CS444" s="1567">
        <f>'TROISIEME TRI et BILAN'!H460</f>
        <v>0</v>
      </c>
      <c r="CT444" s="1586">
        <f>'TROISIEME TRI et BILAN'!I460</f>
        <v>0</v>
      </c>
      <c r="CU444" s="1569" t="e">
        <f>'TROISIEME TRI et BILAN'!J460</f>
        <v>#DIV/0!</v>
      </c>
      <c r="CV444" s="1586">
        <f>'TROISIEME TRI et BILAN'!K460</f>
        <v>0</v>
      </c>
      <c r="CW444" s="1569" t="e">
        <f>'TROISIEME TRI et BILAN'!L460</f>
        <v>#DIV/0!</v>
      </c>
      <c r="CX444" s="1567">
        <f>'TROISIEME TRI et BILAN'!M460</f>
        <v>0</v>
      </c>
      <c r="CY444" s="1569" t="e">
        <f>'TROISIEME TRI et BILAN'!N460</f>
        <v>#DIV/0!</v>
      </c>
      <c r="CZ444" s="1571">
        <f>'TROISIEME TRI et BILAN'!O460</f>
        <v>0</v>
      </c>
    </row>
    <row r="445" spans="91:104" ht="33.75" customHeight="1" thickBot="1" x14ac:dyDescent="0.4">
      <c r="CM445" s="1959"/>
      <c r="CN445" s="1327" t="s">
        <v>18</v>
      </c>
      <c r="CO445" s="1565">
        <f>'TROISIEME TRI et BILAN'!D461</f>
        <v>0</v>
      </c>
      <c r="CP445" s="1566">
        <f>'TROISIEME TRI et BILAN'!E461</f>
        <v>0</v>
      </c>
      <c r="CQ445" s="1584">
        <f>'TROISIEME TRI et BILAN'!F461</f>
        <v>0</v>
      </c>
      <c r="CR445" s="1566">
        <f>'TROISIEME TRI et BILAN'!G461</f>
        <v>0</v>
      </c>
      <c r="CS445" s="1567">
        <f>'TROISIEME TRI et BILAN'!H461</f>
        <v>0</v>
      </c>
      <c r="CT445" s="1586">
        <f>'TROISIEME TRI et BILAN'!I461</f>
        <v>0</v>
      </c>
      <c r="CU445" s="1569" t="e">
        <f>'TROISIEME TRI et BILAN'!J461</f>
        <v>#DIV/0!</v>
      </c>
      <c r="CV445" s="1586">
        <f>'TROISIEME TRI et BILAN'!K461</f>
        <v>0</v>
      </c>
      <c r="CW445" s="1569" t="e">
        <f>'TROISIEME TRI et BILAN'!L461</f>
        <v>#DIV/0!</v>
      </c>
      <c r="CX445" s="1567">
        <f>'TROISIEME TRI et BILAN'!M461</f>
        <v>0</v>
      </c>
      <c r="CY445" s="1569" t="e">
        <f>'TROISIEME TRI et BILAN'!N461</f>
        <v>#DIV/0!</v>
      </c>
      <c r="CZ445" s="1571">
        <f>'TROISIEME TRI et BILAN'!O461</f>
        <v>0</v>
      </c>
    </row>
    <row r="446" spans="91:104" ht="33.75" customHeight="1" thickBot="1" x14ac:dyDescent="0.4">
      <c r="CM446" s="1959"/>
      <c r="CN446" s="1327" t="s">
        <v>19</v>
      </c>
      <c r="CO446" s="1565">
        <f>'TROISIEME TRI et BILAN'!D462</f>
        <v>0</v>
      </c>
      <c r="CP446" s="1566">
        <f>'TROISIEME TRI et BILAN'!E462</f>
        <v>0</v>
      </c>
      <c r="CQ446" s="1584">
        <f>'TROISIEME TRI et BILAN'!F462</f>
        <v>0</v>
      </c>
      <c r="CR446" s="1566">
        <f>'TROISIEME TRI et BILAN'!G462</f>
        <v>0</v>
      </c>
      <c r="CS446" s="1567">
        <f>'TROISIEME TRI et BILAN'!H462</f>
        <v>0</v>
      </c>
      <c r="CT446" s="1586">
        <f>'TROISIEME TRI et BILAN'!I462</f>
        <v>0</v>
      </c>
      <c r="CU446" s="1569" t="e">
        <f>'TROISIEME TRI et BILAN'!J462</f>
        <v>#DIV/0!</v>
      </c>
      <c r="CV446" s="1586">
        <f>'TROISIEME TRI et BILAN'!K462</f>
        <v>0</v>
      </c>
      <c r="CW446" s="1569" t="e">
        <f>'TROISIEME TRI et BILAN'!L462</f>
        <v>#DIV/0!</v>
      </c>
      <c r="CX446" s="1567">
        <f>'TROISIEME TRI et BILAN'!M462</f>
        <v>0</v>
      </c>
      <c r="CY446" s="1569" t="e">
        <f>'TROISIEME TRI et BILAN'!N462</f>
        <v>#DIV/0!</v>
      </c>
      <c r="CZ446" s="1571">
        <f>'TROISIEME TRI et BILAN'!O462</f>
        <v>0</v>
      </c>
    </row>
    <row r="447" spans="91:104" ht="33.75" customHeight="1" thickBot="1" x14ac:dyDescent="0.4">
      <c r="CM447" s="1959"/>
      <c r="CN447" s="1327" t="s">
        <v>20</v>
      </c>
      <c r="CO447" s="1565">
        <f>'TROISIEME TRI et BILAN'!D463</f>
        <v>0</v>
      </c>
      <c r="CP447" s="1566">
        <f>'TROISIEME TRI et BILAN'!E463</f>
        <v>0</v>
      </c>
      <c r="CQ447" s="1584">
        <f>'TROISIEME TRI et BILAN'!F463</f>
        <v>0</v>
      </c>
      <c r="CR447" s="1566">
        <f>'TROISIEME TRI et BILAN'!G463</f>
        <v>0</v>
      </c>
      <c r="CS447" s="1567">
        <f>'TROISIEME TRI et BILAN'!H463</f>
        <v>0</v>
      </c>
      <c r="CT447" s="1586">
        <f>'TROISIEME TRI et BILAN'!I463</f>
        <v>0</v>
      </c>
      <c r="CU447" s="1569" t="e">
        <f>'TROISIEME TRI et BILAN'!J463</f>
        <v>#DIV/0!</v>
      </c>
      <c r="CV447" s="1586">
        <f>'TROISIEME TRI et BILAN'!K463</f>
        <v>0</v>
      </c>
      <c r="CW447" s="1569" t="e">
        <f>'TROISIEME TRI et BILAN'!L463</f>
        <v>#DIV/0!</v>
      </c>
      <c r="CX447" s="1567">
        <f>'TROISIEME TRI et BILAN'!M463</f>
        <v>0</v>
      </c>
      <c r="CY447" s="1569" t="e">
        <f>'TROISIEME TRI et BILAN'!N463</f>
        <v>#DIV/0!</v>
      </c>
      <c r="CZ447" s="1571">
        <f>'TROISIEME TRI et BILAN'!O463</f>
        <v>0</v>
      </c>
    </row>
    <row r="448" spans="91:104" ht="33.75" customHeight="1" thickBot="1" x14ac:dyDescent="0.4">
      <c r="CM448" s="1959"/>
      <c r="CN448" s="1327" t="s">
        <v>21</v>
      </c>
      <c r="CO448" s="1565">
        <f>'TROISIEME TRI et BILAN'!D464</f>
        <v>0</v>
      </c>
      <c r="CP448" s="1566">
        <f>'TROISIEME TRI et BILAN'!E464</f>
        <v>0</v>
      </c>
      <c r="CQ448" s="1584">
        <f>'TROISIEME TRI et BILAN'!F464</f>
        <v>0</v>
      </c>
      <c r="CR448" s="1566">
        <f>'TROISIEME TRI et BILAN'!G464</f>
        <v>0</v>
      </c>
      <c r="CS448" s="1567">
        <f>'TROISIEME TRI et BILAN'!H464</f>
        <v>0</v>
      </c>
      <c r="CT448" s="1586">
        <f>'TROISIEME TRI et BILAN'!I464</f>
        <v>0</v>
      </c>
      <c r="CU448" s="1569" t="e">
        <f>'TROISIEME TRI et BILAN'!J464</f>
        <v>#DIV/0!</v>
      </c>
      <c r="CV448" s="1586">
        <f>'TROISIEME TRI et BILAN'!K464</f>
        <v>0</v>
      </c>
      <c r="CW448" s="1569" t="e">
        <f>'TROISIEME TRI et BILAN'!L464</f>
        <v>#DIV/0!</v>
      </c>
      <c r="CX448" s="1567">
        <f>'TROISIEME TRI et BILAN'!M464</f>
        <v>0</v>
      </c>
      <c r="CY448" s="1569" t="e">
        <f>'TROISIEME TRI et BILAN'!N464</f>
        <v>#DIV/0!</v>
      </c>
      <c r="CZ448" s="1571">
        <f>'TROISIEME TRI et BILAN'!O464</f>
        <v>0</v>
      </c>
    </row>
    <row r="449" spans="91:117" ht="33.75" customHeight="1" thickBot="1" x14ac:dyDescent="0.4">
      <c r="CM449" s="1959"/>
      <c r="CN449" s="1327" t="s">
        <v>22</v>
      </c>
      <c r="CO449" s="1565">
        <f>'TROISIEME TRI et BILAN'!D465</f>
        <v>0</v>
      </c>
      <c r="CP449" s="1566">
        <f>'TROISIEME TRI et BILAN'!E465</f>
        <v>0</v>
      </c>
      <c r="CQ449" s="1584">
        <f>'TROISIEME TRI et BILAN'!F465</f>
        <v>0</v>
      </c>
      <c r="CR449" s="1566">
        <f>'TROISIEME TRI et BILAN'!G465</f>
        <v>0</v>
      </c>
      <c r="CS449" s="1567">
        <f>'TROISIEME TRI et BILAN'!H465</f>
        <v>0</v>
      </c>
      <c r="CT449" s="1586">
        <f>'TROISIEME TRI et BILAN'!I465</f>
        <v>0</v>
      </c>
      <c r="CU449" s="1569" t="e">
        <f>'TROISIEME TRI et BILAN'!J465</f>
        <v>#DIV/0!</v>
      </c>
      <c r="CV449" s="1586">
        <f>'TROISIEME TRI et BILAN'!K465</f>
        <v>0</v>
      </c>
      <c r="CW449" s="1569" t="e">
        <f>'TROISIEME TRI et BILAN'!L465</f>
        <v>#DIV/0!</v>
      </c>
      <c r="CX449" s="1567">
        <f>'TROISIEME TRI et BILAN'!M465</f>
        <v>0</v>
      </c>
      <c r="CY449" s="1569" t="e">
        <f>'TROISIEME TRI et BILAN'!N465</f>
        <v>#DIV/0!</v>
      </c>
      <c r="CZ449" s="1571">
        <f>'TROISIEME TRI et BILAN'!O465</f>
        <v>0</v>
      </c>
    </row>
    <row r="450" spans="91:117" ht="33.75" customHeight="1" thickBot="1" x14ac:dyDescent="0.4">
      <c r="CM450" s="1959"/>
      <c r="CN450" s="1327" t="s">
        <v>23</v>
      </c>
      <c r="CO450" s="1565">
        <f>'TROISIEME TRI et BILAN'!D466</f>
        <v>0</v>
      </c>
      <c r="CP450" s="1566">
        <f>'TROISIEME TRI et BILAN'!E466</f>
        <v>0</v>
      </c>
      <c r="CQ450" s="1587">
        <f>'TROISIEME TRI et BILAN'!F466</f>
        <v>0</v>
      </c>
      <c r="CR450" s="1566">
        <f>'TROISIEME TRI et BILAN'!G466</f>
        <v>0</v>
      </c>
      <c r="CS450" s="1588">
        <f>'TROISIEME TRI et BILAN'!H466</f>
        <v>0</v>
      </c>
      <c r="CT450" s="1589">
        <f>'TROISIEME TRI et BILAN'!I466</f>
        <v>0</v>
      </c>
      <c r="CU450" s="1590" t="e">
        <f>'TROISIEME TRI et BILAN'!J466</f>
        <v>#DIV/0!</v>
      </c>
      <c r="CV450" s="1589">
        <f>'TROISIEME TRI et BILAN'!K466</f>
        <v>0</v>
      </c>
      <c r="CW450" s="1590" t="e">
        <f>'TROISIEME TRI et BILAN'!L466</f>
        <v>#DIV/0!</v>
      </c>
      <c r="CX450" s="1588">
        <f>'TROISIEME TRI et BILAN'!M466</f>
        <v>0</v>
      </c>
      <c r="CY450" s="1590" t="e">
        <f>'TROISIEME TRI et BILAN'!N466</f>
        <v>#DIV/0!</v>
      </c>
      <c r="CZ450" s="1571">
        <f>'TROISIEME TRI et BILAN'!O466</f>
        <v>0</v>
      </c>
    </row>
    <row r="451" spans="91:117" ht="33.75" customHeight="1" thickBot="1" x14ac:dyDescent="0.4">
      <c r="CM451" s="1959"/>
      <c r="CN451" s="1328" t="s">
        <v>147</v>
      </c>
      <c r="CO451" s="1579">
        <f>'TROISIEME TRI et BILAN'!D467</f>
        <v>0</v>
      </c>
      <c r="CP451" s="1591">
        <f>'TROISIEME TRI et BILAN'!E467</f>
        <v>0</v>
      </c>
      <c r="CQ451" s="1578">
        <f>'TROISIEME TRI et BILAN'!F467</f>
        <v>0</v>
      </c>
      <c r="CR451" s="1579">
        <f>'TROISIEME TRI et BILAN'!G467</f>
        <v>0</v>
      </c>
      <c r="CS451" s="1579">
        <f>'TROISIEME TRI et BILAN'!H467</f>
        <v>0</v>
      </c>
      <c r="CT451" s="1579">
        <f>'TROISIEME TRI et BILAN'!I467</f>
        <v>0</v>
      </c>
      <c r="CU451" s="1581" t="e">
        <f>'TROISIEME TRI et BILAN'!J467</f>
        <v>#DIV/0!</v>
      </c>
      <c r="CV451" s="1579">
        <f>'TROISIEME TRI et BILAN'!K467</f>
        <v>0</v>
      </c>
      <c r="CW451" s="1581" t="e">
        <f>'TROISIEME TRI et BILAN'!L467</f>
        <v>#DIV/0!</v>
      </c>
      <c r="CX451" s="1579">
        <f>'TROISIEME TRI et BILAN'!M467</f>
        <v>0</v>
      </c>
      <c r="CY451" s="1581" t="e">
        <f>'TROISIEME TRI et BILAN'!N467</f>
        <v>#DIV/0!</v>
      </c>
      <c r="CZ451" s="1583">
        <f>'TROISIEME TRI et BILAN'!O467</f>
        <v>0</v>
      </c>
    </row>
    <row r="452" spans="91:117" ht="33.75" customHeight="1" thickBot="1" x14ac:dyDescent="0.35">
      <c r="CM452" s="1960" t="s">
        <v>148</v>
      </c>
      <c r="CN452" s="1961"/>
      <c r="CO452" s="1579">
        <f>'TROISIEME TRI et BILAN'!D468</f>
        <v>0</v>
      </c>
      <c r="CP452" s="1591">
        <f>'TROISIEME TRI et BILAN'!E468</f>
        <v>0</v>
      </c>
      <c r="CQ452" s="1578">
        <f>'TROISIEME TRI et BILAN'!F468</f>
        <v>0</v>
      </c>
      <c r="CR452" s="1579">
        <f>'TROISIEME TRI et BILAN'!G468</f>
        <v>0</v>
      </c>
      <c r="CS452" s="1579">
        <f>'TROISIEME TRI et BILAN'!H468</f>
        <v>0</v>
      </c>
      <c r="CT452" s="1579">
        <f>'TROISIEME TRI et BILAN'!I468</f>
        <v>0</v>
      </c>
      <c r="CU452" s="1581" t="e">
        <f>'TROISIEME TRI et BILAN'!J468</f>
        <v>#DIV/0!</v>
      </c>
      <c r="CV452" s="1579">
        <f>'TROISIEME TRI et BILAN'!K468</f>
        <v>0</v>
      </c>
      <c r="CW452" s="1581" t="e">
        <f>'TROISIEME TRI et BILAN'!L468</f>
        <v>#DIV/0!</v>
      </c>
      <c r="CX452" s="1579">
        <f>'TROISIEME TRI et BILAN'!M468</f>
        <v>0</v>
      </c>
      <c r="CY452" s="1581" t="e">
        <f>'TROISIEME TRI et BILAN'!N468</f>
        <v>#DIV/0!</v>
      </c>
      <c r="CZ452" s="1583">
        <f>'TROISIEME TRI et BILAN'!O468</f>
        <v>0</v>
      </c>
    </row>
    <row r="453" spans="91:117" ht="21.75" thickBot="1" x14ac:dyDescent="0.4">
      <c r="CM453" s="383"/>
      <c r="CN453" s="383"/>
      <c r="CO453" s="383"/>
      <c r="CP453" s="383"/>
      <c r="CQ453" s="383"/>
      <c r="CR453" s="383"/>
      <c r="CS453" s="383"/>
      <c r="CT453" s="383"/>
      <c r="CU453" s="383"/>
      <c r="CV453" s="383"/>
      <c r="CW453" s="383"/>
      <c r="CX453" s="383"/>
      <c r="CY453" s="383"/>
      <c r="CZ453" s="383"/>
    </row>
    <row r="454" spans="91:117" ht="27" customHeight="1" thickBot="1" x14ac:dyDescent="0.3">
      <c r="CM454" s="379" t="s">
        <v>91</v>
      </c>
      <c r="CN454" s="2076">
        <f>'TROISIEME TRI et BILAN'!C470</f>
        <v>0</v>
      </c>
      <c r="CO454" s="2077"/>
      <c r="CP454" s="2077"/>
      <c r="CQ454" s="2077"/>
      <c r="CR454" s="2077"/>
      <c r="CS454" s="2077"/>
      <c r="CT454" s="2077"/>
      <c r="CU454" s="2077"/>
      <c r="CV454" s="2077"/>
      <c r="CW454" s="2077"/>
      <c r="CX454" s="2077"/>
      <c r="CY454" s="2077"/>
      <c r="CZ454" s="2078"/>
    </row>
    <row r="455" spans="91:117" ht="60.75" customHeight="1" thickBot="1" x14ac:dyDescent="0.4">
      <c r="CM455" s="702"/>
      <c r="CN455" s="2079"/>
      <c r="CO455" s="2080"/>
      <c r="CP455" s="2080"/>
      <c r="CQ455" s="2080"/>
      <c r="CR455" s="2080"/>
      <c r="CS455" s="2080"/>
      <c r="CT455" s="2080"/>
      <c r="CU455" s="2080"/>
      <c r="CV455" s="2080"/>
      <c r="CW455" s="2080"/>
      <c r="CX455" s="2080"/>
      <c r="CY455" s="2080"/>
      <c r="CZ455" s="2081"/>
    </row>
    <row r="456" spans="91:117" x14ac:dyDescent="0.25">
      <c r="DA456" s="666"/>
    </row>
    <row r="457" spans="91:117" ht="21" x14ac:dyDescent="0.35">
      <c r="DB457" s="699" t="s">
        <v>1038</v>
      </c>
      <c r="DC457" s="682"/>
      <c r="DD457" s="682"/>
      <c r="DE457" s="682"/>
      <c r="DF457" s="682"/>
      <c r="DG457" s="682"/>
      <c r="DH457" s="682"/>
      <c r="DI457" s="682"/>
      <c r="DJ457" s="682"/>
      <c r="DK457" s="682"/>
      <c r="DL457" s="680">
        <v>12</v>
      </c>
      <c r="DM457" s="680"/>
    </row>
    <row r="458" spans="91:117" ht="21.75" thickBot="1" x14ac:dyDescent="0.4">
      <c r="DB458" s="699"/>
      <c r="DC458" s="682"/>
      <c r="DD458" s="682"/>
      <c r="DE458" s="682"/>
      <c r="DF458" s="682"/>
      <c r="DG458" s="682"/>
      <c r="DH458" s="682"/>
      <c r="DI458" s="682"/>
      <c r="DJ458" s="682"/>
      <c r="DK458" s="682"/>
      <c r="DL458" s="682"/>
      <c r="DM458" s="682"/>
    </row>
    <row r="459" spans="91:117" ht="54.75" customHeight="1" thickBot="1" x14ac:dyDescent="0.4">
      <c r="DB459" s="706" t="s">
        <v>149</v>
      </c>
      <c r="DC459" s="1280" t="s">
        <v>150</v>
      </c>
      <c r="DD459" s="1281" t="s">
        <v>151</v>
      </c>
      <c r="DE459" s="1281" t="s">
        <v>152</v>
      </c>
      <c r="DF459" s="1281" t="s">
        <v>153</v>
      </c>
      <c r="DG459" s="1281" t="s">
        <v>30</v>
      </c>
      <c r="DH459" s="1281" t="s">
        <v>154</v>
      </c>
      <c r="DI459" s="1281" t="s">
        <v>155</v>
      </c>
      <c r="DJ459" s="1281" t="s">
        <v>156</v>
      </c>
      <c r="DK459" s="1281" t="s">
        <v>157</v>
      </c>
      <c r="DL459" s="1282" t="s">
        <v>158</v>
      </c>
      <c r="DM459" s="682"/>
    </row>
    <row r="460" spans="91:117" ht="54.75" customHeight="1" thickBot="1" x14ac:dyDescent="0.3">
      <c r="DB460" s="707" t="s">
        <v>12</v>
      </c>
      <c r="DC460" s="1283" t="s">
        <v>159</v>
      </c>
      <c r="DD460" s="1525">
        <f>'TROISIEME TRI et BILAN'!D476</f>
        <v>0</v>
      </c>
      <c r="DE460" s="1526">
        <f>'TROISIEME TRI et BILAN'!E476</f>
        <v>0</v>
      </c>
      <c r="DF460" s="1526">
        <f>'TROISIEME TRI et BILAN'!F476</f>
        <v>0</v>
      </c>
      <c r="DG460" s="1526">
        <f>'TROISIEME TRI et BILAN'!G476</f>
        <v>0</v>
      </c>
      <c r="DH460" s="1531">
        <f>'TROISIEME TRI et BILAN'!H476</f>
        <v>0</v>
      </c>
      <c r="DI460" s="1526">
        <f>'TROISIEME TRI et BILAN'!I476</f>
        <v>0</v>
      </c>
      <c r="DJ460" s="1526">
        <f>'TROISIEME TRI et BILAN'!J476</f>
        <v>0</v>
      </c>
      <c r="DK460" s="1526">
        <f>'TROISIEME TRI et BILAN'!K476</f>
        <v>0</v>
      </c>
      <c r="DL460" s="1527">
        <f>'TROISIEME TRI et BILAN'!L476</f>
        <v>0</v>
      </c>
      <c r="DM460" s="750"/>
    </row>
    <row r="461" spans="91:117" ht="54.75" customHeight="1" thickBot="1" x14ac:dyDescent="0.3">
      <c r="DB461" s="708" t="s">
        <v>13</v>
      </c>
      <c r="DC461" s="1283" t="s">
        <v>159</v>
      </c>
      <c r="DD461" s="1525">
        <f>'TROISIEME TRI et BILAN'!D477</f>
        <v>0</v>
      </c>
      <c r="DE461" s="1526">
        <f>'TROISIEME TRI et BILAN'!E477</f>
        <v>0</v>
      </c>
      <c r="DF461" s="1526">
        <f>'TROISIEME TRI et BILAN'!F477</f>
        <v>0</v>
      </c>
      <c r="DG461" s="1526">
        <f>'TROISIEME TRI et BILAN'!G477</f>
        <v>0</v>
      </c>
      <c r="DH461" s="1531">
        <f>'TROISIEME TRI et BILAN'!H477</f>
        <v>0</v>
      </c>
      <c r="DI461" s="1526">
        <f>'TROISIEME TRI et BILAN'!I477</f>
        <v>0</v>
      </c>
      <c r="DJ461" s="1526">
        <f>'TROISIEME TRI et BILAN'!J477</f>
        <v>0</v>
      </c>
      <c r="DK461" s="1526">
        <f>'TROISIEME TRI et BILAN'!K477</f>
        <v>0</v>
      </c>
      <c r="DL461" s="1527">
        <f>'TROISIEME TRI et BILAN'!L477</f>
        <v>0</v>
      </c>
      <c r="DM461" s="750"/>
    </row>
    <row r="462" spans="91:117" ht="54.75" customHeight="1" thickBot="1" x14ac:dyDescent="0.3">
      <c r="DB462" s="708" t="s">
        <v>14</v>
      </c>
      <c r="DC462" s="1283" t="s">
        <v>159</v>
      </c>
      <c r="DD462" s="1525">
        <f>'TROISIEME TRI et BILAN'!D478</f>
        <v>0</v>
      </c>
      <c r="DE462" s="1526">
        <f>'TROISIEME TRI et BILAN'!E478</f>
        <v>0</v>
      </c>
      <c r="DF462" s="1526">
        <f>'TROISIEME TRI et BILAN'!F478</f>
        <v>0</v>
      </c>
      <c r="DG462" s="1526">
        <f>'TROISIEME TRI et BILAN'!G478</f>
        <v>0</v>
      </c>
      <c r="DH462" s="1531">
        <f>'TROISIEME TRI et BILAN'!H478</f>
        <v>0</v>
      </c>
      <c r="DI462" s="1526">
        <f>'TROISIEME TRI et BILAN'!I478</f>
        <v>0</v>
      </c>
      <c r="DJ462" s="1526">
        <f>'TROISIEME TRI et BILAN'!J478</f>
        <v>0</v>
      </c>
      <c r="DK462" s="1526">
        <f>'TROISIEME TRI et BILAN'!K478</f>
        <v>0</v>
      </c>
      <c r="DL462" s="1527">
        <f>'TROISIEME TRI et BILAN'!L478</f>
        <v>0</v>
      </c>
      <c r="DM462" s="750"/>
    </row>
    <row r="463" spans="91:117" ht="54.75" customHeight="1" thickBot="1" x14ac:dyDescent="0.3">
      <c r="DB463" s="708" t="s">
        <v>15</v>
      </c>
      <c r="DC463" s="1283" t="s">
        <v>159</v>
      </c>
      <c r="DD463" s="1525">
        <f>'TROISIEME TRI et BILAN'!D479</f>
        <v>0</v>
      </c>
      <c r="DE463" s="1526">
        <f>'TROISIEME TRI et BILAN'!E479</f>
        <v>0</v>
      </c>
      <c r="DF463" s="1526">
        <f>'TROISIEME TRI et BILAN'!F479</f>
        <v>0</v>
      </c>
      <c r="DG463" s="1526">
        <f>'TROISIEME TRI et BILAN'!G479</f>
        <v>0</v>
      </c>
      <c r="DH463" s="1531">
        <f>'TROISIEME TRI et BILAN'!H479</f>
        <v>0</v>
      </c>
      <c r="DI463" s="1526">
        <f>'TROISIEME TRI et BILAN'!I479</f>
        <v>0</v>
      </c>
      <c r="DJ463" s="1526">
        <f>'TROISIEME TRI et BILAN'!J479</f>
        <v>0</v>
      </c>
      <c r="DK463" s="1526">
        <f>'TROISIEME TRI et BILAN'!K479</f>
        <v>0</v>
      </c>
      <c r="DL463" s="1527">
        <f>'TROISIEME TRI et BILAN'!L479</f>
        <v>0</v>
      </c>
      <c r="DM463" s="750"/>
    </row>
    <row r="464" spans="91:117" ht="54.75" customHeight="1" thickBot="1" x14ac:dyDescent="0.3">
      <c r="DB464" s="708" t="s">
        <v>16</v>
      </c>
      <c r="DC464" s="1283" t="s">
        <v>159</v>
      </c>
      <c r="DD464" s="1525">
        <f>'TROISIEME TRI et BILAN'!D480</f>
        <v>0</v>
      </c>
      <c r="DE464" s="1526">
        <f>'TROISIEME TRI et BILAN'!E480</f>
        <v>0</v>
      </c>
      <c r="DF464" s="1526">
        <f>'TROISIEME TRI et BILAN'!F480</f>
        <v>0</v>
      </c>
      <c r="DG464" s="1526">
        <f>'TROISIEME TRI et BILAN'!G480</f>
        <v>0</v>
      </c>
      <c r="DH464" s="1531">
        <f>'TROISIEME TRI et BILAN'!H480</f>
        <v>0</v>
      </c>
      <c r="DI464" s="1526">
        <f>'TROISIEME TRI et BILAN'!I480</f>
        <v>0</v>
      </c>
      <c r="DJ464" s="1526">
        <f>'TROISIEME TRI et BILAN'!J480</f>
        <v>0</v>
      </c>
      <c r="DK464" s="1526">
        <f>'TROISIEME TRI et BILAN'!K480</f>
        <v>0</v>
      </c>
      <c r="DL464" s="1527">
        <f>'TROISIEME TRI et BILAN'!L480</f>
        <v>0</v>
      </c>
      <c r="DM464" s="750"/>
    </row>
    <row r="465" spans="106:133" ht="54.75" customHeight="1" thickBot="1" x14ac:dyDescent="0.3">
      <c r="DB465" s="708" t="s">
        <v>17</v>
      </c>
      <c r="DC465" s="1283" t="s">
        <v>159</v>
      </c>
      <c r="DD465" s="1525">
        <f>'TROISIEME TRI et BILAN'!D481</f>
        <v>0</v>
      </c>
      <c r="DE465" s="1526">
        <f>'TROISIEME TRI et BILAN'!E481</f>
        <v>0</v>
      </c>
      <c r="DF465" s="1526">
        <f>'TROISIEME TRI et BILAN'!F481</f>
        <v>0</v>
      </c>
      <c r="DG465" s="1526">
        <f>'TROISIEME TRI et BILAN'!G481</f>
        <v>0</v>
      </c>
      <c r="DH465" s="1531">
        <f>'TROISIEME TRI et BILAN'!H481</f>
        <v>0</v>
      </c>
      <c r="DI465" s="1526">
        <f>'TROISIEME TRI et BILAN'!I481</f>
        <v>0</v>
      </c>
      <c r="DJ465" s="1526">
        <f>'TROISIEME TRI et BILAN'!J481</f>
        <v>0</v>
      </c>
      <c r="DK465" s="1526">
        <f>'TROISIEME TRI et BILAN'!K481</f>
        <v>0</v>
      </c>
      <c r="DL465" s="1527">
        <f>'TROISIEME TRI et BILAN'!L481</f>
        <v>0</v>
      </c>
      <c r="DM465" s="750"/>
    </row>
    <row r="466" spans="106:133" ht="54.75" customHeight="1" thickBot="1" x14ac:dyDescent="0.3">
      <c r="DB466" s="708" t="s">
        <v>18</v>
      </c>
      <c r="DC466" s="1283" t="s">
        <v>159</v>
      </c>
      <c r="DD466" s="1525">
        <f>'TROISIEME TRI et BILAN'!D482</f>
        <v>0</v>
      </c>
      <c r="DE466" s="1526">
        <f>'TROISIEME TRI et BILAN'!E482</f>
        <v>0</v>
      </c>
      <c r="DF466" s="1526">
        <f>'TROISIEME TRI et BILAN'!F482</f>
        <v>0</v>
      </c>
      <c r="DG466" s="1526">
        <f>'TROISIEME TRI et BILAN'!G482</f>
        <v>0</v>
      </c>
      <c r="DH466" s="1531">
        <f>'TROISIEME TRI et BILAN'!H482</f>
        <v>0</v>
      </c>
      <c r="DI466" s="1526">
        <f>'TROISIEME TRI et BILAN'!I482</f>
        <v>0</v>
      </c>
      <c r="DJ466" s="1526">
        <f>'TROISIEME TRI et BILAN'!J482</f>
        <v>0</v>
      </c>
      <c r="DK466" s="1526">
        <f>'TROISIEME TRI et BILAN'!K482</f>
        <v>0</v>
      </c>
      <c r="DL466" s="1527">
        <f>'TROISIEME TRI et BILAN'!L482</f>
        <v>0</v>
      </c>
      <c r="DM466" s="750"/>
    </row>
    <row r="467" spans="106:133" ht="54.75" customHeight="1" thickBot="1" x14ac:dyDescent="0.3">
      <c r="DB467" s="708" t="s">
        <v>19</v>
      </c>
      <c r="DC467" s="1283" t="s">
        <v>159</v>
      </c>
      <c r="DD467" s="1525">
        <f>'TROISIEME TRI et BILAN'!D483</f>
        <v>0</v>
      </c>
      <c r="DE467" s="1526">
        <f>'TROISIEME TRI et BILAN'!E483</f>
        <v>0</v>
      </c>
      <c r="DF467" s="1526">
        <f>'TROISIEME TRI et BILAN'!F483</f>
        <v>0</v>
      </c>
      <c r="DG467" s="1526">
        <f>'TROISIEME TRI et BILAN'!G483</f>
        <v>0</v>
      </c>
      <c r="DH467" s="1531">
        <f>'TROISIEME TRI et BILAN'!H483</f>
        <v>0</v>
      </c>
      <c r="DI467" s="1526">
        <f>'TROISIEME TRI et BILAN'!I483</f>
        <v>0</v>
      </c>
      <c r="DJ467" s="1526">
        <f>'TROISIEME TRI et BILAN'!J483</f>
        <v>0</v>
      </c>
      <c r="DK467" s="1526">
        <f>'TROISIEME TRI et BILAN'!K483</f>
        <v>0</v>
      </c>
      <c r="DL467" s="1527">
        <f>'TROISIEME TRI et BILAN'!L483</f>
        <v>0</v>
      </c>
      <c r="DM467" s="750"/>
    </row>
    <row r="468" spans="106:133" ht="54.75" customHeight="1" thickBot="1" x14ac:dyDescent="0.3">
      <c r="DB468" s="708" t="s">
        <v>20</v>
      </c>
      <c r="DC468" s="1283" t="s">
        <v>159</v>
      </c>
      <c r="DD468" s="1525">
        <f>'TROISIEME TRI et BILAN'!D484</f>
        <v>0</v>
      </c>
      <c r="DE468" s="1526">
        <f>'TROISIEME TRI et BILAN'!E484</f>
        <v>0</v>
      </c>
      <c r="DF468" s="1526">
        <f>'TROISIEME TRI et BILAN'!F484</f>
        <v>0</v>
      </c>
      <c r="DG468" s="1526">
        <f>'TROISIEME TRI et BILAN'!G484</f>
        <v>0</v>
      </c>
      <c r="DH468" s="1531">
        <f>'TROISIEME TRI et BILAN'!H484</f>
        <v>0</v>
      </c>
      <c r="DI468" s="1526">
        <f>'TROISIEME TRI et BILAN'!I484</f>
        <v>0</v>
      </c>
      <c r="DJ468" s="1526">
        <f>'TROISIEME TRI et BILAN'!J484</f>
        <v>0</v>
      </c>
      <c r="DK468" s="1526">
        <f>'TROISIEME TRI et BILAN'!K484</f>
        <v>0</v>
      </c>
      <c r="DL468" s="1527">
        <f>'TROISIEME TRI et BILAN'!L484</f>
        <v>0</v>
      </c>
      <c r="DM468" s="750"/>
    </row>
    <row r="469" spans="106:133" ht="54.75" customHeight="1" thickBot="1" x14ac:dyDescent="0.3">
      <c r="DB469" s="708" t="s">
        <v>21</v>
      </c>
      <c r="DC469" s="1283" t="s">
        <v>159</v>
      </c>
      <c r="DD469" s="1525">
        <f>'TROISIEME TRI et BILAN'!D485</f>
        <v>0</v>
      </c>
      <c r="DE469" s="1526">
        <f>'TROISIEME TRI et BILAN'!E485</f>
        <v>0</v>
      </c>
      <c r="DF469" s="1526">
        <f>'TROISIEME TRI et BILAN'!F485</f>
        <v>0</v>
      </c>
      <c r="DG469" s="1526">
        <f>'TROISIEME TRI et BILAN'!G485</f>
        <v>0</v>
      </c>
      <c r="DH469" s="1531">
        <f>'TROISIEME TRI et BILAN'!H485</f>
        <v>0</v>
      </c>
      <c r="DI469" s="1526">
        <f>'TROISIEME TRI et BILAN'!I485</f>
        <v>0</v>
      </c>
      <c r="DJ469" s="1526">
        <f>'TROISIEME TRI et BILAN'!J485</f>
        <v>0</v>
      </c>
      <c r="DK469" s="1526">
        <f>'TROISIEME TRI et BILAN'!K485</f>
        <v>0</v>
      </c>
      <c r="DL469" s="1527">
        <f>'TROISIEME TRI et BILAN'!L485</f>
        <v>0</v>
      </c>
      <c r="DM469" s="750"/>
    </row>
    <row r="470" spans="106:133" ht="54.75" customHeight="1" thickBot="1" x14ac:dyDescent="0.3">
      <c r="DB470" s="708" t="s">
        <v>22</v>
      </c>
      <c r="DC470" s="1283" t="s">
        <v>159</v>
      </c>
      <c r="DD470" s="1525">
        <f>'TROISIEME TRI et BILAN'!D486</f>
        <v>0</v>
      </c>
      <c r="DE470" s="1526">
        <f>'TROISIEME TRI et BILAN'!E486</f>
        <v>0</v>
      </c>
      <c r="DF470" s="1526">
        <f>'TROISIEME TRI et BILAN'!F486</f>
        <v>0</v>
      </c>
      <c r="DG470" s="1526">
        <f>'TROISIEME TRI et BILAN'!G486</f>
        <v>0</v>
      </c>
      <c r="DH470" s="1531">
        <f>'TROISIEME TRI et BILAN'!H486</f>
        <v>0</v>
      </c>
      <c r="DI470" s="1526">
        <f>'TROISIEME TRI et BILAN'!I486</f>
        <v>0</v>
      </c>
      <c r="DJ470" s="1526">
        <f>'TROISIEME TRI et BILAN'!J486</f>
        <v>0</v>
      </c>
      <c r="DK470" s="1526">
        <f>'TROISIEME TRI et BILAN'!K486</f>
        <v>0</v>
      </c>
      <c r="DL470" s="1527">
        <f>'TROISIEME TRI et BILAN'!L486</f>
        <v>0</v>
      </c>
      <c r="DM470" s="750"/>
    </row>
    <row r="471" spans="106:133" ht="54.75" customHeight="1" thickBot="1" x14ac:dyDescent="0.3">
      <c r="DB471" s="709" t="s">
        <v>23</v>
      </c>
      <c r="DC471" s="1284" t="s">
        <v>159</v>
      </c>
      <c r="DD471" s="1525">
        <f>'TROISIEME TRI et BILAN'!D487</f>
        <v>0</v>
      </c>
      <c r="DE471" s="1526">
        <f>'TROISIEME TRI et BILAN'!E487</f>
        <v>0</v>
      </c>
      <c r="DF471" s="1526">
        <f>'TROISIEME TRI et BILAN'!F487</f>
        <v>0</v>
      </c>
      <c r="DG471" s="1526">
        <f>'TROISIEME TRI et BILAN'!G487</f>
        <v>0</v>
      </c>
      <c r="DH471" s="1531">
        <f>'TROISIEME TRI et BILAN'!H487</f>
        <v>0</v>
      </c>
      <c r="DI471" s="1526">
        <f>'TROISIEME TRI et BILAN'!I487</f>
        <v>0</v>
      </c>
      <c r="DJ471" s="1526">
        <f>'TROISIEME TRI et BILAN'!J487</f>
        <v>0</v>
      </c>
      <c r="DK471" s="1526">
        <f>'TROISIEME TRI et BILAN'!K487</f>
        <v>0</v>
      </c>
      <c r="DL471" s="1527">
        <f>'TROISIEME TRI et BILAN'!L487</f>
        <v>0</v>
      </c>
      <c r="DM471" s="750"/>
    </row>
    <row r="472" spans="106:133" x14ac:dyDescent="0.25">
      <c r="DM472" s="666"/>
    </row>
    <row r="473" spans="106:133" ht="21" x14ac:dyDescent="0.35">
      <c r="DN473" s="765" t="s">
        <v>1069</v>
      </c>
      <c r="DO473" s="702"/>
      <c r="DP473" s="702"/>
      <c r="DQ473" s="702"/>
      <c r="DR473" s="702"/>
      <c r="DS473" s="702"/>
      <c r="DT473" s="702"/>
      <c r="DU473" s="702"/>
      <c r="DV473" s="702"/>
      <c r="DW473" s="702"/>
      <c r="DX473" s="702"/>
      <c r="DY473" s="702"/>
      <c r="DZ473" s="702"/>
      <c r="EA473" s="702"/>
      <c r="EB473" s="702"/>
      <c r="EC473" s="680">
        <v>13</v>
      </c>
    </row>
    <row r="474" spans="106:133" ht="21.75" thickBot="1" x14ac:dyDescent="0.4">
      <c r="DN474" s="699"/>
      <c r="DO474" s="702"/>
      <c r="DP474" s="702"/>
      <c r="DQ474" s="702"/>
      <c r="DR474" s="702"/>
      <c r="DS474" s="702"/>
      <c r="DT474" s="702"/>
      <c r="DU474" s="702"/>
      <c r="DV474" s="702"/>
      <c r="DW474" s="702"/>
      <c r="DX474" s="702"/>
      <c r="DY474" s="702"/>
      <c r="DZ474" s="702"/>
      <c r="EA474" s="702"/>
      <c r="EB474" s="702"/>
      <c r="EC474" s="702"/>
    </row>
    <row r="475" spans="106:133" ht="21.75" thickBot="1" x14ac:dyDescent="0.4">
      <c r="DN475" s="147" t="s">
        <v>234</v>
      </c>
      <c r="DO475" s="2073" t="s">
        <v>37</v>
      </c>
      <c r="DP475" s="2074"/>
      <c r="DQ475" s="2074"/>
      <c r="DR475" s="2074"/>
      <c r="DS475" s="2075"/>
      <c r="DT475" s="2096" t="s">
        <v>24</v>
      </c>
      <c r="DU475" s="2097"/>
      <c r="DV475" s="2097"/>
      <c r="DW475" s="2097"/>
      <c r="DX475" s="2097"/>
      <c r="DY475" s="2097"/>
      <c r="DZ475" s="2097"/>
      <c r="EA475" s="2097"/>
      <c r="EB475" s="2097"/>
      <c r="EC475" s="2098" t="s">
        <v>163</v>
      </c>
    </row>
    <row r="476" spans="106:133" ht="21.75" thickBot="1" x14ac:dyDescent="0.4">
      <c r="DN476" s="147" t="s">
        <v>164</v>
      </c>
      <c r="DO476" s="134" t="s">
        <v>25</v>
      </c>
      <c r="DP476" s="135" t="s">
        <v>26</v>
      </c>
      <c r="DQ476" s="135" t="s">
        <v>27</v>
      </c>
      <c r="DR476" s="135" t="s">
        <v>28</v>
      </c>
      <c r="DS476" s="164" t="s">
        <v>165</v>
      </c>
      <c r="DT476" s="135" t="s">
        <v>16</v>
      </c>
      <c r="DU476" s="135" t="s">
        <v>17</v>
      </c>
      <c r="DV476" s="135" t="s">
        <v>18</v>
      </c>
      <c r="DW476" s="135" t="s">
        <v>166</v>
      </c>
      <c r="DX476" s="135" t="s">
        <v>20</v>
      </c>
      <c r="DY476" s="135" t="s">
        <v>21</v>
      </c>
      <c r="DZ476" s="135" t="s">
        <v>22</v>
      </c>
      <c r="EA476" s="136" t="s">
        <v>23</v>
      </c>
      <c r="EB476" s="137" t="s">
        <v>167</v>
      </c>
      <c r="EC476" s="2099"/>
    </row>
    <row r="477" spans="106:133" ht="45" customHeight="1" thickBot="1" x14ac:dyDescent="0.4">
      <c r="DN477" s="259" t="s">
        <v>466</v>
      </c>
      <c r="DO477" s="747">
        <f>'TROISIEME TRI et BILAN'!C494</f>
        <v>0</v>
      </c>
      <c r="DP477" s="747">
        <f>'TROISIEME TRI et BILAN'!D494</f>
        <v>0</v>
      </c>
      <c r="DQ477" s="747">
        <f>'TROISIEME TRI et BILAN'!E494</f>
        <v>0</v>
      </c>
      <c r="DR477" s="747">
        <f>'TROISIEME TRI et BILAN'!F494</f>
        <v>0</v>
      </c>
      <c r="DS477" s="1592">
        <f>'TROISIEME TRI et BILAN'!G494</f>
        <v>0</v>
      </c>
      <c r="DT477" s="747">
        <f>'TROISIEME TRI et BILAN'!H494</f>
        <v>0</v>
      </c>
      <c r="DU477" s="747">
        <f>'TROISIEME TRI et BILAN'!I494</f>
        <v>0</v>
      </c>
      <c r="DV477" s="747">
        <f>'TROISIEME TRI et BILAN'!J494</f>
        <v>0</v>
      </c>
      <c r="DW477" s="747">
        <f>'TROISIEME TRI et BILAN'!K494</f>
        <v>0</v>
      </c>
      <c r="DX477" s="747">
        <f>'TROISIEME TRI et BILAN'!L494</f>
        <v>0</v>
      </c>
      <c r="DY477" s="747">
        <f>'TROISIEME TRI et BILAN'!M494</f>
        <v>0</v>
      </c>
      <c r="DZ477" s="747">
        <f>'TROISIEME TRI et BILAN'!N494</f>
        <v>0</v>
      </c>
      <c r="EA477" s="747">
        <f>'TROISIEME TRI et BILAN'!O494</f>
        <v>0</v>
      </c>
      <c r="EB477" s="1316">
        <f>'TROISIEME TRI et BILAN'!P494</f>
        <v>0</v>
      </c>
      <c r="EC477" s="1316">
        <f>'TROISIEME TRI et BILAN'!Q494</f>
        <v>0</v>
      </c>
    </row>
    <row r="478" spans="106:133" ht="44.25" customHeight="1" thickBot="1" x14ac:dyDescent="0.4">
      <c r="DN478" s="259" t="s">
        <v>36</v>
      </c>
      <c r="DO478" s="747">
        <f>'TROISIEME TRI et BILAN'!C495</f>
        <v>0</v>
      </c>
      <c r="DP478" s="747">
        <f>'TROISIEME TRI et BILAN'!D495</f>
        <v>0</v>
      </c>
      <c r="DQ478" s="747">
        <f>'TROISIEME TRI et BILAN'!E495</f>
        <v>0</v>
      </c>
      <c r="DR478" s="747">
        <f>'TROISIEME TRI et BILAN'!F495</f>
        <v>0</v>
      </c>
      <c r="DS478" s="1592">
        <f>'TROISIEME TRI et BILAN'!G495</f>
        <v>0</v>
      </c>
      <c r="DT478" s="747">
        <f>'TROISIEME TRI et BILAN'!H495</f>
        <v>0</v>
      </c>
      <c r="DU478" s="747">
        <f>'TROISIEME TRI et BILAN'!I495</f>
        <v>0</v>
      </c>
      <c r="DV478" s="747">
        <f>'TROISIEME TRI et BILAN'!J495</f>
        <v>0</v>
      </c>
      <c r="DW478" s="747">
        <f>'TROISIEME TRI et BILAN'!K495</f>
        <v>0</v>
      </c>
      <c r="DX478" s="747">
        <f>'TROISIEME TRI et BILAN'!L495</f>
        <v>0</v>
      </c>
      <c r="DY478" s="747">
        <f>'TROISIEME TRI et BILAN'!M495</f>
        <v>0</v>
      </c>
      <c r="DZ478" s="747">
        <f>'TROISIEME TRI et BILAN'!N495</f>
        <v>0</v>
      </c>
      <c r="EA478" s="747">
        <f>'TROISIEME TRI et BILAN'!O495</f>
        <v>0</v>
      </c>
      <c r="EB478" s="1316">
        <f>'TROISIEME TRI et BILAN'!P495</f>
        <v>0</v>
      </c>
      <c r="EC478" s="1316">
        <f>'TROISIEME TRI et BILAN'!Q495</f>
        <v>0</v>
      </c>
    </row>
    <row r="479" spans="106:133" ht="44.25" customHeight="1" thickBot="1" x14ac:dyDescent="0.4">
      <c r="DN479" s="147" t="s">
        <v>169</v>
      </c>
      <c r="DO479" s="1593">
        <f>'TROISIEME TRI et BILAN'!C496</f>
        <v>0</v>
      </c>
      <c r="DP479" s="1593">
        <f>'TROISIEME TRI et BILAN'!D496</f>
        <v>0</v>
      </c>
      <c r="DQ479" s="1593">
        <f>'TROISIEME TRI et BILAN'!E496</f>
        <v>0</v>
      </c>
      <c r="DR479" s="1594">
        <f>'TROISIEME TRI et BILAN'!F496</f>
        <v>0</v>
      </c>
      <c r="DS479" s="1595">
        <f>'TROISIEME TRI et BILAN'!G496</f>
        <v>0</v>
      </c>
      <c r="DT479" s="1593">
        <f>'TROISIEME TRI et BILAN'!H496</f>
        <v>0</v>
      </c>
      <c r="DU479" s="1593">
        <f>'TROISIEME TRI et BILAN'!I496</f>
        <v>0</v>
      </c>
      <c r="DV479" s="1593">
        <f>'TROISIEME TRI et BILAN'!J496</f>
        <v>0</v>
      </c>
      <c r="DW479" s="1593">
        <f>'TROISIEME TRI et BILAN'!K496</f>
        <v>0</v>
      </c>
      <c r="DX479" s="1593">
        <f>'TROISIEME TRI et BILAN'!L496</f>
        <v>0</v>
      </c>
      <c r="DY479" s="1593">
        <f>'TROISIEME TRI et BILAN'!M496</f>
        <v>0</v>
      </c>
      <c r="DZ479" s="1593">
        <f>'TROISIEME TRI et BILAN'!N496</f>
        <v>0</v>
      </c>
      <c r="EA479" s="1594">
        <f>'TROISIEME TRI et BILAN'!O496</f>
        <v>0</v>
      </c>
      <c r="EB479" s="1595">
        <f>'TROISIEME TRI et BILAN'!P496</f>
        <v>0</v>
      </c>
      <c r="EC479" s="1595">
        <f>'TROISIEME TRI et BILAN'!Q496</f>
        <v>0</v>
      </c>
    </row>
    <row r="480" spans="106:133" ht="44.25" customHeight="1" thickBot="1" x14ac:dyDescent="0.4">
      <c r="DN480" s="155" t="s">
        <v>163</v>
      </c>
      <c r="DO480" s="1596">
        <f>'TROISIEME TRI et BILAN'!C497</f>
        <v>0</v>
      </c>
      <c r="DP480" s="1596">
        <f>'TROISIEME TRI et BILAN'!D497</f>
        <v>0</v>
      </c>
      <c r="DQ480" s="1596">
        <f>'TROISIEME TRI et BILAN'!E497</f>
        <v>0</v>
      </c>
      <c r="DR480" s="1597">
        <f>'TROISIEME TRI et BILAN'!F497</f>
        <v>0</v>
      </c>
      <c r="DS480" s="1598">
        <f>'TROISIEME TRI et BILAN'!G497</f>
        <v>0</v>
      </c>
      <c r="DT480" s="1596">
        <f>'TROISIEME TRI et BILAN'!H497</f>
        <v>0</v>
      </c>
      <c r="DU480" s="1596">
        <f>'TROISIEME TRI et BILAN'!I497</f>
        <v>0</v>
      </c>
      <c r="DV480" s="1596">
        <f>'TROISIEME TRI et BILAN'!J497</f>
        <v>0</v>
      </c>
      <c r="DW480" s="1596">
        <f>'TROISIEME TRI et BILAN'!K497</f>
        <v>0</v>
      </c>
      <c r="DX480" s="1596">
        <f>'TROISIEME TRI et BILAN'!L497</f>
        <v>0</v>
      </c>
      <c r="DY480" s="1596">
        <f>'TROISIEME TRI et BILAN'!M497</f>
        <v>0</v>
      </c>
      <c r="DZ480" s="1596">
        <f>'TROISIEME TRI et BILAN'!N497</f>
        <v>0</v>
      </c>
      <c r="EA480" s="1597">
        <f>'TROISIEME TRI et BILAN'!O497</f>
        <v>0</v>
      </c>
      <c r="EB480" s="1598">
        <f>'TROISIEME TRI et BILAN'!P497</f>
        <v>0</v>
      </c>
      <c r="EC480" s="1598">
        <f>'TROISIEME TRI et BILAN'!Q497</f>
        <v>0</v>
      </c>
    </row>
    <row r="481" spans="118:133" ht="68.25" customHeight="1" thickBot="1" x14ac:dyDescent="0.3">
      <c r="DN481" s="697" t="s">
        <v>170</v>
      </c>
      <c r="DO481" s="1290" t="e">
        <f>'TROISIEME TRI et BILAN'!C498</f>
        <v>#DIV/0!</v>
      </c>
      <c r="DP481" s="1290" t="e">
        <f>'TROISIEME TRI et BILAN'!D498</f>
        <v>#DIV/0!</v>
      </c>
      <c r="DQ481" s="1290" t="e">
        <f>'TROISIEME TRI et BILAN'!E498</f>
        <v>#DIV/0!</v>
      </c>
      <c r="DR481" s="1291" t="e">
        <f>'TROISIEME TRI et BILAN'!F498</f>
        <v>#DIV/0!</v>
      </c>
      <c r="DS481" s="1289" t="e">
        <f>'TROISIEME TRI et BILAN'!G498</f>
        <v>#DIV/0!</v>
      </c>
      <c r="DT481" s="1290" t="e">
        <f>'TROISIEME TRI et BILAN'!H498</f>
        <v>#DIV/0!</v>
      </c>
      <c r="DU481" s="1290" t="e">
        <f>'TROISIEME TRI et BILAN'!I498</f>
        <v>#DIV/0!</v>
      </c>
      <c r="DV481" s="1290" t="e">
        <f>'TROISIEME TRI et BILAN'!J498</f>
        <v>#DIV/0!</v>
      </c>
      <c r="DW481" s="1290" t="e">
        <f>'TROISIEME TRI et BILAN'!K498</f>
        <v>#DIV/0!</v>
      </c>
      <c r="DX481" s="1290" t="e">
        <f>'TROISIEME TRI et BILAN'!L498</f>
        <v>#DIV/0!</v>
      </c>
      <c r="DY481" s="1290" t="e">
        <f>'TROISIEME TRI et BILAN'!M498</f>
        <v>#DIV/0!</v>
      </c>
      <c r="DZ481" s="1290" t="e">
        <f>'TROISIEME TRI et BILAN'!N498</f>
        <v>#DIV/0!</v>
      </c>
      <c r="EA481" s="1291" t="e">
        <f>'TROISIEME TRI et BILAN'!O498</f>
        <v>#DIV/0!</v>
      </c>
      <c r="EB481" s="1289" t="e">
        <f>'TROISIEME TRI et BILAN'!P498</f>
        <v>#DIV/0!</v>
      </c>
      <c r="EC481" s="1289" t="e">
        <f>'TROISIEME TRI et BILAN'!Q498</f>
        <v>#DIV/0!</v>
      </c>
    </row>
    <row r="482" spans="118:133" ht="21" x14ac:dyDescent="0.35">
      <c r="DN482" s="702"/>
      <c r="DO482" s="702"/>
      <c r="DP482" s="702"/>
      <c r="DQ482" s="702"/>
      <c r="DR482" s="702"/>
      <c r="DS482" s="702"/>
      <c r="DT482" s="702"/>
      <c r="DU482" s="702"/>
      <c r="DV482" s="702"/>
      <c r="DW482" s="702"/>
      <c r="DX482" s="702"/>
      <c r="DY482" s="702"/>
      <c r="DZ482" s="702"/>
      <c r="EA482" s="702"/>
      <c r="EB482" s="702"/>
      <c r="EC482" s="702"/>
    </row>
    <row r="483" spans="118:133" ht="21" x14ac:dyDescent="0.35">
      <c r="DN483" s="765" t="s">
        <v>1070</v>
      </c>
      <c r="DO483" s="702"/>
      <c r="DP483" s="702"/>
      <c r="DQ483" s="702"/>
      <c r="DR483" s="702"/>
      <c r="DS483" s="702"/>
      <c r="DT483" s="702"/>
      <c r="DU483" s="702"/>
      <c r="DV483" s="702"/>
      <c r="DW483" s="702"/>
      <c r="DX483" s="702"/>
      <c r="DY483" s="702"/>
      <c r="DZ483" s="702"/>
      <c r="EA483" s="702"/>
      <c r="EB483" s="702"/>
      <c r="EC483" s="702"/>
    </row>
    <row r="484" spans="118:133" ht="21.75" thickBot="1" x14ac:dyDescent="0.4">
      <c r="DN484" s="702"/>
      <c r="DO484" s="702"/>
      <c r="DP484" s="702"/>
      <c r="DQ484" s="702"/>
      <c r="DR484" s="702"/>
      <c r="DS484" s="702"/>
      <c r="DT484" s="702"/>
      <c r="DU484" s="702"/>
      <c r="DV484" s="702"/>
      <c r="DW484" s="702"/>
      <c r="DX484" s="702"/>
      <c r="DY484" s="702"/>
      <c r="DZ484" s="702"/>
      <c r="EA484" s="702"/>
      <c r="EB484" s="702"/>
      <c r="EC484" s="702"/>
    </row>
    <row r="485" spans="118:133" ht="21.75" thickBot="1" x14ac:dyDescent="0.4">
      <c r="DN485" s="702"/>
      <c r="DO485" s="2073" t="s">
        <v>37</v>
      </c>
      <c r="DP485" s="2074"/>
      <c r="DQ485" s="2074"/>
      <c r="DR485" s="2074"/>
      <c r="DS485" s="2075"/>
      <c r="DT485" s="2096" t="s">
        <v>24</v>
      </c>
      <c r="DU485" s="2097"/>
      <c r="DV485" s="2097"/>
      <c r="DW485" s="2097"/>
      <c r="DX485" s="2097"/>
      <c r="DY485" s="2097"/>
      <c r="DZ485" s="2097"/>
      <c r="EA485" s="2097"/>
      <c r="EB485" s="2097"/>
      <c r="EC485" s="2098" t="s">
        <v>163</v>
      </c>
    </row>
    <row r="486" spans="118:133" ht="21.75" thickBot="1" x14ac:dyDescent="0.4">
      <c r="DN486" s="702"/>
      <c r="DO486" s="162" t="s">
        <v>25</v>
      </c>
      <c r="DP486" s="163" t="s">
        <v>26</v>
      </c>
      <c r="DQ486" s="163" t="s">
        <v>27</v>
      </c>
      <c r="DR486" s="163" t="s">
        <v>28</v>
      </c>
      <c r="DS486" s="164" t="s">
        <v>165</v>
      </c>
      <c r="DT486" s="163" t="s">
        <v>16</v>
      </c>
      <c r="DU486" s="163" t="s">
        <v>17</v>
      </c>
      <c r="DV486" s="163" t="s">
        <v>18</v>
      </c>
      <c r="DW486" s="163" t="s">
        <v>166</v>
      </c>
      <c r="DX486" s="163" t="s">
        <v>20</v>
      </c>
      <c r="DY486" s="163" t="s">
        <v>21</v>
      </c>
      <c r="DZ486" s="163" t="s">
        <v>22</v>
      </c>
      <c r="EA486" s="165" t="s">
        <v>23</v>
      </c>
      <c r="EB486" s="166" t="s">
        <v>167</v>
      </c>
      <c r="EC486" s="2133"/>
    </row>
    <row r="487" spans="118:133" ht="30.75" customHeight="1" thickBot="1" x14ac:dyDescent="0.4">
      <c r="DN487" s="167" t="s">
        <v>36</v>
      </c>
      <c r="DO487" s="1599">
        <f>'TROISIEME TRI et BILAN'!C504</f>
        <v>0</v>
      </c>
      <c r="DP487" s="1600">
        <f>'TROISIEME TRI et BILAN'!D504</f>
        <v>0</v>
      </c>
      <c r="DQ487" s="1600">
        <f>'TROISIEME TRI et BILAN'!E504</f>
        <v>0</v>
      </c>
      <c r="DR487" s="1600">
        <f>'TROISIEME TRI et BILAN'!F504</f>
        <v>0</v>
      </c>
      <c r="DS487" s="1601">
        <f>'TROISIEME TRI et BILAN'!G504</f>
        <v>0</v>
      </c>
      <c r="DT487" s="1600">
        <f>'TROISIEME TRI et BILAN'!H504</f>
        <v>0</v>
      </c>
      <c r="DU487" s="1600">
        <f>'TROISIEME TRI et BILAN'!I504</f>
        <v>0</v>
      </c>
      <c r="DV487" s="1600">
        <f>'TROISIEME TRI et BILAN'!J504</f>
        <v>0</v>
      </c>
      <c r="DW487" s="1600">
        <f>'TROISIEME TRI et BILAN'!K504</f>
        <v>0</v>
      </c>
      <c r="DX487" s="1600">
        <f>'TROISIEME TRI et BILAN'!L504</f>
        <v>0</v>
      </c>
      <c r="DY487" s="1600">
        <f>'TROISIEME TRI et BILAN'!M504</f>
        <v>0</v>
      </c>
      <c r="DZ487" s="1600">
        <f>'TROISIEME TRI et BILAN'!N504</f>
        <v>0</v>
      </c>
      <c r="EA487" s="1600">
        <f>'TROISIEME TRI et BILAN'!O504</f>
        <v>0</v>
      </c>
      <c r="EB487" s="1602">
        <f>'TROISIEME TRI et BILAN'!P504</f>
        <v>0</v>
      </c>
      <c r="EC487" s="1603">
        <f>'TROISIEME TRI et BILAN'!Q504</f>
        <v>0</v>
      </c>
    </row>
    <row r="488" spans="118:133" ht="30.75" customHeight="1" thickBot="1" x14ac:dyDescent="0.4">
      <c r="DN488" s="167" t="s">
        <v>169</v>
      </c>
      <c r="DO488" s="1599">
        <f>'TROISIEME TRI et BILAN'!C505</f>
        <v>0</v>
      </c>
      <c r="DP488" s="1600">
        <f>'TROISIEME TRI et BILAN'!D505</f>
        <v>0</v>
      </c>
      <c r="DQ488" s="1600">
        <f>'TROISIEME TRI et BILAN'!E505</f>
        <v>0</v>
      </c>
      <c r="DR488" s="1600">
        <f>'TROISIEME TRI et BILAN'!F505</f>
        <v>0</v>
      </c>
      <c r="DS488" s="1601">
        <f>'TROISIEME TRI et BILAN'!G505</f>
        <v>0</v>
      </c>
      <c r="DT488" s="1600">
        <f>'TROISIEME TRI et BILAN'!H505</f>
        <v>0</v>
      </c>
      <c r="DU488" s="1600">
        <f>'TROISIEME TRI et BILAN'!I505</f>
        <v>0</v>
      </c>
      <c r="DV488" s="1600">
        <f>'TROISIEME TRI et BILAN'!J505</f>
        <v>0</v>
      </c>
      <c r="DW488" s="1600">
        <f>'TROISIEME TRI et BILAN'!K505</f>
        <v>0</v>
      </c>
      <c r="DX488" s="1600">
        <f>'TROISIEME TRI et BILAN'!L505</f>
        <v>0</v>
      </c>
      <c r="DY488" s="1600">
        <f>'TROISIEME TRI et BILAN'!M505</f>
        <v>0</v>
      </c>
      <c r="DZ488" s="1600">
        <f>'TROISIEME TRI et BILAN'!N505</f>
        <v>0</v>
      </c>
      <c r="EA488" s="1600">
        <f>'TROISIEME TRI et BILAN'!O505</f>
        <v>0</v>
      </c>
      <c r="EB488" s="1602">
        <f>'TROISIEME TRI et BILAN'!P505</f>
        <v>0</v>
      </c>
      <c r="EC488" s="1603">
        <f>'TROISIEME TRI et BILAN'!Q505</f>
        <v>0</v>
      </c>
    </row>
    <row r="489" spans="118:133" ht="30.75" customHeight="1" thickBot="1" x14ac:dyDescent="0.4">
      <c r="DN489" s="174" t="s">
        <v>163</v>
      </c>
      <c r="DO489" s="1604">
        <f>'TROISIEME TRI et BILAN'!C506</f>
        <v>0</v>
      </c>
      <c r="DP489" s="1602">
        <f>'TROISIEME TRI et BILAN'!D506</f>
        <v>0</v>
      </c>
      <c r="DQ489" s="1602">
        <f>'TROISIEME TRI et BILAN'!E506</f>
        <v>0</v>
      </c>
      <c r="DR489" s="1602">
        <f>'TROISIEME TRI et BILAN'!F506</f>
        <v>0</v>
      </c>
      <c r="DS489" s="1602">
        <f>'TROISIEME TRI et BILAN'!G506</f>
        <v>0</v>
      </c>
      <c r="DT489" s="1602">
        <f>'TROISIEME TRI et BILAN'!H506</f>
        <v>0</v>
      </c>
      <c r="DU489" s="1602">
        <f>'TROISIEME TRI et BILAN'!I506</f>
        <v>0</v>
      </c>
      <c r="DV489" s="1602">
        <f>'TROISIEME TRI et BILAN'!J506</f>
        <v>0</v>
      </c>
      <c r="DW489" s="1602">
        <f>'TROISIEME TRI et BILAN'!K506</f>
        <v>0</v>
      </c>
      <c r="DX489" s="1602">
        <f>'TROISIEME TRI et BILAN'!L506</f>
        <v>0</v>
      </c>
      <c r="DY489" s="1602">
        <f>'TROISIEME TRI et BILAN'!M506</f>
        <v>0</v>
      </c>
      <c r="DZ489" s="1602">
        <f>'TROISIEME TRI et BILAN'!N506</f>
        <v>0</v>
      </c>
      <c r="EA489" s="1602">
        <f>'TROISIEME TRI et BILAN'!O506</f>
        <v>0</v>
      </c>
      <c r="EB489" s="1602">
        <f>'TROISIEME TRI et BILAN'!P506</f>
        <v>0</v>
      </c>
      <c r="EC489" s="1603">
        <f>'TROISIEME TRI et BILAN'!Q506</f>
        <v>0</v>
      </c>
    </row>
    <row r="490" spans="118:133" ht="21" x14ac:dyDescent="0.35">
      <c r="DN490" s="702"/>
      <c r="DO490" s="702"/>
      <c r="DP490" s="702"/>
      <c r="DQ490" s="702"/>
      <c r="DR490" s="702"/>
      <c r="DS490" s="702"/>
      <c r="DT490" s="702"/>
      <c r="DU490" s="702"/>
      <c r="DV490" s="702"/>
      <c r="DW490" s="702"/>
      <c r="DX490" s="702"/>
      <c r="DY490" s="702"/>
      <c r="DZ490" s="702"/>
      <c r="EA490" s="702"/>
      <c r="EB490" s="702"/>
      <c r="EC490" s="702"/>
    </row>
    <row r="491" spans="118:133" ht="21" x14ac:dyDescent="0.35">
      <c r="DN491" s="765" t="s">
        <v>1066</v>
      </c>
      <c r="DO491" s="702"/>
      <c r="DP491" s="702"/>
      <c r="DQ491" s="702"/>
      <c r="DR491" s="702"/>
      <c r="DS491" s="702"/>
      <c r="DT491" s="702"/>
      <c r="DU491" s="702"/>
      <c r="DV491" s="702"/>
      <c r="DW491" s="702"/>
      <c r="DX491" s="702"/>
      <c r="DY491" s="702"/>
      <c r="DZ491" s="702"/>
      <c r="EA491" s="702"/>
      <c r="EB491" s="702"/>
      <c r="EC491" s="702"/>
    </row>
    <row r="492" spans="118:133" ht="21.75" thickBot="1" x14ac:dyDescent="0.4">
      <c r="DN492" s="702"/>
      <c r="DO492" s="702"/>
      <c r="DP492" s="702"/>
      <c r="DQ492" s="702"/>
      <c r="DR492" s="702"/>
      <c r="DS492" s="702"/>
      <c r="DT492" s="702"/>
      <c r="DU492" s="702"/>
      <c r="DV492" s="702"/>
      <c r="DW492" s="702"/>
      <c r="DX492" s="702"/>
      <c r="DY492" s="702"/>
      <c r="DZ492" s="702"/>
      <c r="EA492" s="702"/>
      <c r="EB492" s="702"/>
      <c r="EC492" s="702"/>
    </row>
    <row r="493" spans="118:133" ht="21.75" thickBot="1" x14ac:dyDescent="0.4">
      <c r="DN493" s="702"/>
      <c r="DO493" s="2073" t="s">
        <v>37</v>
      </c>
      <c r="DP493" s="2074"/>
      <c r="DQ493" s="2074"/>
      <c r="DR493" s="2074"/>
      <c r="DS493" s="2075"/>
      <c r="DT493" s="2096" t="s">
        <v>24</v>
      </c>
      <c r="DU493" s="2097"/>
      <c r="DV493" s="2097"/>
      <c r="DW493" s="2097"/>
      <c r="DX493" s="2097"/>
      <c r="DY493" s="2097"/>
      <c r="DZ493" s="2097"/>
      <c r="EA493" s="2097"/>
      <c r="EB493" s="2097"/>
      <c r="EC493" s="2098" t="s">
        <v>163</v>
      </c>
    </row>
    <row r="494" spans="118:133" ht="21.75" thickBot="1" x14ac:dyDescent="0.4">
      <c r="DN494" s="702"/>
      <c r="DO494" s="162" t="s">
        <v>25</v>
      </c>
      <c r="DP494" s="163" t="s">
        <v>26</v>
      </c>
      <c r="DQ494" s="163" t="s">
        <v>27</v>
      </c>
      <c r="DR494" s="163" t="s">
        <v>28</v>
      </c>
      <c r="DS494" s="164" t="s">
        <v>165</v>
      </c>
      <c r="DT494" s="163" t="s">
        <v>16</v>
      </c>
      <c r="DU494" s="163" t="s">
        <v>17</v>
      </c>
      <c r="DV494" s="163" t="s">
        <v>18</v>
      </c>
      <c r="DW494" s="163" t="s">
        <v>166</v>
      </c>
      <c r="DX494" s="163" t="s">
        <v>20</v>
      </c>
      <c r="DY494" s="163" t="s">
        <v>21</v>
      </c>
      <c r="DZ494" s="163" t="s">
        <v>22</v>
      </c>
      <c r="EA494" s="165" t="s">
        <v>23</v>
      </c>
      <c r="EB494" s="166" t="s">
        <v>167</v>
      </c>
      <c r="EC494" s="2133"/>
    </row>
    <row r="495" spans="118:133" ht="29.25" customHeight="1" thickBot="1" x14ac:dyDescent="0.4">
      <c r="DN495" s="167" t="s">
        <v>36</v>
      </c>
      <c r="DO495" s="1605">
        <f>'TROISIEME TRI et BILAN'!C512</f>
        <v>0</v>
      </c>
      <c r="DP495" s="1606">
        <f>'TROISIEME TRI et BILAN'!D512</f>
        <v>0</v>
      </c>
      <c r="DQ495" s="1606">
        <f>'TROISIEME TRI et BILAN'!E512</f>
        <v>0</v>
      </c>
      <c r="DR495" s="1606">
        <f>'TROISIEME TRI et BILAN'!F512</f>
        <v>0</v>
      </c>
      <c r="DS495" s="1607">
        <f>'TROISIEME TRI et BILAN'!G512</f>
        <v>0</v>
      </c>
      <c r="DT495" s="1606">
        <f>'TROISIEME TRI et BILAN'!H512</f>
        <v>0</v>
      </c>
      <c r="DU495" s="1606">
        <f>'TROISIEME TRI et BILAN'!I512</f>
        <v>0</v>
      </c>
      <c r="DV495" s="1606">
        <f>'TROISIEME TRI et BILAN'!J512</f>
        <v>0</v>
      </c>
      <c r="DW495" s="1606">
        <f>'TROISIEME TRI et BILAN'!K512</f>
        <v>0</v>
      </c>
      <c r="DX495" s="1606">
        <f>'TROISIEME TRI et BILAN'!L512</f>
        <v>0</v>
      </c>
      <c r="DY495" s="1606">
        <f>'TROISIEME TRI et BILAN'!M512</f>
        <v>0</v>
      </c>
      <c r="DZ495" s="1606">
        <f>'TROISIEME TRI et BILAN'!N512</f>
        <v>0</v>
      </c>
      <c r="EA495" s="1606">
        <f>'TROISIEME TRI et BILAN'!O512</f>
        <v>0</v>
      </c>
      <c r="EB495" s="1607">
        <f>'TROISIEME TRI et BILAN'!P512</f>
        <v>0</v>
      </c>
      <c r="EC495" s="1608">
        <f>'TROISIEME TRI et BILAN'!Q512</f>
        <v>0</v>
      </c>
    </row>
    <row r="496" spans="118:133" ht="29.25" customHeight="1" thickBot="1" x14ac:dyDescent="0.4">
      <c r="DN496" s="167" t="s">
        <v>169</v>
      </c>
      <c r="DO496" s="1605">
        <f>'TROISIEME TRI et BILAN'!C513</f>
        <v>0</v>
      </c>
      <c r="DP496" s="1606">
        <f>'TROISIEME TRI et BILAN'!D513</f>
        <v>0</v>
      </c>
      <c r="DQ496" s="1606">
        <f>'TROISIEME TRI et BILAN'!E513</f>
        <v>0</v>
      </c>
      <c r="DR496" s="1606">
        <f>'TROISIEME TRI et BILAN'!F513</f>
        <v>0</v>
      </c>
      <c r="DS496" s="1607">
        <f>'TROISIEME TRI et BILAN'!G513</f>
        <v>0</v>
      </c>
      <c r="DT496" s="1606">
        <f>'TROISIEME TRI et BILAN'!H513</f>
        <v>0</v>
      </c>
      <c r="DU496" s="1606">
        <f>'TROISIEME TRI et BILAN'!I513</f>
        <v>0</v>
      </c>
      <c r="DV496" s="1606">
        <f>'TROISIEME TRI et BILAN'!J513</f>
        <v>0</v>
      </c>
      <c r="DW496" s="1606">
        <f>'TROISIEME TRI et BILAN'!K513</f>
        <v>0</v>
      </c>
      <c r="DX496" s="1606">
        <f>'TROISIEME TRI et BILAN'!L513</f>
        <v>0</v>
      </c>
      <c r="DY496" s="1606">
        <f>'TROISIEME TRI et BILAN'!M513</f>
        <v>0</v>
      </c>
      <c r="DZ496" s="1606">
        <f>'TROISIEME TRI et BILAN'!N513</f>
        <v>0</v>
      </c>
      <c r="EA496" s="1606">
        <f>'TROISIEME TRI et BILAN'!O513</f>
        <v>0</v>
      </c>
      <c r="EB496" s="1607">
        <f>'TROISIEME TRI et BILAN'!P513</f>
        <v>0</v>
      </c>
      <c r="EC496" s="1608">
        <f>'TROISIEME TRI et BILAN'!Q513</f>
        <v>0</v>
      </c>
    </row>
    <row r="497" spans="118:153" ht="29.25" customHeight="1" thickBot="1" x14ac:dyDescent="0.4">
      <c r="DN497" s="174" t="s">
        <v>163</v>
      </c>
      <c r="DO497" s="1609">
        <f>'TROISIEME TRI et BILAN'!C514</f>
        <v>0</v>
      </c>
      <c r="DP497" s="1610">
        <f>'TROISIEME TRI et BILAN'!D514</f>
        <v>0</v>
      </c>
      <c r="DQ497" s="1610">
        <f>'TROISIEME TRI et BILAN'!E514</f>
        <v>0</v>
      </c>
      <c r="DR497" s="1611">
        <f>'TROISIEME TRI et BILAN'!F514</f>
        <v>0</v>
      </c>
      <c r="DS497" s="1612">
        <f>'TROISIEME TRI et BILAN'!G514</f>
        <v>0</v>
      </c>
      <c r="DT497" s="1610">
        <f>'TROISIEME TRI et BILAN'!H514</f>
        <v>0</v>
      </c>
      <c r="DU497" s="1610">
        <f>'TROISIEME TRI et BILAN'!I514</f>
        <v>0</v>
      </c>
      <c r="DV497" s="1610">
        <f>'TROISIEME TRI et BILAN'!J514</f>
        <v>0</v>
      </c>
      <c r="DW497" s="1610">
        <f>'TROISIEME TRI et BILAN'!K514</f>
        <v>0</v>
      </c>
      <c r="DX497" s="1610">
        <f>'TROISIEME TRI et BILAN'!L514</f>
        <v>0</v>
      </c>
      <c r="DY497" s="1610">
        <f>'TROISIEME TRI et BILAN'!M514</f>
        <v>0</v>
      </c>
      <c r="DZ497" s="1610">
        <f>'TROISIEME TRI et BILAN'!N514</f>
        <v>0</v>
      </c>
      <c r="EA497" s="1611">
        <f>'TROISIEME TRI et BILAN'!O514</f>
        <v>0</v>
      </c>
      <c r="EB497" s="1612">
        <f>'TROISIEME TRI et BILAN'!P514</f>
        <v>0</v>
      </c>
      <c r="EC497" s="1612">
        <f>'TROISIEME TRI et BILAN'!Q514</f>
        <v>0</v>
      </c>
    </row>
    <row r="498" spans="118:153" x14ac:dyDescent="0.25">
      <c r="ED498" s="666"/>
    </row>
    <row r="499" spans="118:153" ht="21" x14ac:dyDescent="0.35">
      <c r="EE499" s="704" t="s">
        <v>760</v>
      </c>
      <c r="EF499" s="705"/>
      <c r="EG499" s="705"/>
      <c r="EH499" s="705"/>
      <c r="EI499" s="705"/>
      <c r="EJ499" s="705"/>
      <c r="EK499" s="705"/>
      <c r="EL499" s="705"/>
      <c r="EM499" s="705"/>
      <c r="EN499" s="705"/>
      <c r="EO499" s="705"/>
      <c r="EP499" s="705"/>
      <c r="EQ499" s="705"/>
      <c r="ER499" s="705"/>
      <c r="ES499" s="705"/>
      <c r="ET499" s="705"/>
      <c r="EU499" s="705"/>
      <c r="EV499" s="700"/>
      <c r="EW499" s="680">
        <v>14</v>
      </c>
    </row>
    <row r="500" spans="118:153" ht="18.75" x14ac:dyDescent="0.3">
      <c r="EE500" s="704" t="s">
        <v>171</v>
      </c>
      <c r="EF500" s="700"/>
      <c r="EG500" s="700"/>
      <c r="EH500" s="700"/>
      <c r="EI500" s="700"/>
      <c r="EJ500" s="700"/>
      <c r="EK500" s="700"/>
      <c r="EL500" s="700"/>
      <c r="EM500" s="700"/>
      <c r="EN500" s="700"/>
      <c r="EO500" s="700"/>
      <c r="EP500" s="700"/>
      <c r="EQ500" s="700"/>
      <c r="ER500" s="700"/>
      <c r="ES500" s="700"/>
      <c r="ET500" s="700"/>
      <c r="EU500" s="705"/>
      <c r="EV500" s="700"/>
      <c r="EW500" s="700"/>
    </row>
    <row r="501" spans="118:153" ht="19.5" thickBot="1" x14ac:dyDescent="0.35">
      <c r="EE501" s="704"/>
      <c r="EF501" s="705"/>
      <c r="EG501" s="705"/>
      <c r="EH501" s="705"/>
      <c r="EI501" s="705"/>
      <c r="EJ501" s="705"/>
      <c r="EK501" s="705"/>
      <c r="EL501" s="705"/>
      <c r="EM501" s="705"/>
      <c r="EN501" s="705"/>
      <c r="EO501" s="705"/>
      <c r="EP501" s="705"/>
      <c r="EQ501" s="705"/>
      <c r="ER501" s="705"/>
      <c r="ES501" s="705"/>
      <c r="ET501" s="705"/>
      <c r="EU501" s="705"/>
      <c r="EV501" s="700"/>
      <c r="EW501" s="700"/>
    </row>
    <row r="502" spans="118:153" ht="18.75" x14ac:dyDescent="0.3">
      <c r="EE502" s="704"/>
      <c r="EF502" s="2256" t="s">
        <v>172</v>
      </c>
      <c r="EG502" s="2257"/>
      <c r="EH502" s="2257"/>
      <c r="EI502" s="2257"/>
      <c r="EJ502" s="2257"/>
      <c r="EK502" s="2257"/>
      <c r="EL502" s="2257"/>
      <c r="EM502" s="2257"/>
      <c r="EN502" s="2257"/>
      <c r="EO502" s="2257"/>
      <c r="EP502" s="2257"/>
      <c r="EQ502" s="2257"/>
      <c r="ER502" s="2257"/>
      <c r="ES502" s="2257"/>
      <c r="ET502" s="2257"/>
      <c r="EU502" s="2257"/>
      <c r="EV502" s="2257"/>
      <c r="EW502" s="2258"/>
    </row>
    <row r="503" spans="118:153" ht="12" customHeight="1" thickBot="1" x14ac:dyDescent="0.35">
      <c r="EE503" s="704"/>
      <c r="EF503" s="2259"/>
      <c r="EG503" s="2260"/>
      <c r="EH503" s="2260"/>
      <c r="EI503" s="2260"/>
      <c r="EJ503" s="2260"/>
      <c r="EK503" s="2260"/>
      <c r="EL503" s="2260"/>
      <c r="EM503" s="2260"/>
      <c r="EN503" s="2260"/>
      <c r="EO503" s="2260"/>
      <c r="EP503" s="2260"/>
      <c r="EQ503" s="2260"/>
      <c r="ER503" s="2260"/>
      <c r="ES503" s="2260"/>
      <c r="ET503" s="2260"/>
      <c r="EU503" s="2260"/>
      <c r="EV503" s="2260"/>
      <c r="EW503" s="2261"/>
    </row>
    <row r="504" spans="118:153" ht="19.5" thickBot="1" x14ac:dyDescent="0.35">
      <c r="EE504" s="704"/>
      <c r="EF504" s="2253" t="s">
        <v>173</v>
      </c>
      <c r="EG504" s="2254"/>
      <c r="EH504" s="2255"/>
      <c r="EI504" s="2253" t="s">
        <v>174</v>
      </c>
      <c r="EJ504" s="2254"/>
      <c r="EK504" s="2255"/>
      <c r="EL504" s="2253" t="s">
        <v>175</v>
      </c>
      <c r="EM504" s="2254"/>
      <c r="EN504" s="2254"/>
      <c r="EO504" s="2254"/>
      <c r="EP504" s="2254"/>
      <c r="EQ504" s="2254"/>
      <c r="ER504" s="2254"/>
      <c r="ES504" s="2254"/>
      <c r="ET504" s="2254"/>
      <c r="EU504" s="2254"/>
      <c r="EV504" s="2254"/>
      <c r="EW504" s="2255"/>
    </row>
    <row r="505" spans="118:153" ht="19.5" thickBot="1" x14ac:dyDescent="0.35">
      <c r="EE505" s="704"/>
      <c r="EF505" s="2253" t="s">
        <v>177</v>
      </c>
      <c r="EG505" s="2254"/>
      <c r="EH505" s="2255"/>
      <c r="EI505" s="2253" t="s">
        <v>178</v>
      </c>
      <c r="EJ505" s="2254"/>
      <c r="EK505" s="2255"/>
      <c r="EL505" s="2253" t="s">
        <v>179</v>
      </c>
      <c r="EM505" s="2254"/>
      <c r="EN505" s="2255"/>
      <c r="EO505" s="2253" t="s">
        <v>180</v>
      </c>
      <c r="EP505" s="2254"/>
      <c r="EQ505" s="2255"/>
      <c r="ER505" s="2253" t="s">
        <v>181</v>
      </c>
      <c r="ES505" s="2254"/>
      <c r="ET505" s="2255"/>
      <c r="EU505" s="2253" t="s">
        <v>182</v>
      </c>
      <c r="EV505" s="2254"/>
      <c r="EW505" s="2255"/>
    </row>
    <row r="506" spans="118:153" ht="31.5" customHeight="1" thickBot="1" x14ac:dyDescent="0.3">
      <c r="EE506" s="1311" t="s">
        <v>164</v>
      </c>
      <c r="EF506" s="1308" t="s">
        <v>186</v>
      </c>
      <c r="EG506" s="1308" t="s">
        <v>73</v>
      </c>
      <c r="EH506" s="1308" t="s">
        <v>187</v>
      </c>
      <c r="EI506" s="1309" t="s">
        <v>186</v>
      </c>
      <c r="EJ506" s="1309" t="s">
        <v>73</v>
      </c>
      <c r="EK506" s="1309" t="s">
        <v>187</v>
      </c>
      <c r="EL506" s="1309" t="s">
        <v>186</v>
      </c>
      <c r="EM506" s="1309" t="s">
        <v>73</v>
      </c>
      <c r="EN506" s="1309" t="s">
        <v>188</v>
      </c>
      <c r="EO506" s="1309" t="s">
        <v>186</v>
      </c>
      <c r="EP506" s="1309" t="s">
        <v>73</v>
      </c>
      <c r="EQ506" s="1309" t="s">
        <v>188</v>
      </c>
      <c r="ER506" s="1247" t="s">
        <v>186</v>
      </c>
      <c r="ES506" s="1309" t="s">
        <v>73</v>
      </c>
      <c r="ET506" s="1309" t="s">
        <v>188</v>
      </c>
      <c r="EU506" s="1309" t="s">
        <v>186</v>
      </c>
      <c r="EV506" s="1309" t="s">
        <v>73</v>
      </c>
      <c r="EW506" s="1309" t="s">
        <v>188</v>
      </c>
    </row>
    <row r="507" spans="118:153" ht="33" customHeight="1" thickBot="1" x14ac:dyDescent="0.3">
      <c r="EE507" s="1312" t="s">
        <v>189</v>
      </c>
      <c r="EF507" s="1613">
        <f>'TROISIEME TRI et BILAN'!C527</f>
        <v>0</v>
      </c>
      <c r="EG507" s="1614">
        <f>'TROISIEME TRI et BILAN'!D527</f>
        <v>0</v>
      </c>
      <c r="EH507" s="1387">
        <f>'TROISIEME TRI et BILAN'!E527</f>
        <v>0</v>
      </c>
      <c r="EI507" s="1613">
        <f>'TROISIEME TRI et BILAN'!F527</f>
        <v>0</v>
      </c>
      <c r="EJ507" s="1613">
        <f>'TROISIEME TRI et BILAN'!G527</f>
        <v>0</v>
      </c>
      <c r="EK507" s="1387">
        <f>'TROISIEME TRI et BILAN'!H527</f>
        <v>0</v>
      </c>
      <c r="EL507" s="1613">
        <f>'TROISIEME TRI et BILAN'!I527</f>
        <v>0</v>
      </c>
      <c r="EM507" s="1614">
        <f>'TROISIEME TRI et BILAN'!J527</f>
        <v>0</v>
      </c>
      <c r="EN507" s="1387">
        <f>'TROISIEME TRI et BILAN'!K527</f>
        <v>0</v>
      </c>
      <c r="EO507" s="1613">
        <f>'TROISIEME TRI et BILAN'!L527</f>
        <v>0</v>
      </c>
      <c r="EP507" s="1613">
        <f>'TROISIEME TRI et BILAN'!M527</f>
        <v>0</v>
      </c>
      <c r="EQ507" s="1387">
        <f>'TROISIEME TRI et BILAN'!N527</f>
        <v>0</v>
      </c>
      <c r="ER507" s="1613">
        <f>'TROISIEME TRI et BILAN'!O527</f>
        <v>0</v>
      </c>
      <c r="ES507" s="1614">
        <f>'TROISIEME TRI et BILAN'!P527</f>
        <v>0</v>
      </c>
      <c r="ET507" s="1387">
        <f>'TROISIEME TRI et BILAN'!Q527</f>
        <v>0</v>
      </c>
      <c r="EU507" s="1615">
        <f>'TROISIEME TRI et BILAN'!R527</f>
        <v>0</v>
      </c>
      <c r="EV507" s="1615">
        <f>'TROISIEME TRI et BILAN'!S527</f>
        <v>0</v>
      </c>
      <c r="EW507" s="1615">
        <f>'TROISIEME TRI et BILAN'!T527</f>
        <v>0</v>
      </c>
    </row>
    <row r="508" spans="118:153" ht="33" customHeight="1" thickBot="1" x14ac:dyDescent="0.3">
      <c r="EE508" s="1312" t="s">
        <v>190</v>
      </c>
      <c r="EF508" s="1613">
        <f>'TROISIEME TRI et BILAN'!C528</f>
        <v>0</v>
      </c>
      <c r="EG508" s="1614">
        <f>'TROISIEME TRI et BILAN'!D528</f>
        <v>0</v>
      </c>
      <c r="EH508" s="1387">
        <f>'TROISIEME TRI et BILAN'!E528</f>
        <v>0</v>
      </c>
      <c r="EI508" s="1613">
        <f>'TROISIEME TRI et BILAN'!F528</f>
        <v>0</v>
      </c>
      <c r="EJ508" s="1613">
        <f>'TROISIEME TRI et BILAN'!G528</f>
        <v>0</v>
      </c>
      <c r="EK508" s="1387">
        <f>'TROISIEME TRI et BILAN'!H528</f>
        <v>0</v>
      </c>
      <c r="EL508" s="1613">
        <f>'TROISIEME TRI et BILAN'!I528</f>
        <v>0</v>
      </c>
      <c r="EM508" s="1614">
        <f>'TROISIEME TRI et BILAN'!J528</f>
        <v>0</v>
      </c>
      <c r="EN508" s="1387">
        <f>'TROISIEME TRI et BILAN'!K528</f>
        <v>0</v>
      </c>
      <c r="EO508" s="1613">
        <f>'TROISIEME TRI et BILAN'!L528</f>
        <v>0</v>
      </c>
      <c r="EP508" s="1613">
        <f>'TROISIEME TRI et BILAN'!M528</f>
        <v>0</v>
      </c>
      <c r="EQ508" s="1387">
        <f>'TROISIEME TRI et BILAN'!N528</f>
        <v>0</v>
      </c>
      <c r="ER508" s="1613">
        <f>'TROISIEME TRI et BILAN'!O528</f>
        <v>0</v>
      </c>
      <c r="ES508" s="1614">
        <f>'TROISIEME TRI et BILAN'!P528</f>
        <v>0</v>
      </c>
      <c r="ET508" s="1387">
        <f>'TROISIEME TRI et BILAN'!Q528</f>
        <v>0</v>
      </c>
      <c r="EU508" s="1615">
        <f>'TROISIEME TRI et BILAN'!R528</f>
        <v>0</v>
      </c>
      <c r="EV508" s="1615">
        <f>'TROISIEME TRI et BILAN'!S528</f>
        <v>0</v>
      </c>
      <c r="EW508" s="1615">
        <f>'TROISIEME TRI et BILAN'!T528</f>
        <v>0</v>
      </c>
    </row>
    <row r="509" spans="118:153" ht="33" customHeight="1" thickBot="1" x14ac:dyDescent="0.3">
      <c r="EE509" s="1312" t="s">
        <v>191</v>
      </c>
      <c r="EF509" s="1613">
        <f>'TROISIEME TRI et BILAN'!C529</f>
        <v>0</v>
      </c>
      <c r="EG509" s="1614">
        <f>'TROISIEME TRI et BILAN'!D529</f>
        <v>0</v>
      </c>
      <c r="EH509" s="1387">
        <f>'TROISIEME TRI et BILAN'!E529</f>
        <v>0</v>
      </c>
      <c r="EI509" s="1613">
        <f>'TROISIEME TRI et BILAN'!F529</f>
        <v>0</v>
      </c>
      <c r="EJ509" s="1613">
        <f>'TROISIEME TRI et BILAN'!G529</f>
        <v>0</v>
      </c>
      <c r="EK509" s="1387">
        <f>'TROISIEME TRI et BILAN'!H529</f>
        <v>0</v>
      </c>
      <c r="EL509" s="1613">
        <f>'TROISIEME TRI et BILAN'!I529</f>
        <v>0</v>
      </c>
      <c r="EM509" s="1614">
        <f>'TROISIEME TRI et BILAN'!J529</f>
        <v>0</v>
      </c>
      <c r="EN509" s="1387">
        <f>'TROISIEME TRI et BILAN'!K529</f>
        <v>0</v>
      </c>
      <c r="EO509" s="1613">
        <f>'TROISIEME TRI et BILAN'!L529</f>
        <v>0</v>
      </c>
      <c r="EP509" s="1613">
        <f>'TROISIEME TRI et BILAN'!M529</f>
        <v>0</v>
      </c>
      <c r="EQ509" s="1387">
        <f>'TROISIEME TRI et BILAN'!N529</f>
        <v>0</v>
      </c>
      <c r="ER509" s="1613">
        <f>'TROISIEME TRI et BILAN'!O529</f>
        <v>0</v>
      </c>
      <c r="ES509" s="1614">
        <f>'TROISIEME TRI et BILAN'!P529</f>
        <v>0</v>
      </c>
      <c r="ET509" s="1387">
        <f>'TROISIEME TRI et BILAN'!Q529</f>
        <v>0</v>
      </c>
      <c r="EU509" s="1615">
        <f>'TROISIEME TRI et BILAN'!R529</f>
        <v>0</v>
      </c>
      <c r="EV509" s="1615">
        <f>'TROISIEME TRI et BILAN'!S529</f>
        <v>0</v>
      </c>
      <c r="EW509" s="1615">
        <f>'TROISIEME TRI et BILAN'!T529</f>
        <v>0</v>
      </c>
    </row>
    <row r="510" spans="118:153" ht="33" customHeight="1" thickBot="1" x14ac:dyDescent="0.3">
      <c r="EE510" s="1312" t="s">
        <v>192</v>
      </c>
      <c r="EF510" s="1613">
        <f>'TROISIEME TRI et BILAN'!C530</f>
        <v>0</v>
      </c>
      <c r="EG510" s="1614">
        <f>'TROISIEME TRI et BILAN'!D530</f>
        <v>0</v>
      </c>
      <c r="EH510" s="1387">
        <f>'TROISIEME TRI et BILAN'!E530</f>
        <v>0</v>
      </c>
      <c r="EI510" s="1613">
        <f>'TROISIEME TRI et BILAN'!F530</f>
        <v>0</v>
      </c>
      <c r="EJ510" s="1613">
        <f>'TROISIEME TRI et BILAN'!G530</f>
        <v>0</v>
      </c>
      <c r="EK510" s="1387">
        <f>'TROISIEME TRI et BILAN'!H530</f>
        <v>0</v>
      </c>
      <c r="EL510" s="1613">
        <f>'TROISIEME TRI et BILAN'!I530</f>
        <v>0</v>
      </c>
      <c r="EM510" s="1614">
        <f>'TROISIEME TRI et BILAN'!J530</f>
        <v>0</v>
      </c>
      <c r="EN510" s="1387">
        <f>'TROISIEME TRI et BILAN'!K530</f>
        <v>0</v>
      </c>
      <c r="EO510" s="1613">
        <f>'TROISIEME TRI et BILAN'!L530</f>
        <v>0</v>
      </c>
      <c r="EP510" s="1613">
        <f>'TROISIEME TRI et BILAN'!M530</f>
        <v>0</v>
      </c>
      <c r="EQ510" s="1387">
        <f>'TROISIEME TRI et BILAN'!N530</f>
        <v>0</v>
      </c>
      <c r="ER510" s="1613">
        <f>'TROISIEME TRI et BILAN'!O530</f>
        <v>0</v>
      </c>
      <c r="ES510" s="1614">
        <f>'TROISIEME TRI et BILAN'!P530</f>
        <v>0</v>
      </c>
      <c r="ET510" s="1387">
        <f>'TROISIEME TRI et BILAN'!Q530</f>
        <v>0</v>
      </c>
      <c r="EU510" s="1615">
        <f>'TROISIEME TRI et BILAN'!R530</f>
        <v>0</v>
      </c>
      <c r="EV510" s="1615">
        <f>'TROISIEME TRI et BILAN'!S530</f>
        <v>0</v>
      </c>
      <c r="EW510" s="1615">
        <f>'TROISIEME TRI et BILAN'!T530</f>
        <v>0</v>
      </c>
    </row>
    <row r="511" spans="118:153" ht="41.25" thickBot="1" x14ac:dyDescent="0.3">
      <c r="EE511" s="1313" t="s">
        <v>193</v>
      </c>
      <c r="EF511" s="1387">
        <f>'TROISIEME TRI et BILAN'!C531</f>
        <v>0</v>
      </c>
      <c r="EG511" s="1387">
        <f>'TROISIEME TRI et BILAN'!D531</f>
        <v>0</v>
      </c>
      <c r="EH511" s="1387">
        <f>'TROISIEME TRI et BILAN'!E531</f>
        <v>0</v>
      </c>
      <c r="EI511" s="1387">
        <f>'TROISIEME TRI et BILAN'!F531</f>
        <v>0</v>
      </c>
      <c r="EJ511" s="1387">
        <f>'TROISIEME TRI et BILAN'!G531</f>
        <v>0</v>
      </c>
      <c r="EK511" s="1387">
        <f>'TROISIEME TRI et BILAN'!H531</f>
        <v>0</v>
      </c>
      <c r="EL511" s="1387">
        <f>'TROISIEME TRI et BILAN'!I531</f>
        <v>0</v>
      </c>
      <c r="EM511" s="1387">
        <f>'TROISIEME TRI et BILAN'!J531</f>
        <v>0</v>
      </c>
      <c r="EN511" s="1387">
        <f>'TROISIEME TRI et BILAN'!K531</f>
        <v>0</v>
      </c>
      <c r="EO511" s="1387">
        <f>'TROISIEME TRI et BILAN'!L531</f>
        <v>0</v>
      </c>
      <c r="EP511" s="1387">
        <f>'TROISIEME TRI et BILAN'!M531</f>
        <v>0</v>
      </c>
      <c r="EQ511" s="1387">
        <f>'TROISIEME TRI et BILAN'!N531</f>
        <v>0</v>
      </c>
      <c r="ER511" s="1387">
        <f>'TROISIEME TRI et BILAN'!O531</f>
        <v>0</v>
      </c>
      <c r="ES511" s="1387">
        <f>'TROISIEME TRI et BILAN'!P531</f>
        <v>0</v>
      </c>
      <c r="ET511" s="1387">
        <f>'TROISIEME TRI et BILAN'!Q531</f>
        <v>0</v>
      </c>
      <c r="EU511" s="1387">
        <f>'TROISIEME TRI et BILAN'!R531</f>
        <v>0</v>
      </c>
      <c r="EV511" s="1387">
        <f>'TROISIEME TRI et BILAN'!S531</f>
        <v>0</v>
      </c>
      <c r="EW511" s="1387">
        <f>'TROISIEME TRI et BILAN'!T531</f>
        <v>0</v>
      </c>
    </row>
    <row r="512" spans="118:153" ht="38.25" customHeight="1" thickBot="1" x14ac:dyDescent="0.3">
      <c r="EE512" s="1312" t="s">
        <v>194</v>
      </c>
      <c r="EF512" s="1613">
        <f>'TROISIEME TRI et BILAN'!C532</f>
        <v>0</v>
      </c>
      <c r="EG512" s="1614">
        <f>'TROISIEME TRI et BILAN'!D532</f>
        <v>0</v>
      </c>
      <c r="EH512" s="1387">
        <f>'TROISIEME TRI et BILAN'!E532</f>
        <v>0</v>
      </c>
      <c r="EI512" s="1613">
        <f>'TROISIEME TRI et BILAN'!F532</f>
        <v>0</v>
      </c>
      <c r="EJ512" s="1613">
        <f>'TROISIEME TRI et BILAN'!G532</f>
        <v>0</v>
      </c>
      <c r="EK512" s="1387">
        <f>'TROISIEME TRI et BILAN'!H532</f>
        <v>0</v>
      </c>
      <c r="EL512" s="1613">
        <f>'TROISIEME TRI et BILAN'!I532</f>
        <v>0</v>
      </c>
      <c r="EM512" s="1614">
        <f>'TROISIEME TRI et BILAN'!J532</f>
        <v>0</v>
      </c>
      <c r="EN512" s="1387">
        <f>'TROISIEME TRI et BILAN'!K532</f>
        <v>0</v>
      </c>
      <c r="EO512" s="1613">
        <f>'TROISIEME TRI et BILAN'!L532</f>
        <v>0</v>
      </c>
      <c r="EP512" s="1613">
        <f>'TROISIEME TRI et BILAN'!M532</f>
        <v>0</v>
      </c>
      <c r="EQ512" s="1387">
        <f>'TROISIEME TRI et BILAN'!N532</f>
        <v>0</v>
      </c>
      <c r="ER512" s="1613">
        <f>'TROISIEME TRI et BILAN'!O532</f>
        <v>0</v>
      </c>
      <c r="ES512" s="1614">
        <f>'TROISIEME TRI et BILAN'!P532</f>
        <v>0</v>
      </c>
      <c r="ET512" s="1387">
        <f>'TROISIEME TRI et BILAN'!Q532</f>
        <v>0</v>
      </c>
      <c r="EU512" s="1615">
        <f>'TROISIEME TRI et BILAN'!R532</f>
        <v>0</v>
      </c>
      <c r="EV512" s="1615">
        <f>'TROISIEME TRI et BILAN'!S532</f>
        <v>0</v>
      </c>
      <c r="EW512" s="1615">
        <f>'TROISIEME TRI et BILAN'!T532</f>
        <v>0</v>
      </c>
    </row>
    <row r="513" spans="135:176" ht="38.25" customHeight="1" thickBot="1" x14ac:dyDescent="0.3">
      <c r="EE513" s="1312" t="s">
        <v>195</v>
      </c>
      <c r="EF513" s="1613">
        <f>'TROISIEME TRI et BILAN'!C533</f>
        <v>0</v>
      </c>
      <c r="EG513" s="1614">
        <f>'TROISIEME TRI et BILAN'!D533</f>
        <v>0</v>
      </c>
      <c r="EH513" s="1387">
        <f>'TROISIEME TRI et BILAN'!E533</f>
        <v>0</v>
      </c>
      <c r="EI513" s="1613">
        <f>'TROISIEME TRI et BILAN'!F533</f>
        <v>0</v>
      </c>
      <c r="EJ513" s="1613">
        <f>'TROISIEME TRI et BILAN'!G533</f>
        <v>0</v>
      </c>
      <c r="EK513" s="1387">
        <f>'TROISIEME TRI et BILAN'!H533</f>
        <v>0</v>
      </c>
      <c r="EL513" s="1613">
        <f>'TROISIEME TRI et BILAN'!I533</f>
        <v>0</v>
      </c>
      <c r="EM513" s="1614">
        <f>'TROISIEME TRI et BILAN'!J533</f>
        <v>0</v>
      </c>
      <c r="EN513" s="1387">
        <f>'TROISIEME TRI et BILAN'!K533</f>
        <v>0</v>
      </c>
      <c r="EO513" s="1613">
        <f>'TROISIEME TRI et BILAN'!L533</f>
        <v>0</v>
      </c>
      <c r="EP513" s="1613">
        <f>'TROISIEME TRI et BILAN'!M533</f>
        <v>0</v>
      </c>
      <c r="EQ513" s="1387">
        <f>'TROISIEME TRI et BILAN'!N533</f>
        <v>0</v>
      </c>
      <c r="ER513" s="1613">
        <f>'TROISIEME TRI et BILAN'!O533</f>
        <v>0</v>
      </c>
      <c r="ES513" s="1614">
        <f>'TROISIEME TRI et BILAN'!P533</f>
        <v>0</v>
      </c>
      <c r="ET513" s="1387">
        <f>'TROISIEME TRI et BILAN'!Q533</f>
        <v>0</v>
      </c>
      <c r="EU513" s="1615">
        <f>'TROISIEME TRI et BILAN'!R533</f>
        <v>0</v>
      </c>
      <c r="EV513" s="1615">
        <f>'TROISIEME TRI et BILAN'!S533</f>
        <v>0</v>
      </c>
      <c r="EW513" s="1615">
        <f>'TROISIEME TRI et BILAN'!T533</f>
        <v>0</v>
      </c>
    </row>
    <row r="514" spans="135:176" ht="38.25" customHeight="1" thickBot="1" x14ac:dyDescent="0.3">
      <c r="EE514" s="1312" t="s">
        <v>196</v>
      </c>
      <c r="EF514" s="1613">
        <f>'TROISIEME TRI et BILAN'!C534</f>
        <v>0</v>
      </c>
      <c r="EG514" s="1614">
        <f>'TROISIEME TRI et BILAN'!D534</f>
        <v>0</v>
      </c>
      <c r="EH514" s="1387">
        <f>'TROISIEME TRI et BILAN'!E534</f>
        <v>0</v>
      </c>
      <c r="EI514" s="1613">
        <f>'TROISIEME TRI et BILAN'!F534</f>
        <v>0</v>
      </c>
      <c r="EJ514" s="1613">
        <f>'TROISIEME TRI et BILAN'!G534</f>
        <v>0</v>
      </c>
      <c r="EK514" s="1387">
        <f>'TROISIEME TRI et BILAN'!H534</f>
        <v>0</v>
      </c>
      <c r="EL514" s="1613">
        <f>'TROISIEME TRI et BILAN'!I534</f>
        <v>0</v>
      </c>
      <c r="EM514" s="1614">
        <f>'TROISIEME TRI et BILAN'!J534</f>
        <v>0</v>
      </c>
      <c r="EN514" s="1387">
        <f>'TROISIEME TRI et BILAN'!K534</f>
        <v>0</v>
      </c>
      <c r="EO514" s="1613">
        <f>'TROISIEME TRI et BILAN'!L534</f>
        <v>0</v>
      </c>
      <c r="EP514" s="1613">
        <f>'TROISIEME TRI et BILAN'!M534</f>
        <v>0</v>
      </c>
      <c r="EQ514" s="1387">
        <f>'TROISIEME TRI et BILAN'!N534</f>
        <v>0</v>
      </c>
      <c r="ER514" s="1613">
        <f>'TROISIEME TRI et BILAN'!O534</f>
        <v>0</v>
      </c>
      <c r="ES514" s="1614">
        <f>'TROISIEME TRI et BILAN'!P534</f>
        <v>0</v>
      </c>
      <c r="ET514" s="1387">
        <f>'TROISIEME TRI et BILAN'!Q534</f>
        <v>0</v>
      </c>
      <c r="EU514" s="1615">
        <f>'TROISIEME TRI et BILAN'!R534</f>
        <v>0</v>
      </c>
      <c r="EV514" s="1615">
        <f>'TROISIEME TRI et BILAN'!S534</f>
        <v>0</v>
      </c>
      <c r="EW514" s="1615">
        <f>'TROISIEME TRI et BILAN'!T534</f>
        <v>0</v>
      </c>
    </row>
    <row r="515" spans="135:176" ht="38.25" customHeight="1" thickBot="1" x14ac:dyDescent="0.3">
      <c r="EE515" s="1312" t="s">
        <v>197</v>
      </c>
      <c r="EF515" s="1613">
        <f>'TROISIEME TRI et BILAN'!C535</f>
        <v>0</v>
      </c>
      <c r="EG515" s="1614">
        <f>'TROISIEME TRI et BILAN'!D535</f>
        <v>0</v>
      </c>
      <c r="EH515" s="1387">
        <f>'TROISIEME TRI et BILAN'!E535</f>
        <v>0</v>
      </c>
      <c r="EI515" s="1613">
        <f>'TROISIEME TRI et BILAN'!F535</f>
        <v>0</v>
      </c>
      <c r="EJ515" s="1613">
        <f>'TROISIEME TRI et BILAN'!G535</f>
        <v>0</v>
      </c>
      <c r="EK515" s="1387">
        <f>'TROISIEME TRI et BILAN'!H535</f>
        <v>0</v>
      </c>
      <c r="EL515" s="1613">
        <f>'TROISIEME TRI et BILAN'!I535</f>
        <v>0</v>
      </c>
      <c r="EM515" s="1614">
        <f>'TROISIEME TRI et BILAN'!J535</f>
        <v>0</v>
      </c>
      <c r="EN515" s="1387">
        <f>'TROISIEME TRI et BILAN'!K535</f>
        <v>0</v>
      </c>
      <c r="EO515" s="1613">
        <f>'TROISIEME TRI et BILAN'!L535</f>
        <v>0</v>
      </c>
      <c r="EP515" s="1613">
        <f>'TROISIEME TRI et BILAN'!M535</f>
        <v>0</v>
      </c>
      <c r="EQ515" s="1387">
        <f>'TROISIEME TRI et BILAN'!N535</f>
        <v>0</v>
      </c>
      <c r="ER515" s="1613">
        <f>'TROISIEME TRI et BILAN'!O535</f>
        <v>0</v>
      </c>
      <c r="ES515" s="1614">
        <f>'TROISIEME TRI et BILAN'!P535</f>
        <v>0</v>
      </c>
      <c r="ET515" s="1387">
        <f>'TROISIEME TRI et BILAN'!Q535</f>
        <v>0</v>
      </c>
      <c r="EU515" s="1615">
        <f>'TROISIEME TRI et BILAN'!R535</f>
        <v>0</v>
      </c>
      <c r="EV515" s="1615">
        <f>'TROISIEME TRI et BILAN'!S535</f>
        <v>0</v>
      </c>
      <c r="EW515" s="1615">
        <f>'TROISIEME TRI et BILAN'!T535</f>
        <v>0</v>
      </c>
    </row>
    <row r="516" spans="135:176" ht="38.25" customHeight="1" thickBot="1" x14ac:dyDescent="0.3">
      <c r="EE516" s="1312" t="s">
        <v>198</v>
      </c>
      <c r="EF516" s="1613">
        <f>'TROISIEME TRI et BILAN'!C536</f>
        <v>0</v>
      </c>
      <c r="EG516" s="1614">
        <f>'TROISIEME TRI et BILAN'!D536</f>
        <v>0</v>
      </c>
      <c r="EH516" s="1387">
        <f>'TROISIEME TRI et BILAN'!E536</f>
        <v>0</v>
      </c>
      <c r="EI516" s="1613">
        <f>'TROISIEME TRI et BILAN'!F536</f>
        <v>0</v>
      </c>
      <c r="EJ516" s="1613">
        <f>'TROISIEME TRI et BILAN'!G536</f>
        <v>0</v>
      </c>
      <c r="EK516" s="1387">
        <f>'TROISIEME TRI et BILAN'!H536</f>
        <v>0</v>
      </c>
      <c r="EL516" s="1613">
        <f>'TROISIEME TRI et BILAN'!I536</f>
        <v>0</v>
      </c>
      <c r="EM516" s="1614">
        <f>'TROISIEME TRI et BILAN'!J536</f>
        <v>0</v>
      </c>
      <c r="EN516" s="1387">
        <f>'TROISIEME TRI et BILAN'!K536</f>
        <v>0</v>
      </c>
      <c r="EO516" s="1613">
        <f>'TROISIEME TRI et BILAN'!L536</f>
        <v>0</v>
      </c>
      <c r="EP516" s="1613">
        <f>'TROISIEME TRI et BILAN'!M536</f>
        <v>0</v>
      </c>
      <c r="EQ516" s="1387">
        <f>'TROISIEME TRI et BILAN'!N536</f>
        <v>0</v>
      </c>
      <c r="ER516" s="1613">
        <f>'TROISIEME TRI et BILAN'!O536</f>
        <v>0</v>
      </c>
      <c r="ES516" s="1614">
        <f>'TROISIEME TRI et BILAN'!P536</f>
        <v>0</v>
      </c>
      <c r="ET516" s="1387">
        <f>'TROISIEME TRI et BILAN'!Q536</f>
        <v>0</v>
      </c>
      <c r="EU516" s="1615">
        <f>'TROISIEME TRI et BILAN'!R536</f>
        <v>0</v>
      </c>
      <c r="EV516" s="1615">
        <f>'TROISIEME TRI et BILAN'!S536</f>
        <v>0</v>
      </c>
      <c r="EW516" s="1615">
        <f>'TROISIEME TRI et BILAN'!T536</f>
        <v>0</v>
      </c>
    </row>
    <row r="517" spans="135:176" ht="38.25" customHeight="1" thickBot="1" x14ac:dyDescent="0.3">
      <c r="EE517" s="1312" t="s">
        <v>21</v>
      </c>
      <c r="EF517" s="1613">
        <f>'TROISIEME TRI et BILAN'!C537</f>
        <v>0</v>
      </c>
      <c r="EG517" s="1614">
        <f>'TROISIEME TRI et BILAN'!D537</f>
        <v>0</v>
      </c>
      <c r="EH517" s="1387">
        <f>'TROISIEME TRI et BILAN'!E537</f>
        <v>0</v>
      </c>
      <c r="EI517" s="1613">
        <f>'TROISIEME TRI et BILAN'!F537</f>
        <v>0</v>
      </c>
      <c r="EJ517" s="1613">
        <f>'TROISIEME TRI et BILAN'!G537</f>
        <v>0</v>
      </c>
      <c r="EK517" s="1387">
        <f>'TROISIEME TRI et BILAN'!H537</f>
        <v>0</v>
      </c>
      <c r="EL517" s="1613">
        <f>'TROISIEME TRI et BILAN'!I537</f>
        <v>0</v>
      </c>
      <c r="EM517" s="1614">
        <f>'TROISIEME TRI et BILAN'!J537</f>
        <v>0</v>
      </c>
      <c r="EN517" s="1387">
        <f>'TROISIEME TRI et BILAN'!K537</f>
        <v>0</v>
      </c>
      <c r="EO517" s="1613">
        <f>'TROISIEME TRI et BILAN'!L537</f>
        <v>0</v>
      </c>
      <c r="EP517" s="1613">
        <f>'TROISIEME TRI et BILAN'!M537</f>
        <v>0</v>
      </c>
      <c r="EQ517" s="1387">
        <f>'TROISIEME TRI et BILAN'!N537</f>
        <v>0</v>
      </c>
      <c r="ER517" s="1613">
        <f>'TROISIEME TRI et BILAN'!O537</f>
        <v>0</v>
      </c>
      <c r="ES517" s="1614">
        <f>'TROISIEME TRI et BILAN'!P537</f>
        <v>0</v>
      </c>
      <c r="ET517" s="1387">
        <f>'TROISIEME TRI et BILAN'!Q537</f>
        <v>0</v>
      </c>
      <c r="EU517" s="1615">
        <f>'TROISIEME TRI et BILAN'!R537</f>
        <v>0</v>
      </c>
      <c r="EV517" s="1615">
        <f>'TROISIEME TRI et BILAN'!S537</f>
        <v>0</v>
      </c>
      <c r="EW517" s="1615">
        <f>'TROISIEME TRI et BILAN'!T537</f>
        <v>0</v>
      </c>
    </row>
    <row r="518" spans="135:176" ht="38.25" customHeight="1" thickBot="1" x14ac:dyDescent="0.3">
      <c r="EE518" s="1312" t="s">
        <v>22</v>
      </c>
      <c r="EF518" s="1613">
        <f>'TROISIEME TRI et BILAN'!C538</f>
        <v>0</v>
      </c>
      <c r="EG518" s="1614">
        <f>'TROISIEME TRI et BILAN'!D538</f>
        <v>0</v>
      </c>
      <c r="EH518" s="1387">
        <f>'TROISIEME TRI et BILAN'!E538</f>
        <v>0</v>
      </c>
      <c r="EI518" s="1613">
        <f>'TROISIEME TRI et BILAN'!F538</f>
        <v>0</v>
      </c>
      <c r="EJ518" s="1613">
        <f>'TROISIEME TRI et BILAN'!G538</f>
        <v>0</v>
      </c>
      <c r="EK518" s="1387">
        <f>'TROISIEME TRI et BILAN'!H538</f>
        <v>0</v>
      </c>
      <c r="EL518" s="1613">
        <f>'TROISIEME TRI et BILAN'!I538</f>
        <v>0</v>
      </c>
      <c r="EM518" s="1614">
        <f>'TROISIEME TRI et BILAN'!J538</f>
        <v>0</v>
      </c>
      <c r="EN518" s="1387">
        <f>'TROISIEME TRI et BILAN'!K538</f>
        <v>0</v>
      </c>
      <c r="EO518" s="1613">
        <f>'TROISIEME TRI et BILAN'!L538</f>
        <v>0</v>
      </c>
      <c r="EP518" s="1613">
        <f>'TROISIEME TRI et BILAN'!M538</f>
        <v>0</v>
      </c>
      <c r="EQ518" s="1387">
        <f>'TROISIEME TRI et BILAN'!N538</f>
        <v>0</v>
      </c>
      <c r="ER518" s="1613">
        <f>'TROISIEME TRI et BILAN'!O538</f>
        <v>0</v>
      </c>
      <c r="ES518" s="1614">
        <f>'TROISIEME TRI et BILAN'!P538</f>
        <v>0</v>
      </c>
      <c r="ET518" s="1387">
        <f>'TROISIEME TRI et BILAN'!Q538</f>
        <v>0</v>
      </c>
      <c r="EU518" s="1615">
        <f>'TROISIEME TRI et BILAN'!R538</f>
        <v>0</v>
      </c>
      <c r="EV518" s="1615">
        <f>'TROISIEME TRI et BILAN'!S538</f>
        <v>0</v>
      </c>
      <c r="EW518" s="1615">
        <f>'TROISIEME TRI et BILAN'!T538</f>
        <v>0</v>
      </c>
    </row>
    <row r="519" spans="135:176" ht="38.25" customHeight="1" thickBot="1" x14ac:dyDescent="0.3">
      <c r="EE519" s="1312" t="s">
        <v>23</v>
      </c>
      <c r="EF519" s="1613">
        <f>'TROISIEME TRI et BILAN'!C539</f>
        <v>0</v>
      </c>
      <c r="EG519" s="1614">
        <f>'TROISIEME TRI et BILAN'!D539</f>
        <v>0</v>
      </c>
      <c r="EH519" s="1387">
        <f>'TROISIEME TRI et BILAN'!E539</f>
        <v>0</v>
      </c>
      <c r="EI519" s="1613">
        <f>'TROISIEME TRI et BILAN'!F539</f>
        <v>0</v>
      </c>
      <c r="EJ519" s="1613">
        <f>'TROISIEME TRI et BILAN'!G539</f>
        <v>0</v>
      </c>
      <c r="EK519" s="1387">
        <f>'TROISIEME TRI et BILAN'!H539</f>
        <v>0</v>
      </c>
      <c r="EL519" s="1613">
        <f>'TROISIEME TRI et BILAN'!I539</f>
        <v>0</v>
      </c>
      <c r="EM519" s="1614">
        <f>'TROISIEME TRI et BILAN'!J539</f>
        <v>0</v>
      </c>
      <c r="EN519" s="1387">
        <f>'TROISIEME TRI et BILAN'!K539</f>
        <v>0</v>
      </c>
      <c r="EO519" s="1613">
        <f>'TROISIEME TRI et BILAN'!L539</f>
        <v>0</v>
      </c>
      <c r="EP519" s="1613">
        <f>'TROISIEME TRI et BILAN'!M539</f>
        <v>0</v>
      </c>
      <c r="EQ519" s="1387">
        <f>'TROISIEME TRI et BILAN'!N539</f>
        <v>0</v>
      </c>
      <c r="ER519" s="1613">
        <f>'TROISIEME TRI et BILAN'!O539</f>
        <v>0</v>
      </c>
      <c r="ES519" s="1614">
        <f>'TROISIEME TRI et BILAN'!P539</f>
        <v>0</v>
      </c>
      <c r="ET519" s="1387">
        <f>'TROISIEME TRI et BILAN'!Q539</f>
        <v>0</v>
      </c>
      <c r="EU519" s="1615">
        <f>'TROISIEME TRI et BILAN'!R539</f>
        <v>0</v>
      </c>
      <c r="EV519" s="1615">
        <f>'TROISIEME TRI et BILAN'!S539</f>
        <v>0</v>
      </c>
      <c r="EW519" s="1615">
        <f>'TROISIEME TRI et BILAN'!T539</f>
        <v>0</v>
      </c>
    </row>
    <row r="520" spans="135:176" ht="60" thickBot="1" x14ac:dyDescent="0.3">
      <c r="EE520" s="1313" t="s">
        <v>199</v>
      </c>
      <c r="EF520" s="1387">
        <f>'TROISIEME TRI et BILAN'!C540</f>
        <v>0</v>
      </c>
      <c r="EG520" s="1387">
        <f>'TROISIEME TRI et BILAN'!D540</f>
        <v>0</v>
      </c>
      <c r="EH520" s="1387">
        <f>'TROISIEME TRI et BILAN'!E540</f>
        <v>0</v>
      </c>
      <c r="EI520" s="1387">
        <f>'TROISIEME TRI et BILAN'!F540</f>
        <v>0</v>
      </c>
      <c r="EJ520" s="1387">
        <f>'TROISIEME TRI et BILAN'!G540</f>
        <v>0</v>
      </c>
      <c r="EK520" s="1387">
        <f>'TROISIEME TRI et BILAN'!H540</f>
        <v>0</v>
      </c>
      <c r="EL520" s="1387">
        <f>'TROISIEME TRI et BILAN'!I540</f>
        <v>0</v>
      </c>
      <c r="EM520" s="1387">
        <f>'TROISIEME TRI et BILAN'!J540</f>
        <v>0</v>
      </c>
      <c r="EN520" s="1387">
        <f>'TROISIEME TRI et BILAN'!K540</f>
        <v>0</v>
      </c>
      <c r="EO520" s="1387">
        <f>'TROISIEME TRI et BILAN'!L540</f>
        <v>0</v>
      </c>
      <c r="EP520" s="1387">
        <f>'TROISIEME TRI et BILAN'!M540</f>
        <v>0</v>
      </c>
      <c r="EQ520" s="1387">
        <f>'TROISIEME TRI et BILAN'!N540</f>
        <v>0</v>
      </c>
      <c r="ER520" s="1387">
        <f>'TROISIEME TRI et BILAN'!O540</f>
        <v>0</v>
      </c>
      <c r="ES520" s="1387">
        <f>'TROISIEME TRI et BILAN'!P540</f>
        <v>0</v>
      </c>
      <c r="ET520" s="1387">
        <f>'TROISIEME TRI et BILAN'!Q540</f>
        <v>0</v>
      </c>
      <c r="EU520" s="1387">
        <f>'TROISIEME TRI et BILAN'!R540</f>
        <v>0</v>
      </c>
      <c r="EV520" s="1387">
        <f>'TROISIEME TRI et BILAN'!S540</f>
        <v>0</v>
      </c>
      <c r="EW520" s="1387">
        <f>'TROISIEME TRI et BILAN'!T540</f>
        <v>0</v>
      </c>
    </row>
    <row r="521" spans="135:176" ht="38.25" thickBot="1" x14ac:dyDescent="0.3">
      <c r="EE521" s="1313" t="s">
        <v>200</v>
      </c>
      <c r="EF521" s="1616">
        <f>'TROISIEME TRI et BILAN'!C541</f>
        <v>0</v>
      </c>
      <c r="EG521" s="1616">
        <f>'TROISIEME TRI et BILAN'!D541</f>
        <v>0</v>
      </c>
      <c r="EH521" s="1616">
        <f>'TROISIEME TRI et BILAN'!E541</f>
        <v>0</v>
      </c>
      <c r="EI521" s="1616">
        <f>'TROISIEME TRI et BILAN'!F541</f>
        <v>0</v>
      </c>
      <c r="EJ521" s="1616">
        <f>'TROISIEME TRI et BILAN'!G541</f>
        <v>0</v>
      </c>
      <c r="EK521" s="1387">
        <f>'TROISIEME TRI et BILAN'!H541</f>
        <v>0</v>
      </c>
      <c r="EL521" s="1616">
        <f>'TROISIEME TRI et BILAN'!I541</f>
        <v>0</v>
      </c>
      <c r="EM521" s="1616">
        <f>'TROISIEME TRI et BILAN'!J541</f>
        <v>0</v>
      </c>
      <c r="EN521" s="1387">
        <f>'TROISIEME TRI et BILAN'!K541</f>
        <v>0</v>
      </c>
      <c r="EO521" s="1616">
        <f>'TROISIEME TRI et BILAN'!L541</f>
        <v>0</v>
      </c>
      <c r="EP521" s="1616">
        <f>'TROISIEME TRI et BILAN'!M541</f>
        <v>0</v>
      </c>
      <c r="EQ521" s="1387">
        <f>'TROISIEME TRI et BILAN'!N541</f>
        <v>0</v>
      </c>
      <c r="ER521" s="1616">
        <f>'TROISIEME TRI et BILAN'!O541</f>
        <v>0</v>
      </c>
      <c r="ES521" s="1616">
        <f>'TROISIEME TRI et BILAN'!P541</f>
        <v>0</v>
      </c>
      <c r="ET521" s="1387">
        <f>'TROISIEME TRI et BILAN'!Q541</f>
        <v>0</v>
      </c>
      <c r="EU521" s="1616">
        <f>'TROISIEME TRI et BILAN'!R541</f>
        <v>0</v>
      </c>
      <c r="EV521" s="1616">
        <f>'TROISIEME TRI et BILAN'!S541</f>
        <v>0</v>
      </c>
      <c r="EW521" s="1616">
        <f>'TROISIEME TRI et BILAN'!T541</f>
        <v>0</v>
      </c>
    </row>
    <row r="522" spans="135:176" x14ac:dyDescent="0.25">
      <c r="EX522" s="666"/>
    </row>
    <row r="523" spans="135:176" ht="21" x14ac:dyDescent="0.35">
      <c r="EY523" s="699" t="s">
        <v>204</v>
      </c>
      <c r="EZ523" s="395"/>
      <c r="FS523" s="680">
        <v>15</v>
      </c>
      <c r="FT523" s="680"/>
    </row>
    <row r="524" spans="135:176" ht="21.75" thickBot="1" x14ac:dyDescent="0.4">
      <c r="EY524" s="765" t="s">
        <v>1071</v>
      </c>
      <c r="EZ524" s="395"/>
    </row>
    <row r="525" spans="135:176" ht="45.75" customHeight="1" thickBot="1" x14ac:dyDescent="0.3">
      <c r="EY525" s="2438" t="s">
        <v>32</v>
      </c>
      <c r="EZ525" s="2434" t="s">
        <v>207</v>
      </c>
      <c r="FA525" s="2391" t="s">
        <v>208</v>
      </c>
      <c r="FB525" s="2392"/>
      <c r="FC525" s="2393"/>
      <c r="FD525" s="2391" t="s">
        <v>209</v>
      </c>
      <c r="FE525" s="2392"/>
      <c r="FF525" s="2392"/>
      <c r="FG525" s="2393"/>
      <c r="FH525" s="2391" t="s">
        <v>1072</v>
      </c>
      <c r="FI525" s="2392"/>
      <c r="FJ525" s="2392"/>
      <c r="FK525" s="2393"/>
      <c r="FL525" s="2391" t="s">
        <v>1073</v>
      </c>
      <c r="FM525" s="2392"/>
      <c r="FN525" s="2392"/>
      <c r="FO525" s="2393"/>
      <c r="FP525" s="2434" t="s">
        <v>212</v>
      </c>
      <c r="FQ525" s="2436" t="s">
        <v>213</v>
      </c>
      <c r="FR525" s="2436"/>
      <c r="FS525" s="2437"/>
    </row>
    <row r="526" spans="135:176" ht="96" customHeight="1" thickBot="1" x14ac:dyDescent="0.3">
      <c r="EY526" s="2439"/>
      <c r="EZ526" s="2435"/>
      <c r="FA526" s="1340" t="s">
        <v>214</v>
      </c>
      <c r="FB526" s="1340" t="s">
        <v>215</v>
      </c>
      <c r="FC526" s="1340" t="s">
        <v>0</v>
      </c>
      <c r="FD526" s="1340" t="s">
        <v>214</v>
      </c>
      <c r="FE526" s="1340" t="s">
        <v>215</v>
      </c>
      <c r="FF526" s="1340" t="s">
        <v>0</v>
      </c>
      <c r="FG526" s="1340" t="s">
        <v>216</v>
      </c>
      <c r="FH526" s="1340" t="s">
        <v>214</v>
      </c>
      <c r="FI526" s="1340" t="s">
        <v>215</v>
      </c>
      <c r="FJ526" s="1340" t="s">
        <v>0</v>
      </c>
      <c r="FK526" s="1340" t="s">
        <v>217</v>
      </c>
      <c r="FL526" s="1340" t="s">
        <v>214</v>
      </c>
      <c r="FM526" s="1340" t="s">
        <v>215</v>
      </c>
      <c r="FN526" s="1340" t="s">
        <v>0</v>
      </c>
      <c r="FO526" s="1341" t="s">
        <v>218</v>
      </c>
      <c r="FP526" s="2435"/>
      <c r="FQ526" s="1340" t="s">
        <v>214</v>
      </c>
      <c r="FR526" s="1340" t="s">
        <v>215</v>
      </c>
      <c r="FS526" s="1342" t="s">
        <v>0</v>
      </c>
    </row>
    <row r="527" spans="135:176" ht="21.75" thickBot="1" x14ac:dyDescent="0.3">
      <c r="EY527" s="1329" t="s">
        <v>1074</v>
      </c>
      <c r="EZ527" s="1358">
        <f>'TROISIEME TRI et BILAN'!C552</f>
        <v>0</v>
      </c>
      <c r="FA527" s="1358">
        <f>'TROISIEME TRI et BILAN'!D552</f>
        <v>0</v>
      </c>
      <c r="FB527" s="1358">
        <f>'TROISIEME TRI et BILAN'!E552</f>
        <v>0</v>
      </c>
      <c r="FC527" s="1330">
        <f>'TROISIEME TRI et BILAN'!F552</f>
        <v>0</v>
      </c>
      <c r="FD527" s="1333">
        <f>'TROISIEME TRI et BILAN'!G552</f>
        <v>0</v>
      </c>
      <c r="FE527" s="1359">
        <f>'TROISIEME TRI et BILAN'!H552</f>
        <v>0</v>
      </c>
      <c r="FF527" s="1331">
        <f>'TROISIEME TRI et BILAN'!I552</f>
        <v>0</v>
      </c>
      <c r="FG527" s="1360" t="e">
        <f>'TROISIEME TRI et BILAN'!J552</f>
        <v>#DIV/0!</v>
      </c>
      <c r="FH527" s="1361">
        <f>'TROISIEME TRI et BILAN'!K552</f>
        <v>0</v>
      </c>
      <c r="FI527" s="1361">
        <f>'TROISIEME TRI et BILAN'!L552</f>
        <v>0</v>
      </c>
      <c r="FJ527" s="1332">
        <f>'TROISIEME TRI et BILAN'!M552</f>
        <v>0</v>
      </c>
      <c r="FK527" s="1360" t="e">
        <f>'TROISIEME TRI et BILAN'!N552</f>
        <v>#DIV/0!</v>
      </c>
      <c r="FL527" s="1358">
        <f>'TROISIEME TRI et BILAN'!O552</f>
        <v>0</v>
      </c>
      <c r="FM527" s="1358">
        <f>'TROISIEME TRI et BILAN'!P552</f>
        <v>0</v>
      </c>
      <c r="FN527" s="1331">
        <f>'TROISIEME TRI et BILAN'!Q552</f>
        <v>0</v>
      </c>
      <c r="FO527" s="1360" t="e">
        <f>'TROISIEME TRI et BILAN'!R552</f>
        <v>#DIV/0!</v>
      </c>
      <c r="FP527" s="1333">
        <f>'TROISIEME TRI et BILAN'!S552</f>
        <v>0</v>
      </c>
      <c r="FQ527" s="1362">
        <f>'TROISIEME TRI et BILAN'!T552</f>
        <v>0</v>
      </c>
      <c r="FR527" s="1362">
        <f>'TROISIEME TRI et BILAN'!U552</f>
        <v>0</v>
      </c>
      <c r="FS527" s="1330">
        <f>'TROISIEME TRI et BILAN'!V552</f>
        <v>0</v>
      </c>
    </row>
    <row r="528" spans="135:176" ht="39" customHeight="1" thickBot="1" x14ac:dyDescent="0.3">
      <c r="EY528" s="1329" t="s">
        <v>1075</v>
      </c>
      <c r="EZ528" s="1358">
        <f>'TROISIEME TRI et BILAN'!C553</f>
        <v>0</v>
      </c>
      <c r="FA528" s="1358">
        <f>'TROISIEME TRI et BILAN'!D553</f>
        <v>0</v>
      </c>
      <c r="FB528" s="1358">
        <f>'TROISIEME TRI et BILAN'!E553</f>
        <v>0</v>
      </c>
      <c r="FC528" s="1330">
        <f>'TROISIEME TRI et BILAN'!F553</f>
        <v>0</v>
      </c>
      <c r="FD528" s="1333">
        <f>'TROISIEME TRI et BILAN'!G553</f>
        <v>0</v>
      </c>
      <c r="FE528" s="1359">
        <f>'TROISIEME TRI et BILAN'!H553</f>
        <v>0</v>
      </c>
      <c r="FF528" s="1331">
        <f>'TROISIEME TRI et BILAN'!I553</f>
        <v>0</v>
      </c>
      <c r="FG528" s="1363" t="e">
        <f>'TROISIEME TRI et BILAN'!J553</f>
        <v>#DIV/0!</v>
      </c>
      <c r="FH528" s="1361">
        <f>'TROISIEME TRI et BILAN'!K553</f>
        <v>0</v>
      </c>
      <c r="FI528" s="1361">
        <f>'TROISIEME TRI et BILAN'!L553</f>
        <v>0</v>
      </c>
      <c r="FJ528" s="1334">
        <f>'TROISIEME TRI et BILAN'!M553</f>
        <v>0</v>
      </c>
      <c r="FK528" s="1363" t="e">
        <f>'TROISIEME TRI et BILAN'!N553</f>
        <v>#DIV/0!</v>
      </c>
      <c r="FL528" s="1358">
        <f>'TROISIEME TRI et BILAN'!O553</f>
        <v>0</v>
      </c>
      <c r="FM528" s="1358">
        <f>'TROISIEME TRI et BILAN'!P553</f>
        <v>0</v>
      </c>
      <c r="FN528" s="1335">
        <f>'TROISIEME TRI et BILAN'!Q553</f>
        <v>0</v>
      </c>
      <c r="FO528" s="1363" t="e">
        <f>'TROISIEME TRI et BILAN'!R553</f>
        <v>#DIV/0!</v>
      </c>
      <c r="FP528" s="1333">
        <f>'TROISIEME TRI et BILAN'!S553</f>
        <v>0</v>
      </c>
      <c r="FQ528" s="1364">
        <f>'TROISIEME TRI et BILAN'!T553</f>
        <v>0</v>
      </c>
      <c r="FR528" s="1364">
        <f>'TROISIEME TRI et BILAN'!U553</f>
        <v>0</v>
      </c>
      <c r="FS528" s="1330">
        <f>'TROISIEME TRI et BILAN'!V553</f>
        <v>0</v>
      </c>
    </row>
    <row r="529" spans="155:192" ht="39" customHeight="1" thickBot="1" x14ac:dyDescent="0.3">
      <c r="EY529" s="1329" t="s">
        <v>1076</v>
      </c>
      <c r="EZ529" s="1358">
        <f>'TROISIEME TRI et BILAN'!C554</f>
        <v>0</v>
      </c>
      <c r="FA529" s="1358">
        <f>'TROISIEME TRI et BILAN'!D554</f>
        <v>0</v>
      </c>
      <c r="FB529" s="1358">
        <f>'TROISIEME TRI et BILAN'!E554</f>
        <v>0</v>
      </c>
      <c r="FC529" s="1330">
        <f>'TROISIEME TRI et BILAN'!F554</f>
        <v>0</v>
      </c>
      <c r="FD529" s="1333">
        <f>'TROISIEME TRI et BILAN'!G554</f>
        <v>0</v>
      </c>
      <c r="FE529" s="1359">
        <f>'TROISIEME TRI et BILAN'!H554</f>
        <v>0</v>
      </c>
      <c r="FF529" s="1331">
        <f>'TROISIEME TRI et BILAN'!I554</f>
        <v>0</v>
      </c>
      <c r="FG529" s="1363" t="e">
        <f>'TROISIEME TRI et BILAN'!J554</f>
        <v>#DIV/0!</v>
      </c>
      <c r="FH529" s="1361">
        <f>'TROISIEME TRI et BILAN'!K554</f>
        <v>0</v>
      </c>
      <c r="FI529" s="1361">
        <f>'TROISIEME TRI et BILAN'!L554</f>
        <v>0</v>
      </c>
      <c r="FJ529" s="1334">
        <f>'TROISIEME TRI et BILAN'!M554</f>
        <v>0</v>
      </c>
      <c r="FK529" s="1363" t="e">
        <f>'TROISIEME TRI et BILAN'!N554</f>
        <v>#DIV/0!</v>
      </c>
      <c r="FL529" s="1358">
        <f>'TROISIEME TRI et BILAN'!O554</f>
        <v>0</v>
      </c>
      <c r="FM529" s="1358">
        <f>'TROISIEME TRI et BILAN'!P554</f>
        <v>0</v>
      </c>
      <c r="FN529" s="1335">
        <f>'TROISIEME TRI et BILAN'!Q554</f>
        <v>0</v>
      </c>
      <c r="FO529" s="1363" t="e">
        <f>'TROISIEME TRI et BILAN'!R554</f>
        <v>#DIV/0!</v>
      </c>
      <c r="FP529" s="1333">
        <f>'TROISIEME TRI et BILAN'!S554</f>
        <v>0</v>
      </c>
      <c r="FQ529" s="1364">
        <f>'TROISIEME TRI et BILAN'!T554</f>
        <v>0</v>
      </c>
      <c r="FR529" s="1364">
        <f>'TROISIEME TRI et BILAN'!U554</f>
        <v>0</v>
      </c>
      <c r="FS529" s="1330">
        <f>'TROISIEME TRI et BILAN'!V554</f>
        <v>0</v>
      </c>
    </row>
    <row r="530" spans="155:192" ht="39" customHeight="1" thickBot="1" x14ac:dyDescent="0.3">
      <c r="EY530" s="1329" t="s">
        <v>1077</v>
      </c>
      <c r="EZ530" s="1358">
        <f>'TROISIEME TRI et BILAN'!C555</f>
        <v>0</v>
      </c>
      <c r="FA530" s="1358">
        <f>'TROISIEME TRI et BILAN'!D555</f>
        <v>0</v>
      </c>
      <c r="FB530" s="1358">
        <f>'TROISIEME TRI et BILAN'!E555</f>
        <v>0</v>
      </c>
      <c r="FC530" s="1330">
        <f>'TROISIEME TRI et BILAN'!F555</f>
        <v>0</v>
      </c>
      <c r="FD530" s="1333">
        <f>'TROISIEME TRI et BILAN'!G555</f>
        <v>0</v>
      </c>
      <c r="FE530" s="1359">
        <f>'TROISIEME TRI et BILAN'!H555</f>
        <v>0</v>
      </c>
      <c r="FF530" s="1331">
        <f>'TROISIEME TRI et BILAN'!I555</f>
        <v>0</v>
      </c>
      <c r="FG530" s="1363" t="e">
        <f>'TROISIEME TRI et BILAN'!J555</f>
        <v>#DIV/0!</v>
      </c>
      <c r="FH530" s="1361">
        <f>'TROISIEME TRI et BILAN'!K555</f>
        <v>0</v>
      </c>
      <c r="FI530" s="1361">
        <f>'TROISIEME TRI et BILAN'!L555</f>
        <v>0</v>
      </c>
      <c r="FJ530" s="1334">
        <f>'TROISIEME TRI et BILAN'!M555</f>
        <v>0</v>
      </c>
      <c r="FK530" s="1363" t="e">
        <f>'TROISIEME TRI et BILAN'!N555</f>
        <v>#DIV/0!</v>
      </c>
      <c r="FL530" s="1358">
        <f>'TROISIEME TRI et BILAN'!O555</f>
        <v>0</v>
      </c>
      <c r="FM530" s="1358">
        <f>'TROISIEME TRI et BILAN'!P555</f>
        <v>0</v>
      </c>
      <c r="FN530" s="1335">
        <f>'TROISIEME TRI et BILAN'!Q555</f>
        <v>0</v>
      </c>
      <c r="FO530" s="1363" t="e">
        <f>'TROISIEME TRI et BILAN'!R555</f>
        <v>#DIV/0!</v>
      </c>
      <c r="FP530" s="1336">
        <f>'TROISIEME TRI et BILAN'!S555</f>
        <v>0</v>
      </c>
      <c r="FQ530" s="1364">
        <f>'TROISIEME TRI et BILAN'!T555</f>
        <v>0</v>
      </c>
      <c r="FR530" s="1364">
        <f>'TROISIEME TRI et BILAN'!U555</f>
        <v>0</v>
      </c>
      <c r="FS530" s="1330">
        <f>'TROISIEME TRI et BILAN'!V555</f>
        <v>0</v>
      </c>
    </row>
    <row r="531" spans="155:192" ht="39" customHeight="1" thickBot="1" x14ac:dyDescent="0.3">
      <c r="EY531" s="1329" t="s">
        <v>1078</v>
      </c>
      <c r="EZ531" s="1343">
        <f>'TROISIEME TRI et BILAN'!C556</f>
        <v>0</v>
      </c>
      <c r="FA531" s="1343">
        <f>'TROISIEME TRI et BILAN'!D556</f>
        <v>0</v>
      </c>
      <c r="FB531" s="1344">
        <f>'TROISIEME TRI et BILAN'!E556</f>
        <v>0</v>
      </c>
      <c r="FC531" s="1343">
        <f>'TROISIEME TRI et BILAN'!F556</f>
        <v>0</v>
      </c>
      <c r="FD531" s="1344">
        <f>'TROISIEME TRI et BILAN'!G556</f>
        <v>0</v>
      </c>
      <c r="FE531" s="1344">
        <f>'TROISIEME TRI et BILAN'!H556</f>
        <v>0</v>
      </c>
      <c r="FF531" s="1345">
        <f>'TROISIEME TRI et BILAN'!I556</f>
        <v>0</v>
      </c>
      <c r="FG531" s="1346" t="e">
        <f>'TROISIEME TRI et BILAN'!J556</f>
        <v>#DIV/0!</v>
      </c>
      <c r="FH531" s="1347">
        <f>'TROISIEME TRI et BILAN'!K556</f>
        <v>0</v>
      </c>
      <c r="FI531" s="1348">
        <f>'TROISIEME TRI et BILAN'!L556</f>
        <v>0</v>
      </c>
      <c r="FJ531" s="1349">
        <f>'TROISIEME TRI et BILAN'!M556</f>
        <v>0</v>
      </c>
      <c r="FK531" s="1346" t="e">
        <f>'TROISIEME TRI et BILAN'!N556</f>
        <v>#DIV/0!</v>
      </c>
      <c r="FL531" s="1350">
        <f>'TROISIEME TRI et BILAN'!O556</f>
        <v>0</v>
      </c>
      <c r="FM531" s="1351">
        <f>'TROISIEME TRI et BILAN'!P556</f>
        <v>0</v>
      </c>
      <c r="FN531" s="1345">
        <f>'TROISIEME TRI et BILAN'!Q556</f>
        <v>0</v>
      </c>
      <c r="FO531" s="1346" t="e">
        <f>'TROISIEME TRI et BILAN'!R556</f>
        <v>#DIV/0!</v>
      </c>
      <c r="FP531" s="1351">
        <f>'TROISIEME TRI et BILAN'!S556</f>
        <v>0</v>
      </c>
      <c r="FQ531" s="1344">
        <f>'TROISIEME TRI et BILAN'!T556</f>
        <v>0</v>
      </c>
      <c r="FR531" s="1343">
        <f>'TROISIEME TRI et BILAN'!U556</f>
        <v>0</v>
      </c>
      <c r="FS531" s="1343">
        <f>'TROISIEME TRI et BILAN'!V556</f>
        <v>0</v>
      </c>
    </row>
    <row r="532" spans="155:192" ht="39" customHeight="1" thickBot="1" x14ac:dyDescent="0.3">
      <c r="EY532" s="1329" t="s">
        <v>1079</v>
      </c>
      <c r="EZ532" s="1358">
        <f>'TROISIEME TRI et BILAN'!C557</f>
        <v>0</v>
      </c>
      <c r="FA532" s="1365">
        <f>'TROISIEME TRI et BILAN'!D557</f>
        <v>0</v>
      </c>
      <c r="FB532" s="1366">
        <f>'TROISIEME TRI et BILAN'!E557</f>
        <v>0</v>
      </c>
      <c r="FC532" s="1337">
        <f>'TROISIEME TRI et BILAN'!F557</f>
        <v>0</v>
      </c>
      <c r="FD532" s="1367">
        <f>'TROISIEME TRI et BILAN'!G557</f>
        <v>0</v>
      </c>
      <c r="FE532" s="1367">
        <f>'TROISIEME TRI et BILAN'!H557</f>
        <v>0</v>
      </c>
      <c r="FF532" s="1331">
        <f>'TROISIEME TRI et BILAN'!I557</f>
        <v>0</v>
      </c>
      <c r="FG532" s="1363" t="e">
        <f>'TROISIEME TRI et BILAN'!J557</f>
        <v>#DIV/0!</v>
      </c>
      <c r="FH532" s="1368">
        <f>'TROISIEME TRI et BILAN'!K557</f>
        <v>0</v>
      </c>
      <c r="FI532" s="1368">
        <f>'TROISIEME TRI et BILAN'!L557</f>
        <v>0</v>
      </c>
      <c r="FJ532" s="1334">
        <f>'TROISIEME TRI et BILAN'!M557</f>
        <v>0</v>
      </c>
      <c r="FK532" s="1363" t="e">
        <f>'TROISIEME TRI et BILAN'!N557</f>
        <v>#DIV/0!</v>
      </c>
      <c r="FL532" s="1369">
        <f>'TROISIEME TRI et BILAN'!O557</f>
        <v>0</v>
      </c>
      <c r="FM532" s="1369">
        <f>'TROISIEME TRI et BILAN'!P557</f>
        <v>0</v>
      </c>
      <c r="FN532" s="1335">
        <f>'TROISIEME TRI et BILAN'!Q557</f>
        <v>0</v>
      </c>
      <c r="FO532" s="1363" t="e">
        <f>'TROISIEME TRI et BILAN'!R557</f>
        <v>#DIV/0!</v>
      </c>
      <c r="FP532" s="1333">
        <f>'TROISIEME TRI et BILAN'!S557</f>
        <v>0</v>
      </c>
      <c r="FQ532" s="1370">
        <f>'TROISIEME TRI et BILAN'!T557</f>
        <v>0</v>
      </c>
      <c r="FR532" s="1371">
        <f>'TROISIEME TRI et BILAN'!U557</f>
        <v>0</v>
      </c>
      <c r="FS532" s="1339">
        <f>'TROISIEME TRI et BILAN'!V557</f>
        <v>0</v>
      </c>
    </row>
    <row r="533" spans="155:192" ht="39" customHeight="1" thickBot="1" x14ac:dyDescent="0.3">
      <c r="EY533" s="1329" t="s">
        <v>1080</v>
      </c>
      <c r="EZ533" s="1358">
        <f>'TROISIEME TRI et BILAN'!C558</f>
        <v>0</v>
      </c>
      <c r="FA533" s="1358">
        <f>'TROISIEME TRI et BILAN'!D558</f>
        <v>0</v>
      </c>
      <c r="FB533" s="1358">
        <f>'TROISIEME TRI et BILAN'!E558</f>
        <v>0</v>
      </c>
      <c r="FC533" s="1330">
        <f>'TROISIEME TRI et BILAN'!F558</f>
        <v>0</v>
      </c>
      <c r="FD533" s="1333">
        <f>'TROISIEME TRI et BILAN'!G558</f>
        <v>0</v>
      </c>
      <c r="FE533" s="1359">
        <f>'TROISIEME TRI et BILAN'!H558</f>
        <v>0</v>
      </c>
      <c r="FF533" s="1331">
        <f>'TROISIEME TRI et BILAN'!I558</f>
        <v>0</v>
      </c>
      <c r="FG533" s="1363" t="e">
        <f>'TROISIEME TRI et BILAN'!J558</f>
        <v>#DIV/0!</v>
      </c>
      <c r="FH533" s="1368">
        <f>'TROISIEME TRI et BILAN'!K558</f>
        <v>0</v>
      </c>
      <c r="FI533" s="1368">
        <f>'TROISIEME TRI et BILAN'!L558</f>
        <v>0</v>
      </c>
      <c r="FJ533" s="1334">
        <f>'TROISIEME TRI et BILAN'!M558</f>
        <v>0</v>
      </c>
      <c r="FK533" s="1363" t="e">
        <f>'TROISIEME TRI et BILAN'!N558</f>
        <v>#DIV/0!</v>
      </c>
      <c r="FL533" s="1369">
        <f>'TROISIEME TRI et BILAN'!O558</f>
        <v>0</v>
      </c>
      <c r="FM533" s="1369">
        <f>'TROISIEME TRI et BILAN'!P558</f>
        <v>0</v>
      </c>
      <c r="FN533" s="1335">
        <f>'TROISIEME TRI et BILAN'!Q558</f>
        <v>0</v>
      </c>
      <c r="FO533" s="1363" t="e">
        <f>'TROISIEME TRI et BILAN'!R558</f>
        <v>#DIV/0!</v>
      </c>
      <c r="FP533" s="1333">
        <f>'TROISIEME TRI et BILAN'!S558</f>
        <v>0</v>
      </c>
      <c r="FQ533" s="1370">
        <f>'TROISIEME TRI et BILAN'!T558</f>
        <v>0</v>
      </c>
      <c r="FR533" s="1371">
        <f>'TROISIEME TRI et BILAN'!U558</f>
        <v>0</v>
      </c>
      <c r="FS533" s="1339">
        <f>'TROISIEME TRI et BILAN'!V558</f>
        <v>0</v>
      </c>
    </row>
    <row r="534" spans="155:192" ht="39" customHeight="1" thickBot="1" x14ac:dyDescent="0.3">
      <c r="EY534" s="1329" t="s">
        <v>226</v>
      </c>
      <c r="EZ534" s="1358">
        <f>'TROISIEME TRI et BILAN'!C559</f>
        <v>0</v>
      </c>
      <c r="FA534" s="1358">
        <f>'TROISIEME TRI et BILAN'!D559</f>
        <v>0</v>
      </c>
      <c r="FB534" s="1358">
        <f>'TROISIEME TRI et BILAN'!E559</f>
        <v>0</v>
      </c>
      <c r="FC534" s="1330">
        <f>'TROISIEME TRI et BILAN'!F559</f>
        <v>0</v>
      </c>
      <c r="FD534" s="1333">
        <f>'TROISIEME TRI et BILAN'!G559</f>
        <v>0</v>
      </c>
      <c r="FE534" s="1359">
        <f>'TROISIEME TRI et BILAN'!H559</f>
        <v>0</v>
      </c>
      <c r="FF534" s="1331">
        <f>'TROISIEME TRI et BILAN'!I559</f>
        <v>0</v>
      </c>
      <c r="FG534" s="1363" t="e">
        <f>'TROISIEME TRI et BILAN'!J559</f>
        <v>#DIV/0!</v>
      </c>
      <c r="FH534" s="1368">
        <f>'TROISIEME TRI et BILAN'!K559</f>
        <v>0</v>
      </c>
      <c r="FI534" s="1368">
        <f>'TROISIEME TRI et BILAN'!L559</f>
        <v>0</v>
      </c>
      <c r="FJ534" s="1334">
        <f>'TROISIEME TRI et BILAN'!M559</f>
        <v>0</v>
      </c>
      <c r="FK534" s="1363" t="e">
        <f>'TROISIEME TRI et BILAN'!N559</f>
        <v>#DIV/0!</v>
      </c>
      <c r="FL534" s="1369">
        <f>'TROISIEME TRI et BILAN'!O559</f>
        <v>0</v>
      </c>
      <c r="FM534" s="1369">
        <f>'TROISIEME TRI et BILAN'!P559</f>
        <v>0</v>
      </c>
      <c r="FN534" s="1335">
        <f>'TROISIEME TRI et BILAN'!Q559</f>
        <v>0</v>
      </c>
      <c r="FO534" s="1363" t="e">
        <f>'TROISIEME TRI et BILAN'!R559</f>
        <v>#DIV/0!</v>
      </c>
      <c r="FP534" s="1333">
        <f>'TROISIEME TRI et BILAN'!S559</f>
        <v>0</v>
      </c>
      <c r="FQ534" s="1370">
        <f>'TROISIEME TRI et BILAN'!T559</f>
        <v>0</v>
      </c>
      <c r="FR534" s="1371">
        <f>'TROISIEME TRI et BILAN'!U559</f>
        <v>0</v>
      </c>
      <c r="FS534" s="1339">
        <f>'TROISIEME TRI et BILAN'!V559</f>
        <v>0</v>
      </c>
    </row>
    <row r="535" spans="155:192" ht="39" customHeight="1" thickBot="1" x14ac:dyDescent="0.3">
      <c r="EY535" s="1329" t="s">
        <v>227</v>
      </c>
      <c r="EZ535" s="1358">
        <f>'TROISIEME TRI et BILAN'!C560</f>
        <v>0</v>
      </c>
      <c r="FA535" s="1358">
        <f>'TROISIEME TRI et BILAN'!D560</f>
        <v>0</v>
      </c>
      <c r="FB535" s="1358">
        <f>'TROISIEME TRI et BILAN'!E560</f>
        <v>0</v>
      </c>
      <c r="FC535" s="1330">
        <f>'TROISIEME TRI et BILAN'!F560</f>
        <v>0</v>
      </c>
      <c r="FD535" s="1333">
        <f>'TROISIEME TRI et BILAN'!G560</f>
        <v>0</v>
      </c>
      <c r="FE535" s="1359">
        <f>'TROISIEME TRI et BILAN'!H560</f>
        <v>0</v>
      </c>
      <c r="FF535" s="1331">
        <f>'TROISIEME TRI et BILAN'!I560</f>
        <v>0</v>
      </c>
      <c r="FG535" s="1363" t="e">
        <f>'TROISIEME TRI et BILAN'!J560</f>
        <v>#DIV/0!</v>
      </c>
      <c r="FH535" s="1368">
        <f>'TROISIEME TRI et BILAN'!K560</f>
        <v>0</v>
      </c>
      <c r="FI535" s="1368">
        <f>'TROISIEME TRI et BILAN'!L560</f>
        <v>0</v>
      </c>
      <c r="FJ535" s="1334">
        <f>'TROISIEME TRI et BILAN'!M560</f>
        <v>0</v>
      </c>
      <c r="FK535" s="1363" t="e">
        <f>'TROISIEME TRI et BILAN'!N560</f>
        <v>#DIV/0!</v>
      </c>
      <c r="FL535" s="1369">
        <f>'TROISIEME TRI et BILAN'!O560</f>
        <v>0</v>
      </c>
      <c r="FM535" s="1369">
        <f>'TROISIEME TRI et BILAN'!P560</f>
        <v>0</v>
      </c>
      <c r="FN535" s="1335">
        <f>'TROISIEME TRI et BILAN'!Q560</f>
        <v>0</v>
      </c>
      <c r="FO535" s="1363" t="e">
        <f>'TROISIEME TRI et BILAN'!R560</f>
        <v>#DIV/0!</v>
      </c>
      <c r="FP535" s="1333">
        <f>'TROISIEME TRI et BILAN'!S560</f>
        <v>0</v>
      </c>
      <c r="FQ535" s="1370">
        <f>'TROISIEME TRI et BILAN'!T560</f>
        <v>0</v>
      </c>
      <c r="FR535" s="1371">
        <f>'TROISIEME TRI et BILAN'!U560</f>
        <v>0</v>
      </c>
      <c r="FS535" s="1339">
        <f>'TROISIEME TRI et BILAN'!V560</f>
        <v>0</v>
      </c>
    </row>
    <row r="536" spans="155:192" ht="39" customHeight="1" thickBot="1" x14ac:dyDescent="0.3">
      <c r="EY536" s="1329" t="s">
        <v>228</v>
      </c>
      <c r="EZ536" s="1358">
        <f>'TROISIEME TRI et BILAN'!C561</f>
        <v>0</v>
      </c>
      <c r="FA536" s="1358">
        <f>'TROISIEME TRI et BILAN'!D561</f>
        <v>0</v>
      </c>
      <c r="FB536" s="1358">
        <f>'TROISIEME TRI et BILAN'!E561</f>
        <v>0</v>
      </c>
      <c r="FC536" s="1330">
        <f>'TROISIEME TRI et BILAN'!F561</f>
        <v>0</v>
      </c>
      <c r="FD536" s="1333">
        <f>'TROISIEME TRI et BILAN'!G561</f>
        <v>0</v>
      </c>
      <c r="FE536" s="1359">
        <f>'TROISIEME TRI et BILAN'!H561</f>
        <v>0</v>
      </c>
      <c r="FF536" s="1331">
        <f>'TROISIEME TRI et BILAN'!I561</f>
        <v>0</v>
      </c>
      <c r="FG536" s="1363" t="e">
        <f>'TROISIEME TRI et BILAN'!J561</f>
        <v>#DIV/0!</v>
      </c>
      <c r="FH536" s="1368">
        <f>'TROISIEME TRI et BILAN'!K561</f>
        <v>0</v>
      </c>
      <c r="FI536" s="1368">
        <f>'TROISIEME TRI et BILAN'!L561</f>
        <v>0</v>
      </c>
      <c r="FJ536" s="1334">
        <f>'TROISIEME TRI et BILAN'!M561</f>
        <v>0</v>
      </c>
      <c r="FK536" s="1363" t="e">
        <f>'TROISIEME TRI et BILAN'!N561</f>
        <v>#DIV/0!</v>
      </c>
      <c r="FL536" s="1369">
        <f>'TROISIEME TRI et BILAN'!O561</f>
        <v>0</v>
      </c>
      <c r="FM536" s="1369">
        <f>'TROISIEME TRI et BILAN'!P561</f>
        <v>0</v>
      </c>
      <c r="FN536" s="1335">
        <f>'TROISIEME TRI et BILAN'!Q561</f>
        <v>0</v>
      </c>
      <c r="FO536" s="1363" t="e">
        <f>'TROISIEME TRI et BILAN'!R561</f>
        <v>#DIV/0!</v>
      </c>
      <c r="FP536" s="1333">
        <f>'TROISIEME TRI et BILAN'!S561</f>
        <v>0</v>
      </c>
      <c r="FQ536" s="1370">
        <f>'TROISIEME TRI et BILAN'!T561</f>
        <v>0</v>
      </c>
      <c r="FR536" s="1371">
        <f>'TROISIEME TRI et BILAN'!U561</f>
        <v>0</v>
      </c>
      <c r="FS536" s="1339">
        <f>'TROISIEME TRI et BILAN'!V561</f>
        <v>0</v>
      </c>
    </row>
    <row r="537" spans="155:192" ht="39" customHeight="1" thickBot="1" x14ac:dyDescent="0.3">
      <c r="EY537" s="1329" t="s">
        <v>229</v>
      </c>
      <c r="EZ537" s="1358">
        <f>'TROISIEME TRI et BILAN'!C562</f>
        <v>0</v>
      </c>
      <c r="FA537" s="1358">
        <f>'TROISIEME TRI et BILAN'!D562</f>
        <v>0</v>
      </c>
      <c r="FB537" s="1358">
        <f>'TROISIEME TRI et BILAN'!E562</f>
        <v>0</v>
      </c>
      <c r="FC537" s="1330">
        <f>'TROISIEME TRI et BILAN'!F562</f>
        <v>0</v>
      </c>
      <c r="FD537" s="1333">
        <f>'TROISIEME TRI et BILAN'!G562</f>
        <v>0</v>
      </c>
      <c r="FE537" s="1359">
        <f>'TROISIEME TRI et BILAN'!H562</f>
        <v>0</v>
      </c>
      <c r="FF537" s="1331">
        <f>'TROISIEME TRI et BILAN'!I562</f>
        <v>0</v>
      </c>
      <c r="FG537" s="1363" t="e">
        <f>'TROISIEME TRI et BILAN'!J562</f>
        <v>#DIV/0!</v>
      </c>
      <c r="FH537" s="1368">
        <f>'TROISIEME TRI et BILAN'!K562</f>
        <v>0</v>
      </c>
      <c r="FI537" s="1368">
        <f>'TROISIEME TRI et BILAN'!L562</f>
        <v>0</v>
      </c>
      <c r="FJ537" s="1334">
        <f>'TROISIEME TRI et BILAN'!M562</f>
        <v>0</v>
      </c>
      <c r="FK537" s="1363" t="e">
        <f>'TROISIEME TRI et BILAN'!N562</f>
        <v>#DIV/0!</v>
      </c>
      <c r="FL537" s="1369">
        <f>'TROISIEME TRI et BILAN'!O562</f>
        <v>0</v>
      </c>
      <c r="FM537" s="1369">
        <f>'TROISIEME TRI et BILAN'!P562</f>
        <v>0</v>
      </c>
      <c r="FN537" s="1335">
        <f>'TROISIEME TRI et BILAN'!Q562</f>
        <v>0</v>
      </c>
      <c r="FO537" s="1363" t="e">
        <f>'TROISIEME TRI et BILAN'!R562</f>
        <v>#DIV/0!</v>
      </c>
      <c r="FP537" s="1333">
        <f>'TROISIEME TRI et BILAN'!S562</f>
        <v>0</v>
      </c>
      <c r="FQ537" s="1372">
        <f>'TROISIEME TRI et BILAN'!T562</f>
        <v>0</v>
      </c>
      <c r="FR537" s="1372">
        <f>'TROISIEME TRI et BILAN'!U562</f>
        <v>0</v>
      </c>
      <c r="FS537" s="1338">
        <f>'TROISIEME TRI et BILAN'!V562</f>
        <v>0</v>
      </c>
    </row>
    <row r="538" spans="155:192" ht="39" customHeight="1" thickBot="1" x14ac:dyDescent="0.3">
      <c r="EY538" s="1329" t="s">
        <v>230</v>
      </c>
      <c r="EZ538" s="1358">
        <f>'TROISIEME TRI et BILAN'!C563</f>
        <v>0</v>
      </c>
      <c r="FA538" s="1358">
        <f>'TROISIEME TRI et BILAN'!D563</f>
        <v>0</v>
      </c>
      <c r="FB538" s="1358">
        <f>'TROISIEME TRI et BILAN'!E563</f>
        <v>0</v>
      </c>
      <c r="FC538" s="1330">
        <f>'TROISIEME TRI et BILAN'!F563</f>
        <v>0</v>
      </c>
      <c r="FD538" s="1333">
        <f>'TROISIEME TRI et BILAN'!G563</f>
        <v>0</v>
      </c>
      <c r="FE538" s="1359">
        <f>'TROISIEME TRI et BILAN'!H563</f>
        <v>0</v>
      </c>
      <c r="FF538" s="1331">
        <f>'TROISIEME TRI et BILAN'!I563</f>
        <v>0</v>
      </c>
      <c r="FG538" s="1363" t="e">
        <f>'TROISIEME TRI et BILAN'!J563</f>
        <v>#DIV/0!</v>
      </c>
      <c r="FH538" s="1368">
        <f>'TROISIEME TRI et BILAN'!K563</f>
        <v>0</v>
      </c>
      <c r="FI538" s="1368">
        <f>'TROISIEME TRI et BILAN'!L563</f>
        <v>0</v>
      </c>
      <c r="FJ538" s="1334">
        <f>'TROISIEME TRI et BILAN'!M563</f>
        <v>0</v>
      </c>
      <c r="FK538" s="1363" t="e">
        <f>'TROISIEME TRI et BILAN'!N563</f>
        <v>#DIV/0!</v>
      </c>
      <c r="FL538" s="1369">
        <f>'TROISIEME TRI et BILAN'!O563</f>
        <v>0</v>
      </c>
      <c r="FM538" s="1369">
        <f>'TROISIEME TRI et BILAN'!P563</f>
        <v>0</v>
      </c>
      <c r="FN538" s="1335">
        <f>'TROISIEME TRI et BILAN'!Q563</f>
        <v>0</v>
      </c>
      <c r="FO538" s="1363" t="e">
        <f>'TROISIEME TRI et BILAN'!R563</f>
        <v>#DIV/0!</v>
      </c>
      <c r="FP538" s="1333">
        <f>'TROISIEME TRI et BILAN'!S563</f>
        <v>0</v>
      </c>
      <c r="FQ538" s="1373">
        <f>'TROISIEME TRI et BILAN'!T563</f>
        <v>0</v>
      </c>
      <c r="FR538" s="1373">
        <f>'TROISIEME TRI et BILAN'!U563</f>
        <v>0</v>
      </c>
      <c r="FS538" s="1330">
        <f>'TROISIEME TRI et BILAN'!V563</f>
        <v>0</v>
      </c>
    </row>
    <row r="539" spans="155:192" ht="39" customHeight="1" thickBot="1" x14ac:dyDescent="0.3">
      <c r="EY539" s="1329" t="s">
        <v>231</v>
      </c>
      <c r="EZ539" s="1358">
        <f>'TROISIEME TRI et BILAN'!C564</f>
        <v>0</v>
      </c>
      <c r="FA539" s="1358">
        <f>'TROISIEME TRI et BILAN'!D564</f>
        <v>0</v>
      </c>
      <c r="FB539" s="1358">
        <f>'TROISIEME TRI et BILAN'!E564</f>
        <v>0</v>
      </c>
      <c r="FC539" s="1330">
        <f>'TROISIEME TRI et BILAN'!F564</f>
        <v>0</v>
      </c>
      <c r="FD539" s="1333">
        <f>'TROISIEME TRI et BILAN'!G564</f>
        <v>0</v>
      </c>
      <c r="FE539" s="1359">
        <f>'TROISIEME TRI et BILAN'!H564</f>
        <v>0</v>
      </c>
      <c r="FF539" s="1331">
        <f>'TROISIEME TRI et BILAN'!I564</f>
        <v>0</v>
      </c>
      <c r="FG539" s="1363" t="e">
        <f>'TROISIEME TRI et BILAN'!J564</f>
        <v>#DIV/0!</v>
      </c>
      <c r="FH539" s="1368">
        <f>'TROISIEME TRI et BILAN'!K564</f>
        <v>0</v>
      </c>
      <c r="FI539" s="1368">
        <f>'TROISIEME TRI et BILAN'!L564</f>
        <v>0</v>
      </c>
      <c r="FJ539" s="1334">
        <f>'TROISIEME TRI et BILAN'!M564</f>
        <v>0</v>
      </c>
      <c r="FK539" s="1363" t="e">
        <f>'TROISIEME TRI et BILAN'!N564</f>
        <v>#DIV/0!</v>
      </c>
      <c r="FL539" s="1369">
        <f>'TROISIEME TRI et BILAN'!O564</f>
        <v>0</v>
      </c>
      <c r="FM539" s="1369">
        <f>'TROISIEME TRI et BILAN'!P564</f>
        <v>0</v>
      </c>
      <c r="FN539" s="1335">
        <f>'TROISIEME TRI et BILAN'!Q564</f>
        <v>0</v>
      </c>
      <c r="FO539" s="1363" t="e">
        <f>'TROISIEME TRI et BILAN'!R564</f>
        <v>#DIV/0!</v>
      </c>
      <c r="FP539" s="1333">
        <f>'TROISIEME TRI et BILAN'!S564</f>
        <v>0</v>
      </c>
      <c r="FQ539" s="1373">
        <f>'TROISIEME TRI et BILAN'!T564</f>
        <v>0</v>
      </c>
      <c r="FR539" s="1373">
        <f>'TROISIEME TRI et BILAN'!U564</f>
        <v>0</v>
      </c>
      <c r="FS539" s="1330">
        <f>'TROISIEME TRI et BILAN'!V564</f>
        <v>0</v>
      </c>
    </row>
    <row r="540" spans="155:192" ht="39" customHeight="1" thickBot="1" x14ac:dyDescent="0.3">
      <c r="EY540" s="1329" t="s">
        <v>1081</v>
      </c>
      <c r="EZ540" s="1343">
        <f>'TROISIEME TRI et BILAN'!C565</f>
        <v>0</v>
      </c>
      <c r="FA540" s="1343">
        <f>'TROISIEME TRI et BILAN'!D565</f>
        <v>0</v>
      </c>
      <c r="FB540" s="1343">
        <f>'TROISIEME TRI et BILAN'!E565</f>
        <v>0</v>
      </c>
      <c r="FC540" s="1343">
        <f>'TROISIEME TRI et BILAN'!F565</f>
        <v>0</v>
      </c>
      <c r="FD540" s="1352">
        <f>'TROISIEME TRI et BILAN'!G565</f>
        <v>0</v>
      </c>
      <c r="FE540" s="1353">
        <f>'TROISIEME TRI et BILAN'!H565</f>
        <v>0</v>
      </c>
      <c r="FF540" s="1345">
        <f>'TROISIEME TRI et BILAN'!I565</f>
        <v>0</v>
      </c>
      <c r="FG540" s="1346" t="e">
        <f>'TROISIEME TRI et BILAN'!J565</f>
        <v>#DIV/0!</v>
      </c>
      <c r="FH540" s="1354">
        <f>'TROISIEME TRI et BILAN'!K565</f>
        <v>0</v>
      </c>
      <c r="FI540" s="1354">
        <f>'TROISIEME TRI et BILAN'!L565</f>
        <v>0</v>
      </c>
      <c r="FJ540" s="1349">
        <f>'TROISIEME TRI et BILAN'!M565</f>
        <v>0</v>
      </c>
      <c r="FK540" s="1346" t="e">
        <f>'TROISIEME TRI et BILAN'!N565</f>
        <v>#DIV/0!</v>
      </c>
      <c r="FL540" s="1343">
        <f>'TROISIEME TRI et BILAN'!O565</f>
        <v>0</v>
      </c>
      <c r="FM540" s="1343">
        <f>'TROISIEME TRI et BILAN'!P565</f>
        <v>0</v>
      </c>
      <c r="FN540" s="1345">
        <f>'TROISIEME TRI et BILAN'!Q565</f>
        <v>0</v>
      </c>
      <c r="FO540" s="1346" t="e">
        <f>'TROISIEME TRI et BILAN'!R565</f>
        <v>#DIV/0!</v>
      </c>
      <c r="FP540" s="1343">
        <f>'TROISIEME TRI et BILAN'!S565</f>
        <v>0</v>
      </c>
      <c r="FQ540" s="1343">
        <f>'TROISIEME TRI et BILAN'!T565</f>
        <v>0</v>
      </c>
      <c r="FR540" s="1343">
        <f>'TROISIEME TRI et BILAN'!U565</f>
        <v>0</v>
      </c>
      <c r="FS540" s="1343">
        <f>'TROISIEME TRI et BILAN'!V565</f>
        <v>0</v>
      </c>
    </row>
    <row r="541" spans="155:192" ht="39" customHeight="1" thickBot="1" x14ac:dyDescent="0.3">
      <c r="EY541" s="1329" t="s">
        <v>31</v>
      </c>
      <c r="EZ541" s="1343">
        <f>'TROISIEME TRI et BILAN'!C566</f>
        <v>0</v>
      </c>
      <c r="FA541" s="1343">
        <f>'TROISIEME TRI et BILAN'!D566</f>
        <v>0</v>
      </c>
      <c r="FB541" s="1343">
        <f>'TROISIEME TRI et BILAN'!E566</f>
        <v>0</v>
      </c>
      <c r="FC541" s="1343">
        <f>'TROISIEME TRI et BILAN'!F566</f>
        <v>0</v>
      </c>
      <c r="FD541" s="1352">
        <f>'TROISIEME TRI et BILAN'!G566</f>
        <v>0</v>
      </c>
      <c r="FE541" s="1353">
        <f>'TROISIEME TRI et BILAN'!H566</f>
        <v>0</v>
      </c>
      <c r="FF541" s="1355">
        <f>'TROISIEME TRI et BILAN'!I566</f>
        <v>0</v>
      </c>
      <c r="FG541" s="1356" t="e">
        <f>'TROISIEME TRI et BILAN'!J566</f>
        <v>#DIV/0!</v>
      </c>
      <c r="FH541" s="1354">
        <f>'TROISIEME TRI et BILAN'!K566</f>
        <v>0</v>
      </c>
      <c r="FI541" s="1354">
        <f>'TROISIEME TRI et BILAN'!L566</f>
        <v>0</v>
      </c>
      <c r="FJ541" s="1357">
        <f>'TROISIEME TRI et BILAN'!M566</f>
        <v>0</v>
      </c>
      <c r="FK541" s="1356" t="e">
        <f>'TROISIEME TRI et BILAN'!N566</f>
        <v>#DIV/0!</v>
      </c>
      <c r="FL541" s="1343">
        <f>'TROISIEME TRI et BILAN'!O566</f>
        <v>0</v>
      </c>
      <c r="FM541" s="1343">
        <f>'TROISIEME TRI et BILAN'!P566</f>
        <v>0</v>
      </c>
      <c r="FN541" s="1355">
        <f>'TROISIEME TRI et BILAN'!Q566</f>
        <v>0</v>
      </c>
      <c r="FO541" s="1356" t="e">
        <f>'TROISIEME TRI et BILAN'!R566</f>
        <v>#DIV/0!</v>
      </c>
      <c r="FP541" s="1343">
        <f>'TROISIEME TRI et BILAN'!S566</f>
        <v>0</v>
      </c>
      <c r="FQ541" s="1343">
        <f>'TROISIEME TRI et BILAN'!T566</f>
        <v>0</v>
      </c>
      <c r="FR541" s="1343">
        <f>'TROISIEME TRI et BILAN'!U566</f>
        <v>0</v>
      </c>
      <c r="FS541" s="1343">
        <f>'TROISIEME TRI et BILAN'!V566</f>
        <v>0</v>
      </c>
    </row>
    <row r="542" spans="155:192" x14ac:dyDescent="0.25">
      <c r="FT542" s="666"/>
    </row>
    <row r="543" spans="155:192" ht="21" x14ac:dyDescent="0.35">
      <c r="FU543" s="765" t="s">
        <v>1082</v>
      </c>
      <c r="FV543" s="702"/>
      <c r="FW543" s="702"/>
      <c r="FX543" s="702"/>
      <c r="FY543" s="702"/>
      <c r="FZ543" s="702"/>
      <c r="GA543" s="702"/>
      <c r="GB543" s="702"/>
      <c r="GC543" s="702"/>
      <c r="GD543" s="702"/>
      <c r="GE543" s="702"/>
      <c r="GF543" s="702"/>
      <c r="GG543" s="702"/>
      <c r="GH543" s="702"/>
      <c r="GI543" s="702"/>
      <c r="GJ543" s="680">
        <v>16</v>
      </c>
    </row>
    <row r="544" spans="155:192" ht="21.75" thickBot="1" x14ac:dyDescent="0.4">
      <c r="FU544" s="699"/>
      <c r="FV544" s="702"/>
      <c r="FW544" s="702"/>
      <c r="FX544" s="702"/>
      <c r="FY544" s="702"/>
      <c r="FZ544" s="702"/>
      <c r="GA544" s="702"/>
      <c r="GB544" s="702"/>
      <c r="GC544" s="702"/>
      <c r="GD544" s="702"/>
      <c r="GE544" s="702"/>
      <c r="GF544" s="702"/>
      <c r="GG544" s="702"/>
      <c r="GH544" s="702"/>
      <c r="GI544" s="702"/>
      <c r="GJ544" s="702"/>
    </row>
    <row r="545" spans="177:192" ht="21.75" thickBot="1" x14ac:dyDescent="0.4">
      <c r="FU545" s="167" t="s">
        <v>234</v>
      </c>
      <c r="FV545" s="2073" t="s">
        <v>37</v>
      </c>
      <c r="FW545" s="2074"/>
      <c r="FX545" s="2074"/>
      <c r="FY545" s="2074"/>
      <c r="FZ545" s="2075"/>
      <c r="GA545" s="2096" t="s">
        <v>24</v>
      </c>
      <c r="GB545" s="2097"/>
      <c r="GC545" s="2097"/>
      <c r="GD545" s="2097"/>
      <c r="GE545" s="2097"/>
      <c r="GF545" s="2097"/>
      <c r="GG545" s="2097"/>
      <c r="GH545" s="2097"/>
      <c r="GI545" s="2390"/>
      <c r="GJ545" s="2098" t="s">
        <v>163</v>
      </c>
    </row>
    <row r="546" spans="177:192" ht="21.75" thickBot="1" x14ac:dyDescent="0.4">
      <c r="FU546" s="147" t="s">
        <v>164</v>
      </c>
      <c r="FV546" s="134" t="s">
        <v>25</v>
      </c>
      <c r="FW546" s="135" t="s">
        <v>26</v>
      </c>
      <c r="FX546" s="135" t="s">
        <v>27</v>
      </c>
      <c r="FY546" s="135" t="s">
        <v>28</v>
      </c>
      <c r="FZ546" s="164" t="s">
        <v>165</v>
      </c>
      <c r="GA546" s="135" t="s">
        <v>16</v>
      </c>
      <c r="GB546" s="135" t="s">
        <v>17</v>
      </c>
      <c r="GC546" s="135" t="s">
        <v>18</v>
      </c>
      <c r="GD546" s="135" t="s">
        <v>166</v>
      </c>
      <c r="GE546" s="135" t="s">
        <v>20</v>
      </c>
      <c r="GF546" s="135" t="s">
        <v>21</v>
      </c>
      <c r="GG546" s="135" t="s">
        <v>22</v>
      </c>
      <c r="GH546" s="136" t="s">
        <v>23</v>
      </c>
      <c r="GI546" s="137" t="s">
        <v>167</v>
      </c>
      <c r="GJ546" s="2099"/>
    </row>
    <row r="547" spans="177:192" ht="42.75" thickBot="1" x14ac:dyDescent="0.4">
      <c r="FU547" s="259" t="s">
        <v>235</v>
      </c>
      <c r="FV547" s="1479">
        <f>'TROISIEME TRI et BILAN'!C573</f>
        <v>0</v>
      </c>
      <c r="FW547" s="1479">
        <f>'TROISIEME TRI et BILAN'!D573</f>
        <v>0</v>
      </c>
      <c r="FX547" s="1479">
        <f>'TROISIEME TRI et BILAN'!E573</f>
        <v>0</v>
      </c>
      <c r="FY547" s="1479">
        <f>'TROISIEME TRI et BILAN'!F573</f>
        <v>0</v>
      </c>
      <c r="FZ547" s="1617">
        <f>'TROISIEME TRI et BILAN'!G573</f>
        <v>0</v>
      </c>
      <c r="GA547" s="1479">
        <f>'TROISIEME TRI et BILAN'!H573</f>
        <v>0</v>
      </c>
      <c r="GB547" s="1479">
        <f>'TROISIEME TRI et BILAN'!I573</f>
        <v>0</v>
      </c>
      <c r="GC547" s="1479">
        <f>'TROISIEME TRI et BILAN'!J573</f>
        <v>0</v>
      </c>
      <c r="GD547" s="1479">
        <f>'TROISIEME TRI et BILAN'!K573</f>
        <v>0</v>
      </c>
      <c r="GE547" s="1479">
        <f>'TROISIEME TRI et BILAN'!L573</f>
        <v>0</v>
      </c>
      <c r="GF547" s="1479">
        <f>'TROISIEME TRI et BILAN'!M573</f>
        <v>0</v>
      </c>
      <c r="GG547" s="1479">
        <f>'TROISIEME TRI et BILAN'!N573</f>
        <v>0</v>
      </c>
      <c r="GH547" s="1479">
        <f>'TROISIEME TRI et BILAN'!O573</f>
        <v>0</v>
      </c>
      <c r="GI547" s="1618">
        <f>'TROISIEME TRI et BILAN'!P573</f>
        <v>0</v>
      </c>
      <c r="GJ547" s="1618">
        <f>'TROISIEME TRI et BILAN'!Q573</f>
        <v>0</v>
      </c>
    </row>
    <row r="548" spans="177:192" ht="42.75" thickBot="1" x14ac:dyDescent="0.4">
      <c r="FU548" s="259" t="s">
        <v>236</v>
      </c>
      <c r="FV548" s="1479">
        <f>'TROISIEME TRI et BILAN'!C574</f>
        <v>0</v>
      </c>
      <c r="FW548" s="1479">
        <f>'TROISIEME TRI et BILAN'!D574</f>
        <v>0</v>
      </c>
      <c r="FX548" s="1479">
        <f>'TROISIEME TRI et BILAN'!E574</f>
        <v>0</v>
      </c>
      <c r="FY548" s="1479">
        <f>'TROISIEME TRI et BILAN'!F574</f>
        <v>0</v>
      </c>
      <c r="FZ548" s="1617">
        <f>'TROISIEME TRI et BILAN'!G574</f>
        <v>0</v>
      </c>
      <c r="GA548" s="1479">
        <f>'TROISIEME TRI et BILAN'!H574</f>
        <v>0</v>
      </c>
      <c r="GB548" s="1479">
        <f>'TROISIEME TRI et BILAN'!I574</f>
        <v>0</v>
      </c>
      <c r="GC548" s="1479">
        <f>'TROISIEME TRI et BILAN'!J574</f>
        <v>0</v>
      </c>
      <c r="GD548" s="1479">
        <f>'TROISIEME TRI et BILAN'!K574</f>
        <v>0</v>
      </c>
      <c r="GE548" s="1479">
        <f>'TROISIEME TRI et BILAN'!L574</f>
        <v>0</v>
      </c>
      <c r="GF548" s="1479">
        <f>'TROISIEME TRI et BILAN'!M574</f>
        <v>0</v>
      </c>
      <c r="GG548" s="1479">
        <f>'TROISIEME TRI et BILAN'!N574</f>
        <v>0</v>
      </c>
      <c r="GH548" s="1479">
        <f>'TROISIEME TRI et BILAN'!O574</f>
        <v>0</v>
      </c>
      <c r="GI548" s="1618">
        <f>'TROISIEME TRI et BILAN'!P574</f>
        <v>0</v>
      </c>
      <c r="GJ548" s="1618">
        <f>'TROISIEME TRI et BILAN'!Q574</f>
        <v>0</v>
      </c>
    </row>
    <row r="549" spans="177:192" ht="63.75" thickBot="1" x14ac:dyDescent="0.3">
      <c r="FU549" s="697" t="s">
        <v>237</v>
      </c>
      <c r="FV549" s="1619" t="e">
        <f>'TROISIEME TRI et BILAN'!C575</f>
        <v>#DIV/0!</v>
      </c>
      <c r="FW549" s="1619" t="e">
        <f>'TROISIEME TRI et BILAN'!D575</f>
        <v>#DIV/0!</v>
      </c>
      <c r="FX549" s="1619" t="e">
        <f>'TROISIEME TRI et BILAN'!E575</f>
        <v>#DIV/0!</v>
      </c>
      <c r="FY549" s="1619" t="e">
        <f>'TROISIEME TRI et BILAN'!F575</f>
        <v>#DIV/0!</v>
      </c>
      <c r="FZ549" s="1619" t="e">
        <f>'TROISIEME TRI et BILAN'!G575</f>
        <v>#DIV/0!</v>
      </c>
      <c r="GA549" s="1619" t="e">
        <f>'TROISIEME TRI et BILAN'!H575</f>
        <v>#DIV/0!</v>
      </c>
      <c r="GB549" s="1619" t="e">
        <f>'TROISIEME TRI et BILAN'!I575</f>
        <v>#DIV/0!</v>
      </c>
      <c r="GC549" s="1619" t="e">
        <f>'TROISIEME TRI et BILAN'!J575</f>
        <v>#DIV/0!</v>
      </c>
      <c r="GD549" s="1619" t="e">
        <f>'TROISIEME TRI et BILAN'!K575</f>
        <v>#DIV/0!</v>
      </c>
      <c r="GE549" s="1619" t="e">
        <f>'TROISIEME TRI et BILAN'!L575</f>
        <v>#DIV/0!</v>
      </c>
      <c r="GF549" s="1619" t="e">
        <f>'TROISIEME TRI et BILAN'!M575</f>
        <v>#DIV/0!</v>
      </c>
      <c r="GG549" s="1619" t="e">
        <f>'TROISIEME TRI et BILAN'!N575</f>
        <v>#DIV/0!</v>
      </c>
      <c r="GH549" s="1619" t="e">
        <f>'TROISIEME TRI et BILAN'!O575</f>
        <v>#DIV/0!</v>
      </c>
      <c r="GI549" s="1619" t="e">
        <f>'TROISIEME TRI et BILAN'!P575</f>
        <v>#DIV/0!</v>
      </c>
      <c r="GJ549" s="1620" t="e">
        <f>'TROISIEME TRI et BILAN'!Q575</f>
        <v>#DIV/0!</v>
      </c>
    </row>
    <row r="550" spans="177:192" ht="21" x14ac:dyDescent="0.35">
      <c r="FU550" s="702"/>
      <c r="FV550" s="702"/>
      <c r="FW550" s="702"/>
      <c r="FX550" s="702"/>
      <c r="FY550" s="702"/>
      <c r="FZ550" s="702"/>
      <c r="GA550" s="702"/>
      <c r="GB550" s="702"/>
      <c r="GC550" s="702"/>
      <c r="GD550" s="702"/>
      <c r="GE550" s="702"/>
      <c r="GF550" s="702"/>
      <c r="GG550" s="702"/>
      <c r="GH550" s="702"/>
      <c r="GI550" s="702"/>
      <c r="GJ550" s="702"/>
    </row>
    <row r="551" spans="177:192" ht="21" x14ac:dyDescent="0.35">
      <c r="FU551" s="699" t="s">
        <v>238</v>
      </c>
      <c r="FV551" s="702"/>
      <c r="FW551" s="702"/>
      <c r="FX551" s="702"/>
      <c r="FY551" s="702"/>
      <c r="FZ551" s="702"/>
      <c r="GA551" s="702"/>
      <c r="GB551" s="702"/>
      <c r="GC551" s="702"/>
      <c r="GD551" s="702"/>
      <c r="GE551" s="702"/>
      <c r="GF551" s="702"/>
      <c r="GG551" s="702"/>
      <c r="GH551" s="702"/>
      <c r="GI551" s="702"/>
      <c r="GJ551" s="702"/>
    </row>
    <row r="552" spans="177:192" ht="21.75" thickBot="1" x14ac:dyDescent="0.4">
      <c r="FU552" s="699" t="s">
        <v>239</v>
      </c>
      <c r="FV552" s="702"/>
      <c r="FW552" s="702"/>
      <c r="FX552" s="702"/>
      <c r="FY552" s="702"/>
      <c r="FZ552" s="702"/>
      <c r="GA552" s="702"/>
      <c r="GB552" s="702"/>
      <c r="GC552" s="702"/>
      <c r="GD552" s="702"/>
      <c r="GE552" s="702"/>
      <c r="GF552" s="702"/>
      <c r="GG552" s="702"/>
      <c r="GH552" s="702"/>
      <c r="GI552" s="702"/>
      <c r="GJ552" s="702"/>
    </row>
    <row r="553" spans="177:192" ht="21.75" thickBot="1" x14ac:dyDescent="0.4">
      <c r="FU553" s="2385" t="s">
        <v>35</v>
      </c>
      <c r="FV553" s="2387" t="s">
        <v>240</v>
      </c>
      <c r="FW553" s="2389" t="s">
        <v>241</v>
      </c>
      <c r="FX553" s="2389"/>
      <c r="FY553" s="2389"/>
      <c r="FZ553" s="2389"/>
      <c r="GA553" s="2389" t="s">
        <v>242</v>
      </c>
      <c r="GB553" s="2389"/>
      <c r="GC553" s="2389"/>
      <c r="GD553" s="2389"/>
      <c r="GE553" s="2389" t="s">
        <v>243</v>
      </c>
      <c r="GF553" s="2389"/>
      <c r="GG553" s="2389"/>
      <c r="GH553" s="2389"/>
      <c r="GI553" s="702"/>
      <c r="GJ553" s="702"/>
    </row>
    <row r="554" spans="177:192" ht="21.75" thickBot="1" x14ac:dyDescent="0.4">
      <c r="FU554" s="2413"/>
      <c r="FV554" s="2388"/>
      <c r="FW554" s="1374" t="s">
        <v>36</v>
      </c>
      <c r="FX554" s="1374" t="s">
        <v>60</v>
      </c>
      <c r="FY554" s="1375" t="s">
        <v>0</v>
      </c>
      <c r="FZ554" s="1374" t="s">
        <v>143</v>
      </c>
      <c r="GA554" s="1374" t="s">
        <v>36</v>
      </c>
      <c r="GB554" s="1374" t="s">
        <v>60</v>
      </c>
      <c r="GC554" s="1374" t="s">
        <v>0</v>
      </c>
      <c r="GD554" s="1374" t="s">
        <v>143</v>
      </c>
      <c r="GE554" s="1374" t="s">
        <v>36</v>
      </c>
      <c r="GF554" s="1374" t="s">
        <v>60</v>
      </c>
      <c r="GG554" s="1374" t="s">
        <v>0</v>
      </c>
      <c r="GH554" s="1374" t="s">
        <v>143</v>
      </c>
      <c r="GI554" s="702"/>
      <c r="GJ554" s="702"/>
    </row>
    <row r="555" spans="177:192" ht="21.75" thickBot="1" x14ac:dyDescent="0.4">
      <c r="FU555" s="1376" t="s">
        <v>25</v>
      </c>
      <c r="FV555" s="1541">
        <f>'TROISIEME TRI et BILAN'!C582</f>
        <v>0</v>
      </c>
      <c r="FW555" s="1541">
        <f>'TROISIEME TRI et BILAN'!D582</f>
        <v>0</v>
      </c>
      <c r="FX555" s="1541">
        <f>'TROISIEME TRI et BILAN'!E582</f>
        <v>0</v>
      </c>
      <c r="FY555" s="1542">
        <f>'TROISIEME TRI et BILAN'!F582</f>
        <v>0</v>
      </c>
      <c r="FZ555" s="1543" t="e">
        <f>'TROISIEME TRI et BILAN'!G582</f>
        <v>#DIV/0!</v>
      </c>
      <c r="GA555" s="1544">
        <f>'TROISIEME TRI et BILAN'!H582</f>
        <v>0</v>
      </c>
      <c r="GB555" s="1544">
        <f>'TROISIEME TRI et BILAN'!I582</f>
        <v>0</v>
      </c>
      <c r="GC555" s="1542">
        <f>'TROISIEME TRI et BILAN'!J582</f>
        <v>0</v>
      </c>
      <c r="GD555" s="1543" t="e">
        <f>'TROISIEME TRI et BILAN'!K582</f>
        <v>#DIV/0!</v>
      </c>
      <c r="GE555" s="1541">
        <f>'TROISIEME TRI et BILAN'!L582</f>
        <v>0</v>
      </c>
      <c r="GF555" s="1541">
        <f>'TROISIEME TRI et BILAN'!M582</f>
        <v>0</v>
      </c>
      <c r="GG555" s="1542">
        <f>'TROISIEME TRI et BILAN'!N582</f>
        <v>0</v>
      </c>
      <c r="GH555" s="1543" t="e">
        <f>'TROISIEME TRI et BILAN'!O582</f>
        <v>#DIV/0!</v>
      </c>
      <c r="GI555" s="702"/>
      <c r="GJ555" s="702"/>
    </row>
    <row r="556" spans="177:192" ht="21.75" thickBot="1" x14ac:dyDescent="0.4">
      <c r="FU556" s="1377" t="s">
        <v>26</v>
      </c>
      <c r="FV556" s="1541">
        <f>'TROISIEME TRI et BILAN'!C583</f>
        <v>0</v>
      </c>
      <c r="FW556" s="1541">
        <f>'TROISIEME TRI et BILAN'!D583</f>
        <v>0</v>
      </c>
      <c r="FX556" s="1541">
        <f>'TROISIEME TRI et BILAN'!E583</f>
        <v>0</v>
      </c>
      <c r="FY556" s="1542">
        <f>'TROISIEME TRI et BILAN'!F583</f>
        <v>0</v>
      </c>
      <c r="FZ556" s="1543" t="e">
        <f>'TROISIEME TRI et BILAN'!G583</f>
        <v>#DIV/0!</v>
      </c>
      <c r="GA556" s="1541">
        <f>'TROISIEME TRI et BILAN'!H583</f>
        <v>0</v>
      </c>
      <c r="GB556" s="1541">
        <f>'TROISIEME TRI et BILAN'!I583</f>
        <v>0</v>
      </c>
      <c r="GC556" s="1542">
        <f>'TROISIEME TRI et BILAN'!J583</f>
        <v>0</v>
      </c>
      <c r="GD556" s="1543" t="e">
        <f>'TROISIEME TRI et BILAN'!K583</f>
        <v>#DIV/0!</v>
      </c>
      <c r="GE556" s="1541">
        <f>'TROISIEME TRI et BILAN'!L583</f>
        <v>0</v>
      </c>
      <c r="GF556" s="1541">
        <f>'TROISIEME TRI et BILAN'!M583</f>
        <v>0</v>
      </c>
      <c r="GG556" s="1542">
        <f>'TROISIEME TRI et BILAN'!N583</f>
        <v>0</v>
      </c>
      <c r="GH556" s="1543" t="e">
        <f>'TROISIEME TRI et BILAN'!O583</f>
        <v>#DIV/0!</v>
      </c>
      <c r="GI556" s="702"/>
      <c r="GJ556" s="702"/>
    </row>
    <row r="557" spans="177:192" ht="21.75" thickBot="1" x14ac:dyDescent="0.4">
      <c r="FU557" s="1377" t="s">
        <v>27</v>
      </c>
      <c r="FV557" s="1541">
        <f>'TROISIEME TRI et BILAN'!C584</f>
        <v>0</v>
      </c>
      <c r="FW557" s="1541">
        <f>'TROISIEME TRI et BILAN'!D584</f>
        <v>0</v>
      </c>
      <c r="FX557" s="1541">
        <f>'TROISIEME TRI et BILAN'!E584</f>
        <v>0</v>
      </c>
      <c r="FY557" s="1542">
        <f>'TROISIEME TRI et BILAN'!F584</f>
        <v>0</v>
      </c>
      <c r="FZ557" s="1543" t="e">
        <f>'TROISIEME TRI et BILAN'!G584</f>
        <v>#DIV/0!</v>
      </c>
      <c r="GA557" s="1541">
        <f>'TROISIEME TRI et BILAN'!H584</f>
        <v>0</v>
      </c>
      <c r="GB557" s="1541">
        <f>'TROISIEME TRI et BILAN'!I584</f>
        <v>0</v>
      </c>
      <c r="GC557" s="1542">
        <f>'TROISIEME TRI et BILAN'!J584</f>
        <v>0</v>
      </c>
      <c r="GD557" s="1543" t="e">
        <f>'TROISIEME TRI et BILAN'!K584</f>
        <v>#DIV/0!</v>
      </c>
      <c r="GE557" s="1541">
        <f>'TROISIEME TRI et BILAN'!L584</f>
        <v>0</v>
      </c>
      <c r="GF557" s="1541">
        <f>'TROISIEME TRI et BILAN'!M584</f>
        <v>0</v>
      </c>
      <c r="GG557" s="1542">
        <f>'TROISIEME TRI et BILAN'!N584</f>
        <v>0</v>
      </c>
      <c r="GH557" s="1543" t="e">
        <f>'TROISIEME TRI et BILAN'!O584</f>
        <v>#DIV/0!</v>
      </c>
      <c r="GI557" s="702"/>
      <c r="GJ557" s="702"/>
    </row>
    <row r="558" spans="177:192" ht="21.75" thickBot="1" x14ac:dyDescent="0.4">
      <c r="FU558" s="1378" t="s">
        <v>28</v>
      </c>
      <c r="FV558" s="1541">
        <f>'TROISIEME TRI et BILAN'!C585</f>
        <v>0</v>
      </c>
      <c r="FW558" s="1541">
        <f>'TROISIEME TRI et BILAN'!D585</f>
        <v>0</v>
      </c>
      <c r="FX558" s="1541">
        <f>'TROISIEME TRI et BILAN'!E585</f>
        <v>0</v>
      </c>
      <c r="FY558" s="1542">
        <f>'TROISIEME TRI et BILAN'!F585</f>
        <v>0</v>
      </c>
      <c r="FZ558" s="1543">
        <f>'TROISIEME TRI et BILAN'!G585</f>
        <v>0</v>
      </c>
      <c r="GA558" s="1541">
        <f>'TROISIEME TRI et BILAN'!H585</f>
        <v>0</v>
      </c>
      <c r="GB558" s="1541">
        <f>'TROISIEME TRI et BILAN'!I585</f>
        <v>0</v>
      </c>
      <c r="GC558" s="1542">
        <f>'TROISIEME TRI et BILAN'!J585</f>
        <v>0</v>
      </c>
      <c r="GD558" s="1543">
        <f>'TROISIEME TRI et BILAN'!K585</f>
        <v>0</v>
      </c>
      <c r="GE558" s="1541">
        <f>'TROISIEME TRI et BILAN'!L585</f>
        <v>0</v>
      </c>
      <c r="GF558" s="1541">
        <f>'TROISIEME TRI et BILAN'!M585</f>
        <v>0</v>
      </c>
      <c r="GG558" s="1542">
        <f>'TROISIEME TRI et BILAN'!N585</f>
        <v>0</v>
      </c>
      <c r="GH558" s="1543">
        <f>'TROISIEME TRI et BILAN'!O585</f>
        <v>0</v>
      </c>
      <c r="GI558" s="702"/>
      <c r="GJ558" s="702"/>
    </row>
    <row r="559" spans="177:192" ht="21.75" thickBot="1" x14ac:dyDescent="0.4">
      <c r="FU559" s="1379" t="s">
        <v>0</v>
      </c>
      <c r="FV559" s="1545">
        <f>'TROISIEME TRI et BILAN'!C586</f>
        <v>0</v>
      </c>
      <c r="FW559" s="1545">
        <f>'TROISIEME TRI et BILAN'!D586</f>
        <v>0</v>
      </c>
      <c r="FX559" s="1545">
        <f>'TROISIEME TRI et BILAN'!E586</f>
        <v>0</v>
      </c>
      <c r="FY559" s="1545">
        <f>'TROISIEME TRI et BILAN'!F586</f>
        <v>0</v>
      </c>
      <c r="FZ559" s="1546" t="e">
        <f>'TROISIEME TRI et BILAN'!G586</f>
        <v>#DIV/0!</v>
      </c>
      <c r="GA559" s="1545">
        <f>'TROISIEME TRI et BILAN'!H586</f>
        <v>0</v>
      </c>
      <c r="GB559" s="1545">
        <f>'TROISIEME TRI et BILAN'!I586</f>
        <v>0</v>
      </c>
      <c r="GC559" s="1545">
        <f>'TROISIEME TRI et BILAN'!J586</f>
        <v>0</v>
      </c>
      <c r="GD559" s="1546" t="e">
        <f>'TROISIEME TRI et BILAN'!K586</f>
        <v>#DIV/0!</v>
      </c>
      <c r="GE559" s="1545">
        <f>'TROISIEME TRI et BILAN'!L586</f>
        <v>0</v>
      </c>
      <c r="GF559" s="1545">
        <f>'TROISIEME TRI et BILAN'!M586</f>
        <v>0</v>
      </c>
      <c r="GG559" s="1545">
        <f>'TROISIEME TRI et BILAN'!N586</f>
        <v>0</v>
      </c>
      <c r="GH559" s="1546" t="e">
        <f>'TROISIEME TRI et BILAN'!O586</f>
        <v>#DIV/0!</v>
      </c>
      <c r="GI559" s="702"/>
      <c r="GJ559" s="702"/>
    </row>
    <row r="560" spans="177:192" ht="21" x14ac:dyDescent="0.35">
      <c r="FU560" s="702"/>
      <c r="FV560" s="702"/>
      <c r="FW560" s="702"/>
      <c r="FX560" s="702"/>
      <c r="FY560" s="702"/>
      <c r="FZ560" s="702"/>
      <c r="GA560" s="702"/>
      <c r="GB560" s="702"/>
      <c r="GC560" s="702"/>
      <c r="GD560" s="702"/>
      <c r="GE560" s="702"/>
      <c r="GF560" s="702"/>
      <c r="GG560" s="702"/>
      <c r="GH560" s="702"/>
      <c r="GI560" s="702"/>
      <c r="GJ560" s="702"/>
    </row>
    <row r="561" spans="177:218" ht="21.75" thickBot="1" x14ac:dyDescent="0.4">
      <c r="FU561" s="699" t="s">
        <v>244</v>
      </c>
      <c r="FV561" s="765"/>
      <c r="FW561" s="765"/>
      <c r="FX561" s="765"/>
      <c r="FY561" s="702"/>
      <c r="FZ561" s="702"/>
      <c r="GA561" s="702"/>
      <c r="GB561" s="702"/>
      <c r="GC561" s="702"/>
      <c r="GD561" s="702"/>
      <c r="GE561" s="702"/>
      <c r="GF561" s="702"/>
      <c r="GG561" s="702"/>
      <c r="GH561" s="702"/>
      <c r="GI561" s="702"/>
      <c r="GJ561" s="702"/>
    </row>
    <row r="562" spans="177:218" ht="21.75" thickBot="1" x14ac:dyDescent="0.4">
      <c r="FU562" s="2385" t="s">
        <v>35</v>
      </c>
      <c r="FV562" s="2387" t="s">
        <v>240</v>
      </c>
      <c r="FW562" s="2389" t="s">
        <v>241</v>
      </c>
      <c r="FX562" s="2389"/>
      <c r="FY562" s="2389"/>
      <c r="FZ562" s="2389"/>
      <c r="GA562" s="2389" t="s">
        <v>242</v>
      </c>
      <c r="GB562" s="2389"/>
      <c r="GC562" s="2389"/>
      <c r="GD562" s="2389"/>
      <c r="GE562" s="2389" t="s">
        <v>243</v>
      </c>
      <c r="GF562" s="2389"/>
      <c r="GG562" s="2389"/>
      <c r="GH562" s="2389"/>
      <c r="GI562" s="702"/>
      <c r="GJ562" s="702"/>
    </row>
    <row r="563" spans="177:218" ht="21.75" thickBot="1" x14ac:dyDescent="0.4">
      <c r="FU563" s="2386"/>
      <c r="FV563" s="2388"/>
      <c r="FW563" s="1374" t="s">
        <v>36</v>
      </c>
      <c r="FX563" s="1374" t="s">
        <v>60</v>
      </c>
      <c r="FY563" s="1374" t="s">
        <v>0</v>
      </c>
      <c r="FZ563" s="1374" t="s">
        <v>143</v>
      </c>
      <c r="GA563" s="1374" t="s">
        <v>36</v>
      </c>
      <c r="GB563" s="1374" t="s">
        <v>60</v>
      </c>
      <c r="GC563" s="1374" t="s">
        <v>0</v>
      </c>
      <c r="GD563" s="1380" t="s">
        <v>143</v>
      </c>
      <c r="GE563" s="1374" t="s">
        <v>36</v>
      </c>
      <c r="GF563" s="1374" t="s">
        <v>60</v>
      </c>
      <c r="GG563" s="1374" t="s">
        <v>0</v>
      </c>
      <c r="GH563" s="1374" t="s">
        <v>143</v>
      </c>
      <c r="GI563" s="702"/>
      <c r="GJ563" s="702"/>
    </row>
    <row r="564" spans="177:218" ht="21.75" thickBot="1" x14ac:dyDescent="0.4">
      <c r="FU564" s="1381" t="s">
        <v>245</v>
      </c>
      <c r="FV564" s="1541">
        <f>'TROISIEME TRI et BILAN'!C593</f>
        <v>0</v>
      </c>
      <c r="FW564" s="1541">
        <f>'TROISIEME TRI et BILAN'!D593</f>
        <v>0</v>
      </c>
      <c r="FX564" s="1541">
        <f>'TROISIEME TRI et BILAN'!E593</f>
        <v>0</v>
      </c>
      <c r="FY564" s="1542">
        <f>'TROISIEME TRI et BILAN'!F593</f>
        <v>0</v>
      </c>
      <c r="FZ564" s="1543" t="e">
        <f>'TROISIEME TRI et BILAN'!G593</f>
        <v>#DIV/0!</v>
      </c>
      <c r="GA564" s="1541">
        <f>'TROISIEME TRI et BILAN'!H593</f>
        <v>0</v>
      </c>
      <c r="GB564" s="1541">
        <f>'TROISIEME TRI et BILAN'!I593</f>
        <v>0</v>
      </c>
      <c r="GC564" s="1542">
        <f>'TROISIEME TRI et BILAN'!J593</f>
        <v>0</v>
      </c>
      <c r="GD564" s="1543" t="e">
        <f>'TROISIEME TRI et BILAN'!K593</f>
        <v>#DIV/0!</v>
      </c>
      <c r="GE564" s="1541">
        <f>'TROISIEME TRI et BILAN'!L593</f>
        <v>0</v>
      </c>
      <c r="GF564" s="1541">
        <f>'TROISIEME TRI et BILAN'!M593</f>
        <v>0</v>
      </c>
      <c r="GG564" s="1542">
        <f>'TROISIEME TRI et BILAN'!N593</f>
        <v>0</v>
      </c>
      <c r="GH564" s="1543" t="e">
        <f>'TROISIEME TRI et BILAN'!O593</f>
        <v>#DIV/0!</v>
      </c>
      <c r="GI564" s="702"/>
      <c r="GJ564" s="702"/>
    </row>
    <row r="565" spans="177:218" ht="21.75" thickBot="1" x14ac:dyDescent="0.4">
      <c r="FU565" s="1381" t="s">
        <v>246</v>
      </c>
      <c r="FV565" s="1541">
        <f>'TROISIEME TRI et BILAN'!C594</f>
        <v>0</v>
      </c>
      <c r="FW565" s="1541">
        <f>'TROISIEME TRI et BILAN'!D594</f>
        <v>0</v>
      </c>
      <c r="FX565" s="1541">
        <f>'TROISIEME TRI et BILAN'!E594</f>
        <v>0</v>
      </c>
      <c r="FY565" s="1542">
        <f>'TROISIEME TRI et BILAN'!F594</f>
        <v>0</v>
      </c>
      <c r="FZ565" s="1543" t="e">
        <f>'TROISIEME TRI et BILAN'!G594</f>
        <v>#DIV/0!</v>
      </c>
      <c r="GA565" s="1541">
        <f>'TROISIEME TRI et BILAN'!H594</f>
        <v>0</v>
      </c>
      <c r="GB565" s="1541">
        <f>'TROISIEME TRI et BILAN'!I594</f>
        <v>0</v>
      </c>
      <c r="GC565" s="1542">
        <f>'TROISIEME TRI et BILAN'!J594</f>
        <v>0</v>
      </c>
      <c r="GD565" s="1543" t="e">
        <f>'TROISIEME TRI et BILAN'!K594</f>
        <v>#DIV/0!</v>
      </c>
      <c r="GE565" s="1541">
        <f>'TROISIEME TRI et BILAN'!L594</f>
        <v>0</v>
      </c>
      <c r="GF565" s="1541">
        <f>'TROISIEME TRI et BILAN'!M594</f>
        <v>0</v>
      </c>
      <c r="GG565" s="1542">
        <f>'TROISIEME TRI et BILAN'!N594</f>
        <v>0</v>
      </c>
      <c r="GH565" s="1543" t="e">
        <f>'TROISIEME TRI et BILAN'!O594</f>
        <v>#DIV/0!</v>
      </c>
      <c r="GI565" s="702"/>
      <c r="GJ565" s="702"/>
    </row>
    <row r="566" spans="177:218" ht="21.75" thickBot="1" x14ac:dyDescent="0.4">
      <c r="FU566" s="1381" t="s">
        <v>18</v>
      </c>
      <c r="FV566" s="1541">
        <f>'TROISIEME TRI et BILAN'!C595</f>
        <v>0</v>
      </c>
      <c r="FW566" s="1541">
        <f>'TROISIEME TRI et BILAN'!D595</f>
        <v>0</v>
      </c>
      <c r="FX566" s="1541">
        <f>'TROISIEME TRI et BILAN'!E595</f>
        <v>0</v>
      </c>
      <c r="FY566" s="1542">
        <f>'TROISIEME TRI et BILAN'!F595</f>
        <v>0</v>
      </c>
      <c r="FZ566" s="1543" t="e">
        <f>'TROISIEME TRI et BILAN'!G595</f>
        <v>#DIV/0!</v>
      </c>
      <c r="GA566" s="1541">
        <f>'TROISIEME TRI et BILAN'!H595</f>
        <v>0</v>
      </c>
      <c r="GB566" s="1541">
        <f>'TROISIEME TRI et BILAN'!I595</f>
        <v>0</v>
      </c>
      <c r="GC566" s="1542">
        <f>'TROISIEME TRI et BILAN'!J595</f>
        <v>0</v>
      </c>
      <c r="GD566" s="1543" t="e">
        <f>'TROISIEME TRI et BILAN'!K595</f>
        <v>#DIV/0!</v>
      </c>
      <c r="GE566" s="1541">
        <f>'TROISIEME TRI et BILAN'!L595</f>
        <v>0</v>
      </c>
      <c r="GF566" s="1541">
        <f>'TROISIEME TRI et BILAN'!M595</f>
        <v>0</v>
      </c>
      <c r="GG566" s="1542">
        <f>'TROISIEME TRI et BILAN'!N595</f>
        <v>0</v>
      </c>
      <c r="GH566" s="1543" t="e">
        <f>'TROISIEME TRI et BILAN'!O595</f>
        <v>#DIV/0!</v>
      </c>
      <c r="GI566" s="702"/>
      <c r="GJ566" s="702"/>
    </row>
    <row r="567" spans="177:218" ht="21.75" thickBot="1" x14ac:dyDescent="0.4">
      <c r="FU567" s="1381" t="s">
        <v>19</v>
      </c>
      <c r="FV567" s="1541">
        <f>'TROISIEME TRI et BILAN'!C596</f>
        <v>0</v>
      </c>
      <c r="FW567" s="1541">
        <f>'TROISIEME TRI et BILAN'!D596</f>
        <v>0</v>
      </c>
      <c r="FX567" s="1541">
        <f>'TROISIEME TRI et BILAN'!E596</f>
        <v>0</v>
      </c>
      <c r="FY567" s="1542">
        <f>'TROISIEME TRI et BILAN'!F596</f>
        <v>0</v>
      </c>
      <c r="FZ567" s="1543" t="e">
        <f>'TROISIEME TRI et BILAN'!G596</f>
        <v>#DIV/0!</v>
      </c>
      <c r="GA567" s="1541">
        <f>'TROISIEME TRI et BILAN'!H596</f>
        <v>0</v>
      </c>
      <c r="GB567" s="1541">
        <f>'TROISIEME TRI et BILAN'!I596</f>
        <v>0</v>
      </c>
      <c r="GC567" s="1542">
        <f>'TROISIEME TRI et BILAN'!J596</f>
        <v>0</v>
      </c>
      <c r="GD567" s="1543" t="e">
        <f>'TROISIEME TRI et BILAN'!K596</f>
        <v>#DIV/0!</v>
      </c>
      <c r="GE567" s="1541">
        <f>'TROISIEME TRI et BILAN'!L596</f>
        <v>0</v>
      </c>
      <c r="GF567" s="1541">
        <f>'TROISIEME TRI et BILAN'!M596</f>
        <v>0</v>
      </c>
      <c r="GG567" s="1542">
        <f>'TROISIEME TRI et BILAN'!N596</f>
        <v>0</v>
      </c>
      <c r="GH567" s="1543" t="e">
        <f>'TROISIEME TRI et BILAN'!O596</f>
        <v>#DIV/0!</v>
      </c>
      <c r="GI567" s="702"/>
      <c r="GJ567" s="702"/>
    </row>
    <row r="568" spans="177:218" ht="21.75" thickBot="1" x14ac:dyDescent="0.4">
      <c r="FU568" s="1381" t="s">
        <v>20</v>
      </c>
      <c r="FV568" s="1541">
        <f>'TROISIEME TRI et BILAN'!C597</f>
        <v>0</v>
      </c>
      <c r="FW568" s="1541">
        <f>'TROISIEME TRI et BILAN'!D597</f>
        <v>0</v>
      </c>
      <c r="FX568" s="1541">
        <f>'TROISIEME TRI et BILAN'!E597</f>
        <v>0</v>
      </c>
      <c r="FY568" s="1542">
        <f>'TROISIEME TRI et BILAN'!F597</f>
        <v>0</v>
      </c>
      <c r="FZ568" s="1543" t="e">
        <f>'TROISIEME TRI et BILAN'!G597</f>
        <v>#DIV/0!</v>
      </c>
      <c r="GA568" s="1541">
        <f>'TROISIEME TRI et BILAN'!H597</f>
        <v>0</v>
      </c>
      <c r="GB568" s="1541">
        <f>'TROISIEME TRI et BILAN'!I597</f>
        <v>0</v>
      </c>
      <c r="GC568" s="1542">
        <f>'TROISIEME TRI et BILAN'!J597</f>
        <v>0</v>
      </c>
      <c r="GD568" s="1543" t="e">
        <f>'TROISIEME TRI et BILAN'!K597</f>
        <v>#DIV/0!</v>
      </c>
      <c r="GE568" s="1541">
        <f>'TROISIEME TRI et BILAN'!L597</f>
        <v>0</v>
      </c>
      <c r="GF568" s="1541">
        <f>'TROISIEME TRI et BILAN'!M597</f>
        <v>0</v>
      </c>
      <c r="GG568" s="1542">
        <f>'TROISIEME TRI et BILAN'!N597</f>
        <v>0</v>
      </c>
      <c r="GH568" s="1543" t="e">
        <f>'TROISIEME TRI et BILAN'!O597</f>
        <v>#DIV/0!</v>
      </c>
      <c r="GI568" s="702"/>
      <c r="GJ568" s="702"/>
    </row>
    <row r="569" spans="177:218" ht="21.75" thickBot="1" x14ac:dyDescent="0.4">
      <c r="FU569" s="1381" t="s">
        <v>21</v>
      </c>
      <c r="FV569" s="1541">
        <f>'TROISIEME TRI et BILAN'!C598</f>
        <v>0</v>
      </c>
      <c r="FW569" s="1541">
        <f>'TROISIEME TRI et BILAN'!D598</f>
        <v>0</v>
      </c>
      <c r="FX569" s="1541">
        <f>'TROISIEME TRI et BILAN'!E598</f>
        <v>0</v>
      </c>
      <c r="FY569" s="1542">
        <f>'TROISIEME TRI et BILAN'!F598</f>
        <v>0</v>
      </c>
      <c r="FZ569" s="1543">
        <f>'TROISIEME TRI et BILAN'!G598</f>
        <v>0</v>
      </c>
      <c r="GA569" s="1541">
        <f>'TROISIEME TRI et BILAN'!H598</f>
        <v>0</v>
      </c>
      <c r="GB569" s="1541">
        <f>'TROISIEME TRI et BILAN'!I598</f>
        <v>0</v>
      </c>
      <c r="GC569" s="1542">
        <f>'TROISIEME TRI et BILAN'!J598</f>
        <v>0</v>
      </c>
      <c r="GD569" s="1543">
        <f>'TROISIEME TRI et BILAN'!K598</f>
        <v>0</v>
      </c>
      <c r="GE569" s="1541">
        <f>'TROISIEME TRI et BILAN'!L598</f>
        <v>0</v>
      </c>
      <c r="GF569" s="1541">
        <f>'TROISIEME TRI et BILAN'!M598</f>
        <v>0</v>
      </c>
      <c r="GG569" s="1542">
        <f>'TROISIEME TRI et BILAN'!N598</f>
        <v>0</v>
      </c>
      <c r="GH569" s="1543">
        <f>'TROISIEME TRI et BILAN'!O598</f>
        <v>0</v>
      </c>
      <c r="GI569" s="702"/>
      <c r="GJ569" s="702"/>
    </row>
    <row r="570" spans="177:218" ht="21.75" thickBot="1" x14ac:dyDescent="0.4">
      <c r="FU570" s="1381" t="s">
        <v>22</v>
      </c>
      <c r="FV570" s="1541">
        <f>'TROISIEME TRI et BILAN'!C599</f>
        <v>0</v>
      </c>
      <c r="FW570" s="1541">
        <f>'TROISIEME TRI et BILAN'!D599</f>
        <v>0</v>
      </c>
      <c r="FX570" s="1541">
        <f>'TROISIEME TRI et BILAN'!E599</f>
        <v>0</v>
      </c>
      <c r="FY570" s="1542">
        <f>'TROISIEME TRI et BILAN'!F599</f>
        <v>0</v>
      </c>
      <c r="FZ570" s="1543">
        <f>'TROISIEME TRI et BILAN'!G599</f>
        <v>0</v>
      </c>
      <c r="GA570" s="1541">
        <f>'TROISIEME TRI et BILAN'!H599</f>
        <v>0</v>
      </c>
      <c r="GB570" s="1541">
        <f>'TROISIEME TRI et BILAN'!I599</f>
        <v>0</v>
      </c>
      <c r="GC570" s="1542">
        <f>'TROISIEME TRI et BILAN'!J599</f>
        <v>0</v>
      </c>
      <c r="GD570" s="1543">
        <f>'TROISIEME TRI et BILAN'!K599</f>
        <v>0</v>
      </c>
      <c r="GE570" s="1541">
        <f>'TROISIEME TRI et BILAN'!L599</f>
        <v>0</v>
      </c>
      <c r="GF570" s="1541">
        <f>'TROISIEME TRI et BILAN'!M599</f>
        <v>0</v>
      </c>
      <c r="GG570" s="1542">
        <f>'TROISIEME TRI et BILAN'!N599</f>
        <v>0</v>
      </c>
      <c r="GH570" s="1543">
        <f>'TROISIEME TRI et BILAN'!O599</f>
        <v>0</v>
      </c>
      <c r="GI570" s="702"/>
      <c r="GJ570" s="702"/>
    </row>
    <row r="571" spans="177:218" ht="21.75" thickBot="1" x14ac:dyDescent="0.4">
      <c r="FU571" s="1381" t="s">
        <v>23</v>
      </c>
      <c r="FV571" s="1541">
        <f>'TROISIEME TRI et BILAN'!C600</f>
        <v>0</v>
      </c>
      <c r="FW571" s="1542">
        <f>'TROISIEME TRI et BILAN'!D600</f>
        <v>0</v>
      </c>
      <c r="FX571" s="1542">
        <f>'TROISIEME TRI et BILAN'!E600</f>
        <v>0</v>
      </c>
      <c r="FY571" s="1542">
        <f>'TROISIEME TRI et BILAN'!F600</f>
        <v>0</v>
      </c>
      <c r="FZ571" s="1543">
        <f>'TROISIEME TRI et BILAN'!G600</f>
        <v>0</v>
      </c>
      <c r="GA571" s="1541">
        <f>'TROISIEME TRI et BILAN'!H600</f>
        <v>0</v>
      </c>
      <c r="GB571" s="1541">
        <f>'TROISIEME TRI et BILAN'!I600</f>
        <v>0</v>
      </c>
      <c r="GC571" s="1542">
        <f>'TROISIEME TRI et BILAN'!J600</f>
        <v>0</v>
      </c>
      <c r="GD571" s="1543">
        <f>'TROISIEME TRI et BILAN'!K600</f>
        <v>0</v>
      </c>
      <c r="GE571" s="1541">
        <f>'TROISIEME TRI et BILAN'!L600</f>
        <v>0</v>
      </c>
      <c r="GF571" s="1541">
        <f>'TROISIEME TRI et BILAN'!M600</f>
        <v>0</v>
      </c>
      <c r="GG571" s="1542">
        <f>'TROISIEME TRI et BILAN'!N600</f>
        <v>0</v>
      </c>
      <c r="GH571" s="1543">
        <f>'TROISIEME TRI et BILAN'!O600</f>
        <v>0</v>
      </c>
      <c r="GI571" s="702"/>
      <c r="GJ571" s="702"/>
    </row>
    <row r="572" spans="177:218" ht="21.75" thickBot="1" x14ac:dyDescent="0.4">
      <c r="FU572" s="1381" t="s">
        <v>0</v>
      </c>
      <c r="FV572" s="1547">
        <f>'TROISIEME TRI et BILAN'!C601</f>
        <v>0</v>
      </c>
      <c r="FW572" s="1547">
        <f>'TROISIEME TRI et BILAN'!D601</f>
        <v>0</v>
      </c>
      <c r="FX572" s="1547">
        <f>'TROISIEME TRI et BILAN'!E601</f>
        <v>0</v>
      </c>
      <c r="FY572" s="1547">
        <f>'TROISIEME TRI et BILAN'!F601</f>
        <v>0</v>
      </c>
      <c r="FZ572" s="1548" t="e">
        <f>'TROISIEME TRI et BILAN'!G601</f>
        <v>#DIV/0!</v>
      </c>
      <c r="GA572" s="1547">
        <f>'TROISIEME TRI et BILAN'!H601</f>
        <v>0</v>
      </c>
      <c r="GB572" s="1547">
        <f>'TROISIEME TRI et BILAN'!I601</f>
        <v>0</v>
      </c>
      <c r="GC572" s="1547">
        <f>'TROISIEME TRI et BILAN'!J601</f>
        <v>0</v>
      </c>
      <c r="GD572" s="1548" t="e">
        <f>'TROISIEME TRI et BILAN'!K601</f>
        <v>#DIV/0!</v>
      </c>
      <c r="GE572" s="1547">
        <f>'TROISIEME TRI et BILAN'!L601</f>
        <v>0</v>
      </c>
      <c r="GF572" s="1547">
        <f>'TROISIEME TRI et BILAN'!M601</f>
        <v>0</v>
      </c>
      <c r="GG572" s="1547">
        <f>'TROISIEME TRI et BILAN'!N601</f>
        <v>0</v>
      </c>
      <c r="GH572" s="1548" t="e">
        <f>'TROISIEME TRI et BILAN'!O601</f>
        <v>#DIV/0!</v>
      </c>
      <c r="GI572" s="702"/>
      <c r="GJ572" s="702"/>
    </row>
    <row r="573" spans="177:218" x14ac:dyDescent="0.25">
      <c r="GK573" s="666"/>
    </row>
    <row r="574" spans="177:218" ht="21" x14ac:dyDescent="0.35">
      <c r="GL574" s="699" t="s">
        <v>247</v>
      </c>
      <c r="GM574" s="395"/>
      <c r="GN574" s="395"/>
      <c r="GO574" s="395"/>
      <c r="GP574" s="395"/>
      <c r="GQ574" s="395"/>
      <c r="GR574" s="395"/>
      <c r="GS574" s="395"/>
      <c r="GT574" s="395"/>
      <c r="GU574" s="395"/>
      <c r="GV574" s="395"/>
      <c r="GW574" s="395"/>
      <c r="GX574" s="395"/>
      <c r="GY574" s="395"/>
      <c r="GZ574" s="395"/>
      <c r="HA574" s="395"/>
      <c r="HB574" s="1"/>
      <c r="HC574" s="395"/>
      <c r="HD574" s="395"/>
      <c r="HE574" s="395"/>
      <c r="HF574" s="395"/>
      <c r="HG574" s="395"/>
      <c r="HH574" s="395"/>
      <c r="HI574" s="395"/>
      <c r="HJ574" s="680">
        <v>17</v>
      </c>
    </row>
    <row r="575" spans="177:218" ht="18.75" x14ac:dyDescent="0.3">
      <c r="GL575" s="704" t="s">
        <v>248</v>
      </c>
      <c r="GM575" s="1"/>
      <c r="GN575" s="1"/>
      <c r="GO575" s="1"/>
      <c r="GP575" s="1"/>
      <c r="GQ575" s="1"/>
      <c r="GR575" s="1"/>
      <c r="GS575" s="1"/>
      <c r="GT575" s="1"/>
      <c r="GU575" s="1"/>
      <c r="GV575" s="1"/>
      <c r="GW575" s="1"/>
      <c r="GX575" s="1"/>
      <c r="GY575" s="1"/>
      <c r="GZ575" s="1"/>
      <c r="HA575" s="1"/>
      <c r="HB575" s="1"/>
      <c r="HC575" s="395"/>
      <c r="HD575" s="395"/>
      <c r="HE575" s="395"/>
      <c r="HF575" s="395"/>
      <c r="HG575" s="395"/>
      <c r="HH575" s="395"/>
      <c r="HI575" s="395"/>
      <c r="HJ575" s="395"/>
    </row>
    <row r="576" spans="177:218" ht="18.75" x14ac:dyDescent="0.3">
      <c r="GL576" s="704" t="s">
        <v>249</v>
      </c>
      <c r="GM576" s="1"/>
      <c r="GN576" s="1"/>
      <c r="GO576" s="1"/>
      <c r="GP576" s="1"/>
      <c r="GQ576" s="1"/>
      <c r="GR576" s="1"/>
      <c r="GS576" s="1"/>
      <c r="GT576" s="1"/>
      <c r="GU576" s="1"/>
      <c r="GV576" s="1"/>
      <c r="GW576" s="1"/>
      <c r="GX576" s="1"/>
      <c r="GY576" s="1"/>
      <c r="GZ576" s="1"/>
      <c r="HA576" s="1"/>
      <c r="HB576" s="1"/>
      <c r="HC576" s="1"/>
      <c r="HD576" s="1"/>
      <c r="HE576" s="1"/>
      <c r="HF576" s="1"/>
      <c r="HG576" s="1"/>
      <c r="HH576" s="1"/>
      <c r="HI576" s="1"/>
      <c r="HJ576" s="1"/>
    </row>
    <row r="577" spans="194:218" ht="19.5" thickBot="1" x14ac:dyDescent="0.35">
      <c r="GL577" s="704"/>
      <c r="GM577" s="704"/>
      <c r="GN577" s="704"/>
      <c r="GO577" s="704"/>
      <c r="GP577" s="704"/>
      <c r="GQ577" s="704"/>
      <c r="GR577" s="704"/>
      <c r="GS577" s="704"/>
      <c r="GT577" s="704"/>
      <c r="GU577" s="704"/>
      <c r="GV577" s="704"/>
      <c r="GW577" s="704"/>
      <c r="GX577" s="704"/>
      <c r="GY577" s="704"/>
      <c r="GZ577" s="704"/>
      <c r="HA577" s="704"/>
      <c r="HB577" s="704"/>
      <c r="HC577" s="704"/>
      <c r="HD577" s="704"/>
      <c r="HE577" s="704"/>
      <c r="HF577" s="704"/>
      <c r="HG577" s="704"/>
      <c r="HH577" s="704"/>
      <c r="HI577" s="704"/>
      <c r="HJ577" s="704"/>
    </row>
    <row r="578" spans="194:218" ht="19.5" customHeight="1" thickBot="1" x14ac:dyDescent="0.35">
      <c r="GL578" s="704"/>
      <c r="GM578" s="2381" t="s">
        <v>61</v>
      </c>
      <c r="GN578" s="2382"/>
      <c r="GO578" s="2382"/>
      <c r="GP578" s="2382"/>
      <c r="GQ578" s="2382"/>
      <c r="GR578" s="2382"/>
      <c r="GS578" s="2383"/>
      <c r="GT578" s="2381" t="s">
        <v>62</v>
      </c>
      <c r="GU578" s="2382"/>
      <c r="GV578" s="2382"/>
      <c r="GW578" s="2382"/>
      <c r="GX578" s="2382"/>
      <c r="GY578" s="2382"/>
      <c r="GZ578" s="2383"/>
      <c r="HA578" s="2381" t="s">
        <v>250</v>
      </c>
      <c r="HB578" s="2382"/>
      <c r="HC578" s="2382"/>
      <c r="HD578" s="2382"/>
      <c r="HE578" s="2382"/>
      <c r="HF578" s="2382"/>
      <c r="HG578" s="2383"/>
      <c r="HH578" s="2381" t="s">
        <v>251</v>
      </c>
      <c r="HI578" s="2382"/>
      <c r="HJ578" s="2383"/>
    </row>
    <row r="579" spans="194:218" ht="36" customHeight="1" thickBot="1" x14ac:dyDescent="0.35">
      <c r="GL579" s="704"/>
      <c r="GM579" s="2381" t="s">
        <v>252</v>
      </c>
      <c r="GN579" s="2382"/>
      <c r="GO579" s="2383"/>
      <c r="GP579" s="2381" t="s">
        <v>253</v>
      </c>
      <c r="GQ579" s="2382"/>
      <c r="GR579" s="2383"/>
      <c r="GS579" s="2175" t="s">
        <v>254</v>
      </c>
      <c r="GT579" s="2381" t="s">
        <v>252</v>
      </c>
      <c r="GU579" s="2382"/>
      <c r="GV579" s="2383"/>
      <c r="GW579" s="2381" t="s">
        <v>253</v>
      </c>
      <c r="GX579" s="2382"/>
      <c r="GY579" s="2383"/>
      <c r="GZ579" s="2175" t="s">
        <v>254</v>
      </c>
      <c r="HA579" s="2381" t="s">
        <v>252</v>
      </c>
      <c r="HB579" s="2382"/>
      <c r="HC579" s="2383"/>
      <c r="HD579" s="2381" t="s">
        <v>253</v>
      </c>
      <c r="HE579" s="2382"/>
      <c r="HF579" s="2383"/>
      <c r="HG579" s="2175" t="s">
        <v>254</v>
      </c>
      <c r="HH579" s="1382" t="s">
        <v>255</v>
      </c>
      <c r="HI579" s="1382" t="s">
        <v>253</v>
      </c>
      <c r="HJ579" s="2175" t="s">
        <v>254</v>
      </c>
    </row>
    <row r="580" spans="194:218" ht="19.5" thickBot="1" x14ac:dyDescent="0.35">
      <c r="GL580" s="704"/>
      <c r="GM580" s="1383" t="s">
        <v>186</v>
      </c>
      <c r="GN580" s="1382" t="s">
        <v>73</v>
      </c>
      <c r="GO580" s="1382" t="s">
        <v>187</v>
      </c>
      <c r="GP580" s="1382" t="s">
        <v>186</v>
      </c>
      <c r="GQ580" s="1382" t="s">
        <v>73</v>
      </c>
      <c r="GR580" s="1382" t="s">
        <v>187</v>
      </c>
      <c r="GS580" s="2176"/>
      <c r="GT580" s="1383" t="s">
        <v>186</v>
      </c>
      <c r="GU580" s="1382" t="s">
        <v>73</v>
      </c>
      <c r="GV580" s="1382" t="s">
        <v>187</v>
      </c>
      <c r="GW580" s="1382" t="s">
        <v>186</v>
      </c>
      <c r="GX580" s="1382" t="s">
        <v>73</v>
      </c>
      <c r="GY580" s="1382" t="s">
        <v>187</v>
      </c>
      <c r="GZ580" s="2176"/>
      <c r="HA580" s="1383" t="s">
        <v>186</v>
      </c>
      <c r="HB580" s="1382" t="s">
        <v>73</v>
      </c>
      <c r="HC580" s="1382" t="s">
        <v>187</v>
      </c>
      <c r="HD580" s="1382" t="s">
        <v>186</v>
      </c>
      <c r="HE580" s="1382" t="s">
        <v>73</v>
      </c>
      <c r="HF580" s="1382" t="s">
        <v>187</v>
      </c>
      <c r="HG580" s="2176"/>
      <c r="HH580" s="1382" t="s">
        <v>256</v>
      </c>
      <c r="HI580" s="1382" t="s">
        <v>187</v>
      </c>
      <c r="HJ580" s="2176"/>
    </row>
    <row r="581" spans="194:218" ht="19.5" thickBot="1" x14ac:dyDescent="0.3">
      <c r="GL581" s="1247" t="s">
        <v>257</v>
      </c>
      <c r="GM581" s="284">
        <f>'TROISIEME TRI et BILAN'!C611</f>
        <v>0</v>
      </c>
      <c r="GN581" s="285">
        <f>'TROISIEME TRI et BILAN'!D611</f>
        <v>0</v>
      </c>
      <c r="GO581" s="1549">
        <f>'TROISIEME TRI et BILAN'!E611</f>
        <v>0</v>
      </c>
      <c r="GP581" s="285">
        <f>'TROISIEME TRI et BILAN'!F611</f>
        <v>0</v>
      </c>
      <c r="GQ581" s="285">
        <f>'TROISIEME TRI et BILAN'!G611</f>
        <v>0</v>
      </c>
      <c r="GR581" s="1549">
        <f>'TROISIEME TRI et BILAN'!H611</f>
        <v>0</v>
      </c>
      <c r="GS581" s="1549">
        <f>'TROISIEME TRI et BILAN'!I611</f>
        <v>0</v>
      </c>
      <c r="GT581" s="284">
        <f>'TROISIEME TRI et BILAN'!J611</f>
        <v>0</v>
      </c>
      <c r="GU581" s="285">
        <f>'TROISIEME TRI et BILAN'!K611</f>
        <v>0</v>
      </c>
      <c r="GV581" s="1549">
        <f>'TROISIEME TRI et BILAN'!L611</f>
        <v>0</v>
      </c>
      <c r="GW581" s="284">
        <f>'TROISIEME TRI et BILAN'!M611</f>
        <v>0</v>
      </c>
      <c r="GX581" s="285">
        <f>'TROISIEME TRI et BILAN'!N611</f>
        <v>0</v>
      </c>
      <c r="GY581" s="1549">
        <f>'TROISIEME TRI et BILAN'!O611</f>
        <v>0</v>
      </c>
      <c r="GZ581" s="1549">
        <f>'TROISIEME TRI et BILAN'!P611</f>
        <v>0</v>
      </c>
      <c r="HA581" s="284">
        <f>'TROISIEME TRI et BILAN'!Q611</f>
        <v>0</v>
      </c>
      <c r="HB581" s="285">
        <f>'TROISIEME TRI et BILAN'!R611</f>
        <v>0</v>
      </c>
      <c r="HC581" s="1549">
        <f>'TROISIEME TRI et BILAN'!S611</f>
        <v>0</v>
      </c>
      <c r="HD581" s="284">
        <f>'TROISIEME TRI et BILAN'!T611</f>
        <v>0</v>
      </c>
      <c r="HE581" s="285">
        <f>'TROISIEME TRI et BILAN'!U611</f>
        <v>0</v>
      </c>
      <c r="HF581" s="1549">
        <f>'TROISIEME TRI et BILAN'!V611</f>
        <v>0</v>
      </c>
      <c r="HG581" s="1549">
        <f>'TROISIEME TRI et BILAN'!W611</f>
        <v>0</v>
      </c>
      <c r="HH581" s="1489" t="e">
        <f>'TROISIEME TRI et BILAN'!X611</f>
        <v>#DIV/0!</v>
      </c>
      <c r="HI581" s="1489" t="e">
        <f>'TROISIEME TRI et BILAN'!Y611</f>
        <v>#DIV/0!</v>
      </c>
      <c r="HJ581" s="1489" t="e">
        <f>'TROISIEME TRI et BILAN'!Z611</f>
        <v>#DIV/0!</v>
      </c>
    </row>
    <row r="582" spans="194:218" ht="19.5" thickBot="1" x14ac:dyDescent="0.3">
      <c r="GL582" s="1313" t="s">
        <v>54</v>
      </c>
      <c r="GM582" s="284">
        <f>'TROISIEME TRI et BILAN'!C612</f>
        <v>0</v>
      </c>
      <c r="GN582" s="285">
        <f>'TROISIEME TRI et BILAN'!D612</f>
        <v>0</v>
      </c>
      <c r="GO582" s="1549">
        <f>'TROISIEME TRI et BILAN'!E612</f>
        <v>0</v>
      </c>
      <c r="GP582" s="285">
        <f>'TROISIEME TRI et BILAN'!F612</f>
        <v>0</v>
      </c>
      <c r="GQ582" s="285">
        <f>'TROISIEME TRI et BILAN'!G612</f>
        <v>0</v>
      </c>
      <c r="GR582" s="1549">
        <f>'TROISIEME TRI et BILAN'!H612</f>
        <v>0</v>
      </c>
      <c r="GS582" s="1549">
        <f>'TROISIEME TRI et BILAN'!I612</f>
        <v>0</v>
      </c>
      <c r="GT582" s="284">
        <f>'TROISIEME TRI et BILAN'!J612</f>
        <v>0</v>
      </c>
      <c r="GU582" s="285">
        <f>'TROISIEME TRI et BILAN'!K612</f>
        <v>0</v>
      </c>
      <c r="GV582" s="1549">
        <f>'TROISIEME TRI et BILAN'!L612</f>
        <v>0</v>
      </c>
      <c r="GW582" s="284">
        <f>'TROISIEME TRI et BILAN'!M612</f>
        <v>0</v>
      </c>
      <c r="GX582" s="285">
        <f>'TROISIEME TRI et BILAN'!N612</f>
        <v>0</v>
      </c>
      <c r="GY582" s="1549">
        <f>'TROISIEME TRI et BILAN'!O612</f>
        <v>0</v>
      </c>
      <c r="GZ582" s="1549">
        <f>'TROISIEME TRI et BILAN'!P612</f>
        <v>0</v>
      </c>
      <c r="HA582" s="284">
        <f>'TROISIEME TRI et BILAN'!Q612</f>
        <v>0</v>
      </c>
      <c r="HB582" s="285">
        <f>'TROISIEME TRI et BILAN'!R612</f>
        <v>0</v>
      </c>
      <c r="HC582" s="1549">
        <f>'TROISIEME TRI et BILAN'!S612</f>
        <v>0</v>
      </c>
      <c r="HD582" s="284">
        <f>'TROISIEME TRI et BILAN'!T612</f>
        <v>0</v>
      </c>
      <c r="HE582" s="285">
        <f>'TROISIEME TRI et BILAN'!U612</f>
        <v>0</v>
      </c>
      <c r="HF582" s="1549">
        <f>'TROISIEME TRI et BILAN'!V612</f>
        <v>0</v>
      </c>
      <c r="HG582" s="1549">
        <f>'TROISIEME TRI et BILAN'!W612</f>
        <v>0</v>
      </c>
      <c r="HH582" s="1489" t="e">
        <f>'TROISIEME TRI et BILAN'!X612</f>
        <v>#DIV/0!</v>
      </c>
      <c r="HI582" s="1489" t="e">
        <f>'TROISIEME TRI et BILAN'!Y612</f>
        <v>#DIV/0!</v>
      </c>
      <c r="HJ582" s="1489" t="e">
        <f>'TROISIEME TRI et BILAN'!Z612</f>
        <v>#DIV/0!</v>
      </c>
    </row>
    <row r="583" spans="194:218" ht="19.5" thickBot="1" x14ac:dyDescent="0.3">
      <c r="GL583" s="1313" t="s">
        <v>258</v>
      </c>
      <c r="GM583" s="284">
        <f>'TROISIEME TRI et BILAN'!C613</f>
        <v>0</v>
      </c>
      <c r="GN583" s="285">
        <f>'TROISIEME TRI et BILAN'!D613</f>
        <v>0</v>
      </c>
      <c r="GO583" s="1549">
        <f>'TROISIEME TRI et BILAN'!E613</f>
        <v>0</v>
      </c>
      <c r="GP583" s="285">
        <f>'TROISIEME TRI et BILAN'!F613</f>
        <v>0</v>
      </c>
      <c r="GQ583" s="285">
        <f>'TROISIEME TRI et BILAN'!G613</f>
        <v>0</v>
      </c>
      <c r="GR583" s="1549">
        <f>'TROISIEME TRI et BILAN'!H613</f>
        <v>0</v>
      </c>
      <c r="GS583" s="1549">
        <f>'TROISIEME TRI et BILAN'!I613</f>
        <v>0</v>
      </c>
      <c r="GT583" s="284">
        <f>'TROISIEME TRI et BILAN'!J613</f>
        <v>0</v>
      </c>
      <c r="GU583" s="285">
        <f>'TROISIEME TRI et BILAN'!K613</f>
        <v>0</v>
      </c>
      <c r="GV583" s="1549">
        <f>'TROISIEME TRI et BILAN'!L613</f>
        <v>0</v>
      </c>
      <c r="GW583" s="284">
        <f>'TROISIEME TRI et BILAN'!M613</f>
        <v>0</v>
      </c>
      <c r="GX583" s="285">
        <f>'TROISIEME TRI et BILAN'!N613</f>
        <v>0</v>
      </c>
      <c r="GY583" s="1549">
        <f>'TROISIEME TRI et BILAN'!O613</f>
        <v>0</v>
      </c>
      <c r="GZ583" s="1549">
        <f>'TROISIEME TRI et BILAN'!P613</f>
        <v>0</v>
      </c>
      <c r="HA583" s="284">
        <f>'TROISIEME TRI et BILAN'!Q613</f>
        <v>0</v>
      </c>
      <c r="HB583" s="285">
        <f>'TROISIEME TRI et BILAN'!R613</f>
        <v>0</v>
      </c>
      <c r="HC583" s="1549">
        <f>'TROISIEME TRI et BILAN'!S613</f>
        <v>0</v>
      </c>
      <c r="HD583" s="284">
        <f>'TROISIEME TRI et BILAN'!T613</f>
        <v>0</v>
      </c>
      <c r="HE583" s="285">
        <f>'TROISIEME TRI et BILAN'!U613</f>
        <v>0</v>
      </c>
      <c r="HF583" s="1549">
        <f>'TROISIEME TRI et BILAN'!V613</f>
        <v>0</v>
      </c>
      <c r="HG583" s="1549">
        <f>'TROISIEME TRI et BILAN'!W613</f>
        <v>0</v>
      </c>
      <c r="HH583" s="1489" t="e">
        <f>'TROISIEME TRI et BILAN'!X613</f>
        <v>#DIV/0!</v>
      </c>
      <c r="HI583" s="1489" t="e">
        <f>'TROISIEME TRI et BILAN'!Y613</f>
        <v>#DIV/0!</v>
      </c>
      <c r="HJ583" s="1489" t="e">
        <f>'TROISIEME TRI et BILAN'!Z613</f>
        <v>#DIV/0!</v>
      </c>
    </row>
    <row r="584" spans="194:218" ht="19.5" thickBot="1" x14ac:dyDescent="0.3">
      <c r="GL584" s="1313" t="s">
        <v>259</v>
      </c>
      <c r="GM584" s="284">
        <f>'TROISIEME TRI et BILAN'!C614</f>
        <v>0</v>
      </c>
      <c r="GN584" s="285">
        <f>'TROISIEME TRI et BILAN'!D614</f>
        <v>0</v>
      </c>
      <c r="GO584" s="1549">
        <f>'TROISIEME TRI et BILAN'!E614</f>
        <v>0</v>
      </c>
      <c r="GP584" s="285">
        <f>'TROISIEME TRI et BILAN'!F614</f>
        <v>0</v>
      </c>
      <c r="GQ584" s="285">
        <f>'TROISIEME TRI et BILAN'!G614</f>
        <v>0</v>
      </c>
      <c r="GR584" s="1549">
        <f>'TROISIEME TRI et BILAN'!H614</f>
        <v>0</v>
      </c>
      <c r="GS584" s="1549">
        <f>'TROISIEME TRI et BILAN'!I614</f>
        <v>0</v>
      </c>
      <c r="GT584" s="284">
        <f>'TROISIEME TRI et BILAN'!J614</f>
        <v>0</v>
      </c>
      <c r="GU584" s="285">
        <f>'TROISIEME TRI et BILAN'!K614</f>
        <v>0</v>
      </c>
      <c r="GV584" s="1549">
        <f>'TROISIEME TRI et BILAN'!L614</f>
        <v>0</v>
      </c>
      <c r="GW584" s="284">
        <f>'TROISIEME TRI et BILAN'!M614</f>
        <v>0</v>
      </c>
      <c r="GX584" s="285">
        <f>'TROISIEME TRI et BILAN'!N614</f>
        <v>0</v>
      </c>
      <c r="GY584" s="1549">
        <f>'TROISIEME TRI et BILAN'!O614</f>
        <v>0</v>
      </c>
      <c r="GZ584" s="1549">
        <f>'TROISIEME TRI et BILAN'!P614</f>
        <v>0</v>
      </c>
      <c r="HA584" s="284">
        <f>'TROISIEME TRI et BILAN'!Q614</f>
        <v>0</v>
      </c>
      <c r="HB584" s="285">
        <f>'TROISIEME TRI et BILAN'!R614</f>
        <v>0</v>
      </c>
      <c r="HC584" s="1549">
        <f>'TROISIEME TRI et BILAN'!S614</f>
        <v>0</v>
      </c>
      <c r="HD584" s="284">
        <f>'TROISIEME TRI et BILAN'!T614</f>
        <v>0</v>
      </c>
      <c r="HE584" s="285">
        <f>'TROISIEME TRI et BILAN'!U614</f>
        <v>0</v>
      </c>
      <c r="HF584" s="1549">
        <f>'TROISIEME TRI et BILAN'!V614</f>
        <v>0</v>
      </c>
      <c r="HG584" s="1549">
        <f>'TROISIEME TRI et BILAN'!W614</f>
        <v>0</v>
      </c>
      <c r="HH584" s="1489" t="e">
        <f>'TROISIEME TRI et BILAN'!X614</f>
        <v>#DIV/0!</v>
      </c>
      <c r="HI584" s="1489" t="e">
        <f>'TROISIEME TRI et BILAN'!Y614</f>
        <v>#DIV/0!</v>
      </c>
      <c r="HJ584" s="1489" t="e">
        <f>'TROISIEME TRI et BILAN'!Z614</f>
        <v>#DIV/0!</v>
      </c>
    </row>
    <row r="585" spans="194:218" ht="19.5" thickBot="1" x14ac:dyDescent="0.3">
      <c r="GL585" s="1313" t="s">
        <v>260</v>
      </c>
      <c r="GM585" s="284">
        <f>'TROISIEME TRI et BILAN'!C615</f>
        <v>0</v>
      </c>
      <c r="GN585" s="285">
        <f>'TROISIEME TRI et BILAN'!D615</f>
        <v>0</v>
      </c>
      <c r="GO585" s="1549">
        <f>'TROISIEME TRI et BILAN'!E615</f>
        <v>0</v>
      </c>
      <c r="GP585" s="285">
        <f>'TROISIEME TRI et BILAN'!F615</f>
        <v>0</v>
      </c>
      <c r="GQ585" s="285">
        <f>'TROISIEME TRI et BILAN'!G615</f>
        <v>0</v>
      </c>
      <c r="GR585" s="1549">
        <f>'TROISIEME TRI et BILAN'!H615</f>
        <v>0</v>
      </c>
      <c r="GS585" s="1549">
        <f>'TROISIEME TRI et BILAN'!I615</f>
        <v>0</v>
      </c>
      <c r="GT585" s="284">
        <f>'TROISIEME TRI et BILAN'!J615</f>
        <v>0</v>
      </c>
      <c r="GU585" s="285">
        <f>'TROISIEME TRI et BILAN'!K615</f>
        <v>0</v>
      </c>
      <c r="GV585" s="1549">
        <f>'TROISIEME TRI et BILAN'!L615</f>
        <v>0</v>
      </c>
      <c r="GW585" s="284">
        <f>'TROISIEME TRI et BILAN'!M615</f>
        <v>0</v>
      </c>
      <c r="GX585" s="285">
        <f>'TROISIEME TRI et BILAN'!N615</f>
        <v>0</v>
      </c>
      <c r="GY585" s="1549">
        <f>'TROISIEME TRI et BILAN'!O615</f>
        <v>0</v>
      </c>
      <c r="GZ585" s="1549">
        <f>'TROISIEME TRI et BILAN'!P615</f>
        <v>0</v>
      </c>
      <c r="HA585" s="284">
        <f>'TROISIEME TRI et BILAN'!Q615</f>
        <v>0</v>
      </c>
      <c r="HB585" s="285">
        <f>'TROISIEME TRI et BILAN'!R615</f>
        <v>0</v>
      </c>
      <c r="HC585" s="1549">
        <f>'TROISIEME TRI et BILAN'!S615</f>
        <v>0</v>
      </c>
      <c r="HD585" s="284">
        <f>'TROISIEME TRI et BILAN'!T615</f>
        <v>0</v>
      </c>
      <c r="HE585" s="285">
        <f>'TROISIEME TRI et BILAN'!U615</f>
        <v>0</v>
      </c>
      <c r="HF585" s="1549">
        <f>'TROISIEME TRI et BILAN'!V615</f>
        <v>0</v>
      </c>
      <c r="HG585" s="1549">
        <f>'TROISIEME TRI et BILAN'!W615</f>
        <v>0</v>
      </c>
      <c r="HH585" s="1489" t="e">
        <f>'TROISIEME TRI et BILAN'!X615</f>
        <v>#DIV/0!</v>
      </c>
      <c r="HI585" s="1489" t="e">
        <f>'TROISIEME TRI et BILAN'!Y615</f>
        <v>#DIV/0!</v>
      </c>
      <c r="HJ585" s="1489" t="e">
        <f>'TROISIEME TRI et BILAN'!Z615</f>
        <v>#DIV/0!</v>
      </c>
    </row>
    <row r="586" spans="194:218" ht="38.25" thickBot="1" x14ac:dyDescent="0.3">
      <c r="GL586" s="1313" t="s">
        <v>261</v>
      </c>
      <c r="GM586" s="1382">
        <f>'TROISIEME TRI et BILAN'!C616</f>
        <v>0</v>
      </c>
      <c r="GN586" s="1382">
        <f>'TROISIEME TRI et BILAN'!D616</f>
        <v>0</v>
      </c>
      <c r="GO586" s="1382">
        <f>'TROISIEME TRI et BILAN'!E616</f>
        <v>0</v>
      </c>
      <c r="GP586" s="1382">
        <f>'TROISIEME TRI et BILAN'!F616</f>
        <v>0</v>
      </c>
      <c r="GQ586" s="1382">
        <f>'TROISIEME TRI et BILAN'!G616</f>
        <v>0</v>
      </c>
      <c r="GR586" s="1382">
        <f>'TROISIEME TRI et BILAN'!H616</f>
        <v>0</v>
      </c>
      <c r="GS586" s="1382">
        <f>'TROISIEME TRI et BILAN'!I616</f>
        <v>0</v>
      </c>
      <c r="GT586" s="1382">
        <f>'TROISIEME TRI et BILAN'!J616</f>
        <v>0</v>
      </c>
      <c r="GU586" s="1382">
        <f>'TROISIEME TRI et BILAN'!K616</f>
        <v>0</v>
      </c>
      <c r="GV586" s="1382">
        <f>'TROISIEME TRI et BILAN'!L616</f>
        <v>0</v>
      </c>
      <c r="GW586" s="1382">
        <f>'TROISIEME TRI et BILAN'!M616</f>
        <v>0</v>
      </c>
      <c r="GX586" s="1382">
        <f>'TROISIEME TRI et BILAN'!N616</f>
        <v>0</v>
      </c>
      <c r="GY586" s="1382">
        <f>'TROISIEME TRI et BILAN'!O616</f>
        <v>0</v>
      </c>
      <c r="GZ586" s="1382">
        <f>'TROISIEME TRI et BILAN'!P616</f>
        <v>0</v>
      </c>
      <c r="HA586" s="1382">
        <f>'TROISIEME TRI et BILAN'!Q616</f>
        <v>0</v>
      </c>
      <c r="HB586" s="1382">
        <f>'TROISIEME TRI et BILAN'!R616</f>
        <v>0</v>
      </c>
      <c r="HC586" s="1382">
        <f>'TROISIEME TRI et BILAN'!S616</f>
        <v>0</v>
      </c>
      <c r="HD586" s="1382">
        <f>'TROISIEME TRI et BILAN'!T616</f>
        <v>0</v>
      </c>
      <c r="HE586" s="1382">
        <f>'TROISIEME TRI et BILAN'!U616</f>
        <v>0</v>
      </c>
      <c r="HF586" s="1382">
        <f>'TROISIEME TRI et BILAN'!V616</f>
        <v>0</v>
      </c>
      <c r="HG586" s="1382">
        <f>'TROISIEME TRI et BILAN'!W616</f>
        <v>0</v>
      </c>
      <c r="HH586" s="1489" t="e">
        <f>'TROISIEME TRI et BILAN'!X616</f>
        <v>#DIV/0!</v>
      </c>
      <c r="HI586" s="1489" t="e">
        <f>'TROISIEME TRI et BILAN'!Y616</f>
        <v>#DIV/0!</v>
      </c>
      <c r="HJ586" s="1489" t="e">
        <f>'TROISIEME TRI et BILAN'!Z616</f>
        <v>#DIV/0!</v>
      </c>
    </row>
    <row r="587" spans="194:218" ht="15.75" thickBot="1" x14ac:dyDescent="0.3"/>
    <row r="588" spans="194:218" ht="70.5" customHeight="1" thickBot="1" x14ac:dyDescent="0.3">
      <c r="GL588" s="2370" t="s">
        <v>91</v>
      </c>
      <c r="GM588" s="2384"/>
      <c r="GN588" s="2384"/>
      <c r="GO588" s="2042">
        <f>'TROISIEME TRI et BILAN'!C618</f>
        <v>0</v>
      </c>
      <c r="GP588" s="2043"/>
      <c r="GQ588" s="2043"/>
      <c r="GR588" s="2043"/>
      <c r="GS588" s="2043"/>
      <c r="GT588" s="2043"/>
      <c r="GU588" s="2043"/>
      <c r="GV588" s="2043"/>
      <c r="GW588" s="2043"/>
      <c r="GX588" s="2043"/>
      <c r="GY588" s="2043"/>
      <c r="GZ588" s="2043"/>
      <c r="HA588" s="2043"/>
      <c r="HB588" s="2043"/>
      <c r="HC588" s="2043"/>
      <c r="HD588" s="2043"/>
      <c r="HE588" s="2043"/>
      <c r="HF588" s="2043"/>
      <c r="HG588" s="2043"/>
      <c r="HH588" s="2043"/>
      <c r="HI588" s="2043"/>
      <c r="HJ588" s="2044"/>
    </row>
    <row r="589" spans="194:218" ht="15.75" customHeight="1" thickBot="1" x14ac:dyDescent="0.3">
      <c r="GO589" s="2048"/>
      <c r="GP589" s="2049"/>
      <c r="GQ589" s="2049"/>
      <c r="GR589" s="2049"/>
      <c r="GS589" s="2049"/>
      <c r="GT589" s="2049"/>
      <c r="GU589" s="2049"/>
      <c r="GV589" s="2049"/>
      <c r="GW589" s="2049"/>
      <c r="GX589" s="2049"/>
      <c r="GY589" s="2049"/>
      <c r="GZ589" s="2049"/>
      <c r="HA589" s="2049"/>
      <c r="HB589" s="2049"/>
      <c r="HC589" s="2049"/>
      <c r="HD589" s="2049"/>
      <c r="HE589" s="2049"/>
      <c r="HF589" s="2049"/>
      <c r="HG589" s="2049"/>
      <c r="HH589" s="2049"/>
      <c r="HI589" s="2049"/>
      <c r="HJ589" s="2050"/>
    </row>
    <row r="590" spans="194:218" ht="21" x14ac:dyDescent="0.35">
      <c r="GL590" s="699" t="s">
        <v>262</v>
      </c>
      <c r="GM590" s="1"/>
      <c r="GN590" s="1"/>
      <c r="GO590" s="1"/>
      <c r="GP590" s="1"/>
      <c r="GQ590" s="1"/>
      <c r="GR590" s="1"/>
      <c r="GS590" s="1"/>
      <c r="GT590" s="1"/>
      <c r="GU590" s="1"/>
      <c r="GV590" s="1"/>
      <c r="GW590" s="1"/>
      <c r="GX590" s="1"/>
      <c r="GY590" s="1"/>
      <c r="GZ590" s="1"/>
      <c r="HA590" s="1"/>
      <c r="HB590" s="1"/>
      <c r="HC590" s="395"/>
      <c r="HD590" s="395"/>
      <c r="HE590" s="395"/>
      <c r="HF590" s="395"/>
      <c r="HG590" s="395"/>
      <c r="HH590" s="395"/>
      <c r="HI590" s="395"/>
      <c r="HJ590" s="395"/>
    </row>
    <row r="591" spans="194:218" ht="18.75" x14ac:dyDescent="0.3">
      <c r="GL591" s="704" t="s">
        <v>249</v>
      </c>
      <c r="GM591" s="1"/>
      <c r="GN591" s="1"/>
      <c r="GO591" s="1"/>
      <c r="GP591" s="1"/>
      <c r="GQ591" s="1"/>
      <c r="GR591" s="1"/>
      <c r="GS591" s="1"/>
      <c r="GT591" s="1"/>
      <c r="GU591" s="1"/>
      <c r="GV591" s="1"/>
      <c r="GW591" s="1"/>
      <c r="GX591" s="1"/>
      <c r="GY591" s="1"/>
      <c r="GZ591" s="1"/>
      <c r="HA591" s="1"/>
      <c r="HB591" s="1"/>
      <c r="HC591" s="1"/>
      <c r="HD591" s="1"/>
      <c r="HE591" s="1"/>
      <c r="HF591" s="1"/>
      <c r="HG591" s="1"/>
      <c r="HH591" s="1"/>
      <c r="HI591" s="1"/>
      <c r="HJ591" s="1"/>
    </row>
    <row r="592" spans="194:218" ht="19.5" thickBot="1" x14ac:dyDescent="0.35">
      <c r="GL592" s="704"/>
      <c r="GM592" s="704"/>
      <c r="GN592" s="704"/>
      <c r="GO592" s="704"/>
      <c r="GP592" s="704"/>
      <c r="GQ592" s="704"/>
      <c r="GR592" s="704"/>
      <c r="GS592" s="704"/>
      <c r="GT592" s="704"/>
      <c r="GU592" s="704"/>
      <c r="GV592" s="704"/>
      <c r="GW592" s="704"/>
      <c r="GX592" s="704"/>
      <c r="GY592" s="704"/>
      <c r="GZ592" s="704"/>
      <c r="HA592" s="704"/>
      <c r="HB592" s="704"/>
      <c r="HC592" s="704"/>
      <c r="HD592" s="704"/>
      <c r="HE592" s="704"/>
      <c r="HF592" s="704"/>
      <c r="HG592" s="704"/>
      <c r="HH592" s="704"/>
      <c r="HI592" s="704"/>
      <c r="HJ592" s="704"/>
    </row>
    <row r="593" spans="194:223" ht="19.5" customHeight="1" thickBot="1" x14ac:dyDescent="0.35">
      <c r="GL593" s="704"/>
      <c r="GM593" s="2381" t="s">
        <v>61</v>
      </c>
      <c r="GN593" s="2382"/>
      <c r="GO593" s="2382"/>
      <c r="GP593" s="2382"/>
      <c r="GQ593" s="2382"/>
      <c r="GR593" s="2382"/>
      <c r="GS593" s="2383"/>
      <c r="GT593" s="2381" t="s">
        <v>62</v>
      </c>
      <c r="GU593" s="2382"/>
      <c r="GV593" s="2382"/>
      <c r="GW593" s="2382"/>
      <c r="GX593" s="2382"/>
      <c r="GY593" s="2382"/>
      <c r="GZ593" s="2383"/>
      <c r="HA593" s="2381" t="s">
        <v>250</v>
      </c>
      <c r="HB593" s="2382"/>
      <c r="HC593" s="2382"/>
      <c r="HD593" s="2382"/>
      <c r="HE593" s="2382"/>
      <c r="HF593" s="2382"/>
      <c r="HG593" s="2383"/>
      <c r="HH593" s="2381" t="s">
        <v>251</v>
      </c>
      <c r="HI593" s="2382"/>
      <c r="HJ593" s="2383"/>
    </row>
    <row r="594" spans="194:223" ht="36" customHeight="1" thickBot="1" x14ac:dyDescent="0.35">
      <c r="GL594" s="704"/>
      <c r="GM594" s="2381" t="s">
        <v>252</v>
      </c>
      <c r="GN594" s="2382"/>
      <c r="GO594" s="2383"/>
      <c r="GP594" s="2381" t="s">
        <v>253</v>
      </c>
      <c r="GQ594" s="2382"/>
      <c r="GR594" s="2383"/>
      <c r="GS594" s="2175" t="s">
        <v>254</v>
      </c>
      <c r="GT594" s="2381" t="s">
        <v>252</v>
      </c>
      <c r="GU594" s="2382"/>
      <c r="GV594" s="2383"/>
      <c r="GW594" s="2381" t="s">
        <v>253</v>
      </c>
      <c r="GX594" s="2382"/>
      <c r="GY594" s="2383"/>
      <c r="GZ594" s="2175" t="s">
        <v>254</v>
      </c>
      <c r="HA594" s="2381" t="s">
        <v>252</v>
      </c>
      <c r="HB594" s="2382"/>
      <c r="HC594" s="2383"/>
      <c r="HD594" s="2381" t="s">
        <v>253</v>
      </c>
      <c r="HE594" s="2382"/>
      <c r="HF594" s="2383"/>
      <c r="HG594" s="2175" t="s">
        <v>254</v>
      </c>
      <c r="HH594" s="1382" t="s">
        <v>255</v>
      </c>
      <c r="HI594" s="1382" t="s">
        <v>253</v>
      </c>
      <c r="HJ594" s="2175" t="s">
        <v>254</v>
      </c>
    </row>
    <row r="595" spans="194:223" ht="19.5" thickBot="1" x14ac:dyDescent="0.35">
      <c r="GL595" s="704"/>
      <c r="GM595" s="1383" t="s">
        <v>186</v>
      </c>
      <c r="GN595" s="1382" t="s">
        <v>73</v>
      </c>
      <c r="GO595" s="1382" t="s">
        <v>187</v>
      </c>
      <c r="GP595" s="1382" t="s">
        <v>186</v>
      </c>
      <c r="GQ595" s="1382" t="s">
        <v>73</v>
      </c>
      <c r="GR595" s="1382" t="s">
        <v>187</v>
      </c>
      <c r="GS595" s="2176"/>
      <c r="GT595" s="1383" t="s">
        <v>186</v>
      </c>
      <c r="GU595" s="1382" t="s">
        <v>73</v>
      </c>
      <c r="GV595" s="1382" t="s">
        <v>187</v>
      </c>
      <c r="GW595" s="1382" t="s">
        <v>186</v>
      </c>
      <c r="GX595" s="1382" t="s">
        <v>73</v>
      </c>
      <c r="GY595" s="1382" t="s">
        <v>187</v>
      </c>
      <c r="GZ595" s="2176"/>
      <c r="HA595" s="1383" t="s">
        <v>186</v>
      </c>
      <c r="HB595" s="1382" t="s">
        <v>73</v>
      </c>
      <c r="HC595" s="1382" t="s">
        <v>187</v>
      </c>
      <c r="HD595" s="1382" t="s">
        <v>186</v>
      </c>
      <c r="HE595" s="1382" t="s">
        <v>73</v>
      </c>
      <c r="HF595" s="1382" t="s">
        <v>187</v>
      </c>
      <c r="HG595" s="2176"/>
      <c r="HH595" s="1382" t="s">
        <v>256</v>
      </c>
      <c r="HI595" s="1382" t="s">
        <v>187</v>
      </c>
      <c r="HJ595" s="2176"/>
    </row>
    <row r="596" spans="194:223" ht="19.5" thickBot="1" x14ac:dyDescent="0.3">
      <c r="GL596" s="1247" t="s">
        <v>257</v>
      </c>
      <c r="GM596" s="284">
        <f>'TROISIEME TRI et BILAN'!C627</f>
        <v>0</v>
      </c>
      <c r="GN596" s="285">
        <f>'TROISIEME TRI et BILAN'!D627</f>
        <v>0</v>
      </c>
      <c r="GO596" s="1549">
        <f>'TROISIEME TRI et BILAN'!E627</f>
        <v>0</v>
      </c>
      <c r="GP596" s="285">
        <f>'TROISIEME TRI et BILAN'!F627</f>
        <v>0</v>
      </c>
      <c r="GQ596" s="285">
        <f>'TROISIEME TRI et BILAN'!G627</f>
        <v>0</v>
      </c>
      <c r="GR596" s="1549">
        <f>'TROISIEME TRI et BILAN'!H627</f>
        <v>0</v>
      </c>
      <c r="GS596" s="1549">
        <f>'TROISIEME TRI et BILAN'!I627</f>
        <v>0</v>
      </c>
      <c r="GT596" s="284">
        <f>'TROISIEME TRI et BILAN'!J627</f>
        <v>0</v>
      </c>
      <c r="GU596" s="285">
        <f>'TROISIEME TRI et BILAN'!K627</f>
        <v>0</v>
      </c>
      <c r="GV596" s="1549">
        <f>'TROISIEME TRI et BILAN'!L627</f>
        <v>0</v>
      </c>
      <c r="GW596" s="284">
        <f>'TROISIEME TRI et BILAN'!M627</f>
        <v>0</v>
      </c>
      <c r="GX596" s="285">
        <f>'TROISIEME TRI et BILAN'!N627</f>
        <v>0</v>
      </c>
      <c r="GY596" s="1549">
        <f>'TROISIEME TRI et BILAN'!O627</f>
        <v>0</v>
      </c>
      <c r="GZ596" s="1549">
        <f>'TROISIEME TRI et BILAN'!P627</f>
        <v>0</v>
      </c>
      <c r="HA596" s="284">
        <f>'TROISIEME TRI et BILAN'!Q627</f>
        <v>0</v>
      </c>
      <c r="HB596" s="285">
        <f>'TROISIEME TRI et BILAN'!R627</f>
        <v>0</v>
      </c>
      <c r="HC596" s="1549">
        <f>'TROISIEME TRI et BILAN'!S627</f>
        <v>0</v>
      </c>
      <c r="HD596" s="284">
        <f>'TROISIEME TRI et BILAN'!T627</f>
        <v>0</v>
      </c>
      <c r="HE596" s="285">
        <f>'TROISIEME TRI et BILAN'!U627</f>
        <v>0</v>
      </c>
      <c r="HF596" s="1549">
        <f>'TROISIEME TRI et BILAN'!V627</f>
        <v>0</v>
      </c>
      <c r="HG596" s="1549">
        <f>'TROISIEME TRI et BILAN'!W627</f>
        <v>0</v>
      </c>
      <c r="HH596" s="1489" t="e">
        <f>'TROISIEME TRI et BILAN'!X627</f>
        <v>#DIV/0!</v>
      </c>
      <c r="HI596" s="1489" t="e">
        <f>'TROISIEME TRI et BILAN'!Y627</f>
        <v>#DIV/0!</v>
      </c>
      <c r="HJ596" s="1489" t="e">
        <f>'TROISIEME TRI et BILAN'!Z627</f>
        <v>#DIV/0!</v>
      </c>
    </row>
    <row r="597" spans="194:223" ht="19.5" thickBot="1" x14ac:dyDescent="0.3">
      <c r="GL597" s="1313" t="s">
        <v>54</v>
      </c>
      <c r="GM597" s="284">
        <f>'TROISIEME TRI et BILAN'!C628</f>
        <v>0</v>
      </c>
      <c r="GN597" s="285">
        <f>'TROISIEME TRI et BILAN'!D628</f>
        <v>0</v>
      </c>
      <c r="GO597" s="1549">
        <f>'TROISIEME TRI et BILAN'!E628</f>
        <v>0</v>
      </c>
      <c r="GP597" s="285">
        <f>'TROISIEME TRI et BILAN'!F628</f>
        <v>0</v>
      </c>
      <c r="GQ597" s="285">
        <f>'TROISIEME TRI et BILAN'!G628</f>
        <v>0</v>
      </c>
      <c r="GR597" s="1549">
        <f>'TROISIEME TRI et BILAN'!H628</f>
        <v>0</v>
      </c>
      <c r="GS597" s="1549">
        <f>'TROISIEME TRI et BILAN'!I628</f>
        <v>0</v>
      </c>
      <c r="GT597" s="284">
        <f>'TROISIEME TRI et BILAN'!J628</f>
        <v>0</v>
      </c>
      <c r="GU597" s="285">
        <f>'TROISIEME TRI et BILAN'!K628</f>
        <v>0</v>
      </c>
      <c r="GV597" s="1549">
        <f>'TROISIEME TRI et BILAN'!L628</f>
        <v>0</v>
      </c>
      <c r="GW597" s="284">
        <f>'TROISIEME TRI et BILAN'!M628</f>
        <v>0</v>
      </c>
      <c r="GX597" s="285">
        <f>'TROISIEME TRI et BILAN'!N628</f>
        <v>0</v>
      </c>
      <c r="GY597" s="1549">
        <f>'TROISIEME TRI et BILAN'!O628</f>
        <v>0</v>
      </c>
      <c r="GZ597" s="1549">
        <f>'TROISIEME TRI et BILAN'!P628</f>
        <v>0</v>
      </c>
      <c r="HA597" s="284">
        <f>'TROISIEME TRI et BILAN'!Q628</f>
        <v>0</v>
      </c>
      <c r="HB597" s="285">
        <f>'TROISIEME TRI et BILAN'!R628</f>
        <v>0</v>
      </c>
      <c r="HC597" s="1549">
        <f>'TROISIEME TRI et BILAN'!S628</f>
        <v>0</v>
      </c>
      <c r="HD597" s="284">
        <f>'TROISIEME TRI et BILAN'!T628</f>
        <v>0</v>
      </c>
      <c r="HE597" s="285">
        <f>'TROISIEME TRI et BILAN'!U628</f>
        <v>0</v>
      </c>
      <c r="HF597" s="1549">
        <f>'TROISIEME TRI et BILAN'!V628</f>
        <v>0</v>
      </c>
      <c r="HG597" s="1549">
        <f>'TROISIEME TRI et BILAN'!W628</f>
        <v>0</v>
      </c>
      <c r="HH597" s="1489" t="e">
        <f>'TROISIEME TRI et BILAN'!X628</f>
        <v>#DIV/0!</v>
      </c>
      <c r="HI597" s="1489" t="e">
        <f>'TROISIEME TRI et BILAN'!Y628</f>
        <v>#DIV/0!</v>
      </c>
      <c r="HJ597" s="1489" t="e">
        <f>'TROISIEME TRI et BILAN'!Z628</f>
        <v>#DIV/0!</v>
      </c>
    </row>
    <row r="598" spans="194:223" ht="19.5" thickBot="1" x14ac:dyDescent="0.3">
      <c r="GL598" s="1313" t="s">
        <v>258</v>
      </c>
      <c r="GM598" s="284">
        <f>'TROISIEME TRI et BILAN'!C629</f>
        <v>0</v>
      </c>
      <c r="GN598" s="285">
        <f>'TROISIEME TRI et BILAN'!D629</f>
        <v>0</v>
      </c>
      <c r="GO598" s="1549">
        <f>'TROISIEME TRI et BILAN'!E629</f>
        <v>0</v>
      </c>
      <c r="GP598" s="285">
        <f>'TROISIEME TRI et BILAN'!F629</f>
        <v>0</v>
      </c>
      <c r="GQ598" s="285">
        <f>'TROISIEME TRI et BILAN'!G629</f>
        <v>0</v>
      </c>
      <c r="GR598" s="1549">
        <f>'TROISIEME TRI et BILAN'!H629</f>
        <v>0</v>
      </c>
      <c r="GS598" s="1549">
        <f>'TROISIEME TRI et BILAN'!I629</f>
        <v>0</v>
      </c>
      <c r="GT598" s="284">
        <f>'TROISIEME TRI et BILAN'!J629</f>
        <v>0</v>
      </c>
      <c r="GU598" s="285">
        <f>'TROISIEME TRI et BILAN'!K629</f>
        <v>0</v>
      </c>
      <c r="GV598" s="1549">
        <f>'TROISIEME TRI et BILAN'!L629</f>
        <v>0</v>
      </c>
      <c r="GW598" s="284">
        <f>'TROISIEME TRI et BILAN'!M629</f>
        <v>0</v>
      </c>
      <c r="GX598" s="285">
        <f>'TROISIEME TRI et BILAN'!N629</f>
        <v>0</v>
      </c>
      <c r="GY598" s="1549">
        <f>'TROISIEME TRI et BILAN'!O629</f>
        <v>0</v>
      </c>
      <c r="GZ598" s="1549">
        <f>'TROISIEME TRI et BILAN'!P629</f>
        <v>0</v>
      </c>
      <c r="HA598" s="284">
        <f>'TROISIEME TRI et BILAN'!Q629</f>
        <v>0</v>
      </c>
      <c r="HB598" s="285">
        <f>'TROISIEME TRI et BILAN'!R629</f>
        <v>0</v>
      </c>
      <c r="HC598" s="1549">
        <f>'TROISIEME TRI et BILAN'!S629</f>
        <v>0</v>
      </c>
      <c r="HD598" s="284">
        <f>'TROISIEME TRI et BILAN'!T629</f>
        <v>0</v>
      </c>
      <c r="HE598" s="285">
        <f>'TROISIEME TRI et BILAN'!U629</f>
        <v>0</v>
      </c>
      <c r="HF598" s="1549">
        <f>'TROISIEME TRI et BILAN'!V629</f>
        <v>0</v>
      </c>
      <c r="HG598" s="1549">
        <f>'TROISIEME TRI et BILAN'!W629</f>
        <v>0</v>
      </c>
      <c r="HH598" s="1489" t="e">
        <f>'TROISIEME TRI et BILAN'!X629</f>
        <v>#DIV/0!</v>
      </c>
      <c r="HI598" s="1489" t="e">
        <f>'TROISIEME TRI et BILAN'!Y629</f>
        <v>#DIV/0!</v>
      </c>
      <c r="HJ598" s="1489" t="e">
        <f>'TROISIEME TRI et BILAN'!Z629</f>
        <v>#DIV/0!</v>
      </c>
    </row>
    <row r="599" spans="194:223" ht="19.5" thickBot="1" x14ac:dyDescent="0.3">
      <c r="GL599" s="1313" t="s">
        <v>259</v>
      </c>
      <c r="GM599" s="284">
        <f>'TROISIEME TRI et BILAN'!C630</f>
        <v>0</v>
      </c>
      <c r="GN599" s="285">
        <f>'TROISIEME TRI et BILAN'!D630</f>
        <v>0</v>
      </c>
      <c r="GO599" s="1549">
        <f>'TROISIEME TRI et BILAN'!E630</f>
        <v>0</v>
      </c>
      <c r="GP599" s="285">
        <f>'TROISIEME TRI et BILAN'!F630</f>
        <v>0</v>
      </c>
      <c r="GQ599" s="285">
        <f>'TROISIEME TRI et BILAN'!G630</f>
        <v>0</v>
      </c>
      <c r="GR599" s="1549">
        <f>'TROISIEME TRI et BILAN'!H630</f>
        <v>0</v>
      </c>
      <c r="GS599" s="1549">
        <f>'TROISIEME TRI et BILAN'!I630</f>
        <v>0</v>
      </c>
      <c r="GT599" s="284">
        <f>'TROISIEME TRI et BILAN'!J630</f>
        <v>0</v>
      </c>
      <c r="GU599" s="285">
        <f>'TROISIEME TRI et BILAN'!K630</f>
        <v>0</v>
      </c>
      <c r="GV599" s="1549">
        <f>'TROISIEME TRI et BILAN'!L630</f>
        <v>0</v>
      </c>
      <c r="GW599" s="284">
        <f>'TROISIEME TRI et BILAN'!M630</f>
        <v>0</v>
      </c>
      <c r="GX599" s="285">
        <f>'TROISIEME TRI et BILAN'!N630</f>
        <v>0</v>
      </c>
      <c r="GY599" s="1549">
        <f>'TROISIEME TRI et BILAN'!O630</f>
        <v>0</v>
      </c>
      <c r="GZ599" s="1549">
        <f>'TROISIEME TRI et BILAN'!P630</f>
        <v>0</v>
      </c>
      <c r="HA599" s="284">
        <f>'TROISIEME TRI et BILAN'!Q630</f>
        <v>0</v>
      </c>
      <c r="HB599" s="285">
        <f>'TROISIEME TRI et BILAN'!R630</f>
        <v>0</v>
      </c>
      <c r="HC599" s="1549">
        <f>'TROISIEME TRI et BILAN'!S630</f>
        <v>0</v>
      </c>
      <c r="HD599" s="284">
        <f>'TROISIEME TRI et BILAN'!T630</f>
        <v>0</v>
      </c>
      <c r="HE599" s="285">
        <f>'TROISIEME TRI et BILAN'!U630</f>
        <v>0</v>
      </c>
      <c r="HF599" s="1549">
        <f>'TROISIEME TRI et BILAN'!V630</f>
        <v>0</v>
      </c>
      <c r="HG599" s="1549">
        <f>'TROISIEME TRI et BILAN'!W630</f>
        <v>0</v>
      </c>
      <c r="HH599" s="1489" t="e">
        <f>'TROISIEME TRI et BILAN'!X630</f>
        <v>#DIV/0!</v>
      </c>
      <c r="HI599" s="1489" t="e">
        <f>'TROISIEME TRI et BILAN'!Y630</f>
        <v>#DIV/0!</v>
      </c>
      <c r="HJ599" s="1489" t="e">
        <f>'TROISIEME TRI et BILAN'!Z630</f>
        <v>#DIV/0!</v>
      </c>
    </row>
    <row r="600" spans="194:223" ht="19.5" thickBot="1" x14ac:dyDescent="0.3">
      <c r="GL600" s="1313" t="s">
        <v>260</v>
      </c>
      <c r="GM600" s="284">
        <f>'TROISIEME TRI et BILAN'!C631</f>
        <v>0</v>
      </c>
      <c r="GN600" s="285">
        <f>'TROISIEME TRI et BILAN'!D631</f>
        <v>0</v>
      </c>
      <c r="GO600" s="1549">
        <f>'TROISIEME TRI et BILAN'!E631</f>
        <v>0</v>
      </c>
      <c r="GP600" s="285">
        <f>'TROISIEME TRI et BILAN'!F631</f>
        <v>0</v>
      </c>
      <c r="GQ600" s="285">
        <f>'TROISIEME TRI et BILAN'!G631</f>
        <v>0</v>
      </c>
      <c r="GR600" s="1549">
        <f>'TROISIEME TRI et BILAN'!H631</f>
        <v>0</v>
      </c>
      <c r="GS600" s="1549">
        <f>'TROISIEME TRI et BILAN'!I631</f>
        <v>0</v>
      </c>
      <c r="GT600" s="284">
        <f>'TROISIEME TRI et BILAN'!J631</f>
        <v>0</v>
      </c>
      <c r="GU600" s="285">
        <f>'TROISIEME TRI et BILAN'!K631</f>
        <v>0</v>
      </c>
      <c r="GV600" s="1549">
        <f>'TROISIEME TRI et BILAN'!L631</f>
        <v>0</v>
      </c>
      <c r="GW600" s="284">
        <f>'TROISIEME TRI et BILAN'!M631</f>
        <v>0</v>
      </c>
      <c r="GX600" s="285">
        <f>'TROISIEME TRI et BILAN'!N631</f>
        <v>0</v>
      </c>
      <c r="GY600" s="1549">
        <f>'TROISIEME TRI et BILAN'!O631</f>
        <v>0</v>
      </c>
      <c r="GZ600" s="1549">
        <f>'TROISIEME TRI et BILAN'!P631</f>
        <v>0</v>
      </c>
      <c r="HA600" s="284">
        <f>'TROISIEME TRI et BILAN'!Q631</f>
        <v>0</v>
      </c>
      <c r="HB600" s="285">
        <f>'TROISIEME TRI et BILAN'!R631</f>
        <v>0</v>
      </c>
      <c r="HC600" s="1549">
        <f>'TROISIEME TRI et BILAN'!S631</f>
        <v>0</v>
      </c>
      <c r="HD600" s="284">
        <f>'TROISIEME TRI et BILAN'!T631</f>
        <v>0</v>
      </c>
      <c r="HE600" s="285">
        <f>'TROISIEME TRI et BILAN'!U631</f>
        <v>0</v>
      </c>
      <c r="HF600" s="1549">
        <f>'TROISIEME TRI et BILAN'!V631</f>
        <v>0</v>
      </c>
      <c r="HG600" s="1549">
        <f>'TROISIEME TRI et BILAN'!W631</f>
        <v>0</v>
      </c>
      <c r="HH600" s="1489" t="e">
        <f>'TROISIEME TRI et BILAN'!X631</f>
        <v>#DIV/0!</v>
      </c>
      <c r="HI600" s="1489" t="e">
        <f>'TROISIEME TRI et BILAN'!Y631</f>
        <v>#DIV/0!</v>
      </c>
      <c r="HJ600" s="1489" t="e">
        <f>'TROISIEME TRI et BILAN'!Z631</f>
        <v>#DIV/0!</v>
      </c>
    </row>
    <row r="601" spans="194:223" ht="38.25" thickBot="1" x14ac:dyDescent="0.3">
      <c r="GL601" s="1313" t="s">
        <v>261</v>
      </c>
      <c r="GM601" s="1382">
        <f>'TROISIEME TRI et BILAN'!C632</f>
        <v>0</v>
      </c>
      <c r="GN601" s="1382">
        <f>'TROISIEME TRI et BILAN'!D632</f>
        <v>0</v>
      </c>
      <c r="GO601" s="1382">
        <f>'TROISIEME TRI et BILAN'!E632</f>
        <v>0</v>
      </c>
      <c r="GP601" s="1382">
        <f>'TROISIEME TRI et BILAN'!F632</f>
        <v>0</v>
      </c>
      <c r="GQ601" s="1382">
        <f>'TROISIEME TRI et BILAN'!G632</f>
        <v>0</v>
      </c>
      <c r="GR601" s="1382">
        <f>'TROISIEME TRI et BILAN'!H632</f>
        <v>0</v>
      </c>
      <c r="GS601" s="1382">
        <f>'TROISIEME TRI et BILAN'!I632</f>
        <v>0</v>
      </c>
      <c r="GT601" s="1382">
        <f>'TROISIEME TRI et BILAN'!J632</f>
        <v>0</v>
      </c>
      <c r="GU601" s="1382">
        <f>'TROISIEME TRI et BILAN'!K632</f>
        <v>0</v>
      </c>
      <c r="GV601" s="1382">
        <f>'TROISIEME TRI et BILAN'!L632</f>
        <v>0</v>
      </c>
      <c r="GW601" s="1382">
        <f>'TROISIEME TRI et BILAN'!M632</f>
        <v>0</v>
      </c>
      <c r="GX601" s="1382">
        <f>'TROISIEME TRI et BILAN'!N632</f>
        <v>0</v>
      </c>
      <c r="GY601" s="1382">
        <f>'TROISIEME TRI et BILAN'!O632</f>
        <v>0</v>
      </c>
      <c r="GZ601" s="1382">
        <f>'TROISIEME TRI et BILAN'!P632</f>
        <v>0</v>
      </c>
      <c r="HA601" s="1382">
        <f>'TROISIEME TRI et BILAN'!Q632</f>
        <v>0</v>
      </c>
      <c r="HB601" s="1382">
        <f>'TROISIEME TRI et BILAN'!R632</f>
        <v>0</v>
      </c>
      <c r="HC601" s="1382">
        <f>'TROISIEME TRI et BILAN'!S632</f>
        <v>0</v>
      </c>
      <c r="HD601" s="1382">
        <f>'TROISIEME TRI et BILAN'!T632</f>
        <v>0</v>
      </c>
      <c r="HE601" s="1382">
        <f>'TROISIEME TRI et BILAN'!U632</f>
        <v>0</v>
      </c>
      <c r="HF601" s="1382">
        <f>'TROISIEME TRI et BILAN'!V632</f>
        <v>0</v>
      </c>
      <c r="HG601" s="1382">
        <f>'TROISIEME TRI et BILAN'!W632</f>
        <v>0</v>
      </c>
      <c r="HH601" s="1489" t="e">
        <f>'TROISIEME TRI et BILAN'!X632</f>
        <v>#DIV/0!</v>
      </c>
      <c r="HI601" s="1489" t="e">
        <f>'TROISIEME TRI et BILAN'!Y632</f>
        <v>#DIV/0!</v>
      </c>
      <c r="HJ601" s="1489" t="e">
        <f>'TROISIEME TRI et BILAN'!Z632</f>
        <v>#DIV/0!</v>
      </c>
    </row>
    <row r="602" spans="194:223" ht="15.75" thickBot="1" x14ac:dyDescent="0.3"/>
    <row r="603" spans="194:223" ht="70.5" customHeight="1" thickBot="1" x14ac:dyDescent="0.3">
      <c r="GL603" s="2370" t="s">
        <v>91</v>
      </c>
      <c r="GM603" s="2384"/>
      <c r="GN603" s="2371"/>
      <c r="GO603" s="2042">
        <f>'TROISIEME TRI et BILAN'!C634</f>
        <v>0</v>
      </c>
      <c r="GP603" s="2043"/>
      <c r="GQ603" s="2043"/>
      <c r="GR603" s="2043"/>
      <c r="GS603" s="2043"/>
      <c r="GT603" s="2043"/>
      <c r="GU603" s="2043"/>
      <c r="GV603" s="2043"/>
      <c r="GW603" s="2043"/>
      <c r="GX603" s="2043"/>
      <c r="GY603" s="2043"/>
      <c r="GZ603" s="2043"/>
      <c r="HA603" s="2043"/>
      <c r="HB603" s="2043"/>
      <c r="HC603" s="2043"/>
      <c r="HD603" s="2043"/>
      <c r="HE603" s="2043"/>
      <c r="HF603" s="2043"/>
      <c r="HG603" s="2043"/>
      <c r="HH603" s="2043"/>
      <c r="HI603" s="2043"/>
      <c r="HJ603" s="2044"/>
    </row>
    <row r="604" spans="194:223" ht="15.75" customHeight="1" thickBot="1" x14ac:dyDescent="0.3">
      <c r="GO604" s="2048"/>
      <c r="GP604" s="2049"/>
      <c r="GQ604" s="2049"/>
      <c r="GR604" s="2049"/>
      <c r="GS604" s="2049"/>
      <c r="GT604" s="2049"/>
      <c r="GU604" s="2049"/>
      <c r="GV604" s="2049"/>
      <c r="GW604" s="2049"/>
      <c r="GX604" s="2049"/>
      <c r="GY604" s="2049"/>
      <c r="GZ604" s="2049"/>
      <c r="HA604" s="2049"/>
      <c r="HB604" s="2049"/>
      <c r="HC604" s="2049"/>
      <c r="HD604" s="2049"/>
      <c r="HE604" s="2049"/>
      <c r="HF604" s="2049"/>
      <c r="HG604" s="2049"/>
      <c r="HH604" s="2049"/>
      <c r="HI604" s="2049"/>
      <c r="HJ604" s="2050"/>
    </row>
    <row r="605" spans="194:223" x14ac:dyDescent="0.25">
      <c r="HK605" s="666"/>
    </row>
    <row r="606" spans="194:223" ht="20.25" x14ac:dyDescent="0.3">
      <c r="HL606" s="704" t="s">
        <v>263</v>
      </c>
      <c r="HM606" s="713"/>
      <c r="HN606" s="713"/>
      <c r="HO606" s="712">
        <v>18</v>
      </c>
    </row>
    <row r="607" spans="194:223" ht="18.75" x14ac:dyDescent="0.3">
      <c r="HL607" s="705"/>
      <c r="HM607" s="382"/>
      <c r="HN607" s="382"/>
      <c r="HO607" s="382"/>
    </row>
    <row r="608" spans="194:223" ht="18.75" x14ac:dyDescent="0.3">
      <c r="HL608" s="704" t="s">
        <v>786</v>
      </c>
      <c r="HM608" s="382"/>
      <c r="HN608" s="382"/>
      <c r="HO608" s="382"/>
    </row>
    <row r="609" spans="220:223" ht="19.5" thickBot="1" x14ac:dyDescent="0.35">
      <c r="HL609" s="714"/>
      <c r="HM609" s="382"/>
      <c r="HN609" s="382"/>
      <c r="HO609" s="382"/>
    </row>
    <row r="610" spans="220:223" ht="21.75" thickBot="1" x14ac:dyDescent="0.3">
      <c r="HL610" s="1232" t="s">
        <v>1</v>
      </c>
      <c r="HM610" s="1232" t="s">
        <v>265</v>
      </c>
      <c r="HN610" s="1232" t="s">
        <v>266</v>
      </c>
      <c r="HO610" s="1232" t="s">
        <v>55</v>
      </c>
    </row>
    <row r="611" spans="220:223" ht="33.75" customHeight="1" thickBot="1" x14ac:dyDescent="0.3">
      <c r="HL611" s="1550">
        <f>'TROISIEME TRI et BILAN'!B642</f>
        <v>0</v>
      </c>
      <c r="HM611" s="416">
        <f>'TROISIEME TRI et BILAN'!C642</f>
        <v>0</v>
      </c>
      <c r="HN611" s="293">
        <f>'TROISIEME TRI et BILAN'!D642</f>
        <v>0</v>
      </c>
      <c r="HO611" s="293">
        <f>'TROISIEME TRI et BILAN'!E642</f>
        <v>0</v>
      </c>
    </row>
    <row r="612" spans="220:223" ht="33.75" customHeight="1" thickBot="1" x14ac:dyDescent="0.3">
      <c r="HL612" s="1550">
        <f>'TROISIEME TRI et BILAN'!B643</f>
        <v>0</v>
      </c>
      <c r="HM612" s="416">
        <f>'TROISIEME TRI et BILAN'!C643</f>
        <v>0</v>
      </c>
      <c r="HN612" s="293">
        <f>'TROISIEME TRI et BILAN'!D643</f>
        <v>0</v>
      </c>
      <c r="HO612" s="293">
        <f>'TROISIEME TRI et BILAN'!E643</f>
        <v>0</v>
      </c>
    </row>
    <row r="613" spans="220:223" ht="33.75" customHeight="1" thickBot="1" x14ac:dyDescent="0.3">
      <c r="HL613" s="1550">
        <f>'TROISIEME TRI et BILAN'!B644</f>
        <v>0</v>
      </c>
      <c r="HM613" s="416">
        <f>'TROISIEME TRI et BILAN'!C644</f>
        <v>0</v>
      </c>
      <c r="HN613" s="293">
        <f>'TROISIEME TRI et BILAN'!D644</f>
        <v>0</v>
      </c>
      <c r="HO613" s="293">
        <f>'TROISIEME TRI et BILAN'!E644</f>
        <v>0</v>
      </c>
    </row>
    <row r="614" spans="220:223" ht="33.75" customHeight="1" thickBot="1" x14ac:dyDescent="0.3">
      <c r="HL614" s="1550">
        <f>'TROISIEME TRI et BILAN'!B645</f>
        <v>0</v>
      </c>
      <c r="HM614" s="416">
        <f>'TROISIEME TRI et BILAN'!C645</f>
        <v>0</v>
      </c>
      <c r="HN614" s="293">
        <f>'TROISIEME TRI et BILAN'!D645</f>
        <v>0</v>
      </c>
      <c r="HO614" s="293">
        <f>'TROISIEME TRI et BILAN'!E645</f>
        <v>0</v>
      </c>
    </row>
    <row r="615" spans="220:223" ht="33.75" customHeight="1" thickBot="1" x14ac:dyDescent="0.3">
      <c r="HL615" s="1550">
        <f>'TROISIEME TRI et BILAN'!B646</f>
        <v>0</v>
      </c>
      <c r="HM615" s="416">
        <f>'TROISIEME TRI et BILAN'!C646</f>
        <v>0</v>
      </c>
      <c r="HN615" s="293">
        <f>'TROISIEME TRI et BILAN'!D646</f>
        <v>0</v>
      </c>
      <c r="HO615" s="293">
        <f>'TROISIEME TRI et BILAN'!E646</f>
        <v>0</v>
      </c>
    </row>
    <row r="616" spans="220:223" ht="33.75" customHeight="1" thickBot="1" x14ac:dyDescent="0.3">
      <c r="HL616" s="1550">
        <f>'TROISIEME TRI et BILAN'!B647</f>
        <v>0</v>
      </c>
      <c r="HM616" s="416">
        <f>'TROISIEME TRI et BILAN'!C647</f>
        <v>0</v>
      </c>
      <c r="HN616" s="293">
        <f>'TROISIEME TRI et BILAN'!D647</f>
        <v>0</v>
      </c>
      <c r="HO616" s="293">
        <f>'TROISIEME TRI et BILAN'!E647</f>
        <v>0</v>
      </c>
    </row>
    <row r="617" spans="220:223" ht="33.75" customHeight="1" thickBot="1" x14ac:dyDescent="0.3">
      <c r="HL617" s="1550">
        <f>'TROISIEME TRI et BILAN'!B648</f>
        <v>0</v>
      </c>
      <c r="HM617" s="416">
        <f>'TROISIEME TRI et BILAN'!C648</f>
        <v>0</v>
      </c>
      <c r="HN617" s="293">
        <f>'TROISIEME TRI et BILAN'!D648</f>
        <v>0</v>
      </c>
      <c r="HO617" s="293">
        <f>'TROISIEME TRI et BILAN'!E648</f>
        <v>0</v>
      </c>
    </row>
    <row r="618" spans="220:223" ht="33.75" customHeight="1" thickBot="1" x14ac:dyDescent="0.3">
      <c r="HL618" s="1550">
        <f>'TROISIEME TRI et BILAN'!B649</f>
        <v>0</v>
      </c>
      <c r="HM618" s="416">
        <f>'TROISIEME TRI et BILAN'!C649</f>
        <v>0</v>
      </c>
      <c r="HN618" s="293">
        <f>'TROISIEME TRI et BILAN'!D649</f>
        <v>0</v>
      </c>
      <c r="HO618" s="293">
        <f>'TROISIEME TRI et BILAN'!E649</f>
        <v>0</v>
      </c>
    </row>
    <row r="619" spans="220:223" ht="33.75" customHeight="1" thickBot="1" x14ac:dyDescent="0.3">
      <c r="HL619" s="1550">
        <f>'TROISIEME TRI et BILAN'!B650</f>
        <v>0</v>
      </c>
      <c r="HM619" s="416">
        <f>'TROISIEME TRI et BILAN'!C650</f>
        <v>0</v>
      </c>
      <c r="HN619" s="293">
        <f>'TROISIEME TRI et BILAN'!D650</f>
        <v>0</v>
      </c>
      <c r="HO619" s="293">
        <f>'TROISIEME TRI et BILAN'!E650</f>
        <v>0</v>
      </c>
    </row>
    <row r="620" spans="220:223" ht="33.75" customHeight="1" thickBot="1" x14ac:dyDescent="0.3">
      <c r="HL620" s="1550">
        <f>'TROISIEME TRI et BILAN'!B651</f>
        <v>0</v>
      </c>
      <c r="HM620" s="416">
        <f>'TROISIEME TRI et BILAN'!C651</f>
        <v>0</v>
      </c>
      <c r="HN620" s="293">
        <f>'TROISIEME TRI et BILAN'!D651</f>
        <v>0</v>
      </c>
      <c r="HO620" s="293">
        <f>'TROISIEME TRI et BILAN'!E651</f>
        <v>0</v>
      </c>
    </row>
    <row r="621" spans="220:223" ht="33.75" customHeight="1" thickBot="1" x14ac:dyDescent="0.3">
      <c r="HL621" s="1550">
        <f>'TROISIEME TRI et BILAN'!B652</f>
        <v>0</v>
      </c>
      <c r="HM621" s="416">
        <f>'TROISIEME TRI et BILAN'!C652</f>
        <v>0</v>
      </c>
      <c r="HN621" s="293">
        <f>'TROISIEME TRI et BILAN'!D652</f>
        <v>0</v>
      </c>
      <c r="HO621" s="293">
        <f>'TROISIEME TRI et BILAN'!E652</f>
        <v>0</v>
      </c>
    </row>
    <row r="622" spans="220:223" ht="33.75" customHeight="1" thickBot="1" x14ac:dyDescent="0.3">
      <c r="HL622" s="1550">
        <f>'TROISIEME TRI et BILAN'!B653</f>
        <v>0</v>
      </c>
      <c r="HM622" s="416">
        <f>'TROISIEME TRI et BILAN'!C653</f>
        <v>0</v>
      </c>
      <c r="HN622" s="293">
        <f>'TROISIEME TRI et BILAN'!D653</f>
        <v>0</v>
      </c>
      <c r="HO622" s="293">
        <f>'TROISIEME TRI et BILAN'!E653</f>
        <v>0</v>
      </c>
    </row>
    <row r="623" spans="220:223" ht="33.75" customHeight="1" thickBot="1" x14ac:dyDescent="0.3">
      <c r="HL623" s="1550">
        <f>'TROISIEME TRI et BILAN'!B654</f>
        <v>0</v>
      </c>
      <c r="HM623" s="416">
        <f>'TROISIEME TRI et BILAN'!C654</f>
        <v>0</v>
      </c>
      <c r="HN623" s="293">
        <f>'TROISIEME TRI et BILAN'!D654</f>
        <v>0</v>
      </c>
      <c r="HO623" s="293">
        <f>'TROISIEME TRI et BILAN'!E654</f>
        <v>0</v>
      </c>
    </row>
    <row r="624" spans="220:223" ht="33.75" customHeight="1" thickBot="1" x14ac:dyDescent="0.3">
      <c r="HL624" s="1550">
        <f>'TROISIEME TRI et BILAN'!B655</f>
        <v>0</v>
      </c>
      <c r="HM624" s="416">
        <f>'TROISIEME TRI et BILAN'!C655</f>
        <v>0</v>
      </c>
      <c r="HN624" s="293">
        <f>'TROISIEME TRI et BILAN'!D655</f>
        <v>0</v>
      </c>
      <c r="HO624" s="293">
        <f>'TROISIEME TRI et BILAN'!E655</f>
        <v>0</v>
      </c>
    </row>
    <row r="625" spans="220:223" ht="33.75" customHeight="1" thickBot="1" x14ac:dyDescent="0.3">
      <c r="HL625" s="1550">
        <f>'TROISIEME TRI et BILAN'!B656</f>
        <v>0</v>
      </c>
      <c r="HM625" s="416">
        <f>'TROISIEME TRI et BILAN'!C656</f>
        <v>0</v>
      </c>
      <c r="HN625" s="293">
        <f>'TROISIEME TRI et BILAN'!D656</f>
        <v>0</v>
      </c>
      <c r="HO625" s="293">
        <f>'TROISIEME TRI et BILAN'!E656</f>
        <v>0</v>
      </c>
    </row>
    <row r="626" spans="220:223" ht="33.75" customHeight="1" thickBot="1" x14ac:dyDescent="0.3">
      <c r="HL626" s="1550">
        <f>'TROISIEME TRI et BILAN'!B657</f>
        <v>0</v>
      </c>
      <c r="HM626" s="416">
        <f>'TROISIEME TRI et BILAN'!C657</f>
        <v>0</v>
      </c>
      <c r="HN626" s="293">
        <f>'TROISIEME TRI et BILAN'!D657</f>
        <v>0</v>
      </c>
      <c r="HO626" s="293">
        <f>'TROISIEME TRI et BILAN'!E657</f>
        <v>0</v>
      </c>
    </row>
    <row r="627" spans="220:223" ht="33.75" customHeight="1" thickBot="1" x14ac:dyDescent="0.3">
      <c r="HL627" s="1550">
        <f>'TROISIEME TRI et BILAN'!B658</f>
        <v>0</v>
      </c>
      <c r="HM627" s="416">
        <f>'TROISIEME TRI et BILAN'!C658</f>
        <v>0</v>
      </c>
      <c r="HN627" s="293">
        <f>'TROISIEME TRI et BILAN'!D658</f>
        <v>0</v>
      </c>
      <c r="HO627" s="293">
        <f>'TROISIEME TRI et BILAN'!E658</f>
        <v>0</v>
      </c>
    </row>
    <row r="628" spans="220:223" ht="33.75" customHeight="1" thickBot="1" x14ac:dyDescent="0.3">
      <c r="HL628" s="1550">
        <f>'TROISIEME TRI et BILAN'!B659</f>
        <v>0</v>
      </c>
      <c r="HM628" s="416">
        <f>'TROISIEME TRI et BILAN'!C659</f>
        <v>0</v>
      </c>
      <c r="HN628" s="293">
        <f>'TROISIEME TRI et BILAN'!D659</f>
        <v>0</v>
      </c>
      <c r="HO628" s="293">
        <f>'TROISIEME TRI et BILAN'!E659</f>
        <v>0</v>
      </c>
    </row>
    <row r="629" spans="220:223" ht="33.75" customHeight="1" thickBot="1" x14ac:dyDescent="0.3">
      <c r="HL629" s="1550">
        <f>'TROISIEME TRI et BILAN'!B660</f>
        <v>0</v>
      </c>
      <c r="HM629" s="416">
        <f>'TROISIEME TRI et BILAN'!C660</f>
        <v>0</v>
      </c>
      <c r="HN629" s="293">
        <f>'TROISIEME TRI et BILAN'!D660</f>
        <v>0</v>
      </c>
      <c r="HO629" s="293">
        <f>'TROISIEME TRI et BILAN'!E660</f>
        <v>0</v>
      </c>
    </row>
    <row r="630" spans="220:223" ht="33.75" customHeight="1" thickBot="1" x14ac:dyDescent="0.3">
      <c r="HL630" s="1232" t="s">
        <v>1</v>
      </c>
      <c r="HM630" s="1384" t="s">
        <v>265</v>
      </c>
      <c r="HN630" s="1232" t="s">
        <v>266</v>
      </c>
      <c r="HO630" s="1232" t="s">
        <v>55</v>
      </c>
    </row>
    <row r="631" spans="220:223" ht="33.75" customHeight="1" thickBot="1" x14ac:dyDescent="0.3">
      <c r="HL631" s="1550">
        <f>'TROISIEME TRI et BILAN'!B662</f>
        <v>0</v>
      </c>
      <c r="HM631" s="416">
        <f>'TROISIEME TRI et BILAN'!C662</f>
        <v>0</v>
      </c>
      <c r="HN631" s="293">
        <f>'TROISIEME TRI et BILAN'!D662</f>
        <v>0</v>
      </c>
      <c r="HO631" s="293">
        <f>'TROISIEME TRI et BILAN'!E662</f>
        <v>0</v>
      </c>
    </row>
    <row r="632" spans="220:223" ht="33.75" customHeight="1" thickBot="1" x14ac:dyDescent="0.3">
      <c r="HL632" s="1550">
        <f>'TROISIEME TRI et BILAN'!B663</f>
        <v>0</v>
      </c>
      <c r="HM632" s="416">
        <f>'TROISIEME TRI et BILAN'!C663</f>
        <v>0</v>
      </c>
      <c r="HN632" s="293">
        <f>'TROISIEME TRI et BILAN'!D663</f>
        <v>0</v>
      </c>
      <c r="HO632" s="293">
        <f>'TROISIEME TRI et BILAN'!E663</f>
        <v>0</v>
      </c>
    </row>
    <row r="633" spans="220:223" ht="33.75" customHeight="1" thickBot="1" x14ac:dyDescent="0.3">
      <c r="HL633" s="1550">
        <f>'TROISIEME TRI et BILAN'!B664</f>
        <v>0</v>
      </c>
      <c r="HM633" s="416">
        <f>'TROISIEME TRI et BILAN'!C664</f>
        <v>0</v>
      </c>
      <c r="HN633" s="293">
        <f>'TROISIEME TRI et BILAN'!D664</f>
        <v>0</v>
      </c>
      <c r="HO633" s="293">
        <f>'TROISIEME TRI et BILAN'!E664</f>
        <v>0</v>
      </c>
    </row>
    <row r="634" spans="220:223" ht="33.75" customHeight="1" thickBot="1" x14ac:dyDescent="0.3">
      <c r="HL634" s="1550">
        <f>'TROISIEME TRI et BILAN'!B665</f>
        <v>0</v>
      </c>
      <c r="HM634" s="416">
        <f>'TROISIEME TRI et BILAN'!C665</f>
        <v>0</v>
      </c>
      <c r="HN634" s="293">
        <f>'TROISIEME TRI et BILAN'!D665</f>
        <v>0</v>
      </c>
      <c r="HO634" s="293">
        <f>'TROISIEME TRI et BILAN'!E665</f>
        <v>0</v>
      </c>
    </row>
    <row r="635" spans="220:223" ht="33.75" customHeight="1" thickBot="1" x14ac:dyDescent="0.3">
      <c r="HL635" s="1550">
        <f>'TROISIEME TRI et BILAN'!B666</f>
        <v>0</v>
      </c>
      <c r="HM635" s="416">
        <f>'TROISIEME TRI et BILAN'!C666</f>
        <v>0</v>
      </c>
      <c r="HN635" s="293">
        <f>'TROISIEME TRI et BILAN'!D666</f>
        <v>0</v>
      </c>
      <c r="HO635" s="293">
        <f>'TROISIEME TRI et BILAN'!E666</f>
        <v>0</v>
      </c>
    </row>
    <row r="636" spans="220:223" ht="33.75" customHeight="1" thickBot="1" x14ac:dyDescent="0.3">
      <c r="HL636" s="1550">
        <f>'TROISIEME TRI et BILAN'!B667</f>
        <v>0</v>
      </c>
      <c r="HM636" s="416">
        <f>'TROISIEME TRI et BILAN'!C667</f>
        <v>0</v>
      </c>
      <c r="HN636" s="293">
        <f>'TROISIEME TRI et BILAN'!D667</f>
        <v>0</v>
      </c>
      <c r="HO636" s="293">
        <f>'TROISIEME TRI et BILAN'!E667</f>
        <v>0</v>
      </c>
    </row>
    <row r="637" spans="220:223" ht="33.75" customHeight="1" thickBot="1" x14ac:dyDescent="0.3">
      <c r="HL637" s="1550">
        <f>'TROISIEME TRI et BILAN'!B668</f>
        <v>0</v>
      </c>
      <c r="HM637" s="416">
        <f>'TROISIEME TRI et BILAN'!C668</f>
        <v>0</v>
      </c>
      <c r="HN637" s="293">
        <f>'TROISIEME TRI et BILAN'!D668</f>
        <v>0</v>
      </c>
      <c r="HO637" s="293">
        <f>'TROISIEME TRI et BILAN'!E668</f>
        <v>0</v>
      </c>
    </row>
    <row r="638" spans="220:223" ht="33.75" customHeight="1" thickBot="1" x14ac:dyDescent="0.3">
      <c r="HL638" s="1550">
        <f>'TROISIEME TRI et BILAN'!B669</f>
        <v>0</v>
      </c>
      <c r="HM638" s="416">
        <f>'TROISIEME TRI et BILAN'!C669</f>
        <v>0</v>
      </c>
      <c r="HN638" s="293">
        <f>'TROISIEME TRI et BILAN'!D669</f>
        <v>0</v>
      </c>
      <c r="HO638" s="293">
        <f>'TROISIEME TRI et BILAN'!E669</f>
        <v>0</v>
      </c>
    </row>
    <row r="639" spans="220:223" ht="33.75" customHeight="1" thickBot="1" x14ac:dyDescent="0.3">
      <c r="HL639" s="1550">
        <f>'TROISIEME TRI et BILAN'!B670</f>
        <v>0</v>
      </c>
      <c r="HM639" s="416">
        <f>'TROISIEME TRI et BILAN'!C670</f>
        <v>0</v>
      </c>
      <c r="HN639" s="293">
        <f>'TROISIEME TRI et BILAN'!D670</f>
        <v>0</v>
      </c>
      <c r="HO639" s="293">
        <f>'TROISIEME TRI et BILAN'!E670</f>
        <v>0</v>
      </c>
    </row>
    <row r="640" spans="220:223" ht="33.75" customHeight="1" thickBot="1" x14ac:dyDescent="0.3">
      <c r="HL640" s="1550">
        <f>'TROISIEME TRI et BILAN'!B671</f>
        <v>0</v>
      </c>
      <c r="HM640" s="416">
        <f>'TROISIEME TRI et BILAN'!C671</f>
        <v>0</v>
      </c>
      <c r="HN640" s="293">
        <f>'TROISIEME TRI et BILAN'!D671</f>
        <v>0</v>
      </c>
      <c r="HO640" s="293">
        <f>'TROISIEME TRI et BILAN'!E671</f>
        <v>0</v>
      </c>
    </row>
    <row r="641" spans="220:223" ht="33.75" customHeight="1" thickBot="1" x14ac:dyDescent="0.3">
      <c r="HL641" s="1550">
        <f>'TROISIEME TRI et BILAN'!B672</f>
        <v>0</v>
      </c>
      <c r="HM641" s="416">
        <f>'TROISIEME TRI et BILAN'!C672</f>
        <v>0</v>
      </c>
      <c r="HN641" s="293">
        <f>'TROISIEME TRI et BILAN'!D672</f>
        <v>0</v>
      </c>
      <c r="HO641" s="293">
        <f>'TROISIEME TRI et BILAN'!E672</f>
        <v>0</v>
      </c>
    </row>
    <row r="642" spans="220:223" ht="33.75" customHeight="1" thickBot="1" x14ac:dyDescent="0.3">
      <c r="HL642" s="1550">
        <f>'TROISIEME TRI et BILAN'!B673</f>
        <v>0</v>
      </c>
      <c r="HM642" s="416">
        <f>'TROISIEME TRI et BILAN'!C673</f>
        <v>0</v>
      </c>
      <c r="HN642" s="293">
        <f>'TROISIEME TRI et BILAN'!D673</f>
        <v>0</v>
      </c>
      <c r="HO642" s="293">
        <f>'TROISIEME TRI et BILAN'!E673</f>
        <v>0</v>
      </c>
    </row>
    <row r="643" spans="220:223" ht="33.75" customHeight="1" thickBot="1" x14ac:dyDescent="0.3">
      <c r="HL643" s="1550">
        <f>'TROISIEME TRI et BILAN'!B674</f>
        <v>0</v>
      </c>
      <c r="HM643" s="416">
        <f>'TROISIEME TRI et BILAN'!C674</f>
        <v>0</v>
      </c>
      <c r="HN643" s="293">
        <f>'TROISIEME TRI et BILAN'!D674</f>
        <v>0</v>
      </c>
      <c r="HO643" s="293">
        <f>'TROISIEME TRI et BILAN'!E674</f>
        <v>0</v>
      </c>
    </row>
    <row r="644" spans="220:223" ht="33.75" customHeight="1" thickBot="1" x14ac:dyDescent="0.3">
      <c r="HL644" s="1550">
        <f>'TROISIEME TRI et BILAN'!B675</f>
        <v>0</v>
      </c>
      <c r="HM644" s="416">
        <f>'TROISIEME TRI et BILAN'!C675</f>
        <v>0</v>
      </c>
      <c r="HN644" s="293">
        <f>'TROISIEME TRI et BILAN'!D675</f>
        <v>0</v>
      </c>
      <c r="HO644" s="293">
        <f>'TROISIEME TRI et BILAN'!E675</f>
        <v>0</v>
      </c>
    </row>
    <row r="645" spans="220:223" ht="33.75" customHeight="1" thickBot="1" x14ac:dyDescent="0.3">
      <c r="HL645" s="1550">
        <f>'TROISIEME TRI et BILAN'!B676</f>
        <v>0</v>
      </c>
      <c r="HM645" s="416">
        <f>'TROISIEME TRI et BILAN'!C676</f>
        <v>0</v>
      </c>
      <c r="HN645" s="293">
        <f>'TROISIEME TRI et BILAN'!D676</f>
        <v>0</v>
      </c>
      <c r="HO645" s="293">
        <f>'TROISIEME TRI et BILAN'!E676</f>
        <v>0</v>
      </c>
    </row>
    <row r="646" spans="220:223" ht="33.75" customHeight="1" thickBot="1" x14ac:dyDescent="0.3">
      <c r="HL646" s="1550">
        <f>'TROISIEME TRI et BILAN'!B677</f>
        <v>0</v>
      </c>
      <c r="HM646" s="416">
        <f>'TROISIEME TRI et BILAN'!C677</f>
        <v>0</v>
      </c>
      <c r="HN646" s="293">
        <f>'TROISIEME TRI et BILAN'!D677</f>
        <v>0</v>
      </c>
      <c r="HO646" s="293">
        <f>'TROISIEME TRI et BILAN'!E677</f>
        <v>0</v>
      </c>
    </row>
    <row r="647" spans="220:223" ht="33.75" customHeight="1" thickBot="1" x14ac:dyDescent="0.3">
      <c r="HL647" s="1550">
        <f>'TROISIEME TRI et BILAN'!B678</f>
        <v>0</v>
      </c>
      <c r="HM647" s="416">
        <f>'TROISIEME TRI et BILAN'!C678</f>
        <v>0</v>
      </c>
      <c r="HN647" s="293">
        <f>'TROISIEME TRI et BILAN'!D678</f>
        <v>0</v>
      </c>
      <c r="HO647" s="293">
        <f>'TROISIEME TRI et BILAN'!E678</f>
        <v>0</v>
      </c>
    </row>
    <row r="648" spans="220:223" ht="33.75" customHeight="1" thickBot="1" x14ac:dyDescent="0.3">
      <c r="HL648" s="1550">
        <f>'TROISIEME TRI et BILAN'!B679</f>
        <v>0</v>
      </c>
      <c r="HM648" s="416">
        <f>'TROISIEME TRI et BILAN'!C679</f>
        <v>0</v>
      </c>
      <c r="HN648" s="293">
        <f>'TROISIEME TRI et BILAN'!D679</f>
        <v>0</v>
      </c>
      <c r="HO648" s="293">
        <f>'TROISIEME TRI et BILAN'!E679</f>
        <v>0</v>
      </c>
    </row>
    <row r="649" spans="220:223" ht="33.75" customHeight="1" thickBot="1" x14ac:dyDescent="0.3">
      <c r="HL649" s="1550">
        <f>'TROISIEME TRI et BILAN'!B680</f>
        <v>0</v>
      </c>
      <c r="HM649" s="416">
        <f>'TROISIEME TRI et BILAN'!C680</f>
        <v>0</v>
      </c>
      <c r="HN649" s="293">
        <f>'TROISIEME TRI et BILAN'!D680</f>
        <v>0</v>
      </c>
      <c r="HO649" s="293">
        <f>'TROISIEME TRI et BILAN'!E680</f>
        <v>0</v>
      </c>
    </row>
    <row r="650" spans="220:223" ht="33.75" customHeight="1" thickBot="1" x14ac:dyDescent="0.3">
      <c r="HL650" s="1550">
        <f>'TROISIEME TRI et BILAN'!B681</f>
        <v>0</v>
      </c>
      <c r="HM650" s="416">
        <f>'TROISIEME TRI et BILAN'!C681</f>
        <v>0</v>
      </c>
      <c r="HN650" s="293">
        <f>'TROISIEME TRI et BILAN'!D681</f>
        <v>0</v>
      </c>
      <c r="HO650" s="293">
        <f>'TROISIEME TRI et BILAN'!E681</f>
        <v>0</v>
      </c>
    </row>
    <row r="651" spans="220:223" ht="33.75" customHeight="1" thickBot="1" x14ac:dyDescent="0.3">
      <c r="HL651" s="1550">
        <f>'TROISIEME TRI et BILAN'!B682</f>
        <v>0</v>
      </c>
      <c r="HM651" s="416">
        <f>'TROISIEME TRI et BILAN'!C682</f>
        <v>0</v>
      </c>
      <c r="HN651" s="293">
        <f>'TROISIEME TRI et BILAN'!D682</f>
        <v>0</v>
      </c>
      <c r="HO651" s="293">
        <f>'TROISIEME TRI et BILAN'!E682</f>
        <v>0</v>
      </c>
    </row>
    <row r="652" spans="220:223" ht="33.75" customHeight="1" thickBot="1" x14ac:dyDescent="0.3">
      <c r="HL652" s="1232" t="s">
        <v>1</v>
      </c>
      <c r="HM652" s="1384" t="s">
        <v>265</v>
      </c>
      <c r="HN652" s="1232" t="s">
        <v>266</v>
      </c>
      <c r="HO652" s="1232" t="s">
        <v>55</v>
      </c>
    </row>
    <row r="653" spans="220:223" ht="33.75" customHeight="1" thickBot="1" x14ac:dyDescent="0.3">
      <c r="HL653" s="1550">
        <f>'TROISIEME TRI et BILAN'!B684</f>
        <v>0</v>
      </c>
      <c r="HM653" s="416">
        <f>'TROISIEME TRI et BILAN'!C684</f>
        <v>0</v>
      </c>
      <c r="HN653" s="293">
        <f>'TROISIEME TRI et BILAN'!D684</f>
        <v>0</v>
      </c>
      <c r="HO653" s="293">
        <f>'TROISIEME TRI et BILAN'!E684</f>
        <v>0</v>
      </c>
    </row>
    <row r="654" spans="220:223" ht="33.75" customHeight="1" thickBot="1" x14ac:dyDescent="0.3">
      <c r="HL654" s="1550">
        <f>'TROISIEME TRI et BILAN'!B685</f>
        <v>0</v>
      </c>
      <c r="HM654" s="416">
        <f>'TROISIEME TRI et BILAN'!C685</f>
        <v>0</v>
      </c>
      <c r="HN654" s="293">
        <f>'TROISIEME TRI et BILAN'!D685</f>
        <v>0</v>
      </c>
      <c r="HO654" s="293">
        <f>'TROISIEME TRI et BILAN'!E685</f>
        <v>0</v>
      </c>
    </row>
    <row r="655" spans="220:223" ht="33.75" customHeight="1" thickBot="1" x14ac:dyDescent="0.3">
      <c r="HL655" s="1550">
        <f>'TROISIEME TRI et BILAN'!B686</f>
        <v>0</v>
      </c>
      <c r="HM655" s="416">
        <f>'TROISIEME TRI et BILAN'!C686</f>
        <v>0</v>
      </c>
      <c r="HN655" s="293">
        <f>'TROISIEME TRI et BILAN'!D686</f>
        <v>0</v>
      </c>
      <c r="HO655" s="293">
        <f>'TROISIEME TRI et BILAN'!E686</f>
        <v>0</v>
      </c>
    </row>
    <row r="656" spans="220:223" ht="33.75" customHeight="1" thickBot="1" x14ac:dyDescent="0.3">
      <c r="HL656" s="1550">
        <f>'TROISIEME TRI et BILAN'!B687</f>
        <v>0</v>
      </c>
      <c r="HM656" s="416">
        <f>'TROISIEME TRI et BILAN'!C687</f>
        <v>0</v>
      </c>
      <c r="HN656" s="293">
        <f>'TROISIEME TRI et BILAN'!D687</f>
        <v>0</v>
      </c>
      <c r="HO656" s="293">
        <f>'TROISIEME TRI et BILAN'!E687</f>
        <v>0</v>
      </c>
    </row>
    <row r="657" spans="220:223" ht="33.75" customHeight="1" thickBot="1" x14ac:dyDescent="0.3">
      <c r="HL657" s="1550">
        <f>'TROISIEME TRI et BILAN'!B688</f>
        <v>0</v>
      </c>
      <c r="HM657" s="416">
        <f>'TROISIEME TRI et BILAN'!C688</f>
        <v>0</v>
      </c>
      <c r="HN657" s="293">
        <f>'TROISIEME TRI et BILAN'!D688</f>
        <v>0</v>
      </c>
      <c r="HO657" s="293">
        <f>'TROISIEME TRI et BILAN'!E688</f>
        <v>0</v>
      </c>
    </row>
    <row r="658" spans="220:223" ht="33.75" customHeight="1" thickBot="1" x14ac:dyDescent="0.3">
      <c r="HL658" s="1550">
        <f>'TROISIEME TRI et BILAN'!B689</f>
        <v>0</v>
      </c>
      <c r="HM658" s="416">
        <f>'TROISIEME TRI et BILAN'!C689</f>
        <v>0</v>
      </c>
      <c r="HN658" s="293">
        <f>'TROISIEME TRI et BILAN'!D689</f>
        <v>0</v>
      </c>
      <c r="HO658" s="293">
        <f>'TROISIEME TRI et BILAN'!E689</f>
        <v>0</v>
      </c>
    </row>
    <row r="659" spans="220:223" ht="33.75" customHeight="1" thickBot="1" x14ac:dyDescent="0.3">
      <c r="HL659" s="1550">
        <f>'TROISIEME TRI et BILAN'!B690</f>
        <v>0</v>
      </c>
      <c r="HM659" s="416">
        <f>'TROISIEME TRI et BILAN'!C690</f>
        <v>0</v>
      </c>
      <c r="HN659" s="293">
        <f>'TROISIEME TRI et BILAN'!D690</f>
        <v>0</v>
      </c>
      <c r="HO659" s="293">
        <f>'TROISIEME TRI et BILAN'!E690</f>
        <v>0</v>
      </c>
    </row>
    <row r="660" spans="220:223" ht="33.75" customHeight="1" thickBot="1" x14ac:dyDescent="0.3">
      <c r="HL660" s="1550">
        <f>'TROISIEME TRI et BILAN'!B691</f>
        <v>0</v>
      </c>
      <c r="HM660" s="416">
        <f>'TROISIEME TRI et BILAN'!C691</f>
        <v>0</v>
      </c>
      <c r="HN660" s="293">
        <f>'TROISIEME TRI et BILAN'!D691</f>
        <v>0</v>
      </c>
      <c r="HO660" s="293">
        <f>'TROISIEME TRI et BILAN'!E691</f>
        <v>0</v>
      </c>
    </row>
    <row r="661" spans="220:223" ht="33.75" customHeight="1" thickBot="1" x14ac:dyDescent="0.3">
      <c r="HL661" s="1550">
        <f>'TROISIEME TRI et BILAN'!B692</f>
        <v>0</v>
      </c>
      <c r="HM661" s="416">
        <f>'TROISIEME TRI et BILAN'!C692</f>
        <v>0</v>
      </c>
      <c r="HN661" s="293">
        <f>'TROISIEME TRI et BILAN'!D692</f>
        <v>0</v>
      </c>
      <c r="HO661" s="293">
        <f>'TROISIEME TRI et BILAN'!E692</f>
        <v>0</v>
      </c>
    </row>
    <row r="662" spans="220:223" ht="33.75" customHeight="1" thickBot="1" x14ac:dyDescent="0.3">
      <c r="HL662" s="1550">
        <f>'TROISIEME TRI et BILAN'!B693</f>
        <v>0</v>
      </c>
      <c r="HM662" s="416">
        <f>'TROISIEME TRI et BILAN'!C693</f>
        <v>0</v>
      </c>
      <c r="HN662" s="293">
        <f>'TROISIEME TRI et BILAN'!D693</f>
        <v>0</v>
      </c>
      <c r="HO662" s="293">
        <f>'TROISIEME TRI et BILAN'!E693</f>
        <v>0</v>
      </c>
    </row>
    <row r="663" spans="220:223" ht="33.75" customHeight="1" thickBot="1" x14ac:dyDescent="0.3">
      <c r="HL663" s="1550">
        <f>'TROISIEME TRI et BILAN'!B694</f>
        <v>0</v>
      </c>
      <c r="HM663" s="416">
        <f>'TROISIEME TRI et BILAN'!C694</f>
        <v>0</v>
      </c>
      <c r="HN663" s="293">
        <f>'TROISIEME TRI et BILAN'!D694</f>
        <v>0</v>
      </c>
      <c r="HO663" s="293">
        <f>'TROISIEME TRI et BILAN'!E694</f>
        <v>0</v>
      </c>
    </row>
    <row r="664" spans="220:223" ht="33.75" customHeight="1" thickBot="1" x14ac:dyDescent="0.3">
      <c r="HL664" s="1550">
        <f>'TROISIEME TRI et BILAN'!B695</f>
        <v>0</v>
      </c>
      <c r="HM664" s="416">
        <f>'TROISIEME TRI et BILAN'!C695</f>
        <v>0</v>
      </c>
      <c r="HN664" s="293">
        <f>'TROISIEME TRI et BILAN'!D695</f>
        <v>0</v>
      </c>
      <c r="HO664" s="293">
        <f>'TROISIEME TRI et BILAN'!E695</f>
        <v>0</v>
      </c>
    </row>
    <row r="665" spans="220:223" ht="33.75" customHeight="1" thickBot="1" x14ac:dyDescent="0.3">
      <c r="HL665" s="1550">
        <f>'TROISIEME TRI et BILAN'!B696</f>
        <v>0</v>
      </c>
      <c r="HM665" s="416">
        <f>'TROISIEME TRI et BILAN'!C696</f>
        <v>0</v>
      </c>
      <c r="HN665" s="293">
        <f>'TROISIEME TRI et BILAN'!D696</f>
        <v>0</v>
      </c>
      <c r="HO665" s="293">
        <f>'TROISIEME TRI et BILAN'!E696</f>
        <v>0</v>
      </c>
    </row>
    <row r="666" spans="220:223" ht="33.75" customHeight="1" thickBot="1" x14ac:dyDescent="0.3">
      <c r="HL666" s="1550">
        <f>'TROISIEME TRI et BILAN'!B697</f>
        <v>0</v>
      </c>
      <c r="HM666" s="416">
        <f>'TROISIEME TRI et BILAN'!C697</f>
        <v>0</v>
      </c>
      <c r="HN666" s="293">
        <f>'TROISIEME TRI et BILAN'!D697</f>
        <v>0</v>
      </c>
      <c r="HO666" s="293">
        <f>'TROISIEME TRI et BILAN'!E697</f>
        <v>0</v>
      </c>
    </row>
    <row r="667" spans="220:223" ht="33.75" customHeight="1" thickBot="1" x14ac:dyDescent="0.3">
      <c r="HL667" s="1550">
        <f>'TROISIEME TRI et BILAN'!B698</f>
        <v>0</v>
      </c>
      <c r="HM667" s="416">
        <f>'TROISIEME TRI et BILAN'!C698</f>
        <v>0</v>
      </c>
      <c r="HN667" s="293">
        <f>'TROISIEME TRI et BILAN'!D698</f>
        <v>0</v>
      </c>
      <c r="HO667" s="293">
        <f>'TROISIEME TRI et BILAN'!E698</f>
        <v>0</v>
      </c>
    </row>
    <row r="668" spans="220:223" ht="33.75" customHeight="1" thickBot="1" x14ac:dyDescent="0.3">
      <c r="HL668" s="1550">
        <f>'TROISIEME TRI et BILAN'!B699</f>
        <v>0</v>
      </c>
      <c r="HM668" s="416">
        <f>'TROISIEME TRI et BILAN'!C699</f>
        <v>0</v>
      </c>
      <c r="HN668" s="293">
        <f>'TROISIEME TRI et BILAN'!D699</f>
        <v>0</v>
      </c>
      <c r="HO668" s="293">
        <f>'TROISIEME TRI et BILAN'!E699</f>
        <v>0</v>
      </c>
    </row>
    <row r="669" spans="220:223" ht="33.75" customHeight="1" thickBot="1" x14ac:dyDescent="0.3">
      <c r="HL669" s="1550">
        <f>'TROISIEME TRI et BILAN'!B700</f>
        <v>0</v>
      </c>
      <c r="HM669" s="416">
        <f>'TROISIEME TRI et BILAN'!C700</f>
        <v>0</v>
      </c>
      <c r="HN669" s="293">
        <f>'TROISIEME TRI et BILAN'!D700</f>
        <v>0</v>
      </c>
      <c r="HO669" s="293">
        <f>'TROISIEME TRI et BILAN'!E700</f>
        <v>0</v>
      </c>
    </row>
    <row r="670" spans="220:223" ht="33.75" customHeight="1" thickBot="1" x14ac:dyDescent="0.3">
      <c r="HL670" s="1550">
        <f>'TROISIEME TRI et BILAN'!B701</f>
        <v>0</v>
      </c>
      <c r="HM670" s="416">
        <f>'TROISIEME TRI et BILAN'!C701</f>
        <v>0</v>
      </c>
      <c r="HN670" s="293">
        <f>'TROISIEME TRI et BILAN'!D701</f>
        <v>0</v>
      </c>
      <c r="HO670" s="293">
        <f>'TROISIEME TRI et BILAN'!E701</f>
        <v>0</v>
      </c>
    </row>
    <row r="671" spans="220:223" ht="33.75" customHeight="1" thickBot="1" x14ac:dyDescent="0.3">
      <c r="HL671" s="1550">
        <f>'TROISIEME TRI et BILAN'!B702</f>
        <v>0</v>
      </c>
      <c r="HM671" s="416">
        <f>'TROISIEME TRI et BILAN'!C702</f>
        <v>0</v>
      </c>
      <c r="HN671" s="293">
        <f>'TROISIEME TRI et BILAN'!D702</f>
        <v>0</v>
      </c>
      <c r="HO671" s="293">
        <f>'TROISIEME TRI et BILAN'!E702</f>
        <v>0</v>
      </c>
    </row>
    <row r="672" spans="220:223" ht="33.75" customHeight="1" thickBot="1" x14ac:dyDescent="0.3">
      <c r="HL672" s="1550">
        <f>'TROISIEME TRI et BILAN'!B703</f>
        <v>0</v>
      </c>
      <c r="HM672" s="416">
        <f>'TROISIEME TRI et BILAN'!C703</f>
        <v>0</v>
      </c>
      <c r="HN672" s="293">
        <f>'TROISIEME TRI et BILAN'!D703</f>
        <v>0</v>
      </c>
      <c r="HO672" s="293">
        <f>'TROISIEME TRI et BILAN'!E703</f>
        <v>0</v>
      </c>
    </row>
    <row r="673" spans="220:223" ht="33.75" customHeight="1" thickBot="1" x14ac:dyDescent="0.3">
      <c r="HL673" s="1550">
        <f>'TROISIEME TRI et BILAN'!B704</f>
        <v>0</v>
      </c>
      <c r="HM673" s="416">
        <f>'TROISIEME TRI et BILAN'!C704</f>
        <v>0</v>
      </c>
      <c r="HN673" s="293">
        <f>'TROISIEME TRI et BILAN'!D704</f>
        <v>0</v>
      </c>
      <c r="HO673" s="293">
        <f>'TROISIEME TRI et BILAN'!E704</f>
        <v>0</v>
      </c>
    </row>
    <row r="674" spans="220:223" ht="33.75" customHeight="1" thickBot="1" x14ac:dyDescent="0.3">
      <c r="HL674" s="1232" t="s">
        <v>1</v>
      </c>
      <c r="HM674" s="1384" t="s">
        <v>265</v>
      </c>
      <c r="HN674" s="1232" t="s">
        <v>266</v>
      </c>
      <c r="HO674" s="1232" t="s">
        <v>55</v>
      </c>
    </row>
    <row r="675" spans="220:223" ht="33.75" customHeight="1" thickBot="1" x14ac:dyDescent="0.3">
      <c r="HL675" s="1550">
        <f>'TROISIEME TRI et BILAN'!B706</f>
        <v>0</v>
      </c>
      <c r="HM675" s="416">
        <f>'TROISIEME TRI et BILAN'!C706</f>
        <v>0</v>
      </c>
      <c r="HN675" s="293">
        <f>'TROISIEME TRI et BILAN'!D706</f>
        <v>0</v>
      </c>
      <c r="HO675" s="293">
        <f>'TROISIEME TRI et BILAN'!E706</f>
        <v>0</v>
      </c>
    </row>
    <row r="676" spans="220:223" ht="33.75" customHeight="1" thickBot="1" x14ac:dyDescent="0.3">
      <c r="HL676" s="1550">
        <f>'TROISIEME TRI et BILAN'!B707</f>
        <v>0</v>
      </c>
      <c r="HM676" s="416">
        <f>'TROISIEME TRI et BILAN'!C707</f>
        <v>0</v>
      </c>
      <c r="HN676" s="293">
        <f>'TROISIEME TRI et BILAN'!D707</f>
        <v>0</v>
      </c>
      <c r="HO676" s="293">
        <f>'TROISIEME TRI et BILAN'!E707</f>
        <v>0</v>
      </c>
    </row>
    <row r="677" spans="220:223" ht="33.75" customHeight="1" thickBot="1" x14ac:dyDescent="0.3">
      <c r="HL677" s="1550">
        <f>'TROISIEME TRI et BILAN'!B708</f>
        <v>0</v>
      </c>
      <c r="HM677" s="416">
        <f>'TROISIEME TRI et BILAN'!C708</f>
        <v>0</v>
      </c>
      <c r="HN677" s="293">
        <f>'TROISIEME TRI et BILAN'!D708</f>
        <v>0</v>
      </c>
      <c r="HO677" s="293">
        <f>'TROISIEME TRI et BILAN'!E708</f>
        <v>0</v>
      </c>
    </row>
    <row r="678" spans="220:223" ht="33.75" customHeight="1" thickBot="1" x14ac:dyDescent="0.3">
      <c r="HL678" s="1550">
        <f>'TROISIEME TRI et BILAN'!B709</f>
        <v>0</v>
      </c>
      <c r="HM678" s="416">
        <f>'TROISIEME TRI et BILAN'!C709</f>
        <v>0</v>
      </c>
      <c r="HN678" s="293">
        <f>'TROISIEME TRI et BILAN'!D709</f>
        <v>0</v>
      </c>
      <c r="HO678" s="293">
        <f>'TROISIEME TRI et BILAN'!E709</f>
        <v>0</v>
      </c>
    </row>
    <row r="679" spans="220:223" ht="33.75" customHeight="1" thickBot="1" x14ac:dyDescent="0.3">
      <c r="HL679" s="1550">
        <f>'TROISIEME TRI et BILAN'!B710</f>
        <v>0</v>
      </c>
      <c r="HM679" s="416">
        <f>'TROISIEME TRI et BILAN'!C710</f>
        <v>0</v>
      </c>
      <c r="HN679" s="293">
        <f>'TROISIEME TRI et BILAN'!D710</f>
        <v>0</v>
      </c>
      <c r="HO679" s="293">
        <f>'TROISIEME TRI et BILAN'!E710</f>
        <v>0</v>
      </c>
    </row>
    <row r="680" spans="220:223" ht="33.75" customHeight="1" thickBot="1" x14ac:dyDescent="0.3">
      <c r="HL680" s="1550">
        <f>'TROISIEME TRI et BILAN'!B711</f>
        <v>0</v>
      </c>
      <c r="HM680" s="416">
        <f>'TROISIEME TRI et BILAN'!C711</f>
        <v>0</v>
      </c>
      <c r="HN680" s="293">
        <f>'TROISIEME TRI et BILAN'!D711</f>
        <v>0</v>
      </c>
      <c r="HO680" s="293">
        <f>'TROISIEME TRI et BILAN'!E711</f>
        <v>0</v>
      </c>
    </row>
    <row r="681" spans="220:223" ht="33.75" customHeight="1" thickBot="1" x14ac:dyDescent="0.3">
      <c r="HL681" s="1550">
        <f>'TROISIEME TRI et BILAN'!B712</f>
        <v>0</v>
      </c>
      <c r="HM681" s="416">
        <f>'TROISIEME TRI et BILAN'!C712</f>
        <v>0</v>
      </c>
      <c r="HN681" s="293">
        <f>'TROISIEME TRI et BILAN'!D712</f>
        <v>0</v>
      </c>
      <c r="HO681" s="293">
        <f>'TROISIEME TRI et BILAN'!E712</f>
        <v>0</v>
      </c>
    </row>
    <row r="682" spans="220:223" ht="33.75" customHeight="1" thickBot="1" x14ac:dyDescent="0.3">
      <c r="HL682" s="1550">
        <f>'TROISIEME TRI et BILAN'!B713</f>
        <v>0</v>
      </c>
      <c r="HM682" s="416">
        <f>'TROISIEME TRI et BILAN'!C713</f>
        <v>0</v>
      </c>
      <c r="HN682" s="293">
        <f>'TROISIEME TRI et BILAN'!D713</f>
        <v>0</v>
      </c>
      <c r="HO682" s="293">
        <f>'TROISIEME TRI et BILAN'!E713</f>
        <v>0</v>
      </c>
    </row>
    <row r="683" spans="220:223" ht="33.75" customHeight="1" thickBot="1" x14ac:dyDescent="0.3">
      <c r="HL683" s="1550">
        <f>'TROISIEME TRI et BILAN'!B714</f>
        <v>0</v>
      </c>
      <c r="HM683" s="416">
        <f>'TROISIEME TRI et BILAN'!C714</f>
        <v>0</v>
      </c>
      <c r="HN683" s="293">
        <f>'TROISIEME TRI et BILAN'!D714</f>
        <v>0</v>
      </c>
      <c r="HO683" s="293">
        <f>'TROISIEME TRI et BILAN'!E714</f>
        <v>0</v>
      </c>
    </row>
    <row r="684" spans="220:223" ht="33.75" customHeight="1" thickBot="1" x14ac:dyDescent="0.3">
      <c r="HL684" s="1550">
        <f>'TROISIEME TRI et BILAN'!B715</f>
        <v>0</v>
      </c>
      <c r="HM684" s="416">
        <f>'TROISIEME TRI et BILAN'!C715</f>
        <v>0</v>
      </c>
      <c r="HN684" s="293">
        <f>'TROISIEME TRI et BILAN'!D715</f>
        <v>0</v>
      </c>
      <c r="HO684" s="293">
        <f>'TROISIEME TRI et BILAN'!E715</f>
        <v>0</v>
      </c>
    </row>
    <row r="685" spans="220:223" ht="33.75" customHeight="1" thickBot="1" x14ac:dyDescent="0.3">
      <c r="HL685" s="1550">
        <f>'TROISIEME TRI et BILAN'!B716</f>
        <v>0</v>
      </c>
      <c r="HM685" s="416">
        <f>'TROISIEME TRI et BILAN'!C716</f>
        <v>0</v>
      </c>
      <c r="HN685" s="293">
        <f>'TROISIEME TRI et BILAN'!D716</f>
        <v>0</v>
      </c>
      <c r="HO685" s="293">
        <f>'TROISIEME TRI et BILAN'!E716</f>
        <v>0</v>
      </c>
    </row>
    <row r="686" spans="220:223" ht="33.75" customHeight="1" thickBot="1" x14ac:dyDescent="0.3">
      <c r="HL686" s="1550">
        <f>'TROISIEME TRI et BILAN'!B717</f>
        <v>0</v>
      </c>
      <c r="HM686" s="416">
        <f>'TROISIEME TRI et BILAN'!C717</f>
        <v>0</v>
      </c>
      <c r="HN686" s="293">
        <f>'TROISIEME TRI et BILAN'!D717</f>
        <v>0</v>
      </c>
      <c r="HO686" s="293">
        <f>'TROISIEME TRI et BILAN'!E717</f>
        <v>0</v>
      </c>
    </row>
    <row r="687" spans="220:223" ht="33.75" customHeight="1" thickBot="1" x14ac:dyDescent="0.3">
      <c r="HL687" s="1550">
        <f>'TROISIEME TRI et BILAN'!B718</f>
        <v>0</v>
      </c>
      <c r="HM687" s="416">
        <f>'TROISIEME TRI et BILAN'!C718</f>
        <v>0</v>
      </c>
      <c r="HN687" s="293">
        <f>'TROISIEME TRI et BILAN'!D718</f>
        <v>0</v>
      </c>
      <c r="HO687" s="293">
        <f>'TROISIEME TRI et BILAN'!E718</f>
        <v>0</v>
      </c>
    </row>
    <row r="688" spans="220:223" ht="33.75" customHeight="1" thickBot="1" x14ac:dyDescent="0.3">
      <c r="HL688" s="1550">
        <f>'TROISIEME TRI et BILAN'!B719</f>
        <v>0</v>
      </c>
      <c r="HM688" s="416">
        <f>'TROISIEME TRI et BILAN'!C719</f>
        <v>0</v>
      </c>
      <c r="HN688" s="293">
        <f>'TROISIEME TRI et BILAN'!D719</f>
        <v>0</v>
      </c>
      <c r="HO688" s="293">
        <f>'TROISIEME TRI et BILAN'!E719</f>
        <v>0</v>
      </c>
    </row>
    <row r="689" spans="220:232" ht="33.75" customHeight="1" thickBot="1" x14ac:dyDescent="0.3">
      <c r="HL689" s="1550">
        <f>'TROISIEME TRI et BILAN'!B720</f>
        <v>0</v>
      </c>
      <c r="HM689" s="416">
        <f>'TROISIEME TRI et BILAN'!C720</f>
        <v>0</v>
      </c>
      <c r="HN689" s="293">
        <f>'TROISIEME TRI et BILAN'!D720</f>
        <v>0</v>
      </c>
      <c r="HO689" s="293">
        <f>'TROISIEME TRI et BILAN'!E720</f>
        <v>0</v>
      </c>
    </row>
    <row r="690" spans="220:232" ht="33.75" customHeight="1" thickBot="1" x14ac:dyDescent="0.3">
      <c r="HL690" s="1550">
        <f>'TROISIEME TRI et BILAN'!B721</f>
        <v>0</v>
      </c>
      <c r="HM690" s="416">
        <f>'TROISIEME TRI et BILAN'!C721</f>
        <v>0</v>
      </c>
      <c r="HN690" s="293">
        <f>'TROISIEME TRI et BILAN'!D721</f>
        <v>0</v>
      </c>
      <c r="HO690" s="293">
        <f>'TROISIEME TRI et BILAN'!E721</f>
        <v>0</v>
      </c>
    </row>
    <row r="691" spans="220:232" ht="33.75" customHeight="1" thickBot="1" x14ac:dyDescent="0.3">
      <c r="HL691" s="1550">
        <f>'TROISIEME TRI et BILAN'!B722</f>
        <v>0</v>
      </c>
      <c r="HM691" s="416">
        <f>'TROISIEME TRI et BILAN'!C722</f>
        <v>0</v>
      </c>
      <c r="HN691" s="293">
        <f>'TROISIEME TRI et BILAN'!D722</f>
        <v>0</v>
      </c>
      <c r="HO691" s="293">
        <f>'TROISIEME TRI et BILAN'!E722</f>
        <v>0</v>
      </c>
    </row>
    <row r="692" spans="220:232" ht="33.75" customHeight="1" thickBot="1" x14ac:dyDescent="0.3">
      <c r="HL692" s="1550">
        <f>'TROISIEME TRI et BILAN'!B723</f>
        <v>0</v>
      </c>
      <c r="HM692" s="415">
        <f>'TROISIEME TRI et BILAN'!C723</f>
        <v>0</v>
      </c>
      <c r="HN692" s="342">
        <f>'TROISIEME TRI et BILAN'!D723</f>
        <v>0</v>
      </c>
      <c r="HO692" s="342">
        <f>'TROISIEME TRI et BILAN'!E723</f>
        <v>0</v>
      </c>
    </row>
    <row r="693" spans="220:232" ht="33.75" customHeight="1" thickBot="1" x14ac:dyDescent="0.3">
      <c r="HL693" s="1787"/>
      <c r="HM693" s="1783"/>
      <c r="HN693" s="1782"/>
      <c r="HO693" s="1782"/>
    </row>
    <row r="694" spans="220:232" ht="33.75" customHeight="1" thickBot="1" x14ac:dyDescent="0.3">
      <c r="HL694" s="1787"/>
      <c r="HM694" s="1203" t="s">
        <v>91</v>
      </c>
      <c r="HN694" s="2042">
        <f>'TROISIEME TRI et BILAN'!C729</f>
        <v>0</v>
      </c>
      <c r="HO694" s="2044"/>
    </row>
    <row r="695" spans="220:232" ht="33.75" customHeight="1" x14ac:dyDescent="0.25">
      <c r="HL695" s="1787"/>
      <c r="HM695" s="1783"/>
      <c r="HN695" s="2045"/>
      <c r="HO695" s="2047"/>
    </row>
    <row r="696" spans="220:232" ht="33.75" customHeight="1" thickBot="1" x14ac:dyDescent="0.3">
      <c r="HL696" s="1787"/>
      <c r="HM696" s="1783"/>
      <c r="HN696" s="2048"/>
      <c r="HO696" s="2050"/>
    </row>
    <row r="697" spans="220:232" x14ac:dyDescent="0.25">
      <c r="HP697" s="666"/>
    </row>
    <row r="698" spans="220:232" ht="20.25" x14ac:dyDescent="0.3">
      <c r="HQ698" s="716" t="s">
        <v>787</v>
      </c>
      <c r="HR698" s="382"/>
      <c r="HS698" s="382"/>
      <c r="HT698" s="382"/>
      <c r="HU698" s="382"/>
      <c r="HV698" s="382"/>
      <c r="HW698" s="382"/>
      <c r="HX698" s="712">
        <v>19</v>
      </c>
    </row>
    <row r="699" spans="220:232" ht="19.5" thickBot="1" x14ac:dyDescent="0.35">
      <c r="HQ699" s="705"/>
      <c r="HR699" s="382"/>
      <c r="HS699" s="382"/>
      <c r="HT699" s="382"/>
      <c r="HU699" s="382"/>
      <c r="HV699" s="382"/>
      <c r="HW699" s="382"/>
      <c r="HX699" s="382"/>
    </row>
    <row r="700" spans="220:232" ht="42.75" thickBot="1" x14ac:dyDescent="0.3">
      <c r="HQ700" s="291" t="s">
        <v>1</v>
      </c>
      <c r="HR700" s="291" t="s">
        <v>268</v>
      </c>
      <c r="HS700" s="291" t="s">
        <v>754</v>
      </c>
      <c r="HT700" s="291" t="s">
        <v>151</v>
      </c>
      <c r="HU700" s="291" t="s">
        <v>158</v>
      </c>
      <c r="HV700" s="291" t="s">
        <v>30</v>
      </c>
      <c r="HW700" s="291" t="s">
        <v>270</v>
      </c>
      <c r="HX700" s="291" t="s">
        <v>271</v>
      </c>
    </row>
    <row r="701" spans="220:232" ht="27.75" customHeight="1" thickBot="1" x14ac:dyDescent="0.3">
      <c r="HQ701" s="1550">
        <f>'TROISIEME TRI et BILAN'!B736</f>
        <v>0</v>
      </c>
      <c r="HR701" s="415">
        <f>'TROISIEME TRI et BILAN'!C736</f>
        <v>0</v>
      </c>
      <c r="HS701" s="293">
        <f>'TROISIEME TRI et BILAN'!D736</f>
        <v>0</v>
      </c>
      <c r="HT701" s="293">
        <f>'TROISIEME TRI et BILAN'!E736</f>
        <v>0</v>
      </c>
      <c r="HU701" s="293">
        <f>'TROISIEME TRI et BILAN'!F736</f>
        <v>0</v>
      </c>
      <c r="HV701" s="293">
        <f>'TROISIEME TRI et BILAN'!G736</f>
        <v>0</v>
      </c>
      <c r="HW701" s="293">
        <f>'TROISIEME TRI et BILAN'!H736</f>
        <v>0</v>
      </c>
      <c r="HX701" s="293">
        <f>'TROISIEME TRI et BILAN'!I736</f>
        <v>0</v>
      </c>
    </row>
    <row r="702" spans="220:232" ht="27.75" customHeight="1" thickBot="1" x14ac:dyDescent="0.3">
      <c r="HQ702" s="1550">
        <f>'TROISIEME TRI et BILAN'!B737</f>
        <v>0</v>
      </c>
      <c r="HR702" s="415">
        <f>'TROISIEME TRI et BILAN'!C737</f>
        <v>0</v>
      </c>
      <c r="HS702" s="293">
        <f>'TROISIEME TRI et BILAN'!D737</f>
        <v>0</v>
      </c>
      <c r="HT702" s="293">
        <f>'TROISIEME TRI et BILAN'!E737</f>
        <v>0</v>
      </c>
      <c r="HU702" s="293">
        <f>'TROISIEME TRI et BILAN'!F737</f>
        <v>0</v>
      </c>
      <c r="HV702" s="293">
        <f>'TROISIEME TRI et BILAN'!G737</f>
        <v>0</v>
      </c>
      <c r="HW702" s="293">
        <f>'TROISIEME TRI et BILAN'!H737</f>
        <v>0</v>
      </c>
      <c r="HX702" s="293">
        <f>'TROISIEME TRI et BILAN'!I737</f>
        <v>0</v>
      </c>
    </row>
    <row r="703" spans="220:232" ht="27.75" customHeight="1" thickBot="1" x14ac:dyDescent="0.3">
      <c r="HQ703" s="1550">
        <f>'TROISIEME TRI et BILAN'!B738</f>
        <v>0</v>
      </c>
      <c r="HR703" s="415">
        <f>'TROISIEME TRI et BILAN'!C738</f>
        <v>0</v>
      </c>
      <c r="HS703" s="293">
        <f>'TROISIEME TRI et BILAN'!D738</f>
        <v>0</v>
      </c>
      <c r="HT703" s="293">
        <f>'TROISIEME TRI et BILAN'!E738</f>
        <v>0</v>
      </c>
      <c r="HU703" s="293">
        <f>'TROISIEME TRI et BILAN'!F738</f>
        <v>0</v>
      </c>
      <c r="HV703" s="293">
        <f>'TROISIEME TRI et BILAN'!G738</f>
        <v>0</v>
      </c>
      <c r="HW703" s="293">
        <f>'TROISIEME TRI et BILAN'!H738</f>
        <v>0</v>
      </c>
      <c r="HX703" s="293">
        <f>'TROISIEME TRI et BILAN'!I738</f>
        <v>0</v>
      </c>
    </row>
    <row r="704" spans="220:232" ht="27.75" customHeight="1" thickBot="1" x14ac:dyDescent="0.3">
      <c r="HQ704" s="1550">
        <f>'TROISIEME TRI et BILAN'!B739</f>
        <v>0</v>
      </c>
      <c r="HR704" s="415">
        <f>'TROISIEME TRI et BILAN'!C739</f>
        <v>0</v>
      </c>
      <c r="HS704" s="293">
        <f>'TROISIEME TRI et BILAN'!D739</f>
        <v>0</v>
      </c>
      <c r="HT704" s="293">
        <f>'TROISIEME TRI et BILAN'!E739</f>
        <v>0</v>
      </c>
      <c r="HU704" s="293">
        <f>'TROISIEME TRI et BILAN'!F739</f>
        <v>0</v>
      </c>
      <c r="HV704" s="293">
        <f>'TROISIEME TRI et BILAN'!G739</f>
        <v>0</v>
      </c>
      <c r="HW704" s="293">
        <f>'TROISIEME TRI et BILAN'!H739</f>
        <v>0</v>
      </c>
      <c r="HX704" s="293">
        <f>'TROISIEME TRI et BILAN'!I739</f>
        <v>0</v>
      </c>
    </row>
    <row r="705" spans="225:232" ht="27.75" customHeight="1" thickBot="1" x14ac:dyDescent="0.3">
      <c r="HQ705" s="1550">
        <f>'TROISIEME TRI et BILAN'!B740</f>
        <v>0</v>
      </c>
      <c r="HR705" s="415">
        <f>'TROISIEME TRI et BILAN'!C740</f>
        <v>0</v>
      </c>
      <c r="HS705" s="293">
        <f>'TROISIEME TRI et BILAN'!D740</f>
        <v>0</v>
      </c>
      <c r="HT705" s="293">
        <f>'TROISIEME TRI et BILAN'!E740</f>
        <v>0</v>
      </c>
      <c r="HU705" s="293">
        <f>'TROISIEME TRI et BILAN'!F740</f>
        <v>0</v>
      </c>
      <c r="HV705" s="293">
        <f>'TROISIEME TRI et BILAN'!G740</f>
        <v>0</v>
      </c>
      <c r="HW705" s="293">
        <f>'TROISIEME TRI et BILAN'!H740</f>
        <v>0</v>
      </c>
      <c r="HX705" s="293">
        <f>'TROISIEME TRI et BILAN'!I740</f>
        <v>0</v>
      </c>
    </row>
    <row r="706" spans="225:232" ht="27.75" customHeight="1" thickBot="1" x14ac:dyDescent="0.3">
      <c r="HQ706" s="1550">
        <f>'TROISIEME TRI et BILAN'!B741</f>
        <v>0</v>
      </c>
      <c r="HR706" s="415">
        <f>'TROISIEME TRI et BILAN'!C741</f>
        <v>0</v>
      </c>
      <c r="HS706" s="293">
        <f>'TROISIEME TRI et BILAN'!D741</f>
        <v>0</v>
      </c>
      <c r="HT706" s="293">
        <f>'TROISIEME TRI et BILAN'!E741</f>
        <v>0</v>
      </c>
      <c r="HU706" s="293">
        <f>'TROISIEME TRI et BILAN'!F741</f>
        <v>0</v>
      </c>
      <c r="HV706" s="293">
        <f>'TROISIEME TRI et BILAN'!G741</f>
        <v>0</v>
      </c>
      <c r="HW706" s="293">
        <f>'TROISIEME TRI et BILAN'!H741</f>
        <v>0</v>
      </c>
      <c r="HX706" s="293">
        <f>'TROISIEME TRI et BILAN'!I741</f>
        <v>0</v>
      </c>
    </row>
    <row r="707" spans="225:232" ht="27.75" customHeight="1" thickBot="1" x14ac:dyDescent="0.3">
      <c r="HQ707" s="1550">
        <f>'TROISIEME TRI et BILAN'!B742</f>
        <v>0</v>
      </c>
      <c r="HR707" s="415">
        <f>'TROISIEME TRI et BILAN'!C742</f>
        <v>0</v>
      </c>
      <c r="HS707" s="293">
        <f>'TROISIEME TRI et BILAN'!D742</f>
        <v>0</v>
      </c>
      <c r="HT707" s="293">
        <f>'TROISIEME TRI et BILAN'!E742</f>
        <v>0</v>
      </c>
      <c r="HU707" s="293">
        <f>'TROISIEME TRI et BILAN'!F742</f>
        <v>0</v>
      </c>
      <c r="HV707" s="293">
        <f>'TROISIEME TRI et BILAN'!G742</f>
        <v>0</v>
      </c>
      <c r="HW707" s="293">
        <f>'TROISIEME TRI et BILAN'!H742</f>
        <v>0</v>
      </c>
      <c r="HX707" s="293">
        <f>'TROISIEME TRI et BILAN'!I742</f>
        <v>0</v>
      </c>
    </row>
    <row r="708" spans="225:232" ht="27.75" customHeight="1" thickBot="1" x14ac:dyDescent="0.3">
      <c r="HQ708" s="1550">
        <f>'TROISIEME TRI et BILAN'!B743</f>
        <v>0</v>
      </c>
      <c r="HR708" s="415">
        <f>'TROISIEME TRI et BILAN'!C743</f>
        <v>0</v>
      </c>
      <c r="HS708" s="293">
        <f>'TROISIEME TRI et BILAN'!D743</f>
        <v>0</v>
      </c>
      <c r="HT708" s="293">
        <f>'TROISIEME TRI et BILAN'!E743</f>
        <v>0</v>
      </c>
      <c r="HU708" s="293">
        <f>'TROISIEME TRI et BILAN'!F743</f>
        <v>0</v>
      </c>
      <c r="HV708" s="293">
        <f>'TROISIEME TRI et BILAN'!G743</f>
        <v>0</v>
      </c>
      <c r="HW708" s="293">
        <f>'TROISIEME TRI et BILAN'!H743</f>
        <v>0</v>
      </c>
      <c r="HX708" s="293">
        <f>'TROISIEME TRI et BILAN'!I743</f>
        <v>0</v>
      </c>
    </row>
    <row r="709" spans="225:232" ht="27.75" customHeight="1" thickBot="1" x14ac:dyDescent="0.3">
      <c r="HQ709" s="1550">
        <f>'TROISIEME TRI et BILAN'!B744</f>
        <v>0</v>
      </c>
      <c r="HR709" s="415">
        <f>'TROISIEME TRI et BILAN'!C744</f>
        <v>0</v>
      </c>
      <c r="HS709" s="293">
        <f>'TROISIEME TRI et BILAN'!D744</f>
        <v>0</v>
      </c>
      <c r="HT709" s="293">
        <f>'TROISIEME TRI et BILAN'!E744</f>
        <v>0</v>
      </c>
      <c r="HU709" s="293">
        <f>'TROISIEME TRI et BILAN'!F744</f>
        <v>0</v>
      </c>
      <c r="HV709" s="293">
        <f>'TROISIEME TRI et BILAN'!G744</f>
        <v>0</v>
      </c>
      <c r="HW709" s="293">
        <f>'TROISIEME TRI et BILAN'!H744</f>
        <v>0</v>
      </c>
      <c r="HX709" s="293">
        <f>'TROISIEME TRI et BILAN'!I744</f>
        <v>0</v>
      </c>
    </row>
    <row r="710" spans="225:232" ht="27.75" customHeight="1" thickBot="1" x14ac:dyDescent="0.3">
      <c r="HQ710" s="1550">
        <f>'TROISIEME TRI et BILAN'!B745</f>
        <v>0</v>
      </c>
      <c r="HR710" s="415">
        <f>'TROISIEME TRI et BILAN'!C745</f>
        <v>0</v>
      </c>
      <c r="HS710" s="293">
        <f>'TROISIEME TRI et BILAN'!D745</f>
        <v>0</v>
      </c>
      <c r="HT710" s="293">
        <f>'TROISIEME TRI et BILAN'!E745</f>
        <v>0</v>
      </c>
      <c r="HU710" s="293">
        <f>'TROISIEME TRI et BILAN'!F745</f>
        <v>0</v>
      </c>
      <c r="HV710" s="293">
        <f>'TROISIEME TRI et BILAN'!G745</f>
        <v>0</v>
      </c>
      <c r="HW710" s="293">
        <f>'TROISIEME TRI et BILAN'!H745</f>
        <v>0</v>
      </c>
      <c r="HX710" s="293">
        <f>'TROISIEME TRI et BILAN'!I745</f>
        <v>0</v>
      </c>
    </row>
    <row r="711" spans="225:232" ht="27.75" customHeight="1" thickBot="1" x14ac:dyDescent="0.3">
      <c r="HQ711" s="1550">
        <f>'TROISIEME TRI et BILAN'!B746</f>
        <v>0</v>
      </c>
      <c r="HR711" s="415">
        <f>'TROISIEME TRI et BILAN'!C746</f>
        <v>0</v>
      </c>
      <c r="HS711" s="293">
        <f>'TROISIEME TRI et BILAN'!D746</f>
        <v>0</v>
      </c>
      <c r="HT711" s="293">
        <f>'TROISIEME TRI et BILAN'!E746</f>
        <v>0</v>
      </c>
      <c r="HU711" s="293">
        <f>'TROISIEME TRI et BILAN'!F746</f>
        <v>0</v>
      </c>
      <c r="HV711" s="293">
        <f>'TROISIEME TRI et BILAN'!G746</f>
        <v>0</v>
      </c>
      <c r="HW711" s="293">
        <f>'TROISIEME TRI et BILAN'!H746</f>
        <v>0</v>
      </c>
      <c r="HX711" s="293">
        <f>'TROISIEME TRI et BILAN'!I746</f>
        <v>0</v>
      </c>
    </row>
    <row r="712" spans="225:232" ht="27.75" customHeight="1" thickBot="1" x14ac:dyDescent="0.3">
      <c r="HQ712" s="1550">
        <f>'TROISIEME TRI et BILAN'!B747</f>
        <v>0</v>
      </c>
      <c r="HR712" s="415">
        <f>'TROISIEME TRI et BILAN'!C747</f>
        <v>0</v>
      </c>
      <c r="HS712" s="293">
        <f>'TROISIEME TRI et BILAN'!D747</f>
        <v>0</v>
      </c>
      <c r="HT712" s="293">
        <f>'TROISIEME TRI et BILAN'!E747</f>
        <v>0</v>
      </c>
      <c r="HU712" s="293">
        <f>'TROISIEME TRI et BILAN'!F747</f>
        <v>0</v>
      </c>
      <c r="HV712" s="293">
        <f>'TROISIEME TRI et BILAN'!G747</f>
        <v>0</v>
      </c>
      <c r="HW712" s="293">
        <f>'TROISIEME TRI et BILAN'!H747</f>
        <v>0</v>
      </c>
      <c r="HX712" s="293">
        <f>'TROISIEME TRI et BILAN'!I747</f>
        <v>0</v>
      </c>
    </row>
    <row r="713" spans="225:232" ht="27.75" customHeight="1" thickBot="1" x14ac:dyDescent="0.3">
      <c r="HQ713" s="1550">
        <f>'TROISIEME TRI et BILAN'!B748</f>
        <v>0</v>
      </c>
      <c r="HR713" s="415">
        <f>'TROISIEME TRI et BILAN'!C748</f>
        <v>0</v>
      </c>
      <c r="HS713" s="293">
        <f>'TROISIEME TRI et BILAN'!D748</f>
        <v>0</v>
      </c>
      <c r="HT713" s="293">
        <f>'TROISIEME TRI et BILAN'!E748</f>
        <v>0</v>
      </c>
      <c r="HU713" s="293">
        <f>'TROISIEME TRI et BILAN'!F748</f>
        <v>0</v>
      </c>
      <c r="HV713" s="293">
        <f>'TROISIEME TRI et BILAN'!G748</f>
        <v>0</v>
      </c>
      <c r="HW713" s="293">
        <f>'TROISIEME TRI et BILAN'!H748</f>
        <v>0</v>
      </c>
      <c r="HX713" s="293">
        <f>'TROISIEME TRI et BILAN'!I748</f>
        <v>0</v>
      </c>
    </row>
    <row r="714" spans="225:232" ht="27.75" customHeight="1" thickBot="1" x14ac:dyDescent="0.3">
      <c r="HQ714" s="1550">
        <f>'TROISIEME TRI et BILAN'!B749</f>
        <v>0</v>
      </c>
      <c r="HR714" s="415">
        <f>'TROISIEME TRI et BILAN'!C749</f>
        <v>0</v>
      </c>
      <c r="HS714" s="293">
        <f>'TROISIEME TRI et BILAN'!D749</f>
        <v>0</v>
      </c>
      <c r="HT714" s="293">
        <f>'TROISIEME TRI et BILAN'!E749</f>
        <v>0</v>
      </c>
      <c r="HU714" s="293">
        <f>'TROISIEME TRI et BILAN'!F749</f>
        <v>0</v>
      </c>
      <c r="HV714" s="293">
        <f>'TROISIEME TRI et BILAN'!G749</f>
        <v>0</v>
      </c>
      <c r="HW714" s="293">
        <f>'TROISIEME TRI et BILAN'!H749</f>
        <v>0</v>
      </c>
      <c r="HX714" s="293">
        <f>'TROISIEME TRI et BILAN'!I749</f>
        <v>0</v>
      </c>
    </row>
    <row r="715" spans="225:232" ht="27.75" customHeight="1" thickBot="1" x14ac:dyDescent="0.3">
      <c r="HQ715" s="1550">
        <f>'TROISIEME TRI et BILAN'!B750</f>
        <v>0</v>
      </c>
      <c r="HR715" s="415">
        <f>'TROISIEME TRI et BILAN'!C750</f>
        <v>0</v>
      </c>
      <c r="HS715" s="293">
        <f>'TROISIEME TRI et BILAN'!D750</f>
        <v>0</v>
      </c>
      <c r="HT715" s="293">
        <f>'TROISIEME TRI et BILAN'!E750</f>
        <v>0</v>
      </c>
      <c r="HU715" s="293">
        <f>'TROISIEME TRI et BILAN'!F750</f>
        <v>0</v>
      </c>
      <c r="HV715" s="293">
        <f>'TROISIEME TRI et BILAN'!G750</f>
        <v>0</v>
      </c>
      <c r="HW715" s="293">
        <f>'TROISIEME TRI et BILAN'!H750</f>
        <v>0</v>
      </c>
      <c r="HX715" s="293">
        <f>'TROISIEME TRI et BILAN'!I750</f>
        <v>0</v>
      </c>
    </row>
    <row r="716" spans="225:232" ht="27.75" customHeight="1" thickBot="1" x14ac:dyDescent="0.3">
      <c r="HQ716" s="1550">
        <f>'TROISIEME TRI et BILAN'!B751</f>
        <v>0</v>
      </c>
      <c r="HR716" s="415">
        <f>'TROISIEME TRI et BILAN'!C751</f>
        <v>0</v>
      </c>
      <c r="HS716" s="293">
        <f>'TROISIEME TRI et BILAN'!D751</f>
        <v>0</v>
      </c>
      <c r="HT716" s="293">
        <f>'TROISIEME TRI et BILAN'!E751</f>
        <v>0</v>
      </c>
      <c r="HU716" s="293">
        <f>'TROISIEME TRI et BILAN'!F751</f>
        <v>0</v>
      </c>
      <c r="HV716" s="293">
        <f>'TROISIEME TRI et BILAN'!G751</f>
        <v>0</v>
      </c>
      <c r="HW716" s="293">
        <f>'TROISIEME TRI et BILAN'!H751</f>
        <v>0</v>
      </c>
      <c r="HX716" s="293">
        <f>'TROISIEME TRI et BILAN'!I751</f>
        <v>0</v>
      </c>
    </row>
    <row r="717" spans="225:232" ht="27.75" customHeight="1" thickBot="1" x14ac:dyDescent="0.3">
      <c r="HQ717" s="1550">
        <f>'TROISIEME TRI et BILAN'!B752</f>
        <v>0</v>
      </c>
      <c r="HR717" s="415">
        <f>'TROISIEME TRI et BILAN'!C752</f>
        <v>0</v>
      </c>
      <c r="HS717" s="293">
        <f>'TROISIEME TRI et BILAN'!D752</f>
        <v>0</v>
      </c>
      <c r="HT717" s="293">
        <f>'TROISIEME TRI et BILAN'!E752</f>
        <v>0</v>
      </c>
      <c r="HU717" s="293">
        <f>'TROISIEME TRI et BILAN'!F752</f>
        <v>0</v>
      </c>
      <c r="HV717" s="293">
        <f>'TROISIEME TRI et BILAN'!G752</f>
        <v>0</v>
      </c>
      <c r="HW717" s="293">
        <f>'TROISIEME TRI et BILAN'!H752</f>
        <v>0</v>
      </c>
      <c r="HX717" s="293">
        <f>'TROISIEME TRI et BILAN'!I752</f>
        <v>0</v>
      </c>
    </row>
    <row r="718" spans="225:232" ht="27.75" customHeight="1" thickBot="1" x14ac:dyDescent="0.3">
      <c r="HQ718" s="1550">
        <f>'TROISIEME TRI et BILAN'!B753</f>
        <v>0</v>
      </c>
      <c r="HR718" s="415">
        <f>'TROISIEME TRI et BILAN'!C753</f>
        <v>0</v>
      </c>
      <c r="HS718" s="293">
        <f>'TROISIEME TRI et BILAN'!D753</f>
        <v>0</v>
      </c>
      <c r="HT718" s="293">
        <f>'TROISIEME TRI et BILAN'!E753</f>
        <v>0</v>
      </c>
      <c r="HU718" s="293">
        <f>'TROISIEME TRI et BILAN'!F753</f>
        <v>0</v>
      </c>
      <c r="HV718" s="293">
        <f>'TROISIEME TRI et BILAN'!G753</f>
        <v>0</v>
      </c>
      <c r="HW718" s="293">
        <f>'TROISIEME TRI et BILAN'!H753</f>
        <v>0</v>
      </c>
      <c r="HX718" s="293">
        <f>'TROISIEME TRI et BILAN'!I753</f>
        <v>0</v>
      </c>
    </row>
    <row r="719" spans="225:232" ht="27.75" customHeight="1" thickBot="1" x14ac:dyDescent="0.3">
      <c r="HQ719" s="1550">
        <f>'TROISIEME TRI et BILAN'!B754</f>
        <v>0</v>
      </c>
      <c r="HR719" s="415">
        <f>'TROISIEME TRI et BILAN'!C754</f>
        <v>0</v>
      </c>
      <c r="HS719" s="293">
        <f>'TROISIEME TRI et BILAN'!D754</f>
        <v>0</v>
      </c>
      <c r="HT719" s="293">
        <f>'TROISIEME TRI et BILAN'!E754</f>
        <v>0</v>
      </c>
      <c r="HU719" s="293">
        <f>'TROISIEME TRI et BILAN'!F754</f>
        <v>0</v>
      </c>
      <c r="HV719" s="293">
        <f>'TROISIEME TRI et BILAN'!G754</f>
        <v>0</v>
      </c>
      <c r="HW719" s="293">
        <f>'TROISIEME TRI et BILAN'!H754</f>
        <v>0</v>
      </c>
      <c r="HX719" s="293">
        <f>'TROISIEME TRI et BILAN'!I754</f>
        <v>0</v>
      </c>
    </row>
    <row r="720" spans="225:232" ht="27.75" customHeight="1" thickBot="1" x14ac:dyDescent="0.3">
      <c r="HQ720" s="1550">
        <f>'TROISIEME TRI et BILAN'!B755</f>
        <v>0</v>
      </c>
      <c r="HR720" s="415">
        <f>'TROISIEME TRI et BILAN'!C755</f>
        <v>0</v>
      </c>
      <c r="HS720" s="293">
        <f>'TROISIEME TRI et BILAN'!D755</f>
        <v>0</v>
      </c>
      <c r="HT720" s="293">
        <f>'TROISIEME TRI et BILAN'!E755</f>
        <v>0</v>
      </c>
      <c r="HU720" s="293">
        <f>'TROISIEME TRI et BILAN'!F755</f>
        <v>0</v>
      </c>
      <c r="HV720" s="293">
        <f>'TROISIEME TRI et BILAN'!G755</f>
        <v>0</v>
      </c>
      <c r="HW720" s="293">
        <f>'TROISIEME TRI et BILAN'!H755</f>
        <v>0</v>
      </c>
      <c r="HX720" s="293">
        <f>'TROISIEME TRI et BILAN'!I755</f>
        <v>0</v>
      </c>
    </row>
    <row r="721" spans="225:232" ht="27.75" customHeight="1" thickBot="1" x14ac:dyDescent="0.3">
      <c r="HQ721" s="1550">
        <f>'TROISIEME TRI et BILAN'!B756</f>
        <v>0</v>
      </c>
      <c r="HR721" s="415">
        <f>'TROISIEME TRI et BILAN'!C756</f>
        <v>0</v>
      </c>
      <c r="HS721" s="293">
        <f>'TROISIEME TRI et BILAN'!D756</f>
        <v>0</v>
      </c>
      <c r="HT721" s="293">
        <f>'TROISIEME TRI et BILAN'!E756</f>
        <v>0</v>
      </c>
      <c r="HU721" s="293">
        <f>'TROISIEME TRI et BILAN'!F756</f>
        <v>0</v>
      </c>
      <c r="HV721" s="293">
        <f>'TROISIEME TRI et BILAN'!G756</f>
        <v>0</v>
      </c>
      <c r="HW721" s="293">
        <f>'TROISIEME TRI et BILAN'!H756</f>
        <v>0</v>
      </c>
      <c r="HX721" s="293">
        <f>'TROISIEME TRI et BILAN'!I756</f>
        <v>0</v>
      </c>
    </row>
    <row r="722" spans="225:232" ht="27.75" customHeight="1" thickBot="1" x14ac:dyDescent="0.3">
      <c r="HQ722" s="1550">
        <f>'TROISIEME TRI et BILAN'!B757</f>
        <v>0</v>
      </c>
      <c r="HR722" s="415">
        <f>'TROISIEME TRI et BILAN'!C757</f>
        <v>0</v>
      </c>
      <c r="HS722" s="293">
        <f>'TROISIEME TRI et BILAN'!D757</f>
        <v>0</v>
      </c>
      <c r="HT722" s="293">
        <f>'TROISIEME TRI et BILAN'!E757</f>
        <v>0</v>
      </c>
      <c r="HU722" s="293">
        <f>'TROISIEME TRI et BILAN'!F757</f>
        <v>0</v>
      </c>
      <c r="HV722" s="293">
        <f>'TROISIEME TRI et BILAN'!G757</f>
        <v>0</v>
      </c>
      <c r="HW722" s="293">
        <f>'TROISIEME TRI et BILAN'!H757</f>
        <v>0</v>
      </c>
      <c r="HX722" s="293">
        <f>'TROISIEME TRI et BILAN'!I757</f>
        <v>0</v>
      </c>
    </row>
    <row r="723" spans="225:232" ht="27.75" customHeight="1" thickBot="1" x14ac:dyDescent="0.3">
      <c r="HQ723" s="1550">
        <f>'TROISIEME TRI et BILAN'!B758</f>
        <v>0</v>
      </c>
      <c r="HR723" s="415">
        <f>'TROISIEME TRI et BILAN'!C758</f>
        <v>0</v>
      </c>
      <c r="HS723" s="293">
        <f>'TROISIEME TRI et BILAN'!D758</f>
        <v>0</v>
      </c>
      <c r="HT723" s="293">
        <f>'TROISIEME TRI et BILAN'!E758</f>
        <v>0</v>
      </c>
      <c r="HU723" s="293">
        <f>'TROISIEME TRI et BILAN'!F758</f>
        <v>0</v>
      </c>
      <c r="HV723" s="293">
        <f>'TROISIEME TRI et BILAN'!G758</f>
        <v>0</v>
      </c>
      <c r="HW723" s="293">
        <f>'TROISIEME TRI et BILAN'!H758</f>
        <v>0</v>
      </c>
      <c r="HX723" s="293">
        <f>'TROISIEME TRI et BILAN'!I758</f>
        <v>0</v>
      </c>
    </row>
    <row r="724" spans="225:232" ht="42.75" thickBot="1" x14ac:dyDescent="0.3">
      <c r="HQ724" s="291" t="s">
        <v>1</v>
      </c>
      <c r="HR724" s="291" t="s">
        <v>268</v>
      </c>
      <c r="HS724" s="291" t="s">
        <v>754</v>
      </c>
      <c r="HT724" s="291" t="s">
        <v>151</v>
      </c>
      <c r="HU724" s="291" t="s">
        <v>158</v>
      </c>
      <c r="HV724" s="291" t="s">
        <v>30</v>
      </c>
      <c r="HW724" s="291" t="s">
        <v>270</v>
      </c>
      <c r="HX724" s="291" t="s">
        <v>271</v>
      </c>
    </row>
    <row r="725" spans="225:232" ht="27.75" customHeight="1" thickBot="1" x14ac:dyDescent="0.3">
      <c r="HQ725" s="1550">
        <f>'TROISIEME TRI et BILAN'!B760</f>
        <v>0</v>
      </c>
      <c r="HR725" s="416">
        <f>'TROISIEME TRI et BILAN'!C760</f>
        <v>0</v>
      </c>
      <c r="HS725" s="293">
        <f>'TROISIEME TRI et BILAN'!D760</f>
        <v>0</v>
      </c>
      <c r="HT725" s="293">
        <f>'TROISIEME TRI et BILAN'!E760</f>
        <v>0</v>
      </c>
      <c r="HU725" s="293">
        <f>'TROISIEME TRI et BILAN'!F760</f>
        <v>0</v>
      </c>
      <c r="HV725" s="293">
        <f>'TROISIEME TRI et BILAN'!G760</f>
        <v>0</v>
      </c>
      <c r="HW725" s="293">
        <f>'TROISIEME TRI et BILAN'!H760</f>
        <v>0</v>
      </c>
      <c r="HX725" s="293">
        <f>'TROISIEME TRI et BILAN'!I760</f>
        <v>0</v>
      </c>
    </row>
    <row r="726" spans="225:232" ht="27.75" customHeight="1" thickBot="1" x14ac:dyDescent="0.3">
      <c r="HQ726" s="1550">
        <f>'TROISIEME TRI et BILAN'!B761</f>
        <v>0</v>
      </c>
      <c r="HR726" s="416">
        <f>'TROISIEME TRI et BILAN'!C761</f>
        <v>0</v>
      </c>
      <c r="HS726" s="293">
        <f>'TROISIEME TRI et BILAN'!D761</f>
        <v>0</v>
      </c>
      <c r="HT726" s="293">
        <f>'TROISIEME TRI et BILAN'!E761</f>
        <v>0</v>
      </c>
      <c r="HU726" s="293">
        <f>'TROISIEME TRI et BILAN'!F761</f>
        <v>0</v>
      </c>
      <c r="HV726" s="293">
        <f>'TROISIEME TRI et BILAN'!G761</f>
        <v>0</v>
      </c>
      <c r="HW726" s="293">
        <f>'TROISIEME TRI et BILAN'!H761</f>
        <v>0</v>
      </c>
      <c r="HX726" s="293">
        <f>'TROISIEME TRI et BILAN'!I761</f>
        <v>0</v>
      </c>
    </row>
    <row r="727" spans="225:232" ht="27.75" customHeight="1" thickBot="1" x14ac:dyDescent="0.3">
      <c r="HQ727" s="1550">
        <f>'TROISIEME TRI et BILAN'!B762</f>
        <v>0</v>
      </c>
      <c r="HR727" s="416">
        <f>'TROISIEME TRI et BILAN'!C762</f>
        <v>0</v>
      </c>
      <c r="HS727" s="293">
        <f>'TROISIEME TRI et BILAN'!D762</f>
        <v>0</v>
      </c>
      <c r="HT727" s="293">
        <f>'TROISIEME TRI et BILAN'!E762</f>
        <v>0</v>
      </c>
      <c r="HU727" s="293">
        <f>'TROISIEME TRI et BILAN'!F762</f>
        <v>0</v>
      </c>
      <c r="HV727" s="293">
        <f>'TROISIEME TRI et BILAN'!G762</f>
        <v>0</v>
      </c>
      <c r="HW727" s="293">
        <f>'TROISIEME TRI et BILAN'!H762</f>
        <v>0</v>
      </c>
      <c r="HX727" s="293">
        <f>'TROISIEME TRI et BILAN'!I762</f>
        <v>0</v>
      </c>
    </row>
    <row r="728" spans="225:232" ht="27.75" customHeight="1" thickBot="1" x14ac:dyDescent="0.3">
      <c r="HQ728" s="1550">
        <f>'TROISIEME TRI et BILAN'!B763</f>
        <v>0</v>
      </c>
      <c r="HR728" s="416">
        <f>'TROISIEME TRI et BILAN'!C763</f>
        <v>0</v>
      </c>
      <c r="HS728" s="293">
        <f>'TROISIEME TRI et BILAN'!D763</f>
        <v>0</v>
      </c>
      <c r="HT728" s="293">
        <f>'TROISIEME TRI et BILAN'!E763</f>
        <v>0</v>
      </c>
      <c r="HU728" s="293">
        <f>'TROISIEME TRI et BILAN'!F763</f>
        <v>0</v>
      </c>
      <c r="HV728" s="293">
        <f>'TROISIEME TRI et BILAN'!G763</f>
        <v>0</v>
      </c>
      <c r="HW728" s="293">
        <f>'TROISIEME TRI et BILAN'!H763</f>
        <v>0</v>
      </c>
      <c r="HX728" s="293">
        <f>'TROISIEME TRI et BILAN'!I763</f>
        <v>0</v>
      </c>
    </row>
    <row r="729" spans="225:232" ht="27.75" customHeight="1" thickBot="1" x14ac:dyDescent="0.3">
      <c r="HQ729" s="1550">
        <f>'TROISIEME TRI et BILAN'!B764</f>
        <v>0</v>
      </c>
      <c r="HR729" s="416">
        <f>'TROISIEME TRI et BILAN'!C764</f>
        <v>0</v>
      </c>
      <c r="HS729" s="293">
        <f>'TROISIEME TRI et BILAN'!D764</f>
        <v>0</v>
      </c>
      <c r="HT729" s="293">
        <f>'TROISIEME TRI et BILAN'!E764</f>
        <v>0</v>
      </c>
      <c r="HU729" s="293">
        <f>'TROISIEME TRI et BILAN'!F764</f>
        <v>0</v>
      </c>
      <c r="HV729" s="293">
        <f>'TROISIEME TRI et BILAN'!G764</f>
        <v>0</v>
      </c>
      <c r="HW729" s="293">
        <f>'TROISIEME TRI et BILAN'!H764</f>
        <v>0</v>
      </c>
      <c r="HX729" s="293">
        <f>'TROISIEME TRI et BILAN'!I764</f>
        <v>0</v>
      </c>
    </row>
    <row r="730" spans="225:232" ht="27.75" customHeight="1" thickBot="1" x14ac:dyDescent="0.3">
      <c r="HQ730" s="1550">
        <f>'TROISIEME TRI et BILAN'!B765</f>
        <v>0</v>
      </c>
      <c r="HR730" s="416">
        <f>'TROISIEME TRI et BILAN'!C765</f>
        <v>0</v>
      </c>
      <c r="HS730" s="293">
        <f>'TROISIEME TRI et BILAN'!D765</f>
        <v>0</v>
      </c>
      <c r="HT730" s="293">
        <f>'TROISIEME TRI et BILAN'!E765</f>
        <v>0</v>
      </c>
      <c r="HU730" s="293">
        <f>'TROISIEME TRI et BILAN'!F765</f>
        <v>0</v>
      </c>
      <c r="HV730" s="293">
        <f>'TROISIEME TRI et BILAN'!G765</f>
        <v>0</v>
      </c>
      <c r="HW730" s="293">
        <f>'TROISIEME TRI et BILAN'!H765</f>
        <v>0</v>
      </c>
      <c r="HX730" s="293">
        <f>'TROISIEME TRI et BILAN'!I765</f>
        <v>0</v>
      </c>
    </row>
    <row r="731" spans="225:232" ht="27.75" customHeight="1" thickBot="1" x14ac:dyDescent="0.3">
      <c r="HQ731" s="1550">
        <f>'TROISIEME TRI et BILAN'!B766</f>
        <v>0</v>
      </c>
      <c r="HR731" s="416">
        <f>'TROISIEME TRI et BILAN'!C766</f>
        <v>0</v>
      </c>
      <c r="HS731" s="293">
        <f>'TROISIEME TRI et BILAN'!D766</f>
        <v>0</v>
      </c>
      <c r="HT731" s="293">
        <f>'TROISIEME TRI et BILAN'!E766</f>
        <v>0</v>
      </c>
      <c r="HU731" s="293">
        <f>'TROISIEME TRI et BILAN'!F766</f>
        <v>0</v>
      </c>
      <c r="HV731" s="293">
        <f>'TROISIEME TRI et BILAN'!G766</f>
        <v>0</v>
      </c>
      <c r="HW731" s="293">
        <f>'TROISIEME TRI et BILAN'!H766</f>
        <v>0</v>
      </c>
      <c r="HX731" s="293">
        <f>'TROISIEME TRI et BILAN'!I766</f>
        <v>0</v>
      </c>
    </row>
    <row r="732" spans="225:232" ht="27.75" customHeight="1" thickBot="1" x14ac:dyDescent="0.3">
      <c r="HQ732" s="1550">
        <f>'TROISIEME TRI et BILAN'!B767</f>
        <v>0</v>
      </c>
      <c r="HR732" s="416">
        <f>'TROISIEME TRI et BILAN'!C767</f>
        <v>0</v>
      </c>
      <c r="HS732" s="293">
        <f>'TROISIEME TRI et BILAN'!D767</f>
        <v>0</v>
      </c>
      <c r="HT732" s="293">
        <f>'TROISIEME TRI et BILAN'!E767</f>
        <v>0</v>
      </c>
      <c r="HU732" s="293">
        <f>'TROISIEME TRI et BILAN'!F767</f>
        <v>0</v>
      </c>
      <c r="HV732" s="293">
        <f>'TROISIEME TRI et BILAN'!G767</f>
        <v>0</v>
      </c>
      <c r="HW732" s="293">
        <f>'TROISIEME TRI et BILAN'!H767</f>
        <v>0</v>
      </c>
      <c r="HX732" s="293">
        <f>'TROISIEME TRI et BILAN'!I767</f>
        <v>0</v>
      </c>
    </row>
    <row r="733" spans="225:232" ht="27.75" customHeight="1" thickBot="1" x14ac:dyDescent="0.3">
      <c r="HQ733" s="1550">
        <f>'TROISIEME TRI et BILAN'!B768</f>
        <v>0</v>
      </c>
      <c r="HR733" s="416">
        <f>'TROISIEME TRI et BILAN'!C768</f>
        <v>0</v>
      </c>
      <c r="HS733" s="293">
        <f>'TROISIEME TRI et BILAN'!D768</f>
        <v>0</v>
      </c>
      <c r="HT733" s="293">
        <f>'TROISIEME TRI et BILAN'!E768</f>
        <v>0</v>
      </c>
      <c r="HU733" s="293">
        <f>'TROISIEME TRI et BILAN'!F768</f>
        <v>0</v>
      </c>
      <c r="HV733" s="293">
        <f>'TROISIEME TRI et BILAN'!G768</f>
        <v>0</v>
      </c>
      <c r="HW733" s="293">
        <f>'TROISIEME TRI et BILAN'!H768</f>
        <v>0</v>
      </c>
      <c r="HX733" s="293">
        <f>'TROISIEME TRI et BILAN'!I768</f>
        <v>0</v>
      </c>
    </row>
    <row r="734" spans="225:232" ht="27.75" customHeight="1" thickBot="1" x14ac:dyDescent="0.3">
      <c r="HQ734" s="1550">
        <f>'TROISIEME TRI et BILAN'!B769</f>
        <v>0</v>
      </c>
      <c r="HR734" s="416">
        <f>'TROISIEME TRI et BILAN'!C769</f>
        <v>0</v>
      </c>
      <c r="HS734" s="293">
        <f>'TROISIEME TRI et BILAN'!D769</f>
        <v>0</v>
      </c>
      <c r="HT734" s="293">
        <f>'TROISIEME TRI et BILAN'!E769</f>
        <v>0</v>
      </c>
      <c r="HU734" s="293">
        <f>'TROISIEME TRI et BILAN'!F769</f>
        <v>0</v>
      </c>
      <c r="HV734" s="293">
        <f>'TROISIEME TRI et BILAN'!G769</f>
        <v>0</v>
      </c>
      <c r="HW734" s="293">
        <f>'TROISIEME TRI et BILAN'!H769</f>
        <v>0</v>
      </c>
      <c r="HX734" s="293">
        <f>'TROISIEME TRI et BILAN'!I769</f>
        <v>0</v>
      </c>
    </row>
    <row r="735" spans="225:232" ht="27.75" customHeight="1" thickBot="1" x14ac:dyDescent="0.3">
      <c r="HQ735" s="1550">
        <f>'TROISIEME TRI et BILAN'!B770</f>
        <v>0</v>
      </c>
      <c r="HR735" s="416">
        <f>'TROISIEME TRI et BILAN'!C770</f>
        <v>0</v>
      </c>
      <c r="HS735" s="293">
        <f>'TROISIEME TRI et BILAN'!D770</f>
        <v>0</v>
      </c>
      <c r="HT735" s="293">
        <f>'TROISIEME TRI et BILAN'!E770</f>
        <v>0</v>
      </c>
      <c r="HU735" s="293">
        <f>'TROISIEME TRI et BILAN'!F770</f>
        <v>0</v>
      </c>
      <c r="HV735" s="293">
        <f>'TROISIEME TRI et BILAN'!G770</f>
        <v>0</v>
      </c>
      <c r="HW735" s="293">
        <f>'TROISIEME TRI et BILAN'!H770</f>
        <v>0</v>
      </c>
      <c r="HX735" s="293">
        <f>'TROISIEME TRI et BILAN'!I770</f>
        <v>0</v>
      </c>
    </row>
    <row r="736" spans="225:232" ht="27.75" customHeight="1" thickBot="1" x14ac:dyDescent="0.3">
      <c r="HQ736" s="1550">
        <f>'TROISIEME TRI et BILAN'!B771</f>
        <v>0</v>
      </c>
      <c r="HR736" s="416">
        <f>'TROISIEME TRI et BILAN'!C771</f>
        <v>0</v>
      </c>
      <c r="HS736" s="293">
        <f>'TROISIEME TRI et BILAN'!D771</f>
        <v>0</v>
      </c>
      <c r="HT736" s="293">
        <f>'TROISIEME TRI et BILAN'!E771</f>
        <v>0</v>
      </c>
      <c r="HU736" s="293">
        <f>'TROISIEME TRI et BILAN'!F771</f>
        <v>0</v>
      </c>
      <c r="HV736" s="293">
        <f>'TROISIEME TRI et BILAN'!G771</f>
        <v>0</v>
      </c>
      <c r="HW736" s="293">
        <f>'TROISIEME TRI et BILAN'!H771</f>
        <v>0</v>
      </c>
      <c r="HX736" s="293">
        <f>'TROISIEME TRI et BILAN'!I771</f>
        <v>0</v>
      </c>
    </row>
    <row r="737" spans="225:232" ht="27.75" customHeight="1" thickBot="1" x14ac:dyDescent="0.3">
      <c r="HQ737" s="1550">
        <f>'TROISIEME TRI et BILAN'!B772</f>
        <v>0</v>
      </c>
      <c r="HR737" s="416">
        <f>'TROISIEME TRI et BILAN'!C772</f>
        <v>0</v>
      </c>
      <c r="HS737" s="293">
        <f>'TROISIEME TRI et BILAN'!D772</f>
        <v>0</v>
      </c>
      <c r="HT737" s="293">
        <f>'TROISIEME TRI et BILAN'!E772</f>
        <v>0</v>
      </c>
      <c r="HU737" s="293">
        <f>'TROISIEME TRI et BILAN'!F772</f>
        <v>0</v>
      </c>
      <c r="HV737" s="293">
        <f>'TROISIEME TRI et BILAN'!G772</f>
        <v>0</v>
      </c>
      <c r="HW737" s="293">
        <f>'TROISIEME TRI et BILAN'!H772</f>
        <v>0</v>
      </c>
      <c r="HX737" s="293">
        <f>'TROISIEME TRI et BILAN'!I772</f>
        <v>0</v>
      </c>
    </row>
    <row r="738" spans="225:232" ht="27.75" customHeight="1" thickBot="1" x14ac:dyDescent="0.3">
      <c r="HQ738" s="1550">
        <f>'TROISIEME TRI et BILAN'!B773</f>
        <v>0</v>
      </c>
      <c r="HR738" s="416">
        <f>'TROISIEME TRI et BILAN'!C773</f>
        <v>0</v>
      </c>
      <c r="HS738" s="293">
        <f>'TROISIEME TRI et BILAN'!D773</f>
        <v>0</v>
      </c>
      <c r="HT738" s="293">
        <f>'TROISIEME TRI et BILAN'!E773</f>
        <v>0</v>
      </c>
      <c r="HU738" s="293">
        <f>'TROISIEME TRI et BILAN'!F773</f>
        <v>0</v>
      </c>
      <c r="HV738" s="293">
        <f>'TROISIEME TRI et BILAN'!G773</f>
        <v>0</v>
      </c>
      <c r="HW738" s="293">
        <f>'TROISIEME TRI et BILAN'!H773</f>
        <v>0</v>
      </c>
      <c r="HX738" s="293">
        <f>'TROISIEME TRI et BILAN'!I773</f>
        <v>0</v>
      </c>
    </row>
    <row r="739" spans="225:232" ht="27.75" customHeight="1" thickBot="1" x14ac:dyDescent="0.3">
      <c r="HQ739" s="1550">
        <f>'TROISIEME TRI et BILAN'!B774</f>
        <v>0</v>
      </c>
      <c r="HR739" s="416">
        <f>'TROISIEME TRI et BILAN'!C774</f>
        <v>0</v>
      </c>
      <c r="HS739" s="293">
        <f>'TROISIEME TRI et BILAN'!D774</f>
        <v>0</v>
      </c>
      <c r="HT739" s="293">
        <f>'TROISIEME TRI et BILAN'!E774</f>
        <v>0</v>
      </c>
      <c r="HU739" s="293">
        <f>'TROISIEME TRI et BILAN'!F774</f>
        <v>0</v>
      </c>
      <c r="HV739" s="293">
        <f>'TROISIEME TRI et BILAN'!G774</f>
        <v>0</v>
      </c>
      <c r="HW739" s="293">
        <f>'TROISIEME TRI et BILAN'!H774</f>
        <v>0</v>
      </c>
      <c r="HX739" s="293">
        <f>'TROISIEME TRI et BILAN'!I774</f>
        <v>0</v>
      </c>
    </row>
    <row r="740" spans="225:232" ht="27.75" customHeight="1" thickBot="1" x14ac:dyDescent="0.3">
      <c r="HQ740" s="1550">
        <f>'TROISIEME TRI et BILAN'!B775</f>
        <v>0</v>
      </c>
      <c r="HR740" s="416">
        <f>'TROISIEME TRI et BILAN'!C775</f>
        <v>0</v>
      </c>
      <c r="HS740" s="293">
        <f>'TROISIEME TRI et BILAN'!D775</f>
        <v>0</v>
      </c>
      <c r="HT740" s="293">
        <f>'TROISIEME TRI et BILAN'!E775</f>
        <v>0</v>
      </c>
      <c r="HU740" s="293">
        <f>'TROISIEME TRI et BILAN'!F775</f>
        <v>0</v>
      </c>
      <c r="HV740" s="293">
        <f>'TROISIEME TRI et BILAN'!G775</f>
        <v>0</v>
      </c>
      <c r="HW740" s="293">
        <f>'TROISIEME TRI et BILAN'!H775</f>
        <v>0</v>
      </c>
      <c r="HX740" s="293">
        <f>'TROISIEME TRI et BILAN'!I775</f>
        <v>0</v>
      </c>
    </row>
    <row r="741" spans="225:232" ht="27.75" customHeight="1" thickBot="1" x14ac:dyDescent="0.3">
      <c r="HQ741" s="1550">
        <f>'TROISIEME TRI et BILAN'!B776</f>
        <v>0</v>
      </c>
      <c r="HR741" s="416">
        <f>'TROISIEME TRI et BILAN'!C776</f>
        <v>0</v>
      </c>
      <c r="HS741" s="293">
        <f>'TROISIEME TRI et BILAN'!D776</f>
        <v>0</v>
      </c>
      <c r="HT741" s="293">
        <f>'TROISIEME TRI et BILAN'!E776</f>
        <v>0</v>
      </c>
      <c r="HU741" s="293">
        <f>'TROISIEME TRI et BILAN'!F776</f>
        <v>0</v>
      </c>
      <c r="HV741" s="293">
        <f>'TROISIEME TRI et BILAN'!G776</f>
        <v>0</v>
      </c>
      <c r="HW741" s="293">
        <f>'TROISIEME TRI et BILAN'!H776</f>
        <v>0</v>
      </c>
      <c r="HX741" s="293">
        <f>'TROISIEME TRI et BILAN'!I776</f>
        <v>0</v>
      </c>
    </row>
    <row r="742" spans="225:232" ht="27.75" customHeight="1" thickBot="1" x14ac:dyDescent="0.3">
      <c r="HQ742" s="1550">
        <f>'TROISIEME TRI et BILAN'!B777</f>
        <v>0</v>
      </c>
      <c r="HR742" s="416">
        <f>'TROISIEME TRI et BILAN'!C777</f>
        <v>0</v>
      </c>
      <c r="HS742" s="293">
        <f>'TROISIEME TRI et BILAN'!D777</f>
        <v>0</v>
      </c>
      <c r="HT742" s="293">
        <f>'TROISIEME TRI et BILAN'!E777</f>
        <v>0</v>
      </c>
      <c r="HU742" s="293">
        <f>'TROISIEME TRI et BILAN'!F777</f>
        <v>0</v>
      </c>
      <c r="HV742" s="293">
        <f>'TROISIEME TRI et BILAN'!G777</f>
        <v>0</v>
      </c>
      <c r="HW742" s="293">
        <f>'TROISIEME TRI et BILAN'!H777</f>
        <v>0</v>
      </c>
      <c r="HX742" s="293">
        <f>'TROISIEME TRI et BILAN'!I777</f>
        <v>0</v>
      </c>
    </row>
    <row r="743" spans="225:232" ht="27.75" customHeight="1" thickBot="1" x14ac:dyDescent="0.3">
      <c r="HQ743" s="1550">
        <f>'TROISIEME TRI et BILAN'!B778</f>
        <v>0</v>
      </c>
      <c r="HR743" s="416">
        <f>'TROISIEME TRI et BILAN'!C778</f>
        <v>0</v>
      </c>
      <c r="HS743" s="293">
        <f>'TROISIEME TRI et BILAN'!D778</f>
        <v>0</v>
      </c>
      <c r="HT743" s="293">
        <f>'TROISIEME TRI et BILAN'!E778</f>
        <v>0</v>
      </c>
      <c r="HU743" s="293">
        <f>'TROISIEME TRI et BILAN'!F778</f>
        <v>0</v>
      </c>
      <c r="HV743" s="293">
        <f>'TROISIEME TRI et BILAN'!G778</f>
        <v>0</v>
      </c>
      <c r="HW743" s="293">
        <f>'TROISIEME TRI et BILAN'!H778</f>
        <v>0</v>
      </c>
      <c r="HX743" s="293">
        <f>'TROISIEME TRI et BILAN'!I778</f>
        <v>0</v>
      </c>
    </row>
    <row r="744" spans="225:232" ht="27.75" customHeight="1" thickBot="1" x14ac:dyDescent="0.3">
      <c r="HQ744" s="1550">
        <f>'TROISIEME TRI et BILAN'!B779</f>
        <v>0</v>
      </c>
      <c r="HR744" s="416">
        <f>'TROISIEME TRI et BILAN'!C779</f>
        <v>0</v>
      </c>
      <c r="HS744" s="293">
        <f>'TROISIEME TRI et BILAN'!D779</f>
        <v>0</v>
      </c>
      <c r="HT744" s="293">
        <f>'TROISIEME TRI et BILAN'!E779</f>
        <v>0</v>
      </c>
      <c r="HU744" s="293">
        <f>'TROISIEME TRI et BILAN'!F779</f>
        <v>0</v>
      </c>
      <c r="HV744" s="293">
        <f>'TROISIEME TRI et BILAN'!G779</f>
        <v>0</v>
      </c>
      <c r="HW744" s="293">
        <f>'TROISIEME TRI et BILAN'!H779</f>
        <v>0</v>
      </c>
      <c r="HX744" s="293">
        <f>'TROISIEME TRI et BILAN'!I779</f>
        <v>0</v>
      </c>
    </row>
    <row r="745" spans="225:232" ht="27.75" customHeight="1" thickBot="1" x14ac:dyDescent="0.3">
      <c r="HQ745" s="1550">
        <f>'TROISIEME TRI et BILAN'!B780</f>
        <v>0</v>
      </c>
      <c r="HR745" s="416">
        <f>'TROISIEME TRI et BILAN'!C780</f>
        <v>0</v>
      </c>
      <c r="HS745" s="293">
        <f>'TROISIEME TRI et BILAN'!D780</f>
        <v>0</v>
      </c>
      <c r="HT745" s="293">
        <f>'TROISIEME TRI et BILAN'!E780</f>
        <v>0</v>
      </c>
      <c r="HU745" s="293">
        <f>'TROISIEME TRI et BILAN'!F780</f>
        <v>0</v>
      </c>
      <c r="HV745" s="293">
        <f>'TROISIEME TRI et BILAN'!G780</f>
        <v>0</v>
      </c>
      <c r="HW745" s="293">
        <f>'TROISIEME TRI et BILAN'!H780</f>
        <v>0</v>
      </c>
      <c r="HX745" s="293">
        <f>'TROISIEME TRI et BILAN'!I780</f>
        <v>0</v>
      </c>
    </row>
    <row r="746" spans="225:232" ht="27.75" customHeight="1" thickBot="1" x14ac:dyDescent="0.3">
      <c r="HQ746" s="1550">
        <f>'TROISIEME TRI et BILAN'!B781</f>
        <v>0</v>
      </c>
      <c r="HR746" s="416">
        <f>'TROISIEME TRI et BILAN'!C781</f>
        <v>0</v>
      </c>
      <c r="HS746" s="293">
        <f>'TROISIEME TRI et BILAN'!D781</f>
        <v>0</v>
      </c>
      <c r="HT746" s="293">
        <f>'TROISIEME TRI et BILAN'!E781</f>
        <v>0</v>
      </c>
      <c r="HU746" s="293">
        <f>'TROISIEME TRI et BILAN'!F781</f>
        <v>0</v>
      </c>
      <c r="HV746" s="293">
        <f>'TROISIEME TRI et BILAN'!G781</f>
        <v>0</v>
      </c>
      <c r="HW746" s="293">
        <f>'TROISIEME TRI et BILAN'!H781</f>
        <v>0</v>
      </c>
      <c r="HX746" s="293">
        <f>'TROISIEME TRI et BILAN'!I781</f>
        <v>0</v>
      </c>
    </row>
    <row r="747" spans="225:232" ht="27.75" customHeight="1" thickBot="1" x14ac:dyDescent="0.3">
      <c r="HQ747" s="1550">
        <f>'TROISIEME TRI et BILAN'!B782</f>
        <v>0</v>
      </c>
      <c r="HR747" s="416">
        <f>'TROISIEME TRI et BILAN'!C782</f>
        <v>0</v>
      </c>
      <c r="HS747" s="293">
        <f>'TROISIEME TRI et BILAN'!D782</f>
        <v>0</v>
      </c>
      <c r="HT747" s="293">
        <f>'TROISIEME TRI et BILAN'!E782</f>
        <v>0</v>
      </c>
      <c r="HU747" s="293">
        <f>'TROISIEME TRI et BILAN'!F782</f>
        <v>0</v>
      </c>
      <c r="HV747" s="293">
        <f>'TROISIEME TRI et BILAN'!G782</f>
        <v>0</v>
      </c>
      <c r="HW747" s="293">
        <f>'TROISIEME TRI et BILAN'!H782</f>
        <v>0</v>
      </c>
      <c r="HX747" s="293">
        <f>'TROISIEME TRI et BILAN'!I782</f>
        <v>0</v>
      </c>
    </row>
    <row r="748" spans="225:232" ht="27.75" customHeight="1" thickBot="1" x14ac:dyDescent="0.3">
      <c r="HQ748" s="1550">
        <f>'TROISIEME TRI et BILAN'!B783</f>
        <v>0</v>
      </c>
      <c r="HR748" s="416">
        <f>'TROISIEME TRI et BILAN'!C783</f>
        <v>0</v>
      </c>
      <c r="HS748" s="293">
        <f>'TROISIEME TRI et BILAN'!D783</f>
        <v>0</v>
      </c>
      <c r="HT748" s="293">
        <f>'TROISIEME TRI et BILAN'!E783</f>
        <v>0</v>
      </c>
      <c r="HU748" s="293">
        <f>'TROISIEME TRI et BILAN'!F783</f>
        <v>0</v>
      </c>
      <c r="HV748" s="293">
        <f>'TROISIEME TRI et BILAN'!G783</f>
        <v>0</v>
      </c>
      <c r="HW748" s="293">
        <f>'TROISIEME TRI et BILAN'!H783</f>
        <v>0</v>
      </c>
      <c r="HX748" s="293">
        <f>'TROISIEME TRI et BILAN'!I783</f>
        <v>0</v>
      </c>
    </row>
    <row r="749" spans="225:232" ht="42.75" thickBot="1" x14ac:dyDescent="0.3">
      <c r="HQ749" s="291" t="s">
        <v>1</v>
      </c>
      <c r="HR749" s="291" t="s">
        <v>268</v>
      </c>
      <c r="HS749" s="291" t="s">
        <v>754</v>
      </c>
      <c r="HT749" s="291" t="s">
        <v>151</v>
      </c>
      <c r="HU749" s="291" t="s">
        <v>158</v>
      </c>
      <c r="HV749" s="291" t="s">
        <v>30</v>
      </c>
      <c r="HW749" s="291" t="s">
        <v>270</v>
      </c>
      <c r="HX749" s="291" t="s">
        <v>271</v>
      </c>
    </row>
    <row r="750" spans="225:232" ht="27.75" customHeight="1" thickBot="1" x14ac:dyDescent="0.3">
      <c r="HQ750" s="1550">
        <f>'TROISIEME TRI et BILAN'!B785</f>
        <v>0</v>
      </c>
      <c r="HR750" s="416">
        <f>'TROISIEME TRI et BILAN'!C785</f>
        <v>0</v>
      </c>
      <c r="HS750" s="293">
        <f>'TROISIEME TRI et BILAN'!D785</f>
        <v>0</v>
      </c>
      <c r="HT750" s="293">
        <f>'TROISIEME TRI et BILAN'!E785</f>
        <v>0</v>
      </c>
      <c r="HU750" s="293">
        <f>'TROISIEME TRI et BILAN'!F785</f>
        <v>0</v>
      </c>
      <c r="HV750" s="293">
        <f>'TROISIEME TRI et BILAN'!G785</f>
        <v>0</v>
      </c>
      <c r="HW750" s="293">
        <f>'TROISIEME TRI et BILAN'!H785</f>
        <v>0</v>
      </c>
      <c r="HX750" s="293">
        <f>'TROISIEME TRI et BILAN'!I785</f>
        <v>0</v>
      </c>
    </row>
    <row r="751" spans="225:232" ht="27.75" customHeight="1" thickBot="1" x14ac:dyDescent="0.3">
      <c r="HQ751" s="1550">
        <f>'TROISIEME TRI et BILAN'!B786</f>
        <v>0</v>
      </c>
      <c r="HR751" s="416">
        <f>'TROISIEME TRI et BILAN'!C786</f>
        <v>0</v>
      </c>
      <c r="HS751" s="293">
        <f>'TROISIEME TRI et BILAN'!D786</f>
        <v>0</v>
      </c>
      <c r="HT751" s="293">
        <f>'TROISIEME TRI et BILAN'!E786</f>
        <v>0</v>
      </c>
      <c r="HU751" s="293">
        <f>'TROISIEME TRI et BILAN'!F786</f>
        <v>0</v>
      </c>
      <c r="HV751" s="293">
        <f>'TROISIEME TRI et BILAN'!G786</f>
        <v>0</v>
      </c>
      <c r="HW751" s="293">
        <f>'TROISIEME TRI et BILAN'!H786</f>
        <v>0</v>
      </c>
      <c r="HX751" s="293">
        <f>'TROISIEME TRI et BILAN'!I786</f>
        <v>0</v>
      </c>
    </row>
    <row r="752" spans="225:232" ht="27.75" customHeight="1" thickBot="1" x14ac:dyDescent="0.3">
      <c r="HQ752" s="1550">
        <f>'TROISIEME TRI et BILAN'!B787</f>
        <v>0</v>
      </c>
      <c r="HR752" s="416">
        <f>'TROISIEME TRI et BILAN'!C787</f>
        <v>0</v>
      </c>
      <c r="HS752" s="293">
        <f>'TROISIEME TRI et BILAN'!D787</f>
        <v>0</v>
      </c>
      <c r="HT752" s="293">
        <f>'TROISIEME TRI et BILAN'!E787</f>
        <v>0</v>
      </c>
      <c r="HU752" s="293">
        <f>'TROISIEME TRI et BILAN'!F787</f>
        <v>0</v>
      </c>
      <c r="HV752" s="293">
        <f>'TROISIEME TRI et BILAN'!G787</f>
        <v>0</v>
      </c>
      <c r="HW752" s="293">
        <f>'TROISIEME TRI et BILAN'!H787</f>
        <v>0</v>
      </c>
      <c r="HX752" s="293">
        <f>'TROISIEME TRI et BILAN'!I787</f>
        <v>0</v>
      </c>
    </row>
    <row r="753" spans="225:232" ht="27.75" customHeight="1" thickBot="1" x14ac:dyDescent="0.3">
      <c r="HQ753" s="1550">
        <f>'TROISIEME TRI et BILAN'!B788</f>
        <v>0</v>
      </c>
      <c r="HR753" s="416">
        <f>'TROISIEME TRI et BILAN'!C788</f>
        <v>0</v>
      </c>
      <c r="HS753" s="293">
        <f>'TROISIEME TRI et BILAN'!D788</f>
        <v>0</v>
      </c>
      <c r="HT753" s="293">
        <f>'TROISIEME TRI et BILAN'!E788</f>
        <v>0</v>
      </c>
      <c r="HU753" s="293">
        <f>'TROISIEME TRI et BILAN'!F788</f>
        <v>0</v>
      </c>
      <c r="HV753" s="293">
        <f>'TROISIEME TRI et BILAN'!G788</f>
        <v>0</v>
      </c>
      <c r="HW753" s="293">
        <f>'TROISIEME TRI et BILAN'!H788</f>
        <v>0</v>
      </c>
      <c r="HX753" s="293">
        <f>'TROISIEME TRI et BILAN'!I788</f>
        <v>0</v>
      </c>
    </row>
    <row r="754" spans="225:232" ht="27.75" customHeight="1" thickBot="1" x14ac:dyDescent="0.3">
      <c r="HQ754" s="1550">
        <f>'TROISIEME TRI et BILAN'!B789</f>
        <v>0</v>
      </c>
      <c r="HR754" s="416">
        <f>'TROISIEME TRI et BILAN'!C789</f>
        <v>0</v>
      </c>
      <c r="HS754" s="293">
        <f>'TROISIEME TRI et BILAN'!D789</f>
        <v>0</v>
      </c>
      <c r="HT754" s="293">
        <f>'TROISIEME TRI et BILAN'!E789</f>
        <v>0</v>
      </c>
      <c r="HU754" s="293">
        <f>'TROISIEME TRI et BILAN'!F789</f>
        <v>0</v>
      </c>
      <c r="HV754" s="293">
        <f>'TROISIEME TRI et BILAN'!G789</f>
        <v>0</v>
      </c>
      <c r="HW754" s="293">
        <f>'TROISIEME TRI et BILAN'!H789</f>
        <v>0</v>
      </c>
      <c r="HX754" s="293">
        <f>'TROISIEME TRI et BILAN'!I789</f>
        <v>0</v>
      </c>
    </row>
    <row r="755" spans="225:232" ht="27.75" customHeight="1" thickBot="1" x14ac:dyDescent="0.3">
      <c r="HQ755" s="1550">
        <f>'TROISIEME TRI et BILAN'!B790</f>
        <v>0</v>
      </c>
      <c r="HR755" s="416">
        <f>'TROISIEME TRI et BILAN'!C790</f>
        <v>0</v>
      </c>
      <c r="HS755" s="293">
        <f>'TROISIEME TRI et BILAN'!D790</f>
        <v>0</v>
      </c>
      <c r="HT755" s="293">
        <f>'TROISIEME TRI et BILAN'!E790</f>
        <v>0</v>
      </c>
      <c r="HU755" s="293">
        <f>'TROISIEME TRI et BILAN'!F790</f>
        <v>0</v>
      </c>
      <c r="HV755" s="293">
        <f>'TROISIEME TRI et BILAN'!G790</f>
        <v>0</v>
      </c>
      <c r="HW755" s="293">
        <f>'TROISIEME TRI et BILAN'!H790</f>
        <v>0</v>
      </c>
      <c r="HX755" s="293">
        <f>'TROISIEME TRI et BILAN'!I790</f>
        <v>0</v>
      </c>
    </row>
    <row r="756" spans="225:232" ht="27.75" customHeight="1" thickBot="1" x14ac:dyDescent="0.3">
      <c r="HQ756" s="1550">
        <f>'TROISIEME TRI et BILAN'!B791</f>
        <v>0</v>
      </c>
      <c r="HR756" s="416">
        <f>'TROISIEME TRI et BILAN'!C791</f>
        <v>0</v>
      </c>
      <c r="HS756" s="293">
        <f>'TROISIEME TRI et BILAN'!D791</f>
        <v>0</v>
      </c>
      <c r="HT756" s="293">
        <f>'TROISIEME TRI et BILAN'!E791</f>
        <v>0</v>
      </c>
      <c r="HU756" s="293">
        <f>'TROISIEME TRI et BILAN'!F791</f>
        <v>0</v>
      </c>
      <c r="HV756" s="293">
        <f>'TROISIEME TRI et BILAN'!G791</f>
        <v>0</v>
      </c>
      <c r="HW756" s="293">
        <f>'TROISIEME TRI et BILAN'!H791</f>
        <v>0</v>
      </c>
      <c r="HX756" s="293">
        <f>'TROISIEME TRI et BILAN'!I791</f>
        <v>0</v>
      </c>
    </row>
    <row r="757" spans="225:232" ht="27.75" customHeight="1" thickBot="1" x14ac:dyDescent="0.3">
      <c r="HQ757" s="1550">
        <f>'TROISIEME TRI et BILAN'!B792</f>
        <v>0</v>
      </c>
      <c r="HR757" s="416">
        <f>'TROISIEME TRI et BILAN'!C792</f>
        <v>0</v>
      </c>
      <c r="HS757" s="293">
        <f>'TROISIEME TRI et BILAN'!D792</f>
        <v>0</v>
      </c>
      <c r="HT757" s="293">
        <f>'TROISIEME TRI et BILAN'!E792</f>
        <v>0</v>
      </c>
      <c r="HU757" s="293">
        <f>'TROISIEME TRI et BILAN'!F792</f>
        <v>0</v>
      </c>
      <c r="HV757" s="293">
        <f>'TROISIEME TRI et BILAN'!G792</f>
        <v>0</v>
      </c>
      <c r="HW757" s="293">
        <f>'TROISIEME TRI et BILAN'!H792</f>
        <v>0</v>
      </c>
      <c r="HX757" s="293">
        <f>'TROISIEME TRI et BILAN'!I792</f>
        <v>0</v>
      </c>
    </row>
    <row r="758" spans="225:232" ht="27.75" customHeight="1" thickBot="1" x14ac:dyDescent="0.3">
      <c r="HQ758" s="1550">
        <f>'TROISIEME TRI et BILAN'!B793</f>
        <v>0</v>
      </c>
      <c r="HR758" s="416">
        <f>'TROISIEME TRI et BILAN'!C793</f>
        <v>0</v>
      </c>
      <c r="HS758" s="293">
        <f>'TROISIEME TRI et BILAN'!D793</f>
        <v>0</v>
      </c>
      <c r="HT758" s="293">
        <f>'TROISIEME TRI et BILAN'!E793</f>
        <v>0</v>
      </c>
      <c r="HU758" s="293">
        <f>'TROISIEME TRI et BILAN'!F793</f>
        <v>0</v>
      </c>
      <c r="HV758" s="293">
        <f>'TROISIEME TRI et BILAN'!G793</f>
        <v>0</v>
      </c>
      <c r="HW758" s="293">
        <f>'TROISIEME TRI et BILAN'!H793</f>
        <v>0</v>
      </c>
      <c r="HX758" s="293">
        <f>'TROISIEME TRI et BILAN'!I793</f>
        <v>0</v>
      </c>
    </row>
    <row r="759" spans="225:232" ht="27.75" customHeight="1" thickBot="1" x14ac:dyDescent="0.3">
      <c r="HQ759" s="1550">
        <f>'TROISIEME TRI et BILAN'!B794</f>
        <v>0</v>
      </c>
      <c r="HR759" s="416">
        <f>'TROISIEME TRI et BILAN'!C794</f>
        <v>0</v>
      </c>
      <c r="HS759" s="293">
        <f>'TROISIEME TRI et BILAN'!D794</f>
        <v>0</v>
      </c>
      <c r="HT759" s="293">
        <f>'TROISIEME TRI et BILAN'!E794</f>
        <v>0</v>
      </c>
      <c r="HU759" s="293">
        <f>'TROISIEME TRI et BILAN'!F794</f>
        <v>0</v>
      </c>
      <c r="HV759" s="293">
        <f>'TROISIEME TRI et BILAN'!G794</f>
        <v>0</v>
      </c>
      <c r="HW759" s="293">
        <f>'TROISIEME TRI et BILAN'!H794</f>
        <v>0</v>
      </c>
      <c r="HX759" s="293">
        <f>'TROISIEME TRI et BILAN'!I794</f>
        <v>0</v>
      </c>
    </row>
    <row r="760" spans="225:232" ht="27.75" customHeight="1" thickBot="1" x14ac:dyDescent="0.3">
      <c r="HQ760" s="1550">
        <f>'TROISIEME TRI et BILAN'!B795</f>
        <v>0</v>
      </c>
      <c r="HR760" s="416">
        <f>'TROISIEME TRI et BILAN'!C795</f>
        <v>0</v>
      </c>
      <c r="HS760" s="293">
        <f>'TROISIEME TRI et BILAN'!D795</f>
        <v>0</v>
      </c>
      <c r="HT760" s="293">
        <f>'TROISIEME TRI et BILAN'!E795</f>
        <v>0</v>
      </c>
      <c r="HU760" s="293">
        <f>'TROISIEME TRI et BILAN'!F795</f>
        <v>0</v>
      </c>
      <c r="HV760" s="293">
        <f>'TROISIEME TRI et BILAN'!G795</f>
        <v>0</v>
      </c>
      <c r="HW760" s="293">
        <f>'TROISIEME TRI et BILAN'!H795</f>
        <v>0</v>
      </c>
      <c r="HX760" s="293">
        <f>'TROISIEME TRI et BILAN'!I795</f>
        <v>0</v>
      </c>
    </row>
    <row r="761" spans="225:232" ht="27.75" customHeight="1" thickBot="1" x14ac:dyDescent="0.3">
      <c r="HQ761" s="1550">
        <f>'TROISIEME TRI et BILAN'!B796</f>
        <v>0</v>
      </c>
      <c r="HR761" s="416">
        <f>'TROISIEME TRI et BILAN'!C796</f>
        <v>0</v>
      </c>
      <c r="HS761" s="293">
        <f>'TROISIEME TRI et BILAN'!D796</f>
        <v>0</v>
      </c>
      <c r="HT761" s="293">
        <f>'TROISIEME TRI et BILAN'!E796</f>
        <v>0</v>
      </c>
      <c r="HU761" s="293">
        <f>'TROISIEME TRI et BILAN'!F796</f>
        <v>0</v>
      </c>
      <c r="HV761" s="293">
        <f>'TROISIEME TRI et BILAN'!G796</f>
        <v>0</v>
      </c>
      <c r="HW761" s="293">
        <f>'TROISIEME TRI et BILAN'!H796</f>
        <v>0</v>
      </c>
      <c r="HX761" s="293">
        <f>'TROISIEME TRI et BILAN'!I796</f>
        <v>0</v>
      </c>
    </row>
    <row r="762" spans="225:232" ht="27.75" customHeight="1" thickBot="1" x14ac:dyDescent="0.3">
      <c r="HQ762" s="1550">
        <f>'TROISIEME TRI et BILAN'!B797</f>
        <v>0</v>
      </c>
      <c r="HR762" s="416">
        <f>'TROISIEME TRI et BILAN'!C797</f>
        <v>0</v>
      </c>
      <c r="HS762" s="293">
        <f>'TROISIEME TRI et BILAN'!D797</f>
        <v>0</v>
      </c>
      <c r="HT762" s="293">
        <f>'TROISIEME TRI et BILAN'!E797</f>
        <v>0</v>
      </c>
      <c r="HU762" s="293">
        <f>'TROISIEME TRI et BILAN'!F797</f>
        <v>0</v>
      </c>
      <c r="HV762" s="293">
        <f>'TROISIEME TRI et BILAN'!G797</f>
        <v>0</v>
      </c>
      <c r="HW762" s="293">
        <f>'TROISIEME TRI et BILAN'!H797</f>
        <v>0</v>
      </c>
      <c r="HX762" s="293">
        <f>'TROISIEME TRI et BILAN'!I797</f>
        <v>0</v>
      </c>
    </row>
    <row r="763" spans="225:232" ht="27.75" customHeight="1" thickBot="1" x14ac:dyDescent="0.3">
      <c r="HQ763" s="1550">
        <f>'TROISIEME TRI et BILAN'!B798</f>
        <v>0</v>
      </c>
      <c r="HR763" s="416">
        <f>'TROISIEME TRI et BILAN'!C798</f>
        <v>0</v>
      </c>
      <c r="HS763" s="293">
        <f>'TROISIEME TRI et BILAN'!D798</f>
        <v>0</v>
      </c>
      <c r="HT763" s="293">
        <f>'TROISIEME TRI et BILAN'!E798</f>
        <v>0</v>
      </c>
      <c r="HU763" s="293">
        <f>'TROISIEME TRI et BILAN'!F798</f>
        <v>0</v>
      </c>
      <c r="HV763" s="293">
        <f>'TROISIEME TRI et BILAN'!G798</f>
        <v>0</v>
      </c>
      <c r="HW763" s="293">
        <f>'TROISIEME TRI et BILAN'!H798</f>
        <v>0</v>
      </c>
      <c r="HX763" s="293">
        <f>'TROISIEME TRI et BILAN'!I798</f>
        <v>0</v>
      </c>
    </row>
    <row r="764" spans="225:232" ht="27.75" customHeight="1" thickBot="1" x14ac:dyDescent="0.3">
      <c r="HQ764" s="1550">
        <f>'TROISIEME TRI et BILAN'!B799</f>
        <v>0</v>
      </c>
      <c r="HR764" s="416">
        <f>'TROISIEME TRI et BILAN'!C799</f>
        <v>0</v>
      </c>
      <c r="HS764" s="293">
        <f>'TROISIEME TRI et BILAN'!D799</f>
        <v>0</v>
      </c>
      <c r="HT764" s="293">
        <f>'TROISIEME TRI et BILAN'!E799</f>
        <v>0</v>
      </c>
      <c r="HU764" s="293">
        <f>'TROISIEME TRI et BILAN'!F799</f>
        <v>0</v>
      </c>
      <c r="HV764" s="293">
        <f>'TROISIEME TRI et BILAN'!G799</f>
        <v>0</v>
      </c>
      <c r="HW764" s="293">
        <f>'TROISIEME TRI et BILAN'!H799</f>
        <v>0</v>
      </c>
      <c r="HX764" s="293">
        <f>'TROISIEME TRI et BILAN'!I799</f>
        <v>0</v>
      </c>
    </row>
    <row r="765" spans="225:232" ht="27.75" customHeight="1" thickBot="1" x14ac:dyDescent="0.3">
      <c r="HQ765" s="1550">
        <f>'TROISIEME TRI et BILAN'!B800</f>
        <v>0</v>
      </c>
      <c r="HR765" s="416">
        <f>'TROISIEME TRI et BILAN'!C800</f>
        <v>0</v>
      </c>
      <c r="HS765" s="293">
        <f>'TROISIEME TRI et BILAN'!D800</f>
        <v>0</v>
      </c>
      <c r="HT765" s="293">
        <f>'TROISIEME TRI et BILAN'!E800</f>
        <v>0</v>
      </c>
      <c r="HU765" s="293">
        <f>'TROISIEME TRI et BILAN'!F800</f>
        <v>0</v>
      </c>
      <c r="HV765" s="293">
        <f>'TROISIEME TRI et BILAN'!G800</f>
        <v>0</v>
      </c>
      <c r="HW765" s="293">
        <f>'TROISIEME TRI et BILAN'!H800</f>
        <v>0</v>
      </c>
      <c r="HX765" s="293">
        <f>'TROISIEME TRI et BILAN'!I800</f>
        <v>0</v>
      </c>
    </row>
    <row r="766" spans="225:232" ht="27.75" customHeight="1" thickBot="1" x14ac:dyDescent="0.3">
      <c r="HQ766" s="1550">
        <f>'TROISIEME TRI et BILAN'!B801</f>
        <v>0</v>
      </c>
      <c r="HR766" s="416">
        <f>'TROISIEME TRI et BILAN'!C801</f>
        <v>0</v>
      </c>
      <c r="HS766" s="293">
        <f>'TROISIEME TRI et BILAN'!D801</f>
        <v>0</v>
      </c>
      <c r="HT766" s="293">
        <f>'TROISIEME TRI et BILAN'!E801</f>
        <v>0</v>
      </c>
      <c r="HU766" s="293">
        <f>'TROISIEME TRI et BILAN'!F801</f>
        <v>0</v>
      </c>
      <c r="HV766" s="293">
        <f>'TROISIEME TRI et BILAN'!G801</f>
        <v>0</v>
      </c>
      <c r="HW766" s="293">
        <f>'TROISIEME TRI et BILAN'!H801</f>
        <v>0</v>
      </c>
      <c r="HX766" s="293">
        <f>'TROISIEME TRI et BILAN'!I801</f>
        <v>0</v>
      </c>
    </row>
    <row r="767" spans="225:232" ht="27.75" customHeight="1" thickBot="1" x14ac:dyDescent="0.3">
      <c r="HQ767" s="1550">
        <f>'TROISIEME TRI et BILAN'!B802</f>
        <v>0</v>
      </c>
      <c r="HR767" s="416">
        <f>'TROISIEME TRI et BILAN'!C802</f>
        <v>0</v>
      </c>
      <c r="HS767" s="293">
        <f>'TROISIEME TRI et BILAN'!D802</f>
        <v>0</v>
      </c>
      <c r="HT767" s="293">
        <f>'TROISIEME TRI et BILAN'!E802</f>
        <v>0</v>
      </c>
      <c r="HU767" s="293">
        <f>'TROISIEME TRI et BILAN'!F802</f>
        <v>0</v>
      </c>
      <c r="HV767" s="293">
        <f>'TROISIEME TRI et BILAN'!G802</f>
        <v>0</v>
      </c>
      <c r="HW767" s="293">
        <f>'TROISIEME TRI et BILAN'!H802</f>
        <v>0</v>
      </c>
      <c r="HX767" s="293">
        <f>'TROISIEME TRI et BILAN'!I802</f>
        <v>0</v>
      </c>
    </row>
    <row r="768" spans="225:232" ht="27.75" customHeight="1" thickBot="1" x14ac:dyDescent="0.3">
      <c r="HQ768" s="1550">
        <f>'TROISIEME TRI et BILAN'!B803</f>
        <v>0</v>
      </c>
      <c r="HR768" s="416">
        <f>'TROISIEME TRI et BILAN'!C803</f>
        <v>0</v>
      </c>
      <c r="HS768" s="293">
        <f>'TROISIEME TRI et BILAN'!D803</f>
        <v>0</v>
      </c>
      <c r="HT768" s="293">
        <f>'TROISIEME TRI et BILAN'!E803</f>
        <v>0</v>
      </c>
      <c r="HU768" s="293">
        <f>'TROISIEME TRI et BILAN'!F803</f>
        <v>0</v>
      </c>
      <c r="HV768" s="293">
        <f>'TROISIEME TRI et BILAN'!G803</f>
        <v>0</v>
      </c>
      <c r="HW768" s="293">
        <f>'TROISIEME TRI et BILAN'!H803</f>
        <v>0</v>
      </c>
      <c r="HX768" s="293">
        <f>'TROISIEME TRI et BILAN'!I803</f>
        <v>0</v>
      </c>
    </row>
    <row r="769" spans="225:232" ht="27.75" customHeight="1" thickBot="1" x14ac:dyDescent="0.3">
      <c r="HQ769" s="1550">
        <f>'TROISIEME TRI et BILAN'!B804</f>
        <v>0</v>
      </c>
      <c r="HR769" s="416">
        <f>'TROISIEME TRI et BILAN'!C804</f>
        <v>0</v>
      </c>
      <c r="HS769" s="293">
        <f>'TROISIEME TRI et BILAN'!D804</f>
        <v>0</v>
      </c>
      <c r="HT769" s="293">
        <f>'TROISIEME TRI et BILAN'!E804</f>
        <v>0</v>
      </c>
      <c r="HU769" s="293">
        <f>'TROISIEME TRI et BILAN'!F804</f>
        <v>0</v>
      </c>
      <c r="HV769" s="293">
        <f>'TROISIEME TRI et BILAN'!G804</f>
        <v>0</v>
      </c>
      <c r="HW769" s="293">
        <f>'TROISIEME TRI et BILAN'!H804</f>
        <v>0</v>
      </c>
      <c r="HX769" s="293">
        <f>'TROISIEME TRI et BILAN'!I804</f>
        <v>0</v>
      </c>
    </row>
    <row r="770" spans="225:232" ht="27.75" customHeight="1" thickBot="1" x14ac:dyDescent="0.3">
      <c r="HQ770" s="1550">
        <f>'TROISIEME TRI et BILAN'!B805</f>
        <v>0</v>
      </c>
      <c r="HR770" s="416">
        <f>'TROISIEME TRI et BILAN'!C805</f>
        <v>0</v>
      </c>
      <c r="HS770" s="293">
        <f>'TROISIEME TRI et BILAN'!D805</f>
        <v>0</v>
      </c>
      <c r="HT770" s="293">
        <f>'TROISIEME TRI et BILAN'!E805</f>
        <v>0</v>
      </c>
      <c r="HU770" s="293">
        <f>'TROISIEME TRI et BILAN'!F805</f>
        <v>0</v>
      </c>
      <c r="HV770" s="293">
        <f>'TROISIEME TRI et BILAN'!G805</f>
        <v>0</v>
      </c>
      <c r="HW770" s="293">
        <f>'TROISIEME TRI et BILAN'!H805</f>
        <v>0</v>
      </c>
      <c r="HX770" s="293">
        <f>'TROISIEME TRI et BILAN'!I805</f>
        <v>0</v>
      </c>
    </row>
    <row r="771" spans="225:232" ht="27.75" customHeight="1" thickBot="1" x14ac:dyDescent="0.3">
      <c r="HQ771" s="1550">
        <f>'TROISIEME TRI et BILAN'!B806</f>
        <v>0</v>
      </c>
      <c r="HR771" s="416">
        <f>'TROISIEME TRI et BILAN'!C806</f>
        <v>0</v>
      </c>
      <c r="HS771" s="293">
        <f>'TROISIEME TRI et BILAN'!D806</f>
        <v>0</v>
      </c>
      <c r="HT771" s="293">
        <f>'TROISIEME TRI et BILAN'!E806</f>
        <v>0</v>
      </c>
      <c r="HU771" s="293">
        <f>'TROISIEME TRI et BILAN'!F806</f>
        <v>0</v>
      </c>
      <c r="HV771" s="293">
        <f>'TROISIEME TRI et BILAN'!G806</f>
        <v>0</v>
      </c>
      <c r="HW771" s="293">
        <f>'TROISIEME TRI et BILAN'!H806</f>
        <v>0</v>
      </c>
      <c r="HX771" s="293">
        <f>'TROISIEME TRI et BILAN'!I806</f>
        <v>0</v>
      </c>
    </row>
    <row r="772" spans="225:232" ht="27.75" customHeight="1" thickBot="1" x14ac:dyDescent="0.3">
      <c r="HQ772" s="1550">
        <f>'TROISIEME TRI et BILAN'!B807</f>
        <v>0</v>
      </c>
      <c r="HR772" s="416">
        <f>'TROISIEME TRI et BILAN'!C807</f>
        <v>0</v>
      </c>
      <c r="HS772" s="293">
        <f>'TROISIEME TRI et BILAN'!D807</f>
        <v>0</v>
      </c>
      <c r="HT772" s="293">
        <f>'TROISIEME TRI et BILAN'!E807</f>
        <v>0</v>
      </c>
      <c r="HU772" s="293">
        <f>'TROISIEME TRI et BILAN'!F807</f>
        <v>0</v>
      </c>
      <c r="HV772" s="293">
        <f>'TROISIEME TRI et BILAN'!G807</f>
        <v>0</v>
      </c>
      <c r="HW772" s="293">
        <f>'TROISIEME TRI et BILAN'!H807</f>
        <v>0</v>
      </c>
      <c r="HX772" s="293">
        <f>'TROISIEME TRI et BILAN'!I807</f>
        <v>0</v>
      </c>
    </row>
    <row r="773" spans="225:232" ht="27.75" customHeight="1" thickBot="1" x14ac:dyDescent="0.3">
      <c r="HQ773" s="1550">
        <f>'TROISIEME TRI et BILAN'!B808</f>
        <v>0</v>
      </c>
      <c r="HR773" s="416">
        <f>'TROISIEME TRI et BILAN'!C808</f>
        <v>0</v>
      </c>
      <c r="HS773" s="293">
        <f>'TROISIEME TRI et BILAN'!D808</f>
        <v>0</v>
      </c>
      <c r="HT773" s="293">
        <f>'TROISIEME TRI et BILAN'!E808</f>
        <v>0</v>
      </c>
      <c r="HU773" s="293">
        <f>'TROISIEME TRI et BILAN'!F808</f>
        <v>0</v>
      </c>
      <c r="HV773" s="293">
        <f>'TROISIEME TRI et BILAN'!G808</f>
        <v>0</v>
      </c>
      <c r="HW773" s="293">
        <f>'TROISIEME TRI et BILAN'!H808</f>
        <v>0</v>
      </c>
      <c r="HX773" s="293">
        <f>'TROISIEME TRI et BILAN'!I808</f>
        <v>0</v>
      </c>
    </row>
    <row r="774" spans="225:232" ht="27.75" customHeight="1" thickBot="1" x14ac:dyDescent="0.3">
      <c r="HQ774" s="1550">
        <f>'TROISIEME TRI et BILAN'!B809</f>
        <v>0</v>
      </c>
      <c r="HR774" s="416">
        <f>'TROISIEME TRI et BILAN'!C809</f>
        <v>0</v>
      </c>
      <c r="HS774" s="293">
        <f>'TROISIEME TRI et BILAN'!D809</f>
        <v>0</v>
      </c>
      <c r="HT774" s="293">
        <f>'TROISIEME TRI et BILAN'!E809</f>
        <v>0</v>
      </c>
      <c r="HU774" s="293">
        <f>'TROISIEME TRI et BILAN'!F809</f>
        <v>0</v>
      </c>
      <c r="HV774" s="293">
        <f>'TROISIEME TRI et BILAN'!G809</f>
        <v>0</v>
      </c>
      <c r="HW774" s="293">
        <f>'TROISIEME TRI et BILAN'!H809</f>
        <v>0</v>
      </c>
      <c r="HX774" s="293">
        <f>'TROISIEME TRI et BILAN'!I809</f>
        <v>0</v>
      </c>
    </row>
    <row r="775" spans="225:232" ht="42.75" thickBot="1" x14ac:dyDescent="0.3">
      <c r="HQ775" s="291" t="s">
        <v>1</v>
      </c>
      <c r="HR775" s="291" t="s">
        <v>268</v>
      </c>
      <c r="HS775" s="291" t="s">
        <v>754</v>
      </c>
      <c r="HT775" s="291" t="s">
        <v>151</v>
      </c>
      <c r="HU775" s="291" t="s">
        <v>158</v>
      </c>
      <c r="HV775" s="291" t="s">
        <v>30</v>
      </c>
      <c r="HW775" s="291" t="s">
        <v>270</v>
      </c>
      <c r="HX775" s="291" t="s">
        <v>271</v>
      </c>
    </row>
    <row r="776" spans="225:232" ht="27.75" customHeight="1" thickBot="1" x14ac:dyDescent="0.3">
      <c r="HQ776" s="1550">
        <f>'TROISIEME TRI et BILAN'!B811</f>
        <v>0</v>
      </c>
      <c r="HR776" s="415">
        <f>'TROISIEME TRI et BILAN'!C811</f>
        <v>0</v>
      </c>
      <c r="HS776" s="293">
        <f>'TROISIEME TRI et BILAN'!D811</f>
        <v>0</v>
      </c>
      <c r="HT776" s="293">
        <f>'TROISIEME TRI et BILAN'!E811</f>
        <v>0</v>
      </c>
      <c r="HU776" s="293">
        <f>'TROISIEME TRI et BILAN'!F811</f>
        <v>0</v>
      </c>
      <c r="HV776" s="293">
        <f>'TROISIEME TRI et BILAN'!G811</f>
        <v>0</v>
      </c>
      <c r="HW776" s="293">
        <f>'TROISIEME TRI et BILAN'!H811</f>
        <v>0</v>
      </c>
      <c r="HX776" s="293">
        <f>'TROISIEME TRI et BILAN'!I811</f>
        <v>0</v>
      </c>
    </row>
    <row r="777" spans="225:232" ht="27.75" customHeight="1" thickBot="1" x14ac:dyDescent="0.3">
      <c r="HQ777" s="1550">
        <f>'TROISIEME TRI et BILAN'!B812</f>
        <v>0</v>
      </c>
      <c r="HR777" s="415">
        <f>'TROISIEME TRI et BILAN'!C812</f>
        <v>0</v>
      </c>
      <c r="HS777" s="293">
        <f>'TROISIEME TRI et BILAN'!D812</f>
        <v>0</v>
      </c>
      <c r="HT777" s="293">
        <f>'TROISIEME TRI et BILAN'!E812</f>
        <v>0</v>
      </c>
      <c r="HU777" s="293">
        <f>'TROISIEME TRI et BILAN'!F812</f>
        <v>0</v>
      </c>
      <c r="HV777" s="293">
        <f>'TROISIEME TRI et BILAN'!G812</f>
        <v>0</v>
      </c>
      <c r="HW777" s="293">
        <f>'TROISIEME TRI et BILAN'!H812</f>
        <v>0</v>
      </c>
      <c r="HX777" s="293">
        <f>'TROISIEME TRI et BILAN'!I812</f>
        <v>0</v>
      </c>
    </row>
    <row r="778" spans="225:232" ht="27.75" customHeight="1" thickBot="1" x14ac:dyDescent="0.3">
      <c r="HQ778" s="1550">
        <f>'TROISIEME TRI et BILAN'!B813</f>
        <v>0</v>
      </c>
      <c r="HR778" s="415">
        <f>'TROISIEME TRI et BILAN'!C813</f>
        <v>0</v>
      </c>
      <c r="HS778" s="293">
        <f>'TROISIEME TRI et BILAN'!D813</f>
        <v>0</v>
      </c>
      <c r="HT778" s="293">
        <f>'TROISIEME TRI et BILAN'!E813</f>
        <v>0</v>
      </c>
      <c r="HU778" s="293">
        <f>'TROISIEME TRI et BILAN'!F813</f>
        <v>0</v>
      </c>
      <c r="HV778" s="293">
        <f>'TROISIEME TRI et BILAN'!G813</f>
        <v>0</v>
      </c>
      <c r="HW778" s="293">
        <f>'TROISIEME TRI et BILAN'!H813</f>
        <v>0</v>
      </c>
      <c r="HX778" s="293">
        <f>'TROISIEME TRI et BILAN'!I813</f>
        <v>0</v>
      </c>
    </row>
    <row r="779" spans="225:232" ht="27.75" customHeight="1" thickBot="1" x14ac:dyDescent="0.3">
      <c r="HQ779" s="1550">
        <f>'TROISIEME TRI et BILAN'!B814</f>
        <v>0</v>
      </c>
      <c r="HR779" s="415">
        <f>'TROISIEME TRI et BILAN'!C814</f>
        <v>0</v>
      </c>
      <c r="HS779" s="293">
        <f>'TROISIEME TRI et BILAN'!D814</f>
        <v>0</v>
      </c>
      <c r="HT779" s="293">
        <f>'TROISIEME TRI et BILAN'!E814</f>
        <v>0</v>
      </c>
      <c r="HU779" s="293">
        <f>'TROISIEME TRI et BILAN'!F814</f>
        <v>0</v>
      </c>
      <c r="HV779" s="293">
        <f>'TROISIEME TRI et BILAN'!G814</f>
        <v>0</v>
      </c>
      <c r="HW779" s="293">
        <f>'TROISIEME TRI et BILAN'!H814</f>
        <v>0</v>
      </c>
      <c r="HX779" s="293">
        <f>'TROISIEME TRI et BILAN'!I814</f>
        <v>0</v>
      </c>
    </row>
    <row r="780" spans="225:232" ht="27.75" customHeight="1" thickBot="1" x14ac:dyDescent="0.3">
      <c r="HQ780" s="1550">
        <f>'TROISIEME TRI et BILAN'!B815</f>
        <v>0</v>
      </c>
      <c r="HR780" s="415">
        <f>'TROISIEME TRI et BILAN'!C815</f>
        <v>0</v>
      </c>
      <c r="HS780" s="293">
        <f>'TROISIEME TRI et BILAN'!D815</f>
        <v>0</v>
      </c>
      <c r="HT780" s="293">
        <f>'TROISIEME TRI et BILAN'!E815</f>
        <v>0</v>
      </c>
      <c r="HU780" s="293">
        <f>'TROISIEME TRI et BILAN'!F815</f>
        <v>0</v>
      </c>
      <c r="HV780" s="293">
        <f>'TROISIEME TRI et BILAN'!G815</f>
        <v>0</v>
      </c>
      <c r="HW780" s="293">
        <f>'TROISIEME TRI et BILAN'!H815</f>
        <v>0</v>
      </c>
      <c r="HX780" s="293">
        <f>'TROISIEME TRI et BILAN'!I815</f>
        <v>0</v>
      </c>
    </row>
    <row r="781" spans="225:232" ht="27.75" customHeight="1" thickBot="1" x14ac:dyDescent="0.3">
      <c r="HQ781" s="1550">
        <f>'TROISIEME TRI et BILAN'!B816</f>
        <v>0</v>
      </c>
      <c r="HR781" s="415">
        <f>'TROISIEME TRI et BILAN'!C816</f>
        <v>0</v>
      </c>
      <c r="HS781" s="293">
        <f>'TROISIEME TRI et BILAN'!D816</f>
        <v>0</v>
      </c>
      <c r="HT781" s="293">
        <f>'TROISIEME TRI et BILAN'!E816</f>
        <v>0</v>
      </c>
      <c r="HU781" s="293">
        <f>'TROISIEME TRI et BILAN'!F816</f>
        <v>0</v>
      </c>
      <c r="HV781" s="293">
        <f>'TROISIEME TRI et BILAN'!G816</f>
        <v>0</v>
      </c>
      <c r="HW781" s="293">
        <f>'TROISIEME TRI et BILAN'!H816</f>
        <v>0</v>
      </c>
      <c r="HX781" s="293">
        <f>'TROISIEME TRI et BILAN'!I816</f>
        <v>0</v>
      </c>
    </row>
    <row r="782" spans="225:232" ht="27.75" customHeight="1" thickBot="1" x14ac:dyDescent="0.3">
      <c r="HQ782" s="1550">
        <f>'TROISIEME TRI et BILAN'!B817</f>
        <v>0</v>
      </c>
      <c r="HR782" s="415">
        <f>'TROISIEME TRI et BILAN'!C817</f>
        <v>0</v>
      </c>
      <c r="HS782" s="293">
        <f>'TROISIEME TRI et BILAN'!D817</f>
        <v>0</v>
      </c>
      <c r="HT782" s="293">
        <f>'TROISIEME TRI et BILAN'!E817</f>
        <v>0</v>
      </c>
      <c r="HU782" s="293">
        <f>'TROISIEME TRI et BILAN'!F817</f>
        <v>0</v>
      </c>
      <c r="HV782" s="293">
        <f>'TROISIEME TRI et BILAN'!G817</f>
        <v>0</v>
      </c>
      <c r="HW782" s="293">
        <f>'TROISIEME TRI et BILAN'!H817</f>
        <v>0</v>
      </c>
      <c r="HX782" s="293">
        <f>'TROISIEME TRI et BILAN'!I817</f>
        <v>0</v>
      </c>
    </row>
    <row r="783" spans="225:232" ht="27.75" customHeight="1" thickBot="1" x14ac:dyDescent="0.3">
      <c r="HQ783" s="1550">
        <f>'TROISIEME TRI et BILAN'!B818</f>
        <v>0</v>
      </c>
      <c r="HR783" s="415">
        <f>'TROISIEME TRI et BILAN'!C818</f>
        <v>0</v>
      </c>
      <c r="HS783" s="293">
        <f>'TROISIEME TRI et BILAN'!D818</f>
        <v>0</v>
      </c>
      <c r="HT783" s="293">
        <f>'TROISIEME TRI et BILAN'!E818</f>
        <v>0</v>
      </c>
      <c r="HU783" s="293">
        <f>'TROISIEME TRI et BILAN'!F818</f>
        <v>0</v>
      </c>
      <c r="HV783" s="293">
        <f>'TROISIEME TRI et BILAN'!G818</f>
        <v>0</v>
      </c>
      <c r="HW783" s="293">
        <f>'TROISIEME TRI et BILAN'!H818</f>
        <v>0</v>
      </c>
      <c r="HX783" s="293">
        <f>'TROISIEME TRI et BILAN'!I818</f>
        <v>0</v>
      </c>
    </row>
    <row r="784" spans="225:232" ht="27.75" customHeight="1" thickBot="1" x14ac:dyDescent="0.3">
      <c r="HQ784" s="1550">
        <f>'TROISIEME TRI et BILAN'!B819</f>
        <v>0</v>
      </c>
      <c r="HR784" s="415">
        <f>'TROISIEME TRI et BILAN'!C819</f>
        <v>0</v>
      </c>
      <c r="HS784" s="293">
        <f>'TROISIEME TRI et BILAN'!D819</f>
        <v>0</v>
      </c>
      <c r="HT784" s="293">
        <f>'TROISIEME TRI et BILAN'!E819</f>
        <v>0</v>
      </c>
      <c r="HU784" s="293">
        <f>'TROISIEME TRI et BILAN'!F819</f>
        <v>0</v>
      </c>
      <c r="HV784" s="293">
        <f>'TROISIEME TRI et BILAN'!G819</f>
        <v>0</v>
      </c>
      <c r="HW784" s="293">
        <f>'TROISIEME TRI et BILAN'!H819</f>
        <v>0</v>
      </c>
      <c r="HX784" s="293">
        <f>'TROISIEME TRI et BILAN'!I819</f>
        <v>0</v>
      </c>
    </row>
    <row r="785" spans="225:232" ht="27.75" customHeight="1" thickBot="1" x14ac:dyDescent="0.3">
      <c r="HQ785" s="1550">
        <f>'TROISIEME TRI et BILAN'!B820</f>
        <v>0</v>
      </c>
      <c r="HR785" s="415">
        <f>'TROISIEME TRI et BILAN'!C820</f>
        <v>0</v>
      </c>
      <c r="HS785" s="293">
        <f>'TROISIEME TRI et BILAN'!D820</f>
        <v>0</v>
      </c>
      <c r="HT785" s="293">
        <f>'TROISIEME TRI et BILAN'!E820</f>
        <v>0</v>
      </c>
      <c r="HU785" s="293">
        <f>'TROISIEME TRI et BILAN'!F820</f>
        <v>0</v>
      </c>
      <c r="HV785" s="293">
        <f>'TROISIEME TRI et BILAN'!G820</f>
        <v>0</v>
      </c>
      <c r="HW785" s="293">
        <f>'TROISIEME TRI et BILAN'!H820</f>
        <v>0</v>
      </c>
      <c r="HX785" s="293">
        <f>'TROISIEME TRI et BILAN'!I820</f>
        <v>0</v>
      </c>
    </row>
    <row r="786" spans="225:232" ht="27.75" customHeight="1" thickBot="1" x14ac:dyDescent="0.3">
      <c r="HQ786" s="1550">
        <f>'TROISIEME TRI et BILAN'!B821</f>
        <v>0</v>
      </c>
      <c r="HR786" s="415">
        <f>'TROISIEME TRI et BILAN'!C821</f>
        <v>0</v>
      </c>
      <c r="HS786" s="293">
        <f>'TROISIEME TRI et BILAN'!D821</f>
        <v>0</v>
      </c>
      <c r="HT786" s="293">
        <f>'TROISIEME TRI et BILAN'!E821</f>
        <v>0</v>
      </c>
      <c r="HU786" s="293">
        <f>'TROISIEME TRI et BILAN'!F821</f>
        <v>0</v>
      </c>
      <c r="HV786" s="293">
        <f>'TROISIEME TRI et BILAN'!G821</f>
        <v>0</v>
      </c>
      <c r="HW786" s="293">
        <f>'TROISIEME TRI et BILAN'!H821</f>
        <v>0</v>
      </c>
      <c r="HX786" s="293">
        <f>'TROISIEME TRI et BILAN'!I821</f>
        <v>0</v>
      </c>
    </row>
    <row r="787" spans="225:232" ht="27.75" customHeight="1" thickBot="1" x14ac:dyDescent="0.3">
      <c r="HQ787" s="1550">
        <f>'TROISIEME TRI et BILAN'!B822</f>
        <v>0</v>
      </c>
      <c r="HR787" s="415">
        <f>'TROISIEME TRI et BILAN'!C822</f>
        <v>0</v>
      </c>
      <c r="HS787" s="293">
        <f>'TROISIEME TRI et BILAN'!D822</f>
        <v>0</v>
      </c>
      <c r="HT787" s="293">
        <f>'TROISIEME TRI et BILAN'!E822</f>
        <v>0</v>
      </c>
      <c r="HU787" s="293">
        <f>'TROISIEME TRI et BILAN'!F822</f>
        <v>0</v>
      </c>
      <c r="HV787" s="293">
        <f>'TROISIEME TRI et BILAN'!G822</f>
        <v>0</v>
      </c>
      <c r="HW787" s="293">
        <f>'TROISIEME TRI et BILAN'!H822</f>
        <v>0</v>
      </c>
      <c r="HX787" s="293">
        <f>'TROISIEME TRI et BILAN'!I822</f>
        <v>0</v>
      </c>
    </row>
    <row r="788" spans="225:232" ht="27.75" customHeight="1" thickBot="1" x14ac:dyDescent="0.3">
      <c r="HQ788" s="1550">
        <f>'TROISIEME TRI et BILAN'!B823</f>
        <v>0</v>
      </c>
      <c r="HR788" s="415">
        <f>'TROISIEME TRI et BILAN'!C823</f>
        <v>0</v>
      </c>
      <c r="HS788" s="293">
        <f>'TROISIEME TRI et BILAN'!D823</f>
        <v>0</v>
      </c>
      <c r="HT788" s="293">
        <f>'TROISIEME TRI et BILAN'!E823</f>
        <v>0</v>
      </c>
      <c r="HU788" s="293">
        <f>'TROISIEME TRI et BILAN'!F823</f>
        <v>0</v>
      </c>
      <c r="HV788" s="293">
        <f>'TROISIEME TRI et BILAN'!G823</f>
        <v>0</v>
      </c>
      <c r="HW788" s="293">
        <f>'TROISIEME TRI et BILAN'!H823</f>
        <v>0</v>
      </c>
      <c r="HX788" s="293">
        <f>'TROISIEME TRI et BILAN'!I823</f>
        <v>0</v>
      </c>
    </row>
    <row r="789" spans="225:232" ht="27.75" customHeight="1" thickBot="1" x14ac:dyDescent="0.3">
      <c r="HQ789" s="1550">
        <f>'TROISIEME TRI et BILAN'!B824</f>
        <v>0</v>
      </c>
      <c r="HR789" s="415">
        <f>'TROISIEME TRI et BILAN'!C824</f>
        <v>0</v>
      </c>
      <c r="HS789" s="293">
        <f>'TROISIEME TRI et BILAN'!D824</f>
        <v>0</v>
      </c>
      <c r="HT789" s="293">
        <f>'TROISIEME TRI et BILAN'!E824</f>
        <v>0</v>
      </c>
      <c r="HU789" s="293">
        <f>'TROISIEME TRI et BILAN'!F824</f>
        <v>0</v>
      </c>
      <c r="HV789" s="293">
        <f>'TROISIEME TRI et BILAN'!G824</f>
        <v>0</v>
      </c>
      <c r="HW789" s="293">
        <f>'TROISIEME TRI et BILAN'!H824</f>
        <v>0</v>
      </c>
      <c r="HX789" s="293">
        <f>'TROISIEME TRI et BILAN'!I824</f>
        <v>0</v>
      </c>
    </row>
    <row r="790" spans="225:232" ht="27.75" customHeight="1" thickBot="1" x14ac:dyDescent="0.3">
      <c r="HQ790" s="1550">
        <f>'TROISIEME TRI et BILAN'!B825</f>
        <v>0</v>
      </c>
      <c r="HR790" s="415">
        <f>'TROISIEME TRI et BILAN'!C825</f>
        <v>0</v>
      </c>
      <c r="HS790" s="293">
        <f>'TROISIEME TRI et BILAN'!D825</f>
        <v>0</v>
      </c>
      <c r="HT790" s="293">
        <f>'TROISIEME TRI et BILAN'!E825</f>
        <v>0</v>
      </c>
      <c r="HU790" s="293">
        <f>'TROISIEME TRI et BILAN'!F825</f>
        <v>0</v>
      </c>
      <c r="HV790" s="293">
        <f>'TROISIEME TRI et BILAN'!G825</f>
        <v>0</v>
      </c>
      <c r="HW790" s="293">
        <f>'TROISIEME TRI et BILAN'!H825</f>
        <v>0</v>
      </c>
      <c r="HX790" s="293">
        <f>'TROISIEME TRI et BILAN'!I825</f>
        <v>0</v>
      </c>
    </row>
    <row r="791" spans="225:232" ht="27.75" customHeight="1" thickBot="1" x14ac:dyDescent="0.3">
      <c r="HQ791" s="1550">
        <f>'TROISIEME TRI et BILAN'!B826</f>
        <v>0</v>
      </c>
      <c r="HR791" s="415">
        <f>'TROISIEME TRI et BILAN'!C826</f>
        <v>0</v>
      </c>
      <c r="HS791" s="293">
        <f>'TROISIEME TRI et BILAN'!D826</f>
        <v>0</v>
      </c>
      <c r="HT791" s="293">
        <f>'TROISIEME TRI et BILAN'!E826</f>
        <v>0</v>
      </c>
      <c r="HU791" s="293">
        <f>'TROISIEME TRI et BILAN'!F826</f>
        <v>0</v>
      </c>
      <c r="HV791" s="293">
        <f>'TROISIEME TRI et BILAN'!G826</f>
        <v>0</v>
      </c>
      <c r="HW791" s="293">
        <f>'TROISIEME TRI et BILAN'!H826</f>
        <v>0</v>
      </c>
      <c r="HX791" s="293">
        <f>'TROISIEME TRI et BILAN'!I826</f>
        <v>0</v>
      </c>
    </row>
    <row r="792" spans="225:232" ht="27.75" customHeight="1" thickBot="1" x14ac:dyDescent="0.3">
      <c r="HQ792" s="1550">
        <f>'TROISIEME TRI et BILAN'!B827</f>
        <v>0</v>
      </c>
      <c r="HR792" s="415">
        <f>'TROISIEME TRI et BILAN'!C827</f>
        <v>0</v>
      </c>
      <c r="HS792" s="293">
        <f>'TROISIEME TRI et BILAN'!D827</f>
        <v>0</v>
      </c>
      <c r="HT792" s="293">
        <f>'TROISIEME TRI et BILAN'!E827</f>
        <v>0</v>
      </c>
      <c r="HU792" s="293">
        <f>'TROISIEME TRI et BILAN'!F827</f>
        <v>0</v>
      </c>
      <c r="HV792" s="293">
        <f>'TROISIEME TRI et BILAN'!G827</f>
        <v>0</v>
      </c>
      <c r="HW792" s="293">
        <f>'TROISIEME TRI et BILAN'!H827</f>
        <v>0</v>
      </c>
      <c r="HX792" s="293">
        <f>'TROISIEME TRI et BILAN'!I827</f>
        <v>0</v>
      </c>
    </row>
    <row r="793" spans="225:232" ht="27.75" customHeight="1" thickBot="1" x14ac:dyDescent="0.3">
      <c r="HQ793" s="1550">
        <f>'TROISIEME TRI et BILAN'!B828</f>
        <v>0</v>
      </c>
      <c r="HR793" s="415">
        <f>'TROISIEME TRI et BILAN'!C828</f>
        <v>0</v>
      </c>
      <c r="HS793" s="293">
        <f>'TROISIEME TRI et BILAN'!D828</f>
        <v>0</v>
      </c>
      <c r="HT793" s="293">
        <f>'TROISIEME TRI et BILAN'!E828</f>
        <v>0</v>
      </c>
      <c r="HU793" s="293">
        <f>'TROISIEME TRI et BILAN'!F828</f>
        <v>0</v>
      </c>
      <c r="HV793" s="293">
        <f>'TROISIEME TRI et BILAN'!G828</f>
        <v>0</v>
      </c>
      <c r="HW793" s="293">
        <f>'TROISIEME TRI et BILAN'!H828</f>
        <v>0</v>
      </c>
      <c r="HX793" s="293">
        <f>'TROISIEME TRI et BILAN'!I828</f>
        <v>0</v>
      </c>
    </row>
    <row r="794" spans="225:232" ht="27.75" customHeight="1" thickBot="1" x14ac:dyDescent="0.3">
      <c r="HQ794" s="1550">
        <f>'TROISIEME TRI et BILAN'!B829</f>
        <v>0</v>
      </c>
      <c r="HR794" s="415">
        <f>'TROISIEME TRI et BILAN'!C829</f>
        <v>0</v>
      </c>
      <c r="HS794" s="293">
        <f>'TROISIEME TRI et BILAN'!D829</f>
        <v>0</v>
      </c>
      <c r="HT794" s="293">
        <f>'TROISIEME TRI et BILAN'!E829</f>
        <v>0</v>
      </c>
      <c r="HU794" s="293">
        <f>'TROISIEME TRI et BILAN'!F829</f>
        <v>0</v>
      </c>
      <c r="HV794" s="293">
        <f>'TROISIEME TRI et BILAN'!G829</f>
        <v>0</v>
      </c>
      <c r="HW794" s="293">
        <f>'TROISIEME TRI et BILAN'!H829</f>
        <v>0</v>
      </c>
      <c r="HX794" s="293">
        <f>'TROISIEME TRI et BILAN'!I829</f>
        <v>0</v>
      </c>
    </row>
    <row r="795" spans="225:232" ht="27.75" customHeight="1" thickBot="1" x14ac:dyDescent="0.3">
      <c r="HQ795" s="1550">
        <f>'TROISIEME TRI et BILAN'!B830</f>
        <v>0</v>
      </c>
      <c r="HR795" s="415">
        <f>'TROISIEME TRI et BILAN'!C830</f>
        <v>0</v>
      </c>
      <c r="HS795" s="293">
        <f>'TROISIEME TRI et BILAN'!D830</f>
        <v>0</v>
      </c>
      <c r="HT795" s="293">
        <f>'TROISIEME TRI et BILAN'!E830</f>
        <v>0</v>
      </c>
      <c r="HU795" s="293">
        <f>'TROISIEME TRI et BILAN'!F830</f>
        <v>0</v>
      </c>
      <c r="HV795" s="293">
        <f>'TROISIEME TRI et BILAN'!G830</f>
        <v>0</v>
      </c>
      <c r="HW795" s="293">
        <f>'TROISIEME TRI et BILAN'!H830</f>
        <v>0</v>
      </c>
      <c r="HX795" s="293">
        <f>'TROISIEME TRI et BILAN'!I830</f>
        <v>0</v>
      </c>
    </row>
    <row r="796" spans="225:232" ht="27.75" customHeight="1" thickBot="1" x14ac:dyDescent="0.3">
      <c r="HQ796" s="1550">
        <f>'TROISIEME TRI et BILAN'!B831</f>
        <v>0</v>
      </c>
      <c r="HR796" s="415">
        <f>'TROISIEME TRI et BILAN'!C831</f>
        <v>0</v>
      </c>
      <c r="HS796" s="342">
        <f>'TROISIEME TRI et BILAN'!D831</f>
        <v>0</v>
      </c>
      <c r="HT796" s="342">
        <f>'TROISIEME TRI et BILAN'!E831</f>
        <v>0</v>
      </c>
      <c r="HU796" s="342">
        <f>'TROISIEME TRI et BILAN'!F831</f>
        <v>0</v>
      </c>
      <c r="HV796" s="342">
        <f>'TROISIEME TRI et BILAN'!G831</f>
        <v>0</v>
      </c>
      <c r="HW796" s="342">
        <f>'TROISIEME TRI et BILAN'!H831</f>
        <v>0</v>
      </c>
      <c r="HX796" s="342">
        <f>'TROISIEME TRI et BILAN'!I831</f>
        <v>0</v>
      </c>
    </row>
    <row r="797" spans="225:232" ht="27.75" customHeight="1" thickBot="1" x14ac:dyDescent="0.3">
      <c r="HQ797" s="1787"/>
      <c r="HR797" s="1783"/>
      <c r="HS797" s="1782"/>
      <c r="HT797" s="1782"/>
      <c r="HU797" s="1782"/>
      <c r="HV797" s="1782"/>
      <c r="HW797" s="1782"/>
      <c r="HX797" s="1782"/>
    </row>
    <row r="798" spans="225:232" ht="27.75" customHeight="1" thickBot="1" x14ac:dyDescent="0.3">
      <c r="HQ798" s="2370" t="s">
        <v>91</v>
      </c>
      <c r="HR798" s="2371"/>
      <c r="HS798" s="2042">
        <f>'TROISIEME TRI et BILAN'!C837</f>
        <v>0</v>
      </c>
      <c r="HT798" s="2043"/>
      <c r="HU798" s="2043"/>
      <c r="HV798" s="2043"/>
      <c r="HW798" s="2043"/>
      <c r="HX798" s="2044"/>
    </row>
    <row r="799" spans="225:232" ht="27.75" customHeight="1" x14ac:dyDescent="0.25">
      <c r="HQ799" s="1787"/>
      <c r="HR799" s="1783"/>
      <c r="HS799" s="2045"/>
      <c r="HT799" s="2046"/>
      <c r="HU799" s="2046"/>
      <c r="HV799" s="2046"/>
      <c r="HW799" s="2046"/>
      <c r="HX799" s="2047"/>
    </row>
    <row r="800" spans="225:232" ht="27.75" customHeight="1" x14ac:dyDescent="0.25">
      <c r="HQ800" s="1787"/>
      <c r="HR800" s="1783"/>
      <c r="HS800" s="2045"/>
      <c r="HT800" s="2046"/>
      <c r="HU800" s="2046"/>
      <c r="HV800" s="2046"/>
      <c r="HW800" s="2046"/>
      <c r="HX800" s="2047"/>
    </row>
    <row r="801" spans="225:240" ht="27.75" customHeight="1" thickBot="1" x14ac:dyDescent="0.3">
      <c r="HQ801" s="1787"/>
      <c r="HR801" s="1783"/>
      <c r="HS801" s="2048"/>
      <c r="HT801" s="2049"/>
      <c r="HU801" s="2049"/>
      <c r="HV801" s="2049"/>
      <c r="HW801" s="2049"/>
      <c r="HX801" s="2050"/>
    </row>
    <row r="802" spans="225:240" ht="27.75" customHeight="1" x14ac:dyDescent="0.25">
      <c r="HQ802" s="968"/>
      <c r="HR802" s="968"/>
      <c r="HS802" s="928"/>
      <c r="HT802" s="928"/>
      <c r="HU802" s="928"/>
      <c r="HV802" s="928"/>
      <c r="HW802" s="928"/>
      <c r="HX802" s="928"/>
      <c r="HY802" s="666"/>
    </row>
    <row r="803" spans="225:240" ht="27.75" customHeight="1" x14ac:dyDescent="0.4">
      <c r="HQ803" s="968"/>
      <c r="HR803" s="968"/>
      <c r="HS803" s="928"/>
      <c r="HT803" s="928"/>
      <c r="HU803" s="928"/>
      <c r="HV803" s="928"/>
      <c r="HW803" s="928"/>
      <c r="HX803" s="928"/>
      <c r="HZ803" s="929" t="s">
        <v>850</v>
      </c>
      <c r="IA803" s="395"/>
      <c r="IB803" s="395"/>
      <c r="IC803" s="395"/>
      <c r="ID803" s="395"/>
      <c r="IE803" s="712">
        <v>20</v>
      </c>
    </row>
    <row r="804" spans="225:240" ht="12" customHeight="1" thickBot="1" x14ac:dyDescent="0.35">
      <c r="HQ804" s="968"/>
      <c r="HR804" s="968"/>
      <c r="HS804" s="928"/>
      <c r="HT804" s="928"/>
      <c r="HU804" s="928"/>
      <c r="HV804" s="928"/>
      <c r="HW804" s="928"/>
      <c r="HX804" s="928"/>
      <c r="HZ804" s="950"/>
      <c r="IA804" s="395"/>
      <c r="IB804" s="395"/>
      <c r="IC804" s="395"/>
      <c r="ID804" s="395"/>
      <c r="IE804" s="395"/>
    </row>
    <row r="805" spans="225:240" ht="27.75" customHeight="1" thickBot="1" x14ac:dyDescent="0.3">
      <c r="HQ805" s="968"/>
      <c r="HR805" s="968"/>
      <c r="HS805" s="928"/>
      <c r="HT805" s="928"/>
      <c r="HU805" s="928"/>
      <c r="HV805" s="928"/>
      <c r="HW805" s="928"/>
      <c r="HX805" s="928"/>
      <c r="HZ805" s="52" t="s">
        <v>1</v>
      </c>
      <c r="IA805" s="380" t="s">
        <v>838</v>
      </c>
      <c r="IB805" s="50" t="s">
        <v>813</v>
      </c>
      <c r="IC805" s="380" t="s">
        <v>847</v>
      </c>
      <c r="ID805" s="50" t="s">
        <v>813</v>
      </c>
      <c r="IE805" s="51" t="s">
        <v>814</v>
      </c>
    </row>
    <row r="806" spans="225:240" ht="67.5" customHeight="1" thickBot="1" x14ac:dyDescent="0.3">
      <c r="HQ806" s="968"/>
      <c r="HR806" s="968"/>
      <c r="HS806" s="928"/>
      <c r="HT806" s="928"/>
      <c r="HU806" s="928"/>
      <c r="HV806" s="928"/>
      <c r="HW806" s="928"/>
      <c r="HX806" s="928"/>
      <c r="HZ806" s="902">
        <v>1</v>
      </c>
      <c r="IA806" s="901" t="s">
        <v>839</v>
      </c>
      <c r="IB806" s="1038">
        <f>'TROISIEME TRI et BILAN'!D845</f>
        <v>0</v>
      </c>
      <c r="IC806" s="933" t="s">
        <v>839</v>
      </c>
      <c r="ID806" s="1038">
        <f>'TROISIEME TRI et BILAN'!F845</f>
        <v>0</v>
      </c>
      <c r="IE806" s="1621">
        <f>'TROISIEME TRI et BILAN'!G845</f>
        <v>0</v>
      </c>
    </row>
    <row r="807" spans="225:240" ht="67.5" customHeight="1" thickBot="1" x14ac:dyDescent="0.3">
      <c r="HQ807" s="968"/>
      <c r="HR807" s="968"/>
      <c r="HS807" s="928"/>
      <c r="HT807" s="928"/>
      <c r="HU807" s="928"/>
      <c r="HV807" s="928"/>
      <c r="HW807" s="928"/>
      <c r="HX807" s="928"/>
      <c r="HZ807" s="903">
        <v>2</v>
      </c>
      <c r="IA807" s="898" t="s">
        <v>840</v>
      </c>
      <c r="IB807" s="1039">
        <f>'TROISIEME TRI et BILAN'!D846</f>
        <v>0</v>
      </c>
      <c r="IC807" s="936" t="s">
        <v>840</v>
      </c>
      <c r="ID807" s="1039">
        <f>'TROISIEME TRI et BILAN'!F846</f>
        <v>0</v>
      </c>
      <c r="IE807" s="1621">
        <f>'TROISIEME TRI et BILAN'!G846</f>
        <v>0</v>
      </c>
    </row>
    <row r="808" spans="225:240" ht="67.5" customHeight="1" thickBot="1" x14ac:dyDescent="0.3">
      <c r="HQ808" s="968"/>
      <c r="HR808" s="968"/>
      <c r="HS808" s="928"/>
      <c r="HT808" s="928"/>
      <c r="HU808" s="928"/>
      <c r="HV808" s="928"/>
      <c r="HW808" s="928"/>
      <c r="HX808" s="928"/>
      <c r="HZ808" s="903">
        <v>3</v>
      </c>
      <c r="IA808" s="898" t="s">
        <v>841</v>
      </c>
      <c r="IB808" s="1045">
        <f>'TROISIEME TRI et BILAN'!D847</f>
        <v>0</v>
      </c>
      <c r="IC808" s="936" t="s">
        <v>841</v>
      </c>
      <c r="ID808" s="1045">
        <f>'TROISIEME TRI et BILAN'!F847</f>
        <v>0</v>
      </c>
      <c r="IE808" s="1621">
        <f>'TROISIEME TRI et BILAN'!G847</f>
        <v>0</v>
      </c>
    </row>
    <row r="809" spans="225:240" ht="67.5" customHeight="1" thickBot="1" x14ac:dyDescent="0.3">
      <c r="HQ809" s="968"/>
      <c r="HR809" s="968"/>
      <c r="HS809" s="928"/>
      <c r="HT809" s="928"/>
      <c r="HU809" s="928"/>
      <c r="HV809" s="928"/>
      <c r="HW809" s="928"/>
      <c r="HX809" s="928"/>
      <c r="HZ809" s="903">
        <v>4</v>
      </c>
      <c r="IA809" s="898" t="s">
        <v>842</v>
      </c>
      <c r="IB809" s="1045">
        <f>'TROISIEME TRI et BILAN'!D848</f>
        <v>0</v>
      </c>
      <c r="IC809" s="936" t="s">
        <v>848</v>
      </c>
      <c r="ID809" s="1045">
        <f>'TROISIEME TRI et BILAN'!F848</f>
        <v>0</v>
      </c>
      <c r="IE809" s="1621">
        <f>'TROISIEME TRI et BILAN'!G848</f>
        <v>0</v>
      </c>
    </row>
    <row r="810" spans="225:240" ht="67.5" customHeight="1" thickBot="1" x14ac:dyDescent="0.3">
      <c r="HQ810" s="968"/>
      <c r="HR810" s="968"/>
      <c r="HS810" s="928"/>
      <c r="HT810" s="928"/>
      <c r="HU810" s="928"/>
      <c r="HV810" s="928"/>
      <c r="HW810" s="928"/>
      <c r="HX810" s="928"/>
      <c r="HZ810" s="903">
        <v>5</v>
      </c>
      <c r="IA810" s="898" t="s">
        <v>843</v>
      </c>
      <c r="IB810" s="1039">
        <f>'TROISIEME TRI et BILAN'!D849</f>
        <v>0</v>
      </c>
      <c r="IC810" s="936" t="s">
        <v>849</v>
      </c>
      <c r="ID810" s="1039">
        <f>'TROISIEME TRI et BILAN'!F849</f>
        <v>0</v>
      </c>
      <c r="IE810" s="1621">
        <f>'TROISIEME TRI et BILAN'!G849</f>
        <v>0</v>
      </c>
    </row>
    <row r="811" spans="225:240" ht="67.5" customHeight="1" thickBot="1" x14ac:dyDescent="0.3">
      <c r="HQ811" s="968"/>
      <c r="HR811" s="968"/>
      <c r="HS811" s="928"/>
      <c r="HT811" s="928"/>
      <c r="HU811" s="928"/>
      <c r="HV811" s="928"/>
      <c r="HW811" s="928"/>
      <c r="HX811" s="928"/>
      <c r="HZ811" s="903">
        <v>6</v>
      </c>
      <c r="IA811" s="898" t="s">
        <v>844</v>
      </c>
      <c r="IB811" s="1039">
        <f>'TROISIEME TRI et BILAN'!D850</f>
        <v>0</v>
      </c>
      <c r="IC811" s="935" t="s">
        <v>844</v>
      </c>
      <c r="ID811" s="1039">
        <f>'TROISIEME TRI et BILAN'!F850</f>
        <v>0</v>
      </c>
      <c r="IE811" s="1621">
        <f>'TROISIEME TRI et BILAN'!G850</f>
        <v>0</v>
      </c>
    </row>
    <row r="812" spans="225:240" ht="67.5" customHeight="1" thickBot="1" x14ac:dyDescent="0.3">
      <c r="HQ812" s="968"/>
      <c r="HR812" s="968"/>
      <c r="HS812" s="928"/>
      <c r="HT812" s="928"/>
      <c r="HU812" s="928"/>
      <c r="HV812" s="928"/>
      <c r="HW812" s="928"/>
      <c r="HX812" s="928"/>
      <c r="HZ812" s="903">
        <v>7</v>
      </c>
      <c r="IA812" s="898" t="s">
        <v>845</v>
      </c>
      <c r="IB812" s="1039">
        <f>'TROISIEME TRI et BILAN'!D851</f>
        <v>0</v>
      </c>
      <c r="IC812" s="935" t="s">
        <v>845</v>
      </c>
      <c r="ID812" s="1039">
        <f>'TROISIEME TRI et BILAN'!F851</f>
        <v>0</v>
      </c>
      <c r="IE812" s="1621">
        <f>'TROISIEME TRI et BILAN'!G851</f>
        <v>0</v>
      </c>
    </row>
    <row r="813" spans="225:240" ht="67.5" customHeight="1" thickBot="1" x14ac:dyDescent="0.35">
      <c r="HQ813" s="968"/>
      <c r="HR813" s="968"/>
      <c r="HS813" s="928"/>
      <c r="HT813" s="928"/>
      <c r="HU813" s="928"/>
      <c r="HV813" s="928"/>
      <c r="HW813" s="928"/>
      <c r="HX813" s="928"/>
      <c r="HZ813" s="903">
        <v>8</v>
      </c>
      <c r="IA813" s="898" t="s">
        <v>846</v>
      </c>
      <c r="IB813" s="1048">
        <f>'TROISIEME TRI et BILAN'!D852</f>
        <v>0</v>
      </c>
      <c r="IC813" s="935" t="s">
        <v>846</v>
      </c>
      <c r="ID813" s="1048">
        <f>'TROISIEME TRI et BILAN'!F852</f>
        <v>0</v>
      </c>
      <c r="IE813" s="1621">
        <f>'TROISIEME TRI et BILAN'!G852</f>
        <v>0</v>
      </c>
    </row>
    <row r="814" spans="225:240" ht="67.5" customHeight="1" thickBot="1" x14ac:dyDescent="0.35">
      <c r="HQ814" s="968"/>
      <c r="HR814" s="968"/>
      <c r="HS814" s="928"/>
      <c r="HT814" s="928"/>
      <c r="HU814" s="928"/>
      <c r="HV814" s="928"/>
      <c r="HW814" s="928"/>
      <c r="HX814" s="928"/>
      <c r="HZ814" s="903">
        <v>9</v>
      </c>
      <c r="IA814" s="898" t="s">
        <v>70</v>
      </c>
      <c r="IB814" s="1322">
        <f>'TROISIEME TRI et BILAN'!D853</f>
        <v>0</v>
      </c>
      <c r="IC814" s="936" t="s">
        <v>70</v>
      </c>
      <c r="ID814" s="1322">
        <f>'TROISIEME TRI et BILAN'!F853</f>
        <v>0</v>
      </c>
      <c r="IE814" s="1622">
        <f>'TROISIEME TRI et BILAN'!G853</f>
        <v>0</v>
      </c>
    </row>
    <row r="815" spans="225:240" ht="67.5" customHeight="1" thickBot="1" x14ac:dyDescent="0.3">
      <c r="HQ815" s="968"/>
      <c r="HR815" s="968"/>
      <c r="HS815" s="928"/>
      <c r="HT815" s="928"/>
      <c r="HU815" s="928"/>
      <c r="HV815" s="928"/>
      <c r="HW815" s="928"/>
      <c r="HX815" s="928"/>
      <c r="HZ815" s="1987" t="s">
        <v>0</v>
      </c>
      <c r="IA815" s="2433"/>
      <c r="IB815" s="1385">
        <f>SUM(IB806:IB814)</f>
        <v>0</v>
      </c>
      <c r="IC815" s="1326" t="s">
        <v>0</v>
      </c>
      <c r="ID815" s="1385">
        <f>SUM(ID806:ID814)</f>
        <v>0</v>
      </c>
      <c r="IE815" s="1621">
        <f>'TROISIEME TRI et BILAN'!G854</f>
        <v>0</v>
      </c>
    </row>
    <row r="816" spans="225:240" x14ac:dyDescent="0.25">
      <c r="IF816" s="666"/>
    </row>
    <row r="817" spans="241:249" ht="20.25" x14ac:dyDescent="0.25">
      <c r="IG817" s="719" t="s">
        <v>755</v>
      </c>
      <c r="IH817" s="719"/>
      <c r="II817" s="719"/>
      <c r="IJ817" s="712">
        <v>21</v>
      </c>
      <c r="IK817" s="712"/>
      <c r="IL817" s="712"/>
      <c r="IM817" s="712"/>
      <c r="IN817" s="712"/>
      <c r="IO817" s="712"/>
    </row>
    <row r="818" spans="241:249" ht="21.75" thickBot="1" x14ac:dyDescent="0.4">
      <c r="IG818" s="702"/>
      <c r="IH818" s="702"/>
      <c r="II818" s="702"/>
      <c r="IJ818" s="702"/>
      <c r="IK818" s="702"/>
      <c r="IL818" s="702"/>
      <c r="IM818" s="702"/>
      <c r="IN818" s="702"/>
      <c r="IO818" s="702"/>
    </row>
    <row r="819" spans="241:249" ht="21.75" thickBot="1" x14ac:dyDescent="0.4">
      <c r="IG819" s="291" t="s">
        <v>1</v>
      </c>
      <c r="IH819" s="291" t="s">
        <v>777</v>
      </c>
      <c r="II819" s="291" t="s">
        <v>268</v>
      </c>
      <c r="IJ819" s="291" t="s">
        <v>273</v>
      </c>
      <c r="IK819" s="702"/>
      <c r="IL819" s="702"/>
      <c r="IM819" s="702"/>
      <c r="IN819" s="702"/>
      <c r="IO819" s="702"/>
    </row>
    <row r="820" spans="241:249" ht="32.25" customHeight="1" thickBot="1" x14ac:dyDescent="0.3">
      <c r="IG820" s="1550">
        <f>'TROISIEME TRI et BILAN'!B862</f>
        <v>0</v>
      </c>
      <c r="IH820" s="293">
        <f>'TROISIEME TRI et BILAN'!C862</f>
        <v>0</v>
      </c>
      <c r="II820" s="1067">
        <f>'TROISIEME TRI et BILAN'!D862</f>
        <v>0</v>
      </c>
      <c r="IJ820" s="293">
        <f>'TROISIEME TRI et BILAN'!E862</f>
        <v>0</v>
      </c>
      <c r="IK820" s="928"/>
      <c r="IL820" s="928"/>
      <c r="IM820" s="928"/>
      <c r="IN820" s="928"/>
      <c r="IO820" s="928"/>
    </row>
    <row r="821" spans="241:249" ht="32.25" customHeight="1" thickBot="1" x14ac:dyDescent="0.3">
      <c r="IG821" s="1550">
        <f>'TROISIEME TRI et BILAN'!B863</f>
        <v>0</v>
      </c>
      <c r="IH821" s="293">
        <f>'TROISIEME TRI et BILAN'!C863</f>
        <v>0</v>
      </c>
      <c r="II821" s="1067">
        <f>'TROISIEME TRI et BILAN'!D863</f>
        <v>0</v>
      </c>
      <c r="IJ821" s="293">
        <f>'TROISIEME TRI et BILAN'!E863</f>
        <v>0</v>
      </c>
      <c r="IK821" s="928"/>
      <c r="IL821" s="928"/>
      <c r="IM821" s="928"/>
      <c r="IN821" s="928"/>
      <c r="IO821" s="928"/>
    </row>
    <row r="822" spans="241:249" ht="32.25" customHeight="1" thickBot="1" x14ac:dyDescent="0.3">
      <c r="IG822" s="1550">
        <f>'TROISIEME TRI et BILAN'!B864</f>
        <v>0</v>
      </c>
      <c r="IH822" s="293">
        <f>'TROISIEME TRI et BILAN'!C864</f>
        <v>0</v>
      </c>
      <c r="II822" s="1067">
        <f>'TROISIEME TRI et BILAN'!D864</f>
        <v>0</v>
      </c>
      <c r="IJ822" s="293">
        <f>'TROISIEME TRI et BILAN'!E864</f>
        <v>0</v>
      </c>
      <c r="IK822" s="928"/>
      <c r="IL822" s="928"/>
      <c r="IM822" s="928"/>
      <c r="IN822" s="928"/>
      <c r="IO822" s="928"/>
    </row>
    <row r="823" spans="241:249" ht="32.25" customHeight="1" thickBot="1" x14ac:dyDescent="0.3">
      <c r="IG823" s="1550">
        <f>'TROISIEME TRI et BILAN'!B865</f>
        <v>0</v>
      </c>
      <c r="IH823" s="293">
        <f>'TROISIEME TRI et BILAN'!C865</f>
        <v>0</v>
      </c>
      <c r="II823" s="1067">
        <f>'TROISIEME TRI et BILAN'!D865</f>
        <v>0</v>
      </c>
      <c r="IJ823" s="293">
        <f>'TROISIEME TRI et BILAN'!E865</f>
        <v>0</v>
      </c>
      <c r="IK823" s="928"/>
      <c r="IL823" s="928"/>
      <c r="IM823" s="928"/>
      <c r="IN823" s="928"/>
      <c r="IO823" s="928"/>
    </row>
    <row r="824" spans="241:249" ht="32.25" customHeight="1" thickBot="1" x14ac:dyDescent="0.3">
      <c r="IG824" s="1550">
        <f>'TROISIEME TRI et BILAN'!B866</f>
        <v>0</v>
      </c>
      <c r="IH824" s="293">
        <f>'TROISIEME TRI et BILAN'!C866</f>
        <v>0</v>
      </c>
      <c r="II824" s="1067">
        <f>'TROISIEME TRI et BILAN'!D866</f>
        <v>0</v>
      </c>
      <c r="IJ824" s="293">
        <f>'TROISIEME TRI et BILAN'!E866</f>
        <v>0</v>
      </c>
      <c r="IK824" s="928"/>
      <c r="IL824" s="928"/>
      <c r="IM824" s="928"/>
      <c r="IN824" s="928"/>
      <c r="IO824" s="928"/>
    </row>
    <row r="825" spans="241:249" ht="32.25" customHeight="1" thickBot="1" x14ac:dyDescent="0.3">
      <c r="IG825" s="1550">
        <f>'TROISIEME TRI et BILAN'!B867</f>
        <v>0</v>
      </c>
      <c r="IH825" s="293">
        <f>'TROISIEME TRI et BILAN'!C867</f>
        <v>0</v>
      </c>
      <c r="II825" s="1067">
        <f>'TROISIEME TRI et BILAN'!D867</f>
        <v>0</v>
      </c>
      <c r="IJ825" s="293">
        <f>'TROISIEME TRI et BILAN'!E867</f>
        <v>0</v>
      </c>
      <c r="IK825" s="928"/>
      <c r="IL825" s="928"/>
      <c r="IM825" s="928"/>
      <c r="IN825" s="928"/>
      <c r="IO825" s="928"/>
    </row>
    <row r="826" spans="241:249" ht="32.25" customHeight="1" thickBot="1" x14ac:dyDescent="0.3">
      <c r="IG826" s="1550">
        <f>'TROISIEME TRI et BILAN'!B868</f>
        <v>0</v>
      </c>
      <c r="IH826" s="293">
        <f>'TROISIEME TRI et BILAN'!C868</f>
        <v>0</v>
      </c>
      <c r="II826" s="1067">
        <f>'TROISIEME TRI et BILAN'!D868</f>
        <v>0</v>
      </c>
      <c r="IJ826" s="293">
        <f>'TROISIEME TRI et BILAN'!E868</f>
        <v>0</v>
      </c>
      <c r="IK826" s="928"/>
      <c r="IL826" s="928"/>
      <c r="IM826" s="928"/>
      <c r="IN826" s="928"/>
      <c r="IO826" s="928"/>
    </row>
    <row r="827" spans="241:249" ht="32.25" customHeight="1" thickBot="1" x14ac:dyDescent="0.3">
      <c r="IG827" s="1550">
        <f>'TROISIEME TRI et BILAN'!B869</f>
        <v>0</v>
      </c>
      <c r="IH827" s="293">
        <f>'TROISIEME TRI et BILAN'!C869</f>
        <v>0</v>
      </c>
      <c r="II827" s="1067">
        <f>'TROISIEME TRI et BILAN'!D869</f>
        <v>0</v>
      </c>
      <c r="IJ827" s="293">
        <f>'TROISIEME TRI et BILAN'!E869</f>
        <v>0</v>
      </c>
      <c r="IK827" s="928"/>
      <c r="IL827" s="928"/>
      <c r="IM827" s="928"/>
      <c r="IN827" s="928"/>
      <c r="IO827" s="928"/>
    </row>
    <row r="828" spans="241:249" ht="32.25" customHeight="1" thickBot="1" x14ac:dyDescent="0.3">
      <c r="IG828" s="1550">
        <f>'TROISIEME TRI et BILAN'!B870</f>
        <v>0</v>
      </c>
      <c r="IH828" s="293">
        <f>'TROISIEME TRI et BILAN'!C870</f>
        <v>0</v>
      </c>
      <c r="II828" s="1067">
        <f>'TROISIEME TRI et BILAN'!D870</f>
        <v>0</v>
      </c>
      <c r="IJ828" s="293">
        <f>'TROISIEME TRI et BILAN'!E870</f>
        <v>0</v>
      </c>
      <c r="IK828" s="928"/>
      <c r="IL828" s="928"/>
      <c r="IM828" s="928"/>
      <c r="IN828" s="928"/>
      <c r="IO828" s="928"/>
    </row>
    <row r="829" spans="241:249" ht="32.25" customHeight="1" thickBot="1" x14ac:dyDescent="0.3">
      <c r="IG829" s="1550">
        <f>'TROISIEME TRI et BILAN'!B871</f>
        <v>0</v>
      </c>
      <c r="IH829" s="293">
        <f>'TROISIEME TRI et BILAN'!C871</f>
        <v>0</v>
      </c>
      <c r="II829" s="1067">
        <f>'TROISIEME TRI et BILAN'!D871</f>
        <v>0</v>
      </c>
      <c r="IJ829" s="293">
        <f>'TROISIEME TRI et BILAN'!E871</f>
        <v>0</v>
      </c>
      <c r="IK829" s="928"/>
      <c r="IL829" s="928"/>
      <c r="IM829" s="928"/>
      <c r="IN829" s="928"/>
      <c r="IO829" s="928"/>
    </row>
    <row r="830" spans="241:249" ht="32.25" customHeight="1" thickBot="1" x14ac:dyDescent="0.3">
      <c r="IG830" s="1550">
        <f>'TROISIEME TRI et BILAN'!B872</f>
        <v>0</v>
      </c>
      <c r="IH830" s="293">
        <f>'TROISIEME TRI et BILAN'!C872</f>
        <v>0</v>
      </c>
      <c r="II830" s="1067">
        <f>'TROISIEME TRI et BILAN'!D872</f>
        <v>0</v>
      </c>
      <c r="IJ830" s="293">
        <f>'TROISIEME TRI et BILAN'!E872</f>
        <v>0</v>
      </c>
      <c r="IK830" s="928"/>
      <c r="IL830" s="928"/>
      <c r="IM830" s="928"/>
      <c r="IN830" s="928"/>
      <c r="IO830" s="928"/>
    </row>
    <row r="831" spans="241:249" ht="32.25" customHeight="1" thickBot="1" x14ac:dyDescent="0.3">
      <c r="IG831" s="1550">
        <f>'TROISIEME TRI et BILAN'!B873</f>
        <v>0</v>
      </c>
      <c r="IH831" s="293">
        <f>'TROISIEME TRI et BILAN'!C873</f>
        <v>0</v>
      </c>
      <c r="II831" s="1067">
        <f>'TROISIEME TRI et BILAN'!D873</f>
        <v>0</v>
      </c>
      <c r="IJ831" s="293">
        <f>'TROISIEME TRI et BILAN'!E873</f>
        <v>0</v>
      </c>
      <c r="IK831" s="928"/>
      <c r="IL831" s="928"/>
      <c r="IM831" s="928"/>
      <c r="IN831" s="928"/>
      <c r="IO831" s="928"/>
    </row>
    <row r="832" spans="241:249" ht="32.25" customHeight="1" thickBot="1" x14ac:dyDescent="0.3">
      <c r="IG832" s="1550">
        <f>'TROISIEME TRI et BILAN'!B874</f>
        <v>0</v>
      </c>
      <c r="IH832" s="293">
        <f>'TROISIEME TRI et BILAN'!C874</f>
        <v>0</v>
      </c>
      <c r="II832" s="1067">
        <f>'TROISIEME TRI et BILAN'!D874</f>
        <v>0</v>
      </c>
      <c r="IJ832" s="293">
        <f>'TROISIEME TRI et BILAN'!E874</f>
        <v>0</v>
      </c>
      <c r="IK832" s="928"/>
      <c r="IL832" s="928"/>
      <c r="IM832" s="928"/>
      <c r="IN832" s="928"/>
      <c r="IO832" s="928"/>
    </row>
    <row r="833" spans="241:249" ht="32.25" customHeight="1" thickBot="1" x14ac:dyDescent="0.3">
      <c r="IG833" s="1550">
        <f>'TROISIEME TRI et BILAN'!B875</f>
        <v>0</v>
      </c>
      <c r="IH833" s="293">
        <f>'TROISIEME TRI et BILAN'!C875</f>
        <v>0</v>
      </c>
      <c r="II833" s="1067">
        <f>'TROISIEME TRI et BILAN'!D875</f>
        <v>0</v>
      </c>
      <c r="IJ833" s="293">
        <f>'TROISIEME TRI et BILAN'!E875</f>
        <v>0</v>
      </c>
      <c r="IK833" s="928"/>
      <c r="IL833" s="928"/>
      <c r="IM833" s="928"/>
      <c r="IN833" s="928"/>
      <c r="IO833" s="928"/>
    </row>
    <row r="834" spans="241:249" ht="32.25" customHeight="1" thickBot="1" x14ac:dyDescent="0.3">
      <c r="IG834" s="1550">
        <f>'TROISIEME TRI et BILAN'!B876</f>
        <v>0</v>
      </c>
      <c r="IH834" s="293">
        <f>'TROISIEME TRI et BILAN'!C876</f>
        <v>0</v>
      </c>
      <c r="II834" s="1067">
        <f>'TROISIEME TRI et BILAN'!D876</f>
        <v>0</v>
      </c>
      <c r="IJ834" s="293">
        <f>'TROISIEME TRI et BILAN'!E876</f>
        <v>0</v>
      </c>
      <c r="IK834" s="928"/>
      <c r="IL834" s="928"/>
      <c r="IM834" s="928"/>
      <c r="IN834" s="928"/>
      <c r="IO834" s="928"/>
    </row>
    <row r="835" spans="241:249" ht="32.25" customHeight="1" thickBot="1" x14ac:dyDescent="0.3">
      <c r="IG835" s="1550">
        <f>'TROISIEME TRI et BILAN'!B877</f>
        <v>0</v>
      </c>
      <c r="IH835" s="293">
        <f>'TROISIEME TRI et BILAN'!C877</f>
        <v>0</v>
      </c>
      <c r="II835" s="1067">
        <f>'TROISIEME TRI et BILAN'!D877</f>
        <v>0</v>
      </c>
      <c r="IJ835" s="293">
        <f>'TROISIEME TRI et BILAN'!E877</f>
        <v>0</v>
      </c>
      <c r="IK835" s="928"/>
      <c r="IL835" s="928"/>
      <c r="IM835" s="928"/>
      <c r="IN835" s="928"/>
      <c r="IO835" s="928"/>
    </row>
    <row r="836" spans="241:249" ht="32.25" customHeight="1" thickBot="1" x14ac:dyDescent="0.3">
      <c r="IG836" s="1550">
        <f>'TROISIEME TRI et BILAN'!B878</f>
        <v>0</v>
      </c>
      <c r="IH836" s="293">
        <f>'TROISIEME TRI et BILAN'!C878</f>
        <v>0</v>
      </c>
      <c r="II836" s="1067">
        <f>'TROISIEME TRI et BILAN'!D878</f>
        <v>0</v>
      </c>
      <c r="IJ836" s="293">
        <f>'TROISIEME TRI et BILAN'!E878</f>
        <v>0</v>
      </c>
      <c r="IK836" s="928"/>
      <c r="IL836" s="928"/>
      <c r="IM836" s="928"/>
      <c r="IN836" s="928"/>
      <c r="IO836" s="928"/>
    </row>
    <row r="837" spans="241:249" ht="32.25" customHeight="1" thickBot="1" x14ac:dyDescent="0.3">
      <c r="IG837" s="1550">
        <f>'TROISIEME TRI et BILAN'!B879</f>
        <v>0</v>
      </c>
      <c r="IH837" s="293">
        <f>'TROISIEME TRI et BILAN'!C879</f>
        <v>0</v>
      </c>
      <c r="II837" s="1067">
        <f>'TROISIEME TRI et BILAN'!D879</f>
        <v>0</v>
      </c>
      <c r="IJ837" s="293">
        <f>'TROISIEME TRI et BILAN'!E879</f>
        <v>0</v>
      </c>
      <c r="IK837" s="928"/>
      <c r="IL837" s="928"/>
      <c r="IM837" s="928"/>
      <c r="IN837" s="928"/>
      <c r="IO837" s="928"/>
    </row>
    <row r="838" spans="241:249" ht="32.25" customHeight="1" thickBot="1" x14ac:dyDescent="0.3">
      <c r="IG838" s="1550">
        <f>'TROISIEME TRI et BILAN'!B880</f>
        <v>0</v>
      </c>
      <c r="IH838" s="293">
        <f>'TROISIEME TRI et BILAN'!C880</f>
        <v>0</v>
      </c>
      <c r="II838" s="1067">
        <f>'TROISIEME TRI et BILAN'!D880</f>
        <v>0</v>
      </c>
      <c r="IJ838" s="293">
        <f>'TROISIEME TRI et BILAN'!E880</f>
        <v>0</v>
      </c>
      <c r="IK838" s="928"/>
      <c r="IL838" s="928"/>
      <c r="IM838" s="928"/>
      <c r="IN838" s="928"/>
      <c r="IO838" s="928"/>
    </row>
    <row r="839" spans="241:249" ht="32.25" customHeight="1" thickBot="1" x14ac:dyDescent="0.3">
      <c r="IG839" s="1550">
        <f>'TROISIEME TRI et BILAN'!B881</f>
        <v>0</v>
      </c>
      <c r="IH839" s="293">
        <f>'TROISIEME TRI et BILAN'!C881</f>
        <v>0</v>
      </c>
      <c r="II839" s="1067">
        <f>'TROISIEME TRI et BILAN'!D881</f>
        <v>0</v>
      </c>
      <c r="IJ839" s="293">
        <f>'TROISIEME TRI et BILAN'!E881</f>
        <v>0</v>
      </c>
      <c r="IK839" s="928"/>
      <c r="IL839" s="928"/>
      <c r="IM839" s="928"/>
      <c r="IN839" s="928"/>
      <c r="IO839" s="928"/>
    </row>
    <row r="840" spans="241:249" ht="21.75" thickBot="1" x14ac:dyDescent="0.4">
      <c r="IG840" s="291" t="s">
        <v>1</v>
      </c>
      <c r="IH840" s="291" t="s">
        <v>777</v>
      </c>
      <c r="II840" s="291" t="s">
        <v>268</v>
      </c>
      <c r="IJ840" s="291" t="s">
        <v>273</v>
      </c>
      <c r="IK840" s="702"/>
      <c r="IL840" s="702"/>
      <c r="IM840" s="702"/>
      <c r="IN840" s="702"/>
      <c r="IO840" s="702"/>
    </row>
    <row r="841" spans="241:249" ht="32.25" customHeight="1" thickBot="1" x14ac:dyDescent="0.4">
      <c r="IG841" s="1550">
        <f>'TROISIEME TRI et BILAN'!B883</f>
        <v>0</v>
      </c>
      <c r="IH841" s="293">
        <f>'TROISIEME TRI et BILAN'!C883</f>
        <v>0</v>
      </c>
      <c r="II841" s="1067">
        <f>'TROISIEME TRI et BILAN'!D883</f>
        <v>0</v>
      </c>
      <c r="IJ841" s="293">
        <f>'TROISIEME TRI et BILAN'!E883</f>
        <v>0</v>
      </c>
      <c r="IK841" s="702"/>
      <c r="IL841" s="702"/>
      <c r="IM841" s="702"/>
      <c r="IN841" s="702"/>
      <c r="IO841" s="702"/>
    </row>
    <row r="842" spans="241:249" ht="32.25" customHeight="1" thickBot="1" x14ac:dyDescent="0.3">
      <c r="IG842" s="1550">
        <f>'TROISIEME TRI et BILAN'!B884</f>
        <v>0</v>
      </c>
      <c r="IH842" s="293">
        <f>'TROISIEME TRI et BILAN'!C884</f>
        <v>0</v>
      </c>
      <c r="II842" s="1067">
        <f>'TROISIEME TRI et BILAN'!D884</f>
        <v>0</v>
      </c>
      <c r="IJ842" s="293">
        <f>'TROISIEME TRI et BILAN'!E884</f>
        <v>0</v>
      </c>
      <c r="IK842" s="928"/>
      <c r="IL842" s="928"/>
      <c r="IM842" s="928"/>
      <c r="IN842" s="928"/>
      <c r="IO842" s="928"/>
    </row>
    <row r="843" spans="241:249" ht="32.25" customHeight="1" thickBot="1" x14ac:dyDescent="0.3">
      <c r="IG843" s="1550">
        <f>'TROISIEME TRI et BILAN'!B885</f>
        <v>0</v>
      </c>
      <c r="IH843" s="293">
        <f>'TROISIEME TRI et BILAN'!C885</f>
        <v>0</v>
      </c>
      <c r="II843" s="1067">
        <f>'TROISIEME TRI et BILAN'!D885</f>
        <v>0</v>
      </c>
      <c r="IJ843" s="293">
        <f>'TROISIEME TRI et BILAN'!E885</f>
        <v>0</v>
      </c>
      <c r="IK843" s="928"/>
      <c r="IL843" s="928"/>
      <c r="IM843" s="928"/>
      <c r="IN843" s="928"/>
      <c r="IO843" s="928"/>
    </row>
    <row r="844" spans="241:249" ht="32.25" customHeight="1" thickBot="1" x14ac:dyDescent="0.3">
      <c r="IG844" s="1550">
        <f>'TROISIEME TRI et BILAN'!B886</f>
        <v>0</v>
      </c>
      <c r="IH844" s="293">
        <f>'TROISIEME TRI et BILAN'!C886</f>
        <v>0</v>
      </c>
      <c r="II844" s="1067">
        <f>'TROISIEME TRI et BILAN'!D886</f>
        <v>0</v>
      </c>
      <c r="IJ844" s="293">
        <f>'TROISIEME TRI et BILAN'!E886</f>
        <v>0</v>
      </c>
      <c r="IK844" s="928"/>
      <c r="IL844" s="928"/>
      <c r="IM844" s="928"/>
      <c r="IN844" s="928"/>
      <c r="IO844" s="928"/>
    </row>
    <row r="845" spans="241:249" ht="32.25" customHeight="1" thickBot="1" x14ac:dyDescent="0.3">
      <c r="IG845" s="1550">
        <f>'TROISIEME TRI et BILAN'!B887</f>
        <v>0</v>
      </c>
      <c r="IH845" s="293">
        <f>'TROISIEME TRI et BILAN'!C887</f>
        <v>0</v>
      </c>
      <c r="II845" s="1067">
        <f>'TROISIEME TRI et BILAN'!D887</f>
        <v>0</v>
      </c>
      <c r="IJ845" s="293">
        <f>'TROISIEME TRI et BILAN'!E887</f>
        <v>0</v>
      </c>
      <c r="IK845" s="928"/>
      <c r="IL845" s="928"/>
      <c r="IM845" s="928"/>
      <c r="IN845" s="928"/>
      <c r="IO845" s="928"/>
    </row>
    <row r="846" spans="241:249" ht="32.25" customHeight="1" thickBot="1" x14ac:dyDescent="0.3">
      <c r="IG846" s="1550">
        <f>'TROISIEME TRI et BILAN'!B888</f>
        <v>0</v>
      </c>
      <c r="IH846" s="293">
        <f>'TROISIEME TRI et BILAN'!C888</f>
        <v>0</v>
      </c>
      <c r="II846" s="1067">
        <f>'TROISIEME TRI et BILAN'!D888</f>
        <v>0</v>
      </c>
      <c r="IJ846" s="293">
        <f>'TROISIEME TRI et BILAN'!E888</f>
        <v>0</v>
      </c>
      <c r="IK846" s="928"/>
      <c r="IL846" s="928"/>
      <c r="IM846" s="928"/>
      <c r="IN846" s="928"/>
      <c r="IO846" s="928"/>
    </row>
    <row r="847" spans="241:249" ht="32.25" customHeight="1" thickBot="1" x14ac:dyDescent="0.3">
      <c r="IG847" s="1550">
        <f>'TROISIEME TRI et BILAN'!B889</f>
        <v>0</v>
      </c>
      <c r="IH847" s="293">
        <f>'TROISIEME TRI et BILAN'!C889</f>
        <v>0</v>
      </c>
      <c r="II847" s="1067">
        <f>'TROISIEME TRI et BILAN'!D889</f>
        <v>0</v>
      </c>
      <c r="IJ847" s="293">
        <f>'TROISIEME TRI et BILAN'!E889</f>
        <v>0</v>
      </c>
      <c r="IK847" s="928"/>
      <c r="IL847" s="928"/>
      <c r="IM847" s="928"/>
      <c r="IN847" s="928"/>
      <c r="IO847" s="928"/>
    </row>
    <row r="848" spans="241:249" ht="32.25" customHeight="1" thickBot="1" x14ac:dyDescent="0.3">
      <c r="IG848" s="1550">
        <f>'TROISIEME TRI et BILAN'!B890</f>
        <v>0</v>
      </c>
      <c r="IH848" s="293">
        <f>'TROISIEME TRI et BILAN'!C890</f>
        <v>0</v>
      </c>
      <c r="II848" s="1067">
        <f>'TROISIEME TRI et BILAN'!D890</f>
        <v>0</v>
      </c>
      <c r="IJ848" s="293">
        <f>'TROISIEME TRI et BILAN'!E890</f>
        <v>0</v>
      </c>
      <c r="IK848" s="928"/>
      <c r="IL848" s="928"/>
      <c r="IM848" s="928"/>
      <c r="IN848" s="928"/>
      <c r="IO848" s="928"/>
    </row>
    <row r="849" spans="241:249" ht="32.25" customHeight="1" thickBot="1" x14ac:dyDescent="0.3">
      <c r="IG849" s="1550">
        <f>'TROISIEME TRI et BILAN'!B891</f>
        <v>0</v>
      </c>
      <c r="IH849" s="293">
        <f>'TROISIEME TRI et BILAN'!C891</f>
        <v>0</v>
      </c>
      <c r="II849" s="1067">
        <f>'TROISIEME TRI et BILAN'!D891</f>
        <v>0</v>
      </c>
      <c r="IJ849" s="293">
        <f>'TROISIEME TRI et BILAN'!E891</f>
        <v>0</v>
      </c>
      <c r="IK849" s="928"/>
      <c r="IL849" s="928"/>
      <c r="IM849" s="928"/>
      <c r="IN849" s="928"/>
      <c r="IO849" s="928"/>
    </row>
    <row r="850" spans="241:249" ht="32.25" customHeight="1" thickBot="1" x14ac:dyDescent="0.3">
      <c r="IG850" s="1550">
        <f>'TROISIEME TRI et BILAN'!B892</f>
        <v>0</v>
      </c>
      <c r="IH850" s="293">
        <f>'TROISIEME TRI et BILAN'!C892</f>
        <v>0</v>
      </c>
      <c r="II850" s="1067">
        <f>'TROISIEME TRI et BILAN'!D892</f>
        <v>0</v>
      </c>
      <c r="IJ850" s="293">
        <f>'TROISIEME TRI et BILAN'!E892</f>
        <v>0</v>
      </c>
      <c r="IK850" s="928"/>
      <c r="IL850" s="928"/>
      <c r="IM850" s="928"/>
      <c r="IN850" s="928"/>
      <c r="IO850" s="928"/>
    </row>
    <row r="851" spans="241:249" ht="32.25" customHeight="1" thickBot="1" x14ac:dyDescent="0.3">
      <c r="IG851" s="1550">
        <f>'TROISIEME TRI et BILAN'!B893</f>
        <v>0</v>
      </c>
      <c r="IH851" s="293">
        <f>'TROISIEME TRI et BILAN'!C893</f>
        <v>0</v>
      </c>
      <c r="II851" s="1067">
        <f>'TROISIEME TRI et BILAN'!D893</f>
        <v>0</v>
      </c>
      <c r="IJ851" s="293">
        <f>'TROISIEME TRI et BILAN'!E893</f>
        <v>0</v>
      </c>
      <c r="IK851" s="928"/>
      <c r="IL851" s="928"/>
      <c r="IM851" s="928"/>
      <c r="IN851" s="928"/>
      <c r="IO851" s="928"/>
    </row>
    <row r="852" spans="241:249" ht="32.25" customHeight="1" thickBot="1" x14ac:dyDescent="0.3">
      <c r="IG852" s="1550">
        <f>'TROISIEME TRI et BILAN'!B894</f>
        <v>0</v>
      </c>
      <c r="IH852" s="293">
        <f>'TROISIEME TRI et BILAN'!C894</f>
        <v>0</v>
      </c>
      <c r="II852" s="1067">
        <f>'TROISIEME TRI et BILAN'!D894</f>
        <v>0</v>
      </c>
      <c r="IJ852" s="293">
        <f>'TROISIEME TRI et BILAN'!E894</f>
        <v>0</v>
      </c>
      <c r="IK852" s="928"/>
      <c r="IL852" s="928"/>
      <c r="IM852" s="928"/>
      <c r="IN852" s="928"/>
      <c r="IO852" s="928"/>
    </row>
    <row r="853" spans="241:249" ht="32.25" customHeight="1" thickBot="1" x14ac:dyDescent="0.3">
      <c r="IG853" s="1550">
        <f>'TROISIEME TRI et BILAN'!B895</f>
        <v>0</v>
      </c>
      <c r="IH853" s="293">
        <f>'TROISIEME TRI et BILAN'!C895</f>
        <v>0</v>
      </c>
      <c r="II853" s="1067">
        <f>'TROISIEME TRI et BILAN'!D895</f>
        <v>0</v>
      </c>
      <c r="IJ853" s="293">
        <f>'TROISIEME TRI et BILAN'!E895</f>
        <v>0</v>
      </c>
      <c r="IK853" s="928"/>
      <c r="IL853" s="928"/>
      <c r="IM853" s="928"/>
      <c r="IN853" s="928"/>
      <c r="IO853" s="928"/>
    </row>
    <row r="854" spans="241:249" ht="32.25" customHeight="1" thickBot="1" x14ac:dyDescent="0.3">
      <c r="IG854" s="1550">
        <f>'TROISIEME TRI et BILAN'!B896</f>
        <v>0</v>
      </c>
      <c r="IH854" s="293">
        <f>'TROISIEME TRI et BILAN'!C896</f>
        <v>0</v>
      </c>
      <c r="II854" s="1067">
        <f>'TROISIEME TRI et BILAN'!D896</f>
        <v>0</v>
      </c>
      <c r="IJ854" s="293">
        <f>'TROISIEME TRI et BILAN'!E896</f>
        <v>0</v>
      </c>
      <c r="IK854" s="928"/>
      <c r="IL854" s="928"/>
      <c r="IM854" s="928"/>
      <c r="IN854" s="928"/>
      <c r="IO854" s="928"/>
    </row>
    <row r="855" spans="241:249" ht="32.25" customHeight="1" thickBot="1" x14ac:dyDescent="0.3">
      <c r="IG855" s="1550">
        <f>'TROISIEME TRI et BILAN'!B897</f>
        <v>0</v>
      </c>
      <c r="IH855" s="293">
        <f>'TROISIEME TRI et BILAN'!C897</f>
        <v>0</v>
      </c>
      <c r="II855" s="1067">
        <f>'TROISIEME TRI et BILAN'!D897</f>
        <v>0</v>
      </c>
      <c r="IJ855" s="293">
        <f>'TROISIEME TRI et BILAN'!E897</f>
        <v>0</v>
      </c>
      <c r="IK855" s="928"/>
      <c r="IL855" s="928"/>
      <c r="IM855" s="928"/>
      <c r="IN855" s="928"/>
      <c r="IO855" s="928"/>
    </row>
    <row r="856" spans="241:249" ht="32.25" customHeight="1" thickBot="1" x14ac:dyDescent="0.3">
      <c r="IG856" s="1550">
        <f>'TROISIEME TRI et BILAN'!B898</f>
        <v>0</v>
      </c>
      <c r="IH856" s="293">
        <f>'TROISIEME TRI et BILAN'!C898</f>
        <v>0</v>
      </c>
      <c r="II856" s="1067">
        <f>'TROISIEME TRI et BILAN'!D898</f>
        <v>0</v>
      </c>
      <c r="IJ856" s="293">
        <f>'TROISIEME TRI et BILAN'!E898</f>
        <v>0</v>
      </c>
      <c r="IK856" s="928"/>
      <c r="IL856" s="928"/>
      <c r="IM856" s="928"/>
      <c r="IN856" s="928"/>
      <c r="IO856" s="928"/>
    </row>
    <row r="857" spans="241:249" ht="32.25" customHeight="1" thickBot="1" x14ac:dyDescent="0.3">
      <c r="IG857" s="1550">
        <f>'TROISIEME TRI et BILAN'!B899</f>
        <v>0</v>
      </c>
      <c r="IH857" s="293">
        <f>'TROISIEME TRI et BILAN'!C899</f>
        <v>0</v>
      </c>
      <c r="II857" s="1067">
        <f>'TROISIEME TRI et BILAN'!D899</f>
        <v>0</v>
      </c>
      <c r="IJ857" s="293">
        <f>'TROISIEME TRI et BILAN'!E899</f>
        <v>0</v>
      </c>
      <c r="IK857" s="928"/>
      <c r="IL857" s="928"/>
      <c r="IM857" s="928"/>
      <c r="IN857" s="928"/>
      <c r="IO857" s="928"/>
    </row>
    <row r="858" spans="241:249" ht="32.25" customHeight="1" thickBot="1" x14ac:dyDescent="0.3">
      <c r="IG858" s="1550">
        <f>'TROISIEME TRI et BILAN'!B900</f>
        <v>0</v>
      </c>
      <c r="IH858" s="293">
        <f>'TROISIEME TRI et BILAN'!C900</f>
        <v>0</v>
      </c>
      <c r="II858" s="1067">
        <f>'TROISIEME TRI et BILAN'!D900</f>
        <v>0</v>
      </c>
      <c r="IJ858" s="293">
        <f>'TROISIEME TRI et BILAN'!E900</f>
        <v>0</v>
      </c>
      <c r="IK858" s="928"/>
      <c r="IL858" s="928"/>
      <c r="IM858" s="928"/>
      <c r="IN858" s="928"/>
      <c r="IO858" s="928"/>
    </row>
    <row r="859" spans="241:249" ht="32.25" customHeight="1" thickBot="1" x14ac:dyDescent="0.3">
      <c r="IG859" s="1550">
        <f>'TROISIEME TRI et BILAN'!B901</f>
        <v>0</v>
      </c>
      <c r="IH859" s="293">
        <f>'TROISIEME TRI et BILAN'!C901</f>
        <v>0</v>
      </c>
      <c r="II859" s="1067">
        <f>'TROISIEME TRI et BILAN'!D901</f>
        <v>0</v>
      </c>
      <c r="IJ859" s="293">
        <f>'TROISIEME TRI et BILAN'!E901</f>
        <v>0</v>
      </c>
      <c r="IK859" s="928"/>
      <c r="IL859" s="928"/>
      <c r="IM859" s="928"/>
      <c r="IN859" s="928"/>
      <c r="IO859" s="928"/>
    </row>
    <row r="860" spans="241:249" ht="32.25" customHeight="1" thickBot="1" x14ac:dyDescent="0.3">
      <c r="IG860" s="1550">
        <f>'TROISIEME TRI et BILAN'!B902</f>
        <v>0</v>
      </c>
      <c r="IH860" s="293">
        <f>'TROISIEME TRI et BILAN'!C902</f>
        <v>0</v>
      </c>
      <c r="II860" s="1067">
        <f>'TROISIEME TRI et BILAN'!D902</f>
        <v>0</v>
      </c>
      <c r="IJ860" s="293">
        <f>'TROISIEME TRI et BILAN'!E902</f>
        <v>0</v>
      </c>
      <c r="IK860" s="928"/>
      <c r="IL860" s="928"/>
      <c r="IM860" s="928"/>
      <c r="IN860" s="928"/>
      <c r="IO860" s="928"/>
    </row>
    <row r="861" spans="241:249" ht="32.25" customHeight="1" thickBot="1" x14ac:dyDescent="0.3">
      <c r="IG861" s="1550">
        <f>'TROISIEME TRI et BILAN'!B903</f>
        <v>0</v>
      </c>
      <c r="IH861" s="293">
        <f>'TROISIEME TRI et BILAN'!C903</f>
        <v>0</v>
      </c>
      <c r="II861" s="1067">
        <f>'TROISIEME TRI et BILAN'!D903</f>
        <v>0</v>
      </c>
      <c r="IJ861" s="293">
        <f>'TROISIEME TRI et BILAN'!E903</f>
        <v>0</v>
      </c>
      <c r="IK861" s="928"/>
      <c r="IL861" s="928"/>
      <c r="IM861" s="928"/>
      <c r="IN861" s="928"/>
      <c r="IO861" s="928"/>
    </row>
    <row r="862" spans="241:249" ht="21.75" thickBot="1" x14ac:dyDescent="0.4">
      <c r="IG862" s="291" t="s">
        <v>1</v>
      </c>
      <c r="IH862" s="291" t="s">
        <v>777</v>
      </c>
      <c r="II862" s="291" t="s">
        <v>268</v>
      </c>
      <c r="IJ862" s="291" t="s">
        <v>273</v>
      </c>
      <c r="IK862" s="702"/>
      <c r="IL862" s="702"/>
      <c r="IM862" s="702"/>
      <c r="IN862" s="702"/>
      <c r="IO862" s="702"/>
    </row>
    <row r="863" spans="241:249" ht="32.25" customHeight="1" thickBot="1" x14ac:dyDescent="0.4">
      <c r="IG863" s="1550">
        <f>'TROISIEME TRI et BILAN'!B905</f>
        <v>0</v>
      </c>
      <c r="IH863" s="293">
        <f>'TROISIEME TRI et BILAN'!C905</f>
        <v>0</v>
      </c>
      <c r="II863" s="1067">
        <f>'TROISIEME TRI et BILAN'!D905</f>
        <v>0</v>
      </c>
      <c r="IJ863" s="293">
        <f>'TROISIEME TRI et BILAN'!E905</f>
        <v>0</v>
      </c>
      <c r="IK863" s="702"/>
      <c r="IL863" s="702"/>
      <c r="IM863" s="702"/>
      <c r="IN863" s="702"/>
      <c r="IO863" s="702"/>
    </row>
    <row r="864" spans="241:249" ht="32.25" customHeight="1" thickBot="1" x14ac:dyDescent="0.3">
      <c r="IG864" s="1550">
        <f>'TROISIEME TRI et BILAN'!B906</f>
        <v>0</v>
      </c>
      <c r="IH864" s="293">
        <f>'TROISIEME TRI et BILAN'!C906</f>
        <v>0</v>
      </c>
      <c r="II864" s="1067">
        <f>'TROISIEME TRI et BILAN'!D906</f>
        <v>0</v>
      </c>
      <c r="IJ864" s="293">
        <f>'TROISIEME TRI et BILAN'!E906</f>
        <v>0</v>
      </c>
      <c r="IK864" s="928"/>
      <c r="IL864" s="928"/>
      <c r="IM864" s="928"/>
      <c r="IN864" s="928"/>
      <c r="IO864" s="928"/>
    </row>
    <row r="865" spans="241:249" ht="32.25" customHeight="1" thickBot="1" x14ac:dyDescent="0.3">
      <c r="IG865" s="1550">
        <f>'TROISIEME TRI et BILAN'!B907</f>
        <v>0</v>
      </c>
      <c r="IH865" s="293">
        <f>'TROISIEME TRI et BILAN'!C907</f>
        <v>0</v>
      </c>
      <c r="II865" s="1067">
        <f>'TROISIEME TRI et BILAN'!D907</f>
        <v>0</v>
      </c>
      <c r="IJ865" s="293">
        <f>'TROISIEME TRI et BILAN'!E907</f>
        <v>0</v>
      </c>
      <c r="IK865" s="928"/>
      <c r="IL865" s="928"/>
      <c r="IM865" s="928"/>
      <c r="IN865" s="928"/>
      <c r="IO865" s="928"/>
    </row>
    <row r="866" spans="241:249" ht="32.25" customHeight="1" thickBot="1" x14ac:dyDescent="0.3">
      <c r="IG866" s="1550">
        <f>'TROISIEME TRI et BILAN'!B908</f>
        <v>0</v>
      </c>
      <c r="IH866" s="293">
        <f>'TROISIEME TRI et BILAN'!C908</f>
        <v>0</v>
      </c>
      <c r="II866" s="1067">
        <f>'TROISIEME TRI et BILAN'!D908</f>
        <v>0</v>
      </c>
      <c r="IJ866" s="293">
        <f>'TROISIEME TRI et BILAN'!E908</f>
        <v>0</v>
      </c>
      <c r="IK866" s="928"/>
      <c r="IL866" s="928"/>
      <c r="IM866" s="928"/>
      <c r="IN866" s="928"/>
      <c r="IO866" s="928"/>
    </row>
    <row r="867" spans="241:249" ht="32.25" customHeight="1" thickBot="1" x14ac:dyDescent="0.3">
      <c r="IG867" s="1550">
        <f>'TROISIEME TRI et BILAN'!B909</f>
        <v>0</v>
      </c>
      <c r="IH867" s="293">
        <f>'TROISIEME TRI et BILAN'!C909</f>
        <v>0</v>
      </c>
      <c r="II867" s="1067">
        <f>'TROISIEME TRI et BILAN'!D909</f>
        <v>0</v>
      </c>
      <c r="IJ867" s="293">
        <f>'TROISIEME TRI et BILAN'!E909</f>
        <v>0</v>
      </c>
      <c r="IK867" s="928"/>
      <c r="IL867" s="928"/>
      <c r="IM867" s="928"/>
      <c r="IN867" s="928"/>
      <c r="IO867" s="928"/>
    </row>
    <row r="868" spans="241:249" ht="32.25" customHeight="1" thickBot="1" x14ac:dyDescent="0.3">
      <c r="IG868" s="1550">
        <f>'TROISIEME TRI et BILAN'!B910</f>
        <v>0</v>
      </c>
      <c r="IH868" s="293">
        <f>'TROISIEME TRI et BILAN'!C910</f>
        <v>0</v>
      </c>
      <c r="II868" s="1067">
        <f>'TROISIEME TRI et BILAN'!D910</f>
        <v>0</v>
      </c>
      <c r="IJ868" s="293">
        <f>'TROISIEME TRI et BILAN'!E910</f>
        <v>0</v>
      </c>
      <c r="IK868" s="928"/>
      <c r="IL868" s="928"/>
      <c r="IM868" s="928"/>
      <c r="IN868" s="928"/>
      <c r="IO868" s="928"/>
    </row>
    <row r="869" spans="241:249" ht="32.25" customHeight="1" thickBot="1" x14ac:dyDescent="0.3">
      <c r="IG869" s="1550">
        <f>'TROISIEME TRI et BILAN'!B911</f>
        <v>0</v>
      </c>
      <c r="IH869" s="293">
        <f>'TROISIEME TRI et BILAN'!C911</f>
        <v>0</v>
      </c>
      <c r="II869" s="1067">
        <f>'TROISIEME TRI et BILAN'!D911</f>
        <v>0</v>
      </c>
      <c r="IJ869" s="293">
        <f>'TROISIEME TRI et BILAN'!E911</f>
        <v>0</v>
      </c>
      <c r="IK869" s="928"/>
      <c r="IL869" s="928"/>
      <c r="IM869" s="928"/>
      <c r="IN869" s="928"/>
      <c r="IO869" s="928"/>
    </row>
    <row r="870" spans="241:249" ht="32.25" customHeight="1" thickBot="1" x14ac:dyDescent="0.3">
      <c r="IG870" s="1550">
        <f>'TROISIEME TRI et BILAN'!B912</f>
        <v>0</v>
      </c>
      <c r="IH870" s="293">
        <f>'TROISIEME TRI et BILAN'!C912</f>
        <v>0</v>
      </c>
      <c r="II870" s="1067">
        <f>'TROISIEME TRI et BILAN'!D912</f>
        <v>0</v>
      </c>
      <c r="IJ870" s="293">
        <f>'TROISIEME TRI et BILAN'!E912</f>
        <v>0</v>
      </c>
      <c r="IK870" s="928"/>
      <c r="IL870" s="928"/>
      <c r="IM870" s="928"/>
      <c r="IN870" s="928"/>
      <c r="IO870" s="928"/>
    </row>
    <row r="871" spans="241:249" ht="32.25" customHeight="1" thickBot="1" x14ac:dyDescent="0.3">
      <c r="IG871" s="1550">
        <f>'TROISIEME TRI et BILAN'!B913</f>
        <v>0</v>
      </c>
      <c r="IH871" s="293">
        <f>'TROISIEME TRI et BILAN'!C913</f>
        <v>0</v>
      </c>
      <c r="II871" s="1067">
        <f>'TROISIEME TRI et BILAN'!D913</f>
        <v>0</v>
      </c>
      <c r="IJ871" s="293">
        <f>'TROISIEME TRI et BILAN'!E913</f>
        <v>0</v>
      </c>
      <c r="IK871" s="928"/>
      <c r="IL871" s="928"/>
      <c r="IM871" s="928"/>
      <c r="IN871" s="928"/>
      <c r="IO871" s="928"/>
    </row>
    <row r="872" spans="241:249" ht="32.25" customHeight="1" thickBot="1" x14ac:dyDescent="0.3">
      <c r="IG872" s="1550">
        <f>'TROISIEME TRI et BILAN'!B914</f>
        <v>0</v>
      </c>
      <c r="IH872" s="293">
        <f>'TROISIEME TRI et BILAN'!C914</f>
        <v>0</v>
      </c>
      <c r="II872" s="1067">
        <f>'TROISIEME TRI et BILAN'!D914</f>
        <v>0</v>
      </c>
      <c r="IJ872" s="293">
        <f>'TROISIEME TRI et BILAN'!E914</f>
        <v>0</v>
      </c>
      <c r="IK872" s="928"/>
      <c r="IL872" s="928"/>
      <c r="IM872" s="928"/>
      <c r="IN872" s="928"/>
      <c r="IO872" s="928"/>
    </row>
    <row r="873" spans="241:249" ht="32.25" customHeight="1" thickBot="1" x14ac:dyDescent="0.3">
      <c r="IG873" s="1550">
        <f>'TROISIEME TRI et BILAN'!B915</f>
        <v>0</v>
      </c>
      <c r="IH873" s="293">
        <f>'TROISIEME TRI et BILAN'!C915</f>
        <v>0</v>
      </c>
      <c r="II873" s="1067">
        <f>'TROISIEME TRI et BILAN'!D915</f>
        <v>0</v>
      </c>
      <c r="IJ873" s="293">
        <f>'TROISIEME TRI et BILAN'!E915</f>
        <v>0</v>
      </c>
      <c r="IK873" s="928"/>
      <c r="IL873" s="928"/>
      <c r="IM873" s="928"/>
      <c r="IN873" s="928"/>
      <c r="IO873" s="928"/>
    </row>
    <row r="874" spans="241:249" ht="32.25" customHeight="1" thickBot="1" x14ac:dyDescent="0.3">
      <c r="IG874" s="1550">
        <f>'TROISIEME TRI et BILAN'!B916</f>
        <v>0</v>
      </c>
      <c r="IH874" s="293">
        <f>'TROISIEME TRI et BILAN'!C916</f>
        <v>0</v>
      </c>
      <c r="II874" s="1067">
        <f>'TROISIEME TRI et BILAN'!D916</f>
        <v>0</v>
      </c>
      <c r="IJ874" s="293">
        <f>'TROISIEME TRI et BILAN'!E916</f>
        <v>0</v>
      </c>
      <c r="IK874" s="928"/>
      <c r="IL874" s="928"/>
      <c r="IM874" s="928"/>
      <c r="IN874" s="928"/>
      <c r="IO874" s="928"/>
    </row>
    <row r="875" spans="241:249" ht="32.25" customHeight="1" thickBot="1" x14ac:dyDescent="0.3">
      <c r="IG875" s="1550">
        <f>'TROISIEME TRI et BILAN'!B917</f>
        <v>0</v>
      </c>
      <c r="IH875" s="293">
        <f>'TROISIEME TRI et BILAN'!C917</f>
        <v>0</v>
      </c>
      <c r="II875" s="1067">
        <f>'TROISIEME TRI et BILAN'!D917</f>
        <v>0</v>
      </c>
      <c r="IJ875" s="293">
        <f>'TROISIEME TRI et BILAN'!E917</f>
        <v>0</v>
      </c>
      <c r="IK875" s="928"/>
      <c r="IL875" s="928"/>
      <c r="IM875" s="928"/>
      <c r="IN875" s="928"/>
      <c r="IO875" s="928"/>
    </row>
    <row r="876" spans="241:249" ht="32.25" customHeight="1" thickBot="1" x14ac:dyDescent="0.3">
      <c r="IG876" s="1550">
        <f>'TROISIEME TRI et BILAN'!B918</f>
        <v>0</v>
      </c>
      <c r="IH876" s="293">
        <f>'TROISIEME TRI et BILAN'!C918</f>
        <v>0</v>
      </c>
      <c r="II876" s="1067">
        <f>'TROISIEME TRI et BILAN'!D918</f>
        <v>0</v>
      </c>
      <c r="IJ876" s="293">
        <f>'TROISIEME TRI et BILAN'!E918</f>
        <v>0</v>
      </c>
      <c r="IK876" s="928"/>
      <c r="IL876" s="928"/>
      <c r="IM876" s="928"/>
      <c r="IN876" s="928"/>
      <c r="IO876" s="928"/>
    </row>
    <row r="877" spans="241:249" ht="32.25" customHeight="1" thickBot="1" x14ac:dyDescent="0.3">
      <c r="IG877" s="1550">
        <f>'TROISIEME TRI et BILAN'!B919</f>
        <v>0</v>
      </c>
      <c r="IH877" s="293">
        <f>'TROISIEME TRI et BILAN'!C919</f>
        <v>0</v>
      </c>
      <c r="II877" s="1067">
        <f>'TROISIEME TRI et BILAN'!D919</f>
        <v>0</v>
      </c>
      <c r="IJ877" s="293">
        <f>'TROISIEME TRI et BILAN'!E919</f>
        <v>0</v>
      </c>
      <c r="IK877" s="928"/>
      <c r="IL877" s="928"/>
      <c r="IM877" s="928"/>
      <c r="IN877" s="928"/>
      <c r="IO877" s="928"/>
    </row>
    <row r="878" spans="241:249" ht="32.25" customHeight="1" thickBot="1" x14ac:dyDescent="0.3">
      <c r="IG878" s="1550">
        <f>'TROISIEME TRI et BILAN'!B920</f>
        <v>0</v>
      </c>
      <c r="IH878" s="293">
        <f>'TROISIEME TRI et BILAN'!C920</f>
        <v>0</v>
      </c>
      <c r="II878" s="1067">
        <f>'TROISIEME TRI et BILAN'!D920</f>
        <v>0</v>
      </c>
      <c r="IJ878" s="293">
        <f>'TROISIEME TRI et BILAN'!E920</f>
        <v>0</v>
      </c>
      <c r="IK878" s="928"/>
      <c r="IL878" s="928"/>
      <c r="IM878" s="928"/>
      <c r="IN878" s="928"/>
      <c r="IO878" s="928"/>
    </row>
    <row r="879" spans="241:249" ht="32.25" customHeight="1" thickBot="1" x14ac:dyDescent="0.3">
      <c r="IG879" s="1550">
        <f>'TROISIEME TRI et BILAN'!B921</f>
        <v>0</v>
      </c>
      <c r="IH879" s="293">
        <f>'TROISIEME TRI et BILAN'!C921</f>
        <v>0</v>
      </c>
      <c r="II879" s="1067">
        <f>'TROISIEME TRI et BILAN'!D921</f>
        <v>0</v>
      </c>
      <c r="IJ879" s="293">
        <f>'TROISIEME TRI et BILAN'!E921</f>
        <v>0</v>
      </c>
      <c r="IK879" s="928"/>
      <c r="IL879" s="928"/>
      <c r="IM879" s="928"/>
      <c r="IN879" s="928"/>
      <c r="IO879" s="928"/>
    </row>
    <row r="880" spans="241:249" ht="32.25" customHeight="1" thickBot="1" x14ac:dyDescent="0.3">
      <c r="IG880" s="1550">
        <f>'TROISIEME TRI et BILAN'!B922</f>
        <v>0</v>
      </c>
      <c r="IH880" s="293">
        <f>'TROISIEME TRI et BILAN'!C922</f>
        <v>0</v>
      </c>
      <c r="II880" s="1067">
        <f>'TROISIEME TRI et BILAN'!D922</f>
        <v>0</v>
      </c>
      <c r="IJ880" s="293">
        <f>'TROISIEME TRI et BILAN'!E922</f>
        <v>0</v>
      </c>
      <c r="IK880" s="928"/>
      <c r="IL880" s="928"/>
      <c r="IM880" s="928"/>
      <c r="IN880" s="928"/>
      <c r="IO880" s="928"/>
    </row>
    <row r="881" spans="241:249" ht="32.25" customHeight="1" thickBot="1" x14ac:dyDescent="0.3">
      <c r="IG881" s="1550">
        <f>'TROISIEME TRI et BILAN'!B923</f>
        <v>0</v>
      </c>
      <c r="IH881" s="293">
        <f>'TROISIEME TRI et BILAN'!C923</f>
        <v>0</v>
      </c>
      <c r="II881" s="1067">
        <f>'TROISIEME TRI et BILAN'!D923</f>
        <v>0</v>
      </c>
      <c r="IJ881" s="293">
        <f>'TROISIEME TRI et BILAN'!E923</f>
        <v>0</v>
      </c>
      <c r="IK881" s="928"/>
      <c r="IL881" s="928"/>
      <c r="IM881" s="928"/>
      <c r="IN881" s="928"/>
      <c r="IO881" s="928"/>
    </row>
    <row r="882" spans="241:249" ht="32.25" customHeight="1" thickBot="1" x14ac:dyDescent="0.3">
      <c r="IG882" s="1550">
        <f>'TROISIEME TRI et BILAN'!B924</f>
        <v>0</v>
      </c>
      <c r="IH882" s="293">
        <f>'TROISIEME TRI et BILAN'!C924</f>
        <v>0</v>
      </c>
      <c r="II882" s="1067">
        <f>'TROISIEME TRI et BILAN'!D924</f>
        <v>0</v>
      </c>
      <c r="IJ882" s="293">
        <f>'TROISIEME TRI et BILAN'!E924</f>
        <v>0</v>
      </c>
      <c r="IK882" s="928"/>
      <c r="IL882" s="928"/>
      <c r="IM882" s="928"/>
      <c r="IN882" s="928"/>
      <c r="IO882" s="928"/>
    </row>
    <row r="883" spans="241:249" ht="32.25" customHeight="1" thickBot="1" x14ac:dyDescent="0.3">
      <c r="IG883" s="1550">
        <f>'TROISIEME TRI et BILAN'!B925</f>
        <v>0</v>
      </c>
      <c r="IH883" s="293">
        <f>'TROISIEME TRI et BILAN'!C925</f>
        <v>0</v>
      </c>
      <c r="II883" s="1067">
        <f>'TROISIEME TRI et BILAN'!D925</f>
        <v>0</v>
      </c>
      <c r="IJ883" s="293">
        <f>'TROISIEME TRI et BILAN'!E925</f>
        <v>0</v>
      </c>
      <c r="IK883" s="928"/>
      <c r="IL883" s="928"/>
      <c r="IM883" s="928"/>
      <c r="IN883" s="928"/>
      <c r="IO883" s="928"/>
    </row>
    <row r="884" spans="241:249" ht="21.75" thickBot="1" x14ac:dyDescent="0.4">
      <c r="IG884" s="979" t="str">
        <f>'TROISIEME TRI et BILAN'!B926</f>
        <v>N°</v>
      </c>
      <c r="IH884" s="979" t="str">
        <f>'TROISIEME TRI et BILAN'!C926</f>
        <v>Clubs - associations - Coopératives - Sport</v>
      </c>
      <c r="II884" s="979" t="str">
        <f>'TROISIEME TRI et BILAN'!D926</f>
        <v>Dates</v>
      </c>
      <c r="IJ884" s="979" t="str">
        <f>'TROISIEME TRI et BILAN'!E926</f>
        <v>Activités  menées</v>
      </c>
      <c r="IK884" s="702"/>
      <c r="IL884" s="702"/>
      <c r="IM884" s="702"/>
      <c r="IN884" s="702"/>
      <c r="IO884" s="702"/>
    </row>
    <row r="885" spans="241:249" ht="32.25" customHeight="1" thickBot="1" x14ac:dyDescent="0.4">
      <c r="IG885" s="1550">
        <f>'TROISIEME TRI et BILAN'!B927</f>
        <v>0</v>
      </c>
      <c r="IH885" s="293">
        <f>'TROISIEME TRI et BILAN'!C927</f>
        <v>0</v>
      </c>
      <c r="II885" s="1067">
        <f>'TROISIEME TRI et BILAN'!D927</f>
        <v>0</v>
      </c>
      <c r="IJ885" s="293">
        <f>'TROISIEME TRI et BILAN'!E927</f>
        <v>0</v>
      </c>
      <c r="IK885" s="702"/>
      <c r="IL885" s="702"/>
      <c r="IM885" s="702"/>
      <c r="IN885" s="702"/>
      <c r="IO885" s="702"/>
    </row>
    <row r="886" spans="241:249" ht="32.25" customHeight="1" thickBot="1" x14ac:dyDescent="0.3">
      <c r="IG886" s="1550">
        <f>'TROISIEME TRI et BILAN'!B928</f>
        <v>0</v>
      </c>
      <c r="IH886" s="293">
        <f>'TROISIEME TRI et BILAN'!C928</f>
        <v>0</v>
      </c>
      <c r="II886" s="1067">
        <f>'TROISIEME TRI et BILAN'!D928</f>
        <v>0</v>
      </c>
      <c r="IJ886" s="293">
        <f>'TROISIEME TRI et BILAN'!E928</f>
        <v>0</v>
      </c>
      <c r="IK886" s="928"/>
      <c r="IL886" s="928"/>
      <c r="IM886" s="928"/>
      <c r="IN886" s="928"/>
      <c r="IO886" s="928"/>
    </row>
    <row r="887" spans="241:249" ht="32.25" customHeight="1" thickBot="1" x14ac:dyDescent="0.3">
      <c r="IG887" s="1550">
        <f>'TROISIEME TRI et BILAN'!B929</f>
        <v>0</v>
      </c>
      <c r="IH887" s="293">
        <f>'TROISIEME TRI et BILAN'!C929</f>
        <v>0</v>
      </c>
      <c r="II887" s="1067">
        <f>'TROISIEME TRI et BILAN'!D929</f>
        <v>0</v>
      </c>
      <c r="IJ887" s="293">
        <f>'TROISIEME TRI et BILAN'!E929</f>
        <v>0</v>
      </c>
      <c r="IK887" s="928"/>
      <c r="IL887" s="928"/>
      <c r="IM887" s="928"/>
      <c r="IN887" s="928"/>
      <c r="IO887" s="928"/>
    </row>
    <row r="888" spans="241:249" ht="32.25" customHeight="1" thickBot="1" x14ac:dyDescent="0.3">
      <c r="IG888" s="1550">
        <f>'TROISIEME TRI et BILAN'!B930</f>
        <v>0</v>
      </c>
      <c r="IH888" s="293">
        <f>'TROISIEME TRI et BILAN'!C930</f>
        <v>0</v>
      </c>
      <c r="II888" s="1067">
        <f>'TROISIEME TRI et BILAN'!D930</f>
        <v>0</v>
      </c>
      <c r="IJ888" s="293">
        <f>'TROISIEME TRI et BILAN'!E930</f>
        <v>0</v>
      </c>
      <c r="IK888" s="928"/>
      <c r="IL888" s="928"/>
      <c r="IM888" s="928"/>
      <c r="IN888" s="928"/>
      <c r="IO888" s="928"/>
    </row>
    <row r="889" spans="241:249" ht="32.25" customHeight="1" thickBot="1" x14ac:dyDescent="0.3">
      <c r="IG889" s="1550">
        <f>'TROISIEME TRI et BILAN'!B931</f>
        <v>0</v>
      </c>
      <c r="IH889" s="293">
        <f>'TROISIEME TRI et BILAN'!C931</f>
        <v>0</v>
      </c>
      <c r="II889" s="1067">
        <f>'TROISIEME TRI et BILAN'!D931</f>
        <v>0</v>
      </c>
      <c r="IJ889" s="293">
        <f>'TROISIEME TRI et BILAN'!E931</f>
        <v>0</v>
      </c>
      <c r="IK889" s="928"/>
      <c r="IL889" s="928"/>
      <c r="IM889" s="928"/>
      <c r="IN889" s="928"/>
      <c r="IO889" s="928"/>
    </row>
    <row r="890" spans="241:249" ht="32.25" customHeight="1" thickBot="1" x14ac:dyDescent="0.3">
      <c r="IG890" s="1550">
        <f>'TROISIEME TRI et BILAN'!B932</f>
        <v>0</v>
      </c>
      <c r="IH890" s="293">
        <f>'TROISIEME TRI et BILAN'!C932</f>
        <v>0</v>
      </c>
      <c r="II890" s="1067">
        <f>'TROISIEME TRI et BILAN'!D932</f>
        <v>0</v>
      </c>
      <c r="IJ890" s="293">
        <f>'TROISIEME TRI et BILAN'!E932</f>
        <v>0</v>
      </c>
      <c r="IK890" s="928"/>
      <c r="IL890" s="928"/>
      <c r="IM890" s="928"/>
      <c r="IN890" s="928"/>
      <c r="IO890" s="928"/>
    </row>
    <row r="891" spans="241:249" ht="32.25" customHeight="1" thickBot="1" x14ac:dyDescent="0.3">
      <c r="IG891" s="1550">
        <f>'TROISIEME TRI et BILAN'!B933</f>
        <v>0</v>
      </c>
      <c r="IH891" s="293">
        <f>'TROISIEME TRI et BILAN'!C933</f>
        <v>0</v>
      </c>
      <c r="II891" s="1067">
        <f>'TROISIEME TRI et BILAN'!D933</f>
        <v>0</v>
      </c>
      <c r="IJ891" s="293">
        <f>'TROISIEME TRI et BILAN'!E933</f>
        <v>0</v>
      </c>
      <c r="IK891" s="928"/>
      <c r="IL891" s="928"/>
      <c r="IM891" s="928"/>
      <c r="IN891" s="928"/>
      <c r="IO891" s="928"/>
    </row>
    <row r="892" spans="241:249" ht="32.25" customHeight="1" thickBot="1" x14ac:dyDescent="0.3">
      <c r="IG892" s="1550">
        <f>'TROISIEME TRI et BILAN'!B934</f>
        <v>0</v>
      </c>
      <c r="IH892" s="293">
        <f>'TROISIEME TRI et BILAN'!C934</f>
        <v>0</v>
      </c>
      <c r="II892" s="1067">
        <f>'TROISIEME TRI et BILAN'!D934</f>
        <v>0</v>
      </c>
      <c r="IJ892" s="293">
        <f>'TROISIEME TRI et BILAN'!E934</f>
        <v>0</v>
      </c>
      <c r="IK892" s="928"/>
      <c r="IL892" s="928"/>
      <c r="IM892" s="928"/>
      <c r="IN892" s="928"/>
      <c r="IO892" s="928"/>
    </row>
    <row r="893" spans="241:249" ht="32.25" customHeight="1" thickBot="1" x14ac:dyDescent="0.3">
      <c r="IG893" s="1550">
        <f>'TROISIEME TRI et BILAN'!B935</f>
        <v>0</v>
      </c>
      <c r="IH893" s="293">
        <f>'TROISIEME TRI et BILAN'!C935</f>
        <v>0</v>
      </c>
      <c r="II893" s="1067">
        <f>'TROISIEME TRI et BILAN'!D935</f>
        <v>0</v>
      </c>
      <c r="IJ893" s="293">
        <f>'TROISIEME TRI et BILAN'!E935</f>
        <v>0</v>
      </c>
      <c r="IK893" s="928"/>
      <c r="IL893" s="928"/>
      <c r="IM893" s="928"/>
      <c r="IN893" s="928"/>
      <c r="IO893" s="928"/>
    </row>
    <row r="894" spans="241:249" ht="32.25" customHeight="1" thickBot="1" x14ac:dyDescent="0.3">
      <c r="IG894" s="1550">
        <f>'TROISIEME TRI et BILAN'!B936</f>
        <v>0</v>
      </c>
      <c r="IH894" s="293">
        <f>'TROISIEME TRI et BILAN'!C936</f>
        <v>0</v>
      </c>
      <c r="II894" s="1067">
        <f>'TROISIEME TRI et BILAN'!D936</f>
        <v>0</v>
      </c>
      <c r="IJ894" s="293">
        <f>'TROISIEME TRI et BILAN'!E936</f>
        <v>0</v>
      </c>
      <c r="IK894" s="928"/>
      <c r="IL894" s="928"/>
      <c r="IM894" s="928"/>
      <c r="IN894" s="928"/>
      <c r="IO894" s="928"/>
    </row>
    <row r="895" spans="241:249" ht="32.25" customHeight="1" thickBot="1" x14ac:dyDescent="0.3">
      <c r="IG895" s="1550">
        <f>'TROISIEME TRI et BILAN'!B937</f>
        <v>0</v>
      </c>
      <c r="IH895" s="293">
        <f>'TROISIEME TRI et BILAN'!C937</f>
        <v>0</v>
      </c>
      <c r="II895" s="1067">
        <f>'TROISIEME TRI et BILAN'!D937</f>
        <v>0</v>
      </c>
      <c r="IJ895" s="293">
        <f>'TROISIEME TRI et BILAN'!E937</f>
        <v>0</v>
      </c>
      <c r="IK895" s="928"/>
      <c r="IL895" s="928"/>
      <c r="IM895" s="928"/>
      <c r="IN895" s="928"/>
      <c r="IO895" s="928"/>
    </row>
    <row r="896" spans="241:249" ht="32.25" customHeight="1" thickBot="1" x14ac:dyDescent="0.3">
      <c r="IG896" s="1550">
        <f>'TROISIEME TRI et BILAN'!B938</f>
        <v>0</v>
      </c>
      <c r="IH896" s="293">
        <f>'TROISIEME TRI et BILAN'!C938</f>
        <v>0</v>
      </c>
      <c r="II896" s="1067">
        <f>'TROISIEME TRI et BILAN'!D938</f>
        <v>0</v>
      </c>
      <c r="IJ896" s="293">
        <f>'TROISIEME TRI et BILAN'!E938</f>
        <v>0</v>
      </c>
      <c r="IK896" s="928"/>
      <c r="IL896" s="928"/>
      <c r="IM896" s="928"/>
      <c r="IN896" s="928"/>
      <c r="IO896" s="928"/>
    </row>
    <row r="897" spans="241:249" ht="32.25" customHeight="1" thickBot="1" x14ac:dyDescent="0.3">
      <c r="IG897" s="1550">
        <f>'TROISIEME TRI et BILAN'!B939</f>
        <v>0</v>
      </c>
      <c r="IH897" s="293">
        <f>'TROISIEME TRI et BILAN'!C939</f>
        <v>0</v>
      </c>
      <c r="II897" s="1067">
        <f>'TROISIEME TRI et BILAN'!D939</f>
        <v>0</v>
      </c>
      <c r="IJ897" s="293">
        <f>'TROISIEME TRI et BILAN'!E939</f>
        <v>0</v>
      </c>
      <c r="IK897" s="928"/>
      <c r="IL897" s="928"/>
      <c r="IM897" s="928"/>
      <c r="IN897" s="928"/>
      <c r="IO897" s="928"/>
    </row>
    <row r="898" spans="241:249" ht="32.25" customHeight="1" thickBot="1" x14ac:dyDescent="0.3">
      <c r="IG898" s="1550">
        <f>'TROISIEME TRI et BILAN'!B940</f>
        <v>0</v>
      </c>
      <c r="IH898" s="293">
        <f>'TROISIEME TRI et BILAN'!C940</f>
        <v>0</v>
      </c>
      <c r="II898" s="1067">
        <f>'TROISIEME TRI et BILAN'!D940</f>
        <v>0</v>
      </c>
      <c r="IJ898" s="293">
        <f>'TROISIEME TRI et BILAN'!E940</f>
        <v>0</v>
      </c>
      <c r="IK898" s="928"/>
      <c r="IL898" s="928"/>
      <c r="IM898" s="928"/>
      <c r="IN898" s="928"/>
      <c r="IO898" s="928"/>
    </row>
    <row r="899" spans="241:249" ht="32.25" customHeight="1" thickBot="1" x14ac:dyDescent="0.3">
      <c r="IG899" s="1550">
        <f>'TROISIEME TRI et BILAN'!B941</f>
        <v>0</v>
      </c>
      <c r="IH899" s="293">
        <f>'TROISIEME TRI et BILAN'!C941</f>
        <v>0</v>
      </c>
      <c r="II899" s="1067">
        <f>'TROISIEME TRI et BILAN'!D941</f>
        <v>0</v>
      </c>
      <c r="IJ899" s="293">
        <f>'TROISIEME TRI et BILAN'!E941</f>
        <v>0</v>
      </c>
      <c r="IK899" s="928"/>
      <c r="IL899" s="928"/>
      <c r="IM899" s="928"/>
      <c r="IN899" s="928"/>
      <c r="IO899" s="928"/>
    </row>
    <row r="900" spans="241:249" ht="32.25" customHeight="1" thickBot="1" x14ac:dyDescent="0.3">
      <c r="IG900" s="1550">
        <f>'TROISIEME TRI et BILAN'!B942</f>
        <v>0</v>
      </c>
      <c r="IH900" s="293">
        <f>'TROISIEME TRI et BILAN'!C942</f>
        <v>0</v>
      </c>
      <c r="II900" s="1067">
        <f>'TROISIEME TRI et BILAN'!D942</f>
        <v>0</v>
      </c>
      <c r="IJ900" s="293">
        <f>'TROISIEME TRI et BILAN'!E942</f>
        <v>0</v>
      </c>
      <c r="IK900" s="928"/>
      <c r="IL900" s="928"/>
      <c r="IM900" s="928"/>
      <c r="IN900" s="928"/>
      <c r="IO900" s="928"/>
    </row>
    <row r="901" spans="241:249" ht="32.25" customHeight="1" thickBot="1" x14ac:dyDescent="0.3">
      <c r="IG901" s="1550">
        <f>'TROISIEME TRI et BILAN'!B943</f>
        <v>0</v>
      </c>
      <c r="IH901" s="293">
        <f>'TROISIEME TRI et BILAN'!C943</f>
        <v>0</v>
      </c>
      <c r="II901" s="1067">
        <f>'TROISIEME TRI et BILAN'!D943</f>
        <v>0</v>
      </c>
      <c r="IJ901" s="293">
        <f>'TROISIEME TRI et BILAN'!E943</f>
        <v>0</v>
      </c>
      <c r="IK901" s="928"/>
      <c r="IL901" s="928"/>
      <c r="IM901" s="928"/>
      <c r="IN901" s="928"/>
      <c r="IO901" s="928"/>
    </row>
    <row r="902" spans="241:249" ht="32.25" customHeight="1" thickBot="1" x14ac:dyDescent="0.3">
      <c r="IG902" s="1550">
        <f>'TROISIEME TRI et BILAN'!B944</f>
        <v>0</v>
      </c>
      <c r="IH902" s="293">
        <f>'TROISIEME TRI et BILAN'!C944</f>
        <v>0</v>
      </c>
      <c r="II902" s="1067">
        <f>'TROISIEME TRI et BILAN'!D944</f>
        <v>0</v>
      </c>
      <c r="IJ902" s="293">
        <f>'TROISIEME TRI et BILAN'!E944</f>
        <v>0</v>
      </c>
      <c r="IK902" s="928"/>
      <c r="IL902" s="928"/>
      <c r="IM902" s="928"/>
      <c r="IN902" s="928"/>
      <c r="IO902" s="928"/>
    </row>
    <row r="903" spans="241:249" ht="32.25" customHeight="1" thickBot="1" x14ac:dyDescent="0.3">
      <c r="IG903" s="1550">
        <f>'TROISIEME TRI et BILAN'!B945</f>
        <v>0</v>
      </c>
      <c r="IH903" s="293">
        <f>'TROISIEME TRI et BILAN'!C945</f>
        <v>0</v>
      </c>
      <c r="II903" s="1067">
        <f>'TROISIEME TRI et BILAN'!D945</f>
        <v>0</v>
      </c>
      <c r="IJ903" s="293">
        <f>'TROISIEME TRI et BILAN'!E945</f>
        <v>0</v>
      </c>
      <c r="IK903" s="928"/>
      <c r="IL903" s="928"/>
      <c r="IM903" s="928"/>
      <c r="IN903" s="928"/>
      <c r="IO903" s="928"/>
    </row>
    <row r="904" spans="241:249" ht="32.25" customHeight="1" thickBot="1" x14ac:dyDescent="0.3">
      <c r="IG904" s="1550">
        <f>'TROISIEME TRI et BILAN'!B946</f>
        <v>0</v>
      </c>
      <c r="IH904" s="293">
        <f>'TROISIEME TRI et BILAN'!C946</f>
        <v>0</v>
      </c>
      <c r="II904" s="1067">
        <f>'TROISIEME TRI et BILAN'!D946</f>
        <v>0</v>
      </c>
      <c r="IJ904" s="293">
        <f>'TROISIEME TRI et BILAN'!E946</f>
        <v>0</v>
      </c>
      <c r="IK904" s="928"/>
      <c r="IL904" s="928"/>
      <c r="IM904" s="928"/>
      <c r="IN904" s="928"/>
      <c r="IO904" s="928"/>
    </row>
    <row r="905" spans="241:249" ht="32.25" customHeight="1" thickBot="1" x14ac:dyDescent="0.3">
      <c r="IG905" s="1550">
        <f>'TROISIEME TRI et BILAN'!B947</f>
        <v>0</v>
      </c>
      <c r="IH905" s="293">
        <f>'TROISIEME TRI et BILAN'!C947</f>
        <v>0</v>
      </c>
      <c r="II905" s="1067">
        <f>'TROISIEME TRI et BILAN'!D947</f>
        <v>0</v>
      </c>
      <c r="IJ905" s="293">
        <f>'TROISIEME TRI et BILAN'!E947</f>
        <v>0</v>
      </c>
      <c r="IK905" s="928"/>
      <c r="IL905" s="928"/>
      <c r="IM905" s="928"/>
      <c r="IN905" s="928"/>
      <c r="IO905" s="928"/>
    </row>
    <row r="906" spans="241:249" ht="21.75" thickBot="1" x14ac:dyDescent="0.4">
      <c r="IG906" s="291" t="s">
        <v>1</v>
      </c>
      <c r="IH906" s="291" t="s">
        <v>777</v>
      </c>
      <c r="II906" s="291" t="s">
        <v>268</v>
      </c>
      <c r="IJ906" s="291" t="s">
        <v>273</v>
      </c>
      <c r="IK906" s="702"/>
      <c r="IL906" s="702"/>
      <c r="IM906" s="702"/>
      <c r="IN906" s="702"/>
      <c r="IO906" s="702"/>
    </row>
    <row r="907" spans="241:249" ht="32.25" customHeight="1" thickBot="1" x14ac:dyDescent="0.4">
      <c r="IG907" s="1550">
        <f>'TROISIEME TRI et BILAN'!B949</f>
        <v>0</v>
      </c>
      <c r="IH907" s="293">
        <f>'TROISIEME TRI et BILAN'!C949</f>
        <v>0</v>
      </c>
      <c r="II907" s="1067">
        <f>'TROISIEME TRI et BILAN'!D949</f>
        <v>0</v>
      </c>
      <c r="IJ907" s="293">
        <f>'TROISIEME TRI et BILAN'!E949</f>
        <v>0</v>
      </c>
      <c r="IK907" s="702"/>
      <c r="IL907" s="702"/>
      <c r="IM907" s="702"/>
      <c r="IN907" s="702"/>
      <c r="IO907" s="702"/>
    </row>
    <row r="908" spans="241:249" ht="32.25" customHeight="1" thickBot="1" x14ac:dyDescent="0.3">
      <c r="IG908" s="1550">
        <f>'TROISIEME TRI et BILAN'!B950</f>
        <v>0</v>
      </c>
      <c r="IH908" s="293">
        <f>'TROISIEME TRI et BILAN'!C950</f>
        <v>0</v>
      </c>
      <c r="II908" s="1067">
        <f>'TROISIEME TRI et BILAN'!D950</f>
        <v>0</v>
      </c>
      <c r="IJ908" s="293">
        <f>'TROISIEME TRI et BILAN'!E950</f>
        <v>0</v>
      </c>
      <c r="IK908" s="928"/>
      <c r="IL908" s="928"/>
      <c r="IM908" s="928"/>
      <c r="IN908" s="928"/>
      <c r="IO908" s="928"/>
    </row>
    <row r="909" spans="241:249" ht="32.25" customHeight="1" thickBot="1" x14ac:dyDescent="0.3">
      <c r="IG909" s="1550">
        <f>'TROISIEME TRI et BILAN'!B951</f>
        <v>0</v>
      </c>
      <c r="IH909" s="293">
        <f>'TROISIEME TRI et BILAN'!C951</f>
        <v>0</v>
      </c>
      <c r="II909" s="1067">
        <f>'TROISIEME TRI et BILAN'!D951</f>
        <v>0</v>
      </c>
      <c r="IJ909" s="293">
        <f>'TROISIEME TRI et BILAN'!E951</f>
        <v>0</v>
      </c>
      <c r="IK909" s="928"/>
      <c r="IL909" s="928"/>
      <c r="IM909" s="928"/>
      <c r="IN909" s="928"/>
      <c r="IO909" s="928"/>
    </row>
    <row r="910" spans="241:249" ht="32.25" customHeight="1" thickBot="1" x14ac:dyDescent="0.3">
      <c r="IG910" s="1550">
        <f>'TROISIEME TRI et BILAN'!B952</f>
        <v>0</v>
      </c>
      <c r="IH910" s="293">
        <f>'TROISIEME TRI et BILAN'!C952</f>
        <v>0</v>
      </c>
      <c r="II910" s="1067">
        <f>'TROISIEME TRI et BILAN'!D952</f>
        <v>0</v>
      </c>
      <c r="IJ910" s="293">
        <f>'TROISIEME TRI et BILAN'!E952</f>
        <v>0</v>
      </c>
      <c r="IK910" s="928"/>
      <c r="IL910" s="928"/>
      <c r="IM910" s="928"/>
      <c r="IN910" s="928"/>
      <c r="IO910" s="928"/>
    </row>
    <row r="911" spans="241:249" ht="32.25" customHeight="1" thickBot="1" x14ac:dyDescent="0.3">
      <c r="IG911" s="1550">
        <f>'TROISIEME TRI et BILAN'!B953</f>
        <v>0</v>
      </c>
      <c r="IH911" s="293">
        <f>'TROISIEME TRI et BILAN'!C953</f>
        <v>0</v>
      </c>
      <c r="II911" s="1067">
        <f>'TROISIEME TRI et BILAN'!D953</f>
        <v>0</v>
      </c>
      <c r="IJ911" s="293">
        <f>'TROISIEME TRI et BILAN'!E953</f>
        <v>0</v>
      </c>
      <c r="IK911" s="928"/>
      <c r="IL911" s="928"/>
      <c r="IM911" s="928"/>
      <c r="IN911" s="928"/>
      <c r="IO911" s="928"/>
    </row>
    <row r="912" spans="241:249" ht="32.25" customHeight="1" thickBot="1" x14ac:dyDescent="0.3">
      <c r="IG912" s="1550">
        <f>'TROISIEME TRI et BILAN'!B954</f>
        <v>0</v>
      </c>
      <c r="IH912" s="293">
        <f>'TROISIEME TRI et BILAN'!C954</f>
        <v>0</v>
      </c>
      <c r="II912" s="1067">
        <f>'TROISIEME TRI et BILAN'!D954</f>
        <v>0</v>
      </c>
      <c r="IJ912" s="293">
        <f>'TROISIEME TRI et BILAN'!E954</f>
        <v>0</v>
      </c>
      <c r="IK912" s="928"/>
      <c r="IL912" s="928"/>
      <c r="IM912" s="928"/>
      <c r="IN912" s="928"/>
      <c r="IO912" s="928"/>
    </row>
    <row r="913" spans="241:249" ht="32.25" customHeight="1" thickBot="1" x14ac:dyDescent="0.3">
      <c r="IG913" s="1550">
        <f>'TROISIEME TRI et BILAN'!B955</f>
        <v>0</v>
      </c>
      <c r="IH913" s="293">
        <f>'TROISIEME TRI et BILAN'!C955</f>
        <v>0</v>
      </c>
      <c r="II913" s="1067">
        <f>'TROISIEME TRI et BILAN'!D955</f>
        <v>0</v>
      </c>
      <c r="IJ913" s="293">
        <f>'TROISIEME TRI et BILAN'!E955</f>
        <v>0</v>
      </c>
      <c r="IK913" s="928"/>
      <c r="IL913" s="928"/>
      <c r="IM913" s="928"/>
      <c r="IN913" s="928"/>
      <c r="IO913" s="928"/>
    </row>
    <row r="914" spans="241:249" ht="32.25" customHeight="1" thickBot="1" x14ac:dyDescent="0.3">
      <c r="IG914" s="1550">
        <f>'TROISIEME TRI et BILAN'!B956</f>
        <v>0</v>
      </c>
      <c r="IH914" s="293">
        <f>'TROISIEME TRI et BILAN'!C956</f>
        <v>0</v>
      </c>
      <c r="II914" s="1067">
        <f>'TROISIEME TRI et BILAN'!D956</f>
        <v>0</v>
      </c>
      <c r="IJ914" s="293">
        <f>'TROISIEME TRI et BILAN'!E956</f>
        <v>0</v>
      </c>
      <c r="IK914" s="928"/>
      <c r="IL914" s="928"/>
      <c r="IM914" s="928"/>
      <c r="IN914" s="928"/>
      <c r="IO914" s="928"/>
    </row>
    <row r="915" spans="241:249" ht="32.25" customHeight="1" thickBot="1" x14ac:dyDescent="0.3">
      <c r="IG915" s="1550">
        <f>'TROISIEME TRI et BILAN'!B957</f>
        <v>0</v>
      </c>
      <c r="IH915" s="342">
        <f>'TROISIEME TRI et BILAN'!C957</f>
        <v>0</v>
      </c>
      <c r="II915" s="1785">
        <f>'TROISIEME TRI et BILAN'!D957</f>
        <v>0</v>
      </c>
      <c r="IJ915" s="342">
        <f>'TROISIEME TRI et BILAN'!E957</f>
        <v>0</v>
      </c>
      <c r="IK915" s="928"/>
      <c r="IL915" s="928"/>
      <c r="IM915" s="928"/>
      <c r="IN915" s="928"/>
      <c r="IO915" s="928"/>
    </row>
    <row r="916" spans="241:249" ht="32.25" customHeight="1" thickBot="1" x14ac:dyDescent="0.3">
      <c r="IG916" s="1787"/>
      <c r="IH916" s="1792" t="s">
        <v>91</v>
      </c>
      <c r="II916" s="1783"/>
      <c r="IJ916" s="1782"/>
      <c r="IK916" s="928"/>
      <c r="IL916" s="928"/>
      <c r="IM916" s="928"/>
      <c r="IN916" s="928"/>
      <c r="IO916" s="928"/>
    </row>
    <row r="917" spans="241:249" ht="32.25" customHeight="1" x14ac:dyDescent="0.25">
      <c r="IG917" s="1787"/>
      <c r="IH917" s="2042">
        <f>'TROISIEME TRI et BILAN'!C963</f>
        <v>0</v>
      </c>
      <c r="II917" s="2043"/>
      <c r="IJ917" s="2044"/>
      <c r="IK917" s="928"/>
      <c r="IL917" s="928"/>
      <c r="IM917" s="928"/>
      <c r="IN917" s="928"/>
      <c r="IO917" s="928"/>
    </row>
    <row r="918" spans="241:249" ht="32.25" customHeight="1" x14ac:dyDescent="0.25">
      <c r="IG918" s="1787"/>
      <c r="IH918" s="2045"/>
      <c r="II918" s="2046"/>
      <c r="IJ918" s="2047"/>
      <c r="IK918" s="928"/>
      <c r="IL918" s="928"/>
      <c r="IM918" s="928"/>
      <c r="IN918" s="928"/>
      <c r="IO918" s="928"/>
    </row>
    <row r="919" spans="241:249" ht="32.25" customHeight="1" thickBot="1" x14ac:dyDescent="0.3">
      <c r="IG919" s="1787"/>
      <c r="IH919" s="2048"/>
      <c r="II919" s="2049"/>
      <c r="IJ919" s="2050"/>
      <c r="IK919" s="928"/>
      <c r="IL919" s="928"/>
      <c r="IM919" s="928"/>
      <c r="IN919" s="928"/>
      <c r="IO919" s="928"/>
    </row>
    <row r="920" spans="241:249" ht="32.25" customHeight="1" x14ac:dyDescent="0.25">
      <c r="IH920" s="928"/>
      <c r="II920" s="968"/>
      <c r="IJ920" s="928"/>
      <c r="IK920" s="969"/>
      <c r="IL920" s="928"/>
      <c r="IM920" s="928"/>
      <c r="IN920" s="928"/>
      <c r="IO920" s="928"/>
    </row>
    <row r="921" spans="241:249" ht="32.25" customHeight="1" x14ac:dyDescent="0.45">
      <c r="IH921" s="928"/>
      <c r="II921" s="968"/>
      <c r="IJ921" s="928"/>
      <c r="IK921" s="928"/>
      <c r="IL921" s="1051" t="s">
        <v>935</v>
      </c>
      <c r="IM921" s="702"/>
      <c r="IN921" s="702"/>
      <c r="IO921" s="712">
        <v>22</v>
      </c>
    </row>
    <row r="922" spans="241:249" ht="32.25" customHeight="1" thickBot="1" x14ac:dyDescent="0.4">
      <c r="IH922" s="928"/>
      <c r="II922" s="968"/>
      <c r="IJ922" s="928"/>
      <c r="IK922" s="928"/>
      <c r="IL922" s="951"/>
      <c r="IM922" s="702"/>
      <c r="IN922" s="702"/>
      <c r="IO922" s="702"/>
    </row>
    <row r="923" spans="241:249" ht="32.25" customHeight="1" thickBot="1" x14ac:dyDescent="0.3">
      <c r="IH923" s="928"/>
      <c r="II923" s="968"/>
      <c r="IJ923" s="928"/>
      <c r="IK923" s="928"/>
      <c r="IL923" s="510" t="s">
        <v>1</v>
      </c>
      <c r="IM923" s="691" t="s">
        <v>900</v>
      </c>
      <c r="IN923" s="1049" t="s">
        <v>813</v>
      </c>
      <c r="IO923" s="509" t="s">
        <v>814</v>
      </c>
    </row>
    <row r="924" spans="241:249" ht="42" customHeight="1" thickBot="1" x14ac:dyDescent="0.3">
      <c r="IH924" s="928"/>
      <c r="II924" s="968"/>
      <c r="IJ924" s="928"/>
      <c r="IK924" s="928"/>
      <c r="IL924" s="931">
        <v>1</v>
      </c>
      <c r="IM924" s="1050" t="s">
        <v>901</v>
      </c>
      <c r="IN924" s="1052">
        <f>'TROISIEME TRI et BILAN'!D971</f>
        <v>0</v>
      </c>
      <c r="IO924" s="1623">
        <f>'TROISIEME TRI et BILAN'!E971</f>
        <v>0</v>
      </c>
    </row>
    <row r="925" spans="241:249" ht="42" customHeight="1" thickBot="1" x14ac:dyDescent="0.3">
      <c r="IH925" s="928"/>
      <c r="II925" s="968"/>
      <c r="IJ925" s="928"/>
      <c r="IK925" s="928"/>
      <c r="IL925" s="934">
        <v>2</v>
      </c>
      <c r="IM925" s="935" t="s">
        <v>902</v>
      </c>
      <c r="IN925" s="1054">
        <f>'TROISIEME TRI et BILAN'!D972</f>
        <v>0</v>
      </c>
      <c r="IO925" s="1623">
        <f>'TROISIEME TRI et BILAN'!E972</f>
        <v>0</v>
      </c>
    </row>
    <row r="926" spans="241:249" ht="42" customHeight="1" thickBot="1" x14ac:dyDescent="0.3">
      <c r="IH926" s="928"/>
      <c r="II926" s="968"/>
      <c r="IJ926" s="928"/>
      <c r="IK926" s="928"/>
      <c r="IL926" s="934">
        <v>3</v>
      </c>
      <c r="IM926" s="935" t="s">
        <v>903</v>
      </c>
      <c r="IN926" s="1055">
        <f>'TROISIEME TRI et BILAN'!D973</f>
        <v>0</v>
      </c>
      <c r="IO926" s="1623">
        <f>'TROISIEME TRI et BILAN'!E973</f>
        <v>0</v>
      </c>
    </row>
    <row r="927" spans="241:249" ht="42" customHeight="1" thickBot="1" x14ac:dyDescent="0.3">
      <c r="IH927" s="928"/>
      <c r="II927" s="968"/>
      <c r="IJ927" s="928"/>
      <c r="IK927" s="928"/>
      <c r="IL927" s="934">
        <v>4</v>
      </c>
      <c r="IM927" s="935" t="s">
        <v>904</v>
      </c>
      <c r="IN927" s="1055">
        <f>'TROISIEME TRI et BILAN'!D974</f>
        <v>0</v>
      </c>
      <c r="IO927" s="1623">
        <f>'TROISIEME TRI et BILAN'!E974</f>
        <v>0</v>
      </c>
    </row>
    <row r="928" spans="241:249" ht="42" customHeight="1" thickBot="1" x14ac:dyDescent="0.3">
      <c r="IH928" s="928"/>
      <c r="II928" s="968"/>
      <c r="IJ928" s="928"/>
      <c r="IK928" s="928"/>
      <c r="IL928" s="934">
        <v>5</v>
      </c>
      <c r="IM928" s="935" t="s">
        <v>845</v>
      </c>
      <c r="IN928" s="1054">
        <f>'TROISIEME TRI et BILAN'!D975</f>
        <v>0</v>
      </c>
      <c r="IO928" s="1623">
        <f>'TROISIEME TRI et BILAN'!E975</f>
        <v>0</v>
      </c>
    </row>
    <row r="929" spans="242:256" ht="42" customHeight="1" thickBot="1" x14ac:dyDescent="0.3">
      <c r="IH929" s="928"/>
      <c r="II929" s="968"/>
      <c r="IJ929" s="928"/>
      <c r="IK929" s="928"/>
      <c r="IL929" s="934">
        <v>6</v>
      </c>
      <c r="IM929" s="935" t="s">
        <v>905</v>
      </c>
      <c r="IN929" s="1054">
        <f>'TROISIEME TRI et BILAN'!D976</f>
        <v>0</v>
      </c>
      <c r="IO929" s="1623">
        <f>'TROISIEME TRI et BILAN'!E976</f>
        <v>0</v>
      </c>
    </row>
    <row r="930" spans="242:256" ht="42" customHeight="1" thickBot="1" x14ac:dyDescent="0.3">
      <c r="IH930" s="928"/>
      <c r="II930" s="968"/>
      <c r="IJ930" s="928"/>
      <c r="IK930" s="928"/>
      <c r="IL930" s="934">
        <v>7</v>
      </c>
      <c r="IM930" s="935" t="s">
        <v>906</v>
      </c>
      <c r="IN930" s="1054">
        <f>'TROISIEME TRI et BILAN'!D977</f>
        <v>0</v>
      </c>
      <c r="IO930" s="1623">
        <f>'TROISIEME TRI et BILAN'!E977</f>
        <v>0</v>
      </c>
    </row>
    <row r="931" spans="242:256" ht="42" customHeight="1" thickBot="1" x14ac:dyDescent="0.35">
      <c r="IH931" s="928"/>
      <c r="II931" s="968"/>
      <c r="IJ931" s="928"/>
      <c r="IK931" s="928"/>
      <c r="IL931" s="934">
        <v>8</v>
      </c>
      <c r="IM931" s="935" t="s">
        <v>907</v>
      </c>
      <c r="IN931" s="1056">
        <f>'TROISIEME TRI et BILAN'!D978</f>
        <v>0</v>
      </c>
      <c r="IO931" s="1623">
        <f>'TROISIEME TRI et BILAN'!E978</f>
        <v>0</v>
      </c>
    </row>
    <row r="932" spans="242:256" ht="42" customHeight="1" thickBot="1" x14ac:dyDescent="0.35">
      <c r="IH932" s="928"/>
      <c r="II932" s="968"/>
      <c r="IJ932" s="928"/>
      <c r="IK932" s="928"/>
      <c r="IL932" s="934">
        <v>9</v>
      </c>
      <c r="IM932" s="935" t="s">
        <v>908</v>
      </c>
      <c r="IN932" s="1056">
        <f>'TROISIEME TRI et BILAN'!D979</f>
        <v>0</v>
      </c>
      <c r="IO932" s="1623">
        <f>'TROISIEME TRI et BILAN'!E979</f>
        <v>0</v>
      </c>
    </row>
    <row r="933" spans="242:256" ht="42" customHeight="1" thickBot="1" x14ac:dyDescent="0.35">
      <c r="IH933" s="928"/>
      <c r="II933" s="968"/>
      <c r="IJ933" s="928"/>
      <c r="IK933" s="928"/>
      <c r="IL933" s="934">
        <v>10</v>
      </c>
      <c r="IM933" s="935" t="s">
        <v>833</v>
      </c>
      <c r="IN933" s="1056">
        <f>'TROISIEME TRI et BILAN'!D980</f>
        <v>0</v>
      </c>
      <c r="IO933" s="1623">
        <f>'TROISIEME TRI et BILAN'!E980</f>
        <v>0</v>
      </c>
    </row>
    <row r="934" spans="242:256" ht="42" customHeight="1" thickBot="1" x14ac:dyDescent="0.35">
      <c r="IH934" s="928"/>
      <c r="II934" s="968"/>
      <c r="IJ934" s="928"/>
      <c r="IK934" s="928"/>
      <c r="IL934" s="934">
        <v>11</v>
      </c>
      <c r="IM934" s="935" t="s">
        <v>829</v>
      </c>
      <c r="IN934" s="1056">
        <f>'TROISIEME TRI et BILAN'!D981</f>
        <v>0</v>
      </c>
      <c r="IO934" s="1623">
        <f>'TROISIEME TRI et BILAN'!E981</f>
        <v>0</v>
      </c>
    </row>
    <row r="935" spans="242:256" ht="42" customHeight="1" thickBot="1" x14ac:dyDescent="0.35">
      <c r="IH935" s="928"/>
      <c r="II935" s="968"/>
      <c r="IJ935" s="928"/>
      <c r="IK935" s="928"/>
      <c r="IL935" s="934">
        <v>12</v>
      </c>
      <c r="IM935" s="935" t="s">
        <v>70</v>
      </c>
      <c r="IN935" s="1056">
        <f>'TROISIEME TRI et BILAN'!D982</f>
        <v>0</v>
      </c>
      <c r="IO935" s="1623">
        <f>'TROISIEME TRI et BILAN'!E982</f>
        <v>0</v>
      </c>
    </row>
    <row r="936" spans="242:256" ht="32.25" customHeight="1" thickBot="1" x14ac:dyDescent="0.35">
      <c r="IH936" s="928"/>
      <c r="II936" s="968"/>
      <c r="IJ936" s="928"/>
      <c r="IK936" s="928"/>
      <c r="IL936" s="2265" t="s">
        <v>0</v>
      </c>
      <c r="IM936" s="2266"/>
      <c r="IN936" s="1386">
        <f>'TROISIEME TRI et BILAN'!D983</f>
        <v>0</v>
      </c>
      <c r="IO936" s="1623">
        <f>'TROISIEME TRI et BILAN'!E983</f>
        <v>0</v>
      </c>
    </row>
    <row r="937" spans="242:256" x14ac:dyDescent="0.25">
      <c r="IP937" s="666"/>
    </row>
    <row r="938" spans="242:256" ht="21" x14ac:dyDescent="0.35">
      <c r="IQ938" s="719" t="s">
        <v>1039</v>
      </c>
      <c r="IR938" s="383"/>
      <c r="IS938" s="383"/>
      <c r="IT938" s="383"/>
      <c r="IU938" s="383"/>
      <c r="IV938" s="712">
        <v>23</v>
      </c>
    </row>
    <row r="939" spans="242:256" ht="21" x14ac:dyDescent="0.35">
      <c r="IQ939" s="719" t="s">
        <v>788</v>
      </c>
      <c r="IR939" s="383"/>
      <c r="IS939" s="383"/>
      <c r="IT939" s="383"/>
      <c r="IU939" s="383"/>
      <c r="IV939" s="383"/>
    </row>
    <row r="940" spans="242:256" ht="21.75" thickBot="1" x14ac:dyDescent="0.4">
      <c r="IQ940" s="720"/>
      <c r="IR940" s="383"/>
      <c r="IS940" s="383"/>
      <c r="IT940" s="383"/>
      <c r="IU940" s="383"/>
      <c r="IV940" s="383"/>
    </row>
    <row r="941" spans="242:256" ht="21.75" thickBot="1" x14ac:dyDescent="0.3">
      <c r="IQ941" s="291" t="s">
        <v>1</v>
      </c>
      <c r="IR941" s="291" t="s">
        <v>151</v>
      </c>
      <c r="IS941" s="291" t="s">
        <v>278</v>
      </c>
      <c r="IT941" s="291" t="s">
        <v>158</v>
      </c>
      <c r="IU941" s="291" t="s">
        <v>30</v>
      </c>
      <c r="IV941" s="291" t="s">
        <v>55</v>
      </c>
    </row>
    <row r="942" spans="242:256" ht="30" customHeight="1" thickBot="1" x14ac:dyDescent="0.3">
      <c r="IQ942" s="1552">
        <f>'TROISIEME TRI et BILAN'!B997</f>
        <v>0</v>
      </c>
      <c r="IR942" s="293">
        <f>'TROISIEME TRI et BILAN'!C997</f>
        <v>0</v>
      </c>
      <c r="IS942" s="293">
        <f>'TROISIEME TRI et BILAN'!D997</f>
        <v>0</v>
      </c>
      <c r="IT942" s="293">
        <f>'TROISIEME TRI et BILAN'!E997</f>
        <v>0</v>
      </c>
      <c r="IU942" s="293">
        <f>'TROISIEME TRI et BILAN'!F997</f>
        <v>0</v>
      </c>
      <c r="IV942" s="293">
        <f>'TROISIEME TRI et BILAN'!G997</f>
        <v>0</v>
      </c>
    </row>
    <row r="943" spans="242:256" ht="30" customHeight="1" thickBot="1" x14ac:dyDescent="0.3">
      <c r="IQ943" s="1552">
        <f>'TROISIEME TRI et BILAN'!B998</f>
        <v>0</v>
      </c>
      <c r="IR943" s="293">
        <f>'TROISIEME TRI et BILAN'!C998</f>
        <v>0</v>
      </c>
      <c r="IS943" s="293">
        <f>'TROISIEME TRI et BILAN'!D998</f>
        <v>0</v>
      </c>
      <c r="IT943" s="293">
        <f>'TROISIEME TRI et BILAN'!E998</f>
        <v>0</v>
      </c>
      <c r="IU943" s="293">
        <f>'TROISIEME TRI et BILAN'!F998</f>
        <v>0</v>
      </c>
      <c r="IV943" s="293">
        <f>'TROISIEME TRI et BILAN'!G998</f>
        <v>0</v>
      </c>
    </row>
    <row r="944" spans="242:256" ht="30" customHeight="1" thickBot="1" x14ac:dyDescent="0.3">
      <c r="IQ944" s="1552">
        <f>'TROISIEME TRI et BILAN'!B999</f>
        <v>0</v>
      </c>
      <c r="IR944" s="293">
        <f>'TROISIEME TRI et BILAN'!C999</f>
        <v>0</v>
      </c>
      <c r="IS944" s="293">
        <f>'TROISIEME TRI et BILAN'!D999</f>
        <v>0</v>
      </c>
      <c r="IT944" s="293">
        <f>'TROISIEME TRI et BILAN'!E999</f>
        <v>0</v>
      </c>
      <c r="IU944" s="293">
        <f>'TROISIEME TRI et BILAN'!F999</f>
        <v>0</v>
      </c>
      <c r="IV944" s="293">
        <f>'TROISIEME TRI et BILAN'!G999</f>
        <v>0</v>
      </c>
    </row>
    <row r="945" spans="251:256" ht="30" customHeight="1" thickBot="1" x14ac:dyDescent="0.3">
      <c r="IQ945" s="1552">
        <f>'TROISIEME TRI et BILAN'!B1000</f>
        <v>0</v>
      </c>
      <c r="IR945" s="293">
        <f>'TROISIEME TRI et BILAN'!C1000</f>
        <v>0</v>
      </c>
      <c r="IS945" s="293">
        <f>'TROISIEME TRI et BILAN'!D1000</f>
        <v>0</v>
      </c>
      <c r="IT945" s="293">
        <f>'TROISIEME TRI et BILAN'!E1000</f>
        <v>0</v>
      </c>
      <c r="IU945" s="293">
        <f>'TROISIEME TRI et BILAN'!F1000</f>
        <v>0</v>
      </c>
      <c r="IV945" s="293">
        <f>'TROISIEME TRI et BILAN'!G1000</f>
        <v>0</v>
      </c>
    </row>
    <row r="946" spans="251:256" ht="30" customHeight="1" thickBot="1" x14ac:dyDescent="0.3">
      <c r="IQ946" s="1552">
        <f>'TROISIEME TRI et BILAN'!B1001</f>
        <v>0</v>
      </c>
      <c r="IR946" s="293">
        <f>'TROISIEME TRI et BILAN'!C1001</f>
        <v>0</v>
      </c>
      <c r="IS946" s="293">
        <f>'TROISIEME TRI et BILAN'!D1001</f>
        <v>0</v>
      </c>
      <c r="IT946" s="293">
        <f>'TROISIEME TRI et BILAN'!E1001</f>
        <v>0</v>
      </c>
      <c r="IU946" s="293">
        <f>'TROISIEME TRI et BILAN'!F1001</f>
        <v>0</v>
      </c>
      <c r="IV946" s="293">
        <f>'TROISIEME TRI et BILAN'!G1001</f>
        <v>0</v>
      </c>
    </row>
    <row r="947" spans="251:256" ht="30" customHeight="1" thickBot="1" x14ac:dyDescent="0.3">
      <c r="IQ947" s="1552">
        <f>'TROISIEME TRI et BILAN'!B1002</f>
        <v>0</v>
      </c>
      <c r="IR947" s="293">
        <f>'TROISIEME TRI et BILAN'!C1002</f>
        <v>0</v>
      </c>
      <c r="IS947" s="293">
        <f>'TROISIEME TRI et BILAN'!D1002</f>
        <v>0</v>
      </c>
      <c r="IT947" s="293">
        <f>'TROISIEME TRI et BILAN'!E1002</f>
        <v>0</v>
      </c>
      <c r="IU947" s="293">
        <f>'TROISIEME TRI et BILAN'!F1002</f>
        <v>0</v>
      </c>
      <c r="IV947" s="293">
        <f>'TROISIEME TRI et BILAN'!G1002</f>
        <v>0</v>
      </c>
    </row>
    <row r="948" spans="251:256" ht="30" customHeight="1" thickBot="1" x14ac:dyDescent="0.3">
      <c r="IQ948" s="1552">
        <f>'TROISIEME TRI et BILAN'!B1003</f>
        <v>0</v>
      </c>
      <c r="IR948" s="293">
        <f>'TROISIEME TRI et BILAN'!C1003</f>
        <v>0</v>
      </c>
      <c r="IS948" s="293">
        <f>'TROISIEME TRI et BILAN'!D1003</f>
        <v>0</v>
      </c>
      <c r="IT948" s="293">
        <f>'TROISIEME TRI et BILAN'!E1003</f>
        <v>0</v>
      </c>
      <c r="IU948" s="293">
        <f>'TROISIEME TRI et BILAN'!F1003</f>
        <v>0</v>
      </c>
      <c r="IV948" s="293">
        <f>'TROISIEME TRI et BILAN'!G1003</f>
        <v>0</v>
      </c>
    </row>
    <row r="949" spans="251:256" ht="30" customHeight="1" thickBot="1" x14ac:dyDescent="0.3">
      <c r="IQ949" s="1552">
        <f>'TROISIEME TRI et BILAN'!B1004</f>
        <v>0</v>
      </c>
      <c r="IR949" s="293">
        <f>'TROISIEME TRI et BILAN'!C1004</f>
        <v>0</v>
      </c>
      <c r="IS949" s="293">
        <f>'TROISIEME TRI et BILAN'!D1004</f>
        <v>0</v>
      </c>
      <c r="IT949" s="293">
        <f>'TROISIEME TRI et BILAN'!E1004</f>
        <v>0</v>
      </c>
      <c r="IU949" s="293">
        <f>'TROISIEME TRI et BILAN'!F1004</f>
        <v>0</v>
      </c>
      <c r="IV949" s="293">
        <f>'TROISIEME TRI et BILAN'!G1004</f>
        <v>0</v>
      </c>
    </row>
    <row r="950" spans="251:256" ht="30" customHeight="1" thickBot="1" x14ac:dyDescent="0.3">
      <c r="IQ950" s="1552">
        <f>'TROISIEME TRI et BILAN'!B1005</f>
        <v>0</v>
      </c>
      <c r="IR950" s="293">
        <f>'TROISIEME TRI et BILAN'!C1005</f>
        <v>0</v>
      </c>
      <c r="IS950" s="293">
        <f>'TROISIEME TRI et BILAN'!D1005</f>
        <v>0</v>
      </c>
      <c r="IT950" s="293">
        <f>'TROISIEME TRI et BILAN'!E1005</f>
        <v>0</v>
      </c>
      <c r="IU950" s="293">
        <f>'TROISIEME TRI et BILAN'!F1005</f>
        <v>0</v>
      </c>
      <c r="IV950" s="293">
        <f>'TROISIEME TRI et BILAN'!G1005</f>
        <v>0</v>
      </c>
    </row>
    <row r="951" spans="251:256" ht="30" customHeight="1" thickBot="1" x14ac:dyDescent="0.3">
      <c r="IQ951" s="1552">
        <f>'TROISIEME TRI et BILAN'!B1006</f>
        <v>0</v>
      </c>
      <c r="IR951" s="293">
        <f>'TROISIEME TRI et BILAN'!C1006</f>
        <v>0</v>
      </c>
      <c r="IS951" s="293">
        <f>'TROISIEME TRI et BILAN'!D1006</f>
        <v>0</v>
      </c>
      <c r="IT951" s="293">
        <f>'TROISIEME TRI et BILAN'!E1006</f>
        <v>0</v>
      </c>
      <c r="IU951" s="293">
        <f>'TROISIEME TRI et BILAN'!F1006</f>
        <v>0</v>
      </c>
      <c r="IV951" s="293">
        <f>'TROISIEME TRI et BILAN'!G1006</f>
        <v>0</v>
      </c>
    </row>
    <row r="952" spans="251:256" ht="30" customHeight="1" thickBot="1" x14ac:dyDescent="0.3">
      <c r="IQ952" s="1552">
        <f>'TROISIEME TRI et BILAN'!B1007</f>
        <v>0</v>
      </c>
      <c r="IR952" s="293">
        <f>'TROISIEME TRI et BILAN'!C1007</f>
        <v>0</v>
      </c>
      <c r="IS952" s="293">
        <f>'TROISIEME TRI et BILAN'!D1007</f>
        <v>0</v>
      </c>
      <c r="IT952" s="293">
        <f>'TROISIEME TRI et BILAN'!E1007</f>
        <v>0</v>
      </c>
      <c r="IU952" s="293">
        <f>'TROISIEME TRI et BILAN'!F1007</f>
        <v>0</v>
      </c>
      <c r="IV952" s="293">
        <f>'TROISIEME TRI et BILAN'!G1007</f>
        <v>0</v>
      </c>
    </row>
    <row r="953" spans="251:256" ht="30" customHeight="1" thickBot="1" x14ac:dyDescent="0.3">
      <c r="IQ953" s="1552">
        <f>'TROISIEME TRI et BILAN'!B1008</f>
        <v>0</v>
      </c>
      <c r="IR953" s="293">
        <f>'TROISIEME TRI et BILAN'!C1008</f>
        <v>0</v>
      </c>
      <c r="IS953" s="293">
        <f>'TROISIEME TRI et BILAN'!D1008</f>
        <v>0</v>
      </c>
      <c r="IT953" s="293">
        <f>'TROISIEME TRI et BILAN'!E1008</f>
        <v>0</v>
      </c>
      <c r="IU953" s="293">
        <f>'TROISIEME TRI et BILAN'!F1008</f>
        <v>0</v>
      </c>
      <c r="IV953" s="293">
        <f>'TROISIEME TRI et BILAN'!G1008</f>
        <v>0</v>
      </c>
    </row>
    <row r="954" spans="251:256" ht="30" customHeight="1" thickBot="1" x14ac:dyDescent="0.3">
      <c r="IQ954" s="1552">
        <f>'TROISIEME TRI et BILAN'!B1009</f>
        <v>0</v>
      </c>
      <c r="IR954" s="293">
        <f>'TROISIEME TRI et BILAN'!C1009</f>
        <v>0</v>
      </c>
      <c r="IS954" s="293">
        <f>'TROISIEME TRI et BILAN'!D1009</f>
        <v>0</v>
      </c>
      <c r="IT954" s="293">
        <f>'TROISIEME TRI et BILAN'!E1009</f>
        <v>0</v>
      </c>
      <c r="IU954" s="293">
        <f>'TROISIEME TRI et BILAN'!F1009</f>
        <v>0</v>
      </c>
      <c r="IV954" s="293">
        <f>'TROISIEME TRI et BILAN'!G1009</f>
        <v>0</v>
      </c>
    </row>
    <row r="955" spans="251:256" ht="30" customHeight="1" thickBot="1" x14ac:dyDescent="0.3">
      <c r="IQ955" s="1552">
        <f>'TROISIEME TRI et BILAN'!B1010</f>
        <v>0</v>
      </c>
      <c r="IR955" s="293">
        <f>'TROISIEME TRI et BILAN'!C1010</f>
        <v>0</v>
      </c>
      <c r="IS955" s="293">
        <f>'TROISIEME TRI et BILAN'!D1010</f>
        <v>0</v>
      </c>
      <c r="IT955" s="293">
        <f>'TROISIEME TRI et BILAN'!E1010</f>
        <v>0</v>
      </c>
      <c r="IU955" s="293">
        <f>'TROISIEME TRI et BILAN'!F1010</f>
        <v>0</v>
      </c>
      <c r="IV955" s="293">
        <f>'TROISIEME TRI et BILAN'!G1010</f>
        <v>0</v>
      </c>
    </row>
    <row r="956" spans="251:256" ht="30" customHeight="1" thickBot="1" x14ac:dyDescent="0.3">
      <c r="IQ956" s="1552">
        <f>'TROISIEME TRI et BILAN'!B1011</f>
        <v>0</v>
      </c>
      <c r="IR956" s="293">
        <f>'TROISIEME TRI et BILAN'!C1011</f>
        <v>0</v>
      </c>
      <c r="IS956" s="293">
        <f>'TROISIEME TRI et BILAN'!D1011</f>
        <v>0</v>
      </c>
      <c r="IT956" s="293">
        <f>'TROISIEME TRI et BILAN'!E1011</f>
        <v>0</v>
      </c>
      <c r="IU956" s="293">
        <f>'TROISIEME TRI et BILAN'!F1011</f>
        <v>0</v>
      </c>
      <c r="IV956" s="293">
        <f>'TROISIEME TRI et BILAN'!G1011</f>
        <v>0</v>
      </c>
    </row>
    <row r="957" spans="251:256" ht="30" customHeight="1" thickBot="1" x14ac:dyDescent="0.3">
      <c r="IQ957" s="1552">
        <f>'TROISIEME TRI et BILAN'!B1012</f>
        <v>0</v>
      </c>
      <c r="IR957" s="293">
        <f>'TROISIEME TRI et BILAN'!C1012</f>
        <v>0</v>
      </c>
      <c r="IS957" s="293">
        <f>'TROISIEME TRI et BILAN'!D1012</f>
        <v>0</v>
      </c>
      <c r="IT957" s="293">
        <f>'TROISIEME TRI et BILAN'!E1012</f>
        <v>0</v>
      </c>
      <c r="IU957" s="293">
        <f>'TROISIEME TRI et BILAN'!F1012</f>
        <v>0</v>
      </c>
      <c r="IV957" s="293">
        <f>'TROISIEME TRI et BILAN'!G1012</f>
        <v>0</v>
      </c>
    </row>
    <row r="958" spans="251:256" ht="30" customHeight="1" thickBot="1" x14ac:dyDescent="0.3">
      <c r="IQ958" s="1552">
        <f>'TROISIEME TRI et BILAN'!B1013</f>
        <v>0</v>
      </c>
      <c r="IR958" s="293">
        <f>'TROISIEME TRI et BILAN'!C1013</f>
        <v>0</v>
      </c>
      <c r="IS958" s="293">
        <f>'TROISIEME TRI et BILAN'!D1013</f>
        <v>0</v>
      </c>
      <c r="IT958" s="293">
        <f>'TROISIEME TRI et BILAN'!E1013</f>
        <v>0</v>
      </c>
      <c r="IU958" s="293">
        <f>'TROISIEME TRI et BILAN'!F1013</f>
        <v>0</v>
      </c>
      <c r="IV958" s="293">
        <f>'TROISIEME TRI et BILAN'!G1013</f>
        <v>0</v>
      </c>
    </row>
    <row r="959" spans="251:256" ht="30" customHeight="1" thickBot="1" x14ac:dyDescent="0.3">
      <c r="IQ959" s="1552">
        <f>'TROISIEME TRI et BILAN'!B1014</f>
        <v>0</v>
      </c>
      <c r="IR959" s="293">
        <f>'TROISIEME TRI et BILAN'!C1014</f>
        <v>0</v>
      </c>
      <c r="IS959" s="293">
        <f>'TROISIEME TRI et BILAN'!D1014</f>
        <v>0</v>
      </c>
      <c r="IT959" s="293">
        <f>'TROISIEME TRI et BILAN'!E1014</f>
        <v>0</v>
      </c>
      <c r="IU959" s="293">
        <f>'TROISIEME TRI et BILAN'!F1014</f>
        <v>0</v>
      </c>
      <c r="IV959" s="293">
        <f>'TROISIEME TRI et BILAN'!G1014</f>
        <v>0</v>
      </c>
    </row>
    <row r="960" spans="251:256" ht="30" customHeight="1" thickBot="1" x14ac:dyDescent="0.3">
      <c r="IQ960" s="1552">
        <f>'TROISIEME TRI et BILAN'!B1015</f>
        <v>0</v>
      </c>
      <c r="IR960" s="293">
        <f>'TROISIEME TRI et BILAN'!C1015</f>
        <v>0</v>
      </c>
      <c r="IS960" s="293">
        <f>'TROISIEME TRI et BILAN'!D1015</f>
        <v>0</v>
      </c>
      <c r="IT960" s="293">
        <f>'TROISIEME TRI et BILAN'!E1015</f>
        <v>0</v>
      </c>
      <c r="IU960" s="293">
        <f>'TROISIEME TRI et BILAN'!F1015</f>
        <v>0</v>
      </c>
      <c r="IV960" s="293">
        <f>'TROISIEME TRI et BILAN'!G1015</f>
        <v>0</v>
      </c>
    </row>
    <row r="961" spans="251:256" ht="30" customHeight="1" thickBot="1" x14ac:dyDescent="0.3">
      <c r="IQ961" s="1552">
        <f>'TROISIEME TRI et BILAN'!B1016</f>
        <v>0</v>
      </c>
      <c r="IR961" s="293">
        <f>'TROISIEME TRI et BILAN'!C1016</f>
        <v>0</v>
      </c>
      <c r="IS961" s="293">
        <f>'TROISIEME TRI et BILAN'!D1016</f>
        <v>0</v>
      </c>
      <c r="IT961" s="293">
        <f>'TROISIEME TRI et BILAN'!E1016</f>
        <v>0</v>
      </c>
      <c r="IU961" s="293">
        <f>'TROISIEME TRI et BILAN'!F1016</f>
        <v>0</v>
      </c>
      <c r="IV961" s="293">
        <f>'TROISIEME TRI et BILAN'!G1016</f>
        <v>0</v>
      </c>
    </row>
    <row r="962" spans="251:256" ht="30" customHeight="1" thickBot="1" x14ac:dyDescent="0.3">
      <c r="IQ962" s="1552">
        <f>'TROISIEME TRI et BILAN'!B1017</f>
        <v>0</v>
      </c>
      <c r="IR962" s="293">
        <f>'TROISIEME TRI et BILAN'!C1017</f>
        <v>0</v>
      </c>
      <c r="IS962" s="293">
        <f>'TROISIEME TRI et BILAN'!D1017</f>
        <v>0</v>
      </c>
      <c r="IT962" s="293">
        <f>'TROISIEME TRI et BILAN'!E1017</f>
        <v>0</v>
      </c>
      <c r="IU962" s="293">
        <f>'TROISIEME TRI et BILAN'!F1017</f>
        <v>0</v>
      </c>
      <c r="IV962" s="293">
        <f>'TROISIEME TRI et BILAN'!G1017</f>
        <v>0</v>
      </c>
    </row>
    <row r="963" spans="251:256" ht="30" customHeight="1" thickBot="1" x14ac:dyDescent="0.3">
      <c r="IQ963" s="1552">
        <f>'TROISIEME TRI et BILAN'!B1018</f>
        <v>0</v>
      </c>
      <c r="IR963" s="293">
        <f>'TROISIEME TRI et BILAN'!C1018</f>
        <v>0</v>
      </c>
      <c r="IS963" s="293">
        <f>'TROISIEME TRI et BILAN'!D1018</f>
        <v>0</v>
      </c>
      <c r="IT963" s="293">
        <f>'TROISIEME TRI et BILAN'!E1018</f>
        <v>0</v>
      </c>
      <c r="IU963" s="293">
        <f>'TROISIEME TRI et BILAN'!F1018</f>
        <v>0</v>
      </c>
      <c r="IV963" s="293">
        <f>'TROISIEME TRI et BILAN'!G1018</f>
        <v>0</v>
      </c>
    </row>
    <row r="964" spans="251:256" ht="21.75" thickBot="1" x14ac:dyDescent="0.3">
      <c r="IQ964" s="291" t="s">
        <v>1</v>
      </c>
      <c r="IR964" s="291" t="s">
        <v>151</v>
      </c>
      <c r="IS964" s="291" t="s">
        <v>278</v>
      </c>
      <c r="IT964" s="291" t="s">
        <v>158</v>
      </c>
      <c r="IU964" s="291" t="s">
        <v>30</v>
      </c>
      <c r="IV964" s="291" t="s">
        <v>55</v>
      </c>
    </row>
    <row r="965" spans="251:256" ht="30" customHeight="1" thickBot="1" x14ac:dyDescent="0.3">
      <c r="IQ965" s="1552">
        <f>'TROISIEME TRI et BILAN'!B1020</f>
        <v>0</v>
      </c>
      <c r="IR965" s="293">
        <f>'TROISIEME TRI et BILAN'!C1020</f>
        <v>0</v>
      </c>
      <c r="IS965" s="293">
        <f>'TROISIEME TRI et BILAN'!D1020</f>
        <v>0</v>
      </c>
      <c r="IT965" s="293">
        <f>'TROISIEME TRI et BILAN'!E1020</f>
        <v>0</v>
      </c>
      <c r="IU965" s="293">
        <f>'TROISIEME TRI et BILAN'!F1020</f>
        <v>0</v>
      </c>
      <c r="IV965" s="293">
        <f>'TROISIEME TRI et BILAN'!G1020</f>
        <v>0</v>
      </c>
    </row>
    <row r="966" spans="251:256" ht="30" customHeight="1" thickBot="1" x14ac:dyDescent="0.3">
      <c r="IQ966" s="1552">
        <f>'TROISIEME TRI et BILAN'!B1021</f>
        <v>0</v>
      </c>
      <c r="IR966" s="293">
        <f>'TROISIEME TRI et BILAN'!C1021</f>
        <v>0</v>
      </c>
      <c r="IS966" s="293">
        <f>'TROISIEME TRI et BILAN'!D1021</f>
        <v>0</v>
      </c>
      <c r="IT966" s="293">
        <f>'TROISIEME TRI et BILAN'!E1021</f>
        <v>0</v>
      </c>
      <c r="IU966" s="293">
        <f>'TROISIEME TRI et BILAN'!F1021</f>
        <v>0</v>
      </c>
      <c r="IV966" s="293">
        <f>'TROISIEME TRI et BILAN'!G1021</f>
        <v>0</v>
      </c>
    </row>
    <row r="967" spans="251:256" ht="30" customHeight="1" thickBot="1" x14ac:dyDescent="0.3">
      <c r="IQ967" s="1552">
        <f>'TROISIEME TRI et BILAN'!B1022</f>
        <v>0</v>
      </c>
      <c r="IR967" s="293">
        <f>'TROISIEME TRI et BILAN'!C1022</f>
        <v>0</v>
      </c>
      <c r="IS967" s="293">
        <f>'TROISIEME TRI et BILAN'!D1022</f>
        <v>0</v>
      </c>
      <c r="IT967" s="293">
        <f>'TROISIEME TRI et BILAN'!E1022</f>
        <v>0</v>
      </c>
      <c r="IU967" s="293">
        <f>'TROISIEME TRI et BILAN'!F1022</f>
        <v>0</v>
      </c>
      <c r="IV967" s="293">
        <f>'TROISIEME TRI et BILAN'!G1022</f>
        <v>0</v>
      </c>
    </row>
    <row r="968" spans="251:256" ht="30" customHeight="1" thickBot="1" x14ac:dyDescent="0.3">
      <c r="IQ968" s="1552">
        <f>'TROISIEME TRI et BILAN'!B1023</f>
        <v>0</v>
      </c>
      <c r="IR968" s="293">
        <f>'TROISIEME TRI et BILAN'!C1023</f>
        <v>0</v>
      </c>
      <c r="IS968" s="293">
        <f>'TROISIEME TRI et BILAN'!D1023</f>
        <v>0</v>
      </c>
      <c r="IT968" s="293">
        <f>'TROISIEME TRI et BILAN'!E1023</f>
        <v>0</v>
      </c>
      <c r="IU968" s="293">
        <f>'TROISIEME TRI et BILAN'!F1023</f>
        <v>0</v>
      </c>
      <c r="IV968" s="293">
        <f>'TROISIEME TRI et BILAN'!G1023</f>
        <v>0</v>
      </c>
    </row>
    <row r="969" spans="251:256" ht="30" customHeight="1" thickBot="1" x14ac:dyDescent="0.3">
      <c r="IQ969" s="1552">
        <f>'TROISIEME TRI et BILAN'!B1024</f>
        <v>0</v>
      </c>
      <c r="IR969" s="293">
        <f>'TROISIEME TRI et BILAN'!C1024</f>
        <v>0</v>
      </c>
      <c r="IS969" s="293">
        <f>'TROISIEME TRI et BILAN'!D1024</f>
        <v>0</v>
      </c>
      <c r="IT969" s="293">
        <f>'TROISIEME TRI et BILAN'!E1024</f>
        <v>0</v>
      </c>
      <c r="IU969" s="293">
        <f>'TROISIEME TRI et BILAN'!F1024</f>
        <v>0</v>
      </c>
      <c r="IV969" s="293">
        <f>'TROISIEME TRI et BILAN'!G1024</f>
        <v>0</v>
      </c>
    </row>
    <row r="970" spans="251:256" ht="30" customHeight="1" thickBot="1" x14ac:dyDescent="0.3">
      <c r="IQ970" s="1552">
        <f>'TROISIEME TRI et BILAN'!B1025</f>
        <v>0</v>
      </c>
      <c r="IR970" s="293">
        <f>'TROISIEME TRI et BILAN'!C1025</f>
        <v>0</v>
      </c>
      <c r="IS970" s="293">
        <f>'TROISIEME TRI et BILAN'!D1025</f>
        <v>0</v>
      </c>
      <c r="IT970" s="293">
        <f>'TROISIEME TRI et BILAN'!E1025</f>
        <v>0</v>
      </c>
      <c r="IU970" s="293">
        <f>'TROISIEME TRI et BILAN'!F1025</f>
        <v>0</v>
      </c>
      <c r="IV970" s="293">
        <f>'TROISIEME TRI et BILAN'!G1025</f>
        <v>0</v>
      </c>
    </row>
    <row r="971" spans="251:256" ht="30" customHeight="1" thickBot="1" x14ac:dyDescent="0.3">
      <c r="IQ971" s="1552">
        <f>'TROISIEME TRI et BILAN'!B1026</f>
        <v>0</v>
      </c>
      <c r="IR971" s="293">
        <f>'TROISIEME TRI et BILAN'!C1026</f>
        <v>0</v>
      </c>
      <c r="IS971" s="293">
        <f>'TROISIEME TRI et BILAN'!D1026</f>
        <v>0</v>
      </c>
      <c r="IT971" s="293">
        <f>'TROISIEME TRI et BILAN'!E1026</f>
        <v>0</v>
      </c>
      <c r="IU971" s="293">
        <f>'TROISIEME TRI et BILAN'!F1026</f>
        <v>0</v>
      </c>
      <c r="IV971" s="293">
        <f>'TROISIEME TRI et BILAN'!G1026</f>
        <v>0</v>
      </c>
    </row>
    <row r="972" spans="251:256" ht="30" customHeight="1" thickBot="1" x14ac:dyDescent="0.3">
      <c r="IQ972" s="1552">
        <f>'TROISIEME TRI et BILAN'!B1027</f>
        <v>0</v>
      </c>
      <c r="IR972" s="293">
        <f>'TROISIEME TRI et BILAN'!C1027</f>
        <v>0</v>
      </c>
      <c r="IS972" s="293">
        <f>'TROISIEME TRI et BILAN'!D1027</f>
        <v>0</v>
      </c>
      <c r="IT972" s="293">
        <f>'TROISIEME TRI et BILAN'!E1027</f>
        <v>0</v>
      </c>
      <c r="IU972" s="293">
        <f>'TROISIEME TRI et BILAN'!F1027</f>
        <v>0</v>
      </c>
      <c r="IV972" s="293">
        <f>'TROISIEME TRI et BILAN'!G1027</f>
        <v>0</v>
      </c>
    </row>
    <row r="973" spans="251:256" ht="30" customHeight="1" thickBot="1" x14ac:dyDescent="0.3">
      <c r="IQ973" s="1552">
        <f>'TROISIEME TRI et BILAN'!B1028</f>
        <v>0</v>
      </c>
      <c r="IR973" s="293">
        <f>'TROISIEME TRI et BILAN'!C1028</f>
        <v>0</v>
      </c>
      <c r="IS973" s="293">
        <f>'TROISIEME TRI et BILAN'!D1028</f>
        <v>0</v>
      </c>
      <c r="IT973" s="293">
        <f>'TROISIEME TRI et BILAN'!E1028</f>
        <v>0</v>
      </c>
      <c r="IU973" s="293">
        <f>'TROISIEME TRI et BILAN'!F1028</f>
        <v>0</v>
      </c>
      <c r="IV973" s="293">
        <f>'TROISIEME TRI et BILAN'!G1028</f>
        <v>0</v>
      </c>
    </row>
    <row r="974" spans="251:256" ht="30" customHeight="1" thickBot="1" x14ac:dyDescent="0.3">
      <c r="IQ974" s="1552">
        <f>'TROISIEME TRI et BILAN'!B1029</f>
        <v>0</v>
      </c>
      <c r="IR974" s="293">
        <f>'TROISIEME TRI et BILAN'!C1029</f>
        <v>0</v>
      </c>
      <c r="IS974" s="293">
        <f>'TROISIEME TRI et BILAN'!D1029</f>
        <v>0</v>
      </c>
      <c r="IT974" s="293">
        <f>'TROISIEME TRI et BILAN'!E1029</f>
        <v>0</v>
      </c>
      <c r="IU974" s="293">
        <f>'TROISIEME TRI et BILAN'!F1029</f>
        <v>0</v>
      </c>
      <c r="IV974" s="293">
        <f>'TROISIEME TRI et BILAN'!G1029</f>
        <v>0</v>
      </c>
    </row>
    <row r="975" spans="251:256" ht="30" customHeight="1" thickBot="1" x14ac:dyDescent="0.3">
      <c r="IQ975" s="1552">
        <f>'TROISIEME TRI et BILAN'!B1030</f>
        <v>0</v>
      </c>
      <c r="IR975" s="293">
        <f>'TROISIEME TRI et BILAN'!C1030</f>
        <v>0</v>
      </c>
      <c r="IS975" s="293">
        <f>'TROISIEME TRI et BILAN'!D1030</f>
        <v>0</v>
      </c>
      <c r="IT975" s="293">
        <f>'TROISIEME TRI et BILAN'!E1030</f>
        <v>0</v>
      </c>
      <c r="IU975" s="293">
        <f>'TROISIEME TRI et BILAN'!F1030</f>
        <v>0</v>
      </c>
      <c r="IV975" s="293">
        <f>'TROISIEME TRI et BILAN'!G1030</f>
        <v>0</v>
      </c>
    </row>
    <row r="976" spans="251:256" ht="30" customHeight="1" thickBot="1" x14ac:dyDescent="0.3">
      <c r="IQ976" s="1552">
        <f>'TROISIEME TRI et BILAN'!B1031</f>
        <v>0</v>
      </c>
      <c r="IR976" s="293">
        <f>'TROISIEME TRI et BILAN'!C1031</f>
        <v>0</v>
      </c>
      <c r="IS976" s="293">
        <f>'TROISIEME TRI et BILAN'!D1031</f>
        <v>0</v>
      </c>
      <c r="IT976" s="293">
        <f>'TROISIEME TRI et BILAN'!E1031</f>
        <v>0</v>
      </c>
      <c r="IU976" s="293">
        <f>'TROISIEME TRI et BILAN'!F1031</f>
        <v>0</v>
      </c>
      <c r="IV976" s="293">
        <f>'TROISIEME TRI et BILAN'!G1031</f>
        <v>0</v>
      </c>
    </row>
    <row r="977" spans="251:256" ht="30" customHeight="1" thickBot="1" x14ac:dyDescent="0.3">
      <c r="IQ977" s="1552">
        <f>'TROISIEME TRI et BILAN'!B1032</f>
        <v>0</v>
      </c>
      <c r="IR977" s="293">
        <f>'TROISIEME TRI et BILAN'!C1032</f>
        <v>0</v>
      </c>
      <c r="IS977" s="293">
        <f>'TROISIEME TRI et BILAN'!D1032</f>
        <v>0</v>
      </c>
      <c r="IT977" s="293">
        <f>'TROISIEME TRI et BILAN'!E1032</f>
        <v>0</v>
      </c>
      <c r="IU977" s="293">
        <f>'TROISIEME TRI et BILAN'!F1032</f>
        <v>0</v>
      </c>
      <c r="IV977" s="293">
        <f>'TROISIEME TRI et BILAN'!G1032</f>
        <v>0</v>
      </c>
    </row>
    <row r="978" spans="251:256" ht="30" customHeight="1" thickBot="1" x14ac:dyDescent="0.3">
      <c r="IQ978" s="1552">
        <f>'TROISIEME TRI et BILAN'!B1033</f>
        <v>0</v>
      </c>
      <c r="IR978" s="293">
        <f>'TROISIEME TRI et BILAN'!C1033</f>
        <v>0</v>
      </c>
      <c r="IS978" s="293">
        <f>'TROISIEME TRI et BILAN'!D1033</f>
        <v>0</v>
      </c>
      <c r="IT978" s="293">
        <f>'TROISIEME TRI et BILAN'!E1033</f>
        <v>0</v>
      </c>
      <c r="IU978" s="293">
        <f>'TROISIEME TRI et BILAN'!F1033</f>
        <v>0</v>
      </c>
      <c r="IV978" s="293">
        <f>'TROISIEME TRI et BILAN'!G1033</f>
        <v>0</v>
      </c>
    </row>
    <row r="979" spans="251:256" ht="30" customHeight="1" thickBot="1" x14ac:dyDescent="0.3">
      <c r="IQ979" s="1552">
        <f>'TROISIEME TRI et BILAN'!B1034</f>
        <v>0</v>
      </c>
      <c r="IR979" s="293">
        <f>'TROISIEME TRI et BILAN'!C1034</f>
        <v>0</v>
      </c>
      <c r="IS979" s="293">
        <f>'TROISIEME TRI et BILAN'!D1034</f>
        <v>0</v>
      </c>
      <c r="IT979" s="293">
        <f>'TROISIEME TRI et BILAN'!E1034</f>
        <v>0</v>
      </c>
      <c r="IU979" s="293">
        <f>'TROISIEME TRI et BILAN'!F1034</f>
        <v>0</v>
      </c>
      <c r="IV979" s="293">
        <f>'TROISIEME TRI et BILAN'!G1034</f>
        <v>0</v>
      </c>
    </row>
    <row r="980" spans="251:256" ht="30" customHeight="1" thickBot="1" x14ac:dyDescent="0.3">
      <c r="IQ980" s="1552">
        <f>'TROISIEME TRI et BILAN'!B1035</f>
        <v>0</v>
      </c>
      <c r="IR980" s="293">
        <f>'TROISIEME TRI et BILAN'!C1035</f>
        <v>0</v>
      </c>
      <c r="IS980" s="293">
        <f>'TROISIEME TRI et BILAN'!D1035</f>
        <v>0</v>
      </c>
      <c r="IT980" s="293">
        <f>'TROISIEME TRI et BILAN'!E1035</f>
        <v>0</v>
      </c>
      <c r="IU980" s="293">
        <f>'TROISIEME TRI et BILAN'!F1035</f>
        <v>0</v>
      </c>
      <c r="IV980" s="293">
        <f>'TROISIEME TRI et BILAN'!G1035</f>
        <v>0</v>
      </c>
    </row>
    <row r="981" spans="251:256" ht="30" customHeight="1" thickBot="1" x14ac:dyDescent="0.3">
      <c r="IQ981" s="1552">
        <f>'TROISIEME TRI et BILAN'!B1036</f>
        <v>0</v>
      </c>
      <c r="IR981" s="293">
        <f>'TROISIEME TRI et BILAN'!C1036</f>
        <v>0</v>
      </c>
      <c r="IS981" s="293">
        <f>'TROISIEME TRI et BILAN'!D1036</f>
        <v>0</v>
      </c>
      <c r="IT981" s="293">
        <f>'TROISIEME TRI et BILAN'!E1036</f>
        <v>0</v>
      </c>
      <c r="IU981" s="293">
        <f>'TROISIEME TRI et BILAN'!F1036</f>
        <v>0</v>
      </c>
      <c r="IV981" s="293">
        <f>'TROISIEME TRI et BILAN'!G1036</f>
        <v>0</v>
      </c>
    </row>
    <row r="982" spans="251:256" ht="30" customHeight="1" thickBot="1" x14ac:dyDescent="0.3">
      <c r="IQ982" s="1552">
        <f>'TROISIEME TRI et BILAN'!B1037</f>
        <v>0</v>
      </c>
      <c r="IR982" s="293">
        <f>'TROISIEME TRI et BILAN'!C1037</f>
        <v>0</v>
      </c>
      <c r="IS982" s="293">
        <f>'TROISIEME TRI et BILAN'!D1037</f>
        <v>0</v>
      </c>
      <c r="IT982" s="293">
        <f>'TROISIEME TRI et BILAN'!E1037</f>
        <v>0</v>
      </c>
      <c r="IU982" s="293">
        <f>'TROISIEME TRI et BILAN'!F1037</f>
        <v>0</v>
      </c>
      <c r="IV982" s="293">
        <f>'TROISIEME TRI et BILAN'!G1037</f>
        <v>0</v>
      </c>
    </row>
    <row r="983" spans="251:256" ht="30" customHeight="1" thickBot="1" x14ac:dyDescent="0.3">
      <c r="IQ983" s="1552">
        <f>'TROISIEME TRI et BILAN'!B1038</f>
        <v>0</v>
      </c>
      <c r="IR983" s="293">
        <f>'TROISIEME TRI et BILAN'!C1038</f>
        <v>0</v>
      </c>
      <c r="IS983" s="293">
        <f>'TROISIEME TRI et BILAN'!D1038</f>
        <v>0</v>
      </c>
      <c r="IT983" s="293">
        <f>'TROISIEME TRI et BILAN'!E1038</f>
        <v>0</v>
      </c>
      <c r="IU983" s="293">
        <f>'TROISIEME TRI et BILAN'!F1038</f>
        <v>0</v>
      </c>
      <c r="IV983" s="293">
        <f>'TROISIEME TRI et BILAN'!G1038</f>
        <v>0</v>
      </c>
    </row>
    <row r="984" spans="251:256" ht="30" customHeight="1" thickBot="1" x14ac:dyDescent="0.3">
      <c r="IQ984" s="1552">
        <f>'TROISIEME TRI et BILAN'!B1039</f>
        <v>0</v>
      </c>
      <c r="IR984" s="293">
        <f>'TROISIEME TRI et BILAN'!C1039</f>
        <v>0</v>
      </c>
      <c r="IS984" s="293">
        <f>'TROISIEME TRI et BILAN'!D1039</f>
        <v>0</v>
      </c>
      <c r="IT984" s="293">
        <f>'TROISIEME TRI et BILAN'!E1039</f>
        <v>0</v>
      </c>
      <c r="IU984" s="293">
        <f>'TROISIEME TRI et BILAN'!F1039</f>
        <v>0</v>
      </c>
      <c r="IV984" s="293">
        <f>'TROISIEME TRI et BILAN'!G1039</f>
        <v>0</v>
      </c>
    </row>
    <row r="985" spans="251:256" ht="30" customHeight="1" thickBot="1" x14ac:dyDescent="0.3">
      <c r="IQ985" s="1552">
        <f>'TROISIEME TRI et BILAN'!B1040</f>
        <v>0</v>
      </c>
      <c r="IR985" s="293">
        <f>'TROISIEME TRI et BILAN'!C1040</f>
        <v>0</v>
      </c>
      <c r="IS985" s="293">
        <f>'TROISIEME TRI et BILAN'!D1040</f>
        <v>0</v>
      </c>
      <c r="IT985" s="293">
        <f>'TROISIEME TRI et BILAN'!E1040</f>
        <v>0</v>
      </c>
      <c r="IU985" s="293">
        <f>'TROISIEME TRI et BILAN'!F1040</f>
        <v>0</v>
      </c>
      <c r="IV985" s="293">
        <f>'TROISIEME TRI et BILAN'!G1040</f>
        <v>0</v>
      </c>
    </row>
    <row r="986" spans="251:256" ht="30" customHeight="1" thickBot="1" x14ac:dyDescent="0.3">
      <c r="IQ986" s="1552">
        <f>'TROISIEME TRI et BILAN'!B1041</f>
        <v>0</v>
      </c>
      <c r="IR986" s="293">
        <f>'TROISIEME TRI et BILAN'!C1041</f>
        <v>0</v>
      </c>
      <c r="IS986" s="293">
        <f>'TROISIEME TRI et BILAN'!D1041</f>
        <v>0</v>
      </c>
      <c r="IT986" s="293">
        <f>'TROISIEME TRI et BILAN'!E1041</f>
        <v>0</v>
      </c>
      <c r="IU986" s="293">
        <f>'TROISIEME TRI et BILAN'!F1041</f>
        <v>0</v>
      </c>
      <c r="IV986" s="293">
        <f>'TROISIEME TRI et BILAN'!G1041</f>
        <v>0</v>
      </c>
    </row>
    <row r="987" spans="251:256" ht="30" customHeight="1" thickBot="1" x14ac:dyDescent="0.3">
      <c r="IQ987" s="1552">
        <f>'TROISIEME TRI et BILAN'!B1042</f>
        <v>0</v>
      </c>
      <c r="IR987" s="293">
        <f>'TROISIEME TRI et BILAN'!C1042</f>
        <v>0</v>
      </c>
      <c r="IS987" s="293">
        <f>'TROISIEME TRI et BILAN'!D1042</f>
        <v>0</v>
      </c>
      <c r="IT987" s="293">
        <f>'TROISIEME TRI et BILAN'!E1042</f>
        <v>0</v>
      </c>
      <c r="IU987" s="293">
        <f>'TROISIEME TRI et BILAN'!F1042</f>
        <v>0</v>
      </c>
      <c r="IV987" s="293">
        <f>'TROISIEME TRI et BILAN'!G1042</f>
        <v>0</v>
      </c>
    </row>
    <row r="988" spans="251:256" ht="30" customHeight="1" thickBot="1" x14ac:dyDescent="0.3">
      <c r="IQ988" s="1552">
        <f>'TROISIEME TRI et BILAN'!B1043</f>
        <v>0</v>
      </c>
      <c r="IR988" s="293">
        <f>'TROISIEME TRI et BILAN'!C1043</f>
        <v>0</v>
      </c>
      <c r="IS988" s="293">
        <f>'TROISIEME TRI et BILAN'!D1043</f>
        <v>0</v>
      </c>
      <c r="IT988" s="293">
        <f>'TROISIEME TRI et BILAN'!E1043</f>
        <v>0</v>
      </c>
      <c r="IU988" s="293">
        <f>'TROISIEME TRI et BILAN'!F1043</f>
        <v>0</v>
      </c>
      <c r="IV988" s="293">
        <f>'TROISIEME TRI et BILAN'!G1043</f>
        <v>0</v>
      </c>
    </row>
    <row r="989" spans="251:256" ht="21.75" thickBot="1" x14ac:dyDescent="0.3">
      <c r="IQ989" s="291" t="s">
        <v>1</v>
      </c>
      <c r="IR989" s="291" t="s">
        <v>151</v>
      </c>
      <c r="IS989" s="291" t="s">
        <v>278</v>
      </c>
      <c r="IT989" s="291" t="s">
        <v>158</v>
      </c>
      <c r="IU989" s="291" t="s">
        <v>30</v>
      </c>
      <c r="IV989" s="291" t="s">
        <v>55</v>
      </c>
    </row>
    <row r="990" spans="251:256" ht="30" customHeight="1" thickBot="1" x14ac:dyDescent="0.3">
      <c r="IQ990" s="1552">
        <f>'TROISIEME TRI et BILAN'!B1045</f>
        <v>0</v>
      </c>
      <c r="IR990" s="293">
        <f>'TROISIEME TRI et BILAN'!C1045</f>
        <v>0</v>
      </c>
      <c r="IS990" s="293">
        <f>'TROISIEME TRI et BILAN'!D1045</f>
        <v>0</v>
      </c>
      <c r="IT990" s="293">
        <f>'TROISIEME TRI et BILAN'!E1045</f>
        <v>0</v>
      </c>
      <c r="IU990" s="293">
        <f>'TROISIEME TRI et BILAN'!F1045</f>
        <v>0</v>
      </c>
      <c r="IV990" s="293">
        <f>'TROISIEME TRI et BILAN'!G1045</f>
        <v>0</v>
      </c>
    </row>
    <row r="991" spans="251:256" ht="30" customHeight="1" thickBot="1" x14ac:dyDescent="0.3">
      <c r="IQ991" s="1552">
        <f>'TROISIEME TRI et BILAN'!B1046</f>
        <v>0</v>
      </c>
      <c r="IR991" s="293">
        <f>'TROISIEME TRI et BILAN'!C1046</f>
        <v>0</v>
      </c>
      <c r="IS991" s="293">
        <f>'TROISIEME TRI et BILAN'!D1046</f>
        <v>0</v>
      </c>
      <c r="IT991" s="293">
        <f>'TROISIEME TRI et BILAN'!E1046</f>
        <v>0</v>
      </c>
      <c r="IU991" s="293">
        <f>'TROISIEME TRI et BILAN'!F1046</f>
        <v>0</v>
      </c>
      <c r="IV991" s="293">
        <f>'TROISIEME TRI et BILAN'!G1046</f>
        <v>0</v>
      </c>
    </row>
    <row r="992" spans="251:256" ht="30" customHeight="1" thickBot="1" x14ac:dyDescent="0.3">
      <c r="IQ992" s="1552">
        <f>'TROISIEME TRI et BILAN'!B1047</f>
        <v>0</v>
      </c>
      <c r="IR992" s="293">
        <f>'TROISIEME TRI et BILAN'!C1047</f>
        <v>0</v>
      </c>
      <c r="IS992" s="293">
        <f>'TROISIEME TRI et BILAN'!D1047</f>
        <v>0</v>
      </c>
      <c r="IT992" s="293">
        <f>'TROISIEME TRI et BILAN'!E1047</f>
        <v>0</v>
      </c>
      <c r="IU992" s="293">
        <f>'TROISIEME TRI et BILAN'!F1047</f>
        <v>0</v>
      </c>
      <c r="IV992" s="293">
        <f>'TROISIEME TRI et BILAN'!G1047</f>
        <v>0</v>
      </c>
    </row>
    <row r="993" spans="251:256" ht="30" customHeight="1" thickBot="1" x14ac:dyDescent="0.3">
      <c r="IQ993" s="1552">
        <f>'TROISIEME TRI et BILAN'!B1048</f>
        <v>0</v>
      </c>
      <c r="IR993" s="293">
        <f>'TROISIEME TRI et BILAN'!C1048</f>
        <v>0</v>
      </c>
      <c r="IS993" s="293">
        <f>'TROISIEME TRI et BILAN'!D1048</f>
        <v>0</v>
      </c>
      <c r="IT993" s="293">
        <f>'TROISIEME TRI et BILAN'!E1048</f>
        <v>0</v>
      </c>
      <c r="IU993" s="293">
        <f>'TROISIEME TRI et BILAN'!F1048</f>
        <v>0</v>
      </c>
      <c r="IV993" s="293">
        <f>'TROISIEME TRI et BILAN'!G1048</f>
        <v>0</v>
      </c>
    </row>
    <row r="994" spans="251:256" ht="30" customHeight="1" thickBot="1" x14ac:dyDescent="0.3">
      <c r="IQ994" s="1552">
        <f>'TROISIEME TRI et BILAN'!B1049</f>
        <v>0</v>
      </c>
      <c r="IR994" s="293">
        <f>'TROISIEME TRI et BILAN'!C1049</f>
        <v>0</v>
      </c>
      <c r="IS994" s="293">
        <f>'TROISIEME TRI et BILAN'!D1049</f>
        <v>0</v>
      </c>
      <c r="IT994" s="293">
        <f>'TROISIEME TRI et BILAN'!E1049</f>
        <v>0</v>
      </c>
      <c r="IU994" s="293">
        <f>'TROISIEME TRI et BILAN'!F1049</f>
        <v>0</v>
      </c>
      <c r="IV994" s="293">
        <f>'TROISIEME TRI et BILAN'!G1049</f>
        <v>0</v>
      </c>
    </row>
    <row r="995" spans="251:256" ht="30" customHeight="1" thickBot="1" x14ac:dyDescent="0.3">
      <c r="IQ995" s="1552">
        <f>'TROISIEME TRI et BILAN'!B1050</f>
        <v>0</v>
      </c>
      <c r="IR995" s="293">
        <f>'TROISIEME TRI et BILAN'!C1050</f>
        <v>0</v>
      </c>
      <c r="IS995" s="293">
        <f>'TROISIEME TRI et BILAN'!D1050</f>
        <v>0</v>
      </c>
      <c r="IT995" s="293">
        <f>'TROISIEME TRI et BILAN'!E1050</f>
        <v>0</v>
      </c>
      <c r="IU995" s="293">
        <f>'TROISIEME TRI et BILAN'!F1050</f>
        <v>0</v>
      </c>
      <c r="IV995" s="293">
        <f>'TROISIEME TRI et BILAN'!G1050</f>
        <v>0</v>
      </c>
    </row>
    <row r="996" spans="251:256" ht="30" customHeight="1" thickBot="1" x14ac:dyDescent="0.3">
      <c r="IQ996" s="1552">
        <f>'TROISIEME TRI et BILAN'!B1051</f>
        <v>0</v>
      </c>
      <c r="IR996" s="293">
        <f>'TROISIEME TRI et BILAN'!C1051</f>
        <v>0</v>
      </c>
      <c r="IS996" s="293">
        <f>'TROISIEME TRI et BILAN'!D1051</f>
        <v>0</v>
      </c>
      <c r="IT996" s="293">
        <f>'TROISIEME TRI et BILAN'!E1051</f>
        <v>0</v>
      </c>
      <c r="IU996" s="293">
        <f>'TROISIEME TRI et BILAN'!F1051</f>
        <v>0</v>
      </c>
      <c r="IV996" s="293">
        <f>'TROISIEME TRI et BILAN'!G1051</f>
        <v>0</v>
      </c>
    </row>
    <row r="997" spans="251:256" ht="30" customHeight="1" thickBot="1" x14ac:dyDescent="0.3">
      <c r="IQ997" s="1552">
        <f>'TROISIEME TRI et BILAN'!B1052</f>
        <v>0</v>
      </c>
      <c r="IR997" s="293">
        <f>'TROISIEME TRI et BILAN'!C1052</f>
        <v>0</v>
      </c>
      <c r="IS997" s="293">
        <f>'TROISIEME TRI et BILAN'!D1052</f>
        <v>0</v>
      </c>
      <c r="IT997" s="293">
        <f>'TROISIEME TRI et BILAN'!E1052</f>
        <v>0</v>
      </c>
      <c r="IU997" s="293">
        <f>'TROISIEME TRI et BILAN'!F1052</f>
        <v>0</v>
      </c>
      <c r="IV997" s="293">
        <f>'TROISIEME TRI et BILAN'!G1052</f>
        <v>0</v>
      </c>
    </row>
    <row r="998" spans="251:256" ht="30" customHeight="1" thickBot="1" x14ac:dyDescent="0.3">
      <c r="IQ998" s="1552">
        <f>'TROISIEME TRI et BILAN'!B1053</f>
        <v>0</v>
      </c>
      <c r="IR998" s="293">
        <f>'TROISIEME TRI et BILAN'!C1053</f>
        <v>0</v>
      </c>
      <c r="IS998" s="293">
        <f>'TROISIEME TRI et BILAN'!D1053</f>
        <v>0</v>
      </c>
      <c r="IT998" s="293">
        <f>'TROISIEME TRI et BILAN'!E1053</f>
        <v>0</v>
      </c>
      <c r="IU998" s="293">
        <f>'TROISIEME TRI et BILAN'!F1053</f>
        <v>0</v>
      </c>
      <c r="IV998" s="293">
        <f>'TROISIEME TRI et BILAN'!G1053</f>
        <v>0</v>
      </c>
    </row>
    <row r="999" spans="251:256" ht="30" customHeight="1" thickBot="1" x14ac:dyDescent="0.3">
      <c r="IQ999" s="1552">
        <f>'TROISIEME TRI et BILAN'!B1054</f>
        <v>0</v>
      </c>
      <c r="IR999" s="293">
        <f>'TROISIEME TRI et BILAN'!C1054</f>
        <v>0</v>
      </c>
      <c r="IS999" s="293">
        <f>'TROISIEME TRI et BILAN'!D1054</f>
        <v>0</v>
      </c>
      <c r="IT999" s="293">
        <f>'TROISIEME TRI et BILAN'!E1054</f>
        <v>0</v>
      </c>
      <c r="IU999" s="293">
        <f>'TROISIEME TRI et BILAN'!F1054</f>
        <v>0</v>
      </c>
      <c r="IV999" s="293">
        <f>'TROISIEME TRI et BILAN'!G1054</f>
        <v>0</v>
      </c>
    </row>
    <row r="1000" spans="251:256" ht="30" customHeight="1" thickBot="1" x14ac:dyDescent="0.3">
      <c r="IQ1000" s="1552">
        <f>'TROISIEME TRI et BILAN'!B1055</f>
        <v>0</v>
      </c>
      <c r="IR1000" s="293">
        <f>'TROISIEME TRI et BILAN'!C1055</f>
        <v>0</v>
      </c>
      <c r="IS1000" s="293">
        <f>'TROISIEME TRI et BILAN'!D1055</f>
        <v>0</v>
      </c>
      <c r="IT1000" s="293">
        <f>'TROISIEME TRI et BILAN'!E1055</f>
        <v>0</v>
      </c>
      <c r="IU1000" s="293">
        <f>'TROISIEME TRI et BILAN'!F1055</f>
        <v>0</v>
      </c>
      <c r="IV1000" s="293">
        <f>'TROISIEME TRI et BILAN'!G1055</f>
        <v>0</v>
      </c>
    </row>
    <row r="1001" spans="251:256" ht="30" customHeight="1" thickBot="1" x14ac:dyDescent="0.3">
      <c r="IQ1001" s="1552">
        <f>'TROISIEME TRI et BILAN'!B1056</f>
        <v>0</v>
      </c>
      <c r="IR1001" s="293">
        <f>'TROISIEME TRI et BILAN'!C1056</f>
        <v>0</v>
      </c>
      <c r="IS1001" s="293">
        <f>'TROISIEME TRI et BILAN'!D1056</f>
        <v>0</v>
      </c>
      <c r="IT1001" s="293">
        <f>'TROISIEME TRI et BILAN'!E1056</f>
        <v>0</v>
      </c>
      <c r="IU1001" s="293">
        <f>'TROISIEME TRI et BILAN'!F1056</f>
        <v>0</v>
      </c>
      <c r="IV1001" s="293">
        <f>'TROISIEME TRI et BILAN'!G1056</f>
        <v>0</v>
      </c>
    </row>
    <row r="1002" spans="251:256" ht="30" customHeight="1" thickBot="1" x14ac:dyDescent="0.3">
      <c r="IQ1002" s="1552">
        <f>'TROISIEME TRI et BILAN'!B1057</f>
        <v>0</v>
      </c>
      <c r="IR1002" s="293">
        <f>'TROISIEME TRI et BILAN'!C1057</f>
        <v>0</v>
      </c>
      <c r="IS1002" s="293">
        <f>'TROISIEME TRI et BILAN'!D1057</f>
        <v>0</v>
      </c>
      <c r="IT1002" s="293">
        <f>'TROISIEME TRI et BILAN'!E1057</f>
        <v>0</v>
      </c>
      <c r="IU1002" s="293">
        <f>'TROISIEME TRI et BILAN'!F1057</f>
        <v>0</v>
      </c>
      <c r="IV1002" s="293">
        <f>'TROISIEME TRI et BILAN'!G1057</f>
        <v>0</v>
      </c>
    </row>
    <row r="1003" spans="251:256" ht="30" customHeight="1" thickBot="1" x14ac:dyDescent="0.3">
      <c r="IQ1003" s="1552">
        <f>'TROISIEME TRI et BILAN'!B1058</f>
        <v>0</v>
      </c>
      <c r="IR1003" s="293">
        <f>'TROISIEME TRI et BILAN'!C1058</f>
        <v>0</v>
      </c>
      <c r="IS1003" s="293">
        <f>'TROISIEME TRI et BILAN'!D1058</f>
        <v>0</v>
      </c>
      <c r="IT1003" s="293">
        <f>'TROISIEME TRI et BILAN'!E1058</f>
        <v>0</v>
      </c>
      <c r="IU1003" s="293">
        <f>'TROISIEME TRI et BILAN'!F1058</f>
        <v>0</v>
      </c>
      <c r="IV1003" s="293">
        <f>'TROISIEME TRI et BILAN'!G1058</f>
        <v>0</v>
      </c>
    </row>
    <row r="1004" spans="251:256" ht="30" customHeight="1" thickBot="1" x14ac:dyDescent="0.3">
      <c r="IQ1004" s="1552">
        <f>'TROISIEME TRI et BILAN'!B1059</f>
        <v>0</v>
      </c>
      <c r="IR1004" s="293">
        <f>'TROISIEME TRI et BILAN'!C1059</f>
        <v>0</v>
      </c>
      <c r="IS1004" s="293">
        <f>'TROISIEME TRI et BILAN'!D1059</f>
        <v>0</v>
      </c>
      <c r="IT1004" s="293">
        <f>'TROISIEME TRI et BILAN'!E1059</f>
        <v>0</v>
      </c>
      <c r="IU1004" s="293">
        <f>'TROISIEME TRI et BILAN'!F1059</f>
        <v>0</v>
      </c>
      <c r="IV1004" s="293">
        <f>'TROISIEME TRI et BILAN'!G1059</f>
        <v>0</v>
      </c>
    </row>
    <row r="1005" spans="251:256" ht="30" customHeight="1" thickBot="1" x14ac:dyDescent="0.3">
      <c r="IQ1005" s="1552">
        <f>'TROISIEME TRI et BILAN'!B1060</f>
        <v>0</v>
      </c>
      <c r="IR1005" s="293">
        <f>'TROISIEME TRI et BILAN'!C1060</f>
        <v>0</v>
      </c>
      <c r="IS1005" s="293">
        <f>'TROISIEME TRI et BILAN'!D1060</f>
        <v>0</v>
      </c>
      <c r="IT1005" s="293">
        <f>'TROISIEME TRI et BILAN'!E1060</f>
        <v>0</v>
      </c>
      <c r="IU1005" s="293">
        <f>'TROISIEME TRI et BILAN'!F1060</f>
        <v>0</v>
      </c>
      <c r="IV1005" s="293">
        <f>'TROISIEME TRI et BILAN'!G1060</f>
        <v>0</v>
      </c>
    </row>
    <row r="1006" spans="251:256" ht="30" customHeight="1" thickBot="1" x14ac:dyDescent="0.3">
      <c r="IQ1006" s="1552">
        <f>'TROISIEME TRI et BILAN'!B1061</f>
        <v>0</v>
      </c>
      <c r="IR1006" s="293">
        <f>'TROISIEME TRI et BILAN'!C1061</f>
        <v>0</v>
      </c>
      <c r="IS1006" s="293">
        <f>'TROISIEME TRI et BILAN'!D1061</f>
        <v>0</v>
      </c>
      <c r="IT1006" s="293">
        <f>'TROISIEME TRI et BILAN'!E1061</f>
        <v>0</v>
      </c>
      <c r="IU1006" s="293">
        <f>'TROISIEME TRI et BILAN'!F1061</f>
        <v>0</v>
      </c>
      <c r="IV1006" s="293">
        <f>'TROISIEME TRI et BILAN'!G1061</f>
        <v>0</v>
      </c>
    </row>
    <row r="1007" spans="251:256" ht="30" customHeight="1" thickBot="1" x14ac:dyDescent="0.3">
      <c r="IQ1007" s="1552">
        <f>'TROISIEME TRI et BILAN'!B1062</f>
        <v>0</v>
      </c>
      <c r="IR1007" s="293">
        <f>'TROISIEME TRI et BILAN'!C1062</f>
        <v>0</v>
      </c>
      <c r="IS1007" s="293">
        <f>'TROISIEME TRI et BILAN'!D1062</f>
        <v>0</v>
      </c>
      <c r="IT1007" s="293">
        <f>'TROISIEME TRI et BILAN'!E1062</f>
        <v>0</v>
      </c>
      <c r="IU1007" s="293">
        <f>'TROISIEME TRI et BILAN'!F1062</f>
        <v>0</v>
      </c>
      <c r="IV1007" s="293">
        <f>'TROISIEME TRI et BILAN'!G1062</f>
        <v>0</v>
      </c>
    </row>
    <row r="1008" spans="251:256" ht="30" customHeight="1" thickBot="1" x14ac:dyDescent="0.3">
      <c r="IQ1008" s="1552">
        <f>'TROISIEME TRI et BILAN'!B1063</f>
        <v>0</v>
      </c>
      <c r="IR1008" s="293">
        <f>'TROISIEME TRI et BILAN'!C1063</f>
        <v>0</v>
      </c>
      <c r="IS1008" s="293">
        <f>'TROISIEME TRI et BILAN'!D1063</f>
        <v>0</v>
      </c>
      <c r="IT1008" s="293">
        <f>'TROISIEME TRI et BILAN'!E1063</f>
        <v>0</v>
      </c>
      <c r="IU1008" s="293">
        <f>'TROISIEME TRI et BILAN'!F1063</f>
        <v>0</v>
      </c>
      <c r="IV1008" s="293">
        <f>'TROISIEME TRI et BILAN'!G1063</f>
        <v>0</v>
      </c>
    </row>
    <row r="1009" spans="251:256" ht="30" customHeight="1" thickBot="1" x14ac:dyDescent="0.3">
      <c r="IQ1009" s="1552">
        <f>'TROISIEME TRI et BILAN'!B1064</f>
        <v>0</v>
      </c>
      <c r="IR1009" s="293">
        <f>'TROISIEME TRI et BILAN'!C1064</f>
        <v>0</v>
      </c>
      <c r="IS1009" s="293">
        <f>'TROISIEME TRI et BILAN'!D1064</f>
        <v>0</v>
      </c>
      <c r="IT1009" s="293">
        <f>'TROISIEME TRI et BILAN'!E1064</f>
        <v>0</v>
      </c>
      <c r="IU1009" s="293">
        <f>'TROISIEME TRI et BILAN'!F1064</f>
        <v>0</v>
      </c>
      <c r="IV1009" s="293">
        <f>'TROISIEME TRI et BILAN'!G1064</f>
        <v>0</v>
      </c>
    </row>
    <row r="1010" spans="251:256" ht="30" customHeight="1" thickBot="1" x14ac:dyDescent="0.3">
      <c r="IQ1010" s="1552">
        <f>'TROISIEME TRI et BILAN'!B1065</f>
        <v>0</v>
      </c>
      <c r="IR1010" s="293">
        <f>'TROISIEME TRI et BILAN'!C1065</f>
        <v>0</v>
      </c>
      <c r="IS1010" s="293">
        <f>'TROISIEME TRI et BILAN'!D1065</f>
        <v>0</v>
      </c>
      <c r="IT1010" s="293">
        <f>'TROISIEME TRI et BILAN'!E1065</f>
        <v>0</v>
      </c>
      <c r="IU1010" s="293">
        <f>'TROISIEME TRI et BILAN'!F1065</f>
        <v>0</v>
      </c>
      <c r="IV1010" s="293">
        <f>'TROISIEME TRI et BILAN'!G1065</f>
        <v>0</v>
      </c>
    </row>
    <row r="1011" spans="251:256" ht="30" customHeight="1" thickBot="1" x14ac:dyDescent="0.3">
      <c r="IQ1011" s="1552">
        <f>'TROISIEME TRI et BILAN'!B1066</f>
        <v>0</v>
      </c>
      <c r="IR1011" s="293">
        <f>'TROISIEME TRI et BILAN'!C1066</f>
        <v>0</v>
      </c>
      <c r="IS1011" s="293">
        <f>'TROISIEME TRI et BILAN'!D1066</f>
        <v>0</v>
      </c>
      <c r="IT1011" s="293">
        <f>'TROISIEME TRI et BILAN'!E1066</f>
        <v>0</v>
      </c>
      <c r="IU1011" s="293">
        <f>'TROISIEME TRI et BILAN'!F1066</f>
        <v>0</v>
      </c>
      <c r="IV1011" s="293">
        <f>'TROISIEME TRI et BILAN'!G1066</f>
        <v>0</v>
      </c>
    </row>
    <row r="1012" spans="251:256" ht="30" customHeight="1" thickBot="1" x14ac:dyDescent="0.3">
      <c r="IQ1012" s="1552">
        <f>'TROISIEME TRI et BILAN'!B1067</f>
        <v>0</v>
      </c>
      <c r="IR1012" s="293">
        <f>'TROISIEME TRI et BILAN'!C1067</f>
        <v>0</v>
      </c>
      <c r="IS1012" s="293">
        <f>'TROISIEME TRI et BILAN'!D1067</f>
        <v>0</v>
      </c>
      <c r="IT1012" s="293">
        <f>'TROISIEME TRI et BILAN'!E1067</f>
        <v>0</v>
      </c>
      <c r="IU1012" s="293">
        <f>'TROISIEME TRI et BILAN'!F1067</f>
        <v>0</v>
      </c>
      <c r="IV1012" s="293">
        <f>'TROISIEME TRI et BILAN'!G1067</f>
        <v>0</v>
      </c>
    </row>
    <row r="1013" spans="251:256" ht="30" customHeight="1" thickBot="1" x14ac:dyDescent="0.3">
      <c r="IQ1013" s="1552">
        <f>'TROISIEME TRI et BILAN'!B1068</f>
        <v>0</v>
      </c>
      <c r="IR1013" s="293">
        <f>'TROISIEME TRI et BILAN'!C1068</f>
        <v>0</v>
      </c>
      <c r="IS1013" s="293">
        <f>'TROISIEME TRI et BILAN'!D1068</f>
        <v>0</v>
      </c>
      <c r="IT1013" s="293">
        <f>'TROISIEME TRI et BILAN'!E1068</f>
        <v>0</v>
      </c>
      <c r="IU1013" s="293">
        <f>'TROISIEME TRI et BILAN'!F1068</f>
        <v>0</v>
      </c>
      <c r="IV1013" s="293">
        <f>'TROISIEME TRI et BILAN'!G1068</f>
        <v>0</v>
      </c>
    </row>
    <row r="1014" spans="251:256" ht="21.75" thickBot="1" x14ac:dyDescent="0.3">
      <c r="IQ1014" s="291" t="s">
        <v>1</v>
      </c>
      <c r="IR1014" s="291" t="s">
        <v>151</v>
      </c>
      <c r="IS1014" s="291" t="s">
        <v>278</v>
      </c>
      <c r="IT1014" s="291" t="s">
        <v>158</v>
      </c>
      <c r="IU1014" s="291" t="s">
        <v>30</v>
      </c>
      <c r="IV1014" s="291" t="s">
        <v>55</v>
      </c>
    </row>
    <row r="1015" spans="251:256" ht="30" customHeight="1" thickBot="1" x14ac:dyDescent="0.3">
      <c r="IQ1015" s="1552">
        <f>'TROISIEME TRI et BILAN'!B1070</f>
        <v>0</v>
      </c>
      <c r="IR1015" s="1552">
        <f>'TROISIEME TRI et BILAN'!C1070</f>
        <v>0</v>
      </c>
      <c r="IS1015" s="1552">
        <f>'TROISIEME TRI et BILAN'!D1070</f>
        <v>0</v>
      </c>
      <c r="IT1015" s="1552">
        <f>'TROISIEME TRI et BILAN'!E1070</f>
        <v>0</v>
      </c>
      <c r="IU1015" s="1552">
        <f>'TROISIEME TRI et BILAN'!F1070</f>
        <v>0</v>
      </c>
      <c r="IV1015" s="1552">
        <f>'TROISIEME TRI et BILAN'!G1070</f>
        <v>0</v>
      </c>
    </row>
    <row r="1016" spans="251:256" ht="30" customHeight="1" thickBot="1" x14ac:dyDescent="0.3">
      <c r="IQ1016" s="1552">
        <f>'TROISIEME TRI et BILAN'!B1071</f>
        <v>0</v>
      </c>
      <c r="IR1016" s="1552">
        <f>'TROISIEME TRI et BILAN'!C1071</f>
        <v>0</v>
      </c>
      <c r="IS1016" s="1552">
        <f>'TROISIEME TRI et BILAN'!D1071</f>
        <v>0</v>
      </c>
      <c r="IT1016" s="1552">
        <f>'TROISIEME TRI et BILAN'!E1071</f>
        <v>0</v>
      </c>
      <c r="IU1016" s="1552">
        <f>'TROISIEME TRI et BILAN'!F1071</f>
        <v>0</v>
      </c>
      <c r="IV1016" s="1552">
        <f>'TROISIEME TRI et BILAN'!G1071</f>
        <v>0</v>
      </c>
    </row>
    <row r="1017" spans="251:256" ht="30" customHeight="1" thickBot="1" x14ac:dyDescent="0.3">
      <c r="IQ1017" s="1552">
        <f>'TROISIEME TRI et BILAN'!B1072</f>
        <v>0</v>
      </c>
      <c r="IR1017" s="1552">
        <f>'TROISIEME TRI et BILAN'!C1072</f>
        <v>0</v>
      </c>
      <c r="IS1017" s="1552">
        <f>'TROISIEME TRI et BILAN'!D1072</f>
        <v>0</v>
      </c>
      <c r="IT1017" s="1552">
        <f>'TROISIEME TRI et BILAN'!E1072</f>
        <v>0</v>
      </c>
      <c r="IU1017" s="1552">
        <f>'TROISIEME TRI et BILAN'!F1072</f>
        <v>0</v>
      </c>
      <c r="IV1017" s="1552">
        <f>'TROISIEME TRI et BILAN'!G1072</f>
        <v>0</v>
      </c>
    </row>
    <row r="1018" spans="251:256" ht="30" customHeight="1" thickBot="1" x14ac:dyDescent="0.3">
      <c r="IQ1018" s="1552">
        <f>'TROISIEME TRI et BILAN'!B1073</f>
        <v>0</v>
      </c>
      <c r="IR1018" s="1552">
        <f>'TROISIEME TRI et BILAN'!C1073</f>
        <v>0</v>
      </c>
      <c r="IS1018" s="1552">
        <f>'TROISIEME TRI et BILAN'!D1073</f>
        <v>0</v>
      </c>
      <c r="IT1018" s="1552">
        <f>'TROISIEME TRI et BILAN'!E1073</f>
        <v>0</v>
      </c>
      <c r="IU1018" s="1552">
        <f>'TROISIEME TRI et BILAN'!F1073</f>
        <v>0</v>
      </c>
      <c r="IV1018" s="1552">
        <f>'TROISIEME TRI et BILAN'!G1073</f>
        <v>0</v>
      </c>
    </row>
    <row r="1019" spans="251:256" ht="30" customHeight="1" thickBot="1" x14ac:dyDescent="0.3">
      <c r="IQ1019" s="1552">
        <f>'TROISIEME TRI et BILAN'!B1074</f>
        <v>0</v>
      </c>
      <c r="IR1019" s="1552">
        <f>'TROISIEME TRI et BILAN'!C1074</f>
        <v>0</v>
      </c>
      <c r="IS1019" s="1552">
        <f>'TROISIEME TRI et BILAN'!D1074</f>
        <v>0</v>
      </c>
      <c r="IT1019" s="1552">
        <f>'TROISIEME TRI et BILAN'!E1074</f>
        <v>0</v>
      </c>
      <c r="IU1019" s="1552">
        <f>'TROISIEME TRI et BILAN'!F1074</f>
        <v>0</v>
      </c>
      <c r="IV1019" s="1552">
        <f>'TROISIEME TRI et BILAN'!G1074</f>
        <v>0</v>
      </c>
    </row>
    <row r="1020" spans="251:256" ht="30" customHeight="1" thickBot="1" x14ac:dyDescent="0.3">
      <c r="IQ1020" s="1552">
        <f>'TROISIEME TRI et BILAN'!B1075</f>
        <v>0</v>
      </c>
      <c r="IR1020" s="1552">
        <f>'TROISIEME TRI et BILAN'!C1075</f>
        <v>0</v>
      </c>
      <c r="IS1020" s="1552">
        <f>'TROISIEME TRI et BILAN'!D1075</f>
        <v>0</v>
      </c>
      <c r="IT1020" s="1552">
        <f>'TROISIEME TRI et BILAN'!E1075</f>
        <v>0</v>
      </c>
      <c r="IU1020" s="1552">
        <f>'TROISIEME TRI et BILAN'!F1075</f>
        <v>0</v>
      </c>
      <c r="IV1020" s="1552">
        <f>'TROISIEME TRI et BILAN'!G1075</f>
        <v>0</v>
      </c>
    </row>
    <row r="1021" spans="251:256" ht="30" customHeight="1" thickBot="1" x14ac:dyDescent="0.3">
      <c r="IQ1021" s="1552">
        <f>'TROISIEME TRI et BILAN'!B1076</f>
        <v>0</v>
      </c>
      <c r="IR1021" s="1552">
        <f>'TROISIEME TRI et BILAN'!C1076</f>
        <v>0</v>
      </c>
      <c r="IS1021" s="1552">
        <f>'TROISIEME TRI et BILAN'!D1076</f>
        <v>0</v>
      </c>
      <c r="IT1021" s="1552">
        <f>'TROISIEME TRI et BILAN'!E1076</f>
        <v>0</v>
      </c>
      <c r="IU1021" s="1552">
        <f>'TROISIEME TRI et BILAN'!F1076</f>
        <v>0</v>
      </c>
      <c r="IV1021" s="1552">
        <f>'TROISIEME TRI et BILAN'!G1076</f>
        <v>0</v>
      </c>
    </row>
    <row r="1022" spans="251:256" ht="30" customHeight="1" thickBot="1" x14ac:dyDescent="0.3">
      <c r="IQ1022" s="1552">
        <f>'TROISIEME TRI et BILAN'!B1077</f>
        <v>0</v>
      </c>
      <c r="IR1022" s="1552">
        <f>'TROISIEME TRI et BILAN'!C1077</f>
        <v>0</v>
      </c>
      <c r="IS1022" s="1552">
        <f>'TROISIEME TRI et BILAN'!D1077</f>
        <v>0</v>
      </c>
      <c r="IT1022" s="1552">
        <f>'TROISIEME TRI et BILAN'!E1077</f>
        <v>0</v>
      </c>
      <c r="IU1022" s="1552">
        <f>'TROISIEME TRI et BILAN'!F1077</f>
        <v>0</v>
      </c>
      <c r="IV1022" s="1552">
        <f>'TROISIEME TRI et BILAN'!G1077</f>
        <v>0</v>
      </c>
    </row>
    <row r="1023" spans="251:256" ht="30" customHeight="1" thickBot="1" x14ac:dyDescent="0.3">
      <c r="IQ1023" s="1552">
        <f>'TROISIEME TRI et BILAN'!B1078</f>
        <v>0</v>
      </c>
      <c r="IR1023" s="1552">
        <f>'TROISIEME TRI et BILAN'!C1078</f>
        <v>0</v>
      </c>
      <c r="IS1023" s="1552">
        <f>'TROISIEME TRI et BILAN'!D1078</f>
        <v>0</v>
      </c>
      <c r="IT1023" s="1552">
        <f>'TROISIEME TRI et BILAN'!E1078</f>
        <v>0</v>
      </c>
      <c r="IU1023" s="1552">
        <f>'TROISIEME TRI et BILAN'!F1078</f>
        <v>0</v>
      </c>
      <c r="IV1023" s="1552">
        <f>'TROISIEME TRI et BILAN'!G1078</f>
        <v>0</v>
      </c>
    </row>
    <row r="1024" spans="251:256" ht="30" customHeight="1" thickBot="1" x14ac:dyDescent="0.3">
      <c r="IQ1024" s="1552">
        <f>'TROISIEME TRI et BILAN'!B1079</f>
        <v>0</v>
      </c>
      <c r="IR1024" s="1552">
        <f>'TROISIEME TRI et BILAN'!C1079</f>
        <v>0</v>
      </c>
      <c r="IS1024" s="1552">
        <f>'TROISIEME TRI et BILAN'!D1079</f>
        <v>0</v>
      </c>
      <c r="IT1024" s="1552">
        <f>'TROISIEME TRI et BILAN'!E1079</f>
        <v>0</v>
      </c>
      <c r="IU1024" s="1552">
        <f>'TROISIEME TRI et BILAN'!F1079</f>
        <v>0</v>
      </c>
      <c r="IV1024" s="1552">
        <f>'TROISIEME TRI et BILAN'!G1079</f>
        <v>0</v>
      </c>
    </row>
    <row r="1025" spans="251:257" ht="30" customHeight="1" thickBot="1" x14ac:dyDescent="0.3">
      <c r="IQ1025" s="1552">
        <f>'TROISIEME TRI et BILAN'!B1080</f>
        <v>0</v>
      </c>
      <c r="IR1025" s="1552">
        <f>'TROISIEME TRI et BILAN'!C1080</f>
        <v>0</v>
      </c>
      <c r="IS1025" s="1552">
        <f>'TROISIEME TRI et BILAN'!D1080</f>
        <v>0</v>
      </c>
      <c r="IT1025" s="1552">
        <f>'TROISIEME TRI et BILAN'!E1080</f>
        <v>0</v>
      </c>
      <c r="IU1025" s="1552">
        <f>'TROISIEME TRI et BILAN'!F1080</f>
        <v>0</v>
      </c>
      <c r="IV1025" s="1552">
        <f>'TROISIEME TRI et BILAN'!G1080</f>
        <v>0</v>
      </c>
    </row>
    <row r="1026" spans="251:257" ht="30" customHeight="1" thickBot="1" x14ac:dyDescent="0.3">
      <c r="IQ1026" s="1552">
        <f>'TROISIEME TRI et BILAN'!B1081</f>
        <v>0</v>
      </c>
      <c r="IR1026" s="1552">
        <f>'TROISIEME TRI et BILAN'!C1081</f>
        <v>0</v>
      </c>
      <c r="IS1026" s="1552">
        <f>'TROISIEME TRI et BILAN'!D1081</f>
        <v>0</v>
      </c>
      <c r="IT1026" s="1552">
        <f>'TROISIEME TRI et BILAN'!E1081</f>
        <v>0</v>
      </c>
      <c r="IU1026" s="1552">
        <f>'TROISIEME TRI et BILAN'!F1081</f>
        <v>0</v>
      </c>
      <c r="IV1026" s="1552">
        <f>'TROISIEME TRI et BILAN'!G1081</f>
        <v>0</v>
      </c>
    </row>
    <row r="1027" spans="251:257" ht="30" customHeight="1" thickBot="1" x14ac:dyDescent="0.3">
      <c r="IQ1027" s="1552">
        <f>'TROISIEME TRI et BILAN'!B1082</f>
        <v>0</v>
      </c>
      <c r="IR1027" s="1552">
        <f>'TROISIEME TRI et BILAN'!C1082</f>
        <v>0</v>
      </c>
      <c r="IS1027" s="1552">
        <f>'TROISIEME TRI et BILAN'!D1082</f>
        <v>0</v>
      </c>
      <c r="IT1027" s="1552">
        <f>'TROISIEME TRI et BILAN'!E1082</f>
        <v>0</v>
      </c>
      <c r="IU1027" s="1552">
        <f>'TROISIEME TRI et BILAN'!F1082</f>
        <v>0</v>
      </c>
      <c r="IV1027" s="1552">
        <f>'TROISIEME TRI et BILAN'!G1082</f>
        <v>0</v>
      </c>
    </row>
    <row r="1028" spans="251:257" ht="30" customHeight="1" thickBot="1" x14ac:dyDescent="0.3">
      <c r="IQ1028" s="1552">
        <f>'TROISIEME TRI et BILAN'!B1083</f>
        <v>0</v>
      </c>
      <c r="IR1028" s="1552">
        <f>'TROISIEME TRI et BILAN'!C1083</f>
        <v>0</v>
      </c>
      <c r="IS1028" s="1552">
        <f>'TROISIEME TRI et BILAN'!D1083</f>
        <v>0</v>
      </c>
      <c r="IT1028" s="1552">
        <f>'TROISIEME TRI et BILAN'!E1083</f>
        <v>0</v>
      </c>
      <c r="IU1028" s="1552">
        <f>'TROISIEME TRI et BILAN'!F1083</f>
        <v>0</v>
      </c>
      <c r="IV1028" s="1552">
        <f>'TROISIEME TRI et BILAN'!G1083</f>
        <v>0</v>
      </c>
    </row>
    <row r="1029" spans="251:257" ht="30" customHeight="1" thickBot="1" x14ac:dyDescent="0.3">
      <c r="IQ1029" s="1552">
        <f>'TROISIEME TRI et BILAN'!B1084</f>
        <v>0</v>
      </c>
      <c r="IR1029" s="1552">
        <f>'TROISIEME TRI et BILAN'!C1084</f>
        <v>0</v>
      </c>
      <c r="IS1029" s="1552">
        <f>'TROISIEME TRI et BILAN'!D1084</f>
        <v>0</v>
      </c>
      <c r="IT1029" s="1552">
        <f>'TROISIEME TRI et BILAN'!E1084</f>
        <v>0</v>
      </c>
      <c r="IU1029" s="1552">
        <f>'TROISIEME TRI et BILAN'!F1084</f>
        <v>0</v>
      </c>
      <c r="IV1029" s="1552">
        <f>'TROISIEME TRI et BILAN'!G1084</f>
        <v>0</v>
      </c>
    </row>
    <row r="1030" spans="251:257" ht="30" customHeight="1" thickBot="1" x14ac:dyDescent="0.3">
      <c r="IQ1030" s="1552">
        <f>'TROISIEME TRI et BILAN'!B1085</f>
        <v>0</v>
      </c>
      <c r="IR1030" s="1552">
        <f>'TROISIEME TRI et BILAN'!C1085</f>
        <v>0</v>
      </c>
      <c r="IS1030" s="1552">
        <f>'TROISIEME TRI et BILAN'!D1085</f>
        <v>0</v>
      </c>
      <c r="IT1030" s="1552">
        <f>'TROISIEME TRI et BILAN'!E1085</f>
        <v>0</v>
      </c>
      <c r="IU1030" s="1552">
        <f>'TROISIEME TRI et BILAN'!F1085</f>
        <v>0</v>
      </c>
      <c r="IV1030" s="1552">
        <f>'TROISIEME TRI et BILAN'!G1085</f>
        <v>0</v>
      </c>
    </row>
    <row r="1031" spans="251:257" ht="30" customHeight="1" thickBot="1" x14ac:dyDescent="0.3">
      <c r="IQ1031" s="1552">
        <f>'TROISIEME TRI et BILAN'!B1086</f>
        <v>0</v>
      </c>
      <c r="IR1031" s="1552">
        <f>'TROISIEME TRI et BILAN'!C1086</f>
        <v>0</v>
      </c>
      <c r="IS1031" s="1552">
        <f>'TROISIEME TRI et BILAN'!D1086</f>
        <v>0</v>
      </c>
      <c r="IT1031" s="1552">
        <f>'TROISIEME TRI et BILAN'!E1086</f>
        <v>0</v>
      </c>
      <c r="IU1031" s="1552">
        <f>'TROISIEME TRI et BILAN'!F1086</f>
        <v>0</v>
      </c>
      <c r="IV1031" s="1552">
        <f>'TROISIEME TRI et BILAN'!G1086</f>
        <v>0</v>
      </c>
    </row>
    <row r="1032" spans="251:257" ht="30" customHeight="1" thickBot="1" x14ac:dyDescent="0.3">
      <c r="IQ1032" s="1552">
        <f>'TROISIEME TRI et BILAN'!B1087</f>
        <v>0</v>
      </c>
      <c r="IR1032" s="1552">
        <f>'TROISIEME TRI et BILAN'!C1087</f>
        <v>0</v>
      </c>
      <c r="IS1032" s="1552">
        <f>'TROISIEME TRI et BILAN'!D1087</f>
        <v>0</v>
      </c>
      <c r="IT1032" s="1552">
        <f>'TROISIEME TRI et BILAN'!E1087</f>
        <v>0</v>
      </c>
      <c r="IU1032" s="1552">
        <f>'TROISIEME TRI et BILAN'!F1087</f>
        <v>0</v>
      </c>
      <c r="IV1032" s="1552">
        <f>'TROISIEME TRI et BILAN'!G1087</f>
        <v>0</v>
      </c>
    </row>
    <row r="1033" spans="251:257" ht="30" customHeight="1" thickBot="1" x14ac:dyDescent="0.3">
      <c r="IQ1033" s="1552">
        <f>'TROISIEME TRI et BILAN'!B1088</f>
        <v>0</v>
      </c>
      <c r="IR1033" s="1552">
        <f>'TROISIEME TRI et BILAN'!C1088</f>
        <v>0</v>
      </c>
      <c r="IS1033" s="1552">
        <f>'TROISIEME TRI et BILAN'!D1088</f>
        <v>0</v>
      </c>
      <c r="IT1033" s="1552">
        <f>'TROISIEME TRI et BILAN'!E1088</f>
        <v>0</v>
      </c>
      <c r="IU1033" s="1552">
        <f>'TROISIEME TRI et BILAN'!F1088</f>
        <v>0</v>
      </c>
      <c r="IV1033" s="1552">
        <f>'TROISIEME TRI et BILAN'!G1088</f>
        <v>0</v>
      </c>
    </row>
    <row r="1034" spans="251:257" ht="30" customHeight="1" thickBot="1" x14ac:dyDescent="0.3">
      <c r="IQ1034" s="1552">
        <f>'TROISIEME TRI et BILAN'!B1089</f>
        <v>0</v>
      </c>
      <c r="IR1034" s="1552">
        <f>'TROISIEME TRI et BILAN'!C1089</f>
        <v>0</v>
      </c>
      <c r="IS1034" s="1552">
        <f>'TROISIEME TRI et BILAN'!D1089</f>
        <v>0</v>
      </c>
      <c r="IT1034" s="1552">
        <f>'TROISIEME TRI et BILAN'!E1089</f>
        <v>0</v>
      </c>
      <c r="IU1034" s="1552">
        <f>'TROISIEME TRI et BILAN'!F1089</f>
        <v>0</v>
      </c>
      <c r="IV1034" s="1552">
        <f>'TROISIEME TRI et BILAN'!G1089</f>
        <v>0</v>
      </c>
    </row>
    <row r="1035" spans="251:257" ht="30" customHeight="1" thickBot="1" x14ac:dyDescent="0.3">
      <c r="IQ1035" s="1550">
        <f>'TROISIEME TRI et BILAN'!B1090</f>
        <v>0</v>
      </c>
      <c r="IR1035" s="1550">
        <f>'TROISIEME TRI et BILAN'!C1090</f>
        <v>0</v>
      </c>
      <c r="IS1035" s="1550">
        <f>'TROISIEME TRI et BILAN'!D1090</f>
        <v>0</v>
      </c>
      <c r="IT1035" s="1550">
        <f>'TROISIEME TRI et BILAN'!E1090</f>
        <v>0</v>
      </c>
      <c r="IU1035" s="1550">
        <f>'TROISIEME TRI et BILAN'!F1090</f>
        <v>0</v>
      </c>
      <c r="IV1035" s="1550">
        <f>'TROISIEME TRI et BILAN'!G1090</f>
        <v>0</v>
      </c>
    </row>
    <row r="1036" spans="251:257" ht="30" customHeight="1" thickBot="1" x14ac:dyDescent="0.3">
      <c r="IQ1036" s="1787"/>
      <c r="IR1036" s="1787" t="s">
        <v>91</v>
      </c>
      <c r="IS1036" s="1787"/>
      <c r="IT1036" s="1787"/>
      <c r="IU1036" s="1787"/>
      <c r="IV1036" s="1787"/>
    </row>
    <row r="1037" spans="251:257" ht="30" customHeight="1" x14ac:dyDescent="0.25">
      <c r="IQ1037" s="1787"/>
      <c r="IR1037" s="2372">
        <f>'TROISIEME TRI et BILAN'!C1097</f>
        <v>0</v>
      </c>
      <c r="IS1037" s="2373"/>
      <c r="IT1037" s="2373"/>
      <c r="IU1037" s="2373"/>
      <c r="IV1037" s="2374"/>
    </row>
    <row r="1038" spans="251:257" ht="30" customHeight="1" x14ac:dyDescent="0.25">
      <c r="IQ1038" s="1787"/>
      <c r="IR1038" s="2375"/>
      <c r="IS1038" s="2376"/>
      <c r="IT1038" s="2376"/>
      <c r="IU1038" s="2376"/>
      <c r="IV1038" s="2377"/>
    </row>
    <row r="1039" spans="251:257" ht="30" customHeight="1" thickBot="1" x14ac:dyDescent="0.3">
      <c r="IQ1039" s="1787"/>
      <c r="IR1039" s="2378"/>
      <c r="IS1039" s="2379"/>
      <c r="IT1039" s="2379"/>
      <c r="IU1039" s="2379"/>
      <c r="IV1039" s="2380"/>
    </row>
    <row r="1040" spans="251:257" x14ac:dyDescent="0.25">
      <c r="IW1040" s="666"/>
    </row>
    <row r="1041" spans="258:264" ht="21" x14ac:dyDescent="0.35">
      <c r="IX1041" s="719" t="s">
        <v>789</v>
      </c>
      <c r="IY1041" s="702"/>
      <c r="IZ1041" s="702"/>
      <c r="JA1041" s="723"/>
      <c r="JB1041" s="724"/>
      <c r="JC1041" s="702"/>
      <c r="JD1041" s="712">
        <v>24</v>
      </c>
    </row>
    <row r="1042" spans="258:264" ht="21.75" thickBot="1" x14ac:dyDescent="0.4">
      <c r="IX1042" s="702"/>
      <c r="IY1042" s="702"/>
      <c r="IZ1042" s="702"/>
      <c r="JA1042" s="702"/>
      <c r="JB1042" s="702"/>
      <c r="JC1042" s="702"/>
      <c r="JD1042" s="702"/>
    </row>
    <row r="1043" spans="258:264" ht="21.75" thickBot="1" x14ac:dyDescent="0.3">
      <c r="IX1043" s="291" t="s">
        <v>1</v>
      </c>
      <c r="IY1043" s="291" t="s">
        <v>151</v>
      </c>
      <c r="IZ1043" s="291" t="s">
        <v>278</v>
      </c>
      <c r="JA1043" s="291" t="s">
        <v>158</v>
      </c>
      <c r="JB1043" s="291" t="s">
        <v>30</v>
      </c>
      <c r="JC1043" s="291" t="s">
        <v>281</v>
      </c>
      <c r="JD1043" s="291" t="s">
        <v>55</v>
      </c>
    </row>
    <row r="1044" spans="258:264" ht="31.5" customHeight="1" thickBot="1" x14ac:dyDescent="0.3">
      <c r="IX1044" s="1552">
        <f>'TROISIEME TRI et BILAN'!B1107</f>
        <v>0</v>
      </c>
      <c r="IY1044" s="1552">
        <f>'TROISIEME TRI et BILAN'!C1107</f>
        <v>0</v>
      </c>
      <c r="IZ1044" s="1552">
        <f>'TROISIEME TRI et BILAN'!D1107</f>
        <v>0</v>
      </c>
      <c r="JA1044" s="1552">
        <f>'TROISIEME TRI et BILAN'!E1107</f>
        <v>0</v>
      </c>
      <c r="JB1044" s="1552">
        <f>'TROISIEME TRI et BILAN'!F1107</f>
        <v>0</v>
      </c>
      <c r="JC1044" s="1552">
        <f>'TROISIEME TRI et BILAN'!G1107</f>
        <v>0</v>
      </c>
      <c r="JD1044" s="1552">
        <f>'TROISIEME TRI et BILAN'!H1107</f>
        <v>0</v>
      </c>
    </row>
    <row r="1045" spans="258:264" ht="31.5" customHeight="1" thickBot="1" x14ac:dyDescent="0.3">
      <c r="IX1045" s="1552">
        <f>'TROISIEME TRI et BILAN'!B1108</f>
        <v>0</v>
      </c>
      <c r="IY1045" s="1552">
        <f>'TROISIEME TRI et BILAN'!C1108</f>
        <v>0</v>
      </c>
      <c r="IZ1045" s="1552">
        <f>'TROISIEME TRI et BILAN'!D1108</f>
        <v>0</v>
      </c>
      <c r="JA1045" s="1552">
        <f>'TROISIEME TRI et BILAN'!E1108</f>
        <v>0</v>
      </c>
      <c r="JB1045" s="1552">
        <f>'TROISIEME TRI et BILAN'!F1108</f>
        <v>0</v>
      </c>
      <c r="JC1045" s="1552">
        <f>'TROISIEME TRI et BILAN'!G1108</f>
        <v>0</v>
      </c>
      <c r="JD1045" s="1552">
        <f>'TROISIEME TRI et BILAN'!H1108</f>
        <v>0</v>
      </c>
    </row>
    <row r="1046" spans="258:264" ht="31.5" customHeight="1" thickBot="1" x14ac:dyDescent="0.3">
      <c r="IX1046" s="1552">
        <f>'TROISIEME TRI et BILAN'!B1109</f>
        <v>0</v>
      </c>
      <c r="IY1046" s="1552">
        <f>'TROISIEME TRI et BILAN'!C1109</f>
        <v>0</v>
      </c>
      <c r="IZ1046" s="1552">
        <f>'TROISIEME TRI et BILAN'!D1109</f>
        <v>0</v>
      </c>
      <c r="JA1046" s="1552">
        <f>'TROISIEME TRI et BILAN'!E1109</f>
        <v>0</v>
      </c>
      <c r="JB1046" s="1552">
        <f>'TROISIEME TRI et BILAN'!F1109</f>
        <v>0</v>
      </c>
      <c r="JC1046" s="1552">
        <f>'TROISIEME TRI et BILAN'!G1109</f>
        <v>0</v>
      </c>
      <c r="JD1046" s="1552">
        <f>'TROISIEME TRI et BILAN'!H1109</f>
        <v>0</v>
      </c>
    </row>
    <row r="1047" spans="258:264" ht="31.5" customHeight="1" thickBot="1" x14ac:dyDescent="0.3">
      <c r="IX1047" s="1552">
        <f>'TROISIEME TRI et BILAN'!B1110</f>
        <v>0</v>
      </c>
      <c r="IY1047" s="1552">
        <f>'TROISIEME TRI et BILAN'!C1110</f>
        <v>0</v>
      </c>
      <c r="IZ1047" s="1552">
        <f>'TROISIEME TRI et BILAN'!D1110</f>
        <v>0</v>
      </c>
      <c r="JA1047" s="1552">
        <f>'TROISIEME TRI et BILAN'!E1110</f>
        <v>0</v>
      </c>
      <c r="JB1047" s="1552">
        <f>'TROISIEME TRI et BILAN'!F1110</f>
        <v>0</v>
      </c>
      <c r="JC1047" s="1552">
        <f>'TROISIEME TRI et BILAN'!G1110</f>
        <v>0</v>
      </c>
      <c r="JD1047" s="1552">
        <f>'TROISIEME TRI et BILAN'!H1110</f>
        <v>0</v>
      </c>
    </row>
    <row r="1048" spans="258:264" ht="31.5" customHeight="1" thickBot="1" x14ac:dyDescent="0.3">
      <c r="IX1048" s="1552">
        <f>'TROISIEME TRI et BILAN'!B1111</f>
        <v>0</v>
      </c>
      <c r="IY1048" s="1552">
        <f>'TROISIEME TRI et BILAN'!C1111</f>
        <v>0</v>
      </c>
      <c r="IZ1048" s="1552">
        <f>'TROISIEME TRI et BILAN'!D1111</f>
        <v>0</v>
      </c>
      <c r="JA1048" s="1552">
        <f>'TROISIEME TRI et BILAN'!E1111</f>
        <v>0</v>
      </c>
      <c r="JB1048" s="1552">
        <f>'TROISIEME TRI et BILAN'!F1111</f>
        <v>0</v>
      </c>
      <c r="JC1048" s="1552">
        <f>'TROISIEME TRI et BILAN'!G1111</f>
        <v>0</v>
      </c>
      <c r="JD1048" s="1552">
        <f>'TROISIEME TRI et BILAN'!H1111</f>
        <v>0</v>
      </c>
    </row>
    <row r="1049" spans="258:264" ht="31.5" customHeight="1" thickBot="1" x14ac:dyDescent="0.3">
      <c r="IX1049" s="1552">
        <f>'TROISIEME TRI et BILAN'!B1112</f>
        <v>0</v>
      </c>
      <c r="IY1049" s="1552">
        <f>'TROISIEME TRI et BILAN'!C1112</f>
        <v>0</v>
      </c>
      <c r="IZ1049" s="1552">
        <f>'TROISIEME TRI et BILAN'!D1112</f>
        <v>0</v>
      </c>
      <c r="JA1049" s="1552">
        <f>'TROISIEME TRI et BILAN'!E1112</f>
        <v>0</v>
      </c>
      <c r="JB1049" s="1552">
        <f>'TROISIEME TRI et BILAN'!F1112</f>
        <v>0</v>
      </c>
      <c r="JC1049" s="1552">
        <f>'TROISIEME TRI et BILAN'!G1112</f>
        <v>0</v>
      </c>
      <c r="JD1049" s="1552">
        <f>'TROISIEME TRI et BILAN'!H1112</f>
        <v>0</v>
      </c>
    </row>
    <row r="1050" spans="258:264" ht="31.5" customHeight="1" thickBot="1" x14ac:dyDescent="0.3">
      <c r="IX1050" s="1552">
        <f>'TROISIEME TRI et BILAN'!B1113</f>
        <v>0</v>
      </c>
      <c r="IY1050" s="1552">
        <f>'TROISIEME TRI et BILAN'!C1113</f>
        <v>0</v>
      </c>
      <c r="IZ1050" s="1552">
        <f>'TROISIEME TRI et BILAN'!D1113</f>
        <v>0</v>
      </c>
      <c r="JA1050" s="1552">
        <f>'TROISIEME TRI et BILAN'!E1113</f>
        <v>0</v>
      </c>
      <c r="JB1050" s="1552">
        <f>'TROISIEME TRI et BILAN'!F1113</f>
        <v>0</v>
      </c>
      <c r="JC1050" s="1552">
        <f>'TROISIEME TRI et BILAN'!G1113</f>
        <v>0</v>
      </c>
      <c r="JD1050" s="1552">
        <f>'TROISIEME TRI et BILAN'!H1113</f>
        <v>0</v>
      </c>
    </row>
    <row r="1051" spans="258:264" ht="31.5" customHeight="1" thickBot="1" x14ac:dyDescent="0.3">
      <c r="IX1051" s="1552">
        <f>'TROISIEME TRI et BILAN'!B1114</f>
        <v>0</v>
      </c>
      <c r="IY1051" s="1552">
        <f>'TROISIEME TRI et BILAN'!C1114</f>
        <v>0</v>
      </c>
      <c r="IZ1051" s="1552">
        <f>'TROISIEME TRI et BILAN'!D1114</f>
        <v>0</v>
      </c>
      <c r="JA1051" s="1552">
        <f>'TROISIEME TRI et BILAN'!E1114</f>
        <v>0</v>
      </c>
      <c r="JB1051" s="1552">
        <f>'TROISIEME TRI et BILAN'!F1114</f>
        <v>0</v>
      </c>
      <c r="JC1051" s="1552">
        <f>'TROISIEME TRI et BILAN'!G1114</f>
        <v>0</v>
      </c>
      <c r="JD1051" s="1552">
        <f>'TROISIEME TRI et BILAN'!H1114</f>
        <v>0</v>
      </c>
    </row>
    <row r="1052" spans="258:264" ht="31.5" customHeight="1" thickBot="1" x14ac:dyDescent="0.3">
      <c r="IX1052" s="1552">
        <f>'TROISIEME TRI et BILAN'!B1115</f>
        <v>0</v>
      </c>
      <c r="IY1052" s="1552">
        <f>'TROISIEME TRI et BILAN'!C1115</f>
        <v>0</v>
      </c>
      <c r="IZ1052" s="1552">
        <f>'TROISIEME TRI et BILAN'!D1115</f>
        <v>0</v>
      </c>
      <c r="JA1052" s="1552">
        <f>'TROISIEME TRI et BILAN'!E1115</f>
        <v>0</v>
      </c>
      <c r="JB1052" s="1552">
        <f>'TROISIEME TRI et BILAN'!F1115</f>
        <v>0</v>
      </c>
      <c r="JC1052" s="1552">
        <f>'TROISIEME TRI et BILAN'!G1115</f>
        <v>0</v>
      </c>
      <c r="JD1052" s="1552">
        <f>'TROISIEME TRI et BILAN'!H1115</f>
        <v>0</v>
      </c>
    </row>
    <row r="1053" spans="258:264" ht="31.5" customHeight="1" thickBot="1" x14ac:dyDescent="0.3">
      <c r="IX1053" s="1552">
        <f>'TROISIEME TRI et BILAN'!B1116</f>
        <v>0</v>
      </c>
      <c r="IY1053" s="1552">
        <f>'TROISIEME TRI et BILAN'!C1116</f>
        <v>0</v>
      </c>
      <c r="IZ1053" s="1552">
        <f>'TROISIEME TRI et BILAN'!D1116</f>
        <v>0</v>
      </c>
      <c r="JA1053" s="1552">
        <f>'TROISIEME TRI et BILAN'!E1116</f>
        <v>0</v>
      </c>
      <c r="JB1053" s="1552">
        <f>'TROISIEME TRI et BILAN'!F1116</f>
        <v>0</v>
      </c>
      <c r="JC1053" s="1552">
        <f>'TROISIEME TRI et BILAN'!G1116</f>
        <v>0</v>
      </c>
      <c r="JD1053" s="1552">
        <f>'TROISIEME TRI et BILAN'!H1116</f>
        <v>0</v>
      </c>
    </row>
    <row r="1054" spans="258:264" ht="31.5" customHeight="1" thickBot="1" x14ac:dyDescent="0.3">
      <c r="IX1054" s="1552">
        <f>'TROISIEME TRI et BILAN'!B1117</f>
        <v>0</v>
      </c>
      <c r="IY1054" s="1552">
        <f>'TROISIEME TRI et BILAN'!C1117</f>
        <v>0</v>
      </c>
      <c r="IZ1054" s="1552">
        <f>'TROISIEME TRI et BILAN'!D1117</f>
        <v>0</v>
      </c>
      <c r="JA1054" s="1552">
        <f>'TROISIEME TRI et BILAN'!E1117</f>
        <v>0</v>
      </c>
      <c r="JB1054" s="1552">
        <f>'TROISIEME TRI et BILAN'!F1117</f>
        <v>0</v>
      </c>
      <c r="JC1054" s="1552">
        <f>'TROISIEME TRI et BILAN'!G1117</f>
        <v>0</v>
      </c>
      <c r="JD1054" s="1552">
        <f>'TROISIEME TRI et BILAN'!H1117</f>
        <v>0</v>
      </c>
    </row>
    <row r="1055" spans="258:264" ht="31.5" customHeight="1" thickBot="1" x14ac:dyDescent="0.3">
      <c r="IX1055" s="1552">
        <f>'TROISIEME TRI et BILAN'!B1118</f>
        <v>0</v>
      </c>
      <c r="IY1055" s="1552">
        <f>'TROISIEME TRI et BILAN'!C1118</f>
        <v>0</v>
      </c>
      <c r="IZ1055" s="1552">
        <f>'TROISIEME TRI et BILAN'!D1118</f>
        <v>0</v>
      </c>
      <c r="JA1055" s="1552">
        <f>'TROISIEME TRI et BILAN'!E1118</f>
        <v>0</v>
      </c>
      <c r="JB1055" s="1552">
        <f>'TROISIEME TRI et BILAN'!F1118</f>
        <v>0</v>
      </c>
      <c r="JC1055" s="1552">
        <f>'TROISIEME TRI et BILAN'!G1118</f>
        <v>0</v>
      </c>
      <c r="JD1055" s="1552">
        <f>'TROISIEME TRI et BILAN'!H1118</f>
        <v>0</v>
      </c>
    </row>
    <row r="1056" spans="258:264" ht="31.5" customHeight="1" thickBot="1" x14ac:dyDescent="0.3">
      <c r="IX1056" s="1552">
        <f>'TROISIEME TRI et BILAN'!B1119</f>
        <v>0</v>
      </c>
      <c r="IY1056" s="1552">
        <f>'TROISIEME TRI et BILAN'!C1119</f>
        <v>0</v>
      </c>
      <c r="IZ1056" s="1552">
        <f>'TROISIEME TRI et BILAN'!D1119</f>
        <v>0</v>
      </c>
      <c r="JA1056" s="1552">
        <f>'TROISIEME TRI et BILAN'!E1119</f>
        <v>0</v>
      </c>
      <c r="JB1056" s="1552">
        <f>'TROISIEME TRI et BILAN'!F1119</f>
        <v>0</v>
      </c>
      <c r="JC1056" s="1552">
        <f>'TROISIEME TRI et BILAN'!G1119</f>
        <v>0</v>
      </c>
      <c r="JD1056" s="1552">
        <f>'TROISIEME TRI et BILAN'!H1119</f>
        <v>0</v>
      </c>
    </row>
    <row r="1057" spans="258:264" ht="31.5" customHeight="1" thickBot="1" x14ac:dyDescent="0.3">
      <c r="IX1057" s="1552">
        <f>'TROISIEME TRI et BILAN'!B1120</f>
        <v>0</v>
      </c>
      <c r="IY1057" s="1552">
        <f>'TROISIEME TRI et BILAN'!C1120</f>
        <v>0</v>
      </c>
      <c r="IZ1057" s="1552">
        <f>'TROISIEME TRI et BILAN'!D1120</f>
        <v>0</v>
      </c>
      <c r="JA1057" s="1552">
        <f>'TROISIEME TRI et BILAN'!E1120</f>
        <v>0</v>
      </c>
      <c r="JB1057" s="1552">
        <f>'TROISIEME TRI et BILAN'!F1120</f>
        <v>0</v>
      </c>
      <c r="JC1057" s="1552">
        <f>'TROISIEME TRI et BILAN'!G1120</f>
        <v>0</v>
      </c>
      <c r="JD1057" s="1552">
        <f>'TROISIEME TRI et BILAN'!H1120</f>
        <v>0</v>
      </c>
    </row>
    <row r="1058" spans="258:264" ht="31.5" customHeight="1" thickBot="1" x14ac:dyDescent="0.3">
      <c r="IX1058" s="1552">
        <f>'TROISIEME TRI et BILAN'!B1121</f>
        <v>0</v>
      </c>
      <c r="IY1058" s="1552">
        <f>'TROISIEME TRI et BILAN'!C1121</f>
        <v>0</v>
      </c>
      <c r="IZ1058" s="1552">
        <f>'TROISIEME TRI et BILAN'!D1121</f>
        <v>0</v>
      </c>
      <c r="JA1058" s="1552">
        <f>'TROISIEME TRI et BILAN'!E1121</f>
        <v>0</v>
      </c>
      <c r="JB1058" s="1552">
        <f>'TROISIEME TRI et BILAN'!F1121</f>
        <v>0</v>
      </c>
      <c r="JC1058" s="1552">
        <f>'TROISIEME TRI et BILAN'!G1121</f>
        <v>0</v>
      </c>
      <c r="JD1058" s="1552">
        <f>'TROISIEME TRI et BILAN'!H1121</f>
        <v>0</v>
      </c>
    </row>
    <row r="1059" spans="258:264" ht="31.5" customHeight="1" thickBot="1" x14ac:dyDescent="0.3">
      <c r="IX1059" s="1552">
        <f>'TROISIEME TRI et BILAN'!B1122</f>
        <v>0</v>
      </c>
      <c r="IY1059" s="1552">
        <f>'TROISIEME TRI et BILAN'!C1122</f>
        <v>0</v>
      </c>
      <c r="IZ1059" s="1552">
        <f>'TROISIEME TRI et BILAN'!D1122</f>
        <v>0</v>
      </c>
      <c r="JA1059" s="1552">
        <f>'TROISIEME TRI et BILAN'!E1122</f>
        <v>0</v>
      </c>
      <c r="JB1059" s="1552">
        <f>'TROISIEME TRI et BILAN'!F1122</f>
        <v>0</v>
      </c>
      <c r="JC1059" s="1552">
        <f>'TROISIEME TRI et BILAN'!G1122</f>
        <v>0</v>
      </c>
      <c r="JD1059" s="1552">
        <f>'TROISIEME TRI et BILAN'!H1122</f>
        <v>0</v>
      </c>
    </row>
    <row r="1060" spans="258:264" ht="31.5" customHeight="1" thickBot="1" x14ac:dyDescent="0.3">
      <c r="IX1060" s="1552">
        <f>'TROISIEME TRI et BILAN'!B1123</f>
        <v>0</v>
      </c>
      <c r="IY1060" s="1552">
        <f>'TROISIEME TRI et BILAN'!C1123</f>
        <v>0</v>
      </c>
      <c r="IZ1060" s="1552">
        <f>'TROISIEME TRI et BILAN'!D1123</f>
        <v>0</v>
      </c>
      <c r="JA1060" s="1552">
        <f>'TROISIEME TRI et BILAN'!E1123</f>
        <v>0</v>
      </c>
      <c r="JB1060" s="1552">
        <f>'TROISIEME TRI et BILAN'!F1123</f>
        <v>0</v>
      </c>
      <c r="JC1060" s="1552">
        <f>'TROISIEME TRI et BILAN'!G1123</f>
        <v>0</v>
      </c>
      <c r="JD1060" s="1552">
        <f>'TROISIEME TRI et BILAN'!H1123</f>
        <v>0</v>
      </c>
    </row>
    <row r="1061" spans="258:264" ht="31.5" customHeight="1" thickBot="1" x14ac:dyDescent="0.3">
      <c r="IX1061" s="1552">
        <f>'TROISIEME TRI et BILAN'!B1124</f>
        <v>0</v>
      </c>
      <c r="IY1061" s="1552">
        <f>'TROISIEME TRI et BILAN'!C1124</f>
        <v>0</v>
      </c>
      <c r="IZ1061" s="1552">
        <f>'TROISIEME TRI et BILAN'!D1124</f>
        <v>0</v>
      </c>
      <c r="JA1061" s="1552">
        <f>'TROISIEME TRI et BILAN'!E1124</f>
        <v>0</v>
      </c>
      <c r="JB1061" s="1552">
        <f>'TROISIEME TRI et BILAN'!F1124</f>
        <v>0</v>
      </c>
      <c r="JC1061" s="1552">
        <f>'TROISIEME TRI et BILAN'!G1124</f>
        <v>0</v>
      </c>
      <c r="JD1061" s="1552">
        <f>'TROISIEME TRI et BILAN'!H1124</f>
        <v>0</v>
      </c>
    </row>
    <row r="1062" spans="258:264" ht="31.5" customHeight="1" thickBot="1" x14ac:dyDescent="0.3">
      <c r="IX1062" s="1552">
        <f>'TROISIEME TRI et BILAN'!B1125</f>
        <v>0</v>
      </c>
      <c r="IY1062" s="1552">
        <f>'TROISIEME TRI et BILAN'!C1125</f>
        <v>0</v>
      </c>
      <c r="IZ1062" s="1552">
        <f>'TROISIEME TRI et BILAN'!D1125</f>
        <v>0</v>
      </c>
      <c r="JA1062" s="1552">
        <f>'TROISIEME TRI et BILAN'!E1125</f>
        <v>0</v>
      </c>
      <c r="JB1062" s="1552">
        <f>'TROISIEME TRI et BILAN'!F1125</f>
        <v>0</v>
      </c>
      <c r="JC1062" s="1552">
        <f>'TROISIEME TRI et BILAN'!G1125</f>
        <v>0</v>
      </c>
      <c r="JD1062" s="1552">
        <f>'TROISIEME TRI et BILAN'!H1125</f>
        <v>0</v>
      </c>
    </row>
    <row r="1063" spans="258:264" ht="31.5" customHeight="1" thickBot="1" x14ac:dyDescent="0.3">
      <c r="IX1063" s="1552">
        <f>'TROISIEME TRI et BILAN'!B1126</f>
        <v>0</v>
      </c>
      <c r="IY1063" s="1552">
        <f>'TROISIEME TRI et BILAN'!C1126</f>
        <v>0</v>
      </c>
      <c r="IZ1063" s="1552">
        <f>'TROISIEME TRI et BILAN'!D1126</f>
        <v>0</v>
      </c>
      <c r="JA1063" s="1552">
        <f>'TROISIEME TRI et BILAN'!E1126</f>
        <v>0</v>
      </c>
      <c r="JB1063" s="1552">
        <f>'TROISIEME TRI et BILAN'!F1126</f>
        <v>0</v>
      </c>
      <c r="JC1063" s="1552">
        <f>'TROISIEME TRI et BILAN'!G1126</f>
        <v>0</v>
      </c>
      <c r="JD1063" s="1552">
        <f>'TROISIEME TRI et BILAN'!H1126</f>
        <v>0</v>
      </c>
    </row>
    <row r="1064" spans="258:264" ht="31.5" customHeight="1" thickBot="1" x14ac:dyDescent="0.3">
      <c r="IX1064" s="1552">
        <f>'TROISIEME TRI et BILAN'!B1127</f>
        <v>0</v>
      </c>
      <c r="IY1064" s="1552">
        <f>'TROISIEME TRI et BILAN'!C1127</f>
        <v>0</v>
      </c>
      <c r="IZ1064" s="1552">
        <f>'TROISIEME TRI et BILAN'!D1127</f>
        <v>0</v>
      </c>
      <c r="JA1064" s="1552">
        <f>'TROISIEME TRI et BILAN'!E1127</f>
        <v>0</v>
      </c>
      <c r="JB1064" s="1552">
        <f>'TROISIEME TRI et BILAN'!F1127</f>
        <v>0</v>
      </c>
      <c r="JC1064" s="1552">
        <f>'TROISIEME TRI et BILAN'!G1127</f>
        <v>0</v>
      </c>
      <c r="JD1064" s="1552">
        <f>'TROISIEME TRI et BILAN'!H1127</f>
        <v>0</v>
      </c>
    </row>
    <row r="1065" spans="258:264" ht="21.75" thickBot="1" x14ac:dyDescent="0.3">
      <c r="IX1065" s="291" t="s">
        <v>1</v>
      </c>
      <c r="IY1065" s="291" t="s">
        <v>151</v>
      </c>
      <c r="IZ1065" s="291" t="s">
        <v>278</v>
      </c>
      <c r="JA1065" s="291" t="s">
        <v>158</v>
      </c>
      <c r="JB1065" s="291" t="s">
        <v>30</v>
      </c>
      <c r="JC1065" s="291" t="s">
        <v>281</v>
      </c>
      <c r="JD1065" s="291" t="s">
        <v>55</v>
      </c>
    </row>
    <row r="1066" spans="258:264" ht="31.5" customHeight="1" thickBot="1" x14ac:dyDescent="0.3">
      <c r="IX1066" s="1552">
        <f>'TROISIEME TRI et BILAN'!B1129</f>
        <v>0</v>
      </c>
      <c r="IY1066" s="1552">
        <f>'TROISIEME TRI et BILAN'!C1129</f>
        <v>0</v>
      </c>
      <c r="IZ1066" s="1552">
        <f>'TROISIEME TRI et BILAN'!D1129</f>
        <v>0</v>
      </c>
      <c r="JA1066" s="1552">
        <f>'TROISIEME TRI et BILAN'!E1129</f>
        <v>0</v>
      </c>
      <c r="JB1066" s="1552">
        <f>'TROISIEME TRI et BILAN'!F1129</f>
        <v>0</v>
      </c>
      <c r="JC1066" s="1552">
        <f>'TROISIEME TRI et BILAN'!G1129</f>
        <v>0</v>
      </c>
      <c r="JD1066" s="1552">
        <f>'TROISIEME TRI et BILAN'!H1129</f>
        <v>0</v>
      </c>
    </row>
    <row r="1067" spans="258:264" ht="31.5" customHeight="1" thickBot="1" x14ac:dyDescent="0.3">
      <c r="IX1067" s="1552">
        <f>'TROISIEME TRI et BILAN'!B1130</f>
        <v>0</v>
      </c>
      <c r="IY1067" s="1552">
        <f>'TROISIEME TRI et BILAN'!C1130</f>
        <v>0</v>
      </c>
      <c r="IZ1067" s="1552">
        <f>'TROISIEME TRI et BILAN'!D1130</f>
        <v>0</v>
      </c>
      <c r="JA1067" s="1552">
        <f>'TROISIEME TRI et BILAN'!E1130</f>
        <v>0</v>
      </c>
      <c r="JB1067" s="1552">
        <f>'TROISIEME TRI et BILAN'!F1130</f>
        <v>0</v>
      </c>
      <c r="JC1067" s="1552">
        <f>'TROISIEME TRI et BILAN'!G1130</f>
        <v>0</v>
      </c>
      <c r="JD1067" s="1552">
        <f>'TROISIEME TRI et BILAN'!H1130</f>
        <v>0</v>
      </c>
    </row>
    <row r="1068" spans="258:264" ht="31.5" customHeight="1" thickBot="1" x14ac:dyDescent="0.3">
      <c r="IX1068" s="1552">
        <f>'TROISIEME TRI et BILAN'!B1131</f>
        <v>0</v>
      </c>
      <c r="IY1068" s="1552">
        <f>'TROISIEME TRI et BILAN'!C1131</f>
        <v>0</v>
      </c>
      <c r="IZ1068" s="1552">
        <f>'TROISIEME TRI et BILAN'!D1131</f>
        <v>0</v>
      </c>
      <c r="JA1068" s="1552">
        <f>'TROISIEME TRI et BILAN'!E1131</f>
        <v>0</v>
      </c>
      <c r="JB1068" s="1552">
        <f>'TROISIEME TRI et BILAN'!F1131</f>
        <v>0</v>
      </c>
      <c r="JC1068" s="1552">
        <f>'TROISIEME TRI et BILAN'!G1131</f>
        <v>0</v>
      </c>
      <c r="JD1068" s="1552">
        <f>'TROISIEME TRI et BILAN'!H1131</f>
        <v>0</v>
      </c>
    </row>
    <row r="1069" spans="258:264" ht="31.5" customHeight="1" thickBot="1" x14ac:dyDescent="0.3">
      <c r="IX1069" s="1552">
        <f>'TROISIEME TRI et BILAN'!B1132</f>
        <v>0</v>
      </c>
      <c r="IY1069" s="1552">
        <f>'TROISIEME TRI et BILAN'!C1132</f>
        <v>0</v>
      </c>
      <c r="IZ1069" s="1552">
        <f>'TROISIEME TRI et BILAN'!D1132</f>
        <v>0</v>
      </c>
      <c r="JA1069" s="1552">
        <f>'TROISIEME TRI et BILAN'!E1132</f>
        <v>0</v>
      </c>
      <c r="JB1069" s="1552">
        <f>'TROISIEME TRI et BILAN'!F1132</f>
        <v>0</v>
      </c>
      <c r="JC1069" s="1552">
        <f>'TROISIEME TRI et BILAN'!G1132</f>
        <v>0</v>
      </c>
      <c r="JD1069" s="1552">
        <f>'TROISIEME TRI et BILAN'!H1132</f>
        <v>0</v>
      </c>
    </row>
    <row r="1070" spans="258:264" ht="31.5" customHeight="1" thickBot="1" x14ac:dyDescent="0.3">
      <c r="IX1070" s="1552">
        <f>'TROISIEME TRI et BILAN'!B1133</f>
        <v>0</v>
      </c>
      <c r="IY1070" s="1552">
        <f>'TROISIEME TRI et BILAN'!C1133</f>
        <v>0</v>
      </c>
      <c r="IZ1070" s="1552">
        <f>'TROISIEME TRI et BILAN'!D1133</f>
        <v>0</v>
      </c>
      <c r="JA1070" s="1552">
        <f>'TROISIEME TRI et BILAN'!E1133</f>
        <v>0</v>
      </c>
      <c r="JB1070" s="1552">
        <f>'TROISIEME TRI et BILAN'!F1133</f>
        <v>0</v>
      </c>
      <c r="JC1070" s="1552">
        <f>'TROISIEME TRI et BILAN'!G1133</f>
        <v>0</v>
      </c>
      <c r="JD1070" s="1552">
        <f>'TROISIEME TRI et BILAN'!H1133</f>
        <v>0</v>
      </c>
    </row>
    <row r="1071" spans="258:264" ht="31.5" customHeight="1" thickBot="1" x14ac:dyDescent="0.3">
      <c r="IX1071" s="1552">
        <f>'TROISIEME TRI et BILAN'!B1134</f>
        <v>0</v>
      </c>
      <c r="IY1071" s="1552">
        <f>'TROISIEME TRI et BILAN'!C1134</f>
        <v>0</v>
      </c>
      <c r="IZ1071" s="1552">
        <f>'TROISIEME TRI et BILAN'!D1134</f>
        <v>0</v>
      </c>
      <c r="JA1071" s="1552">
        <f>'TROISIEME TRI et BILAN'!E1134</f>
        <v>0</v>
      </c>
      <c r="JB1071" s="1552">
        <f>'TROISIEME TRI et BILAN'!F1134</f>
        <v>0</v>
      </c>
      <c r="JC1071" s="1552">
        <f>'TROISIEME TRI et BILAN'!G1134</f>
        <v>0</v>
      </c>
      <c r="JD1071" s="1552">
        <f>'TROISIEME TRI et BILAN'!H1134</f>
        <v>0</v>
      </c>
    </row>
    <row r="1072" spans="258:264" ht="31.5" customHeight="1" thickBot="1" x14ac:dyDescent="0.3">
      <c r="IX1072" s="1552">
        <f>'TROISIEME TRI et BILAN'!B1135</f>
        <v>0</v>
      </c>
      <c r="IY1072" s="1552">
        <f>'TROISIEME TRI et BILAN'!C1135</f>
        <v>0</v>
      </c>
      <c r="IZ1072" s="1552">
        <f>'TROISIEME TRI et BILAN'!D1135</f>
        <v>0</v>
      </c>
      <c r="JA1072" s="1552">
        <f>'TROISIEME TRI et BILAN'!E1135</f>
        <v>0</v>
      </c>
      <c r="JB1072" s="1552">
        <f>'TROISIEME TRI et BILAN'!F1135</f>
        <v>0</v>
      </c>
      <c r="JC1072" s="1552">
        <f>'TROISIEME TRI et BILAN'!G1135</f>
        <v>0</v>
      </c>
      <c r="JD1072" s="1552">
        <f>'TROISIEME TRI et BILAN'!H1135</f>
        <v>0</v>
      </c>
    </row>
    <row r="1073" spans="258:264" ht="31.5" customHeight="1" thickBot="1" x14ac:dyDescent="0.3">
      <c r="IX1073" s="1552">
        <f>'TROISIEME TRI et BILAN'!B1136</f>
        <v>0</v>
      </c>
      <c r="IY1073" s="1552">
        <f>'TROISIEME TRI et BILAN'!C1136</f>
        <v>0</v>
      </c>
      <c r="IZ1073" s="1552">
        <f>'TROISIEME TRI et BILAN'!D1136</f>
        <v>0</v>
      </c>
      <c r="JA1073" s="1552">
        <f>'TROISIEME TRI et BILAN'!E1136</f>
        <v>0</v>
      </c>
      <c r="JB1073" s="1552">
        <f>'TROISIEME TRI et BILAN'!F1136</f>
        <v>0</v>
      </c>
      <c r="JC1073" s="1552">
        <f>'TROISIEME TRI et BILAN'!G1136</f>
        <v>0</v>
      </c>
      <c r="JD1073" s="1552">
        <f>'TROISIEME TRI et BILAN'!H1136</f>
        <v>0</v>
      </c>
    </row>
    <row r="1074" spans="258:264" ht="31.5" customHeight="1" thickBot="1" x14ac:dyDescent="0.3">
      <c r="IX1074" s="1552">
        <f>'TROISIEME TRI et BILAN'!B1137</f>
        <v>0</v>
      </c>
      <c r="IY1074" s="1552">
        <f>'TROISIEME TRI et BILAN'!C1137</f>
        <v>0</v>
      </c>
      <c r="IZ1074" s="1552">
        <f>'TROISIEME TRI et BILAN'!D1137</f>
        <v>0</v>
      </c>
      <c r="JA1074" s="1552">
        <f>'TROISIEME TRI et BILAN'!E1137</f>
        <v>0</v>
      </c>
      <c r="JB1074" s="1552">
        <f>'TROISIEME TRI et BILAN'!F1137</f>
        <v>0</v>
      </c>
      <c r="JC1074" s="1552">
        <f>'TROISIEME TRI et BILAN'!G1137</f>
        <v>0</v>
      </c>
      <c r="JD1074" s="1552">
        <f>'TROISIEME TRI et BILAN'!H1137</f>
        <v>0</v>
      </c>
    </row>
    <row r="1075" spans="258:264" ht="31.5" customHeight="1" thickBot="1" x14ac:dyDescent="0.3">
      <c r="IX1075" s="1552">
        <f>'TROISIEME TRI et BILAN'!B1138</f>
        <v>0</v>
      </c>
      <c r="IY1075" s="1552">
        <f>'TROISIEME TRI et BILAN'!C1138</f>
        <v>0</v>
      </c>
      <c r="IZ1075" s="1552">
        <f>'TROISIEME TRI et BILAN'!D1138</f>
        <v>0</v>
      </c>
      <c r="JA1075" s="1552">
        <f>'TROISIEME TRI et BILAN'!E1138</f>
        <v>0</v>
      </c>
      <c r="JB1075" s="1552">
        <f>'TROISIEME TRI et BILAN'!F1138</f>
        <v>0</v>
      </c>
      <c r="JC1075" s="1552">
        <f>'TROISIEME TRI et BILAN'!G1138</f>
        <v>0</v>
      </c>
      <c r="JD1075" s="1552">
        <f>'TROISIEME TRI et BILAN'!H1138</f>
        <v>0</v>
      </c>
    </row>
    <row r="1076" spans="258:264" ht="31.5" customHeight="1" thickBot="1" x14ac:dyDescent="0.3">
      <c r="IX1076" s="1552">
        <f>'TROISIEME TRI et BILAN'!B1139</f>
        <v>0</v>
      </c>
      <c r="IY1076" s="1552">
        <f>'TROISIEME TRI et BILAN'!C1139</f>
        <v>0</v>
      </c>
      <c r="IZ1076" s="1552">
        <f>'TROISIEME TRI et BILAN'!D1139</f>
        <v>0</v>
      </c>
      <c r="JA1076" s="1552">
        <f>'TROISIEME TRI et BILAN'!E1139</f>
        <v>0</v>
      </c>
      <c r="JB1076" s="1552">
        <f>'TROISIEME TRI et BILAN'!F1139</f>
        <v>0</v>
      </c>
      <c r="JC1076" s="1552">
        <f>'TROISIEME TRI et BILAN'!G1139</f>
        <v>0</v>
      </c>
      <c r="JD1076" s="1552">
        <f>'TROISIEME TRI et BILAN'!H1139</f>
        <v>0</v>
      </c>
    </row>
    <row r="1077" spans="258:264" ht="31.5" customHeight="1" thickBot="1" x14ac:dyDescent="0.3">
      <c r="IX1077" s="1552">
        <f>'TROISIEME TRI et BILAN'!B1140</f>
        <v>0</v>
      </c>
      <c r="IY1077" s="1552">
        <f>'TROISIEME TRI et BILAN'!C1140</f>
        <v>0</v>
      </c>
      <c r="IZ1077" s="1552">
        <f>'TROISIEME TRI et BILAN'!D1140</f>
        <v>0</v>
      </c>
      <c r="JA1077" s="1552">
        <f>'TROISIEME TRI et BILAN'!E1140</f>
        <v>0</v>
      </c>
      <c r="JB1077" s="1552">
        <f>'TROISIEME TRI et BILAN'!F1140</f>
        <v>0</v>
      </c>
      <c r="JC1077" s="1552">
        <f>'TROISIEME TRI et BILAN'!G1140</f>
        <v>0</v>
      </c>
      <c r="JD1077" s="1552">
        <f>'TROISIEME TRI et BILAN'!H1140</f>
        <v>0</v>
      </c>
    </row>
    <row r="1078" spans="258:264" ht="31.5" customHeight="1" thickBot="1" x14ac:dyDescent="0.3">
      <c r="IX1078" s="1552">
        <f>'TROISIEME TRI et BILAN'!B1141</f>
        <v>0</v>
      </c>
      <c r="IY1078" s="1552">
        <f>'TROISIEME TRI et BILAN'!C1141</f>
        <v>0</v>
      </c>
      <c r="IZ1078" s="1552">
        <f>'TROISIEME TRI et BILAN'!D1141</f>
        <v>0</v>
      </c>
      <c r="JA1078" s="1552">
        <f>'TROISIEME TRI et BILAN'!E1141</f>
        <v>0</v>
      </c>
      <c r="JB1078" s="1552">
        <f>'TROISIEME TRI et BILAN'!F1141</f>
        <v>0</v>
      </c>
      <c r="JC1078" s="1552">
        <f>'TROISIEME TRI et BILAN'!G1141</f>
        <v>0</v>
      </c>
      <c r="JD1078" s="1552">
        <f>'TROISIEME TRI et BILAN'!H1141</f>
        <v>0</v>
      </c>
    </row>
    <row r="1079" spans="258:264" ht="31.5" customHeight="1" thickBot="1" x14ac:dyDescent="0.3">
      <c r="IX1079" s="1552">
        <f>'TROISIEME TRI et BILAN'!B1142</f>
        <v>0</v>
      </c>
      <c r="IY1079" s="1552">
        <f>'TROISIEME TRI et BILAN'!C1142</f>
        <v>0</v>
      </c>
      <c r="IZ1079" s="1552">
        <f>'TROISIEME TRI et BILAN'!D1142</f>
        <v>0</v>
      </c>
      <c r="JA1079" s="1552">
        <f>'TROISIEME TRI et BILAN'!E1142</f>
        <v>0</v>
      </c>
      <c r="JB1079" s="1552">
        <f>'TROISIEME TRI et BILAN'!F1142</f>
        <v>0</v>
      </c>
      <c r="JC1079" s="1552">
        <f>'TROISIEME TRI et BILAN'!G1142</f>
        <v>0</v>
      </c>
      <c r="JD1079" s="1552">
        <f>'TROISIEME TRI et BILAN'!H1142</f>
        <v>0</v>
      </c>
    </row>
    <row r="1080" spans="258:264" ht="31.5" customHeight="1" thickBot="1" x14ac:dyDescent="0.3">
      <c r="IX1080" s="1552">
        <f>'TROISIEME TRI et BILAN'!B1143</f>
        <v>0</v>
      </c>
      <c r="IY1080" s="1552">
        <f>'TROISIEME TRI et BILAN'!C1143</f>
        <v>0</v>
      </c>
      <c r="IZ1080" s="1552">
        <f>'TROISIEME TRI et BILAN'!D1143</f>
        <v>0</v>
      </c>
      <c r="JA1080" s="1552">
        <f>'TROISIEME TRI et BILAN'!E1143</f>
        <v>0</v>
      </c>
      <c r="JB1080" s="1552">
        <f>'TROISIEME TRI et BILAN'!F1143</f>
        <v>0</v>
      </c>
      <c r="JC1080" s="1552">
        <f>'TROISIEME TRI et BILAN'!G1143</f>
        <v>0</v>
      </c>
      <c r="JD1080" s="1552">
        <f>'TROISIEME TRI et BILAN'!H1143</f>
        <v>0</v>
      </c>
    </row>
    <row r="1081" spans="258:264" ht="31.5" customHeight="1" thickBot="1" x14ac:dyDescent="0.3">
      <c r="IX1081" s="1552">
        <f>'TROISIEME TRI et BILAN'!B1144</f>
        <v>0</v>
      </c>
      <c r="IY1081" s="1552">
        <f>'TROISIEME TRI et BILAN'!C1144</f>
        <v>0</v>
      </c>
      <c r="IZ1081" s="1552">
        <f>'TROISIEME TRI et BILAN'!D1144</f>
        <v>0</v>
      </c>
      <c r="JA1081" s="1552">
        <f>'TROISIEME TRI et BILAN'!E1144</f>
        <v>0</v>
      </c>
      <c r="JB1081" s="1552">
        <f>'TROISIEME TRI et BILAN'!F1144</f>
        <v>0</v>
      </c>
      <c r="JC1081" s="1552">
        <f>'TROISIEME TRI et BILAN'!G1144</f>
        <v>0</v>
      </c>
      <c r="JD1081" s="1552">
        <f>'TROISIEME TRI et BILAN'!H1144</f>
        <v>0</v>
      </c>
    </row>
    <row r="1082" spans="258:264" ht="31.5" customHeight="1" thickBot="1" x14ac:dyDescent="0.3">
      <c r="IX1082" s="1552">
        <f>'TROISIEME TRI et BILAN'!B1145</f>
        <v>0</v>
      </c>
      <c r="IY1082" s="1552">
        <f>'TROISIEME TRI et BILAN'!C1145</f>
        <v>0</v>
      </c>
      <c r="IZ1082" s="1552">
        <f>'TROISIEME TRI et BILAN'!D1145</f>
        <v>0</v>
      </c>
      <c r="JA1082" s="1552">
        <f>'TROISIEME TRI et BILAN'!E1145</f>
        <v>0</v>
      </c>
      <c r="JB1082" s="1552">
        <f>'TROISIEME TRI et BILAN'!F1145</f>
        <v>0</v>
      </c>
      <c r="JC1082" s="1552">
        <f>'TROISIEME TRI et BILAN'!G1145</f>
        <v>0</v>
      </c>
      <c r="JD1082" s="1552">
        <f>'TROISIEME TRI et BILAN'!H1145</f>
        <v>0</v>
      </c>
    </row>
    <row r="1083" spans="258:264" ht="31.5" customHeight="1" thickBot="1" x14ac:dyDescent="0.3">
      <c r="IX1083" s="1552">
        <f>'TROISIEME TRI et BILAN'!B1146</f>
        <v>0</v>
      </c>
      <c r="IY1083" s="1552">
        <f>'TROISIEME TRI et BILAN'!C1146</f>
        <v>0</v>
      </c>
      <c r="IZ1083" s="1552">
        <f>'TROISIEME TRI et BILAN'!D1146</f>
        <v>0</v>
      </c>
      <c r="JA1083" s="1552">
        <f>'TROISIEME TRI et BILAN'!E1146</f>
        <v>0</v>
      </c>
      <c r="JB1083" s="1552">
        <f>'TROISIEME TRI et BILAN'!F1146</f>
        <v>0</v>
      </c>
      <c r="JC1083" s="1552">
        <f>'TROISIEME TRI et BILAN'!G1146</f>
        <v>0</v>
      </c>
      <c r="JD1083" s="1552">
        <f>'TROISIEME TRI et BILAN'!H1146</f>
        <v>0</v>
      </c>
    </row>
    <row r="1084" spans="258:264" ht="31.5" customHeight="1" thickBot="1" x14ac:dyDescent="0.3">
      <c r="IX1084" s="1552">
        <f>'TROISIEME TRI et BILAN'!B1147</f>
        <v>0</v>
      </c>
      <c r="IY1084" s="1552">
        <f>'TROISIEME TRI et BILAN'!C1147</f>
        <v>0</v>
      </c>
      <c r="IZ1084" s="1552">
        <f>'TROISIEME TRI et BILAN'!D1147</f>
        <v>0</v>
      </c>
      <c r="JA1084" s="1552">
        <f>'TROISIEME TRI et BILAN'!E1147</f>
        <v>0</v>
      </c>
      <c r="JB1084" s="1552">
        <f>'TROISIEME TRI et BILAN'!F1147</f>
        <v>0</v>
      </c>
      <c r="JC1084" s="1552">
        <f>'TROISIEME TRI et BILAN'!G1147</f>
        <v>0</v>
      </c>
      <c r="JD1084" s="1552">
        <f>'TROISIEME TRI et BILAN'!H1147</f>
        <v>0</v>
      </c>
    </row>
    <row r="1085" spans="258:264" ht="31.5" customHeight="1" thickBot="1" x14ac:dyDescent="0.3">
      <c r="IX1085" s="1552">
        <f>'TROISIEME TRI et BILAN'!B1148</f>
        <v>0</v>
      </c>
      <c r="IY1085" s="1552">
        <f>'TROISIEME TRI et BILAN'!C1148</f>
        <v>0</v>
      </c>
      <c r="IZ1085" s="1552">
        <f>'TROISIEME TRI et BILAN'!D1148</f>
        <v>0</v>
      </c>
      <c r="JA1085" s="1552">
        <f>'TROISIEME TRI et BILAN'!E1148</f>
        <v>0</v>
      </c>
      <c r="JB1085" s="1552">
        <f>'TROISIEME TRI et BILAN'!F1148</f>
        <v>0</v>
      </c>
      <c r="JC1085" s="1552">
        <f>'TROISIEME TRI et BILAN'!G1148</f>
        <v>0</v>
      </c>
      <c r="JD1085" s="1552">
        <f>'TROISIEME TRI et BILAN'!H1148</f>
        <v>0</v>
      </c>
    </row>
    <row r="1086" spans="258:264" ht="31.5" customHeight="1" thickBot="1" x14ac:dyDescent="0.3">
      <c r="IX1086" s="1552">
        <f>'TROISIEME TRI et BILAN'!B1149</f>
        <v>0</v>
      </c>
      <c r="IY1086" s="1552">
        <f>'TROISIEME TRI et BILAN'!C1149</f>
        <v>0</v>
      </c>
      <c r="IZ1086" s="1552">
        <f>'TROISIEME TRI et BILAN'!D1149</f>
        <v>0</v>
      </c>
      <c r="JA1086" s="1552">
        <f>'TROISIEME TRI et BILAN'!E1149</f>
        <v>0</v>
      </c>
      <c r="JB1086" s="1552">
        <f>'TROISIEME TRI et BILAN'!F1149</f>
        <v>0</v>
      </c>
      <c r="JC1086" s="1552">
        <f>'TROISIEME TRI et BILAN'!G1149</f>
        <v>0</v>
      </c>
      <c r="JD1086" s="1552">
        <f>'TROISIEME TRI et BILAN'!H1149</f>
        <v>0</v>
      </c>
    </row>
    <row r="1087" spans="258:264" ht="31.5" customHeight="1" thickBot="1" x14ac:dyDescent="0.3">
      <c r="IX1087" s="1552">
        <f>'TROISIEME TRI et BILAN'!B1150</f>
        <v>0</v>
      </c>
      <c r="IY1087" s="1552">
        <f>'TROISIEME TRI et BILAN'!C1150</f>
        <v>0</v>
      </c>
      <c r="IZ1087" s="1552">
        <f>'TROISIEME TRI et BILAN'!D1150</f>
        <v>0</v>
      </c>
      <c r="JA1087" s="1552">
        <f>'TROISIEME TRI et BILAN'!E1150</f>
        <v>0</v>
      </c>
      <c r="JB1087" s="1552">
        <f>'TROISIEME TRI et BILAN'!F1150</f>
        <v>0</v>
      </c>
      <c r="JC1087" s="1552">
        <f>'TROISIEME TRI et BILAN'!G1150</f>
        <v>0</v>
      </c>
      <c r="JD1087" s="1552">
        <f>'TROISIEME TRI et BILAN'!H1150</f>
        <v>0</v>
      </c>
    </row>
    <row r="1088" spans="258:264" ht="21.75" thickBot="1" x14ac:dyDescent="0.3">
      <c r="IX1088" s="291" t="s">
        <v>1</v>
      </c>
      <c r="IY1088" s="291" t="s">
        <v>151</v>
      </c>
      <c r="IZ1088" s="291" t="s">
        <v>278</v>
      </c>
      <c r="JA1088" s="291" t="s">
        <v>158</v>
      </c>
      <c r="JB1088" s="291" t="s">
        <v>30</v>
      </c>
      <c r="JC1088" s="291" t="s">
        <v>281</v>
      </c>
      <c r="JD1088" s="291" t="s">
        <v>55</v>
      </c>
    </row>
    <row r="1089" spans="258:264" ht="31.5" customHeight="1" thickBot="1" x14ac:dyDescent="0.3">
      <c r="IX1089" s="1552">
        <f>'TROISIEME TRI et BILAN'!B1152</f>
        <v>0</v>
      </c>
      <c r="IY1089" s="1552">
        <f>'TROISIEME TRI et BILAN'!C1152</f>
        <v>0</v>
      </c>
      <c r="IZ1089" s="1552">
        <f>'TROISIEME TRI et BILAN'!D1152</f>
        <v>0</v>
      </c>
      <c r="JA1089" s="1552">
        <f>'TROISIEME TRI et BILAN'!E1152</f>
        <v>0</v>
      </c>
      <c r="JB1089" s="1552">
        <f>'TROISIEME TRI et BILAN'!F1152</f>
        <v>0</v>
      </c>
      <c r="JC1089" s="1552">
        <f>'TROISIEME TRI et BILAN'!G1152</f>
        <v>0</v>
      </c>
      <c r="JD1089" s="1552">
        <f>'TROISIEME TRI et BILAN'!H1152</f>
        <v>0</v>
      </c>
    </row>
    <row r="1090" spans="258:264" ht="31.5" customHeight="1" thickBot="1" x14ac:dyDescent="0.3">
      <c r="IX1090" s="1552">
        <f>'TROISIEME TRI et BILAN'!B1153</f>
        <v>0</v>
      </c>
      <c r="IY1090" s="1552">
        <f>'TROISIEME TRI et BILAN'!C1153</f>
        <v>0</v>
      </c>
      <c r="IZ1090" s="1552">
        <f>'TROISIEME TRI et BILAN'!D1153</f>
        <v>0</v>
      </c>
      <c r="JA1090" s="1552">
        <f>'TROISIEME TRI et BILAN'!E1153</f>
        <v>0</v>
      </c>
      <c r="JB1090" s="1552">
        <f>'TROISIEME TRI et BILAN'!F1153</f>
        <v>0</v>
      </c>
      <c r="JC1090" s="1552">
        <f>'TROISIEME TRI et BILAN'!G1153</f>
        <v>0</v>
      </c>
      <c r="JD1090" s="1552">
        <f>'TROISIEME TRI et BILAN'!H1153</f>
        <v>0</v>
      </c>
    </row>
    <row r="1091" spans="258:264" ht="31.5" customHeight="1" thickBot="1" x14ac:dyDescent="0.3">
      <c r="IX1091" s="1552">
        <f>'TROISIEME TRI et BILAN'!B1154</f>
        <v>0</v>
      </c>
      <c r="IY1091" s="1552">
        <f>'TROISIEME TRI et BILAN'!C1154</f>
        <v>0</v>
      </c>
      <c r="IZ1091" s="1552">
        <f>'TROISIEME TRI et BILAN'!D1154</f>
        <v>0</v>
      </c>
      <c r="JA1091" s="1552">
        <f>'TROISIEME TRI et BILAN'!E1154</f>
        <v>0</v>
      </c>
      <c r="JB1091" s="1552">
        <f>'TROISIEME TRI et BILAN'!F1154</f>
        <v>0</v>
      </c>
      <c r="JC1091" s="1552">
        <f>'TROISIEME TRI et BILAN'!G1154</f>
        <v>0</v>
      </c>
      <c r="JD1091" s="1552">
        <f>'TROISIEME TRI et BILAN'!H1154</f>
        <v>0</v>
      </c>
    </row>
    <row r="1092" spans="258:264" ht="31.5" customHeight="1" thickBot="1" x14ac:dyDescent="0.3">
      <c r="IX1092" s="1552">
        <f>'TROISIEME TRI et BILAN'!B1155</f>
        <v>0</v>
      </c>
      <c r="IY1092" s="1552">
        <f>'TROISIEME TRI et BILAN'!C1155</f>
        <v>0</v>
      </c>
      <c r="IZ1092" s="1552">
        <f>'TROISIEME TRI et BILAN'!D1155</f>
        <v>0</v>
      </c>
      <c r="JA1092" s="1552">
        <f>'TROISIEME TRI et BILAN'!E1155</f>
        <v>0</v>
      </c>
      <c r="JB1092" s="1552">
        <f>'TROISIEME TRI et BILAN'!F1155</f>
        <v>0</v>
      </c>
      <c r="JC1092" s="1552">
        <f>'TROISIEME TRI et BILAN'!G1155</f>
        <v>0</v>
      </c>
      <c r="JD1092" s="1552">
        <f>'TROISIEME TRI et BILAN'!H1155</f>
        <v>0</v>
      </c>
    </row>
    <row r="1093" spans="258:264" ht="31.5" customHeight="1" thickBot="1" x14ac:dyDescent="0.3">
      <c r="IX1093" s="1552">
        <f>'TROISIEME TRI et BILAN'!B1156</f>
        <v>0</v>
      </c>
      <c r="IY1093" s="1552">
        <f>'TROISIEME TRI et BILAN'!C1156</f>
        <v>0</v>
      </c>
      <c r="IZ1093" s="1552">
        <f>'TROISIEME TRI et BILAN'!D1156</f>
        <v>0</v>
      </c>
      <c r="JA1093" s="1552">
        <f>'TROISIEME TRI et BILAN'!E1156</f>
        <v>0</v>
      </c>
      <c r="JB1093" s="1552">
        <f>'TROISIEME TRI et BILAN'!F1156</f>
        <v>0</v>
      </c>
      <c r="JC1093" s="1552">
        <f>'TROISIEME TRI et BILAN'!G1156</f>
        <v>0</v>
      </c>
      <c r="JD1093" s="1552">
        <f>'TROISIEME TRI et BILAN'!H1156</f>
        <v>0</v>
      </c>
    </row>
    <row r="1094" spans="258:264" ht="31.5" customHeight="1" thickBot="1" x14ac:dyDescent="0.3">
      <c r="IX1094" s="1552">
        <f>'TROISIEME TRI et BILAN'!B1157</f>
        <v>0</v>
      </c>
      <c r="IY1094" s="1552">
        <f>'TROISIEME TRI et BILAN'!C1157</f>
        <v>0</v>
      </c>
      <c r="IZ1094" s="1552">
        <f>'TROISIEME TRI et BILAN'!D1157</f>
        <v>0</v>
      </c>
      <c r="JA1094" s="1552">
        <f>'TROISIEME TRI et BILAN'!E1157</f>
        <v>0</v>
      </c>
      <c r="JB1094" s="1552">
        <f>'TROISIEME TRI et BILAN'!F1157</f>
        <v>0</v>
      </c>
      <c r="JC1094" s="1552">
        <f>'TROISIEME TRI et BILAN'!G1157</f>
        <v>0</v>
      </c>
      <c r="JD1094" s="1552">
        <f>'TROISIEME TRI et BILAN'!H1157</f>
        <v>0</v>
      </c>
    </row>
    <row r="1095" spans="258:264" ht="31.5" customHeight="1" thickBot="1" x14ac:dyDescent="0.3">
      <c r="IX1095" s="1552">
        <f>'TROISIEME TRI et BILAN'!B1158</f>
        <v>0</v>
      </c>
      <c r="IY1095" s="1552">
        <f>'TROISIEME TRI et BILAN'!C1158</f>
        <v>0</v>
      </c>
      <c r="IZ1095" s="1552">
        <f>'TROISIEME TRI et BILAN'!D1158</f>
        <v>0</v>
      </c>
      <c r="JA1095" s="1552">
        <f>'TROISIEME TRI et BILAN'!E1158</f>
        <v>0</v>
      </c>
      <c r="JB1095" s="1552">
        <f>'TROISIEME TRI et BILAN'!F1158</f>
        <v>0</v>
      </c>
      <c r="JC1095" s="1552">
        <f>'TROISIEME TRI et BILAN'!G1158</f>
        <v>0</v>
      </c>
      <c r="JD1095" s="1552">
        <f>'TROISIEME TRI et BILAN'!H1158</f>
        <v>0</v>
      </c>
    </row>
    <row r="1096" spans="258:264" ht="31.5" customHeight="1" thickBot="1" x14ac:dyDescent="0.3">
      <c r="IX1096" s="1552">
        <f>'TROISIEME TRI et BILAN'!B1159</f>
        <v>0</v>
      </c>
      <c r="IY1096" s="1552">
        <f>'TROISIEME TRI et BILAN'!C1159</f>
        <v>0</v>
      </c>
      <c r="IZ1096" s="1552">
        <f>'TROISIEME TRI et BILAN'!D1159</f>
        <v>0</v>
      </c>
      <c r="JA1096" s="1552">
        <f>'TROISIEME TRI et BILAN'!E1159</f>
        <v>0</v>
      </c>
      <c r="JB1096" s="1552">
        <f>'TROISIEME TRI et BILAN'!F1159</f>
        <v>0</v>
      </c>
      <c r="JC1096" s="1552">
        <f>'TROISIEME TRI et BILAN'!G1159</f>
        <v>0</v>
      </c>
      <c r="JD1096" s="1552">
        <f>'TROISIEME TRI et BILAN'!H1159</f>
        <v>0</v>
      </c>
    </row>
    <row r="1097" spans="258:264" ht="31.5" customHeight="1" thickBot="1" x14ac:dyDescent="0.3">
      <c r="IX1097" s="1552">
        <f>'TROISIEME TRI et BILAN'!B1160</f>
        <v>0</v>
      </c>
      <c r="IY1097" s="1552">
        <f>'TROISIEME TRI et BILAN'!C1160</f>
        <v>0</v>
      </c>
      <c r="IZ1097" s="1552">
        <f>'TROISIEME TRI et BILAN'!D1160</f>
        <v>0</v>
      </c>
      <c r="JA1097" s="1552">
        <f>'TROISIEME TRI et BILAN'!E1160</f>
        <v>0</v>
      </c>
      <c r="JB1097" s="1552">
        <f>'TROISIEME TRI et BILAN'!F1160</f>
        <v>0</v>
      </c>
      <c r="JC1097" s="1552">
        <f>'TROISIEME TRI et BILAN'!G1160</f>
        <v>0</v>
      </c>
      <c r="JD1097" s="1552">
        <f>'TROISIEME TRI et BILAN'!H1160</f>
        <v>0</v>
      </c>
    </row>
    <row r="1098" spans="258:264" ht="31.5" customHeight="1" thickBot="1" x14ac:dyDescent="0.3">
      <c r="IX1098" s="1552">
        <f>'TROISIEME TRI et BILAN'!B1161</f>
        <v>0</v>
      </c>
      <c r="IY1098" s="1552">
        <f>'TROISIEME TRI et BILAN'!C1161</f>
        <v>0</v>
      </c>
      <c r="IZ1098" s="1552">
        <f>'TROISIEME TRI et BILAN'!D1161</f>
        <v>0</v>
      </c>
      <c r="JA1098" s="1552">
        <f>'TROISIEME TRI et BILAN'!E1161</f>
        <v>0</v>
      </c>
      <c r="JB1098" s="1552">
        <f>'TROISIEME TRI et BILAN'!F1161</f>
        <v>0</v>
      </c>
      <c r="JC1098" s="1552">
        <f>'TROISIEME TRI et BILAN'!G1161</f>
        <v>0</v>
      </c>
      <c r="JD1098" s="1552">
        <f>'TROISIEME TRI et BILAN'!H1161</f>
        <v>0</v>
      </c>
    </row>
    <row r="1099" spans="258:264" ht="31.5" customHeight="1" thickBot="1" x14ac:dyDescent="0.3">
      <c r="IX1099" s="1552">
        <f>'TROISIEME TRI et BILAN'!B1162</f>
        <v>0</v>
      </c>
      <c r="IY1099" s="1552">
        <f>'TROISIEME TRI et BILAN'!C1162</f>
        <v>0</v>
      </c>
      <c r="IZ1099" s="1552">
        <f>'TROISIEME TRI et BILAN'!D1162</f>
        <v>0</v>
      </c>
      <c r="JA1099" s="1552">
        <f>'TROISIEME TRI et BILAN'!E1162</f>
        <v>0</v>
      </c>
      <c r="JB1099" s="1552">
        <f>'TROISIEME TRI et BILAN'!F1162</f>
        <v>0</v>
      </c>
      <c r="JC1099" s="1552">
        <f>'TROISIEME TRI et BILAN'!G1162</f>
        <v>0</v>
      </c>
      <c r="JD1099" s="1552">
        <f>'TROISIEME TRI et BILAN'!H1162</f>
        <v>0</v>
      </c>
    </row>
    <row r="1100" spans="258:264" ht="31.5" customHeight="1" thickBot="1" x14ac:dyDescent="0.3">
      <c r="IX1100" s="1552">
        <f>'TROISIEME TRI et BILAN'!B1163</f>
        <v>0</v>
      </c>
      <c r="IY1100" s="1552">
        <f>'TROISIEME TRI et BILAN'!C1163</f>
        <v>0</v>
      </c>
      <c r="IZ1100" s="1552">
        <f>'TROISIEME TRI et BILAN'!D1163</f>
        <v>0</v>
      </c>
      <c r="JA1100" s="1552">
        <f>'TROISIEME TRI et BILAN'!E1163</f>
        <v>0</v>
      </c>
      <c r="JB1100" s="1552">
        <f>'TROISIEME TRI et BILAN'!F1163</f>
        <v>0</v>
      </c>
      <c r="JC1100" s="1552">
        <f>'TROISIEME TRI et BILAN'!G1163</f>
        <v>0</v>
      </c>
      <c r="JD1100" s="1552">
        <f>'TROISIEME TRI et BILAN'!H1163</f>
        <v>0</v>
      </c>
    </row>
    <row r="1101" spans="258:264" ht="31.5" customHeight="1" thickBot="1" x14ac:dyDescent="0.3">
      <c r="IX1101" s="1552">
        <f>'TROISIEME TRI et BILAN'!B1164</f>
        <v>0</v>
      </c>
      <c r="IY1101" s="1552">
        <f>'TROISIEME TRI et BILAN'!C1164</f>
        <v>0</v>
      </c>
      <c r="IZ1101" s="1552">
        <f>'TROISIEME TRI et BILAN'!D1164</f>
        <v>0</v>
      </c>
      <c r="JA1101" s="1552">
        <f>'TROISIEME TRI et BILAN'!E1164</f>
        <v>0</v>
      </c>
      <c r="JB1101" s="1552">
        <f>'TROISIEME TRI et BILAN'!F1164</f>
        <v>0</v>
      </c>
      <c r="JC1101" s="1552">
        <f>'TROISIEME TRI et BILAN'!G1164</f>
        <v>0</v>
      </c>
      <c r="JD1101" s="1552">
        <f>'TROISIEME TRI et BILAN'!H1164</f>
        <v>0</v>
      </c>
    </row>
    <row r="1102" spans="258:264" ht="31.5" customHeight="1" thickBot="1" x14ac:dyDescent="0.3">
      <c r="IX1102" s="1552">
        <f>'TROISIEME TRI et BILAN'!B1165</f>
        <v>0</v>
      </c>
      <c r="IY1102" s="1552">
        <f>'TROISIEME TRI et BILAN'!C1165</f>
        <v>0</v>
      </c>
      <c r="IZ1102" s="1552">
        <f>'TROISIEME TRI et BILAN'!D1165</f>
        <v>0</v>
      </c>
      <c r="JA1102" s="1552">
        <f>'TROISIEME TRI et BILAN'!E1165</f>
        <v>0</v>
      </c>
      <c r="JB1102" s="1552">
        <f>'TROISIEME TRI et BILAN'!F1165</f>
        <v>0</v>
      </c>
      <c r="JC1102" s="1552">
        <f>'TROISIEME TRI et BILAN'!G1165</f>
        <v>0</v>
      </c>
      <c r="JD1102" s="1552">
        <f>'TROISIEME TRI et BILAN'!H1165</f>
        <v>0</v>
      </c>
    </row>
    <row r="1103" spans="258:264" ht="31.5" customHeight="1" thickBot="1" x14ac:dyDescent="0.3">
      <c r="IX1103" s="1552">
        <f>'TROISIEME TRI et BILAN'!B1166</f>
        <v>0</v>
      </c>
      <c r="IY1103" s="1552">
        <f>'TROISIEME TRI et BILAN'!C1166</f>
        <v>0</v>
      </c>
      <c r="IZ1103" s="1552">
        <f>'TROISIEME TRI et BILAN'!D1166</f>
        <v>0</v>
      </c>
      <c r="JA1103" s="1552">
        <f>'TROISIEME TRI et BILAN'!E1166</f>
        <v>0</v>
      </c>
      <c r="JB1103" s="1552">
        <f>'TROISIEME TRI et BILAN'!F1166</f>
        <v>0</v>
      </c>
      <c r="JC1103" s="1552">
        <f>'TROISIEME TRI et BILAN'!G1166</f>
        <v>0</v>
      </c>
      <c r="JD1103" s="1552">
        <f>'TROISIEME TRI et BILAN'!H1166</f>
        <v>0</v>
      </c>
    </row>
    <row r="1104" spans="258:264" ht="31.5" customHeight="1" thickBot="1" x14ac:dyDescent="0.3">
      <c r="IX1104" s="1552">
        <f>'TROISIEME TRI et BILAN'!B1167</f>
        <v>0</v>
      </c>
      <c r="IY1104" s="1552">
        <f>'TROISIEME TRI et BILAN'!C1167</f>
        <v>0</v>
      </c>
      <c r="IZ1104" s="1552">
        <f>'TROISIEME TRI et BILAN'!D1167</f>
        <v>0</v>
      </c>
      <c r="JA1104" s="1552">
        <f>'TROISIEME TRI et BILAN'!E1167</f>
        <v>0</v>
      </c>
      <c r="JB1104" s="1552">
        <f>'TROISIEME TRI et BILAN'!F1167</f>
        <v>0</v>
      </c>
      <c r="JC1104" s="1552">
        <f>'TROISIEME TRI et BILAN'!G1167</f>
        <v>0</v>
      </c>
      <c r="JD1104" s="1552">
        <f>'TROISIEME TRI et BILAN'!H1167</f>
        <v>0</v>
      </c>
    </row>
    <row r="1105" spans="258:264" ht="31.5" customHeight="1" thickBot="1" x14ac:dyDescent="0.3">
      <c r="IX1105" s="1552">
        <f>'TROISIEME TRI et BILAN'!B1168</f>
        <v>0</v>
      </c>
      <c r="IY1105" s="1552">
        <f>'TROISIEME TRI et BILAN'!C1168</f>
        <v>0</v>
      </c>
      <c r="IZ1105" s="1552">
        <f>'TROISIEME TRI et BILAN'!D1168</f>
        <v>0</v>
      </c>
      <c r="JA1105" s="1552">
        <f>'TROISIEME TRI et BILAN'!E1168</f>
        <v>0</v>
      </c>
      <c r="JB1105" s="1552">
        <f>'TROISIEME TRI et BILAN'!F1168</f>
        <v>0</v>
      </c>
      <c r="JC1105" s="1552">
        <f>'TROISIEME TRI et BILAN'!G1168</f>
        <v>0</v>
      </c>
      <c r="JD1105" s="1552">
        <f>'TROISIEME TRI et BILAN'!H1168</f>
        <v>0</v>
      </c>
    </row>
    <row r="1106" spans="258:264" ht="31.5" customHeight="1" thickBot="1" x14ac:dyDescent="0.3">
      <c r="IX1106" s="1552">
        <f>'TROISIEME TRI et BILAN'!B1169</f>
        <v>0</v>
      </c>
      <c r="IY1106" s="1552">
        <f>'TROISIEME TRI et BILAN'!C1169</f>
        <v>0</v>
      </c>
      <c r="IZ1106" s="1552">
        <f>'TROISIEME TRI et BILAN'!D1169</f>
        <v>0</v>
      </c>
      <c r="JA1106" s="1552">
        <f>'TROISIEME TRI et BILAN'!E1169</f>
        <v>0</v>
      </c>
      <c r="JB1106" s="1552">
        <f>'TROISIEME TRI et BILAN'!F1169</f>
        <v>0</v>
      </c>
      <c r="JC1106" s="1552">
        <f>'TROISIEME TRI et BILAN'!G1169</f>
        <v>0</v>
      </c>
      <c r="JD1106" s="1552">
        <f>'TROISIEME TRI et BILAN'!H1169</f>
        <v>0</v>
      </c>
    </row>
    <row r="1107" spans="258:264" ht="31.5" customHeight="1" thickBot="1" x14ac:dyDescent="0.3">
      <c r="IX1107" s="1552">
        <f>'TROISIEME TRI et BILAN'!B1170</f>
        <v>0</v>
      </c>
      <c r="IY1107" s="1552">
        <f>'TROISIEME TRI et BILAN'!C1170</f>
        <v>0</v>
      </c>
      <c r="IZ1107" s="1552">
        <f>'TROISIEME TRI et BILAN'!D1170</f>
        <v>0</v>
      </c>
      <c r="JA1107" s="1552">
        <f>'TROISIEME TRI et BILAN'!E1170</f>
        <v>0</v>
      </c>
      <c r="JB1107" s="1552">
        <f>'TROISIEME TRI et BILAN'!F1170</f>
        <v>0</v>
      </c>
      <c r="JC1107" s="1552">
        <f>'TROISIEME TRI et BILAN'!G1170</f>
        <v>0</v>
      </c>
      <c r="JD1107" s="1552">
        <f>'TROISIEME TRI et BILAN'!H1170</f>
        <v>0</v>
      </c>
    </row>
    <row r="1108" spans="258:264" ht="31.5" customHeight="1" thickBot="1" x14ac:dyDescent="0.3">
      <c r="IX1108" s="1552">
        <f>'TROISIEME TRI et BILAN'!B1171</f>
        <v>0</v>
      </c>
      <c r="IY1108" s="1552">
        <f>'TROISIEME TRI et BILAN'!C1171</f>
        <v>0</v>
      </c>
      <c r="IZ1108" s="1552">
        <f>'TROISIEME TRI et BILAN'!D1171</f>
        <v>0</v>
      </c>
      <c r="JA1108" s="1552">
        <f>'TROISIEME TRI et BILAN'!E1171</f>
        <v>0</v>
      </c>
      <c r="JB1108" s="1552">
        <f>'TROISIEME TRI et BILAN'!F1171</f>
        <v>0</v>
      </c>
      <c r="JC1108" s="1552">
        <f>'TROISIEME TRI et BILAN'!G1171</f>
        <v>0</v>
      </c>
      <c r="JD1108" s="1552">
        <f>'TROISIEME TRI et BILAN'!H1171</f>
        <v>0</v>
      </c>
    </row>
    <row r="1109" spans="258:264" ht="31.5" customHeight="1" thickBot="1" x14ac:dyDescent="0.3">
      <c r="IX1109" s="1552">
        <f>'TROISIEME TRI et BILAN'!B1172</f>
        <v>0</v>
      </c>
      <c r="IY1109" s="1552">
        <f>'TROISIEME TRI et BILAN'!C1172</f>
        <v>0</v>
      </c>
      <c r="IZ1109" s="1552">
        <f>'TROISIEME TRI et BILAN'!D1172</f>
        <v>0</v>
      </c>
      <c r="JA1109" s="1552">
        <f>'TROISIEME TRI et BILAN'!E1172</f>
        <v>0</v>
      </c>
      <c r="JB1109" s="1552">
        <f>'TROISIEME TRI et BILAN'!F1172</f>
        <v>0</v>
      </c>
      <c r="JC1109" s="1552">
        <f>'TROISIEME TRI et BILAN'!G1172</f>
        <v>0</v>
      </c>
      <c r="JD1109" s="1552">
        <f>'TROISIEME TRI et BILAN'!H1172</f>
        <v>0</v>
      </c>
    </row>
    <row r="1110" spans="258:264" ht="31.5" customHeight="1" thickBot="1" x14ac:dyDescent="0.3">
      <c r="IX1110" s="1552">
        <f>'TROISIEME TRI et BILAN'!B1173</f>
        <v>0</v>
      </c>
      <c r="IY1110" s="1552">
        <f>'TROISIEME TRI et BILAN'!C1173</f>
        <v>0</v>
      </c>
      <c r="IZ1110" s="1552">
        <f>'TROISIEME TRI et BILAN'!D1173</f>
        <v>0</v>
      </c>
      <c r="JA1110" s="1552">
        <f>'TROISIEME TRI et BILAN'!E1173</f>
        <v>0</v>
      </c>
      <c r="JB1110" s="1552">
        <f>'TROISIEME TRI et BILAN'!F1173</f>
        <v>0</v>
      </c>
      <c r="JC1110" s="1552">
        <f>'TROISIEME TRI et BILAN'!G1173</f>
        <v>0</v>
      </c>
      <c r="JD1110" s="1552">
        <f>'TROISIEME TRI et BILAN'!H1173</f>
        <v>0</v>
      </c>
    </row>
    <row r="1111" spans="258:264" ht="16.5" thickBot="1" x14ac:dyDescent="0.3">
      <c r="IX1111" s="1647" t="str">
        <f>'TROISIEME TRI et BILAN'!B1174</f>
        <v>N°</v>
      </c>
      <c r="IY1111" s="1647" t="str">
        <f>'TROISIEME TRI et BILAN'!C1174</f>
        <v>Matricule</v>
      </c>
      <c r="IZ1111" s="1647" t="str">
        <f>'TROISIEME TRI et BILAN'!D1174</f>
        <v xml:space="preserve">Nom et Prénoms </v>
      </c>
      <c r="JA1111" s="1647" t="str">
        <f>'TROISIEME TRI et BILAN'!E1174</f>
        <v>Classe</v>
      </c>
      <c r="JB1111" s="1647" t="str">
        <f>'TROISIEME TRI et BILAN'!F1174</f>
        <v>Genre</v>
      </c>
      <c r="JC1111" s="1647" t="str">
        <f>'TROISIEME TRI et BILAN'!G1174</f>
        <v>Problème psychosocial</v>
      </c>
      <c r="JD1111" s="1647" t="str">
        <f>'TROISIEME TRI et BILAN'!H1174</f>
        <v>Observations</v>
      </c>
    </row>
    <row r="1112" spans="258:264" ht="31.5" customHeight="1" thickBot="1" x14ac:dyDescent="0.3">
      <c r="IX1112" s="1552">
        <f>'TROISIEME TRI et BILAN'!B1175</f>
        <v>0</v>
      </c>
      <c r="IY1112" s="1552">
        <f>'TROISIEME TRI et BILAN'!C1175</f>
        <v>0</v>
      </c>
      <c r="IZ1112" s="1552">
        <f>'TROISIEME TRI et BILAN'!D1175</f>
        <v>0</v>
      </c>
      <c r="JA1112" s="1552">
        <f>'TROISIEME TRI et BILAN'!E1175</f>
        <v>0</v>
      </c>
      <c r="JB1112" s="1552">
        <f>'TROISIEME TRI et BILAN'!F1175</f>
        <v>0</v>
      </c>
      <c r="JC1112" s="1552">
        <f>'TROISIEME TRI et BILAN'!G1175</f>
        <v>0</v>
      </c>
      <c r="JD1112" s="1552">
        <f>'TROISIEME TRI et BILAN'!H1175</f>
        <v>0</v>
      </c>
    </row>
    <row r="1113" spans="258:264" ht="31.5" customHeight="1" thickBot="1" x14ac:dyDescent="0.3">
      <c r="IX1113" s="1552">
        <f>'TROISIEME TRI et BILAN'!B1176</f>
        <v>0</v>
      </c>
      <c r="IY1113" s="1552">
        <f>'TROISIEME TRI et BILAN'!C1176</f>
        <v>0</v>
      </c>
      <c r="IZ1113" s="1552">
        <f>'TROISIEME TRI et BILAN'!D1176</f>
        <v>0</v>
      </c>
      <c r="JA1113" s="1552">
        <f>'TROISIEME TRI et BILAN'!E1176</f>
        <v>0</v>
      </c>
      <c r="JB1113" s="1552">
        <f>'TROISIEME TRI et BILAN'!F1176</f>
        <v>0</v>
      </c>
      <c r="JC1113" s="1552">
        <f>'TROISIEME TRI et BILAN'!G1176</f>
        <v>0</v>
      </c>
      <c r="JD1113" s="1552">
        <f>'TROISIEME TRI et BILAN'!H1176</f>
        <v>0</v>
      </c>
    </row>
    <row r="1114" spans="258:264" ht="31.5" customHeight="1" thickBot="1" x14ac:dyDescent="0.3">
      <c r="IX1114" s="1552">
        <f>'TROISIEME TRI et BILAN'!B1177</f>
        <v>0</v>
      </c>
      <c r="IY1114" s="1552">
        <f>'TROISIEME TRI et BILAN'!C1177</f>
        <v>0</v>
      </c>
      <c r="IZ1114" s="1552">
        <f>'TROISIEME TRI et BILAN'!D1177</f>
        <v>0</v>
      </c>
      <c r="JA1114" s="1552">
        <f>'TROISIEME TRI et BILAN'!E1177</f>
        <v>0</v>
      </c>
      <c r="JB1114" s="1552">
        <f>'TROISIEME TRI et BILAN'!F1177</f>
        <v>0</v>
      </c>
      <c r="JC1114" s="1552">
        <f>'TROISIEME TRI et BILAN'!G1177</f>
        <v>0</v>
      </c>
      <c r="JD1114" s="1552">
        <f>'TROISIEME TRI et BILAN'!H1177</f>
        <v>0</v>
      </c>
    </row>
    <row r="1115" spans="258:264" ht="31.5" customHeight="1" thickBot="1" x14ac:dyDescent="0.3">
      <c r="IX1115" s="1552">
        <f>'TROISIEME TRI et BILAN'!B1178</f>
        <v>0</v>
      </c>
      <c r="IY1115" s="1552">
        <f>'TROISIEME TRI et BILAN'!C1178</f>
        <v>0</v>
      </c>
      <c r="IZ1115" s="1552">
        <f>'TROISIEME TRI et BILAN'!D1178</f>
        <v>0</v>
      </c>
      <c r="JA1115" s="1552">
        <f>'TROISIEME TRI et BILAN'!E1178</f>
        <v>0</v>
      </c>
      <c r="JB1115" s="1552">
        <f>'TROISIEME TRI et BILAN'!F1178</f>
        <v>0</v>
      </c>
      <c r="JC1115" s="1552">
        <f>'TROISIEME TRI et BILAN'!G1178</f>
        <v>0</v>
      </c>
      <c r="JD1115" s="1552">
        <f>'TROISIEME TRI et BILAN'!H1178</f>
        <v>0</v>
      </c>
    </row>
    <row r="1116" spans="258:264" ht="31.5" customHeight="1" thickBot="1" x14ac:dyDescent="0.3">
      <c r="IX1116" s="1552">
        <f>'TROISIEME TRI et BILAN'!B1179</f>
        <v>0</v>
      </c>
      <c r="IY1116" s="1552">
        <f>'TROISIEME TRI et BILAN'!C1179</f>
        <v>0</v>
      </c>
      <c r="IZ1116" s="1552">
        <f>'TROISIEME TRI et BILAN'!D1179</f>
        <v>0</v>
      </c>
      <c r="JA1116" s="1552">
        <f>'TROISIEME TRI et BILAN'!E1179</f>
        <v>0</v>
      </c>
      <c r="JB1116" s="1552">
        <f>'TROISIEME TRI et BILAN'!F1179</f>
        <v>0</v>
      </c>
      <c r="JC1116" s="1552">
        <f>'TROISIEME TRI et BILAN'!G1179</f>
        <v>0</v>
      </c>
      <c r="JD1116" s="1552">
        <f>'TROISIEME TRI et BILAN'!H1179</f>
        <v>0</v>
      </c>
    </row>
    <row r="1117" spans="258:264" ht="31.5" customHeight="1" thickBot="1" x14ac:dyDescent="0.3">
      <c r="IX1117" s="1552">
        <f>'TROISIEME TRI et BILAN'!B1180</f>
        <v>0</v>
      </c>
      <c r="IY1117" s="1552">
        <f>'TROISIEME TRI et BILAN'!C1180</f>
        <v>0</v>
      </c>
      <c r="IZ1117" s="1552">
        <f>'TROISIEME TRI et BILAN'!D1180</f>
        <v>0</v>
      </c>
      <c r="JA1117" s="1552">
        <f>'TROISIEME TRI et BILAN'!E1180</f>
        <v>0</v>
      </c>
      <c r="JB1117" s="1552">
        <f>'TROISIEME TRI et BILAN'!F1180</f>
        <v>0</v>
      </c>
      <c r="JC1117" s="1552">
        <f>'TROISIEME TRI et BILAN'!G1180</f>
        <v>0</v>
      </c>
      <c r="JD1117" s="1552">
        <f>'TROISIEME TRI et BILAN'!H1180</f>
        <v>0</v>
      </c>
    </row>
    <row r="1118" spans="258:264" ht="31.5" customHeight="1" thickBot="1" x14ac:dyDescent="0.3">
      <c r="IX1118" s="1552">
        <f>'TROISIEME TRI et BILAN'!B1181</f>
        <v>0</v>
      </c>
      <c r="IY1118" s="1552">
        <f>'TROISIEME TRI et BILAN'!C1181</f>
        <v>0</v>
      </c>
      <c r="IZ1118" s="1552">
        <f>'TROISIEME TRI et BILAN'!D1181</f>
        <v>0</v>
      </c>
      <c r="JA1118" s="1552">
        <f>'TROISIEME TRI et BILAN'!E1181</f>
        <v>0</v>
      </c>
      <c r="JB1118" s="1552">
        <f>'TROISIEME TRI et BILAN'!F1181</f>
        <v>0</v>
      </c>
      <c r="JC1118" s="1552">
        <f>'TROISIEME TRI et BILAN'!G1181</f>
        <v>0</v>
      </c>
      <c r="JD1118" s="1552">
        <f>'TROISIEME TRI et BILAN'!H1181</f>
        <v>0</v>
      </c>
    </row>
    <row r="1119" spans="258:264" ht="31.5" customHeight="1" thickBot="1" x14ac:dyDescent="0.3">
      <c r="IX1119" s="1552">
        <f>'TROISIEME TRI et BILAN'!B1182</f>
        <v>0</v>
      </c>
      <c r="IY1119" s="1552">
        <f>'TROISIEME TRI et BILAN'!C1182</f>
        <v>0</v>
      </c>
      <c r="IZ1119" s="1552">
        <f>'TROISIEME TRI et BILAN'!D1182</f>
        <v>0</v>
      </c>
      <c r="JA1119" s="1552">
        <f>'TROISIEME TRI et BILAN'!E1182</f>
        <v>0</v>
      </c>
      <c r="JB1119" s="1552">
        <f>'TROISIEME TRI et BILAN'!F1182</f>
        <v>0</v>
      </c>
      <c r="JC1119" s="1552">
        <f>'TROISIEME TRI et BILAN'!G1182</f>
        <v>0</v>
      </c>
      <c r="JD1119" s="1552">
        <f>'TROISIEME TRI et BILAN'!H1182</f>
        <v>0</v>
      </c>
    </row>
    <row r="1120" spans="258:264" ht="31.5" customHeight="1" thickBot="1" x14ac:dyDescent="0.3">
      <c r="IX1120" s="1552">
        <f>'TROISIEME TRI et BILAN'!B1183</f>
        <v>0</v>
      </c>
      <c r="IY1120" s="1552">
        <f>'TROISIEME TRI et BILAN'!C1183</f>
        <v>0</v>
      </c>
      <c r="IZ1120" s="1552">
        <f>'TROISIEME TRI et BILAN'!D1183</f>
        <v>0</v>
      </c>
      <c r="JA1120" s="1552">
        <f>'TROISIEME TRI et BILAN'!E1183</f>
        <v>0</v>
      </c>
      <c r="JB1120" s="1552">
        <f>'TROISIEME TRI et BILAN'!F1183</f>
        <v>0</v>
      </c>
      <c r="JC1120" s="1552">
        <f>'TROISIEME TRI et BILAN'!G1183</f>
        <v>0</v>
      </c>
      <c r="JD1120" s="1552">
        <f>'TROISIEME TRI et BILAN'!H1183</f>
        <v>0</v>
      </c>
    </row>
    <row r="1121" spans="258:264" ht="31.5" customHeight="1" thickBot="1" x14ac:dyDescent="0.3">
      <c r="IX1121" s="1552">
        <f>'TROISIEME TRI et BILAN'!B1184</f>
        <v>0</v>
      </c>
      <c r="IY1121" s="1552">
        <f>'TROISIEME TRI et BILAN'!C1184</f>
        <v>0</v>
      </c>
      <c r="IZ1121" s="1552">
        <f>'TROISIEME TRI et BILAN'!D1184</f>
        <v>0</v>
      </c>
      <c r="JA1121" s="1552">
        <f>'TROISIEME TRI et BILAN'!E1184</f>
        <v>0</v>
      </c>
      <c r="JB1121" s="1552">
        <f>'TROISIEME TRI et BILAN'!F1184</f>
        <v>0</v>
      </c>
      <c r="JC1121" s="1552">
        <f>'TROISIEME TRI et BILAN'!G1184</f>
        <v>0</v>
      </c>
      <c r="JD1121" s="1552">
        <f>'TROISIEME TRI et BILAN'!H1184</f>
        <v>0</v>
      </c>
    </row>
    <row r="1122" spans="258:264" ht="31.5" customHeight="1" thickBot="1" x14ac:dyDescent="0.3">
      <c r="IX1122" s="1552">
        <f>'TROISIEME TRI et BILAN'!B1185</f>
        <v>0</v>
      </c>
      <c r="IY1122" s="1552">
        <f>'TROISIEME TRI et BILAN'!C1185</f>
        <v>0</v>
      </c>
      <c r="IZ1122" s="1552">
        <f>'TROISIEME TRI et BILAN'!D1185</f>
        <v>0</v>
      </c>
      <c r="JA1122" s="1552">
        <f>'TROISIEME TRI et BILAN'!E1185</f>
        <v>0</v>
      </c>
      <c r="JB1122" s="1552">
        <f>'TROISIEME TRI et BILAN'!F1185</f>
        <v>0</v>
      </c>
      <c r="JC1122" s="1552">
        <f>'TROISIEME TRI et BILAN'!G1185</f>
        <v>0</v>
      </c>
      <c r="JD1122" s="1552">
        <f>'TROISIEME TRI et BILAN'!H1185</f>
        <v>0</v>
      </c>
    </row>
    <row r="1123" spans="258:264" ht="31.5" customHeight="1" thickBot="1" x14ac:dyDescent="0.3">
      <c r="IX1123" s="1552">
        <f>'TROISIEME TRI et BILAN'!B1186</f>
        <v>0</v>
      </c>
      <c r="IY1123" s="1552">
        <f>'TROISIEME TRI et BILAN'!C1186</f>
        <v>0</v>
      </c>
      <c r="IZ1123" s="1552">
        <f>'TROISIEME TRI et BILAN'!D1186</f>
        <v>0</v>
      </c>
      <c r="JA1123" s="1552">
        <f>'TROISIEME TRI et BILAN'!E1186</f>
        <v>0</v>
      </c>
      <c r="JB1123" s="1552">
        <f>'TROISIEME TRI et BILAN'!F1186</f>
        <v>0</v>
      </c>
      <c r="JC1123" s="1552">
        <f>'TROISIEME TRI et BILAN'!G1186</f>
        <v>0</v>
      </c>
      <c r="JD1123" s="1552">
        <f>'TROISIEME TRI et BILAN'!H1186</f>
        <v>0</v>
      </c>
    </row>
    <row r="1124" spans="258:264" ht="31.5" customHeight="1" thickBot="1" x14ac:dyDescent="0.3">
      <c r="IX1124" s="1552">
        <f>'TROISIEME TRI et BILAN'!B1187</f>
        <v>0</v>
      </c>
      <c r="IY1124" s="1552">
        <f>'TROISIEME TRI et BILAN'!C1187</f>
        <v>0</v>
      </c>
      <c r="IZ1124" s="1552">
        <f>'TROISIEME TRI et BILAN'!D1187</f>
        <v>0</v>
      </c>
      <c r="JA1124" s="1552">
        <f>'TROISIEME TRI et BILAN'!E1187</f>
        <v>0</v>
      </c>
      <c r="JB1124" s="1552">
        <f>'TROISIEME TRI et BILAN'!F1187</f>
        <v>0</v>
      </c>
      <c r="JC1124" s="1552">
        <f>'TROISIEME TRI et BILAN'!G1187</f>
        <v>0</v>
      </c>
      <c r="JD1124" s="1552">
        <f>'TROISIEME TRI et BILAN'!H1187</f>
        <v>0</v>
      </c>
    </row>
    <row r="1125" spans="258:264" ht="31.5" customHeight="1" thickBot="1" x14ac:dyDescent="0.3">
      <c r="IX1125" s="1552">
        <f>'TROISIEME TRI et BILAN'!B1188</f>
        <v>0</v>
      </c>
      <c r="IY1125" s="1552">
        <f>'TROISIEME TRI et BILAN'!C1188</f>
        <v>0</v>
      </c>
      <c r="IZ1125" s="1552">
        <f>'TROISIEME TRI et BILAN'!D1188</f>
        <v>0</v>
      </c>
      <c r="JA1125" s="1552">
        <f>'TROISIEME TRI et BILAN'!E1188</f>
        <v>0</v>
      </c>
      <c r="JB1125" s="1552">
        <f>'TROISIEME TRI et BILAN'!F1188</f>
        <v>0</v>
      </c>
      <c r="JC1125" s="1552">
        <f>'TROISIEME TRI et BILAN'!G1188</f>
        <v>0</v>
      </c>
      <c r="JD1125" s="1552">
        <f>'TROISIEME TRI et BILAN'!H1188</f>
        <v>0</v>
      </c>
    </row>
    <row r="1126" spans="258:264" ht="31.5" customHeight="1" thickBot="1" x14ac:dyDescent="0.3">
      <c r="IX1126" s="1552">
        <f>'TROISIEME TRI et BILAN'!B1189</f>
        <v>0</v>
      </c>
      <c r="IY1126" s="1552">
        <f>'TROISIEME TRI et BILAN'!C1189</f>
        <v>0</v>
      </c>
      <c r="IZ1126" s="1552">
        <f>'TROISIEME TRI et BILAN'!D1189</f>
        <v>0</v>
      </c>
      <c r="JA1126" s="1552">
        <f>'TROISIEME TRI et BILAN'!E1189</f>
        <v>0</v>
      </c>
      <c r="JB1126" s="1552">
        <f>'TROISIEME TRI et BILAN'!F1189</f>
        <v>0</v>
      </c>
      <c r="JC1126" s="1552">
        <f>'TROISIEME TRI et BILAN'!G1189</f>
        <v>0</v>
      </c>
      <c r="JD1126" s="1552">
        <f>'TROISIEME TRI et BILAN'!H1189</f>
        <v>0</v>
      </c>
    </row>
    <row r="1127" spans="258:264" ht="31.5" customHeight="1" thickBot="1" x14ac:dyDescent="0.3">
      <c r="IX1127" s="1552">
        <f>'TROISIEME TRI et BILAN'!B1190</f>
        <v>0</v>
      </c>
      <c r="IY1127" s="1552">
        <f>'TROISIEME TRI et BILAN'!C1190</f>
        <v>0</v>
      </c>
      <c r="IZ1127" s="1552">
        <f>'TROISIEME TRI et BILAN'!D1190</f>
        <v>0</v>
      </c>
      <c r="JA1127" s="1552">
        <f>'TROISIEME TRI et BILAN'!E1190</f>
        <v>0</v>
      </c>
      <c r="JB1127" s="1552">
        <f>'TROISIEME TRI et BILAN'!F1190</f>
        <v>0</v>
      </c>
      <c r="JC1127" s="1552">
        <f>'TROISIEME TRI et BILAN'!G1190</f>
        <v>0</v>
      </c>
      <c r="JD1127" s="1552">
        <f>'TROISIEME TRI et BILAN'!H1190</f>
        <v>0</v>
      </c>
    </row>
    <row r="1128" spans="258:264" ht="31.5" customHeight="1" thickBot="1" x14ac:dyDescent="0.3">
      <c r="IX1128" s="1552">
        <f>'TROISIEME TRI et BILAN'!B1191</f>
        <v>0</v>
      </c>
      <c r="IY1128" s="1552">
        <f>'TROISIEME TRI et BILAN'!C1191</f>
        <v>0</v>
      </c>
      <c r="IZ1128" s="1552">
        <f>'TROISIEME TRI et BILAN'!D1191</f>
        <v>0</v>
      </c>
      <c r="JA1128" s="1552">
        <f>'TROISIEME TRI et BILAN'!E1191</f>
        <v>0</v>
      </c>
      <c r="JB1128" s="1552">
        <f>'TROISIEME TRI et BILAN'!F1191</f>
        <v>0</v>
      </c>
      <c r="JC1128" s="1552">
        <f>'TROISIEME TRI et BILAN'!G1191</f>
        <v>0</v>
      </c>
      <c r="JD1128" s="1552">
        <f>'TROISIEME TRI et BILAN'!H1191</f>
        <v>0</v>
      </c>
    </row>
    <row r="1129" spans="258:264" ht="31.5" customHeight="1" thickBot="1" x14ac:dyDescent="0.3">
      <c r="IX1129" s="1552">
        <f>'TROISIEME TRI et BILAN'!B1192</f>
        <v>0</v>
      </c>
      <c r="IY1129" s="1552">
        <f>'TROISIEME TRI et BILAN'!C1192</f>
        <v>0</v>
      </c>
      <c r="IZ1129" s="1552">
        <f>'TROISIEME TRI et BILAN'!D1192</f>
        <v>0</v>
      </c>
      <c r="JA1129" s="1552">
        <f>'TROISIEME TRI et BILAN'!E1192</f>
        <v>0</v>
      </c>
      <c r="JB1129" s="1552">
        <f>'TROISIEME TRI et BILAN'!F1192</f>
        <v>0</v>
      </c>
      <c r="JC1129" s="1552">
        <f>'TROISIEME TRI et BILAN'!G1192</f>
        <v>0</v>
      </c>
      <c r="JD1129" s="1552">
        <f>'TROISIEME TRI et BILAN'!H1192</f>
        <v>0</v>
      </c>
    </row>
    <row r="1130" spans="258:264" ht="31.5" customHeight="1" thickBot="1" x14ac:dyDescent="0.3">
      <c r="IX1130" s="1552">
        <f>'TROISIEME TRI et BILAN'!B1193</f>
        <v>0</v>
      </c>
      <c r="IY1130" s="1552">
        <f>'TROISIEME TRI et BILAN'!C1193</f>
        <v>0</v>
      </c>
      <c r="IZ1130" s="1552">
        <f>'TROISIEME TRI et BILAN'!D1193</f>
        <v>0</v>
      </c>
      <c r="JA1130" s="1552">
        <f>'TROISIEME TRI et BILAN'!E1193</f>
        <v>0</v>
      </c>
      <c r="JB1130" s="1552">
        <f>'TROISIEME TRI et BILAN'!F1193</f>
        <v>0</v>
      </c>
      <c r="JC1130" s="1552">
        <f>'TROISIEME TRI et BILAN'!G1193</f>
        <v>0</v>
      </c>
      <c r="JD1130" s="1552">
        <f>'TROISIEME TRI et BILAN'!H1193</f>
        <v>0</v>
      </c>
    </row>
    <row r="1131" spans="258:264" ht="31.5" customHeight="1" thickBot="1" x14ac:dyDescent="0.3">
      <c r="IX1131" s="1552">
        <f>'TROISIEME TRI et BILAN'!B1194</f>
        <v>0</v>
      </c>
      <c r="IY1131" s="1552">
        <f>'TROISIEME TRI et BILAN'!C1194</f>
        <v>0</v>
      </c>
      <c r="IZ1131" s="1552">
        <f>'TROISIEME TRI et BILAN'!D1194</f>
        <v>0</v>
      </c>
      <c r="JA1131" s="1552">
        <f>'TROISIEME TRI et BILAN'!E1194</f>
        <v>0</v>
      </c>
      <c r="JB1131" s="1552">
        <f>'TROISIEME TRI et BILAN'!F1194</f>
        <v>0</v>
      </c>
      <c r="JC1131" s="1552">
        <f>'TROISIEME TRI et BILAN'!G1194</f>
        <v>0</v>
      </c>
      <c r="JD1131" s="1552">
        <f>'TROISIEME TRI et BILAN'!H1194</f>
        <v>0</v>
      </c>
    </row>
    <row r="1132" spans="258:264" ht="31.5" customHeight="1" thickBot="1" x14ac:dyDescent="0.3">
      <c r="IX1132" s="1552">
        <f>'TROISIEME TRI et BILAN'!B1195</f>
        <v>0</v>
      </c>
      <c r="IY1132" s="1552">
        <f>'TROISIEME TRI et BILAN'!C1195</f>
        <v>0</v>
      </c>
      <c r="IZ1132" s="1552">
        <f>'TROISIEME TRI et BILAN'!D1195</f>
        <v>0</v>
      </c>
      <c r="JA1132" s="1552">
        <f>'TROISIEME TRI et BILAN'!E1195</f>
        <v>0</v>
      </c>
      <c r="JB1132" s="1552">
        <f>'TROISIEME TRI et BILAN'!F1195</f>
        <v>0</v>
      </c>
      <c r="JC1132" s="1552">
        <f>'TROISIEME TRI et BILAN'!G1195</f>
        <v>0</v>
      </c>
      <c r="JD1132" s="1552">
        <f>'TROISIEME TRI et BILAN'!H1195</f>
        <v>0</v>
      </c>
    </row>
    <row r="1133" spans="258:264" ht="31.5" customHeight="1" thickBot="1" x14ac:dyDescent="0.3">
      <c r="IX1133" s="1552">
        <f>'TROISIEME TRI et BILAN'!B1196</f>
        <v>0</v>
      </c>
      <c r="IY1133" s="1552">
        <f>'TROISIEME TRI et BILAN'!C1196</f>
        <v>0</v>
      </c>
      <c r="IZ1133" s="1552">
        <f>'TROISIEME TRI et BILAN'!D1196</f>
        <v>0</v>
      </c>
      <c r="JA1133" s="1552">
        <f>'TROISIEME TRI et BILAN'!E1196</f>
        <v>0</v>
      </c>
      <c r="JB1133" s="1552">
        <f>'TROISIEME TRI et BILAN'!F1196</f>
        <v>0</v>
      </c>
      <c r="JC1133" s="1552">
        <f>'TROISIEME TRI et BILAN'!G1196</f>
        <v>0</v>
      </c>
      <c r="JD1133" s="1552">
        <f>'TROISIEME TRI et BILAN'!H1196</f>
        <v>0</v>
      </c>
    </row>
    <row r="1134" spans="258:264" ht="21.75" thickBot="1" x14ac:dyDescent="0.3">
      <c r="IX1134" s="291" t="s">
        <v>1</v>
      </c>
      <c r="IY1134" s="291" t="s">
        <v>151</v>
      </c>
      <c r="IZ1134" s="291" t="s">
        <v>278</v>
      </c>
      <c r="JA1134" s="291" t="s">
        <v>158</v>
      </c>
      <c r="JB1134" s="291" t="s">
        <v>30</v>
      </c>
      <c r="JC1134" s="291" t="s">
        <v>281</v>
      </c>
      <c r="JD1134" s="291" t="s">
        <v>55</v>
      </c>
    </row>
    <row r="1135" spans="258:264" ht="31.5" customHeight="1" thickBot="1" x14ac:dyDescent="0.3">
      <c r="IX1135" s="1552">
        <f>'TROISIEME TRI et BILAN'!B1198</f>
        <v>0</v>
      </c>
      <c r="IY1135" s="1552">
        <f>'TROISIEME TRI et BILAN'!C1198</f>
        <v>0</v>
      </c>
      <c r="IZ1135" s="1552">
        <f>'TROISIEME TRI et BILAN'!D1198</f>
        <v>0</v>
      </c>
      <c r="JA1135" s="1552">
        <f>'TROISIEME TRI et BILAN'!E1198</f>
        <v>0</v>
      </c>
      <c r="JB1135" s="1552">
        <f>'TROISIEME TRI et BILAN'!F1198</f>
        <v>0</v>
      </c>
      <c r="JC1135" s="1552">
        <f>'TROISIEME TRI et BILAN'!G1198</f>
        <v>0</v>
      </c>
      <c r="JD1135" s="1552">
        <f>'TROISIEME TRI et BILAN'!H1198</f>
        <v>0</v>
      </c>
    </row>
    <row r="1136" spans="258:264" ht="31.5" customHeight="1" thickBot="1" x14ac:dyDescent="0.3">
      <c r="IX1136" s="1552">
        <f>'TROISIEME TRI et BILAN'!B1199</f>
        <v>0</v>
      </c>
      <c r="IY1136" s="1552">
        <f>'TROISIEME TRI et BILAN'!C1199</f>
        <v>0</v>
      </c>
      <c r="IZ1136" s="1552">
        <f>'TROISIEME TRI et BILAN'!D1199</f>
        <v>0</v>
      </c>
      <c r="JA1136" s="1552">
        <f>'TROISIEME TRI et BILAN'!E1199</f>
        <v>0</v>
      </c>
      <c r="JB1136" s="1552">
        <f>'TROISIEME TRI et BILAN'!F1199</f>
        <v>0</v>
      </c>
      <c r="JC1136" s="1552">
        <f>'TROISIEME TRI et BILAN'!G1199</f>
        <v>0</v>
      </c>
      <c r="JD1136" s="1552">
        <f>'TROISIEME TRI et BILAN'!H1199</f>
        <v>0</v>
      </c>
    </row>
    <row r="1137" spans="258:275" ht="31.5" customHeight="1" thickBot="1" x14ac:dyDescent="0.3">
      <c r="IX1137" s="1552">
        <f>'TROISIEME TRI et BILAN'!B1200</f>
        <v>0</v>
      </c>
      <c r="IY1137" s="1552">
        <f>'TROISIEME TRI et BILAN'!C1200</f>
        <v>0</v>
      </c>
      <c r="IZ1137" s="1552">
        <f>'TROISIEME TRI et BILAN'!D1200</f>
        <v>0</v>
      </c>
      <c r="JA1137" s="1552">
        <f>'TROISIEME TRI et BILAN'!E1200</f>
        <v>0</v>
      </c>
      <c r="JB1137" s="1552">
        <f>'TROISIEME TRI et BILAN'!F1200</f>
        <v>0</v>
      </c>
      <c r="JC1137" s="1552">
        <f>'TROISIEME TRI et BILAN'!G1200</f>
        <v>0</v>
      </c>
      <c r="JD1137" s="1552">
        <f>'TROISIEME TRI et BILAN'!H1200</f>
        <v>0</v>
      </c>
    </row>
    <row r="1138" spans="258:275" ht="31.5" customHeight="1" thickBot="1" x14ac:dyDescent="0.3">
      <c r="IX1138" s="1552">
        <f>'TROISIEME TRI et BILAN'!B1201</f>
        <v>0</v>
      </c>
      <c r="IY1138" s="1552">
        <f>'TROISIEME TRI et BILAN'!C1201</f>
        <v>0</v>
      </c>
      <c r="IZ1138" s="1552">
        <f>'TROISIEME TRI et BILAN'!D1201</f>
        <v>0</v>
      </c>
      <c r="JA1138" s="1552">
        <f>'TROISIEME TRI et BILAN'!E1201</f>
        <v>0</v>
      </c>
      <c r="JB1138" s="1552">
        <f>'TROISIEME TRI et BILAN'!F1201</f>
        <v>0</v>
      </c>
      <c r="JC1138" s="1552">
        <f>'TROISIEME TRI et BILAN'!G1201</f>
        <v>0</v>
      </c>
      <c r="JD1138" s="1552">
        <f>'TROISIEME TRI et BILAN'!H1201</f>
        <v>0</v>
      </c>
    </row>
    <row r="1139" spans="258:275" ht="31.5" customHeight="1" thickBot="1" x14ac:dyDescent="0.3">
      <c r="IX1139" s="1550">
        <f>'TROISIEME TRI et BILAN'!B1202</f>
        <v>0</v>
      </c>
      <c r="IY1139" s="1550">
        <f>'TROISIEME TRI et BILAN'!C1202</f>
        <v>0</v>
      </c>
      <c r="IZ1139" s="1550">
        <f>'TROISIEME TRI et BILAN'!D1202</f>
        <v>0</v>
      </c>
      <c r="JA1139" s="1550">
        <f>'TROISIEME TRI et BILAN'!E1202</f>
        <v>0</v>
      </c>
      <c r="JB1139" s="1550">
        <f>'TROISIEME TRI et BILAN'!F1202</f>
        <v>0</v>
      </c>
      <c r="JC1139" s="1550">
        <f>'TROISIEME TRI et BILAN'!G1202</f>
        <v>0</v>
      </c>
      <c r="JD1139" s="1550">
        <f>'TROISIEME TRI et BILAN'!H1202</f>
        <v>0</v>
      </c>
    </row>
    <row r="1140" spans="258:275" ht="31.5" customHeight="1" thickBot="1" x14ac:dyDescent="0.3">
      <c r="IX1140" s="1787"/>
      <c r="IY1140" s="1787"/>
      <c r="IZ1140" s="1787" t="s">
        <v>91</v>
      </c>
      <c r="JA1140" s="1787"/>
      <c r="JB1140" s="1787"/>
      <c r="JC1140" s="1787"/>
      <c r="JD1140" s="1787"/>
    </row>
    <row r="1141" spans="258:275" ht="31.5" customHeight="1" x14ac:dyDescent="0.25">
      <c r="IX1141" s="1787"/>
      <c r="IY1141" s="2372">
        <f>'TROISIEME TRI et BILAN'!C1208</f>
        <v>0</v>
      </c>
      <c r="IZ1141" s="2373"/>
      <c r="JA1141" s="2373"/>
      <c r="JB1141" s="2373"/>
      <c r="JC1141" s="2373"/>
      <c r="JD1141" s="2374"/>
    </row>
    <row r="1142" spans="258:275" ht="31.5" customHeight="1" x14ac:dyDescent="0.25">
      <c r="IX1142" s="1787"/>
      <c r="IY1142" s="2375"/>
      <c r="IZ1142" s="2376"/>
      <c r="JA1142" s="2376"/>
      <c r="JB1142" s="2376"/>
      <c r="JC1142" s="2376"/>
      <c r="JD1142" s="2377"/>
    </row>
    <row r="1143" spans="258:275" ht="31.5" customHeight="1" thickBot="1" x14ac:dyDescent="0.3">
      <c r="IX1143" s="1787"/>
      <c r="IY1143" s="2378"/>
      <c r="IZ1143" s="2379"/>
      <c r="JA1143" s="2379"/>
      <c r="JB1143" s="2379"/>
      <c r="JC1143" s="2379"/>
      <c r="JD1143" s="2380"/>
    </row>
    <row r="1144" spans="258:275" x14ac:dyDescent="0.25">
      <c r="JE1144" s="666"/>
    </row>
    <row r="1145" spans="258:275" ht="21" x14ac:dyDescent="0.35">
      <c r="JF1145" s="719" t="s">
        <v>945</v>
      </c>
      <c r="JG1145" s="383"/>
      <c r="JH1145" s="383"/>
      <c r="JI1145" s="383"/>
      <c r="JJ1145" s="383"/>
      <c r="JK1145" s="383"/>
      <c r="JL1145" s="383"/>
      <c r="JM1145" s="383"/>
      <c r="JN1145" s="712"/>
      <c r="JO1145" s="712">
        <v>25</v>
      </c>
    </row>
    <row r="1146" spans="258:275" ht="21.75" thickBot="1" x14ac:dyDescent="0.4">
      <c r="JF1146" s="383"/>
      <c r="JG1146" s="383"/>
      <c r="JH1146" s="383"/>
      <c r="JI1146" s="383"/>
      <c r="JJ1146" s="383"/>
      <c r="JK1146" s="383"/>
      <c r="JL1146" s="383"/>
      <c r="JM1146" s="383"/>
      <c r="JN1146" s="383"/>
      <c r="JO1146" s="383"/>
    </row>
    <row r="1147" spans="258:275" ht="21" customHeight="1" thickBot="1" x14ac:dyDescent="0.3">
      <c r="JF1147" s="2157" t="s">
        <v>1165</v>
      </c>
      <c r="JG1147" s="2159"/>
      <c r="JH1147" s="2159"/>
      <c r="JI1147" s="2159"/>
      <c r="JJ1147" s="2159"/>
      <c r="JK1147" s="2159"/>
      <c r="JL1147" s="2158"/>
      <c r="JM1147" s="2157" t="s">
        <v>297</v>
      </c>
      <c r="JN1147" s="2158"/>
      <c r="JO1147" s="2149" t="s">
        <v>1164</v>
      </c>
    </row>
    <row r="1148" spans="258:275" ht="67.5" customHeight="1" thickBot="1" x14ac:dyDescent="0.3">
      <c r="JF1148" s="1233" t="s">
        <v>1</v>
      </c>
      <c r="JG1148" s="1235" t="s">
        <v>151</v>
      </c>
      <c r="JH1148" s="1236" t="s">
        <v>152</v>
      </c>
      <c r="JI1148" s="1234" t="s">
        <v>158</v>
      </c>
      <c r="JJ1148" s="1234" t="s">
        <v>153</v>
      </c>
      <c r="JK1148" s="1247" t="s">
        <v>295</v>
      </c>
      <c r="JL1148" s="1236" t="s">
        <v>296</v>
      </c>
      <c r="JM1148" s="1234" t="s">
        <v>298</v>
      </c>
      <c r="JN1148" s="1234" t="s">
        <v>299</v>
      </c>
      <c r="JO1148" s="2150"/>
    </row>
    <row r="1149" spans="258:275" ht="16.5" thickBot="1" x14ac:dyDescent="0.3">
      <c r="JF1149" s="1270">
        <f>'TROISIEME TRI et BILAN'!B1224</f>
        <v>0</v>
      </c>
      <c r="JG1149" s="293">
        <f>'TROISIEME TRI et BILAN'!C1224</f>
        <v>0</v>
      </c>
      <c r="JH1149" s="293">
        <f>'TROISIEME TRI et BILAN'!D1224</f>
        <v>0</v>
      </c>
      <c r="JI1149" s="293">
        <f>'TROISIEME TRI et BILAN'!E1224</f>
        <v>0</v>
      </c>
      <c r="JJ1149" s="293">
        <f>'TROISIEME TRI et BILAN'!F1224</f>
        <v>0</v>
      </c>
      <c r="JK1149" s="1067">
        <f>'TROISIEME TRI et BILAN'!G1224</f>
        <v>0</v>
      </c>
      <c r="JL1149" s="1067">
        <f>'TROISIEME TRI et BILAN'!H1224</f>
        <v>0</v>
      </c>
      <c r="JM1149" s="293">
        <f>'TROISIEME TRI et BILAN'!I1224</f>
        <v>0</v>
      </c>
      <c r="JN1149" s="293">
        <f>'TROISIEME TRI et BILAN'!J1224</f>
        <v>0</v>
      </c>
      <c r="JO1149" s="1624">
        <f>'TROISIEME TRI et BILAN'!K1224</f>
        <v>0</v>
      </c>
    </row>
    <row r="1150" spans="258:275" ht="16.5" thickBot="1" x14ac:dyDescent="0.3">
      <c r="JF1150" s="1270">
        <f>'TROISIEME TRI et BILAN'!B1225</f>
        <v>0</v>
      </c>
      <c r="JG1150" s="293">
        <f>'TROISIEME TRI et BILAN'!C1225</f>
        <v>0</v>
      </c>
      <c r="JH1150" s="293">
        <f>'TROISIEME TRI et BILAN'!D1225</f>
        <v>0</v>
      </c>
      <c r="JI1150" s="293">
        <f>'TROISIEME TRI et BILAN'!E1225</f>
        <v>0</v>
      </c>
      <c r="JJ1150" s="293">
        <f>'TROISIEME TRI et BILAN'!F1225</f>
        <v>0</v>
      </c>
      <c r="JK1150" s="1067">
        <f>'TROISIEME TRI et BILAN'!G1225</f>
        <v>0</v>
      </c>
      <c r="JL1150" s="1067">
        <f>'TROISIEME TRI et BILAN'!H1225</f>
        <v>0</v>
      </c>
      <c r="JM1150" s="293">
        <f>'TROISIEME TRI et BILAN'!I1225</f>
        <v>0</v>
      </c>
      <c r="JN1150" s="293">
        <f>'TROISIEME TRI et BILAN'!J1225</f>
        <v>0</v>
      </c>
      <c r="JO1150" s="1624">
        <f>'TROISIEME TRI et BILAN'!K1225</f>
        <v>0</v>
      </c>
    </row>
    <row r="1151" spans="258:275" ht="16.5" thickBot="1" x14ac:dyDescent="0.3">
      <c r="JF1151" s="1270">
        <f>'TROISIEME TRI et BILAN'!B1226</f>
        <v>0</v>
      </c>
      <c r="JG1151" s="293">
        <f>'TROISIEME TRI et BILAN'!C1226</f>
        <v>0</v>
      </c>
      <c r="JH1151" s="293">
        <f>'TROISIEME TRI et BILAN'!D1226</f>
        <v>0</v>
      </c>
      <c r="JI1151" s="293">
        <f>'TROISIEME TRI et BILAN'!E1226</f>
        <v>0</v>
      </c>
      <c r="JJ1151" s="293">
        <f>'TROISIEME TRI et BILAN'!F1226</f>
        <v>0</v>
      </c>
      <c r="JK1151" s="1067">
        <f>'TROISIEME TRI et BILAN'!G1226</f>
        <v>0</v>
      </c>
      <c r="JL1151" s="1067">
        <f>'TROISIEME TRI et BILAN'!H1226</f>
        <v>0</v>
      </c>
      <c r="JM1151" s="293">
        <f>'TROISIEME TRI et BILAN'!I1226</f>
        <v>0</v>
      </c>
      <c r="JN1151" s="293">
        <f>'TROISIEME TRI et BILAN'!J1226</f>
        <v>0</v>
      </c>
      <c r="JO1151" s="1624">
        <f>'TROISIEME TRI et BILAN'!K1226</f>
        <v>0</v>
      </c>
    </row>
    <row r="1152" spans="258:275" ht="16.5" thickBot="1" x14ac:dyDescent="0.3">
      <c r="JF1152" s="1270">
        <f>'TROISIEME TRI et BILAN'!B1227</f>
        <v>0</v>
      </c>
      <c r="JG1152" s="293">
        <f>'TROISIEME TRI et BILAN'!C1227</f>
        <v>0</v>
      </c>
      <c r="JH1152" s="293">
        <f>'TROISIEME TRI et BILAN'!D1227</f>
        <v>0</v>
      </c>
      <c r="JI1152" s="293">
        <f>'TROISIEME TRI et BILAN'!E1227</f>
        <v>0</v>
      </c>
      <c r="JJ1152" s="293">
        <f>'TROISIEME TRI et BILAN'!F1227</f>
        <v>0</v>
      </c>
      <c r="JK1152" s="1067">
        <f>'TROISIEME TRI et BILAN'!G1227</f>
        <v>0</v>
      </c>
      <c r="JL1152" s="1067">
        <f>'TROISIEME TRI et BILAN'!H1227</f>
        <v>0</v>
      </c>
      <c r="JM1152" s="293">
        <f>'TROISIEME TRI et BILAN'!I1227</f>
        <v>0</v>
      </c>
      <c r="JN1152" s="293">
        <f>'TROISIEME TRI et BILAN'!J1227</f>
        <v>0</v>
      </c>
      <c r="JO1152" s="1624">
        <f>'TROISIEME TRI et BILAN'!K1227</f>
        <v>0</v>
      </c>
    </row>
    <row r="1153" spans="266:275" ht="16.5" thickBot="1" x14ac:dyDescent="0.3">
      <c r="JF1153" s="1270">
        <f>'TROISIEME TRI et BILAN'!B1228</f>
        <v>0</v>
      </c>
      <c r="JG1153" s="293">
        <f>'TROISIEME TRI et BILAN'!C1228</f>
        <v>0</v>
      </c>
      <c r="JH1153" s="293">
        <f>'TROISIEME TRI et BILAN'!D1228</f>
        <v>0</v>
      </c>
      <c r="JI1153" s="293">
        <f>'TROISIEME TRI et BILAN'!E1228</f>
        <v>0</v>
      </c>
      <c r="JJ1153" s="293">
        <f>'TROISIEME TRI et BILAN'!F1228</f>
        <v>0</v>
      </c>
      <c r="JK1153" s="1067">
        <f>'TROISIEME TRI et BILAN'!G1228</f>
        <v>0</v>
      </c>
      <c r="JL1153" s="1067">
        <f>'TROISIEME TRI et BILAN'!H1228</f>
        <v>0</v>
      </c>
      <c r="JM1153" s="293">
        <f>'TROISIEME TRI et BILAN'!I1228</f>
        <v>0</v>
      </c>
      <c r="JN1153" s="293">
        <f>'TROISIEME TRI et BILAN'!J1228</f>
        <v>0</v>
      </c>
      <c r="JO1153" s="1624">
        <f>'TROISIEME TRI et BILAN'!K1228</f>
        <v>0</v>
      </c>
    </row>
    <row r="1154" spans="266:275" ht="16.5" thickBot="1" x14ac:dyDescent="0.3">
      <c r="JF1154" s="1270">
        <f>'TROISIEME TRI et BILAN'!B1229</f>
        <v>0</v>
      </c>
      <c r="JG1154" s="293">
        <f>'TROISIEME TRI et BILAN'!C1229</f>
        <v>0</v>
      </c>
      <c r="JH1154" s="293">
        <f>'TROISIEME TRI et BILAN'!D1229</f>
        <v>0</v>
      </c>
      <c r="JI1154" s="293">
        <f>'TROISIEME TRI et BILAN'!E1229</f>
        <v>0</v>
      </c>
      <c r="JJ1154" s="293">
        <f>'TROISIEME TRI et BILAN'!F1229</f>
        <v>0</v>
      </c>
      <c r="JK1154" s="1067">
        <f>'TROISIEME TRI et BILAN'!G1229</f>
        <v>0</v>
      </c>
      <c r="JL1154" s="1067">
        <f>'TROISIEME TRI et BILAN'!H1229</f>
        <v>0</v>
      </c>
      <c r="JM1154" s="293">
        <f>'TROISIEME TRI et BILAN'!I1229</f>
        <v>0</v>
      </c>
      <c r="JN1154" s="293">
        <f>'TROISIEME TRI et BILAN'!J1229</f>
        <v>0</v>
      </c>
      <c r="JO1154" s="1624">
        <f>'TROISIEME TRI et BILAN'!K1229</f>
        <v>0</v>
      </c>
    </row>
    <row r="1155" spans="266:275" ht="16.5" thickBot="1" x14ac:dyDescent="0.3">
      <c r="JF1155" s="1270">
        <f>'TROISIEME TRI et BILAN'!B1230</f>
        <v>0</v>
      </c>
      <c r="JG1155" s="293">
        <f>'TROISIEME TRI et BILAN'!C1230</f>
        <v>0</v>
      </c>
      <c r="JH1155" s="293">
        <f>'TROISIEME TRI et BILAN'!D1230</f>
        <v>0</v>
      </c>
      <c r="JI1155" s="293">
        <f>'TROISIEME TRI et BILAN'!E1230</f>
        <v>0</v>
      </c>
      <c r="JJ1155" s="293">
        <f>'TROISIEME TRI et BILAN'!F1230</f>
        <v>0</v>
      </c>
      <c r="JK1155" s="1067">
        <f>'TROISIEME TRI et BILAN'!G1230</f>
        <v>0</v>
      </c>
      <c r="JL1155" s="1067">
        <f>'TROISIEME TRI et BILAN'!H1230</f>
        <v>0</v>
      </c>
      <c r="JM1155" s="293">
        <f>'TROISIEME TRI et BILAN'!I1230</f>
        <v>0</v>
      </c>
      <c r="JN1155" s="293">
        <f>'TROISIEME TRI et BILAN'!J1230</f>
        <v>0</v>
      </c>
      <c r="JO1155" s="1624">
        <f>'TROISIEME TRI et BILAN'!K1230</f>
        <v>0</v>
      </c>
    </row>
    <row r="1156" spans="266:275" ht="16.5" thickBot="1" x14ac:dyDescent="0.3">
      <c r="JF1156" s="1270">
        <f>'TROISIEME TRI et BILAN'!B1231</f>
        <v>0</v>
      </c>
      <c r="JG1156" s="293">
        <f>'TROISIEME TRI et BILAN'!C1231</f>
        <v>0</v>
      </c>
      <c r="JH1156" s="293">
        <f>'TROISIEME TRI et BILAN'!D1231</f>
        <v>0</v>
      </c>
      <c r="JI1156" s="293">
        <f>'TROISIEME TRI et BILAN'!E1231</f>
        <v>0</v>
      </c>
      <c r="JJ1156" s="293">
        <f>'TROISIEME TRI et BILAN'!F1231</f>
        <v>0</v>
      </c>
      <c r="JK1156" s="1067">
        <f>'TROISIEME TRI et BILAN'!G1231</f>
        <v>0</v>
      </c>
      <c r="JL1156" s="1067">
        <f>'TROISIEME TRI et BILAN'!H1231</f>
        <v>0</v>
      </c>
      <c r="JM1156" s="293">
        <f>'TROISIEME TRI et BILAN'!I1231</f>
        <v>0</v>
      </c>
      <c r="JN1156" s="293">
        <f>'TROISIEME TRI et BILAN'!J1231</f>
        <v>0</v>
      </c>
      <c r="JO1156" s="1624">
        <f>'TROISIEME TRI et BILAN'!K1231</f>
        <v>0</v>
      </c>
    </row>
    <row r="1157" spans="266:275" ht="16.5" thickBot="1" x14ac:dyDescent="0.3">
      <c r="JF1157" s="1270">
        <f>'TROISIEME TRI et BILAN'!B1232</f>
        <v>0</v>
      </c>
      <c r="JG1157" s="293">
        <f>'TROISIEME TRI et BILAN'!C1232</f>
        <v>0</v>
      </c>
      <c r="JH1157" s="293">
        <f>'TROISIEME TRI et BILAN'!D1232</f>
        <v>0</v>
      </c>
      <c r="JI1157" s="293">
        <f>'TROISIEME TRI et BILAN'!E1232</f>
        <v>0</v>
      </c>
      <c r="JJ1157" s="293">
        <f>'TROISIEME TRI et BILAN'!F1232</f>
        <v>0</v>
      </c>
      <c r="JK1157" s="1067">
        <f>'TROISIEME TRI et BILAN'!G1232</f>
        <v>0</v>
      </c>
      <c r="JL1157" s="1067">
        <f>'TROISIEME TRI et BILAN'!H1232</f>
        <v>0</v>
      </c>
      <c r="JM1157" s="293">
        <f>'TROISIEME TRI et BILAN'!I1232</f>
        <v>0</v>
      </c>
      <c r="JN1157" s="293">
        <f>'TROISIEME TRI et BILAN'!J1232</f>
        <v>0</v>
      </c>
      <c r="JO1157" s="1624">
        <f>'TROISIEME TRI et BILAN'!K1232</f>
        <v>0</v>
      </c>
    </row>
    <row r="1158" spans="266:275" ht="16.5" thickBot="1" x14ac:dyDescent="0.3">
      <c r="JF1158" s="1270">
        <f>'TROISIEME TRI et BILAN'!B1233</f>
        <v>0</v>
      </c>
      <c r="JG1158" s="293">
        <f>'TROISIEME TRI et BILAN'!C1233</f>
        <v>0</v>
      </c>
      <c r="JH1158" s="293">
        <f>'TROISIEME TRI et BILAN'!D1233</f>
        <v>0</v>
      </c>
      <c r="JI1158" s="293">
        <f>'TROISIEME TRI et BILAN'!E1233</f>
        <v>0</v>
      </c>
      <c r="JJ1158" s="293">
        <f>'TROISIEME TRI et BILAN'!F1233</f>
        <v>0</v>
      </c>
      <c r="JK1158" s="1067">
        <f>'TROISIEME TRI et BILAN'!G1233</f>
        <v>0</v>
      </c>
      <c r="JL1158" s="1067">
        <f>'TROISIEME TRI et BILAN'!H1233</f>
        <v>0</v>
      </c>
      <c r="JM1158" s="293">
        <f>'TROISIEME TRI et BILAN'!I1233</f>
        <v>0</v>
      </c>
      <c r="JN1158" s="293">
        <f>'TROISIEME TRI et BILAN'!J1233</f>
        <v>0</v>
      </c>
      <c r="JO1158" s="1624">
        <f>'TROISIEME TRI et BILAN'!K1233</f>
        <v>0</v>
      </c>
    </row>
    <row r="1159" spans="266:275" ht="16.5" thickBot="1" x14ac:dyDescent="0.3">
      <c r="JF1159" s="1270">
        <f>'TROISIEME TRI et BILAN'!B1234</f>
        <v>0</v>
      </c>
      <c r="JG1159" s="293">
        <f>'TROISIEME TRI et BILAN'!C1234</f>
        <v>0</v>
      </c>
      <c r="JH1159" s="293">
        <f>'TROISIEME TRI et BILAN'!D1234</f>
        <v>0</v>
      </c>
      <c r="JI1159" s="293">
        <f>'TROISIEME TRI et BILAN'!E1234</f>
        <v>0</v>
      </c>
      <c r="JJ1159" s="293">
        <f>'TROISIEME TRI et BILAN'!F1234</f>
        <v>0</v>
      </c>
      <c r="JK1159" s="1067">
        <f>'TROISIEME TRI et BILAN'!G1234</f>
        <v>0</v>
      </c>
      <c r="JL1159" s="1067">
        <f>'TROISIEME TRI et BILAN'!H1234</f>
        <v>0</v>
      </c>
      <c r="JM1159" s="293">
        <f>'TROISIEME TRI et BILAN'!I1234</f>
        <v>0</v>
      </c>
      <c r="JN1159" s="293">
        <f>'TROISIEME TRI et BILAN'!J1234</f>
        <v>0</v>
      </c>
      <c r="JO1159" s="1624">
        <f>'TROISIEME TRI et BILAN'!K1234</f>
        <v>0</v>
      </c>
    </row>
    <row r="1160" spans="266:275" ht="16.5" thickBot="1" x14ac:dyDescent="0.3">
      <c r="JF1160" s="1270">
        <f>'TROISIEME TRI et BILAN'!B1235</f>
        <v>0</v>
      </c>
      <c r="JG1160" s="293">
        <f>'TROISIEME TRI et BILAN'!C1235</f>
        <v>0</v>
      </c>
      <c r="JH1160" s="293">
        <f>'TROISIEME TRI et BILAN'!D1235</f>
        <v>0</v>
      </c>
      <c r="JI1160" s="293">
        <f>'TROISIEME TRI et BILAN'!E1235</f>
        <v>0</v>
      </c>
      <c r="JJ1160" s="293">
        <f>'TROISIEME TRI et BILAN'!F1235</f>
        <v>0</v>
      </c>
      <c r="JK1160" s="1067">
        <f>'TROISIEME TRI et BILAN'!G1235</f>
        <v>0</v>
      </c>
      <c r="JL1160" s="1067">
        <f>'TROISIEME TRI et BILAN'!H1235</f>
        <v>0</v>
      </c>
      <c r="JM1160" s="293">
        <f>'TROISIEME TRI et BILAN'!I1235</f>
        <v>0</v>
      </c>
      <c r="JN1160" s="293">
        <f>'TROISIEME TRI et BILAN'!J1235</f>
        <v>0</v>
      </c>
      <c r="JO1160" s="1624">
        <f>'TROISIEME TRI et BILAN'!K1235</f>
        <v>0</v>
      </c>
    </row>
    <row r="1161" spans="266:275" ht="16.5" thickBot="1" x14ac:dyDescent="0.3">
      <c r="JF1161" s="1270">
        <f>'TROISIEME TRI et BILAN'!B1236</f>
        <v>0</v>
      </c>
      <c r="JG1161" s="293">
        <f>'TROISIEME TRI et BILAN'!C1236</f>
        <v>0</v>
      </c>
      <c r="JH1161" s="293">
        <f>'TROISIEME TRI et BILAN'!D1236</f>
        <v>0</v>
      </c>
      <c r="JI1161" s="293">
        <f>'TROISIEME TRI et BILAN'!E1236</f>
        <v>0</v>
      </c>
      <c r="JJ1161" s="293">
        <f>'TROISIEME TRI et BILAN'!F1236</f>
        <v>0</v>
      </c>
      <c r="JK1161" s="1067">
        <f>'TROISIEME TRI et BILAN'!G1236</f>
        <v>0</v>
      </c>
      <c r="JL1161" s="1067">
        <f>'TROISIEME TRI et BILAN'!H1236</f>
        <v>0</v>
      </c>
      <c r="JM1161" s="293">
        <f>'TROISIEME TRI et BILAN'!I1236</f>
        <v>0</v>
      </c>
      <c r="JN1161" s="293">
        <f>'TROISIEME TRI et BILAN'!J1236</f>
        <v>0</v>
      </c>
      <c r="JO1161" s="1624">
        <f>'TROISIEME TRI et BILAN'!K1236</f>
        <v>0</v>
      </c>
    </row>
    <row r="1162" spans="266:275" ht="16.5" thickBot="1" x14ac:dyDescent="0.3">
      <c r="JF1162" s="1270">
        <f>'TROISIEME TRI et BILAN'!B1237</f>
        <v>0</v>
      </c>
      <c r="JG1162" s="293">
        <f>'TROISIEME TRI et BILAN'!C1237</f>
        <v>0</v>
      </c>
      <c r="JH1162" s="293">
        <f>'TROISIEME TRI et BILAN'!D1237</f>
        <v>0</v>
      </c>
      <c r="JI1162" s="293">
        <f>'TROISIEME TRI et BILAN'!E1237</f>
        <v>0</v>
      </c>
      <c r="JJ1162" s="293">
        <f>'TROISIEME TRI et BILAN'!F1237</f>
        <v>0</v>
      </c>
      <c r="JK1162" s="1067">
        <f>'TROISIEME TRI et BILAN'!G1237</f>
        <v>0</v>
      </c>
      <c r="JL1162" s="1067">
        <f>'TROISIEME TRI et BILAN'!H1237</f>
        <v>0</v>
      </c>
      <c r="JM1162" s="293">
        <f>'TROISIEME TRI et BILAN'!I1237</f>
        <v>0</v>
      </c>
      <c r="JN1162" s="293">
        <f>'TROISIEME TRI et BILAN'!J1237</f>
        <v>0</v>
      </c>
      <c r="JO1162" s="1624">
        <f>'TROISIEME TRI et BILAN'!K1237</f>
        <v>0</v>
      </c>
    </row>
    <row r="1163" spans="266:275" ht="16.5" thickBot="1" x14ac:dyDescent="0.3">
      <c r="JF1163" s="1270">
        <f>'TROISIEME TRI et BILAN'!B1238</f>
        <v>0</v>
      </c>
      <c r="JG1163" s="293">
        <f>'TROISIEME TRI et BILAN'!C1238</f>
        <v>0</v>
      </c>
      <c r="JH1163" s="293">
        <f>'TROISIEME TRI et BILAN'!D1238</f>
        <v>0</v>
      </c>
      <c r="JI1163" s="293">
        <f>'TROISIEME TRI et BILAN'!E1238</f>
        <v>0</v>
      </c>
      <c r="JJ1163" s="293">
        <f>'TROISIEME TRI et BILAN'!F1238</f>
        <v>0</v>
      </c>
      <c r="JK1163" s="1067">
        <f>'TROISIEME TRI et BILAN'!G1238</f>
        <v>0</v>
      </c>
      <c r="JL1163" s="1067">
        <f>'TROISIEME TRI et BILAN'!H1238</f>
        <v>0</v>
      </c>
      <c r="JM1163" s="293">
        <f>'TROISIEME TRI et BILAN'!I1238</f>
        <v>0</v>
      </c>
      <c r="JN1163" s="293">
        <f>'TROISIEME TRI et BILAN'!J1238</f>
        <v>0</v>
      </c>
      <c r="JO1163" s="1624">
        <f>'TROISIEME TRI et BILAN'!K1238</f>
        <v>0</v>
      </c>
    </row>
    <row r="1164" spans="266:275" ht="16.5" thickBot="1" x14ac:dyDescent="0.3">
      <c r="JF1164" s="1270">
        <f>'TROISIEME TRI et BILAN'!B1239</f>
        <v>0</v>
      </c>
      <c r="JG1164" s="293">
        <f>'TROISIEME TRI et BILAN'!C1239</f>
        <v>0</v>
      </c>
      <c r="JH1164" s="293">
        <f>'TROISIEME TRI et BILAN'!D1239</f>
        <v>0</v>
      </c>
      <c r="JI1164" s="293">
        <f>'TROISIEME TRI et BILAN'!E1239</f>
        <v>0</v>
      </c>
      <c r="JJ1164" s="293">
        <f>'TROISIEME TRI et BILAN'!F1239</f>
        <v>0</v>
      </c>
      <c r="JK1164" s="1067">
        <f>'TROISIEME TRI et BILAN'!G1239</f>
        <v>0</v>
      </c>
      <c r="JL1164" s="1067">
        <f>'TROISIEME TRI et BILAN'!H1239</f>
        <v>0</v>
      </c>
      <c r="JM1164" s="293">
        <f>'TROISIEME TRI et BILAN'!I1239</f>
        <v>0</v>
      </c>
      <c r="JN1164" s="293">
        <f>'TROISIEME TRI et BILAN'!J1239</f>
        <v>0</v>
      </c>
      <c r="JO1164" s="1624">
        <f>'TROISIEME TRI et BILAN'!K1239</f>
        <v>0</v>
      </c>
    </row>
    <row r="1165" spans="266:275" ht="16.5" thickBot="1" x14ac:dyDescent="0.3">
      <c r="JF1165" s="1270">
        <f>'TROISIEME TRI et BILAN'!B1240</f>
        <v>0</v>
      </c>
      <c r="JG1165" s="293">
        <f>'TROISIEME TRI et BILAN'!C1240</f>
        <v>0</v>
      </c>
      <c r="JH1165" s="293">
        <f>'TROISIEME TRI et BILAN'!D1240</f>
        <v>0</v>
      </c>
      <c r="JI1165" s="293">
        <f>'TROISIEME TRI et BILAN'!E1240</f>
        <v>0</v>
      </c>
      <c r="JJ1165" s="293">
        <f>'TROISIEME TRI et BILAN'!F1240</f>
        <v>0</v>
      </c>
      <c r="JK1165" s="1067">
        <f>'TROISIEME TRI et BILAN'!G1240</f>
        <v>0</v>
      </c>
      <c r="JL1165" s="1067">
        <f>'TROISIEME TRI et BILAN'!H1240</f>
        <v>0</v>
      </c>
      <c r="JM1165" s="293">
        <f>'TROISIEME TRI et BILAN'!I1240</f>
        <v>0</v>
      </c>
      <c r="JN1165" s="293">
        <f>'TROISIEME TRI et BILAN'!J1240</f>
        <v>0</v>
      </c>
      <c r="JO1165" s="1624">
        <f>'TROISIEME TRI et BILAN'!K1240</f>
        <v>0</v>
      </c>
    </row>
    <row r="1166" spans="266:275" ht="16.5" thickBot="1" x14ac:dyDescent="0.3">
      <c r="JF1166" s="1270">
        <f>'TROISIEME TRI et BILAN'!B1241</f>
        <v>0</v>
      </c>
      <c r="JG1166" s="293">
        <f>'TROISIEME TRI et BILAN'!C1241</f>
        <v>0</v>
      </c>
      <c r="JH1166" s="293">
        <f>'TROISIEME TRI et BILAN'!D1241</f>
        <v>0</v>
      </c>
      <c r="JI1166" s="293">
        <f>'TROISIEME TRI et BILAN'!E1241</f>
        <v>0</v>
      </c>
      <c r="JJ1166" s="293">
        <f>'TROISIEME TRI et BILAN'!F1241</f>
        <v>0</v>
      </c>
      <c r="JK1166" s="1067">
        <f>'TROISIEME TRI et BILAN'!G1241</f>
        <v>0</v>
      </c>
      <c r="JL1166" s="1067">
        <f>'TROISIEME TRI et BILAN'!H1241</f>
        <v>0</v>
      </c>
      <c r="JM1166" s="293">
        <f>'TROISIEME TRI et BILAN'!I1241</f>
        <v>0</v>
      </c>
      <c r="JN1166" s="293">
        <f>'TROISIEME TRI et BILAN'!J1241</f>
        <v>0</v>
      </c>
      <c r="JO1166" s="1624">
        <f>'TROISIEME TRI et BILAN'!K1241</f>
        <v>0</v>
      </c>
    </row>
    <row r="1167" spans="266:275" ht="16.5" thickBot="1" x14ac:dyDescent="0.3">
      <c r="JF1167" s="1270">
        <f>'TROISIEME TRI et BILAN'!B1242</f>
        <v>0</v>
      </c>
      <c r="JG1167" s="293">
        <f>'TROISIEME TRI et BILAN'!C1242</f>
        <v>0</v>
      </c>
      <c r="JH1167" s="293">
        <f>'TROISIEME TRI et BILAN'!D1242</f>
        <v>0</v>
      </c>
      <c r="JI1167" s="293">
        <f>'TROISIEME TRI et BILAN'!E1242</f>
        <v>0</v>
      </c>
      <c r="JJ1167" s="293">
        <f>'TROISIEME TRI et BILAN'!F1242</f>
        <v>0</v>
      </c>
      <c r="JK1167" s="1067">
        <f>'TROISIEME TRI et BILAN'!G1242</f>
        <v>0</v>
      </c>
      <c r="JL1167" s="1067">
        <f>'TROISIEME TRI et BILAN'!H1242</f>
        <v>0</v>
      </c>
      <c r="JM1167" s="293">
        <f>'TROISIEME TRI et BILAN'!I1242</f>
        <v>0</v>
      </c>
      <c r="JN1167" s="293">
        <f>'TROISIEME TRI et BILAN'!J1242</f>
        <v>0</v>
      </c>
      <c r="JO1167" s="1624">
        <f>'TROISIEME TRI et BILAN'!K1242</f>
        <v>0</v>
      </c>
    </row>
    <row r="1168" spans="266:275" ht="16.5" thickBot="1" x14ac:dyDescent="0.3">
      <c r="JF1168" s="1270">
        <f>'TROISIEME TRI et BILAN'!B1243</f>
        <v>0</v>
      </c>
      <c r="JG1168" s="293">
        <f>'TROISIEME TRI et BILAN'!C1243</f>
        <v>0</v>
      </c>
      <c r="JH1168" s="293">
        <f>'TROISIEME TRI et BILAN'!D1243</f>
        <v>0</v>
      </c>
      <c r="JI1168" s="293">
        <f>'TROISIEME TRI et BILAN'!E1243</f>
        <v>0</v>
      </c>
      <c r="JJ1168" s="293">
        <f>'TROISIEME TRI et BILAN'!F1243</f>
        <v>0</v>
      </c>
      <c r="JK1168" s="1067">
        <f>'TROISIEME TRI et BILAN'!G1243</f>
        <v>0</v>
      </c>
      <c r="JL1168" s="1067">
        <f>'TROISIEME TRI et BILAN'!H1243</f>
        <v>0</v>
      </c>
      <c r="JM1168" s="293">
        <f>'TROISIEME TRI et BILAN'!I1243</f>
        <v>0</v>
      </c>
      <c r="JN1168" s="293">
        <f>'TROISIEME TRI et BILAN'!J1243</f>
        <v>0</v>
      </c>
      <c r="JO1168" s="1624">
        <f>'TROISIEME TRI et BILAN'!K1243</f>
        <v>0</v>
      </c>
    </row>
    <row r="1169" spans="266:275" ht="16.5" thickBot="1" x14ac:dyDescent="0.3">
      <c r="JF1169" s="1270">
        <f>'TROISIEME TRI et BILAN'!B1244</f>
        <v>0</v>
      </c>
      <c r="JG1169" s="293">
        <f>'TROISIEME TRI et BILAN'!C1244</f>
        <v>0</v>
      </c>
      <c r="JH1169" s="293">
        <f>'TROISIEME TRI et BILAN'!D1244</f>
        <v>0</v>
      </c>
      <c r="JI1169" s="293">
        <f>'TROISIEME TRI et BILAN'!E1244</f>
        <v>0</v>
      </c>
      <c r="JJ1169" s="293">
        <f>'TROISIEME TRI et BILAN'!F1244</f>
        <v>0</v>
      </c>
      <c r="JK1169" s="1067">
        <f>'TROISIEME TRI et BILAN'!G1244</f>
        <v>0</v>
      </c>
      <c r="JL1169" s="1067">
        <f>'TROISIEME TRI et BILAN'!H1244</f>
        <v>0</v>
      </c>
      <c r="JM1169" s="293">
        <f>'TROISIEME TRI et BILAN'!I1244</f>
        <v>0</v>
      </c>
      <c r="JN1169" s="293">
        <f>'TROISIEME TRI et BILAN'!J1244</f>
        <v>0</v>
      </c>
      <c r="JO1169" s="1624">
        <f>'TROISIEME TRI et BILAN'!K1244</f>
        <v>0</v>
      </c>
    </row>
    <row r="1170" spans="266:275" ht="16.5" thickBot="1" x14ac:dyDescent="0.3">
      <c r="JF1170" s="1270">
        <f>'TROISIEME TRI et BILAN'!B1245</f>
        <v>0</v>
      </c>
      <c r="JG1170" s="293">
        <f>'TROISIEME TRI et BILAN'!C1245</f>
        <v>0</v>
      </c>
      <c r="JH1170" s="293">
        <f>'TROISIEME TRI et BILAN'!D1245</f>
        <v>0</v>
      </c>
      <c r="JI1170" s="293">
        <f>'TROISIEME TRI et BILAN'!E1245</f>
        <v>0</v>
      </c>
      <c r="JJ1170" s="293">
        <f>'TROISIEME TRI et BILAN'!F1245</f>
        <v>0</v>
      </c>
      <c r="JK1170" s="1067">
        <f>'TROISIEME TRI et BILAN'!G1245</f>
        <v>0</v>
      </c>
      <c r="JL1170" s="1067">
        <f>'TROISIEME TRI et BILAN'!H1245</f>
        <v>0</v>
      </c>
      <c r="JM1170" s="293">
        <f>'TROISIEME TRI et BILAN'!I1245</f>
        <v>0</v>
      </c>
      <c r="JN1170" s="293">
        <f>'TROISIEME TRI et BILAN'!J1245</f>
        <v>0</v>
      </c>
      <c r="JO1170" s="1624">
        <f>'TROISIEME TRI et BILAN'!K1245</f>
        <v>0</v>
      </c>
    </row>
    <row r="1171" spans="266:275" ht="16.5" thickBot="1" x14ac:dyDescent="0.3">
      <c r="JF1171" s="1270">
        <f>'TROISIEME TRI et BILAN'!B1246</f>
        <v>0</v>
      </c>
      <c r="JG1171" s="293">
        <f>'TROISIEME TRI et BILAN'!C1246</f>
        <v>0</v>
      </c>
      <c r="JH1171" s="293">
        <f>'TROISIEME TRI et BILAN'!D1246</f>
        <v>0</v>
      </c>
      <c r="JI1171" s="293">
        <f>'TROISIEME TRI et BILAN'!E1246</f>
        <v>0</v>
      </c>
      <c r="JJ1171" s="293">
        <f>'TROISIEME TRI et BILAN'!F1246</f>
        <v>0</v>
      </c>
      <c r="JK1171" s="1067">
        <f>'TROISIEME TRI et BILAN'!G1246</f>
        <v>0</v>
      </c>
      <c r="JL1171" s="1067">
        <f>'TROISIEME TRI et BILAN'!H1246</f>
        <v>0</v>
      </c>
      <c r="JM1171" s="293">
        <f>'TROISIEME TRI et BILAN'!I1246</f>
        <v>0</v>
      </c>
      <c r="JN1171" s="293">
        <f>'TROISIEME TRI et BILAN'!J1246</f>
        <v>0</v>
      </c>
      <c r="JO1171" s="1624">
        <f>'TROISIEME TRI et BILAN'!K1246</f>
        <v>0</v>
      </c>
    </row>
    <row r="1172" spans="266:275" ht="16.5" thickBot="1" x14ac:dyDescent="0.3">
      <c r="JF1172" s="1270">
        <f>'TROISIEME TRI et BILAN'!B1247</f>
        <v>0</v>
      </c>
      <c r="JG1172" s="293">
        <f>'TROISIEME TRI et BILAN'!C1247</f>
        <v>0</v>
      </c>
      <c r="JH1172" s="293">
        <f>'TROISIEME TRI et BILAN'!D1247</f>
        <v>0</v>
      </c>
      <c r="JI1172" s="293">
        <f>'TROISIEME TRI et BILAN'!E1247</f>
        <v>0</v>
      </c>
      <c r="JJ1172" s="293">
        <f>'TROISIEME TRI et BILAN'!F1247</f>
        <v>0</v>
      </c>
      <c r="JK1172" s="1067">
        <f>'TROISIEME TRI et BILAN'!G1247</f>
        <v>0</v>
      </c>
      <c r="JL1172" s="1067">
        <f>'TROISIEME TRI et BILAN'!H1247</f>
        <v>0</v>
      </c>
      <c r="JM1172" s="293">
        <f>'TROISIEME TRI et BILAN'!I1247</f>
        <v>0</v>
      </c>
      <c r="JN1172" s="293">
        <f>'TROISIEME TRI et BILAN'!J1247</f>
        <v>0</v>
      </c>
      <c r="JO1172" s="1624">
        <f>'TROISIEME TRI et BILAN'!K1247</f>
        <v>0</v>
      </c>
    </row>
    <row r="1173" spans="266:275" ht="16.5" thickBot="1" x14ac:dyDescent="0.3">
      <c r="JF1173" s="1270">
        <f>'TROISIEME TRI et BILAN'!B1248</f>
        <v>0</v>
      </c>
      <c r="JG1173" s="293">
        <f>'TROISIEME TRI et BILAN'!C1248</f>
        <v>0</v>
      </c>
      <c r="JH1173" s="293">
        <f>'TROISIEME TRI et BILAN'!D1248</f>
        <v>0</v>
      </c>
      <c r="JI1173" s="293">
        <f>'TROISIEME TRI et BILAN'!E1248</f>
        <v>0</v>
      </c>
      <c r="JJ1173" s="293">
        <f>'TROISIEME TRI et BILAN'!F1248</f>
        <v>0</v>
      </c>
      <c r="JK1173" s="1067">
        <f>'TROISIEME TRI et BILAN'!G1248</f>
        <v>0</v>
      </c>
      <c r="JL1173" s="1067">
        <f>'TROISIEME TRI et BILAN'!H1248</f>
        <v>0</v>
      </c>
      <c r="JM1173" s="293">
        <f>'TROISIEME TRI et BILAN'!I1248</f>
        <v>0</v>
      </c>
      <c r="JN1173" s="293">
        <f>'TROISIEME TRI et BILAN'!J1248</f>
        <v>0</v>
      </c>
      <c r="JO1173" s="1624">
        <f>'TROISIEME TRI et BILAN'!K1248</f>
        <v>0</v>
      </c>
    </row>
    <row r="1174" spans="266:275" ht="16.5" thickBot="1" x14ac:dyDescent="0.3">
      <c r="JF1174" s="1270">
        <f>'TROISIEME TRI et BILAN'!B1249</f>
        <v>0</v>
      </c>
      <c r="JG1174" s="293">
        <f>'TROISIEME TRI et BILAN'!C1249</f>
        <v>0</v>
      </c>
      <c r="JH1174" s="293">
        <f>'TROISIEME TRI et BILAN'!D1249</f>
        <v>0</v>
      </c>
      <c r="JI1174" s="293">
        <f>'TROISIEME TRI et BILAN'!E1249</f>
        <v>0</v>
      </c>
      <c r="JJ1174" s="293">
        <f>'TROISIEME TRI et BILAN'!F1249</f>
        <v>0</v>
      </c>
      <c r="JK1174" s="1067">
        <f>'TROISIEME TRI et BILAN'!G1249</f>
        <v>0</v>
      </c>
      <c r="JL1174" s="1067">
        <f>'TROISIEME TRI et BILAN'!H1249</f>
        <v>0</v>
      </c>
      <c r="JM1174" s="293">
        <f>'TROISIEME TRI et BILAN'!I1249</f>
        <v>0</v>
      </c>
      <c r="JN1174" s="293">
        <f>'TROISIEME TRI et BILAN'!J1249</f>
        <v>0</v>
      </c>
      <c r="JO1174" s="1624">
        <f>'TROISIEME TRI et BILAN'!K1249</f>
        <v>0</v>
      </c>
    </row>
    <row r="1175" spans="266:275" ht="16.5" thickBot="1" x14ac:dyDescent="0.3">
      <c r="JF1175" s="1270">
        <f>'TROISIEME TRI et BILAN'!B1250</f>
        <v>0</v>
      </c>
      <c r="JG1175" s="293">
        <f>'TROISIEME TRI et BILAN'!C1250</f>
        <v>0</v>
      </c>
      <c r="JH1175" s="293">
        <f>'TROISIEME TRI et BILAN'!D1250</f>
        <v>0</v>
      </c>
      <c r="JI1175" s="293">
        <f>'TROISIEME TRI et BILAN'!E1250</f>
        <v>0</v>
      </c>
      <c r="JJ1175" s="293">
        <f>'TROISIEME TRI et BILAN'!F1250</f>
        <v>0</v>
      </c>
      <c r="JK1175" s="1067">
        <f>'TROISIEME TRI et BILAN'!G1250</f>
        <v>0</v>
      </c>
      <c r="JL1175" s="1067">
        <f>'TROISIEME TRI et BILAN'!H1250</f>
        <v>0</v>
      </c>
      <c r="JM1175" s="293">
        <f>'TROISIEME TRI et BILAN'!I1250</f>
        <v>0</v>
      </c>
      <c r="JN1175" s="293">
        <f>'TROISIEME TRI et BILAN'!J1250</f>
        <v>0</v>
      </c>
      <c r="JO1175" s="1624">
        <f>'TROISIEME TRI et BILAN'!K1250</f>
        <v>0</v>
      </c>
    </row>
    <row r="1176" spans="266:275" ht="16.5" thickBot="1" x14ac:dyDescent="0.3">
      <c r="JF1176" s="1270">
        <f>'TROISIEME TRI et BILAN'!B1251</f>
        <v>0</v>
      </c>
      <c r="JG1176" s="293">
        <f>'TROISIEME TRI et BILAN'!C1251</f>
        <v>0</v>
      </c>
      <c r="JH1176" s="293">
        <f>'TROISIEME TRI et BILAN'!D1251</f>
        <v>0</v>
      </c>
      <c r="JI1176" s="293">
        <f>'TROISIEME TRI et BILAN'!E1251</f>
        <v>0</v>
      </c>
      <c r="JJ1176" s="293">
        <f>'TROISIEME TRI et BILAN'!F1251</f>
        <v>0</v>
      </c>
      <c r="JK1176" s="1067">
        <f>'TROISIEME TRI et BILAN'!G1251</f>
        <v>0</v>
      </c>
      <c r="JL1176" s="1067">
        <f>'TROISIEME TRI et BILAN'!H1251</f>
        <v>0</v>
      </c>
      <c r="JM1176" s="293">
        <f>'TROISIEME TRI et BILAN'!I1251</f>
        <v>0</v>
      </c>
      <c r="JN1176" s="293">
        <f>'TROISIEME TRI et BILAN'!J1251</f>
        <v>0</v>
      </c>
      <c r="JO1176" s="1624">
        <f>'TROISIEME TRI et BILAN'!K1251</f>
        <v>0</v>
      </c>
    </row>
    <row r="1177" spans="266:275" ht="21" customHeight="1" thickBot="1" x14ac:dyDescent="0.3">
      <c r="JF1177" s="2157" t="s">
        <v>1165</v>
      </c>
      <c r="JG1177" s="2159"/>
      <c r="JH1177" s="2159"/>
      <c r="JI1177" s="2159"/>
      <c r="JJ1177" s="2159"/>
      <c r="JK1177" s="2159"/>
      <c r="JL1177" s="2158"/>
      <c r="JM1177" s="2157" t="s">
        <v>297</v>
      </c>
      <c r="JN1177" s="2158"/>
      <c r="JO1177" s="2149" t="s">
        <v>1164</v>
      </c>
    </row>
    <row r="1178" spans="266:275" ht="67.5" customHeight="1" thickBot="1" x14ac:dyDescent="0.3">
      <c r="JF1178" s="1233" t="s">
        <v>1</v>
      </c>
      <c r="JG1178" s="1235" t="s">
        <v>151</v>
      </c>
      <c r="JH1178" s="1236" t="s">
        <v>152</v>
      </c>
      <c r="JI1178" s="1234" t="s">
        <v>158</v>
      </c>
      <c r="JJ1178" s="1234" t="s">
        <v>153</v>
      </c>
      <c r="JK1178" s="1247" t="s">
        <v>295</v>
      </c>
      <c r="JL1178" s="1236" t="s">
        <v>296</v>
      </c>
      <c r="JM1178" s="1234" t="s">
        <v>298</v>
      </c>
      <c r="JN1178" s="1234" t="s">
        <v>299</v>
      </c>
      <c r="JO1178" s="2150"/>
    </row>
    <row r="1179" spans="266:275" ht="16.5" thickBot="1" x14ac:dyDescent="0.3">
      <c r="JF1179" s="1270">
        <f>'TROISIEME TRI et BILAN'!B1254</f>
        <v>0</v>
      </c>
      <c r="JG1179" s="293">
        <f>'TROISIEME TRI et BILAN'!C1254</f>
        <v>0</v>
      </c>
      <c r="JH1179" s="293">
        <f>'TROISIEME TRI et BILAN'!D1254</f>
        <v>0</v>
      </c>
      <c r="JI1179" s="293">
        <f>'TROISIEME TRI et BILAN'!E1254</f>
        <v>0</v>
      </c>
      <c r="JJ1179" s="293">
        <f>'TROISIEME TRI et BILAN'!F1254</f>
        <v>0</v>
      </c>
      <c r="JK1179" s="1067">
        <f>'TROISIEME TRI et BILAN'!G1254</f>
        <v>0</v>
      </c>
      <c r="JL1179" s="1067">
        <f>'TROISIEME TRI et BILAN'!H1254</f>
        <v>0</v>
      </c>
      <c r="JM1179" s="293">
        <f>'TROISIEME TRI et BILAN'!I1254</f>
        <v>0</v>
      </c>
      <c r="JN1179" s="293">
        <f>'TROISIEME TRI et BILAN'!J1254</f>
        <v>0</v>
      </c>
      <c r="JO1179" s="1624">
        <f>'TROISIEME TRI et BILAN'!K1254</f>
        <v>0</v>
      </c>
    </row>
    <row r="1180" spans="266:275" ht="16.5" thickBot="1" x14ac:dyDescent="0.3">
      <c r="JF1180" s="1270">
        <f>'TROISIEME TRI et BILAN'!B1255</f>
        <v>0</v>
      </c>
      <c r="JG1180" s="293">
        <f>'TROISIEME TRI et BILAN'!C1255</f>
        <v>0</v>
      </c>
      <c r="JH1180" s="293">
        <f>'TROISIEME TRI et BILAN'!D1255</f>
        <v>0</v>
      </c>
      <c r="JI1180" s="293">
        <f>'TROISIEME TRI et BILAN'!E1255</f>
        <v>0</v>
      </c>
      <c r="JJ1180" s="293">
        <f>'TROISIEME TRI et BILAN'!F1255</f>
        <v>0</v>
      </c>
      <c r="JK1180" s="1067">
        <f>'TROISIEME TRI et BILAN'!G1255</f>
        <v>0</v>
      </c>
      <c r="JL1180" s="1067">
        <f>'TROISIEME TRI et BILAN'!H1255</f>
        <v>0</v>
      </c>
      <c r="JM1180" s="293">
        <f>'TROISIEME TRI et BILAN'!I1255</f>
        <v>0</v>
      </c>
      <c r="JN1180" s="293">
        <f>'TROISIEME TRI et BILAN'!J1255</f>
        <v>0</v>
      </c>
      <c r="JO1180" s="1624">
        <f>'TROISIEME TRI et BILAN'!K1255</f>
        <v>0</v>
      </c>
    </row>
    <row r="1181" spans="266:275" ht="16.5" thickBot="1" x14ac:dyDescent="0.3">
      <c r="JF1181" s="1270">
        <f>'TROISIEME TRI et BILAN'!B1256</f>
        <v>0</v>
      </c>
      <c r="JG1181" s="293">
        <f>'TROISIEME TRI et BILAN'!C1256</f>
        <v>0</v>
      </c>
      <c r="JH1181" s="293">
        <f>'TROISIEME TRI et BILAN'!D1256</f>
        <v>0</v>
      </c>
      <c r="JI1181" s="293">
        <f>'TROISIEME TRI et BILAN'!E1256</f>
        <v>0</v>
      </c>
      <c r="JJ1181" s="293">
        <f>'TROISIEME TRI et BILAN'!F1256</f>
        <v>0</v>
      </c>
      <c r="JK1181" s="1067">
        <f>'TROISIEME TRI et BILAN'!G1256</f>
        <v>0</v>
      </c>
      <c r="JL1181" s="1067">
        <f>'TROISIEME TRI et BILAN'!H1256</f>
        <v>0</v>
      </c>
      <c r="JM1181" s="293">
        <f>'TROISIEME TRI et BILAN'!I1256</f>
        <v>0</v>
      </c>
      <c r="JN1181" s="293">
        <f>'TROISIEME TRI et BILAN'!J1256</f>
        <v>0</v>
      </c>
      <c r="JO1181" s="1624">
        <f>'TROISIEME TRI et BILAN'!K1256</f>
        <v>0</v>
      </c>
    </row>
    <row r="1182" spans="266:275" ht="16.5" thickBot="1" x14ac:dyDescent="0.3">
      <c r="JF1182" s="1270">
        <f>'TROISIEME TRI et BILAN'!B1257</f>
        <v>0</v>
      </c>
      <c r="JG1182" s="293">
        <f>'TROISIEME TRI et BILAN'!C1257</f>
        <v>0</v>
      </c>
      <c r="JH1182" s="293">
        <f>'TROISIEME TRI et BILAN'!D1257</f>
        <v>0</v>
      </c>
      <c r="JI1182" s="293">
        <f>'TROISIEME TRI et BILAN'!E1257</f>
        <v>0</v>
      </c>
      <c r="JJ1182" s="293">
        <f>'TROISIEME TRI et BILAN'!F1257</f>
        <v>0</v>
      </c>
      <c r="JK1182" s="1067">
        <f>'TROISIEME TRI et BILAN'!G1257</f>
        <v>0</v>
      </c>
      <c r="JL1182" s="1067">
        <f>'TROISIEME TRI et BILAN'!H1257</f>
        <v>0</v>
      </c>
      <c r="JM1182" s="293">
        <f>'TROISIEME TRI et BILAN'!I1257</f>
        <v>0</v>
      </c>
      <c r="JN1182" s="293">
        <f>'TROISIEME TRI et BILAN'!J1257</f>
        <v>0</v>
      </c>
      <c r="JO1182" s="1624">
        <f>'TROISIEME TRI et BILAN'!K1257</f>
        <v>0</v>
      </c>
    </row>
    <row r="1183" spans="266:275" ht="16.5" thickBot="1" x14ac:dyDescent="0.3">
      <c r="JF1183" s="1270">
        <f>'TROISIEME TRI et BILAN'!B1258</f>
        <v>0</v>
      </c>
      <c r="JG1183" s="293">
        <f>'TROISIEME TRI et BILAN'!C1258</f>
        <v>0</v>
      </c>
      <c r="JH1183" s="293">
        <f>'TROISIEME TRI et BILAN'!D1258</f>
        <v>0</v>
      </c>
      <c r="JI1183" s="293">
        <f>'TROISIEME TRI et BILAN'!E1258</f>
        <v>0</v>
      </c>
      <c r="JJ1183" s="293">
        <f>'TROISIEME TRI et BILAN'!F1258</f>
        <v>0</v>
      </c>
      <c r="JK1183" s="1067">
        <f>'TROISIEME TRI et BILAN'!G1258</f>
        <v>0</v>
      </c>
      <c r="JL1183" s="1067">
        <f>'TROISIEME TRI et BILAN'!H1258</f>
        <v>0</v>
      </c>
      <c r="JM1183" s="293">
        <f>'TROISIEME TRI et BILAN'!I1258</f>
        <v>0</v>
      </c>
      <c r="JN1183" s="293">
        <f>'TROISIEME TRI et BILAN'!J1258</f>
        <v>0</v>
      </c>
      <c r="JO1183" s="1624">
        <f>'TROISIEME TRI et BILAN'!K1258</f>
        <v>0</v>
      </c>
    </row>
    <row r="1184" spans="266:275" ht="16.5" thickBot="1" x14ac:dyDescent="0.3">
      <c r="JF1184" s="1270">
        <f>'TROISIEME TRI et BILAN'!B1259</f>
        <v>0</v>
      </c>
      <c r="JG1184" s="293">
        <f>'TROISIEME TRI et BILAN'!C1259</f>
        <v>0</v>
      </c>
      <c r="JH1184" s="293">
        <f>'TROISIEME TRI et BILAN'!D1259</f>
        <v>0</v>
      </c>
      <c r="JI1184" s="293">
        <f>'TROISIEME TRI et BILAN'!E1259</f>
        <v>0</v>
      </c>
      <c r="JJ1184" s="293">
        <f>'TROISIEME TRI et BILAN'!F1259</f>
        <v>0</v>
      </c>
      <c r="JK1184" s="1067">
        <f>'TROISIEME TRI et BILAN'!G1259</f>
        <v>0</v>
      </c>
      <c r="JL1184" s="1067">
        <f>'TROISIEME TRI et BILAN'!H1259</f>
        <v>0</v>
      </c>
      <c r="JM1184" s="293">
        <f>'TROISIEME TRI et BILAN'!I1259</f>
        <v>0</v>
      </c>
      <c r="JN1184" s="293">
        <f>'TROISIEME TRI et BILAN'!J1259</f>
        <v>0</v>
      </c>
      <c r="JO1184" s="1624">
        <f>'TROISIEME TRI et BILAN'!K1259</f>
        <v>0</v>
      </c>
    </row>
    <row r="1185" spans="266:275" ht="16.5" thickBot="1" x14ac:dyDescent="0.3">
      <c r="JF1185" s="1270">
        <f>'TROISIEME TRI et BILAN'!B1260</f>
        <v>0</v>
      </c>
      <c r="JG1185" s="293">
        <f>'TROISIEME TRI et BILAN'!C1260</f>
        <v>0</v>
      </c>
      <c r="JH1185" s="293">
        <f>'TROISIEME TRI et BILAN'!D1260</f>
        <v>0</v>
      </c>
      <c r="JI1185" s="293">
        <f>'TROISIEME TRI et BILAN'!E1260</f>
        <v>0</v>
      </c>
      <c r="JJ1185" s="293">
        <f>'TROISIEME TRI et BILAN'!F1260</f>
        <v>0</v>
      </c>
      <c r="JK1185" s="1067">
        <f>'TROISIEME TRI et BILAN'!G1260</f>
        <v>0</v>
      </c>
      <c r="JL1185" s="1067">
        <f>'TROISIEME TRI et BILAN'!H1260</f>
        <v>0</v>
      </c>
      <c r="JM1185" s="293">
        <f>'TROISIEME TRI et BILAN'!I1260</f>
        <v>0</v>
      </c>
      <c r="JN1185" s="293">
        <f>'TROISIEME TRI et BILAN'!J1260</f>
        <v>0</v>
      </c>
      <c r="JO1185" s="1624">
        <f>'TROISIEME TRI et BILAN'!K1260</f>
        <v>0</v>
      </c>
    </row>
    <row r="1186" spans="266:275" ht="16.5" thickBot="1" x14ac:dyDescent="0.3">
      <c r="JF1186" s="1270">
        <f>'TROISIEME TRI et BILAN'!B1261</f>
        <v>0</v>
      </c>
      <c r="JG1186" s="293">
        <f>'TROISIEME TRI et BILAN'!C1261</f>
        <v>0</v>
      </c>
      <c r="JH1186" s="293">
        <f>'TROISIEME TRI et BILAN'!D1261</f>
        <v>0</v>
      </c>
      <c r="JI1186" s="293">
        <f>'TROISIEME TRI et BILAN'!E1261</f>
        <v>0</v>
      </c>
      <c r="JJ1186" s="293">
        <f>'TROISIEME TRI et BILAN'!F1261</f>
        <v>0</v>
      </c>
      <c r="JK1186" s="1067">
        <f>'TROISIEME TRI et BILAN'!G1261</f>
        <v>0</v>
      </c>
      <c r="JL1186" s="1067">
        <f>'TROISIEME TRI et BILAN'!H1261</f>
        <v>0</v>
      </c>
      <c r="JM1186" s="293">
        <f>'TROISIEME TRI et BILAN'!I1261</f>
        <v>0</v>
      </c>
      <c r="JN1186" s="293">
        <f>'TROISIEME TRI et BILAN'!J1261</f>
        <v>0</v>
      </c>
      <c r="JO1186" s="1624">
        <f>'TROISIEME TRI et BILAN'!K1261</f>
        <v>0</v>
      </c>
    </row>
    <row r="1187" spans="266:275" ht="16.5" thickBot="1" x14ac:dyDescent="0.3">
      <c r="JF1187" s="1270">
        <f>'TROISIEME TRI et BILAN'!B1262</f>
        <v>0</v>
      </c>
      <c r="JG1187" s="293">
        <f>'TROISIEME TRI et BILAN'!C1262</f>
        <v>0</v>
      </c>
      <c r="JH1187" s="293">
        <f>'TROISIEME TRI et BILAN'!D1262</f>
        <v>0</v>
      </c>
      <c r="JI1187" s="293">
        <f>'TROISIEME TRI et BILAN'!E1262</f>
        <v>0</v>
      </c>
      <c r="JJ1187" s="293">
        <f>'TROISIEME TRI et BILAN'!F1262</f>
        <v>0</v>
      </c>
      <c r="JK1187" s="1067">
        <f>'TROISIEME TRI et BILAN'!G1262</f>
        <v>0</v>
      </c>
      <c r="JL1187" s="1067">
        <f>'TROISIEME TRI et BILAN'!H1262</f>
        <v>0</v>
      </c>
      <c r="JM1187" s="293">
        <f>'TROISIEME TRI et BILAN'!I1262</f>
        <v>0</v>
      </c>
      <c r="JN1187" s="293">
        <f>'TROISIEME TRI et BILAN'!J1262</f>
        <v>0</v>
      </c>
      <c r="JO1187" s="1624">
        <f>'TROISIEME TRI et BILAN'!K1262</f>
        <v>0</v>
      </c>
    </row>
    <row r="1188" spans="266:275" ht="16.5" thickBot="1" x14ac:dyDescent="0.3">
      <c r="JF1188" s="1270">
        <f>'TROISIEME TRI et BILAN'!B1263</f>
        <v>0</v>
      </c>
      <c r="JG1188" s="293">
        <f>'TROISIEME TRI et BILAN'!C1263</f>
        <v>0</v>
      </c>
      <c r="JH1188" s="293">
        <f>'TROISIEME TRI et BILAN'!D1263</f>
        <v>0</v>
      </c>
      <c r="JI1188" s="293">
        <f>'TROISIEME TRI et BILAN'!E1263</f>
        <v>0</v>
      </c>
      <c r="JJ1188" s="293">
        <f>'TROISIEME TRI et BILAN'!F1263</f>
        <v>0</v>
      </c>
      <c r="JK1188" s="1067">
        <f>'TROISIEME TRI et BILAN'!G1263</f>
        <v>0</v>
      </c>
      <c r="JL1188" s="1067">
        <f>'TROISIEME TRI et BILAN'!H1263</f>
        <v>0</v>
      </c>
      <c r="JM1188" s="293">
        <f>'TROISIEME TRI et BILAN'!I1263</f>
        <v>0</v>
      </c>
      <c r="JN1188" s="293">
        <f>'TROISIEME TRI et BILAN'!J1263</f>
        <v>0</v>
      </c>
      <c r="JO1188" s="1624">
        <f>'TROISIEME TRI et BILAN'!K1263</f>
        <v>0</v>
      </c>
    </row>
    <row r="1189" spans="266:275" ht="16.5" thickBot="1" x14ac:dyDescent="0.3">
      <c r="JF1189" s="1270">
        <f>'TROISIEME TRI et BILAN'!B1264</f>
        <v>0</v>
      </c>
      <c r="JG1189" s="293">
        <f>'TROISIEME TRI et BILAN'!C1264</f>
        <v>0</v>
      </c>
      <c r="JH1189" s="293">
        <f>'TROISIEME TRI et BILAN'!D1264</f>
        <v>0</v>
      </c>
      <c r="JI1189" s="293">
        <f>'TROISIEME TRI et BILAN'!E1264</f>
        <v>0</v>
      </c>
      <c r="JJ1189" s="293">
        <f>'TROISIEME TRI et BILAN'!F1264</f>
        <v>0</v>
      </c>
      <c r="JK1189" s="1067">
        <f>'TROISIEME TRI et BILAN'!G1264</f>
        <v>0</v>
      </c>
      <c r="JL1189" s="1067">
        <f>'TROISIEME TRI et BILAN'!H1264</f>
        <v>0</v>
      </c>
      <c r="JM1189" s="293">
        <f>'TROISIEME TRI et BILAN'!I1264</f>
        <v>0</v>
      </c>
      <c r="JN1189" s="293">
        <f>'TROISIEME TRI et BILAN'!J1264</f>
        <v>0</v>
      </c>
      <c r="JO1189" s="1624">
        <f>'TROISIEME TRI et BILAN'!K1264</f>
        <v>0</v>
      </c>
    </row>
    <row r="1190" spans="266:275" ht="16.5" thickBot="1" x14ac:dyDescent="0.3">
      <c r="JF1190" s="1270">
        <f>'TROISIEME TRI et BILAN'!B1265</f>
        <v>0</v>
      </c>
      <c r="JG1190" s="293">
        <f>'TROISIEME TRI et BILAN'!C1265</f>
        <v>0</v>
      </c>
      <c r="JH1190" s="293">
        <f>'TROISIEME TRI et BILAN'!D1265</f>
        <v>0</v>
      </c>
      <c r="JI1190" s="293">
        <f>'TROISIEME TRI et BILAN'!E1265</f>
        <v>0</v>
      </c>
      <c r="JJ1190" s="293">
        <f>'TROISIEME TRI et BILAN'!F1265</f>
        <v>0</v>
      </c>
      <c r="JK1190" s="1067">
        <f>'TROISIEME TRI et BILAN'!G1265</f>
        <v>0</v>
      </c>
      <c r="JL1190" s="1067">
        <f>'TROISIEME TRI et BILAN'!H1265</f>
        <v>0</v>
      </c>
      <c r="JM1190" s="293">
        <f>'TROISIEME TRI et BILAN'!I1265</f>
        <v>0</v>
      </c>
      <c r="JN1190" s="293">
        <f>'TROISIEME TRI et BILAN'!J1265</f>
        <v>0</v>
      </c>
      <c r="JO1190" s="1624">
        <f>'TROISIEME TRI et BILAN'!K1265</f>
        <v>0</v>
      </c>
    </row>
    <row r="1191" spans="266:275" ht="16.5" thickBot="1" x14ac:dyDescent="0.3">
      <c r="JF1191" s="1270">
        <f>'TROISIEME TRI et BILAN'!B1266</f>
        <v>0</v>
      </c>
      <c r="JG1191" s="293">
        <f>'TROISIEME TRI et BILAN'!C1266</f>
        <v>0</v>
      </c>
      <c r="JH1191" s="293">
        <f>'TROISIEME TRI et BILAN'!D1266</f>
        <v>0</v>
      </c>
      <c r="JI1191" s="293">
        <f>'TROISIEME TRI et BILAN'!E1266</f>
        <v>0</v>
      </c>
      <c r="JJ1191" s="293">
        <f>'TROISIEME TRI et BILAN'!F1266</f>
        <v>0</v>
      </c>
      <c r="JK1191" s="1067">
        <f>'TROISIEME TRI et BILAN'!G1266</f>
        <v>0</v>
      </c>
      <c r="JL1191" s="1067">
        <f>'TROISIEME TRI et BILAN'!H1266</f>
        <v>0</v>
      </c>
      <c r="JM1191" s="293">
        <f>'TROISIEME TRI et BILAN'!I1266</f>
        <v>0</v>
      </c>
      <c r="JN1191" s="293">
        <f>'TROISIEME TRI et BILAN'!J1266</f>
        <v>0</v>
      </c>
      <c r="JO1191" s="1624">
        <f>'TROISIEME TRI et BILAN'!K1266</f>
        <v>0</v>
      </c>
    </row>
    <row r="1192" spans="266:275" ht="16.5" thickBot="1" x14ac:dyDescent="0.3">
      <c r="JF1192" s="1270">
        <f>'TROISIEME TRI et BILAN'!B1267</f>
        <v>0</v>
      </c>
      <c r="JG1192" s="293">
        <f>'TROISIEME TRI et BILAN'!C1267</f>
        <v>0</v>
      </c>
      <c r="JH1192" s="293">
        <f>'TROISIEME TRI et BILAN'!D1267</f>
        <v>0</v>
      </c>
      <c r="JI1192" s="293">
        <f>'TROISIEME TRI et BILAN'!E1267</f>
        <v>0</v>
      </c>
      <c r="JJ1192" s="293">
        <f>'TROISIEME TRI et BILAN'!F1267</f>
        <v>0</v>
      </c>
      <c r="JK1192" s="1067">
        <f>'TROISIEME TRI et BILAN'!G1267</f>
        <v>0</v>
      </c>
      <c r="JL1192" s="1067">
        <f>'TROISIEME TRI et BILAN'!H1267</f>
        <v>0</v>
      </c>
      <c r="JM1192" s="293">
        <f>'TROISIEME TRI et BILAN'!I1267</f>
        <v>0</v>
      </c>
      <c r="JN1192" s="293">
        <f>'TROISIEME TRI et BILAN'!J1267</f>
        <v>0</v>
      </c>
      <c r="JO1192" s="1624">
        <f>'TROISIEME TRI et BILAN'!K1267</f>
        <v>0</v>
      </c>
    </row>
    <row r="1193" spans="266:275" ht="16.5" thickBot="1" x14ac:dyDescent="0.3">
      <c r="JF1193" s="1270">
        <f>'TROISIEME TRI et BILAN'!B1268</f>
        <v>0</v>
      </c>
      <c r="JG1193" s="293">
        <f>'TROISIEME TRI et BILAN'!C1268</f>
        <v>0</v>
      </c>
      <c r="JH1193" s="293">
        <f>'TROISIEME TRI et BILAN'!D1268</f>
        <v>0</v>
      </c>
      <c r="JI1193" s="293">
        <f>'TROISIEME TRI et BILAN'!E1268</f>
        <v>0</v>
      </c>
      <c r="JJ1193" s="293">
        <f>'TROISIEME TRI et BILAN'!F1268</f>
        <v>0</v>
      </c>
      <c r="JK1193" s="1067">
        <f>'TROISIEME TRI et BILAN'!G1268</f>
        <v>0</v>
      </c>
      <c r="JL1193" s="1067">
        <f>'TROISIEME TRI et BILAN'!H1268</f>
        <v>0</v>
      </c>
      <c r="JM1193" s="293">
        <f>'TROISIEME TRI et BILAN'!I1268</f>
        <v>0</v>
      </c>
      <c r="JN1193" s="293">
        <f>'TROISIEME TRI et BILAN'!J1268</f>
        <v>0</v>
      </c>
      <c r="JO1193" s="1624">
        <f>'TROISIEME TRI et BILAN'!K1268</f>
        <v>0</v>
      </c>
    </row>
    <row r="1194" spans="266:275" ht="16.5" thickBot="1" x14ac:dyDescent="0.3">
      <c r="JF1194" s="1270">
        <f>'TROISIEME TRI et BILAN'!B1269</f>
        <v>0</v>
      </c>
      <c r="JG1194" s="293">
        <f>'TROISIEME TRI et BILAN'!C1269</f>
        <v>0</v>
      </c>
      <c r="JH1194" s="293">
        <f>'TROISIEME TRI et BILAN'!D1269</f>
        <v>0</v>
      </c>
      <c r="JI1194" s="293">
        <f>'TROISIEME TRI et BILAN'!E1269</f>
        <v>0</v>
      </c>
      <c r="JJ1194" s="293">
        <f>'TROISIEME TRI et BILAN'!F1269</f>
        <v>0</v>
      </c>
      <c r="JK1194" s="1067">
        <f>'TROISIEME TRI et BILAN'!G1269</f>
        <v>0</v>
      </c>
      <c r="JL1194" s="1067">
        <f>'TROISIEME TRI et BILAN'!H1269</f>
        <v>0</v>
      </c>
      <c r="JM1194" s="293">
        <f>'TROISIEME TRI et BILAN'!I1269</f>
        <v>0</v>
      </c>
      <c r="JN1194" s="293">
        <f>'TROISIEME TRI et BILAN'!J1269</f>
        <v>0</v>
      </c>
      <c r="JO1194" s="1624">
        <f>'TROISIEME TRI et BILAN'!K1269</f>
        <v>0</v>
      </c>
    </row>
    <row r="1195" spans="266:275" ht="16.5" thickBot="1" x14ac:dyDescent="0.3">
      <c r="JF1195" s="1270">
        <f>'TROISIEME TRI et BILAN'!B1270</f>
        <v>0</v>
      </c>
      <c r="JG1195" s="293">
        <f>'TROISIEME TRI et BILAN'!C1270</f>
        <v>0</v>
      </c>
      <c r="JH1195" s="293">
        <f>'TROISIEME TRI et BILAN'!D1270</f>
        <v>0</v>
      </c>
      <c r="JI1195" s="293">
        <f>'TROISIEME TRI et BILAN'!E1270</f>
        <v>0</v>
      </c>
      <c r="JJ1195" s="293">
        <f>'TROISIEME TRI et BILAN'!F1270</f>
        <v>0</v>
      </c>
      <c r="JK1195" s="1067">
        <f>'TROISIEME TRI et BILAN'!G1270</f>
        <v>0</v>
      </c>
      <c r="JL1195" s="1067">
        <f>'TROISIEME TRI et BILAN'!H1270</f>
        <v>0</v>
      </c>
      <c r="JM1195" s="293">
        <f>'TROISIEME TRI et BILAN'!I1270</f>
        <v>0</v>
      </c>
      <c r="JN1195" s="293">
        <f>'TROISIEME TRI et BILAN'!J1270</f>
        <v>0</v>
      </c>
      <c r="JO1195" s="1624">
        <f>'TROISIEME TRI et BILAN'!K1270</f>
        <v>0</v>
      </c>
    </row>
    <row r="1196" spans="266:275" ht="16.5" thickBot="1" x14ac:dyDescent="0.3">
      <c r="JF1196" s="1270">
        <f>'TROISIEME TRI et BILAN'!B1271</f>
        <v>0</v>
      </c>
      <c r="JG1196" s="293">
        <f>'TROISIEME TRI et BILAN'!C1271</f>
        <v>0</v>
      </c>
      <c r="JH1196" s="293">
        <f>'TROISIEME TRI et BILAN'!D1271</f>
        <v>0</v>
      </c>
      <c r="JI1196" s="293">
        <f>'TROISIEME TRI et BILAN'!E1271</f>
        <v>0</v>
      </c>
      <c r="JJ1196" s="293">
        <f>'TROISIEME TRI et BILAN'!F1271</f>
        <v>0</v>
      </c>
      <c r="JK1196" s="1067">
        <f>'TROISIEME TRI et BILAN'!G1271</f>
        <v>0</v>
      </c>
      <c r="JL1196" s="1067">
        <f>'TROISIEME TRI et BILAN'!H1271</f>
        <v>0</v>
      </c>
      <c r="JM1196" s="293">
        <f>'TROISIEME TRI et BILAN'!I1271</f>
        <v>0</v>
      </c>
      <c r="JN1196" s="293">
        <f>'TROISIEME TRI et BILAN'!J1271</f>
        <v>0</v>
      </c>
      <c r="JO1196" s="1624">
        <f>'TROISIEME TRI et BILAN'!K1271</f>
        <v>0</v>
      </c>
    </row>
    <row r="1197" spans="266:275" ht="16.5" thickBot="1" x14ac:dyDescent="0.3">
      <c r="JF1197" s="1270">
        <f>'TROISIEME TRI et BILAN'!B1272</f>
        <v>0</v>
      </c>
      <c r="JG1197" s="293">
        <f>'TROISIEME TRI et BILAN'!C1272</f>
        <v>0</v>
      </c>
      <c r="JH1197" s="293">
        <f>'TROISIEME TRI et BILAN'!D1272</f>
        <v>0</v>
      </c>
      <c r="JI1197" s="293">
        <f>'TROISIEME TRI et BILAN'!E1272</f>
        <v>0</v>
      </c>
      <c r="JJ1197" s="293">
        <f>'TROISIEME TRI et BILAN'!F1272</f>
        <v>0</v>
      </c>
      <c r="JK1197" s="1067">
        <f>'TROISIEME TRI et BILAN'!G1272</f>
        <v>0</v>
      </c>
      <c r="JL1197" s="1067">
        <f>'TROISIEME TRI et BILAN'!H1272</f>
        <v>0</v>
      </c>
      <c r="JM1197" s="293">
        <f>'TROISIEME TRI et BILAN'!I1272</f>
        <v>0</v>
      </c>
      <c r="JN1197" s="293">
        <f>'TROISIEME TRI et BILAN'!J1272</f>
        <v>0</v>
      </c>
      <c r="JO1197" s="1624">
        <f>'TROISIEME TRI et BILAN'!K1272</f>
        <v>0</v>
      </c>
    </row>
    <row r="1198" spans="266:275" ht="16.5" thickBot="1" x14ac:dyDescent="0.3">
      <c r="JF1198" s="1270">
        <f>'TROISIEME TRI et BILAN'!B1273</f>
        <v>0</v>
      </c>
      <c r="JG1198" s="293">
        <f>'TROISIEME TRI et BILAN'!C1273</f>
        <v>0</v>
      </c>
      <c r="JH1198" s="293">
        <f>'TROISIEME TRI et BILAN'!D1273</f>
        <v>0</v>
      </c>
      <c r="JI1198" s="293">
        <f>'TROISIEME TRI et BILAN'!E1273</f>
        <v>0</v>
      </c>
      <c r="JJ1198" s="293">
        <f>'TROISIEME TRI et BILAN'!F1273</f>
        <v>0</v>
      </c>
      <c r="JK1198" s="1067">
        <f>'TROISIEME TRI et BILAN'!G1273</f>
        <v>0</v>
      </c>
      <c r="JL1198" s="1067">
        <f>'TROISIEME TRI et BILAN'!H1273</f>
        <v>0</v>
      </c>
      <c r="JM1198" s="293">
        <f>'TROISIEME TRI et BILAN'!I1273</f>
        <v>0</v>
      </c>
      <c r="JN1198" s="293">
        <f>'TROISIEME TRI et BILAN'!J1273</f>
        <v>0</v>
      </c>
      <c r="JO1198" s="1624">
        <f>'TROISIEME TRI et BILAN'!K1273</f>
        <v>0</v>
      </c>
    </row>
    <row r="1199" spans="266:275" ht="16.5" thickBot="1" x14ac:dyDescent="0.3">
      <c r="JF1199" s="1270">
        <f>'TROISIEME TRI et BILAN'!B1274</f>
        <v>0</v>
      </c>
      <c r="JG1199" s="293">
        <f>'TROISIEME TRI et BILAN'!C1274</f>
        <v>0</v>
      </c>
      <c r="JH1199" s="293">
        <f>'TROISIEME TRI et BILAN'!D1274</f>
        <v>0</v>
      </c>
      <c r="JI1199" s="293">
        <f>'TROISIEME TRI et BILAN'!E1274</f>
        <v>0</v>
      </c>
      <c r="JJ1199" s="293">
        <f>'TROISIEME TRI et BILAN'!F1274</f>
        <v>0</v>
      </c>
      <c r="JK1199" s="1067">
        <f>'TROISIEME TRI et BILAN'!G1274</f>
        <v>0</v>
      </c>
      <c r="JL1199" s="1067">
        <f>'TROISIEME TRI et BILAN'!H1274</f>
        <v>0</v>
      </c>
      <c r="JM1199" s="293">
        <f>'TROISIEME TRI et BILAN'!I1274</f>
        <v>0</v>
      </c>
      <c r="JN1199" s="293">
        <f>'TROISIEME TRI et BILAN'!J1274</f>
        <v>0</v>
      </c>
      <c r="JO1199" s="1624">
        <f>'TROISIEME TRI et BILAN'!K1274</f>
        <v>0</v>
      </c>
    </row>
    <row r="1200" spans="266:275" ht="16.5" thickBot="1" x14ac:dyDescent="0.3">
      <c r="JF1200" s="1270">
        <f>'TROISIEME TRI et BILAN'!B1275</f>
        <v>0</v>
      </c>
      <c r="JG1200" s="293">
        <f>'TROISIEME TRI et BILAN'!C1275</f>
        <v>0</v>
      </c>
      <c r="JH1200" s="293">
        <f>'TROISIEME TRI et BILAN'!D1275</f>
        <v>0</v>
      </c>
      <c r="JI1200" s="293">
        <f>'TROISIEME TRI et BILAN'!E1275</f>
        <v>0</v>
      </c>
      <c r="JJ1200" s="293">
        <f>'TROISIEME TRI et BILAN'!F1275</f>
        <v>0</v>
      </c>
      <c r="JK1200" s="1067">
        <f>'TROISIEME TRI et BILAN'!G1275</f>
        <v>0</v>
      </c>
      <c r="JL1200" s="1067">
        <f>'TROISIEME TRI et BILAN'!H1275</f>
        <v>0</v>
      </c>
      <c r="JM1200" s="293">
        <f>'TROISIEME TRI et BILAN'!I1275</f>
        <v>0</v>
      </c>
      <c r="JN1200" s="293">
        <f>'TROISIEME TRI et BILAN'!J1275</f>
        <v>0</v>
      </c>
      <c r="JO1200" s="1624">
        <f>'TROISIEME TRI et BILAN'!K1275</f>
        <v>0</v>
      </c>
    </row>
    <row r="1201" spans="266:275" ht="16.5" thickBot="1" x14ac:dyDescent="0.3">
      <c r="JF1201" s="1270">
        <f>'TROISIEME TRI et BILAN'!B1276</f>
        <v>0</v>
      </c>
      <c r="JG1201" s="293">
        <f>'TROISIEME TRI et BILAN'!C1276</f>
        <v>0</v>
      </c>
      <c r="JH1201" s="293">
        <f>'TROISIEME TRI et BILAN'!D1276</f>
        <v>0</v>
      </c>
      <c r="JI1201" s="293">
        <f>'TROISIEME TRI et BILAN'!E1276</f>
        <v>0</v>
      </c>
      <c r="JJ1201" s="293">
        <f>'TROISIEME TRI et BILAN'!F1276</f>
        <v>0</v>
      </c>
      <c r="JK1201" s="1067">
        <f>'TROISIEME TRI et BILAN'!G1276</f>
        <v>0</v>
      </c>
      <c r="JL1201" s="1067">
        <f>'TROISIEME TRI et BILAN'!H1276</f>
        <v>0</v>
      </c>
      <c r="JM1201" s="293">
        <f>'TROISIEME TRI et BILAN'!I1276</f>
        <v>0</v>
      </c>
      <c r="JN1201" s="293">
        <f>'TROISIEME TRI et BILAN'!J1276</f>
        <v>0</v>
      </c>
      <c r="JO1201" s="1624">
        <f>'TROISIEME TRI et BILAN'!K1276</f>
        <v>0</v>
      </c>
    </row>
    <row r="1202" spans="266:275" ht="16.5" thickBot="1" x14ac:dyDescent="0.3">
      <c r="JF1202" s="1270">
        <f>'TROISIEME TRI et BILAN'!B1277</f>
        <v>0</v>
      </c>
      <c r="JG1202" s="293">
        <f>'TROISIEME TRI et BILAN'!C1277</f>
        <v>0</v>
      </c>
      <c r="JH1202" s="293">
        <f>'TROISIEME TRI et BILAN'!D1277</f>
        <v>0</v>
      </c>
      <c r="JI1202" s="293">
        <f>'TROISIEME TRI et BILAN'!E1277</f>
        <v>0</v>
      </c>
      <c r="JJ1202" s="293">
        <f>'TROISIEME TRI et BILAN'!F1277</f>
        <v>0</v>
      </c>
      <c r="JK1202" s="1067">
        <f>'TROISIEME TRI et BILAN'!G1277</f>
        <v>0</v>
      </c>
      <c r="JL1202" s="1067">
        <f>'TROISIEME TRI et BILAN'!H1277</f>
        <v>0</v>
      </c>
      <c r="JM1202" s="293">
        <f>'TROISIEME TRI et BILAN'!I1277</f>
        <v>0</v>
      </c>
      <c r="JN1202" s="293">
        <f>'TROISIEME TRI et BILAN'!J1277</f>
        <v>0</v>
      </c>
      <c r="JO1202" s="1624">
        <f>'TROISIEME TRI et BILAN'!K1277</f>
        <v>0</v>
      </c>
    </row>
    <row r="1203" spans="266:275" ht="16.5" thickBot="1" x14ac:dyDescent="0.3">
      <c r="JF1203" s="1270">
        <f>'TROISIEME TRI et BILAN'!B1278</f>
        <v>0</v>
      </c>
      <c r="JG1203" s="293">
        <f>'TROISIEME TRI et BILAN'!C1278</f>
        <v>0</v>
      </c>
      <c r="JH1203" s="293">
        <f>'TROISIEME TRI et BILAN'!D1278</f>
        <v>0</v>
      </c>
      <c r="JI1203" s="293">
        <f>'TROISIEME TRI et BILAN'!E1278</f>
        <v>0</v>
      </c>
      <c r="JJ1203" s="293">
        <f>'TROISIEME TRI et BILAN'!F1278</f>
        <v>0</v>
      </c>
      <c r="JK1203" s="1067">
        <f>'TROISIEME TRI et BILAN'!G1278</f>
        <v>0</v>
      </c>
      <c r="JL1203" s="1067">
        <f>'TROISIEME TRI et BILAN'!H1278</f>
        <v>0</v>
      </c>
      <c r="JM1203" s="293">
        <f>'TROISIEME TRI et BILAN'!I1278</f>
        <v>0</v>
      </c>
      <c r="JN1203" s="293">
        <f>'TROISIEME TRI et BILAN'!J1278</f>
        <v>0</v>
      </c>
      <c r="JO1203" s="1624">
        <f>'TROISIEME TRI et BILAN'!K1278</f>
        <v>0</v>
      </c>
    </row>
    <row r="1204" spans="266:275" ht="16.5" thickBot="1" x14ac:dyDescent="0.3">
      <c r="JF1204" s="1270">
        <f>'TROISIEME TRI et BILAN'!B1279</f>
        <v>0</v>
      </c>
      <c r="JG1204" s="293">
        <f>'TROISIEME TRI et BILAN'!C1279</f>
        <v>0</v>
      </c>
      <c r="JH1204" s="293">
        <f>'TROISIEME TRI et BILAN'!D1279</f>
        <v>0</v>
      </c>
      <c r="JI1204" s="293">
        <f>'TROISIEME TRI et BILAN'!E1279</f>
        <v>0</v>
      </c>
      <c r="JJ1204" s="293">
        <f>'TROISIEME TRI et BILAN'!F1279</f>
        <v>0</v>
      </c>
      <c r="JK1204" s="1067">
        <f>'TROISIEME TRI et BILAN'!G1279</f>
        <v>0</v>
      </c>
      <c r="JL1204" s="1067">
        <f>'TROISIEME TRI et BILAN'!H1279</f>
        <v>0</v>
      </c>
      <c r="JM1204" s="293">
        <f>'TROISIEME TRI et BILAN'!I1279</f>
        <v>0</v>
      </c>
      <c r="JN1204" s="293">
        <f>'TROISIEME TRI et BILAN'!J1279</f>
        <v>0</v>
      </c>
      <c r="JO1204" s="1624">
        <f>'TROISIEME TRI et BILAN'!K1279</f>
        <v>0</v>
      </c>
    </row>
    <row r="1205" spans="266:275" ht="16.5" thickBot="1" x14ac:dyDescent="0.3">
      <c r="JF1205" s="1270">
        <f>'TROISIEME TRI et BILAN'!B1280</f>
        <v>0</v>
      </c>
      <c r="JG1205" s="293">
        <f>'TROISIEME TRI et BILAN'!C1280</f>
        <v>0</v>
      </c>
      <c r="JH1205" s="293">
        <f>'TROISIEME TRI et BILAN'!D1280</f>
        <v>0</v>
      </c>
      <c r="JI1205" s="293">
        <f>'TROISIEME TRI et BILAN'!E1280</f>
        <v>0</v>
      </c>
      <c r="JJ1205" s="293">
        <f>'TROISIEME TRI et BILAN'!F1280</f>
        <v>0</v>
      </c>
      <c r="JK1205" s="1067">
        <f>'TROISIEME TRI et BILAN'!G1280</f>
        <v>0</v>
      </c>
      <c r="JL1205" s="1067">
        <f>'TROISIEME TRI et BILAN'!H1280</f>
        <v>0</v>
      </c>
      <c r="JM1205" s="293">
        <f>'TROISIEME TRI et BILAN'!I1280</f>
        <v>0</v>
      </c>
      <c r="JN1205" s="293">
        <f>'TROISIEME TRI et BILAN'!J1280</f>
        <v>0</v>
      </c>
      <c r="JO1205" s="1624">
        <f>'TROISIEME TRI et BILAN'!K1280</f>
        <v>0</v>
      </c>
    </row>
    <row r="1206" spans="266:275" ht="16.5" thickBot="1" x14ac:dyDescent="0.3">
      <c r="JF1206" s="1270">
        <f>'TROISIEME TRI et BILAN'!B1281</f>
        <v>0</v>
      </c>
      <c r="JG1206" s="293">
        <f>'TROISIEME TRI et BILAN'!C1281</f>
        <v>0</v>
      </c>
      <c r="JH1206" s="293">
        <f>'TROISIEME TRI et BILAN'!D1281</f>
        <v>0</v>
      </c>
      <c r="JI1206" s="293">
        <f>'TROISIEME TRI et BILAN'!E1281</f>
        <v>0</v>
      </c>
      <c r="JJ1206" s="293">
        <f>'TROISIEME TRI et BILAN'!F1281</f>
        <v>0</v>
      </c>
      <c r="JK1206" s="1067">
        <f>'TROISIEME TRI et BILAN'!G1281</f>
        <v>0</v>
      </c>
      <c r="JL1206" s="1067">
        <f>'TROISIEME TRI et BILAN'!H1281</f>
        <v>0</v>
      </c>
      <c r="JM1206" s="293">
        <f>'TROISIEME TRI et BILAN'!I1281</f>
        <v>0</v>
      </c>
      <c r="JN1206" s="293">
        <f>'TROISIEME TRI et BILAN'!J1281</f>
        <v>0</v>
      </c>
      <c r="JO1206" s="1624">
        <f>'TROISIEME TRI et BILAN'!K1281</f>
        <v>0</v>
      </c>
    </row>
    <row r="1207" spans="266:275" ht="21.75" thickBot="1" x14ac:dyDescent="0.35">
      <c r="JF1207" s="1132">
        <f>'TROISIEME TRI et BILAN'!B1282</f>
        <v>0</v>
      </c>
      <c r="JG1207" s="389">
        <f>'TROISIEME TRI et BILAN'!C1282</f>
        <v>0</v>
      </c>
      <c r="JH1207" s="389">
        <f>'TROISIEME TRI et BILAN'!D1282</f>
        <v>0</v>
      </c>
      <c r="JI1207" s="389">
        <f>'TROISIEME TRI et BILAN'!E1282</f>
        <v>0</v>
      </c>
      <c r="JJ1207" s="389">
        <f>'TROISIEME TRI et BILAN'!F1282</f>
        <v>0</v>
      </c>
      <c r="JK1207" s="417">
        <f>'TROISIEME TRI et BILAN'!G1282</f>
        <v>0</v>
      </c>
      <c r="JL1207" s="417">
        <f>'TROISIEME TRI et BILAN'!H1282</f>
        <v>0</v>
      </c>
      <c r="JM1207" s="389">
        <f>'TROISIEME TRI et BILAN'!I1282</f>
        <v>0</v>
      </c>
      <c r="JN1207" s="389">
        <f>'TROISIEME TRI et BILAN'!J1282</f>
        <v>0</v>
      </c>
      <c r="JO1207" s="641">
        <f>'TROISIEME TRI et BILAN'!K1282</f>
        <v>0</v>
      </c>
    </row>
    <row r="1208" spans="266:275" ht="21.75" thickBot="1" x14ac:dyDescent="0.35">
      <c r="JF1208" s="1132">
        <f>'TROISIEME TRI et BILAN'!B1283</f>
        <v>0</v>
      </c>
      <c r="JG1208" s="389">
        <f>'TROISIEME TRI et BILAN'!C1283</f>
        <v>0</v>
      </c>
      <c r="JH1208" s="389">
        <f>'TROISIEME TRI et BILAN'!D1283</f>
        <v>0</v>
      </c>
      <c r="JI1208" s="389">
        <f>'TROISIEME TRI et BILAN'!E1283</f>
        <v>0</v>
      </c>
      <c r="JJ1208" s="389">
        <f>'TROISIEME TRI et BILAN'!F1283</f>
        <v>0</v>
      </c>
      <c r="JK1208" s="417">
        <f>'TROISIEME TRI et BILAN'!G1283</f>
        <v>0</v>
      </c>
      <c r="JL1208" s="417">
        <f>'TROISIEME TRI et BILAN'!H1283</f>
        <v>0</v>
      </c>
      <c r="JM1208" s="389">
        <f>'TROISIEME TRI et BILAN'!I1283</f>
        <v>0</v>
      </c>
      <c r="JN1208" s="389">
        <f>'TROISIEME TRI et BILAN'!J1283</f>
        <v>0</v>
      </c>
      <c r="JO1208" s="641">
        <f>'TROISIEME TRI et BILAN'!K1283</f>
        <v>0</v>
      </c>
    </row>
    <row r="1209" spans="266:275" ht="21" customHeight="1" thickBot="1" x14ac:dyDescent="0.3">
      <c r="JF1209" s="2157" t="s">
        <v>1165</v>
      </c>
      <c r="JG1209" s="2159"/>
      <c r="JH1209" s="2159"/>
      <c r="JI1209" s="2159"/>
      <c r="JJ1209" s="2159"/>
      <c r="JK1209" s="2159"/>
      <c r="JL1209" s="2158"/>
      <c r="JM1209" s="2157" t="s">
        <v>297</v>
      </c>
      <c r="JN1209" s="2158"/>
      <c r="JO1209" s="2149" t="s">
        <v>1164</v>
      </c>
    </row>
    <row r="1210" spans="266:275" ht="67.5" customHeight="1" thickBot="1" x14ac:dyDescent="0.3">
      <c r="JF1210" s="1233" t="s">
        <v>1</v>
      </c>
      <c r="JG1210" s="1235" t="s">
        <v>151</v>
      </c>
      <c r="JH1210" s="1236" t="s">
        <v>152</v>
      </c>
      <c r="JI1210" s="1234" t="s">
        <v>158</v>
      </c>
      <c r="JJ1210" s="1234" t="s">
        <v>153</v>
      </c>
      <c r="JK1210" s="1247" t="s">
        <v>295</v>
      </c>
      <c r="JL1210" s="1236" t="s">
        <v>296</v>
      </c>
      <c r="JM1210" s="1234" t="s">
        <v>298</v>
      </c>
      <c r="JN1210" s="1234" t="s">
        <v>299</v>
      </c>
      <c r="JO1210" s="2150"/>
    </row>
    <row r="1211" spans="266:275" ht="16.5" thickBot="1" x14ac:dyDescent="0.3">
      <c r="JF1211" s="1270">
        <f>'TROISIEME TRI et BILAN'!B1286</f>
        <v>0</v>
      </c>
      <c r="JG1211" s="293">
        <f>'TROISIEME TRI et BILAN'!C1286</f>
        <v>0</v>
      </c>
      <c r="JH1211" s="293">
        <f>'TROISIEME TRI et BILAN'!D1286</f>
        <v>0</v>
      </c>
      <c r="JI1211" s="293">
        <f>'TROISIEME TRI et BILAN'!E1286</f>
        <v>0</v>
      </c>
      <c r="JJ1211" s="293">
        <f>'TROISIEME TRI et BILAN'!F1286</f>
        <v>0</v>
      </c>
      <c r="JK1211" s="1067">
        <f>'TROISIEME TRI et BILAN'!G1286</f>
        <v>0</v>
      </c>
      <c r="JL1211" s="1067">
        <f>'TROISIEME TRI et BILAN'!H1286</f>
        <v>0</v>
      </c>
      <c r="JM1211" s="293">
        <f>'TROISIEME TRI et BILAN'!I1286</f>
        <v>0</v>
      </c>
      <c r="JN1211" s="293">
        <f>'TROISIEME TRI et BILAN'!J1286</f>
        <v>0</v>
      </c>
      <c r="JO1211" s="1624">
        <f>'TROISIEME TRI et BILAN'!K1286</f>
        <v>0</v>
      </c>
    </row>
    <row r="1212" spans="266:275" ht="16.5" thickBot="1" x14ac:dyDescent="0.3">
      <c r="JF1212" s="1270">
        <f>'TROISIEME TRI et BILAN'!B1287</f>
        <v>0</v>
      </c>
      <c r="JG1212" s="293">
        <f>'TROISIEME TRI et BILAN'!C1287</f>
        <v>0</v>
      </c>
      <c r="JH1212" s="293">
        <f>'TROISIEME TRI et BILAN'!D1287</f>
        <v>0</v>
      </c>
      <c r="JI1212" s="293">
        <f>'TROISIEME TRI et BILAN'!E1287</f>
        <v>0</v>
      </c>
      <c r="JJ1212" s="293">
        <f>'TROISIEME TRI et BILAN'!F1287</f>
        <v>0</v>
      </c>
      <c r="JK1212" s="1067">
        <f>'TROISIEME TRI et BILAN'!G1287</f>
        <v>0</v>
      </c>
      <c r="JL1212" s="1067">
        <f>'TROISIEME TRI et BILAN'!H1287</f>
        <v>0</v>
      </c>
      <c r="JM1212" s="293">
        <f>'TROISIEME TRI et BILAN'!I1287</f>
        <v>0</v>
      </c>
      <c r="JN1212" s="293">
        <f>'TROISIEME TRI et BILAN'!J1287</f>
        <v>0</v>
      </c>
      <c r="JO1212" s="1624">
        <f>'TROISIEME TRI et BILAN'!K1287</f>
        <v>0</v>
      </c>
    </row>
    <row r="1213" spans="266:275" ht="16.5" thickBot="1" x14ac:dyDescent="0.3">
      <c r="JF1213" s="1270">
        <f>'TROISIEME TRI et BILAN'!B1288</f>
        <v>0</v>
      </c>
      <c r="JG1213" s="293">
        <f>'TROISIEME TRI et BILAN'!C1288</f>
        <v>0</v>
      </c>
      <c r="JH1213" s="293">
        <f>'TROISIEME TRI et BILAN'!D1288</f>
        <v>0</v>
      </c>
      <c r="JI1213" s="293">
        <f>'TROISIEME TRI et BILAN'!E1288</f>
        <v>0</v>
      </c>
      <c r="JJ1213" s="293">
        <f>'TROISIEME TRI et BILAN'!F1288</f>
        <v>0</v>
      </c>
      <c r="JK1213" s="1067">
        <f>'TROISIEME TRI et BILAN'!G1288</f>
        <v>0</v>
      </c>
      <c r="JL1213" s="1067">
        <f>'TROISIEME TRI et BILAN'!H1288</f>
        <v>0</v>
      </c>
      <c r="JM1213" s="293">
        <f>'TROISIEME TRI et BILAN'!I1288</f>
        <v>0</v>
      </c>
      <c r="JN1213" s="293">
        <f>'TROISIEME TRI et BILAN'!J1288</f>
        <v>0</v>
      </c>
      <c r="JO1213" s="1624">
        <f>'TROISIEME TRI et BILAN'!K1288</f>
        <v>0</v>
      </c>
    </row>
    <row r="1214" spans="266:275" ht="16.5" thickBot="1" x14ac:dyDescent="0.3">
      <c r="JF1214" s="1270">
        <f>'TROISIEME TRI et BILAN'!B1289</f>
        <v>0</v>
      </c>
      <c r="JG1214" s="293">
        <f>'TROISIEME TRI et BILAN'!C1289</f>
        <v>0</v>
      </c>
      <c r="JH1214" s="293">
        <f>'TROISIEME TRI et BILAN'!D1289</f>
        <v>0</v>
      </c>
      <c r="JI1214" s="293">
        <f>'TROISIEME TRI et BILAN'!E1289</f>
        <v>0</v>
      </c>
      <c r="JJ1214" s="293">
        <f>'TROISIEME TRI et BILAN'!F1289</f>
        <v>0</v>
      </c>
      <c r="JK1214" s="1067">
        <f>'TROISIEME TRI et BILAN'!G1289</f>
        <v>0</v>
      </c>
      <c r="JL1214" s="1067">
        <f>'TROISIEME TRI et BILAN'!H1289</f>
        <v>0</v>
      </c>
      <c r="JM1214" s="293">
        <f>'TROISIEME TRI et BILAN'!I1289</f>
        <v>0</v>
      </c>
      <c r="JN1214" s="293">
        <f>'TROISIEME TRI et BILAN'!J1289</f>
        <v>0</v>
      </c>
      <c r="JO1214" s="1624">
        <f>'TROISIEME TRI et BILAN'!K1289</f>
        <v>0</v>
      </c>
    </row>
    <row r="1215" spans="266:275" ht="16.5" thickBot="1" x14ac:dyDescent="0.3">
      <c r="JF1215" s="1270">
        <f>'TROISIEME TRI et BILAN'!B1290</f>
        <v>0</v>
      </c>
      <c r="JG1215" s="293">
        <f>'TROISIEME TRI et BILAN'!C1290</f>
        <v>0</v>
      </c>
      <c r="JH1215" s="293">
        <f>'TROISIEME TRI et BILAN'!D1290</f>
        <v>0</v>
      </c>
      <c r="JI1215" s="293">
        <f>'TROISIEME TRI et BILAN'!E1290</f>
        <v>0</v>
      </c>
      <c r="JJ1215" s="293">
        <f>'TROISIEME TRI et BILAN'!F1290</f>
        <v>0</v>
      </c>
      <c r="JK1215" s="1067">
        <f>'TROISIEME TRI et BILAN'!G1290</f>
        <v>0</v>
      </c>
      <c r="JL1215" s="1067">
        <f>'TROISIEME TRI et BILAN'!H1290</f>
        <v>0</v>
      </c>
      <c r="JM1215" s="293">
        <f>'TROISIEME TRI et BILAN'!I1290</f>
        <v>0</v>
      </c>
      <c r="JN1215" s="293">
        <f>'TROISIEME TRI et BILAN'!J1290</f>
        <v>0</v>
      </c>
      <c r="JO1215" s="1624">
        <f>'TROISIEME TRI et BILAN'!K1290</f>
        <v>0</v>
      </c>
    </row>
    <row r="1216" spans="266:275" ht="16.5" thickBot="1" x14ac:dyDescent="0.3">
      <c r="JF1216" s="1270">
        <f>'TROISIEME TRI et BILAN'!B1291</f>
        <v>0</v>
      </c>
      <c r="JG1216" s="293">
        <f>'TROISIEME TRI et BILAN'!C1291</f>
        <v>0</v>
      </c>
      <c r="JH1216" s="293">
        <f>'TROISIEME TRI et BILAN'!D1291</f>
        <v>0</v>
      </c>
      <c r="JI1216" s="293">
        <f>'TROISIEME TRI et BILAN'!E1291</f>
        <v>0</v>
      </c>
      <c r="JJ1216" s="293">
        <f>'TROISIEME TRI et BILAN'!F1291</f>
        <v>0</v>
      </c>
      <c r="JK1216" s="1067">
        <f>'TROISIEME TRI et BILAN'!G1291</f>
        <v>0</v>
      </c>
      <c r="JL1216" s="1067">
        <f>'TROISIEME TRI et BILAN'!H1291</f>
        <v>0</v>
      </c>
      <c r="JM1216" s="293">
        <f>'TROISIEME TRI et BILAN'!I1291</f>
        <v>0</v>
      </c>
      <c r="JN1216" s="293">
        <f>'TROISIEME TRI et BILAN'!J1291</f>
        <v>0</v>
      </c>
      <c r="JO1216" s="1624">
        <f>'TROISIEME TRI et BILAN'!K1291</f>
        <v>0</v>
      </c>
    </row>
    <row r="1217" spans="266:275" ht="16.5" thickBot="1" x14ac:dyDescent="0.3">
      <c r="JF1217" s="1270">
        <f>'TROISIEME TRI et BILAN'!B1292</f>
        <v>0</v>
      </c>
      <c r="JG1217" s="293">
        <f>'TROISIEME TRI et BILAN'!C1292</f>
        <v>0</v>
      </c>
      <c r="JH1217" s="293">
        <f>'TROISIEME TRI et BILAN'!D1292</f>
        <v>0</v>
      </c>
      <c r="JI1217" s="293">
        <f>'TROISIEME TRI et BILAN'!E1292</f>
        <v>0</v>
      </c>
      <c r="JJ1217" s="293">
        <f>'TROISIEME TRI et BILAN'!F1292</f>
        <v>0</v>
      </c>
      <c r="JK1217" s="1067">
        <f>'TROISIEME TRI et BILAN'!G1292</f>
        <v>0</v>
      </c>
      <c r="JL1217" s="1067">
        <f>'TROISIEME TRI et BILAN'!H1292</f>
        <v>0</v>
      </c>
      <c r="JM1217" s="293">
        <f>'TROISIEME TRI et BILAN'!I1292</f>
        <v>0</v>
      </c>
      <c r="JN1217" s="293">
        <f>'TROISIEME TRI et BILAN'!J1292</f>
        <v>0</v>
      </c>
      <c r="JO1217" s="1624">
        <f>'TROISIEME TRI et BILAN'!K1292</f>
        <v>0</v>
      </c>
    </row>
    <row r="1218" spans="266:275" ht="16.5" thickBot="1" x14ac:dyDescent="0.3">
      <c r="JF1218" s="1270">
        <f>'TROISIEME TRI et BILAN'!B1293</f>
        <v>0</v>
      </c>
      <c r="JG1218" s="293">
        <f>'TROISIEME TRI et BILAN'!C1293</f>
        <v>0</v>
      </c>
      <c r="JH1218" s="293">
        <f>'TROISIEME TRI et BILAN'!D1293</f>
        <v>0</v>
      </c>
      <c r="JI1218" s="293">
        <f>'TROISIEME TRI et BILAN'!E1293</f>
        <v>0</v>
      </c>
      <c r="JJ1218" s="293">
        <f>'TROISIEME TRI et BILAN'!F1293</f>
        <v>0</v>
      </c>
      <c r="JK1218" s="1067">
        <f>'TROISIEME TRI et BILAN'!G1293</f>
        <v>0</v>
      </c>
      <c r="JL1218" s="1067">
        <f>'TROISIEME TRI et BILAN'!H1293</f>
        <v>0</v>
      </c>
      <c r="JM1218" s="293">
        <f>'TROISIEME TRI et BILAN'!I1293</f>
        <v>0</v>
      </c>
      <c r="JN1218" s="293">
        <f>'TROISIEME TRI et BILAN'!J1293</f>
        <v>0</v>
      </c>
      <c r="JO1218" s="1624">
        <f>'TROISIEME TRI et BILAN'!K1293</f>
        <v>0</v>
      </c>
    </row>
    <row r="1219" spans="266:275" ht="16.5" thickBot="1" x14ac:dyDescent="0.3">
      <c r="JF1219" s="1270">
        <f>'TROISIEME TRI et BILAN'!B1294</f>
        <v>0</v>
      </c>
      <c r="JG1219" s="293">
        <f>'TROISIEME TRI et BILAN'!C1294</f>
        <v>0</v>
      </c>
      <c r="JH1219" s="293">
        <f>'TROISIEME TRI et BILAN'!D1294</f>
        <v>0</v>
      </c>
      <c r="JI1219" s="293">
        <f>'TROISIEME TRI et BILAN'!E1294</f>
        <v>0</v>
      </c>
      <c r="JJ1219" s="293">
        <f>'TROISIEME TRI et BILAN'!F1294</f>
        <v>0</v>
      </c>
      <c r="JK1219" s="1067">
        <f>'TROISIEME TRI et BILAN'!G1294</f>
        <v>0</v>
      </c>
      <c r="JL1219" s="1067">
        <f>'TROISIEME TRI et BILAN'!H1294</f>
        <v>0</v>
      </c>
      <c r="JM1219" s="293">
        <f>'TROISIEME TRI et BILAN'!I1294</f>
        <v>0</v>
      </c>
      <c r="JN1219" s="293">
        <f>'TROISIEME TRI et BILAN'!J1294</f>
        <v>0</v>
      </c>
      <c r="JO1219" s="1624">
        <f>'TROISIEME TRI et BILAN'!K1294</f>
        <v>0</v>
      </c>
    </row>
    <row r="1220" spans="266:275" ht="16.5" thickBot="1" x14ac:dyDescent="0.3">
      <c r="JF1220" s="1270">
        <f>'TROISIEME TRI et BILAN'!B1295</f>
        <v>0</v>
      </c>
      <c r="JG1220" s="293">
        <f>'TROISIEME TRI et BILAN'!C1295</f>
        <v>0</v>
      </c>
      <c r="JH1220" s="293">
        <f>'TROISIEME TRI et BILAN'!D1295</f>
        <v>0</v>
      </c>
      <c r="JI1220" s="293">
        <f>'TROISIEME TRI et BILAN'!E1295</f>
        <v>0</v>
      </c>
      <c r="JJ1220" s="293">
        <f>'TROISIEME TRI et BILAN'!F1295</f>
        <v>0</v>
      </c>
      <c r="JK1220" s="1067">
        <f>'TROISIEME TRI et BILAN'!G1295</f>
        <v>0</v>
      </c>
      <c r="JL1220" s="1067">
        <f>'TROISIEME TRI et BILAN'!H1295</f>
        <v>0</v>
      </c>
      <c r="JM1220" s="293">
        <f>'TROISIEME TRI et BILAN'!I1295</f>
        <v>0</v>
      </c>
      <c r="JN1220" s="293">
        <f>'TROISIEME TRI et BILAN'!J1295</f>
        <v>0</v>
      </c>
      <c r="JO1220" s="1624">
        <f>'TROISIEME TRI et BILAN'!K1295</f>
        <v>0</v>
      </c>
    </row>
    <row r="1221" spans="266:275" ht="16.5" thickBot="1" x14ac:dyDescent="0.3">
      <c r="JF1221" s="1270">
        <f>'TROISIEME TRI et BILAN'!B1296</f>
        <v>0</v>
      </c>
      <c r="JG1221" s="293">
        <f>'TROISIEME TRI et BILAN'!C1296</f>
        <v>0</v>
      </c>
      <c r="JH1221" s="293">
        <f>'TROISIEME TRI et BILAN'!D1296</f>
        <v>0</v>
      </c>
      <c r="JI1221" s="293">
        <f>'TROISIEME TRI et BILAN'!E1296</f>
        <v>0</v>
      </c>
      <c r="JJ1221" s="293">
        <f>'TROISIEME TRI et BILAN'!F1296</f>
        <v>0</v>
      </c>
      <c r="JK1221" s="1067">
        <f>'TROISIEME TRI et BILAN'!G1296</f>
        <v>0</v>
      </c>
      <c r="JL1221" s="1067">
        <f>'TROISIEME TRI et BILAN'!H1296</f>
        <v>0</v>
      </c>
      <c r="JM1221" s="293">
        <f>'TROISIEME TRI et BILAN'!I1296</f>
        <v>0</v>
      </c>
      <c r="JN1221" s="293">
        <f>'TROISIEME TRI et BILAN'!J1296</f>
        <v>0</v>
      </c>
      <c r="JO1221" s="1624">
        <f>'TROISIEME TRI et BILAN'!K1296</f>
        <v>0</v>
      </c>
    </row>
    <row r="1222" spans="266:275" ht="16.5" thickBot="1" x14ac:dyDescent="0.3">
      <c r="JF1222" s="1270">
        <f>'TROISIEME TRI et BILAN'!B1297</f>
        <v>0</v>
      </c>
      <c r="JG1222" s="293">
        <f>'TROISIEME TRI et BILAN'!C1297</f>
        <v>0</v>
      </c>
      <c r="JH1222" s="293">
        <f>'TROISIEME TRI et BILAN'!D1297</f>
        <v>0</v>
      </c>
      <c r="JI1222" s="293">
        <f>'TROISIEME TRI et BILAN'!E1297</f>
        <v>0</v>
      </c>
      <c r="JJ1222" s="293">
        <f>'TROISIEME TRI et BILAN'!F1297</f>
        <v>0</v>
      </c>
      <c r="JK1222" s="1067">
        <f>'TROISIEME TRI et BILAN'!G1297</f>
        <v>0</v>
      </c>
      <c r="JL1222" s="1067">
        <f>'TROISIEME TRI et BILAN'!H1297</f>
        <v>0</v>
      </c>
      <c r="JM1222" s="293">
        <f>'TROISIEME TRI et BILAN'!I1297</f>
        <v>0</v>
      </c>
      <c r="JN1222" s="293">
        <f>'TROISIEME TRI et BILAN'!J1297</f>
        <v>0</v>
      </c>
      <c r="JO1222" s="1624">
        <f>'TROISIEME TRI et BILAN'!K1297</f>
        <v>0</v>
      </c>
    </row>
    <row r="1223" spans="266:275" ht="16.5" thickBot="1" x14ac:dyDescent="0.3">
      <c r="JF1223" s="1270">
        <f>'TROISIEME TRI et BILAN'!B1298</f>
        <v>0</v>
      </c>
      <c r="JG1223" s="293">
        <f>'TROISIEME TRI et BILAN'!C1298</f>
        <v>0</v>
      </c>
      <c r="JH1223" s="293">
        <f>'TROISIEME TRI et BILAN'!D1298</f>
        <v>0</v>
      </c>
      <c r="JI1223" s="293">
        <f>'TROISIEME TRI et BILAN'!E1298</f>
        <v>0</v>
      </c>
      <c r="JJ1223" s="293">
        <f>'TROISIEME TRI et BILAN'!F1298</f>
        <v>0</v>
      </c>
      <c r="JK1223" s="1067">
        <f>'TROISIEME TRI et BILAN'!G1298</f>
        <v>0</v>
      </c>
      <c r="JL1223" s="1067">
        <f>'TROISIEME TRI et BILAN'!H1298</f>
        <v>0</v>
      </c>
      <c r="JM1223" s="293">
        <f>'TROISIEME TRI et BILAN'!I1298</f>
        <v>0</v>
      </c>
      <c r="JN1223" s="293">
        <f>'TROISIEME TRI et BILAN'!J1298</f>
        <v>0</v>
      </c>
      <c r="JO1223" s="1624">
        <f>'TROISIEME TRI et BILAN'!K1298</f>
        <v>0</v>
      </c>
    </row>
    <row r="1224" spans="266:275" ht="16.5" thickBot="1" x14ac:dyDescent="0.3">
      <c r="JF1224" s="1270">
        <f>'TROISIEME TRI et BILAN'!B1299</f>
        <v>0</v>
      </c>
      <c r="JG1224" s="293">
        <f>'TROISIEME TRI et BILAN'!C1299</f>
        <v>0</v>
      </c>
      <c r="JH1224" s="293">
        <f>'TROISIEME TRI et BILAN'!D1299</f>
        <v>0</v>
      </c>
      <c r="JI1224" s="293">
        <f>'TROISIEME TRI et BILAN'!E1299</f>
        <v>0</v>
      </c>
      <c r="JJ1224" s="293">
        <f>'TROISIEME TRI et BILAN'!F1299</f>
        <v>0</v>
      </c>
      <c r="JK1224" s="1067">
        <f>'TROISIEME TRI et BILAN'!G1299</f>
        <v>0</v>
      </c>
      <c r="JL1224" s="1067">
        <f>'TROISIEME TRI et BILAN'!H1299</f>
        <v>0</v>
      </c>
      <c r="JM1224" s="293">
        <f>'TROISIEME TRI et BILAN'!I1299</f>
        <v>0</v>
      </c>
      <c r="JN1224" s="293">
        <f>'TROISIEME TRI et BILAN'!J1299</f>
        <v>0</v>
      </c>
      <c r="JO1224" s="1624">
        <f>'TROISIEME TRI et BILAN'!K1299</f>
        <v>0</v>
      </c>
    </row>
    <row r="1225" spans="266:275" ht="16.5" thickBot="1" x14ac:dyDescent="0.3">
      <c r="JF1225" s="1270">
        <f>'TROISIEME TRI et BILAN'!B1300</f>
        <v>0</v>
      </c>
      <c r="JG1225" s="293">
        <f>'TROISIEME TRI et BILAN'!C1300</f>
        <v>0</v>
      </c>
      <c r="JH1225" s="293">
        <f>'TROISIEME TRI et BILAN'!D1300</f>
        <v>0</v>
      </c>
      <c r="JI1225" s="293">
        <f>'TROISIEME TRI et BILAN'!E1300</f>
        <v>0</v>
      </c>
      <c r="JJ1225" s="293">
        <f>'TROISIEME TRI et BILAN'!F1300</f>
        <v>0</v>
      </c>
      <c r="JK1225" s="1067">
        <f>'TROISIEME TRI et BILAN'!G1300</f>
        <v>0</v>
      </c>
      <c r="JL1225" s="1067">
        <f>'TROISIEME TRI et BILAN'!H1300</f>
        <v>0</v>
      </c>
      <c r="JM1225" s="293">
        <f>'TROISIEME TRI et BILAN'!I1300</f>
        <v>0</v>
      </c>
      <c r="JN1225" s="293">
        <f>'TROISIEME TRI et BILAN'!J1300</f>
        <v>0</v>
      </c>
      <c r="JO1225" s="1624">
        <f>'TROISIEME TRI et BILAN'!K1300</f>
        <v>0</v>
      </c>
    </row>
    <row r="1226" spans="266:275" ht="16.5" thickBot="1" x14ac:dyDescent="0.3">
      <c r="JF1226" s="1270">
        <f>'TROISIEME TRI et BILAN'!B1301</f>
        <v>0</v>
      </c>
      <c r="JG1226" s="293">
        <f>'TROISIEME TRI et BILAN'!C1301</f>
        <v>0</v>
      </c>
      <c r="JH1226" s="293">
        <f>'TROISIEME TRI et BILAN'!D1301</f>
        <v>0</v>
      </c>
      <c r="JI1226" s="293">
        <f>'TROISIEME TRI et BILAN'!E1301</f>
        <v>0</v>
      </c>
      <c r="JJ1226" s="293">
        <f>'TROISIEME TRI et BILAN'!F1301</f>
        <v>0</v>
      </c>
      <c r="JK1226" s="1067">
        <f>'TROISIEME TRI et BILAN'!G1301</f>
        <v>0</v>
      </c>
      <c r="JL1226" s="1067">
        <f>'TROISIEME TRI et BILAN'!H1301</f>
        <v>0</v>
      </c>
      <c r="JM1226" s="293">
        <f>'TROISIEME TRI et BILAN'!I1301</f>
        <v>0</v>
      </c>
      <c r="JN1226" s="293">
        <f>'TROISIEME TRI et BILAN'!J1301</f>
        <v>0</v>
      </c>
      <c r="JO1226" s="1624">
        <f>'TROISIEME TRI et BILAN'!K1301</f>
        <v>0</v>
      </c>
    </row>
    <row r="1227" spans="266:275" ht="16.5" thickBot="1" x14ac:dyDescent="0.3">
      <c r="JF1227" s="1270">
        <f>'TROISIEME TRI et BILAN'!B1302</f>
        <v>0</v>
      </c>
      <c r="JG1227" s="293">
        <f>'TROISIEME TRI et BILAN'!C1302</f>
        <v>0</v>
      </c>
      <c r="JH1227" s="293">
        <f>'TROISIEME TRI et BILAN'!D1302</f>
        <v>0</v>
      </c>
      <c r="JI1227" s="293">
        <f>'TROISIEME TRI et BILAN'!E1302</f>
        <v>0</v>
      </c>
      <c r="JJ1227" s="293">
        <f>'TROISIEME TRI et BILAN'!F1302</f>
        <v>0</v>
      </c>
      <c r="JK1227" s="1067">
        <f>'TROISIEME TRI et BILAN'!G1302</f>
        <v>0</v>
      </c>
      <c r="JL1227" s="1067">
        <f>'TROISIEME TRI et BILAN'!H1302</f>
        <v>0</v>
      </c>
      <c r="JM1227" s="293">
        <f>'TROISIEME TRI et BILAN'!I1302</f>
        <v>0</v>
      </c>
      <c r="JN1227" s="293">
        <f>'TROISIEME TRI et BILAN'!J1302</f>
        <v>0</v>
      </c>
      <c r="JO1227" s="1624">
        <f>'TROISIEME TRI et BILAN'!K1302</f>
        <v>0</v>
      </c>
    </row>
    <row r="1228" spans="266:275" ht="16.5" thickBot="1" x14ac:dyDescent="0.3">
      <c r="JF1228" s="1270">
        <f>'TROISIEME TRI et BILAN'!B1303</f>
        <v>0</v>
      </c>
      <c r="JG1228" s="293">
        <f>'TROISIEME TRI et BILAN'!C1303</f>
        <v>0</v>
      </c>
      <c r="JH1228" s="293">
        <f>'TROISIEME TRI et BILAN'!D1303</f>
        <v>0</v>
      </c>
      <c r="JI1228" s="293">
        <f>'TROISIEME TRI et BILAN'!E1303</f>
        <v>0</v>
      </c>
      <c r="JJ1228" s="293">
        <f>'TROISIEME TRI et BILAN'!F1303</f>
        <v>0</v>
      </c>
      <c r="JK1228" s="1067">
        <f>'TROISIEME TRI et BILAN'!G1303</f>
        <v>0</v>
      </c>
      <c r="JL1228" s="1067">
        <f>'TROISIEME TRI et BILAN'!H1303</f>
        <v>0</v>
      </c>
      <c r="JM1228" s="293">
        <f>'TROISIEME TRI et BILAN'!I1303</f>
        <v>0</v>
      </c>
      <c r="JN1228" s="293">
        <f>'TROISIEME TRI et BILAN'!J1303</f>
        <v>0</v>
      </c>
      <c r="JO1228" s="1624">
        <f>'TROISIEME TRI et BILAN'!K1303</f>
        <v>0</v>
      </c>
    </row>
    <row r="1229" spans="266:275" ht="16.5" thickBot="1" x14ac:dyDescent="0.3">
      <c r="JF1229" s="1270">
        <f>'TROISIEME TRI et BILAN'!B1304</f>
        <v>0</v>
      </c>
      <c r="JG1229" s="293">
        <f>'TROISIEME TRI et BILAN'!C1304</f>
        <v>0</v>
      </c>
      <c r="JH1229" s="293">
        <f>'TROISIEME TRI et BILAN'!D1304</f>
        <v>0</v>
      </c>
      <c r="JI1229" s="293">
        <f>'TROISIEME TRI et BILAN'!E1304</f>
        <v>0</v>
      </c>
      <c r="JJ1229" s="293">
        <f>'TROISIEME TRI et BILAN'!F1304</f>
        <v>0</v>
      </c>
      <c r="JK1229" s="1067">
        <f>'TROISIEME TRI et BILAN'!G1304</f>
        <v>0</v>
      </c>
      <c r="JL1229" s="1067">
        <f>'TROISIEME TRI et BILAN'!H1304</f>
        <v>0</v>
      </c>
      <c r="JM1229" s="293">
        <f>'TROISIEME TRI et BILAN'!I1304</f>
        <v>0</v>
      </c>
      <c r="JN1229" s="293">
        <f>'TROISIEME TRI et BILAN'!J1304</f>
        <v>0</v>
      </c>
      <c r="JO1229" s="1624">
        <f>'TROISIEME TRI et BILAN'!K1304</f>
        <v>0</v>
      </c>
    </row>
    <row r="1230" spans="266:275" ht="16.5" thickBot="1" x14ac:dyDescent="0.3">
      <c r="JF1230" s="1270">
        <f>'TROISIEME TRI et BILAN'!B1305</f>
        <v>0</v>
      </c>
      <c r="JG1230" s="293">
        <f>'TROISIEME TRI et BILAN'!C1305</f>
        <v>0</v>
      </c>
      <c r="JH1230" s="293">
        <f>'TROISIEME TRI et BILAN'!D1305</f>
        <v>0</v>
      </c>
      <c r="JI1230" s="293">
        <f>'TROISIEME TRI et BILAN'!E1305</f>
        <v>0</v>
      </c>
      <c r="JJ1230" s="293">
        <f>'TROISIEME TRI et BILAN'!F1305</f>
        <v>0</v>
      </c>
      <c r="JK1230" s="1067">
        <f>'TROISIEME TRI et BILAN'!G1305</f>
        <v>0</v>
      </c>
      <c r="JL1230" s="1067">
        <f>'TROISIEME TRI et BILAN'!H1305</f>
        <v>0</v>
      </c>
      <c r="JM1230" s="293">
        <f>'TROISIEME TRI et BILAN'!I1305</f>
        <v>0</v>
      </c>
      <c r="JN1230" s="293">
        <f>'TROISIEME TRI et BILAN'!J1305</f>
        <v>0</v>
      </c>
      <c r="JO1230" s="1624">
        <f>'TROISIEME TRI et BILAN'!K1305</f>
        <v>0</v>
      </c>
    </row>
    <row r="1231" spans="266:275" ht="16.5" thickBot="1" x14ac:dyDescent="0.3">
      <c r="JF1231" s="1270">
        <f>'TROISIEME TRI et BILAN'!B1306</f>
        <v>0</v>
      </c>
      <c r="JG1231" s="293">
        <f>'TROISIEME TRI et BILAN'!C1306</f>
        <v>0</v>
      </c>
      <c r="JH1231" s="293">
        <f>'TROISIEME TRI et BILAN'!D1306</f>
        <v>0</v>
      </c>
      <c r="JI1231" s="293">
        <f>'TROISIEME TRI et BILAN'!E1306</f>
        <v>0</v>
      </c>
      <c r="JJ1231" s="293">
        <f>'TROISIEME TRI et BILAN'!F1306</f>
        <v>0</v>
      </c>
      <c r="JK1231" s="1067">
        <f>'TROISIEME TRI et BILAN'!G1306</f>
        <v>0</v>
      </c>
      <c r="JL1231" s="1067">
        <f>'TROISIEME TRI et BILAN'!H1306</f>
        <v>0</v>
      </c>
      <c r="JM1231" s="293">
        <f>'TROISIEME TRI et BILAN'!I1306</f>
        <v>0</v>
      </c>
      <c r="JN1231" s="293">
        <f>'TROISIEME TRI et BILAN'!J1306</f>
        <v>0</v>
      </c>
      <c r="JO1231" s="1624">
        <f>'TROISIEME TRI et BILAN'!K1306</f>
        <v>0</v>
      </c>
    </row>
    <row r="1232" spans="266:275" ht="16.5" thickBot="1" x14ac:dyDescent="0.3">
      <c r="JF1232" s="1270">
        <f>'TROISIEME TRI et BILAN'!B1307</f>
        <v>0</v>
      </c>
      <c r="JG1232" s="293">
        <f>'TROISIEME TRI et BILAN'!C1307</f>
        <v>0</v>
      </c>
      <c r="JH1232" s="293">
        <f>'TROISIEME TRI et BILAN'!D1307</f>
        <v>0</v>
      </c>
      <c r="JI1232" s="293">
        <f>'TROISIEME TRI et BILAN'!E1307</f>
        <v>0</v>
      </c>
      <c r="JJ1232" s="293">
        <f>'TROISIEME TRI et BILAN'!F1307</f>
        <v>0</v>
      </c>
      <c r="JK1232" s="1067">
        <f>'TROISIEME TRI et BILAN'!G1307</f>
        <v>0</v>
      </c>
      <c r="JL1232" s="1067">
        <f>'TROISIEME TRI et BILAN'!H1307</f>
        <v>0</v>
      </c>
      <c r="JM1232" s="293">
        <f>'TROISIEME TRI et BILAN'!I1307</f>
        <v>0</v>
      </c>
      <c r="JN1232" s="293">
        <f>'TROISIEME TRI et BILAN'!J1307</f>
        <v>0</v>
      </c>
      <c r="JO1232" s="1624">
        <f>'TROISIEME TRI et BILAN'!K1307</f>
        <v>0</v>
      </c>
    </row>
    <row r="1233" spans="266:275" ht="16.5" thickBot="1" x14ac:dyDescent="0.3">
      <c r="JF1233" s="1270">
        <f>'TROISIEME TRI et BILAN'!B1308</f>
        <v>0</v>
      </c>
      <c r="JG1233" s="293">
        <f>'TROISIEME TRI et BILAN'!C1308</f>
        <v>0</v>
      </c>
      <c r="JH1233" s="293">
        <f>'TROISIEME TRI et BILAN'!D1308</f>
        <v>0</v>
      </c>
      <c r="JI1233" s="293">
        <f>'TROISIEME TRI et BILAN'!E1308</f>
        <v>0</v>
      </c>
      <c r="JJ1233" s="293">
        <f>'TROISIEME TRI et BILAN'!F1308</f>
        <v>0</v>
      </c>
      <c r="JK1233" s="1067">
        <f>'TROISIEME TRI et BILAN'!G1308</f>
        <v>0</v>
      </c>
      <c r="JL1233" s="1067">
        <f>'TROISIEME TRI et BILAN'!H1308</f>
        <v>0</v>
      </c>
      <c r="JM1233" s="293">
        <f>'TROISIEME TRI et BILAN'!I1308</f>
        <v>0</v>
      </c>
      <c r="JN1233" s="293">
        <f>'TROISIEME TRI et BILAN'!J1308</f>
        <v>0</v>
      </c>
      <c r="JO1233" s="1624">
        <f>'TROISIEME TRI et BILAN'!K1308</f>
        <v>0</v>
      </c>
    </row>
    <row r="1234" spans="266:275" ht="16.5" thickBot="1" x14ac:dyDescent="0.3">
      <c r="JF1234" s="1270">
        <f>'TROISIEME TRI et BILAN'!B1309</f>
        <v>0</v>
      </c>
      <c r="JG1234" s="293">
        <f>'TROISIEME TRI et BILAN'!C1309</f>
        <v>0</v>
      </c>
      <c r="JH1234" s="293">
        <f>'TROISIEME TRI et BILAN'!D1309</f>
        <v>0</v>
      </c>
      <c r="JI1234" s="293">
        <f>'TROISIEME TRI et BILAN'!E1309</f>
        <v>0</v>
      </c>
      <c r="JJ1234" s="293">
        <f>'TROISIEME TRI et BILAN'!F1309</f>
        <v>0</v>
      </c>
      <c r="JK1234" s="1067">
        <f>'TROISIEME TRI et BILAN'!G1309</f>
        <v>0</v>
      </c>
      <c r="JL1234" s="1067">
        <f>'TROISIEME TRI et BILAN'!H1309</f>
        <v>0</v>
      </c>
      <c r="JM1234" s="293">
        <f>'TROISIEME TRI et BILAN'!I1309</f>
        <v>0</v>
      </c>
      <c r="JN1234" s="293">
        <f>'TROISIEME TRI et BILAN'!J1309</f>
        <v>0</v>
      </c>
      <c r="JO1234" s="1624">
        <f>'TROISIEME TRI et BILAN'!K1309</f>
        <v>0</v>
      </c>
    </row>
    <row r="1235" spans="266:275" ht="16.5" thickBot="1" x14ac:dyDescent="0.3">
      <c r="JF1235" s="1270">
        <f>'TROISIEME TRI et BILAN'!B1310</f>
        <v>0</v>
      </c>
      <c r="JG1235" s="293">
        <f>'TROISIEME TRI et BILAN'!C1310</f>
        <v>0</v>
      </c>
      <c r="JH1235" s="293">
        <f>'TROISIEME TRI et BILAN'!D1310</f>
        <v>0</v>
      </c>
      <c r="JI1235" s="293">
        <f>'TROISIEME TRI et BILAN'!E1310</f>
        <v>0</v>
      </c>
      <c r="JJ1235" s="293">
        <f>'TROISIEME TRI et BILAN'!F1310</f>
        <v>0</v>
      </c>
      <c r="JK1235" s="1067">
        <f>'TROISIEME TRI et BILAN'!G1310</f>
        <v>0</v>
      </c>
      <c r="JL1235" s="1067">
        <f>'TROISIEME TRI et BILAN'!H1310</f>
        <v>0</v>
      </c>
      <c r="JM1235" s="293">
        <f>'TROISIEME TRI et BILAN'!I1310</f>
        <v>0</v>
      </c>
      <c r="JN1235" s="293">
        <f>'TROISIEME TRI et BILAN'!J1310</f>
        <v>0</v>
      </c>
      <c r="JO1235" s="1624">
        <f>'TROISIEME TRI et BILAN'!K1310</f>
        <v>0</v>
      </c>
    </row>
    <row r="1236" spans="266:275" ht="16.5" thickBot="1" x14ac:dyDescent="0.3">
      <c r="JF1236" s="1270">
        <f>'TROISIEME TRI et BILAN'!B1311</f>
        <v>0</v>
      </c>
      <c r="JG1236" s="293">
        <f>'TROISIEME TRI et BILAN'!C1311</f>
        <v>0</v>
      </c>
      <c r="JH1236" s="293">
        <f>'TROISIEME TRI et BILAN'!D1311</f>
        <v>0</v>
      </c>
      <c r="JI1236" s="293">
        <f>'TROISIEME TRI et BILAN'!E1311</f>
        <v>0</v>
      </c>
      <c r="JJ1236" s="293">
        <f>'TROISIEME TRI et BILAN'!F1311</f>
        <v>0</v>
      </c>
      <c r="JK1236" s="1067">
        <f>'TROISIEME TRI et BILAN'!G1311</f>
        <v>0</v>
      </c>
      <c r="JL1236" s="1067">
        <f>'TROISIEME TRI et BILAN'!H1311</f>
        <v>0</v>
      </c>
      <c r="JM1236" s="293">
        <f>'TROISIEME TRI et BILAN'!I1311</f>
        <v>0</v>
      </c>
      <c r="JN1236" s="293">
        <f>'TROISIEME TRI et BILAN'!J1311</f>
        <v>0</v>
      </c>
      <c r="JO1236" s="1624">
        <f>'TROISIEME TRI et BILAN'!K1311</f>
        <v>0</v>
      </c>
    </row>
    <row r="1237" spans="266:275" ht="16.5" thickBot="1" x14ac:dyDescent="0.3">
      <c r="JF1237" s="1270">
        <f>'TROISIEME TRI et BILAN'!B1312</f>
        <v>0</v>
      </c>
      <c r="JG1237" s="293">
        <f>'TROISIEME TRI et BILAN'!C1312</f>
        <v>0</v>
      </c>
      <c r="JH1237" s="293">
        <f>'TROISIEME TRI et BILAN'!D1312</f>
        <v>0</v>
      </c>
      <c r="JI1237" s="293">
        <f>'TROISIEME TRI et BILAN'!E1312</f>
        <v>0</v>
      </c>
      <c r="JJ1237" s="293">
        <f>'TROISIEME TRI et BILAN'!F1312</f>
        <v>0</v>
      </c>
      <c r="JK1237" s="1067">
        <f>'TROISIEME TRI et BILAN'!G1312</f>
        <v>0</v>
      </c>
      <c r="JL1237" s="1067">
        <f>'TROISIEME TRI et BILAN'!H1312</f>
        <v>0</v>
      </c>
      <c r="JM1237" s="293">
        <f>'TROISIEME TRI et BILAN'!I1312</f>
        <v>0</v>
      </c>
      <c r="JN1237" s="293">
        <f>'TROISIEME TRI et BILAN'!J1312</f>
        <v>0</v>
      </c>
      <c r="JO1237" s="1624">
        <f>'TROISIEME TRI et BILAN'!K1312</f>
        <v>0</v>
      </c>
    </row>
    <row r="1238" spans="266:275" ht="16.5" thickBot="1" x14ac:dyDescent="0.3">
      <c r="JF1238" s="1270">
        <f>'TROISIEME TRI et BILAN'!B1313</f>
        <v>0</v>
      </c>
      <c r="JG1238" s="293">
        <f>'TROISIEME TRI et BILAN'!C1313</f>
        <v>0</v>
      </c>
      <c r="JH1238" s="293">
        <f>'TROISIEME TRI et BILAN'!D1313</f>
        <v>0</v>
      </c>
      <c r="JI1238" s="293">
        <f>'TROISIEME TRI et BILAN'!E1313</f>
        <v>0</v>
      </c>
      <c r="JJ1238" s="293">
        <f>'TROISIEME TRI et BILAN'!F1313</f>
        <v>0</v>
      </c>
      <c r="JK1238" s="1067">
        <f>'TROISIEME TRI et BILAN'!G1313</f>
        <v>0</v>
      </c>
      <c r="JL1238" s="1067">
        <f>'TROISIEME TRI et BILAN'!H1313</f>
        <v>0</v>
      </c>
      <c r="JM1238" s="293">
        <f>'TROISIEME TRI et BILAN'!I1313</f>
        <v>0</v>
      </c>
      <c r="JN1238" s="293">
        <f>'TROISIEME TRI et BILAN'!J1313</f>
        <v>0</v>
      </c>
      <c r="JO1238" s="1624">
        <f>'TROISIEME TRI et BILAN'!K1313</f>
        <v>0</v>
      </c>
    </row>
    <row r="1239" spans="266:275" ht="16.5" thickBot="1" x14ac:dyDescent="0.3">
      <c r="JF1239" s="1270">
        <f>'TROISIEME TRI et BILAN'!B1314</f>
        <v>0</v>
      </c>
      <c r="JG1239" s="293">
        <f>'TROISIEME TRI et BILAN'!C1314</f>
        <v>0</v>
      </c>
      <c r="JH1239" s="293">
        <f>'TROISIEME TRI et BILAN'!D1314</f>
        <v>0</v>
      </c>
      <c r="JI1239" s="293">
        <f>'TROISIEME TRI et BILAN'!E1314</f>
        <v>0</v>
      </c>
      <c r="JJ1239" s="293">
        <f>'TROISIEME TRI et BILAN'!F1314</f>
        <v>0</v>
      </c>
      <c r="JK1239" s="1067">
        <f>'TROISIEME TRI et BILAN'!G1314</f>
        <v>0</v>
      </c>
      <c r="JL1239" s="1067">
        <f>'TROISIEME TRI et BILAN'!H1314</f>
        <v>0</v>
      </c>
      <c r="JM1239" s="293">
        <f>'TROISIEME TRI et BILAN'!I1314</f>
        <v>0</v>
      </c>
      <c r="JN1239" s="293">
        <f>'TROISIEME TRI et BILAN'!J1314</f>
        <v>0</v>
      </c>
      <c r="JO1239" s="1624">
        <f>'TROISIEME TRI et BILAN'!K1314</f>
        <v>0</v>
      </c>
    </row>
    <row r="1240" spans="266:275" ht="16.5" thickBot="1" x14ac:dyDescent="0.3">
      <c r="JF1240" s="1270">
        <f>'TROISIEME TRI et BILAN'!B1315</f>
        <v>0</v>
      </c>
      <c r="JG1240" s="293">
        <f>'TROISIEME TRI et BILAN'!C1315</f>
        <v>0</v>
      </c>
      <c r="JH1240" s="293">
        <f>'TROISIEME TRI et BILAN'!D1315</f>
        <v>0</v>
      </c>
      <c r="JI1240" s="293">
        <f>'TROISIEME TRI et BILAN'!E1315</f>
        <v>0</v>
      </c>
      <c r="JJ1240" s="293">
        <f>'TROISIEME TRI et BILAN'!F1315</f>
        <v>0</v>
      </c>
      <c r="JK1240" s="1067">
        <f>'TROISIEME TRI et BILAN'!G1315</f>
        <v>0</v>
      </c>
      <c r="JL1240" s="1067">
        <f>'TROISIEME TRI et BILAN'!H1315</f>
        <v>0</v>
      </c>
      <c r="JM1240" s="293">
        <f>'TROISIEME TRI et BILAN'!I1315</f>
        <v>0</v>
      </c>
      <c r="JN1240" s="293">
        <f>'TROISIEME TRI et BILAN'!J1315</f>
        <v>0</v>
      </c>
      <c r="JO1240" s="1624">
        <f>'TROISIEME TRI et BILAN'!K1315</f>
        <v>0</v>
      </c>
    </row>
    <row r="1241" spans="266:275" ht="21" customHeight="1" thickBot="1" x14ac:dyDescent="0.3">
      <c r="JF1241" s="2157" t="s">
        <v>1165</v>
      </c>
      <c r="JG1241" s="2159"/>
      <c r="JH1241" s="2159"/>
      <c r="JI1241" s="2159"/>
      <c r="JJ1241" s="2159"/>
      <c r="JK1241" s="2159"/>
      <c r="JL1241" s="2158"/>
      <c r="JM1241" s="2157" t="s">
        <v>297</v>
      </c>
      <c r="JN1241" s="2158"/>
      <c r="JO1241" s="2149" t="s">
        <v>1164</v>
      </c>
    </row>
    <row r="1242" spans="266:275" ht="67.5" customHeight="1" thickBot="1" x14ac:dyDescent="0.3">
      <c r="JF1242" s="1233" t="s">
        <v>1</v>
      </c>
      <c r="JG1242" s="1235" t="s">
        <v>151</v>
      </c>
      <c r="JH1242" s="1236" t="s">
        <v>152</v>
      </c>
      <c r="JI1242" s="1234" t="s">
        <v>158</v>
      </c>
      <c r="JJ1242" s="1234" t="s">
        <v>153</v>
      </c>
      <c r="JK1242" s="1247" t="s">
        <v>295</v>
      </c>
      <c r="JL1242" s="1236" t="s">
        <v>296</v>
      </c>
      <c r="JM1242" s="1234" t="s">
        <v>298</v>
      </c>
      <c r="JN1242" s="1234" t="s">
        <v>299</v>
      </c>
      <c r="JO1242" s="2150"/>
    </row>
    <row r="1243" spans="266:275" ht="16.5" thickBot="1" x14ac:dyDescent="0.3">
      <c r="JF1243" s="1789">
        <f>'TROISIEME TRI et BILAN'!B1318</f>
        <v>0</v>
      </c>
      <c r="JG1243" s="342">
        <f>'TROISIEME TRI et BILAN'!C1318</f>
        <v>0</v>
      </c>
      <c r="JH1243" s="342">
        <f>'TROISIEME TRI et BILAN'!D1318</f>
        <v>0</v>
      </c>
      <c r="JI1243" s="342">
        <f>'TROISIEME TRI et BILAN'!E1318</f>
        <v>0</v>
      </c>
      <c r="JJ1243" s="342">
        <f>'TROISIEME TRI et BILAN'!F1318</f>
        <v>0</v>
      </c>
      <c r="JK1243" s="1785">
        <f>'TROISIEME TRI et BILAN'!G1318</f>
        <v>0</v>
      </c>
      <c r="JL1243" s="1785">
        <f>'TROISIEME TRI et BILAN'!H1318</f>
        <v>0</v>
      </c>
      <c r="JM1243" s="342">
        <f>'TROISIEME TRI et BILAN'!I1318</f>
        <v>0</v>
      </c>
      <c r="JN1243" s="342">
        <f>'TROISIEME TRI et BILAN'!J1318</f>
        <v>0</v>
      </c>
      <c r="JO1243" s="342">
        <f>'TROISIEME TRI et BILAN'!K1318</f>
        <v>0</v>
      </c>
    </row>
    <row r="1244" spans="266:275" ht="16.5" thickBot="1" x14ac:dyDescent="0.3">
      <c r="JF1244" s="1270">
        <f>'TROISIEME TRI et BILAN'!B1319</f>
        <v>0</v>
      </c>
      <c r="JG1244" s="293">
        <f>'TROISIEME TRI et BILAN'!C1319</f>
        <v>0</v>
      </c>
      <c r="JH1244" s="293">
        <f>'TROISIEME TRI et BILAN'!D1319</f>
        <v>0</v>
      </c>
      <c r="JI1244" s="293">
        <f>'TROISIEME TRI et BILAN'!E1319</f>
        <v>0</v>
      </c>
      <c r="JJ1244" s="293">
        <f>'TROISIEME TRI et BILAN'!F1319</f>
        <v>0</v>
      </c>
      <c r="JK1244" s="1067">
        <f>'TROISIEME TRI et BILAN'!G1319</f>
        <v>0</v>
      </c>
      <c r="JL1244" s="1067">
        <f>'TROISIEME TRI et BILAN'!H1319</f>
        <v>0</v>
      </c>
      <c r="JM1244" s="293">
        <f>'TROISIEME TRI et BILAN'!I1319</f>
        <v>0</v>
      </c>
      <c r="JN1244" s="293">
        <f>'TROISIEME TRI et BILAN'!J1319</f>
        <v>0</v>
      </c>
      <c r="JO1244" s="293">
        <f>'TROISIEME TRI et BILAN'!K1319</f>
        <v>0</v>
      </c>
    </row>
    <row r="1245" spans="266:275" ht="16.5" thickBot="1" x14ac:dyDescent="0.3">
      <c r="JF1245" s="1788">
        <f>'TROISIEME TRI et BILAN'!B1320</f>
        <v>0</v>
      </c>
      <c r="JG1245" s="1782"/>
      <c r="JH1245" s="1782"/>
      <c r="JI1245" s="1782"/>
      <c r="JJ1245" s="1782"/>
      <c r="JK1245" s="1783"/>
      <c r="JL1245" s="1783"/>
      <c r="JM1245" s="1782"/>
      <c r="JN1245" s="1782"/>
      <c r="JO1245" s="1782"/>
    </row>
    <row r="1246" spans="266:275" ht="93.75" customHeight="1" thickBot="1" x14ac:dyDescent="0.3">
      <c r="JF1246" s="2370" t="s">
        <v>91</v>
      </c>
      <c r="JG1246" s="2371"/>
      <c r="JH1246" s="2042">
        <f>'TROISIEME TRI et BILAN'!C1325</f>
        <v>0</v>
      </c>
      <c r="JI1246" s="2043"/>
      <c r="JJ1246" s="2043"/>
      <c r="JK1246" s="2043"/>
      <c r="JL1246" s="2043"/>
      <c r="JM1246" s="2043"/>
      <c r="JN1246" s="2043"/>
      <c r="JO1246" s="2044"/>
    </row>
    <row r="1247" spans="266:275" ht="15.75" x14ac:dyDescent="0.25">
      <c r="JF1247" s="1788">
        <f>'TROISIEME TRI et BILAN'!B1322</f>
        <v>0</v>
      </c>
      <c r="JG1247" s="1782"/>
      <c r="JH1247" s="2045"/>
      <c r="JI1247" s="2046"/>
      <c r="JJ1247" s="2046"/>
      <c r="JK1247" s="2046"/>
      <c r="JL1247" s="2046"/>
      <c r="JM1247" s="2046"/>
      <c r="JN1247" s="2046"/>
      <c r="JO1247" s="2047"/>
    </row>
    <row r="1248" spans="266:275" ht="16.5" thickBot="1" x14ac:dyDescent="0.3">
      <c r="JF1248" s="1788">
        <f>'TROISIEME TRI et BILAN'!B1323</f>
        <v>0</v>
      </c>
      <c r="JG1248" s="1782"/>
      <c r="JH1248" s="2048"/>
      <c r="JI1248" s="2049"/>
      <c r="JJ1248" s="2049"/>
      <c r="JK1248" s="2049"/>
      <c r="JL1248" s="2049"/>
      <c r="JM1248" s="2049"/>
      <c r="JN1248" s="2049"/>
      <c r="JO1248" s="2050"/>
    </row>
    <row r="1249" spans="276:284" x14ac:dyDescent="0.25">
      <c r="JP1249" s="666"/>
    </row>
    <row r="1250" spans="276:284" ht="21" x14ac:dyDescent="0.35">
      <c r="JQ1250" s="719" t="s">
        <v>790</v>
      </c>
      <c r="JR1250" s="383"/>
      <c r="JS1250" s="383"/>
      <c r="JT1250" s="383"/>
      <c r="JU1250" s="383"/>
      <c r="JV1250" s="383"/>
      <c r="JW1250" s="383"/>
      <c r="JX1250" s="712">
        <v>26</v>
      </c>
    </row>
    <row r="1251" spans="276:284" ht="21.75" thickBot="1" x14ac:dyDescent="0.4">
      <c r="JQ1251" s="383"/>
      <c r="JR1251" s="383"/>
      <c r="JS1251" s="383"/>
      <c r="JT1251" s="383"/>
      <c r="JU1251" s="383"/>
      <c r="JV1251" s="383"/>
      <c r="JW1251" s="383"/>
      <c r="JX1251" s="383"/>
    </row>
    <row r="1252" spans="276:284" ht="42.75" thickBot="1" x14ac:dyDescent="0.3">
      <c r="JQ1252" s="726" t="s">
        <v>1</v>
      </c>
      <c r="JR1252" s="727" t="s">
        <v>151</v>
      </c>
      <c r="JS1252" s="728" t="s">
        <v>278</v>
      </c>
      <c r="JT1252" s="728" t="s">
        <v>158</v>
      </c>
      <c r="JU1252" s="728" t="s">
        <v>30</v>
      </c>
      <c r="JV1252" s="729" t="s">
        <v>301</v>
      </c>
      <c r="JW1252" s="728" t="s">
        <v>302</v>
      </c>
      <c r="JX1252" s="728" t="s">
        <v>303</v>
      </c>
    </row>
    <row r="1253" spans="276:284" ht="30" customHeight="1" thickBot="1" x14ac:dyDescent="0.3">
      <c r="JQ1253" s="1554">
        <f>'TROISIEME TRI et BILAN'!B1335</f>
        <v>0</v>
      </c>
      <c r="JR1253" s="293">
        <f>'TROISIEME TRI et BILAN'!C1335</f>
        <v>0</v>
      </c>
      <c r="JS1253" s="293">
        <f>'TROISIEME TRI et BILAN'!D1335</f>
        <v>0</v>
      </c>
      <c r="JT1253" s="293">
        <f>'TROISIEME TRI et BILAN'!E1335</f>
        <v>0</v>
      </c>
      <c r="JU1253" s="293">
        <f>'TROISIEME TRI et BILAN'!F1335</f>
        <v>0</v>
      </c>
      <c r="JV1253" s="1067">
        <f>'TROISIEME TRI et BILAN'!G1335</f>
        <v>0</v>
      </c>
      <c r="JW1253" s="293">
        <f>'TROISIEME TRI et BILAN'!H1335</f>
        <v>0</v>
      </c>
      <c r="JX1253" s="1625">
        <f>'TROISIEME TRI et BILAN'!I1335</f>
        <v>0</v>
      </c>
    </row>
    <row r="1254" spans="276:284" ht="30" customHeight="1" thickBot="1" x14ac:dyDescent="0.3">
      <c r="JQ1254" s="1554">
        <f>'TROISIEME TRI et BILAN'!B1336</f>
        <v>0</v>
      </c>
      <c r="JR1254" s="293">
        <f>'TROISIEME TRI et BILAN'!C1336</f>
        <v>0</v>
      </c>
      <c r="JS1254" s="293">
        <f>'TROISIEME TRI et BILAN'!D1336</f>
        <v>0</v>
      </c>
      <c r="JT1254" s="293">
        <f>'TROISIEME TRI et BILAN'!E1336</f>
        <v>0</v>
      </c>
      <c r="JU1254" s="293">
        <f>'TROISIEME TRI et BILAN'!F1336</f>
        <v>0</v>
      </c>
      <c r="JV1254" s="1067">
        <f>'TROISIEME TRI et BILAN'!G1336</f>
        <v>0</v>
      </c>
      <c r="JW1254" s="293">
        <f>'TROISIEME TRI et BILAN'!H1336</f>
        <v>0</v>
      </c>
      <c r="JX1254" s="1625">
        <f>'TROISIEME TRI et BILAN'!I1336</f>
        <v>0</v>
      </c>
    </row>
    <row r="1255" spans="276:284" ht="30" customHeight="1" thickBot="1" x14ac:dyDescent="0.3">
      <c r="JQ1255" s="1554">
        <f>'TROISIEME TRI et BILAN'!B1337</f>
        <v>0</v>
      </c>
      <c r="JR1255" s="293">
        <f>'TROISIEME TRI et BILAN'!C1337</f>
        <v>0</v>
      </c>
      <c r="JS1255" s="293">
        <f>'TROISIEME TRI et BILAN'!D1337</f>
        <v>0</v>
      </c>
      <c r="JT1255" s="293">
        <f>'TROISIEME TRI et BILAN'!E1337</f>
        <v>0</v>
      </c>
      <c r="JU1255" s="293">
        <f>'TROISIEME TRI et BILAN'!F1337</f>
        <v>0</v>
      </c>
      <c r="JV1255" s="1067">
        <f>'TROISIEME TRI et BILAN'!G1337</f>
        <v>0</v>
      </c>
      <c r="JW1255" s="293">
        <f>'TROISIEME TRI et BILAN'!H1337</f>
        <v>0</v>
      </c>
      <c r="JX1255" s="1625">
        <f>'TROISIEME TRI et BILAN'!I1337</f>
        <v>0</v>
      </c>
    </row>
    <row r="1256" spans="276:284" ht="30" customHeight="1" thickBot="1" x14ac:dyDescent="0.3">
      <c r="JQ1256" s="1554">
        <f>'TROISIEME TRI et BILAN'!B1338</f>
        <v>0</v>
      </c>
      <c r="JR1256" s="293">
        <f>'TROISIEME TRI et BILAN'!C1338</f>
        <v>0</v>
      </c>
      <c r="JS1256" s="293">
        <f>'TROISIEME TRI et BILAN'!D1338</f>
        <v>0</v>
      </c>
      <c r="JT1256" s="293">
        <f>'TROISIEME TRI et BILAN'!E1338</f>
        <v>0</v>
      </c>
      <c r="JU1256" s="293">
        <f>'TROISIEME TRI et BILAN'!F1338</f>
        <v>0</v>
      </c>
      <c r="JV1256" s="1067">
        <f>'TROISIEME TRI et BILAN'!G1338</f>
        <v>0</v>
      </c>
      <c r="JW1256" s="293">
        <f>'TROISIEME TRI et BILAN'!H1338</f>
        <v>0</v>
      </c>
      <c r="JX1256" s="1625">
        <f>'TROISIEME TRI et BILAN'!I1338</f>
        <v>0</v>
      </c>
    </row>
    <row r="1257" spans="276:284" ht="30" customHeight="1" thickBot="1" x14ac:dyDescent="0.3">
      <c r="JQ1257" s="1554">
        <f>'TROISIEME TRI et BILAN'!B1339</f>
        <v>0</v>
      </c>
      <c r="JR1257" s="293">
        <f>'TROISIEME TRI et BILAN'!C1339</f>
        <v>0</v>
      </c>
      <c r="JS1257" s="293">
        <f>'TROISIEME TRI et BILAN'!D1339</f>
        <v>0</v>
      </c>
      <c r="JT1257" s="293">
        <f>'TROISIEME TRI et BILAN'!E1339</f>
        <v>0</v>
      </c>
      <c r="JU1257" s="293">
        <f>'TROISIEME TRI et BILAN'!F1339</f>
        <v>0</v>
      </c>
      <c r="JV1257" s="1067">
        <f>'TROISIEME TRI et BILAN'!G1339</f>
        <v>0</v>
      </c>
      <c r="JW1257" s="293">
        <f>'TROISIEME TRI et BILAN'!H1339</f>
        <v>0</v>
      </c>
      <c r="JX1257" s="1625">
        <f>'TROISIEME TRI et BILAN'!I1339</f>
        <v>0</v>
      </c>
    </row>
    <row r="1258" spans="276:284" ht="30" customHeight="1" thickBot="1" x14ac:dyDescent="0.3">
      <c r="JQ1258" s="1554">
        <f>'TROISIEME TRI et BILAN'!B1340</f>
        <v>0</v>
      </c>
      <c r="JR1258" s="293">
        <f>'TROISIEME TRI et BILAN'!C1340</f>
        <v>0</v>
      </c>
      <c r="JS1258" s="293">
        <f>'TROISIEME TRI et BILAN'!D1340</f>
        <v>0</v>
      </c>
      <c r="JT1258" s="293">
        <f>'TROISIEME TRI et BILAN'!E1340</f>
        <v>0</v>
      </c>
      <c r="JU1258" s="293">
        <f>'TROISIEME TRI et BILAN'!F1340</f>
        <v>0</v>
      </c>
      <c r="JV1258" s="1067">
        <f>'TROISIEME TRI et BILAN'!G1340</f>
        <v>0</v>
      </c>
      <c r="JW1258" s="293">
        <f>'TROISIEME TRI et BILAN'!H1340</f>
        <v>0</v>
      </c>
      <c r="JX1258" s="1625">
        <f>'TROISIEME TRI et BILAN'!I1340</f>
        <v>0</v>
      </c>
    </row>
    <row r="1259" spans="276:284" ht="30" customHeight="1" thickBot="1" x14ac:dyDescent="0.3">
      <c r="JQ1259" s="1554">
        <f>'TROISIEME TRI et BILAN'!B1341</f>
        <v>0</v>
      </c>
      <c r="JR1259" s="293">
        <f>'TROISIEME TRI et BILAN'!C1341</f>
        <v>0</v>
      </c>
      <c r="JS1259" s="293">
        <f>'TROISIEME TRI et BILAN'!D1341</f>
        <v>0</v>
      </c>
      <c r="JT1259" s="293">
        <f>'TROISIEME TRI et BILAN'!E1341</f>
        <v>0</v>
      </c>
      <c r="JU1259" s="293">
        <f>'TROISIEME TRI et BILAN'!F1341</f>
        <v>0</v>
      </c>
      <c r="JV1259" s="1067">
        <f>'TROISIEME TRI et BILAN'!G1341</f>
        <v>0</v>
      </c>
      <c r="JW1259" s="293">
        <f>'TROISIEME TRI et BILAN'!H1341</f>
        <v>0</v>
      </c>
      <c r="JX1259" s="1625">
        <f>'TROISIEME TRI et BILAN'!I1341</f>
        <v>0</v>
      </c>
    </row>
    <row r="1260" spans="276:284" ht="30" customHeight="1" thickBot="1" x14ac:dyDescent="0.3">
      <c r="JQ1260" s="1554">
        <f>'TROISIEME TRI et BILAN'!B1342</f>
        <v>0</v>
      </c>
      <c r="JR1260" s="293">
        <f>'TROISIEME TRI et BILAN'!C1342</f>
        <v>0</v>
      </c>
      <c r="JS1260" s="293">
        <f>'TROISIEME TRI et BILAN'!D1342</f>
        <v>0</v>
      </c>
      <c r="JT1260" s="293">
        <f>'TROISIEME TRI et BILAN'!E1342</f>
        <v>0</v>
      </c>
      <c r="JU1260" s="293">
        <f>'TROISIEME TRI et BILAN'!F1342</f>
        <v>0</v>
      </c>
      <c r="JV1260" s="1067">
        <f>'TROISIEME TRI et BILAN'!G1342</f>
        <v>0</v>
      </c>
      <c r="JW1260" s="293">
        <f>'TROISIEME TRI et BILAN'!H1342</f>
        <v>0</v>
      </c>
      <c r="JX1260" s="1625">
        <f>'TROISIEME TRI et BILAN'!I1342</f>
        <v>0</v>
      </c>
    </row>
    <row r="1261" spans="276:284" ht="30" customHeight="1" thickBot="1" x14ac:dyDescent="0.3">
      <c r="JQ1261" s="1554">
        <f>'TROISIEME TRI et BILAN'!B1343</f>
        <v>0</v>
      </c>
      <c r="JR1261" s="293">
        <f>'TROISIEME TRI et BILAN'!C1343</f>
        <v>0</v>
      </c>
      <c r="JS1261" s="293">
        <f>'TROISIEME TRI et BILAN'!D1343</f>
        <v>0</v>
      </c>
      <c r="JT1261" s="293">
        <f>'TROISIEME TRI et BILAN'!E1343</f>
        <v>0</v>
      </c>
      <c r="JU1261" s="293">
        <f>'TROISIEME TRI et BILAN'!F1343</f>
        <v>0</v>
      </c>
      <c r="JV1261" s="1067">
        <f>'TROISIEME TRI et BILAN'!G1343</f>
        <v>0</v>
      </c>
      <c r="JW1261" s="293">
        <f>'TROISIEME TRI et BILAN'!H1343</f>
        <v>0</v>
      </c>
      <c r="JX1261" s="1625">
        <f>'TROISIEME TRI et BILAN'!I1343</f>
        <v>0</v>
      </c>
    </row>
    <row r="1262" spans="276:284" ht="30" customHeight="1" thickBot="1" x14ac:dyDescent="0.3">
      <c r="JQ1262" s="1554">
        <f>'TROISIEME TRI et BILAN'!B1344</f>
        <v>0</v>
      </c>
      <c r="JR1262" s="293">
        <f>'TROISIEME TRI et BILAN'!C1344</f>
        <v>0</v>
      </c>
      <c r="JS1262" s="293">
        <f>'TROISIEME TRI et BILAN'!D1344</f>
        <v>0</v>
      </c>
      <c r="JT1262" s="293">
        <f>'TROISIEME TRI et BILAN'!E1344</f>
        <v>0</v>
      </c>
      <c r="JU1262" s="293">
        <f>'TROISIEME TRI et BILAN'!F1344</f>
        <v>0</v>
      </c>
      <c r="JV1262" s="1067">
        <f>'TROISIEME TRI et BILAN'!G1344</f>
        <v>0</v>
      </c>
      <c r="JW1262" s="293">
        <f>'TROISIEME TRI et BILAN'!H1344</f>
        <v>0</v>
      </c>
      <c r="JX1262" s="1625">
        <f>'TROISIEME TRI et BILAN'!I1344</f>
        <v>0</v>
      </c>
    </row>
    <row r="1263" spans="276:284" ht="30" customHeight="1" thickBot="1" x14ac:dyDescent="0.3">
      <c r="JQ1263" s="1554">
        <f>'TROISIEME TRI et BILAN'!B1345</f>
        <v>0</v>
      </c>
      <c r="JR1263" s="293">
        <f>'TROISIEME TRI et BILAN'!C1345</f>
        <v>0</v>
      </c>
      <c r="JS1263" s="293">
        <f>'TROISIEME TRI et BILAN'!D1345</f>
        <v>0</v>
      </c>
      <c r="JT1263" s="293">
        <f>'TROISIEME TRI et BILAN'!E1345</f>
        <v>0</v>
      </c>
      <c r="JU1263" s="293">
        <f>'TROISIEME TRI et BILAN'!F1345</f>
        <v>0</v>
      </c>
      <c r="JV1263" s="1067">
        <f>'TROISIEME TRI et BILAN'!G1345</f>
        <v>0</v>
      </c>
      <c r="JW1263" s="293">
        <f>'TROISIEME TRI et BILAN'!H1345</f>
        <v>0</v>
      </c>
      <c r="JX1263" s="1625">
        <f>'TROISIEME TRI et BILAN'!I1345</f>
        <v>0</v>
      </c>
    </row>
    <row r="1264" spans="276:284" ht="30" customHeight="1" thickBot="1" x14ac:dyDescent="0.3">
      <c r="JQ1264" s="1554">
        <f>'TROISIEME TRI et BILAN'!B1346</f>
        <v>0</v>
      </c>
      <c r="JR1264" s="293">
        <f>'TROISIEME TRI et BILAN'!C1346</f>
        <v>0</v>
      </c>
      <c r="JS1264" s="293">
        <f>'TROISIEME TRI et BILAN'!D1346</f>
        <v>0</v>
      </c>
      <c r="JT1264" s="293">
        <f>'TROISIEME TRI et BILAN'!E1346</f>
        <v>0</v>
      </c>
      <c r="JU1264" s="293">
        <f>'TROISIEME TRI et BILAN'!F1346</f>
        <v>0</v>
      </c>
      <c r="JV1264" s="1067">
        <f>'TROISIEME TRI et BILAN'!G1346</f>
        <v>0</v>
      </c>
      <c r="JW1264" s="293">
        <f>'TROISIEME TRI et BILAN'!H1346</f>
        <v>0</v>
      </c>
      <c r="JX1264" s="1625">
        <f>'TROISIEME TRI et BILAN'!I1346</f>
        <v>0</v>
      </c>
    </row>
    <row r="1265" spans="277:284" ht="30" customHeight="1" thickBot="1" x14ac:dyDescent="0.3">
      <c r="JQ1265" s="1554">
        <f>'TROISIEME TRI et BILAN'!B1347</f>
        <v>0</v>
      </c>
      <c r="JR1265" s="293">
        <f>'TROISIEME TRI et BILAN'!C1347</f>
        <v>0</v>
      </c>
      <c r="JS1265" s="293">
        <f>'TROISIEME TRI et BILAN'!D1347</f>
        <v>0</v>
      </c>
      <c r="JT1265" s="293">
        <f>'TROISIEME TRI et BILAN'!E1347</f>
        <v>0</v>
      </c>
      <c r="JU1265" s="293">
        <f>'TROISIEME TRI et BILAN'!F1347</f>
        <v>0</v>
      </c>
      <c r="JV1265" s="1067">
        <f>'TROISIEME TRI et BILAN'!G1347</f>
        <v>0</v>
      </c>
      <c r="JW1265" s="293">
        <f>'TROISIEME TRI et BILAN'!H1347</f>
        <v>0</v>
      </c>
      <c r="JX1265" s="1625">
        <f>'TROISIEME TRI et BILAN'!I1347</f>
        <v>0</v>
      </c>
    </row>
    <row r="1266" spans="277:284" ht="30" customHeight="1" thickBot="1" x14ac:dyDescent="0.3">
      <c r="JQ1266" s="1554">
        <f>'TROISIEME TRI et BILAN'!B1348</f>
        <v>0</v>
      </c>
      <c r="JR1266" s="293">
        <f>'TROISIEME TRI et BILAN'!C1348</f>
        <v>0</v>
      </c>
      <c r="JS1266" s="293">
        <f>'TROISIEME TRI et BILAN'!D1348</f>
        <v>0</v>
      </c>
      <c r="JT1266" s="293">
        <f>'TROISIEME TRI et BILAN'!E1348</f>
        <v>0</v>
      </c>
      <c r="JU1266" s="293">
        <f>'TROISIEME TRI et BILAN'!F1348</f>
        <v>0</v>
      </c>
      <c r="JV1266" s="1067">
        <f>'TROISIEME TRI et BILAN'!G1348</f>
        <v>0</v>
      </c>
      <c r="JW1266" s="293">
        <f>'TROISIEME TRI et BILAN'!H1348</f>
        <v>0</v>
      </c>
      <c r="JX1266" s="1625">
        <f>'TROISIEME TRI et BILAN'!I1348</f>
        <v>0</v>
      </c>
    </row>
    <row r="1267" spans="277:284" ht="30" customHeight="1" thickBot="1" x14ac:dyDescent="0.3">
      <c r="JQ1267" s="1554">
        <f>'TROISIEME TRI et BILAN'!B1349</f>
        <v>0</v>
      </c>
      <c r="JR1267" s="293">
        <f>'TROISIEME TRI et BILAN'!C1349</f>
        <v>0</v>
      </c>
      <c r="JS1267" s="293">
        <f>'TROISIEME TRI et BILAN'!D1349</f>
        <v>0</v>
      </c>
      <c r="JT1267" s="293">
        <f>'TROISIEME TRI et BILAN'!E1349</f>
        <v>0</v>
      </c>
      <c r="JU1267" s="293">
        <f>'TROISIEME TRI et BILAN'!F1349</f>
        <v>0</v>
      </c>
      <c r="JV1267" s="1067">
        <f>'TROISIEME TRI et BILAN'!G1349</f>
        <v>0</v>
      </c>
      <c r="JW1267" s="293">
        <f>'TROISIEME TRI et BILAN'!H1349</f>
        <v>0</v>
      </c>
      <c r="JX1267" s="1625">
        <f>'TROISIEME TRI et BILAN'!I1349</f>
        <v>0</v>
      </c>
    </row>
    <row r="1268" spans="277:284" ht="30" customHeight="1" thickBot="1" x14ac:dyDescent="0.3">
      <c r="JQ1268" s="1554">
        <f>'TROISIEME TRI et BILAN'!B1350</f>
        <v>0</v>
      </c>
      <c r="JR1268" s="293">
        <f>'TROISIEME TRI et BILAN'!C1350</f>
        <v>0</v>
      </c>
      <c r="JS1268" s="293">
        <f>'TROISIEME TRI et BILAN'!D1350</f>
        <v>0</v>
      </c>
      <c r="JT1268" s="293">
        <f>'TROISIEME TRI et BILAN'!E1350</f>
        <v>0</v>
      </c>
      <c r="JU1268" s="293">
        <f>'TROISIEME TRI et BILAN'!F1350</f>
        <v>0</v>
      </c>
      <c r="JV1268" s="1067">
        <f>'TROISIEME TRI et BILAN'!G1350</f>
        <v>0</v>
      </c>
      <c r="JW1268" s="293">
        <f>'TROISIEME TRI et BILAN'!H1350</f>
        <v>0</v>
      </c>
      <c r="JX1268" s="1625">
        <f>'TROISIEME TRI et BILAN'!I1350</f>
        <v>0</v>
      </c>
    </row>
    <row r="1269" spans="277:284" ht="30" customHeight="1" thickBot="1" x14ac:dyDescent="0.3">
      <c r="JQ1269" s="1554">
        <f>'TROISIEME TRI et BILAN'!B1351</f>
        <v>0</v>
      </c>
      <c r="JR1269" s="293">
        <f>'TROISIEME TRI et BILAN'!C1351</f>
        <v>0</v>
      </c>
      <c r="JS1269" s="293">
        <f>'TROISIEME TRI et BILAN'!D1351</f>
        <v>0</v>
      </c>
      <c r="JT1269" s="293">
        <f>'TROISIEME TRI et BILAN'!E1351</f>
        <v>0</v>
      </c>
      <c r="JU1269" s="293">
        <f>'TROISIEME TRI et BILAN'!F1351</f>
        <v>0</v>
      </c>
      <c r="JV1269" s="1067">
        <f>'TROISIEME TRI et BILAN'!G1351</f>
        <v>0</v>
      </c>
      <c r="JW1269" s="293">
        <f>'TROISIEME TRI et BILAN'!H1351</f>
        <v>0</v>
      </c>
      <c r="JX1269" s="1625">
        <f>'TROISIEME TRI et BILAN'!I1351</f>
        <v>0</v>
      </c>
    </row>
    <row r="1270" spans="277:284" ht="30" customHeight="1" thickBot="1" x14ac:dyDescent="0.3">
      <c r="JQ1270" s="1554">
        <f>'TROISIEME TRI et BILAN'!B1352</f>
        <v>0</v>
      </c>
      <c r="JR1270" s="293">
        <f>'TROISIEME TRI et BILAN'!C1352</f>
        <v>0</v>
      </c>
      <c r="JS1270" s="293">
        <f>'TROISIEME TRI et BILAN'!D1352</f>
        <v>0</v>
      </c>
      <c r="JT1270" s="293">
        <f>'TROISIEME TRI et BILAN'!E1352</f>
        <v>0</v>
      </c>
      <c r="JU1270" s="293">
        <f>'TROISIEME TRI et BILAN'!F1352</f>
        <v>0</v>
      </c>
      <c r="JV1270" s="1067">
        <f>'TROISIEME TRI et BILAN'!G1352</f>
        <v>0</v>
      </c>
      <c r="JW1270" s="293">
        <f>'TROISIEME TRI et BILAN'!H1352</f>
        <v>0</v>
      </c>
      <c r="JX1270" s="1625">
        <f>'TROISIEME TRI et BILAN'!I1352</f>
        <v>0</v>
      </c>
    </row>
    <row r="1271" spans="277:284" ht="30" customHeight="1" thickBot="1" x14ac:dyDescent="0.3">
      <c r="JQ1271" s="1554">
        <f>'TROISIEME TRI et BILAN'!B1353</f>
        <v>0</v>
      </c>
      <c r="JR1271" s="293">
        <f>'TROISIEME TRI et BILAN'!C1353</f>
        <v>0</v>
      </c>
      <c r="JS1271" s="293">
        <f>'TROISIEME TRI et BILAN'!D1353</f>
        <v>0</v>
      </c>
      <c r="JT1271" s="293">
        <f>'TROISIEME TRI et BILAN'!E1353</f>
        <v>0</v>
      </c>
      <c r="JU1271" s="293">
        <f>'TROISIEME TRI et BILAN'!F1353</f>
        <v>0</v>
      </c>
      <c r="JV1271" s="1067">
        <f>'TROISIEME TRI et BILAN'!G1353</f>
        <v>0</v>
      </c>
      <c r="JW1271" s="293">
        <f>'TROISIEME TRI et BILAN'!H1353</f>
        <v>0</v>
      </c>
      <c r="JX1271" s="1625">
        <f>'TROISIEME TRI et BILAN'!I1353</f>
        <v>0</v>
      </c>
    </row>
    <row r="1272" spans="277:284" ht="30" customHeight="1" thickBot="1" x14ac:dyDescent="0.3">
      <c r="JQ1272" s="1554">
        <f>'TROISIEME TRI et BILAN'!B1354</f>
        <v>0</v>
      </c>
      <c r="JR1272" s="293">
        <f>'TROISIEME TRI et BILAN'!C1354</f>
        <v>0</v>
      </c>
      <c r="JS1272" s="293">
        <f>'TROISIEME TRI et BILAN'!D1354</f>
        <v>0</v>
      </c>
      <c r="JT1272" s="293">
        <f>'TROISIEME TRI et BILAN'!E1354</f>
        <v>0</v>
      </c>
      <c r="JU1272" s="293">
        <f>'TROISIEME TRI et BILAN'!F1354</f>
        <v>0</v>
      </c>
      <c r="JV1272" s="1067">
        <f>'TROISIEME TRI et BILAN'!G1354</f>
        <v>0</v>
      </c>
      <c r="JW1272" s="293">
        <f>'TROISIEME TRI et BILAN'!H1354</f>
        <v>0</v>
      </c>
      <c r="JX1272" s="1625">
        <f>'TROISIEME TRI et BILAN'!I1354</f>
        <v>0</v>
      </c>
    </row>
    <row r="1273" spans="277:284" ht="30" customHeight="1" thickBot="1" x14ac:dyDescent="0.3">
      <c r="JQ1273" s="1554">
        <f>'TROISIEME TRI et BILAN'!B1355</f>
        <v>0</v>
      </c>
      <c r="JR1273" s="293">
        <f>'TROISIEME TRI et BILAN'!C1355</f>
        <v>0</v>
      </c>
      <c r="JS1273" s="293">
        <f>'TROISIEME TRI et BILAN'!D1355</f>
        <v>0</v>
      </c>
      <c r="JT1273" s="293">
        <f>'TROISIEME TRI et BILAN'!E1355</f>
        <v>0</v>
      </c>
      <c r="JU1273" s="293">
        <f>'TROISIEME TRI et BILAN'!F1355</f>
        <v>0</v>
      </c>
      <c r="JV1273" s="1067">
        <f>'TROISIEME TRI et BILAN'!G1355</f>
        <v>0</v>
      </c>
      <c r="JW1273" s="293">
        <f>'TROISIEME TRI et BILAN'!H1355</f>
        <v>0</v>
      </c>
      <c r="JX1273" s="1625">
        <f>'TROISIEME TRI et BILAN'!I1355</f>
        <v>0</v>
      </c>
    </row>
    <row r="1274" spans="277:284" ht="42.75" thickBot="1" x14ac:dyDescent="0.3">
      <c r="JQ1274" s="726" t="s">
        <v>1</v>
      </c>
      <c r="JR1274" s="727" t="s">
        <v>151</v>
      </c>
      <c r="JS1274" s="728" t="s">
        <v>278</v>
      </c>
      <c r="JT1274" s="728" t="s">
        <v>158</v>
      </c>
      <c r="JU1274" s="728" t="s">
        <v>30</v>
      </c>
      <c r="JV1274" s="729" t="s">
        <v>301</v>
      </c>
      <c r="JW1274" s="728" t="s">
        <v>302</v>
      </c>
      <c r="JX1274" s="1069" t="s">
        <v>303</v>
      </c>
    </row>
    <row r="1275" spans="277:284" ht="30" customHeight="1" thickBot="1" x14ac:dyDescent="0.3">
      <c r="JQ1275" s="1554">
        <f>'TROISIEME TRI et BILAN'!B1357</f>
        <v>0</v>
      </c>
      <c r="JR1275" s="293">
        <f>'TROISIEME TRI et BILAN'!C1357</f>
        <v>0</v>
      </c>
      <c r="JS1275" s="293">
        <f>'TROISIEME TRI et BILAN'!D1357</f>
        <v>0</v>
      </c>
      <c r="JT1275" s="293">
        <f>'TROISIEME TRI et BILAN'!E1357</f>
        <v>0</v>
      </c>
      <c r="JU1275" s="293">
        <f>'TROISIEME TRI et BILAN'!F1357</f>
        <v>0</v>
      </c>
      <c r="JV1275" s="1067">
        <f>'TROISIEME TRI et BILAN'!G1357</f>
        <v>0</v>
      </c>
      <c r="JW1275" s="293">
        <f>'TROISIEME TRI et BILAN'!H1357</f>
        <v>0</v>
      </c>
      <c r="JX1275" s="1625">
        <f>'TROISIEME TRI et BILAN'!I1357</f>
        <v>0</v>
      </c>
    </row>
    <row r="1276" spans="277:284" ht="30" customHeight="1" thickBot="1" x14ac:dyDescent="0.3">
      <c r="JQ1276" s="1554">
        <f>'TROISIEME TRI et BILAN'!B1358</f>
        <v>0</v>
      </c>
      <c r="JR1276" s="293">
        <f>'TROISIEME TRI et BILAN'!C1358</f>
        <v>0</v>
      </c>
      <c r="JS1276" s="293">
        <f>'TROISIEME TRI et BILAN'!D1358</f>
        <v>0</v>
      </c>
      <c r="JT1276" s="293">
        <f>'TROISIEME TRI et BILAN'!E1358</f>
        <v>0</v>
      </c>
      <c r="JU1276" s="293">
        <f>'TROISIEME TRI et BILAN'!F1358</f>
        <v>0</v>
      </c>
      <c r="JV1276" s="1067">
        <f>'TROISIEME TRI et BILAN'!G1358</f>
        <v>0</v>
      </c>
      <c r="JW1276" s="293">
        <f>'TROISIEME TRI et BILAN'!H1358</f>
        <v>0</v>
      </c>
      <c r="JX1276" s="1625">
        <f>'TROISIEME TRI et BILAN'!I1358</f>
        <v>0</v>
      </c>
    </row>
    <row r="1277" spans="277:284" ht="30" customHeight="1" thickBot="1" x14ac:dyDescent="0.3">
      <c r="JQ1277" s="1554">
        <f>'TROISIEME TRI et BILAN'!B1359</f>
        <v>0</v>
      </c>
      <c r="JR1277" s="293">
        <f>'TROISIEME TRI et BILAN'!C1359</f>
        <v>0</v>
      </c>
      <c r="JS1277" s="293">
        <f>'TROISIEME TRI et BILAN'!D1359</f>
        <v>0</v>
      </c>
      <c r="JT1277" s="293">
        <f>'TROISIEME TRI et BILAN'!E1359</f>
        <v>0</v>
      </c>
      <c r="JU1277" s="293">
        <f>'TROISIEME TRI et BILAN'!F1359</f>
        <v>0</v>
      </c>
      <c r="JV1277" s="1067">
        <f>'TROISIEME TRI et BILAN'!G1359</f>
        <v>0</v>
      </c>
      <c r="JW1277" s="293">
        <f>'TROISIEME TRI et BILAN'!H1359</f>
        <v>0</v>
      </c>
      <c r="JX1277" s="1625">
        <f>'TROISIEME TRI et BILAN'!I1359</f>
        <v>0</v>
      </c>
    </row>
    <row r="1278" spans="277:284" ht="30" customHeight="1" thickBot="1" x14ac:dyDescent="0.3">
      <c r="JQ1278" s="1554">
        <f>'TROISIEME TRI et BILAN'!B1360</f>
        <v>0</v>
      </c>
      <c r="JR1278" s="293">
        <f>'TROISIEME TRI et BILAN'!C1360</f>
        <v>0</v>
      </c>
      <c r="JS1278" s="293">
        <f>'TROISIEME TRI et BILAN'!D1360</f>
        <v>0</v>
      </c>
      <c r="JT1278" s="293">
        <f>'TROISIEME TRI et BILAN'!E1360</f>
        <v>0</v>
      </c>
      <c r="JU1278" s="293">
        <f>'TROISIEME TRI et BILAN'!F1360</f>
        <v>0</v>
      </c>
      <c r="JV1278" s="1067">
        <f>'TROISIEME TRI et BILAN'!G1360</f>
        <v>0</v>
      </c>
      <c r="JW1278" s="293">
        <f>'TROISIEME TRI et BILAN'!H1360</f>
        <v>0</v>
      </c>
      <c r="JX1278" s="1625">
        <f>'TROISIEME TRI et BILAN'!I1360</f>
        <v>0</v>
      </c>
    </row>
    <row r="1279" spans="277:284" ht="30" customHeight="1" thickBot="1" x14ac:dyDescent="0.3">
      <c r="JQ1279" s="1554">
        <f>'TROISIEME TRI et BILAN'!B1361</f>
        <v>0</v>
      </c>
      <c r="JR1279" s="293">
        <f>'TROISIEME TRI et BILAN'!C1361</f>
        <v>0</v>
      </c>
      <c r="JS1279" s="293">
        <f>'TROISIEME TRI et BILAN'!D1361</f>
        <v>0</v>
      </c>
      <c r="JT1279" s="293">
        <f>'TROISIEME TRI et BILAN'!E1361</f>
        <v>0</v>
      </c>
      <c r="JU1279" s="293">
        <f>'TROISIEME TRI et BILAN'!F1361</f>
        <v>0</v>
      </c>
      <c r="JV1279" s="1067">
        <f>'TROISIEME TRI et BILAN'!G1361</f>
        <v>0</v>
      </c>
      <c r="JW1279" s="293">
        <f>'TROISIEME TRI et BILAN'!H1361</f>
        <v>0</v>
      </c>
      <c r="JX1279" s="1625">
        <f>'TROISIEME TRI et BILAN'!I1361</f>
        <v>0</v>
      </c>
    </row>
    <row r="1280" spans="277:284" ht="30" customHeight="1" thickBot="1" x14ac:dyDescent="0.3">
      <c r="JQ1280" s="1554">
        <f>'TROISIEME TRI et BILAN'!B1362</f>
        <v>0</v>
      </c>
      <c r="JR1280" s="293">
        <f>'TROISIEME TRI et BILAN'!C1362</f>
        <v>0</v>
      </c>
      <c r="JS1280" s="293">
        <f>'TROISIEME TRI et BILAN'!D1362</f>
        <v>0</v>
      </c>
      <c r="JT1280" s="293">
        <f>'TROISIEME TRI et BILAN'!E1362</f>
        <v>0</v>
      </c>
      <c r="JU1280" s="293">
        <f>'TROISIEME TRI et BILAN'!F1362</f>
        <v>0</v>
      </c>
      <c r="JV1280" s="1067">
        <f>'TROISIEME TRI et BILAN'!G1362</f>
        <v>0</v>
      </c>
      <c r="JW1280" s="293">
        <f>'TROISIEME TRI et BILAN'!H1362</f>
        <v>0</v>
      </c>
      <c r="JX1280" s="1625">
        <f>'TROISIEME TRI et BILAN'!I1362</f>
        <v>0</v>
      </c>
    </row>
    <row r="1281" spans="277:284" ht="30" customHeight="1" thickBot="1" x14ac:dyDescent="0.3">
      <c r="JQ1281" s="1554">
        <f>'TROISIEME TRI et BILAN'!B1363</f>
        <v>0</v>
      </c>
      <c r="JR1281" s="293">
        <f>'TROISIEME TRI et BILAN'!C1363</f>
        <v>0</v>
      </c>
      <c r="JS1281" s="293">
        <f>'TROISIEME TRI et BILAN'!D1363</f>
        <v>0</v>
      </c>
      <c r="JT1281" s="293">
        <f>'TROISIEME TRI et BILAN'!E1363</f>
        <v>0</v>
      </c>
      <c r="JU1281" s="293">
        <f>'TROISIEME TRI et BILAN'!F1363</f>
        <v>0</v>
      </c>
      <c r="JV1281" s="1067">
        <f>'TROISIEME TRI et BILAN'!G1363</f>
        <v>0</v>
      </c>
      <c r="JW1281" s="293">
        <f>'TROISIEME TRI et BILAN'!H1363</f>
        <v>0</v>
      </c>
      <c r="JX1281" s="1625">
        <f>'TROISIEME TRI et BILAN'!I1363</f>
        <v>0</v>
      </c>
    </row>
    <row r="1282" spans="277:284" ht="30" customHeight="1" thickBot="1" x14ac:dyDescent="0.3">
      <c r="JQ1282" s="1554">
        <f>'TROISIEME TRI et BILAN'!B1364</f>
        <v>0</v>
      </c>
      <c r="JR1282" s="293">
        <f>'TROISIEME TRI et BILAN'!C1364</f>
        <v>0</v>
      </c>
      <c r="JS1282" s="293">
        <f>'TROISIEME TRI et BILAN'!D1364</f>
        <v>0</v>
      </c>
      <c r="JT1282" s="293">
        <f>'TROISIEME TRI et BILAN'!E1364</f>
        <v>0</v>
      </c>
      <c r="JU1282" s="293">
        <f>'TROISIEME TRI et BILAN'!F1364</f>
        <v>0</v>
      </c>
      <c r="JV1282" s="1067">
        <f>'TROISIEME TRI et BILAN'!G1364</f>
        <v>0</v>
      </c>
      <c r="JW1282" s="293">
        <f>'TROISIEME TRI et BILAN'!H1364</f>
        <v>0</v>
      </c>
      <c r="JX1282" s="1625">
        <f>'TROISIEME TRI et BILAN'!I1364</f>
        <v>0</v>
      </c>
    </row>
    <row r="1283" spans="277:284" ht="30" customHeight="1" thickBot="1" x14ac:dyDescent="0.3">
      <c r="JQ1283" s="1554">
        <f>'TROISIEME TRI et BILAN'!B1365</f>
        <v>0</v>
      </c>
      <c r="JR1283" s="293">
        <f>'TROISIEME TRI et BILAN'!C1365</f>
        <v>0</v>
      </c>
      <c r="JS1283" s="293">
        <f>'TROISIEME TRI et BILAN'!D1365</f>
        <v>0</v>
      </c>
      <c r="JT1283" s="293">
        <f>'TROISIEME TRI et BILAN'!E1365</f>
        <v>0</v>
      </c>
      <c r="JU1283" s="293">
        <f>'TROISIEME TRI et BILAN'!F1365</f>
        <v>0</v>
      </c>
      <c r="JV1283" s="1067">
        <f>'TROISIEME TRI et BILAN'!G1365</f>
        <v>0</v>
      </c>
      <c r="JW1283" s="293">
        <f>'TROISIEME TRI et BILAN'!H1365</f>
        <v>0</v>
      </c>
      <c r="JX1283" s="1625">
        <f>'TROISIEME TRI et BILAN'!I1365</f>
        <v>0</v>
      </c>
    </row>
    <row r="1284" spans="277:284" ht="30" customHeight="1" thickBot="1" x14ac:dyDescent="0.3">
      <c r="JQ1284" s="1554">
        <f>'TROISIEME TRI et BILAN'!B1366</f>
        <v>0</v>
      </c>
      <c r="JR1284" s="293">
        <f>'TROISIEME TRI et BILAN'!C1366</f>
        <v>0</v>
      </c>
      <c r="JS1284" s="293">
        <f>'TROISIEME TRI et BILAN'!D1366</f>
        <v>0</v>
      </c>
      <c r="JT1284" s="293">
        <f>'TROISIEME TRI et BILAN'!E1366</f>
        <v>0</v>
      </c>
      <c r="JU1284" s="293">
        <f>'TROISIEME TRI et BILAN'!F1366</f>
        <v>0</v>
      </c>
      <c r="JV1284" s="1067">
        <f>'TROISIEME TRI et BILAN'!G1366</f>
        <v>0</v>
      </c>
      <c r="JW1284" s="293">
        <f>'TROISIEME TRI et BILAN'!H1366</f>
        <v>0</v>
      </c>
      <c r="JX1284" s="1625">
        <f>'TROISIEME TRI et BILAN'!I1366</f>
        <v>0</v>
      </c>
    </row>
    <row r="1285" spans="277:284" ht="30" customHeight="1" thickBot="1" x14ac:dyDescent="0.3">
      <c r="JQ1285" s="1554">
        <f>'TROISIEME TRI et BILAN'!B1367</f>
        <v>0</v>
      </c>
      <c r="JR1285" s="293">
        <f>'TROISIEME TRI et BILAN'!C1367</f>
        <v>0</v>
      </c>
      <c r="JS1285" s="293">
        <f>'TROISIEME TRI et BILAN'!D1367</f>
        <v>0</v>
      </c>
      <c r="JT1285" s="293">
        <f>'TROISIEME TRI et BILAN'!E1367</f>
        <v>0</v>
      </c>
      <c r="JU1285" s="293">
        <f>'TROISIEME TRI et BILAN'!F1367</f>
        <v>0</v>
      </c>
      <c r="JV1285" s="1067">
        <f>'TROISIEME TRI et BILAN'!G1367</f>
        <v>0</v>
      </c>
      <c r="JW1285" s="293">
        <f>'TROISIEME TRI et BILAN'!H1367</f>
        <v>0</v>
      </c>
      <c r="JX1285" s="1625">
        <f>'TROISIEME TRI et BILAN'!I1367</f>
        <v>0</v>
      </c>
    </row>
    <row r="1286" spans="277:284" ht="30" customHeight="1" thickBot="1" x14ac:dyDescent="0.3">
      <c r="JQ1286" s="1554">
        <f>'TROISIEME TRI et BILAN'!B1368</f>
        <v>0</v>
      </c>
      <c r="JR1286" s="293">
        <f>'TROISIEME TRI et BILAN'!C1368</f>
        <v>0</v>
      </c>
      <c r="JS1286" s="293">
        <f>'TROISIEME TRI et BILAN'!D1368</f>
        <v>0</v>
      </c>
      <c r="JT1286" s="293">
        <f>'TROISIEME TRI et BILAN'!E1368</f>
        <v>0</v>
      </c>
      <c r="JU1286" s="293">
        <f>'TROISIEME TRI et BILAN'!F1368</f>
        <v>0</v>
      </c>
      <c r="JV1286" s="1067">
        <f>'TROISIEME TRI et BILAN'!G1368</f>
        <v>0</v>
      </c>
      <c r="JW1286" s="293">
        <f>'TROISIEME TRI et BILAN'!H1368</f>
        <v>0</v>
      </c>
      <c r="JX1286" s="1625">
        <f>'TROISIEME TRI et BILAN'!I1368</f>
        <v>0</v>
      </c>
    </row>
    <row r="1287" spans="277:284" ht="30" customHeight="1" thickBot="1" x14ac:dyDescent="0.3">
      <c r="JQ1287" s="1554">
        <f>'TROISIEME TRI et BILAN'!B1369</f>
        <v>0</v>
      </c>
      <c r="JR1287" s="293">
        <f>'TROISIEME TRI et BILAN'!C1369</f>
        <v>0</v>
      </c>
      <c r="JS1287" s="293">
        <f>'TROISIEME TRI et BILAN'!D1369</f>
        <v>0</v>
      </c>
      <c r="JT1287" s="293">
        <f>'TROISIEME TRI et BILAN'!E1369</f>
        <v>0</v>
      </c>
      <c r="JU1287" s="293">
        <f>'TROISIEME TRI et BILAN'!F1369</f>
        <v>0</v>
      </c>
      <c r="JV1287" s="1067">
        <f>'TROISIEME TRI et BILAN'!G1369</f>
        <v>0</v>
      </c>
      <c r="JW1287" s="293">
        <f>'TROISIEME TRI et BILAN'!H1369</f>
        <v>0</v>
      </c>
      <c r="JX1287" s="1625">
        <f>'TROISIEME TRI et BILAN'!I1369</f>
        <v>0</v>
      </c>
    </row>
    <row r="1288" spans="277:284" ht="30" customHeight="1" thickBot="1" x14ac:dyDescent="0.3">
      <c r="JQ1288" s="1554">
        <f>'TROISIEME TRI et BILAN'!B1370</f>
        <v>0</v>
      </c>
      <c r="JR1288" s="293">
        <f>'TROISIEME TRI et BILAN'!C1370</f>
        <v>0</v>
      </c>
      <c r="JS1288" s="293">
        <f>'TROISIEME TRI et BILAN'!D1370</f>
        <v>0</v>
      </c>
      <c r="JT1288" s="293">
        <f>'TROISIEME TRI et BILAN'!E1370</f>
        <v>0</v>
      </c>
      <c r="JU1288" s="293">
        <f>'TROISIEME TRI et BILAN'!F1370</f>
        <v>0</v>
      </c>
      <c r="JV1288" s="1067">
        <f>'TROISIEME TRI et BILAN'!G1370</f>
        <v>0</v>
      </c>
      <c r="JW1288" s="293">
        <f>'TROISIEME TRI et BILAN'!H1370</f>
        <v>0</v>
      </c>
      <c r="JX1288" s="1625">
        <f>'TROISIEME TRI et BILAN'!I1370</f>
        <v>0</v>
      </c>
    </row>
    <row r="1289" spans="277:284" ht="30" customHeight="1" thickBot="1" x14ac:dyDescent="0.3">
      <c r="JQ1289" s="1554">
        <f>'TROISIEME TRI et BILAN'!B1371</f>
        <v>0</v>
      </c>
      <c r="JR1289" s="293">
        <f>'TROISIEME TRI et BILAN'!C1371</f>
        <v>0</v>
      </c>
      <c r="JS1289" s="293">
        <f>'TROISIEME TRI et BILAN'!D1371</f>
        <v>0</v>
      </c>
      <c r="JT1289" s="293">
        <f>'TROISIEME TRI et BILAN'!E1371</f>
        <v>0</v>
      </c>
      <c r="JU1289" s="293">
        <f>'TROISIEME TRI et BILAN'!F1371</f>
        <v>0</v>
      </c>
      <c r="JV1289" s="1067">
        <f>'TROISIEME TRI et BILAN'!G1371</f>
        <v>0</v>
      </c>
      <c r="JW1289" s="293">
        <f>'TROISIEME TRI et BILAN'!H1371</f>
        <v>0</v>
      </c>
      <c r="JX1289" s="1625">
        <f>'TROISIEME TRI et BILAN'!I1371</f>
        <v>0</v>
      </c>
    </row>
    <row r="1290" spans="277:284" ht="30" customHeight="1" thickBot="1" x14ac:dyDescent="0.3">
      <c r="JQ1290" s="1554">
        <f>'TROISIEME TRI et BILAN'!B1372</f>
        <v>0</v>
      </c>
      <c r="JR1290" s="293">
        <f>'TROISIEME TRI et BILAN'!C1372</f>
        <v>0</v>
      </c>
      <c r="JS1290" s="293">
        <f>'TROISIEME TRI et BILAN'!D1372</f>
        <v>0</v>
      </c>
      <c r="JT1290" s="293">
        <f>'TROISIEME TRI et BILAN'!E1372</f>
        <v>0</v>
      </c>
      <c r="JU1290" s="293">
        <f>'TROISIEME TRI et BILAN'!F1372</f>
        <v>0</v>
      </c>
      <c r="JV1290" s="1067">
        <f>'TROISIEME TRI et BILAN'!G1372</f>
        <v>0</v>
      </c>
      <c r="JW1290" s="293">
        <f>'TROISIEME TRI et BILAN'!H1372</f>
        <v>0</v>
      </c>
      <c r="JX1290" s="1625">
        <f>'TROISIEME TRI et BILAN'!I1372</f>
        <v>0</v>
      </c>
    </row>
    <row r="1291" spans="277:284" ht="30" customHeight="1" thickBot="1" x14ac:dyDescent="0.3">
      <c r="JQ1291" s="1554">
        <f>'TROISIEME TRI et BILAN'!B1373</f>
        <v>0</v>
      </c>
      <c r="JR1291" s="293">
        <f>'TROISIEME TRI et BILAN'!C1373</f>
        <v>0</v>
      </c>
      <c r="JS1291" s="293">
        <f>'TROISIEME TRI et BILAN'!D1373</f>
        <v>0</v>
      </c>
      <c r="JT1291" s="293">
        <f>'TROISIEME TRI et BILAN'!E1373</f>
        <v>0</v>
      </c>
      <c r="JU1291" s="293">
        <f>'TROISIEME TRI et BILAN'!F1373</f>
        <v>0</v>
      </c>
      <c r="JV1291" s="1067">
        <f>'TROISIEME TRI et BILAN'!G1373</f>
        <v>0</v>
      </c>
      <c r="JW1291" s="293">
        <f>'TROISIEME TRI et BILAN'!H1373</f>
        <v>0</v>
      </c>
      <c r="JX1291" s="1625">
        <f>'TROISIEME TRI et BILAN'!I1373</f>
        <v>0</v>
      </c>
    </row>
    <row r="1292" spans="277:284" ht="30" customHeight="1" thickBot="1" x14ac:dyDescent="0.3">
      <c r="JQ1292" s="1554">
        <f>'TROISIEME TRI et BILAN'!B1374</f>
        <v>0</v>
      </c>
      <c r="JR1292" s="293">
        <f>'TROISIEME TRI et BILAN'!C1374</f>
        <v>0</v>
      </c>
      <c r="JS1292" s="293">
        <f>'TROISIEME TRI et BILAN'!D1374</f>
        <v>0</v>
      </c>
      <c r="JT1292" s="293">
        <f>'TROISIEME TRI et BILAN'!E1374</f>
        <v>0</v>
      </c>
      <c r="JU1292" s="293">
        <f>'TROISIEME TRI et BILAN'!F1374</f>
        <v>0</v>
      </c>
      <c r="JV1292" s="1067">
        <f>'TROISIEME TRI et BILAN'!G1374</f>
        <v>0</v>
      </c>
      <c r="JW1292" s="293">
        <f>'TROISIEME TRI et BILAN'!H1374</f>
        <v>0</v>
      </c>
      <c r="JX1292" s="1625">
        <f>'TROISIEME TRI et BILAN'!I1374</f>
        <v>0</v>
      </c>
    </row>
    <row r="1293" spans="277:284" ht="30" customHeight="1" thickBot="1" x14ac:dyDescent="0.3">
      <c r="JQ1293" s="1554">
        <f>'TROISIEME TRI et BILAN'!B1375</f>
        <v>0</v>
      </c>
      <c r="JR1293" s="293">
        <f>'TROISIEME TRI et BILAN'!C1375</f>
        <v>0</v>
      </c>
      <c r="JS1293" s="293">
        <f>'TROISIEME TRI et BILAN'!D1375</f>
        <v>0</v>
      </c>
      <c r="JT1293" s="293">
        <f>'TROISIEME TRI et BILAN'!E1375</f>
        <v>0</v>
      </c>
      <c r="JU1293" s="293">
        <f>'TROISIEME TRI et BILAN'!F1375</f>
        <v>0</v>
      </c>
      <c r="JV1293" s="1067">
        <f>'TROISIEME TRI et BILAN'!G1375</f>
        <v>0</v>
      </c>
      <c r="JW1293" s="293">
        <f>'TROISIEME TRI et BILAN'!H1375</f>
        <v>0</v>
      </c>
      <c r="JX1293" s="1625">
        <f>'TROISIEME TRI et BILAN'!I1375</f>
        <v>0</v>
      </c>
    </row>
    <row r="1294" spans="277:284" ht="30" customHeight="1" thickBot="1" x14ac:dyDescent="0.3">
      <c r="JQ1294" s="1554">
        <f>'TROISIEME TRI et BILAN'!B1376</f>
        <v>0</v>
      </c>
      <c r="JR1294" s="293">
        <f>'TROISIEME TRI et BILAN'!C1376</f>
        <v>0</v>
      </c>
      <c r="JS1294" s="293">
        <f>'TROISIEME TRI et BILAN'!D1376</f>
        <v>0</v>
      </c>
      <c r="JT1294" s="293">
        <f>'TROISIEME TRI et BILAN'!E1376</f>
        <v>0</v>
      </c>
      <c r="JU1294" s="293">
        <f>'TROISIEME TRI et BILAN'!F1376</f>
        <v>0</v>
      </c>
      <c r="JV1294" s="1067">
        <f>'TROISIEME TRI et BILAN'!G1376</f>
        <v>0</v>
      </c>
      <c r="JW1294" s="293">
        <f>'TROISIEME TRI et BILAN'!H1376</f>
        <v>0</v>
      </c>
      <c r="JX1294" s="1625">
        <f>'TROISIEME TRI et BILAN'!I1376</f>
        <v>0</v>
      </c>
    </row>
    <row r="1295" spans="277:284" ht="30" customHeight="1" thickBot="1" x14ac:dyDescent="0.3">
      <c r="JQ1295" s="1554">
        <f>'TROISIEME TRI et BILAN'!B1377</f>
        <v>0</v>
      </c>
      <c r="JR1295" s="293">
        <f>'TROISIEME TRI et BILAN'!C1377</f>
        <v>0</v>
      </c>
      <c r="JS1295" s="293">
        <f>'TROISIEME TRI et BILAN'!D1377</f>
        <v>0</v>
      </c>
      <c r="JT1295" s="293">
        <f>'TROISIEME TRI et BILAN'!E1377</f>
        <v>0</v>
      </c>
      <c r="JU1295" s="293">
        <f>'TROISIEME TRI et BILAN'!F1377</f>
        <v>0</v>
      </c>
      <c r="JV1295" s="1067">
        <f>'TROISIEME TRI et BILAN'!G1377</f>
        <v>0</v>
      </c>
      <c r="JW1295" s="293">
        <f>'TROISIEME TRI et BILAN'!H1377</f>
        <v>0</v>
      </c>
      <c r="JX1295" s="1625">
        <f>'TROISIEME TRI et BILAN'!I1377</f>
        <v>0</v>
      </c>
    </row>
    <row r="1296" spans="277:284" ht="30" customHeight="1" thickBot="1" x14ac:dyDescent="0.3">
      <c r="JQ1296" s="1554">
        <f>'TROISIEME TRI et BILAN'!B1378</f>
        <v>0</v>
      </c>
      <c r="JR1296" s="293">
        <f>'TROISIEME TRI et BILAN'!C1378</f>
        <v>0</v>
      </c>
      <c r="JS1296" s="293">
        <f>'TROISIEME TRI et BILAN'!D1378</f>
        <v>0</v>
      </c>
      <c r="JT1296" s="293">
        <f>'TROISIEME TRI et BILAN'!E1378</f>
        <v>0</v>
      </c>
      <c r="JU1296" s="293">
        <f>'TROISIEME TRI et BILAN'!F1378</f>
        <v>0</v>
      </c>
      <c r="JV1296" s="1067">
        <f>'TROISIEME TRI et BILAN'!G1378</f>
        <v>0</v>
      </c>
      <c r="JW1296" s="293">
        <f>'TROISIEME TRI et BILAN'!H1378</f>
        <v>0</v>
      </c>
      <c r="JX1296" s="1625">
        <f>'TROISIEME TRI et BILAN'!I1378</f>
        <v>0</v>
      </c>
    </row>
    <row r="1297" spans="277:284" ht="30" customHeight="1" thickBot="1" x14ac:dyDescent="0.3">
      <c r="JQ1297" s="1554">
        <f>'TROISIEME TRI et BILAN'!B1379</f>
        <v>0</v>
      </c>
      <c r="JR1297" s="293">
        <f>'TROISIEME TRI et BILAN'!C1379</f>
        <v>0</v>
      </c>
      <c r="JS1297" s="293">
        <f>'TROISIEME TRI et BILAN'!D1379</f>
        <v>0</v>
      </c>
      <c r="JT1297" s="293">
        <f>'TROISIEME TRI et BILAN'!E1379</f>
        <v>0</v>
      </c>
      <c r="JU1297" s="293">
        <f>'TROISIEME TRI et BILAN'!F1379</f>
        <v>0</v>
      </c>
      <c r="JV1297" s="1067">
        <f>'TROISIEME TRI et BILAN'!G1379</f>
        <v>0</v>
      </c>
      <c r="JW1297" s="293">
        <f>'TROISIEME TRI et BILAN'!H1379</f>
        <v>0</v>
      </c>
      <c r="JX1297" s="1625">
        <f>'TROISIEME TRI et BILAN'!I1379</f>
        <v>0</v>
      </c>
    </row>
    <row r="1298" spans="277:284" ht="42.75" thickBot="1" x14ac:dyDescent="0.3">
      <c r="JQ1298" s="726" t="s">
        <v>1</v>
      </c>
      <c r="JR1298" s="727" t="s">
        <v>151</v>
      </c>
      <c r="JS1298" s="728" t="s">
        <v>278</v>
      </c>
      <c r="JT1298" s="728" t="s">
        <v>158</v>
      </c>
      <c r="JU1298" s="728" t="s">
        <v>30</v>
      </c>
      <c r="JV1298" s="729" t="s">
        <v>301</v>
      </c>
      <c r="JW1298" s="728" t="s">
        <v>302</v>
      </c>
      <c r="JX1298" s="1069" t="s">
        <v>303</v>
      </c>
    </row>
    <row r="1299" spans="277:284" ht="30" customHeight="1" thickBot="1" x14ac:dyDescent="0.3">
      <c r="JQ1299" s="1554">
        <f>'TROISIEME TRI et BILAN'!B1381</f>
        <v>0</v>
      </c>
      <c r="JR1299" s="293">
        <f>'TROISIEME TRI et BILAN'!C1381</f>
        <v>0</v>
      </c>
      <c r="JS1299" s="293">
        <f>'TROISIEME TRI et BILAN'!D1381</f>
        <v>0</v>
      </c>
      <c r="JT1299" s="293">
        <f>'TROISIEME TRI et BILAN'!E1381</f>
        <v>0</v>
      </c>
      <c r="JU1299" s="293">
        <f>'TROISIEME TRI et BILAN'!F1381</f>
        <v>0</v>
      </c>
      <c r="JV1299" s="1067">
        <f>'TROISIEME TRI et BILAN'!G1381</f>
        <v>0</v>
      </c>
      <c r="JW1299" s="293">
        <f>'TROISIEME TRI et BILAN'!H1381</f>
        <v>0</v>
      </c>
      <c r="JX1299" s="1625">
        <f>'TROISIEME TRI et BILAN'!I1381</f>
        <v>0</v>
      </c>
    </row>
    <row r="1300" spans="277:284" ht="30" customHeight="1" thickBot="1" x14ac:dyDescent="0.3">
      <c r="JQ1300" s="1554">
        <f>'TROISIEME TRI et BILAN'!B1382</f>
        <v>0</v>
      </c>
      <c r="JR1300" s="293">
        <f>'TROISIEME TRI et BILAN'!C1382</f>
        <v>0</v>
      </c>
      <c r="JS1300" s="293">
        <f>'TROISIEME TRI et BILAN'!D1382</f>
        <v>0</v>
      </c>
      <c r="JT1300" s="293">
        <f>'TROISIEME TRI et BILAN'!E1382</f>
        <v>0</v>
      </c>
      <c r="JU1300" s="293">
        <f>'TROISIEME TRI et BILAN'!F1382</f>
        <v>0</v>
      </c>
      <c r="JV1300" s="1067">
        <f>'TROISIEME TRI et BILAN'!G1382</f>
        <v>0</v>
      </c>
      <c r="JW1300" s="293">
        <f>'TROISIEME TRI et BILAN'!H1382</f>
        <v>0</v>
      </c>
      <c r="JX1300" s="1625">
        <f>'TROISIEME TRI et BILAN'!I1382</f>
        <v>0</v>
      </c>
    </row>
    <row r="1301" spans="277:284" ht="30" customHeight="1" thickBot="1" x14ac:dyDescent="0.3">
      <c r="JQ1301" s="1554">
        <f>'TROISIEME TRI et BILAN'!B1383</f>
        <v>0</v>
      </c>
      <c r="JR1301" s="293">
        <f>'TROISIEME TRI et BILAN'!C1383</f>
        <v>0</v>
      </c>
      <c r="JS1301" s="293">
        <f>'TROISIEME TRI et BILAN'!D1383</f>
        <v>0</v>
      </c>
      <c r="JT1301" s="293">
        <f>'TROISIEME TRI et BILAN'!E1383</f>
        <v>0</v>
      </c>
      <c r="JU1301" s="293">
        <f>'TROISIEME TRI et BILAN'!F1383</f>
        <v>0</v>
      </c>
      <c r="JV1301" s="1067">
        <f>'TROISIEME TRI et BILAN'!G1383</f>
        <v>0</v>
      </c>
      <c r="JW1301" s="293">
        <f>'TROISIEME TRI et BILAN'!H1383</f>
        <v>0</v>
      </c>
      <c r="JX1301" s="1625">
        <f>'TROISIEME TRI et BILAN'!I1383</f>
        <v>0</v>
      </c>
    </row>
    <row r="1302" spans="277:284" ht="30" customHeight="1" thickBot="1" x14ac:dyDescent="0.3">
      <c r="JQ1302" s="1554">
        <f>'TROISIEME TRI et BILAN'!B1384</f>
        <v>0</v>
      </c>
      <c r="JR1302" s="293">
        <f>'TROISIEME TRI et BILAN'!C1384</f>
        <v>0</v>
      </c>
      <c r="JS1302" s="293">
        <f>'TROISIEME TRI et BILAN'!D1384</f>
        <v>0</v>
      </c>
      <c r="JT1302" s="293">
        <f>'TROISIEME TRI et BILAN'!E1384</f>
        <v>0</v>
      </c>
      <c r="JU1302" s="293">
        <f>'TROISIEME TRI et BILAN'!F1384</f>
        <v>0</v>
      </c>
      <c r="JV1302" s="1067">
        <f>'TROISIEME TRI et BILAN'!G1384</f>
        <v>0</v>
      </c>
      <c r="JW1302" s="293">
        <f>'TROISIEME TRI et BILAN'!H1384</f>
        <v>0</v>
      </c>
      <c r="JX1302" s="1625">
        <f>'TROISIEME TRI et BILAN'!I1384</f>
        <v>0</v>
      </c>
    </row>
    <row r="1303" spans="277:284" ht="30" customHeight="1" thickBot="1" x14ac:dyDescent="0.3">
      <c r="JQ1303" s="1554">
        <f>'TROISIEME TRI et BILAN'!B1385</f>
        <v>0</v>
      </c>
      <c r="JR1303" s="293">
        <f>'TROISIEME TRI et BILAN'!C1385</f>
        <v>0</v>
      </c>
      <c r="JS1303" s="293">
        <f>'TROISIEME TRI et BILAN'!D1385</f>
        <v>0</v>
      </c>
      <c r="JT1303" s="293">
        <f>'TROISIEME TRI et BILAN'!E1385</f>
        <v>0</v>
      </c>
      <c r="JU1303" s="293">
        <f>'TROISIEME TRI et BILAN'!F1385</f>
        <v>0</v>
      </c>
      <c r="JV1303" s="1067">
        <f>'TROISIEME TRI et BILAN'!G1385</f>
        <v>0</v>
      </c>
      <c r="JW1303" s="293">
        <f>'TROISIEME TRI et BILAN'!H1385</f>
        <v>0</v>
      </c>
      <c r="JX1303" s="1625">
        <f>'TROISIEME TRI et BILAN'!I1385</f>
        <v>0</v>
      </c>
    </row>
    <row r="1304" spans="277:284" ht="30" customHeight="1" thickBot="1" x14ac:dyDescent="0.3">
      <c r="JQ1304" s="1554">
        <f>'TROISIEME TRI et BILAN'!B1386</f>
        <v>0</v>
      </c>
      <c r="JR1304" s="293">
        <f>'TROISIEME TRI et BILAN'!C1386</f>
        <v>0</v>
      </c>
      <c r="JS1304" s="293">
        <f>'TROISIEME TRI et BILAN'!D1386</f>
        <v>0</v>
      </c>
      <c r="JT1304" s="293">
        <f>'TROISIEME TRI et BILAN'!E1386</f>
        <v>0</v>
      </c>
      <c r="JU1304" s="293">
        <f>'TROISIEME TRI et BILAN'!F1386</f>
        <v>0</v>
      </c>
      <c r="JV1304" s="1067">
        <f>'TROISIEME TRI et BILAN'!G1386</f>
        <v>0</v>
      </c>
      <c r="JW1304" s="293">
        <f>'TROISIEME TRI et BILAN'!H1386</f>
        <v>0</v>
      </c>
      <c r="JX1304" s="1625">
        <f>'TROISIEME TRI et BILAN'!I1386</f>
        <v>0</v>
      </c>
    </row>
    <row r="1305" spans="277:284" ht="30" customHeight="1" thickBot="1" x14ac:dyDescent="0.3">
      <c r="JQ1305" s="1554">
        <f>'TROISIEME TRI et BILAN'!B1387</f>
        <v>0</v>
      </c>
      <c r="JR1305" s="293">
        <f>'TROISIEME TRI et BILAN'!C1387</f>
        <v>0</v>
      </c>
      <c r="JS1305" s="293">
        <f>'TROISIEME TRI et BILAN'!D1387</f>
        <v>0</v>
      </c>
      <c r="JT1305" s="293">
        <f>'TROISIEME TRI et BILAN'!E1387</f>
        <v>0</v>
      </c>
      <c r="JU1305" s="293">
        <f>'TROISIEME TRI et BILAN'!F1387</f>
        <v>0</v>
      </c>
      <c r="JV1305" s="1067">
        <f>'TROISIEME TRI et BILAN'!G1387</f>
        <v>0</v>
      </c>
      <c r="JW1305" s="293">
        <f>'TROISIEME TRI et BILAN'!H1387</f>
        <v>0</v>
      </c>
      <c r="JX1305" s="1625">
        <f>'TROISIEME TRI et BILAN'!I1387</f>
        <v>0</v>
      </c>
    </row>
    <row r="1306" spans="277:284" ht="30" customHeight="1" thickBot="1" x14ac:dyDescent="0.3">
      <c r="JQ1306" s="1554">
        <f>'TROISIEME TRI et BILAN'!B1388</f>
        <v>0</v>
      </c>
      <c r="JR1306" s="293">
        <f>'TROISIEME TRI et BILAN'!C1388</f>
        <v>0</v>
      </c>
      <c r="JS1306" s="293">
        <f>'TROISIEME TRI et BILAN'!D1388</f>
        <v>0</v>
      </c>
      <c r="JT1306" s="293">
        <f>'TROISIEME TRI et BILAN'!E1388</f>
        <v>0</v>
      </c>
      <c r="JU1306" s="293">
        <f>'TROISIEME TRI et BILAN'!F1388</f>
        <v>0</v>
      </c>
      <c r="JV1306" s="1067">
        <f>'TROISIEME TRI et BILAN'!G1388</f>
        <v>0</v>
      </c>
      <c r="JW1306" s="293">
        <f>'TROISIEME TRI et BILAN'!H1388</f>
        <v>0</v>
      </c>
      <c r="JX1306" s="1625">
        <f>'TROISIEME TRI et BILAN'!I1388</f>
        <v>0</v>
      </c>
    </row>
    <row r="1307" spans="277:284" ht="30" customHeight="1" thickBot="1" x14ac:dyDescent="0.3">
      <c r="JQ1307" s="1554">
        <f>'TROISIEME TRI et BILAN'!B1389</f>
        <v>0</v>
      </c>
      <c r="JR1307" s="293">
        <f>'TROISIEME TRI et BILAN'!C1389</f>
        <v>0</v>
      </c>
      <c r="JS1307" s="293">
        <f>'TROISIEME TRI et BILAN'!D1389</f>
        <v>0</v>
      </c>
      <c r="JT1307" s="293">
        <f>'TROISIEME TRI et BILAN'!E1389</f>
        <v>0</v>
      </c>
      <c r="JU1307" s="293">
        <f>'TROISIEME TRI et BILAN'!F1389</f>
        <v>0</v>
      </c>
      <c r="JV1307" s="1067">
        <f>'TROISIEME TRI et BILAN'!G1389</f>
        <v>0</v>
      </c>
      <c r="JW1307" s="293">
        <f>'TROISIEME TRI et BILAN'!H1389</f>
        <v>0</v>
      </c>
      <c r="JX1307" s="1625">
        <f>'TROISIEME TRI et BILAN'!I1389</f>
        <v>0</v>
      </c>
    </row>
    <row r="1308" spans="277:284" ht="30" customHeight="1" thickBot="1" x14ac:dyDescent="0.3">
      <c r="JQ1308" s="1554">
        <f>'TROISIEME TRI et BILAN'!B1390</f>
        <v>0</v>
      </c>
      <c r="JR1308" s="293">
        <f>'TROISIEME TRI et BILAN'!C1390</f>
        <v>0</v>
      </c>
      <c r="JS1308" s="293">
        <f>'TROISIEME TRI et BILAN'!D1390</f>
        <v>0</v>
      </c>
      <c r="JT1308" s="293">
        <f>'TROISIEME TRI et BILAN'!E1390</f>
        <v>0</v>
      </c>
      <c r="JU1308" s="293">
        <f>'TROISIEME TRI et BILAN'!F1390</f>
        <v>0</v>
      </c>
      <c r="JV1308" s="1067">
        <f>'TROISIEME TRI et BILAN'!G1390</f>
        <v>0</v>
      </c>
      <c r="JW1308" s="293">
        <f>'TROISIEME TRI et BILAN'!H1390</f>
        <v>0</v>
      </c>
      <c r="JX1308" s="1625">
        <f>'TROISIEME TRI et BILAN'!I1390</f>
        <v>0</v>
      </c>
    </row>
    <row r="1309" spans="277:284" ht="30" customHeight="1" thickBot="1" x14ac:dyDescent="0.3">
      <c r="JQ1309" s="1554">
        <f>'TROISIEME TRI et BILAN'!B1391</f>
        <v>0</v>
      </c>
      <c r="JR1309" s="293">
        <f>'TROISIEME TRI et BILAN'!C1391</f>
        <v>0</v>
      </c>
      <c r="JS1309" s="293">
        <f>'TROISIEME TRI et BILAN'!D1391</f>
        <v>0</v>
      </c>
      <c r="JT1309" s="293">
        <f>'TROISIEME TRI et BILAN'!E1391</f>
        <v>0</v>
      </c>
      <c r="JU1309" s="293">
        <f>'TROISIEME TRI et BILAN'!F1391</f>
        <v>0</v>
      </c>
      <c r="JV1309" s="1067">
        <f>'TROISIEME TRI et BILAN'!G1391</f>
        <v>0</v>
      </c>
      <c r="JW1309" s="293">
        <f>'TROISIEME TRI et BILAN'!H1391</f>
        <v>0</v>
      </c>
      <c r="JX1309" s="1625">
        <f>'TROISIEME TRI et BILAN'!I1391</f>
        <v>0</v>
      </c>
    </row>
    <row r="1310" spans="277:284" ht="30" customHeight="1" thickBot="1" x14ac:dyDescent="0.3">
      <c r="JQ1310" s="1554">
        <f>'TROISIEME TRI et BILAN'!B1392</f>
        <v>0</v>
      </c>
      <c r="JR1310" s="293">
        <f>'TROISIEME TRI et BILAN'!C1392</f>
        <v>0</v>
      </c>
      <c r="JS1310" s="293">
        <f>'TROISIEME TRI et BILAN'!D1392</f>
        <v>0</v>
      </c>
      <c r="JT1310" s="293">
        <f>'TROISIEME TRI et BILAN'!E1392</f>
        <v>0</v>
      </c>
      <c r="JU1310" s="293">
        <f>'TROISIEME TRI et BILAN'!F1392</f>
        <v>0</v>
      </c>
      <c r="JV1310" s="1067">
        <f>'TROISIEME TRI et BILAN'!G1392</f>
        <v>0</v>
      </c>
      <c r="JW1310" s="293">
        <f>'TROISIEME TRI et BILAN'!H1392</f>
        <v>0</v>
      </c>
      <c r="JX1310" s="1625">
        <f>'TROISIEME TRI et BILAN'!I1392</f>
        <v>0</v>
      </c>
    </row>
    <row r="1311" spans="277:284" ht="30" customHeight="1" thickBot="1" x14ac:dyDescent="0.3">
      <c r="JQ1311" s="1554">
        <f>'TROISIEME TRI et BILAN'!B1393</f>
        <v>0</v>
      </c>
      <c r="JR1311" s="293">
        <f>'TROISIEME TRI et BILAN'!C1393</f>
        <v>0</v>
      </c>
      <c r="JS1311" s="293">
        <f>'TROISIEME TRI et BILAN'!D1393</f>
        <v>0</v>
      </c>
      <c r="JT1311" s="293">
        <f>'TROISIEME TRI et BILAN'!E1393</f>
        <v>0</v>
      </c>
      <c r="JU1311" s="293">
        <f>'TROISIEME TRI et BILAN'!F1393</f>
        <v>0</v>
      </c>
      <c r="JV1311" s="1067">
        <f>'TROISIEME TRI et BILAN'!G1393</f>
        <v>0</v>
      </c>
      <c r="JW1311" s="293">
        <f>'TROISIEME TRI et BILAN'!H1393</f>
        <v>0</v>
      </c>
      <c r="JX1311" s="1625">
        <f>'TROISIEME TRI et BILAN'!I1393</f>
        <v>0</v>
      </c>
    </row>
    <row r="1312" spans="277:284" ht="30" customHeight="1" thickBot="1" x14ac:dyDescent="0.3">
      <c r="JQ1312" s="1554">
        <f>'TROISIEME TRI et BILAN'!B1394</f>
        <v>0</v>
      </c>
      <c r="JR1312" s="293">
        <f>'TROISIEME TRI et BILAN'!C1394</f>
        <v>0</v>
      </c>
      <c r="JS1312" s="293">
        <f>'TROISIEME TRI et BILAN'!D1394</f>
        <v>0</v>
      </c>
      <c r="JT1312" s="293">
        <f>'TROISIEME TRI et BILAN'!E1394</f>
        <v>0</v>
      </c>
      <c r="JU1312" s="293">
        <f>'TROISIEME TRI et BILAN'!F1394</f>
        <v>0</v>
      </c>
      <c r="JV1312" s="1067">
        <f>'TROISIEME TRI et BILAN'!G1394</f>
        <v>0</v>
      </c>
      <c r="JW1312" s="293">
        <f>'TROISIEME TRI et BILAN'!H1394</f>
        <v>0</v>
      </c>
      <c r="JX1312" s="1625">
        <f>'TROISIEME TRI et BILAN'!I1394</f>
        <v>0</v>
      </c>
    </row>
    <row r="1313" spans="277:284" ht="30" customHeight="1" thickBot="1" x14ac:dyDescent="0.3">
      <c r="JQ1313" s="1554">
        <f>'TROISIEME TRI et BILAN'!B1395</f>
        <v>0</v>
      </c>
      <c r="JR1313" s="293">
        <f>'TROISIEME TRI et BILAN'!C1395</f>
        <v>0</v>
      </c>
      <c r="JS1313" s="293">
        <f>'TROISIEME TRI et BILAN'!D1395</f>
        <v>0</v>
      </c>
      <c r="JT1313" s="293">
        <f>'TROISIEME TRI et BILAN'!E1395</f>
        <v>0</v>
      </c>
      <c r="JU1313" s="293">
        <f>'TROISIEME TRI et BILAN'!F1395</f>
        <v>0</v>
      </c>
      <c r="JV1313" s="1067">
        <f>'TROISIEME TRI et BILAN'!G1395</f>
        <v>0</v>
      </c>
      <c r="JW1313" s="293">
        <f>'TROISIEME TRI et BILAN'!H1395</f>
        <v>0</v>
      </c>
      <c r="JX1313" s="1625">
        <f>'TROISIEME TRI et BILAN'!I1395</f>
        <v>0</v>
      </c>
    </row>
    <row r="1314" spans="277:284" ht="30" customHeight="1" thickBot="1" x14ac:dyDescent="0.3">
      <c r="JQ1314" s="1554">
        <f>'TROISIEME TRI et BILAN'!B1396</f>
        <v>0</v>
      </c>
      <c r="JR1314" s="293">
        <f>'TROISIEME TRI et BILAN'!C1396</f>
        <v>0</v>
      </c>
      <c r="JS1314" s="293">
        <f>'TROISIEME TRI et BILAN'!D1396</f>
        <v>0</v>
      </c>
      <c r="JT1314" s="293">
        <f>'TROISIEME TRI et BILAN'!E1396</f>
        <v>0</v>
      </c>
      <c r="JU1314" s="293">
        <f>'TROISIEME TRI et BILAN'!F1396</f>
        <v>0</v>
      </c>
      <c r="JV1314" s="1067">
        <f>'TROISIEME TRI et BILAN'!G1396</f>
        <v>0</v>
      </c>
      <c r="JW1314" s="293">
        <f>'TROISIEME TRI et BILAN'!H1396</f>
        <v>0</v>
      </c>
      <c r="JX1314" s="1625">
        <f>'TROISIEME TRI et BILAN'!I1396</f>
        <v>0</v>
      </c>
    </row>
    <row r="1315" spans="277:284" ht="30" customHeight="1" thickBot="1" x14ac:dyDescent="0.3">
      <c r="JQ1315" s="1554">
        <f>'TROISIEME TRI et BILAN'!B1397</f>
        <v>0</v>
      </c>
      <c r="JR1315" s="293">
        <f>'TROISIEME TRI et BILAN'!C1397</f>
        <v>0</v>
      </c>
      <c r="JS1315" s="293">
        <f>'TROISIEME TRI et BILAN'!D1397</f>
        <v>0</v>
      </c>
      <c r="JT1315" s="293">
        <f>'TROISIEME TRI et BILAN'!E1397</f>
        <v>0</v>
      </c>
      <c r="JU1315" s="293">
        <f>'TROISIEME TRI et BILAN'!F1397</f>
        <v>0</v>
      </c>
      <c r="JV1315" s="1067">
        <f>'TROISIEME TRI et BILAN'!G1397</f>
        <v>0</v>
      </c>
      <c r="JW1315" s="293">
        <f>'TROISIEME TRI et BILAN'!H1397</f>
        <v>0</v>
      </c>
      <c r="JX1315" s="1625">
        <f>'TROISIEME TRI et BILAN'!I1397</f>
        <v>0</v>
      </c>
    </row>
    <row r="1316" spans="277:284" ht="30" customHeight="1" thickBot="1" x14ac:dyDescent="0.3">
      <c r="JQ1316" s="1554">
        <f>'TROISIEME TRI et BILAN'!B1398</f>
        <v>0</v>
      </c>
      <c r="JR1316" s="293">
        <f>'TROISIEME TRI et BILAN'!C1398</f>
        <v>0</v>
      </c>
      <c r="JS1316" s="293">
        <f>'TROISIEME TRI et BILAN'!D1398</f>
        <v>0</v>
      </c>
      <c r="JT1316" s="293">
        <f>'TROISIEME TRI et BILAN'!E1398</f>
        <v>0</v>
      </c>
      <c r="JU1316" s="293">
        <f>'TROISIEME TRI et BILAN'!F1398</f>
        <v>0</v>
      </c>
      <c r="JV1316" s="1067">
        <f>'TROISIEME TRI et BILAN'!G1398</f>
        <v>0</v>
      </c>
      <c r="JW1316" s="293">
        <f>'TROISIEME TRI et BILAN'!H1398</f>
        <v>0</v>
      </c>
      <c r="JX1316" s="1625">
        <f>'TROISIEME TRI et BILAN'!I1398</f>
        <v>0</v>
      </c>
    </row>
    <row r="1317" spans="277:284" ht="30" customHeight="1" thickBot="1" x14ac:dyDescent="0.3">
      <c r="JQ1317" s="1554">
        <f>'TROISIEME TRI et BILAN'!B1399</f>
        <v>0</v>
      </c>
      <c r="JR1317" s="293">
        <f>'TROISIEME TRI et BILAN'!C1399</f>
        <v>0</v>
      </c>
      <c r="JS1317" s="293">
        <f>'TROISIEME TRI et BILAN'!D1399</f>
        <v>0</v>
      </c>
      <c r="JT1317" s="293">
        <f>'TROISIEME TRI et BILAN'!E1399</f>
        <v>0</v>
      </c>
      <c r="JU1317" s="293">
        <f>'TROISIEME TRI et BILAN'!F1399</f>
        <v>0</v>
      </c>
      <c r="JV1317" s="1067">
        <f>'TROISIEME TRI et BILAN'!G1399</f>
        <v>0</v>
      </c>
      <c r="JW1317" s="293">
        <f>'TROISIEME TRI et BILAN'!H1399</f>
        <v>0</v>
      </c>
      <c r="JX1317" s="1625">
        <f>'TROISIEME TRI et BILAN'!I1399</f>
        <v>0</v>
      </c>
    </row>
    <row r="1318" spans="277:284" ht="30" customHeight="1" thickBot="1" x14ac:dyDescent="0.3">
      <c r="JQ1318" s="1554">
        <f>'TROISIEME TRI et BILAN'!B1400</f>
        <v>0</v>
      </c>
      <c r="JR1318" s="293">
        <f>'TROISIEME TRI et BILAN'!C1400</f>
        <v>0</v>
      </c>
      <c r="JS1318" s="293">
        <f>'TROISIEME TRI et BILAN'!D1400</f>
        <v>0</v>
      </c>
      <c r="JT1318" s="293">
        <f>'TROISIEME TRI et BILAN'!E1400</f>
        <v>0</v>
      </c>
      <c r="JU1318" s="293">
        <f>'TROISIEME TRI et BILAN'!F1400</f>
        <v>0</v>
      </c>
      <c r="JV1318" s="1067">
        <f>'TROISIEME TRI et BILAN'!G1400</f>
        <v>0</v>
      </c>
      <c r="JW1318" s="293">
        <f>'TROISIEME TRI et BILAN'!H1400</f>
        <v>0</v>
      </c>
      <c r="JX1318" s="1625">
        <f>'TROISIEME TRI et BILAN'!I1400</f>
        <v>0</v>
      </c>
    </row>
    <row r="1319" spans="277:284" ht="30" customHeight="1" thickBot="1" x14ac:dyDescent="0.3">
      <c r="JQ1319" s="1554">
        <f>'TROISIEME TRI et BILAN'!B1401</f>
        <v>0</v>
      </c>
      <c r="JR1319" s="293">
        <f>'TROISIEME TRI et BILAN'!C1401</f>
        <v>0</v>
      </c>
      <c r="JS1319" s="293">
        <f>'TROISIEME TRI et BILAN'!D1401</f>
        <v>0</v>
      </c>
      <c r="JT1319" s="293">
        <f>'TROISIEME TRI et BILAN'!E1401</f>
        <v>0</v>
      </c>
      <c r="JU1319" s="293">
        <f>'TROISIEME TRI et BILAN'!F1401</f>
        <v>0</v>
      </c>
      <c r="JV1319" s="1067">
        <f>'TROISIEME TRI et BILAN'!G1401</f>
        <v>0</v>
      </c>
      <c r="JW1319" s="293">
        <f>'TROISIEME TRI et BILAN'!H1401</f>
        <v>0</v>
      </c>
      <c r="JX1319" s="1625">
        <f>'TROISIEME TRI et BILAN'!I1401</f>
        <v>0</v>
      </c>
    </row>
    <row r="1320" spans="277:284" ht="30" customHeight="1" thickBot="1" x14ac:dyDescent="0.3">
      <c r="JQ1320" s="1554">
        <f>'TROISIEME TRI et BILAN'!B1402</f>
        <v>0</v>
      </c>
      <c r="JR1320" s="293">
        <f>'TROISIEME TRI et BILAN'!C1402</f>
        <v>0</v>
      </c>
      <c r="JS1320" s="293">
        <f>'TROISIEME TRI et BILAN'!D1402</f>
        <v>0</v>
      </c>
      <c r="JT1320" s="293">
        <f>'TROISIEME TRI et BILAN'!E1402</f>
        <v>0</v>
      </c>
      <c r="JU1320" s="293">
        <f>'TROISIEME TRI et BILAN'!F1402</f>
        <v>0</v>
      </c>
      <c r="JV1320" s="1067">
        <f>'TROISIEME TRI et BILAN'!G1402</f>
        <v>0</v>
      </c>
      <c r="JW1320" s="293">
        <f>'TROISIEME TRI et BILAN'!H1402</f>
        <v>0</v>
      </c>
      <c r="JX1320" s="1625">
        <f>'TROISIEME TRI et BILAN'!I1402</f>
        <v>0</v>
      </c>
    </row>
    <row r="1321" spans="277:284" ht="30" customHeight="1" thickBot="1" x14ac:dyDescent="0.3">
      <c r="JQ1321" s="1554">
        <f>'TROISIEME TRI et BILAN'!B1403</f>
        <v>0</v>
      </c>
      <c r="JR1321" s="293">
        <f>'TROISIEME TRI et BILAN'!C1403</f>
        <v>0</v>
      </c>
      <c r="JS1321" s="293">
        <f>'TROISIEME TRI et BILAN'!D1403</f>
        <v>0</v>
      </c>
      <c r="JT1321" s="293">
        <f>'TROISIEME TRI et BILAN'!E1403</f>
        <v>0</v>
      </c>
      <c r="JU1321" s="293">
        <f>'TROISIEME TRI et BILAN'!F1403</f>
        <v>0</v>
      </c>
      <c r="JV1321" s="1067">
        <f>'TROISIEME TRI et BILAN'!G1403</f>
        <v>0</v>
      </c>
      <c r="JW1321" s="293">
        <f>'TROISIEME TRI et BILAN'!H1403</f>
        <v>0</v>
      </c>
      <c r="JX1321" s="1625">
        <f>'TROISIEME TRI et BILAN'!I1403</f>
        <v>0</v>
      </c>
    </row>
    <row r="1322" spans="277:284" ht="42.75" thickBot="1" x14ac:dyDescent="0.3">
      <c r="JQ1322" s="726" t="s">
        <v>1</v>
      </c>
      <c r="JR1322" s="727" t="s">
        <v>151</v>
      </c>
      <c r="JS1322" s="728" t="s">
        <v>278</v>
      </c>
      <c r="JT1322" s="728" t="s">
        <v>158</v>
      </c>
      <c r="JU1322" s="728" t="s">
        <v>30</v>
      </c>
      <c r="JV1322" s="729" t="s">
        <v>301</v>
      </c>
      <c r="JW1322" s="728" t="s">
        <v>302</v>
      </c>
      <c r="JX1322" s="1069" t="s">
        <v>303</v>
      </c>
    </row>
    <row r="1323" spans="277:284" ht="30" customHeight="1" thickBot="1" x14ac:dyDescent="0.3">
      <c r="JQ1323" s="1554">
        <f>'TROISIEME TRI et BILAN'!B1405</f>
        <v>0</v>
      </c>
      <c r="JR1323" s="293">
        <f>'TROISIEME TRI et BILAN'!C1405</f>
        <v>0</v>
      </c>
      <c r="JS1323" s="293">
        <f>'TROISIEME TRI et BILAN'!D1405</f>
        <v>0</v>
      </c>
      <c r="JT1323" s="293">
        <f>'TROISIEME TRI et BILAN'!E1405</f>
        <v>0</v>
      </c>
      <c r="JU1323" s="293">
        <f>'TROISIEME TRI et BILAN'!F1405</f>
        <v>0</v>
      </c>
      <c r="JV1323" s="1067">
        <f>'TROISIEME TRI et BILAN'!G1405</f>
        <v>0</v>
      </c>
      <c r="JW1323" s="293">
        <f>'TROISIEME TRI et BILAN'!H1405</f>
        <v>0</v>
      </c>
      <c r="JX1323" s="1625">
        <f>'TROISIEME TRI et BILAN'!I1405</f>
        <v>0</v>
      </c>
    </row>
    <row r="1324" spans="277:284" ht="30" customHeight="1" thickBot="1" x14ac:dyDescent="0.3">
      <c r="JQ1324" s="1554">
        <f>'TROISIEME TRI et BILAN'!B1406</f>
        <v>0</v>
      </c>
      <c r="JR1324" s="293">
        <f>'TROISIEME TRI et BILAN'!C1406</f>
        <v>0</v>
      </c>
      <c r="JS1324" s="293">
        <f>'TROISIEME TRI et BILAN'!D1406</f>
        <v>0</v>
      </c>
      <c r="JT1324" s="293">
        <f>'TROISIEME TRI et BILAN'!E1406</f>
        <v>0</v>
      </c>
      <c r="JU1324" s="293">
        <f>'TROISIEME TRI et BILAN'!F1406</f>
        <v>0</v>
      </c>
      <c r="JV1324" s="1067">
        <f>'TROISIEME TRI et BILAN'!G1406</f>
        <v>0</v>
      </c>
      <c r="JW1324" s="293">
        <f>'TROISIEME TRI et BILAN'!H1406</f>
        <v>0</v>
      </c>
      <c r="JX1324" s="1625">
        <f>'TROISIEME TRI et BILAN'!I1406</f>
        <v>0</v>
      </c>
    </row>
    <row r="1325" spans="277:284" ht="30" customHeight="1" thickBot="1" x14ac:dyDescent="0.3">
      <c r="JQ1325" s="1554">
        <f>'TROISIEME TRI et BILAN'!B1407</f>
        <v>0</v>
      </c>
      <c r="JR1325" s="293">
        <f>'TROISIEME TRI et BILAN'!C1407</f>
        <v>0</v>
      </c>
      <c r="JS1325" s="293">
        <f>'TROISIEME TRI et BILAN'!D1407</f>
        <v>0</v>
      </c>
      <c r="JT1325" s="293">
        <f>'TROISIEME TRI et BILAN'!E1407</f>
        <v>0</v>
      </c>
      <c r="JU1325" s="293">
        <f>'TROISIEME TRI et BILAN'!F1407</f>
        <v>0</v>
      </c>
      <c r="JV1325" s="1067">
        <f>'TROISIEME TRI et BILAN'!G1407</f>
        <v>0</v>
      </c>
      <c r="JW1325" s="293">
        <f>'TROISIEME TRI et BILAN'!H1407</f>
        <v>0</v>
      </c>
      <c r="JX1325" s="1625">
        <f>'TROISIEME TRI et BILAN'!I1407</f>
        <v>0</v>
      </c>
    </row>
    <row r="1326" spans="277:284" ht="30" customHeight="1" thickBot="1" x14ac:dyDescent="0.3">
      <c r="JQ1326" s="1554">
        <f>'TROISIEME TRI et BILAN'!B1408</f>
        <v>0</v>
      </c>
      <c r="JR1326" s="293">
        <f>'TROISIEME TRI et BILAN'!C1408</f>
        <v>0</v>
      </c>
      <c r="JS1326" s="293">
        <f>'TROISIEME TRI et BILAN'!D1408</f>
        <v>0</v>
      </c>
      <c r="JT1326" s="293">
        <f>'TROISIEME TRI et BILAN'!E1408</f>
        <v>0</v>
      </c>
      <c r="JU1326" s="293">
        <f>'TROISIEME TRI et BILAN'!F1408</f>
        <v>0</v>
      </c>
      <c r="JV1326" s="1067">
        <f>'TROISIEME TRI et BILAN'!G1408</f>
        <v>0</v>
      </c>
      <c r="JW1326" s="293">
        <f>'TROISIEME TRI et BILAN'!H1408</f>
        <v>0</v>
      </c>
      <c r="JX1326" s="1625">
        <f>'TROISIEME TRI et BILAN'!I1408</f>
        <v>0</v>
      </c>
    </row>
    <row r="1327" spans="277:284" ht="30" customHeight="1" thickBot="1" x14ac:dyDescent="0.3">
      <c r="JQ1327" s="1554">
        <f>'TROISIEME TRI et BILAN'!B1409</f>
        <v>0</v>
      </c>
      <c r="JR1327" s="293">
        <f>'TROISIEME TRI et BILAN'!C1409</f>
        <v>0</v>
      </c>
      <c r="JS1327" s="293">
        <f>'TROISIEME TRI et BILAN'!D1409</f>
        <v>0</v>
      </c>
      <c r="JT1327" s="293">
        <f>'TROISIEME TRI et BILAN'!E1409</f>
        <v>0</v>
      </c>
      <c r="JU1327" s="293">
        <f>'TROISIEME TRI et BILAN'!F1409</f>
        <v>0</v>
      </c>
      <c r="JV1327" s="1067">
        <f>'TROISIEME TRI et BILAN'!G1409</f>
        <v>0</v>
      </c>
      <c r="JW1327" s="293">
        <f>'TROISIEME TRI et BILAN'!H1409</f>
        <v>0</v>
      </c>
      <c r="JX1327" s="1625">
        <f>'TROISIEME TRI et BILAN'!I1409</f>
        <v>0</v>
      </c>
    </row>
    <row r="1328" spans="277:284" ht="30" customHeight="1" thickBot="1" x14ac:dyDescent="0.3">
      <c r="JQ1328" s="1554">
        <f>'TROISIEME TRI et BILAN'!B1410</f>
        <v>0</v>
      </c>
      <c r="JR1328" s="293">
        <f>'TROISIEME TRI et BILAN'!C1410</f>
        <v>0</v>
      </c>
      <c r="JS1328" s="293">
        <f>'TROISIEME TRI et BILAN'!D1410</f>
        <v>0</v>
      </c>
      <c r="JT1328" s="293">
        <f>'TROISIEME TRI et BILAN'!E1410</f>
        <v>0</v>
      </c>
      <c r="JU1328" s="293">
        <f>'TROISIEME TRI et BILAN'!F1410</f>
        <v>0</v>
      </c>
      <c r="JV1328" s="1067">
        <f>'TROISIEME TRI et BILAN'!G1410</f>
        <v>0</v>
      </c>
      <c r="JW1328" s="293">
        <f>'TROISIEME TRI et BILAN'!H1410</f>
        <v>0</v>
      </c>
      <c r="JX1328" s="1625">
        <f>'TROISIEME TRI et BILAN'!I1410</f>
        <v>0</v>
      </c>
    </row>
    <row r="1329" spans="277:284" ht="30" customHeight="1" thickBot="1" x14ac:dyDescent="0.3">
      <c r="JQ1329" s="1554">
        <f>'TROISIEME TRI et BILAN'!B1411</f>
        <v>0</v>
      </c>
      <c r="JR1329" s="293">
        <f>'TROISIEME TRI et BILAN'!C1411</f>
        <v>0</v>
      </c>
      <c r="JS1329" s="293">
        <f>'TROISIEME TRI et BILAN'!D1411</f>
        <v>0</v>
      </c>
      <c r="JT1329" s="293">
        <f>'TROISIEME TRI et BILAN'!E1411</f>
        <v>0</v>
      </c>
      <c r="JU1329" s="293">
        <f>'TROISIEME TRI et BILAN'!F1411</f>
        <v>0</v>
      </c>
      <c r="JV1329" s="1067">
        <f>'TROISIEME TRI et BILAN'!G1411</f>
        <v>0</v>
      </c>
      <c r="JW1329" s="293">
        <f>'TROISIEME TRI et BILAN'!H1411</f>
        <v>0</v>
      </c>
      <c r="JX1329" s="1625">
        <f>'TROISIEME TRI et BILAN'!I1411</f>
        <v>0</v>
      </c>
    </row>
    <row r="1330" spans="277:284" ht="30" customHeight="1" thickBot="1" x14ac:dyDescent="0.3">
      <c r="JQ1330" s="1554">
        <f>'TROISIEME TRI et BILAN'!B1412</f>
        <v>0</v>
      </c>
      <c r="JR1330" s="293">
        <f>'TROISIEME TRI et BILAN'!C1412</f>
        <v>0</v>
      </c>
      <c r="JS1330" s="293">
        <f>'TROISIEME TRI et BILAN'!D1412</f>
        <v>0</v>
      </c>
      <c r="JT1330" s="293">
        <f>'TROISIEME TRI et BILAN'!E1412</f>
        <v>0</v>
      </c>
      <c r="JU1330" s="293">
        <f>'TROISIEME TRI et BILAN'!F1412</f>
        <v>0</v>
      </c>
      <c r="JV1330" s="1067">
        <f>'TROISIEME TRI et BILAN'!G1412</f>
        <v>0</v>
      </c>
      <c r="JW1330" s="293">
        <f>'TROISIEME TRI et BILAN'!H1412</f>
        <v>0</v>
      </c>
      <c r="JX1330" s="1625">
        <f>'TROISIEME TRI et BILAN'!I1412</f>
        <v>0</v>
      </c>
    </row>
    <row r="1331" spans="277:284" ht="30" customHeight="1" thickBot="1" x14ac:dyDescent="0.3">
      <c r="JQ1331" s="1554">
        <f>'TROISIEME TRI et BILAN'!B1413</f>
        <v>0</v>
      </c>
      <c r="JR1331" s="293">
        <f>'TROISIEME TRI et BILAN'!C1413</f>
        <v>0</v>
      </c>
      <c r="JS1331" s="293">
        <f>'TROISIEME TRI et BILAN'!D1413</f>
        <v>0</v>
      </c>
      <c r="JT1331" s="293">
        <f>'TROISIEME TRI et BILAN'!E1413</f>
        <v>0</v>
      </c>
      <c r="JU1331" s="293">
        <f>'TROISIEME TRI et BILAN'!F1413</f>
        <v>0</v>
      </c>
      <c r="JV1331" s="1067">
        <f>'TROISIEME TRI et BILAN'!G1413</f>
        <v>0</v>
      </c>
      <c r="JW1331" s="293">
        <f>'TROISIEME TRI et BILAN'!H1413</f>
        <v>0</v>
      </c>
      <c r="JX1331" s="1625">
        <f>'TROISIEME TRI et BILAN'!I1413</f>
        <v>0</v>
      </c>
    </row>
    <row r="1332" spans="277:284" ht="30" customHeight="1" thickBot="1" x14ac:dyDescent="0.3">
      <c r="JQ1332" s="1554">
        <f>'TROISIEME TRI et BILAN'!B1414</f>
        <v>0</v>
      </c>
      <c r="JR1332" s="293">
        <f>'TROISIEME TRI et BILAN'!C1414</f>
        <v>0</v>
      </c>
      <c r="JS1332" s="293">
        <f>'TROISIEME TRI et BILAN'!D1414</f>
        <v>0</v>
      </c>
      <c r="JT1332" s="293">
        <f>'TROISIEME TRI et BILAN'!E1414</f>
        <v>0</v>
      </c>
      <c r="JU1332" s="293">
        <f>'TROISIEME TRI et BILAN'!F1414</f>
        <v>0</v>
      </c>
      <c r="JV1332" s="1067">
        <f>'TROISIEME TRI et BILAN'!G1414</f>
        <v>0</v>
      </c>
      <c r="JW1332" s="293">
        <f>'TROISIEME TRI et BILAN'!H1414</f>
        <v>0</v>
      </c>
      <c r="JX1332" s="1625">
        <f>'TROISIEME TRI et BILAN'!I1414</f>
        <v>0</v>
      </c>
    </row>
    <row r="1333" spans="277:284" ht="30" customHeight="1" thickBot="1" x14ac:dyDescent="0.3">
      <c r="JQ1333" s="1554">
        <f>'TROISIEME TRI et BILAN'!B1415</f>
        <v>0</v>
      </c>
      <c r="JR1333" s="293">
        <f>'TROISIEME TRI et BILAN'!C1415</f>
        <v>0</v>
      </c>
      <c r="JS1333" s="293">
        <f>'TROISIEME TRI et BILAN'!D1415</f>
        <v>0</v>
      </c>
      <c r="JT1333" s="293">
        <f>'TROISIEME TRI et BILAN'!E1415</f>
        <v>0</v>
      </c>
      <c r="JU1333" s="293">
        <f>'TROISIEME TRI et BILAN'!F1415</f>
        <v>0</v>
      </c>
      <c r="JV1333" s="1067">
        <f>'TROISIEME TRI et BILAN'!G1415</f>
        <v>0</v>
      </c>
      <c r="JW1333" s="293">
        <f>'TROISIEME TRI et BILAN'!H1415</f>
        <v>0</v>
      </c>
      <c r="JX1333" s="1625">
        <f>'TROISIEME TRI et BILAN'!I1415</f>
        <v>0</v>
      </c>
    </row>
    <row r="1334" spans="277:284" ht="30" customHeight="1" thickBot="1" x14ac:dyDescent="0.3">
      <c r="JQ1334" s="1554">
        <f>'TROISIEME TRI et BILAN'!B1416</f>
        <v>0</v>
      </c>
      <c r="JR1334" s="293">
        <f>'TROISIEME TRI et BILAN'!C1416</f>
        <v>0</v>
      </c>
      <c r="JS1334" s="293">
        <f>'TROISIEME TRI et BILAN'!D1416</f>
        <v>0</v>
      </c>
      <c r="JT1334" s="293">
        <f>'TROISIEME TRI et BILAN'!E1416</f>
        <v>0</v>
      </c>
      <c r="JU1334" s="293">
        <f>'TROISIEME TRI et BILAN'!F1416</f>
        <v>0</v>
      </c>
      <c r="JV1334" s="1067">
        <f>'TROISIEME TRI et BILAN'!G1416</f>
        <v>0</v>
      </c>
      <c r="JW1334" s="293">
        <f>'TROISIEME TRI et BILAN'!H1416</f>
        <v>0</v>
      </c>
      <c r="JX1334" s="1625">
        <f>'TROISIEME TRI et BILAN'!I1416</f>
        <v>0</v>
      </c>
    </row>
    <row r="1335" spans="277:284" ht="30" customHeight="1" thickBot="1" x14ac:dyDescent="0.3">
      <c r="JQ1335" s="1554">
        <f>'TROISIEME TRI et BILAN'!B1417</f>
        <v>0</v>
      </c>
      <c r="JR1335" s="293">
        <f>'TROISIEME TRI et BILAN'!C1417</f>
        <v>0</v>
      </c>
      <c r="JS1335" s="293">
        <f>'TROISIEME TRI et BILAN'!D1417</f>
        <v>0</v>
      </c>
      <c r="JT1335" s="293">
        <f>'TROISIEME TRI et BILAN'!E1417</f>
        <v>0</v>
      </c>
      <c r="JU1335" s="293">
        <f>'TROISIEME TRI et BILAN'!F1417</f>
        <v>0</v>
      </c>
      <c r="JV1335" s="1067">
        <f>'TROISIEME TRI et BILAN'!G1417</f>
        <v>0</v>
      </c>
      <c r="JW1335" s="293">
        <f>'TROISIEME TRI et BILAN'!H1417</f>
        <v>0</v>
      </c>
      <c r="JX1335" s="1625">
        <f>'TROISIEME TRI et BILAN'!I1417</f>
        <v>0</v>
      </c>
    </row>
    <row r="1336" spans="277:284" ht="30" customHeight="1" thickBot="1" x14ac:dyDescent="0.3">
      <c r="JQ1336" s="1554">
        <f>'TROISIEME TRI et BILAN'!B1418</f>
        <v>0</v>
      </c>
      <c r="JR1336" s="293">
        <f>'TROISIEME TRI et BILAN'!C1418</f>
        <v>0</v>
      </c>
      <c r="JS1336" s="293">
        <f>'TROISIEME TRI et BILAN'!D1418</f>
        <v>0</v>
      </c>
      <c r="JT1336" s="293">
        <f>'TROISIEME TRI et BILAN'!E1418</f>
        <v>0</v>
      </c>
      <c r="JU1336" s="293">
        <f>'TROISIEME TRI et BILAN'!F1418</f>
        <v>0</v>
      </c>
      <c r="JV1336" s="1067">
        <f>'TROISIEME TRI et BILAN'!G1418</f>
        <v>0</v>
      </c>
      <c r="JW1336" s="293">
        <f>'TROISIEME TRI et BILAN'!H1418</f>
        <v>0</v>
      </c>
      <c r="JX1336" s="1625">
        <f>'TROISIEME TRI et BILAN'!I1418</f>
        <v>0</v>
      </c>
    </row>
    <row r="1337" spans="277:284" ht="30" customHeight="1" thickBot="1" x14ac:dyDescent="0.3">
      <c r="JQ1337" s="1554">
        <f>'TROISIEME TRI et BILAN'!B1419</f>
        <v>0</v>
      </c>
      <c r="JR1337" s="293">
        <f>'TROISIEME TRI et BILAN'!C1419</f>
        <v>0</v>
      </c>
      <c r="JS1337" s="293">
        <f>'TROISIEME TRI et BILAN'!D1419</f>
        <v>0</v>
      </c>
      <c r="JT1337" s="293">
        <f>'TROISIEME TRI et BILAN'!E1419</f>
        <v>0</v>
      </c>
      <c r="JU1337" s="293">
        <f>'TROISIEME TRI et BILAN'!F1419</f>
        <v>0</v>
      </c>
      <c r="JV1337" s="1067">
        <f>'TROISIEME TRI et BILAN'!G1419</f>
        <v>0</v>
      </c>
      <c r="JW1337" s="293">
        <f>'TROISIEME TRI et BILAN'!H1419</f>
        <v>0</v>
      </c>
      <c r="JX1337" s="1625">
        <f>'TROISIEME TRI et BILAN'!I1419</f>
        <v>0</v>
      </c>
    </row>
    <row r="1338" spans="277:284" ht="30" customHeight="1" thickBot="1" x14ac:dyDescent="0.3">
      <c r="JQ1338" s="1554">
        <f>'TROISIEME TRI et BILAN'!B1420</f>
        <v>0</v>
      </c>
      <c r="JR1338" s="293">
        <f>'TROISIEME TRI et BILAN'!C1420</f>
        <v>0</v>
      </c>
      <c r="JS1338" s="293">
        <f>'TROISIEME TRI et BILAN'!D1420</f>
        <v>0</v>
      </c>
      <c r="JT1338" s="293">
        <f>'TROISIEME TRI et BILAN'!E1420</f>
        <v>0</v>
      </c>
      <c r="JU1338" s="293">
        <f>'TROISIEME TRI et BILAN'!F1420</f>
        <v>0</v>
      </c>
      <c r="JV1338" s="1067">
        <f>'TROISIEME TRI et BILAN'!G1420</f>
        <v>0</v>
      </c>
      <c r="JW1338" s="293">
        <f>'TROISIEME TRI et BILAN'!H1420</f>
        <v>0</v>
      </c>
      <c r="JX1338" s="1625">
        <f>'TROISIEME TRI et BILAN'!I1420</f>
        <v>0</v>
      </c>
    </row>
    <row r="1339" spans="277:284" ht="30" customHeight="1" thickBot="1" x14ac:dyDescent="0.3">
      <c r="JQ1339" s="1554">
        <f>'TROISIEME TRI et BILAN'!B1421</f>
        <v>0</v>
      </c>
      <c r="JR1339" s="293">
        <f>'TROISIEME TRI et BILAN'!C1421</f>
        <v>0</v>
      </c>
      <c r="JS1339" s="293">
        <f>'TROISIEME TRI et BILAN'!D1421</f>
        <v>0</v>
      </c>
      <c r="JT1339" s="293">
        <f>'TROISIEME TRI et BILAN'!E1421</f>
        <v>0</v>
      </c>
      <c r="JU1339" s="293">
        <f>'TROISIEME TRI et BILAN'!F1421</f>
        <v>0</v>
      </c>
      <c r="JV1339" s="1067">
        <f>'TROISIEME TRI et BILAN'!G1421</f>
        <v>0</v>
      </c>
      <c r="JW1339" s="293">
        <f>'TROISIEME TRI et BILAN'!H1421</f>
        <v>0</v>
      </c>
      <c r="JX1339" s="1625">
        <f>'TROISIEME TRI et BILAN'!I1421</f>
        <v>0</v>
      </c>
    </row>
    <row r="1340" spans="277:284" ht="30" customHeight="1" thickBot="1" x14ac:dyDescent="0.3">
      <c r="JQ1340" s="1554">
        <f>'TROISIEME TRI et BILAN'!B1422</f>
        <v>0</v>
      </c>
      <c r="JR1340" s="293">
        <f>'TROISIEME TRI et BILAN'!C1422</f>
        <v>0</v>
      </c>
      <c r="JS1340" s="293">
        <f>'TROISIEME TRI et BILAN'!D1422</f>
        <v>0</v>
      </c>
      <c r="JT1340" s="293">
        <f>'TROISIEME TRI et BILAN'!E1422</f>
        <v>0</v>
      </c>
      <c r="JU1340" s="293">
        <f>'TROISIEME TRI et BILAN'!F1422</f>
        <v>0</v>
      </c>
      <c r="JV1340" s="1067">
        <f>'TROISIEME TRI et BILAN'!G1422</f>
        <v>0</v>
      </c>
      <c r="JW1340" s="293">
        <f>'TROISIEME TRI et BILAN'!H1422</f>
        <v>0</v>
      </c>
      <c r="JX1340" s="1625">
        <f>'TROISIEME TRI et BILAN'!I1422</f>
        <v>0</v>
      </c>
    </row>
    <row r="1341" spans="277:284" ht="30" customHeight="1" thickBot="1" x14ac:dyDescent="0.3">
      <c r="JQ1341" s="1554">
        <f>'TROISIEME TRI et BILAN'!B1423</f>
        <v>0</v>
      </c>
      <c r="JR1341" s="293">
        <f>'TROISIEME TRI et BILAN'!C1423</f>
        <v>0</v>
      </c>
      <c r="JS1341" s="293">
        <f>'TROISIEME TRI et BILAN'!D1423</f>
        <v>0</v>
      </c>
      <c r="JT1341" s="293">
        <f>'TROISIEME TRI et BILAN'!E1423</f>
        <v>0</v>
      </c>
      <c r="JU1341" s="293">
        <f>'TROISIEME TRI et BILAN'!F1423</f>
        <v>0</v>
      </c>
      <c r="JV1341" s="1067">
        <f>'TROISIEME TRI et BILAN'!G1423</f>
        <v>0</v>
      </c>
      <c r="JW1341" s="293">
        <f>'TROISIEME TRI et BILAN'!H1423</f>
        <v>0</v>
      </c>
      <c r="JX1341" s="1625">
        <f>'TROISIEME TRI et BILAN'!I1423</f>
        <v>0</v>
      </c>
    </row>
    <row r="1342" spans="277:284" ht="30" customHeight="1" thickBot="1" x14ac:dyDescent="0.3">
      <c r="JQ1342" s="1554">
        <f>'TROISIEME TRI et BILAN'!B1424</f>
        <v>0</v>
      </c>
      <c r="JR1342" s="293">
        <f>'TROISIEME TRI et BILAN'!C1424</f>
        <v>0</v>
      </c>
      <c r="JS1342" s="293">
        <f>'TROISIEME TRI et BILAN'!D1424</f>
        <v>0</v>
      </c>
      <c r="JT1342" s="293">
        <f>'TROISIEME TRI et BILAN'!E1424</f>
        <v>0</v>
      </c>
      <c r="JU1342" s="293">
        <f>'TROISIEME TRI et BILAN'!F1424</f>
        <v>0</v>
      </c>
      <c r="JV1342" s="1067">
        <f>'TROISIEME TRI et BILAN'!G1424</f>
        <v>0</v>
      </c>
      <c r="JW1342" s="293">
        <f>'TROISIEME TRI et BILAN'!H1424</f>
        <v>0</v>
      </c>
      <c r="JX1342" s="1625">
        <f>'TROISIEME TRI et BILAN'!I1424</f>
        <v>0</v>
      </c>
    </row>
    <row r="1343" spans="277:284" ht="30" customHeight="1" thickBot="1" x14ac:dyDescent="0.3">
      <c r="JQ1343" s="1554">
        <f>'TROISIEME TRI et BILAN'!B1425</f>
        <v>0</v>
      </c>
      <c r="JR1343" s="293">
        <f>'TROISIEME TRI et BILAN'!C1425</f>
        <v>0</v>
      </c>
      <c r="JS1343" s="293">
        <f>'TROISIEME TRI et BILAN'!D1425</f>
        <v>0</v>
      </c>
      <c r="JT1343" s="293">
        <f>'TROISIEME TRI et BILAN'!E1425</f>
        <v>0</v>
      </c>
      <c r="JU1343" s="293">
        <f>'TROISIEME TRI et BILAN'!F1425</f>
        <v>0</v>
      </c>
      <c r="JV1343" s="1067">
        <f>'TROISIEME TRI et BILAN'!G1425</f>
        <v>0</v>
      </c>
      <c r="JW1343" s="293">
        <f>'TROISIEME TRI et BILAN'!H1425</f>
        <v>0</v>
      </c>
      <c r="JX1343" s="1625">
        <f>'TROISIEME TRI et BILAN'!I1425</f>
        <v>0</v>
      </c>
    </row>
    <row r="1344" spans="277:284" ht="30" customHeight="1" thickBot="1" x14ac:dyDescent="0.3">
      <c r="JQ1344" s="1554"/>
      <c r="JR1344" s="293">
        <f>'TROISIEME TRI et BILAN'!C1426</f>
        <v>0</v>
      </c>
      <c r="JS1344" s="293">
        <f>'TROISIEME TRI et BILAN'!D1426</f>
        <v>0</v>
      </c>
      <c r="JT1344" s="293">
        <f>'TROISIEME TRI et BILAN'!E1426</f>
        <v>0</v>
      </c>
      <c r="JU1344" s="293">
        <f>'TROISIEME TRI et BILAN'!F1426</f>
        <v>0</v>
      </c>
      <c r="JV1344" s="1067">
        <f>'TROISIEME TRI et BILAN'!G1426</f>
        <v>0</v>
      </c>
      <c r="JW1344" s="293">
        <f>'TROISIEME TRI et BILAN'!H1426</f>
        <v>0</v>
      </c>
      <c r="JX1344" s="1625">
        <f>'TROISIEME TRI et BILAN'!I1426</f>
        <v>0</v>
      </c>
    </row>
    <row r="1345" spans="277:292" ht="30" customHeight="1" thickBot="1" x14ac:dyDescent="0.3">
      <c r="JQ1345" s="726" t="s">
        <v>1</v>
      </c>
      <c r="JR1345" s="727" t="s">
        <v>151</v>
      </c>
      <c r="JS1345" s="728" t="s">
        <v>278</v>
      </c>
      <c r="JT1345" s="728" t="s">
        <v>158</v>
      </c>
      <c r="JU1345" s="728" t="s">
        <v>30</v>
      </c>
      <c r="JV1345" s="1628" t="s">
        <v>301</v>
      </c>
      <c r="JW1345" s="728" t="s">
        <v>302</v>
      </c>
      <c r="JX1345" s="1069" t="s">
        <v>303</v>
      </c>
    </row>
    <row r="1346" spans="277:292" ht="16.5" thickBot="1" x14ac:dyDescent="0.3">
      <c r="JQ1346" s="1554"/>
      <c r="JR1346" s="1554">
        <f>'TROISIEME TRI et BILAN'!C1428</f>
        <v>0</v>
      </c>
      <c r="JS1346" s="1554">
        <f>'TROISIEME TRI et BILAN'!D1428</f>
        <v>0</v>
      </c>
      <c r="JT1346" s="1554">
        <f>'TROISIEME TRI et BILAN'!E1428</f>
        <v>0</v>
      </c>
      <c r="JU1346" s="1554">
        <f>'TROISIEME TRI et BILAN'!F1428</f>
        <v>0</v>
      </c>
      <c r="JV1346" s="1554">
        <f>'TROISIEME TRI et BILAN'!G1428</f>
        <v>0</v>
      </c>
      <c r="JW1346" s="1554">
        <f>'TROISIEME TRI et BILAN'!H1428</f>
        <v>0</v>
      </c>
      <c r="JX1346" s="1554">
        <f>'TROISIEME TRI et BILAN'!I1428</f>
        <v>0</v>
      </c>
    </row>
    <row r="1347" spans="277:292" ht="30" customHeight="1" thickBot="1" x14ac:dyDescent="0.3">
      <c r="JQ1347" s="1554">
        <f>'TROISIEME TRI et BILAN'!B1429</f>
        <v>0</v>
      </c>
      <c r="JR1347" s="293">
        <f>'TROISIEME TRI et BILAN'!C1429</f>
        <v>0</v>
      </c>
      <c r="JS1347" s="293">
        <f>'TROISIEME TRI et BILAN'!D1429</f>
        <v>0</v>
      </c>
      <c r="JT1347" s="293">
        <f>'TROISIEME TRI et BILAN'!E1429</f>
        <v>0</v>
      </c>
      <c r="JU1347" s="293">
        <f>'TROISIEME TRI et BILAN'!F1429</f>
        <v>0</v>
      </c>
      <c r="JV1347" s="293">
        <f>'TROISIEME TRI et BILAN'!G1429</f>
        <v>0</v>
      </c>
      <c r="JW1347" s="293">
        <f>'TROISIEME TRI et BILAN'!H1429</f>
        <v>0</v>
      </c>
      <c r="JX1347" s="1625">
        <f>'TROISIEME TRI et BILAN'!I1429</f>
        <v>0</v>
      </c>
    </row>
    <row r="1348" spans="277:292" ht="30" customHeight="1" thickBot="1" x14ac:dyDescent="0.3">
      <c r="JQ1348" s="1554">
        <f>'TROISIEME TRI et BILAN'!B1430</f>
        <v>0</v>
      </c>
      <c r="JR1348" s="293">
        <f>'TROISIEME TRI et BILAN'!C1430</f>
        <v>0</v>
      </c>
      <c r="JS1348" s="293">
        <f>'TROISIEME TRI et BILAN'!D1430</f>
        <v>0</v>
      </c>
      <c r="JT1348" s="293">
        <f>'TROISIEME TRI et BILAN'!E1430</f>
        <v>0</v>
      </c>
      <c r="JU1348" s="293">
        <f>'TROISIEME TRI et BILAN'!F1430</f>
        <v>0</v>
      </c>
      <c r="JV1348" s="293">
        <f>'TROISIEME TRI et BILAN'!G1430</f>
        <v>0</v>
      </c>
      <c r="JW1348" s="293">
        <f>'TROISIEME TRI et BILAN'!H1430</f>
        <v>0</v>
      </c>
      <c r="JX1348" s="1625">
        <f>'TROISIEME TRI et BILAN'!I1430</f>
        <v>0</v>
      </c>
    </row>
    <row r="1349" spans="277:292" ht="30" customHeight="1" thickBot="1" x14ac:dyDescent="0.3">
      <c r="JQ1349" s="1626">
        <f>'TROISIEME TRI et BILAN'!B1431</f>
        <v>0</v>
      </c>
      <c r="JR1349" s="342">
        <f>'TROISIEME TRI et BILAN'!C1431</f>
        <v>0</v>
      </c>
      <c r="JS1349" s="342">
        <f>'TROISIEME TRI et BILAN'!D1431</f>
        <v>0</v>
      </c>
      <c r="JT1349" s="342">
        <f>'TROISIEME TRI et BILAN'!E1431</f>
        <v>0</v>
      </c>
      <c r="JU1349" s="342">
        <f>'TROISIEME TRI et BILAN'!F1431</f>
        <v>0</v>
      </c>
      <c r="JV1349" s="342">
        <f>'TROISIEME TRI et BILAN'!G1431</f>
        <v>0</v>
      </c>
      <c r="JW1349" s="342">
        <f>'TROISIEME TRI et BILAN'!H1431</f>
        <v>0</v>
      </c>
      <c r="JX1349" s="1627">
        <f>'TROISIEME TRI et BILAN'!I1431</f>
        <v>0</v>
      </c>
    </row>
    <row r="1350" spans="277:292" ht="30" customHeight="1" thickBot="1" x14ac:dyDescent="0.3">
      <c r="JQ1350" s="1790"/>
      <c r="JR1350" s="1782"/>
      <c r="JS1350" s="1782"/>
      <c r="JT1350" s="1782"/>
      <c r="JU1350" s="1782"/>
      <c r="JV1350" s="1782"/>
      <c r="JW1350" s="1782"/>
      <c r="JX1350" s="1791"/>
    </row>
    <row r="1351" spans="277:292" ht="30" customHeight="1" thickBot="1" x14ac:dyDescent="0.3">
      <c r="JQ1351" s="2370" t="s">
        <v>91</v>
      </c>
      <c r="JR1351" s="2371"/>
      <c r="JS1351" s="2042">
        <f>'TROISIEME TRI et BILAN'!C1436</f>
        <v>0</v>
      </c>
      <c r="JT1351" s="2043"/>
      <c r="JU1351" s="2043"/>
      <c r="JV1351" s="2043"/>
      <c r="JW1351" s="2043"/>
      <c r="JX1351" s="2044"/>
    </row>
    <row r="1352" spans="277:292" ht="30" customHeight="1" x14ac:dyDescent="0.25">
      <c r="JQ1352" s="1790"/>
      <c r="JR1352" s="1782"/>
      <c r="JS1352" s="2045"/>
      <c r="JT1352" s="2046"/>
      <c r="JU1352" s="2046"/>
      <c r="JV1352" s="2046"/>
      <c r="JW1352" s="2046"/>
      <c r="JX1352" s="2047"/>
    </row>
    <row r="1353" spans="277:292" ht="30" customHeight="1" thickBot="1" x14ac:dyDescent="0.3">
      <c r="JQ1353" s="1790"/>
      <c r="JR1353" s="1782"/>
      <c r="JS1353" s="2048"/>
      <c r="JT1353" s="2049"/>
      <c r="JU1353" s="2049"/>
      <c r="JV1353" s="2049"/>
      <c r="JW1353" s="2049"/>
      <c r="JX1353" s="2050"/>
    </row>
    <row r="1354" spans="277:292" x14ac:dyDescent="0.25">
      <c r="JY1354" s="666"/>
    </row>
    <row r="1355" spans="277:292" ht="21" x14ac:dyDescent="0.35">
      <c r="JZ1355" s="719" t="s">
        <v>791</v>
      </c>
      <c r="KA1355" s="383"/>
      <c r="KB1355" s="383"/>
      <c r="KC1355" s="383"/>
      <c r="KD1355" s="383"/>
      <c r="KE1355" s="383"/>
      <c r="KF1355" s="712">
        <v>27</v>
      </c>
    </row>
    <row r="1356" spans="277:292" ht="21.75" thickBot="1" x14ac:dyDescent="0.4">
      <c r="JZ1356" s="383"/>
      <c r="KA1356" s="383"/>
      <c r="KB1356" s="383"/>
      <c r="KC1356" s="383"/>
      <c r="KD1356" s="383"/>
      <c r="KE1356" s="383"/>
      <c r="KF1356" s="383"/>
    </row>
    <row r="1357" spans="277:292" ht="21.75" thickBot="1" x14ac:dyDescent="0.3">
      <c r="JZ1357" s="381" t="s">
        <v>1</v>
      </c>
      <c r="KA1357" s="381" t="s">
        <v>151</v>
      </c>
      <c r="KB1357" s="381" t="s">
        <v>278</v>
      </c>
      <c r="KC1357" s="381" t="s">
        <v>158</v>
      </c>
      <c r="KD1357" s="381" t="s">
        <v>30</v>
      </c>
      <c r="KE1357" s="381" t="s">
        <v>305</v>
      </c>
      <c r="KF1357" s="381" t="s">
        <v>306</v>
      </c>
    </row>
    <row r="1358" spans="277:292" ht="27" customHeight="1" thickBot="1" x14ac:dyDescent="0.3">
      <c r="JZ1358" s="1552">
        <f>'TROISIEME TRI et BILAN'!B1446</f>
        <v>0</v>
      </c>
      <c r="KA1358" s="293">
        <f>'TROISIEME TRI et BILAN'!C1446</f>
        <v>0</v>
      </c>
      <c r="KB1358" s="293">
        <f>'TROISIEME TRI et BILAN'!D1446</f>
        <v>0</v>
      </c>
      <c r="KC1358" s="293">
        <f>'TROISIEME TRI et BILAN'!E1446</f>
        <v>0</v>
      </c>
      <c r="KD1358" s="293">
        <f>'TROISIEME TRI et BILAN'!F1446</f>
        <v>0</v>
      </c>
      <c r="KE1358" s="1067">
        <f>'TROISIEME TRI et BILAN'!G1446</f>
        <v>0</v>
      </c>
      <c r="KF1358" s="293">
        <f>'TROISIEME TRI et BILAN'!H1446</f>
        <v>0</v>
      </c>
    </row>
    <row r="1359" spans="277:292" ht="27" customHeight="1" thickBot="1" x14ac:dyDescent="0.3">
      <c r="JZ1359" s="1552">
        <f>'TROISIEME TRI et BILAN'!B1447</f>
        <v>0</v>
      </c>
      <c r="KA1359" s="293">
        <f>'TROISIEME TRI et BILAN'!C1447</f>
        <v>0</v>
      </c>
      <c r="KB1359" s="293">
        <f>'TROISIEME TRI et BILAN'!D1447</f>
        <v>0</v>
      </c>
      <c r="KC1359" s="293">
        <f>'TROISIEME TRI et BILAN'!E1447</f>
        <v>0</v>
      </c>
      <c r="KD1359" s="293">
        <f>'TROISIEME TRI et BILAN'!F1447</f>
        <v>0</v>
      </c>
      <c r="KE1359" s="1067">
        <f>'TROISIEME TRI et BILAN'!G1447</f>
        <v>0</v>
      </c>
      <c r="KF1359" s="293">
        <f>'TROISIEME TRI et BILAN'!H1447</f>
        <v>0</v>
      </c>
    </row>
    <row r="1360" spans="277:292" ht="27" customHeight="1" thickBot="1" x14ac:dyDescent="0.3">
      <c r="JZ1360" s="1552">
        <f>'TROISIEME TRI et BILAN'!B1448</f>
        <v>0</v>
      </c>
      <c r="KA1360" s="293">
        <f>'TROISIEME TRI et BILAN'!C1448</f>
        <v>0</v>
      </c>
      <c r="KB1360" s="293">
        <f>'TROISIEME TRI et BILAN'!D1448</f>
        <v>0</v>
      </c>
      <c r="KC1360" s="293">
        <f>'TROISIEME TRI et BILAN'!E1448</f>
        <v>0</v>
      </c>
      <c r="KD1360" s="293">
        <f>'TROISIEME TRI et BILAN'!F1448</f>
        <v>0</v>
      </c>
      <c r="KE1360" s="1067">
        <f>'TROISIEME TRI et BILAN'!G1448</f>
        <v>0</v>
      </c>
      <c r="KF1360" s="293">
        <f>'TROISIEME TRI et BILAN'!H1448</f>
        <v>0</v>
      </c>
    </row>
    <row r="1361" spans="286:292" ht="27" customHeight="1" thickBot="1" x14ac:dyDescent="0.3">
      <c r="JZ1361" s="1552">
        <f>'TROISIEME TRI et BILAN'!B1449</f>
        <v>0</v>
      </c>
      <c r="KA1361" s="293">
        <f>'TROISIEME TRI et BILAN'!C1449</f>
        <v>0</v>
      </c>
      <c r="KB1361" s="293">
        <f>'TROISIEME TRI et BILAN'!D1449</f>
        <v>0</v>
      </c>
      <c r="KC1361" s="293">
        <f>'TROISIEME TRI et BILAN'!E1449</f>
        <v>0</v>
      </c>
      <c r="KD1361" s="293">
        <f>'TROISIEME TRI et BILAN'!F1449</f>
        <v>0</v>
      </c>
      <c r="KE1361" s="1067">
        <f>'TROISIEME TRI et BILAN'!G1449</f>
        <v>0</v>
      </c>
      <c r="KF1361" s="293">
        <f>'TROISIEME TRI et BILAN'!H1449</f>
        <v>0</v>
      </c>
    </row>
    <row r="1362" spans="286:292" ht="27" customHeight="1" thickBot="1" x14ac:dyDescent="0.3">
      <c r="JZ1362" s="1552">
        <f>'TROISIEME TRI et BILAN'!B1450</f>
        <v>0</v>
      </c>
      <c r="KA1362" s="293">
        <f>'TROISIEME TRI et BILAN'!C1450</f>
        <v>0</v>
      </c>
      <c r="KB1362" s="293">
        <f>'TROISIEME TRI et BILAN'!D1450</f>
        <v>0</v>
      </c>
      <c r="KC1362" s="293">
        <f>'TROISIEME TRI et BILAN'!E1450</f>
        <v>0</v>
      </c>
      <c r="KD1362" s="293">
        <f>'TROISIEME TRI et BILAN'!F1450</f>
        <v>0</v>
      </c>
      <c r="KE1362" s="1067">
        <f>'TROISIEME TRI et BILAN'!G1450</f>
        <v>0</v>
      </c>
      <c r="KF1362" s="293">
        <f>'TROISIEME TRI et BILAN'!H1450</f>
        <v>0</v>
      </c>
    </row>
    <row r="1363" spans="286:292" ht="27" customHeight="1" thickBot="1" x14ac:dyDescent="0.3">
      <c r="JZ1363" s="1552">
        <f>'TROISIEME TRI et BILAN'!B1451</f>
        <v>0</v>
      </c>
      <c r="KA1363" s="293">
        <f>'TROISIEME TRI et BILAN'!C1451</f>
        <v>0</v>
      </c>
      <c r="KB1363" s="293">
        <f>'TROISIEME TRI et BILAN'!D1451</f>
        <v>0</v>
      </c>
      <c r="KC1363" s="293">
        <f>'TROISIEME TRI et BILAN'!E1451</f>
        <v>0</v>
      </c>
      <c r="KD1363" s="293">
        <f>'TROISIEME TRI et BILAN'!F1451</f>
        <v>0</v>
      </c>
      <c r="KE1363" s="1067">
        <f>'TROISIEME TRI et BILAN'!G1451</f>
        <v>0</v>
      </c>
      <c r="KF1363" s="293">
        <f>'TROISIEME TRI et BILAN'!H1451</f>
        <v>0</v>
      </c>
    </row>
    <row r="1364" spans="286:292" ht="27" customHeight="1" thickBot="1" x14ac:dyDescent="0.3">
      <c r="JZ1364" s="1552">
        <f>'TROISIEME TRI et BILAN'!B1452</f>
        <v>0</v>
      </c>
      <c r="KA1364" s="293">
        <f>'TROISIEME TRI et BILAN'!C1452</f>
        <v>0</v>
      </c>
      <c r="KB1364" s="293">
        <f>'TROISIEME TRI et BILAN'!D1452</f>
        <v>0</v>
      </c>
      <c r="KC1364" s="293">
        <f>'TROISIEME TRI et BILAN'!E1452</f>
        <v>0</v>
      </c>
      <c r="KD1364" s="293">
        <f>'TROISIEME TRI et BILAN'!F1452</f>
        <v>0</v>
      </c>
      <c r="KE1364" s="1067">
        <f>'TROISIEME TRI et BILAN'!G1452</f>
        <v>0</v>
      </c>
      <c r="KF1364" s="293">
        <f>'TROISIEME TRI et BILAN'!H1452</f>
        <v>0</v>
      </c>
    </row>
    <row r="1365" spans="286:292" ht="27" customHeight="1" thickBot="1" x14ac:dyDescent="0.3">
      <c r="JZ1365" s="1552">
        <f>'TROISIEME TRI et BILAN'!B1453</f>
        <v>0</v>
      </c>
      <c r="KA1365" s="293">
        <f>'TROISIEME TRI et BILAN'!C1453</f>
        <v>0</v>
      </c>
      <c r="KB1365" s="293">
        <f>'TROISIEME TRI et BILAN'!D1453</f>
        <v>0</v>
      </c>
      <c r="KC1365" s="293">
        <f>'TROISIEME TRI et BILAN'!E1453</f>
        <v>0</v>
      </c>
      <c r="KD1365" s="293">
        <f>'TROISIEME TRI et BILAN'!F1453</f>
        <v>0</v>
      </c>
      <c r="KE1365" s="1067">
        <f>'TROISIEME TRI et BILAN'!G1453</f>
        <v>0</v>
      </c>
      <c r="KF1365" s="293">
        <f>'TROISIEME TRI et BILAN'!H1453</f>
        <v>0</v>
      </c>
    </row>
    <row r="1366" spans="286:292" ht="27" customHeight="1" thickBot="1" x14ac:dyDescent="0.3">
      <c r="JZ1366" s="1552">
        <f>'TROISIEME TRI et BILAN'!B1454</f>
        <v>0</v>
      </c>
      <c r="KA1366" s="293">
        <f>'TROISIEME TRI et BILAN'!C1454</f>
        <v>0</v>
      </c>
      <c r="KB1366" s="293">
        <f>'TROISIEME TRI et BILAN'!D1454</f>
        <v>0</v>
      </c>
      <c r="KC1366" s="293">
        <f>'TROISIEME TRI et BILAN'!E1454</f>
        <v>0</v>
      </c>
      <c r="KD1366" s="293">
        <f>'TROISIEME TRI et BILAN'!F1454</f>
        <v>0</v>
      </c>
      <c r="KE1366" s="1067">
        <f>'TROISIEME TRI et BILAN'!G1454</f>
        <v>0</v>
      </c>
      <c r="KF1366" s="293">
        <f>'TROISIEME TRI et BILAN'!H1454</f>
        <v>0</v>
      </c>
    </row>
    <row r="1367" spans="286:292" ht="27" customHeight="1" thickBot="1" x14ac:dyDescent="0.3">
      <c r="JZ1367" s="1552">
        <f>'TROISIEME TRI et BILAN'!B1455</f>
        <v>0</v>
      </c>
      <c r="KA1367" s="293">
        <f>'TROISIEME TRI et BILAN'!C1455</f>
        <v>0</v>
      </c>
      <c r="KB1367" s="293">
        <f>'TROISIEME TRI et BILAN'!D1455</f>
        <v>0</v>
      </c>
      <c r="KC1367" s="293">
        <f>'TROISIEME TRI et BILAN'!E1455</f>
        <v>0</v>
      </c>
      <c r="KD1367" s="293">
        <f>'TROISIEME TRI et BILAN'!F1455</f>
        <v>0</v>
      </c>
      <c r="KE1367" s="1067">
        <f>'TROISIEME TRI et BILAN'!G1455</f>
        <v>0</v>
      </c>
      <c r="KF1367" s="293">
        <f>'TROISIEME TRI et BILAN'!H1455</f>
        <v>0</v>
      </c>
    </row>
    <row r="1368" spans="286:292" ht="27" customHeight="1" thickBot="1" x14ac:dyDescent="0.3">
      <c r="JZ1368" s="1552">
        <f>'TROISIEME TRI et BILAN'!B1456</f>
        <v>0</v>
      </c>
      <c r="KA1368" s="293">
        <f>'TROISIEME TRI et BILAN'!C1456</f>
        <v>0</v>
      </c>
      <c r="KB1368" s="293">
        <f>'TROISIEME TRI et BILAN'!D1456</f>
        <v>0</v>
      </c>
      <c r="KC1368" s="293">
        <f>'TROISIEME TRI et BILAN'!E1456</f>
        <v>0</v>
      </c>
      <c r="KD1368" s="293">
        <f>'TROISIEME TRI et BILAN'!F1456</f>
        <v>0</v>
      </c>
      <c r="KE1368" s="1067">
        <f>'TROISIEME TRI et BILAN'!G1456</f>
        <v>0</v>
      </c>
      <c r="KF1368" s="293">
        <f>'TROISIEME TRI et BILAN'!H1456</f>
        <v>0</v>
      </c>
    </row>
    <row r="1369" spans="286:292" ht="27" customHeight="1" thickBot="1" x14ac:dyDescent="0.3">
      <c r="JZ1369" s="1552">
        <f>'TROISIEME TRI et BILAN'!B1457</f>
        <v>0</v>
      </c>
      <c r="KA1369" s="293">
        <f>'TROISIEME TRI et BILAN'!C1457</f>
        <v>0</v>
      </c>
      <c r="KB1369" s="293">
        <f>'TROISIEME TRI et BILAN'!D1457</f>
        <v>0</v>
      </c>
      <c r="KC1369" s="293">
        <f>'TROISIEME TRI et BILAN'!E1457</f>
        <v>0</v>
      </c>
      <c r="KD1369" s="293">
        <f>'TROISIEME TRI et BILAN'!F1457</f>
        <v>0</v>
      </c>
      <c r="KE1369" s="1067">
        <f>'TROISIEME TRI et BILAN'!G1457</f>
        <v>0</v>
      </c>
      <c r="KF1369" s="293">
        <f>'TROISIEME TRI et BILAN'!H1457</f>
        <v>0</v>
      </c>
    </row>
    <row r="1370" spans="286:292" ht="27" customHeight="1" thickBot="1" x14ac:dyDescent="0.3">
      <c r="JZ1370" s="1552">
        <f>'TROISIEME TRI et BILAN'!B1458</f>
        <v>0</v>
      </c>
      <c r="KA1370" s="293">
        <f>'TROISIEME TRI et BILAN'!C1458</f>
        <v>0</v>
      </c>
      <c r="KB1370" s="293">
        <f>'TROISIEME TRI et BILAN'!D1458</f>
        <v>0</v>
      </c>
      <c r="KC1370" s="293">
        <f>'TROISIEME TRI et BILAN'!E1458</f>
        <v>0</v>
      </c>
      <c r="KD1370" s="293">
        <f>'TROISIEME TRI et BILAN'!F1458</f>
        <v>0</v>
      </c>
      <c r="KE1370" s="1067">
        <f>'TROISIEME TRI et BILAN'!G1458</f>
        <v>0</v>
      </c>
      <c r="KF1370" s="293">
        <f>'TROISIEME TRI et BILAN'!H1458</f>
        <v>0</v>
      </c>
    </row>
    <row r="1371" spans="286:292" ht="27" customHeight="1" thickBot="1" x14ac:dyDescent="0.3">
      <c r="JZ1371" s="1552">
        <f>'TROISIEME TRI et BILAN'!B1459</f>
        <v>0</v>
      </c>
      <c r="KA1371" s="293">
        <f>'TROISIEME TRI et BILAN'!C1459</f>
        <v>0</v>
      </c>
      <c r="KB1371" s="293">
        <f>'TROISIEME TRI et BILAN'!D1459</f>
        <v>0</v>
      </c>
      <c r="KC1371" s="293">
        <f>'TROISIEME TRI et BILAN'!E1459</f>
        <v>0</v>
      </c>
      <c r="KD1371" s="293">
        <f>'TROISIEME TRI et BILAN'!F1459</f>
        <v>0</v>
      </c>
      <c r="KE1371" s="1067">
        <f>'TROISIEME TRI et BILAN'!G1459</f>
        <v>0</v>
      </c>
      <c r="KF1371" s="293">
        <f>'TROISIEME TRI et BILAN'!H1459</f>
        <v>0</v>
      </c>
    </row>
    <row r="1372" spans="286:292" ht="27" customHeight="1" thickBot="1" x14ac:dyDescent="0.3">
      <c r="JZ1372" s="1552">
        <f>'TROISIEME TRI et BILAN'!B1460</f>
        <v>0</v>
      </c>
      <c r="KA1372" s="293">
        <f>'TROISIEME TRI et BILAN'!C1460</f>
        <v>0</v>
      </c>
      <c r="KB1372" s="293">
        <f>'TROISIEME TRI et BILAN'!D1460</f>
        <v>0</v>
      </c>
      <c r="KC1372" s="293">
        <f>'TROISIEME TRI et BILAN'!E1460</f>
        <v>0</v>
      </c>
      <c r="KD1372" s="293">
        <f>'TROISIEME TRI et BILAN'!F1460</f>
        <v>0</v>
      </c>
      <c r="KE1372" s="1067">
        <f>'TROISIEME TRI et BILAN'!G1460</f>
        <v>0</v>
      </c>
      <c r="KF1372" s="293">
        <f>'TROISIEME TRI et BILAN'!H1460</f>
        <v>0</v>
      </c>
    </row>
    <row r="1373" spans="286:292" ht="27" customHeight="1" thickBot="1" x14ac:dyDescent="0.3">
      <c r="JZ1373" s="1552">
        <f>'TROISIEME TRI et BILAN'!B1461</f>
        <v>0</v>
      </c>
      <c r="KA1373" s="293">
        <f>'TROISIEME TRI et BILAN'!C1461</f>
        <v>0</v>
      </c>
      <c r="KB1373" s="293">
        <f>'TROISIEME TRI et BILAN'!D1461</f>
        <v>0</v>
      </c>
      <c r="KC1373" s="293">
        <f>'TROISIEME TRI et BILAN'!E1461</f>
        <v>0</v>
      </c>
      <c r="KD1373" s="293">
        <f>'TROISIEME TRI et BILAN'!F1461</f>
        <v>0</v>
      </c>
      <c r="KE1373" s="1067">
        <f>'TROISIEME TRI et BILAN'!G1461</f>
        <v>0</v>
      </c>
      <c r="KF1373" s="293">
        <f>'TROISIEME TRI et BILAN'!H1461</f>
        <v>0</v>
      </c>
    </row>
    <row r="1374" spans="286:292" ht="27" customHeight="1" thickBot="1" x14ac:dyDescent="0.3">
      <c r="JZ1374" s="1552">
        <f>'TROISIEME TRI et BILAN'!B1462</f>
        <v>0</v>
      </c>
      <c r="KA1374" s="293">
        <f>'TROISIEME TRI et BILAN'!C1462</f>
        <v>0</v>
      </c>
      <c r="KB1374" s="293">
        <f>'TROISIEME TRI et BILAN'!D1462</f>
        <v>0</v>
      </c>
      <c r="KC1374" s="293">
        <f>'TROISIEME TRI et BILAN'!E1462</f>
        <v>0</v>
      </c>
      <c r="KD1374" s="293">
        <f>'TROISIEME TRI et BILAN'!F1462</f>
        <v>0</v>
      </c>
      <c r="KE1374" s="1067">
        <f>'TROISIEME TRI et BILAN'!G1462</f>
        <v>0</v>
      </c>
      <c r="KF1374" s="293">
        <f>'TROISIEME TRI et BILAN'!H1462</f>
        <v>0</v>
      </c>
    </row>
    <row r="1375" spans="286:292" ht="27" customHeight="1" thickBot="1" x14ac:dyDescent="0.3">
      <c r="JZ1375" s="1552">
        <f>'TROISIEME TRI et BILAN'!B1463</f>
        <v>0</v>
      </c>
      <c r="KA1375" s="293">
        <f>'TROISIEME TRI et BILAN'!C1463</f>
        <v>0</v>
      </c>
      <c r="KB1375" s="293">
        <f>'TROISIEME TRI et BILAN'!D1463</f>
        <v>0</v>
      </c>
      <c r="KC1375" s="293">
        <f>'TROISIEME TRI et BILAN'!E1463</f>
        <v>0</v>
      </c>
      <c r="KD1375" s="293">
        <f>'TROISIEME TRI et BILAN'!F1463</f>
        <v>0</v>
      </c>
      <c r="KE1375" s="1067">
        <f>'TROISIEME TRI et BILAN'!G1463</f>
        <v>0</v>
      </c>
      <c r="KF1375" s="293">
        <f>'TROISIEME TRI et BILAN'!H1463</f>
        <v>0</v>
      </c>
    </row>
    <row r="1376" spans="286:292" ht="27" customHeight="1" thickBot="1" x14ac:dyDescent="0.3">
      <c r="JZ1376" s="1552">
        <f>'TROISIEME TRI et BILAN'!B1464</f>
        <v>0</v>
      </c>
      <c r="KA1376" s="293">
        <f>'TROISIEME TRI et BILAN'!C1464</f>
        <v>0</v>
      </c>
      <c r="KB1376" s="293">
        <f>'TROISIEME TRI et BILAN'!D1464</f>
        <v>0</v>
      </c>
      <c r="KC1376" s="293">
        <f>'TROISIEME TRI et BILAN'!E1464</f>
        <v>0</v>
      </c>
      <c r="KD1376" s="293">
        <f>'TROISIEME TRI et BILAN'!F1464</f>
        <v>0</v>
      </c>
      <c r="KE1376" s="1067">
        <f>'TROISIEME TRI et BILAN'!G1464</f>
        <v>0</v>
      </c>
      <c r="KF1376" s="293">
        <f>'TROISIEME TRI et BILAN'!H1464</f>
        <v>0</v>
      </c>
    </row>
    <row r="1377" spans="286:292" ht="27" customHeight="1" thickBot="1" x14ac:dyDescent="0.3">
      <c r="JZ1377" s="1552">
        <f>'TROISIEME TRI et BILAN'!B1465</f>
        <v>0</v>
      </c>
      <c r="KA1377" s="293">
        <f>'TROISIEME TRI et BILAN'!C1465</f>
        <v>0</v>
      </c>
      <c r="KB1377" s="293">
        <f>'TROISIEME TRI et BILAN'!D1465</f>
        <v>0</v>
      </c>
      <c r="KC1377" s="293">
        <f>'TROISIEME TRI et BILAN'!E1465</f>
        <v>0</v>
      </c>
      <c r="KD1377" s="293">
        <f>'TROISIEME TRI et BILAN'!F1465</f>
        <v>0</v>
      </c>
      <c r="KE1377" s="1067">
        <f>'TROISIEME TRI et BILAN'!G1465</f>
        <v>0</v>
      </c>
      <c r="KF1377" s="293">
        <f>'TROISIEME TRI et BILAN'!H1465</f>
        <v>0</v>
      </c>
    </row>
    <row r="1378" spans="286:292" ht="27" customHeight="1" thickBot="1" x14ac:dyDescent="0.3">
      <c r="JZ1378" s="1552">
        <f>'TROISIEME TRI et BILAN'!B1466</f>
        <v>0</v>
      </c>
      <c r="KA1378" s="293">
        <f>'TROISIEME TRI et BILAN'!C1466</f>
        <v>0</v>
      </c>
      <c r="KB1378" s="293">
        <f>'TROISIEME TRI et BILAN'!D1466</f>
        <v>0</v>
      </c>
      <c r="KC1378" s="293">
        <f>'TROISIEME TRI et BILAN'!E1466</f>
        <v>0</v>
      </c>
      <c r="KD1378" s="293">
        <f>'TROISIEME TRI et BILAN'!F1466</f>
        <v>0</v>
      </c>
      <c r="KE1378" s="1067">
        <f>'TROISIEME TRI et BILAN'!G1466</f>
        <v>0</v>
      </c>
      <c r="KF1378" s="293">
        <f>'TROISIEME TRI et BILAN'!H1466</f>
        <v>0</v>
      </c>
    </row>
    <row r="1379" spans="286:292" ht="27" customHeight="1" thickBot="1" x14ac:dyDescent="0.3">
      <c r="JZ1379" s="1552">
        <f>'TROISIEME TRI et BILAN'!B1467</f>
        <v>0</v>
      </c>
      <c r="KA1379" s="293">
        <f>'TROISIEME TRI et BILAN'!C1467</f>
        <v>0</v>
      </c>
      <c r="KB1379" s="293">
        <f>'TROISIEME TRI et BILAN'!D1467</f>
        <v>0</v>
      </c>
      <c r="KC1379" s="293">
        <f>'TROISIEME TRI et BILAN'!E1467</f>
        <v>0</v>
      </c>
      <c r="KD1379" s="293">
        <f>'TROISIEME TRI et BILAN'!F1467</f>
        <v>0</v>
      </c>
      <c r="KE1379" s="1067">
        <f>'TROISIEME TRI et BILAN'!G1467</f>
        <v>0</v>
      </c>
      <c r="KF1379" s="293">
        <f>'TROISIEME TRI et BILAN'!H1467</f>
        <v>0</v>
      </c>
    </row>
    <row r="1380" spans="286:292" ht="27" customHeight="1" thickBot="1" x14ac:dyDescent="0.3">
      <c r="JZ1380" s="1552">
        <f>'TROISIEME TRI et BILAN'!B1468</f>
        <v>0</v>
      </c>
      <c r="KA1380" s="293">
        <f>'TROISIEME TRI et BILAN'!C1468</f>
        <v>0</v>
      </c>
      <c r="KB1380" s="293">
        <f>'TROISIEME TRI et BILAN'!D1468</f>
        <v>0</v>
      </c>
      <c r="KC1380" s="293">
        <f>'TROISIEME TRI et BILAN'!E1468</f>
        <v>0</v>
      </c>
      <c r="KD1380" s="293">
        <f>'TROISIEME TRI et BILAN'!F1468</f>
        <v>0</v>
      </c>
      <c r="KE1380" s="1067">
        <f>'TROISIEME TRI et BILAN'!G1468</f>
        <v>0</v>
      </c>
      <c r="KF1380" s="293">
        <f>'TROISIEME TRI et BILAN'!H1468</f>
        <v>0</v>
      </c>
    </row>
    <row r="1381" spans="286:292" ht="27" customHeight="1" thickBot="1" x14ac:dyDescent="0.3">
      <c r="JZ1381" s="1552">
        <f>'TROISIEME TRI et BILAN'!B1469</f>
        <v>0</v>
      </c>
      <c r="KA1381" s="293">
        <f>'TROISIEME TRI et BILAN'!C1469</f>
        <v>0</v>
      </c>
      <c r="KB1381" s="293">
        <f>'TROISIEME TRI et BILAN'!D1469</f>
        <v>0</v>
      </c>
      <c r="KC1381" s="293">
        <f>'TROISIEME TRI et BILAN'!E1469</f>
        <v>0</v>
      </c>
      <c r="KD1381" s="293">
        <f>'TROISIEME TRI et BILAN'!F1469</f>
        <v>0</v>
      </c>
      <c r="KE1381" s="1067">
        <f>'TROISIEME TRI et BILAN'!G1469</f>
        <v>0</v>
      </c>
      <c r="KF1381" s="293">
        <f>'TROISIEME TRI et BILAN'!H1469</f>
        <v>0</v>
      </c>
    </row>
    <row r="1382" spans="286:292" ht="27" customHeight="1" thickBot="1" x14ac:dyDescent="0.3">
      <c r="JZ1382" s="1552">
        <f>'TROISIEME TRI et BILAN'!B1470</f>
        <v>0</v>
      </c>
      <c r="KA1382" s="293">
        <f>'TROISIEME TRI et BILAN'!C1470</f>
        <v>0</v>
      </c>
      <c r="KB1382" s="293">
        <f>'TROISIEME TRI et BILAN'!D1470</f>
        <v>0</v>
      </c>
      <c r="KC1382" s="293">
        <f>'TROISIEME TRI et BILAN'!E1470</f>
        <v>0</v>
      </c>
      <c r="KD1382" s="293">
        <f>'TROISIEME TRI et BILAN'!F1470</f>
        <v>0</v>
      </c>
      <c r="KE1382" s="1067">
        <f>'TROISIEME TRI et BILAN'!G1470</f>
        <v>0</v>
      </c>
      <c r="KF1382" s="293">
        <f>'TROISIEME TRI et BILAN'!H1470</f>
        <v>0</v>
      </c>
    </row>
    <row r="1383" spans="286:292" ht="21.75" thickBot="1" x14ac:dyDescent="0.3">
      <c r="JZ1383" s="381" t="s">
        <v>1</v>
      </c>
      <c r="KA1383" s="381" t="s">
        <v>151</v>
      </c>
      <c r="KB1383" s="381" t="s">
        <v>278</v>
      </c>
      <c r="KC1383" s="381" t="s">
        <v>158</v>
      </c>
      <c r="KD1383" s="381" t="s">
        <v>30</v>
      </c>
      <c r="KE1383" s="1071" t="s">
        <v>305</v>
      </c>
      <c r="KF1383" s="381" t="s">
        <v>306</v>
      </c>
    </row>
    <row r="1384" spans="286:292" ht="27" customHeight="1" thickBot="1" x14ac:dyDescent="0.3">
      <c r="JZ1384" s="1552">
        <f>'TROISIEME TRI et BILAN'!B1472</f>
        <v>0</v>
      </c>
      <c r="KA1384" s="293">
        <f>'TROISIEME TRI et BILAN'!C1472</f>
        <v>0</v>
      </c>
      <c r="KB1384" s="293">
        <f>'TROISIEME TRI et BILAN'!D1472</f>
        <v>0</v>
      </c>
      <c r="KC1384" s="293">
        <f>'TROISIEME TRI et BILAN'!E1472</f>
        <v>0</v>
      </c>
      <c r="KD1384" s="293">
        <f>'TROISIEME TRI et BILAN'!F1472</f>
        <v>0</v>
      </c>
      <c r="KE1384" s="1067">
        <f>'TROISIEME TRI et BILAN'!G1472</f>
        <v>0</v>
      </c>
      <c r="KF1384" s="293">
        <f>'TROISIEME TRI et BILAN'!H1472</f>
        <v>0</v>
      </c>
    </row>
    <row r="1385" spans="286:292" ht="27" customHeight="1" thickBot="1" x14ac:dyDescent="0.3">
      <c r="JZ1385" s="1552">
        <f>'TROISIEME TRI et BILAN'!B1473</f>
        <v>0</v>
      </c>
      <c r="KA1385" s="293">
        <f>'TROISIEME TRI et BILAN'!C1473</f>
        <v>0</v>
      </c>
      <c r="KB1385" s="293">
        <f>'TROISIEME TRI et BILAN'!D1473</f>
        <v>0</v>
      </c>
      <c r="KC1385" s="293">
        <f>'TROISIEME TRI et BILAN'!E1473</f>
        <v>0</v>
      </c>
      <c r="KD1385" s="293">
        <f>'TROISIEME TRI et BILAN'!F1473</f>
        <v>0</v>
      </c>
      <c r="KE1385" s="1067">
        <f>'TROISIEME TRI et BILAN'!G1473</f>
        <v>0</v>
      </c>
      <c r="KF1385" s="293">
        <f>'TROISIEME TRI et BILAN'!H1473</f>
        <v>0</v>
      </c>
    </row>
    <row r="1386" spans="286:292" ht="27" customHeight="1" thickBot="1" x14ac:dyDescent="0.3">
      <c r="JZ1386" s="1552">
        <f>'TROISIEME TRI et BILAN'!B1474</f>
        <v>0</v>
      </c>
      <c r="KA1386" s="293">
        <f>'TROISIEME TRI et BILAN'!C1474</f>
        <v>0</v>
      </c>
      <c r="KB1386" s="293">
        <f>'TROISIEME TRI et BILAN'!D1474</f>
        <v>0</v>
      </c>
      <c r="KC1386" s="293">
        <f>'TROISIEME TRI et BILAN'!E1474</f>
        <v>0</v>
      </c>
      <c r="KD1386" s="293">
        <f>'TROISIEME TRI et BILAN'!F1474</f>
        <v>0</v>
      </c>
      <c r="KE1386" s="1067">
        <f>'TROISIEME TRI et BILAN'!G1474</f>
        <v>0</v>
      </c>
      <c r="KF1386" s="293">
        <f>'TROISIEME TRI et BILAN'!H1474</f>
        <v>0</v>
      </c>
    </row>
    <row r="1387" spans="286:292" ht="27" customHeight="1" thickBot="1" x14ac:dyDescent="0.3">
      <c r="JZ1387" s="1552">
        <f>'TROISIEME TRI et BILAN'!B1475</f>
        <v>0</v>
      </c>
      <c r="KA1387" s="293">
        <f>'TROISIEME TRI et BILAN'!C1475</f>
        <v>0</v>
      </c>
      <c r="KB1387" s="293">
        <f>'TROISIEME TRI et BILAN'!D1475</f>
        <v>0</v>
      </c>
      <c r="KC1387" s="293">
        <f>'TROISIEME TRI et BILAN'!E1475</f>
        <v>0</v>
      </c>
      <c r="KD1387" s="293">
        <f>'TROISIEME TRI et BILAN'!F1475</f>
        <v>0</v>
      </c>
      <c r="KE1387" s="1067">
        <f>'TROISIEME TRI et BILAN'!G1475</f>
        <v>0</v>
      </c>
      <c r="KF1387" s="293">
        <f>'TROISIEME TRI et BILAN'!H1475</f>
        <v>0</v>
      </c>
    </row>
    <row r="1388" spans="286:292" ht="27" customHeight="1" thickBot="1" x14ac:dyDescent="0.3">
      <c r="JZ1388" s="1552">
        <f>'TROISIEME TRI et BILAN'!B1476</f>
        <v>0</v>
      </c>
      <c r="KA1388" s="293">
        <f>'TROISIEME TRI et BILAN'!C1476</f>
        <v>0</v>
      </c>
      <c r="KB1388" s="293">
        <f>'TROISIEME TRI et BILAN'!D1476</f>
        <v>0</v>
      </c>
      <c r="KC1388" s="293">
        <f>'TROISIEME TRI et BILAN'!E1476</f>
        <v>0</v>
      </c>
      <c r="KD1388" s="293">
        <f>'TROISIEME TRI et BILAN'!F1476</f>
        <v>0</v>
      </c>
      <c r="KE1388" s="1067">
        <f>'TROISIEME TRI et BILAN'!G1476</f>
        <v>0</v>
      </c>
      <c r="KF1388" s="293">
        <f>'TROISIEME TRI et BILAN'!H1476</f>
        <v>0</v>
      </c>
    </row>
    <row r="1389" spans="286:292" ht="27" customHeight="1" thickBot="1" x14ac:dyDescent="0.3">
      <c r="JZ1389" s="1552">
        <f>'TROISIEME TRI et BILAN'!B1477</f>
        <v>0</v>
      </c>
      <c r="KA1389" s="293">
        <f>'TROISIEME TRI et BILAN'!C1477</f>
        <v>0</v>
      </c>
      <c r="KB1389" s="293">
        <f>'TROISIEME TRI et BILAN'!D1477</f>
        <v>0</v>
      </c>
      <c r="KC1389" s="293">
        <f>'TROISIEME TRI et BILAN'!E1477</f>
        <v>0</v>
      </c>
      <c r="KD1389" s="293">
        <f>'TROISIEME TRI et BILAN'!F1477</f>
        <v>0</v>
      </c>
      <c r="KE1389" s="1067">
        <f>'TROISIEME TRI et BILAN'!G1477</f>
        <v>0</v>
      </c>
      <c r="KF1389" s="293">
        <f>'TROISIEME TRI et BILAN'!H1477</f>
        <v>0</v>
      </c>
    </row>
    <row r="1390" spans="286:292" ht="27" customHeight="1" thickBot="1" x14ac:dyDescent="0.3">
      <c r="JZ1390" s="1552">
        <f>'TROISIEME TRI et BILAN'!B1478</f>
        <v>0</v>
      </c>
      <c r="KA1390" s="293">
        <f>'TROISIEME TRI et BILAN'!C1478</f>
        <v>0</v>
      </c>
      <c r="KB1390" s="293">
        <f>'TROISIEME TRI et BILAN'!D1478</f>
        <v>0</v>
      </c>
      <c r="KC1390" s="293">
        <f>'TROISIEME TRI et BILAN'!E1478</f>
        <v>0</v>
      </c>
      <c r="KD1390" s="293">
        <f>'TROISIEME TRI et BILAN'!F1478</f>
        <v>0</v>
      </c>
      <c r="KE1390" s="1067">
        <f>'TROISIEME TRI et BILAN'!G1478</f>
        <v>0</v>
      </c>
      <c r="KF1390" s="293">
        <f>'TROISIEME TRI et BILAN'!H1478</f>
        <v>0</v>
      </c>
    </row>
    <row r="1391" spans="286:292" ht="27" customHeight="1" thickBot="1" x14ac:dyDescent="0.3">
      <c r="JZ1391" s="1552">
        <f>'TROISIEME TRI et BILAN'!B1479</f>
        <v>0</v>
      </c>
      <c r="KA1391" s="293">
        <f>'TROISIEME TRI et BILAN'!C1479</f>
        <v>0</v>
      </c>
      <c r="KB1391" s="293">
        <f>'TROISIEME TRI et BILAN'!D1479</f>
        <v>0</v>
      </c>
      <c r="KC1391" s="293">
        <f>'TROISIEME TRI et BILAN'!E1479</f>
        <v>0</v>
      </c>
      <c r="KD1391" s="293">
        <f>'TROISIEME TRI et BILAN'!F1479</f>
        <v>0</v>
      </c>
      <c r="KE1391" s="1067">
        <f>'TROISIEME TRI et BILAN'!G1479</f>
        <v>0</v>
      </c>
      <c r="KF1391" s="293">
        <f>'TROISIEME TRI et BILAN'!H1479</f>
        <v>0</v>
      </c>
    </row>
    <row r="1392" spans="286:292" ht="27" customHeight="1" thickBot="1" x14ac:dyDescent="0.3">
      <c r="JZ1392" s="1552">
        <f>'TROISIEME TRI et BILAN'!B1480</f>
        <v>0</v>
      </c>
      <c r="KA1392" s="293">
        <f>'TROISIEME TRI et BILAN'!C1480</f>
        <v>0</v>
      </c>
      <c r="KB1392" s="293">
        <f>'TROISIEME TRI et BILAN'!D1480</f>
        <v>0</v>
      </c>
      <c r="KC1392" s="293">
        <f>'TROISIEME TRI et BILAN'!E1480</f>
        <v>0</v>
      </c>
      <c r="KD1392" s="293">
        <f>'TROISIEME TRI et BILAN'!F1480</f>
        <v>0</v>
      </c>
      <c r="KE1392" s="1067">
        <f>'TROISIEME TRI et BILAN'!G1480</f>
        <v>0</v>
      </c>
      <c r="KF1392" s="293">
        <f>'TROISIEME TRI et BILAN'!H1480</f>
        <v>0</v>
      </c>
    </row>
    <row r="1393" spans="286:292" ht="27" customHeight="1" thickBot="1" x14ac:dyDescent="0.3">
      <c r="JZ1393" s="1552">
        <f>'TROISIEME TRI et BILAN'!B1481</f>
        <v>0</v>
      </c>
      <c r="KA1393" s="293">
        <f>'TROISIEME TRI et BILAN'!C1481</f>
        <v>0</v>
      </c>
      <c r="KB1393" s="293">
        <f>'TROISIEME TRI et BILAN'!D1481</f>
        <v>0</v>
      </c>
      <c r="KC1393" s="293">
        <f>'TROISIEME TRI et BILAN'!E1481</f>
        <v>0</v>
      </c>
      <c r="KD1393" s="293">
        <f>'TROISIEME TRI et BILAN'!F1481</f>
        <v>0</v>
      </c>
      <c r="KE1393" s="1067">
        <f>'TROISIEME TRI et BILAN'!G1481</f>
        <v>0</v>
      </c>
      <c r="KF1393" s="293">
        <f>'TROISIEME TRI et BILAN'!H1481</f>
        <v>0</v>
      </c>
    </row>
    <row r="1394" spans="286:292" ht="27" customHeight="1" thickBot="1" x14ac:dyDescent="0.3">
      <c r="JZ1394" s="1552">
        <f>'TROISIEME TRI et BILAN'!B1482</f>
        <v>0</v>
      </c>
      <c r="KA1394" s="293">
        <f>'TROISIEME TRI et BILAN'!C1482</f>
        <v>0</v>
      </c>
      <c r="KB1394" s="293">
        <f>'TROISIEME TRI et BILAN'!D1482</f>
        <v>0</v>
      </c>
      <c r="KC1394" s="293">
        <f>'TROISIEME TRI et BILAN'!E1482</f>
        <v>0</v>
      </c>
      <c r="KD1394" s="293">
        <f>'TROISIEME TRI et BILAN'!F1482</f>
        <v>0</v>
      </c>
      <c r="KE1394" s="1067">
        <f>'TROISIEME TRI et BILAN'!G1482</f>
        <v>0</v>
      </c>
      <c r="KF1394" s="293">
        <f>'TROISIEME TRI et BILAN'!H1482</f>
        <v>0</v>
      </c>
    </row>
    <row r="1395" spans="286:292" ht="27" customHeight="1" thickBot="1" x14ac:dyDescent="0.3">
      <c r="JZ1395" s="1552">
        <f>'TROISIEME TRI et BILAN'!B1483</f>
        <v>0</v>
      </c>
      <c r="KA1395" s="293">
        <f>'TROISIEME TRI et BILAN'!C1483</f>
        <v>0</v>
      </c>
      <c r="KB1395" s="293">
        <f>'TROISIEME TRI et BILAN'!D1483</f>
        <v>0</v>
      </c>
      <c r="KC1395" s="293">
        <f>'TROISIEME TRI et BILAN'!E1483</f>
        <v>0</v>
      </c>
      <c r="KD1395" s="293">
        <f>'TROISIEME TRI et BILAN'!F1483</f>
        <v>0</v>
      </c>
      <c r="KE1395" s="1067">
        <f>'TROISIEME TRI et BILAN'!G1483</f>
        <v>0</v>
      </c>
      <c r="KF1395" s="293">
        <f>'TROISIEME TRI et BILAN'!H1483</f>
        <v>0</v>
      </c>
    </row>
    <row r="1396" spans="286:292" ht="27" customHeight="1" thickBot="1" x14ac:dyDescent="0.3">
      <c r="JZ1396" s="1552">
        <f>'TROISIEME TRI et BILAN'!B1484</f>
        <v>0</v>
      </c>
      <c r="KA1396" s="293">
        <f>'TROISIEME TRI et BILAN'!C1484</f>
        <v>0</v>
      </c>
      <c r="KB1396" s="293">
        <f>'TROISIEME TRI et BILAN'!D1484</f>
        <v>0</v>
      </c>
      <c r="KC1396" s="293">
        <f>'TROISIEME TRI et BILAN'!E1484</f>
        <v>0</v>
      </c>
      <c r="KD1396" s="293">
        <f>'TROISIEME TRI et BILAN'!F1484</f>
        <v>0</v>
      </c>
      <c r="KE1396" s="1067">
        <f>'TROISIEME TRI et BILAN'!G1484</f>
        <v>0</v>
      </c>
      <c r="KF1396" s="293">
        <f>'TROISIEME TRI et BILAN'!H1484</f>
        <v>0</v>
      </c>
    </row>
    <row r="1397" spans="286:292" ht="27" customHeight="1" thickBot="1" x14ac:dyDescent="0.3">
      <c r="JZ1397" s="1552">
        <f>'TROISIEME TRI et BILAN'!B1485</f>
        <v>0</v>
      </c>
      <c r="KA1397" s="293">
        <f>'TROISIEME TRI et BILAN'!C1485</f>
        <v>0</v>
      </c>
      <c r="KB1397" s="293">
        <f>'TROISIEME TRI et BILAN'!D1485</f>
        <v>0</v>
      </c>
      <c r="KC1397" s="293">
        <f>'TROISIEME TRI et BILAN'!E1485</f>
        <v>0</v>
      </c>
      <c r="KD1397" s="293">
        <f>'TROISIEME TRI et BILAN'!F1485</f>
        <v>0</v>
      </c>
      <c r="KE1397" s="1067">
        <f>'TROISIEME TRI et BILAN'!G1485</f>
        <v>0</v>
      </c>
      <c r="KF1397" s="293">
        <f>'TROISIEME TRI et BILAN'!H1485</f>
        <v>0</v>
      </c>
    </row>
    <row r="1398" spans="286:292" ht="27" customHeight="1" thickBot="1" x14ac:dyDescent="0.3">
      <c r="JZ1398" s="1552">
        <f>'TROISIEME TRI et BILAN'!B1486</f>
        <v>0</v>
      </c>
      <c r="KA1398" s="293">
        <f>'TROISIEME TRI et BILAN'!C1486</f>
        <v>0</v>
      </c>
      <c r="KB1398" s="293">
        <f>'TROISIEME TRI et BILAN'!D1486</f>
        <v>0</v>
      </c>
      <c r="KC1398" s="293">
        <f>'TROISIEME TRI et BILAN'!E1486</f>
        <v>0</v>
      </c>
      <c r="KD1398" s="293">
        <f>'TROISIEME TRI et BILAN'!F1486</f>
        <v>0</v>
      </c>
      <c r="KE1398" s="1067">
        <f>'TROISIEME TRI et BILAN'!G1486</f>
        <v>0</v>
      </c>
      <c r="KF1398" s="293">
        <f>'TROISIEME TRI et BILAN'!H1486</f>
        <v>0</v>
      </c>
    </row>
    <row r="1399" spans="286:292" ht="27" customHeight="1" thickBot="1" x14ac:dyDescent="0.3">
      <c r="JZ1399" s="1552">
        <f>'TROISIEME TRI et BILAN'!B1487</f>
        <v>0</v>
      </c>
      <c r="KA1399" s="293">
        <f>'TROISIEME TRI et BILAN'!C1487</f>
        <v>0</v>
      </c>
      <c r="KB1399" s="293">
        <f>'TROISIEME TRI et BILAN'!D1487</f>
        <v>0</v>
      </c>
      <c r="KC1399" s="293">
        <f>'TROISIEME TRI et BILAN'!E1487</f>
        <v>0</v>
      </c>
      <c r="KD1399" s="293">
        <f>'TROISIEME TRI et BILAN'!F1487</f>
        <v>0</v>
      </c>
      <c r="KE1399" s="1067">
        <f>'TROISIEME TRI et BILAN'!G1487</f>
        <v>0</v>
      </c>
      <c r="KF1399" s="293">
        <f>'TROISIEME TRI et BILAN'!H1487</f>
        <v>0</v>
      </c>
    </row>
    <row r="1400" spans="286:292" ht="27" customHeight="1" thickBot="1" x14ac:dyDescent="0.3">
      <c r="JZ1400" s="1552">
        <f>'TROISIEME TRI et BILAN'!B1488</f>
        <v>0</v>
      </c>
      <c r="KA1400" s="293">
        <f>'TROISIEME TRI et BILAN'!C1488</f>
        <v>0</v>
      </c>
      <c r="KB1400" s="293">
        <f>'TROISIEME TRI et BILAN'!D1488</f>
        <v>0</v>
      </c>
      <c r="KC1400" s="293">
        <f>'TROISIEME TRI et BILAN'!E1488</f>
        <v>0</v>
      </c>
      <c r="KD1400" s="293">
        <f>'TROISIEME TRI et BILAN'!F1488</f>
        <v>0</v>
      </c>
      <c r="KE1400" s="1067">
        <f>'TROISIEME TRI et BILAN'!G1488</f>
        <v>0</v>
      </c>
      <c r="KF1400" s="293">
        <f>'TROISIEME TRI et BILAN'!H1488</f>
        <v>0</v>
      </c>
    </row>
    <row r="1401" spans="286:292" ht="27" customHeight="1" thickBot="1" x14ac:dyDescent="0.3">
      <c r="JZ1401" s="1552">
        <f>'TROISIEME TRI et BILAN'!B1489</f>
        <v>0</v>
      </c>
      <c r="KA1401" s="293">
        <f>'TROISIEME TRI et BILAN'!C1489</f>
        <v>0</v>
      </c>
      <c r="KB1401" s="293">
        <f>'TROISIEME TRI et BILAN'!D1489</f>
        <v>0</v>
      </c>
      <c r="KC1401" s="293">
        <f>'TROISIEME TRI et BILAN'!E1489</f>
        <v>0</v>
      </c>
      <c r="KD1401" s="293">
        <f>'TROISIEME TRI et BILAN'!F1489</f>
        <v>0</v>
      </c>
      <c r="KE1401" s="1067">
        <f>'TROISIEME TRI et BILAN'!G1489</f>
        <v>0</v>
      </c>
      <c r="KF1401" s="293">
        <f>'TROISIEME TRI et BILAN'!H1489</f>
        <v>0</v>
      </c>
    </row>
    <row r="1402" spans="286:292" ht="27" customHeight="1" thickBot="1" x14ac:dyDescent="0.3">
      <c r="JZ1402" s="1552">
        <f>'TROISIEME TRI et BILAN'!B1490</f>
        <v>0</v>
      </c>
      <c r="KA1402" s="293">
        <f>'TROISIEME TRI et BILAN'!C1490</f>
        <v>0</v>
      </c>
      <c r="KB1402" s="293">
        <f>'TROISIEME TRI et BILAN'!D1490</f>
        <v>0</v>
      </c>
      <c r="KC1402" s="293">
        <f>'TROISIEME TRI et BILAN'!E1490</f>
        <v>0</v>
      </c>
      <c r="KD1402" s="293">
        <f>'TROISIEME TRI et BILAN'!F1490</f>
        <v>0</v>
      </c>
      <c r="KE1402" s="1067">
        <f>'TROISIEME TRI et BILAN'!G1490</f>
        <v>0</v>
      </c>
      <c r="KF1402" s="293">
        <f>'TROISIEME TRI et BILAN'!H1490</f>
        <v>0</v>
      </c>
    </row>
    <row r="1403" spans="286:292" ht="27" customHeight="1" thickBot="1" x14ac:dyDescent="0.3">
      <c r="JZ1403" s="1552">
        <f>'TROISIEME TRI et BILAN'!B1491</f>
        <v>0</v>
      </c>
      <c r="KA1403" s="293">
        <f>'TROISIEME TRI et BILAN'!C1491</f>
        <v>0</v>
      </c>
      <c r="KB1403" s="293">
        <f>'TROISIEME TRI et BILAN'!D1491</f>
        <v>0</v>
      </c>
      <c r="KC1403" s="293">
        <f>'TROISIEME TRI et BILAN'!E1491</f>
        <v>0</v>
      </c>
      <c r="KD1403" s="293">
        <f>'TROISIEME TRI et BILAN'!F1491</f>
        <v>0</v>
      </c>
      <c r="KE1403" s="1067">
        <f>'TROISIEME TRI et BILAN'!G1491</f>
        <v>0</v>
      </c>
      <c r="KF1403" s="293">
        <f>'TROISIEME TRI et BILAN'!H1491</f>
        <v>0</v>
      </c>
    </row>
    <row r="1404" spans="286:292" ht="27" customHeight="1" thickBot="1" x14ac:dyDescent="0.3">
      <c r="JZ1404" s="1552">
        <f>'TROISIEME TRI et BILAN'!B1492</f>
        <v>0</v>
      </c>
      <c r="KA1404" s="293">
        <f>'TROISIEME TRI et BILAN'!C1492</f>
        <v>0</v>
      </c>
      <c r="KB1404" s="293">
        <f>'TROISIEME TRI et BILAN'!D1492</f>
        <v>0</v>
      </c>
      <c r="KC1404" s="293">
        <f>'TROISIEME TRI et BILAN'!E1492</f>
        <v>0</v>
      </c>
      <c r="KD1404" s="293">
        <f>'TROISIEME TRI et BILAN'!F1492</f>
        <v>0</v>
      </c>
      <c r="KE1404" s="1067">
        <f>'TROISIEME TRI et BILAN'!G1492</f>
        <v>0</v>
      </c>
      <c r="KF1404" s="293">
        <f>'TROISIEME TRI et BILAN'!H1492</f>
        <v>0</v>
      </c>
    </row>
    <row r="1405" spans="286:292" ht="27" customHeight="1" thickBot="1" x14ac:dyDescent="0.3">
      <c r="JZ1405" s="1552">
        <f>'TROISIEME TRI et BILAN'!B1493</f>
        <v>0</v>
      </c>
      <c r="KA1405" s="293">
        <f>'TROISIEME TRI et BILAN'!C1493</f>
        <v>0</v>
      </c>
      <c r="KB1405" s="293">
        <f>'TROISIEME TRI et BILAN'!D1493</f>
        <v>0</v>
      </c>
      <c r="KC1405" s="293">
        <f>'TROISIEME TRI et BILAN'!E1493</f>
        <v>0</v>
      </c>
      <c r="KD1405" s="293">
        <f>'TROISIEME TRI et BILAN'!F1493</f>
        <v>0</v>
      </c>
      <c r="KE1405" s="1067">
        <f>'TROISIEME TRI et BILAN'!G1493</f>
        <v>0</v>
      </c>
      <c r="KF1405" s="293">
        <f>'TROISIEME TRI et BILAN'!H1493</f>
        <v>0</v>
      </c>
    </row>
    <row r="1406" spans="286:292" ht="27" customHeight="1" thickBot="1" x14ac:dyDescent="0.3">
      <c r="JZ1406" s="1552">
        <f>'TROISIEME TRI et BILAN'!B1494</f>
        <v>0</v>
      </c>
      <c r="KA1406" s="293">
        <f>'TROISIEME TRI et BILAN'!C1494</f>
        <v>0</v>
      </c>
      <c r="KB1406" s="293">
        <f>'TROISIEME TRI et BILAN'!D1494</f>
        <v>0</v>
      </c>
      <c r="KC1406" s="293">
        <f>'TROISIEME TRI et BILAN'!E1494</f>
        <v>0</v>
      </c>
      <c r="KD1406" s="293">
        <f>'TROISIEME TRI et BILAN'!F1494</f>
        <v>0</v>
      </c>
      <c r="KE1406" s="1067">
        <f>'TROISIEME TRI et BILAN'!G1494</f>
        <v>0</v>
      </c>
      <c r="KF1406" s="293">
        <f>'TROISIEME TRI et BILAN'!H1494</f>
        <v>0</v>
      </c>
    </row>
    <row r="1407" spans="286:292" ht="27" customHeight="1" thickBot="1" x14ac:dyDescent="0.3">
      <c r="JZ1407" s="1552">
        <f>'TROISIEME TRI et BILAN'!B1495</f>
        <v>0</v>
      </c>
      <c r="KA1407" s="293">
        <f>'TROISIEME TRI et BILAN'!C1495</f>
        <v>0</v>
      </c>
      <c r="KB1407" s="293">
        <f>'TROISIEME TRI et BILAN'!D1495</f>
        <v>0</v>
      </c>
      <c r="KC1407" s="293">
        <f>'TROISIEME TRI et BILAN'!E1495</f>
        <v>0</v>
      </c>
      <c r="KD1407" s="293">
        <f>'TROISIEME TRI et BILAN'!F1495</f>
        <v>0</v>
      </c>
      <c r="KE1407" s="1067">
        <f>'TROISIEME TRI et BILAN'!G1495</f>
        <v>0</v>
      </c>
      <c r="KF1407" s="293">
        <f>'TROISIEME TRI et BILAN'!H1495</f>
        <v>0</v>
      </c>
    </row>
    <row r="1408" spans="286:292" ht="27" customHeight="1" thickBot="1" x14ac:dyDescent="0.3">
      <c r="JZ1408" s="1552">
        <f>'TROISIEME TRI et BILAN'!B1496</f>
        <v>0</v>
      </c>
      <c r="KA1408" s="293">
        <f>'TROISIEME TRI et BILAN'!C1496</f>
        <v>0</v>
      </c>
      <c r="KB1408" s="293">
        <f>'TROISIEME TRI et BILAN'!D1496</f>
        <v>0</v>
      </c>
      <c r="KC1408" s="293">
        <f>'TROISIEME TRI et BILAN'!E1496</f>
        <v>0</v>
      </c>
      <c r="KD1408" s="293">
        <f>'TROISIEME TRI et BILAN'!F1496</f>
        <v>0</v>
      </c>
      <c r="KE1408" s="1067">
        <f>'TROISIEME TRI et BILAN'!G1496</f>
        <v>0</v>
      </c>
      <c r="KF1408" s="293">
        <f>'TROISIEME TRI et BILAN'!H1496</f>
        <v>0</v>
      </c>
    </row>
    <row r="1409" spans="286:292" ht="27" customHeight="1" thickBot="1" x14ac:dyDescent="0.3">
      <c r="JZ1409" s="1552">
        <f>'TROISIEME TRI et BILAN'!B1497</f>
        <v>0</v>
      </c>
      <c r="KA1409" s="293">
        <f>'TROISIEME TRI et BILAN'!C1497</f>
        <v>0</v>
      </c>
      <c r="KB1409" s="293">
        <f>'TROISIEME TRI et BILAN'!D1497</f>
        <v>0</v>
      </c>
      <c r="KC1409" s="293">
        <f>'TROISIEME TRI et BILAN'!E1497</f>
        <v>0</v>
      </c>
      <c r="KD1409" s="293">
        <f>'TROISIEME TRI et BILAN'!F1497</f>
        <v>0</v>
      </c>
      <c r="KE1409" s="1067">
        <f>'TROISIEME TRI et BILAN'!G1497</f>
        <v>0</v>
      </c>
      <c r="KF1409" s="293">
        <f>'TROISIEME TRI et BILAN'!H1497</f>
        <v>0</v>
      </c>
    </row>
    <row r="1410" spans="286:292" ht="27" customHeight="1" thickBot="1" x14ac:dyDescent="0.3">
      <c r="JZ1410" s="1552">
        <f>'TROISIEME TRI et BILAN'!B1498</f>
        <v>0</v>
      </c>
      <c r="KA1410" s="293">
        <f>'TROISIEME TRI et BILAN'!C1498</f>
        <v>0</v>
      </c>
      <c r="KB1410" s="293">
        <f>'TROISIEME TRI et BILAN'!D1498</f>
        <v>0</v>
      </c>
      <c r="KC1410" s="293">
        <f>'TROISIEME TRI et BILAN'!E1498</f>
        <v>0</v>
      </c>
      <c r="KD1410" s="293">
        <f>'TROISIEME TRI et BILAN'!F1498</f>
        <v>0</v>
      </c>
      <c r="KE1410" s="1067">
        <f>'TROISIEME TRI et BILAN'!G1498</f>
        <v>0</v>
      </c>
      <c r="KF1410" s="293">
        <f>'TROISIEME TRI et BILAN'!H1498</f>
        <v>0</v>
      </c>
    </row>
    <row r="1411" spans="286:292" ht="21.75" thickBot="1" x14ac:dyDescent="0.3">
      <c r="JZ1411" s="381" t="s">
        <v>1</v>
      </c>
      <c r="KA1411" s="381" t="s">
        <v>151</v>
      </c>
      <c r="KB1411" s="381" t="s">
        <v>278</v>
      </c>
      <c r="KC1411" s="381" t="s">
        <v>158</v>
      </c>
      <c r="KD1411" s="381" t="s">
        <v>30</v>
      </c>
      <c r="KE1411" s="1071" t="s">
        <v>305</v>
      </c>
      <c r="KF1411" s="381" t="s">
        <v>306</v>
      </c>
    </row>
    <row r="1412" spans="286:292" ht="27" customHeight="1" thickBot="1" x14ac:dyDescent="0.3">
      <c r="JZ1412" s="1552">
        <f>'TROISIEME TRI et BILAN'!B1500</f>
        <v>0</v>
      </c>
      <c r="KA1412" s="293">
        <f>'TROISIEME TRI et BILAN'!C1500</f>
        <v>0</v>
      </c>
      <c r="KB1412" s="293">
        <f>'TROISIEME TRI et BILAN'!D1500</f>
        <v>0</v>
      </c>
      <c r="KC1412" s="293">
        <f>'TROISIEME TRI et BILAN'!E1500</f>
        <v>0</v>
      </c>
      <c r="KD1412" s="293">
        <f>'TROISIEME TRI et BILAN'!F1500</f>
        <v>0</v>
      </c>
      <c r="KE1412" s="1067">
        <f>'TROISIEME TRI et BILAN'!G1500</f>
        <v>0</v>
      </c>
      <c r="KF1412" s="293">
        <f>'TROISIEME TRI et BILAN'!H1500</f>
        <v>0</v>
      </c>
    </row>
    <row r="1413" spans="286:292" ht="27" customHeight="1" thickBot="1" x14ac:dyDescent="0.3">
      <c r="JZ1413" s="1552">
        <f>'TROISIEME TRI et BILAN'!B1501</f>
        <v>0</v>
      </c>
      <c r="KA1413" s="293">
        <f>'TROISIEME TRI et BILAN'!C1501</f>
        <v>0</v>
      </c>
      <c r="KB1413" s="293">
        <f>'TROISIEME TRI et BILAN'!D1501</f>
        <v>0</v>
      </c>
      <c r="KC1413" s="293">
        <f>'TROISIEME TRI et BILAN'!E1501</f>
        <v>0</v>
      </c>
      <c r="KD1413" s="293">
        <f>'TROISIEME TRI et BILAN'!F1501</f>
        <v>0</v>
      </c>
      <c r="KE1413" s="1067">
        <f>'TROISIEME TRI et BILAN'!G1501</f>
        <v>0</v>
      </c>
      <c r="KF1413" s="293">
        <f>'TROISIEME TRI et BILAN'!H1501</f>
        <v>0</v>
      </c>
    </row>
    <row r="1414" spans="286:292" ht="27" customHeight="1" thickBot="1" x14ac:dyDescent="0.3">
      <c r="JZ1414" s="1552">
        <f>'TROISIEME TRI et BILAN'!B1502</f>
        <v>0</v>
      </c>
      <c r="KA1414" s="293">
        <f>'TROISIEME TRI et BILAN'!C1502</f>
        <v>0</v>
      </c>
      <c r="KB1414" s="293">
        <f>'TROISIEME TRI et BILAN'!D1502</f>
        <v>0</v>
      </c>
      <c r="KC1414" s="293">
        <f>'TROISIEME TRI et BILAN'!E1502</f>
        <v>0</v>
      </c>
      <c r="KD1414" s="293">
        <f>'TROISIEME TRI et BILAN'!F1502</f>
        <v>0</v>
      </c>
      <c r="KE1414" s="1067">
        <f>'TROISIEME TRI et BILAN'!G1502</f>
        <v>0</v>
      </c>
      <c r="KF1414" s="293">
        <f>'TROISIEME TRI et BILAN'!H1502</f>
        <v>0</v>
      </c>
    </row>
    <row r="1415" spans="286:292" ht="27" customHeight="1" thickBot="1" x14ac:dyDescent="0.3">
      <c r="JZ1415" s="1552">
        <f>'TROISIEME TRI et BILAN'!B1503</f>
        <v>0</v>
      </c>
      <c r="KA1415" s="293">
        <f>'TROISIEME TRI et BILAN'!C1503</f>
        <v>0</v>
      </c>
      <c r="KB1415" s="293">
        <f>'TROISIEME TRI et BILAN'!D1503</f>
        <v>0</v>
      </c>
      <c r="KC1415" s="293">
        <f>'TROISIEME TRI et BILAN'!E1503</f>
        <v>0</v>
      </c>
      <c r="KD1415" s="293">
        <f>'TROISIEME TRI et BILAN'!F1503</f>
        <v>0</v>
      </c>
      <c r="KE1415" s="1067">
        <f>'TROISIEME TRI et BILAN'!G1503</f>
        <v>0</v>
      </c>
      <c r="KF1415" s="293">
        <f>'TROISIEME TRI et BILAN'!H1503</f>
        <v>0</v>
      </c>
    </row>
    <row r="1416" spans="286:292" ht="27" customHeight="1" thickBot="1" x14ac:dyDescent="0.3">
      <c r="JZ1416" s="1552">
        <f>'TROISIEME TRI et BILAN'!B1504</f>
        <v>0</v>
      </c>
      <c r="KA1416" s="293">
        <f>'TROISIEME TRI et BILAN'!C1504</f>
        <v>0</v>
      </c>
      <c r="KB1416" s="293">
        <f>'TROISIEME TRI et BILAN'!D1504</f>
        <v>0</v>
      </c>
      <c r="KC1416" s="293">
        <f>'TROISIEME TRI et BILAN'!E1504</f>
        <v>0</v>
      </c>
      <c r="KD1416" s="293">
        <f>'TROISIEME TRI et BILAN'!F1504</f>
        <v>0</v>
      </c>
      <c r="KE1416" s="1067">
        <f>'TROISIEME TRI et BILAN'!G1504</f>
        <v>0</v>
      </c>
      <c r="KF1416" s="293">
        <f>'TROISIEME TRI et BILAN'!H1504</f>
        <v>0</v>
      </c>
    </row>
    <row r="1417" spans="286:292" ht="27" customHeight="1" thickBot="1" x14ac:dyDescent="0.3">
      <c r="JZ1417" s="1552">
        <f>'TROISIEME TRI et BILAN'!B1505</f>
        <v>0</v>
      </c>
      <c r="KA1417" s="293">
        <f>'TROISIEME TRI et BILAN'!C1505</f>
        <v>0</v>
      </c>
      <c r="KB1417" s="293">
        <f>'TROISIEME TRI et BILAN'!D1505</f>
        <v>0</v>
      </c>
      <c r="KC1417" s="293">
        <f>'TROISIEME TRI et BILAN'!E1505</f>
        <v>0</v>
      </c>
      <c r="KD1417" s="293">
        <f>'TROISIEME TRI et BILAN'!F1505</f>
        <v>0</v>
      </c>
      <c r="KE1417" s="1067">
        <f>'TROISIEME TRI et BILAN'!G1505</f>
        <v>0</v>
      </c>
      <c r="KF1417" s="293">
        <f>'TROISIEME TRI et BILAN'!H1505</f>
        <v>0</v>
      </c>
    </row>
    <row r="1418" spans="286:292" ht="27" customHeight="1" thickBot="1" x14ac:dyDescent="0.3">
      <c r="JZ1418" s="1552">
        <f>'TROISIEME TRI et BILAN'!B1506</f>
        <v>0</v>
      </c>
      <c r="KA1418" s="293">
        <f>'TROISIEME TRI et BILAN'!C1506</f>
        <v>0</v>
      </c>
      <c r="KB1418" s="293">
        <f>'TROISIEME TRI et BILAN'!D1506</f>
        <v>0</v>
      </c>
      <c r="KC1418" s="293">
        <f>'TROISIEME TRI et BILAN'!E1506</f>
        <v>0</v>
      </c>
      <c r="KD1418" s="293">
        <f>'TROISIEME TRI et BILAN'!F1506</f>
        <v>0</v>
      </c>
      <c r="KE1418" s="1067">
        <f>'TROISIEME TRI et BILAN'!G1506</f>
        <v>0</v>
      </c>
      <c r="KF1418" s="293">
        <f>'TROISIEME TRI et BILAN'!H1506</f>
        <v>0</v>
      </c>
    </row>
    <row r="1419" spans="286:292" ht="27" customHeight="1" thickBot="1" x14ac:dyDescent="0.3">
      <c r="JZ1419" s="1552">
        <f>'TROISIEME TRI et BILAN'!B1507</f>
        <v>0</v>
      </c>
      <c r="KA1419" s="293">
        <f>'TROISIEME TRI et BILAN'!C1507</f>
        <v>0</v>
      </c>
      <c r="KB1419" s="293">
        <f>'TROISIEME TRI et BILAN'!D1507</f>
        <v>0</v>
      </c>
      <c r="KC1419" s="293">
        <f>'TROISIEME TRI et BILAN'!E1507</f>
        <v>0</v>
      </c>
      <c r="KD1419" s="293">
        <f>'TROISIEME TRI et BILAN'!F1507</f>
        <v>0</v>
      </c>
      <c r="KE1419" s="1067">
        <f>'TROISIEME TRI et BILAN'!G1507</f>
        <v>0</v>
      </c>
      <c r="KF1419" s="293">
        <f>'TROISIEME TRI et BILAN'!H1507</f>
        <v>0</v>
      </c>
    </row>
    <row r="1420" spans="286:292" ht="27" customHeight="1" thickBot="1" x14ac:dyDescent="0.3">
      <c r="JZ1420" s="1552">
        <f>'TROISIEME TRI et BILAN'!B1508</f>
        <v>0</v>
      </c>
      <c r="KA1420" s="293">
        <f>'TROISIEME TRI et BILAN'!C1508</f>
        <v>0</v>
      </c>
      <c r="KB1420" s="293">
        <f>'TROISIEME TRI et BILAN'!D1508</f>
        <v>0</v>
      </c>
      <c r="KC1420" s="293">
        <f>'TROISIEME TRI et BILAN'!E1508</f>
        <v>0</v>
      </c>
      <c r="KD1420" s="293">
        <f>'TROISIEME TRI et BILAN'!F1508</f>
        <v>0</v>
      </c>
      <c r="KE1420" s="1067">
        <f>'TROISIEME TRI et BILAN'!G1508</f>
        <v>0</v>
      </c>
      <c r="KF1420" s="293">
        <f>'TROISIEME TRI et BILAN'!H1508</f>
        <v>0</v>
      </c>
    </row>
    <row r="1421" spans="286:292" ht="27" customHeight="1" thickBot="1" x14ac:dyDescent="0.3">
      <c r="JZ1421" s="1552">
        <f>'TROISIEME TRI et BILAN'!B1509</f>
        <v>0</v>
      </c>
      <c r="KA1421" s="293">
        <f>'TROISIEME TRI et BILAN'!C1509</f>
        <v>0</v>
      </c>
      <c r="KB1421" s="293">
        <f>'TROISIEME TRI et BILAN'!D1509</f>
        <v>0</v>
      </c>
      <c r="KC1421" s="293">
        <f>'TROISIEME TRI et BILAN'!E1509</f>
        <v>0</v>
      </c>
      <c r="KD1421" s="293">
        <f>'TROISIEME TRI et BILAN'!F1509</f>
        <v>0</v>
      </c>
      <c r="KE1421" s="1067">
        <f>'TROISIEME TRI et BILAN'!G1509</f>
        <v>0</v>
      </c>
      <c r="KF1421" s="293">
        <f>'TROISIEME TRI et BILAN'!H1509</f>
        <v>0</v>
      </c>
    </row>
    <row r="1422" spans="286:292" ht="27" customHeight="1" thickBot="1" x14ac:dyDescent="0.3">
      <c r="JZ1422" s="1552">
        <f>'TROISIEME TRI et BILAN'!B1510</f>
        <v>0</v>
      </c>
      <c r="KA1422" s="293">
        <f>'TROISIEME TRI et BILAN'!C1510</f>
        <v>0</v>
      </c>
      <c r="KB1422" s="293">
        <f>'TROISIEME TRI et BILAN'!D1510</f>
        <v>0</v>
      </c>
      <c r="KC1422" s="293">
        <f>'TROISIEME TRI et BILAN'!E1510</f>
        <v>0</v>
      </c>
      <c r="KD1422" s="293">
        <f>'TROISIEME TRI et BILAN'!F1510</f>
        <v>0</v>
      </c>
      <c r="KE1422" s="1067">
        <f>'TROISIEME TRI et BILAN'!G1510</f>
        <v>0</v>
      </c>
      <c r="KF1422" s="293">
        <f>'TROISIEME TRI et BILAN'!H1510</f>
        <v>0</v>
      </c>
    </row>
    <row r="1423" spans="286:292" ht="27" customHeight="1" thickBot="1" x14ac:dyDescent="0.3">
      <c r="JZ1423" s="1552">
        <f>'TROISIEME TRI et BILAN'!B1511</f>
        <v>0</v>
      </c>
      <c r="KA1423" s="293">
        <f>'TROISIEME TRI et BILAN'!C1511</f>
        <v>0</v>
      </c>
      <c r="KB1423" s="293">
        <f>'TROISIEME TRI et BILAN'!D1511</f>
        <v>0</v>
      </c>
      <c r="KC1423" s="293">
        <f>'TROISIEME TRI et BILAN'!E1511</f>
        <v>0</v>
      </c>
      <c r="KD1423" s="293">
        <f>'TROISIEME TRI et BILAN'!F1511</f>
        <v>0</v>
      </c>
      <c r="KE1423" s="1067">
        <f>'TROISIEME TRI et BILAN'!G1511</f>
        <v>0</v>
      </c>
      <c r="KF1423" s="293">
        <f>'TROISIEME TRI et BILAN'!H1511</f>
        <v>0</v>
      </c>
    </row>
    <row r="1424" spans="286:292" ht="27" customHeight="1" thickBot="1" x14ac:dyDescent="0.3">
      <c r="JZ1424" s="1552">
        <f>'TROISIEME TRI et BILAN'!B1512</f>
        <v>0</v>
      </c>
      <c r="KA1424" s="293">
        <f>'TROISIEME TRI et BILAN'!C1512</f>
        <v>0</v>
      </c>
      <c r="KB1424" s="293">
        <f>'TROISIEME TRI et BILAN'!D1512</f>
        <v>0</v>
      </c>
      <c r="KC1424" s="293">
        <f>'TROISIEME TRI et BILAN'!E1512</f>
        <v>0</v>
      </c>
      <c r="KD1424" s="293">
        <f>'TROISIEME TRI et BILAN'!F1512</f>
        <v>0</v>
      </c>
      <c r="KE1424" s="1067">
        <f>'TROISIEME TRI et BILAN'!G1512</f>
        <v>0</v>
      </c>
      <c r="KF1424" s="293">
        <f>'TROISIEME TRI et BILAN'!H1512</f>
        <v>0</v>
      </c>
    </row>
    <row r="1425" spans="286:292" ht="27" customHeight="1" thickBot="1" x14ac:dyDescent="0.3">
      <c r="JZ1425" s="1552">
        <f>'TROISIEME TRI et BILAN'!B1513</f>
        <v>0</v>
      </c>
      <c r="KA1425" s="293">
        <f>'TROISIEME TRI et BILAN'!C1513</f>
        <v>0</v>
      </c>
      <c r="KB1425" s="293">
        <f>'TROISIEME TRI et BILAN'!D1513</f>
        <v>0</v>
      </c>
      <c r="KC1425" s="293">
        <f>'TROISIEME TRI et BILAN'!E1513</f>
        <v>0</v>
      </c>
      <c r="KD1425" s="293">
        <f>'TROISIEME TRI et BILAN'!F1513</f>
        <v>0</v>
      </c>
      <c r="KE1425" s="1067">
        <f>'TROISIEME TRI et BILAN'!G1513</f>
        <v>0</v>
      </c>
      <c r="KF1425" s="293">
        <f>'TROISIEME TRI et BILAN'!H1513</f>
        <v>0</v>
      </c>
    </row>
    <row r="1426" spans="286:292" ht="27" customHeight="1" thickBot="1" x14ac:dyDescent="0.3">
      <c r="JZ1426" s="1552">
        <f>'TROISIEME TRI et BILAN'!B1514</f>
        <v>0</v>
      </c>
      <c r="KA1426" s="293">
        <f>'TROISIEME TRI et BILAN'!C1514</f>
        <v>0</v>
      </c>
      <c r="KB1426" s="293">
        <f>'TROISIEME TRI et BILAN'!D1514</f>
        <v>0</v>
      </c>
      <c r="KC1426" s="293">
        <f>'TROISIEME TRI et BILAN'!E1514</f>
        <v>0</v>
      </c>
      <c r="KD1426" s="293">
        <f>'TROISIEME TRI et BILAN'!F1514</f>
        <v>0</v>
      </c>
      <c r="KE1426" s="1067">
        <f>'TROISIEME TRI et BILAN'!G1514</f>
        <v>0</v>
      </c>
      <c r="KF1426" s="293">
        <f>'TROISIEME TRI et BILAN'!H1514</f>
        <v>0</v>
      </c>
    </row>
    <row r="1427" spans="286:292" ht="27" customHeight="1" thickBot="1" x14ac:dyDescent="0.3">
      <c r="JZ1427" s="1552">
        <f>'TROISIEME TRI et BILAN'!B1515</f>
        <v>0</v>
      </c>
      <c r="KA1427" s="293">
        <f>'TROISIEME TRI et BILAN'!C1515</f>
        <v>0</v>
      </c>
      <c r="KB1427" s="293">
        <f>'TROISIEME TRI et BILAN'!D1515</f>
        <v>0</v>
      </c>
      <c r="KC1427" s="293">
        <f>'TROISIEME TRI et BILAN'!E1515</f>
        <v>0</v>
      </c>
      <c r="KD1427" s="293">
        <f>'TROISIEME TRI et BILAN'!F1515</f>
        <v>0</v>
      </c>
      <c r="KE1427" s="1067">
        <f>'TROISIEME TRI et BILAN'!G1515</f>
        <v>0</v>
      </c>
      <c r="KF1427" s="293">
        <f>'TROISIEME TRI et BILAN'!H1515</f>
        <v>0</v>
      </c>
    </row>
    <row r="1428" spans="286:292" ht="27" customHeight="1" thickBot="1" x14ac:dyDescent="0.3">
      <c r="JZ1428" s="1552">
        <f>'TROISIEME TRI et BILAN'!B1516</f>
        <v>0</v>
      </c>
      <c r="KA1428" s="293">
        <f>'TROISIEME TRI et BILAN'!C1516</f>
        <v>0</v>
      </c>
      <c r="KB1428" s="293">
        <f>'TROISIEME TRI et BILAN'!D1516</f>
        <v>0</v>
      </c>
      <c r="KC1428" s="293">
        <f>'TROISIEME TRI et BILAN'!E1516</f>
        <v>0</v>
      </c>
      <c r="KD1428" s="293">
        <f>'TROISIEME TRI et BILAN'!F1516</f>
        <v>0</v>
      </c>
      <c r="KE1428" s="1067">
        <f>'TROISIEME TRI et BILAN'!G1516</f>
        <v>0</v>
      </c>
      <c r="KF1428" s="293">
        <f>'TROISIEME TRI et BILAN'!H1516</f>
        <v>0</v>
      </c>
    </row>
    <row r="1429" spans="286:292" ht="27" customHeight="1" thickBot="1" x14ac:dyDescent="0.3">
      <c r="JZ1429" s="1552">
        <f>'TROISIEME TRI et BILAN'!B1517</f>
        <v>0</v>
      </c>
      <c r="KA1429" s="293">
        <f>'TROISIEME TRI et BILAN'!C1517</f>
        <v>0</v>
      </c>
      <c r="KB1429" s="293">
        <f>'TROISIEME TRI et BILAN'!D1517</f>
        <v>0</v>
      </c>
      <c r="KC1429" s="293">
        <f>'TROISIEME TRI et BILAN'!E1517</f>
        <v>0</v>
      </c>
      <c r="KD1429" s="293">
        <f>'TROISIEME TRI et BILAN'!F1517</f>
        <v>0</v>
      </c>
      <c r="KE1429" s="1067">
        <f>'TROISIEME TRI et BILAN'!G1517</f>
        <v>0</v>
      </c>
      <c r="KF1429" s="293">
        <f>'TROISIEME TRI et BILAN'!H1517</f>
        <v>0</v>
      </c>
    </row>
    <row r="1430" spans="286:292" ht="27" customHeight="1" thickBot="1" x14ac:dyDescent="0.3">
      <c r="JZ1430" s="1552">
        <f>'TROISIEME TRI et BILAN'!B1518</f>
        <v>0</v>
      </c>
      <c r="KA1430" s="293">
        <f>'TROISIEME TRI et BILAN'!C1518</f>
        <v>0</v>
      </c>
      <c r="KB1430" s="293">
        <f>'TROISIEME TRI et BILAN'!D1518</f>
        <v>0</v>
      </c>
      <c r="KC1430" s="293">
        <f>'TROISIEME TRI et BILAN'!E1518</f>
        <v>0</v>
      </c>
      <c r="KD1430" s="293">
        <f>'TROISIEME TRI et BILAN'!F1518</f>
        <v>0</v>
      </c>
      <c r="KE1430" s="1067">
        <f>'TROISIEME TRI et BILAN'!G1518</f>
        <v>0</v>
      </c>
      <c r="KF1430" s="293">
        <f>'TROISIEME TRI et BILAN'!H1518</f>
        <v>0</v>
      </c>
    </row>
    <row r="1431" spans="286:292" ht="27" customHeight="1" thickBot="1" x14ac:dyDescent="0.3">
      <c r="JZ1431" s="1552">
        <f>'TROISIEME TRI et BILAN'!B1519</f>
        <v>0</v>
      </c>
      <c r="KA1431" s="293">
        <f>'TROISIEME TRI et BILAN'!C1519</f>
        <v>0</v>
      </c>
      <c r="KB1431" s="293">
        <f>'TROISIEME TRI et BILAN'!D1519</f>
        <v>0</v>
      </c>
      <c r="KC1431" s="293">
        <f>'TROISIEME TRI et BILAN'!E1519</f>
        <v>0</v>
      </c>
      <c r="KD1431" s="293">
        <f>'TROISIEME TRI et BILAN'!F1519</f>
        <v>0</v>
      </c>
      <c r="KE1431" s="1067">
        <f>'TROISIEME TRI et BILAN'!G1519</f>
        <v>0</v>
      </c>
      <c r="KF1431" s="293">
        <f>'TROISIEME TRI et BILAN'!H1519</f>
        <v>0</v>
      </c>
    </row>
    <row r="1432" spans="286:292" ht="27" customHeight="1" thickBot="1" x14ac:dyDescent="0.3">
      <c r="JZ1432" s="1552">
        <f>'TROISIEME TRI et BILAN'!B1520</f>
        <v>0</v>
      </c>
      <c r="KA1432" s="293">
        <f>'TROISIEME TRI et BILAN'!C1520</f>
        <v>0</v>
      </c>
      <c r="KB1432" s="293">
        <f>'TROISIEME TRI et BILAN'!D1520</f>
        <v>0</v>
      </c>
      <c r="KC1432" s="293">
        <f>'TROISIEME TRI et BILAN'!E1520</f>
        <v>0</v>
      </c>
      <c r="KD1432" s="293">
        <f>'TROISIEME TRI et BILAN'!F1520</f>
        <v>0</v>
      </c>
      <c r="KE1432" s="1067">
        <f>'TROISIEME TRI et BILAN'!G1520</f>
        <v>0</v>
      </c>
      <c r="KF1432" s="293">
        <f>'TROISIEME TRI et BILAN'!H1520</f>
        <v>0</v>
      </c>
    </row>
    <row r="1433" spans="286:292" ht="27" customHeight="1" thickBot="1" x14ac:dyDescent="0.3">
      <c r="JZ1433" s="1552">
        <f>'TROISIEME TRI et BILAN'!B1521</f>
        <v>0</v>
      </c>
      <c r="KA1433" s="293">
        <f>'TROISIEME TRI et BILAN'!C1521</f>
        <v>0</v>
      </c>
      <c r="KB1433" s="293">
        <f>'TROISIEME TRI et BILAN'!D1521</f>
        <v>0</v>
      </c>
      <c r="KC1433" s="293">
        <f>'TROISIEME TRI et BILAN'!E1521</f>
        <v>0</v>
      </c>
      <c r="KD1433" s="293">
        <f>'TROISIEME TRI et BILAN'!F1521</f>
        <v>0</v>
      </c>
      <c r="KE1433" s="1067">
        <f>'TROISIEME TRI et BILAN'!G1521</f>
        <v>0</v>
      </c>
      <c r="KF1433" s="293">
        <f>'TROISIEME TRI et BILAN'!H1521</f>
        <v>0</v>
      </c>
    </row>
    <row r="1434" spans="286:292" ht="27" customHeight="1" thickBot="1" x14ac:dyDescent="0.3">
      <c r="JZ1434" s="1552">
        <f>'TROISIEME TRI et BILAN'!B1522</f>
        <v>0</v>
      </c>
      <c r="KA1434" s="293">
        <f>'TROISIEME TRI et BILAN'!C1522</f>
        <v>0</v>
      </c>
      <c r="KB1434" s="293">
        <f>'TROISIEME TRI et BILAN'!D1522</f>
        <v>0</v>
      </c>
      <c r="KC1434" s="293">
        <f>'TROISIEME TRI et BILAN'!E1522</f>
        <v>0</v>
      </c>
      <c r="KD1434" s="293">
        <f>'TROISIEME TRI et BILAN'!F1522</f>
        <v>0</v>
      </c>
      <c r="KE1434" s="1067">
        <f>'TROISIEME TRI et BILAN'!G1522</f>
        <v>0</v>
      </c>
      <c r="KF1434" s="293">
        <f>'TROISIEME TRI et BILAN'!H1522</f>
        <v>0</v>
      </c>
    </row>
    <row r="1435" spans="286:292" ht="27" customHeight="1" thickBot="1" x14ac:dyDescent="0.3">
      <c r="JZ1435" s="1552">
        <f>'TROISIEME TRI et BILAN'!B1523</f>
        <v>0</v>
      </c>
      <c r="KA1435" s="293">
        <f>'TROISIEME TRI et BILAN'!C1523</f>
        <v>0</v>
      </c>
      <c r="KB1435" s="293">
        <f>'TROISIEME TRI et BILAN'!D1523</f>
        <v>0</v>
      </c>
      <c r="KC1435" s="293">
        <f>'TROISIEME TRI et BILAN'!E1523</f>
        <v>0</v>
      </c>
      <c r="KD1435" s="293">
        <f>'TROISIEME TRI et BILAN'!F1523</f>
        <v>0</v>
      </c>
      <c r="KE1435" s="1067">
        <f>'TROISIEME TRI et BILAN'!G1523</f>
        <v>0</v>
      </c>
      <c r="KF1435" s="293">
        <f>'TROISIEME TRI et BILAN'!H1523</f>
        <v>0</v>
      </c>
    </row>
    <row r="1436" spans="286:292" ht="27" customHeight="1" thickBot="1" x14ac:dyDescent="0.3">
      <c r="JZ1436" s="1552">
        <f>'TROISIEME TRI et BILAN'!B1524</f>
        <v>0</v>
      </c>
      <c r="KA1436" s="293">
        <f>'TROISIEME TRI et BILAN'!C1524</f>
        <v>0</v>
      </c>
      <c r="KB1436" s="293">
        <f>'TROISIEME TRI et BILAN'!D1524</f>
        <v>0</v>
      </c>
      <c r="KC1436" s="293">
        <f>'TROISIEME TRI et BILAN'!E1524</f>
        <v>0</v>
      </c>
      <c r="KD1436" s="293">
        <f>'TROISIEME TRI et BILAN'!F1524</f>
        <v>0</v>
      </c>
      <c r="KE1436" s="1067">
        <f>'TROISIEME TRI et BILAN'!G1524</f>
        <v>0</v>
      </c>
      <c r="KF1436" s="293">
        <f>'TROISIEME TRI et BILAN'!H1524</f>
        <v>0</v>
      </c>
    </row>
    <row r="1437" spans="286:292" ht="27" customHeight="1" thickBot="1" x14ac:dyDescent="0.3">
      <c r="JZ1437" s="1552">
        <f>'TROISIEME TRI et BILAN'!B1525</f>
        <v>0</v>
      </c>
      <c r="KA1437" s="293">
        <f>'TROISIEME TRI et BILAN'!C1525</f>
        <v>0</v>
      </c>
      <c r="KB1437" s="293">
        <f>'TROISIEME TRI et BILAN'!D1525</f>
        <v>0</v>
      </c>
      <c r="KC1437" s="293">
        <f>'TROISIEME TRI et BILAN'!E1525</f>
        <v>0</v>
      </c>
      <c r="KD1437" s="293">
        <f>'TROISIEME TRI et BILAN'!F1525</f>
        <v>0</v>
      </c>
      <c r="KE1437" s="1067">
        <f>'TROISIEME TRI et BILAN'!G1525</f>
        <v>0</v>
      </c>
      <c r="KF1437" s="293">
        <f>'TROISIEME TRI et BILAN'!H1525</f>
        <v>0</v>
      </c>
    </row>
    <row r="1438" spans="286:292" ht="27" customHeight="1" thickBot="1" x14ac:dyDescent="0.3">
      <c r="JZ1438" s="1552">
        <f>'TROISIEME TRI et BILAN'!B1526</f>
        <v>0</v>
      </c>
      <c r="KA1438" s="293">
        <f>'TROISIEME TRI et BILAN'!C1526</f>
        <v>0</v>
      </c>
      <c r="KB1438" s="293">
        <f>'TROISIEME TRI et BILAN'!D1526</f>
        <v>0</v>
      </c>
      <c r="KC1438" s="293">
        <f>'TROISIEME TRI et BILAN'!E1526</f>
        <v>0</v>
      </c>
      <c r="KD1438" s="293">
        <f>'TROISIEME TRI et BILAN'!F1526</f>
        <v>0</v>
      </c>
      <c r="KE1438" s="1067">
        <f>'TROISIEME TRI et BILAN'!G1526</f>
        <v>0</v>
      </c>
      <c r="KF1438" s="293">
        <f>'TROISIEME TRI et BILAN'!H1526</f>
        <v>0</v>
      </c>
    </row>
    <row r="1439" spans="286:292" ht="21.75" thickBot="1" x14ac:dyDescent="0.3">
      <c r="JZ1439" s="381" t="s">
        <v>1</v>
      </c>
      <c r="KA1439" s="381" t="s">
        <v>151</v>
      </c>
      <c r="KB1439" s="381" t="s">
        <v>278</v>
      </c>
      <c r="KC1439" s="381" t="s">
        <v>158</v>
      </c>
      <c r="KD1439" s="381" t="s">
        <v>30</v>
      </c>
      <c r="KE1439" s="1071" t="s">
        <v>305</v>
      </c>
      <c r="KF1439" s="381" t="s">
        <v>306</v>
      </c>
    </row>
    <row r="1440" spans="286:292" ht="27" customHeight="1" thickBot="1" x14ac:dyDescent="0.3">
      <c r="JZ1440" s="1552">
        <f>'TROISIEME TRI et BILAN'!B1528</f>
        <v>0</v>
      </c>
      <c r="KA1440" s="293">
        <f>'TROISIEME TRI et BILAN'!C1528</f>
        <v>0</v>
      </c>
      <c r="KB1440" s="293">
        <f>'TROISIEME TRI et BILAN'!D1528</f>
        <v>0</v>
      </c>
      <c r="KC1440" s="293">
        <f>'TROISIEME TRI et BILAN'!E1528</f>
        <v>0</v>
      </c>
      <c r="KD1440" s="293">
        <f>'TROISIEME TRI et BILAN'!F1528</f>
        <v>0</v>
      </c>
      <c r="KE1440" s="1067">
        <f>'TROISIEME TRI et BILAN'!G1528</f>
        <v>0</v>
      </c>
      <c r="KF1440" s="293">
        <f>'TROISIEME TRI et BILAN'!H1528</f>
        <v>0</v>
      </c>
    </row>
    <row r="1441" spans="286:292" ht="27" customHeight="1" thickBot="1" x14ac:dyDescent="0.3">
      <c r="JZ1441" s="1552">
        <f>'TROISIEME TRI et BILAN'!B1529</f>
        <v>0</v>
      </c>
      <c r="KA1441" s="293">
        <f>'TROISIEME TRI et BILAN'!C1529</f>
        <v>0</v>
      </c>
      <c r="KB1441" s="293">
        <f>'TROISIEME TRI et BILAN'!D1529</f>
        <v>0</v>
      </c>
      <c r="KC1441" s="293">
        <f>'TROISIEME TRI et BILAN'!E1529</f>
        <v>0</v>
      </c>
      <c r="KD1441" s="293">
        <f>'TROISIEME TRI et BILAN'!F1529</f>
        <v>0</v>
      </c>
      <c r="KE1441" s="1067">
        <f>'TROISIEME TRI et BILAN'!G1529</f>
        <v>0</v>
      </c>
      <c r="KF1441" s="293">
        <f>'TROISIEME TRI et BILAN'!H1529</f>
        <v>0</v>
      </c>
    </row>
    <row r="1442" spans="286:292" ht="27" customHeight="1" thickBot="1" x14ac:dyDescent="0.3">
      <c r="JZ1442" s="1552">
        <f>'TROISIEME TRI et BILAN'!B1530</f>
        <v>0</v>
      </c>
      <c r="KA1442" s="293">
        <f>'TROISIEME TRI et BILAN'!C1530</f>
        <v>0</v>
      </c>
      <c r="KB1442" s="293">
        <f>'TROISIEME TRI et BILAN'!D1530</f>
        <v>0</v>
      </c>
      <c r="KC1442" s="293">
        <f>'TROISIEME TRI et BILAN'!E1530</f>
        <v>0</v>
      </c>
      <c r="KD1442" s="293">
        <f>'TROISIEME TRI et BILAN'!F1530</f>
        <v>0</v>
      </c>
      <c r="KE1442" s="1067">
        <f>'TROISIEME TRI et BILAN'!G1530</f>
        <v>0</v>
      </c>
      <c r="KF1442" s="293">
        <f>'TROISIEME TRI et BILAN'!H1530</f>
        <v>0</v>
      </c>
    </row>
    <row r="1443" spans="286:292" ht="27" customHeight="1" thickBot="1" x14ac:dyDescent="0.3">
      <c r="JZ1443" s="1552">
        <f>'TROISIEME TRI et BILAN'!B1531</f>
        <v>0</v>
      </c>
      <c r="KA1443" s="293">
        <f>'TROISIEME TRI et BILAN'!C1531</f>
        <v>0</v>
      </c>
      <c r="KB1443" s="293">
        <f>'TROISIEME TRI et BILAN'!D1531</f>
        <v>0</v>
      </c>
      <c r="KC1443" s="293">
        <f>'TROISIEME TRI et BILAN'!E1531</f>
        <v>0</v>
      </c>
      <c r="KD1443" s="293">
        <f>'TROISIEME TRI et BILAN'!F1531</f>
        <v>0</v>
      </c>
      <c r="KE1443" s="1067">
        <f>'TROISIEME TRI et BILAN'!G1531</f>
        <v>0</v>
      </c>
      <c r="KF1443" s="293">
        <f>'TROISIEME TRI et BILAN'!H1531</f>
        <v>0</v>
      </c>
    </row>
    <row r="1444" spans="286:292" ht="27" customHeight="1" thickBot="1" x14ac:dyDescent="0.3">
      <c r="JZ1444" s="1552">
        <f>'TROISIEME TRI et BILAN'!B1532</f>
        <v>0</v>
      </c>
      <c r="KA1444" s="293">
        <f>'TROISIEME TRI et BILAN'!C1532</f>
        <v>0</v>
      </c>
      <c r="KB1444" s="293">
        <f>'TROISIEME TRI et BILAN'!D1532</f>
        <v>0</v>
      </c>
      <c r="KC1444" s="293">
        <f>'TROISIEME TRI et BILAN'!E1532</f>
        <v>0</v>
      </c>
      <c r="KD1444" s="293">
        <f>'TROISIEME TRI et BILAN'!F1532</f>
        <v>0</v>
      </c>
      <c r="KE1444" s="1067">
        <f>'TROISIEME TRI et BILAN'!G1532</f>
        <v>0</v>
      </c>
      <c r="KF1444" s="293">
        <f>'TROISIEME TRI et BILAN'!H1532</f>
        <v>0</v>
      </c>
    </row>
    <row r="1445" spans="286:292" ht="27" customHeight="1" thickBot="1" x14ac:dyDescent="0.3">
      <c r="JZ1445" s="1552">
        <f>'TROISIEME TRI et BILAN'!B1533</f>
        <v>0</v>
      </c>
      <c r="KA1445" s="293">
        <f>'TROISIEME TRI et BILAN'!C1533</f>
        <v>0</v>
      </c>
      <c r="KB1445" s="293">
        <f>'TROISIEME TRI et BILAN'!D1533</f>
        <v>0</v>
      </c>
      <c r="KC1445" s="293">
        <f>'TROISIEME TRI et BILAN'!E1533</f>
        <v>0</v>
      </c>
      <c r="KD1445" s="293">
        <f>'TROISIEME TRI et BILAN'!F1533</f>
        <v>0</v>
      </c>
      <c r="KE1445" s="1067">
        <f>'TROISIEME TRI et BILAN'!G1533</f>
        <v>0</v>
      </c>
      <c r="KF1445" s="293">
        <f>'TROISIEME TRI et BILAN'!H1533</f>
        <v>0</v>
      </c>
    </row>
    <row r="1446" spans="286:292" ht="27" customHeight="1" thickBot="1" x14ac:dyDescent="0.3">
      <c r="JZ1446" s="1552">
        <f>'TROISIEME TRI et BILAN'!B1534</f>
        <v>0</v>
      </c>
      <c r="KA1446" s="293">
        <f>'TROISIEME TRI et BILAN'!C1534</f>
        <v>0</v>
      </c>
      <c r="KB1446" s="293">
        <f>'TROISIEME TRI et BILAN'!D1534</f>
        <v>0</v>
      </c>
      <c r="KC1446" s="293">
        <f>'TROISIEME TRI et BILAN'!E1534</f>
        <v>0</v>
      </c>
      <c r="KD1446" s="293">
        <f>'TROISIEME TRI et BILAN'!F1534</f>
        <v>0</v>
      </c>
      <c r="KE1446" s="1067">
        <f>'TROISIEME TRI et BILAN'!G1534</f>
        <v>0</v>
      </c>
      <c r="KF1446" s="293">
        <f>'TROISIEME TRI et BILAN'!H1534</f>
        <v>0</v>
      </c>
    </row>
    <row r="1447" spans="286:292" ht="27" customHeight="1" thickBot="1" x14ac:dyDescent="0.3">
      <c r="JZ1447" s="1552">
        <f>'TROISIEME TRI et BILAN'!B1535</f>
        <v>0</v>
      </c>
      <c r="KA1447" s="293">
        <f>'TROISIEME TRI et BILAN'!C1535</f>
        <v>0</v>
      </c>
      <c r="KB1447" s="293">
        <f>'TROISIEME TRI et BILAN'!D1535</f>
        <v>0</v>
      </c>
      <c r="KC1447" s="293">
        <f>'TROISIEME TRI et BILAN'!E1535</f>
        <v>0</v>
      </c>
      <c r="KD1447" s="293">
        <f>'TROISIEME TRI et BILAN'!F1535</f>
        <v>0</v>
      </c>
      <c r="KE1447" s="1067">
        <f>'TROISIEME TRI et BILAN'!G1535</f>
        <v>0</v>
      </c>
      <c r="KF1447" s="293">
        <f>'TROISIEME TRI et BILAN'!H1535</f>
        <v>0</v>
      </c>
    </row>
    <row r="1448" spans="286:292" ht="27" customHeight="1" thickBot="1" x14ac:dyDescent="0.3">
      <c r="JZ1448" s="1552">
        <f>'TROISIEME TRI et BILAN'!B1536</f>
        <v>0</v>
      </c>
      <c r="KA1448" s="293">
        <f>'TROISIEME TRI et BILAN'!C1536</f>
        <v>0</v>
      </c>
      <c r="KB1448" s="293">
        <f>'TROISIEME TRI et BILAN'!D1536</f>
        <v>0</v>
      </c>
      <c r="KC1448" s="293">
        <f>'TROISIEME TRI et BILAN'!E1536</f>
        <v>0</v>
      </c>
      <c r="KD1448" s="293">
        <f>'TROISIEME TRI et BILAN'!F1536</f>
        <v>0</v>
      </c>
      <c r="KE1448" s="1067">
        <f>'TROISIEME TRI et BILAN'!G1536</f>
        <v>0</v>
      </c>
      <c r="KF1448" s="293">
        <f>'TROISIEME TRI et BILAN'!H1536</f>
        <v>0</v>
      </c>
    </row>
    <row r="1449" spans="286:292" ht="27" customHeight="1" thickBot="1" x14ac:dyDescent="0.3">
      <c r="JZ1449" s="1552">
        <f>'TROISIEME TRI et BILAN'!B1537</f>
        <v>0</v>
      </c>
      <c r="KA1449" s="293">
        <f>'TROISIEME TRI et BILAN'!C1537</f>
        <v>0</v>
      </c>
      <c r="KB1449" s="293">
        <f>'TROISIEME TRI et BILAN'!D1537</f>
        <v>0</v>
      </c>
      <c r="KC1449" s="293">
        <f>'TROISIEME TRI et BILAN'!E1537</f>
        <v>0</v>
      </c>
      <c r="KD1449" s="293">
        <f>'TROISIEME TRI et BILAN'!F1537</f>
        <v>0</v>
      </c>
      <c r="KE1449" s="1067">
        <f>'TROISIEME TRI et BILAN'!G1537</f>
        <v>0</v>
      </c>
      <c r="KF1449" s="293">
        <f>'TROISIEME TRI et BILAN'!H1537</f>
        <v>0</v>
      </c>
    </row>
    <row r="1450" spans="286:292" ht="27" customHeight="1" thickBot="1" x14ac:dyDescent="0.3">
      <c r="JZ1450" s="1552">
        <f>'TROISIEME TRI et BILAN'!B1538</f>
        <v>0</v>
      </c>
      <c r="KA1450" s="293">
        <f>'TROISIEME TRI et BILAN'!C1538</f>
        <v>0</v>
      </c>
      <c r="KB1450" s="293">
        <f>'TROISIEME TRI et BILAN'!D1538</f>
        <v>0</v>
      </c>
      <c r="KC1450" s="293">
        <f>'TROISIEME TRI et BILAN'!E1538</f>
        <v>0</v>
      </c>
      <c r="KD1450" s="293">
        <f>'TROISIEME TRI et BILAN'!F1538</f>
        <v>0</v>
      </c>
      <c r="KE1450" s="1067">
        <f>'TROISIEME TRI et BILAN'!G1538</f>
        <v>0</v>
      </c>
      <c r="KF1450" s="293">
        <f>'TROISIEME TRI et BILAN'!H1538</f>
        <v>0</v>
      </c>
    </row>
    <row r="1451" spans="286:292" ht="27" customHeight="1" thickBot="1" x14ac:dyDescent="0.3">
      <c r="JZ1451" s="1552">
        <f>'TROISIEME TRI et BILAN'!B1539</f>
        <v>0</v>
      </c>
      <c r="KA1451" s="293">
        <f>'TROISIEME TRI et BILAN'!C1539</f>
        <v>0</v>
      </c>
      <c r="KB1451" s="293">
        <f>'TROISIEME TRI et BILAN'!D1539</f>
        <v>0</v>
      </c>
      <c r="KC1451" s="293">
        <f>'TROISIEME TRI et BILAN'!E1539</f>
        <v>0</v>
      </c>
      <c r="KD1451" s="293">
        <f>'TROISIEME TRI et BILAN'!F1539</f>
        <v>0</v>
      </c>
      <c r="KE1451" s="1067">
        <f>'TROISIEME TRI et BILAN'!G1539</f>
        <v>0</v>
      </c>
      <c r="KF1451" s="293">
        <f>'TROISIEME TRI et BILAN'!H1539</f>
        <v>0</v>
      </c>
    </row>
    <row r="1452" spans="286:292" ht="27" customHeight="1" thickBot="1" x14ac:dyDescent="0.3">
      <c r="JZ1452" s="1552">
        <f>'TROISIEME TRI et BILAN'!B1540</f>
        <v>0</v>
      </c>
      <c r="KA1452" s="293">
        <f>'TROISIEME TRI et BILAN'!C1540</f>
        <v>0</v>
      </c>
      <c r="KB1452" s="293">
        <f>'TROISIEME TRI et BILAN'!D1540</f>
        <v>0</v>
      </c>
      <c r="KC1452" s="293">
        <f>'TROISIEME TRI et BILAN'!E1540</f>
        <v>0</v>
      </c>
      <c r="KD1452" s="293">
        <f>'TROISIEME TRI et BILAN'!F1540</f>
        <v>0</v>
      </c>
      <c r="KE1452" s="1067">
        <f>'TROISIEME TRI et BILAN'!G1540</f>
        <v>0</v>
      </c>
      <c r="KF1452" s="293">
        <f>'TROISIEME TRI et BILAN'!H1540</f>
        <v>0</v>
      </c>
    </row>
    <row r="1453" spans="286:292" ht="27" customHeight="1" thickBot="1" x14ac:dyDescent="0.3">
      <c r="JZ1453" s="1552">
        <f>'TROISIEME TRI et BILAN'!B1541</f>
        <v>0</v>
      </c>
      <c r="KA1453" s="293">
        <f>'TROISIEME TRI et BILAN'!C1541</f>
        <v>0</v>
      </c>
      <c r="KB1453" s="293">
        <f>'TROISIEME TRI et BILAN'!D1541</f>
        <v>0</v>
      </c>
      <c r="KC1453" s="293">
        <f>'TROISIEME TRI et BILAN'!E1541</f>
        <v>0</v>
      </c>
      <c r="KD1453" s="293">
        <f>'TROISIEME TRI et BILAN'!F1541</f>
        <v>0</v>
      </c>
      <c r="KE1453" s="1067">
        <f>'TROISIEME TRI et BILAN'!G1541</f>
        <v>0</v>
      </c>
      <c r="KF1453" s="293">
        <f>'TROISIEME TRI et BILAN'!H1541</f>
        <v>0</v>
      </c>
    </row>
    <row r="1454" spans="286:292" ht="27" customHeight="1" thickBot="1" x14ac:dyDescent="0.3">
      <c r="JZ1454" s="1552">
        <f>'TROISIEME TRI et BILAN'!B1542</f>
        <v>0</v>
      </c>
      <c r="KA1454" s="293">
        <f>'TROISIEME TRI et BILAN'!C1542</f>
        <v>0</v>
      </c>
      <c r="KB1454" s="293">
        <f>'TROISIEME TRI et BILAN'!D1542</f>
        <v>0</v>
      </c>
      <c r="KC1454" s="293">
        <f>'TROISIEME TRI et BILAN'!E1542</f>
        <v>0</v>
      </c>
      <c r="KD1454" s="293">
        <f>'TROISIEME TRI et BILAN'!F1542</f>
        <v>0</v>
      </c>
      <c r="KE1454" s="1067">
        <f>'TROISIEME TRI et BILAN'!G1542</f>
        <v>0</v>
      </c>
      <c r="KF1454" s="293">
        <f>'TROISIEME TRI et BILAN'!H1542</f>
        <v>0</v>
      </c>
    </row>
    <row r="1455" spans="286:292" ht="27" customHeight="1" thickBot="1" x14ac:dyDescent="0.3">
      <c r="JZ1455" s="1552">
        <f>'TROISIEME TRI et BILAN'!B1543</f>
        <v>0</v>
      </c>
      <c r="KA1455" s="293">
        <f>'TROISIEME TRI et BILAN'!C1543</f>
        <v>0</v>
      </c>
      <c r="KB1455" s="293">
        <f>'TROISIEME TRI et BILAN'!D1543</f>
        <v>0</v>
      </c>
      <c r="KC1455" s="293">
        <f>'TROISIEME TRI et BILAN'!E1543</f>
        <v>0</v>
      </c>
      <c r="KD1455" s="293">
        <f>'TROISIEME TRI et BILAN'!F1543</f>
        <v>0</v>
      </c>
      <c r="KE1455" s="1067">
        <f>'TROISIEME TRI et BILAN'!G1543</f>
        <v>0</v>
      </c>
      <c r="KF1455" s="293">
        <f>'TROISIEME TRI et BILAN'!H1543</f>
        <v>0</v>
      </c>
    </row>
    <row r="1456" spans="286:292" ht="27" customHeight="1" thickBot="1" x14ac:dyDescent="0.3">
      <c r="JZ1456" s="1550">
        <f>'TROISIEME TRI et BILAN'!B1544</f>
        <v>0</v>
      </c>
      <c r="KA1456" s="342">
        <f>'TROISIEME TRI et BILAN'!C1544</f>
        <v>0</v>
      </c>
      <c r="KB1456" s="342">
        <f>'TROISIEME TRI et BILAN'!D1544</f>
        <v>0</v>
      </c>
      <c r="KC1456" s="342">
        <f>'TROISIEME TRI et BILAN'!E1544</f>
        <v>0</v>
      </c>
      <c r="KD1456" s="342">
        <f>'TROISIEME TRI et BILAN'!F1544</f>
        <v>0</v>
      </c>
      <c r="KE1456" s="1785">
        <f>'TROISIEME TRI et BILAN'!G1544</f>
        <v>0</v>
      </c>
      <c r="KF1456" s="342">
        <f>'TROISIEME TRI et BILAN'!H1544</f>
        <v>0</v>
      </c>
    </row>
    <row r="1457" spans="286:301" ht="27" customHeight="1" thickBot="1" x14ac:dyDescent="0.3">
      <c r="JZ1457" s="1787"/>
      <c r="KA1457" s="1782"/>
      <c r="KB1457" s="1782"/>
      <c r="KC1457" s="1782"/>
      <c r="KD1457" s="1782"/>
      <c r="KE1457" s="1783"/>
      <c r="KF1457" s="1782"/>
    </row>
    <row r="1458" spans="286:301" ht="27" customHeight="1" thickBot="1" x14ac:dyDescent="0.3">
      <c r="JZ1458" s="2370" t="s">
        <v>91</v>
      </c>
      <c r="KA1458" s="2371"/>
      <c r="KB1458" s="2042">
        <f>'TROISIEME TRI et BILAN'!C1547</f>
        <v>0</v>
      </c>
      <c r="KC1458" s="2043"/>
      <c r="KD1458" s="2043"/>
      <c r="KE1458" s="2043"/>
      <c r="KF1458" s="2044"/>
    </row>
    <row r="1459" spans="286:301" ht="27" customHeight="1" x14ac:dyDescent="0.25">
      <c r="JZ1459" s="1787"/>
      <c r="KA1459" s="1782"/>
      <c r="KB1459" s="2045"/>
      <c r="KC1459" s="2046"/>
      <c r="KD1459" s="2046"/>
      <c r="KE1459" s="2046"/>
      <c r="KF1459" s="2047"/>
    </row>
    <row r="1460" spans="286:301" ht="27" customHeight="1" thickBot="1" x14ac:dyDescent="0.3">
      <c r="JZ1460" s="1787"/>
      <c r="KA1460" s="1782"/>
      <c r="KB1460" s="2048"/>
      <c r="KC1460" s="2049"/>
      <c r="KD1460" s="2049"/>
      <c r="KE1460" s="2049"/>
      <c r="KF1460" s="2050"/>
    </row>
    <row r="1461" spans="286:301" x14ac:dyDescent="0.25">
      <c r="KE1461" s="1072"/>
      <c r="KG1461" s="666"/>
    </row>
    <row r="1462" spans="286:301" ht="21" x14ac:dyDescent="0.35">
      <c r="KE1462" s="1072"/>
      <c r="KH1462" s="719" t="s">
        <v>757</v>
      </c>
      <c r="KI1462" s="721"/>
      <c r="KJ1462" s="721"/>
      <c r="KK1462" s="721"/>
      <c r="KL1462" s="721"/>
      <c r="KM1462" s="383"/>
      <c r="KN1462" s="383"/>
      <c r="KO1462" s="712">
        <v>28</v>
      </c>
    </row>
    <row r="1463" spans="286:301" ht="21" x14ac:dyDescent="0.35">
      <c r="KE1463" s="1072"/>
      <c r="KH1463" s="719" t="s">
        <v>756</v>
      </c>
      <c r="KI1463" s="721"/>
      <c r="KJ1463" s="721"/>
      <c r="KK1463" s="721"/>
      <c r="KL1463" s="721"/>
      <c r="KM1463" s="383"/>
      <c r="KN1463" s="383"/>
      <c r="KO1463" s="383"/>
    </row>
    <row r="1464" spans="286:301" ht="21" x14ac:dyDescent="0.35">
      <c r="KE1464" s="1072"/>
      <c r="KH1464" s="719" t="s">
        <v>758</v>
      </c>
      <c r="KI1464" s="721"/>
      <c r="KJ1464" s="721"/>
      <c r="KK1464" s="721"/>
      <c r="KL1464" s="721"/>
      <c r="KM1464" s="383"/>
      <c r="KN1464" s="383"/>
      <c r="KO1464" s="383"/>
    </row>
    <row r="1465" spans="286:301" ht="21.75" thickBot="1" x14ac:dyDescent="0.4">
      <c r="KE1465" s="1072"/>
      <c r="KH1465" s="731"/>
      <c r="KI1465" s="383"/>
      <c r="KJ1465" s="383"/>
      <c r="KK1465" s="383"/>
      <c r="KL1465" s="383"/>
      <c r="KM1465" s="383"/>
      <c r="KN1465" s="383"/>
      <c r="KO1465" s="383"/>
    </row>
    <row r="1466" spans="286:301" ht="21" thickBot="1" x14ac:dyDescent="0.3">
      <c r="KE1466" s="1072"/>
      <c r="KH1466" s="344" t="s">
        <v>1</v>
      </c>
      <c r="KI1466" s="361" t="s">
        <v>152</v>
      </c>
      <c r="KJ1466" s="361" t="s">
        <v>151</v>
      </c>
      <c r="KK1466" s="361" t="s">
        <v>30</v>
      </c>
      <c r="KL1466" s="361" t="s">
        <v>57</v>
      </c>
      <c r="KM1466" s="361" t="s">
        <v>314</v>
      </c>
      <c r="KN1466" s="361" t="s">
        <v>315</v>
      </c>
      <c r="KO1466" s="361" t="s">
        <v>58</v>
      </c>
    </row>
    <row r="1467" spans="286:301" ht="19.5" thickBot="1" x14ac:dyDescent="0.3">
      <c r="KE1467" s="1072"/>
      <c r="KH1467" s="1510">
        <f>'TROISIEME TRI et BILAN'!B1557</f>
        <v>0</v>
      </c>
      <c r="KI1467" s="503">
        <f>'TROISIEME TRI et BILAN'!C1557</f>
        <v>0</v>
      </c>
      <c r="KJ1467" s="1415">
        <f>'TROISIEME TRI et BILAN'!D1557</f>
        <v>0</v>
      </c>
      <c r="KK1467" s="1415">
        <f>'TROISIEME TRI et BILAN'!E1557</f>
        <v>0</v>
      </c>
      <c r="KL1467" s="503">
        <f>'TROISIEME TRI et BILAN'!F1557</f>
        <v>0</v>
      </c>
      <c r="KM1467" s="1415">
        <f>'TROISIEME TRI et BILAN'!G1557</f>
        <v>0</v>
      </c>
      <c r="KN1467" s="1518">
        <f>'TROISIEME TRI et BILAN'!H1557</f>
        <v>0</v>
      </c>
      <c r="KO1467" s="1415">
        <f>'TROISIEME TRI et BILAN'!I1557</f>
        <v>0</v>
      </c>
    </row>
    <row r="1468" spans="286:301" ht="19.5" thickBot="1" x14ac:dyDescent="0.3">
      <c r="KE1468" s="1072"/>
      <c r="KH1468" s="1510">
        <f>'TROISIEME TRI et BILAN'!B1558</f>
        <v>0</v>
      </c>
      <c r="KI1468" s="503">
        <f>'TROISIEME TRI et BILAN'!C1558</f>
        <v>0</v>
      </c>
      <c r="KJ1468" s="1415">
        <f>'TROISIEME TRI et BILAN'!D1558</f>
        <v>0</v>
      </c>
      <c r="KK1468" s="1415">
        <f>'TROISIEME TRI et BILAN'!E1558</f>
        <v>0</v>
      </c>
      <c r="KL1468" s="503">
        <f>'TROISIEME TRI et BILAN'!F1558</f>
        <v>0</v>
      </c>
      <c r="KM1468" s="1415">
        <f>'TROISIEME TRI et BILAN'!G1558</f>
        <v>0</v>
      </c>
      <c r="KN1468" s="1518">
        <f>'TROISIEME TRI et BILAN'!H1558</f>
        <v>0</v>
      </c>
      <c r="KO1468" s="1415">
        <f>'TROISIEME TRI et BILAN'!I1558</f>
        <v>0</v>
      </c>
    </row>
    <row r="1469" spans="286:301" ht="19.5" thickBot="1" x14ac:dyDescent="0.3">
      <c r="KH1469" s="1510">
        <f>'TROISIEME TRI et BILAN'!B1559</f>
        <v>0</v>
      </c>
      <c r="KI1469" s="503">
        <f>'TROISIEME TRI et BILAN'!C1559</f>
        <v>0</v>
      </c>
      <c r="KJ1469" s="1415">
        <f>'TROISIEME TRI et BILAN'!D1559</f>
        <v>0</v>
      </c>
      <c r="KK1469" s="1415">
        <f>'TROISIEME TRI et BILAN'!E1559</f>
        <v>0</v>
      </c>
      <c r="KL1469" s="503">
        <f>'TROISIEME TRI et BILAN'!F1559</f>
        <v>0</v>
      </c>
      <c r="KM1469" s="1415">
        <f>'TROISIEME TRI et BILAN'!G1559</f>
        <v>0</v>
      </c>
      <c r="KN1469" s="1518">
        <f>'TROISIEME TRI et BILAN'!H1559</f>
        <v>0</v>
      </c>
      <c r="KO1469" s="1415">
        <f>'TROISIEME TRI et BILAN'!I1559</f>
        <v>0</v>
      </c>
    </row>
    <row r="1470" spans="286:301" ht="19.5" thickBot="1" x14ac:dyDescent="0.3">
      <c r="KH1470" s="1510">
        <f>'TROISIEME TRI et BILAN'!B1560</f>
        <v>0</v>
      </c>
      <c r="KI1470" s="503">
        <f>'TROISIEME TRI et BILAN'!C1560</f>
        <v>0</v>
      </c>
      <c r="KJ1470" s="1415">
        <f>'TROISIEME TRI et BILAN'!D1560</f>
        <v>0</v>
      </c>
      <c r="KK1470" s="1415">
        <f>'TROISIEME TRI et BILAN'!E1560</f>
        <v>0</v>
      </c>
      <c r="KL1470" s="503">
        <f>'TROISIEME TRI et BILAN'!F1560</f>
        <v>0</v>
      </c>
      <c r="KM1470" s="1415">
        <f>'TROISIEME TRI et BILAN'!G1560</f>
        <v>0</v>
      </c>
      <c r="KN1470" s="1518">
        <f>'TROISIEME TRI et BILAN'!H1560</f>
        <v>0</v>
      </c>
      <c r="KO1470" s="1415">
        <f>'TROISIEME TRI et BILAN'!I1560</f>
        <v>0</v>
      </c>
    </row>
    <row r="1471" spans="286:301" ht="19.5" thickBot="1" x14ac:dyDescent="0.3">
      <c r="KH1471" s="1510">
        <f>'TROISIEME TRI et BILAN'!B1561</f>
        <v>0</v>
      </c>
      <c r="KI1471" s="503">
        <f>'TROISIEME TRI et BILAN'!C1561</f>
        <v>0</v>
      </c>
      <c r="KJ1471" s="1415">
        <f>'TROISIEME TRI et BILAN'!D1561</f>
        <v>0</v>
      </c>
      <c r="KK1471" s="1415">
        <f>'TROISIEME TRI et BILAN'!E1561</f>
        <v>0</v>
      </c>
      <c r="KL1471" s="503">
        <f>'TROISIEME TRI et BILAN'!F1561</f>
        <v>0</v>
      </c>
      <c r="KM1471" s="1415">
        <f>'TROISIEME TRI et BILAN'!G1561</f>
        <v>0</v>
      </c>
      <c r="KN1471" s="1518">
        <f>'TROISIEME TRI et BILAN'!H1561</f>
        <v>0</v>
      </c>
      <c r="KO1471" s="1415">
        <f>'TROISIEME TRI et BILAN'!I1561</f>
        <v>0</v>
      </c>
    </row>
    <row r="1472" spans="286:301" ht="19.5" thickBot="1" x14ac:dyDescent="0.3">
      <c r="KH1472" s="1510">
        <f>'TROISIEME TRI et BILAN'!B1562</f>
        <v>0</v>
      </c>
      <c r="KI1472" s="503">
        <f>'TROISIEME TRI et BILAN'!C1562</f>
        <v>0</v>
      </c>
      <c r="KJ1472" s="1415">
        <f>'TROISIEME TRI et BILAN'!D1562</f>
        <v>0</v>
      </c>
      <c r="KK1472" s="1415">
        <f>'TROISIEME TRI et BILAN'!E1562</f>
        <v>0</v>
      </c>
      <c r="KL1472" s="503">
        <f>'TROISIEME TRI et BILAN'!F1562</f>
        <v>0</v>
      </c>
      <c r="KM1472" s="1415">
        <f>'TROISIEME TRI et BILAN'!G1562</f>
        <v>0</v>
      </c>
      <c r="KN1472" s="1518">
        <f>'TROISIEME TRI et BILAN'!H1562</f>
        <v>0</v>
      </c>
      <c r="KO1472" s="1415">
        <f>'TROISIEME TRI et BILAN'!I1562</f>
        <v>0</v>
      </c>
    </row>
    <row r="1473" spans="294:301" ht="19.5" thickBot="1" x14ac:dyDescent="0.3">
      <c r="KH1473" s="1510">
        <f>'TROISIEME TRI et BILAN'!B1563</f>
        <v>0</v>
      </c>
      <c r="KI1473" s="503">
        <f>'TROISIEME TRI et BILAN'!C1563</f>
        <v>0</v>
      </c>
      <c r="KJ1473" s="1415">
        <f>'TROISIEME TRI et BILAN'!D1563</f>
        <v>0</v>
      </c>
      <c r="KK1473" s="1415">
        <f>'TROISIEME TRI et BILAN'!E1563</f>
        <v>0</v>
      </c>
      <c r="KL1473" s="503">
        <f>'TROISIEME TRI et BILAN'!F1563</f>
        <v>0</v>
      </c>
      <c r="KM1473" s="1415">
        <f>'TROISIEME TRI et BILAN'!G1563</f>
        <v>0</v>
      </c>
      <c r="KN1473" s="1518">
        <f>'TROISIEME TRI et BILAN'!H1563</f>
        <v>0</v>
      </c>
      <c r="KO1473" s="1415">
        <f>'TROISIEME TRI et BILAN'!I1563</f>
        <v>0</v>
      </c>
    </row>
    <row r="1474" spans="294:301" ht="19.5" thickBot="1" x14ac:dyDescent="0.3">
      <c r="KH1474" s="1510">
        <f>'TROISIEME TRI et BILAN'!B1564</f>
        <v>0</v>
      </c>
      <c r="KI1474" s="503">
        <f>'TROISIEME TRI et BILAN'!C1564</f>
        <v>0</v>
      </c>
      <c r="KJ1474" s="1415">
        <f>'TROISIEME TRI et BILAN'!D1564</f>
        <v>0</v>
      </c>
      <c r="KK1474" s="1415">
        <f>'TROISIEME TRI et BILAN'!E1564</f>
        <v>0</v>
      </c>
      <c r="KL1474" s="503">
        <f>'TROISIEME TRI et BILAN'!F1564</f>
        <v>0</v>
      </c>
      <c r="KM1474" s="1415">
        <f>'TROISIEME TRI et BILAN'!G1564</f>
        <v>0</v>
      </c>
      <c r="KN1474" s="1518">
        <f>'TROISIEME TRI et BILAN'!H1564</f>
        <v>0</v>
      </c>
      <c r="KO1474" s="1415">
        <f>'TROISIEME TRI et BILAN'!I1564</f>
        <v>0</v>
      </c>
    </row>
    <row r="1475" spans="294:301" ht="19.5" thickBot="1" x14ac:dyDescent="0.3">
      <c r="KH1475" s="1510">
        <f>'TROISIEME TRI et BILAN'!B1565</f>
        <v>0</v>
      </c>
      <c r="KI1475" s="503">
        <f>'TROISIEME TRI et BILAN'!C1565</f>
        <v>0</v>
      </c>
      <c r="KJ1475" s="1415">
        <f>'TROISIEME TRI et BILAN'!D1565</f>
        <v>0</v>
      </c>
      <c r="KK1475" s="1415">
        <f>'TROISIEME TRI et BILAN'!E1565</f>
        <v>0</v>
      </c>
      <c r="KL1475" s="503">
        <f>'TROISIEME TRI et BILAN'!F1565</f>
        <v>0</v>
      </c>
      <c r="KM1475" s="1415">
        <f>'TROISIEME TRI et BILAN'!G1565</f>
        <v>0</v>
      </c>
      <c r="KN1475" s="1518">
        <f>'TROISIEME TRI et BILAN'!H1565</f>
        <v>0</v>
      </c>
      <c r="KO1475" s="1415">
        <f>'TROISIEME TRI et BILAN'!I1565</f>
        <v>0</v>
      </c>
    </row>
    <row r="1476" spans="294:301" ht="19.5" thickBot="1" x14ac:dyDescent="0.3">
      <c r="KH1476" s="1510">
        <f>'TROISIEME TRI et BILAN'!B1566</f>
        <v>0</v>
      </c>
      <c r="KI1476" s="503">
        <f>'TROISIEME TRI et BILAN'!C1566</f>
        <v>0</v>
      </c>
      <c r="KJ1476" s="1415">
        <f>'TROISIEME TRI et BILAN'!D1566</f>
        <v>0</v>
      </c>
      <c r="KK1476" s="1415">
        <f>'TROISIEME TRI et BILAN'!E1566</f>
        <v>0</v>
      </c>
      <c r="KL1476" s="503">
        <f>'TROISIEME TRI et BILAN'!F1566</f>
        <v>0</v>
      </c>
      <c r="KM1476" s="1415">
        <f>'TROISIEME TRI et BILAN'!G1566</f>
        <v>0</v>
      </c>
      <c r="KN1476" s="1518">
        <f>'TROISIEME TRI et BILAN'!H1566</f>
        <v>0</v>
      </c>
      <c r="KO1476" s="1415">
        <f>'TROISIEME TRI et BILAN'!I1566</f>
        <v>0</v>
      </c>
    </row>
    <row r="1477" spans="294:301" ht="19.5" thickBot="1" x14ac:dyDescent="0.3">
      <c r="KH1477" s="1510">
        <f>'TROISIEME TRI et BILAN'!B1567</f>
        <v>0</v>
      </c>
      <c r="KI1477" s="503">
        <f>'TROISIEME TRI et BILAN'!C1567</f>
        <v>0</v>
      </c>
      <c r="KJ1477" s="1415">
        <f>'TROISIEME TRI et BILAN'!D1567</f>
        <v>0</v>
      </c>
      <c r="KK1477" s="1415">
        <f>'TROISIEME TRI et BILAN'!E1567</f>
        <v>0</v>
      </c>
      <c r="KL1477" s="503">
        <f>'TROISIEME TRI et BILAN'!F1567</f>
        <v>0</v>
      </c>
      <c r="KM1477" s="1415">
        <f>'TROISIEME TRI et BILAN'!G1567</f>
        <v>0</v>
      </c>
      <c r="KN1477" s="1518">
        <f>'TROISIEME TRI et BILAN'!H1567</f>
        <v>0</v>
      </c>
      <c r="KO1477" s="1415">
        <f>'TROISIEME TRI et BILAN'!I1567</f>
        <v>0</v>
      </c>
    </row>
    <row r="1478" spans="294:301" ht="19.5" thickBot="1" x14ac:dyDescent="0.3">
      <c r="KH1478" s="1510">
        <f>'TROISIEME TRI et BILAN'!B1568</f>
        <v>0</v>
      </c>
      <c r="KI1478" s="503">
        <f>'TROISIEME TRI et BILAN'!C1568</f>
        <v>0</v>
      </c>
      <c r="KJ1478" s="1415">
        <f>'TROISIEME TRI et BILAN'!D1568</f>
        <v>0</v>
      </c>
      <c r="KK1478" s="1415">
        <f>'TROISIEME TRI et BILAN'!E1568</f>
        <v>0</v>
      </c>
      <c r="KL1478" s="503">
        <f>'TROISIEME TRI et BILAN'!F1568</f>
        <v>0</v>
      </c>
      <c r="KM1478" s="1415">
        <f>'TROISIEME TRI et BILAN'!G1568</f>
        <v>0</v>
      </c>
      <c r="KN1478" s="1518">
        <f>'TROISIEME TRI et BILAN'!H1568</f>
        <v>0</v>
      </c>
      <c r="KO1478" s="1415">
        <f>'TROISIEME TRI et BILAN'!I1568</f>
        <v>0</v>
      </c>
    </row>
    <row r="1479" spans="294:301" ht="19.5" thickBot="1" x14ac:dyDescent="0.3">
      <c r="KH1479" s="1510">
        <f>'TROISIEME TRI et BILAN'!B1569</f>
        <v>0</v>
      </c>
      <c r="KI1479" s="503">
        <f>'TROISIEME TRI et BILAN'!C1569</f>
        <v>0</v>
      </c>
      <c r="KJ1479" s="1415">
        <f>'TROISIEME TRI et BILAN'!D1569</f>
        <v>0</v>
      </c>
      <c r="KK1479" s="1415">
        <f>'TROISIEME TRI et BILAN'!E1569</f>
        <v>0</v>
      </c>
      <c r="KL1479" s="503">
        <f>'TROISIEME TRI et BILAN'!F1569</f>
        <v>0</v>
      </c>
      <c r="KM1479" s="1415">
        <f>'TROISIEME TRI et BILAN'!G1569</f>
        <v>0</v>
      </c>
      <c r="KN1479" s="1518">
        <f>'TROISIEME TRI et BILAN'!H1569</f>
        <v>0</v>
      </c>
      <c r="KO1479" s="1415">
        <f>'TROISIEME TRI et BILAN'!I1569</f>
        <v>0</v>
      </c>
    </row>
    <row r="1480" spans="294:301" ht="19.5" thickBot="1" x14ac:dyDescent="0.3">
      <c r="KH1480" s="1510">
        <f>'TROISIEME TRI et BILAN'!B1570</f>
        <v>0</v>
      </c>
      <c r="KI1480" s="503">
        <f>'TROISIEME TRI et BILAN'!C1570</f>
        <v>0</v>
      </c>
      <c r="KJ1480" s="1415">
        <f>'TROISIEME TRI et BILAN'!D1570</f>
        <v>0</v>
      </c>
      <c r="KK1480" s="1415">
        <f>'TROISIEME TRI et BILAN'!E1570</f>
        <v>0</v>
      </c>
      <c r="KL1480" s="503">
        <f>'TROISIEME TRI et BILAN'!F1570</f>
        <v>0</v>
      </c>
      <c r="KM1480" s="1415">
        <f>'TROISIEME TRI et BILAN'!G1570</f>
        <v>0</v>
      </c>
      <c r="KN1480" s="1518">
        <f>'TROISIEME TRI et BILAN'!H1570</f>
        <v>0</v>
      </c>
      <c r="KO1480" s="1415">
        <f>'TROISIEME TRI et BILAN'!I1570</f>
        <v>0</v>
      </c>
    </row>
    <row r="1481" spans="294:301" ht="19.5" thickBot="1" x14ac:dyDescent="0.3">
      <c r="KH1481" s="1510">
        <f>'TROISIEME TRI et BILAN'!B1571</f>
        <v>0</v>
      </c>
      <c r="KI1481" s="503">
        <f>'TROISIEME TRI et BILAN'!C1571</f>
        <v>0</v>
      </c>
      <c r="KJ1481" s="1415">
        <f>'TROISIEME TRI et BILAN'!D1571</f>
        <v>0</v>
      </c>
      <c r="KK1481" s="1415">
        <f>'TROISIEME TRI et BILAN'!E1571</f>
        <v>0</v>
      </c>
      <c r="KL1481" s="503">
        <f>'TROISIEME TRI et BILAN'!F1571</f>
        <v>0</v>
      </c>
      <c r="KM1481" s="1415">
        <f>'TROISIEME TRI et BILAN'!G1571</f>
        <v>0</v>
      </c>
      <c r="KN1481" s="1518">
        <f>'TROISIEME TRI et BILAN'!H1571</f>
        <v>0</v>
      </c>
      <c r="KO1481" s="1415">
        <f>'TROISIEME TRI et BILAN'!I1571</f>
        <v>0</v>
      </c>
    </row>
    <row r="1482" spans="294:301" ht="19.5" thickBot="1" x14ac:dyDescent="0.3">
      <c r="KH1482" s="1510">
        <f>'TROISIEME TRI et BILAN'!B1572</f>
        <v>0</v>
      </c>
      <c r="KI1482" s="503">
        <f>'TROISIEME TRI et BILAN'!C1572</f>
        <v>0</v>
      </c>
      <c r="KJ1482" s="1415">
        <f>'TROISIEME TRI et BILAN'!D1572</f>
        <v>0</v>
      </c>
      <c r="KK1482" s="1415">
        <f>'TROISIEME TRI et BILAN'!E1572</f>
        <v>0</v>
      </c>
      <c r="KL1482" s="503">
        <f>'TROISIEME TRI et BILAN'!F1572</f>
        <v>0</v>
      </c>
      <c r="KM1482" s="1415">
        <f>'TROISIEME TRI et BILAN'!G1572</f>
        <v>0</v>
      </c>
      <c r="KN1482" s="1518">
        <f>'TROISIEME TRI et BILAN'!H1572</f>
        <v>0</v>
      </c>
      <c r="KO1482" s="1415">
        <f>'TROISIEME TRI et BILAN'!I1572</f>
        <v>0</v>
      </c>
    </row>
    <row r="1483" spans="294:301" ht="19.5" thickBot="1" x14ac:dyDescent="0.3">
      <c r="KH1483" s="1510">
        <f>'TROISIEME TRI et BILAN'!B1573</f>
        <v>0</v>
      </c>
      <c r="KI1483" s="503">
        <f>'TROISIEME TRI et BILAN'!C1573</f>
        <v>0</v>
      </c>
      <c r="KJ1483" s="1415">
        <f>'TROISIEME TRI et BILAN'!D1573</f>
        <v>0</v>
      </c>
      <c r="KK1483" s="1415">
        <f>'TROISIEME TRI et BILAN'!E1573</f>
        <v>0</v>
      </c>
      <c r="KL1483" s="503">
        <f>'TROISIEME TRI et BILAN'!F1573</f>
        <v>0</v>
      </c>
      <c r="KM1483" s="1415">
        <f>'TROISIEME TRI et BILAN'!G1573</f>
        <v>0</v>
      </c>
      <c r="KN1483" s="1518">
        <f>'TROISIEME TRI et BILAN'!H1573</f>
        <v>0</v>
      </c>
      <c r="KO1483" s="1415">
        <f>'TROISIEME TRI et BILAN'!I1573</f>
        <v>0</v>
      </c>
    </row>
    <row r="1484" spans="294:301" ht="19.5" thickBot="1" x14ac:dyDescent="0.3">
      <c r="KH1484" s="1510">
        <f>'TROISIEME TRI et BILAN'!B1574</f>
        <v>0</v>
      </c>
      <c r="KI1484" s="503">
        <f>'TROISIEME TRI et BILAN'!C1574</f>
        <v>0</v>
      </c>
      <c r="KJ1484" s="1415">
        <f>'TROISIEME TRI et BILAN'!D1574</f>
        <v>0</v>
      </c>
      <c r="KK1484" s="1415">
        <f>'TROISIEME TRI et BILAN'!E1574</f>
        <v>0</v>
      </c>
      <c r="KL1484" s="503">
        <f>'TROISIEME TRI et BILAN'!F1574</f>
        <v>0</v>
      </c>
      <c r="KM1484" s="1415">
        <f>'TROISIEME TRI et BILAN'!G1574</f>
        <v>0</v>
      </c>
      <c r="KN1484" s="1518">
        <f>'TROISIEME TRI et BILAN'!H1574</f>
        <v>0</v>
      </c>
      <c r="KO1484" s="1415">
        <f>'TROISIEME TRI et BILAN'!I1574</f>
        <v>0</v>
      </c>
    </row>
    <row r="1485" spans="294:301" ht="19.5" thickBot="1" x14ac:dyDescent="0.3">
      <c r="KH1485" s="1510">
        <f>'TROISIEME TRI et BILAN'!B1575</f>
        <v>0</v>
      </c>
      <c r="KI1485" s="503">
        <f>'TROISIEME TRI et BILAN'!C1575</f>
        <v>0</v>
      </c>
      <c r="KJ1485" s="1415">
        <f>'TROISIEME TRI et BILAN'!D1575</f>
        <v>0</v>
      </c>
      <c r="KK1485" s="1415">
        <f>'TROISIEME TRI et BILAN'!E1575</f>
        <v>0</v>
      </c>
      <c r="KL1485" s="503">
        <f>'TROISIEME TRI et BILAN'!F1575</f>
        <v>0</v>
      </c>
      <c r="KM1485" s="1415">
        <f>'TROISIEME TRI et BILAN'!G1575</f>
        <v>0</v>
      </c>
      <c r="KN1485" s="1518">
        <f>'TROISIEME TRI et BILAN'!H1575</f>
        <v>0</v>
      </c>
      <c r="KO1485" s="1415">
        <f>'TROISIEME TRI et BILAN'!I1575</f>
        <v>0</v>
      </c>
    </row>
    <row r="1486" spans="294:301" ht="19.5" thickBot="1" x14ac:dyDescent="0.3">
      <c r="KH1486" s="1510">
        <f>'TROISIEME TRI et BILAN'!B1576</f>
        <v>0</v>
      </c>
      <c r="KI1486" s="503">
        <f>'TROISIEME TRI et BILAN'!C1576</f>
        <v>0</v>
      </c>
      <c r="KJ1486" s="1415">
        <f>'TROISIEME TRI et BILAN'!D1576</f>
        <v>0</v>
      </c>
      <c r="KK1486" s="1415">
        <f>'TROISIEME TRI et BILAN'!E1576</f>
        <v>0</v>
      </c>
      <c r="KL1486" s="503">
        <f>'TROISIEME TRI et BILAN'!F1576</f>
        <v>0</v>
      </c>
      <c r="KM1486" s="1415">
        <f>'TROISIEME TRI et BILAN'!G1576</f>
        <v>0</v>
      </c>
      <c r="KN1486" s="1518">
        <f>'TROISIEME TRI et BILAN'!H1576</f>
        <v>0</v>
      </c>
      <c r="KO1486" s="1415">
        <f>'TROISIEME TRI et BILAN'!I1576</f>
        <v>0</v>
      </c>
    </row>
    <row r="1487" spans="294:301" ht="19.5" thickBot="1" x14ac:dyDescent="0.3">
      <c r="KH1487" s="1510">
        <f>'TROISIEME TRI et BILAN'!B1577</f>
        <v>0</v>
      </c>
      <c r="KI1487" s="503">
        <f>'TROISIEME TRI et BILAN'!C1577</f>
        <v>0</v>
      </c>
      <c r="KJ1487" s="1415">
        <f>'TROISIEME TRI et BILAN'!D1577</f>
        <v>0</v>
      </c>
      <c r="KK1487" s="1415">
        <f>'TROISIEME TRI et BILAN'!E1577</f>
        <v>0</v>
      </c>
      <c r="KL1487" s="503">
        <f>'TROISIEME TRI et BILAN'!F1577</f>
        <v>0</v>
      </c>
      <c r="KM1487" s="1415">
        <f>'TROISIEME TRI et BILAN'!G1577</f>
        <v>0</v>
      </c>
      <c r="KN1487" s="1518">
        <f>'TROISIEME TRI et BILAN'!H1577</f>
        <v>0</v>
      </c>
      <c r="KO1487" s="1415">
        <f>'TROISIEME TRI et BILAN'!I1577</f>
        <v>0</v>
      </c>
    </row>
    <row r="1488" spans="294:301" ht="19.5" thickBot="1" x14ac:dyDescent="0.3">
      <c r="KH1488" s="1510">
        <f>'TROISIEME TRI et BILAN'!B1578</f>
        <v>0</v>
      </c>
      <c r="KI1488" s="503">
        <f>'TROISIEME TRI et BILAN'!C1578</f>
        <v>0</v>
      </c>
      <c r="KJ1488" s="1415">
        <f>'TROISIEME TRI et BILAN'!D1578</f>
        <v>0</v>
      </c>
      <c r="KK1488" s="1415">
        <f>'TROISIEME TRI et BILAN'!E1578</f>
        <v>0</v>
      </c>
      <c r="KL1488" s="503">
        <f>'TROISIEME TRI et BILAN'!F1578</f>
        <v>0</v>
      </c>
      <c r="KM1488" s="1415">
        <f>'TROISIEME TRI et BILAN'!G1578</f>
        <v>0</v>
      </c>
      <c r="KN1488" s="1518">
        <f>'TROISIEME TRI et BILAN'!H1578</f>
        <v>0</v>
      </c>
      <c r="KO1488" s="1415">
        <f>'TROISIEME TRI et BILAN'!I1578</f>
        <v>0</v>
      </c>
    </row>
    <row r="1489" spans="294:301" ht="19.5" thickBot="1" x14ac:dyDescent="0.3">
      <c r="KH1489" s="1510">
        <f>'TROISIEME TRI et BILAN'!B1579</f>
        <v>0</v>
      </c>
      <c r="KI1489" s="503">
        <f>'TROISIEME TRI et BILAN'!C1579</f>
        <v>0</v>
      </c>
      <c r="KJ1489" s="1415">
        <f>'TROISIEME TRI et BILAN'!D1579</f>
        <v>0</v>
      </c>
      <c r="KK1489" s="1415">
        <f>'TROISIEME TRI et BILAN'!E1579</f>
        <v>0</v>
      </c>
      <c r="KL1489" s="503">
        <f>'TROISIEME TRI et BILAN'!F1579</f>
        <v>0</v>
      </c>
      <c r="KM1489" s="1415">
        <f>'TROISIEME TRI et BILAN'!G1579</f>
        <v>0</v>
      </c>
      <c r="KN1489" s="1518">
        <f>'TROISIEME TRI et BILAN'!H1579</f>
        <v>0</v>
      </c>
      <c r="KO1489" s="1415">
        <f>'TROISIEME TRI et BILAN'!I1579</f>
        <v>0</v>
      </c>
    </row>
    <row r="1490" spans="294:301" ht="19.5" thickBot="1" x14ac:dyDescent="0.3">
      <c r="KH1490" s="1510">
        <f>'TROISIEME TRI et BILAN'!B1580</f>
        <v>0</v>
      </c>
      <c r="KI1490" s="503">
        <f>'TROISIEME TRI et BILAN'!C1580</f>
        <v>0</v>
      </c>
      <c r="KJ1490" s="1415">
        <f>'TROISIEME TRI et BILAN'!D1580</f>
        <v>0</v>
      </c>
      <c r="KK1490" s="1415">
        <f>'TROISIEME TRI et BILAN'!E1580</f>
        <v>0</v>
      </c>
      <c r="KL1490" s="503">
        <f>'TROISIEME TRI et BILAN'!F1580</f>
        <v>0</v>
      </c>
      <c r="KM1490" s="1415">
        <f>'TROISIEME TRI et BILAN'!G1580</f>
        <v>0</v>
      </c>
      <c r="KN1490" s="1518">
        <f>'TROISIEME TRI et BILAN'!H1580</f>
        <v>0</v>
      </c>
      <c r="KO1490" s="1415">
        <f>'TROISIEME TRI et BILAN'!I1580</f>
        <v>0</v>
      </c>
    </row>
    <row r="1491" spans="294:301" ht="19.5" thickBot="1" x14ac:dyDescent="0.3">
      <c r="KH1491" s="1510">
        <f>'TROISIEME TRI et BILAN'!B1581</f>
        <v>0</v>
      </c>
      <c r="KI1491" s="503">
        <f>'TROISIEME TRI et BILAN'!C1581</f>
        <v>0</v>
      </c>
      <c r="KJ1491" s="1415">
        <f>'TROISIEME TRI et BILAN'!D1581</f>
        <v>0</v>
      </c>
      <c r="KK1491" s="1415">
        <f>'TROISIEME TRI et BILAN'!E1581</f>
        <v>0</v>
      </c>
      <c r="KL1491" s="503">
        <f>'TROISIEME TRI et BILAN'!F1581</f>
        <v>0</v>
      </c>
      <c r="KM1491" s="1415">
        <f>'TROISIEME TRI et BILAN'!G1581</f>
        <v>0</v>
      </c>
      <c r="KN1491" s="1518">
        <f>'TROISIEME TRI et BILAN'!H1581</f>
        <v>0</v>
      </c>
      <c r="KO1491" s="1415">
        <f>'TROISIEME TRI et BILAN'!I1581</f>
        <v>0</v>
      </c>
    </row>
    <row r="1492" spans="294:301" ht="19.5" thickBot="1" x14ac:dyDescent="0.3">
      <c r="KH1492" s="1510">
        <f>'TROISIEME TRI et BILAN'!B1582</f>
        <v>0</v>
      </c>
      <c r="KI1492" s="503">
        <f>'TROISIEME TRI et BILAN'!C1582</f>
        <v>0</v>
      </c>
      <c r="KJ1492" s="1415">
        <f>'TROISIEME TRI et BILAN'!D1582</f>
        <v>0</v>
      </c>
      <c r="KK1492" s="1415">
        <f>'TROISIEME TRI et BILAN'!E1582</f>
        <v>0</v>
      </c>
      <c r="KL1492" s="503">
        <f>'TROISIEME TRI et BILAN'!F1582</f>
        <v>0</v>
      </c>
      <c r="KM1492" s="1415">
        <f>'TROISIEME TRI et BILAN'!G1582</f>
        <v>0</v>
      </c>
      <c r="KN1492" s="1518">
        <f>'TROISIEME TRI et BILAN'!H1582</f>
        <v>0</v>
      </c>
      <c r="KO1492" s="1415">
        <f>'TROISIEME TRI et BILAN'!I1582</f>
        <v>0</v>
      </c>
    </row>
    <row r="1493" spans="294:301" ht="19.5" thickBot="1" x14ac:dyDescent="0.3">
      <c r="KH1493" s="1510">
        <f>'TROISIEME TRI et BILAN'!B1583</f>
        <v>0</v>
      </c>
      <c r="KI1493" s="503">
        <f>'TROISIEME TRI et BILAN'!C1583</f>
        <v>0</v>
      </c>
      <c r="KJ1493" s="1415">
        <f>'TROISIEME TRI et BILAN'!D1583</f>
        <v>0</v>
      </c>
      <c r="KK1493" s="1415">
        <f>'TROISIEME TRI et BILAN'!E1583</f>
        <v>0</v>
      </c>
      <c r="KL1493" s="503">
        <f>'TROISIEME TRI et BILAN'!F1583</f>
        <v>0</v>
      </c>
      <c r="KM1493" s="1415">
        <f>'TROISIEME TRI et BILAN'!G1583</f>
        <v>0</v>
      </c>
      <c r="KN1493" s="1518">
        <f>'TROISIEME TRI et BILAN'!H1583</f>
        <v>0</v>
      </c>
      <c r="KO1493" s="1415">
        <f>'TROISIEME TRI et BILAN'!I1583</f>
        <v>0</v>
      </c>
    </row>
    <row r="1494" spans="294:301" ht="19.5" thickBot="1" x14ac:dyDescent="0.3">
      <c r="KH1494" s="1510">
        <f>'TROISIEME TRI et BILAN'!B1584</f>
        <v>0</v>
      </c>
      <c r="KI1494" s="503">
        <f>'TROISIEME TRI et BILAN'!C1584</f>
        <v>0</v>
      </c>
      <c r="KJ1494" s="1415">
        <f>'TROISIEME TRI et BILAN'!D1584</f>
        <v>0</v>
      </c>
      <c r="KK1494" s="1415">
        <f>'TROISIEME TRI et BILAN'!E1584</f>
        <v>0</v>
      </c>
      <c r="KL1494" s="503">
        <f>'TROISIEME TRI et BILAN'!F1584</f>
        <v>0</v>
      </c>
      <c r="KM1494" s="1415">
        <f>'TROISIEME TRI et BILAN'!G1584</f>
        <v>0</v>
      </c>
      <c r="KN1494" s="1518">
        <f>'TROISIEME TRI et BILAN'!H1584</f>
        <v>0</v>
      </c>
      <c r="KO1494" s="1415">
        <f>'TROISIEME TRI et BILAN'!I1584</f>
        <v>0</v>
      </c>
    </row>
    <row r="1495" spans="294:301" ht="19.5" thickBot="1" x14ac:dyDescent="0.3">
      <c r="KH1495" s="1510">
        <f>'TROISIEME TRI et BILAN'!B1585</f>
        <v>0</v>
      </c>
      <c r="KI1495" s="503">
        <f>'TROISIEME TRI et BILAN'!C1585</f>
        <v>0</v>
      </c>
      <c r="KJ1495" s="1415">
        <f>'TROISIEME TRI et BILAN'!D1585</f>
        <v>0</v>
      </c>
      <c r="KK1495" s="1415">
        <f>'TROISIEME TRI et BILAN'!E1585</f>
        <v>0</v>
      </c>
      <c r="KL1495" s="503">
        <f>'TROISIEME TRI et BILAN'!F1585</f>
        <v>0</v>
      </c>
      <c r="KM1495" s="1415">
        <f>'TROISIEME TRI et BILAN'!G1585</f>
        <v>0</v>
      </c>
      <c r="KN1495" s="1518">
        <f>'TROISIEME TRI et BILAN'!H1585</f>
        <v>0</v>
      </c>
      <c r="KO1495" s="1415">
        <f>'TROISIEME TRI et BILAN'!I1585</f>
        <v>0</v>
      </c>
    </row>
    <row r="1496" spans="294:301" ht="21" thickBot="1" x14ac:dyDescent="0.3">
      <c r="KH1496" s="344" t="s">
        <v>1</v>
      </c>
      <c r="KI1496" s="344" t="s">
        <v>152</v>
      </c>
      <c r="KJ1496" s="344" t="s">
        <v>151</v>
      </c>
      <c r="KK1496" s="344" t="s">
        <v>30</v>
      </c>
      <c r="KL1496" s="344" t="s">
        <v>57</v>
      </c>
      <c r="KM1496" s="344" t="s">
        <v>314</v>
      </c>
      <c r="KN1496" s="980" t="s">
        <v>315</v>
      </c>
      <c r="KO1496" s="344" t="s">
        <v>58</v>
      </c>
    </row>
    <row r="1497" spans="294:301" ht="19.5" thickBot="1" x14ac:dyDescent="0.3">
      <c r="KH1497" s="1510">
        <f>'TROISIEME TRI et BILAN'!B1587</f>
        <v>0</v>
      </c>
      <c r="KI1497" s="503">
        <f>'TROISIEME TRI et BILAN'!C1587</f>
        <v>0</v>
      </c>
      <c r="KJ1497" s="1415">
        <f>'TROISIEME TRI et BILAN'!D1587</f>
        <v>0</v>
      </c>
      <c r="KK1497" s="1415">
        <f>'TROISIEME TRI et BILAN'!E1587</f>
        <v>0</v>
      </c>
      <c r="KL1497" s="503">
        <f>'TROISIEME TRI et BILAN'!F1587</f>
        <v>0</v>
      </c>
      <c r="KM1497" s="1415">
        <f>'TROISIEME TRI et BILAN'!G1587</f>
        <v>0</v>
      </c>
      <c r="KN1497" s="1518">
        <f>'TROISIEME TRI et BILAN'!H1587</f>
        <v>0</v>
      </c>
      <c r="KO1497" s="1415">
        <f>'TROISIEME TRI et BILAN'!I1587</f>
        <v>0</v>
      </c>
    </row>
    <row r="1498" spans="294:301" ht="19.5" thickBot="1" x14ac:dyDescent="0.3">
      <c r="KH1498" s="1510">
        <f>'TROISIEME TRI et BILAN'!B1588</f>
        <v>0</v>
      </c>
      <c r="KI1498" s="503">
        <f>'TROISIEME TRI et BILAN'!C1588</f>
        <v>0</v>
      </c>
      <c r="KJ1498" s="1415">
        <f>'TROISIEME TRI et BILAN'!D1588</f>
        <v>0</v>
      </c>
      <c r="KK1498" s="1415">
        <f>'TROISIEME TRI et BILAN'!E1588</f>
        <v>0</v>
      </c>
      <c r="KL1498" s="503">
        <f>'TROISIEME TRI et BILAN'!F1588</f>
        <v>0</v>
      </c>
      <c r="KM1498" s="1415">
        <f>'TROISIEME TRI et BILAN'!G1588</f>
        <v>0</v>
      </c>
      <c r="KN1498" s="1518">
        <f>'TROISIEME TRI et BILAN'!H1588</f>
        <v>0</v>
      </c>
      <c r="KO1498" s="1415">
        <f>'TROISIEME TRI et BILAN'!I1588</f>
        <v>0</v>
      </c>
    </row>
    <row r="1499" spans="294:301" ht="19.5" thickBot="1" x14ac:dyDescent="0.3">
      <c r="KH1499" s="1510">
        <f>'TROISIEME TRI et BILAN'!B1589</f>
        <v>0</v>
      </c>
      <c r="KI1499" s="503">
        <f>'TROISIEME TRI et BILAN'!C1589</f>
        <v>0</v>
      </c>
      <c r="KJ1499" s="1415">
        <f>'TROISIEME TRI et BILAN'!D1589</f>
        <v>0</v>
      </c>
      <c r="KK1499" s="1415">
        <f>'TROISIEME TRI et BILAN'!E1589</f>
        <v>0</v>
      </c>
      <c r="KL1499" s="503">
        <f>'TROISIEME TRI et BILAN'!F1589</f>
        <v>0</v>
      </c>
      <c r="KM1499" s="1415">
        <f>'TROISIEME TRI et BILAN'!G1589</f>
        <v>0</v>
      </c>
      <c r="KN1499" s="1518">
        <f>'TROISIEME TRI et BILAN'!H1589</f>
        <v>0</v>
      </c>
      <c r="KO1499" s="1415">
        <f>'TROISIEME TRI et BILAN'!I1589</f>
        <v>0</v>
      </c>
    </row>
    <row r="1500" spans="294:301" ht="19.5" thickBot="1" x14ac:dyDescent="0.3">
      <c r="KH1500" s="1510">
        <f>'TROISIEME TRI et BILAN'!B1590</f>
        <v>0</v>
      </c>
      <c r="KI1500" s="503">
        <f>'TROISIEME TRI et BILAN'!C1590</f>
        <v>0</v>
      </c>
      <c r="KJ1500" s="1415">
        <f>'TROISIEME TRI et BILAN'!D1590</f>
        <v>0</v>
      </c>
      <c r="KK1500" s="1415">
        <f>'TROISIEME TRI et BILAN'!E1590</f>
        <v>0</v>
      </c>
      <c r="KL1500" s="503">
        <f>'TROISIEME TRI et BILAN'!F1590</f>
        <v>0</v>
      </c>
      <c r="KM1500" s="1415">
        <f>'TROISIEME TRI et BILAN'!G1590</f>
        <v>0</v>
      </c>
      <c r="KN1500" s="1518">
        <f>'TROISIEME TRI et BILAN'!H1590</f>
        <v>0</v>
      </c>
      <c r="KO1500" s="1415">
        <f>'TROISIEME TRI et BILAN'!I1590</f>
        <v>0</v>
      </c>
    </row>
    <row r="1501" spans="294:301" ht="19.5" thickBot="1" x14ac:dyDescent="0.3">
      <c r="KH1501" s="1510">
        <f>'TROISIEME TRI et BILAN'!B1591</f>
        <v>0</v>
      </c>
      <c r="KI1501" s="503">
        <f>'TROISIEME TRI et BILAN'!C1591</f>
        <v>0</v>
      </c>
      <c r="KJ1501" s="1415">
        <f>'TROISIEME TRI et BILAN'!D1591</f>
        <v>0</v>
      </c>
      <c r="KK1501" s="1415">
        <f>'TROISIEME TRI et BILAN'!E1591</f>
        <v>0</v>
      </c>
      <c r="KL1501" s="503">
        <f>'TROISIEME TRI et BILAN'!F1591</f>
        <v>0</v>
      </c>
      <c r="KM1501" s="1415">
        <f>'TROISIEME TRI et BILAN'!G1591</f>
        <v>0</v>
      </c>
      <c r="KN1501" s="1518">
        <f>'TROISIEME TRI et BILAN'!H1591</f>
        <v>0</v>
      </c>
      <c r="KO1501" s="1415">
        <f>'TROISIEME TRI et BILAN'!I1591</f>
        <v>0</v>
      </c>
    </row>
    <row r="1502" spans="294:301" ht="19.5" thickBot="1" x14ac:dyDescent="0.3">
      <c r="KH1502" s="1510">
        <f>'TROISIEME TRI et BILAN'!B1592</f>
        <v>0</v>
      </c>
      <c r="KI1502" s="503">
        <f>'TROISIEME TRI et BILAN'!C1592</f>
        <v>0</v>
      </c>
      <c r="KJ1502" s="1415">
        <f>'TROISIEME TRI et BILAN'!D1592</f>
        <v>0</v>
      </c>
      <c r="KK1502" s="1415">
        <f>'TROISIEME TRI et BILAN'!E1592</f>
        <v>0</v>
      </c>
      <c r="KL1502" s="503">
        <f>'TROISIEME TRI et BILAN'!F1592</f>
        <v>0</v>
      </c>
      <c r="KM1502" s="1415">
        <f>'TROISIEME TRI et BILAN'!G1592</f>
        <v>0</v>
      </c>
      <c r="KN1502" s="1518">
        <f>'TROISIEME TRI et BILAN'!H1592</f>
        <v>0</v>
      </c>
      <c r="KO1502" s="1415">
        <f>'TROISIEME TRI et BILAN'!I1592</f>
        <v>0</v>
      </c>
    </row>
    <row r="1503" spans="294:301" ht="19.5" thickBot="1" x14ac:dyDescent="0.3">
      <c r="KH1503" s="1510">
        <f>'TROISIEME TRI et BILAN'!B1593</f>
        <v>0</v>
      </c>
      <c r="KI1503" s="503">
        <f>'TROISIEME TRI et BILAN'!C1593</f>
        <v>0</v>
      </c>
      <c r="KJ1503" s="1415">
        <f>'TROISIEME TRI et BILAN'!D1593</f>
        <v>0</v>
      </c>
      <c r="KK1503" s="1415">
        <f>'TROISIEME TRI et BILAN'!E1593</f>
        <v>0</v>
      </c>
      <c r="KL1503" s="503">
        <f>'TROISIEME TRI et BILAN'!F1593</f>
        <v>0</v>
      </c>
      <c r="KM1503" s="1415">
        <f>'TROISIEME TRI et BILAN'!G1593</f>
        <v>0</v>
      </c>
      <c r="KN1503" s="1518">
        <f>'TROISIEME TRI et BILAN'!H1593</f>
        <v>0</v>
      </c>
      <c r="KO1503" s="1415">
        <f>'TROISIEME TRI et BILAN'!I1593</f>
        <v>0</v>
      </c>
    </row>
    <row r="1504" spans="294:301" ht="19.5" thickBot="1" x14ac:dyDescent="0.3">
      <c r="KH1504" s="1510">
        <f>'TROISIEME TRI et BILAN'!B1594</f>
        <v>0</v>
      </c>
      <c r="KI1504" s="503">
        <f>'TROISIEME TRI et BILAN'!C1594</f>
        <v>0</v>
      </c>
      <c r="KJ1504" s="1415">
        <f>'TROISIEME TRI et BILAN'!D1594</f>
        <v>0</v>
      </c>
      <c r="KK1504" s="1415">
        <f>'TROISIEME TRI et BILAN'!E1594</f>
        <v>0</v>
      </c>
      <c r="KL1504" s="503">
        <f>'TROISIEME TRI et BILAN'!F1594</f>
        <v>0</v>
      </c>
      <c r="KM1504" s="1415">
        <f>'TROISIEME TRI et BILAN'!G1594</f>
        <v>0</v>
      </c>
      <c r="KN1504" s="1518">
        <f>'TROISIEME TRI et BILAN'!H1594</f>
        <v>0</v>
      </c>
      <c r="KO1504" s="1415">
        <f>'TROISIEME TRI et BILAN'!I1594</f>
        <v>0</v>
      </c>
    </row>
    <row r="1505" spans="294:301" ht="19.5" thickBot="1" x14ac:dyDescent="0.3">
      <c r="KH1505" s="1510">
        <f>'TROISIEME TRI et BILAN'!B1595</f>
        <v>0</v>
      </c>
      <c r="KI1505" s="503">
        <f>'TROISIEME TRI et BILAN'!C1595</f>
        <v>0</v>
      </c>
      <c r="KJ1505" s="1415">
        <f>'TROISIEME TRI et BILAN'!D1595</f>
        <v>0</v>
      </c>
      <c r="KK1505" s="1415">
        <f>'TROISIEME TRI et BILAN'!E1595</f>
        <v>0</v>
      </c>
      <c r="KL1505" s="503">
        <f>'TROISIEME TRI et BILAN'!F1595</f>
        <v>0</v>
      </c>
      <c r="KM1505" s="1415">
        <f>'TROISIEME TRI et BILAN'!G1595</f>
        <v>0</v>
      </c>
      <c r="KN1505" s="1518">
        <f>'TROISIEME TRI et BILAN'!H1595</f>
        <v>0</v>
      </c>
      <c r="KO1505" s="1415">
        <f>'TROISIEME TRI et BILAN'!I1595</f>
        <v>0</v>
      </c>
    </row>
    <row r="1506" spans="294:301" ht="19.5" thickBot="1" x14ac:dyDescent="0.3">
      <c r="KH1506" s="1510">
        <f>'TROISIEME TRI et BILAN'!B1596</f>
        <v>0</v>
      </c>
      <c r="KI1506" s="503">
        <f>'TROISIEME TRI et BILAN'!C1596</f>
        <v>0</v>
      </c>
      <c r="KJ1506" s="1415">
        <f>'TROISIEME TRI et BILAN'!D1596</f>
        <v>0</v>
      </c>
      <c r="KK1506" s="1415">
        <f>'TROISIEME TRI et BILAN'!E1596</f>
        <v>0</v>
      </c>
      <c r="KL1506" s="503">
        <f>'TROISIEME TRI et BILAN'!F1596</f>
        <v>0</v>
      </c>
      <c r="KM1506" s="1415">
        <f>'TROISIEME TRI et BILAN'!G1596</f>
        <v>0</v>
      </c>
      <c r="KN1506" s="1518">
        <f>'TROISIEME TRI et BILAN'!H1596</f>
        <v>0</v>
      </c>
      <c r="KO1506" s="1415">
        <f>'TROISIEME TRI et BILAN'!I1596</f>
        <v>0</v>
      </c>
    </row>
    <row r="1507" spans="294:301" ht="19.5" thickBot="1" x14ac:dyDescent="0.3">
      <c r="KH1507" s="1510">
        <f>'TROISIEME TRI et BILAN'!B1597</f>
        <v>0</v>
      </c>
      <c r="KI1507" s="503">
        <f>'TROISIEME TRI et BILAN'!C1597</f>
        <v>0</v>
      </c>
      <c r="KJ1507" s="1415">
        <f>'TROISIEME TRI et BILAN'!D1597</f>
        <v>0</v>
      </c>
      <c r="KK1507" s="1415">
        <f>'TROISIEME TRI et BILAN'!E1597</f>
        <v>0</v>
      </c>
      <c r="KL1507" s="503">
        <f>'TROISIEME TRI et BILAN'!F1597</f>
        <v>0</v>
      </c>
      <c r="KM1507" s="1415">
        <f>'TROISIEME TRI et BILAN'!G1597</f>
        <v>0</v>
      </c>
      <c r="KN1507" s="1518">
        <f>'TROISIEME TRI et BILAN'!H1597</f>
        <v>0</v>
      </c>
      <c r="KO1507" s="1415">
        <f>'TROISIEME TRI et BILAN'!I1597</f>
        <v>0</v>
      </c>
    </row>
    <row r="1508" spans="294:301" ht="19.5" thickBot="1" x14ac:dyDescent="0.3">
      <c r="KH1508" s="1510">
        <f>'TROISIEME TRI et BILAN'!B1598</f>
        <v>0</v>
      </c>
      <c r="KI1508" s="503">
        <f>'TROISIEME TRI et BILAN'!C1598</f>
        <v>0</v>
      </c>
      <c r="KJ1508" s="1415">
        <f>'TROISIEME TRI et BILAN'!D1598</f>
        <v>0</v>
      </c>
      <c r="KK1508" s="1415">
        <f>'TROISIEME TRI et BILAN'!E1598</f>
        <v>0</v>
      </c>
      <c r="KL1508" s="503">
        <f>'TROISIEME TRI et BILAN'!F1598</f>
        <v>0</v>
      </c>
      <c r="KM1508" s="1415">
        <f>'TROISIEME TRI et BILAN'!G1598</f>
        <v>0</v>
      </c>
      <c r="KN1508" s="1518">
        <f>'TROISIEME TRI et BILAN'!H1598</f>
        <v>0</v>
      </c>
      <c r="KO1508" s="1415">
        <f>'TROISIEME TRI et BILAN'!I1598</f>
        <v>0</v>
      </c>
    </row>
    <row r="1509" spans="294:301" ht="19.5" thickBot="1" x14ac:dyDescent="0.3">
      <c r="KH1509" s="1510">
        <f>'TROISIEME TRI et BILAN'!B1599</f>
        <v>0</v>
      </c>
      <c r="KI1509" s="503">
        <f>'TROISIEME TRI et BILAN'!C1599</f>
        <v>0</v>
      </c>
      <c r="KJ1509" s="1415">
        <f>'TROISIEME TRI et BILAN'!D1599</f>
        <v>0</v>
      </c>
      <c r="KK1509" s="1415">
        <f>'TROISIEME TRI et BILAN'!E1599</f>
        <v>0</v>
      </c>
      <c r="KL1509" s="503">
        <f>'TROISIEME TRI et BILAN'!F1599</f>
        <v>0</v>
      </c>
      <c r="KM1509" s="1415">
        <f>'TROISIEME TRI et BILAN'!G1599</f>
        <v>0</v>
      </c>
      <c r="KN1509" s="1518">
        <f>'TROISIEME TRI et BILAN'!H1599</f>
        <v>0</v>
      </c>
      <c r="KO1509" s="1415">
        <f>'TROISIEME TRI et BILAN'!I1599</f>
        <v>0</v>
      </c>
    </row>
    <row r="1510" spans="294:301" ht="19.5" thickBot="1" x14ac:dyDescent="0.3">
      <c r="KH1510" s="1510">
        <f>'TROISIEME TRI et BILAN'!B1600</f>
        <v>0</v>
      </c>
      <c r="KI1510" s="503">
        <f>'TROISIEME TRI et BILAN'!C1600</f>
        <v>0</v>
      </c>
      <c r="KJ1510" s="1415">
        <f>'TROISIEME TRI et BILAN'!D1600</f>
        <v>0</v>
      </c>
      <c r="KK1510" s="1415">
        <f>'TROISIEME TRI et BILAN'!E1600</f>
        <v>0</v>
      </c>
      <c r="KL1510" s="503">
        <f>'TROISIEME TRI et BILAN'!F1600</f>
        <v>0</v>
      </c>
      <c r="KM1510" s="1415">
        <f>'TROISIEME TRI et BILAN'!G1600</f>
        <v>0</v>
      </c>
      <c r="KN1510" s="1518">
        <f>'TROISIEME TRI et BILAN'!H1600</f>
        <v>0</v>
      </c>
      <c r="KO1510" s="1415">
        <f>'TROISIEME TRI et BILAN'!I1600</f>
        <v>0</v>
      </c>
    </row>
    <row r="1511" spans="294:301" ht="19.5" thickBot="1" x14ac:dyDescent="0.3">
      <c r="KH1511" s="1510">
        <f>'TROISIEME TRI et BILAN'!B1601</f>
        <v>0</v>
      </c>
      <c r="KI1511" s="503">
        <f>'TROISIEME TRI et BILAN'!C1601</f>
        <v>0</v>
      </c>
      <c r="KJ1511" s="1415">
        <f>'TROISIEME TRI et BILAN'!D1601</f>
        <v>0</v>
      </c>
      <c r="KK1511" s="1415">
        <f>'TROISIEME TRI et BILAN'!E1601</f>
        <v>0</v>
      </c>
      <c r="KL1511" s="503">
        <f>'TROISIEME TRI et BILAN'!F1601</f>
        <v>0</v>
      </c>
      <c r="KM1511" s="1415">
        <f>'TROISIEME TRI et BILAN'!G1601</f>
        <v>0</v>
      </c>
      <c r="KN1511" s="1518">
        <f>'TROISIEME TRI et BILAN'!H1601</f>
        <v>0</v>
      </c>
      <c r="KO1511" s="1415">
        <f>'TROISIEME TRI et BILAN'!I1601</f>
        <v>0</v>
      </c>
    </row>
    <row r="1512" spans="294:301" ht="19.5" thickBot="1" x14ac:dyDescent="0.3">
      <c r="KH1512" s="1510">
        <f>'TROISIEME TRI et BILAN'!B1602</f>
        <v>0</v>
      </c>
      <c r="KI1512" s="503">
        <f>'TROISIEME TRI et BILAN'!C1602</f>
        <v>0</v>
      </c>
      <c r="KJ1512" s="1415">
        <f>'TROISIEME TRI et BILAN'!D1602</f>
        <v>0</v>
      </c>
      <c r="KK1512" s="1415">
        <f>'TROISIEME TRI et BILAN'!E1602</f>
        <v>0</v>
      </c>
      <c r="KL1512" s="503">
        <f>'TROISIEME TRI et BILAN'!F1602</f>
        <v>0</v>
      </c>
      <c r="KM1512" s="1415">
        <f>'TROISIEME TRI et BILAN'!G1602</f>
        <v>0</v>
      </c>
      <c r="KN1512" s="1518">
        <f>'TROISIEME TRI et BILAN'!H1602</f>
        <v>0</v>
      </c>
      <c r="KO1512" s="1415">
        <f>'TROISIEME TRI et BILAN'!I1602</f>
        <v>0</v>
      </c>
    </row>
    <row r="1513" spans="294:301" ht="19.5" thickBot="1" x14ac:dyDescent="0.3">
      <c r="KH1513" s="1510">
        <f>'TROISIEME TRI et BILAN'!B1603</f>
        <v>0</v>
      </c>
      <c r="KI1513" s="503">
        <f>'TROISIEME TRI et BILAN'!C1603</f>
        <v>0</v>
      </c>
      <c r="KJ1513" s="1415">
        <f>'TROISIEME TRI et BILAN'!D1603</f>
        <v>0</v>
      </c>
      <c r="KK1513" s="1415">
        <f>'TROISIEME TRI et BILAN'!E1603</f>
        <v>0</v>
      </c>
      <c r="KL1513" s="503">
        <f>'TROISIEME TRI et BILAN'!F1603</f>
        <v>0</v>
      </c>
      <c r="KM1513" s="1415">
        <f>'TROISIEME TRI et BILAN'!G1603</f>
        <v>0</v>
      </c>
      <c r="KN1513" s="1518">
        <f>'TROISIEME TRI et BILAN'!H1603</f>
        <v>0</v>
      </c>
      <c r="KO1513" s="1415">
        <f>'TROISIEME TRI et BILAN'!I1603</f>
        <v>0</v>
      </c>
    </row>
    <row r="1514" spans="294:301" ht="19.5" thickBot="1" x14ac:dyDescent="0.3">
      <c r="KH1514" s="1510">
        <f>'TROISIEME TRI et BILAN'!B1604</f>
        <v>0</v>
      </c>
      <c r="KI1514" s="503">
        <f>'TROISIEME TRI et BILAN'!C1604</f>
        <v>0</v>
      </c>
      <c r="KJ1514" s="1415">
        <f>'TROISIEME TRI et BILAN'!D1604</f>
        <v>0</v>
      </c>
      <c r="KK1514" s="1415">
        <f>'TROISIEME TRI et BILAN'!E1604</f>
        <v>0</v>
      </c>
      <c r="KL1514" s="503">
        <f>'TROISIEME TRI et BILAN'!F1604</f>
        <v>0</v>
      </c>
      <c r="KM1514" s="1415">
        <f>'TROISIEME TRI et BILAN'!G1604</f>
        <v>0</v>
      </c>
      <c r="KN1514" s="1518">
        <f>'TROISIEME TRI et BILAN'!H1604</f>
        <v>0</v>
      </c>
      <c r="KO1514" s="1415">
        <f>'TROISIEME TRI et BILAN'!I1604</f>
        <v>0</v>
      </c>
    </row>
    <row r="1515" spans="294:301" ht="19.5" thickBot="1" x14ac:dyDescent="0.3">
      <c r="KH1515" s="1510">
        <f>'TROISIEME TRI et BILAN'!B1605</f>
        <v>0</v>
      </c>
      <c r="KI1515" s="503">
        <f>'TROISIEME TRI et BILAN'!C1605</f>
        <v>0</v>
      </c>
      <c r="KJ1515" s="1415">
        <f>'TROISIEME TRI et BILAN'!D1605</f>
        <v>0</v>
      </c>
      <c r="KK1515" s="1415">
        <f>'TROISIEME TRI et BILAN'!E1605</f>
        <v>0</v>
      </c>
      <c r="KL1515" s="503">
        <f>'TROISIEME TRI et BILAN'!F1605</f>
        <v>0</v>
      </c>
      <c r="KM1515" s="1415">
        <f>'TROISIEME TRI et BILAN'!G1605</f>
        <v>0</v>
      </c>
      <c r="KN1515" s="1518">
        <f>'TROISIEME TRI et BILAN'!H1605</f>
        <v>0</v>
      </c>
      <c r="KO1515" s="1415">
        <f>'TROISIEME TRI et BILAN'!I1605</f>
        <v>0</v>
      </c>
    </row>
    <row r="1516" spans="294:301" ht="19.5" thickBot="1" x14ac:dyDescent="0.3">
      <c r="KH1516" s="1510">
        <f>'TROISIEME TRI et BILAN'!B1606</f>
        <v>0</v>
      </c>
      <c r="KI1516" s="503">
        <f>'TROISIEME TRI et BILAN'!C1606</f>
        <v>0</v>
      </c>
      <c r="KJ1516" s="1415">
        <f>'TROISIEME TRI et BILAN'!D1606</f>
        <v>0</v>
      </c>
      <c r="KK1516" s="1415">
        <f>'TROISIEME TRI et BILAN'!E1606</f>
        <v>0</v>
      </c>
      <c r="KL1516" s="503">
        <f>'TROISIEME TRI et BILAN'!F1606</f>
        <v>0</v>
      </c>
      <c r="KM1516" s="1415">
        <f>'TROISIEME TRI et BILAN'!G1606</f>
        <v>0</v>
      </c>
      <c r="KN1516" s="1518">
        <f>'TROISIEME TRI et BILAN'!H1606</f>
        <v>0</v>
      </c>
      <c r="KO1516" s="1415">
        <f>'TROISIEME TRI et BILAN'!I1606</f>
        <v>0</v>
      </c>
    </row>
    <row r="1517" spans="294:301" ht="19.5" thickBot="1" x14ac:dyDescent="0.3">
      <c r="KH1517" s="1510">
        <f>'TROISIEME TRI et BILAN'!B1607</f>
        <v>0</v>
      </c>
      <c r="KI1517" s="503">
        <f>'TROISIEME TRI et BILAN'!C1607</f>
        <v>0</v>
      </c>
      <c r="KJ1517" s="1415">
        <f>'TROISIEME TRI et BILAN'!D1607</f>
        <v>0</v>
      </c>
      <c r="KK1517" s="1415">
        <f>'TROISIEME TRI et BILAN'!E1607</f>
        <v>0</v>
      </c>
      <c r="KL1517" s="503">
        <f>'TROISIEME TRI et BILAN'!F1607</f>
        <v>0</v>
      </c>
      <c r="KM1517" s="1415">
        <f>'TROISIEME TRI et BILAN'!G1607</f>
        <v>0</v>
      </c>
      <c r="KN1517" s="1518">
        <f>'TROISIEME TRI et BILAN'!H1607</f>
        <v>0</v>
      </c>
      <c r="KO1517" s="1415">
        <f>'TROISIEME TRI et BILAN'!I1607</f>
        <v>0</v>
      </c>
    </row>
    <row r="1518" spans="294:301" ht="19.5" thickBot="1" x14ac:dyDescent="0.3">
      <c r="KH1518" s="1510">
        <f>'TROISIEME TRI et BILAN'!B1608</f>
        <v>0</v>
      </c>
      <c r="KI1518" s="503">
        <f>'TROISIEME TRI et BILAN'!C1608</f>
        <v>0</v>
      </c>
      <c r="KJ1518" s="1415">
        <f>'TROISIEME TRI et BILAN'!D1608</f>
        <v>0</v>
      </c>
      <c r="KK1518" s="1415">
        <f>'TROISIEME TRI et BILAN'!E1608</f>
        <v>0</v>
      </c>
      <c r="KL1518" s="503">
        <f>'TROISIEME TRI et BILAN'!F1608</f>
        <v>0</v>
      </c>
      <c r="KM1518" s="1415">
        <f>'TROISIEME TRI et BILAN'!G1608</f>
        <v>0</v>
      </c>
      <c r="KN1518" s="1518">
        <f>'TROISIEME TRI et BILAN'!H1608</f>
        <v>0</v>
      </c>
      <c r="KO1518" s="1415">
        <f>'TROISIEME TRI et BILAN'!I1608</f>
        <v>0</v>
      </c>
    </row>
    <row r="1519" spans="294:301" ht="19.5" thickBot="1" x14ac:dyDescent="0.3">
      <c r="KH1519" s="1510">
        <f>'TROISIEME TRI et BILAN'!B1609</f>
        <v>0</v>
      </c>
      <c r="KI1519" s="503">
        <f>'TROISIEME TRI et BILAN'!C1609</f>
        <v>0</v>
      </c>
      <c r="KJ1519" s="1415">
        <f>'TROISIEME TRI et BILAN'!D1609</f>
        <v>0</v>
      </c>
      <c r="KK1519" s="1415">
        <f>'TROISIEME TRI et BILAN'!E1609</f>
        <v>0</v>
      </c>
      <c r="KL1519" s="503">
        <f>'TROISIEME TRI et BILAN'!F1609</f>
        <v>0</v>
      </c>
      <c r="KM1519" s="1415">
        <f>'TROISIEME TRI et BILAN'!G1609</f>
        <v>0</v>
      </c>
      <c r="KN1519" s="1518">
        <f>'TROISIEME TRI et BILAN'!H1609</f>
        <v>0</v>
      </c>
      <c r="KO1519" s="1415">
        <f>'TROISIEME TRI et BILAN'!I1609</f>
        <v>0</v>
      </c>
    </row>
    <row r="1520" spans="294:301" ht="19.5" thickBot="1" x14ac:dyDescent="0.3">
      <c r="KH1520" s="1510">
        <f>'TROISIEME TRI et BILAN'!B1610</f>
        <v>0</v>
      </c>
      <c r="KI1520" s="503">
        <f>'TROISIEME TRI et BILAN'!C1610</f>
        <v>0</v>
      </c>
      <c r="KJ1520" s="1415">
        <f>'TROISIEME TRI et BILAN'!D1610</f>
        <v>0</v>
      </c>
      <c r="KK1520" s="1415">
        <f>'TROISIEME TRI et BILAN'!E1610</f>
        <v>0</v>
      </c>
      <c r="KL1520" s="503">
        <f>'TROISIEME TRI et BILAN'!F1610</f>
        <v>0</v>
      </c>
      <c r="KM1520" s="1415">
        <f>'TROISIEME TRI et BILAN'!G1610</f>
        <v>0</v>
      </c>
      <c r="KN1520" s="1518">
        <f>'TROISIEME TRI et BILAN'!H1610</f>
        <v>0</v>
      </c>
      <c r="KO1520" s="1415">
        <f>'TROISIEME TRI et BILAN'!I1610</f>
        <v>0</v>
      </c>
    </row>
    <row r="1521" spans="294:301" ht="19.5" thickBot="1" x14ac:dyDescent="0.3">
      <c r="KH1521" s="1510">
        <f>'TROISIEME TRI et BILAN'!B1611</f>
        <v>0</v>
      </c>
      <c r="KI1521" s="503">
        <f>'TROISIEME TRI et BILAN'!C1611</f>
        <v>0</v>
      </c>
      <c r="KJ1521" s="1415">
        <f>'TROISIEME TRI et BILAN'!D1611</f>
        <v>0</v>
      </c>
      <c r="KK1521" s="1415">
        <f>'TROISIEME TRI et BILAN'!E1611</f>
        <v>0</v>
      </c>
      <c r="KL1521" s="503">
        <f>'TROISIEME TRI et BILAN'!F1611</f>
        <v>0</v>
      </c>
      <c r="KM1521" s="1415">
        <f>'TROISIEME TRI et BILAN'!G1611</f>
        <v>0</v>
      </c>
      <c r="KN1521" s="1518">
        <f>'TROISIEME TRI et BILAN'!H1611</f>
        <v>0</v>
      </c>
      <c r="KO1521" s="1415">
        <f>'TROISIEME TRI et BILAN'!I1611</f>
        <v>0</v>
      </c>
    </row>
    <row r="1522" spans="294:301" ht="19.5" thickBot="1" x14ac:dyDescent="0.3">
      <c r="KH1522" s="1510">
        <f>'TROISIEME TRI et BILAN'!B1612</f>
        <v>0</v>
      </c>
      <c r="KI1522" s="503">
        <f>'TROISIEME TRI et BILAN'!C1612</f>
        <v>0</v>
      </c>
      <c r="KJ1522" s="1415">
        <f>'TROISIEME TRI et BILAN'!D1612</f>
        <v>0</v>
      </c>
      <c r="KK1522" s="1415">
        <f>'TROISIEME TRI et BILAN'!E1612</f>
        <v>0</v>
      </c>
      <c r="KL1522" s="503">
        <f>'TROISIEME TRI et BILAN'!F1612</f>
        <v>0</v>
      </c>
      <c r="KM1522" s="1415">
        <f>'TROISIEME TRI et BILAN'!G1612</f>
        <v>0</v>
      </c>
      <c r="KN1522" s="1518">
        <f>'TROISIEME TRI et BILAN'!H1612</f>
        <v>0</v>
      </c>
      <c r="KO1522" s="1415">
        <f>'TROISIEME TRI et BILAN'!I1612</f>
        <v>0</v>
      </c>
    </row>
    <row r="1523" spans="294:301" ht="19.5" thickBot="1" x14ac:dyDescent="0.3">
      <c r="KH1523" s="1510">
        <f>'TROISIEME TRI et BILAN'!B1613</f>
        <v>0</v>
      </c>
      <c r="KI1523" s="503">
        <f>'TROISIEME TRI et BILAN'!C1613</f>
        <v>0</v>
      </c>
      <c r="KJ1523" s="1415">
        <f>'TROISIEME TRI et BILAN'!D1613</f>
        <v>0</v>
      </c>
      <c r="KK1523" s="1415">
        <f>'TROISIEME TRI et BILAN'!E1613</f>
        <v>0</v>
      </c>
      <c r="KL1523" s="503">
        <f>'TROISIEME TRI et BILAN'!F1613</f>
        <v>0</v>
      </c>
      <c r="KM1523" s="1415">
        <f>'TROISIEME TRI et BILAN'!G1613</f>
        <v>0</v>
      </c>
      <c r="KN1523" s="1518">
        <f>'TROISIEME TRI et BILAN'!H1613</f>
        <v>0</v>
      </c>
      <c r="KO1523" s="1415">
        <f>'TROISIEME TRI et BILAN'!I1613</f>
        <v>0</v>
      </c>
    </row>
    <row r="1524" spans="294:301" ht="19.5" thickBot="1" x14ac:dyDescent="0.3">
      <c r="KH1524" s="1510">
        <f>'TROISIEME TRI et BILAN'!B1614</f>
        <v>0</v>
      </c>
      <c r="KI1524" s="503">
        <f>'TROISIEME TRI et BILAN'!C1614</f>
        <v>0</v>
      </c>
      <c r="KJ1524" s="1415">
        <f>'TROISIEME TRI et BILAN'!D1614</f>
        <v>0</v>
      </c>
      <c r="KK1524" s="1415">
        <f>'TROISIEME TRI et BILAN'!E1614</f>
        <v>0</v>
      </c>
      <c r="KL1524" s="503">
        <f>'TROISIEME TRI et BILAN'!F1614</f>
        <v>0</v>
      </c>
      <c r="KM1524" s="1415">
        <f>'TROISIEME TRI et BILAN'!G1614</f>
        <v>0</v>
      </c>
      <c r="KN1524" s="1518">
        <f>'TROISIEME TRI et BILAN'!H1614</f>
        <v>0</v>
      </c>
      <c r="KO1524" s="1415">
        <f>'TROISIEME TRI et BILAN'!I1614</f>
        <v>0</v>
      </c>
    </row>
    <row r="1525" spans="294:301" ht="19.5" thickBot="1" x14ac:dyDescent="0.3">
      <c r="KH1525" s="1510">
        <f>'TROISIEME TRI et BILAN'!B1615</f>
        <v>0</v>
      </c>
      <c r="KI1525" s="503">
        <f>'TROISIEME TRI et BILAN'!C1615</f>
        <v>0</v>
      </c>
      <c r="KJ1525" s="1415">
        <f>'TROISIEME TRI et BILAN'!D1615</f>
        <v>0</v>
      </c>
      <c r="KK1525" s="1415">
        <f>'TROISIEME TRI et BILAN'!E1615</f>
        <v>0</v>
      </c>
      <c r="KL1525" s="503">
        <f>'TROISIEME TRI et BILAN'!F1615</f>
        <v>0</v>
      </c>
      <c r="KM1525" s="1415">
        <f>'TROISIEME TRI et BILAN'!G1615</f>
        <v>0</v>
      </c>
      <c r="KN1525" s="1518">
        <f>'TROISIEME TRI et BILAN'!H1615</f>
        <v>0</v>
      </c>
      <c r="KO1525" s="1415">
        <f>'TROISIEME TRI et BILAN'!I1615</f>
        <v>0</v>
      </c>
    </row>
    <row r="1526" spans="294:301" ht="19.5" thickBot="1" x14ac:dyDescent="0.3">
      <c r="KH1526" s="1510">
        <f>'TROISIEME TRI et BILAN'!B1616</f>
        <v>0</v>
      </c>
      <c r="KI1526" s="503">
        <f>'TROISIEME TRI et BILAN'!C1616</f>
        <v>0</v>
      </c>
      <c r="KJ1526" s="1415">
        <f>'TROISIEME TRI et BILAN'!D1616</f>
        <v>0</v>
      </c>
      <c r="KK1526" s="1415">
        <f>'TROISIEME TRI et BILAN'!E1616</f>
        <v>0</v>
      </c>
      <c r="KL1526" s="1415">
        <f>'TROISIEME TRI et BILAN'!F1616</f>
        <v>0</v>
      </c>
      <c r="KM1526" s="1415">
        <f>'TROISIEME TRI et BILAN'!G1616</f>
        <v>0</v>
      </c>
      <c r="KN1526" s="1629">
        <f>'TROISIEME TRI et BILAN'!H1616</f>
        <v>0</v>
      </c>
      <c r="KO1526" s="1415">
        <f>'TROISIEME TRI et BILAN'!I1616</f>
        <v>0</v>
      </c>
    </row>
    <row r="1527" spans="294:301" ht="19.5" thickBot="1" x14ac:dyDescent="0.3">
      <c r="KH1527" s="1510">
        <f>'TROISIEME TRI et BILAN'!B1617</f>
        <v>0</v>
      </c>
      <c r="KI1527" s="503">
        <f>'TROISIEME TRI et BILAN'!C1617</f>
        <v>0</v>
      </c>
      <c r="KJ1527" s="1415">
        <f>'TROISIEME TRI et BILAN'!D1617</f>
        <v>0</v>
      </c>
      <c r="KK1527" s="1415">
        <f>'TROISIEME TRI et BILAN'!E1617</f>
        <v>0</v>
      </c>
      <c r="KL1527" s="1415">
        <f>'TROISIEME TRI et BILAN'!F1617</f>
        <v>0</v>
      </c>
      <c r="KM1527" s="1415">
        <f>'TROISIEME TRI et BILAN'!G1617</f>
        <v>0</v>
      </c>
      <c r="KN1527" s="1629">
        <f>'TROISIEME TRI et BILAN'!H1617</f>
        <v>0</v>
      </c>
      <c r="KO1527" s="1415">
        <f>'TROISIEME TRI et BILAN'!I1617</f>
        <v>0</v>
      </c>
    </row>
    <row r="1528" spans="294:301" ht="19.5" thickBot="1" x14ac:dyDescent="0.3">
      <c r="KH1528" s="1510">
        <f>'TROISIEME TRI et BILAN'!B1618</f>
        <v>0</v>
      </c>
      <c r="KI1528" s="503">
        <f>'TROISIEME TRI et BILAN'!C1618</f>
        <v>0</v>
      </c>
      <c r="KJ1528" s="1415">
        <f>'TROISIEME TRI et BILAN'!D1618</f>
        <v>0</v>
      </c>
      <c r="KK1528" s="1415">
        <f>'TROISIEME TRI et BILAN'!E1618</f>
        <v>0</v>
      </c>
      <c r="KL1528" s="1415">
        <f>'TROISIEME TRI et BILAN'!F1618</f>
        <v>0</v>
      </c>
      <c r="KM1528" s="1415">
        <f>'TROISIEME TRI et BILAN'!G1618</f>
        <v>0</v>
      </c>
      <c r="KN1528" s="1629">
        <f>'TROISIEME TRI et BILAN'!H1618</f>
        <v>0</v>
      </c>
      <c r="KO1528" s="1415">
        <f>'TROISIEME TRI et BILAN'!I1618</f>
        <v>0</v>
      </c>
    </row>
    <row r="1529" spans="294:301" ht="19.5" thickBot="1" x14ac:dyDescent="0.3">
      <c r="KH1529" s="1510">
        <f>'TROISIEME TRI et BILAN'!B1619</f>
        <v>0</v>
      </c>
      <c r="KI1529" s="503">
        <f>'TROISIEME TRI et BILAN'!C1619</f>
        <v>0</v>
      </c>
      <c r="KJ1529" s="1415">
        <f>'TROISIEME TRI et BILAN'!D1619</f>
        <v>0</v>
      </c>
      <c r="KK1529" s="1415">
        <f>'TROISIEME TRI et BILAN'!E1619</f>
        <v>0</v>
      </c>
      <c r="KL1529" s="1415">
        <f>'TROISIEME TRI et BILAN'!F1619</f>
        <v>0</v>
      </c>
      <c r="KM1529" s="1415">
        <f>'TROISIEME TRI et BILAN'!G1619</f>
        <v>0</v>
      </c>
      <c r="KN1529" s="1629">
        <f>'TROISIEME TRI et BILAN'!H1619</f>
        <v>0</v>
      </c>
      <c r="KO1529" s="1415">
        <f>'TROISIEME TRI et BILAN'!I1619</f>
        <v>0</v>
      </c>
    </row>
    <row r="1530" spans="294:301" ht="21" thickBot="1" x14ac:dyDescent="0.3">
      <c r="KH1530" s="344" t="s">
        <v>1</v>
      </c>
      <c r="KI1530" s="344" t="s">
        <v>152</v>
      </c>
      <c r="KJ1530" s="344" t="s">
        <v>151</v>
      </c>
      <c r="KK1530" s="344" t="s">
        <v>30</v>
      </c>
      <c r="KL1530" s="344" t="s">
        <v>57</v>
      </c>
      <c r="KM1530" s="344" t="s">
        <v>314</v>
      </c>
      <c r="KN1530" s="980" t="s">
        <v>315</v>
      </c>
      <c r="KO1530" s="344" t="s">
        <v>58</v>
      </c>
    </row>
    <row r="1531" spans="294:301" ht="19.5" thickBot="1" x14ac:dyDescent="0.3">
      <c r="KH1531" s="1510">
        <f>'TROISIEME TRI et BILAN'!B1621</f>
        <v>0</v>
      </c>
      <c r="KI1531" s="503">
        <f>'TROISIEME TRI et BILAN'!C1621</f>
        <v>0</v>
      </c>
      <c r="KJ1531" s="1415">
        <f>'TROISIEME TRI et BILAN'!D1621</f>
        <v>0</v>
      </c>
      <c r="KK1531" s="1415">
        <f>'TROISIEME TRI et BILAN'!E1621</f>
        <v>0</v>
      </c>
      <c r="KL1531" s="1415">
        <f>'TROISIEME TRI et BILAN'!F1621</f>
        <v>0</v>
      </c>
      <c r="KM1531" s="1415">
        <f>'TROISIEME TRI et BILAN'!G1621</f>
        <v>0</v>
      </c>
      <c r="KN1531" s="1629">
        <f>'TROISIEME TRI et BILAN'!H1621</f>
        <v>0</v>
      </c>
      <c r="KO1531" s="1415">
        <f>'TROISIEME TRI et BILAN'!I1621</f>
        <v>0</v>
      </c>
    </row>
    <row r="1532" spans="294:301" ht="19.5" thickBot="1" x14ac:dyDescent="0.3">
      <c r="KH1532" s="1510">
        <f>'TROISIEME TRI et BILAN'!B1622</f>
        <v>0</v>
      </c>
      <c r="KI1532" s="503">
        <f>'TROISIEME TRI et BILAN'!C1622</f>
        <v>0</v>
      </c>
      <c r="KJ1532" s="1415">
        <f>'TROISIEME TRI et BILAN'!D1622</f>
        <v>0</v>
      </c>
      <c r="KK1532" s="1415">
        <f>'TROISIEME TRI et BILAN'!E1622</f>
        <v>0</v>
      </c>
      <c r="KL1532" s="1415">
        <f>'TROISIEME TRI et BILAN'!F1622</f>
        <v>0</v>
      </c>
      <c r="KM1532" s="1415">
        <f>'TROISIEME TRI et BILAN'!G1622</f>
        <v>0</v>
      </c>
      <c r="KN1532" s="1629">
        <f>'TROISIEME TRI et BILAN'!H1622</f>
        <v>0</v>
      </c>
      <c r="KO1532" s="1415">
        <f>'TROISIEME TRI et BILAN'!I1622</f>
        <v>0</v>
      </c>
    </row>
    <row r="1533" spans="294:301" ht="19.5" thickBot="1" x14ac:dyDescent="0.3">
      <c r="KH1533" s="1510">
        <f>'TROISIEME TRI et BILAN'!B1623</f>
        <v>0</v>
      </c>
      <c r="KI1533" s="503">
        <f>'TROISIEME TRI et BILAN'!C1623</f>
        <v>0</v>
      </c>
      <c r="KJ1533" s="1415">
        <f>'TROISIEME TRI et BILAN'!D1623</f>
        <v>0</v>
      </c>
      <c r="KK1533" s="1415">
        <f>'TROISIEME TRI et BILAN'!E1623</f>
        <v>0</v>
      </c>
      <c r="KL1533" s="1415">
        <f>'TROISIEME TRI et BILAN'!F1623</f>
        <v>0</v>
      </c>
      <c r="KM1533" s="1415">
        <f>'TROISIEME TRI et BILAN'!G1623</f>
        <v>0</v>
      </c>
      <c r="KN1533" s="1629">
        <f>'TROISIEME TRI et BILAN'!H1623</f>
        <v>0</v>
      </c>
      <c r="KO1533" s="1415">
        <f>'TROISIEME TRI et BILAN'!I1623</f>
        <v>0</v>
      </c>
    </row>
    <row r="1534" spans="294:301" ht="19.5" thickBot="1" x14ac:dyDescent="0.3">
      <c r="KH1534" s="1510">
        <f>'TROISIEME TRI et BILAN'!B1624</f>
        <v>0</v>
      </c>
      <c r="KI1534" s="503">
        <f>'TROISIEME TRI et BILAN'!C1624</f>
        <v>0</v>
      </c>
      <c r="KJ1534" s="1415">
        <f>'TROISIEME TRI et BILAN'!D1624</f>
        <v>0</v>
      </c>
      <c r="KK1534" s="1415">
        <f>'TROISIEME TRI et BILAN'!E1624</f>
        <v>0</v>
      </c>
      <c r="KL1534" s="1415">
        <f>'TROISIEME TRI et BILAN'!F1624</f>
        <v>0</v>
      </c>
      <c r="KM1534" s="1415">
        <f>'TROISIEME TRI et BILAN'!G1624</f>
        <v>0</v>
      </c>
      <c r="KN1534" s="1629">
        <f>'TROISIEME TRI et BILAN'!H1624</f>
        <v>0</v>
      </c>
      <c r="KO1534" s="1415">
        <f>'TROISIEME TRI et BILAN'!I1624</f>
        <v>0</v>
      </c>
    </row>
    <row r="1535" spans="294:301" ht="19.5" thickBot="1" x14ac:dyDescent="0.3">
      <c r="KH1535" s="1510">
        <f>'TROISIEME TRI et BILAN'!B1625</f>
        <v>0</v>
      </c>
      <c r="KI1535" s="503">
        <f>'TROISIEME TRI et BILAN'!C1625</f>
        <v>0</v>
      </c>
      <c r="KJ1535" s="1415">
        <f>'TROISIEME TRI et BILAN'!D1625</f>
        <v>0</v>
      </c>
      <c r="KK1535" s="1415">
        <f>'TROISIEME TRI et BILAN'!E1625</f>
        <v>0</v>
      </c>
      <c r="KL1535" s="1415">
        <f>'TROISIEME TRI et BILAN'!F1625</f>
        <v>0</v>
      </c>
      <c r="KM1535" s="1415">
        <f>'TROISIEME TRI et BILAN'!G1625</f>
        <v>0</v>
      </c>
      <c r="KN1535" s="1629">
        <f>'TROISIEME TRI et BILAN'!H1625</f>
        <v>0</v>
      </c>
      <c r="KO1535" s="1415">
        <f>'TROISIEME TRI et BILAN'!I1625</f>
        <v>0</v>
      </c>
    </row>
    <row r="1536" spans="294:301" ht="19.5" thickBot="1" x14ac:dyDescent="0.3">
      <c r="KH1536" s="1510">
        <f>'TROISIEME TRI et BILAN'!B1626</f>
        <v>0</v>
      </c>
      <c r="KI1536" s="503">
        <f>'TROISIEME TRI et BILAN'!C1626</f>
        <v>0</v>
      </c>
      <c r="KJ1536" s="1415">
        <f>'TROISIEME TRI et BILAN'!D1626</f>
        <v>0</v>
      </c>
      <c r="KK1536" s="1415">
        <f>'TROISIEME TRI et BILAN'!E1626</f>
        <v>0</v>
      </c>
      <c r="KL1536" s="1415">
        <f>'TROISIEME TRI et BILAN'!F1626</f>
        <v>0</v>
      </c>
      <c r="KM1536" s="1415">
        <f>'TROISIEME TRI et BILAN'!G1626</f>
        <v>0</v>
      </c>
      <c r="KN1536" s="1629">
        <f>'TROISIEME TRI et BILAN'!H1626</f>
        <v>0</v>
      </c>
      <c r="KO1536" s="1415">
        <f>'TROISIEME TRI et BILAN'!I1626</f>
        <v>0</v>
      </c>
    </row>
    <row r="1537" spans="294:301" ht="19.5" thickBot="1" x14ac:dyDescent="0.3">
      <c r="KH1537" s="1510">
        <f>'TROISIEME TRI et BILAN'!B1627</f>
        <v>0</v>
      </c>
      <c r="KI1537" s="503">
        <f>'TROISIEME TRI et BILAN'!C1627</f>
        <v>0</v>
      </c>
      <c r="KJ1537" s="1415">
        <f>'TROISIEME TRI et BILAN'!D1627</f>
        <v>0</v>
      </c>
      <c r="KK1537" s="1415">
        <f>'TROISIEME TRI et BILAN'!E1627</f>
        <v>0</v>
      </c>
      <c r="KL1537" s="1415">
        <f>'TROISIEME TRI et BILAN'!F1627</f>
        <v>0</v>
      </c>
      <c r="KM1537" s="1415">
        <f>'TROISIEME TRI et BILAN'!G1627</f>
        <v>0</v>
      </c>
      <c r="KN1537" s="1629">
        <f>'TROISIEME TRI et BILAN'!H1627</f>
        <v>0</v>
      </c>
      <c r="KO1537" s="1415">
        <f>'TROISIEME TRI et BILAN'!I1627</f>
        <v>0</v>
      </c>
    </row>
    <row r="1538" spans="294:301" ht="19.5" thickBot="1" x14ac:dyDescent="0.3">
      <c r="KH1538" s="1510">
        <f>'TROISIEME TRI et BILAN'!B1628</f>
        <v>0</v>
      </c>
      <c r="KI1538" s="503">
        <f>'TROISIEME TRI et BILAN'!C1628</f>
        <v>0</v>
      </c>
      <c r="KJ1538" s="1415">
        <f>'TROISIEME TRI et BILAN'!D1628</f>
        <v>0</v>
      </c>
      <c r="KK1538" s="1415">
        <f>'TROISIEME TRI et BILAN'!E1628</f>
        <v>0</v>
      </c>
      <c r="KL1538" s="1415">
        <f>'TROISIEME TRI et BILAN'!F1628</f>
        <v>0</v>
      </c>
      <c r="KM1538" s="1415">
        <f>'TROISIEME TRI et BILAN'!G1628</f>
        <v>0</v>
      </c>
      <c r="KN1538" s="1629">
        <f>'TROISIEME TRI et BILAN'!H1628</f>
        <v>0</v>
      </c>
      <c r="KO1538" s="1415">
        <f>'TROISIEME TRI et BILAN'!I1628</f>
        <v>0</v>
      </c>
    </row>
    <row r="1539" spans="294:301" ht="19.5" thickBot="1" x14ac:dyDescent="0.3">
      <c r="KH1539" s="1510">
        <f>'TROISIEME TRI et BILAN'!B1629</f>
        <v>0</v>
      </c>
      <c r="KI1539" s="503">
        <f>'TROISIEME TRI et BILAN'!C1629</f>
        <v>0</v>
      </c>
      <c r="KJ1539" s="1415">
        <f>'TROISIEME TRI et BILAN'!D1629</f>
        <v>0</v>
      </c>
      <c r="KK1539" s="1415">
        <f>'TROISIEME TRI et BILAN'!E1629</f>
        <v>0</v>
      </c>
      <c r="KL1539" s="1415">
        <f>'TROISIEME TRI et BILAN'!F1629</f>
        <v>0</v>
      </c>
      <c r="KM1539" s="1415">
        <f>'TROISIEME TRI et BILAN'!G1629</f>
        <v>0</v>
      </c>
      <c r="KN1539" s="1629">
        <f>'TROISIEME TRI et BILAN'!H1629</f>
        <v>0</v>
      </c>
      <c r="KO1539" s="1415">
        <f>'TROISIEME TRI et BILAN'!I1629</f>
        <v>0</v>
      </c>
    </row>
    <row r="1540" spans="294:301" ht="19.5" thickBot="1" x14ac:dyDescent="0.3">
      <c r="KH1540" s="1510">
        <f>'TROISIEME TRI et BILAN'!B1630</f>
        <v>0</v>
      </c>
      <c r="KI1540" s="503">
        <f>'TROISIEME TRI et BILAN'!C1630</f>
        <v>0</v>
      </c>
      <c r="KJ1540" s="1415">
        <f>'TROISIEME TRI et BILAN'!D1630</f>
        <v>0</v>
      </c>
      <c r="KK1540" s="1415">
        <f>'TROISIEME TRI et BILAN'!E1630</f>
        <v>0</v>
      </c>
      <c r="KL1540" s="1415">
        <f>'TROISIEME TRI et BILAN'!F1630</f>
        <v>0</v>
      </c>
      <c r="KM1540" s="1415">
        <f>'TROISIEME TRI et BILAN'!G1630</f>
        <v>0</v>
      </c>
      <c r="KN1540" s="1629">
        <f>'TROISIEME TRI et BILAN'!H1630</f>
        <v>0</v>
      </c>
      <c r="KO1540" s="1415">
        <f>'TROISIEME TRI et BILAN'!I1630</f>
        <v>0</v>
      </c>
    </row>
    <row r="1541" spans="294:301" ht="19.5" thickBot="1" x14ac:dyDescent="0.3">
      <c r="KH1541" s="1510">
        <f>'TROISIEME TRI et BILAN'!B1631</f>
        <v>0</v>
      </c>
      <c r="KI1541" s="503">
        <f>'TROISIEME TRI et BILAN'!C1631</f>
        <v>0</v>
      </c>
      <c r="KJ1541" s="1415">
        <f>'TROISIEME TRI et BILAN'!D1631</f>
        <v>0</v>
      </c>
      <c r="KK1541" s="1415">
        <f>'TROISIEME TRI et BILAN'!E1631</f>
        <v>0</v>
      </c>
      <c r="KL1541" s="1415">
        <f>'TROISIEME TRI et BILAN'!F1631</f>
        <v>0</v>
      </c>
      <c r="KM1541" s="1415">
        <f>'TROISIEME TRI et BILAN'!G1631</f>
        <v>0</v>
      </c>
      <c r="KN1541" s="1629">
        <f>'TROISIEME TRI et BILAN'!H1631</f>
        <v>0</v>
      </c>
      <c r="KO1541" s="1415">
        <f>'TROISIEME TRI et BILAN'!I1631</f>
        <v>0</v>
      </c>
    </row>
    <row r="1542" spans="294:301" ht="19.5" thickBot="1" x14ac:dyDescent="0.3">
      <c r="KH1542" s="1510">
        <f>'TROISIEME TRI et BILAN'!B1632</f>
        <v>0</v>
      </c>
      <c r="KI1542" s="503">
        <f>'TROISIEME TRI et BILAN'!C1632</f>
        <v>0</v>
      </c>
      <c r="KJ1542" s="1415">
        <f>'TROISIEME TRI et BILAN'!D1632</f>
        <v>0</v>
      </c>
      <c r="KK1542" s="1415">
        <f>'TROISIEME TRI et BILAN'!E1632</f>
        <v>0</v>
      </c>
      <c r="KL1542" s="1415">
        <f>'TROISIEME TRI et BILAN'!F1632</f>
        <v>0</v>
      </c>
      <c r="KM1542" s="1415">
        <f>'TROISIEME TRI et BILAN'!G1632</f>
        <v>0</v>
      </c>
      <c r="KN1542" s="1629">
        <f>'TROISIEME TRI et BILAN'!H1632</f>
        <v>0</v>
      </c>
      <c r="KO1542" s="1415">
        <f>'TROISIEME TRI et BILAN'!I1632</f>
        <v>0</v>
      </c>
    </row>
    <row r="1543" spans="294:301" ht="19.5" thickBot="1" x14ac:dyDescent="0.3">
      <c r="KH1543" s="1510">
        <f>'TROISIEME TRI et BILAN'!B1633</f>
        <v>0</v>
      </c>
      <c r="KI1543" s="503">
        <f>'TROISIEME TRI et BILAN'!C1633</f>
        <v>0</v>
      </c>
      <c r="KJ1543" s="1415">
        <f>'TROISIEME TRI et BILAN'!D1633</f>
        <v>0</v>
      </c>
      <c r="KK1543" s="1415">
        <f>'TROISIEME TRI et BILAN'!E1633</f>
        <v>0</v>
      </c>
      <c r="KL1543" s="1415">
        <f>'TROISIEME TRI et BILAN'!F1633</f>
        <v>0</v>
      </c>
      <c r="KM1543" s="1415">
        <f>'TROISIEME TRI et BILAN'!G1633</f>
        <v>0</v>
      </c>
      <c r="KN1543" s="1629">
        <f>'TROISIEME TRI et BILAN'!H1633</f>
        <v>0</v>
      </c>
      <c r="KO1543" s="1415">
        <f>'TROISIEME TRI et BILAN'!I1633</f>
        <v>0</v>
      </c>
    </row>
    <row r="1544" spans="294:301" ht="19.5" thickBot="1" x14ac:dyDescent="0.3">
      <c r="KH1544" s="1510">
        <f>'TROISIEME TRI et BILAN'!B1634</f>
        <v>0</v>
      </c>
      <c r="KI1544" s="503">
        <f>'TROISIEME TRI et BILAN'!C1634</f>
        <v>0</v>
      </c>
      <c r="KJ1544" s="1415">
        <f>'TROISIEME TRI et BILAN'!D1634</f>
        <v>0</v>
      </c>
      <c r="KK1544" s="1415">
        <f>'TROISIEME TRI et BILAN'!E1634</f>
        <v>0</v>
      </c>
      <c r="KL1544" s="1415">
        <f>'TROISIEME TRI et BILAN'!F1634</f>
        <v>0</v>
      </c>
      <c r="KM1544" s="1415">
        <f>'TROISIEME TRI et BILAN'!G1634</f>
        <v>0</v>
      </c>
      <c r="KN1544" s="1629">
        <f>'TROISIEME TRI et BILAN'!H1634</f>
        <v>0</v>
      </c>
      <c r="KO1544" s="1415">
        <f>'TROISIEME TRI et BILAN'!I1634</f>
        <v>0</v>
      </c>
    </row>
    <row r="1545" spans="294:301" ht="19.5" thickBot="1" x14ac:dyDescent="0.3">
      <c r="KH1545" s="1510">
        <f>'TROISIEME TRI et BILAN'!B1635</f>
        <v>0</v>
      </c>
      <c r="KI1545" s="503">
        <f>'TROISIEME TRI et BILAN'!C1635</f>
        <v>0</v>
      </c>
      <c r="KJ1545" s="1415">
        <f>'TROISIEME TRI et BILAN'!D1635</f>
        <v>0</v>
      </c>
      <c r="KK1545" s="1415">
        <f>'TROISIEME TRI et BILAN'!E1635</f>
        <v>0</v>
      </c>
      <c r="KL1545" s="1415">
        <f>'TROISIEME TRI et BILAN'!F1635</f>
        <v>0</v>
      </c>
      <c r="KM1545" s="1415">
        <f>'TROISIEME TRI et BILAN'!G1635</f>
        <v>0</v>
      </c>
      <c r="KN1545" s="1629">
        <f>'TROISIEME TRI et BILAN'!H1635</f>
        <v>0</v>
      </c>
      <c r="KO1545" s="1415">
        <f>'TROISIEME TRI et BILAN'!I1635</f>
        <v>0</v>
      </c>
    </row>
    <row r="1546" spans="294:301" ht="19.5" thickBot="1" x14ac:dyDescent="0.3">
      <c r="KH1546" s="1510">
        <f>'TROISIEME TRI et BILAN'!B1636</f>
        <v>0</v>
      </c>
      <c r="KI1546" s="503">
        <f>'TROISIEME TRI et BILAN'!C1636</f>
        <v>0</v>
      </c>
      <c r="KJ1546" s="1415">
        <f>'TROISIEME TRI et BILAN'!D1636</f>
        <v>0</v>
      </c>
      <c r="KK1546" s="1415">
        <f>'TROISIEME TRI et BILAN'!E1636</f>
        <v>0</v>
      </c>
      <c r="KL1546" s="1415">
        <f>'TROISIEME TRI et BILAN'!F1636</f>
        <v>0</v>
      </c>
      <c r="KM1546" s="1415">
        <f>'TROISIEME TRI et BILAN'!G1636</f>
        <v>0</v>
      </c>
      <c r="KN1546" s="1629">
        <f>'TROISIEME TRI et BILAN'!H1636</f>
        <v>0</v>
      </c>
      <c r="KO1546" s="1415">
        <f>'TROISIEME TRI et BILAN'!I1636</f>
        <v>0</v>
      </c>
    </row>
    <row r="1547" spans="294:301" ht="19.5" thickBot="1" x14ac:dyDescent="0.3">
      <c r="KH1547" s="1510">
        <f>'TROISIEME TRI et BILAN'!B1637</f>
        <v>0</v>
      </c>
      <c r="KI1547" s="503">
        <f>'TROISIEME TRI et BILAN'!C1637</f>
        <v>0</v>
      </c>
      <c r="KJ1547" s="1415">
        <f>'TROISIEME TRI et BILAN'!D1637</f>
        <v>0</v>
      </c>
      <c r="KK1547" s="1415">
        <f>'TROISIEME TRI et BILAN'!E1637</f>
        <v>0</v>
      </c>
      <c r="KL1547" s="1415">
        <f>'TROISIEME TRI et BILAN'!F1637</f>
        <v>0</v>
      </c>
      <c r="KM1547" s="1415">
        <f>'TROISIEME TRI et BILAN'!G1637</f>
        <v>0</v>
      </c>
      <c r="KN1547" s="1629">
        <f>'TROISIEME TRI et BILAN'!H1637</f>
        <v>0</v>
      </c>
      <c r="KO1547" s="1415">
        <f>'TROISIEME TRI et BILAN'!I1637</f>
        <v>0</v>
      </c>
    </row>
    <row r="1548" spans="294:301" ht="19.5" thickBot="1" x14ac:dyDescent="0.3">
      <c r="KH1548" s="1510">
        <f>'TROISIEME TRI et BILAN'!B1638</f>
        <v>0</v>
      </c>
      <c r="KI1548" s="503">
        <f>'TROISIEME TRI et BILAN'!C1638</f>
        <v>0</v>
      </c>
      <c r="KJ1548" s="1415">
        <f>'TROISIEME TRI et BILAN'!D1638</f>
        <v>0</v>
      </c>
      <c r="KK1548" s="1415">
        <f>'TROISIEME TRI et BILAN'!E1638</f>
        <v>0</v>
      </c>
      <c r="KL1548" s="1415">
        <f>'TROISIEME TRI et BILAN'!F1638</f>
        <v>0</v>
      </c>
      <c r="KM1548" s="1415">
        <f>'TROISIEME TRI et BILAN'!G1638</f>
        <v>0</v>
      </c>
      <c r="KN1548" s="1629">
        <f>'TROISIEME TRI et BILAN'!H1638</f>
        <v>0</v>
      </c>
      <c r="KO1548" s="1415">
        <f>'TROISIEME TRI et BILAN'!I1638</f>
        <v>0</v>
      </c>
    </row>
    <row r="1549" spans="294:301" ht="19.5" thickBot="1" x14ac:dyDescent="0.3">
      <c r="KH1549" s="1510">
        <f>'TROISIEME TRI et BILAN'!B1639</f>
        <v>0</v>
      </c>
      <c r="KI1549" s="503">
        <f>'TROISIEME TRI et BILAN'!C1639</f>
        <v>0</v>
      </c>
      <c r="KJ1549" s="1415">
        <f>'TROISIEME TRI et BILAN'!D1639</f>
        <v>0</v>
      </c>
      <c r="KK1549" s="1415">
        <f>'TROISIEME TRI et BILAN'!E1639</f>
        <v>0</v>
      </c>
      <c r="KL1549" s="1415">
        <f>'TROISIEME TRI et BILAN'!F1639</f>
        <v>0</v>
      </c>
      <c r="KM1549" s="1415">
        <f>'TROISIEME TRI et BILAN'!G1639</f>
        <v>0</v>
      </c>
      <c r="KN1549" s="1629">
        <f>'TROISIEME TRI et BILAN'!H1639</f>
        <v>0</v>
      </c>
      <c r="KO1549" s="1415">
        <f>'TROISIEME TRI et BILAN'!I1639</f>
        <v>0</v>
      </c>
    </row>
    <row r="1550" spans="294:301" ht="19.5" thickBot="1" x14ac:dyDescent="0.3">
      <c r="KH1550" s="1510">
        <f>'TROISIEME TRI et BILAN'!B1640</f>
        <v>0</v>
      </c>
      <c r="KI1550" s="503">
        <f>'TROISIEME TRI et BILAN'!C1640</f>
        <v>0</v>
      </c>
      <c r="KJ1550" s="1415">
        <f>'TROISIEME TRI et BILAN'!D1640</f>
        <v>0</v>
      </c>
      <c r="KK1550" s="1415">
        <f>'TROISIEME TRI et BILAN'!E1640</f>
        <v>0</v>
      </c>
      <c r="KL1550" s="1415">
        <f>'TROISIEME TRI et BILAN'!F1640</f>
        <v>0</v>
      </c>
      <c r="KM1550" s="1415">
        <f>'TROISIEME TRI et BILAN'!G1640</f>
        <v>0</v>
      </c>
      <c r="KN1550" s="1629">
        <f>'TROISIEME TRI et BILAN'!H1640</f>
        <v>0</v>
      </c>
      <c r="KO1550" s="1415">
        <f>'TROISIEME TRI et BILAN'!I1640</f>
        <v>0</v>
      </c>
    </row>
    <row r="1551" spans="294:301" ht="19.5" thickBot="1" x14ac:dyDescent="0.3">
      <c r="KH1551" s="1510">
        <f>'TROISIEME TRI et BILAN'!B1641</f>
        <v>0</v>
      </c>
      <c r="KI1551" s="503">
        <f>'TROISIEME TRI et BILAN'!C1641</f>
        <v>0</v>
      </c>
      <c r="KJ1551" s="1415">
        <f>'TROISIEME TRI et BILAN'!D1641</f>
        <v>0</v>
      </c>
      <c r="KK1551" s="1415">
        <f>'TROISIEME TRI et BILAN'!E1641</f>
        <v>0</v>
      </c>
      <c r="KL1551" s="1415">
        <f>'TROISIEME TRI et BILAN'!F1641</f>
        <v>0</v>
      </c>
      <c r="KM1551" s="1415">
        <f>'TROISIEME TRI et BILAN'!G1641</f>
        <v>0</v>
      </c>
      <c r="KN1551" s="1629">
        <f>'TROISIEME TRI et BILAN'!H1641</f>
        <v>0</v>
      </c>
      <c r="KO1551" s="1415">
        <f>'TROISIEME TRI et BILAN'!I1641</f>
        <v>0</v>
      </c>
    </row>
    <row r="1552" spans="294:301" ht="19.5" thickBot="1" x14ac:dyDescent="0.3">
      <c r="KH1552" s="1510">
        <f>'TROISIEME TRI et BILAN'!B1642</f>
        <v>0</v>
      </c>
      <c r="KI1552" s="503">
        <f>'TROISIEME TRI et BILAN'!C1642</f>
        <v>0</v>
      </c>
      <c r="KJ1552" s="1415">
        <f>'TROISIEME TRI et BILAN'!D1642</f>
        <v>0</v>
      </c>
      <c r="KK1552" s="1415">
        <f>'TROISIEME TRI et BILAN'!E1642</f>
        <v>0</v>
      </c>
      <c r="KL1552" s="1415">
        <f>'TROISIEME TRI et BILAN'!F1642</f>
        <v>0</v>
      </c>
      <c r="KM1552" s="1415">
        <f>'TROISIEME TRI et BILAN'!G1642</f>
        <v>0</v>
      </c>
      <c r="KN1552" s="1629">
        <f>'TROISIEME TRI et BILAN'!H1642</f>
        <v>0</v>
      </c>
      <c r="KO1552" s="1415">
        <f>'TROISIEME TRI et BILAN'!I1642</f>
        <v>0</v>
      </c>
    </row>
    <row r="1553" spans="294:308" ht="19.5" thickBot="1" x14ac:dyDescent="0.3">
      <c r="KH1553" s="1510">
        <f>'TROISIEME TRI et BILAN'!B1643</f>
        <v>0</v>
      </c>
      <c r="KI1553" s="503">
        <f>'TROISIEME TRI et BILAN'!C1643</f>
        <v>0</v>
      </c>
      <c r="KJ1553" s="1415">
        <f>'TROISIEME TRI et BILAN'!D1643</f>
        <v>0</v>
      </c>
      <c r="KK1553" s="1415">
        <f>'TROISIEME TRI et BILAN'!E1643</f>
        <v>0</v>
      </c>
      <c r="KL1553" s="1415">
        <f>'TROISIEME TRI et BILAN'!F1643</f>
        <v>0</v>
      </c>
      <c r="KM1553" s="1415">
        <f>'TROISIEME TRI et BILAN'!G1643</f>
        <v>0</v>
      </c>
      <c r="KN1553" s="1629">
        <f>'TROISIEME TRI et BILAN'!H1643</f>
        <v>0</v>
      </c>
      <c r="KO1553" s="1415">
        <f>'TROISIEME TRI et BILAN'!I1643</f>
        <v>0</v>
      </c>
    </row>
    <row r="1554" spans="294:308" ht="19.5" thickBot="1" x14ac:dyDescent="0.3">
      <c r="KH1554" s="1510">
        <f>'TROISIEME TRI et BILAN'!B1644</f>
        <v>0</v>
      </c>
      <c r="KI1554" s="503">
        <f>'TROISIEME TRI et BILAN'!C1644</f>
        <v>0</v>
      </c>
      <c r="KJ1554" s="1415">
        <f>'TROISIEME TRI et BILAN'!D1644</f>
        <v>0</v>
      </c>
      <c r="KK1554" s="1415">
        <f>'TROISIEME TRI et BILAN'!E1644</f>
        <v>0</v>
      </c>
      <c r="KL1554" s="1415">
        <f>'TROISIEME TRI et BILAN'!F1644</f>
        <v>0</v>
      </c>
      <c r="KM1554" s="1415">
        <f>'TROISIEME TRI et BILAN'!G1644</f>
        <v>0</v>
      </c>
      <c r="KN1554" s="1629">
        <f>'TROISIEME TRI et BILAN'!H1644</f>
        <v>0</v>
      </c>
      <c r="KO1554" s="1415">
        <f>'TROISIEME TRI et BILAN'!I1644</f>
        <v>0</v>
      </c>
    </row>
    <row r="1555" spans="294:308" ht="19.5" thickBot="1" x14ac:dyDescent="0.3">
      <c r="KH1555" s="1510">
        <f>'TROISIEME TRI et BILAN'!B1645</f>
        <v>0</v>
      </c>
      <c r="KI1555" s="503">
        <f>'TROISIEME TRI et BILAN'!C1645</f>
        <v>0</v>
      </c>
      <c r="KJ1555" s="1415">
        <f>'TROISIEME TRI et BILAN'!D1645</f>
        <v>0</v>
      </c>
      <c r="KK1555" s="1415">
        <f>'TROISIEME TRI et BILAN'!E1645</f>
        <v>0</v>
      </c>
      <c r="KL1555" s="1415">
        <f>'TROISIEME TRI et BILAN'!F1645</f>
        <v>0</v>
      </c>
      <c r="KM1555" s="1415">
        <f>'TROISIEME TRI et BILAN'!G1645</f>
        <v>0</v>
      </c>
      <c r="KN1555" s="1629">
        <f>'TROISIEME TRI et BILAN'!H1645</f>
        <v>0</v>
      </c>
      <c r="KO1555" s="1415">
        <f>'TROISIEME TRI et BILAN'!I1645</f>
        <v>0</v>
      </c>
    </row>
    <row r="1556" spans="294:308" ht="19.5" thickBot="1" x14ac:dyDescent="0.3">
      <c r="KH1556" s="1510">
        <f>'TROISIEME TRI et BILAN'!B1646</f>
        <v>0</v>
      </c>
      <c r="KI1556" s="503">
        <f>'TROISIEME TRI et BILAN'!C1646</f>
        <v>0</v>
      </c>
      <c r="KJ1556" s="1415">
        <f>'TROISIEME TRI et BILAN'!D1646</f>
        <v>0</v>
      </c>
      <c r="KK1556" s="1415">
        <f>'TROISIEME TRI et BILAN'!E1646</f>
        <v>0</v>
      </c>
      <c r="KL1556" s="1415">
        <f>'TROISIEME TRI et BILAN'!F1646</f>
        <v>0</v>
      </c>
      <c r="KM1556" s="1415">
        <f>'TROISIEME TRI et BILAN'!G1646</f>
        <v>0</v>
      </c>
      <c r="KN1556" s="1629">
        <f>'TROISIEME TRI et BILAN'!H1646</f>
        <v>0</v>
      </c>
      <c r="KO1556" s="1415">
        <f>'TROISIEME TRI et BILAN'!I1646</f>
        <v>0</v>
      </c>
    </row>
    <row r="1557" spans="294:308" ht="19.5" thickBot="1" x14ac:dyDescent="0.3">
      <c r="KH1557" s="1510">
        <f>'TROISIEME TRI et BILAN'!B1647</f>
        <v>0</v>
      </c>
      <c r="KI1557" s="503">
        <f>'TROISIEME TRI et BILAN'!C1647</f>
        <v>0</v>
      </c>
      <c r="KJ1557" s="1415">
        <f>'TROISIEME TRI et BILAN'!D1647</f>
        <v>0</v>
      </c>
      <c r="KK1557" s="1415">
        <f>'TROISIEME TRI et BILAN'!E1647</f>
        <v>0</v>
      </c>
      <c r="KL1557" s="1415">
        <f>'TROISIEME TRI et BILAN'!F1647</f>
        <v>0</v>
      </c>
      <c r="KM1557" s="1415">
        <f>'TROISIEME TRI et BILAN'!G1647</f>
        <v>0</v>
      </c>
      <c r="KN1557" s="1629">
        <f>'TROISIEME TRI et BILAN'!H1647</f>
        <v>0</v>
      </c>
      <c r="KO1557" s="1415">
        <f>'TROISIEME TRI et BILAN'!I1647</f>
        <v>0</v>
      </c>
    </row>
    <row r="1558" spans="294:308" ht="19.5" thickBot="1" x14ac:dyDescent="0.3">
      <c r="KH1558" s="1510">
        <f>'TROISIEME TRI et BILAN'!B1648</f>
        <v>0</v>
      </c>
      <c r="KI1558" s="503">
        <f>'TROISIEME TRI et BILAN'!C1648</f>
        <v>0</v>
      </c>
      <c r="KJ1558" s="1415">
        <f>'TROISIEME TRI et BILAN'!D1648</f>
        <v>0</v>
      </c>
      <c r="KK1558" s="1415">
        <f>'TROISIEME TRI et BILAN'!E1648</f>
        <v>0</v>
      </c>
      <c r="KL1558" s="1415">
        <f>'TROISIEME TRI et BILAN'!F1648</f>
        <v>0</v>
      </c>
      <c r="KM1558" s="1415">
        <f>'TROISIEME TRI et BILAN'!G1648</f>
        <v>0</v>
      </c>
      <c r="KN1558" s="1629">
        <f>'TROISIEME TRI et BILAN'!H1648</f>
        <v>0</v>
      </c>
      <c r="KO1558" s="1415">
        <f>'TROISIEME TRI et BILAN'!I1648</f>
        <v>0</v>
      </c>
    </row>
    <row r="1559" spans="294:308" ht="19.5" thickBot="1" x14ac:dyDescent="0.3">
      <c r="KH1559" s="1510">
        <f>'TROISIEME TRI et BILAN'!B1649</f>
        <v>0</v>
      </c>
      <c r="KI1559" s="503">
        <f>'TROISIEME TRI et BILAN'!C1649</f>
        <v>0</v>
      </c>
      <c r="KJ1559" s="1415">
        <f>'TROISIEME TRI et BILAN'!D1649</f>
        <v>0</v>
      </c>
      <c r="KK1559" s="1415">
        <f>'TROISIEME TRI et BILAN'!E1649</f>
        <v>0</v>
      </c>
      <c r="KL1559" s="1415">
        <f>'TROISIEME TRI et BILAN'!F1649</f>
        <v>0</v>
      </c>
      <c r="KM1559" s="1415">
        <f>'TROISIEME TRI et BILAN'!G1649</f>
        <v>0</v>
      </c>
      <c r="KN1559" s="1629">
        <f>'TROISIEME TRI et BILAN'!H1649</f>
        <v>0</v>
      </c>
      <c r="KO1559" s="1415">
        <f>'TROISIEME TRI et BILAN'!I1649</f>
        <v>0</v>
      </c>
    </row>
    <row r="1560" spans="294:308" ht="19.5" thickBot="1" x14ac:dyDescent="0.3">
      <c r="KH1560" s="1510">
        <f>'TROISIEME TRI et BILAN'!B1650</f>
        <v>0</v>
      </c>
      <c r="KI1560" s="503">
        <f>'TROISIEME TRI et BILAN'!C1650</f>
        <v>0</v>
      </c>
      <c r="KJ1560" s="1415">
        <f>'TROISIEME TRI et BILAN'!D1650</f>
        <v>0</v>
      </c>
      <c r="KK1560" s="1415">
        <f>'TROISIEME TRI et BILAN'!E1650</f>
        <v>0</v>
      </c>
      <c r="KL1560" s="1415">
        <f>'TROISIEME TRI et BILAN'!F1650</f>
        <v>0</v>
      </c>
      <c r="KM1560" s="1415">
        <f>'TROISIEME TRI et BILAN'!G1650</f>
        <v>0</v>
      </c>
      <c r="KN1560" s="1629">
        <f>'TROISIEME TRI et BILAN'!H1650</f>
        <v>0</v>
      </c>
      <c r="KO1560" s="1415">
        <f>'TROISIEME TRI et BILAN'!I1650</f>
        <v>0</v>
      </c>
    </row>
    <row r="1561" spans="294:308" ht="19.5" thickBot="1" x14ac:dyDescent="0.3">
      <c r="KH1561" s="1510">
        <f>'TROISIEME TRI et BILAN'!B1651</f>
        <v>0</v>
      </c>
      <c r="KI1561" s="503">
        <f>'TROISIEME TRI et BILAN'!C1651</f>
        <v>0</v>
      </c>
      <c r="KJ1561" s="1415">
        <f>'TROISIEME TRI et BILAN'!D1651</f>
        <v>0</v>
      </c>
      <c r="KK1561" s="1415">
        <f>'TROISIEME TRI et BILAN'!E1651</f>
        <v>0</v>
      </c>
      <c r="KL1561" s="1415">
        <f>'TROISIEME TRI et BILAN'!F1651</f>
        <v>0</v>
      </c>
      <c r="KM1561" s="1415">
        <f>'TROISIEME TRI et BILAN'!G1651</f>
        <v>0</v>
      </c>
      <c r="KN1561" s="1629">
        <f>'TROISIEME TRI et BILAN'!H1651</f>
        <v>0</v>
      </c>
      <c r="KO1561" s="1415">
        <f>'TROISIEME TRI et BILAN'!I1651</f>
        <v>0</v>
      </c>
    </row>
    <row r="1562" spans="294:308" ht="19.5" thickBot="1" x14ac:dyDescent="0.3">
      <c r="KH1562" s="1510">
        <f>'TROISIEME TRI et BILAN'!B1652</f>
        <v>0</v>
      </c>
      <c r="KI1562" s="503">
        <f>'TROISIEME TRI et BILAN'!C1652</f>
        <v>0</v>
      </c>
      <c r="KJ1562" s="1415">
        <f>'TROISIEME TRI et BILAN'!D1652</f>
        <v>0</v>
      </c>
      <c r="KK1562" s="1415">
        <f>'TROISIEME TRI et BILAN'!E1652</f>
        <v>0</v>
      </c>
      <c r="KL1562" s="1415">
        <f>'TROISIEME TRI et BILAN'!F1652</f>
        <v>0</v>
      </c>
      <c r="KM1562" s="1415">
        <f>'TROISIEME TRI et BILAN'!G1652</f>
        <v>0</v>
      </c>
      <c r="KN1562" s="1629">
        <f>'TROISIEME TRI et BILAN'!H1652</f>
        <v>0</v>
      </c>
      <c r="KO1562" s="1415">
        <f>'TROISIEME TRI et BILAN'!I1652</f>
        <v>0</v>
      </c>
    </row>
    <row r="1563" spans="294:308" ht="19.5" thickBot="1" x14ac:dyDescent="0.3">
      <c r="KH1563" s="1510">
        <f>'TROISIEME TRI et BILAN'!B1653</f>
        <v>0</v>
      </c>
      <c r="KI1563" s="503">
        <f>'TROISIEME TRI et BILAN'!C1653</f>
        <v>0</v>
      </c>
      <c r="KJ1563" s="1415">
        <f>'TROISIEME TRI et BILAN'!D1653</f>
        <v>0</v>
      </c>
      <c r="KK1563" s="1415">
        <f>'TROISIEME TRI et BILAN'!E1653</f>
        <v>0</v>
      </c>
      <c r="KL1563" s="1415">
        <f>'TROISIEME TRI et BILAN'!F1653</f>
        <v>0</v>
      </c>
      <c r="KM1563" s="1415">
        <f>'TROISIEME TRI et BILAN'!G1653</f>
        <v>0</v>
      </c>
      <c r="KN1563" s="1629">
        <f>'TROISIEME TRI et BILAN'!H1653</f>
        <v>0</v>
      </c>
      <c r="KO1563" s="1415">
        <f>'TROISIEME TRI et BILAN'!I1653</f>
        <v>0</v>
      </c>
    </row>
    <row r="1564" spans="294:308" x14ac:dyDescent="0.25">
      <c r="KP1564" s="666"/>
    </row>
    <row r="1565" spans="294:308" ht="20.25" x14ac:dyDescent="0.3">
      <c r="KQ1565" s="716" t="s">
        <v>759</v>
      </c>
      <c r="KR1565" s="700"/>
      <c r="KS1565" s="700"/>
      <c r="KT1565" s="700"/>
      <c r="KU1565" s="700"/>
      <c r="KV1565" s="712">
        <v>29</v>
      </c>
    </row>
    <row r="1566" spans="294:308" ht="19.5" thickBot="1" x14ac:dyDescent="0.35">
      <c r="KQ1566" s="716"/>
      <c r="KR1566" s="700"/>
      <c r="KS1566" s="700"/>
      <c r="KT1566" s="700"/>
      <c r="KU1566" s="700"/>
      <c r="KV1566" s="700"/>
    </row>
    <row r="1567" spans="294:308" ht="21" thickBot="1" x14ac:dyDescent="0.3">
      <c r="KQ1567" s="2416" t="s">
        <v>316</v>
      </c>
      <c r="KR1567" s="2293" t="s">
        <v>317</v>
      </c>
      <c r="KS1567" s="2294"/>
      <c r="KT1567" s="2295"/>
      <c r="KU1567" s="2291" t="s">
        <v>318</v>
      </c>
      <c r="KV1567" s="339" t="s">
        <v>319</v>
      </c>
    </row>
    <row r="1568" spans="294:308" ht="21" thickBot="1" x14ac:dyDescent="0.3">
      <c r="KQ1568" s="2417"/>
      <c r="KR1568" s="340" t="s">
        <v>73</v>
      </c>
      <c r="KS1568" s="340" t="s">
        <v>320</v>
      </c>
      <c r="KT1568" s="340" t="s">
        <v>0</v>
      </c>
      <c r="KU1568" s="2292"/>
      <c r="KV1568" s="341"/>
    </row>
    <row r="1569" spans="303:308" ht="24" customHeight="1" thickBot="1" x14ac:dyDescent="0.3">
      <c r="KQ1569" s="649" t="s">
        <v>321</v>
      </c>
      <c r="KR1569" s="715">
        <f>'TROISIEME TRI et BILAN'!C1661</f>
        <v>0</v>
      </c>
      <c r="KS1569" s="715">
        <f>'TROISIEME TRI et BILAN'!D1661</f>
        <v>0</v>
      </c>
      <c r="KT1569" s="340">
        <f>'TROISIEME TRI et BILAN'!E1661</f>
        <v>0</v>
      </c>
      <c r="KU1569" s="715">
        <f>'TROISIEME TRI et BILAN'!F1661</f>
        <v>0</v>
      </c>
      <c r="KV1569" s="634">
        <f>'TROISIEME TRI et BILAN'!G1661</f>
        <v>0</v>
      </c>
    </row>
    <row r="1570" spans="303:308" ht="24" customHeight="1" thickBot="1" x14ac:dyDescent="0.3">
      <c r="KQ1570" s="649" t="s">
        <v>322</v>
      </c>
      <c r="KR1570" s="715">
        <f>'TROISIEME TRI et BILAN'!C1662</f>
        <v>0</v>
      </c>
      <c r="KS1570" s="715">
        <f>'TROISIEME TRI et BILAN'!D1662</f>
        <v>0</v>
      </c>
      <c r="KT1570" s="340">
        <f>'TROISIEME TRI et BILAN'!E1662</f>
        <v>0</v>
      </c>
      <c r="KU1570" s="715">
        <f>'TROISIEME TRI et BILAN'!F1662</f>
        <v>0</v>
      </c>
      <c r="KV1570" s="634">
        <f>'TROISIEME TRI et BILAN'!G1662</f>
        <v>0</v>
      </c>
    </row>
    <row r="1571" spans="303:308" ht="24" customHeight="1" thickBot="1" x14ac:dyDescent="0.3">
      <c r="KQ1571" s="649" t="s">
        <v>63</v>
      </c>
      <c r="KR1571" s="715">
        <f>'TROISIEME TRI et BILAN'!C1663</f>
        <v>0</v>
      </c>
      <c r="KS1571" s="715">
        <f>'TROISIEME TRI et BILAN'!D1663</f>
        <v>0</v>
      </c>
      <c r="KT1571" s="340">
        <f>'TROISIEME TRI et BILAN'!E1663</f>
        <v>0</v>
      </c>
      <c r="KU1571" s="715">
        <f>'TROISIEME TRI et BILAN'!F1663</f>
        <v>0</v>
      </c>
      <c r="KV1571" s="634">
        <f>'TROISIEME TRI et BILAN'!G1663</f>
        <v>0</v>
      </c>
    </row>
    <row r="1572" spans="303:308" ht="24" customHeight="1" thickBot="1" x14ac:dyDescent="0.3">
      <c r="KQ1572" s="649" t="s">
        <v>64</v>
      </c>
      <c r="KR1572" s="715">
        <f>'TROISIEME TRI et BILAN'!C1664</f>
        <v>0</v>
      </c>
      <c r="KS1572" s="715">
        <f>'TROISIEME TRI et BILAN'!D1664</f>
        <v>0</v>
      </c>
      <c r="KT1572" s="340">
        <f>'TROISIEME TRI et BILAN'!E1664</f>
        <v>0</v>
      </c>
      <c r="KU1572" s="715">
        <f>'TROISIEME TRI et BILAN'!F1664</f>
        <v>0</v>
      </c>
      <c r="KV1572" s="634">
        <f>'TROISIEME TRI et BILAN'!G1664</f>
        <v>0</v>
      </c>
    </row>
    <row r="1573" spans="303:308" ht="24" customHeight="1" thickBot="1" x14ac:dyDescent="0.3">
      <c r="KQ1573" s="649" t="s">
        <v>323</v>
      </c>
      <c r="KR1573" s="715">
        <f>'TROISIEME TRI et BILAN'!C1665</f>
        <v>0</v>
      </c>
      <c r="KS1573" s="715">
        <f>'TROISIEME TRI et BILAN'!D1665</f>
        <v>0</v>
      </c>
      <c r="KT1573" s="340">
        <f>'TROISIEME TRI et BILAN'!E1665</f>
        <v>0</v>
      </c>
      <c r="KU1573" s="715">
        <f>'TROISIEME TRI et BILAN'!F1665</f>
        <v>0</v>
      </c>
      <c r="KV1573" s="634">
        <f>'TROISIEME TRI et BILAN'!G1665</f>
        <v>0</v>
      </c>
    </row>
    <row r="1574" spans="303:308" ht="24" customHeight="1" thickBot="1" x14ac:dyDescent="0.3">
      <c r="KQ1574" s="649" t="s">
        <v>324</v>
      </c>
      <c r="KR1574" s="715">
        <f>'TROISIEME TRI et BILAN'!C1666</f>
        <v>0</v>
      </c>
      <c r="KS1574" s="715">
        <f>'TROISIEME TRI et BILAN'!D1666</f>
        <v>0</v>
      </c>
      <c r="KT1574" s="340">
        <f>'TROISIEME TRI et BILAN'!E1666</f>
        <v>0</v>
      </c>
      <c r="KU1574" s="715">
        <f>'TROISIEME TRI et BILAN'!F1666</f>
        <v>0</v>
      </c>
      <c r="KV1574" s="634">
        <f>'TROISIEME TRI et BILAN'!G1666</f>
        <v>0</v>
      </c>
    </row>
    <row r="1575" spans="303:308" ht="24" customHeight="1" thickBot="1" x14ac:dyDescent="0.3">
      <c r="KQ1575" s="649" t="s">
        <v>325</v>
      </c>
      <c r="KR1575" s="715">
        <f>'TROISIEME TRI et BILAN'!C1667</f>
        <v>0</v>
      </c>
      <c r="KS1575" s="715">
        <f>'TROISIEME TRI et BILAN'!D1667</f>
        <v>0</v>
      </c>
      <c r="KT1575" s="340">
        <f>'TROISIEME TRI et BILAN'!E1667</f>
        <v>0</v>
      </c>
      <c r="KU1575" s="715">
        <f>'TROISIEME TRI et BILAN'!F1667</f>
        <v>0</v>
      </c>
      <c r="KV1575" s="634">
        <f>'TROISIEME TRI et BILAN'!G1667</f>
        <v>0</v>
      </c>
    </row>
    <row r="1576" spans="303:308" ht="24" customHeight="1" thickBot="1" x14ac:dyDescent="0.3">
      <c r="KQ1576" s="649" t="s">
        <v>326</v>
      </c>
      <c r="KR1576" s="715">
        <f>'TROISIEME TRI et BILAN'!C1668</f>
        <v>0</v>
      </c>
      <c r="KS1576" s="715">
        <f>'TROISIEME TRI et BILAN'!D1668</f>
        <v>0</v>
      </c>
      <c r="KT1576" s="340">
        <f>'TROISIEME TRI et BILAN'!E1668</f>
        <v>0</v>
      </c>
      <c r="KU1576" s="715">
        <f>'TROISIEME TRI et BILAN'!F1668</f>
        <v>0</v>
      </c>
      <c r="KV1576" s="634">
        <f>'TROISIEME TRI et BILAN'!G1668</f>
        <v>0</v>
      </c>
    </row>
    <row r="1577" spans="303:308" ht="24" customHeight="1" thickBot="1" x14ac:dyDescent="0.3">
      <c r="KQ1577" s="649" t="s">
        <v>327</v>
      </c>
      <c r="KR1577" s="715">
        <f>'TROISIEME TRI et BILAN'!C1669</f>
        <v>0</v>
      </c>
      <c r="KS1577" s="715">
        <f>'TROISIEME TRI et BILAN'!D1669</f>
        <v>0</v>
      </c>
      <c r="KT1577" s="340">
        <f>'TROISIEME TRI et BILAN'!E1669</f>
        <v>0</v>
      </c>
      <c r="KU1577" s="715">
        <f>'TROISIEME TRI et BILAN'!F1669</f>
        <v>0</v>
      </c>
      <c r="KV1577" s="634">
        <f>'TROISIEME TRI et BILAN'!G1669</f>
        <v>0</v>
      </c>
    </row>
    <row r="1578" spans="303:308" ht="24" customHeight="1" thickBot="1" x14ac:dyDescent="0.3">
      <c r="KQ1578" s="733" t="s">
        <v>328</v>
      </c>
      <c r="KR1578" s="715">
        <f>'TROISIEME TRI et BILAN'!C1670</f>
        <v>0</v>
      </c>
      <c r="KS1578" s="715">
        <f>'TROISIEME TRI et BILAN'!D1670</f>
        <v>0</v>
      </c>
      <c r="KT1578" s="344">
        <f t="shared" ref="KT1578" si="0">SUM(KR1578:KS1578)</f>
        <v>0</v>
      </c>
      <c r="KU1578" s="715">
        <f>'TROISIEME TRI et BILAN'!F1670</f>
        <v>0</v>
      </c>
      <c r="KV1578" s="634">
        <f>'TROISIEME TRI et BILAN'!G1670</f>
        <v>0</v>
      </c>
    </row>
    <row r="1579" spans="303:308" ht="27.75" customHeight="1" thickBot="1" x14ac:dyDescent="0.3">
      <c r="KQ1579" s="766"/>
      <c r="KR1579" s="389"/>
      <c r="KS1579" s="389"/>
      <c r="KT1579" s="344">
        <f>'TROISIEME TRI et BILAN'!E1671</f>
        <v>0</v>
      </c>
      <c r="KU1579" s="389"/>
      <c r="KV1579" s="715"/>
    </row>
    <row r="1580" spans="303:308" ht="27.75" customHeight="1" thickBot="1" x14ac:dyDescent="0.3">
      <c r="KQ1580" s="766"/>
      <c r="KR1580" s="389"/>
      <c r="KS1580" s="389"/>
      <c r="KT1580" s="344">
        <f>'TROISIEME TRI et BILAN'!E1672</f>
        <v>0</v>
      </c>
      <c r="KU1580" s="389"/>
      <c r="KV1580" s="715"/>
    </row>
    <row r="1581" spans="303:308" ht="27.75" customHeight="1" thickBot="1" x14ac:dyDescent="0.3">
      <c r="KQ1581" s="766"/>
      <c r="KR1581" s="389"/>
      <c r="KS1581" s="389"/>
      <c r="KT1581" s="344">
        <f>'TROISIEME TRI et BILAN'!E1673</f>
        <v>0</v>
      </c>
      <c r="KU1581" s="389"/>
      <c r="KV1581" s="715"/>
    </row>
    <row r="1582" spans="303:308" ht="27.75" customHeight="1" thickBot="1" x14ac:dyDescent="0.3">
      <c r="KQ1582" s="766"/>
      <c r="KR1582" s="389"/>
      <c r="KS1582" s="389"/>
      <c r="KT1582" s="344">
        <f>'TROISIEME TRI et BILAN'!E1674</f>
        <v>0</v>
      </c>
      <c r="KU1582" s="389"/>
      <c r="KV1582" s="715"/>
    </row>
    <row r="1583" spans="303:308" ht="27.75" customHeight="1" thickBot="1" x14ac:dyDescent="0.3">
      <c r="KQ1583" s="766"/>
      <c r="KR1583" s="389"/>
      <c r="KS1583" s="389"/>
      <c r="KT1583" s="344">
        <f>'TROISIEME TRI et BILAN'!E1675</f>
        <v>0</v>
      </c>
      <c r="KU1583" s="389"/>
      <c r="KV1583" s="715"/>
    </row>
    <row r="1584" spans="303:308" ht="27.75" customHeight="1" thickBot="1" x14ac:dyDescent="0.3">
      <c r="KQ1584" s="766"/>
      <c r="KR1584" s="389"/>
      <c r="KS1584" s="389"/>
      <c r="KT1584" s="344">
        <f>'TROISIEME TRI et BILAN'!E1676</f>
        <v>0</v>
      </c>
      <c r="KU1584" s="389"/>
      <c r="KV1584" s="715"/>
    </row>
    <row r="1585" spans="303:322" ht="27.75" customHeight="1" thickBot="1" x14ac:dyDescent="0.3">
      <c r="KQ1585" s="766"/>
      <c r="KR1585" s="389"/>
      <c r="KS1585" s="389"/>
      <c r="KT1585" s="344">
        <f>'TROISIEME TRI et BILAN'!E1677</f>
        <v>0</v>
      </c>
      <c r="KU1585" s="389"/>
      <c r="KV1585" s="715"/>
    </row>
    <row r="1586" spans="303:322" ht="27.75" customHeight="1" thickBot="1" x14ac:dyDescent="0.3">
      <c r="KQ1586" s="766"/>
      <c r="KR1586" s="389"/>
      <c r="KS1586" s="389"/>
      <c r="KT1586" s="344">
        <f>'TROISIEME TRI et BILAN'!E1678</f>
        <v>0</v>
      </c>
      <c r="KU1586" s="389"/>
      <c r="KV1586" s="715"/>
    </row>
    <row r="1587" spans="303:322" ht="27.75" customHeight="1" thickBot="1" x14ac:dyDescent="0.3">
      <c r="KQ1587" s="766"/>
      <c r="KR1587" s="389"/>
      <c r="KS1587" s="389"/>
      <c r="KT1587" s="344">
        <f>'TROISIEME TRI et BILAN'!E1679</f>
        <v>0</v>
      </c>
      <c r="KU1587" s="389"/>
      <c r="KV1587" s="715"/>
    </row>
    <row r="1588" spans="303:322" ht="27.75" customHeight="1" thickBot="1" x14ac:dyDescent="0.3">
      <c r="KQ1588" s="766"/>
      <c r="KR1588" s="389"/>
      <c r="KS1588" s="389"/>
      <c r="KT1588" s="344">
        <f>'TROISIEME TRI et BILAN'!E1680</f>
        <v>0</v>
      </c>
      <c r="KU1588" s="389"/>
      <c r="KV1588" s="715"/>
    </row>
    <row r="1589" spans="303:322" ht="27.75" customHeight="1" thickBot="1" x14ac:dyDescent="0.3">
      <c r="KQ1589" s="766"/>
      <c r="KR1589" s="715"/>
      <c r="KS1589" s="715"/>
      <c r="KT1589" s="344">
        <f>'TROISIEME TRI et BILAN'!E1681</f>
        <v>0</v>
      </c>
      <c r="KU1589" s="715"/>
      <c r="KV1589" s="715"/>
    </row>
    <row r="1590" spans="303:322" ht="21" customHeight="1" thickBot="1" x14ac:dyDescent="0.3">
      <c r="KQ1590" s="637" t="s">
        <v>29</v>
      </c>
      <c r="KR1590" s="340">
        <f>SUM(KR1569:KR1589)</f>
        <v>0</v>
      </c>
      <c r="KS1590" s="340">
        <f>SUM(KS1569:KS1589)</f>
        <v>0</v>
      </c>
      <c r="KT1590" s="340">
        <f>SUM(KT1569:KT1589)</f>
        <v>0</v>
      </c>
      <c r="KU1590" s="340">
        <f>SUM(KU1569:KU1589)</f>
        <v>0</v>
      </c>
      <c r="KV1590" s="715"/>
    </row>
    <row r="1591" spans="303:322" ht="10.5" customHeight="1" thickBot="1" x14ac:dyDescent="0.3"/>
    <row r="1592" spans="303:322" ht="19.5" thickBot="1" x14ac:dyDescent="0.3">
      <c r="KQ1592" s="528" t="s">
        <v>91</v>
      </c>
      <c r="KR1592" s="2042">
        <f>'TROISIEME TRI et BILAN'!C1686</f>
        <v>0</v>
      </c>
      <c r="KS1592" s="2043"/>
      <c r="KT1592" s="2043"/>
      <c r="KU1592" s="2043"/>
      <c r="KV1592" s="2044"/>
    </row>
    <row r="1593" spans="303:322" ht="49.5" customHeight="1" thickBot="1" x14ac:dyDescent="0.35">
      <c r="KQ1593" s="700"/>
      <c r="KR1593" s="2048"/>
      <c r="KS1593" s="2049"/>
      <c r="KT1593" s="2049"/>
      <c r="KU1593" s="2049"/>
      <c r="KV1593" s="2050"/>
    </row>
    <row r="1594" spans="303:322" x14ac:dyDescent="0.25">
      <c r="KW1594" s="666"/>
    </row>
    <row r="1595" spans="303:322" ht="21" x14ac:dyDescent="0.35">
      <c r="KX1595" s="739" t="s">
        <v>983</v>
      </c>
      <c r="KY1595" s="702"/>
      <c r="KZ1595" s="702"/>
      <c r="LA1595" s="702"/>
      <c r="LB1595" s="702"/>
      <c r="LC1595" s="702"/>
      <c r="LD1595" s="702"/>
      <c r="LE1595" s="702"/>
      <c r="LF1595" s="702"/>
      <c r="LG1595" s="702"/>
      <c r="LH1595" s="702"/>
      <c r="LI1595" s="702"/>
      <c r="LJ1595" s="712">
        <v>30</v>
      </c>
    </row>
    <row r="1596" spans="303:322" ht="21.75" thickBot="1" x14ac:dyDescent="0.4">
      <c r="KX1596" s="699" t="s">
        <v>792</v>
      </c>
      <c r="KY1596" s="702"/>
      <c r="KZ1596" s="702"/>
      <c r="LA1596" s="702"/>
      <c r="LB1596" s="702"/>
      <c r="LC1596" s="702"/>
      <c r="LD1596" s="702"/>
      <c r="LE1596" s="702"/>
      <c r="LF1596" s="702"/>
      <c r="LG1596" s="702"/>
      <c r="LH1596" s="702"/>
      <c r="LI1596" s="702"/>
      <c r="LJ1596" s="702"/>
    </row>
    <row r="1597" spans="303:322" ht="21.75" thickBot="1" x14ac:dyDescent="0.4">
      <c r="KX1597" s="702"/>
      <c r="KY1597" s="2293" t="s">
        <v>37</v>
      </c>
      <c r="KZ1597" s="2294"/>
      <c r="LA1597" s="2294"/>
      <c r="LB1597" s="2295"/>
      <c r="LC1597" s="2293" t="s">
        <v>330</v>
      </c>
      <c r="LD1597" s="2294"/>
      <c r="LE1597" s="2294"/>
      <c r="LF1597" s="2295"/>
      <c r="LG1597" s="2293" t="s">
        <v>0</v>
      </c>
      <c r="LH1597" s="2294"/>
      <c r="LI1597" s="2294"/>
      <c r="LJ1597" s="2295"/>
    </row>
    <row r="1598" spans="303:322" ht="21" thickBot="1" x14ac:dyDescent="0.3">
      <c r="KX1598" s="2291" t="s">
        <v>121</v>
      </c>
      <c r="KY1598" s="2293" t="s">
        <v>331</v>
      </c>
      <c r="KZ1598" s="2294"/>
      <c r="LA1598" s="2295"/>
      <c r="LB1598" s="2414" t="s">
        <v>332</v>
      </c>
      <c r="LC1598" s="2293" t="s">
        <v>331</v>
      </c>
      <c r="LD1598" s="2294"/>
      <c r="LE1598" s="2295"/>
      <c r="LF1598" s="2414" t="s">
        <v>332</v>
      </c>
      <c r="LG1598" s="2293" t="s">
        <v>41</v>
      </c>
      <c r="LH1598" s="2294"/>
      <c r="LI1598" s="2295"/>
      <c r="LJ1598" s="2291" t="s">
        <v>40</v>
      </c>
    </row>
    <row r="1599" spans="303:322" ht="38.25" customHeight="1" thickBot="1" x14ac:dyDescent="0.3">
      <c r="KX1599" s="2292"/>
      <c r="KY1599" s="340" t="s">
        <v>73</v>
      </c>
      <c r="KZ1599" s="340" t="s">
        <v>320</v>
      </c>
      <c r="LA1599" s="340" t="s">
        <v>187</v>
      </c>
      <c r="LB1599" s="2415"/>
      <c r="LC1599" s="340" t="s">
        <v>73</v>
      </c>
      <c r="LD1599" s="340" t="s">
        <v>320</v>
      </c>
      <c r="LE1599" s="340" t="s">
        <v>187</v>
      </c>
      <c r="LF1599" s="2415"/>
      <c r="LG1599" s="340" t="s">
        <v>73</v>
      </c>
      <c r="LH1599" s="340" t="s">
        <v>320</v>
      </c>
      <c r="LI1599" s="340" t="s">
        <v>187</v>
      </c>
      <c r="LJ1599" s="2292"/>
    </row>
    <row r="1600" spans="303:322" ht="24.75" customHeight="1" thickBot="1" x14ac:dyDescent="0.3">
      <c r="KX1600" s="695" t="s">
        <v>6</v>
      </c>
      <c r="KY1600" s="1630">
        <f>'TROISIEME TRI et BILAN'!C1695</f>
        <v>0</v>
      </c>
      <c r="KZ1600" s="1631">
        <f>'TROISIEME TRI et BILAN'!D1695</f>
        <v>0</v>
      </c>
      <c r="LA1600" s="185">
        <f>'TROISIEME TRI et BILAN'!E1695</f>
        <v>0</v>
      </c>
      <c r="LB1600" s="1631">
        <f>'TROISIEME TRI et BILAN'!F1695</f>
        <v>0</v>
      </c>
      <c r="LC1600" s="1630">
        <f>'TROISIEME TRI et BILAN'!G1695</f>
        <v>0</v>
      </c>
      <c r="LD1600" s="1631">
        <f>'TROISIEME TRI et BILAN'!H1695</f>
        <v>0</v>
      </c>
      <c r="LE1600" s="185">
        <f>'TROISIEME TRI et BILAN'!I1695</f>
        <v>0</v>
      </c>
      <c r="LF1600" s="1631">
        <f>'TROISIEME TRI et BILAN'!J1695</f>
        <v>0</v>
      </c>
      <c r="LG1600" s="185">
        <f>'TROISIEME TRI et BILAN'!K1695</f>
        <v>0</v>
      </c>
      <c r="LH1600" s="185">
        <f>'TROISIEME TRI et BILAN'!L1695</f>
        <v>0</v>
      </c>
      <c r="LI1600" s="185">
        <f>'TROISIEME TRI et BILAN'!M1695</f>
        <v>0</v>
      </c>
      <c r="LJ1600" s="185">
        <f>'TROISIEME TRI et BILAN'!N1695</f>
        <v>0</v>
      </c>
    </row>
    <row r="1601" spans="310:322" ht="24.75" customHeight="1" thickBot="1" x14ac:dyDescent="0.3">
      <c r="KX1601" s="695" t="s">
        <v>42</v>
      </c>
      <c r="KY1601" s="1632">
        <f>'TROISIEME TRI et BILAN'!C1696</f>
        <v>0</v>
      </c>
      <c r="KZ1601" s="1633">
        <f>'TROISIEME TRI et BILAN'!D1696</f>
        <v>0</v>
      </c>
      <c r="LA1601" s="185">
        <f>'TROISIEME TRI et BILAN'!E1696</f>
        <v>0</v>
      </c>
      <c r="LB1601" s="1633">
        <f>'TROISIEME TRI et BILAN'!F1696</f>
        <v>0</v>
      </c>
      <c r="LC1601" s="1632">
        <f>'TROISIEME TRI et BILAN'!G1696</f>
        <v>0</v>
      </c>
      <c r="LD1601" s="1633">
        <f>'TROISIEME TRI et BILAN'!H1696</f>
        <v>0</v>
      </c>
      <c r="LE1601" s="185">
        <f>'TROISIEME TRI et BILAN'!I1696</f>
        <v>0</v>
      </c>
      <c r="LF1601" s="1633">
        <f>'TROISIEME TRI et BILAN'!J1696</f>
        <v>0</v>
      </c>
      <c r="LG1601" s="185">
        <f>'TROISIEME TRI et BILAN'!K1696</f>
        <v>0</v>
      </c>
      <c r="LH1601" s="185">
        <f>'TROISIEME TRI et BILAN'!L1696</f>
        <v>0</v>
      </c>
      <c r="LI1601" s="185">
        <f>'TROISIEME TRI et BILAN'!M1696</f>
        <v>0</v>
      </c>
      <c r="LJ1601" s="185">
        <f>'TROISIEME TRI et BILAN'!N1696</f>
        <v>0</v>
      </c>
    </row>
    <row r="1602" spans="310:322" ht="24.75" customHeight="1" thickBot="1" x14ac:dyDescent="0.3">
      <c r="KX1602" s="695" t="s">
        <v>7</v>
      </c>
      <c r="KY1602" s="1632">
        <f>'TROISIEME TRI et BILAN'!C1697</f>
        <v>0</v>
      </c>
      <c r="KZ1602" s="1633">
        <f>'TROISIEME TRI et BILAN'!D1697</f>
        <v>0</v>
      </c>
      <c r="LA1602" s="185">
        <f>'TROISIEME TRI et BILAN'!E1697</f>
        <v>0</v>
      </c>
      <c r="LB1602" s="1634">
        <f>'TROISIEME TRI et BILAN'!F1697</f>
        <v>0</v>
      </c>
      <c r="LC1602" s="1632">
        <f>'TROISIEME TRI et BILAN'!G1697</f>
        <v>0</v>
      </c>
      <c r="LD1602" s="1633">
        <f>'TROISIEME TRI et BILAN'!H1697</f>
        <v>0</v>
      </c>
      <c r="LE1602" s="185">
        <f>'TROISIEME TRI et BILAN'!I1697</f>
        <v>0</v>
      </c>
      <c r="LF1602" s="1633">
        <f>'TROISIEME TRI et BILAN'!J1697</f>
        <v>0</v>
      </c>
      <c r="LG1602" s="185">
        <f>'TROISIEME TRI et BILAN'!K1697</f>
        <v>0</v>
      </c>
      <c r="LH1602" s="185">
        <f>'TROISIEME TRI et BILAN'!L1697</f>
        <v>0</v>
      </c>
      <c r="LI1602" s="185">
        <f>'TROISIEME TRI et BILAN'!M1697</f>
        <v>0</v>
      </c>
      <c r="LJ1602" s="185">
        <f>'TROISIEME TRI et BILAN'!N1697</f>
        <v>0</v>
      </c>
    </row>
    <row r="1603" spans="310:322" ht="24.75" customHeight="1" thickBot="1" x14ac:dyDescent="0.3">
      <c r="KX1603" s="695" t="s">
        <v>8</v>
      </c>
      <c r="KY1603" s="1632">
        <f>'TROISIEME TRI et BILAN'!C1698</f>
        <v>0</v>
      </c>
      <c r="KZ1603" s="1633">
        <f>'TROISIEME TRI et BILAN'!D1698</f>
        <v>0</v>
      </c>
      <c r="LA1603" s="185">
        <f>'TROISIEME TRI et BILAN'!E1698</f>
        <v>0</v>
      </c>
      <c r="LB1603" s="1633">
        <f>'TROISIEME TRI et BILAN'!F1698</f>
        <v>0</v>
      </c>
      <c r="LC1603" s="1632">
        <f>'TROISIEME TRI et BILAN'!G1698</f>
        <v>0</v>
      </c>
      <c r="LD1603" s="1633">
        <f>'TROISIEME TRI et BILAN'!H1698</f>
        <v>0</v>
      </c>
      <c r="LE1603" s="185">
        <f>'TROISIEME TRI et BILAN'!I1698</f>
        <v>0</v>
      </c>
      <c r="LF1603" s="1633">
        <f>'TROISIEME TRI et BILAN'!J1698</f>
        <v>0</v>
      </c>
      <c r="LG1603" s="185">
        <f>'TROISIEME TRI et BILAN'!K1698</f>
        <v>0</v>
      </c>
      <c r="LH1603" s="185">
        <f>'TROISIEME TRI et BILAN'!L1698</f>
        <v>0</v>
      </c>
      <c r="LI1603" s="185">
        <f>'TROISIEME TRI et BILAN'!M1698</f>
        <v>0</v>
      </c>
      <c r="LJ1603" s="185">
        <f>'TROISIEME TRI et BILAN'!N1698</f>
        <v>0</v>
      </c>
    </row>
    <row r="1604" spans="310:322" ht="24.75" customHeight="1" thickBot="1" x14ac:dyDescent="0.3">
      <c r="KX1604" s="695" t="s">
        <v>9</v>
      </c>
      <c r="KY1604" s="1632">
        <f>'TROISIEME TRI et BILAN'!C1699</f>
        <v>0</v>
      </c>
      <c r="KZ1604" s="1633">
        <f>'TROISIEME TRI et BILAN'!D1699</f>
        <v>0</v>
      </c>
      <c r="LA1604" s="185">
        <f>'TROISIEME TRI et BILAN'!E1699</f>
        <v>0</v>
      </c>
      <c r="LB1604" s="1633">
        <f>'TROISIEME TRI et BILAN'!F1699</f>
        <v>0</v>
      </c>
      <c r="LC1604" s="1632">
        <f>'TROISIEME TRI et BILAN'!G1699</f>
        <v>0</v>
      </c>
      <c r="LD1604" s="1633">
        <f>'TROISIEME TRI et BILAN'!H1699</f>
        <v>0</v>
      </c>
      <c r="LE1604" s="185">
        <f>'TROISIEME TRI et BILAN'!I1699</f>
        <v>0</v>
      </c>
      <c r="LF1604" s="1633">
        <f>'TROISIEME TRI et BILAN'!J1699</f>
        <v>0</v>
      </c>
      <c r="LG1604" s="185">
        <f>'TROISIEME TRI et BILAN'!K1699</f>
        <v>0</v>
      </c>
      <c r="LH1604" s="185">
        <f>'TROISIEME TRI et BILAN'!L1699</f>
        <v>0</v>
      </c>
      <c r="LI1604" s="185">
        <f>'TROISIEME TRI et BILAN'!M1699</f>
        <v>0</v>
      </c>
      <c r="LJ1604" s="185">
        <f>'TROISIEME TRI et BILAN'!N1699</f>
        <v>0</v>
      </c>
    </row>
    <row r="1605" spans="310:322" ht="24.75" customHeight="1" thickBot="1" x14ac:dyDescent="0.3">
      <c r="KX1605" s="695" t="s">
        <v>43</v>
      </c>
      <c r="KY1605" s="1632">
        <f>'TROISIEME TRI et BILAN'!C1700</f>
        <v>0</v>
      </c>
      <c r="KZ1605" s="1633">
        <f>'TROISIEME TRI et BILAN'!D1700</f>
        <v>0</v>
      </c>
      <c r="LA1605" s="185">
        <f>'TROISIEME TRI et BILAN'!E1700</f>
        <v>0</v>
      </c>
      <c r="LB1605" s="1633">
        <f>'TROISIEME TRI et BILAN'!F1700</f>
        <v>0</v>
      </c>
      <c r="LC1605" s="1632">
        <f>'TROISIEME TRI et BILAN'!G1700</f>
        <v>0</v>
      </c>
      <c r="LD1605" s="1633">
        <f>'TROISIEME TRI et BILAN'!H1700</f>
        <v>0</v>
      </c>
      <c r="LE1605" s="185">
        <f>'TROISIEME TRI et BILAN'!I1700</f>
        <v>0</v>
      </c>
      <c r="LF1605" s="1633">
        <f>'TROISIEME TRI et BILAN'!J1700</f>
        <v>0</v>
      </c>
      <c r="LG1605" s="185">
        <f>'TROISIEME TRI et BILAN'!K1700</f>
        <v>0</v>
      </c>
      <c r="LH1605" s="185">
        <f>'TROISIEME TRI et BILAN'!L1700</f>
        <v>0</v>
      </c>
      <c r="LI1605" s="185">
        <f>'TROISIEME TRI et BILAN'!M1700</f>
        <v>0</v>
      </c>
      <c r="LJ1605" s="185">
        <f>'TROISIEME TRI et BILAN'!N1700</f>
        <v>0</v>
      </c>
    </row>
    <row r="1606" spans="310:322" ht="24.75" customHeight="1" thickBot="1" x14ac:dyDescent="0.3">
      <c r="KX1606" s="695" t="s">
        <v>44</v>
      </c>
      <c r="KY1606" s="1632">
        <f>'TROISIEME TRI et BILAN'!C1701</f>
        <v>0</v>
      </c>
      <c r="KZ1606" s="1633">
        <f>'TROISIEME TRI et BILAN'!D1701</f>
        <v>0</v>
      </c>
      <c r="LA1606" s="185">
        <f>'TROISIEME TRI et BILAN'!E1701</f>
        <v>0</v>
      </c>
      <c r="LB1606" s="1633">
        <f>'TROISIEME TRI et BILAN'!F1701</f>
        <v>0</v>
      </c>
      <c r="LC1606" s="1632">
        <f>'TROISIEME TRI et BILAN'!G1701</f>
        <v>0</v>
      </c>
      <c r="LD1606" s="1633">
        <f>'TROISIEME TRI et BILAN'!H1701</f>
        <v>0</v>
      </c>
      <c r="LE1606" s="185">
        <f>'TROISIEME TRI et BILAN'!I1701</f>
        <v>0</v>
      </c>
      <c r="LF1606" s="1633">
        <f>'TROISIEME TRI et BILAN'!J1701</f>
        <v>0</v>
      </c>
      <c r="LG1606" s="185">
        <f>'TROISIEME TRI et BILAN'!K1701</f>
        <v>0</v>
      </c>
      <c r="LH1606" s="185">
        <f>'TROISIEME TRI et BILAN'!L1701</f>
        <v>0</v>
      </c>
      <c r="LI1606" s="185">
        <f>'TROISIEME TRI et BILAN'!M1701</f>
        <v>0</v>
      </c>
      <c r="LJ1606" s="185">
        <f>'TROISIEME TRI et BILAN'!N1701</f>
        <v>0</v>
      </c>
    </row>
    <row r="1607" spans="310:322" ht="24.75" customHeight="1" thickBot="1" x14ac:dyDescent="0.3">
      <c r="KX1607" s="695" t="s">
        <v>10</v>
      </c>
      <c r="KY1607" s="1632">
        <f>'TROISIEME TRI et BILAN'!C1702</f>
        <v>0</v>
      </c>
      <c r="KZ1607" s="1633">
        <f>'TROISIEME TRI et BILAN'!D1702</f>
        <v>0</v>
      </c>
      <c r="LA1607" s="185">
        <f>'TROISIEME TRI et BILAN'!E1702</f>
        <v>0</v>
      </c>
      <c r="LB1607" s="1633">
        <f>'TROISIEME TRI et BILAN'!F1702</f>
        <v>0</v>
      </c>
      <c r="LC1607" s="1632">
        <f>'TROISIEME TRI et BILAN'!G1702</f>
        <v>0</v>
      </c>
      <c r="LD1607" s="1633">
        <f>'TROISIEME TRI et BILAN'!H1702</f>
        <v>0</v>
      </c>
      <c r="LE1607" s="185">
        <f>'TROISIEME TRI et BILAN'!I1702</f>
        <v>0</v>
      </c>
      <c r="LF1607" s="1633">
        <f>'TROISIEME TRI et BILAN'!J1702</f>
        <v>0</v>
      </c>
      <c r="LG1607" s="185">
        <f>'TROISIEME TRI et BILAN'!K1702</f>
        <v>0</v>
      </c>
      <c r="LH1607" s="185">
        <f>'TROISIEME TRI et BILAN'!L1702</f>
        <v>0</v>
      </c>
      <c r="LI1607" s="185">
        <f>'TROISIEME TRI et BILAN'!M1702</f>
        <v>0</v>
      </c>
      <c r="LJ1607" s="185">
        <f>'TROISIEME TRI et BILAN'!N1702</f>
        <v>0</v>
      </c>
    </row>
    <row r="1608" spans="310:322" ht="24.75" customHeight="1" thickBot="1" x14ac:dyDescent="0.3">
      <c r="KX1608" s="695" t="s">
        <v>45</v>
      </c>
      <c r="KY1608" s="1632">
        <f>'TROISIEME TRI et BILAN'!C1703</f>
        <v>0</v>
      </c>
      <c r="KZ1608" s="1633">
        <f>'TROISIEME TRI et BILAN'!D1703</f>
        <v>0</v>
      </c>
      <c r="LA1608" s="185">
        <f>'TROISIEME TRI et BILAN'!E1703</f>
        <v>0</v>
      </c>
      <c r="LB1608" s="1633">
        <f>'TROISIEME TRI et BILAN'!F1703</f>
        <v>0</v>
      </c>
      <c r="LC1608" s="1632">
        <f>'TROISIEME TRI et BILAN'!G1703</f>
        <v>0</v>
      </c>
      <c r="LD1608" s="1633">
        <f>'TROISIEME TRI et BILAN'!H1703</f>
        <v>0</v>
      </c>
      <c r="LE1608" s="185">
        <f>'TROISIEME TRI et BILAN'!I1703</f>
        <v>0</v>
      </c>
      <c r="LF1608" s="1633">
        <f>'TROISIEME TRI et BILAN'!J1703</f>
        <v>0</v>
      </c>
      <c r="LG1608" s="185">
        <f>'TROISIEME TRI et BILAN'!K1703</f>
        <v>0</v>
      </c>
      <c r="LH1608" s="185">
        <f>'TROISIEME TRI et BILAN'!L1703</f>
        <v>0</v>
      </c>
      <c r="LI1608" s="185">
        <f>'TROISIEME TRI et BILAN'!M1703</f>
        <v>0</v>
      </c>
      <c r="LJ1608" s="185">
        <f>'TROISIEME TRI et BILAN'!N1703</f>
        <v>0</v>
      </c>
    </row>
    <row r="1609" spans="310:322" ht="24.75" customHeight="1" thickBot="1" x14ac:dyDescent="0.3">
      <c r="KX1609" s="695" t="s">
        <v>11</v>
      </c>
      <c r="KY1609" s="1632">
        <f>'TROISIEME TRI et BILAN'!C1704</f>
        <v>0</v>
      </c>
      <c r="KZ1609" s="1633">
        <f>'TROISIEME TRI et BILAN'!D1704</f>
        <v>0</v>
      </c>
      <c r="LA1609" s="185">
        <f>'TROISIEME TRI et BILAN'!E1704</f>
        <v>0</v>
      </c>
      <c r="LB1609" s="1633">
        <f>'TROISIEME TRI et BILAN'!F1704</f>
        <v>0</v>
      </c>
      <c r="LC1609" s="1632">
        <f>'TROISIEME TRI et BILAN'!G1704</f>
        <v>0</v>
      </c>
      <c r="LD1609" s="1633">
        <f>'TROISIEME TRI et BILAN'!H1704</f>
        <v>0</v>
      </c>
      <c r="LE1609" s="185">
        <f>'TROISIEME TRI et BILAN'!I1704</f>
        <v>0</v>
      </c>
      <c r="LF1609" s="1633">
        <f>'TROISIEME TRI et BILAN'!J1704</f>
        <v>0</v>
      </c>
      <c r="LG1609" s="185">
        <f>'TROISIEME TRI et BILAN'!K1704</f>
        <v>0</v>
      </c>
      <c r="LH1609" s="185">
        <f>'TROISIEME TRI et BILAN'!L1704</f>
        <v>0</v>
      </c>
      <c r="LI1609" s="185">
        <f>'TROISIEME TRI et BILAN'!M1704</f>
        <v>0</v>
      </c>
      <c r="LJ1609" s="185">
        <f>'TROISIEME TRI et BILAN'!N1704</f>
        <v>0</v>
      </c>
    </row>
    <row r="1610" spans="310:322" ht="24.75" customHeight="1" thickBot="1" x14ac:dyDescent="0.3">
      <c r="KX1610" s="695" t="s">
        <v>46</v>
      </c>
      <c r="KY1610" s="1632">
        <f>'TROISIEME TRI et BILAN'!C1705</f>
        <v>0</v>
      </c>
      <c r="KZ1610" s="1633">
        <f>'TROISIEME TRI et BILAN'!D1705</f>
        <v>0</v>
      </c>
      <c r="LA1610" s="185">
        <f>'TROISIEME TRI et BILAN'!E1705</f>
        <v>0</v>
      </c>
      <c r="LB1610" s="1633">
        <f>'TROISIEME TRI et BILAN'!F1705</f>
        <v>0</v>
      </c>
      <c r="LC1610" s="1632">
        <f>'TROISIEME TRI et BILAN'!G1705</f>
        <v>0</v>
      </c>
      <c r="LD1610" s="1633">
        <f>'TROISIEME TRI et BILAN'!H1705</f>
        <v>0</v>
      </c>
      <c r="LE1610" s="185">
        <f>'TROISIEME TRI et BILAN'!I1705</f>
        <v>0</v>
      </c>
      <c r="LF1610" s="1633">
        <f>'TROISIEME TRI et BILAN'!J1705</f>
        <v>0</v>
      </c>
      <c r="LG1610" s="185">
        <f>'TROISIEME TRI et BILAN'!K1705</f>
        <v>0</v>
      </c>
      <c r="LH1610" s="185">
        <f>'TROISIEME TRI et BILAN'!L1705</f>
        <v>0</v>
      </c>
      <c r="LI1610" s="185">
        <f>'TROISIEME TRI et BILAN'!M1705</f>
        <v>0</v>
      </c>
      <c r="LJ1610" s="185">
        <f>'TROISIEME TRI et BILAN'!N1705</f>
        <v>0</v>
      </c>
    </row>
    <row r="1611" spans="310:322" ht="24.75" customHeight="1" thickBot="1" x14ac:dyDescent="0.3">
      <c r="KX1611" s="695" t="s">
        <v>47</v>
      </c>
      <c r="KY1611" s="1632">
        <f>'TROISIEME TRI et BILAN'!C1706</f>
        <v>0</v>
      </c>
      <c r="KZ1611" s="1633">
        <f>'TROISIEME TRI et BILAN'!D1706</f>
        <v>0</v>
      </c>
      <c r="LA1611" s="185">
        <f>'TROISIEME TRI et BILAN'!E1706</f>
        <v>0</v>
      </c>
      <c r="LB1611" s="1633">
        <f>'TROISIEME TRI et BILAN'!F1706</f>
        <v>0</v>
      </c>
      <c r="LC1611" s="1632">
        <f>'TROISIEME TRI et BILAN'!G1706</f>
        <v>0</v>
      </c>
      <c r="LD1611" s="1633">
        <f>'TROISIEME TRI et BILAN'!H1706</f>
        <v>0</v>
      </c>
      <c r="LE1611" s="185">
        <f>'TROISIEME TRI et BILAN'!I1706</f>
        <v>0</v>
      </c>
      <c r="LF1611" s="1633">
        <f>'TROISIEME TRI et BILAN'!J1706</f>
        <v>0</v>
      </c>
      <c r="LG1611" s="185">
        <f>'TROISIEME TRI et BILAN'!K1706</f>
        <v>0</v>
      </c>
      <c r="LH1611" s="185">
        <f>'TROISIEME TRI et BILAN'!L1706</f>
        <v>0</v>
      </c>
      <c r="LI1611" s="185">
        <f>'TROISIEME TRI et BILAN'!M1706</f>
        <v>0</v>
      </c>
      <c r="LJ1611" s="185">
        <f>'TROISIEME TRI et BILAN'!N1706</f>
        <v>0</v>
      </c>
    </row>
    <row r="1612" spans="310:322" ht="24.75" customHeight="1" thickBot="1" x14ac:dyDescent="0.3">
      <c r="KX1612" s="695" t="s">
        <v>48</v>
      </c>
      <c r="KY1612" s="1632">
        <f>'TROISIEME TRI et BILAN'!C1707</f>
        <v>0</v>
      </c>
      <c r="KZ1612" s="1633">
        <f>'TROISIEME TRI et BILAN'!D1707</f>
        <v>0</v>
      </c>
      <c r="LA1612" s="185">
        <f>'TROISIEME TRI et BILAN'!E1707</f>
        <v>0</v>
      </c>
      <c r="LB1612" s="1633">
        <f>'TROISIEME TRI et BILAN'!F1707</f>
        <v>0</v>
      </c>
      <c r="LC1612" s="1632">
        <f>'TROISIEME TRI et BILAN'!G1707</f>
        <v>0</v>
      </c>
      <c r="LD1612" s="1633">
        <f>'TROISIEME TRI et BILAN'!H1707</f>
        <v>0</v>
      </c>
      <c r="LE1612" s="185">
        <f>'TROISIEME TRI et BILAN'!I1707</f>
        <v>0</v>
      </c>
      <c r="LF1612" s="1633">
        <f>'TROISIEME TRI et BILAN'!J1707</f>
        <v>0</v>
      </c>
      <c r="LG1612" s="185">
        <f>'TROISIEME TRI et BILAN'!K1707</f>
        <v>0</v>
      </c>
      <c r="LH1612" s="185">
        <f>'TROISIEME TRI et BILAN'!L1707</f>
        <v>0</v>
      </c>
      <c r="LI1612" s="185">
        <f>'TROISIEME TRI et BILAN'!M1707</f>
        <v>0</v>
      </c>
      <c r="LJ1612" s="185">
        <f>'TROISIEME TRI et BILAN'!N1707</f>
        <v>0</v>
      </c>
    </row>
    <row r="1613" spans="310:322" ht="24.75" customHeight="1" thickBot="1" x14ac:dyDescent="0.3">
      <c r="KX1613" s="695" t="s">
        <v>49</v>
      </c>
      <c r="KY1613" s="1632">
        <f>'TROISIEME TRI et BILAN'!C1708</f>
        <v>0</v>
      </c>
      <c r="KZ1613" s="1633">
        <f>'TROISIEME TRI et BILAN'!D1708</f>
        <v>0</v>
      </c>
      <c r="LA1613" s="185">
        <f>'TROISIEME TRI et BILAN'!E1708</f>
        <v>0</v>
      </c>
      <c r="LB1613" s="1633">
        <f>'TROISIEME TRI et BILAN'!F1708</f>
        <v>0</v>
      </c>
      <c r="LC1613" s="1632">
        <f>'TROISIEME TRI et BILAN'!G1708</f>
        <v>0</v>
      </c>
      <c r="LD1613" s="1633">
        <f>'TROISIEME TRI et BILAN'!H1708</f>
        <v>0</v>
      </c>
      <c r="LE1613" s="185">
        <f>'TROISIEME TRI et BILAN'!I1708</f>
        <v>0</v>
      </c>
      <c r="LF1613" s="1633">
        <f>'TROISIEME TRI et BILAN'!J1708</f>
        <v>0</v>
      </c>
      <c r="LG1613" s="185">
        <f>'TROISIEME TRI et BILAN'!K1708</f>
        <v>0</v>
      </c>
      <c r="LH1613" s="185">
        <f>'TROISIEME TRI et BILAN'!L1708</f>
        <v>0</v>
      </c>
      <c r="LI1613" s="185">
        <f>'TROISIEME TRI et BILAN'!M1708</f>
        <v>0</v>
      </c>
      <c r="LJ1613" s="185">
        <f>'TROISIEME TRI et BILAN'!N1708</f>
        <v>0</v>
      </c>
    </row>
    <row r="1614" spans="310:322" ht="24.75" customHeight="1" thickBot="1" x14ac:dyDescent="0.3">
      <c r="KX1614" s="695" t="s">
        <v>50</v>
      </c>
      <c r="KY1614" s="1632">
        <f>'TROISIEME TRI et BILAN'!C1709</f>
        <v>0</v>
      </c>
      <c r="KZ1614" s="1633">
        <f>'TROISIEME TRI et BILAN'!D1709</f>
        <v>0</v>
      </c>
      <c r="LA1614" s="185">
        <f>'TROISIEME TRI et BILAN'!E1709</f>
        <v>0</v>
      </c>
      <c r="LB1614" s="1633">
        <f>'TROISIEME TRI et BILAN'!F1709</f>
        <v>0</v>
      </c>
      <c r="LC1614" s="1632">
        <f>'TROISIEME TRI et BILAN'!G1709</f>
        <v>0</v>
      </c>
      <c r="LD1614" s="1633">
        <f>'TROISIEME TRI et BILAN'!H1709</f>
        <v>0</v>
      </c>
      <c r="LE1614" s="185">
        <f>'TROISIEME TRI et BILAN'!I1709</f>
        <v>0</v>
      </c>
      <c r="LF1614" s="1633">
        <f>'TROISIEME TRI et BILAN'!J1709</f>
        <v>0</v>
      </c>
      <c r="LG1614" s="185">
        <f>'TROISIEME TRI et BILAN'!K1709</f>
        <v>0</v>
      </c>
      <c r="LH1614" s="185">
        <f>'TROISIEME TRI et BILAN'!L1709</f>
        <v>0</v>
      </c>
      <c r="LI1614" s="185">
        <f>'TROISIEME TRI et BILAN'!M1709</f>
        <v>0</v>
      </c>
      <c r="LJ1614" s="185">
        <f>'TROISIEME TRI et BILAN'!N1709</f>
        <v>0</v>
      </c>
    </row>
    <row r="1615" spans="310:322" ht="24.75" customHeight="1" thickBot="1" x14ac:dyDescent="0.3">
      <c r="KX1615" s="695" t="s">
        <v>51</v>
      </c>
      <c r="KY1615" s="1632">
        <f>'TROISIEME TRI et BILAN'!C1710</f>
        <v>0</v>
      </c>
      <c r="KZ1615" s="1633">
        <f>'TROISIEME TRI et BILAN'!D1710</f>
        <v>0</v>
      </c>
      <c r="LA1615" s="185">
        <f>'TROISIEME TRI et BILAN'!E1710</f>
        <v>0</v>
      </c>
      <c r="LB1615" s="1633">
        <f>'TROISIEME TRI et BILAN'!F1710</f>
        <v>0</v>
      </c>
      <c r="LC1615" s="1632">
        <f>'TROISIEME TRI et BILAN'!G1710</f>
        <v>0</v>
      </c>
      <c r="LD1615" s="1633">
        <f>'TROISIEME TRI et BILAN'!H1710</f>
        <v>0</v>
      </c>
      <c r="LE1615" s="185">
        <f>'TROISIEME TRI et BILAN'!I1710</f>
        <v>0</v>
      </c>
      <c r="LF1615" s="1633">
        <f>'TROISIEME TRI et BILAN'!J1710</f>
        <v>0</v>
      </c>
      <c r="LG1615" s="185">
        <f>'TROISIEME TRI et BILAN'!K1710</f>
        <v>0</v>
      </c>
      <c r="LH1615" s="185">
        <f>'TROISIEME TRI et BILAN'!L1710</f>
        <v>0</v>
      </c>
      <c r="LI1615" s="185">
        <f>'TROISIEME TRI et BILAN'!M1710</f>
        <v>0</v>
      </c>
      <c r="LJ1615" s="185">
        <f>'TROISIEME TRI et BILAN'!N1710</f>
        <v>0</v>
      </c>
    </row>
    <row r="1616" spans="310:322" ht="24.75" customHeight="1" thickBot="1" x14ac:dyDescent="0.3">
      <c r="KX1616" s="695" t="s">
        <v>52</v>
      </c>
      <c r="KY1616" s="1632">
        <f>'TROISIEME TRI et BILAN'!C1711</f>
        <v>0</v>
      </c>
      <c r="KZ1616" s="1633">
        <f>'TROISIEME TRI et BILAN'!D1711</f>
        <v>0</v>
      </c>
      <c r="LA1616" s="185">
        <f>'TROISIEME TRI et BILAN'!E1711</f>
        <v>0</v>
      </c>
      <c r="LB1616" s="1633">
        <f>'TROISIEME TRI et BILAN'!F1711</f>
        <v>0</v>
      </c>
      <c r="LC1616" s="1632">
        <f>'TROISIEME TRI et BILAN'!G1711</f>
        <v>0</v>
      </c>
      <c r="LD1616" s="1633">
        <f>'TROISIEME TRI et BILAN'!H1711</f>
        <v>0</v>
      </c>
      <c r="LE1616" s="185">
        <f>'TROISIEME TRI et BILAN'!I1711</f>
        <v>0</v>
      </c>
      <c r="LF1616" s="1633">
        <f>'TROISIEME TRI et BILAN'!J1711</f>
        <v>0</v>
      </c>
      <c r="LG1616" s="185">
        <f>'TROISIEME TRI et BILAN'!K1711</f>
        <v>0</v>
      </c>
      <c r="LH1616" s="185">
        <f>'TROISIEME TRI et BILAN'!L1711</f>
        <v>0</v>
      </c>
      <c r="LI1616" s="185">
        <f>'TROISIEME TRI et BILAN'!M1711</f>
        <v>0</v>
      </c>
      <c r="LJ1616" s="185">
        <f>'TROISIEME TRI et BILAN'!N1711</f>
        <v>0</v>
      </c>
    </row>
    <row r="1617" spans="310:330" ht="24.75" customHeight="1" thickBot="1" x14ac:dyDescent="0.3">
      <c r="KX1617" s="695" t="s">
        <v>53</v>
      </c>
      <c r="KY1617" s="1632">
        <f>'TROISIEME TRI et BILAN'!C1712</f>
        <v>0</v>
      </c>
      <c r="KZ1617" s="1633">
        <f>'TROISIEME TRI et BILAN'!D1712</f>
        <v>0</v>
      </c>
      <c r="LA1617" s="185">
        <f>'TROISIEME TRI et BILAN'!E1712</f>
        <v>0</v>
      </c>
      <c r="LB1617" s="1633">
        <f>'TROISIEME TRI et BILAN'!F1712</f>
        <v>0</v>
      </c>
      <c r="LC1617" s="1632">
        <f>'TROISIEME TRI et BILAN'!G1712</f>
        <v>0</v>
      </c>
      <c r="LD1617" s="1633">
        <f>'TROISIEME TRI et BILAN'!H1712</f>
        <v>0</v>
      </c>
      <c r="LE1617" s="185">
        <f>'TROISIEME TRI et BILAN'!I1712</f>
        <v>0</v>
      </c>
      <c r="LF1617" s="1633">
        <f>'TROISIEME TRI et BILAN'!J1712</f>
        <v>0</v>
      </c>
      <c r="LG1617" s="185">
        <f>'TROISIEME TRI et BILAN'!K1712</f>
        <v>0</v>
      </c>
      <c r="LH1617" s="185">
        <f>'TROISIEME TRI et BILAN'!L1712</f>
        <v>0</v>
      </c>
      <c r="LI1617" s="185">
        <f>'TROISIEME TRI et BILAN'!M1712</f>
        <v>0</v>
      </c>
      <c r="LJ1617" s="185">
        <f>'TROISIEME TRI et BILAN'!N1712</f>
        <v>0</v>
      </c>
    </row>
    <row r="1618" spans="310:330" ht="24.75" customHeight="1" thickBot="1" x14ac:dyDescent="0.3">
      <c r="KX1618" s="695" t="s">
        <v>0</v>
      </c>
      <c r="KY1618" s="207">
        <f>'TROISIEME TRI et BILAN'!C1713</f>
        <v>0</v>
      </c>
      <c r="KZ1618" s="207">
        <f>'TROISIEME TRI et BILAN'!D1713</f>
        <v>0</v>
      </c>
      <c r="LA1618" s="207">
        <f>'TROISIEME TRI et BILAN'!E1713</f>
        <v>0</v>
      </c>
      <c r="LB1618" s="207">
        <f>'TROISIEME TRI et BILAN'!F1713</f>
        <v>0</v>
      </c>
      <c r="LC1618" s="207">
        <f>'TROISIEME TRI et BILAN'!G1713</f>
        <v>0</v>
      </c>
      <c r="LD1618" s="207">
        <f>'TROISIEME TRI et BILAN'!H1713</f>
        <v>0</v>
      </c>
      <c r="LE1618" s="207">
        <f>'TROISIEME TRI et BILAN'!I1713</f>
        <v>0</v>
      </c>
      <c r="LF1618" s="207">
        <f>'TROISIEME TRI et BILAN'!J1713</f>
        <v>0</v>
      </c>
      <c r="LG1618" s="207">
        <f>'TROISIEME TRI et BILAN'!K1713</f>
        <v>0</v>
      </c>
      <c r="LH1618" s="207">
        <f>'TROISIEME TRI et BILAN'!L1713</f>
        <v>0</v>
      </c>
      <c r="LI1618" s="207">
        <f>'TROISIEME TRI et BILAN'!M1713</f>
        <v>0</v>
      </c>
      <c r="LJ1618" s="207">
        <f>'TROISIEME TRI et BILAN'!N1713</f>
        <v>0</v>
      </c>
    </row>
    <row r="1619" spans="310:330" ht="21.75" thickBot="1" x14ac:dyDescent="0.4">
      <c r="KX1619" s="702"/>
      <c r="KY1619" s="702"/>
      <c r="KZ1619" s="702"/>
      <c r="LA1619" s="702"/>
      <c r="LB1619" s="702"/>
      <c r="LC1619" s="702"/>
      <c r="LD1619" s="702"/>
      <c r="LE1619" s="702"/>
      <c r="LF1619" s="702"/>
      <c r="LG1619" s="702"/>
      <c r="LH1619" s="702"/>
      <c r="LI1619" s="702"/>
      <c r="LJ1619" s="702"/>
    </row>
    <row r="1620" spans="310:330" ht="21.75" thickBot="1" x14ac:dyDescent="0.3">
      <c r="KX1620" s="701" t="s">
        <v>91</v>
      </c>
      <c r="KY1620" s="2042">
        <f>'TROISIEME TRI et BILAN'!C1715</f>
        <v>0</v>
      </c>
      <c r="KZ1620" s="2043"/>
      <c r="LA1620" s="2043"/>
      <c r="LB1620" s="2043"/>
      <c r="LC1620" s="2043"/>
      <c r="LD1620" s="2043"/>
      <c r="LE1620" s="2043"/>
      <c r="LF1620" s="2043"/>
      <c r="LG1620" s="2043"/>
      <c r="LH1620" s="2043"/>
      <c r="LI1620" s="2043"/>
      <c r="LJ1620" s="2044"/>
    </row>
    <row r="1621" spans="310:330" ht="117.75" customHeight="1" thickBot="1" x14ac:dyDescent="0.4">
      <c r="KX1621" s="702"/>
      <c r="KY1621" s="2048"/>
      <c r="KZ1621" s="2049"/>
      <c r="LA1621" s="2049"/>
      <c r="LB1621" s="2049"/>
      <c r="LC1621" s="2049"/>
      <c r="LD1621" s="2049"/>
      <c r="LE1621" s="2049"/>
      <c r="LF1621" s="2049"/>
      <c r="LG1621" s="2049"/>
      <c r="LH1621" s="2049"/>
      <c r="LI1621" s="2049"/>
      <c r="LJ1621" s="2050"/>
    </row>
    <row r="1622" spans="310:330" x14ac:dyDescent="0.25">
      <c r="LK1622" s="666"/>
    </row>
    <row r="1623" spans="310:330" ht="21" x14ac:dyDescent="0.35">
      <c r="LL1623" s="699" t="s">
        <v>1006</v>
      </c>
      <c r="LM1623" s="702"/>
      <c r="LN1623" s="702"/>
      <c r="LO1623" s="702"/>
      <c r="LP1623" s="702"/>
      <c r="LQ1623" s="702"/>
      <c r="LR1623" s="712">
        <v>31</v>
      </c>
    </row>
    <row r="1624" spans="310:330" ht="21" x14ac:dyDescent="0.35">
      <c r="LL1624" s="699" t="s">
        <v>333</v>
      </c>
      <c r="LM1624" s="702"/>
      <c r="LN1624" s="702"/>
      <c r="LO1624" s="702"/>
      <c r="LP1624" s="702"/>
      <c r="LQ1624" s="702"/>
      <c r="LR1624" s="702"/>
    </row>
    <row r="1625" spans="310:330" ht="21.75" thickBot="1" x14ac:dyDescent="0.4">
      <c r="LL1625" s="699"/>
      <c r="LM1625" s="702"/>
      <c r="LN1625" s="702"/>
      <c r="LO1625" s="702"/>
      <c r="LP1625" s="702"/>
      <c r="LQ1625" s="702"/>
      <c r="LR1625" s="702"/>
    </row>
    <row r="1626" spans="310:330" ht="21" thickBot="1" x14ac:dyDescent="0.3">
      <c r="LL1626" s="344" t="s">
        <v>1</v>
      </c>
      <c r="LM1626" s="361" t="s">
        <v>152</v>
      </c>
      <c r="LN1626" s="361" t="s">
        <v>151</v>
      </c>
      <c r="LO1626" s="361" t="s">
        <v>30</v>
      </c>
      <c r="LP1626" s="361" t="s">
        <v>299</v>
      </c>
      <c r="LQ1626" s="361" t="s">
        <v>315</v>
      </c>
      <c r="LR1626" s="361" t="s">
        <v>58</v>
      </c>
    </row>
    <row r="1627" spans="310:330" ht="28.5" customHeight="1" thickBot="1" x14ac:dyDescent="0.3">
      <c r="LL1627" s="1270">
        <f>'TROISIEME TRI et BILAN'!B1723</f>
        <v>0</v>
      </c>
      <c r="LM1627" s="293">
        <f>'TROISIEME TRI et BILAN'!C1723</f>
        <v>0</v>
      </c>
      <c r="LN1627" s="293">
        <f>'TROISIEME TRI et BILAN'!D1723</f>
        <v>0</v>
      </c>
      <c r="LO1627" s="293">
        <f>'TROISIEME TRI et BILAN'!E1723</f>
        <v>0</v>
      </c>
      <c r="LP1627" s="293">
        <f>'TROISIEME TRI et BILAN'!F1723</f>
        <v>0</v>
      </c>
      <c r="LQ1627" s="338">
        <f>'TROISIEME TRI et BILAN'!G1723</f>
        <v>0</v>
      </c>
      <c r="LR1627" s="293">
        <f>'TROISIEME TRI et BILAN'!H1723</f>
        <v>0</v>
      </c>
    </row>
    <row r="1628" spans="310:330" ht="28.5" customHeight="1" thickBot="1" x14ac:dyDescent="0.3">
      <c r="LL1628" s="1270">
        <f>'TROISIEME TRI et BILAN'!B1724</f>
        <v>0</v>
      </c>
      <c r="LM1628" s="293">
        <f>'TROISIEME TRI et BILAN'!C1724</f>
        <v>0</v>
      </c>
      <c r="LN1628" s="293">
        <f>'TROISIEME TRI et BILAN'!D1724</f>
        <v>0</v>
      </c>
      <c r="LO1628" s="293">
        <f>'TROISIEME TRI et BILAN'!E1724</f>
        <v>0</v>
      </c>
      <c r="LP1628" s="293">
        <f>'TROISIEME TRI et BILAN'!F1724</f>
        <v>0</v>
      </c>
      <c r="LQ1628" s="338">
        <f>'TROISIEME TRI et BILAN'!G1724</f>
        <v>0</v>
      </c>
      <c r="LR1628" s="293">
        <f>'TROISIEME TRI et BILAN'!H1724</f>
        <v>0</v>
      </c>
    </row>
    <row r="1629" spans="310:330" ht="28.5" customHeight="1" thickBot="1" x14ac:dyDescent="0.3">
      <c r="LL1629" s="1270">
        <f>'TROISIEME TRI et BILAN'!B1725</f>
        <v>0</v>
      </c>
      <c r="LM1629" s="293">
        <f>'TROISIEME TRI et BILAN'!C1725</f>
        <v>0</v>
      </c>
      <c r="LN1629" s="293">
        <f>'TROISIEME TRI et BILAN'!D1725</f>
        <v>0</v>
      </c>
      <c r="LO1629" s="293">
        <f>'TROISIEME TRI et BILAN'!E1725</f>
        <v>0</v>
      </c>
      <c r="LP1629" s="293">
        <f>'TROISIEME TRI et BILAN'!F1725</f>
        <v>0</v>
      </c>
      <c r="LQ1629" s="338">
        <f>'TROISIEME TRI et BILAN'!G1725</f>
        <v>0</v>
      </c>
      <c r="LR1629" s="293">
        <f>'TROISIEME TRI et BILAN'!H1725</f>
        <v>0</v>
      </c>
    </row>
    <row r="1630" spans="310:330" ht="28.5" customHeight="1" thickBot="1" x14ac:dyDescent="0.3">
      <c r="LL1630" s="1270">
        <f>'TROISIEME TRI et BILAN'!B1726</f>
        <v>0</v>
      </c>
      <c r="LM1630" s="293">
        <f>'TROISIEME TRI et BILAN'!C1726</f>
        <v>0</v>
      </c>
      <c r="LN1630" s="293">
        <f>'TROISIEME TRI et BILAN'!D1726</f>
        <v>0</v>
      </c>
      <c r="LO1630" s="293">
        <f>'TROISIEME TRI et BILAN'!E1726</f>
        <v>0</v>
      </c>
      <c r="LP1630" s="293">
        <f>'TROISIEME TRI et BILAN'!F1726</f>
        <v>0</v>
      </c>
      <c r="LQ1630" s="338">
        <f>'TROISIEME TRI et BILAN'!G1726</f>
        <v>0</v>
      </c>
      <c r="LR1630" s="293">
        <f>'TROISIEME TRI et BILAN'!H1726</f>
        <v>0</v>
      </c>
    </row>
    <row r="1631" spans="310:330" ht="28.5" customHeight="1" thickBot="1" x14ac:dyDescent="0.3">
      <c r="LL1631" s="1270">
        <f>'TROISIEME TRI et BILAN'!B1727</f>
        <v>0</v>
      </c>
      <c r="LM1631" s="293">
        <f>'TROISIEME TRI et BILAN'!C1727</f>
        <v>0</v>
      </c>
      <c r="LN1631" s="293">
        <f>'TROISIEME TRI et BILAN'!D1727</f>
        <v>0</v>
      </c>
      <c r="LO1631" s="293">
        <f>'TROISIEME TRI et BILAN'!E1727</f>
        <v>0</v>
      </c>
      <c r="LP1631" s="293">
        <f>'TROISIEME TRI et BILAN'!F1727</f>
        <v>0</v>
      </c>
      <c r="LQ1631" s="338">
        <f>'TROISIEME TRI et BILAN'!G1727</f>
        <v>0</v>
      </c>
      <c r="LR1631" s="293">
        <f>'TROISIEME TRI et BILAN'!H1727</f>
        <v>0</v>
      </c>
    </row>
    <row r="1632" spans="310:330" ht="28.5" customHeight="1" thickBot="1" x14ac:dyDescent="0.3">
      <c r="LL1632" s="1270">
        <f>'TROISIEME TRI et BILAN'!B1728</f>
        <v>0</v>
      </c>
      <c r="LM1632" s="293">
        <f>'TROISIEME TRI et BILAN'!C1728</f>
        <v>0</v>
      </c>
      <c r="LN1632" s="293">
        <f>'TROISIEME TRI et BILAN'!D1728</f>
        <v>0</v>
      </c>
      <c r="LO1632" s="293">
        <f>'TROISIEME TRI et BILAN'!E1728</f>
        <v>0</v>
      </c>
      <c r="LP1632" s="293">
        <f>'TROISIEME TRI et BILAN'!F1728</f>
        <v>0</v>
      </c>
      <c r="LQ1632" s="338">
        <f>'TROISIEME TRI et BILAN'!G1728</f>
        <v>0</v>
      </c>
      <c r="LR1632" s="293">
        <f>'TROISIEME TRI et BILAN'!H1728</f>
        <v>0</v>
      </c>
    </row>
    <row r="1633" spans="324:330" ht="28.5" customHeight="1" thickBot="1" x14ac:dyDescent="0.3">
      <c r="LL1633" s="1270">
        <f>'TROISIEME TRI et BILAN'!B1729</f>
        <v>0</v>
      </c>
      <c r="LM1633" s="293">
        <f>'TROISIEME TRI et BILAN'!C1729</f>
        <v>0</v>
      </c>
      <c r="LN1633" s="293">
        <f>'TROISIEME TRI et BILAN'!D1729</f>
        <v>0</v>
      </c>
      <c r="LO1633" s="293">
        <f>'TROISIEME TRI et BILAN'!E1729</f>
        <v>0</v>
      </c>
      <c r="LP1633" s="293">
        <f>'TROISIEME TRI et BILAN'!F1729</f>
        <v>0</v>
      </c>
      <c r="LQ1633" s="338">
        <f>'TROISIEME TRI et BILAN'!G1729</f>
        <v>0</v>
      </c>
      <c r="LR1633" s="293">
        <f>'TROISIEME TRI et BILAN'!H1729</f>
        <v>0</v>
      </c>
    </row>
    <row r="1634" spans="324:330" ht="28.5" customHeight="1" thickBot="1" x14ac:dyDescent="0.3">
      <c r="LL1634" s="1270">
        <f>'TROISIEME TRI et BILAN'!B1730</f>
        <v>0</v>
      </c>
      <c r="LM1634" s="293">
        <f>'TROISIEME TRI et BILAN'!C1730</f>
        <v>0</v>
      </c>
      <c r="LN1634" s="293">
        <f>'TROISIEME TRI et BILAN'!D1730</f>
        <v>0</v>
      </c>
      <c r="LO1634" s="293">
        <f>'TROISIEME TRI et BILAN'!E1730</f>
        <v>0</v>
      </c>
      <c r="LP1634" s="293">
        <f>'TROISIEME TRI et BILAN'!F1730</f>
        <v>0</v>
      </c>
      <c r="LQ1634" s="338">
        <f>'TROISIEME TRI et BILAN'!G1730</f>
        <v>0</v>
      </c>
      <c r="LR1634" s="293">
        <f>'TROISIEME TRI et BILAN'!H1730</f>
        <v>0</v>
      </c>
    </row>
    <row r="1635" spans="324:330" ht="28.5" customHeight="1" thickBot="1" x14ac:dyDescent="0.3">
      <c r="LL1635" s="1270">
        <f>'TROISIEME TRI et BILAN'!B1731</f>
        <v>0</v>
      </c>
      <c r="LM1635" s="293">
        <f>'TROISIEME TRI et BILAN'!C1731</f>
        <v>0</v>
      </c>
      <c r="LN1635" s="293">
        <f>'TROISIEME TRI et BILAN'!D1731</f>
        <v>0</v>
      </c>
      <c r="LO1635" s="293">
        <f>'TROISIEME TRI et BILAN'!E1731</f>
        <v>0</v>
      </c>
      <c r="LP1635" s="293">
        <f>'TROISIEME TRI et BILAN'!F1731</f>
        <v>0</v>
      </c>
      <c r="LQ1635" s="338">
        <f>'TROISIEME TRI et BILAN'!G1731</f>
        <v>0</v>
      </c>
      <c r="LR1635" s="293">
        <f>'TROISIEME TRI et BILAN'!H1731</f>
        <v>0</v>
      </c>
    </row>
    <row r="1636" spans="324:330" ht="28.5" customHeight="1" thickBot="1" x14ac:dyDescent="0.3">
      <c r="LL1636" s="1270">
        <f>'TROISIEME TRI et BILAN'!B1732</f>
        <v>0</v>
      </c>
      <c r="LM1636" s="293">
        <f>'TROISIEME TRI et BILAN'!C1732</f>
        <v>0</v>
      </c>
      <c r="LN1636" s="293">
        <f>'TROISIEME TRI et BILAN'!D1732</f>
        <v>0</v>
      </c>
      <c r="LO1636" s="293">
        <f>'TROISIEME TRI et BILAN'!E1732</f>
        <v>0</v>
      </c>
      <c r="LP1636" s="293">
        <f>'TROISIEME TRI et BILAN'!F1732</f>
        <v>0</v>
      </c>
      <c r="LQ1636" s="338">
        <f>'TROISIEME TRI et BILAN'!G1732</f>
        <v>0</v>
      </c>
      <c r="LR1636" s="293">
        <f>'TROISIEME TRI et BILAN'!H1732</f>
        <v>0</v>
      </c>
    </row>
    <row r="1637" spans="324:330" ht="28.5" customHeight="1" thickBot="1" x14ac:dyDescent="0.3">
      <c r="LL1637" s="1270">
        <f>'TROISIEME TRI et BILAN'!B1733</f>
        <v>0</v>
      </c>
      <c r="LM1637" s="293">
        <f>'TROISIEME TRI et BILAN'!C1733</f>
        <v>0</v>
      </c>
      <c r="LN1637" s="293">
        <f>'TROISIEME TRI et BILAN'!D1733</f>
        <v>0</v>
      </c>
      <c r="LO1637" s="293">
        <f>'TROISIEME TRI et BILAN'!E1733</f>
        <v>0</v>
      </c>
      <c r="LP1637" s="293">
        <f>'TROISIEME TRI et BILAN'!F1733</f>
        <v>0</v>
      </c>
      <c r="LQ1637" s="338">
        <f>'TROISIEME TRI et BILAN'!G1733</f>
        <v>0</v>
      </c>
      <c r="LR1637" s="293">
        <f>'TROISIEME TRI et BILAN'!H1733</f>
        <v>0</v>
      </c>
    </row>
    <row r="1638" spans="324:330" ht="28.5" customHeight="1" thickBot="1" x14ac:dyDescent="0.3">
      <c r="LL1638" s="1270">
        <f>'TROISIEME TRI et BILAN'!B1734</f>
        <v>0</v>
      </c>
      <c r="LM1638" s="293">
        <f>'TROISIEME TRI et BILAN'!C1734</f>
        <v>0</v>
      </c>
      <c r="LN1638" s="293">
        <f>'TROISIEME TRI et BILAN'!D1734</f>
        <v>0</v>
      </c>
      <c r="LO1638" s="293">
        <f>'TROISIEME TRI et BILAN'!E1734</f>
        <v>0</v>
      </c>
      <c r="LP1638" s="293">
        <f>'TROISIEME TRI et BILAN'!F1734</f>
        <v>0</v>
      </c>
      <c r="LQ1638" s="338">
        <f>'TROISIEME TRI et BILAN'!G1734</f>
        <v>0</v>
      </c>
      <c r="LR1638" s="293">
        <f>'TROISIEME TRI et BILAN'!H1734</f>
        <v>0</v>
      </c>
    </row>
    <row r="1639" spans="324:330" ht="28.5" customHeight="1" thickBot="1" x14ac:dyDescent="0.3">
      <c r="LL1639" s="1270">
        <f>'TROISIEME TRI et BILAN'!B1735</f>
        <v>0</v>
      </c>
      <c r="LM1639" s="293">
        <f>'TROISIEME TRI et BILAN'!C1735</f>
        <v>0</v>
      </c>
      <c r="LN1639" s="293">
        <f>'TROISIEME TRI et BILAN'!D1735</f>
        <v>0</v>
      </c>
      <c r="LO1639" s="293">
        <f>'TROISIEME TRI et BILAN'!E1735</f>
        <v>0</v>
      </c>
      <c r="LP1639" s="293">
        <f>'TROISIEME TRI et BILAN'!F1735</f>
        <v>0</v>
      </c>
      <c r="LQ1639" s="338">
        <f>'TROISIEME TRI et BILAN'!G1735</f>
        <v>0</v>
      </c>
      <c r="LR1639" s="293">
        <f>'TROISIEME TRI et BILAN'!H1735</f>
        <v>0</v>
      </c>
    </row>
    <row r="1640" spans="324:330" ht="28.5" customHeight="1" thickBot="1" x14ac:dyDescent="0.3">
      <c r="LL1640" s="1270">
        <f>'TROISIEME TRI et BILAN'!B1736</f>
        <v>0</v>
      </c>
      <c r="LM1640" s="293">
        <f>'TROISIEME TRI et BILAN'!C1736</f>
        <v>0</v>
      </c>
      <c r="LN1640" s="293">
        <f>'TROISIEME TRI et BILAN'!D1736</f>
        <v>0</v>
      </c>
      <c r="LO1640" s="293">
        <f>'TROISIEME TRI et BILAN'!E1736</f>
        <v>0</v>
      </c>
      <c r="LP1640" s="293">
        <f>'TROISIEME TRI et BILAN'!F1736</f>
        <v>0</v>
      </c>
      <c r="LQ1640" s="338">
        <f>'TROISIEME TRI et BILAN'!G1736</f>
        <v>0</v>
      </c>
      <c r="LR1640" s="293">
        <f>'TROISIEME TRI et BILAN'!H1736</f>
        <v>0</v>
      </c>
    </row>
    <row r="1641" spans="324:330" ht="28.5" customHeight="1" thickBot="1" x14ac:dyDescent="0.3">
      <c r="LL1641" s="1270">
        <f>'TROISIEME TRI et BILAN'!B1737</f>
        <v>0</v>
      </c>
      <c r="LM1641" s="293">
        <f>'TROISIEME TRI et BILAN'!C1737</f>
        <v>0</v>
      </c>
      <c r="LN1641" s="293">
        <f>'TROISIEME TRI et BILAN'!D1737</f>
        <v>0</v>
      </c>
      <c r="LO1641" s="293">
        <f>'TROISIEME TRI et BILAN'!E1737</f>
        <v>0</v>
      </c>
      <c r="LP1641" s="293">
        <f>'TROISIEME TRI et BILAN'!F1737</f>
        <v>0</v>
      </c>
      <c r="LQ1641" s="338">
        <f>'TROISIEME TRI et BILAN'!G1737</f>
        <v>0</v>
      </c>
      <c r="LR1641" s="293">
        <f>'TROISIEME TRI et BILAN'!H1737</f>
        <v>0</v>
      </c>
    </row>
    <row r="1642" spans="324:330" ht="28.5" customHeight="1" thickBot="1" x14ac:dyDescent="0.3">
      <c r="LL1642" s="1270">
        <f>'TROISIEME TRI et BILAN'!B1738</f>
        <v>0</v>
      </c>
      <c r="LM1642" s="293">
        <f>'TROISIEME TRI et BILAN'!C1738</f>
        <v>0</v>
      </c>
      <c r="LN1642" s="293">
        <f>'TROISIEME TRI et BILAN'!D1738</f>
        <v>0</v>
      </c>
      <c r="LO1642" s="293">
        <f>'TROISIEME TRI et BILAN'!E1738</f>
        <v>0</v>
      </c>
      <c r="LP1642" s="293">
        <f>'TROISIEME TRI et BILAN'!F1738</f>
        <v>0</v>
      </c>
      <c r="LQ1642" s="338">
        <f>'TROISIEME TRI et BILAN'!G1738</f>
        <v>0</v>
      </c>
      <c r="LR1642" s="293">
        <f>'TROISIEME TRI et BILAN'!H1738</f>
        <v>0</v>
      </c>
    </row>
    <row r="1643" spans="324:330" ht="28.5" customHeight="1" thickBot="1" x14ac:dyDescent="0.3">
      <c r="LL1643" s="1270">
        <f>'TROISIEME TRI et BILAN'!B1739</f>
        <v>0</v>
      </c>
      <c r="LM1643" s="293">
        <f>'TROISIEME TRI et BILAN'!C1739</f>
        <v>0</v>
      </c>
      <c r="LN1643" s="293">
        <f>'TROISIEME TRI et BILAN'!D1739</f>
        <v>0</v>
      </c>
      <c r="LO1643" s="293">
        <f>'TROISIEME TRI et BILAN'!E1739</f>
        <v>0</v>
      </c>
      <c r="LP1643" s="293">
        <f>'TROISIEME TRI et BILAN'!F1739</f>
        <v>0</v>
      </c>
      <c r="LQ1643" s="338">
        <f>'TROISIEME TRI et BILAN'!G1739</f>
        <v>0</v>
      </c>
      <c r="LR1643" s="293">
        <f>'TROISIEME TRI et BILAN'!H1739</f>
        <v>0</v>
      </c>
    </row>
    <row r="1644" spans="324:330" ht="28.5" customHeight="1" thickBot="1" x14ac:dyDescent="0.3">
      <c r="LL1644" s="1270">
        <f>'TROISIEME TRI et BILAN'!B1740</f>
        <v>0</v>
      </c>
      <c r="LM1644" s="293">
        <f>'TROISIEME TRI et BILAN'!C1740</f>
        <v>0</v>
      </c>
      <c r="LN1644" s="293">
        <f>'TROISIEME TRI et BILAN'!D1740</f>
        <v>0</v>
      </c>
      <c r="LO1644" s="293">
        <f>'TROISIEME TRI et BILAN'!E1740</f>
        <v>0</v>
      </c>
      <c r="LP1644" s="293">
        <f>'TROISIEME TRI et BILAN'!F1740</f>
        <v>0</v>
      </c>
      <c r="LQ1644" s="338">
        <f>'TROISIEME TRI et BILAN'!G1740</f>
        <v>0</v>
      </c>
      <c r="LR1644" s="293">
        <f>'TROISIEME TRI et BILAN'!H1740</f>
        <v>0</v>
      </c>
    </row>
    <row r="1645" spans="324:330" ht="28.5" customHeight="1" thickBot="1" x14ac:dyDescent="0.3">
      <c r="LL1645" s="1270">
        <f>'TROISIEME TRI et BILAN'!B1741</f>
        <v>0</v>
      </c>
      <c r="LM1645" s="293">
        <f>'TROISIEME TRI et BILAN'!C1741</f>
        <v>0</v>
      </c>
      <c r="LN1645" s="293">
        <f>'TROISIEME TRI et BILAN'!D1741</f>
        <v>0</v>
      </c>
      <c r="LO1645" s="293">
        <f>'TROISIEME TRI et BILAN'!E1741</f>
        <v>0</v>
      </c>
      <c r="LP1645" s="293">
        <f>'TROISIEME TRI et BILAN'!F1741</f>
        <v>0</v>
      </c>
      <c r="LQ1645" s="338">
        <f>'TROISIEME TRI et BILAN'!G1741</f>
        <v>0</v>
      </c>
      <c r="LR1645" s="293">
        <f>'TROISIEME TRI et BILAN'!H1741</f>
        <v>0</v>
      </c>
    </row>
    <row r="1646" spans="324:330" ht="28.5" customHeight="1" thickBot="1" x14ac:dyDescent="0.3">
      <c r="LL1646" s="1270">
        <f>'TROISIEME TRI et BILAN'!B1742</f>
        <v>0</v>
      </c>
      <c r="LM1646" s="293">
        <f>'TROISIEME TRI et BILAN'!C1742</f>
        <v>0</v>
      </c>
      <c r="LN1646" s="293">
        <f>'TROISIEME TRI et BILAN'!D1742</f>
        <v>0</v>
      </c>
      <c r="LO1646" s="293">
        <f>'TROISIEME TRI et BILAN'!E1742</f>
        <v>0</v>
      </c>
      <c r="LP1646" s="293">
        <f>'TROISIEME TRI et BILAN'!F1742</f>
        <v>0</v>
      </c>
      <c r="LQ1646" s="338">
        <f>'TROISIEME TRI et BILAN'!G1742</f>
        <v>0</v>
      </c>
      <c r="LR1646" s="293">
        <f>'TROISIEME TRI et BILAN'!H1742</f>
        <v>0</v>
      </c>
    </row>
    <row r="1647" spans="324:330" ht="28.5" customHeight="1" thickBot="1" x14ac:dyDescent="0.3">
      <c r="LL1647" s="1270">
        <f>'TROISIEME TRI et BILAN'!B1743</f>
        <v>0</v>
      </c>
      <c r="LM1647" s="293">
        <f>'TROISIEME TRI et BILAN'!C1743</f>
        <v>0</v>
      </c>
      <c r="LN1647" s="293">
        <f>'TROISIEME TRI et BILAN'!D1743</f>
        <v>0</v>
      </c>
      <c r="LO1647" s="293">
        <f>'TROISIEME TRI et BILAN'!E1743</f>
        <v>0</v>
      </c>
      <c r="LP1647" s="293">
        <f>'TROISIEME TRI et BILAN'!F1743</f>
        <v>0</v>
      </c>
      <c r="LQ1647" s="338">
        <f>'TROISIEME TRI et BILAN'!G1743</f>
        <v>0</v>
      </c>
      <c r="LR1647" s="293">
        <f>'TROISIEME TRI et BILAN'!H1743</f>
        <v>0</v>
      </c>
    </row>
    <row r="1648" spans="324:330" ht="28.5" customHeight="1" thickBot="1" x14ac:dyDescent="0.3">
      <c r="LL1648" s="1270">
        <f>'TROISIEME TRI et BILAN'!B1744</f>
        <v>0</v>
      </c>
      <c r="LM1648" s="293">
        <f>'TROISIEME TRI et BILAN'!C1744</f>
        <v>0</v>
      </c>
      <c r="LN1648" s="293">
        <f>'TROISIEME TRI et BILAN'!D1744</f>
        <v>0</v>
      </c>
      <c r="LO1648" s="293">
        <f>'TROISIEME TRI et BILAN'!E1744</f>
        <v>0</v>
      </c>
      <c r="LP1648" s="293">
        <f>'TROISIEME TRI et BILAN'!F1744</f>
        <v>0</v>
      </c>
      <c r="LQ1648" s="338">
        <f>'TROISIEME TRI et BILAN'!G1744</f>
        <v>0</v>
      </c>
      <c r="LR1648" s="293">
        <f>'TROISIEME TRI et BILAN'!H1744</f>
        <v>0</v>
      </c>
    </row>
    <row r="1649" spans="324:330" ht="28.5" customHeight="1" thickBot="1" x14ac:dyDescent="0.3">
      <c r="LL1649" s="1270">
        <f>'TROISIEME TRI et BILAN'!B1745</f>
        <v>0</v>
      </c>
      <c r="LM1649" s="293">
        <f>'TROISIEME TRI et BILAN'!C1745</f>
        <v>0</v>
      </c>
      <c r="LN1649" s="293">
        <f>'TROISIEME TRI et BILAN'!D1745</f>
        <v>0</v>
      </c>
      <c r="LO1649" s="293">
        <f>'TROISIEME TRI et BILAN'!E1745</f>
        <v>0</v>
      </c>
      <c r="LP1649" s="293">
        <f>'TROISIEME TRI et BILAN'!F1745</f>
        <v>0</v>
      </c>
      <c r="LQ1649" s="338">
        <f>'TROISIEME TRI et BILAN'!G1745</f>
        <v>0</v>
      </c>
      <c r="LR1649" s="293">
        <f>'TROISIEME TRI et BILAN'!H1745</f>
        <v>0</v>
      </c>
    </row>
    <row r="1650" spans="324:330" ht="21" thickBot="1" x14ac:dyDescent="0.3">
      <c r="LL1650" s="344" t="s">
        <v>1</v>
      </c>
      <c r="LM1650" s="361" t="s">
        <v>152</v>
      </c>
      <c r="LN1650" s="361" t="s">
        <v>151</v>
      </c>
      <c r="LO1650" s="361" t="s">
        <v>30</v>
      </c>
      <c r="LP1650" s="361" t="s">
        <v>299</v>
      </c>
      <c r="LQ1650" s="361" t="s">
        <v>315</v>
      </c>
      <c r="LR1650" s="361" t="s">
        <v>58</v>
      </c>
    </row>
    <row r="1651" spans="324:330" ht="28.5" customHeight="1" thickBot="1" x14ac:dyDescent="0.3">
      <c r="LL1651" s="1270">
        <f>'TROISIEME TRI et BILAN'!B1747</f>
        <v>0</v>
      </c>
      <c r="LM1651" s="293">
        <f>'TROISIEME TRI et BILAN'!C1747</f>
        <v>0</v>
      </c>
      <c r="LN1651" s="293">
        <f>'TROISIEME TRI et BILAN'!D1747</f>
        <v>0</v>
      </c>
      <c r="LO1651" s="293">
        <f>'TROISIEME TRI et BILAN'!E1747</f>
        <v>0</v>
      </c>
      <c r="LP1651" s="293">
        <f>'TROISIEME TRI et BILAN'!F1747</f>
        <v>0</v>
      </c>
      <c r="LQ1651" s="338">
        <f>'TROISIEME TRI et BILAN'!G1747</f>
        <v>0</v>
      </c>
      <c r="LR1651" s="293">
        <f>'TROISIEME TRI et BILAN'!H1747</f>
        <v>0</v>
      </c>
    </row>
    <row r="1652" spans="324:330" ht="28.5" customHeight="1" thickBot="1" x14ac:dyDescent="0.3">
      <c r="LL1652" s="1270">
        <f>'TROISIEME TRI et BILAN'!B1748</f>
        <v>0</v>
      </c>
      <c r="LM1652" s="293">
        <f>'TROISIEME TRI et BILAN'!C1748</f>
        <v>0</v>
      </c>
      <c r="LN1652" s="293">
        <f>'TROISIEME TRI et BILAN'!D1748</f>
        <v>0</v>
      </c>
      <c r="LO1652" s="293">
        <f>'TROISIEME TRI et BILAN'!E1748</f>
        <v>0</v>
      </c>
      <c r="LP1652" s="293">
        <f>'TROISIEME TRI et BILAN'!F1748</f>
        <v>0</v>
      </c>
      <c r="LQ1652" s="338">
        <f>'TROISIEME TRI et BILAN'!G1748</f>
        <v>0</v>
      </c>
      <c r="LR1652" s="293">
        <f>'TROISIEME TRI et BILAN'!H1748</f>
        <v>0</v>
      </c>
    </row>
    <row r="1653" spans="324:330" ht="28.5" customHeight="1" thickBot="1" x14ac:dyDescent="0.3">
      <c r="LL1653" s="1270">
        <f>'TROISIEME TRI et BILAN'!B1749</f>
        <v>0</v>
      </c>
      <c r="LM1653" s="293">
        <f>'TROISIEME TRI et BILAN'!C1749</f>
        <v>0</v>
      </c>
      <c r="LN1653" s="293">
        <f>'TROISIEME TRI et BILAN'!D1749</f>
        <v>0</v>
      </c>
      <c r="LO1653" s="293">
        <f>'TROISIEME TRI et BILAN'!E1749</f>
        <v>0</v>
      </c>
      <c r="LP1653" s="293">
        <f>'TROISIEME TRI et BILAN'!F1749</f>
        <v>0</v>
      </c>
      <c r="LQ1653" s="338">
        <f>'TROISIEME TRI et BILAN'!G1749</f>
        <v>0</v>
      </c>
      <c r="LR1653" s="293">
        <f>'TROISIEME TRI et BILAN'!H1749</f>
        <v>0</v>
      </c>
    </row>
    <row r="1654" spans="324:330" ht="28.5" customHeight="1" thickBot="1" x14ac:dyDescent="0.3">
      <c r="LL1654" s="1270">
        <f>'TROISIEME TRI et BILAN'!B1750</f>
        <v>0</v>
      </c>
      <c r="LM1654" s="293">
        <f>'TROISIEME TRI et BILAN'!C1750</f>
        <v>0</v>
      </c>
      <c r="LN1654" s="293">
        <f>'TROISIEME TRI et BILAN'!D1750</f>
        <v>0</v>
      </c>
      <c r="LO1654" s="293">
        <f>'TROISIEME TRI et BILAN'!E1750</f>
        <v>0</v>
      </c>
      <c r="LP1654" s="293">
        <f>'TROISIEME TRI et BILAN'!F1750</f>
        <v>0</v>
      </c>
      <c r="LQ1654" s="338">
        <f>'TROISIEME TRI et BILAN'!G1750</f>
        <v>0</v>
      </c>
      <c r="LR1654" s="293">
        <f>'TROISIEME TRI et BILAN'!H1750</f>
        <v>0</v>
      </c>
    </row>
    <row r="1655" spans="324:330" ht="28.5" customHeight="1" thickBot="1" x14ac:dyDescent="0.3">
      <c r="LL1655" s="1270">
        <f>'TROISIEME TRI et BILAN'!B1751</f>
        <v>0</v>
      </c>
      <c r="LM1655" s="293">
        <f>'TROISIEME TRI et BILAN'!C1751</f>
        <v>0</v>
      </c>
      <c r="LN1655" s="293">
        <f>'TROISIEME TRI et BILAN'!D1751</f>
        <v>0</v>
      </c>
      <c r="LO1655" s="293">
        <f>'TROISIEME TRI et BILAN'!E1751</f>
        <v>0</v>
      </c>
      <c r="LP1655" s="293">
        <f>'TROISIEME TRI et BILAN'!F1751</f>
        <v>0</v>
      </c>
      <c r="LQ1655" s="338">
        <f>'TROISIEME TRI et BILAN'!G1751</f>
        <v>0</v>
      </c>
      <c r="LR1655" s="293">
        <f>'TROISIEME TRI et BILAN'!H1751</f>
        <v>0</v>
      </c>
    </row>
    <row r="1656" spans="324:330" ht="28.5" customHeight="1" thickBot="1" x14ac:dyDescent="0.3">
      <c r="LL1656" s="1270">
        <f>'TROISIEME TRI et BILAN'!B1752</f>
        <v>0</v>
      </c>
      <c r="LM1656" s="293">
        <f>'TROISIEME TRI et BILAN'!C1752</f>
        <v>0</v>
      </c>
      <c r="LN1656" s="293">
        <f>'TROISIEME TRI et BILAN'!D1752</f>
        <v>0</v>
      </c>
      <c r="LO1656" s="293">
        <f>'TROISIEME TRI et BILAN'!E1752</f>
        <v>0</v>
      </c>
      <c r="LP1656" s="293">
        <f>'TROISIEME TRI et BILAN'!F1752</f>
        <v>0</v>
      </c>
      <c r="LQ1656" s="338">
        <f>'TROISIEME TRI et BILAN'!G1752</f>
        <v>0</v>
      </c>
      <c r="LR1656" s="293">
        <f>'TROISIEME TRI et BILAN'!H1752</f>
        <v>0</v>
      </c>
    </row>
    <row r="1657" spans="324:330" ht="28.5" customHeight="1" thickBot="1" x14ac:dyDescent="0.3">
      <c r="LL1657" s="1270">
        <f>'TROISIEME TRI et BILAN'!B1753</f>
        <v>0</v>
      </c>
      <c r="LM1657" s="293">
        <f>'TROISIEME TRI et BILAN'!C1753</f>
        <v>0</v>
      </c>
      <c r="LN1657" s="293">
        <f>'TROISIEME TRI et BILAN'!D1753</f>
        <v>0</v>
      </c>
      <c r="LO1657" s="293">
        <f>'TROISIEME TRI et BILAN'!E1753</f>
        <v>0</v>
      </c>
      <c r="LP1657" s="293">
        <f>'TROISIEME TRI et BILAN'!F1753</f>
        <v>0</v>
      </c>
      <c r="LQ1657" s="338">
        <f>'TROISIEME TRI et BILAN'!G1753</f>
        <v>0</v>
      </c>
      <c r="LR1657" s="293">
        <f>'TROISIEME TRI et BILAN'!H1753</f>
        <v>0</v>
      </c>
    </row>
    <row r="1658" spans="324:330" ht="28.5" customHeight="1" thickBot="1" x14ac:dyDescent="0.3">
      <c r="LL1658" s="1270">
        <f>'TROISIEME TRI et BILAN'!B1754</f>
        <v>0</v>
      </c>
      <c r="LM1658" s="293">
        <f>'TROISIEME TRI et BILAN'!C1754</f>
        <v>0</v>
      </c>
      <c r="LN1658" s="293">
        <f>'TROISIEME TRI et BILAN'!D1754</f>
        <v>0</v>
      </c>
      <c r="LO1658" s="293">
        <f>'TROISIEME TRI et BILAN'!E1754</f>
        <v>0</v>
      </c>
      <c r="LP1658" s="293">
        <f>'TROISIEME TRI et BILAN'!F1754</f>
        <v>0</v>
      </c>
      <c r="LQ1658" s="338">
        <f>'TROISIEME TRI et BILAN'!G1754</f>
        <v>0</v>
      </c>
      <c r="LR1658" s="293">
        <f>'TROISIEME TRI et BILAN'!H1754</f>
        <v>0</v>
      </c>
    </row>
    <row r="1659" spans="324:330" ht="28.5" customHeight="1" thickBot="1" x14ac:dyDescent="0.3">
      <c r="LL1659" s="1270">
        <f>'TROISIEME TRI et BILAN'!B1755</f>
        <v>0</v>
      </c>
      <c r="LM1659" s="293">
        <f>'TROISIEME TRI et BILAN'!C1755</f>
        <v>0</v>
      </c>
      <c r="LN1659" s="293">
        <f>'TROISIEME TRI et BILAN'!D1755</f>
        <v>0</v>
      </c>
      <c r="LO1659" s="293">
        <f>'TROISIEME TRI et BILAN'!E1755</f>
        <v>0</v>
      </c>
      <c r="LP1659" s="293">
        <f>'TROISIEME TRI et BILAN'!F1755</f>
        <v>0</v>
      </c>
      <c r="LQ1659" s="338">
        <f>'TROISIEME TRI et BILAN'!G1755</f>
        <v>0</v>
      </c>
      <c r="LR1659" s="293">
        <f>'TROISIEME TRI et BILAN'!H1755</f>
        <v>0</v>
      </c>
    </row>
    <row r="1660" spans="324:330" ht="28.5" customHeight="1" thickBot="1" x14ac:dyDescent="0.3">
      <c r="LL1660" s="1270">
        <f>'TROISIEME TRI et BILAN'!B1756</f>
        <v>0</v>
      </c>
      <c r="LM1660" s="293">
        <f>'TROISIEME TRI et BILAN'!C1756</f>
        <v>0</v>
      </c>
      <c r="LN1660" s="293">
        <f>'TROISIEME TRI et BILAN'!D1756</f>
        <v>0</v>
      </c>
      <c r="LO1660" s="293">
        <f>'TROISIEME TRI et BILAN'!E1756</f>
        <v>0</v>
      </c>
      <c r="LP1660" s="293">
        <f>'TROISIEME TRI et BILAN'!F1756</f>
        <v>0</v>
      </c>
      <c r="LQ1660" s="338">
        <f>'TROISIEME TRI et BILAN'!G1756</f>
        <v>0</v>
      </c>
      <c r="LR1660" s="293">
        <f>'TROISIEME TRI et BILAN'!H1756</f>
        <v>0</v>
      </c>
    </row>
    <row r="1661" spans="324:330" ht="28.5" customHeight="1" thickBot="1" x14ac:dyDescent="0.3">
      <c r="LL1661" s="1270">
        <f>'TROISIEME TRI et BILAN'!B1757</f>
        <v>0</v>
      </c>
      <c r="LM1661" s="293">
        <f>'TROISIEME TRI et BILAN'!C1757</f>
        <v>0</v>
      </c>
      <c r="LN1661" s="293">
        <f>'TROISIEME TRI et BILAN'!D1757</f>
        <v>0</v>
      </c>
      <c r="LO1661" s="293">
        <f>'TROISIEME TRI et BILAN'!E1757</f>
        <v>0</v>
      </c>
      <c r="LP1661" s="293">
        <f>'TROISIEME TRI et BILAN'!F1757</f>
        <v>0</v>
      </c>
      <c r="LQ1661" s="338">
        <f>'TROISIEME TRI et BILAN'!G1757</f>
        <v>0</v>
      </c>
      <c r="LR1661" s="293">
        <f>'TROISIEME TRI et BILAN'!H1757</f>
        <v>0</v>
      </c>
    </row>
    <row r="1662" spans="324:330" ht="28.5" customHeight="1" thickBot="1" x14ac:dyDescent="0.3">
      <c r="LL1662" s="1270">
        <f>'TROISIEME TRI et BILAN'!B1758</f>
        <v>0</v>
      </c>
      <c r="LM1662" s="293">
        <f>'TROISIEME TRI et BILAN'!C1758</f>
        <v>0</v>
      </c>
      <c r="LN1662" s="293">
        <f>'TROISIEME TRI et BILAN'!D1758</f>
        <v>0</v>
      </c>
      <c r="LO1662" s="293">
        <f>'TROISIEME TRI et BILAN'!E1758</f>
        <v>0</v>
      </c>
      <c r="LP1662" s="293">
        <f>'TROISIEME TRI et BILAN'!F1758</f>
        <v>0</v>
      </c>
      <c r="LQ1662" s="338">
        <f>'TROISIEME TRI et BILAN'!G1758</f>
        <v>0</v>
      </c>
      <c r="LR1662" s="293">
        <f>'TROISIEME TRI et BILAN'!H1758</f>
        <v>0</v>
      </c>
    </row>
    <row r="1663" spans="324:330" ht="28.5" customHeight="1" thickBot="1" x14ac:dyDescent="0.3">
      <c r="LL1663" s="1270">
        <f>'TROISIEME TRI et BILAN'!B1759</f>
        <v>0</v>
      </c>
      <c r="LM1663" s="293">
        <f>'TROISIEME TRI et BILAN'!C1759</f>
        <v>0</v>
      </c>
      <c r="LN1663" s="293">
        <f>'TROISIEME TRI et BILAN'!D1759</f>
        <v>0</v>
      </c>
      <c r="LO1663" s="293">
        <f>'TROISIEME TRI et BILAN'!E1759</f>
        <v>0</v>
      </c>
      <c r="LP1663" s="293">
        <f>'TROISIEME TRI et BILAN'!F1759</f>
        <v>0</v>
      </c>
      <c r="LQ1663" s="338">
        <f>'TROISIEME TRI et BILAN'!G1759</f>
        <v>0</v>
      </c>
      <c r="LR1663" s="293">
        <f>'TROISIEME TRI et BILAN'!H1759</f>
        <v>0</v>
      </c>
    </row>
    <row r="1664" spans="324:330" ht="28.5" customHeight="1" thickBot="1" x14ac:dyDescent="0.3">
      <c r="LL1664" s="1270">
        <f>'TROISIEME TRI et BILAN'!B1760</f>
        <v>0</v>
      </c>
      <c r="LM1664" s="293">
        <f>'TROISIEME TRI et BILAN'!C1760</f>
        <v>0</v>
      </c>
      <c r="LN1664" s="293">
        <f>'TROISIEME TRI et BILAN'!D1760</f>
        <v>0</v>
      </c>
      <c r="LO1664" s="293">
        <f>'TROISIEME TRI et BILAN'!E1760</f>
        <v>0</v>
      </c>
      <c r="LP1664" s="293">
        <f>'TROISIEME TRI et BILAN'!F1760</f>
        <v>0</v>
      </c>
      <c r="LQ1664" s="338">
        <f>'TROISIEME TRI et BILAN'!G1760</f>
        <v>0</v>
      </c>
      <c r="LR1664" s="293">
        <f>'TROISIEME TRI et BILAN'!H1760</f>
        <v>0</v>
      </c>
    </row>
    <row r="1665" spans="324:338" ht="28.5" customHeight="1" thickBot="1" x14ac:dyDescent="0.3">
      <c r="LL1665" s="1270">
        <f>'TROISIEME TRI et BILAN'!B1761</f>
        <v>0</v>
      </c>
      <c r="LM1665" s="293">
        <f>'TROISIEME TRI et BILAN'!C1761</f>
        <v>0</v>
      </c>
      <c r="LN1665" s="293">
        <f>'TROISIEME TRI et BILAN'!D1761</f>
        <v>0</v>
      </c>
      <c r="LO1665" s="293">
        <f>'TROISIEME TRI et BILAN'!E1761</f>
        <v>0</v>
      </c>
      <c r="LP1665" s="293">
        <f>'TROISIEME TRI et BILAN'!F1761</f>
        <v>0</v>
      </c>
      <c r="LQ1665" s="338">
        <f>'TROISIEME TRI et BILAN'!G1761</f>
        <v>0</v>
      </c>
      <c r="LR1665" s="293">
        <f>'TROISIEME TRI et BILAN'!H1761</f>
        <v>0</v>
      </c>
    </row>
    <row r="1666" spans="324:338" ht="28.5" customHeight="1" thickBot="1" x14ac:dyDescent="0.3">
      <c r="LL1666" s="1270">
        <f>'TROISIEME TRI et BILAN'!B1762</f>
        <v>0</v>
      </c>
      <c r="LM1666" s="293">
        <f>'TROISIEME TRI et BILAN'!C1762</f>
        <v>0</v>
      </c>
      <c r="LN1666" s="293">
        <f>'TROISIEME TRI et BILAN'!D1762</f>
        <v>0</v>
      </c>
      <c r="LO1666" s="293">
        <f>'TROISIEME TRI et BILAN'!E1762</f>
        <v>0</v>
      </c>
      <c r="LP1666" s="293">
        <f>'TROISIEME TRI et BILAN'!F1762</f>
        <v>0</v>
      </c>
      <c r="LQ1666" s="338">
        <f>'TROISIEME TRI et BILAN'!G1762</f>
        <v>0</v>
      </c>
      <c r="LR1666" s="293">
        <f>'TROISIEME TRI et BILAN'!H1762</f>
        <v>0</v>
      </c>
    </row>
    <row r="1667" spans="324:338" ht="28.5" customHeight="1" thickBot="1" x14ac:dyDescent="0.3">
      <c r="LL1667" s="1270">
        <f>'TROISIEME TRI et BILAN'!B1763</f>
        <v>0</v>
      </c>
      <c r="LM1667" s="293">
        <f>'TROISIEME TRI et BILAN'!C1763</f>
        <v>0</v>
      </c>
      <c r="LN1667" s="293">
        <f>'TROISIEME TRI et BILAN'!D1763</f>
        <v>0</v>
      </c>
      <c r="LO1667" s="293">
        <f>'TROISIEME TRI et BILAN'!E1763</f>
        <v>0</v>
      </c>
      <c r="LP1667" s="293">
        <f>'TROISIEME TRI et BILAN'!F1763</f>
        <v>0</v>
      </c>
      <c r="LQ1667" s="338">
        <f>'TROISIEME TRI et BILAN'!G1763</f>
        <v>0</v>
      </c>
      <c r="LR1667" s="293">
        <f>'TROISIEME TRI et BILAN'!H1763</f>
        <v>0</v>
      </c>
    </row>
    <row r="1668" spans="324:338" ht="23.25" customHeight="1" thickBot="1" x14ac:dyDescent="0.3">
      <c r="LL1668" s="1270">
        <f>'TROISIEME TRI et BILAN'!B1764</f>
        <v>0</v>
      </c>
      <c r="LM1668" s="293">
        <f>'TROISIEME TRI et BILAN'!C1764</f>
        <v>0</v>
      </c>
      <c r="LN1668" s="293">
        <f>'TROISIEME TRI et BILAN'!D1764</f>
        <v>0</v>
      </c>
      <c r="LO1668" s="293">
        <f>'TROISIEME TRI et BILAN'!E1764</f>
        <v>0</v>
      </c>
      <c r="LP1668" s="293">
        <f>'TROISIEME TRI et BILAN'!F1764</f>
        <v>0</v>
      </c>
      <c r="LQ1668" s="338">
        <f>'TROISIEME TRI et BILAN'!G1764</f>
        <v>0</v>
      </c>
      <c r="LR1668" s="293">
        <f>'TROISIEME TRI et BILAN'!H1764</f>
        <v>0</v>
      </c>
    </row>
    <row r="1669" spans="324:338" ht="28.5" customHeight="1" thickBot="1" x14ac:dyDescent="0.3">
      <c r="LL1669" s="1270">
        <f>'TROISIEME TRI et BILAN'!B1765</f>
        <v>0</v>
      </c>
      <c r="LM1669" s="293">
        <f>'TROISIEME TRI et BILAN'!C1765</f>
        <v>0</v>
      </c>
      <c r="LN1669" s="293">
        <f>'TROISIEME TRI et BILAN'!D1765</f>
        <v>0</v>
      </c>
      <c r="LO1669" s="293">
        <f>'TROISIEME TRI et BILAN'!E1765</f>
        <v>0</v>
      </c>
      <c r="LP1669" s="293">
        <f>'TROISIEME TRI et BILAN'!F1765</f>
        <v>0</v>
      </c>
      <c r="LQ1669" s="338">
        <f>'TROISIEME TRI et BILAN'!G1765</f>
        <v>0</v>
      </c>
      <c r="LR1669" s="293">
        <f>'TROISIEME TRI et BILAN'!H1765</f>
        <v>0</v>
      </c>
    </row>
    <row r="1670" spans="324:338" ht="28.5" customHeight="1" thickBot="1" x14ac:dyDescent="0.3">
      <c r="LL1670" s="1270">
        <f>'TROISIEME TRI et BILAN'!B1766</f>
        <v>0</v>
      </c>
      <c r="LM1670" s="293">
        <f>'TROISIEME TRI et BILAN'!C1766</f>
        <v>0</v>
      </c>
      <c r="LN1670" s="293">
        <f>'TROISIEME TRI et BILAN'!D1766</f>
        <v>0</v>
      </c>
      <c r="LO1670" s="293">
        <f>'TROISIEME TRI et BILAN'!E1766</f>
        <v>0</v>
      </c>
      <c r="LP1670" s="293">
        <f>'TROISIEME TRI et BILAN'!F1766</f>
        <v>0</v>
      </c>
      <c r="LQ1670" s="338">
        <f>'TROISIEME TRI et BILAN'!G1766</f>
        <v>0</v>
      </c>
      <c r="LR1670" s="293">
        <f>'TROISIEME TRI et BILAN'!H1766</f>
        <v>0</v>
      </c>
    </row>
    <row r="1671" spans="324:338" ht="28.5" customHeight="1" thickBot="1" x14ac:dyDescent="0.3">
      <c r="LL1671" s="1270">
        <f>'TROISIEME TRI et BILAN'!B1767</f>
        <v>0</v>
      </c>
      <c r="LM1671" s="293">
        <f>'TROISIEME TRI et BILAN'!C1767</f>
        <v>0</v>
      </c>
      <c r="LN1671" s="293">
        <f>'TROISIEME TRI et BILAN'!D1767</f>
        <v>0</v>
      </c>
      <c r="LO1671" s="293">
        <f>'TROISIEME TRI et BILAN'!E1767</f>
        <v>0</v>
      </c>
      <c r="LP1671" s="293">
        <f>'TROISIEME TRI et BILAN'!F1767</f>
        <v>0</v>
      </c>
      <c r="LQ1671" s="338">
        <f>'TROISIEME TRI et BILAN'!G1767</f>
        <v>0</v>
      </c>
      <c r="LR1671" s="293">
        <f>'TROISIEME TRI et BILAN'!H1767</f>
        <v>0</v>
      </c>
    </row>
    <row r="1672" spans="324:338" ht="28.5" customHeight="1" thickBot="1" x14ac:dyDescent="0.3">
      <c r="LL1672" s="1270">
        <f>'TROISIEME TRI et BILAN'!B1768</f>
        <v>0</v>
      </c>
      <c r="LM1672" s="293">
        <f>'TROISIEME TRI et BILAN'!C1768</f>
        <v>0</v>
      </c>
      <c r="LN1672" s="293">
        <f>'TROISIEME TRI et BILAN'!D1768</f>
        <v>0</v>
      </c>
      <c r="LO1672" s="293">
        <f>'TROISIEME TRI et BILAN'!E1768</f>
        <v>0</v>
      </c>
      <c r="LP1672" s="293">
        <f>'TROISIEME TRI et BILAN'!F1768</f>
        <v>0</v>
      </c>
      <c r="LQ1672" s="338">
        <f>'TROISIEME TRI et BILAN'!G1768</f>
        <v>0</v>
      </c>
      <c r="LR1672" s="293">
        <f>'TROISIEME TRI et BILAN'!H1768</f>
        <v>0</v>
      </c>
    </row>
    <row r="1673" spans="324:338" ht="28.5" customHeight="1" thickBot="1" x14ac:dyDescent="0.3">
      <c r="LL1673" s="1270">
        <f>'TROISIEME TRI et BILAN'!B1769</f>
        <v>0</v>
      </c>
      <c r="LM1673" s="293">
        <f>'TROISIEME TRI et BILAN'!C1769</f>
        <v>0</v>
      </c>
      <c r="LN1673" s="293">
        <f>'TROISIEME TRI et BILAN'!D1769</f>
        <v>0</v>
      </c>
      <c r="LO1673" s="293">
        <f>'TROISIEME TRI et BILAN'!E1769</f>
        <v>0</v>
      </c>
      <c r="LP1673" s="293">
        <f>'TROISIEME TRI et BILAN'!F1769</f>
        <v>0</v>
      </c>
      <c r="LQ1673" s="338">
        <f>'TROISIEME TRI et BILAN'!G1769</f>
        <v>0</v>
      </c>
      <c r="LR1673" s="293">
        <f>'TROISIEME TRI et BILAN'!H1769</f>
        <v>0</v>
      </c>
    </row>
    <row r="1674" spans="324:338" ht="20.25" customHeight="1" thickBot="1" x14ac:dyDescent="0.3">
      <c r="LL1674" s="1270">
        <f>'TROISIEME TRI et BILAN'!B1770</f>
        <v>0</v>
      </c>
      <c r="LM1674" s="293">
        <f>'TROISIEME TRI et BILAN'!C1770</f>
        <v>0</v>
      </c>
      <c r="LN1674" s="293">
        <f>'TROISIEME TRI et BILAN'!D1770</f>
        <v>0</v>
      </c>
      <c r="LO1674" s="293">
        <f>'TROISIEME TRI et BILAN'!E1770</f>
        <v>0</v>
      </c>
      <c r="LP1674" s="293">
        <f>'TROISIEME TRI et BILAN'!F1770</f>
        <v>0</v>
      </c>
      <c r="LQ1674" s="338">
        <f>'TROISIEME TRI et BILAN'!G1770</f>
        <v>0</v>
      </c>
      <c r="LR1674" s="293">
        <f>'TROISIEME TRI et BILAN'!H1770</f>
        <v>0</v>
      </c>
    </row>
    <row r="1675" spans="324:338" ht="28.5" customHeight="1" thickBot="1" x14ac:dyDescent="0.3">
      <c r="LL1675" s="1270">
        <f>'TROISIEME TRI et BILAN'!B1771</f>
        <v>0</v>
      </c>
      <c r="LM1675" s="293">
        <f>'TROISIEME TRI et BILAN'!C1771</f>
        <v>0</v>
      </c>
      <c r="LN1675" s="293">
        <f>'TROISIEME TRI et BILAN'!D1771</f>
        <v>0</v>
      </c>
      <c r="LO1675" s="293">
        <f>'TROISIEME TRI et BILAN'!E1771</f>
        <v>0</v>
      </c>
      <c r="LP1675" s="293">
        <f>'TROISIEME TRI et BILAN'!F1771</f>
        <v>0</v>
      </c>
      <c r="LQ1675" s="338">
        <f>'TROISIEME TRI et BILAN'!G1771</f>
        <v>0</v>
      </c>
      <c r="LR1675" s="293">
        <f>'TROISIEME TRI et BILAN'!H1771</f>
        <v>0</v>
      </c>
    </row>
    <row r="1676" spans="324:338" ht="23.25" customHeight="1" thickBot="1" x14ac:dyDescent="0.3">
      <c r="LL1676" s="1270">
        <f>'TROISIEME TRI et BILAN'!B1772</f>
        <v>0</v>
      </c>
      <c r="LM1676" s="293">
        <f>'TROISIEME TRI et BILAN'!C1772</f>
        <v>0</v>
      </c>
      <c r="LN1676" s="293">
        <f>'TROISIEME TRI et BILAN'!D1772</f>
        <v>0</v>
      </c>
      <c r="LO1676" s="293">
        <f>'TROISIEME TRI et BILAN'!E1772</f>
        <v>0</v>
      </c>
      <c r="LP1676" s="293">
        <f>'TROISIEME TRI et BILAN'!F1772</f>
        <v>0</v>
      </c>
      <c r="LQ1676" s="338">
        <f>'TROISIEME TRI et BILAN'!G1772</f>
        <v>0</v>
      </c>
      <c r="LR1676" s="293">
        <f>'TROISIEME TRI et BILAN'!H1772</f>
        <v>0</v>
      </c>
    </row>
    <row r="1677" spans="324:338" ht="28.5" customHeight="1" thickBot="1" x14ac:dyDescent="0.3">
      <c r="LL1677" s="1270">
        <f>'TROISIEME TRI et BILAN'!B1773</f>
        <v>0</v>
      </c>
      <c r="LM1677" s="293">
        <f>'TROISIEME TRI et BILAN'!C1773</f>
        <v>0</v>
      </c>
      <c r="LN1677" s="293">
        <f>'TROISIEME TRI et BILAN'!D1773</f>
        <v>0</v>
      </c>
      <c r="LO1677" s="293">
        <f>'TROISIEME TRI et BILAN'!E1773</f>
        <v>0</v>
      </c>
      <c r="LP1677" s="293">
        <f>'TROISIEME TRI et BILAN'!F1773</f>
        <v>0</v>
      </c>
      <c r="LQ1677" s="338">
        <f>'TROISIEME TRI et BILAN'!G1773</f>
        <v>0</v>
      </c>
      <c r="LR1677" s="293">
        <f>'TROISIEME TRI et BILAN'!H1773</f>
        <v>0</v>
      </c>
    </row>
    <row r="1678" spans="324:338" x14ac:dyDescent="0.25">
      <c r="LS1678" s="666"/>
    </row>
    <row r="1679" spans="324:338" ht="21" x14ac:dyDescent="0.35">
      <c r="LT1679" s="699" t="s">
        <v>793</v>
      </c>
      <c r="LU1679" s="702"/>
      <c r="LV1679" s="702"/>
      <c r="LW1679" s="702"/>
      <c r="LX1679" s="702"/>
      <c r="LY1679" s="702"/>
      <c r="LZ1679" s="712">
        <v>32</v>
      </c>
    </row>
    <row r="1680" spans="324:338" ht="21.75" thickBot="1" x14ac:dyDescent="0.4">
      <c r="LT1680" s="702"/>
      <c r="LU1680" s="702"/>
      <c r="LV1680" s="702"/>
      <c r="LW1680" s="702"/>
      <c r="LX1680" s="702"/>
      <c r="LY1680" s="702"/>
      <c r="LZ1680" s="702"/>
    </row>
    <row r="1681" spans="332:338" ht="21" thickBot="1" x14ac:dyDescent="0.3">
      <c r="LT1681" s="2418" t="s">
        <v>1</v>
      </c>
      <c r="LU1681" s="2291" t="s">
        <v>334</v>
      </c>
      <c r="LV1681" s="2293" t="s">
        <v>335</v>
      </c>
      <c r="LW1681" s="2294"/>
      <c r="LX1681" s="2295"/>
      <c r="LY1681" s="2291" t="s">
        <v>336</v>
      </c>
      <c r="LZ1681" s="339" t="s">
        <v>319</v>
      </c>
    </row>
    <row r="1682" spans="332:338" ht="31.5" customHeight="1" thickBot="1" x14ac:dyDescent="0.3">
      <c r="LT1682" s="2419"/>
      <c r="LU1682" s="2292"/>
      <c r="LV1682" s="340" t="s">
        <v>73</v>
      </c>
      <c r="LW1682" s="340" t="s">
        <v>320</v>
      </c>
      <c r="LX1682" s="340" t="s">
        <v>29</v>
      </c>
      <c r="LY1682" s="2292"/>
      <c r="LZ1682" s="341"/>
    </row>
    <row r="1683" spans="332:338" ht="21.75" customHeight="1" thickBot="1" x14ac:dyDescent="0.4">
      <c r="LT1683" s="354">
        <v>1</v>
      </c>
      <c r="LU1683" s="475" t="s">
        <v>65</v>
      </c>
      <c r="LV1683" s="740">
        <f>'TROISIEME TRI et BILAN'!D1780</f>
        <v>0</v>
      </c>
      <c r="LW1683" s="740">
        <f>'TROISIEME TRI et BILAN'!E1780</f>
        <v>0</v>
      </c>
      <c r="LX1683" s="344">
        <f>'TROISIEME TRI et BILAN'!F1780</f>
        <v>0</v>
      </c>
      <c r="LY1683" s="741">
        <f>'TROISIEME TRI et BILAN'!G1780</f>
        <v>0</v>
      </c>
      <c r="LZ1683" s="296">
        <f>'TROISIEME TRI et BILAN'!H1780</f>
        <v>0</v>
      </c>
    </row>
    <row r="1684" spans="332:338" ht="21.75" customHeight="1" thickBot="1" x14ac:dyDescent="0.4">
      <c r="LT1684" s="354">
        <v>2</v>
      </c>
      <c r="LU1684" s="475" t="s">
        <v>337</v>
      </c>
      <c r="LV1684" s="741">
        <f>'TROISIEME TRI et BILAN'!D1781</f>
        <v>0</v>
      </c>
      <c r="LW1684" s="741">
        <f>'TROISIEME TRI et BILAN'!E1781</f>
        <v>0</v>
      </c>
      <c r="LX1684" s="344">
        <f>'TROISIEME TRI et BILAN'!F1781</f>
        <v>0</v>
      </c>
      <c r="LY1684" s="741">
        <f>'TROISIEME TRI et BILAN'!G1781</f>
        <v>0</v>
      </c>
      <c r="LZ1684" s="296">
        <f>'TROISIEME TRI et BILAN'!H1781</f>
        <v>0</v>
      </c>
    </row>
    <row r="1685" spans="332:338" ht="21.75" customHeight="1" thickBot="1" x14ac:dyDescent="0.4">
      <c r="LT1685" s="354">
        <v>3</v>
      </c>
      <c r="LU1685" s="475" t="s">
        <v>66</v>
      </c>
      <c r="LV1685" s="741">
        <f>'TROISIEME TRI et BILAN'!D1782</f>
        <v>0</v>
      </c>
      <c r="LW1685" s="741">
        <f>'TROISIEME TRI et BILAN'!E1782</f>
        <v>0</v>
      </c>
      <c r="LX1685" s="344">
        <f>'TROISIEME TRI et BILAN'!F1782</f>
        <v>0</v>
      </c>
      <c r="LY1685" s="741">
        <f>'TROISIEME TRI et BILAN'!G1782</f>
        <v>0</v>
      </c>
      <c r="LZ1685" s="296">
        <f>'TROISIEME TRI et BILAN'!H1782</f>
        <v>0</v>
      </c>
    </row>
    <row r="1686" spans="332:338" ht="21.75" customHeight="1" thickBot="1" x14ac:dyDescent="0.4">
      <c r="LT1686" s="354">
        <v>4</v>
      </c>
      <c r="LU1686" s="475" t="s">
        <v>38</v>
      </c>
      <c r="LV1686" s="741">
        <f>'TROISIEME TRI et BILAN'!D1783</f>
        <v>0</v>
      </c>
      <c r="LW1686" s="741">
        <f>'TROISIEME TRI et BILAN'!E1783</f>
        <v>0</v>
      </c>
      <c r="LX1686" s="344">
        <f>'TROISIEME TRI et BILAN'!F1783</f>
        <v>0</v>
      </c>
      <c r="LY1686" s="741">
        <f>'TROISIEME TRI et BILAN'!G1783</f>
        <v>0</v>
      </c>
      <c r="LZ1686" s="296">
        <f>'TROISIEME TRI et BILAN'!H1783</f>
        <v>0</v>
      </c>
    </row>
    <row r="1687" spans="332:338" ht="21.75" customHeight="1" thickBot="1" x14ac:dyDescent="0.3">
      <c r="LT1687" s="354">
        <v>5</v>
      </c>
      <c r="LU1687" s="475" t="s">
        <v>338</v>
      </c>
      <c r="LV1687" s="394">
        <f>'TROISIEME TRI et BILAN'!D1784</f>
        <v>0</v>
      </c>
      <c r="LW1687" s="394">
        <f>'TROISIEME TRI et BILAN'!E1784</f>
        <v>0</v>
      </c>
      <c r="LX1687" s="344">
        <f>'TROISIEME TRI et BILAN'!F1784</f>
        <v>0</v>
      </c>
      <c r="LY1687" s="394">
        <f>'TROISIEME TRI et BILAN'!G1784</f>
        <v>0</v>
      </c>
      <c r="LZ1687" s="296">
        <f>'TROISIEME TRI et BILAN'!H1784</f>
        <v>0</v>
      </c>
    </row>
    <row r="1688" spans="332:338" ht="21.75" customHeight="1" thickBot="1" x14ac:dyDescent="0.3">
      <c r="LT1688" s="354">
        <v>6</v>
      </c>
      <c r="LU1688" s="475" t="s">
        <v>67</v>
      </c>
      <c r="LV1688" s="394">
        <f>'TROISIEME TRI et BILAN'!D1785</f>
        <v>0</v>
      </c>
      <c r="LW1688" s="394">
        <f>'TROISIEME TRI et BILAN'!E1785</f>
        <v>0</v>
      </c>
      <c r="LX1688" s="344">
        <f>'TROISIEME TRI et BILAN'!F1785</f>
        <v>0</v>
      </c>
      <c r="LY1688" s="394">
        <f>'TROISIEME TRI et BILAN'!G1785</f>
        <v>0</v>
      </c>
      <c r="LZ1688" s="296">
        <f>'TROISIEME TRI et BILAN'!H1785</f>
        <v>0</v>
      </c>
    </row>
    <row r="1689" spans="332:338" ht="21.75" customHeight="1" thickBot="1" x14ac:dyDescent="0.4">
      <c r="LT1689" s="354">
        <v>7</v>
      </c>
      <c r="LU1689" s="475" t="s">
        <v>39</v>
      </c>
      <c r="LV1689" s="741">
        <f>'TROISIEME TRI et BILAN'!D1786</f>
        <v>0</v>
      </c>
      <c r="LW1689" s="741">
        <f>'TROISIEME TRI et BILAN'!E1786</f>
        <v>0</v>
      </c>
      <c r="LX1689" s="344">
        <f>'TROISIEME TRI et BILAN'!F1786</f>
        <v>0</v>
      </c>
      <c r="LY1689" s="741">
        <f>'TROISIEME TRI et BILAN'!G1786</f>
        <v>0</v>
      </c>
      <c r="LZ1689" s="296">
        <f>'TROISIEME TRI et BILAN'!H1786</f>
        <v>0</v>
      </c>
    </row>
    <row r="1690" spans="332:338" ht="21.75" customHeight="1" thickBot="1" x14ac:dyDescent="0.4">
      <c r="LT1690" s="354">
        <v>8</v>
      </c>
      <c r="LU1690" s="475" t="s">
        <v>68</v>
      </c>
      <c r="LV1690" s="741">
        <f>'TROISIEME TRI et BILAN'!D1787</f>
        <v>0</v>
      </c>
      <c r="LW1690" s="741">
        <f>'TROISIEME TRI et BILAN'!E1787</f>
        <v>0</v>
      </c>
      <c r="LX1690" s="344">
        <f>'TROISIEME TRI et BILAN'!F1787</f>
        <v>0</v>
      </c>
      <c r="LY1690" s="741">
        <f>'TROISIEME TRI et BILAN'!G1787</f>
        <v>0</v>
      </c>
      <c r="LZ1690" s="296">
        <f>'TROISIEME TRI et BILAN'!H1787</f>
        <v>0</v>
      </c>
    </row>
    <row r="1691" spans="332:338" ht="21.75" customHeight="1" thickBot="1" x14ac:dyDescent="0.4">
      <c r="LT1691" s="354">
        <v>9</v>
      </c>
      <c r="LU1691" s="475" t="s">
        <v>69</v>
      </c>
      <c r="LV1691" s="741">
        <f>'TROISIEME TRI et BILAN'!D1788</f>
        <v>0</v>
      </c>
      <c r="LW1691" s="741">
        <f>'TROISIEME TRI et BILAN'!E1788</f>
        <v>0</v>
      </c>
      <c r="LX1691" s="344">
        <f>'TROISIEME TRI et BILAN'!F1788</f>
        <v>0</v>
      </c>
      <c r="LY1691" s="741">
        <f>'TROISIEME TRI et BILAN'!G1788</f>
        <v>0</v>
      </c>
      <c r="LZ1691" s="296">
        <f>'TROISIEME TRI et BILAN'!H1788</f>
        <v>0</v>
      </c>
    </row>
    <row r="1692" spans="332:338" ht="21.75" customHeight="1" thickBot="1" x14ac:dyDescent="0.4">
      <c r="LT1692" s="354">
        <v>10</v>
      </c>
      <c r="LU1692" s="475" t="s">
        <v>70</v>
      </c>
      <c r="LV1692" s="741">
        <f>'TROISIEME TRI et BILAN'!D1789</f>
        <v>0</v>
      </c>
      <c r="LW1692" s="741">
        <f>'TROISIEME TRI et BILAN'!E1789</f>
        <v>0</v>
      </c>
      <c r="LX1692" s="354">
        <f>'TROISIEME TRI et BILAN'!F1789</f>
        <v>0</v>
      </c>
      <c r="LY1692" s="741">
        <f>'TROISIEME TRI et BILAN'!G1789</f>
        <v>0</v>
      </c>
      <c r="LZ1692" s="296">
        <f>'TROISIEME TRI et BILAN'!H1789</f>
        <v>0</v>
      </c>
    </row>
    <row r="1693" spans="332:338" ht="27" customHeight="1" thickBot="1" x14ac:dyDescent="0.4">
      <c r="LT1693" s="1252"/>
      <c r="LU1693" s="741"/>
      <c r="LV1693" s="741"/>
      <c r="LW1693" s="741"/>
      <c r="LX1693" s="344">
        <f>'TROISIEME TRI et BILAN'!F1790</f>
        <v>0</v>
      </c>
      <c r="LY1693" s="741"/>
      <c r="LZ1693" s="394"/>
    </row>
    <row r="1694" spans="332:338" ht="27" customHeight="1" thickBot="1" x14ac:dyDescent="0.4">
      <c r="LT1694" s="1252"/>
      <c r="LU1694" s="741"/>
      <c r="LV1694" s="741"/>
      <c r="LW1694" s="741"/>
      <c r="LX1694" s="344">
        <f>'TROISIEME TRI et BILAN'!F1791</f>
        <v>0</v>
      </c>
      <c r="LY1694" s="741"/>
      <c r="LZ1694" s="394"/>
    </row>
    <row r="1695" spans="332:338" ht="27" customHeight="1" thickBot="1" x14ac:dyDescent="0.4">
      <c r="LT1695" s="1252"/>
      <c r="LU1695" s="741"/>
      <c r="LV1695" s="741"/>
      <c r="LW1695" s="741"/>
      <c r="LX1695" s="344">
        <f>'TROISIEME TRI et BILAN'!F1792</f>
        <v>0</v>
      </c>
      <c r="LY1695" s="741"/>
      <c r="LZ1695" s="394"/>
    </row>
    <row r="1696" spans="332:338" ht="27" customHeight="1" thickBot="1" x14ac:dyDescent="0.4">
      <c r="LT1696" s="1252"/>
      <c r="LU1696" s="741"/>
      <c r="LV1696" s="741"/>
      <c r="LW1696" s="741"/>
      <c r="LX1696" s="344">
        <f>'TROISIEME TRI et BILAN'!F1793</f>
        <v>0</v>
      </c>
      <c r="LY1696" s="741"/>
      <c r="LZ1696" s="394"/>
    </row>
    <row r="1697" spans="332:348" ht="27" customHeight="1" thickBot="1" x14ac:dyDescent="0.4">
      <c r="LT1697" s="1252"/>
      <c r="LU1697" s="741"/>
      <c r="LV1697" s="741"/>
      <c r="LW1697" s="741"/>
      <c r="LX1697" s="344">
        <f>'TROISIEME TRI et BILAN'!F1794</f>
        <v>0</v>
      </c>
      <c r="LY1697" s="741"/>
      <c r="LZ1697" s="394"/>
    </row>
    <row r="1698" spans="332:348" ht="27" customHeight="1" thickBot="1" x14ac:dyDescent="0.4">
      <c r="LT1698" s="1252"/>
      <c r="LU1698" s="741"/>
      <c r="LV1698" s="741"/>
      <c r="LW1698" s="741"/>
      <c r="LX1698" s="344">
        <f>'TROISIEME TRI et BILAN'!F1795</f>
        <v>0</v>
      </c>
      <c r="LY1698" s="741"/>
      <c r="LZ1698" s="394"/>
    </row>
    <row r="1699" spans="332:348" ht="27" customHeight="1" thickBot="1" x14ac:dyDescent="0.4">
      <c r="LT1699" s="1252"/>
      <c r="LU1699" s="741"/>
      <c r="LV1699" s="741"/>
      <c r="LW1699" s="741"/>
      <c r="LX1699" s="344">
        <f>'TROISIEME TRI et BILAN'!F1796</f>
        <v>0</v>
      </c>
      <c r="LY1699" s="741"/>
      <c r="LZ1699" s="394"/>
    </row>
    <row r="1700" spans="332:348" ht="27" customHeight="1" thickBot="1" x14ac:dyDescent="0.4">
      <c r="LT1700" s="1252"/>
      <c r="LU1700" s="741"/>
      <c r="LV1700" s="741"/>
      <c r="LW1700" s="741"/>
      <c r="LX1700" s="344">
        <f>'TROISIEME TRI et BILAN'!F1797</f>
        <v>0</v>
      </c>
      <c r="LY1700" s="741"/>
      <c r="LZ1700" s="394"/>
    </row>
    <row r="1701" spans="332:348" ht="27" customHeight="1" thickBot="1" x14ac:dyDescent="0.4">
      <c r="LT1701" s="1252"/>
      <c r="LU1701" s="741"/>
      <c r="LV1701" s="741"/>
      <c r="LW1701" s="741"/>
      <c r="LX1701" s="344">
        <f>'TROISIEME TRI et BILAN'!F1798</f>
        <v>0</v>
      </c>
      <c r="LY1701" s="741"/>
      <c r="LZ1701" s="394"/>
    </row>
    <row r="1702" spans="332:348" ht="27" customHeight="1" thickBot="1" x14ac:dyDescent="0.4">
      <c r="LT1702" s="1252"/>
      <c r="LU1702" s="741"/>
      <c r="LV1702" s="741"/>
      <c r="LW1702" s="741"/>
      <c r="LX1702" s="344">
        <f>'TROISIEME TRI et BILAN'!F1799</f>
        <v>0</v>
      </c>
      <c r="LY1702" s="741"/>
      <c r="LZ1702" s="394"/>
    </row>
    <row r="1703" spans="332:348" ht="27" customHeight="1" thickBot="1" x14ac:dyDescent="0.4">
      <c r="LT1703" s="1252"/>
      <c r="LU1703" s="741"/>
      <c r="LV1703" s="741"/>
      <c r="LW1703" s="741"/>
      <c r="LX1703" s="344">
        <f>'TROISIEME TRI et BILAN'!F1800</f>
        <v>0</v>
      </c>
      <c r="LY1703" s="741"/>
      <c r="LZ1703" s="394"/>
    </row>
    <row r="1704" spans="332:348" ht="27" customHeight="1" thickBot="1" x14ac:dyDescent="0.4">
      <c r="LT1704" s="1723"/>
      <c r="LU1704" s="1724" t="s">
        <v>29</v>
      </c>
      <c r="LV1704" s="1724">
        <f>SUM(LV1683:LV1703)</f>
        <v>0</v>
      </c>
      <c r="LW1704" s="1724">
        <f t="shared" ref="LW1704:LY1704" si="1">SUM(LW1683:LW1703)</f>
        <v>0</v>
      </c>
      <c r="LX1704" s="1724">
        <f t="shared" si="1"/>
        <v>0</v>
      </c>
      <c r="LY1704" s="1724">
        <f t="shared" si="1"/>
        <v>0</v>
      </c>
      <c r="LZ1704" s="1725"/>
    </row>
    <row r="1705" spans="332:348" ht="27" customHeight="1" thickBot="1" x14ac:dyDescent="0.4">
      <c r="LT1705" s="1717"/>
      <c r="LU1705" s="815"/>
      <c r="LV1705" s="815"/>
      <c r="LW1705" s="815"/>
      <c r="LX1705" s="1718"/>
      <c r="LY1705" s="815"/>
      <c r="LZ1705" s="928"/>
    </row>
    <row r="1706" spans="332:348" ht="27" customHeight="1" thickBot="1" x14ac:dyDescent="0.3">
      <c r="LT1706" s="2420" t="s">
        <v>929</v>
      </c>
      <c r="LU1706" s="2421"/>
      <c r="LV1706" s="2179">
        <f>'TROISIEME TRI et BILAN'!C1807</f>
        <v>0</v>
      </c>
      <c r="LW1706" s="2180"/>
      <c r="LX1706" s="2180"/>
      <c r="LY1706" s="2180"/>
      <c r="LZ1706" s="2181"/>
    </row>
    <row r="1707" spans="332:348" ht="27" customHeight="1" x14ac:dyDescent="0.35">
      <c r="LT1707" s="1717"/>
      <c r="LU1707" s="815"/>
      <c r="LV1707" s="2182"/>
      <c r="LW1707" s="2183"/>
      <c r="LX1707" s="2183"/>
      <c r="LY1707" s="2183"/>
      <c r="LZ1707" s="2184"/>
    </row>
    <row r="1708" spans="332:348" ht="34.5" customHeight="1" thickBot="1" x14ac:dyDescent="0.3">
      <c r="LT1708" s="1717"/>
      <c r="LU1708" s="1719"/>
      <c r="LV1708" s="2185"/>
      <c r="LW1708" s="2186"/>
      <c r="LX1708" s="2186"/>
      <c r="LY1708" s="2186"/>
      <c r="LZ1708" s="2187"/>
    </row>
    <row r="1709" spans="332:348" x14ac:dyDescent="0.25">
      <c r="MA1709" s="666"/>
    </row>
    <row r="1710" spans="332:348" ht="21" x14ac:dyDescent="0.35">
      <c r="MB1710" s="739" t="s">
        <v>1040</v>
      </c>
      <c r="MC1710" s="702"/>
      <c r="MD1710" s="702"/>
      <c r="ME1710" s="702"/>
      <c r="MF1710" s="702"/>
      <c r="MG1710" s="702"/>
      <c r="MH1710" s="702"/>
      <c r="MI1710" s="702"/>
      <c r="MJ1710" s="712">
        <v>33</v>
      </c>
    </row>
    <row r="1711" spans="332:348" ht="21" x14ac:dyDescent="0.35">
      <c r="MB1711" s="699" t="s">
        <v>1008</v>
      </c>
      <c r="MC1711" s="702"/>
      <c r="MD1711" s="702"/>
      <c r="ME1711" s="702"/>
      <c r="MF1711" s="702"/>
      <c r="MG1711" s="702"/>
      <c r="MH1711" s="702"/>
      <c r="MI1711" s="702"/>
      <c r="MJ1711" s="702"/>
    </row>
    <row r="1712" spans="332:348" ht="21" x14ac:dyDescent="0.35">
      <c r="MB1712" s="699" t="s">
        <v>856</v>
      </c>
      <c r="MC1712" s="702"/>
      <c r="MD1712" s="702"/>
      <c r="ME1712" s="702"/>
      <c r="MF1712" s="702"/>
      <c r="MG1712" s="702"/>
      <c r="MH1712" s="702"/>
      <c r="MI1712" s="702"/>
      <c r="MJ1712" s="702"/>
    </row>
    <row r="1713" spans="340:348" ht="21.75" thickBot="1" x14ac:dyDescent="0.4">
      <c r="MB1713" s="702"/>
      <c r="MC1713" s="702"/>
      <c r="MD1713" s="702"/>
      <c r="ME1713" s="702"/>
      <c r="MF1713" s="702"/>
      <c r="MG1713" s="702"/>
      <c r="MH1713" s="702"/>
      <c r="MI1713" s="702"/>
      <c r="MJ1713" s="702"/>
    </row>
    <row r="1714" spans="340:348" ht="21" thickBot="1" x14ac:dyDescent="0.3">
      <c r="MB1714" s="2418" t="s">
        <v>340</v>
      </c>
      <c r="MC1714" s="2427" t="s">
        <v>341</v>
      </c>
      <c r="MD1714" s="2428"/>
      <c r="ME1714" s="2428"/>
      <c r="MF1714" s="2428"/>
      <c r="MG1714" s="2428"/>
      <c r="MH1714" s="2428"/>
      <c r="MI1714" s="2428"/>
      <c r="MJ1714" s="2429"/>
    </row>
    <row r="1715" spans="340:348" ht="21" thickBot="1" x14ac:dyDescent="0.3">
      <c r="MB1715" s="2419"/>
      <c r="MC1715" s="742" t="s">
        <v>342</v>
      </c>
      <c r="MD1715" s="742" t="s">
        <v>343</v>
      </c>
      <c r="ME1715" s="742" t="s">
        <v>344</v>
      </c>
      <c r="MF1715" s="742" t="s">
        <v>345</v>
      </c>
      <c r="MG1715" s="742" t="s">
        <v>346</v>
      </c>
      <c r="MH1715" s="742" t="s">
        <v>347</v>
      </c>
      <c r="MI1715" s="742" t="s">
        <v>71</v>
      </c>
      <c r="MJ1715" s="742" t="s">
        <v>348</v>
      </c>
    </row>
    <row r="1716" spans="340:348" ht="21" thickBot="1" x14ac:dyDescent="0.3">
      <c r="MB1716" s="743" t="s">
        <v>72</v>
      </c>
      <c r="MC1716" s="388">
        <f>'TROISIEME TRI et BILAN'!C1817</f>
        <v>0</v>
      </c>
      <c r="MD1716" s="388">
        <f>'TROISIEME TRI et BILAN'!D1817</f>
        <v>0</v>
      </c>
      <c r="ME1716" s="388">
        <f>'TROISIEME TRI et BILAN'!E1817</f>
        <v>0</v>
      </c>
      <c r="MF1716" s="388">
        <f>'TROISIEME TRI et BILAN'!F1817</f>
        <v>0</v>
      </c>
      <c r="MG1716" s="388">
        <f>'TROISIEME TRI et BILAN'!G1817</f>
        <v>0</v>
      </c>
      <c r="MH1716" s="388">
        <f>'TROISIEME TRI et BILAN'!H1817</f>
        <v>0</v>
      </c>
      <c r="MI1716" s="388">
        <f>'TROISIEME TRI et BILAN'!I1817</f>
        <v>0</v>
      </c>
      <c r="MJ1716" s="388">
        <f>'TROISIEME TRI et BILAN'!J1817</f>
        <v>0</v>
      </c>
    </row>
    <row r="1717" spans="340:348" ht="21" thickBot="1" x14ac:dyDescent="0.3">
      <c r="MB1717" s="743" t="s">
        <v>349</v>
      </c>
      <c r="MC1717" s="388">
        <f>'TROISIEME TRI et BILAN'!C1818</f>
        <v>0</v>
      </c>
      <c r="MD1717" s="388">
        <f>'TROISIEME TRI et BILAN'!D1818</f>
        <v>0</v>
      </c>
      <c r="ME1717" s="388">
        <f>'TROISIEME TRI et BILAN'!E1818</f>
        <v>0</v>
      </c>
      <c r="MF1717" s="388">
        <f>'TROISIEME TRI et BILAN'!F1818</f>
        <v>0</v>
      </c>
      <c r="MG1717" s="388">
        <f>'TROISIEME TRI et BILAN'!G1818</f>
        <v>0</v>
      </c>
      <c r="MH1717" s="388">
        <f>'TROISIEME TRI et BILAN'!H1818</f>
        <v>0</v>
      </c>
      <c r="MI1717" s="388">
        <f>'TROISIEME TRI et BILAN'!I1818</f>
        <v>0</v>
      </c>
      <c r="MJ1717" s="388">
        <f>'TROISIEME TRI et BILAN'!J1818</f>
        <v>0</v>
      </c>
    </row>
    <row r="1718" spans="340:348" ht="21" thickBot="1" x14ac:dyDescent="0.3">
      <c r="MB1718" s="743" t="s">
        <v>350</v>
      </c>
      <c r="MC1718" s="388">
        <f>'TROISIEME TRI et BILAN'!C1819</f>
        <v>0</v>
      </c>
      <c r="MD1718" s="388">
        <f>'TROISIEME TRI et BILAN'!D1819</f>
        <v>0</v>
      </c>
      <c r="ME1718" s="388">
        <f>'TROISIEME TRI et BILAN'!E1819</f>
        <v>0</v>
      </c>
      <c r="MF1718" s="388">
        <f>'TROISIEME TRI et BILAN'!F1819</f>
        <v>0</v>
      </c>
      <c r="MG1718" s="388">
        <f>'TROISIEME TRI et BILAN'!G1819</f>
        <v>0</v>
      </c>
      <c r="MH1718" s="388">
        <f>'TROISIEME TRI et BILAN'!H1819</f>
        <v>0</v>
      </c>
      <c r="MI1718" s="388">
        <f>'TROISIEME TRI et BILAN'!I1819</f>
        <v>0</v>
      </c>
      <c r="MJ1718" s="388">
        <f>'TROISIEME TRI et BILAN'!J1819</f>
        <v>0</v>
      </c>
    </row>
    <row r="1719" spans="340:348" ht="21" thickBot="1" x14ac:dyDescent="0.3">
      <c r="MB1719" s="743" t="s">
        <v>351</v>
      </c>
      <c r="MC1719" s="388">
        <f>'TROISIEME TRI et BILAN'!C1820</f>
        <v>0</v>
      </c>
      <c r="MD1719" s="388">
        <f>'TROISIEME TRI et BILAN'!D1820</f>
        <v>0</v>
      </c>
      <c r="ME1719" s="388">
        <f>'TROISIEME TRI et BILAN'!E1820</f>
        <v>0</v>
      </c>
      <c r="MF1719" s="388">
        <f>'TROISIEME TRI et BILAN'!F1820</f>
        <v>0</v>
      </c>
      <c r="MG1719" s="388">
        <f>'TROISIEME TRI et BILAN'!G1820</f>
        <v>0</v>
      </c>
      <c r="MH1719" s="388">
        <f>'TROISIEME TRI et BILAN'!H1820</f>
        <v>0</v>
      </c>
      <c r="MI1719" s="388">
        <f>'TROISIEME TRI et BILAN'!I1820</f>
        <v>0</v>
      </c>
      <c r="MJ1719" s="388">
        <f>'TROISIEME TRI et BILAN'!J1820</f>
        <v>0</v>
      </c>
    </row>
    <row r="1720" spans="340:348" ht="21.75" thickBot="1" x14ac:dyDescent="0.3">
      <c r="MB1720" s="394"/>
      <c r="MC1720" s="715"/>
      <c r="MD1720" s="715"/>
      <c r="ME1720" s="715"/>
      <c r="MF1720" s="715"/>
      <c r="MG1720" s="715"/>
      <c r="MH1720" s="715"/>
      <c r="MI1720" s="715"/>
      <c r="MJ1720" s="715"/>
    </row>
    <row r="1721" spans="340:348" ht="21.75" thickBot="1" x14ac:dyDescent="0.3">
      <c r="MB1721" s="396"/>
      <c r="MC1721" s="389"/>
      <c r="MD1721" s="389"/>
      <c r="ME1721" s="389"/>
      <c r="MF1721" s="389"/>
      <c r="MG1721" s="389"/>
      <c r="MH1721" s="389"/>
      <c r="MI1721" s="389"/>
      <c r="MJ1721" s="389"/>
    </row>
    <row r="1722" spans="340:348" ht="21.75" thickBot="1" x14ac:dyDescent="0.3">
      <c r="MB1722" s="396"/>
      <c r="MC1722" s="389"/>
      <c r="MD1722" s="389"/>
      <c r="ME1722" s="389"/>
      <c r="MF1722" s="389"/>
      <c r="MG1722" s="389"/>
      <c r="MH1722" s="389"/>
      <c r="MI1722" s="389"/>
      <c r="MJ1722" s="389"/>
    </row>
    <row r="1723" spans="340:348" ht="21.75" thickBot="1" x14ac:dyDescent="0.3">
      <c r="MB1723" s="396"/>
      <c r="MC1723" s="389"/>
      <c r="MD1723" s="389"/>
      <c r="ME1723" s="389"/>
      <c r="MF1723" s="389"/>
      <c r="MG1723" s="389"/>
      <c r="MH1723" s="389"/>
      <c r="MI1723" s="389"/>
      <c r="MJ1723" s="389"/>
    </row>
    <row r="1724" spans="340:348" ht="21.75" thickBot="1" x14ac:dyDescent="0.3">
      <c r="MB1724" s="396"/>
      <c r="MC1724" s="389"/>
      <c r="MD1724" s="389"/>
      <c r="ME1724" s="389"/>
      <c r="MF1724" s="389"/>
      <c r="MG1724" s="389"/>
      <c r="MH1724" s="389"/>
      <c r="MI1724" s="389"/>
      <c r="MJ1724" s="389"/>
    </row>
    <row r="1725" spans="340:348" ht="21.75" thickBot="1" x14ac:dyDescent="0.3">
      <c r="MB1725" s="396"/>
      <c r="MC1725" s="389"/>
      <c r="MD1725" s="389"/>
      <c r="ME1725" s="389"/>
      <c r="MF1725" s="389"/>
      <c r="MG1725" s="389"/>
      <c r="MH1725" s="389"/>
      <c r="MI1725" s="389"/>
      <c r="MJ1725" s="389"/>
    </row>
    <row r="1726" spans="340:348" ht="21.75" thickBot="1" x14ac:dyDescent="0.3">
      <c r="MB1726" s="396"/>
      <c r="MC1726" s="389"/>
      <c r="MD1726" s="389"/>
      <c r="ME1726" s="389"/>
      <c r="MF1726" s="389"/>
      <c r="MG1726" s="389"/>
      <c r="MH1726" s="389"/>
      <c r="MI1726" s="389"/>
      <c r="MJ1726" s="389"/>
    </row>
    <row r="1727" spans="340:348" ht="21.75" thickBot="1" x14ac:dyDescent="0.3">
      <c r="MB1727" s="396"/>
      <c r="MC1727" s="389"/>
      <c r="MD1727" s="389"/>
      <c r="ME1727" s="389"/>
      <c r="MF1727" s="389"/>
      <c r="MG1727" s="389"/>
      <c r="MH1727" s="389"/>
      <c r="MI1727" s="389"/>
      <c r="MJ1727" s="389"/>
    </row>
    <row r="1728" spans="340:348" ht="21.75" thickBot="1" x14ac:dyDescent="0.3">
      <c r="MB1728" s="396"/>
      <c r="MC1728" s="389"/>
      <c r="MD1728" s="389"/>
      <c r="ME1728" s="389"/>
      <c r="MF1728" s="389"/>
      <c r="MG1728" s="389"/>
      <c r="MH1728" s="389"/>
      <c r="MI1728" s="389"/>
      <c r="MJ1728" s="389"/>
    </row>
    <row r="1729" spans="340:349" ht="21.75" thickBot="1" x14ac:dyDescent="0.3">
      <c r="MB1729" s="396"/>
      <c r="MC1729" s="389"/>
      <c r="MD1729" s="389"/>
      <c r="ME1729" s="389"/>
      <c r="MF1729" s="389"/>
      <c r="MG1729" s="389"/>
      <c r="MH1729" s="389"/>
      <c r="MI1729" s="389"/>
      <c r="MJ1729" s="389"/>
    </row>
    <row r="1730" spans="340:349" ht="21.75" thickBot="1" x14ac:dyDescent="0.3">
      <c r="MB1730" s="396"/>
      <c r="MC1730" s="389"/>
      <c r="MD1730" s="389"/>
      <c r="ME1730" s="389"/>
      <c r="MF1730" s="389"/>
      <c r="MG1730" s="389"/>
      <c r="MH1730" s="389"/>
      <c r="MI1730" s="389"/>
      <c r="MJ1730" s="389"/>
    </row>
    <row r="1731" spans="340:349" ht="21.75" thickBot="1" x14ac:dyDescent="0.3">
      <c r="MB1731" s="396"/>
      <c r="MC1731" s="389"/>
      <c r="MD1731" s="389"/>
      <c r="ME1731" s="389"/>
      <c r="MF1731" s="389"/>
      <c r="MG1731" s="389"/>
      <c r="MH1731" s="389"/>
      <c r="MI1731" s="389"/>
      <c r="MJ1731" s="389"/>
    </row>
    <row r="1732" spans="340:349" ht="21.75" thickBot="1" x14ac:dyDescent="0.3">
      <c r="MB1732" s="396"/>
      <c r="MC1732" s="389"/>
      <c r="MD1732" s="389"/>
      <c r="ME1732" s="389"/>
      <c r="MF1732" s="389"/>
      <c r="MG1732" s="389"/>
      <c r="MH1732" s="389"/>
      <c r="MI1732" s="389"/>
      <c r="MJ1732" s="389"/>
    </row>
    <row r="1733" spans="340:349" ht="21.75" thickBot="1" x14ac:dyDescent="0.3">
      <c r="MB1733" s="396"/>
      <c r="MC1733" s="389"/>
      <c r="MD1733" s="389"/>
      <c r="ME1733" s="389"/>
      <c r="MF1733" s="389"/>
      <c r="MG1733" s="389"/>
      <c r="MH1733" s="389"/>
      <c r="MI1733" s="389"/>
      <c r="MJ1733" s="389"/>
    </row>
    <row r="1734" spans="340:349" ht="21.75" thickBot="1" x14ac:dyDescent="0.3">
      <c r="MB1734" s="396"/>
      <c r="MC1734" s="389"/>
      <c r="MD1734" s="389"/>
      <c r="ME1734" s="389"/>
      <c r="MF1734" s="389"/>
      <c r="MG1734" s="389"/>
      <c r="MH1734" s="389"/>
      <c r="MI1734" s="389"/>
      <c r="MJ1734" s="389"/>
    </row>
    <row r="1735" spans="340:349" ht="21.75" thickBot="1" x14ac:dyDescent="0.3">
      <c r="MB1735" s="396"/>
      <c r="MC1735" s="389"/>
      <c r="MD1735" s="389"/>
      <c r="ME1735" s="389"/>
      <c r="MF1735" s="389"/>
      <c r="MG1735" s="389"/>
      <c r="MH1735" s="389"/>
      <c r="MI1735" s="389"/>
      <c r="MJ1735" s="389"/>
    </row>
    <row r="1736" spans="340:349" ht="21.75" thickBot="1" x14ac:dyDescent="0.3">
      <c r="MB1736" s="396"/>
      <c r="MC1736" s="389"/>
      <c r="MD1736" s="389"/>
      <c r="ME1736" s="389"/>
      <c r="MF1736" s="389"/>
      <c r="MG1736" s="389"/>
      <c r="MH1736" s="389"/>
      <c r="MI1736" s="389"/>
      <c r="MJ1736" s="389"/>
    </row>
    <row r="1737" spans="340:349" ht="21.75" thickBot="1" x14ac:dyDescent="0.3">
      <c r="MB1737" s="396"/>
      <c r="MC1737" s="389"/>
      <c r="MD1737" s="389"/>
      <c r="ME1737" s="389"/>
      <c r="MF1737" s="389"/>
      <c r="MG1737" s="389"/>
      <c r="MH1737" s="389"/>
      <c r="MI1737" s="389"/>
      <c r="MJ1737" s="389"/>
    </row>
    <row r="1738" spans="340:349" ht="21.75" thickBot="1" x14ac:dyDescent="0.3">
      <c r="MB1738" s="396"/>
      <c r="MC1738" s="389"/>
      <c r="MD1738" s="389"/>
      <c r="ME1738" s="389"/>
      <c r="MF1738" s="389"/>
      <c r="MG1738" s="389"/>
      <c r="MH1738" s="389"/>
      <c r="MI1738" s="389"/>
      <c r="MJ1738" s="389"/>
    </row>
    <row r="1739" spans="340:349" ht="21.75" thickBot="1" x14ac:dyDescent="0.3">
      <c r="MB1739" s="396"/>
      <c r="MC1739" s="389"/>
      <c r="MD1739" s="389"/>
      <c r="ME1739" s="389"/>
      <c r="MF1739" s="389"/>
      <c r="MG1739" s="389"/>
      <c r="MH1739" s="389"/>
      <c r="MI1739" s="389"/>
      <c r="MJ1739" s="389"/>
    </row>
    <row r="1740" spans="340:349" ht="21.75" thickBot="1" x14ac:dyDescent="0.3">
      <c r="MB1740" s="396"/>
      <c r="MC1740" s="389"/>
      <c r="MD1740" s="389"/>
      <c r="ME1740" s="389"/>
      <c r="MF1740" s="389"/>
      <c r="MG1740" s="389"/>
      <c r="MH1740" s="389"/>
      <c r="MI1740" s="389"/>
      <c r="MJ1740" s="389"/>
    </row>
    <row r="1741" spans="340:349" ht="15.75" thickBot="1" x14ac:dyDescent="0.3"/>
    <row r="1742" spans="340:349" ht="21.75" thickBot="1" x14ac:dyDescent="0.3">
      <c r="MB1742" s="701" t="s">
        <v>91</v>
      </c>
      <c r="MC1742" s="2042">
        <f>'TROISIEME TRI et BILAN'!C1844</f>
        <v>0</v>
      </c>
      <c r="MD1742" s="2043"/>
      <c r="ME1742" s="2043"/>
      <c r="MF1742" s="2043"/>
      <c r="MG1742" s="2043"/>
      <c r="MH1742" s="2043"/>
      <c r="MI1742" s="2043"/>
      <c r="MJ1742" s="2044"/>
    </row>
    <row r="1743" spans="340:349" ht="50.25" customHeight="1" thickBot="1" x14ac:dyDescent="0.3">
      <c r="MC1743" s="2048"/>
      <c r="MD1743" s="2049"/>
      <c r="ME1743" s="2049"/>
      <c r="MF1743" s="2049"/>
      <c r="MG1743" s="2049"/>
      <c r="MH1743" s="2049"/>
      <c r="MI1743" s="2049"/>
      <c r="MJ1743" s="2050"/>
    </row>
    <row r="1744" spans="340:349" x14ac:dyDescent="0.25">
      <c r="MK1744" s="666"/>
    </row>
    <row r="1745" spans="350:353" ht="21" x14ac:dyDescent="0.35">
      <c r="ML1745" s="699" t="s">
        <v>794</v>
      </c>
      <c r="MM1745" s="702"/>
      <c r="MN1745" s="702"/>
      <c r="MO1745" s="712">
        <v>34</v>
      </c>
    </row>
    <row r="1746" spans="350:353" ht="21.75" thickBot="1" x14ac:dyDescent="0.4">
      <c r="ML1746" s="702"/>
      <c r="MM1746" s="702"/>
      <c r="MN1746" s="702"/>
      <c r="MO1746" s="702"/>
    </row>
    <row r="1747" spans="350:353" ht="21" thickBot="1" x14ac:dyDescent="0.3">
      <c r="ML1747" s="344" t="s">
        <v>353</v>
      </c>
      <c r="MM1747" s="361" t="s">
        <v>354</v>
      </c>
      <c r="MN1747" s="361" t="s">
        <v>355</v>
      </c>
      <c r="MO1747" s="361" t="s">
        <v>336</v>
      </c>
    </row>
    <row r="1748" spans="350:353" ht="19.5" thickBot="1" x14ac:dyDescent="0.3">
      <c r="ML1748" s="1508">
        <f>'TROISIEME TRI et BILAN'!B1851</f>
        <v>0</v>
      </c>
      <c r="MM1748" s="388">
        <f>'TROISIEME TRI et BILAN'!C1851</f>
        <v>0</v>
      </c>
      <c r="MN1748" s="388">
        <f>'TROISIEME TRI et BILAN'!D1851</f>
        <v>0</v>
      </c>
      <c r="MO1748" s="388">
        <f>'TROISIEME TRI et BILAN'!E1851</f>
        <v>0</v>
      </c>
    </row>
    <row r="1749" spans="350:353" ht="19.5" thickBot="1" x14ac:dyDescent="0.3">
      <c r="ML1749" s="1508">
        <f>'TROISIEME TRI et BILAN'!B1852</f>
        <v>0</v>
      </c>
      <c r="MM1749" s="388">
        <f>'TROISIEME TRI et BILAN'!C1852</f>
        <v>0</v>
      </c>
      <c r="MN1749" s="388">
        <f>'TROISIEME TRI et BILAN'!D1852</f>
        <v>0</v>
      </c>
      <c r="MO1749" s="388">
        <f>'TROISIEME TRI et BILAN'!E1852</f>
        <v>0</v>
      </c>
    </row>
    <row r="1750" spans="350:353" ht="19.5" thickBot="1" x14ac:dyDescent="0.3">
      <c r="ML1750" s="1508">
        <f>'TROISIEME TRI et BILAN'!B1853</f>
        <v>0</v>
      </c>
      <c r="MM1750" s="388">
        <f>'TROISIEME TRI et BILAN'!C1853</f>
        <v>0</v>
      </c>
      <c r="MN1750" s="388">
        <f>'TROISIEME TRI et BILAN'!D1853</f>
        <v>0</v>
      </c>
      <c r="MO1750" s="388">
        <f>'TROISIEME TRI et BILAN'!E1853</f>
        <v>0</v>
      </c>
    </row>
    <row r="1751" spans="350:353" ht="19.5" thickBot="1" x14ac:dyDescent="0.3">
      <c r="ML1751" s="1508">
        <f>'TROISIEME TRI et BILAN'!B1854</f>
        <v>0</v>
      </c>
      <c r="MM1751" s="388">
        <f>'TROISIEME TRI et BILAN'!C1854</f>
        <v>0</v>
      </c>
      <c r="MN1751" s="388">
        <f>'TROISIEME TRI et BILAN'!D1854</f>
        <v>0</v>
      </c>
      <c r="MO1751" s="388">
        <f>'TROISIEME TRI et BILAN'!E1854</f>
        <v>0</v>
      </c>
    </row>
    <row r="1752" spans="350:353" ht="19.5" thickBot="1" x14ac:dyDescent="0.3">
      <c r="ML1752" s="1508">
        <f>'TROISIEME TRI et BILAN'!B1855</f>
        <v>0</v>
      </c>
      <c r="MM1752" s="388">
        <f>'TROISIEME TRI et BILAN'!C1855</f>
        <v>0</v>
      </c>
      <c r="MN1752" s="388">
        <f>'TROISIEME TRI et BILAN'!D1855</f>
        <v>0</v>
      </c>
      <c r="MO1752" s="388">
        <f>'TROISIEME TRI et BILAN'!E1855</f>
        <v>0</v>
      </c>
    </row>
    <row r="1753" spans="350:353" ht="19.5" thickBot="1" x14ac:dyDescent="0.3">
      <c r="ML1753" s="1508">
        <f>'TROISIEME TRI et BILAN'!B1856</f>
        <v>0</v>
      </c>
      <c r="MM1753" s="388">
        <f>'TROISIEME TRI et BILAN'!C1856</f>
        <v>0</v>
      </c>
      <c r="MN1753" s="388">
        <f>'TROISIEME TRI et BILAN'!D1856</f>
        <v>0</v>
      </c>
      <c r="MO1753" s="388">
        <f>'TROISIEME TRI et BILAN'!E1856</f>
        <v>0</v>
      </c>
    </row>
    <row r="1754" spans="350:353" ht="19.5" thickBot="1" x14ac:dyDescent="0.3">
      <c r="ML1754" s="1508">
        <f>'TROISIEME TRI et BILAN'!B1857</f>
        <v>0</v>
      </c>
      <c r="MM1754" s="388">
        <f>'TROISIEME TRI et BILAN'!C1857</f>
        <v>0</v>
      </c>
      <c r="MN1754" s="388">
        <f>'TROISIEME TRI et BILAN'!D1857</f>
        <v>0</v>
      </c>
      <c r="MO1754" s="388">
        <f>'TROISIEME TRI et BILAN'!E1857</f>
        <v>0</v>
      </c>
    </row>
    <row r="1755" spans="350:353" ht="19.5" thickBot="1" x14ac:dyDescent="0.3">
      <c r="ML1755" s="1508">
        <f>'TROISIEME TRI et BILAN'!B1858</f>
        <v>0</v>
      </c>
      <c r="MM1755" s="388">
        <f>'TROISIEME TRI et BILAN'!C1858</f>
        <v>0</v>
      </c>
      <c r="MN1755" s="388">
        <f>'TROISIEME TRI et BILAN'!D1858</f>
        <v>0</v>
      </c>
      <c r="MO1755" s="388">
        <f>'TROISIEME TRI et BILAN'!E1858</f>
        <v>0</v>
      </c>
    </row>
    <row r="1756" spans="350:353" ht="19.5" thickBot="1" x14ac:dyDescent="0.3">
      <c r="ML1756" s="1508">
        <f>'TROISIEME TRI et BILAN'!B1859</f>
        <v>0</v>
      </c>
      <c r="MM1756" s="388">
        <f>'TROISIEME TRI et BILAN'!C1859</f>
        <v>0</v>
      </c>
      <c r="MN1756" s="388">
        <f>'TROISIEME TRI et BILAN'!D1859</f>
        <v>0</v>
      </c>
      <c r="MO1756" s="388">
        <f>'TROISIEME TRI et BILAN'!E1859</f>
        <v>0</v>
      </c>
    </row>
    <row r="1757" spans="350:353" ht="19.5" thickBot="1" x14ac:dyDescent="0.3">
      <c r="ML1757" s="1508">
        <f>'TROISIEME TRI et BILAN'!B1860</f>
        <v>0</v>
      </c>
      <c r="MM1757" s="388">
        <f>'TROISIEME TRI et BILAN'!C1860</f>
        <v>0</v>
      </c>
      <c r="MN1757" s="388">
        <f>'TROISIEME TRI et BILAN'!D1860</f>
        <v>0</v>
      </c>
      <c r="MO1757" s="388">
        <f>'TROISIEME TRI et BILAN'!E1860</f>
        <v>0</v>
      </c>
    </row>
    <row r="1758" spans="350:353" ht="19.5" thickBot="1" x14ac:dyDescent="0.3">
      <c r="ML1758" s="1508">
        <f>'TROISIEME TRI et BILAN'!B1861</f>
        <v>0</v>
      </c>
      <c r="MM1758" s="388">
        <f>'TROISIEME TRI et BILAN'!C1861</f>
        <v>0</v>
      </c>
      <c r="MN1758" s="388">
        <f>'TROISIEME TRI et BILAN'!D1861</f>
        <v>0</v>
      </c>
      <c r="MO1758" s="388">
        <f>'TROISIEME TRI et BILAN'!E1861</f>
        <v>0</v>
      </c>
    </row>
    <row r="1759" spans="350:353" ht="19.5" thickBot="1" x14ac:dyDescent="0.3">
      <c r="ML1759" s="1508">
        <f>'TROISIEME TRI et BILAN'!B1862</f>
        <v>0</v>
      </c>
      <c r="MM1759" s="388">
        <f>'TROISIEME TRI et BILAN'!C1862</f>
        <v>0</v>
      </c>
      <c r="MN1759" s="388">
        <f>'TROISIEME TRI et BILAN'!D1862</f>
        <v>0</v>
      </c>
      <c r="MO1759" s="388">
        <f>'TROISIEME TRI et BILAN'!E1862</f>
        <v>0</v>
      </c>
    </row>
    <row r="1760" spans="350:353" ht="19.5" thickBot="1" x14ac:dyDescent="0.3">
      <c r="ML1760" s="1508">
        <f>'TROISIEME TRI et BILAN'!B1863</f>
        <v>0</v>
      </c>
      <c r="MM1760" s="388">
        <f>'TROISIEME TRI et BILAN'!C1863</f>
        <v>0</v>
      </c>
      <c r="MN1760" s="388">
        <f>'TROISIEME TRI et BILAN'!D1863</f>
        <v>0</v>
      </c>
      <c r="MO1760" s="388">
        <f>'TROISIEME TRI et BILAN'!E1863</f>
        <v>0</v>
      </c>
    </row>
    <row r="1761" spans="350:353" ht="19.5" thickBot="1" x14ac:dyDescent="0.3">
      <c r="ML1761" s="1508">
        <f>'TROISIEME TRI et BILAN'!B1864</f>
        <v>0</v>
      </c>
      <c r="MM1761" s="388">
        <f>'TROISIEME TRI et BILAN'!C1864</f>
        <v>0</v>
      </c>
      <c r="MN1761" s="388">
        <f>'TROISIEME TRI et BILAN'!D1864</f>
        <v>0</v>
      </c>
      <c r="MO1761" s="388">
        <f>'TROISIEME TRI et BILAN'!E1864</f>
        <v>0</v>
      </c>
    </row>
    <row r="1762" spans="350:353" ht="19.5" thickBot="1" x14ac:dyDescent="0.3">
      <c r="ML1762" s="1508">
        <f>'TROISIEME TRI et BILAN'!B1865</f>
        <v>0</v>
      </c>
      <c r="MM1762" s="388">
        <f>'TROISIEME TRI et BILAN'!C1865</f>
        <v>0</v>
      </c>
      <c r="MN1762" s="388">
        <f>'TROISIEME TRI et BILAN'!D1865</f>
        <v>0</v>
      </c>
      <c r="MO1762" s="388">
        <f>'TROISIEME TRI et BILAN'!E1865</f>
        <v>0</v>
      </c>
    </row>
    <row r="1763" spans="350:353" ht="19.5" thickBot="1" x14ac:dyDescent="0.3">
      <c r="ML1763" s="1508">
        <f>'TROISIEME TRI et BILAN'!B1866</f>
        <v>0</v>
      </c>
      <c r="MM1763" s="388">
        <f>'TROISIEME TRI et BILAN'!C1866</f>
        <v>0</v>
      </c>
      <c r="MN1763" s="388">
        <f>'TROISIEME TRI et BILAN'!D1866</f>
        <v>0</v>
      </c>
      <c r="MO1763" s="388">
        <f>'TROISIEME TRI et BILAN'!E1866</f>
        <v>0</v>
      </c>
    </row>
    <row r="1764" spans="350:353" ht="19.5" thickBot="1" x14ac:dyDescent="0.3">
      <c r="ML1764" s="1508">
        <f>'TROISIEME TRI et BILAN'!B1867</f>
        <v>0</v>
      </c>
      <c r="MM1764" s="388">
        <f>'TROISIEME TRI et BILAN'!C1867</f>
        <v>0</v>
      </c>
      <c r="MN1764" s="388">
        <f>'TROISIEME TRI et BILAN'!D1867</f>
        <v>0</v>
      </c>
      <c r="MO1764" s="388">
        <f>'TROISIEME TRI et BILAN'!E1867</f>
        <v>0</v>
      </c>
    </row>
    <row r="1765" spans="350:353" ht="19.5" thickBot="1" x14ac:dyDescent="0.3">
      <c r="ML1765" s="1508">
        <f>'TROISIEME TRI et BILAN'!B1868</f>
        <v>0</v>
      </c>
      <c r="MM1765" s="388">
        <f>'TROISIEME TRI et BILAN'!C1868</f>
        <v>0</v>
      </c>
      <c r="MN1765" s="388">
        <f>'TROISIEME TRI et BILAN'!D1868</f>
        <v>0</v>
      </c>
      <c r="MO1765" s="388">
        <f>'TROISIEME TRI et BILAN'!E1868</f>
        <v>0</v>
      </c>
    </row>
    <row r="1766" spans="350:353" ht="19.5" thickBot="1" x14ac:dyDescent="0.3">
      <c r="ML1766" s="1508">
        <f>'TROISIEME TRI et BILAN'!B1869</f>
        <v>0</v>
      </c>
      <c r="MM1766" s="388">
        <f>'TROISIEME TRI et BILAN'!C1869</f>
        <v>0</v>
      </c>
      <c r="MN1766" s="388">
        <f>'TROISIEME TRI et BILAN'!D1869</f>
        <v>0</v>
      </c>
      <c r="MO1766" s="388">
        <f>'TROISIEME TRI et BILAN'!E1869</f>
        <v>0</v>
      </c>
    </row>
    <row r="1767" spans="350:353" ht="19.5" thickBot="1" x14ac:dyDescent="0.3">
      <c r="ML1767" s="1508">
        <f>'TROISIEME TRI et BILAN'!B1870</f>
        <v>0</v>
      </c>
      <c r="MM1767" s="388">
        <f>'TROISIEME TRI et BILAN'!C1870</f>
        <v>0</v>
      </c>
      <c r="MN1767" s="388">
        <f>'TROISIEME TRI et BILAN'!D1870</f>
        <v>0</v>
      </c>
      <c r="MO1767" s="388">
        <f>'TROISIEME TRI et BILAN'!E1870</f>
        <v>0</v>
      </c>
    </row>
    <row r="1768" spans="350:353" ht="19.5" thickBot="1" x14ac:dyDescent="0.3">
      <c r="ML1768" s="1508">
        <f>'TROISIEME TRI et BILAN'!B1871</f>
        <v>0</v>
      </c>
      <c r="MM1768" s="388">
        <f>'TROISIEME TRI et BILAN'!C1871</f>
        <v>0</v>
      </c>
      <c r="MN1768" s="388">
        <f>'TROISIEME TRI et BILAN'!D1871</f>
        <v>0</v>
      </c>
      <c r="MO1768" s="388">
        <f>'TROISIEME TRI et BILAN'!E1871</f>
        <v>0</v>
      </c>
    </row>
    <row r="1769" spans="350:353" ht="19.5" thickBot="1" x14ac:dyDescent="0.3">
      <c r="ML1769" s="1508">
        <f>'TROISIEME TRI et BILAN'!B1872</f>
        <v>0</v>
      </c>
      <c r="MM1769" s="388">
        <f>'TROISIEME TRI et BILAN'!C1872</f>
        <v>0</v>
      </c>
      <c r="MN1769" s="388">
        <f>'TROISIEME TRI et BILAN'!D1872</f>
        <v>0</v>
      </c>
      <c r="MO1769" s="388">
        <f>'TROISIEME TRI et BILAN'!E1872</f>
        <v>0</v>
      </c>
    </row>
    <row r="1770" spans="350:353" ht="19.5" thickBot="1" x14ac:dyDescent="0.3">
      <c r="ML1770" s="1508">
        <f>'TROISIEME TRI et BILAN'!B1873</f>
        <v>0</v>
      </c>
      <c r="MM1770" s="388">
        <f>'TROISIEME TRI et BILAN'!C1873</f>
        <v>0</v>
      </c>
      <c r="MN1770" s="388">
        <f>'TROISIEME TRI et BILAN'!D1873</f>
        <v>0</v>
      </c>
      <c r="MO1770" s="388">
        <f>'TROISIEME TRI et BILAN'!E1873</f>
        <v>0</v>
      </c>
    </row>
    <row r="1771" spans="350:353" ht="19.5" thickBot="1" x14ac:dyDescent="0.3">
      <c r="ML1771" s="1508">
        <f>'TROISIEME TRI et BILAN'!B1874</f>
        <v>0</v>
      </c>
      <c r="MM1771" s="388">
        <f>'TROISIEME TRI et BILAN'!C1874</f>
        <v>0</v>
      </c>
      <c r="MN1771" s="388">
        <f>'TROISIEME TRI et BILAN'!D1874</f>
        <v>0</v>
      </c>
      <c r="MO1771" s="388">
        <f>'TROISIEME TRI et BILAN'!E1874</f>
        <v>0</v>
      </c>
    </row>
    <row r="1772" spans="350:353" ht="19.5" thickBot="1" x14ac:dyDescent="0.3">
      <c r="ML1772" s="1508">
        <f>'TROISIEME TRI et BILAN'!B1875</f>
        <v>0</v>
      </c>
      <c r="MM1772" s="388">
        <f>'TROISIEME TRI et BILAN'!C1875</f>
        <v>0</v>
      </c>
      <c r="MN1772" s="388">
        <f>'TROISIEME TRI et BILAN'!D1875</f>
        <v>0</v>
      </c>
      <c r="MO1772" s="388">
        <f>'TROISIEME TRI et BILAN'!E1875</f>
        <v>0</v>
      </c>
    </row>
    <row r="1773" spans="350:353" ht="19.5" thickBot="1" x14ac:dyDescent="0.3">
      <c r="ML1773" s="1508">
        <f>'TROISIEME TRI et BILAN'!B1876</f>
        <v>0</v>
      </c>
      <c r="MM1773" s="388">
        <f>'TROISIEME TRI et BILAN'!C1876</f>
        <v>0</v>
      </c>
      <c r="MN1773" s="388">
        <f>'TROISIEME TRI et BILAN'!D1876</f>
        <v>0</v>
      </c>
      <c r="MO1773" s="388">
        <f>'TROISIEME TRI et BILAN'!E1876</f>
        <v>0</v>
      </c>
    </row>
    <row r="1774" spans="350:353" ht="19.5" thickBot="1" x14ac:dyDescent="0.3">
      <c r="ML1774" s="1508">
        <f>'TROISIEME TRI et BILAN'!B1877</f>
        <v>0</v>
      </c>
      <c r="MM1774" s="388">
        <f>'TROISIEME TRI et BILAN'!C1877</f>
        <v>0</v>
      </c>
      <c r="MN1774" s="388">
        <f>'TROISIEME TRI et BILAN'!D1877</f>
        <v>0</v>
      </c>
      <c r="MO1774" s="388">
        <f>'TROISIEME TRI et BILAN'!E1877</f>
        <v>0</v>
      </c>
    </row>
    <row r="1775" spans="350:353" ht="19.5" thickBot="1" x14ac:dyDescent="0.3">
      <c r="ML1775" s="1508">
        <f>'TROISIEME TRI et BILAN'!B1878</f>
        <v>0</v>
      </c>
      <c r="MM1775" s="388">
        <f>'TROISIEME TRI et BILAN'!C1878</f>
        <v>0</v>
      </c>
      <c r="MN1775" s="388">
        <f>'TROISIEME TRI et BILAN'!D1878</f>
        <v>0</v>
      </c>
      <c r="MO1775" s="388">
        <f>'TROISIEME TRI et BILAN'!E1878</f>
        <v>0</v>
      </c>
    </row>
    <row r="1776" spans="350:353" ht="19.5" thickBot="1" x14ac:dyDescent="0.3">
      <c r="ML1776" s="1508">
        <f>'TROISIEME TRI et BILAN'!B1879</f>
        <v>0</v>
      </c>
      <c r="MM1776" s="388">
        <f>'TROISIEME TRI et BILAN'!C1879</f>
        <v>0</v>
      </c>
      <c r="MN1776" s="388">
        <f>'TROISIEME TRI et BILAN'!D1879</f>
        <v>0</v>
      </c>
      <c r="MO1776" s="388">
        <f>'TROISIEME TRI et BILAN'!E1879</f>
        <v>0</v>
      </c>
    </row>
    <row r="1777" spans="350:361" ht="19.5" thickBot="1" x14ac:dyDescent="0.3">
      <c r="ML1777" s="1508">
        <f>'TROISIEME TRI et BILAN'!B1880</f>
        <v>0</v>
      </c>
      <c r="MM1777" s="388">
        <f>'TROISIEME TRI et BILAN'!C1880</f>
        <v>0</v>
      </c>
      <c r="MN1777" s="388">
        <f>'TROISIEME TRI et BILAN'!D1880</f>
        <v>0</v>
      </c>
      <c r="MO1777" s="388">
        <f>'TROISIEME TRI et BILAN'!E1880</f>
        <v>0</v>
      </c>
    </row>
    <row r="1778" spans="350:361" x14ac:dyDescent="0.25">
      <c r="MP1778" s="666"/>
    </row>
    <row r="1779" spans="350:361" ht="21" x14ac:dyDescent="0.35">
      <c r="MQ1779" s="699" t="s">
        <v>803</v>
      </c>
      <c r="MR1779" s="699"/>
      <c r="MS1779" s="702"/>
      <c r="MT1779" s="702"/>
      <c r="MU1779" s="702"/>
      <c r="MV1779" s="702"/>
      <c r="MW1779" s="712">
        <v>35</v>
      </c>
    </row>
    <row r="1780" spans="350:361" ht="21" x14ac:dyDescent="0.35">
      <c r="MQ1780" s="699" t="s">
        <v>804</v>
      </c>
      <c r="MR1780" s="699"/>
      <c r="MS1780" s="702"/>
      <c r="MT1780" s="702"/>
      <c r="MU1780" s="702"/>
      <c r="MV1780" s="702"/>
      <c r="MW1780" s="702"/>
    </row>
    <row r="1781" spans="350:361" ht="21.75" thickBot="1" x14ac:dyDescent="0.4">
      <c r="MQ1781" s="702"/>
      <c r="MR1781" s="702"/>
      <c r="MS1781" s="702"/>
      <c r="MT1781" s="702"/>
      <c r="MU1781" s="702"/>
      <c r="MV1781" s="702"/>
      <c r="MW1781" s="702"/>
    </row>
    <row r="1782" spans="350:361" ht="21" thickBot="1" x14ac:dyDescent="0.3">
      <c r="MQ1782" s="2291" t="s">
        <v>1</v>
      </c>
      <c r="MR1782" s="2291" t="s">
        <v>356</v>
      </c>
      <c r="MS1782" s="2293" t="s">
        <v>357</v>
      </c>
      <c r="MT1782" s="2294"/>
      <c r="MU1782" s="2295"/>
      <c r="MV1782" s="744"/>
      <c r="MW1782" s="744"/>
    </row>
    <row r="1783" spans="350:361" ht="41.25" customHeight="1" thickBot="1" x14ac:dyDescent="0.3">
      <c r="MQ1783" s="2292"/>
      <c r="MR1783" s="2292"/>
      <c r="MS1783" s="340" t="s">
        <v>358</v>
      </c>
      <c r="MT1783" s="340" t="s">
        <v>359</v>
      </c>
      <c r="MU1783" s="340" t="s">
        <v>360</v>
      </c>
      <c r="MV1783" s="340" t="s">
        <v>0</v>
      </c>
      <c r="MW1783" s="340" t="s">
        <v>361</v>
      </c>
    </row>
    <row r="1784" spans="350:361" ht="18" customHeight="1" thickBot="1" x14ac:dyDescent="0.3">
      <c r="MQ1784" s="341">
        <v>1</v>
      </c>
      <c r="MR1784" s="643" t="s">
        <v>362</v>
      </c>
      <c r="MS1784" s="389">
        <f>'TROISIEME TRI et BILAN'!D1889</f>
        <v>0</v>
      </c>
      <c r="MT1784" s="389">
        <f>'TROISIEME TRI et BILAN'!E1889</f>
        <v>0</v>
      </c>
      <c r="MU1784" s="389">
        <f>'TROISIEME TRI et BILAN'!F1889</f>
        <v>0</v>
      </c>
      <c r="MV1784" s="340">
        <f>'TROISIEME TRI et BILAN'!G1889</f>
        <v>0</v>
      </c>
      <c r="MW1784" s="389">
        <f>'TROISIEME TRI et BILAN'!H1889</f>
        <v>0</v>
      </c>
    </row>
    <row r="1785" spans="350:361" ht="18" customHeight="1" thickBot="1" x14ac:dyDescent="0.3">
      <c r="MQ1785" s="341">
        <v>2</v>
      </c>
      <c r="MR1785" s="643" t="s">
        <v>363</v>
      </c>
      <c r="MS1785" s="389">
        <f>'TROISIEME TRI et BILAN'!D1890</f>
        <v>0</v>
      </c>
      <c r="MT1785" s="389">
        <f>'TROISIEME TRI et BILAN'!E1890</f>
        <v>0</v>
      </c>
      <c r="MU1785" s="389">
        <f>'TROISIEME TRI et BILAN'!F1890</f>
        <v>0</v>
      </c>
      <c r="MV1785" s="340">
        <f>'TROISIEME TRI et BILAN'!G1890</f>
        <v>0</v>
      </c>
      <c r="MW1785" s="389">
        <f>'TROISIEME TRI et BILAN'!H1890</f>
        <v>0</v>
      </c>
    </row>
    <row r="1786" spans="350:361" ht="18" customHeight="1" thickBot="1" x14ac:dyDescent="0.3">
      <c r="MQ1786" s="341">
        <v>3</v>
      </c>
      <c r="MR1786" s="643" t="s">
        <v>364</v>
      </c>
      <c r="MS1786" s="389">
        <f>'TROISIEME TRI et BILAN'!D1891</f>
        <v>0</v>
      </c>
      <c r="MT1786" s="389">
        <f>'TROISIEME TRI et BILAN'!E1891</f>
        <v>0</v>
      </c>
      <c r="MU1786" s="389">
        <f>'TROISIEME TRI et BILAN'!F1891</f>
        <v>0</v>
      </c>
      <c r="MV1786" s="340">
        <f>'TROISIEME TRI et BILAN'!G1891</f>
        <v>0</v>
      </c>
      <c r="MW1786" s="389">
        <f>'TROISIEME TRI et BILAN'!H1891</f>
        <v>0</v>
      </c>
    </row>
    <row r="1787" spans="350:361" ht="18" customHeight="1" thickBot="1" x14ac:dyDescent="0.3">
      <c r="MQ1787" s="341">
        <v>4</v>
      </c>
      <c r="MR1787" s="643" t="s">
        <v>365</v>
      </c>
      <c r="MS1787" s="389">
        <f>'TROISIEME TRI et BILAN'!D1892</f>
        <v>0</v>
      </c>
      <c r="MT1787" s="389">
        <f>'TROISIEME TRI et BILAN'!E1892</f>
        <v>0</v>
      </c>
      <c r="MU1787" s="389">
        <f>'TROISIEME TRI et BILAN'!F1892</f>
        <v>0</v>
      </c>
      <c r="MV1787" s="340">
        <f>'TROISIEME TRI et BILAN'!G1892</f>
        <v>0</v>
      </c>
      <c r="MW1787" s="389">
        <f>'TROISIEME TRI et BILAN'!H1892</f>
        <v>0</v>
      </c>
    </row>
    <row r="1788" spans="350:361" ht="18" customHeight="1" thickBot="1" x14ac:dyDescent="0.3">
      <c r="MQ1788" s="341">
        <v>5</v>
      </c>
      <c r="MR1788" s="643" t="s">
        <v>366</v>
      </c>
      <c r="MS1788" s="389">
        <f>'TROISIEME TRI et BILAN'!D1893</f>
        <v>0</v>
      </c>
      <c r="MT1788" s="389">
        <f>'TROISIEME TRI et BILAN'!E1893</f>
        <v>0</v>
      </c>
      <c r="MU1788" s="389">
        <f>'TROISIEME TRI et BILAN'!F1893</f>
        <v>0</v>
      </c>
      <c r="MV1788" s="340">
        <f>'TROISIEME TRI et BILAN'!G1893</f>
        <v>0</v>
      </c>
      <c r="MW1788" s="389">
        <f>'TROISIEME TRI et BILAN'!H1893</f>
        <v>0</v>
      </c>
    </row>
    <row r="1789" spans="350:361" ht="18" customHeight="1" thickBot="1" x14ac:dyDescent="0.3">
      <c r="MQ1789" s="341">
        <v>6</v>
      </c>
      <c r="MR1789" s="643" t="s">
        <v>367</v>
      </c>
      <c r="MS1789" s="389">
        <f>'TROISIEME TRI et BILAN'!D1894</f>
        <v>0</v>
      </c>
      <c r="MT1789" s="389">
        <f>'TROISIEME TRI et BILAN'!E1894</f>
        <v>0</v>
      </c>
      <c r="MU1789" s="389">
        <f>'TROISIEME TRI et BILAN'!F1894</f>
        <v>0</v>
      </c>
      <c r="MV1789" s="340">
        <f>'TROISIEME TRI et BILAN'!G1894</f>
        <v>0</v>
      </c>
      <c r="MW1789" s="389">
        <f>'TROISIEME TRI et BILAN'!H1894</f>
        <v>0</v>
      </c>
    </row>
    <row r="1790" spans="350:361" ht="18" customHeight="1" thickBot="1" x14ac:dyDescent="0.3">
      <c r="MQ1790" s="341">
        <v>7</v>
      </c>
      <c r="MR1790" s="643" t="s">
        <v>368</v>
      </c>
      <c r="MS1790" s="389">
        <f>'TROISIEME TRI et BILAN'!D1895</f>
        <v>0</v>
      </c>
      <c r="MT1790" s="389">
        <f>'TROISIEME TRI et BILAN'!E1895</f>
        <v>0</v>
      </c>
      <c r="MU1790" s="389">
        <f>'TROISIEME TRI et BILAN'!F1895</f>
        <v>0</v>
      </c>
      <c r="MV1790" s="340">
        <f>'TROISIEME TRI et BILAN'!G1895</f>
        <v>0</v>
      </c>
      <c r="MW1790" s="389">
        <f>'TROISIEME TRI et BILAN'!H1895</f>
        <v>0</v>
      </c>
    </row>
    <row r="1791" spans="350:361" ht="18" customHeight="1" thickBot="1" x14ac:dyDescent="0.3">
      <c r="MQ1791" s="341">
        <v>8</v>
      </c>
      <c r="MR1791" s="643" t="s">
        <v>369</v>
      </c>
      <c r="MS1791" s="389">
        <f>'TROISIEME TRI et BILAN'!D1896</f>
        <v>0</v>
      </c>
      <c r="MT1791" s="389">
        <f>'TROISIEME TRI et BILAN'!E1896</f>
        <v>0</v>
      </c>
      <c r="MU1791" s="389">
        <f>'TROISIEME TRI et BILAN'!F1896</f>
        <v>0</v>
      </c>
      <c r="MV1791" s="340">
        <f>'TROISIEME TRI et BILAN'!G1896</f>
        <v>0</v>
      </c>
      <c r="MW1791" s="389">
        <f>'TROISIEME TRI et BILAN'!H1896</f>
        <v>0</v>
      </c>
    </row>
    <row r="1792" spans="350:361" ht="18" customHeight="1" thickBot="1" x14ac:dyDescent="0.3">
      <c r="MQ1792" s="341">
        <v>9</v>
      </c>
      <c r="MR1792" s="643" t="s">
        <v>370</v>
      </c>
      <c r="MS1792" s="389">
        <f>'TROISIEME TRI et BILAN'!D1897</f>
        <v>0</v>
      </c>
      <c r="MT1792" s="389">
        <f>'TROISIEME TRI et BILAN'!E1897</f>
        <v>0</v>
      </c>
      <c r="MU1792" s="389">
        <f>'TROISIEME TRI et BILAN'!F1897</f>
        <v>0</v>
      </c>
      <c r="MV1792" s="340">
        <f>'TROISIEME TRI et BILAN'!G1897</f>
        <v>0</v>
      </c>
      <c r="MW1792" s="389">
        <f>'TROISIEME TRI et BILAN'!H1897</f>
        <v>0</v>
      </c>
    </row>
    <row r="1793" spans="355:361" ht="18" customHeight="1" thickBot="1" x14ac:dyDescent="0.3">
      <c r="MQ1793" s="341">
        <v>10</v>
      </c>
      <c r="MR1793" s="643" t="s">
        <v>371</v>
      </c>
      <c r="MS1793" s="389">
        <f>'TROISIEME TRI et BILAN'!D1898</f>
        <v>0</v>
      </c>
      <c r="MT1793" s="389">
        <f>'TROISIEME TRI et BILAN'!E1898</f>
        <v>0</v>
      </c>
      <c r="MU1793" s="389">
        <f>'TROISIEME TRI et BILAN'!F1898</f>
        <v>0</v>
      </c>
      <c r="MV1793" s="340">
        <f>'TROISIEME TRI et BILAN'!G1898</f>
        <v>0</v>
      </c>
      <c r="MW1793" s="389">
        <f>'TROISIEME TRI et BILAN'!H1898</f>
        <v>0</v>
      </c>
    </row>
    <row r="1794" spans="355:361" ht="18" customHeight="1" thickBot="1" x14ac:dyDescent="0.3">
      <c r="MQ1794" s="341">
        <v>11</v>
      </c>
      <c r="MR1794" s="643" t="s">
        <v>372</v>
      </c>
      <c r="MS1794" s="389">
        <f>'TROISIEME TRI et BILAN'!D1899</f>
        <v>0</v>
      </c>
      <c r="MT1794" s="389">
        <f>'TROISIEME TRI et BILAN'!E1899</f>
        <v>0</v>
      </c>
      <c r="MU1794" s="389">
        <f>'TROISIEME TRI et BILAN'!F1899</f>
        <v>0</v>
      </c>
      <c r="MV1794" s="340">
        <f>'TROISIEME TRI et BILAN'!G1899</f>
        <v>0</v>
      </c>
      <c r="MW1794" s="389">
        <f>'TROISIEME TRI et BILAN'!H1899</f>
        <v>0</v>
      </c>
    </row>
    <row r="1795" spans="355:361" ht="18" customHeight="1" thickBot="1" x14ac:dyDescent="0.3">
      <c r="MQ1795" s="341">
        <v>12</v>
      </c>
      <c r="MR1795" s="643" t="s">
        <v>373</v>
      </c>
      <c r="MS1795" s="389">
        <f>'TROISIEME TRI et BILAN'!D1900</f>
        <v>0</v>
      </c>
      <c r="MT1795" s="389">
        <f>'TROISIEME TRI et BILAN'!E1900</f>
        <v>0</v>
      </c>
      <c r="MU1795" s="389">
        <f>'TROISIEME TRI et BILAN'!F1900</f>
        <v>0</v>
      </c>
      <c r="MV1795" s="340">
        <f>'TROISIEME TRI et BILAN'!G1900</f>
        <v>0</v>
      </c>
      <c r="MW1795" s="389">
        <f>'TROISIEME TRI et BILAN'!H1900</f>
        <v>0</v>
      </c>
    </row>
    <row r="1796" spans="355:361" ht="18" customHeight="1" thickBot="1" x14ac:dyDescent="0.3">
      <c r="MQ1796" s="341">
        <v>13</v>
      </c>
      <c r="MR1796" s="643" t="s">
        <v>374</v>
      </c>
      <c r="MS1796" s="389">
        <f>'TROISIEME TRI et BILAN'!D1901</f>
        <v>0</v>
      </c>
      <c r="MT1796" s="389">
        <f>'TROISIEME TRI et BILAN'!E1901</f>
        <v>0</v>
      </c>
      <c r="MU1796" s="389">
        <f>'TROISIEME TRI et BILAN'!F1901</f>
        <v>0</v>
      </c>
      <c r="MV1796" s="340">
        <f>'TROISIEME TRI et BILAN'!G1901</f>
        <v>0</v>
      </c>
      <c r="MW1796" s="389">
        <f>'TROISIEME TRI et BILAN'!H1901</f>
        <v>0</v>
      </c>
    </row>
    <row r="1797" spans="355:361" ht="18" customHeight="1" thickBot="1" x14ac:dyDescent="0.3">
      <c r="MQ1797" s="341">
        <v>14</v>
      </c>
      <c r="MR1797" s="643" t="s">
        <v>375</v>
      </c>
      <c r="MS1797" s="389">
        <f>'TROISIEME TRI et BILAN'!D1902</f>
        <v>0</v>
      </c>
      <c r="MT1797" s="389">
        <f>'TROISIEME TRI et BILAN'!E1902</f>
        <v>0</v>
      </c>
      <c r="MU1797" s="389">
        <f>'TROISIEME TRI et BILAN'!F1902</f>
        <v>0</v>
      </c>
      <c r="MV1797" s="340">
        <f>'TROISIEME TRI et BILAN'!G1902</f>
        <v>0</v>
      </c>
      <c r="MW1797" s="389">
        <f>'TROISIEME TRI et BILAN'!H1902</f>
        <v>0</v>
      </c>
    </row>
    <row r="1798" spans="355:361" ht="18" customHeight="1" thickBot="1" x14ac:dyDescent="0.3">
      <c r="MQ1798" s="341">
        <v>15</v>
      </c>
      <c r="MR1798" s="643" t="s">
        <v>376</v>
      </c>
      <c r="MS1798" s="389">
        <f>'TROISIEME TRI et BILAN'!D1903</f>
        <v>0</v>
      </c>
      <c r="MT1798" s="389">
        <f>'TROISIEME TRI et BILAN'!E1903</f>
        <v>0</v>
      </c>
      <c r="MU1798" s="389">
        <f>'TROISIEME TRI et BILAN'!F1903</f>
        <v>0</v>
      </c>
      <c r="MV1798" s="340">
        <f>'TROISIEME TRI et BILAN'!G1903</f>
        <v>0</v>
      </c>
      <c r="MW1798" s="389">
        <f>'TROISIEME TRI et BILAN'!H1903</f>
        <v>0</v>
      </c>
    </row>
    <row r="1799" spans="355:361" ht="18" customHeight="1" thickBot="1" x14ac:dyDescent="0.3">
      <c r="MQ1799" s="341">
        <v>16</v>
      </c>
      <c r="MR1799" s="643" t="s">
        <v>377</v>
      </c>
      <c r="MS1799" s="389">
        <f>'TROISIEME TRI et BILAN'!D1904</f>
        <v>0</v>
      </c>
      <c r="MT1799" s="389">
        <f>'TROISIEME TRI et BILAN'!E1904</f>
        <v>0</v>
      </c>
      <c r="MU1799" s="389">
        <f>'TROISIEME TRI et BILAN'!F1904</f>
        <v>0</v>
      </c>
      <c r="MV1799" s="340">
        <f>'TROISIEME TRI et BILAN'!G1904</f>
        <v>0</v>
      </c>
      <c r="MW1799" s="389">
        <f>'TROISIEME TRI et BILAN'!H1904</f>
        <v>0</v>
      </c>
    </row>
    <row r="1800" spans="355:361" ht="18" customHeight="1" thickBot="1" x14ac:dyDescent="0.3">
      <c r="MQ1800" s="341">
        <v>17</v>
      </c>
      <c r="MR1800" s="643" t="s">
        <v>378</v>
      </c>
      <c r="MS1800" s="389">
        <f>'TROISIEME TRI et BILAN'!D1905</f>
        <v>0</v>
      </c>
      <c r="MT1800" s="389">
        <f>'TROISIEME TRI et BILAN'!E1905</f>
        <v>0</v>
      </c>
      <c r="MU1800" s="389">
        <f>'TROISIEME TRI et BILAN'!F1905</f>
        <v>0</v>
      </c>
      <c r="MV1800" s="340">
        <f>'TROISIEME TRI et BILAN'!G1905</f>
        <v>0</v>
      </c>
      <c r="MW1800" s="389">
        <f>'TROISIEME TRI et BILAN'!H1905</f>
        <v>0</v>
      </c>
    </row>
    <row r="1801" spans="355:361" ht="18" customHeight="1" thickBot="1" x14ac:dyDescent="0.3">
      <c r="MQ1801" s="341">
        <v>18</v>
      </c>
      <c r="MR1801" s="643" t="s">
        <v>379</v>
      </c>
      <c r="MS1801" s="389">
        <f>'TROISIEME TRI et BILAN'!D1906</f>
        <v>0</v>
      </c>
      <c r="MT1801" s="389">
        <f>'TROISIEME TRI et BILAN'!E1906</f>
        <v>0</v>
      </c>
      <c r="MU1801" s="389">
        <f>'TROISIEME TRI et BILAN'!F1906</f>
        <v>0</v>
      </c>
      <c r="MV1801" s="340">
        <f>'TROISIEME TRI et BILAN'!G1906</f>
        <v>0</v>
      </c>
      <c r="MW1801" s="389">
        <f>'TROISIEME TRI et BILAN'!H1906</f>
        <v>0</v>
      </c>
    </row>
    <row r="1802" spans="355:361" ht="18" customHeight="1" thickBot="1" x14ac:dyDescent="0.3">
      <c r="MQ1802" s="341">
        <v>19</v>
      </c>
      <c r="MR1802" s="643" t="s">
        <v>380</v>
      </c>
      <c r="MS1802" s="389">
        <f>'TROISIEME TRI et BILAN'!D1907</f>
        <v>0</v>
      </c>
      <c r="MT1802" s="389">
        <f>'TROISIEME TRI et BILAN'!E1907</f>
        <v>0</v>
      </c>
      <c r="MU1802" s="389">
        <f>'TROISIEME TRI et BILAN'!F1907</f>
        <v>0</v>
      </c>
      <c r="MV1802" s="340">
        <f>'TROISIEME TRI et BILAN'!G1907</f>
        <v>0</v>
      </c>
      <c r="MW1802" s="389">
        <f>'TROISIEME TRI et BILAN'!H1907</f>
        <v>0</v>
      </c>
    </row>
    <row r="1803" spans="355:361" ht="18" customHeight="1" thickBot="1" x14ac:dyDescent="0.3">
      <c r="MQ1803" s="1132"/>
      <c r="MR1803" s="394"/>
      <c r="MS1803" s="389"/>
      <c r="MT1803" s="389"/>
      <c r="MU1803" s="389"/>
      <c r="MV1803" s="340"/>
      <c r="MW1803" s="389"/>
    </row>
    <row r="1804" spans="355:361" ht="18" customHeight="1" thickBot="1" x14ac:dyDescent="0.3">
      <c r="MQ1804" s="1132"/>
      <c r="MR1804" s="396"/>
      <c r="MS1804" s="389"/>
      <c r="MT1804" s="389"/>
      <c r="MU1804" s="389"/>
      <c r="MV1804" s="340"/>
      <c r="MW1804" s="389"/>
    </row>
    <row r="1805" spans="355:361" ht="18" customHeight="1" thickBot="1" x14ac:dyDescent="0.3">
      <c r="MQ1805" s="1132"/>
      <c r="MR1805" s="396"/>
      <c r="MS1805" s="389"/>
      <c r="MT1805" s="389"/>
      <c r="MU1805" s="389"/>
      <c r="MV1805" s="340"/>
      <c r="MW1805" s="389"/>
    </row>
    <row r="1806" spans="355:361" ht="18" customHeight="1" thickBot="1" x14ac:dyDescent="0.3">
      <c r="MQ1806" s="1132"/>
      <c r="MR1806" s="396"/>
      <c r="MS1806" s="389"/>
      <c r="MT1806" s="389"/>
      <c r="MU1806" s="389"/>
      <c r="MV1806" s="340"/>
      <c r="MW1806" s="389"/>
    </row>
    <row r="1807" spans="355:361" ht="18" customHeight="1" thickBot="1" x14ac:dyDescent="0.3">
      <c r="MQ1807" s="1132"/>
      <c r="MR1807" s="396"/>
      <c r="MS1807" s="389"/>
      <c r="MT1807" s="389"/>
      <c r="MU1807" s="389"/>
      <c r="MV1807" s="340"/>
      <c r="MW1807" s="389"/>
    </row>
    <row r="1808" spans="355:361" ht="18" customHeight="1" thickBot="1" x14ac:dyDescent="0.3">
      <c r="MQ1808" s="1132"/>
      <c r="MR1808" s="396"/>
      <c r="MS1808" s="389"/>
      <c r="MT1808" s="389"/>
      <c r="MU1808" s="389"/>
      <c r="MV1808" s="340"/>
      <c r="MW1808" s="389"/>
    </row>
    <row r="1809" spans="355:369" ht="18" customHeight="1" thickBot="1" x14ac:dyDescent="0.3">
      <c r="MQ1809" s="1132"/>
      <c r="MR1809" s="396"/>
      <c r="MS1809" s="389"/>
      <c r="MT1809" s="389"/>
      <c r="MU1809" s="389"/>
      <c r="MV1809" s="340"/>
      <c r="MW1809" s="389"/>
    </row>
    <row r="1810" spans="355:369" ht="18" customHeight="1" thickBot="1" x14ac:dyDescent="0.3">
      <c r="MQ1810" s="1132"/>
      <c r="MR1810" s="396"/>
      <c r="MS1810" s="389"/>
      <c r="MT1810" s="389"/>
      <c r="MU1810" s="389"/>
      <c r="MV1810" s="340"/>
      <c r="MW1810" s="389"/>
    </row>
    <row r="1811" spans="355:369" ht="18" customHeight="1" thickBot="1" x14ac:dyDescent="0.3">
      <c r="MQ1811" s="1132"/>
      <c r="MR1811" s="396"/>
      <c r="MS1811" s="389"/>
      <c r="MT1811" s="389"/>
      <c r="MU1811" s="389"/>
      <c r="MV1811" s="340"/>
      <c r="MW1811" s="389"/>
    </row>
    <row r="1812" spans="355:369" ht="18" customHeight="1" thickBot="1" x14ac:dyDescent="0.3">
      <c r="MQ1812" s="1132"/>
      <c r="MR1812" s="396"/>
      <c r="MS1812" s="389"/>
      <c r="MT1812" s="389"/>
      <c r="MU1812" s="389"/>
      <c r="MV1812" s="340"/>
      <c r="MW1812" s="389"/>
    </row>
    <row r="1813" spans="355:369" ht="18" customHeight="1" thickBot="1" x14ac:dyDescent="0.3">
      <c r="MQ1813" s="1132"/>
      <c r="MR1813" s="396"/>
      <c r="MS1813" s="389"/>
      <c r="MT1813" s="389"/>
      <c r="MU1813" s="389"/>
      <c r="MV1813" s="340"/>
      <c r="MW1813" s="389"/>
    </row>
    <row r="1814" spans="355:369" ht="18" customHeight="1" thickBot="1" x14ac:dyDescent="0.3">
      <c r="MQ1814" s="1132"/>
      <c r="MR1814" s="396"/>
      <c r="MS1814" s="389"/>
      <c r="MT1814" s="389"/>
      <c r="MU1814" s="389"/>
      <c r="MV1814" s="340"/>
      <c r="MW1814" s="389"/>
    </row>
    <row r="1815" spans="355:369" ht="18" customHeight="1" thickBot="1" x14ac:dyDescent="0.3">
      <c r="MQ1815" s="1132"/>
      <c r="MR1815" s="396"/>
      <c r="MS1815" s="389"/>
      <c r="MT1815" s="389"/>
      <c r="MU1815" s="389"/>
      <c r="MV1815" s="340"/>
      <c r="MW1815" s="389"/>
    </row>
    <row r="1816" spans="355:369" ht="18" customHeight="1" thickBot="1" x14ac:dyDescent="0.4">
      <c r="MQ1816" s="1132"/>
      <c r="MR1816" s="1263"/>
      <c r="MS1816" s="389"/>
      <c r="MT1816" s="389"/>
      <c r="MU1816" s="389"/>
      <c r="MV1816" s="340"/>
      <c r="MW1816" s="389"/>
    </row>
    <row r="1817" spans="355:369" ht="18" customHeight="1" thickBot="1" x14ac:dyDescent="0.3">
      <c r="MQ1817" s="341">
        <v>34</v>
      </c>
      <c r="MR1817" s="364" t="str">
        <f>'TROISIEME TRI et BILAN'!C1922</f>
        <v>Total</v>
      </c>
      <c r="MS1817" s="340">
        <f>'TROISIEME TRI et BILAN'!D1922</f>
        <v>0</v>
      </c>
      <c r="MT1817" s="340">
        <f>'TROISIEME TRI et BILAN'!E1922</f>
        <v>0</v>
      </c>
      <c r="MU1817" s="340">
        <f>'TROISIEME TRI et BILAN'!F1922</f>
        <v>0</v>
      </c>
      <c r="MV1817" s="340">
        <f>'TROISIEME TRI et BILAN'!G1922</f>
        <v>0</v>
      </c>
      <c r="MW1817" s="389">
        <f>'TROISIEME TRI et BILAN'!H1922</f>
        <v>0</v>
      </c>
    </row>
    <row r="1818" spans="355:369" x14ac:dyDescent="0.25">
      <c r="MX1818" s="666"/>
    </row>
    <row r="1819" spans="355:369" ht="21" x14ac:dyDescent="0.35">
      <c r="MY1819" s="699" t="s">
        <v>932</v>
      </c>
      <c r="MZ1819" s="702"/>
      <c r="NA1819" s="702"/>
      <c r="NB1819" s="702"/>
      <c r="NC1819" s="702"/>
      <c r="ND1819" s="702"/>
      <c r="NE1819" s="712">
        <v>36</v>
      </c>
    </row>
    <row r="1820" spans="355:369" ht="12" customHeight="1" thickBot="1" x14ac:dyDescent="0.4">
      <c r="MY1820" s="702"/>
      <c r="MZ1820" s="702"/>
      <c r="NA1820" s="702"/>
      <c r="NB1820" s="702"/>
      <c r="NC1820" s="702"/>
      <c r="ND1820" s="702"/>
      <c r="NE1820" s="702"/>
    </row>
    <row r="1821" spans="355:369" ht="19.5" customHeight="1" thickBot="1" x14ac:dyDescent="0.3">
      <c r="MY1821" s="1991" t="s">
        <v>1</v>
      </c>
      <c r="MZ1821" s="1991" t="s">
        <v>356</v>
      </c>
      <c r="NA1821" s="1875" t="s">
        <v>381</v>
      </c>
      <c r="NB1821" s="1876"/>
      <c r="NC1821" s="1877"/>
      <c r="ND1821" s="368"/>
      <c r="NE1821" s="368"/>
    </row>
    <row r="1822" spans="355:369" ht="32.25" thickBot="1" x14ac:dyDescent="0.3">
      <c r="MY1822" s="1992"/>
      <c r="MZ1822" s="1992"/>
      <c r="NA1822" s="393" t="s">
        <v>358</v>
      </c>
      <c r="NB1822" s="393" t="s">
        <v>359</v>
      </c>
      <c r="NC1822" s="393" t="s">
        <v>360</v>
      </c>
      <c r="ND1822" s="185" t="s">
        <v>0</v>
      </c>
      <c r="NE1822" s="185" t="s">
        <v>1099</v>
      </c>
    </row>
    <row r="1823" spans="355:369" ht="17.25" customHeight="1" thickBot="1" x14ac:dyDescent="0.3">
      <c r="MY1823" s="341">
        <v>1</v>
      </c>
      <c r="MZ1823" s="643" t="s">
        <v>382</v>
      </c>
      <c r="NA1823" s="389">
        <f>'TROISIEME TRI et BILAN'!D1930</f>
        <v>0</v>
      </c>
      <c r="NB1823" s="389">
        <f>'TROISIEME TRI et BILAN'!E1930</f>
        <v>0</v>
      </c>
      <c r="NC1823" s="389">
        <f>'TROISIEME TRI et BILAN'!F1930</f>
        <v>0</v>
      </c>
      <c r="ND1823" s="340">
        <f>'TROISIEME TRI et BILAN'!G1930</f>
        <v>0</v>
      </c>
      <c r="NE1823" s="388">
        <f>'TROISIEME TRI et BILAN'!H1930</f>
        <v>0</v>
      </c>
    </row>
    <row r="1824" spans="355:369" ht="17.25" customHeight="1" thickBot="1" x14ac:dyDescent="0.3">
      <c r="MY1824" s="341">
        <v>2</v>
      </c>
      <c r="MZ1824" s="643" t="s">
        <v>383</v>
      </c>
      <c r="NA1824" s="389">
        <f>'TROISIEME TRI et BILAN'!D1931</f>
        <v>0</v>
      </c>
      <c r="NB1824" s="389">
        <f>'TROISIEME TRI et BILAN'!E1931</f>
        <v>0</v>
      </c>
      <c r="NC1824" s="389">
        <f>'TROISIEME TRI et BILAN'!F1931</f>
        <v>0</v>
      </c>
      <c r="ND1824" s="340">
        <f>'TROISIEME TRI et BILAN'!G1931</f>
        <v>0</v>
      </c>
      <c r="NE1824" s="388">
        <f>'TROISIEME TRI et BILAN'!H1931</f>
        <v>0</v>
      </c>
    </row>
    <row r="1825" spans="363:369" ht="17.25" customHeight="1" thickBot="1" x14ac:dyDescent="0.3">
      <c r="MY1825" s="341">
        <v>3</v>
      </c>
      <c r="MZ1825" s="643" t="s">
        <v>384</v>
      </c>
      <c r="NA1825" s="389">
        <f>'TROISIEME TRI et BILAN'!D1932</f>
        <v>0</v>
      </c>
      <c r="NB1825" s="389">
        <f>'TROISIEME TRI et BILAN'!E1932</f>
        <v>0</v>
      </c>
      <c r="NC1825" s="389">
        <f>'TROISIEME TRI et BILAN'!F1932</f>
        <v>0</v>
      </c>
      <c r="ND1825" s="340">
        <f>'TROISIEME TRI et BILAN'!G1932</f>
        <v>0</v>
      </c>
      <c r="NE1825" s="388">
        <f>'TROISIEME TRI et BILAN'!H1932</f>
        <v>0</v>
      </c>
    </row>
    <row r="1826" spans="363:369" ht="17.25" customHeight="1" thickBot="1" x14ac:dyDescent="0.3">
      <c r="MY1826" s="341">
        <v>4</v>
      </c>
      <c r="MZ1826" s="643" t="s">
        <v>385</v>
      </c>
      <c r="NA1826" s="389">
        <f>'TROISIEME TRI et BILAN'!D1933</f>
        <v>0</v>
      </c>
      <c r="NB1826" s="389">
        <f>'TROISIEME TRI et BILAN'!E1933</f>
        <v>0</v>
      </c>
      <c r="NC1826" s="389">
        <f>'TROISIEME TRI et BILAN'!F1933</f>
        <v>0</v>
      </c>
      <c r="ND1826" s="340">
        <f>'TROISIEME TRI et BILAN'!G1933</f>
        <v>0</v>
      </c>
      <c r="NE1826" s="388">
        <f>'TROISIEME TRI et BILAN'!H1933</f>
        <v>0</v>
      </c>
    </row>
    <row r="1827" spans="363:369" ht="17.25" customHeight="1" thickBot="1" x14ac:dyDescent="0.3">
      <c r="MY1827" s="341">
        <v>5</v>
      </c>
      <c r="MZ1827" s="643" t="s">
        <v>386</v>
      </c>
      <c r="NA1827" s="389">
        <f>'TROISIEME TRI et BILAN'!D1934</f>
        <v>0</v>
      </c>
      <c r="NB1827" s="389">
        <f>'TROISIEME TRI et BILAN'!E1934</f>
        <v>0</v>
      </c>
      <c r="NC1827" s="389">
        <f>'TROISIEME TRI et BILAN'!F1934</f>
        <v>0</v>
      </c>
      <c r="ND1827" s="340">
        <f>'TROISIEME TRI et BILAN'!G1934</f>
        <v>0</v>
      </c>
      <c r="NE1827" s="388">
        <f>'TROISIEME TRI et BILAN'!H1934</f>
        <v>0</v>
      </c>
    </row>
    <row r="1828" spans="363:369" ht="17.25" customHeight="1" thickBot="1" x14ac:dyDescent="0.3">
      <c r="MY1828" s="341">
        <v>6</v>
      </c>
      <c r="MZ1828" s="643" t="s">
        <v>387</v>
      </c>
      <c r="NA1828" s="389">
        <f>'TROISIEME TRI et BILAN'!D1935</f>
        <v>0</v>
      </c>
      <c r="NB1828" s="389">
        <f>'TROISIEME TRI et BILAN'!E1935</f>
        <v>0</v>
      </c>
      <c r="NC1828" s="389">
        <f>'TROISIEME TRI et BILAN'!F1935</f>
        <v>0</v>
      </c>
      <c r="ND1828" s="340">
        <f>'TROISIEME TRI et BILAN'!G1935</f>
        <v>0</v>
      </c>
      <c r="NE1828" s="388">
        <f>'TROISIEME TRI et BILAN'!H1935</f>
        <v>0</v>
      </c>
    </row>
    <row r="1829" spans="363:369" ht="17.25" customHeight="1" thickBot="1" x14ac:dyDescent="0.3">
      <c r="MY1829" s="341">
        <v>7</v>
      </c>
      <c r="MZ1829" s="643" t="s">
        <v>388</v>
      </c>
      <c r="NA1829" s="389">
        <f>'TROISIEME TRI et BILAN'!D1936</f>
        <v>0</v>
      </c>
      <c r="NB1829" s="389">
        <f>'TROISIEME TRI et BILAN'!E1936</f>
        <v>0</v>
      </c>
      <c r="NC1829" s="389">
        <f>'TROISIEME TRI et BILAN'!F1936</f>
        <v>0</v>
      </c>
      <c r="ND1829" s="340">
        <f>'TROISIEME TRI et BILAN'!G1936</f>
        <v>0</v>
      </c>
      <c r="NE1829" s="388">
        <f>'TROISIEME TRI et BILAN'!H1936</f>
        <v>0</v>
      </c>
    </row>
    <row r="1830" spans="363:369" ht="17.25" customHeight="1" thickBot="1" x14ac:dyDescent="0.3">
      <c r="MY1830" s="341">
        <v>8</v>
      </c>
      <c r="MZ1830" s="643" t="s">
        <v>389</v>
      </c>
      <c r="NA1830" s="389">
        <f>'TROISIEME TRI et BILAN'!D1937</f>
        <v>0</v>
      </c>
      <c r="NB1830" s="389">
        <f>'TROISIEME TRI et BILAN'!E1937</f>
        <v>0</v>
      </c>
      <c r="NC1830" s="389">
        <f>'TROISIEME TRI et BILAN'!F1937</f>
        <v>0</v>
      </c>
      <c r="ND1830" s="340">
        <f>'TROISIEME TRI et BILAN'!G1937</f>
        <v>0</v>
      </c>
      <c r="NE1830" s="388">
        <f>'TROISIEME TRI et BILAN'!H1937</f>
        <v>0</v>
      </c>
    </row>
    <row r="1831" spans="363:369" ht="17.25" customHeight="1" thickBot="1" x14ac:dyDescent="0.3">
      <c r="MY1831" s="341">
        <v>9</v>
      </c>
      <c r="MZ1831" s="643" t="s">
        <v>390</v>
      </c>
      <c r="NA1831" s="389">
        <f>'TROISIEME TRI et BILAN'!D1938</f>
        <v>0</v>
      </c>
      <c r="NB1831" s="389">
        <f>'TROISIEME TRI et BILAN'!E1938</f>
        <v>0</v>
      </c>
      <c r="NC1831" s="389">
        <f>'TROISIEME TRI et BILAN'!F1938</f>
        <v>0</v>
      </c>
      <c r="ND1831" s="340">
        <f>'TROISIEME TRI et BILAN'!G1938</f>
        <v>0</v>
      </c>
      <c r="NE1831" s="388">
        <f>'TROISIEME TRI et BILAN'!H1938</f>
        <v>0</v>
      </c>
    </row>
    <row r="1832" spans="363:369" ht="17.25" customHeight="1" thickBot="1" x14ac:dyDescent="0.3">
      <c r="MY1832" s="341">
        <v>10</v>
      </c>
      <c r="MZ1832" s="643" t="s">
        <v>391</v>
      </c>
      <c r="NA1832" s="389">
        <f>'TROISIEME TRI et BILAN'!D1939</f>
        <v>0</v>
      </c>
      <c r="NB1832" s="389">
        <f>'TROISIEME TRI et BILAN'!E1939</f>
        <v>0</v>
      </c>
      <c r="NC1832" s="389">
        <f>'TROISIEME TRI et BILAN'!F1939</f>
        <v>0</v>
      </c>
      <c r="ND1832" s="340">
        <f>'TROISIEME TRI et BILAN'!G1939</f>
        <v>0</v>
      </c>
      <c r="NE1832" s="388">
        <f>'TROISIEME TRI et BILAN'!H1939</f>
        <v>0</v>
      </c>
    </row>
    <row r="1833" spans="363:369" ht="17.25" customHeight="1" thickBot="1" x14ac:dyDescent="0.3">
      <c r="MY1833" s="341">
        <v>11</v>
      </c>
      <c r="MZ1833" s="643" t="s">
        <v>392</v>
      </c>
      <c r="NA1833" s="389">
        <f>'TROISIEME TRI et BILAN'!D1940</f>
        <v>0</v>
      </c>
      <c r="NB1833" s="389">
        <f>'TROISIEME TRI et BILAN'!E1940</f>
        <v>0</v>
      </c>
      <c r="NC1833" s="389">
        <f>'TROISIEME TRI et BILAN'!F1940</f>
        <v>0</v>
      </c>
      <c r="ND1833" s="340">
        <f>'TROISIEME TRI et BILAN'!G1940</f>
        <v>0</v>
      </c>
      <c r="NE1833" s="388">
        <f>'TROISIEME TRI et BILAN'!H1940</f>
        <v>0</v>
      </c>
    </row>
    <row r="1834" spans="363:369" ht="17.25" customHeight="1" thickBot="1" x14ac:dyDescent="0.3">
      <c r="MY1834" s="341">
        <v>12</v>
      </c>
      <c r="MZ1834" s="643" t="s">
        <v>393</v>
      </c>
      <c r="NA1834" s="389">
        <f>'TROISIEME TRI et BILAN'!D1941</f>
        <v>0</v>
      </c>
      <c r="NB1834" s="389">
        <f>'TROISIEME TRI et BILAN'!E1941</f>
        <v>0</v>
      </c>
      <c r="NC1834" s="389">
        <f>'TROISIEME TRI et BILAN'!F1941</f>
        <v>0</v>
      </c>
      <c r="ND1834" s="340">
        <f>'TROISIEME TRI et BILAN'!G1941</f>
        <v>0</v>
      </c>
      <c r="NE1834" s="388">
        <f>'TROISIEME TRI et BILAN'!H1941</f>
        <v>0</v>
      </c>
    </row>
    <row r="1835" spans="363:369" ht="17.25" customHeight="1" thickBot="1" x14ac:dyDescent="0.3">
      <c r="MY1835" s="341">
        <v>13</v>
      </c>
      <c r="MZ1835" s="643" t="s">
        <v>394</v>
      </c>
      <c r="NA1835" s="389">
        <f>'TROISIEME TRI et BILAN'!D1942</f>
        <v>0</v>
      </c>
      <c r="NB1835" s="389">
        <f>'TROISIEME TRI et BILAN'!E1942</f>
        <v>0</v>
      </c>
      <c r="NC1835" s="389">
        <f>'TROISIEME TRI et BILAN'!F1942</f>
        <v>0</v>
      </c>
      <c r="ND1835" s="340">
        <f>'TROISIEME TRI et BILAN'!G1942</f>
        <v>0</v>
      </c>
      <c r="NE1835" s="388">
        <f>'TROISIEME TRI et BILAN'!H1942</f>
        <v>0</v>
      </c>
    </row>
    <row r="1836" spans="363:369" ht="17.25" customHeight="1" thickBot="1" x14ac:dyDescent="0.3">
      <c r="MY1836" s="341">
        <v>14</v>
      </c>
      <c r="MZ1836" s="643" t="s">
        <v>395</v>
      </c>
      <c r="NA1836" s="389">
        <f>'TROISIEME TRI et BILAN'!D1943</f>
        <v>0</v>
      </c>
      <c r="NB1836" s="389">
        <f>'TROISIEME TRI et BILAN'!E1943</f>
        <v>0</v>
      </c>
      <c r="NC1836" s="389">
        <f>'TROISIEME TRI et BILAN'!F1943</f>
        <v>0</v>
      </c>
      <c r="ND1836" s="340">
        <f>'TROISIEME TRI et BILAN'!G1943</f>
        <v>0</v>
      </c>
      <c r="NE1836" s="388">
        <f>'TROISIEME TRI et BILAN'!H1943</f>
        <v>0</v>
      </c>
    </row>
    <row r="1837" spans="363:369" ht="17.25" customHeight="1" thickBot="1" x14ac:dyDescent="0.3">
      <c r="MY1837" s="341">
        <v>15</v>
      </c>
      <c r="MZ1837" s="643" t="s">
        <v>396</v>
      </c>
      <c r="NA1837" s="389">
        <f>'TROISIEME TRI et BILAN'!D1944</f>
        <v>0</v>
      </c>
      <c r="NB1837" s="389">
        <f>'TROISIEME TRI et BILAN'!E1944</f>
        <v>0</v>
      </c>
      <c r="NC1837" s="389">
        <f>'TROISIEME TRI et BILAN'!F1944</f>
        <v>0</v>
      </c>
      <c r="ND1837" s="340">
        <f>'TROISIEME TRI et BILAN'!G1944</f>
        <v>0</v>
      </c>
      <c r="NE1837" s="388">
        <f>'TROISIEME TRI et BILAN'!H1944</f>
        <v>0</v>
      </c>
    </row>
    <row r="1838" spans="363:369" ht="17.25" customHeight="1" thickBot="1" x14ac:dyDescent="0.3">
      <c r="MY1838" s="341">
        <v>16</v>
      </c>
      <c r="MZ1838" s="643" t="s">
        <v>397</v>
      </c>
      <c r="NA1838" s="389">
        <f>'TROISIEME TRI et BILAN'!D1945</f>
        <v>0</v>
      </c>
      <c r="NB1838" s="389">
        <f>'TROISIEME TRI et BILAN'!E1945</f>
        <v>0</v>
      </c>
      <c r="NC1838" s="389">
        <f>'TROISIEME TRI et BILAN'!F1945</f>
        <v>0</v>
      </c>
      <c r="ND1838" s="340">
        <f>'TROISIEME TRI et BILAN'!G1945</f>
        <v>0</v>
      </c>
      <c r="NE1838" s="388">
        <f>'TROISIEME TRI et BILAN'!H1945</f>
        <v>0</v>
      </c>
    </row>
    <row r="1839" spans="363:369" ht="17.25" customHeight="1" thickBot="1" x14ac:dyDescent="0.3">
      <c r="MY1839" s="341">
        <v>17</v>
      </c>
      <c r="MZ1839" s="643" t="s">
        <v>398</v>
      </c>
      <c r="NA1839" s="389">
        <f>'TROISIEME TRI et BILAN'!D1946</f>
        <v>0</v>
      </c>
      <c r="NB1839" s="389">
        <f>'TROISIEME TRI et BILAN'!E1946</f>
        <v>0</v>
      </c>
      <c r="NC1839" s="389">
        <f>'TROISIEME TRI et BILAN'!F1946</f>
        <v>0</v>
      </c>
      <c r="ND1839" s="340">
        <f>'TROISIEME TRI et BILAN'!G1946</f>
        <v>0</v>
      </c>
      <c r="NE1839" s="388">
        <f>'TROISIEME TRI et BILAN'!H1946</f>
        <v>0</v>
      </c>
    </row>
    <row r="1840" spans="363:369" ht="17.25" customHeight="1" thickBot="1" x14ac:dyDescent="0.3">
      <c r="MY1840" s="341">
        <v>18</v>
      </c>
      <c r="MZ1840" s="643" t="s">
        <v>399</v>
      </c>
      <c r="NA1840" s="389">
        <f>'TROISIEME TRI et BILAN'!D1947</f>
        <v>0</v>
      </c>
      <c r="NB1840" s="389">
        <f>'TROISIEME TRI et BILAN'!E1947</f>
        <v>0</v>
      </c>
      <c r="NC1840" s="389">
        <f>'TROISIEME TRI et BILAN'!F1947</f>
        <v>0</v>
      </c>
      <c r="ND1840" s="340">
        <f>'TROISIEME TRI et BILAN'!G1947</f>
        <v>0</v>
      </c>
      <c r="NE1840" s="388">
        <f>'TROISIEME TRI et BILAN'!H1947</f>
        <v>0</v>
      </c>
    </row>
    <row r="1841" spans="363:369" ht="17.25" customHeight="1" thickBot="1" x14ac:dyDescent="0.3">
      <c r="MY1841" s="341">
        <v>19</v>
      </c>
      <c r="MZ1841" s="643" t="s">
        <v>400</v>
      </c>
      <c r="NA1841" s="389">
        <f>'TROISIEME TRI et BILAN'!D1948</f>
        <v>0</v>
      </c>
      <c r="NB1841" s="389">
        <f>'TROISIEME TRI et BILAN'!E1948</f>
        <v>0</v>
      </c>
      <c r="NC1841" s="389">
        <f>'TROISIEME TRI et BILAN'!F1948</f>
        <v>0</v>
      </c>
      <c r="ND1841" s="340">
        <f>'TROISIEME TRI et BILAN'!G1948</f>
        <v>0</v>
      </c>
      <c r="NE1841" s="388">
        <f>'TROISIEME TRI et BILAN'!H1948</f>
        <v>0</v>
      </c>
    </row>
    <row r="1842" spans="363:369" ht="17.25" customHeight="1" thickBot="1" x14ac:dyDescent="0.3">
      <c r="MY1842" s="341">
        <v>20</v>
      </c>
      <c r="MZ1842" s="643" t="s">
        <v>401</v>
      </c>
      <c r="NA1842" s="389">
        <f>'TROISIEME TRI et BILAN'!D1949</f>
        <v>0</v>
      </c>
      <c r="NB1842" s="389">
        <f>'TROISIEME TRI et BILAN'!E1949</f>
        <v>0</v>
      </c>
      <c r="NC1842" s="389">
        <f>'TROISIEME TRI et BILAN'!F1949</f>
        <v>0</v>
      </c>
      <c r="ND1842" s="340">
        <f>'TROISIEME TRI et BILAN'!G1949</f>
        <v>0</v>
      </c>
      <c r="NE1842" s="388">
        <f>'TROISIEME TRI et BILAN'!H1949</f>
        <v>0</v>
      </c>
    </row>
    <row r="1843" spans="363:369" ht="17.25" customHeight="1" thickBot="1" x14ac:dyDescent="0.3">
      <c r="MY1843" s="341">
        <v>21</v>
      </c>
      <c r="MZ1843" s="643" t="s">
        <v>402</v>
      </c>
      <c r="NA1843" s="389">
        <f>'TROISIEME TRI et BILAN'!D1950</f>
        <v>0</v>
      </c>
      <c r="NB1843" s="389">
        <f>'TROISIEME TRI et BILAN'!E1950</f>
        <v>0</v>
      </c>
      <c r="NC1843" s="389">
        <f>'TROISIEME TRI et BILAN'!F1950</f>
        <v>0</v>
      </c>
      <c r="ND1843" s="340">
        <f>'TROISIEME TRI et BILAN'!G1950</f>
        <v>0</v>
      </c>
      <c r="NE1843" s="388">
        <f>'TROISIEME TRI et BILAN'!H1950</f>
        <v>0</v>
      </c>
    </row>
    <row r="1844" spans="363:369" ht="14.25" customHeight="1" thickBot="1" x14ac:dyDescent="0.3">
      <c r="MY1844" s="341">
        <v>22</v>
      </c>
      <c r="MZ1844" s="745" t="s">
        <v>380</v>
      </c>
      <c r="NA1844" s="389">
        <f>'TROISIEME TRI et BILAN'!D1951</f>
        <v>0</v>
      </c>
      <c r="NB1844" s="389">
        <f>'TROISIEME TRI et BILAN'!E1951</f>
        <v>0</v>
      </c>
      <c r="NC1844" s="389">
        <f>'TROISIEME TRI et BILAN'!F1951</f>
        <v>0</v>
      </c>
      <c r="ND1844" s="340">
        <f>'TROISIEME TRI et BILAN'!G1951</f>
        <v>0</v>
      </c>
      <c r="NE1844" s="388">
        <f>'TROISIEME TRI et BILAN'!H1951</f>
        <v>0</v>
      </c>
    </row>
    <row r="1845" spans="363:369" ht="17.25" customHeight="1" thickBot="1" x14ac:dyDescent="0.3">
      <c r="MY1845" s="698"/>
      <c r="MZ1845" s="389"/>
      <c r="NA1845" s="389"/>
      <c r="NB1845" s="389"/>
      <c r="NC1845" s="389"/>
      <c r="ND1845" s="1262"/>
      <c r="NE1845" s="389"/>
    </row>
    <row r="1846" spans="363:369" ht="17.25" customHeight="1" thickBot="1" x14ac:dyDescent="0.3">
      <c r="MY1846" s="698"/>
      <c r="MZ1846" s="389"/>
      <c r="NA1846" s="389"/>
      <c r="NB1846" s="389"/>
      <c r="NC1846" s="389"/>
      <c r="ND1846" s="1262"/>
      <c r="NE1846" s="389"/>
    </row>
    <row r="1847" spans="363:369" ht="17.25" customHeight="1" thickBot="1" x14ac:dyDescent="0.3">
      <c r="MY1847" s="698"/>
      <c r="MZ1847" s="389"/>
      <c r="NA1847" s="389"/>
      <c r="NB1847" s="389"/>
      <c r="NC1847" s="389"/>
      <c r="ND1847" s="1262"/>
      <c r="NE1847" s="389"/>
    </row>
    <row r="1848" spans="363:369" ht="17.25" customHeight="1" thickBot="1" x14ac:dyDescent="0.3">
      <c r="MY1848" s="698"/>
      <c r="MZ1848" s="389"/>
      <c r="NA1848" s="389"/>
      <c r="NB1848" s="389"/>
      <c r="NC1848" s="389"/>
      <c r="ND1848" s="1262"/>
      <c r="NE1848" s="389"/>
    </row>
    <row r="1849" spans="363:369" ht="17.25" customHeight="1" thickBot="1" x14ac:dyDescent="0.3">
      <c r="MY1849" s="698"/>
      <c r="MZ1849" s="389"/>
      <c r="NA1849" s="389"/>
      <c r="NB1849" s="389"/>
      <c r="NC1849" s="389"/>
      <c r="ND1849" s="1262"/>
      <c r="NE1849" s="389"/>
    </row>
    <row r="1850" spans="363:369" ht="17.25" customHeight="1" thickBot="1" x14ac:dyDescent="0.3">
      <c r="MY1850" s="698"/>
      <c r="MZ1850" s="389"/>
      <c r="NA1850" s="389"/>
      <c r="NB1850" s="389"/>
      <c r="NC1850" s="389"/>
      <c r="ND1850" s="1262"/>
      <c r="NE1850" s="389"/>
    </row>
    <row r="1851" spans="363:369" ht="17.25" customHeight="1" thickBot="1" x14ac:dyDescent="0.3">
      <c r="MY1851" s="698"/>
      <c r="MZ1851" s="389"/>
      <c r="NA1851" s="389"/>
      <c r="NB1851" s="389"/>
      <c r="NC1851" s="389"/>
      <c r="ND1851" s="1262"/>
      <c r="NE1851" s="389"/>
    </row>
    <row r="1852" spans="363:369" ht="17.25" customHeight="1" thickBot="1" x14ac:dyDescent="0.3">
      <c r="MY1852" s="698"/>
      <c r="MZ1852" s="389"/>
      <c r="NA1852" s="389"/>
      <c r="NB1852" s="389"/>
      <c r="NC1852" s="389"/>
      <c r="ND1852" s="1262"/>
      <c r="NE1852" s="389"/>
    </row>
    <row r="1853" spans="363:369" ht="17.25" customHeight="1" thickBot="1" x14ac:dyDescent="0.3">
      <c r="MY1853" s="698"/>
      <c r="MZ1853" s="389"/>
      <c r="NA1853" s="389"/>
      <c r="NB1853" s="389"/>
      <c r="NC1853" s="389"/>
      <c r="ND1853" s="1262"/>
      <c r="NE1853" s="389"/>
    </row>
    <row r="1854" spans="363:369" ht="17.25" customHeight="1" thickBot="1" x14ac:dyDescent="0.3">
      <c r="MY1854" s="698"/>
      <c r="MZ1854" s="389"/>
      <c r="NA1854" s="389"/>
      <c r="NB1854" s="389"/>
      <c r="NC1854" s="389"/>
      <c r="ND1854" s="1262"/>
      <c r="NE1854" s="389"/>
    </row>
    <row r="1855" spans="363:369" ht="17.25" customHeight="1" thickBot="1" x14ac:dyDescent="0.3">
      <c r="MY1855" s="698"/>
      <c r="MZ1855" s="389"/>
      <c r="NA1855" s="389"/>
      <c r="NB1855" s="389"/>
      <c r="NC1855" s="389"/>
      <c r="ND1855" s="1262"/>
      <c r="NE1855" s="389"/>
    </row>
    <row r="1856" spans="363:369" ht="17.25" customHeight="1" thickBot="1" x14ac:dyDescent="0.3">
      <c r="MY1856" s="698"/>
      <c r="MZ1856" s="389"/>
      <c r="NA1856" s="389"/>
      <c r="NB1856" s="389"/>
      <c r="NC1856" s="389"/>
      <c r="ND1856" s="1262"/>
      <c r="NE1856" s="389"/>
    </row>
    <row r="1857" spans="363:377" ht="17.25" customHeight="1" thickBot="1" x14ac:dyDescent="0.3">
      <c r="MY1857" s="698"/>
      <c r="MZ1857" s="389"/>
      <c r="NA1857" s="389"/>
      <c r="NB1857" s="389"/>
      <c r="NC1857" s="389"/>
      <c r="ND1857" s="1262"/>
      <c r="NE1857" s="389"/>
    </row>
    <row r="1858" spans="363:377" ht="17.25" customHeight="1" thickBot="1" x14ac:dyDescent="0.3">
      <c r="MY1858" s="698"/>
      <c r="MZ1858" s="389"/>
      <c r="NA1858" s="389"/>
      <c r="NB1858" s="389"/>
      <c r="NC1858" s="389"/>
      <c r="ND1858" s="1262"/>
      <c r="NE1858" s="389"/>
    </row>
    <row r="1859" spans="363:377" ht="17.25" customHeight="1" thickBot="1" x14ac:dyDescent="0.3">
      <c r="MY1859" s="698"/>
      <c r="MZ1859" s="389"/>
      <c r="NA1859" s="389"/>
      <c r="NB1859" s="389"/>
      <c r="NC1859" s="389"/>
      <c r="ND1859" s="1262"/>
      <c r="NE1859" s="389"/>
    </row>
    <row r="1860" spans="363:377" ht="17.25" customHeight="1" thickBot="1" x14ac:dyDescent="0.3">
      <c r="MY1860" s="698"/>
      <c r="MZ1860" s="389"/>
      <c r="NA1860" s="389"/>
      <c r="NB1860" s="389"/>
      <c r="NC1860" s="389"/>
      <c r="ND1860" s="1262"/>
      <c r="NE1860" s="389"/>
    </row>
    <row r="1861" spans="363:377" ht="17.25" customHeight="1" thickBot="1" x14ac:dyDescent="0.3">
      <c r="MY1861" s="698"/>
      <c r="MZ1861" s="389"/>
      <c r="NA1861" s="389"/>
      <c r="NB1861" s="389"/>
      <c r="NC1861" s="389"/>
      <c r="ND1861" s="1262"/>
      <c r="NE1861" s="389"/>
    </row>
    <row r="1862" spans="363:377" ht="21" customHeight="1" thickBot="1" x14ac:dyDescent="0.3">
      <c r="MY1862" s="341"/>
      <c r="MZ1862" s="340" t="s">
        <v>29</v>
      </c>
      <c r="NA1862" s="340">
        <f>'TROISIEME TRI et BILAN'!D1969</f>
        <v>0</v>
      </c>
      <c r="NB1862" s="340">
        <f>'TROISIEME TRI et BILAN'!E1969</f>
        <v>0</v>
      </c>
      <c r="NC1862" s="340">
        <f>'TROISIEME TRI et BILAN'!F1969</f>
        <v>0</v>
      </c>
      <c r="ND1862" s="340">
        <f>'TROISIEME TRI et BILAN'!G1969</f>
        <v>0</v>
      </c>
      <c r="NE1862" s="340">
        <f>'TROISIEME TRI et BILAN'!H1969</f>
        <v>0</v>
      </c>
    </row>
    <row r="1863" spans="363:377" x14ac:dyDescent="0.25">
      <c r="NF1863" s="666"/>
    </row>
    <row r="1864" spans="363:377" ht="21" x14ac:dyDescent="0.35">
      <c r="NG1864" s="699" t="s">
        <v>795</v>
      </c>
      <c r="NH1864" s="702"/>
      <c r="NI1864" s="702"/>
      <c r="NJ1864" s="702"/>
      <c r="NK1864" s="702"/>
      <c r="NL1864" s="702"/>
      <c r="NM1864" s="712">
        <v>37</v>
      </c>
    </row>
    <row r="1865" spans="363:377" ht="21.75" thickBot="1" x14ac:dyDescent="0.4">
      <c r="NG1865" s="702"/>
      <c r="NH1865" s="702"/>
      <c r="NI1865" s="702"/>
      <c r="NJ1865" s="702"/>
      <c r="NK1865" s="702"/>
      <c r="NL1865" s="702"/>
      <c r="NM1865" s="702"/>
    </row>
    <row r="1866" spans="363:377" ht="19.5" customHeight="1" thickBot="1" x14ac:dyDescent="0.3">
      <c r="NG1866" s="2418" t="s">
        <v>1</v>
      </c>
      <c r="NH1866" s="2291" t="s">
        <v>356</v>
      </c>
      <c r="NI1866" s="2293" t="s">
        <v>381</v>
      </c>
      <c r="NJ1866" s="2294"/>
      <c r="NK1866" s="2295"/>
      <c r="NL1866" s="2291" t="s">
        <v>0</v>
      </c>
      <c r="NM1866" s="2291" t="s">
        <v>361</v>
      </c>
    </row>
    <row r="1867" spans="363:377" ht="41.25" thickBot="1" x14ac:dyDescent="0.3">
      <c r="NG1867" s="2419"/>
      <c r="NH1867" s="2292"/>
      <c r="NI1867" s="340" t="s">
        <v>358</v>
      </c>
      <c r="NJ1867" s="340" t="s">
        <v>359</v>
      </c>
      <c r="NK1867" s="340" t="s">
        <v>360</v>
      </c>
      <c r="NL1867" s="2292"/>
      <c r="NM1867" s="2292" t="s">
        <v>336</v>
      </c>
    </row>
    <row r="1868" spans="363:377" ht="33" customHeight="1" thickBot="1" x14ac:dyDescent="0.3">
      <c r="NG1868" s="341">
        <v>1</v>
      </c>
      <c r="NH1868" s="363" t="s">
        <v>404</v>
      </c>
      <c r="NI1868" s="389">
        <f>'TROISIEME TRI et BILAN'!D1977</f>
        <v>0</v>
      </c>
      <c r="NJ1868" s="389">
        <f>'TROISIEME TRI et BILAN'!E1977</f>
        <v>0</v>
      </c>
      <c r="NK1868" s="389">
        <f>'TROISIEME TRI et BILAN'!F1977</f>
        <v>0</v>
      </c>
      <c r="NL1868" s="340">
        <f>'TROISIEME TRI et BILAN'!G1977</f>
        <v>0</v>
      </c>
      <c r="NM1868" s="389">
        <f>'TROISIEME TRI et BILAN'!H1977</f>
        <v>0</v>
      </c>
    </row>
    <row r="1869" spans="363:377" ht="33" customHeight="1" thickBot="1" x14ac:dyDescent="0.3">
      <c r="NG1869" s="341">
        <v>2</v>
      </c>
      <c r="NH1869" s="363" t="s">
        <v>405</v>
      </c>
      <c r="NI1869" s="389">
        <f>'TROISIEME TRI et BILAN'!D1978</f>
        <v>0</v>
      </c>
      <c r="NJ1869" s="389">
        <f>'TROISIEME TRI et BILAN'!E1978</f>
        <v>0</v>
      </c>
      <c r="NK1869" s="389">
        <f>'TROISIEME TRI et BILAN'!F1978</f>
        <v>0</v>
      </c>
      <c r="NL1869" s="340">
        <f>'TROISIEME TRI et BILAN'!G1978</f>
        <v>0</v>
      </c>
      <c r="NM1869" s="389">
        <f>'TROISIEME TRI et BILAN'!H1978</f>
        <v>0</v>
      </c>
    </row>
    <row r="1870" spans="363:377" ht="33" customHeight="1" thickBot="1" x14ac:dyDescent="0.3">
      <c r="NG1870" s="341">
        <v>3</v>
      </c>
      <c r="NH1870" s="363" t="s">
        <v>406</v>
      </c>
      <c r="NI1870" s="389">
        <f>'TROISIEME TRI et BILAN'!D1979</f>
        <v>0</v>
      </c>
      <c r="NJ1870" s="389">
        <f>'TROISIEME TRI et BILAN'!E1979</f>
        <v>0</v>
      </c>
      <c r="NK1870" s="389">
        <f>'TROISIEME TRI et BILAN'!F1979</f>
        <v>0</v>
      </c>
      <c r="NL1870" s="340">
        <f>'TROISIEME TRI et BILAN'!G1979</f>
        <v>0</v>
      </c>
      <c r="NM1870" s="389">
        <f>'TROISIEME TRI et BILAN'!H1979</f>
        <v>0</v>
      </c>
    </row>
    <row r="1871" spans="363:377" ht="33" customHeight="1" thickBot="1" x14ac:dyDescent="0.3">
      <c r="NG1871" s="341">
        <v>4</v>
      </c>
      <c r="NH1871" s="363" t="s">
        <v>407</v>
      </c>
      <c r="NI1871" s="389">
        <f>'TROISIEME TRI et BILAN'!D1980</f>
        <v>0</v>
      </c>
      <c r="NJ1871" s="389">
        <f>'TROISIEME TRI et BILAN'!E1980</f>
        <v>0</v>
      </c>
      <c r="NK1871" s="389">
        <f>'TROISIEME TRI et BILAN'!F1980</f>
        <v>0</v>
      </c>
      <c r="NL1871" s="340">
        <f>'TROISIEME TRI et BILAN'!G1980</f>
        <v>0</v>
      </c>
      <c r="NM1871" s="389">
        <f>'TROISIEME TRI et BILAN'!H1980</f>
        <v>0</v>
      </c>
    </row>
    <row r="1872" spans="363:377" ht="33" customHeight="1" thickBot="1" x14ac:dyDescent="0.3">
      <c r="NG1872" s="341">
        <v>5</v>
      </c>
      <c r="NH1872" s="363" t="s">
        <v>408</v>
      </c>
      <c r="NI1872" s="389">
        <f>'TROISIEME TRI et BILAN'!D1981</f>
        <v>0</v>
      </c>
      <c r="NJ1872" s="389">
        <f>'TROISIEME TRI et BILAN'!E1981</f>
        <v>0</v>
      </c>
      <c r="NK1872" s="389">
        <f>'TROISIEME TRI et BILAN'!F1981</f>
        <v>0</v>
      </c>
      <c r="NL1872" s="340">
        <f>'TROISIEME TRI et BILAN'!G1981</f>
        <v>0</v>
      </c>
      <c r="NM1872" s="389">
        <f>'TROISIEME TRI et BILAN'!H1981</f>
        <v>0</v>
      </c>
    </row>
    <row r="1873" spans="371:377" ht="33" customHeight="1" thickBot="1" x14ac:dyDescent="0.3">
      <c r="NG1873" s="341">
        <v>6</v>
      </c>
      <c r="NH1873" s="363" t="s">
        <v>409</v>
      </c>
      <c r="NI1873" s="389">
        <f>'TROISIEME TRI et BILAN'!D1982</f>
        <v>0</v>
      </c>
      <c r="NJ1873" s="389">
        <f>'TROISIEME TRI et BILAN'!E1982</f>
        <v>0</v>
      </c>
      <c r="NK1873" s="389">
        <f>'TROISIEME TRI et BILAN'!F1982</f>
        <v>0</v>
      </c>
      <c r="NL1873" s="340">
        <f>'TROISIEME TRI et BILAN'!G1982</f>
        <v>0</v>
      </c>
      <c r="NM1873" s="389">
        <f>'TROISIEME TRI et BILAN'!H1982</f>
        <v>0</v>
      </c>
    </row>
    <row r="1874" spans="371:377" ht="33" customHeight="1" thickBot="1" x14ac:dyDescent="0.3">
      <c r="NG1874" s="341">
        <v>7</v>
      </c>
      <c r="NH1874" s="363" t="s">
        <v>410</v>
      </c>
      <c r="NI1874" s="389">
        <f>'TROISIEME TRI et BILAN'!D1983</f>
        <v>0</v>
      </c>
      <c r="NJ1874" s="389">
        <f>'TROISIEME TRI et BILAN'!E1983</f>
        <v>0</v>
      </c>
      <c r="NK1874" s="389">
        <f>'TROISIEME TRI et BILAN'!F1983</f>
        <v>0</v>
      </c>
      <c r="NL1874" s="340">
        <f>'TROISIEME TRI et BILAN'!G1983</f>
        <v>0</v>
      </c>
      <c r="NM1874" s="389">
        <f>'TROISIEME TRI et BILAN'!H1983</f>
        <v>0</v>
      </c>
    </row>
    <row r="1875" spans="371:377" ht="33" customHeight="1" thickBot="1" x14ac:dyDescent="0.3">
      <c r="NG1875" s="341">
        <v>8</v>
      </c>
      <c r="NH1875" s="363" t="s">
        <v>380</v>
      </c>
      <c r="NI1875" s="389">
        <f>'TROISIEME TRI et BILAN'!D1984</f>
        <v>0</v>
      </c>
      <c r="NJ1875" s="389">
        <f>'TROISIEME TRI et BILAN'!E1984</f>
        <v>0</v>
      </c>
      <c r="NK1875" s="389">
        <f>'TROISIEME TRI et BILAN'!F1984</f>
        <v>0</v>
      </c>
      <c r="NL1875" s="340">
        <f>'TROISIEME TRI et BILAN'!G1984</f>
        <v>0</v>
      </c>
      <c r="NM1875" s="389">
        <f>'TROISIEME TRI et BILAN'!H1984</f>
        <v>0</v>
      </c>
    </row>
    <row r="1876" spans="371:377" ht="21.75" thickBot="1" x14ac:dyDescent="0.3">
      <c r="NG1876" s="1132"/>
      <c r="NH1876" s="389"/>
      <c r="NI1876" s="389"/>
      <c r="NJ1876" s="389"/>
      <c r="NK1876" s="389"/>
      <c r="NL1876" s="1262"/>
      <c r="NM1876" s="389"/>
    </row>
    <row r="1877" spans="371:377" ht="21.75" thickBot="1" x14ac:dyDescent="0.3">
      <c r="NG1877" s="1132"/>
      <c r="NH1877" s="389"/>
      <c r="NI1877" s="389"/>
      <c r="NJ1877" s="389"/>
      <c r="NK1877" s="389"/>
      <c r="NL1877" s="1262"/>
      <c r="NM1877" s="389"/>
    </row>
    <row r="1878" spans="371:377" ht="21.75" thickBot="1" x14ac:dyDescent="0.3">
      <c r="NG1878" s="1132"/>
      <c r="NH1878" s="389"/>
      <c r="NI1878" s="389"/>
      <c r="NJ1878" s="389"/>
      <c r="NK1878" s="389"/>
      <c r="NL1878" s="1262"/>
      <c r="NM1878" s="389"/>
    </row>
    <row r="1879" spans="371:377" ht="21.75" thickBot="1" x14ac:dyDescent="0.3">
      <c r="NG1879" s="1132"/>
      <c r="NH1879" s="389"/>
      <c r="NI1879" s="389"/>
      <c r="NJ1879" s="389"/>
      <c r="NK1879" s="389"/>
      <c r="NL1879" s="1262"/>
      <c r="NM1879" s="389"/>
    </row>
    <row r="1880" spans="371:377" ht="21.75" thickBot="1" x14ac:dyDescent="0.3">
      <c r="NG1880" s="1132"/>
      <c r="NH1880" s="389"/>
      <c r="NI1880" s="389"/>
      <c r="NJ1880" s="389"/>
      <c r="NK1880" s="389"/>
      <c r="NL1880" s="1262"/>
      <c r="NM1880" s="389"/>
    </row>
    <row r="1881" spans="371:377" ht="21.75" thickBot="1" x14ac:dyDescent="0.3">
      <c r="NG1881" s="1132"/>
      <c r="NH1881" s="389"/>
      <c r="NI1881" s="389"/>
      <c r="NJ1881" s="389"/>
      <c r="NK1881" s="389"/>
      <c r="NL1881" s="1262"/>
      <c r="NM1881" s="389"/>
    </row>
    <row r="1882" spans="371:377" ht="21.75" thickBot="1" x14ac:dyDescent="0.3">
      <c r="NG1882" s="1132"/>
      <c r="NH1882" s="389"/>
      <c r="NI1882" s="389"/>
      <c r="NJ1882" s="389"/>
      <c r="NK1882" s="389"/>
      <c r="NL1882" s="1262"/>
      <c r="NM1882" s="389"/>
    </row>
    <row r="1883" spans="371:377" ht="21.75" thickBot="1" x14ac:dyDescent="0.3">
      <c r="NG1883" s="1132"/>
      <c r="NH1883" s="389"/>
      <c r="NI1883" s="389"/>
      <c r="NJ1883" s="389"/>
      <c r="NK1883" s="389"/>
      <c r="NL1883" s="1262"/>
      <c r="NM1883" s="389"/>
    </row>
    <row r="1884" spans="371:377" ht="21.75" thickBot="1" x14ac:dyDescent="0.3">
      <c r="NG1884" s="1132"/>
      <c r="NH1884" s="389"/>
      <c r="NI1884" s="389"/>
      <c r="NJ1884" s="389"/>
      <c r="NK1884" s="389"/>
      <c r="NL1884" s="1262"/>
      <c r="NM1884" s="389"/>
    </row>
    <row r="1885" spans="371:377" ht="21.75" thickBot="1" x14ac:dyDescent="0.3">
      <c r="NG1885" s="1132"/>
      <c r="NH1885" s="389"/>
      <c r="NI1885" s="389"/>
      <c r="NJ1885" s="389"/>
      <c r="NK1885" s="389"/>
      <c r="NL1885" s="1262"/>
      <c r="NM1885" s="389"/>
    </row>
    <row r="1886" spans="371:377" ht="21.75" thickBot="1" x14ac:dyDescent="0.3">
      <c r="NG1886" s="1132"/>
      <c r="NH1886" s="389"/>
      <c r="NI1886" s="389"/>
      <c r="NJ1886" s="389"/>
      <c r="NK1886" s="389"/>
      <c r="NL1886" s="1262"/>
      <c r="NM1886" s="389"/>
    </row>
    <row r="1887" spans="371:377" ht="21.75" thickBot="1" x14ac:dyDescent="0.3">
      <c r="NG1887" s="1132"/>
      <c r="NH1887" s="389"/>
      <c r="NI1887" s="389"/>
      <c r="NJ1887" s="389"/>
      <c r="NK1887" s="389"/>
      <c r="NL1887" s="1262"/>
      <c r="NM1887" s="389"/>
    </row>
    <row r="1888" spans="371:377" ht="21.75" thickBot="1" x14ac:dyDescent="0.3">
      <c r="NG1888" s="1132"/>
      <c r="NH1888" s="389"/>
      <c r="NI1888" s="389"/>
      <c r="NJ1888" s="389"/>
      <c r="NK1888" s="389"/>
      <c r="NL1888" s="1262"/>
      <c r="NM1888" s="389"/>
    </row>
    <row r="1889" spans="371:382" ht="21.75" thickBot="1" x14ac:dyDescent="0.3">
      <c r="NG1889" s="1132"/>
      <c r="NH1889" s="389"/>
      <c r="NI1889" s="389"/>
      <c r="NJ1889" s="389"/>
      <c r="NK1889" s="389"/>
      <c r="NL1889" s="1262"/>
      <c r="NM1889" s="389"/>
    </row>
    <row r="1890" spans="371:382" ht="21.75" thickBot="1" x14ac:dyDescent="0.3">
      <c r="NG1890" s="1132"/>
      <c r="NH1890" s="389"/>
      <c r="NI1890" s="389"/>
      <c r="NJ1890" s="389"/>
      <c r="NK1890" s="389"/>
      <c r="NL1890" s="1262"/>
      <c r="NM1890" s="389"/>
    </row>
    <row r="1891" spans="371:382" ht="21.75" thickBot="1" x14ac:dyDescent="0.4">
      <c r="NG1891" s="1132"/>
      <c r="NH1891" s="1253"/>
      <c r="NI1891" s="389"/>
      <c r="NJ1891" s="389"/>
      <c r="NK1891" s="389"/>
      <c r="NL1891" s="1262"/>
      <c r="NM1891" s="389"/>
    </row>
    <row r="1892" spans="371:382" ht="21" thickBot="1" x14ac:dyDescent="0.3">
      <c r="NG1892" s="341"/>
      <c r="NH1892" s="364" t="s">
        <v>29</v>
      </c>
      <c r="NI1892" s="340">
        <f>'TROISIEME TRI et BILAN'!D2001</f>
        <v>0</v>
      </c>
      <c r="NJ1892" s="340">
        <f>'TROISIEME TRI et BILAN'!E2001</f>
        <v>0</v>
      </c>
      <c r="NK1892" s="340">
        <f>'TROISIEME TRI et BILAN'!F2001</f>
        <v>0</v>
      </c>
      <c r="NL1892" s="340">
        <f>'TROISIEME TRI et BILAN'!G2001</f>
        <v>0</v>
      </c>
      <c r="NM1892" s="340">
        <f>'TROISIEME TRI et BILAN'!H2001</f>
        <v>0</v>
      </c>
    </row>
    <row r="1893" spans="371:382" x14ac:dyDescent="0.25">
      <c r="NN1893" s="666"/>
    </row>
    <row r="1894" spans="371:382" ht="21" x14ac:dyDescent="0.35">
      <c r="NO1894" s="699" t="s">
        <v>1035</v>
      </c>
      <c r="NP1894" s="700"/>
      <c r="NQ1894" s="700"/>
      <c r="NR1894" s="712">
        <v>38</v>
      </c>
    </row>
    <row r="1895" spans="371:382" ht="21" x14ac:dyDescent="0.35">
      <c r="NO1895" s="699" t="s">
        <v>805</v>
      </c>
      <c r="NQ1895" s="702"/>
    </row>
    <row r="1896" spans="371:382" ht="21" x14ac:dyDescent="0.35">
      <c r="NO1896" s="699" t="s">
        <v>806</v>
      </c>
      <c r="NP1896" s="702"/>
      <c r="NQ1896" s="702"/>
      <c r="NR1896" s="702"/>
    </row>
    <row r="1897" spans="371:382" ht="21.75" thickBot="1" x14ac:dyDescent="0.4">
      <c r="NP1897" s="702"/>
      <c r="NQ1897" s="702"/>
      <c r="NR1897" s="702"/>
    </row>
    <row r="1898" spans="371:382" ht="21.75" thickBot="1" x14ac:dyDescent="0.3">
      <c r="NO1898" s="291" t="s">
        <v>1</v>
      </c>
      <c r="NP1898" s="371" t="s">
        <v>265</v>
      </c>
      <c r="NQ1898" s="372" t="s">
        <v>266</v>
      </c>
      <c r="NR1898" s="372" t="s">
        <v>55</v>
      </c>
    </row>
    <row r="1899" spans="371:382" ht="16.5" thickBot="1" x14ac:dyDescent="0.3">
      <c r="NO1899" s="1552">
        <f>'TROISIEME TRI et BILAN'!B2010</f>
        <v>0</v>
      </c>
      <c r="NP1899" s="1067">
        <f>'TROISIEME TRI et BILAN'!C2010</f>
        <v>0</v>
      </c>
      <c r="NQ1899" s="293">
        <f>'TROISIEME TRI et BILAN'!D2010</f>
        <v>0</v>
      </c>
      <c r="NR1899" s="293">
        <f>'TROISIEME TRI et BILAN'!E2010</f>
        <v>0</v>
      </c>
    </row>
    <row r="1900" spans="371:382" ht="16.5" thickBot="1" x14ac:dyDescent="0.3">
      <c r="NO1900" s="1552">
        <f>'TROISIEME TRI et BILAN'!B2011</f>
        <v>0</v>
      </c>
      <c r="NP1900" s="1067">
        <f>'TROISIEME TRI et BILAN'!C2011</f>
        <v>0</v>
      </c>
      <c r="NQ1900" s="293">
        <f>'TROISIEME TRI et BILAN'!D2011</f>
        <v>0</v>
      </c>
      <c r="NR1900" s="293">
        <f>'TROISIEME TRI et BILAN'!E2011</f>
        <v>0</v>
      </c>
    </row>
    <row r="1901" spans="371:382" ht="16.5" thickBot="1" x14ac:dyDescent="0.3">
      <c r="NO1901" s="1552">
        <f>'TROISIEME TRI et BILAN'!B2012</f>
        <v>0</v>
      </c>
      <c r="NP1901" s="1067">
        <f>'TROISIEME TRI et BILAN'!C2012</f>
        <v>0</v>
      </c>
      <c r="NQ1901" s="293">
        <f>'TROISIEME TRI et BILAN'!D2012</f>
        <v>0</v>
      </c>
      <c r="NR1901" s="293">
        <f>'TROISIEME TRI et BILAN'!E2012</f>
        <v>0</v>
      </c>
    </row>
    <row r="1902" spans="371:382" ht="16.5" thickBot="1" x14ac:dyDescent="0.3">
      <c r="NO1902" s="1552">
        <f>'TROISIEME TRI et BILAN'!B2013</f>
        <v>0</v>
      </c>
      <c r="NP1902" s="1067">
        <f>'TROISIEME TRI et BILAN'!C2013</f>
        <v>0</v>
      </c>
      <c r="NQ1902" s="293">
        <f>'TROISIEME TRI et BILAN'!D2013</f>
        <v>0</v>
      </c>
      <c r="NR1902" s="293">
        <f>'TROISIEME TRI et BILAN'!E2013</f>
        <v>0</v>
      </c>
    </row>
    <row r="1903" spans="371:382" ht="16.5" thickBot="1" x14ac:dyDescent="0.3">
      <c r="NO1903" s="1552">
        <f>'TROISIEME TRI et BILAN'!B2014</f>
        <v>0</v>
      </c>
      <c r="NP1903" s="1067">
        <f>'TROISIEME TRI et BILAN'!C2014</f>
        <v>0</v>
      </c>
      <c r="NQ1903" s="293">
        <f>'TROISIEME TRI et BILAN'!D2014</f>
        <v>0</v>
      </c>
      <c r="NR1903" s="293">
        <f>'TROISIEME TRI et BILAN'!E2014</f>
        <v>0</v>
      </c>
    </row>
    <row r="1904" spans="371:382" ht="16.5" thickBot="1" x14ac:dyDescent="0.3">
      <c r="NO1904" s="1552">
        <f>'TROISIEME TRI et BILAN'!B2015</f>
        <v>0</v>
      </c>
      <c r="NP1904" s="1067">
        <f>'TROISIEME TRI et BILAN'!C2015</f>
        <v>0</v>
      </c>
      <c r="NQ1904" s="293">
        <f>'TROISIEME TRI et BILAN'!D2015</f>
        <v>0</v>
      </c>
      <c r="NR1904" s="293">
        <f>'TROISIEME TRI et BILAN'!E2015</f>
        <v>0</v>
      </c>
    </row>
    <row r="1905" spans="379:382" ht="16.5" thickBot="1" x14ac:dyDescent="0.3">
      <c r="NO1905" s="1552">
        <f>'TROISIEME TRI et BILAN'!B2016</f>
        <v>0</v>
      </c>
      <c r="NP1905" s="1067">
        <f>'TROISIEME TRI et BILAN'!C2016</f>
        <v>0</v>
      </c>
      <c r="NQ1905" s="293">
        <f>'TROISIEME TRI et BILAN'!D2016</f>
        <v>0</v>
      </c>
      <c r="NR1905" s="293">
        <f>'TROISIEME TRI et BILAN'!E2016</f>
        <v>0</v>
      </c>
    </row>
    <row r="1906" spans="379:382" ht="16.5" thickBot="1" x14ac:dyDescent="0.3">
      <c r="NO1906" s="1552">
        <f>'TROISIEME TRI et BILAN'!B2017</f>
        <v>0</v>
      </c>
      <c r="NP1906" s="1067">
        <f>'TROISIEME TRI et BILAN'!C2017</f>
        <v>0</v>
      </c>
      <c r="NQ1906" s="293">
        <f>'TROISIEME TRI et BILAN'!D2017</f>
        <v>0</v>
      </c>
      <c r="NR1906" s="293">
        <f>'TROISIEME TRI et BILAN'!E2017</f>
        <v>0</v>
      </c>
    </row>
    <row r="1907" spans="379:382" ht="16.5" thickBot="1" x14ac:dyDescent="0.3">
      <c r="NO1907" s="1552">
        <f>'TROISIEME TRI et BILAN'!B2018</f>
        <v>0</v>
      </c>
      <c r="NP1907" s="1067">
        <f>'TROISIEME TRI et BILAN'!C2018</f>
        <v>0</v>
      </c>
      <c r="NQ1907" s="293">
        <f>'TROISIEME TRI et BILAN'!D2018</f>
        <v>0</v>
      </c>
      <c r="NR1907" s="293">
        <f>'TROISIEME TRI et BILAN'!E2018</f>
        <v>0</v>
      </c>
    </row>
    <row r="1908" spans="379:382" ht="16.5" thickBot="1" x14ac:dyDescent="0.3">
      <c r="NO1908" s="1552">
        <f>'TROISIEME TRI et BILAN'!B2019</f>
        <v>0</v>
      </c>
      <c r="NP1908" s="1067">
        <f>'TROISIEME TRI et BILAN'!C2019</f>
        <v>0</v>
      </c>
      <c r="NQ1908" s="293">
        <f>'TROISIEME TRI et BILAN'!D2019</f>
        <v>0</v>
      </c>
      <c r="NR1908" s="293">
        <f>'TROISIEME TRI et BILAN'!E2019</f>
        <v>0</v>
      </c>
    </row>
    <row r="1909" spans="379:382" ht="16.5" thickBot="1" x14ac:dyDescent="0.3">
      <c r="NO1909" s="1552">
        <f>'TROISIEME TRI et BILAN'!B2020</f>
        <v>0</v>
      </c>
      <c r="NP1909" s="1067">
        <f>'TROISIEME TRI et BILAN'!C2020</f>
        <v>0</v>
      </c>
      <c r="NQ1909" s="293">
        <f>'TROISIEME TRI et BILAN'!D2020</f>
        <v>0</v>
      </c>
      <c r="NR1909" s="293">
        <f>'TROISIEME TRI et BILAN'!E2020</f>
        <v>0</v>
      </c>
    </row>
    <row r="1910" spans="379:382" ht="16.5" thickBot="1" x14ac:dyDescent="0.3">
      <c r="NO1910" s="1552">
        <f>'TROISIEME TRI et BILAN'!B2021</f>
        <v>0</v>
      </c>
      <c r="NP1910" s="1067">
        <f>'TROISIEME TRI et BILAN'!C2021</f>
        <v>0</v>
      </c>
      <c r="NQ1910" s="293">
        <f>'TROISIEME TRI et BILAN'!D2021</f>
        <v>0</v>
      </c>
      <c r="NR1910" s="293">
        <f>'TROISIEME TRI et BILAN'!E2021</f>
        <v>0</v>
      </c>
    </row>
    <row r="1911" spans="379:382" ht="16.5" thickBot="1" x14ac:dyDescent="0.3">
      <c r="NO1911" s="1552">
        <f>'TROISIEME TRI et BILAN'!B2022</f>
        <v>0</v>
      </c>
      <c r="NP1911" s="1067">
        <f>'TROISIEME TRI et BILAN'!C2022</f>
        <v>0</v>
      </c>
      <c r="NQ1911" s="293">
        <f>'TROISIEME TRI et BILAN'!D2022</f>
        <v>0</v>
      </c>
      <c r="NR1911" s="293">
        <f>'TROISIEME TRI et BILAN'!E2022</f>
        <v>0</v>
      </c>
    </row>
    <row r="1912" spans="379:382" ht="16.5" thickBot="1" x14ac:dyDescent="0.3">
      <c r="NO1912" s="1552">
        <f>'TROISIEME TRI et BILAN'!B2023</f>
        <v>0</v>
      </c>
      <c r="NP1912" s="1067">
        <f>'TROISIEME TRI et BILAN'!C2023</f>
        <v>0</v>
      </c>
      <c r="NQ1912" s="293">
        <f>'TROISIEME TRI et BILAN'!D2023</f>
        <v>0</v>
      </c>
      <c r="NR1912" s="293">
        <f>'TROISIEME TRI et BILAN'!E2023</f>
        <v>0</v>
      </c>
    </row>
    <row r="1913" spans="379:382" ht="16.5" thickBot="1" x14ac:dyDescent="0.3">
      <c r="NO1913" s="1552">
        <f>'TROISIEME TRI et BILAN'!B2024</f>
        <v>0</v>
      </c>
      <c r="NP1913" s="1067">
        <f>'TROISIEME TRI et BILAN'!C2024</f>
        <v>0</v>
      </c>
      <c r="NQ1913" s="293">
        <f>'TROISIEME TRI et BILAN'!D2024</f>
        <v>0</v>
      </c>
      <c r="NR1913" s="293">
        <f>'TROISIEME TRI et BILAN'!E2024</f>
        <v>0</v>
      </c>
    </row>
    <row r="1914" spans="379:382" ht="16.5" thickBot="1" x14ac:dyDescent="0.3">
      <c r="NO1914" s="1552">
        <f>'TROISIEME TRI et BILAN'!B2025</f>
        <v>0</v>
      </c>
      <c r="NP1914" s="1067">
        <f>'TROISIEME TRI et BILAN'!C2025</f>
        <v>0</v>
      </c>
      <c r="NQ1914" s="293">
        <f>'TROISIEME TRI et BILAN'!D2025</f>
        <v>0</v>
      </c>
      <c r="NR1914" s="293">
        <f>'TROISIEME TRI et BILAN'!E2025</f>
        <v>0</v>
      </c>
    </row>
    <row r="1915" spans="379:382" ht="16.5" thickBot="1" x14ac:dyDescent="0.3">
      <c r="NO1915" s="1552">
        <f>'TROISIEME TRI et BILAN'!B2026</f>
        <v>0</v>
      </c>
      <c r="NP1915" s="1067">
        <f>'TROISIEME TRI et BILAN'!C2026</f>
        <v>0</v>
      </c>
      <c r="NQ1915" s="293">
        <f>'TROISIEME TRI et BILAN'!D2026</f>
        <v>0</v>
      </c>
      <c r="NR1915" s="293">
        <f>'TROISIEME TRI et BILAN'!E2026</f>
        <v>0</v>
      </c>
    </row>
    <row r="1916" spans="379:382" ht="16.5" thickBot="1" x14ac:dyDescent="0.3">
      <c r="NO1916" s="1552">
        <f>'TROISIEME TRI et BILAN'!B2027</f>
        <v>0</v>
      </c>
      <c r="NP1916" s="1067">
        <f>'TROISIEME TRI et BILAN'!C2027</f>
        <v>0</v>
      </c>
      <c r="NQ1916" s="293">
        <f>'TROISIEME TRI et BILAN'!D2027</f>
        <v>0</v>
      </c>
      <c r="NR1916" s="293">
        <f>'TROISIEME TRI et BILAN'!E2027</f>
        <v>0</v>
      </c>
    </row>
    <row r="1917" spans="379:382" ht="16.5" thickBot="1" x14ac:dyDescent="0.3">
      <c r="NO1917" s="1552">
        <f>'TROISIEME TRI et BILAN'!B2028</f>
        <v>0</v>
      </c>
      <c r="NP1917" s="1067">
        <f>'TROISIEME TRI et BILAN'!C2028</f>
        <v>0</v>
      </c>
      <c r="NQ1917" s="293">
        <f>'TROISIEME TRI et BILAN'!D2028</f>
        <v>0</v>
      </c>
      <c r="NR1917" s="293">
        <f>'TROISIEME TRI et BILAN'!E2028</f>
        <v>0</v>
      </c>
    </row>
    <row r="1918" spans="379:382" ht="16.5" thickBot="1" x14ac:dyDescent="0.3">
      <c r="NO1918" s="1552">
        <f>'TROISIEME TRI et BILAN'!B2029</f>
        <v>0</v>
      </c>
      <c r="NP1918" s="1067">
        <f>'TROISIEME TRI et BILAN'!C2029</f>
        <v>0</v>
      </c>
      <c r="NQ1918" s="293">
        <f>'TROISIEME TRI et BILAN'!D2029</f>
        <v>0</v>
      </c>
      <c r="NR1918" s="293">
        <f>'TROISIEME TRI et BILAN'!E2029</f>
        <v>0</v>
      </c>
    </row>
    <row r="1919" spans="379:382" ht="16.5" thickBot="1" x14ac:dyDescent="0.3">
      <c r="NO1919" s="1552">
        <f>'TROISIEME TRI et BILAN'!B2030</f>
        <v>0</v>
      </c>
      <c r="NP1919" s="1067">
        <f>'TROISIEME TRI et BILAN'!C2030</f>
        <v>0</v>
      </c>
      <c r="NQ1919" s="293">
        <f>'TROISIEME TRI et BILAN'!D2030</f>
        <v>0</v>
      </c>
      <c r="NR1919" s="293">
        <f>'TROISIEME TRI et BILAN'!E2030</f>
        <v>0</v>
      </c>
    </row>
    <row r="1920" spans="379:382" ht="16.5" thickBot="1" x14ac:dyDescent="0.3">
      <c r="NO1920" s="1552">
        <f>'TROISIEME TRI et BILAN'!B2031</f>
        <v>0</v>
      </c>
      <c r="NP1920" s="1067">
        <f>'TROISIEME TRI et BILAN'!C2031</f>
        <v>0</v>
      </c>
      <c r="NQ1920" s="293">
        <f>'TROISIEME TRI et BILAN'!D2031</f>
        <v>0</v>
      </c>
      <c r="NR1920" s="293">
        <f>'TROISIEME TRI et BILAN'!E2031</f>
        <v>0</v>
      </c>
    </row>
    <row r="1921" spans="379:382" ht="16.5" thickBot="1" x14ac:dyDescent="0.3">
      <c r="NO1921" s="1552">
        <f>'TROISIEME TRI et BILAN'!B2032</f>
        <v>0</v>
      </c>
      <c r="NP1921" s="1067">
        <f>'TROISIEME TRI et BILAN'!C2032</f>
        <v>0</v>
      </c>
      <c r="NQ1921" s="293">
        <f>'TROISIEME TRI et BILAN'!D2032</f>
        <v>0</v>
      </c>
      <c r="NR1921" s="293">
        <f>'TROISIEME TRI et BILAN'!E2032</f>
        <v>0</v>
      </c>
    </row>
    <row r="1922" spans="379:382" ht="16.5" thickBot="1" x14ac:dyDescent="0.3">
      <c r="NO1922" s="1552">
        <f>'TROISIEME TRI et BILAN'!B2033</f>
        <v>0</v>
      </c>
      <c r="NP1922" s="1067">
        <f>'TROISIEME TRI et BILAN'!C2033</f>
        <v>0</v>
      </c>
      <c r="NQ1922" s="293">
        <f>'TROISIEME TRI et BILAN'!D2033</f>
        <v>0</v>
      </c>
      <c r="NR1922" s="293">
        <f>'TROISIEME TRI et BILAN'!E2033</f>
        <v>0</v>
      </c>
    </row>
    <row r="1923" spans="379:382" ht="16.5" thickBot="1" x14ac:dyDescent="0.3">
      <c r="NO1923" s="1552">
        <f>'TROISIEME TRI et BILAN'!B2034</f>
        <v>0</v>
      </c>
      <c r="NP1923" s="1067">
        <f>'TROISIEME TRI et BILAN'!C2034</f>
        <v>0</v>
      </c>
      <c r="NQ1923" s="293">
        <f>'TROISIEME TRI et BILAN'!D2034</f>
        <v>0</v>
      </c>
      <c r="NR1923" s="293">
        <f>'TROISIEME TRI et BILAN'!E2034</f>
        <v>0</v>
      </c>
    </row>
    <row r="1924" spans="379:382" ht="16.5" thickBot="1" x14ac:dyDescent="0.3">
      <c r="NO1924" s="1552">
        <f>'TROISIEME TRI et BILAN'!B2035</f>
        <v>0</v>
      </c>
      <c r="NP1924" s="1067">
        <f>'TROISIEME TRI et BILAN'!C2035</f>
        <v>0</v>
      </c>
      <c r="NQ1924" s="293">
        <f>'TROISIEME TRI et BILAN'!D2035</f>
        <v>0</v>
      </c>
      <c r="NR1924" s="293">
        <f>'TROISIEME TRI et BILAN'!E2035</f>
        <v>0</v>
      </c>
    </row>
    <row r="1925" spans="379:382" ht="16.5" thickBot="1" x14ac:dyDescent="0.3">
      <c r="NO1925" s="1552">
        <f>'TROISIEME TRI et BILAN'!B2036</f>
        <v>0</v>
      </c>
      <c r="NP1925" s="1067">
        <f>'TROISIEME TRI et BILAN'!C2036</f>
        <v>0</v>
      </c>
      <c r="NQ1925" s="293">
        <f>'TROISIEME TRI et BILAN'!D2036</f>
        <v>0</v>
      </c>
      <c r="NR1925" s="293">
        <f>'TROISIEME TRI et BILAN'!E2036</f>
        <v>0</v>
      </c>
    </row>
    <row r="1926" spans="379:382" ht="16.5" thickBot="1" x14ac:dyDescent="0.3">
      <c r="NO1926" s="1552">
        <f>'TROISIEME TRI et BILAN'!B2037</f>
        <v>0</v>
      </c>
      <c r="NP1926" s="1067">
        <f>'TROISIEME TRI et BILAN'!C2037</f>
        <v>0</v>
      </c>
      <c r="NQ1926" s="293">
        <f>'TROISIEME TRI et BILAN'!D2037</f>
        <v>0</v>
      </c>
      <c r="NR1926" s="293">
        <f>'TROISIEME TRI et BILAN'!E2037</f>
        <v>0</v>
      </c>
    </row>
    <row r="1927" spans="379:382" ht="16.5" thickBot="1" x14ac:dyDescent="0.3">
      <c r="NO1927" s="1552">
        <f>'TROISIEME TRI et BILAN'!B2038</f>
        <v>0</v>
      </c>
      <c r="NP1927" s="1067">
        <f>'TROISIEME TRI et BILAN'!C2038</f>
        <v>0</v>
      </c>
      <c r="NQ1927" s="293">
        <f>'TROISIEME TRI et BILAN'!D2038</f>
        <v>0</v>
      </c>
      <c r="NR1927" s="293">
        <f>'TROISIEME TRI et BILAN'!E2038</f>
        <v>0</v>
      </c>
    </row>
    <row r="1928" spans="379:382" ht="21.75" thickBot="1" x14ac:dyDescent="0.3">
      <c r="NO1928" s="291" t="s">
        <v>1</v>
      </c>
      <c r="NP1928" s="1074" t="s">
        <v>265</v>
      </c>
      <c r="NQ1928" s="372" t="s">
        <v>266</v>
      </c>
      <c r="NR1928" s="372" t="s">
        <v>55</v>
      </c>
    </row>
    <row r="1929" spans="379:382" ht="16.5" thickBot="1" x14ac:dyDescent="0.3">
      <c r="NO1929" s="1552">
        <f>'TROISIEME TRI et BILAN'!B2040</f>
        <v>0</v>
      </c>
      <c r="NP1929" s="1067">
        <f>'TROISIEME TRI et BILAN'!C2040</f>
        <v>0</v>
      </c>
      <c r="NQ1929" s="293">
        <f>'TROISIEME TRI et BILAN'!D2040</f>
        <v>0</v>
      </c>
      <c r="NR1929" s="293">
        <f>'TROISIEME TRI et BILAN'!E2040</f>
        <v>0</v>
      </c>
    </row>
    <row r="1930" spans="379:382" ht="16.5" thickBot="1" x14ac:dyDescent="0.3">
      <c r="NO1930" s="1552">
        <f>'TROISIEME TRI et BILAN'!B2041</f>
        <v>0</v>
      </c>
      <c r="NP1930" s="1067">
        <f>'TROISIEME TRI et BILAN'!C2041</f>
        <v>0</v>
      </c>
      <c r="NQ1930" s="293">
        <f>'TROISIEME TRI et BILAN'!D2041</f>
        <v>0</v>
      </c>
      <c r="NR1930" s="293">
        <f>'TROISIEME TRI et BILAN'!E2041</f>
        <v>0</v>
      </c>
    </row>
    <row r="1931" spans="379:382" ht="16.5" thickBot="1" x14ac:dyDescent="0.3">
      <c r="NO1931" s="1552">
        <f>'TROISIEME TRI et BILAN'!B2042</f>
        <v>0</v>
      </c>
      <c r="NP1931" s="1067">
        <f>'TROISIEME TRI et BILAN'!C2042</f>
        <v>0</v>
      </c>
      <c r="NQ1931" s="293">
        <f>'TROISIEME TRI et BILAN'!D2042</f>
        <v>0</v>
      </c>
      <c r="NR1931" s="293">
        <f>'TROISIEME TRI et BILAN'!E2042</f>
        <v>0</v>
      </c>
    </row>
    <row r="1932" spans="379:382" ht="16.5" thickBot="1" x14ac:dyDescent="0.3">
      <c r="NO1932" s="1552">
        <f>'TROISIEME TRI et BILAN'!B2043</f>
        <v>0</v>
      </c>
      <c r="NP1932" s="1067">
        <f>'TROISIEME TRI et BILAN'!C2043</f>
        <v>0</v>
      </c>
      <c r="NQ1932" s="293">
        <f>'TROISIEME TRI et BILAN'!D2043</f>
        <v>0</v>
      </c>
      <c r="NR1932" s="293">
        <f>'TROISIEME TRI et BILAN'!E2043</f>
        <v>0</v>
      </c>
    </row>
    <row r="1933" spans="379:382" ht="16.5" thickBot="1" x14ac:dyDescent="0.3">
      <c r="NO1933" s="1552">
        <f>'TROISIEME TRI et BILAN'!B2044</f>
        <v>0</v>
      </c>
      <c r="NP1933" s="1067">
        <f>'TROISIEME TRI et BILAN'!C2044</f>
        <v>0</v>
      </c>
      <c r="NQ1933" s="293">
        <f>'TROISIEME TRI et BILAN'!D2044</f>
        <v>0</v>
      </c>
      <c r="NR1933" s="293">
        <f>'TROISIEME TRI et BILAN'!E2044</f>
        <v>0</v>
      </c>
    </row>
    <row r="1934" spans="379:382" ht="16.5" thickBot="1" x14ac:dyDescent="0.3">
      <c r="NO1934" s="1552">
        <f>'TROISIEME TRI et BILAN'!B2045</f>
        <v>0</v>
      </c>
      <c r="NP1934" s="1067">
        <f>'TROISIEME TRI et BILAN'!C2045</f>
        <v>0</v>
      </c>
      <c r="NQ1934" s="293">
        <f>'TROISIEME TRI et BILAN'!D2045</f>
        <v>0</v>
      </c>
      <c r="NR1934" s="293">
        <f>'TROISIEME TRI et BILAN'!E2045</f>
        <v>0</v>
      </c>
    </row>
    <row r="1935" spans="379:382" ht="16.5" thickBot="1" x14ac:dyDescent="0.3">
      <c r="NO1935" s="1552">
        <f>'TROISIEME TRI et BILAN'!B2046</f>
        <v>0</v>
      </c>
      <c r="NP1935" s="1067">
        <f>'TROISIEME TRI et BILAN'!C2046</f>
        <v>0</v>
      </c>
      <c r="NQ1935" s="293">
        <f>'TROISIEME TRI et BILAN'!D2046</f>
        <v>0</v>
      </c>
      <c r="NR1935" s="293">
        <f>'TROISIEME TRI et BILAN'!E2046</f>
        <v>0</v>
      </c>
    </row>
    <row r="1936" spans="379:382" ht="16.5" thickBot="1" x14ac:dyDescent="0.3">
      <c r="NO1936" s="1552">
        <f>'TROISIEME TRI et BILAN'!B2047</f>
        <v>0</v>
      </c>
      <c r="NP1936" s="1067">
        <f>'TROISIEME TRI et BILAN'!C2047</f>
        <v>0</v>
      </c>
      <c r="NQ1936" s="293">
        <f>'TROISIEME TRI et BILAN'!D2047</f>
        <v>0</v>
      </c>
      <c r="NR1936" s="293">
        <f>'TROISIEME TRI et BILAN'!E2047</f>
        <v>0</v>
      </c>
    </row>
    <row r="1937" spans="379:382" ht="16.5" thickBot="1" x14ac:dyDescent="0.3">
      <c r="NO1937" s="1552">
        <f>'TROISIEME TRI et BILAN'!B2048</f>
        <v>0</v>
      </c>
      <c r="NP1937" s="1067">
        <f>'TROISIEME TRI et BILAN'!C2048</f>
        <v>0</v>
      </c>
      <c r="NQ1937" s="293">
        <f>'TROISIEME TRI et BILAN'!D2048</f>
        <v>0</v>
      </c>
      <c r="NR1937" s="293">
        <f>'TROISIEME TRI et BILAN'!E2048</f>
        <v>0</v>
      </c>
    </row>
    <row r="1938" spans="379:382" ht="16.5" thickBot="1" x14ac:dyDescent="0.3">
      <c r="NO1938" s="1552">
        <f>'TROISIEME TRI et BILAN'!B2049</f>
        <v>0</v>
      </c>
      <c r="NP1938" s="1067">
        <f>'TROISIEME TRI et BILAN'!C2049</f>
        <v>0</v>
      </c>
      <c r="NQ1938" s="293">
        <f>'TROISIEME TRI et BILAN'!D2049</f>
        <v>0</v>
      </c>
      <c r="NR1938" s="293">
        <f>'TROISIEME TRI et BILAN'!E2049</f>
        <v>0</v>
      </c>
    </row>
    <row r="1939" spans="379:382" ht="16.5" thickBot="1" x14ac:dyDescent="0.3">
      <c r="NO1939" s="1552">
        <f>'TROISIEME TRI et BILAN'!B2050</f>
        <v>0</v>
      </c>
      <c r="NP1939" s="1067">
        <f>'TROISIEME TRI et BILAN'!C2050</f>
        <v>0</v>
      </c>
      <c r="NQ1939" s="293">
        <f>'TROISIEME TRI et BILAN'!D2050</f>
        <v>0</v>
      </c>
      <c r="NR1939" s="293">
        <f>'TROISIEME TRI et BILAN'!E2050</f>
        <v>0</v>
      </c>
    </row>
    <row r="1940" spans="379:382" ht="16.5" thickBot="1" x14ac:dyDescent="0.3">
      <c r="NO1940" s="1552">
        <f>'TROISIEME TRI et BILAN'!B2051</f>
        <v>0</v>
      </c>
      <c r="NP1940" s="1067">
        <f>'TROISIEME TRI et BILAN'!C2051</f>
        <v>0</v>
      </c>
      <c r="NQ1940" s="293">
        <f>'TROISIEME TRI et BILAN'!D2051</f>
        <v>0</v>
      </c>
      <c r="NR1940" s="293">
        <f>'TROISIEME TRI et BILAN'!E2051</f>
        <v>0</v>
      </c>
    </row>
    <row r="1941" spans="379:382" ht="16.5" thickBot="1" x14ac:dyDescent="0.3">
      <c r="NO1941" s="1552">
        <f>'TROISIEME TRI et BILAN'!B2052</f>
        <v>0</v>
      </c>
      <c r="NP1941" s="1067">
        <f>'TROISIEME TRI et BILAN'!C2052</f>
        <v>0</v>
      </c>
      <c r="NQ1941" s="293">
        <f>'TROISIEME TRI et BILAN'!D2052</f>
        <v>0</v>
      </c>
      <c r="NR1941" s="293">
        <f>'TROISIEME TRI et BILAN'!E2052</f>
        <v>0</v>
      </c>
    </row>
    <row r="1942" spans="379:382" ht="16.5" thickBot="1" x14ac:dyDescent="0.3">
      <c r="NO1942" s="1552">
        <f>'TROISIEME TRI et BILAN'!B2053</f>
        <v>0</v>
      </c>
      <c r="NP1942" s="1067">
        <f>'TROISIEME TRI et BILAN'!C2053</f>
        <v>0</v>
      </c>
      <c r="NQ1942" s="293">
        <f>'TROISIEME TRI et BILAN'!D2053</f>
        <v>0</v>
      </c>
      <c r="NR1942" s="293">
        <f>'TROISIEME TRI et BILAN'!E2053</f>
        <v>0</v>
      </c>
    </row>
    <row r="1943" spans="379:382" ht="16.5" thickBot="1" x14ac:dyDescent="0.3">
      <c r="NO1943" s="1552">
        <f>'TROISIEME TRI et BILAN'!B2054</f>
        <v>0</v>
      </c>
      <c r="NP1943" s="1067">
        <f>'TROISIEME TRI et BILAN'!C2054</f>
        <v>0</v>
      </c>
      <c r="NQ1943" s="293">
        <f>'TROISIEME TRI et BILAN'!D2054</f>
        <v>0</v>
      </c>
      <c r="NR1943" s="293">
        <f>'TROISIEME TRI et BILAN'!E2054</f>
        <v>0</v>
      </c>
    </row>
    <row r="1944" spans="379:382" ht="16.5" thickBot="1" x14ac:dyDescent="0.3">
      <c r="NO1944" s="1552">
        <f>'TROISIEME TRI et BILAN'!B2055</f>
        <v>0</v>
      </c>
      <c r="NP1944" s="1067">
        <f>'TROISIEME TRI et BILAN'!C2055</f>
        <v>0</v>
      </c>
      <c r="NQ1944" s="293">
        <f>'TROISIEME TRI et BILAN'!D2055</f>
        <v>0</v>
      </c>
      <c r="NR1944" s="293">
        <f>'TROISIEME TRI et BILAN'!E2055</f>
        <v>0</v>
      </c>
    </row>
    <row r="1945" spans="379:382" ht="16.5" thickBot="1" x14ac:dyDescent="0.3">
      <c r="NO1945" s="1552">
        <f>'TROISIEME TRI et BILAN'!B2056</f>
        <v>0</v>
      </c>
      <c r="NP1945" s="1067">
        <f>'TROISIEME TRI et BILAN'!C2056</f>
        <v>0</v>
      </c>
      <c r="NQ1945" s="293">
        <f>'TROISIEME TRI et BILAN'!D2056</f>
        <v>0</v>
      </c>
      <c r="NR1945" s="293">
        <f>'TROISIEME TRI et BILAN'!E2056</f>
        <v>0</v>
      </c>
    </row>
    <row r="1946" spans="379:382" ht="16.5" thickBot="1" x14ac:dyDescent="0.3">
      <c r="NO1946" s="1552">
        <f>'TROISIEME TRI et BILAN'!B2057</f>
        <v>0</v>
      </c>
      <c r="NP1946" s="1067">
        <f>'TROISIEME TRI et BILAN'!C2057</f>
        <v>0</v>
      </c>
      <c r="NQ1946" s="293">
        <f>'TROISIEME TRI et BILAN'!D2057</f>
        <v>0</v>
      </c>
      <c r="NR1946" s="293">
        <f>'TROISIEME TRI et BILAN'!E2057</f>
        <v>0</v>
      </c>
    </row>
    <row r="1947" spans="379:382" ht="16.5" thickBot="1" x14ac:dyDescent="0.3">
      <c r="NO1947" s="1552">
        <f>'TROISIEME TRI et BILAN'!B2058</f>
        <v>0</v>
      </c>
      <c r="NP1947" s="1067">
        <f>'TROISIEME TRI et BILAN'!C2058</f>
        <v>0</v>
      </c>
      <c r="NQ1947" s="293">
        <f>'TROISIEME TRI et BILAN'!D2058</f>
        <v>0</v>
      </c>
      <c r="NR1947" s="293">
        <f>'TROISIEME TRI et BILAN'!E2058</f>
        <v>0</v>
      </c>
    </row>
    <row r="1948" spans="379:382" ht="16.5" thickBot="1" x14ac:dyDescent="0.3">
      <c r="NO1948" s="1552">
        <f>'TROISIEME TRI et BILAN'!B2059</f>
        <v>0</v>
      </c>
      <c r="NP1948" s="1067">
        <f>'TROISIEME TRI et BILAN'!C2059</f>
        <v>0</v>
      </c>
      <c r="NQ1948" s="293">
        <f>'TROISIEME TRI et BILAN'!D2059</f>
        <v>0</v>
      </c>
      <c r="NR1948" s="293">
        <f>'TROISIEME TRI et BILAN'!E2059</f>
        <v>0</v>
      </c>
    </row>
    <row r="1949" spans="379:382" ht="16.5" thickBot="1" x14ac:dyDescent="0.3">
      <c r="NO1949" s="1552">
        <f>'TROISIEME TRI et BILAN'!B2060</f>
        <v>0</v>
      </c>
      <c r="NP1949" s="1067">
        <f>'TROISIEME TRI et BILAN'!C2060</f>
        <v>0</v>
      </c>
      <c r="NQ1949" s="293">
        <f>'TROISIEME TRI et BILAN'!D2060</f>
        <v>0</v>
      </c>
      <c r="NR1949" s="293">
        <f>'TROISIEME TRI et BILAN'!E2060</f>
        <v>0</v>
      </c>
    </row>
    <row r="1950" spans="379:382" ht="21.75" thickBot="1" x14ac:dyDescent="0.4">
      <c r="NO1950" s="702"/>
      <c r="NP1950" s="702"/>
      <c r="NQ1950" s="702"/>
      <c r="NR1950" s="702"/>
    </row>
    <row r="1951" spans="379:382" ht="21.75" thickBot="1" x14ac:dyDescent="0.3">
      <c r="NO1951" s="701" t="s">
        <v>91</v>
      </c>
      <c r="NP1951" s="2042">
        <f>'TROISIEME TRI et BILAN'!C2062</f>
        <v>0</v>
      </c>
      <c r="NQ1951" s="2043"/>
      <c r="NR1951" s="2044"/>
    </row>
    <row r="1952" spans="379:382" ht="55.5" customHeight="1" thickBot="1" x14ac:dyDescent="0.4">
      <c r="NO1952" s="702"/>
      <c r="NP1952" s="2048"/>
      <c r="NQ1952" s="2049"/>
      <c r="NR1952" s="2050"/>
    </row>
    <row r="1953" spans="383:396" x14ac:dyDescent="0.25">
      <c r="NS1953" s="666"/>
    </row>
    <row r="1954" spans="383:396" ht="20.25" x14ac:dyDescent="0.3">
      <c r="NT1954" s="704" t="s">
        <v>796</v>
      </c>
      <c r="NX1954" s="700"/>
      <c r="NZ1954" s="700"/>
      <c r="OA1954" s="700"/>
      <c r="OB1954" s="700"/>
      <c r="OF1954" s="712">
        <v>39</v>
      </c>
    </row>
    <row r="1955" spans="383:396" ht="19.5" thickBot="1" x14ac:dyDescent="0.35">
      <c r="NX1955" s="700"/>
      <c r="NY1955" s="700"/>
      <c r="NZ1955" s="700"/>
      <c r="OA1955" s="700"/>
      <c r="OB1955" s="700"/>
    </row>
    <row r="1956" spans="383:396" ht="57" thickBot="1" x14ac:dyDescent="0.35">
      <c r="NX1956" s="700"/>
      <c r="NY1956" s="1311" t="s">
        <v>412</v>
      </c>
      <c r="NZ1956" s="1638" t="s">
        <v>413</v>
      </c>
      <c r="OA1956" s="1638" t="s">
        <v>414</v>
      </c>
      <c r="OB1956" s="1638" t="s">
        <v>415</v>
      </c>
    </row>
    <row r="1957" spans="383:396" ht="42" customHeight="1" thickBot="1" x14ac:dyDescent="0.35">
      <c r="NX1957" s="700"/>
      <c r="NY1957" s="1635">
        <f>'TROISIEME TRI et BILAN'!B2069</f>
        <v>0</v>
      </c>
      <c r="NZ1957" s="1458">
        <f>'TROISIEME TRI et BILAN'!C2069</f>
        <v>0</v>
      </c>
      <c r="OA1957" s="1458">
        <f>'TROISIEME TRI et BILAN'!D2069</f>
        <v>0</v>
      </c>
      <c r="OB1957" s="1637">
        <f>'TROISIEME TRI et BILAN'!E2069</f>
        <v>0</v>
      </c>
    </row>
    <row r="1958" spans="383:396" ht="19.5" thickBot="1" x14ac:dyDescent="0.35">
      <c r="NX1958" s="700"/>
    </row>
    <row r="1959" spans="383:396" ht="19.5" thickBot="1" x14ac:dyDescent="0.35">
      <c r="NX1959" s="700"/>
      <c r="NY1959" s="528" t="s">
        <v>91</v>
      </c>
      <c r="NZ1959" s="2042">
        <f>'TROISIEME TRI et BILAN'!C2071</f>
        <v>0</v>
      </c>
      <c r="OA1959" s="2043"/>
      <c r="OB1959" s="2044"/>
    </row>
    <row r="1960" spans="383:396" ht="19.5" thickBot="1" x14ac:dyDescent="0.35">
      <c r="NX1960" s="700"/>
      <c r="NZ1960" s="2048"/>
      <c r="OA1960" s="2049"/>
      <c r="OB1960" s="2050"/>
    </row>
    <row r="1961" spans="383:396" ht="18.75" x14ac:dyDescent="0.3">
      <c r="NT1961" s="704" t="s">
        <v>797</v>
      </c>
      <c r="NU1961" s="700"/>
      <c r="NV1961" s="700"/>
      <c r="NX1961" s="700"/>
      <c r="NY1961" s="700"/>
      <c r="NZ1961" s="700"/>
      <c r="OA1961" s="700"/>
      <c r="OB1961" s="700"/>
      <c r="OC1961" s="700"/>
    </row>
    <row r="1962" spans="383:396" ht="19.5" thickBot="1" x14ac:dyDescent="0.35">
      <c r="NW1962" s="700"/>
      <c r="NX1962" s="700"/>
      <c r="NY1962" s="700"/>
      <c r="NZ1962" s="700"/>
      <c r="OA1962" s="700"/>
      <c r="OB1962" s="700"/>
      <c r="OC1962" s="700"/>
    </row>
    <row r="1963" spans="383:396" ht="19.5" thickBot="1" x14ac:dyDescent="0.3">
      <c r="NW1963" s="2425" t="s">
        <v>412</v>
      </c>
      <c r="NX1963" s="2249" t="s">
        <v>413</v>
      </c>
      <c r="NY1963" s="2250"/>
      <c r="NZ1963" s="2249" t="s">
        <v>414</v>
      </c>
      <c r="OA1963" s="2250"/>
      <c r="OB1963" s="2249" t="s">
        <v>415</v>
      </c>
      <c r="OC1963" s="2250"/>
    </row>
    <row r="1964" spans="383:396" ht="34.5" customHeight="1" thickBot="1" x14ac:dyDescent="0.3">
      <c r="NW1964" s="2426"/>
      <c r="NX1964" s="1388" t="s">
        <v>417</v>
      </c>
      <c r="NY1964" s="1388" t="s">
        <v>418</v>
      </c>
      <c r="NZ1964" s="1388" t="s">
        <v>417</v>
      </c>
      <c r="OA1964" s="1388" t="s">
        <v>418</v>
      </c>
      <c r="OB1964" s="1388" t="s">
        <v>417</v>
      </c>
      <c r="OC1964" s="1388" t="s">
        <v>418</v>
      </c>
    </row>
    <row r="1965" spans="383:396" ht="19.5" thickBot="1" x14ac:dyDescent="0.3">
      <c r="NW1965" s="1387">
        <f>NY1957</f>
        <v>0</v>
      </c>
      <c r="NX1965" s="1639">
        <f>'TROISIEME TRI et BILAN'!C2079</f>
        <v>0</v>
      </c>
      <c r="NY1965" s="1639"/>
      <c r="NZ1965" s="1639">
        <f>'TROISIEME TRI et BILAN'!E2079</f>
        <v>0</v>
      </c>
      <c r="OA1965" s="1639">
        <f>'TROISIEME TRI et BILAN'!F2079</f>
        <v>0</v>
      </c>
      <c r="OB1965" s="1636">
        <f>'TROISIEME TRI et BILAN'!G2079</f>
        <v>0</v>
      </c>
      <c r="OC1965" s="1636">
        <f>'TROISIEME TRI et BILAN'!H2079</f>
        <v>0</v>
      </c>
    </row>
    <row r="1966" spans="383:396" ht="15.75" thickBot="1" x14ac:dyDescent="0.3"/>
    <row r="1967" spans="383:396" ht="19.5" thickBot="1" x14ac:dyDescent="0.3">
      <c r="NW1967" s="528" t="s">
        <v>91</v>
      </c>
      <c r="NX1967" s="2042">
        <f>'TROISIEME TRI et BILAN'!C2081</f>
        <v>0</v>
      </c>
      <c r="NY1967" s="2043"/>
      <c r="NZ1967" s="2043"/>
      <c r="OA1967" s="2043"/>
      <c r="OB1967" s="2043"/>
      <c r="OC1967" s="2044"/>
    </row>
    <row r="1968" spans="383:396" ht="38.25" customHeight="1" thickBot="1" x14ac:dyDescent="0.3">
      <c r="NX1968" s="2048"/>
      <c r="NY1968" s="2049"/>
      <c r="NZ1968" s="2049"/>
      <c r="OA1968" s="2049"/>
      <c r="OB1968" s="2049"/>
      <c r="OC1968" s="2050"/>
    </row>
    <row r="1969" spans="385:397" ht="31.5" customHeight="1" thickBot="1" x14ac:dyDescent="0.3">
      <c r="NZ1969" s="746" t="s">
        <v>421</v>
      </c>
    </row>
    <row r="1970" spans="385:397" x14ac:dyDescent="0.25">
      <c r="NU1970" s="2076">
        <f>'TROISIEME TRI et BILAN'!C2085</f>
        <v>0</v>
      </c>
      <c r="NV1970" s="2077"/>
      <c r="NW1970" s="2077"/>
      <c r="NX1970" s="2077"/>
      <c r="NY1970" s="2077"/>
      <c r="NZ1970" s="2077"/>
      <c r="OA1970" s="2077"/>
      <c r="OB1970" s="2077"/>
      <c r="OC1970" s="2077"/>
      <c r="OD1970" s="2077"/>
      <c r="OE1970" s="2077"/>
      <c r="OF1970" s="2078"/>
    </row>
    <row r="1971" spans="385:397" x14ac:dyDescent="0.25">
      <c r="NU1971" s="2422"/>
      <c r="NV1971" s="2423"/>
      <c r="NW1971" s="2423"/>
      <c r="NX1971" s="2423"/>
      <c r="NY1971" s="2423"/>
      <c r="NZ1971" s="2423"/>
      <c r="OA1971" s="2423"/>
      <c r="OB1971" s="2423"/>
      <c r="OC1971" s="2423"/>
      <c r="OD1971" s="2423"/>
      <c r="OE1971" s="2423"/>
      <c r="OF1971" s="2424"/>
    </row>
    <row r="1972" spans="385:397" x14ac:dyDescent="0.25">
      <c r="NU1972" s="2422"/>
      <c r="NV1972" s="2423"/>
      <c r="NW1972" s="2423"/>
      <c r="NX1972" s="2423"/>
      <c r="NY1972" s="2423"/>
      <c r="NZ1972" s="2423"/>
      <c r="OA1972" s="2423"/>
      <c r="OB1972" s="2423"/>
      <c r="OC1972" s="2423"/>
      <c r="OD1972" s="2423"/>
      <c r="OE1972" s="2423"/>
      <c r="OF1972" s="2424"/>
    </row>
    <row r="1973" spans="385:397" x14ac:dyDescent="0.25">
      <c r="NU1973" s="2422"/>
      <c r="NV1973" s="2423"/>
      <c r="NW1973" s="2423"/>
      <c r="NX1973" s="2423"/>
      <c r="NY1973" s="2423"/>
      <c r="NZ1973" s="2423"/>
      <c r="OA1973" s="2423"/>
      <c r="OB1973" s="2423"/>
      <c r="OC1973" s="2423"/>
      <c r="OD1973" s="2423"/>
      <c r="OE1973" s="2423"/>
      <c r="OF1973" s="2424"/>
    </row>
    <row r="1974" spans="385:397" x14ac:dyDescent="0.25">
      <c r="NU1974" s="2422"/>
      <c r="NV1974" s="2423"/>
      <c r="NW1974" s="2423"/>
      <c r="NX1974" s="2423"/>
      <c r="NY1974" s="2423"/>
      <c r="NZ1974" s="2423"/>
      <c r="OA1974" s="2423"/>
      <c r="OB1974" s="2423"/>
      <c r="OC1974" s="2423"/>
      <c r="OD1974" s="2423"/>
      <c r="OE1974" s="2423"/>
      <c r="OF1974" s="2424"/>
    </row>
    <row r="1975" spans="385:397" x14ac:dyDescent="0.25">
      <c r="NU1975" s="2422"/>
      <c r="NV1975" s="2423"/>
      <c r="NW1975" s="2423"/>
      <c r="NX1975" s="2423"/>
      <c r="NY1975" s="2423"/>
      <c r="NZ1975" s="2423"/>
      <c r="OA1975" s="2423"/>
      <c r="OB1975" s="2423"/>
      <c r="OC1975" s="2423"/>
      <c r="OD1975" s="2423"/>
      <c r="OE1975" s="2423"/>
      <c r="OF1975" s="2424"/>
    </row>
    <row r="1976" spans="385:397" ht="253.5" customHeight="1" thickBot="1" x14ac:dyDescent="0.3">
      <c r="NU1976" s="2079"/>
      <c r="NV1976" s="2080"/>
      <c r="NW1976" s="2080"/>
      <c r="NX1976" s="2080"/>
      <c r="NY1976" s="2080"/>
      <c r="NZ1976" s="2080"/>
      <c r="OA1976" s="2080"/>
      <c r="OB1976" s="2080"/>
      <c r="OC1976" s="2080"/>
      <c r="OD1976" s="2080"/>
      <c r="OE1976" s="2080"/>
      <c r="OF1976" s="2081"/>
    </row>
    <row r="1977" spans="385:397" x14ac:dyDescent="0.25">
      <c r="OG1977" s="666"/>
    </row>
  </sheetData>
  <sheetProtection sheet="1"/>
  <mergeCells count="184">
    <mergeCell ref="E4:M4"/>
    <mergeCell ref="G11:I11"/>
    <mergeCell ref="Q17:R17"/>
    <mergeCell ref="AA170:AB170"/>
    <mergeCell ref="HZ815:IA815"/>
    <mergeCell ref="FL525:FO525"/>
    <mergeCell ref="FP525:FP526"/>
    <mergeCell ref="FQ525:FS525"/>
    <mergeCell ref="CM438:CM442"/>
    <mergeCell ref="CM443:CM451"/>
    <mergeCell ref="CM452:CN452"/>
    <mergeCell ref="CN454:CZ455"/>
    <mergeCell ref="EY525:EY526"/>
    <mergeCell ref="EZ525:EZ526"/>
    <mergeCell ref="FA525:FC525"/>
    <mergeCell ref="BL403:BL411"/>
    <mergeCell ref="BL412:BM412"/>
    <mergeCell ref="BM414:BY415"/>
    <mergeCell ref="FH525:FK525"/>
    <mergeCell ref="H8:I8"/>
    <mergeCell ref="CN436:CN437"/>
    <mergeCell ref="CO436:CO437"/>
    <mergeCell ref="CP436:CP437"/>
    <mergeCell ref="CQ436:CS436"/>
    <mergeCell ref="NU1970:OF1976"/>
    <mergeCell ref="BL396:BL397"/>
    <mergeCell ref="BM396:BM397"/>
    <mergeCell ref="BN396:BN397"/>
    <mergeCell ref="BO396:BO397"/>
    <mergeCell ref="BP396:BR396"/>
    <mergeCell ref="BS396:BT396"/>
    <mergeCell ref="BU396:BV396"/>
    <mergeCell ref="BW396:BX396"/>
    <mergeCell ref="BY396:BY397"/>
    <mergeCell ref="NZ1959:OB1960"/>
    <mergeCell ref="NW1963:NW1964"/>
    <mergeCell ref="NX1963:NY1963"/>
    <mergeCell ref="NZ1963:OA1963"/>
    <mergeCell ref="OB1963:OC1963"/>
    <mergeCell ref="NX1967:OC1968"/>
    <mergeCell ref="MZ1821:MZ1822"/>
    <mergeCell ref="NA1821:NC1821"/>
    <mergeCell ref="NG1866:NG1867"/>
    <mergeCell ref="NH1866:NH1867"/>
    <mergeCell ref="NI1866:NK1866"/>
    <mergeCell ref="NP1951:NR1952"/>
    <mergeCell ref="EC493:EC494"/>
    <mergeCell ref="MC1714:MJ1714"/>
    <mergeCell ref="MC1742:MJ1743"/>
    <mergeCell ref="MQ1782:MQ1783"/>
    <mergeCell ref="MR1782:MR1783"/>
    <mergeCell ref="MS1782:MU1782"/>
    <mergeCell ref="MY1821:MY1822"/>
    <mergeCell ref="KY1620:LJ1621"/>
    <mergeCell ref="LT1681:LT1682"/>
    <mergeCell ref="LU1681:LU1682"/>
    <mergeCell ref="LV1681:LX1681"/>
    <mergeCell ref="LY1681:LY1682"/>
    <mergeCell ref="MB1714:MB1715"/>
    <mergeCell ref="LT1706:LU1706"/>
    <mergeCell ref="LV1706:LZ1708"/>
    <mergeCell ref="LG1597:LJ1597"/>
    <mergeCell ref="KX1598:KX1599"/>
    <mergeCell ref="KY1598:LA1598"/>
    <mergeCell ref="LB1598:LB1599"/>
    <mergeCell ref="LC1598:LE1598"/>
    <mergeCell ref="LF1598:LF1599"/>
    <mergeCell ref="LG1598:LI1598"/>
    <mergeCell ref="LJ1598:LJ1599"/>
    <mergeCell ref="KQ1567:KQ1568"/>
    <mergeCell ref="KR1567:KT1567"/>
    <mergeCell ref="KU1567:KU1568"/>
    <mergeCell ref="KR1592:KV1593"/>
    <mergeCell ref="KY1597:LB1597"/>
    <mergeCell ref="LC1597:LF1597"/>
    <mergeCell ref="KB1458:KF1460"/>
    <mergeCell ref="JZ1458:KA1458"/>
    <mergeCell ref="E3:I3"/>
    <mergeCell ref="FV545:FZ545"/>
    <mergeCell ref="GA545:GI545"/>
    <mergeCell ref="GJ545:GJ546"/>
    <mergeCell ref="FU553:FU554"/>
    <mergeCell ref="FV553:FV554"/>
    <mergeCell ref="FW553:FZ553"/>
    <mergeCell ref="GA553:GD553"/>
    <mergeCell ref="GE553:GH553"/>
    <mergeCell ref="EL504:EW504"/>
    <mergeCell ref="DO475:DS475"/>
    <mergeCell ref="DT475:EB475"/>
    <mergeCell ref="EC475:EC476"/>
    <mergeCell ref="DO485:DS485"/>
    <mergeCell ref="DT485:EB485"/>
    <mergeCell ref="EC485:EC486"/>
    <mergeCell ref="CM436:CM437"/>
    <mergeCell ref="BL398:BL402"/>
    <mergeCell ref="G10:J10"/>
    <mergeCell ref="L10:M10"/>
    <mergeCell ref="IL936:IM936"/>
    <mergeCell ref="JO1147:JO1148"/>
    <mergeCell ref="CT436:CU436"/>
    <mergeCell ref="FD525:FG525"/>
    <mergeCell ref="CV436:CW436"/>
    <mergeCell ref="CX436:CY436"/>
    <mergeCell ref="CZ436:CZ437"/>
    <mergeCell ref="P19:S24"/>
    <mergeCell ref="P33:S36"/>
    <mergeCell ref="O33:O36"/>
    <mergeCell ref="P90:S92"/>
    <mergeCell ref="V144:Y147"/>
    <mergeCell ref="AJ223:AN226"/>
    <mergeCell ref="AR278:AV281"/>
    <mergeCell ref="AZ333:BD336"/>
    <mergeCell ref="BH388:BJ391"/>
    <mergeCell ref="EO505:EQ505"/>
    <mergeCell ref="ER505:ET505"/>
    <mergeCell ref="EU505:EW505"/>
    <mergeCell ref="DO493:DS493"/>
    <mergeCell ref="DT493:EB493"/>
    <mergeCell ref="EF502:EW503"/>
    <mergeCell ref="EF504:EH504"/>
    <mergeCell ref="EI504:EK504"/>
    <mergeCell ref="EI505:EK505"/>
    <mergeCell ref="EL505:EN505"/>
    <mergeCell ref="EF505:EH505"/>
    <mergeCell ref="HD579:HF579"/>
    <mergeCell ref="HG579:HG580"/>
    <mergeCell ref="FU562:FU563"/>
    <mergeCell ref="FV562:FV563"/>
    <mergeCell ref="FW562:FZ562"/>
    <mergeCell ref="GA562:GD562"/>
    <mergeCell ref="GE562:GH562"/>
    <mergeCell ref="GM578:GS578"/>
    <mergeCell ref="GT578:GZ578"/>
    <mergeCell ref="HA578:HG578"/>
    <mergeCell ref="GW579:GY579"/>
    <mergeCell ref="GZ579:GZ580"/>
    <mergeCell ref="HA579:HC579"/>
    <mergeCell ref="GS579:GS580"/>
    <mergeCell ref="GT579:GV579"/>
    <mergeCell ref="GM579:GO579"/>
    <mergeCell ref="GP579:GR579"/>
    <mergeCell ref="NL1866:NL1867"/>
    <mergeCell ref="NM1866:NM1867"/>
    <mergeCell ref="HH578:HJ578"/>
    <mergeCell ref="GL603:GN603"/>
    <mergeCell ref="GO603:HJ604"/>
    <mergeCell ref="GL588:GN588"/>
    <mergeCell ref="GO588:HJ589"/>
    <mergeCell ref="HJ579:HJ580"/>
    <mergeCell ref="GM593:GS593"/>
    <mergeCell ref="GT593:GZ593"/>
    <mergeCell ref="HA593:HG593"/>
    <mergeCell ref="HH593:HJ593"/>
    <mergeCell ref="GM594:GO594"/>
    <mergeCell ref="GP594:GR594"/>
    <mergeCell ref="GS594:GS595"/>
    <mergeCell ref="GT594:GV594"/>
    <mergeCell ref="GW594:GY594"/>
    <mergeCell ref="GZ594:GZ595"/>
    <mergeCell ref="HA594:HC594"/>
    <mergeCell ref="HD594:HF594"/>
    <mergeCell ref="HG594:HG595"/>
    <mergeCell ref="HJ594:HJ595"/>
    <mergeCell ref="HN694:HO696"/>
    <mergeCell ref="HS798:HX801"/>
    <mergeCell ref="JS1351:JX1353"/>
    <mergeCell ref="JQ1351:JR1351"/>
    <mergeCell ref="JM1147:JN1147"/>
    <mergeCell ref="JM1177:JN1177"/>
    <mergeCell ref="JM1209:JN1209"/>
    <mergeCell ref="JM1241:JN1241"/>
    <mergeCell ref="JO1177:JO1178"/>
    <mergeCell ref="JO1209:JO1210"/>
    <mergeCell ref="JO1241:JO1242"/>
    <mergeCell ref="JF1177:JL1177"/>
    <mergeCell ref="JF1209:JL1209"/>
    <mergeCell ref="JF1241:JL1241"/>
    <mergeCell ref="HQ798:HR798"/>
    <mergeCell ref="IH917:IJ919"/>
    <mergeCell ref="IR1037:IV1039"/>
    <mergeCell ref="IY1141:JD1143"/>
    <mergeCell ref="JH1246:JO1248"/>
    <mergeCell ref="JF1246:JG1246"/>
    <mergeCell ref="JF1147:JL1147"/>
  </mergeCells>
  <dataValidations count="30">
    <dataValidation type="whole" allowBlank="1" showInputMessage="1" showErrorMessage="1" sqref="MY1820:NE1820 OF1954 NO1950:NR1950 NR1896:NR1897 NP1896:NP1897 NQ1895:NQ1897 NP1894:NR1894" xr:uid="{4803085D-0FE0-4ED9-8D5B-B68277C8CDB7}">
      <formula1>0</formula1>
      <formula2>1000000</formula2>
    </dataValidation>
    <dataValidation type="whole" allowBlank="1" showInputMessage="1" showErrorMessage="1" sqref="KR1569:KS1578 KU1569:KU1578" xr:uid="{6206F2A9-5089-4AC5-A78F-0259D51445C9}">
      <formula1>0</formula1>
      <formula2>1</formula2>
    </dataValidation>
    <dataValidation type="whole" allowBlank="1" showInputMessage="1" showErrorMessage="1" sqref="KT1569:KT1577" xr:uid="{47FD5E82-6A82-41C2-A940-64774938B07E}">
      <formula1>1</formula1>
      <formula2>1</formula2>
    </dataValidation>
    <dataValidation type="whole" operator="lessThanOrEqual" allowBlank="1" showInputMessage="1" showErrorMessage="1" sqref="EJ512:EJ519 EJ507:EJ510 EP512:EP519 EP507:EP510" xr:uid="{ADD8F025-9936-47BE-9CB4-4371F3FB2EE4}">
      <formula1>EN507</formula1>
    </dataValidation>
    <dataValidation type="whole" operator="lessThanOrEqual" allowBlank="1" showInputMessage="1" showErrorMessage="1" sqref="EI512:EI519 EO507:EO510 EI507:EI510 EO512:EO519" xr:uid="{4C9C9886-80F0-4F20-806E-47092AF7A938}">
      <formula1>EN507</formula1>
    </dataValidation>
    <dataValidation type="whole" operator="lessThanOrEqual" allowBlank="1" showInputMessage="1" showErrorMessage="1" sqref="EL512:EL519 ER512:ER519 EL507:EL510 ER507:ER510" xr:uid="{A6C5B745-8ED3-4A93-AA03-C7817D54AE7F}">
      <formula1>EN507</formula1>
    </dataValidation>
    <dataValidation type="whole" operator="lessThanOrEqual" allowBlank="1" showInputMessage="1" showErrorMessage="1" sqref="EF518" xr:uid="{50AF1D18-C624-4326-990B-8D314907A96D}">
      <formula1>EQ484</formula1>
    </dataValidation>
    <dataValidation type="whole" operator="lessThanOrEqual" allowBlank="1" showInputMessage="1" showErrorMessage="1" sqref="EF517" xr:uid="{5FA5AABE-CCB4-4242-BC9B-C66EBB056F26}">
      <formula1>EP484</formula1>
    </dataValidation>
    <dataValidation type="whole" operator="lessThanOrEqual" allowBlank="1" showInputMessage="1" showErrorMessage="1" sqref="EF516" xr:uid="{4C903489-36FA-4636-8157-C3C672239CAA}">
      <formula1>EO484</formula1>
    </dataValidation>
    <dataValidation type="whole" operator="lessThanOrEqual" allowBlank="1" showInputMessage="1" showErrorMessage="1" sqref="EF515" xr:uid="{AA2FF868-3B40-4D47-9650-C55661A9EDE9}">
      <formula1>EN484</formula1>
    </dataValidation>
    <dataValidation type="whole" operator="lessThanOrEqual" allowBlank="1" showInputMessage="1" showErrorMessage="1" sqref="EF514" xr:uid="{6C7ECC7F-3E98-4F4E-97C1-0AA82C734B39}">
      <formula1>EM484</formula1>
    </dataValidation>
    <dataValidation type="whole" operator="lessThanOrEqual" allowBlank="1" showInputMessage="1" showErrorMessage="1" sqref="EF513" xr:uid="{7B185DD4-5AC1-4061-8CFE-6A3631A6CEE0}">
      <formula1>EL484</formula1>
    </dataValidation>
    <dataValidation type="whole" operator="lessThanOrEqual" allowBlank="1" showInputMessage="1" showErrorMessage="1" sqref="EF512" xr:uid="{8A8EA988-9F6D-4694-B4B0-620B2B200489}">
      <formula1>EK484</formula1>
    </dataValidation>
    <dataValidation type="whole" operator="lessThanOrEqual" allowBlank="1" showInputMessage="1" showErrorMessage="1" sqref="EF510" xr:uid="{28CC9DA6-72C7-46C0-8180-93D4DA34780C}">
      <formula1>EI484</formula1>
    </dataValidation>
    <dataValidation type="whole" operator="lessThanOrEqual" allowBlank="1" showInputMessage="1" showErrorMessage="1" sqref="EF509" xr:uid="{D8974E0E-0A2A-4D3A-A22C-640B63257D3B}">
      <formula1>EH484</formula1>
    </dataValidation>
    <dataValidation type="whole" operator="lessThanOrEqual" allowBlank="1" showInputMessage="1" showErrorMessage="1" sqref="EF508" xr:uid="{E776265E-3BF6-4F27-AED9-5836E6F04253}">
      <formula1>EG484</formula1>
    </dataValidation>
    <dataValidation type="whole" operator="lessThanOrEqual" allowBlank="1" showInputMessage="1" showErrorMessage="1" sqref="EF507" xr:uid="{E912D532-D08B-444D-ABD0-251319CC40FC}">
      <formula1>EF484</formula1>
    </dataValidation>
    <dataValidation type="whole" operator="lessThanOrEqual" allowBlank="1" showInputMessage="1" showErrorMessage="1" sqref="EF519" xr:uid="{83A1F5DD-C121-4E69-9288-6A886C960A68}">
      <formula1>ER484</formula1>
    </dataValidation>
    <dataValidation type="whole" operator="lessThanOrEqual" allowBlank="1" showInputMessage="1" showErrorMessage="1" sqref="DO478:DR478 DT478:EA478 FA527:FA530 FA532:FA539" xr:uid="{07803BAB-D4E0-4F85-8147-138CB3864636}">
      <formula1>DO480</formula1>
    </dataValidation>
    <dataValidation type="whole" allowBlank="1" showInputMessage="1" showErrorMessage="1" sqref="DS478 DO477:EA477 FP527:FP530 FP532:FP539 FZ548 FV547:GH547" xr:uid="{946438EF-A9B9-4C6D-BF1B-AF024D0A939C}">
      <formula1>0</formula1>
      <formula2>30</formula2>
    </dataValidation>
    <dataValidation type="decimal" allowBlank="1" showInputMessage="1" showErrorMessage="1" sqref="BY398:BY401 BY403:BY410 CY398:CY401 CY403:CY410 CZ443:CZ450 CZ438:CZ441" xr:uid="{F7C7E846-C171-48EB-9797-DA5DD09E70B2}">
      <formula1>0</formula1>
      <formula2>20</formula2>
    </dataValidation>
    <dataValidation type="whole" operator="lessThanOrEqual" allowBlank="1" showInputMessage="1" showErrorMessage="1" sqref="BQ398:BQ401 BQ403:BQ410 BO403:BO410 BO398:BO401 CQ398:CQ401 CQ403:CQ410 CO403:CO410 CO398:CO401 CP438:CP452" xr:uid="{E2B48FD7-48CF-4CB4-BD65-DFA517A182DB}">
      <formula1>BN398</formula1>
    </dataValidation>
    <dataValidation type="whole" operator="lessThanOrEqual" allowBlank="1" showInputMessage="1" showErrorMessage="1" sqref="BS403:BS410 BS398:BS401 CS403:CS410 CS398:CS401 CT438:CT441 CT443:CT450" xr:uid="{3B220015-DF99-46FE-9C6C-A949FF297FD7}">
      <formula1>BO398</formula1>
    </dataValidation>
    <dataValidation type="whole" operator="lessThanOrEqual" allowBlank="1" showInputMessage="1" showErrorMessage="1" sqref="BU403:BU410 BU398:BU401 CU403:CU410 CU398:CU401 CV443:CV450 CV438:CV441" xr:uid="{8CD44C6A-BECF-42E7-94AD-FCBF0876E304}">
      <formula1>BO398-BS398</formula1>
    </dataValidation>
    <dataValidation type="whole" allowBlank="1" showInputMessage="1" showErrorMessage="1" sqref="HM606:HN606 IG818:IO818 IX1042:JD1042 IX1041:IZ1041 JB1041:JC1041 KQ1593 KR1565:KU1566 KV1566 KX1619:LJ1619 KX1621 KY1595:LI1596 LJ1596 NO1952 BL395 BL412 BR403:BR410 BL415 BO411:BO412 BM398:BM411 BL398 BN398:BN412 BU411:BU412 BL403 BU402 BL396:BP396 BQ411:BS412 BQ402:BS402 BR398:BR401 BP398:BP412 BO402 BM393:BX395 BY394:BY395 CB417:CJ418 DU494:EB494 EC493 EC477:EC478 EB476:EB478 DP476:DS476 DU476:EA476 DO475:DO476 DT475:DT476 DN492:DN494 DO480:EC480 DP494:DS494 DN484:DN486 DO493:DO494 DN482 DT485:DT486 DN490 DO482:EC484 EC485 DU486:EB486 DP486:DS486 DO485:DO486 DO490:EC492 DT493:DT494 DO473:EB474 EC474:EC475 EE500:ET500 EF501:ET501 EF499:ET499 EU499:EU501 GJ544:GJ545 V94:X95 AI172:AM174 AN173:AN174 AQ228:AU229 AV229 AY283:BC284 BD284 BG338:BI339 BJ339 CK418:CK419 CL395 CL412 CR403:CR410 CL415 CO411:CO412 CM398:CM411 CL398 CN398:CN412 CU411:CU412 CL403 CU402 CL396:CP396 CQ411:CS412 CQ402:CS402 CR398:CR401 CP398:CP412 CO402 CM393:CX395 CY394:CY395 DB417:DJ418 DK418:DK419 CM435 CZ434:CZ435 DC457:DK458 CM455 CR443:CS450 CN433:CY435 CO438:CO452 CQ438:CQ452 CM452 CN438:CN451 CM438 CV451:CV452 CM443 CV442 CM436:CQ436 CR451:CT452 CR442:CT442 CR438:CS441 DL458:DM459 EZ523:EZ524 FU562:FU572 FV561 GJ547:GJ548 FV564:FV572 GA545:GA546 FV545:FV546 GB546:GH546 FW546:FZ546 GI546:GI548 GA561:GC572 FZ561:FZ563 GD561:GD563 GH561:GH563 FW561:FY572 GE561:GG572 FV543:GI544 S38:S39 P37:R39 AB152 AB154:AB169 AD152:AD169 AC152:AC170 IE804 AA152:AA169 AF150 IC806:IC814 AB149:AE150 AE152:AE170 IA808:IA814 IK819:IO819 IO922 HZ806:HZ814 IA806 IB806:IB815 ID806:ID815 IA803:ID804 Y95 AG95:AG97 IL924:IL935 IM921:IN922 IN924:IN936 IM924 IM926:IM935" xr:uid="{A76F2605-1917-448B-B7CB-F5800087B652}">
      <formula1>0</formula1>
      <formula2>10000000</formula2>
    </dataValidation>
    <dataValidation type="whole" operator="lessThanOrEqual" allowBlank="1" showInputMessage="1" showErrorMessage="1" sqref="FH527:FI530" xr:uid="{FF40AE6B-2CC9-4548-87EA-8E253F7B3927}">
      <formula1>FC502+EZ487</formula1>
    </dataValidation>
    <dataValidation type="whole" operator="lessThanOrEqual" allowBlank="1" showInputMessage="1" showErrorMessage="1" sqref="FH532:FI539" xr:uid="{2429E283-3B22-4618-A6EB-2713EE5BB85B}">
      <formula1>FC507+FE487</formula1>
    </dataValidation>
    <dataValidation type="whole" operator="lessThanOrEqual" allowBlank="1" showInputMessage="1" showErrorMessage="1" sqref="FL527:FM530" xr:uid="{BD23E5B5-9C5F-4028-BE5D-C433CC751497}">
      <formula1>FO502+EZ487</formula1>
    </dataValidation>
    <dataValidation type="whole" operator="lessThanOrEqual" allowBlank="1" showInputMessage="1" showErrorMessage="1" sqref="FL532:FM539" xr:uid="{E3E0EDE5-70B3-4083-91E0-5A7E509F413B}">
      <formula1>FO507+FE487</formula1>
    </dataValidation>
    <dataValidation type="whole" operator="lessThanOrEqual" allowBlank="1" showInputMessage="1" showErrorMessage="1" sqref="GT581:GU585 GW581:GX585 HA581:HB585 HD581:HE585 HD596:HE600 GW596:GX600 HA596:HB600 GT596:GU600" xr:uid="{A4447557-72F3-4DF1-99A8-E869BA0A23A8}">
      <formula1>GM581</formula1>
    </dataValidation>
  </dataValidations>
  <pageMargins left="0.98425196850393704" right="0.47244094488188981" top="0.47244094488188981" bottom="0.47244094488188981" header="0.31496062992125984" footer="0.31496062992125984"/>
  <pageSetup paperSize="9" scale="70" orientation="landscape" r:id="rId1"/>
  <rowBreaks count="38" manualBreakCount="38">
    <brk id="36" min="14" max="18" man="1"/>
    <brk id="66" min="14" max="18" man="1"/>
    <brk id="125" min="20" max="24" man="1"/>
    <brk id="201" min="33" max="39" man="1"/>
    <brk id="259" min="41" max="47" man="1"/>
    <brk id="314" min="49" max="55" man="1"/>
    <brk id="369" min="57" max="61" man="1"/>
    <brk id="629" min="219" max="222" man="1"/>
    <brk id="651" min="219" max="222" man="1"/>
    <brk id="673" min="219" max="222" man="1"/>
    <brk id="723" min="224" max="231" man="1"/>
    <brk id="748" min="224" max="231" man="1"/>
    <brk id="774" min="224" max="231" man="1"/>
    <brk id="839" min="240" max="243" man="1"/>
    <brk id="861" min="240" max="243" man="1"/>
    <brk id="883" min="240" max="243" man="1"/>
    <brk id="905" min="240" max="243" man="1"/>
    <brk id="963" min="250" max="16383" man="1"/>
    <brk id="988" min="250" max="16383" man="1"/>
    <brk id="1013" min="250" max="16383" man="1"/>
    <brk id="1064" min="257" max="263" man="1"/>
    <brk id="1087" min="257" max="263" man="1"/>
    <brk id="1110" min="257" max="263" man="1"/>
    <brk id="1133" min="257" max="263" man="1"/>
    <brk id="1176" min="265" max="274" man="1"/>
    <brk id="1208" min="265" max="274" man="1"/>
    <brk id="1240" min="265" max="274" man="1"/>
    <brk id="1273" min="276" max="283" man="1"/>
    <brk id="1297" min="276" max="283" man="1"/>
    <brk id="1321" min="276" max="283" man="1"/>
    <brk id="1344" min="276" max="283" man="1"/>
    <brk id="1382" min="285" max="291" man="1"/>
    <brk id="1410" min="285" max="291" man="1"/>
    <brk id="1438" min="285" max="291" man="1"/>
    <brk id="1495" min="293" max="300" man="1"/>
    <brk id="1529" min="293" max="300" man="1"/>
    <brk id="1649" min="323" max="329" man="1"/>
    <brk id="1927" min="378" max="381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746E4-37E0-49FE-8F37-426469858E63}">
  <sheetPr codeName="Feuil9"/>
  <dimension ref="A1:AR62"/>
  <sheetViews>
    <sheetView zoomScale="93" zoomScaleNormal="93" zoomScaleSheetLayoutView="80" workbookViewId="0">
      <selection activeCell="A4" sqref="A4"/>
    </sheetView>
  </sheetViews>
  <sheetFormatPr baseColWidth="10" defaultRowHeight="15" x14ac:dyDescent="0.25"/>
  <cols>
    <col min="2" max="2" width="6.5703125" customWidth="1"/>
    <col min="4" max="4" width="8.28515625" customWidth="1"/>
    <col min="5" max="5" width="8.85546875" customWidth="1"/>
    <col min="7" max="7" width="8.85546875" customWidth="1"/>
    <col min="9" max="9" width="34.85546875" customWidth="1"/>
    <col min="10" max="10" width="7.5703125" customWidth="1"/>
    <col min="11" max="11" width="6.7109375" customWidth="1"/>
    <col min="12" max="12" width="9.7109375" customWidth="1"/>
    <col min="13" max="13" width="47.140625" customWidth="1"/>
    <col min="15" max="15" width="21" customWidth="1"/>
    <col min="16" max="27" width="10.42578125" customWidth="1"/>
    <col min="28" max="28" width="13" customWidth="1"/>
    <col min="29" max="30" width="10.42578125" customWidth="1"/>
    <col min="32" max="32" width="20" customWidth="1"/>
    <col min="33" max="35" width="15" customWidth="1"/>
    <col min="36" max="36" width="16.140625" customWidth="1"/>
    <col min="37" max="38" width="15" customWidth="1"/>
    <col min="39" max="39" width="17" customWidth="1"/>
    <col min="40" max="40" width="13" customWidth="1"/>
    <col min="41" max="43" width="15" customWidth="1"/>
  </cols>
  <sheetData>
    <row r="1" spans="1:14" ht="136.5" customHeight="1" x14ac:dyDescent="0.4">
      <c r="A1" s="447" t="s">
        <v>445</v>
      </c>
      <c r="B1" s="449"/>
      <c r="C1" s="449"/>
      <c r="D1" s="449"/>
      <c r="E1" s="449"/>
      <c r="F1" s="449"/>
      <c r="G1" s="449"/>
      <c r="H1" s="449"/>
      <c r="I1" s="449"/>
      <c r="J1" s="450" t="s">
        <v>449</v>
      </c>
      <c r="K1" s="449"/>
      <c r="L1" s="449"/>
      <c r="M1" s="451"/>
    </row>
    <row r="2" spans="1:14" ht="108.75" customHeight="1" x14ac:dyDescent="0.4">
      <c r="A2" s="448" t="s">
        <v>446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452"/>
    </row>
    <row r="3" spans="1:14" ht="37.5" x14ac:dyDescent="0.6">
      <c r="A3" s="446" t="s">
        <v>1042</v>
      </c>
      <c r="B3" s="437"/>
      <c r="C3" s="437"/>
      <c r="D3" s="437"/>
      <c r="E3" s="2100" t="e">
        <f>#REF!</f>
        <v>#REF!</v>
      </c>
      <c r="F3" s="2100"/>
      <c r="G3" s="2100"/>
      <c r="H3" s="2100"/>
      <c r="I3" s="2100"/>
      <c r="J3" s="453" t="s">
        <v>450</v>
      </c>
      <c r="K3" s="437"/>
      <c r="L3" s="437"/>
      <c r="M3" s="438"/>
    </row>
    <row r="4" spans="1:14" ht="37.5" x14ac:dyDescent="0.6">
      <c r="A4" s="446" t="s">
        <v>451</v>
      </c>
      <c r="B4" s="437"/>
      <c r="C4" s="437"/>
      <c r="D4" s="437"/>
      <c r="E4" s="2117" t="e">
        <f>#REF!</f>
        <v>#REF!</v>
      </c>
      <c r="F4" s="2117"/>
      <c r="G4" s="2117"/>
      <c r="H4" s="2117"/>
      <c r="I4" s="2117"/>
      <c r="J4" s="2117"/>
      <c r="K4" s="2117"/>
      <c r="L4" s="2117"/>
      <c r="M4" s="2118"/>
    </row>
    <row r="5" spans="1:14" x14ac:dyDescent="0.25">
      <c r="A5" s="439"/>
      <c r="M5" s="438"/>
    </row>
    <row r="6" spans="1:14" x14ac:dyDescent="0.25">
      <c r="A6" s="439"/>
      <c r="M6" s="438"/>
    </row>
    <row r="7" spans="1:14" x14ac:dyDescent="0.25">
      <c r="A7" s="439"/>
      <c r="M7" s="438"/>
    </row>
    <row r="8" spans="1:14" x14ac:dyDescent="0.25">
      <c r="A8" s="439"/>
      <c r="M8" s="438"/>
    </row>
    <row r="9" spans="1:14" x14ac:dyDescent="0.25">
      <c r="A9" s="439"/>
      <c r="M9" s="438"/>
    </row>
    <row r="10" spans="1:14" x14ac:dyDescent="0.25">
      <c r="A10" s="439"/>
      <c r="M10" s="438"/>
    </row>
    <row r="11" spans="1:14" ht="261" customHeight="1" x14ac:dyDescent="0.5">
      <c r="A11" s="440"/>
      <c r="B11" s="441"/>
      <c r="C11" s="441"/>
      <c r="D11" s="441"/>
      <c r="F11" s="442" t="s">
        <v>779</v>
      </c>
      <c r="G11" s="2449" t="e">
        <f>#REF!</f>
        <v>#REF!</v>
      </c>
      <c r="H11" s="2449"/>
      <c r="I11" s="2449"/>
      <c r="J11" s="456"/>
      <c r="K11" s="442" t="s">
        <v>778</v>
      </c>
      <c r="L11" s="2243">
        <f ca="1">NOW()</f>
        <v>45945.709502662037</v>
      </c>
      <c r="M11" s="2244"/>
    </row>
    <row r="12" spans="1:14" ht="31.5" x14ac:dyDescent="0.5">
      <c r="A12" s="439" t="s">
        <v>447</v>
      </c>
      <c r="B12" s="441"/>
      <c r="C12" s="441"/>
      <c r="D12" s="441"/>
      <c r="E12" s="441"/>
      <c r="F12" s="441"/>
      <c r="H12" s="441"/>
      <c r="I12" s="441"/>
      <c r="K12" s="441"/>
      <c r="L12" s="441"/>
      <c r="M12" s="438"/>
    </row>
    <row r="13" spans="1:14" x14ac:dyDescent="0.25">
      <c r="A13" s="439"/>
      <c r="M13" s="438"/>
    </row>
    <row r="14" spans="1:14" x14ac:dyDescent="0.25">
      <c r="A14" s="439"/>
      <c r="M14" s="438"/>
    </row>
    <row r="15" spans="1:14" ht="32.25" thickBot="1" x14ac:dyDescent="0.55000000000000004">
      <c r="A15" s="443"/>
      <c r="B15" s="444"/>
      <c r="C15" s="444"/>
      <c r="D15" s="444"/>
      <c r="E15" s="444"/>
      <c r="F15" s="444"/>
      <c r="G15" s="444"/>
      <c r="H15" s="444"/>
      <c r="I15" s="457" t="s">
        <v>807</v>
      </c>
      <c r="J15" s="444"/>
      <c r="K15" s="444"/>
      <c r="L15" s="444"/>
      <c r="M15" s="445"/>
    </row>
    <row r="16" spans="1:14" x14ac:dyDescent="0.25">
      <c r="N16" s="666"/>
    </row>
    <row r="17" spans="15:30" ht="23.25" x14ac:dyDescent="0.35">
      <c r="O17" s="769" t="s">
        <v>663</v>
      </c>
      <c r="P17" s="383"/>
      <c r="Q17" s="383"/>
      <c r="R17" s="383"/>
      <c r="S17" s="383"/>
      <c r="T17" s="383"/>
      <c r="U17" s="383"/>
      <c r="V17" s="383"/>
      <c r="W17" s="383"/>
      <c r="X17" s="383"/>
      <c r="Y17" s="383"/>
      <c r="Z17" s="383"/>
      <c r="AA17" s="383"/>
      <c r="AB17" s="383"/>
      <c r="AC17" s="383"/>
      <c r="AD17" s="777">
        <v>1</v>
      </c>
    </row>
    <row r="18" spans="15:30" ht="23.25" customHeight="1" thickBot="1" x14ac:dyDescent="0.4">
      <c r="O18" s="383"/>
      <c r="P18" s="383"/>
      <c r="Q18" s="383"/>
      <c r="R18" s="383"/>
      <c r="S18" s="383"/>
      <c r="T18" s="383"/>
      <c r="U18" s="383"/>
      <c r="V18" s="383"/>
      <c r="W18" s="383"/>
      <c r="X18" s="383"/>
      <c r="Y18" s="383"/>
      <c r="Z18" s="383"/>
      <c r="AA18" s="383"/>
      <c r="AB18" s="383"/>
      <c r="AC18" s="383"/>
      <c r="AD18" s="383"/>
    </row>
    <row r="19" spans="15:30" ht="27" customHeight="1" thickBot="1" x14ac:dyDescent="0.3">
      <c r="O19" s="770" t="s">
        <v>618</v>
      </c>
      <c r="P19" s="2448" t="s">
        <v>664</v>
      </c>
      <c r="Q19" s="2448"/>
      <c r="R19" s="2448"/>
      <c r="S19" s="2448"/>
      <c r="T19" s="2448"/>
      <c r="U19" s="2448" t="s">
        <v>665</v>
      </c>
      <c r="V19" s="2448"/>
      <c r="W19" s="2448"/>
      <c r="X19" s="2448"/>
      <c r="Y19" s="2448"/>
      <c r="Z19" s="2448"/>
      <c r="AA19" s="2448"/>
      <c r="AB19" s="2448"/>
      <c r="AC19" s="2448"/>
      <c r="AD19" s="508" t="s">
        <v>29</v>
      </c>
    </row>
    <row r="20" spans="15:30" ht="27" customHeight="1" thickBot="1" x14ac:dyDescent="0.3">
      <c r="O20" s="771" t="s">
        <v>35</v>
      </c>
      <c r="P20" s="508" t="s">
        <v>25</v>
      </c>
      <c r="Q20" s="508" t="s">
        <v>26</v>
      </c>
      <c r="R20" s="508" t="s">
        <v>27</v>
      </c>
      <c r="S20" s="508" t="s">
        <v>28</v>
      </c>
      <c r="T20" s="508" t="s">
        <v>666</v>
      </c>
      <c r="U20" s="508" t="s">
        <v>667</v>
      </c>
      <c r="V20" s="508" t="s">
        <v>668</v>
      </c>
      <c r="W20" s="508" t="s">
        <v>226</v>
      </c>
      <c r="X20" s="508" t="s">
        <v>227</v>
      </c>
      <c r="Y20" s="508" t="s">
        <v>228</v>
      </c>
      <c r="Z20" s="508" t="s">
        <v>229</v>
      </c>
      <c r="AA20" s="508" t="s">
        <v>230</v>
      </c>
      <c r="AB20" s="508" t="s">
        <v>231</v>
      </c>
      <c r="AC20" s="508" t="s">
        <v>666</v>
      </c>
      <c r="AD20" s="508" t="s">
        <v>669</v>
      </c>
    </row>
    <row r="21" spans="15:30" ht="66.75" customHeight="1" thickBot="1" x14ac:dyDescent="0.4">
      <c r="O21" s="772" t="s">
        <v>729</v>
      </c>
      <c r="P21" s="793" t="e">
        <f>#REF!</f>
        <v>#REF!</v>
      </c>
      <c r="Q21" s="793" t="e">
        <f>#REF!</f>
        <v>#REF!</v>
      </c>
      <c r="R21" s="793" t="e">
        <f>#REF!</f>
        <v>#REF!</v>
      </c>
      <c r="S21" s="793" t="e">
        <f>#REF!</f>
        <v>#REF!</v>
      </c>
      <c r="T21" s="801" t="e">
        <f>#REF!</f>
        <v>#REF!</v>
      </c>
      <c r="U21" s="793" t="e">
        <f>#REF!</f>
        <v>#REF!</v>
      </c>
      <c r="V21" s="793" t="e">
        <f>#REF!</f>
        <v>#REF!</v>
      </c>
      <c r="W21" s="793" t="e">
        <f>#REF!</f>
        <v>#REF!</v>
      </c>
      <c r="X21" s="793" t="e">
        <f>#REF!</f>
        <v>#REF!</v>
      </c>
      <c r="Y21" s="793" t="e">
        <f>#REF!</f>
        <v>#REF!</v>
      </c>
      <c r="Z21" s="793" t="e">
        <f>#REF!</f>
        <v>#REF!</v>
      </c>
      <c r="AA21" s="793" t="e">
        <f>#REF!</f>
        <v>#REF!</v>
      </c>
      <c r="AB21" s="793" t="e">
        <f>#REF!</f>
        <v>#REF!</v>
      </c>
      <c r="AC21" s="801" t="e">
        <f>#REF!</f>
        <v>#REF!</v>
      </c>
      <c r="AD21" s="801" t="e">
        <f>#REF!</f>
        <v>#REF!</v>
      </c>
    </row>
    <row r="22" spans="15:30" ht="103.5" customHeight="1" thickBot="1" x14ac:dyDescent="0.3">
      <c r="O22" s="771" t="s">
        <v>670</v>
      </c>
      <c r="P22" s="793" t="e">
        <f>#REF!</f>
        <v>#REF!</v>
      </c>
      <c r="Q22" s="793" t="e">
        <f>#REF!</f>
        <v>#REF!</v>
      </c>
      <c r="R22" s="793" t="e">
        <f>#REF!</f>
        <v>#REF!</v>
      </c>
      <c r="S22" s="793" t="e">
        <f>#REF!</f>
        <v>#REF!</v>
      </c>
      <c r="T22" s="801" t="e">
        <f>#REF!</f>
        <v>#REF!</v>
      </c>
      <c r="U22" s="793" t="e">
        <f>#REF!</f>
        <v>#REF!</v>
      </c>
      <c r="V22" s="793" t="e">
        <f>#REF!</f>
        <v>#REF!</v>
      </c>
      <c r="W22" s="793" t="e">
        <f>#REF!</f>
        <v>#REF!</v>
      </c>
      <c r="X22" s="793" t="e">
        <f>#REF!</f>
        <v>#REF!</v>
      </c>
      <c r="Y22" s="793" t="e">
        <f>#REF!</f>
        <v>#REF!</v>
      </c>
      <c r="Z22" s="793" t="e">
        <f>#REF!</f>
        <v>#REF!</v>
      </c>
      <c r="AA22" s="793" t="e">
        <f>#REF!</f>
        <v>#REF!</v>
      </c>
      <c r="AB22" s="793" t="e">
        <f>#REF!</f>
        <v>#REF!</v>
      </c>
      <c r="AC22" s="801" t="e">
        <f>#REF!</f>
        <v>#REF!</v>
      </c>
      <c r="AD22" s="801" t="e">
        <f>#REF!</f>
        <v>#REF!</v>
      </c>
    </row>
    <row r="23" spans="15:30" ht="21" x14ac:dyDescent="0.35">
      <c r="O23" s="383"/>
      <c r="P23" s="383"/>
      <c r="Q23" s="383"/>
      <c r="R23" s="383"/>
      <c r="S23" s="383"/>
      <c r="T23" s="383"/>
      <c r="U23" s="383"/>
      <c r="V23" s="383"/>
      <c r="W23" s="383"/>
      <c r="X23" s="383"/>
      <c r="Y23" s="383"/>
      <c r="Z23" s="383"/>
      <c r="AA23" s="383"/>
      <c r="AB23" s="383"/>
      <c r="AC23" s="383"/>
      <c r="AD23" s="383"/>
    </row>
    <row r="24" spans="15:30" ht="21.75" thickBot="1" x14ac:dyDescent="0.4">
      <c r="O24" s="768" t="s">
        <v>671</v>
      </c>
      <c r="P24" s="702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383"/>
    </row>
    <row r="25" spans="15:30" ht="21.75" thickBot="1" x14ac:dyDescent="0.3">
      <c r="O25" s="770" t="s">
        <v>618</v>
      </c>
      <c r="P25" s="2448" t="s">
        <v>664</v>
      </c>
      <c r="Q25" s="2448"/>
      <c r="R25" s="2448"/>
      <c r="S25" s="2448"/>
      <c r="T25" s="2448"/>
      <c r="U25" s="2448" t="s">
        <v>665</v>
      </c>
      <c r="V25" s="2448"/>
      <c r="W25" s="2448"/>
      <c r="X25" s="2448"/>
      <c r="Y25" s="2448"/>
      <c r="Z25" s="2448"/>
      <c r="AA25" s="2448"/>
      <c r="AB25" s="2448"/>
      <c r="AC25" s="2448"/>
      <c r="AD25" s="508" t="s">
        <v>0</v>
      </c>
    </row>
    <row r="26" spans="15:30" ht="42.75" thickBot="1" x14ac:dyDescent="0.3">
      <c r="O26" s="771" t="s">
        <v>35</v>
      </c>
      <c r="P26" s="508" t="s">
        <v>25</v>
      </c>
      <c r="Q26" s="508" t="s">
        <v>26</v>
      </c>
      <c r="R26" s="508" t="s">
        <v>27</v>
      </c>
      <c r="S26" s="508" t="s">
        <v>28</v>
      </c>
      <c r="T26" s="508" t="s">
        <v>666</v>
      </c>
      <c r="U26" s="508" t="s">
        <v>667</v>
      </c>
      <c r="V26" s="508" t="s">
        <v>668</v>
      </c>
      <c r="W26" s="508" t="s">
        <v>226</v>
      </c>
      <c r="X26" s="508" t="s">
        <v>227</v>
      </c>
      <c r="Y26" s="508" t="s">
        <v>228</v>
      </c>
      <c r="Z26" s="508" t="s">
        <v>229</v>
      </c>
      <c r="AA26" s="508" t="s">
        <v>230</v>
      </c>
      <c r="AB26" s="508" t="s">
        <v>231</v>
      </c>
      <c r="AC26" s="508" t="s">
        <v>666</v>
      </c>
      <c r="AD26" s="508" t="s">
        <v>669</v>
      </c>
    </row>
    <row r="27" spans="15:30" ht="21.75" thickBot="1" x14ac:dyDescent="0.3">
      <c r="O27" s="771" t="s">
        <v>672</v>
      </c>
      <c r="P27" s="773" t="e">
        <f>#REF!</f>
        <v>#REF!</v>
      </c>
      <c r="Q27" s="773" t="e">
        <f>#REF!</f>
        <v>#REF!</v>
      </c>
      <c r="R27" s="773" t="e">
        <f>#REF!</f>
        <v>#REF!</v>
      </c>
      <c r="S27" s="773" t="e">
        <f>#REF!</f>
        <v>#REF!</v>
      </c>
      <c r="T27" s="774" t="e">
        <f>#REF!</f>
        <v>#REF!</v>
      </c>
      <c r="U27" s="773" t="e">
        <f>#REF!</f>
        <v>#REF!</v>
      </c>
      <c r="V27" s="773" t="e">
        <f>#REF!</f>
        <v>#REF!</v>
      </c>
      <c r="W27" s="773" t="e">
        <f>#REF!</f>
        <v>#REF!</v>
      </c>
      <c r="X27" s="773" t="e">
        <f>#REF!</f>
        <v>#REF!</v>
      </c>
      <c r="Y27" s="773" t="e">
        <f>#REF!</f>
        <v>#REF!</v>
      </c>
      <c r="Z27" s="773" t="e">
        <f>#REF!</f>
        <v>#REF!</v>
      </c>
      <c r="AA27" s="773" t="e">
        <f>#REF!</f>
        <v>#REF!</v>
      </c>
      <c r="AB27" s="773" t="e">
        <f>#REF!</f>
        <v>#REF!</v>
      </c>
      <c r="AC27" s="508" t="e">
        <f>#REF!</f>
        <v>#REF!</v>
      </c>
      <c r="AD27" s="508" t="e">
        <f>#REF!</f>
        <v>#REF!</v>
      </c>
    </row>
    <row r="28" spans="15:30" ht="21.75" thickBot="1" x14ac:dyDescent="0.3">
      <c r="O28" s="771" t="s">
        <v>214</v>
      </c>
      <c r="P28" s="773" t="e">
        <f>#REF!</f>
        <v>#REF!</v>
      </c>
      <c r="Q28" s="773" t="e">
        <f>#REF!</f>
        <v>#REF!</v>
      </c>
      <c r="R28" s="773" t="e">
        <f>#REF!</f>
        <v>#REF!</v>
      </c>
      <c r="S28" s="773" t="e">
        <f>#REF!</f>
        <v>#REF!</v>
      </c>
      <c r="T28" s="774" t="e">
        <f>#REF!</f>
        <v>#REF!</v>
      </c>
      <c r="U28" s="773" t="e">
        <f>#REF!</f>
        <v>#REF!</v>
      </c>
      <c r="V28" s="773" t="e">
        <f>#REF!</f>
        <v>#REF!</v>
      </c>
      <c r="W28" s="773" t="e">
        <f>#REF!</f>
        <v>#REF!</v>
      </c>
      <c r="X28" s="773" t="e">
        <f>#REF!</f>
        <v>#REF!</v>
      </c>
      <c r="Y28" s="773" t="e">
        <f>#REF!</f>
        <v>#REF!</v>
      </c>
      <c r="Z28" s="773" t="e">
        <f>#REF!</f>
        <v>#REF!</v>
      </c>
      <c r="AA28" s="773" t="e">
        <f>#REF!</f>
        <v>#REF!</v>
      </c>
      <c r="AB28" s="773" t="e">
        <f>#REF!</f>
        <v>#REF!</v>
      </c>
      <c r="AC28" s="508" t="e">
        <f>#REF!</f>
        <v>#REF!</v>
      </c>
      <c r="AD28" s="508" t="e">
        <f>#REF!</f>
        <v>#REF!</v>
      </c>
    </row>
    <row r="29" spans="15:30" ht="21.75" thickBot="1" x14ac:dyDescent="0.3">
      <c r="O29" s="771" t="s">
        <v>215</v>
      </c>
      <c r="P29" s="774" t="e">
        <f>#REF!</f>
        <v>#REF!</v>
      </c>
      <c r="Q29" s="774" t="e">
        <f>#REF!</f>
        <v>#REF!</v>
      </c>
      <c r="R29" s="774" t="e">
        <f>#REF!</f>
        <v>#REF!</v>
      </c>
      <c r="S29" s="774" t="e">
        <f>#REF!</f>
        <v>#REF!</v>
      </c>
      <c r="T29" s="774" t="e">
        <f>#REF!</f>
        <v>#REF!</v>
      </c>
      <c r="U29" s="774" t="e">
        <f>#REF!</f>
        <v>#REF!</v>
      </c>
      <c r="V29" s="774" t="e">
        <f>#REF!</f>
        <v>#REF!</v>
      </c>
      <c r="W29" s="774" t="e">
        <f>#REF!</f>
        <v>#REF!</v>
      </c>
      <c r="X29" s="774" t="e">
        <f>#REF!</f>
        <v>#REF!</v>
      </c>
      <c r="Y29" s="774" t="e">
        <f>#REF!</f>
        <v>#REF!</v>
      </c>
      <c r="Z29" s="774" t="e">
        <f>#REF!</f>
        <v>#REF!</v>
      </c>
      <c r="AA29" s="774" t="e">
        <f>#REF!</f>
        <v>#REF!</v>
      </c>
      <c r="AB29" s="774" t="e">
        <f>#REF!</f>
        <v>#REF!</v>
      </c>
      <c r="AC29" s="508" t="e">
        <f>#REF!</f>
        <v>#REF!</v>
      </c>
      <c r="AD29" s="508" t="e">
        <f>#REF!</f>
        <v>#REF!</v>
      </c>
    </row>
    <row r="30" spans="15:30" ht="21.75" thickBot="1" x14ac:dyDescent="0.3">
      <c r="O30" s="771" t="s">
        <v>673</v>
      </c>
      <c r="P30" s="773" t="e">
        <f>#REF!</f>
        <v>#REF!</v>
      </c>
      <c r="Q30" s="773" t="e">
        <f>#REF!</f>
        <v>#REF!</v>
      </c>
      <c r="R30" s="773" t="e">
        <f>#REF!</f>
        <v>#REF!</v>
      </c>
      <c r="S30" s="773" t="e">
        <f>#REF!</f>
        <v>#REF!</v>
      </c>
      <c r="T30" s="774" t="e">
        <f>#REF!</f>
        <v>#REF!</v>
      </c>
      <c r="U30" s="773" t="e">
        <f>#REF!</f>
        <v>#REF!</v>
      </c>
      <c r="V30" s="773" t="e">
        <f>#REF!</f>
        <v>#REF!</v>
      </c>
      <c r="W30" s="773" t="e">
        <f>#REF!</f>
        <v>#REF!</v>
      </c>
      <c r="X30" s="773" t="e">
        <f>#REF!</f>
        <v>#REF!</v>
      </c>
      <c r="Y30" s="773" t="e">
        <f>#REF!</f>
        <v>#REF!</v>
      </c>
      <c r="Z30" s="773" t="e">
        <f>#REF!</f>
        <v>#REF!</v>
      </c>
      <c r="AA30" s="773" t="e">
        <f>#REF!</f>
        <v>#REF!</v>
      </c>
      <c r="AB30" s="773" t="e">
        <f>#REF!</f>
        <v>#REF!</v>
      </c>
      <c r="AC30" s="508" t="e">
        <f>#REF!</f>
        <v>#REF!</v>
      </c>
      <c r="AD30" s="508" t="e">
        <f>#REF!</f>
        <v>#REF!</v>
      </c>
    </row>
    <row r="31" spans="15:30" ht="21.75" thickBot="1" x14ac:dyDescent="0.3">
      <c r="O31" s="771" t="s">
        <v>214</v>
      </c>
      <c r="P31" s="773" t="e">
        <f>#REF!</f>
        <v>#REF!</v>
      </c>
      <c r="Q31" s="773" t="e">
        <f>#REF!</f>
        <v>#REF!</v>
      </c>
      <c r="R31" s="773" t="e">
        <f>#REF!</f>
        <v>#REF!</v>
      </c>
      <c r="S31" s="773" t="e">
        <f>#REF!</f>
        <v>#REF!</v>
      </c>
      <c r="T31" s="774" t="e">
        <f>#REF!</f>
        <v>#REF!</v>
      </c>
      <c r="U31" s="773" t="e">
        <f>#REF!</f>
        <v>#REF!</v>
      </c>
      <c r="V31" s="773" t="e">
        <f>#REF!</f>
        <v>#REF!</v>
      </c>
      <c r="W31" s="773" t="e">
        <f>#REF!</f>
        <v>#REF!</v>
      </c>
      <c r="X31" s="773" t="e">
        <f>#REF!</f>
        <v>#REF!</v>
      </c>
      <c r="Y31" s="773" t="e">
        <f>#REF!</f>
        <v>#REF!</v>
      </c>
      <c r="Z31" s="773" t="e">
        <f>#REF!</f>
        <v>#REF!</v>
      </c>
      <c r="AA31" s="773" t="e">
        <f>#REF!</f>
        <v>#REF!</v>
      </c>
      <c r="AB31" s="773" t="e">
        <f>#REF!</f>
        <v>#REF!</v>
      </c>
      <c r="AC31" s="508" t="e">
        <f>#REF!</f>
        <v>#REF!</v>
      </c>
      <c r="AD31" s="508" t="e">
        <f>#REF!</f>
        <v>#REF!</v>
      </c>
    </row>
    <row r="32" spans="15:30" ht="21.75" thickBot="1" x14ac:dyDescent="0.3">
      <c r="O32" s="771" t="s">
        <v>215</v>
      </c>
      <c r="P32" s="774" t="e">
        <f>#REF!</f>
        <v>#REF!</v>
      </c>
      <c r="Q32" s="774" t="e">
        <f>#REF!</f>
        <v>#REF!</v>
      </c>
      <c r="R32" s="774" t="e">
        <f>#REF!</f>
        <v>#REF!</v>
      </c>
      <c r="S32" s="774" t="e">
        <f>#REF!</f>
        <v>#REF!</v>
      </c>
      <c r="T32" s="774" t="e">
        <f>#REF!</f>
        <v>#REF!</v>
      </c>
      <c r="U32" s="774" t="e">
        <f>#REF!</f>
        <v>#REF!</v>
      </c>
      <c r="V32" s="774" t="e">
        <f>#REF!</f>
        <v>#REF!</v>
      </c>
      <c r="W32" s="774" t="e">
        <f>#REF!</f>
        <v>#REF!</v>
      </c>
      <c r="X32" s="774" t="e">
        <f>#REF!</f>
        <v>#REF!</v>
      </c>
      <c r="Y32" s="774" t="e">
        <f>#REF!</f>
        <v>#REF!</v>
      </c>
      <c r="Z32" s="774" t="e">
        <f>#REF!</f>
        <v>#REF!</v>
      </c>
      <c r="AA32" s="774" t="e">
        <f>#REF!</f>
        <v>#REF!</v>
      </c>
      <c r="AB32" s="774" t="e">
        <f>#REF!</f>
        <v>#REF!</v>
      </c>
      <c r="AC32" s="508" t="e">
        <f>#REF!</f>
        <v>#REF!</v>
      </c>
      <c r="AD32" s="508" t="e">
        <f>#REF!</f>
        <v>#REF!</v>
      </c>
    </row>
    <row r="33" spans="15:43" ht="21.75" thickBot="1" x14ac:dyDescent="0.3">
      <c r="O33" s="771" t="s">
        <v>674</v>
      </c>
      <c r="P33" s="776" t="e">
        <f>#REF!</f>
        <v>#REF!</v>
      </c>
      <c r="Q33" s="776" t="e">
        <f>#REF!</f>
        <v>#REF!</v>
      </c>
      <c r="R33" s="776" t="e">
        <f>#REF!</f>
        <v>#REF!</v>
      </c>
      <c r="S33" s="776" t="e">
        <f>#REF!</f>
        <v>#REF!</v>
      </c>
      <c r="T33" s="776" t="e">
        <f>#REF!</f>
        <v>#REF!</v>
      </c>
      <c r="U33" s="776" t="e">
        <f>#REF!</f>
        <v>#REF!</v>
      </c>
      <c r="V33" s="776" t="e">
        <f>#REF!</f>
        <v>#REF!</v>
      </c>
      <c r="W33" s="776" t="e">
        <f>#REF!</f>
        <v>#REF!</v>
      </c>
      <c r="X33" s="776" t="e">
        <f>#REF!</f>
        <v>#REF!</v>
      </c>
      <c r="Y33" s="776" t="e">
        <f>#REF!</f>
        <v>#REF!</v>
      </c>
      <c r="Z33" s="776" t="e">
        <f>#REF!</f>
        <v>#REF!</v>
      </c>
      <c r="AA33" s="776" t="e">
        <f>#REF!</f>
        <v>#REF!</v>
      </c>
      <c r="AB33" s="776" t="e">
        <f>#REF!</f>
        <v>#REF!</v>
      </c>
      <c r="AC33" s="776" t="e">
        <f>#REF!</f>
        <v>#REF!</v>
      </c>
      <c r="AD33" s="776" t="e">
        <f>#REF!</f>
        <v>#REF!</v>
      </c>
    </row>
    <row r="34" spans="15:43" ht="9" customHeight="1" x14ac:dyDescent="0.35"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  <c r="AC34" s="383"/>
      <c r="AD34" s="383"/>
    </row>
    <row r="35" spans="15:43" ht="21" x14ac:dyDescent="0.35">
      <c r="O35" s="768" t="s">
        <v>675</v>
      </c>
      <c r="P35" s="702"/>
      <c r="Q35" s="702"/>
      <c r="R35" s="702"/>
      <c r="S35" s="702"/>
      <c r="T35" s="702"/>
      <c r="U35" s="702"/>
      <c r="V35" s="702"/>
      <c r="W35" s="702"/>
      <c r="X35" s="702"/>
      <c r="Y35" s="702"/>
      <c r="Z35" s="702"/>
      <c r="AA35" s="702"/>
      <c r="AB35" s="702"/>
      <c r="AC35" s="383"/>
      <c r="AD35" s="383"/>
    </row>
    <row r="36" spans="15:43" ht="10.5" customHeight="1" thickBot="1" x14ac:dyDescent="0.4">
      <c r="O36" s="702"/>
      <c r="P36" s="702"/>
      <c r="Q36" s="702"/>
      <c r="R36" s="702"/>
      <c r="S36" s="702"/>
      <c r="T36" s="702"/>
      <c r="U36" s="702"/>
      <c r="V36" s="702"/>
      <c r="W36" s="702"/>
      <c r="X36" s="702"/>
      <c r="Y36" s="702"/>
      <c r="Z36" s="702"/>
      <c r="AA36" s="702"/>
      <c r="AB36" s="702"/>
      <c r="AC36" s="383"/>
      <c r="AD36" s="383"/>
    </row>
    <row r="37" spans="15:43" ht="47.25" customHeight="1" thickBot="1" x14ac:dyDescent="0.4">
      <c r="O37" s="770" t="s">
        <v>34</v>
      </c>
      <c r="P37" s="508" t="s">
        <v>676</v>
      </c>
      <c r="Q37" s="508" t="s">
        <v>677</v>
      </c>
      <c r="R37" s="508" t="s">
        <v>514</v>
      </c>
      <c r="S37" s="508" t="s">
        <v>678</v>
      </c>
      <c r="T37" s="508" t="s">
        <v>102</v>
      </c>
      <c r="U37" s="508" t="s">
        <v>103</v>
      </c>
      <c r="V37" s="508" t="s">
        <v>104</v>
      </c>
      <c r="W37" s="508" t="s">
        <v>101</v>
      </c>
      <c r="X37" s="508" t="s">
        <v>679</v>
      </c>
      <c r="Y37" s="508" t="s">
        <v>680</v>
      </c>
      <c r="Z37" s="508" t="s">
        <v>681</v>
      </c>
      <c r="AA37" s="508" t="s">
        <v>106</v>
      </c>
      <c r="AB37" s="508" t="s">
        <v>0</v>
      </c>
      <c r="AC37" s="383"/>
      <c r="AD37" s="383"/>
    </row>
    <row r="38" spans="15:43" ht="21.75" thickBot="1" x14ac:dyDescent="0.4">
      <c r="O38" s="771" t="s">
        <v>672</v>
      </c>
      <c r="P38" s="773" t="e">
        <f>#REF!</f>
        <v>#REF!</v>
      </c>
      <c r="Q38" s="773" t="e">
        <f>#REF!</f>
        <v>#REF!</v>
      </c>
      <c r="R38" s="773" t="e">
        <f>#REF!</f>
        <v>#REF!</v>
      </c>
      <c r="S38" s="773" t="e">
        <f>#REF!</f>
        <v>#REF!</v>
      </c>
      <c r="T38" s="773" t="e">
        <f>#REF!</f>
        <v>#REF!</v>
      </c>
      <c r="U38" s="773" t="e">
        <f>#REF!</f>
        <v>#REF!</v>
      </c>
      <c r="V38" s="773" t="e">
        <f>#REF!</f>
        <v>#REF!</v>
      </c>
      <c r="W38" s="773" t="e">
        <f>#REF!</f>
        <v>#REF!</v>
      </c>
      <c r="X38" s="773" t="e">
        <f>#REF!</f>
        <v>#REF!</v>
      </c>
      <c r="Y38" s="773" t="e">
        <f>#REF!</f>
        <v>#REF!</v>
      </c>
      <c r="Z38" s="773" t="e">
        <f>#REF!</f>
        <v>#REF!</v>
      </c>
      <c r="AA38" s="773" t="e">
        <f>#REF!</f>
        <v>#REF!</v>
      </c>
      <c r="AB38" s="508" t="e">
        <f>#REF!</f>
        <v>#REF!</v>
      </c>
      <c r="AC38" s="383"/>
      <c r="AD38" s="383"/>
    </row>
    <row r="39" spans="15:43" ht="21.75" thickBot="1" x14ac:dyDescent="0.4">
      <c r="O39" s="771" t="s">
        <v>673</v>
      </c>
      <c r="P39" s="773" t="e">
        <f>#REF!</f>
        <v>#REF!</v>
      </c>
      <c r="Q39" s="773" t="e">
        <f>#REF!</f>
        <v>#REF!</v>
      </c>
      <c r="R39" s="773" t="e">
        <f>#REF!</f>
        <v>#REF!</v>
      </c>
      <c r="S39" s="773" t="e">
        <f>#REF!</f>
        <v>#REF!</v>
      </c>
      <c r="T39" s="773" t="e">
        <f>#REF!</f>
        <v>#REF!</v>
      </c>
      <c r="U39" s="773" t="e">
        <f>#REF!</f>
        <v>#REF!</v>
      </c>
      <c r="V39" s="773" t="e">
        <f>#REF!</f>
        <v>#REF!</v>
      </c>
      <c r="W39" s="773" t="e">
        <f>#REF!</f>
        <v>#REF!</v>
      </c>
      <c r="X39" s="773" t="e">
        <f>#REF!</f>
        <v>#REF!</v>
      </c>
      <c r="Y39" s="773" t="e">
        <f>#REF!</f>
        <v>#REF!</v>
      </c>
      <c r="Z39" s="773" t="e">
        <f>#REF!</f>
        <v>#REF!</v>
      </c>
      <c r="AA39" s="773" t="e">
        <f>#REF!</f>
        <v>#REF!</v>
      </c>
      <c r="AB39" s="508" t="e">
        <f>#REF!</f>
        <v>#REF!</v>
      </c>
      <c r="AC39" s="383"/>
      <c r="AD39" s="383"/>
    </row>
    <row r="40" spans="15:43" ht="21.75" thickBot="1" x14ac:dyDescent="0.4">
      <c r="O40" s="771" t="s">
        <v>682</v>
      </c>
      <c r="P40" s="776" t="e">
        <f>#REF!</f>
        <v>#REF!</v>
      </c>
      <c r="Q40" s="776" t="e">
        <f>#REF!</f>
        <v>#REF!</v>
      </c>
      <c r="R40" s="776" t="e">
        <f>#REF!</f>
        <v>#REF!</v>
      </c>
      <c r="S40" s="776" t="e">
        <f>#REF!</f>
        <v>#REF!</v>
      </c>
      <c r="T40" s="776" t="e">
        <f>#REF!</f>
        <v>#REF!</v>
      </c>
      <c r="U40" s="776" t="e">
        <f>#REF!</f>
        <v>#REF!</v>
      </c>
      <c r="V40" s="776" t="e">
        <f>#REF!</f>
        <v>#REF!</v>
      </c>
      <c r="W40" s="776" t="e">
        <f>#REF!</f>
        <v>#REF!</v>
      </c>
      <c r="X40" s="776" t="e">
        <f>#REF!</f>
        <v>#REF!</v>
      </c>
      <c r="Y40" s="776" t="e">
        <f>#REF!</f>
        <v>#REF!</v>
      </c>
      <c r="Z40" s="776" t="e">
        <f>#REF!</f>
        <v>#REF!</v>
      </c>
      <c r="AA40" s="776" t="e">
        <f>#REF!</f>
        <v>#REF!</v>
      </c>
      <c r="AB40" s="775" t="e">
        <f>#REF!</f>
        <v>#REF!</v>
      </c>
      <c r="AC40" s="383"/>
      <c r="AD40" s="383"/>
    </row>
    <row r="41" spans="15:43" ht="42.75" thickBot="1" x14ac:dyDescent="0.4">
      <c r="O41" s="771" t="s">
        <v>683</v>
      </c>
      <c r="P41" s="773" t="e">
        <f>#REF!</f>
        <v>#REF!</v>
      </c>
      <c r="Q41" s="773" t="e">
        <f>#REF!</f>
        <v>#REF!</v>
      </c>
      <c r="R41" s="773" t="e">
        <f>#REF!</f>
        <v>#REF!</v>
      </c>
      <c r="S41" s="773" t="e">
        <f>#REF!</f>
        <v>#REF!</v>
      </c>
      <c r="T41" s="773" t="e">
        <f>#REF!</f>
        <v>#REF!</v>
      </c>
      <c r="U41" s="773" t="e">
        <f>#REF!</f>
        <v>#REF!</v>
      </c>
      <c r="V41" s="773" t="e">
        <f>#REF!</f>
        <v>#REF!</v>
      </c>
      <c r="W41" s="773" t="e">
        <f>#REF!</f>
        <v>#REF!</v>
      </c>
      <c r="X41" s="773" t="e">
        <f>#REF!</f>
        <v>#REF!</v>
      </c>
      <c r="Y41" s="773" t="e">
        <f>#REF!</f>
        <v>#REF!</v>
      </c>
      <c r="Z41" s="773" t="e">
        <f>#REF!</f>
        <v>#REF!</v>
      </c>
      <c r="AA41" s="773" t="e">
        <f>#REF!</f>
        <v>#REF!</v>
      </c>
      <c r="AB41" s="508" t="e">
        <f>#REF!</f>
        <v>#REF!</v>
      </c>
      <c r="AC41" s="383"/>
      <c r="AD41" s="383"/>
    </row>
    <row r="42" spans="15:43" ht="42.75" thickBot="1" x14ac:dyDescent="0.4">
      <c r="O42" s="771" t="s">
        <v>684</v>
      </c>
      <c r="P42" s="773" t="e">
        <f>#REF!</f>
        <v>#REF!</v>
      </c>
      <c r="Q42" s="773" t="e">
        <f>#REF!</f>
        <v>#REF!</v>
      </c>
      <c r="R42" s="773" t="e">
        <f>#REF!</f>
        <v>#REF!</v>
      </c>
      <c r="S42" s="773" t="e">
        <f>#REF!</f>
        <v>#REF!</v>
      </c>
      <c r="T42" s="773" t="e">
        <f>#REF!</f>
        <v>#REF!</v>
      </c>
      <c r="U42" s="773" t="e">
        <f>#REF!</f>
        <v>#REF!</v>
      </c>
      <c r="V42" s="773" t="e">
        <f>#REF!</f>
        <v>#REF!</v>
      </c>
      <c r="W42" s="773" t="e">
        <f>#REF!</f>
        <v>#REF!</v>
      </c>
      <c r="X42" s="773" t="e">
        <f>#REF!</f>
        <v>#REF!</v>
      </c>
      <c r="Y42" s="773" t="e">
        <f>#REF!</f>
        <v>#REF!</v>
      </c>
      <c r="Z42" s="773" t="e">
        <f>#REF!</f>
        <v>#REF!</v>
      </c>
      <c r="AA42" s="773" t="e">
        <f>#REF!</f>
        <v>#REF!</v>
      </c>
      <c r="AB42" s="508" t="e">
        <f>#REF!</f>
        <v>#REF!</v>
      </c>
      <c r="AC42" s="383"/>
      <c r="AD42" s="383"/>
    </row>
    <row r="43" spans="15:43" x14ac:dyDescent="0.25">
      <c r="AE43" s="666"/>
    </row>
    <row r="44" spans="15:43" ht="23.25" x14ac:dyDescent="0.35">
      <c r="AF44" s="768" t="s">
        <v>685</v>
      </c>
      <c r="AG44" s="768"/>
      <c r="AH44" s="768"/>
      <c r="AI44" s="768"/>
      <c r="AJ44" s="768"/>
      <c r="AK44" s="768"/>
      <c r="AL44" s="768"/>
      <c r="AM44" s="768"/>
      <c r="AN44" s="768"/>
      <c r="AO44" s="768"/>
      <c r="AP44" s="383"/>
      <c r="AQ44" s="777">
        <v>2</v>
      </c>
    </row>
    <row r="45" spans="15:43" ht="21.75" thickBot="1" x14ac:dyDescent="0.4">
      <c r="AF45" s="702"/>
      <c r="AG45" s="702"/>
      <c r="AH45" s="702"/>
      <c r="AI45" s="702"/>
      <c r="AJ45" s="702"/>
      <c r="AK45" s="702"/>
      <c r="AL45" s="702"/>
      <c r="AM45" s="702"/>
      <c r="AN45" s="702"/>
      <c r="AO45" s="702"/>
      <c r="AP45" s="383"/>
      <c r="AQ45" s="383"/>
    </row>
    <row r="46" spans="15:43" ht="63.75" thickBot="1" x14ac:dyDescent="0.4">
      <c r="AF46" s="509" t="s">
        <v>686</v>
      </c>
      <c r="AG46" s="508" t="s">
        <v>687</v>
      </c>
      <c r="AH46" s="508" t="s">
        <v>688</v>
      </c>
      <c r="AI46" s="508" t="s">
        <v>689</v>
      </c>
      <c r="AJ46" s="508" t="s">
        <v>690</v>
      </c>
      <c r="AK46" s="508" t="s">
        <v>691</v>
      </c>
      <c r="AL46" s="508" t="s">
        <v>692</v>
      </c>
      <c r="AM46" s="508" t="s">
        <v>693</v>
      </c>
      <c r="AN46" s="508" t="s">
        <v>694</v>
      </c>
      <c r="AO46" s="508" t="s">
        <v>29</v>
      </c>
      <c r="AP46" s="383"/>
      <c r="AQ46" s="383"/>
    </row>
    <row r="47" spans="15:43" ht="21.75" thickBot="1" x14ac:dyDescent="0.4">
      <c r="AF47" s="771" t="s">
        <v>672</v>
      </c>
      <c r="AG47" s="773" t="e">
        <f>#REF!</f>
        <v>#REF!</v>
      </c>
      <c r="AH47" s="773" t="e">
        <f>#REF!</f>
        <v>#REF!</v>
      </c>
      <c r="AI47" s="773" t="e">
        <f>#REF!</f>
        <v>#REF!</v>
      </c>
      <c r="AJ47" s="773" t="e">
        <f>#REF!</f>
        <v>#REF!</v>
      </c>
      <c r="AK47" s="773" t="e">
        <f>#REF!</f>
        <v>#REF!</v>
      </c>
      <c r="AL47" s="773" t="e">
        <f>#REF!</f>
        <v>#REF!</v>
      </c>
      <c r="AM47" s="773" t="e">
        <f>#REF!</f>
        <v>#REF!</v>
      </c>
      <c r="AN47" s="773" t="e">
        <f>#REF!</f>
        <v>#REF!</v>
      </c>
      <c r="AO47" s="508" t="e">
        <f>#REF!</f>
        <v>#REF!</v>
      </c>
      <c r="AP47" s="383"/>
      <c r="AQ47" s="383"/>
    </row>
    <row r="48" spans="15:43" ht="21.75" thickBot="1" x14ac:dyDescent="0.4">
      <c r="AF48" s="771" t="s">
        <v>673</v>
      </c>
      <c r="AG48" s="773" t="e">
        <f>#REF!</f>
        <v>#REF!</v>
      </c>
      <c r="AH48" s="773" t="e">
        <f>#REF!</f>
        <v>#REF!</v>
      </c>
      <c r="AI48" s="773" t="e">
        <f>#REF!</f>
        <v>#REF!</v>
      </c>
      <c r="AJ48" s="773" t="e">
        <f>#REF!</f>
        <v>#REF!</v>
      </c>
      <c r="AK48" s="773" t="e">
        <f>#REF!</f>
        <v>#REF!</v>
      </c>
      <c r="AL48" s="773" t="e">
        <f>#REF!</f>
        <v>#REF!</v>
      </c>
      <c r="AM48" s="773" t="e">
        <f>#REF!</f>
        <v>#REF!</v>
      </c>
      <c r="AN48" s="773" t="e">
        <f>#REF!</f>
        <v>#REF!</v>
      </c>
      <c r="AO48" s="508" t="e">
        <f>#REF!</f>
        <v>#REF!</v>
      </c>
      <c r="AP48" s="383"/>
      <c r="AQ48" s="383"/>
    </row>
    <row r="49" spans="32:44" ht="21.75" thickBot="1" x14ac:dyDescent="0.4">
      <c r="AF49" s="771" t="s">
        <v>695</v>
      </c>
      <c r="AG49" s="775" t="e">
        <f>#REF!</f>
        <v>#REF!</v>
      </c>
      <c r="AH49" s="775" t="e">
        <f>#REF!</f>
        <v>#REF!</v>
      </c>
      <c r="AI49" s="775" t="e">
        <f>#REF!</f>
        <v>#REF!</v>
      </c>
      <c r="AJ49" s="775" t="e">
        <f>#REF!</f>
        <v>#REF!</v>
      </c>
      <c r="AK49" s="775" t="e">
        <f>#REF!</f>
        <v>#REF!</v>
      </c>
      <c r="AL49" s="775" t="e">
        <f>#REF!</f>
        <v>#REF!</v>
      </c>
      <c r="AM49" s="775" t="e">
        <f>#REF!</f>
        <v>#REF!</v>
      </c>
      <c r="AN49" s="775" t="e">
        <f>#REF!</f>
        <v>#REF!</v>
      </c>
      <c r="AO49" s="775" t="e">
        <f>#REF!</f>
        <v>#REF!</v>
      </c>
      <c r="AP49" s="383"/>
      <c r="AQ49" s="383"/>
    </row>
    <row r="50" spans="32:44" ht="21.75" thickBot="1" x14ac:dyDescent="0.4">
      <c r="AF50" s="771" t="s">
        <v>40</v>
      </c>
      <c r="AG50" s="773" t="e">
        <f>#REF!</f>
        <v>#REF!</v>
      </c>
      <c r="AH50" s="773" t="e">
        <f>#REF!</f>
        <v>#REF!</v>
      </c>
      <c r="AI50" s="773" t="e">
        <f>#REF!</f>
        <v>#REF!</v>
      </c>
      <c r="AJ50" s="773" t="e">
        <f>#REF!</f>
        <v>#REF!</v>
      </c>
      <c r="AK50" s="773" t="e">
        <f>#REF!</f>
        <v>#REF!</v>
      </c>
      <c r="AL50" s="773" t="e">
        <f>#REF!</f>
        <v>#REF!</v>
      </c>
      <c r="AM50" s="773" t="e">
        <f>#REF!</f>
        <v>#REF!</v>
      </c>
      <c r="AN50" s="773" t="e">
        <f>#REF!</f>
        <v>#REF!</v>
      </c>
      <c r="AO50" s="508" t="e">
        <f>#REF!</f>
        <v>#REF!</v>
      </c>
      <c r="AP50" s="383"/>
      <c r="AQ50" s="383"/>
    </row>
    <row r="51" spans="32:44" ht="21" x14ac:dyDescent="0.35">
      <c r="AF51" s="383"/>
      <c r="AG51" s="383"/>
      <c r="AH51" s="383"/>
      <c r="AI51" s="383"/>
      <c r="AJ51" s="383"/>
      <c r="AK51" s="383"/>
      <c r="AL51" s="383"/>
      <c r="AM51" s="383"/>
      <c r="AN51" s="383"/>
      <c r="AO51" s="383"/>
      <c r="AP51" s="383"/>
      <c r="AQ51" s="383"/>
    </row>
    <row r="52" spans="32:44" ht="21" x14ac:dyDescent="0.35">
      <c r="AF52" s="768" t="s">
        <v>696</v>
      </c>
      <c r="AG52" s="768"/>
      <c r="AH52" s="702"/>
      <c r="AI52" s="702"/>
      <c r="AJ52" s="702"/>
      <c r="AK52" s="702"/>
      <c r="AL52" s="702"/>
      <c r="AM52" s="702"/>
      <c r="AN52" s="702"/>
      <c r="AO52" s="702"/>
      <c r="AP52" s="702"/>
      <c r="AQ52" s="702"/>
    </row>
    <row r="53" spans="32:44" ht="21.75" thickBot="1" x14ac:dyDescent="0.4">
      <c r="AF53" s="702"/>
      <c r="AG53" s="702"/>
      <c r="AH53" s="702"/>
      <c r="AI53" s="702"/>
      <c r="AJ53" s="702"/>
      <c r="AK53" s="702"/>
      <c r="AL53" s="702"/>
      <c r="AM53" s="702"/>
      <c r="AN53" s="702"/>
      <c r="AO53" s="702"/>
      <c r="AP53" s="702"/>
      <c r="AQ53" s="702"/>
    </row>
    <row r="54" spans="32:44" ht="41.25" thickBot="1" x14ac:dyDescent="0.3">
      <c r="AF54" s="770" t="s">
        <v>686</v>
      </c>
      <c r="AG54" s="485" t="s">
        <v>697</v>
      </c>
      <c r="AH54" s="485" t="s">
        <v>634</v>
      </c>
      <c r="AI54" s="485" t="s">
        <v>698</v>
      </c>
      <c r="AJ54" s="485" t="s">
        <v>531</v>
      </c>
      <c r="AK54" s="485" t="s">
        <v>699</v>
      </c>
      <c r="AL54" s="485" t="s">
        <v>700</v>
      </c>
      <c r="AM54" s="485" t="s">
        <v>701</v>
      </c>
      <c r="AN54" s="485" t="s">
        <v>702</v>
      </c>
      <c r="AO54" s="485" t="s">
        <v>703</v>
      </c>
      <c r="AP54" s="485" t="s">
        <v>29</v>
      </c>
      <c r="AQ54" s="485" t="s">
        <v>29</v>
      </c>
    </row>
    <row r="55" spans="32:44" ht="43.5" customHeight="1" thickBot="1" x14ac:dyDescent="0.3">
      <c r="AF55" s="771" t="s">
        <v>672</v>
      </c>
      <c r="AG55" s="394" t="e">
        <f>#REF!</f>
        <v>#REF!</v>
      </c>
      <c r="AH55" s="773" t="e">
        <f>#REF!</f>
        <v>#REF!</v>
      </c>
      <c r="AI55" s="773" t="e">
        <f>#REF!</f>
        <v>#REF!</v>
      </c>
      <c r="AJ55" s="773" t="e">
        <f>#REF!</f>
        <v>#REF!</v>
      </c>
      <c r="AK55" s="773" t="e">
        <f>#REF!</f>
        <v>#REF!</v>
      </c>
      <c r="AL55" s="773" t="e">
        <f>#REF!</f>
        <v>#REF!</v>
      </c>
      <c r="AM55" s="773" t="e">
        <f>#REF!</f>
        <v>#REF!</v>
      </c>
      <c r="AN55" s="773" t="e">
        <f>#REF!</f>
        <v>#REF!</v>
      </c>
      <c r="AO55" s="773" t="e">
        <f>#REF!</f>
        <v>#REF!</v>
      </c>
      <c r="AP55" s="773" t="e">
        <f>#REF!</f>
        <v>#REF!</v>
      </c>
      <c r="AQ55" s="508" t="e">
        <f>#REF!</f>
        <v>#REF!</v>
      </c>
    </row>
    <row r="56" spans="32:44" ht="43.5" customHeight="1" thickBot="1" x14ac:dyDescent="0.3">
      <c r="AF56" s="771" t="s">
        <v>673</v>
      </c>
      <c r="AG56" s="773" t="e">
        <f>#REF!</f>
        <v>#REF!</v>
      </c>
      <c r="AH56" s="773" t="e">
        <f>#REF!</f>
        <v>#REF!</v>
      </c>
      <c r="AI56" s="773" t="e">
        <f>#REF!</f>
        <v>#REF!</v>
      </c>
      <c r="AJ56" s="773" t="e">
        <f>#REF!</f>
        <v>#REF!</v>
      </c>
      <c r="AK56" s="773" t="e">
        <f>#REF!</f>
        <v>#REF!</v>
      </c>
      <c r="AL56" s="773" t="e">
        <f>#REF!</f>
        <v>#REF!</v>
      </c>
      <c r="AM56" s="773" t="e">
        <f>#REF!</f>
        <v>#REF!</v>
      </c>
      <c r="AN56" s="773" t="e">
        <f>#REF!</f>
        <v>#REF!</v>
      </c>
      <c r="AO56" s="773" t="e">
        <f>#REF!</f>
        <v>#REF!</v>
      </c>
      <c r="AP56" s="773" t="e">
        <f>#REF!</f>
        <v>#REF!</v>
      </c>
      <c r="AQ56" s="508" t="e">
        <f>#REF!</f>
        <v>#REF!</v>
      </c>
    </row>
    <row r="57" spans="32:44" ht="43.5" customHeight="1" thickBot="1" x14ac:dyDescent="0.3">
      <c r="AF57" s="771" t="s">
        <v>695</v>
      </c>
      <c r="AG57" s="775" t="e">
        <f>#REF!</f>
        <v>#REF!</v>
      </c>
      <c r="AH57" s="775" t="e">
        <f>#REF!</f>
        <v>#REF!</v>
      </c>
      <c r="AI57" s="775" t="e">
        <f>#REF!</f>
        <v>#REF!</v>
      </c>
      <c r="AJ57" s="775" t="e">
        <f>#REF!</f>
        <v>#REF!</v>
      </c>
      <c r="AK57" s="775" t="e">
        <f>#REF!</f>
        <v>#REF!</v>
      </c>
      <c r="AL57" s="775" t="e">
        <f>#REF!</f>
        <v>#REF!</v>
      </c>
      <c r="AM57" s="775" t="e">
        <f>#REF!</f>
        <v>#REF!</v>
      </c>
      <c r="AN57" s="775" t="e">
        <f>#REF!</f>
        <v>#REF!</v>
      </c>
      <c r="AO57" s="775" t="e">
        <f>#REF!</f>
        <v>#REF!</v>
      </c>
      <c r="AP57" s="775" t="e">
        <f>#REF!</f>
        <v>#REF!</v>
      </c>
      <c r="AQ57" s="775" t="e">
        <f>#REF!</f>
        <v>#REF!</v>
      </c>
    </row>
    <row r="58" spans="32:44" ht="43.5" customHeight="1" thickBot="1" x14ac:dyDescent="0.3">
      <c r="AF58" s="771" t="s">
        <v>40</v>
      </c>
      <c r="AG58" s="778" t="e">
        <f>#REF!</f>
        <v>#REF!</v>
      </c>
      <c r="AH58" s="778" t="e">
        <f>#REF!</f>
        <v>#REF!</v>
      </c>
      <c r="AI58" s="778" t="e">
        <f>#REF!</f>
        <v>#REF!</v>
      </c>
      <c r="AJ58" s="778" t="e">
        <f>#REF!</f>
        <v>#REF!</v>
      </c>
      <c r="AK58" s="778" t="e">
        <f>#REF!</f>
        <v>#REF!</v>
      </c>
      <c r="AL58" s="778" t="e">
        <f>#REF!</f>
        <v>#REF!</v>
      </c>
      <c r="AM58" s="778" t="e">
        <f>#REF!</f>
        <v>#REF!</v>
      </c>
      <c r="AN58" s="778" t="e">
        <f>#REF!</f>
        <v>#REF!</v>
      </c>
      <c r="AO58" s="778" t="e">
        <f>#REF!</f>
        <v>#REF!</v>
      </c>
      <c r="AP58" s="778" t="e">
        <f>#REF!</f>
        <v>#REF!</v>
      </c>
      <c r="AQ58" s="779" t="e">
        <f>#REF!</f>
        <v>#REF!</v>
      </c>
    </row>
    <row r="59" spans="32:44" ht="21.75" thickBot="1" x14ac:dyDescent="0.4">
      <c r="AF59" s="383"/>
      <c r="AG59" s="383"/>
      <c r="AH59" s="383"/>
      <c r="AI59" s="383"/>
      <c r="AJ59" s="383"/>
      <c r="AK59" s="383"/>
      <c r="AL59" s="383"/>
      <c r="AM59" s="383"/>
      <c r="AN59" s="383"/>
      <c r="AO59" s="383"/>
      <c r="AP59" s="383"/>
      <c r="AQ59" s="383"/>
    </row>
    <row r="60" spans="32:44" ht="21.75" thickBot="1" x14ac:dyDescent="0.4">
      <c r="AF60" s="2446" t="s">
        <v>704</v>
      </c>
      <c r="AG60" s="2447"/>
      <c r="AH60" s="383"/>
      <c r="AI60" s="383"/>
      <c r="AJ60" s="383"/>
      <c r="AK60" s="383"/>
      <c r="AL60" s="383"/>
      <c r="AM60" s="383"/>
      <c r="AN60" s="383"/>
      <c r="AO60" s="383"/>
      <c r="AP60" s="383"/>
      <c r="AQ60" s="383"/>
    </row>
    <row r="61" spans="32:44" ht="199.5" customHeight="1" thickBot="1" x14ac:dyDescent="0.3">
      <c r="AF61" s="2445"/>
      <c r="AG61" s="2445"/>
      <c r="AH61" s="2442" t="e">
        <f>#REF!</f>
        <v>#REF!</v>
      </c>
      <c r="AI61" s="2443"/>
      <c r="AJ61" s="2443"/>
      <c r="AK61" s="2443"/>
      <c r="AL61" s="2443"/>
      <c r="AM61" s="2443"/>
      <c r="AN61" s="2443"/>
      <c r="AO61" s="2443"/>
      <c r="AP61" s="2443"/>
      <c r="AQ61" s="2444"/>
    </row>
    <row r="62" spans="32:44" x14ac:dyDescent="0.25">
      <c r="AR62" s="666"/>
    </row>
  </sheetData>
  <sheetProtection algorithmName="SHA-512" hashValue="kib187WriyZxZPxMTdmOnW8pjxZcb4jlo21b9gG9njlppkcGp336stJyzwLhHEz4o544w8HMTFDwtYM4WaSMpQ==" saltValue="G3Ohkd9GlTFB7AbaRyEObA==" spinCount="100000" sheet="1"/>
  <mergeCells count="11">
    <mergeCell ref="E3:I3"/>
    <mergeCell ref="L11:M11"/>
    <mergeCell ref="AH61:AQ61"/>
    <mergeCell ref="AF61:AG61"/>
    <mergeCell ref="AF60:AG60"/>
    <mergeCell ref="P19:T19"/>
    <mergeCell ref="U19:AC19"/>
    <mergeCell ref="P25:T25"/>
    <mergeCell ref="U25:AC25"/>
    <mergeCell ref="G11:I11"/>
    <mergeCell ref="E4:M4"/>
  </mergeCells>
  <dataValidations count="4">
    <dataValidation type="whole" allowBlank="1" showInputMessage="1" showErrorMessage="1" sqref="P21:S22 U21:AB22" xr:uid="{A3F2AC8B-DD0D-4738-A999-D0515856815E}">
      <formula1>0</formula1>
      <formula2>1000</formula2>
    </dataValidation>
    <dataValidation type="whole" allowBlank="1" showInputMessage="1" showErrorMessage="1" sqref="P27:S27 P30:S30 U27:AB27 U30:AB30" xr:uid="{B89D243F-9842-4B08-B447-A7DB82CFECBF}">
      <formula1>0</formula1>
      <formula2>100000</formula2>
    </dataValidation>
    <dataValidation type="whole" operator="lessThanOrEqual" allowBlank="1" showInputMessage="1" showErrorMessage="1" sqref="U31:AB31 P31:S31 P28:S28 U28:AB28" xr:uid="{D8751BFC-B8DE-4BF6-8557-929218C5CB10}">
      <formula1>P27</formula1>
    </dataValidation>
    <dataValidation type="whole" allowBlank="1" showInputMessage="1" showErrorMessage="1" sqref="P38:AA39 P41:AA42 AG47:AN48 AG50:AN50 AG55:AP56 AG58:AP58" xr:uid="{BB72CD3F-2A6A-4480-9AA2-4788D52995F2}">
      <formula1>0</formula1>
      <formula2>1000000</formula2>
    </dataValidation>
  </dataValidations>
  <pageMargins left="0.98425196850393704" right="0.47244094488188981" top="0.47244094488188981" bottom="0.47244094488188981" header="0.31496062992125984" footer="0.31496062992125984"/>
  <pageSetup paperSize="9" scale="70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5B3AA-2257-43B1-BC04-9C0F391BC170}">
  <sheetPr codeName="Feuil10"/>
  <dimension ref="A1:EK388"/>
  <sheetViews>
    <sheetView zoomScale="93" zoomScaleNormal="93" zoomScaleSheetLayoutView="91" workbookViewId="0">
      <selection activeCell="A4" sqref="A4"/>
    </sheetView>
  </sheetViews>
  <sheetFormatPr baseColWidth="10" defaultRowHeight="15" x14ac:dyDescent="0.25"/>
  <cols>
    <col min="2" max="2" width="6.5703125" customWidth="1"/>
    <col min="4" max="4" width="8.28515625" customWidth="1"/>
    <col min="5" max="5" width="8.85546875" customWidth="1"/>
    <col min="7" max="7" width="8.85546875" customWidth="1"/>
    <col min="9" max="9" width="34.85546875" customWidth="1"/>
    <col min="10" max="10" width="7.5703125" customWidth="1"/>
    <col min="11" max="11" width="6.7109375" customWidth="1"/>
    <col min="12" max="12" width="9.7109375" customWidth="1"/>
    <col min="13" max="13" width="47.140625" customWidth="1"/>
    <col min="16" max="23" width="21.7109375" customWidth="1"/>
    <col min="26" max="26" width="22.85546875" customWidth="1"/>
    <col min="27" max="27" width="19" customWidth="1"/>
    <col min="28" max="28" width="22.85546875" customWidth="1"/>
    <col min="29" max="29" width="16.5703125" customWidth="1"/>
    <col min="30" max="30" width="16.85546875" customWidth="1"/>
    <col min="31" max="34" width="19" customWidth="1"/>
    <col min="36" max="36" width="23.7109375" customWidth="1"/>
    <col min="37" max="40" width="40.140625" customWidth="1"/>
    <col min="42" max="42" width="17" customWidth="1"/>
    <col min="43" max="43" width="9.5703125" customWidth="1"/>
    <col min="44" max="60" width="9" customWidth="1"/>
    <col min="62" max="62" width="15.85546875" customWidth="1"/>
    <col min="63" max="63" width="7" customWidth="1"/>
    <col min="64" max="83" width="5.42578125" customWidth="1"/>
    <col min="84" max="90" width="7" customWidth="1"/>
    <col min="94" max="111" width="7.5703125" customWidth="1"/>
    <col min="113" max="113" width="19.7109375" customWidth="1"/>
    <col min="114" max="125" width="13" customWidth="1"/>
    <col min="127" max="127" width="46.7109375" customWidth="1"/>
    <col min="128" max="128" width="41.28515625" customWidth="1"/>
    <col min="129" max="129" width="35.7109375" customWidth="1"/>
    <col min="130" max="131" width="31" customWidth="1"/>
    <col min="133" max="133" width="32" customWidth="1"/>
    <col min="134" max="134" width="19.85546875" customWidth="1"/>
    <col min="135" max="141" width="18.5703125" customWidth="1"/>
  </cols>
  <sheetData>
    <row r="1" spans="1:14" ht="135" customHeight="1" x14ac:dyDescent="0.4">
      <c r="A1" s="447" t="s">
        <v>445</v>
      </c>
      <c r="B1" s="449"/>
      <c r="C1" s="449"/>
      <c r="D1" s="449"/>
      <c r="E1" s="449"/>
      <c r="F1" s="449"/>
      <c r="G1" s="449"/>
      <c r="H1" s="449"/>
      <c r="I1" s="449"/>
      <c r="J1" s="450" t="s">
        <v>449</v>
      </c>
      <c r="K1" s="449"/>
      <c r="L1" s="449"/>
      <c r="M1" s="451"/>
    </row>
    <row r="2" spans="1:14" ht="26.25" x14ac:dyDescent="0.4">
      <c r="A2" s="448" t="s">
        <v>446</v>
      </c>
      <c r="B2" s="383"/>
      <c r="C2" s="383"/>
      <c r="D2" s="383"/>
      <c r="E2" s="383"/>
      <c r="F2" s="383"/>
      <c r="G2" s="383"/>
      <c r="H2" s="383"/>
      <c r="I2" s="383"/>
      <c r="J2" s="383"/>
      <c r="K2" s="383"/>
      <c r="L2" s="383"/>
      <c r="M2" s="452"/>
    </row>
    <row r="3" spans="1:14" ht="37.5" x14ac:dyDescent="0.6">
      <c r="A3" s="446" t="s">
        <v>1042</v>
      </c>
      <c r="B3" s="437"/>
      <c r="C3" s="437"/>
      <c r="D3" s="437"/>
      <c r="E3" s="2100" t="e">
        <f>#REF!</f>
        <v>#REF!</v>
      </c>
      <c r="F3" s="2100"/>
      <c r="G3" s="2100"/>
      <c r="H3" s="2100"/>
      <c r="I3" s="2100"/>
      <c r="J3" s="453" t="s">
        <v>450</v>
      </c>
      <c r="K3" s="437"/>
      <c r="L3" s="437"/>
      <c r="M3" s="438"/>
    </row>
    <row r="4" spans="1:14" ht="37.5" x14ac:dyDescent="0.6">
      <c r="A4" s="446" t="s">
        <v>451</v>
      </c>
      <c r="B4" s="437"/>
      <c r="C4" s="437"/>
      <c r="D4" s="437"/>
      <c r="E4" s="2117" t="e">
        <f>#REF!</f>
        <v>#REF!</v>
      </c>
      <c r="F4" s="2117"/>
      <c r="G4" s="2117"/>
      <c r="H4" s="2117"/>
      <c r="I4" s="2117"/>
      <c r="J4" s="2117"/>
      <c r="K4" s="2117"/>
      <c r="L4" s="2117"/>
      <c r="M4" s="2118"/>
    </row>
    <row r="5" spans="1:14" x14ac:dyDescent="0.25">
      <c r="A5" s="439"/>
      <c r="M5" s="438"/>
    </row>
    <row r="6" spans="1:14" x14ac:dyDescent="0.25">
      <c r="A6" s="439"/>
      <c r="M6" s="438"/>
    </row>
    <row r="7" spans="1:14" x14ac:dyDescent="0.25">
      <c r="A7" s="439"/>
      <c r="M7" s="438"/>
    </row>
    <row r="8" spans="1:14" x14ac:dyDescent="0.25">
      <c r="A8" s="439"/>
      <c r="M8" s="438"/>
    </row>
    <row r="9" spans="1:14" x14ac:dyDescent="0.25">
      <c r="A9" s="439"/>
      <c r="M9" s="438"/>
    </row>
    <row r="10" spans="1:14" x14ac:dyDescent="0.25">
      <c r="A10" s="439"/>
      <c r="M10" s="438"/>
    </row>
    <row r="11" spans="1:14" ht="270" customHeight="1" x14ac:dyDescent="0.5">
      <c r="A11" s="440"/>
      <c r="B11" s="441"/>
      <c r="C11" s="441"/>
      <c r="D11" s="441"/>
      <c r="F11" s="442" t="s">
        <v>779</v>
      </c>
      <c r="G11" s="2509" t="e">
        <f>#REF!</f>
        <v>#REF!</v>
      </c>
      <c r="H11" s="2509"/>
      <c r="I11" s="2509"/>
      <c r="J11" s="456"/>
      <c r="K11" s="442" t="s">
        <v>778</v>
      </c>
      <c r="L11" s="2243">
        <f ca="1">NOW()</f>
        <v>45945.709502662037</v>
      </c>
      <c r="M11" s="2244"/>
    </row>
    <row r="12" spans="1:14" ht="31.5" x14ac:dyDescent="0.5">
      <c r="A12" s="439" t="s">
        <v>447</v>
      </c>
      <c r="B12" s="441"/>
      <c r="C12" s="441"/>
      <c r="D12" s="441"/>
      <c r="E12" s="441"/>
      <c r="F12" s="441"/>
      <c r="H12" s="441"/>
      <c r="I12" s="441"/>
      <c r="K12" s="441"/>
      <c r="L12" s="441"/>
      <c r="M12" s="438"/>
    </row>
    <row r="13" spans="1:14" x14ac:dyDescent="0.25">
      <c r="A13" s="439"/>
      <c r="M13" s="438"/>
    </row>
    <row r="14" spans="1:14" x14ac:dyDescent="0.25">
      <c r="A14" s="439"/>
      <c r="M14" s="438"/>
    </row>
    <row r="15" spans="1:14" ht="90.75" customHeight="1" thickBot="1" x14ac:dyDescent="0.55000000000000004">
      <c r="A15" s="443"/>
      <c r="B15" s="444"/>
      <c r="C15" s="444"/>
      <c r="D15" s="444"/>
      <c r="E15" s="444"/>
      <c r="F15" s="444"/>
      <c r="G15" s="444"/>
      <c r="H15" s="444"/>
      <c r="I15" s="457" t="s">
        <v>807</v>
      </c>
      <c r="J15" s="444"/>
      <c r="K15" s="444"/>
      <c r="L15" s="444"/>
      <c r="M15" s="445"/>
    </row>
    <row r="16" spans="1:14" ht="16.5" customHeight="1" x14ac:dyDescent="0.5">
      <c r="I16" s="441"/>
      <c r="N16" s="666"/>
    </row>
    <row r="17" spans="15:23" ht="21.75" thickBot="1" x14ac:dyDescent="0.4">
      <c r="O17" s="453" t="s">
        <v>492</v>
      </c>
      <c r="P17" s="383"/>
      <c r="Q17" s="383"/>
      <c r="R17" s="383"/>
      <c r="S17" s="383"/>
      <c r="T17" s="383"/>
      <c r="U17" s="383"/>
      <c r="V17" s="383"/>
      <c r="W17" s="453">
        <v>1</v>
      </c>
    </row>
    <row r="18" spans="15:23" ht="54.75" thickBot="1" x14ac:dyDescent="0.4">
      <c r="O18" s="52" t="s">
        <v>1</v>
      </c>
      <c r="P18" s="50" t="s">
        <v>493</v>
      </c>
      <c r="Q18" s="380" t="s">
        <v>494</v>
      </c>
      <c r="R18" s="50" t="s">
        <v>495</v>
      </c>
      <c r="S18" s="50" t="s">
        <v>496</v>
      </c>
      <c r="T18" s="51" t="s">
        <v>497</v>
      </c>
      <c r="U18" s="383"/>
      <c r="V18" s="383"/>
      <c r="W18" s="383"/>
    </row>
    <row r="19" spans="15:23" ht="21.75" thickBot="1" x14ac:dyDescent="0.4">
      <c r="O19" s="785">
        <v>1</v>
      </c>
      <c r="P19" s="476" t="e">
        <f>#REF!</f>
        <v>#REF!</v>
      </c>
      <c r="Q19" s="786" t="e">
        <f>#REF!</f>
        <v>#REF!</v>
      </c>
      <c r="R19" s="787" t="e">
        <f>#REF!</f>
        <v>#REF!</v>
      </c>
      <c r="S19" s="788" t="e">
        <f>#REF!</f>
        <v>#REF!</v>
      </c>
      <c r="T19" s="789" t="e">
        <f>#REF!</f>
        <v>#REF!</v>
      </c>
      <c r="U19" s="383"/>
      <c r="V19" s="383"/>
      <c r="W19" s="383"/>
    </row>
    <row r="20" spans="15:23" ht="21" x14ac:dyDescent="0.35">
      <c r="O20" s="383"/>
      <c r="P20" s="383"/>
      <c r="Q20" s="383"/>
      <c r="R20" s="383"/>
      <c r="S20" s="383"/>
      <c r="T20" s="383"/>
      <c r="U20" s="383"/>
      <c r="V20" s="383"/>
      <c r="W20" s="383"/>
    </row>
    <row r="21" spans="15:23" ht="21" x14ac:dyDescent="0.35">
      <c r="O21" s="453" t="s">
        <v>498</v>
      </c>
      <c r="P21" s="383"/>
      <c r="Q21" s="383"/>
      <c r="R21" s="383"/>
      <c r="S21" s="383"/>
      <c r="T21" s="383"/>
      <c r="U21" s="383"/>
      <c r="V21" s="383"/>
      <c r="W21" s="383"/>
    </row>
    <row r="22" spans="15:23" ht="21.75" thickBot="1" x14ac:dyDescent="0.4">
      <c r="O22" s="383"/>
      <c r="P22" s="383"/>
      <c r="Q22" s="383"/>
      <c r="R22" s="383"/>
      <c r="S22" s="383"/>
      <c r="T22" s="383"/>
      <c r="U22" s="383"/>
      <c r="V22" s="383"/>
      <c r="W22" s="383"/>
    </row>
    <row r="23" spans="15:23" ht="36.75" thickBot="1" x14ac:dyDescent="0.4">
      <c r="O23" s="56" t="s">
        <v>1</v>
      </c>
      <c r="P23" s="50" t="s">
        <v>499</v>
      </c>
      <c r="Q23" s="50" t="s">
        <v>500</v>
      </c>
      <c r="R23" s="50" t="s">
        <v>57</v>
      </c>
      <c r="S23" s="50" t="s">
        <v>501</v>
      </c>
      <c r="T23" s="50" t="s">
        <v>502</v>
      </c>
      <c r="U23" s="50" t="s">
        <v>503</v>
      </c>
      <c r="V23" s="51" t="s">
        <v>58</v>
      </c>
      <c r="W23" s="383"/>
    </row>
    <row r="24" spans="15:23" ht="21.75" thickBot="1" x14ac:dyDescent="0.4">
      <c r="O24" s="174">
        <v>1</v>
      </c>
      <c r="P24" s="787" t="e">
        <f>#REF!</f>
        <v>#REF!</v>
      </c>
      <c r="Q24" s="787" t="e">
        <f>#REF!</f>
        <v>#REF!</v>
      </c>
      <c r="R24" s="787" t="e">
        <f>#REF!</f>
        <v>#REF!</v>
      </c>
      <c r="S24" s="787" t="e">
        <f>#REF!</f>
        <v>#REF!</v>
      </c>
      <c r="T24" s="788" t="e">
        <f>#REF!</f>
        <v>#REF!</v>
      </c>
      <c r="U24" s="791" t="e">
        <f>#REF!</f>
        <v>#REF!</v>
      </c>
      <c r="V24" s="787" t="e">
        <f>#REF!</f>
        <v>#REF!</v>
      </c>
      <c r="W24" s="383"/>
    </row>
    <row r="25" spans="15:23" ht="21" x14ac:dyDescent="0.35">
      <c r="O25" s="702"/>
      <c r="P25" s="702"/>
      <c r="Q25" s="702"/>
      <c r="R25" s="702"/>
      <c r="S25" s="702"/>
      <c r="T25" s="702"/>
      <c r="U25" s="702"/>
      <c r="V25" s="702"/>
      <c r="W25" s="383"/>
    </row>
    <row r="26" spans="15:23" ht="21" x14ac:dyDescent="0.35">
      <c r="O26" s="453" t="s">
        <v>504</v>
      </c>
      <c r="P26" s="702"/>
      <c r="Q26" s="702"/>
      <c r="R26" s="702"/>
      <c r="S26" s="702"/>
      <c r="T26" s="702"/>
      <c r="U26" s="702"/>
      <c r="V26" s="702"/>
      <c r="W26" s="383"/>
    </row>
    <row r="27" spans="15:23" ht="21.75" thickBot="1" x14ac:dyDescent="0.4">
      <c r="O27" s="702"/>
      <c r="P27" s="702"/>
      <c r="Q27" s="702"/>
      <c r="R27" s="702"/>
      <c r="S27" s="702"/>
      <c r="T27" s="702"/>
      <c r="U27" s="702"/>
      <c r="V27" s="702"/>
      <c r="W27" s="383"/>
    </row>
    <row r="28" spans="15:23" ht="36.75" thickBot="1" x14ac:dyDescent="0.3">
      <c r="O28" s="790" t="s">
        <v>1</v>
      </c>
      <c r="P28" s="52" t="s">
        <v>493</v>
      </c>
      <c r="Q28" s="52" t="s">
        <v>499</v>
      </c>
      <c r="R28" s="52" t="s">
        <v>500</v>
      </c>
      <c r="S28" s="52" t="s">
        <v>57</v>
      </c>
      <c r="T28" s="52" t="s">
        <v>501</v>
      </c>
      <c r="U28" s="52" t="s">
        <v>502</v>
      </c>
      <c r="V28" s="52" t="s">
        <v>503</v>
      </c>
      <c r="W28" s="53" t="s">
        <v>58</v>
      </c>
    </row>
    <row r="29" spans="15:23" ht="21.75" thickBot="1" x14ac:dyDescent="0.4">
      <c r="O29" s="790">
        <v>1</v>
      </c>
      <c r="P29" s="787" t="e">
        <f>#REF!</f>
        <v>#REF!</v>
      </c>
      <c r="Q29" s="787" t="e">
        <f>#REF!</f>
        <v>#REF!</v>
      </c>
      <c r="R29" s="787" t="e">
        <f>#REF!</f>
        <v>#REF!</v>
      </c>
      <c r="S29" s="787" t="e">
        <f>#REF!</f>
        <v>#REF!</v>
      </c>
      <c r="T29" s="787" t="e">
        <f>#REF!</f>
        <v>#REF!</v>
      </c>
      <c r="U29" s="788" t="e">
        <f>#REF!</f>
        <v>#REF!</v>
      </c>
      <c r="V29" s="791" t="e">
        <f>#REF!</f>
        <v>#REF!</v>
      </c>
      <c r="W29" s="787" t="e">
        <f>#REF!</f>
        <v>#REF!</v>
      </c>
    </row>
    <row r="30" spans="15:23" ht="21.75" thickBot="1" x14ac:dyDescent="0.4">
      <c r="O30" s="790">
        <v>2</v>
      </c>
      <c r="P30" s="787" t="e">
        <f>#REF!</f>
        <v>#REF!</v>
      </c>
      <c r="Q30" s="787" t="e">
        <f>#REF!</f>
        <v>#REF!</v>
      </c>
      <c r="R30" s="787" t="e">
        <f>#REF!</f>
        <v>#REF!</v>
      </c>
      <c r="S30" s="787" t="e">
        <f>#REF!</f>
        <v>#REF!</v>
      </c>
      <c r="T30" s="787" t="e">
        <f>#REF!</f>
        <v>#REF!</v>
      </c>
      <c r="U30" s="788" t="e">
        <f>#REF!</f>
        <v>#REF!</v>
      </c>
      <c r="V30" s="791" t="e">
        <f>#REF!</f>
        <v>#REF!</v>
      </c>
      <c r="W30" s="787" t="e">
        <f>#REF!</f>
        <v>#REF!</v>
      </c>
    </row>
    <row r="31" spans="15:23" ht="21.75" thickBot="1" x14ac:dyDescent="0.4">
      <c r="O31" s="790">
        <v>3</v>
      </c>
      <c r="P31" s="787" t="e">
        <f>#REF!</f>
        <v>#REF!</v>
      </c>
      <c r="Q31" s="787" t="e">
        <f>#REF!</f>
        <v>#REF!</v>
      </c>
      <c r="R31" s="787" t="e">
        <f>#REF!</f>
        <v>#REF!</v>
      </c>
      <c r="S31" s="787" t="e">
        <f>#REF!</f>
        <v>#REF!</v>
      </c>
      <c r="T31" s="787" t="e">
        <f>#REF!</f>
        <v>#REF!</v>
      </c>
      <c r="U31" s="788" t="e">
        <f>#REF!</f>
        <v>#REF!</v>
      </c>
      <c r="V31" s="791" t="e">
        <f>#REF!</f>
        <v>#REF!</v>
      </c>
      <c r="W31" s="787" t="e">
        <f>#REF!</f>
        <v>#REF!</v>
      </c>
    </row>
    <row r="32" spans="15:23" ht="21.75" thickBot="1" x14ac:dyDescent="0.4">
      <c r="O32" s="790">
        <v>4</v>
      </c>
      <c r="P32" s="787" t="e">
        <f>#REF!</f>
        <v>#REF!</v>
      </c>
      <c r="Q32" s="787" t="e">
        <f>#REF!</f>
        <v>#REF!</v>
      </c>
      <c r="R32" s="787" t="e">
        <f>#REF!</f>
        <v>#REF!</v>
      </c>
      <c r="S32" s="787" t="e">
        <f>#REF!</f>
        <v>#REF!</v>
      </c>
      <c r="T32" s="787" t="e">
        <f>#REF!</f>
        <v>#REF!</v>
      </c>
      <c r="U32" s="788" t="e">
        <f>#REF!</f>
        <v>#REF!</v>
      </c>
      <c r="V32" s="791" t="e">
        <f>#REF!</f>
        <v>#REF!</v>
      </c>
      <c r="W32" s="787" t="e">
        <f>#REF!</f>
        <v>#REF!</v>
      </c>
    </row>
    <row r="33" spans="15:23" ht="21.75" thickBot="1" x14ac:dyDescent="0.4">
      <c r="O33" s="790">
        <v>5</v>
      </c>
      <c r="P33" s="787" t="e">
        <f>#REF!</f>
        <v>#REF!</v>
      </c>
      <c r="Q33" s="787" t="e">
        <f>#REF!</f>
        <v>#REF!</v>
      </c>
      <c r="R33" s="787" t="e">
        <f>#REF!</f>
        <v>#REF!</v>
      </c>
      <c r="S33" s="787" t="e">
        <f>#REF!</f>
        <v>#REF!</v>
      </c>
      <c r="T33" s="787" t="e">
        <f>#REF!</f>
        <v>#REF!</v>
      </c>
      <c r="U33" s="788" t="e">
        <f>#REF!</f>
        <v>#REF!</v>
      </c>
      <c r="V33" s="791" t="e">
        <f>#REF!</f>
        <v>#REF!</v>
      </c>
      <c r="W33" s="787" t="e">
        <f>#REF!</f>
        <v>#REF!</v>
      </c>
    </row>
    <row r="34" spans="15:23" ht="21.75" thickBot="1" x14ac:dyDescent="0.4">
      <c r="O34" s="790">
        <v>6</v>
      </c>
      <c r="P34" s="787" t="e">
        <f>#REF!</f>
        <v>#REF!</v>
      </c>
      <c r="Q34" s="787" t="e">
        <f>#REF!</f>
        <v>#REF!</v>
      </c>
      <c r="R34" s="787" t="e">
        <f>#REF!</f>
        <v>#REF!</v>
      </c>
      <c r="S34" s="787" t="e">
        <f>#REF!</f>
        <v>#REF!</v>
      </c>
      <c r="T34" s="787" t="e">
        <f>#REF!</f>
        <v>#REF!</v>
      </c>
      <c r="U34" s="788" t="e">
        <f>#REF!</f>
        <v>#REF!</v>
      </c>
      <c r="V34" s="791" t="e">
        <f>#REF!</f>
        <v>#REF!</v>
      </c>
      <c r="W34" s="787" t="e">
        <f>#REF!</f>
        <v>#REF!</v>
      </c>
    </row>
    <row r="35" spans="15:23" ht="21.75" thickBot="1" x14ac:dyDescent="0.4">
      <c r="O35" s="790">
        <v>7</v>
      </c>
      <c r="P35" s="787" t="e">
        <f>#REF!</f>
        <v>#REF!</v>
      </c>
      <c r="Q35" s="787" t="e">
        <f>#REF!</f>
        <v>#REF!</v>
      </c>
      <c r="R35" s="787" t="e">
        <f>#REF!</f>
        <v>#REF!</v>
      </c>
      <c r="S35" s="787" t="e">
        <f>#REF!</f>
        <v>#REF!</v>
      </c>
      <c r="T35" s="787" t="e">
        <f>#REF!</f>
        <v>#REF!</v>
      </c>
      <c r="U35" s="788" t="e">
        <f>#REF!</f>
        <v>#REF!</v>
      </c>
      <c r="V35" s="791" t="e">
        <f>#REF!</f>
        <v>#REF!</v>
      </c>
      <c r="W35" s="787" t="e">
        <f>#REF!</f>
        <v>#REF!</v>
      </c>
    </row>
    <row r="36" spans="15:23" ht="21.75" thickBot="1" x14ac:dyDescent="0.4">
      <c r="O36" s="790">
        <v>8</v>
      </c>
      <c r="P36" s="787" t="e">
        <f>#REF!</f>
        <v>#REF!</v>
      </c>
      <c r="Q36" s="787" t="e">
        <f>#REF!</f>
        <v>#REF!</v>
      </c>
      <c r="R36" s="787" t="e">
        <f>#REF!</f>
        <v>#REF!</v>
      </c>
      <c r="S36" s="787" t="e">
        <f>#REF!</f>
        <v>#REF!</v>
      </c>
      <c r="T36" s="787" t="e">
        <f>#REF!</f>
        <v>#REF!</v>
      </c>
      <c r="U36" s="788" t="e">
        <f>#REF!</f>
        <v>#REF!</v>
      </c>
      <c r="V36" s="791" t="e">
        <f>#REF!</f>
        <v>#REF!</v>
      </c>
      <c r="W36" s="787" t="e">
        <f>#REF!</f>
        <v>#REF!</v>
      </c>
    </row>
    <row r="37" spans="15:23" ht="21.75" thickBot="1" x14ac:dyDescent="0.4">
      <c r="O37" s="790">
        <v>9</v>
      </c>
      <c r="P37" s="787" t="e">
        <f>#REF!</f>
        <v>#REF!</v>
      </c>
      <c r="Q37" s="787" t="e">
        <f>#REF!</f>
        <v>#REF!</v>
      </c>
      <c r="R37" s="787" t="e">
        <f>#REF!</f>
        <v>#REF!</v>
      </c>
      <c r="S37" s="787" t="e">
        <f>#REF!</f>
        <v>#REF!</v>
      </c>
      <c r="T37" s="787" t="e">
        <f>#REF!</f>
        <v>#REF!</v>
      </c>
      <c r="U37" s="788" t="e">
        <f>#REF!</f>
        <v>#REF!</v>
      </c>
      <c r="V37" s="791" t="e">
        <f>#REF!</f>
        <v>#REF!</v>
      </c>
      <c r="W37" s="787" t="e">
        <f>#REF!</f>
        <v>#REF!</v>
      </c>
    </row>
    <row r="38" spans="15:23" ht="21.75" thickBot="1" x14ac:dyDescent="0.4">
      <c r="O38" s="790">
        <v>10</v>
      </c>
      <c r="P38" s="787" t="e">
        <f>#REF!</f>
        <v>#REF!</v>
      </c>
      <c r="Q38" s="787" t="e">
        <f>#REF!</f>
        <v>#REF!</v>
      </c>
      <c r="R38" s="787" t="e">
        <f>#REF!</f>
        <v>#REF!</v>
      </c>
      <c r="S38" s="787" t="e">
        <f>#REF!</f>
        <v>#REF!</v>
      </c>
      <c r="T38" s="787" t="e">
        <f>#REF!</f>
        <v>#REF!</v>
      </c>
      <c r="U38" s="788" t="e">
        <f>#REF!</f>
        <v>#REF!</v>
      </c>
      <c r="V38" s="791" t="e">
        <f>#REF!</f>
        <v>#REF!</v>
      </c>
      <c r="W38" s="787" t="e">
        <f>#REF!</f>
        <v>#REF!</v>
      </c>
    </row>
    <row r="39" spans="15:23" ht="21.75" thickBot="1" x14ac:dyDescent="0.4">
      <c r="O39" s="790">
        <v>11</v>
      </c>
      <c r="P39" s="787" t="e">
        <f>#REF!</f>
        <v>#REF!</v>
      </c>
      <c r="Q39" s="787" t="e">
        <f>#REF!</f>
        <v>#REF!</v>
      </c>
      <c r="R39" s="787" t="e">
        <f>#REF!</f>
        <v>#REF!</v>
      </c>
      <c r="S39" s="787" t="e">
        <f>#REF!</f>
        <v>#REF!</v>
      </c>
      <c r="T39" s="787" t="e">
        <f>#REF!</f>
        <v>#REF!</v>
      </c>
      <c r="U39" s="788" t="e">
        <f>#REF!</f>
        <v>#REF!</v>
      </c>
      <c r="V39" s="788" t="e">
        <f>#REF!</f>
        <v>#REF!</v>
      </c>
      <c r="W39" s="787" t="e">
        <f>#REF!</f>
        <v>#REF!</v>
      </c>
    </row>
    <row r="40" spans="15:23" ht="21.75" thickBot="1" x14ac:dyDescent="0.4">
      <c r="O40" s="790">
        <v>12</v>
      </c>
      <c r="P40" s="787" t="e">
        <f>#REF!</f>
        <v>#REF!</v>
      </c>
      <c r="Q40" s="787" t="e">
        <f>#REF!</f>
        <v>#REF!</v>
      </c>
      <c r="R40" s="787" t="e">
        <f>#REF!</f>
        <v>#REF!</v>
      </c>
      <c r="S40" s="787" t="e">
        <f>#REF!</f>
        <v>#REF!</v>
      </c>
      <c r="T40" s="787" t="e">
        <f>#REF!</f>
        <v>#REF!</v>
      </c>
      <c r="U40" s="788" t="e">
        <f>#REF!</f>
        <v>#REF!</v>
      </c>
      <c r="V40" s="788" t="e">
        <f>#REF!</f>
        <v>#REF!</v>
      </c>
      <c r="W40" s="787" t="e">
        <f>#REF!</f>
        <v>#REF!</v>
      </c>
    </row>
    <row r="41" spans="15:23" ht="21.75" thickBot="1" x14ac:dyDescent="0.4">
      <c r="O41" s="790">
        <v>13</v>
      </c>
      <c r="P41" s="787" t="e">
        <f>#REF!</f>
        <v>#REF!</v>
      </c>
      <c r="Q41" s="787" t="e">
        <f>#REF!</f>
        <v>#REF!</v>
      </c>
      <c r="R41" s="787" t="e">
        <f>#REF!</f>
        <v>#REF!</v>
      </c>
      <c r="S41" s="787" t="e">
        <f>#REF!</f>
        <v>#REF!</v>
      </c>
      <c r="T41" s="787" t="e">
        <f>#REF!</f>
        <v>#REF!</v>
      </c>
      <c r="U41" s="788" t="e">
        <f>#REF!</f>
        <v>#REF!</v>
      </c>
      <c r="V41" s="788" t="e">
        <f>#REF!</f>
        <v>#REF!</v>
      </c>
      <c r="W41" s="787" t="e">
        <f>#REF!</f>
        <v>#REF!</v>
      </c>
    </row>
    <row r="42" spans="15:23" ht="21.75" thickBot="1" x14ac:dyDescent="0.4">
      <c r="O42" s="790">
        <v>14</v>
      </c>
      <c r="P42" s="787" t="e">
        <f>#REF!</f>
        <v>#REF!</v>
      </c>
      <c r="Q42" s="787" t="e">
        <f>#REF!</f>
        <v>#REF!</v>
      </c>
      <c r="R42" s="787" t="e">
        <f>#REF!</f>
        <v>#REF!</v>
      </c>
      <c r="S42" s="787" t="e">
        <f>#REF!</f>
        <v>#REF!</v>
      </c>
      <c r="T42" s="787" t="e">
        <f>#REF!</f>
        <v>#REF!</v>
      </c>
      <c r="U42" s="788" t="e">
        <f>#REF!</f>
        <v>#REF!</v>
      </c>
      <c r="V42" s="788" t="e">
        <f>#REF!</f>
        <v>#REF!</v>
      </c>
      <c r="W42" s="787" t="e">
        <f>#REF!</f>
        <v>#REF!</v>
      </c>
    </row>
    <row r="43" spans="15:23" ht="21.75" thickBot="1" x14ac:dyDescent="0.4">
      <c r="O43" s="790">
        <v>15</v>
      </c>
      <c r="P43" s="787" t="e">
        <f>#REF!</f>
        <v>#REF!</v>
      </c>
      <c r="Q43" s="787" t="e">
        <f>#REF!</f>
        <v>#REF!</v>
      </c>
      <c r="R43" s="787" t="e">
        <f>#REF!</f>
        <v>#REF!</v>
      </c>
      <c r="S43" s="787" t="e">
        <f>#REF!</f>
        <v>#REF!</v>
      </c>
      <c r="T43" s="787" t="e">
        <f>#REF!</f>
        <v>#REF!</v>
      </c>
      <c r="U43" s="788" t="e">
        <f>#REF!</f>
        <v>#REF!</v>
      </c>
      <c r="V43" s="788" t="e">
        <f>#REF!</f>
        <v>#REF!</v>
      </c>
      <c r="W43" s="787" t="e">
        <f>#REF!</f>
        <v>#REF!</v>
      </c>
    </row>
    <row r="44" spans="15:23" ht="21.75" thickBot="1" x14ac:dyDescent="0.4">
      <c r="O44" s="790">
        <v>16</v>
      </c>
      <c r="P44" s="787" t="e">
        <f>#REF!</f>
        <v>#REF!</v>
      </c>
      <c r="Q44" s="787" t="e">
        <f>#REF!</f>
        <v>#REF!</v>
      </c>
      <c r="R44" s="787" t="e">
        <f>#REF!</f>
        <v>#REF!</v>
      </c>
      <c r="S44" s="787" t="e">
        <f>#REF!</f>
        <v>#REF!</v>
      </c>
      <c r="T44" s="787" t="e">
        <f>#REF!</f>
        <v>#REF!</v>
      </c>
      <c r="U44" s="788" t="e">
        <f>#REF!</f>
        <v>#REF!</v>
      </c>
      <c r="V44" s="788" t="e">
        <f>#REF!</f>
        <v>#REF!</v>
      </c>
      <c r="W44" s="787" t="e">
        <f>#REF!</f>
        <v>#REF!</v>
      </c>
    </row>
    <row r="45" spans="15:23" ht="21.75" thickBot="1" x14ac:dyDescent="0.4">
      <c r="O45" s="790">
        <v>17</v>
      </c>
      <c r="P45" s="787" t="e">
        <f>#REF!</f>
        <v>#REF!</v>
      </c>
      <c r="Q45" s="787" t="e">
        <f>#REF!</f>
        <v>#REF!</v>
      </c>
      <c r="R45" s="787" t="e">
        <f>#REF!</f>
        <v>#REF!</v>
      </c>
      <c r="S45" s="787" t="e">
        <f>#REF!</f>
        <v>#REF!</v>
      </c>
      <c r="T45" s="787" t="e">
        <f>#REF!</f>
        <v>#REF!</v>
      </c>
      <c r="U45" s="788" t="e">
        <f>#REF!</f>
        <v>#REF!</v>
      </c>
      <c r="V45" s="788" t="e">
        <f>#REF!</f>
        <v>#REF!</v>
      </c>
      <c r="W45" s="787" t="e">
        <f>#REF!</f>
        <v>#REF!</v>
      </c>
    </row>
    <row r="46" spans="15:23" ht="21.75" thickBot="1" x14ac:dyDescent="0.4">
      <c r="O46" s="790">
        <v>18</v>
      </c>
      <c r="P46" s="787" t="e">
        <f>#REF!</f>
        <v>#REF!</v>
      </c>
      <c r="Q46" s="787" t="e">
        <f>#REF!</f>
        <v>#REF!</v>
      </c>
      <c r="R46" s="787" t="e">
        <f>#REF!</f>
        <v>#REF!</v>
      </c>
      <c r="S46" s="787" t="e">
        <f>#REF!</f>
        <v>#REF!</v>
      </c>
      <c r="T46" s="787" t="e">
        <f>#REF!</f>
        <v>#REF!</v>
      </c>
      <c r="U46" s="788" t="e">
        <f>#REF!</f>
        <v>#REF!</v>
      </c>
      <c r="V46" s="788" t="e">
        <f>#REF!</f>
        <v>#REF!</v>
      </c>
      <c r="W46" s="787" t="e">
        <f>#REF!</f>
        <v>#REF!</v>
      </c>
    </row>
    <row r="47" spans="15:23" ht="21.75" thickBot="1" x14ac:dyDescent="0.4">
      <c r="O47" s="790">
        <v>19</v>
      </c>
      <c r="P47" s="787" t="e">
        <f>#REF!</f>
        <v>#REF!</v>
      </c>
      <c r="Q47" s="787" t="e">
        <f>#REF!</f>
        <v>#REF!</v>
      </c>
      <c r="R47" s="787" t="e">
        <f>#REF!</f>
        <v>#REF!</v>
      </c>
      <c r="S47" s="787" t="e">
        <f>#REF!</f>
        <v>#REF!</v>
      </c>
      <c r="T47" s="787" t="e">
        <f>#REF!</f>
        <v>#REF!</v>
      </c>
      <c r="U47" s="788" t="e">
        <f>#REF!</f>
        <v>#REF!</v>
      </c>
      <c r="V47" s="788" t="e">
        <f>#REF!</f>
        <v>#REF!</v>
      </c>
      <c r="W47" s="787" t="e">
        <f>#REF!</f>
        <v>#REF!</v>
      </c>
    </row>
    <row r="48" spans="15:23" ht="21.75" thickBot="1" x14ac:dyDescent="0.4">
      <c r="O48" s="509">
        <v>20</v>
      </c>
      <c r="P48" s="787" t="e">
        <f>#REF!</f>
        <v>#REF!</v>
      </c>
      <c r="Q48" s="787" t="e">
        <f>#REF!</f>
        <v>#REF!</v>
      </c>
      <c r="R48" s="787" t="e">
        <f>#REF!</f>
        <v>#REF!</v>
      </c>
      <c r="S48" s="787" t="e">
        <f>#REF!</f>
        <v>#REF!</v>
      </c>
      <c r="T48" s="787" t="e">
        <f>#REF!</f>
        <v>#REF!</v>
      </c>
      <c r="U48" s="788" t="e">
        <f>#REF!</f>
        <v>#REF!</v>
      </c>
      <c r="V48" s="788" t="e">
        <f>#REF!</f>
        <v>#REF!</v>
      </c>
      <c r="W48" s="787" t="e">
        <f>#REF!</f>
        <v>#REF!</v>
      </c>
    </row>
    <row r="49" spans="15:23" ht="21" x14ac:dyDescent="0.35">
      <c r="O49" s="453" t="s">
        <v>505</v>
      </c>
      <c r="P49" s="702"/>
      <c r="Q49" s="702"/>
      <c r="R49" s="702"/>
      <c r="S49" s="702"/>
      <c r="T49" s="702"/>
      <c r="U49" s="702"/>
      <c r="V49" s="702"/>
      <c r="W49" s="453">
        <v>2</v>
      </c>
    </row>
    <row r="50" spans="15:23" ht="21.75" thickBot="1" x14ac:dyDescent="0.4">
      <c r="O50" s="702"/>
      <c r="P50" s="702"/>
      <c r="Q50" s="702"/>
      <c r="R50" s="702"/>
      <c r="S50" s="702"/>
      <c r="T50" s="702"/>
      <c r="U50" s="702"/>
      <c r="V50" s="702"/>
      <c r="W50" s="702"/>
    </row>
    <row r="51" spans="15:23" ht="41.25" thickBot="1" x14ac:dyDescent="0.3">
      <c r="O51" s="790" t="s">
        <v>1</v>
      </c>
      <c r="P51" s="510" t="s">
        <v>493</v>
      </c>
      <c r="Q51" s="510" t="s">
        <v>499</v>
      </c>
      <c r="R51" s="790" t="s">
        <v>500</v>
      </c>
      <c r="S51" s="510" t="s">
        <v>57</v>
      </c>
      <c r="T51" s="510" t="s">
        <v>501</v>
      </c>
      <c r="U51" s="790" t="s">
        <v>502</v>
      </c>
      <c r="V51" s="510" t="s">
        <v>503</v>
      </c>
      <c r="W51" s="509" t="s">
        <v>58</v>
      </c>
    </row>
    <row r="52" spans="15:23" ht="31.5" customHeight="1" thickBot="1" x14ac:dyDescent="0.4">
      <c r="O52" s="790">
        <v>1</v>
      </c>
      <c r="P52" s="787" t="e">
        <f>#REF!</f>
        <v>#REF!</v>
      </c>
      <c r="Q52" s="787" t="e">
        <f>#REF!</f>
        <v>#REF!</v>
      </c>
      <c r="R52" s="787" t="e">
        <f>#REF!</f>
        <v>#REF!</v>
      </c>
      <c r="S52" s="787" t="e">
        <f>#REF!</f>
        <v>#REF!</v>
      </c>
      <c r="T52" s="787" t="e">
        <f>#REF!</f>
        <v>#REF!</v>
      </c>
      <c r="U52" s="788" t="e">
        <f>#REF!</f>
        <v>#REF!</v>
      </c>
      <c r="V52" s="791" t="e">
        <f>#REF!</f>
        <v>#REF!</v>
      </c>
      <c r="W52" s="792" t="e">
        <f>#REF!</f>
        <v>#REF!</v>
      </c>
    </row>
    <row r="53" spans="15:23" ht="31.5" customHeight="1" thickBot="1" x14ac:dyDescent="0.4">
      <c r="O53" s="790">
        <v>2</v>
      </c>
      <c r="P53" s="787" t="e">
        <f>#REF!</f>
        <v>#REF!</v>
      </c>
      <c r="Q53" s="787" t="e">
        <f>#REF!</f>
        <v>#REF!</v>
      </c>
      <c r="R53" s="787" t="e">
        <f>#REF!</f>
        <v>#REF!</v>
      </c>
      <c r="S53" s="787" t="e">
        <f>#REF!</f>
        <v>#REF!</v>
      </c>
      <c r="T53" s="787" t="e">
        <f>#REF!</f>
        <v>#REF!</v>
      </c>
      <c r="U53" s="788" t="e">
        <f>#REF!</f>
        <v>#REF!</v>
      </c>
      <c r="V53" s="791" t="e">
        <f>#REF!</f>
        <v>#REF!</v>
      </c>
      <c r="W53" s="792" t="e">
        <f>#REF!</f>
        <v>#REF!</v>
      </c>
    </row>
    <row r="54" spans="15:23" ht="31.5" customHeight="1" thickBot="1" x14ac:dyDescent="0.4">
      <c r="O54" s="790">
        <v>3</v>
      </c>
      <c r="P54" s="787" t="e">
        <f>#REF!</f>
        <v>#REF!</v>
      </c>
      <c r="Q54" s="787" t="e">
        <f>#REF!</f>
        <v>#REF!</v>
      </c>
      <c r="R54" s="787" t="e">
        <f>#REF!</f>
        <v>#REF!</v>
      </c>
      <c r="S54" s="787" t="e">
        <f>#REF!</f>
        <v>#REF!</v>
      </c>
      <c r="T54" s="787" t="e">
        <f>#REF!</f>
        <v>#REF!</v>
      </c>
      <c r="U54" s="788" t="e">
        <f>#REF!</f>
        <v>#REF!</v>
      </c>
      <c r="V54" s="791" t="e">
        <f>#REF!</f>
        <v>#REF!</v>
      </c>
      <c r="W54" s="792" t="e">
        <f>#REF!</f>
        <v>#REF!</v>
      </c>
    </row>
    <row r="55" spans="15:23" ht="31.5" customHeight="1" thickBot="1" x14ac:dyDescent="0.4">
      <c r="O55" s="790">
        <v>4</v>
      </c>
      <c r="P55" s="787" t="e">
        <f>#REF!</f>
        <v>#REF!</v>
      </c>
      <c r="Q55" s="787" t="e">
        <f>#REF!</f>
        <v>#REF!</v>
      </c>
      <c r="R55" s="787" t="e">
        <f>#REF!</f>
        <v>#REF!</v>
      </c>
      <c r="S55" s="787" t="e">
        <f>#REF!</f>
        <v>#REF!</v>
      </c>
      <c r="T55" s="787" t="e">
        <f>#REF!</f>
        <v>#REF!</v>
      </c>
      <c r="U55" s="788" t="e">
        <f>#REF!</f>
        <v>#REF!</v>
      </c>
      <c r="V55" s="791" t="e">
        <f>#REF!</f>
        <v>#REF!</v>
      </c>
      <c r="W55" s="792" t="e">
        <f>#REF!</f>
        <v>#REF!</v>
      </c>
    </row>
    <row r="56" spans="15:23" ht="31.5" customHeight="1" thickBot="1" x14ac:dyDescent="0.4">
      <c r="O56" s="790">
        <v>5</v>
      </c>
      <c r="P56" s="787" t="e">
        <f>#REF!</f>
        <v>#REF!</v>
      </c>
      <c r="Q56" s="787" t="e">
        <f>#REF!</f>
        <v>#REF!</v>
      </c>
      <c r="R56" s="787" t="e">
        <f>#REF!</f>
        <v>#REF!</v>
      </c>
      <c r="S56" s="787" t="e">
        <f>#REF!</f>
        <v>#REF!</v>
      </c>
      <c r="T56" s="787" t="e">
        <f>#REF!</f>
        <v>#REF!</v>
      </c>
      <c r="U56" s="788" t="e">
        <f>#REF!</f>
        <v>#REF!</v>
      </c>
      <c r="V56" s="791" t="e">
        <f>#REF!</f>
        <v>#REF!</v>
      </c>
      <c r="W56" s="792" t="e">
        <f>#REF!</f>
        <v>#REF!</v>
      </c>
    </row>
    <row r="57" spans="15:23" ht="31.5" customHeight="1" thickBot="1" x14ac:dyDescent="0.4">
      <c r="O57" s="790">
        <v>6</v>
      </c>
      <c r="P57" s="787" t="e">
        <f>#REF!</f>
        <v>#REF!</v>
      </c>
      <c r="Q57" s="787" t="e">
        <f>#REF!</f>
        <v>#REF!</v>
      </c>
      <c r="R57" s="787" t="e">
        <f>#REF!</f>
        <v>#REF!</v>
      </c>
      <c r="S57" s="787" t="e">
        <f>#REF!</f>
        <v>#REF!</v>
      </c>
      <c r="T57" s="787" t="e">
        <f>#REF!</f>
        <v>#REF!</v>
      </c>
      <c r="U57" s="788" t="e">
        <f>#REF!</f>
        <v>#REF!</v>
      </c>
      <c r="V57" s="791" t="e">
        <f>#REF!</f>
        <v>#REF!</v>
      </c>
      <c r="W57" s="792" t="e">
        <f>#REF!</f>
        <v>#REF!</v>
      </c>
    </row>
    <row r="58" spans="15:23" ht="31.5" customHeight="1" thickBot="1" x14ac:dyDescent="0.4">
      <c r="O58" s="790">
        <v>7</v>
      </c>
      <c r="P58" s="787" t="e">
        <f>#REF!</f>
        <v>#REF!</v>
      </c>
      <c r="Q58" s="787" t="e">
        <f>#REF!</f>
        <v>#REF!</v>
      </c>
      <c r="R58" s="787" t="e">
        <f>#REF!</f>
        <v>#REF!</v>
      </c>
      <c r="S58" s="787" t="e">
        <f>#REF!</f>
        <v>#REF!</v>
      </c>
      <c r="T58" s="787" t="e">
        <f>#REF!</f>
        <v>#REF!</v>
      </c>
      <c r="U58" s="788" t="e">
        <f>#REF!</f>
        <v>#REF!</v>
      </c>
      <c r="V58" s="791" t="e">
        <f>#REF!</f>
        <v>#REF!</v>
      </c>
      <c r="W58" s="792" t="e">
        <f>#REF!</f>
        <v>#REF!</v>
      </c>
    </row>
    <row r="59" spans="15:23" ht="31.5" customHeight="1" thickBot="1" x14ac:dyDescent="0.4">
      <c r="O59" s="790">
        <v>8</v>
      </c>
      <c r="P59" s="787" t="e">
        <f>#REF!</f>
        <v>#REF!</v>
      </c>
      <c r="Q59" s="787" t="e">
        <f>#REF!</f>
        <v>#REF!</v>
      </c>
      <c r="R59" s="787" t="e">
        <f>#REF!</f>
        <v>#REF!</v>
      </c>
      <c r="S59" s="787" t="e">
        <f>#REF!</f>
        <v>#REF!</v>
      </c>
      <c r="T59" s="787" t="e">
        <f>#REF!</f>
        <v>#REF!</v>
      </c>
      <c r="U59" s="788" t="e">
        <f>#REF!</f>
        <v>#REF!</v>
      </c>
      <c r="V59" s="791" t="e">
        <f>#REF!</f>
        <v>#REF!</v>
      </c>
      <c r="W59" s="792" t="e">
        <f>#REF!</f>
        <v>#REF!</v>
      </c>
    </row>
    <row r="60" spans="15:23" ht="31.5" customHeight="1" thickBot="1" x14ac:dyDescent="0.4">
      <c r="O60" s="790">
        <v>9</v>
      </c>
      <c r="P60" s="787" t="e">
        <f>#REF!</f>
        <v>#REF!</v>
      </c>
      <c r="Q60" s="787" t="e">
        <f>#REF!</f>
        <v>#REF!</v>
      </c>
      <c r="R60" s="787" t="e">
        <f>#REF!</f>
        <v>#REF!</v>
      </c>
      <c r="S60" s="787" t="e">
        <f>#REF!</f>
        <v>#REF!</v>
      </c>
      <c r="T60" s="787" t="e">
        <f>#REF!</f>
        <v>#REF!</v>
      </c>
      <c r="U60" s="788" t="e">
        <f>#REF!</f>
        <v>#REF!</v>
      </c>
      <c r="V60" s="791" t="e">
        <f>#REF!</f>
        <v>#REF!</v>
      </c>
      <c r="W60" s="792" t="e">
        <f>#REF!</f>
        <v>#REF!</v>
      </c>
    </row>
    <row r="61" spans="15:23" ht="31.5" customHeight="1" thickBot="1" x14ac:dyDescent="0.4">
      <c r="O61" s="790">
        <v>10</v>
      </c>
      <c r="P61" s="787" t="e">
        <f>#REF!</f>
        <v>#REF!</v>
      </c>
      <c r="Q61" s="787" t="e">
        <f>#REF!</f>
        <v>#REF!</v>
      </c>
      <c r="R61" s="787" t="e">
        <f>#REF!</f>
        <v>#REF!</v>
      </c>
      <c r="S61" s="787" t="e">
        <f>#REF!</f>
        <v>#REF!</v>
      </c>
      <c r="T61" s="787" t="e">
        <f>#REF!</f>
        <v>#REF!</v>
      </c>
      <c r="U61" s="788" t="e">
        <f>#REF!</f>
        <v>#REF!</v>
      </c>
      <c r="V61" s="791" t="e">
        <f>#REF!</f>
        <v>#REF!</v>
      </c>
      <c r="W61" s="792" t="e">
        <f>#REF!</f>
        <v>#REF!</v>
      </c>
    </row>
    <row r="62" spans="15:23" ht="31.5" customHeight="1" thickBot="1" x14ac:dyDescent="0.4">
      <c r="O62" s="790">
        <v>11</v>
      </c>
      <c r="P62" s="787" t="e">
        <f>#REF!</f>
        <v>#REF!</v>
      </c>
      <c r="Q62" s="787" t="e">
        <f>#REF!</f>
        <v>#REF!</v>
      </c>
      <c r="R62" s="787" t="e">
        <f>#REF!</f>
        <v>#REF!</v>
      </c>
      <c r="S62" s="787" t="e">
        <f>#REF!</f>
        <v>#REF!</v>
      </c>
      <c r="T62" s="787" t="e">
        <f>#REF!</f>
        <v>#REF!</v>
      </c>
      <c r="U62" s="788" t="e">
        <f>#REF!</f>
        <v>#REF!</v>
      </c>
      <c r="V62" s="791" t="e">
        <f>#REF!</f>
        <v>#REF!</v>
      </c>
      <c r="W62" s="792" t="e">
        <f>#REF!</f>
        <v>#REF!</v>
      </c>
    </row>
    <row r="63" spans="15:23" ht="31.5" customHeight="1" thickBot="1" x14ac:dyDescent="0.4">
      <c r="O63" s="790">
        <v>12</v>
      </c>
      <c r="P63" s="787" t="e">
        <f>#REF!</f>
        <v>#REF!</v>
      </c>
      <c r="Q63" s="787" t="e">
        <f>#REF!</f>
        <v>#REF!</v>
      </c>
      <c r="R63" s="787" t="e">
        <f>#REF!</f>
        <v>#REF!</v>
      </c>
      <c r="S63" s="787" t="e">
        <f>#REF!</f>
        <v>#REF!</v>
      </c>
      <c r="T63" s="787" t="e">
        <f>#REF!</f>
        <v>#REF!</v>
      </c>
      <c r="U63" s="788" t="e">
        <f>#REF!</f>
        <v>#REF!</v>
      </c>
      <c r="V63" s="791" t="e">
        <f>#REF!</f>
        <v>#REF!</v>
      </c>
      <c r="W63" s="792" t="e">
        <f>#REF!</f>
        <v>#REF!</v>
      </c>
    </row>
    <row r="64" spans="15:23" ht="31.5" customHeight="1" thickBot="1" x14ac:dyDescent="0.4">
      <c r="O64" s="790">
        <v>13</v>
      </c>
      <c r="P64" s="787" t="e">
        <f>#REF!</f>
        <v>#REF!</v>
      </c>
      <c r="Q64" s="787" t="e">
        <f>#REF!</f>
        <v>#REF!</v>
      </c>
      <c r="R64" s="787" t="e">
        <f>#REF!</f>
        <v>#REF!</v>
      </c>
      <c r="S64" s="787" t="e">
        <f>#REF!</f>
        <v>#REF!</v>
      </c>
      <c r="T64" s="787" t="e">
        <f>#REF!</f>
        <v>#REF!</v>
      </c>
      <c r="U64" s="788" t="e">
        <f>#REF!</f>
        <v>#REF!</v>
      </c>
      <c r="V64" s="788" t="e">
        <f>#REF!</f>
        <v>#REF!</v>
      </c>
      <c r="W64" s="789" t="e">
        <f>#REF!</f>
        <v>#REF!</v>
      </c>
    </row>
    <row r="65" spans="15:23" ht="31.5" customHeight="1" thickBot="1" x14ac:dyDescent="0.4">
      <c r="O65" s="790">
        <v>14</v>
      </c>
      <c r="P65" s="787" t="e">
        <f>#REF!</f>
        <v>#REF!</v>
      </c>
      <c r="Q65" s="787" t="e">
        <f>#REF!</f>
        <v>#REF!</v>
      </c>
      <c r="R65" s="787" t="e">
        <f>#REF!</f>
        <v>#REF!</v>
      </c>
      <c r="S65" s="787" t="e">
        <f>#REF!</f>
        <v>#REF!</v>
      </c>
      <c r="T65" s="787" t="e">
        <f>#REF!</f>
        <v>#REF!</v>
      </c>
      <c r="U65" s="788" t="e">
        <f>#REF!</f>
        <v>#REF!</v>
      </c>
      <c r="V65" s="788" t="e">
        <f>#REF!</f>
        <v>#REF!</v>
      </c>
      <c r="W65" s="789" t="e">
        <f>#REF!</f>
        <v>#REF!</v>
      </c>
    </row>
    <row r="66" spans="15:23" ht="31.5" customHeight="1" thickBot="1" x14ac:dyDescent="0.4">
      <c r="O66" s="790">
        <v>15</v>
      </c>
      <c r="P66" s="787" t="e">
        <f>#REF!</f>
        <v>#REF!</v>
      </c>
      <c r="Q66" s="787" t="e">
        <f>#REF!</f>
        <v>#REF!</v>
      </c>
      <c r="R66" s="787" t="e">
        <f>#REF!</f>
        <v>#REF!</v>
      </c>
      <c r="S66" s="787" t="e">
        <f>#REF!</f>
        <v>#REF!</v>
      </c>
      <c r="T66" s="787" t="e">
        <f>#REF!</f>
        <v>#REF!</v>
      </c>
      <c r="U66" s="788" t="e">
        <f>#REF!</f>
        <v>#REF!</v>
      </c>
      <c r="V66" s="788" t="e">
        <f>#REF!</f>
        <v>#REF!</v>
      </c>
      <c r="W66" s="789" t="e">
        <f>#REF!</f>
        <v>#REF!</v>
      </c>
    </row>
    <row r="67" spans="15:23" ht="31.5" customHeight="1" thickBot="1" x14ac:dyDescent="0.4">
      <c r="O67" s="790">
        <v>16</v>
      </c>
      <c r="P67" s="787" t="e">
        <f>#REF!</f>
        <v>#REF!</v>
      </c>
      <c r="Q67" s="787" t="e">
        <f>#REF!</f>
        <v>#REF!</v>
      </c>
      <c r="R67" s="787" t="e">
        <f>#REF!</f>
        <v>#REF!</v>
      </c>
      <c r="S67" s="787" t="e">
        <f>#REF!</f>
        <v>#REF!</v>
      </c>
      <c r="T67" s="787" t="e">
        <f>#REF!</f>
        <v>#REF!</v>
      </c>
      <c r="U67" s="788" t="e">
        <f>#REF!</f>
        <v>#REF!</v>
      </c>
      <c r="V67" s="788" t="e">
        <f>#REF!</f>
        <v>#REF!</v>
      </c>
      <c r="W67" s="789" t="e">
        <f>#REF!</f>
        <v>#REF!</v>
      </c>
    </row>
    <row r="68" spans="15:23" ht="31.5" customHeight="1" thickBot="1" x14ac:dyDescent="0.4">
      <c r="O68" s="790">
        <v>17</v>
      </c>
      <c r="P68" s="787" t="e">
        <f>#REF!</f>
        <v>#REF!</v>
      </c>
      <c r="Q68" s="787" t="e">
        <f>#REF!</f>
        <v>#REF!</v>
      </c>
      <c r="R68" s="787" t="e">
        <f>#REF!</f>
        <v>#REF!</v>
      </c>
      <c r="S68" s="787" t="e">
        <f>#REF!</f>
        <v>#REF!</v>
      </c>
      <c r="T68" s="787" t="e">
        <f>#REF!</f>
        <v>#REF!</v>
      </c>
      <c r="U68" s="788" t="e">
        <f>#REF!</f>
        <v>#REF!</v>
      </c>
      <c r="V68" s="788" t="e">
        <f>#REF!</f>
        <v>#REF!</v>
      </c>
      <c r="W68" s="789" t="e">
        <f>#REF!</f>
        <v>#REF!</v>
      </c>
    </row>
    <row r="69" spans="15:23" ht="31.5" customHeight="1" thickBot="1" x14ac:dyDescent="0.4">
      <c r="O69" s="790">
        <v>18</v>
      </c>
      <c r="P69" s="787" t="e">
        <f>#REF!</f>
        <v>#REF!</v>
      </c>
      <c r="Q69" s="787" t="e">
        <f>#REF!</f>
        <v>#REF!</v>
      </c>
      <c r="R69" s="787" t="e">
        <f>#REF!</f>
        <v>#REF!</v>
      </c>
      <c r="S69" s="787" t="e">
        <f>#REF!</f>
        <v>#REF!</v>
      </c>
      <c r="T69" s="787" t="e">
        <f>#REF!</f>
        <v>#REF!</v>
      </c>
      <c r="U69" s="788" t="e">
        <f>#REF!</f>
        <v>#REF!</v>
      </c>
      <c r="V69" s="788" t="e">
        <f>#REF!</f>
        <v>#REF!</v>
      </c>
      <c r="W69" s="789" t="e">
        <f>#REF!</f>
        <v>#REF!</v>
      </c>
    </row>
    <row r="70" spans="15:23" ht="31.5" customHeight="1" thickBot="1" x14ac:dyDescent="0.4">
      <c r="O70" s="790">
        <v>19</v>
      </c>
      <c r="P70" s="787" t="e">
        <f>#REF!</f>
        <v>#REF!</v>
      </c>
      <c r="Q70" s="787" t="e">
        <f>#REF!</f>
        <v>#REF!</v>
      </c>
      <c r="R70" s="787" t="e">
        <f>#REF!</f>
        <v>#REF!</v>
      </c>
      <c r="S70" s="787" t="e">
        <f>#REF!</f>
        <v>#REF!</v>
      </c>
      <c r="T70" s="787" t="e">
        <f>#REF!</f>
        <v>#REF!</v>
      </c>
      <c r="U70" s="788" t="e">
        <f>#REF!</f>
        <v>#REF!</v>
      </c>
      <c r="V70" s="788" t="e">
        <f>#REF!</f>
        <v>#REF!</v>
      </c>
      <c r="W70" s="789" t="e">
        <f>#REF!</f>
        <v>#REF!</v>
      </c>
    </row>
    <row r="71" spans="15:23" ht="31.5" customHeight="1" thickBot="1" x14ac:dyDescent="0.4">
      <c r="O71" s="509">
        <v>20</v>
      </c>
      <c r="P71" s="787" t="e">
        <f>#REF!</f>
        <v>#REF!</v>
      </c>
      <c r="Q71" s="787" t="e">
        <f>#REF!</f>
        <v>#REF!</v>
      </c>
      <c r="R71" s="787" t="e">
        <f>#REF!</f>
        <v>#REF!</v>
      </c>
      <c r="S71" s="787" t="e">
        <f>#REF!</f>
        <v>#REF!</v>
      </c>
      <c r="T71" s="787" t="e">
        <f>#REF!</f>
        <v>#REF!</v>
      </c>
      <c r="U71" s="788" t="e">
        <f>#REF!</f>
        <v>#REF!</v>
      </c>
      <c r="V71" s="788" t="e">
        <f>#REF!</f>
        <v>#REF!</v>
      </c>
      <c r="W71" s="789" t="e">
        <f>#REF!</f>
        <v>#REF!</v>
      </c>
    </row>
    <row r="72" spans="15:23" ht="21" x14ac:dyDescent="0.35">
      <c r="O72" s="702"/>
      <c r="P72" s="702"/>
      <c r="Q72" s="702"/>
      <c r="R72" s="702"/>
      <c r="S72" s="702"/>
      <c r="T72" s="702"/>
      <c r="U72" s="702"/>
      <c r="V72" s="702"/>
      <c r="W72" s="453">
        <v>3</v>
      </c>
    </row>
    <row r="73" spans="15:23" ht="21" x14ac:dyDescent="0.35">
      <c r="O73" s="453" t="s">
        <v>506</v>
      </c>
      <c r="P73" s="702"/>
      <c r="Q73" s="702"/>
      <c r="R73" s="702"/>
      <c r="S73" s="702"/>
      <c r="T73" s="702"/>
      <c r="U73" s="702"/>
      <c r="V73" s="702"/>
      <c r="W73" s="702"/>
    </row>
    <row r="74" spans="15:23" ht="21.75" thickBot="1" x14ac:dyDescent="0.4">
      <c r="O74" s="702"/>
      <c r="P74" s="702"/>
      <c r="Q74" s="702"/>
      <c r="R74" s="702"/>
      <c r="S74" s="702"/>
      <c r="T74" s="702"/>
      <c r="U74" s="702"/>
      <c r="V74" s="702"/>
      <c r="W74" s="702"/>
    </row>
    <row r="75" spans="15:23" ht="41.25" thickBot="1" x14ac:dyDescent="0.3">
      <c r="O75" s="790" t="s">
        <v>1</v>
      </c>
      <c r="P75" s="790" t="s">
        <v>493</v>
      </c>
      <c r="Q75" s="790" t="s">
        <v>499</v>
      </c>
      <c r="R75" s="790" t="s">
        <v>500</v>
      </c>
      <c r="S75" s="790" t="s">
        <v>57</v>
      </c>
      <c r="T75" s="790" t="s">
        <v>501</v>
      </c>
      <c r="U75" s="790" t="s">
        <v>502</v>
      </c>
      <c r="V75" s="790" t="s">
        <v>503</v>
      </c>
      <c r="W75" s="790" t="s">
        <v>58</v>
      </c>
    </row>
    <row r="76" spans="15:23" ht="31.5" customHeight="1" thickBot="1" x14ac:dyDescent="0.4">
      <c r="O76" s="790">
        <v>1</v>
      </c>
      <c r="P76" s="787" t="e">
        <f>#REF!</f>
        <v>#REF!</v>
      </c>
      <c r="Q76" s="787" t="e">
        <f>#REF!</f>
        <v>#REF!</v>
      </c>
      <c r="R76" s="787" t="e">
        <f>#REF!</f>
        <v>#REF!</v>
      </c>
      <c r="S76" s="787" t="e">
        <f>#REF!</f>
        <v>#REF!</v>
      </c>
      <c r="T76" s="787" t="e">
        <f>#REF!</f>
        <v>#REF!</v>
      </c>
      <c r="U76" s="788" t="e">
        <f>#REF!</f>
        <v>#REF!</v>
      </c>
      <c r="V76" s="788" t="e">
        <f>#REF!</f>
        <v>#REF!</v>
      </c>
      <c r="W76" s="787" t="e">
        <f>#REF!</f>
        <v>#REF!</v>
      </c>
    </row>
    <row r="77" spans="15:23" ht="31.5" customHeight="1" thickBot="1" x14ac:dyDescent="0.4">
      <c r="O77" s="790">
        <v>2</v>
      </c>
      <c r="P77" s="787" t="e">
        <f>#REF!</f>
        <v>#REF!</v>
      </c>
      <c r="Q77" s="787" t="e">
        <f>#REF!</f>
        <v>#REF!</v>
      </c>
      <c r="R77" s="787" t="e">
        <f>#REF!</f>
        <v>#REF!</v>
      </c>
      <c r="S77" s="787" t="e">
        <f>#REF!</f>
        <v>#REF!</v>
      </c>
      <c r="T77" s="787" t="e">
        <f>#REF!</f>
        <v>#REF!</v>
      </c>
      <c r="U77" s="788" t="e">
        <f>#REF!</f>
        <v>#REF!</v>
      </c>
      <c r="V77" s="788" t="e">
        <f>#REF!</f>
        <v>#REF!</v>
      </c>
      <c r="W77" s="787" t="e">
        <f>#REF!</f>
        <v>#REF!</v>
      </c>
    </row>
    <row r="78" spans="15:23" ht="31.5" customHeight="1" thickBot="1" x14ac:dyDescent="0.4">
      <c r="O78" s="790">
        <v>3</v>
      </c>
      <c r="P78" s="787" t="e">
        <f>#REF!</f>
        <v>#REF!</v>
      </c>
      <c r="Q78" s="787" t="e">
        <f>#REF!</f>
        <v>#REF!</v>
      </c>
      <c r="R78" s="787" t="e">
        <f>#REF!</f>
        <v>#REF!</v>
      </c>
      <c r="S78" s="787" t="e">
        <f>#REF!</f>
        <v>#REF!</v>
      </c>
      <c r="T78" s="787" t="e">
        <f>#REF!</f>
        <v>#REF!</v>
      </c>
      <c r="U78" s="788" t="e">
        <f>#REF!</f>
        <v>#REF!</v>
      </c>
      <c r="V78" s="788" t="e">
        <f>#REF!</f>
        <v>#REF!</v>
      </c>
      <c r="W78" s="787" t="e">
        <f>#REF!</f>
        <v>#REF!</v>
      </c>
    </row>
    <row r="79" spans="15:23" ht="31.5" customHeight="1" thickBot="1" x14ac:dyDescent="0.4">
      <c r="O79" s="790">
        <v>4</v>
      </c>
      <c r="P79" s="787" t="e">
        <f>#REF!</f>
        <v>#REF!</v>
      </c>
      <c r="Q79" s="787" t="e">
        <f>#REF!</f>
        <v>#REF!</v>
      </c>
      <c r="R79" s="787" t="e">
        <f>#REF!</f>
        <v>#REF!</v>
      </c>
      <c r="S79" s="787" t="e">
        <f>#REF!</f>
        <v>#REF!</v>
      </c>
      <c r="T79" s="787" t="e">
        <f>#REF!</f>
        <v>#REF!</v>
      </c>
      <c r="U79" s="788" t="e">
        <f>#REF!</f>
        <v>#REF!</v>
      </c>
      <c r="V79" s="788" t="e">
        <f>#REF!</f>
        <v>#REF!</v>
      </c>
      <c r="W79" s="787" t="e">
        <f>#REF!</f>
        <v>#REF!</v>
      </c>
    </row>
    <row r="80" spans="15:23" ht="31.5" customHeight="1" thickBot="1" x14ac:dyDescent="0.4">
      <c r="O80" s="790">
        <v>5</v>
      </c>
      <c r="P80" s="787" t="e">
        <f>#REF!</f>
        <v>#REF!</v>
      </c>
      <c r="Q80" s="787" t="e">
        <f>#REF!</f>
        <v>#REF!</v>
      </c>
      <c r="R80" s="787" t="e">
        <f>#REF!</f>
        <v>#REF!</v>
      </c>
      <c r="S80" s="787" t="e">
        <f>#REF!</f>
        <v>#REF!</v>
      </c>
      <c r="T80" s="787" t="e">
        <f>#REF!</f>
        <v>#REF!</v>
      </c>
      <c r="U80" s="788" t="e">
        <f>#REF!</f>
        <v>#REF!</v>
      </c>
      <c r="V80" s="788" t="e">
        <f>#REF!</f>
        <v>#REF!</v>
      </c>
      <c r="W80" s="787" t="e">
        <f>#REF!</f>
        <v>#REF!</v>
      </c>
    </row>
    <row r="81" spans="15:23" ht="31.5" customHeight="1" thickBot="1" x14ac:dyDescent="0.4">
      <c r="O81" s="790">
        <v>6</v>
      </c>
      <c r="P81" s="787" t="e">
        <f>#REF!</f>
        <v>#REF!</v>
      </c>
      <c r="Q81" s="787" t="e">
        <f>#REF!</f>
        <v>#REF!</v>
      </c>
      <c r="R81" s="787" t="e">
        <f>#REF!</f>
        <v>#REF!</v>
      </c>
      <c r="S81" s="787" t="e">
        <f>#REF!</f>
        <v>#REF!</v>
      </c>
      <c r="T81" s="787" t="e">
        <f>#REF!</f>
        <v>#REF!</v>
      </c>
      <c r="U81" s="788" t="e">
        <f>#REF!</f>
        <v>#REF!</v>
      </c>
      <c r="V81" s="788" t="e">
        <f>#REF!</f>
        <v>#REF!</v>
      </c>
      <c r="W81" s="787" t="e">
        <f>#REF!</f>
        <v>#REF!</v>
      </c>
    </row>
    <row r="82" spans="15:23" ht="31.5" customHeight="1" thickBot="1" x14ac:dyDescent="0.4">
      <c r="O82" s="790">
        <v>7</v>
      </c>
      <c r="P82" s="787" t="e">
        <f>#REF!</f>
        <v>#REF!</v>
      </c>
      <c r="Q82" s="787" t="e">
        <f>#REF!</f>
        <v>#REF!</v>
      </c>
      <c r="R82" s="787" t="e">
        <f>#REF!</f>
        <v>#REF!</v>
      </c>
      <c r="S82" s="787" t="e">
        <f>#REF!</f>
        <v>#REF!</v>
      </c>
      <c r="T82" s="787" t="e">
        <f>#REF!</f>
        <v>#REF!</v>
      </c>
      <c r="U82" s="788" t="e">
        <f>#REF!</f>
        <v>#REF!</v>
      </c>
      <c r="V82" s="788" t="e">
        <f>#REF!</f>
        <v>#REF!</v>
      </c>
      <c r="W82" s="787" t="e">
        <f>#REF!</f>
        <v>#REF!</v>
      </c>
    </row>
    <row r="83" spans="15:23" ht="31.5" customHeight="1" thickBot="1" x14ac:dyDescent="0.4">
      <c r="O83" s="790">
        <v>8</v>
      </c>
      <c r="P83" s="787" t="e">
        <f>#REF!</f>
        <v>#REF!</v>
      </c>
      <c r="Q83" s="787" t="e">
        <f>#REF!</f>
        <v>#REF!</v>
      </c>
      <c r="R83" s="787" t="e">
        <f>#REF!</f>
        <v>#REF!</v>
      </c>
      <c r="S83" s="787" t="e">
        <f>#REF!</f>
        <v>#REF!</v>
      </c>
      <c r="T83" s="787" t="e">
        <f>#REF!</f>
        <v>#REF!</v>
      </c>
      <c r="U83" s="788" t="e">
        <f>#REF!</f>
        <v>#REF!</v>
      </c>
      <c r="V83" s="788" t="e">
        <f>#REF!</f>
        <v>#REF!</v>
      </c>
      <c r="W83" s="787" t="e">
        <f>#REF!</f>
        <v>#REF!</v>
      </c>
    </row>
    <row r="84" spans="15:23" ht="31.5" customHeight="1" thickBot="1" x14ac:dyDescent="0.4">
      <c r="O84" s="790">
        <v>9</v>
      </c>
      <c r="P84" s="787" t="e">
        <f>#REF!</f>
        <v>#REF!</v>
      </c>
      <c r="Q84" s="787" t="e">
        <f>#REF!</f>
        <v>#REF!</v>
      </c>
      <c r="R84" s="787" t="e">
        <f>#REF!</f>
        <v>#REF!</v>
      </c>
      <c r="S84" s="787" t="e">
        <f>#REF!</f>
        <v>#REF!</v>
      </c>
      <c r="T84" s="787" t="e">
        <f>#REF!</f>
        <v>#REF!</v>
      </c>
      <c r="U84" s="788" t="e">
        <f>#REF!</f>
        <v>#REF!</v>
      </c>
      <c r="V84" s="788" t="e">
        <f>#REF!</f>
        <v>#REF!</v>
      </c>
      <c r="W84" s="787" t="e">
        <f>#REF!</f>
        <v>#REF!</v>
      </c>
    </row>
    <row r="85" spans="15:23" ht="31.5" customHeight="1" thickBot="1" x14ac:dyDescent="0.4">
      <c r="O85" s="790">
        <v>10</v>
      </c>
      <c r="P85" s="787" t="e">
        <f>#REF!</f>
        <v>#REF!</v>
      </c>
      <c r="Q85" s="787" t="e">
        <f>#REF!</f>
        <v>#REF!</v>
      </c>
      <c r="R85" s="787" t="e">
        <f>#REF!</f>
        <v>#REF!</v>
      </c>
      <c r="S85" s="787" t="e">
        <f>#REF!</f>
        <v>#REF!</v>
      </c>
      <c r="T85" s="787" t="e">
        <f>#REF!</f>
        <v>#REF!</v>
      </c>
      <c r="U85" s="788" t="e">
        <f>#REF!</f>
        <v>#REF!</v>
      </c>
      <c r="V85" s="788" t="e">
        <f>#REF!</f>
        <v>#REF!</v>
      </c>
      <c r="W85" s="787" t="e">
        <f>#REF!</f>
        <v>#REF!</v>
      </c>
    </row>
    <row r="86" spans="15:23" ht="31.5" customHeight="1" thickBot="1" x14ac:dyDescent="0.4">
      <c r="O86" s="790">
        <v>11</v>
      </c>
      <c r="P86" s="787" t="e">
        <f>#REF!</f>
        <v>#REF!</v>
      </c>
      <c r="Q86" s="787" t="e">
        <f>#REF!</f>
        <v>#REF!</v>
      </c>
      <c r="R86" s="787" t="e">
        <f>#REF!</f>
        <v>#REF!</v>
      </c>
      <c r="S86" s="787" t="e">
        <f>#REF!</f>
        <v>#REF!</v>
      </c>
      <c r="T86" s="787" t="e">
        <f>#REF!</f>
        <v>#REF!</v>
      </c>
      <c r="U86" s="788" t="e">
        <f>#REF!</f>
        <v>#REF!</v>
      </c>
      <c r="V86" s="788" t="e">
        <f>#REF!</f>
        <v>#REF!</v>
      </c>
      <c r="W86" s="787" t="e">
        <f>#REF!</f>
        <v>#REF!</v>
      </c>
    </row>
    <row r="87" spans="15:23" ht="31.5" customHeight="1" thickBot="1" x14ac:dyDescent="0.4">
      <c r="O87" s="790">
        <v>12</v>
      </c>
      <c r="P87" s="787" t="e">
        <f>#REF!</f>
        <v>#REF!</v>
      </c>
      <c r="Q87" s="787" t="e">
        <f>#REF!</f>
        <v>#REF!</v>
      </c>
      <c r="R87" s="787" t="e">
        <f>#REF!</f>
        <v>#REF!</v>
      </c>
      <c r="S87" s="787" t="e">
        <f>#REF!</f>
        <v>#REF!</v>
      </c>
      <c r="T87" s="787" t="e">
        <f>#REF!</f>
        <v>#REF!</v>
      </c>
      <c r="U87" s="788" t="e">
        <f>#REF!</f>
        <v>#REF!</v>
      </c>
      <c r="V87" s="788" t="e">
        <f>#REF!</f>
        <v>#REF!</v>
      </c>
      <c r="W87" s="787" t="e">
        <f>#REF!</f>
        <v>#REF!</v>
      </c>
    </row>
    <row r="88" spans="15:23" ht="31.5" customHeight="1" thickBot="1" x14ac:dyDescent="0.4">
      <c r="O88" s="790">
        <v>13</v>
      </c>
      <c r="P88" s="787" t="e">
        <f>#REF!</f>
        <v>#REF!</v>
      </c>
      <c r="Q88" s="787" t="e">
        <f>#REF!</f>
        <v>#REF!</v>
      </c>
      <c r="R88" s="787" t="e">
        <f>#REF!</f>
        <v>#REF!</v>
      </c>
      <c r="S88" s="787" t="e">
        <f>#REF!</f>
        <v>#REF!</v>
      </c>
      <c r="T88" s="787" t="e">
        <f>#REF!</f>
        <v>#REF!</v>
      </c>
      <c r="U88" s="788" t="e">
        <f>#REF!</f>
        <v>#REF!</v>
      </c>
      <c r="V88" s="788" t="e">
        <f>#REF!</f>
        <v>#REF!</v>
      </c>
      <c r="W88" s="787" t="e">
        <f>#REF!</f>
        <v>#REF!</v>
      </c>
    </row>
    <row r="89" spans="15:23" ht="31.5" customHeight="1" thickBot="1" x14ac:dyDescent="0.4">
      <c r="O89" s="790">
        <v>14</v>
      </c>
      <c r="P89" s="787" t="e">
        <f>#REF!</f>
        <v>#REF!</v>
      </c>
      <c r="Q89" s="787" t="e">
        <f>#REF!</f>
        <v>#REF!</v>
      </c>
      <c r="R89" s="787" t="e">
        <f>#REF!</f>
        <v>#REF!</v>
      </c>
      <c r="S89" s="787" t="e">
        <f>#REF!</f>
        <v>#REF!</v>
      </c>
      <c r="T89" s="787" t="e">
        <f>#REF!</f>
        <v>#REF!</v>
      </c>
      <c r="U89" s="788" t="e">
        <f>#REF!</f>
        <v>#REF!</v>
      </c>
      <c r="V89" s="788" t="e">
        <f>#REF!</f>
        <v>#REF!</v>
      </c>
      <c r="W89" s="787" t="e">
        <f>#REF!</f>
        <v>#REF!</v>
      </c>
    </row>
    <row r="90" spans="15:23" ht="31.5" customHeight="1" thickBot="1" x14ac:dyDescent="0.4">
      <c r="O90" s="790">
        <v>15</v>
      </c>
      <c r="P90" s="787" t="e">
        <f>#REF!</f>
        <v>#REF!</v>
      </c>
      <c r="Q90" s="787" t="e">
        <f>#REF!</f>
        <v>#REF!</v>
      </c>
      <c r="R90" s="787" t="e">
        <f>#REF!</f>
        <v>#REF!</v>
      </c>
      <c r="S90" s="787" t="e">
        <f>#REF!</f>
        <v>#REF!</v>
      </c>
      <c r="T90" s="787" t="e">
        <f>#REF!</f>
        <v>#REF!</v>
      </c>
      <c r="U90" s="788" t="e">
        <f>#REF!</f>
        <v>#REF!</v>
      </c>
      <c r="V90" s="788" t="e">
        <f>#REF!</f>
        <v>#REF!</v>
      </c>
      <c r="W90" s="787" t="e">
        <f>#REF!</f>
        <v>#REF!</v>
      </c>
    </row>
    <row r="91" spans="15:23" ht="31.5" customHeight="1" thickBot="1" x14ac:dyDescent="0.4">
      <c r="O91" s="790">
        <v>16</v>
      </c>
      <c r="P91" s="787" t="e">
        <f>#REF!</f>
        <v>#REF!</v>
      </c>
      <c r="Q91" s="787" t="e">
        <f>#REF!</f>
        <v>#REF!</v>
      </c>
      <c r="R91" s="787" t="e">
        <f>#REF!</f>
        <v>#REF!</v>
      </c>
      <c r="S91" s="787" t="e">
        <f>#REF!</f>
        <v>#REF!</v>
      </c>
      <c r="T91" s="787" t="e">
        <f>#REF!</f>
        <v>#REF!</v>
      </c>
      <c r="U91" s="788" t="e">
        <f>#REF!</f>
        <v>#REF!</v>
      </c>
      <c r="V91" s="788" t="e">
        <f>#REF!</f>
        <v>#REF!</v>
      </c>
      <c r="W91" s="787" t="e">
        <f>#REF!</f>
        <v>#REF!</v>
      </c>
    </row>
    <row r="92" spans="15:23" ht="31.5" customHeight="1" thickBot="1" x14ac:dyDescent="0.4">
      <c r="O92" s="790">
        <v>17</v>
      </c>
      <c r="P92" s="787" t="e">
        <f>#REF!</f>
        <v>#REF!</v>
      </c>
      <c r="Q92" s="787" t="e">
        <f>#REF!</f>
        <v>#REF!</v>
      </c>
      <c r="R92" s="787" t="e">
        <f>#REF!</f>
        <v>#REF!</v>
      </c>
      <c r="S92" s="787" t="e">
        <f>#REF!</f>
        <v>#REF!</v>
      </c>
      <c r="T92" s="787" t="e">
        <f>#REF!</f>
        <v>#REF!</v>
      </c>
      <c r="U92" s="788" t="e">
        <f>#REF!</f>
        <v>#REF!</v>
      </c>
      <c r="V92" s="788" t="e">
        <f>#REF!</f>
        <v>#REF!</v>
      </c>
      <c r="W92" s="787" t="e">
        <f>#REF!</f>
        <v>#REF!</v>
      </c>
    </row>
    <row r="93" spans="15:23" ht="31.5" customHeight="1" thickBot="1" x14ac:dyDescent="0.4">
      <c r="O93" s="790">
        <v>18</v>
      </c>
      <c r="P93" s="787" t="e">
        <f>#REF!</f>
        <v>#REF!</v>
      </c>
      <c r="Q93" s="787" t="e">
        <f>#REF!</f>
        <v>#REF!</v>
      </c>
      <c r="R93" s="787" t="e">
        <f>#REF!</f>
        <v>#REF!</v>
      </c>
      <c r="S93" s="787" t="e">
        <f>#REF!</f>
        <v>#REF!</v>
      </c>
      <c r="T93" s="787" t="e">
        <f>#REF!</f>
        <v>#REF!</v>
      </c>
      <c r="U93" s="788" t="e">
        <f>#REF!</f>
        <v>#REF!</v>
      </c>
      <c r="V93" s="788" t="e">
        <f>#REF!</f>
        <v>#REF!</v>
      </c>
      <c r="W93" s="787" t="e">
        <f>#REF!</f>
        <v>#REF!</v>
      </c>
    </row>
    <row r="94" spans="15:23" ht="31.5" customHeight="1" thickBot="1" x14ac:dyDescent="0.4">
      <c r="O94" s="790">
        <v>19</v>
      </c>
      <c r="P94" s="787" t="e">
        <f>#REF!</f>
        <v>#REF!</v>
      </c>
      <c r="Q94" s="787" t="e">
        <f>#REF!</f>
        <v>#REF!</v>
      </c>
      <c r="R94" s="787" t="e">
        <f>#REF!</f>
        <v>#REF!</v>
      </c>
      <c r="S94" s="787" t="e">
        <f>#REF!</f>
        <v>#REF!</v>
      </c>
      <c r="T94" s="787" t="e">
        <f>#REF!</f>
        <v>#REF!</v>
      </c>
      <c r="U94" s="788" t="e">
        <f>#REF!</f>
        <v>#REF!</v>
      </c>
      <c r="V94" s="788" t="e">
        <f>#REF!</f>
        <v>#REF!</v>
      </c>
      <c r="W94" s="787" t="e">
        <f>#REF!</f>
        <v>#REF!</v>
      </c>
    </row>
    <row r="95" spans="15:23" ht="31.5" customHeight="1" thickBot="1" x14ac:dyDescent="0.4">
      <c r="O95" s="509">
        <v>20</v>
      </c>
      <c r="P95" s="787" t="e">
        <f>#REF!</f>
        <v>#REF!</v>
      </c>
      <c r="Q95" s="787" t="e">
        <f>#REF!</f>
        <v>#REF!</v>
      </c>
      <c r="R95" s="787" t="e">
        <f>#REF!</f>
        <v>#REF!</v>
      </c>
      <c r="S95" s="787" t="e">
        <f>#REF!</f>
        <v>#REF!</v>
      </c>
      <c r="T95" s="787" t="e">
        <f>#REF!</f>
        <v>#REF!</v>
      </c>
      <c r="U95" s="788" t="e">
        <f>#REF!</f>
        <v>#REF!</v>
      </c>
      <c r="V95" s="788" t="e">
        <f>#REF!</f>
        <v>#REF!</v>
      </c>
      <c r="W95" s="787" t="e">
        <f>#REF!</f>
        <v>#REF!</v>
      </c>
    </row>
    <row r="96" spans="15:23" ht="21" x14ac:dyDescent="0.35">
      <c r="O96" s="702"/>
      <c r="P96" s="702"/>
      <c r="Q96" s="702"/>
      <c r="R96" s="702"/>
      <c r="S96" s="702"/>
      <c r="T96" s="702"/>
      <c r="U96" s="702"/>
      <c r="V96" s="702"/>
      <c r="W96" s="453">
        <v>4</v>
      </c>
    </row>
    <row r="97" spans="15:23" ht="21" x14ac:dyDescent="0.35">
      <c r="O97" s="453" t="s">
        <v>507</v>
      </c>
      <c r="P97" s="702"/>
      <c r="Q97" s="702"/>
      <c r="R97" s="702"/>
      <c r="S97" s="702"/>
      <c r="T97" s="702"/>
      <c r="U97" s="702"/>
      <c r="V97" s="702"/>
      <c r="W97" s="702"/>
    </row>
    <row r="98" spans="15:23" ht="21.75" thickBot="1" x14ac:dyDescent="0.4">
      <c r="O98" s="702"/>
      <c r="P98" s="702"/>
      <c r="Q98" s="702"/>
      <c r="R98" s="702"/>
      <c r="S98" s="702"/>
      <c r="T98" s="702"/>
      <c r="U98" s="702"/>
      <c r="V98" s="702"/>
      <c r="W98" s="702"/>
    </row>
    <row r="99" spans="15:23" ht="41.25" thickBot="1" x14ac:dyDescent="0.3">
      <c r="O99" s="509" t="s">
        <v>1</v>
      </c>
      <c r="P99" s="509" t="s">
        <v>493</v>
      </c>
      <c r="Q99" s="509" t="s">
        <v>499</v>
      </c>
      <c r="R99" s="509" t="s">
        <v>500</v>
      </c>
      <c r="S99" s="509" t="s">
        <v>57</v>
      </c>
      <c r="T99" s="509" t="s">
        <v>501</v>
      </c>
      <c r="U99" s="509" t="s">
        <v>502</v>
      </c>
      <c r="V99" s="509" t="s">
        <v>503</v>
      </c>
      <c r="W99" s="509" t="s">
        <v>58</v>
      </c>
    </row>
    <row r="100" spans="15:23" ht="21.75" thickBot="1" x14ac:dyDescent="0.4">
      <c r="O100" s="509">
        <v>1</v>
      </c>
      <c r="P100" s="793" t="e">
        <f>#REF!</f>
        <v>#REF!</v>
      </c>
      <c r="Q100" s="787" t="e">
        <f>#REF!</f>
        <v>#REF!</v>
      </c>
      <c r="R100" s="787" t="e">
        <f>#REF!</f>
        <v>#REF!</v>
      </c>
      <c r="S100" s="787" t="e">
        <f>#REF!</f>
        <v>#REF!</v>
      </c>
      <c r="T100" s="787" t="e">
        <f>#REF!</f>
        <v>#REF!</v>
      </c>
      <c r="U100" s="791" t="e">
        <f>#REF!</f>
        <v>#REF!</v>
      </c>
      <c r="V100" s="788" t="e">
        <f>#REF!</f>
        <v>#REF!</v>
      </c>
      <c r="W100" s="794" t="e">
        <f>#REF!</f>
        <v>#REF!</v>
      </c>
    </row>
    <row r="101" spans="15:23" ht="21.75" thickBot="1" x14ac:dyDescent="0.4">
      <c r="O101" s="509">
        <v>2</v>
      </c>
      <c r="P101" s="793" t="e">
        <f>#REF!</f>
        <v>#REF!</v>
      </c>
      <c r="Q101" s="787" t="e">
        <f>#REF!</f>
        <v>#REF!</v>
      </c>
      <c r="R101" s="787" t="e">
        <f>#REF!</f>
        <v>#REF!</v>
      </c>
      <c r="S101" s="787" t="e">
        <f>#REF!</f>
        <v>#REF!</v>
      </c>
      <c r="T101" s="787" t="e">
        <f>#REF!</f>
        <v>#REF!</v>
      </c>
      <c r="U101" s="791" t="e">
        <f>#REF!</f>
        <v>#REF!</v>
      </c>
      <c r="V101" s="788" t="e">
        <f>#REF!</f>
        <v>#REF!</v>
      </c>
      <c r="W101" s="794" t="e">
        <f>#REF!</f>
        <v>#REF!</v>
      </c>
    </row>
    <row r="102" spans="15:23" ht="21.75" thickBot="1" x14ac:dyDescent="0.4">
      <c r="O102" s="509">
        <v>3</v>
      </c>
      <c r="P102" s="793" t="e">
        <f>#REF!</f>
        <v>#REF!</v>
      </c>
      <c r="Q102" s="787" t="e">
        <f>#REF!</f>
        <v>#REF!</v>
      </c>
      <c r="R102" s="787" t="e">
        <f>#REF!</f>
        <v>#REF!</v>
      </c>
      <c r="S102" s="787" t="e">
        <f>#REF!</f>
        <v>#REF!</v>
      </c>
      <c r="T102" s="787" t="e">
        <f>#REF!</f>
        <v>#REF!</v>
      </c>
      <c r="U102" s="791" t="e">
        <f>#REF!</f>
        <v>#REF!</v>
      </c>
      <c r="V102" s="788" t="e">
        <f>#REF!</f>
        <v>#REF!</v>
      </c>
      <c r="W102" s="794" t="e">
        <f>#REF!</f>
        <v>#REF!</v>
      </c>
    </row>
    <row r="103" spans="15:23" ht="21.75" thickBot="1" x14ac:dyDescent="0.4">
      <c r="O103" s="509">
        <v>4</v>
      </c>
      <c r="P103" s="793" t="e">
        <f>#REF!</f>
        <v>#REF!</v>
      </c>
      <c r="Q103" s="787" t="e">
        <f>#REF!</f>
        <v>#REF!</v>
      </c>
      <c r="R103" s="787" t="e">
        <f>#REF!</f>
        <v>#REF!</v>
      </c>
      <c r="S103" s="787" t="e">
        <f>#REF!</f>
        <v>#REF!</v>
      </c>
      <c r="T103" s="787" t="e">
        <f>#REF!</f>
        <v>#REF!</v>
      </c>
      <c r="U103" s="791" t="e">
        <f>#REF!</f>
        <v>#REF!</v>
      </c>
      <c r="V103" s="788" t="e">
        <f>#REF!</f>
        <v>#REF!</v>
      </c>
      <c r="W103" s="794" t="e">
        <f>#REF!</f>
        <v>#REF!</v>
      </c>
    </row>
    <row r="104" spans="15:23" ht="21.75" thickBot="1" x14ac:dyDescent="0.4">
      <c r="O104" s="509">
        <v>5</v>
      </c>
      <c r="P104" s="793" t="e">
        <f>#REF!</f>
        <v>#REF!</v>
      </c>
      <c r="Q104" s="787" t="e">
        <f>#REF!</f>
        <v>#REF!</v>
      </c>
      <c r="R104" s="787" t="e">
        <f>#REF!</f>
        <v>#REF!</v>
      </c>
      <c r="S104" s="787" t="e">
        <f>#REF!</f>
        <v>#REF!</v>
      </c>
      <c r="T104" s="787" t="e">
        <f>#REF!</f>
        <v>#REF!</v>
      </c>
      <c r="U104" s="791" t="e">
        <f>#REF!</f>
        <v>#REF!</v>
      </c>
      <c r="V104" s="788" t="e">
        <f>#REF!</f>
        <v>#REF!</v>
      </c>
      <c r="W104" s="794" t="e">
        <f>#REF!</f>
        <v>#REF!</v>
      </c>
    </row>
    <row r="105" spans="15:23" ht="21.75" thickBot="1" x14ac:dyDescent="0.4">
      <c r="O105" s="509">
        <v>6</v>
      </c>
      <c r="P105" s="793" t="e">
        <f>#REF!</f>
        <v>#REF!</v>
      </c>
      <c r="Q105" s="787" t="e">
        <f>#REF!</f>
        <v>#REF!</v>
      </c>
      <c r="R105" s="787" t="e">
        <f>#REF!</f>
        <v>#REF!</v>
      </c>
      <c r="S105" s="787" t="e">
        <f>#REF!</f>
        <v>#REF!</v>
      </c>
      <c r="T105" s="787" t="e">
        <f>#REF!</f>
        <v>#REF!</v>
      </c>
      <c r="U105" s="791" t="e">
        <f>#REF!</f>
        <v>#REF!</v>
      </c>
      <c r="V105" s="788" t="e">
        <f>#REF!</f>
        <v>#REF!</v>
      </c>
      <c r="W105" s="794" t="e">
        <f>#REF!</f>
        <v>#REF!</v>
      </c>
    </row>
    <row r="106" spans="15:23" ht="21.75" thickBot="1" x14ac:dyDescent="0.4">
      <c r="O106" s="509">
        <v>7</v>
      </c>
      <c r="P106" s="793" t="e">
        <f>#REF!</f>
        <v>#REF!</v>
      </c>
      <c r="Q106" s="787" t="e">
        <f>#REF!</f>
        <v>#REF!</v>
      </c>
      <c r="R106" s="787" t="e">
        <f>#REF!</f>
        <v>#REF!</v>
      </c>
      <c r="S106" s="787" t="e">
        <f>#REF!</f>
        <v>#REF!</v>
      </c>
      <c r="T106" s="787" t="e">
        <f>#REF!</f>
        <v>#REF!</v>
      </c>
      <c r="U106" s="791" t="e">
        <f>#REF!</f>
        <v>#REF!</v>
      </c>
      <c r="V106" s="788" t="e">
        <f>#REF!</f>
        <v>#REF!</v>
      </c>
      <c r="W106" s="794" t="e">
        <f>#REF!</f>
        <v>#REF!</v>
      </c>
    </row>
    <row r="107" spans="15:23" ht="21.75" thickBot="1" x14ac:dyDescent="0.4">
      <c r="O107" s="509">
        <v>8</v>
      </c>
      <c r="P107" s="793" t="e">
        <f>#REF!</f>
        <v>#REF!</v>
      </c>
      <c r="Q107" s="787" t="e">
        <f>#REF!</f>
        <v>#REF!</v>
      </c>
      <c r="R107" s="787" t="e">
        <f>#REF!</f>
        <v>#REF!</v>
      </c>
      <c r="S107" s="787" t="e">
        <f>#REF!</f>
        <v>#REF!</v>
      </c>
      <c r="T107" s="787" t="e">
        <f>#REF!</f>
        <v>#REF!</v>
      </c>
      <c r="U107" s="791" t="e">
        <f>#REF!</f>
        <v>#REF!</v>
      </c>
      <c r="V107" s="788" t="e">
        <f>#REF!</f>
        <v>#REF!</v>
      </c>
      <c r="W107" s="794" t="e">
        <f>#REF!</f>
        <v>#REF!</v>
      </c>
    </row>
    <row r="108" spans="15:23" ht="21.75" thickBot="1" x14ac:dyDescent="0.4">
      <c r="O108" s="509">
        <v>9</v>
      </c>
      <c r="P108" s="793" t="e">
        <f>#REF!</f>
        <v>#REF!</v>
      </c>
      <c r="Q108" s="787" t="e">
        <f>#REF!</f>
        <v>#REF!</v>
      </c>
      <c r="R108" s="787" t="e">
        <f>#REF!</f>
        <v>#REF!</v>
      </c>
      <c r="S108" s="787" t="e">
        <f>#REF!</f>
        <v>#REF!</v>
      </c>
      <c r="T108" s="787" t="e">
        <f>#REF!</f>
        <v>#REF!</v>
      </c>
      <c r="U108" s="791" t="e">
        <f>#REF!</f>
        <v>#REF!</v>
      </c>
      <c r="V108" s="788" t="e">
        <f>#REF!</f>
        <v>#REF!</v>
      </c>
      <c r="W108" s="794" t="e">
        <f>#REF!</f>
        <v>#REF!</v>
      </c>
    </row>
    <row r="109" spans="15:23" ht="21.75" thickBot="1" x14ac:dyDescent="0.4">
      <c r="O109" s="509">
        <v>10</v>
      </c>
      <c r="P109" s="793" t="e">
        <f>#REF!</f>
        <v>#REF!</v>
      </c>
      <c r="Q109" s="787" t="e">
        <f>#REF!</f>
        <v>#REF!</v>
      </c>
      <c r="R109" s="787" t="e">
        <f>#REF!</f>
        <v>#REF!</v>
      </c>
      <c r="S109" s="787" t="e">
        <f>#REF!</f>
        <v>#REF!</v>
      </c>
      <c r="T109" s="787" t="e">
        <f>#REF!</f>
        <v>#REF!</v>
      </c>
      <c r="U109" s="791" t="e">
        <f>#REF!</f>
        <v>#REF!</v>
      </c>
      <c r="V109" s="788" t="e">
        <f>#REF!</f>
        <v>#REF!</v>
      </c>
      <c r="W109" s="794" t="e">
        <f>#REF!</f>
        <v>#REF!</v>
      </c>
    </row>
    <row r="110" spans="15:23" ht="21.75" thickBot="1" x14ac:dyDescent="0.4">
      <c r="O110" s="509">
        <v>11</v>
      </c>
      <c r="P110" s="793" t="e">
        <f>#REF!</f>
        <v>#REF!</v>
      </c>
      <c r="Q110" s="787" t="e">
        <f>#REF!</f>
        <v>#REF!</v>
      </c>
      <c r="R110" s="787" t="e">
        <f>#REF!</f>
        <v>#REF!</v>
      </c>
      <c r="S110" s="787" t="e">
        <f>#REF!</f>
        <v>#REF!</v>
      </c>
      <c r="T110" s="787" t="e">
        <f>#REF!</f>
        <v>#REF!</v>
      </c>
      <c r="U110" s="791" t="e">
        <f>#REF!</f>
        <v>#REF!</v>
      </c>
      <c r="V110" s="788" t="e">
        <f>#REF!</f>
        <v>#REF!</v>
      </c>
      <c r="W110" s="794" t="e">
        <f>#REF!</f>
        <v>#REF!</v>
      </c>
    </row>
    <row r="111" spans="15:23" ht="21.75" thickBot="1" x14ac:dyDescent="0.4">
      <c r="O111" s="509">
        <v>12</v>
      </c>
      <c r="P111" s="793" t="e">
        <f>#REF!</f>
        <v>#REF!</v>
      </c>
      <c r="Q111" s="787" t="e">
        <f>#REF!</f>
        <v>#REF!</v>
      </c>
      <c r="R111" s="787" t="e">
        <f>#REF!</f>
        <v>#REF!</v>
      </c>
      <c r="S111" s="787" t="e">
        <f>#REF!</f>
        <v>#REF!</v>
      </c>
      <c r="T111" s="787" t="e">
        <f>#REF!</f>
        <v>#REF!</v>
      </c>
      <c r="U111" s="791" t="e">
        <f>#REF!</f>
        <v>#REF!</v>
      </c>
      <c r="V111" s="788" t="e">
        <f>#REF!</f>
        <v>#REF!</v>
      </c>
      <c r="W111" s="794" t="e">
        <f>#REF!</f>
        <v>#REF!</v>
      </c>
    </row>
    <row r="112" spans="15:23" ht="21.75" thickBot="1" x14ac:dyDescent="0.4">
      <c r="O112" s="509">
        <v>13</v>
      </c>
      <c r="P112" s="793" t="e">
        <f>#REF!</f>
        <v>#REF!</v>
      </c>
      <c r="Q112" s="787" t="e">
        <f>#REF!</f>
        <v>#REF!</v>
      </c>
      <c r="R112" s="787" t="e">
        <f>#REF!</f>
        <v>#REF!</v>
      </c>
      <c r="S112" s="787" t="e">
        <f>#REF!</f>
        <v>#REF!</v>
      </c>
      <c r="T112" s="787" t="e">
        <f>#REF!</f>
        <v>#REF!</v>
      </c>
      <c r="U112" s="791" t="e">
        <f>#REF!</f>
        <v>#REF!</v>
      </c>
      <c r="V112" s="788" t="e">
        <f>#REF!</f>
        <v>#REF!</v>
      </c>
      <c r="W112" s="794" t="e">
        <f>#REF!</f>
        <v>#REF!</v>
      </c>
    </row>
    <row r="113" spans="15:23" ht="21.75" thickBot="1" x14ac:dyDescent="0.4">
      <c r="O113" s="509">
        <v>14</v>
      </c>
      <c r="P113" s="793" t="e">
        <f>#REF!</f>
        <v>#REF!</v>
      </c>
      <c r="Q113" s="787" t="e">
        <f>#REF!</f>
        <v>#REF!</v>
      </c>
      <c r="R113" s="787" t="e">
        <f>#REF!</f>
        <v>#REF!</v>
      </c>
      <c r="S113" s="787" t="e">
        <f>#REF!</f>
        <v>#REF!</v>
      </c>
      <c r="T113" s="787" t="e">
        <f>#REF!</f>
        <v>#REF!</v>
      </c>
      <c r="U113" s="791" t="e">
        <f>#REF!</f>
        <v>#REF!</v>
      </c>
      <c r="V113" s="788" t="e">
        <f>#REF!</f>
        <v>#REF!</v>
      </c>
      <c r="W113" s="794" t="e">
        <f>#REF!</f>
        <v>#REF!</v>
      </c>
    </row>
    <row r="114" spans="15:23" ht="21.75" thickBot="1" x14ac:dyDescent="0.4">
      <c r="O114" s="509">
        <v>15</v>
      </c>
      <c r="P114" s="793" t="e">
        <f>#REF!</f>
        <v>#REF!</v>
      </c>
      <c r="Q114" s="787" t="e">
        <f>#REF!</f>
        <v>#REF!</v>
      </c>
      <c r="R114" s="787" t="e">
        <f>#REF!</f>
        <v>#REF!</v>
      </c>
      <c r="S114" s="787" t="e">
        <f>#REF!</f>
        <v>#REF!</v>
      </c>
      <c r="T114" s="787" t="e">
        <f>#REF!</f>
        <v>#REF!</v>
      </c>
      <c r="U114" s="791" t="e">
        <f>#REF!</f>
        <v>#REF!</v>
      </c>
      <c r="V114" s="788" t="e">
        <f>#REF!</f>
        <v>#REF!</v>
      </c>
      <c r="W114" s="794" t="e">
        <f>#REF!</f>
        <v>#REF!</v>
      </c>
    </row>
    <row r="115" spans="15:23" ht="21.75" thickBot="1" x14ac:dyDescent="0.4">
      <c r="O115" s="509">
        <v>16</v>
      </c>
      <c r="P115" s="793" t="e">
        <f>#REF!</f>
        <v>#REF!</v>
      </c>
      <c r="Q115" s="787" t="e">
        <f>#REF!</f>
        <v>#REF!</v>
      </c>
      <c r="R115" s="787" t="e">
        <f>#REF!</f>
        <v>#REF!</v>
      </c>
      <c r="S115" s="787" t="e">
        <f>#REF!</f>
        <v>#REF!</v>
      </c>
      <c r="T115" s="787" t="e">
        <f>#REF!</f>
        <v>#REF!</v>
      </c>
      <c r="U115" s="791" t="e">
        <f>#REF!</f>
        <v>#REF!</v>
      </c>
      <c r="V115" s="788" t="e">
        <f>#REF!</f>
        <v>#REF!</v>
      </c>
      <c r="W115" s="794" t="e">
        <f>#REF!</f>
        <v>#REF!</v>
      </c>
    </row>
    <row r="116" spans="15:23" ht="21.75" thickBot="1" x14ac:dyDescent="0.4">
      <c r="O116" s="509">
        <v>17</v>
      </c>
      <c r="P116" s="793" t="e">
        <f>#REF!</f>
        <v>#REF!</v>
      </c>
      <c r="Q116" s="787" t="e">
        <f>#REF!</f>
        <v>#REF!</v>
      </c>
      <c r="R116" s="787" t="e">
        <f>#REF!</f>
        <v>#REF!</v>
      </c>
      <c r="S116" s="787" t="e">
        <f>#REF!</f>
        <v>#REF!</v>
      </c>
      <c r="T116" s="787" t="e">
        <f>#REF!</f>
        <v>#REF!</v>
      </c>
      <c r="U116" s="791" t="e">
        <f>#REF!</f>
        <v>#REF!</v>
      </c>
      <c r="V116" s="788" t="e">
        <f>#REF!</f>
        <v>#REF!</v>
      </c>
      <c r="W116" s="794" t="e">
        <f>#REF!</f>
        <v>#REF!</v>
      </c>
    </row>
    <row r="117" spans="15:23" ht="21.75" thickBot="1" x14ac:dyDescent="0.4">
      <c r="O117" s="509">
        <v>18</v>
      </c>
      <c r="P117" s="793" t="e">
        <f>#REF!</f>
        <v>#REF!</v>
      </c>
      <c r="Q117" s="787" t="e">
        <f>#REF!</f>
        <v>#REF!</v>
      </c>
      <c r="R117" s="787" t="e">
        <f>#REF!</f>
        <v>#REF!</v>
      </c>
      <c r="S117" s="787" t="e">
        <f>#REF!</f>
        <v>#REF!</v>
      </c>
      <c r="T117" s="787" t="e">
        <f>#REF!</f>
        <v>#REF!</v>
      </c>
      <c r="U117" s="791" t="e">
        <f>#REF!</f>
        <v>#REF!</v>
      </c>
      <c r="V117" s="788" t="e">
        <f>#REF!</f>
        <v>#REF!</v>
      </c>
      <c r="W117" s="794" t="e">
        <f>#REF!</f>
        <v>#REF!</v>
      </c>
    </row>
    <row r="118" spans="15:23" ht="21.75" thickBot="1" x14ac:dyDescent="0.4">
      <c r="O118" s="509">
        <v>19</v>
      </c>
      <c r="P118" s="793" t="e">
        <f>#REF!</f>
        <v>#REF!</v>
      </c>
      <c r="Q118" s="787" t="e">
        <f>#REF!</f>
        <v>#REF!</v>
      </c>
      <c r="R118" s="787" t="e">
        <f>#REF!</f>
        <v>#REF!</v>
      </c>
      <c r="S118" s="787" t="e">
        <f>#REF!</f>
        <v>#REF!</v>
      </c>
      <c r="T118" s="787" t="e">
        <f>#REF!</f>
        <v>#REF!</v>
      </c>
      <c r="U118" s="791" t="e">
        <f>#REF!</f>
        <v>#REF!</v>
      </c>
      <c r="V118" s="788" t="e">
        <f>#REF!</f>
        <v>#REF!</v>
      </c>
      <c r="W118" s="794" t="e">
        <f>#REF!</f>
        <v>#REF!</v>
      </c>
    </row>
    <row r="119" spans="15:23" ht="21.75" thickBot="1" x14ac:dyDescent="0.4">
      <c r="O119" s="509">
        <v>20</v>
      </c>
      <c r="P119" s="793" t="e">
        <f>#REF!</f>
        <v>#REF!</v>
      </c>
      <c r="Q119" s="787" t="e">
        <f>#REF!</f>
        <v>#REF!</v>
      </c>
      <c r="R119" s="787" t="e">
        <f>#REF!</f>
        <v>#REF!</v>
      </c>
      <c r="S119" s="787" t="e">
        <f>#REF!</f>
        <v>#REF!</v>
      </c>
      <c r="T119" s="787" t="e">
        <f>#REF!</f>
        <v>#REF!</v>
      </c>
      <c r="U119" s="791" t="e">
        <f>#REF!</f>
        <v>#REF!</v>
      </c>
      <c r="V119" s="788" t="e">
        <f>#REF!</f>
        <v>#REF!</v>
      </c>
      <c r="W119" s="794" t="e">
        <f>#REF!</f>
        <v>#REF!</v>
      </c>
    </row>
    <row r="120" spans="15:23" ht="21.75" thickBot="1" x14ac:dyDescent="0.4">
      <c r="O120" s="509">
        <v>21</v>
      </c>
      <c r="P120" s="793" t="e">
        <f>#REF!</f>
        <v>#REF!</v>
      </c>
      <c r="Q120" s="787" t="e">
        <f>#REF!</f>
        <v>#REF!</v>
      </c>
      <c r="R120" s="787" t="e">
        <f>#REF!</f>
        <v>#REF!</v>
      </c>
      <c r="S120" s="787" t="e">
        <f>#REF!</f>
        <v>#REF!</v>
      </c>
      <c r="T120" s="787" t="e">
        <f>#REF!</f>
        <v>#REF!</v>
      </c>
      <c r="U120" s="791" t="e">
        <f>#REF!</f>
        <v>#REF!</v>
      </c>
      <c r="V120" s="788" t="e">
        <f>#REF!</f>
        <v>#REF!</v>
      </c>
      <c r="W120" s="794" t="e">
        <f>#REF!</f>
        <v>#REF!</v>
      </c>
    </row>
    <row r="121" spans="15:23" ht="21.75" thickBot="1" x14ac:dyDescent="0.4">
      <c r="O121" s="509">
        <v>22</v>
      </c>
      <c r="P121" s="793" t="e">
        <f>#REF!</f>
        <v>#REF!</v>
      </c>
      <c r="Q121" s="787" t="e">
        <f>#REF!</f>
        <v>#REF!</v>
      </c>
      <c r="R121" s="787" t="e">
        <f>#REF!</f>
        <v>#REF!</v>
      </c>
      <c r="S121" s="787" t="e">
        <f>#REF!</f>
        <v>#REF!</v>
      </c>
      <c r="T121" s="787" t="e">
        <f>#REF!</f>
        <v>#REF!</v>
      </c>
      <c r="U121" s="788" t="e">
        <f>#REF!</f>
        <v>#REF!</v>
      </c>
      <c r="V121" s="788" t="e">
        <f>#REF!</f>
        <v>#REF!</v>
      </c>
      <c r="W121" s="794" t="e">
        <f>#REF!</f>
        <v>#REF!</v>
      </c>
    </row>
    <row r="122" spans="15:23" ht="21.75" thickBot="1" x14ac:dyDescent="0.4">
      <c r="O122" s="509">
        <v>23</v>
      </c>
      <c r="P122" s="793" t="e">
        <f>#REF!</f>
        <v>#REF!</v>
      </c>
      <c r="Q122" s="787" t="e">
        <f>#REF!</f>
        <v>#REF!</v>
      </c>
      <c r="R122" s="787" t="e">
        <f>#REF!</f>
        <v>#REF!</v>
      </c>
      <c r="S122" s="787" t="e">
        <f>#REF!</f>
        <v>#REF!</v>
      </c>
      <c r="T122" s="787" t="e">
        <f>#REF!</f>
        <v>#REF!</v>
      </c>
      <c r="U122" s="791" t="e">
        <f>#REF!</f>
        <v>#REF!</v>
      </c>
      <c r="V122" s="788" t="e">
        <f>#REF!</f>
        <v>#REF!</v>
      </c>
      <c r="W122" s="794" t="e">
        <f>#REF!</f>
        <v>#REF!</v>
      </c>
    </row>
    <row r="123" spans="15:23" ht="21.75" thickBot="1" x14ac:dyDescent="0.4">
      <c r="O123" s="509">
        <v>24</v>
      </c>
      <c r="P123" s="793" t="e">
        <f>#REF!</f>
        <v>#REF!</v>
      </c>
      <c r="Q123" s="787" t="e">
        <f>#REF!</f>
        <v>#REF!</v>
      </c>
      <c r="R123" s="787" t="e">
        <f>#REF!</f>
        <v>#REF!</v>
      </c>
      <c r="S123" s="787" t="e">
        <f>#REF!</f>
        <v>#REF!</v>
      </c>
      <c r="T123" s="787" t="e">
        <f>#REF!</f>
        <v>#REF!</v>
      </c>
      <c r="U123" s="791" t="e">
        <f>#REF!</f>
        <v>#REF!</v>
      </c>
      <c r="V123" s="788" t="e">
        <f>#REF!</f>
        <v>#REF!</v>
      </c>
      <c r="W123" s="794" t="e">
        <f>#REF!</f>
        <v>#REF!</v>
      </c>
    </row>
    <row r="124" spans="15:23" ht="21.75" thickBot="1" x14ac:dyDescent="0.4">
      <c r="O124" s="509">
        <v>25</v>
      </c>
      <c r="P124" s="793" t="e">
        <f>#REF!</f>
        <v>#REF!</v>
      </c>
      <c r="Q124" s="787" t="e">
        <f>#REF!</f>
        <v>#REF!</v>
      </c>
      <c r="R124" s="787" t="e">
        <f>#REF!</f>
        <v>#REF!</v>
      </c>
      <c r="S124" s="787" t="e">
        <f>#REF!</f>
        <v>#REF!</v>
      </c>
      <c r="T124" s="787" t="e">
        <f>#REF!</f>
        <v>#REF!</v>
      </c>
      <c r="U124" s="788" t="e">
        <f>#REF!</f>
        <v>#REF!</v>
      </c>
      <c r="V124" s="788" t="e">
        <f>#REF!</f>
        <v>#REF!</v>
      </c>
      <c r="W124" s="794" t="e">
        <f>#REF!</f>
        <v>#REF!</v>
      </c>
    </row>
    <row r="125" spans="15:23" ht="21.75" thickBot="1" x14ac:dyDescent="0.4">
      <c r="O125" s="509">
        <v>26</v>
      </c>
      <c r="P125" s="793" t="e">
        <f>#REF!</f>
        <v>#REF!</v>
      </c>
      <c r="Q125" s="787" t="e">
        <f>#REF!</f>
        <v>#REF!</v>
      </c>
      <c r="R125" s="787" t="e">
        <f>#REF!</f>
        <v>#REF!</v>
      </c>
      <c r="S125" s="787" t="e">
        <f>#REF!</f>
        <v>#REF!</v>
      </c>
      <c r="T125" s="787" t="e">
        <f>#REF!</f>
        <v>#REF!</v>
      </c>
      <c r="U125" s="791" t="e">
        <f>#REF!</f>
        <v>#REF!</v>
      </c>
      <c r="V125" s="788" t="e">
        <f>#REF!</f>
        <v>#REF!</v>
      </c>
      <c r="W125" s="794" t="e">
        <f>#REF!</f>
        <v>#REF!</v>
      </c>
    </row>
    <row r="126" spans="15:23" ht="21.75" thickBot="1" x14ac:dyDescent="0.4">
      <c r="O126" s="509">
        <v>27</v>
      </c>
      <c r="P126" s="793" t="e">
        <f>#REF!</f>
        <v>#REF!</v>
      </c>
      <c r="Q126" s="787" t="e">
        <f>#REF!</f>
        <v>#REF!</v>
      </c>
      <c r="R126" s="787" t="e">
        <f>#REF!</f>
        <v>#REF!</v>
      </c>
      <c r="S126" s="787" t="e">
        <f>#REF!</f>
        <v>#REF!</v>
      </c>
      <c r="T126" s="787" t="e">
        <f>#REF!</f>
        <v>#REF!</v>
      </c>
      <c r="U126" s="791" t="e">
        <f>#REF!</f>
        <v>#REF!</v>
      </c>
      <c r="V126" s="788" t="e">
        <f>#REF!</f>
        <v>#REF!</v>
      </c>
      <c r="W126" s="794" t="e">
        <f>#REF!</f>
        <v>#REF!</v>
      </c>
    </row>
    <row r="127" spans="15:23" ht="21.75" thickBot="1" x14ac:dyDescent="0.4">
      <c r="O127" s="509">
        <v>28</v>
      </c>
      <c r="P127" s="793" t="e">
        <f>#REF!</f>
        <v>#REF!</v>
      </c>
      <c r="Q127" s="787" t="e">
        <f>#REF!</f>
        <v>#REF!</v>
      </c>
      <c r="R127" s="787" t="e">
        <f>#REF!</f>
        <v>#REF!</v>
      </c>
      <c r="S127" s="787" t="e">
        <f>#REF!</f>
        <v>#REF!</v>
      </c>
      <c r="T127" s="787" t="e">
        <f>#REF!</f>
        <v>#REF!</v>
      </c>
      <c r="U127" s="791" t="e">
        <f>#REF!</f>
        <v>#REF!</v>
      </c>
      <c r="V127" s="788" t="e">
        <f>#REF!</f>
        <v>#REF!</v>
      </c>
      <c r="W127" s="794" t="e">
        <f>#REF!</f>
        <v>#REF!</v>
      </c>
    </row>
    <row r="128" spans="15:23" ht="21.75" thickBot="1" x14ac:dyDescent="0.4">
      <c r="O128" s="509">
        <v>29</v>
      </c>
      <c r="P128" s="793">
        <v>0</v>
      </c>
      <c r="Q128" s="787" t="e">
        <f>#REF!</f>
        <v>#REF!</v>
      </c>
      <c r="R128" s="787" t="e">
        <f>#REF!</f>
        <v>#REF!</v>
      </c>
      <c r="S128" s="787" t="e">
        <f>#REF!</f>
        <v>#REF!</v>
      </c>
      <c r="T128" s="787" t="e">
        <f>#REF!</f>
        <v>#REF!</v>
      </c>
      <c r="U128" s="791" t="e">
        <f>#REF!</f>
        <v>#REF!</v>
      </c>
      <c r="V128" s="788" t="e">
        <f>#REF!</f>
        <v>#REF!</v>
      </c>
      <c r="W128" s="794" t="e">
        <f>#REF!</f>
        <v>#REF!</v>
      </c>
    </row>
    <row r="129" spans="15:23" ht="46.5" customHeight="1" thickBot="1" x14ac:dyDescent="0.3">
      <c r="O129" s="509" t="s">
        <v>1</v>
      </c>
      <c r="P129" s="509" t="s">
        <v>493</v>
      </c>
      <c r="Q129" s="509" t="s">
        <v>499</v>
      </c>
      <c r="R129" s="509" t="s">
        <v>500</v>
      </c>
      <c r="S129" s="509" t="s">
        <v>57</v>
      </c>
      <c r="T129" s="509" t="s">
        <v>501</v>
      </c>
      <c r="U129" s="509" t="s">
        <v>502</v>
      </c>
      <c r="V129" s="509" t="s">
        <v>503</v>
      </c>
      <c r="W129" s="509" t="s">
        <v>58</v>
      </c>
    </row>
    <row r="130" spans="15:23" ht="21.75" thickBot="1" x14ac:dyDescent="0.4">
      <c r="O130" s="509">
        <v>30</v>
      </c>
      <c r="P130" s="793" t="e">
        <f>#REF!</f>
        <v>#REF!</v>
      </c>
      <c r="Q130" s="787" t="e">
        <f>#REF!</f>
        <v>#REF!</v>
      </c>
      <c r="R130" s="787" t="e">
        <f>#REF!</f>
        <v>#REF!</v>
      </c>
      <c r="S130" s="787" t="e">
        <f>#REF!</f>
        <v>#REF!</v>
      </c>
      <c r="T130" s="787" t="e">
        <f>#REF!</f>
        <v>#REF!</v>
      </c>
      <c r="U130" s="791" t="e">
        <f>#REF!</f>
        <v>#REF!</v>
      </c>
      <c r="V130" s="788" t="e">
        <f>#REF!</f>
        <v>#REF!</v>
      </c>
      <c r="W130" s="794" t="e">
        <f>#REF!</f>
        <v>#REF!</v>
      </c>
    </row>
    <row r="131" spans="15:23" ht="21.75" thickBot="1" x14ac:dyDescent="0.4">
      <c r="O131" s="509">
        <v>31</v>
      </c>
      <c r="P131" s="793" t="e">
        <f>#REF!</f>
        <v>#REF!</v>
      </c>
      <c r="Q131" s="787" t="e">
        <f>#REF!</f>
        <v>#REF!</v>
      </c>
      <c r="R131" s="787" t="e">
        <f>#REF!</f>
        <v>#REF!</v>
      </c>
      <c r="S131" s="787" t="e">
        <f>#REF!</f>
        <v>#REF!</v>
      </c>
      <c r="T131" s="787" t="e">
        <f>#REF!</f>
        <v>#REF!</v>
      </c>
      <c r="U131" s="791" t="e">
        <f>#REF!</f>
        <v>#REF!</v>
      </c>
      <c r="V131" s="788" t="e">
        <f>#REF!</f>
        <v>#REF!</v>
      </c>
      <c r="W131" s="794" t="e">
        <f>#REF!</f>
        <v>#REF!</v>
      </c>
    </row>
    <row r="132" spans="15:23" ht="21.75" thickBot="1" x14ac:dyDescent="0.4">
      <c r="O132" s="509">
        <v>32</v>
      </c>
      <c r="P132" s="793" t="e">
        <f>#REF!</f>
        <v>#REF!</v>
      </c>
      <c r="Q132" s="787" t="e">
        <f>#REF!</f>
        <v>#REF!</v>
      </c>
      <c r="R132" s="787" t="e">
        <f>#REF!</f>
        <v>#REF!</v>
      </c>
      <c r="S132" s="787" t="e">
        <f>#REF!</f>
        <v>#REF!</v>
      </c>
      <c r="T132" s="787" t="e">
        <f>#REF!</f>
        <v>#REF!</v>
      </c>
      <c r="U132" s="791" t="e">
        <f>#REF!</f>
        <v>#REF!</v>
      </c>
      <c r="V132" s="788" t="e">
        <f>#REF!</f>
        <v>#REF!</v>
      </c>
      <c r="W132" s="794" t="e">
        <f>#REF!</f>
        <v>#REF!</v>
      </c>
    </row>
    <row r="133" spans="15:23" ht="21.75" thickBot="1" x14ac:dyDescent="0.4">
      <c r="O133" s="509">
        <v>33</v>
      </c>
      <c r="P133" s="793" t="e">
        <f>#REF!</f>
        <v>#REF!</v>
      </c>
      <c r="Q133" s="787" t="e">
        <f>#REF!</f>
        <v>#REF!</v>
      </c>
      <c r="R133" s="787" t="e">
        <f>#REF!</f>
        <v>#REF!</v>
      </c>
      <c r="S133" s="787" t="e">
        <f>#REF!</f>
        <v>#REF!</v>
      </c>
      <c r="T133" s="787" t="e">
        <f>#REF!</f>
        <v>#REF!</v>
      </c>
      <c r="U133" s="791" t="e">
        <f>#REF!</f>
        <v>#REF!</v>
      </c>
      <c r="V133" s="788" t="e">
        <f>#REF!</f>
        <v>#REF!</v>
      </c>
      <c r="W133" s="794" t="e">
        <f>#REF!</f>
        <v>#REF!</v>
      </c>
    </row>
    <row r="134" spans="15:23" ht="21.75" thickBot="1" x14ac:dyDescent="0.4">
      <c r="O134" s="509">
        <v>34</v>
      </c>
      <c r="P134" s="793" t="e">
        <f>#REF!</f>
        <v>#REF!</v>
      </c>
      <c r="Q134" s="787" t="e">
        <f>#REF!</f>
        <v>#REF!</v>
      </c>
      <c r="R134" s="787" t="e">
        <f>#REF!</f>
        <v>#REF!</v>
      </c>
      <c r="S134" s="787" t="e">
        <f>#REF!</f>
        <v>#REF!</v>
      </c>
      <c r="T134" s="787" t="e">
        <f>#REF!</f>
        <v>#REF!</v>
      </c>
      <c r="U134" s="791" t="e">
        <f>#REF!</f>
        <v>#REF!</v>
      </c>
      <c r="V134" s="788" t="e">
        <f>#REF!</f>
        <v>#REF!</v>
      </c>
      <c r="W134" s="794" t="e">
        <f>#REF!</f>
        <v>#REF!</v>
      </c>
    </row>
    <row r="135" spans="15:23" ht="21.75" thickBot="1" x14ac:dyDescent="0.4">
      <c r="O135" s="509">
        <v>35</v>
      </c>
      <c r="P135" s="793" t="e">
        <f>#REF!</f>
        <v>#REF!</v>
      </c>
      <c r="Q135" s="787" t="e">
        <f>#REF!</f>
        <v>#REF!</v>
      </c>
      <c r="R135" s="787" t="e">
        <f>#REF!</f>
        <v>#REF!</v>
      </c>
      <c r="S135" s="787" t="e">
        <f>#REF!</f>
        <v>#REF!</v>
      </c>
      <c r="T135" s="787" t="e">
        <f>#REF!</f>
        <v>#REF!</v>
      </c>
      <c r="U135" s="791" t="e">
        <f>#REF!</f>
        <v>#REF!</v>
      </c>
      <c r="V135" s="788" t="e">
        <f>#REF!</f>
        <v>#REF!</v>
      </c>
      <c r="W135" s="794" t="e">
        <f>#REF!</f>
        <v>#REF!</v>
      </c>
    </row>
    <row r="136" spans="15:23" ht="21.75" thickBot="1" x14ac:dyDescent="0.4">
      <c r="O136" s="509">
        <v>36</v>
      </c>
      <c r="P136" s="793" t="e">
        <f>#REF!</f>
        <v>#REF!</v>
      </c>
      <c r="Q136" s="787" t="e">
        <f>#REF!</f>
        <v>#REF!</v>
      </c>
      <c r="R136" s="787" t="e">
        <f>#REF!</f>
        <v>#REF!</v>
      </c>
      <c r="S136" s="787" t="e">
        <f>#REF!</f>
        <v>#REF!</v>
      </c>
      <c r="T136" s="787" t="e">
        <f>#REF!</f>
        <v>#REF!</v>
      </c>
      <c r="U136" s="791" t="e">
        <f>#REF!</f>
        <v>#REF!</v>
      </c>
      <c r="V136" s="788" t="e">
        <f>#REF!</f>
        <v>#REF!</v>
      </c>
      <c r="W136" s="794" t="e">
        <f>#REF!</f>
        <v>#REF!</v>
      </c>
    </row>
    <row r="137" spans="15:23" ht="21.75" thickBot="1" x14ac:dyDescent="0.4">
      <c r="O137" s="509">
        <v>37</v>
      </c>
      <c r="P137" s="793" t="e">
        <f>#REF!</f>
        <v>#REF!</v>
      </c>
      <c r="Q137" s="787" t="e">
        <f>#REF!</f>
        <v>#REF!</v>
      </c>
      <c r="R137" s="787" t="e">
        <f>#REF!</f>
        <v>#REF!</v>
      </c>
      <c r="S137" s="787" t="e">
        <f>#REF!</f>
        <v>#REF!</v>
      </c>
      <c r="T137" s="787" t="e">
        <f>#REF!</f>
        <v>#REF!</v>
      </c>
      <c r="U137" s="791" t="e">
        <f>#REF!</f>
        <v>#REF!</v>
      </c>
      <c r="V137" s="788" t="e">
        <f>#REF!</f>
        <v>#REF!</v>
      </c>
      <c r="W137" s="794" t="e">
        <f>#REF!</f>
        <v>#REF!</v>
      </c>
    </row>
    <row r="138" spans="15:23" ht="21.75" thickBot="1" x14ac:dyDescent="0.4">
      <c r="O138" s="509">
        <v>38</v>
      </c>
      <c r="P138" s="793" t="e">
        <f>#REF!</f>
        <v>#REF!</v>
      </c>
      <c r="Q138" s="787" t="e">
        <f>#REF!</f>
        <v>#REF!</v>
      </c>
      <c r="R138" s="787" t="e">
        <f>#REF!</f>
        <v>#REF!</v>
      </c>
      <c r="S138" s="787" t="e">
        <f>#REF!</f>
        <v>#REF!</v>
      </c>
      <c r="T138" s="787" t="e">
        <f>#REF!</f>
        <v>#REF!</v>
      </c>
      <c r="U138" s="791" t="e">
        <f>#REF!</f>
        <v>#REF!</v>
      </c>
      <c r="V138" s="788" t="e">
        <f>#REF!</f>
        <v>#REF!</v>
      </c>
      <c r="W138" s="794" t="e">
        <f>#REF!</f>
        <v>#REF!</v>
      </c>
    </row>
    <row r="139" spans="15:23" ht="21.75" thickBot="1" x14ac:dyDescent="0.4">
      <c r="O139" s="509">
        <v>39</v>
      </c>
      <c r="P139" s="793" t="e">
        <f>#REF!</f>
        <v>#REF!</v>
      </c>
      <c r="Q139" s="787" t="e">
        <f>#REF!</f>
        <v>#REF!</v>
      </c>
      <c r="R139" s="787" t="e">
        <f>#REF!</f>
        <v>#REF!</v>
      </c>
      <c r="S139" s="787" t="e">
        <f>#REF!</f>
        <v>#REF!</v>
      </c>
      <c r="T139" s="787" t="e">
        <f>#REF!</f>
        <v>#REF!</v>
      </c>
      <c r="U139" s="791" t="e">
        <f>#REF!</f>
        <v>#REF!</v>
      </c>
      <c r="V139" s="788" t="e">
        <f>#REF!</f>
        <v>#REF!</v>
      </c>
      <c r="W139" s="794" t="e">
        <f>#REF!</f>
        <v>#REF!</v>
      </c>
    </row>
    <row r="140" spans="15:23" ht="21.75" thickBot="1" x14ac:dyDescent="0.4">
      <c r="O140" s="509">
        <v>40</v>
      </c>
      <c r="P140" s="793" t="e">
        <f>#REF!</f>
        <v>#REF!</v>
      </c>
      <c r="Q140" s="787" t="e">
        <f>#REF!</f>
        <v>#REF!</v>
      </c>
      <c r="R140" s="787" t="e">
        <f>#REF!</f>
        <v>#REF!</v>
      </c>
      <c r="S140" s="787" t="e">
        <f>#REF!</f>
        <v>#REF!</v>
      </c>
      <c r="T140" s="787" t="e">
        <f>#REF!</f>
        <v>#REF!</v>
      </c>
      <c r="U140" s="788" t="e">
        <f>#REF!</f>
        <v>#REF!</v>
      </c>
      <c r="V140" s="788" t="e">
        <f>#REF!</f>
        <v>#REF!</v>
      </c>
      <c r="W140" s="794" t="e">
        <f>#REF!</f>
        <v>#REF!</v>
      </c>
    </row>
    <row r="141" spans="15:23" ht="21.75" thickBot="1" x14ac:dyDescent="0.4">
      <c r="O141" s="509">
        <v>41</v>
      </c>
      <c r="P141" s="793" t="e">
        <f>#REF!</f>
        <v>#REF!</v>
      </c>
      <c r="Q141" s="787" t="e">
        <f>#REF!</f>
        <v>#REF!</v>
      </c>
      <c r="R141" s="787" t="e">
        <f>#REF!</f>
        <v>#REF!</v>
      </c>
      <c r="S141" s="787" t="e">
        <f>#REF!</f>
        <v>#REF!</v>
      </c>
      <c r="T141" s="787" t="e">
        <f>#REF!</f>
        <v>#REF!</v>
      </c>
      <c r="U141" s="788" t="e">
        <f>#REF!</f>
        <v>#REF!</v>
      </c>
      <c r="V141" s="788" t="e">
        <f>#REF!</f>
        <v>#REF!</v>
      </c>
      <c r="W141" s="794" t="e">
        <f>#REF!</f>
        <v>#REF!</v>
      </c>
    </row>
    <row r="142" spans="15:23" ht="21.75" thickBot="1" x14ac:dyDescent="0.4">
      <c r="O142" s="509">
        <v>42</v>
      </c>
      <c r="P142" s="793" t="e">
        <f>#REF!</f>
        <v>#REF!</v>
      </c>
      <c r="Q142" s="787" t="e">
        <f>#REF!</f>
        <v>#REF!</v>
      </c>
      <c r="R142" s="787" t="e">
        <f>#REF!</f>
        <v>#REF!</v>
      </c>
      <c r="S142" s="787" t="e">
        <f>#REF!</f>
        <v>#REF!</v>
      </c>
      <c r="T142" s="787" t="e">
        <f>#REF!</f>
        <v>#REF!</v>
      </c>
      <c r="U142" s="791" t="e">
        <f>#REF!</f>
        <v>#REF!</v>
      </c>
      <c r="V142" s="791" t="e">
        <f>#REF!</f>
        <v>#REF!</v>
      </c>
      <c r="W142" s="794" t="e">
        <f>#REF!</f>
        <v>#REF!</v>
      </c>
    </row>
    <row r="143" spans="15:23" ht="21.75" thickBot="1" x14ac:dyDescent="0.4">
      <c r="O143" s="509">
        <v>43</v>
      </c>
      <c r="P143" s="793" t="e">
        <f>#REF!</f>
        <v>#REF!</v>
      </c>
      <c r="Q143" s="787" t="e">
        <f>#REF!</f>
        <v>#REF!</v>
      </c>
      <c r="R143" s="787" t="e">
        <f>#REF!</f>
        <v>#REF!</v>
      </c>
      <c r="S143" s="787" t="e">
        <f>#REF!</f>
        <v>#REF!</v>
      </c>
      <c r="T143" s="787" t="e">
        <f>#REF!</f>
        <v>#REF!</v>
      </c>
      <c r="U143" s="791" t="e">
        <f>#REF!</f>
        <v>#REF!</v>
      </c>
      <c r="V143" s="791" t="e">
        <f>#REF!</f>
        <v>#REF!</v>
      </c>
      <c r="W143" s="787" t="e">
        <f>#REF!</f>
        <v>#REF!</v>
      </c>
    </row>
    <row r="144" spans="15:23" ht="21.75" thickBot="1" x14ac:dyDescent="0.4">
      <c r="O144" s="509">
        <v>44</v>
      </c>
      <c r="P144" s="787" t="e">
        <f>#REF!</f>
        <v>#REF!</v>
      </c>
      <c r="Q144" s="787" t="e">
        <f>#REF!</f>
        <v>#REF!</v>
      </c>
      <c r="R144" s="787" t="e">
        <f>#REF!</f>
        <v>#REF!</v>
      </c>
      <c r="S144" s="787" t="e">
        <f>#REF!</f>
        <v>#REF!</v>
      </c>
      <c r="T144" s="787" t="e">
        <f>#REF!</f>
        <v>#REF!</v>
      </c>
      <c r="U144" s="788" t="e">
        <f>#REF!</f>
        <v>#REF!</v>
      </c>
      <c r="V144" s="788" t="e">
        <f>#REF!</f>
        <v>#REF!</v>
      </c>
      <c r="W144" s="787" t="e">
        <f>#REF!</f>
        <v>#REF!</v>
      </c>
    </row>
    <row r="145" spans="15:34" ht="21.75" thickBot="1" x14ac:dyDescent="0.4">
      <c r="O145" s="509">
        <v>45</v>
      </c>
      <c r="P145" s="787" t="e">
        <f>#REF!</f>
        <v>#REF!</v>
      </c>
      <c r="Q145" s="787" t="e">
        <f>#REF!</f>
        <v>#REF!</v>
      </c>
      <c r="R145" s="787" t="e">
        <f>#REF!</f>
        <v>#REF!</v>
      </c>
      <c r="S145" s="787" t="e">
        <f>#REF!</f>
        <v>#REF!</v>
      </c>
      <c r="T145" s="787" t="e">
        <f>#REF!</f>
        <v>#REF!</v>
      </c>
      <c r="U145" s="788" t="e">
        <f>#REF!</f>
        <v>#REF!</v>
      </c>
      <c r="V145" s="788" t="e">
        <f>#REF!</f>
        <v>#REF!</v>
      </c>
      <c r="W145" s="787" t="e">
        <f>#REF!</f>
        <v>#REF!</v>
      </c>
    </row>
    <row r="146" spans="15:34" ht="21.75" thickBot="1" x14ac:dyDescent="0.4">
      <c r="O146" s="509">
        <v>46</v>
      </c>
      <c r="P146" s="787" t="e">
        <f>#REF!</f>
        <v>#REF!</v>
      </c>
      <c r="Q146" s="787" t="e">
        <f>#REF!</f>
        <v>#REF!</v>
      </c>
      <c r="R146" s="787" t="e">
        <f>#REF!</f>
        <v>#REF!</v>
      </c>
      <c r="S146" s="787" t="e">
        <f>#REF!</f>
        <v>#REF!</v>
      </c>
      <c r="T146" s="787" t="e">
        <f>#REF!</f>
        <v>#REF!</v>
      </c>
      <c r="U146" s="788" t="e">
        <f>#REF!</f>
        <v>#REF!</v>
      </c>
      <c r="V146" s="788" t="e">
        <f>#REF!</f>
        <v>#REF!</v>
      </c>
      <c r="W146" s="787" t="e">
        <f>#REF!</f>
        <v>#REF!</v>
      </c>
    </row>
    <row r="147" spans="15:34" ht="21.75" thickBot="1" x14ac:dyDescent="0.4">
      <c r="O147" s="509">
        <v>47</v>
      </c>
      <c r="P147" s="787" t="e">
        <f>#REF!</f>
        <v>#REF!</v>
      </c>
      <c r="Q147" s="787" t="e">
        <f>#REF!</f>
        <v>#REF!</v>
      </c>
      <c r="R147" s="787" t="e">
        <f>#REF!</f>
        <v>#REF!</v>
      </c>
      <c r="S147" s="787" t="e">
        <f>#REF!</f>
        <v>#REF!</v>
      </c>
      <c r="T147" s="787" t="e">
        <f>#REF!</f>
        <v>#REF!</v>
      </c>
      <c r="U147" s="788" t="e">
        <f>#REF!</f>
        <v>#REF!</v>
      </c>
      <c r="V147" s="788" t="e">
        <f>#REF!</f>
        <v>#REF!</v>
      </c>
      <c r="W147" s="787" t="e">
        <f>#REF!</f>
        <v>#REF!</v>
      </c>
    </row>
    <row r="148" spans="15:34" ht="21.75" thickBot="1" x14ac:dyDescent="0.4">
      <c r="O148" s="509">
        <v>48</v>
      </c>
      <c r="P148" s="787" t="e">
        <f>#REF!</f>
        <v>#REF!</v>
      </c>
      <c r="Q148" s="787" t="e">
        <f>#REF!</f>
        <v>#REF!</v>
      </c>
      <c r="R148" s="787" t="e">
        <f>#REF!</f>
        <v>#REF!</v>
      </c>
      <c r="S148" s="787" t="e">
        <f>#REF!</f>
        <v>#REF!</v>
      </c>
      <c r="T148" s="787" t="e">
        <f>#REF!</f>
        <v>#REF!</v>
      </c>
      <c r="U148" s="788" t="e">
        <f>#REF!</f>
        <v>#REF!</v>
      </c>
      <c r="V148" s="788" t="e">
        <f>#REF!</f>
        <v>#REF!</v>
      </c>
      <c r="W148" s="787" t="e">
        <f>#REF!</f>
        <v>#REF!</v>
      </c>
    </row>
    <row r="149" spans="15:34" ht="21.75" thickBot="1" x14ac:dyDescent="0.4">
      <c r="O149" s="509">
        <v>49</v>
      </c>
      <c r="P149" s="787" t="e">
        <f>#REF!</f>
        <v>#REF!</v>
      </c>
      <c r="Q149" s="787" t="e">
        <f>#REF!</f>
        <v>#REF!</v>
      </c>
      <c r="R149" s="787" t="e">
        <f>#REF!</f>
        <v>#REF!</v>
      </c>
      <c r="S149" s="787" t="e">
        <f>#REF!</f>
        <v>#REF!</v>
      </c>
      <c r="T149" s="787" t="e">
        <f>#REF!</f>
        <v>#REF!</v>
      </c>
      <c r="U149" s="788" t="e">
        <f>#REF!</f>
        <v>#REF!</v>
      </c>
      <c r="V149" s="788" t="e">
        <f>#REF!</f>
        <v>#REF!</v>
      </c>
      <c r="W149" s="787" t="e">
        <f>#REF!</f>
        <v>#REF!</v>
      </c>
    </row>
    <row r="150" spans="15:34" ht="21.75" thickBot="1" x14ac:dyDescent="0.4">
      <c r="O150" s="509">
        <v>50</v>
      </c>
      <c r="P150" s="787"/>
      <c r="Q150" s="787"/>
      <c r="R150" s="787"/>
      <c r="S150" s="787"/>
      <c r="T150" s="787"/>
      <c r="U150" s="788"/>
      <c r="V150" s="788"/>
      <c r="W150" s="787"/>
    </row>
    <row r="151" spans="15:34" ht="21" x14ac:dyDescent="0.35">
      <c r="O151" s="453"/>
      <c r="P151" s="702"/>
      <c r="Q151" s="702"/>
      <c r="R151" s="702"/>
      <c r="S151" s="702"/>
      <c r="T151" s="702"/>
      <c r="U151" s="702"/>
      <c r="V151" s="702"/>
      <c r="W151" s="702"/>
      <c r="X151" s="666"/>
    </row>
    <row r="152" spans="15:34" ht="21" x14ac:dyDescent="0.35">
      <c r="O152" s="702"/>
      <c r="P152" s="702"/>
      <c r="Q152" s="702"/>
      <c r="R152" s="702"/>
      <c r="S152" s="702"/>
      <c r="T152" s="702"/>
      <c r="U152" s="702"/>
      <c r="V152" s="702"/>
      <c r="W152" s="702"/>
      <c r="Y152" s="453" t="s">
        <v>508</v>
      </c>
      <c r="Z152" s="702"/>
      <c r="AA152" s="702"/>
      <c r="AB152" s="702"/>
      <c r="AC152" s="702"/>
      <c r="AD152" s="702"/>
      <c r="AE152" s="702"/>
      <c r="AF152" s="702"/>
      <c r="AG152" s="702"/>
      <c r="AH152" s="453">
        <v>5</v>
      </c>
    </row>
    <row r="153" spans="15:34" ht="21.75" thickBot="1" x14ac:dyDescent="0.4">
      <c r="O153" s="807"/>
      <c r="P153" s="807"/>
      <c r="Q153" s="807"/>
      <c r="R153" s="807"/>
      <c r="S153" s="807"/>
      <c r="T153" s="807"/>
      <c r="U153" s="807"/>
      <c r="V153" s="807"/>
      <c r="W153" s="807"/>
      <c r="Y153" s="702"/>
      <c r="Z153" s="702"/>
      <c r="AA153" s="702"/>
      <c r="AB153" s="702"/>
      <c r="AC153" s="702"/>
      <c r="AD153" s="702"/>
      <c r="AE153" s="702"/>
      <c r="AF153" s="702"/>
      <c r="AG153" s="702"/>
      <c r="AH153" s="383"/>
    </row>
    <row r="154" spans="15:34" ht="41.25" thickBot="1" x14ac:dyDescent="0.4">
      <c r="O154" s="807"/>
      <c r="P154" s="808"/>
      <c r="Q154" s="809"/>
      <c r="R154" s="809"/>
      <c r="S154" s="809"/>
      <c r="T154" s="809"/>
      <c r="U154" s="810"/>
      <c r="V154" s="811"/>
      <c r="W154" s="812"/>
      <c r="Y154" s="790" t="s">
        <v>1</v>
      </c>
      <c r="Z154" s="790" t="s">
        <v>493</v>
      </c>
      <c r="AA154" s="790" t="s">
        <v>499</v>
      </c>
      <c r="AB154" s="790" t="s">
        <v>500</v>
      </c>
      <c r="AC154" s="790" t="s">
        <v>57</v>
      </c>
      <c r="AD154" s="790" t="s">
        <v>501</v>
      </c>
      <c r="AE154" s="790" t="s">
        <v>502</v>
      </c>
      <c r="AF154" s="790" t="s">
        <v>503</v>
      </c>
      <c r="AG154" s="790" t="s">
        <v>58</v>
      </c>
      <c r="AH154" s="383"/>
    </row>
    <row r="155" spans="15:34" ht="34.5" customHeight="1" thickBot="1" x14ac:dyDescent="0.4">
      <c r="O155" s="807"/>
      <c r="P155" s="809"/>
      <c r="Q155" s="809"/>
      <c r="R155" s="809"/>
      <c r="S155" s="809"/>
      <c r="T155" s="809"/>
      <c r="U155" s="811"/>
      <c r="V155" s="811"/>
      <c r="W155" s="809"/>
      <c r="Y155" s="790">
        <v>1</v>
      </c>
      <c r="Z155" s="773" t="e">
        <f>#REF!</f>
        <v>#REF!</v>
      </c>
      <c r="AA155" s="795" t="e">
        <f>#REF!</f>
        <v>#REF!</v>
      </c>
      <c r="AB155" s="795" t="e">
        <f>#REF!</f>
        <v>#REF!</v>
      </c>
      <c r="AC155" s="795" t="e">
        <f>#REF!</f>
        <v>#REF!</v>
      </c>
      <c r="AD155" s="795" t="e">
        <f>#REF!</f>
        <v>#REF!</v>
      </c>
      <c r="AE155" s="796" t="e">
        <f>#REF!</f>
        <v>#REF!</v>
      </c>
      <c r="AF155" s="797" t="e">
        <f>#REF!</f>
        <v>#REF!</v>
      </c>
      <c r="AG155" s="798" t="e">
        <f>#REF!</f>
        <v>#REF!</v>
      </c>
      <c r="AH155" s="383"/>
    </row>
    <row r="156" spans="15:34" ht="34.5" customHeight="1" thickBot="1" x14ac:dyDescent="0.4">
      <c r="O156" s="807"/>
      <c r="P156" s="809"/>
      <c r="Q156" s="809"/>
      <c r="R156" s="809"/>
      <c r="S156" s="809"/>
      <c r="T156" s="809"/>
      <c r="U156" s="811"/>
      <c r="V156" s="811"/>
      <c r="W156" s="809"/>
      <c r="Y156" s="790">
        <v>2</v>
      </c>
      <c r="Z156" s="795" t="e">
        <f>#REF!</f>
        <v>#REF!</v>
      </c>
      <c r="AA156" s="795" t="e">
        <f>#REF!</f>
        <v>#REF!</v>
      </c>
      <c r="AB156" s="795" t="e">
        <f>#REF!</f>
        <v>#REF!</v>
      </c>
      <c r="AC156" s="795" t="e">
        <f>#REF!</f>
        <v>#REF!</v>
      </c>
      <c r="AD156" s="795" t="e">
        <f>#REF!</f>
        <v>#REF!</v>
      </c>
      <c r="AE156" s="797" t="e">
        <f>#REF!</f>
        <v>#REF!</v>
      </c>
      <c r="AF156" s="797" t="e">
        <f>#REF!</f>
        <v>#REF!</v>
      </c>
      <c r="AG156" s="799" t="e">
        <f>#REF!</f>
        <v>#REF!</v>
      </c>
      <c r="AH156" s="383"/>
    </row>
    <row r="157" spans="15:34" ht="34.5" customHeight="1" thickBot="1" x14ac:dyDescent="0.4">
      <c r="O157" s="702"/>
      <c r="P157" s="702"/>
      <c r="Q157" s="702"/>
      <c r="R157" s="702"/>
      <c r="S157" s="702"/>
      <c r="T157" s="702"/>
      <c r="U157" s="702"/>
      <c r="V157" s="702"/>
      <c r="W157" s="702"/>
      <c r="Y157" s="509">
        <v>3</v>
      </c>
      <c r="Z157" s="795" t="e">
        <f>#REF!</f>
        <v>#REF!</v>
      </c>
      <c r="AA157" s="795" t="e">
        <f>#REF!</f>
        <v>#REF!</v>
      </c>
      <c r="AB157" s="795" t="e">
        <f>#REF!</f>
        <v>#REF!</v>
      </c>
      <c r="AC157" s="795" t="e">
        <f>#REF!</f>
        <v>#REF!</v>
      </c>
      <c r="AD157" s="795" t="e">
        <f>#REF!</f>
        <v>#REF!</v>
      </c>
      <c r="AE157" s="797" t="e">
        <f>#REF!</f>
        <v>#REF!</v>
      </c>
      <c r="AF157" s="797" t="e">
        <f>#REF!</f>
        <v>#REF!</v>
      </c>
      <c r="AG157" s="799" t="e">
        <f>#REF!</f>
        <v>#REF!</v>
      </c>
      <c r="AH157" s="383"/>
    </row>
    <row r="158" spans="15:34" ht="21" x14ac:dyDescent="0.35">
      <c r="O158" s="453"/>
      <c r="P158" s="702"/>
      <c r="Q158" s="702"/>
      <c r="R158" s="702"/>
      <c r="S158" s="702"/>
      <c r="T158" s="702"/>
      <c r="U158" s="702"/>
      <c r="V158" s="702"/>
      <c r="W158" s="702"/>
      <c r="Y158" s="702"/>
      <c r="Z158" s="702"/>
      <c r="AA158" s="702"/>
      <c r="AB158" s="702"/>
      <c r="AC158" s="702"/>
      <c r="AD158" s="702"/>
      <c r="AE158" s="702"/>
      <c r="AF158" s="702"/>
      <c r="AG158" s="702"/>
      <c r="AH158" s="383"/>
    </row>
    <row r="159" spans="15:34" ht="21" x14ac:dyDescent="0.35">
      <c r="O159" s="702"/>
      <c r="P159" s="702"/>
      <c r="Q159" s="702"/>
      <c r="R159" s="702"/>
      <c r="S159" s="702"/>
      <c r="T159" s="702"/>
      <c r="U159" s="702"/>
      <c r="V159" s="702"/>
      <c r="W159" s="702"/>
      <c r="Y159" s="453" t="s">
        <v>951</v>
      </c>
      <c r="Z159" s="702"/>
      <c r="AA159" s="702"/>
      <c r="AB159" s="702"/>
      <c r="AC159" s="702"/>
      <c r="AD159" s="702"/>
      <c r="AE159" s="702"/>
      <c r="AF159" s="702"/>
      <c r="AG159" s="702"/>
      <c r="AH159" s="383"/>
    </row>
    <row r="160" spans="15:34" ht="21.75" thickBot="1" x14ac:dyDescent="0.4">
      <c r="O160" s="813"/>
      <c r="P160" s="807"/>
      <c r="Q160" s="807"/>
      <c r="R160" s="814"/>
      <c r="S160" s="814"/>
      <c r="T160" s="814"/>
      <c r="U160" s="814"/>
      <c r="V160" s="814"/>
      <c r="W160" s="807"/>
      <c r="Y160" s="702"/>
      <c r="Z160" s="702"/>
      <c r="AA160" s="702"/>
      <c r="AB160" s="702"/>
      <c r="AC160" s="702"/>
      <c r="AD160" s="702"/>
      <c r="AE160" s="702"/>
      <c r="AF160" s="702"/>
      <c r="AG160" s="702"/>
      <c r="AH160" s="383"/>
    </row>
    <row r="161" spans="15:40" ht="21.75" thickBot="1" x14ac:dyDescent="0.3">
      <c r="O161" s="813"/>
      <c r="P161" s="807"/>
      <c r="Q161" s="807"/>
      <c r="R161" s="807"/>
      <c r="S161" s="807"/>
      <c r="T161" s="807"/>
      <c r="U161" s="807"/>
      <c r="V161" s="807"/>
      <c r="W161" s="807"/>
      <c r="Y161" s="2469" t="s">
        <v>509</v>
      </c>
      <c r="Z161" s="2471" t="s">
        <v>510</v>
      </c>
      <c r="AA161" s="2120" t="s">
        <v>511</v>
      </c>
      <c r="AB161" s="2473"/>
      <c r="AC161" s="2473"/>
      <c r="AD161" s="2473"/>
      <c r="AE161" s="2473"/>
      <c r="AF161" s="2474"/>
      <c r="AG161" s="2471" t="s">
        <v>512</v>
      </c>
      <c r="AH161" s="2471" t="s">
        <v>513</v>
      </c>
    </row>
    <row r="162" spans="15:40" ht="81.75" thickBot="1" x14ac:dyDescent="0.4">
      <c r="O162" s="813"/>
      <c r="P162" s="815"/>
      <c r="Q162" s="815"/>
      <c r="R162" s="815"/>
      <c r="S162" s="815"/>
      <c r="T162" s="815"/>
      <c r="U162" s="815"/>
      <c r="V162" s="807"/>
      <c r="W162" s="815"/>
      <c r="Y162" s="2470"/>
      <c r="Z162" s="2472"/>
      <c r="AA162" s="790" t="s">
        <v>514</v>
      </c>
      <c r="AB162" s="790" t="s">
        <v>59</v>
      </c>
      <c r="AC162" s="790" t="s">
        <v>515</v>
      </c>
      <c r="AD162" s="790" t="s">
        <v>516</v>
      </c>
      <c r="AE162" s="790" t="s">
        <v>517</v>
      </c>
      <c r="AF162" s="790" t="s">
        <v>518</v>
      </c>
      <c r="AG162" s="2475"/>
      <c r="AH162" s="2472"/>
    </row>
    <row r="163" spans="15:40" ht="41.25" thickBot="1" x14ac:dyDescent="0.4">
      <c r="O163" s="813"/>
      <c r="P163" s="815"/>
      <c r="Q163" s="815"/>
      <c r="R163" s="815"/>
      <c r="S163" s="815"/>
      <c r="T163" s="815"/>
      <c r="U163" s="815"/>
      <c r="V163" s="807"/>
      <c r="W163" s="815"/>
      <c r="Y163" s="800" t="s">
        <v>519</v>
      </c>
      <c r="Z163" s="787" t="e">
        <f>#REF!</f>
        <v>#REF!</v>
      </c>
      <c r="AA163" s="787" t="e">
        <f>#REF!</f>
        <v>#REF!</v>
      </c>
      <c r="AB163" s="787" t="e">
        <f>#REF!</f>
        <v>#REF!</v>
      </c>
      <c r="AC163" s="787" t="e">
        <f>#REF!</f>
        <v>#REF!</v>
      </c>
      <c r="AD163" s="787" t="e">
        <f>#REF!</f>
        <v>#REF!</v>
      </c>
      <c r="AE163" s="787" t="e">
        <f>#REF!</f>
        <v>#REF!</v>
      </c>
      <c r="AF163" s="790" t="e">
        <f>#REF!</f>
        <v>#REF!</v>
      </c>
      <c r="AG163" s="787" t="e">
        <f>#REF!</f>
        <v>#REF!</v>
      </c>
      <c r="AH163" s="790" t="e">
        <f>#REF!</f>
        <v>#REF!</v>
      </c>
    </row>
    <row r="164" spans="15:40" ht="39" customHeight="1" thickBot="1" x14ac:dyDescent="0.4">
      <c r="O164" s="702"/>
      <c r="P164" s="702"/>
      <c r="Q164" s="702"/>
      <c r="R164" s="702"/>
      <c r="S164" s="702"/>
      <c r="T164" s="702"/>
      <c r="U164" s="702"/>
      <c r="V164" s="702"/>
      <c r="W164" s="702"/>
      <c r="Y164" s="770" t="s">
        <v>520</v>
      </c>
      <c r="Z164" s="787" t="e">
        <f>#REF!</f>
        <v>#REF!</v>
      </c>
      <c r="AA164" s="787" t="e">
        <f>#REF!</f>
        <v>#REF!</v>
      </c>
      <c r="AB164" s="787" t="e">
        <f>#REF!</f>
        <v>#REF!</v>
      </c>
      <c r="AC164" s="787" t="e">
        <f>#REF!</f>
        <v>#REF!</v>
      </c>
      <c r="AD164" s="787" t="e">
        <f>#REF!</f>
        <v>#REF!</v>
      </c>
      <c r="AE164" s="787" t="e">
        <f>#REF!</f>
        <v>#REF!</v>
      </c>
      <c r="AF164" s="509" t="e">
        <f>#REF!</f>
        <v>#REF!</v>
      </c>
      <c r="AG164" s="787" t="e">
        <f>#REF!</f>
        <v>#REF!</v>
      </c>
      <c r="AH164" s="509" t="e">
        <f>#REF!</f>
        <v>#REF!</v>
      </c>
    </row>
    <row r="165" spans="15:40" ht="21" x14ac:dyDescent="0.35">
      <c r="O165" s="453"/>
      <c r="P165" s="702"/>
      <c r="Q165" s="702"/>
      <c r="R165" s="702"/>
      <c r="S165" s="702"/>
      <c r="T165" s="702"/>
      <c r="U165" s="702"/>
      <c r="V165" s="702"/>
      <c r="W165" s="702"/>
      <c r="Y165" s="702"/>
      <c r="Z165" s="702"/>
      <c r="AA165" s="702"/>
      <c r="AB165" s="702"/>
      <c r="AC165" s="702"/>
      <c r="AD165" s="702"/>
      <c r="AE165" s="702"/>
      <c r="AF165" s="702"/>
      <c r="AG165" s="702"/>
      <c r="AH165" s="383"/>
    </row>
    <row r="166" spans="15:40" ht="21" x14ac:dyDescent="0.35">
      <c r="O166" s="702"/>
      <c r="P166" s="702"/>
      <c r="Q166" s="702"/>
      <c r="R166" s="702"/>
      <c r="S166" s="702"/>
      <c r="T166" s="702"/>
      <c r="U166" s="702"/>
      <c r="V166" s="702"/>
      <c r="W166" s="702"/>
      <c r="Y166" s="453" t="s">
        <v>964</v>
      </c>
      <c r="Z166" s="702"/>
      <c r="AA166" s="702"/>
      <c r="AB166" s="702"/>
      <c r="AC166" s="702"/>
      <c r="AD166" s="702"/>
      <c r="AE166" s="702"/>
      <c r="AF166" s="702"/>
      <c r="AG166" s="702"/>
      <c r="AH166" s="383"/>
    </row>
    <row r="167" spans="15:40" ht="21.75" thickBot="1" x14ac:dyDescent="0.4">
      <c r="O167" s="816"/>
      <c r="P167" s="817"/>
      <c r="Q167" s="817"/>
      <c r="R167" s="817"/>
      <c r="S167" s="702"/>
      <c r="T167" s="702"/>
      <c r="U167" s="702"/>
      <c r="V167" s="702"/>
      <c r="W167" s="702"/>
      <c r="Y167" s="702"/>
      <c r="Z167" s="702"/>
      <c r="AA167" s="702"/>
      <c r="AB167" s="702"/>
      <c r="AC167" s="702"/>
      <c r="AD167" s="702"/>
      <c r="AE167" s="702"/>
      <c r="AF167" s="702"/>
      <c r="AG167" s="702"/>
      <c r="AH167" s="383"/>
    </row>
    <row r="168" spans="15:40" ht="21.75" thickBot="1" x14ac:dyDescent="0.4">
      <c r="O168" s="816"/>
      <c r="P168" s="817"/>
      <c r="Q168" s="817"/>
      <c r="R168" s="817"/>
      <c r="S168" s="702"/>
      <c r="T168" s="702"/>
      <c r="U168" s="702"/>
      <c r="V168" s="702"/>
      <c r="W168" s="702"/>
      <c r="Y168" s="2476" t="s">
        <v>521</v>
      </c>
      <c r="Z168" s="2454" t="s">
        <v>36</v>
      </c>
      <c r="AA168" s="2454" t="s">
        <v>60</v>
      </c>
      <c r="AB168" s="2454" t="s">
        <v>522</v>
      </c>
      <c r="AC168" s="702"/>
      <c r="AD168" s="702"/>
      <c r="AE168" s="702"/>
      <c r="AF168" s="702"/>
      <c r="AG168" s="702"/>
      <c r="AH168" s="383"/>
    </row>
    <row r="169" spans="15:40" ht="21.75" thickBot="1" x14ac:dyDescent="0.4">
      <c r="O169" s="818"/>
      <c r="P169" s="815"/>
      <c r="Q169" s="815"/>
      <c r="R169" s="819"/>
      <c r="S169" s="702"/>
      <c r="T169" s="702"/>
      <c r="U169" s="702"/>
      <c r="V169" s="702"/>
      <c r="W169" s="702"/>
      <c r="Y169" s="2477"/>
      <c r="Z169" s="2454"/>
      <c r="AA169" s="2454"/>
      <c r="AB169" s="2454"/>
      <c r="AC169" s="702"/>
      <c r="AD169" s="702"/>
      <c r="AE169" s="702"/>
      <c r="AF169" s="702"/>
      <c r="AG169" s="702"/>
      <c r="AH169" s="383"/>
    </row>
    <row r="170" spans="15:40" ht="42.75" thickBot="1" x14ac:dyDescent="0.4">
      <c r="O170" s="818"/>
      <c r="P170" s="815"/>
      <c r="Q170" s="815"/>
      <c r="R170" s="819"/>
      <c r="S170" s="702"/>
      <c r="T170" s="702"/>
      <c r="U170" s="702"/>
      <c r="V170" s="702"/>
      <c r="W170" s="702"/>
      <c r="Y170" s="802" t="s">
        <v>523</v>
      </c>
      <c r="Z170" s="741" t="e">
        <f>#REF!</f>
        <v>#REF!</v>
      </c>
      <c r="AA170" s="741" t="e">
        <f>#REF!</f>
        <v>#REF!</v>
      </c>
      <c r="AB170" s="803" t="e">
        <f>#REF!</f>
        <v>#REF!</v>
      </c>
      <c r="AC170" s="702"/>
      <c r="AD170" s="702"/>
      <c r="AE170" s="702"/>
      <c r="AF170" s="702"/>
      <c r="AG170" s="702"/>
      <c r="AH170" s="383"/>
    </row>
    <row r="171" spans="15:40" ht="63.75" thickBot="1" x14ac:dyDescent="0.4">
      <c r="O171" s="818"/>
      <c r="P171" s="815"/>
      <c r="Q171" s="815"/>
      <c r="R171" s="819"/>
      <c r="S171" s="702"/>
      <c r="T171" s="702"/>
      <c r="U171" s="702"/>
      <c r="V171" s="702"/>
      <c r="W171" s="702"/>
      <c r="Y171" s="804" t="s">
        <v>524</v>
      </c>
      <c r="Z171" s="741" t="e">
        <f>#REF!</f>
        <v>#REF!</v>
      </c>
      <c r="AA171" s="741" t="e">
        <f>#REF!</f>
        <v>#REF!</v>
      </c>
      <c r="AB171" s="803" t="e">
        <f>#REF!</f>
        <v>#REF!</v>
      </c>
      <c r="AC171" s="702"/>
      <c r="AD171" s="702"/>
      <c r="AE171" s="702"/>
      <c r="AF171" s="702"/>
      <c r="AG171" s="702"/>
      <c r="AH171" s="383"/>
    </row>
    <row r="172" spans="15:40" ht="42.75" thickBot="1" x14ac:dyDescent="0.4">
      <c r="O172" s="818"/>
      <c r="P172" s="819"/>
      <c r="Q172" s="819"/>
      <c r="R172" s="819"/>
      <c r="S172" s="702"/>
      <c r="T172" s="702"/>
      <c r="U172" s="702"/>
      <c r="V172" s="702"/>
      <c r="W172" s="702"/>
      <c r="Y172" s="804" t="s">
        <v>525</v>
      </c>
      <c r="Z172" s="741" t="e">
        <f>#REF!</f>
        <v>#REF!</v>
      </c>
      <c r="AA172" s="741" t="e">
        <f>#REF!</f>
        <v>#REF!</v>
      </c>
      <c r="AB172" s="803" t="e">
        <f>#REF!</f>
        <v>#REF!</v>
      </c>
      <c r="AC172" s="702"/>
      <c r="AD172" s="702"/>
      <c r="AE172" s="702"/>
      <c r="AF172" s="702"/>
      <c r="AG172" s="702"/>
      <c r="AH172" s="383"/>
    </row>
    <row r="173" spans="15:40" ht="46.5" customHeight="1" thickBot="1" x14ac:dyDescent="0.4">
      <c r="Y173" s="805" t="s">
        <v>0</v>
      </c>
      <c r="Z173" s="803" t="e">
        <f>#REF!</f>
        <v>#REF!</v>
      </c>
      <c r="AA173" s="803" t="e">
        <f>#REF!</f>
        <v>#REF!</v>
      </c>
      <c r="AB173" s="803" t="e">
        <f>#REF!</f>
        <v>#REF!</v>
      </c>
      <c r="AC173" s="702"/>
      <c r="AD173" s="702"/>
      <c r="AE173" s="702"/>
      <c r="AF173" s="702"/>
      <c r="AG173" s="702"/>
      <c r="AH173" s="383"/>
    </row>
    <row r="174" spans="15:40" x14ac:dyDescent="0.25">
      <c r="AI174" s="666"/>
    </row>
    <row r="175" spans="15:40" ht="21" x14ac:dyDescent="0.35">
      <c r="AJ175" s="453" t="s">
        <v>952</v>
      </c>
      <c r="AK175" s="453"/>
      <c r="AL175" s="453"/>
      <c r="AM175" s="453"/>
      <c r="AN175" s="453">
        <v>6</v>
      </c>
    </row>
    <row r="176" spans="15:40" ht="21.75" thickBot="1" x14ac:dyDescent="0.4">
      <c r="AJ176" s="453"/>
      <c r="AK176" s="453"/>
      <c r="AL176" s="453"/>
      <c r="AM176" s="453"/>
      <c r="AN176" s="453"/>
    </row>
    <row r="177" spans="36:40" ht="21.75" thickBot="1" x14ac:dyDescent="0.4">
      <c r="AJ177" s="820" t="s">
        <v>526</v>
      </c>
      <c r="AK177" s="821" t="s">
        <v>527</v>
      </c>
      <c r="AL177" s="821" t="s">
        <v>528</v>
      </c>
      <c r="AM177" s="822" t="s">
        <v>529</v>
      </c>
      <c r="AN177" s="453"/>
    </row>
    <row r="178" spans="36:40" ht="21.75" thickBot="1" x14ac:dyDescent="0.4">
      <c r="AJ178" s="823" t="s">
        <v>530</v>
      </c>
      <c r="AK178" s="741" t="e">
        <f>#REF!</f>
        <v>#REF!</v>
      </c>
      <c r="AL178" s="741" t="e">
        <f>#REF!</f>
        <v>#REF!</v>
      </c>
      <c r="AM178" s="741" t="e">
        <f>#REF!</f>
        <v>#REF!</v>
      </c>
      <c r="AN178" s="453"/>
    </row>
    <row r="179" spans="36:40" ht="21.75" thickBot="1" x14ac:dyDescent="0.4">
      <c r="AJ179" s="823" t="s">
        <v>531</v>
      </c>
      <c r="AK179" s="741" t="e">
        <f>#REF!</f>
        <v>#REF!</v>
      </c>
      <c r="AL179" s="741" t="e">
        <f>#REF!</f>
        <v>#REF!</v>
      </c>
      <c r="AM179" s="741" t="e">
        <f>#REF!</f>
        <v>#REF!</v>
      </c>
      <c r="AN179" s="453"/>
    </row>
    <row r="180" spans="36:40" ht="21.75" thickBot="1" x14ac:dyDescent="0.4">
      <c r="AJ180" s="823" t="s">
        <v>532</v>
      </c>
      <c r="AK180" s="741" t="e">
        <f>#REF!</f>
        <v>#REF!</v>
      </c>
      <c r="AL180" s="741" t="e">
        <f>#REF!</f>
        <v>#REF!</v>
      </c>
      <c r="AM180" s="741" t="e">
        <f>#REF!</f>
        <v>#REF!</v>
      </c>
      <c r="AN180" s="453"/>
    </row>
    <row r="181" spans="36:40" ht="21.75" thickBot="1" x14ac:dyDescent="0.4">
      <c r="AJ181" s="824" t="s">
        <v>533</v>
      </c>
      <c r="AK181" s="741" t="e">
        <f>#REF!</f>
        <v>#REF!</v>
      </c>
      <c r="AL181" s="741" t="e">
        <f>#REF!</f>
        <v>#REF!</v>
      </c>
      <c r="AM181" s="741" t="e">
        <f>#REF!</f>
        <v>#REF!</v>
      </c>
      <c r="AN181" s="453"/>
    </row>
    <row r="182" spans="36:40" ht="21.75" thickBot="1" x14ac:dyDescent="0.4">
      <c r="AJ182" s="823" t="s">
        <v>534</v>
      </c>
      <c r="AK182" s="741" t="e">
        <f>#REF!</f>
        <v>#REF!</v>
      </c>
      <c r="AL182" s="741" t="e">
        <f>#REF!</f>
        <v>#REF!</v>
      </c>
      <c r="AM182" s="741" t="e">
        <f>#REF!</f>
        <v>#REF!</v>
      </c>
      <c r="AN182" s="453"/>
    </row>
    <row r="183" spans="36:40" ht="21.75" thickBot="1" x14ac:dyDescent="0.4">
      <c r="AJ183" s="823" t="s">
        <v>535</v>
      </c>
      <c r="AK183" s="741" t="e">
        <f>#REF!</f>
        <v>#REF!</v>
      </c>
      <c r="AL183" s="741" t="e">
        <f>#REF!</f>
        <v>#REF!</v>
      </c>
      <c r="AM183" s="741" t="e">
        <f>#REF!</f>
        <v>#REF!</v>
      </c>
      <c r="AN183" s="453"/>
    </row>
    <row r="184" spans="36:40" ht="21.75" thickBot="1" x14ac:dyDescent="0.4">
      <c r="AJ184" s="823" t="s">
        <v>536</v>
      </c>
      <c r="AK184" s="741" t="e">
        <f>#REF!</f>
        <v>#REF!</v>
      </c>
      <c r="AL184" s="741" t="e">
        <f>#REF!</f>
        <v>#REF!</v>
      </c>
      <c r="AM184" s="741" t="e">
        <f>#REF!</f>
        <v>#REF!</v>
      </c>
      <c r="AN184" s="453"/>
    </row>
    <row r="185" spans="36:40" ht="21.75" thickBot="1" x14ac:dyDescent="0.4">
      <c r="AJ185" s="823" t="s">
        <v>537</v>
      </c>
      <c r="AK185" s="741" t="e">
        <f>#REF!</f>
        <v>#REF!</v>
      </c>
      <c r="AL185" s="741" t="e">
        <f>#REF!</f>
        <v>#REF!</v>
      </c>
      <c r="AM185" s="741" t="e">
        <f>#REF!</f>
        <v>#REF!</v>
      </c>
      <c r="AN185" s="453"/>
    </row>
    <row r="186" spans="36:40" ht="21.75" thickBot="1" x14ac:dyDescent="0.4">
      <c r="AJ186" s="825" t="s">
        <v>538</v>
      </c>
      <c r="AK186" s="741" t="e">
        <f>#REF!</f>
        <v>#REF!</v>
      </c>
      <c r="AL186" s="741" t="e">
        <f>#REF!</f>
        <v>#REF!</v>
      </c>
      <c r="AM186" s="741" t="e">
        <f>#REF!</f>
        <v>#REF!</v>
      </c>
      <c r="AN186" s="453"/>
    </row>
    <row r="187" spans="36:40" ht="21" x14ac:dyDescent="0.35">
      <c r="AJ187" s="702"/>
      <c r="AK187" s="702"/>
      <c r="AL187" s="702"/>
      <c r="AM187" s="702"/>
      <c r="AN187" s="453"/>
    </row>
    <row r="188" spans="36:40" ht="21" x14ac:dyDescent="0.35">
      <c r="AJ188" s="453" t="s">
        <v>953</v>
      </c>
      <c r="AK188" s="702"/>
      <c r="AL188" s="702"/>
      <c r="AM188" s="702"/>
      <c r="AN188" s="453"/>
    </row>
    <row r="189" spans="36:40" ht="21.75" thickBot="1" x14ac:dyDescent="0.4">
      <c r="AJ189" s="453"/>
      <c r="AK189" s="702"/>
      <c r="AL189" s="702"/>
      <c r="AM189" s="702"/>
      <c r="AN189" s="453"/>
    </row>
    <row r="190" spans="36:40" ht="42" customHeight="1" thickBot="1" x14ac:dyDescent="0.3">
      <c r="AJ190" s="801" t="s">
        <v>1</v>
      </c>
      <c r="AK190" s="801" t="s">
        <v>539</v>
      </c>
      <c r="AL190" s="801" t="s">
        <v>540</v>
      </c>
      <c r="AM190" s="801" t="s">
        <v>541</v>
      </c>
      <c r="AN190" s="801" t="s">
        <v>542</v>
      </c>
    </row>
    <row r="191" spans="36:40" ht="21.75" thickBot="1" x14ac:dyDescent="0.4">
      <c r="AJ191" s="826">
        <v>1</v>
      </c>
      <c r="AK191" s="741" t="e">
        <f>#REF!</f>
        <v>#REF!</v>
      </c>
      <c r="AL191" s="741" t="e">
        <f>#REF!</f>
        <v>#REF!</v>
      </c>
      <c r="AM191" s="741" t="e">
        <f>#REF!</f>
        <v>#REF!</v>
      </c>
      <c r="AN191" s="827" t="e">
        <f>#REF!</f>
        <v>#REF!</v>
      </c>
    </row>
    <row r="192" spans="36:40" ht="21.75" thickBot="1" x14ac:dyDescent="0.4">
      <c r="AJ192" s="826">
        <v>2</v>
      </c>
      <c r="AK192" s="741" t="e">
        <f>#REF!</f>
        <v>#REF!</v>
      </c>
      <c r="AL192" s="741" t="e">
        <f>#REF!</f>
        <v>#REF!</v>
      </c>
      <c r="AM192" s="741" t="e">
        <f>#REF!</f>
        <v>#REF!</v>
      </c>
      <c r="AN192" s="827" t="e">
        <f>#REF!</f>
        <v>#REF!</v>
      </c>
    </row>
    <row r="193" spans="36:40" ht="21.75" thickBot="1" x14ac:dyDescent="0.4">
      <c r="AJ193" s="826">
        <v>3</v>
      </c>
      <c r="AK193" s="741" t="e">
        <f>#REF!</f>
        <v>#REF!</v>
      </c>
      <c r="AL193" s="741" t="e">
        <f>#REF!</f>
        <v>#REF!</v>
      </c>
      <c r="AM193" s="741" t="e">
        <f>#REF!</f>
        <v>#REF!</v>
      </c>
      <c r="AN193" s="827" t="e">
        <f>#REF!</f>
        <v>#REF!</v>
      </c>
    </row>
    <row r="194" spans="36:40" ht="21.75" thickBot="1" x14ac:dyDescent="0.4">
      <c r="AJ194" s="826">
        <v>4</v>
      </c>
      <c r="AK194" s="741" t="e">
        <f>#REF!</f>
        <v>#REF!</v>
      </c>
      <c r="AL194" s="741" t="e">
        <f>#REF!</f>
        <v>#REF!</v>
      </c>
      <c r="AM194" s="741" t="e">
        <f>#REF!</f>
        <v>#REF!</v>
      </c>
      <c r="AN194" s="827" t="e">
        <f>#REF!</f>
        <v>#REF!</v>
      </c>
    </row>
    <row r="195" spans="36:40" ht="21.75" thickBot="1" x14ac:dyDescent="0.4">
      <c r="AJ195" s="826">
        <v>5</v>
      </c>
      <c r="AK195" s="741" t="e">
        <f>#REF!</f>
        <v>#REF!</v>
      </c>
      <c r="AL195" s="741" t="e">
        <f>#REF!</f>
        <v>#REF!</v>
      </c>
      <c r="AM195" s="741" t="e">
        <f>#REF!</f>
        <v>#REF!</v>
      </c>
      <c r="AN195" s="827" t="e">
        <f>#REF!</f>
        <v>#REF!</v>
      </c>
    </row>
    <row r="196" spans="36:40" ht="21.75" thickBot="1" x14ac:dyDescent="0.4">
      <c r="AJ196" s="826">
        <v>6</v>
      </c>
      <c r="AK196" s="741" t="e">
        <f>#REF!</f>
        <v>#REF!</v>
      </c>
      <c r="AL196" s="741" t="e">
        <f>#REF!</f>
        <v>#REF!</v>
      </c>
      <c r="AM196" s="741" t="e">
        <f>#REF!</f>
        <v>#REF!</v>
      </c>
      <c r="AN196" s="827" t="e">
        <f>#REF!</f>
        <v>#REF!</v>
      </c>
    </row>
    <row r="197" spans="36:40" ht="21.75" thickBot="1" x14ac:dyDescent="0.4">
      <c r="AJ197" s="826">
        <v>7</v>
      </c>
      <c r="AK197" s="741" t="e">
        <f>#REF!</f>
        <v>#REF!</v>
      </c>
      <c r="AL197" s="741" t="e">
        <f>#REF!</f>
        <v>#REF!</v>
      </c>
      <c r="AM197" s="741" t="e">
        <f>#REF!</f>
        <v>#REF!</v>
      </c>
      <c r="AN197" s="827" t="e">
        <f>#REF!</f>
        <v>#REF!</v>
      </c>
    </row>
    <row r="198" spans="36:40" ht="21.75" thickBot="1" x14ac:dyDescent="0.4">
      <c r="AJ198" s="826">
        <v>8</v>
      </c>
      <c r="AK198" s="741" t="e">
        <f>#REF!</f>
        <v>#REF!</v>
      </c>
      <c r="AL198" s="741" t="e">
        <f>#REF!</f>
        <v>#REF!</v>
      </c>
      <c r="AM198" s="741" t="e">
        <f>#REF!</f>
        <v>#REF!</v>
      </c>
      <c r="AN198" s="827" t="e">
        <f>#REF!</f>
        <v>#REF!</v>
      </c>
    </row>
    <row r="199" spans="36:40" ht="21.75" thickBot="1" x14ac:dyDescent="0.4">
      <c r="AJ199" s="826">
        <v>9</v>
      </c>
      <c r="AK199" s="741" t="e">
        <f>#REF!</f>
        <v>#REF!</v>
      </c>
      <c r="AL199" s="741" t="e">
        <f>#REF!</f>
        <v>#REF!</v>
      </c>
      <c r="AM199" s="741" t="e">
        <f>#REF!</f>
        <v>#REF!</v>
      </c>
      <c r="AN199" s="827" t="e">
        <f>#REF!</f>
        <v>#REF!</v>
      </c>
    </row>
    <row r="200" spans="36:40" ht="21.75" thickBot="1" x14ac:dyDescent="0.4">
      <c r="AJ200" s="826">
        <v>10</v>
      </c>
      <c r="AK200" s="741" t="e">
        <f>#REF!</f>
        <v>#REF!</v>
      </c>
      <c r="AL200" s="741" t="e">
        <f>#REF!</f>
        <v>#REF!</v>
      </c>
      <c r="AM200" s="741" t="e">
        <f>#REF!</f>
        <v>#REF!</v>
      </c>
      <c r="AN200" s="827" t="e">
        <f>#REF!</f>
        <v>#REF!</v>
      </c>
    </row>
    <row r="201" spans="36:40" ht="21.75" thickBot="1" x14ac:dyDescent="0.4">
      <c r="AJ201" s="826">
        <v>11</v>
      </c>
      <c r="AK201" s="741" t="e">
        <f>#REF!</f>
        <v>#REF!</v>
      </c>
      <c r="AL201" s="741" t="e">
        <f>#REF!</f>
        <v>#REF!</v>
      </c>
      <c r="AM201" s="741" t="e">
        <f>#REF!</f>
        <v>#REF!</v>
      </c>
      <c r="AN201" s="827" t="e">
        <f>#REF!</f>
        <v>#REF!</v>
      </c>
    </row>
    <row r="202" spans="36:40" ht="21.75" thickBot="1" x14ac:dyDescent="0.4">
      <c r="AJ202" s="826">
        <v>12</v>
      </c>
      <c r="AK202" s="741" t="e">
        <f>#REF!</f>
        <v>#REF!</v>
      </c>
      <c r="AL202" s="741" t="e">
        <f>#REF!</f>
        <v>#REF!</v>
      </c>
      <c r="AM202" s="741" t="e">
        <f>#REF!</f>
        <v>#REF!</v>
      </c>
      <c r="AN202" s="827" t="e">
        <f>#REF!</f>
        <v>#REF!</v>
      </c>
    </row>
    <row r="203" spans="36:40" ht="21.75" thickBot="1" x14ac:dyDescent="0.4">
      <c r="AJ203" s="826">
        <v>13</v>
      </c>
      <c r="AK203" s="741" t="e">
        <f>#REF!</f>
        <v>#REF!</v>
      </c>
      <c r="AL203" s="741" t="e">
        <f>#REF!</f>
        <v>#REF!</v>
      </c>
      <c r="AM203" s="741" t="e">
        <f>#REF!</f>
        <v>#REF!</v>
      </c>
      <c r="AN203" s="827" t="e">
        <f>#REF!</f>
        <v>#REF!</v>
      </c>
    </row>
    <row r="204" spans="36:40" ht="21.75" thickBot="1" x14ac:dyDescent="0.4">
      <c r="AJ204" s="826">
        <v>14</v>
      </c>
      <c r="AK204" s="741" t="e">
        <f>#REF!</f>
        <v>#REF!</v>
      </c>
      <c r="AL204" s="741" t="e">
        <f>#REF!</f>
        <v>#REF!</v>
      </c>
      <c r="AM204" s="741" t="e">
        <f>#REF!</f>
        <v>#REF!</v>
      </c>
      <c r="AN204" s="827" t="e">
        <f>#REF!</f>
        <v>#REF!</v>
      </c>
    </row>
    <row r="205" spans="36:40" ht="21.75" thickBot="1" x14ac:dyDescent="0.4">
      <c r="AJ205" s="826">
        <v>15</v>
      </c>
      <c r="AK205" s="741" t="e">
        <f>#REF!</f>
        <v>#REF!</v>
      </c>
      <c r="AL205" s="741" t="e">
        <f>#REF!</f>
        <v>#REF!</v>
      </c>
      <c r="AM205" s="741" t="e">
        <f>#REF!</f>
        <v>#REF!</v>
      </c>
      <c r="AN205" s="827" t="e">
        <f>#REF!</f>
        <v>#REF!</v>
      </c>
    </row>
    <row r="206" spans="36:40" ht="21.75" thickBot="1" x14ac:dyDescent="0.4">
      <c r="AJ206" s="826">
        <v>16</v>
      </c>
      <c r="AK206" s="741" t="e">
        <f>#REF!</f>
        <v>#REF!</v>
      </c>
      <c r="AL206" s="741" t="e">
        <f>#REF!</f>
        <v>#REF!</v>
      </c>
      <c r="AM206" s="741" t="e">
        <f>#REF!</f>
        <v>#REF!</v>
      </c>
      <c r="AN206" s="827" t="e">
        <f>#REF!</f>
        <v>#REF!</v>
      </c>
    </row>
    <row r="207" spans="36:40" ht="42" customHeight="1" thickBot="1" x14ac:dyDescent="0.3">
      <c r="AJ207" s="801" t="s">
        <v>1</v>
      </c>
      <c r="AK207" s="801" t="s">
        <v>539</v>
      </c>
      <c r="AL207" s="801" t="s">
        <v>540</v>
      </c>
      <c r="AM207" s="801" t="s">
        <v>541</v>
      </c>
      <c r="AN207" s="801" t="s">
        <v>542</v>
      </c>
    </row>
    <row r="208" spans="36:40" ht="21.75" thickBot="1" x14ac:dyDescent="0.4">
      <c r="AJ208" s="826">
        <v>17</v>
      </c>
      <c r="AK208" s="741" t="e">
        <f>#REF!</f>
        <v>#REF!</v>
      </c>
      <c r="AL208" s="741" t="e">
        <f>#REF!</f>
        <v>#REF!</v>
      </c>
      <c r="AM208" s="741" t="e">
        <f>#REF!</f>
        <v>#REF!</v>
      </c>
      <c r="AN208" s="827" t="e">
        <f>#REF!</f>
        <v>#REF!</v>
      </c>
    </row>
    <row r="209" spans="36:60" ht="21.75" thickBot="1" x14ac:dyDescent="0.4">
      <c r="AJ209" s="826">
        <v>18</v>
      </c>
      <c r="AK209" s="741" t="e">
        <f>#REF!</f>
        <v>#REF!</v>
      </c>
      <c r="AL209" s="741" t="e">
        <f>#REF!</f>
        <v>#REF!</v>
      </c>
      <c r="AM209" s="741" t="e">
        <f>#REF!</f>
        <v>#REF!</v>
      </c>
      <c r="AN209" s="827" t="e">
        <f>#REF!</f>
        <v>#REF!</v>
      </c>
    </row>
    <row r="210" spans="36:60" ht="21.75" thickBot="1" x14ac:dyDescent="0.4">
      <c r="AJ210" s="826">
        <v>19</v>
      </c>
      <c r="AK210" s="741" t="e">
        <f>#REF!</f>
        <v>#REF!</v>
      </c>
      <c r="AL210" s="741" t="e">
        <f>#REF!</f>
        <v>#REF!</v>
      </c>
      <c r="AM210" s="741" t="e">
        <f>#REF!</f>
        <v>#REF!</v>
      </c>
      <c r="AN210" s="827" t="e">
        <f>#REF!</f>
        <v>#REF!</v>
      </c>
    </row>
    <row r="211" spans="36:60" ht="21.75" thickBot="1" x14ac:dyDescent="0.4">
      <c r="AJ211" s="826">
        <v>20</v>
      </c>
      <c r="AK211" s="741" t="e">
        <f>#REF!</f>
        <v>#REF!</v>
      </c>
      <c r="AL211" s="741" t="e">
        <f>#REF!</f>
        <v>#REF!</v>
      </c>
      <c r="AM211" s="741" t="e">
        <f>#REF!</f>
        <v>#REF!</v>
      </c>
      <c r="AN211" s="827" t="e">
        <f>#REF!</f>
        <v>#REF!</v>
      </c>
    </row>
    <row r="212" spans="36:60" ht="21.75" thickBot="1" x14ac:dyDescent="0.4">
      <c r="AJ212" s="826">
        <v>21</v>
      </c>
      <c r="AK212" s="741" t="e">
        <f>#REF!</f>
        <v>#REF!</v>
      </c>
      <c r="AL212" s="741" t="e">
        <f>#REF!</f>
        <v>#REF!</v>
      </c>
      <c r="AM212" s="741" t="e">
        <f>#REF!</f>
        <v>#REF!</v>
      </c>
      <c r="AN212" s="827" t="e">
        <f>#REF!</f>
        <v>#REF!</v>
      </c>
    </row>
    <row r="213" spans="36:60" ht="21.75" thickBot="1" x14ac:dyDescent="0.4">
      <c r="AJ213" s="826">
        <v>22</v>
      </c>
      <c r="AK213" s="741" t="e">
        <f>#REF!</f>
        <v>#REF!</v>
      </c>
      <c r="AL213" s="741" t="e">
        <f>#REF!</f>
        <v>#REF!</v>
      </c>
      <c r="AM213" s="741" t="e">
        <f>#REF!</f>
        <v>#REF!</v>
      </c>
      <c r="AN213" s="827" t="e">
        <f>#REF!</f>
        <v>#REF!</v>
      </c>
    </row>
    <row r="214" spans="36:60" ht="21.75" thickBot="1" x14ac:dyDescent="0.4">
      <c r="AJ214" s="826">
        <v>23</v>
      </c>
      <c r="AK214" s="741" t="e">
        <f>#REF!</f>
        <v>#REF!</v>
      </c>
      <c r="AL214" s="741" t="e">
        <f>#REF!</f>
        <v>#REF!</v>
      </c>
      <c r="AM214" s="741" t="e">
        <f>#REF!</f>
        <v>#REF!</v>
      </c>
      <c r="AN214" s="827" t="e">
        <f>#REF!</f>
        <v>#REF!</v>
      </c>
    </row>
    <row r="215" spans="36:60" ht="21.75" thickBot="1" x14ac:dyDescent="0.4">
      <c r="AJ215" s="826">
        <v>24</v>
      </c>
      <c r="AK215" s="741" t="e">
        <f>#REF!</f>
        <v>#REF!</v>
      </c>
      <c r="AL215" s="741" t="e">
        <f>#REF!</f>
        <v>#REF!</v>
      </c>
      <c r="AM215" s="741" t="e">
        <f>#REF!</f>
        <v>#REF!</v>
      </c>
      <c r="AN215" s="827" t="e">
        <f>#REF!</f>
        <v>#REF!</v>
      </c>
    </row>
    <row r="216" spans="36:60" ht="21.75" thickBot="1" x14ac:dyDescent="0.4">
      <c r="AJ216" s="826">
        <v>25</v>
      </c>
      <c r="AK216" s="741" t="e">
        <f>#REF!</f>
        <v>#REF!</v>
      </c>
      <c r="AL216" s="741" t="e">
        <f>#REF!</f>
        <v>#REF!</v>
      </c>
      <c r="AM216" s="741" t="e">
        <f>#REF!</f>
        <v>#REF!</v>
      </c>
      <c r="AN216" s="827" t="e">
        <f>#REF!</f>
        <v>#REF!</v>
      </c>
    </row>
    <row r="217" spans="36:60" ht="21.75" thickBot="1" x14ac:dyDescent="0.4">
      <c r="AJ217" s="826">
        <v>26</v>
      </c>
      <c r="AK217" s="741" t="e">
        <f>#REF!</f>
        <v>#REF!</v>
      </c>
      <c r="AL217" s="741" t="e">
        <f>#REF!</f>
        <v>#REF!</v>
      </c>
      <c r="AM217" s="741" t="e">
        <f>#REF!</f>
        <v>#REF!</v>
      </c>
      <c r="AN217" s="827" t="e">
        <f>#REF!</f>
        <v>#REF!</v>
      </c>
    </row>
    <row r="218" spans="36:60" ht="21.75" thickBot="1" x14ac:dyDescent="0.4">
      <c r="AJ218" s="826">
        <v>27</v>
      </c>
      <c r="AK218" s="741" t="e">
        <f>#REF!</f>
        <v>#REF!</v>
      </c>
      <c r="AL218" s="741" t="e">
        <f>#REF!</f>
        <v>#REF!</v>
      </c>
      <c r="AM218" s="741" t="e">
        <f>#REF!</f>
        <v>#REF!</v>
      </c>
      <c r="AN218" s="827" t="e">
        <f>#REF!</f>
        <v>#REF!</v>
      </c>
    </row>
    <row r="219" spans="36:60" ht="21.75" thickBot="1" x14ac:dyDescent="0.4">
      <c r="AJ219" s="826">
        <v>28</v>
      </c>
      <c r="AK219" s="741" t="e">
        <f>#REF!</f>
        <v>#REF!</v>
      </c>
      <c r="AL219" s="741" t="e">
        <f>#REF!</f>
        <v>#REF!</v>
      </c>
      <c r="AM219" s="741" t="e">
        <f>#REF!</f>
        <v>#REF!</v>
      </c>
      <c r="AN219" s="827" t="e">
        <f>#REF!</f>
        <v>#REF!</v>
      </c>
    </row>
    <row r="220" spans="36:60" ht="21.75" thickBot="1" x14ac:dyDescent="0.4">
      <c r="AJ220" s="826">
        <v>29</v>
      </c>
      <c r="AK220" s="741" t="e">
        <f>#REF!</f>
        <v>#REF!</v>
      </c>
      <c r="AL220" s="741" t="e">
        <f>#REF!</f>
        <v>#REF!</v>
      </c>
      <c r="AM220" s="741" t="e">
        <f>#REF!</f>
        <v>#REF!</v>
      </c>
      <c r="AN220" s="827" t="e">
        <f>#REF!</f>
        <v>#REF!</v>
      </c>
    </row>
    <row r="221" spans="36:60" ht="21.75" thickBot="1" x14ac:dyDescent="0.4">
      <c r="AJ221" s="826">
        <v>30</v>
      </c>
      <c r="AK221" s="741"/>
      <c r="AL221" s="741"/>
      <c r="AM221" s="741"/>
      <c r="AN221" s="827"/>
    </row>
    <row r="222" spans="36:60" x14ac:dyDescent="0.25">
      <c r="AO222" s="666"/>
    </row>
    <row r="223" spans="36:60" ht="21" x14ac:dyDescent="0.35">
      <c r="AP223" s="828" t="s">
        <v>954</v>
      </c>
      <c r="AQ223" s="395"/>
      <c r="AR223" s="395"/>
      <c r="AS223" s="395"/>
      <c r="AT223" s="395"/>
      <c r="AU223" s="395"/>
      <c r="AV223" s="395"/>
      <c r="AW223" s="395"/>
      <c r="AX223" s="395"/>
      <c r="AY223" s="395"/>
      <c r="AZ223" s="395"/>
      <c r="BA223" s="395"/>
      <c r="BB223" s="395"/>
      <c r="BC223" s="395"/>
      <c r="BD223" s="395"/>
      <c r="BE223" s="395"/>
      <c r="BF223" s="395"/>
      <c r="BG223" s="395"/>
      <c r="BH223" s="453">
        <v>7</v>
      </c>
    </row>
    <row r="224" spans="36:60" ht="21.75" thickBot="1" x14ac:dyDescent="0.4">
      <c r="AP224" s="702"/>
      <c r="AQ224" s="702"/>
      <c r="AR224" s="702"/>
      <c r="AS224" s="702"/>
      <c r="AT224" s="702"/>
      <c r="AU224" s="702"/>
      <c r="AV224" s="702"/>
      <c r="AW224" s="702"/>
      <c r="AX224" s="702"/>
      <c r="AY224" s="702"/>
      <c r="AZ224" s="702"/>
      <c r="BA224" s="702"/>
      <c r="BB224" s="702"/>
      <c r="BC224" s="702"/>
      <c r="BD224" s="702"/>
      <c r="BE224" s="702"/>
      <c r="BF224" s="702"/>
      <c r="BG224" s="702"/>
      <c r="BH224" s="702"/>
    </row>
    <row r="225" spans="42:60" ht="21.75" thickBot="1" x14ac:dyDescent="0.4">
      <c r="AP225" s="829" t="s">
        <v>35</v>
      </c>
      <c r="AQ225" s="830" t="s">
        <v>543</v>
      </c>
      <c r="AR225" s="821" t="s">
        <v>544</v>
      </c>
      <c r="AS225" s="820" t="s">
        <v>545</v>
      </c>
      <c r="AT225" s="821" t="s">
        <v>546</v>
      </c>
      <c r="AU225" s="821" t="s">
        <v>16</v>
      </c>
      <c r="AV225" s="820" t="s">
        <v>17</v>
      </c>
      <c r="AW225" s="821" t="s">
        <v>18</v>
      </c>
      <c r="AX225" s="821" t="s">
        <v>19</v>
      </c>
      <c r="AY225" s="820" t="s">
        <v>20</v>
      </c>
      <c r="AZ225" s="821" t="s">
        <v>21</v>
      </c>
      <c r="BA225" s="821" t="s">
        <v>22</v>
      </c>
      <c r="BB225" s="831" t="s">
        <v>23</v>
      </c>
      <c r="BC225" s="702"/>
      <c r="BD225" s="702"/>
      <c r="BE225" s="702"/>
      <c r="BF225" s="702"/>
      <c r="BG225" s="702"/>
      <c r="BH225" s="702"/>
    </row>
    <row r="226" spans="42:60" ht="63.75" thickBot="1" x14ac:dyDescent="0.4">
      <c r="AP226" s="829" t="s">
        <v>547</v>
      </c>
      <c r="AQ226" s="882" t="e">
        <f>#REF!</f>
        <v>#REF!</v>
      </c>
      <c r="AR226" s="882" t="e">
        <f>#REF!</f>
        <v>#REF!</v>
      </c>
      <c r="AS226" s="882" t="e">
        <f>#REF!</f>
        <v>#REF!</v>
      </c>
      <c r="AT226" s="882" t="e">
        <f>#REF!</f>
        <v>#REF!</v>
      </c>
      <c r="AU226" s="882" t="e">
        <f>#REF!</f>
        <v>#REF!</v>
      </c>
      <c r="AV226" s="882" t="e">
        <f>#REF!</f>
        <v>#REF!</v>
      </c>
      <c r="AW226" s="882" t="e">
        <f>#REF!</f>
        <v>#REF!</v>
      </c>
      <c r="AX226" s="882" t="e">
        <f>#REF!</f>
        <v>#REF!</v>
      </c>
      <c r="AY226" s="882" t="e">
        <f>#REF!</f>
        <v>#REF!</v>
      </c>
      <c r="AZ226" s="882" t="e">
        <f>#REF!</f>
        <v>#REF!</v>
      </c>
      <c r="BA226" s="882" t="e">
        <f>#REF!</f>
        <v>#REF!</v>
      </c>
      <c r="BB226" s="882" t="e">
        <f>#REF!</f>
        <v>#REF!</v>
      </c>
      <c r="BC226" s="702"/>
      <c r="BD226" s="702"/>
      <c r="BE226" s="702"/>
      <c r="BF226" s="702"/>
      <c r="BG226" s="702"/>
      <c r="BH226" s="702"/>
    </row>
    <row r="227" spans="42:60" ht="63.75" thickBot="1" x14ac:dyDescent="0.4">
      <c r="AP227" s="829" t="s">
        <v>548</v>
      </c>
      <c r="AQ227" s="882" t="e">
        <f>#REF!</f>
        <v>#REF!</v>
      </c>
      <c r="AR227" s="882" t="e">
        <f>#REF!</f>
        <v>#REF!</v>
      </c>
      <c r="AS227" s="882" t="e">
        <f>#REF!</f>
        <v>#REF!</v>
      </c>
      <c r="AT227" s="882" t="e">
        <f>#REF!</f>
        <v>#REF!</v>
      </c>
      <c r="AU227" s="882" t="e">
        <f>#REF!</f>
        <v>#REF!</v>
      </c>
      <c r="AV227" s="882" t="e">
        <f>#REF!</f>
        <v>#REF!</v>
      </c>
      <c r="AW227" s="882" t="e">
        <f>#REF!</f>
        <v>#REF!</v>
      </c>
      <c r="AX227" s="882" t="e">
        <f>#REF!</f>
        <v>#REF!</v>
      </c>
      <c r="AY227" s="882" t="e">
        <f>#REF!</f>
        <v>#REF!</v>
      </c>
      <c r="AZ227" s="882" t="e">
        <f>#REF!</f>
        <v>#REF!</v>
      </c>
      <c r="BA227" s="882" t="e">
        <f>#REF!</f>
        <v>#REF!</v>
      </c>
      <c r="BB227" s="882" t="e">
        <f>#REF!</f>
        <v>#REF!</v>
      </c>
      <c r="BC227" s="702"/>
      <c r="BD227" s="702"/>
      <c r="BE227" s="702"/>
      <c r="BF227" s="702"/>
      <c r="BG227" s="702"/>
      <c r="BH227" s="702"/>
    </row>
    <row r="228" spans="42:60" ht="84.75" thickBot="1" x14ac:dyDescent="0.4">
      <c r="AP228" s="507" t="s">
        <v>549</v>
      </c>
      <c r="AQ228" s="882" t="e">
        <f>#REF!</f>
        <v>#REF!</v>
      </c>
      <c r="AR228" s="882" t="e">
        <f>#REF!</f>
        <v>#REF!</v>
      </c>
      <c r="AS228" s="882" t="e">
        <f>#REF!</f>
        <v>#REF!</v>
      </c>
      <c r="AT228" s="882" t="e">
        <f>#REF!</f>
        <v>#REF!</v>
      </c>
      <c r="AU228" s="882" t="e">
        <f>#REF!</f>
        <v>#REF!</v>
      </c>
      <c r="AV228" s="882" t="e">
        <f>#REF!</f>
        <v>#REF!</v>
      </c>
      <c r="AW228" s="882" t="e">
        <f>#REF!</f>
        <v>#REF!</v>
      </c>
      <c r="AX228" s="882" t="e">
        <f>#REF!</f>
        <v>#REF!</v>
      </c>
      <c r="AY228" s="882" t="e">
        <f>#REF!</f>
        <v>#REF!</v>
      </c>
      <c r="AZ228" s="882" t="e">
        <f>#REF!</f>
        <v>#REF!</v>
      </c>
      <c r="BA228" s="882" t="e">
        <f>#REF!</f>
        <v>#REF!</v>
      </c>
      <c r="BB228" s="882" t="e">
        <f>#REF!</f>
        <v>#REF!</v>
      </c>
      <c r="BC228" s="702"/>
      <c r="BD228" s="702"/>
      <c r="BE228" s="702"/>
      <c r="BF228" s="702"/>
      <c r="BG228" s="702"/>
      <c r="BH228" s="702"/>
    </row>
    <row r="229" spans="42:60" ht="21" x14ac:dyDescent="0.35">
      <c r="AP229" s="702"/>
      <c r="AQ229" s="702"/>
      <c r="AR229" s="702"/>
      <c r="AS229" s="702"/>
      <c r="AT229" s="702"/>
      <c r="AU229" s="702"/>
      <c r="AV229" s="702"/>
      <c r="AW229" s="702"/>
      <c r="AX229" s="702"/>
      <c r="AY229" s="702"/>
      <c r="AZ229" s="702"/>
      <c r="BA229" s="702"/>
      <c r="BB229" s="702"/>
      <c r="BC229" s="702"/>
      <c r="BD229" s="702"/>
      <c r="BE229" s="702"/>
      <c r="BF229" s="702"/>
      <c r="BG229" s="702"/>
      <c r="BH229" s="702"/>
    </row>
    <row r="230" spans="42:60" ht="21" x14ac:dyDescent="0.35">
      <c r="AP230" s="702"/>
      <c r="AQ230" s="702"/>
      <c r="AR230" s="702"/>
      <c r="AS230" s="702"/>
      <c r="AT230" s="702"/>
      <c r="AU230" s="702"/>
      <c r="AV230" s="702"/>
      <c r="AW230" s="702"/>
      <c r="AX230" s="702"/>
      <c r="AY230" s="702"/>
      <c r="AZ230" s="702"/>
      <c r="BA230" s="702"/>
      <c r="BB230" s="702"/>
      <c r="BC230" s="702"/>
      <c r="BD230" s="702"/>
      <c r="BE230" s="702"/>
      <c r="BF230" s="702"/>
      <c r="BG230" s="702"/>
      <c r="BH230" s="702"/>
    </row>
    <row r="231" spans="42:60" ht="21" x14ac:dyDescent="0.35">
      <c r="AP231" s="453" t="s">
        <v>955</v>
      </c>
      <c r="AQ231" s="702"/>
      <c r="AR231" s="702"/>
      <c r="AS231" s="702"/>
      <c r="AT231" s="702"/>
      <c r="AU231" s="702"/>
      <c r="AV231" s="702"/>
      <c r="AW231" s="702"/>
      <c r="AX231" s="702"/>
      <c r="AY231" s="702"/>
      <c r="AZ231" s="702"/>
      <c r="BA231" s="702"/>
      <c r="BB231" s="702"/>
      <c r="BC231" s="702"/>
      <c r="BD231" s="702"/>
      <c r="BE231" s="702"/>
      <c r="BF231" s="702"/>
      <c r="BG231" s="702"/>
      <c r="BH231" s="702"/>
    </row>
    <row r="232" spans="42:60" ht="21.75" thickBot="1" x14ac:dyDescent="0.4">
      <c r="AP232" s="702"/>
      <c r="AQ232" s="702"/>
      <c r="AR232" s="702"/>
      <c r="AS232" s="702"/>
      <c r="AT232" s="702"/>
      <c r="AU232" s="702"/>
      <c r="AV232" s="702"/>
      <c r="AW232" s="702"/>
      <c r="AX232" s="702"/>
      <c r="AY232" s="702"/>
      <c r="AZ232" s="702"/>
      <c r="BA232" s="702"/>
      <c r="BB232" s="702"/>
      <c r="BC232" s="702"/>
      <c r="BD232" s="702"/>
      <c r="BE232" s="702"/>
      <c r="BF232" s="702"/>
      <c r="BG232" s="702"/>
      <c r="BH232" s="702"/>
    </row>
    <row r="233" spans="42:60" ht="21.75" thickBot="1" x14ac:dyDescent="0.4">
      <c r="AP233" s="507" t="s">
        <v>550</v>
      </c>
      <c r="AQ233" s="2478" t="s">
        <v>14</v>
      </c>
      <c r="AR233" s="2479"/>
      <c r="AS233" s="2478" t="s">
        <v>546</v>
      </c>
      <c r="AT233" s="2479"/>
      <c r="AU233" s="2478" t="s">
        <v>551</v>
      </c>
      <c r="AV233" s="2479" t="s">
        <v>16</v>
      </c>
      <c r="AW233" s="2478" t="s">
        <v>16</v>
      </c>
      <c r="AX233" s="2479"/>
      <c r="AY233" s="2478" t="s">
        <v>17</v>
      </c>
      <c r="AZ233" s="2479" t="s">
        <v>18</v>
      </c>
      <c r="BA233" s="2478" t="s">
        <v>18</v>
      </c>
      <c r="BB233" s="2479" t="s">
        <v>21</v>
      </c>
      <c r="BC233" s="2478" t="s">
        <v>21</v>
      </c>
      <c r="BD233" s="2479" t="s">
        <v>552</v>
      </c>
      <c r="BE233" s="2478" t="s">
        <v>553</v>
      </c>
      <c r="BF233" s="2479"/>
      <c r="BG233" s="2478" t="s">
        <v>554</v>
      </c>
      <c r="BH233" s="2479"/>
    </row>
    <row r="234" spans="42:60" ht="42.75" thickBot="1" x14ac:dyDescent="0.4">
      <c r="AP234" s="507" t="s">
        <v>555</v>
      </c>
      <c r="AQ234" s="831" t="s">
        <v>556</v>
      </c>
      <c r="AR234" s="831" t="s">
        <v>557</v>
      </c>
      <c r="AS234" s="831" t="s">
        <v>556</v>
      </c>
      <c r="AT234" s="831" t="s">
        <v>557</v>
      </c>
      <c r="AU234" s="831" t="s">
        <v>556</v>
      </c>
      <c r="AV234" s="831" t="s">
        <v>557</v>
      </c>
      <c r="AW234" s="831" t="s">
        <v>556</v>
      </c>
      <c r="AX234" s="831" t="s">
        <v>557</v>
      </c>
      <c r="AY234" s="831" t="s">
        <v>556</v>
      </c>
      <c r="AZ234" s="831" t="s">
        <v>557</v>
      </c>
      <c r="BA234" s="831" t="s">
        <v>556</v>
      </c>
      <c r="BB234" s="831" t="s">
        <v>557</v>
      </c>
      <c r="BC234" s="831" t="s">
        <v>556</v>
      </c>
      <c r="BD234" s="831" t="s">
        <v>557</v>
      </c>
      <c r="BE234" s="831" t="s">
        <v>556</v>
      </c>
      <c r="BF234" s="831" t="s">
        <v>557</v>
      </c>
      <c r="BG234" s="831" t="s">
        <v>556</v>
      </c>
      <c r="BH234" s="831" t="s">
        <v>557</v>
      </c>
    </row>
    <row r="235" spans="42:60" ht="42.75" thickBot="1" x14ac:dyDescent="0.4">
      <c r="AP235" s="507" t="s">
        <v>558</v>
      </c>
      <c r="AQ235" s="883" t="e">
        <f>#REF!</f>
        <v>#REF!</v>
      </c>
      <c r="AR235" s="883" t="e">
        <f>#REF!</f>
        <v>#REF!</v>
      </c>
      <c r="AS235" s="883" t="e">
        <f>#REF!</f>
        <v>#REF!</v>
      </c>
      <c r="AT235" s="883" t="e">
        <f>#REF!</f>
        <v>#REF!</v>
      </c>
      <c r="AU235" s="884" t="e">
        <f>#REF!</f>
        <v>#REF!</v>
      </c>
      <c r="AV235" s="884" t="e">
        <f>#REF!</f>
        <v>#REF!</v>
      </c>
      <c r="AW235" s="883" t="e">
        <f>#REF!</f>
        <v>#REF!</v>
      </c>
      <c r="AX235" s="883" t="e">
        <f>#REF!</f>
        <v>#REF!</v>
      </c>
      <c r="AY235" s="883" t="e">
        <f>#REF!</f>
        <v>#REF!</v>
      </c>
      <c r="AZ235" s="883" t="e">
        <f>#REF!</f>
        <v>#REF!</v>
      </c>
      <c r="BA235" s="883" t="e">
        <f>#REF!</f>
        <v>#REF!</v>
      </c>
      <c r="BB235" s="883" t="e">
        <f>#REF!</f>
        <v>#REF!</v>
      </c>
      <c r="BC235" s="883" t="e">
        <f>#REF!</f>
        <v>#REF!</v>
      </c>
      <c r="BD235" s="883" t="e">
        <f>#REF!</f>
        <v>#REF!</v>
      </c>
      <c r="BE235" s="884" t="e">
        <f>#REF!</f>
        <v>#REF!</v>
      </c>
      <c r="BF235" s="884" t="e">
        <f>#REF!</f>
        <v>#REF!</v>
      </c>
      <c r="BG235" s="884" t="e">
        <f>#REF!</f>
        <v>#REF!</v>
      </c>
      <c r="BH235" s="884" t="e">
        <f>#REF!</f>
        <v>#REF!</v>
      </c>
    </row>
    <row r="236" spans="42:60" ht="42.75" thickBot="1" x14ac:dyDescent="0.4">
      <c r="AP236" s="507" t="s">
        <v>559</v>
      </c>
      <c r="AQ236" s="883" t="e">
        <f>#REF!</f>
        <v>#REF!</v>
      </c>
      <c r="AR236" s="883" t="e">
        <f>#REF!</f>
        <v>#REF!</v>
      </c>
      <c r="AS236" s="883" t="e">
        <f>#REF!</f>
        <v>#REF!</v>
      </c>
      <c r="AT236" s="883" t="e">
        <f>#REF!</f>
        <v>#REF!</v>
      </c>
      <c r="AU236" s="884" t="e">
        <f>#REF!</f>
        <v>#REF!</v>
      </c>
      <c r="AV236" s="884" t="e">
        <f>#REF!</f>
        <v>#REF!</v>
      </c>
      <c r="AW236" s="883" t="e">
        <f>#REF!</f>
        <v>#REF!</v>
      </c>
      <c r="AX236" s="883" t="e">
        <f>#REF!</f>
        <v>#REF!</v>
      </c>
      <c r="AY236" s="883" t="e">
        <f>#REF!</f>
        <v>#REF!</v>
      </c>
      <c r="AZ236" s="883" t="e">
        <f>#REF!</f>
        <v>#REF!</v>
      </c>
      <c r="BA236" s="883" t="e">
        <f>#REF!</f>
        <v>#REF!</v>
      </c>
      <c r="BB236" s="883" t="e">
        <f>#REF!</f>
        <v>#REF!</v>
      </c>
      <c r="BC236" s="883" t="e">
        <f>#REF!</f>
        <v>#REF!</v>
      </c>
      <c r="BD236" s="883" t="e">
        <f>#REF!</f>
        <v>#REF!</v>
      </c>
      <c r="BE236" s="884" t="e">
        <f>#REF!</f>
        <v>#REF!</v>
      </c>
      <c r="BF236" s="884" t="e">
        <f>#REF!</f>
        <v>#REF!</v>
      </c>
      <c r="BG236" s="884" t="e">
        <f>#REF!</f>
        <v>#REF!</v>
      </c>
      <c r="BH236" s="884" t="e">
        <f>#REF!</f>
        <v>#REF!</v>
      </c>
    </row>
    <row r="237" spans="42:60" ht="9.75" customHeight="1" x14ac:dyDescent="0.35">
      <c r="AP237" s="702"/>
      <c r="AQ237" s="702"/>
      <c r="AR237" s="702"/>
      <c r="AS237" s="702"/>
      <c r="AT237" s="702"/>
      <c r="AU237" s="702"/>
      <c r="AV237" s="702"/>
      <c r="AW237" s="702"/>
      <c r="AX237" s="702"/>
      <c r="AY237" s="702"/>
      <c r="AZ237" s="702"/>
      <c r="BA237" s="702"/>
      <c r="BB237" s="702"/>
      <c r="BC237" s="702"/>
      <c r="BD237" s="702"/>
      <c r="BE237" s="702"/>
      <c r="BF237" s="702"/>
      <c r="BG237" s="702"/>
      <c r="BH237" s="702"/>
    </row>
    <row r="238" spans="42:60" ht="21" x14ac:dyDescent="0.35">
      <c r="AP238" s="453" t="s">
        <v>956</v>
      </c>
      <c r="AQ238" s="702"/>
      <c r="AR238" s="702"/>
      <c r="AS238" s="702"/>
      <c r="AT238" s="702"/>
      <c r="AU238" s="702"/>
      <c r="AV238" s="702"/>
      <c r="AW238" s="702"/>
      <c r="AX238" s="702"/>
      <c r="AY238" s="702"/>
      <c r="AZ238" s="702"/>
      <c r="BA238" s="702"/>
      <c r="BB238" s="702"/>
      <c r="BC238" s="702"/>
      <c r="BD238" s="702"/>
      <c r="BE238" s="702"/>
      <c r="BF238" s="702"/>
      <c r="BG238" s="702"/>
      <c r="BH238" s="702"/>
    </row>
    <row r="239" spans="42:60" ht="10.5" customHeight="1" thickBot="1" x14ac:dyDescent="0.4">
      <c r="AP239" s="702"/>
      <c r="AQ239" s="702"/>
      <c r="AR239" s="702"/>
      <c r="AS239" s="702"/>
      <c r="AT239" s="702"/>
      <c r="AU239" s="702"/>
      <c r="AV239" s="702"/>
      <c r="AW239" s="702"/>
      <c r="AX239" s="702"/>
      <c r="AY239" s="702"/>
      <c r="AZ239" s="702"/>
      <c r="BA239" s="702"/>
      <c r="BB239" s="702"/>
      <c r="BC239" s="702"/>
      <c r="BD239" s="702"/>
      <c r="BE239" s="702"/>
      <c r="BF239" s="702"/>
      <c r="BG239" s="702"/>
      <c r="BH239" s="702"/>
    </row>
    <row r="240" spans="42:60" ht="44.25" customHeight="1" thickBot="1" x14ac:dyDescent="0.4">
      <c r="AP240" s="842" t="s">
        <v>560</v>
      </c>
      <c r="AQ240" s="842" t="s">
        <v>550</v>
      </c>
      <c r="AR240" s="843" t="s">
        <v>561</v>
      </c>
      <c r="AS240" s="842" t="s">
        <v>562</v>
      </c>
      <c r="AT240" s="842" t="s">
        <v>563</v>
      </c>
      <c r="AU240" s="842" t="s">
        <v>564</v>
      </c>
      <c r="AV240" s="846" t="s">
        <v>565</v>
      </c>
      <c r="AW240" s="702"/>
      <c r="AX240" s="702"/>
      <c r="AY240" s="702"/>
      <c r="AZ240" s="702"/>
      <c r="BA240" s="702"/>
      <c r="BB240" s="702"/>
      <c r="BC240" s="702"/>
      <c r="BD240" s="702"/>
      <c r="BE240" s="702"/>
      <c r="BF240" s="702"/>
      <c r="BG240" s="702"/>
      <c r="BH240" s="702"/>
    </row>
    <row r="241" spans="42:60" ht="21.75" thickBot="1" x14ac:dyDescent="0.4">
      <c r="AP241" s="2480" t="s">
        <v>566</v>
      </c>
      <c r="AQ241" s="2481"/>
      <c r="AR241" s="787" t="e">
        <f>#REF!</f>
        <v>#REF!</v>
      </c>
      <c r="AS241" s="787" t="e">
        <f>#REF!</f>
        <v>#REF!</v>
      </c>
      <c r="AT241" s="787" t="e">
        <f>#REF!</f>
        <v>#REF!</v>
      </c>
      <c r="AU241" s="787" t="e">
        <f>#REF!</f>
        <v>#REF!</v>
      </c>
      <c r="AV241" s="831" t="e">
        <f>#REF!</f>
        <v>#REF!</v>
      </c>
      <c r="AW241" s="702"/>
      <c r="AX241" s="702"/>
      <c r="AY241" s="702"/>
      <c r="AZ241" s="702"/>
      <c r="BA241" s="702"/>
      <c r="BB241" s="702"/>
      <c r="BC241" s="702"/>
      <c r="BD241" s="702"/>
      <c r="BE241" s="702"/>
      <c r="BF241" s="702"/>
      <c r="BG241" s="702"/>
      <c r="BH241" s="702"/>
    </row>
    <row r="242" spans="42:60" ht="24.75" customHeight="1" thickBot="1" x14ac:dyDescent="0.4">
      <c r="AP242" s="2482" t="s">
        <v>567</v>
      </c>
      <c r="AQ242" s="505" t="s">
        <v>36</v>
      </c>
      <c r="AR242" s="787" t="e">
        <f>#REF!</f>
        <v>#REF!</v>
      </c>
      <c r="AS242" s="787" t="e">
        <f>#REF!</f>
        <v>#REF!</v>
      </c>
      <c r="AT242" s="787" t="e">
        <f>#REF!</f>
        <v>#REF!</v>
      </c>
      <c r="AU242" s="787" t="e">
        <f>#REF!</f>
        <v>#REF!</v>
      </c>
      <c r="AV242" s="831" t="e">
        <f>#REF!</f>
        <v>#REF!</v>
      </c>
      <c r="AW242" s="702"/>
      <c r="AX242" s="702"/>
      <c r="AY242" s="702"/>
      <c r="AZ242" s="702"/>
      <c r="BA242" s="702"/>
      <c r="BB242" s="702"/>
      <c r="BC242" s="702"/>
      <c r="BD242" s="702"/>
      <c r="BE242" s="702"/>
      <c r="BF242" s="702"/>
      <c r="BG242" s="702"/>
      <c r="BH242" s="702"/>
    </row>
    <row r="243" spans="42:60" ht="21.75" thickBot="1" x14ac:dyDescent="0.4">
      <c r="AP243" s="2483"/>
      <c r="AQ243" s="505" t="s">
        <v>60</v>
      </c>
      <c r="AR243" s="787" t="e">
        <f>#REF!</f>
        <v>#REF!</v>
      </c>
      <c r="AS243" s="787" t="e">
        <f>#REF!</f>
        <v>#REF!</v>
      </c>
      <c r="AT243" s="787" t="e">
        <f>#REF!</f>
        <v>#REF!</v>
      </c>
      <c r="AU243" s="787" t="e">
        <f>#REF!</f>
        <v>#REF!</v>
      </c>
      <c r="AV243" s="831" t="e">
        <f>#REF!</f>
        <v>#REF!</v>
      </c>
      <c r="AW243" s="702"/>
      <c r="AX243" s="702"/>
      <c r="AY243" s="702"/>
      <c r="AZ243" s="702"/>
      <c r="BA243" s="702"/>
      <c r="BB243" s="702"/>
      <c r="BC243" s="702"/>
      <c r="BD243" s="702"/>
      <c r="BE243" s="702"/>
      <c r="BF243" s="702"/>
      <c r="BG243" s="702"/>
      <c r="BH243" s="702"/>
    </row>
    <row r="244" spans="42:60" ht="21.75" thickBot="1" x14ac:dyDescent="0.4">
      <c r="AP244" s="2484"/>
      <c r="AQ244" s="505" t="s">
        <v>29</v>
      </c>
      <c r="AR244" s="832" t="e">
        <f>#REF!</f>
        <v>#REF!</v>
      </c>
      <c r="AS244" s="831" t="e">
        <f>#REF!</f>
        <v>#REF!</v>
      </c>
      <c r="AT244" s="831" t="e">
        <f>#REF!</f>
        <v>#REF!</v>
      </c>
      <c r="AU244" s="831" t="e">
        <f>#REF!</f>
        <v>#REF!</v>
      </c>
      <c r="AV244" s="831" t="e">
        <f>#REF!</f>
        <v>#REF!</v>
      </c>
      <c r="AW244" s="702"/>
      <c r="AX244" s="702"/>
      <c r="AY244" s="702"/>
      <c r="AZ244" s="702"/>
      <c r="BA244" s="702"/>
      <c r="BB244" s="702"/>
      <c r="BC244" s="702"/>
      <c r="BD244" s="702"/>
      <c r="BE244" s="702"/>
      <c r="BF244" s="702"/>
      <c r="BG244" s="702"/>
      <c r="BH244" s="702"/>
    </row>
    <row r="245" spans="42:60" ht="39" thickBot="1" x14ac:dyDescent="0.4">
      <c r="AP245" s="2482" t="s">
        <v>568</v>
      </c>
      <c r="AQ245" s="505" t="s">
        <v>36</v>
      </c>
      <c r="AR245" s="787" t="e">
        <f>#REF!</f>
        <v>#REF!</v>
      </c>
      <c r="AS245" s="787" t="e">
        <f>#REF!</f>
        <v>#REF!</v>
      </c>
      <c r="AT245" s="787" t="e">
        <f>#REF!</f>
        <v>#REF!</v>
      </c>
      <c r="AU245" s="787" t="e">
        <f>#REF!</f>
        <v>#REF!</v>
      </c>
      <c r="AV245" s="831" t="e">
        <f>#REF!</f>
        <v>#REF!</v>
      </c>
      <c r="AW245" s="702"/>
      <c r="AX245" s="702"/>
      <c r="AY245" s="702"/>
      <c r="AZ245" s="702"/>
      <c r="BA245" s="702"/>
      <c r="BB245" s="702"/>
      <c r="BC245" s="702"/>
      <c r="BD245" s="702"/>
      <c r="BE245" s="702"/>
      <c r="BF245" s="702"/>
      <c r="BG245" s="702"/>
      <c r="BH245" s="702"/>
    </row>
    <row r="246" spans="42:60" ht="21.75" thickBot="1" x14ac:dyDescent="0.4">
      <c r="AP246" s="2483"/>
      <c r="AQ246" s="505" t="s">
        <v>60</v>
      </c>
      <c r="AR246" s="787" t="e">
        <f>#REF!</f>
        <v>#REF!</v>
      </c>
      <c r="AS246" s="787" t="e">
        <f>#REF!</f>
        <v>#REF!</v>
      </c>
      <c r="AT246" s="787" t="e">
        <f>#REF!</f>
        <v>#REF!</v>
      </c>
      <c r="AU246" s="787" t="e">
        <f>#REF!</f>
        <v>#REF!</v>
      </c>
      <c r="AV246" s="831" t="e">
        <f>#REF!</f>
        <v>#REF!</v>
      </c>
      <c r="AW246" s="702"/>
      <c r="AX246" s="702"/>
      <c r="AY246" s="702"/>
      <c r="AZ246" s="702"/>
      <c r="BA246" s="702"/>
      <c r="BB246" s="702"/>
      <c r="BC246" s="702"/>
      <c r="BD246" s="702"/>
      <c r="BE246" s="702"/>
      <c r="BF246" s="702"/>
      <c r="BG246" s="702"/>
      <c r="BH246" s="702"/>
    </row>
    <row r="247" spans="42:60" ht="21.75" thickBot="1" x14ac:dyDescent="0.4">
      <c r="AP247" s="2484"/>
      <c r="AQ247" s="506" t="s">
        <v>29</v>
      </c>
      <c r="AR247" s="832" t="e">
        <f>#REF!</f>
        <v>#REF!</v>
      </c>
      <c r="AS247" s="831" t="e">
        <f>#REF!</f>
        <v>#REF!</v>
      </c>
      <c r="AT247" s="831" t="e">
        <f>#REF!</f>
        <v>#REF!</v>
      </c>
      <c r="AU247" s="831" t="e">
        <f>#REF!</f>
        <v>#REF!</v>
      </c>
      <c r="AV247" s="831" t="e">
        <f>#REF!</f>
        <v>#REF!</v>
      </c>
      <c r="AW247" s="702"/>
      <c r="AX247" s="702"/>
      <c r="AY247" s="702"/>
      <c r="AZ247" s="702"/>
      <c r="BA247" s="702"/>
      <c r="BB247" s="702"/>
      <c r="BC247" s="702"/>
      <c r="BD247" s="702"/>
      <c r="BE247" s="702"/>
      <c r="BF247" s="702"/>
      <c r="BG247" s="702"/>
      <c r="BH247" s="702"/>
    </row>
    <row r="248" spans="42:60" ht="21.75" thickBot="1" x14ac:dyDescent="0.4">
      <c r="AP248" s="702"/>
      <c r="AQ248" s="702"/>
      <c r="AR248" s="702"/>
      <c r="AS248" s="702"/>
      <c r="AT248" s="702"/>
      <c r="AU248" s="702"/>
      <c r="AV248" s="702"/>
      <c r="AW248" s="702"/>
      <c r="AX248" s="702"/>
      <c r="AY248" s="702"/>
      <c r="AZ248" s="702"/>
      <c r="BA248" s="702"/>
      <c r="BB248" s="702"/>
      <c r="BC248" s="702"/>
      <c r="BD248" s="702"/>
      <c r="BE248" s="702"/>
      <c r="BF248" s="702"/>
      <c r="BG248" s="702"/>
      <c r="BH248" s="453">
        <v>8</v>
      </c>
    </row>
    <row r="249" spans="42:60" ht="21.75" thickBot="1" x14ac:dyDescent="0.4">
      <c r="AP249" s="700"/>
      <c r="AQ249" s="847"/>
      <c r="AR249" s="2485" t="s">
        <v>35</v>
      </c>
      <c r="AS249" s="2486"/>
      <c r="AT249" s="2486"/>
      <c r="AU249" s="2486"/>
      <c r="AV249" s="2486"/>
      <c r="AW249" s="2486"/>
      <c r="AX249" s="2486"/>
      <c r="AY249" s="2486"/>
      <c r="AZ249" s="2486"/>
      <c r="BA249" s="2486"/>
      <c r="BB249" s="2487"/>
      <c r="BC249" s="2488" t="s">
        <v>569</v>
      </c>
      <c r="BD249" s="2488" t="s">
        <v>570</v>
      </c>
      <c r="BE249" s="702"/>
      <c r="BF249" s="702"/>
      <c r="BG249" s="702"/>
      <c r="BH249" s="702"/>
    </row>
    <row r="250" spans="42:60" ht="21.75" thickBot="1" x14ac:dyDescent="0.4">
      <c r="AP250" s="2491" t="s">
        <v>571</v>
      </c>
      <c r="AQ250" s="2488" t="s">
        <v>550</v>
      </c>
      <c r="AR250" s="2493" t="s">
        <v>572</v>
      </c>
      <c r="AS250" s="2494"/>
      <c r="AT250" s="2495"/>
      <c r="AU250" s="2493" t="s">
        <v>573</v>
      </c>
      <c r="AV250" s="2494"/>
      <c r="AW250" s="2494"/>
      <c r="AX250" s="2494"/>
      <c r="AY250" s="2493" t="s">
        <v>574</v>
      </c>
      <c r="AZ250" s="2494"/>
      <c r="BA250" s="2494"/>
      <c r="BB250" s="2495"/>
      <c r="BC250" s="2489"/>
      <c r="BD250" s="2489"/>
      <c r="BE250" s="702"/>
      <c r="BF250" s="702"/>
      <c r="BG250" s="702"/>
      <c r="BH250" s="702"/>
    </row>
    <row r="251" spans="42:60" ht="56.25" customHeight="1" thickBot="1" x14ac:dyDescent="0.4">
      <c r="AP251" s="2492"/>
      <c r="AQ251" s="2490"/>
      <c r="AR251" s="487" t="s">
        <v>575</v>
      </c>
      <c r="AS251" s="487" t="s">
        <v>576</v>
      </c>
      <c r="AT251" s="485" t="s">
        <v>577</v>
      </c>
      <c r="AU251" s="783" t="s">
        <v>575</v>
      </c>
      <c r="AV251" s="783" t="s">
        <v>576</v>
      </c>
      <c r="AW251" s="783" t="s">
        <v>578</v>
      </c>
      <c r="AX251" s="485" t="s">
        <v>579</v>
      </c>
      <c r="AY251" s="487" t="s">
        <v>575</v>
      </c>
      <c r="AZ251" s="487" t="s">
        <v>578</v>
      </c>
      <c r="BA251" s="487" t="s">
        <v>576</v>
      </c>
      <c r="BB251" s="485" t="s">
        <v>580</v>
      </c>
      <c r="BC251" s="2490"/>
      <c r="BD251" s="2490"/>
      <c r="BE251" s="702"/>
      <c r="BF251" s="702"/>
      <c r="BG251" s="702"/>
      <c r="BH251" s="702"/>
    </row>
    <row r="252" spans="42:60" ht="21.75" thickBot="1" x14ac:dyDescent="0.4">
      <c r="AP252" s="2496" t="s">
        <v>566</v>
      </c>
      <c r="AQ252" s="2497"/>
      <c r="AR252" s="787" t="e">
        <f>#REF!</f>
        <v>#REF!</v>
      </c>
      <c r="AS252" s="787" t="e">
        <f>#REF!</f>
        <v>#REF!</v>
      </c>
      <c r="AT252" s="833" t="e">
        <f>#REF!</f>
        <v>#REF!</v>
      </c>
      <c r="AU252" s="787" t="e">
        <f>#REF!</f>
        <v>#REF!</v>
      </c>
      <c r="AV252" s="787" t="e">
        <f>#REF!</f>
        <v>#REF!</v>
      </c>
      <c r="AW252" s="787" t="e">
        <f>#REF!</f>
        <v>#REF!</v>
      </c>
      <c r="AX252" s="834" t="e">
        <f>#REF!</f>
        <v>#REF!</v>
      </c>
      <c r="AY252" s="835" t="e">
        <f>#REF!</f>
        <v>#REF!</v>
      </c>
      <c r="AZ252" s="835" t="e">
        <f>#REF!</f>
        <v>#REF!</v>
      </c>
      <c r="BA252" s="835" t="e">
        <f>#REF!</f>
        <v>#REF!</v>
      </c>
      <c r="BB252" s="803" t="e">
        <f>#REF!</f>
        <v>#REF!</v>
      </c>
      <c r="BC252" s="803" t="e">
        <f>#REF!</f>
        <v>#REF!</v>
      </c>
      <c r="BD252" s="803" t="e">
        <f>#REF!</f>
        <v>#REF!</v>
      </c>
      <c r="BE252" s="702"/>
      <c r="BF252" s="702"/>
      <c r="BG252" s="702"/>
      <c r="BH252" s="702"/>
    </row>
    <row r="253" spans="42:60" ht="42.75" thickBot="1" x14ac:dyDescent="0.4">
      <c r="AP253" s="2482" t="s">
        <v>567</v>
      </c>
      <c r="AQ253" s="829" t="s">
        <v>36</v>
      </c>
      <c r="AR253" s="787" t="e">
        <f>#REF!</f>
        <v>#REF!</v>
      </c>
      <c r="AS253" s="787" t="e">
        <f>#REF!</f>
        <v>#REF!</v>
      </c>
      <c r="AT253" s="833" t="e">
        <f>#REF!</f>
        <v>#REF!</v>
      </c>
      <c r="AU253" s="787" t="e">
        <f>#REF!</f>
        <v>#REF!</v>
      </c>
      <c r="AV253" s="787" t="e">
        <f>#REF!</f>
        <v>#REF!</v>
      </c>
      <c r="AW253" s="787" t="e">
        <f>#REF!</f>
        <v>#REF!</v>
      </c>
      <c r="AX253" s="834" t="e">
        <f>#REF!</f>
        <v>#REF!</v>
      </c>
      <c r="AY253" s="836" t="e">
        <f>#REF!</f>
        <v>#REF!</v>
      </c>
      <c r="AZ253" s="836" t="e">
        <f>#REF!</f>
        <v>#REF!</v>
      </c>
      <c r="BA253" s="836" t="e">
        <f>#REF!</f>
        <v>#REF!</v>
      </c>
      <c r="BB253" s="803" t="e">
        <f>#REF!</f>
        <v>#REF!</v>
      </c>
      <c r="BC253" s="803" t="e">
        <f>#REF!</f>
        <v>#REF!</v>
      </c>
      <c r="BD253" s="803" t="e">
        <f>#REF!</f>
        <v>#REF!</v>
      </c>
      <c r="BE253" s="702"/>
      <c r="BF253" s="702"/>
      <c r="BG253" s="702"/>
      <c r="BH253" s="702"/>
    </row>
    <row r="254" spans="42:60" ht="21.75" thickBot="1" x14ac:dyDescent="0.4">
      <c r="AP254" s="2483"/>
      <c r="AQ254" s="829" t="s">
        <v>60</v>
      </c>
      <c r="AR254" s="787" t="e">
        <f>#REF!</f>
        <v>#REF!</v>
      </c>
      <c r="AS254" s="787" t="e">
        <f>#REF!</f>
        <v>#REF!</v>
      </c>
      <c r="AT254" s="833" t="e">
        <f>#REF!</f>
        <v>#REF!</v>
      </c>
      <c r="AU254" s="787" t="e">
        <f>#REF!</f>
        <v>#REF!</v>
      </c>
      <c r="AV254" s="787" t="e">
        <f>#REF!</f>
        <v>#REF!</v>
      </c>
      <c r="AW254" s="787" t="e">
        <f>#REF!</f>
        <v>#REF!</v>
      </c>
      <c r="AX254" s="834" t="e">
        <f>#REF!</f>
        <v>#REF!</v>
      </c>
      <c r="AY254" s="837" t="e">
        <f>#REF!</f>
        <v>#REF!</v>
      </c>
      <c r="AZ254" s="837" t="e">
        <f>#REF!</f>
        <v>#REF!</v>
      </c>
      <c r="BA254" s="837" t="e">
        <f>#REF!</f>
        <v>#REF!</v>
      </c>
      <c r="BB254" s="803" t="e">
        <f>#REF!</f>
        <v>#REF!</v>
      </c>
      <c r="BC254" s="803" t="e">
        <f>#REF!</f>
        <v>#REF!</v>
      </c>
      <c r="BD254" s="803" t="e">
        <f>#REF!</f>
        <v>#REF!</v>
      </c>
      <c r="BE254" s="702"/>
      <c r="BF254" s="702"/>
      <c r="BG254" s="702"/>
      <c r="BH254" s="702"/>
    </row>
    <row r="255" spans="42:60" ht="21.75" thickBot="1" x14ac:dyDescent="0.4">
      <c r="AP255" s="2484"/>
      <c r="AQ255" s="829" t="s">
        <v>29</v>
      </c>
      <c r="AR255" s="832" t="e">
        <f>#REF!</f>
        <v>#REF!</v>
      </c>
      <c r="AS255" s="831" t="e">
        <f>#REF!</f>
        <v>#REF!</v>
      </c>
      <c r="AT255" s="831" t="e">
        <f>#REF!</f>
        <v>#REF!</v>
      </c>
      <c r="AU255" s="838" t="e">
        <f>#REF!</f>
        <v>#REF!</v>
      </c>
      <c r="AV255" s="838" t="e">
        <f>#REF!</f>
        <v>#REF!</v>
      </c>
      <c r="AW255" s="838" t="e">
        <f>#REF!</f>
        <v>#REF!</v>
      </c>
      <c r="AX255" s="831" t="e">
        <f>#REF!</f>
        <v>#REF!</v>
      </c>
      <c r="AY255" s="831" t="e">
        <f>#REF!</f>
        <v>#REF!</v>
      </c>
      <c r="AZ255" s="831" t="e">
        <f>#REF!</f>
        <v>#REF!</v>
      </c>
      <c r="BA255" s="831" t="e">
        <f>#REF!</f>
        <v>#REF!</v>
      </c>
      <c r="BB255" s="831" t="e">
        <f>#REF!</f>
        <v>#REF!</v>
      </c>
      <c r="BC255" s="831" t="e">
        <f>#REF!</f>
        <v>#REF!</v>
      </c>
      <c r="BD255" s="831" t="e">
        <f>#REF!</f>
        <v>#REF!</v>
      </c>
      <c r="BE255" s="702"/>
      <c r="BF255" s="702"/>
      <c r="BG255" s="702"/>
      <c r="BH255" s="702"/>
    </row>
    <row r="256" spans="42:60" ht="42.75" thickBot="1" x14ac:dyDescent="0.4">
      <c r="AP256" s="2482" t="s">
        <v>568</v>
      </c>
      <c r="AQ256" s="829" t="s">
        <v>36</v>
      </c>
      <c r="AR256" s="787" t="e">
        <f>#REF!</f>
        <v>#REF!</v>
      </c>
      <c r="AS256" s="787" t="e">
        <f>#REF!</f>
        <v>#REF!</v>
      </c>
      <c r="AT256" s="833" t="e">
        <f>#REF!</f>
        <v>#REF!</v>
      </c>
      <c r="AU256" s="787" t="e">
        <f>#REF!</f>
        <v>#REF!</v>
      </c>
      <c r="AV256" s="787" t="e">
        <f>#REF!</f>
        <v>#REF!</v>
      </c>
      <c r="AW256" s="787" t="e">
        <f>#REF!</f>
        <v>#REF!</v>
      </c>
      <c r="AX256" s="834" t="e">
        <f>#REF!</f>
        <v>#REF!</v>
      </c>
      <c r="AY256" s="787" t="e">
        <f>#REF!</f>
        <v>#REF!</v>
      </c>
      <c r="AZ256" s="787" t="e">
        <f>#REF!</f>
        <v>#REF!</v>
      </c>
      <c r="BA256" s="787" t="e">
        <f>#REF!</f>
        <v>#REF!</v>
      </c>
      <c r="BB256" s="803" t="e">
        <f>#REF!</f>
        <v>#REF!</v>
      </c>
      <c r="BC256" s="803" t="e">
        <f>#REF!</f>
        <v>#REF!</v>
      </c>
      <c r="BD256" s="803" t="e">
        <f>#REF!</f>
        <v>#REF!</v>
      </c>
      <c r="BE256" s="702"/>
      <c r="BF256" s="702"/>
      <c r="BG256" s="702"/>
      <c r="BH256" s="702"/>
    </row>
    <row r="257" spans="42:60" ht="21.75" thickBot="1" x14ac:dyDescent="0.4">
      <c r="AP257" s="2483"/>
      <c r="AQ257" s="829" t="s">
        <v>60</v>
      </c>
      <c r="AR257" s="787" t="e">
        <f>#REF!</f>
        <v>#REF!</v>
      </c>
      <c r="AS257" s="787" t="e">
        <f>#REF!</f>
        <v>#REF!</v>
      </c>
      <c r="AT257" s="833" t="e">
        <f>#REF!</f>
        <v>#REF!</v>
      </c>
      <c r="AU257" s="787" t="e">
        <f>#REF!</f>
        <v>#REF!</v>
      </c>
      <c r="AV257" s="787" t="e">
        <f>#REF!</f>
        <v>#REF!</v>
      </c>
      <c r="AW257" s="787" t="e">
        <f>#REF!</f>
        <v>#REF!</v>
      </c>
      <c r="AX257" s="834" t="e">
        <f>#REF!</f>
        <v>#REF!</v>
      </c>
      <c r="AY257" s="787" t="e">
        <f>#REF!</f>
        <v>#REF!</v>
      </c>
      <c r="AZ257" s="787" t="e">
        <f>#REF!</f>
        <v>#REF!</v>
      </c>
      <c r="BA257" s="787" t="e">
        <f>#REF!</f>
        <v>#REF!</v>
      </c>
      <c r="BB257" s="803" t="e">
        <f>#REF!</f>
        <v>#REF!</v>
      </c>
      <c r="BC257" s="803" t="e">
        <f>#REF!</f>
        <v>#REF!</v>
      </c>
      <c r="BD257" s="803" t="e">
        <f>#REF!</f>
        <v>#REF!</v>
      </c>
      <c r="BE257" s="702"/>
      <c r="BF257" s="702"/>
      <c r="BG257" s="702"/>
      <c r="BH257" s="702"/>
    </row>
    <row r="258" spans="42:60" ht="21.75" thickBot="1" x14ac:dyDescent="0.4">
      <c r="AP258" s="2484"/>
      <c r="AQ258" s="507" t="s">
        <v>29</v>
      </c>
      <c r="AR258" s="832" t="e">
        <f>#REF!</f>
        <v>#REF!</v>
      </c>
      <c r="AS258" s="832" t="e">
        <f>#REF!</f>
        <v>#REF!</v>
      </c>
      <c r="AT258" s="832" t="e">
        <f>#REF!</f>
        <v>#REF!</v>
      </c>
      <c r="AU258" s="839" t="e">
        <f>#REF!</f>
        <v>#REF!</v>
      </c>
      <c r="AV258" s="839" t="e">
        <f>#REF!</f>
        <v>#REF!</v>
      </c>
      <c r="AW258" s="839" t="e">
        <f>#REF!</f>
        <v>#REF!</v>
      </c>
      <c r="AX258" s="832" t="e">
        <f>#REF!</f>
        <v>#REF!</v>
      </c>
      <c r="AY258" s="832" t="e">
        <f>#REF!</f>
        <v>#REF!</v>
      </c>
      <c r="AZ258" s="832" t="e">
        <f>#REF!</f>
        <v>#REF!</v>
      </c>
      <c r="BA258" s="832" t="e">
        <f>#REF!</f>
        <v>#REF!</v>
      </c>
      <c r="BB258" s="832" t="e">
        <f>#REF!</f>
        <v>#REF!</v>
      </c>
      <c r="BC258" s="832" t="e">
        <f>#REF!</f>
        <v>#REF!</v>
      </c>
      <c r="BD258" s="832" t="e">
        <f>#REF!</f>
        <v>#REF!</v>
      </c>
      <c r="BE258" s="702"/>
      <c r="BF258" s="702"/>
      <c r="BG258" s="702"/>
      <c r="BH258" s="702"/>
    </row>
    <row r="259" spans="42:60" ht="21" x14ac:dyDescent="0.35">
      <c r="AP259" s="702"/>
      <c r="AQ259" s="702"/>
      <c r="AR259" s="702"/>
      <c r="AS259" s="702"/>
      <c r="AT259" s="702"/>
      <c r="AU259" s="702"/>
      <c r="AV259" s="702"/>
      <c r="AW259" s="702"/>
      <c r="AX259" s="702"/>
      <c r="AY259" s="702"/>
      <c r="AZ259" s="702"/>
      <c r="BA259" s="702"/>
      <c r="BB259" s="702"/>
      <c r="BC259" s="702"/>
      <c r="BD259" s="702"/>
      <c r="BE259" s="702"/>
      <c r="BF259" s="702"/>
      <c r="BG259" s="702"/>
      <c r="BH259" s="702"/>
    </row>
    <row r="260" spans="42:60" ht="21" x14ac:dyDescent="0.35">
      <c r="AP260" s="453" t="s">
        <v>957</v>
      </c>
      <c r="AQ260" s="702"/>
      <c r="AR260" s="702"/>
      <c r="AS260" s="702"/>
      <c r="AT260" s="702"/>
      <c r="AU260" s="702"/>
      <c r="AV260" s="702"/>
      <c r="AW260" s="702"/>
      <c r="AX260" s="702"/>
      <c r="AY260" s="702"/>
      <c r="AZ260" s="702"/>
      <c r="BA260" s="702"/>
      <c r="BB260" s="702"/>
      <c r="BC260" s="702"/>
      <c r="BD260" s="702"/>
      <c r="BE260" s="702"/>
      <c r="BF260" s="702"/>
      <c r="BG260" s="702"/>
      <c r="BH260" s="702"/>
    </row>
    <row r="261" spans="42:60" ht="21.75" thickBot="1" x14ac:dyDescent="0.4">
      <c r="AP261" s="702"/>
      <c r="AQ261" s="702"/>
      <c r="AR261" s="702"/>
      <c r="AS261" s="702"/>
      <c r="AT261" s="702"/>
      <c r="AU261" s="702"/>
      <c r="AV261" s="702"/>
      <c r="AW261" s="702"/>
      <c r="AX261" s="702"/>
      <c r="AY261" s="702"/>
      <c r="AZ261" s="702"/>
      <c r="BA261" s="702"/>
      <c r="BB261" s="702"/>
      <c r="BC261" s="702"/>
      <c r="BD261" s="702"/>
      <c r="BE261" s="702"/>
      <c r="BF261" s="702"/>
      <c r="BG261" s="702"/>
      <c r="BH261" s="702"/>
    </row>
    <row r="262" spans="42:60" ht="21.75" thickBot="1" x14ac:dyDescent="0.4">
      <c r="AP262" s="2498" t="s">
        <v>35</v>
      </c>
      <c r="AQ262" s="2465" t="s">
        <v>581</v>
      </c>
      <c r="AR262" s="2465"/>
      <c r="AS262" s="2465" t="s">
        <v>582</v>
      </c>
      <c r="AT262" s="2465"/>
      <c r="AU262" s="2465" t="s">
        <v>583</v>
      </c>
      <c r="AV262" s="2465"/>
      <c r="AW262" s="2465" t="s">
        <v>584</v>
      </c>
      <c r="AX262" s="2465"/>
      <c r="AY262" s="702"/>
      <c r="AZ262" s="702"/>
      <c r="BA262" s="702"/>
      <c r="BB262" s="702"/>
      <c r="BC262" s="702"/>
      <c r="BD262" s="702"/>
      <c r="BE262" s="702"/>
      <c r="BF262" s="702"/>
      <c r="BG262" s="702"/>
      <c r="BH262" s="702"/>
    </row>
    <row r="263" spans="42:60" ht="27" customHeight="1" thickBot="1" x14ac:dyDescent="0.4">
      <c r="AP263" s="2499"/>
      <c r="AQ263" s="848" t="s">
        <v>36</v>
      </c>
      <c r="AR263" s="848" t="s">
        <v>60</v>
      </c>
      <c r="AS263" s="848" t="s">
        <v>36</v>
      </c>
      <c r="AT263" s="848" t="s">
        <v>60</v>
      </c>
      <c r="AU263" s="848" t="s">
        <v>36</v>
      </c>
      <c r="AV263" s="848" t="s">
        <v>60</v>
      </c>
      <c r="AW263" s="848" t="s">
        <v>36</v>
      </c>
      <c r="AX263" s="848" t="s">
        <v>60</v>
      </c>
      <c r="AY263" s="702"/>
      <c r="AZ263" s="702"/>
      <c r="BA263" s="702"/>
      <c r="BB263" s="702"/>
      <c r="BC263" s="702"/>
      <c r="BD263" s="702"/>
      <c r="BE263" s="702"/>
      <c r="BF263" s="702"/>
      <c r="BG263" s="702"/>
      <c r="BH263" s="702"/>
    </row>
    <row r="264" spans="42:60" ht="21.75" thickBot="1" x14ac:dyDescent="0.4">
      <c r="AP264" s="840" t="s">
        <v>25</v>
      </c>
      <c r="AQ264" s="732" t="e">
        <f>#REF!</f>
        <v>#REF!</v>
      </c>
      <c r="AR264" s="732" t="e">
        <f>#REF!</f>
        <v>#REF!</v>
      </c>
      <c r="AS264" s="732" t="e">
        <f>#REF!</f>
        <v>#REF!</v>
      </c>
      <c r="AT264" s="732" t="e">
        <f>#REF!</f>
        <v>#REF!</v>
      </c>
      <c r="AU264" s="732" t="e">
        <f>#REF!</f>
        <v>#REF!</v>
      </c>
      <c r="AV264" s="732" t="e">
        <f>#REF!</f>
        <v>#REF!</v>
      </c>
      <c r="AW264" s="784" t="e">
        <f>#REF!</f>
        <v>#REF!</v>
      </c>
      <c r="AX264" s="784" t="e">
        <f>#REF!</f>
        <v>#REF!</v>
      </c>
      <c r="AY264" s="702"/>
      <c r="AZ264" s="702"/>
      <c r="BA264" s="702"/>
      <c r="BB264" s="702"/>
      <c r="BC264" s="702"/>
      <c r="BD264" s="702"/>
      <c r="BE264" s="702"/>
      <c r="BF264" s="702"/>
      <c r="BG264" s="702"/>
      <c r="BH264" s="702"/>
    </row>
    <row r="265" spans="42:60" ht="21.75" thickBot="1" x14ac:dyDescent="0.4">
      <c r="AP265" s="841" t="s">
        <v>26</v>
      </c>
      <c r="AQ265" s="732" t="e">
        <f>#REF!</f>
        <v>#REF!</v>
      </c>
      <c r="AR265" s="732" t="e">
        <f>#REF!</f>
        <v>#REF!</v>
      </c>
      <c r="AS265" s="732" t="e">
        <f>#REF!</f>
        <v>#REF!</v>
      </c>
      <c r="AT265" s="732" t="e">
        <f>#REF!</f>
        <v>#REF!</v>
      </c>
      <c r="AU265" s="732" t="e">
        <f>#REF!</f>
        <v>#REF!</v>
      </c>
      <c r="AV265" s="732" t="e">
        <f>#REF!</f>
        <v>#REF!</v>
      </c>
      <c r="AW265" s="784" t="e">
        <f>#REF!</f>
        <v>#REF!</v>
      </c>
      <c r="AX265" s="784" t="e">
        <f>#REF!</f>
        <v>#REF!</v>
      </c>
      <c r="AY265" s="702"/>
      <c r="AZ265" s="702"/>
      <c r="BA265" s="702"/>
      <c r="BB265" s="702"/>
      <c r="BC265" s="702"/>
      <c r="BD265" s="702"/>
      <c r="BE265" s="702"/>
      <c r="BF265" s="702"/>
      <c r="BG265" s="702"/>
      <c r="BH265" s="702"/>
    </row>
    <row r="266" spans="42:60" ht="21.75" thickBot="1" x14ac:dyDescent="0.4">
      <c r="AP266" s="841" t="s">
        <v>27</v>
      </c>
      <c r="AQ266" s="732" t="e">
        <f>#REF!</f>
        <v>#REF!</v>
      </c>
      <c r="AR266" s="732" t="e">
        <f>#REF!</f>
        <v>#REF!</v>
      </c>
      <c r="AS266" s="732" t="e">
        <f>#REF!</f>
        <v>#REF!</v>
      </c>
      <c r="AT266" s="732" t="e">
        <f>#REF!</f>
        <v>#REF!</v>
      </c>
      <c r="AU266" s="732" t="e">
        <f>#REF!</f>
        <v>#REF!</v>
      </c>
      <c r="AV266" s="732" t="e">
        <f>#REF!</f>
        <v>#REF!</v>
      </c>
      <c r="AW266" s="784" t="e">
        <f>#REF!</f>
        <v>#REF!</v>
      </c>
      <c r="AX266" s="784" t="e">
        <f>#REF!</f>
        <v>#REF!</v>
      </c>
      <c r="AY266" s="702"/>
      <c r="AZ266" s="702"/>
      <c r="BA266" s="702"/>
      <c r="BB266" s="702"/>
      <c r="BC266" s="702"/>
      <c r="BD266" s="702"/>
      <c r="BE266" s="702"/>
      <c r="BF266" s="702"/>
      <c r="BG266" s="702"/>
      <c r="BH266" s="702"/>
    </row>
    <row r="267" spans="42:60" ht="21.75" thickBot="1" x14ac:dyDescent="0.4">
      <c r="AP267" s="841" t="s">
        <v>28</v>
      </c>
      <c r="AQ267" s="732" t="e">
        <f>#REF!</f>
        <v>#REF!</v>
      </c>
      <c r="AR267" s="732" t="e">
        <f>#REF!</f>
        <v>#REF!</v>
      </c>
      <c r="AS267" s="732" t="e">
        <f>#REF!</f>
        <v>#REF!</v>
      </c>
      <c r="AT267" s="732" t="e">
        <f>#REF!</f>
        <v>#REF!</v>
      </c>
      <c r="AU267" s="732" t="e">
        <f>#REF!</f>
        <v>#REF!</v>
      </c>
      <c r="AV267" s="732" t="e">
        <f>#REF!</f>
        <v>#REF!</v>
      </c>
      <c r="AW267" s="784" t="e">
        <f>#REF!</f>
        <v>#REF!</v>
      </c>
      <c r="AX267" s="784" t="e">
        <f>#REF!</f>
        <v>#REF!</v>
      </c>
      <c r="AY267" s="702"/>
      <c r="AZ267" s="702"/>
      <c r="BA267" s="702"/>
      <c r="BB267" s="702"/>
      <c r="BC267" s="702"/>
      <c r="BD267" s="702"/>
      <c r="BE267" s="702"/>
      <c r="BF267" s="702"/>
      <c r="BG267" s="702"/>
      <c r="BH267" s="702"/>
    </row>
    <row r="268" spans="42:60" ht="21.75" thickBot="1" x14ac:dyDescent="0.4">
      <c r="AP268" s="849" t="s">
        <v>585</v>
      </c>
      <c r="AQ268" s="508" t="e">
        <f>#REF!</f>
        <v>#REF!</v>
      </c>
      <c r="AR268" s="508" t="e">
        <f>#REF!</f>
        <v>#REF!</v>
      </c>
      <c r="AS268" s="508" t="e">
        <f>#REF!</f>
        <v>#REF!</v>
      </c>
      <c r="AT268" s="508" t="e">
        <f>#REF!</f>
        <v>#REF!</v>
      </c>
      <c r="AU268" s="508" t="e">
        <f>#REF!</f>
        <v>#REF!</v>
      </c>
      <c r="AV268" s="508" t="e">
        <f>#REF!</f>
        <v>#REF!</v>
      </c>
      <c r="AW268" s="508" t="e">
        <f>#REF!</f>
        <v>#REF!</v>
      </c>
      <c r="AX268" s="508" t="e">
        <f>#REF!</f>
        <v>#REF!</v>
      </c>
      <c r="AY268" s="702"/>
      <c r="AZ268" s="702"/>
      <c r="BA268" s="702"/>
      <c r="BB268" s="702"/>
      <c r="BC268" s="702"/>
      <c r="BD268" s="702"/>
      <c r="BE268" s="702"/>
      <c r="BF268" s="702"/>
      <c r="BG268" s="702"/>
      <c r="BH268" s="702"/>
    </row>
    <row r="269" spans="42:60" ht="21.75" thickBot="1" x14ac:dyDescent="0.4">
      <c r="AP269" s="841" t="s">
        <v>16</v>
      </c>
      <c r="AQ269" s="773" t="e">
        <f>#REF!</f>
        <v>#REF!</v>
      </c>
      <c r="AR269" s="773" t="e">
        <f>#REF!</f>
        <v>#REF!</v>
      </c>
      <c r="AS269" s="773" t="e">
        <f>#REF!</f>
        <v>#REF!</v>
      </c>
      <c r="AT269" s="773" t="e">
        <f>#REF!</f>
        <v>#REF!</v>
      </c>
      <c r="AU269" s="773" t="e">
        <f>#REF!</f>
        <v>#REF!</v>
      </c>
      <c r="AV269" s="773" t="e">
        <f>#REF!</f>
        <v>#REF!</v>
      </c>
      <c r="AW269" s="508" t="e">
        <f>#REF!</f>
        <v>#REF!</v>
      </c>
      <c r="AX269" s="508" t="e">
        <f>#REF!</f>
        <v>#REF!</v>
      </c>
      <c r="AY269" s="702"/>
      <c r="AZ269" s="702"/>
      <c r="BA269" s="702"/>
      <c r="BB269" s="702"/>
      <c r="BC269" s="702"/>
      <c r="BD269" s="702"/>
      <c r="BE269" s="702"/>
      <c r="BF269" s="702"/>
      <c r="BG269" s="702"/>
      <c r="BH269" s="702"/>
    </row>
    <row r="270" spans="42:60" ht="21.75" thickBot="1" x14ac:dyDescent="0.4">
      <c r="AP270" s="841" t="s">
        <v>17</v>
      </c>
      <c r="AQ270" s="773" t="e">
        <f>#REF!</f>
        <v>#REF!</v>
      </c>
      <c r="AR270" s="773" t="e">
        <f>#REF!</f>
        <v>#REF!</v>
      </c>
      <c r="AS270" s="773" t="e">
        <f>#REF!</f>
        <v>#REF!</v>
      </c>
      <c r="AT270" s="773" t="e">
        <f>#REF!</f>
        <v>#REF!</v>
      </c>
      <c r="AU270" s="773" t="e">
        <f>#REF!</f>
        <v>#REF!</v>
      </c>
      <c r="AV270" s="773" t="e">
        <f>#REF!</f>
        <v>#REF!</v>
      </c>
      <c r="AW270" s="508" t="e">
        <f>#REF!</f>
        <v>#REF!</v>
      </c>
      <c r="AX270" s="508" t="e">
        <f>#REF!</f>
        <v>#REF!</v>
      </c>
      <c r="AY270" s="702"/>
      <c r="AZ270" s="702"/>
      <c r="BA270" s="702"/>
      <c r="BB270" s="702"/>
      <c r="BC270" s="702"/>
      <c r="BD270" s="702"/>
      <c r="BE270" s="702"/>
      <c r="BF270" s="702"/>
      <c r="BG270" s="702"/>
      <c r="BH270" s="702"/>
    </row>
    <row r="271" spans="42:60" ht="21.75" thickBot="1" x14ac:dyDescent="0.4">
      <c r="AP271" s="841" t="s">
        <v>18</v>
      </c>
      <c r="AQ271" s="773" t="e">
        <f>#REF!</f>
        <v>#REF!</v>
      </c>
      <c r="AR271" s="773" t="e">
        <f>#REF!</f>
        <v>#REF!</v>
      </c>
      <c r="AS271" s="773" t="e">
        <f>#REF!</f>
        <v>#REF!</v>
      </c>
      <c r="AT271" s="773" t="e">
        <f>#REF!</f>
        <v>#REF!</v>
      </c>
      <c r="AU271" s="773" t="e">
        <f>#REF!</f>
        <v>#REF!</v>
      </c>
      <c r="AV271" s="773" t="e">
        <f>#REF!</f>
        <v>#REF!</v>
      </c>
      <c r="AW271" s="508" t="e">
        <f>#REF!</f>
        <v>#REF!</v>
      </c>
      <c r="AX271" s="508" t="e">
        <f>#REF!</f>
        <v>#REF!</v>
      </c>
      <c r="AY271" s="702"/>
      <c r="AZ271" s="702"/>
      <c r="BA271" s="702"/>
      <c r="BB271" s="702"/>
      <c r="BC271" s="702"/>
      <c r="BD271" s="702"/>
      <c r="BE271" s="702"/>
      <c r="BF271" s="702"/>
      <c r="BG271" s="702"/>
      <c r="BH271" s="702"/>
    </row>
    <row r="272" spans="42:60" ht="21.75" thickBot="1" x14ac:dyDescent="0.4">
      <c r="AP272" s="841" t="s">
        <v>19</v>
      </c>
      <c r="AQ272" s="773" t="e">
        <f>#REF!</f>
        <v>#REF!</v>
      </c>
      <c r="AR272" s="773" t="e">
        <f>#REF!</f>
        <v>#REF!</v>
      </c>
      <c r="AS272" s="773" t="e">
        <f>#REF!</f>
        <v>#REF!</v>
      </c>
      <c r="AT272" s="773" t="e">
        <f>#REF!</f>
        <v>#REF!</v>
      </c>
      <c r="AU272" s="773" t="e">
        <f>#REF!</f>
        <v>#REF!</v>
      </c>
      <c r="AV272" s="773" t="e">
        <f>#REF!</f>
        <v>#REF!</v>
      </c>
      <c r="AW272" s="508" t="e">
        <f>#REF!</f>
        <v>#REF!</v>
      </c>
      <c r="AX272" s="508" t="e">
        <f>#REF!</f>
        <v>#REF!</v>
      </c>
      <c r="AY272" s="702"/>
      <c r="AZ272" s="702"/>
      <c r="BA272" s="702"/>
      <c r="BB272" s="702"/>
      <c r="BC272" s="702"/>
      <c r="BD272" s="702"/>
      <c r="BE272" s="702"/>
      <c r="BF272" s="702"/>
      <c r="BG272" s="702"/>
      <c r="BH272" s="702"/>
    </row>
    <row r="273" spans="42:90" ht="21.75" thickBot="1" x14ac:dyDescent="0.4">
      <c r="AP273" s="841" t="s">
        <v>20</v>
      </c>
      <c r="AQ273" s="773" t="e">
        <f>#REF!</f>
        <v>#REF!</v>
      </c>
      <c r="AR273" s="773" t="e">
        <f>#REF!</f>
        <v>#REF!</v>
      </c>
      <c r="AS273" s="773" t="e">
        <f>#REF!</f>
        <v>#REF!</v>
      </c>
      <c r="AT273" s="773" t="e">
        <f>#REF!</f>
        <v>#REF!</v>
      </c>
      <c r="AU273" s="773" t="e">
        <f>#REF!</f>
        <v>#REF!</v>
      </c>
      <c r="AV273" s="773" t="e">
        <f>#REF!</f>
        <v>#REF!</v>
      </c>
      <c r="AW273" s="508" t="e">
        <f>#REF!</f>
        <v>#REF!</v>
      </c>
      <c r="AX273" s="508" t="e">
        <f>#REF!</f>
        <v>#REF!</v>
      </c>
      <c r="AY273" s="702"/>
      <c r="AZ273" s="702"/>
      <c r="BA273" s="702"/>
      <c r="BB273" s="702"/>
      <c r="BC273" s="702"/>
      <c r="BD273" s="702"/>
      <c r="BE273" s="702"/>
      <c r="BF273" s="702"/>
      <c r="BG273" s="702"/>
      <c r="BH273" s="702"/>
    </row>
    <row r="274" spans="42:90" ht="21.75" thickBot="1" x14ac:dyDescent="0.4">
      <c r="AP274" s="841" t="s">
        <v>21</v>
      </c>
      <c r="AQ274" s="773" t="e">
        <f>#REF!</f>
        <v>#REF!</v>
      </c>
      <c r="AR274" s="773" t="e">
        <f>#REF!</f>
        <v>#REF!</v>
      </c>
      <c r="AS274" s="773" t="e">
        <f>#REF!</f>
        <v>#REF!</v>
      </c>
      <c r="AT274" s="773" t="e">
        <f>#REF!</f>
        <v>#REF!</v>
      </c>
      <c r="AU274" s="773" t="e">
        <f>#REF!</f>
        <v>#REF!</v>
      </c>
      <c r="AV274" s="773" t="e">
        <f>#REF!</f>
        <v>#REF!</v>
      </c>
      <c r="AW274" s="508" t="e">
        <f>#REF!</f>
        <v>#REF!</v>
      </c>
      <c r="AX274" s="508" t="e">
        <f>#REF!</f>
        <v>#REF!</v>
      </c>
      <c r="AY274" s="702"/>
      <c r="AZ274" s="702"/>
      <c r="BA274" s="702"/>
      <c r="BB274" s="702"/>
      <c r="BC274" s="702"/>
      <c r="BD274" s="702"/>
      <c r="BE274" s="702"/>
      <c r="BF274" s="702"/>
      <c r="BG274" s="702"/>
      <c r="BH274" s="702"/>
    </row>
    <row r="275" spans="42:90" ht="21.75" thickBot="1" x14ac:dyDescent="0.4">
      <c r="AP275" s="841" t="s">
        <v>586</v>
      </c>
      <c r="AQ275" s="773" t="e">
        <f>#REF!</f>
        <v>#REF!</v>
      </c>
      <c r="AR275" s="773" t="e">
        <f>#REF!</f>
        <v>#REF!</v>
      </c>
      <c r="AS275" s="773" t="e">
        <f>#REF!</f>
        <v>#REF!</v>
      </c>
      <c r="AT275" s="773" t="e">
        <f>#REF!</f>
        <v>#REF!</v>
      </c>
      <c r="AU275" s="773" t="e">
        <f>#REF!</f>
        <v>#REF!</v>
      </c>
      <c r="AV275" s="773" t="e">
        <f>#REF!</f>
        <v>#REF!</v>
      </c>
      <c r="AW275" s="508" t="e">
        <f>#REF!</f>
        <v>#REF!</v>
      </c>
      <c r="AX275" s="508" t="e">
        <f>#REF!</f>
        <v>#REF!</v>
      </c>
      <c r="AY275" s="702"/>
      <c r="AZ275" s="702"/>
      <c r="BA275" s="702"/>
      <c r="BB275" s="702"/>
      <c r="BC275" s="702"/>
      <c r="BD275" s="702"/>
      <c r="BE275" s="702"/>
      <c r="BF275" s="702"/>
      <c r="BG275" s="702"/>
      <c r="BH275" s="702"/>
    </row>
    <row r="276" spans="42:90" ht="21.75" thickBot="1" x14ac:dyDescent="0.4">
      <c r="AP276" s="841" t="s">
        <v>587</v>
      </c>
      <c r="AQ276" s="773" t="e">
        <f>#REF!</f>
        <v>#REF!</v>
      </c>
      <c r="AR276" s="773" t="e">
        <f>#REF!</f>
        <v>#REF!</v>
      </c>
      <c r="AS276" s="773" t="e">
        <f>#REF!</f>
        <v>#REF!</v>
      </c>
      <c r="AT276" s="773" t="e">
        <f>#REF!</f>
        <v>#REF!</v>
      </c>
      <c r="AU276" s="773" t="e">
        <f>#REF!</f>
        <v>#REF!</v>
      </c>
      <c r="AV276" s="773" t="e">
        <f>#REF!</f>
        <v>#REF!</v>
      </c>
      <c r="AW276" s="508" t="e">
        <f>#REF!</f>
        <v>#REF!</v>
      </c>
      <c r="AX276" s="508" t="e">
        <f>#REF!</f>
        <v>#REF!</v>
      </c>
      <c r="AY276" s="702"/>
      <c r="AZ276" s="702"/>
      <c r="BA276" s="702"/>
      <c r="BB276" s="702"/>
      <c r="BC276" s="702"/>
      <c r="BD276" s="702"/>
      <c r="BE276" s="702"/>
      <c r="BF276" s="702"/>
      <c r="BG276" s="702"/>
      <c r="BH276" s="702"/>
    </row>
    <row r="277" spans="42:90" ht="30.75" customHeight="1" thickBot="1" x14ac:dyDescent="0.4">
      <c r="AP277" s="844" t="s">
        <v>569</v>
      </c>
      <c r="AQ277" s="508" t="e">
        <f>#REF!</f>
        <v>#REF!</v>
      </c>
      <c r="AR277" s="508" t="e">
        <f>#REF!</f>
        <v>#REF!</v>
      </c>
      <c r="AS277" s="508" t="e">
        <f>#REF!</f>
        <v>#REF!</v>
      </c>
      <c r="AT277" s="508" t="e">
        <f>#REF!</f>
        <v>#REF!</v>
      </c>
      <c r="AU277" s="508" t="e">
        <f>#REF!</f>
        <v>#REF!</v>
      </c>
      <c r="AV277" s="508" t="e">
        <f>#REF!</f>
        <v>#REF!</v>
      </c>
      <c r="AW277" s="508" t="e">
        <f>#REF!</f>
        <v>#REF!</v>
      </c>
      <c r="AX277" s="508" t="e">
        <f>#REF!</f>
        <v>#REF!</v>
      </c>
      <c r="AY277" s="702"/>
      <c r="AZ277" s="702"/>
      <c r="BA277" s="702"/>
      <c r="BB277" s="702"/>
      <c r="BC277" s="702"/>
      <c r="BD277" s="702"/>
      <c r="BE277" s="702"/>
      <c r="BF277" s="702"/>
      <c r="BG277" s="702"/>
      <c r="BH277" s="702"/>
    </row>
    <row r="278" spans="42:90" ht="30.75" customHeight="1" thickBot="1" x14ac:dyDescent="0.4">
      <c r="AP278" s="845" t="s">
        <v>33</v>
      </c>
      <c r="AQ278" s="508" t="e">
        <f>#REF!</f>
        <v>#REF!</v>
      </c>
      <c r="AR278" s="508" t="e">
        <f>#REF!</f>
        <v>#REF!</v>
      </c>
      <c r="AS278" s="508" t="e">
        <f>#REF!</f>
        <v>#REF!</v>
      </c>
      <c r="AT278" s="508" t="e">
        <f>#REF!</f>
        <v>#REF!</v>
      </c>
      <c r="AU278" s="508" t="e">
        <f>#REF!</f>
        <v>#REF!</v>
      </c>
      <c r="AV278" s="508" t="e">
        <f>#REF!</f>
        <v>#REF!</v>
      </c>
      <c r="AW278" s="508" t="e">
        <f>#REF!</f>
        <v>#REF!</v>
      </c>
      <c r="AX278" s="508" t="e">
        <f>#REF!</f>
        <v>#REF!</v>
      </c>
      <c r="AY278" s="702"/>
      <c r="AZ278" s="702"/>
      <c r="BA278" s="702"/>
      <c r="BB278" s="702"/>
      <c r="BC278" s="702"/>
      <c r="BD278" s="702"/>
      <c r="BE278" s="702"/>
      <c r="BF278" s="702"/>
      <c r="BG278" s="702"/>
      <c r="BH278" s="702"/>
    </row>
    <row r="279" spans="42:90" ht="21" x14ac:dyDescent="0.35">
      <c r="AY279" s="702"/>
      <c r="BC279" s="702"/>
      <c r="BD279" s="702"/>
      <c r="BE279" s="702"/>
      <c r="BF279" s="702"/>
      <c r="BG279" s="702"/>
      <c r="BH279" s="383"/>
      <c r="BI279" s="666"/>
    </row>
    <row r="280" spans="42:90" ht="21" x14ac:dyDescent="0.35">
      <c r="AZ280" s="702"/>
      <c r="BA280" s="702"/>
      <c r="BB280" s="702"/>
      <c r="BC280" s="702"/>
      <c r="BD280" s="702"/>
      <c r="BE280" s="702"/>
      <c r="BF280" s="702"/>
      <c r="BG280" s="702"/>
      <c r="BH280" s="702"/>
      <c r="BI280" s="702"/>
      <c r="BJ280" s="828" t="s">
        <v>958</v>
      </c>
      <c r="BK280" s="700"/>
      <c r="BL280" s="700"/>
      <c r="BM280" s="700"/>
      <c r="BN280" s="700"/>
      <c r="BO280" s="700"/>
      <c r="BP280" s="700"/>
      <c r="BQ280" s="700"/>
      <c r="BR280" s="700"/>
      <c r="BS280" s="700"/>
      <c r="BT280" s="700"/>
      <c r="BU280" s="700"/>
      <c r="BV280" s="700"/>
      <c r="BW280" s="382"/>
      <c r="BX280" s="382"/>
      <c r="BY280" s="382"/>
      <c r="BZ280" s="382"/>
      <c r="CA280" s="382"/>
      <c r="CB280" s="382"/>
      <c r="CC280" s="382"/>
      <c r="CD280" s="382"/>
      <c r="CE280" s="382"/>
      <c r="CF280" s="382"/>
      <c r="CG280" s="382"/>
      <c r="CH280" s="382"/>
      <c r="CI280" s="382"/>
      <c r="CJ280" s="382"/>
      <c r="CK280" s="382"/>
      <c r="CL280" s="453">
        <v>9</v>
      </c>
    </row>
    <row r="281" spans="42:90" ht="8.25" customHeight="1" thickBot="1" x14ac:dyDescent="0.4">
      <c r="AZ281" s="702"/>
      <c r="BA281" s="702"/>
      <c r="BB281" s="702"/>
      <c r="BC281" s="702"/>
      <c r="BD281" s="702"/>
      <c r="BE281" s="702"/>
      <c r="BF281" s="702"/>
      <c r="BG281" s="702"/>
      <c r="BH281" s="702"/>
      <c r="BI281" s="702"/>
      <c r="BJ281" s="700"/>
      <c r="BK281" s="700"/>
      <c r="BL281" s="700"/>
      <c r="BM281" s="700"/>
      <c r="BN281" s="700"/>
      <c r="BO281" s="700"/>
      <c r="BP281" s="700"/>
      <c r="BQ281" s="700"/>
      <c r="BR281" s="700"/>
      <c r="BS281" s="700"/>
      <c r="BT281" s="700"/>
      <c r="BU281" s="700"/>
      <c r="BV281" s="700"/>
      <c r="BW281" s="382"/>
      <c r="BX281" s="382"/>
      <c r="BY281" s="382"/>
      <c r="BZ281" s="382"/>
      <c r="CA281" s="382"/>
      <c r="CB281" s="382"/>
      <c r="CC281" s="382"/>
      <c r="CD281" s="382"/>
      <c r="CE281" s="382"/>
      <c r="CF281" s="382"/>
      <c r="CG281" s="382"/>
      <c r="CH281" s="382"/>
      <c r="CI281" s="382"/>
      <c r="CJ281" s="382"/>
      <c r="CK281" s="382"/>
      <c r="CL281" s="382"/>
    </row>
    <row r="282" spans="42:90" ht="19.5" thickBot="1" x14ac:dyDescent="0.35">
      <c r="BJ282" s="486" t="s">
        <v>35</v>
      </c>
      <c r="BK282" s="2503" t="s">
        <v>588</v>
      </c>
      <c r="BL282" s="2503"/>
      <c r="BM282" s="2504"/>
      <c r="BN282" s="2503" t="s">
        <v>589</v>
      </c>
      <c r="BO282" s="2503" t="s">
        <v>590</v>
      </c>
      <c r="BP282" s="2504"/>
      <c r="BQ282" s="2505" t="s">
        <v>590</v>
      </c>
      <c r="BR282" s="2503"/>
      <c r="BS282" s="2504"/>
      <c r="BT282" s="780" t="s">
        <v>591</v>
      </c>
      <c r="BU282" s="781"/>
      <c r="BV282" s="782"/>
      <c r="BW282" s="382"/>
      <c r="BX282" s="382"/>
      <c r="BY282" s="382"/>
      <c r="BZ282" s="382"/>
      <c r="CA282" s="382"/>
      <c r="CB282" s="382"/>
      <c r="CC282" s="382"/>
      <c r="CD282" s="382"/>
      <c r="CE282" s="382"/>
      <c r="CF282" s="382"/>
      <c r="CG282" s="382"/>
      <c r="CH282" s="382"/>
      <c r="CI282" s="382"/>
      <c r="CJ282" s="382"/>
      <c r="CK282" s="382"/>
      <c r="CL282" s="382"/>
    </row>
    <row r="283" spans="42:90" ht="19.5" thickBot="1" x14ac:dyDescent="0.35">
      <c r="BJ283" s="486" t="s">
        <v>592</v>
      </c>
      <c r="BK283" s="850" t="s">
        <v>36</v>
      </c>
      <c r="BL283" s="850" t="s">
        <v>60</v>
      </c>
      <c r="BM283" s="850" t="s">
        <v>29</v>
      </c>
      <c r="BN283" s="850" t="s">
        <v>36</v>
      </c>
      <c r="BO283" s="850" t="s">
        <v>60</v>
      </c>
      <c r="BP283" s="850" t="s">
        <v>29</v>
      </c>
      <c r="BQ283" s="850" t="s">
        <v>36</v>
      </c>
      <c r="BR283" s="850" t="s">
        <v>60</v>
      </c>
      <c r="BS283" s="850" t="s">
        <v>29</v>
      </c>
      <c r="BT283" s="850" t="s">
        <v>36</v>
      </c>
      <c r="BU283" s="850" t="s">
        <v>60</v>
      </c>
      <c r="BV283" s="850" t="s">
        <v>29</v>
      </c>
      <c r="BW283" s="382"/>
      <c r="BX283" s="382"/>
      <c r="BY283" s="382"/>
      <c r="BZ283" s="382"/>
      <c r="CA283" s="382"/>
      <c r="CB283" s="382"/>
      <c r="CC283" s="382"/>
      <c r="CD283" s="382"/>
      <c r="CE283" s="382"/>
      <c r="CF283" s="382"/>
      <c r="CG283" s="382"/>
      <c r="CH283" s="382"/>
      <c r="CI283" s="382"/>
      <c r="CJ283" s="382"/>
      <c r="CK283" s="382"/>
      <c r="CL283" s="382"/>
    </row>
    <row r="284" spans="42:90" ht="37.5" customHeight="1" thickBot="1" x14ac:dyDescent="0.35">
      <c r="BJ284" s="885" t="s">
        <v>593</v>
      </c>
      <c r="BK284" s="886" t="e">
        <f>#REF!</f>
        <v>#REF!</v>
      </c>
      <c r="BL284" s="886" t="e">
        <f>#REF!</f>
        <v>#REF!</v>
      </c>
      <c r="BM284" s="887" t="e">
        <f>#REF!</f>
        <v>#REF!</v>
      </c>
      <c r="BN284" s="886" t="e">
        <f>#REF!</f>
        <v>#REF!</v>
      </c>
      <c r="BO284" s="886" t="e">
        <f>#REF!</f>
        <v>#REF!</v>
      </c>
      <c r="BP284" s="887" t="e">
        <f>#REF!</f>
        <v>#REF!</v>
      </c>
      <c r="BQ284" s="886" t="e">
        <f>#REF!</f>
        <v>#REF!</v>
      </c>
      <c r="BR284" s="886" t="e">
        <f>#REF!</f>
        <v>#REF!</v>
      </c>
      <c r="BS284" s="887" t="e">
        <f>#REF!</f>
        <v>#REF!</v>
      </c>
      <c r="BT284" s="887" t="e">
        <f>#REF!</f>
        <v>#REF!</v>
      </c>
      <c r="BU284" s="887" t="e">
        <f>#REF!</f>
        <v>#REF!</v>
      </c>
      <c r="BV284" s="887" t="e">
        <f>#REF!</f>
        <v>#REF!</v>
      </c>
      <c r="BW284" s="382"/>
      <c r="BX284" s="382"/>
      <c r="BY284" s="382"/>
      <c r="BZ284" s="382"/>
      <c r="CA284" s="382"/>
      <c r="CB284" s="382"/>
      <c r="CC284" s="382"/>
      <c r="CD284" s="382"/>
      <c r="CE284" s="382"/>
      <c r="CF284" s="382"/>
      <c r="CG284" s="382"/>
      <c r="CH284" s="382"/>
      <c r="CI284" s="382"/>
      <c r="CJ284" s="382"/>
      <c r="CK284" s="382"/>
      <c r="CL284" s="382"/>
    </row>
    <row r="285" spans="42:90" ht="9" customHeight="1" x14ac:dyDescent="0.3">
      <c r="BJ285" s="382"/>
      <c r="BK285" s="382"/>
      <c r="BL285" s="382"/>
      <c r="BM285" s="382"/>
      <c r="BN285" s="382"/>
      <c r="BO285" s="382"/>
      <c r="BP285" s="382"/>
      <c r="BQ285" s="382"/>
      <c r="BR285" s="382"/>
      <c r="BS285" s="382"/>
      <c r="BT285" s="382"/>
      <c r="BU285" s="382"/>
      <c r="BV285" s="382"/>
      <c r="BW285" s="382"/>
      <c r="BX285" s="382"/>
      <c r="BY285" s="382"/>
      <c r="BZ285" s="382"/>
      <c r="CA285" s="382"/>
      <c r="CB285" s="382"/>
      <c r="CC285" s="382"/>
      <c r="CD285" s="382"/>
      <c r="CE285" s="382"/>
      <c r="CF285" s="382"/>
      <c r="CG285" s="382"/>
      <c r="CH285" s="382"/>
      <c r="CI285" s="382"/>
      <c r="CJ285" s="382"/>
      <c r="CK285" s="382"/>
      <c r="CL285" s="382"/>
    </row>
    <row r="286" spans="42:90" ht="18.75" x14ac:dyDescent="0.3">
      <c r="BJ286" s="828" t="s">
        <v>959</v>
      </c>
      <c r="BK286" s="828"/>
      <c r="BL286" s="828"/>
      <c r="BM286" s="828"/>
      <c r="BN286" s="828"/>
      <c r="BO286" s="828"/>
      <c r="BP286" s="828"/>
      <c r="BQ286" s="828"/>
      <c r="BR286" s="828"/>
      <c r="BS286" s="828"/>
      <c r="BT286" s="828"/>
      <c r="BU286" s="828"/>
      <c r="BV286" s="828"/>
      <c r="BW286" s="828"/>
      <c r="BX286" s="828"/>
      <c r="BY286" s="828"/>
      <c r="BZ286" s="828"/>
      <c r="CA286" s="828"/>
      <c r="CB286" s="828"/>
      <c r="CC286" s="828"/>
      <c r="CD286" s="828"/>
      <c r="CE286" s="828"/>
      <c r="CF286" s="828"/>
      <c r="CG286" s="828"/>
      <c r="CH286" s="828"/>
      <c r="CI286" s="828"/>
      <c r="CJ286" s="828"/>
      <c r="CK286" s="828"/>
      <c r="CL286" s="828"/>
    </row>
    <row r="287" spans="42:90" ht="19.5" thickBot="1" x14ac:dyDescent="0.35">
      <c r="BJ287" s="828"/>
      <c r="BK287" s="828"/>
      <c r="BL287" s="828"/>
      <c r="BM287" s="828"/>
      <c r="BN287" s="828"/>
      <c r="BO287" s="828"/>
      <c r="BP287" s="828"/>
      <c r="BQ287" s="828"/>
      <c r="BR287" s="828"/>
      <c r="BS287" s="828"/>
      <c r="BT287" s="828"/>
      <c r="BU287" s="828"/>
      <c r="BV287" s="828"/>
      <c r="BW287" s="828"/>
      <c r="BX287" s="828"/>
      <c r="BY287" s="828"/>
      <c r="BZ287" s="828"/>
      <c r="CA287" s="828"/>
      <c r="CB287" s="828"/>
      <c r="CC287" s="828"/>
      <c r="CD287" s="828"/>
      <c r="CE287" s="828"/>
      <c r="CF287" s="828"/>
      <c r="CG287" s="828"/>
      <c r="CH287" s="828"/>
      <c r="CI287" s="828"/>
      <c r="CJ287" s="828"/>
      <c r="CK287" s="828"/>
      <c r="CL287" s="828"/>
    </row>
    <row r="288" spans="42:90" ht="19.5" thickBot="1" x14ac:dyDescent="0.35">
      <c r="BJ288" s="486" t="s">
        <v>594</v>
      </c>
      <c r="BK288" s="2501" t="s">
        <v>61</v>
      </c>
      <c r="BL288" s="2501"/>
      <c r="BM288" s="2501"/>
      <c r="BN288" s="2501"/>
      <c r="BO288" s="2501"/>
      <c r="BP288" s="2501"/>
      <c r="BQ288" s="2502"/>
      <c r="BR288" s="2500" t="s">
        <v>62</v>
      </c>
      <c r="BS288" s="2501"/>
      <c r="BT288" s="2501"/>
      <c r="BU288" s="2501"/>
      <c r="BV288" s="2501"/>
      <c r="BW288" s="2501"/>
      <c r="BX288" s="2502"/>
      <c r="BY288" s="2500" t="s">
        <v>595</v>
      </c>
      <c r="BZ288" s="2501"/>
      <c r="CA288" s="2501"/>
      <c r="CB288" s="2501"/>
      <c r="CC288" s="2501"/>
      <c r="CD288" s="2501"/>
      <c r="CE288" s="2502"/>
      <c r="CF288" s="2500" t="s">
        <v>596</v>
      </c>
      <c r="CG288" s="2501"/>
      <c r="CH288" s="2501"/>
      <c r="CI288" s="2501"/>
      <c r="CJ288" s="2501"/>
      <c r="CK288" s="2501"/>
      <c r="CL288" s="2502"/>
    </row>
    <row r="289" spans="62:111" ht="19.5" thickBot="1" x14ac:dyDescent="0.35">
      <c r="BJ289" s="661" t="s">
        <v>597</v>
      </c>
      <c r="BK289" s="2510" t="s">
        <v>581</v>
      </c>
      <c r="BL289" s="2506"/>
      <c r="BM289" s="2506"/>
      <c r="BN289" s="2506" t="s">
        <v>598</v>
      </c>
      <c r="BO289" s="2506"/>
      <c r="BP289" s="2506"/>
      <c r="BQ289" s="2507" t="s">
        <v>599</v>
      </c>
      <c r="BR289" s="2506" t="s">
        <v>581</v>
      </c>
      <c r="BS289" s="2506"/>
      <c r="BT289" s="2506"/>
      <c r="BU289" s="2506" t="s">
        <v>598</v>
      </c>
      <c r="BV289" s="2506"/>
      <c r="BW289" s="2506"/>
      <c r="BX289" s="2507" t="s">
        <v>600</v>
      </c>
      <c r="BY289" s="2506" t="s">
        <v>581</v>
      </c>
      <c r="BZ289" s="2506"/>
      <c r="CA289" s="2506"/>
      <c r="CB289" s="2506" t="s">
        <v>598</v>
      </c>
      <c r="CC289" s="2506"/>
      <c r="CD289" s="2506"/>
      <c r="CE289" s="2507" t="s">
        <v>601</v>
      </c>
      <c r="CF289" s="2506" t="s">
        <v>581</v>
      </c>
      <c r="CG289" s="2506"/>
      <c r="CH289" s="2506"/>
      <c r="CI289" s="2506" t="s">
        <v>598</v>
      </c>
      <c r="CJ289" s="2506"/>
      <c r="CK289" s="2506"/>
      <c r="CL289" s="2507" t="s">
        <v>602</v>
      </c>
    </row>
    <row r="290" spans="62:111" ht="53.25" customHeight="1" thickBot="1" x14ac:dyDescent="0.35">
      <c r="BJ290" s="661" t="s">
        <v>30</v>
      </c>
      <c r="BK290" s="871" t="s">
        <v>36</v>
      </c>
      <c r="BL290" s="872" t="s">
        <v>60</v>
      </c>
      <c r="BM290" s="873" t="s">
        <v>29</v>
      </c>
      <c r="BN290" s="872" t="s">
        <v>36</v>
      </c>
      <c r="BO290" s="872" t="s">
        <v>60</v>
      </c>
      <c r="BP290" s="874" t="s">
        <v>29</v>
      </c>
      <c r="BQ290" s="2508"/>
      <c r="BR290" s="872" t="s">
        <v>36</v>
      </c>
      <c r="BS290" s="872" t="s">
        <v>60</v>
      </c>
      <c r="BT290" s="873" t="s">
        <v>29</v>
      </c>
      <c r="BU290" s="872" t="s">
        <v>36</v>
      </c>
      <c r="BV290" s="872" t="s">
        <v>60</v>
      </c>
      <c r="BW290" s="874" t="s">
        <v>29</v>
      </c>
      <c r="BX290" s="2508"/>
      <c r="BY290" s="872" t="s">
        <v>36</v>
      </c>
      <c r="BZ290" s="872" t="s">
        <v>60</v>
      </c>
      <c r="CA290" s="873" t="s">
        <v>29</v>
      </c>
      <c r="CB290" s="872" t="s">
        <v>36</v>
      </c>
      <c r="CC290" s="872" t="s">
        <v>60</v>
      </c>
      <c r="CD290" s="874" t="s">
        <v>29</v>
      </c>
      <c r="CE290" s="2508"/>
      <c r="CF290" s="872" t="s">
        <v>36</v>
      </c>
      <c r="CG290" s="872" t="s">
        <v>60</v>
      </c>
      <c r="CH290" s="873" t="s">
        <v>29</v>
      </c>
      <c r="CI290" s="872" t="s">
        <v>36</v>
      </c>
      <c r="CJ290" s="872" t="s">
        <v>60</v>
      </c>
      <c r="CK290" s="874" t="s">
        <v>29</v>
      </c>
      <c r="CL290" s="2508"/>
    </row>
    <row r="291" spans="62:111" ht="84.75" customHeight="1" thickBot="1" x14ac:dyDescent="0.35">
      <c r="BJ291" s="661" t="s">
        <v>603</v>
      </c>
      <c r="BK291" s="851" t="e">
        <f>#REF!</f>
        <v>#REF!</v>
      </c>
      <c r="BL291" s="851" t="e">
        <f>#REF!</f>
        <v>#REF!</v>
      </c>
      <c r="BM291" s="852" t="e">
        <f>#REF!</f>
        <v>#REF!</v>
      </c>
      <c r="BN291" s="851" t="e">
        <f>#REF!</f>
        <v>#REF!</v>
      </c>
      <c r="BO291" s="851" t="e">
        <f>#REF!</f>
        <v>#REF!</v>
      </c>
      <c r="BP291" s="852" t="e">
        <f>#REF!</f>
        <v>#REF!</v>
      </c>
      <c r="BQ291" s="852" t="e">
        <f>#REF!</f>
        <v>#REF!</v>
      </c>
      <c r="BR291" s="851" t="e">
        <f>#REF!</f>
        <v>#REF!</v>
      </c>
      <c r="BS291" s="851" t="e">
        <f>#REF!</f>
        <v>#REF!</v>
      </c>
      <c r="BT291" s="852" t="e">
        <f>#REF!</f>
        <v>#REF!</v>
      </c>
      <c r="BU291" s="851" t="e">
        <f>#REF!</f>
        <v>#REF!</v>
      </c>
      <c r="BV291" s="851" t="e">
        <f>#REF!</f>
        <v>#REF!</v>
      </c>
      <c r="BW291" s="852" t="e">
        <f>#REF!</f>
        <v>#REF!</v>
      </c>
      <c r="BX291" s="852" t="e">
        <f>#REF!</f>
        <v>#REF!</v>
      </c>
      <c r="BY291" s="851" t="e">
        <f>#REF!</f>
        <v>#REF!</v>
      </c>
      <c r="BZ291" s="851" t="e">
        <f>#REF!</f>
        <v>#REF!</v>
      </c>
      <c r="CA291" s="852" t="e">
        <f>#REF!</f>
        <v>#REF!</v>
      </c>
      <c r="CB291" s="851" t="e">
        <f>#REF!</f>
        <v>#REF!</v>
      </c>
      <c r="CC291" s="851" t="e">
        <f>#REF!</f>
        <v>#REF!</v>
      </c>
      <c r="CD291" s="862" t="e">
        <f>#REF!</f>
        <v>#REF!</v>
      </c>
      <c r="CE291" s="862" t="e">
        <f>#REF!</f>
        <v>#REF!</v>
      </c>
      <c r="CF291" s="863" t="e">
        <f>#REF!</f>
        <v>#REF!</v>
      </c>
      <c r="CG291" s="863" t="e">
        <f>#REF!</f>
        <v>#REF!</v>
      </c>
      <c r="CH291" s="864" t="e">
        <f>#REF!</f>
        <v>#REF!</v>
      </c>
      <c r="CI291" s="863" t="e">
        <f>#REF!</f>
        <v>#REF!</v>
      </c>
      <c r="CJ291" s="863" t="e">
        <f>#REF!</f>
        <v>#REF!</v>
      </c>
      <c r="CK291" s="863" t="e">
        <f>#REF!</f>
        <v>#REF!</v>
      </c>
      <c r="CL291" s="865" t="e">
        <f>#REF!</f>
        <v>#REF!</v>
      </c>
    </row>
    <row r="292" spans="62:111" ht="84.75" customHeight="1" thickBot="1" x14ac:dyDescent="0.35">
      <c r="BJ292" s="661" t="s">
        <v>54</v>
      </c>
      <c r="BK292" s="851" t="e">
        <f>#REF!</f>
        <v>#REF!</v>
      </c>
      <c r="BL292" s="851" t="e">
        <f>#REF!</f>
        <v>#REF!</v>
      </c>
      <c r="BM292" s="852" t="e">
        <f>#REF!</f>
        <v>#REF!</v>
      </c>
      <c r="BN292" s="851" t="e">
        <f>#REF!</f>
        <v>#REF!</v>
      </c>
      <c r="BO292" s="851" t="e">
        <f>#REF!</f>
        <v>#REF!</v>
      </c>
      <c r="BP292" s="852" t="e">
        <f>#REF!</f>
        <v>#REF!</v>
      </c>
      <c r="BQ292" s="852" t="e">
        <f>#REF!</f>
        <v>#REF!</v>
      </c>
      <c r="BR292" s="851" t="e">
        <f>#REF!</f>
        <v>#REF!</v>
      </c>
      <c r="BS292" s="851" t="e">
        <f>#REF!</f>
        <v>#REF!</v>
      </c>
      <c r="BT292" s="852" t="e">
        <f>#REF!</f>
        <v>#REF!</v>
      </c>
      <c r="BU292" s="851" t="e">
        <f>#REF!</f>
        <v>#REF!</v>
      </c>
      <c r="BV292" s="851" t="e">
        <f>#REF!</f>
        <v>#REF!</v>
      </c>
      <c r="BW292" s="852" t="e">
        <f>#REF!</f>
        <v>#REF!</v>
      </c>
      <c r="BX292" s="852" t="e">
        <f>#REF!</f>
        <v>#REF!</v>
      </c>
      <c r="BY292" s="851" t="e">
        <f>#REF!</f>
        <v>#REF!</v>
      </c>
      <c r="BZ292" s="851" t="e">
        <f>#REF!</f>
        <v>#REF!</v>
      </c>
      <c r="CA292" s="852" t="e">
        <f>#REF!</f>
        <v>#REF!</v>
      </c>
      <c r="CB292" s="851" t="e">
        <f>#REF!</f>
        <v>#REF!</v>
      </c>
      <c r="CC292" s="851" t="e">
        <f>#REF!</f>
        <v>#REF!</v>
      </c>
      <c r="CD292" s="862" t="e">
        <f>#REF!</f>
        <v>#REF!</v>
      </c>
      <c r="CE292" s="862" t="e">
        <f>#REF!</f>
        <v>#REF!</v>
      </c>
      <c r="CF292" s="863" t="e">
        <f>#REF!</f>
        <v>#REF!</v>
      </c>
      <c r="CG292" s="863" t="e">
        <f>#REF!</f>
        <v>#REF!</v>
      </c>
      <c r="CH292" s="864" t="e">
        <f>#REF!</f>
        <v>#REF!</v>
      </c>
      <c r="CI292" s="863" t="e">
        <f>#REF!</f>
        <v>#REF!</v>
      </c>
      <c r="CJ292" s="863" t="e">
        <f>#REF!</f>
        <v>#REF!</v>
      </c>
      <c r="CK292" s="863" t="e">
        <f>#REF!</f>
        <v>#REF!</v>
      </c>
      <c r="CL292" s="865" t="e">
        <f>#REF!</f>
        <v>#REF!</v>
      </c>
    </row>
    <row r="293" spans="62:111" ht="84.75" customHeight="1" thickBot="1" x14ac:dyDescent="0.35">
      <c r="BJ293" s="661" t="s">
        <v>604</v>
      </c>
      <c r="BK293" s="851" t="e">
        <f>#REF!</f>
        <v>#REF!</v>
      </c>
      <c r="BL293" s="851" t="e">
        <f>#REF!</f>
        <v>#REF!</v>
      </c>
      <c r="BM293" s="852" t="e">
        <f>#REF!</f>
        <v>#REF!</v>
      </c>
      <c r="BN293" s="851" t="e">
        <f>#REF!</f>
        <v>#REF!</v>
      </c>
      <c r="BO293" s="851" t="e">
        <f>#REF!</f>
        <v>#REF!</v>
      </c>
      <c r="BP293" s="852" t="e">
        <f>#REF!</f>
        <v>#REF!</v>
      </c>
      <c r="BQ293" s="852" t="e">
        <f>#REF!</f>
        <v>#REF!</v>
      </c>
      <c r="BR293" s="851" t="e">
        <f>#REF!</f>
        <v>#REF!</v>
      </c>
      <c r="BS293" s="851" t="e">
        <f>#REF!</f>
        <v>#REF!</v>
      </c>
      <c r="BT293" s="852" t="e">
        <f>#REF!</f>
        <v>#REF!</v>
      </c>
      <c r="BU293" s="851" t="e">
        <f>#REF!</f>
        <v>#REF!</v>
      </c>
      <c r="BV293" s="851" t="e">
        <f>#REF!</f>
        <v>#REF!</v>
      </c>
      <c r="BW293" s="852" t="e">
        <f>#REF!</f>
        <v>#REF!</v>
      </c>
      <c r="BX293" s="852" t="e">
        <f>#REF!</f>
        <v>#REF!</v>
      </c>
      <c r="BY293" s="851" t="e">
        <f>#REF!</f>
        <v>#REF!</v>
      </c>
      <c r="BZ293" s="851" t="e">
        <f>#REF!</f>
        <v>#REF!</v>
      </c>
      <c r="CA293" s="852" t="e">
        <f>#REF!</f>
        <v>#REF!</v>
      </c>
      <c r="CB293" s="851" t="e">
        <f>#REF!</f>
        <v>#REF!</v>
      </c>
      <c r="CC293" s="851" t="e">
        <f>#REF!</f>
        <v>#REF!</v>
      </c>
      <c r="CD293" s="862" t="e">
        <f>#REF!</f>
        <v>#REF!</v>
      </c>
      <c r="CE293" s="862" t="e">
        <f>#REF!</f>
        <v>#REF!</v>
      </c>
      <c r="CF293" s="863" t="e">
        <f>#REF!</f>
        <v>#REF!</v>
      </c>
      <c r="CG293" s="863" t="e">
        <f>#REF!</f>
        <v>#REF!</v>
      </c>
      <c r="CH293" s="864" t="e">
        <f>#REF!</f>
        <v>#REF!</v>
      </c>
      <c r="CI293" s="863" t="e">
        <f>#REF!</f>
        <v>#REF!</v>
      </c>
      <c r="CJ293" s="863" t="e">
        <f>#REF!</f>
        <v>#REF!</v>
      </c>
      <c r="CK293" s="863" t="e">
        <f>#REF!</f>
        <v>#REF!</v>
      </c>
      <c r="CL293" s="865" t="e">
        <f>#REF!</f>
        <v>#REF!</v>
      </c>
    </row>
    <row r="294" spans="62:111" ht="84.75" customHeight="1" thickBot="1" x14ac:dyDescent="0.35">
      <c r="BJ294" s="661" t="s">
        <v>605</v>
      </c>
      <c r="BK294" s="851" t="e">
        <f>#REF!</f>
        <v>#REF!</v>
      </c>
      <c r="BL294" s="851" t="e">
        <f>#REF!</f>
        <v>#REF!</v>
      </c>
      <c r="BM294" s="852" t="e">
        <f>#REF!</f>
        <v>#REF!</v>
      </c>
      <c r="BN294" s="851" t="e">
        <f>#REF!</f>
        <v>#REF!</v>
      </c>
      <c r="BO294" s="851" t="e">
        <f>#REF!</f>
        <v>#REF!</v>
      </c>
      <c r="BP294" s="852" t="e">
        <f>#REF!</f>
        <v>#REF!</v>
      </c>
      <c r="BQ294" s="852" t="e">
        <f>#REF!</f>
        <v>#REF!</v>
      </c>
      <c r="BR294" s="851" t="e">
        <f>#REF!</f>
        <v>#REF!</v>
      </c>
      <c r="BS294" s="851" t="e">
        <f>#REF!</f>
        <v>#REF!</v>
      </c>
      <c r="BT294" s="852" t="e">
        <f>#REF!</f>
        <v>#REF!</v>
      </c>
      <c r="BU294" s="851" t="e">
        <f>#REF!</f>
        <v>#REF!</v>
      </c>
      <c r="BV294" s="851" t="e">
        <f>#REF!</f>
        <v>#REF!</v>
      </c>
      <c r="BW294" s="852" t="e">
        <f>#REF!</f>
        <v>#REF!</v>
      </c>
      <c r="BX294" s="852" t="e">
        <f>#REF!</f>
        <v>#REF!</v>
      </c>
      <c r="BY294" s="851" t="e">
        <f>#REF!</f>
        <v>#REF!</v>
      </c>
      <c r="BZ294" s="851" t="e">
        <f>#REF!</f>
        <v>#REF!</v>
      </c>
      <c r="CA294" s="852" t="e">
        <f>#REF!</f>
        <v>#REF!</v>
      </c>
      <c r="CB294" s="851" t="e">
        <f>#REF!</f>
        <v>#REF!</v>
      </c>
      <c r="CC294" s="851" t="e">
        <f>#REF!</f>
        <v>#REF!</v>
      </c>
      <c r="CD294" s="862" t="e">
        <f>#REF!</f>
        <v>#REF!</v>
      </c>
      <c r="CE294" s="862" t="e">
        <f>#REF!</f>
        <v>#REF!</v>
      </c>
      <c r="CF294" s="863" t="e">
        <f>#REF!</f>
        <v>#REF!</v>
      </c>
      <c r="CG294" s="863" t="e">
        <f>#REF!</f>
        <v>#REF!</v>
      </c>
      <c r="CH294" s="864" t="e">
        <f>#REF!</f>
        <v>#REF!</v>
      </c>
      <c r="CI294" s="863" t="e">
        <f>#REF!</f>
        <v>#REF!</v>
      </c>
      <c r="CJ294" s="863" t="e">
        <f>#REF!</f>
        <v>#REF!</v>
      </c>
      <c r="CK294" s="863" t="e">
        <f>#REF!</f>
        <v>#REF!</v>
      </c>
      <c r="CL294" s="865" t="e">
        <f>#REF!</f>
        <v>#REF!</v>
      </c>
    </row>
    <row r="295" spans="62:111" ht="84.75" customHeight="1" thickBot="1" x14ac:dyDescent="0.35">
      <c r="BJ295" s="661" t="s">
        <v>606</v>
      </c>
      <c r="BK295" s="851" t="e">
        <f>#REF!</f>
        <v>#REF!</v>
      </c>
      <c r="BL295" s="851" t="e">
        <f>#REF!</f>
        <v>#REF!</v>
      </c>
      <c r="BM295" s="852" t="e">
        <f>#REF!</f>
        <v>#REF!</v>
      </c>
      <c r="BN295" s="851" t="e">
        <f>#REF!</f>
        <v>#REF!</v>
      </c>
      <c r="BO295" s="851" t="e">
        <f>#REF!</f>
        <v>#REF!</v>
      </c>
      <c r="BP295" s="852" t="e">
        <f>#REF!</f>
        <v>#REF!</v>
      </c>
      <c r="BQ295" s="852" t="e">
        <f>#REF!</f>
        <v>#REF!</v>
      </c>
      <c r="BR295" s="851" t="e">
        <f>#REF!</f>
        <v>#REF!</v>
      </c>
      <c r="BS295" s="851" t="e">
        <f>#REF!</f>
        <v>#REF!</v>
      </c>
      <c r="BT295" s="852" t="e">
        <f>#REF!</f>
        <v>#REF!</v>
      </c>
      <c r="BU295" s="851" t="e">
        <f>#REF!</f>
        <v>#REF!</v>
      </c>
      <c r="BV295" s="851" t="e">
        <f>#REF!</f>
        <v>#REF!</v>
      </c>
      <c r="BW295" s="852" t="e">
        <f>#REF!</f>
        <v>#REF!</v>
      </c>
      <c r="BX295" s="852" t="e">
        <f>#REF!</f>
        <v>#REF!</v>
      </c>
      <c r="BY295" s="851" t="e">
        <f>#REF!</f>
        <v>#REF!</v>
      </c>
      <c r="BZ295" s="851" t="e">
        <f>#REF!</f>
        <v>#REF!</v>
      </c>
      <c r="CA295" s="852" t="e">
        <f>#REF!</f>
        <v>#REF!</v>
      </c>
      <c r="CB295" s="851" t="e">
        <f>#REF!</f>
        <v>#REF!</v>
      </c>
      <c r="CC295" s="851" t="e">
        <f>#REF!</f>
        <v>#REF!</v>
      </c>
      <c r="CD295" s="862" t="e">
        <f>#REF!</f>
        <v>#REF!</v>
      </c>
      <c r="CE295" s="862" t="e">
        <f>#REF!</f>
        <v>#REF!</v>
      </c>
      <c r="CF295" s="863" t="e">
        <f>#REF!</f>
        <v>#REF!</v>
      </c>
      <c r="CG295" s="863" t="e">
        <f>#REF!</f>
        <v>#REF!</v>
      </c>
      <c r="CH295" s="864" t="e">
        <f>#REF!</f>
        <v>#REF!</v>
      </c>
      <c r="CI295" s="863" t="e">
        <f>#REF!</f>
        <v>#REF!</v>
      </c>
      <c r="CJ295" s="863" t="e">
        <f>#REF!</f>
        <v>#REF!</v>
      </c>
      <c r="CK295" s="863" t="e">
        <f>#REF!</f>
        <v>#REF!</v>
      </c>
      <c r="CL295" s="865" t="e">
        <f>#REF!</f>
        <v>#REF!</v>
      </c>
    </row>
    <row r="296" spans="62:111" ht="84.75" customHeight="1" thickBot="1" x14ac:dyDescent="0.35">
      <c r="BJ296" s="662" t="s">
        <v>607</v>
      </c>
      <c r="BK296" s="866" t="e">
        <f>#REF!</f>
        <v>#REF!</v>
      </c>
      <c r="BL296" s="852" t="e">
        <f>#REF!</f>
        <v>#REF!</v>
      </c>
      <c r="BM296" s="852" t="e">
        <f>#REF!</f>
        <v>#REF!</v>
      </c>
      <c r="BN296" s="852" t="e">
        <f>#REF!</f>
        <v>#REF!</v>
      </c>
      <c r="BO296" s="852" t="e">
        <f>#REF!</f>
        <v>#REF!</v>
      </c>
      <c r="BP296" s="852" t="e">
        <f>#REF!</f>
        <v>#REF!</v>
      </c>
      <c r="BQ296" s="867" t="e">
        <f>#REF!</f>
        <v>#REF!</v>
      </c>
      <c r="BR296" s="852" t="e">
        <f>#REF!</f>
        <v>#REF!</v>
      </c>
      <c r="BS296" s="852" t="e">
        <f>#REF!</f>
        <v>#REF!</v>
      </c>
      <c r="BT296" s="866" t="e">
        <f>#REF!</f>
        <v>#REF!</v>
      </c>
      <c r="BU296" s="852" t="e">
        <f>#REF!</f>
        <v>#REF!</v>
      </c>
      <c r="BV296" s="852" t="e">
        <f>#REF!</f>
        <v>#REF!</v>
      </c>
      <c r="BW296" s="852" t="e">
        <f>#REF!</f>
        <v>#REF!</v>
      </c>
      <c r="BX296" s="852" t="e">
        <f>#REF!</f>
        <v>#REF!</v>
      </c>
      <c r="BY296" s="852" t="e">
        <f>#REF!</f>
        <v>#REF!</v>
      </c>
      <c r="BZ296" s="852" t="e">
        <f>#REF!</f>
        <v>#REF!</v>
      </c>
      <c r="CA296" s="852" t="e">
        <f>#REF!</f>
        <v>#REF!</v>
      </c>
      <c r="CB296" s="852" t="e">
        <f>#REF!</f>
        <v>#REF!</v>
      </c>
      <c r="CC296" s="852" t="e">
        <f>#REF!</f>
        <v>#REF!</v>
      </c>
      <c r="CD296" s="852" t="e">
        <f>#REF!</f>
        <v>#REF!</v>
      </c>
      <c r="CE296" s="852" t="e">
        <f>#REF!</f>
        <v>#REF!</v>
      </c>
      <c r="CF296" s="868" t="e">
        <f>#REF!</f>
        <v>#REF!</v>
      </c>
      <c r="CG296" s="868" t="e">
        <f>#REF!</f>
        <v>#REF!</v>
      </c>
      <c r="CH296" s="868" t="e">
        <f>#REF!</f>
        <v>#REF!</v>
      </c>
      <c r="CI296" s="869" t="e">
        <f>#REF!</f>
        <v>#REF!</v>
      </c>
      <c r="CJ296" s="869" t="e">
        <f>#REF!</f>
        <v>#REF!</v>
      </c>
      <c r="CK296" s="869" t="e">
        <f>#REF!</f>
        <v>#REF!</v>
      </c>
      <c r="CL296" s="870" t="e">
        <f>#REF!</f>
        <v>#REF!</v>
      </c>
    </row>
    <row r="297" spans="62:111" ht="18.75" x14ac:dyDescent="0.3">
      <c r="BJ297" s="700"/>
      <c r="BK297" s="700"/>
      <c r="BL297" s="700"/>
      <c r="BM297" s="700"/>
      <c r="BN297" s="700"/>
      <c r="BO297" s="700"/>
      <c r="BP297" s="700"/>
      <c r="BQ297" s="700"/>
      <c r="BR297" s="700"/>
      <c r="BS297" s="700"/>
      <c r="BT297" s="700"/>
      <c r="BU297" s="700"/>
      <c r="BV297" s="700"/>
      <c r="BW297" s="700"/>
      <c r="BX297" s="700"/>
      <c r="BY297" s="700"/>
      <c r="BZ297" s="700"/>
      <c r="CA297" s="700"/>
      <c r="CB297" s="700"/>
      <c r="CC297" s="700"/>
      <c r="CD297" s="700"/>
      <c r="CE297" s="700"/>
      <c r="CF297" s="700"/>
      <c r="CG297" s="700"/>
      <c r="CH297" s="700"/>
      <c r="CI297" s="700"/>
      <c r="CJ297" s="700"/>
      <c r="CK297" s="700"/>
      <c r="CL297" s="700"/>
      <c r="CM297" s="666"/>
    </row>
    <row r="298" spans="62:111" ht="21" x14ac:dyDescent="0.35">
      <c r="BJ298" s="828"/>
      <c r="BK298" s="700"/>
      <c r="BL298" s="700"/>
      <c r="BM298" s="700"/>
      <c r="BN298" s="700"/>
      <c r="BO298" s="700"/>
      <c r="BP298" s="700"/>
      <c r="BQ298" s="700"/>
      <c r="BR298" s="700"/>
      <c r="BS298" s="700"/>
      <c r="BT298" s="700"/>
      <c r="BU298" s="700"/>
      <c r="BV298" s="700"/>
      <c r="BW298" s="700"/>
      <c r="BX298" s="700"/>
      <c r="BY298" s="700"/>
      <c r="BZ298" s="700"/>
      <c r="CA298" s="700"/>
      <c r="CB298" s="700"/>
      <c r="CC298" s="700"/>
      <c r="CD298" s="700"/>
      <c r="CE298" s="700"/>
      <c r="CF298" s="700"/>
      <c r="CG298" s="700"/>
      <c r="CH298" s="700"/>
      <c r="CI298" s="700"/>
      <c r="CJ298" s="700"/>
      <c r="CK298" s="700"/>
      <c r="CL298" s="700"/>
      <c r="CN298" s="828" t="s">
        <v>965</v>
      </c>
      <c r="CO298" s="700"/>
      <c r="CP298" s="700"/>
      <c r="CQ298" s="700"/>
      <c r="CR298" s="700"/>
      <c r="CS298" s="700"/>
      <c r="CT298" s="700"/>
      <c r="CU298" s="700"/>
      <c r="CV298" s="700"/>
      <c r="CW298" s="700"/>
      <c r="CX298" s="700"/>
      <c r="CY298" s="700"/>
      <c r="CZ298" s="700"/>
      <c r="DA298" s="700"/>
      <c r="DB298" s="700"/>
      <c r="DC298" s="700"/>
      <c r="DD298" s="700"/>
      <c r="DE298" s="700"/>
      <c r="DF298" s="700"/>
      <c r="DG298" s="453">
        <v>10</v>
      </c>
    </row>
    <row r="299" spans="62:111" ht="19.5" thickBot="1" x14ac:dyDescent="0.35">
      <c r="BJ299" s="700"/>
      <c r="BK299" s="700"/>
      <c r="BL299" s="700"/>
      <c r="BM299" s="700"/>
      <c r="BN299" s="700"/>
      <c r="BO299" s="700"/>
      <c r="BP299" s="700"/>
      <c r="BQ299" s="700"/>
      <c r="BR299" s="700"/>
      <c r="BS299" s="700"/>
      <c r="BT299" s="700"/>
      <c r="BU299" s="700"/>
      <c r="BV299" s="700"/>
      <c r="BW299" s="700"/>
      <c r="BX299" s="700"/>
      <c r="BY299" s="700"/>
      <c r="BZ299" s="700"/>
      <c r="CA299" s="700"/>
      <c r="CB299" s="700"/>
      <c r="CC299" s="700"/>
      <c r="CD299" s="700"/>
      <c r="CE299" s="700"/>
      <c r="CF299" s="700"/>
      <c r="CG299" s="700"/>
      <c r="CH299" s="700"/>
      <c r="CI299" s="700"/>
      <c r="CJ299" s="700"/>
      <c r="CK299" s="700"/>
      <c r="CL299" s="700"/>
      <c r="CN299" s="700"/>
      <c r="CO299" s="700"/>
      <c r="CP299" s="700"/>
      <c r="CQ299" s="700"/>
      <c r="CR299" s="700"/>
      <c r="CS299" s="700"/>
      <c r="CT299" s="700"/>
      <c r="CU299" s="700"/>
      <c r="CV299" s="700"/>
      <c r="CW299" s="700"/>
      <c r="CX299" s="700"/>
      <c r="CY299" s="700"/>
      <c r="CZ299" s="700"/>
      <c r="DA299" s="700"/>
      <c r="DB299" s="700"/>
      <c r="DC299" s="700"/>
      <c r="DD299" s="700"/>
      <c r="DE299" s="700"/>
      <c r="DF299" s="700"/>
      <c r="DG299" s="700"/>
    </row>
    <row r="300" spans="62:111" ht="19.5" thickBot="1" x14ac:dyDescent="0.35">
      <c r="BJ300" s="700"/>
      <c r="BK300" s="853"/>
      <c r="BL300" s="854"/>
      <c r="BM300" s="854"/>
      <c r="BN300" s="854"/>
      <c r="BO300" s="854"/>
      <c r="BP300" s="854"/>
      <c r="BQ300" s="854"/>
      <c r="BR300" s="854"/>
      <c r="BS300" s="854"/>
      <c r="BT300" s="854"/>
      <c r="BU300" s="854"/>
      <c r="BV300" s="854"/>
      <c r="BW300" s="854"/>
      <c r="BX300" s="854"/>
      <c r="BY300" s="854"/>
      <c r="BZ300" s="854"/>
      <c r="CA300" s="854"/>
      <c r="CB300" s="854"/>
      <c r="CC300" s="853"/>
      <c r="CD300" s="700"/>
      <c r="CE300" s="700"/>
      <c r="CF300" s="700"/>
      <c r="CG300" s="700"/>
      <c r="CH300" s="700"/>
      <c r="CI300" s="700"/>
      <c r="CJ300" s="700"/>
      <c r="CK300" s="700"/>
      <c r="CL300" s="700"/>
      <c r="CN300" s="700"/>
      <c r="CO300" s="2466" t="s">
        <v>35</v>
      </c>
      <c r="CP300" s="2465" t="s">
        <v>585</v>
      </c>
      <c r="CQ300" s="2465"/>
      <c r="CR300" s="2465"/>
      <c r="CS300" s="2465"/>
      <c r="CT300" s="2465"/>
      <c r="CU300" s="2465" t="s">
        <v>24</v>
      </c>
      <c r="CV300" s="2465"/>
      <c r="CW300" s="2465"/>
      <c r="CX300" s="2465"/>
      <c r="CY300" s="2465"/>
      <c r="CZ300" s="2465"/>
      <c r="DA300" s="2465"/>
      <c r="DB300" s="2465"/>
      <c r="DC300" s="2465"/>
      <c r="DD300" s="2465"/>
      <c r="DE300" s="2465"/>
      <c r="DF300" s="2465"/>
      <c r="DG300" s="2466" t="s">
        <v>31</v>
      </c>
    </row>
    <row r="301" spans="62:111" ht="19.5" thickBot="1" x14ac:dyDescent="0.35">
      <c r="BJ301" s="700"/>
      <c r="BK301" s="853"/>
      <c r="BL301" s="853"/>
      <c r="BM301" s="853"/>
      <c r="BN301" s="853"/>
      <c r="BO301" s="853"/>
      <c r="BP301" s="853"/>
      <c r="BQ301" s="855"/>
      <c r="BR301" s="855"/>
      <c r="BS301" s="855"/>
      <c r="BT301" s="855"/>
      <c r="BU301" s="855"/>
      <c r="BV301" s="855"/>
      <c r="BW301" s="855"/>
      <c r="BX301" s="855"/>
      <c r="BY301" s="855"/>
      <c r="BZ301" s="855"/>
      <c r="CA301" s="855"/>
      <c r="CB301" s="853"/>
      <c r="CC301" s="853"/>
      <c r="CD301" s="700"/>
      <c r="CE301" s="700"/>
      <c r="CF301" s="700"/>
      <c r="CG301" s="700"/>
      <c r="CH301" s="700"/>
      <c r="CI301" s="700"/>
      <c r="CJ301" s="700"/>
      <c r="CK301" s="700"/>
      <c r="CL301" s="700"/>
      <c r="CN301" s="700"/>
      <c r="CO301" s="2466"/>
      <c r="CP301" s="2466" t="s">
        <v>25</v>
      </c>
      <c r="CQ301" s="2466" t="s">
        <v>26</v>
      </c>
      <c r="CR301" s="2466" t="s">
        <v>27</v>
      </c>
      <c r="CS301" s="2466" t="s">
        <v>28</v>
      </c>
      <c r="CT301" s="2466" t="s">
        <v>565</v>
      </c>
      <c r="CU301" s="2468" t="s">
        <v>608</v>
      </c>
      <c r="CV301" s="2468"/>
      <c r="CW301" s="2468"/>
      <c r="CX301" s="2468" t="s">
        <v>609</v>
      </c>
      <c r="CY301" s="2468"/>
      <c r="CZ301" s="2468"/>
      <c r="DA301" s="2468"/>
      <c r="DB301" s="2468" t="s">
        <v>610</v>
      </c>
      <c r="DC301" s="2468"/>
      <c r="DD301" s="2468"/>
      <c r="DE301" s="2468"/>
      <c r="DF301" s="2466" t="s">
        <v>569</v>
      </c>
      <c r="DG301" s="2466"/>
    </row>
    <row r="302" spans="62:111" ht="38.25" thickBot="1" x14ac:dyDescent="0.35">
      <c r="BJ302" s="856"/>
      <c r="BK302" s="853"/>
      <c r="BL302" s="857"/>
      <c r="BM302" s="857"/>
      <c r="BN302" s="857"/>
      <c r="BO302" s="857"/>
      <c r="BP302" s="857"/>
      <c r="BQ302" s="853"/>
      <c r="BR302" s="853"/>
      <c r="BS302" s="853"/>
      <c r="BT302" s="853"/>
      <c r="BU302" s="853"/>
      <c r="BV302" s="853"/>
      <c r="BW302" s="853"/>
      <c r="BX302" s="853"/>
      <c r="BY302" s="853"/>
      <c r="BZ302" s="853"/>
      <c r="CA302" s="853"/>
      <c r="CB302" s="853"/>
      <c r="CC302" s="853"/>
      <c r="CD302" s="700"/>
      <c r="CE302" s="700"/>
      <c r="CF302" s="700"/>
      <c r="CG302" s="700"/>
      <c r="CH302" s="700"/>
      <c r="CI302" s="700"/>
      <c r="CJ302" s="700"/>
      <c r="CK302" s="700"/>
      <c r="CL302" s="700"/>
      <c r="CN302" s="506" t="s">
        <v>611</v>
      </c>
      <c r="CO302" s="2466"/>
      <c r="CP302" s="2467"/>
      <c r="CQ302" s="2467" t="s">
        <v>26</v>
      </c>
      <c r="CR302" s="2467" t="s">
        <v>27</v>
      </c>
      <c r="CS302" s="2467" t="s">
        <v>28</v>
      </c>
      <c r="CT302" s="2467" t="s">
        <v>565</v>
      </c>
      <c r="CU302" s="485" t="s">
        <v>575</v>
      </c>
      <c r="CV302" s="485" t="s">
        <v>576</v>
      </c>
      <c r="CW302" s="485" t="s">
        <v>29</v>
      </c>
      <c r="CX302" s="485" t="s">
        <v>575</v>
      </c>
      <c r="CY302" s="485" t="s">
        <v>576</v>
      </c>
      <c r="CZ302" s="485" t="s">
        <v>578</v>
      </c>
      <c r="DA302" s="485" t="s">
        <v>29</v>
      </c>
      <c r="DB302" s="485" t="s">
        <v>575</v>
      </c>
      <c r="DC302" s="485" t="s">
        <v>576</v>
      </c>
      <c r="DD302" s="485" t="s">
        <v>578</v>
      </c>
      <c r="DE302" s="485" t="s">
        <v>29</v>
      </c>
      <c r="DF302" s="2466"/>
      <c r="DG302" s="2466"/>
    </row>
    <row r="303" spans="62:111" ht="74.25" customHeight="1" thickBot="1" x14ac:dyDescent="0.35">
      <c r="BJ303" s="858"/>
      <c r="BK303" s="858"/>
      <c r="BL303" s="859"/>
      <c r="BM303" s="859"/>
      <c r="BN303" s="859"/>
      <c r="BO303" s="859"/>
      <c r="BP303" s="860"/>
      <c r="BQ303" s="859"/>
      <c r="BR303" s="859"/>
      <c r="BS303" s="859"/>
      <c r="BT303" s="859"/>
      <c r="BU303" s="859"/>
      <c r="BV303" s="859"/>
      <c r="BW303" s="860"/>
      <c r="BX303" s="859"/>
      <c r="BY303" s="859"/>
      <c r="BZ303" s="859"/>
      <c r="CA303" s="853"/>
      <c r="CB303" s="853"/>
      <c r="CC303" s="853"/>
      <c r="CD303" s="700"/>
      <c r="CE303" s="700"/>
      <c r="CF303" s="700"/>
      <c r="CG303" s="700"/>
      <c r="CH303" s="700"/>
      <c r="CI303" s="700"/>
      <c r="CJ303" s="700"/>
      <c r="CK303" s="700"/>
      <c r="CL303" s="700"/>
      <c r="CN303" s="2464" t="s">
        <v>612</v>
      </c>
      <c r="CO303" s="806" t="s">
        <v>966</v>
      </c>
      <c r="CP303" s="888" t="e">
        <f>#REF!</f>
        <v>#REF!</v>
      </c>
      <c r="CQ303" s="888" t="e">
        <f>#REF!</f>
        <v>#REF!</v>
      </c>
      <c r="CR303" s="888" t="e">
        <f>#REF!</f>
        <v>#REF!</v>
      </c>
      <c r="CS303" s="888" t="e">
        <f>#REF!</f>
        <v>#REF!</v>
      </c>
      <c r="CT303" s="875" t="e">
        <f>#REF!</f>
        <v>#REF!</v>
      </c>
      <c r="CU303" s="888" t="e">
        <f>#REF!</f>
        <v>#REF!</v>
      </c>
      <c r="CV303" s="888" t="e">
        <f>#REF!</f>
        <v>#REF!</v>
      </c>
      <c r="CW303" s="888" t="e">
        <f>#REF!</f>
        <v>#REF!</v>
      </c>
      <c r="CX303" s="888" t="e">
        <f>#REF!</f>
        <v>#REF!</v>
      </c>
      <c r="CY303" s="888" t="e">
        <f>#REF!</f>
        <v>#REF!</v>
      </c>
      <c r="CZ303" s="888" t="e">
        <f>#REF!</f>
        <v>#REF!</v>
      </c>
      <c r="DA303" s="875" t="e">
        <f>#REF!</f>
        <v>#REF!</v>
      </c>
      <c r="DB303" s="888" t="e">
        <f>#REF!</f>
        <v>#REF!</v>
      </c>
      <c r="DC303" s="888" t="e">
        <f>#REF!</f>
        <v>#REF!</v>
      </c>
      <c r="DD303" s="888" t="e">
        <f>#REF!</f>
        <v>#REF!</v>
      </c>
      <c r="DE303" s="875" t="e">
        <f>#REF!</f>
        <v>#REF!</v>
      </c>
      <c r="DF303" s="875" t="e">
        <f>#REF!</f>
        <v>#REF!</v>
      </c>
      <c r="DG303" s="875" t="e">
        <f>#REF!</f>
        <v>#REF!</v>
      </c>
    </row>
    <row r="304" spans="62:111" ht="74.25" customHeight="1" thickBot="1" x14ac:dyDescent="0.35">
      <c r="BJ304" s="858"/>
      <c r="BK304" s="856"/>
      <c r="BL304" s="859"/>
      <c r="BM304" s="859"/>
      <c r="BN304" s="859"/>
      <c r="BO304" s="859"/>
      <c r="BP304" s="860"/>
      <c r="BQ304" s="859"/>
      <c r="BR304" s="859"/>
      <c r="BS304" s="859"/>
      <c r="BT304" s="859"/>
      <c r="BU304" s="859"/>
      <c r="BV304" s="859"/>
      <c r="BW304" s="860"/>
      <c r="BX304" s="859"/>
      <c r="BY304" s="859"/>
      <c r="BZ304" s="859"/>
      <c r="CA304" s="853"/>
      <c r="CB304" s="853"/>
      <c r="CC304" s="853"/>
      <c r="CD304" s="700"/>
      <c r="CE304" s="700"/>
      <c r="CF304" s="700"/>
      <c r="CG304" s="700"/>
      <c r="CH304" s="700"/>
      <c r="CI304" s="700"/>
      <c r="CJ304" s="700"/>
      <c r="CK304" s="700"/>
      <c r="CL304" s="700"/>
      <c r="CN304" s="2464"/>
      <c r="CO304" s="506" t="s">
        <v>613</v>
      </c>
      <c r="CP304" s="888" t="e">
        <f>#REF!</f>
        <v>#REF!</v>
      </c>
      <c r="CQ304" s="888" t="e">
        <f>#REF!</f>
        <v>#REF!</v>
      </c>
      <c r="CR304" s="888" t="e">
        <f>#REF!</f>
        <v>#REF!</v>
      </c>
      <c r="CS304" s="888" t="e">
        <f>#REF!</f>
        <v>#REF!</v>
      </c>
      <c r="CT304" s="875" t="e">
        <f>#REF!</f>
        <v>#REF!</v>
      </c>
      <c r="CU304" s="888" t="e">
        <f>#REF!</f>
        <v>#REF!</v>
      </c>
      <c r="CV304" s="888" t="e">
        <f>#REF!</f>
        <v>#REF!</v>
      </c>
      <c r="CW304" s="888" t="e">
        <f>#REF!</f>
        <v>#REF!</v>
      </c>
      <c r="CX304" s="888" t="e">
        <f>#REF!</f>
        <v>#REF!</v>
      </c>
      <c r="CY304" s="888" t="e">
        <f>#REF!</f>
        <v>#REF!</v>
      </c>
      <c r="CZ304" s="888" t="e">
        <f>#REF!</f>
        <v>#REF!</v>
      </c>
      <c r="DA304" s="875" t="e">
        <f>#REF!</f>
        <v>#REF!</v>
      </c>
      <c r="DB304" s="888" t="e">
        <f>#REF!</f>
        <v>#REF!</v>
      </c>
      <c r="DC304" s="888" t="e">
        <f>#REF!</f>
        <v>#REF!</v>
      </c>
      <c r="DD304" s="888" t="e">
        <f>#REF!</f>
        <v>#REF!</v>
      </c>
      <c r="DE304" s="875" t="e">
        <f>#REF!</f>
        <v>#REF!</v>
      </c>
      <c r="DF304" s="875" t="e">
        <f>#REF!</f>
        <v>#REF!</v>
      </c>
      <c r="DG304" s="875" t="e">
        <f>#REF!</f>
        <v>#REF!</v>
      </c>
    </row>
    <row r="305" spans="62:125" ht="74.25" customHeight="1" thickBot="1" x14ac:dyDescent="0.35">
      <c r="BJ305" s="858"/>
      <c r="BK305" s="856"/>
      <c r="BL305" s="861"/>
      <c r="BM305" s="861"/>
      <c r="BN305" s="861"/>
      <c r="BO305" s="861"/>
      <c r="BP305" s="861"/>
      <c r="BQ305" s="861"/>
      <c r="BR305" s="861"/>
      <c r="BS305" s="861"/>
      <c r="BT305" s="861"/>
      <c r="BU305" s="861"/>
      <c r="BV305" s="861"/>
      <c r="BW305" s="861"/>
      <c r="BX305" s="861"/>
      <c r="BY305" s="861"/>
      <c r="BZ305" s="861"/>
      <c r="CA305" s="861"/>
      <c r="CB305" s="861"/>
      <c r="CC305" s="861"/>
      <c r="CD305" s="700"/>
      <c r="CE305" s="700"/>
      <c r="CF305" s="700"/>
      <c r="CG305" s="700"/>
      <c r="CH305" s="700"/>
      <c r="CI305" s="700"/>
      <c r="CJ305" s="700"/>
      <c r="CK305" s="700"/>
      <c r="CL305" s="700"/>
      <c r="CN305" s="2464"/>
      <c r="CO305" s="506" t="s">
        <v>614</v>
      </c>
      <c r="CP305" s="876" t="e">
        <f>#REF!</f>
        <v>#REF!</v>
      </c>
      <c r="CQ305" s="876" t="e">
        <f>#REF!</f>
        <v>#REF!</v>
      </c>
      <c r="CR305" s="876" t="e">
        <f>#REF!</f>
        <v>#REF!</v>
      </c>
      <c r="CS305" s="876" t="e">
        <f>#REF!</f>
        <v>#REF!</v>
      </c>
      <c r="CT305" s="876" t="e">
        <f>#REF!</f>
        <v>#REF!</v>
      </c>
      <c r="CU305" s="876" t="e">
        <f>#REF!</f>
        <v>#REF!</v>
      </c>
      <c r="CV305" s="876" t="e">
        <f>#REF!</f>
        <v>#REF!</v>
      </c>
      <c r="CW305" s="876" t="e">
        <f>#REF!</f>
        <v>#REF!</v>
      </c>
      <c r="CX305" s="876" t="e">
        <f>#REF!</f>
        <v>#REF!</v>
      </c>
      <c r="CY305" s="876" t="e">
        <f>#REF!</f>
        <v>#REF!</v>
      </c>
      <c r="CZ305" s="876" t="e">
        <f>#REF!</f>
        <v>#REF!</v>
      </c>
      <c r="DA305" s="876" t="e">
        <f>#REF!</f>
        <v>#REF!</v>
      </c>
      <c r="DB305" s="876" t="e">
        <f>#REF!</f>
        <v>#REF!</v>
      </c>
      <c r="DC305" s="876" t="e">
        <f>#REF!</f>
        <v>#REF!</v>
      </c>
      <c r="DD305" s="876" t="e">
        <f>#REF!</f>
        <v>#REF!</v>
      </c>
      <c r="DE305" s="876" t="e">
        <f>#REF!</f>
        <v>#REF!</v>
      </c>
      <c r="DF305" s="876" t="e">
        <f>#REF!</f>
        <v>#REF!</v>
      </c>
      <c r="DG305" s="876" t="e">
        <f>#REF!</f>
        <v>#REF!</v>
      </c>
    </row>
    <row r="306" spans="62:125" ht="74.25" customHeight="1" thickBot="1" x14ac:dyDescent="0.35">
      <c r="BJ306" s="858"/>
      <c r="BK306" s="858"/>
      <c r="BL306" s="860"/>
      <c r="BM306" s="860"/>
      <c r="BN306" s="860"/>
      <c r="BO306" s="860"/>
      <c r="BP306" s="860"/>
      <c r="BQ306" s="860"/>
      <c r="BR306" s="860"/>
      <c r="BS306" s="860"/>
      <c r="BT306" s="860"/>
      <c r="BU306" s="860"/>
      <c r="BV306" s="860"/>
      <c r="BW306" s="860"/>
      <c r="BX306" s="860"/>
      <c r="BY306" s="860"/>
      <c r="BZ306" s="860"/>
      <c r="CA306" s="860"/>
      <c r="CB306" s="860"/>
      <c r="CC306" s="860"/>
      <c r="CD306" s="700"/>
      <c r="CE306" s="700"/>
      <c r="CF306" s="700"/>
      <c r="CG306" s="700"/>
      <c r="CH306" s="700"/>
      <c r="CI306" s="700"/>
      <c r="CJ306" s="700"/>
      <c r="CK306" s="700"/>
      <c r="CL306" s="700"/>
      <c r="CN306" s="2464" t="s">
        <v>615</v>
      </c>
      <c r="CO306" s="806" t="s">
        <v>966</v>
      </c>
      <c r="CP306" s="875" t="e">
        <f>#REF!</f>
        <v>#REF!</v>
      </c>
      <c r="CQ306" s="875" t="e">
        <f>#REF!</f>
        <v>#REF!</v>
      </c>
      <c r="CR306" s="875" t="e">
        <f>#REF!</f>
        <v>#REF!</v>
      </c>
      <c r="CS306" s="875" t="e">
        <f>#REF!</f>
        <v>#REF!</v>
      </c>
      <c r="CT306" s="875" t="e">
        <f>#REF!</f>
        <v>#REF!</v>
      </c>
      <c r="CU306" s="875" t="e">
        <f>#REF!</f>
        <v>#REF!</v>
      </c>
      <c r="CV306" s="875" t="e">
        <f>#REF!</f>
        <v>#REF!</v>
      </c>
      <c r="CW306" s="875" t="e">
        <f>#REF!</f>
        <v>#REF!</v>
      </c>
      <c r="CX306" s="875" t="e">
        <f>#REF!</f>
        <v>#REF!</v>
      </c>
      <c r="CY306" s="875" t="e">
        <f>#REF!</f>
        <v>#REF!</v>
      </c>
      <c r="CZ306" s="875" t="e">
        <f>#REF!</f>
        <v>#REF!</v>
      </c>
      <c r="DA306" s="875" t="e">
        <f>#REF!</f>
        <v>#REF!</v>
      </c>
      <c r="DB306" s="875" t="e">
        <f>#REF!</f>
        <v>#REF!</v>
      </c>
      <c r="DC306" s="875" t="e">
        <f>#REF!</f>
        <v>#REF!</v>
      </c>
      <c r="DD306" s="875" t="e">
        <f>#REF!</f>
        <v>#REF!</v>
      </c>
      <c r="DE306" s="875" t="e">
        <f>#REF!</f>
        <v>#REF!</v>
      </c>
      <c r="DF306" s="875" t="e">
        <f>#REF!</f>
        <v>#REF!</v>
      </c>
      <c r="DG306" s="875" t="e">
        <f>#REF!</f>
        <v>#REF!</v>
      </c>
    </row>
    <row r="307" spans="62:125" ht="74.25" customHeight="1" thickBot="1" x14ac:dyDescent="0.35">
      <c r="BJ307" s="858"/>
      <c r="BK307" s="856"/>
      <c r="BL307" s="860"/>
      <c r="BM307" s="860"/>
      <c r="BN307" s="860"/>
      <c r="BO307" s="860"/>
      <c r="BP307" s="860"/>
      <c r="BQ307" s="860"/>
      <c r="BR307" s="860"/>
      <c r="BS307" s="860"/>
      <c r="BT307" s="860"/>
      <c r="BU307" s="860"/>
      <c r="BV307" s="860"/>
      <c r="BW307" s="860"/>
      <c r="BX307" s="860"/>
      <c r="BY307" s="860"/>
      <c r="BZ307" s="860"/>
      <c r="CA307" s="860"/>
      <c r="CB307" s="860"/>
      <c r="CC307" s="860"/>
      <c r="CD307" s="700"/>
      <c r="CE307" s="700"/>
      <c r="CF307" s="700"/>
      <c r="CG307" s="700"/>
      <c r="CH307" s="700"/>
      <c r="CI307" s="700"/>
      <c r="CJ307" s="700"/>
      <c r="CK307" s="700"/>
      <c r="CL307" s="700"/>
      <c r="CN307" s="2464"/>
      <c r="CO307" s="506" t="s">
        <v>613</v>
      </c>
      <c r="CP307" s="875" t="e">
        <f>#REF!</f>
        <v>#REF!</v>
      </c>
      <c r="CQ307" s="875" t="e">
        <f>#REF!</f>
        <v>#REF!</v>
      </c>
      <c r="CR307" s="875" t="e">
        <f>#REF!</f>
        <v>#REF!</v>
      </c>
      <c r="CS307" s="875" t="e">
        <f>#REF!</f>
        <v>#REF!</v>
      </c>
      <c r="CT307" s="875" t="e">
        <f>#REF!</f>
        <v>#REF!</v>
      </c>
      <c r="CU307" s="875" t="e">
        <f>#REF!</f>
        <v>#REF!</v>
      </c>
      <c r="CV307" s="875" t="e">
        <f>#REF!</f>
        <v>#REF!</v>
      </c>
      <c r="CW307" s="875" t="e">
        <f>#REF!</f>
        <v>#REF!</v>
      </c>
      <c r="CX307" s="875" t="e">
        <f>#REF!</f>
        <v>#REF!</v>
      </c>
      <c r="CY307" s="875" t="e">
        <f>#REF!</f>
        <v>#REF!</v>
      </c>
      <c r="CZ307" s="875" t="e">
        <f>#REF!</f>
        <v>#REF!</v>
      </c>
      <c r="DA307" s="875" t="e">
        <f>#REF!</f>
        <v>#REF!</v>
      </c>
      <c r="DB307" s="875" t="e">
        <f>#REF!</f>
        <v>#REF!</v>
      </c>
      <c r="DC307" s="875" t="e">
        <f>#REF!</f>
        <v>#REF!</v>
      </c>
      <c r="DD307" s="875" t="e">
        <f>#REF!</f>
        <v>#REF!</v>
      </c>
      <c r="DE307" s="875" t="e">
        <f>#REF!</f>
        <v>#REF!</v>
      </c>
      <c r="DF307" s="875" t="e">
        <f>#REF!</f>
        <v>#REF!</v>
      </c>
      <c r="DG307" s="875" t="e">
        <f>#REF!</f>
        <v>#REF!</v>
      </c>
    </row>
    <row r="308" spans="62:125" ht="74.25" customHeight="1" thickBot="1" x14ac:dyDescent="0.35">
      <c r="BJ308" s="858"/>
      <c r="BK308" s="856"/>
      <c r="BL308" s="861"/>
      <c r="BM308" s="861"/>
      <c r="BN308" s="861"/>
      <c r="BO308" s="861"/>
      <c r="BP308" s="861"/>
      <c r="BQ308" s="861"/>
      <c r="BR308" s="861"/>
      <c r="BS308" s="861"/>
      <c r="BT308" s="861"/>
      <c r="BU308" s="861"/>
      <c r="BV308" s="861"/>
      <c r="BW308" s="861"/>
      <c r="BX308" s="861"/>
      <c r="BY308" s="861"/>
      <c r="BZ308" s="861"/>
      <c r="CA308" s="861"/>
      <c r="CB308" s="861"/>
      <c r="CC308" s="861"/>
      <c r="CD308" s="700"/>
      <c r="CE308" s="700"/>
      <c r="CF308" s="700"/>
      <c r="CG308" s="700"/>
      <c r="CH308" s="700"/>
      <c r="CI308" s="700"/>
      <c r="CJ308" s="700"/>
      <c r="CK308" s="700"/>
      <c r="CL308" s="700"/>
      <c r="CN308" s="2464"/>
      <c r="CO308" s="506" t="s">
        <v>616</v>
      </c>
      <c r="CP308" s="876" t="e">
        <f>#REF!</f>
        <v>#REF!</v>
      </c>
      <c r="CQ308" s="876" t="e">
        <f>#REF!</f>
        <v>#REF!</v>
      </c>
      <c r="CR308" s="876" t="e">
        <f>#REF!</f>
        <v>#REF!</v>
      </c>
      <c r="CS308" s="876" t="e">
        <f>#REF!</f>
        <v>#REF!</v>
      </c>
      <c r="CT308" s="876" t="e">
        <f>#REF!</f>
        <v>#REF!</v>
      </c>
      <c r="CU308" s="876" t="e">
        <f>#REF!</f>
        <v>#REF!</v>
      </c>
      <c r="CV308" s="876" t="e">
        <f>#REF!</f>
        <v>#REF!</v>
      </c>
      <c r="CW308" s="876" t="e">
        <f>#REF!</f>
        <v>#REF!</v>
      </c>
      <c r="CX308" s="876" t="e">
        <f>#REF!</f>
        <v>#REF!</v>
      </c>
      <c r="CY308" s="876" t="e">
        <f>#REF!</f>
        <v>#REF!</v>
      </c>
      <c r="CZ308" s="876" t="e">
        <f>#REF!</f>
        <v>#REF!</v>
      </c>
      <c r="DA308" s="876" t="e">
        <f>#REF!</f>
        <v>#REF!</v>
      </c>
      <c r="DB308" s="876" t="e">
        <f>#REF!</f>
        <v>#REF!</v>
      </c>
      <c r="DC308" s="876" t="e">
        <f>#REF!</f>
        <v>#REF!</v>
      </c>
      <c r="DD308" s="876" t="e">
        <f>#REF!</f>
        <v>#REF!</v>
      </c>
      <c r="DE308" s="876" t="e">
        <f>#REF!</f>
        <v>#REF!</v>
      </c>
      <c r="DF308" s="876" t="e">
        <f>#REF!</f>
        <v>#REF!</v>
      </c>
      <c r="DG308" s="876" t="e">
        <f>#REF!</f>
        <v>#REF!</v>
      </c>
    </row>
    <row r="309" spans="62:125" ht="74.25" customHeight="1" thickBot="1" x14ac:dyDescent="0.35">
      <c r="BJ309" s="858"/>
      <c r="BK309" s="858"/>
      <c r="BL309" s="860"/>
      <c r="BM309" s="860"/>
      <c r="BN309" s="860"/>
      <c r="BO309" s="860"/>
      <c r="BP309" s="860"/>
      <c r="BQ309" s="860"/>
      <c r="BR309" s="860"/>
      <c r="BS309" s="860"/>
      <c r="BT309" s="860"/>
      <c r="BU309" s="860"/>
      <c r="BV309" s="860"/>
      <c r="BW309" s="860"/>
      <c r="BX309" s="860"/>
      <c r="BY309" s="860"/>
      <c r="BZ309" s="860"/>
      <c r="CA309" s="860"/>
      <c r="CB309" s="860"/>
      <c r="CC309" s="860"/>
      <c r="CD309" s="700"/>
      <c r="CE309" s="700"/>
      <c r="CF309" s="700"/>
      <c r="CG309" s="700"/>
      <c r="CH309" s="700"/>
      <c r="CI309" s="700"/>
      <c r="CJ309" s="700"/>
      <c r="CK309" s="700"/>
      <c r="CL309" s="700"/>
      <c r="CN309" s="2464" t="s">
        <v>617</v>
      </c>
      <c r="CO309" s="806" t="s">
        <v>966</v>
      </c>
      <c r="CP309" s="875" t="e">
        <f>#REF!</f>
        <v>#REF!</v>
      </c>
      <c r="CQ309" s="875" t="e">
        <f>#REF!</f>
        <v>#REF!</v>
      </c>
      <c r="CR309" s="875" t="e">
        <f>#REF!</f>
        <v>#REF!</v>
      </c>
      <c r="CS309" s="875" t="e">
        <f>#REF!</f>
        <v>#REF!</v>
      </c>
      <c r="CT309" s="875" t="e">
        <f>#REF!</f>
        <v>#REF!</v>
      </c>
      <c r="CU309" s="875" t="e">
        <f>#REF!</f>
        <v>#REF!</v>
      </c>
      <c r="CV309" s="875" t="e">
        <f>#REF!</f>
        <v>#REF!</v>
      </c>
      <c r="CW309" s="875" t="e">
        <f>#REF!</f>
        <v>#REF!</v>
      </c>
      <c r="CX309" s="875" t="e">
        <f>#REF!</f>
        <v>#REF!</v>
      </c>
      <c r="CY309" s="875" t="e">
        <f>#REF!</f>
        <v>#REF!</v>
      </c>
      <c r="CZ309" s="875" t="e">
        <f>#REF!</f>
        <v>#REF!</v>
      </c>
      <c r="DA309" s="875" t="e">
        <f>#REF!</f>
        <v>#REF!</v>
      </c>
      <c r="DB309" s="875" t="e">
        <f>#REF!</f>
        <v>#REF!</v>
      </c>
      <c r="DC309" s="875" t="e">
        <f>#REF!</f>
        <v>#REF!</v>
      </c>
      <c r="DD309" s="875" t="e">
        <f>#REF!</f>
        <v>#REF!</v>
      </c>
      <c r="DE309" s="875" t="e">
        <f>#REF!</f>
        <v>#REF!</v>
      </c>
      <c r="DF309" s="875" t="e">
        <f>#REF!</f>
        <v>#REF!</v>
      </c>
      <c r="DG309" s="875" t="e">
        <f>#REF!</f>
        <v>#REF!</v>
      </c>
    </row>
    <row r="310" spans="62:125" ht="74.25" customHeight="1" thickBot="1" x14ac:dyDescent="0.35">
      <c r="BJ310" s="858"/>
      <c r="BK310" s="856"/>
      <c r="BL310" s="860"/>
      <c r="BM310" s="860"/>
      <c r="BN310" s="860"/>
      <c r="BO310" s="860"/>
      <c r="BP310" s="860"/>
      <c r="BQ310" s="860"/>
      <c r="BR310" s="860"/>
      <c r="BS310" s="860"/>
      <c r="BT310" s="860"/>
      <c r="BU310" s="860"/>
      <c r="BV310" s="860"/>
      <c r="BW310" s="860"/>
      <c r="BX310" s="860"/>
      <c r="BY310" s="860"/>
      <c r="BZ310" s="860"/>
      <c r="CA310" s="860"/>
      <c r="CB310" s="860"/>
      <c r="CC310" s="860"/>
      <c r="CD310" s="700"/>
      <c r="CE310" s="700"/>
      <c r="CF310" s="700"/>
      <c r="CG310" s="700"/>
      <c r="CH310" s="700"/>
      <c r="CI310" s="700"/>
      <c r="CJ310" s="700"/>
      <c r="CK310" s="700"/>
      <c r="CL310" s="700"/>
      <c r="CN310" s="2464"/>
      <c r="CO310" s="506" t="s">
        <v>613</v>
      </c>
      <c r="CP310" s="875" t="e">
        <f>#REF!</f>
        <v>#REF!</v>
      </c>
      <c r="CQ310" s="875" t="e">
        <f>#REF!</f>
        <v>#REF!</v>
      </c>
      <c r="CR310" s="875" t="e">
        <f>#REF!</f>
        <v>#REF!</v>
      </c>
      <c r="CS310" s="875" t="e">
        <f>#REF!</f>
        <v>#REF!</v>
      </c>
      <c r="CT310" s="875" t="e">
        <f>#REF!</f>
        <v>#REF!</v>
      </c>
      <c r="CU310" s="875" t="e">
        <f>#REF!</f>
        <v>#REF!</v>
      </c>
      <c r="CV310" s="875" t="e">
        <f>#REF!</f>
        <v>#REF!</v>
      </c>
      <c r="CW310" s="875" t="e">
        <f>#REF!</f>
        <v>#REF!</v>
      </c>
      <c r="CX310" s="875" t="e">
        <f>#REF!</f>
        <v>#REF!</v>
      </c>
      <c r="CY310" s="875" t="e">
        <f>#REF!</f>
        <v>#REF!</v>
      </c>
      <c r="CZ310" s="875" t="e">
        <f>#REF!</f>
        <v>#REF!</v>
      </c>
      <c r="DA310" s="875" t="e">
        <f>#REF!</f>
        <v>#REF!</v>
      </c>
      <c r="DB310" s="875" t="e">
        <f>#REF!</f>
        <v>#REF!</v>
      </c>
      <c r="DC310" s="875" t="e">
        <f>#REF!</f>
        <v>#REF!</v>
      </c>
      <c r="DD310" s="875" t="e">
        <f>#REF!</f>
        <v>#REF!</v>
      </c>
      <c r="DE310" s="875" t="e">
        <f>#REF!</f>
        <v>#REF!</v>
      </c>
      <c r="DF310" s="875" t="e">
        <f>#REF!</f>
        <v>#REF!</v>
      </c>
      <c r="DG310" s="875" t="e">
        <f>#REF!</f>
        <v>#REF!</v>
      </c>
    </row>
    <row r="311" spans="62:125" x14ac:dyDescent="0.25">
      <c r="DH311" s="666"/>
    </row>
    <row r="312" spans="62:125" ht="21" x14ac:dyDescent="0.35">
      <c r="DI312" s="699" t="s">
        <v>967</v>
      </c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453">
        <v>11</v>
      </c>
    </row>
    <row r="313" spans="62:125" ht="21.75" thickBot="1" x14ac:dyDescent="0.4">
      <c r="DI313" s="699" t="s">
        <v>962</v>
      </c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</row>
    <row r="314" spans="62:125" ht="18.75" thickBot="1" x14ac:dyDescent="0.3">
      <c r="DI314" s="488" t="s">
        <v>618</v>
      </c>
      <c r="DJ314" s="2316" t="s">
        <v>37</v>
      </c>
      <c r="DK314" s="2458"/>
      <c r="DL314" s="2458"/>
      <c r="DM314" s="2317"/>
      <c r="DN314" s="2316" t="s">
        <v>24</v>
      </c>
      <c r="DO314" s="2458"/>
      <c r="DP314" s="2458"/>
      <c r="DQ314" s="2317"/>
      <c r="DR314" s="2316" t="s">
        <v>0</v>
      </c>
      <c r="DS314" s="2458"/>
      <c r="DT314" s="2458"/>
      <c r="DU314" s="2317"/>
    </row>
    <row r="315" spans="62:125" ht="18.75" thickBot="1" x14ac:dyDescent="0.3">
      <c r="DI315" s="489" t="s">
        <v>526</v>
      </c>
      <c r="DJ315" s="2459" t="s">
        <v>619</v>
      </c>
      <c r="DK315" s="2460"/>
      <c r="DL315" s="2461"/>
      <c r="DM315" s="2462" t="s">
        <v>40</v>
      </c>
      <c r="DN315" s="2459" t="s">
        <v>41</v>
      </c>
      <c r="DO315" s="2460"/>
      <c r="DP315" s="2461"/>
      <c r="DQ315" s="2462" t="s">
        <v>40</v>
      </c>
      <c r="DR315" s="2459" t="s">
        <v>41</v>
      </c>
      <c r="DS315" s="2460"/>
      <c r="DT315" s="2461"/>
      <c r="DU315" s="2462" t="s">
        <v>40</v>
      </c>
    </row>
    <row r="316" spans="62:125" ht="18.75" thickBot="1" x14ac:dyDescent="0.3">
      <c r="DI316" s="489" t="s">
        <v>34</v>
      </c>
      <c r="DJ316" s="490" t="s">
        <v>620</v>
      </c>
      <c r="DK316" s="490" t="s">
        <v>621</v>
      </c>
      <c r="DL316" s="490" t="s">
        <v>0</v>
      </c>
      <c r="DM316" s="2463"/>
      <c r="DN316" s="490" t="s">
        <v>620</v>
      </c>
      <c r="DO316" s="490" t="s">
        <v>621</v>
      </c>
      <c r="DP316" s="490" t="s">
        <v>0</v>
      </c>
      <c r="DQ316" s="2463"/>
      <c r="DR316" s="490" t="s">
        <v>620</v>
      </c>
      <c r="DS316" s="490" t="s">
        <v>621</v>
      </c>
      <c r="DT316" s="490" t="s">
        <v>0</v>
      </c>
      <c r="DU316" s="2463"/>
    </row>
    <row r="317" spans="62:125" ht="33.75" customHeight="1" thickBot="1" x14ac:dyDescent="0.3">
      <c r="DI317" s="489" t="s">
        <v>6</v>
      </c>
      <c r="DJ317" s="793" t="e">
        <f>#REF!</f>
        <v>#REF!</v>
      </c>
      <c r="DK317" s="793" t="e">
        <f>#REF!</f>
        <v>#REF!</v>
      </c>
      <c r="DL317" s="509" t="e">
        <f>#REF!</f>
        <v>#REF!</v>
      </c>
      <c r="DM317" s="793" t="e">
        <f>#REF!</f>
        <v>#REF!</v>
      </c>
      <c r="DN317" s="793" t="e">
        <f>#REF!</f>
        <v>#REF!</v>
      </c>
      <c r="DO317" s="793" t="e">
        <f>#REF!</f>
        <v>#REF!</v>
      </c>
      <c r="DP317" s="509" t="e">
        <f>#REF!</f>
        <v>#REF!</v>
      </c>
      <c r="DQ317" s="793" t="e">
        <f>#REF!</f>
        <v>#REF!</v>
      </c>
      <c r="DR317" s="510" t="e">
        <f>#REF!</f>
        <v>#REF!</v>
      </c>
      <c r="DS317" s="491" t="e">
        <f>#REF!</f>
        <v>#REF!</v>
      </c>
      <c r="DT317" s="491" t="e">
        <f>#REF!</f>
        <v>#REF!</v>
      </c>
      <c r="DU317" s="877" t="e">
        <f>#REF!</f>
        <v>#REF!</v>
      </c>
    </row>
    <row r="318" spans="62:125" ht="33.75" customHeight="1" thickBot="1" x14ac:dyDescent="0.3">
      <c r="DI318" s="489" t="s">
        <v>42</v>
      </c>
      <c r="DJ318" s="793" t="e">
        <f>#REF!</f>
        <v>#REF!</v>
      </c>
      <c r="DK318" s="793" t="e">
        <f>#REF!</f>
        <v>#REF!</v>
      </c>
      <c r="DL318" s="509" t="e">
        <f>#REF!</f>
        <v>#REF!</v>
      </c>
      <c r="DM318" s="793" t="e">
        <f>#REF!</f>
        <v>#REF!</v>
      </c>
      <c r="DN318" s="793" t="e">
        <f>#REF!</f>
        <v>#REF!</v>
      </c>
      <c r="DO318" s="793" t="e">
        <f>#REF!</f>
        <v>#REF!</v>
      </c>
      <c r="DP318" s="509" t="e">
        <f>#REF!</f>
        <v>#REF!</v>
      </c>
      <c r="DQ318" s="793" t="e">
        <f>#REF!</f>
        <v>#REF!</v>
      </c>
      <c r="DR318" s="510" t="e">
        <f>#REF!</f>
        <v>#REF!</v>
      </c>
      <c r="DS318" s="491" t="e">
        <f>#REF!</f>
        <v>#REF!</v>
      </c>
      <c r="DT318" s="491" t="e">
        <f>#REF!</f>
        <v>#REF!</v>
      </c>
      <c r="DU318" s="877" t="e">
        <f>#REF!</f>
        <v>#REF!</v>
      </c>
    </row>
    <row r="319" spans="62:125" ht="33.75" customHeight="1" thickBot="1" x14ac:dyDescent="0.3">
      <c r="DI319" s="489" t="s">
        <v>7</v>
      </c>
      <c r="DJ319" s="793" t="e">
        <f>#REF!</f>
        <v>#REF!</v>
      </c>
      <c r="DK319" s="793" t="e">
        <f>#REF!</f>
        <v>#REF!</v>
      </c>
      <c r="DL319" s="509" t="e">
        <f>#REF!</f>
        <v>#REF!</v>
      </c>
      <c r="DM319" s="793" t="e">
        <f>#REF!</f>
        <v>#REF!</v>
      </c>
      <c r="DN319" s="793" t="e">
        <f>#REF!</f>
        <v>#REF!</v>
      </c>
      <c r="DO319" s="793" t="e">
        <f>#REF!</f>
        <v>#REF!</v>
      </c>
      <c r="DP319" s="509" t="e">
        <f>#REF!</f>
        <v>#REF!</v>
      </c>
      <c r="DQ319" s="793" t="e">
        <f>#REF!</f>
        <v>#REF!</v>
      </c>
      <c r="DR319" s="510" t="e">
        <f>#REF!</f>
        <v>#REF!</v>
      </c>
      <c r="DS319" s="491" t="e">
        <f>#REF!</f>
        <v>#REF!</v>
      </c>
      <c r="DT319" s="491" t="e">
        <f>#REF!</f>
        <v>#REF!</v>
      </c>
      <c r="DU319" s="877" t="e">
        <f>#REF!</f>
        <v>#REF!</v>
      </c>
    </row>
    <row r="320" spans="62:125" ht="33.75" customHeight="1" thickBot="1" x14ac:dyDescent="0.3">
      <c r="DI320" s="489" t="s">
        <v>8</v>
      </c>
      <c r="DJ320" s="793" t="e">
        <f>#REF!</f>
        <v>#REF!</v>
      </c>
      <c r="DK320" s="793" t="e">
        <f>#REF!</f>
        <v>#REF!</v>
      </c>
      <c r="DL320" s="509" t="e">
        <f>#REF!</f>
        <v>#REF!</v>
      </c>
      <c r="DM320" s="793" t="e">
        <f>#REF!</f>
        <v>#REF!</v>
      </c>
      <c r="DN320" s="793" t="e">
        <f>#REF!</f>
        <v>#REF!</v>
      </c>
      <c r="DO320" s="793" t="e">
        <f>#REF!</f>
        <v>#REF!</v>
      </c>
      <c r="DP320" s="509" t="e">
        <f>#REF!</f>
        <v>#REF!</v>
      </c>
      <c r="DQ320" s="793" t="e">
        <f>#REF!</f>
        <v>#REF!</v>
      </c>
      <c r="DR320" s="510" t="e">
        <f>#REF!</f>
        <v>#REF!</v>
      </c>
      <c r="DS320" s="491" t="e">
        <f>#REF!</f>
        <v>#REF!</v>
      </c>
      <c r="DT320" s="491" t="e">
        <f>#REF!</f>
        <v>#REF!</v>
      </c>
      <c r="DU320" s="877" t="e">
        <f>#REF!</f>
        <v>#REF!</v>
      </c>
    </row>
    <row r="321" spans="113:126" ht="33.75" customHeight="1" thickBot="1" x14ac:dyDescent="0.3">
      <c r="DI321" s="489" t="s">
        <v>9</v>
      </c>
      <c r="DJ321" s="793" t="e">
        <f>#REF!</f>
        <v>#REF!</v>
      </c>
      <c r="DK321" s="793" t="e">
        <f>#REF!</f>
        <v>#REF!</v>
      </c>
      <c r="DL321" s="509" t="e">
        <f>#REF!</f>
        <v>#REF!</v>
      </c>
      <c r="DM321" s="793" t="e">
        <f>#REF!</f>
        <v>#REF!</v>
      </c>
      <c r="DN321" s="793" t="e">
        <f>#REF!</f>
        <v>#REF!</v>
      </c>
      <c r="DO321" s="793" t="e">
        <f>#REF!</f>
        <v>#REF!</v>
      </c>
      <c r="DP321" s="509" t="e">
        <f>#REF!</f>
        <v>#REF!</v>
      </c>
      <c r="DQ321" s="793" t="e">
        <f>#REF!</f>
        <v>#REF!</v>
      </c>
      <c r="DR321" s="510" t="e">
        <f>#REF!</f>
        <v>#REF!</v>
      </c>
      <c r="DS321" s="491" t="e">
        <f>#REF!</f>
        <v>#REF!</v>
      </c>
      <c r="DT321" s="491" t="e">
        <f>#REF!</f>
        <v>#REF!</v>
      </c>
      <c r="DU321" s="877" t="e">
        <f>#REF!</f>
        <v>#REF!</v>
      </c>
    </row>
    <row r="322" spans="113:126" ht="33.75" customHeight="1" thickBot="1" x14ac:dyDescent="0.3">
      <c r="DI322" s="489" t="s">
        <v>43</v>
      </c>
      <c r="DJ322" s="793" t="e">
        <f>#REF!</f>
        <v>#REF!</v>
      </c>
      <c r="DK322" s="793" t="e">
        <f>#REF!</f>
        <v>#REF!</v>
      </c>
      <c r="DL322" s="509" t="e">
        <f>#REF!</f>
        <v>#REF!</v>
      </c>
      <c r="DM322" s="793" t="e">
        <f>#REF!</f>
        <v>#REF!</v>
      </c>
      <c r="DN322" s="793" t="e">
        <f>#REF!</f>
        <v>#REF!</v>
      </c>
      <c r="DO322" s="793" t="e">
        <f>#REF!</f>
        <v>#REF!</v>
      </c>
      <c r="DP322" s="509" t="e">
        <f>#REF!</f>
        <v>#REF!</v>
      </c>
      <c r="DQ322" s="793" t="e">
        <f>#REF!</f>
        <v>#REF!</v>
      </c>
      <c r="DR322" s="510" t="e">
        <f>#REF!</f>
        <v>#REF!</v>
      </c>
      <c r="DS322" s="491" t="e">
        <f>#REF!</f>
        <v>#REF!</v>
      </c>
      <c r="DT322" s="491" t="e">
        <f>#REF!</f>
        <v>#REF!</v>
      </c>
      <c r="DU322" s="877" t="e">
        <f>#REF!</f>
        <v>#REF!</v>
      </c>
    </row>
    <row r="323" spans="113:126" ht="33.75" customHeight="1" thickBot="1" x14ac:dyDescent="0.3">
      <c r="DI323" s="489" t="s">
        <v>44</v>
      </c>
      <c r="DJ323" s="793" t="e">
        <f>#REF!</f>
        <v>#REF!</v>
      </c>
      <c r="DK323" s="793" t="e">
        <f>#REF!</f>
        <v>#REF!</v>
      </c>
      <c r="DL323" s="509" t="e">
        <f>#REF!</f>
        <v>#REF!</v>
      </c>
      <c r="DM323" s="793" t="e">
        <f>#REF!</f>
        <v>#REF!</v>
      </c>
      <c r="DN323" s="793" t="e">
        <f>#REF!</f>
        <v>#REF!</v>
      </c>
      <c r="DO323" s="793" t="e">
        <f>#REF!</f>
        <v>#REF!</v>
      </c>
      <c r="DP323" s="509" t="e">
        <f>#REF!</f>
        <v>#REF!</v>
      </c>
      <c r="DQ323" s="793" t="e">
        <f>#REF!</f>
        <v>#REF!</v>
      </c>
      <c r="DR323" s="510" t="e">
        <f>#REF!</f>
        <v>#REF!</v>
      </c>
      <c r="DS323" s="491" t="e">
        <f>#REF!</f>
        <v>#REF!</v>
      </c>
      <c r="DT323" s="491" t="e">
        <f>#REF!</f>
        <v>#REF!</v>
      </c>
      <c r="DU323" s="877" t="e">
        <f>#REF!</f>
        <v>#REF!</v>
      </c>
    </row>
    <row r="324" spans="113:126" ht="33.75" customHeight="1" thickBot="1" x14ac:dyDescent="0.3">
      <c r="DI324" s="489" t="s">
        <v>10</v>
      </c>
      <c r="DJ324" s="793" t="e">
        <f>#REF!</f>
        <v>#REF!</v>
      </c>
      <c r="DK324" s="793" t="e">
        <f>#REF!</f>
        <v>#REF!</v>
      </c>
      <c r="DL324" s="509" t="e">
        <f>#REF!</f>
        <v>#REF!</v>
      </c>
      <c r="DM324" s="793" t="e">
        <f>#REF!</f>
        <v>#REF!</v>
      </c>
      <c r="DN324" s="793" t="e">
        <f>#REF!</f>
        <v>#REF!</v>
      </c>
      <c r="DO324" s="793" t="e">
        <f>#REF!</f>
        <v>#REF!</v>
      </c>
      <c r="DP324" s="509" t="e">
        <f>#REF!</f>
        <v>#REF!</v>
      </c>
      <c r="DQ324" s="793" t="e">
        <f>#REF!</f>
        <v>#REF!</v>
      </c>
      <c r="DR324" s="510" t="e">
        <f>#REF!</f>
        <v>#REF!</v>
      </c>
      <c r="DS324" s="491" t="e">
        <f>#REF!</f>
        <v>#REF!</v>
      </c>
      <c r="DT324" s="491" t="e">
        <f>#REF!</f>
        <v>#REF!</v>
      </c>
      <c r="DU324" s="877" t="e">
        <f>#REF!</f>
        <v>#REF!</v>
      </c>
    </row>
    <row r="325" spans="113:126" ht="33.75" customHeight="1" thickBot="1" x14ac:dyDescent="0.3">
      <c r="DI325" s="489" t="s">
        <v>45</v>
      </c>
      <c r="DJ325" s="793" t="e">
        <f>#REF!</f>
        <v>#REF!</v>
      </c>
      <c r="DK325" s="793" t="e">
        <f>#REF!</f>
        <v>#REF!</v>
      </c>
      <c r="DL325" s="509" t="e">
        <f>#REF!</f>
        <v>#REF!</v>
      </c>
      <c r="DM325" s="793" t="e">
        <f>#REF!</f>
        <v>#REF!</v>
      </c>
      <c r="DN325" s="793" t="e">
        <f>#REF!</f>
        <v>#REF!</v>
      </c>
      <c r="DO325" s="793" t="e">
        <f>#REF!</f>
        <v>#REF!</v>
      </c>
      <c r="DP325" s="509" t="e">
        <f>#REF!</f>
        <v>#REF!</v>
      </c>
      <c r="DQ325" s="793" t="e">
        <f>#REF!</f>
        <v>#REF!</v>
      </c>
      <c r="DR325" s="510" t="e">
        <f>#REF!</f>
        <v>#REF!</v>
      </c>
      <c r="DS325" s="491" t="e">
        <f>#REF!</f>
        <v>#REF!</v>
      </c>
      <c r="DT325" s="491" t="e">
        <f>#REF!</f>
        <v>#REF!</v>
      </c>
      <c r="DU325" s="877" t="e">
        <f>#REF!</f>
        <v>#REF!</v>
      </c>
    </row>
    <row r="326" spans="113:126" ht="33.75" customHeight="1" thickBot="1" x14ac:dyDescent="0.3">
      <c r="DI326" s="489" t="s">
        <v>11</v>
      </c>
      <c r="DJ326" s="793" t="e">
        <f>#REF!</f>
        <v>#REF!</v>
      </c>
      <c r="DK326" s="793" t="e">
        <f>#REF!</f>
        <v>#REF!</v>
      </c>
      <c r="DL326" s="509" t="e">
        <f>#REF!</f>
        <v>#REF!</v>
      </c>
      <c r="DM326" s="793" t="e">
        <f>#REF!</f>
        <v>#REF!</v>
      </c>
      <c r="DN326" s="793" t="e">
        <f>#REF!</f>
        <v>#REF!</v>
      </c>
      <c r="DO326" s="793" t="e">
        <f>#REF!</f>
        <v>#REF!</v>
      </c>
      <c r="DP326" s="509" t="e">
        <f>#REF!</f>
        <v>#REF!</v>
      </c>
      <c r="DQ326" s="793" t="e">
        <f>#REF!</f>
        <v>#REF!</v>
      </c>
      <c r="DR326" s="510" t="e">
        <f>#REF!</f>
        <v>#REF!</v>
      </c>
      <c r="DS326" s="491" t="e">
        <f>#REF!</f>
        <v>#REF!</v>
      </c>
      <c r="DT326" s="491" t="e">
        <f>#REF!</f>
        <v>#REF!</v>
      </c>
      <c r="DU326" s="877" t="e">
        <f>#REF!</f>
        <v>#REF!</v>
      </c>
    </row>
    <row r="327" spans="113:126" ht="33.75" customHeight="1" thickBot="1" x14ac:dyDescent="0.3">
      <c r="DI327" s="489" t="s">
        <v>46</v>
      </c>
      <c r="DJ327" s="793" t="e">
        <f>#REF!</f>
        <v>#REF!</v>
      </c>
      <c r="DK327" s="793" t="e">
        <f>#REF!</f>
        <v>#REF!</v>
      </c>
      <c r="DL327" s="509" t="e">
        <f>#REF!</f>
        <v>#REF!</v>
      </c>
      <c r="DM327" s="793" t="e">
        <f>#REF!</f>
        <v>#REF!</v>
      </c>
      <c r="DN327" s="793" t="e">
        <f>#REF!</f>
        <v>#REF!</v>
      </c>
      <c r="DO327" s="793" t="e">
        <f>#REF!</f>
        <v>#REF!</v>
      </c>
      <c r="DP327" s="509" t="e">
        <f>#REF!</f>
        <v>#REF!</v>
      </c>
      <c r="DQ327" s="793" t="e">
        <f>#REF!</f>
        <v>#REF!</v>
      </c>
      <c r="DR327" s="510" t="e">
        <f>#REF!</f>
        <v>#REF!</v>
      </c>
      <c r="DS327" s="491" t="e">
        <f>#REF!</f>
        <v>#REF!</v>
      </c>
      <c r="DT327" s="491" t="e">
        <f>#REF!</f>
        <v>#REF!</v>
      </c>
      <c r="DU327" s="877" t="e">
        <f>#REF!</f>
        <v>#REF!</v>
      </c>
    </row>
    <row r="328" spans="113:126" ht="33.75" customHeight="1" thickBot="1" x14ac:dyDescent="0.3">
      <c r="DI328" s="489" t="s">
        <v>47</v>
      </c>
      <c r="DJ328" s="793" t="e">
        <f>#REF!</f>
        <v>#REF!</v>
      </c>
      <c r="DK328" s="793" t="e">
        <f>#REF!</f>
        <v>#REF!</v>
      </c>
      <c r="DL328" s="509" t="e">
        <f>#REF!</f>
        <v>#REF!</v>
      </c>
      <c r="DM328" s="793" t="e">
        <f>#REF!</f>
        <v>#REF!</v>
      </c>
      <c r="DN328" s="793" t="e">
        <f>#REF!</f>
        <v>#REF!</v>
      </c>
      <c r="DO328" s="793" t="e">
        <f>#REF!</f>
        <v>#REF!</v>
      </c>
      <c r="DP328" s="509" t="e">
        <f>#REF!</f>
        <v>#REF!</v>
      </c>
      <c r="DQ328" s="793" t="e">
        <f>#REF!</f>
        <v>#REF!</v>
      </c>
      <c r="DR328" s="510" t="e">
        <f>#REF!</f>
        <v>#REF!</v>
      </c>
      <c r="DS328" s="491" t="e">
        <f>#REF!</f>
        <v>#REF!</v>
      </c>
      <c r="DT328" s="491" t="e">
        <f>#REF!</f>
        <v>#REF!</v>
      </c>
      <c r="DU328" s="877" t="e">
        <f>#REF!</f>
        <v>#REF!</v>
      </c>
    </row>
    <row r="329" spans="113:126" ht="33.75" customHeight="1" thickBot="1" x14ac:dyDescent="0.3">
      <c r="DI329" s="489" t="s">
        <v>48</v>
      </c>
      <c r="DJ329" s="793" t="e">
        <f>#REF!</f>
        <v>#REF!</v>
      </c>
      <c r="DK329" s="793" t="e">
        <f>#REF!</f>
        <v>#REF!</v>
      </c>
      <c r="DL329" s="509" t="e">
        <f>#REF!</f>
        <v>#REF!</v>
      </c>
      <c r="DM329" s="793" t="e">
        <f>#REF!</f>
        <v>#REF!</v>
      </c>
      <c r="DN329" s="793" t="e">
        <f>#REF!</f>
        <v>#REF!</v>
      </c>
      <c r="DO329" s="793" t="e">
        <f>#REF!</f>
        <v>#REF!</v>
      </c>
      <c r="DP329" s="509" t="e">
        <f>#REF!</f>
        <v>#REF!</v>
      </c>
      <c r="DQ329" s="793" t="e">
        <f>#REF!</f>
        <v>#REF!</v>
      </c>
      <c r="DR329" s="510" t="e">
        <f>#REF!</f>
        <v>#REF!</v>
      </c>
      <c r="DS329" s="491" t="e">
        <f>#REF!</f>
        <v>#REF!</v>
      </c>
      <c r="DT329" s="491" t="e">
        <f>#REF!</f>
        <v>#REF!</v>
      </c>
      <c r="DU329" s="877" t="e">
        <f>#REF!</f>
        <v>#REF!</v>
      </c>
    </row>
    <row r="330" spans="113:126" ht="33.75" customHeight="1" thickBot="1" x14ac:dyDescent="0.3">
      <c r="DI330" s="489" t="s">
        <v>49</v>
      </c>
      <c r="DJ330" s="793" t="e">
        <f>#REF!</f>
        <v>#REF!</v>
      </c>
      <c r="DK330" s="793" t="e">
        <f>#REF!</f>
        <v>#REF!</v>
      </c>
      <c r="DL330" s="509" t="e">
        <f>#REF!</f>
        <v>#REF!</v>
      </c>
      <c r="DM330" s="793" t="e">
        <f>#REF!</f>
        <v>#REF!</v>
      </c>
      <c r="DN330" s="793" t="e">
        <f>#REF!</f>
        <v>#REF!</v>
      </c>
      <c r="DO330" s="793" t="e">
        <f>#REF!</f>
        <v>#REF!</v>
      </c>
      <c r="DP330" s="509" t="e">
        <f>#REF!</f>
        <v>#REF!</v>
      </c>
      <c r="DQ330" s="793" t="e">
        <f>#REF!</f>
        <v>#REF!</v>
      </c>
      <c r="DR330" s="510" t="e">
        <f>#REF!</f>
        <v>#REF!</v>
      </c>
      <c r="DS330" s="491" t="e">
        <f>#REF!</f>
        <v>#REF!</v>
      </c>
      <c r="DT330" s="491" t="e">
        <f>#REF!</f>
        <v>#REF!</v>
      </c>
      <c r="DU330" s="877" t="e">
        <f>#REF!</f>
        <v>#REF!</v>
      </c>
    </row>
    <row r="331" spans="113:126" ht="33.75" customHeight="1" thickBot="1" x14ac:dyDescent="0.3">
      <c r="DI331" s="489" t="s">
        <v>50</v>
      </c>
      <c r="DJ331" s="793" t="e">
        <f>#REF!</f>
        <v>#REF!</v>
      </c>
      <c r="DK331" s="793" t="e">
        <f>#REF!</f>
        <v>#REF!</v>
      </c>
      <c r="DL331" s="509" t="e">
        <f>#REF!</f>
        <v>#REF!</v>
      </c>
      <c r="DM331" s="793" t="e">
        <f>#REF!</f>
        <v>#REF!</v>
      </c>
      <c r="DN331" s="793" t="e">
        <f>#REF!</f>
        <v>#REF!</v>
      </c>
      <c r="DO331" s="793" t="e">
        <f>#REF!</f>
        <v>#REF!</v>
      </c>
      <c r="DP331" s="509" t="e">
        <f>#REF!</f>
        <v>#REF!</v>
      </c>
      <c r="DQ331" s="793" t="e">
        <f>#REF!</f>
        <v>#REF!</v>
      </c>
      <c r="DR331" s="510" t="e">
        <f>#REF!</f>
        <v>#REF!</v>
      </c>
      <c r="DS331" s="491" t="e">
        <f>#REF!</f>
        <v>#REF!</v>
      </c>
      <c r="DT331" s="491" t="e">
        <f>#REF!</f>
        <v>#REF!</v>
      </c>
      <c r="DU331" s="877" t="e">
        <f>#REF!</f>
        <v>#REF!</v>
      </c>
    </row>
    <row r="332" spans="113:126" ht="33.75" customHeight="1" thickBot="1" x14ac:dyDescent="0.3">
      <c r="DI332" s="489" t="s">
        <v>51</v>
      </c>
      <c r="DJ332" s="793" t="e">
        <f>#REF!</f>
        <v>#REF!</v>
      </c>
      <c r="DK332" s="793" t="e">
        <f>#REF!</f>
        <v>#REF!</v>
      </c>
      <c r="DL332" s="509" t="e">
        <f>#REF!</f>
        <v>#REF!</v>
      </c>
      <c r="DM332" s="793" t="e">
        <f>#REF!</f>
        <v>#REF!</v>
      </c>
      <c r="DN332" s="793" t="e">
        <f>#REF!</f>
        <v>#REF!</v>
      </c>
      <c r="DO332" s="793" t="e">
        <f>#REF!</f>
        <v>#REF!</v>
      </c>
      <c r="DP332" s="509" t="e">
        <f>#REF!</f>
        <v>#REF!</v>
      </c>
      <c r="DQ332" s="793" t="e">
        <f>#REF!</f>
        <v>#REF!</v>
      </c>
      <c r="DR332" s="510" t="e">
        <f>#REF!</f>
        <v>#REF!</v>
      </c>
      <c r="DS332" s="491" t="e">
        <f>#REF!</f>
        <v>#REF!</v>
      </c>
      <c r="DT332" s="491" t="e">
        <f>#REF!</f>
        <v>#REF!</v>
      </c>
      <c r="DU332" s="877" t="e">
        <f>#REF!</f>
        <v>#REF!</v>
      </c>
    </row>
    <row r="333" spans="113:126" ht="33.75" customHeight="1" thickBot="1" x14ac:dyDescent="0.3">
      <c r="DI333" s="489" t="s">
        <v>52</v>
      </c>
      <c r="DJ333" s="793" t="e">
        <f>#REF!</f>
        <v>#REF!</v>
      </c>
      <c r="DK333" s="793" t="e">
        <f>#REF!</f>
        <v>#REF!</v>
      </c>
      <c r="DL333" s="509" t="e">
        <f>#REF!</f>
        <v>#REF!</v>
      </c>
      <c r="DM333" s="793" t="e">
        <f>#REF!</f>
        <v>#REF!</v>
      </c>
      <c r="DN333" s="793" t="e">
        <f>#REF!</f>
        <v>#REF!</v>
      </c>
      <c r="DO333" s="793" t="e">
        <f>#REF!</f>
        <v>#REF!</v>
      </c>
      <c r="DP333" s="509" t="e">
        <f>#REF!</f>
        <v>#REF!</v>
      </c>
      <c r="DQ333" s="793" t="e">
        <f>#REF!</f>
        <v>#REF!</v>
      </c>
      <c r="DR333" s="510" t="e">
        <f>#REF!</f>
        <v>#REF!</v>
      </c>
      <c r="DS333" s="491" t="e">
        <f>#REF!</f>
        <v>#REF!</v>
      </c>
      <c r="DT333" s="491" t="e">
        <f>#REF!</f>
        <v>#REF!</v>
      </c>
      <c r="DU333" s="877" t="e">
        <f>#REF!</f>
        <v>#REF!</v>
      </c>
    </row>
    <row r="334" spans="113:126" ht="33.75" customHeight="1" thickBot="1" x14ac:dyDescent="0.3">
      <c r="DI334" s="489" t="s">
        <v>53</v>
      </c>
      <c r="DJ334" s="793" t="e">
        <f>#REF!</f>
        <v>#REF!</v>
      </c>
      <c r="DK334" s="793" t="e">
        <f>#REF!</f>
        <v>#REF!</v>
      </c>
      <c r="DL334" s="509" t="e">
        <f>#REF!</f>
        <v>#REF!</v>
      </c>
      <c r="DM334" s="793" t="e">
        <f>#REF!</f>
        <v>#REF!</v>
      </c>
      <c r="DN334" s="793" t="e">
        <f>#REF!</f>
        <v>#REF!</v>
      </c>
      <c r="DO334" s="793" t="e">
        <f>#REF!</f>
        <v>#REF!</v>
      </c>
      <c r="DP334" s="509" t="e">
        <f>#REF!</f>
        <v>#REF!</v>
      </c>
      <c r="DQ334" s="793" t="e">
        <f>#REF!</f>
        <v>#REF!</v>
      </c>
      <c r="DR334" s="510" t="e">
        <f>#REF!</f>
        <v>#REF!</v>
      </c>
      <c r="DS334" s="491" t="e">
        <f>#REF!</f>
        <v>#REF!</v>
      </c>
      <c r="DT334" s="491" t="e">
        <f>#REF!</f>
        <v>#REF!</v>
      </c>
      <c r="DU334" s="877" t="e">
        <f>#REF!</f>
        <v>#REF!</v>
      </c>
    </row>
    <row r="335" spans="113:126" ht="33.75" customHeight="1" thickBot="1" x14ac:dyDescent="0.3">
      <c r="DI335" s="492" t="s">
        <v>0</v>
      </c>
      <c r="DJ335" s="889" t="e">
        <f>#REF!</f>
        <v>#REF!</v>
      </c>
      <c r="DK335" s="889" t="e">
        <f>#REF!</f>
        <v>#REF!</v>
      </c>
      <c r="DL335" s="889" t="e">
        <f>#REF!</f>
        <v>#REF!</v>
      </c>
      <c r="DM335" s="889" t="e">
        <f>#REF!</f>
        <v>#REF!</v>
      </c>
      <c r="DN335" s="889" t="e">
        <f>#REF!</f>
        <v>#REF!</v>
      </c>
      <c r="DO335" s="889" t="e">
        <f>#REF!</f>
        <v>#REF!</v>
      </c>
      <c r="DP335" s="889" t="e">
        <f>#REF!</f>
        <v>#REF!</v>
      </c>
      <c r="DQ335" s="889" t="e">
        <f>#REF!</f>
        <v>#REF!</v>
      </c>
      <c r="DR335" s="889" t="e">
        <f>#REF!</f>
        <v>#REF!</v>
      </c>
      <c r="DS335" s="889" t="e">
        <f>#REF!</f>
        <v>#REF!</v>
      </c>
      <c r="DT335" s="889" t="e">
        <f>#REF!</f>
        <v>#REF!</v>
      </c>
      <c r="DU335" s="889" t="e">
        <f>#REF!</f>
        <v>#REF!</v>
      </c>
    </row>
    <row r="336" spans="113:126" x14ac:dyDescent="0.25">
      <c r="DV336" s="666"/>
    </row>
    <row r="337" spans="127:131" ht="21" x14ac:dyDescent="0.35">
      <c r="DW337" s="699" t="s">
        <v>963</v>
      </c>
      <c r="DX337" s="395"/>
      <c r="DY337" s="395"/>
      <c r="DZ337" s="395"/>
      <c r="EA337" s="453">
        <v>12</v>
      </c>
    </row>
    <row r="338" spans="127:131" ht="15.75" thickBot="1" x14ac:dyDescent="0.3">
      <c r="DW338" s="395"/>
      <c r="DX338" s="395"/>
      <c r="DY338" s="395"/>
      <c r="DZ338" s="395"/>
      <c r="EA338" s="395"/>
    </row>
    <row r="339" spans="127:131" ht="19.5" thickBot="1" x14ac:dyDescent="0.3">
      <c r="DW339" s="2456" t="s">
        <v>622</v>
      </c>
      <c r="DX339" s="1953" t="s">
        <v>623</v>
      </c>
      <c r="DY339" s="1955"/>
      <c r="DZ339" s="1951" t="s">
        <v>624</v>
      </c>
      <c r="EA339" s="1951" t="s">
        <v>4</v>
      </c>
    </row>
    <row r="340" spans="127:131" ht="19.5" thickBot="1" x14ac:dyDescent="0.3">
      <c r="DW340" s="2457"/>
      <c r="DX340" s="493" t="s">
        <v>620</v>
      </c>
      <c r="DY340" s="493" t="s">
        <v>625</v>
      </c>
      <c r="DZ340" s="1952"/>
      <c r="EA340" s="1952"/>
    </row>
    <row r="341" spans="127:131" ht="31.5" customHeight="1" thickBot="1" x14ac:dyDescent="0.3">
      <c r="DW341" s="494" t="s">
        <v>626</v>
      </c>
      <c r="DX341" s="890" t="e">
        <f>#REF!</f>
        <v>#REF!</v>
      </c>
      <c r="DY341" s="890" t="e">
        <f>#REF!</f>
        <v>#REF!</v>
      </c>
      <c r="DZ341" s="890" t="e">
        <f>#REF!</f>
        <v>#REF!</v>
      </c>
      <c r="EA341" s="890" t="e">
        <f>#REF!</f>
        <v>#REF!</v>
      </c>
    </row>
    <row r="342" spans="127:131" ht="31.5" customHeight="1" thickBot="1" x14ac:dyDescent="0.3">
      <c r="DW342" s="495" t="s">
        <v>627</v>
      </c>
      <c r="DX342" s="890" t="e">
        <f>#REF!</f>
        <v>#REF!</v>
      </c>
      <c r="DY342" s="890" t="e">
        <f>#REF!</f>
        <v>#REF!</v>
      </c>
      <c r="DZ342" s="890" t="e">
        <f>#REF!</f>
        <v>#REF!</v>
      </c>
      <c r="EA342" s="890" t="e">
        <f>#REF!</f>
        <v>#REF!</v>
      </c>
    </row>
    <row r="343" spans="127:131" ht="31.5" customHeight="1" thickBot="1" x14ac:dyDescent="0.3">
      <c r="DW343" s="495" t="s">
        <v>63</v>
      </c>
      <c r="DX343" s="890" t="e">
        <f>#REF!</f>
        <v>#REF!</v>
      </c>
      <c r="DY343" s="890" t="e">
        <f>#REF!</f>
        <v>#REF!</v>
      </c>
      <c r="DZ343" s="890" t="e">
        <f>#REF!</f>
        <v>#REF!</v>
      </c>
      <c r="EA343" s="890" t="e">
        <f>#REF!</f>
        <v>#REF!</v>
      </c>
    </row>
    <row r="344" spans="127:131" ht="31.5" customHeight="1" thickBot="1" x14ac:dyDescent="0.3">
      <c r="DW344" s="495" t="s">
        <v>64</v>
      </c>
      <c r="DX344" s="890" t="e">
        <f>#REF!</f>
        <v>#REF!</v>
      </c>
      <c r="DY344" s="890" t="e">
        <f>#REF!</f>
        <v>#REF!</v>
      </c>
      <c r="DZ344" s="890" t="e">
        <f>#REF!</f>
        <v>#REF!</v>
      </c>
      <c r="EA344" s="890" t="e">
        <f>#REF!</f>
        <v>#REF!</v>
      </c>
    </row>
    <row r="345" spans="127:131" ht="31.5" customHeight="1" thickBot="1" x14ac:dyDescent="0.3">
      <c r="DW345" s="495" t="s">
        <v>628</v>
      </c>
      <c r="DX345" s="890" t="e">
        <f>#REF!</f>
        <v>#REF!</v>
      </c>
      <c r="DY345" s="890" t="e">
        <f>#REF!</f>
        <v>#REF!</v>
      </c>
      <c r="DZ345" s="890" t="e">
        <f>#REF!</f>
        <v>#REF!</v>
      </c>
      <c r="EA345" s="890" t="e">
        <f>#REF!</f>
        <v>#REF!</v>
      </c>
    </row>
    <row r="346" spans="127:131" ht="31.5" customHeight="1" thickBot="1" x14ac:dyDescent="0.3">
      <c r="DW346" s="495" t="s">
        <v>629</v>
      </c>
      <c r="DX346" s="890" t="e">
        <f>#REF!</f>
        <v>#REF!</v>
      </c>
      <c r="DY346" s="890" t="e">
        <f>#REF!</f>
        <v>#REF!</v>
      </c>
      <c r="DZ346" s="890" t="e">
        <f>#REF!</f>
        <v>#REF!</v>
      </c>
      <c r="EA346" s="890" t="e">
        <f>#REF!</f>
        <v>#REF!</v>
      </c>
    </row>
    <row r="347" spans="127:131" ht="31.5" customHeight="1" thickBot="1" x14ac:dyDescent="0.3">
      <c r="DW347" s="495" t="s">
        <v>630</v>
      </c>
      <c r="DX347" s="890" t="e">
        <f>#REF!</f>
        <v>#REF!</v>
      </c>
      <c r="DY347" s="890" t="e">
        <f>#REF!</f>
        <v>#REF!</v>
      </c>
      <c r="DZ347" s="890" t="e">
        <f>#REF!</f>
        <v>#REF!</v>
      </c>
      <c r="EA347" s="890" t="e">
        <f>#REF!</f>
        <v>#REF!</v>
      </c>
    </row>
    <row r="348" spans="127:131" ht="31.5" customHeight="1" thickBot="1" x14ac:dyDescent="0.3">
      <c r="DW348" s="495" t="s">
        <v>631</v>
      </c>
      <c r="DX348" s="890" t="e">
        <f>#REF!</f>
        <v>#REF!</v>
      </c>
      <c r="DY348" s="890" t="e">
        <f>#REF!</f>
        <v>#REF!</v>
      </c>
      <c r="DZ348" s="890" t="e">
        <f>#REF!</f>
        <v>#REF!</v>
      </c>
      <c r="EA348" s="890" t="e">
        <f>#REF!</f>
        <v>#REF!</v>
      </c>
    </row>
    <row r="349" spans="127:131" ht="31.5" customHeight="1" thickBot="1" x14ac:dyDescent="0.3">
      <c r="DW349" s="495" t="s">
        <v>632</v>
      </c>
      <c r="DX349" s="890" t="e">
        <f>#REF!</f>
        <v>#REF!</v>
      </c>
      <c r="DY349" s="890" t="e">
        <f>#REF!</f>
        <v>#REF!</v>
      </c>
      <c r="DZ349" s="890" t="e">
        <f>#REF!</f>
        <v>#REF!</v>
      </c>
      <c r="EA349" s="890" t="e">
        <f>#REF!</f>
        <v>#REF!</v>
      </c>
    </row>
    <row r="350" spans="127:131" ht="31.5" customHeight="1" thickBot="1" x14ac:dyDescent="0.3">
      <c r="DW350" s="495" t="s">
        <v>633</v>
      </c>
      <c r="DX350" s="890" t="e">
        <f>#REF!</f>
        <v>#REF!</v>
      </c>
      <c r="DY350" s="890" t="e">
        <f>#REF!</f>
        <v>#REF!</v>
      </c>
      <c r="DZ350" s="890" t="e">
        <f>#REF!</f>
        <v>#REF!</v>
      </c>
      <c r="EA350" s="890" t="e">
        <f>#REF!</f>
        <v>#REF!</v>
      </c>
    </row>
    <row r="351" spans="127:131" ht="31.5" customHeight="1" thickBot="1" x14ac:dyDescent="0.3">
      <c r="DW351" s="495" t="s">
        <v>65</v>
      </c>
      <c r="DX351" s="890" t="e">
        <f>#REF!</f>
        <v>#REF!</v>
      </c>
      <c r="DY351" s="890" t="e">
        <f>#REF!</f>
        <v>#REF!</v>
      </c>
      <c r="DZ351" s="890" t="e">
        <f>#REF!</f>
        <v>#REF!</v>
      </c>
      <c r="EA351" s="890" t="e">
        <f>#REF!</f>
        <v>#REF!</v>
      </c>
    </row>
    <row r="352" spans="127:131" ht="31.5" customHeight="1" thickBot="1" x14ac:dyDescent="0.3">
      <c r="DW352" s="496" t="s">
        <v>634</v>
      </c>
      <c r="DX352" s="890" t="e">
        <f>#REF!</f>
        <v>#REF!</v>
      </c>
      <c r="DY352" s="890" t="e">
        <f>#REF!</f>
        <v>#REF!</v>
      </c>
      <c r="DZ352" s="890" t="e">
        <f>#REF!</f>
        <v>#REF!</v>
      </c>
      <c r="EA352" s="890" t="e">
        <f>#REF!</f>
        <v>#REF!</v>
      </c>
    </row>
    <row r="353" spans="127:141" ht="31.5" customHeight="1" thickBot="1" x14ac:dyDescent="0.3">
      <c r="DW353" s="495" t="s">
        <v>635</v>
      </c>
      <c r="DX353" s="890" t="e">
        <f>#REF!</f>
        <v>#REF!</v>
      </c>
      <c r="DY353" s="890" t="e">
        <f>#REF!</f>
        <v>#REF!</v>
      </c>
      <c r="DZ353" s="890" t="e">
        <f>#REF!</f>
        <v>#REF!</v>
      </c>
      <c r="EA353" s="890" t="e">
        <f>#REF!</f>
        <v>#REF!</v>
      </c>
    </row>
    <row r="354" spans="127:141" ht="31.5" customHeight="1" thickBot="1" x14ac:dyDescent="0.3">
      <c r="DW354" s="495" t="s">
        <v>66</v>
      </c>
      <c r="DX354" s="890" t="e">
        <f>#REF!</f>
        <v>#REF!</v>
      </c>
      <c r="DY354" s="890" t="e">
        <f>#REF!</f>
        <v>#REF!</v>
      </c>
      <c r="DZ354" s="890" t="e">
        <f>#REF!</f>
        <v>#REF!</v>
      </c>
      <c r="EA354" s="890" t="e">
        <f>#REF!</f>
        <v>#REF!</v>
      </c>
    </row>
    <row r="355" spans="127:141" ht="31.5" customHeight="1" thickBot="1" x14ac:dyDescent="0.3">
      <c r="DW355" s="495" t="s">
        <v>38</v>
      </c>
      <c r="DX355" s="890" t="e">
        <f>#REF!</f>
        <v>#REF!</v>
      </c>
      <c r="DY355" s="890" t="e">
        <f>#REF!</f>
        <v>#REF!</v>
      </c>
      <c r="DZ355" s="890" t="e">
        <f>#REF!</f>
        <v>#REF!</v>
      </c>
      <c r="EA355" s="890" t="e">
        <f>#REF!</f>
        <v>#REF!</v>
      </c>
    </row>
    <row r="356" spans="127:141" ht="31.5" customHeight="1" thickBot="1" x14ac:dyDescent="0.3">
      <c r="DW356" s="495" t="s">
        <v>636</v>
      </c>
      <c r="DX356" s="890" t="e">
        <f>#REF!</f>
        <v>#REF!</v>
      </c>
      <c r="DY356" s="890" t="e">
        <f>#REF!</f>
        <v>#REF!</v>
      </c>
      <c r="DZ356" s="890" t="e">
        <f>#REF!</f>
        <v>#REF!</v>
      </c>
      <c r="EA356" s="890" t="e">
        <f>#REF!</f>
        <v>#REF!</v>
      </c>
    </row>
    <row r="357" spans="127:141" ht="31.5" customHeight="1" thickBot="1" x14ac:dyDescent="0.3">
      <c r="DW357" s="495" t="s">
        <v>67</v>
      </c>
      <c r="DX357" s="890" t="e">
        <f>#REF!</f>
        <v>#REF!</v>
      </c>
      <c r="DY357" s="890" t="e">
        <f>#REF!</f>
        <v>#REF!</v>
      </c>
      <c r="DZ357" s="890" t="e">
        <f>#REF!</f>
        <v>#REF!</v>
      </c>
      <c r="EA357" s="890" t="e">
        <f>#REF!</f>
        <v>#REF!</v>
      </c>
    </row>
    <row r="358" spans="127:141" ht="31.5" customHeight="1" thickBot="1" x14ac:dyDescent="0.3">
      <c r="DW358" s="495" t="s">
        <v>39</v>
      </c>
      <c r="DX358" s="890" t="e">
        <f>#REF!</f>
        <v>#REF!</v>
      </c>
      <c r="DY358" s="890" t="e">
        <f>#REF!</f>
        <v>#REF!</v>
      </c>
      <c r="DZ358" s="890" t="e">
        <f>#REF!</f>
        <v>#REF!</v>
      </c>
      <c r="EA358" s="890" t="e">
        <f>#REF!</f>
        <v>#REF!</v>
      </c>
    </row>
    <row r="359" spans="127:141" ht="39" customHeight="1" thickBot="1" x14ac:dyDescent="0.3">
      <c r="DW359" s="495" t="s">
        <v>68</v>
      </c>
      <c r="DX359" s="890" t="e">
        <f>#REF!</f>
        <v>#REF!</v>
      </c>
      <c r="DY359" s="890" t="e">
        <f>#REF!</f>
        <v>#REF!</v>
      </c>
      <c r="DZ359" s="890" t="e">
        <f>#REF!</f>
        <v>#REF!</v>
      </c>
      <c r="EA359" s="890" t="e">
        <f>#REF!</f>
        <v>#REF!</v>
      </c>
    </row>
    <row r="360" spans="127:141" ht="31.5" customHeight="1" thickBot="1" x14ac:dyDescent="0.3">
      <c r="DW360" s="495" t="s">
        <v>69</v>
      </c>
      <c r="DX360" s="890" t="e">
        <f>#REF!</f>
        <v>#REF!</v>
      </c>
      <c r="DY360" s="890" t="e">
        <f>#REF!</f>
        <v>#REF!</v>
      </c>
      <c r="DZ360" s="890" t="e">
        <f>#REF!</f>
        <v>#REF!</v>
      </c>
      <c r="EA360" s="890" t="e">
        <f>#REF!</f>
        <v>#REF!</v>
      </c>
    </row>
    <row r="361" spans="127:141" ht="31.5" customHeight="1" thickBot="1" x14ac:dyDescent="0.3">
      <c r="DW361" s="495" t="s">
        <v>70</v>
      </c>
      <c r="DX361" s="890" t="e">
        <f>#REF!</f>
        <v>#REF!</v>
      </c>
      <c r="DY361" s="890" t="e">
        <f>#REF!</f>
        <v>#REF!</v>
      </c>
      <c r="DZ361" s="890" t="e">
        <f>#REF!</f>
        <v>#REF!</v>
      </c>
      <c r="EA361" s="890" t="e">
        <f>#REF!</f>
        <v>#REF!</v>
      </c>
    </row>
    <row r="362" spans="127:141" ht="31.5" customHeight="1" thickBot="1" x14ac:dyDescent="0.3">
      <c r="DW362" s="497" t="s">
        <v>0</v>
      </c>
      <c r="DX362" s="498" t="e">
        <f>#REF!</f>
        <v>#REF!</v>
      </c>
      <c r="DY362" s="498" t="e">
        <f>#REF!</f>
        <v>#REF!</v>
      </c>
      <c r="DZ362" s="498" t="e">
        <f>#REF!</f>
        <v>#REF!</v>
      </c>
      <c r="EA362" s="499" t="e">
        <f>#REF!</f>
        <v>#REF!</v>
      </c>
    </row>
    <row r="363" spans="127:141" x14ac:dyDescent="0.25">
      <c r="EB363" s="666"/>
    </row>
    <row r="364" spans="127:141" ht="21" customHeight="1" x14ac:dyDescent="0.35">
      <c r="EC364" s="699" t="s">
        <v>960</v>
      </c>
      <c r="ED364" s="699"/>
      <c r="EE364" s="699"/>
      <c r="EF364" s="699"/>
      <c r="EG364" s="699"/>
      <c r="EH364" s="699"/>
      <c r="EI364" s="699"/>
      <c r="EJ364" s="699"/>
      <c r="EK364" s="453">
        <v>13</v>
      </c>
    </row>
    <row r="365" spans="127:141" ht="21" customHeight="1" thickBot="1" x14ac:dyDescent="0.4">
      <c r="EC365" s="699" t="s">
        <v>961</v>
      </c>
      <c r="ED365" s="699"/>
      <c r="EE365" s="699"/>
      <c r="EF365" s="699"/>
      <c r="EG365" s="699"/>
      <c r="EH365" s="699"/>
      <c r="EI365" s="699"/>
      <c r="EJ365" s="699"/>
      <c r="EK365" s="699"/>
    </row>
    <row r="366" spans="127:141" ht="21" customHeight="1" thickBot="1" x14ac:dyDescent="0.4">
      <c r="EC366" s="702"/>
      <c r="ED366" s="496" t="s">
        <v>637</v>
      </c>
      <c r="EE366" s="496" t="s">
        <v>638</v>
      </c>
      <c r="EF366" s="496" t="s">
        <v>71</v>
      </c>
      <c r="EG366" s="496" t="s">
        <v>639</v>
      </c>
      <c r="EH366" s="496" t="s">
        <v>640</v>
      </c>
      <c r="EI366" s="496" t="s">
        <v>641</v>
      </c>
      <c r="EJ366" s="496" t="s">
        <v>642</v>
      </c>
      <c r="EK366" s="496" t="s">
        <v>643</v>
      </c>
    </row>
    <row r="367" spans="127:141" ht="48.75" customHeight="1" thickBot="1" x14ac:dyDescent="0.3">
      <c r="EC367" s="495" t="s">
        <v>644</v>
      </c>
      <c r="ED367" s="883" t="e">
        <f>#REF!</f>
        <v>#REF!</v>
      </c>
      <c r="EE367" s="883" t="e">
        <f>#REF!</f>
        <v>#REF!</v>
      </c>
      <c r="EF367" s="883" t="e">
        <f>#REF!</f>
        <v>#REF!</v>
      </c>
      <c r="EG367" s="883" t="e">
        <f>#REF!</f>
        <v>#REF!</v>
      </c>
      <c r="EH367" s="883" t="e">
        <f>#REF!</f>
        <v>#REF!</v>
      </c>
      <c r="EI367" s="883" t="e">
        <f>#REF!</f>
        <v>#REF!</v>
      </c>
      <c r="EJ367" s="883" t="e">
        <f>#REF!</f>
        <v>#REF!</v>
      </c>
      <c r="EK367" s="891" t="e">
        <f>#REF!</f>
        <v>#REF!</v>
      </c>
    </row>
    <row r="368" spans="127:141" ht="48.75" customHeight="1" thickBot="1" x14ac:dyDescent="0.3">
      <c r="EC368" s="496" t="s">
        <v>645</v>
      </c>
      <c r="ED368" s="883" t="e">
        <f>#REF!</f>
        <v>#REF!</v>
      </c>
      <c r="EE368" s="883" t="e">
        <f>#REF!</f>
        <v>#REF!</v>
      </c>
      <c r="EF368" s="883" t="e">
        <f>#REF!</f>
        <v>#REF!</v>
      </c>
      <c r="EG368" s="883" t="e">
        <f>#REF!</f>
        <v>#REF!</v>
      </c>
      <c r="EH368" s="883" t="e">
        <f>#REF!</f>
        <v>#REF!</v>
      </c>
      <c r="EI368" s="883" t="e">
        <f>#REF!</f>
        <v>#REF!</v>
      </c>
      <c r="EJ368" s="883" t="e">
        <f>#REF!</f>
        <v>#REF!</v>
      </c>
      <c r="EK368" s="891" t="e">
        <f>#REF!</f>
        <v>#REF!</v>
      </c>
    </row>
    <row r="369" spans="133:141" ht="21" customHeight="1" x14ac:dyDescent="0.35">
      <c r="EC369" s="702"/>
      <c r="ED369" s="702"/>
      <c r="EE369" s="702"/>
      <c r="EF369" s="702"/>
      <c r="EG369" s="702"/>
      <c r="EH369" s="702"/>
      <c r="EI369" s="702"/>
      <c r="EJ369" s="702"/>
      <c r="EK369" s="702"/>
    </row>
    <row r="370" spans="133:141" ht="21" customHeight="1" x14ac:dyDescent="0.35">
      <c r="EC370" s="699" t="s">
        <v>968</v>
      </c>
      <c r="ED370" s="702"/>
      <c r="EE370" s="702"/>
      <c r="EF370" s="702"/>
      <c r="EG370" s="702"/>
      <c r="EH370" s="702"/>
      <c r="EI370" s="702"/>
      <c r="EJ370" s="702"/>
      <c r="EK370" s="702"/>
    </row>
    <row r="371" spans="133:141" ht="21" customHeight="1" thickBot="1" x14ac:dyDescent="0.4">
      <c r="EC371" s="702"/>
      <c r="ED371" s="702"/>
      <c r="EE371" s="702"/>
      <c r="EF371" s="702"/>
      <c r="EG371" s="702"/>
      <c r="EH371" s="702"/>
      <c r="EI371" s="702"/>
      <c r="EJ371" s="702"/>
      <c r="EK371" s="702"/>
    </row>
    <row r="372" spans="133:141" ht="21" customHeight="1" thickBot="1" x14ac:dyDescent="0.4">
      <c r="EC372" s="702"/>
      <c r="ED372" s="2452" t="s">
        <v>646</v>
      </c>
      <c r="EE372" s="2452" t="s">
        <v>647</v>
      </c>
      <c r="EF372" s="2454" t="s">
        <v>648</v>
      </c>
      <c r="EG372" s="2454"/>
      <c r="EH372" s="2452" t="s">
        <v>55</v>
      </c>
      <c r="EI372" s="702"/>
      <c r="EJ372" s="702"/>
      <c r="EK372" s="702"/>
    </row>
    <row r="373" spans="133:141" ht="21" customHeight="1" thickBot="1" x14ac:dyDescent="0.4">
      <c r="EC373" s="702"/>
      <c r="ED373" s="2453"/>
      <c r="EE373" s="2453"/>
      <c r="EF373" s="878" t="s">
        <v>649</v>
      </c>
      <c r="EG373" s="878" t="s">
        <v>650</v>
      </c>
      <c r="EH373" s="2453"/>
      <c r="EI373" s="702"/>
      <c r="EJ373" s="702"/>
      <c r="EK373" s="702"/>
    </row>
    <row r="374" spans="133:141" ht="51" customHeight="1" thickBot="1" x14ac:dyDescent="0.4">
      <c r="EC374" s="500" t="s">
        <v>651</v>
      </c>
      <c r="ED374" s="773" t="e">
        <f>#REF!</f>
        <v>#REF!</v>
      </c>
      <c r="EE374" s="773" t="e">
        <f>#REF!</f>
        <v>#REF!</v>
      </c>
      <c r="EF374" s="773" t="e">
        <f>#REF!</f>
        <v>#REF!</v>
      </c>
      <c r="EG374" s="773" t="e">
        <f>#REF!</f>
        <v>#REF!</v>
      </c>
      <c r="EH374" s="773" t="e">
        <f>#REF!</f>
        <v>#REF!</v>
      </c>
      <c r="EI374" s="702"/>
      <c r="EJ374" s="702"/>
      <c r="EK374" s="702"/>
    </row>
    <row r="375" spans="133:141" ht="61.5" customHeight="1" thickBot="1" x14ac:dyDescent="0.4">
      <c r="EC375" s="496" t="s">
        <v>652</v>
      </c>
      <c r="ED375" s="773" t="e">
        <f>#REF!</f>
        <v>#REF!</v>
      </c>
      <c r="EE375" s="773" t="e">
        <f>#REF!</f>
        <v>#REF!</v>
      </c>
      <c r="EF375" s="773" t="e">
        <f>#REF!</f>
        <v>#REF!</v>
      </c>
      <c r="EG375" s="773" t="e">
        <f>#REF!</f>
        <v>#REF!</v>
      </c>
      <c r="EH375" s="773" t="e">
        <f>#REF!</f>
        <v>#REF!</v>
      </c>
      <c r="EI375" s="702"/>
      <c r="EJ375" s="702"/>
      <c r="EK375" s="702"/>
    </row>
    <row r="376" spans="133:141" ht="21" customHeight="1" x14ac:dyDescent="0.35">
      <c r="EC376" s="702"/>
      <c r="ED376" s="702"/>
      <c r="EE376" s="702"/>
      <c r="EF376" s="702"/>
      <c r="EG376" s="702"/>
      <c r="EH376" s="702"/>
      <c r="EI376" s="702"/>
      <c r="EJ376" s="702"/>
      <c r="EK376" s="702"/>
    </row>
    <row r="377" spans="133:141" ht="21" customHeight="1" x14ac:dyDescent="0.35">
      <c r="EC377" s="699" t="s">
        <v>969</v>
      </c>
      <c r="ED377" s="702"/>
      <c r="EE377" s="702"/>
      <c r="EF377" s="702"/>
      <c r="EG377" s="702"/>
      <c r="EH377" s="702"/>
      <c r="EI377" s="702"/>
      <c r="EJ377" s="702"/>
      <c r="EK377" s="702"/>
    </row>
    <row r="378" spans="133:141" ht="21" customHeight="1" thickBot="1" x14ac:dyDescent="0.4">
      <c r="EC378" s="702"/>
      <c r="ED378" s="702"/>
      <c r="EE378" s="702"/>
      <c r="EF378" s="702"/>
      <c r="EG378" s="702"/>
      <c r="EH378" s="702"/>
      <c r="EI378" s="702"/>
      <c r="EJ378" s="702"/>
      <c r="EK378" s="702"/>
    </row>
    <row r="379" spans="133:141" ht="21" customHeight="1" thickBot="1" x14ac:dyDescent="0.4">
      <c r="EC379" s="702"/>
      <c r="ED379" s="2450" t="s">
        <v>653</v>
      </c>
      <c r="EE379" s="2450" t="s">
        <v>654</v>
      </c>
      <c r="EF379" s="2455" t="s">
        <v>655</v>
      </c>
      <c r="EG379" s="2455"/>
      <c r="EH379" s="2455"/>
      <c r="EI379" s="2450" t="s">
        <v>55</v>
      </c>
      <c r="EJ379" s="702"/>
      <c r="EK379" s="702"/>
    </row>
    <row r="380" spans="133:141" ht="21" customHeight="1" thickBot="1" x14ac:dyDescent="0.4">
      <c r="EC380" s="702"/>
      <c r="ED380" s="2451"/>
      <c r="EE380" s="2451"/>
      <c r="EF380" s="500" t="s">
        <v>656</v>
      </c>
      <c r="EG380" s="500" t="s">
        <v>657</v>
      </c>
      <c r="EH380" s="500" t="s">
        <v>658</v>
      </c>
      <c r="EI380" s="2451"/>
      <c r="EJ380" s="702"/>
      <c r="EK380" s="702"/>
    </row>
    <row r="381" spans="133:141" ht="39" customHeight="1" thickBot="1" x14ac:dyDescent="0.4">
      <c r="EC381" s="500" t="s">
        <v>72</v>
      </c>
      <c r="ED381" s="892" t="e">
        <f>#REF!</f>
        <v>#REF!</v>
      </c>
      <c r="EE381" s="890" t="e">
        <f>#REF!</f>
        <v>#REF!</v>
      </c>
      <c r="EF381" s="890" t="e">
        <f>#REF!</f>
        <v>#REF!</v>
      </c>
      <c r="EG381" s="890" t="e">
        <f>#REF!</f>
        <v>#REF!</v>
      </c>
      <c r="EH381" s="890" t="e">
        <f>#REF!</f>
        <v>#REF!</v>
      </c>
      <c r="EI381" s="893" t="e">
        <f>#REF!</f>
        <v>#REF!</v>
      </c>
      <c r="EJ381" s="702"/>
      <c r="EK381" s="702"/>
    </row>
    <row r="382" spans="133:141" ht="39" customHeight="1" thickBot="1" x14ac:dyDescent="0.4">
      <c r="EC382" s="500" t="s">
        <v>510</v>
      </c>
      <c r="ED382" s="892" t="e">
        <f>#REF!</f>
        <v>#REF!</v>
      </c>
      <c r="EE382" s="890" t="e">
        <f>#REF!</f>
        <v>#REF!</v>
      </c>
      <c r="EF382" s="890" t="e">
        <f>#REF!</f>
        <v>#REF!</v>
      </c>
      <c r="EG382" s="890" t="e">
        <f>#REF!</f>
        <v>#REF!</v>
      </c>
      <c r="EH382" s="890" t="e">
        <f>#REF!</f>
        <v>#REF!</v>
      </c>
      <c r="EI382" s="893" t="e">
        <f>#REF!</f>
        <v>#REF!</v>
      </c>
      <c r="EJ382" s="702"/>
      <c r="EK382" s="702"/>
    </row>
    <row r="383" spans="133:141" ht="39" customHeight="1" thickBot="1" x14ac:dyDescent="0.4">
      <c r="EC383" s="500" t="s">
        <v>659</v>
      </c>
      <c r="ED383" s="892" t="e">
        <f>#REF!</f>
        <v>#REF!</v>
      </c>
      <c r="EE383" s="890" t="e">
        <f>#REF!</f>
        <v>#REF!</v>
      </c>
      <c r="EF383" s="890" t="e">
        <f>#REF!</f>
        <v>#REF!</v>
      </c>
      <c r="EG383" s="890" t="e">
        <f>#REF!</f>
        <v>#REF!</v>
      </c>
      <c r="EH383" s="890" t="e">
        <f>#REF!</f>
        <v>#REF!</v>
      </c>
      <c r="EI383" s="893" t="e">
        <f>#REF!</f>
        <v>#REF!</v>
      </c>
      <c r="EJ383" s="702"/>
      <c r="EK383" s="702"/>
    </row>
    <row r="384" spans="133:141" ht="39" customHeight="1" thickBot="1" x14ac:dyDescent="0.4">
      <c r="EC384" s="500" t="s">
        <v>660</v>
      </c>
      <c r="ED384" s="892" t="e">
        <f>#REF!</f>
        <v>#REF!</v>
      </c>
      <c r="EE384" s="890" t="e">
        <f>#REF!</f>
        <v>#REF!</v>
      </c>
      <c r="EF384" s="890" t="e">
        <f>#REF!</f>
        <v>#REF!</v>
      </c>
      <c r="EG384" s="890" t="e">
        <f>#REF!</f>
        <v>#REF!</v>
      </c>
      <c r="EH384" s="890" t="e">
        <f>#REF!</f>
        <v>#REF!</v>
      </c>
      <c r="EI384" s="893" t="e">
        <f>#REF!</f>
        <v>#REF!</v>
      </c>
      <c r="EJ384" s="702"/>
      <c r="EK384" s="702"/>
    </row>
    <row r="385" spans="133:141" ht="39" customHeight="1" thickBot="1" x14ac:dyDescent="0.4">
      <c r="EC385" s="500" t="s">
        <v>661</v>
      </c>
      <c r="ED385" s="892" t="e">
        <f>#REF!</f>
        <v>#REF!</v>
      </c>
      <c r="EE385" s="890" t="e">
        <f>#REF!</f>
        <v>#REF!</v>
      </c>
      <c r="EF385" s="890" t="e">
        <f>#REF!</f>
        <v>#REF!</v>
      </c>
      <c r="EG385" s="890" t="e">
        <f>#REF!</f>
        <v>#REF!</v>
      </c>
      <c r="EH385" s="890" t="e">
        <f>#REF!</f>
        <v>#REF!</v>
      </c>
      <c r="EI385" s="893" t="e">
        <f>#REF!</f>
        <v>#REF!</v>
      </c>
      <c r="EJ385" s="702"/>
      <c r="EK385" s="702"/>
    </row>
    <row r="386" spans="133:141" ht="39" customHeight="1" thickBot="1" x14ac:dyDescent="0.4">
      <c r="EC386" s="500" t="s">
        <v>662</v>
      </c>
      <c r="ED386" s="892" t="e">
        <f>#REF!</f>
        <v>#REF!</v>
      </c>
      <c r="EE386" s="890" t="e">
        <f>#REF!</f>
        <v>#REF!</v>
      </c>
      <c r="EF386" s="890" t="e">
        <f>#REF!</f>
        <v>#REF!</v>
      </c>
      <c r="EG386" s="890" t="e">
        <f>#REF!</f>
        <v>#REF!</v>
      </c>
      <c r="EH386" s="890" t="e">
        <f>#REF!</f>
        <v>#REF!</v>
      </c>
      <c r="EI386" s="893" t="e">
        <f>#REF!</f>
        <v>#REF!</v>
      </c>
      <c r="EJ386" s="702"/>
      <c r="EK386" s="702"/>
    </row>
    <row r="387" spans="133:141" ht="39" customHeight="1" thickBot="1" x14ac:dyDescent="0.4">
      <c r="EC387" s="500" t="s">
        <v>70</v>
      </c>
      <c r="ED387" s="892" t="e">
        <f>#REF!</f>
        <v>#REF!</v>
      </c>
      <c r="EE387" s="890" t="e">
        <f>#REF!</f>
        <v>#REF!</v>
      </c>
      <c r="EF387" s="890" t="e">
        <f>#REF!</f>
        <v>#REF!</v>
      </c>
      <c r="EG387" s="890" t="e">
        <f>#REF!</f>
        <v>#REF!</v>
      </c>
      <c r="EH387" s="890" t="e">
        <f>#REF!</f>
        <v>#REF!</v>
      </c>
      <c r="EI387" s="893" t="e">
        <f>#REF!</f>
        <v>#REF!</v>
      </c>
      <c r="EJ387" s="702"/>
      <c r="EK387" s="702"/>
    </row>
    <row r="388" spans="133:141" x14ac:dyDescent="0.25">
      <c r="EJ388" s="666"/>
    </row>
  </sheetData>
  <sheetProtection algorithmName="SHA-512" hashValue="oGOpuhEoHWCRCLN7WnktjkFWh6isF7Fn8+KnlhwSCkjOZj1dO+u/vuGhTq2T84ZIppUhF/QufLVjSkEjmPp5cA==" saltValue="wZARuvZi4GlnkCHg0NiNZA==" spinCount="100000" sheet="1" objects="1" scenarios="1"/>
  <mergeCells count="97">
    <mergeCell ref="CI289:CK289"/>
    <mergeCell ref="CL289:CL290"/>
    <mergeCell ref="E4:M4"/>
    <mergeCell ref="G11:I11"/>
    <mergeCell ref="CE289:CE290"/>
    <mergeCell ref="CF289:CH289"/>
    <mergeCell ref="BK289:BM289"/>
    <mergeCell ref="BN289:BP289"/>
    <mergeCell ref="BQ289:BQ290"/>
    <mergeCell ref="BR289:BT289"/>
    <mergeCell ref="BU289:BW289"/>
    <mergeCell ref="BX289:BX290"/>
    <mergeCell ref="BY289:CA289"/>
    <mergeCell ref="CB289:CD289"/>
    <mergeCell ref="BK288:BQ288"/>
    <mergeCell ref="BR288:BX288"/>
    <mergeCell ref="BY288:CE288"/>
    <mergeCell ref="CF288:CL288"/>
    <mergeCell ref="AS262:AT262"/>
    <mergeCell ref="AU262:AV262"/>
    <mergeCell ref="AW262:AX262"/>
    <mergeCell ref="BK282:BM282"/>
    <mergeCell ref="BN282:BP282"/>
    <mergeCell ref="BQ282:BS282"/>
    <mergeCell ref="AP252:AQ252"/>
    <mergeCell ref="AP253:AP255"/>
    <mergeCell ref="AP256:AP258"/>
    <mergeCell ref="AP262:AP263"/>
    <mergeCell ref="AQ262:AR262"/>
    <mergeCell ref="AP245:AP247"/>
    <mergeCell ref="AR249:BB249"/>
    <mergeCell ref="BC249:BC251"/>
    <mergeCell ref="BD249:BD251"/>
    <mergeCell ref="AP250:AP251"/>
    <mergeCell ref="AQ250:AQ251"/>
    <mergeCell ref="AR250:AT250"/>
    <mergeCell ref="AU250:AX250"/>
    <mergeCell ref="AY250:BB250"/>
    <mergeCell ref="BG233:BH233"/>
    <mergeCell ref="AP241:AQ241"/>
    <mergeCell ref="AP242:AP244"/>
    <mergeCell ref="AS233:AT233"/>
    <mergeCell ref="AU233:AV233"/>
    <mergeCell ref="AW233:AX233"/>
    <mergeCell ref="AY233:AZ233"/>
    <mergeCell ref="BA233:BB233"/>
    <mergeCell ref="E3:I3"/>
    <mergeCell ref="L11:M11"/>
    <mergeCell ref="CO300:CO302"/>
    <mergeCell ref="CP300:CT300"/>
    <mergeCell ref="Y161:Y162"/>
    <mergeCell ref="Z161:Z162"/>
    <mergeCell ref="AA161:AF161"/>
    <mergeCell ref="AG161:AG162"/>
    <mergeCell ref="AH161:AH162"/>
    <mergeCell ref="Y168:Y169"/>
    <mergeCell ref="Z168:Z169"/>
    <mergeCell ref="AA168:AA169"/>
    <mergeCell ref="AB168:AB169"/>
    <mergeCell ref="AQ233:AR233"/>
    <mergeCell ref="BC233:BD233"/>
    <mergeCell ref="BE233:BF233"/>
    <mergeCell ref="CU300:DF300"/>
    <mergeCell ref="DG300:DG302"/>
    <mergeCell ref="CP301:CP302"/>
    <mergeCell ref="CQ301:CQ302"/>
    <mergeCell ref="CR301:CR302"/>
    <mergeCell ref="CS301:CS302"/>
    <mergeCell ref="CT301:CT302"/>
    <mergeCell ref="CU301:CW301"/>
    <mergeCell ref="CX301:DA301"/>
    <mergeCell ref="DB301:DE301"/>
    <mergeCell ref="DF301:DF302"/>
    <mergeCell ref="CN303:CN305"/>
    <mergeCell ref="CN306:CN308"/>
    <mergeCell ref="CN309:CN310"/>
    <mergeCell ref="DJ314:DM314"/>
    <mergeCell ref="DN314:DQ314"/>
    <mergeCell ref="DR314:DU314"/>
    <mergeCell ref="DJ315:DL315"/>
    <mergeCell ref="DM315:DM316"/>
    <mergeCell ref="DN315:DP315"/>
    <mergeCell ref="DQ315:DQ316"/>
    <mergeCell ref="DR315:DT315"/>
    <mergeCell ref="DU315:DU316"/>
    <mergeCell ref="DW339:DW340"/>
    <mergeCell ref="DX339:DY339"/>
    <mergeCell ref="DZ339:DZ340"/>
    <mergeCell ref="EA339:EA340"/>
    <mergeCell ref="ED372:ED373"/>
    <mergeCell ref="EI379:EI380"/>
    <mergeCell ref="EE372:EE373"/>
    <mergeCell ref="EF372:EG372"/>
    <mergeCell ref="EH372:EH373"/>
    <mergeCell ref="ED379:ED380"/>
    <mergeCell ref="EE379:EE380"/>
    <mergeCell ref="EF379:EH379"/>
  </mergeCells>
  <dataValidations count="5">
    <dataValidation type="whole" allowBlank="1" showInputMessage="1" showErrorMessage="1" sqref="AQ235:AT236 AW235:BD236 AR242:AU243 AR245:AU246 AR252:AS254 AU252:AW254 AQ269:AV276 BK284:BL284 BK291:BL295 BN291:BO295 BR291:BS295 BU291:BV295 BY291:BZ295 CB291:CC295 ED381:EH387" xr:uid="{99517BC3-B797-437B-A35B-35665C30EF0C}">
      <formula1>0</formula1>
      <formula2>100000</formula2>
    </dataValidation>
    <dataValidation type="whole" allowBlank="1" showInputMessage="1" showErrorMessage="1" sqref="AQ226:BB228" xr:uid="{D05688D3-BECC-4F23-938E-1A3F0E7D1FA8}">
      <formula1>0</formula1>
      <formula2>1000</formula2>
    </dataValidation>
    <dataValidation type="whole" operator="lessThanOrEqual" allowBlank="1" showInputMessage="1" showErrorMessage="1" sqref="AY256:BA257 AR256:AS257 AU256:AW257" xr:uid="{6D1F9F8D-84D8-4FD3-995E-409A7D5139DE}">
      <formula1>AR253</formula1>
    </dataValidation>
    <dataValidation type="whole" allowBlank="1" showInputMessage="1" showErrorMessage="1" sqref="AR241:AU241 AQ264:AV267 BN284:BO284 BQ284:BR284 BL303:BO304 BQ303:BV304 BX303:BZ304 CP303:CS304 CU303:CZ304 DB303:DD304 DM317:DO334 DJ317:DK334 DJ312:DT313 DU313 DX341:DZ361 ED367:EK368" xr:uid="{070F285B-33A2-42BF-A788-29EBF8CE5008}">
      <formula1>0</formula1>
      <formula2>1000000</formula2>
    </dataValidation>
    <dataValidation type="whole" allowBlank="1" showInputMessage="1" showErrorMessage="1" sqref="DR317:DU334 DL317:DL334 DP317:DP334" xr:uid="{26CB368E-451C-4EAB-8202-D6D656D244E9}">
      <formula1>0</formula1>
      <formula2>50</formula2>
    </dataValidation>
  </dataValidations>
  <pageMargins left="0.98425196850393704" right="0.47244094488188981" top="0.47244094488188981" bottom="0.47244094488188981" header="0.31496062992125984" footer="0.31496062992125984"/>
  <pageSetup paperSize="9" scale="70" orientation="landscape" r:id="rId1"/>
  <rowBreaks count="9" manualBreakCount="9">
    <brk id="48" min="14" max="22" man="1"/>
    <brk id="71" min="14" max="22" man="1"/>
    <brk id="95" min="14" max="22" man="1"/>
    <brk id="128" min="14" max="22" man="1"/>
    <brk id="150" min="14" max="23" man="1"/>
    <brk id="206" min="35" max="39" man="1"/>
    <brk id="247" min="41" max="59" man="1"/>
    <brk id="278" min="41" max="59" man="1"/>
    <brk id="296" min="61" max="89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CDB78-F762-45E1-937C-FFF02783943B}">
  <sheetPr codeName="Feuil12"/>
  <dimension ref="O2:AZ183"/>
  <sheetViews>
    <sheetView topLeftCell="AC81" zoomScaleNormal="100" zoomScaleSheetLayoutView="78" workbookViewId="0">
      <selection activeCell="BI184" sqref="BI184:BU231"/>
    </sheetView>
  </sheetViews>
  <sheetFormatPr baseColWidth="10" defaultRowHeight="15" x14ac:dyDescent="0.25"/>
  <cols>
    <col min="14" max="14" width="18" customWidth="1"/>
  </cols>
  <sheetData>
    <row r="2" spans="15:16" x14ac:dyDescent="0.25">
      <c r="O2" s="1080" t="s">
        <v>971</v>
      </c>
      <c r="P2" s="1080"/>
    </row>
    <row r="45" spans="15:23" ht="59.25" customHeight="1" x14ac:dyDescent="0.25">
      <c r="V45" s="1080" t="s">
        <v>970</v>
      </c>
      <c r="W45" s="1080"/>
    </row>
    <row r="46" spans="15:23" x14ac:dyDescent="0.25">
      <c r="O46" s="666"/>
    </row>
    <row r="48" spans="15:23" ht="58.5" customHeight="1" x14ac:dyDescent="0.25"/>
    <row r="49" ht="0.75" customHeight="1" x14ac:dyDescent="0.25"/>
    <row r="50" hidden="1" x14ac:dyDescent="0.25"/>
    <row r="51" hidden="1" x14ac:dyDescent="0.25"/>
    <row r="84" spans="30:38" x14ac:dyDescent="0.25">
      <c r="AK84" s="2511" t="s">
        <v>1013</v>
      </c>
      <c r="AL84" s="2511"/>
    </row>
    <row r="85" spans="30:38" x14ac:dyDescent="0.25">
      <c r="AK85" s="2511"/>
      <c r="AL85" s="2511"/>
    </row>
    <row r="86" spans="30:38" x14ac:dyDescent="0.25">
      <c r="AK86" s="2511"/>
      <c r="AL86" s="2511"/>
    </row>
    <row r="87" spans="30:38" x14ac:dyDescent="0.25">
      <c r="AD87" s="666"/>
    </row>
    <row r="134" spans="45:52" x14ac:dyDescent="0.25">
      <c r="AY134" s="2512" t="s">
        <v>1014</v>
      </c>
      <c r="AZ134" s="2512"/>
    </row>
    <row r="135" spans="45:52" x14ac:dyDescent="0.25">
      <c r="AY135" s="2512"/>
      <c r="AZ135" s="2512"/>
    </row>
    <row r="136" spans="45:52" x14ac:dyDescent="0.25">
      <c r="AS136" s="666"/>
    </row>
    <row r="183" ht="11.25" customHeight="1" x14ac:dyDescent="0.25"/>
  </sheetData>
  <mergeCells count="2">
    <mergeCell ref="AK84:AL86"/>
    <mergeCell ref="AY134:AZ135"/>
  </mergeCells>
  <printOptions horizontalCentered="1"/>
  <pageMargins left="0.98425196850393704" right="0.47244094488188981" top="0.47244094488188981" bottom="0.47244094488188981" header="0.31496062992125984" footer="0.31496062992125984"/>
  <pageSetup paperSize="9" scale="75" orientation="landscape" r:id="rId1"/>
  <rowBreaks count="1" manualBreakCount="1">
    <brk id="45" max="13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FEB47-0FBF-4CCA-8424-BA498B62F728}">
  <sheetPr codeName="Feuil11"/>
  <dimension ref="A1:AS369"/>
  <sheetViews>
    <sheetView workbookViewId="0">
      <selection activeCell="B3" sqref="B3"/>
    </sheetView>
  </sheetViews>
  <sheetFormatPr baseColWidth="10" defaultRowHeight="15" x14ac:dyDescent="0.25"/>
  <cols>
    <col min="1" max="1" width="6.42578125" style="1854" bestFit="1" customWidth="1"/>
    <col min="2" max="2" width="59" customWidth="1"/>
    <col min="3" max="3" width="30.28515625" customWidth="1"/>
    <col min="4" max="4" width="41.5703125" customWidth="1"/>
    <col min="5" max="5" width="2.85546875" customWidth="1"/>
    <col min="6" max="6" width="41" customWidth="1"/>
    <col min="7" max="7" width="3.28515625" customWidth="1"/>
    <col min="8" max="8" width="10.5703125" hidden="1" customWidth="1"/>
    <col min="9" max="11" width="11.42578125" hidden="1" customWidth="1"/>
    <col min="42" max="42" width="11.140625" customWidth="1"/>
    <col min="43" max="43" width="3" hidden="1" customWidth="1"/>
    <col min="44" max="44" width="23.7109375" hidden="1" customWidth="1"/>
    <col min="45" max="45" width="17.7109375" hidden="1" customWidth="1"/>
  </cols>
  <sheetData>
    <row r="1" spans="1:45" ht="53.25" customHeight="1" thickBot="1" x14ac:dyDescent="0.35">
      <c r="A1" s="1831" t="s">
        <v>1166</v>
      </c>
      <c r="B1" s="1832" t="s">
        <v>1212</v>
      </c>
      <c r="C1" s="1833"/>
      <c r="D1" s="1864" t="s">
        <v>1223</v>
      </c>
      <c r="AQ1" s="1834">
        <v>1</v>
      </c>
      <c r="AR1" s="1835" t="s">
        <v>1113</v>
      </c>
      <c r="AS1" s="1834" t="s">
        <v>1167</v>
      </c>
    </row>
    <row r="2" spans="1:45" ht="32.25" thickBot="1" x14ac:dyDescent="0.45">
      <c r="A2" s="1836" t="s">
        <v>1</v>
      </c>
      <c r="B2" s="1836" t="s">
        <v>493</v>
      </c>
      <c r="C2" s="1837" t="s">
        <v>1168</v>
      </c>
      <c r="D2" s="1838" t="s">
        <v>1198</v>
      </c>
      <c r="F2" s="1839" t="s">
        <v>1214</v>
      </c>
      <c r="AQ2" s="1834">
        <v>2</v>
      </c>
      <c r="AR2" s="1835" t="s">
        <v>1114</v>
      </c>
      <c r="AS2" s="1834" t="s">
        <v>1169</v>
      </c>
    </row>
    <row r="3" spans="1:45" ht="27" thickBot="1" x14ac:dyDescent="0.45">
      <c r="A3" s="1840">
        <v>1</v>
      </c>
      <c r="B3" s="454" t="s">
        <v>1274</v>
      </c>
      <c r="C3" s="1837" t="s">
        <v>1170</v>
      </c>
      <c r="D3" s="1841" t="s">
        <v>1114</v>
      </c>
      <c r="F3" s="1842" t="s">
        <v>1292</v>
      </c>
      <c r="AQ3" s="1834">
        <v>3</v>
      </c>
      <c r="AR3" s="1835" t="s">
        <v>1115</v>
      </c>
      <c r="AS3" s="1834" t="s">
        <v>1171</v>
      </c>
    </row>
    <row r="4" spans="1:45" ht="31.5" customHeight="1" thickBot="1" x14ac:dyDescent="0.45">
      <c r="A4" s="1840">
        <v>2</v>
      </c>
      <c r="B4" s="1843" t="s">
        <v>1225</v>
      </c>
      <c r="C4" s="1844"/>
      <c r="D4" s="2513" t="s">
        <v>1213</v>
      </c>
      <c r="F4" s="1839" t="s">
        <v>1215</v>
      </c>
      <c r="AQ4" s="1834">
        <v>4</v>
      </c>
      <c r="AR4" s="1835" t="s">
        <v>1116</v>
      </c>
      <c r="AS4" s="1834" t="s">
        <v>1172</v>
      </c>
    </row>
    <row r="5" spans="1:45" ht="26.25" customHeight="1" thickBot="1" x14ac:dyDescent="0.45">
      <c r="A5" s="1840">
        <v>3</v>
      </c>
      <c r="B5" s="1843" t="s">
        <v>1226</v>
      </c>
      <c r="C5" s="1844"/>
      <c r="D5" s="2514"/>
      <c r="F5" s="1845" t="s">
        <v>1294</v>
      </c>
      <c r="AQ5" s="1834">
        <v>5</v>
      </c>
      <c r="AR5" s="1835" t="s">
        <v>1117</v>
      </c>
      <c r="AS5" s="1834" t="s">
        <v>1173</v>
      </c>
    </row>
    <row r="6" spans="1:45" ht="32.25" customHeight="1" thickBot="1" x14ac:dyDescent="0.45">
      <c r="A6" s="1840">
        <v>4</v>
      </c>
      <c r="B6" s="1843" t="s">
        <v>1227</v>
      </c>
      <c r="C6" s="1844"/>
      <c r="F6" s="1839" t="s">
        <v>1216</v>
      </c>
      <c r="AQ6" s="1834">
        <v>6</v>
      </c>
      <c r="AR6" s="1835" t="s">
        <v>1118</v>
      </c>
      <c r="AS6" s="1834" t="s">
        <v>1174</v>
      </c>
    </row>
    <row r="7" spans="1:45" ht="26.25" customHeight="1" thickBot="1" x14ac:dyDescent="0.45">
      <c r="A7" s="1840">
        <v>5</v>
      </c>
      <c r="B7" s="1843" t="s">
        <v>1228</v>
      </c>
      <c r="C7" s="1844"/>
      <c r="D7" s="2515" t="s">
        <v>1222</v>
      </c>
      <c r="F7" s="1847" t="s">
        <v>1293</v>
      </c>
      <c r="AQ7" s="1834">
        <v>7</v>
      </c>
      <c r="AR7" s="1835" t="s">
        <v>1119</v>
      </c>
      <c r="AS7" s="1834" t="s">
        <v>1175</v>
      </c>
    </row>
    <row r="8" spans="1:45" ht="26.25" customHeight="1" thickBot="1" x14ac:dyDescent="0.45">
      <c r="A8" s="1840">
        <v>6</v>
      </c>
      <c r="B8" s="1843" t="s">
        <v>1229</v>
      </c>
      <c r="C8" s="1844"/>
      <c r="D8" s="2516"/>
      <c r="AQ8" s="1834">
        <v>8</v>
      </c>
      <c r="AR8" s="1835" t="s">
        <v>1120</v>
      </c>
      <c r="AS8" s="1834" t="s">
        <v>1176</v>
      </c>
    </row>
    <row r="9" spans="1:45" ht="26.25" customHeight="1" thickBot="1" x14ac:dyDescent="0.45">
      <c r="A9" s="1840">
        <v>7</v>
      </c>
      <c r="B9" s="1843" t="s">
        <v>1230</v>
      </c>
      <c r="C9" s="1844"/>
      <c r="D9" s="2517"/>
      <c r="H9" s="1848"/>
      <c r="I9" s="1848"/>
      <c r="J9" s="1848"/>
      <c r="K9" s="1846"/>
      <c r="AQ9" s="1834">
        <v>9</v>
      </c>
      <c r="AR9" s="1835" t="s">
        <v>1121</v>
      </c>
      <c r="AS9" s="1834" t="s">
        <v>1177</v>
      </c>
    </row>
    <row r="10" spans="1:45" ht="26.25" customHeight="1" x14ac:dyDescent="0.4">
      <c r="A10" s="1840">
        <v>8</v>
      </c>
      <c r="B10" s="1843" t="s">
        <v>1231</v>
      </c>
      <c r="C10" s="1849"/>
      <c r="H10" s="1087"/>
      <c r="I10" s="1087"/>
      <c r="J10" s="1087"/>
      <c r="K10" s="1850"/>
      <c r="AQ10" s="1834">
        <v>10</v>
      </c>
      <c r="AR10" s="1835" t="s">
        <v>1122</v>
      </c>
      <c r="AS10" s="1834" t="s">
        <v>1178</v>
      </c>
    </row>
    <row r="11" spans="1:45" ht="26.25" customHeight="1" thickBot="1" x14ac:dyDescent="0.45">
      <c r="A11" s="1840">
        <v>9</v>
      </c>
      <c r="B11" s="1843" t="s">
        <v>1232</v>
      </c>
      <c r="C11" s="1844"/>
      <c r="H11" s="1851"/>
      <c r="I11" s="1851"/>
      <c r="J11" s="1851"/>
      <c r="K11" s="1852"/>
      <c r="AQ11" s="1834">
        <v>11</v>
      </c>
      <c r="AR11" s="1835" t="s">
        <v>1123</v>
      </c>
      <c r="AS11" s="1834" t="s">
        <v>1179</v>
      </c>
    </row>
    <row r="12" spans="1:45" ht="26.25" customHeight="1" x14ac:dyDescent="0.4">
      <c r="A12" s="1840">
        <v>10</v>
      </c>
      <c r="B12" s="1843" t="s">
        <v>1233</v>
      </c>
      <c r="C12" s="1844"/>
      <c r="AQ12" s="1834">
        <v>12</v>
      </c>
      <c r="AR12" s="1835" t="s">
        <v>1124</v>
      </c>
      <c r="AS12" s="1834" t="s">
        <v>1180</v>
      </c>
    </row>
    <row r="13" spans="1:45" ht="26.25" customHeight="1" x14ac:dyDescent="0.4">
      <c r="A13" s="1840">
        <v>11</v>
      </c>
      <c r="B13" s="1843" t="s">
        <v>1234</v>
      </c>
      <c r="C13" s="1844"/>
      <c r="AQ13" s="1834">
        <v>13</v>
      </c>
      <c r="AR13" s="1835" t="s">
        <v>1125</v>
      </c>
      <c r="AS13" s="1834" t="s">
        <v>1181</v>
      </c>
    </row>
    <row r="14" spans="1:45" ht="26.25" customHeight="1" x14ac:dyDescent="0.4">
      <c r="A14" s="1840">
        <v>12</v>
      </c>
      <c r="B14" s="1843" t="s">
        <v>1235</v>
      </c>
      <c r="C14" s="1844"/>
      <c r="AQ14" s="1834">
        <v>14</v>
      </c>
      <c r="AR14" s="1835" t="s">
        <v>1126</v>
      </c>
      <c r="AS14" s="1834" t="s">
        <v>1182</v>
      </c>
    </row>
    <row r="15" spans="1:45" ht="26.25" customHeight="1" x14ac:dyDescent="0.4">
      <c r="A15" s="1840">
        <v>13</v>
      </c>
      <c r="B15" s="1843" t="s">
        <v>1236</v>
      </c>
      <c r="C15" s="1844"/>
      <c r="AQ15" s="1834">
        <v>15</v>
      </c>
      <c r="AR15" s="1835" t="s">
        <v>1127</v>
      </c>
      <c r="AS15" s="1834" t="s">
        <v>1183</v>
      </c>
    </row>
    <row r="16" spans="1:45" ht="26.25" customHeight="1" x14ac:dyDescent="0.4">
      <c r="A16" s="1840">
        <v>14</v>
      </c>
      <c r="B16" s="1843" t="s">
        <v>1237</v>
      </c>
      <c r="C16" s="1844"/>
      <c r="AQ16" s="1834">
        <v>16</v>
      </c>
      <c r="AR16" s="1835" t="s">
        <v>1128</v>
      </c>
      <c r="AS16" s="1834" t="s">
        <v>1184</v>
      </c>
    </row>
    <row r="17" spans="1:45" ht="26.25" customHeight="1" x14ac:dyDescent="0.4">
      <c r="A17" s="1840">
        <v>15</v>
      </c>
      <c r="B17" s="1843" t="s">
        <v>1238</v>
      </c>
      <c r="C17" s="1844"/>
      <c r="AQ17" s="1834">
        <v>17</v>
      </c>
      <c r="AR17" s="1835" t="s">
        <v>1129</v>
      </c>
      <c r="AS17" s="1834" t="s">
        <v>1185</v>
      </c>
    </row>
    <row r="18" spans="1:45" ht="26.25" customHeight="1" x14ac:dyDescent="0.4">
      <c r="A18" s="1840">
        <v>16</v>
      </c>
      <c r="B18" s="1843" t="s">
        <v>1239</v>
      </c>
      <c r="C18" s="1844"/>
      <c r="AQ18" s="1834">
        <v>18</v>
      </c>
      <c r="AR18" s="1834" t="s">
        <v>1186</v>
      </c>
      <c r="AS18" s="1834" t="s">
        <v>1187</v>
      </c>
    </row>
    <row r="19" spans="1:45" ht="26.25" x14ac:dyDescent="0.4">
      <c r="A19" s="1840">
        <v>17</v>
      </c>
      <c r="B19" s="1843" t="s">
        <v>1240</v>
      </c>
      <c r="C19" s="1844"/>
      <c r="AQ19" s="1834">
        <v>19</v>
      </c>
      <c r="AR19" s="1834"/>
      <c r="AS19" s="1834" t="s">
        <v>1188</v>
      </c>
    </row>
    <row r="20" spans="1:45" ht="26.25" x14ac:dyDescent="0.4">
      <c r="A20" s="1840">
        <v>18</v>
      </c>
      <c r="B20" s="1843" t="s">
        <v>1241</v>
      </c>
      <c r="C20" s="1844"/>
      <c r="AQ20" s="1834">
        <v>20</v>
      </c>
      <c r="AR20" s="1834"/>
      <c r="AS20" s="1834" t="s">
        <v>1189</v>
      </c>
    </row>
    <row r="21" spans="1:45" ht="26.25" x14ac:dyDescent="0.4">
      <c r="A21" s="1840">
        <v>19</v>
      </c>
      <c r="B21" s="1843" t="s">
        <v>1242</v>
      </c>
      <c r="C21" s="1844"/>
      <c r="AQ21" s="1834">
        <v>21</v>
      </c>
      <c r="AR21" s="1834"/>
      <c r="AS21" s="1834" t="s">
        <v>1190</v>
      </c>
    </row>
    <row r="22" spans="1:45" ht="26.25" x14ac:dyDescent="0.4">
      <c r="A22" s="1840">
        <v>20</v>
      </c>
      <c r="B22" s="1843" t="s">
        <v>1243</v>
      </c>
      <c r="C22" s="1844"/>
      <c r="AQ22" s="1834">
        <v>22</v>
      </c>
      <c r="AR22" s="1834"/>
      <c r="AS22" s="1834" t="s">
        <v>1191</v>
      </c>
    </row>
    <row r="23" spans="1:45" ht="26.25" x14ac:dyDescent="0.4">
      <c r="A23" s="1840">
        <v>21</v>
      </c>
      <c r="B23" s="1843" t="s">
        <v>1244</v>
      </c>
      <c r="C23" s="1844"/>
      <c r="AQ23" s="1834">
        <v>23</v>
      </c>
      <c r="AR23" s="1834"/>
      <c r="AS23" s="1834" t="s">
        <v>1192</v>
      </c>
    </row>
    <row r="24" spans="1:45" ht="26.25" x14ac:dyDescent="0.4">
      <c r="A24" s="1840">
        <v>22</v>
      </c>
      <c r="B24" s="1843" t="s">
        <v>1245</v>
      </c>
      <c r="C24" s="1844"/>
      <c r="AQ24" s="1834">
        <v>24</v>
      </c>
      <c r="AR24" s="1834"/>
      <c r="AS24" s="1834" t="s">
        <v>1193</v>
      </c>
    </row>
    <row r="25" spans="1:45" ht="26.25" x14ac:dyDescent="0.4">
      <c r="A25" s="1840">
        <v>23</v>
      </c>
      <c r="B25" s="1843" t="s">
        <v>1275</v>
      </c>
      <c r="C25" s="1844"/>
      <c r="AQ25" s="1834">
        <v>25</v>
      </c>
      <c r="AR25" s="1834"/>
      <c r="AS25" s="1834" t="s">
        <v>1194</v>
      </c>
    </row>
    <row r="26" spans="1:45" ht="26.25" x14ac:dyDescent="0.4">
      <c r="A26" s="1840">
        <v>24</v>
      </c>
      <c r="B26" s="1843" t="s">
        <v>1246</v>
      </c>
      <c r="C26" s="1844"/>
      <c r="AQ26" s="1834">
        <v>26</v>
      </c>
      <c r="AR26" s="1834"/>
      <c r="AS26" s="1834" t="s">
        <v>1195</v>
      </c>
    </row>
    <row r="27" spans="1:45" ht="26.25" x14ac:dyDescent="0.4">
      <c r="A27" s="1840">
        <v>25</v>
      </c>
      <c r="B27" s="1843" t="s">
        <v>1247</v>
      </c>
      <c r="C27" s="1844"/>
      <c r="AQ27" s="1834">
        <v>27</v>
      </c>
      <c r="AR27" s="1834"/>
      <c r="AS27" s="1834" t="s">
        <v>1196</v>
      </c>
    </row>
    <row r="28" spans="1:45" ht="26.25" x14ac:dyDescent="0.4">
      <c r="A28" s="1840">
        <v>26</v>
      </c>
      <c r="B28" s="1843" t="s">
        <v>1248</v>
      </c>
      <c r="C28" s="1844"/>
      <c r="AQ28" s="1834">
        <v>28</v>
      </c>
      <c r="AR28" s="1834"/>
      <c r="AS28" s="1834" t="s">
        <v>1197</v>
      </c>
    </row>
    <row r="29" spans="1:45" ht="26.25" x14ac:dyDescent="0.4">
      <c r="A29" s="1840">
        <v>27</v>
      </c>
      <c r="B29" s="1843" t="s">
        <v>1249</v>
      </c>
      <c r="C29" s="1844"/>
      <c r="AQ29" s="1834">
        <v>29</v>
      </c>
      <c r="AR29" s="1834"/>
      <c r="AS29" s="1834" t="s">
        <v>1198</v>
      </c>
    </row>
    <row r="30" spans="1:45" ht="26.25" x14ac:dyDescent="0.4">
      <c r="A30" s="1840">
        <v>28</v>
      </c>
      <c r="B30" s="1843" t="s">
        <v>1250</v>
      </c>
      <c r="C30" s="1844"/>
      <c r="AQ30" s="1834">
        <v>30</v>
      </c>
      <c r="AR30" s="1834"/>
      <c r="AS30" s="1834" t="s">
        <v>1199</v>
      </c>
    </row>
    <row r="31" spans="1:45" ht="26.25" x14ac:dyDescent="0.4">
      <c r="A31" s="1840">
        <v>29</v>
      </c>
      <c r="B31" s="1843" t="s">
        <v>1251</v>
      </c>
      <c r="C31" s="1844"/>
      <c r="AQ31" s="1834">
        <v>31</v>
      </c>
      <c r="AR31" s="1834"/>
      <c r="AS31" s="1834" t="s">
        <v>1200</v>
      </c>
    </row>
    <row r="32" spans="1:45" ht="26.25" x14ac:dyDescent="0.4">
      <c r="A32" s="1840">
        <v>30</v>
      </c>
      <c r="B32" s="1843" t="s">
        <v>1276</v>
      </c>
      <c r="C32" s="1844"/>
      <c r="AQ32" s="1834">
        <v>32</v>
      </c>
      <c r="AR32" s="1834"/>
      <c r="AS32" s="1834" t="s">
        <v>1201</v>
      </c>
    </row>
    <row r="33" spans="1:45" ht="26.25" x14ac:dyDescent="0.4">
      <c r="A33" s="1840">
        <v>31</v>
      </c>
      <c r="B33" s="1843" t="s">
        <v>1252</v>
      </c>
      <c r="C33" s="1844"/>
      <c r="AQ33" s="1834">
        <v>33</v>
      </c>
      <c r="AR33" s="1834"/>
      <c r="AS33" s="1834" t="s">
        <v>1202</v>
      </c>
    </row>
    <row r="34" spans="1:45" ht="26.25" x14ac:dyDescent="0.4">
      <c r="A34" s="1840">
        <v>32</v>
      </c>
      <c r="B34" s="1843" t="s">
        <v>1253</v>
      </c>
      <c r="C34" s="1844"/>
      <c r="AQ34" s="1834">
        <v>34</v>
      </c>
      <c r="AR34" s="1834"/>
      <c r="AS34" s="1834" t="s">
        <v>1203</v>
      </c>
    </row>
    <row r="35" spans="1:45" ht="26.25" x14ac:dyDescent="0.4">
      <c r="A35" s="1840">
        <v>33</v>
      </c>
      <c r="B35" s="1843" t="s">
        <v>1254</v>
      </c>
      <c r="C35" s="1844"/>
      <c r="AQ35" s="1834">
        <v>35</v>
      </c>
      <c r="AR35" s="1834"/>
      <c r="AS35" s="1834" t="s">
        <v>1204</v>
      </c>
    </row>
    <row r="36" spans="1:45" ht="26.25" x14ac:dyDescent="0.4">
      <c r="A36" s="1840">
        <v>34</v>
      </c>
      <c r="B36" s="1843" t="s">
        <v>1255</v>
      </c>
      <c r="C36" s="1844"/>
      <c r="AQ36" s="1834">
        <v>36</v>
      </c>
      <c r="AR36" s="1834"/>
      <c r="AS36" s="1834" t="s">
        <v>1205</v>
      </c>
    </row>
    <row r="37" spans="1:45" ht="26.25" x14ac:dyDescent="0.4">
      <c r="A37" s="1840">
        <v>35</v>
      </c>
      <c r="B37" s="1843" t="s">
        <v>1256</v>
      </c>
      <c r="C37" s="1844"/>
      <c r="AQ37" s="1834">
        <v>37</v>
      </c>
      <c r="AR37" s="1834"/>
      <c r="AS37" s="1834" t="s">
        <v>1206</v>
      </c>
    </row>
    <row r="38" spans="1:45" ht="26.25" x14ac:dyDescent="0.4">
      <c r="A38" s="1840">
        <v>36</v>
      </c>
      <c r="B38" s="1843" t="s">
        <v>1277</v>
      </c>
      <c r="C38" s="1844"/>
      <c r="AQ38" s="1834">
        <v>38</v>
      </c>
      <c r="AR38" s="1834"/>
      <c r="AS38" s="1834" t="s">
        <v>1207</v>
      </c>
    </row>
    <row r="39" spans="1:45" ht="26.25" x14ac:dyDescent="0.4">
      <c r="A39" s="1840">
        <v>37</v>
      </c>
      <c r="B39" s="1843" t="s">
        <v>1257</v>
      </c>
      <c r="C39" s="1844"/>
      <c r="AQ39" s="1834">
        <v>39</v>
      </c>
      <c r="AR39" s="1834"/>
      <c r="AS39" s="1834" t="s">
        <v>1208</v>
      </c>
    </row>
    <row r="40" spans="1:45" ht="26.25" x14ac:dyDescent="0.4">
      <c r="A40" s="1840">
        <v>38</v>
      </c>
      <c r="B40" s="1843" t="s">
        <v>1258</v>
      </c>
      <c r="C40" s="1844"/>
      <c r="AQ40" s="1834">
        <v>40</v>
      </c>
      <c r="AR40" s="1834"/>
      <c r="AS40" s="1834" t="s">
        <v>1209</v>
      </c>
    </row>
    <row r="41" spans="1:45" ht="26.25" x14ac:dyDescent="0.4">
      <c r="A41" s="1840">
        <v>39</v>
      </c>
      <c r="B41" s="1843" t="s">
        <v>1259</v>
      </c>
      <c r="C41" s="1844"/>
      <c r="AQ41" s="1834">
        <v>41</v>
      </c>
      <c r="AR41" s="1834"/>
      <c r="AS41" s="1834" t="s">
        <v>1210</v>
      </c>
    </row>
    <row r="42" spans="1:45" ht="26.25" x14ac:dyDescent="0.4">
      <c r="A42" s="1840">
        <v>40</v>
      </c>
      <c r="B42" s="1843" t="s">
        <v>1260</v>
      </c>
      <c r="C42" s="1844"/>
      <c r="AR42" s="1834"/>
      <c r="AS42" s="1834" t="s">
        <v>1211</v>
      </c>
    </row>
    <row r="43" spans="1:45" ht="26.25" x14ac:dyDescent="0.4">
      <c r="A43" s="1840">
        <v>41</v>
      </c>
      <c r="B43" s="1843" t="s">
        <v>1261</v>
      </c>
      <c r="C43" s="1844"/>
    </row>
    <row r="44" spans="1:45" ht="26.25" x14ac:dyDescent="0.4">
      <c r="A44" s="1840">
        <v>42</v>
      </c>
      <c r="B44" s="1843" t="s">
        <v>1262</v>
      </c>
      <c r="C44" s="1844"/>
    </row>
    <row r="45" spans="1:45" ht="26.25" x14ac:dyDescent="0.4">
      <c r="A45" s="1840">
        <v>43</v>
      </c>
      <c r="B45" s="1843" t="s">
        <v>1263</v>
      </c>
      <c r="C45" s="1844"/>
    </row>
    <row r="46" spans="1:45" ht="26.25" x14ac:dyDescent="0.4">
      <c r="A46" s="1840">
        <v>44</v>
      </c>
      <c r="B46" s="1843" t="s">
        <v>1264</v>
      </c>
      <c r="C46" s="1844"/>
    </row>
    <row r="47" spans="1:45" ht="26.25" x14ac:dyDescent="0.4">
      <c r="A47" s="1840">
        <v>45</v>
      </c>
      <c r="B47" s="1843" t="s">
        <v>1265</v>
      </c>
      <c r="C47" s="1844"/>
    </row>
    <row r="48" spans="1:45" ht="26.25" x14ac:dyDescent="0.4">
      <c r="A48" s="1840">
        <v>46</v>
      </c>
      <c r="B48" s="1843" t="s">
        <v>1266</v>
      </c>
      <c r="C48" s="1844"/>
    </row>
    <row r="49" spans="1:3" ht="26.25" x14ac:dyDescent="0.4">
      <c r="A49" s="1840">
        <v>47</v>
      </c>
      <c r="B49" s="1843" t="s">
        <v>1267</v>
      </c>
      <c r="C49" s="1844"/>
    </row>
    <row r="50" spans="1:3" ht="26.25" x14ac:dyDescent="0.4">
      <c r="A50" s="1840">
        <v>48</v>
      </c>
      <c r="B50" s="1843" t="s">
        <v>1268</v>
      </c>
      <c r="C50" s="1844"/>
    </row>
    <row r="51" spans="1:3" ht="26.25" x14ac:dyDescent="0.4">
      <c r="A51" s="1840">
        <v>49</v>
      </c>
      <c r="B51" s="1843" t="s">
        <v>1269</v>
      </c>
      <c r="C51" s="1844"/>
    </row>
    <row r="52" spans="1:3" ht="26.25" x14ac:dyDescent="0.4">
      <c r="A52" s="1840">
        <v>50</v>
      </c>
      <c r="B52" s="1843" t="s">
        <v>1270</v>
      </c>
      <c r="C52" s="1844"/>
    </row>
    <row r="53" spans="1:3" ht="26.25" x14ac:dyDescent="0.4">
      <c r="A53" s="1840">
        <v>51</v>
      </c>
      <c r="B53" s="1843" t="s">
        <v>1271</v>
      </c>
      <c r="C53" s="1844"/>
    </row>
    <row r="54" spans="1:3" ht="26.25" x14ac:dyDescent="0.4">
      <c r="A54" s="1840">
        <v>52</v>
      </c>
      <c r="B54" s="1843" t="s">
        <v>1272</v>
      </c>
      <c r="C54" s="1844"/>
    </row>
    <row r="55" spans="1:3" ht="26.25" x14ac:dyDescent="0.4">
      <c r="A55" s="1840">
        <v>53</v>
      </c>
      <c r="B55" s="1843" t="s">
        <v>1273</v>
      </c>
      <c r="C55" s="1844"/>
    </row>
    <row r="56" spans="1:3" ht="26.25" x14ac:dyDescent="0.4">
      <c r="A56" s="1840">
        <v>54</v>
      </c>
      <c r="B56" s="1843" t="s">
        <v>1278</v>
      </c>
      <c r="C56" s="1844"/>
    </row>
    <row r="57" spans="1:3" ht="26.25" x14ac:dyDescent="0.4">
      <c r="A57" s="1840">
        <v>55</v>
      </c>
      <c r="B57" s="1843" t="s">
        <v>1279</v>
      </c>
      <c r="C57" s="1844"/>
    </row>
    <row r="58" spans="1:3" ht="26.25" x14ac:dyDescent="0.4">
      <c r="A58" s="1840">
        <v>56</v>
      </c>
      <c r="B58" s="1843" t="s">
        <v>1280</v>
      </c>
      <c r="C58" s="1844"/>
    </row>
    <row r="59" spans="1:3" ht="26.25" x14ac:dyDescent="0.4">
      <c r="A59" s="1840">
        <v>57</v>
      </c>
      <c r="B59" s="1843" t="s">
        <v>1281</v>
      </c>
      <c r="C59" s="1844"/>
    </row>
    <row r="60" spans="1:3" ht="26.25" x14ac:dyDescent="0.4">
      <c r="A60" s="1840">
        <v>58</v>
      </c>
      <c r="B60" s="1843" t="s">
        <v>1282</v>
      </c>
      <c r="C60" s="1844"/>
    </row>
    <row r="61" spans="1:3" ht="26.25" x14ac:dyDescent="0.4">
      <c r="A61" s="1840">
        <v>59</v>
      </c>
      <c r="B61" s="1843" t="s">
        <v>1283</v>
      </c>
      <c r="C61" s="1844"/>
    </row>
    <row r="62" spans="1:3" ht="26.25" x14ac:dyDescent="0.4">
      <c r="A62" s="1840">
        <v>60</v>
      </c>
      <c r="B62" s="1843" t="s">
        <v>1284</v>
      </c>
      <c r="C62" s="1844"/>
    </row>
    <row r="63" spans="1:3" ht="23.25" x14ac:dyDescent="0.3">
      <c r="A63" s="1840">
        <v>61</v>
      </c>
      <c r="B63" s="455" t="s">
        <v>1285</v>
      </c>
      <c r="C63" s="1844"/>
    </row>
    <row r="64" spans="1:3" ht="23.25" x14ac:dyDescent="0.3">
      <c r="A64" s="1840">
        <v>62</v>
      </c>
      <c r="B64" s="455" t="s">
        <v>1286</v>
      </c>
      <c r="C64" s="1844"/>
    </row>
    <row r="65" spans="1:3" ht="23.25" x14ac:dyDescent="0.3">
      <c r="A65" s="1840">
        <v>63</v>
      </c>
      <c r="B65" s="455" t="s">
        <v>1287</v>
      </c>
      <c r="C65" s="1844"/>
    </row>
    <row r="66" spans="1:3" ht="23.25" x14ac:dyDescent="0.3">
      <c r="A66" s="1840">
        <v>64</v>
      </c>
      <c r="B66" s="455" t="s">
        <v>1288</v>
      </c>
      <c r="C66" s="1844"/>
    </row>
    <row r="67" spans="1:3" ht="23.25" x14ac:dyDescent="0.3">
      <c r="A67" s="1840">
        <v>65</v>
      </c>
      <c r="B67" s="455" t="s">
        <v>1289</v>
      </c>
      <c r="C67" s="1844"/>
    </row>
    <row r="68" spans="1:3" ht="23.25" x14ac:dyDescent="0.3">
      <c r="A68" s="1840">
        <v>66</v>
      </c>
      <c r="B68" s="455" t="s">
        <v>1290</v>
      </c>
      <c r="C68" s="1844"/>
    </row>
    <row r="69" spans="1:3" ht="23.25" x14ac:dyDescent="0.3">
      <c r="A69" s="1840">
        <v>67</v>
      </c>
      <c r="B69" s="455" t="s">
        <v>1291</v>
      </c>
      <c r="C69" s="1844"/>
    </row>
    <row r="70" spans="1:3" ht="23.25" x14ac:dyDescent="0.3">
      <c r="A70" s="1840">
        <v>68</v>
      </c>
      <c r="B70" s="455"/>
      <c r="C70" s="1844"/>
    </row>
    <row r="71" spans="1:3" ht="23.25" x14ac:dyDescent="0.3">
      <c r="A71" s="1840">
        <v>69</v>
      </c>
      <c r="B71" s="455"/>
      <c r="C71" s="1844"/>
    </row>
    <row r="72" spans="1:3" ht="23.25" x14ac:dyDescent="0.3">
      <c r="A72" s="1840">
        <v>70</v>
      </c>
      <c r="B72" s="455"/>
      <c r="C72" s="1844"/>
    </row>
    <row r="73" spans="1:3" ht="23.25" x14ac:dyDescent="0.3">
      <c r="A73" s="1840">
        <v>71</v>
      </c>
      <c r="B73" s="455"/>
      <c r="C73" s="1844"/>
    </row>
    <row r="74" spans="1:3" ht="23.25" x14ac:dyDescent="0.3">
      <c r="A74" s="1840">
        <v>72</v>
      </c>
      <c r="B74" s="455"/>
      <c r="C74" s="1844"/>
    </row>
    <row r="75" spans="1:3" ht="23.25" x14ac:dyDescent="0.3">
      <c r="A75" s="1840">
        <v>73</v>
      </c>
      <c r="B75" s="455"/>
      <c r="C75" s="1844"/>
    </row>
    <row r="76" spans="1:3" ht="23.25" x14ac:dyDescent="0.3">
      <c r="A76" s="1840">
        <v>74</v>
      </c>
      <c r="B76" s="455"/>
      <c r="C76" s="1844"/>
    </row>
    <row r="77" spans="1:3" ht="23.25" x14ac:dyDescent="0.3">
      <c r="A77" s="1840">
        <v>75</v>
      </c>
      <c r="B77" s="455"/>
      <c r="C77" s="1844"/>
    </row>
    <row r="78" spans="1:3" ht="23.25" x14ac:dyDescent="0.3">
      <c r="A78" s="1840">
        <v>76</v>
      </c>
      <c r="B78" s="455"/>
      <c r="C78" s="1844"/>
    </row>
    <row r="79" spans="1:3" ht="23.25" x14ac:dyDescent="0.3">
      <c r="A79" s="1840">
        <v>77</v>
      </c>
      <c r="B79" s="455"/>
      <c r="C79" s="1844"/>
    </row>
    <row r="80" spans="1:3" ht="23.25" x14ac:dyDescent="0.3">
      <c r="A80" s="1840">
        <v>78</v>
      </c>
      <c r="B80" s="455"/>
      <c r="C80" s="1844"/>
    </row>
    <row r="81" spans="1:3" ht="23.25" x14ac:dyDescent="0.3">
      <c r="A81" s="1840">
        <v>79</v>
      </c>
      <c r="B81" s="455"/>
      <c r="C81" s="1844"/>
    </row>
    <row r="82" spans="1:3" ht="23.25" x14ac:dyDescent="0.3">
      <c r="A82" s="1840">
        <v>80</v>
      </c>
      <c r="B82" s="455"/>
      <c r="C82" s="1844"/>
    </row>
    <row r="83" spans="1:3" ht="23.25" x14ac:dyDescent="0.3">
      <c r="A83" s="1840">
        <v>81</v>
      </c>
      <c r="B83" s="455"/>
      <c r="C83" s="1844"/>
    </row>
    <row r="84" spans="1:3" ht="23.25" x14ac:dyDescent="0.3">
      <c r="A84" s="1840">
        <v>82</v>
      </c>
      <c r="B84" s="455"/>
      <c r="C84" s="1844"/>
    </row>
    <row r="85" spans="1:3" ht="23.25" x14ac:dyDescent="0.3">
      <c r="A85" s="1840">
        <v>83</v>
      </c>
      <c r="B85" s="455"/>
      <c r="C85" s="1844"/>
    </row>
    <row r="86" spans="1:3" ht="23.25" x14ac:dyDescent="0.3">
      <c r="A86" s="1840">
        <v>84</v>
      </c>
      <c r="B86" s="455"/>
      <c r="C86" s="1844"/>
    </row>
    <row r="87" spans="1:3" ht="23.25" x14ac:dyDescent="0.3">
      <c r="A87" s="1840">
        <v>85</v>
      </c>
      <c r="B87" s="455"/>
      <c r="C87" s="1844"/>
    </row>
    <row r="88" spans="1:3" ht="23.25" x14ac:dyDescent="0.3">
      <c r="A88" s="1840">
        <v>86</v>
      </c>
      <c r="B88" s="455"/>
      <c r="C88" s="1844"/>
    </row>
    <row r="89" spans="1:3" ht="23.25" x14ac:dyDescent="0.3">
      <c r="A89" s="1840">
        <v>87</v>
      </c>
      <c r="B89" s="455"/>
      <c r="C89" s="1844"/>
    </row>
    <row r="90" spans="1:3" ht="23.25" x14ac:dyDescent="0.3">
      <c r="A90" s="1840">
        <v>88</v>
      </c>
      <c r="B90" s="455"/>
      <c r="C90" s="1844"/>
    </row>
    <row r="91" spans="1:3" ht="23.25" x14ac:dyDescent="0.3">
      <c r="A91" s="1840">
        <v>89</v>
      </c>
      <c r="B91" s="455"/>
      <c r="C91" s="1844"/>
    </row>
    <row r="92" spans="1:3" ht="23.25" x14ac:dyDescent="0.3">
      <c r="A92" s="1840">
        <v>90</v>
      </c>
      <c r="B92" s="455"/>
      <c r="C92" s="1844"/>
    </row>
    <row r="93" spans="1:3" ht="23.25" x14ac:dyDescent="0.3">
      <c r="A93" s="1840">
        <v>91</v>
      </c>
      <c r="B93" s="455"/>
      <c r="C93" s="1844"/>
    </row>
    <row r="94" spans="1:3" ht="23.25" x14ac:dyDescent="0.3">
      <c r="A94" s="1840">
        <v>92</v>
      </c>
      <c r="B94" s="455"/>
      <c r="C94" s="1844"/>
    </row>
    <row r="95" spans="1:3" ht="23.25" x14ac:dyDescent="0.3">
      <c r="A95" s="1840">
        <v>93</v>
      </c>
      <c r="B95" s="455"/>
      <c r="C95" s="1844"/>
    </row>
    <row r="96" spans="1:3" ht="23.25" x14ac:dyDescent="0.3">
      <c r="A96" s="1840">
        <v>94</v>
      </c>
      <c r="B96" s="455"/>
      <c r="C96" s="1844"/>
    </row>
    <row r="97" spans="1:3" ht="23.25" x14ac:dyDescent="0.3">
      <c r="A97" s="1840">
        <v>95</v>
      </c>
      <c r="B97" s="455"/>
      <c r="C97" s="1844"/>
    </row>
    <row r="98" spans="1:3" ht="23.25" x14ac:dyDescent="0.3">
      <c r="A98" s="1840">
        <v>96</v>
      </c>
      <c r="B98" s="455"/>
      <c r="C98" s="1844"/>
    </row>
    <row r="99" spans="1:3" ht="23.25" x14ac:dyDescent="0.3">
      <c r="A99" s="1840">
        <v>97</v>
      </c>
      <c r="B99" s="455"/>
      <c r="C99" s="1844"/>
    </row>
    <row r="100" spans="1:3" ht="23.25" x14ac:dyDescent="0.3">
      <c r="A100" s="1840">
        <v>98</v>
      </c>
      <c r="B100" s="455"/>
      <c r="C100" s="1844"/>
    </row>
    <row r="101" spans="1:3" ht="23.25" x14ac:dyDescent="0.3">
      <c r="A101" s="1840">
        <v>99</v>
      </c>
      <c r="B101" s="455"/>
      <c r="C101" s="1844"/>
    </row>
    <row r="102" spans="1:3" ht="23.25" x14ac:dyDescent="0.3">
      <c r="A102" s="1840">
        <v>100</v>
      </c>
      <c r="B102" s="455"/>
      <c r="C102" s="1844"/>
    </row>
    <row r="103" spans="1:3" ht="23.25" x14ac:dyDescent="0.3">
      <c r="A103" s="1840">
        <v>101</v>
      </c>
      <c r="B103" s="455"/>
      <c r="C103" s="1844"/>
    </row>
    <row r="104" spans="1:3" ht="23.25" x14ac:dyDescent="0.3">
      <c r="A104" s="1840">
        <v>102</v>
      </c>
      <c r="B104" s="455"/>
      <c r="C104" s="1844"/>
    </row>
    <row r="105" spans="1:3" ht="23.25" x14ac:dyDescent="0.3">
      <c r="A105" s="1840">
        <v>103</v>
      </c>
      <c r="B105" s="455"/>
      <c r="C105" s="1844"/>
    </row>
    <row r="106" spans="1:3" ht="23.25" x14ac:dyDescent="0.3">
      <c r="A106" s="1840">
        <v>104</v>
      </c>
      <c r="B106" s="455"/>
      <c r="C106" s="1844"/>
    </row>
    <row r="107" spans="1:3" ht="23.25" x14ac:dyDescent="0.3">
      <c r="A107" s="1840">
        <v>105</v>
      </c>
      <c r="B107" s="455"/>
      <c r="C107" s="1844"/>
    </row>
    <row r="108" spans="1:3" ht="23.25" x14ac:dyDescent="0.3">
      <c r="A108" s="1840">
        <v>106</v>
      </c>
      <c r="B108" s="455"/>
      <c r="C108" s="1844"/>
    </row>
    <row r="109" spans="1:3" ht="23.25" x14ac:dyDescent="0.3">
      <c r="A109" s="1840">
        <v>107</v>
      </c>
      <c r="B109" s="455"/>
      <c r="C109" s="1844"/>
    </row>
    <row r="110" spans="1:3" ht="23.25" x14ac:dyDescent="0.3">
      <c r="A110" s="1840">
        <v>108</v>
      </c>
      <c r="B110" s="455"/>
      <c r="C110" s="1844"/>
    </row>
    <row r="111" spans="1:3" ht="23.25" x14ac:dyDescent="0.3">
      <c r="A111" s="1840">
        <v>109</v>
      </c>
      <c r="B111" s="455"/>
      <c r="C111" s="1844"/>
    </row>
    <row r="112" spans="1:3" ht="23.25" x14ac:dyDescent="0.3">
      <c r="A112" s="1840">
        <v>110</v>
      </c>
      <c r="B112" s="455"/>
      <c r="C112" s="1844"/>
    </row>
    <row r="113" spans="1:3" ht="23.25" x14ac:dyDescent="0.3">
      <c r="A113" s="1840">
        <v>111</v>
      </c>
      <c r="B113" s="455"/>
      <c r="C113" s="1844"/>
    </row>
    <row r="114" spans="1:3" ht="23.25" x14ac:dyDescent="0.3">
      <c r="A114" s="1840">
        <v>112</v>
      </c>
      <c r="B114" s="455"/>
      <c r="C114" s="1844"/>
    </row>
    <row r="115" spans="1:3" ht="23.25" x14ac:dyDescent="0.3">
      <c r="A115" s="1840">
        <v>113</v>
      </c>
      <c r="B115" s="455"/>
      <c r="C115" s="1844"/>
    </row>
    <row r="116" spans="1:3" ht="23.25" x14ac:dyDescent="0.3">
      <c r="A116" s="1840">
        <v>114</v>
      </c>
      <c r="B116" s="455"/>
      <c r="C116" s="1844"/>
    </row>
    <row r="117" spans="1:3" ht="23.25" x14ac:dyDescent="0.3">
      <c r="A117" s="1840">
        <v>115</v>
      </c>
      <c r="B117" s="455"/>
      <c r="C117" s="1844"/>
    </row>
    <row r="118" spans="1:3" ht="23.25" x14ac:dyDescent="0.3">
      <c r="A118" s="1840">
        <v>116</v>
      </c>
      <c r="B118" s="455"/>
      <c r="C118" s="1844"/>
    </row>
    <row r="119" spans="1:3" ht="23.25" x14ac:dyDescent="0.3">
      <c r="A119" s="1840">
        <v>117</v>
      </c>
      <c r="B119" s="455"/>
      <c r="C119" s="1844"/>
    </row>
    <row r="120" spans="1:3" ht="23.25" x14ac:dyDescent="0.3">
      <c r="A120" s="1840">
        <v>118</v>
      </c>
      <c r="B120" s="455"/>
      <c r="C120" s="1844"/>
    </row>
    <row r="121" spans="1:3" ht="23.25" x14ac:dyDescent="0.3">
      <c r="A121" s="1840">
        <v>119</v>
      </c>
      <c r="B121" s="455"/>
      <c r="C121" s="1844"/>
    </row>
    <row r="122" spans="1:3" ht="23.25" x14ac:dyDescent="0.3">
      <c r="A122" s="1840">
        <v>120</v>
      </c>
      <c r="B122" s="455"/>
      <c r="C122" s="1844"/>
    </row>
    <row r="123" spans="1:3" ht="23.25" x14ac:dyDescent="0.3">
      <c r="A123" s="1840">
        <v>121</v>
      </c>
      <c r="B123" s="1853"/>
      <c r="C123" s="1844"/>
    </row>
    <row r="124" spans="1:3" ht="23.25" x14ac:dyDescent="0.3">
      <c r="A124" s="1840">
        <v>122</v>
      </c>
      <c r="B124" s="1853"/>
      <c r="C124" s="1844"/>
    </row>
    <row r="125" spans="1:3" ht="23.25" x14ac:dyDescent="0.3">
      <c r="A125" s="1840">
        <v>123</v>
      </c>
      <c r="B125" s="1853"/>
      <c r="C125" s="1844"/>
    </row>
    <row r="126" spans="1:3" ht="23.25" x14ac:dyDescent="0.3">
      <c r="A126" s="1840">
        <v>124</v>
      </c>
      <c r="B126" s="1853"/>
      <c r="C126" s="1844"/>
    </row>
    <row r="127" spans="1:3" ht="23.25" x14ac:dyDescent="0.3">
      <c r="A127" s="1840">
        <v>125</v>
      </c>
      <c r="B127" s="1853"/>
      <c r="C127" s="1844"/>
    </row>
    <row r="128" spans="1:3" ht="23.25" x14ac:dyDescent="0.3">
      <c r="A128" s="1840">
        <v>126</v>
      </c>
      <c r="B128" s="1853"/>
      <c r="C128" s="1844"/>
    </row>
    <row r="129" spans="1:3" ht="23.25" x14ac:dyDescent="0.3">
      <c r="A129" s="1840">
        <v>127</v>
      </c>
      <c r="B129" s="1853"/>
      <c r="C129" s="1844"/>
    </row>
    <row r="130" spans="1:3" ht="23.25" x14ac:dyDescent="0.3">
      <c r="A130" s="1840">
        <v>128</v>
      </c>
      <c r="B130" s="1853"/>
      <c r="C130" s="1844"/>
    </row>
    <row r="131" spans="1:3" ht="23.25" x14ac:dyDescent="0.3">
      <c r="A131" s="1840">
        <v>129</v>
      </c>
      <c r="B131" s="1853"/>
      <c r="C131" s="1844"/>
    </row>
    <row r="132" spans="1:3" ht="23.25" x14ac:dyDescent="0.3">
      <c r="A132" s="1840">
        <v>130</v>
      </c>
      <c r="B132" s="1853"/>
      <c r="C132" s="1844"/>
    </row>
    <row r="133" spans="1:3" ht="23.25" x14ac:dyDescent="0.3">
      <c r="A133" s="1840">
        <v>131</v>
      </c>
      <c r="B133" s="1853"/>
      <c r="C133" s="1844"/>
    </row>
    <row r="134" spans="1:3" ht="23.25" x14ac:dyDescent="0.3">
      <c r="A134" s="1840">
        <v>132</v>
      </c>
      <c r="B134" s="1853"/>
      <c r="C134" s="1844"/>
    </row>
    <row r="135" spans="1:3" ht="23.25" x14ac:dyDescent="0.3">
      <c r="A135" s="1840">
        <v>133</v>
      </c>
      <c r="B135" s="1853"/>
      <c r="C135" s="1844"/>
    </row>
    <row r="136" spans="1:3" ht="23.25" x14ac:dyDescent="0.3">
      <c r="A136" s="1840">
        <v>134</v>
      </c>
      <c r="B136" s="1853"/>
      <c r="C136" s="1844"/>
    </row>
    <row r="137" spans="1:3" ht="23.25" x14ac:dyDescent="0.3">
      <c r="A137" s="1840">
        <v>135</v>
      </c>
      <c r="B137" s="1853"/>
      <c r="C137" s="1844"/>
    </row>
    <row r="138" spans="1:3" ht="23.25" x14ac:dyDescent="0.3">
      <c r="A138" s="1840">
        <v>136</v>
      </c>
      <c r="B138" s="1853"/>
      <c r="C138" s="1844"/>
    </row>
    <row r="139" spans="1:3" ht="23.25" x14ac:dyDescent="0.3">
      <c r="A139" s="1840">
        <v>137</v>
      </c>
      <c r="B139" s="1853"/>
      <c r="C139" s="1844"/>
    </row>
    <row r="140" spans="1:3" ht="23.25" x14ac:dyDescent="0.3">
      <c r="A140" s="1840">
        <v>138</v>
      </c>
      <c r="B140" s="1853"/>
      <c r="C140" s="1844"/>
    </row>
    <row r="141" spans="1:3" ht="23.25" x14ac:dyDescent="0.3">
      <c r="A141" s="1840">
        <v>139</v>
      </c>
      <c r="B141" s="1853"/>
      <c r="C141" s="1844"/>
    </row>
    <row r="142" spans="1:3" ht="23.25" x14ac:dyDescent="0.3">
      <c r="A142" s="1840">
        <v>140</v>
      </c>
      <c r="B142" s="1853"/>
      <c r="C142" s="1844"/>
    </row>
    <row r="143" spans="1:3" ht="23.25" x14ac:dyDescent="0.3">
      <c r="A143" s="1840">
        <v>141</v>
      </c>
      <c r="B143" s="1853"/>
      <c r="C143" s="1844"/>
    </row>
    <row r="144" spans="1:3" ht="23.25" x14ac:dyDescent="0.3">
      <c r="A144" s="1840">
        <v>142</v>
      </c>
      <c r="B144" s="1853"/>
      <c r="C144" s="1844"/>
    </row>
    <row r="145" spans="1:3" ht="23.25" x14ac:dyDescent="0.3">
      <c r="A145" s="1840">
        <v>143</v>
      </c>
      <c r="B145" s="1853"/>
      <c r="C145" s="1844"/>
    </row>
    <row r="146" spans="1:3" ht="23.25" x14ac:dyDescent="0.3">
      <c r="A146" s="1840">
        <v>144</v>
      </c>
      <c r="B146" s="1853"/>
      <c r="C146" s="1844"/>
    </row>
    <row r="147" spans="1:3" ht="23.25" x14ac:dyDescent="0.3">
      <c r="A147" s="1840">
        <v>145</v>
      </c>
      <c r="B147" s="1853"/>
      <c r="C147" s="1844"/>
    </row>
    <row r="148" spans="1:3" ht="23.25" x14ac:dyDescent="0.3">
      <c r="A148" s="1840">
        <v>146</v>
      </c>
      <c r="B148" s="1853"/>
      <c r="C148" s="1844"/>
    </row>
    <row r="149" spans="1:3" ht="23.25" x14ac:dyDescent="0.3">
      <c r="A149" s="1840">
        <v>147</v>
      </c>
      <c r="B149" s="1853"/>
      <c r="C149" s="1844"/>
    </row>
    <row r="150" spans="1:3" ht="23.25" x14ac:dyDescent="0.3">
      <c r="A150" s="1840">
        <v>148</v>
      </c>
      <c r="B150" s="1853"/>
      <c r="C150" s="1844"/>
    </row>
    <row r="151" spans="1:3" ht="23.25" x14ac:dyDescent="0.3">
      <c r="A151" s="1840">
        <v>149</v>
      </c>
      <c r="B151" s="1853"/>
      <c r="C151" s="1844"/>
    </row>
    <row r="152" spans="1:3" ht="23.25" x14ac:dyDescent="0.3">
      <c r="A152" s="1840">
        <v>150</v>
      </c>
      <c r="B152" s="1853"/>
      <c r="C152" s="1844"/>
    </row>
    <row r="153" spans="1:3" ht="23.25" x14ac:dyDescent="0.3">
      <c r="A153" s="1840">
        <v>151</v>
      </c>
      <c r="B153" s="1853"/>
      <c r="C153" s="1844"/>
    </row>
    <row r="154" spans="1:3" ht="23.25" x14ac:dyDescent="0.3">
      <c r="A154" s="1840">
        <v>152</v>
      </c>
      <c r="B154" s="1853"/>
      <c r="C154" s="1844"/>
    </row>
    <row r="155" spans="1:3" ht="23.25" x14ac:dyDescent="0.3">
      <c r="A155" s="1840">
        <v>153</v>
      </c>
      <c r="B155" s="1853"/>
      <c r="C155" s="1844"/>
    </row>
    <row r="156" spans="1:3" ht="23.25" x14ac:dyDescent="0.3">
      <c r="A156" s="1840">
        <v>154</v>
      </c>
      <c r="B156" s="1853"/>
      <c r="C156" s="1844"/>
    </row>
    <row r="157" spans="1:3" ht="23.25" x14ac:dyDescent="0.3">
      <c r="A157" s="1840">
        <v>155</v>
      </c>
      <c r="B157" s="1853"/>
      <c r="C157" s="1844"/>
    </row>
    <row r="158" spans="1:3" ht="23.25" x14ac:dyDescent="0.3">
      <c r="A158" s="1840">
        <v>156</v>
      </c>
      <c r="B158" s="1853"/>
      <c r="C158" s="1844"/>
    </row>
    <row r="159" spans="1:3" ht="23.25" x14ac:dyDescent="0.3">
      <c r="A159" s="1840">
        <v>157</v>
      </c>
      <c r="B159" s="1853"/>
      <c r="C159" s="1844"/>
    </row>
    <row r="160" spans="1:3" ht="23.25" x14ac:dyDescent="0.3">
      <c r="A160" s="1840">
        <v>158</v>
      </c>
      <c r="B160" s="1853"/>
      <c r="C160" s="1844"/>
    </row>
    <row r="161" spans="1:3" ht="23.25" x14ac:dyDescent="0.3">
      <c r="A161" s="1840">
        <v>159</v>
      </c>
      <c r="B161" s="1853"/>
      <c r="C161" s="1844"/>
    </row>
    <row r="162" spans="1:3" ht="23.25" x14ac:dyDescent="0.3">
      <c r="A162" s="1840">
        <v>160</v>
      </c>
      <c r="B162" s="1853"/>
      <c r="C162" s="1844"/>
    </row>
    <row r="163" spans="1:3" ht="23.25" x14ac:dyDescent="0.3">
      <c r="A163" s="1840">
        <v>161</v>
      </c>
      <c r="B163" s="1853"/>
      <c r="C163" s="1844"/>
    </row>
    <row r="164" spans="1:3" ht="23.25" x14ac:dyDescent="0.3">
      <c r="A164" s="1840">
        <v>162</v>
      </c>
      <c r="B164" s="1853"/>
      <c r="C164" s="1844"/>
    </row>
    <row r="165" spans="1:3" ht="23.25" x14ac:dyDescent="0.3">
      <c r="A165" s="1840">
        <v>163</v>
      </c>
      <c r="B165" s="1853"/>
      <c r="C165" s="1844"/>
    </row>
    <row r="166" spans="1:3" ht="23.25" x14ac:dyDescent="0.3">
      <c r="A166" s="1840">
        <v>164</v>
      </c>
      <c r="B166" s="1853"/>
      <c r="C166" s="1844"/>
    </row>
    <row r="167" spans="1:3" ht="23.25" x14ac:dyDescent="0.3">
      <c r="A167" s="1840">
        <v>165</v>
      </c>
      <c r="B167" s="1853"/>
      <c r="C167" s="1844"/>
    </row>
    <row r="168" spans="1:3" ht="23.25" x14ac:dyDescent="0.3">
      <c r="A168" s="1840">
        <v>166</v>
      </c>
      <c r="B168" s="1853"/>
      <c r="C168" s="1844"/>
    </row>
    <row r="169" spans="1:3" ht="23.25" x14ac:dyDescent="0.3">
      <c r="A169" s="1840">
        <v>167</v>
      </c>
      <c r="B169" s="1853"/>
      <c r="C169" s="1844"/>
    </row>
    <row r="170" spans="1:3" ht="23.25" x14ac:dyDescent="0.3">
      <c r="A170" s="1840">
        <v>168</v>
      </c>
      <c r="B170" s="1853"/>
      <c r="C170" s="1844"/>
    </row>
    <row r="171" spans="1:3" ht="23.25" x14ac:dyDescent="0.3">
      <c r="A171" s="1840">
        <v>169</v>
      </c>
      <c r="B171" s="1853"/>
      <c r="C171" s="1844"/>
    </row>
    <row r="172" spans="1:3" ht="23.25" x14ac:dyDescent="0.3">
      <c r="A172" s="1840">
        <v>170</v>
      </c>
      <c r="B172" s="1853"/>
      <c r="C172" s="1844"/>
    </row>
    <row r="173" spans="1:3" ht="23.25" x14ac:dyDescent="0.3">
      <c r="A173" s="1840">
        <v>171</v>
      </c>
      <c r="B173" s="1853"/>
      <c r="C173" s="1844"/>
    </row>
    <row r="174" spans="1:3" ht="23.25" x14ac:dyDescent="0.3">
      <c r="A174" s="1840">
        <v>172</v>
      </c>
      <c r="B174" s="1853"/>
      <c r="C174" s="1844"/>
    </row>
    <row r="175" spans="1:3" ht="23.25" x14ac:dyDescent="0.3">
      <c r="A175" s="1840">
        <v>173</v>
      </c>
      <c r="B175" s="1853"/>
      <c r="C175" s="1844"/>
    </row>
    <row r="176" spans="1:3" ht="23.25" x14ac:dyDescent="0.3">
      <c r="A176" s="1840">
        <v>174</v>
      </c>
      <c r="B176" s="1853"/>
      <c r="C176" s="1844"/>
    </row>
    <row r="177" spans="1:3" ht="23.25" x14ac:dyDescent="0.3">
      <c r="A177" s="1840">
        <v>175</v>
      </c>
      <c r="B177" s="1853"/>
      <c r="C177" s="1844"/>
    </row>
    <row r="178" spans="1:3" ht="23.25" x14ac:dyDescent="0.3">
      <c r="A178" s="1840">
        <v>176</v>
      </c>
      <c r="B178" s="1853"/>
      <c r="C178" s="1844"/>
    </row>
    <row r="179" spans="1:3" ht="23.25" x14ac:dyDescent="0.3">
      <c r="A179" s="1840">
        <v>177</v>
      </c>
      <c r="B179" s="1853"/>
      <c r="C179" s="1844"/>
    </row>
    <row r="180" spans="1:3" ht="23.25" x14ac:dyDescent="0.3">
      <c r="A180" s="1840">
        <v>178</v>
      </c>
      <c r="B180" s="1853"/>
      <c r="C180" s="1844"/>
    </row>
    <row r="181" spans="1:3" ht="23.25" x14ac:dyDescent="0.3">
      <c r="A181" s="1840">
        <v>179</v>
      </c>
      <c r="B181" s="1853"/>
      <c r="C181" s="1844"/>
    </row>
    <row r="182" spans="1:3" ht="23.25" x14ac:dyDescent="0.3">
      <c r="A182" s="1840">
        <v>180</v>
      </c>
      <c r="B182" s="1853"/>
      <c r="C182" s="1844"/>
    </row>
    <row r="183" spans="1:3" ht="23.25" x14ac:dyDescent="0.3">
      <c r="A183" s="1840">
        <v>181</v>
      </c>
      <c r="B183" s="1853"/>
      <c r="C183" s="1844"/>
    </row>
    <row r="184" spans="1:3" ht="23.25" x14ac:dyDescent="0.3">
      <c r="A184" s="1840">
        <v>182</v>
      </c>
      <c r="B184" s="1853"/>
      <c r="C184" s="1844"/>
    </row>
    <row r="185" spans="1:3" ht="23.25" x14ac:dyDescent="0.3">
      <c r="A185" s="1840">
        <v>183</v>
      </c>
      <c r="B185" s="1853"/>
      <c r="C185" s="1844"/>
    </row>
    <row r="186" spans="1:3" ht="23.25" x14ac:dyDescent="0.3">
      <c r="A186" s="1840">
        <v>184</v>
      </c>
      <c r="B186" s="1853"/>
      <c r="C186" s="1844"/>
    </row>
    <row r="187" spans="1:3" ht="23.25" x14ac:dyDescent="0.3">
      <c r="A187" s="1840">
        <v>185</v>
      </c>
      <c r="B187" s="1853"/>
      <c r="C187" s="1844"/>
    </row>
    <row r="188" spans="1:3" ht="23.25" x14ac:dyDescent="0.3">
      <c r="A188" s="1840">
        <v>186</v>
      </c>
      <c r="B188" s="1853"/>
      <c r="C188" s="1844"/>
    </row>
    <row r="189" spans="1:3" ht="23.25" x14ac:dyDescent="0.3">
      <c r="A189" s="1840">
        <v>187</v>
      </c>
      <c r="B189" s="1853"/>
      <c r="C189" s="1844"/>
    </row>
    <row r="190" spans="1:3" ht="23.25" x14ac:dyDescent="0.3">
      <c r="A190" s="1840">
        <v>188</v>
      </c>
      <c r="B190" s="1853"/>
      <c r="C190" s="1844"/>
    </row>
    <row r="191" spans="1:3" ht="23.25" x14ac:dyDescent="0.3">
      <c r="A191" s="1840">
        <v>189</v>
      </c>
      <c r="B191" s="1853"/>
      <c r="C191" s="1844"/>
    </row>
    <row r="192" spans="1:3" ht="23.25" x14ac:dyDescent="0.3">
      <c r="A192" s="1840">
        <v>190</v>
      </c>
      <c r="B192" s="1853"/>
      <c r="C192" s="1844"/>
    </row>
    <row r="193" spans="1:3" ht="23.25" x14ac:dyDescent="0.3">
      <c r="A193" s="1840">
        <v>191</v>
      </c>
      <c r="B193" s="1853"/>
      <c r="C193" s="1844"/>
    </row>
    <row r="194" spans="1:3" ht="23.25" x14ac:dyDescent="0.3">
      <c r="A194" s="1840">
        <v>192</v>
      </c>
      <c r="B194" s="1853"/>
      <c r="C194" s="1844"/>
    </row>
    <row r="195" spans="1:3" ht="23.25" x14ac:dyDescent="0.3">
      <c r="A195" s="1840">
        <v>193</v>
      </c>
      <c r="B195" s="1853"/>
      <c r="C195" s="1844"/>
    </row>
    <row r="196" spans="1:3" ht="23.25" x14ac:dyDescent="0.3">
      <c r="A196" s="1840">
        <v>194</v>
      </c>
      <c r="B196" s="1853"/>
      <c r="C196" s="1844"/>
    </row>
    <row r="197" spans="1:3" ht="23.25" x14ac:dyDescent="0.3">
      <c r="A197" s="1840">
        <v>195</v>
      </c>
      <c r="B197" s="1853"/>
      <c r="C197" s="1844"/>
    </row>
    <row r="198" spans="1:3" ht="23.25" x14ac:dyDescent="0.3">
      <c r="A198" s="1840">
        <v>196</v>
      </c>
      <c r="B198" s="1853"/>
      <c r="C198" s="1844"/>
    </row>
    <row r="199" spans="1:3" ht="23.25" x14ac:dyDescent="0.3">
      <c r="A199" s="1840">
        <v>197</v>
      </c>
      <c r="B199" s="1853"/>
      <c r="C199" s="1844"/>
    </row>
    <row r="200" spans="1:3" ht="23.25" x14ac:dyDescent="0.3">
      <c r="A200" s="1840">
        <v>198</v>
      </c>
      <c r="B200" s="1853"/>
      <c r="C200" s="1844"/>
    </row>
    <row r="201" spans="1:3" ht="23.25" x14ac:dyDescent="0.3">
      <c r="A201" s="1840">
        <v>199</v>
      </c>
      <c r="B201" s="1853"/>
      <c r="C201" s="1844"/>
    </row>
    <row r="202" spans="1:3" ht="23.25" x14ac:dyDescent="0.3">
      <c r="A202" s="1840">
        <v>200</v>
      </c>
      <c r="B202" s="1853"/>
      <c r="C202" s="1844"/>
    </row>
    <row r="203" spans="1:3" ht="23.25" x14ac:dyDescent="0.3">
      <c r="A203" s="1840">
        <v>201</v>
      </c>
      <c r="B203" s="1853"/>
      <c r="C203" s="1844"/>
    </row>
    <row r="204" spans="1:3" ht="23.25" x14ac:dyDescent="0.3">
      <c r="A204" s="1840">
        <v>202</v>
      </c>
      <c r="B204" s="1853"/>
      <c r="C204" s="1844"/>
    </row>
    <row r="205" spans="1:3" ht="23.25" x14ac:dyDescent="0.3">
      <c r="A205" s="1840">
        <v>203</v>
      </c>
      <c r="B205" s="1853"/>
      <c r="C205" s="1844"/>
    </row>
    <row r="206" spans="1:3" ht="23.25" x14ac:dyDescent="0.3">
      <c r="A206" s="1840">
        <v>204</v>
      </c>
      <c r="B206" s="1853"/>
      <c r="C206" s="1844"/>
    </row>
    <row r="207" spans="1:3" ht="23.25" x14ac:dyDescent="0.3">
      <c r="A207" s="1840">
        <v>205</v>
      </c>
      <c r="B207" s="1853"/>
      <c r="C207" s="1844"/>
    </row>
    <row r="208" spans="1:3" ht="23.25" x14ac:dyDescent="0.3">
      <c r="A208" s="1840">
        <v>206</v>
      </c>
      <c r="B208" s="1853"/>
      <c r="C208" s="1844"/>
    </row>
    <row r="209" spans="1:3" ht="23.25" x14ac:dyDescent="0.3">
      <c r="A209" s="1840">
        <v>207</v>
      </c>
      <c r="B209" s="1853"/>
      <c r="C209" s="1844"/>
    </row>
    <row r="210" spans="1:3" ht="23.25" x14ac:dyDescent="0.3">
      <c r="A210" s="1840">
        <v>208</v>
      </c>
      <c r="B210" s="1853"/>
      <c r="C210" s="1844"/>
    </row>
    <row r="211" spans="1:3" ht="23.25" x14ac:dyDescent="0.3">
      <c r="A211" s="1840">
        <v>209</v>
      </c>
      <c r="B211" s="1853"/>
      <c r="C211" s="1844"/>
    </row>
    <row r="212" spans="1:3" ht="23.25" x14ac:dyDescent="0.3">
      <c r="A212" s="1840">
        <v>210</v>
      </c>
      <c r="B212" s="1853"/>
      <c r="C212" s="1844"/>
    </row>
    <row r="213" spans="1:3" ht="23.25" x14ac:dyDescent="0.3">
      <c r="A213" s="1840">
        <v>211</v>
      </c>
      <c r="B213" s="1853"/>
      <c r="C213" s="1844"/>
    </row>
    <row r="214" spans="1:3" ht="23.25" x14ac:dyDescent="0.3">
      <c r="A214" s="1840">
        <v>212</v>
      </c>
      <c r="B214" s="1853"/>
      <c r="C214" s="1844"/>
    </row>
    <row r="215" spans="1:3" ht="23.25" x14ac:dyDescent="0.3">
      <c r="A215" s="1840">
        <v>213</v>
      </c>
      <c r="B215" s="1853"/>
      <c r="C215" s="1844"/>
    </row>
    <row r="216" spans="1:3" ht="23.25" x14ac:dyDescent="0.3">
      <c r="A216" s="1840">
        <v>214</v>
      </c>
      <c r="B216" s="1853"/>
      <c r="C216" s="1844"/>
    </row>
    <row r="217" spans="1:3" ht="23.25" x14ac:dyDescent="0.3">
      <c r="A217" s="1840">
        <v>215</v>
      </c>
      <c r="B217" s="1853"/>
      <c r="C217" s="1844"/>
    </row>
    <row r="218" spans="1:3" ht="23.25" x14ac:dyDescent="0.3">
      <c r="A218" s="1840">
        <v>216</v>
      </c>
      <c r="B218" s="1853"/>
      <c r="C218" s="1844"/>
    </row>
    <row r="219" spans="1:3" ht="23.25" x14ac:dyDescent="0.3">
      <c r="A219" s="1840">
        <v>217</v>
      </c>
      <c r="B219" s="1853"/>
      <c r="C219" s="1844"/>
    </row>
    <row r="220" spans="1:3" ht="23.25" x14ac:dyDescent="0.3">
      <c r="A220" s="1840">
        <v>218</v>
      </c>
      <c r="B220" s="1853"/>
      <c r="C220" s="1844"/>
    </row>
    <row r="221" spans="1:3" ht="23.25" x14ac:dyDescent="0.3">
      <c r="A221" s="1840">
        <v>219</v>
      </c>
      <c r="B221" s="1853"/>
      <c r="C221" s="1844"/>
    </row>
    <row r="222" spans="1:3" ht="23.25" x14ac:dyDescent="0.3">
      <c r="A222" s="1840">
        <v>220</v>
      </c>
      <c r="B222" s="1853"/>
      <c r="C222" s="1844"/>
    </row>
    <row r="223" spans="1:3" ht="23.25" x14ac:dyDescent="0.3">
      <c r="A223" s="1840">
        <v>221</v>
      </c>
      <c r="B223" s="1853"/>
      <c r="C223" s="1844"/>
    </row>
    <row r="224" spans="1:3" ht="23.25" x14ac:dyDescent="0.3">
      <c r="A224" s="1840">
        <v>222</v>
      </c>
      <c r="B224" s="1853"/>
      <c r="C224" s="1844"/>
    </row>
    <row r="225" spans="1:3" ht="23.25" x14ac:dyDescent="0.3">
      <c r="A225" s="1840">
        <v>223</v>
      </c>
      <c r="B225" s="1853"/>
      <c r="C225" s="1844"/>
    </row>
    <row r="226" spans="1:3" ht="23.25" x14ac:dyDescent="0.3">
      <c r="A226" s="1840">
        <v>224</v>
      </c>
      <c r="B226" s="1853"/>
      <c r="C226" s="1844"/>
    </row>
    <row r="227" spans="1:3" ht="23.25" x14ac:dyDescent="0.3">
      <c r="A227" s="1840">
        <v>225</v>
      </c>
      <c r="B227" s="1853"/>
      <c r="C227" s="1844"/>
    </row>
    <row r="228" spans="1:3" ht="23.25" x14ac:dyDescent="0.3">
      <c r="A228" s="1840">
        <v>226</v>
      </c>
      <c r="B228" s="1853"/>
      <c r="C228" s="1844"/>
    </row>
    <row r="229" spans="1:3" ht="23.25" x14ac:dyDescent="0.3">
      <c r="A229" s="1840">
        <v>227</v>
      </c>
      <c r="B229" s="1853"/>
      <c r="C229" s="1844"/>
    </row>
    <row r="230" spans="1:3" ht="23.25" x14ac:dyDescent="0.3">
      <c r="A230" s="1840">
        <v>228</v>
      </c>
      <c r="B230" s="1853"/>
      <c r="C230" s="1844"/>
    </row>
    <row r="231" spans="1:3" ht="23.25" x14ac:dyDescent="0.3">
      <c r="A231" s="1840">
        <v>229</v>
      </c>
      <c r="B231" s="1853"/>
      <c r="C231" s="1844"/>
    </row>
    <row r="232" spans="1:3" ht="23.25" x14ac:dyDescent="0.3">
      <c r="A232" s="1840">
        <v>230</v>
      </c>
      <c r="B232" s="1853"/>
      <c r="C232" s="1844"/>
    </row>
    <row r="233" spans="1:3" ht="23.25" x14ac:dyDescent="0.3">
      <c r="A233" s="1840">
        <v>231</v>
      </c>
      <c r="B233" s="1853"/>
      <c r="C233" s="1844"/>
    </row>
    <row r="234" spans="1:3" ht="23.25" x14ac:dyDescent="0.3">
      <c r="A234" s="1840">
        <v>232</v>
      </c>
      <c r="B234" s="1853"/>
      <c r="C234" s="1844"/>
    </row>
    <row r="235" spans="1:3" ht="23.25" x14ac:dyDescent="0.3">
      <c r="A235" s="1840">
        <v>233</v>
      </c>
      <c r="B235" s="1853"/>
      <c r="C235" s="1844"/>
    </row>
    <row r="236" spans="1:3" ht="23.25" x14ac:dyDescent="0.3">
      <c r="A236" s="1840">
        <v>234</v>
      </c>
      <c r="B236" s="1853"/>
      <c r="C236" s="1844"/>
    </row>
    <row r="237" spans="1:3" ht="23.25" x14ac:dyDescent="0.3">
      <c r="A237" s="1840">
        <v>235</v>
      </c>
      <c r="B237" s="1853"/>
      <c r="C237" s="1844"/>
    </row>
    <row r="238" spans="1:3" ht="23.25" x14ac:dyDescent="0.3">
      <c r="A238" s="1840">
        <v>236</v>
      </c>
      <c r="B238" s="1853"/>
      <c r="C238" s="1844"/>
    </row>
    <row r="239" spans="1:3" ht="23.25" x14ac:dyDescent="0.3">
      <c r="A239" s="1840">
        <v>237</v>
      </c>
      <c r="B239" s="1853"/>
      <c r="C239" s="1844"/>
    </row>
    <row r="240" spans="1:3" ht="23.25" x14ac:dyDescent="0.3">
      <c r="A240" s="1840">
        <v>238</v>
      </c>
      <c r="B240" s="1853"/>
      <c r="C240" s="1844"/>
    </row>
    <row r="241" spans="1:3" ht="23.25" x14ac:dyDescent="0.3">
      <c r="A241" s="1840">
        <v>239</v>
      </c>
      <c r="B241" s="1853"/>
      <c r="C241" s="1844"/>
    </row>
    <row r="242" spans="1:3" ht="23.25" x14ac:dyDescent="0.3">
      <c r="A242" s="1840">
        <v>240</v>
      </c>
      <c r="B242" s="1853"/>
      <c r="C242" s="1844"/>
    </row>
    <row r="243" spans="1:3" ht="23.25" x14ac:dyDescent="0.3">
      <c r="A243" s="1840">
        <v>241</v>
      </c>
      <c r="B243" s="1853"/>
      <c r="C243" s="1844"/>
    </row>
    <row r="244" spans="1:3" ht="23.25" x14ac:dyDescent="0.3">
      <c r="A244" s="1840">
        <v>242</v>
      </c>
      <c r="B244" s="1853"/>
      <c r="C244" s="1844"/>
    </row>
    <row r="245" spans="1:3" ht="23.25" x14ac:dyDescent="0.3">
      <c r="A245" s="1840">
        <v>243</v>
      </c>
      <c r="B245" s="1853"/>
      <c r="C245" s="1844"/>
    </row>
    <row r="246" spans="1:3" ht="23.25" x14ac:dyDescent="0.3">
      <c r="A246" s="1840">
        <v>244</v>
      </c>
      <c r="B246" s="1853"/>
      <c r="C246" s="1844"/>
    </row>
    <row r="247" spans="1:3" ht="23.25" x14ac:dyDescent="0.3">
      <c r="A247" s="1840">
        <v>245</v>
      </c>
      <c r="B247" s="1853"/>
      <c r="C247" s="1844"/>
    </row>
    <row r="248" spans="1:3" ht="23.25" x14ac:dyDescent="0.3">
      <c r="A248" s="1840">
        <v>246</v>
      </c>
      <c r="B248" s="1853"/>
      <c r="C248" s="1844"/>
    </row>
    <row r="249" spans="1:3" ht="23.25" x14ac:dyDescent="0.3">
      <c r="A249" s="1840">
        <v>247</v>
      </c>
      <c r="B249" s="1853"/>
      <c r="C249" s="1844"/>
    </row>
    <row r="250" spans="1:3" ht="23.25" x14ac:dyDescent="0.3">
      <c r="A250" s="1840">
        <v>248</v>
      </c>
      <c r="B250" s="1853"/>
      <c r="C250" s="1844"/>
    </row>
    <row r="251" spans="1:3" ht="23.25" x14ac:dyDescent="0.3">
      <c r="A251" s="1840">
        <v>249</v>
      </c>
      <c r="B251" s="1853"/>
      <c r="C251" s="1844"/>
    </row>
    <row r="252" spans="1:3" ht="23.25" x14ac:dyDescent="0.3">
      <c r="A252" s="1840">
        <v>250</v>
      </c>
      <c r="B252" s="1853"/>
      <c r="C252" s="1844"/>
    </row>
    <row r="253" spans="1:3" ht="23.25" x14ac:dyDescent="0.3">
      <c r="A253" s="1840">
        <v>251</v>
      </c>
      <c r="B253" s="1853"/>
      <c r="C253" s="1844"/>
    </row>
    <row r="254" spans="1:3" ht="23.25" x14ac:dyDescent="0.3">
      <c r="A254" s="1840">
        <v>252</v>
      </c>
      <c r="B254" s="1853"/>
      <c r="C254" s="1844"/>
    </row>
    <row r="255" spans="1:3" ht="23.25" x14ac:dyDescent="0.3">
      <c r="A255" s="1840">
        <v>253</v>
      </c>
      <c r="B255" s="1853"/>
      <c r="C255" s="1844"/>
    </row>
    <row r="256" spans="1:3" ht="23.25" x14ac:dyDescent="0.3">
      <c r="A256" s="1840">
        <v>254</v>
      </c>
      <c r="B256" s="1853"/>
      <c r="C256" s="1844"/>
    </row>
    <row r="257" spans="1:3" ht="23.25" x14ac:dyDescent="0.3">
      <c r="A257" s="1840">
        <v>255</v>
      </c>
      <c r="B257" s="1853"/>
      <c r="C257" s="1844"/>
    </row>
    <row r="258" spans="1:3" ht="23.25" x14ac:dyDescent="0.3">
      <c r="A258" s="1840">
        <v>256</v>
      </c>
      <c r="B258" s="1853"/>
      <c r="C258" s="1844"/>
    </row>
    <row r="259" spans="1:3" ht="23.25" x14ac:dyDescent="0.3">
      <c r="A259" s="1840">
        <v>257</v>
      </c>
      <c r="B259" s="1853"/>
      <c r="C259" s="1844"/>
    </row>
    <row r="260" spans="1:3" ht="23.25" x14ac:dyDescent="0.3">
      <c r="A260" s="1840">
        <v>258</v>
      </c>
      <c r="B260" s="1853"/>
      <c r="C260" s="1844"/>
    </row>
    <row r="261" spans="1:3" ht="23.25" x14ac:dyDescent="0.3">
      <c r="A261" s="1840">
        <v>259</v>
      </c>
      <c r="B261" s="1853"/>
      <c r="C261" s="1844"/>
    </row>
    <row r="262" spans="1:3" ht="23.25" x14ac:dyDescent="0.3">
      <c r="A262" s="1840">
        <v>260</v>
      </c>
      <c r="B262" s="1853"/>
      <c r="C262" s="1844"/>
    </row>
    <row r="263" spans="1:3" ht="23.25" x14ac:dyDescent="0.3">
      <c r="A263" s="1840">
        <v>261</v>
      </c>
      <c r="B263" s="1853"/>
      <c r="C263" s="1844"/>
    </row>
    <row r="264" spans="1:3" ht="23.25" x14ac:dyDescent="0.3">
      <c r="A264" s="1840">
        <v>262</v>
      </c>
      <c r="B264" s="1853"/>
      <c r="C264" s="1844"/>
    </row>
    <row r="265" spans="1:3" ht="23.25" x14ac:dyDescent="0.3">
      <c r="A265" s="1840">
        <v>263</v>
      </c>
      <c r="B265" s="1853"/>
      <c r="C265" s="1844"/>
    </row>
    <row r="266" spans="1:3" ht="23.25" x14ac:dyDescent="0.3">
      <c r="A266" s="1840">
        <v>264</v>
      </c>
      <c r="B266" s="1853"/>
      <c r="C266" s="1844"/>
    </row>
    <row r="267" spans="1:3" ht="23.25" x14ac:dyDescent="0.3">
      <c r="A267" s="1840">
        <v>265</v>
      </c>
      <c r="B267" s="1853"/>
      <c r="C267" s="1844"/>
    </row>
    <row r="268" spans="1:3" ht="23.25" x14ac:dyDescent="0.3">
      <c r="A268" s="1840">
        <v>266</v>
      </c>
      <c r="B268" s="1853"/>
      <c r="C268" s="1844"/>
    </row>
    <row r="269" spans="1:3" ht="23.25" x14ac:dyDescent="0.3">
      <c r="A269" s="1840">
        <v>267</v>
      </c>
      <c r="B269" s="1853"/>
      <c r="C269" s="1844"/>
    </row>
    <row r="270" spans="1:3" ht="23.25" x14ac:dyDescent="0.3">
      <c r="A270" s="1840">
        <v>268</v>
      </c>
      <c r="B270" s="1853"/>
      <c r="C270" s="1844"/>
    </row>
    <row r="271" spans="1:3" ht="23.25" x14ac:dyDescent="0.3">
      <c r="A271" s="1840">
        <v>269</v>
      </c>
      <c r="B271" s="1853"/>
      <c r="C271" s="1844"/>
    </row>
    <row r="272" spans="1:3" ht="23.25" x14ac:dyDescent="0.3">
      <c r="A272" s="1840">
        <v>270</v>
      </c>
      <c r="B272" s="1853"/>
      <c r="C272" s="1844"/>
    </row>
    <row r="273" spans="1:3" ht="23.25" x14ac:dyDescent="0.3">
      <c r="A273" s="1840">
        <v>271</v>
      </c>
      <c r="B273" s="1853"/>
      <c r="C273" s="1844"/>
    </row>
    <row r="274" spans="1:3" ht="23.25" x14ac:dyDescent="0.3">
      <c r="A274" s="1840">
        <v>272</v>
      </c>
      <c r="B274" s="1853"/>
      <c r="C274" s="1844"/>
    </row>
    <row r="275" spans="1:3" ht="23.25" x14ac:dyDescent="0.3">
      <c r="A275" s="1840">
        <v>273</v>
      </c>
      <c r="B275" s="1853"/>
      <c r="C275" s="1844"/>
    </row>
    <row r="276" spans="1:3" ht="23.25" x14ac:dyDescent="0.3">
      <c r="A276" s="1840">
        <v>274</v>
      </c>
      <c r="B276" s="1853"/>
      <c r="C276" s="1844"/>
    </row>
    <row r="277" spans="1:3" ht="23.25" x14ac:dyDescent="0.3">
      <c r="A277" s="1840">
        <v>275</v>
      </c>
      <c r="B277" s="1853"/>
      <c r="C277" s="1844"/>
    </row>
    <row r="278" spans="1:3" ht="23.25" x14ac:dyDescent="0.3">
      <c r="A278" s="1840">
        <v>276</v>
      </c>
      <c r="B278" s="1853"/>
      <c r="C278" s="1844"/>
    </row>
    <row r="279" spans="1:3" ht="23.25" x14ac:dyDescent="0.3">
      <c r="A279" s="1840">
        <v>277</v>
      </c>
      <c r="B279" s="1853"/>
      <c r="C279" s="1844"/>
    </row>
    <row r="280" spans="1:3" ht="23.25" x14ac:dyDescent="0.3">
      <c r="A280" s="1840">
        <v>278</v>
      </c>
      <c r="B280" s="1853"/>
      <c r="C280" s="1844"/>
    </row>
    <row r="281" spans="1:3" ht="23.25" x14ac:dyDescent="0.3">
      <c r="A281" s="1840">
        <v>279</v>
      </c>
      <c r="B281" s="1853"/>
      <c r="C281" s="1844"/>
    </row>
    <row r="282" spans="1:3" ht="23.25" x14ac:dyDescent="0.3">
      <c r="A282" s="1840">
        <v>280</v>
      </c>
      <c r="B282" s="1853"/>
      <c r="C282" s="1844"/>
    </row>
    <row r="283" spans="1:3" ht="23.25" x14ac:dyDescent="0.3">
      <c r="A283" s="1840">
        <v>281</v>
      </c>
      <c r="B283" s="1853"/>
      <c r="C283" s="1844"/>
    </row>
    <row r="284" spans="1:3" ht="23.25" x14ac:dyDescent="0.3">
      <c r="A284" s="1840">
        <v>282</v>
      </c>
      <c r="B284" s="1853"/>
      <c r="C284" s="1844"/>
    </row>
    <row r="285" spans="1:3" ht="23.25" x14ac:dyDescent="0.3">
      <c r="A285" s="1840">
        <v>283</v>
      </c>
      <c r="B285" s="1853"/>
      <c r="C285" s="1844"/>
    </row>
    <row r="286" spans="1:3" ht="23.25" x14ac:dyDescent="0.3">
      <c r="A286" s="1840">
        <v>284</v>
      </c>
      <c r="B286" s="1853"/>
      <c r="C286" s="1844"/>
    </row>
    <row r="287" spans="1:3" ht="23.25" x14ac:dyDescent="0.3">
      <c r="A287" s="1840">
        <v>285</v>
      </c>
      <c r="B287" s="1853"/>
      <c r="C287" s="1844"/>
    </row>
    <row r="288" spans="1:3" ht="23.25" x14ac:dyDescent="0.3">
      <c r="A288" s="1840">
        <v>286</v>
      </c>
      <c r="B288" s="1853"/>
      <c r="C288" s="1844"/>
    </row>
    <row r="289" spans="1:3" ht="23.25" x14ac:dyDescent="0.3">
      <c r="A289" s="1840">
        <v>287</v>
      </c>
      <c r="B289" s="1853"/>
      <c r="C289" s="1844"/>
    </row>
    <row r="290" spans="1:3" ht="23.25" x14ac:dyDescent="0.3">
      <c r="A290" s="1840">
        <v>288</v>
      </c>
      <c r="B290" s="1853"/>
      <c r="C290" s="1844"/>
    </row>
    <row r="291" spans="1:3" ht="23.25" x14ac:dyDescent="0.3">
      <c r="A291" s="1840">
        <v>289</v>
      </c>
      <c r="B291" s="1853"/>
      <c r="C291" s="1844"/>
    </row>
    <row r="292" spans="1:3" ht="23.25" x14ac:dyDescent="0.3">
      <c r="A292" s="1840">
        <v>290</v>
      </c>
      <c r="B292" s="1853"/>
      <c r="C292" s="1844"/>
    </row>
    <row r="293" spans="1:3" ht="23.25" x14ac:dyDescent="0.3">
      <c r="A293" s="1840">
        <v>291</v>
      </c>
      <c r="B293" s="1853"/>
      <c r="C293" s="1844"/>
    </row>
    <row r="294" spans="1:3" ht="23.25" x14ac:dyDescent="0.3">
      <c r="A294" s="1840">
        <v>292</v>
      </c>
      <c r="B294" s="1853"/>
      <c r="C294" s="1844"/>
    </row>
    <row r="295" spans="1:3" ht="23.25" x14ac:dyDescent="0.3">
      <c r="A295" s="1840">
        <v>293</v>
      </c>
      <c r="B295" s="1853"/>
      <c r="C295" s="1844"/>
    </row>
    <row r="296" spans="1:3" ht="23.25" x14ac:dyDescent="0.3">
      <c r="A296" s="1840">
        <v>294</v>
      </c>
      <c r="B296" s="1853"/>
      <c r="C296" s="1844"/>
    </row>
    <row r="297" spans="1:3" ht="23.25" x14ac:dyDescent="0.3">
      <c r="A297" s="1840">
        <v>295</v>
      </c>
      <c r="B297" s="1853"/>
      <c r="C297" s="1844"/>
    </row>
    <row r="298" spans="1:3" ht="23.25" x14ac:dyDescent="0.3">
      <c r="A298" s="1840">
        <v>296</v>
      </c>
      <c r="B298" s="1853"/>
      <c r="C298" s="1844"/>
    </row>
    <row r="299" spans="1:3" ht="23.25" x14ac:dyDescent="0.3">
      <c r="A299" s="1840">
        <v>297</v>
      </c>
      <c r="B299" s="1853"/>
      <c r="C299" s="1844"/>
    </row>
    <row r="300" spans="1:3" ht="23.25" x14ac:dyDescent="0.3">
      <c r="A300" s="1840">
        <v>298</v>
      </c>
      <c r="B300" s="1853"/>
      <c r="C300" s="1844"/>
    </row>
    <row r="301" spans="1:3" ht="23.25" x14ac:dyDescent="0.3">
      <c r="A301" s="1840">
        <v>299</v>
      </c>
      <c r="B301" s="1853"/>
      <c r="C301" s="1844"/>
    </row>
    <row r="302" spans="1:3" ht="23.25" x14ac:dyDescent="0.3">
      <c r="A302" s="1840">
        <v>300</v>
      </c>
      <c r="B302" s="1853"/>
      <c r="C302" s="1844"/>
    </row>
    <row r="303" spans="1:3" ht="23.25" x14ac:dyDescent="0.3">
      <c r="A303" s="1840">
        <v>301</v>
      </c>
      <c r="B303" s="1853"/>
      <c r="C303" s="1844"/>
    </row>
    <row r="304" spans="1:3" ht="23.25" x14ac:dyDescent="0.3">
      <c r="A304" s="1840">
        <v>302</v>
      </c>
      <c r="B304" s="1853"/>
      <c r="C304" s="1844"/>
    </row>
    <row r="305" spans="1:3" ht="23.25" x14ac:dyDescent="0.3">
      <c r="A305" s="1840">
        <v>303</v>
      </c>
      <c r="B305" s="1853"/>
      <c r="C305" s="1844"/>
    </row>
    <row r="306" spans="1:3" ht="23.25" x14ac:dyDescent="0.3">
      <c r="A306" s="1840">
        <v>304</v>
      </c>
      <c r="B306" s="1853"/>
      <c r="C306" s="1844"/>
    </row>
    <row r="307" spans="1:3" ht="23.25" x14ac:dyDescent="0.3">
      <c r="A307" s="1840">
        <v>305</v>
      </c>
      <c r="B307" s="1853"/>
      <c r="C307" s="1844"/>
    </row>
    <row r="308" spans="1:3" ht="23.25" x14ac:dyDescent="0.3">
      <c r="A308" s="1840">
        <v>306</v>
      </c>
      <c r="B308" s="1853"/>
      <c r="C308" s="1844"/>
    </row>
    <row r="309" spans="1:3" ht="23.25" x14ac:dyDescent="0.3">
      <c r="A309" s="1840">
        <v>307</v>
      </c>
      <c r="B309" s="1853"/>
      <c r="C309" s="1844"/>
    </row>
    <row r="310" spans="1:3" ht="23.25" x14ac:dyDescent="0.3">
      <c r="A310" s="1840">
        <v>308</v>
      </c>
      <c r="B310" s="1853"/>
      <c r="C310" s="1844"/>
    </row>
    <row r="311" spans="1:3" ht="23.25" x14ac:dyDescent="0.3">
      <c r="A311" s="1840">
        <v>309</v>
      </c>
      <c r="B311" s="1853"/>
      <c r="C311" s="1844"/>
    </row>
    <row r="312" spans="1:3" ht="23.25" x14ac:dyDescent="0.3">
      <c r="A312" s="1840">
        <v>310</v>
      </c>
      <c r="B312" s="1853"/>
      <c r="C312" s="1844"/>
    </row>
    <row r="313" spans="1:3" ht="23.25" x14ac:dyDescent="0.3">
      <c r="A313" s="1840">
        <v>311</v>
      </c>
      <c r="B313" s="1853"/>
      <c r="C313" s="1844"/>
    </row>
    <row r="314" spans="1:3" ht="23.25" x14ac:dyDescent="0.3">
      <c r="A314" s="1840">
        <v>312</v>
      </c>
      <c r="B314" s="1853"/>
      <c r="C314" s="1844"/>
    </row>
    <row r="315" spans="1:3" ht="23.25" x14ac:dyDescent="0.3">
      <c r="A315" s="1840">
        <v>313</v>
      </c>
      <c r="B315" s="1853"/>
      <c r="C315" s="1844"/>
    </row>
    <row r="316" spans="1:3" ht="23.25" x14ac:dyDescent="0.3">
      <c r="A316" s="1840">
        <v>314</v>
      </c>
      <c r="B316" s="1853"/>
      <c r="C316" s="1844"/>
    </row>
    <row r="317" spans="1:3" ht="23.25" x14ac:dyDescent="0.3">
      <c r="A317" s="1840">
        <v>315</v>
      </c>
      <c r="B317" s="1853"/>
      <c r="C317" s="1844"/>
    </row>
    <row r="318" spans="1:3" ht="23.25" x14ac:dyDescent="0.3">
      <c r="A318" s="1840">
        <v>316</v>
      </c>
      <c r="B318" s="1853"/>
      <c r="C318" s="1844"/>
    </row>
    <row r="319" spans="1:3" ht="23.25" x14ac:dyDescent="0.3">
      <c r="A319" s="1840">
        <v>317</v>
      </c>
      <c r="B319" s="1853"/>
      <c r="C319" s="1844"/>
    </row>
    <row r="320" spans="1:3" ht="23.25" x14ac:dyDescent="0.3">
      <c r="A320" s="1840">
        <v>318</v>
      </c>
      <c r="B320" s="1853"/>
      <c r="C320" s="1844"/>
    </row>
    <row r="321" spans="1:3" ht="23.25" x14ac:dyDescent="0.3">
      <c r="A321" s="1840">
        <v>319</v>
      </c>
      <c r="B321" s="1853"/>
      <c r="C321" s="1844"/>
    </row>
    <row r="322" spans="1:3" ht="23.25" x14ac:dyDescent="0.3">
      <c r="A322" s="1840">
        <v>320</v>
      </c>
      <c r="B322" s="1853"/>
      <c r="C322" s="1844"/>
    </row>
    <row r="323" spans="1:3" ht="23.25" x14ac:dyDescent="0.3">
      <c r="A323" s="1840">
        <v>321</v>
      </c>
      <c r="B323" s="1853"/>
      <c r="C323" s="1844"/>
    </row>
    <row r="324" spans="1:3" ht="23.25" x14ac:dyDescent="0.3">
      <c r="A324" s="1840">
        <v>322</v>
      </c>
      <c r="B324" s="1853"/>
      <c r="C324" s="1844"/>
    </row>
    <row r="325" spans="1:3" ht="23.25" x14ac:dyDescent="0.3">
      <c r="A325" s="1840">
        <v>323</v>
      </c>
      <c r="B325" s="1853"/>
      <c r="C325" s="1844"/>
    </row>
    <row r="326" spans="1:3" ht="23.25" x14ac:dyDescent="0.3">
      <c r="A326" s="1840">
        <v>324</v>
      </c>
      <c r="B326" s="1853"/>
      <c r="C326" s="1844"/>
    </row>
    <row r="327" spans="1:3" ht="23.25" x14ac:dyDescent="0.3">
      <c r="A327" s="1840">
        <v>325</v>
      </c>
      <c r="B327" s="1853"/>
      <c r="C327" s="1844"/>
    </row>
    <row r="328" spans="1:3" ht="23.25" x14ac:dyDescent="0.3">
      <c r="A328" s="1840">
        <v>326</v>
      </c>
      <c r="B328" s="1853"/>
      <c r="C328" s="1844"/>
    </row>
    <row r="329" spans="1:3" ht="23.25" x14ac:dyDescent="0.3">
      <c r="A329" s="1840">
        <v>327</v>
      </c>
      <c r="B329" s="1853"/>
      <c r="C329" s="1844"/>
    </row>
    <row r="330" spans="1:3" ht="23.25" x14ac:dyDescent="0.3">
      <c r="A330" s="1840">
        <v>328</v>
      </c>
      <c r="B330" s="1853"/>
      <c r="C330" s="1844"/>
    </row>
    <row r="331" spans="1:3" ht="23.25" x14ac:dyDescent="0.3">
      <c r="A331" s="1840">
        <v>329</v>
      </c>
      <c r="B331" s="1853"/>
      <c r="C331" s="1844"/>
    </row>
    <row r="332" spans="1:3" ht="23.25" x14ac:dyDescent="0.3">
      <c r="A332" s="1840">
        <v>330</v>
      </c>
      <c r="B332" s="1853"/>
      <c r="C332" s="1844"/>
    </row>
    <row r="333" spans="1:3" ht="23.25" x14ac:dyDescent="0.3">
      <c r="A333" s="1840">
        <v>331</v>
      </c>
      <c r="B333" s="1853"/>
      <c r="C333" s="1844"/>
    </row>
    <row r="334" spans="1:3" ht="23.25" x14ac:dyDescent="0.3">
      <c r="A334" s="1840">
        <v>332</v>
      </c>
      <c r="B334" s="1853"/>
      <c r="C334" s="1844"/>
    </row>
    <row r="335" spans="1:3" ht="23.25" x14ac:dyDescent="0.3">
      <c r="A335" s="1840">
        <v>333</v>
      </c>
      <c r="B335" s="1853"/>
      <c r="C335" s="1844"/>
    </row>
    <row r="336" spans="1:3" ht="23.25" x14ac:dyDescent="0.3">
      <c r="A336" s="1840">
        <v>334</v>
      </c>
      <c r="B336" s="1853"/>
      <c r="C336" s="1844"/>
    </row>
    <row r="337" spans="1:3" ht="23.25" x14ac:dyDescent="0.3">
      <c r="A337" s="1840">
        <v>335</v>
      </c>
      <c r="B337" s="1853"/>
      <c r="C337" s="1844"/>
    </row>
    <row r="338" spans="1:3" ht="23.25" x14ac:dyDescent="0.3">
      <c r="A338" s="1840">
        <v>336</v>
      </c>
      <c r="B338" s="1853"/>
      <c r="C338" s="1844"/>
    </row>
    <row r="339" spans="1:3" ht="23.25" x14ac:dyDescent="0.3">
      <c r="A339" s="1840">
        <v>337</v>
      </c>
      <c r="B339" s="1853"/>
      <c r="C339" s="1844"/>
    </row>
    <row r="340" spans="1:3" ht="23.25" x14ac:dyDescent="0.3">
      <c r="A340" s="1840">
        <v>338</v>
      </c>
      <c r="B340" s="1853"/>
      <c r="C340" s="1844"/>
    </row>
    <row r="341" spans="1:3" ht="23.25" x14ac:dyDescent="0.3">
      <c r="A341" s="1840">
        <v>339</v>
      </c>
      <c r="B341" s="1853"/>
      <c r="C341" s="1844"/>
    </row>
    <row r="342" spans="1:3" ht="23.25" x14ac:dyDescent="0.3">
      <c r="A342" s="1840">
        <v>340</v>
      </c>
      <c r="B342" s="1853"/>
      <c r="C342" s="1844"/>
    </row>
    <row r="343" spans="1:3" ht="23.25" x14ac:dyDescent="0.3">
      <c r="A343" s="1840">
        <v>341</v>
      </c>
      <c r="B343" s="1853"/>
      <c r="C343" s="1844"/>
    </row>
    <row r="344" spans="1:3" ht="23.25" x14ac:dyDescent="0.3">
      <c r="A344" s="1840">
        <v>342</v>
      </c>
      <c r="B344" s="1853"/>
      <c r="C344" s="1844"/>
    </row>
    <row r="345" spans="1:3" ht="23.25" x14ac:dyDescent="0.3">
      <c r="A345" s="1840">
        <v>343</v>
      </c>
      <c r="B345" s="1853"/>
      <c r="C345" s="1844"/>
    </row>
    <row r="346" spans="1:3" ht="23.25" x14ac:dyDescent="0.3">
      <c r="A346" s="1840">
        <v>344</v>
      </c>
      <c r="B346" s="1853"/>
      <c r="C346" s="1844"/>
    </row>
    <row r="347" spans="1:3" ht="23.25" x14ac:dyDescent="0.3">
      <c r="A347" s="1840">
        <v>345</v>
      </c>
      <c r="B347" s="1853"/>
      <c r="C347" s="1844"/>
    </row>
    <row r="348" spans="1:3" ht="23.25" x14ac:dyDescent="0.3">
      <c r="A348" s="1840">
        <v>346</v>
      </c>
      <c r="B348" s="1853"/>
      <c r="C348" s="1844"/>
    </row>
    <row r="349" spans="1:3" ht="23.25" x14ac:dyDescent="0.3">
      <c r="A349" s="1840">
        <v>347</v>
      </c>
      <c r="B349" s="1853"/>
      <c r="C349" s="1844"/>
    </row>
    <row r="350" spans="1:3" ht="23.25" x14ac:dyDescent="0.3">
      <c r="A350" s="1840">
        <v>348</v>
      </c>
      <c r="B350" s="1853"/>
      <c r="C350" s="1844"/>
    </row>
    <row r="351" spans="1:3" ht="23.25" x14ac:dyDescent="0.3">
      <c r="A351" s="1840">
        <v>349</v>
      </c>
      <c r="B351" s="1853"/>
      <c r="C351" s="1844"/>
    </row>
    <row r="352" spans="1:3" ht="23.25" x14ac:dyDescent="0.3">
      <c r="A352" s="1840">
        <v>350</v>
      </c>
      <c r="B352" s="1853"/>
      <c r="C352" s="1844"/>
    </row>
    <row r="353" spans="1:3" ht="23.25" x14ac:dyDescent="0.3">
      <c r="A353" s="1840">
        <v>351</v>
      </c>
      <c r="B353" s="1853"/>
      <c r="C353" s="1844"/>
    </row>
    <row r="354" spans="1:3" ht="23.25" x14ac:dyDescent="0.3">
      <c r="A354" s="1840">
        <v>352</v>
      </c>
      <c r="B354" s="1853"/>
      <c r="C354" s="1844"/>
    </row>
    <row r="355" spans="1:3" ht="23.25" x14ac:dyDescent="0.3">
      <c r="A355" s="1840">
        <v>353</v>
      </c>
      <c r="B355" s="1853"/>
      <c r="C355" s="1844"/>
    </row>
    <row r="356" spans="1:3" ht="23.25" x14ac:dyDescent="0.3">
      <c r="A356" s="1840">
        <v>354</v>
      </c>
      <c r="B356" s="1853"/>
      <c r="C356" s="1844"/>
    </row>
    <row r="357" spans="1:3" ht="23.25" x14ac:dyDescent="0.3">
      <c r="A357" s="1840">
        <v>355</v>
      </c>
      <c r="B357" s="1853"/>
      <c r="C357" s="1844"/>
    </row>
    <row r="358" spans="1:3" ht="23.25" x14ac:dyDescent="0.3">
      <c r="A358" s="1840">
        <v>356</v>
      </c>
      <c r="B358" s="1853"/>
      <c r="C358" s="1844"/>
    </row>
    <row r="359" spans="1:3" ht="23.25" x14ac:dyDescent="0.3">
      <c r="A359" s="1840">
        <v>357</v>
      </c>
      <c r="B359" s="1853"/>
      <c r="C359" s="1844"/>
    </row>
    <row r="360" spans="1:3" ht="23.25" x14ac:dyDescent="0.3">
      <c r="A360" s="1840">
        <v>358</v>
      </c>
      <c r="B360" s="1853"/>
      <c r="C360" s="1844"/>
    </row>
    <row r="361" spans="1:3" ht="23.25" x14ac:dyDescent="0.3">
      <c r="A361" s="1840">
        <v>359</v>
      </c>
      <c r="B361" s="1853"/>
      <c r="C361" s="1844"/>
    </row>
    <row r="362" spans="1:3" ht="23.25" x14ac:dyDescent="0.3">
      <c r="A362" s="1840">
        <v>360</v>
      </c>
      <c r="B362" s="1853"/>
      <c r="C362" s="1844"/>
    </row>
    <row r="363" spans="1:3" ht="23.25" x14ac:dyDescent="0.3">
      <c r="A363" s="1840">
        <v>361</v>
      </c>
      <c r="B363" s="1853"/>
      <c r="C363" s="1844"/>
    </row>
    <row r="364" spans="1:3" ht="23.25" x14ac:dyDescent="0.3">
      <c r="A364" s="1840">
        <v>362</v>
      </c>
      <c r="B364" s="1853"/>
      <c r="C364" s="1844"/>
    </row>
    <row r="365" spans="1:3" ht="23.25" x14ac:dyDescent="0.3">
      <c r="A365" s="1840">
        <v>363</v>
      </c>
      <c r="B365" s="1853"/>
      <c r="C365" s="1844"/>
    </row>
    <row r="366" spans="1:3" ht="23.25" x14ac:dyDescent="0.3">
      <c r="A366" s="1840">
        <v>364</v>
      </c>
      <c r="B366" s="1853"/>
      <c r="C366" s="1844"/>
    </row>
    <row r="367" spans="1:3" ht="23.25" x14ac:dyDescent="0.3">
      <c r="A367" s="1840">
        <v>365</v>
      </c>
      <c r="B367" s="1853"/>
      <c r="C367" s="1844"/>
    </row>
    <row r="368" spans="1:3" x14ac:dyDescent="0.25">
      <c r="B368" s="1855" t="s">
        <v>1198</v>
      </c>
    </row>
    <row r="369" spans="2:2" x14ac:dyDescent="0.25">
      <c r="B369" s="1855" t="s">
        <v>1114</v>
      </c>
    </row>
  </sheetData>
  <sheetProtection algorithmName="SHA-512" hashValue="qNW6QaGE+zdeVl/EGPXg88GQyIs3XVKAn4eXqkHUEpSThKlM8Ud4Q1mlhyoE4/WgPQ8IgRc2+Gw+v8ASoIt+pQ==" saltValue="KG+lPjBMkXbaI2simeTyeA==" spinCount="100000" sheet="1"/>
  <mergeCells count="2">
    <mergeCell ref="D4:D5"/>
    <mergeCell ref="D7:D9"/>
  </mergeCells>
  <phoneticPr fontId="188" type="noConversion"/>
  <dataValidations count="2">
    <dataValidation type="list" allowBlank="1" showInputMessage="1" showErrorMessage="1" sqref="D2" xr:uid="{2B4DC172-3DB4-443C-BD07-D14A4BB01BE0}">
      <formula1>$AS$1:$AS$42</formula1>
    </dataValidation>
    <dataValidation type="list" allowBlank="1" showInputMessage="1" showErrorMessage="1" sqref="D3" xr:uid="{D1F40FFC-572B-4895-880E-32C3774C4992}">
      <formula1>$AR$1:$AR$18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MasquerEtablissement">
                <anchor moveWithCells="1" sizeWithCells="1">
                  <from>
                    <xdr:col>3</xdr:col>
                    <xdr:colOff>28575</xdr:colOff>
                    <xdr:row>9</xdr:row>
                    <xdr:rowOff>57150</xdr:rowOff>
                  </from>
                  <to>
                    <xdr:col>4</xdr:col>
                    <xdr:colOff>0</xdr:colOff>
                    <xdr:row>12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3F616-2C81-4607-8FCB-7823279F4DD3}">
  <sheetPr codeName="Feuil13"/>
  <dimension ref="A1:I60"/>
  <sheetViews>
    <sheetView tabSelected="1" zoomScale="80" zoomScaleNormal="80" workbookViewId="0">
      <selection activeCell="D2" sqref="D2:H2"/>
    </sheetView>
  </sheetViews>
  <sheetFormatPr baseColWidth="10" defaultRowHeight="15" x14ac:dyDescent="0.25"/>
  <cols>
    <col min="1" max="1" width="11.42578125" style="421"/>
    <col min="2" max="2" width="18.28515625" style="421" customWidth="1"/>
    <col min="3" max="3" width="8.85546875" style="421" customWidth="1"/>
    <col min="4" max="16384" width="11.42578125" style="421"/>
  </cols>
  <sheetData>
    <row r="1" spans="1:9" ht="18.75" x14ac:dyDescent="0.3">
      <c r="I1" s="463"/>
    </row>
    <row r="2" spans="1:9" ht="28.5" x14ac:dyDescent="0.45">
      <c r="D2" s="2518" t="s">
        <v>422</v>
      </c>
      <c r="E2" s="2518"/>
      <c r="F2" s="2518"/>
      <c r="G2" s="2518"/>
      <c r="H2" s="2518"/>
      <c r="I2" s="463"/>
    </row>
    <row r="3" spans="1:9" ht="28.5" x14ac:dyDescent="0.45">
      <c r="D3" s="464" t="s">
        <v>928</v>
      </c>
      <c r="E3" s="461"/>
      <c r="F3" s="461"/>
      <c r="G3" s="461"/>
      <c r="H3" s="461"/>
    </row>
    <row r="4" spans="1:9" ht="26.25" x14ac:dyDescent="0.4">
      <c r="A4" s="424" t="s">
        <v>453</v>
      </c>
      <c r="B4" s="462" t="s">
        <v>455</v>
      </c>
    </row>
    <row r="5" spans="1:9" ht="26.25" x14ac:dyDescent="0.4">
      <c r="A5" s="424" t="s">
        <v>454</v>
      </c>
      <c r="B5" s="462" t="s">
        <v>456</v>
      </c>
    </row>
    <row r="6" spans="1:9" ht="26.25" x14ac:dyDescent="0.4">
      <c r="A6" s="424" t="s">
        <v>454</v>
      </c>
      <c r="B6" s="462" t="s">
        <v>1109</v>
      </c>
    </row>
    <row r="7" spans="1:9" ht="27" customHeight="1" x14ac:dyDescent="0.4">
      <c r="A7" s="424" t="s">
        <v>454</v>
      </c>
      <c r="B7" s="462" t="s">
        <v>457</v>
      </c>
    </row>
    <row r="8" spans="1:9" ht="26.25" x14ac:dyDescent="0.4">
      <c r="D8" s="464" t="s">
        <v>423</v>
      </c>
    </row>
    <row r="9" spans="1:9" ht="3.75" customHeight="1" x14ac:dyDescent="0.25"/>
    <row r="10" spans="1:9" ht="27" x14ac:dyDescent="0.25">
      <c r="A10" s="422" t="s">
        <v>424</v>
      </c>
    </row>
    <row r="11" spans="1:9" ht="23.25" x14ac:dyDescent="0.25">
      <c r="A11" s="423"/>
    </row>
    <row r="12" spans="1:9" ht="28.5" x14ac:dyDescent="0.25">
      <c r="A12" s="424" t="s">
        <v>458</v>
      </c>
    </row>
    <row r="13" spans="1:9" x14ac:dyDescent="0.25">
      <c r="A13" s="425"/>
    </row>
    <row r="14" spans="1:9" ht="26.25" x14ac:dyDescent="0.25">
      <c r="A14" s="424" t="s">
        <v>425</v>
      </c>
    </row>
    <row r="15" spans="1:9" ht="26.25" x14ac:dyDescent="0.25">
      <c r="A15" s="426" t="s">
        <v>426</v>
      </c>
    </row>
    <row r="16" spans="1:9" ht="26.25" x14ac:dyDescent="0.25">
      <c r="A16" s="426" t="s">
        <v>427</v>
      </c>
    </row>
    <row r="17" spans="1:1" ht="26.25" x14ac:dyDescent="0.25">
      <c r="A17" s="426" t="s">
        <v>428</v>
      </c>
    </row>
    <row r="18" spans="1:1" ht="26.25" x14ac:dyDescent="0.25">
      <c r="A18" s="426" t="s">
        <v>429</v>
      </c>
    </row>
    <row r="19" spans="1:1" ht="26.25" x14ac:dyDescent="0.25">
      <c r="A19" s="426" t="s">
        <v>430</v>
      </c>
    </row>
    <row r="20" spans="1:1" ht="26.25" x14ac:dyDescent="0.25">
      <c r="A20" s="427" t="s">
        <v>431</v>
      </c>
    </row>
    <row r="21" spans="1:1" ht="26.25" x14ac:dyDescent="0.25">
      <c r="A21" s="427" t="s">
        <v>432</v>
      </c>
    </row>
    <row r="22" spans="1:1" x14ac:dyDescent="0.25">
      <c r="A22" s="428"/>
    </row>
    <row r="23" spans="1:1" x14ac:dyDescent="0.25">
      <c r="A23" s="425"/>
    </row>
    <row r="24" spans="1:1" ht="26.25" x14ac:dyDescent="0.25">
      <c r="A24" s="424" t="s">
        <v>433</v>
      </c>
    </row>
    <row r="25" spans="1:1" x14ac:dyDescent="0.25">
      <c r="A25" s="425"/>
    </row>
    <row r="26" spans="1:1" ht="26.25" x14ac:dyDescent="0.25">
      <c r="A26" s="424" t="s">
        <v>434</v>
      </c>
    </row>
    <row r="27" spans="1:1" x14ac:dyDescent="0.25">
      <c r="A27" s="425"/>
    </row>
    <row r="28" spans="1:1" ht="26.25" x14ac:dyDescent="0.25">
      <c r="A28" s="424" t="s">
        <v>435</v>
      </c>
    </row>
    <row r="32" spans="1:1" ht="27" x14ac:dyDescent="0.25">
      <c r="A32" s="422" t="s">
        <v>436</v>
      </c>
    </row>
    <row r="33" spans="1:3" ht="23.25" x14ac:dyDescent="0.25">
      <c r="A33" s="423"/>
    </row>
    <row r="34" spans="1:3" ht="26.25" x14ac:dyDescent="0.25">
      <c r="A34" s="424" t="s">
        <v>437</v>
      </c>
    </row>
    <row r="35" spans="1:3" ht="28.5" x14ac:dyDescent="0.25">
      <c r="A35" s="424" t="s">
        <v>438</v>
      </c>
    </row>
    <row r="36" spans="1:3" ht="28.5" x14ac:dyDescent="0.25">
      <c r="A36" s="424" t="s">
        <v>439</v>
      </c>
    </row>
    <row r="37" spans="1:3" ht="28.5" x14ac:dyDescent="0.25">
      <c r="A37" s="424" t="s">
        <v>440</v>
      </c>
    </row>
    <row r="38" spans="1:3" ht="28.5" x14ac:dyDescent="0.25">
      <c r="A38" s="424" t="s">
        <v>441</v>
      </c>
    </row>
    <row r="39" spans="1:3" ht="28.5" x14ac:dyDescent="0.25">
      <c r="A39" s="424" t="s">
        <v>442</v>
      </c>
    </row>
    <row r="40" spans="1:3" ht="28.5" x14ac:dyDescent="0.25">
      <c r="A40" s="424" t="s">
        <v>443</v>
      </c>
    </row>
    <row r="41" spans="1:3" x14ac:dyDescent="0.25">
      <c r="A41" s="429"/>
    </row>
    <row r="42" spans="1:3" ht="26.25" x14ac:dyDescent="0.25">
      <c r="A42" s="430" t="s">
        <v>444</v>
      </c>
    </row>
    <row r="43" spans="1:3" ht="25.5" x14ac:dyDescent="0.25">
      <c r="A43" s="1083" t="s">
        <v>1043</v>
      </c>
    </row>
    <row r="44" spans="1:3" ht="26.25" x14ac:dyDescent="0.25">
      <c r="A44" s="424" t="s">
        <v>1044</v>
      </c>
    </row>
    <row r="45" spans="1:3" ht="17.25" customHeight="1" x14ac:dyDescent="0.25">
      <c r="A45" s="424" t="s">
        <v>1045</v>
      </c>
    </row>
    <row r="47" spans="1:3" ht="27" x14ac:dyDescent="0.25">
      <c r="A47" s="422" t="s">
        <v>948</v>
      </c>
    </row>
    <row r="48" spans="1:3" ht="26.25" x14ac:dyDescent="0.25">
      <c r="A48" s="1032" t="s">
        <v>1102</v>
      </c>
      <c r="C48" s="424" t="s">
        <v>947</v>
      </c>
    </row>
    <row r="49" spans="1:4" ht="23.25" x14ac:dyDescent="0.35">
      <c r="C49" s="1077" t="s">
        <v>949</v>
      </c>
      <c r="D49" s="1075"/>
    </row>
    <row r="50" spans="1:4" ht="26.25" x14ac:dyDescent="0.35">
      <c r="C50" s="424" t="s">
        <v>1103</v>
      </c>
      <c r="D50" s="1075"/>
    </row>
    <row r="51" spans="1:4" ht="26.25" x14ac:dyDescent="0.25">
      <c r="C51" s="424" t="s">
        <v>1046</v>
      </c>
    </row>
    <row r="52" spans="1:4" ht="23.25" x14ac:dyDescent="0.35">
      <c r="D52" s="1076" t="s">
        <v>1047</v>
      </c>
    </row>
    <row r="59" spans="1:4" ht="21" x14ac:dyDescent="0.25">
      <c r="A59" s="1032"/>
      <c r="C59" s="1078"/>
    </row>
    <row r="60" spans="1:4" ht="21" x14ac:dyDescent="0.25">
      <c r="A60" s="1032"/>
      <c r="C60" s="1078"/>
    </row>
  </sheetData>
  <sheetProtection formatColumns="0" formatRows="0"/>
  <mergeCells count="1">
    <mergeCell ref="D2:H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67" r:id="rId4" name="Button 19">
              <controlPr defaultSize="0" print="0" autoFill="0" autoPict="0" macro="[0]!Impression">
                <anchor moveWithCells="1" sizeWithCells="1">
                  <from>
                    <xdr:col>1</xdr:col>
                    <xdr:colOff>752475</xdr:colOff>
                    <xdr:row>53</xdr:row>
                    <xdr:rowOff>38100</xdr:rowOff>
                  </from>
                  <to>
                    <xdr:col>4</xdr:col>
                    <xdr:colOff>466725</xdr:colOff>
                    <xdr:row>57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5" name="Button 21">
              <controlPr defaultSize="0" print="0" autoFill="0" autoPict="0" macro="[0]!Impression2">
                <anchor moveWithCells="1" sizeWithCells="1">
                  <from>
                    <xdr:col>7</xdr:col>
                    <xdr:colOff>190500</xdr:colOff>
                    <xdr:row>53</xdr:row>
                    <xdr:rowOff>47625</xdr:rowOff>
                  </from>
                  <to>
                    <xdr:col>10</xdr:col>
                    <xdr:colOff>438150</xdr:colOff>
                    <xdr:row>57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6" name="Button 23">
              <controlPr defaultSize="0" print="0" autoFill="0" autoPict="0" macro="[0]!ImpressionT3">
                <anchor moveWithCells="1" sizeWithCells="1">
                  <from>
                    <xdr:col>11</xdr:col>
                    <xdr:colOff>323850</xdr:colOff>
                    <xdr:row>53</xdr:row>
                    <xdr:rowOff>47625</xdr:rowOff>
                  </from>
                  <to>
                    <xdr:col>14</xdr:col>
                    <xdr:colOff>561975</xdr:colOff>
                    <xdr:row>57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A901B-7424-4E85-81B7-F2465C1888A9}">
  <sheetPr codeName="Feuil14"/>
  <dimension ref="A1:S10005"/>
  <sheetViews>
    <sheetView showZeros="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G4" sqref="G4"/>
    </sheetView>
  </sheetViews>
  <sheetFormatPr baseColWidth="10" defaultRowHeight="18.75" x14ac:dyDescent="0.3"/>
  <cols>
    <col min="1" max="1" width="8.28515625" style="382" customWidth="1"/>
    <col min="2" max="2" width="20.140625" style="382" customWidth="1"/>
    <col min="3" max="3" width="43.140625" style="382" customWidth="1"/>
    <col min="4" max="4" width="18.85546875" style="1089" customWidth="1"/>
    <col min="5" max="5" width="10.5703125" style="1098" bestFit="1" customWidth="1"/>
    <col min="6" max="6" width="10.85546875" style="1099" bestFit="1" customWidth="1"/>
    <col min="7" max="7" width="16.7109375" style="1100" bestFit="1" customWidth="1"/>
    <col min="8" max="8" width="9.5703125" style="1116" bestFit="1" customWidth="1"/>
    <col min="9" max="10" width="13.85546875" style="1110" customWidth="1"/>
    <col min="11" max="11" width="37.85546875" style="1113" customWidth="1"/>
    <col min="12" max="12" width="20.85546875" style="382" customWidth="1"/>
    <col min="13" max="13" width="17" style="382" customWidth="1"/>
    <col min="14" max="14" width="20.28515625" style="382" customWidth="1"/>
    <col min="15" max="15" width="21.140625" style="382" customWidth="1"/>
    <col min="16" max="16" width="9.28515625" style="1088" customWidth="1"/>
    <col min="17" max="17" width="11.42578125" style="1088"/>
    <col min="18" max="18" width="12.28515625" style="1088" customWidth="1"/>
    <col min="19" max="16384" width="11.42578125" style="382"/>
  </cols>
  <sheetData>
    <row r="1" spans="1:19" ht="20.25" thickBot="1" x14ac:dyDescent="0.35">
      <c r="B1" s="2519" t="s">
        <v>1053</v>
      </c>
      <c r="C1" s="2520"/>
      <c r="D1" s="1084" t="s">
        <v>285</v>
      </c>
      <c r="E1" s="1084" t="s">
        <v>286</v>
      </c>
      <c r="F1" s="1084" t="s">
        <v>289</v>
      </c>
      <c r="G1" s="1084" t="s">
        <v>290</v>
      </c>
      <c r="H1" s="1114" t="s">
        <v>486</v>
      </c>
      <c r="I1" s="382"/>
      <c r="J1" s="382"/>
      <c r="K1" s="382"/>
      <c r="M1" s="1089"/>
    </row>
    <row r="2" spans="1:19" ht="20.25" thickBot="1" x14ac:dyDescent="0.35">
      <c r="D2" s="1085" t="s">
        <v>287</v>
      </c>
      <c r="E2" s="1085" t="s">
        <v>288</v>
      </c>
      <c r="F2" s="1084" t="s">
        <v>481</v>
      </c>
      <c r="G2" s="1084" t="s">
        <v>483</v>
      </c>
      <c r="H2" s="1114" t="s">
        <v>487</v>
      </c>
      <c r="I2" s="382"/>
      <c r="J2" s="382"/>
      <c r="K2" s="382"/>
    </row>
    <row r="3" spans="1:19" ht="21.75" thickBot="1" x14ac:dyDescent="0.4">
      <c r="B3" s="2521" t="s">
        <v>1057</v>
      </c>
      <c r="C3" s="2522"/>
      <c r="D3" s="1104" t="s">
        <v>186</v>
      </c>
      <c r="E3" s="1105" t="s">
        <v>73</v>
      </c>
      <c r="F3" s="1106" t="s">
        <v>482</v>
      </c>
      <c r="G3" s="1106" t="s">
        <v>484</v>
      </c>
      <c r="H3" s="1115" t="s">
        <v>488</v>
      </c>
      <c r="I3" s="382"/>
      <c r="J3" s="382"/>
      <c r="K3" s="382"/>
    </row>
    <row r="4" spans="1:19" ht="15.75" customHeight="1" thickBot="1" x14ac:dyDescent="0.35">
      <c r="A4" s="1107"/>
      <c r="B4" s="1108">
        <f>SUBTOTAL(3,B6:B10504)</f>
        <v>0</v>
      </c>
      <c r="C4" s="1108">
        <f>SUBTOTAL(3,C6:C10504)</f>
        <v>0</v>
      </c>
      <c r="D4" s="1108">
        <f>SUBTOTAL(3,D6:D10504)</f>
        <v>0</v>
      </c>
      <c r="E4" s="1108">
        <f>SUBTOTAL(3,D6:D10504)</f>
        <v>0</v>
      </c>
      <c r="F4" s="1108">
        <f>SUBTOTAL(3,D6:D10504)</f>
        <v>0</v>
      </c>
      <c r="G4" s="1108">
        <f>SUBTOTAL(3,D6:D10504)</f>
        <v>0</v>
      </c>
      <c r="H4" s="1108">
        <f>SUBTOTAL(3,D6:D10504)</f>
        <v>0</v>
      </c>
      <c r="I4" s="1108">
        <f>SUBTOTAL(3,I6:I10504)</f>
        <v>0</v>
      </c>
      <c r="J4" s="1108">
        <f t="shared" ref="J4:S4" si="0">SUBTOTAL(3,J6:J10504)</f>
        <v>0</v>
      </c>
      <c r="K4" s="1108">
        <f t="shared" si="0"/>
        <v>0</v>
      </c>
      <c r="L4" s="1108">
        <f t="shared" si="0"/>
        <v>0</v>
      </c>
      <c r="M4" s="1108">
        <f t="shared" si="0"/>
        <v>0</v>
      </c>
      <c r="N4" s="1108">
        <f t="shared" si="0"/>
        <v>0</v>
      </c>
      <c r="O4" s="1108">
        <f t="shared" si="0"/>
        <v>0</v>
      </c>
      <c r="P4" s="1108">
        <f t="shared" si="0"/>
        <v>0</v>
      </c>
      <c r="Q4" s="1108">
        <f t="shared" si="0"/>
        <v>0</v>
      </c>
      <c r="R4" s="1108">
        <f t="shared" si="0"/>
        <v>0</v>
      </c>
      <c r="S4" s="1108">
        <f t="shared" si="0"/>
        <v>0</v>
      </c>
    </row>
    <row r="5" spans="1:19" s="1087" customFormat="1" ht="32.25" thickBot="1" x14ac:dyDescent="0.3">
      <c r="A5" s="1103" t="s">
        <v>1</v>
      </c>
      <c r="B5" s="1103" t="s">
        <v>771</v>
      </c>
      <c r="C5" s="1103" t="s">
        <v>770</v>
      </c>
      <c r="D5" s="1086" t="s">
        <v>772</v>
      </c>
      <c r="E5" s="1086" t="s">
        <v>1055</v>
      </c>
      <c r="F5" s="1086" t="s">
        <v>1056</v>
      </c>
      <c r="G5" s="1086" t="s">
        <v>773</v>
      </c>
      <c r="H5" s="1103" t="s">
        <v>1054</v>
      </c>
      <c r="I5" s="1103" t="s">
        <v>122</v>
      </c>
      <c r="J5" s="1103" t="s">
        <v>1089</v>
      </c>
      <c r="K5" s="1455" t="s">
        <v>1048</v>
      </c>
      <c r="L5" s="1103" t="s">
        <v>1058</v>
      </c>
      <c r="M5" s="1103" t="s">
        <v>592</v>
      </c>
      <c r="N5" s="1103" t="s">
        <v>764</v>
      </c>
      <c r="O5" s="1103" t="s">
        <v>774</v>
      </c>
      <c r="P5" s="1456" t="s">
        <v>1049</v>
      </c>
      <c r="Q5" s="1456" t="s">
        <v>1050</v>
      </c>
      <c r="R5" s="1456" t="s">
        <v>1051</v>
      </c>
      <c r="S5" s="1103" t="s">
        <v>1052</v>
      </c>
    </row>
    <row r="6" spans="1:19" x14ac:dyDescent="0.3">
      <c r="A6" s="1101">
        <v>1</v>
      </c>
      <c r="B6" s="1102"/>
      <c r="C6" s="1102"/>
      <c r="D6" s="1092"/>
      <c r="E6" s="1093">
        <f>D6</f>
        <v>0</v>
      </c>
      <c r="F6" s="1094">
        <f>D6</f>
        <v>0</v>
      </c>
      <c r="G6" s="1095">
        <f>D6</f>
        <v>0</v>
      </c>
      <c r="H6" s="1101" t="str">
        <f ca="1">IF(ISBLANK(D6),"",DATEDIF(G6,TODAY(),"y"))</f>
        <v/>
      </c>
      <c r="I6" s="1452"/>
      <c r="J6" s="1452"/>
      <c r="K6" s="1453"/>
      <c r="L6" s="1102"/>
      <c r="M6" s="1102"/>
      <c r="N6" s="1102"/>
      <c r="O6" s="1102"/>
      <c r="P6" s="1454"/>
      <c r="Q6" s="1454"/>
      <c r="R6" s="1454"/>
      <c r="S6" s="1102"/>
    </row>
    <row r="7" spans="1:19" x14ac:dyDescent="0.3">
      <c r="A7" s="1090">
        <v>2</v>
      </c>
      <c r="B7" s="1091"/>
      <c r="C7" s="1091"/>
      <c r="D7" s="1097"/>
      <c r="E7" s="1093">
        <f t="shared" ref="E7:E70" si="1">D7</f>
        <v>0</v>
      </c>
      <c r="F7" s="1094">
        <f t="shared" ref="F7:F70" si="2">D7</f>
        <v>0</v>
      </c>
      <c r="G7" s="1095">
        <f t="shared" ref="G7:G70" si="3">D7</f>
        <v>0</v>
      </c>
      <c r="H7" s="1090" t="str">
        <f t="shared" ref="H7:H70" ca="1" si="4">IF(ISBLANK(D7),"",DATEDIF(G7,TODAY(),"y"))</f>
        <v/>
      </c>
      <c r="I7" s="1111"/>
      <c r="J7" s="1111"/>
      <c r="K7" s="1112"/>
      <c r="L7" s="1091"/>
      <c r="M7" s="1091"/>
      <c r="N7" s="1091"/>
      <c r="O7" s="1091"/>
      <c r="P7" s="1096"/>
      <c r="Q7" s="1096"/>
      <c r="R7" s="1096"/>
      <c r="S7" s="1091"/>
    </row>
    <row r="8" spans="1:19" x14ac:dyDescent="0.3">
      <c r="A8" s="1090">
        <v>3</v>
      </c>
      <c r="B8" s="1091"/>
      <c r="C8" s="1091"/>
      <c r="D8" s="1097"/>
      <c r="E8" s="1093">
        <f t="shared" si="1"/>
        <v>0</v>
      </c>
      <c r="F8" s="1094">
        <f t="shared" si="2"/>
        <v>0</v>
      </c>
      <c r="G8" s="1095">
        <f t="shared" si="3"/>
        <v>0</v>
      </c>
      <c r="H8" s="1090" t="str">
        <f t="shared" ca="1" si="4"/>
        <v/>
      </c>
      <c r="I8" s="1111"/>
      <c r="J8" s="1111"/>
      <c r="K8" s="1112"/>
      <c r="L8" s="1091"/>
      <c r="M8" s="1091"/>
      <c r="N8" s="1091"/>
      <c r="O8" s="1091"/>
      <c r="P8" s="1096"/>
      <c r="Q8" s="1096"/>
      <c r="R8" s="1096"/>
      <c r="S8" s="1091"/>
    </row>
    <row r="9" spans="1:19" x14ac:dyDescent="0.3">
      <c r="A9" s="1090">
        <v>4</v>
      </c>
      <c r="B9" s="1091"/>
      <c r="C9" s="1091"/>
      <c r="D9" s="1097"/>
      <c r="E9" s="1093">
        <f t="shared" si="1"/>
        <v>0</v>
      </c>
      <c r="F9" s="1094">
        <f t="shared" si="2"/>
        <v>0</v>
      </c>
      <c r="G9" s="1095">
        <f t="shared" si="3"/>
        <v>0</v>
      </c>
      <c r="H9" s="1090" t="str">
        <f t="shared" ca="1" si="4"/>
        <v/>
      </c>
      <c r="I9" s="1111"/>
      <c r="J9" s="1111"/>
      <c r="K9" s="1112"/>
      <c r="L9" s="1091"/>
      <c r="M9" s="1091"/>
      <c r="N9" s="1091"/>
      <c r="O9" s="1091"/>
      <c r="P9" s="1096"/>
      <c r="Q9" s="1096"/>
      <c r="R9" s="1096"/>
      <c r="S9" s="1091"/>
    </row>
    <row r="10" spans="1:19" x14ac:dyDescent="0.3">
      <c r="A10" s="1090">
        <v>5</v>
      </c>
      <c r="B10" s="1091"/>
      <c r="C10" s="1091"/>
      <c r="D10" s="1097"/>
      <c r="E10" s="1093">
        <f t="shared" si="1"/>
        <v>0</v>
      </c>
      <c r="F10" s="1094">
        <f t="shared" si="2"/>
        <v>0</v>
      </c>
      <c r="G10" s="1095">
        <f t="shared" si="3"/>
        <v>0</v>
      </c>
      <c r="H10" s="1090" t="str">
        <f t="shared" ca="1" si="4"/>
        <v/>
      </c>
      <c r="I10" s="1111"/>
      <c r="J10" s="1111"/>
      <c r="K10" s="1112"/>
      <c r="L10" s="1091"/>
      <c r="M10" s="1091"/>
      <c r="N10" s="1091"/>
      <c r="O10" s="1091"/>
      <c r="P10" s="1096"/>
      <c r="Q10" s="1096"/>
      <c r="R10" s="1096"/>
      <c r="S10" s="1091"/>
    </row>
    <row r="11" spans="1:19" x14ac:dyDescent="0.3">
      <c r="A11" s="1090">
        <v>6</v>
      </c>
      <c r="B11" s="1091"/>
      <c r="C11" s="1091"/>
      <c r="D11" s="1097"/>
      <c r="E11" s="1093">
        <f t="shared" si="1"/>
        <v>0</v>
      </c>
      <c r="F11" s="1094">
        <f t="shared" si="2"/>
        <v>0</v>
      </c>
      <c r="G11" s="1095">
        <f t="shared" si="3"/>
        <v>0</v>
      </c>
      <c r="H11" s="1090" t="str">
        <f t="shared" ca="1" si="4"/>
        <v/>
      </c>
      <c r="I11" s="1111"/>
      <c r="J11" s="1111"/>
      <c r="K11" s="1112"/>
      <c r="L11" s="1091"/>
      <c r="M11" s="1091"/>
      <c r="N11" s="1091"/>
      <c r="O11" s="1091"/>
      <c r="P11" s="1096"/>
      <c r="Q11" s="1096"/>
      <c r="R11" s="1096"/>
      <c r="S11" s="1091"/>
    </row>
    <row r="12" spans="1:19" x14ac:dyDescent="0.3">
      <c r="A12" s="1090">
        <v>7</v>
      </c>
      <c r="B12" s="1091"/>
      <c r="C12" s="1091"/>
      <c r="D12" s="1097"/>
      <c r="E12" s="1093">
        <f t="shared" si="1"/>
        <v>0</v>
      </c>
      <c r="F12" s="1094">
        <f t="shared" si="2"/>
        <v>0</v>
      </c>
      <c r="G12" s="1095">
        <f t="shared" si="3"/>
        <v>0</v>
      </c>
      <c r="H12" s="1090" t="str">
        <f t="shared" ca="1" si="4"/>
        <v/>
      </c>
      <c r="I12" s="1111"/>
      <c r="J12" s="1111"/>
      <c r="K12" s="1112"/>
      <c r="L12" s="1091"/>
      <c r="M12" s="1091"/>
      <c r="N12" s="1091"/>
      <c r="O12" s="1091"/>
      <c r="P12" s="1096"/>
      <c r="Q12" s="1096"/>
      <c r="R12" s="1096"/>
      <c r="S12" s="1091"/>
    </row>
    <row r="13" spans="1:19" x14ac:dyDescent="0.3">
      <c r="A13" s="1090">
        <v>8</v>
      </c>
      <c r="B13" s="1091"/>
      <c r="C13" s="1091"/>
      <c r="D13" s="1097"/>
      <c r="E13" s="1093">
        <f t="shared" si="1"/>
        <v>0</v>
      </c>
      <c r="F13" s="1094">
        <f t="shared" si="2"/>
        <v>0</v>
      </c>
      <c r="G13" s="1095">
        <f t="shared" si="3"/>
        <v>0</v>
      </c>
      <c r="H13" s="1090" t="str">
        <f t="shared" ca="1" si="4"/>
        <v/>
      </c>
      <c r="I13" s="1111"/>
      <c r="J13" s="1111"/>
      <c r="K13" s="1112"/>
      <c r="L13" s="1091"/>
      <c r="M13" s="1091"/>
      <c r="N13" s="1091"/>
      <c r="O13" s="1091"/>
      <c r="P13" s="1096"/>
      <c r="Q13" s="1096"/>
      <c r="R13" s="1096"/>
      <c r="S13" s="1091"/>
    </row>
    <row r="14" spans="1:19" x14ac:dyDescent="0.3">
      <c r="A14" s="1090">
        <v>9</v>
      </c>
      <c r="B14" s="1091"/>
      <c r="C14" s="1091"/>
      <c r="D14" s="1097"/>
      <c r="E14" s="1093">
        <f t="shared" si="1"/>
        <v>0</v>
      </c>
      <c r="F14" s="1094">
        <f t="shared" si="2"/>
        <v>0</v>
      </c>
      <c r="G14" s="1095">
        <f t="shared" si="3"/>
        <v>0</v>
      </c>
      <c r="H14" s="1090" t="str">
        <f t="shared" ca="1" si="4"/>
        <v/>
      </c>
      <c r="I14" s="1111"/>
      <c r="J14" s="1111"/>
      <c r="K14" s="1112"/>
      <c r="L14" s="1091"/>
      <c r="M14" s="1091"/>
      <c r="N14" s="1091"/>
      <c r="O14" s="1091"/>
      <c r="P14" s="1096"/>
      <c r="Q14" s="1096"/>
      <c r="R14" s="1096"/>
      <c r="S14" s="1091"/>
    </row>
    <row r="15" spans="1:19" x14ac:dyDescent="0.3">
      <c r="A15" s="1090">
        <v>10</v>
      </c>
      <c r="B15" s="1091"/>
      <c r="C15" s="1091"/>
      <c r="D15" s="1097"/>
      <c r="E15" s="1093">
        <f t="shared" si="1"/>
        <v>0</v>
      </c>
      <c r="F15" s="1094">
        <f t="shared" si="2"/>
        <v>0</v>
      </c>
      <c r="G15" s="1095">
        <f t="shared" si="3"/>
        <v>0</v>
      </c>
      <c r="H15" s="1090" t="str">
        <f t="shared" ca="1" si="4"/>
        <v/>
      </c>
      <c r="I15" s="1111"/>
      <c r="J15" s="1111"/>
      <c r="K15" s="1112"/>
      <c r="L15" s="1091"/>
      <c r="M15" s="1091"/>
      <c r="N15" s="1091"/>
      <c r="O15" s="1091"/>
      <c r="P15" s="1096"/>
      <c r="Q15" s="1096"/>
      <c r="R15" s="1096"/>
      <c r="S15" s="1091"/>
    </row>
    <row r="16" spans="1:19" x14ac:dyDescent="0.3">
      <c r="A16" s="1090">
        <v>11</v>
      </c>
      <c r="B16" s="1091"/>
      <c r="C16" s="1091"/>
      <c r="D16" s="1097"/>
      <c r="E16" s="1093">
        <f t="shared" si="1"/>
        <v>0</v>
      </c>
      <c r="F16" s="1094">
        <f t="shared" si="2"/>
        <v>0</v>
      </c>
      <c r="G16" s="1095">
        <f t="shared" si="3"/>
        <v>0</v>
      </c>
      <c r="H16" s="1090" t="str">
        <f t="shared" ca="1" si="4"/>
        <v/>
      </c>
      <c r="I16" s="1111"/>
      <c r="J16" s="1111"/>
      <c r="K16" s="1112"/>
      <c r="L16" s="1091"/>
      <c r="M16" s="1091"/>
      <c r="N16" s="1091"/>
      <c r="O16" s="1091"/>
      <c r="P16" s="1096"/>
      <c r="Q16" s="1096"/>
      <c r="R16" s="1096"/>
      <c r="S16" s="1091"/>
    </row>
    <row r="17" spans="1:19" x14ac:dyDescent="0.3">
      <c r="A17" s="1090">
        <v>12</v>
      </c>
      <c r="B17" s="1091"/>
      <c r="C17" s="1091"/>
      <c r="D17" s="1097"/>
      <c r="E17" s="1093">
        <f t="shared" si="1"/>
        <v>0</v>
      </c>
      <c r="F17" s="1094">
        <f t="shared" si="2"/>
        <v>0</v>
      </c>
      <c r="G17" s="1095">
        <f t="shared" si="3"/>
        <v>0</v>
      </c>
      <c r="H17" s="1090" t="str">
        <f t="shared" ca="1" si="4"/>
        <v/>
      </c>
      <c r="I17" s="1111"/>
      <c r="J17" s="1111"/>
      <c r="K17" s="1112"/>
      <c r="L17" s="1091"/>
      <c r="M17" s="1091"/>
      <c r="N17" s="1091"/>
      <c r="O17" s="1091"/>
      <c r="P17" s="1096"/>
      <c r="Q17" s="1096"/>
      <c r="R17" s="1096"/>
      <c r="S17" s="1091"/>
    </row>
    <row r="18" spans="1:19" x14ac:dyDescent="0.3">
      <c r="A18" s="1090">
        <v>13</v>
      </c>
      <c r="B18" s="1091"/>
      <c r="C18" s="1091"/>
      <c r="D18" s="1097"/>
      <c r="E18" s="1093">
        <f t="shared" si="1"/>
        <v>0</v>
      </c>
      <c r="F18" s="1094">
        <f t="shared" si="2"/>
        <v>0</v>
      </c>
      <c r="G18" s="1095">
        <f t="shared" si="3"/>
        <v>0</v>
      </c>
      <c r="H18" s="1090" t="str">
        <f t="shared" ca="1" si="4"/>
        <v/>
      </c>
      <c r="I18" s="1111"/>
      <c r="J18" s="1111"/>
      <c r="K18" s="1112"/>
      <c r="L18" s="1091"/>
      <c r="M18" s="1091"/>
      <c r="N18" s="1091"/>
      <c r="O18" s="1091"/>
      <c r="P18" s="1096"/>
      <c r="Q18" s="1096"/>
      <c r="R18" s="1096"/>
      <c r="S18" s="1091"/>
    </row>
    <row r="19" spans="1:19" x14ac:dyDescent="0.3">
      <c r="A19" s="1090">
        <v>14</v>
      </c>
      <c r="B19" s="1091"/>
      <c r="C19" s="1091"/>
      <c r="D19" s="1097"/>
      <c r="E19" s="1093">
        <f t="shared" si="1"/>
        <v>0</v>
      </c>
      <c r="F19" s="1094">
        <f t="shared" si="2"/>
        <v>0</v>
      </c>
      <c r="G19" s="1095">
        <f t="shared" si="3"/>
        <v>0</v>
      </c>
      <c r="H19" s="1090" t="str">
        <f t="shared" ca="1" si="4"/>
        <v/>
      </c>
      <c r="I19" s="1111"/>
      <c r="J19" s="1111"/>
      <c r="K19" s="1112"/>
      <c r="L19" s="1091"/>
      <c r="M19" s="1091"/>
      <c r="N19" s="1091"/>
      <c r="O19" s="1091"/>
      <c r="P19" s="1096"/>
      <c r="Q19" s="1096"/>
      <c r="R19" s="1096"/>
      <c r="S19" s="1091"/>
    </row>
    <row r="20" spans="1:19" x14ac:dyDescent="0.3">
      <c r="A20" s="1090">
        <v>15</v>
      </c>
      <c r="B20" s="1091"/>
      <c r="C20" s="1091"/>
      <c r="D20" s="1097"/>
      <c r="E20" s="1093">
        <f t="shared" si="1"/>
        <v>0</v>
      </c>
      <c r="F20" s="1094">
        <f t="shared" si="2"/>
        <v>0</v>
      </c>
      <c r="G20" s="1095">
        <f t="shared" si="3"/>
        <v>0</v>
      </c>
      <c r="H20" s="1090" t="str">
        <f t="shared" ca="1" si="4"/>
        <v/>
      </c>
      <c r="I20" s="1111"/>
      <c r="J20" s="1111"/>
      <c r="K20" s="1112"/>
      <c r="L20" s="1091"/>
      <c r="M20" s="1091"/>
      <c r="N20" s="1091"/>
      <c r="O20" s="1091"/>
      <c r="P20" s="1096"/>
      <c r="Q20" s="1096"/>
      <c r="R20" s="1096"/>
      <c r="S20" s="1091"/>
    </row>
    <row r="21" spans="1:19" x14ac:dyDescent="0.3">
      <c r="A21" s="1090">
        <v>16</v>
      </c>
      <c r="B21" s="1091"/>
      <c r="C21" s="1091"/>
      <c r="D21" s="1097"/>
      <c r="E21" s="1093">
        <f t="shared" si="1"/>
        <v>0</v>
      </c>
      <c r="F21" s="1094">
        <f t="shared" si="2"/>
        <v>0</v>
      </c>
      <c r="G21" s="1095">
        <f t="shared" si="3"/>
        <v>0</v>
      </c>
      <c r="H21" s="1090" t="str">
        <f t="shared" ca="1" si="4"/>
        <v/>
      </c>
      <c r="I21" s="1111"/>
      <c r="J21" s="1111"/>
      <c r="K21" s="1112"/>
      <c r="L21" s="1091"/>
      <c r="M21" s="1091"/>
      <c r="N21" s="1091"/>
      <c r="O21" s="1091"/>
      <c r="P21" s="1096"/>
      <c r="Q21" s="1096"/>
      <c r="R21" s="1096"/>
      <c r="S21" s="1091"/>
    </row>
    <row r="22" spans="1:19" x14ac:dyDescent="0.3">
      <c r="A22" s="1090">
        <v>17</v>
      </c>
      <c r="B22" s="1091"/>
      <c r="C22" s="1091"/>
      <c r="D22" s="1097"/>
      <c r="E22" s="1093">
        <f t="shared" si="1"/>
        <v>0</v>
      </c>
      <c r="F22" s="1094">
        <f t="shared" si="2"/>
        <v>0</v>
      </c>
      <c r="G22" s="1095">
        <f t="shared" si="3"/>
        <v>0</v>
      </c>
      <c r="H22" s="1090" t="str">
        <f t="shared" ca="1" si="4"/>
        <v/>
      </c>
      <c r="I22" s="1111"/>
      <c r="J22" s="1111"/>
      <c r="K22" s="1112"/>
      <c r="L22" s="1091"/>
      <c r="M22" s="1091"/>
      <c r="N22" s="1091"/>
      <c r="O22" s="1091"/>
      <c r="P22" s="1096"/>
      <c r="Q22" s="1096"/>
      <c r="R22" s="1096"/>
      <c r="S22" s="1091"/>
    </row>
    <row r="23" spans="1:19" x14ac:dyDescent="0.3">
      <c r="A23" s="1090">
        <v>18</v>
      </c>
      <c r="B23" s="1091"/>
      <c r="C23" s="1091"/>
      <c r="D23" s="1097"/>
      <c r="E23" s="1093">
        <f t="shared" si="1"/>
        <v>0</v>
      </c>
      <c r="F23" s="1094">
        <f t="shared" si="2"/>
        <v>0</v>
      </c>
      <c r="G23" s="1095">
        <f t="shared" si="3"/>
        <v>0</v>
      </c>
      <c r="H23" s="1090" t="str">
        <f t="shared" ca="1" si="4"/>
        <v/>
      </c>
      <c r="I23" s="1111"/>
      <c r="J23" s="1111"/>
      <c r="K23" s="1112"/>
      <c r="L23" s="1091"/>
      <c r="M23" s="1091"/>
      <c r="N23" s="1091"/>
      <c r="O23" s="1091"/>
      <c r="P23" s="1096"/>
      <c r="Q23" s="1096"/>
      <c r="R23" s="1096"/>
      <c r="S23" s="1091"/>
    </row>
    <row r="24" spans="1:19" x14ac:dyDescent="0.3">
      <c r="A24" s="1090">
        <v>19</v>
      </c>
      <c r="B24" s="1091"/>
      <c r="C24" s="1091"/>
      <c r="D24" s="1097"/>
      <c r="E24" s="1093">
        <f t="shared" si="1"/>
        <v>0</v>
      </c>
      <c r="F24" s="1094">
        <f t="shared" si="2"/>
        <v>0</v>
      </c>
      <c r="G24" s="1095">
        <f t="shared" si="3"/>
        <v>0</v>
      </c>
      <c r="H24" s="1090" t="str">
        <f t="shared" ca="1" si="4"/>
        <v/>
      </c>
      <c r="I24" s="1111"/>
      <c r="J24" s="1111"/>
      <c r="K24" s="1112"/>
      <c r="L24" s="1091"/>
      <c r="M24" s="1091"/>
      <c r="N24" s="1091"/>
      <c r="O24" s="1091"/>
      <c r="P24" s="1096"/>
      <c r="Q24" s="1096"/>
      <c r="R24" s="1096"/>
      <c r="S24" s="1091"/>
    </row>
    <row r="25" spans="1:19" x14ac:dyDescent="0.3">
      <c r="A25" s="1090">
        <v>20</v>
      </c>
      <c r="B25" s="1091"/>
      <c r="C25" s="1091"/>
      <c r="D25" s="1097"/>
      <c r="E25" s="1093">
        <f t="shared" si="1"/>
        <v>0</v>
      </c>
      <c r="F25" s="1094">
        <f t="shared" si="2"/>
        <v>0</v>
      </c>
      <c r="G25" s="1095">
        <f t="shared" si="3"/>
        <v>0</v>
      </c>
      <c r="H25" s="1090" t="str">
        <f t="shared" ca="1" si="4"/>
        <v/>
      </c>
      <c r="I25" s="1111"/>
      <c r="J25" s="1111"/>
      <c r="K25" s="1112"/>
      <c r="L25" s="1091"/>
      <c r="M25" s="1091"/>
      <c r="N25" s="1091"/>
      <c r="O25" s="1091"/>
      <c r="P25" s="1096"/>
      <c r="Q25" s="1096"/>
      <c r="R25" s="1096"/>
      <c r="S25" s="1091"/>
    </row>
    <row r="26" spans="1:19" x14ac:dyDescent="0.3">
      <c r="A26" s="1090">
        <v>21</v>
      </c>
      <c r="B26" s="1091"/>
      <c r="C26" s="1091"/>
      <c r="D26" s="1097"/>
      <c r="E26" s="1093">
        <f t="shared" si="1"/>
        <v>0</v>
      </c>
      <c r="F26" s="1094">
        <f t="shared" si="2"/>
        <v>0</v>
      </c>
      <c r="G26" s="1095">
        <f t="shared" si="3"/>
        <v>0</v>
      </c>
      <c r="H26" s="1090" t="str">
        <f t="shared" ca="1" si="4"/>
        <v/>
      </c>
      <c r="I26" s="1111"/>
      <c r="J26" s="1111"/>
      <c r="K26" s="1112"/>
      <c r="L26" s="1091"/>
      <c r="M26" s="1091"/>
      <c r="N26" s="1091"/>
      <c r="O26" s="1091"/>
      <c r="P26" s="1096"/>
      <c r="Q26" s="1096"/>
      <c r="R26" s="1096"/>
      <c r="S26" s="1091"/>
    </row>
    <row r="27" spans="1:19" x14ac:dyDescent="0.3">
      <c r="A27" s="1090">
        <v>22</v>
      </c>
      <c r="B27" s="1091"/>
      <c r="C27" s="1091"/>
      <c r="D27" s="1097"/>
      <c r="E27" s="1093">
        <f t="shared" si="1"/>
        <v>0</v>
      </c>
      <c r="F27" s="1094">
        <f t="shared" si="2"/>
        <v>0</v>
      </c>
      <c r="G27" s="1095">
        <f t="shared" si="3"/>
        <v>0</v>
      </c>
      <c r="H27" s="1090" t="str">
        <f t="shared" ca="1" si="4"/>
        <v/>
      </c>
      <c r="I27" s="1111"/>
      <c r="J27" s="1111"/>
      <c r="K27" s="1112"/>
      <c r="L27" s="1091"/>
      <c r="M27" s="1091"/>
      <c r="N27" s="1091"/>
      <c r="O27" s="1091"/>
      <c r="P27" s="1096"/>
      <c r="Q27" s="1096"/>
      <c r="R27" s="1096"/>
      <c r="S27" s="1091"/>
    </row>
    <row r="28" spans="1:19" x14ac:dyDescent="0.3">
      <c r="A28" s="1090">
        <v>23</v>
      </c>
      <c r="B28" s="1091"/>
      <c r="C28" s="1091"/>
      <c r="D28" s="1097"/>
      <c r="E28" s="1093">
        <f t="shared" si="1"/>
        <v>0</v>
      </c>
      <c r="F28" s="1094">
        <f t="shared" si="2"/>
        <v>0</v>
      </c>
      <c r="G28" s="1095">
        <f t="shared" si="3"/>
        <v>0</v>
      </c>
      <c r="H28" s="1090" t="str">
        <f t="shared" ca="1" si="4"/>
        <v/>
      </c>
      <c r="I28" s="1111"/>
      <c r="J28" s="1111"/>
      <c r="K28" s="1112"/>
      <c r="L28" s="1091"/>
      <c r="M28" s="1091"/>
      <c r="N28" s="1091"/>
      <c r="O28" s="1091"/>
      <c r="P28" s="1096"/>
      <c r="Q28" s="1096"/>
      <c r="R28" s="1096"/>
      <c r="S28" s="1091"/>
    </row>
    <row r="29" spans="1:19" x14ac:dyDescent="0.3">
      <c r="A29" s="1090">
        <v>24</v>
      </c>
      <c r="B29" s="1091"/>
      <c r="C29" s="1091"/>
      <c r="D29" s="1097"/>
      <c r="E29" s="1093">
        <f t="shared" si="1"/>
        <v>0</v>
      </c>
      <c r="F29" s="1094">
        <f t="shared" si="2"/>
        <v>0</v>
      </c>
      <c r="G29" s="1095">
        <f t="shared" si="3"/>
        <v>0</v>
      </c>
      <c r="H29" s="1090" t="str">
        <f t="shared" ca="1" si="4"/>
        <v/>
      </c>
      <c r="I29" s="1111"/>
      <c r="J29" s="1111"/>
      <c r="K29" s="1112"/>
      <c r="L29" s="1091"/>
      <c r="M29" s="1091"/>
      <c r="N29" s="1091"/>
      <c r="O29" s="1091"/>
      <c r="P29" s="1096"/>
      <c r="Q29" s="1096"/>
      <c r="R29" s="1096"/>
      <c r="S29" s="1091"/>
    </row>
    <row r="30" spans="1:19" x14ac:dyDescent="0.3">
      <c r="A30" s="1090">
        <v>25</v>
      </c>
      <c r="B30" s="1091"/>
      <c r="C30" s="1091"/>
      <c r="D30" s="1097"/>
      <c r="E30" s="1093">
        <f t="shared" si="1"/>
        <v>0</v>
      </c>
      <c r="F30" s="1094">
        <f t="shared" si="2"/>
        <v>0</v>
      </c>
      <c r="G30" s="1095">
        <f t="shared" si="3"/>
        <v>0</v>
      </c>
      <c r="H30" s="1090" t="str">
        <f t="shared" ca="1" si="4"/>
        <v/>
      </c>
      <c r="I30" s="1111"/>
      <c r="J30" s="1111"/>
      <c r="K30" s="1112"/>
      <c r="L30" s="1091"/>
      <c r="M30" s="1091"/>
      <c r="N30" s="1091"/>
      <c r="O30" s="1091"/>
      <c r="P30" s="1096"/>
      <c r="Q30" s="1096"/>
      <c r="R30" s="1096"/>
      <c r="S30" s="1091"/>
    </row>
    <row r="31" spans="1:19" x14ac:dyDescent="0.3">
      <c r="A31" s="1090">
        <v>26</v>
      </c>
      <c r="B31" s="1091"/>
      <c r="C31" s="1091"/>
      <c r="D31" s="1097"/>
      <c r="E31" s="1093">
        <f t="shared" si="1"/>
        <v>0</v>
      </c>
      <c r="F31" s="1094">
        <f t="shared" si="2"/>
        <v>0</v>
      </c>
      <c r="G31" s="1095">
        <f t="shared" si="3"/>
        <v>0</v>
      </c>
      <c r="H31" s="1090" t="str">
        <f t="shared" ca="1" si="4"/>
        <v/>
      </c>
      <c r="I31" s="1111"/>
      <c r="J31" s="1111"/>
      <c r="K31" s="1112"/>
      <c r="L31" s="1091"/>
      <c r="M31" s="1091"/>
      <c r="N31" s="1091"/>
      <c r="O31" s="1091"/>
      <c r="P31" s="1096"/>
      <c r="Q31" s="1096"/>
      <c r="R31" s="1096"/>
      <c r="S31" s="1091"/>
    </row>
    <row r="32" spans="1:19" x14ac:dyDescent="0.3">
      <c r="A32" s="1090">
        <v>27</v>
      </c>
      <c r="B32" s="1091"/>
      <c r="C32" s="1091"/>
      <c r="D32" s="1097"/>
      <c r="E32" s="1093">
        <f t="shared" si="1"/>
        <v>0</v>
      </c>
      <c r="F32" s="1094">
        <f t="shared" si="2"/>
        <v>0</v>
      </c>
      <c r="G32" s="1095">
        <f t="shared" si="3"/>
        <v>0</v>
      </c>
      <c r="H32" s="1090" t="str">
        <f t="shared" ca="1" si="4"/>
        <v/>
      </c>
      <c r="I32" s="1111"/>
      <c r="J32" s="1111"/>
      <c r="K32" s="1112"/>
      <c r="L32" s="1091"/>
      <c r="M32" s="1091"/>
      <c r="N32" s="1091"/>
      <c r="O32" s="1091"/>
      <c r="P32" s="1096"/>
      <c r="Q32" s="1096"/>
      <c r="R32" s="1096"/>
      <c r="S32" s="1091"/>
    </row>
    <row r="33" spans="1:19" x14ac:dyDescent="0.3">
      <c r="A33" s="1090">
        <v>28</v>
      </c>
      <c r="B33" s="1091"/>
      <c r="C33" s="1091"/>
      <c r="D33" s="1097"/>
      <c r="E33" s="1093">
        <f t="shared" si="1"/>
        <v>0</v>
      </c>
      <c r="F33" s="1094">
        <f t="shared" si="2"/>
        <v>0</v>
      </c>
      <c r="G33" s="1095">
        <f t="shared" si="3"/>
        <v>0</v>
      </c>
      <c r="H33" s="1090" t="str">
        <f t="shared" ca="1" si="4"/>
        <v/>
      </c>
      <c r="I33" s="1111"/>
      <c r="J33" s="1111"/>
      <c r="K33" s="1112"/>
      <c r="L33" s="1091"/>
      <c r="M33" s="1091"/>
      <c r="N33" s="1091"/>
      <c r="O33" s="1091"/>
      <c r="P33" s="1096"/>
      <c r="Q33" s="1096"/>
      <c r="R33" s="1096"/>
      <c r="S33" s="1091"/>
    </row>
    <row r="34" spans="1:19" x14ac:dyDescent="0.3">
      <c r="A34" s="1090">
        <v>29</v>
      </c>
      <c r="B34" s="1091"/>
      <c r="C34" s="1091"/>
      <c r="D34" s="1097"/>
      <c r="E34" s="1093">
        <f t="shared" si="1"/>
        <v>0</v>
      </c>
      <c r="F34" s="1094">
        <f t="shared" si="2"/>
        <v>0</v>
      </c>
      <c r="G34" s="1095">
        <f t="shared" si="3"/>
        <v>0</v>
      </c>
      <c r="H34" s="1090" t="str">
        <f t="shared" ca="1" si="4"/>
        <v/>
      </c>
      <c r="I34" s="1111"/>
      <c r="J34" s="1111"/>
      <c r="K34" s="1112"/>
      <c r="L34" s="1091"/>
      <c r="M34" s="1091"/>
      <c r="N34" s="1091"/>
      <c r="O34" s="1091"/>
      <c r="P34" s="1096"/>
      <c r="Q34" s="1096"/>
      <c r="R34" s="1096"/>
      <c r="S34" s="1091"/>
    </row>
    <row r="35" spans="1:19" x14ac:dyDescent="0.3">
      <c r="A35" s="1090">
        <v>30</v>
      </c>
      <c r="B35" s="1091"/>
      <c r="C35" s="1091"/>
      <c r="D35" s="1097"/>
      <c r="E35" s="1093">
        <f t="shared" si="1"/>
        <v>0</v>
      </c>
      <c r="F35" s="1094">
        <f t="shared" si="2"/>
        <v>0</v>
      </c>
      <c r="G35" s="1095">
        <f t="shared" si="3"/>
        <v>0</v>
      </c>
      <c r="H35" s="1090" t="str">
        <f t="shared" ca="1" si="4"/>
        <v/>
      </c>
      <c r="I35" s="1111"/>
      <c r="J35" s="1111"/>
      <c r="K35" s="1112"/>
      <c r="L35" s="1091"/>
      <c r="M35" s="1091"/>
      <c r="N35" s="1091"/>
      <c r="O35" s="1091"/>
      <c r="P35" s="1096"/>
      <c r="Q35" s="1096"/>
      <c r="R35" s="1096"/>
      <c r="S35" s="1091"/>
    </row>
    <row r="36" spans="1:19" x14ac:dyDescent="0.3">
      <c r="A36" s="1090">
        <v>31</v>
      </c>
      <c r="B36" s="1091"/>
      <c r="C36" s="1091"/>
      <c r="D36" s="1097"/>
      <c r="E36" s="1093">
        <f t="shared" si="1"/>
        <v>0</v>
      </c>
      <c r="F36" s="1094">
        <f t="shared" si="2"/>
        <v>0</v>
      </c>
      <c r="G36" s="1095">
        <f t="shared" si="3"/>
        <v>0</v>
      </c>
      <c r="H36" s="1090" t="str">
        <f t="shared" ca="1" si="4"/>
        <v/>
      </c>
      <c r="I36" s="1111"/>
      <c r="J36" s="1111"/>
      <c r="K36" s="1112"/>
      <c r="L36" s="1091"/>
      <c r="M36" s="1091"/>
      <c r="N36" s="1091"/>
      <c r="O36" s="1091"/>
      <c r="P36" s="1096"/>
      <c r="Q36" s="1096"/>
      <c r="R36" s="1096"/>
      <c r="S36" s="1091"/>
    </row>
    <row r="37" spans="1:19" x14ac:dyDescent="0.3">
      <c r="A37" s="1090">
        <v>32</v>
      </c>
      <c r="B37" s="1091"/>
      <c r="C37" s="1091"/>
      <c r="D37" s="1097"/>
      <c r="E37" s="1093">
        <f t="shared" si="1"/>
        <v>0</v>
      </c>
      <c r="F37" s="1094">
        <f t="shared" si="2"/>
        <v>0</v>
      </c>
      <c r="G37" s="1095">
        <f t="shared" si="3"/>
        <v>0</v>
      </c>
      <c r="H37" s="1090" t="str">
        <f t="shared" ca="1" si="4"/>
        <v/>
      </c>
      <c r="I37" s="1111"/>
      <c r="J37" s="1111"/>
      <c r="K37" s="1112"/>
      <c r="L37" s="1091"/>
      <c r="M37" s="1091"/>
      <c r="N37" s="1091"/>
      <c r="O37" s="1091"/>
      <c r="P37" s="1096"/>
      <c r="Q37" s="1096"/>
      <c r="R37" s="1096"/>
      <c r="S37" s="1091"/>
    </row>
    <row r="38" spans="1:19" x14ac:dyDescent="0.3">
      <c r="A38" s="1090">
        <v>33</v>
      </c>
      <c r="B38" s="1091"/>
      <c r="C38" s="1091"/>
      <c r="D38" s="1097"/>
      <c r="E38" s="1093">
        <f t="shared" si="1"/>
        <v>0</v>
      </c>
      <c r="F38" s="1094">
        <f t="shared" si="2"/>
        <v>0</v>
      </c>
      <c r="G38" s="1095">
        <f t="shared" si="3"/>
        <v>0</v>
      </c>
      <c r="H38" s="1090" t="str">
        <f t="shared" ca="1" si="4"/>
        <v/>
      </c>
      <c r="I38" s="1111"/>
      <c r="J38" s="1111"/>
      <c r="K38" s="1112"/>
      <c r="L38" s="1091"/>
      <c r="M38" s="1091"/>
      <c r="N38" s="1091"/>
      <c r="O38" s="1091"/>
      <c r="P38" s="1096"/>
      <c r="Q38" s="1096"/>
      <c r="R38" s="1096"/>
      <c r="S38" s="1091"/>
    </row>
    <row r="39" spans="1:19" x14ac:dyDescent="0.3">
      <c r="A39" s="1090">
        <v>34</v>
      </c>
      <c r="B39" s="1091"/>
      <c r="C39" s="1091"/>
      <c r="D39" s="1097"/>
      <c r="E39" s="1093">
        <f t="shared" si="1"/>
        <v>0</v>
      </c>
      <c r="F39" s="1094">
        <f t="shared" si="2"/>
        <v>0</v>
      </c>
      <c r="G39" s="1095">
        <f t="shared" si="3"/>
        <v>0</v>
      </c>
      <c r="H39" s="1090" t="str">
        <f t="shared" ca="1" si="4"/>
        <v/>
      </c>
      <c r="I39" s="1111"/>
      <c r="J39" s="1111"/>
      <c r="K39" s="1112"/>
      <c r="L39" s="1091"/>
      <c r="M39" s="1091"/>
      <c r="N39" s="1091"/>
      <c r="O39" s="1091"/>
      <c r="P39" s="1096"/>
      <c r="Q39" s="1096"/>
      <c r="R39" s="1096"/>
      <c r="S39" s="1091"/>
    </row>
    <row r="40" spans="1:19" x14ac:dyDescent="0.3">
      <c r="A40" s="1090">
        <v>35</v>
      </c>
      <c r="B40" s="1091"/>
      <c r="C40" s="1091"/>
      <c r="D40" s="1097"/>
      <c r="E40" s="1093">
        <f t="shared" si="1"/>
        <v>0</v>
      </c>
      <c r="F40" s="1094">
        <f t="shared" si="2"/>
        <v>0</v>
      </c>
      <c r="G40" s="1095">
        <f t="shared" si="3"/>
        <v>0</v>
      </c>
      <c r="H40" s="1090" t="str">
        <f t="shared" ca="1" si="4"/>
        <v/>
      </c>
      <c r="I40" s="1111"/>
      <c r="J40" s="1111"/>
      <c r="K40" s="1112"/>
      <c r="L40" s="1091"/>
      <c r="M40" s="1091"/>
      <c r="N40" s="1091"/>
      <c r="O40" s="1091"/>
      <c r="P40" s="1096"/>
      <c r="Q40" s="1096"/>
      <c r="R40" s="1096"/>
      <c r="S40" s="1091"/>
    </row>
    <row r="41" spans="1:19" x14ac:dyDescent="0.3">
      <c r="A41" s="1090">
        <v>36</v>
      </c>
      <c r="B41" s="1091"/>
      <c r="C41" s="1091"/>
      <c r="D41" s="1097"/>
      <c r="E41" s="1093">
        <f t="shared" si="1"/>
        <v>0</v>
      </c>
      <c r="F41" s="1094">
        <f t="shared" si="2"/>
        <v>0</v>
      </c>
      <c r="G41" s="1095">
        <f t="shared" si="3"/>
        <v>0</v>
      </c>
      <c r="H41" s="1090" t="str">
        <f t="shared" ca="1" si="4"/>
        <v/>
      </c>
      <c r="I41" s="1111"/>
      <c r="J41" s="1111"/>
      <c r="K41" s="1112"/>
      <c r="L41" s="1091"/>
      <c r="M41" s="1091"/>
      <c r="N41" s="1091"/>
      <c r="O41" s="1091"/>
      <c r="P41" s="1096"/>
      <c r="Q41" s="1096"/>
      <c r="R41" s="1096"/>
      <c r="S41" s="1091"/>
    </row>
    <row r="42" spans="1:19" x14ac:dyDescent="0.3">
      <c r="A42" s="1090">
        <v>37</v>
      </c>
      <c r="B42" s="1091"/>
      <c r="C42" s="1091"/>
      <c r="D42" s="1097"/>
      <c r="E42" s="1093">
        <f t="shared" si="1"/>
        <v>0</v>
      </c>
      <c r="F42" s="1094">
        <f t="shared" si="2"/>
        <v>0</v>
      </c>
      <c r="G42" s="1095">
        <f t="shared" si="3"/>
        <v>0</v>
      </c>
      <c r="H42" s="1090" t="str">
        <f t="shared" ca="1" si="4"/>
        <v/>
      </c>
      <c r="I42" s="1111"/>
      <c r="J42" s="1111"/>
      <c r="K42" s="1112"/>
      <c r="L42" s="1091"/>
      <c r="M42" s="1091"/>
      <c r="N42" s="1091"/>
      <c r="O42" s="1091"/>
      <c r="P42" s="1096"/>
      <c r="Q42" s="1096"/>
      <c r="R42" s="1096"/>
      <c r="S42" s="1091"/>
    </row>
    <row r="43" spans="1:19" x14ac:dyDescent="0.3">
      <c r="A43" s="1090">
        <v>38</v>
      </c>
      <c r="B43" s="1091"/>
      <c r="C43" s="1091"/>
      <c r="D43" s="1097"/>
      <c r="E43" s="1093">
        <f t="shared" si="1"/>
        <v>0</v>
      </c>
      <c r="F43" s="1094">
        <f t="shared" si="2"/>
        <v>0</v>
      </c>
      <c r="G43" s="1095">
        <f t="shared" si="3"/>
        <v>0</v>
      </c>
      <c r="H43" s="1090" t="str">
        <f t="shared" ca="1" si="4"/>
        <v/>
      </c>
      <c r="I43" s="1111"/>
      <c r="J43" s="1111"/>
      <c r="K43" s="1112"/>
      <c r="L43" s="1091"/>
      <c r="M43" s="1091"/>
      <c r="N43" s="1091"/>
      <c r="O43" s="1091"/>
      <c r="P43" s="1096"/>
      <c r="Q43" s="1096"/>
      <c r="R43" s="1096"/>
      <c r="S43" s="1091"/>
    </row>
    <row r="44" spans="1:19" x14ac:dyDescent="0.3">
      <c r="A44" s="1090">
        <v>39</v>
      </c>
      <c r="B44" s="1091"/>
      <c r="C44" s="1091"/>
      <c r="D44" s="1097"/>
      <c r="E44" s="1093">
        <f t="shared" si="1"/>
        <v>0</v>
      </c>
      <c r="F44" s="1094">
        <f t="shared" si="2"/>
        <v>0</v>
      </c>
      <c r="G44" s="1095">
        <f t="shared" si="3"/>
        <v>0</v>
      </c>
      <c r="H44" s="1090" t="str">
        <f t="shared" ca="1" si="4"/>
        <v/>
      </c>
      <c r="I44" s="1111"/>
      <c r="J44" s="1111"/>
      <c r="K44" s="1112"/>
      <c r="L44" s="1091"/>
      <c r="M44" s="1091"/>
      <c r="N44" s="1091"/>
      <c r="O44" s="1091"/>
      <c r="P44" s="1096"/>
      <c r="Q44" s="1096"/>
      <c r="R44" s="1096"/>
      <c r="S44" s="1091"/>
    </row>
    <row r="45" spans="1:19" x14ac:dyDescent="0.3">
      <c r="A45" s="1090">
        <v>40</v>
      </c>
      <c r="B45" s="1091"/>
      <c r="C45" s="1091"/>
      <c r="D45" s="1097"/>
      <c r="E45" s="1093">
        <f t="shared" si="1"/>
        <v>0</v>
      </c>
      <c r="F45" s="1094">
        <f t="shared" si="2"/>
        <v>0</v>
      </c>
      <c r="G45" s="1095">
        <f t="shared" si="3"/>
        <v>0</v>
      </c>
      <c r="H45" s="1090" t="str">
        <f t="shared" ca="1" si="4"/>
        <v/>
      </c>
      <c r="I45" s="1111"/>
      <c r="J45" s="1111"/>
      <c r="K45" s="1112"/>
      <c r="L45" s="1091"/>
      <c r="M45" s="1091"/>
      <c r="N45" s="1091"/>
      <c r="O45" s="1091"/>
      <c r="P45" s="1096"/>
      <c r="Q45" s="1096"/>
      <c r="R45" s="1096"/>
      <c r="S45" s="1091"/>
    </row>
    <row r="46" spans="1:19" x14ac:dyDescent="0.3">
      <c r="A46" s="1090">
        <v>41</v>
      </c>
      <c r="B46" s="1091"/>
      <c r="C46" s="1091"/>
      <c r="D46" s="1097"/>
      <c r="E46" s="1093">
        <f t="shared" si="1"/>
        <v>0</v>
      </c>
      <c r="F46" s="1094">
        <f t="shared" si="2"/>
        <v>0</v>
      </c>
      <c r="G46" s="1095">
        <f t="shared" si="3"/>
        <v>0</v>
      </c>
      <c r="H46" s="1090" t="str">
        <f t="shared" ca="1" si="4"/>
        <v/>
      </c>
      <c r="I46" s="1111"/>
      <c r="J46" s="1111"/>
      <c r="K46" s="1112"/>
      <c r="L46" s="1091"/>
      <c r="M46" s="1091"/>
      <c r="N46" s="1091"/>
      <c r="O46" s="1091"/>
      <c r="P46" s="1096"/>
      <c r="Q46" s="1096"/>
      <c r="R46" s="1096"/>
      <c r="S46" s="1091"/>
    </row>
    <row r="47" spans="1:19" x14ac:dyDescent="0.3">
      <c r="A47" s="1090">
        <v>42</v>
      </c>
      <c r="B47" s="1091"/>
      <c r="C47" s="1091"/>
      <c r="D47" s="1097"/>
      <c r="E47" s="1093">
        <f t="shared" si="1"/>
        <v>0</v>
      </c>
      <c r="F47" s="1094">
        <f t="shared" si="2"/>
        <v>0</v>
      </c>
      <c r="G47" s="1095">
        <f t="shared" si="3"/>
        <v>0</v>
      </c>
      <c r="H47" s="1090" t="str">
        <f t="shared" ca="1" si="4"/>
        <v/>
      </c>
      <c r="I47" s="1111"/>
      <c r="J47" s="1111"/>
      <c r="K47" s="1112"/>
      <c r="L47" s="1091"/>
      <c r="M47" s="1091"/>
      <c r="N47" s="1091"/>
      <c r="O47" s="1091"/>
      <c r="P47" s="1096"/>
      <c r="Q47" s="1096"/>
      <c r="R47" s="1096"/>
      <c r="S47" s="1091"/>
    </row>
    <row r="48" spans="1:19" x14ac:dyDescent="0.3">
      <c r="A48" s="1090">
        <v>43</v>
      </c>
      <c r="B48" s="1091"/>
      <c r="C48" s="1091"/>
      <c r="D48" s="1097"/>
      <c r="E48" s="1093">
        <f t="shared" si="1"/>
        <v>0</v>
      </c>
      <c r="F48" s="1094">
        <f t="shared" si="2"/>
        <v>0</v>
      </c>
      <c r="G48" s="1095">
        <f t="shared" si="3"/>
        <v>0</v>
      </c>
      <c r="H48" s="1090" t="str">
        <f t="shared" ca="1" si="4"/>
        <v/>
      </c>
      <c r="I48" s="1111"/>
      <c r="J48" s="1111"/>
      <c r="K48" s="1112"/>
      <c r="L48" s="1091"/>
      <c r="M48" s="1091"/>
      <c r="N48" s="1091"/>
      <c r="O48" s="1091"/>
      <c r="P48" s="1096"/>
      <c r="Q48" s="1096"/>
      <c r="R48" s="1096"/>
      <c r="S48" s="1091"/>
    </row>
    <row r="49" spans="1:19" x14ac:dyDescent="0.3">
      <c r="A49" s="1090">
        <v>44</v>
      </c>
      <c r="B49" s="1091"/>
      <c r="C49" s="1091"/>
      <c r="D49" s="1097"/>
      <c r="E49" s="1093">
        <f t="shared" si="1"/>
        <v>0</v>
      </c>
      <c r="F49" s="1094">
        <f t="shared" si="2"/>
        <v>0</v>
      </c>
      <c r="G49" s="1095">
        <f t="shared" si="3"/>
        <v>0</v>
      </c>
      <c r="H49" s="1090" t="str">
        <f t="shared" ca="1" si="4"/>
        <v/>
      </c>
      <c r="I49" s="1111"/>
      <c r="J49" s="1111"/>
      <c r="K49" s="1112"/>
      <c r="L49" s="1091"/>
      <c r="M49" s="1091"/>
      <c r="N49" s="1091"/>
      <c r="O49" s="1091"/>
      <c r="P49" s="1096"/>
      <c r="Q49" s="1096"/>
      <c r="R49" s="1096"/>
      <c r="S49" s="1091"/>
    </row>
    <row r="50" spans="1:19" x14ac:dyDescent="0.3">
      <c r="A50" s="1090">
        <v>45</v>
      </c>
      <c r="B50" s="1091"/>
      <c r="C50" s="1091"/>
      <c r="D50" s="1097"/>
      <c r="E50" s="1093">
        <f t="shared" si="1"/>
        <v>0</v>
      </c>
      <c r="F50" s="1094">
        <f t="shared" si="2"/>
        <v>0</v>
      </c>
      <c r="G50" s="1095">
        <f t="shared" si="3"/>
        <v>0</v>
      </c>
      <c r="H50" s="1090" t="str">
        <f t="shared" ca="1" si="4"/>
        <v/>
      </c>
      <c r="I50" s="1111"/>
      <c r="J50" s="1111"/>
      <c r="K50" s="1112"/>
      <c r="L50" s="1091"/>
      <c r="M50" s="1091"/>
      <c r="N50" s="1091"/>
      <c r="O50" s="1091"/>
      <c r="P50" s="1096"/>
      <c r="Q50" s="1096"/>
      <c r="R50" s="1096"/>
      <c r="S50" s="1091"/>
    </row>
    <row r="51" spans="1:19" x14ac:dyDescent="0.3">
      <c r="A51" s="1090">
        <v>46</v>
      </c>
      <c r="B51" s="1091"/>
      <c r="C51" s="1091"/>
      <c r="D51" s="1097"/>
      <c r="E51" s="1093">
        <f t="shared" si="1"/>
        <v>0</v>
      </c>
      <c r="F51" s="1094">
        <f t="shared" si="2"/>
        <v>0</v>
      </c>
      <c r="G51" s="1095">
        <f t="shared" si="3"/>
        <v>0</v>
      </c>
      <c r="H51" s="1090" t="str">
        <f t="shared" ca="1" si="4"/>
        <v/>
      </c>
      <c r="I51" s="1111"/>
      <c r="J51" s="1111"/>
      <c r="K51" s="1112"/>
      <c r="L51" s="1091"/>
      <c r="M51" s="1091"/>
      <c r="N51" s="1091"/>
      <c r="O51" s="1091"/>
      <c r="P51" s="1096"/>
      <c r="Q51" s="1096"/>
      <c r="R51" s="1096"/>
      <c r="S51" s="1091"/>
    </row>
    <row r="52" spans="1:19" x14ac:dyDescent="0.3">
      <c r="A52" s="1090">
        <v>47</v>
      </c>
      <c r="B52" s="1091"/>
      <c r="C52" s="1091"/>
      <c r="D52" s="1097"/>
      <c r="E52" s="1093">
        <f t="shared" si="1"/>
        <v>0</v>
      </c>
      <c r="F52" s="1094">
        <f t="shared" si="2"/>
        <v>0</v>
      </c>
      <c r="G52" s="1095">
        <f t="shared" si="3"/>
        <v>0</v>
      </c>
      <c r="H52" s="1090" t="str">
        <f t="shared" ca="1" si="4"/>
        <v/>
      </c>
      <c r="I52" s="1111"/>
      <c r="J52" s="1111"/>
      <c r="K52" s="1112"/>
      <c r="L52" s="1091"/>
      <c r="M52" s="1091"/>
      <c r="N52" s="1091"/>
      <c r="O52" s="1091"/>
      <c r="P52" s="1096"/>
      <c r="Q52" s="1096"/>
      <c r="R52" s="1096"/>
      <c r="S52" s="1091"/>
    </row>
    <row r="53" spans="1:19" x14ac:dyDescent="0.3">
      <c r="A53" s="1090">
        <v>48</v>
      </c>
      <c r="B53" s="1091"/>
      <c r="C53" s="1091"/>
      <c r="D53" s="1097"/>
      <c r="E53" s="1093">
        <f t="shared" si="1"/>
        <v>0</v>
      </c>
      <c r="F53" s="1094">
        <f t="shared" si="2"/>
        <v>0</v>
      </c>
      <c r="G53" s="1095">
        <f t="shared" si="3"/>
        <v>0</v>
      </c>
      <c r="H53" s="1090" t="str">
        <f t="shared" ca="1" si="4"/>
        <v/>
      </c>
      <c r="I53" s="1111"/>
      <c r="J53" s="1111"/>
      <c r="K53" s="1112"/>
      <c r="L53" s="1091"/>
      <c r="M53" s="1091"/>
      <c r="N53" s="1091"/>
      <c r="O53" s="1091"/>
      <c r="P53" s="1096"/>
      <c r="Q53" s="1096"/>
      <c r="R53" s="1096"/>
      <c r="S53" s="1091"/>
    </row>
    <row r="54" spans="1:19" x14ac:dyDescent="0.3">
      <c r="A54" s="1090">
        <v>49</v>
      </c>
      <c r="B54" s="1091"/>
      <c r="C54" s="1091"/>
      <c r="D54" s="1097"/>
      <c r="E54" s="1093">
        <f t="shared" si="1"/>
        <v>0</v>
      </c>
      <c r="F54" s="1094">
        <f t="shared" si="2"/>
        <v>0</v>
      </c>
      <c r="G54" s="1095">
        <f t="shared" si="3"/>
        <v>0</v>
      </c>
      <c r="H54" s="1090" t="str">
        <f t="shared" ca="1" si="4"/>
        <v/>
      </c>
      <c r="I54" s="1111"/>
      <c r="J54" s="1111"/>
      <c r="K54" s="1112"/>
      <c r="L54" s="1091"/>
      <c r="M54" s="1091"/>
      <c r="N54" s="1091"/>
      <c r="O54" s="1091"/>
      <c r="P54" s="1096"/>
      <c r="Q54" s="1096"/>
      <c r="R54" s="1096"/>
      <c r="S54" s="1091"/>
    </row>
    <row r="55" spans="1:19" x14ac:dyDescent="0.3">
      <c r="A55" s="1090">
        <v>50</v>
      </c>
      <c r="B55" s="1091"/>
      <c r="C55" s="1091"/>
      <c r="D55" s="1097"/>
      <c r="E55" s="1093">
        <f t="shared" si="1"/>
        <v>0</v>
      </c>
      <c r="F55" s="1094">
        <f t="shared" si="2"/>
        <v>0</v>
      </c>
      <c r="G55" s="1095">
        <f t="shared" si="3"/>
        <v>0</v>
      </c>
      <c r="H55" s="1090" t="str">
        <f t="shared" ca="1" si="4"/>
        <v/>
      </c>
      <c r="I55" s="1111"/>
      <c r="J55" s="1111"/>
      <c r="K55" s="1112"/>
      <c r="L55" s="1091"/>
      <c r="M55" s="1091"/>
      <c r="N55" s="1091"/>
      <c r="O55" s="1091"/>
      <c r="P55" s="1096"/>
      <c r="Q55" s="1096"/>
      <c r="R55" s="1096"/>
      <c r="S55" s="1091"/>
    </row>
    <row r="56" spans="1:19" x14ac:dyDescent="0.3">
      <c r="A56" s="1090">
        <v>51</v>
      </c>
      <c r="B56" s="1091"/>
      <c r="C56" s="1091"/>
      <c r="D56" s="1097"/>
      <c r="E56" s="1093">
        <f t="shared" si="1"/>
        <v>0</v>
      </c>
      <c r="F56" s="1094">
        <f t="shared" si="2"/>
        <v>0</v>
      </c>
      <c r="G56" s="1095">
        <f t="shared" si="3"/>
        <v>0</v>
      </c>
      <c r="H56" s="1090" t="str">
        <f t="shared" ca="1" si="4"/>
        <v/>
      </c>
      <c r="I56" s="1111"/>
      <c r="J56" s="1111"/>
      <c r="K56" s="1112"/>
      <c r="L56" s="1091"/>
      <c r="M56" s="1091"/>
      <c r="N56" s="1091"/>
      <c r="O56" s="1091"/>
      <c r="P56" s="1096"/>
      <c r="Q56" s="1096"/>
      <c r="R56" s="1096"/>
      <c r="S56" s="1091"/>
    </row>
    <row r="57" spans="1:19" x14ac:dyDescent="0.3">
      <c r="A57" s="1090">
        <v>52</v>
      </c>
      <c r="B57" s="1091"/>
      <c r="C57" s="1091"/>
      <c r="D57" s="1097"/>
      <c r="E57" s="1093">
        <f t="shared" si="1"/>
        <v>0</v>
      </c>
      <c r="F57" s="1094">
        <f t="shared" si="2"/>
        <v>0</v>
      </c>
      <c r="G57" s="1095">
        <f t="shared" si="3"/>
        <v>0</v>
      </c>
      <c r="H57" s="1090" t="str">
        <f t="shared" ca="1" si="4"/>
        <v/>
      </c>
      <c r="I57" s="1111"/>
      <c r="J57" s="1111"/>
      <c r="K57" s="1112"/>
      <c r="L57" s="1091"/>
      <c r="M57" s="1091"/>
      <c r="N57" s="1091"/>
      <c r="O57" s="1091"/>
      <c r="P57" s="1096"/>
      <c r="Q57" s="1096"/>
      <c r="R57" s="1096"/>
      <c r="S57" s="1091"/>
    </row>
    <row r="58" spans="1:19" x14ac:dyDescent="0.3">
      <c r="A58" s="1090">
        <v>53</v>
      </c>
      <c r="B58" s="1091"/>
      <c r="C58" s="1091"/>
      <c r="D58" s="1097"/>
      <c r="E58" s="1093">
        <f t="shared" si="1"/>
        <v>0</v>
      </c>
      <c r="F58" s="1094">
        <f t="shared" si="2"/>
        <v>0</v>
      </c>
      <c r="G58" s="1095">
        <f t="shared" si="3"/>
        <v>0</v>
      </c>
      <c r="H58" s="1090" t="str">
        <f t="shared" ca="1" si="4"/>
        <v/>
      </c>
      <c r="I58" s="1111"/>
      <c r="J58" s="1111"/>
      <c r="K58" s="1112"/>
      <c r="L58" s="1091"/>
      <c r="M58" s="1091"/>
      <c r="N58" s="1091"/>
      <c r="O58" s="1091"/>
      <c r="P58" s="1096"/>
      <c r="Q58" s="1096"/>
      <c r="R58" s="1096"/>
      <c r="S58" s="1091"/>
    </row>
    <row r="59" spans="1:19" x14ac:dyDescent="0.3">
      <c r="A59" s="1090">
        <v>54</v>
      </c>
      <c r="B59" s="1091"/>
      <c r="C59" s="1091"/>
      <c r="D59" s="1097"/>
      <c r="E59" s="1093">
        <f t="shared" si="1"/>
        <v>0</v>
      </c>
      <c r="F59" s="1094">
        <f t="shared" si="2"/>
        <v>0</v>
      </c>
      <c r="G59" s="1095">
        <f t="shared" si="3"/>
        <v>0</v>
      </c>
      <c r="H59" s="1090" t="str">
        <f t="shared" ca="1" si="4"/>
        <v/>
      </c>
      <c r="I59" s="1111"/>
      <c r="J59" s="1111"/>
      <c r="K59" s="1112"/>
      <c r="L59" s="1091"/>
      <c r="M59" s="1091"/>
      <c r="N59" s="1091"/>
      <c r="O59" s="1091"/>
      <c r="P59" s="1096"/>
      <c r="Q59" s="1096"/>
      <c r="R59" s="1096"/>
      <c r="S59" s="1091"/>
    </row>
    <row r="60" spans="1:19" x14ac:dyDescent="0.3">
      <c r="A60" s="1090">
        <v>55</v>
      </c>
      <c r="B60" s="1091"/>
      <c r="C60" s="1091"/>
      <c r="D60" s="1097"/>
      <c r="E60" s="1093">
        <f t="shared" si="1"/>
        <v>0</v>
      </c>
      <c r="F60" s="1094">
        <f t="shared" si="2"/>
        <v>0</v>
      </c>
      <c r="G60" s="1095">
        <f t="shared" si="3"/>
        <v>0</v>
      </c>
      <c r="H60" s="1090" t="str">
        <f t="shared" ca="1" si="4"/>
        <v/>
      </c>
      <c r="I60" s="1111"/>
      <c r="J60" s="1111"/>
      <c r="K60" s="1112"/>
      <c r="L60" s="1091"/>
      <c r="M60" s="1091"/>
      <c r="N60" s="1091"/>
      <c r="O60" s="1091"/>
      <c r="P60" s="1096"/>
      <c r="Q60" s="1096"/>
      <c r="R60" s="1096"/>
      <c r="S60" s="1091"/>
    </row>
    <row r="61" spans="1:19" x14ac:dyDescent="0.3">
      <c r="A61" s="1090">
        <v>56</v>
      </c>
      <c r="B61" s="1091"/>
      <c r="C61" s="1091"/>
      <c r="D61" s="1097"/>
      <c r="E61" s="1093">
        <f t="shared" si="1"/>
        <v>0</v>
      </c>
      <c r="F61" s="1094">
        <f t="shared" si="2"/>
        <v>0</v>
      </c>
      <c r="G61" s="1095">
        <f t="shared" si="3"/>
        <v>0</v>
      </c>
      <c r="H61" s="1090" t="str">
        <f t="shared" ca="1" si="4"/>
        <v/>
      </c>
      <c r="I61" s="1111"/>
      <c r="J61" s="1111"/>
      <c r="K61" s="1112"/>
      <c r="L61" s="1091"/>
      <c r="M61" s="1091"/>
      <c r="N61" s="1091"/>
      <c r="O61" s="1091"/>
      <c r="P61" s="1096"/>
      <c r="Q61" s="1096"/>
      <c r="R61" s="1096"/>
      <c r="S61" s="1091"/>
    </row>
    <row r="62" spans="1:19" x14ac:dyDescent="0.3">
      <c r="A62" s="1090">
        <v>57</v>
      </c>
      <c r="B62" s="1091"/>
      <c r="C62" s="1091"/>
      <c r="D62" s="1097"/>
      <c r="E62" s="1093">
        <f t="shared" si="1"/>
        <v>0</v>
      </c>
      <c r="F62" s="1094">
        <f t="shared" si="2"/>
        <v>0</v>
      </c>
      <c r="G62" s="1095">
        <f t="shared" si="3"/>
        <v>0</v>
      </c>
      <c r="H62" s="1090" t="str">
        <f t="shared" ca="1" si="4"/>
        <v/>
      </c>
      <c r="I62" s="1111"/>
      <c r="J62" s="1111"/>
      <c r="K62" s="1112"/>
      <c r="L62" s="1091"/>
      <c r="M62" s="1091"/>
      <c r="N62" s="1091"/>
      <c r="O62" s="1091"/>
      <c r="P62" s="1096"/>
      <c r="Q62" s="1096"/>
      <c r="R62" s="1096"/>
      <c r="S62" s="1091"/>
    </row>
    <row r="63" spans="1:19" x14ac:dyDescent="0.3">
      <c r="A63" s="1090">
        <v>58</v>
      </c>
      <c r="B63" s="1091"/>
      <c r="C63" s="1091"/>
      <c r="D63" s="1097"/>
      <c r="E63" s="1093">
        <f t="shared" si="1"/>
        <v>0</v>
      </c>
      <c r="F63" s="1094">
        <f t="shared" si="2"/>
        <v>0</v>
      </c>
      <c r="G63" s="1095">
        <f t="shared" si="3"/>
        <v>0</v>
      </c>
      <c r="H63" s="1090" t="str">
        <f t="shared" ca="1" si="4"/>
        <v/>
      </c>
      <c r="I63" s="1111"/>
      <c r="J63" s="1111"/>
      <c r="K63" s="1112"/>
      <c r="L63" s="1091"/>
      <c r="M63" s="1091"/>
      <c r="N63" s="1091"/>
      <c r="O63" s="1091"/>
      <c r="P63" s="1096"/>
      <c r="Q63" s="1096"/>
      <c r="R63" s="1096"/>
      <c r="S63" s="1091"/>
    </row>
    <row r="64" spans="1:19" x14ac:dyDescent="0.3">
      <c r="A64" s="1090">
        <v>59</v>
      </c>
      <c r="B64" s="1091"/>
      <c r="C64" s="1091"/>
      <c r="D64" s="1097"/>
      <c r="E64" s="1093">
        <f t="shared" si="1"/>
        <v>0</v>
      </c>
      <c r="F64" s="1094">
        <f t="shared" si="2"/>
        <v>0</v>
      </c>
      <c r="G64" s="1095">
        <f t="shared" si="3"/>
        <v>0</v>
      </c>
      <c r="H64" s="1090" t="str">
        <f t="shared" ca="1" si="4"/>
        <v/>
      </c>
      <c r="I64" s="1111"/>
      <c r="J64" s="1111"/>
      <c r="K64" s="1112"/>
      <c r="L64" s="1091"/>
      <c r="M64" s="1091"/>
      <c r="N64" s="1091"/>
      <c r="O64" s="1091"/>
      <c r="P64" s="1096"/>
      <c r="Q64" s="1096"/>
      <c r="R64" s="1096"/>
      <c r="S64" s="1091"/>
    </row>
    <row r="65" spans="1:19" x14ac:dyDescent="0.3">
      <c r="A65" s="1090">
        <v>60</v>
      </c>
      <c r="B65" s="1091"/>
      <c r="C65" s="1091"/>
      <c r="D65" s="1097"/>
      <c r="E65" s="1093">
        <f t="shared" si="1"/>
        <v>0</v>
      </c>
      <c r="F65" s="1094">
        <f t="shared" si="2"/>
        <v>0</v>
      </c>
      <c r="G65" s="1095">
        <f t="shared" si="3"/>
        <v>0</v>
      </c>
      <c r="H65" s="1090" t="str">
        <f t="shared" ca="1" si="4"/>
        <v/>
      </c>
      <c r="I65" s="1111"/>
      <c r="J65" s="1111"/>
      <c r="K65" s="1112"/>
      <c r="L65" s="1091"/>
      <c r="M65" s="1091"/>
      <c r="N65" s="1091"/>
      <c r="O65" s="1091"/>
      <c r="P65" s="1096"/>
      <c r="Q65" s="1096"/>
      <c r="R65" s="1096"/>
      <c r="S65" s="1091"/>
    </row>
    <row r="66" spans="1:19" x14ac:dyDescent="0.3">
      <c r="A66" s="1090">
        <v>61</v>
      </c>
      <c r="B66" s="1091"/>
      <c r="C66" s="1091"/>
      <c r="D66" s="1097"/>
      <c r="E66" s="1093">
        <f t="shared" si="1"/>
        <v>0</v>
      </c>
      <c r="F66" s="1094">
        <f t="shared" si="2"/>
        <v>0</v>
      </c>
      <c r="G66" s="1095">
        <f t="shared" si="3"/>
        <v>0</v>
      </c>
      <c r="H66" s="1090" t="str">
        <f t="shared" ca="1" si="4"/>
        <v/>
      </c>
      <c r="I66" s="1111"/>
      <c r="J66" s="1111"/>
      <c r="K66" s="1112"/>
      <c r="L66" s="1091"/>
      <c r="M66" s="1091"/>
      <c r="N66" s="1091"/>
      <c r="O66" s="1091"/>
      <c r="P66" s="1096"/>
      <c r="Q66" s="1096"/>
      <c r="R66" s="1096"/>
      <c r="S66" s="1091"/>
    </row>
    <row r="67" spans="1:19" x14ac:dyDescent="0.3">
      <c r="A67" s="1090">
        <v>62</v>
      </c>
      <c r="B67" s="1091"/>
      <c r="C67" s="1091"/>
      <c r="D67" s="1097"/>
      <c r="E67" s="1093">
        <f t="shared" si="1"/>
        <v>0</v>
      </c>
      <c r="F67" s="1094">
        <f t="shared" si="2"/>
        <v>0</v>
      </c>
      <c r="G67" s="1095">
        <f t="shared" si="3"/>
        <v>0</v>
      </c>
      <c r="H67" s="1090" t="str">
        <f t="shared" ca="1" si="4"/>
        <v/>
      </c>
      <c r="I67" s="1111"/>
      <c r="J67" s="1111"/>
      <c r="K67" s="1112"/>
      <c r="L67" s="1091"/>
      <c r="M67" s="1091"/>
      <c r="N67" s="1091"/>
      <c r="O67" s="1091"/>
      <c r="P67" s="1096"/>
      <c r="Q67" s="1096"/>
      <c r="R67" s="1096"/>
      <c r="S67" s="1091"/>
    </row>
    <row r="68" spans="1:19" x14ac:dyDescent="0.3">
      <c r="A68" s="1090">
        <v>63</v>
      </c>
      <c r="B68" s="1091"/>
      <c r="C68" s="1091"/>
      <c r="D68" s="1097"/>
      <c r="E68" s="1093">
        <f t="shared" si="1"/>
        <v>0</v>
      </c>
      <c r="F68" s="1094">
        <f t="shared" si="2"/>
        <v>0</v>
      </c>
      <c r="G68" s="1095">
        <f t="shared" si="3"/>
        <v>0</v>
      </c>
      <c r="H68" s="1090" t="str">
        <f t="shared" ca="1" si="4"/>
        <v/>
      </c>
      <c r="I68" s="1111"/>
      <c r="J68" s="1111"/>
      <c r="K68" s="1112"/>
      <c r="L68" s="1091"/>
      <c r="M68" s="1091"/>
      <c r="N68" s="1091"/>
      <c r="O68" s="1091"/>
      <c r="P68" s="1096"/>
      <c r="Q68" s="1096"/>
      <c r="R68" s="1096"/>
      <c r="S68" s="1091"/>
    </row>
    <row r="69" spans="1:19" x14ac:dyDescent="0.3">
      <c r="A69" s="1090">
        <v>64</v>
      </c>
      <c r="B69" s="1091"/>
      <c r="C69" s="1091"/>
      <c r="D69" s="1097"/>
      <c r="E69" s="1093">
        <f t="shared" si="1"/>
        <v>0</v>
      </c>
      <c r="F69" s="1094">
        <f t="shared" si="2"/>
        <v>0</v>
      </c>
      <c r="G69" s="1095">
        <f t="shared" si="3"/>
        <v>0</v>
      </c>
      <c r="H69" s="1090" t="str">
        <f t="shared" ca="1" si="4"/>
        <v/>
      </c>
      <c r="I69" s="1111"/>
      <c r="J69" s="1111"/>
      <c r="K69" s="1112"/>
      <c r="L69" s="1091"/>
      <c r="M69" s="1091"/>
      <c r="N69" s="1091"/>
      <c r="O69" s="1091"/>
      <c r="P69" s="1096"/>
      <c r="Q69" s="1096"/>
      <c r="R69" s="1096"/>
      <c r="S69" s="1091"/>
    </row>
    <row r="70" spans="1:19" x14ac:dyDescent="0.3">
      <c r="A70" s="1090">
        <v>65</v>
      </c>
      <c r="B70" s="1091"/>
      <c r="C70" s="1091"/>
      <c r="D70" s="1097"/>
      <c r="E70" s="1093">
        <f t="shared" si="1"/>
        <v>0</v>
      </c>
      <c r="F70" s="1094">
        <f t="shared" si="2"/>
        <v>0</v>
      </c>
      <c r="G70" s="1095">
        <f t="shared" si="3"/>
        <v>0</v>
      </c>
      <c r="H70" s="1090" t="str">
        <f t="shared" ca="1" si="4"/>
        <v/>
      </c>
      <c r="I70" s="1109"/>
      <c r="J70" s="1109"/>
      <c r="K70" s="1112"/>
      <c r="L70" s="1091"/>
      <c r="M70" s="1091"/>
      <c r="N70" s="1091"/>
      <c r="O70" s="1091"/>
      <c r="P70" s="1096"/>
      <c r="Q70" s="1096"/>
      <c r="R70" s="1096"/>
      <c r="S70" s="1091"/>
    </row>
    <row r="71" spans="1:19" x14ac:dyDescent="0.3">
      <c r="A71" s="1090">
        <v>66</v>
      </c>
      <c r="B71" s="1091"/>
      <c r="C71" s="1091"/>
      <c r="D71" s="1097"/>
      <c r="E71" s="1093">
        <f t="shared" ref="E71:E134" si="5">D71</f>
        <v>0</v>
      </c>
      <c r="F71" s="1094">
        <f t="shared" ref="F71:F134" si="6">D71</f>
        <v>0</v>
      </c>
      <c r="G71" s="1095">
        <f t="shared" ref="G71:G134" si="7">D71</f>
        <v>0</v>
      </c>
      <c r="H71" s="1090" t="str">
        <f t="shared" ref="H71:H134" ca="1" si="8">IF(ISBLANK(D71),"",DATEDIF(G71,TODAY(),"y"))</f>
        <v/>
      </c>
      <c r="I71" s="1109"/>
      <c r="J71" s="1109"/>
      <c r="K71" s="1112"/>
      <c r="L71" s="1091"/>
      <c r="M71" s="1091"/>
      <c r="N71" s="1091"/>
      <c r="O71" s="1091"/>
      <c r="P71" s="1096"/>
      <c r="Q71" s="1096"/>
      <c r="R71" s="1096"/>
      <c r="S71" s="1091"/>
    </row>
    <row r="72" spans="1:19" x14ac:dyDescent="0.3">
      <c r="A72" s="1090">
        <v>67</v>
      </c>
      <c r="B72" s="1091"/>
      <c r="C72" s="1091"/>
      <c r="D72" s="1097"/>
      <c r="E72" s="1093">
        <f t="shared" si="5"/>
        <v>0</v>
      </c>
      <c r="F72" s="1094">
        <f t="shared" si="6"/>
        <v>0</v>
      </c>
      <c r="G72" s="1095">
        <f t="shared" si="7"/>
        <v>0</v>
      </c>
      <c r="H72" s="1090" t="str">
        <f t="shared" ca="1" si="8"/>
        <v/>
      </c>
      <c r="I72" s="1109"/>
      <c r="J72" s="1109"/>
      <c r="K72" s="1112"/>
      <c r="L72" s="1091"/>
      <c r="M72" s="1091"/>
      <c r="N72" s="1091"/>
      <c r="O72" s="1091"/>
      <c r="P72" s="1096"/>
      <c r="Q72" s="1096"/>
      <c r="R72" s="1096"/>
      <c r="S72" s="1091"/>
    </row>
    <row r="73" spans="1:19" x14ac:dyDescent="0.3">
      <c r="A73" s="1090">
        <v>68</v>
      </c>
      <c r="B73" s="1091"/>
      <c r="C73" s="1091"/>
      <c r="D73" s="1097"/>
      <c r="E73" s="1093">
        <f t="shared" si="5"/>
        <v>0</v>
      </c>
      <c r="F73" s="1094">
        <f t="shared" si="6"/>
        <v>0</v>
      </c>
      <c r="G73" s="1095">
        <f t="shared" si="7"/>
        <v>0</v>
      </c>
      <c r="H73" s="1090" t="str">
        <f t="shared" ca="1" si="8"/>
        <v/>
      </c>
      <c r="I73" s="1109"/>
      <c r="J73" s="1109"/>
      <c r="K73" s="1112"/>
      <c r="L73" s="1091"/>
      <c r="M73" s="1091"/>
      <c r="N73" s="1091"/>
      <c r="O73" s="1091"/>
      <c r="P73" s="1096"/>
      <c r="Q73" s="1096"/>
      <c r="R73" s="1096"/>
      <c r="S73" s="1091"/>
    </row>
    <row r="74" spans="1:19" x14ac:dyDescent="0.3">
      <c r="A74" s="1090">
        <v>69</v>
      </c>
      <c r="B74" s="1091"/>
      <c r="C74" s="1091"/>
      <c r="D74" s="1097"/>
      <c r="E74" s="1093">
        <f t="shared" si="5"/>
        <v>0</v>
      </c>
      <c r="F74" s="1094">
        <f t="shared" si="6"/>
        <v>0</v>
      </c>
      <c r="G74" s="1095">
        <f t="shared" si="7"/>
        <v>0</v>
      </c>
      <c r="H74" s="1090" t="str">
        <f t="shared" ca="1" si="8"/>
        <v/>
      </c>
      <c r="I74" s="1109"/>
      <c r="J74" s="1109"/>
      <c r="K74" s="1112"/>
      <c r="L74" s="1091"/>
      <c r="M74" s="1091"/>
      <c r="N74" s="1091"/>
      <c r="O74" s="1091"/>
      <c r="P74" s="1096"/>
      <c r="Q74" s="1096"/>
      <c r="R74" s="1096"/>
      <c r="S74" s="1091"/>
    </row>
    <row r="75" spans="1:19" x14ac:dyDescent="0.3">
      <c r="A75" s="1090">
        <v>70</v>
      </c>
      <c r="B75" s="1091"/>
      <c r="C75" s="1091"/>
      <c r="D75" s="1097"/>
      <c r="E75" s="1093">
        <f t="shared" si="5"/>
        <v>0</v>
      </c>
      <c r="F75" s="1094">
        <f t="shared" si="6"/>
        <v>0</v>
      </c>
      <c r="G75" s="1095">
        <f t="shared" si="7"/>
        <v>0</v>
      </c>
      <c r="H75" s="1090" t="str">
        <f t="shared" ca="1" si="8"/>
        <v/>
      </c>
      <c r="I75" s="1109"/>
      <c r="J75" s="1109"/>
      <c r="K75" s="1112"/>
      <c r="L75" s="1091"/>
      <c r="M75" s="1091"/>
      <c r="N75" s="1091"/>
      <c r="O75" s="1091"/>
      <c r="P75" s="1096"/>
      <c r="Q75" s="1096"/>
      <c r="R75" s="1096"/>
      <c r="S75" s="1091"/>
    </row>
    <row r="76" spans="1:19" x14ac:dyDescent="0.3">
      <c r="A76" s="1090">
        <v>71</v>
      </c>
      <c r="B76" s="1091"/>
      <c r="C76" s="1091"/>
      <c r="D76" s="1097"/>
      <c r="E76" s="1093">
        <f t="shared" si="5"/>
        <v>0</v>
      </c>
      <c r="F76" s="1094">
        <f t="shared" si="6"/>
        <v>0</v>
      </c>
      <c r="G76" s="1095">
        <f t="shared" si="7"/>
        <v>0</v>
      </c>
      <c r="H76" s="1090" t="str">
        <f t="shared" ca="1" si="8"/>
        <v/>
      </c>
      <c r="I76" s="1109"/>
      <c r="J76" s="1109"/>
      <c r="K76" s="1112"/>
      <c r="L76" s="1091"/>
      <c r="M76" s="1091"/>
      <c r="N76" s="1091"/>
      <c r="O76" s="1091"/>
      <c r="P76" s="1096"/>
      <c r="Q76" s="1096"/>
      <c r="R76" s="1096"/>
      <c r="S76" s="1091"/>
    </row>
    <row r="77" spans="1:19" x14ac:dyDescent="0.3">
      <c r="A77" s="1090">
        <v>72</v>
      </c>
      <c r="B77" s="1091"/>
      <c r="C77" s="1091"/>
      <c r="D77" s="1097"/>
      <c r="E77" s="1093">
        <f t="shared" si="5"/>
        <v>0</v>
      </c>
      <c r="F77" s="1094">
        <f t="shared" si="6"/>
        <v>0</v>
      </c>
      <c r="G77" s="1095">
        <f t="shared" si="7"/>
        <v>0</v>
      </c>
      <c r="H77" s="1090" t="str">
        <f t="shared" ca="1" si="8"/>
        <v/>
      </c>
      <c r="I77" s="1109"/>
      <c r="J77" s="1109"/>
      <c r="K77" s="1112"/>
      <c r="L77" s="1091"/>
      <c r="M77" s="1091"/>
      <c r="N77" s="1091"/>
      <c r="O77" s="1091"/>
      <c r="P77" s="1096"/>
      <c r="Q77" s="1096"/>
      <c r="R77" s="1096"/>
      <c r="S77" s="1091"/>
    </row>
    <row r="78" spans="1:19" x14ac:dyDescent="0.3">
      <c r="A78" s="1090">
        <v>73</v>
      </c>
      <c r="B78" s="1091"/>
      <c r="C78" s="1091"/>
      <c r="D78" s="1097"/>
      <c r="E78" s="1093">
        <f t="shared" si="5"/>
        <v>0</v>
      </c>
      <c r="F78" s="1094">
        <f t="shared" si="6"/>
        <v>0</v>
      </c>
      <c r="G78" s="1095">
        <f t="shared" si="7"/>
        <v>0</v>
      </c>
      <c r="H78" s="1090" t="str">
        <f t="shared" ca="1" si="8"/>
        <v/>
      </c>
      <c r="I78" s="1109"/>
      <c r="J78" s="1109"/>
      <c r="K78" s="1112"/>
      <c r="L78" s="1091"/>
      <c r="M78" s="1091"/>
      <c r="N78" s="1091"/>
      <c r="O78" s="1091"/>
      <c r="P78" s="1096"/>
      <c r="Q78" s="1096"/>
      <c r="R78" s="1096"/>
      <c r="S78" s="1091"/>
    </row>
    <row r="79" spans="1:19" x14ac:dyDescent="0.3">
      <c r="A79" s="1090">
        <v>74</v>
      </c>
      <c r="B79" s="1091"/>
      <c r="C79" s="1091"/>
      <c r="D79" s="1097"/>
      <c r="E79" s="1093">
        <f t="shared" si="5"/>
        <v>0</v>
      </c>
      <c r="F79" s="1094">
        <f t="shared" si="6"/>
        <v>0</v>
      </c>
      <c r="G79" s="1095">
        <f t="shared" si="7"/>
        <v>0</v>
      </c>
      <c r="H79" s="1090" t="str">
        <f t="shared" ca="1" si="8"/>
        <v/>
      </c>
      <c r="I79" s="1109"/>
      <c r="J79" s="1109"/>
      <c r="K79" s="1112"/>
      <c r="L79" s="1091"/>
      <c r="M79" s="1091"/>
      <c r="N79" s="1091"/>
      <c r="O79" s="1091"/>
      <c r="P79" s="1096"/>
      <c r="Q79" s="1096"/>
      <c r="R79" s="1096"/>
      <c r="S79" s="1091"/>
    </row>
    <row r="80" spans="1:19" x14ac:dyDescent="0.3">
      <c r="A80" s="1090">
        <v>75</v>
      </c>
      <c r="B80" s="1091"/>
      <c r="C80" s="1091"/>
      <c r="D80" s="1097"/>
      <c r="E80" s="1093">
        <f t="shared" si="5"/>
        <v>0</v>
      </c>
      <c r="F80" s="1094">
        <f t="shared" si="6"/>
        <v>0</v>
      </c>
      <c r="G80" s="1095">
        <f t="shared" si="7"/>
        <v>0</v>
      </c>
      <c r="H80" s="1090" t="str">
        <f t="shared" ca="1" si="8"/>
        <v/>
      </c>
      <c r="I80" s="1109"/>
      <c r="J80" s="1109"/>
      <c r="K80" s="1112"/>
      <c r="L80" s="1091"/>
      <c r="M80" s="1091"/>
      <c r="N80" s="1091"/>
      <c r="O80" s="1091"/>
      <c r="P80" s="1096"/>
      <c r="Q80" s="1096"/>
      <c r="R80" s="1096"/>
      <c r="S80" s="1091"/>
    </row>
    <row r="81" spans="1:19" x14ac:dyDescent="0.3">
      <c r="A81" s="1090">
        <v>76</v>
      </c>
      <c r="B81" s="1091"/>
      <c r="C81" s="1091"/>
      <c r="D81" s="1097"/>
      <c r="E81" s="1093">
        <f t="shared" si="5"/>
        <v>0</v>
      </c>
      <c r="F81" s="1094">
        <f t="shared" si="6"/>
        <v>0</v>
      </c>
      <c r="G81" s="1095">
        <f t="shared" si="7"/>
        <v>0</v>
      </c>
      <c r="H81" s="1090" t="str">
        <f t="shared" ca="1" si="8"/>
        <v/>
      </c>
      <c r="I81" s="1109"/>
      <c r="J81" s="1109"/>
      <c r="K81" s="1112"/>
      <c r="L81" s="1091"/>
      <c r="M81" s="1091"/>
      <c r="N81" s="1091"/>
      <c r="O81" s="1091"/>
      <c r="P81" s="1096"/>
      <c r="Q81" s="1096"/>
      <c r="R81" s="1096"/>
      <c r="S81" s="1091"/>
    </row>
    <row r="82" spans="1:19" x14ac:dyDescent="0.3">
      <c r="A82" s="1090">
        <v>77</v>
      </c>
      <c r="B82" s="1091"/>
      <c r="C82" s="1091"/>
      <c r="D82" s="1097"/>
      <c r="E82" s="1093">
        <f t="shared" si="5"/>
        <v>0</v>
      </c>
      <c r="F82" s="1094">
        <f t="shared" si="6"/>
        <v>0</v>
      </c>
      <c r="G82" s="1095">
        <f t="shared" si="7"/>
        <v>0</v>
      </c>
      <c r="H82" s="1090" t="str">
        <f t="shared" ca="1" si="8"/>
        <v/>
      </c>
      <c r="I82" s="1109"/>
      <c r="J82" s="1109"/>
      <c r="K82" s="1112"/>
      <c r="L82" s="1091"/>
      <c r="M82" s="1091"/>
      <c r="N82" s="1091"/>
      <c r="O82" s="1091"/>
      <c r="P82" s="1096"/>
      <c r="Q82" s="1096"/>
      <c r="R82" s="1096"/>
      <c r="S82" s="1091"/>
    </row>
    <row r="83" spans="1:19" x14ac:dyDescent="0.3">
      <c r="A83" s="1090">
        <v>78</v>
      </c>
      <c r="B83" s="1091"/>
      <c r="C83" s="1091"/>
      <c r="D83" s="1097"/>
      <c r="E83" s="1093">
        <f t="shared" si="5"/>
        <v>0</v>
      </c>
      <c r="F83" s="1094">
        <f t="shared" si="6"/>
        <v>0</v>
      </c>
      <c r="G83" s="1095">
        <f t="shared" si="7"/>
        <v>0</v>
      </c>
      <c r="H83" s="1090" t="str">
        <f t="shared" ca="1" si="8"/>
        <v/>
      </c>
      <c r="I83" s="1109"/>
      <c r="J83" s="1109"/>
      <c r="K83" s="1112"/>
      <c r="L83" s="1091"/>
      <c r="M83" s="1091"/>
      <c r="N83" s="1091"/>
      <c r="O83" s="1091"/>
      <c r="P83" s="1096"/>
      <c r="Q83" s="1096"/>
      <c r="R83" s="1096"/>
      <c r="S83" s="1091"/>
    </row>
    <row r="84" spans="1:19" x14ac:dyDescent="0.3">
      <c r="A84" s="1090">
        <v>79</v>
      </c>
      <c r="B84" s="1091"/>
      <c r="C84" s="1091"/>
      <c r="D84" s="1097"/>
      <c r="E84" s="1093">
        <f t="shared" si="5"/>
        <v>0</v>
      </c>
      <c r="F84" s="1094">
        <f t="shared" si="6"/>
        <v>0</v>
      </c>
      <c r="G84" s="1095">
        <f t="shared" si="7"/>
        <v>0</v>
      </c>
      <c r="H84" s="1090" t="str">
        <f t="shared" ca="1" si="8"/>
        <v/>
      </c>
      <c r="I84" s="1109"/>
      <c r="J84" s="1109"/>
      <c r="K84" s="1112"/>
      <c r="L84" s="1091"/>
      <c r="M84" s="1091"/>
      <c r="N84" s="1091"/>
      <c r="O84" s="1091"/>
      <c r="P84" s="1096"/>
      <c r="Q84" s="1096"/>
      <c r="R84" s="1096"/>
      <c r="S84" s="1091"/>
    </row>
    <row r="85" spans="1:19" x14ac:dyDescent="0.3">
      <c r="A85" s="1090">
        <v>80</v>
      </c>
      <c r="B85" s="1091"/>
      <c r="C85" s="1091"/>
      <c r="D85" s="1097"/>
      <c r="E85" s="1093">
        <f t="shared" si="5"/>
        <v>0</v>
      </c>
      <c r="F85" s="1094">
        <f t="shared" si="6"/>
        <v>0</v>
      </c>
      <c r="G85" s="1095">
        <f t="shared" si="7"/>
        <v>0</v>
      </c>
      <c r="H85" s="1090" t="str">
        <f t="shared" ca="1" si="8"/>
        <v/>
      </c>
      <c r="I85" s="1109"/>
      <c r="J85" s="1109"/>
      <c r="K85" s="1112"/>
      <c r="L85" s="1091"/>
      <c r="M85" s="1091"/>
      <c r="N85" s="1091"/>
      <c r="O85" s="1091"/>
      <c r="P85" s="1096"/>
      <c r="Q85" s="1096"/>
      <c r="R85" s="1096"/>
      <c r="S85" s="1091"/>
    </row>
    <row r="86" spans="1:19" x14ac:dyDescent="0.3">
      <c r="A86" s="1090">
        <v>81</v>
      </c>
      <c r="B86" s="1091"/>
      <c r="C86" s="1091"/>
      <c r="D86" s="1097"/>
      <c r="E86" s="1093">
        <f t="shared" si="5"/>
        <v>0</v>
      </c>
      <c r="F86" s="1094">
        <f t="shared" si="6"/>
        <v>0</v>
      </c>
      <c r="G86" s="1095">
        <f t="shared" si="7"/>
        <v>0</v>
      </c>
      <c r="H86" s="1090" t="str">
        <f t="shared" ca="1" si="8"/>
        <v/>
      </c>
      <c r="I86" s="1109"/>
      <c r="J86" s="1109"/>
      <c r="K86" s="1112"/>
      <c r="L86" s="1091"/>
      <c r="M86" s="1091"/>
      <c r="N86" s="1091"/>
      <c r="O86" s="1091"/>
      <c r="P86" s="1096"/>
      <c r="Q86" s="1096"/>
      <c r="R86" s="1096"/>
      <c r="S86" s="1091"/>
    </row>
    <row r="87" spans="1:19" x14ac:dyDescent="0.3">
      <c r="A87" s="1090">
        <v>82</v>
      </c>
      <c r="B87" s="1091"/>
      <c r="C87" s="1091"/>
      <c r="D87" s="1097"/>
      <c r="E87" s="1093">
        <f t="shared" si="5"/>
        <v>0</v>
      </c>
      <c r="F87" s="1094">
        <f t="shared" si="6"/>
        <v>0</v>
      </c>
      <c r="G87" s="1095">
        <f t="shared" si="7"/>
        <v>0</v>
      </c>
      <c r="H87" s="1090" t="str">
        <f t="shared" ca="1" si="8"/>
        <v/>
      </c>
      <c r="I87" s="1109"/>
      <c r="J87" s="1109"/>
      <c r="K87" s="1112"/>
      <c r="L87" s="1091"/>
      <c r="M87" s="1091"/>
      <c r="N87" s="1091"/>
      <c r="O87" s="1091"/>
      <c r="P87" s="1096"/>
      <c r="Q87" s="1096"/>
      <c r="R87" s="1096"/>
      <c r="S87" s="1091"/>
    </row>
    <row r="88" spans="1:19" x14ac:dyDescent="0.3">
      <c r="A88" s="1090">
        <v>83</v>
      </c>
      <c r="B88" s="1091"/>
      <c r="C88" s="1091"/>
      <c r="D88" s="1097"/>
      <c r="E88" s="1093">
        <f t="shared" si="5"/>
        <v>0</v>
      </c>
      <c r="F88" s="1094">
        <f t="shared" si="6"/>
        <v>0</v>
      </c>
      <c r="G88" s="1095">
        <f t="shared" si="7"/>
        <v>0</v>
      </c>
      <c r="H88" s="1090" t="str">
        <f t="shared" ca="1" si="8"/>
        <v/>
      </c>
      <c r="I88" s="1109"/>
      <c r="J88" s="1109"/>
      <c r="K88" s="1112"/>
      <c r="L88" s="1091"/>
      <c r="M88" s="1091"/>
      <c r="N88" s="1091"/>
      <c r="O88" s="1091"/>
      <c r="P88" s="1096"/>
      <c r="Q88" s="1096"/>
      <c r="R88" s="1096"/>
      <c r="S88" s="1091"/>
    </row>
    <row r="89" spans="1:19" x14ac:dyDescent="0.3">
      <c r="A89" s="1090">
        <v>84</v>
      </c>
      <c r="B89" s="1091"/>
      <c r="C89" s="1091"/>
      <c r="D89" s="1097"/>
      <c r="E89" s="1093">
        <f t="shared" si="5"/>
        <v>0</v>
      </c>
      <c r="F89" s="1094">
        <f t="shared" si="6"/>
        <v>0</v>
      </c>
      <c r="G89" s="1095">
        <f t="shared" si="7"/>
        <v>0</v>
      </c>
      <c r="H89" s="1090" t="str">
        <f t="shared" ca="1" si="8"/>
        <v/>
      </c>
      <c r="I89" s="1109"/>
      <c r="J89" s="1109"/>
      <c r="K89" s="1112"/>
      <c r="L89" s="1091"/>
      <c r="M89" s="1091"/>
      <c r="N89" s="1091"/>
      <c r="O89" s="1091"/>
      <c r="P89" s="1096"/>
      <c r="Q89" s="1096"/>
      <c r="R89" s="1096"/>
      <c r="S89" s="1091"/>
    </row>
    <row r="90" spans="1:19" x14ac:dyDescent="0.3">
      <c r="A90" s="1090">
        <v>85</v>
      </c>
      <c r="B90" s="1091"/>
      <c r="C90" s="1091"/>
      <c r="D90" s="1097"/>
      <c r="E90" s="1093">
        <f t="shared" si="5"/>
        <v>0</v>
      </c>
      <c r="F90" s="1094">
        <f t="shared" si="6"/>
        <v>0</v>
      </c>
      <c r="G90" s="1095">
        <f t="shared" si="7"/>
        <v>0</v>
      </c>
      <c r="H90" s="1090" t="str">
        <f t="shared" ca="1" si="8"/>
        <v/>
      </c>
      <c r="I90" s="1109"/>
      <c r="J90" s="1109"/>
      <c r="K90" s="1112"/>
      <c r="L90" s="1091"/>
      <c r="M90" s="1091"/>
      <c r="N90" s="1091"/>
      <c r="O90" s="1091"/>
      <c r="P90" s="1096"/>
      <c r="Q90" s="1096"/>
      <c r="R90" s="1096"/>
      <c r="S90" s="1091"/>
    </row>
    <row r="91" spans="1:19" x14ac:dyDescent="0.3">
      <c r="A91" s="1090">
        <v>86</v>
      </c>
      <c r="B91" s="1091"/>
      <c r="C91" s="1091"/>
      <c r="D91" s="1097"/>
      <c r="E91" s="1093">
        <f t="shared" si="5"/>
        <v>0</v>
      </c>
      <c r="F91" s="1094">
        <f t="shared" si="6"/>
        <v>0</v>
      </c>
      <c r="G91" s="1095">
        <f t="shared" si="7"/>
        <v>0</v>
      </c>
      <c r="H91" s="1090" t="str">
        <f t="shared" ca="1" si="8"/>
        <v/>
      </c>
      <c r="I91" s="1109"/>
      <c r="J91" s="1109"/>
      <c r="K91" s="1112"/>
      <c r="L91" s="1091"/>
      <c r="M91" s="1091"/>
      <c r="N91" s="1091"/>
      <c r="O91" s="1091"/>
      <c r="P91" s="1096"/>
      <c r="Q91" s="1096"/>
      <c r="R91" s="1096"/>
      <c r="S91" s="1091"/>
    </row>
    <row r="92" spans="1:19" x14ac:dyDescent="0.3">
      <c r="A92" s="1090">
        <v>87</v>
      </c>
      <c r="B92" s="1091"/>
      <c r="C92" s="1091"/>
      <c r="D92" s="1097"/>
      <c r="E92" s="1093">
        <f t="shared" si="5"/>
        <v>0</v>
      </c>
      <c r="F92" s="1094">
        <f t="shared" si="6"/>
        <v>0</v>
      </c>
      <c r="G92" s="1095">
        <f t="shared" si="7"/>
        <v>0</v>
      </c>
      <c r="H92" s="1090" t="str">
        <f t="shared" ca="1" si="8"/>
        <v/>
      </c>
      <c r="I92" s="1109"/>
      <c r="J92" s="1109"/>
      <c r="K92" s="1112"/>
      <c r="L92" s="1091"/>
      <c r="M92" s="1091"/>
      <c r="N92" s="1091"/>
      <c r="O92" s="1091"/>
      <c r="P92" s="1096"/>
      <c r="Q92" s="1096"/>
      <c r="R92" s="1096"/>
      <c r="S92" s="1091"/>
    </row>
    <row r="93" spans="1:19" x14ac:dyDescent="0.3">
      <c r="A93" s="1090">
        <v>88</v>
      </c>
      <c r="B93" s="1091"/>
      <c r="C93" s="1091"/>
      <c r="D93" s="1097"/>
      <c r="E93" s="1093">
        <f t="shared" si="5"/>
        <v>0</v>
      </c>
      <c r="F93" s="1094">
        <f t="shared" si="6"/>
        <v>0</v>
      </c>
      <c r="G93" s="1095">
        <f t="shared" si="7"/>
        <v>0</v>
      </c>
      <c r="H93" s="1090" t="str">
        <f t="shared" ca="1" si="8"/>
        <v/>
      </c>
      <c r="I93" s="1109"/>
      <c r="J93" s="1109"/>
      <c r="K93" s="1112"/>
      <c r="L93" s="1091"/>
      <c r="M93" s="1091"/>
      <c r="N93" s="1091"/>
      <c r="O93" s="1091"/>
      <c r="P93" s="1096"/>
      <c r="Q93" s="1096"/>
      <c r="R93" s="1096"/>
      <c r="S93" s="1091"/>
    </row>
    <row r="94" spans="1:19" x14ac:dyDescent="0.3">
      <c r="A94" s="1090">
        <v>89</v>
      </c>
      <c r="B94" s="1091"/>
      <c r="C94" s="1091"/>
      <c r="D94" s="1097"/>
      <c r="E94" s="1093">
        <f t="shared" si="5"/>
        <v>0</v>
      </c>
      <c r="F94" s="1094">
        <f t="shared" si="6"/>
        <v>0</v>
      </c>
      <c r="G94" s="1095">
        <f t="shared" si="7"/>
        <v>0</v>
      </c>
      <c r="H94" s="1090" t="str">
        <f t="shared" ca="1" si="8"/>
        <v/>
      </c>
      <c r="I94" s="1109"/>
      <c r="J94" s="1109"/>
      <c r="K94" s="1112"/>
      <c r="L94" s="1091"/>
      <c r="M94" s="1091"/>
      <c r="N94" s="1091"/>
      <c r="O94" s="1091"/>
      <c r="P94" s="1096"/>
      <c r="Q94" s="1096"/>
      <c r="R94" s="1096"/>
      <c r="S94" s="1091"/>
    </row>
    <row r="95" spans="1:19" x14ac:dyDescent="0.3">
      <c r="A95" s="1090">
        <v>90</v>
      </c>
      <c r="B95" s="1091"/>
      <c r="C95" s="1091"/>
      <c r="D95" s="1097"/>
      <c r="E95" s="1093">
        <f t="shared" si="5"/>
        <v>0</v>
      </c>
      <c r="F95" s="1094">
        <f t="shared" si="6"/>
        <v>0</v>
      </c>
      <c r="G95" s="1095">
        <f t="shared" si="7"/>
        <v>0</v>
      </c>
      <c r="H95" s="1090" t="str">
        <f t="shared" ca="1" si="8"/>
        <v/>
      </c>
      <c r="I95" s="1109"/>
      <c r="J95" s="1109"/>
      <c r="K95" s="1112"/>
      <c r="L95" s="1091"/>
      <c r="M95" s="1091"/>
      <c r="N95" s="1091"/>
      <c r="O95" s="1091"/>
      <c r="P95" s="1096"/>
      <c r="Q95" s="1096"/>
      <c r="R95" s="1096"/>
      <c r="S95" s="1091"/>
    </row>
    <row r="96" spans="1:19" x14ac:dyDescent="0.3">
      <c r="A96" s="1090">
        <v>91</v>
      </c>
      <c r="B96" s="1091"/>
      <c r="C96" s="1091"/>
      <c r="D96" s="1097"/>
      <c r="E96" s="1093">
        <f t="shared" si="5"/>
        <v>0</v>
      </c>
      <c r="F96" s="1094">
        <f t="shared" si="6"/>
        <v>0</v>
      </c>
      <c r="G96" s="1095">
        <f t="shared" si="7"/>
        <v>0</v>
      </c>
      <c r="H96" s="1090" t="str">
        <f t="shared" ca="1" si="8"/>
        <v/>
      </c>
      <c r="I96" s="1109"/>
      <c r="J96" s="1109"/>
      <c r="K96" s="1112"/>
      <c r="L96" s="1091"/>
      <c r="M96" s="1091"/>
      <c r="N96" s="1091"/>
      <c r="O96" s="1091"/>
      <c r="P96" s="1096"/>
      <c r="Q96" s="1096"/>
      <c r="R96" s="1096"/>
      <c r="S96" s="1091"/>
    </row>
    <row r="97" spans="1:19" x14ac:dyDescent="0.3">
      <c r="A97" s="1090">
        <v>92</v>
      </c>
      <c r="B97" s="1091"/>
      <c r="C97" s="1091"/>
      <c r="D97" s="1097"/>
      <c r="E97" s="1093">
        <f t="shared" si="5"/>
        <v>0</v>
      </c>
      <c r="F97" s="1094">
        <f t="shared" si="6"/>
        <v>0</v>
      </c>
      <c r="G97" s="1095">
        <f t="shared" si="7"/>
        <v>0</v>
      </c>
      <c r="H97" s="1090" t="str">
        <f t="shared" ca="1" si="8"/>
        <v/>
      </c>
      <c r="I97" s="1109"/>
      <c r="J97" s="1109"/>
      <c r="K97" s="1112"/>
      <c r="L97" s="1091"/>
      <c r="M97" s="1091"/>
      <c r="N97" s="1091"/>
      <c r="O97" s="1091"/>
      <c r="P97" s="1096"/>
      <c r="Q97" s="1096"/>
      <c r="R97" s="1096"/>
      <c r="S97" s="1091"/>
    </row>
    <row r="98" spans="1:19" x14ac:dyDescent="0.3">
      <c r="A98" s="1090">
        <v>93</v>
      </c>
      <c r="B98" s="1091"/>
      <c r="C98" s="1091"/>
      <c r="D98" s="1097"/>
      <c r="E98" s="1093">
        <f t="shared" si="5"/>
        <v>0</v>
      </c>
      <c r="F98" s="1094">
        <f t="shared" si="6"/>
        <v>0</v>
      </c>
      <c r="G98" s="1095">
        <f t="shared" si="7"/>
        <v>0</v>
      </c>
      <c r="H98" s="1090" t="str">
        <f t="shared" ca="1" si="8"/>
        <v/>
      </c>
      <c r="I98" s="1109"/>
      <c r="J98" s="1109"/>
      <c r="K98" s="1112"/>
      <c r="L98" s="1091"/>
      <c r="M98" s="1091"/>
      <c r="N98" s="1091"/>
      <c r="O98" s="1091"/>
      <c r="P98" s="1096"/>
      <c r="Q98" s="1096"/>
      <c r="R98" s="1096"/>
      <c r="S98" s="1091"/>
    </row>
    <row r="99" spans="1:19" x14ac:dyDescent="0.3">
      <c r="A99" s="1090">
        <v>94</v>
      </c>
      <c r="B99" s="1091"/>
      <c r="C99" s="1091"/>
      <c r="D99" s="1097"/>
      <c r="E99" s="1093">
        <f t="shared" si="5"/>
        <v>0</v>
      </c>
      <c r="F99" s="1094">
        <f t="shared" si="6"/>
        <v>0</v>
      </c>
      <c r="G99" s="1095">
        <f t="shared" si="7"/>
        <v>0</v>
      </c>
      <c r="H99" s="1090" t="str">
        <f t="shared" ca="1" si="8"/>
        <v/>
      </c>
      <c r="I99" s="1109"/>
      <c r="J99" s="1109"/>
      <c r="K99" s="1112"/>
      <c r="L99" s="1091"/>
      <c r="M99" s="1091"/>
      <c r="N99" s="1091"/>
      <c r="O99" s="1091"/>
      <c r="P99" s="1096"/>
      <c r="Q99" s="1096"/>
      <c r="R99" s="1096"/>
      <c r="S99" s="1091"/>
    </row>
    <row r="100" spans="1:19" x14ac:dyDescent="0.3">
      <c r="A100" s="1090">
        <v>95</v>
      </c>
      <c r="B100" s="1091"/>
      <c r="C100" s="1091"/>
      <c r="D100" s="1097"/>
      <c r="E100" s="1093">
        <f t="shared" si="5"/>
        <v>0</v>
      </c>
      <c r="F100" s="1094">
        <f t="shared" si="6"/>
        <v>0</v>
      </c>
      <c r="G100" s="1095">
        <f t="shared" si="7"/>
        <v>0</v>
      </c>
      <c r="H100" s="1090" t="str">
        <f t="shared" ca="1" si="8"/>
        <v/>
      </c>
      <c r="I100" s="1109"/>
      <c r="J100" s="1109"/>
      <c r="K100" s="1112"/>
      <c r="L100" s="1091"/>
      <c r="M100" s="1091"/>
      <c r="N100" s="1091"/>
      <c r="O100" s="1091"/>
      <c r="P100" s="1096"/>
      <c r="Q100" s="1096"/>
      <c r="R100" s="1096"/>
      <c r="S100" s="1091"/>
    </row>
    <row r="101" spans="1:19" x14ac:dyDescent="0.3">
      <c r="A101" s="1090">
        <v>96</v>
      </c>
      <c r="B101" s="1091"/>
      <c r="C101" s="1091"/>
      <c r="D101" s="1097"/>
      <c r="E101" s="1093">
        <f t="shared" si="5"/>
        <v>0</v>
      </c>
      <c r="F101" s="1094">
        <f t="shared" si="6"/>
        <v>0</v>
      </c>
      <c r="G101" s="1095">
        <f t="shared" si="7"/>
        <v>0</v>
      </c>
      <c r="H101" s="1090" t="str">
        <f t="shared" ca="1" si="8"/>
        <v/>
      </c>
      <c r="I101" s="1109"/>
      <c r="J101" s="1109"/>
      <c r="K101" s="1112"/>
      <c r="L101" s="1091"/>
      <c r="M101" s="1091"/>
      <c r="N101" s="1091"/>
      <c r="O101" s="1091"/>
      <c r="P101" s="1096"/>
      <c r="Q101" s="1096"/>
      <c r="R101" s="1096"/>
      <c r="S101" s="1091"/>
    </row>
    <row r="102" spans="1:19" x14ac:dyDescent="0.3">
      <c r="A102" s="1090">
        <v>97</v>
      </c>
      <c r="B102" s="1091"/>
      <c r="C102" s="1091"/>
      <c r="D102" s="1097"/>
      <c r="E102" s="1093">
        <f t="shared" si="5"/>
        <v>0</v>
      </c>
      <c r="F102" s="1094">
        <f t="shared" si="6"/>
        <v>0</v>
      </c>
      <c r="G102" s="1095">
        <f t="shared" si="7"/>
        <v>0</v>
      </c>
      <c r="H102" s="1090" t="str">
        <f t="shared" ca="1" si="8"/>
        <v/>
      </c>
      <c r="I102" s="1109"/>
      <c r="J102" s="1109"/>
      <c r="K102" s="1112"/>
      <c r="L102" s="1091"/>
      <c r="M102" s="1091"/>
      <c r="N102" s="1091"/>
      <c r="O102" s="1091"/>
      <c r="P102" s="1096"/>
      <c r="Q102" s="1096"/>
      <c r="R102" s="1096"/>
      <c r="S102" s="1091"/>
    </row>
    <row r="103" spans="1:19" x14ac:dyDescent="0.3">
      <c r="A103" s="1090">
        <v>98</v>
      </c>
      <c r="B103" s="1091"/>
      <c r="C103" s="1091"/>
      <c r="D103" s="1097"/>
      <c r="E103" s="1093">
        <f t="shared" si="5"/>
        <v>0</v>
      </c>
      <c r="F103" s="1094">
        <f t="shared" si="6"/>
        <v>0</v>
      </c>
      <c r="G103" s="1095">
        <f t="shared" si="7"/>
        <v>0</v>
      </c>
      <c r="H103" s="1090" t="str">
        <f t="shared" ca="1" si="8"/>
        <v/>
      </c>
      <c r="I103" s="1109"/>
      <c r="J103" s="1109"/>
      <c r="K103" s="1112"/>
      <c r="L103" s="1091"/>
      <c r="M103" s="1091"/>
      <c r="N103" s="1091"/>
      <c r="O103" s="1091"/>
      <c r="P103" s="1096"/>
      <c r="Q103" s="1096"/>
      <c r="R103" s="1096"/>
      <c r="S103" s="1091"/>
    </row>
    <row r="104" spans="1:19" x14ac:dyDescent="0.3">
      <c r="A104" s="1090">
        <v>99</v>
      </c>
      <c r="B104" s="1091"/>
      <c r="C104" s="1091"/>
      <c r="D104" s="1097"/>
      <c r="E104" s="1093">
        <f t="shared" si="5"/>
        <v>0</v>
      </c>
      <c r="F104" s="1094">
        <f t="shared" si="6"/>
        <v>0</v>
      </c>
      <c r="G104" s="1095">
        <f t="shared" si="7"/>
        <v>0</v>
      </c>
      <c r="H104" s="1090" t="str">
        <f t="shared" ca="1" si="8"/>
        <v/>
      </c>
      <c r="I104" s="1109"/>
      <c r="J104" s="1109"/>
      <c r="K104" s="1112"/>
      <c r="L104" s="1091"/>
      <c r="M104" s="1091"/>
      <c r="N104" s="1091"/>
      <c r="O104" s="1091"/>
      <c r="P104" s="1096"/>
      <c r="Q104" s="1096"/>
      <c r="R104" s="1096"/>
      <c r="S104" s="1091"/>
    </row>
    <row r="105" spans="1:19" x14ac:dyDescent="0.3">
      <c r="A105" s="1090">
        <v>100</v>
      </c>
      <c r="B105" s="1091"/>
      <c r="C105" s="1091"/>
      <c r="D105" s="1097"/>
      <c r="E105" s="1093">
        <f t="shared" si="5"/>
        <v>0</v>
      </c>
      <c r="F105" s="1094">
        <f t="shared" si="6"/>
        <v>0</v>
      </c>
      <c r="G105" s="1095">
        <f t="shared" si="7"/>
        <v>0</v>
      </c>
      <c r="H105" s="1090" t="str">
        <f t="shared" ca="1" si="8"/>
        <v/>
      </c>
      <c r="I105" s="1109"/>
      <c r="J105" s="1109"/>
      <c r="K105" s="1112"/>
      <c r="L105" s="1091"/>
      <c r="M105" s="1091"/>
      <c r="N105" s="1091"/>
      <c r="O105" s="1091"/>
      <c r="P105" s="1096"/>
      <c r="Q105" s="1096"/>
      <c r="R105" s="1096"/>
      <c r="S105" s="1091"/>
    </row>
    <row r="106" spans="1:19" x14ac:dyDescent="0.3">
      <c r="A106" s="1090">
        <v>101</v>
      </c>
      <c r="B106" s="1091"/>
      <c r="C106" s="1091"/>
      <c r="D106" s="1097"/>
      <c r="E106" s="1093">
        <f t="shared" si="5"/>
        <v>0</v>
      </c>
      <c r="F106" s="1094">
        <f t="shared" si="6"/>
        <v>0</v>
      </c>
      <c r="G106" s="1095">
        <f t="shared" si="7"/>
        <v>0</v>
      </c>
      <c r="H106" s="1090" t="str">
        <f t="shared" ca="1" si="8"/>
        <v/>
      </c>
      <c r="I106" s="1109"/>
      <c r="J106" s="1109"/>
      <c r="K106" s="1112"/>
      <c r="L106" s="1091"/>
      <c r="M106" s="1091"/>
      <c r="N106" s="1091"/>
      <c r="O106" s="1091"/>
      <c r="P106" s="1096"/>
      <c r="Q106" s="1096"/>
      <c r="R106" s="1096"/>
      <c r="S106" s="1091"/>
    </row>
    <row r="107" spans="1:19" x14ac:dyDescent="0.3">
      <c r="A107" s="1090">
        <v>102</v>
      </c>
      <c r="B107" s="1091"/>
      <c r="C107" s="1091"/>
      <c r="D107" s="1097"/>
      <c r="E107" s="1093">
        <f t="shared" si="5"/>
        <v>0</v>
      </c>
      <c r="F107" s="1094">
        <f t="shared" si="6"/>
        <v>0</v>
      </c>
      <c r="G107" s="1095">
        <f t="shared" si="7"/>
        <v>0</v>
      </c>
      <c r="H107" s="1090" t="str">
        <f t="shared" ca="1" si="8"/>
        <v/>
      </c>
      <c r="I107" s="1109"/>
      <c r="J107" s="1109"/>
      <c r="K107" s="1112"/>
      <c r="L107" s="1091"/>
      <c r="M107" s="1091"/>
      <c r="N107" s="1091"/>
      <c r="O107" s="1091"/>
      <c r="P107" s="1096"/>
      <c r="Q107" s="1096"/>
      <c r="R107" s="1096"/>
      <c r="S107" s="1091"/>
    </row>
    <row r="108" spans="1:19" x14ac:dyDescent="0.3">
      <c r="A108" s="1090">
        <v>103</v>
      </c>
      <c r="B108" s="1091"/>
      <c r="C108" s="1091"/>
      <c r="D108" s="1097"/>
      <c r="E108" s="1093">
        <f t="shared" si="5"/>
        <v>0</v>
      </c>
      <c r="F108" s="1094">
        <f t="shared" si="6"/>
        <v>0</v>
      </c>
      <c r="G108" s="1095">
        <f t="shared" si="7"/>
        <v>0</v>
      </c>
      <c r="H108" s="1090" t="str">
        <f t="shared" ca="1" si="8"/>
        <v/>
      </c>
      <c r="I108" s="1109"/>
      <c r="J108" s="1109"/>
      <c r="K108" s="1112"/>
      <c r="L108" s="1091"/>
      <c r="M108" s="1091"/>
      <c r="N108" s="1091"/>
      <c r="O108" s="1091"/>
      <c r="P108" s="1096"/>
      <c r="Q108" s="1096"/>
      <c r="R108" s="1096"/>
      <c r="S108" s="1091"/>
    </row>
    <row r="109" spans="1:19" x14ac:dyDescent="0.3">
      <c r="A109" s="1090">
        <v>104</v>
      </c>
      <c r="B109" s="1091"/>
      <c r="C109" s="1091"/>
      <c r="D109" s="1097"/>
      <c r="E109" s="1093">
        <f t="shared" si="5"/>
        <v>0</v>
      </c>
      <c r="F109" s="1094">
        <f t="shared" si="6"/>
        <v>0</v>
      </c>
      <c r="G109" s="1095">
        <f t="shared" si="7"/>
        <v>0</v>
      </c>
      <c r="H109" s="1090" t="str">
        <f t="shared" ca="1" si="8"/>
        <v/>
      </c>
      <c r="I109" s="1109"/>
      <c r="J109" s="1109"/>
      <c r="K109" s="1112"/>
      <c r="L109" s="1091"/>
      <c r="M109" s="1091"/>
      <c r="N109" s="1091"/>
      <c r="O109" s="1091"/>
      <c r="P109" s="1096"/>
      <c r="Q109" s="1096"/>
      <c r="R109" s="1096"/>
      <c r="S109" s="1091"/>
    </row>
    <row r="110" spans="1:19" x14ac:dyDescent="0.3">
      <c r="A110" s="1090">
        <v>105</v>
      </c>
      <c r="B110" s="1091"/>
      <c r="C110" s="1091"/>
      <c r="D110" s="1097"/>
      <c r="E110" s="1093">
        <f t="shared" si="5"/>
        <v>0</v>
      </c>
      <c r="F110" s="1094">
        <f t="shared" si="6"/>
        <v>0</v>
      </c>
      <c r="G110" s="1095">
        <f t="shared" si="7"/>
        <v>0</v>
      </c>
      <c r="H110" s="1090" t="str">
        <f t="shared" ca="1" si="8"/>
        <v/>
      </c>
      <c r="I110" s="1109"/>
      <c r="J110" s="1109"/>
      <c r="K110" s="1112"/>
      <c r="L110" s="1091"/>
      <c r="M110" s="1091"/>
      <c r="N110" s="1091"/>
      <c r="O110" s="1091"/>
      <c r="P110" s="1096"/>
      <c r="Q110" s="1096"/>
      <c r="R110" s="1096"/>
      <c r="S110" s="1091"/>
    </row>
    <row r="111" spans="1:19" x14ac:dyDescent="0.3">
      <c r="A111" s="1090">
        <v>106</v>
      </c>
      <c r="B111" s="1091"/>
      <c r="C111" s="1091"/>
      <c r="D111" s="1097"/>
      <c r="E111" s="1093">
        <f t="shared" si="5"/>
        <v>0</v>
      </c>
      <c r="F111" s="1094">
        <f t="shared" si="6"/>
        <v>0</v>
      </c>
      <c r="G111" s="1095">
        <f t="shared" si="7"/>
        <v>0</v>
      </c>
      <c r="H111" s="1090" t="str">
        <f t="shared" ca="1" si="8"/>
        <v/>
      </c>
      <c r="I111" s="1109"/>
      <c r="J111" s="1109"/>
      <c r="K111" s="1112"/>
      <c r="L111" s="1091"/>
      <c r="M111" s="1091"/>
      <c r="N111" s="1091"/>
      <c r="O111" s="1091"/>
      <c r="P111" s="1096"/>
      <c r="Q111" s="1096"/>
      <c r="R111" s="1096"/>
      <c r="S111" s="1091"/>
    </row>
    <row r="112" spans="1:19" x14ac:dyDescent="0.3">
      <c r="A112" s="1090">
        <v>107</v>
      </c>
      <c r="B112" s="1091"/>
      <c r="C112" s="1091"/>
      <c r="D112" s="1097"/>
      <c r="E112" s="1093">
        <f t="shared" si="5"/>
        <v>0</v>
      </c>
      <c r="F112" s="1094">
        <f t="shared" si="6"/>
        <v>0</v>
      </c>
      <c r="G112" s="1095">
        <f t="shared" si="7"/>
        <v>0</v>
      </c>
      <c r="H112" s="1090" t="str">
        <f t="shared" ca="1" si="8"/>
        <v/>
      </c>
      <c r="I112" s="1109"/>
      <c r="J112" s="1109"/>
      <c r="K112" s="1112"/>
      <c r="L112" s="1091"/>
      <c r="M112" s="1091"/>
      <c r="N112" s="1091"/>
      <c r="O112" s="1091"/>
      <c r="P112" s="1096"/>
      <c r="Q112" s="1096"/>
      <c r="R112" s="1096"/>
      <c r="S112" s="1091"/>
    </row>
    <row r="113" spans="1:19" x14ac:dyDescent="0.3">
      <c r="A113" s="1090">
        <v>108</v>
      </c>
      <c r="B113" s="1091"/>
      <c r="C113" s="1091"/>
      <c r="D113" s="1097"/>
      <c r="E113" s="1093">
        <f t="shared" si="5"/>
        <v>0</v>
      </c>
      <c r="F113" s="1094">
        <f t="shared" si="6"/>
        <v>0</v>
      </c>
      <c r="G113" s="1095">
        <f t="shared" si="7"/>
        <v>0</v>
      </c>
      <c r="H113" s="1090" t="str">
        <f t="shared" ca="1" si="8"/>
        <v/>
      </c>
      <c r="I113" s="1109"/>
      <c r="J113" s="1109"/>
      <c r="K113" s="1112"/>
      <c r="L113" s="1091"/>
      <c r="M113" s="1091"/>
      <c r="N113" s="1091"/>
      <c r="O113" s="1091"/>
      <c r="P113" s="1096"/>
      <c r="Q113" s="1096"/>
      <c r="R113" s="1096"/>
      <c r="S113" s="1091"/>
    </row>
    <row r="114" spans="1:19" x14ac:dyDescent="0.3">
      <c r="A114" s="1090">
        <v>109</v>
      </c>
      <c r="B114" s="1091"/>
      <c r="C114" s="1091"/>
      <c r="D114" s="1097"/>
      <c r="E114" s="1093">
        <f t="shared" si="5"/>
        <v>0</v>
      </c>
      <c r="F114" s="1094">
        <f t="shared" si="6"/>
        <v>0</v>
      </c>
      <c r="G114" s="1095">
        <f t="shared" si="7"/>
        <v>0</v>
      </c>
      <c r="H114" s="1090" t="str">
        <f t="shared" ca="1" si="8"/>
        <v/>
      </c>
      <c r="I114" s="1109"/>
      <c r="J114" s="1109"/>
      <c r="K114" s="1112"/>
      <c r="L114" s="1091"/>
      <c r="M114" s="1091"/>
      <c r="N114" s="1091"/>
      <c r="O114" s="1091"/>
      <c r="P114" s="1096"/>
      <c r="Q114" s="1096"/>
      <c r="R114" s="1096"/>
      <c r="S114" s="1091"/>
    </row>
    <row r="115" spans="1:19" x14ac:dyDescent="0.3">
      <c r="A115" s="1090">
        <v>110</v>
      </c>
      <c r="B115" s="1091"/>
      <c r="C115" s="1091"/>
      <c r="D115" s="1097"/>
      <c r="E115" s="1093">
        <f t="shared" si="5"/>
        <v>0</v>
      </c>
      <c r="F115" s="1094">
        <f t="shared" si="6"/>
        <v>0</v>
      </c>
      <c r="G115" s="1095">
        <f t="shared" si="7"/>
        <v>0</v>
      </c>
      <c r="H115" s="1090" t="str">
        <f t="shared" ca="1" si="8"/>
        <v/>
      </c>
      <c r="I115" s="1109"/>
      <c r="J115" s="1109"/>
      <c r="K115" s="1112"/>
      <c r="L115" s="1091"/>
      <c r="M115" s="1091"/>
      <c r="N115" s="1091"/>
      <c r="O115" s="1091"/>
      <c r="P115" s="1096"/>
      <c r="Q115" s="1096"/>
      <c r="R115" s="1096"/>
      <c r="S115" s="1091"/>
    </row>
    <row r="116" spans="1:19" x14ac:dyDescent="0.3">
      <c r="A116" s="1090">
        <v>111</v>
      </c>
      <c r="B116" s="1091"/>
      <c r="C116" s="1091"/>
      <c r="D116" s="1097"/>
      <c r="E116" s="1093">
        <f t="shared" si="5"/>
        <v>0</v>
      </c>
      <c r="F116" s="1094">
        <f t="shared" si="6"/>
        <v>0</v>
      </c>
      <c r="G116" s="1095">
        <f t="shared" si="7"/>
        <v>0</v>
      </c>
      <c r="H116" s="1090" t="str">
        <f t="shared" ca="1" si="8"/>
        <v/>
      </c>
      <c r="I116" s="1109"/>
      <c r="J116" s="1109"/>
      <c r="K116" s="1112"/>
      <c r="L116" s="1091"/>
      <c r="M116" s="1091"/>
      <c r="N116" s="1091"/>
      <c r="O116" s="1091"/>
      <c r="P116" s="1096"/>
      <c r="Q116" s="1096"/>
      <c r="R116" s="1096"/>
      <c r="S116" s="1091"/>
    </row>
    <row r="117" spans="1:19" x14ac:dyDescent="0.3">
      <c r="A117" s="1090">
        <v>112</v>
      </c>
      <c r="B117" s="1091"/>
      <c r="C117" s="1091"/>
      <c r="D117" s="1097"/>
      <c r="E117" s="1093">
        <f t="shared" si="5"/>
        <v>0</v>
      </c>
      <c r="F117" s="1094">
        <f t="shared" si="6"/>
        <v>0</v>
      </c>
      <c r="G117" s="1095">
        <f t="shared" si="7"/>
        <v>0</v>
      </c>
      <c r="H117" s="1090" t="str">
        <f t="shared" ca="1" si="8"/>
        <v/>
      </c>
      <c r="I117" s="1109"/>
      <c r="J117" s="1109"/>
      <c r="K117" s="1112"/>
      <c r="L117" s="1091"/>
      <c r="M117" s="1091"/>
      <c r="N117" s="1091"/>
      <c r="O117" s="1091"/>
      <c r="P117" s="1096"/>
      <c r="Q117" s="1096"/>
      <c r="R117" s="1096"/>
      <c r="S117" s="1091"/>
    </row>
    <row r="118" spans="1:19" x14ac:dyDescent="0.3">
      <c r="A118" s="1090">
        <v>113</v>
      </c>
      <c r="B118" s="1091"/>
      <c r="C118" s="1091"/>
      <c r="D118" s="1097"/>
      <c r="E118" s="1093">
        <f t="shared" si="5"/>
        <v>0</v>
      </c>
      <c r="F118" s="1094">
        <f t="shared" si="6"/>
        <v>0</v>
      </c>
      <c r="G118" s="1095">
        <f t="shared" si="7"/>
        <v>0</v>
      </c>
      <c r="H118" s="1090" t="str">
        <f t="shared" ca="1" si="8"/>
        <v/>
      </c>
      <c r="I118" s="1109"/>
      <c r="J118" s="1109"/>
      <c r="K118" s="1112"/>
      <c r="L118" s="1091"/>
      <c r="M118" s="1091"/>
      <c r="N118" s="1091"/>
      <c r="O118" s="1091"/>
      <c r="P118" s="1096"/>
      <c r="Q118" s="1096"/>
      <c r="R118" s="1096"/>
      <c r="S118" s="1091"/>
    </row>
    <row r="119" spans="1:19" x14ac:dyDescent="0.3">
      <c r="A119" s="1090">
        <v>114</v>
      </c>
      <c r="B119" s="1091"/>
      <c r="C119" s="1091"/>
      <c r="D119" s="1097"/>
      <c r="E119" s="1093">
        <f t="shared" si="5"/>
        <v>0</v>
      </c>
      <c r="F119" s="1094">
        <f t="shared" si="6"/>
        <v>0</v>
      </c>
      <c r="G119" s="1095">
        <f t="shared" si="7"/>
        <v>0</v>
      </c>
      <c r="H119" s="1090" t="str">
        <f t="shared" ca="1" si="8"/>
        <v/>
      </c>
      <c r="I119" s="1109"/>
      <c r="J119" s="1109"/>
      <c r="K119" s="1112"/>
      <c r="L119" s="1091"/>
      <c r="M119" s="1091"/>
      <c r="N119" s="1091"/>
      <c r="O119" s="1091"/>
      <c r="P119" s="1096"/>
      <c r="Q119" s="1096"/>
      <c r="R119" s="1096"/>
      <c r="S119" s="1091"/>
    </row>
    <row r="120" spans="1:19" x14ac:dyDescent="0.3">
      <c r="A120" s="1090">
        <v>115</v>
      </c>
      <c r="B120" s="1091"/>
      <c r="C120" s="1091"/>
      <c r="D120" s="1097"/>
      <c r="E120" s="1093">
        <f t="shared" si="5"/>
        <v>0</v>
      </c>
      <c r="F120" s="1094">
        <f t="shared" si="6"/>
        <v>0</v>
      </c>
      <c r="G120" s="1095">
        <f t="shared" si="7"/>
        <v>0</v>
      </c>
      <c r="H120" s="1090" t="str">
        <f t="shared" ca="1" si="8"/>
        <v/>
      </c>
      <c r="I120" s="1109"/>
      <c r="J120" s="1109"/>
      <c r="K120" s="1112"/>
      <c r="L120" s="1091"/>
      <c r="M120" s="1091"/>
      <c r="N120" s="1091"/>
      <c r="O120" s="1091"/>
      <c r="P120" s="1096"/>
      <c r="Q120" s="1096"/>
      <c r="R120" s="1096"/>
      <c r="S120" s="1091"/>
    </row>
    <row r="121" spans="1:19" x14ac:dyDescent="0.3">
      <c r="A121" s="1090">
        <v>116</v>
      </c>
      <c r="B121" s="1091"/>
      <c r="C121" s="1091"/>
      <c r="D121" s="1097"/>
      <c r="E121" s="1093">
        <f t="shared" si="5"/>
        <v>0</v>
      </c>
      <c r="F121" s="1094">
        <f t="shared" si="6"/>
        <v>0</v>
      </c>
      <c r="G121" s="1095">
        <f t="shared" si="7"/>
        <v>0</v>
      </c>
      <c r="H121" s="1090" t="str">
        <f t="shared" ca="1" si="8"/>
        <v/>
      </c>
      <c r="I121" s="1109"/>
      <c r="J121" s="1109"/>
      <c r="K121" s="1112"/>
      <c r="L121" s="1091"/>
      <c r="M121" s="1091"/>
      <c r="N121" s="1091"/>
      <c r="O121" s="1091"/>
      <c r="P121" s="1096"/>
      <c r="Q121" s="1096"/>
      <c r="R121" s="1096"/>
      <c r="S121" s="1091"/>
    </row>
    <row r="122" spans="1:19" x14ac:dyDescent="0.3">
      <c r="A122" s="1090">
        <v>117</v>
      </c>
      <c r="B122" s="1091"/>
      <c r="C122" s="1091"/>
      <c r="D122" s="1097"/>
      <c r="E122" s="1093">
        <f t="shared" si="5"/>
        <v>0</v>
      </c>
      <c r="F122" s="1094">
        <f t="shared" si="6"/>
        <v>0</v>
      </c>
      <c r="G122" s="1095">
        <f t="shared" si="7"/>
        <v>0</v>
      </c>
      <c r="H122" s="1090" t="str">
        <f t="shared" ca="1" si="8"/>
        <v/>
      </c>
      <c r="I122" s="1109"/>
      <c r="J122" s="1109"/>
      <c r="K122" s="1112"/>
      <c r="L122" s="1091"/>
      <c r="M122" s="1091"/>
      <c r="N122" s="1091"/>
      <c r="O122" s="1091"/>
      <c r="P122" s="1096"/>
      <c r="Q122" s="1096"/>
      <c r="R122" s="1096"/>
      <c r="S122" s="1091"/>
    </row>
    <row r="123" spans="1:19" x14ac:dyDescent="0.3">
      <c r="A123" s="1090">
        <v>118</v>
      </c>
      <c r="B123" s="1091"/>
      <c r="C123" s="1091"/>
      <c r="D123" s="1097"/>
      <c r="E123" s="1093">
        <f t="shared" si="5"/>
        <v>0</v>
      </c>
      <c r="F123" s="1094">
        <f t="shared" si="6"/>
        <v>0</v>
      </c>
      <c r="G123" s="1095">
        <f t="shared" si="7"/>
        <v>0</v>
      </c>
      <c r="H123" s="1090" t="str">
        <f t="shared" ca="1" si="8"/>
        <v/>
      </c>
      <c r="I123" s="1109"/>
      <c r="J123" s="1109"/>
      <c r="K123" s="1112"/>
      <c r="L123" s="1091"/>
      <c r="M123" s="1091"/>
      <c r="N123" s="1091"/>
      <c r="O123" s="1091"/>
      <c r="P123" s="1096"/>
      <c r="Q123" s="1096"/>
      <c r="R123" s="1096"/>
      <c r="S123" s="1091"/>
    </row>
    <row r="124" spans="1:19" x14ac:dyDescent="0.3">
      <c r="A124" s="1090">
        <v>119</v>
      </c>
      <c r="B124" s="1091"/>
      <c r="C124" s="1091"/>
      <c r="D124" s="1097"/>
      <c r="E124" s="1093">
        <f t="shared" si="5"/>
        <v>0</v>
      </c>
      <c r="F124" s="1094">
        <f t="shared" si="6"/>
        <v>0</v>
      </c>
      <c r="G124" s="1095">
        <f t="shared" si="7"/>
        <v>0</v>
      </c>
      <c r="H124" s="1090" t="str">
        <f t="shared" ca="1" si="8"/>
        <v/>
      </c>
      <c r="I124" s="1109"/>
      <c r="J124" s="1109"/>
      <c r="K124" s="1112"/>
      <c r="L124" s="1091"/>
      <c r="M124" s="1091"/>
      <c r="N124" s="1091"/>
      <c r="O124" s="1091"/>
      <c r="P124" s="1096"/>
      <c r="Q124" s="1096"/>
      <c r="R124" s="1096"/>
      <c r="S124" s="1091"/>
    </row>
    <row r="125" spans="1:19" x14ac:dyDescent="0.3">
      <c r="A125" s="1090">
        <v>120</v>
      </c>
      <c r="B125" s="1091"/>
      <c r="C125" s="1091"/>
      <c r="D125" s="1097"/>
      <c r="E125" s="1093">
        <f t="shared" si="5"/>
        <v>0</v>
      </c>
      <c r="F125" s="1094">
        <f t="shared" si="6"/>
        <v>0</v>
      </c>
      <c r="G125" s="1095">
        <f t="shared" si="7"/>
        <v>0</v>
      </c>
      <c r="H125" s="1090" t="str">
        <f t="shared" ca="1" si="8"/>
        <v/>
      </c>
      <c r="I125" s="1109"/>
      <c r="J125" s="1109"/>
      <c r="K125" s="1112"/>
      <c r="L125" s="1091"/>
      <c r="M125" s="1091"/>
      <c r="N125" s="1091"/>
      <c r="O125" s="1091"/>
      <c r="P125" s="1096"/>
      <c r="Q125" s="1096"/>
      <c r="R125" s="1096"/>
      <c r="S125" s="1091"/>
    </row>
    <row r="126" spans="1:19" x14ac:dyDescent="0.3">
      <c r="A126" s="1090">
        <v>121</v>
      </c>
      <c r="B126" s="1091"/>
      <c r="C126" s="1091"/>
      <c r="D126" s="1097"/>
      <c r="E126" s="1093">
        <f t="shared" si="5"/>
        <v>0</v>
      </c>
      <c r="F126" s="1094">
        <f t="shared" si="6"/>
        <v>0</v>
      </c>
      <c r="G126" s="1095">
        <f t="shared" si="7"/>
        <v>0</v>
      </c>
      <c r="H126" s="1090" t="str">
        <f t="shared" ca="1" si="8"/>
        <v/>
      </c>
      <c r="I126" s="1109"/>
      <c r="J126" s="1109"/>
      <c r="K126" s="1112"/>
      <c r="L126" s="1091"/>
      <c r="M126" s="1091"/>
      <c r="N126" s="1091"/>
      <c r="O126" s="1091"/>
      <c r="P126" s="1096"/>
      <c r="Q126" s="1096"/>
      <c r="R126" s="1096"/>
      <c r="S126" s="1091"/>
    </row>
    <row r="127" spans="1:19" x14ac:dyDescent="0.3">
      <c r="A127" s="1090">
        <v>122</v>
      </c>
      <c r="B127" s="1091"/>
      <c r="C127" s="1091"/>
      <c r="D127" s="1097"/>
      <c r="E127" s="1093">
        <f t="shared" si="5"/>
        <v>0</v>
      </c>
      <c r="F127" s="1094">
        <f t="shared" si="6"/>
        <v>0</v>
      </c>
      <c r="G127" s="1095">
        <f t="shared" si="7"/>
        <v>0</v>
      </c>
      <c r="H127" s="1090" t="str">
        <f t="shared" ca="1" si="8"/>
        <v/>
      </c>
      <c r="I127" s="1109"/>
      <c r="J127" s="1109"/>
      <c r="K127" s="1112"/>
      <c r="L127" s="1091"/>
      <c r="M127" s="1091"/>
      <c r="N127" s="1091"/>
      <c r="O127" s="1091"/>
      <c r="P127" s="1096"/>
      <c r="Q127" s="1096"/>
      <c r="R127" s="1096"/>
      <c r="S127" s="1091"/>
    </row>
    <row r="128" spans="1:19" x14ac:dyDescent="0.3">
      <c r="A128" s="1090">
        <v>123</v>
      </c>
      <c r="B128" s="1091"/>
      <c r="C128" s="1091"/>
      <c r="D128" s="1097"/>
      <c r="E128" s="1093">
        <f t="shared" si="5"/>
        <v>0</v>
      </c>
      <c r="F128" s="1094">
        <f t="shared" si="6"/>
        <v>0</v>
      </c>
      <c r="G128" s="1095">
        <f t="shared" si="7"/>
        <v>0</v>
      </c>
      <c r="H128" s="1090" t="str">
        <f t="shared" ca="1" si="8"/>
        <v/>
      </c>
      <c r="I128" s="1109"/>
      <c r="J128" s="1109"/>
      <c r="K128" s="1112"/>
      <c r="L128" s="1091"/>
      <c r="M128" s="1091"/>
      <c r="N128" s="1091"/>
      <c r="O128" s="1091"/>
      <c r="P128" s="1096"/>
      <c r="Q128" s="1096"/>
      <c r="R128" s="1096"/>
      <c r="S128" s="1091"/>
    </row>
    <row r="129" spans="1:19" x14ac:dyDescent="0.3">
      <c r="A129" s="1090">
        <v>124</v>
      </c>
      <c r="B129" s="1091"/>
      <c r="C129" s="1091"/>
      <c r="D129" s="1097"/>
      <c r="E129" s="1093">
        <f t="shared" si="5"/>
        <v>0</v>
      </c>
      <c r="F129" s="1094">
        <f t="shared" si="6"/>
        <v>0</v>
      </c>
      <c r="G129" s="1095">
        <f t="shared" si="7"/>
        <v>0</v>
      </c>
      <c r="H129" s="1090" t="str">
        <f t="shared" ca="1" si="8"/>
        <v/>
      </c>
      <c r="I129" s="1109"/>
      <c r="J129" s="1109"/>
      <c r="K129" s="1112"/>
      <c r="L129" s="1091"/>
      <c r="M129" s="1091"/>
      <c r="N129" s="1091"/>
      <c r="O129" s="1091"/>
      <c r="P129" s="1096"/>
      <c r="Q129" s="1096"/>
      <c r="R129" s="1096"/>
      <c r="S129" s="1091"/>
    </row>
    <row r="130" spans="1:19" x14ac:dyDescent="0.3">
      <c r="A130" s="1090">
        <v>125</v>
      </c>
      <c r="B130" s="1091"/>
      <c r="C130" s="1091"/>
      <c r="D130" s="1097"/>
      <c r="E130" s="1093">
        <f t="shared" si="5"/>
        <v>0</v>
      </c>
      <c r="F130" s="1094">
        <f t="shared" si="6"/>
        <v>0</v>
      </c>
      <c r="G130" s="1095">
        <f t="shared" si="7"/>
        <v>0</v>
      </c>
      <c r="H130" s="1090" t="str">
        <f t="shared" ca="1" si="8"/>
        <v/>
      </c>
      <c r="I130" s="1109"/>
      <c r="J130" s="1109"/>
      <c r="K130" s="1112"/>
      <c r="L130" s="1091"/>
      <c r="M130" s="1091"/>
      <c r="N130" s="1091"/>
      <c r="O130" s="1091"/>
      <c r="P130" s="1096"/>
      <c r="Q130" s="1096"/>
      <c r="R130" s="1096"/>
      <c r="S130" s="1091"/>
    </row>
    <row r="131" spans="1:19" x14ac:dyDescent="0.3">
      <c r="A131" s="1090">
        <v>126</v>
      </c>
      <c r="B131" s="1091"/>
      <c r="C131" s="1091"/>
      <c r="D131" s="1097"/>
      <c r="E131" s="1093">
        <f t="shared" si="5"/>
        <v>0</v>
      </c>
      <c r="F131" s="1094">
        <f t="shared" si="6"/>
        <v>0</v>
      </c>
      <c r="G131" s="1095">
        <f t="shared" si="7"/>
        <v>0</v>
      </c>
      <c r="H131" s="1090" t="str">
        <f t="shared" ca="1" si="8"/>
        <v/>
      </c>
      <c r="I131" s="1109"/>
      <c r="J131" s="1109"/>
      <c r="K131" s="1112"/>
      <c r="L131" s="1091"/>
      <c r="M131" s="1091"/>
      <c r="N131" s="1091"/>
      <c r="O131" s="1091"/>
      <c r="P131" s="1096"/>
      <c r="Q131" s="1096"/>
      <c r="R131" s="1096"/>
      <c r="S131" s="1091"/>
    </row>
    <row r="132" spans="1:19" x14ac:dyDescent="0.3">
      <c r="A132" s="1090">
        <v>127</v>
      </c>
      <c r="B132" s="1091"/>
      <c r="C132" s="1091"/>
      <c r="D132" s="1097"/>
      <c r="E132" s="1093">
        <f t="shared" si="5"/>
        <v>0</v>
      </c>
      <c r="F132" s="1094">
        <f t="shared" si="6"/>
        <v>0</v>
      </c>
      <c r="G132" s="1095">
        <f t="shared" si="7"/>
        <v>0</v>
      </c>
      <c r="H132" s="1090" t="str">
        <f t="shared" ca="1" si="8"/>
        <v/>
      </c>
      <c r="I132" s="1109"/>
      <c r="J132" s="1109"/>
      <c r="K132" s="1112"/>
      <c r="L132" s="1091"/>
      <c r="M132" s="1091"/>
      <c r="N132" s="1091"/>
      <c r="O132" s="1091"/>
      <c r="P132" s="1096"/>
      <c r="Q132" s="1096"/>
      <c r="R132" s="1096"/>
      <c r="S132" s="1091"/>
    </row>
    <row r="133" spans="1:19" x14ac:dyDescent="0.3">
      <c r="A133" s="1090">
        <v>128</v>
      </c>
      <c r="B133" s="1091"/>
      <c r="C133" s="1091"/>
      <c r="D133" s="1097"/>
      <c r="E133" s="1093">
        <f t="shared" si="5"/>
        <v>0</v>
      </c>
      <c r="F133" s="1094">
        <f t="shared" si="6"/>
        <v>0</v>
      </c>
      <c r="G133" s="1095">
        <f t="shared" si="7"/>
        <v>0</v>
      </c>
      <c r="H133" s="1090" t="str">
        <f t="shared" ca="1" si="8"/>
        <v/>
      </c>
      <c r="I133" s="1109"/>
      <c r="J133" s="1109"/>
      <c r="K133" s="1112"/>
      <c r="L133" s="1091"/>
      <c r="M133" s="1091"/>
      <c r="N133" s="1091"/>
      <c r="O133" s="1091"/>
      <c r="P133" s="1096"/>
      <c r="Q133" s="1096"/>
      <c r="R133" s="1096"/>
      <c r="S133" s="1091"/>
    </row>
    <row r="134" spans="1:19" x14ac:dyDescent="0.3">
      <c r="A134" s="1090">
        <v>129</v>
      </c>
      <c r="B134" s="1091"/>
      <c r="C134" s="1091"/>
      <c r="D134" s="1097"/>
      <c r="E134" s="1093">
        <f t="shared" si="5"/>
        <v>0</v>
      </c>
      <c r="F134" s="1094">
        <f t="shared" si="6"/>
        <v>0</v>
      </c>
      <c r="G134" s="1095">
        <f t="shared" si="7"/>
        <v>0</v>
      </c>
      <c r="H134" s="1090" t="str">
        <f t="shared" ca="1" si="8"/>
        <v/>
      </c>
      <c r="I134" s="1109"/>
      <c r="J134" s="1109"/>
      <c r="K134" s="1112"/>
      <c r="L134" s="1091"/>
      <c r="M134" s="1091"/>
      <c r="N134" s="1091"/>
      <c r="O134" s="1091"/>
      <c r="P134" s="1096"/>
      <c r="Q134" s="1096"/>
      <c r="R134" s="1096"/>
      <c r="S134" s="1091"/>
    </row>
    <row r="135" spans="1:19" x14ac:dyDescent="0.3">
      <c r="A135" s="1090">
        <v>130</v>
      </c>
      <c r="B135" s="1091"/>
      <c r="C135" s="1091"/>
      <c r="D135" s="1097"/>
      <c r="E135" s="1093">
        <f t="shared" ref="E135:E198" si="9">D135</f>
        <v>0</v>
      </c>
      <c r="F135" s="1094">
        <f t="shared" ref="F135:F198" si="10">D135</f>
        <v>0</v>
      </c>
      <c r="G135" s="1095">
        <f t="shared" ref="G135:G198" si="11">D135</f>
        <v>0</v>
      </c>
      <c r="H135" s="1090" t="str">
        <f t="shared" ref="H135:H198" ca="1" si="12">IF(ISBLANK(D135),"",DATEDIF(G135,TODAY(),"y"))</f>
        <v/>
      </c>
      <c r="I135" s="1109"/>
      <c r="J135" s="1109"/>
      <c r="K135" s="1112"/>
      <c r="L135" s="1091"/>
      <c r="M135" s="1091"/>
      <c r="N135" s="1091"/>
      <c r="O135" s="1091"/>
      <c r="P135" s="1096"/>
      <c r="Q135" s="1096"/>
      <c r="R135" s="1096"/>
      <c r="S135" s="1091"/>
    </row>
    <row r="136" spans="1:19" x14ac:dyDescent="0.3">
      <c r="A136" s="1090">
        <v>131</v>
      </c>
      <c r="B136" s="1091"/>
      <c r="C136" s="1091"/>
      <c r="D136" s="1097"/>
      <c r="E136" s="1093">
        <f t="shared" si="9"/>
        <v>0</v>
      </c>
      <c r="F136" s="1094">
        <f t="shared" si="10"/>
        <v>0</v>
      </c>
      <c r="G136" s="1095">
        <f t="shared" si="11"/>
        <v>0</v>
      </c>
      <c r="H136" s="1090" t="str">
        <f t="shared" ca="1" si="12"/>
        <v/>
      </c>
      <c r="I136" s="1109"/>
      <c r="J136" s="1109"/>
      <c r="K136" s="1112"/>
      <c r="L136" s="1091"/>
      <c r="M136" s="1091"/>
      <c r="N136" s="1091"/>
      <c r="O136" s="1091"/>
      <c r="P136" s="1096"/>
      <c r="Q136" s="1096"/>
      <c r="R136" s="1096"/>
      <c r="S136" s="1091"/>
    </row>
    <row r="137" spans="1:19" x14ac:dyDescent="0.3">
      <c r="A137" s="1090">
        <v>132</v>
      </c>
      <c r="B137" s="1091"/>
      <c r="C137" s="1091"/>
      <c r="D137" s="1097"/>
      <c r="E137" s="1093">
        <f t="shared" si="9"/>
        <v>0</v>
      </c>
      <c r="F137" s="1094">
        <f t="shared" si="10"/>
        <v>0</v>
      </c>
      <c r="G137" s="1095">
        <f t="shared" si="11"/>
        <v>0</v>
      </c>
      <c r="H137" s="1090" t="str">
        <f t="shared" ca="1" si="12"/>
        <v/>
      </c>
      <c r="I137" s="1109"/>
      <c r="J137" s="1109"/>
      <c r="K137" s="1112"/>
      <c r="L137" s="1091"/>
      <c r="M137" s="1091"/>
      <c r="N137" s="1091"/>
      <c r="O137" s="1091"/>
      <c r="P137" s="1096"/>
      <c r="Q137" s="1096"/>
      <c r="R137" s="1096"/>
      <c r="S137" s="1091"/>
    </row>
    <row r="138" spans="1:19" x14ac:dyDescent="0.3">
      <c r="A138" s="1090">
        <v>133</v>
      </c>
      <c r="B138" s="1091"/>
      <c r="C138" s="1091"/>
      <c r="D138" s="1097"/>
      <c r="E138" s="1093">
        <f t="shared" si="9"/>
        <v>0</v>
      </c>
      <c r="F138" s="1094">
        <f t="shared" si="10"/>
        <v>0</v>
      </c>
      <c r="G138" s="1095">
        <f t="shared" si="11"/>
        <v>0</v>
      </c>
      <c r="H138" s="1090" t="str">
        <f t="shared" ca="1" si="12"/>
        <v/>
      </c>
      <c r="I138" s="1109"/>
      <c r="J138" s="1109"/>
      <c r="K138" s="1112"/>
      <c r="L138" s="1091"/>
      <c r="M138" s="1091"/>
      <c r="N138" s="1091"/>
      <c r="O138" s="1091"/>
      <c r="P138" s="1096"/>
      <c r="Q138" s="1096"/>
      <c r="R138" s="1096"/>
      <c r="S138" s="1091"/>
    </row>
    <row r="139" spans="1:19" x14ac:dyDescent="0.3">
      <c r="A139" s="1090">
        <v>134</v>
      </c>
      <c r="B139" s="1091"/>
      <c r="C139" s="1091"/>
      <c r="D139" s="1097"/>
      <c r="E139" s="1093">
        <f t="shared" si="9"/>
        <v>0</v>
      </c>
      <c r="F139" s="1094">
        <f t="shared" si="10"/>
        <v>0</v>
      </c>
      <c r="G139" s="1095">
        <f t="shared" si="11"/>
        <v>0</v>
      </c>
      <c r="H139" s="1090" t="str">
        <f t="shared" ca="1" si="12"/>
        <v/>
      </c>
      <c r="I139" s="1109"/>
      <c r="J139" s="1109"/>
      <c r="K139" s="1112"/>
      <c r="L139" s="1091"/>
      <c r="M139" s="1091"/>
      <c r="N139" s="1091"/>
      <c r="O139" s="1091"/>
      <c r="P139" s="1096"/>
      <c r="Q139" s="1096"/>
      <c r="R139" s="1096"/>
      <c r="S139" s="1091"/>
    </row>
    <row r="140" spans="1:19" x14ac:dyDescent="0.3">
      <c r="A140" s="1090">
        <v>135</v>
      </c>
      <c r="B140" s="1091"/>
      <c r="C140" s="1091"/>
      <c r="D140" s="1097"/>
      <c r="E140" s="1093">
        <f t="shared" si="9"/>
        <v>0</v>
      </c>
      <c r="F140" s="1094">
        <f t="shared" si="10"/>
        <v>0</v>
      </c>
      <c r="G140" s="1095">
        <f t="shared" si="11"/>
        <v>0</v>
      </c>
      <c r="H140" s="1090" t="str">
        <f t="shared" ca="1" si="12"/>
        <v/>
      </c>
      <c r="I140" s="1109"/>
      <c r="J140" s="1109"/>
      <c r="K140" s="1112"/>
      <c r="L140" s="1091"/>
      <c r="M140" s="1091"/>
      <c r="N140" s="1091"/>
      <c r="O140" s="1091"/>
      <c r="P140" s="1096"/>
      <c r="Q140" s="1096"/>
      <c r="R140" s="1096"/>
      <c r="S140" s="1091"/>
    </row>
    <row r="141" spans="1:19" x14ac:dyDescent="0.3">
      <c r="A141" s="1090">
        <v>136</v>
      </c>
      <c r="B141" s="1091"/>
      <c r="C141" s="1091"/>
      <c r="D141" s="1097"/>
      <c r="E141" s="1093">
        <f t="shared" si="9"/>
        <v>0</v>
      </c>
      <c r="F141" s="1094">
        <f t="shared" si="10"/>
        <v>0</v>
      </c>
      <c r="G141" s="1095">
        <f t="shared" si="11"/>
        <v>0</v>
      </c>
      <c r="H141" s="1090" t="str">
        <f t="shared" ca="1" si="12"/>
        <v/>
      </c>
      <c r="I141" s="1109"/>
      <c r="J141" s="1109"/>
      <c r="K141" s="1112"/>
      <c r="L141" s="1091"/>
      <c r="M141" s="1091"/>
      <c r="N141" s="1091"/>
      <c r="O141" s="1091"/>
      <c r="P141" s="1096"/>
      <c r="Q141" s="1096"/>
      <c r="R141" s="1096"/>
      <c r="S141" s="1091"/>
    </row>
    <row r="142" spans="1:19" x14ac:dyDescent="0.3">
      <c r="A142" s="1090">
        <v>137</v>
      </c>
      <c r="B142" s="1091"/>
      <c r="C142" s="1091"/>
      <c r="D142" s="1097"/>
      <c r="E142" s="1093">
        <f t="shared" si="9"/>
        <v>0</v>
      </c>
      <c r="F142" s="1094">
        <f t="shared" si="10"/>
        <v>0</v>
      </c>
      <c r="G142" s="1095">
        <f t="shared" si="11"/>
        <v>0</v>
      </c>
      <c r="H142" s="1090" t="str">
        <f t="shared" ca="1" si="12"/>
        <v/>
      </c>
      <c r="I142" s="1109"/>
      <c r="J142" s="1109"/>
      <c r="K142" s="1112"/>
      <c r="L142" s="1091"/>
      <c r="M142" s="1091"/>
      <c r="N142" s="1091"/>
      <c r="O142" s="1091"/>
      <c r="P142" s="1096"/>
      <c r="Q142" s="1096"/>
      <c r="R142" s="1096"/>
      <c r="S142" s="1091"/>
    </row>
    <row r="143" spans="1:19" x14ac:dyDescent="0.3">
      <c r="A143" s="1090">
        <v>138</v>
      </c>
      <c r="B143" s="1091"/>
      <c r="C143" s="1091"/>
      <c r="D143" s="1097"/>
      <c r="E143" s="1093">
        <f t="shared" si="9"/>
        <v>0</v>
      </c>
      <c r="F143" s="1094">
        <f t="shared" si="10"/>
        <v>0</v>
      </c>
      <c r="G143" s="1095">
        <f t="shared" si="11"/>
        <v>0</v>
      </c>
      <c r="H143" s="1090" t="str">
        <f t="shared" ca="1" si="12"/>
        <v/>
      </c>
      <c r="I143" s="1109"/>
      <c r="J143" s="1109"/>
      <c r="K143" s="1112"/>
      <c r="L143" s="1091"/>
      <c r="M143" s="1091"/>
      <c r="N143" s="1091"/>
      <c r="O143" s="1091"/>
      <c r="P143" s="1096"/>
      <c r="Q143" s="1096"/>
      <c r="R143" s="1096"/>
      <c r="S143" s="1091"/>
    </row>
    <row r="144" spans="1:19" x14ac:dyDescent="0.3">
      <c r="A144" s="1090">
        <v>139</v>
      </c>
      <c r="B144" s="1091"/>
      <c r="C144" s="1091"/>
      <c r="D144" s="1097"/>
      <c r="E144" s="1093">
        <f t="shared" si="9"/>
        <v>0</v>
      </c>
      <c r="F144" s="1094">
        <f t="shared" si="10"/>
        <v>0</v>
      </c>
      <c r="G144" s="1095">
        <f t="shared" si="11"/>
        <v>0</v>
      </c>
      <c r="H144" s="1090" t="str">
        <f t="shared" ca="1" si="12"/>
        <v/>
      </c>
      <c r="I144" s="1109"/>
      <c r="J144" s="1109"/>
      <c r="K144" s="1112"/>
      <c r="L144" s="1091"/>
      <c r="M144" s="1091"/>
      <c r="N144" s="1091"/>
      <c r="O144" s="1091"/>
      <c r="P144" s="1096"/>
      <c r="Q144" s="1096"/>
      <c r="R144" s="1096"/>
      <c r="S144" s="1091"/>
    </row>
    <row r="145" spans="1:19" x14ac:dyDescent="0.3">
      <c r="A145" s="1090">
        <v>140</v>
      </c>
      <c r="B145" s="1091"/>
      <c r="C145" s="1091"/>
      <c r="D145" s="1097"/>
      <c r="E145" s="1093">
        <f t="shared" si="9"/>
        <v>0</v>
      </c>
      <c r="F145" s="1094">
        <f t="shared" si="10"/>
        <v>0</v>
      </c>
      <c r="G145" s="1095">
        <f t="shared" si="11"/>
        <v>0</v>
      </c>
      <c r="H145" s="1090" t="str">
        <f t="shared" ca="1" si="12"/>
        <v/>
      </c>
      <c r="I145" s="1109"/>
      <c r="J145" s="1109"/>
      <c r="K145" s="1112"/>
      <c r="L145" s="1091"/>
      <c r="M145" s="1091"/>
      <c r="N145" s="1091"/>
      <c r="O145" s="1091"/>
      <c r="P145" s="1096"/>
      <c r="Q145" s="1096"/>
      <c r="R145" s="1096"/>
      <c r="S145" s="1091"/>
    </row>
    <row r="146" spans="1:19" x14ac:dyDescent="0.3">
      <c r="A146" s="1090">
        <v>141</v>
      </c>
      <c r="B146" s="1091"/>
      <c r="C146" s="1091"/>
      <c r="D146" s="1097"/>
      <c r="E146" s="1093">
        <f t="shared" si="9"/>
        <v>0</v>
      </c>
      <c r="F146" s="1094">
        <f t="shared" si="10"/>
        <v>0</v>
      </c>
      <c r="G146" s="1095">
        <f t="shared" si="11"/>
        <v>0</v>
      </c>
      <c r="H146" s="1090" t="str">
        <f t="shared" ca="1" si="12"/>
        <v/>
      </c>
      <c r="I146" s="1109"/>
      <c r="J146" s="1109"/>
      <c r="K146" s="1112"/>
      <c r="L146" s="1091"/>
      <c r="M146" s="1091"/>
      <c r="N146" s="1091"/>
      <c r="O146" s="1091"/>
      <c r="P146" s="1096"/>
      <c r="Q146" s="1096"/>
      <c r="R146" s="1096"/>
      <c r="S146" s="1091"/>
    </row>
    <row r="147" spans="1:19" x14ac:dyDescent="0.3">
      <c r="A147" s="1090">
        <v>142</v>
      </c>
      <c r="B147" s="1091"/>
      <c r="C147" s="1091"/>
      <c r="D147" s="1097"/>
      <c r="E147" s="1093">
        <f t="shared" si="9"/>
        <v>0</v>
      </c>
      <c r="F147" s="1094">
        <f t="shared" si="10"/>
        <v>0</v>
      </c>
      <c r="G147" s="1095">
        <f t="shared" si="11"/>
        <v>0</v>
      </c>
      <c r="H147" s="1090" t="str">
        <f t="shared" ca="1" si="12"/>
        <v/>
      </c>
      <c r="I147" s="1109"/>
      <c r="J147" s="1109"/>
      <c r="K147" s="1112"/>
      <c r="L147" s="1091"/>
      <c r="M147" s="1091"/>
      <c r="N147" s="1091"/>
      <c r="O147" s="1091"/>
      <c r="P147" s="1096"/>
      <c r="Q147" s="1096"/>
      <c r="R147" s="1096"/>
      <c r="S147" s="1091"/>
    </row>
    <row r="148" spans="1:19" x14ac:dyDescent="0.3">
      <c r="A148" s="1090">
        <v>143</v>
      </c>
      <c r="B148" s="1091"/>
      <c r="C148" s="1091"/>
      <c r="D148" s="1097"/>
      <c r="E148" s="1093">
        <f t="shared" si="9"/>
        <v>0</v>
      </c>
      <c r="F148" s="1094">
        <f t="shared" si="10"/>
        <v>0</v>
      </c>
      <c r="G148" s="1095">
        <f t="shared" si="11"/>
        <v>0</v>
      </c>
      <c r="H148" s="1090" t="str">
        <f t="shared" ca="1" si="12"/>
        <v/>
      </c>
      <c r="I148" s="1109"/>
      <c r="J148" s="1109"/>
      <c r="K148" s="1112"/>
      <c r="L148" s="1091"/>
      <c r="M148" s="1091"/>
      <c r="N148" s="1091"/>
      <c r="O148" s="1091"/>
      <c r="P148" s="1096"/>
      <c r="Q148" s="1096"/>
      <c r="R148" s="1096"/>
      <c r="S148" s="1091"/>
    </row>
    <row r="149" spans="1:19" x14ac:dyDescent="0.3">
      <c r="A149" s="1090">
        <v>144</v>
      </c>
      <c r="B149" s="1091"/>
      <c r="C149" s="1091"/>
      <c r="D149" s="1097"/>
      <c r="E149" s="1093">
        <f t="shared" si="9"/>
        <v>0</v>
      </c>
      <c r="F149" s="1094">
        <f t="shared" si="10"/>
        <v>0</v>
      </c>
      <c r="G149" s="1095">
        <f t="shared" si="11"/>
        <v>0</v>
      </c>
      <c r="H149" s="1090" t="str">
        <f t="shared" ca="1" si="12"/>
        <v/>
      </c>
      <c r="I149" s="1109"/>
      <c r="J149" s="1109"/>
      <c r="K149" s="1112"/>
      <c r="L149" s="1091"/>
      <c r="M149" s="1091"/>
      <c r="N149" s="1091"/>
      <c r="O149" s="1091"/>
      <c r="P149" s="1096"/>
      <c r="Q149" s="1096"/>
      <c r="R149" s="1096"/>
      <c r="S149" s="1091"/>
    </row>
    <row r="150" spans="1:19" x14ac:dyDescent="0.3">
      <c r="A150" s="1090">
        <v>145</v>
      </c>
      <c r="B150" s="1091"/>
      <c r="C150" s="1091"/>
      <c r="D150" s="1097"/>
      <c r="E150" s="1093">
        <f t="shared" si="9"/>
        <v>0</v>
      </c>
      <c r="F150" s="1094">
        <f t="shared" si="10"/>
        <v>0</v>
      </c>
      <c r="G150" s="1095">
        <f t="shared" si="11"/>
        <v>0</v>
      </c>
      <c r="H150" s="1090" t="str">
        <f t="shared" ca="1" si="12"/>
        <v/>
      </c>
      <c r="I150" s="1109"/>
      <c r="J150" s="1109"/>
      <c r="K150" s="1112"/>
      <c r="L150" s="1091"/>
      <c r="M150" s="1091"/>
      <c r="N150" s="1091"/>
      <c r="O150" s="1091"/>
      <c r="P150" s="1096"/>
      <c r="Q150" s="1096"/>
      <c r="R150" s="1096"/>
      <c r="S150" s="1091"/>
    </row>
    <row r="151" spans="1:19" x14ac:dyDescent="0.3">
      <c r="A151" s="1090">
        <v>146</v>
      </c>
      <c r="B151" s="1091"/>
      <c r="C151" s="1091"/>
      <c r="D151" s="1097"/>
      <c r="E151" s="1093">
        <f t="shared" si="9"/>
        <v>0</v>
      </c>
      <c r="F151" s="1094">
        <f t="shared" si="10"/>
        <v>0</v>
      </c>
      <c r="G151" s="1095">
        <f t="shared" si="11"/>
        <v>0</v>
      </c>
      <c r="H151" s="1090" t="str">
        <f t="shared" ca="1" si="12"/>
        <v/>
      </c>
      <c r="I151" s="1109"/>
      <c r="J151" s="1109"/>
      <c r="K151" s="1112"/>
      <c r="L151" s="1091"/>
      <c r="M151" s="1091"/>
      <c r="N151" s="1091"/>
      <c r="O151" s="1091"/>
      <c r="P151" s="1096"/>
      <c r="Q151" s="1096"/>
      <c r="R151" s="1096"/>
      <c r="S151" s="1091"/>
    </row>
    <row r="152" spans="1:19" x14ac:dyDescent="0.3">
      <c r="A152" s="1090">
        <v>147</v>
      </c>
      <c r="B152" s="1091"/>
      <c r="C152" s="1091"/>
      <c r="D152" s="1097"/>
      <c r="E152" s="1093">
        <f t="shared" si="9"/>
        <v>0</v>
      </c>
      <c r="F152" s="1094">
        <f t="shared" si="10"/>
        <v>0</v>
      </c>
      <c r="G152" s="1095">
        <f t="shared" si="11"/>
        <v>0</v>
      </c>
      <c r="H152" s="1090" t="str">
        <f t="shared" ca="1" si="12"/>
        <v/>
      </c>
      <c r="I152" s="1109"/>
      <c r="J152" s="1109"/>
      <c r="K152" s="1112"/>
      <c r="L152" s="1091"/>
      <c r="M152" s="1091"/>
      <c r="N152" s="1091"/>
      <c r="O152" s="1091"/>
      <c r="P152" s="1096"/>
      <c r="Q152" s="1096"/>
      <c r="R152" s="1096"/>
      <c r="S152" s="1091"/>
    </row>
    <row r="153" spans="1:19" x14ac:dyDescent="0.3">
      <c r="A153" s="1090">
        <v>148</v>
      </c>
      <c r="B153" s="1091"/>
      <c r="C153" s="1091"/>
      <c r="D153" s="1097"/>
      <c r="E153" s="1093">
        <f t="shared" si="9"/>
        <v>0</v>
      </c>
      <c r="F153" s="1094">
        <f t="shared" si="10"/>
        <v>0</v>
      </c>
      <c r="G153" s="1095">
        <f t="shared" si="11"/>
        <v>0</v>
      </c>
      <c r="H153" s="1090" t="str">
        <f t="shared" ca="1" si="12"/>
        <v/>
      </c>
      <c r="I153" s="1109"/>
      <c r="J153" s="1109"/>
      <c r="K153" s="1112"/>
      <c r="L153" s="1091"/>
      <c r="M153" s="1091"/>
      <c r="N153" s="1091"/>
      <c r="O153" s="1091"/>
      <c r="P153" s="1096"/>
      <c r="Q153" s="1096"/>
      <c r="R153" s="1096"/>
      <c r="S153" s="1091"/>
    </row>
    <row r="154" spans="1:19" x14ac:dyDescent="0.3">
      <c r="A154" s="1090">
        <v>149</v>
      </c>
      <c r="B154" s="1091"/>
      <c r="C154" s="1091"/>
      <c r="D154" s="1097"/>
      <c r="E154" s="1093">
        <f t="shared" si="9"/>
        <v>0</v>
      </c>
      <c r="F154" s="1094">
        <f t="shared" si="10"/>
        <v>0</v>
      </c>
      <c r="G154" s="1095">
        <f t="shared" si="11"/>
        <v>0</v>
      </c>
      <c r="H154" s="1090" t="str">
        <f t="shared" ca="1" si="12"/>
        <v/>
      </c>
      <c r="I154" s="1109"/>
      <c r="J154" s="1109"/>
      <c r="K154" s="1112"/>
      <c r="L154" s="1091"/>
      <c r="M154" s="1091"/>
      <c r="N154" s="1091"/>
      <c r="O154" s="1091"/>
      <c r="P154" s="1096"/>
      <c r="Q154" s="1096"/>
      <c r="R154" s="1096"/>
      <c r="S154" s="1091"/>
    </row>
    <row r="155" spans="1:19" x14ac:dyDescent="0.3">
      <c r="A155" s="1090">
        <v>150</v>
      </c>
      <c r="B155" s="1091"/>
      <c r="C155" s="1091"/>
      <c r="D155" s="1097"/>
      <c r="E155" s="1093">
        <f t="shared" si="9"/>
        <v>0</v>
      </c>
      <c r="F155" s="1094">
        <f t="shared" si="10"/>
        <v>0</v>
      </c>
      <c r="G155" s="1095">
        <f t="shared" si="11"/>
        <v>0</v>
      </c>
      <c r="H155" s="1090" t="str">
        <f t="shared" ca="1" si="12"/>
        <v/>
      </c>
      <c r="I155" s="1109"/>
      <c r="J155" s="1109"/>
      <c r="K155" s="1112"/>
      <c r="L155" s="1091"/>
      <c r="M155" s="1091"/>
      <c r="N155" s="1091"/>
      <c r="O155" s="1091"/>
      <c r="P155" s="1096"/>
      <c r="Q155" s="1096"/>
      <c r="R155" s="1096"/>
      <c r="S155" s="1091"/>
    </row>
    <row r="156" spans="1:19" x14ac:dyDescent="0.3">
      <c r="A156" s="1090">
        <v>151</v>
      </c>
      <c r="B156" s="1091"/>
      <c r="C156" s="1091"/>
      <c r="D156" s="1097"/>
      <c r="E156" s="1093">
        <f t="shared" si="9"/>
        <v>0</v>
      </c>
      <c r="F156" s="1094">
        <f t="shared" si="10"/>
        <v>0</v>
      </c>
      <c r="G156" s="1095">
        <f t="shared" si="11"/>
        <v>0</v>
      </c>
      <c r="H156" s="1090" t="str">
        <f t="shared" ca="1" si="12"/>
        <v/>
      </c>
      <c r="I156" s="1109"/>
      <c r="J156" s="1109"/>
      <c r="K156" s="1112"/>
      <c r="L156" s="1091"/>
      <c r="M156" s="1091"/>
      <c r="N156" s="1091"/>
      <c r="O156" s="1091"/>
      <c r="P156" s="1096"/>
      <c r="Q156" s="1096"/>
      <c r="R156" s="1096"/>
      <c r="S156" s="1091"/>
    </row>
    <row r="157" spans="1:19" x14ac:dyDescent="0.3">
      <c r="A157" s="1090">
        <v>152</v>
      </c>
      <c r="B157" s="1091"/>
      <c r="C157" s="1091"/>
      <c r="D157" s="1097"/>
      <c r="E157" s="1093">
        <f t="shared" si="9"/>
        <v>0</v>
      </c>
      <c r="F157" s="1094">
        <f t="shared" si="10"/>
        <v>0</v>
      </c>
      <c r="G157" s="1095">
        <f t="shared" si="11"/>
        <v>0</v>
      </c>
      <c r="H157" s="1090" t="str">
        <f t="shared" ca="1" si="12"/>
        <v/>
      </c>
      <c r="I157" s="1109"/>
      <c r="J157" s="1109"/>
      <c r="K157" s="1112"/>
      <c r="L157" s="1091"/>
      <c r="M157" s="1091"/>
      <c r="N157" s="1091"/>
      <c r="O157" s="1091"/>
      <c r="P157" s="1096"/>
      <c r="Q157" s="1096"/>
      <c r="R157" s="1096"/>
      <c r="S157" s="1091"/>
    </row>
    <row r="158" spans="1:19" x14ac:dyDescent="0.3">
      <c r="A158" s="1090">
        <v>153</v>
      </c>
      <c r="B158" s="1091"/>
      <c r="C158" s="1091"/>
      <c r="D158" s="1097"/>
      <c r="E158" s="1093">
        <f t="shared" si="9"/>
        <v>0</v>
      </c>
      <c r="F158" s="1094">
        <f t="shared" si="10"/>
        <v>0</v>
      </c>
      <c r="G158" s="1095">
        <f t="shared" si="11"/>
        <v>0</v>
      </c>
      <c r="H158" s="1090" t="str">
        <f t="shared" ca="1" si="12"/>
        <v/>
      </c>
      <c r="I158" s="1109"/>
      <c r="J158" s="1109"/>
      <c r="K158" s="1112"/>
      <c r="L158" s="1091"/>
      <c r="M158" s="1091"/>
      <c r="N158" s="1091"/>
      <c r="O158" s="1091"/>
      <c r="P158" s="1096"/>
      <c r="Q158" s="1096"/>
      <c r="R158" s="1096"/>
      <c r="S158" s="1091"/>
    </row>
    <row r="159" spans="1:19" x14ac:dyDescent="0.3">
      <c r="A159" s="1090">
        <v>154</v>
      </c>
      <c r="B159" s="1091"/>
      <c r="C159" s="1091"/>
      <c r="D159" s="1097"/>
      <c r="E159" s="1093">
        <f t="shared" si="9"/>
        <v>0</v>
      </c>
      <c r="F159" s="1094">
        <f t="shared" si="10"/>
        <v>0</v>
      </c>
      <c r="G159" s="1095">
        <f t="shared" si="11"/>
        <v>0</v>
      </c>
      <c r="H159" s="1090" t="str">
        <f t="shared" ca="1" si="12"/>
        <v/>
      </c>
      <c r="I159" s="1109"/>
      <c r="J159" s="1109"/>
      <c r="K159" s="1112"/>
      <c r="L159" s="1091"/>
      <c r="M159" s="1091"/>
      <c r="N159" s="1091"/>
      <c r="O159" s="1091"/>
      <c r="P159" s="1096"/>
      <c r="Q159" s="1096"/>
      <c r="R159" s="1096"/>
      <c r="S159" s="1091"/>
    </row>
    <row r="160" spans="1:19" x14ac:dyDescent="0.3">
      <c r="A160" s="1090">
        <v>155</v>
      </c>
      <c r="B160" s="1091"/>
      <c r="C160" s="1091"/>
      <c r="D160" s="1097"/>
      <c r="E160" s="1093">
        <f t="shared" si="9"/>
        <v>0</v>
      </c>
      <c r="F160" s="1094">
        <f t="shared" si="10"/>
        <v>0</v>
      </c>
      <c r="G160" s="1095">
        <f t="shared" si="11"/>
        <v>0</v>
      </c>
      <c r="H160" s="1090" t="str">
        <f t="shared" ca="1" si="12"/>
        <v/>
      </c>
      <c r="I160" s="1109"/>
      <c r="J160" s="1109"/>
      <c r="K160" s="1112"/>
      <c r="L160" s="1091"/>
      <c r="M160" s="1091"/>
      <c r="N160" s="1091"/>
      <c r="O160" s="1091"/>
      <c r="P160" s="1096"/>
      <c r="Q160" s="1096"/>
      <c r="R160" s="1096"/>
      <c r="S160" s="1091"/>
    </row>
    <row r="161" spans="1:19" x14ac:dyDescent="0.3">
      <c r="A161" s="1090">
        <v>156</v>
      </c>
      <c r="B161" s="1091"/>
      <c r="C161" s="1091"/>
      <c r="D161" s="1097"/>
      <c r="E161" s="1093">
        <f t="shared" si="9"/>
        <v>0</v>
      </c>
      <c r="F161" s="1094">
        <f t="shared" si="10"/>
        <v>0</v>
      </c>
      <c r="G161" s="1095">
        <f t="shared" si="11"/>
        <v>0</v>
      </c>
      <c r="H161" s="1090" t="str">
        <f t="shared" ca="1" si="12"/>
        <v/>
      </c>
      <c r="I161" s="1109"/>
      <c r="J161" s="1109"/>
      <c r="K161" s="1112"/>
      <c r="L161" s="1091"/>
      <c r="M161" s="1091"/>
      <c r="N161" s="1091"/>
      <c r="O161" s="1091"/>
      <c r="P161" s="1096"/>
      <c r="Q161" s="1096"/>
      <c r="R161" s="1096"/>
      <c r="S161" s="1091"/>
    </row>
    <row r="162" spans="1:19" x14ac:dyDescent="0.3">
      <c r="A162" s="1090">
        <v>157</v>
      </c>
      <c r="B162" s="1091"/>
      <c r="C162" s="1091"/>
      <c r="D162" s="1097"/>
      <c r="E162" s="1093">
        <f t="shared" si="9"/>
        <v>0</v>
      </c>
      <c r="F162" s="1094">
        <f t="shared" si="10"/>
        <v>0</v>
      </c>
      <c r="G162" s="1095">
        <f t="shared" si="11"/>
        <v>0</v>
      </c>
      <c r="H162" s="1090" t="str">
        <f t="shared" ca="1" si="12"/>
        <v/>
      </c>
      <c r="I162" s="1109"/>
      <c r="J162" s="1109"/>
      <c r="K162" s="1112"/>
      <c r="L162" s="1091"/>
      <c r="M162" s="1091"/>
      <c r="N162" s="1091"/>
      <c r="O162" s="1091"/>
      <c r="P162" s="1096"/>
      <c r="Q162" s="1096"/>
      <c r="R162" s="1096"/>
      <c r="S162" s="1091"/>
    </row>
    <row r="163" spans="1:19" x14ac:dyDescent="0.3">
      <c r="A163" s="1090">
        <v>158</v>
      </c>
      <c r="B163" s="1091"/>
      <c r="C163" s="1091"/>
      <c r="D163" s="1097"/>
      <c r="E163" s="1093">
        <f t="shared" si="9"/>
        <v>0</v>
      </c>
      <c r="F163" s="1094">
        <f t="shared" si="10"/>
        <v>0</v>
      </c>
      <c r="G163" s="1095">
        <f t="shared" si="11"/>
        <v>0</v>
      </c>
      <c r="H163" s="1090" t="str">
        <f t="shared" ca="1" si="12"/>
        <v/>
      </c>
      <c r="I163" s="1109"/>
      <c r="J163" s="1109"/>
      <c r="K163" s="1112"/>
      <c r="L163" s="1091"/>
      <c r="M163" s="1091"/>
      <c r="N163" s="1091"/>
      <c r="O163" s="1091"/>
      <c r="P163" s="1096"/>
      <c r="Q163" s="1096"/>
      <c r="R163" s="1096"/>
      <c r="S163" s="1091"/>
    </row>
    <row r="164" spans="1:19" x14ac:dyDescent="0.3">
      <c r="A164" s="1090">
        <v>159</v>
      </c>
      <c r="B164" s="1091"/>
      <c r="C164" s="1091"/>
      <c r="D164" s="1097"/>
      <c r="E164" s="1093">
        <f t="shared" si="9"/>
        <v>0</v>
      </c>
      <c r="F164" s="1094">
        <f t="shared" si="10"/>
        <v>0</v>
      </c>
      <c r="G164" s="1095">
        <f t="shared" si="11"/>
        <v>0</v>
      </c>
      <c r="H164" s="1090" t="str">
        <f t="shared" ca="1" si="12"/>
        <v/>
      </c>
      <c r="I164" s="1109"/>
      <c r="J164" s="1109"/>
      <c r="K164" s="1112"/>
      <c r="L164" s="1091"/>
      <c r="M164" s="1091"/>
      <c r="N164" s="1091"/>
      <c r="O164" s="1091"/>
      <c r="P164" s="1096"/>
      <c r="Q164" s="1096"/>
      <c r="R164" s="1096"/>
      <c r="S164" s="1091"/>
    </row>
    <row r="165" spans="1:19" x14ac:dyDescent="0.3">
      <c r="A165" s="1090">
        <v>160</v>
      </c>
      <c r="B165" s="1091"/>
      <c r="C165" s="1091"/>
      <c r="D165" s="1097"/>
      <c r="E165" s="1093">
        <f t="shared" si="9"/>
        <v>0</v>
      </c>
      <c r="F165" s="1094">
        <f t="shared" si="10"/>
        <v>0</v>
      </c>
      <c r="G165" s="1095">
        <f t="shared" si="11"/>
        <v>0</v>
      </c>
      <c r="H165" s="1090" t="str">
        <f t="shared" ca="1" si="12"/>
        <v/>
      </c>
      <c r="I165" s="1109"/>
      <c r="J165" s="1109"/>
      <c r="K165" s="1112"/>
      <c r="L165" s="1091"/>
      <c r="M165" s="1091"/>
      <c r="N165" s="1091"/>
      <c r="O165" s="1091"/>
      <c r="P165" s="1096"/>
      <c r="Q165" s="1096"/>
      <c r="R165" s="1096"/>
      <c r="S165" s="1091"/>
    </row>
    <row r="166" spans="1:19" x14ac:dyDescent="0.3">
      <c r="A166" s="1090">
        <v>161</v>
      </c>
      <c r="B166" s="1091"/>
      <c r="C166" s="1091"/>
      <c r="D166" s="1097"/>
      <c r="E166" s="1093">
        <f t="shared" si="9"/>
        <v>0</v>
      </c>
      <c r="F166" s="1094">
        <f t="shared" si="10"/>
        <v>0</v>
      </c>
      <c r="G166" s="1095">
        <f t="shared" si="11"/>
        <v>0</v>
      </c>
      <c r="H166" s="1090" t="str">
        <f t="shared" ca="1" si="12"/>
        <v/>
      </c>
      <c r="I166" s="1109"/>
      <c r="J166" s="1109"/>
      <c r="K166" s="1112"/>
      <c r="L166" s="1091"/>
      <c r="M166" s="1091"/>
      <c r="N166" s="1091"/>
      <c r="O166" s="1091"/>
      <c r="P166" s="1096"/>
      <c r="Q166" s="1096"/>
      <c r="R166" s="1096"/>
      <c r="S166" s="1091"/>
    </row>
    <row r="167" spans="1:19" x14ac:dyDescent="0.3">
      <c r="A167" s="1090">
        <v>162</v>
      </c>
      <c r="B167" s="1091"/>
      <c r="C167" s="1091"/>
      <c r="D167" s="1097"/>
      <c r="E167" s="1093">
        <f t="shared" si="9"/>
        <v>0</v>
      </c>
      <c r="F167" s="1094">
        <f t="shared" si="10"/>
        <v>0</v>
      </c>
      <c r="G167" s="1095">
        <f t="shared" si="11"/>
        <v>0</v>
      </c>
      <c r="H167" s="1090" t="str">
        <f t="shared" ca="1" si="12"/>
        <v/>
      </c>
      <c r="I167" s="1109"/>
      <c r="J167" s="1109"/>
      <c r="K167" s="1112"/>
      <c r="L167" s="1091"/>
      <c r="M167" s="1091"/>
      <c r="N167" s="1091"/>
      <c r="O167" s="1091"/>
      <c r="P167" s="1096"/>
      <c r="Q167" s="1096"/>
      <c r="R167" s="1096"/>
      <c r="S167" s="1091"/>
    </row>
    <row r="168" spans="1:19" x14ac:dyDescent="0.3">
      <c r="A168" s="1090">
        <v>163</v>
      </c>
      <c r="B168" s="1091"/>
      <c r="C168" s="1091"/>
      <c r="D168" s="1097"/>
      <c r="E168" s="1093">
        <f t="shared" si="9"/>
        <v>0</v>
      </c>
      <c r="F168" s="1094">
        <f t="shared" si="10"/>
        <v>0</v>
      </c>
      <c r="G168" s="1095">
        <f t="shared" si="11"/>
        <v>0</v>
      </c>
      <c r="H168" s="1090" t="str">
        <f t="shared" ca="1" si="12"/>
        <v/>
      </c>
      <c r="I168" s="1109"/>
      <c r="J168" s="1109"/>
      <c r="K168" s="1112"/>
      <c r="L168" s="1091"/>
      <c r="M168" s="1091"/>
      <c r="N168" s="1091"/>
      <c r="O168" s="1091"/>
      <c r="P168" s="1096"/>
      <c r="Q168" s="1096"/>
      <c r="R168" s="1096"/>
      <c r="S168" s="1091"/>
    </row>
    <row r="169" spans="1:19" x14ac:dyDescent="0.3">
      <c r="A169" s="1090">
        <v>164</v>
      </c>
      <c r="B169" s="1091"/>
      <c r="C169" s="1091"/>
      <c r="D169" s="1097"/>
      <c r="E169" s="1093">
        <f t="shared" si="9"/>
        <v>0</v>
      </c>
      <c r="F169" s="1094">
        <f t="shared" si="10"/>
        <v>0</v>
      </c>
      <c r="G169" s="1095">
        <f t="shared" si="11"/>
        <v>0</v>
      </c>
      <c r="H169" s="1090" t="str">
        <f t="shared" ca="1" si="12"/>
        <v/>
      </c>
      <c r="I169" s="1109"/>
      <c r="J169" s="1109"/>
      <c r="K169" s="1112"/>
      <c r="L169" s="1091"/>
      <c r="M169" s="1091"/>
      <c r="N169" s="1091"/>
      <c r="O169" s="1091"/>
      <c r="P169" s="1096"/>
      <c r="Q169" s="1096"/>
      <c r="R169" s="1096"/>
      <c r="S169" s="1091"/>
    </row>
    <row r="170" spans="1:19" x14ac:dyDescent="0.3">
      <c r="A170" s="1090">
        <v>165</v>
      </c>
      <c r="B170" s="1091"/>
      <c r="C170" s="1091"/>
      <c r="D170" s="1097"/>
      <c r="E170" s="1093">
        <f t="shared" si="9"/>
        <v>0</v>
      </c>
      <c r="F170" s="1094">
        <f t="shared" si="10"/>
        <v>0</v>
      </c>
      <c r="G170" s="1095">
        <f t="shared" si="11"/>
        <v>0</v>
      </c>
      <c r="H170" s="1090" t="str">
        <f t="shared" ca="1" si="12"/>
        <v/>
      </c>
      <c r="I170" s="1109"/>
      <c r="J170" s="1109"/>
      <c r="K170" s="1112"/>
      <c r="L170" s="1091"/>
      <c r="M170" s="1091"/>
      <c r="N170" s="1091"/>
      <c r="O170" s="1091"/>
      <c r="P170" s="1096"/>
      <c r="Q170" s="1096"/>
      <c r="R170" s="1096"/>
      <c r="S170" s="1091"/>
    </row>
    <row r="171" spans="1:19" x14ac:dyDescent="0.3">
      <c r="A171" s="1090">
        <v>166</v>
      </c>
      <c r="B171" s="1091"/>
      <c r="C171" s="1091"/>
      <c r="D171" s="1097"/>
      <c r="E171" s="1093">
        <f t="shared" si="9"/>
        <v>0</v>
      </c>
      <c r="F171" s="1094">
        <f t="shared" si="10"/>
        <v>0</v>
      </c>
      <c r="G171" s="1095">
        <f t="shared" si="11"/>
        <v>0</v>
      </c>
      <c r="H171" s="1090" t="str">
        <f t="shared" ca="1" si="12"/>
        <v/>
      </c>
      <c r="I171" s="1109"/>
      <c r="J171" s="1109"/>
      <c r="K171" s="1112"/>
      <c r="L171" s="1091"/>
      <c r="M171" s="1091"/>
      <c r="N171" s="1091"/>
      <c r="O171" s="1091"/>
      <c r="P171" s="1096"/>
      <c r="Q171" s="1096"/>
      <c r="R171" s="1096"/>
      <c r="S171" s="1091"/>
    </row>
    <row r="172" spans="1:19" x14ac:dyDescent="0.3">
      <c r="A172" s="1090">
        <v>167</v>
      </c>
      <c r="B172" s="1091"/>
      <c r="C172" s="1091"/>
      <c r="D172" s="1097"/>
      <c r="E172" s="1093">
        <f t="shared" si="9"/>
        <v>0</v>
      </c>
      <c r="F172" s="1094">
        <f t="shared" si="10"/>
        <v>0</v>
      </c>
      <c r="G172" s="1095">
        <f t="shared" si="11"/>
        <v>0</v>
      </c>
      <c r="H172" s="1090" t="str">
        <f t="shared" ca="1" si="12"/>
        <v/>
      </c>
      <c r="I172" s="1109"/>
      <c r="J172" s="1109"/>
      <c r="K172" s="1112"/>
      <c r="L172" s="1091"/>
      <c r="M172" s="1091"/>
      <c r="N172" s="1091"/>
      <c r="O172" s="1091"/>
      <c r="P172" s="1096"/>
      <c r="Q172" s="1096"/>
      <c r="R172" s="1096"/>
      <c r="S172" s="1091"/>
    </row>
    <row r="173" spans="1:19" x14ac:dyDescent="0.3">
      <c r="A173" s="1090">
        <v>168</v>
      </c>
      <c r="B173" s="1091"/>
      <c r="C173" s="1091"/>
      <c r="D173" s="1097"/>
      <c r="E173" s="1093">
        <f t="shared" si="9"/>
        <v>0</v>
      </c>
      <c r="F173" s="1094">
        <f t="shared" si="10"/>
        <v>0</v>
      </c>
      <c r="G173" s="1095">
        <f t="shared" si="11"/>
        <v>0</v>
      </c>
      <c r="H173" s="1090" t="str">
        <f t="shared" ca="1" si="12"/>
        <v/>
      </c>
      <c r="I173" s="1109"/>
      <c r="J173" s="1109"/>
      <c r="K173" s="1112"/>
      <c r="L173" s="1091"/>
      <c r="M173" s="1091"/>
      <c r="N173" s="1091"/>
      <c r="O173" s="1091"/>
      <c r="P173" s="1096"/>
      <c r="Q173" s="1096"/>
      <c r="R173" s="1096"/>
      <c r="S173" s="1091"/>
    </row>
    <row r="174" spans="1:19" x14ac:dyDescent="0.3">
      <c r="A174" s="1090">
        <v>169</v>
      </c>
      <c r="B174" s="1091"/>
      <c r="C174" s="1091"/>
      <c r="D174" s="1097"/>
      <c r="E174" s="1093">
        <f t="shared" si="9"/>
        <v>0</v>
      </c>
      <c r="F174" s="1094">
        <f t="shared" si="10"/>
        <v>0</v>
      </c>
      <c r="G174" s="1095">
        <f t="shared" si="11"/>
        <v>0</v>
      </c>
      <c r="H174" s="1090" t="str">
        <f t="shared" ca="1" si="12"/>
        <v/>
      </c>
      <c r="I174" s="1109"/>
      <c r="J174" s="1109"/>
      <c r="K174" s="1112"/>
      <c r="L174" s="1091"/>
      <c r="M174" s="1091"/>
      <c r="N174" s="1091"/>
      <c r="O174" s="1091"/>
      <c r="P174" s="1096"/>
      <c r="Q174" s="1096"/>
      <c r="R174" s="1096"/>
      <c r="S174" s="1091"/>
    </row>
    <row r="175" spans="1:19" x14ac:dyDescent="0.3">
      <c r="A175" s="1090">
        <v>170</v>
      </c>
      <c r="B175" s="1091"/>
      <c r="C175" s="1091"/>
      <c r="D175" s="1097"/>
      <c r="E175" s="1093">
        <f t="shared" si="9"/>
        <v>0</v>
      </c>
      <c r="F175" s="1094">
        <f t="shared" si="10"/>
        <v>0</v>
      </c>
      <c r="G175" s="1095">
        <f t="shared" si="11"/>
        <v>0</v>
      </c>
      <c r="H175" s="1090" t="str">
        <f t="shared" ca="1" si="12"/>
        <v/>
      </c>
      <c r="I175" s="1109"/>
      <c r="J175" s="1109"/>
      <c r="K175" s="1112"/>
      <c r="L175" s="1091"/>
      <c r="M175" s="1091"/>
      <c r="N175" s="1091"/>
      <c r="O175" s="1091"/>
      <c r="P175" s="1096"/>
      <c r="Q175" s="1096"/>
      <c r="R175" s="1096"/>
      <c r="S175" s="1091"/>
    </row>
    <row r="176" spans="1:19" x14ac:dyDescent="0.3">
      <c r="A176" s="1090">
        <v>171</v>
      </c>
      <c r="B176" s="1091"/>
      <c r="C176" s="1091"/>
      <c r="D176" s="1097"/>
      <c r="E176" s="1093">
        <f t="shared" si="9"/>
        <v>0</v>
      </c>
      <c r="F176" s="1094">
        <f t="shared" si="10"/>
        <v>0</v>
      </c>
      <c r="G176" s="1095">
        <f t="shared" si="11"/>
        <v>0</v>
      </c>
      <c r="H176" s="1090" t="str">
        <f t="shared" ca="1" si="12"/>
        <v/>
      </c>
      <c r="I176" s="1109"/>
      <c r="J176" s="1109"/>
      <c r="K176" s="1112"/>
      <c r="L176" s="1091"/>
      <c r="M176" s="1091"/>
      <c r="N176" s="1091"/>
      <c r="O176" s="1091"/>
      <c r="P176" s="1096"/>
      <c r="Q176" s="1096"/>
      <c r="R176" s="1096"/>
      <c r="S176" s="1091"/>
    </row>
    <row r="177" spans="1:19" x14ac:dyDescent="0.3">
      <c r="A177" s="1090">
        <v>172</v>
      </c>
      <c r="B177" s="1091"/>
      <c r="C177" s="1091"/>
      <c r="D177" s="1097"/>
      <c r="E177" s="1093">
        <f t="shared" si="9"/>
        <v>0</v>
      </c>
      <c r="F177" s="1094">
        <f t="shared" si="10"/>
        <v>0</v>
      </c>
      <c r="G177" s="1095">
        <f t="shared" si="11"/>
        <v>0</v>
      </c>
      <c r="H177" s="1090" t="str">
        <f t="shared" ca="1" si="12"/>
        <v/>
      </c>
      <c r="I177" s="1109"/>
      <c r="J177" s="1109"/>
      <c r="K177" s="1112"/>
      <c r="L177" s="1091"/>
      <c r="M177" s="1091"/>
      <c r="N177" s="1091"/>
      <c r="O177" s="1091"/>
      <c r="P177" s="1096"/>
      <c r="Q177" s="1096"/>
      <c r="R177" s="1096"/>
      <c r="S177" s="1091"/>
    </row>
    <row r="178" spans="1:19" x14ac:dyDescent="0.3">
      <c r="A178" s="1090">
        <v>173</v>
      </c>
      <c r="B178" s="1091"/>
      <c r="C178" s="1091"/>
      <c r="D178" s="1097"/>
      <c r="E178" s="1093">
        <f t="shared" si="9"/>
        <v>0</v>
      </c>
      <c r="F178" s="1094">
        <f t="shared" si="10"/>
        <v>0</v>
      </c>
      <c r="G178" s="1095">
        <f t="shared" si="11"/>
        <v>0</v>
      </c>
      <c r="H178" s="1090" t="str">
        <f t="shared" ca="1" si="12"/>
        <v/>
      </c>
      <c r="I178" s="1109"/>
      <c r="J178" s="1109"/>
      <c r="K178" s="1112"/>
      <c r="L178" s="1091"/>
      <c r="M178" s="1091"/>
      <c r="N178" s="1091"/>
      <c r="O178" s="1091"/>
      <c r="P178" s="1096"/>
      <c r="Q178" s="1096"/>
      <c r="R178" s="1096"/>
      <c r="S178" s="1091"/>
    </row>
    <row r="179" spans="1:19" x14ac:dyDescent="0.3">
      <c r="A179" s="1090">
        <v>174</v>
      </c>
      <c r="B179" s="1091"/>
      <c r="C179" s="1091"/>
      <c r="D179" s="1097"/>
      <c r="E179" s="1093">
        <f t="shared" si="9"/>
        <v>0</v>
      </c>
      <c r="F179" s="1094">
        <f t="shared" si="10"/>
        <v>0</v>
      </c>
      <c r="G179" s="1095">
        <f t="shared" si="11"/>
        <v>0</v>
      </c>
      <c r="H179" s="1090" t="str">
        <f t="shared" ca="1" si="12"/>
        <v/>
      </c>
      <c r="I179" s="1109"/>
      <c r="J179" s="1109"/>
      <c r="K179" s="1112"/>
      <c r="L179" s="1091"/>
      <c r="M179" s="1091"/>
      <c r="N179" s="1091"/>
      <c r="O179" s="1091"/>
      <c r="P179" s="1096"/>
      <c r="Q179" s="1096"/>
      <c r="R179" s="1096"/>
      <c r="S179" s="1091"/>
    </row>
    <row r="180" spans="1:19" x14ac:dyDescent="0.3">
      <c r="A180" s="1090">
        <v>175</v>
      </c>
      <c r="B180" s="1091"/>
      <c r="C180" s="1091"/>
      <c r="D180" s="1097"/>
      <c r="E180" s="1093">
        <f t="shared" si="9"/>
        <v>0</v>
      </c>
      <c r="F180" s="1094">
        <f t="shared" si="10"/>
        <v>0</v>
      </c>
      <c r="G180" s="1095">
        <f t="shared" si="11"/>
        <v>0</v>
      </c>
      <c r="H180" s="1090" t="str">
        <f t="shared" ca="1" si="12"/>
        <v/>
      </c>
      <c r="I180" s="1109"/>
      <c r="J180" s="1109"/>
      <c r="K180" s="1112"/>
      <c r="L180" s="1091"/>
      <c r="M180" s="1091"/>
      <c r="N180" s="1091"/>
      <c r="O180" s="1091"/>
      <c r="P180" s="1096"/>
      <c r="Q180" s="1096"/>
      <c r="R180" s="1096"/>
      <c r="S180" s="1091"/>
    </row>
    <row r="181" spans="1:19" x14ac:dyDescent="0.3">
      <c r="A181" s="1090">
        <v>176</v>
      </c>
      <c r="B181" s="1091"/>
      <c r="C181" s="1091"/>
      <c r="D181" s="1097"/>
      <c r="E181" s="1093">
        <f t="shared" si="9"/>
        <v>0</v>
      </c>
      <c r="F181" s="1094">
        <f t="shared" si="10"/>
        <v>0</v>
      </c>
      <c r="G181" s="1095">
        <f t="shared" si="11"/>
        <v>0</v>
      </c>
      <c r="H181" s="1090" t="str">
        <f t="shared" ca="1" si="12"/>
        <v/>
      </c>
      <c r="I181" s="1109"/>
      <c r="J181" s="1109"/>
      <c r="K181" s="1112"/>
      <c r="L181" s="1091"/>
      <c r="M181" s="1091"/>
      <c r="N181" s="1091"/>
      <c r="O181" s="1091"/>
      <c r="P181" s="1096"/>
      <c r="Q181" s="1096"/>
      <c r="R181" s="1096"/>
      <c r="S181" s="1091"/>
    </row>
    <row r="182" spans="1:19" x14ac:dyDescent="0.3">
      <c r="A182" s="1090">
        <v>177</v>
      </c>
      <c r="B182" s="1091"/>
      <c r="C182" s="1091"/>
      <c r="D182" s="1097"/>
      <c r="E182" s="1093">
        <f t="shared" si="9"/>
        <v>0</v>
      </c>
      <c r="F182" s="1094">
        <f t="shared" si="10"/>
        <v>0</v>
      </c>
      <c r="G182" s="1095">
        <f t="shared" si="11"/>
        <v>0</v>
      </c>
      <c r="H182" s="1090" t="str">
        <f t="shared" ca="1" si="12"/>
        <v/>
      </c>
      <c r="I182" s="1109"/>
      <c r="J182" s="1109"/>
      <c r="K182" s="1112"/>
      <c r="L182" s="1091"/>
      <c r="M182" s="1091"/>
      <c r="N182" s="1091"/>
      <c r="O182" s="1091"/>
      <c r="P182" s="1096"/>
      <c r="Q182" s="1096"/>
      <c r="R182" s="1096"/>
      <c r="S182" s="1091"/>
    </row>
    <row r="183" spans="1:19" x14ac:dyDescent="0.3">
      <c r="A183" s="1090">
        <v>178</v>
      </c>
      <c r="B183" s="1091"/>
      <c r="C183" s="1091"/>
      <c r="D183" s="1097"/>
      <c r="E183" s="1093">
        <f t="shared" si="9"/>
        <v>0</v>
      </c>
      <c r="F183" s="1094">
        <f t="shared" si="10"/>
        <v>0</v>
      </c>
      <c r="G183" s="1095">
        <f t="shared" si="11"/>
        <v>0</v>
      </c>
      <c r="H183" s="1090" t="str">
        <f t="shared" ca="1" si="12"/>
        <v/>
      </c>
      <c r="I183" s="1109"/>
      <c r="J183" s="1109"/>
      <c r="K183" s="1112"/>
      <c r="L183" s="1091"/>
      <c r="M183" s="1091"/>
      <c r="N183" s="1091"/>
      <c r="O183" s="1091"/>
      <c r="P183" s="1096"/>
      <c r="Q183" s="1096"/>
      <c r="R183" s="1096"/>
      <c r="S183" s="1091"/>
    </row>
    <row r="184" spans="1:19" x14ac:dyDescent="0.3">
      <c r="A184" s="1090">
        <v>179</v>
      </c>
      <c r="B184" s="1091"/>
      <c r="C184" s="1091"/>
      <c r="D184" s="1097"/>
      <c r="E184" s="1093">
        <f t="shared" si="9"/>
        <v>0</v>
      </c>
      <c r="F184" s="1094">
        <f t="shared" si="10"/>
        <v>0</v>
      </c>
      <c r="G184" s="1095">
        <f t="shared" si="11"/>
        <v>0</v>
      </c>
      <c r="H184" s="1090" t="str">
        <f t="shared" ca="1" si="12"/>
        <v/>
      </c>
      <c r="I184" s="1109"/>
      <c r="J184" s="1109"/>
      <c r="K184" s="1112"/>
      <c r="L184" s="1091"/>
      <c r="M184" s="1091"/>
      <c r="N184" s="1091"/>
      <c r="O184" s="1091"/>
      <c r="P184" s="1096"/>
      <c r="Q184" s="1096"/>
      <c r="R184" s="1096"/>
      <c r="S184" s="1091"/>
    </row>
    <row r="185" spans="1:19" x14ac:dyDescent="0.3">
      <c r="A185" s="1090">
        <v>180</v>
      </c>
      <c r="B185" s="1091"/>
      <c r="C185" s="1091"/>
      <c r="D185" s="1097"/>
      <c r="E185" s="1093">
        <f t="shared" si="9"/>
        <v>0</v>
      </c>
      <c r="F185" s="1094">
        <f t="shared" si="10"/>
        <v>0</v>
      </c>
      <c r="G185" s="1095">
        <f t="shared" si="11"/>
        <v>0</v>
      </c>
      <c r="H185" s="1090" t="str">
        <f t="shared" ca="1" si="12"/>
        <v/>
      </c>
      <c r="I185" s="1109"/>
      <c r="J185" s="1109"/>
      <c r="K185" s="1112"/>
      <c r="L185" s="1091"/>
      <c r="M185" s="1091"/>
      <c r="N185" s="1091"/>
      <c r="O185" s="1091"/>
      <c r="P185" s="1096"/>
      <c r="Q185" s="1096"/>
      <c r="R185" s="1096"/>
      <c r="S185" s="1091"/>
    </row>
    <row r="186" spans="1:19" x14ac:dyDescent="0.3">
      <c r="A186" s="1090">
        <v>181</v>
      </c>
      <c r="B186" s="1091"/>
      <c r="C186" s="1091"/>
      <c r="D186" s="1097"/>
      <c r="E186" s="1093">
        <f t="shared" si="9"/>
        <v>0</v>
      </c>
      <c r="F186" s="1094">
        <f t="shared" si="10"/>
        <v>0</v>
      </c>
      <c r="G186" s="1095">
        <f t="shared" si="11"/>
        <v>0</v>
      </c>
      <c r="H186" s="1090" t="str">
        <f t="shared" ca="1" si="12"/>
        <v/>
      </c>
      <c r="I186" s="1109"/>
      <c r="J186" s="1109"/>
      <c r="K186" s="1112"/>
      <c r="L186" s="1091"/>
      <c r="M186" s="1091"/>
      <c r="N186" s="1091"/>
      <c r="O186" s="1091"/>
      <c r="P186" s="1096"/>
      <c r="Q186" s="1096"/>
      <c r="R186" s="1096"/>
      <c r="S186" s="1091"/>
    </row>
    <row r="187" spans="1:19" x14ac:dyDescent="0.3">
      <c r="A187" s="1090">
        <v>182</v>
      </c>
      <c r="B187" s="1091"/>
      <c r="C187" s="1091"/>
      <c r="D187" s="1097"/>
      <c r="E187" s="1093">
        <f t="shared" si="9"/>
        <v>0</v>
      </c>
      <c r="F187" s="1094">
        <f t="shared" si="10"/>
        <v>0</v>
      </c>
      <c r="G187" s="1095">
        <f t="shared" si="11"/>
        <v>0</v>
      </c>
      <c r="H187" s="1090" t="str">
        <f t="shared" ca="1" si="12"/>
        <v/>
      </c>
      <c r="I187" s="1109"/>
      <c r="J187" s="1109"/>
      <c r="K187" s="1112"/>
      <c r="L187" s="1091"/>
      <c r="M187" s="1091"/>
      <c r="N187" s="1091"/>
      <c r="O187" s="1091"/>
      <c r="P187" s="1096"/>
      <c r="Q187" s="1096"/>
      <c r="R187" s="1096"/>
      <c r="S187" s="1091"/>
    </row>
    <row r="188" spans="1:19" x14ac:dyDescent="0.3">
      <c r="A188" s="1090">
        <v>183</v>
      </c>
      <c r="B188" s="1091"/>
      <c r="C188" s="1091"/>
      <c r="D188" s="1097"/>
      <c r="E188" s="1093">
        <f t="shared" si="9"/>
        <v>0</v>
      </c>
      <c r="F188" s="1094">
        <f t="shared" si="10"/>
        <v>0</v>
      </c>
      <c r="G188" s="1095">
        <f t="shared" si="11"/>
        <v>0</v>
      </c>
      <c r="H188" s="1090" t="str">
        <f t="shared" ca="1" si="12"/>
        <v/>
      </c>
      <c r="I188" s="1109"/>
      <c r="J188" s="1109"/>
      <c r="K188" s="1112"/>
      <c r="L188" s="1091"/>
      <c r="M188" s="1091"/>
      <c r="N188" s="1091"/>
      <c r="O188" s="1091"/>
      <c r="P188" s="1096"/>
      <c r="Q188" s="1096"/>
      <c r="R188" s="1096"/>
      <c r="S188" s="1091"/>
    </row>
    <row r="189" spans="1:19" x14ac:dyDescent="0.3">
      <c r="A189" s="1090">
        <v>184</v>
      </c>
      <c r="B189" s="1091"/>
      <c r="C189" s="1091"/>
      <c r="D189" s="1097"/>
      <c r="E189" s="1093">
        <f t="shared" si="9"/>
        <v>0</v>
      </c>
      <c r="F189" s="1094">
        <f t="shared" si="10"/>
        <v>0</v>
      </c>
      <c r="G189" s="1095">
        <f t="shared" si="11"/>
        <v>0</v>
      </c>
      <c r="H189" s="1090" t="str">
        <f t="shared" ca="1" si="12"/>
        <v/>
      </c>
      <c r="I189" s="1109"/>
      <c r="J189" s="1109"/>
      <c r="K189" s="1112"/>
      <c r="L189" s="1091"/>
      <c r="M189" s="1091"/>
      <c r="N189" s="1091"/>
      <c r="O189" s="1091"/>
      <c r="P189" s="1096"/>
      <c r="Q189" s="1096"/>
      <c r="R189" s="1096"/>
      <c r="S189" s="1091"/>
    </row>
    <row r="190" spans="1:19" x14ac:dyDescent="0.3">
      <c r="A190" s="1090">
        <v>185</v>
      </c>
      <c r="B190" s="1091"/>
      <c r="C190" s="1091"/>
      <c r="D190" s="1097"/>
      <c r="E190" s="1093">
        <f t="shared" si="9"/>
        <v>0</v>
      </c>
      <c r="F190" s="1094">
        <f t="shared" si="10"/>
        <v>0</v>
      </c>
      <c r="G190" s="1095">
        <f t="shared" si="11"/>
        <v>0</v>
      </c>
      <c r="H190" s="1090" t="str">
        <f t="shared" ca="1" si="12"/>
        <v/>
      </c>
      <c r="I190" s="1109"/>
      <c r="J190" s="1109"/>
      <c r="K190" s="1112"/>
      <c r="L190" s="1091"/>
      <c r="M190" s="1091"/>
      <c r="N190" s="1091"/>
      <c r="O190" s="1091"/>
      <c r="P190" s="1096"/>
      <c r="Q190" s="1096"/>
      <c r="R190" s="1096"/>
      <c r="S190" s="1091"/>
    </row>
    <row r="191" spans="1:19" x14ac:dyDescent="0.3">
      <c r="A191" s="1090">
        <v>186</v>
      </c>
      <c r="B191" s="1091"/>
      <c r="C191" s="1091"/>
      <c r="D191" s="1097"/>
      <c r="E191" s="1093">
        <f t="shared" si="9"/>
        <v>0</v>
      </c>
      <c r="F191" s="1094">
        <f t="shared" si="10"/>
        <v>0</v>
      </c>
      <c r="G191" s="1095">
        <f t="shared" si="11"/>
        <v>0</v>
      </c>
      <c r="H191" s="1090" t="str">
        <f t="shared" ca="1" si="12"/>
        <v/>
      </c>
      <c r="I191" s="1109"/>
      <c r="J191" s="1109"/>
      <c r="K191" s="1112"/>
      <c r="L191" s="1091"/>
      <c r="M191" s="1091"/>
      <c r="N191" s="1091"/>
      <c r="O191" s="1091"/>
      <c r="P191" s="1096"/>
      <c r="Q191" s="1096"/>
      <c r="R191" s="1096"/>
      <c r="S191" s="1091"/>
    </row>
    <row r="192" spans="1:19" x14ac:dyDescent="0.3">
      <c r="A192" s="1090">
        <v>187</v>
      </c>
      <c r="B192" s="1091"/>
      <c r="C192" s="1091"/>
      <c r="D192" s="1097"/>
      <c r="E192" s="1093">
        <f t="shared" si="9"/>
        <v>0</v>
      </c>
      <c r="F192" s="1094">
        <f t="shared" si="10"/>
        <v>0</v>
      </c>
      <c r="G192" s="1095">
        <f t="shared" si="11"/>
        <v>0</v>
      </c>
      <c r="H192" s="1090" t="str">
        <f t="shared" ca="1" si="12"/>
        <v/>
      </c>
      <c r="I192" s="1109"/>
      <c r="J192" s="1109"/>
      <c r="K192" s="1112"/>
      <c r="L192" s="1091"/>
      <c r="M192" s="1091"/>
      <c r="N192" s="1091"/>
      <c r="O192" s="1091"/>
      <c r="P192" s="1096"/>
      <c r="Q192" s="1096"/>
      <c r="R192" s="1096"/>
      <c r="S192" s="1091"/>
    </row>
    <row r="193" spans="1:19" x14ac:dyDescent="0.3">
      <c r="A193" s="1090">
        <v>188</v>
      </c>
      <c r="B193" s="1091"/>
      <c r="C193" s="1091"/>
      <c r="D193" s="1097"/>
      <c r="E193" s="1093">
        <f t="shared" si="9"/>
        <v>0</v>
      </c>
      <c r="F193" s="1094">
        <f t="shared" si="10"/>
        <v>0</v>
      </c>
      <c r="G193" s="1095">
        <f t="shared" si="11"/>
        <v>0</v>
      </c>
      <c r="H193" s="1090" t="str">
        <f t="shared" ca="1" si="12"/>
        <v/>
      </c>
      <c r="I193" s="1109"/>
      <c r="J193" s="1109"/>
      <c r="K193" s="1112"/>
      <c r="L193" s="1091"/>
      <c r="M193" s="1091"/>
      <c r="N193" s="1091"/>
      <c r="O193" s="1091"/>
      <c r="P193" s="1096"/>
      <c r="Q193" s="1096"/>
      <c r="R193" s="1096"/>
      <c r="S193" s="1091"/>
    </row>
    <row r="194" spans="1:19" x14ac:dyDescent="0.3">
      <c r="A194" s="1090">
        <v>189</v>
      </c>
      <c r="B194" s="1091"/>
      <c r="C194" s="1091"/>
      <c r="D194" s="1097"/>
      <c r="E194" s="1093">
        <f t="shared" si="9"/>
        <v>0</v>
      </c>
      <c r="F194" s="1094">
        <f t="shared" si="10"/>
        <v>0</v>
      </c>
      <c r="G194" s="1095">
        <f t="shared" si="11"/>
        <v>0</v>
      </c>
      <c r="H194" s="1090" t="str">
        <f t="shared" ca="1" si="12"/>
        <v/>
      </c>
      <c r="I194" s="1109"/>
      <c r="J194" s="1109"/>
      <c r="K194" s="1112"/>
      <c r="L194" s="1091"/>
      <c r="M194" s="1091"/>
      <c r="N194" s="1091"/>
      <c r="O194" s="1091"/>
      <c r="P194" s="1096"/>
      <c r="Q194" s="1096"/>
      <c r="R194" s="1096"/>
      <c r="S194" s="1091"/>
    </row>
    <row r="195" spans="1:19" x14ac:dyDescent="0.3">
      <c r="A195" s="1090">
        <v>190</v>
      </c>
      <c r="B195" s="1091"/>
      <c r="C195" s="1091"/>
      <c r="D195" s="1097"/>
      <c r="E195" s="1093">
        <f t="shared" si="9"/>
        <v>0</v>
      </c>
      <c r="F195" s="1094">
        <f t="shared" si="10"/>
        <v>0</v>
      </c>
      <c r="G195" s="1095">
        <f t="shared" si="11"/>
        <v>0</v>
      </c>
      <c r="H195" s="1090" t="str">
        <f t="shared" ca="1" si="12"/>
        <v/>
      </c>
      <c r="I195" s="1109"/>
      <c r="J195" s="1109"/>
      <c r="K195" s="1112"/>
      <c r="L195" s="1091"/>
      <c r="M195" s="1091"/>
      <c r="N195" s="1091"/>
      <c r="O195" s="1091"/>
      <c r="P195" s="1096"/>
      <c r="Q195" s="1096"/>
      <c r="R195" s="1096"/>
      <c r="S195" s="1091"/>
    </row>
    <row r="196" spans="1:19" x14ac:dyDescent="0.3">
      <c r="A196" s="1090">
        <v>191</v>
      </c>
      <c r="B196" s="1091"/>
      <c r="C196" s="1091"/>
      <c r="D196" s="1097"/>
      <c r="E196" s="1093">
        <f t="shared" si="9"/>
        <v>0</v>
      </c>
      <c r="F196" s="1094">
        <f t="shared" si="10"/>
        <v>0</v>
      </c>
      <c r="G196" s="1095">
        <f t="shared" si="11"/>
        <v>0</v>
      </c>
      <c r="H196" s="1090" t="str">
        <f t="shared" ca="1" si="12"/>
        <v/>
      </c>
      <c r="I196" s="1109"/>
      <c r="J196" s="1109"/>
      <c r="K196" s="1112"/>
      <c r="L196" s="1091"/>
      <c r="M196" s="1091"/>
      <c r="N196" s="1091"/>
      <c r="O196" s="1091"/>
      <c r="P196" s="1096"/>
      <c r="Q196" s="1096"/>
      <c r="R196" s="1096"/>
      <c r="S196" s="1091"/>
    </row>
    <row r="197" spans="1:19" x14ac:dyDescent="0.3">
      <c r="A197" s="1090">
        <v>192</v>
      </c>
      <c r="B197" s="1091"/>
      <c r="C197" s="1091"/>
      <c r="D197" s="1097"/>
      <c r="E197" s="1093">
        <f t="shared" si="9"/>
        <v>0</v>
      </c>
      <c r="F197" s="1094">
        <f t="shared" si="10"/>
        <v>0</v>
      </c>
      <c r="G197" s="1095">
        <f t="shared" si="11"/>
        <v>0</v>
      </c>
      <c r="H197" s="1090" t="str">
        <f t="shared" ca="1" si="12"/>
        <v/>
      </c>
      <c r="I197" s="1109"/>
      <c r="J197" s="1109"/>
      <c r="K197" s="1112"/>
      <c r="L197" s="1091"/>
      <c r="M197" s="1091"/>
      <c r="N197" s="1091"/>
      <c r="O197" s="1091"/>
      <c r="P197" s="1096"/>
      <c r="Q197" s="1096"/>
      <c r="R197" s="1096"/>
      <c r="S197" s="1091"/>
    </row>
    <row r="198" spans="1:19" x14ac:dyDescent="0.3">
      <c r="A198" s="1090">
        <v>193</v>
      </c>
      <c r="B198" s="1091"/>
      <c r="C198" s="1091"/>
      <c r="D198" s="1097"/>
      <c r="E198" s="1093">
        <f t="shared" si="9"/>
        <v>0</v>
      </c>
      <c r="F198" s="1094">
        <f t="shared" si="10"/>
        <v>0</v>
      </c>
      <c r="G198" s="1095">
        <f t="shared" si="11"/>
        <v>0</v>
      </c>
      <c r="H198" s="1090" t="str">
        <f t="shared" ca="1" si="12"/>
        <v/>
      </c>
      <c r="I198" s="1109"/>
      <c r="J198" s="1109"/>
      <c r="K198" s="1112"/>
      <c r="L198" s="1091"/>
      <c r="M198" s="1091"/>
      <c r="N198" s="1091"/>
      <c r="O198" s="1091"/>
      <c r="P198" s="1096"/>
      <c r="Q198" s="1096"/>
      <c r="R198" s="1096"/>
      <c r="S198" s="1091"/>
    </row>
    <row r="199" spans="1:19" x14ac:dyDescent="0.3">
      <c r="A199" s="1090">
        <v>194</v>
      </c>
      <c r="B199" s="1091"/>
      <c r="C199" s="1091"/>
      <c r="D199" s="1097"/>
      <c r="E199" s="1093">
        <f t="shared" ref="E199:E262" si="13">D199</f>
        <v>0</v>
      </c>
      <c r="F199" s="1094">
        <f t="shared" ref="F199:F262" si="14">D199</f>
        <v>0</v>
      </c>
      <c r="G199" s="1095">
        <f t="shared" ref="G199:G262" si="15">D199</f>
        <v>0</v>
      </c>
      <c r="H199" s="1090" t="str">
        <f t="shared" ref="H199:H262" ca="1" si="16">IF(ISBLANK(D199),"",DATEDIF(G199,TODAY(),"y"))</f>
        <v/>
      </c>
      <c r="I199" s="1109"/>
      <c r="J199" s="1109"/>
      <c r="K199" s="1112"/>
      <c r="L199" s="1091"/>
      <c r="M199" s="1091"/>
      <c r="N199" s="1091"/>
      <c r="O199" s="1091"/>
      <c r="P199" s="1096"/>
      <c r="Q199" s="1096"/>
      <c r="R199" s="1096"/>
      <c r="S199" s="1091"/>
    </row>
    <row r="200" spans="1:19" x14ac:dyDescent="0.3">
      <c r="A200" s="1090">
        <v>195</v>
      </c>
      <c r="B200" s="1091"/>
      <c r="C200" s="1091"/>
      <c r="D200" s="1097"/>
      <c r="E200" s="1093">
        <f t="shared" si="13"/>
        <v>0</v>
      </c>
      <c r="F200" s="1094">
        <f t="shared" si="14"/>
        <v>0</v>
      </c>
      <c r="G200" s="1095">
        <f t="shared" si="15"/>
        <v>0</v>
      </c>
      <c r="H200" s="1090" t="str">
        <f t="shared" ca="1" si="16"/>
        <v/>
      </c>
      <c r="I200" s="1109"/>
      <c r="J200" s="1109"/>
      <c r="K200" s="1112"/>
      <c r="L200" s="1091"/>
      <c r="M200" s="1091"/>
      <c r="N200" s="1091"/>
      <c r="O200" s="1091"/>
      <c r="P200" s="1096"/>
      <c r="Q200" s="1096"/>
      <c r="R200" s="1096"/>
      <c r="S200" s="1091"/>
    </row>
    <row r="201" spans="1:19" x14ac:dyDescent="0.3">
      <c r="A201" s="1090">
        <v>196</v>
      </c>
      <c r="B201" s="1091"/>
      <c r="C201" s="1091"/>
      <c r="D201" s="1097"/>
      <c r="E201" s="1093">
        <f t="shared" si="13"/>
        <v>0</v>
      </c>
      <c r="F201" s="1094">
        <f t="shared" si="14"/>
        <v>0</v>
      </c>
      <c r="G201" s="1095">
        <f t="shared" si="15"/>
        <v>0</v>
      </c>
      <c r="H201" s="1090" t="str">
        <f t="shared" ca="1" si="16"/>
        <v/>
      </c>
      <c r="I201" s="1109"/>
      <c r="J201" s="1109"/>
      <c r="K201" s="1112"/>
      <c r="L201" s="1091"/>
      <c r="M201" s="1091"/>
      <c r="N201" s="1091"/>
      <c r="O201" s="1091"/>
      <c r="P201" s="1096"/>
      <c r="Q201" s="1096"/>
      <c r="R201" s="1096"/>
      <c r="S201" s="1091"/>
    </row>
    <row r="202" spans="1:19" x14ac:dyDescent="0.3">
      <c r="A202" s="1090">
        <v>197</v>
      </c>
      <c r="B202" s="1091"/>
      <c r="C202" s="1091"/>
      <c r="D202" s="1097"/>
      <c r="E202" s="1093">
        <f t="shared" si="13"/>
        <v>0</v>
      </c>
      <c r="F202" s="1094">
        <f t="shared" si="14"/>
        <v>0</v>
      </c>
      <c r="G202" s="1095">
        <f t="shared" si="15"/>
        <v>0</v>
      </c>
      <c r="H202" s="1090" t="str">
        <f t="shared" ca="1" si="16"/>
        <v/>
      </c>
      <c r="I202" s="1109"/>
      <c r="J202" s="1109"/>
      <c r="K202" s="1112"/>
      <c r="L202" s="1091"/>
      <c r="M202" s="1091"/>
      <c r="N202" s="1091"/>
      <c r="O202" s="1091"/>
      <c r="P202" s="1096"/>
      <c r="Q202" s="1096"/>
      <c r="R202" s="1096"/>
      <c r="S202" s="1091"/>
    </row>
    <row r="203" spans="1:19" x14ac:dyDescent="0.3">
      <c r="A203" s="1090">
        <v>198</v>
      </c>
      <c r="B203" s="1091"/>
      <c r="C203" s="1091"/>
      <c r="D203" s="1097"/>
      <c r="E203" s="1093">
        <f t="shared" si="13"/>
        <v>0</v>
      </c>
      <c r="F203" s="1094">
        <f t="shared" si="14"/>
        <v>0</v>
      </c>
      <c r="G203" s="1095">
        <f t="shared" si="15"/>
        <v>0</v>
      </c>
      <c r="H203" s="1090" t="str">
        <f t="shared" ca="1" si="16"/>
        <v/>
      </c>
      <c r="I203" s="1109"/>
      <c r="J203" s="1109"/>
      <c r="K203" s="1112"/>
      <c r="L203" s="1091"/>
      <c r="M203" s="1091"/>
      <c r="N203" s="1091"/>
      <c r="O203" s="1091"/>
      <c r="P203" s="1096"/>
      <c r="Q203" s="1096"/>
      <c r="R203" s="1096"/>
      <c r="S203" s="1091"/>
    </row>
    <row r="204" spans="1:19" x14ac:dyDescent="0.3">
      <c r="A204" s="1090">
        <v>199</v>
      </c>
      <c r="B204" s="1091"/>
      <c r="C204" s="1091"/>
      <c r="D204" s="1097"/>
      <c r="E204" s="1093">
        <f t="shared" si="13"/>
        <v>0</v>
      </c>
      <c r="F204" s="1094">
        <f t="shared" si="14"/>
        <v>0</v>
      </c>
      <c r="G204" s="1095">
        <f t="shared" si="15"/>
        <v>0</v>
      </c>
      <c r="H204" s="1090" t="str">
        <f t="shared" ca="1" si="16"/>
        <v/>
      </c>
      <c r="I204" s="1109"/>
      <c r="J204" s="1109"/>
      <c r="K204" s="1112"/>
      <c r="L204" s="1091"/>
      <c r="M204" s="1091"/>
      <c r="N204" s="1091"/>
      <c r="O204" s="1091"/>
      <c r="P204" s="1096"/>
      <c r="Q204" s="1096"/>
      <c r="R204" s="1096"/>
      <c r="S204" s="1091"/>
    </row>
    <row r="205" spans="1:19" x14ac:dyDescent="0.3">
      <c r="A205" s="1090">
        <v>200</v>
      </c>
      <c r="B205" s="1091"/>
      <c r="C205" s="1091"/>
      <c r="D205" s="1097"/>
      <c r="E205" s="1093">
        <f t="shared" si="13"/>
        <v>0</v>
      </c>
      <c r="F205" s="1094">
        <f t="shared" si="14"/>
        <v>0</v>
      </c>
      <c r="G205" s="1095">
        <f t="shared" si="15"/>
        <v>0</v>
      </c>
      <c r="H205" s="1090" t="str">
        <f t="shared" ca="1" si="16"/>
        <v/>
      </c>
      <c r="I205" s="1109"/>
      <c r="J205" s="1109"/>
      <c r="K205" s="1112"/>
      <c r="L205" s="1091"/>
      <c r="M205" s="1091"/>
      <c r="N205" s="1091"/>
      <c r="O205" s="1091"/>
      <c r="P205" s="1096"/>
      <c r="Q205" s="1096"/>
      <c r="R205" s="1096"/>
      <c r="S205" s="1091"/>
    </row>
    <row r="206" spans="1:19" x14ac:dyDescent="0.3">
      <c r="A206" s="1090">
        <v>201</v>
      </c>
      <c r="B206" s="1091"/>
      <c r="C206" s="1091"/>
      <c r="D206" s="1097"/>
      <c r="E206" s="1093">
        <f t="shared" si="13"/>
        <v>0</v>
      </c>
      <c r="F206" s="1094">
        <f t="shared" si="14"/>
        <v>0</v>
      </c>
      <c r="G206" s="1095">
        <f t="shared" si="15"/>
        <v>0</v>
      </c>
      <c r="H206" s="1090" t="str">
        <f t="shared" ca="1" si="16"/>
        <v/>
      </c>
      <c r="I206" s="1109"/>
      <c r="J206" s="1109"/>
      <c r="K206" s="1112"/>
      <c r="L206" s="1091"/>
      <c r="M206" s="1091"/>
      <c r="N206" s="1091"/>
      <c r="O206" s="1091"/>
      <c r="P206" s="1096"/>
      <c r="Q206" s="1096"/>
      <c r="R206" s="1096"/>
      <c r="S206" s="1091"/>
    </row>
    <row r="207" spans="1:19" x14ac:dyDescent="0.3">
      <c r="A207" s="1090">
        <v>202</v>
      </c>
      <c r="B207" s="1091"/>
      <c r="C207" s="1091"/>
      <c r="D207" s="1097"/>
      <c r="E207" s="1093">
        <f t="shared" si="13"/>
        <v>0</v>
      </c>
      <c r="F207" s="1094">
        <f t="shared" si="14"/>
        <v>0</v>
      </c>
      <c r="G207" s="1095">
        <f t="shared" si="15"/>
        <v>0</v>
      </c>
      <c r="H207" s="1090" t="str">
        <f t="shared" ca="1" si="16"/>
        <v/>
      </c>
      <c r="I207" s="1109"/>
      <c r="J207" s="1109"/>
      <c r="K207" s="1112"/>
      <c r="L207" s="1091"/>
      <c r="M207" s="1091"/>
      <c r="N207" s="1091"/>
      <c r="O207" s="1091"/>
      <c r="P207" s="1096"/>
      <c r="Q207" s="1096"/>
      <c r="R207" s="1096"/>
      <c r="S207" s="1091"/>
    </row>
    <row r="208" spans="1:19" x14ac:dyDescent="0.3">
      <c r="A208" s="1090">
        <v>203</v>
      </c>
      <c r="B208" s="1091"/>
      <c r="C208" s="1091"/>
      <c r="D208" s="1097"/>
      <c r="E208" s="1093">
        <f t="shared" si="13"/>
        <v>0</v>
      </c>
      <c r="F208" s="1094">
        <f t="shared" si="14"/>
        <v>0</v>
      </c>
      <c r="G208" s="1095">
        <f t="shared" si="15"/>
        <v>0</v>
      </c>
      <c r="H208" s="1090" t="str">
        <f t="shared" ca="1" si="16"/>
        <v/>
      </c>
      <c r="I208" s="1109"/>
      <c r="J208" s="1109"/>
      <c r="K208" s="1112"/>
      <c r="L208" s="1091"/>
      <c r="M208" s="1091"/>
      <c r="N208" s="1091"/>
      <c r="O208" s="1091"/>
      <c r="P208" s="1096"/>
      <c r="Q208" s="1096"/>
      <c r="R208" s="1096"/>
      <c r="S208" s="1091"/>
    </row>
    <row r="209" spans="1:19" x14ac:dyDescent="0.3">
      <c r="A209" s="1090">
        <v>204</v>
      </c>
      <c r="B209" s="1091"/>
      <c r="C209" s="1091"/>
      <c r="D209" s="1097"/>
      <c r="E209" s="1093">
        <f t="shared" si="13"/>
        <v>0</v>
      </c>
      <c r="F209" s="1094">
        <f t="shared" si="14"/>
        <v>0</v>
      </c>
      <c r="G209" s="1095">
        <f t="shared" si="15"/>
        <v>0</v>
      </c>
      <c r="H209" s="1090" t="str">
        <f t="shared" ca="1" si="16"/>
        <v/>
      </c>
      <c r="I209" s="1109"/>
      <c r="J209" s="1109"/>
      <c r="K209" s="1112"/>
      <c r="L209" s="1091"/>
      <c r="M209" s="1091"/>
      <c r="N209" s="1091"/>
      <c r="O209" s="1091"/>
      <c r="P209" s="1096"/>
      <c r="Q209" s="1096"/>
      <c r="R209" s="1096"/>
      <c r="S209" s="1091"/>
    </row>
    <row r="210" spans="1:19" x14ac:dyDescent="0.3">
      <c r="A210" s="1090">
        <v>205</v>
      </c>
      <c r="B210" s="1091"/>
      <c r="C210" s="1091"/>
      <c r="D210" s="1097"/>
      <c r="E210" s="1093">
        <f t="shared" si="13"/>
        <v>0</v>
      </c>
      <c r="F210" s="1094">
        <f t="shared" si="14"/>
        <v>0</v>
      </c>
      <c r="G210" s="1095">
        <f t="shared" si="15"/>
        <v>0</v>
      </c>
      <c r="H210" s="1090" t="str">
        <f t="shared" ca="1" si="16"/>
        <v/>
      </c>
      <c r="I210" s="1109"/>
      <c r="J210" s="1109"/>
      <c r="K210" s="1112"/>
      <c r="L210" s="1091"/>
      <c r="M210" s="1091"/>
      <c r="N210" s="1091"/>
      <c r="O210" s="1091"/>
      <c r="P210" s="1096"/>
      <c r="Q210" s="1096"/>
      <c r="R210" s="1096"/>
      <c r="S210" s="1091"/>
    </row>
    <row r="211" spans="1:19" x14ac:dyDescent="0.3">
      <c r="A211" s="1090">
        <v>206</v>
      </c>
      <c r="B211" s="1091"/>
      <c r="C211" s="1091"/>
      <c r="D211" s="1097"/>
      <c r="E211" s="1093">
        <f t="shared" si="13"/>
        <v>0</v>
      </c>
      <c r="F211" s="1094">
        <f t="shared" si="14"/>
        <v>0</v>
      </c>
      <c r="G211" s="1095">
        <f t="shared" si="15"/>
        <v>0</v>
      </c>
      <c r="H211" s="1090" t="str">
        <f t="shared" ca="1" si="16"/>
        <v/>
      </c>
      <c r="I211" s="1109"/>
      <c r="J211" s="1109"/>
      <c r="K211" s="1112"/>
      <c r="L211" s="1091"/>
      <c r="M211" s="1091"/>
      <c r="N211" s="1091"/>
      <c r="O211" s="1091"/>
      <c r="P211" s="1096"/>
      <c r="Q211" s="1096"/>
      <c r="R211" s="1096"/>
      <c r="S211" s="1091"/>
    </row>
    <row r="212" spans="1:19" x14ac:dyDescent="0.3">
      <c r="A212" s="1090">
        <v>207</v>
      </c>
      <c r="B212" s="1091"/>
      <c r="C212" s="1091"/>
      <c r="D212" s="1097"/>
      <c r="E212" s="1093">
        <f t="shared" si="13"/>
        <v>0</v>
      </c>
      <c r="F212" s="1094">
        <f t="shared" si="14"/>
        <v>0</v>
      </c>
      <c r="G212" s="1095">
        <f t="shared" si="15"/>
        <v>0</v>
      </c>
      <c r="H212" s="1090" t="str">
        <f t="shared" ca="1" si="16"/>
        <v/>
      </c>
      <c r="I212" s="1109"/>
      <c r="J212" s="1109"/>
      <c r="K212" s="1112"/>
      <c r="L212" s="1091"/>
      <c r="M212" s="1091"/>
      <c r="N212" s="1091"/>
      <c r="O212" s="1091"/>
      <c r="P212" s="1096"/>
      <c r="Q212" s="1096"/>
      <c r="R212" s="1096"/>
      <c r="S212" s="1091"/>
    </row>
    <row r="213" spans="1:19" x14ac:dyDescent="0.3">
      <c r="A213" s="1090">
        <v>208</v>
      </c>
      <c r="B213" s="1091"/>
      <c r="C213" s="1091"/>
      <c r="D213" s="1097"/>
      <c r="E213" s="1093">
        <f t="shared" si="13"/>
        <v>0</v>
      </c>
      <c r="F213" s="1094">
        <f t="shared" si="14"/>
        <v>0</v>
      </c>
      <c r="G213" s="1095">
        <f t="shared" si="15"/>
        <v>0</v>
      </c>
      <c r="H213" s="1090" t="str">
        <f t="shared" ca="1" si="16"/>
        <v/>
      </c>
      <c r="I213" s="1109"/>
      <c r="J213" s="1109"/>
      <c r="K213" s="1112"/>
      <c r="L213" s="1091"/>
      <c r="M213" s="1091"/>
      <c r="N213" s="1091"/>
      <c r="O213" s="1091"/>
      <c r="P213" s="1096"/>
      <c r="Q213" s="1096"/>
      <c r="R213" s="1096"/>
      <c r="S213" s="1091"/>
    </row>
    <row r="214" spans="1:19" x14ac:dyDescent="0.3">
      <c r="A214" s="1090">
        <v>209</v>
      </c>
      <c r="B214" s="1091"/>
      <c r="C214" s="1091"/>
      <c r="D214" s="1097"/>
      <c r="E214" s="1093">
        <f t="shared" si="13"/>
        <v>0</v>
      </c>
      <c r="F214" s="1094">
        <f t="shared" si="14"/>
        <v>0</v>
      </c>
      <c r="G214" s="1095">
        <f t="shared" si="15"/>
        <v>0</v>
      </c>
      <c r="H214" s="1090" t="str">
        <f t="shared" ca="1" si="16"/>
        <v/>
      </c>
      <c r="I214" s="1109"/>
      <c r="J214" s="1109"/>
      <c r="K214" s="1112"/>
      <c r="L214" s="1091"/>
      <c r="M214" s="1091"/>
      <c r="N214" s="1091"/>
      <c r="O214" s="1091"/>
      <c r="P214" s="1096"/>
      <c r="Q214" s="1096"/>
      <c r="R214" s="1096"/>
      <c r="S214" s="1091"/>
    </row>
    <row r="215" spans="1:19" x14ac:dyDescent="0.3">
      <c r="A215" s="1090">
        <v>210</v>
      </c>
      <c r="B215" s="1091"/>
      <c r="C215" s="1091"/>
      <c r="D215" s="1097"/>
      <c r="E215" s="1093">
        <f t="shared" si="13"/>
        <v>0</v>
      </c>
      <c r="F215" s="1094">
        <f t="shared" si="14"/>
        <v>0</v>
      </c>
      <c r="G215" s="1095">
        <f t="shared" si="15"/>
        <v>0</v>
      </c>
      <c r="H215" s="1090" t="str">
        <f t="shared" ca="1" si="16"/>
        <v/>
      </c>
      <c r="I215" s="1109"/>
      <c r="J215" s="1109"/>
      <c r="K215" s="1112"/>
      <c r="L215" s="1091"/>
      <c r="M215" s="1091"/>
      <c r="N215" s="1091"/>
      <c r="O215" s="1091"/>
      <c r="P215" s="1096"/>
      <c r="Q215" s="1096"/>
      <c r="R215" s="1096"/>
      <c r="S215" s="1091"/>
    </row>
    <row r="216" spans="1:19" x14ac:dyDescent="0.3">
      <c r="A216" s="1090">
        <v>211</v>
      </c>
      <c r="B216" s="1091"/>
      <c r="C216" s="1091"/>
      <c r="D216" s="1097"/>
      <c r="E216" s="1093">
        <f t="shared" si="13"/>
        <v>0</v>
      </c>
      <c r="F216" s="1094">
        <f t="shared" si="14"/>
        <v>0</v>
      </c>
      <c r="G216" s="1095">
        <f t="shared" si="15"/>
        <v>0</v>
      </c>
      <c r="H216" s="1090" t="str">
        <f t="shared" ca="1" si="16"/>
        <v/>
      </c>
      <c r="I216" s="1109"/>
      <c r="J216" s="1109"/>
      <c r="K216" s="1112"/>
      <c r="L216" s="1091"/>
      <c r="M216" s="1091"/>
      <c r="N216" s="1091"/>
      <c r="O216" s="1091"/>
      <c r="P216" s="1096"/>
      <c r="Q216" s="1096"/>
      <c r="R216" s="1096"/>
      <c r="S216" s="1091"/>
    </row>
    <row r="217" spans="1:19" x14ac:dyDescent="0.3">
      <c r="A217" s="1090">
        <v>212</v>
      </c>
      <c r="B217" s="1091"/>
      <c r="C217" s="1091"/>
      <c r="D217" s="1097"/>
      <c r="E217" s="1093">
        <f t="shared" si="13"/>
        <v>0</v>
      </c>
      <c r="F217" s="1094">
        <f t="shared" si="14"/>
        <v>0</v>
      </c>
      <c r="G217" s="1095">
        <f t="shared" si="15"/>
        <v>0</v>
      </c>
      <c r="H217" s="1090" t="str">
        <f t="shared" ca="1" si="16"/>
        <v/>
      </c>
      <c r="I217" s="1109"/>
      <c r="J217" s="1109"/>
      <c r="K217" s="1112"/>
      <c r="L217" s="1091"/>
      <c r="M217" s="1091"/>
      <c r="N217" s="1091"/>
      <c r="O217" s="1091"/>
      <c r="P217" s="1096"/>
      <c r="Q217" s="1096"/>
      <c r="R217" s="1096"/>
      <c r="S217" s="1091"/>
    </row>
    <row r="218" spans="1:19" x14ac:dyDescent="0.3">
      <c r="A218" s="1090">
        <v>213</v>
      </c>
      <c r="B218" s="1091"/>
      <c r="C218" s="1091"/>
      <c r="D218" s="1097"/>
      <c r="E218" s="1093">
        <f t="shared" si="13"/>
        <v>0</v>
      </c>
      <c r="F218" s="1094">
        <f t="shared" si="14"/>
        <v>0</v>
      </c>
      <c r="G218" s="1095">
        <f t="shared" si="15"/>
        <v>0</v>
      </c>
      <c r="H218" s="1090" t="str">
        <f t="shared" ca="1" si="16"/>
        <v/>
      </c>
      <c r="I218" s="1109"/>
      <c r="J218" s="1109"/>
      <c r="K218" s="1112"/>
      <c r="L218" s="1091"/>
      <c r="M218" s="1091"/>
      <c r="N218" s="1091"/>
      <c r="O218" s="1091"/>
      <c r="P218" s="1096"/>
      <c r="Q218" s="1096"/>
      <c r="R218" s="1096"/>
      <c r="S218" s="1091"/>
    </row>
    <row r="219" spans="1:19" x14ac:dyDescent="0.3">
      <c r="A219" s="1090">
        <v>214</v>
      </c>
      <c r="B219" s="1091"/>
      <c r="C219" s="1091"/>
      <c r="D219" s="1097"/>
      <c r="E219" s="1093">
        <f t="shared" si="13"/>
        <v>0</v>
      </c>
      <c r="F219" s="1094">
        <f t="shared" si="14"/>
        <v>0</v>
      </c>
      <c r="G219" s="1095">
        <f t="shared" si="15"/>
        <v>0</v>
      </c>
      <c r="H219" s="1090" t="str">
        <f t="shared" ca="1" si="16"/>
        <v/>
      </c>
      <c r="I219" s="1109"/>
      <c r="J219" s="1109"/>
      <c r="K219" s="1112"/>
      <c r="L219" s="1091"/>
      <c r="M219" s="1091"/>
      <c r="N219" s="1091"/>
      <c r="O219" s="1091"/>
      <c r="P219" s="1096"/>
      <c r="Q219" s="1096"/>
      <c r="R219" s="1096"/>
      <c r="S219" s="1091"/>
    </row>
    <row r="220" spans="1:19" x14ac:dyDescent="0.3">
      <c r="A220" s="1090">
        <v>215</v>
      </c>
      <c r="B220" s="1091"/>
      <c r="C220" s="1091"/>
      <c r="D220" s="1097"/>
      <c r="E220" s="1093">
        <f t="shared" si="13"/>
        <v>0</v>
      </c>
      <c r="F220" s="1094">
        <f t="shared" si="14"/>
        <v>0</v>
      </c>
      <c r="G220" s="1095">
        <f t="shared" si="15"/>
        <v>0</v>
      </c>
      <c r="H220" s="1090" t="str">
        <f t="shared" ca="1" si="16"/>
        <v/>
      </c>
      <c r="I220" s="1109"/>
      <c r="J220" s="1109"/>
      <c r="K220" s="1112"/>
      <c r="L220" s="1091"/>
      <c r="M220" s="1091"/>
      <c r="N220" s="1091"/>
      <c r="O220" s="1091"/>
      <c r="P220" s="1096"/>
      <c r="Q220" s="1096"/>
      <c r="R220" s="1096"/>
      <c r="S220" s="1091"/>
    </row>
    <row r="221" spans="1:19" x14ac:dyDescent="0.3">
      <c r="A221" s="1090">
        <v>216</v>
      </c>
      <c r="B221" s="1091"/>
      <c r="C221" s="1091"/>
      <c r="D221" s="1097"/>
      <c r="E221" s="1093">
        <f t="shared" si="13"/>
        <v>0</v>
      </c>
      <c r="F221" s="1094">
        <f t="shared" si="14"/>
        <v>0</v>
      </c>
      <c r="G221" s="1095">
        <f t="shared" si="15"/>
        <v>0</v>
      </c>
      <c r="H221" s="1090" t="str">
        <f t="shared" ca="1" si="16"/>
        <v/>
      </c>
      <c r="I221" s="1109"/>
      <c r="J221" s="1109"/>
      <c r="K221" s="1112"/>
      <c r="L221" s="1091"/>
      <c r="M221" s="1091"/>
      <c r="N221" s="1091"/>
      <c r="O221" s="1091"/>
      <c r="P221" s="1096"/>
      <c r="Q221" s="1096"/>
      <c r="R221" s="1096"/>
      <c r="S221" s="1091"/>
    </row>
    <row r="222" spans="1:19" x14ac:dyDescent="0.3">
      <c r="A222" s="1090">
        <v>217</v>
      </c>
      <c r="B222" s="1091"/>
      <c r="C222" s="1091"/>
      <c r="D222" s="1097"/>
      <c r="E222" s="1093">
        <f t="shared" si="13"/>
        <v>0</v>
      </c>
      <c r="F222" s="1094">
        <f t="shared" si="14"/>
        <v>0</v>
      </c>
      <c r="G222" s="1095">
        <f t="shared" si="15"/>
        <v>0</v>
      </c>
      <c r="H222" s="1090" t="str">
        <f t="shared" ca="1" si="16"/>
        <v/>
      </c>
      <c r="I222" s="1109"/>
      <c r="J222" s="1109"/>
      <c r="K222" s="1112"/>
      <c r="L222" s="1091"/>
      <c r="M222" s="1091"/>
      <c r="N222" s="1091"/>
      <c r="O222" s="1091"/>
      <c r="P222" s="1096"/>
      <c r="Q222" s="1096"/>
      <c r="R222" s="1096"/>
      <c r="S222" s="1091"/>
    </row>
    <row r="223" spans="1:19" x14ac:dyDescent="0.3">
      <c r="A223" s="1090">
        <v>218</v>
      </c>
      <c r="B223" s="1091"/>
      <c r="C223" s="1091"/>
      <c r="D223" s="1097"/>
      <c r="E223" s="1093">
        <f t="shared" si="13"/>
        <v>0</v>
      </c>
      <c r="F223" s="1094">
        <f t="shared" si="14"/>
        <v>0</v>
      </c>
      <c r="G223" s="1095">
        <f t="shared" si="15"/>
        <v>0</v>
      </c>
      <c r="H223" s="1090" t="str">
        <f t="shared" ca="1" si="16"/>
        <v/>
      </c>
      <c r="I223" s="1109"/>
      <c r="J223" s="1109"/>
      <c r="K223" s="1112"/>
      <c r="L223" s="1091"/>
      <c r="M223" s="1091"/>
      <c r="N223" s="1091"/>
      <c r="O223" s="1091"/>
      <c r="P223" s="1096"/>
      <c r="Q223" s="1096"/>
      <c r="R223" s="1096"/>
      <c r="S223" s="1091"/>
    </row>
    <row r="224" spans="1:19" x14ac:dyDescent="0.3">
      <c r="A224" s="1090">
        <v>219</v>
      </c>
      <c r="B224" s="1091"/>
      <c r="C224" s="1091"/>
      <c r="D224" s="1097"/>
      <c r="E224" s="1093">
        <f t="shared" si="13"/>
        <v>0</v>
      </c>
      <c r="F224" s="1094">
        <f t="shared" si="14"/>
        <v>0</v>
      </c>
      <c r="G224" s="1095">
        <f t="shared" si="15"/>
        <v>0</v>
      </c>
      <c r="H224" s="1090" t="str">
        <f t="shared" ca="1" si="16"/>
        <v/>
      </c>
      <c r="I224" s="1109"/>
      <c r="J224" s="1109"/>
      <c r="K224" s="1112"/>
      <c r="L224" s="1091"/>
      <c r="M224" s="1091"/>
      <c r="N224" s="1091"/>
      <c r="O224" s="1091"/>
      <c r="P224" s="1096"/>
      <c r="Q224" s="1096"/>
      <c r="R224" s="1096"/>
      <c r="S224" s="1091"/>
    </row>
    <row r="225" spans="1:19" x14ac:dyDescent="0.3">
      <c r="A225" s="1090">
        <v>220</v>
      </c>
      <c r="B225" s="1091"/>
      <c r="C225" s="1091"/>
      <c r="D225" s="1097"/>
      <c r="E225" s="1093">
        <f t="shared" si="13"/>
        <v>0</v>
      </c>
      <c r="F225" s="1094">
        <f t="shared" si="14"/>
        <v>0</v>
      </c>
      <c r="G225" s="1095">
        <f t="shared" si="15"/>
        <v>0</v>
      </c>
      <c r="H225" s="1090" t="str">
        <f t="shared" ca="1" si="16"/>
        <v/>
      </c>
      <c r="I225" s="1109"/>
      <c r="J225" s="1109"/>
      <c r="K225" s="1112"/>
      <c r="L225" s="1091"/>
      <c r="M225" s="1091"/>
      <c r="N225" s="1091"/>
      <c r="O225" s="1091"/>
      <c r="P225" s="1096"/>
      <c r="Q225" s="1096"/>
      <c r="R225" s="1096"/>
      <c r="S225" s="1091"/>
    </row>
    <row r="226" spans="1:19" x14ac:dyDescent="0.3">
      <c r="A226" s="1090">
        <v>221</v>
      </c>
      <c r="B226" s="1091"/>
      <c r="C226" s="1091"/>
      <c r="D226" s="1097"/>
      <c r="E226" s="1093">
        <f t="shared" si="13"/>
        <v>0</v>
      </c>
      <c r="F226" s="1094">
        <f t="shared" si="14"/>
        <v>0</v>
      </c>
      <c r="G226" s="1095">
        <f t="shared" si="15"/>
        <v>0</v>
      </c>
      <c r="H226" s="1090" t="str">
        <f t="shared" ca="1" si="16"/>
        <v/>
      </c>
      <c r="I226" s="1109"/>
      <c r="J226" s="1109"/>
      <c r="K226" s="1112"/>
      <c r="L226" s="1091"/>
      <c r="M226" s="1091"/>
      <c r="N226" s="1091"/>
      <c r="O226" s="1091"/>
      <c r="P226" s="1096"/>
      <c r="Q226" s="1096"/>
      <c r="R226" s="1096"/>
      <c r="S226" s="1091"/>
    </row>
    <row r="227" spans="1:19" x14ac:dyDescent="0.3">
      <c r="A227" s="1090">
        <v>222</v>
      </c>
      <c r="B227" s="1091"/>
      <c r="C227" s="1091"/>
      <c r="D227" s="1097"/>
      <c r="E227" s="1093">
        <f t="shared" si="13"/>
        <v>0</v>
      </c>
      <c r="F227" s="1094">
        <f t="shared" si="14"/>
        <v>0</v>
      </c>
      <c r="G227" s="1095">
        <f t="shared" si="15"/>
        <v>0</v>
      </c>
      <c r="H227" s="1090" t="str">
        <f t="shared" ca="1" si="16"/>
        <v/>
      </c>
      <c r="I227" s="1109"/>
      <c r="J227" s="1109"/>
      <c r="K227" s="1112"/>
      <c r="L227" s="1091"/>
      <c r="M227" s="1091"/>
      <c r="N227" s="1091"/>
      <c r="O227" s="1091"/>
      <c r="P227" s="1096"/>
      <c r="Q227" s="1096"/>
      <c r="R227" s="1096"/>
      <c r="S227" s="1091"/>
    </row>
    <row r="228" spans="1:19" x14ac:dyDescent="0.3">
      <c r="A228" s="1090">
        <v>223</v>
      </c>
      <c r="B228" s="1091"/>
      <c r="C228" s="1091"/>
      <c r="D228" s="1097"/>
      <c r="E228" s="1093">
        <f t="shared" si="13"/>
        <v>0</v>
      </c>
      <c r="F228" s="1094">
        <f t="shared" si="14"/>
        <v>0</v>
      </c>
      <c r="G228" s="1095">
        <f t="shared" si="15"/>
        <v>0</v>
      </c>
      <c r="H228" s="1090" t="str">
        <f t="shared" ca="1" si="16"/>
        <v/>
      </c>
      <c r="I228" s="1109"/>
      <c r="J228" s="1109"/>
      <c r="K228" s="1112"/>
      <c r="L228" s="1091"/>
      <c r="M228" s="1091"/>
      <c r="N228" s="1091"/>
      <c r="O228" s="1091"/>
      <c r="P228" s="1096"/>
      <c r="Q228" s="1096"/>
      <c r="R228" s="1096"/>
      <c r="S228" s="1091"/>
    </row>
    <row r="229" spans="1:19" x14ac:dyDescent="0.3">
      <c r="A229" s="1090">
        <v>224</v>
      </c>
      <c r="B229" s="1091"/>
      <c r="C229" s="1091"/>
      <c r="D229" s="1097"/>
      <c r="E229" s="1093">
        <f t="shared" si="13"/>
        <v>0</v>
      </c>
      <c r="F229" s="1094">
        <f t="shared" si="14"/>
        <v>0</v>
      </c>
      <c r="G229" s="1095">
        <f t="shared" si="15"/>
        <v>0</v>
      </c>
      <c r="H229" s="1090" t="str">
        <f t="shared" ca="1" si="16"/>
        <v/>
      </c>
      <c r="I229" s="1109"/>
      <c r="J229" s="1109"/>
      <c r="K229" s="1112"/>
      <c r="L229" s="1091"/>
      <c r="M229" s="1091"/>
      <c r="N229" s="1091"/>
      <c r="O229" s="1091"/>
      <c r="P229" s="1096"/>
      <c r="Q229" s="1096"/>
      <c r="R229" s="1096"/>
      <c r="S229" s="1091"/>
    </row>
    <row r="230" spans="1:19" x14ac:dyDescent="0.3">
      <c r="A230" s="1090">
        <v>225</v>
      </c>
      <c r="B230" s="1091"/>
      <c r="C230" s="1091"/>
      <c r="D230" s="1097"/>
      <c r="E230" s="1093">
        <f t="shared" si="13"/>
        <v>0</v>
      </c>
      <c r="F230" s="1094">
        <f t="shared" si="14"/>
        <v>0</v>
      </c>
      <c r="G230" s="1095">
        <f t="shared" si="15"/>
        <v>0</v>
      </c>
      <c r="H230" s="1090" t="str">
        <f t="shared" ca="1" si="16"/>
        <v/>
      </c>
      <c r="I230" s="1109"/>
      <c r="J230" s="1109"/>
      <c r="K230" s="1112"/>
      <c r="L230" s="1091"/>
      <c r="M230" s="1091"/>
      <c r="N230" s="1091"/>
      <c r="O230" s="1091"/>
      <c r="P230" s="1096"/>
      <c r="Q230" s="1096"/>
      <c r="R230" s="1096"/>
      <c r="S230" s="1091"/>
    </row>
    <row r="231" spans="1:19" x14ac:dyDescent="0.3">
      <c r="A231" s="1090">
        <v>226</v>
      </c>
      <c r="B231" s="1091"/>
      <c r="C231" s="1091"/>
      <c r="D231" s="1097"/>
      <c r="E231" s="1093">
        <f t="shared" si="13"/>
        <v>0</v>
      </c>
      <c r="F231" s="1094">
        <f t="shared" si="14"/>
        <v>0</v>
      </c>
      <c r="G231" s="1095">
        <f t="shared" si="15"/>
        <v>0</v>
      </c>
      <c r="H231" s="1090" t="str">
        <f t="shared" ca="1" si="16"/>
        <v/>
      </c>
      <c r="I231" s="1109"/>
      <c r="J231" s="1109"/>
      <c r="K231" s="1112"/>
      <c r="L231" s="1091"/>
      <c r="M231" s="1091"/>
      <c r="N231" s="1091"/>
      <c r="O231" s="1091"/>
      <c r="P231" s="1096"/>
      <c r="Q231" s="1096"/>
      <c r="R231" s="1096"/>
      <c r="S231" s="1091"/>
    </row>
    <row r="232" spans="1:19" x14ac:dyDescent="0.3">
      <c r="A232" s="1090">
        <v>227</v>
      </c>
      <c r="B232" s="1091"/>
      <c r="C232" s="1091"/>
      <c r="D232" s="1097"/>
      <c r="E232" s="1093">
        <f t="shared" si="13"/>
        <v>0</v>
      </c>
      <c r="F232" s="1094">
        <f t="shared" si="14"/>
        <v>0</v>
      </c>
      <c r="G232" s="1095">
        <f t="shared" si="15"/>
        <v>0</v>
      </c>
      <c r="H232" s="1090" t="str">
        <f t="shared" ca="1" si="16"/>
        <v/>
      </c>
      <c r="I232" s="1109"/>
      <c r="J232" s="1109"/>
      <c r="K232" s="1112"/>
      <c r="L232" s="1091"/>
      <c r="M232" s="1091"/>
      <c r="N232" s="1091"/>
      <c r="O232" s="1091"/>
      <c r="P232" s="1096"/>
      <c r="Q232" s="1096"/>
      <c r="R232" s="1096"/>
      <c r="S232" s="1091"/>
    </row>
    <row r="233" spans="1:19" x14ac:dyDescent="0.3">
      <c r="A233" s="1090">
        <v>228</v>
      </c>
      <c r="B233" s="1091"/>
      <c r="C233" s="1091"/>
      <c r="D233" s="1097"/>
      <c r="E233" s="1093">
        <f t="shared" si="13"/>
        <v>0</v>
      </c>
      <c r="F233" s="1094">
        <f t="shared" si="14"/>
        <v>0</v>
      </c>
      <c r="G233" s="1095">
        <f t="shared" si="15"/>
        <v>0</v>
      </c>
      <c r="H233" s="1090" t="str">
        <f t="shared" ca="1" si="16"/>
        <v/>
      </c>
      <c r="I233" s="1109"/>
      <c r="J233" s="1109"/>
      <c r="K233" s="1112"/>
      <c r="L233" s="1091"/>
      <c r="M233" s="1091"/>
      <c r="N233" s="1091"/>
      <c r="O233" s="1091"/>
      <c r="P233" s="1096"/>
      <c r="Q233" s="1096"/>
      <c r="R233" s="1096"/>
      <c r="S233" s="1091"/>
    </row>
    <row r="234" spans="1:19" x14ac:dyDescent="0.3">
      <c r="A234" s="1090">
        <v>229</v>
      </c>
      <c r="B234" s="1091"/>
      <c r="C234" s="1091"/>
      <c r="D234" s="1097"/>
      <c r="E234" s="1093">
        <f t="shared" si="13"/>
        <v>0</v>
      </c>
      <c r="F234" s="1094">
        <f t="shared" si="14"/>
        <v>0</v>
      </c>
      <c r="G234" s="1095">
        <f t="shared" si="15"/>
        <v>0</v>
      </c>
      <c r="H234" s="1090" t="str">
        <f t="shared" ca="1" si="16"/>
        <v/>
      </c>
      <c r="I234" s="1109"/>
      <c r="J234" s="1109"/>
      <c r="K234" s="1112"/>
      <c r="L234" s="1091"/>
      <c r="M234" s="1091"/>
      <c r="N234" s="1091"/>
      <c r="O234" s="1091"/>
      <c r="P234" s="1096"/>
      <c r="Q234" s="1096"/>
      <c r="R234" s="1096"/>
      <c r="S234" s="1091"/>
    </row>
    <row r="235" spans="1:19" x14ac:dyDescent="0.3">
      <c r="A235" s="1090">
        <v>230</v>
      </c>
      <c r="B235" s="1091"/>
      <c r="C235" s="1091"/>
      <c r="D235" s="1097"/>
      <c r="E235" s="1093">
        <f t="shared" si="13"/>
        <v>0</v>
      </c>
      <c r="F235" s="1094">
        <f t="shared" si="14"/>
        <v>0</v>
      </c>
      <c r="G235" s="1095">
        <f t="shared" si="15"/>
        <v>0</v>
      </c>
      <c r="H235" s="1090" t="str">
        <f t="shared" ca="1" si="16"/>
        <v/>
      </c>
      <c r="I235" s="1109"/>
      <c r="J235" s="1109"/>
      <c r="K235" s="1112"/>
      <c r="L235" s="1091"/>
      <c r="M235" s="1091"/>
      <c r="N235" s="1091"/>
      <c r="O235" s="1091"/>
      <c r="P235" s="1096"/>
      <c r="Q235" s="1096"/>
      <c r="R235" s="1096"/>
      <c r="S235" s="1091"/>
    </row>
    <row r="236" spans="1:19" x14ac:dyDescent="0.3">
      <c r="A236" s="1090">
        <v>231</v>
      </c>
      <c r="B236" s="1091"/>
      <c r="C236" s="1091"/>
      <c r="D236" s="1097"/>
      <c r="E236" s="1093">
        <f t="shared" si="13"/>
        <v>0</v>
      </c>
      <c r="F236" s="1094">
        <f t="shared" si="14"/>
        <v>0</v>
      </c>
      <c r="G236" s="1095">
        <f t="shared" si="15"/>
        <v>0</v>
      </c>
      <c r="H236" s="1090" t="str">
        <f t="shared" ca="1" si="16"/>
        <v/>
      </c>
      <c r="I236" s="1109"/>
      <c r="J236" s="1109"/>
      <c r="K236" s="1112"/>
      <c r="L236" s="1091"/>
      <c r="M236" s="1091"/>
      <c r="N236" s="1091"/>
      <c r="O236" s="1091"/>
      <c r="P236" s="1096"/>
      <c r="Q236" s="1096"/>
      <c r="R236" s="1096"/>
      <c r="S236" s="1091"/>
    </row>
    <row r="237" spans="1:19" x14ac:dyDescent="0.3">
      <c r="A237" s="1090">
        <v>232</v>
      </c>
      <c r="B237" s="1091"/>
      <c r="C237" s="1091"/>
      <c r="D237" s="1097"/>
      <c r="E237" s="1093">
        <f t="shared" si="13"/>
        <v>0</v>
      </c>
      <c r="F237" s="1094">
        <f t="shared" si="14"/>
        <v>0</v>
      </c>
      <c r="G237" s="1095">
        <f t="shared" si="15"/>
        <v>0</v>
      </c>
      <c r="H237" s="1090" t="str">
        <f t="shared" ca="1" si="16"/>
        <v/>
      </c>
      <c r="I237" s="1109"/>
      <c r="J237" s="1109"/>
      <c r="K237" s="1112"/>
      <c r="L237" s="1091"/>
      <c r="M237" s="1091"/>
      <c r="N237" s="1091"/>
      <c r="O237" s="1091"/>
      <c r="P237" s="1096"/>
      <c r="Q237" s="1096"/>
      <c r="R237" s="1096"/>
      <c r="S237" s="1091"/>
    </row>
    <row r="238" spans="1:19" x14ac:dyDescent="0.3">
      <c r="A238" s="1090">
        <v>233</v>
      </c>
      <c r="B238" s="1091"/>
      <c r="C238" s="1091"/>
      <c r="D238" s="1097"/>
      <c r="E238" s="1093">
        <f t="shared" si="13"/>
        <v>0</v>
      </c>
      <c r="F238" s="1094">
        <f t="shared" si="14"/>
        <v>0</v>
      </c>
      <c r="G238" s="1095">
        <f t="shared" si="15"/>
        <v>0</v>
      </c>
      <c r="H238" s="1090" t="str">
        <f t="shared" ca="1" si="16"/>
        <v/>
      </c>
      <c r="I238" s="1109"/>
      <c r="J238" s="1109"/>
      <c r="K238" s="1112"/>
      <c r="L238" s="1091"/>
      <c r="M238" s="1091"/>
      <c r="N238" s="1091"/>
      <c r="O238" s="1091"/>
      <c r="P238" s="1096"/>
      <c r="Q238" s="1096"/>
      <c r="R238" s="1096"/>
      <c r="S238" s="1091"/>
    </row>
    <row r="239" spans="1:19" x14ac:dyDescent="0.3">
      <c r="A239" s="1090">
        <v>234</v>
      </c>
      <c r="B239" s="1091"/>
      <c r="C239" s="1091"/>
      <c r="D239" s="1097"/>
      <c r="E239" s="1093">
        <f t="shared" si="13"/>
        <v>0</v>
      </c>
      <c r="F239" s="1094">
        <f t="shared" si="14"/>
        <v>0</v>
      </c>
      <c r="G239" s="1095">
        <f t="shared" si="15"/>
        <v>0</v>
      </c>
      <c r="H239" s="1090" t="str">
        <f t="shared" ca="1" si="16"/>
        <v/>
      </c>
      <c r="I239" s="1109"/>
      <c r="J239" s="1109"/>
      <c r="K239" s="1112"/>
      <c r="L239" s="1091"/>
      <c r="M239" s="1091"/>
      <c r="N239" s="1091"/>
      <c r="O239" s="1091"/>
      <c r="P239" s="1096"/>
      <c r="Q239" s="1096"/>
      <c r="R239" s="1096"/>
      <c r="S239" s="1091"/>
    </row>
    <row r="240" spans="1:19" x14ac:dyDescent="0.3">
      <c r="A240" s="1090">
        <v>235</v>
      </c>
      <c r="B240" s="1091"/>
      <c r="C240" s="1091"/>
      <c r="D240" s="1097"/>
      <c r="E240" s="1093">
        <f t="shared" si="13"/>
        <v>0</v>
      </c>
      <c r="F240" s="1094">
        <f t="shared" si="14"/>
        <v>0</v>
      </c>
      <c r="G240" s="1095">
        <f t="shared" si="15"/>
        <v>0</v>
      </c>
      <c r="H240" s="1090" t="str">
        <f t="shared" ca="1" si="16"/>
        <v/>
      </c>
      <c r="I240" s="1109"/>
      <c r="J240" s="1109"/>
      <c r="K240" s="1112"/>
      <c r="L240" s="1091"/>
      <c r="M240" s="1091"/>
      <c r="N240" s="1091"/>
      <c r="O240" s="1091"/>
      <c r="P240" s="1096"/>
      <c r="Q240" s="1096"/>
      <c r="R240" s="1096"/>
      <c r="S240" s="1091"/>
    </row>
    <row r="241" spans="1:19" x14ac:dyDescent="0.3">
      <c r="A241" s="1090">
        <v>236</v>
      </c>
      <c r="B241" s="1091"/>
      <c r="C241" s="1091"/>
      <c r="D241" s="1097"/>
      <c r="E241" s="1093">
        <f t="shared" si="13"/>
        <v>0</v>
      </c>
      <c r="F241" s="1094">
        <f t="shared" si="14"/>
        <v>0</v>
      </c>
      <c r="G241" s="1095">
        <f t="shared" si="15"/>
        <v>0</v>
      </c>
      <c r="H241" s="1090" t="str">
        <f t="shared" ca="1" si="16"/>
        <v/>
      </c>
      <c r="I241" s="1109"/>
      <c r="J241" s="1109"/>
      <c r="K241" s="1112"/>
      <c r="L241" s="1091"/>
      <c r="M241" s="1091"/>
      <c r="N241" s="1091"/>
      <c r="O241" s="1091"/>
      <c r="P241" s="1096"/>
      <c r="Q241" s="1096"/>
      <c r="R241" s="1096"/>
      <c r="S241" s="1091"/>
    </row>
    <row r="242" spans="1:19" x14ac:dyDescent="0.3">
      <c r="A242" s="1090">
        <v>237</v>
      </c>
      <c r="B242" s="1091"/>
      <c r="C242" s="1091"/>
      <c r="D242" s="1097"/>
      <c r="E242" s="1093">
        <f t="shared" si="13"/>
        <v>0</v>
      </c>
      <c r="F242" s="1094">
        <f t="shared" si="14"/>
        <v>0</v>
      </c>
      <c r="G242" s="1095">
        <f t="shared" si="15"/>
        <v>0</v>
      </c>
      <c r="H242" s="1090" t="str">
        <f t="shared" ca="1" si="16"/>
        <v/>
      </c>
      <c r="I242" s="1109"/>
      <c r="J242" s="1109"/>
      <c r="K242" s="1112"/>
      <c r="L242" s="1091"/>
      <c r="M242" s="1091"/>
      <c r="N242" s="1091"/>
      <c r="O242" s="1091"/>
      <c r="P242" s="1096"/>
      <c r="Q242" s="1096"/>
      <c r="R242" s="1096"/>
      <c r="S242" s="1091"/>
    </row>
    <row r="243" spans="1:19" x14ac:dyDescent="0.3">
      <c r="A243" s="1090">
        <v>238</v>
      </c>
      <c r="B243" s="1091"/>
      <c r="C243" s="1091"/>
      <c r="D243" s="1097"/>
      <c r="E243" s="1093">
        <f t="shared" si="13"/>
        <v>0</v>
      </c>
      <c r="F243" s="1094">
        <f t="shared" si="14"/>
        <v>0</v>
      </c>
      <c r="G243" s="1095">
        <f t="shared" si="15"/>
        <v>0</v>
      </c>
      <c r="H243" s="1090" t="str">
        <f t="shared" ca="1" si="16"/>
        <v/>
      </c>
      <c r="I243" s="1109"/>
      <c r="J243" s="1109"/>
      <c r="K243" s="1112"/>
      <c r="L243" s="1091"/>
      <c r="M243" s="1091"/>
      <c r="N243" s="1091"/>
      <c r="O243" s="1091"/>
      <c r="P243" s="1096"/>
      <c r="Q243" s="1096"/>
      <c r="R243" s="1096"/>
      <c r="S243" s="1091"/>
    </row>
    <row r="244" spans="1:19" x14ac:dyDescent="0.3">
      <c r="A244" s="1090">
        <v>239</v>
      </c>
      <c r="B244" s="1091"/>
      <c r="C244" s="1091"/>
      <c r="D244" s="1097"/>
      <c r="E244" s="1093">
        <f t="shared" si="13"/>
        <v>0</v>
      </c>
      <c r="F244" s="1094">
        <f t="shared" si="14"/>
        <v>0</v>
      </c>
      <c r="G244" s="1095">
        <f t="shared" si="15"/>
        <v>0</v>
      </c>
      <c r="H244" s="1090" t="str">
        <f t="shared" ca="1" si="16"/>
        <v/>
      </c>
      <c r="I244" s="1109"/>
      <c r="J244" s="1109"/>
      <c r="K244" s="1112"/>
      <c r="L244" s="1091"/>
      <c r="M244" s="1091"/>
      <c r="N244" s="1091"/>
      <c r="O244" s="1091"/>
      <c r="P244" s="1096"/>
      <c r="Q244" s="1096"/>
      <c r="R244" s="1096"/>
      <c r="S244" s="1091"/>
    </row>
    <row r="245" spans="1:19" x14ac:dyDescent="0.3">
      <c r="A245" s="1090">
        <v>240</v>
      </c>
      <c r="B245" s="1091"/>
      <c r="C245" s="1091"/>
      <c r="D245" s="1097"/>
      <c r="E245" s="1093">
        <f t="shared" si="13"/>
        <v>0</v>
      </c>
      <c r="F245" s="1094">
        <f t="shared" si="14"/>
        <v>0</v>
      </c>
      <c r="G245" s="1095">
        <f t="shared" si="15"/>
        <v>0</v>
      </c>
      <c r="H245" s="1090" t="str">
        <f t="shared" ca="1" si="16"/>
        <v/>
      </c>
      <c r="I245" s="1109"/>
      <c r="J245" s="1109"/>
      <c r="K245" s="1112"/>
      <c r="L245" s="1091"/>
      <c r="M245" s="1091"/>
      <c r="N245" s="1091"/>
      <c r="O245" s="1091"/>
      <c r="P245" s="1096"/>
      <c r="Q245" s="1096"/>
      <c r="R245" s="1096"/>
      <c r="S245" s="1091"/>
    </row>
    <row r="246" spans="1:19" x14ac:dyDescent="0.3">
      <c r="A246" s="1090">
        <v>241</v>
      </c>
      <c r="B246" s="1091"/>
      <c r="C246" s="1091"/>
      <c r="D246" s="1097"/>
      <c r="E246" s="1093">
        <f t="shared" si="13"/>
        <v>0</v>
      </c>
      <c r="F246" s="1094">
        <f t="shared" si="14"/>
        <v>0</v>
      </c>
      <c r="G246" s="1095">
        <f t="shared" si="15"/>
        <v>0</v>
      </c>
      <c r="H246" s="1090" t="str">
        <f t="shared" ca="1" si="16"/>
        <v/>
      </c>
      <c r="I246" s="1109"/>
      <c r="J246" s="1109"/>
      <c r="K246" s="1112"/>
      <c r="L246" s="1091"/>
      <c r="M246" s="1091"/>
      <c r="N246" s="1091"/>
      <c r="O246" s="1091"/>
      <c r="P246" s="1096"/>
      <c r="Q246" s="1096"/>
      <c r="R246" s="1096"/>
      <c r="S246" s="1091"/>
    </row>
    <row r="247" spans="1:19" x14ac:dyDescent="0.3">
      <c r="A247" s="1090">
        <v>242</v>
      </c>
      <c r="B247" s="1091"/>
      <c r="C247" s="1091"/>
      <c r="D247" s="1097"/>
      <c r="E247" s="1093">
        <f t="shared" si="13"/>
        <v>0</v>
      </c>
      <c r="F247" s="1094">
        <f t="shared" si="14"/>
        <v>0</v>
      </c>
      <c r="G247" s="1095">
        <f t="shared" si="15"/>
        <v>0</v>
      </c>
      <c r="H247" s="1090" t="str">
        <f t="shared" ca="1" si="16"/>
        <v/>
      </c>
      <c r="I247" s="1109"/>
      <c r="J247" s="1109"/>
      <c r="K247" s="1112"/>
      <c r="L247" s="1091"/>
      <c r="M247" s="1091"/>
      <c r="N247" s="1091"/>
      <c r="O247" s="1091"/>
      <c r="P247" s="1096"/>
      <c r="Q247" s="1096"/>
      <c r="R247" s="1096"/>
      <c r="S247" s="1091"/>
    </row>
    <row r="248" spans="1:19" x14ac:dyDescent="0.3">
      <c r="A248" s="1090">
        <v>243</v>
      </c>
      <c r="B248" s="1091"/>
      <c r="C248" s="1091"/>
      <c r="D248" s="1097"/>
      <c r="E248" s="1093">
        <f t="shared" si="13"/>
        <v>0</v>
      </c>
      <c r="F248" s="1094">
        <f t="shared" si="14"/>
        <v>0</v>
      </c>
      <c r="G248" s="1095">
        <f t="shared" si="15"/>
        <v>0</v>
      </c>
      <c r="H248" s="1090" t="str">
        <f t="shared" ca="1" si="16"/>
        <v/>
      </c>
      <c r="I248" s="1109"/>
      <c r="J248" s="1109"/>
      <c r="K248" s="1112"/>
      <c r="L248" s="1091"/>
      <c r="M248" s="1091"/>
      <c r="N248" s="1091"/>
      <c r="O248" s="1091"/>
      <c r="P248" s="1096"/>
      <c r="Q248" s="1096"/>
      <c r="R248" s="1096"/>
      <c r="S248" s="1091"/>
    </row>
    <row r="249" spans="1:19" x14ac:dyDescent="0.3">
      <c r="A249" s="1090">
        <v>244</v>
      </c>
      <c r="B249" s="1091"/>
      <c r="C249" s="1091"/>
      <c r="D249" s="1097"/>
      <c r="E249" s="1093">
        <f t="shared" si="13"/>
        <v>0</v>
      </c>
      <c r="F249" s="1094">
        <f t="shared" si="14"/>
        <v>0</v>
      </c>
      <c r="G249" s="1095">
        <f t="shared" si="15"/>
        <v>0</v>
      </c>
      <c r="H249" s="1090" t="str">
        <f t="shared" ca="1" si="16"/>
        <v/>
      </c>
      <c r="I249" s="1109"/>
      <c r="J249" s="1109"/>
      <c r="K249" s="1112"/>
      <c r="L249" s="1091"/>
      <c r="M249" s="1091"/>
      <c r="N249" s="1091"/>
      <c r="O249" s="1091"/>
      <c r="P249" s="1096"/>
      <c r="Q249" s="1096"/>
      <c r="R249" s="1096"/>
      <c r="S249" s="1091"/>
    </row>
    <row r="250" spans="1:19" x14ac:dyDescent="0.3">
      <c r="A250" s="1090">
        <v>245</v>
      </c>
      <c r="B250" s="1091"/>
      <c r="C250" s="1091"/>
      <c r="D250" s="1097"/>
      <c r="E250" s="1093">
        <f t="shared" si="13"/>
        <v>0</v>
      </c>
      <c r="F250" s="1094">
        <f t="shared" si="14"/>
        <v>0</v>
      </c>
      <c r="G250" s="1095">
        <f t="shared" si="15"/>
        <v>0</v>
      </c>
      <c r="H250" s="1090" t="str">
        <f t="shared" ca="1" si="16"/>
        <v/>
      </c>
      <c r="I250" s="1109"/>
      <c r="J250" s="1109"/>
      <c r="K250" s="1112"/>
      <c r="L250" s="1091"/>
      <c r="M250" s="1091"/>
      <c r="N250" s="1091"/>
      <c r="O250" s="1091"/>
      <c r="P250" s="1096"/>
      <c r="Q250" s="1096"/>
      <c r="R250" s="1096"/>
      <c r="S250" s="1091"/>
    </row>
    <row r="251" spans="1:19" x14ac:dyDescent="0.3">
      <c r="A251" s="1090">
        <v>246</v>
      </c>
      <c r="B251" s="1091"/>
      <c r="C251" s="1091"/>
      <c r="D251" s="1097"/>
      <c r="E251" s="1093">
        <f t="shared" si="13"/>
        <v>0</v>
      </c>
      <c r="F251" s="1094">
        <f t="shared" si="14"/>
        <v>0</v>
      </c>
      <c r="G251" s="1095">
        <f t="shared" si="15"/>
        <v>0</v>
      </c>
      <c r="H251" s="1090" t="str">
        <f t="shared" ca="1" si="16"/>
        <v/>
      </c>
      <c r="I251" s="1109"/>
      <c r="J251" s="1109"/>
      <c r="K251" s="1112"/>
      <c r="L251" s="1091"/>
      <c r="M251" s="1091"/>
      <c r="N251" s="1091"/>
      <c r="O251" s="1091"/>
      <c r="P251" s="1096"/>
      <c r="Q251" s="1096"/>
      <c r="R251" s="1096"/>
      <c r="S251" s="1091"/>
    </row>
    <row r="252" spans="1:19" x14ac:dyDescent="0.3">
      <c r="A252" s="1090">
        <v>247</v>
      </c>
      <c r="B252" s="1091"/>
      <c r="C252" s="1091"/>
      <c r="D252" s="1097"/>
      <c r="E252" s="1093">
        <f t="shared" si="13"/>
        <v>0</v>
      </c>
      <c r="F252" s="1094">
        <f t="shared" si="14"/>
        <v>0</v>
      </c>
      <c r="G252" s="1095">
        <f t="shared" si="15"/>
        <v>0</v>
      </c>
      <c r="H252" s="1090" t="str">
        <f t="shared" ca="1" si="16"/>
        <v/>
      </c>
      <c r="I252" s="1109"/>
      <c r="J252" s="1109"/>
      <c r="K252" s="1112"/>
      <c r="L252" s="1091"/>
      <c r="M252" s="1091"/>
      <c r="N252" s="1091"/>
      <c r="O252" s="1091"/>
      <c r="P252" s="1096"/>
      <c r="Q252" s="1096"/>
      <c r="R252" s="1096"/>
      <c r="S252" s="1091"/>
    </row>
    <row r="253" spans="1:19" x14ac:dyDescent="0.3">
      <c r="A253" s="1090">
        <v>248</v>
      </c>
      <c r="B253" s="1091"/>
      <c r="C253" s="1091"/>
      <c r="D253" s="1097"/>
      <c r="E253" s="1093">
        <f t="shared" si="13"/>
        <v>0</v>
      </c>
      <c r="F253" s="1094">
        <f t="shared" si="14"/>
        <v>0</v>
      </c>
      <c r="G253" s="1095">
        <f t="shared" si="15"/>
        <v>0</v>
      </c>
      <c r="H253" s="1090" t="str">
        <f t="shared" ca="1" si="16"/>
        <v/>
      </c>
      <c r="I253" s="1109"/>
      <c r="J253" s="1109"/>
      <c r="K253" s="1112"/>
      <c r="L253" s="1091"/>
      <c r="M253" s="1091"/>
      <c r="N253" s="1091"/>
      <c r="O253" s="1091"/>
      <c r="P253" s="1096"/>
      <c r="Q253" s="1096"/>
      <c r="R253" s="1096"/>
      <c r="S253" s="1091"/>
    </row>
    <row r="254" spans="1:19" x14ac:dyDescent="0.3">
      <c r="A254" s="1090">
        <v>249</v>
      </c>
      <c r="B254" s="1091"/>
      <c r="C254" s="1091"/>
      <c r="D254" s="1097"/>
      <c r="E254" s="1093">
        <f t="shared" si="13"/>
        <v>0</v>
      </c>
      <c r="F254" s="1094">
        <f t="shared" si="14"/>
        <v>0</v>
      </c>
      <c r="G254" s="1095">
        <f t="shared" si="15"/>
        <v>0</v>
      </c>
      <c r="H254" s="1090" t="str">
        <f t="shared" ca="1" si="16"/>
        <v/>
      </c>
      <c r="I254" s="1109"/>
      <c r="J254" s="1109"/>
      <c r="K254" s="1112"/>
      <c r="L254" s="1091"/>
      <c r="M254" s="1091"/>
      <c r="N254" s="1091"/>
      <c r="O254" s="1091"/>
      <c r="P254" s="1096"/>
      <c r="Q254" s="1096"/>
      <c r="R254" s="1096"/>
      <c r="S254" s="1091"/>
    </row>
    <row r="255" spans="1:19" x14ac:dyDescent="0.3">
      <c r="A255" s="1090">
        <v>250</v>
      </c>
      <c r="B255" s="1091"/>
      <c r="C255" s="1091"/>
      <c r="D255" s="1097"/>
      <c r="E255" s="1093">
        <f t="shared" si="13"/>
        <v>0</v>
      </c>
      <c r="F255" s="1094">
        <f t="shared" si="14"/>
        <v>0</v>
      </c>
      <c r="G255" s="1095">
        <f t="shared" si="15"/>
        <v>0</v>
      </c>
      <c r="H255" s="1090" t="str">
        <f t="shared" ca="1" si="16"/>
        <v/>
      </c>
      <c r="I255" s="1109"/>
      <c r="J255" s="1109"/>
      <c r="K255" s="1112"/>
      <c r="L255" s="1091"/>
      <c r="M255" s="1091"/>
      <c r="N255" s="1091"/>
      <c r="O255" s="1091"/>
      <c r="P255" s="1096"/>
      <c r="Q255" s="1096"/>
      <c r="R255" s="1096"/>
      <c r="S255" s="1091"/>
    </row>
    <row r="256" spans="1:19" x14ac:dyDescent="0.3">
      <c r="A256" s="1090">
        <v>251</v>
      </c>
      <c r="B256" s="1091"/>
      <c r="C256" s="1091"/>
      <c r="D256" s="1097"/>
      <c r="E256" s="1093">
        <f t="shared" si="13"/>
        <v>0</v>
      </c>
      <c r="F256" s="1094">
        <f t="shared" si="14"/>
        <v>0</v>
      </c>
      <c r="G256" s="1095">
        <f t="shared" si="15"/>
        <v>0</v>
      </c>
      <c r="H256" s="1090" t="str">
        <f t="shared" ca="1" si="16"/>
        <v/>
      </c>
      <c r="I256" s="1109"/>
      <c r="J256" s="1109"/>
      <c r="K256" s="1112"/>
      <c r="L256" s="1091"/>
      <c r="M256" s="1091"/>
      <c r="N256" s="1091"/>
      <c r="O256" s="1091"/>
      <c r="P256" s="1096"/>
      <c r="Q256" s="1096"/>
      <c r="R256" s="1096"/>
      <c r="S256" s="1091"/>
    </row>
    <row r="257" spans="1:19" x14ac:dyDescent="0.3">
      <c r="A257" s="1090">
        <v>252</v>
      </c>
      <c r="B257" s="1091"/>
      <c r="C257" s="1091"/>
      <c r="D257" s="1097"/>
      <c r="E257" s="1093">
        <f t="shared" si="13"/>
        <v>0</v>
      </c>
      <c r="F257" s="1094">
        <f t="shared" si="14"/>
        <v>0</v>
      </c>
      <c r="G257" s="1095">
        <f t="shared" si="15"/>
        <v>0</v>
      </c>
      <c r="H257" s="1090" t="str">
        <f t="shared" ca="1" si="16"/>
        <v/>
      </c>
      <c r="I257" s="1109"/>
      <c r="J257" s="1109"/>
      <c r="K257" s="1112"/>
      <c r="L257" s="1091"/>
      <c r="M257" s="1091"/>
      <c r="N257" s="1091"/>
      <c r="O257" s="1091"/>
      <c r="P257" s="1096"/>
      <c r="Q257" s="1096"/>
      <c r="R257" s="1096"/>
      <c r="S257" s="1091"/>
    </row>
    <row r="258" spans="1:19" x14ac:dyDescent="0.3">
      <c r="A258" s="1090">
        <v>253</v>
      </c>
      <c r="B258" s="1091"/>
      <c r="C258" s="1091"/>
      <c r="D258" s="1097"/>
      <c r="E258" s="1093">
        <f t="shared" si="13"/>
        <v>0</v>
      </c>
      <c r="F258" s="1094">
        <f t="shared" si="14"/>
        <v>0</v>
      </c>
      <c r="G258" s="1095">
        <f t="shared" si="15"/>
        <v>0</v>
      </c>
      <c r="H258" s="1090" t="str">
        <f t="shared" ca="1" si="16"/>
        <v/>
      </c>
      <c r="I258" s="1109"/>
      <c r="J258" s="1109"/>
      <c r="K258" s="1112"/>
      <c r="L258" s="1091"/>
      <c r="M258" s="1091"/>
      <c r="N258" s="1091"/>
      <c r="O258" s="1091"/>
      <c r="P258" s="1096"/>
      <c r="Q258" s="1096"/>
      <c r="R258" s="1096"/>
      <c r="S258" s="1091"/>
    </row>
    <row r="259" spans="1:19" x14ac:dyDescent="0.3">
      <c r="A259" s="1090">
        <v>254</v>
      </c>
      <c r="B259" s="1091"/>
      <c r="C259" s="1091"/>
      <c r="D259" s="1097"/>
      <c r="E259" s="1093">
        <f t="shared" si="13"/>
        <v>0</v>
      </c>
      <c r="F259" s="1094">
        <f t="shared" si="14"/>
        <v>0</v>
      </c>
      <c r="G259" s="1095">
        <f t="shared" si="15"/>
        <v>0</v>
      </c>
      <c r="H259" s="1090" t="str">
        <f t="shared" ca="1" si="16"/>
        <v/>
      </c>
      <c r="I259" s="1109"/>
      <c r="J259" s="1109"/>
      <c r="K259" s="1112"/>
      <c r="L259" s="1091"/>
      <c r="M259" s="1091"/>
      <c r="N259" s="1091"/>
      <c r="O259" s="1091"/>
      <c r="P259" s="1096"/>
      <c r="Q259" s="1096"/>
      <c r="R259" s="1096"/>
      <c r="S259" s="1091"/>
    </row>
    <row r="260" spans="1:19" x14ac:dyDescent="0.3">
      <c r="A260" s="1090">
        <v>255</v>
      </c>
      <c r="B260" s="1091"/>
      <c r="C260" s="1091"/>
      <c r="D260" s="1097"/>
      <c r="E260" s="1093">
        <f t="shared" si="13"/>
        <v>0</v>
      </c>
      <c r="F260" s="1094">
        <f t="shared" si="14"/>
        <v>0</v>
      </c>
      <c r="G260" s="1095">
        <f t="shared" si="15"/>
        <v>0</v>
      </c>
      <c r="H260" s="1090" t="str">
        <f t="shared" ca="1" si="16"/>
        <v/>
      </c>
      <c r="I260" s="1109"/>
      <c r="J260" s="1109"/>
      <c r="K260" s="1112"/>
      <c r="L260" s="1091"/>
      <c r="M260" s="1091"/>
      <c r="N260" s="1091"/>
      <c r="O260" s="1091"/>
      <c r="P260" s="1096"/>
      <c r="Q260" s="1096"/>
      <c r="R260" s="1096"/>
      <c r="S260" s="1091"/>
    </row>
    <row r="261" spans="1:19" x14ac:dyDescent="0.3">
      <c r="A261" s="1090">
        <v>256</v>
      </c>
      <c r="B261" s="1091"/>
      <c r="C261" s="1091"/>
      <c r="D261" s="1097"/>
      <c r="E261" s="1093">
        <f t="shared" si="13"/>
        <v>0</v>
      </c>
      <c r="F261" s="1094">
        <f t="shared" si="14"/>
        <v>0</v>
      </c>
      <c r="G261" s="1095">
        <f t="shared" si="15"/>
        <v>0</v>
      </c>
      <c r="H261" s="1090" t="str">
        <f t="shared" ca="1" si="16"/>
        <v/>
      </c>
      <c r="I261" s="1109"/>
      <c r="J261" s="1109"/>
      <c r="K261" s="1112"/>
      <c r="L261" s="1091"/>
      <c r="M261" s="1091"/>
      <c r="N261" s="1091"/>
      <c r="O261" s="1091"/>
      <c r="P261" s="1096"/>
      <c r="Q261" s="1096"/>
      <c r="R261" s="1096"/>
      <c r="S261" s="1091"/>
    </row>
    <row r="262" spans="1:19" x14ac:dyDescent="0.3">
      <c r="A262" s="1090">
        <v>257</v>
      </c>
      <c r="B262" s="1091"/>
      <c r="C262" s="1091"/>
      <c r="D262" s="1097"/>
      <c r="E262" s="1093">
        <f t="shared" si="13"/>
        <v>0</v>
      </c>
      <c r="F262" s="1094">
        <f t="shared" si="14"/>
        <v>0</v>
      </c>
      <c r="G262" s="1095">
        <f t="shared" si="15"/>
        <v>0</v>
      </c>
      <c r="H262" s="1090" t="str">
        <f t="shared" ca="1" si="16"/>
        <v/>
      </c>
      <c r="I262" s="1109"/>
      <c r="J262" s="1109"/>
      <c r="K262" s="1112"/>
      <c r="L262" s="1091"/>
      <c r="M262" s="1091"/>
      <c r="N262" s="1091"/>
      <c r="O262" s="1091"/>
      <c r="P262" s="1096"/>
      <c r="Q262" s="1096"/>
      <c r="R262" s="1096"/>
      <c r="S262" s="1091"/>
    </row>
    <row r="263" spans="1:19" x14ac:dyDescent="0.3">
      <c r="A263" s="1090">
        <v>258</v>
      </c>
      <c r="B263" s="1091"/>
      <c r="C263" s="1091"/>
      <c r="D263" s="1097"/>
      <c r="E263" s="1093">
        <f t="shared" ref="E263:E326" si="17">D263</f>
        <v>0</v>
      </c>
      <c r="F263" s="1094">
        <f t="shared" ref="F263:F326" si="18">D263</f>
        <v>0</v>
      </c>
      <c r="G263" s="1095">
        <f t="shared" ref="G263:G326" si="19">D263</f>
        <v>0</v>
      </c>
      <c r="H263" s="1090" t="str">
        <f t="shared" ref="H263:H326" ca="1" si="20">IF(ISBLANK(D263),"",DATEDIF(G263,TODAY(),"y"))</f>
        <v/>
      </c>
      <c r="I263" s="1109"/>
      <c r="J263" s="1109"/>
      <c r="K263" s="1112"/>
      <c r="L263" s="1091"/>
      <c r="M263" s="1091"/>
      <c r="N263" s="1091"/>
      <c r="O263" s="1091"/>
      <c r="P263" s="1096"/>
      <c r="Q263" s="1096"/>
      <c r="R263" s="1096"/>
      <c r="S263" s="1091"/>
    </row>
    <row r="264" spans="1:19" x14ac:dyDescent="0.3">
      <c r="A264" s="1090">
        <v>259</v>
      </c>
      <c r="B264" s="1091"/>
      <c r="C264" s="1091"/>
      <c r="D264" s="1097"/>
      <c r="E264" s="1093">
        <f t="shared" si="17"/>
        <v>0</v>
      </c>
      <c r="F264" s="1094">
        <f t="shared" si="18"/>
        <v>0</v>
      </c>
      <c r="G264" s="1095">
        <f t="shared" si="19"/>
        <v>0</v>
      </c>
      <c r="H264" s="1090" t="str">
        <f t="shared" ca="1" si="20"/>
        <v/>
      </c>
      <c r="I264" s="1109"/>
      <c r="J264" s="1109"/>
      <c r="K264" s="1112"/>
      <c r="L264" s="1091"/>
      <c r="M264" s="1091"/>
      <c r="N264" s="1091"/>
      <c r="O264" s="1091"/>
      <c r="P264" s="1096"/>
      <c r="Q264" s="1096"/>
      <c r="R264" s="1096"/>
      <c r="S264" s="1091"/>
    </row>
    <row r="265" spans="1:19" x14ac:dyDescent="0.3">
      <c r="A265" s="1090">
        <v>260</v>
      </c>
      <c r="B265" s="1091"/>
      <c r="C265" s="1091"/>
      <c r="D265" s="1097"/>
      <c r="E265" s="1093">
        <f t="shared" si="17"/>
        <v>0</v>
      </c>
      <c r="F265" s="1094">
        <f t="shared" si="18"/>
        <v>0</v>
      </c>
      <c r="G265" s="1095">
        <f t="shared" si="19"/>
        <v>0</v>
      </c>
      <c r="H265" s="1090" t="str">
        <f t="shared" ca="1" si="20"/>
        <v/>
      </c>
      <c r="I265" s="1109"/>
      <c r="J265" s="1109"/>
      <c r="K265" s="1112"/>
      <c r="L265" s="1091"/>
      <c r="M265" s="1091"/>
      <c r="N265" s="1091"/>
      <c r="O265" s="1091"/>
      <c r="P265" s="1096"/>
      <c r="Q265" s="1096"/>
      <c r="R265" s="1096"/>
      <c r="S265" s="1091"/>
    </row>
    <row r="266" spans="1:19" x14ac:dyDescent="0.3">
      <c r="A266" s="1090">
        <v>261</v>
      </c>
      <c r="B266" s="1091"/>
      <c r="C266" s="1091"/>
      <c r="D266" s="1097"/>
      <c r="E266" s="1093">
        <f t="shared" si="17"/>
        <v>0</v>
      </c>
      <c r="F266" s="1094">
        <f t="shared" si="18"/>
        <v>0</v>
      </c>
      <c r="G266" s="1095">
        <f t="shared" si="19"/>
        <v>0</v>
      </c>
      <c r="H266" s="1090" t="str">
        <f t="shared" ca="1" si="20"/>
        <v/>
      </c>
      <c r="I266" s="1109"/>
      <c r="J266" s="1109"/>
      <c r="K266" s="1112"/>
      <c r="L266" s="1091"/>
      <c r="M266" s="1091"/>
      <c r="N266" s="1091"/>
      <c r="O266" s="1091"/>
      <c r="P266" s="1096"/>
      <c r="Q266" s="1096"/>
      <c r="R266" s="1096"/>
      <c r="S266" s="1091"/>
    </row>
    <row r="267" spans="1:19" x14ac:dyDescent="0.3">
      <c r="A267" s="1090">
        <v>262</v>
      </c>
      <c r="B267" s="1091"/>
      <c r="C267" s="1091"/>
      <c r="D267" s="1097"/>
      <c r="E267" s="1093">
        <f t="shared" si="17"/>
        <v>0</v>
      </c>
      <c r="F267" s="1094">
        <f t="shared" si="18"/>
        <v>0</v>
      </c>
      <c r="G267" s="1095">
        <f t="shared" si="19"/>
        <v>0</v>
      </c>
      <c r="H267" s="1090" t="str">
        <f t="shared" ca="1" si="20"/>
        <v/>
      </c>
      <c r="I267" s="1109"/>
      <c r="J267" s="1109"/>
      <c r="K267" s="1112"/>
      <c r="L267" s="1091"/>
      <c r="M267" s="1091"/>
      <c r="N267" s="1091"/>
      <c r="O267" s="1091"/>
      <c r="P267" s="1096"/>
      <c r="Q267" s="1096"/>
      <c r="R267" s="1096"/>
      <c r="S267" s="1091"/>
    </row>
    <row r="268" spans="1:19" x14ac:dyDescent="0.3">
      <c r="A268" s="1090">
        <v>263</v>
      </c>
      <c r="B268" s="1091"/>
      <c r="C268" s="1091"/>
      <c r="D268" s="1097"/>
      <c r="E268" s="1093">
        <f t="shared" si="17"/>
        <v>0</v>
      </c>
      <c r="F268" s="1094">
        <f t="shared" si="18"/>
        <v>0</v>
      </c>
      <c r="G268" s="1095">
        <f t="shared" si="19"/>
        <v>0</v>
      </c>
      <c r="H268" s="1090" t="str">
        <f t="shared" ca="1" si="20"/>
        <v/>
      </c>
      <c r="I268" s="1109"/>
      <c r="J268" s="1109"/>
      <c r="K268" s="1112"/>
      <c r="L268" s="1091"/>
      <c r="M268" s="1091"/>
      <c r="N268" s="1091"/>
      <c r="O268" s="1091"/>
      <c r="P268" s="1096"/>
      <c r="Q268" s="1096"/>
      <c r="R268" s="1096"/>
      <c r="S268" s="1091"/>
    </row>
    <row r="269" spans="1:19" x14ac:dyDescent="0.3">
      <c r="A269" s="1090">
        <v>264</v>
      </c>
      <c r="B269" s="1091"/>
      <c r="C269" s="1091"/>
      <c r="D269" s="1097"/>
      <c r="E269" s="1093">
        <f t="shared" si="17"/>
        <v>0</v>
      </c>
      <c r="F269" s="1094">
        <f t="shared" si="18"/>
        <v>0</v>
      </c>
      <c r="G269" s="1095">
        <f t="shared" si="19"/>
        <v>0</v>
      </c>
      <c r="H269" s="1090" t="str">
        <f t="shared" ca="1" si="20"/>
        <v/>
      </c>
      <c r="I269" s="1109"/>
      <c r="J269" s="1109"/>
      <c r="K269" s="1112"/>
      <c r="L269" s="1091"/>
      <c r="M269" s="1091"/>
      <c r="N269" s="1091"/>
      <c r="O269" s="1091"/>
      <c r="P269" s="1096"/>
      <c r="Q269" s="1096"/>
      <c r="R269" s="1096"/>
      <c r="S269" s="1091"/>
    </row>
    <row r="270" spans="1:19" x14ac:dyDescent="0.3">
      <c r="A270" s="1090">
        <v>265</v>
      </c>
      <c r="B270" s="1091"/>
      <c r="C270" s="1091"/>
      <c r="D270" s="1097"/>
      <c r="E270" s="1093">
        <f t="shared" si="17"/>
        <v>0</v>
      </c>
      <c r="F270" s="1094">
        <f t="shared" si="18"/>
        <v>0</v>
      </c>
      <c r="G270" s="1095">
        <f t="shared" si="19"/>
        <v>0</v>
      </c>
      <c r="H270" s="1090" t="str">
        <f t="shared" ca="1" si="20"/>
        <v/>
      </c>
      <c r="I270" s="1109"/>
      <c r="J270" s="1109"/>
      <c r="K270" s="1112"/>
      <c r="L270" s="1091"/>
      <c r="M270" s="1091"/>
      <c r="N270" s="1091"/>
      <c r="O270" s="1091"/>
      <c r="P270" s="1096"/>
      <c r="Q270" s="1096"/>
      <c r="R270" s="1096"/>
      <c r="S270" s="1091"/>
    </row>
    <row r="271" spans="1:19" x14ac:dyDescent="0.3">
      <c r="A271" s="1090">
        <v>266</v>
      </c>
      <c r="B271" s="1091"/>
      <c r="C271" s="1091"/>
      <c r="D271" s="1097"/>
      <c r="E271" s="1093">
        <f t="shared" si="17"/>
        <v>0</v>
      </c>
      <c r="F271" s="1094">
        <f t="shared" si="18"/>
        <v>0</v>
      </c>
      <c r="G271" s="1095">
        <f t="shared" si="19"/>
        <v>0</v>
      </c>
      <c r="H271" s="1090" t="str">
        <f t="shared" ca="1" si="20"/>
        <v/>
      </c>
      <c r="I271" s="1109"/>
      <c r="J271" s="1109"/>
      <c r="K271" s="1112"/>
      <c r="L271" s="1091"/>
      <c r="M271" s="1091"/>
      <c r="N271" s="1091"/>
      <c r="O271" s="1091"/>
      <c r="P271" s="1096"/>
      <c r="Q271" s="1096"/>
      <c r="R271" s="1096"/>
      <c r="S271" s="1091"/>
    </row>
    <row r="272" spans="1:19" x14ac:dyDescent="0.3">
      <c r="A272" s="1090">
        <v>267</v>
      </c>
      <c r="B272" s="1091"/>
      <c r="C272" s="1091"/>
      <c r="D272" s="1097"/>
      <c r="E272" s="1093">
        <f t="shared" si="17"/>
        <v>0</v>
      </c>
      <c r="F272" s="1094">
        <f t="shared" si="18"/>
        <v>0</v>
      </c>
      <c r="G272" s="1095">
        <f t="shared" si="19"/>
        <v>0</v>
      </c>
      <c r="H272" s="1090" t="str">
        <f t="shared" ca="1" si="20"/>
        <v/>
      </c>
      <c r="I272" s="1109"/>
      <c r="J272" s="1109"/>
      <c r="K272" s="1112"/>
      <c r="L272" s="1091"/>
      <c r="M272" s="1091"/>
      <c r="N272" s="1091"/>
      <c r="O272" s="1091"/>
      <c r="P272" s="1096"/>
      <c r="Q272" s="1096"/>
      <c r="R272" s="1096"/>
      <c r="S272" s="1091"/>
    </row>
    <row r="273" spans="1:19" x14ac:dyDescent="0.3">
      <c r="A273" s="1090">
        <v>268</v>
      </c>
      <c r="B273" s="1091"/>
      <c r="C273" s="1091"/>
      <c r="D273" s="1097"/>
      <c r="E273" s="1093">
        <f t="shared" si="17"/>
        <v>0</v>
      </c>
      <c r="F273" s="1094">
        <f t="shared" si="18"/>
        <v>0</v>
      </c>
      <c r="G273" s="1095">
        <f t="shared" si="19"/>
        <v>0</v>
      </c>
      <c r="H273" s="1090" t="str">
        <f t="shared" ca="1" si="20"/>
        <v/>
      </c>
      <c r="I273" s="1109"/>
      <c r="J273" s="1109"/>
      <c r="K273" s="1112"/>
      <c r="L273" s="1091"/>
      <c r="M273" s="1091"/>
      <c r="N273" s="1091"/>
      <c r="O273" s="1091"/>
      <c r="P273" s="1096"/>
      <c r="Q273" s="1096"/>
      <c r="R273" s="1096"/>
      <c r="S273" s="1091"/>
    </row>
    <row r="274" spans="1:19" x14ac:dyDescent="0.3">
      <c r="A274" s="1090">
        <v>269</v>
      </c>
      <c r="B274" s="1091"/>
      <c r="C274" s="1091"/>
      <c r="D274" s="1097"/>
      <c r="E274" s="1093">
        <f t="shared" si="17"/>
        <v>0</v>
      </c>
      <c r="F274" s="1094">
        <f t="shared" si="18"/>
        <v>0</v>
      </c>
      <c r="G274" s="1095">
        <f t="shared" si="19"/>
        <v>0</v>
      </c>
      <c r="H274" s="1090" t="str">
        <f t="shared" ca="1" si="20"/>
        <v/>
      </c>
      <c r="I274" s="1109"/>
      <c r="J274" s="1109"/>
      <c r="K274" s="1112"/>
      <c r="L274" s="1091"/>
      <c r="M274" s="1091"/>
      <c r="N274" s="1091"/>
      <c r="O274" s="1091"/>
      <c r="P274" s="1096"/>
      <c r="Q274" s="1096"/>
      <c r="R274" s="1096"/>
      <c r="S274" s="1091"/>
    </row>
    <row r="275" spans="1:19" x14ac:dyDescent="0.3">
      <c r="A275" s="1090">
        <v>270</v>
      </c>
      <c r="B275" s="1091"/>
      <c r="C275" s="1091"/>
      <c r="D275" s="1097"/>
      <c r="E275" s="1093">
        <f t="shared" si="17"/>
        <v>0</v>
      </c>
      <c r="F275" s="1094">
        <f t="shared" si="18"/>
        <v>0</v>
      </c>
      <c r="G275" s="1095">
        <f t="shared" si="19"/>
        <v>0</v>
      </c>
      <c r="H275" s="1090" t="str">
        <f t="shared" ca="1" si="20"/>
        <v/>
      </c>
      <c r="I275" s="1109"/>
      <c r="J275" s="1109"/>
      <c r="K275" s="1112"/>
      <c r="L275" s="1091"/>
      <c r="M275" s="1091"/>
      <c r="N275" s="1091"/>
      <c r="O275" s="1091"/>
      <c r="P275" s="1096"/>
      <c r="Q275" s="1096"/>
      <c r="R275" s="1096"/>
      <c r="S275" s="1091"/>
    </row>
    <row r="276" spans="1:19" x14ac:dyDescent="0.3">
      <c r="A276" s="1090">
        <v>271</v>
      </c>
      <c r="B276" s="1091"/>
      <c r="C276" s="1091"/>
      <c r="D276" s="1097"/>
      <c r="E276" s="1093">
        <f t="shared" si="17"/>
        <v>0</v>
      </c>
      <c r="F276" s="1094">
        <f t="shared" si="18"/>
        <v>0</v>
      </c>
      <c r="G276" s="1095">
        <f t="shared" si="19"/>
        <v>0</v>
      </c>
      <c r="H276" s="1090" t="str">
        <f t="shared" ca="1" si="20"/>
        <v/>
      </c>
      <c r="I276" s="1109"/>
      <c r="J276" s="1109"/>
      <c r="K276" s="1112"/>
      <c r="L276" s="1091"/>
      <c r="M276" s="1091"/>
      <c r="N276" s="1091"/>
      <c r="O276" s="1091"/>
      <c r="P276" s="1096"/>
      <c r="Q276" s="1096"/>
      <c r="R276" s="1096"/>
      <c r="S276" s="1091"/>
    </row>
    <row r="277" spans="1:19" x14ac:dyDescent="0.3">
      <c r="A277" s="1090">
        <v>272</v>
      </c>
      <c r="B277" s="1091"/>
      <c r="C277" s="1091"/>
      <c r="D277" s="1097"/>
      <c r="E277" s="1093">
        <f t="shared" si="17"/>
        <v>0</v>
      </c>
      <c r="F277" s="1094">
        <f t="shared" si="18"/>
        <v>0</v>
      </c>
      <c r="G277" s="1095">
        <f t="shared" si="19"/>
        <v>0</v>
      </c>
      <c r="H277" s="1090" t="str">
        <f t="shared" ca="1" si="20"/>
        <v/>
      </c>
      <c r="I277" s="1109"/>
      <c r="J277" s="1109"/>
      <c r="K277" s="1112"/>
      <c r="L277" s="1091"/>
      <c r="M277" s="1091"/>
      <c r="N277" s="1091"/>
      <c r="O277" s="1091"/>
      <c r="P277" s="1096"/>
      <c r="Q277" s="1096"/>
      <c r="R277" s="1096"/>
      <c r="S277" s="1091"/>
    </row>
    <row r="278" spans="1:19" x14ac:dyDescent="0.3">
      <c r="A278" s="1090">
        <v>273</v>
      </c>
      <c r="B278" s="1091"/>
      <c r="C278" s="1091"/>
      <c r="D278" s="1097"/>
      <c r="E278" s="1093">
        <f t="shared" si="17"/>
        <v>0</v>
      </c>
      <c r="F278" s="1094">
        <f t="shared" si="18"/>
        <v>0</v>
      </c>
      <c r="G278" s="1095">
        <f t="shared" si="19"/>
        <v>0</v>
      </c>
      <c r="H278" s="1090" t="str">
        <f t="shared" ca="1" si="20"/>
        <v/>
      </c>
      <c r="I278" s="1109"/>
      <c r="J278" s="1109"/>
      <c r="K278" s="1112"/>
      <c r="L278" s="1091"/>
      <c r="M278" s="1091"/>
      <c r="N278" s="1091"/>
      <c r="O278" s="1091"/>
      <c r="P278" s="1096"/>
      <c r="Q278" s="1096"/>
      <c r="R278" s="1096"/>
      <c r="S278" s="1091"/>
    </row>
    <row r="279" spans="1:19" x14ac:dyDescent="0.3">
      <c r="A279" s="1090">
        <v>274</v>
      </c>
      <c r="B279" s="1091"/>
      <c r="C279" s="1091"/>
      <c r="D279" s="1097"/>
      <c r="E279" s="1093">
        <f t="shared" si="17"/>
        <v>0</v>
      </c>
      <c r="F279" s="1094">
        <f t="shared" si="18"/>
        <v>0</v>
      </c>
      <c r="G279" s="1095">
        <f t="shared" si="19"/>
        <v>0</v>
      </c>
      <c r="H279" s="1090" t="str">
        <f t="shared" ca="1" si="20"/>
        <v/>
      </c>
      <c r="I279" s="1109"/>
      <c r="J279" s="1109"/>
      <c r="K279" s="1112"/>
      <c r="L279" s="1091"/>
      <c r="M279" s="1091"/>
      <c r="N279" s="1091"/>
      <c r="O279" s="1091"/>
      <c r="P279" s="1096"/>
      <c r="Q279" s="1096"/>
      <c r="R279" s="1096"/>
      <c r="S279" s="1091"/>
    </row>
    <row r="280" spans="1:19" x14ac:dyDescent="0.3">
      <c r="A280" s="1090">
        <v>275</v>
      </c>
      <c r="B280" s="1091"/>
      <c r="C280" s="1091"/>
      <c r="D280" s="1097"/>
      <c r="E280" s="1093">
        <f t="shared" si="17"/>
        <v>0</v>
      </c>
      <c r="F280" s="1094">
        <f t="shared" si="18"/>
        <v>0</v>
      </c>
      <c r="G280" s="1095">
        <f t="shared" si="19"/>
        <v>0</v>
      </c>
      <c r="H280" s="1090" t="str">
        <f t="shared" ca="1" si="20"/>
        <v/>
      </c>
      <c r="I280" s="1109"/>
      <c r="J280" s="1109"/>
      <c r="K280" s="1112"/>
      <c r="L280" s="1091"/>
      <c r="M280" s="1091"/>
      <c r="N280" s="1091"/>
      <c r="O280" s="1091"/>
      <c r="P280" s="1096"/>
      <c r="Q280" s="1096"/>
      <c r="R280" s="1096"/>
      <c r="S280" s="1091"/>
    </row>
    <row r="281" spans="1:19" x14ac:dyDescent="0.3">
      <c r="A281" s="1090">
        <v>276</v>
      </c>
      <c r="B281" s="1091"/>
      <c r="C281" s="1091"/>
      <c r="D281" s="1097"/>
      <c r="E281" s="1093">
        <f t="shared" si="17"/>
        <v>0</v>
      </c>
      <c r="F281" s="1094">
        <f t="shared" si="18"/>
        <v>0</v>
      </c>
      <c r="G281" s="1095">
        <f t="shared" si="19"/>
        <v>0</v>
      </c>
      <c r="H281" s="1090" t="str">
        <f t="shared" ca="1" si="20"/>
        <v/>
      </c>
      <c r="I281" s="1109"/>
      <c r="J281" s="1109"/>
      <c r="K281" s="1112"/>
      <c r="L281" s="1091"/>
      <c r="M281" s="1091"/>
      <c r="N281" s="1091"/>
      <c r="O281" s="1091"/>
      <c r="P281" s="1096"/>
      <c r="Q281" s="1096"/>
      <c r="R281" s="1096"/>
      <c r="S281" s="1091"/>
    </row>
    <row r="282" spans="1:19" x14ac:dyDescent="0.3">
      <c r="A282" s="1090">
        <v>277</v>
      </c>
      <c r="B282" s="1091"/>
      <c r="C282" s="1091"/>
      <c r="D282" s="1097"/>
      <c r="E282" s="1093">
        <f t="shared" si="17"/>
        <v>0</v>
      </c>
      <c r="F282" s="1094">
        <f t="shared" si="18"/>
        <v>0</v>
      </c>
      <c r="G282" s="1095">
        <f t="shared" si="19"/>
        <v>0</v>
      </c>
      <c r="H282" s="1090" t="str">
        <f t="shared" ca="1" si="20"/>
        <v/>
      </c>
      <c r="I282" s="1109"/>
      <c r="J282" s="1109"/>
      <c r="K282" s="1112"/>
      <c r="L282" s="1091"/>
      <c r="M282" s="1091"/>
      <c r="N282" s="1091"/>
      <c r="O282" s="1091"/>
      <c r="P282" s="1096"/>
      <c r="Q282" s="1096"/>
      <c r="R282" s="1096"/>
      <c r="S282" s="1091"/>
    </row>
    <row r="283" spans="1:19" x14ac:dyDescent="0.3">
      <c r="A283" s="1090">
        <v>278</v>
      </c>
      <c r="B283" s="1091"/>
      <c r="C283" s="1091"/>
      <c r="D283" s="1097"/>
      <c r="E283" s="1093">
        <f t="shared" si="17"/>
        <v>0</v>
      </c>
      <c r="F283" s="1094">
        <f t="shared" si="18"/>
        <v>0</v>
      </c>
      <c r="G283" s="1095">
        <f t="shared" si="19"/>
        <v>0</v>
      </c>
      <c r="H283" s="1090" t="str">
        <f t="shared" ca="1" si="20"/>
        <v/>
      </c>
      <c r="I283" s="1109"/>
      <c r="J283" s="1109"/>
      <c r="K283" s="1112"/>
      <c r="L283" s="1091"/>
      <c r="M283" s="1091"/>
      <c r="N283" s="1091"/>
      <c r="O283" s="1091"/>
      <c r="P283" s="1096"/>
      <c r="Q283" s="1096"/>
      <c r="R283" s="1096"/>
      <c r="S283" s="1091"/>
    </row>
    <row r="284" spans="1:19" x14ac:dyDescent="0.3">
      <c r="A284" s="1090">
        <v>279</v>
      </c>
      <c r="B284" s="1091"/>
      <c r="C284" s="1091"/>
      <c r="D284" s="1097"/>
      <c r="E284" s="1093">
        <f t="shared" si="17"/>
        <v>0</v>
      </c>
      <c r="F284" s="1094">
        <f t="shared" si="18"/>
        <v>0</v>
      </c>
      <c r="G284" s="1095">
        <f t="shared" si="19"/>
        <v>0</v>
      </c>
      <c r="H284" s="1090" t="str">
        <f t="shared" ca="1" si="20"/>
        <v/>
      </c>
      <c r="I284" s="1109"/>
      <c r="J284" s="1109"/>
      <c r="K284" s="1112"/>
      <c r="L284" s="1091"/>
      <c r="M284" s="1091"/>
      <c r="N284" s="1091"/>
      <c r="O284" s="1091"/>
      <c r="P284" s="1096"/>
      <c r="Q284" s="1096"/>
      <c r="R284" s="1096"/>
      <c r="S284" s="1091"/>
    </row>
    <row r="285" spans="1:19" x14ac:dyDescent="0.3">
      <c r="A285" s="1090">
        <v>280</v>
      </c>
      <c r="B285" s="1091"/>
      <c r="C285" s="1091"/>
      <c r="D285" s="1097"/>
      <c r="E285" s="1093">
        <f t="shared" si="17"/>
        <v>0</v>
      </c>
      <c r="F285" s="1094">
        <f t="shared" si="18"/>
        <v>0</v>
      </c>
      <c r="G285" s="1095">
        <f t="shared" si="19"/>
        <v>0</v>
      </c>
      <c r="H285" s="1090" t="str">
        <f t="shared" ca="1" si="20"/>
        <v/>
      </c>
      <c r="I285" s="1109"/>
      <c r="J285" s="1109"/>
      <c r="K285" s="1112"/>
      <c r="L285" s="1091"/>
      <c r="M285" s="1091"/>
      <c r="N285" s="1091"/>
      <c r="O285" s="1091"/>
      <c r="P285" s="1096"/>
      <c r="Q285" s="1096"/>
      <c r="R285" s="1096"/>
      <c r="S285" s="1091"/>
    </row>
    <row r="286" spans="1:19" x14ac:dyDescent="0.3">
      <c r="A286" s="1090">
        <v>281</v>
      </c>
      <c r="B286" s="1091"/>
      <c r="C286" s="1091"/>
      <c r="D286" s="1097"/>
      <c r="E286" s="1093">
        <f t="shared" si="17"/>
        <v>0</v>
      </c>
      <c r="F286" s="1094">
        <f t="shared" si="18"/>
        <v>0</v>
      </c>
      <c r="G286" s="1095">
        <f t="shared" si="19"/>
        <v>0</v>
      </c>
      <c r="H286" s="1090" t="str">
        <f t="shared" ca="1" si="20"/>
        <v/>
      </c>
      <c r="I286" s="1109"/>
      <c r="J286" s="1109"/>
      <c r="K286" s="1112"/>
      <c r="L286" s="1091"/>
      <c r="M286" s="1091"/>
      <c r="N286" s="1091"/>
      <c r="O286" s="1091"/>
      <c r="P286" s="1096"/>
      <c r="Q286" s="1096"/>
      <c r="R286" s="1096"/>
      <c r="S286" s="1091"/>
    </row>
    <row r="287" spans="1:19" x14ac:dyDescent="0.3">
      <c r="A287" s="1090">
        <v>282</v>
      </c>
      <c r="B287" s="1091"/>
      <c r="C287" s="1091"/>
      <c r="D287" s="1097"/>
      <c r="E287" s="1093">
        <f t="shared" si="17"/>
        <v>0</v>
      </c>
      <c r="F287" s="1094">
        <f t="shared" si="18"/>
        <v>0</v>
      </c>
      <c r="G287" s="1095">
        <f t="shared" si="19"/>
        <v>0</v>
      </c>
      <c r="H287" s="1090" t="str">
        <f t="shared" ca="1" si="20"/>
        <v/>
      </c>
      <c r="I287" s="1109"/>
      <c r="J287" s="1109"/>
      <c r="K287" s="1112"/>
      <c r="L287" s="1091"/>
      <c r="M287" s="1091"/>
      <c r="N287" s="1091"/>
      <c r="O287" s="1091"/>
      <c r="P287" s="1096"/>
      <c r="Q287" s="1096"/>
      <c r="R287" s="1096"/>
      <c r="S287" s="1091"/>
    </row>
    <row r="288" spans="1:19" x14ac:dyDescent="0.3">
      <c r="A288" s="1090">
        <v>283</v>
      </c>
      <c r="B288" s="1091"/>
      <c r="C288" s="1091"/>
      <c r="D288" s="1097"/>
      <c r="E288" s="1093">
        <f t="shared" si="17"/>
        <v>0</v>
      </c>
      <c r="F288" s="1094">
        <f t="shared" si="18"/>
        <v>0</v>
      </c>
      <c r="G288" s="1095">
        <f t="shared" si="19"/>
        <v>0</v>
      </c>
      <c r="H288" s="1090" t="str">
        <f t="shared" ca="1" si="20"/>
        <v/>
      </c>
      <c r="I288" s="1109"/>
      <c r="J288" s="1109"/>
      <c r="K288" s="1112"/>
      <c r="L288" s="1091"/>
      <c r="M288" s="1091"/>
      <c r="N288" s="1091"/>
      <c r="O288" s="1091"/>
      <c r="P288" s="1096"/>
      <c r="Q288" s="1096"/>
      <c r="R288" s="1096"/>
      <c r="S288" s="1091"/>
    </row>
    <row r="289" spans="1:19" x14ac:dyDescent="0.3">
      <c r="A289" s="1090">
        <v>284</v>
      </c>
      <c r="B289" s="1091"/>
      <c r="C289" s="1091"/>
      <c r="D289" s="1097"/>
      <c r="E289" s="1093">
        <f t="shared" si="17"/>
        <v>0</v>
      </c>
      <c r="F289" s="1094">
        <f t="shared" si="18"/>
        <v>0</v>
      </c>
      <c r="G289" s="1095">
        <f t="shared" si="19"/>
        <v>0</v>
      </c>
      <c r="H289" s="1090" t="str">
        <f t="shared" ca="1" si="20"/>
        <v/>
      </c>
      <c r="I289" s="1109"/>
      <c r="J289" s="1109"/>
      <c r="K289" s="1112"/>
      <c r="L289" s="1091"/>
      <c r="M289" s="1091"/>
      <c r="N289" s="1091"/>
      <c r="O289" s="1091"/>
      <c r="P289" s="1096"/>
      <c r="Q289" s="1096"/>
      <c r="R289" s="1096"/>
      <c r="S289" s="1091"/>
    </row>
    <row r="290" spans="1:19" x14ac:dyDescent="0.3">
      <c r="A290" s="1090">
        <v>285</v>
      </c>
      <c r="B290" s="1091"/>
      <c r="C290" s="1091"/>
      <c r="D290" s="1097"/>
      <c r="E290" s="1093">
        <f t="shared" si="17"/>
        <v>0</v>
      </c>
      <c r="F290" s="1094">
        <f t="shared" si="18"/>
        <v>0</v>
      </c>
      <c r="G290" s="1095">
        <f t="shared" si="19"/>
        <v>0</v>
      </c>
      <c r="H290" s="1090" t="str">
        <f t="shared" ca="1" si="20"/>
        <v/>
      </c>
      <c r="I290" s="1109"/>
      <c r="J290" s="1109"/>
      <c r="K290" s="1112"/>
      <c r="L290" s="1091"/>
      <c r="M290" s="1091"/>
      <c r="N290" s="1091"/>
      <c r="O290" s="1091"/>
      <c r="P290" s="1096"/>
      <c r="Q290" s="1096"/>
      <c r="R290" s="1096"/>
      <c r="S290" s="1091"/>
    </row>
    <row r="291" spans="1:19" x14ac:dyDescent="0.3">
      <c r="A291" s="1090">
        <v>286</v>
      </c>
      <c r="B291" s="1091"/>
      <c r="C291" s="1091"/>
      <c r="D291" s="1097"/>
      <c r="E291" s="1093">
        <f t="shared" si="17"/>
        <v>0</v>
      </c>
      <c r="F291" s="1094">
        <f t="shared" si="18"/>
        <v>0</v>
      </c>
      <c r="G291" s="1095">
        <f t="shared" si="19"/>
        <v>0</v>
      </c>
      <c r="H291" s="1090" t="str">
        <f t="shared" ca="1" si="20"/>
        <v/>
      </c>
      <c r="I291" s="1109"/>
      <c r="J291" s="1109"/>
      <c r="K291" s="1112"/>
      <c r="L291" s="1091"/>
      <c r="M291" s="1091"/>
      <c r="N291" s="1091"/>
      <c r="O291" s="1091"/>
      <c r="P291" s="1096"/>
      <c r="Q291" s="1096"/>
      <c r="R291" s="1096"/>
      <c r="S291" s="1091"/>
    </row>
    <row r="292" spans="1:19" x14ac:dyDescent="0.3">
      <c r="A292" s="1090">
        <v>287</v>
      </c>
      <c r="B292" s="1091"/>
      <c r="C292" s="1091"/>
      <c r="D292" s="1097"/>
      <c r="E292" s="1093">
        <f t="shared" si="17"/>
        <v>0</v>
      </c>
      <c r="F292" s="1094">
        <f t="shared" si="18"/>
        <v>0</v>
      </c>
      <c r="G292" s="1095">
        <f t="shared" si="19"/>
        <v>0</v>
      </c>
      <c r="H292" s="1090" t="str">
        <f t="shared" ca="1" si="20"/>
        <v/>
      </c>
      <c r="I292" s="1109"/>
      <c r="J292" s="1109"/>
      <c r="K292" s="1112"/>
      <c r="L292" s="1091"/>
      <c r="M292" s="1091"/>
      <c r="N292" s="1091"/>
      <c r="O292" s="1091"/>
      <c r="P292" s="1096"/>
      <c r="Q292" s="1096"/>
      <c r="R292" s="1096"/>
      <c r="S292" s="1091"/>
    </row>
    <row r="293" spans="1:19" x14ac:dyDescent="0.3">
      <c r="A293" s="1090">
        <v>288</v>
      </c>
      <c r="B293" s="1091"/>
      <c r="C293" s="1091"/>
      <c r="D293" s="1097"/>
      <c r="E293" s="1093">
        <f t="shared" si="17"/>
        <v>0</v>
      </c>
      <c r="F293" s="1094">
        <f t="shared" si="18"/>
        <v>0</v>
      </c>
      <c r="G293" s="1095">
        <f t="shared" si="19"/>
        <v>0</v>
      </c>
      <c r="H293" s="1090" t="str">
        <f t="shared" ca="1" si="20"/>
        <v/>
      </c>
      <c r="I293" s="1109"/>
      <c r="J293" s="1109"/>
      <c r="K293" s="1112"/>
      <c r="L293" s="1091"/>
      <c r="M293" s="1091"/>
      <c r="N293" s="1091"/>
      <c r="O293" s="1091"/>
      <c r="P293" s="1096"/>
      <c r="Q293" s="1096"/>
      <c r="R293" s="1096"/>
      <c r="S293" s="1091"/>
    </row>
    <row r="294" spans="1:19" x14ac:dyDescent="0.3">
      <c r="A294" s="1090">
        <v>289</v>
      </c>
      <c r="B294" s="1091"/>
      <c r="C294" s="1091"/>
      <c r="D294" s="1097"/>
      <c r="E294" s="1093">
        <f t="shared" si="17"/>
        <v>0</v>
      </c>
      <c r="F294" s="1094">
        <f t="shared" si="18"/>
        <v>0</v>
      </c>
      <c r="G294" s="1095">
        <f t="shared" si="19"/>
        <v>0</v>
      </c>
      <c r="H294" s="1090" t="str">
        <f t="shared" ca="1" si="20"/>
        <v/>
      </c>
      <c r="I294" s="1109"/>
      <c r="J294" s="1109"/>
      <c r="K294" s="1112"/>
      <c r="L294" s="1091"/>
      <c r="M294" s="1091"/>
      <c r="N294" s="1091"/>
      <c r="O294" s="1091"/>
      <c r="P294" s="1096"/>
      <c r="Q294" s="1096"/>
      <c r="R294" s="1096"/>
      <c r="S294" s="1091"/>
    </row>
    <row r="295" spans="1:19" x14ac:dyDescent="0.3">
      <c r="A295" s="1090">
        <v>290</v>
      </c>
      <c r="B295" s="1091"/>
      <c r="C295" s="1091"/>
      <c r="D295" s="1097"/>
      <c r="E295" s="1093">
        <f t="shared" si="17"/>
        <v>0</v>
      </c>
      <c r="F295" s="1094">
        <f t="shared" si="18"/>
        <v>0</v>
      </c>
      <c r="G295" s="1095">
        <f t="shared" si="19"/>
        <v>0</v>
      </c>
      <c r="H295" s="1090" t="str">
        <f t="shared" ca="1" si="20"/>
        <v/>
      </c>
      <c r="I295" s="1109"/>
      <c r="J295" s="1109"/>
      <c r="K295" s="1112"/>
      <c r="L295" s="1091"/>
      <c r="M295" s="1091"/>
      <c r="N295" s="1091"/>
      <c r="O295" s="1091"/>
      <c r="P295" s="1096"/>
      <c r="Q295" s="1096"/>
      <c r="R295" s="1096"/>
      <c r="S295" s="1091"/>
    </row>
    <row r="296" spans="1:19" x14ac:dyDescent="0.3">
      <c r="A296" s="1090">
        <v>291</v>
      </c>
      <c r="B296" s="1091"/>
      <c r="C296" s="1091"/>
      <c r="D296" s="1097"/>
      <c r="E296" s="1093">
        <f t="shared" si="17"/>
        <v>0</v>
      </c>
      <c r="F296" s="1094">
        <f t="shared" si="18"/>
        <v>0</v>
      </c>
      <c r="G296" s="1095">
        <f t="shared" si="19"/>
        <v>0</v>
      </c>
      <c r="H296" s="1090" t="str">
        <f t="shared" ca="1" si="20"/>
        <v/>
      </c>
      <c r="I296" s="1109"/>
      <c r="J296" s="1109"/>
      <c r="K296" s="1112"/>
      <c r="L296" s="1091"/>
      <c r="M296" s="1091"/>
      <c r="N296" s="1091"/>
      <c r="O296" s="1091"/>
      <c r="P296" s="1096"/>
      <c r="Q296" s="1096"/>
      <c r="R296" s="1096"/>
      <c r="S296" s="1091"/>
    </row>
    <row r="297" spans="1:19" x14ac:dyDescent="0.3">
      <c r="A297" s="1090">
        <v>292</v>
      </c>
      <c r="B297" s="1091"/>
      <c r="C297" s="1091"/>
      <c r="D297" s="1097"/>
      <c r="E297" s="1093">
        <f t="shared" si="17"/>
        <v>0</v>
      </c>
      <c r="F297" s="1094">
        <f t="shared" si="18"/>
        <v>0</v>
      </c>
      <c r="G297" s="1095">
        <f t="shared" si="19"/>
        <v>0</v>
      </c>
      <c r="H297" s="1090" t="str">
        <f t="shared" ca="1" si="20"/>
        <v/>
      </c>
      <c r="I297" s="1109"/>
      <c r="J297" s="1109"/>
      <c r="K297" s="1112"/>
      <c r="L297" s="1091"/>
      <c r="M297" s="1091"/>
      <c r="N297" s="1091"/>
      <c r="O297" s="1091"/>
      <c r="P297" s="1096"/>
      <c r="Q297" s="1096"/>
      <c r="R297" s="1096"/>
      <c r="S297" s="1091"/>
    </row>
    <row r="298" spans="1:19" x14ac:dyDescent="0.3">
      <c r="A298" s="1090">
        <v>293</v>
      </c>
      <c r="B298" s="1091"/>
      <c r="C298" s="1091"/>
      <c r="D298" s="1097"/>
      <c r="E298" s="1093">
        <f t="shared" si="17"/>
        <v>0</v>
      </c>
      <c r="F298" s="1094">
        <f t="shared" si="18"/>
        <v>0</v>
      </c>
      <c r="G298" s="1095">
        <f t="shared" si="19"/>
        <v>0</v>
      </c>
      <c r="H298" s="1090" t="str">
        <f t="shared" ca="1" si="20"/>
        <v/>
      </c>
      <c r="I298" s="1109"/>
      <c r="J298" s="1109"/>
      <c r="K298" s="1112"/>
      <c r="L298" s="1091"/>
      <c r="M298" s="1091"/>
      <c r="N298" s="1091"/>
      <c r="O298" s="1091"/>
      <c r="P298" s="1096"/>
      <c r="Q298" s="1096"/>
      <c r="R298" s="1096"/>
      <c r="S298" s="1091"/>
    </row>
    <row r="299" spans="1:19" x14ac:dyDescent="0.3">
      <c r="A299" s="1090">
        <v>294</v>
      </c>
      <c r="B299" s="1091"/>
      <c r="C299" s="1091"/>
      <c r="D299" s="1097"/>
      <c r="E299" s="1093">
        <f t="shared" si="17"/>
        <v>0</v>
      </c>
      <c r="F299" s="1094">
        <f t="shared" si="18"/>
        <v>0</v>
      </c>
      <c r="G299" s="1095">
        <f t="shared" si="19"/>
        <v>0</v>
      </c>
      <c r="H299" s="1090" t="str">
        <f t="shared" ca="1" si="20"/>
        <v/>
      </c>
      <c r="I299" s="1109"/>
      <c r="J299" s="1109"/>
      <c r="K299" s="1112"/>
      <c r="L299" s="1091"/>
      <c r="M299" s="1091"/>
      <c r="N299" s="1091"/>
      <c r="O299" s="1091"/>
      <c r="P299" s="1096"/>
      <c r="Q299" s="1096"/>
      <c r="R299" s="1096"/>
      <c r="S299" s="1091"/>
    </row>
    <row r="300" spans="1:19" x14ac:dyDescent="0.3">
      <c r="A300" s="1090">
        <v>295</v>
      </c>
      <c r="B300" s="1091"/>
      <c r="C300" s="1091"/>
      <c r="D300" s="1097"/>
      <c r="E300" s="1093">
        <f t="shared" si="17"/>
        <v>0</v>
      </c>
      <c r="F300" s="1094">
        <f t="shared" si="18"/>
        <v>0</v>
      </c>
      <c r="G300" s="1095">
        <f t="shared" si="19"/>
        <v>0</v>
      </c>
      <c r="H300" s="1090" t="str">
        <f t="shared" ca="1" si="20"/>
        <v/>
      </c>
      <c r="I300" s="1109"/>
      <c r="J300" s="1109"/>
      <c r="K300" s="1112"/>
      <c r="L300" s="1091"/>
      <c r="M300" s="1091"/>
      <c r="N300" s="1091"/>
      <c r="O300" s="1091"/>
      <c r="P300" s="1096"/>
      <c r="Q300" s="1096"/>
      <c r="R300" s="1096"/>
      <c r="S300" s="1091"/>
    </row>
    <row r="301" spans="1:19" x14ac:dyDescent="0.3">
      <c r="A301" s="1090">
        <v>296</v>
      </c>
      <c r="B301" s="1091"/>
      <c r="C301" s="1091"/>
      <c r="D301" s="1097"/>
      <c r="E301" s="1093">
        <f t="shared" si="17"/>
        <v>0</v>
      </c>
      <c r="F301" s="1094">
        <f t="shared" si="18"/>
        <v>0</v>
      </c>
      <c r="G301" s="1095">
        <f t="shared" si="19"/>
        <v>0</v>
      </c>
      <c r="H301" s="1090" t="str">
        <f t="shared" ca="1" si="20"/>
        <v/>
      </c>
      <c r="I301" s="1109"/>
      <c r="J301" s="1109"/>
      <c r="K301" s="1112"/>
      <c r="L301" s="1091"/>
      <c r="M301" s="1091"/>
      <c r="N301" s="1091"/>
      <c r="O301" s="1091"/>
      <c r="P301" s="1096"/>
      <c r="Q301" s="1096"/>
      <c r="R301" s="1096"/>
      <c r="S301" s="1091"/>
    </row>
    <row r="302" spans="1:19" x14ac:dyDescent="0.3">
      <c r="A302" s="1090">
        <v>297</v>
      </c>
      <c r="B302" s="1091"/>
      <c r="C302" s="1091"/>
      <c r="D302" s="1097"/>
      <c r="E302" s="1093">
        <f t="shared" si="17"/>
        <v>0</v>
      </c>
      <c r="F302" s="1094">
        <f t="shared" si="18"/>
        <v>0</v>
      </c>
      <c r="G302" s="1095">
        <f t="shared" si="19"/>
        <v>0</v>
      </c>
      <c r="H302" s="1090" t="str">
        <f t="shared" ca="1" si="20"/>
        <v/>
      </c>
      <c r="I302" s="1109"/>
      <c r="J302" s="1109"/>
      <c r="K302" s="1112"/>
      <c r="L302" s="1091"/>
      <c r="M302" s="1091"/>
      <c r="N302" s="1091"/>
      <c r="O302" s="1091"/>
      <c r="P302" s="1096"/>
      <c r="Q302" s="1096"/>
      <c r="R302" s="1096"/>
      <c r="S302" s="1091"/>
    </row>
    <row r="303" spans="1:19" x14ac:dyDescent="0.3">
      <c r="A303" s="1090">
        <v>298</v>
      </c>
      <c r="B303" s="1091"/>
      <c r="C303" s="1091"/>
      <c r="D303" s="1097"/>
      <c r="E303" s="1093">
        <f t="shared" si="17"/>
        <v>0</v>
      </c>
      <c r="F303" s="1094">
        <f t="shared" si="18"/>
        <v>0</v>
      </c>
      <c r="G303" s="1095">
        <f t="shared" si="19"/>
        <v>0</v>
      </c>
      <c r="H303" s="1090" t="str">
        <f t="shared" ca="1" si="20"/>
        <v/>
      </c>
      <c r="I303" s="1109"/>
      <c r="J303" s="1109"/>
      <c r="K303" s="1112"/>
      <c r="L303" s="1091"/>
      <c r="M303" s="1091"/>
      <c r="N303" s="1091"/>
      <c r="O303" s="1091"/>
      <c r="P303" s="1096"/>
      <c r="Q303" s="1096"/>
      <c r="R303" s="1096"/>
      <c r="S303" s="1091"/>
    </row>
    <row r="304" spans="1:19" x14ac:dyDescent="0.3">
      <c r="A304" s="1090">
        <v>299</v>
      </c>
      <c r="B304" s="1091"/>
      <c r="C304" s="1091"/>
      <c r="D304" s="1097"/>
      <c r="E304" s="1093">
        <f t="shared" si="17"/>
        <v>0</v>
      </c>
      <c r="F304" s="1094">
        <f t="shared" si="18"/>
        <v>0</v>
      </c>
      <c r="G304" s="1095">
        <f t="shared" si="19"/>
        <v>0</v>
      </c>
      <c r="H304" s="1090" t="str">
        <f t="shared" ca="1" si="20"/>
        <v/>
      </c>
      <c r="I304" s="1109"/>
      <c r="J304" s="1109"/>
      <c r="K304" s="1112"/>
      <c r="L304" s="1091"/>
      <c r="M304" s="1091"/>
      <c r="N304" s="1091"/>
      <c r="O304" s="1091"/>
      <c r="P304" s="1096"/>
      <c r="Q304" s="1096"/>
      <c r="R304" s="1096"/>
      <c r="S304" s="1091"/>
    </row>
    <row r="305" spans="1:19" x14ac:dyDescent="0.3">
      <c r="A305" s="1090">
        <v>300</v>
      </c>
      <c r="B305" s="1091"/>
      <c r="C305" s="1091"/>
      <c r="D305" s="1097"/>
      <c r="E305" s="1093">
        <f t="shared" si="17"/>
        <v>0</v>
      </c>
      <c r="F305" s="1094">
        <f t="shared" si="18"/>
        <v>0</v>
      </c>
      <c r="G305" s="1095">
        <f t="shared" si="19"/>
        <v>0</v>
      </c>
      <c r="H305" s="1090" t="str">
        <f t="shared" ca="1" si="20"/>
        <v/>
      </c>
      <c r="I305" s="1109"/>
      <c r="J305" s="1109"/>
      <c r="K305" s="1112"/>
      <c r="L305" s="1091"/>
      <c r="M305" s="1091"/>
      <c r="N305" s="1091"/>
      <c r="O305" s="1091"/>
      <c r="P305" s="1096"/>
      <c r="Q305" s="1096"/>
      <c r="R305" s="1096"/>
      <c r="S305" s="1091"/>
    </row>
    <row r="306" spans="1:19" x14ac:dyDescent="0.3">
      <c r="A306" s="1090">
        <v>301</v>
      </c>
      <c r="B306" s="1091"/>
      <c r="C306" s="1091"/>
      <c r="D306" s="1097"/>
      <c r="E306" s="1093">
        <f t="shared" si="17"/>
        <v>0</v>
      </c>
      <c r="F306" s="1094">
        <f t="shared" si="18"/>
        <v>0</v>
      </c>
      <c r="G306" s="1095">
        <f t="shared" si="19"/>
        <v>0</v>
      </c>
      <c r="H306" s="1090" t="str">
        <f t="shared" ca="1" si="20"/>
        <v/>
      </c>
      <c r="I306" s="1109"/>
      <c r="J306" s="1109"/>
      <c r="K306" s="1112"/>
      <c r="L306" s="1091"/>
      <c r="M306" s="1091"/>
      <c r="N306" s="1091"/>
      <c r="O306" s="1091"/>
      <c r="P306" s="1096"/>
      <c r="Q306" s="1096"/>
      <c r="R306" s="1096"/>
      <c r="S306" s="1091"/>
    </row>
    <row r="307" spans="1:19" x14ac:dyDescent="0.3">
      <c r="A307" s="1090">
        <v>302</v>
      </c>
      <c r="B307" s="1091"/>
      <c r="C307" s="1091"/>
      <c r="D307" s="1097"/>
      <c r="E307" s="1093">
        <f t="shared" si="17"/>
        <v>0</v>
      </c>
      <c r="F307" s="1094">
        <f t="shared" si="18"/>
        <v>0</v>
      </c>
      <c r="G307" s="1095">
        <f t="shared" si="19"/>
        <v>0</v>
      </c>
      <c r="H307" s="1090" t="str">
        <f t="shared" ca="1" si="20"/>
        <v/>
      </c>
      <c r="I307" s="1109"/>
      <c r="J307" s="1109"/>
      <c r="K307" s="1112"/>
      <c r="L307" s="1091"/>
      <c r="M307" s="1091"/>
      <c r="N307" s="1091"/>
      <c r="O307" s="1091"/>
      <c r="P307" s="1096"/>
      <c r="Q307" s="1096"/>
      <c r="R307" s="1096"/>
      <c r="S307" s="1091"/>
    </row>
    <row r="308" spans="1:19" x14ac:dyDescent="0.3">
      <c r="A308" s="1090">
        <v>303</v>
      </c>
      <c r="B308" s="1091"/>
      <c r="C308" s="1091"/>
      <c r="D308" s="1097"/>
      <c r="E308" s="1093">
        <f t="shared" si="17"/>
        <v>0</v>
      </c>
      <c r="F308" s="1094">
        <f t="shared" si="18"/>
        <v>0</v>
      </c>
      <c r="G308" s="1095">
        <f t="shared" si="19"/>
        <v>0</v>
      </c>
      <c r="H308" s="1090" t="str">
        <f t="shared" ca="1" si="20"/>
        <v/>
      </c>
      <c r="I308" s="1109"/>
      <c r="J308" s="1109"/>
      <c r="K308" s="1112"/>
      <c r="L308" s="1091"/>
      <c r="M308" s="1091"/>
      <c r="N308" s="1091"/>
      <c r="O308" s="1091"/>
      <c r="P308" s="1096"/>
      <c r="Q308" s="1096"/>
      <c r="R308" s="1096"/>
      <c r="S308" s="1091"/>
    </row>
    <row r="309" spans="1:19" x14ac:dyDescent="0.3">
      <c r="A309" s="1090">
        <v>304</v>
      </c>
      <c r="B309" s="1091"/>
      <c r="C309" s="1091"/>
      <c r="D309" s="1097"/>
      <c r="E309" s="1093">
        <f t="shared" si="17"/>
        <v>0</v>
      </c>
      <c r="F309" s="1094">
        <f t="shared" si="18"/>
        <v>0</v>
      </c>
      <c r="G309" s="1095">
        <f t="shared" si="19"/>
        <v>0</v>
      </c>
      <c r="H309" s="1090" t="str">
        <f t="shared" ca="1" si="20"/>
        <v/>
      </c>
      <c r="I309" s="1109"/>
      <c r="J309" s="1109"/>
      <c r="K309" s="1112"/>
      <c r="L309" s="1091"/>
      <c r="M309" s="1091"/>
      <c r="N309" s="1091"/>
      <c r="O309" s="1091"/>
      <c r="P309" s="1096"/>
      <c r="Q309" s="1096"/>
      <c r="R309" s="1096"/>
      <c r="S309" s="1091"/>
    </row>
    <row r="310" spans="1:19" x14ac:dyDescent="0.3">
      <c r="A310" s="1090">
        <v>305</v>
      </c>
      <c r="B310" s="1091"/>
      <c r="C310" s="1091"/>
      <c r="D310" s="1097"/>
      <c r="E310" s="1093">
        <f t="shared" si="17"/>
        <v>0</v>
      </c>
      <c r="F310" s="1094">
        <f t="shared" si="18"/>
        <v>0</v>
      </c>
      <c r="G310" s="1095">
        <f t="shared" si="19"/>
        <v>0</v>
      </c>
      <c r="H310" s="1090" t="str">
        <f t="shared" ca="1" si="20"/>
        <v/>
      </c>
      <c r="I310" s="1109"/>
      <c r="J310" s="1109"/>
      <c r="K310" s="1112"/>
      <c r="L310" s="1091"/>
      <c r="M310" s="1091"/>
      <c r="N310" s="1091"/>
      <c r="O310" s="1091"/>
      <c r="P310" s="1096"/>
      <c r="Q310" s="1096"/>
      <c r="R310" s="1096"/>
      <c r="S310" s="1091"/>
    </row>
    <row r="311" spans="1:19" x14ac:dyDescent="0.3">
      <c r="A311" s="1090">
        <v>306</v>
      </c>
      <c r="B311" s="1091"/>
      <c r="C311" s="1091"/>
      <c r="D311" s="1097"/>
      <c r="E311" s="1093">
        <f t="shared" si="17"/>
        <v>0</v>
      </c>
      <c r="F311" s="1094">
        <f t="shared" si="18"/>
        <v>0</v>
      </c>
      <c r="G311" s="1095">
        <f t="shared" si="19"/>
        <v>0</v>
      </c>
      <c r="H311" s="1090" t="str">
        <f t="shared" ca="1" si="20"/>
        <v/>
      </c>
      <c r="I311" s="1109"/>
      <c r="J311" s="1109"/>
      <c r="K311" s="1112"/>
      <c r="L311" s="1091"/>
      <c r="M311" s="1091"/>
      <c r="N311" s="1091"/>
      <c r="O311" s="1091"/>
      <c r="P311" s="1096"/>
      <c r="Q311" s="1096"/>
      <c r="R311" s="1096"/>
      <c r="S311" s="1091"/>
    </row>
    <row r="312" spans="1:19" x14ac:dyDescent="0.3">
      <c r="A312" s="1090">
        <v>307</v>
      </c>
      <c r="B312" s="1091"/>
      <c r="C312" s="1091"/>
      <c r="D312" s="1097"/>
      <c r="E312" s="1093">
        <f t="shared" si="17"/>
        <v>0</v>
      </c>
      <c r="F312" s="1094">
        <f t="shared" si="18"/>
        <v>0</v>
      </c>
      <c r="G312" s="1095">
        <f t="shared" si="19"/>
        <v>0</v>
      </c>
      <c r="H312" s="1090" t="str">
        <f t="shared" ca="1" si="20"/>
        <v/>
      </c>
      <c r="I312" s="1109"/>
      <c r="J312" s="1109"/>
      <c r="K312" s="1112"/>
      <c r="L312" s="1091"/>
      <c r="M312" s="1091"/>
      <c r="N312" s="1091"/>
      <c r="O312" s="1091"/>
      <c r="P312" s="1096"/>
      <c r="Q312" s="1096"/>
      <c r="R312" s="1096"/>
      <c r="S312" s="1091"/>
    </row>
    <row r="313" spans="1:19" x14ac:dyDescent="0.3">
      <c r="A313" s="1090">
        <v>308</v>
      </c>
      <c r="B313" s="1091"/>
      <c r="C313" s="1091"/>
      <c r="D313" s="1097"/>
      <c r="E313" s="1093">
        <f t="shared" si="17"/>
        <v>0</v>
      </c>
      <c r="F313" s="1094">
        <f t="shared" si="18"/>
        <v>0</v>
      </c>
      <c r="G313" s="1095">
        <f t="shared" si="19"/>
        <v>0</v>
      </c>
      <c r="H313" s="1090" t="str">
        <f t="shared" ca="1" si="20"/>
        <v/>
      </c>
      <c r="I313" s="1109"/>
      <c r="J313" s="1109"/>
      <c r="K313" s="1112"/>
      <c r="L313" s="1091"/>
      <c r="M313" s="1091"/>
      <c r="N313" s="1091"/>
      <c r="O313" s="1091"/>
      <c r="P313" s="1096"/>
      <c r="Q313" s="1096"/>
      <c r="R313" s="1096"/>
      <c r="S313" s="1091"/>
    </row>
    <row r="314" spans="1:19" x14ac:dyDescent="0.3">
      <c r="A314" s="1090">
        <v>309</v>
      </c>
      <c r="B314" s="1091"/>
      <c r="C314" s="1091"/>
      <c r="D314" s="1097"/>
      <c r="E314" s="1093">
        <f t="shared" si="17"/>
        <v>0</v>
      </c>
      <c r="F314" s="1094">
        <f t="shared" si="18"/>
        <v>0</v>
      </c>
      <c r="G314" s="1095">
        <f t="shared" si="19"/>
        <v>0</v>
      </c>
      <c r="H314" s="1090" t="str">
        <f t="shared" ca="1" si="20"/>
        <v/>
      </c>
      <c r="I314" s="1109"/>
      <c r="J314" s="1109"/>
      <c r="K314" s="1112"/>
      <c r="L314" s="1091"/>
      <c r="M314" s="1091"/>
      <c r="N314" s="1091"/>
      <c r="O314" s="1091"/>
      <c r="P314" s="1096"/>
      <c r="Q314" s="1096"/>
      <c r="R314" s="1096"/>
      <c r="S314" s="1091"/>
    </row>
    <row r="315" spans="1:19" x14ac:dyDescent="0.3">
      <c r="A315" s="1090">
        <v>310</v>
      </c>
      <c r="B315" s="1091"/>
      <c r="C315" s="1091"/>
      <c r="D315" s="1097"/>
      <c r="E315" s="1093">
        <f t="shared" si="17"/>
        <v>0</v>
      </c>
      <c r="F315" s="1094">
        <f t="shared" si="18"/>
        <v>0</v>
      </c>
      <c r="G315" s="1095">
        <f t="shared" si="19"/>
        <v>0</v>
      </c>
      <c r="H315" s="1090" t="str">
        <f t="shared" ca="1" si="20"/>
        <v/>
      </c>
      <c r="I315" s="1109"/>
      <c r="J315" s="1109"/>
      <c r="K315" s="1112"/>
      <c r="L315" s="1091"/>
      <c r="M315" s="1091"/>
      <c r="N315" s="1091"/>
      <c r="O315" s="1091"/>
      <c r="P315" s="1096"/>
      <c r="Q315" s="1096"/>
      <c r="R315" s="1096"/>
      <c r="S315" s="1091"/>
    </row>
    <row r="316" spans="1:19" x14ac:dyDescent="0.3">
      <c r="A316" s="1090">
        <v>311</v>
      </c>
      <c r="B316" s="1091"/>
      <c r="C316" s="1091"/>
      <c r="D316" s="1097"/>
      <c r="E316" s="1093">
        <f t="shared" si="17"/>
        <v>0</v>
      </c>
      <c r="F316" s="1094">
        <f t="shared" si="18"/>
        <v>0</v>
      </c>
      <c r="G316" s="1095">
        <f t="shared" si="19"/>
        <v>0</v>
      </c>
      <c r="H316" s="1090" t="str">
        <f t="shared" ca="1" si="20"/>
        <v/>
      </c>
      <c r="I316" s="1109"/>
      <c r="J316" s="1109"/>
      <c r="K316" s="1112"/>
      <c r="L316" s="1091"/>
      <c r="M316" s="1091"/>
      <c r="N316" s="1091"/>
      <c r="O316" s="1091"/>
      <c r="P316" s="1096"/>
      <c r="Q316" s="1096"/>
      <c r="R316" s="1096"/>
      <c r="S316" s="1091"/>
    </row>
    <row r="317" spans="1:19" x14ac:dyDescent="0.3">
      <c r="A317" s="1090">
        <v>312</v>
      </c>
      <c r="B317" s="1091"/>
      <c r="C317" s="1091"/>
      <c r="D317" s="1097"/>
      <c r="E317" s="1093">
        <f t="shared" si="17"/>
        <v>0</v>
      </c>
      <c r="F317" s="1094">
        <f t="shared" si="18"/>
        <v>0</v>
      </c>
      <c r="G317" s="1095">
        <f t="shared" si="19"/>
        <v>0</v>
      </c>
      <c r="H317" s="1090" t="str">
        <f t="shared" ca="1" si="20"/>
        <v/>
      </c>
      <c r="I317" s="1109"/>
      <c r="J317" s="1109"/>
      <c r="K317" s="1112"/>
      <c r="L317" s="1091"/>
      <c r="M317" s="1091"/>
      <c r="N317" s="1091"/>
      <c r="O317" s="1091"/>
      <c r="P317" s="1096"/>
      <c r="Q317" s="1096"/>
      <c r="R317" s="1096"/>
      <c r="S317" s="1091"/>
    </row>
    <row r="318" spans="1:19" x14ac:dyDescent="0.3">
      <c r="A318" s="1090">
        <v>313</v>
      </c>
      <c r="B318" s="1091"/>
      <c r="C318" s="1091"/>
      <c r="D318" s="1097"/>
      <c r="E318" s="1093">
        <f t="shared" si="17"/>
        <v>0</v>
      </c>
      <c r="F318" s="1094">
        <f t="shared" si="18"/>
        <v>0</v>
      </c>
      <c r="G318" s="1095">
        <f t="shared" si="19"/>
        <v>0</v>
      </c>
      <c r="H318" s="1090" t="str">
        <f t="shared" ca="1" si="20"/>
        <v/>
      </c>
      <c r="I318" s="1109"/>
      <c r="J318" s="1109"/>
      <c r="K318" s="1112"/>
      <c r="L318" s="1091"/>
      <c r="M318" s="1091"/>
      <c r="N318" s="1091"/>
      <c r="O318" s="1091"/>
      <c r="P318" s="1096"/>
      <c r="Q318" s="1096"/>
      <c r="R318" s="1096"/>
      <c r="S318" s="1091"/>
    </row>
    <row r="319" spans="1:19" x14ac:dyDescent="0.3">
      <c r="A319" s="1090">
        <v>314</v>
      </c>
      <c r="B319" s="1091"/>
      <c r="C319" s="1091"/>
      <c r="D319" s="1097"/>
      <c r="E319" s="1093">
        <f t="shared" si="17"/>
        <v>0</v>
      </c>
      <c r="F319" s="1094">
        <f t="shared" si="18"/>
        <v>0</v>
      </c>
      <c r="G319" s="1095">
        <f t="shared" si="19"/>
        <v>0</v>
      </c>
      <c r="H319" s="1090" t="str">
        <f t="shared" ca="1" si="20"/>
        <v/>
      </c>
      <c r="I319" s="1109"/>
      <c r="J319" s="1109"/>
      <c r="K319" s="1112"/>
      <c r="L319" s="1091"/>
      <c r="M319" s="1091"/>
      <c r="N319" s="1091"/>
      <c r="O319" s="1091"/>
      <c r="P319" s="1096"/>
      <c r="Q319" s="1096"/>
      <c r="R319" s="1096"/>
      <c r="S319" s="1091"/>
    </row>
    <row r="320" spans="1:19" x14ac:dyDescent="0.3">
      <c r="A320" s="1090">
        <v>315</v>
      </c>
      <c r="B320" s="1091"/>
      <c r="C320" s="1091"/>
      <c r="D320" s="1097"/>
      <c r="E320" s="1093">
        <f t="shared" si="17"/>
        <v>0</v>
      </c>
      <c r="F320" s="1094">
        <f t="shared" si="18"/>
        <v>0</v>
      </c>
      <c r="G320" s="1095">
        <f t="shared" si="19"/>
        <v>0</v>
      </c>
      <c r="H320" s="1090" t="str">
        <f t="shared" ca="1" si="20"/>
        <v/>
      </c>
      <c r="I320" s="1109"/>
      <c r="J320" s="1109"/>
      <c r="K320" s="1112"/>
      <c r="L320" s="1091"/>
      <c r="M320" s="1091"/>
      <c r="N320" s="1091"/>
      <c r="O320" s="1091"/>
      <c r="P320" s="1096"/>
      <c r="Q320" s="1096"/>
      <c r="R320" s="1096"/>
      <c r="S320" s="1091"/>
    </row>
    <row r="321" spans="1:19" x14ac:dyDescent="0.3">
      <c r="A321" s="1090">
        <v>316</v>
      </c>
      <c r="B321" s="1091"/>
      <c r="C321" s="1091"/>
      <c r="D321" s="1097"/>
      <c r="E321" s="1093">
        <f t="shared" si="17"/>
        <v>0</v>
      </c>
      <c r="F321" s="1094">
        <f t="shared" si="18"/>
        <v>0</v>
      </c>
      <c r="G321" s="1095">
        <f t="shared" si="19"/>
        <v>0</v>
      </c>
      <c r="H321" s="1090" t="str">
        <f t="shared" ca="1" si="20"/>
        <v/>
      </c>
      <c r="I321" s="1109"/>
      <c r="J321" s="1109"/>
      <c r="K321" s="1112"/>
      <c r="L321" s="1091"/>
      <c r="M321" s="1091"/>
      <c r="N321" s="1091"/>
      <c r="O321" s="1091"/>
      <c r="P321" s="1096"/>
      <c r="Q321" s="1096"/>
      <c r="R321" s="1096"/>
      <c r="S321" s="1091"/>
    </row>
    <row r="322" spans="1:19" x14ac:dyDescent="0.3">
      <c r="A322" s="1090">
        <v>317</v>
      </c>
      <c r="B322" s="1091"/>
      <c r="C322" s="1091"/>
      <c r="D322" s="1097"/>
      <c r="E322" s="1093">
        <f t="shared" si="17"/>
        <v>0</v>
      </c>
      <c r="F322" s="1094">
        <f t="shared" si="18"/>
        <v>0</v>
      </c>
      <c r="G322" s="1095">
        <f t="shared" si="19"/>
        <v>0</v>
      </c>
      <c r="H322" s="1090" t="str">
        <f t="shared" ca="1" si="20"/>
        <v/>
      </c>
      <c r="I322" s="1109"/>
      <c r="J322" s="1109"/>
      <c r="K322" s="1112"/>
      <c r="L322" s="1091"/>
      <c r="M322" s="1091"/>
      <c r="N322" s="1091"/>
      <c r="O322" s="1091"/>
      <c r="P322" s="1096"/>
      <c r="Q322" s="1096"/>
      <c r="R322" s="1096"/>
      <c r="S322" s="1091"/>
    </row>
    <row r="323" spans="1:19" x14ac:dyDescent="0.3">
      <c r="A323" s="1090">
        <v>318</v>
      </c>
      <c r="B323" s="1091"/>
      <c r="C323" s="1091"/>
      <c r="D323" s="1097"/>
      <c r="E323" s="1093">
        <f t="shared" si="17"/>
        <v>0</v>
      </c>
      <c r="F323" s="1094">
        <f t="shared" si="18"/>
        <v>0</v>
      </c>
      <c r="G323" s="1095">
        <f t="shared" si="19"/>
        <v>0</v>
      </c>
      <c r="H323" s="1090" t="str">
        <f t="shared" ca="1" si="20"/>
        <v/>
      </c>
      <c r="I323" s="1109"/>
      <c r="J323" s="1109"/>
      <c r="K323" s="1112"/>
      <c r="L323" s="1091"/>
      <c r="M323" s="1091"/>
      <c r="N323" s="1091"/>
      <c r="O323" s="1091"/>
      <c r="P323" s="1096"/>
      <c r="Q323" s="1096"/>
      <c r="R323" s="1096"/>
      <c r="S323" s="1091"/>
    </row>
    <row r="324" spans="1:19" x14ac:dyDescent="0.3">
      <c r="A324" s="1090">
        <v>319</v>
      </c>
      <c r="B324" s="1091"/>
      <c r="C324" s="1091"/>
      <c r="D324" s="1097"/>
      <c r="E324" s="1093">
        <f t="shared" si="17"/>
        <v>0</v>
      </c>
      <c r="F324" s="1094">
        <f t="shared" si="18"/>
        <v>0</v>
      </c>
      <c r="G324" s="1095">
        <f t="shared" si="19"/>
        <v>0</v>
      </c>
      <c r="H324" s="1090" t="str">
        <f t="shared" ca="1" si="20"/>
        <v/>
      </c>
      <c r="I324" s="1109"/>
      <c r="J324" s="1109"/>
      <c r="K324" s="1112"/>
      <c r="L324" s="1091"/>
      <c r="M324" s="1091"/>
      <c r="N324" s="1091"/>
      <c r="O324" s="1091"/>
      <c r="P324" s="1096"/>
      <c r="Q324" s="1096"/>
      <c r="R324" s="1096"/>
      <c r="S324" s="1091"/>
    </row>
    <row r="325" spans="1:19" x14ac:dyDescent="0.3">
      <c r="A325" s="1090">
        <v>320</v>
      </c>
      <c r="B325" s="1091"/>
      <c r="C325" s="1091"/>
      <c r="D325" s="1097"/>
      <c r="E325" s="1093">
        <f t="shared" si="17"/>
        <v>0</v>
      </c>
      <c r="F325" s="1094">
        <f t="shared" si="18"/>
        <v>0</v>
      </c>
      <c r="G325" s="1095">
        <f t="shared" si="19"/>
        <v>0</v>
      </c>
      <c r="H325" s="1090" t="str">
        <f t="shared" ca="1" si="20"/>
        <v/>
      </c>
      <c r="I325" s="1109"/>
      <c r="J325" s="1109"/>
      <c r="K325" s="1112"/>
      <c r="L325" s="1091"/>
      <c r="M325" s="1091"/>
      <c r="N325" s="1091"/>
      <c r="O325" s="1091"/>
      <c r="P325" s="1096"/>
      <c r="Q325" s="1096"/>
      <c r="R325" s="1096"/>
      <c r="S325" s="1091"/>
    </row>
    <row r="326" spans="1:19" x14ac:dyDescent="0.3">
      <c r="A326" s="1090">
        <v>321</v>
      </c>
      <c r="B326" s="1091"/>
      <c r="C326" s="1091"/>
      <c r="D326" s="1097"/>
      <c r="E326" s="1093">
        <f t="shared" si="17"/>
        <v>0</v>
      </c>
      <c r="F326" s="1094">
        <f t="shared" si="18"/>
        <v>0</v>
      </c>
      <c r="G326" s="1095">
        <f t="shared" si="19"/>
        <v>0</v>
      </c>
      <c r="H326" s="1090" t="str">
        <f t="shared" ca="1" si="20"/>
        <v/>
      </c>
      <c r="I326" s="1109"/>
      <c r="J326" s="1109"/>
      <c r="K326" s="1112"/>
      <c r="L326" s="1091"/>
      <c r="M326" s="1091"/>
      <c r="N326" s="1091"/>
      <c r="O326" s="1091"/>
      <c r="P326" s="1096"/>
      <c r="Q326" s="1096"/>
      <c r="R326" s="1096"/>
      <c r="S326" s="1091"/>
    </row>
    <row r="327" spans="1:19" x14ac:dyDescent="0.3">
      <c r="A327" s="1090">
        <v>322</v>
      </c>
      <c r="B327" s="1091"/>
      <c r="C327" s="1091"/>
      <c r="D327" s="1097"/>
      <c r="E327" s="1093">
        <f t="shared" ref="E327:E390" si="21">D327</f>
        <v>0</v>
      </c>
      <c r="F327" s="1094">
        <f t="shared" ref="F327:F390" si="22">D327</f>
        <v>0</v>
      </c>
      <c r="G327" s="1095">
        <f t="shared" ref="G327:G390" si="23">D327</f>
        <v>0</v>
      </c>
      <c r="H327" s="1090" t="str">
        <f t="shared" ref="H327:H390" ca="1" si="24">IF(ISBLANK(D327),"",DATEDIF(G327,TODAY(),"y"))</f>
        <v/>
      </c>
      <c r="I327" s="1109"/>
      <c r="J327" s="1109"/>
      <c r="K327" s="1112"/>
      <c r="L327" s="1091"/>
      <c r="M327" s="1091"/>
      <c r="N327" s="1091"/>
      <c r="O327" s="1091"/>
      <c r="P327" s="1096"/>
      <c r="Q327" s="1096"/>
      <c r="R327" s="1096"/>
      <c r="S327" s="1091"/>
    </row>
    <row r="328" spans="1:19" x14ac:dyDescent="0.3">
      <c r="A328" s="1090">
        <v>323</v>
      </c>
      <c r="B328" s="1091"/>
      <c r="C328" s="1091"/>
      <c r="D328" s="1097"/>
      <c r="E328" s="1093">
        <f t="shared" si="21"/>
        <v>0</v>
      </c>
      <c r="F328" s="1094">
        <f t="shared" si="22"/>
        <v>0</v>
      </c>
      <c r="G328" s="1095">
        <f t="shared" si="23"/>
        <v>0</v>
      </c>
      <c r="H328" s="1090" t="str">
        <f t="shared" ca="1" si="24"/>
        <v/>
      </c>
      <c r="I328" s="1109"/>
      <c r="J328" s="1109"/>
      <c r="K328" s="1112"/>
      <c r="L328" s="1091"/>
      <c r="M328" s="1091"/>
      <c r="N328" s="1091"/>
      <c r="O328" s="1091"/>
      <c r="P328" s="1096"/>
      <c r="Q328" s="1096"/>
      <c r="R328" s="1096"/>
      <c r="S328" s="1091"/>
    </row>
    <row r="329" spans="1:19" x14ac:dyDescent="0.3">
      <c r="A329" s="1090">
        <v>324</v>
      </c>
      <c r="B329" s="1091"/>
      <c r="C329" s="1091"/>
      <c r="D329" s="1097"/>
      <c r="E329" s="1093">
        <f t="shared" si="21"/>
        <v>0</v>
      </c>
      <c r="F329" s="1094">
        <f t="shared" si="22"/>
        <v>0</v>
      </c>
      <c r="G329" s="1095">
        <f t="shared" si="23"/>
        <v>0</v>
      </c>
      <c r="H329" s="1090" t="str">
        <f t="shared" ca="1" si="24"/>
        <v/>
      </c>
      <c r="I329" s="1109"/>
      <c r="J329" s="1109"/>
      <c r="K329" s="1112"/>
      <c r="L329" s="1091"/>
      <c r="M329" s="1091"/>
      <c r="N329" s="1091"/>
      <c r="O329" s="1091"/>
      <c r="P329" s="1096"/>
      <c r="Q329" s="1096"/>
      <c r="R329" s="1096"/>
      <c r="S329" s="1091"/>
    </row>
    <row r="330" spans="1:19" x14ac:dyDescent="0.3">
      <c r="A330" s="1090">
        <v>325</v>
      </c>
      <c r="B330" s="1091"/>
      <c r="C330" s="1091"/>
      <c r="D330" s="1097"/>
      <c r="E330" s="1093">
        <f t="shared" si="21"/>
        <v>0</v>
      </c>
      <c r="F330" s="1094">
        <f t="shared" si="22"/>
        <v>0</v>
      </c>
      <c r="G330" s="1095">
        <f t="shared" si="23"/>
        <v>0</v>
      </c>
      <c r="H330" s="1090" t="str">
        <f t="shared" ca="1" si="24"/>
        <v/>
      </c>
      <c r="I330" s="1109"/>
      <c r="J330" s="1109"/>
      <c r="K330" s="1112"/>
      <c r="L330" s="1091"/>
      <c r="M330" s="1091"/>
      <c r="N330" s="1091"/>
      <c r="O330" s="1091"/>
      <c r="P330" s="1096"/>
      <c r="Q330" s="1096"/>
      <c r="R330" s="1096"/>
      <c r="S330" s="1091"/>
    </row>
    <row r="331" spans="1:19" x14ac:dyDescent="0.3">
      <c r="A331" s="1090">
        <v>326</v>
      </c>
      <c r="B331" s="1091"/>
      <c r="C331" s="1091"/>
      <c r="D331" s="1097"/>
      <c r="E331" s="1093">
        <f t="shared" si="21"/>
        <v>0</v>
      </c>
      <c r="F331" s="1094">
        <f t="shared" si="22"/>
        <v>0</v>
      </c>
      <c r="G331" s="1095">
        <f t="shared" si="23"/>
        <v>0</v>
      </c>
      <c r="H331" s="1090" t="str">
        <f t="shared" ca="1" si="24"/>
        <v/>
      </c>
      <c r="I331" s="1109"/>
      <c r="J331" s="1109"/>
      <c r="K331" s="1112"/>
      <c r="L331" s="1091"/>
      <c r="M331" s="1091"/>
      <c r="N331" s="1091"/>
      <c r="O331" s="1091"/>
      <c r="P331" s="1096"/>
      <c r="Q331" s="1096"/>
      <c r="R331" s="1096"/>
      <c r="S331" s="1091"/>
    </row>
    <row r="332" spans="1:19" x14ac:dyDescent="0.3">
      <c r="A332" s="1090">
        <v>327</v>
      </c>
      <c r="B332" s="1091"/>
      <c r="C332" s="1091"/>
      <c r="D332" s="1097"/>
      <c r="E332" s="1093">
        <f t="shared" si="21"/>
        <v>0</v>
      </c>
      <c r="F332" s="1094">
        <f t="shared" si="22"/>
        <v>0</v>
      </c>
      <c r="G332" s="1095">
        <f t="shared" si="23"/>
        <v>0</v>
      </c>
      <c r="H332" s="1090" t="str">
        <f t="shared" ca="1" si="24"/>
        <v/>
      </c>
      <c r="I332" s="1109"/>
      <c r="J332" s="1109"/>
      <c r="K332" s="1112"/>
      <c r="L332" s="1091"/>
      <c r="M332" s="1091"/>
      <c r="N332" s="1091"/>
      <c r="O332" s="1091"/>
      <c r="P332" s="1096"/>
      <c r="Q332" s="1096"/>
      <c r="R332" s="1096"/>
      <c r="S332" s="1091"/>
    </row>
    <row r="333" spans="1:19" x14ac:dyDescent="0.3">
      <c r="A333" s="1090">
        <v>328</v>
      </c>
      <c r="B333" s="1091"/>
      <c r="C333" s="1091"/>
      <c r="D333" s="1097"/>
      <c r="E333" s="1093">
        <f t="shared" si="21"/>
        <v>0</v>
      </c>
      <c r="F333" s="1094">
        <f t="shared" si="22"/>
        <v>0</v>
      </c>
      <c r="G333" s="1095">
        <f t="shared" si="23"/>
        <v>0</v>
      </c>
      <c r="H333" s="1090" t="str">
        <f t="shared" ca="1" si="24"/>
        <v/>
      </c>
      <c r="I333" s="1109"/>
      <c r="J333" s="1109"/>
      <c r="K333" s="1112"/>
      <c r="L333" s="1091"/>
      <c r="M333" s="1091"/>
      <c r="N333" s="1091"/>
      <c r="O333" s="1091"/>
      <c r="P333" s="1096"/>
      <c r="Q333" s="1096"/>
      <c r="R333" s="1096"/>
      <c r="S333" s="1091"/>
    </row>
    <row r="334" spans="1:19" x14ac:dyDescent="0.3">
      <c r="A334" s="1090">
        <v>329</v>
      </c>
      <c r="B334" s="1091"/>
      <c r="C334" s="1091"/>
      <c r="D334" s="1097"/>
      <c r="E334" s="1093">
        <f t="shared" si="21"/>
        <v>0</v>
      </c>
      <c r="F334" s="1094">
        <f t="shared" si="22"/>
        <v>0</v>
      </c>
      <c r="G334" s="1095">
        <f t="shared" si="23"/>
        <v>0</v>
      </c>
      <c r="H334" s="1090" t="str">
        <f t="shared" ca="1" si="24"/>
        <v/>
      </c>
      <c r="I334" s="1109"/>
      <c r="J334" s="1109"/>
      <c r="K334" s="1112"/>
      <c r="L334" s="1091"/>
      <c r="M334" s="1091"/>
      <c r="N334" s="1091"/>
      <c r="O334" s="1091"/>
      <c r="P334" s="1096"/>
      <c r="Q334" s="1096"/>
      <c r="R334" s="1096"/>
      <c r="S334" s="1091"/>
    </row>
    <row r="335" spans="1:19" x14ac:dyDescent="0.3">
      <c r="A335" s="1090">
        <v>330</v>
      </c>
      <c r="B335" s="1091"/>
      <c r="C335" s="1091"/>
      <c r="D335" s="1097"/>
      <c r="E335" s="1093">
        <f t="shared" si="21"/>
        <v>0</v>
      </c>
      <c r="F335" s="1094">
        <f t="shared" si="22"/>
        <v>0</v>
      </c>
      <c r="G335" s="1095">
        <f t="shared" si="23"/>
        <v>0</v>
      </c>
      <c r="H335" s="1090" t="str">
        <f t="shared" ca="1" si="24"/>
        <v/>
      </c>
      <c r="I335" s="1109"/>
      <c r="J335" s="1109"/>
      <c r="K335" s="1112"/>
      <c r="L335" s="1091"/>
      <c r="M335" s="1091"/>
      <c r="N335" s="1091"/>
      <c r="O335" s="1091"/>
      <c r="P335" s="1096"/>
      <c r="Q335" s="1096"/>
      <c r="R335" s="1096"/>
      <c r="S335" s="1091"/>
    </row>
    <row r="336" spans="1:19" x14ac:dyDescent="0.3">
      <c r="A336" s="1090">
        <v>331</v>
      </c>
      <c r="B336" s="1091"/>
      <c r="C336" s="1091"/>
      <c r="D336" s="1097"/>
      <c r="E336" s="1093">
        <f t="shared" si="21"/>
        <v>0</v>
      </c>
      <c r="F336" s="1094">
        <f t="shared" si="22"/>
        <v>0</v>
      </c>
      <c r="G336" s="1095">
        <f t="shared" si="23"/>
        <v>0</v>
      </c>
      <c r="H336" s="1090" t="str">
        <f t="shared" ca="1" si="24"/>
        <v/>
      </c>
      <c r="I336" s="1109"/>
      <c r="J336" s="1109"/>
      <c r="K336" s="1112"/>
      <c r="L336" s="1091"/>
      <c r="M336" s="1091"/>
      <c r="N336" s="1091"/>
      <c r="O336" s="1091"/>
      <c r="P336" s="1096"/>
      <c r="Q336" s="1096"/>
      <c r="R336" s="1096"/>
      <c r="S336" s="1091"/>
    </row>
    <row r="337" spans="1:19" x14ac:dyDescent="0.3">
      <c r="A337" s="1090">
        <v>332</v>
      </c>
      <c r="B337" s="1091"/>
      <c r="C337" s="1091"/>
      <c r="D337" s="1097"/>
      <c r="E337" s="1093">
        <f t="shared" si="21"/>
        <v>0</v>
      </c>
      <c r="F337" s="1094">
        <f t="shared" si="22"/>
        <v>0</v>
      </c>
      <c r="G337" s="1095">
        <f t="shared" si="23"/>
        <v>0</v>
      </c>
      <c r="H337" s="1090" t="str">
        <f t="shared" ca="1" si="24"/>
        <v/>
      </c>
      <c r="I337" s="1109"/>
      <c r="J337" s="1109"/>
      <c r="K337" s="1112"/>
      <c r="L337" s="1091"/>
      <c r="M337" s="1091"/>
      <c r="N337" s="1091"/>
      <c r="O337" s="1091"/>
      <c r="P337" s="1096"/>
      <c r="Q337" s="1096"/>
      <c r="R337" s="1096"/>
      <c r="S337" s="1091"/>
    </row>
    <row r="338" spans="1:19" x14ac:dyDescent="0.3">
      <c r="A338" s="1090">
        <v>333</v>
      </c>
      <c r="B338" s="1091"/>
      <c r="C338" s="1091"/>
      <c r="D338" s="1097"/>
      <c r="E338" s="1093">
        <f t="shared" si="21"/>
        <v>0</v>
      </c>
      <c r="F338" s="1094">
        <f t="shared" si="22"/>
        <v>0</v>
      </c>
      <c r="G338" s="1095">
        <f t="shared" si="23"/>
        <v>0</v>
      </c>
      <c r="H338" s="1090" t="str">
        <f t="shared" ca="1" si="24"/>
        <v/>
      </c>
      <c r="I338" s="1109"/>
      <c r="J338" s="1109"/>
      <c r="K338" s="1112"/>
      <c r="L338" s="1091"/>
      <c r="M338" s="1091"/>
      <c r="N338" s="1091"/>
      <c r="O338" s="1091"/>
      <c r="P338" s="1096"/>
      <c r="Q338" s="1096"/>
      <c r="R338" s="1096"/>
      <c r="S338" s="1091"/>
    </row>
    <row r="339" spans="1:19" x14ac:dyDescent="0.3">
      <c r="A339" s="1090">
        <v>334</v>
      </c>
      <c r="B339" s="1091"/>
      <c r="C339" s="1091"/>
      <c r="D339" s="1097"/>
      <c r="E339" s="1093">
        <f t="shared" si="21"/>
        <v>0</v>
      </c>
      <c r="F339" s="1094">
        <f t="shared" si="22"/>
        <v>0</v>
      </c>
      <c r="G339" s="1095">
        <f t="shared" si="23"/>
        <v>0</v>
      </c>
      <c r="H339" s="1090" t="str">
        <f t="shared" ca="1" si="24"/>
        <v/>
      </c>
      <c r="I339" s="1109"/>
      <c r="J339" s="1109"/>
      <c r="K339" s="1112"/>
      <c r="L339" s="1091"/>
      <c r="M339" s="1091"/>
      <c r="N339" s="1091"/>
      <c r="O339" s="1091"/>
      <c r="P339" s="1096"/>
      <c r="Q339" s="1096"/>
      <c r="R339" s="1096"/>
      <c r="S339" s="1091"/>
    </row>
    <row r="340" spans="1:19" x14ac:dyDescent="0.3">
      <c r="A340" s="1090">
        <v>335</v>
      </c>
      <c r="B340" s="1091"/>
      <c r="C340" s="1091"/>
      <c r="D340" s="1097"/>
      <c r="E340" s="1093">
        <f t="shared" si="21"/>
        <v>0</v>
      </c>
      <c r="F340" s="1094">
        <f t="shared" si="22"/>
        <v>0</v>
      </c>
      <c r="G340" s="1095">
        <f t="shared" si="23"/>
        <v>0</v>
      </c>
      <c r="H340" s="1090" t="str">
        <f t="shared" ca="1" si="24"/>
        <v/>
      </c>
      <c r="I340" s="1109"/>
      <c r="J340" s="1109"/>
      <c r="K340" s="1112"/>
      <c r="L340" s="1091"/>
      <c r="M340" s="1091"/>
      <c r="N340" s="1091"/>
      <c r="O340" s="1091"/>
      <c r="P340" s="1096"/>
      <c r="Q340" s="1096"/>
      <c r="R340" s="1096"/>
      <c r="S340" s="1091"/>
    </row>
    <row r="341" spans="1:19" x14ac:dyDescent="0.3">
      <c r="A341" s="1090">
        <v>336</v>
      </c>
      <c r="B341" s="1091"/>
      <c r="C341" s="1091"/>
      <c r="D341" s="1097"/>
      <c r="E341" s="1093">
        <f t="shared" si="21"/>
        <v>0</v>
      </c>
      <c r="F341" s="1094">
        <f t="shared" si="22"/>
        <v>0</v>
      </c>
      <c r="G341" s="1095">
        <f t="shared" si="23"/>
        <v>0</v>
      </c>
      <c r="H341" s="1090" t="str">
        <f t="shared" ca="1" si="24"/>
        <v/>
      </c>
      <c r="I341" s="1109"/>
      <c r="J341" s="1109"/>
      <c r="K341" s="1112"/>
      <c r="L341" s="1091"/>
      <c r="M341" s="1091"/>
      <c r="N341" s="1091"/>
      <c r="O341" s="1091"/>
      <c r="P341" s="1096"/>
      <c r="Q341" s="1096"/>
      <c r="R341" s="1096"/>
      <c r="S341" s="1091"/>
    </row>
    <row r="342" spans="1:19" x14ac:dyDescent="0.3">
      <c r="A342" s="1090">
        <v>337</v>
      </c>
      <c r="B342" s="1091"/>
      <c r="C342" s="1091"/>
      <c r="D342" s="1097"/>
      <c r="E342" s="1093">
        <f t="shared" si="21"/>
        <v>0</v>
      </c>
      <c r="F342" s="1094">
        <f t="shared" si="22"/>
        <v>0</v>
      </c>
      <c r="G342" s="1095">
        <f t="shared" si="23"/>
        <v>0</v>
      </c>
      <c r="H342" s="1090" t="str">
        <f t="shared" ca="1" si="24"/>
        <v/>
      </c>
      <c r="I342" s="1109"/>
      <c r="J342" s="1109"/>
      <c r="K342" s="1112"/>
      <c r="L342" s="1091"/>
      <c r="M342" s="1091"/>
      <c r="N342" s="1091"/>
      <c r="O342" s="1091"/>
      <c r="P342" s="1096"/>
      <c r="Q342" s="1096"/>
      <c r="R342" s="1096"/>
      <c r="S342" s="1091"/>
    </row>
    <row r="343" spans="1:19" x14ac:dyDescent="0.3">
      <c r="A343" s="1090">
        <v>338</v>
      </c>
      <c r="B343" s="1091"/>
      <c r="C343" s="1091"/>
      <c r="D343" s="1097"/>
      <c r="E343" s="1093">
        <f t="shared" si="21"/>
        <v>0</v>
      </c>
      <c r="F343" s="1094">
        <f t="shared" si="22"/>
        <v>0</v>
      </c>
      <c r="G343" s="1095">
        <f t="shared" si="23"/>
        <v>0</v>
      </c>
      <c r="H343" s="1090" t="str">
        <f t="shared" ca="1" si="24"/>
        <v/>
      </c>
      <c r="I343" s="1109"/>
      <c r="J343" s="1109"/>
      <c r="K343" s="1112"/>
      <c r="L343" s="1091"/>
      <c r="M343" s="1091"/>
      <c r="N343" s="1091"/>
      <c r="O343" s="1091"/>
      <c r="P343" s="1096"/>
      <c r="Q343" s="1096"/>
      <c r="R343" s="1096"/>
      <c r="S343" s="1091"/>
    </row>
    <row r="344" spans="1:19" x14ac:dyDescent="0.3">
      <c r="A344" s="1090">
        <v>339</v>
      </c>
      <c r="B344" s="1091"/>
      <c r="C344" s="1091"/>
      <c r="D344" s="1097"/>
      <c r="E344" s="1093">
        <f t="shared" si="21"/>
        <v>0</v>
      </c>
      <c r="F344" s="1094">
        <f t="shared" si="22"/>
        <v>0</v>
      </c>
      <c r="G344" s="1095">
        <f t="shared" si="23"/>
        <v>0</v>
      </c>
      <c r="H344" s="1090" t="str">
        <f t="shared" ca="1" si="24"/>
        <v/>
      </c>
      <c r="I344" s="1109"/>
      <c r="J344" s="1109"/>
      <c r="K344" s="1112"/>
      <c r="L344" s="1091"/>
      <c r="M344" s="1091"/>
      <c r="N344" s="1091"/>
      <c r="O344" s="1091"/>
      <c r="P344" s="1096"/>
      <c r="Q344" s="1096"/>
      <c r="R344" s="1096"/>
      <c r="S344" s="1091"/>
    </row>
    <row r="345" spans="1:19" x14ac:dyDescent="0.3">
      <c r="A345" s="1090">
        <v>340</v>
      </c>
      <c r="B345" s="1091"/>
      <c r="C345" s="1091"/>
      <c r="D345" s="1097"/>
      <c r="E345" s="1093">
        <f t="shared" si="21"/>
        <v>0</v>
      </c>
      <c r="F345" s="1094">
        <f t="shared" si="22"/>
        <v>0</v>
      </c>
      <c r="G345" s="1095">
        <f t="shared" si="23"/>
        <v>0</v>
      </c>
      <c r="H345" s="1090" t="str">
        <f t="shared" ca="1" si="24"/>
        <v/>
      </c>
      <c r="I345" s="1109"/>
      <c r="J345" s="1109"/>
      <c r="K345" s="1112"/>
      <c r="L345" s="1091"/>
      <c r="M345" s="1091"/>
      <c r="N345" s="1091"/>
      <c r="O345" s="1091"/>
      <c r="P345" s="1096"/>
      <c r="Q345" s="1096"/>
      <c r="R345" s="1096"/>
      <c r="S345" s="1091"/>
    </row>
    <row r="346" spans="1:19" x14ac:dyDescent="0.3">
      <c r="A346" s="1090">
        <v>341</v>
      </c>
      <c r="B346" s="1091"/>
      <c r="C346" s="1091"/>
      <c r="D346" s="1097"/>
      <c r="E346" s="1093">
        <f t="shared" si="21"/>
        <v>0</v>
      </c>
      <c r="F346" s="1094">
        <f t="shared" si="22"/>
        <v>0</v>
      </c>
      <c r="G346" s="1095">
        <f t="shared" si="23"/>
        <v>0</v>
      </c>
      <c r="H346" s="1090" t="str">
        <f t="shared" ca="1" si="24"/>
        <v/>
      </c>
      <c r="I346" s="1109"/>
      <c r="J346" s="1109"/>
      <c r="K346" s="1112"/>
      <c r="L346" s="1091"/>
      <c r="M346" s="1091"/>
      <c r="N346" s="1091"/>
      <c r="O346" s="1091"/>
      <c r="P346" s="1096"/>
      <c r="Q346" s="1096"/>
      <c r="R346" s="1096"/>
      <c r="S346" s="1091"/>
    </row>
    <row r="347" spans="1:19" x14ac:dyDescent="0.3">
      <c r="A347" s="1090">
        <v>342</v>
      </c>
      <c r="B347" s="1091"/>
      <c r="C347" s="1091"/>
      <c r="D347" s="1097"/>
      <c r="E347" s="1093">
        <f t="shared" si="21"/>
        <v>0</v>
      </c>
      <c r="F347" s="1094">
        <f t="shared" si="22"/>
        <v>0</v>
      </c>
      <c r="G347" s="1095">
        <f t="shared" si="23"/>
        <v>0</v>
      </c>
      <c r="H347" s="1090" t="str">
        <f t="shared" ca="1" si="24"/>
        <v/>
      </c>
      <c r="I347" s="1109"/>
      <c r="J347" s="1109"/>
      <c r="K347" s="1112"/>
      <c r="L347" s="1091"/>
      <c r="M347" s="1091"/>
      <c r="N347" s="1091"/>
      <c r="O347" s="1091"/>
      <c r="P347" s="1096"/>
      <c r="Q347" s="1096"/>
      <c r="R347" s="1096"/>
      <c r="S347" s="1091"/>
    </row>
    <row r="348" spans="1:19" x14ac:dyDescent="0.3">
      <c r="A348" s="1090">
        <v>343</v>
      </c>
      <c r="B348" s="1091"/>
      <c r="C348" s="1091"/>
      <c r="D348" s="1097"/>
      <c r="E348" s="1093">
        <f t="shared" si="21"/>
        <v>0</v>
      </c>
      <c r="F348" s="1094">
        <f t="shared" si="22"/>
        <v>0</v>
      </c>
      <c r="G348" s="1095">
        <f t="shared" si="23"/>
        <v>0</v>
      </c>
      <c r="H348" s="1090" t="str">
        <f t="shared" ca="1" si="24"/>
        <v/>
      </c>
      <c r="I348" s="1109"/>
      <c r="J348" s="1109"/>
      <c r="K348" s="1112"/>
      <c r="L348" s="1091"/>
      <c r="M348" s="1091"/>
      <c r="N348" s="1091"/>
      <c r="O348" s="1091"/>
      <c r="P348" s="1096"/>
      <c r="Q348" s="1096"/>
      <c r="R348" s="1096"/>
      <c r="S348" s="1091"/>
    </row>
    <row r="349" spans="1:19" x14ac:dyDescent="0.3">
      <c r="A349" s="1090">
        <v>344</v>
      </c>
      <c r="B349" s="1091"/>
      <c r="C349" s="1091"/>
      <c r="D349" s="1097"/>
      <c r="E349" s="1093">
        <f t="shared" si="21"/>
        <v>0</v>
      </c>
      <c r="F349" s="1094">
        <f t="shared" si="22"/>
        <v>0</v>
      </c>
      <c r="G349" s="1095">
        <f t="shared" si="23"/>
        <v>0</v>
      </c>
      <c r="H349" s="1090" t="str">
        <f t="shared" ca="1" si="24"/>
        <v/>
      </c>
      <c r="I349" s="1109"/>
      <c r="J349" s="1109"/>
      <c r="K349" s="1112"/>
      <c r="L349" s="1091"/>
      <c r="M349" s="1091"/>
      <c r="N349" s="1091"/>
      <c r="O349" s="1091"/>
      <c r="P349" s="1096"/>
      <c r="Q349" s="1096"/>
      <c r="R349" s="1096"/>
      <c r="S349" s="1091"/>
    </row>
    <row r="350" spans="1:19" x14ac:dyDescent="0.3">
      <c r="A350" s="1090">
        <v>345</v>
      </c>
      <c r="B350" s="1091"/>
      <c r="C350" s="1091"/>
      <c r="D350" s="1097"/>
      <c r="E350" s="1093">
        <f t="shared" si="21"/>
        <v>0</v>
      </c>
      <c r="F350" s="1094">
        <f t="shared" si="22"/>
        <v>0</v>
      </c>
      <c r="G350" s="1095">
        <f t="shared" si="23"/>
        <v>0</v>
      </c>
      <c r="H350" s="1090" t="str">
        <f t="shared" ca="1" si="24"/>
        <v/>
      </c>
      <c r="I350" s="1109"/>
      <c r="J350" s="1109"/>
      <c r="K350" s="1112"/>
      <c r="L350" s="1091"/>
      <c r="M350" s="1091"/>
      <c r="N350" s="1091"/>
      <c r="O350" s="1091"/>
      <c r="P350" s="1096"/>
      <c r="Q350" s="1096"/>
      <c r="R350" s="1096"/>
      <c r="S350" s="1091"/>
    </row>
    <row r="351" spans="1:19" x14ac:dyDescent="0.3">
      <c r="A351" s="1090">
        <v>346</v>
      </c>
      <c r="B351" s="1091"/>
      <c r="C351" s="1091"/>
      <c r="D351" s="1097"/>
      <c r="E351" s="1093">
        <f t="shared" si="21"/>
        <v>0</v>
      </c>
      <c r="F351" s="1094">
        <f t="shared" si="22"/>
        <v>0</v>
      </c>
      <c r="G351" s="1095">
        <f t="shared" si="23"/>
        <v>0</v>
      </c>
      <c r="H351" s="1090" t="str">
        <f t="shared" ca="1" si="24"/>
        <v/>
      </c>
      <c r="I351" s="1109"/>
      <c r="J351" s="1109"/>
      <c r="K351" s="1112"/>
      <c r="L351" s="1091"/>
      <c r="M351" s="1091"/>
      <c r="N351" s="1091"/>
      <c r="O351" s="1091"/>
      <c r="P351" s="1096"/>
      <c r="Q351" s="1096"/>
      <c r="R351" s="1096"/>
      <c r="S351" s="1091"/>
    </row>
    <row r="352" spans="1:19" x14ac:dyDescent="0.3">
      <c r="A352" s="1090">
        <v>347</v>
      </c>
      <c r="B352" s="1091"/>
      <c r="C352" s="1091"/>
      <c r="D352" s="1097"/>
      <c r="E352" s="1093">
        <f t="shared" si="21"/>
        <v>0</v>
      </c>
      <c r="F352" s="1094">
        <f t="shared" si="22"/>
        <v>0</v>
      </c>
      <c r="G352" s="1095">
        <f t="shared" si="23"/>
        <v>0</v>
      </c>
      <c r="H352" s="1090" t="str">
        <f t="shared" ca="1" si="24"/>
        <v/>
      </c>
      <c r="I352" s="1109"/>
      <c r="J352" s="1109"/>
      <c r="K352" s="1112"/>
      <c r="L352" s="1091"/>
      <c r="M352" s="1091"/>
      <c r="N352" s="1091"/>
      <c r="O352" s="1091"/>
      <c r="P352" s="1096"/>
      <c r="Q352" s="1096"/>
      <c r="R352" s="1096"/>
      <c r="S352" s="1091"/>
    </row>
    <row r="353" spans="1:19" x14ac:dyDescent="0.3">
      <c r="A353" s="1090">
        <v>348</v>
      </c>
      <c r="B353" s="1091"/>
      <c r="C353" s="1091"/>
      <c r="D353" s="1097"/>
      <c r="E353" s="1093">
        <f t="shared" si="21"/>
        <v>0</v>
      </c>
      <c r="F353" s="1094">
        <f t="shared" si="22"/>
        <v>0</v>
      </c>
      <c r="G353" s="1095">
        <f t="shared" si="23"/>
        <v>0</v>
      </c>
      <c r="H353" s="1090" t="str">
        <f t="shared" ca="1" si="24"/>
        <v/>
      </c>
      <c r="I353" s="1109"/>
      <c r="J353" s="1109"/>
      <c r="K353" s="1112"/>
      <c r="L353" s="1091"/>
      <c r="M353" s="1091"/>
      <c r="N353" s="1091"/>
      <c r="O353" s="1091"/>
      <c r="P353" s="1096"/>
      <c r="Q353" s="1096"/>
      <c r="R353" s="1096"/>
      <c r="S353" s="1091"/>
    </row>
    <row r="354" spans="1:19" x14ac:dyDescent="0.3">
      <c r="A354" s="1090">
        <v>349</v>
      </c>
      <c r="B354" s="1091"/>
      <c r="C354" s="1091"/>
      <c r="D354" s="1097"/>
      <c r="E354" s="1093">
        <f t="shared" si="21"/>
        <v>0</v>
      </c>
      <c r="F354" s="1094">
        <f t="shared" si="22"/>
        <v>0</v>
      </c>
      <c r="G354" s="1095">
        <f t="shared" si="23"/>
        <v>0</v>
      </c>
      <c r="H354" s="1090" t="str">
        <f t="shared" ca="1" si="24"/>
        <v/>
      </c>
      <c r="I354" s="1109"/>
      <c r="J354" s="1109"/>
      <c r="K354" s="1112"/>
      <c r="L354" s="1091"/>
      <c r="M354" s="1091"/>
      <c r="N354" s="1091"/>
      <c r="O354" s="1091"/>
      <c r="P354" s="1096"/>
      <c r="Q354" s="1096"/>
      <c r="R354" s="1096"/>
      <c r="S354" s="1091"/>
    </row>
    <row r="355" spans="1:19" x14ac:dyDescent="0.3">
      <c r="A355" s="1090">
        <v>350</v>
      </c>
      <c r="B355" s="1091"/>
      <c r="C355" s="1091"/>
      <c r="D355" s="1097"/>
      <c r="E355" s="1093">
        <f t="shared" si="21"/>
        <v>0</v>
      </c>
      <c r="F355" s="1094">
        <f t="shared" si="22"/>
        <v>0</v>
      </c>
      <c r="G355" s="1095">
        <f t="shared" si="23"/>
        <v>0</v>
      </c>
      <c r="H355" s="1090" t="str">
        <f t="shared" ca="1" si="24"/>
        <v/>
      </c>
      <c r="I355" s="1109"/>
      <c r="J355" s="1109"/>
      <c r="K355" s="1112"/>
      <c r="L355" s="1091"/>
      <c r="M355" s="1091"/>
      <c r="N355" s="1091"/>
      <c r="O355" s="1091"/>
      <c r="P355" s="1096"/>
      <c r="Q355" s="1096"/>
      <c r="R355" s="1096"/>
      <c r="S355" s="1091"/>
    </row>
    <row r="356" spans="1:19" x14ac:dyDescent="0.3">
      <c r="A356" s="1090">
        <v>351</v>
      </c>
      <c r="B356" s="1091"/>
      <c r="C356" s="1091"/>
      <c r="D356" s="1097"/>
      <c r="E356" s="1093">
        <f t="shared" si="21"/>
        <v>0</v>
      </c>
      <c r="F356" s="1094">
        <f t="shared" si="22"/>
        <v>0</v>
      </c>
      <c r="G356" s="1095">
        <f t="shared" si="23"/>
        <v>0</v>
      </c>
      <c r="H356" s="1090" t="str">
        <f t="shared" ca="1" si="24"/>
        <v/>
      </c>
      <c r="I356" s="1109"/>
      <c r="J356" s="1109"/>
      <c r="K356" s="1112"/>
      <c r="L356" s="1091"/>
      <c r="M356" s="1091"/>
      <c r="N356" s="1091"/>
      <c r="O356" s="1091"/>
      <c r="P356" s="1096"/>
      <c r="Q356" s="1096"/>
      <c r="R356" s="1096"/>
      <c r="S356" s="1091"/>
    </row>
    <row r="357" spans="1:19" x14ac:dyDescent="0.3">
      <c r="A357" s="1090">
        <v>352</v>
      </c>
      <c r="B357" s="1091"/>
      <c r="C357" s="1091"/>
      <c r="D357" s="1097"/>
      <c r="E357" s="1093">
        <f t="shared" si="21"/>
        <v>0</v>
      </c>
      <c r="F357" s="1094">
        <f t="shared" si="22"/>
        <v>0</v>
      </c>
      <c r="G357" s="1095">
        <f t="shared" si="23"/>
        <v>0</v>
      </c>
      <c r="H357" s="1090" t="str">
        <f t="shared" ca="1" si="24"/>
        <v/>
      </c>
      <c r="I357" s="1109"/>
      <c r="J357" s="1109"/>
      <c r="K357" s="1112"/>
      <c r="L357" s="1091"/>
      <c r="M357" s="1091"/>
      <c r="N357" s="1091"/>
      <c r="O357" s="1091"/>
      <c r="P357" s="1096"/>
      <c r="Q357" s="1096"/>
      <c r="R357" s="1096"/>
      <c r="S357" s="1091"/>
    </row>
    <row r="358" spans="1:19" x14ac:dyDescent="0.3">
      <c r="A358" s="1090">
        <v>353</v>
      </c>
      <c r="B358" s="1091"/>
      <c r="C358" s="1091"/>
      <c r="D358" s="1097"/>
      <c r="E358" s="1093">
        <f t="shared" si="21"/>
        <v>0</v>
      </c>
      <c r="F358" s="1094">
        <f t="shared" si="22"/>
        <v>0</v>
      </c>
      <c r="G358" s="1095">
        <f t="shared" si="23"/>
        <v>0</v>
      </c>
      <c r="H358" s="1090" t="str">
        <f t="shared" ca="1" si="24"/>
        <v/>
      </c>
      <c r="I358" s="1109"/>
      <c r="J358" s="1109"/>
      <c r="K358" s="1112"/>
      <c r="L358" s="1091"/>
      <c r="M358" s="1091"/>
      <c r="N358" s="1091"/>
      <c r="O358" s="1091"/>
      <c r="P358" s="1096"/>
      <c r="Q358" s="1096"/>
      <c r="R358" s="1096"/>
      <c r="S358" s="1091"/>
    </row>
    <row r="359" spans="1:19" x14ac:dyDescent="0.3">
      <c r="A359" s="1090">
        <v>354</v>
      </c>
      <c r="B359" s="1091"/>
      <c r="C359" s="1091"/>
      <c r="D359" s="1097"/>
      <c r="E359" s="1093">
        <f t="shared" si="21"/>
        <v>0</v>
      </c>
      <c r="F359" s="1094">
        <f t="shared" si="22"/>
        <v>0</v>
      </c>
      <c r="G359" s="1095">
        <f t="shared" si="23"/>
        <v>0</v>
      </c>
      <c r="H359" s="1090" t="str">
        <f t="shared" ca="1" si="24"/>
        <v/>
      </c>
      <c r="I359" s="1109"/>
      <c r="J359" s="1109"/>
      <c r="K359" s="1112"/>
      <c r="L359" s="1091"/>
      <c r="M359" s="1091"/>
      <c r="N359" s="1091"/>
      <c r="O359" s="1091"/>
      <c r="P359" s="1096"/>
      <c r="Q359" s="1096"/>
      <c r="R359" s="1096"/>
      <c r="S359" s="1091"/>
    </row>
    <row r="360" spans="1:19" x14ac:dyDescent="0.3">
      <c r="A360" s="1090">
        <v>355</v>
      </c>
      <c r="B360" s="1091"/>
      <c r="C360" s="1091"/>
      <c r="D360" s="1097"/>
      <c r="E360" s="1093">
        <f t="shared" si="21"/>
        <v>0</v>
      </c>
      <c r="F360" s="1094">
        <f t="shared" si="22"/>
        <v>0</v>
      </c>
      <c r="G360" s="1095">
        <f t="shared" si="23"/>
        <v>0</v>
      </c>
      <c r="H360" s="1090" t="str">
        <f t="shared" ca="1" si="24"/>
        <v/>
      </c>
      <c r="I360" s="1109"/>
      <c r="J360" s="1109"/>
      <c r="K360" s="1112"/>
      <c r="L360" s="1091"/>
      <c r="M360" s="1091"/>
      <c r="N360" s="1091"/>
      <c r="O360" s="1091"/>
      <c r="P360" s="1096"/>
      <c r="Q360" s="1096"/>
      <c r="R360" s="1096"/>
      <c r="S360" s="1091"/>
    </row>
    <row r="361" spans="1:19" x14ac:dyDescent="0.3">
      <c r="A361" s="1090">
        <v>356</v>
      </c>
      <c r="B361" s="1091"/>
      <c r="C361" s="1091"/>
      <c r="D361" s="1097"/>
      <c r="E361" s="1093">
        <f t="shared" si="21"/>
        <v>0</v>
      </c>
      <c r="F361" s="1094">
        <f t="shared" si="22"/>
        <v>0</v>
      </c>
      <c r="G361" s="1095">
        <f t="shared" si="23"/>
        <v>0</v>
      </c>
      <c r="H361" s="1090" t="str">
        <f t="shared" ca="1" si="24"/>
        <v/>
      </c>
      <c r="I361" s="1109"/>
      <c r="J361" s="1109"/>
      <c r="K361" s="1112"/>
      <c r="L361" s="1091"/>
      <c r="M361" s="1091"/>
      <c r="N361" s="1091"/>
      <c r="O361" s="1091"/>
      <c r="P361" s="1096"/>
      <c r="Q361" s="1096"/>
      <c r="R361" s="1096"/>
      <c r="S361" s="1091"/>
    </row>
    <row r="362" spans="1:19" x14ac:dyDescent="0.3">
      <c r="A362" s="1090">
        <v>357</v>
      </c>
      <c r="B362" s="1091"/>
      <c r="C362" s="1091"/>
      <c r="D362" s="1097"/>
      <c r="E362" s="1093">
        <f t="shared" si="21"/>
        <v>0</v>
      </c>
      <c r="F362" s="1094">
        <f t="shared" si="22"/>
        <v>0</v>
      </c>
      <c r="G362" s="1095">
        <f t="shared" si="23"/>
        <v>0</v>
      </c>
      <c r="H362" s="1090" t="str">
        <f t="shared" ca="1" si="24"/>
        <v/>
      </c>
      <c r="I362" s="1109"/>
      <c r="J362" s="1109"/>
      <c r="K362" s="1112"/>
      <c r="L362" s="1091"/>
      <c r="M362" s="1091"/>
      <c r="N362" s="1091"/>
      <c r="O362" s="1091"/>
      <c r="P362" s="1096"/>
      <c r="Q362" s="1096"/>
      <c r="R362" s="1096"/>
      <c r="S362" s="1091"/>
    </row>
    <row r="363" spans="1:19" x14ac:dyDescent="0.3">
      <c r="A363" s="1090">
        <v>358</v>
      </c>
      <c r="B363" s="1091"/>
      <c r="C363" s="1091"/>
      <c r="D363" s="1097"/>
      <c r="E363" s="1093">
        <f t="shared" si="21"/>
        <v>0</v>
      </c>
      <c r="F363" s="1094">
        <f t="shared" si="22"/>
        <v>0</v>
      </c>
      <c r="G363" s="1095">
        <f t="shared" si="23"/>
        <v>0</v>
      </c>
      <c r="H363" s="1090" t="str">
        <f t="shared" ca="1" si="24"/>
        <v/>
      </c>
      <c r="I363" s="1109"/>
      <c r="J363" s="1109"/>
      <c r="K363" s="1112"/>
      <c r="L363" s="1091"/>
      <c r="M363" s="1091"/>
      <c r="N363" s="1091"/>
      <c r="O363" s="1091"/>
      <c r="P363" s="1096"/>
      <c r="Q363" s="1096"/>
      <c r="R363" s="1096"/>
      <c r="S363" s="1091"/>
    </row>
    <row r="364" spans="1:19" x14ac:dyDescent="0.3">
      <c r="A364" s="1090">
        <v>359</v>
      </c>
      <c r="B364" s="1091"/>
      <c r="C364" s="1091"/>
      <c r="D364" s="1097"/>
      <c r="E364" s="1093">
        <f t="shared" si="21"/>
        <v>0</v>
      </c>
      <c r="F364" s="1094">
        <f t="shared" si="22"/>
        <v>0</v>
      </c>
      <c r="G364" s="1095">
        <f t="shared" si="23"/>
        <v>0</v>
      </c>
      <c r="H364" s="1090" t="str">
        <f t="shared" ca="1" si="24"/>
        <v/>
      </c>
      <c r="I364" s="1109"/>
      <c r="J364" s="1109"/>
      <c r="K364" s="1112"/>
      <c r="L364" s="1091"/>
      <c r="M364" s="1091"/>
      <c r="N364" s="1091"/>
      <c r="O364" s="1091"/>
      <c r="P364" s="1096"/>
      <c r="Q364" s="1096"/>
      <c r="R364" s="1096"/>
      <c r="S364" s="1091"/>
    </row>
    <row r="365" spans="1:19" x14ac:dyDescent="0.3">
      <c r="A365" s="1090">
        <v>360</v>
      </c>
      <c r="B365" s="1091"/>
      <c r="C365" s="1091"/>
      <c r="D365" s="1097"/>
      <c r="E365" s="1093">
        <f t="shared" si="21"/>
        <v>0</v>
      </c>
      <c r="F365" s="1094">
        <f t="shared" si="22"/>
        <v>0</v>
      </c>
      <c r="G365" s="1095">
        <f t="shared" si="23"/>
        <v>0</v>
      </c>
      <c r="H365" s="1090" t="str">
        <f t="shared" ca="1" si="24"/>
        <v/>
      </c>
      <c r="I365" s="1109"/>
      <c r="J365" s="1109"/>
      <c r="K365" s="1112"/>
      <c r="L365" s="1091"/>
      <c r="M365" s="1091"/>
      <c r="N365" s="1091"/>
      <c r="O365" s="1091"/>
      <c r="P365" s="1096"/>
      <c r="Q365" s="1096"/>
      <c r="R365" s="1096"/>
      <c r="S365" s="1091"/>
    </row>
    <row r="366" spans="1:19" x14ac:dyDescent="0.3">
      <c r="A366" s="1090">
        <v>361</v>
      </c>
      <c r="B366" s="1091"/>
      <c r="C366" s="1091"/>
      <c r="D366" s="1097"/>
      <c r="E366" s="1093">
        <f t="shared" si="21"/>
        <v>0</v>
      </c>
      <c r="F366" s="1094">
        <f t="shared" si="22"/>
        <v>0</v>
      </c>
      <c r="G366" s="1095">
        <f t="shared" si="23"/>
        <v>0</v>
      </c>
      <c r="H366" s="1090" t="str">
        <f t="shared" ca="1" si="24"/>
        <v/>
      </c>
      <c r="I366" s="1109"/>
      <c r="J366" s="1109"/>
      <c r="K366" s="1112"/>
      <c r="L366" s="1091"/>
      <c r="M366" s="1091"/>
      <c r="N366" s="1091"/>
      <c r="O366" s="1091"/>
      <c r="P366" s="1096"/>
      <c r="Q366" s="1096"/>
      <c r="R366" s="1096"/>
      <c r="S366" s="1091"/>
    </row>
    <row r="367" spans="1:19" x14ac:dyDescent="0.3">
      <c r="A367" s="1090">
        <v>362</v>
      </c>
      <c r="B367" s="1091"/>
      <c r="C367" s="1091"/>
      <c r="D367" s="1097"/>
      <c r="E367" s="1093">
        <f t="shared" si="21"/>
        <v>0</v>
      </c>
      <c r="F367" s="1094">
        <f t="shared" si="22"/>
        <v>0</v>
      </c>
      <c r="G367" s="1095">
        <f t="shared" si="23"/>
        <v>0</v>
      </c>
      <c r="H367" s="1090" t="str">
        <f t="shared" ca="1" si="24"/>
        <v/>
      </c>
      <c r="I367" s="1109"/>
      <c r="J367" s="1109"/>
      <c r="K367" s="1112"/>
      <c r="L367" s="1091"/>
      <c r="M367" s="1091"/>
      <c r="N367" s="1091"/>
      <c r="O367" s="1091"/>
      <c r="P367" s="1096"/>
      <c r="Q367" s="1096"/>
      <c r="R367" s="1096"/>
      <c r="S367" s="1091"/>
    </row>
    <row r="368" spans="1:19" x14ac:dyDescent="0.3">
      <c r="A368" s="1090">
        <v>363</v>
      </c>
      <c r="B368" s="1091"/>
      <c r="C368" s="1091"/>
      <c r="D368" s="1097"/>
      <c r="E368" s="1093">
        <f t="shared" si="21"/>
        <v>0</v>
      </c>
      <c r="F368" s="1094">
        <f t="shared" si="22"/>
        <v>0</v>
      </c>
      <c r="G368" s="1095">
        <f t="shared" si="23"/>
        <v>0</v>
      </c>
      <c r="H368" s="1090" t="str">
        <f t="shared" ca="1" si="24"/>
        <v/>
      </c>
      <c r="I368" s="1109"/>
      <c r="J368" s="1109"/>
      <c r="K368" s="1112"/>
      <c r="L368" s="1091"/>
      <c r="M368" s="1091"/>
      <c r="N368" s="1091"/>
      <c r="O368" s="1091"/>
      <c r="P368" s="1096"/>
      <c r="Q368" s="1096"/>
      <c r="R368" s="1096"/>
      <c r="S368" s="1091"/>
    </row>
    <row r="369" spans="1:19" x14ac:dyDescent="0.3">
      <c r="A369" s="1090">
        <v>364</v>
      </c>
      <c r="B369" s="1091"/>
      <c r="C369" s="1091"/>
      <c r="D369" s="1097"/>
      <c r="E369" s="1093">
        <f t="shared" si="21"/>
        <v>0</v>
      </c>
      <c r="F369" s="1094">
        <f t="shared" si="22"/>
        <v>0</v>
      </c>
      <c r="G369" s="1095">
        <f t="shared" si="23"/>
        <v>0</v>
      </c>
      <c r="H369" s="1090" t="str">
        <f t="shared" ca="1" si="24"/>
        <v/>
      </c>
      <c r="I369" s="1109"/>
      <c r="J369" s="1109"/>
      <c r="K369" s="1112"/>
      <c r="L369" s="1091"/>
      <c r="M369" s="1091"/>
      <c r="N369" s="1091"/>
      <c r="O369" s="1091"/>
      <c r="P369" s="1096"/>
      <c r="Q369" s="1096"/>
      <c r="R369" s="1096"/>
      <c r="S369" s="1091"/>
    </row>
    <row r="370" spans="1:19" x14ac:dyDescent="0.3">
      <c r="A370" s="1090">
        <v>365</v>
      </c>
      <c r="B370" s="1091"/>
      <c r="C370" s="1091"/>
      <c r="D370" s="1097"/>
      <c r="E370" s="1093">
        <f t="shared" si="21"/>
        <v>0</v>
      </c>
      <c r="F370" s="1094">
        <f t="shared" si="22"/>
        <v>0</v>
      </c>
      <c r="G370" s="1095">
        <f t="shared" si="23"/>
        <v>0</v>
      </c>
      <c r="H370" s="1090" t="str">
        <f t="shared" ca="1" si="24"/>
        <v/>
      </c>
      <c r="I370" s="1109"/>
      <c r="J370" s="1109"/>
      <c r="K370" s="1112"/>
      <c r="L370" s="1091"/>
      <c r="M370" s="1091"/>
      <c r="N370" s="1091"/>
      <c r="O370" s="1091"/>
      <c r="P370" s="1096"/>
      <c r="Q370" s="1096"/>
      <c r="R370" s="1096"/>
      <c r="S370" s="1091"/>
    </row>
    <row r="371" spans="1:19" x14ac:dyDescent="0.3">
      <c r="A371" s="1090">
        <v>366</v>
      </c>
      <c r="B371" s="1091"/>
      <c r="C371" s="1091"/>
      <c r="D371" s="1097"/>
      <c r="E371" s="1093">
        <f t="shared" si="21"/>
        <v>0</v>
      </c>
      <c r="F371" s="1094">
        <f t="shared" si="22"/>
        <v>0</v>
      </c>
      <c r="G371" s="1095">
        <f t="shared" si="23"/>
        <v>0</v>
      </c>
      <c r="H371" s="1090" t="str">
        <f t="shared" ca="1" si="24"/>
        <v/>
      </c>
      <c r="I371" s="1109"/>
      <c r="J371" s="1109"/>
      <c r="K371" s="1112"/>
      <c r="L371" s="1091"/>
      <c r="M371" s="1091"/>
      <c r="N371" s="1091"/>
      <c r="O371" s="1091"/>
      <c r="P371" s="1096"/>
      <c r="Q371" s="1096"/>
      <c r="R371" s="1096"/>
      <c r="S371" s="1091"/>
    </row>
    <row r="372" spans="1:19" x14ac:dyDescent="0.3">
      <c r="A372" s="1090">
        <v>367</v>
      </c>
      <c r="B372" s="1091"/>
      <c r="C372" s="1091"/>
      <c r="D372" s="1097"/>
      <c r="E372" s="1093">
        <f t="shared" si="21"/>
        <v>0</v>
      </c>
      <c r="F372" s="1094">
        <f t="shared" si="22"/>
        <v>0</v>
      </c>
      <c r="G372" s="1095">
        <f t="shared" si="23"/>
        <v>0</v>
      </c>
      <c r="H372" s="1090" t="str">
        <f t="shared" ca="1" si="24"/>
        <v/>
      </c>
      <c r="I372" s="1109"/>
      <c r="J372" s="1109"/>
      <c r="K372" s="1112"/>
      <c r="L372" s="1091"/>
      <c r="M372" s="1091"/>
      <c r="N372" s="1091"/>
      <c r="O372" s="1091"/>
      <c r="P372" s="1096"/>
      <c r="Q372" s="1096"/>
      <c r="R372" s="1096"/>
      <c r="S372" s="1091"/>
    </row>
    <row r="373" spans="1:19" x14ac:dyDescent="0.3">
      <c r="A373" s="1090">
        <v>368</v>
      </c>
      <c r="B373" s="1091"/>
      <c r="C373" s="1091"/>
      <c r="D373" s="1097"/>
      <c r="E373" s="1093">
        <f t="shared" si="21"/>
        <v>0</v>
      </c>
      <c r="F373" s="1094">
        <f t="shared" si="22"/>
        <v>0</v>
      </c>
      <c r="G373" s="1095">
        <f t="shared" si="23"/>
        <v>0</v>
      </c>
      <c r="H373" s="1090" t="str">
        <f t="shared" ca="1" si="24"/>
        <v/>
      </c>
      <c r="I373" s="1109"/>
      <c r="J373" s="1109"/>
      <c r="K373" s="1112"/>
      <c r="L373" s="1091"/>
      <c r="M373" s="1091"/>
      <c r="N373" s="1091"/>
      <c r="O373" s="1091"/>
      <c r="P373" s="1096"/>
      <c r="Q373" s="1096"/>
      <c r="R373" s="1096"/>
      <c r="S373" s="1091"/>
    </row>
    <row r="374" spans="1:19" x14ac:dyDescent="0.3">
      <c r="A374" s="1090">
        <v>369</v>
      </c>
      <c r="B374" s="1091"/>
      <c r="C374" s="1091"/>
      <c r="D374" s="1097"/>
      <c r="E374" s="1093">
        <f t="shared" si="21"/>
        <v>0</v>
      </c>
      <c r="F374" s="1094">
        <f t="shared" si="22"/>
        <v>0</v>
      </c>
      <c r="G374" s="1095">
        <f t="shared" si="23"/>
        <v>0</v>
      </c>
      <c r="H374" s="1090" t="str">
        <f t="shared" ca="1" si="24"/>
        <v/>
      </c>
      <c r="I374" s="1109"/>
      <c r="J374" s="1109"/>
      <c r="K374" s="1112"/>
      <c r="L374" s="1091"/>
      <c r="M374" s="1091"/>
      <c r="N374" s="1091"/>
      <c r="O374" s="1091"/>
      <c r="P374" s="1096"/>
      <c r="Q374" s="1096"/>
      <c r="R374" s="1096"/>
      <c r="S374" s="1091"/>
    </row>
    <row r="375" spans="1:19" x14ac:dyDescent="0.3">
      <c r="A375" s="1090">
        <v>370</v>
      </c>
      <c r="B375" s="1091"/>
      <c r="C375" s="1091"/>
      <c r="D375" s="1097"/>
      <c r="E375" s="1093">
        <f t="shared" si="21"/>
        <v>0</v>
      </c>
      <c r="F375" s="1094">
        <f t="shared" si="22"/>
        <v>0</v>
      </c>
      <c r="G375" s="1095">
        <f t="shared" si="23"/>
        <v>0</v>
      </c>
      <c r="H375" s="1090" t="str">
        <f t="shared" ca="1" si="24"/>
        <v/>
      </c>
      <c r="I375" s="1109"/>
      <c r="J375" s="1109"/>
      <c r="K375" s="1112"/>
      <c r="L375" s="1091"/>
      <c r="M375" s="1091"/>
      <c r="N375" s="1091"/>
      <c r="O375" s="1091"/>
      <c r="P375" s="1096"/>
      <c r="Q375" s="1096"/>
      <c r="R375" s="1096"/>
      <c r="S375" s="1091"/>
    </row>
    <row r="376" spans="1:19" x14ac:dyDescent="0.3">
      <c r="A376" s="1090">
        <v>371</v>
      </c>
      <c r="B376" s="1091"/>
      <c r="C376" s="1091"/>
      <c r="D376" s="1097"/>
      <c r="E376" s="1093">
        <f t="shared" si="21"/>
        <v>0</v>
      </c>
      <c r="F376" s="1094">
        <f t="shared" si="22"/>
        <v>0</v>
      </c>
      <c r="G376" s="1095">
        <f t="shared" si="23"/>
        <v>0</v>
      </c>
      <c r="H376" s="1090" t="str">
        <f t="shared" ca="1" si="24"/>
        <v/>
      </c>
      <c r="I376" s="1109"/>
      <c r="J376" s="1109"/>
      <c r="K376" s="1112"/>
      <c r="L376" s="1091"/>
      <c r="M376" s="1091"/>
      <c r="N376" s="1091"/>
      <c r="O376" s="1091"/>
      <c r="P376" s="1096"/>
      <c r="Q376" s="1096"/>
      <c r="R376" s="1096"/>
      <c r="S376" s="1091"/>
    </row>
    <row r="377" spans="1:19" x14ac:dyDescent="0.3">
      <c r="A377" s="1090">
        <v>372</v>
      </c>
      <c r="B377" s="1091"/>
      <c r="C377" s="1091"/>
      <c r="D377" s="1097"/>
      <c r="E377" s="1093">
        <f t="shared" si="21"/>
        <v>0</v>
      </c>
      <c r="F377" s="1094">
        <f t="shared" si="22"/>
        <v>0</v>
      </c>
      <c r="G377" s="1095">
        <f t="shared" si="23"/>
        <v>0</v>
      </c>
      <c r="H377" s="1090" t="str">
        <f t="shared" ca="1" si="24"/>
        <v/>
      </c>
      <c r="I377" s="1109"/>
      <c r="J377" s="1109"/>
      <c r="K377" s="1112"/>
      <c r="L377" s="1091"/>
      <c r="M377" s="1091"/>
      <c r="N377" s="1091"/>
      <c r="O377" s="1091"/>
      <c r="P377" s="1096"/>
      <c r="Q377" s="1096"/>
      <c r="R377" s="1096"/>
      <c r="S377" s="1091"/>
    </row>
    <row r="378" spans="1:19" x14ac:dyDescent="0.3">
      <c r="A378" s="1090">
        <v>373</v>
      </c>
      <c r="B378" s="1091"/>
      <c r="C378" s="1091"/>
      <c r="D378" s="1097"/>
      <c r="E378" s="1093">
        <f t="shared" si="21"/>
        <v>0</v>
      </c>
      <c r="F378" s="1094">
        <f t="shared" si="22"/>
        <v>0</v>
      </c>
      <c r="G378" s="1095">
        <f t="shared" si="23"/>
        <v>0</v>
      </c>
      <c r="H378" s="1090" t="str">
        <f t="shared" ca="1" si="24"/>
        <v/>
      </c>
      <c r="I378" s="1109"/>
      <c r="J378" s="1109"/>
      <c r="K378" s="1112"/>
      <c r="L378" s="1091"/>
      <c r="M378" s="1091"/>
      <c r="N378" s="1091"/>
      <c r="O378" s="1091"/>
      <c r="P378" s="1096"/>
      <c r="Q378" s="1096"/>
      <c r="R378" s="1096"/>
      <c r="S378" s="1091"/>
    </row>
    <row r="379" spans="1:19" x14ac:dyDescent="0.3">
      <c r="A379" s="1090">
        <v>374</v>
      </c>
      <c r="B379" s="1091"/>
      <c r="C379" s="1091"/>
      <c r="D379" s="1097"/>
      <c r="E379" s="1093">
        <f t="shared" si="21"/>
        <v>0</v>
      </c>
      <c r="F379" s="1094">
        <f t="shared" si="22"/>
        <v>0</v>
      </c>
      <c r="G379" s="1095">
        <f t="shared" si="23"/>
        <v>0</v>
      </c>
      <c r="H379" s="1090" t="str">
        <f t="shared" ca="1" si="24"/>
        <v/>
      </c>
      <c r="I379" s="1109"/>
      <c r="J379" s="1109"/>
      <c r="K379" s="1112"/>
      <c r="L379" s="1091"/>
      <c r="M379" s="1091"/>
      <c r="N379" s="1091"/>
      <c r="O379" s="1091"/>
      <c r="P379" s="1096"/>
      <c r="Q379" s="1096"/>
      <c r="R379" s="1096"/>
      <c r="S379" s="1091"/>
    </row>
    <row r="380" spans="1:19" x14ac:dyDescent="0.3">
      <c r="A380" s="1090">
        <v>375</v>
      </c>
      <c r="B380" s="1091"/>
      <c r="C380" s="1091"/>
      <c r="D380" s="1097"/>
      <c r="E380" s="1093">
        <f t="shared" si="21"/>
        <v>0</v>
      </c>
      <c r="F380" s="1094">
        <f t="shared" si="22"/>
        <v>0</v>
      </c>
      <c r="G380" s="1095">
        <f t="shared" si="23"/>
        <v>0</v>
      </c>
      <c r="H380" s="1090" t="str">
        <f t="shared" ca="1" si="24"/>
        <v/>
      </c>
      <c r="I380" s="1109"/>
      <c r="J380" s="1109"/>
      <c r="K380" s="1112"/>
      <c r="L380" s="1091"/>
      <c r="M380" s="1091"/>
      <c r="N380" s="1091"/>
      <c r="O380" s="1091"/>
      <c r="P380" s="1096"/>
      <c r="Q380" s="1096"/>
      <c r="R380" s="1096"/>
      <c r="S380" s="1091"/>
    </row>
    <row r="381" spans="1:19" x14ac:dyDescent="0.3">
      <c r="A381" s="1090">
        <v>376</v>
      </c>
      <c r="B381" s="1091"/>
      <c r="C381" s="1091"/>
      <c r="D381" s="1097"/>
      <c r="E381" s="1093">
        <f t="shared" si="21"/>
        <v>0</v>
      </c>
      <c r="F381" s="1094">
        <f t="shared" si="22"/>
        <v>0</v>
      </c>
      <c r="G381" s="1095">
        <f t="shared" si="23"/>
        <v>0</v>
      </c>
      <c r="H381" s="1090" t="str">
        <f t="shared" ca="1" si="24"/>
        <v/>
      </c>
      <c r="I381" s="1109"/>
      <c r="J381" s="1109"/>
      <c r="K381" s="1112"/>
      <c r="L381" s="1091"/>
      <c r="M381" s="1091"/>
      <c r="N381" s="1091"/>
      <c r="O381" s="1091"/>
      <c r="P381" s="1096"/>
      <c r="Q381" s="1096"/>
      <c r="R381" s="1096"/>
      <c r="S381" s="1091"/>
    </row>
    <row r="382" spans="1:19" x14ac:dyDescent="0.3">
      <c r="A382" s="1090">
        <v>377</v>
      </c>
      <c r="B382" s="1091"/>
      <c r="C382" s="1091"/>
      <c r="D382" s="1097"/>
      <c r="E382" s="1093">
        <f t="shared" si="21"/>
        <v>0</v>
      </c>
      <c r="F382" s="1094">
        <f t="shared" si="22"/>
        <v>0</v>
      </c>
      <c r="G382" s="1095">
        <f t="shared" si="23"/>
        <v>0</v>
      </c>
      <c r="H382" s="1090" t="str">
        <f t="shared" ca="1" si="24"/>
        <v/>
      </c>
      <c r="I382" s="1109"/>
      <c r="J382" s="1109"/>
      <c r="K382" s="1112"/>
      <c r="L382" s="1091"/>
      <c r="M382" s="1091"/>
      <c r="N382" s="1091"/>
      <c r="O382" s="1091"/>
      <c r="P382" s="1096"/>
      <c r="Q382" s="1096"/>
      <c r="R382" s="1096"/>
      <c r="S382" s="1091"/>
    </row>
    <row r="383" spans="1:19" x14ac:dyDescent="0.3">
      <c r="A383" s="1090">
        <v>378</v>
      </c>
      <c r="B383" s="1091"/>
      <c r="C383" s="1091"/>
      <c r="D383" s="1097"/>
      <c r="E383" s="1093">
        <f t="shared" si="21"/>
        <v>0</v>
      </c>
      <c r="F383" s="1094">
        <f t="shared" si="22"/>
        <v>0</v>
      </c>
      <c r="G383" s="1095">
        <f t="shared" si="23"/>
        <v>0</v>
      </c>
      <c r="H383" s="1090" t="str">
        <f t="shared" ca="1" si="24"/>
        <v/>
      </c>
      <c r="I383" s="1109"/>
      <c r="J383" s="1109"/>
      <c r="K383" s="1112"/>
      <c r="L383" s="1091"/>
      <c r="M383" s="1091"/>
      <c r="N383" s="1091"/>
      <c r="O383" s="1091"/>
      <c r="P383" s="1096"/>
      <c r="Q383" s="1096"/>
      <c r="R383" s="1096"/>
      <c r="S383" s="1091"/>
    </row>
    <row r="384" spans="1:19" x14ac:dyDescent="0.3">
      <c r="A384" s="1090">
        <v>379</v>
      </c>
      <c r="B384" s="1091"/>
      <c r="C384" s="1091"/>
      <c r="D384" s="1097"/>
      <c r="E384" s="1093">
        <f t="shared" si="21"/>
        <v>0</v>
      </c>
      <c r="F384" s="1094">
        <f t="shared" si="22"/>
        <v>0</v>
      </c>
      <c r="G384" s="1095">
        <f t="shared" si="23"/>
        <v>0</v>
      </c>
      <c r="H384" s="1090" t="str">
        <f t="shared" ca="1" si="24"/>
        <v/>
      </c>
      <c r="I384" s="1109"/>
      <c r="J384" s="1109"/>
      <c r="K384" s="1112"/>
      <c r="L384" s="1091"/>
      <c r="M384" s="1091"/>
      <c r="N384" s="1091"/>
      <c r="O384" s="1091"/>
      <c r="P384" s="1096"/>
      <c r="Q384" s="1096"/>
      <c r="R384" s="1096"/>
      <c r="S384" s="1091"/>
    </row>
    <row r="385" spans="1:19" x14ac:dyDescent="0.3">
      <c r="A385" s="1090">
        <v>380</v>
      </c>
      <c r="B385" s="1091"/>
      <c r="C385" s="1091"/>
      <c r="D385" s="1097"/>
      <c r="E385" s="1093">
        <f t="shared" si="21"/>
        <v>0</v>
      </c>
      <c r="F385" s="1094">
        <f t="shared" si="22"/>
        <v>0</v>
      </c>
      <c r="G385" s="1095">
        <f t="shared" si="23"/>
        <v>0</v>
      </c>
      <c r="H385" s="1090" t="str">
        <f t="shared" ca="1" si="24"/>
        <v/>
      </c>
      <c r="I385" s="1109"/>
      <c r="J385" s="1109"/>
      <c r="K385" s="1112"/>
      <c r="L385" s="1091"/>
      <c r="M385" s="1091"/>
      <c r="N385" s="1091"/>
      <c r="O385" s="1091"/>
      <c r="P385" s="1096"/>
      <c r="Q385" s="1096"/>
      <c r="R385" s="1096"/>
      <c r="S385" s="1091"/>
    </row>
    <row r="386" spans="1:19" x14ac:dyDescent="0.3">
      <c r="A386" s="1090">
        <v>381</v>
      </c>
      <c r="B386" s="1091"/>
      <c r="C386" s="1091"/>
      <c r="D386" s="1097"/>
      <c r="E386" s="1093">
        <f t="shared" si="21"/>
        <v>0</v>
      </c>
      <c r="F386" s="1094">
        <f t="shared" si="22"/>
        <v>0</v>
      </c>
      <c r="G386" s="1095">
        <f t="shared" si="23"/>
        <v>0</v>
      </c>
      <c r="H386" s="1090" t="str">
        <f t="shared" ca="1" si="24"/>
        <v/>
      </c>
      <c r="I386" s="1109"/>
      <c r="J386" s="1109"/>
      <c r="K386" s="1112"/>
      <c r="L386" s="1091"/>
      <c r="M386" s="1091"/>
      <c r="N386" s="1091"/>
      <c r="O386" s="1091"/>
      <c r="P386" s="1096"/>
      <c r="Q386" s="1096"/>
      <c r="R386" s="1096"/>
      <c r="S386" s="1091"/>
    </row>
    <row r="387" spans="1:19" x14ac:dyDescent="0.3">
      <c r="A387" s="1090">
        <v>382</v>
      </c>
      <c r="B387" s="1091"/>
      <c r="C387" s="1091"/>
      <c r="D387" s="1097"/>
      <c r="E387" s="1093">
        <f t="shared" si="21"/>
        <v>0</v>
      </c>
      <c r="F387" s="1094">
        <f t="shared" si="22"/>
        <v>0</v>
      </c>
      <c r="G387" s="1095">
        <f t="shared" si="23"/>
        <v>0</v>
      </c>
      <c r="H387" s="1090" t="str">
        <f t="shared" ca="1" si="24"/>
        <v/>
      </c>
      <c r="I387" s="1109"/>
      <c r="J387" s="1109"/>
      <c r="K387" s="1112"/>
      <c r="L387" s="1091"/>
      <c r="M387" s="1091"/>
      <c r="N387" s="1091"/>
      <c r="O387" s="1091"/>
      <c r="P387" s="1096"/>
      <c r="Q387" s="1096"/>
      <c r="R387" s="1096"/>
      <c r="S387" s="1091"/>
    </row>
    <row r="388" spans="1:19" x14ac:dyDescent="0.3">
      <c r="A388" s="1090">
        <v>383</v>
      </c>
      <c r="B388" s="1091"/>
      <c r="C388" s="1091"/>
      <c r="D388" s="1097"/>
      <c r="E388" s="1093">
        <f t="shared" si="21"/>
        <v>0</v>
      </c>
      <c r="F388" s="1094">
        <f t="shared" si="22"/>
        <v>0</v>
      </c>
      <c r="G388" s="1095">
        <f t="shared" si="23"/>
        <v>0</v>
      </c>
      <c r="H388" s="1090" t="str">
        <f t="shared" ca="1" si="24"/>
        <v/>
      </c>
      <c r="I388" s="1109"/>
      <c r="J388" s="1109"/>
      <c r="K388" s="1112"/>
      <c r="L388" s="1091"/>
      <c r="M388" s="1091"/>
      <c r="N388" s="1091"/>
      <c r="O388" s="1091"/>
      <c r="P388" s="1096"/>
      <c r="Q388" s="1096"/>
      <c r="R388" s="1096"/>
      <c r="S388" s="1091"/>
    </row>
    <row r="389" spans="1:19" x14ac:dyDescent="0.3">
      <c r="A389" s="1090">
        <v>384</v>
      </c>
      <c r="B389" s="1091"/>
      <c r="C389" s="1091"/>
      <c r="D389" s="1097"/>
      <c r="E389" s="1093">
        <f t="shared" si="21"/>
        <v>0</v>
      </c>
      <c r="F389" s="1094">
        <f t="shared" si="22"/>
        <v>0</v>
      </c>
      <c r="G389" s="1095">
        <f t="shared" si="23"/>
        <v>0</v>
      </c>
      <c r="H389" s="1090" t="str">
        <f t="shared" ca="1" si="24"/>
        <v/>
      </c>
      <c r="I389" s="1109"/>
      <c r="J389" s="1109"/>
      <c r="K389" s="1112"/>
      <c r="L389" s="1091"/>
      <c r="M389" s="1091"/>
      <c r="N389" s="1091"/>
      <c r="O389" s="1091"/>
      <c r="P389" s="1096"/>
      <c r="Q389" s="1096"/>
      <c r="R389" s="1096"/>
      <c r="S389" s="1091"/>
    </row>
    <row r="390" spans="1:19" x14ac:dyDescent="0.3">
      <c r="A390" s="1090">
        <v>385</v>
      </c>
      <c r="B390" s="1091"/>
      <c r="C390" s="1091"/>
      <c r="D390" s="1097"/>
      <c r="E390" s="1093">
        <f t="shared" si="21"/>
        <v>0</v>
      </c>
      <c r="F390" s="1094">
        <f t="shared" si="22"/>
        <v>0</v>
      </c>
      <c r="G390" s="1095">
        <f t="shared" si="23"/>
        <v>0</v>
      </c>
      <c r="H390" s="1090" t="str">
        <f t="shared" ca="1" si="24"/>
        <v/>
      </c>
      <c r="I390" s="1109"/>
      <c r="J390" s="1109"/>
      <c r="K390" s="1112"/>
      <c r="L390" s="1091"/>
      <c r="M390" s="1091"/>
      <c r="N390" s="1091"/>
      <c r="O390" s="1091"/>
      <c r="P390" s="1096"/>
      <c r="Q390" s="1096"/>
      <c r="R390" s="1096"/>
      <c r="S390" s="1091"/>
    </row>
    <row r="391" spans="1:19" x14ac:dyDescent="0.3">
      <c r="A391" s="1090">
        <v>386</v>
      </c>
      <c r="B391" s="1091"/>
      <c r="C391" s="1091"/>
      <c r="D391" s="1097"/>
      <c r="E391" s="1093">
        <f t="shared" ref="E391:E454" si="25">D391</f>
        <v>0</v>
      </c>
      <c r="F391" s="1094">
        <f t="shared" ref="F391:F454" si="26">D391</f>
        <v>0</v>
      </c>
      <c r="G391" s="1095">
        <f t="shared" ref="G391:G454" si="27">D391</f>
        <v>0</v>
      </c>
      <c r="H391" s="1090" t="str">
        <f t="shared" ref="H391:H454" ca="1" si="28">IF(ISBLANK(D391),"",DATEDIF(G391,TODAY(),"y"))</f>
        <v/>
      </c>
      <c r="I391" s="1109"/>
      <c r="J391" s="1109"/>
      <c r="K391" s="1112"/>
      <c r="L391" s="1091"/>
      <c r="M391" s="1091"/>
      <c r="N391" s="1091"/>
      <c r="O391" s="1091"/>
      <c r="P391" s="1096"/>
      <c r="Q391" s="1096"/>
      <c r="R391" s="1096"/>
      <c r="S391" s="1091"/>
    </row>
    <row r="392" spans="1:19" x14ac:dyDescent="0.3">
      <c r="A392" s="1090">
        <v>387</v>
      </c>
      <c r="B392" s="1091"/>
      <c r="C392" s="1091"/>
      <c r="D392" s="1097"/>
      <c r="E392" s="1093">
        <f t="shared" si="25"/>
        <v>0</v>
      </c>
      <c r="F392" s="1094">
        <f t="shared" si="26"/>
        <v>0</v>
      </c>
      <c r="G392" s="1095">
        <f t="shared" si="27"/>
        <v>0</v>
      </c>
      <c r="H392" s="1090" t="str">
        <f t="shared" ca="1" si="28"/>
        <v/>
      </c>
      <c r="I392" s="1109"/>
      <c r="J392" s="1109"/>
      <c r="K392" s="1112"/>
      <c r="L392" s="1091"/>
      <c r="M392" s="1091"/>
      <c r="N392" s="1091"/>
      <c r="O392" s="1091"/>
      <c r="P392" s="1096"/>
      <c r="Q392" s="1096"/>
      <c r="R392" s="1096"/>
      <c r="S392" s="1091"/>
    </row>
    <row r="393" spans="1:19" x14ac:dyDescent="0.3">
      <c r="A393" s="1090">
        <v>388</v>
      </c>
      <c r="B393" s="1091"/>
      <c r="C393" s="1091"/>
      <c r="D393" s="1097"/>
      <c r="E393" s="1093">
        <f t="shared" si="25"/>
        <v>0</v>
      </c>
      <c r="F393" s="1094">
        <f t="shared" si="26"/>
        <v>0</v>
      </c>
      <c r="G393" s="1095">
        <f t="shared" si="27"/>
        <v>0</v>
      </c>
      <c r="H393" s="1090" t="str">
        <f t="shared" ca="1" si="28"/>
        <v/>
      </c>
      <c r="I393" s="1109"/>
      <c r="J393" s="1109"/>
      <c r="K393" s="1112"/>
      <c r="L393" s="1091"/>
      <c r="M393" s="1091"/>
      <c r="N393" s="1091"/>
      <c r="O393" s="1091"/>
      <c r="P393" s="1096"/>
      <c r="Q393" s="1096"/>
      <c r="R393" s="1096"/>
      <c r="S393" s="1091"/>
    </row>
    <row r="394" spans="1:19" x14ac:dyDescent="0.3">
      <c r="A394" s="1090">
        <v>389</v>
      </c>
      <c r="B394" s="1091"/>
      <c r="C394" s="1091"/>
      <c r="D394" s="1097"/>
      <c r="E394" s="1093">
        <f t="shared" si="25"/>
        <v>0</v>
      </c>
      <c r="F394" s="1094">
        <f t="shared" si="26"/>
        <v>0</v>
      </c>
      <c r="G394" s="1095">
        <f t="shared" si="27"/>
        <v>0</v>
      </c>
      <c r="H394" s="1090" t="str">
        <f t="shared" ca="1" si="28"/>
        <v/>
      </c>
      <c r="I394" s="1109"/>
      <c r="J394" s="1109"/>
      <c r="K394" s="1112"/>
      <c r="L394" s="1091"/>
      <c r="M394" s="1091"/>
      <c r="N394" s="1091"/>
      <c r="O394" s="1091"/>
      <c r="P394" s="1096"/>
      <c r="Q394" s="1096"/>
      <c r="R394" s="1096"/>
      <c r="S394" s="1091"/>
    </row>
    <row r="395" spans="1:19" x14ac:dyDescent="0.3">
      <c r="A395" s="1090">
        <v>390</v>
      </c>
      <c r="B395" s="1091"/>
      <c r="C395" s="1091"/>
      <c r="D395" s="1097"/>
      <c r="E395" s="1093">
        <f t="shared" si="25"/>
        <v>0</v>
      </c>
      <c r="F395" s="1094">
        <f t="shared" si="26"/>
        <v>0</v>
      </c>
      <c r="G395" s="1095">
        <f t="shared" si="27"/>
        <v>0</v>
      </c>
      <c r="H395" s="1090" t="str">
        <f t="shared" ca="1" si="28"/>
        <v/>
      </c>
      <c r="I395" s="1109"/>
      <c r="J395" s="1109"/>
      <c r="K395" s="1112"/>
      <c r="L395" s="1091"/>
      <c r="M395" s="1091"/>
      <c r="N395" s="1091"/>
      <c r="O395" s="1091"/>
      <c r="P395" s="1096"/>
      <c r="Q395" s="1096"/>
      <c r="R395" s="1096"/>
      <c r="S395" s="1091"/>
    </row>
    <row r="396" spans="1:19" x14ac:dyDescent="0.3">
      <c r="A396" s="1090">
        <v>391</v>
      </c>
      <c r="B396" s="1091"/>
      <c r="C396" s="1091"/>
      <c r="D396" s="1097"/>
      <c r="E396" s="1093">
        <f t="shared" si="25"/>
        <v>0</v>
      </c>
      <c r="F396" s="1094">
        <f t="shared" si="26"/>
        <v>0</v>
      </c>
      <c r="G396" s="1095">
        <f t="shared" si="27"/>
        <v>0</v>
      </c>
      <c r="H396" s="1090" t="str">
        <f t="shared" ca="1" si="28"/>
        <v/>
      </c>
      <c r="I396" s="1109"/>
      <c r="J396" s="1109"/>
      <c r="K396" s="1112"/>
      <c r="L396" s="1091"/>
      <c r="M396" s="1091"/>
      <c r="N396" s="1091"/>
      <c r="O396" s="1091"/>
      <c r="P396" s="1096"/>
      <c r="Q396" s="1096"/>
      <c r="R396" s="1096"/>
      <c r="S396" s="1091"/>
    </row>
    <row r="397" spans="1:19" x14ac:dyDescent="0.3">
      <c r="A397" s="1090">
        <v>392</v>
      </c>
      <c r="B397" s="1091"/>
      <c r="C397" s="1091"/>
      <c r="D397" s="1097"/>
      <c r="E397" s="1093">
        <f t="shared" si="25"/>
        <v>0</v>
      </c>
      <c r="F397" s="1094">
        <f t="shared" si="26"/>
        <v>0</v>
      </c>
      <c r="G397" s="1095">
        <f t="shared" si="27"/>
        <v>0</v>
      </c>
      <c r="H397" s="1090" t="str">
        <f t="shared" ca="1" si="28"/>
        <v/>
      </c>
      <c r="I397" s="1109"/>
      <c r="J397" s="1109"/>
      <c r="K397" s="1112"/>
      <c r="L397" s="1091"/>
      <c r="M397" s="1091"/>
      <c r="N397" s="1091"/>
      <c r="O397" s="1091"/>
      <c r="P397" s="1096"/>
      <c r="Q397" s="1096"/>
      <c r="R397" s="1096"/>
      <c r="S397" s="1091"/>
    </row>
    <row r="398" spans="1:19" x14ac:dyDescent="0.3">
      <c r="A398" s="1090">
        <v>393</v>
      </c>
      <c r="B398" s="1091"/>
      <c r="C398" s="1091"/>
      <c r="D398" s="1097"/>
      <c r="E398" s="1093">
        <f t="shared" si="25"/>
        <v>0</v>
      </c>
      <c r="F398" s="1094">
        <f t="shared" si="26"/>
        <v>0</v>
      </c>
      <c r="G398" s="1095">
        <f t="shared" si="27"/>
        <v>0</v>
      </c>
      <c r="H398" s="1090" t="str">
        <f t="shared" ca="1" si="28"/>
        <v/>
      </c>
      <c r="I398" s="1109"/>
      <c r="J398" s="1109"/>
      <c r="K398" s="1112"/>
      <c r="L398" s="1091"/>
      <c r="M398" s="1091"/>
      <c r="N398" s="1091"/>
      <c r="O398" s="1091"/>
      <c r="P398" s="1096"/>
      <c r="Q398" s="1096"/>
      <c r="R398" s="1096"/>
      <c r="S398" s="1091"/>
    </row>
    <row r="399" spans="1:19" x14ac:dyDescent="0.3">
      <c r="A399" s="1090">
        <v>394</v>
      </c>
      <c r="B399" s="1091"/>
      <c r="C399" s="1091"/>
      <c r="D399" s="1097"/>
      <c r="E399" s="1093">
        <f t="shared" si="25"/>
        <v>0</v>
      </c>
      <c r="F399" s="1094">
        <f t="shared" si="26"/>
        <v>0</v>
      </c>
      <c r="G399" s="1095">
        <f t="shared" si="27"/>
        <v>0</v>
      </c>
      <c r="H399" s="1090" t="str">
        <f t="shared" ca="1" si="28"/>
        <v/>
      </c>
      <c r="I399" s="1109"/>
      <c r="J399" s="1109"/>
      <c r="K399" s="1112"/>
      <c r="L399" s="1091"/>
      <c r="M399" s="1091"/>
      <c r="N399" s="1091"/>
      <c r="O399" s="1091"/>
      <c r="P399" s="1096"/>
      <c r="Q399" s="1096"/>
      <c r="R399" s="1096"/>
      <c r="S399" s="1091"/>
    </row>
    <row r="400" spans="1:19" x14ac:dyDescent="0.3">
      <c r="A400" s="1090">
        <v>395</v>
      </c>
      <c r="B400" s="1091"/>
      <c r="C400" s="1091"/>
      <c r="D400" s="1097"/>
      <c r="E400" s="1093">
        <f t="shared" si="25"/>
        <v>0</v>
      </c>
      <c r="F400" s="1094">
        <f t="shared" si="26"/>
        <v>0</v>
      </c>
      <c r="G400" s="1095">
        <f t="shared" si="27"/>
        <v>0</v>
      </c>
      <c r="H400" s="1090" t="str">
        <f t="shared" ca="1" si="28"/>
        <v/>
      </c>
      <c r="I400" s="1109"/>
      <c r="J400" s="1109"/>
      <c r="K400" s="1112"/>
      <c r="L400" s="1091"/>
      <c r="M400" s="1091"/>
      <c r="N400" s="1091"/>
      <c r="O400" s="1091"/>
      <c r="P400" s="1096"/>
      <c r="Q400" s="1096"/>
      <c r="R400" s="1096"/>
      <c r="S400" s="1091"/>
    </row>
    <row r="401" spans="1:19" x14ac:dyDescent="0.3">
      <c r="A401" s="1090">
        <v>396</v>
      </c>
      <c r="B401" s="1091"/>
      <c r="C401" s="1091"/>
      <c r="D401" s="1097"/>
      <c r="E401" s="1093">
        <f t="shared" si="25"/>
        <v>0</v>
      </c>
      <c r="F401" s="1094">
        <f t="shared" si="26"/>
        <v>0</v>
      </c>
      <c r="G401" s="1095">
        <f t="shared" si="27"/>
        <v>0</v>
      </c>
      <c r="H401" s="1090" t="str">
        <f t="shared" ca="1" si="28"/>
        <v/>
      </c>
      <c r="I401" s="1109"/>
      <c r="J401" s="1109"/>
      <c r="K401" s="1112"/>
      <c r="L401" s="1091"/>
      <c r="M401" s="1091"/>
      <c r="N401" s="1091"/>
      <c r="O401" s="1091"/>
      <c r="P401" s="1096"/>
      <c r="Q401" s="1096"/>
      <c r="R401" s="1096"/>
      <c r="S401" s="1091"/>
    </row>
    <row r="402" spans="1:19" x14ac:dyDescent="0.3">
      <c r="A402" s="1090">
        <v>397</v>
      </c>
      <c r="B402" s="1091"/>
      <c r="C402" s="1091"/>
      <c r="D402" s="1097"/>
      <c r="E402" s="1093">
        <f t="shared" si="25"/>
        <v>0</v>
      </c>
      <c r="F402" s="1094">
        <f t="shared" si="26"/>
        <v>0</v>
      </c>
      <c r="G402" s="1095">
        <f t="shared" si="27"/>
        <v>0</v>
      </c>
      <c r="H402" s="1090" t="str">
        <f t="shared" ca="1" si="28"/>
        <v/>
      </c>
      <c r="I402" s="1109"/>
      <c r="J402" s="1109"/>
      <c r="K402" s="1112"/>
      <c r="L402" s="1091"/>
      <c r="M402" s="1091"/>
      <c r="N402" s="1091"/>
      <c r="O402" s="1091"/>
      <c r="P402" s="1096"/>
      <c r="Q402" s="1096"/>
      <c r="R402" s="1096"/>
      <c r="S402" s="1091"/>
    </row>
    <row r="403" spans="1:19" x14ac:dyDescent="0.3">
      <c r="A403" s="1090">
        <v>398</v>
      </c>
      <c r="B403" s="1091"/>
      <c r="C403" s="1091"/>
      <c r="D403" s="1097"/>
      <c r="E403" s="1093">
        <f t="shared" si="25"/>
        <v>0</v>
      </c>
      <c r="F403" s="1094">
        <f t="shared" si="26"/>
        <v>0</v>
      </c>
      <c r="G403" s="1095">
        <f t="shared" si="27"/>
        <v>0</v>
      </c>
      <c r="H403" s="1090" t="str">
        <f t="shared" ca="1" si="28"/>
        <v/>
      </c>
      <c r="I403" s="1109"/>
      <c r="J403" s="1109"/>
      <c r="K403" s="1112"/>
      <c r="L403" s="1091"/>
      <c r="M403" s="1091"/>
      <c r="N403" s="1091"/>
      <c r="O403" s="1091"/>
      <c r="P403" s="1096"/>
      <c r="Q403" s="1096"/>
      <c r="R403" s="1096"/>
      <c r="S403" s="1091"/>
    </row>
    <row r="404" spans="1:19" x14ac:dyDescent="0.3">
      <c r="A404" s="1090">
        <v>399</v>
      </c>
      <c r="B404" s="1091"/>
      <c r="C404" s="1091"/>
      <c r="D404" s="1097"/>
      <c r="E404" s="1093">
        <f t="shared" si="25"/>
        <v>0</v>
      </c>
      <c r="F404" s="1094">
        <f t="shared" si="26"/>
        <v>0</v>
      </c>
      <c r="G404" s="1095">
        <f t="shared" si="27"/>
        <v>0</v>
      </c>
      <c r="H404" s="1090" t="str">
        <f t="shared" ca="1" si="28"/>
        <v/>
      </c>
      <c r="I404" s="1109"/>
      <c r="J404" s="1109"/>
      <c r="K404" s="1112"/>
      <c r="L404" s="1091"/>
      <c r="M404" s="1091"/>
      <c r="N404" s="1091"/>
      <c r="O404" s="1091"/>
      <c r="P404" s="1096"/>
      <c r="Q404" s="1096"/>
      <c r="R404" s="1096"/>
      <c r="S404" s="1091"/>
    </row>
    <row r="405" spans="1:19" x14ac:dyDescent="0.3">
      <c r="A405" s="1090">
        <v>400</v>
      </c>
      <c r="B405" s="1091"/>
      <c r="C405" s="1091"/>
      <c r="D405" s="1097"/>
      <c r="E405" s="1093">
        <f t="shared" si="25"/>
        <v>0</v>
      </c>
      <c r="F405" s="1094">
        <f t="shared" si="26"/>
        <v>0</v>
      </c>
      <c r="G405" s="1095">
        <f t="shared" si="27"/>
        <v>0</v>
      </c>
      <c r="H405" s="1090" t="str">
        <f t="shared" ca="1" si="28"/>
        <v/>
      </c>
      <c r="I405" s="1109"/>
      <c r="J405" s="1109"/>
      <c r="K405" s="1112"/>
      <c r="L405" s="1091"/>
      <c r="M405" s="1091"/>
      <c r="N405" s="1091"/>
      <c r="O405" s="1091"/>
      <c r="P405" s="1096"/>
      <c r="Q405" s="1096"/>
      <c r="R405" s="1096"/>
      <c r="S405" s="1091"/>
    </row>
    <row r="406" spans="1:19" x14ac:dyDescent="0.3">
      <c r="A406" s="1090">
        <v>401</v>
      </c>
      <c r="B406" s="1091"/>
      <c r="C406" s="1091"/>
      <c r="D406" s="1097"/>
      <c r="E406" s="1093">
        <f t="shared" si="25"/>
        <v>0</v>
      </c>
      <c r="F406" s="1094">
        <f t="shared" si="26"/>
        <v>0</v>
      </c>
      <c r="G406" s="1095">
        <f t="shared" si="27"/>
        <v>0</v>
      </c>
      <c r="H406" s="1090" t="str">
        <f t="shared" ca="1" si="28"/>
        <v/>
      </c>
      <c r="I406" s="1109"/>
      <c r="J406" s="1109"/>
      <c r="K406" s="1112"/>
      <c r="L406" s="1091"/>
      <c r="M406" s="1091"/>
      <c r="N406" s="1091"/>
      <c r="O406" s="1091"/>
      <c r="P406" s="1096"/>
      <c r="Q406" s="1096"/>
      <c r="R406" s="1096"/>
      <c r="S406" s="1091"/>
    </row>
    <row r="407" spans="1:19" x14ac:dyDescent="0.3">
      <c r="A407" s="1090">
        <v>402</v>
      </c>
      <c r="B407" s="1091"/>
      <c r="C407" s="1091"/>
      <c r="D407" s="1097"/>
      <c r="E407" s="1093">
        <f t="shared" si="25"/>
        <v>0</v>
      </c>
      <c r="F407" s="1094">
        <f t="shared" si="26"/>
        <v>0</v>
      </c>
      <c r="G407" s="1095">
        <f t="shared" si="27"/>
        <v>0</v>
      </c>
      <c r="H407" s="1090" t="str">
        <f t="shared" ca="1" si="28"/>
        <v/>
      </c>
      <c r="I407" s="1109"/>
      <c r="J407" s="1109"/>
      <c r="K407" s="1112"/>
      <c r="L407" s="1091"/>
      <c r="M407" s="1091"/>
      <c r="N407" s="1091"/>
      <c r="O407" s="1091"/>
      <c r="P407" s="1096"/>
      <c r="Q407" s="1096"/>
      <c r="R407" s="1096"/>
      <c r="S407" s="1091"/>
    </row>
    <row r="408" spans="1:19" x14ac:dyDescent="0.3">
      <c r="A408" s="1090">
        <v>403</v>
      </c>
      <c r="B408" s="1091"/>
      <c r="C408" s="1091"/>
      <c r="D408" s="1097"/>
      <c r="E408" s="1093">
        <f t="shared" si="25"/>
        <v>0</v>
      </c>
      <c r="F408" s="1094">
        <f t="shared" si="26"/>
        <v>0</v>
      </c>
      <c r="G408" s="1095">
        <f t="shared" si="27"/>
        <v>0</v>
      </c>
      <c r="H408" s="1090" t="str">
        <f t="shared" ca="1" si="28"/>
        <v/>
      </c>
      <c r="I408" s="1109"/>
      <c r="J408" s="1109"/>
      <c r="K408" s="1112"/>
      <c r="L408" s="1091"/>
      <c r="M408" s="1091"/>
      <c r="N408" s="1091"/>
      <c r="O408" s="1091"/>
      <c r="P408" s="1096"/>
      <c r="Q408" s="1096"/>
      <c r="R408" s="1096"/>
      <c r="S408" s="1091"/>
    </row>
    <row r="409" spans="1:19" x14ac:dyDescent="0.3">
      <c r="A409" s="1090">
        <v>404</v>
      </c>
      <c r="B409" s="1091"/>
      <c r="C409" s="1091"/>
      <c r="D409" s="1097"/>
      <c r="E409" s="1093">
        <f t="shared" si="25"/>
        <v>0</v>
      </c>
      <c r="F409" s="1094">
        <f t="shared" si="26"/>
        <v>0</v>
      </c>
      <c r="G409" s="1095">
        <f t="shared" si="27"/>
        <v>0</v>
      </c>
      <c r="H409" s="1090" t="str">
        <f t="shared" ca="1" si="28"/>
        <v/>
      </c>
      <c r="I409" s="1109"/>
      <c r="J409" s="1109"/>
      <c r="K409" s="1112"/>
      <c r="L409" s="1091"/>
      <c r="M409" s="1091"/>
      <c r="N409" s="1091"/>
      <c r="O409" s="1091"/>
      <c r="P409" s="1096"/>
      <c r="Q409" s="1096"/>
      <c r="R409" s="1096"/>
      <c r="S409" s="1091"/>
    </row>
    <row r="410" spans="1:19" x14ac:dyDescent="0.3">
      <c r="A410" s="1090">
        <v>405</v>
      </c>
      <c r="B410" s="1091"/>
      <c r="C410" s="1091"/>
      <c r="D410" s="1097"/>
      <c r="E410" s="1093">
        <f t="shared" si="25"/>
        <v>0</v>
      </c>
      <c r="F410" s="1094">
        <f t="shared" si="26"/>
        <v>0</v>
      </c>
      <c r="G410" s="1095">
        <f t="shared" si="27"/>
        <v>0</v>
      </c>
      <c r="H410" s="1090" t="str">
        <f t="shared" ca="1" si="28"/>
        <v/>
      </c>
      <c r="I410" s="1109"/>
      <c r="J410" s="1109"/>
      <c r="K410" s="1112"/>
      <c r="L410" s="1091"/>
      <c r="M410" s="1091"/>
      <c r="N410" s="1091"/>
      <c r="O410" s="1091"/>
      <c r="P410" s="1096"/>
      <c r="Q410" s="1096"/>
      <c r="R410" s="1096"/>
      <c r="S410" s="1091"/>
    </row>
    <row r="411" spans="1:19" x14ac:dyDescent="0.3">
      <c r="A411" s="1090">
        <v>406</v>
      </c>
      <c r="B411" s="1091"/>
      <c r="C411" s="1091"/>
      <c r="D411" s="1097"/>
      <c r="E411" s="1093">
        <f t="shared" si="25"/>
        <v>0</v>
      </c>
      <c r="F411" s="1094">
        <f t="shared" si="26"/>
        <v>0</v>
      </c>
      <c r="G411" s="1095">
        <f t="shared" si="27"/>
        <v>0</v>
      </c>
      <c r="H411" s="1090" t="str">
        <f t="shared" ca="1" si="28"/>
        <v/>
      </c>
      <c r="I411" s="1109"/>
      <c r="J411" s="1109"/>
      <c r="K411" s="1112"/>
      <c r="L411" s="1091"/>
      <c r="M411" s="1091"/>
      <c r="N411" s="1091"/>
      <c r="O411" s="1091"/>
      <c r="P411" s="1096"/>
      <c r="Q411" s="1096"/>
      <c r="R411" s="1096"/>
      <c r="S411" s="1091"/>
    </row>
    <row r="412" spans="1:19" x14ac:dyDescent="0.3">
      <c r="A412" s="1090">
        <v>407</v>
      </c>
      <c r="B412" s="1091"/>
      <c r="C412" s="1091"/>
      <c r="D412" s="1097"/>
      <c r="E412" s="1093">
        <f t="shared" si="25"/>
        <v>0</v>
      </c>
      <c r="F412" s="1094">
        <f t="shared" si="26"/>
        <v>0</v>
      </c>
      <c r="G412" s="1095">
        <f t="shared" si="27"/>
        <v>0</v>
      </c>
      <c r="H412" s="1090" t="str">
        <f t="shared" ca="1" si="28"/>
        <v/>
      </c>
      <c r="I412" s="1109"/>
      <c r="J412" s="1109"/>
      <c r="K412" s="1112"/>
      <c r="L412" s="1091"/>
      <c r="M412" s="1091"/>
      <c r="N412" s="1091"/>
      <c r="O412" s="1091"/>
      <c r="P412" s="1096"/>
      <c r="Q412" s="1096"/>
      <c r="R412" s="1096"/>
      <c r="S412" s="1091"/>
    </row>
    <row r="413" spans="1:19" x14ac:dyDescent="0.3">
      <c r="A413" s="1090">
        <v>408</v>
      </c>
      <c r="B413" s="1091"/>
      <c r="C413" s="1091"/>
      <c r="D413" s="1097"/>
      <c r="E413" s="1093">
        <f t="shared" si="25"/>
        <v>0</v>
      </c>
      <c r="F413" s="1094">
        <f t="shared" si="26"/>
        <v>0</v>
      </c>
      <c r="G413" s="1095">
        <f t="shared" si="27"/>
        <v>0</v>
      </c>
      <c r="H413" s="1090" t="str">
        <f t="shared" ca="1" si="28"/>
        <v/>
      </c>
      <c r="I413" s="1109"/>
      <c r="J413" s="1109"/>
      <c r="K413" s="1112"/>
      <c r="L413" s="1091"/>
      <c r="M413" s="1091"/>
      <c r="N413" s="1091"/>
      <c r="O413" s="1091"/>
      <c r="P413" s="1096"/>
      <c r="Q413" s="1096"/>
      <c r="R413" s="1096"/>
      <c r="S413" s="1091"/>
    </row>
    <row r="414" spans="1:19" x14ac:dyDescent="0.3">
      <c r="A414" s="1090">
        <v>409</v>
      </c>
      <c r="B414" s="1091"/>
      <c r="C414" s="1091"/>
      <c r="D414" s="1097"/>
      <c r="E414" s="1093">
        <f t="shared" si="25"/>
        <v>0</v>
      </c>
      <c r="F414" s="1094">
        <f t="shared" si="26"/>
        <v>0</v>
      </c>
      <c r="G414" s="1095">
        <f t="shared" si="27"/>
        <v>0</v>
      </c>
      <c r="H414" s="1090" t="str">
        <f t="shared" ca="1" si="28"/>
        <v/>
      </c>
      <c r="I414" s="1109"/>
      <c r="J414" s="1109"/>
      <c r="K414" s="1112"/>
      <c r="L414" s="1091"/>
      <c r="M414" s="1091"/>
      <c r="N414" s="1091"/>
      <c r="O414" s="1091"/>
      <c r="P414" s="1096"/>
      <c r="Q414" s="1096"/>
      <c r="R414" s="1096"/>
      <c r="S414" s="1091"/>
    </row>
    <row r="415" spans="1:19" x14ac:dyDescent="0.3">
      <c r="A415" s="1090">
        <v>410</v>
      </c>
      <c r="B415" s="1091"/>
      <c r="C415" s="1091"/>
      <c r="D415" s="1097"/>
      <c r="E415" s="1093">
        <f t="shared" si="25"/>
        <v>0</v>
      </c>
      <c r="F415" s="1094">
        <f t="shared" si="26"/>
        <v>0</v>
      </c>
      <c r="G415" s="1095">
        <f t="shared" si="27"/>
        <v>0</v>
      </c>
      <c r="H415" s="1090" t="str">
        <f t="shared" ca="1" si="28"/>
        <v/>
      </c>
      <c r="I415" s="1109"/>
      <c r="J415" s="1109"/>
      <c r="K415" s="1112"/>
      <c r="L415" s="1091"/>
      <c r="M415" s="1091"/>
      <c r="N415" s="1091"/>
      <c r="O415" s="1091"/>
      <c r="P415" s="1096"/>
      <c r="Q415" s="1096"/>
      <c r="R415" s="1096"/>
      <c r="S415" s="1091"/>
    </row>
    <row r="416" spans="1:19" x14ac:dyDescent="0.3">
      <c r="A416" s="1090">
        <v>411</v>
      </c>
      <c r="B416" s="1091"/>
      <c r="C416" s="1091"/>
      <c r="D416" s="1097"/>
      <c r="E416" s="1093">
        <f t="shared" si="25"/>
        <v>0</v>
      </c>
      <c r="F416" s="1094">
        <f t="shared" si="26"/>
        <v>0</v>
      </c>
      <c r="G416" s="1095">
        <f t="shared" si="27"/>
        <v>0</v>
      </c>
      <c r="H416" s="1090" t="str">
        <f t="shared" ca="1" si="28"/>
        <v/>
      </c>
      <c r="I416" s="1109"/>
      <c r="J416" s="1109"/>
      <c r="K416" s="1112"/>
      <c r="L416" s="1091"/>
      <c r="M416" s="1091"/>
      <c r="N416" s="1091"/>
      <c r="O416" s="1091"/>
      <c r="P416" s="1096"/>
      <c r="Q416" s="1096"/>
      <c r="R416" s="1096"/>
      <c r="S416" s="1091"/>
    </row>
    <row r="417" spans="1:19" x14ac:dyDescent="0.3">
      <c r="A417" s="1090">
        <v>412</v>
      </c>
      <c r="B417" s="1091"/>
      <c r="C417" s="1091"/>
      <c r="D417" s="1097"/>
      <c r="E417" s="1093">
        <f t="shared" si="25"/>
        <v>0</v>
      </c>
      <c r="F417" s="1094">
        <f t="shared" si="26"/>
        <v>0</v>
      </c>
      <c r="G417" s="1095">
        <f t="shared" si="27"/>
        <v>0</v>
      </c>
      <c r="H417" s="1090" t="str">
        <f t="shared" ca="1" si="28"/>
        <v/>
      </c>
      <c r="I417" s="1109"/>
      <c r="J417" s="1109"/>
      <c r="K417" s="1112"/>
      <c r="L417" s="1091"/>
      <c r="M417" s="1091"/>
      <c r="N417" s="1091"/>
      <c r="O417" s="1091"/>
      <c r="P417" s="1096"/>
      <c r="Q417" s="1096"/>
      <c r="R417" s="1096"/>
      <c r="S417" s="1091"/>
    </row>
    <row r="418" spans="1:19" x14ac:dyDescent="0.3">
      <c r="A418" s="1090">
        <v>413</v>
      </c>
      <c r="B418" s="1091"/>
      <c r="C418" s="1091"/>
      <c r="D418" s="1097"/>
      <c r="E418" s="1093">
        <f t="shared" si="25"/>
        <v>0</v>
      </c>
      <c r="F418" s="1094">
        <f t="shared" si="26"/>
        <v>0</v>
      </c>
      <c r="G418" s="1095">
        <f t="shared" si="27"/>
        <v>0</v>
      </c>
      <c r="H418" s="1090" t="str">
        <f t="shared" ca="1" si="28"/>
        <v/>
      </c>
      <c r="I418" s="1109"/>
      <c r="J418" s="1109"/>
      <c r="K418" s="1112"/>
      <c r="L418" s="1091"/>
      <c r="M418" s="1091"/>
      <c r="N418" s="1091"/>
      <c r="O418" s="1091"/>
      <c r="P418" s="1096"/>
      <c r="Q418" s="1096"/>
      <c r="R418" s="1096"/>
      <c r="S418" s="1091"/>
    </row>
    <row r="419" spans="1:19" x14ac:dyDescent="0.3">
      <c r="A419" s="1090">
        <v>414</v>
      </c>
      <c r="B419" s="1091"/>
      <c r="C419" s="1091"/>
      <c r="D419" s="1097"/>
      <c r="E419" s="1093">
        <f t="shared" si="25"/>
        <v>0</v>
      </c>
      <c r="F419" s="1094">
        <f t="shared" si="26"/>
        <v>0</v>
      </c>
      <c r="G419" s="1095">
        <f t="shared" si="27"/>
        <v>0</v>
      </c>
      <c r="H419" s="1090" t="str">
        <f t="shared" ca="1" si="28"/>
        <v/>
      </c>
      <c r="I419" s="1109"/>
      <c r="J419" s="1109"/>
      <c r="K419" s="1112"/>
      <c r="L419" s="1091"/>
      <c r="M419" s="1091"/>
      <c r="N419" s="1091"/>
      <c r="O419" s="1091"/>
      <c r="P419" s="1096"/>
      <c r="Q419" s="1096"/>
      <c r="R419" s="1096"/>
      <c r="S419" s="1091"/>
    </row>
    <row r="420" spans="1:19" x14ac:dyDescent="0.3">
      <c r="A420" s="1090">
        <v>415</v>
      </c>
      <c r="B420" s="1091"/>
      <c r="C420" s="1091"/>
      <c r="D420" s="1097"/>
      <c r="E420" s="1093">
        <f t="shared" si="25"/>
        <v>0</v>
      </c>
      <c r="F420" s="1094">
        <f t="shared" si="26"/>
        <v>0</v>
      </c>
      <c r="G420" s="1095">
        <f t="shared" si="27"/>
        <v>0</v>
      </c>
      <c r="H420" s="1090" t="str">
        <f t="shared" ca="1" si="28"/>
        <v/>
      </c>
      <c r="I420" s="1109"/>
      <c r="J420" s="1109"/>
      <c r="K420" s="1112"/>
      <c r="L420" s="1091"/>
      <c r="M420" s="1091"/>
      <c r="N420" s="1091"/>
      <c r="O420" s="1091"/>
      <c r="P420" s="1096"/>
      <c r="Q420" s="1096"/>
      <c r="R420" s="1096"/>
      <c r="S420" s="1091"/>
    </row>
    <row r="421" spans="1:19" x14ac:dyDescent="0.3">
      <c r="A421" s="1090">
        <v>416</v>
      </c>
      <c r="B421" s="1091"/>
      <c r="C421" s="1091"/>
      <c r="D421" s="1097"/>
      <c r="E421" s="1093">
        <f t="shared" si="25"/>
        <v>0</v>
      </c>
      <c r="F421" s="1094">
        <f t="shared" si="26"/>
        <v>0</v>
      </c>
      <c r="G421" s="1095">
        <f t="shared" si="27"/>
        <v>0</v>
      </c>
      <c r="H421" s="1090" t="str">
        <f t="shared" ca="1" si="28"/>
        <v/>
      </c>
      <c r="I421" s="1109"/>
      <c r="J421" s="1109"/>
      <c r="K421" s="1112"/>
      <c r="L421" s="1091"/>
      <c r="M421" s="1091"/>
      <c r="N421" s="1091"/>
      <c r="O421" s="1091"/>
      <c r="P421" s="1096"/>
      <c r="Q421" s="1096"/>
      <c r="R421" s="1096"/>
      <c r="S421" s="1091"/>
    </row>
    <row r="422" spans="1:19" x14ac:dyDescent="0.3">
      <c r="A422" s="1090">
        <v>417</v>
      </c>
      <c r="B422" s="1091"/>
      <c r="C422" s="1091"/>
      <c r="D422" s="1097"/>
      <c r="E422" s="1093">
        <f t="shared" si="25"/>
        <v>0</v>
      </c>
      <c r="F422" s="1094">
        <f t="shared" si="26"/>
        <v>0</v>
      </c>
      <c r="G422" s="1095">
        <f t="shared" si="27"/>
        <v>0</v>
      </c>
      <c r="H422" s="1090" t="str">
        <f t="shared" ca="1" si="28"/>
        <v/>
      </c>
      <c r="I422" s="1109"/>
      <c r="J422" s="1109"/>
      <c r="K422" s="1112"/>
      <c r="L422" s="1091"/>
      <c r="M422" s="1091"/>
      <c r="N422" s="1091"/>
      <c r="O422" s="1091"/>
      <c r="P422" s="1096"/>
      <c r="Q422" s="1096"/>
      <c r="R422" s="1096"/>
      <c r="S422" s="1091"/>
    </row>
    <row r="423" spans="1:19" x14ac:dyDescent="0.3">
      <c r="A423" s="1090">
        <v>418</v>
      </c>
      <c r="B423" s="1091"/>
      <c r="C423" s="1091"/>
      <c r="D423" s="1097"/>
      <c r="E423" s="1093">
        <f t="shared" si="25"/>
        <v>0</v>
      </c>
      <c r="F423" s="1094">
        <f t="shared" si="26"/>
        <v>0</v>
      </c>
      <c r="G423" s="1095">
        <f t="shared" si="27"/>
        <v>0</v>
      </c>
      <c r="H423" s="1090" t="str">
        <f t="shared" ca="1" si="28"/>
        <v/>
      </c>
      <c r="I423" s="1109"/>
      <c r="J423" s="1109"/>
      <c r="K423" s="1112"/>
      <c r="L423" s="1091"/>
      <c r="M423" s="1091"/>
      <c r="N423" s="1091"/>
      <c r="O423" s="1091"/>
      <c r="P423" s="1096"/>
      <c r="Q423" s="1096"/>
      <c r="R423" s="1096"/>
      <c r="S423" s="1091"/>
    </row>
    <row r="424" spans="1:19" x14ac:dyDescent="0.3">
      <c r="A424" s="1090">
        <v>419</v>
      </c>
      <c r="B424" s="1091"/>
      <c r="C424" s="1091"/>
      <c r="D424" s="1097"/>
      <c r="E424" s="1093">
        <f t="shared" si="25"/>
        <v>0</v>
      </c>
      <c r="F424" s="1094">
        <f t="shared" si="26"/>
        <v>0</v>
      </c>
      <c r="G424" s="1095">
        <f t="shared" si="27"/>
        <v>0</v>
      </c>
      <c r="H424" s="1090" t="str">
        <f t="shared" ca="1" si="28"/>
        <v/>
      </c>
      <c r="I424" s="1109"/>
      <c r="J424" s="1109"/>
      <c r="K424" s="1112"/>
      <c r="L424" s="1091"/>
      <c r="M424" s="1091"/>
      <c r="N424" s="1091"/>
      <c r="O424" s="1091"/>
      <c r="P424" s="1096"/>
      <c r="Q424" s="1096"/>
      <c r="R424" s="1096"/>
      <c r="S424" s="1091"/>
    </row>
    <row r="425" spans="1:19" x14ac:dyDescent="0.3">
      <c r="A425" s="1090">
        <v>420</v>
      </c>
      <c r="B425" s="1091"/>
      <c r="C425" s="1091"/>
      <c r="D425" s="1097"/>
      <c r="E425" s="1093">
        <f t="shared" si="25"/>
        <v>0</v>
      </c>
      <c r="F425" s="1094">
        <f t="shared" si="26"/>
        <v>0</v>
      </c>
      <c r="G425" s="1095">
        <f t="shared" si="27"/>
        <v>0</v>
      </c>
      <c r="H425" s="1090" t="str">
        <f t="shared" ca="1" si="28"/>
        <v/>
      </c>
      <c r="I425" s="1109"/>
      <c r="J425" s="1109"/>
      <c r="K425" s="1112"/>
      <c r="L425" s="1091"/>
      <c r="M425" s="1091"/>
      <c r="N425" s="1091"/>
      <c r="O425" s="1091"/>
      <c r="P425" s="1096"/>
      <c r="Q425" s="1096"/>
      <c r="R425" s="1096"/>
      <c r="S425" s="1091"/>
    </row>
    <row r="426" spans="1:19" x14ac:dyDescent="0.3">
      <c r="A426" s="1090">
        <v>421</v>
      </c>
      <c r="B426" s="1091"/>
      <c r="C426" s="1091"/>
      <c r="D426" s="1097"/>
      <c r="E426" s="1093">
        <f t="shared" si="25"/>
        <v>0</v>
      </c>
      <c r="F426" s="1094">
        <f t="shared" si="26"/>
        <v>0</v>
      </c>
      <c r="G426" s="1095">
        <f t="shared" si="27"/>
        <v>0</v>
      </c>
      <c r="H426" s="1090" t="str">
        <f t="shared" ca="1" si="28"/>
        <v/>
      </c>
      <c r="I426" s="1109"/>
      <c r="J426" s="1109"/>
      <c r="K426" s="1112"/>
      <c r="L426" s="1091"/>
      <c r="M426" s="1091"/>
      <c r="N426" s="1091"/>
      <c r="O426" s="1091"/>
      <c r="P426" s="1096"/>
      <c r="Q426" s="1096"/>
      <c r="R426" s="1096"/>
      <c r="S426" s="1091"/>
    </row>
    <row r="427" spans="1:19" x14ac:dyDescent="0.3">
      <c r="A427" s="1090">
        <v>422</v>
      </c>
      <c r="B427" s="1091"/>
      <c r="C427" s="1091"/>
      <c r="D427" s="1097"/>
      <c r="E427" s="1093">
        <f t="shared" si="25"/>
        <v>0</v>
      </c>
      <c r="F427" s="1094">
        <f t="shared" si="26"/>
        <v>0</v>
      </c>
      <c r="G427" s="1095">
        <f t="shared" si="27"/>
        <v>0</v>
      </c>
      <c r="H427" s="1090" t="str">
        <f t="shared" ca="1" si="28"/>
        <v/>
      </c>
      <c r="I427" s="1109"/>
      <c r="J427" s="1109"/>
      <c r="K427" s="1112"/>
      <c r="L427" s="1091"/>
      <c r="M427" s="1091"/>
      <c r="N427" s="1091"/>
      <c r="O427" s="1091"/>
      <c r="P427" s="1096"/>
      <c r="Q427" s="1096"/>
      <c r="R427" s="1096"/>
      <c r="S427" s="1091"/>
    </row>
    <row r="428" spans="1:19" x14ac:dyDescent="0.3">
      <c r="A428" s="1090">
        <v>423</v>
      </c>
      <c r="B428" s="1091"/>
      <c r="C428" s="1091"/>
      <c r="D428" s="1097"/>
      <c r="E428" s="1093">
        <f t="shared" si="25"/>
        <v>0</v>
      </c>
      <c r="F428" s="1094">
        <f t="shared" si="26"/>
        <v>0</v>
      </c>
      <c r="G428" s="1095">
        <f t="shared" si="27"/>
        <v>0</v>
      </c>
      <c r="H428" s="1090" t="str">
        <f t="shared" ca="1" si="28"/>
        <v/>
      </c>
      <c r="I428" s="1109"/>
      <c r="J428" s="1109"/>
      <c r="K428" s="1112"/>
      <c r="L428" s="1091"/>
      <c r="M428" s="1091"/>
      <c r="N428" s="1091"/>
      <c r="O428" s="1091"/>
      <c r="P428" s="1096"/>
      <c r="Q428" s="1096"/>
      <c r="R428" s="1096"/>
      <c r="S428" s="1091"/>
    </row>
    <row r="429" spans="1:19" x14ac:dyDescent="0.3">
      <c r="A429" s="1090">
        <v>424</v>
      </c>
      <c r="B429" s="1091"/>
      <c r="C429" s="1091"/>
      <c r="D429" s="1097"/>
      <c r="E429" s="1093">
        <f t="shared" si="25"/>
        <v>0</v>
      </c>
      <c r="F429" s="1094">
        <f t="shared" si="26"/>
        <v>0</v>
      </c>
      <c r="G429" s="1095">
        <f t="shared" si="27"/>
        <v>0</v>
      </c>
      <c r="H429" s="1090" t="str">
        <f t="shared" ca="1" si="28"/>
        <v/>
      </c>
      <c r="I429" s="1109"/>
      <c r="J429" s="1109"/>
      <c r="K429" s="1112"/>
      <c r="L429" s="1091"/>
      <c r="M429" s="1091"/>
      <c r="N429" s="1091"/>
      <c r="O429" s="1091"/>
      <c r="P429" s="1096"/>
      <c r="Q429" s="1096"/>
      <c r="R429" s="1096"/>
      <c r="S429" s="1091"/>
    </row>
    <row r="430" spans="1:19" x14ac:dyDescent="0.3">
      <c r="A430" s="1090">
        <v>425</v>
      </c>
      <c r="B430" s="1091"/>
      <c r="C430" s="1091"/>
      <c r="D430" s="1097"/>
      <c r="E430" s="1093">
        <f t="shared" si="25"/>
        <v>0</v>
      </c>
      <c r="F430" s="1094">
        <f t="shared" si="26"/>
        <v>0</v>
      </c>
      <c r="G430" s="1095">
        <f t="shared" si="27"/>
        <v>0</v>
      </c>
      <c r="H430" s="1090" t="str">
        <f t="shared" ca="1" si="28"/>
        <v/>
      </c>
      <c r="I430" s="1109"/>
      <c r="J430" s="1109"/>
      <c r="K430" s="1112"/>
      <c r="L430" s="1091"/>
      <c r="M430" s="1091"/>
      <c r="N430" s="1091"/>
      <c r="O430" s="1091"/>
      <c r="P430" s="1096"/>
      <c r="Q430" s="1096"/>
      <c r="R430" s="1096"/>
      <c r="S430" s="1091"/>
    </row>
    <row r="431" spans="1:19" x14ac:dyDescent="0.3">
      <c r="A431" s="1090">
        <v>426</v>
      </c>
      <c r="B431" s="1091"/>
      <c r="C431" s="1091"/>
      <c r="D431" s="1097"/>
      <c r="E431" s="1093">
        <f t="shared" si="25"/>
        <v>0</v>
      </c>
      <c r="F431" s="1094">
        <f t="shared" si="26"/>
        <v>0</v>
      </c>
      <c r="G431" s="1095">
        <f t="shared" si="27"/>
        <v>0</v>
      </c>
      <c r="H431" s="1090" t="str">
        <f t="shared" ca="1" si="28"/>
        <v/>
      </c>
      <c r="I431" s="1109"/>
      <c r="J431" s="1109"/>
      <c r="K431" s="1112"/>
      <c r="L431" s="1091"/>
      <c r="M431" s="1091"/>
      <c r="N431" s="1091"/>
      <c r="O431" s="1091"/>
      <c r="P431" s="1096"/>
      <c r="Q431" s="1096"/>
      <c r="R431" s="1096"/>
      <c r="S431" s="1091"/>
    </row>
    <row r="432" spans="1:19" x14ac:dyDescent="0.3">
      <c r="A432" s="1090">
        <v>427</v>
      </c>
      <c r="B432" s="1091"/>
      <c r="C432" s="1091"/>
      <c r="D432" s="1097"/>
      <c r="E432" s="1093">
        <f t="shared" si="25"/>
        <v>0</v>
      </c>
      <c r="F432" s="1094">
        <f t="shared" si="26"/>
        <v>0</v>
      </c>
      <c r="G432" s="1095">
        <f t="shared" si="27"/>
        <v>0</v>
      </c>
      <c r="H432" s="1090" t="str">
        <f t="shared" ca="1" si="28"/>
        <v/>
      </c>
      <c r="I432" s="1109"/>
      <c r="J432" s="1109"/>
      <c r="K432" s="1112"/>
      <c r="L432" s="1091"/>
      <c r="M432" s="1091"/>
      <c r="N432" s="1091"/>
      <c r="O432" s="1091"/>
      <c r="P432" s="1096"/>
      <c r="Q432" s="1096"/>
      <c r="R432" s="1096"/>
      <c r="S432" s="1091"/>
    </row>
    <row r="433" spans="1:19" x14ac:dyDescent="0.3">
      <c r="A433" s="1090">
        <v>428</v>
      </c>
      <c r="B433" s="1091"/>
      <c r="C433" s="1091"/>
      <c r="D433" s="1097"/>
      <c r="E433" s="1093">
        <f t="shared" si="25"/>
        <v>0</v>
      </c>
      <c r="F433" s="1094">
        <f t="shared" si="26"/>
        <v>0</v>
      </c>
      <c r="G433" s="1095">
        <f t="shared" si="27"/>
        <v>0</v>
      </c>
      <c r="H433" s="1090" t="str">
        <f t="shared" ca="1" si="28"/>
        <v/>
      </c>
      <c r="I433" s="1109"/>
      <c r="J433" s="1109"/>
      <c r="K433" s="1112"/>
      <c r="L433" s="1091"/>
      <c r="M433" s="1091"/>
      <c r="N433" s="1091"/>
      <c r="O433" s="1091"/>
      <c r="P433" s="1096"/>
      <c r="Q433" s="1096"/>
      <c r="R433" s="1096"/>
      <c r="S433" s="1091"/>
    </row>
    <row r="434" spans="1:19" x14ac:dyDescent="0.3">
      <c r="A434" s="1090">
        <v>429</v>
      </c>
      <c r="B434" s="1091"/>
      <c r="C434" s="1091"/>
      <c r="D434" s="1097"/>
      <c r="E434" s="1093">
        <f t="shared" si="25"/>
        <v>0</v>
      </c>
      <c r="F434" s="1094">
        <f t="shared" si="26"/>
        <v>0</v>
      </c>
      <c r="G434" s="1095">
        <f t="shared" si="27"/>
        <v>0</v>
      </c>
      <c r="H434" s="1090" t="str">
        <f t="shared" ca="1" si="28"/>
        <v/>
      </c>
      <c r="I434" s="1109"/>
      <c r="J434" s="1109"/>
      <c r="K434" s="1112"/>
      <c r="L434" s="1091"/>
      <c r="M434" s="1091"/>
      <c r="N434" s="1091"/>
      <c r="O434" s="1091"/>
      <c r="P434" s="1096"/>
      <c r="Q434" s="1096"/>
      <c r="R434" s="1096"/>
      <c r="S434" s="1091"/>
    </row>
    <row r="435" spans="1:19" x14ac:dyDescent="0.3">
      <c r="A435" s="1090">
        <v>430</v>
      </c>
      <c r="B435" s="1091"/>
      <c r="C435" s="1091"/>
      <c r="D435" s="1097"/>
      <c r="E435" s="1093">
        <f t="shared" si="25"/>
        <v>0</v>
      </c>
      <c r="F435" s="1094">
        <f t="shared" si="26"/>
        <v>0</v>
      </c>
      <c r="G435" s="1095">
        <f t="shared" si="27"/>
        <v>0</v>
      </c>
      <c r="H435" s="1090" t="str">
        <f t="shared" ca="1" si="28"/>
        <v/>
      </c>
      <c r="I435" s="1109"/>
      <c r="J435" s="1109"/>
      <c r="K435" s="1112"/>
      <c r="L435" s="1091"/>
      <c r="M435" s="1091"/>
      <c r="N435" s="1091"/>
      <c r="O435" s="1091"/>
      <c r="P435" s="1096"/>
      <c r="Q435" s="1096"/>
      <c r="R435" s="1096"/>
      <c r="S435" s="1091"/>
    </row>
    <row r="436" spans="1:19" x14ac:dyDescent="0.3">
      <c r="A436" s="1090">
        <v>431</v>
      </c>
      <c r="B436" s="1091"/>
      <c r="C436" s="1091"/>
      <c r="D436" s="1097"/>
      <c r="E436" s="1093">
        <f t="shared" si="25"/>
        <v>0</v>
      </c>
      <c r="F436" s="1094">
        <f t="shared" si="26"/>
        <v>0</v>
      </c>
      <c r="G436" s="1095">
        <f t="shared" si="27"/>
        <v>0</v>
      </c>
      <c r="H436" s="1090" t="str">
        <f t="shared" ca="1" si="28"/>
        <v/>
      </c>
      <c r="I436" s="1109"/>
      <c r="J436" s="1109"/>
      <c r="K436" s="1112"/>
      <c r="L436" s="1091"/>
      <c r="M436" s="1091"/>
      <c r="N436" s="1091"/>
      <c r="O436" s="1091"/>
      <c r="P436" s="1096"/>
      <c r="Q436" s="1096"/>
      <c r="R436" s="1096"/>
      <c r="S436" s="1091"/>
    </row>
    <row r="437" spans="1:19" x14ac:dyDescent="0.3">
      <c r="A437" s="1090">
        <v>432</v>
      </c>
      <c r="B437" s="1091"/>
      <c r="C437" s="1091"/>
      <c r="D437" s="1097"/>
      <c r="E437" s="1093">
        <f t="shared" si="25"/>
        <v>0</v>
      </c>
      <c r="F437" s="1094">
        <f t="shared" si="26"/>
        <v>0</v>
      </c>
      <c r="G437" s="1095">
        <f t="shared" si="27"/>
        <v>0</v>
      </c>
      <c r="H437" s="1090" t="str">
        <f t="shared" ca="1" si="28"/>
        <v/>
      </c>
      <c r="I437" s="1109"/>
      <c r="J437" s="1109"/>
      <c r="K437" s="1112"/>
      <c r="L437" s="1091"/>
      <c r="M437" s="1091"/>
      <c r="N437" s="1091"/>
      <c r="O437" s="1091"/>
      <c r="P437" s="1096"/>
      <c r="Q437" s="1096"/>
      <c r="R437" s="1096"/>
      <c r="S437" s="1091"/>
    </row>
    <row r="438" spans="1:19" x14ac:dyDescent="0.3">
      <c r="A438" s="1090">
        <v>433</v>
      </c>
      <c r="B438" s="1091"/>
      <c r="C438" s="1091"/>
      <c r="D438" s="1097"/>
      <c r="E438" s="1093">
        <f t="shared" si="25"/>
        <v>0</v>
      </c>
      <c r="F438" s="1094">
        <f t="shared" si="26"/>
        <v>0</v>
      </c>
      <c r="G438" s="1095">
        <f t="shared" si="27"/>
        <v>0</v>
      </c>
      <c r="H438" s="1090" t="str">
        <f t="shared" ca="1" si="28"/>
        <v/>
      </c>
      <c r="I438" s="1109"/>
      <c r="J438" s="1109"/>
      <c r="K438" s="1112"/>
      <c r="L438" s="1091"/>
      <c r="M438" s="1091"/>
      <c r="N438" s="1091"/>
      <c r="O438" s="1091"/>
      <c r="P438" s="1096"/>
      <c r="Q438" s="1096"/>
      <c r="R438" s="1096"/>
      <c r="S438" s="1091"/>
    </row>
    <row r="439" spans="1:19" x14ac:dyDescent="0.3">
      <c r="A439" s="1090">
        <v>434</v>
      </c>
      <c r="B439" s="1091"/>
      <c r="C439" s="1091"/>
      <c r="D439" s="1097"/>
      <c r="E439" s="1093">
        <f t="shared" si="25"/>
        <v>0</v>
      </c>
      <c r="F439" s="1094">
        <f t="shared" si="26"/>
        <v>0</v>
      </c>
      <c r="G439" s="1095">
        <f t="shared" si="27"/>
        <v>0</v>
      </c>
      <c r="H439" s="1090" t="str">
        <f t="shared" ca="1" si="28"/>
        <v/>
      </c>
      <c r="I439" s="1109"/>
      <c r="J439" s="1109"/>
      <c r="K439" s="1112"/>
      <c r="L439" s="1091"/>
      <c r="M439" s="1091"/>
      <c r="N439" s="1091"/>
      <c r="O439" s="1091"/>
      <c r="P439" s="1096"/>
      <c r="Q439" s="1096"/>
      <c r="R439" s="1096"/>
      <c r="S439" s="1091"/>
    </row>
    <row r="440" spans="1:19" x14ac:dyDescent="0.3">
      <c r="A440" s="1090">
        <v>435</v>
      </c>
      <c r="B440" s="1091"/>
      <c r="C440" s="1091"/>
      <c r="D440" s="1097"/>
      <c r="E440" s="1093">
        <f t="shared" si="25"/>
        <v>0</v>
      </c>
      <c r="F440" s="1094">
        <f t="shared" si="26"/>
        <v>0</v>
      </c>
      <c r="G440" s="1095">
        <f t="shared" si="27"/>
        <v>0</v>
      </c>
      <c r="H440" s="1090" t="str">
        <f t="shared" ca="1" si="28"/>
        <v/>
      </c>
      <c r="I440" s="1109"/>
      <c r="J440" s="1109"/>
      <c r="K440" s="1112"/>
      <c r="L440" s="1091"/>
      <c r="M440" s="1091"/>
      <c r="N440" s="1091"/>
      <c r="O440" s="1091"/>
      <c r="P440" s="1096"/>
      <c r="Q440" s="1096"/>
      <c r="R440" s="1096"/>
      <c r="S440" s="1091"/>
    </row>
    <row r="441" spans="1:19" x14ac:dyDescent="0.3">
      <c r="A441" s="1090">
        <v>436</v>
      </c>
      <c r="B441" s="1091"/>
      <c r="C441" s="1091"/>
      <c r="D441" s="1097"/>
      <c r="E441" s="1093">
        <f t="shared" si="25"/>
        <v>0</v>
      </c>
      <c r="F441" s="1094">
        <f t="shared" si="26"/>
        <v>0</v>
      </c>
      <c r="G441" s="1095">
        <f t="shared" si="27"/>
        <v>0</v>
      </c>
      <c r="H441" s="1090" t="str">
        <f t="shared" ca="1" si="28"/>
        <v/>
      </c>
      <c r="I441" s="1109"/>
      <c r="J441" s="1109"/>
      <c r="K441" s="1112"/>
      <c r="L441" s="1091"/>
      <c r="M441" s="1091"/>
      <c r="N441" s="1091"/>
      <c r="O441" s="1091"/>
      <c r="P441" s="1096"/>
      <c r="Q441" s="1096"/>
      <c r="R441" s="1096"/>
      <c r="S441" s="1091"/>
    </row>
    <row r="442" spans="1:19" x14ac:dyDescent="0.3">
      <c r="A442" s="1090">
        <v>437</v>
      </c>
      <c r="B442" s="1091"/>
      <c r="C442" s="1091"/>
      <c r="D442" s="1097"/>
      <c r="E442" s="1093">
        <f t="shared" si="25"/>
        <v>0</v>
      </c>
      <c r="F442" s="1094">
        <f t="shared" si="26"/>
        <v>0</v>
      </c>
      <c r="G442" s="1095">
        <f t="shared" si="27"/>
        <v>0</v>
      </c>
      <c r="H442" s="1090" t="str">
        <f t="shared" ca="1" si="28"/>
        <v/>
      </c>
      <c r="I442" s="1109"/>
      <c r="J442" s="1109"/>
      <c r="K442" s="1112"/>
      <c r="L442" s="1091"/>
      <c r="M442" s="1091"/>
      <c r="N442" s="1091"/>
      <c r="O442" s="1091"/>
      <c r="P442" s="1096"/>
      <c r="Q442" s="1096"/>
      <c r="R442" s="1096"/>
      <c r="S442" s="1091"/>
    </row>
    <row r="443" spans="1:19" x14ac:dyDescent="0.3">
      <c r="A443" s="1090">
        <v>438</v>
      </c>
      <c r="B443" s="1091"/>
      <c r="C443" s="1091"/>
      <c r="D443" s="1097"/>
      <c r="E443" s="1093">
        <f t="shared" si="25"/>
        <v>0</v>
      </c>
      <c r="F443" s="1094">
        <f t="shared" si="26"/>
        <v>0</v>
      </c>
      <c r="G443" s="1095">
        <f t="shared" si="27"/>
        <v>0</v>
      </c>
      <c r="H443" s="1090" t="str">
        <f t="shared" ca="1" si="28"/>
        <v/>
      </c>
      <c r="I443" s="1109"/>
      <c r="J443" s="1109"/>
      <c r="K443" s="1112"/>
      <c r="L443" s="1091"/>
      <c r="M443" s="1091"/>
      <c r="N443" s="1091"/>
      <c r="O443" s="1091"/>
      <c r="P443" s="1096"/>
      <c r="Q443" s="1096"/>
      <c r="R443" s="1096"/>
      <c r="S443" s="1091"/>
    </row>
    <row r="444" spans="1:19" x14ac:dyDescent="0.3">
      <c r="A444" s="1090">
        <v>439</v>
      </c>
      <c r="B444" s="1091"/>
      <c r="C444" s="1091"/>
      <c r="D444" s="1097"/>
      <c r="E444" s="1093">
        <f t="shared" si="25"/>
        <v>0</v>
      </c>
      <c r="F444" s="1094">
        <f t="shared" si="26"/>
        <v>0</v>
      </c>
      <c r="G444" s="1095">
        <f t="shared" si="27"/>
        <v>0</v>
      </c>
      <c r="H444" s="1090" t="str">
        <f t="shared" ca="1" si="28"/>
        <v/>
      </c>
      <c r="I444" s="1109"/>
      <c r="J444" s="1109"/>
      <c r="K444" s="1112"/>
      <c r="L444" s="1091"/>
      <c r="M444" s="1091"/>
      <c r="N444" s="1091"/>
      <c r="O444" s="1091"/>
      <c r="P444" s="1096"/>
      <c r="Q444" s="1096"/>
      <c r="R444" s="1096"/>
      <c r="S444" s="1091"/>
    </row>
    <row r="445" spans="1:19" x14ac:dyDescent="0.3">
      <c r="A445" s="1090">
        <v>440</v>
      </c>
      <c r="B445" s="1091"/>
      <c r="C445" s="1091"/>
      <c r="D445" s="1097"/>
      <c r="E445" s="1093">
        <f t="shared" si="25"/>
        <v>0</v>
      </c>
      <c r="F445" s="1094">
        <f t="shared" si="26"/>
        <v>0</v>
      </c>
      <c r="G445" s="1095">
        <f t="shared" si="27"/>
        <v>0</v>
      </c>
      <c r="H445" s="1090" t="str">
        <f t="shared" ca="1" si="28"/>
        <v/>
      </c>
      <c r="I445" s="1109"/>
      <c r="J445" s="1109"/>
      <c r="K445" s="1112"/>
      <c r="L445" s="1091"/>
      <c r="M445" s="1091"/>
      <c r="N445" s="1091"/>
      <c r="O445" s="1091"/>
      <c r="P445" s="1096"/>
      <c r="Q445" s="1096"/>
      <c r="R445" s="1096"/>
      <c r="S445" s="1091"/>
    </row>
    <row r="446" spans="1:19" x14ac:dyDescent="0.3">
      <c r="A446" s="1090">
        <v>441</v>
      </c>
      <c r="B446" s="1091"/>
      <c r="C446" s="1091"/>
      <c r="D446" s="1097"/>
      <c r="E446" s="1093">
        <f t="shared" si="25"/>
        <v>0</v>
      </c>
      <c r="F446" s="1094">
        <f t="shared" si="26"/>
        <v>0</v>
      </c>
      <c r="G446" s="1095">
        <f t="shared" si="27"/>
        <v>0</v>
      </c>
      <c r="H446" s="1090" t="str">
        <f t="shared" ca="1" si="28"/>
        <v/>
      </c>
      <c r="I446" s="1109"/>
      <c r="J446" s="1109"/>
      <c r="K446" s="1112"/>
      <c r="L446" s="1091"/>
      <c r="M446" s="1091"/>
      <c r="N446" s="1091"/>
      <c r="O446" s="1091"/>
      <c r="P446" s="1096"/>
      <c r="Q446" s="1096"/>
      <c r="R446" s="1096"/>
      <c r="S446" s="1091"/>
    </row>
    <row r="447" spans="1:19" x14ac:dyDescent="0.3">
      <c r="A447" s="1090">
        <v>442</v>
      </c>
      <c r="B447" s="1091"/>
      <c r="C447" s="1091"/>
      <c r="D447" s="1097"/>
      <c r="E447" s="1093">
        <f t="shared" si="25"/>
        <v>0</v>
      </c>
      <c r="F447" s="1094">
        <f t="shared" si="26"/>
        <v>0</v>
      </c>
      <c r="G447" s="1095">
        <f t="shared" si="27"/>
        <v>0</v>
      </c>
      <c r="H447" s="1090" t="str">
        <f t="shared" ca="1" si="28"/>
        <v/>
      </c>
      <c r="I447" s="1109"/>
      <c r="J447" s="1109"/>
      <c r="K447" s="1112"/>
      <c r="L447" s="1091"/>
      <c r="M447" s="1091"/>
      <c r="N447" s="1091"/>
      <c r="O447" s="1091"/>
      <c r="P447" s="1096"/>
      <c r="Q447" s="1096"/>
      <c r="R447" s="1096"/>
      <c r="S447" s="1091"/>
    </row>
    <row r="448" spans="1:19" x14ac:dyDescent="0.3">
      <c r="A448" s="1090">
        <v>443</v>
      </c>
      <c r="B448" s="1091"/>
      <c r="C448" s="1091"/>
      <c r="D448" s="1097"/>
      <c r="E448" s="1093">
        <f t="shared" si="25"/>
        <v>0</v>
      </c>
      <c r="F448" s="1094">
        <f t="shared" si="26"/>
        <v>0</v>
      </c>
      <c r="G448" s="1095">
        <f t="shared" si="27"/>
        <v>0</v>
      </c>
      <c r="H448" s="1090" t="str">
        <f t="shared" ca="1" si="28"/>
        <v/>
      </c>
      <c r="I448" s="1109"/>
      <c r="J448" s="1109"/>
      <c r="K448" s="1112"/>
      <c r="L448" s="1091"/>
      <c r="M448" s="1091"/>
      <c r="N448" s="1091"/>
      <c r="O448" s="1091"/>
      <c r="P448" s="1096"/>
      <c r="Q448" s="1096"/>
      <c r="R448" s="1096"/>
      <c r="S448" s="1091"/>
    </row>
    <row r="449" spans="1:19" x14ac:dyDescent="0.3">
      <c r="A449" s="1090">
        <v>444</v>
      </c>
      <c r="B449" s="1091"/>
      <c r="C449" s="1091"/>
      <c r="D449" s="1097"/>
      <c r="E449" s="1093">
        <f t="shared" si="25"/>
        <v>0</v>
      </c>
      <c r="F449" s="1094">
        <f t="shared" si="26"/>
        <v>0</v>
      </c>
      <c r="G449" s="1095">
        <f t="shared" si="27"/>
        <v>0</v>
      </c>
      <c r="H449" s="1090" t="str">
        <f t="shared" ca="1" si="28"/>
        <v/>
      </c>
      <c r="I449" s="1109"/>
      <c r="J449" s="1109"/>
      <c r="K449" s="1112"/>
      <c r="L449" s="1091"/>
      <c r="M449" s="1091"/>
      <c r="N449" s="1091"/>
      <c r="O449" s="1091"/>
      <c r="P449" s="1096"/>
      <c r="Q449" s="1096"/>
      <c r="R449" s="1096"/>
      <c r="S449" s="1091"/>
    </row>
    <row r="450" spans="1:19" x14ac:dyDescent="0.3">
      <c r="A450" s="1090">
        <v>445</v>
      </c>
      <c r="B450" s="1091"/>
      <c r="C450" s="1091"/>
      <c r="D450" s="1097"/>
      <c r="E450" s="1093">
        <f t="shared" si="25"/>
        <v>0</v>
      </c>
      <c r="F450" s="1094">
        <f t="shared" si="26"/>
        <v>0</v>
      </c>
      <c r="G450" s="1095">
        <f t="shared" si="27"/>
        <v>0</v>
      </c>
      <c r="H450" s="1090" t="str">
        <f t="shared" ca="1" si="28"/>
        <v/>
      </c>
      <c r="I450" s="1109"/>
      <c r="J450" s="1109"/>
      <c r="K450" s="1112"/>
      <c r="L450" s="1091"/>
      <c r="M450" s="1091"/>
      <c r="N450" s="1091"/>
      <c r="O450" s="1091"/>
      <c r="P450" s="1096"/>
      <c r="Q450" s="1096"/>
      <c r="R450" s="1096"/>
      <c r="S450" s="1091"/>
    </row>
    <row r="451" spans="1:19" x14ac:dyDescent="0.3">
      <c r="A451" s="1090">
        <v>446</v>
      </c>
      <c r="B451" s="1091"/>
      <c r="C451" s="1091"/>
      <c r="D451" s="1097"/>
      <c r="E451" s="1093">
        <f t="shared" si="25"/>
        <v>0</v>
      </c>
      <c r="F451" s="1094">
        <f t="shared" si="26"/>
        <v>0</v>
      </c>
      <c r="G451" s="1095">
        <f t="shared" si="27"/>
        <v>0</v>
      </c>
      <c r="H451" s="1090" t="str">
        <f t="shared" ca="1" si="28"/>
        <v/>
      </c>
      <c r="I451" s="1109"/>
      <c r="J451" s="1109"/>
      <c r="K451" s="1112"/>
      <c r="L451" s="1091"/>
      <c r="M451" s="1091"/>
      <c r="N451" s="1091"/>
      <c r="O451" s="1091"/>
      <c r="P451" s="1096"/>
      <c r="Q451" s="1096"/>
      <c r="R451" s="1096"/>
      <c r="S451" s="1091"/>
    </row>
    <row r="452" spans="1:19" x14ac:dyDescent="0.3">
      <c r="A452" s="1090">
        <v>447</v>
      </c>
      <c r="B452" s="1091"/>
      <c r="C452" s="1091"/>
      <c r="D452" s="1097"/>
      <c r="E452" s="1093">
        <f t="shared" si="25"/>
        <v>0</v>
      </c>
      <c r="F452" s="1094">
        <f t="shared" si="26"/>
        <v>0</v>
      </c>
      <c r="G452" s="1095">
        <f t="shared" si="27"/>
        <v>0</v>
      </c>
      <c r="H452" s="1090" t="str">
        <f t="shared" ca="1" si="28"/>
        <v/>
      </c>
      <c r="I452" s="1109"/>
      <c r="J452" s="1109"/>
      <c r="K452" s="1112"/>
      <c r="L452" s="1091"/>
      <c r="M452" s="1091"/>
      <c r="N452" s="1091"/>
      <c r="O452" s="1091"/>
      <c r="P452" s="1096"/>
      <c r="Q452" s="1096"/>
      <c r="R452" s="1096"/>
      <c r="S452" s="1091"/>
    </row>
    <row r="453" spans="1:19" x14ac:dyDescent="0.3">
      <c r="A453" s="1090">
        <v>448</v>
      </c>
      <c r="B453" s="1091"/>
      <c r="C453" s="1091"/>
      <c r="D453" s="1097"/>
      <c r="E453" s="1093">
        <f t="shared" si="25"/>
        <v>0</v>
      </c>
      <c r="F453" s="1094">
        <f t="shared" si="26"/>
        <v>0</v>
      </c>
      <c r="G453" s="1095">
        <f t="shared" si="27"/>
        <v>0</v>
      </c>
      <c r="H453" s="1090" t="str">
        <f t="shared" ca="1" si="28"/>
        <v/>
      </c>
      <c r="I453" s="1109"/>
      <c r="J453" s="1109"/>
      <c r="K453" s="1112"/>
      <c r="L453" s="1091"/>
      <c r="M453" s="1091"/>
      <c r="N453" s="1091"/>
      <c r="O453" s="1091"/>
      <c r="P453" s="1096"/>
      <c r="Q453" s="1096"/>
      <c r="R453" s="1096"/>
      <c r="S453" s="1091"/>
    </row>
    <row r="454" spans="1:19" x14ac:dyDescent="0.3">
      <c r="A454" s="1090">
        <v>449</v>
      </c>
      <c r="B454" s="1091"/>
      <c r="C454" s="1091"/>
      <c r="D454" s="1097"/>
      <c r="E454" s="1093">
        <f t="shared" si="25"/>
        <v>0</v>
      </c>
      <c r="F454" s="1094">
        <f t="shared" si="26"/>
        <v>0</v>
      </c>
      <c r="G454" s="1095">
        <f t="shared" si="27"/>
        <v>0</v>
      </c>
      <c r="H454" s="1090" t="str">
        <f t="shared" ca="1" si="28"/>
        <v/>
      </c>
      <c r="I454" s="1109"/>
      <c r="J454" s="1109"/>
      <c r="K454" s="1112"/>
      <c r="L454" s="1091"/>
      <c r="M454" s="1091"/>
      <c r="N454" s="1091"/>
      <c r="O454" s="1091"/>
      <c r="P454" s="1096"/>
      <c r="Q454" s="1096"/>
      <c r="R454" s="1096"/>
      <c r="S454" s="1091"/>
    </row>
    <row r="455" spans="1:19" x14ac:dyDescent="0.3">
      <c r="A455" s="1090">
        <v>450</v>
      </c>
      <c r="B455" s="1091"/>
      <c r="C455" s="1091"/>
      <c r="D455" s="1097"/>
      <c r="E455" s="1093">
        <f t="shared" ref="E455:E518" si="29">D455</f>
        <v>0</v>
      </c>
      <c r="F455" s="1094">
        <f t="shared" ref="F455:F518" si="30">D455</f>
        <v>0</v>
      </c>
      <c r="G455" s="1095">
        <f t="shared" ref="G455:G518" si="31">D455</f>
        <v>0</v>
      </c>
      <c r="H455" s="1090" t="str">
        <f t="shared" ref="H455:H518" ca="1" si="32">IF(ISBLANK(D455),"",DATEDIF(G455,TODAY(),"y"))</f>
        <v/>
      </c>
      <c r="I455" s="1109"/>
      <c r="J455" s="1109"/>
      <c r="K455" s="1112"/>
      <c r="L455" s="1091"/>
      <c r="M455" s="1091"/>
      <c r="N455" s="1091"/>
      <c r="O455" s="1091"/>
      <c r="P455" s="1096"/>
      <c r="Q455" s="1096"/>
      <c r="R455" s="1096"/>
      <c r="S455" s="1091"/>
    </row>
    <row r="456" spans="1:19" x14ac:dyDescent="0.3">
      <c r="A456" s="1090">
        <v>451</v>
      </c>
      <c r="B456" s="1091"/>
      <c r="C456" s="1091"/>
      <c r="D456" s="1097"/>
      <c r="E456" s="1093">
        <f t="shared" si="29"/>
        <v>0</v>
      </c>
      <c r="F456" s="1094">
        <f t="shared" si="30"/>
        <v>0</v>
      </c>
      <c r="G456" s="1095">
        <f t="shared" si="31"/>
        <v>0</v>
      </c>
      <c r="H456" s="1090" t="str">
        <f t="shared" ca="1" si="32"/>
        <v/>
      </c>
      <c r="I456" s="1109"/>
      <c r="J456" s="1109"/>
      <c r="K456" s="1112"/>
      <c r="L456" s="1091"/>
      <c r="M456" s="1091"/>
      <c r="N456" s="1091"/>
      <c r="O456" s="1091"/>
      <c r="P456" s="1096"/>
      <c r="Q456" s="1096"/>
      <c r="R456" s="1096"/>
      <c r="S456" s="1091"/>
    </row>
    <row r="457" spans="1:19" x14ac:dyDescent="0.3">
      <c r="A457" s="1090">
        <v>452</v>
      </c>
      <c r="B457" s="1091"/>
      <c r="C457" s="1091"/>
      <c r="D457" s="1097"/>
      <c r="E457" s="1093">
        <f t="shared" si="29"/>
        <v>0</v>
      </c>
      <c r="F457" s="1094">
        <f t="shared" si="30"/>
        <v>0</v>
      </c>
      <c r="G457" s="1095">
        <f t="shared" si="31"/>
        <v>0</v>
      </c>
      <c r="H457" s="1090" t="str">
        <f t="shared" ca="1" si="32"/>
        <v/>
      </c>
      <c r="I457" s="1109"/>
      <c r="J457" s="1109"/>
      <c r="K457" s="1112"/>
      <c r="L457" s="1091"/>
      <c r="M457" s="1091"/>
      <c r="N457" s="1091"/>
      <c r="O457" s="1091"/>
      <c r="P457" s="1096"/>
      <c r="Q457" s="1096"/>
      <c r="R457" s="1096"/>
      <c r="S457" s="1091"/>
    </row>
    <row r="458" spans="1:19" x14ac:dyDescent="0.3">
      <c r="A458" s="1090">
        <v>453</v>
      </c>
      <c r="B458" s="1091"/>
      <c r="C458" s="1091"/>
      <c r="D458" s="1097"/>
      <c r="E458" s="1093">
        <f t="shared" si="29"/>
        <v>0</v>
      </c>
      <c r="F458" s="1094">
        <f t="shared" si="30"/>
        <v>0</v>
      </c>
      <c r="G458" s="1095">
        <f t="shared" si="31"/>
        <v>0</v>
      </c>
      <c r="H458" s="1090" t="str">
        <f t="shared" ca="1" si="32"/>
        <v/>
      </c>
      <c r="I458" s="1109"/>
      <c r="J458" s="1109"/>
      <c r="K458" s="1112"/>
      <c r="L458" s="1091"/>
      <c r="M458" s="1091"/>
      <c r="N458" s="1091"/>
      <c r="O458" s="1091"/>
      <c r="P458" s="1096"/>
      <c r="Q458" s="1096"/>
      <c r="R458" s="1096"/>
      <c r="S458" s="1091"/>
    </row>
    <row r="459" spans="1:19" x14ac:dyDescent="0.3">
      <c r="A459" s="1090">
        <v>454</v>
      </c>
      <c r="B459" s="1091"/>
      <c r="C459" s="1091"/>
      <c r="D459" s="1097"/>
      <c r="E459" s="1093">
        <f t="shared" si="29"/>
        <v>0</v>
      </c>
      <c r="F459" s="1094">
        <f t="shared" si="30"/>
        <v>0</v>
      </c>
      <c r="G459" s="1095">
        <f t="shared" si="31"/>
        <v>0</v>
      </c>
      <c r="H459" s="1090" t="str">
        <f t="shared" ca="1" si="32"/>
        <v/>
      </c>
      <c r="I459" s="1109"/>
      <c r="J459" s="1109"/>
      <c r="K459" s="1112"/>
      <c r="L459" s="1091"/>
      <c r="M459" s="1091"/>
      <c r="N459" s="1091"/>
      <c r="O459" s="1091"/>
      <c r="P459" s="1096"/>
      <c r="Q459" s="1096"/>
      <c r="R459" s="1096"/>
      <c r="S459" s="1091"/>
    </row>
    <row r="460" spans="1:19" x14ac:dyDescent="0.3">
      <c r="A460" s="1090">
        <v>455</v>
      </c>
      <c r="B460" s="1091"/>
      <c r="C460" s="1091"/>
      <c r="D460" s="1097"/>
      <c r="E460" s="1093">
        <f t="shared" si="29"/>
        <v>0</v>
      </c>
      <c r="F460" s="1094">
        <f t="shared" si="30"/>
        <v>0</v>
      </c>
      <c r="G460" s="1095">
        <f t="shared" si="31"/>
        <v>0</v>
      </c>
      <c r="H460" s="1090" t="str">
        <f t="shared" ca="1" si="32"/>
        <v/>
      </c>
      <c r="I460" s="1109"/>
      <c r="J460" s="1109"/>
      <c r="K460" s="1112"/>
      <c r="L460" s="1091"/>
      <c r="M460" s="1091"/>
      <c r="N460" s="1091"/>
      <c r="O460" s="1091"/>
      <c r="P460" s="1096"/>
      <c r="Q460" s="1096"/>
      <c r="R460" s="1096"/>
      <c r="S460" s="1091"/>
    </row>
    <row r="461" spans="1:19" x14ac:dyDescent="0.3">
      <c r="A461" s="1090">
        <v>456</v>
      </c>
      <c r="B461" s="1091"/>
      <c r="C461" s="1091"/>
      <c r="D461" s="1097"/>
      <c r="E461" s="1093">
        <f t="shared" si="29"/>
        <v>0</v>
      </c>
      <c r="F461" s="1094">
        <f t="shared" si="30"/>
        <v>0</v>
      </c>
      <c r="G461" s="1095">
        <f t="shared" si="31"/>
        <v>0</v>
      </c>
      <c r="H461" s="1090" t="str">
        <f t="shared" ca="1" si="32"/>
        <v/>
      </c>
      <c r="I461" s="1109"/>
      <c r="J461" s="1109"/>
      <c r="K461" s="1112"/>
      <c r="L461" s="1091"/>
      <c r="M461" s="1091"/>
      <c r="N461" s="1091"/>
      <c r="O461" s="1091"/>
      <c r="P461" s="1096"/>
      <c r="Q461" s="1096"/>
      <c r="R461" s="1096"/>
      <c r="S461" s="1091"/>
    </row>
    <row r="462" spans="1:19" x14ac:dyDescent="0.3">
      <c r="A462" s="1090">
        <v>457</v>
      </c>
      <c r="B462" s="1091"/>
      <c r="C462" s="1091"/>
      <c r="D462" s="1097"/>
      <c r="E462" s="1093">
        <f t="shared" si="29"/>
        <v>0</v>
      </c>
      <c r="F462" s="1094">
        <f t="shared" si="30"/>
        <v>0</v>
      </c>
      <c r="G462" s="1095">
        <f t="shared" si="31"/>
        <v>0</v>
      </c>
      <c r="H462" s="1090" t="str">
        <f t="shared" ca="1" si="32"/>
        <v/>
      </c>
      <c r="I462" s="1109"/>
      <c r="J462" s="1109"/>
      <c r="K462" s="1112"/>
      <c r="L462" s="1091"/>
      <c r="M462" s="1091"/>
      <c r="N462" s="1091"/>
      <c r="O462" s="1091"/>
      <c r="P462" s="1096"/>
      <c r="Q462" s="1096"/>
      <c r="R462" s="1096"/>
      <c r="S462" s="1091"/>
    </row>
    <row r="463" spans="1:19" x14ac:dyDescent="0.3">
      <c r="A463" s="1090">
        <v>458</v>
      </c>
      <c r="B463" s="1091"/>
      <c r="C463" s="1091"/>
      <c r="D463" s="1097"/>
      <c r="E463" s="1093">
        <f t="shared" si="29"/>
        <v>0</v>
      </c>
      <c r="F463" s="1094">
        <f t="shared" si="30"/>
        <v>0</v>
      </c>
      <c r="G463" s="1095">
        <f t="shared" si="31"/>
        <v>0</v>
      </c>
      <c r="H463" s="1090" t="str">
        <f t="shared" ca="1" si="32"/>
        <v/>
      </c>
      <c r="I463" s="1109"/>
      <c r="J463" s="1109"/>
      <c r="K463" s="1112"/>
      <c r="L463" s="1091"/>
      <c r="M463" s="1091"/>
      <c r="N463" s="1091"/>
      <c r="O463" s="1091"/>
      <c r="P463" s="1096"/>
      <c r="Q463" s="1096"/>
      <c r="R463" s="1096"/>
      <c r="S463" s="1091"/>
    </row>
    <row r="464" spans="1:19" x14ac:dyDescent="0.3">
      <c r="A464" s="1090">
        <v>459</v>
      </c>
      <c r="B464" s="1091"/>
      <c r="C464" s="1091"/>
      <c r="D464" s="1097"/>
      <c r="E464" s="1093">
        <f t="shared" si="29"/>
        <v>0</v>
      </c>
      <c r="F464" s="1094">
        <f t="shared" si="30"/>
        <v>0</v>
      </c>
      <c r="G464" s="1095">
        <f t="shared" si="31"/>
        <v>0</v>
      </c>
      <c r="H464" s="1090" t="str">
        <f t="shared" ca="1" si="32"/>
        <v/>
      </c>
      <c r="I464" s="1109"/>
      <c r="J464" s="1109"/>
      <c r="K464" s="1112"/>
      <c r="L464" s="1091"/>
      <c r="M464" s="1091"/>
      <c r="N464" s="1091"/>
      <c r="O464" s="1091"/>
      <c r="P464" s="1096"/>
      <c r="Q464" s="1096"/>
      <c r="R464" s="1096"/>
      <c r="S464" s="1091"/>
    </row>
    <row r="465" spans="1:19" x14ac:dyDescent="0.3">
      <c r="A465" s="1090">
        <v>460</v>
      </c>
      <c r="B465" s="1091"/>
      <c r="C465" s="1091"/>
      <c r="D465" s="1097"/>
      <c r="E465" s="1093">
        <f t="shared" si="29"/>
        <v>0</v>
      </c>
      <c r="F465" s="1094">
        <f t="shared" si="30"/>
        <v>0</v>
      </c>
      <c r="G465" s="1095">
        <f t="shared" si="31"/>
        <v>0</v>
      </c>
      <c r="H465" s="1090" t="str">
        <f t="shared" ca="1" si="32"/>
        <v/>
      </c>
      <c r="I465" s="1109"/>
      <c r="J465" s="1109"/>
      <c r="K465" s="1112"/>
      <c r="L465" s="1091"/>
      <c r="M465" s="1091"/>
      <c r="N465" s="1091"/>
      <c r="O465" s="1091"/>
      <c r="P465" s="1096"/>
      <c r="Q465" s="1096"/>
      <c r="R465" s="1096"/>
      <c r="S465" s="1091"/>
    </row>
    <row r="466" spans="1:19" x14ac:dyDescent="0.3">
      <c r="A466" s="1090">
        <v>461</v>
      </c>
      <c r="B466" s="1091"/>
      <c r="C466" s="1091"/>
      <c r="D466" s="1097"/>
      <c r="E466" s="1093">
        <f t="shared" si="29"/>
        <v>0</v>
      </c>
      <c r="F466" s="1094">
        <f t="shared" si="30"/>
        <v>0</v>
      </c>
      <c r="G466" s="1095">
        <f t="shared" si="31"/>
        <v>0</v>
      </c>
      <c r="H466" s="1090" t="str">
        <f t="shared" ca="1" si="32"/>
        <v/>
      </c>
      <c r="I466" s="1109"/>
      <c r="J466" s="1109"/>
      <c r="K466" s="1112"/>
      <c r="L466" s="1091"/>
      <c r="M466" s="1091"/>
      <c r="N466" s="1091"/>
      <c r="O466" s="1091"/>
      <c r="P466" s="1096"/>
      <c r="Q466" s="1096"/>
      <c r="R466" s="1096"/>
      <c r="S466" s="1091"/>
    </row>
    <row r="467" spans="1:19" x14ac:dyDescent="0.3">
      <c r="A467" s="1090">
        <v>462</v>
      </c>
      <c r="B467" s="1091"/>
      <c r="C467" s="1091"/>
      <c r="D467" s="1097"/>
      <c r="E467" s="1093">
        <f t="shared" si="29"/>
        <v>0</v>
      </c>
      <c r="F467" s="1094">
        <f t="shared" si="30"/>
        <v>0</v>
      </c>
      <c r="G467" s="1095">
        <f t="shared" si="31"/>
        <v>0</v>
      </c>
      <c r="H467" s="1090" t="str">
        <f t="shared" ca="1" si="32"/>
        <v/>
      </c>
      <c r="I467" s="1109"/>
      <c r="J467" s="1109"/>
      <c r="K467" s="1112"/>
      <c r="L467" s="1091"/>
      <c r="M467" s="1091"/>
      <c r="N467" s="1091"/>
      <c r="O467" s="1091"/>
      <c r="P467" s="1096"/>
      <c r="Q467" s="1096"/>
      <c r="R467" s="1096"/>
      <c r="S467" s="1091"/>
    </row>
    <row r="468" spans="1:19" x14ac:dyDescent="0.3">
      <c r="A468" s="1090">
        <v>463</v>
      </c>
      <c r="B468" s="1091"/>
      <c r="C468" s="1091"/>
      <c r="D468" s="1097"/>
      <c r="E468" s="1093">
        <f t="shared" si="29"/>
        <v>0</v>
      </c>
      <c r="F468" s="1094">
        <f t="shared" si="30"/>
        <v>0</v>
      </c>
      <c r="G468" s="1095">
        <f t="shared" si="31"/>
        <v>0</v>
      </c>
      <c r="H468" s="1090" t="str">
        <f t="shared" ca="1" si="32"/>
        <v/>
      </c>
      <c r="I468" s="1109"/>
      <c r="J468" s="1109"/>
      <c r="K468" s="1112"/>
      <c r="L468" s="1091"/>
      <c r="M468" s="1091"/>
      <c r="N468" s="1091"/>
      <c r="O468" s="1091"/>
      <c r="P468" s="1096"/>
      <c r="Q468" s="1096"/>
      <c r="R468" s="1096"/>
      <c r="S468" s="1091"/>
    </row>
    <row r="469" spans="1:19" x14ac:dyDescent="0.3">
      <c r="A469" s="1090">
        <v>464</v>
      </c>
      <c r="B469" s="1091"/>
      <c r="C469" s="1091"/>
      <c r="D469" s="1097"/>
      <c r="E469" s="1093">
        <f t="shared" si="29"/>
        <v>0</v>
      </c>
      <c r="F469" s="1094">
        <f t="shared" si="30"/>
        <v>0</v>
      </c>
      <c r="G469" s="1095">
        <f t="shared" si="31"/>
        <v>0</v>
      </c>
      <c r="H469" s="1090" t="str">
        <f t="shared" ca="1" si="32"/>
        <v/>
      </c>
      <c r="I469" s="1109"/>
      <c r="J469" s="1109"/>
      <c r="K469" s="1112"/>
      <c r="L469" s="1091"/>
      <c r="M469" s="1091"/>
      <c r="N469" s="1091"/>
      <c r="O469" s="1091"/>
      <c r="P469" s="1096"/>
      <c r="Q469" s="1096"/>
      <c r="R469" s="1096"/>
      <c r="S469" s="1091"/>
    </row>
    <row r="470" spans="1:19" x14ac:dyDescent="0.3">
      <c r="A470" s="1090">
        <v>465</v>
      </c>
      <c r="B470" s="1091"/>
      <c r="C470" s="1091"/>
      <c r="D470" s="1097"/>
      <c r="E470" s="1093">
        <f t="shared" si="29"/>
        <v>0</v>
      </c>
      <c r="F470" s="1094">
        <f t="shared" si="30"/>
        <v>0</v>
      </c>
      <c r="G470" s="1095">
        <f t="shared" si="31"/>
        <v>0</v>
      </c>
      <c r="H470" s="1090" t="str">
        <f t="shared" ca="1" si="32"/>
        <v/>
      </c>
      <c r="I470" s="1109"/>
      <c r="J470" s="1109"/>
      <c r="K470" s="1112"/>
      <c r="L470" s="1091"/>
      <c r="M470" s="1091"/>
      <c r="N470" s="1091"/>
      <c r="O470" s="1091"/>
      <c r="P470" s="1096"/>
      <c r="Q470" s="1096"/>
      <c r="R470" s="1096"/>
      <c r="S470" s="1091"/>
    </row>
    <row r="471" spans="1:19" x14ac:dyDescent="0.3">
      <c r="A471" s="1090">
        <v>466</v>
      </c>
      <c r="B471" s="1091"/>
      <c r="C471" s="1091"/>
      <c r="D471" s="1097"/>
      <c r="E471" s="1093">
        <f t="shared" si="29"/>
        <v>0</v>
      </c>
      <c r="F471" s="1094">
        <f t="shared" si="30"/>
        <v>0</v>
      </c>
      <c r="G471" s="1095">
        <f t="shared" si="31"/>
        <v>0</v>
      </c>
      <c r="H471" s="1090" t="str">
        <f t="shared" ca="1" si="32"/>
        <v/>
      </c>
      <c r="I471" s="1109"/>
      <c r="J471" s="1109"/>
      <c r="K471" s="1112"/>
      <c r="L471" s="1091"/>
      <c r="M471" s="1091"/>
      <c r="N471" s="1091"/>
      <c r="O471" s="1091"/>
      <c r="P471" s="1096"/>
      <c r="Q471" s="1096"/>
      <c r="R471" s="1096"/>
      <c r="S471" s="1091"/>
    </row>
    <row r="472" spans="1:19" x14ac:dyDescent="0.3">
      <c r="A472" s="1090">
        <v>467</v>
      </c>
      <c r="B472" s="1091"/>
      <c r="C472" s="1091"/>
      <c r="D472" s="1097"/>
      <c r="E472" s="1093">
        <f t="shared" si="29"/>
        <v>0</v>
      </c>
      <c r="F472" s="1094">
        <f t="shared" si="30"/>
        <v>0</v>
      </c>
      <c r="G472" s="1095">
        <f t="shared" si="31"/>
        <v>0</v>
      </c>
      <c r="H472" s="1090" t="str">
        <f t="shared" ca="1" si="32"/>
        <v/>
      </c>
      <c r="I472" s="1109"/>
      <c r="J472" s="1109"/>
      <c r="K472" s="1112"/>
      <c r="L472" s="1091"/>
      <c r="M472" s="1091"/>
      <c r="N472" s="1091"/>
      <c r="O472" s="1091"/>
      <c r="P472" s="1096"/>
      <c r="Q472" s="1096"/>
      <c r="R472" s="1096"/>
      <c r="S472" s="1091"/>
    </row>
    <row r="473" spans="1:19" x14ac:dyDescent="0.3">
      <c r="A473" s="1090">
        <v>468</v>
      </c>
      <c r="B473" s="1091"/>
      <c r="C473" s="1091"/>
      <c r="D473" s="1097"/>
      <c r="E473" s="1093">
        <f t="shared" si="29"/>
        <v>0</v>
      </c>
      <c r="F473" s="1094">
        <f t="shared" si="30"/>
        <v>0</v>
      </c>
      <c r="G473" s="1095">
        <f t="shared" si="31"/>
        <v>0</v>
      </c>
      <c r="H473" s="1090" t="str">
        <f t="shared" ca="1" si="32"/>
        <v/>
      </c>
      <c r="I473" s="1109"/>
      <c r="J473" s="1109"/>
      <c r="K473" s="1112"/>
      <c r="L473" s="1091"/>
      <c r="M473" s="1091"/>
      <c r="N473" s="1091"/>
      <c r="O473" s="1091"/>
      <c r="P473" s="1096"/>
      <c r="Q473" s="1096"/>
      <c r="R473" s="1096"/>
      <c r="S473" s="1091"/>
    </row>
    <row r="474" spans="1:19" x14ac:dyDescent="0.3">
      <c r="A474" s="1090">
        <v>469</v>
      </c>
      <c r="B474" s="1091"/>
      <c r="C474" s="1091"/>
      <c r="D474" s="1097"/>
      <c r="E474" s="1093">
        <f t="shared" si="29"/>
        <v>0</v>
      </c>
      <c r="F474" s="1094">
        <f t="shared" si="30"/>
        <v>0</v>
      </c>
      <c r="G474" s="1095">
        <f t="shared" si="31"/>
        <v>0</v>
      </c>
      <c r="H474" s="1090" t="str">
        <f t="shared" ca="1" si="32"/>
        <v/>
      </c>
      <c r="I474" s="1109"/>
      <c r="J474" s="1109"/>
      <c r="K474" s="1112"/>
      <c r="L474" s="1091"/>
      <c r="M474" s="1091"/>
      <c r="N474" s="1091"/>
      <c r="O474" s="1091"/>
      <c r="P474" s="1096"/>
      <c r="Q474" s="1096"/>
      <c r="R474" s="1096"/>
      <c r="S474" s="1091"/>
    </row>
    <row r="475" spans="1:19" x14ac:dyDescent="0.3">
      <c r="A475" s="1090">
        <v>470</v>
      </c>
      <c r="B475" s="1091"/>
      <c r="C475" s="1091"/>
      <c r="D475" s="1097"/>
      <c r="E475" s="1093">
        <f t="shared" si="29"/>
        <v>0</v>
      </c>
      <c r="F475" s="1094">
        <f t="shared" si="30"/>
        <v>0</v>
      </c>
      <c r="G475" s="1095">
        <f t="shared" si="31"/>
        <v>0</v>
      </c>
      <c r="H475" s="1090" t="str">
        <f t="shared" ca="1" si="32"/>
        <v/>
      </c>
      <c r="I475" s="1109"/>
      <c r="J475" s="1109"/>
      <c r="K475" s="1112"/>
      <c r="L475" s="1091"/>
      <c r="M475" s="1091"/>
      <c r="N475" s="1091"/>
      <c r="O475" s="1091"/>
      <c r="P475" s="1096"/>
      <c r="Q475" s="1096"/>
      <c r="R475" s="1096"/>
      <c r="S475" s="1091"/>
    </row>
    <row r="476" spans="1:19" x14ac:dyDescent="0.3">
      <c r="A476" s="1090">
        <v>471</v>
      </c>
      <c r="B476" s="1091"/>
      <c r="C476" s="1091"/>
      <c r="D476" s="1097"/>
      <c r="E476" s="1093">
        <f t="shared" si="29"/>
        <v>0</v>
      </c>
      <c r="F476" s="1094">
        <f t="shared" si="30"/>
        <v>0</v>
      </c>
      <c r="G476" s="1095">
        <f t="shared" si="31"/>
        <v>0</v>
      </c>
      <c r="H476" s="1090" t="str">
        <f t="shared" ca="1" si="32"/>
        <v/>
      </c>
      <c r="I476" s="1109"/>
      <c r="J476" s="1109"/>
      <c r="K476" s="1112"/>
      <c r="L476" s="1091"/>
      <c r="M476" s="1091"/>
      <c r="N476" s="1091"/>
      <c r="O476" s="1091"/>
      <c r="P476" s="1096"/>
      <c r="Q476" s="1096"/>
      <c r="R476" s="1096"/>
      <c r="S476" s="1091"/>
    </row>
    <row r="477" spans="1:19" x14ac:dyDescent="0.3">
      <c r="A477" s="1090">
        <v>472</v>
      </c>
      <c r="B477" s="1091"/>
      <c r="C477" s="1091"/>
      <c r="D477" s="1097"/>
      <c r="E477" s="1093">
        <f t="shared" si="29"/>
        <v>0</v>
      </c>
      <c r="F477" s="1094">
        <f t="shared" si="30"/>
        <v>0</v>
      </c>
      <c r="G477" s="1095">
        <f t="shared" si="31"/>
        <v>0</v>
      </c>
      <c r="H477" s="1090" t="str">
        <f t="shared" ca="1" si="32"/>
        <v/>
      </c>
      <c r="I477" s="1109"/>
      <c r="J477" s="1109"/>
      <c r="K477" s="1112"/>
      <c r="L477" s="1091"/>
      <c r="M477" s="1091"/>
      <c r="N477" s="1091"/>
      <c r="O477" s="1091"/>
      <c r="P477" s="1096"/>
      <c r="Q477" s="1096"/>
      <c r="R477" s="1096"/>
      <c r="S477" s="1091"/>
    </row>
    <row r="478" spans="1:19" x14ac:dyDescent="0.3">
      <c r="A478" s="1090">
        <v>473</v>
      </c>
      <c r="B478" s="1091"/>
      <c r="C478" s="1091"/>
      <c r="D478" s="1097"/>
      <c r="E478" s="1093">
        <f t="shared" si="29"/>
        <v>0</v>
      </c>
      <c r="F478" s="1094">
        <f t="shared" si="30"/>
        <v>0</v>
      </c>
      <c r="G478" s="1095">
        <f t="shared" si="31"/>
        <v>0</v>
      </c>
      <c r="H478" s="1090" t="str">
        <f t="shared" ca="1" si="32"/>
        <v/>
      </c>
      <c r="I478" s="1109"/>
      <c r="J478" s="1109"/>
      <c r="K478" s="1112"/>
      <c r="L478" s="1091"/>
      <c r="M478" s="1091"/>
      <c r="N478" s="1091"/>
      <c r="O478" s="1091"/>
      <c r="P478" s="1096"/>
      <c r="Q478" s="1096"/>
      <c r="R478" s="1096"/>
      <c r="S478" s="1091"/>
    </row>
    <row r="479" spans="1:19" x14ac:dyDescent="0.3">
      <c r="A479" s="1090">
        <v>474</v>
      </c>
      <c r="B479" s="1091"/>
      <c r="C479" s="1091"/>
      <c r="D479" s="1097"/>
      <c r="E479" s="1093">
        <f t="shared" si="29"/>
        <v>0</v>
      </c>
      <c r="F479" s="1094">
        <f t="shared" si="30"/>
        <v>0</v>
      </c>
      <c r="G479" s="1095">
        <f t="shared" si="31"/>
        <v>0</v>
      </c>
      <c r="H479" s="1090" t="str">
        <f t="shared" ca="1" si="32"/>
        <v/>
      </c>
      <c r="I479" s="1109"/>
      <c r="J479" s="1109"/>
      <c r="K479" s="1112"/>
      <c r="L479" s="1091"/>
      <c r="M479" s="1091"/>
      <c r="N479" s="1091"/>
      <c r="O479" s="1091"/>
      <c r="P479" s="1096"/>
      <c r="Q479" s="1096"/>
      <c r="R479" s="1096"/>
      <c r="S479" s="1091"/>
    </row>
    <row r="480" spans="1:19" x14ac:dyDescent="0.3">
      <c r="A480" s="1090">
        <v>475</v>
      </c>
      <c r="B480" s="1091"/>
      <c r="C480" s="1091"/>
      <c r="D480" s="1097"/>
      <c r="E480" s="1093">
        <f t="shared" si="29"/>
        <v>0</v>
      </c>
      <c r="F480" s="1094">
        <f t="shared" si="30"/>
        <v>0</v>
      </c>
      <c r="G480" s="1095">
        <f t="shared" si="31"/>
        <v>0</v>
      </c>
      <c r="H480" s="1090" t="str">
        <f t="shared" ca="1" si="32"/>
        <v/>
      </c>
      <c r="I480" s="1109"/>
      <c r="J480" s="1109"/>
      <c r="K480" s="1112"/>
      <c r="L480" s="1091"/>
      <c r="M480" s="1091"/>
      <c r="N480" s="1091"/>
      <c r="O480" s="1091"/>
      <c r="P480" s="1096"/>
      <c r="Q480" s="1096"/>
      <c r="R480" s="1096"/>
      <c r="S480" s="1091"/>
    </row>
    <row r="481" spans="1:19" x14ac:dyDescent="0.3">
      <c r="A481" s="1090">
        <v>476</v>
      </c>
      <c r="B481" s="1091"/>
      <c r="C481" s="1091"/>
      <c r="D481" s="1097"/>
      <c r="E481" s="1093">
        <f t="shared" si="29"/>
        <v>0</v>
      </c>
      <c r="F481" s="1094">
        <f t="shared" si="30"/>
        <v>0</v>
      </c>
      <c r="G481" s="1095">
        <f t="shared" si="31"/>
        <v>0</v>
      </c>
      <c r="H481" s="1090" t="str">
        <f t="shared" ca="1" si="32"/>
        <v/>
      </c>
      <c r="I481" s="1109"/>
      <c r="J481" s="1109"/>
      <c r="K481" s="1112"/>
      <c r="L481" s="1091"/>
      <c r="M481" s="1091"/>
      <c r="N481" s="1091"/>
      <c r="O481" s="1091"/>
      <c r="P481" s="1096"/>
      <c r="Q481" s="1096"/>
      <c r="R481" s="1096"/>
      <c r="S481" s="1091"/>
    </row>
    <row r="482" spans="1:19" x14ac:dyDescent="0.3">
      <c r="A482" s="1090">
        <v>477</v>
      </c>
      <c r="B482" s="1091"/>
      <c r="C482" s="1091"/>
      <c r="D482" s="1097"/>
      <c r="E482" s="1093">
        <f t="shared" si="29"/>
        <v>0</v>
      </c>
      <c r="F482" s="1094">
        <f t="shared" si="30"/>
        <v>0</v>
      </c>
      <c r="G482" s="1095">
        <f t="shared" si="31"/>
        <v>0</v>
      </c>
      <c r="H482" s="1090" t="str">
        <f t="shared" ca="1" si="32"/>
        <v/>
      </c>
      <c r="I482" s="1109"/>
      <c r="J482" s="1109"/>
      <c r="K482" s="1112"/>
      <c r="L482" s="1091"/>
      <c r="M482" s="1091"/>
      <c r="N482" s="1091"/>
      <c r="O482" s="1091"/>
      <c r="P482" s="1096"/>
      <c r="Q482" s="1096"/>
      <c r="R482" s="1096"/>
      <c r="S482" s="1091"/>
    </row>
    <row r="483" spans="1:19" x14ac:dyDescent="0.3">
      <c r="A483" s="1090">
        <v>478</v>
      </c>
      <c r="B483" s="1091"/>
      <c r="C483" s="1091"/>
      <c r="D483" s="1097"/>
      <c r="E483" s="1093">
        <f t="shared" si="29"/>
        <v>0</v>
      </c>
      <c r="F483" s="1094">
        <f t="shared" si="30"/>
        <v>0</v>
      </c>
      <c r="G483" s="1095">
        <f t="shared" si="31"/>
        <v>0</v>
      </c>
      <c r="H483" s="1090" t="str">
        <f t="shared" ca="1" si="32"/>
        <v/>
      </c>
      <c r="I483" s="1109"/>
      <c r="J483" s="1109"/>
      <c r="K483" s="1112"/>
      <c r="L483" s="1091"/>
      <c r="M483" s="1091"/>
      <c r="N483" s="1091"/>
      <c r="O483" s="1091"/>
      <c r="P483" s="1096"/>
      <c r="Q483" s="1096"/>
      <c r="R483" s="1096"/>
      <c r="S483" s="1091"/>
    </row>
    <row r="484" spans="1:19" x14ac:dyDescent="0.3">
      <c r="A484" s="1090">
        <v>479</v>
      </c>
      <c r="B484" s="1091"/>
      <c r="C484" s="1091"/>
      <c r="D484" s="1097"/>
      <c r="E484" s="1093">
        <f t="shared" si="29"/>
        <v>0</v>
      </c>
      <c r="F484" s="1094">
        <f t="shared" si="30"/>
        <v>0</v>
      </c>
      <c r="G484" s="1095">
        <f t="shared" si="31"/>
        <v>0</v>
      </c>
      <c r="H484" s="1090" t="str">
        <f t="shared" ca="1" si="32"/>
        <v/>
      </c>
      <c r="I484" s="1109"/>
      <c r="J484" s="1109"/>
      <c r="K484" s="1112"/>
      <c r="L484" s="1091"/>
      <c r="M484" s="1091"/>
      <c r="N484" s="1091"/>
      <c r="O484" s="1091"/>
      <c r="P484" s="1096"/>
      <c r="Q484" s="1096"/>
      <c r="R484" s="1096"/>
      <c r="S484" s="1091"/>
    </row>
    <row r="485" spans="1:19" x14ac:dyDescent="0.3">
      <c r="A485" s="1090">
        <v>480</v>
      </c>
      <c r="B485" s="1091"/>
      <c r="C485" s="1091"/>
      <c r="D485" s="1097"/>
      <c r="E485" s="1093">
        <f t="shared" si="29"/>
        <v>0</v>
      </c>
      <c r="F485" s="1094">
        <f t="shared" si="30"/>
        <v>0</v>
      </c>
      <c r="G485" s="1095">
        <f t="shared" si="31"/>
        <v>0</v>
      </c>
      <c r="H485" s="1090" t="str">
        <f t="shared" ca="1" si="32"/>
        <v/>
      </c>
      <c r="I485" s="1109"/>
      <c r="J485" s="1109"/>
      <c r="K485" s="1112"/>
      <c r="L485" s="1091"/>
      <c r="M485" s="1091"/>
      <c r="N485" s="1091"/>
      <c r="O485" s="1091"/>
      <c r="P485" s="1096"/>
      <c r="Q485" s="1096"/>
      <c r="R485" s="1096"/>
      <c r="S485" s="1091"/>
    </row>
    <row r="486" spans="1:19" x14ac:dyDescent="0.3">
      <c r="A486" s="1090">
        <v>481</v>
      </c>
      <c r="B486" s="1091"/>
      <c r="C486" s="1091"/>
      <c r="D486" s="1097"/>
      <c r="E486" s="1093">
        <f t="shared" si="29"/>
        <v>0</v>
      </c>
      <c r="F486" s="1094">
        <f t="shared" si="30"/>
        <v>0</v>
      </c>
      <c r="G486" s="1095">
        <f t="shared" si="31"/>
        <v>0</v>
      </c>
      <c r="H486" s="1090" t="str">
        <f t="shared" ca="1" si="32"/>
        <v/>
      </c>
      <c r="I486" s="1109"/>
      <c r="J486" s="1109"/>
      <c r="K486" s="1112"/>
      <c r="L486" s="1091"/>
      <c r="M486" s="1091"/>
      <c r="N486" s="1091"/>
      <c r="O486" s="1091"/>
      <c r="P486" s="1096"/>
      <c r="Q486" s="1096"/>
      <c r="R486" s="1096"/>
      <c r="S486" s="1091"/>
    </row>
    <row r="487" spans="1:19" x14ac:dyDescent="0.3">
      <c r="A487" s="1090">
        <v>482</v>
      </c>
      <c r="B487" s="1091"/>
      <c r="C487" s="1091"/>
      <c r="D487" s="1097"/>
      <c r="E487" s="1093">
        <f t="shared" si="29"/>
        <v>0</v>
      </c>
      <c r="F487" s="1094">
        <f t="shared" si="30"/>
        <v>0</v>
      </c>
      <c r="G487" s="1095">
        <f t="shared" si="31"/>
        <v>0</v>
      </c>
      <c r="H487" s="1090" t="str">
        <f t="shared" ca="1" si="32"/>
        <v/>
      </c>
      <c r="I487" s="1109"/>
      <c r="J487" s="1109"/>
      <c r="K487" s="1112"/>
      <c r="L487" s="1091"/>
      <c r="M487" s="1091"/>
      <c r="N487" s="1091"/>
      <c r="O487" s="1091"/>
      <c r="P487" s="1096"/>
      <c r="Q487" s="1096"/>
      <c r="R487" s="1096"/>
      <c r="S487" s="1091"/>
    </row>
    <row r="488" spans="1:19" x14ac:dyDescent="0.3">
      <c r="A488" s="1090">
        <v>483</v>
      </c>
      <c r="B488" s="1091"/>
      <c r="C488" s="1091"/>
      <c r="D488" s="1097"/>
      <c r="E488" s="1093">
        <f t="shared" si="29"/>
        <v>0</v>
      </c>
      <c r="F488" s="1094">
        <f t="shared" si="30"/>
        <v>0</v>
      </c>
      <c r="G488" s="1095">
        <f t="shared" si="31"/>
        <v>0</v>
      </c>
      <c r="H488" s="1090" t="str">
        <f t="shared" ca="1" si="32"/>
        <v/>
      </c>
      <c r="I488" s="1109"/>
      <c r="J488" s="1109"/>
      <c r="K488" s="1112"/>
      <c r="L488" s="1091"/>
      <c r="M488" s="1091"/>
      <c r="N488" s="1091"/>
      <c r="O488" s="1091"/>
      <c r="P488" s="1096"/>
      <c r="Q488" s="1096"/>
      <c r="R488" s="1096"/>
      <c r="S488" s="1091"/>
    </row>
    <row r="489" spans="1:19" x14ac:dyDescent="0.3">
      <c r="A489" s="1090">
        <v>484</v>
      </c>
      <c r="B489" s="1091"/>
      <c r="C489" s="1091"/>
      <c r="D489" s="1097"/>
      <c r="E489" s="1093">
        <f t="shared" si="29"/>
        <v>0</v>
      </c>
      <c r="F489" s="1094">
        <f t="shared" si="30"/>
        <v>0</v>
      </c>
      <c r="G489" s="1095">
        <f t="shared" si="31"/>
        <v>0</v>
      </c>
      <c r="H489" s="1090" t="str">
        <f t="shared" ca="1" si="32"/>
        <v/>
      </c>
      <c r="I489" s="1109"/>
      <c r="J489" s="1109"/>
      <c r="K489" s="1112"/>
      <c r="L489" s="1091"/>
      <c r="M489" s="1091"/>
      <c r="N489" s="1091"/>
      <c r="O489" s="1091"/>
      <c r="P489" s="1096"/>
      <c r="Q489" s="1096"/>
      <c r="R489" s="1096"/>
      <c r="S489" s="1091"/>
    </row>
    <row r="490" spans="1:19" x14ac:dyDescent="0.3">
      <c r="A490" s="1090">
        <v>485</v>
      </c>
      <c r="B490" s="1091"/>
      <c r="C490" s="1091"/>
      <c r="D490" s="1097"/>
      <c r="E490" s="1093">
        <f t="shared" si="29"/>
        <v>0</v>
      </c>
      <c r="F490" s="1094">
        <f t="shared" si="30"/>
        <v>0</v>
      </c>
      <c r="G490" s="1095">
        <f t="shared" si="31"/>
        <v>0</v>
      </c>
      <c r="H490" s="1090" t="str">
        <f t="shared" ca="1" si="32"/>
        <v/>
      </c>
      <c r="I490" s="1109"/>
      <c r="J490" s="1109"/>
      <c r="K490" s="1112"/>
      <c r="L490" s="1091"/>
      <c r="M490" s="1091"/>
      <c r="N490" s="1091"/>
      <c r="O490" s="1091"/>
      <c r="P490" s="1096"/>
      <c r="Q490" s="1096"/>
      <c r="R490" s="1096"/>
      <c r="S490" s="1091"/>
    </row>
    <row r="491" spans="1:19" x14ac:dyDescent="0.3">
      <c r="A491" s="1090">
        <v>486</v>
      </c>
      <c r="B491" s="1091"/>
      <c r="C491" s="1091"/>
      <c r="D491" s="1097"/>
      <c r="E491" s="1093">
        <f t="shared" si="29"/>
        <v>0</v>
      </c>
      <c r="F491" s="1094">
        <f t="shared" si="30"/>
        <v>0</v>
      </c>
      <c r="G491" s="1095">
        <f t="shared" si="31"/>
        <v>0</v>
      </c>
      <c r="H491" s="1090" t="str">
        <f t="shared" ca="1" si="32"/>
        <v/>
      </c>
      <c r="I491" s="1109"/>
      <c r="J491" s="1109"/>
      <c r="K491" s="1112"/>
      <c r="L491" s="1091"/>
      <c r="M491" s="1091"/>
      <c r="N491" s="1091"/>
      <c r="O491" s="1091"/>
      <c r="P491" s="1096"/>
      <c r="Q491" s="1096"/>
      <c r="R491" s="1096"/>
      <c r="S491" s="1091"/>
    </row>
    <row r="492" spans="1:19" x14ac:dyDescent="0.3">
      <c r="A492" s="1090">
        <v>487</v>
      </c>
      <c r="B492" s="1091"/>
      <c r="C492" s="1091"/>
      <c r="D492" s="1097"/>
      <c r="E492" s="1093">
        <f t="shared" si="29"/>
        <v>0</v>
      </c>
      <c r="F492" s="1094">
        <f t="shared" si="30"/>
        <v>0</v>
      </c>
      <c r="G492" s="1095">
        <f t="shared" si="31"/>
        <v>0</v>
      </c>
      <c r="H492" s="1090" t="str">
        <f t="shared" ca="1" si="32"/>
        <v/>
      </c>
      <c r="I492" s="1109"/>
      <c r="J492" s="1109"/>
      <c r="K492" s="1112"/>
      <c r="L492" s="1091"/>
      <c r="M492" s="1091"/>
      <c r="N492" s="1091"/>
      <c r="O492" s="1091"/>
      <c r="P492" s="1096"/>
      <c r="Q492" s="1096"/>
      <c r="R492" s="1096"/>
      <c r="S492" s="1091"/>
    </row>
    <row r="493" spans="1:19" x14ac:dyDescent="0.3">
      <c r="A493" s="1090">
        <v>488</v>
      </c>
      <c r="B493" s="1091"/>
      <c r="C493" s="1091"/>
      <c r="D493" s="1097"/>
      <c r="E493" s="1093">
        <f t="shared" si="29"/>
        <v>0</v>
      </c>
      <c r="F493" s="1094">
        <f t="shared" si="30"/>
        <v>0</v>
      </c>
      <c r="G493" s="1095">
        <f t="shared" si="31"/>
        <v>0</v>
      </c>
      <c r="H493" s="1090" t="str">
        <f t="shared" ca="1" si="32"/>
        <v/>
      </c>
      <c r="I493" s="1109"/>
      <c r="J493" s="1109"/>
      <c r="K493" s="1112"/>
      <c r="L493" s="1091"/>
      <c r="M493" s="1091"/>
      <c r="N493" s="1091"/>
      <c r="O493" s="1091"/>
      <c r="P493" s="1096"/>
      <c r="Q493" s="1096"/>
      <c r="R493" s="1096"/>
      <c r="S493" s="1091"/>
    </row>
    <row r="494" spans="1:19" x14ac:dyDescent="0.3">
      <c r="A494" s="1090">
        <v>489</v>
      </c>
      <c r="B494" s="1091"/>
      <c r="C494" s="1091"/>
      <c r="D494" s="1097"/>
      <c r="E494" s="1093">
        <f t="shared" si="29"/>
        <v>0</v>
      </c>
      <c r="F494" s="1094">
        <f t="shared" si="30"/>
        <v>0</v>
      </c>
      <c r="G494" s="1095">
        <f t="shared" si="31"/>
        <v>0</v>
      </c>
      <c r="H494" s="1090" t="str">
        <f t="shared" ca="1" si="32"/>
        <v/>
      </c>
      <c r="I494" s="1109"/>
      <c r="J494" s="1109"/>
      <c r="K494" s="1112"/>
      <c r="L494" s="1091"/>
      <c r="M494" s="1091"/>
      <c r="N494" s="1091"/>
      <c r="O494" s="1091"/>
      <c r="P494" s="1096"/>
      <c r="Q494" s="1096"/>
      <c r="R494" s="1096"/>
      <c r="S494" s="1091"/>
    </row>
    <row r="495" spans="1:19" x14ac:dyDescent="0.3">
      <c r="A495" s="1090">
        <v>490</v>
      </c>
      <c r="B495" s="1091"/>
      <c r="C495" s="1091"/>
      <c r="D495" s="1097"/>
      <c r="E495" s="1093">
        <f t="shared" si="29"/>
        <v>0</v>
      </c>
      <c r="F495" s="1094">
        <f t="shared" si="30"/>
        <v>0</v>
      </c>
      <c r="G495" s="1095">
        <f t="shared" si="31"/>
        <v>0</v>
      </c>
      <c r="H495" s="1090" t="str">
        <f t="shared" ca="1" si="32"/>
        <v/>
      </c>
      <c r="I495" s="1109"/>
      <c r="J495" s="1109"/>
      <c r="K495" s="1112"/>
      <c r="L495" s="1091"/>
      <c r="M495" s="1091"/>
      <c r="N495" s="1091"/>
      <c r="O495" s="1091"/>
      <c r="P495" s="1096"/>
      <c r="Q495" s="1096"/>
      <c r="R495" s="1096"/>
      <c r="S495" s="1091"/>
    </row>
    <row r="496" spans="1:19" x14ac:dyDescent="0.3">
      <c r="A496" s="1090">
        <v>491</v>
      </c>
      <c r="B496" s="1091"/>
      <c r="C496" s="1091"/>
      <c r="D496" s="1097"/>
      <c r="E496" s="1093">
        <f t="shared" si="29"/>
        <v>0</v>
      </c>
      <c r="F496" s="1094">
        <f t="shared" si="30"/>
        <v>0</v>
      </c>
      <c r="G496" s="1095">
        <f t="shared" si="31"/>
        <v>0</v>
      </c>
      <c r="H496" s="1090" t="str">
        <f t="shared" ca="1" si="32"/>
        <v/>
      </c>
      <c r="I496" s="1109"/>
      <c r="J496" s="1109"/>
      <c r="K496" s="1112"/>
      <c r="L496" s="1091"/>
      <c r="M496" s="1091"/>
      <c r="N496" s="1091"/>
      <c r="O496" s="1091"/>
      <c r="P496" s="1096"/>
      <c r="Q496" s="1096"/>
      <c r="R496" s="1096"/>
      <c r="S496" s="1091"/>
    </row>
    <row r="497" spans="1:19" x14ac:dyDescent="0.3">
      <c r="A497" s="1090">
        <v>492</v>
      </c>
      <c r="B497" s="1091"/>
      <c r="C497" s="1091"/>
      <c r="D497" s="1097"/>
      <c r="E497" s="1093">
        <f t="shared" si="29"/>
        <v>0</v>
      </c>
      <c r="F497" s="1094">
        <f t="shared" si="30"/>
        <v>0</v>
      </c>
      <c r="G497" s="1095">
        <f t="shared" si="31"/>
        <v>0</v>
      </c>
      <c r="H497" s="1090" t="str">
        <f t="shared" ca="1" si="32"/>
        <v/>
      </c>
      <c r="I497" s="1109"/>
      <c r="J497" s="1109"/>
      <c r="K497" s="1112"/>
      <c r="L497" s="1091"/>
      <c r="M497" s="1091"/>
      <c r="N497" s="1091"/>
      <c r="O497" s="1091"/>
      <c r="P497" s="1096"/>
      <c r="Q497" s="1096"/>
      <c r="R497" s="1096"/>
      <c r="S497" s="1091"/>
    </row>
    <row r="498" spans="1:19" x14ac:dyDescent="0.3">
      <c r="A498" s="1090">
        <v>493</v>
      </c>
      <c r="B498" s="1091"/>
      <c r="C498" s="1091"/>
      <c r="D498" s="1097"/>
      <c r="E498" s="1093">
        <f t="shared" si="29"/>
        <v>0</v>
      </c>
      <c r="F498" s="1094">
        <f t="shared" si="30"/>
        <v>0</v>
      </c>
      <c r="G498" s="1095">
        <f t="shared" si="31"/>
        <v>0</v>
      </c>
      <c r="H498" s="1090" t="str">
        <f t="shared" ca="1" si="32"/>
        <v/>
      </c>
      <c r="I498" s="1109"/>
      <c r="J498" s="1109"/>
      <c r="K498" s="1112"/>
      <c r="L498" s="1091"/>
      <c r="M498" s="1091"/>
      <c r="N498" s="1091"/>
      <c r="O498" s="1091"/>
      <c r="P498" s="1096"/>
      <c r="Q498" s="1096"/>
      <c r="R498" s="1096"/>
      <c r="S498" s="1091"/>
    </row>
    <row r="499" spans="1:19" x14ac:dyDescent="0.3">
      <c r="A499" s="1090">
        <v>494</v>
      </c>
      <c r="B499" s="1091"/>
      <c r="C499" s="1091"/>
      <c r="D499" s="1097"/>
      <c r="E499" s="1093">
        <f t="shared" si="29"/>
        <v>0</v>
      </c>
      <c r="F499" s="1094">
        <f t="shared" si="30"/>
        <v>0</v>
      </c>
      <c r="G499" s="1095">
        <f t="shared" si="31"/>
        <v>0</v>
      </c>
      <c r="H499" s="1090" t="str">
        <f t="shared" ca="1" si="32"/>
        <v/>
      </c>
      <c r="I499" s="1109"/>
      <c r="J499" s="1109"/>
      <c r="K499" s="1112"/>
      <c r="L499" s="1091"/>
      <c r="M499" s="1091"/>
      <c r="N499" s="1091"/>
      <c r="O499" s="1091"/>
      <c r="P499" s="1096"/>
      <c r="Q499" s="1096"/>
      <c r="R499" s="1096"/>
      <c r="S499" s="1091"/>
    </row>
    <row r="500" spans="1:19" x14ac:dyDescent="0.3">
      <c r="A500" s="1090">
        <v>495</v>
      </c>
      <c r="B500" s="1091"/>
      <c r="C500" s="1091"/>
      <c r="D500" s="1097"/>
      <c r="E500" s="1093">
        <f t="shared" si="29"/>
        <v>0</v>
      </c>
      <c r="F500" s="1094">
        <f t="shared" si="30"/>
        <v>0</v>
      </c>
      <c r="G500" s="1095">
        <f t="shared" si="31"/>
        <v>0</v>
      </c>
      <c r="H500" s="1090" t="str">
        <f t="shared" ca="1" si="32"/>
        <v/>
      </c>
      <c r="I500" s="1109"/>
      <c r="J500" s="1109"/>
      <c r="K500" s="1112"/>
      <c r="L500" s="1091"/>
      <c r="M500" s="1091"/>
      <c r="N500" s="1091"/>
      <c r="O500" s="1091"/>
      <c r="P500" s="1096"/>
      <c r="Q500" s="1096"/>
      <c r="R500" s="1096"/>
      <c r="S500" s="1091"/>
    </row>
    <row r="501" spans="1:19" x14ac:dyDescent="0.3">
      <c r="A501" s="1090">
        <v>496</v>
      </c>
      <c r="B501" s="1091"/>
      <c r="C501" s="1091"/>
      <c r="D501" s="1097"/>
      <c r="E501" s="1093">
        <f t="shared" si="29"/>
        <v>0</v>
      </c>
      <c r="F501" s="1094">
        <f t="shared" si="30"/>
        <v>0</v>
      </c>
      <c r="G501" s="1095">
        <f t="shared" si="31"/>
        <v>0</v>
      </c>
      <c r="H501" s="1090" t="str">
        <f t="shared" ca="1" si="32"/>
        <v/>
      </c>
      <c r="I501" s="1109"/>
      <c r="J501" s="1109"/>
      <c r="K501" s="1112"/>
      <c r="L501" s="1091"/>
      <c r="M501" s="1091"/>
      <c r="N501" s="1091"/>
      <c r="O501" s="1091"/>
      <c r="P501" s="1096"/>
      <c r="Q501" s="1096"/>
      <c r="R501" s="1096"/>
      <c r="S501" s="1091"/>
    </row>
    <row r="502" spans="1:19" x14ac:dyDescent="0.3">
      <c r="A502" s="1090">
        <v>497</v>
      </c>
      <c r="B502" s="1091"/>
      <c r="C502" s="1091"/>
      <c r="D502" s="1097"/>
      <c r="E502" s="1093">
        <f t="shared" si="29"/>
        <v>0</v>
      </c>
      <c r="F502" s="1094">
        <f t="shared" si="30"/>
        <v>0</v>
      </c>
      <c r="G502" s="1095">
        <f t="shared" si="31"/>
        <v>0</v>
      </c>
      <c r="H502" s="1090" t="str">
        <f t="shared" ca="1" si="32"/>
        <v/>
      </c>
      <c r="I502" s="1109"/>
      <c r="J502" s="1109"/>
      <c r="K502" s="1112"/>
      <c r="L502" s="1091"/>
      <c r="M502" s="1091"/>
      <c r="N502" s="1091"/>
      <c r="O502" s="1091"/>
      <c r="P502" s="1096"/>
      <c r="Q502" s="1096"/>
      <c r="R502" s="1096"/>
      <c r="S502" s="1091"/>
    </row>
    <row r="503" spans="1:19" x14ac:dyDescent="0.3">
      <c r="A503" s="1090">
        <v>498</v>
      </c>
      <c r="B503" s="1091"/>
      <c r="C503" s="1091"/>
      <c r="D503" s="1097"/>
      <c r="E503" s="1093">
        <f t="shared" si="29"/>
        <v>0</v>
      </c>
      <c r="F503" s="1094">
        <f t="shared" si="30"/>
        <v>0</v>
      </c>
      <c r="G503" s="1095">
        <f t="shared" si="31"/>
        <v>0</v>
      </c>
      <c r="H503" s="1090" t="str">
        <f t="shared" ca="1" si="32"/>
        <v/>
      </c>
      <c r="I503" s="1109"/>
      <c r="J503" s="1109"/>
      <c r="K503" s="1112"/>
      <c r="L503" s="1091"/>
      <c r="M503" s="1091"/>
      <c r="N503" s="1091"/>
      <c r="O503" s="1091"/>
      <c r="P503" s="1096"/>
      <c r="Q503" s="1096"/>
      <c r="R503" s="1096"/>
      <c r="S503" s="1091"/>
    </row>
    <row r="504" spans="1:19" x14ac:dyDescent="0.3">
      <c r="A504" s="1090">
        <v>499</v>
      </c>
      <c r="B504" s="1091"/>
      <c r="C504" s="1091"/>
      <c r="D504" s="1097"/>
      <c r="E504" s="1093">
        <f t="shared" si="29"/>
        <v>0</v>
      </c>
      <c r="F504" s="1094">
        <f t="shared" si="30"/>
        <v>0</v>
      </c>
      <c r="G504" s="1095">
        <f t="shared" si="31"/>
        <v>0</v>
      </c>
      <c r="H504" s="1090" t="str">
        <f t="shared" ca="1" si="32"/>
        <v/>
      </c>
      <c r="I504" s="1109"/>
      <c r="J504" s="1109"/>
      <c r="K504" s="1112"/>
      <c r="L504" s="1091"/>
      <c r="M504" s="1091"/>
      <c r="N504" s="1091"/>
      <c r="O504" s="1091"/>
      <c r="P504" s="1096"/>
      <c r="Q504" s="1096"/>
      <c r="R504" s="1096"/>
      <c r="S504" s="1091"/>
    </row>
    <row r="505" spans="1:19" x14ac:dyDescent="0.3">
      <c r="A505" s="1090">
        <v>500</v>
      </c>
      <c r="B505" s="1091"/>
      <c r="C505" s="1091"/>
      <c r="D505" s="1097"/>
      <c r="E505" s="1093">
        <f t="shared" si="29"/>
        <v>0</v>
      </c>
      <c r="F505" s="1094">
        <f t="shared" si="30"/>
        <v>0</v>
      </c>
      <c r="G505" s="1095">
        <f t="shared" si="31"/>
        <v>0</v>
      </c>
      <c r="H505" s="1090" t="str">
        <f t="shared" ca="1" si="32"/>
        <v/>
      </c>
      <c r="I505" s="1109"/>
      <c r="J505" s="1109"/>
      <c r="K505" s="1112"/>
      <c r="L505" s="1091"/>
      <c r="M505" s="1091"/>
      <c r="N505" s="1091"/>
      <c r="O505" s="1091"/>
      <c r="P505" s="1096"/>
      <c r="Q505" s="1096"/>
      <c r="R505" s="1096"/>
      <c r="S505" s="1091"/>
    </row>
    <row r="506" spans="1:19" x14ac:dyDescent="0.3">
      <c r="A506" s="1090">
        <v>501</v>
      </c>
      <c r="B506" s="1091"/>
      <c r="C506" s="1091"/>
      <c r="D506" s="1097"/>
      <c r="E506" s="1093">
        <f t="shared" si="29"/>
        <v>0</v>
      </c>
      <c r="F506" s="1094">
        <f t="shared" si="30"/>
        <v>0</v>
      </c>
      <c r="G506" s="1095">
        <f t="shared" si="31"/>
        <v>0</v>
      </c>
      <c r="H506" s="1090" t="str">
        <f t="shared" ca="1" si="32"/>
        <v/>
      </c>
      <c r="I506" s="1109"/>
      <c r="J506" s="1109"/>
      <c r="K506" s="1112"/>
      <c r="L506" s="1091"/>
      <c r="M506" s="1091"/>
      <c r="N506" s="1091"/>
      <c r="O506" s="1091"/>
      <c r="P506" s="1096"/>
      <c r="Q506" s="1096"/>
      <c r="R506" s="1096"/>
      <c r="S506" s="1091"/>
    </row>
    <row r="507" spans="1:19" x14ac:dyDescent="0.3">
      <c r="A507" s="1090">
        <v>502</v>
      </c>
      <c r="B507" s="1091"/>
      <c r="C507" s="1091"/>
      <c r="D507" s="1097"/>
      <c r="E507" s="1093">
        <f t="shared" si="29"/>
        <v>0</v>
      </c>
      <c r="F507" s="1094">
        <f t="shared" si="30"/>
        <v>0</v>
      </c>
      <c r="G507" s="1095">
        <f t="shared" si="31"/>
        <v>0</v>
      </c>
      <c r="H507" s="1090" t="str">
        <f t="shared" ca="1" si="32"/>
        <v/>
      </c>
      <c r="I507" s="1109"/>
      <c r="J507" s="1109"/>
      <c r="K507" s="1112"/>
      <c r="L507" s="1091"/>
      <c r="M507" s="1091"/>
      <c r="N507" s="1091"/>
      <c r="O507" s="1091"/>
      <c r="P507" s="1096"/>
      <c r="Q507" s="1096"/>
      <c r="R507" s="1096"/>
      <c r="S507" s="1091"/>
    </row>
    <row r="508" spans="1:19" x14ac:dyDescent="0.3">
      <c r="A508" s="1090">
        <v>503</v>
      </c>
      <c r="B508" s="1091"/>
      <c r="C508" s="1091"/>
      <c r="D508" s="1097"/>
      <c r="E508" s="1093">
        <f t="shared" si="29"/>
        <v>0</v>
      </c>
      <c r="F508" s="1094">
        <f t="shared" si="30"/>
        <v>0</v>
      </c>
      <c r="G508" s="1095">
        <f t="shared" si="31"/>
        <v>0</v>
      </c>
      <c r="H508" s="1090" t="str">
        <f t="shared" ca="1" si="32"/>
        <v/>
      </c>
      <c r="I508" s="1109"/>
      <c r="J508" s="1109"/>
      <c r="K508" s="1112"/>
      <c r="L508" s="1091"/>
      <c r="M508" s="1091"/>
      <c r="N508" s="1091"/>
      <c r="O508" s="1091"/>
      <c r="P508" s="1096"/>
      <c r="Q508" s="1096"/>
      <c r="R508" s="1096"/>
      <c r="S508" s="1091"/>
    </row>
    <row r="509" spans="1:19" x14ac:dyDescent="0.3">
      <c r="A509" s="1090">
        <v>504</v>
      </c>
      <c r="B509" s="1091"/>
      <c r="C509" s="1091"/>
      <c r="D509" s="1097"/>
      <c r="E509" s="1093">
        <f t="shared" si="29"/>
        <v>0</v>
      </c>
      <c r="F509" s="1094">
        <f t="shared" si="30"/>
        <v>0</v>
      </c>
      <c r="G509" s="1095">
        <f t="shared" si="31"/>
        <v>0</v>
      </c>
      <c r="H509" s="1090" t="str">
        <f t="shared" ca="1" si="32"/>
        <v/>
      </c>
      <c r="I509" s="1109"/>
      <c r="J509" s="1109"/>
      <c r="K509" s="1112"/>
      <c r="L509" s="1091"/>
      <c r="M509" s="1091"/>
      <c r="N509" s="1091"/>
      <c r="O509" s="1091"/>
      <c r="P509" s="1096"/>
      <c r="Q509" s="1096"/>
      <c r="R509" s="1096"/>
      <c r="S509" s="1091"/>
    </row>
    <row r="510" spans="1:19" x14ac:dyDescent="0.3">
      <c r="A510" s="1090">
        <v>505</v>
      </c>
      <c r="B510" s="1091"/>
      <c r="C510" s="1091"/>
      <c r="D510" s="1097"/>
      <c r="E510" s="1093">
        <f t="shared" si="29"/>
        <v>0</v>
      </c>
      <c r="F510" s="1094">
        <f t="shared" si="30"/>
        <v>0</v>
      </c>
      <c r="G510" s="1095">
        <f t="shared" si="31"/>
        <v>0</v>
      </c>
      <c r="H510" s="1090" t="str">
        <f t="shared" ca="1" si="32"/>
        <v/>
      </c>
      <c r="I510" s="1109"/>
      <c r="J510" s="1109"/>
      <c r="K510" s="1112"/>
      <c r="L510" s="1091"/>
      <c r="M510" s="1091"/>
      <c r="N510" s="1091"/>
      <c r="O510" s="1091"/>
      <c r="P510" s="1096"/>
      <c r="Q510" s="1096"/>
      <c r="R510" s="1096"/>
      <c r="S510" s="1091"/>
    </row>
    <row r="511" spans="1:19" x14ac:dyDescent="0.3">
      <c r="A511" s="1090">
        <v>506</v>
      </c>
      <c r="B511" s="1091"/>
      <c r="C511" s="1091"/>
      <c r="D511" s="1097"/>
      <c r="E511" s="1093">
        <f t="shared" si="29"/>
        <v>0</v>
      </c>
      <c r="F511" s="1094">
        <f t="shared" si="30"/>
        <v>0</v>
      </c>
      <c r="G511" s="1095">
        <f t="shared" si="31"/>
        <v>0</v>
      </c>
      <c r="H511" s="1090" t="str">
        <f t="shared" ca="1" si="32"/>
        <v/>
      </c>
      <c r="I511" s="1109"/>
      <c r="J511" s="1109"/>
      <c r="K511" s="1112"/>
      <c r="L511" s="1091"/>
      <c r="M511" s="1091"/>
      <c r="N511" s="1091"/>
      <c r="O511" s="1091"/>
      <c r="P511" s="1096"/>
      <c r="Q511" s="1096"/>
      <c r="R511" s="1096"/>
      <c r="S511" s="1091"/>
    </row>
    <row r="512" spans="1:19" x14ac:dyDescent="0.3">
      <c r="A512" s="1090">
        <v>507</v>
      </c>
      <c r="B512" s="1091"/>
      <c r="C512" s="1091"/>
      <c r="D512" s="1097"/>
      <c r="E512" s="1093">
        <f t="shared" si="29"/>
        <v>0</v>
      </c>
      <c r="F512" s="1094">
        <f t="shared" si="30"/>
        <v>0</v>
      </c>
      <c r="G512" s="1095">
        <f t="shared" si="31"/>
        <v>0</v>
      </c>
      <c r="H512" s="1090" t="str">
        <f t="shared" ca="1" si="32"/>
        <v/>
      </c>
      <c r="I512" s="1109"/>
      <c r="J512" s="1109"/>
      <c r="K512" s="1112"/>
      <c r="L512" s="1091"/>
      <c r="M512" s="1091"/>
      <c r="N512" s="1091"/>
      <c r="O512" s="1091"/>
      <c r="P512" s="1096"/>
      <c r="Q512" s="1096"/>
      <c r="R512" s="1096"/>
      <c r="S512" s="1091"/>
    </row>
    <row r="513" spans="1:19" x14ac:dyDescent="0.3">
      <c r="A513" s="1090">
        <v>508</v>
      </c>
      <c r="B513" s="1091"/>
      <c r="C513" s="1091"/>
      <c r="D513" s="1097"/>
      <c r="E513" s="1093">
        <f t="shared" si="29"/>
        <v>0</v>
      </c>
      <c r="F513" s="1094">
        <f t="shared" si="30"/>
        <v>0</v>
      </c>
      <c r="G513" s="1095">
        <f t="shared" si="31"/>
        <v>0</v>
      </c>
      <c r="H513" s="1090" t="str">
        <f t="shared" ca="1" si="32"/>
        <v/>
      </c>
      <c r="I513" s="1109"/>
      <c r="J513" s="1109"/>
      <c r="K513" s="1112"/>
      <c r="L513" s="1091"/>
      <c r="M513" s="1091"/>
      <c r="N513" s="1091"/>
      <c r="O513" s="1091"/>
      <c r="P513" s="1096"/>
      <c r="Q513" s="1096"/>
      <c r="R513" s="1096"/>
      <c r="S513" s="1091"/>
    </row>
    <row r="514" spans="1:19" x14ac:dyDescent="0.3">
      <c r="A514" s="1090">
        <v>509</v>
      </c>
      <c r="B514" s="1091"/>
      <c r="C514" s="1091"/>
      <c r="D514" s="1097"/>
      <c r="E514" s="1093">
        <f t="shared" si="29"/>
        <v>0</v>
      </c>
      <c r="F514" s="1094">
        <f t="shared" si="30"/>
        <v>0</v>
      </c>
      <c r="G514" s="1095">
        <f t="shared" si="31"/>
        <v>0</v>
      </c>
      <c r="H514" s="1090" t="str">
        <f t="shared" ca="1" si="32"/>
        <v/>
      </c>
      <c r="I514" s="1109"/>
      <c r="J514" s="1109"/>
      <c r="K514" s="1112"/>
      <c r="L514" s="1091"/>
      <c r="M514" s="1091"/>
      <c r="N514" s="1091"/>
      <c r="O514" s="1091"/>
      <c r="P514" s="1096"/>
      <c r="Q514" s="1096"/>
      <c r="R514" s="1096"/>
      <c r="S514" s="1091"/>
    </row>
    <row r="515" spans="1:19" x14ac:dyDescent="0.3">
      <c r="A515" s="1090">
        <v>510</v>
      </c>
      <c r="B515" s="1091"/>
      <c r="C515" s="1091"/>
      <c r="D515" s="1097"/>
      <c r="E515" s="1093">
        <f t="shared" si="29"/>
        <v>0</v>
      </c>
      <c r="F515" s="1094">
        <f t="shared" si="30"/>
        <v>0</v>
      </c>
      <c r="G515" s="1095">
        <f t="shared" si="31"/>
        <v>0</v>
      </c>
      <c r="H515" s="1090" t="str">
        <f t="shared" ca="1" si="32"/>
        <v/>
      </c>
      <c r="I515" s="1109"/>
      <c r="J515" s="1109"/>
      <c r="K515" s="1112"/>
      <c r="L515" s="1091"/>
      <c r="M515" s="1091"/>
      <c r="N515" s="1091"/>
      <c r="O515" s="1091"/>
      <c r="P515" s="1096"/>
      <c r="Q515" s="1096"/>
      <c r="R515" s="1096"/>
      <c r="S515" s="1091"/>
    </row>
    <row r="516" spans="1:19" x14ac:dyDescent="0.3">
      <c r="A516" s="1090">
        <v>511</v>
      </c>
      <c r="B516" s="1091"/>
      <c r="C516" s="1091"/>
      <c r="D516" s="1097"/>
      <c r="E516" s="1093">
        <f t="shared" si="29"/>
        <v>0</v>
      </c>
      <c r="F516" s="1094">
        <f t="shared" si="30"/>
        <v>0</v>
      </c>
      <c r="G516" s="1095">
        <f t="shared" si="31"/>
        <v>0</v>
      </c>
      <c r="H516" s="1090" t="str">
        <f t="shared" ca="1" si="32"/>
        <v/>
      </c>
      <c r="I516" s="1109"/>
      <c r="J516" s="1109"/>
      <c r="K516" s="1112"/>
      <c r="L516" s="1091"/>
      <c r="M516" s="1091"/>
      <c r="N516" s="1091"/>
      <c r="O516" s="1091"/>
      <c r="P516" s="1096"/>
      <c r="Q516" s="1096"/>
      <c r="R516" s="1096"/>
      <c r="S516" s="1091"/>
    </row>
    <row r="517" spans="1:19" x14ac:dyDescent="0.3">
      <c r="A517" s="1090">
        <v>512</v>
      </c>
      <c r="B517" s="1091"/>
      <c r="C517" s="1091"/>
      <c r="D517" s="1097"/>
      <c r="E517" s="1093">
        <f t="shared" si="29"/>
        <v>0</v>
      </c>
      <c r="F517" s="1094">
        <f t="shared" si="30"/>
        <v>0</v>
      </c>
      <c r="G517" s="1095">
        <f t="shared" si="31"/>
        <v>0</v>
      </c>
      <c r="H517" s="1090" t="str">
        <f t="shared" ca="1" si="32"/>
        <v/>
      </c>
      <c r="I517" s="1109"/>
      <c r="J517" s="1109"/>
      <c r="K517" s="1112"/>
      <c r="L517" s="1091"/>
      <c r="M517" s="1091"/>
      <c r="N517" s="1091"/>
      <c r="O517" s="1091"/>
      <c r="P517" s="1096"/>
      <c r="Q517" s="1096"/>
      <c r="R517" s="1096"/>
      <c r="S517" s="1091"/>
    </row>
    <row r="518" spans="1:19" x14ac:dyDescent="0.3">
      <c r="A518" s="1090">
        <v>513</v>
      </c>
      <c r="B518" s="1091"/>
      <c r="C518" s="1091"/>
      <c r="D518" s="1097"/>
      <c r="E518" s="1093">
        <f t="shared" si="29"/>
        <v>0</v>
      </c>
      <c r="F518" s="1094">
        <f t="shared" si="30"/>
        <v>0</v>
      </c>
      <c r="G518" s="1095">
        <f t="shared" si="31"/>
        <v>0</v>
      </c>
      <c r="H518" s="1090" t="str">
        <f t="shared" ca="1" si="32"/>
        <v/>
      </c>
      <c r="I518" s="1109"/>
      <c r="J518" s="1109"/>
      <c r="K518" s="1112"/>
      <c r="L518" s="1091"/>
      <c r="M518" s="1091"/>
      <c r="N518" s="1091"/>
      <c r="O518" s="1091"/>
      <c r="P518" s="1096"/>
      <c r="Q518" s="1096"/>
      <c r="R518" s="1096"/>
      <c r="S518" s="1091"/>
    </row>
    <row r="519" spans="1:19" x14ac:dyDescent="0.3">
      <c r="A519" s="1090">
        <v>514</v>
      </c>
      <c r="B519" s="1091"/>
      <c r="C519" s="1091"/>
      <c r="D519" s="1097"/>
      <c r="E519" s="1093">
        <f t="shared" ref="E519:E582" si="33">D519</f>
        <v>0</v>
      </c>
      <c r="F519" s="1094">
        <f t="shared" ref="F519:F582" si="34">D519</f>
        <v>0</v>
      </c>
      <c r="G519" s="1095">
        <f t="shared" ref="G519:G582" si="35">D519</f>
        <v>0</v>
      </c>
      <c r="H519" s="1090" t="str">
        <f t="shared" ref="H519:H582" ca="1" si="36">IF(ISBLANK(D519),"",DATEDIF(G519,TODAY(),"y"))</f>
        <v/>
      </c>
      <c r="I519" s="1109"/>
      <c r="J519" s="1109"/>
      <c r="K519" s="1112"/>
      <c r="L519" s="1091"/>
      <c r="M519" s="1091"/>
      <c r="N519" s="1091"/>
      <c r="O519" s="1091"/>
      <c r="P519" s="1096"/>
      <c r="Q519" s="1096"/>
      <c r="R519" s="1096"/>
      <c r="S519" s="1091"/>
    </row>
    <row r="520" spans="1:19" x14ac:dyDescent="0.3">
      <c r="A520" s="1090">
        <v>515</v>
      </c>
      <c r="B520" s="1091"/>
      <c r="C520" s="1091"/>
      <c r="D520" s="1097"/>
      <c r="E520" s="1093">
        <f t="shared" si="33"/>
        <v>0</v>
      </c>
      <c r="F520" s="1094">
        <f t="shared" si="34"/>
        <v>0</v>
      </c>
      <c r="G520" s="1095">
        <f t="shared" si="35"/>
        <v>0</v>
      </c>
      <c r="H520" s="1090" t="str">
        <f t="shared" ca="1" si="36"/>
        <v/>
      </c>
      <c r="I520" s="1109"/>
      <c r="J520" s="1109"/>
      <c r="K520" s="1112"/>
      <c r="L520" s="1091"/>
      <c r="M520" s="1091"/>
      <c r="N520" s="1091"/>
      <c r="O520" s="1091"/>
      <c r="P520" s="1096"/>
      <c r="Q520" s="1096"/>
      <c r="R520" s="1096"/>
      <c r="S520" s="1091"/>
    </row>
    <row r="521" spans="1:19" x14ac:dyDescent="0.3">
      <c r="A521" s="1090">
        <v>516</v>
      </c>
      <c r="B521" s="1091"/>
      <c r="C521" s="1091"/>
      <c r="D521" s="1097"/>
      <c r="E521" s="1093">
        <f t="shared" si="33"/>
        <v>0</v>
      </c>
      <c r="F521" s="1094">
        <f t="shared" si="34"/>
        <v>0</v>
      </c>
      <c r="G521" s="1095">
        <f t="shared" si="35"/>
        <v>0</v>
      </c>
      <c r="H521" s="1090" t="str">
        <f t="shared" ca="1" si="36"/>
        <v/>
      </c>
      <c r="I521" s="1109"/>
      <c r="J521" s="1109"/>
      <c r="K521" s="1112"/>
      <c r="L521" s="1091"/>
      <c r="M521" s="1091"/>
      <c r="N521" s="1091"/>
      <c r="O521" s="1091"/>
      <c r="P521" s="1096"/>
      <c r="Q521" s="1096"/>
      <c r="R521" s="1096"/>
      <c r="S521" s="1091"/>
    </row>
    <row r="522" spans="1:19" x14ac:dyDescent="0.3">
      <c r="A522" s="1090">
        <v>517</v>
      </c>
      <c r="B522" s="1091"/>
      <c r="C522" s="1091"/>
      <c r="D522" s="1097"/>
      <c r="E522" s="1093">
        <f t="shared" si="33"/>
        <v>0</v>
      </c>
      <c r="F522" s="1094">
        <f t="shared" si="34"/>
        <v>0</v>
      </c>
      <c r="G522" s="1095">
        <f t="shared" si="35"/>
        <v>0</v>
      </c>
      <c r="H522" s="1090" t="str">
        <f t="shared" ca="1" si="36"/>
        <v/>
      </c>
      <c r="I522" s="1109"/>
      <c r="J522" s="1109"/>
      <c r="K522" s="1112"/>
      <c r="L522" s="1091"/>
      <c r="M522" s="1091"/>
      <c r="N522" s="1091"/>
      <c r="O522" s="1091"/>
      <c r="P522" s="1096"/>
      <c r="Q522" s="1096"/>
      <c r="R522" s="1096"/>
      <c r="S522" s="1091"/>
    </row>
    <row r="523" spans="1:19" x14ac:dyDescent="0.3">
      <c r="A523" s="1090">
        <v>518</v>
      </c>
      <c r="B523" s="1091"/>
      <c r="C523" s="1091"/>
      <c r="D523" s="1097"/>
      <c r="E523" s="1093">
        <f t="shared" si="33"/>
        <v>0</v>
      </c>
      <c r="F523" s="1094">
        <f t="shared" si="34"/>
        <v>0</v>
      </c>
      <c r="G523" s="1095">
        <f t="shared" si="35"/>
        <v>0</v>
      </c>
      <c r="H523" s="1090" t="str">
        <f t="shared" ca="1" si="36"/>
        <v/>
      </c>
      <c r="I523" s="1109"/>
      <c r="J523" s="1109"/>
      <c r="K523" s="1112"/>
      <c r="L523" s="1091"/>
      <c r="M523" s="1091"/>
      <c r="N523" s="1091"/>
      <c r="O523" s="1091"/>
      <c r="P523" s="1096"/>
      <c r="Q523" s="1096"/>
      <c r="R523" s="1096"/>
      <c r="S523" s="1091"/>
    </row>
    <row r="524" spans="1:19" x14ac:dyDescent="0.3">
      <c r="A524" s="1090">
        <v>519</v>
      </c>
      <c r="B524" s="1091"/>
      <c r="C524" s="1091"/>
      <c r="D524" s="1097"/>
      <c r="E524" s="1093">
        <f t="shared" si="33"/>
        <v>0</v>
      </c>
      <c r="F524" s="1094">
        <f t="shared" si="34"/>
        <v>0</v>
      </c>
      <c r="G524" s="1095">
        <f t="shared" si="35"/>
        <v>0</v>
      </c>
      <c r="H524" s="1090" t="str">
        <f t="shared" ca="1" si="36"/>
        <v/>
      </c>
      <c r="I524" s="1109"/>
      <c r="J524" s="1109"/>
      <c r="K524" s="1112"/>
      <c r="L524" s="1091"/>
      <c r="M524" s="1091"/>
      <c r="N524" s="1091"/>
      <c r="O524" s="1091"/>
      <c r="P524" s="1096"/>
      <c r="Q524" s="1096"/>
      <c r="R524" s="1096"/>
      <c r="S524" s="1091"/>
    </row>
    <row r="525" spans="1:19" x14ac:dyDescent="0.3">
      <c r="A525" s="1090">
        <v>520</v>
      </c>
      <c r="B525" s="1091"/>
      <c r="C525" s="1091"/>
      <c r="D525" s="1097"/>
      <c r="E525" s="1093">
        <f t="shared" si="33"/>
        <v>0</v>
      </c>
      <c r="F525" s="1094">
        <f t="shared" si="34"/>
        <v>0</v>
      </c>
      <c r="G525" s="1095">
        <f t="shared" si="35"/>
        <v>0</v>
      </c>
      <c r="H525" s="1090" t="str">
        <f t="shared" ca="1" si="36"/>
        <v/>
      </c>
      <c r="I525" s="1109"/>
      <c r="J525" s="1109"/>
      <c r="K525" s="1112"/>
      <c r="L525" s="1091"/>
      <c r="M525" s="1091"/>
      <c r="N525" s="1091"/>
      <c r="O525" s="1091"/>
      <c r="P525" s="1096"/>
      <c r="Q525" s="1096"/>
      <c r="R525" s="1096"/>
      <c r="S525" s="1091"/>
    </row>
    <row r="526" spans="1:19" x14ac:dyDescent="0.3">
      <c r="A526" s="1090">
        <v>521</v>
      </c>
      <c r="B526" s="1091"/>
      <c r="C526" s="1091"/>
      <c r="D526" s="1097"/>
      <c r="E526" s="1093">
        <f t="shared" si="33"/>
        <v>0</v>
      </c>
      <c r="F526" s="1094">
        <f t="shared" si="34"/>
        <v>0</v>
      </c>
      <c r="G526" s="1095">
        <f t="shared" si="35"/>
        <v>0</v>
      </c>
      <c r="H526" s="1090" t="str">
        <f t="shared" ca="1" si="36"/>
        <v/>
      </c>
      <c r="I526" s="1109"/>
      <c r="J526" s="1109"/>
      <c r="K526" s="1112"/>
      <c r="L526" s="1091"/>
      <c r="M526" s="1091"/>
      <c r="N526" s="1091"/>
      <c r="O526" s="1091"/>
      <c r="P526" s="1096"/>
      <c r="Q526" s="1096"/>
      <c r="R526" s="1096"/>
      <c r="S526" s="1091"/>
    </row>
    <row r="527" spans="1:19" x14ac:dyDescent="0.3">
      <c r="A527" s="1090">
        <v>522</v>
      </c>
      <c r="B527" s="1091"/>
      <c r="C527" s="1091"/>
      <c r="D527" s="1097"/>
      <c r="E527" s="1093">
        <f t="shared" si="33"/>
        <v>0</v>
      </c>
      <c r="F527" s="1094">
        <f t="shared" si="34"/>
        <v>0</v>
      </c>
      <c r="G527" s="1095">
        <f t="shared" si="35"/>
        <v>0</v>
      </c>
      <c r="H527" s="1090" t="str">
        <f t="shared" ca="1" si="36"/>
        <v/>
      </c>
      <c r="I527" s="1109"/>
      <c r="J527" s="1109"/>
      <c r="K527" s="1112"/>
      <c r="L527" s="1091"/>
      <c r="M527" s="1091"/>
      <c r="N527" s="1091"/>
      <c r="O527" s="1091"/>
      <c r="P527" s="1096"/>
      <c r="Q527" s="1096"/>
      <c r="R527" s="1096"/>
      <c r="S527" s="1091"/>
    </row>
    <row r="528" spans="1:19" x14ac:dyDescent="0.3">
      <c r="A528" s="1090">
        <v>523</v>
      </c>
      <c r="B528" s="1091"/>
      <c r="C528" s="1091"/>
      <c r="D528" s="1097"/>
      <c r="E528" s="1093">
        <f t="shared" si="33"/>
        <v>0</v>
      </c>
      <c r="F528" s="1094">
        <f t="shared" si="34"/>
        <v>0</v>
      </c>
      <c r="G528" s="1095">
        <f t="shared" si="35"/>
        <v>0</v>
      </c>
      <c r="H528" s="1090" t="str">
        <f t="shared" ca="1" si="36"/>
        <v/>
      </c>
      <c r="I528" s="1109"/>
      <c r="J528" s="1109"/>
      <c r="K528" s="1112"/>
      <c r="L528" s="1091"/>
      <c r="M528" s="1091"/>
      <c r="N528" s="1091"/>
      <c r="O528" s="1091"/>
      <c r="P528" s="1096"/>
      <c r="Q528" s="1096"/>
      <c r="R528" s="1096"/>
      <c r="S528" s="1091"/>
    </row>
    <row r="529" spans="1:19" x14ac:dyDescent="0.3">
      <c r="A529" s="1090">
        <v>524</v>
      </c>
      <c r="B529" s="1091"/>
      <c r="C529" s="1091"/>
      <c r="D529" s="1097"/>
      <c r="E529" s="1093">
        <f t="shared" si="33"/>
        <v>0</v>
      </c>
      <c r="F529" s="1094">
        <f t="shared" si="34"/>
        <v>0</v>
      </c>
      <c r="G529" s="1095">
        <f t="shared" si="35"/>
        <v>0</v>
      </c>
      <c r="H529" s="1090" t="str">
        <f t="shared" ca="1" si="36"/>
        <v/>
      </c>
      <c r="I529" s="1109"/>
      <c r="J529" s="1109"/>
      <c r="K529" s="1112"/>
      <c r="L529" s="1091"/>
      <c r="M529" s="1091"/>
      <c r="N529" s="1091"/>
      <c r="O529" s="1091"/>
      <c r="P529" s="1096"/>
      <c r="Q529" s="1096"/>
      <c r="R529" s="1096"/>
      <c r="S529" s="1091"/>
    </row>
    <row r="530" spans="1:19" x14ac:dyDescent="0.3">
      <c r="A530" s="1090">
        <v>525</v>
      </c>
      <c r="B530" s="1091"/>
      <c r="C530" s="1091"/>
      <c r="D530" s="1097"/>
      <c r="E530" s="1093">
        <f t="shared" si="33"/>
        <v>0</v>
      </c>
      <c r="F530" s="1094">
        <f t="shared" si="34"/>
        <v>0</v>
      </c>
      <c r="G530" s="1095">
        <f t="shared" si="35"/>
        <v>0</v>
      </c>
      <c r="H530" s="1090" t="str">
        <f t="shared" ca="1" si="36"/>
        <v/>
      </c>
      <c r="I530" s="1109"/>
      <c r="J530" s="1109"/>
      <c r="K530" s="1112"/>
      <c r="L530" s="1091"/>
      <c r="M530" s="1091"/>
      <c r="N530" s="1091"/>
      <c r="O530" s="1091"/>
      <c r="P530" s="1096"/>
      <c r="Q530" s="1096"/>
      <c r="R530" s="1096"/>
      <c r="S530" s="1091"/>
    </row>
    <row r="531" spans="1:19" x14ac:dyDescent="0.3">
      <c r="A531" s="1090">
        <v>526</v>
      </c>
      <c r="B531" s="1091"/>
      <c r="C531" s="1091"/>
      <c r="D531" s="1097"/>
      <c r="E531" s="1093">
        <f t="shared" si="33"/>
        <v>0</v>
      </c>
      <c r="F531" s="1094">
        <f t="shared" si="34"/>
        <v>0</v>
      </c>
      <c r="G531" s="1095">
        <f t="shared" si="35"/>
        <v>0</v>
      </c>
      <c r="H531" s="1090" t="str">
        <f t="shared" ca="1" si="36"/>
        <v/>
      </c>
      <c r="I531" s="1109"/>
      <c r="J531" s="1109"/>
      <c r="K531" s="1112"/>
      <c r="L531" s="1091"/>
      <c r="M531" s="1091"/>
      <c r="N531" s="1091"/>
      <c r="O531" s="1091"/>
      <c r="P531" s="1096"/>
      <c r="Q531" s="1096"/>
      <c r="R531" s="1096"/>
      <c r="S531" s="1091"/>
    </row>
    <row r="532" spans="1:19" x14ac:dyDescent="0.3">
      <c r="A532" s="1090">
        <v>527</v>
      </c>
      <c r="B532" s="1091"/>
      <c r="C532" s="1091"/>
      <c r="D532" s="1097"/>
      <c r="E532" s="1093">
        <f t="shared" si="33"/>
        <v>0</v>
      </c>
      <c r="F532" s="1094">
        <f t="shared" si="34"/>
        <v>0</v>
      </c>
      <c r="G532" s="1095">
        <f t="shared" si="35"/>
        <v>0</v>
      </c>
      <c r="H532" s="1090" t="str">
        <f t="shared" ca="1" si="36"/>
        <v/>
      </c>
      <c r="I532" s="1109"/>
      <c r="J532" s="1109"/>
      <c r="K532" s="1112"/>
      <c r="L532" s="1091"/>
      <c r="M532" s="1091"/>
      <c r="N532" s="1091"/>
      <c r="O532" s="1091"/>
      <c r="P532" s="1096"/>
      <c r="Q532" s="1096"/>
      <c r="R532" s="1096"/>
      <c r="S532" s="1091"/>
    </row>
    <row r="533" spans="1:19" x14ac:dyDescent="0.3">
      <c r="A533" s="1090">
        <v>528</v>
      </c>
      <c r="B533" s="1091"/>
      <c r="C533" s="1091"/>
      <c r="D533" s="1097"/>
      <c r="E533" s="1093">
        <f t="shared" si="33"/>
        <v>0</v>
      </c>
      <c r="F533" s="1094">
        <f t="shared" si="34"/>
        <v>0</v>
      </c>
      <c r="G533" s="1095">
        <f t="shared" si="35"/>
        <v>0</v>
      </c>
      <c r="H533" s="1090" t="str">
        <f t="shared" ca="1" si="36"/>
        <v/>
      </c>
      <c r="I533" s="1109"/>
      <c r="J533" s="1109"/>
      <c r="K533" s="1112"/>
      <c r="L533" s="1091"/>
      <c r="M533" s="1091"/>
      <c r="N533" s="1091"/>
      <c r="O533" s="1091"/>
      <c r="P533" s="1096"/>
      <c r="Q533" s="1096"/>
      <c r="R533" s="1096"/>
      <c r="S533" s="1091"/>
    </row>
    <row r="534" spans="1:19" x14ac:dyDescent="0.3">
      <c r="A534" s="1090">
        <v>529</v>
      </c>
      <c r="B534" s="1091"/>
      <c r="C534" s="1091"/>
      <c r="D534" s="1097"/>
      <c r="E534" s="1093">
        <f t="shared" si="33"/>
        <v>0</v>
      </c>
      <c r="F534" s="1094">
        <f t="shared" si="34"/>
        <v>0</v>
      </c>
      <c r="G534" s="1095">
        <f t="shared" si="35"/>
        <v>0</v>
      </c>
      <c r="H534" s="1090" t="str">
        <f t="shared" ca="1" si="36"/>
        <v/>
      </c>
      <c r="I534" s="1109"/>
      <c r="J534" s="1109"/>
      <c r="K534" s="1112"/>
      <c r="L534" s="1091"/>
      <c r="M534" s="1091"/>
      <c r="N534" s="1091"/>
      <c r="O534" s="1091"/>
      <c r="P534" s="1096"/>
      <c r="Q534" s="1096"/>
      <c r="R534" s="1096"/>
      <c r="S534" s="1091"/>
    </row>
    <row r="535" spans="1:19" x14ac:dyDescent="0.3">
      <c r="A535" s="1090">
        <v>530</v>
      </c>
      <c r="B535" s="1091"/>
      <c r="C535" s="1091"/>
      <c r="D535" s="1097"/>
      <c r="E535" s="1093">
        <f t="shared" si="33"/>
        <v>0</v>
      </c>
      <c r="F535" s="1094">
        <f t="shared" si="34"/>
        <v>0</v>
      </c>
      <c r="G535" s="1095">
        <f t="shared" si="35"/>
        <v>0</v>
      </c>
      <c r="H535" s="1090" t="str">
        <f t="shared" ca="1" si="36"/>
        <v/>
      </c>
      <c r="I535" s="1109"/>
      <c r="J535" s="1109"/>
      <c r="K535" s="1112"/>
      <c r="L535" s="1091"/>
      <c r="M535" s="1091"/>
      <c r="N535" s="1091"/>
      <c r="O535" s="1091"/>
      <c r="P535" s="1096"/>
      <c r="Q535" s="1096"/>
      <c r="R535" s="1096"/>
      <c r="S535" s="1091"/>
    </row>
    <row r="536" spans="1:19" x14ac:dyDescent="0.3">
      <c r="A536" s="1090">
        <v>531</v>
      </c>
      <c r="B536" s="1091"/>
      <c r="C536" s="1091"/>
      <c r="D536" s="1097"/>
      <c r="E536" s="1093">
        <f t="shared" si="33"/>
        <v>0</v>
      </c>
      <c r="F536" s="1094">
        <f t="shared" si="34"/>
        <v>0</v>
      </c>
      <c r="G536" s="1095">
        <f t="shared" si="35"/>
        <v>0</v>
      </c>
      <c r="H536" s="1090" t="str">
        <f t="shared" ca="1" si="36"/>
        <v/>
      </c>
      <c r="I536" s="1109"/>
      <c r="J536" s="1109"/>
      <c r="K536" s="1112"/>
      <c r="L536" s="1091"/>
      <c r="M536" s="1091"/>
      <c r="N536" s="1091"/>
      <c r="O536" s="1091"/>
      <c r="P536" s="1096"/>
      <c r="Q536" s="1096"/>
      <c r="R536" s="1096"/>
      <c r="S536" s="1091"/>
    </row>
    <row r="537" spans="1:19" x14ac:dyDescent="0.3">
      <c r="A537" s="1090">
        <v>532</v>
      </c>
      <c r="B537" s="1091"/>
      <c r="C537" s="1091"/>
      <c r="D537" s="1097"/>
      <c r="E537" s="1093">
        <f t="shared" si="33"/>
        <v>0</v>
      </c>
      <c r="F537" s="1094">
        <f t="shared" si="34"/>
        <v>0</v>
      </c>
      <c r="G537" s="1095">
        <f t="shared" si="35"/>
        <v>0</v>
      </c>
      <c r="H537" s="1090" t="str">
        <f t="shared" ca="1" si="36"/>
        <v/>
      </c>
      <c r="I537" s="1109"/>
      <c r="J537" s="1109"/>
      <c r="K537" s="1112"/>
      <c r="L537" s="1091"/>
      <c r="M537" s="1091"/>
      <c r="N537" s="1091"/>
      <c r="O537" s="1091"/>
      <c r="P537" s="1096"/>
      <c r="Q537" s="1096"/>
      <c r="R537" s="1096"/>
      <c r="S537" s="1091"/>
    </row>
    <row r="538" spans="1:19" x14ac:dyDescent="0.3">
      <c r="A538" s="1090">
        <v>533</v>
      </c>
      <c r="B538" s="1091"/>
      <c r="C538" s="1091"/>
      <c r="D538" s="1097"/>
      <c r="E538" s="1093">
        <f t="shared" si="33"/>
        <v>0</v>
      </c>
      <c r="F538" s="1094">
        <f t="shared" si="34"/>
        <v>0</v>
      </c>
      <c r="G538" s="1095">
        <f t="shared" si="35"/>
        <v>0</v>
      </c>
      <c r="H538" s="1090" t="str">
        <f t="shared" ca="1" si="36"/>
        <v/>
      </c>
      <c r="I538" s="1109"/>
      <c r="J538" s="1109"/>
      <c r="K538" s="1112"/>
      <c r="L538" s="1091"/>
      <c r="M538" s="1091"/>
      <c r="N538" s="1091"/>
      <c r="O538" s="1091"/>
      <c r="P538" s="1096"/>
      <c r="Q538" s="1096"/>
      <c r="R538" s="1096"/>
      <c r="S538" s="1091"/>
    </row>
    <row r="539" spans="1:19" x14ac:dyDescent="0.3">
      <c r="A539" s="1090">
        <v>534</v>
      </c>
      <c r="B539" s="1091"/>
      <c r="C539" s="1091"/>
      <c r="D539" s="1097"/>
      <c r="E539" s="1093">
        <f t="shared" si="33"/>
        <v>0</v>
      </c>
      <c r="F539" s="1094">
        <f t="shared" si="34"/>
        <v>0</v>
      </c>
      <c r="G539" s="1095">
        <f t="shared" si="35"/>
        <v>0</v>
      </c>
      <c r="H539" s="1090" t="str">
        <f t="shared" ca="1" si="36"/>
        <v/>
      </c>
      <c r="I539" s="1109"/>
      <c r="J539" s="1109"/>
      <c r="K539" s="1112"/>
      <c r="L539" s="1091"/>
      <c r="M539" s="1091"/>
      <c r="N539" s="1091"/>
      <c r="O539" s="1091"/>
      <c r="P539" s="1096"/>
      <c r="Q539" s="1096"/>
      <c r="R539" s="1096"/>
      <c r="S539" s="1091"/>
    </row>
    <row r="540" spans="1:19" x14ac:dyDescent="0.3">
      <c r="A540" s="1090">
        <v>535</v>
      </c>
      <c r="B540" s="1091"/>
      <c r="C540" s="1091"/>
      <c r="D540" s="1097"/>
      <c r="E540" s="1093">
        <f t="shared" si="33"/>
        <v>0</v>
      </c>
      <c r="F540" s="1094">
        <f t="shared" si="34"/>
        <v>0</v>
      </c>
      <c r="G540" s="1095">
        <f t="shared" si="35"/>
        <v>0</v>
      </c>
      <c r="H540" s="1090" t="str">
        <f t="shared" ca="1" si="36"/>
        <v/>
      </c>
      <c r="I540" s="1109"/>
      <c r="J540" s="1109"/>
      <c r="K540" s="1112"/>
      <c r="L540" s="1091"/>
      <c r="M540" s="1091"/>
      <c r="N540" s="1091"/>
      <c r="O540" s="1091"/>
      <c r="P540" s="1096"/>
      <c r="Q540" s="1096"/>
      <c r="R540" s="1096"/>
      <c r="S540" s="1091"/>
    </row>
    <row r="541" spans="1:19" x14ac:dyDescent="0.3">
      <c r="A541" s="1090">
        <v>536</v>
      </c>
      <c r="B541" s="1091"/>
      <c r="C541" s="1091"/>
      <c r="D541" s="1097"/>
      <c r="E541" s="1093">
        <f t="shared" si="33"/>
        <v>0</v>
      </c>
      <c r="F541" s="1094">
        <f t="shared" si="34"/>
        <v>0</v>
      </c>
      <c r="G541" s="1095">
        <f t="shared" si="35"/>
        <v>0</v>
      </c>
      <c r="H541" s="1090" t="str">
        <f t="shared" ca="1" si="36"/>
        <v/>
      </c>
      <c r="I541" s="1109"/>
      <c r="J541" s="1109"/>
      <c r="K541" s="1112"/>
      <c r="L541" s="1091"/>
      <c r="M541" s="1091"/>
      <c r="N541" s="1091"/>
      <c r="O541" s="1091"/>
      <c r="P541" s="1096"/>
      <c r="Q541" s="1096"/>
      <c r="R541" s="1096"/>
      <c r="S541" s="1091"/>
    </row>
    <row r="542" spans="1:19" x14ac:dyDescent="0.3">
      <c r="A542" s="1090">
        <v>537</v>
      </c>
      <c r="B542" s="1091"/>
      <c r="C542" s="1091"/>
      <c r="D542" s="1097"/>
      <c r="E542" s="1093">
        <f t="shared" si="33"/>
        <v>0</v>
      </c>
      <c r="F542" s="1094">
        <f t="shared" si="34"/>
        <v>0</v>
      </c>
      <c r="G542" s="1095">
        <f t="shared" si="35"/>
        <v>0</v>
      </c>
      <c r="H542" s="1090" t="str">
        <f t="shared" ca="1" si="36"/>
        <v/>
      </c>
      <c r="I542" s="1109"/>
      <c r="J542" s="1109"/>
      <c r="K542" s="1112"/>
      <c r="L542" s="1091"/>
      <c r="M542" s="1091"/>
      <c r="N542" s="1091"/>
      <c r="O542" s="1091"/>
      <c r="P542" s="1096"/>
      <c r="Q542" s="1096"/>
      <c r="R542" s="1096"/>
      <c r="S542" s="1091"/>
    </row>
    <row r="543" spans="1:19" x14ac:dyDescent="0.3">
      <c r="A543" s="1090">
        <v>538</v>
      </c>
      <c r="B543" s="1091"/>
      <c r="C543" s="1091"/>
      <c r="D543" s="1097"/>
      <c r="E543" s="1093">
        <f t="shared" si="33"/>
        <v>0</v>
      </c>
      <c r="F543" s="1094">
        <f t="shared" si="34"/>
        <v>0</v>
      </c>
      <c r="G543" s="1095">
        <f t="shared" si="35"/>
        <v>0</v>
      </c>
      <c r="H543" s="1090" t="str">
        <f t="shared" ca="1" si="36"/>
        <v/>
      </c>
      <c r="I543" s="1109"/>
      <c r="J543" s="1109"/>
      <c r="K543" s="1112"/>
      <c r="L543" s="1091"/>
      <c r="M543" s="1091"/>
      <c r="N543" s="1091"/>
      <c r="O543" s="1091"/>
      <c r="P543" s="1096"/>
      <c r="Q543" s="1096"/>
      <c r="R543" s="1096"/>
      <c r="S543" s="1091"/>
    </row>
    <row r="544" spans="1:19" x14ac:dyDescent="0.3">
      <c r="A544" s="1090">
        <v>539</v>
      </c>
      <c r="B544" s="1091"/>
      <c r="C544" s="1091"/>
      <c r="D544" s="1097"/>
      <c r="E544" s="1093">
        <f t="shared" si="33"/>
        <v>0</v>
      </c>
      <c r="F544" s="1094">
        <f t="shared" si="34"/>
        <v>0</v>
      </c>
      <c r="G544" s="1095">
        <f t="shared" si="35"/>
        <v>0</v>
      </c>
      <c r="H544" s="1090" t="str">
        <f t="shared" ca="1" si="36"/>
        <v/>
      </c>
      <c r="I544" s="1109"/>
      <c r="J544" s="1109"/>
      <c r="K544" s="1112"/>
      <c r="L544" s="1091"/>
      <c r="M544" s="1091"/>
      <c r="N544" s="1091"/>
      <c r="O544" s="1091"/>
      <c r="P544" s="1096"/>
      <c r="Q544" s="1096"/>
      <c r="R544" s="1096"/>
      <c r="S544" s="1091"/>
    </row>
    <row r="545" spans="1:19" x14ac:dyDescent="0.3">
      <c r="A545" s="1090">
        <v>540</v>
      </c>
      <c r="B545" s="1091"/>
      <c r="C545" s="1091"/>
      <c r="D545" s="1097"/>
      <c r="E545" s="1093">
        <f t="shared" si="33"/>
        <v>0</v>
      </c>
      <c r="F545" s="1094">
        <f t="shared" si="34"/>
        <v>0</v>
      </c>
      <c r="G545" s="1095">
        <f t="shared" si="35"/>
        <v>0</v>
      </c>
      <c r="H545" s="1090" t="str">
        <f t="shared" ca="1" si="36"/>
        <v/>
      </c>
      <c r="I545" s="1109"/>
      <c r="J545" s="1109"/>
      <c r="K545" s="1112"/>
      <c r="L545" s="1091"/>
      <c r="M545" s="1091"/>
      <c r="N545" s="1091"/>
      <c r="O545" s="1091"/>
      <c r="P545" s="1096"/>
      <c r="Q545" s="1096"/>
      <c r="R545" s="1096"/>
      <c r="S545" s="1091"/>
    </row>
    <row r="546" spans="1:19" x14ac:dyDescent="0.3">
      <c r="A546" s="1090">
        <v>541</v>
      </c>
      <c r="B546" s="1091"/>
      <c r="C546" s="1091"/>
      <c r="D546" s="1097"/>
      <c r="E546" s="1093">
        <f t="shared" si="33"/>
        <v>0</v>
      </c>
      <c r="F546" s="1094">
        <f t="shared" si="34"/>
        <v>0</v>
      </c>
      <c r="G546" s="1095">
        <f t="shared" si="35"/>
        <v>0</v>
      </c>
      <c r="H546" s="1090" t="str">
        <f t="shared" ca="1" si="36"/>
        <v/>
      </c>
      <c r="I546" s="1109"/>
      <c r="J546" s="1109"/>
      <c r="K546" s="1112"/>
      <c r="L546" s="1091"/>
      <c r="M546" s="1091"/>
      <c r="N546" s="1091"/>
      <c r="O546" s="1091"/>
      <c r="P546" s="1096"/>
      <c r="Q546" s="1096"/>
      <c r="R546" s="1096"/>
      <c r="S546" s="1091"/>
    </row>
    <row r="547" spans="1:19" x14ac:dyDescent="0.3">
      <c r="A547" s="1090">
        <v>542</v>
      </c>
      <c r="B547" s="1091"/>
      <c r="C547" s="1091"/>
      <c r="D547" s="1097"/>
      <c r="E547" s="1093">
        <f t="shared" si="33"/>
        <v>0</v>
      </c>
      <c r="F547" s="1094">
        <f t="shared" si="34"/>
        <v>0</v>
      </c>
      <c r="G547" s="1095">
        <f t="shared" si="35"/>
        <v>0</v>
      </c>
      <c r="H547" s="1090" t="str">
        <f t="shared" ca="1" si="36"/>
        <v/>
      </c>
      <c r="I547" s="1109"/>
      <c r="J547" s="1109"/>
      <c r="K547" s="1112"/>
      <c r="L547" s="1091"/>
      <c r="M547" s="1091"/>
      <c r="N547" s="1091"/>
      <c r="O547" s="1091"/>
      <c r="P547" s="1096"/>
      <c r="Q547" s="1096"/>
      <c r="R547" s="1096"/>
      <c r="S547" s="1091"/>
    </row>
    <row r="548" spans="1:19" x14ac:dyDescent="0.3">
      <c r="A548" s="1090">
        <v>543</v>
      </c>
      <c r="B548" s="1091"/>
      <c r="C548" s="1091"/>
      <c r="D548" s="1097"/>
      <c r="E548" s="1093">
        <f t="shared" si="33"/>
        <v>0</v>
      </c>
      <c r="F548" s="1094">
        <f t="shared" si="34"/>
        <v>0</v>
      </c>
      <c r="G548" s="1095">
        <f t="shared" si="35"/>
        <v>0</v>
      </c>
      <c r="H548" s="1090" t="str">
        <f t="shared" ca="1" si="36"/>
        <v/>
      </c>
      <c r="I548" s="1109"/>
      <c r="J548" s="1109"/>
      <c r="K548" s="1112"/>
      <c r="L548" s="1091"/>
      <c r="M548" s="1091"/>
      <c r="N548" s="1091"/>
      <c r="O548" s="1091"/>
      <c r="P548" s="1096"/>
      <c r="Q548" s="1096"/>
      <c r="R548" s="1096"/>
      <c r="S548" s="1091"/>
    </row>
    <row r="549" spans="1:19" x14ac:dyDescent="0.3">
      <c r="A549" s="1090">
        <v>544</v>
      </c>
      <c r="B549" s="1091"/>
      <c r="C549" s="1091"/>
      <c r="D549" s="1097"/>
      <c r="E549" s="1093">
        <f t="shared" si="33"/>
        <v>0</v>
      </c>
      <c r="F549" s="1094">
        <f t="shared" si="34"/>
        <v>0</v>
      </c>
      <c r="G549" s="1095">
        <f t="shared" si="35"/>
        <v>0</v>
      </c>
      <c r="H549" s="1090" t="str">
        <f t="shared" ca="1" si="36"/>
        <v/>
      </c>
      <c r="I549" s="1109"/>
      <c r="J549" s="1109"/>
      <c r="K549" s="1112"/>
      <c r="L549" s="1091"/>
      <c r="M549" s="1091"/>
      <c r="N549" s="1091"/>
      <c r="O549" s="1091"/>
      <c r="P549" s="1096"/>
      <c r="Q549" s="1096"/>
      <c r="R549" s="1096"/>
      <c r="S549" s="1091"/>
    </row>
    <row r="550" spans="1:19" x14ac:dyDescent="0.3">
      <c r="A550" s="1090">
        <v>545</v>
      </c>
      <c r="B550" s="1091"/>
      <c r="C550" s="1091"/>
      <c r="D550" s="1097"/>
      <c r="E550" s="1093">
        <f t="shared" si="33"/>
        <v>0</v>
      </c>
      <c r="F550" s="1094">
        <f t="shared" si="34"/>
        <v>0</v>
      </c>
      <c r="G550" s="1095">
        <f t="shared" si="35"/>
        <v>0</v>
      </c>
      <c r="H550" s="1090" t="str">
        <f t="shared" ca="1" si="36"/>
        <v/>
      </c>
      <c r="I550" s="1109"/>
      <c r="J550" s="1109"/>
      <c r="K550" s="1112"/>
      <c r="L550" s="1091"/>
      <c r="M550" s="1091"/>
      <c r="N550" s="1091"/>
      <c r="O550" s="1091"/>
      <c r="P550" s="1096"/>
      <c r="Q550" s="1096"/>
      <c r="R550" s="1096"/>
      <c r="S550" s="1091"/>
    </row>
    <row r="551" spans="1:19" x14ac:dyDescent="0.3">
      <c r="A551" s="1090">
        <v>546</v>
      </c>
      <c r="B551" s="1091"/>
      <c r="C551" s="1091"/>
      <c r="D551" s="1097"/>
      <c r="E551" s="1093">
        <f t="shared" si="33"/>
        <v>0</v>
      </c>
      <c r="F551" s="1094">
        <f t="shared" si="34"/>
        <v>0</v>
      </c>
      <c r="G551" s="1095">
        <f t="shared" si="35"/>
        <v>0</v>
      </c>
      <c r="H551" s="1090" t="str">
        <f t="shared" ca="1" si="36"/>
        <v/>
      </c>
      <c r="I551" s="1109"/>
      <c r="J551" s="1109"/>
      <c r="K551" s="1112"/>
      <c r="L551" s="1091"/>
      <c r="M551" s="1091"/>
      <c r="N551" s="1091"/>
      <c r="O551" s="1091"/>
      <c r="P551" s="1096"/>
      <c r="Q551" s="1096"/>
      <c r="R551" s="1096"/>
      <c r="S551" s="1091"/>
    </row>
    <row r="552" spans="1:19" x14ac:dyDescent="0.3">
      <c r="A552" s="1090">
        <v>547</v>
      </c>
      <c r="B552" s="1091"/>
      <c r="C552" s="1091"/>
      <c r="D552" s="1097"/>
      <c r="E552" s="1093">
        <f t="shared" si="33"/>
        <v>0</v>
      </c>
      <c r="F552" s="1094">
        <f t="shared" si="34"/>
        <v>0</v>
      </c>
      <c r="G552" s="1095">
        <f t="shared" si="35"/>
        <v>0</v>
      </c>
      <c r="H552" s="1090" t="str">
        <f t="shared" ca="1" si="36"/>
        <v/>
      </c>
      <c r="I552" s="1109"/>
      <c r="J552" s="1109"/>
      <c r="K552" s="1112"/>
      <c r="L552" s="1091"/>
      <c r="M552" s="1091"/>
      <c r="N552" s="1091"/>
      <c r="O552" s="1091"/>
      <c r="P552" s="1096"/>
      <c r="Q552" s="1096"/>
      <c r="R552" s="1096"/>
      <c r="S552" s="1091"/>
    </row>
    <row r="553" spans="1:19" x14ac:dyDescent="0.3">
      <c r="A553" s="1090">
        <v>548</v>
      </c>
      <c r="B553" s="1091"/>
      <c r="C553" s="1091"/>
      <c r="D553" s="1097"/>
      <c r="E553" s="1093">
        <f t="shared" si="33"/>
        <v>0</v>
      </c>
      <c r="F553" s="1094">
        <f t="shared" si="34"/>
        <v>0</v>
      </c>
      <c r="G553" s="1095">
        <f t="shared" si="35"/>
        <v>0</v>
      </c>
      <c r="H553" s="1090" t="str">
        <f t="shared" ca="1" si="36"/>
        <v/>
      </c>
      <c r="I553" s="1109"/>
      <c r="J553" s="1109"/>
      <c r="K553" s="1112"/>
      <c r="L553" s="1091"/>
      <c r="M553" s="1091"/>
      <c r="N553" s="1091"/>
      <c r="O553" s="1091"/>
      <c r="P553" s="1096"/>
      <c r="Q553" s="1096"/>
      <c r="R553" s="1096"/>
      <c r="S553" s="1091"/>
    </row>
    <row r="554" spans="1:19" x14ac:dyDescent="0.3">
      <c r="A554" s="1090">
        <v>549</v>
      </c>
      <c r="B554" s="1091"/>
      <c r="C554" s="1091"/>
      <c r="D554" s="1097"/>
      <c r="E554" s="1093">
        <f t="shared" si="33"/>
        <v>0</v>
      </c>
      <c r="F554" s="1094">
        <f t="shared" si="34"/>
        <v>0</v>
      </c>
      <c r="G554" s="1095">
        <f t="shared" si="35"/>
        <v>0</v>
      </c>
      <c r="H554" s="1090" t="str">
        <f t="shared" ca="1" si="36"/>
        <v/>
      </c>
      <c r="I554" s="1109"/>
      <c r="J554" s="1109"/>
      <c r="K554" s="1112"/>
      <c r="L554" s="1091"/>
      <c r="M554" s="1091"/>
      <c r="N554" s="1091"/>
      <c r="O554" s="1091"/>
      <c r="P554" s="1096"/>
      <c r="Q554" s="1096"/>
      <c r="R554" s="1096"/>
      <c r="S554" s="1091"/>
    </row>
    <row r="555" spans="1:19" x14ac:dyDescent="0.3">
      <c r="A555" s="1090">
        <v>550</v>
      </c>
      <c r="B555" s="1091"/>
      <c r="C555" s="1091"/>
      <c r="D555" s="1097"/>
      <c r="E555" s="1093">
        <f t="shared" si="33"/>
        <v>0</v>
      </c>
      <c r="F555" s="1094">
        <f t="shared" si="34"/>
        <v>0</v>
      </c>
      <c r="G555" s="1095">
        <f t="shared" si="35"/>
        <v>0</v>
      </c>
      <c r="H555" s="1090" t="str">
        <f t="shared" ca="1" si="36"/>
        <v/>
      </c>
      <c r="I555" s="1109"/>
      <c r="J555" s="1109"/>
      <c r="K555" s="1112"/>
      <c r="L555" s="1091"/>
      <c r="M555" s="1091"/>
      <c r="N555" s="1091"/>
      <c r="O555" s="1091"/>
      <c r="P555" s="1096"/>
      <c r="Q555" s="1096"/>
      <c r="R555" s="1096"/>
      <c r="S555" s="1091"/>
    </row>
    <row r="556" spans="1:19" x14ac:dyDescent="0.3">
      <c r="A556" s="1090">
        <v>551</v>
      </c>
      <c r="B556" s="1091"/>
      <c r="C556" s="1091"/>
      <c r="D556" s="1097"/>
      <c r="E556" s="1093">
        <f t="shared" si="33"/>
        <v>0</v>
      </c>
      <c r="F556" s="1094">
        <f t="shared" si="34"/>
        <v>0</v>
      </c>
      <c r="G556" s="1095">
        <f t="shared" si="35"/>
        <v>0</v>
      </c>
      <c r="H556" s="1090" t="str">
        <f t="shared" ca="1" si="36"/>
        <v/>
      </c>
      <c r="I556" s="1109"/>
      <c r="J556" s="1109"/>
      <c r="K556" s="1112"/>
      <c r="L556" s="1091"/>
      <c r="M556" s="1091"/>
      <c r="N556" s="1091"/>
      <c r="O556" s="1091"/>
      <c r="P556" s="1096"/>
      <c r="Q556" s="1096"/>
      <c r="R556" s="1096"/>
      <c r="S556" s="1091"/>
    </row>
    <row r="557" spans="1:19" x14ac:dyDescent="0.3">
      <c r="A557" s="1090">
        <v>552</v>
      </c>
      <c r="B557" s="1091"/>
      <c r="C557" s="1091"/>
      <c r="D557" s="1097"/>
      <c r="E557" s="1093">
        <f t="shared" si="33"/>
        <v>0</v>
      </c>
      <c r="F557" s="1094">
        <f t="shared" si="34"/>
        <v>0</v>
      </c>
      <c r="G557" s="1095">
        <f t="shared" si="35"/>
        <v>0</v>
      </c>
      <c r="H557" s="1090" t="str">
        <f t="shared" ca="1" si="36"/>
        <v/>
      </c>
      <c r="I557" s="1109"/>
      <c r="J557" s="1109"/>
      <c r="K557" s="1112"/>
      <c r="L557" s="1091"/>
      <c r="M557" s="1091"/>
      <c r="N557" s="1091"/>
      <c r="O557" s="1091"/>
      <c r="P557" s="1096"/>
      <c r="Q557" s="1096"/>
      <c r="R557" s="1096"/>
      <c r="S557" s="1091"/>
    </row>
    <row r="558" spans="1:19" x14ac:dyDescent="0.3">
      <c r="A558" s="1090">
        <v>553</v>
      </c>
      <c r="B558" s="1091"/>
      <c r="C558" s="1091"/>
      <c r="D558" s="1097"/>
      <c r="E558" s="1093">
        <f t="shared" si="33"/>
        <v>0</v>
      </c>
      <c r="F558" s="1094">
        <f t="shared" si="34"/>
        <v>0</v>
      </c>
      <c r="G558" s="1095">
        <f t="shared" si="35"/>
        <v>0</v>
      </c>
      <c r="H558" s="1090" t="str">
        <f t="shared" ca="1" si="36"/>
        <v/>
      </c>
      <c r="I558" s="1109"/>
      <c r="J558" s="1109"/>
      <c r="K558" s="1112"/>
      <c r="L558" s="1091"/>
      <c r="M558" s="1091"/>
      <c r="N558" s="1091"/>
      <c r="O558" s="1091"/>
      <c r="P558" s="1096"/>
      <c r="Q558" s="1096"/>
      <c r="R558" s="1096"/>
      <c r="S558" s="1091"/>
    </row>
    <row r="559" spans="1:19" x14ac:dyDescent="0.3">
      <c r="A559" s="1090">
        <v>554</v>
      </c>
      <c r="B559" s="1091"/>
      <c r="C559" s="1091"/>
      <c r="D559" s="1097"/>
      <c r="E559" s="1093">
        <f t="shared" si="33"/>
        <v>0</v>
      </c>
      <c r="F559" s="1094">
        <f t="shared" si="34"/>
        <v>0</v>
      </c>
      <c r="G559" s="1095">
        <f t="shared" si="35"/>
        <v>0</v>
      </c>
      <c r="H559" s="1090" t="str">
        <f t="shared" ca="1" si="36"/>
        <v/>
      </c>
      <c r="I559" s="1109"/>
      <c r="J559" s="1109"/>
      <c r="K559" s="1112"/>
      <c r="L559" s="1091"/>
      <c r="M559" s="1091"/>
      <c r="N559" s="1091"/>
      <c r="O559" s="1091"/>
      <c r="P559" s="1096"/>
      <c r="Q559" s="1096"/>
      <c r="R559" s="1096"/>
      <c r="S559" s="1091"/>
    </row>
    <row r="560" spans="1:19" x14ac:dyDescent="0.3">
      <c r="A560" s="1090">
        <v>555</v>
      </c>
      <c r="B560" s="1091"/>
      <c r="C560" s="1091"/>
      <c r="D560" s="1097"/>
      <c r="E560" s="1093">
        <f t="shared" si="33"/>
        <v>0</v>
      </c>
      <c r="F560" s="1094">
        <f t="shared" si="34"/>
        <v>0</v>
      </c>
      <c r="G560" s="1095">
        <f t="shared" si="35"/>
        <v>0</v>
      </c>
      <c r="H560" s="1090" t="str">
        <f t="shared" ca="1" si="36"/>
        <v/>
      </c>
      <c r="I560" s="1109"/>
      <c r="J560" s="1109"/>
      <c r="K560" s="1112"/>
      <c r="L560" s="1091"/>
      <c r="M560" s="1091"/>
      <c r="N560" s="1091"/>
      <c r="O560" s="1091"/>
      <c r="P560" s="1096"/>
      <c r="Q560" s="1096"/>
      <c r="R560" s="1096"/>
      <c r="S560" s="1091"/>
    </row>
    <row r="561" spans="1:19" x14ac:dyDescent="0.3">
      <c r="A561" s="1090">
        <v>556</v>
      </c>
      <c r="B561" s="1091"/>
      <c r="C561" s="1091"/>
      <c r="D561" s="1097"/>
      <c r="E561" s="1093">
        <f t="shared" si="33"/>
        <v>0</v>
      </c>
      <c r="F561" s="1094">
        <f t="shared" si="34"/>
        <v>0</v>
      </c>
      <c r="G561" s="1095">
        <f t="shared" si="35"/>
        <v>0</v>
      </c>
      <c r="H561" s="1090" t="str">
        <f t="shared" ca="1" si="36"/>
        <v/>
      </c>
      <c r="I561" s="1109"/>
      <c r="J561" s="1109"/>
      <c r="K561" s="1112"/>
      <c r="L561" s="1091"/>
      <c r="M561" s="1091"/>
      <c r="N561" s="1091"/>
      <c r="O561" s="1091"/>
      <c r="P561" s="1096"/>
      <c r="Q561" s="1096"/>
      <c r="R561" s="1096"/>
      <c r="S561" s="1091"/>
    </row>
    <row r="562" spans="1:19" x14ac:dyDescent="0.3">
      <c r="A562" s="1090">
        <v>557</v>
      </c>
      <c r="B562" s="1091"/>
      <c r="C562" s="1091"/>
      <c r="D562" s="1097"/>
      <c r="E562" s="1093">
        <f t="shared" si="33"/>
        <v>0</v>
      </c>
      <c r="F562" s="1094">
        <f t="shared" si="34"/>
        <v>0</v>
      </c>
      <c r="G562" s="1095">
        <f t="shared" si="35"/>
        <v>0</v>
      </c>
      <c r="H562" s="1090" t="str">
        <f t="shared" ca="1" si="36"/>
        <v/>
      </c>
      <c r="I562" s="1109"/>
      <c r="J562" s="1109"/>
      <c r="K562" s="1112"/>
      <c r="L562" s="1091"/>
      <c r="M562" s="1091"/>
      <c r="N562" s="1091"/>
      <c r="O562" s="1091"/>
      <c r="P562" s="1096"/>
      <c r="Q562" s="1096"/>
      <c r="R562" s="1096"/>
      <c r="S562" s="1091"/>
    </row>
    <row r="563" spans="1:19" x14ac:dyDescent="0.3">
      <c r="A563" s="1090">
        <v>558</v>
      </c>
      <c r="B563" s="1091"/>
      <c r="C563" s="1091"/>
      <c r="D563" s="1097"/>
      <c r="E563" s="1093">
        <f t="shared" si="33"/>
        <v>0</v>
      </c>
      <c r="F563" s="1094">
        <f t="shared" si="34"/>
        <v>0</v>
      </c>
      <c r="G563" s="1095">
        <f t="shared" si="35"/>
        <v>0</v>
      </c>
      <c r="H563" s="1090" t="str">
        <f t="shared" ca="1" si="36"/>
        <v/>
      </c>
      <c r="I563" s="1109"/>
      <c r="J563" s="1109"/>
      <c r="K563" s="1112"/>
      <c r="L563" s="1091"/>
      <c r="M563" s="1091"/>
      <c r="N563" s="1091"/>
      <c r="O563" s="1091"/>
      <c r="P563" s="1096"/>
      <c r="Q563" s="1096"/>
      <c r="R563" s="1096"/>
      <c r="S563" s="1091"/>
    </row>
    <row r="564" spans="1:19" x14ac:dyDescent="0.3">
      <c r="A564" s="1090">
        <v>559</v>
      </c>
      <c r="B564" s="1091"/>
      <c r="C564" s="1091"/>
      <c r="D564" s="1097"/>
      <c r="E564" s="1093">
        <f t="shared" si="33"/>
        <v>0</v>
      </c>
      <c r="F564" s="1094">
        <f t="shared" si="34"/>
        <v>0</v>
      </c>
      <c r="G564" s="1095">
        <f t="shared" si="35"/>
        <v>0</v>
      </c>
      <c r="H564" s="1090" t="str">
        <f t="shared" ca="1" si="36"/>
        <v/>
      </c>
      <c r="I564" s="1109"/>
      <c r="J564" s="1109"/>
      <c r="K564" s="1112"/>
      <c r="L564" s="1091"/>
      <c r="M564" s="1091"/>
      <c r="N564" s="1091"/>
      <c r="O564" s="1091"/>
      <c r="P564" s="1096"/>
      <c r="Q564" s="1096"/>
      <c r="R564" s="1096"/>
      <c r="S564" s="1091"/>
    </row>
    <row r="565" spans="1:19" x14ac:dyDescent="0.3">
      <c r="A565" s="1090">
        <v>560</v>
      </c>
      <c r="B565" s="1091"/>
      <c r="C565" s="1091"/>
      <c r="D565" s="1097"/>
      <c r="E565" s="1093">
        <f t="shared" si="33"/>
        <v>0</v>
      </c>
      <c r="F565" s="1094">
        <f t="shared" si="34"/>
        <v>0</v>
      </c>
      <c r="G565" s="1095">
        <f t="shared" si="35"/>
        <v>0</v>
      </c>
      <c r="H565" s="1090" t="str">
        <f t="shared" ca="1" si="36"/>
        <v/>
      </c>
      <c r="I565" s="1109"/>
      <c r="J565" s="1109"/>
      <c r="K565" s="1112"/>
      <c r="L565" s="1091"/>
      <c r="M565" s="1091"/>
      <c r="N565" s="1091"/>
      <c r="O565" s="1091"/>
      <c r="P565" s="1096"/>
      <c r="Q565" s="1096"/>
      <c r="R565" s="1096"/>
      <c r="S565" s="1091"/>
    </row>
    <row r="566" spans="1:19" x14ac:dyDescent="0.3">
      <c r="A566" s="1090">
        <v>561</v>
      </c>
      <c r="B566" s="1091"/>
      <c r="C566" s="1091"/>
      <c r="D566" s="1097"/>
      <c r="E566" s="1093">
        <f t="shared" si="33"/>
        <v>0</v>
      </c>
      <c r="F566" s="1094">
        <f t="shared" si="34"/>
        <v>0</v>
      </c>
      <c r="G566" s="1095">
        <f t="shared" si="35"/>
        <v>0</v>
      </c>
      <c r="H566" s="1090" t="str">
        <f t="shared" ca="1" si="36"/>
        <v/>
      </c>
      <c r="I566" s="1109"/>
      <c r="J566" s="1109"/>
      <c r="K566" s="1112"/>
      <c r="L566" s="1091"/>
      <c r="M566" s="1091"/>
      <c r="N566" s="1091"/>
      <c r="O566" s="1091"/>
      <c r="P566" s="1096"/>
      <c r="Q566" s="1096"/>
      <c r="R566" s="1096"/>
      <c r="S566" s="1091"/>
    </row>
    <row r="567" spans="1:19" x14ac:dyDescent="0.3">
      <c r="A567" s="1090">
        <v>562</v>
      </c>
      <c r="B567" s="1091"/>
      <c r="C567" s="1091"/>
      <c r="D567" s="1097"/>
      <c r="E567" s="1093">
        <f t="shared" si="33"/>
        <v>0</v>
      </c>
      <c r="F567" s="1094">
        <f t="shared" si="34"/>
        <v>0</v>
      </c>
      <c r="G567" s="1095">
        <f t="shared" si="35"/>
        <v>0</v>
      </c>
      <c r="H567" s="1090" t="str">
        <f t="shared" ca="1" si="36"/>
        <v/>
      </c>
      <c r="I567" s="1109"/>
      <c r="J567" s="1109"/>
      <c r="K567" s="1112"/>
      <c r="L567" s="1091"/>
      <c r="M567" s="1091"/>
      <c r="N567" s="1091"/>
      <c r="O567" s="1091"/>
      <c r="P567" s="1096"/>
      <c r="Q567" s="1096"/>
      <c r="R567" s="1096"/>
      <c r="S567" s="1091"/>
    </row>
    <row r="568" spans="1:19" x14ac:dyDescent="0.3">
      <c r="A568" s="1090">
        <v>563</v>
      </c>
      <c r="B568" s="1091"/>
      <c r="C568" s="1091"/>
      <c r="D568" s="1097"/>
      <c r="E568" s="1093">
        <f t="shared" si="33"/>
        <v>0</v>
      </c>
      <c r="F568" s="1094">
        <f t="shared" si="34"/>
        <v>0</v>
      </c>
      <c r="G568" s="1095">
        <f t="shared" si="35"/>
        <v>0</v>
      </c>
      <c r="H568" s="1090" t="str">
        <f t="shared" ca="1" si="36"/>
        <v/>
      </c>
      <c r="I568" s="1109"/>
      <c r="J568" s="1109"/>
      <c r="K568" s="1112"/>
      <c r="L568" s="1091"/>
      <c r="M568" s="1091"/>
      <c r="N568" s="1091"/>
      <c r="O568" s="1091"/>
      <c r="P568" s="1096"/>
      <c r="Q568" s="1096"/>
      <c r="R568" s="1096"/>
      <c r="S568" s="1091"/>
    </row>
    <row r="569" spans="1:19" x14ac:dyDescent="0.3">
      <c r="A569" s="1090">
        <v>564</v>
      </c>
      <c r="B569" s="1091"/>
      <c r="C569" s="1091"/>
      <c r="D569" s="1097"/>
      <c r="E569" s="1093">
        <f t="shared" si="33"/>
        <v>0</v>
      </c>
      <c r="F569" s="1094">
        <f t="shared" si="34"/>
        <v>0</v>
      </c>
      <c r="G569" s="1095">
        <f t="shared" si="35"/>
        <v>0</v>
      </c>
      <c r="H569" s="1090" t="str">
        <f t="shared" ca="1" si="36"/>
        <v/>
      </c>
      <c r="I569" s="1109"/>
      <c r="J569" s="1109"/>
      <c r="K569" s="1112"/>
      <c r="L569" s="1091"/>
      <c r="M569" s="1091"/>
      <c r="N569" s="1091"/>
      <c r="O569" s="1091"/>
      <c r="P569" s="1096"/>
      <c r="Q569" s="1096"/>
      <c r="R569" s="1096"/>
      <c r="S569" s="1091"/>
    </row>
    <row r="570" spans="1:19" x14ac:dyDescent="0.3">
      <c r="A570" s="1090">
        <v>565</v>
      </c>
      <c r="B570" s="1091"/>
      <c r="C570" s="1091"/>
      <c r="D570" s="1097"/>
      <c r="E570" s="1093">
        <f t="shared" si="33"/>
        <v>0</v>
      </c>
      <c r="F570" s="1094">
        <f t="shared" si="34"/>
        <v>0</v>
      </c>
      <c r="G570" s="1095">
        <f t="shared" si="35"/>
        <v>0</v>
      </c>
      <c r="H570" s="1090" t="str">
        <f t="shared" ca="1" si="36"/>
        <v/>
      </c>
      <c r="I570" s="1109"/>
      <c r="J570" s="1109"/>
      <c r="K570" s="1112"/>
      <c r="L570" s="1091"/>
      <c r="M570" s="1091"/>
      <c r="N570" s="1091"/>
      <c r="O570" s="1091"/>
      <c r="P570" s="1096"/>
      <c r="Q570" s="1096"/>
      <c r="R570" s="1096"/>
      <c r="S570" s="1091"/>
    </row>
    <row r="571" spans="1:19" x14ac:dyDescent="0.3">
      <c r="A571" s="1090">
        <v>566</v>
      </c>
      <c r="B571" s="1091"/>
      <c r="C571" s="1091"/>
      <c r="D571" s="1097"/>
      <c r="E571" s="1093">
        <f t="shared" si="33"/>
        <v>0</v>
      </c>
      <c r="F571" s="1094">
        <f t="shared" si="34"/>
        <v>0</v>
      </c>
      <c r="G571" s="1095">
        <f t="shared" si="35"/>
        <v>0</v>
      </c>
      <c r="H571" s="1090" t="str">
        <f t="shared" ca="1" si="36"/>
        <v/>
      </c>
      <c r="I571" s="1109"/>
      <c r="J571" s="1109"/>
      <c r="K571" s="1112"/>
      <c r="L571" s="1091"/>
      <c r="M571" s="1091"/>
      <c r="N571" s="1091"/>
      <c r="O571" s="1091"/>
      <c r="P571" s="1096"/>
      <c r="Q571" s="1096"/>
      <c r="R571" s="1096"/>
      <c r="S571" s="1091"/>
    </row>
    <row r="572" spans="1:19" x14ac:dyDescent="0.3">
      <c r="A572" s="1090">
        <v>567</v>
      </c>
      <c r="B572" s="1091"/>
      <c r="C572" s="1091"/>
      <c r="D572" s="1097"/>
      <c r="E572" s="1093">
        <f t="shared" si="33"/>
        <v>0</v>
      </c>
      <c r="F572" s="1094">
        <f t="shared" si="34"/>
        <v>0</v>
      </c>
      <c r="G572" s="1095">
        <f t="shared" si="35"/>
        <v>0</v>
      </c>
      <c r="H572" s="1090" t="str">
        <f t="shared" ca="1" si="36"/>
        <v/>
      </c>
      <c r="I572" s="1109"/>
      <c r="J572" s="1109"/>
      <c r="K572" s="1112"/>
      <c r="L572" s="1091"/>
      <c r="M572" s="1091"/>
      <c r="N572" s="1091"/>
      <c r="O572" s="1091"/>
      <c r="P572" s="1096"/>
      <c r="Q572" s="1096"/>
      <c r="R572" s="1096"/>
      <c r="S572" s="1091"/>
    </row>
    <row r="573" spans="1:19" x14ac:dyDescent="0.3">
      <c r="A573" s="1090">
        <v>568</v>
      </c>
      <c r="B573" s="1091"/>
      <c r="C573" s="1091"/>
      <c r="D573" s="1097"/>
      <c r="E573" s="1093">
        <f t="shared" si="33"/>
        <v>0</v>
      </c>
      <c r="F573" s="1094">
        <f t="shared" si="34"/>
        <v>0</v>
      </c>
      <c r="G573" s="1095">
        <f t="shared" si="35"/>
        <v>0</v>
      </c>
      <c r="H573" s="1090" t="str">
        <f t="shared" ca="1" si="36"/>
        <v/>
      </c>
      <c r="I573" s="1109"/>
      <c r="J573" s="1109"/>
      <c r="K573" s="1112"/>
      <c r="L573" s="1091"/>
      <c r="M573" s="1091"/>
      <c r="N573" s="1091"/>
      <c r="O573" s="1091"/>
      <c r="P573" s="1096"/>
      <c r="Q573" s="1096"/>
      <c r="R573" s="1096"/>
      <c r="S573" s="1091"/>
    </row>
    <row r="574" spans="1:19" x14ac:dyDescent="0.3">
      <c r="A574" s="1090">
        <v>569</v>
      </c>
      <c r="B574" s="1091"/>
      <c r="C574" s="1091"/>
      <c r="D574" s="1097"/>
      <c r="E574" s="1093">
        <f t="shared" si="33"/>
        <v>0</v>
      </c>
      <c r="F574" s="1094">
        <f t="shared" si="34"/>
        <v>0</v>
      </c>
      <c r="G574" s="1095">
        <f t="shared" si="35"/>
        <v>0</v>
      </c>
      <c r="H574" s="1090" t="str">
        <f t="shared" ca="1" si="36"/>
        <v/>
      </c>
      <c r="I574" s="1109"/>
      <c r="J574" s="1109"/>
      <c r="K574" s="1112"/>
      <c r="L574" s="1091"/>
      <c r="M574" s="1091"/>
      <c r="N574" s="1091"/>
      <c r="O574" s="1091"/>
      <c r="P574" s="1096"/>
      <c r="Q574" s="1096"/>
      <c r="R574" s="1096"/>
      <c r="S574" s="1091"/>
    </row>
    <row r="575" spans="1:19" x14ac:dyDescent="0.3">
      <c r="A575" s="1090">
        <v>570</v>
      </c>
      <c r="B575" s="1091"/>
      <c r="C575" s="1091"/>
      <c r="D575" s="1097"/>
      <c r="E575" s="1093">
        <f t="shared" si="33"/>
        <v>0</v>
      </c>
      <c r="F575" s="1094">
        <f t="shared" si="34"/>
        <v>0</v>
      </c>
      <c r="G575" s="1095">
        <f t="shared" si="35"/>
        <v>0</v>
      </c>
      <c r="H575" s="1090" t="str">
        <f t="shared" ca="1" si="36"/>
        <v/>
      </c>
      <c r="I575" s="1109"/>
      <c r="J575" s="1109"/>
      <c r="K575" s="1112"/>
      <c r="L575" s="1091"/>
      <c r="M575" s="1091"/>
      <c r="N575" s="1091"/>
      <c r="O575" s="1091"/>
      <c r="P575" s="1096"/>
      <c r="Q575" s="1096"/>
      <c r="R575" s="1096"/>
      <c r="S575" s="1091"/>
    </row>
    <row r="576" spans="1:19" x14ac:dyDescent="0.3">
      <c r="A576" s="1090">
        <v>571</v>
      </c>
      <c r="B576" s="1091"/>
      <c r="C576" s="1091"/>
      <c r="D576" s="1097"/>
      <c r="E576" s="1093">
        <f t="shared" si="33"/>
        <v>0</v>
      </c>
      <c r="F576" s="1094">
        <f t="shared" si="34"/>
        <v>0</v>
      </c>
      <c r="G576" s="1095">
        <f t="shared" si="35"/>
        <v>0</v>
      </c>
      <c r="H576" s="1090" t="str">
        <f t="shared" ca="1" si="36"/>
        <v/>
      </c>
      <c r="I576" s="1109"/>
      <c r="J576" s="1109"/>
      <c r="K576" s="1112"/>
      <c r="L576" s="1091"/>
      <c r="M576" s="1091"/>
      <c r="N576" s="1091"/>
      <c r="O576" s="1091"/>
      <c r="P576" s="1096"/>
      <c r="Q576" s="1096"/>
      <c r="R576" s="1096"/>
      <c r="S576" s="1091"/>
    </row>
    <row r="577" spans="1:19" x14ac:dyDescent="0.3">
      <c r="A577" s="1090">
        <v>572</v>
      </c>
      <c r="B577" s="1091"/>
      <c r="C577" s="1091"/>
      <c r="D577" s="1097"/>
      <c r="E577" s="1093">
        <f t="shared" si="33"/>
        <v>0</v>
      </c>
      <c r="F577" s="1094">
        <f t="shared" si="34"/>
        <v>0</v>
      </c>
      <c r="G577" s="1095">
        <f t="shared" si="35"/>
        <v>0</v>
      </c>
      <c r="H577" s="1090" t="str">
        <f t="shared" ca="1" si="36"/>
        <v/>
      </c>
      <c r="I577" s="1109"/>
      <c r="J577" s="1109"/>
      <c r="K577" s="1112"/>
      <c r="L577" s="1091"/>
      <c r="M577" s="1091"/>
      <c r="N577" s="1091"/>
      <c r="O577" s="1091"/>
      <c r="P577" s="1096"/>
      <c r="Q577" s="1096"/>
      <c r="R577" s="1096"/>
      <c r="S577" s="1091"/>
    </row>
    <row r="578" spans="1:19" x14ac:dyDescent="0.3">
      <c r="A578" s="1090">
        <v>573</v>
      </c>
      <c r="B578" s="1091"/>
      <c r="C578" s="1091"/>
      <c r="D578" s="1097"/>
      <c r="E578" s="1093">
        <f t="shared" si="33"/>
        <v>0</v>
      </c>
      <c r="F578" s="1094">
        <f t="shared" si="34"/>
        <v>0</v>
      </c>
      <c r="G578" s="1095">
        <f t="shared" si="35"/>
        <v>0</v>
      </c>
      <c r="H578" s="1090" t="str">
        <f t="shared" ca="1" si="36"/>
        <v/>
      </c>
      <c r="I578" s="1109"/>
      <c r="J578" s="1109"/>
      <c r="K578" s="1112"/>
      <c r="L578" s="1091"/>
      <c r="M578" s="1091"/>
      <c r="N578" s="1091"/>
      <c r="O578" s="1091"/>
      <c r="P578" s="1096"/>
      <c r="Q578" s="1096"/>
      <c r="R578" s="1096"/>
      <c r="S578" s="1091"/>
    </row>
    <row r="579" spans="1:19" x14ac:dyDescent="0.3">
      <c r="A579" s="1090">
        <v>574</v>
      </c>
      <c r="B579" s="1091"/>
      <c r="C579" s="1091"/>
      <c r="D579" s="1097"/>
      <c r="E579" s="1093">
        <f t="shared" si="33"/>
        <v>0</v>
      </c>
      <c r="F579" s="1094">
        <f t="shared" si="34"/>
        <v>0</v>
      </c>
      <c r="G579" s="1095">
        <f t="shared" si="35"/>
        <v>0</v>
      </c>
      <c r="H579" s="1090" t="str">
        <f t="shared" ca="1" si="36"/>
        <v/>
      </c>
      <c r="I579" s="1109"/>
      <c r="J579" s="1109"/>
      <c r="K579" s="1112"/>
      <c r="L579" s="1091"/>
      <c r="M579" s="1091"/>
      <c r="N579" s="1091"/>
      <c r="O579" s="1091"/>
      <c r="P579" s="1096"/>
      <c r="Q579" s="1096"/>
      <c r="R579" s="1096"/>
      <c r="S579" s="1091"/>
    </row>
    <row r="580" spans="1:19" x14ac:dyDescent="0.3">
      <c r="A580" s="1090">
        <v>575</v>
      </c>
      <c r="B580" s="1091"/>
      <c r="C580" s="1091"/>
      <c r="D580" s="1097"/>
      <c r="E580" s="1093">
        <f t="shared" si="33"/>
        <v>0</v>
      </c>
      <c r="F580" s="1094">
        <f t="shared" si="34"/>
        <v>0</v>
      </c>
      <c r="G580" s="1095">
        <f t="shared" si="35"/>
        <v>0</v>
      </c>
      <c r="H580" s="1090" t="str">
        <f t="shared" ca="1" si="36"/>
        <v/>
      </c>
      <c r="I580" s="1109"/>
      <c r="J580" s="1109"/>
      <c r="K580" s="1112"/>
      <c r="L580" s="1091"/>
      <c r="M580" s="1091"/>
      <c r="N580" s="1091"/>
      <c r="O580" s="1091"/>
      <c r="P580" s="1096"/>
      <c r="Q580" s="1096"/>
      <c r="R580" s="1096"/>
      <c r="S580" s="1091"/>
    </row>
    <row r="581" spans="1:19" x14ac:dyDescent="0.3">
      <c r="A581" s="1090">
        <v>576</v>
      </c>
      <c r="B581" s="1091"/>
      <c r="C581" s="1091"/>
      <c r="D581" s="1097"/>
      <c r="E581" s="1093">
        <f t="shared" si="33"/>
        <v>0</v>
      </c>
      <c r="F581" s="1094">
        <f t="shared" si="34"/>
        <v>0</v>
      </c>
      <c r="G581" s="1095">
        <f t="shared" si="35"/>
        <v>0</v>
      </c>
      <c r="H581" s="1090" t="str">
        <f t="shared" ca="1" si="36"/>
        <v/>
      </c>
      <c r="I581" s="1109"/>
      <c r="J581" s="1109"/>
      <c r="K581" s="1112"/>
      <c r="L581" s="1091"/>
      <c r="M581" s="1091"/>
      <c r="N581" s="1091"/>
      <c r="O581" s="1091"/>
      <c r="P581" s="1096"/>
      <c r="Q581" s="1096"/>
      <c r="R581" s="1096"/>
      <c r="S581" s="1091"/>
    </row>
    <row r="582" spans="1:19" x14ac:dyDescent="0.3">
      <c r="A582" s="1090">
        <v>577</v>
      </c>
      <c r="B582" s="1091"/>
      <c r="C582" s="1091"/>
      <c r="D582" s="1097"/>
      <c r="E582" s="1093">
        <f t="shared" si="33"/>
        <v>0</v>
      </c>
      <c r="F582" s="1094">
        <f t="shared" si="34"/>
        <v>0</v>
      </c>
      <c r="G582" s="1095">
        <f t="shared" si="35"/>
        <v>0</v>
      </c>
      <c r="H582" s="1090" t="str">
        <f t="shared" ca="1" si="36"/>
        <v/>
      </c>
      <c r="I582" s="1109"/>
      <c r="J582" s="1109"/>
      <c r="K582" s="1112"/>
      <c r="L582" s="1091"/>
      <c r="M582" s="1091"/>
      <c r="N582" s="1091"/>
      <c r="O582" s="1091"/>
      <c r="P582" s="1096"/>
      <c r="Q582" s="1096"/>
      <c r="R582" s="1096"/>
      <c r="S582" s="1091"/>
    </row>
    <row r="583" spans="1:19" x14ac:dyDescent="0.3">
      <c r="A583" s="1090">
        <v>578</v>
      </c>
      <c r="B583" s="1091"/>
      <c r="C583" s="1091"/>
      <c r="D583" s="1097"/>
      <c r="E583" s="1093">
        <f t="shared" ref="E583:E646" si="37">D583</f>
        <v>0</v>
      </c>
      <c r="F583" s="1094">
        <f t="shared" ref="F583:F646" si="38">D583</f>
        <v>0</v>
      </c>
      <c r="G583" s="1095">
        <f t="shared" ref="G583:G646" si="39">D583</f>
        <v>0</v>
      </c>
      <c r="H583" s="1090" t="str">
        <f t="shared" ref="H583:H646" ca="1" si="40">IF(ISBLANK(D583),"",DATEDIF(G583,TODAY(),"y"))</f>
        <v/>
      </c>
      <c r="I583" s="1109"/>
      <c r="J583" s="1109"/>
      <c r="K583" s="1112"/>
      <c r="L583" s="1091"/>
      <c r="M583" s="1091"/>
      <c r="N583" s="1091"/>
      <c r="O583" s="1091"/>
      <c r="P583" s="1096"/>
      <c r="Q583" s="1096"/>
      <c r="R583" s="1096"/>
      <c r="S583" s="1091"/>
    </row>
    <row r="584" spans="1:19" x14ac:dyDescent="0.3">
      <c r="A584" s="1090">
        <v>579</v>
      </c>
      <c r="B584" s="1091"/>
      <c r="C584" s="1091"/>
      <c r="D584" s="1097"/>
      <c r="E584" s="1093">
        <f t="shared" si="37"/>
        <v>0</v>
      </c>
      <c r="F584" s="1094">
        <f t="shared" si="38"/>
        <v>0</v>
      </c>
      <c r="G584" s="1095">
        <f t="shared" si="39"/>
        <v>0</v>
      </c>
      <c r="H584" s="1090" t="str">
        <f t="shared" ca="1" si="40"/>
        <v/>
      </c>
      <c r="I584" s="1109"/>
      <c r="J584" s="1109"/>
      <c r="K584" s="1112"/>
      <c r="L584" s="1091"/>
      <c r="M584" s="1091"/>
      <c r="N584" s="1091"/>
      <c r="O584" s="1091"/>
      <c r="P584" s="1096"/>
      <c r="Q584" s="1096"/>
      <c r="R584" s="1096"/>
      <c r="S584" s="1091"/>
    </row>
    <row r="585" spans="1:19" x14ac:dyDescent="0.3">
      <c r="A585" s="1090">
        <v>580</v>
      </c>
      <c r="B585" s="1091"/>
      <c r="C585" s="1091"/>
      <c r="D585" s="1097"/>
      <c r="E585" s="1093">
        <f t="shared" si="37"/>
        <v>0</v>
      </c>
      <c r="F585" s="1094">
        <f t="shared" si="38"/>
        <v>0</v>
      </c>
      <c r="G585" s="1095">
        <f t="shared" si="39"/>
        <v>0</v>
      </c>
      <c r="H585" s="1090" t="str">
        <f t="shared" ca="1" si="40"/>
        <v/>
      </c>
      <c r="I585" s="1109"/>
      <c r="J585" s="1109"/>
      <c r="K585" s="1112"/>
      <c r="L585" s="1091"/>
      <c r="M585" s="1091"/>
      <c r="N585" s="1091"/>
      <c r="O585" s="1091"/>
      <c r="P585" s="1096"/>
      <c r="Q585" s="1096"/>
      <c r="R585" s="1096"/>
      <c r="S585" s="1091"/>
    </row>
    <row r="586" spans="1:19" x14ac:dyDescent="0.3">
      <c r="A586" s="1090">
        <v>581</v>
      </c>
      <c r="B586" s="1091"/>
      <c r="C586" s="1091"/>
      <c r="D586" s="1097"/>
      <c r="E586" s="1093">
        <f t="shared" si="37"/>
        <v>0</v>
      </c>
      <c r="F586" s="1094">
        <f t="shared" si="38"/>
        <v>0</v>
      </c>
      <c r="G586" s="1095">
        <f t="shared" si="39"/>
        <v>0</v>
      </c>
      <c r="H586" s="1090" t="str">
        <f t="shared" ca="1" si="40"/>
        <v/>
      </c>
      <c r="I586" s="1109"/>
      <c r="J586" s="1109"/>
      <c r="K586" s="1112"/>
      <c r="L586" s="1091"/>
      <c r="M586" s="1091"/>
      <c r="N586" s="1091"/>
      <c r="O586" s="1091"/>
      <c r="P586" s="1096"/>
      <c r="Q586" s="1096"/>
      <c r="R586" s="1096"/>
      <c r="S586" s="1091"/>
    </row>
    <row r="587" spans="1:19" x14ac:dyDescent="0.3">
      <c r="A587" s="1090">
        <v>582</v>
      </c>
      <c r="B587" s="1091"/>
      <c r="C587" s="1091"/>
      <c r="D587" s="1097"/>
      <c r="E587" s="1093">
        <f t="shared" si="37"/>
        <v>0</v>
      </c>
      <c r="F587" s="1094">
        <f t="shared" si="38"/>
        <v>0</v>
      </c>
      <c r="G587" s="1095">
        <f t="shared" si="39"/>
        <v>0</v>
      </c>
      <c r="H587" s="1090" t="str">
        <f t="shared" ca="1" si="40"/>
        <v/>
      </c>
      <c r="I587" s="1109"/>
      <c r="J587" s="1109"/>
      <c r="K587" s="1112"/>
      <c r="L587" s="1091"/>
      <c r="M587" s="1091"/>
      <c r="N587" s="1091"/>
      <c r="O587" s="1091"/>
      <c r="P587" s="1096"/>
      <c r="Q587" s="1096"/>
      <c r="R587" s="1096"/>
      <c r="S587" s="1091"/>
    </row>
    <row r="588" spans="1:19" x14ac:dyDescent="0.3">
      <c r="A588" s="1090">
        <v>583</v>
      </c>
      <c r="B588" s="1091"/>
      <c r="C588" s="1091"/>
      <c r="D588" s="1097"/>
      <c r="E588" s="1093">
        <f t="shared" si="37"/>
        <v>0</v>
      </c>
      <c r="F588" s="1094">
        <f t="shared" si="38"/>
        <v>0</v>
      </c>
      <c r="G588" s="1095">
        <f t="shared" si="39"/>
        <v>0</v>
      </c>
      <c r="H588" s="1090" t="str">
        <f t="shared" ca="1" si="40"/>
        <v/>
      </c>
      <c r="I588" s="1109"/>
      <c r="J588" s="1109"/>
      <c r="K588" s="1112"/>
      <c r="L588" s="1091"/>
      <c r="M588" s="1091"/>
      <c r="N588" s="1091"/>
      <c r="O588" s="1091"/>
      <c r="P588" s="1096"/>
      <c r="Q588" s="1096"/>
      <c r="R588" s="1096"/>
      <c r="S588" s="1091"/>
    </row>
    <row r="589" spans="1:19" x14ac:dyDescent="0.3">
      <c r="A589" s="1090">
        <v>584</v>
      </c>
      <c r="B589" s="1091"/>
      <c r="C589" s="1091"/>
      <c r="D589" s="1097"/>
      <c r="E589" s="1093">
        <f t="shared" si="37"/>
        <v>0</v>
      </c>
      <c r="F589" s="1094">
        <f t="shared" si="38"/>
        <v>0</v>
      </c>
      <c r="G589" s="1095">
        <f t="shared" si="39"/>
        <v>0</v>
      </c>
      <c r="H589" s="1090" t="str">
        <f t="shared" ca="1" si="40"/>
        <v/>
      </c>
      <c r="I589" s="1109"/>
      <c r="J589" s="1109"/>
      <c r="K589" s="1112"/>
      <c r="L589" s="1091"/>
      <c r="M589" s="1091"/>
      <c r="N589" s="1091"/>
      <c r="O589" s="1091"/>
      <c r="P589" s="1096"/>
      <c r="Q589" s="1096"/>
      <c r="R589" s="1096"/>
      <c r="S589" s="1091"/>
    </row>
    <row r="590" spans="1:19" x14ac:dyDescent="0.3">
      <c r="A590" s="1090">
        <v>585</v>
      </c>
      <c r="B590" s="1091"/>
      <c r="C590" s="1091"/>
      <c r="D590" s="1097"/>
      <c r="E590" s="1093">
        <f t="shared" si="37"/>
        <v>0</v>
      </c>
      <c r="F590" s="1094">
        <f t="shared" si="38"/>
        <v>0</v>
      </c>
      <c r="G590" s="1095">
        <f t="shared" si="39"/>
        <v>0</v>
      </c>
      <c r="H590" s="1090" t="str">
        <f t="shared" ca="1" si="40"/>
        <v/>
      </c>
      <c r="I590" s="1109"/>
      <c r="J590" s="1109"/>
      <c r="K590" s="1112"/>
      <c r="L590" s="1091"/>
      <c r="M590" s="1091"/>
      <c r="N590" s="1091"/>
      <c r="O590" s="1091"/>
      <c r="P590" s="1096"/>
      <c r="Q590" s="1096"/>
      <c r="R590" s="1096"/>
      <c r="S590" s="1091"/>
    </row>
    <row r="591" spans="1:19" x14ac:dyDescent="0.3">
      <c r="A591" s="1090">
        <v>586</v>
      </c>
      <c r="B591" s="1091"/>
      <c r="C591" s="1091"/>
      <c r="D591" s="1097"/>
      <c r="E591" s="1093">
        <f t="shared" si="37"/>
        <v>0</v>
      </c>
      <c r="F591" s="1094">
        <f t="shared" si="38"/>
        <v>0</v>
      </c>
      <c r="G591" s="1095">
        <f t="shared" si="39"/>
        <v>0</v>
      </c>
      <c r="H591" s="1090" t="str">
        <f t="shared" ca="1" si="40"/>
        <v/>
      </c>
      <c r="I591" s="1109"/>
      <c r="J591" s="1109"/>
      <c r="K591" s="1112"/>
      <c r="L591" s="1091"/>
      <c r="M591" s="1091"/>
      <c r="N591" s="1091"/>
      <c r="O591" s="1091"/>
      <c r="P591" s="1096"/>
      <c r="Q591" s="1096"/>
      <c r="R591" s="1096"/>
      <c r="S591" s="1091"/>
    </row>
    <row r="592" spans="1:19" x14ac:dyDescent="0.3">
      <c r="A592" s="1090">
        <v>587</v>
      </c>
      <c r="B592" s="1091"/>
      <c r="C592" s="1091"/>
      <c r="D592" s="1097"/>
      <c r="E592" s="1093">
        <f t="shared" si="37"/>
        <v>0</v>
      </c>
      <c r="F592" s="1094">
        <f t="shared" si="38"/>
        <v>0</v>
      </c>
      <c r="G592" s="1095">
        <f t="shared" si="39"/>
        <v>0</v>
      </c>
      <c r="H592" s="1090" t="str">
        <f t="shared" ca="1" si="40"/>
        <v/>
      </c>
      <c r="I592" s="1109"/>
      <c r="J592" s="1109"/>
      <c r="K592" s="1112"/>
      <c r="L592" s="1091"/>
      <c r="M592" s="1091"/>
      <c r="N592" s="1091"/>
      <c r="O592" s="1091"/>
      <c r="P592" s="1096"/>
      <c r="Q592" s="1096"/>
      <c r="R592" s="1096"/>
      <c r="S592" s="1091"/>
    </row>
    <row r="593" spans="1:19" x14ac:dyDescent="0.3">
      <c r="A593" s="1090">
        <v>588</v>
      </c>
      <c r="B593" s="1091"/>
      <c r="C593" s="1091"/>
      <c r="D593" s="1097"/>
      <c r="E593" s="1093">
        <f t="shared" si="37"/>
        <v>0</v>
      </c>
      <c r="F593" s="1094">
        <f t="shared" si="38"/>
        <v>0</v>
      </c>
      <c r="G593" s="1095">
        <f t="shared" si="39"/>
        <v>0</v>
      </c>
      <c r="H593" s="1090" t="str">
        <f t="shared" ca="1" si="40"/>
        <v/>
      </c>
      <c r="I593" s="1109"/>
      <c r="J593" s="1109"/>
      <c r="K593" s="1112"/>
      <c r="L593" s="1091"/>
      <c r="M593" s="1091"/>
      <c r="N593" s="1091"/>
      <c r="O593" s="1091"/>
      <c r="P593" s="1096"/>
      <c r="Q593" s="1096"/>
      <c r="R593" s="1096"/>
      <c r="S593" s="1091"/>
    </row>
    <row r="594" spans="1:19" x14ac:dyDescent="0.3">
      <c r="A594" s="1090">
        <v>589</v>
      </c>
      <c r="B594" s="1091"/>
      <c r="C594" s="1091"/>
      <c r="D594" s="1097"/>
      <c r="E594" s="1093">
        <f t="shared" si="37"/>
        <v>0</v>
      </c>
      <c r="F594" s="1094">
        <f t="shared" si="38"/>
        <v>0</v>
      </c>
      <c r="G594" s="1095">
        <f t="shared" si="39"/>
        <v>0</v>
      </c>
      <c r="H594" s="1090" t="str">
        <f t="shared" ca="1" si="40"/>
        <v/>
      </c>
      <c r="I594" s="1109"/>
      <c r="J594" s="1109"/>
      <c r="K594" s="1112"/>
      <c r="L594" s="1091"/>
      <c r="M594" s="1091"/>
      <c r="N594" s="1091"/>
      <c r="O594" s="1091"/>
      <c r="P594" s="1096"/>
      <c r="Q594" s="1096"/>
      <c r="R594" s="1096"/>
      <c r="S594" s="1091"/>
    </row>
    <row r="595" spans="1:19" x14ac:dyDescent="0.3">
      <c r="A595" s="1090">
        <v>590</v>
      </c>
      <c r="B595" s="1091"/>
      <c r="C595" s="1091"/>
      <c r="D595" s="1097"/>
      <c r="E595" s="1093">
        <f t="shared" si="37"/>
        <v>0</v>
      </c>
      <c r="F595" s="1094">
        <f t="shared" si="38"/>
        <v>0</v>
      </c>
      <c r="G595" s="1095">
        <f t="shared" si="39"/>
        <v>0</v>
      </c>
      <c r="H595" s="1090" t="str">
        <f t="shared" ca="1" si="40"/>
        <v/>
      </c>
      <c r="I595" s="1109"/>
      <c r="J595" s="1109"/>
      <c r="K595" s="1112"/>
      <c r="L595" s="1091"/>
      <c r="M595" s="1091"/>
      <c r="N595" s="1091"/>
      <c r="O595" s="1091"/>
      <c r="P595" s="1096"/>
      <c r="Q595" s="1096"/>
      <c r="R595" s="1096"/>
      <c r="S595" s="1091"/>
    </row>
    <row r="596" spans="1:19" x14ac:dyDescent="0.3">
      <c r="A596" s="1090">
        <v>591</v>
      </c>
      <c r="B596" s="1091"/>
      <c r="C596" s="1091"/>
      <c r="D596" s="1097"/>
      <c r="E596" s="1093">
        <f t="shared" si="37"/>
        <v>0</v>
      </c>
      <c r="F596" s="1094">
        <f t="shared" si="38"/>
        <v>0</v>
      </c>
      <c r="G596" s="1095">
        <f t="shared" si="39"/>
        <v>0</v>
      </c>
      <c r="H596" s="1090" t="str">
        <f t="shared" ca="1" si="40"/>
        <v/>
      </c>
      <c r="I596" s="1109"/>
      <c r="J596" s="1109"/>
      <c r="K596" s="1112"/>
      <c r="L596" s="1091"/>
      <c r="M596" s="1091"/>
      <c r="N596" s="1091"/>
      <c r="O596" s="1091"/>
      <c r="P596" s="1096"/>
      <c r="Q596" s="1096"/>
      <c r="R596" s="1096"/>
      <c r="S596" s="1091"/>
    </row>
    <row r="597" spans="1:19" x14ac:dyDescent="0.3">
      <c r="A597" s="1090">
        <v>592</v>
      </c>
      <c r="B597" s="1091"/>
      <c r="C597" s="1091"/>
      <c r="D597" s="1097"/>
      <c r="E597" s="1093">
        <f t="shared" si="37"/>
        <v>0</v>
      </c>
      <c r="F597" s="1094">
        <f t="shared" si="38"/>
        <v>0</v>
      </c>
      <c r="G597" s="1095">
        <f t="shared" si="39"/>
        <v>0</v>
      </c>
      <c r="H597" s="1090" t="str">
        <f t="shared" ca="1" si="40"/>
        <v/>
      </c>
      <c r="I597" s="1109"/>
      <c r="J597" s="1109"/>
      <c r="K597" s="1112"/>
      <c r="L597" s="1091"/>
      <c r="M597" s="1091"/>
      <c r="N597" s="1091"/>
      <c r="O597" s="1091"/>
      <c r="P597" s="1096"/>
      <c r="Q597" s="1096"/>
      <c r="R597" s="1096"/>
      <c r="S597" s="1091"/>
    </row>
    <row r="598" spans="1:19" x14ac:dyDescent="0.3">
      <c r="A598" s="1090">
        <v>593</v>
      </c>
      <c r="B598" s="1091"/>
      <c r="C598" s="1091"/>
      <c r="D598" s="1097"/>
      <c r="E598" s="1093">
        <f t="shared" si="37"/>
        <v>0</v>
      </c>
      <c r="F598" s="1094">
        <f t="shared" si="38"/>
        <v>0</v>
      </c>
      <c r="G598" s="1095">
        <f t="shared" si="39"/>
        <v>0</v>
      </c>
      <c r="H598" s="1090" t="str">
        <f t="shared" ca="1" si="40"/>
        <v/>
      </c>
      <c r="I598" s="1109"/>
      <c r="J598" s="1109"/>
      <c r="K598" s="1112"/>
      <c r="L598" s="1091"/>
      <c r="M598" s="1091"/>
      <c r="N598" s="1091"/>
      <c r="O598" s="1091"/>
      <c r="P598" s="1096"/>
      <c r="Q598" s="1096"/>
      <c r="R598" s="1096"/>
      <c r="S598" s="1091"/>
    </row>
    <row r="599" spans="1:19" x14ac:dyDescent="0.3">
      <c r="A599" s="1090">
        <v>594</v>
      </c>
      <c r="B599" s="1091"/>
      <c r="C599" s="1091"/>
      <c r="D599" s="1097"/>
      <c r="E599" s="1093">
        <f t="shared" si="37"/>
        <v>0</v>
      </c>
      <c r="F599" s="1094">
        <f t="shared" si="38"/>
        <v>0</v>
      </c>
      <c r="G599" s="1095">
        <f t="shared" si="39"/>
        <v>0</v>
      </c>
      <c r="H599" s="1090" t="str">
        <f t="shared" ca="1" si="40"/>
        <v/>
      </c>
      <c r="I599" s="1109"/>
      <c r="J599" s="1109"/>
      <c r="K599" s="1112"/>
      <c r="L599" s="1091"/>
      <c r="M599" s="1091"/>
      <c r="N599" s="1091"/>
      <c r="O599" s="1091"/>
      <c r="P599" s="1096"/>
      <c r="Q599" s="1096"/>
      <c r="R599" s="1096"/>
      <c r="S599" s="1091"/>
    </row>
    <row r="600" spans="1:19" x14ac:dyDescent="0.3">
      <c r="A600" s="1090">
        <v>595</v>
      </c>
      <c r="B600" s="1091"/>
      <c r="C600" s="1091"/>
      <c r="D600" s="1097"/>
      <c r="E600" s="1093">
        <f t="shared" si="37"/>
        <v>0</v>
      </c>
      <c r="F600" s="1094">
        <f t="shared" si="38"/>
        <v>0</v>
      </c>
      <c r="G600" s="1095">
        <f t="shared" si="39"/>
        <v>0</v>
      </c>
      <c r="H600" s="1090" t="str">
        <f t="shared" ca="1" si="40"/>
        <v/>
      </c>
      <c r="I600" s="1109"/>
      <c r="J600" s="1109"/>
      <c r="K600" s="1112"/>
      <c r="L600" s="1091"/>
      <c r="M600" s="1091"/>
      <c r="N600" s="1091"/>
      <c r="O600" s="1091"/>
      <c r="P600" s="1096"/>
      <c r="Q600" s="1096"/>
      <c r="R600" s="1096"/>
      <c r="S600" s="1091"/>
    </row>
    <row r="601" spans="1:19" x14ac:dyDescent="0.3">
      <c r="A601" s="1090">
        <v>596</v>
      </c>
      <c r="B601" s="1091"/>
      <c r="C601" s="1091"/>
      <c r="D601" s="1097"/>
      <c r="E601" s="1093">
        <f t="shared" si="37"/>
        <v>0</v>
      </c>
      <c r="F601" s="1094">
        <f t="shared" si="38"/>
        <v>0</v>
      </c>
      <c r="G601" s="1095">
        <f t="shared" si="39"/>
        <v>0</v>
      </c>
      <c r="H601" s="1090" t="str">
        <f t="shared" ca="1" si="40"/>
        <v/>
      </c>
      <c r="I601" s="1109"/>
      <c r="J601" s="1109"/>
      <c r="K601" s="1112"/>
      <c r="L601" s="1091"/>
      <c r="M601" s="1091"/>
      <c r="N601" s="1091"/>
      <c r="O601" s="1091"/>
      <c r="P601" s="1096"/>
      <c r="Q601" s="1096"/>
      <c r="R601" s="1096"/>
      <c r="S601" s="1091"/>
    </row>
    <row r="602" spans="1:19" x14ac:dyDescent="0.3">
      <c r="A602" s="1090">
        <v>597</v>
      </c>
      <c r="B602" s="1091"/>
      <c r="C602" s="1091"/>
      <c r="D602" s="1097"/>
      <c r="E602" s="1093">
        <f t="shared" si="37"/>
        <v>0</v>
      </c>
      <c r="F602" s="1094">
        <f t="shared" si="38"/>
        <v>0</v>
      </c>
      <c r="G602" s="1095">
        <f t="shared" si="39"/>
        <v>0</v>
      </c>
      <c r="H602" s="1090" t="str">
        <f t="shared" ca="1" si="40"/>
        <v/>
      </c>
      <c r="I602" s="1109"/>
      <c r="J602" s="1109"/>
      <c r="K602" s="1112"/>
      <c r="L602" s="1091"/>
      <c r="M602" s="1091"/>
      <c r="N602" s="1091"/>
      <c r="O602" s="1091"/>
      <c r="P602" s="1096"/>
      <c r="Q602" s="1096"/>
      <c r="R602" s="1096"/>
      <c r="S602" s="1091"/>
    </row>
    <row r="603" spans="1:19" x14ac:dyDescent="0.3">
      <c r="A603" s="1090">
        <v>598</v>
      </c>
      <c r="B603" s="1091"/>
      <c r="C603" s="1091"/>
      <c r="D603" s="1097"/>
      <c r="E603" s="1093">
        <f t="shared" si="37"/>
        <v>0</v>
      </c>
      <c r="F603" s="1094">
        <f t="shared" si="38"/>
        <v>0</v>
      </c>
      <c r="G603" s="1095">
        <f t="shared" si="39"/>
        <v>0</v>
      </c>
      <c r="H603" s="1090" t="str">
        <f t="shared" ca="1" si="40"/>
        <v/>
      </c>
      <c r="I603" s="1109"/>
      <c r="J603" s="1109"/>
      <c r="K603" s="1112"/>
      <c r="L603" s="1091"/>
      <c r="M603" s="1091"/>
      <c r="N603" s="1091"/>
      <c r="O603" s="1091"/>
      <c r="P603" s="1096"/>
      <c r="Q603" s="1096"/>
      <c r="R603" s="1096"/>
      <c r="S603" s="1091"/>
    </row>
    <row r="604" spans="1:19" x14ac:dyDescent="0.3">
      <c r="A604" s="1090">
        <v>599</v>
      </c>
      <c r="B604" s="1091"/>
      <c r="C604" s="1091"/>
      <c r="D604" s="1097"/>
      <c r="E604" s="1093">
        <f t="shared" si="37"/>
        <v>0</v>
      </c>
      <c r="F604" s="1094">
        <f t="shared" si="38"/>
        <v>0</v>
      </c>
      <c r="G604" s="1095">
        <f t="shared" si="39"/>
        <v>0</v>
      </c>
      <c r="H604" s="1090" t="str">
        <f t="shared" ca="1" si="40"/>
        <v/>
      </c>
      <c r="I604" s="1109"/>
      <c r="J604" s="1109"/>
      <c r="K604" s="1112"/>
      <c r="L604" s="1091"/>
      <c r="M604" s="1091"/>
      <c r="N604" s="1091"/>
      <c r="O604" s="1091"/>
      <c r="P604" s="1096"/>
      <c r="Q604" s="1096"/>
      <c r="R604" s="1096"/>
      <c r="S604" s="1091"/>
    </row>
    <row r="605" spans="1:19" x14ac:dyDescent="0.3">
      <c r="A605" s="1090">
        <v>600</v>
      </c>
      <c r="B605" s="1091"/>
      <c r="C605" s="1091"/>
      <c r="D605" s="1097"/>
      <c r="E605" s="1093">
        <f t="shared" si="37"/>
        <v>0</v>
      </c>
      <c r="F605" s="1094">
        <f t="shared" si="38"/>
        <v>0</v>
      </c>
      <c r="G605" s="1095">
        <f t="shared" si="39"/>
        <v>0</v>
      </c>
      <c r="H605" s="1090" t="str">
        <f t="shared" ca="1" si="40"/>
        <v/>
      </c>
      <c r="I605" s="1109"/>
      <c r="J605" s="1109"/>
      <c r="K605" s="1112"/>
      <c r="L605" s="1091"/>
      <c r="M605" s="1091"/>
      <c r="N605" s="1091"/>
      <c r="O605" s="1091"/>
      <c r="P605" s="1096"/>
      <c r="Q605" s="1096"/>
      <c r="R605" s="1096"/>
      <c r="S605" s="1091"/>
    </row>
    <row r="606" spans="1:19" x14ac:dyDescent="0.3">
      <c r="A606" s="1090">
        <v>601</v>
      </c>
      <c r="B606" s="1091"/>
      <c r="C606" s="1091"/>
      <c r="D606" s="1097"/>
      <c r="E606" s="1093">
        <f t="shared" si="37"/>
        <v>0</v>
      </c>
      <c r="F606" s="1094">
        <f t="shared" si="38"/>
        <v>0</v>
      </c>
      <c r="G606" s="1095">
        <f t="shared" si="39"/>
        <v>0</v>
      </c>
      <c r="H606" s="1090" t="str">
        <f t="shared" ca="1" si="40"/>
        <v/>
      </c>
      <c r="I606" s="1109"/>
      <c r="J606" s="1109"/>
      <c r="K606" s="1112"/>
      <c r="L606" s="1091"/>
      <c r="M606" s="1091"/>
      <c r="N606" s="1091"/>
      <c r="O606" s="1091"/>
      <c r="P606" s="1096"/>
      <c r="Q606" s="1096"/>
      <c r="R606" s="1096"/>
      <c r="S606" s="1091"/>
    </row>
    <row r="607" spans="1:19" x14ac:dyDescent="0.3">
      <c r="A607" s="1090">
        <v>602</v>
      </c>
      <c r="B607" s="1091"/>
      <c r="C607" s="1091"/>
      <c r="D607" s="1097"/>
      <c r="E607" s="1093">
        <f t="shared" si="37"/>
        <v>0</v>
      </c>
      <c r="F607" s="1094">
        <f t="shared" si="38"/>
        <v>0</v>
      </c>
      <c r="G607" s="1095">
        <f t="shared" si="39"/>
        <v>0</v>
      </c>
      <c r="H607" s="1090" t="str">
        <f t="shared" ca="1" si="40"/>
        <v/>
      </c>
      <c r="I607" s="1109"/>
      <c r="J607" s="1109"/>
      <c r="K607" s="1112"/>
      <c r="L607" s="1091"/>
      <c r="M607" s="1091"/>
      <c r="N607" s="1091"/>
      <c r="O607" s="1091"/>
      <c r="P607" s="1096"/>
      <c r="Q607" s="1096"/>
      <c r="R607" s="1096"/>
      <c r="S607" s="1091"/>
    </row>
    <row r="608" spans="1:19" x14ac:dyDescent="0.3">
      <c r="A608" s="1090">
        <v>603</v>
      </c>
      <c r="B608" s="1091"/>
      <c r="C608" s="1091"/>
      <c r="D608" s="1097"/>
      <c r="E608" s="1093">
        <f t="shared" si="37"/>
        <v>0</v>
      </c>
      <c r="F608" s="1094">
        <f t="shared" si="38"/>
        <v>0</v>
      </c>
      <c r="G608" s="1095">
        <f t="shared" si="39"/>
        <v>0</v>
      </c>
      <c r="H608" s="1090" t="str">
        <f t="shared" ca="1" si="40"/>
        <v/>
      </c>
      <c r="I608" s="1109"/>
      <c r="J608" s="1109"/>
      <c r="K608" s="1112"/>
      <c r="L608" s="1091"/>
      <c r="M608" s="1091"/>
      <c r="N608" s="1091"/>
      <c r="O608" s="1091"/>
      <c r="P608" s="1096"/>
      <c r="Q608" s="1096"/>
      <c r="R608" s="1096"/>
      <c r="S608" s="1091"/>
    </row>
    <row r="609" spans="1:19" x14ac:dyDescent="0.3">
      <c r="A609" s="1090">
        <v>604</v>
      </c>
      <c r="B609" s="1091"/>
      <c r="C609" s="1091"/>
      <c r="D609" s="1097"/>
      <c r="E609" s="1093">
        <f t="shared" si="37"/>
        <v>0</v>
      </c>
      <c r="F609" s="1094">
        <f t="shared" si="38"/>
        <v>0</v>
      </c>
      <c r="G609" s="1095">
        <f t="shared" si="39"/>
        <v>0</v>
      </c>
      <c r="H609" s="1090" t="str">
        <f t="shared" ca="1" si="40"/>
        <v/>
      </c>
      <c r="I609" s="1109"/>
      <c r="J609" s="1109"/>
      <c r="K609" s="1112"/>
      <c r="L609" s="1091"/>
      <c r="M609" s="1091"/>
      <c r="N609" s="1091"/>
      <c r="O609" s="1091"/>
      <c r="P609" s="1096"/>
      <c r="Q609" s="1096"/>
      <c r="R609" s="1096"/>
      <c r="S609" s="1091"/>
    </row>
    <row r="610" spans="1:19" x14ac:dyDescent="0.3">
      <c r="A610" s="1090">
        <v>605</v>
      </c>
      <c r="B610" s="1091"/>
      <c r="C610" s="1091"/>
      <c r="D610" s="1097"/>
      <c r="E610" s="1093">
        <f t="shared" si="37"/>
        <v>0</v>
      </c>
      <c r="F610" s="1094">
        <f t="shared" si="38"/>
        <v>0</v>
      </c>
      <c r="G610" s="1095">
        <f t="shared" si="39"/>
        <v>0</v>
      </c>
      <c r="H610" s="1090" t="str">
        <f t="shared" ca="1" si="40"/>
        <v/>
      </c>
      <c r="I610" s="1109"/>
      <c r="J610" s="1109"/>
      <c r="K610" s="1112"/>
      <c r="L610" s="1091"/>
      <c r="M610" s="1091"/>
      <c r="N610" s="1091"/>
      <c r="O610" s="1091"/>
      <c r="P610" s="1096"/>
      <c r="Q610" s="1096"/>
      <c r="R610" s="1096"/>
      <c r="S610" s="1091"/>
    </row>
    <row r="611" spans="1:19" x14ac:dyDescent="0.3">
      <c r="A611" s="1090">
        <v>606</v>
      </c>
      <c r="B611" s="1091"/>
      <c r="C611" s="1091"/>
      <c r="D611" s="1097"/>
      <c r="E611" s="1093">
        <f t="shared" si="37"/>
        <v>0</v>
      </c>
      <c r="F611" s="1094">
        <f t="shared" si="38"/>
        <v>0</v>
      </c>
      <c r="G611" s="1095">
        <f t="shared" si="39"/>
        <v>0</v>
      </c>
      <c r="H611" s="1090" t="str">
        <f t="shared" ca="1" si="40"/>
        <v/>
      </c>
      <c r="I611" s="1109"/>
      <c r="J611" s="1109"/>
      <c r="K611" s="1112"/>
      <c r="L611" s="1091"/>
      <c r="M611" s="1091"/>
      <c r="N611" s="1091"/>
      <c r="O611" s="1091"/>
      <c r="P611" s="1096"/>
      <c r="Q611" s="1096"/>
      <c r="R611" s="1096"/>
      <c r="S611" s="1091"/>
    </row>
    <row r="612" spans="1:19" x14ac:dyDescent="0.3">
      <c r="A612" s="1090">
        <v>607</v>
      </c>
      <c r="B612" s="1091"/>
      <c r="C612" s="1091"/>
      <c r="D612" s="1097"/>
      <c r="E612" s="1093">
        <f t="shared" si="37"/>
        <v>0</v>
      </c>
      <c r="F612" s="1094">
        <f t="shared" si="38"/>
        <v>0</v>
      </c>
      <c r="G612" s="1095">
        <f t="shared" si="39"/>
        <v>0</v>
      </c>
      <c r="H612" s="1090" t="str">
        <f t="shared" ca="1" si="40"/>
        <v/>
      </c>
      <c r="I612" s="1109"/>
      <c r="J612" s="1109"/>
      <c r="K612" s="1112"/>
      <c r="L612" s="1091"/>
      <c r="M612" s="1091"/>
      <c r="N612" s="1091"/>
      <c r="O612" s="1091"/>
      <c r="P612" s="1096"/>
      <c r="Q612" s="1096"/>
      <c r="R612" s="1096"/>
      <c r="S612" s="1091"/>
    </row>
    <row r="613" spans="1:19" x14ac:dyDescent="0.3">
      <c r="A613" s="1090">
        <v>608</v>
      </c>
      <c r="B613" s="1091"/>
      <c r="C613" s="1091"/>
      <c r="D613" s="1097"/>
      <c r="E613" s="1093">
        <f t="shared" si="37"/>
        <v>0</v>
      </c>
      <c r="F613" s="1094">
        <f t="shared" si="38"/>
        <v>0</v>
      </c>
      <c r="G613" s="1095">
        <f t="shared" si="39"/>
        <v>0</v>
      </c>
      <c r="H613" s="1090" t="str">
        <f t="shared" ca="1" si="40"/>
        <v/>
      </c>
      <c r="I613" s="1109"/>
      <c r="J613" s="1109"/>
      <c r="K613" s="1112"/>
      <c r="L613" s="1091"/>
      <c r="M613" s="1091"/>
      <c r="N613" s="1091"/>
      <c r="O613" s="1091"/>
      <c r="P613" s="1096"/>
      <c r="Q613" s="1096"/>
      <c r="R613" s="1096"/>
      <c r="S613" s="1091"/>
    </row>
    <row r="614" spans="1:19" x14ac:dyDescent="0.3">
      <c r="A614" s="1090">
        <v>609</v>
      </c>
      <c r="B614" s="1091"/>
      <c r="C614" s="1091"/>
      <c r="D614" s="1097"/>
      <c r="E614" s="1093">
        <f t="shared" si="37"/>
        <v>0</v>
      </c>
      <c r="F614" s="1094">
        <f t="shared" si="38"/>
        <v>0</v>
      </c>
      <c r="G614" s="1095">
        <f t="shared" si="39"/>
        <v>0</v>
      </c>
      <c r="H614" s="1090" t="str">
        <f t="shared" ca="1" si="40"/>
        <v/>
      </c>
      <c r="I614" s="1109"/>
      <c r="J614" s="1109"/>
      <c r="K614" s="1112"/>
      <c r="L614" s="1091"/>
      <c r="M614" s="1091"/>
      <c r="N614" s="1091"/>
      <c r="O614" s="1091"/>
      <c r="P614" s="1096"/>
      <c r="Q614" s="1096"/>
      <c r="R614" s="1096"/>
      <c r="S614" s="1091"/>
    </row>
    <row r="615" spans="1:19" x14ac:dyDescent="0.3">
      <c r="A615" s="1090">
        <v>610</v>
      </c>
      <c r="B615" s="1091"/>
      <c r="C615" s="1091"/>
      <c r="D615" s="1097"/>
      <c r="E615" s="1093">
        <f t="shared" si="37"/>
        <v>0</v>
      </c>
      <c r="F615" s="1094">
        <f t="shared" si="38"/>
        <v>0</v>
      </c>
      <c r="G615" s="1095">
        <f t="shared" si="39"/>
        <v>0</v>
      </c>
      <c r="H615" s="1090" t="str">
        <f t="shared" ca="1" si="40"/>
        <v/>
      </c>
      <c r="I615" s="1109"/>
      <c r="J615" s="1109"/>
      <c r="K615" s="1112"/>
      <c r="L615" s="1091"/>
      <c r="M615" s="1091"/>
      <c r="N615" s="1091"/>
      <c r="O615" s="1091"/>
      <c r="P615" s="1096"/>
      <c r="Q615" s="1096"/>
      <c r="R615" s="1096"/>
      <c r="S615" s="1091"/>
    </row>
    <row r="616" spans="1:19" x14ac:dyDescent="0.3">
      <c r="A616" s="1090">
        <v>611</v>
      </c>
      <c r="B616" s="1091"/>
      <c r="C616" s="1091"/>
      <c r="D616" s="1097"/>
      <c r="E616" s="1093">
        <f t="shared" si="37"/>
        <v>0</v>
      </c>
      <c r="F616" s="1094">
        <f t="shared" si="38"/>
        <v>0</v>
      </c>
      <c r="G616" s="1095">
        <f t="shared" si="39"/>
        <v>0</v>
      </c>
      <c r="H616" s="1090" t="str">
        <f t="shared" ca="1" si="40"/>
        <v/>
      </c>
      <c r="I616" s="1109"/>
      <c r="J616" s="1109"/>
      <c r="K616" s="1112"/>
      <c r="L616" s="1091"/>
      <c r="M616" s="1091"/>
      <c r="N616" s="1091"/>
      <c r="O616" s="1091"/>
      <c r="P616" s="1096"/>
      <c r="Q616" s="1096"/>
      <c r="R616" s="1096"/>
      <c r="S616" s="1091"/>
    </row>
    <row r="617" spans="1:19" x14ac:dyDescent="0.3">
      <c r="A617" s="1090">
        <v>612</v>
      </c>
      <c r="B617" s="1091"/>
      <c r="C617" s="1091"/>
      <c r="D617" s="1097"/>
      <c r="E617" s="1093">
        <f t="shared" si="37"/>
        <v>0</v>
      </c>
      <c r="F617" s="1094">
        <f t="shared" si="38"/>
        <v>0</v>
      </c>
      <c r="G617" s="1095">
        <f t="shared" si="39"/>
        <v>0</v>
      </c>
      <c r="H617" s="1090" t="str">
        <f t="shared" ca="1" si="40"/>
        <v/>
      </c>
      <c r="I617" s="1109"/>
      <c r="J617" s="1109"/>
      <c r="K617" s="1112"/>
      <c r="L617" s="1091"/>
      <c r="M617" s="1091"/>
      <c r="N617" s="1091"/>
      <c r="O617" s="1091"/>
      <c r="P617" s="1096"/>
      <c r="Q617" s="1096"/>
      <c r="R617" s="1096"/>
      <c r="S617" s="1091"/>
    </row>
    <row r="618" spans="1:19" x14ac:dyDescent="0.3">
      <c r="A618" s="1090">
        <v>613</v>
      </c>
      <c r="B618" s="1091"/>
      <c r="C618" s="1091"/>
      <c r="D618" s="1097"/>
      <c r="E618" s="1093">
        <f t="shared" si="37"/>
        <v>0</v>
      </c>
      <c r="F618" s="1094">
        <f t="shared" si="38"/>
        <v>0</v>
      </c>
      <c r="G618" s="1095">
        <f t="shared" si="39"/>
        <v>0</v>
      </c>
      <c r="H618" s="1090" t="str">
        <f t="shared" ca="1" si="40"/>
        <v/>
      </c>
      <c r="I618" s="1109"/>
      <c r="J618" s="1109"/>
      <c r="K618" s="1112"/>
      <c r="L618" s="1091"/>
      <c r="M618" s="1091"/>
      <c r="N618" s="1091"/>
      <c r="O618" s="1091"/>
      <c r="P618" s="1096"/>
      <c r="Q618" s="1096"/>
      <c r="R618" s="1096"/>
      <c r="S618" s="1091"/>
    </row>
    <row r="619" spans="1:19" x14ac:dyDescent="0.3">
      <c r="A619" s="1090">
        <v>614</v>
      </c>
      <c r="B619" s="1091"/>
      <c r="C619" s="1091"/>
      <c r="D619" s="1097"/>
      <c r="E619" s="1093">
        <f t="shared" si="37"/>
        <v>0</v>
      </c>
      <c r="F619" s="1094">
        <f t="shared" si="38"/>
        <v>0</v>
      </c>
      <c r="G619" s="1095">
        <f t="shared" si="39"/>
        <v>0</v>
      </c>
      <c r="H619" s="1090" t="str">
        <f t="shared" ca="1" si="40"/>
        <v/>
      </c>
      <c r="I619" s="1109"/>
      <c r="J619" s="1109"/>
      <c r="K619" s="1112"/>
      <c r="L619" s="1091"/>
      <c r="M619" s="1091"/>
      <c r="N619" s="1091"/>
      <c r="O619" s="1091"/>
      <c r="P619" s="1096"/>
      <c r="Q619" s="1096"/>
      <c r="R619" s="1096"/>
      <c r="S619" s="1091"/>
    </row>
    <row r="620" spans="1:19" x14ac:dyDescent="0.3">
      <c r="A620" s="1090">
        <v>615</v>
      </c>
      <c r="B620" s="1091"/>
      <c r="C620" s="1091"/>
      <c r="D620" s="1097"/>
      <c r="E620" s="1093">
        <f t="shared" si="37"/>
        <v>0</v>
      </c>
      <c r="F620" s="1094">
        <f t="shared" si="38"/>
        <v>0</v>
      </c>
      <c r="G620" s="1095">
        <f t="shared" si="39"/>
        <v>0</v>
      </c>
      <c r="H620" s="1090" t="str">
        <f t="shared" ca="1" si="40"/>
        <v/>
      </c>
      <c r="I620" s="1109"/>
      <c r="J620" s="1109"/>
      <c r="K620" s="1112"/>
      <c r="L620" s="1091"/>
      <c r="M620" s="1091"/>
      <c r="N620" s="1091"/>
      <c r="O620" s="1091"/>
      <c r="P620" s="1096"/>
      <c r="Q620" s="1096"/>
      <c r="R620" s="1096"/>
      <c r="S620" s="1091"/>
    </row>
    <row r="621" spans="1:19" x14ac:dyDescent="0.3">
      <c r="A621" s="1090">
        <v>616</v>
      </c>
      <c r="B621" s="1091"/>
      <c r="C621" s="1091"/>
      <c r="D621" s="1097"/>
      <c r="E621" s="1093">
        <f t="shared" si="37"/>
        <v>0</v>
      </c>
      <c r="F621" s="1094">
        <f t="shared" si="38"/>
        <v>0</v>
      </c>
      <c r="G621" s="1095">
        <f t="shared" si="39"/>
        <v>0</v>
      </c>
      <c r="H621" s="1090" t="str">
        <f t="shared" ca="1" si="40"/>
        <v/>
      </c>
      <c r="I621" s="1109"/>
      <c r="J621" s="1109"/>
      <c r="K621" s="1112"/>
      <c r="L621" s="1091"/>
      <c r="M621" s="1091"/>
      <c r="N621" s="1091"/>
      <c r="O621" s="1091"/>
      <c r="P621" s="1096"/>
      <c r="Q621" s="1096"/>
      <c r="R621" s="1096"/>
      <c r="S621" s="1091"/>
    </row>
    <row r="622" spans="1:19" x14ac:dyDescent="0.3">
      <c r="A622" s="1090">
        <v>617</v>
      </c>
      <c r="B622" s="1091"/>
      <c r="C622" s="1091"/>
      <c r="D622" s="1097"/>
      <c r="E622" s="1093">
        <f t="shared" si="37"/>
        <v>0</v>
      </c>
      <c r="F622" s="1094">
        <f t="shared" si="38"/>
        <v>0</v>
      </c>
      <c r="G622" s="1095">
        <f t="shared" si="39"/>
        <v>0</v>
      </c>
      <c r="H622" s="1090" t="str">
        <f t="shared" ca="1" si="40"/>
        <v/>
      </c>
      <c r="I622" s="1109"/>
      <c r="J622" s="1109"/>
      <c r="K622" s="1112"/>
      <c r="L622" s="1091"/>
      <c r="M622" s="1091"/>
      <c r="N622" s="1091"/>
      <c r="O622" s="1091"/>
      <c r="P622" s="1096"/>
      <c r="Q622" s="1096"/>
      <c r="R622" s="1096"/>
      <c r="S622" s="1091"/>
    </row>
    <row r="623" spans="1:19" x14ac:dyDescent="0.3">
      <c r="A623" s="1090">
        <v>618</v>
      </c>
      <c r="B623" s="1091"/>
      <c r="C623" s="1091"/>
      <c r="D623" s="1097"/>
      <c r="E623" s="1093">
        <f t="shared" si="37"/>
        <v>0</v>
      </c>
      <c r="F623" s="1094">
        <f t="shared" si="38"/>
        <v>0</v>
      </c>
      <c r="G623" s="1095">
        <f t="shared" si="39"/>
        <v>0</v>
      </c>
      <c r="H623" s="1090" t="str">
        <f t="shared" ca="1" si="40"/>
        <v/>
      </c>
      <c r="I623" s="1109"/>
      <c r="J623" s="1109"/>
      <c r="K623" s="1112"/>
      <c r="L623" s="1091"/>
      <c r="M623" s="1091"/>
      <c r="N623" s="1091"/>
      <c r="O623" s="1091"/>
      <c r="P623" s="1096"/>
      <c r="Q623" s="1096"/>
      <c r="R623" s="1096"/>
      <c r="S623" s="1091"/>
    </row>
    <row r="624" spans="1:19" x14ac:dyDescent="0.3">
      <c r="A624" s="1090">
        <v>619</v>
      </c>
      <c r="B624" s="1091"/>
      <c r="C624" s="1091"/>
      <c r="D624" s="1097"/>
      <c r="E624" s="1093">
        <f t="shared" si="37"/>
        <v>0</v>
      </c>
      <c r="F624" s="1094">
        <f t="shared" si="38"/>
        <v>0</v>
      </c>
      <c r="G624" s="1095">
        <f t="shared" si="39"/>
        <v>0</v>
      </c>
      <c r="H624" s="1090" t="str">
        <f t="shared" ca="1" si="40"/>
        <v/>
      </c>
      <c r="I624" s="1109"/>
      <c r="J624" s="1109"/>
      <c r="K624" s="1112"/>
      <c r="L624" s="1091"/>
      <c r="M624" s="1091"/>
      <c r="N624" s="1091"/>
      <c r="O624" s="1091"/>
      <c r="P624" s="1096"/>
      <c r="Q624" s="1096"/>
      <c r="R624" s="1096"/>
      <c r="S624" s="1091"/>
    </row>
    <row r="625" spans="1:19" x14ac:dyDescent="0.3">
      <c r="A625" s="1090">
        <v>620</v>
      </c>
      <c r="B625" s="1091"/>
      <c r="C625" s="1091"/>
      <c r="D625" s="1097"/>
      <c r="E625" s="1093">
        <f t="shared" si="37"/>
        <v>0</v>
      </c>
      <c r="F625" s="1094">
        <f t="shared" si="38"/>
        <v>0</v>
      </c>
      <c r="G625" s="1095">
        <f t="shared" si="39"/>
        <v>0</v>
      </c>
      <c r="H625" s="1090" t="str">
        <f t="shared" ca="1" si="40"/>
        <v/>
      </c>
      <c r="I625" s="1109"/>
      <c r="J625" s="1109"/>
      <c r="K625" s="1112"/>
      <c r="L625" s="1091"/>
      <c r="M625" s="1091"/>
      <c r="N625" s="1091"/>
      <c r="O625" s="1091"/>
      <c r="P625" s="1096"/>
      <c r="Q625" s="1096"/>
      <c r="R625" s="1096"/>
      <c r="S625" s="1091"/>
    </row>
    <row r="626" spans="1:19" x14ac:dyDescent="0.3">
      <c r="A626" s="1090">
        <v>621</v>
      </c>
      <c r="B626" s="1091"/>
      <c r="C626" s="1091"/>
      <c r="D626" s="1097"/>
      <c r="E626" s="1093">
        <f t="shared" si="37"/>
        <v>0</v>
      </c>
      <c r="F626" s="1094">
        <f t="shared" si="38"/>
        <v>0</v>
      </c>
      <c r="G626" s="1095">
        <f t="shared" si="39"/>
        <v>0</v>
      </c>
      <c r="H626" s="1090" t="str">
        <f t="shared" ca="1" si="40"/>
        <v/>
      </c>
      <c r="I626" s="1109"/>
      <c r="J626" s="1109"/>
      <c r="K626" s="1112"/>
      <c r="L626" s="1091"/>
      <c r="M626" s="1091"/>
      <c r="N626" s="1091"/>
      <c r="O626" s="1091"/>
      <c r="P626" s="1096"/>
      <c r="Q626" s="1096"/>
      <c r="R626" s="1096"/>
      <c r="S626" s="1091"/>
    </row>
    <row r="627" spans="1:19" x14ac:dyDescent="0.3">
      <c r="A627" s="1090">
        <v>622</v>
      </c>
      <c r="B627" s="1091"/>
      <c r="C627" s="1091"/>
      <c r="D627" s="1097"/>
      <c r="E627" s="1093">
        <f t="shared" si="37"/>
        <v>0</v>
      </c>
      <c r="F627" s="1094">
        <f t="shared" si="38"/>
        <v>0</v>
      </c>
      <c r="G627" s="1095">
        <f t="shared" si="39"/>
        <v>0</v>
      </c>
      <c r="H627" s="1090" t="str">
        <f t="shared" ca="1" si="40"/>
        <v/>
      </c>
      <c r="I627" s="1109"/>
      <c r="J627" s="1109"/>
      <c r="K627" s="1112"/>
      <c r="L627" s="1091"/>
      <c r="M627" s="1091"/>
      <c r="N627" s="1091"/>
      <c r="O627" s="1091"/>
      <c r="P627" s="1096"/>
      <c r="Q627" s="1096"/>
      <c r="R627" s="1096"/>
      <c r="S627" s="1091"/>
    </row>
    <row r="628" spans="1:19" x14ac:dyDescent="0.3">
      <c r="A628" s="1090">
        <v>623</v>
      </c>
      <c r="B628" s="1091"/>
      <c r="C628" s="1091"/>
      <c r="D628" s="1097"/>
      <c r="E628" s="1093">
        <f t="shared" si="37"/>
        <v>0</v>
      </c>
      <c r="F628" s="1094">
        <f t="shared" si="38"/>
        <v>0</v>
      </c>
      <c r="G628" s="1095">
        <f t="shared" si="39"/>
        <v>0</v>
      </c>
      <c r="H628" s="1090" t="str">
        <f t="shared" ca="1" si="40"/>
        <v/>
      </c>
      <c r="I628" s="1109"/>
      <c r="J628" s="1109"/>
      <c r="K628" s="1112"/>
      <c r="L628" s="1091"/>
      <c r="M628" s="1091"/>
      <c r="N628" s="1091"/>
      <c r="O628" s="1091"/>
      <c r="P628" s="1096"/>
      <c r="Q628" s="1096"/>
      <c r="R628" s="1096"/>
      <c r="S628" s="1091"/>
    </row>
    <row r="629" spans="1:19" x14ac:dyDescent="0.3">
      <c r="A629" s="1090">
        <v>624</v>
      </c>
      <c r="B629" s="1091"/>
      <c r="C629" s="1091"/>
      <c r="D629" s="1097"/>
      <c r="E629" s="1093">
        <f t="shared" si="37"/>
        <v>0</v>
      </c>
      <c r="F629" s="1094">
        <f t="shared" si="38"/>
        <v>0</v>
      </c>
      <c r="G629" s="1095">
        <f t="shared" si="39"/>
        <v>0</v>
      </c>
      <c r="H629" s="1090" t="str">
        <f t="shared" ca="1" si="40"/>
        <v/>
      </c>
      <c r="I629" s="1109"/>
      <c r="J629" s="1109"/>
      <c r="K629" s="1112"/>
      <c r="L629" s="1091"/>
      <c r="M629" s="1091"/>
      <c r="N629" s="1091"/>
      <c r="O629" s="1091"/>
      <c r="P629" s="1096"/>
      <c r="Q629" s="1096"/>
      <c r="R629" s="1096"/>
      <c r="S629" s="1091"/>
    </row>
    <row r="630" spans="1:19" x14ac:dyDescent="0.3">
      <c r="A630" s="1090">
        <v>625</v>
      </c>
      <c r="B630" s="1091"/>
      <c r="C630" s="1091"/>
      <c r="D630" s="1097"/>
      <c r="E630" s="1093">
        <f t="shared" si="37"/>
        <v>0</v>
      </c>
      <c r="F630" s="1094">
        <f t="shared" si="38"/>
        <v>0</v>
      </c>
      <c r="G630" s="1095">
        <f t="shared" si="39"/>
        <v>0</v>
      </c>
      <c r="H630" s="1090" t="str">
        <f t="shared" ca="1" si="40"/>
        <v/>
      </c>
      <c r="I630" s="1109"/>
      <c r="J630" s="1109"/>
      <c r="K630" s="1112"/>
      <c r="L630" s="1091"/>
      <c r="M630" s="1091"/>
      <c r="N630" s="1091"/>
      <c r="O630" s="1091"/>
      <c r="P630" s="1096"/>
      <c r="Q630" s="1096"/>
      <c r="R630" s="1096"/>
      <c r="S630" s="1091"/>
    </row>
    <row r="631" spans="1:19" x14ac:dyDescent="0.3">
      <c r="A631" s="1090">
        <v>626</v>
      </c>
      <c r="B631" s="1091"/>
      <c r="C631" s="1091"/>
      <c r="D631" s="1097"/>
      <c r="E631" s="1093">
        <f t="shared" si="37"/>
        <v>0</v>
      </c>
      <c r="F631" s="1094">
        <f t="shared" si="38"/>
        <v>0</v>
      </c>
      <c r="G631" s="1095">
        <f t="shared" si="39"/>
        <v>0</v>
      </c>
      <c r="H631" s="1090" t="str">
        <f t="shared" ca="1" si="40"/>
        <v/>
      </c>
      <c r="I631" s="1109"/>
      <c r="J631" s="1109"/>
      <c r="K631" s="1112"/>
      <c r="L631" s="1091"/>
      <c r="M631" s="1091"/>
      <c r="N631" s="1091"/>
      <c r="O631" s="1091"/>
      <c r="P631" s="1096"/>
      <c r="Q631" s="1096"/>
      <c r="R631" s="1096"/>
      <c r="S631" s="1091"/>
    </row>
    <row r="632" spans="1:19" x14ac:dyDescent="0.3">
      <c r="A632" s="1090">
        <v>627</v>
      </c>
      <c r="B632" s="1091"/>
      <c r="C632" s="1091"/>
      <c r="D632" s="1097"/>
      <c r="E632" s="1093">
        <f t="shared" si="37"/>
        <v>0</v>
      </c>
      <c r="F632" s="1094">
        <f t="shared" si="38"/>
        <v>0</v>
      </c>
      <c r="G632" s="1095">
        <f t="shared" si="39"/>
        <v>0</v>
      </c>
      <c r="H632" s="1090" t="str">
        <f t="shared" ca="1" si="40"/>
        <v/>
      </c>
      <c r="I632" s="1109"/>
      <c r="J632" s="1109"/>
      <c r="K632" s="1112"/>
      <c r="L632" s="1091"/>
      <c r="M632" s="1091"/>
      <c r="N632" s="1091"/>
      <c r="O632" s="1091"/>
      <c r="P632" s="1096"/>
      <c r="Q632" s="1096"/>
      <c r="R632" s="1096"/>
      <c r="S632" s="1091"/>
    </row>
    <row r="633" spans="1:19" x14ac:dyDescent="0.3">
      <c r="A633" s="1090">
        <v>628</v>
      </c>
      <c r="B633" s="1091"/>
      <c r="C633" s="1091"/>
      <c r="D633" s="1097"/>
      <c r="E633" s="1093">
        <f t="shared" si="37"/>
        <v>0</v>
      </c>
      <c r="F633" s="1094">
        <f t="shared" si="38"/>
        <v>0</v>
      </c>
      <c r="G633" s="1095">
        <f t="shared" si="39"/>
        <v>0</v>
      </c>
      <c r="H633" s="1090" t="str">
        <f t="shared" ca="1" si="40"/>
        <v/>
      </c>
      <c r="I633" s="1109"/>
      <c r="J633" s="1109"/>
      <c r="K633" s="1112"/>
      <c r="L633" s="1091"/>
      <c r="M633" s="1091"/>
      <c r="N633" s="1091"/>
      <c r="O633" s="1091"/>
      <c r="P633" s="1096"/>
      <c r="Q633" s="1096"/>
      <c r="R633" s="1096"/>
      <c r="S633" s="1091"/>
    </row>
    <row r="634" spans="1:19" x14ac:dyDescent="0.3">
      <c r="A634" s="1090">
        <v>629</v>
      </c>
      <c r="B634" s="1091"/>
      <c r="C634" s="1091"/>
      <c r="D634" s="1097"/>
      <c r="E634" s="1093">
        <f t="shared" si="37"/>
        <v>0</v>
      </c>
      <c r="F634" s="1094">
        <f t="shared" si="38"/>
        <v>0</v>
      </c>
      <c r="G634" s="1095">
        <f t="shared" si="39"/>
        <v>0</v>
      </c>
      <c r="H634" s="1090" t="str">
        <f t="shared" ca="1" si="40"/>
        <v/>
      </c>
      <c r="I634" s="1109"/>
      <c r="J634" s="1109"/>
      <c r="K634" s="1112"/>
      <c r="L634" s="1091"/>
      <c r="M634" s="1091"/>
      <c r="N634" s="1091"/>
      <c r="O634" s="1091"/>
      <c r="P634" s="1096"/>
      <c r="Q634" s="1096"/>
      <c r="R634" s="1096"/>
      <c r="S634" s="1091"/>
    </row>
    <row r="635" spans="1:19" x14ac:dyDescent="0.3">
      <c r="A635" s="1090">
        <v>630</v>
      </c>
      <c r="B635" s="1091"/>
      <c r="C635" s="1091"/>
      <c r="D635" s="1097"/>
      <c r="E635" s="1093">
        <f t="shared" si="37"/>
        <v>0</v>
      </c>
      <c r="F635" s="1094">
        <f t="shared" si="38"/>
        <v>0</v>
      </c>
      <c r="G635" s="1095">
        <f t="shared" si="39"/>
        <v>0</v>
      </c>
      <c r="H635" s="1090" t="str">
        <f t="shared" ca="1" si="40"/>
        <v/>
      </c>
      <c r="I635" s="1109"/>
      <c r="J635" s="1109"/>
      <c r="K635" s="1112"/>
      <c r="L635" s="1091"/>
      <c r="M635" s="1091"/>
      <c r="N635" s="1091"/>
      <c r="O635" s="1091"/>
      <c r="P635" s="1096"/>
      <c r="Q635" s="1096"/>
      <c r="R635" s="1096"/>
      <c r="S635" s="1091"/>
    </row>
    <row r="636" spans="1:19" x14ac:dyDescent="0.3">
      <c r="A636" s="1090">
        <v>631</v>
      </c>
      <c r="B636" s="1091"/>
      <c r="C636" s="1091"/>
      <c r="D636" s="1097"/>
      <c r="E636" s="1093">
        <f t="shared" si="37"/>
        <v>0</v>
      </c>
      <c r="F636" s="1094">
        <f t="shared" si="38"/>
        <v>0</v>
      </c>
      <c r="G636" s="1095">
        <f t="shared" si="39"/>
        <v>0</v>
      </c>
      <c r="H636" s="1090" t="str">
        <f t="shared" ca="1" si="40"/>
        <v/>
      </c>
      <c r="I636" s="1109"/>
      <c r="J636" s="1109"/>
      <c r="K636" s="1112"/>
      <c r="L636" s="1091"/>
      <c r="M636" s="1091"/>
      <c r="N636" s="1091"/>
      <c r="O636" s="1091"/>
      <c r="P636" s="1096"/>
      <c r="Q636" s="1096"/>
      <c r="R636" s="1096"/>
      <c r="S636" s="1091"/>
    </row>
    <row r="637" spans="1:19" x14ac:dyDescent="0.3">
      <c r="A637" s="1090">
        <v>632</v>
      </c>
      <c r="B637" s="1091"/>
      <c r="C637" s="1091"/>
      <c r="D637" s="1097"/>
      <c r="E637" s="1093">
        <f t="shared" si="37"/>
        <v>0</v>
      </c>
      <c r="F637" s="1094">
        <f t="shared" si="38"/>
        <v>0</v>
      </c>
      <c r="G637" s="1095">
        <f t="shared" si="39"/>
        <v>0</v>
      </c>
      <c r="H637" s="1090" t="str">
        <f t="shared" ca="1" si="40"/>
        <v/>
      </c>
      <c r="I637" s="1109"/>
      <c r="J637" s="1109"/>
      <c r="K637" s="1112"/>
      <c r="L637" s="1091"/>
      <c r="M637" s="1091"/>
      <c r="N637" s="1091"/>
      <c r="O637" s="1091"/>
      <c r="P637" s="1096"/>
      <c r="Q637" s="1096"/>
      <c r="R637" s="1096"/>
      <c r="S637" s="1091"/>
    </row>
    <row r="638" spans="1:19" x14ac:dyDescent="0.3">
      <c r="A638" s="1090">
        <v>633</v>
      </c>
      <c r="B638" s="1091"/>
      <c r="C638" s="1091"/>
      <c r="D638" s="1097"/>
      <c r="E638" s="1093">
        <f t="shared" si="37"/>
        <v>0</v>
      </c>
      <c r="F638" s="1094">
        <f t="shared" si="38"/>
        <v>0</v>
      </c>
      <c r="G638" s="1095">
        <f t="shared" si="39"/>
        <v>0</v>
      </c>
      <c r="H638" s="1090" t="str">
        <f t="shared" ca="1" si="40"/>
        <v/>
      </c>
      <c r="I638" s="1109"/>
      <c r="J638" s="1109"/>
      <c r="K638" s="1112"/>
      <c r="L638" s="1091"/>
      <c r="M638" s="1091"/>
      <c r="N638" s="1091"/>
      <c r="O638" s="1091"/>
      <c r="P638" s="1096"/>
      <c r="Q638" s="1096"/>
      <c r="R638" s="1096"/>
      <c r="S638" s="1091"/>
    </row>
    <row r="639" spans="1:19" x14ac:dyDescent="0.3">
      <c r="A639" s="1090">
        <v>634</v>
      </c>
      <c r="B639" s="1091"/>
      <c r="C639" s="1091"/>
      <c r="D639" s="1097"/>
      <c r="E639" s="1093">
        <f t="shared" si="37"/>
        <v>0</v>
      </c>
      <c r="F639" s="1094">
        <f t="shared" si="38"/>
        <v>0</v>
      </c>
      <c r="G639" s="1095">
        <f t="shared" si="39"/>
        <v>0</v>
      </c>
      <c r="H639" s="1090" t="str">
        <f t="shared" ca="1" si="40"/>
        <v/>
      </c>
      <c r="I639" s="1109"/>
      <c r="J639" s="1109"/>
      <c r="K639" s="1112"/>
      <c r="L639" s="1091"/>
      <c r="M639" s="1091"/>
      <c r="N639" s="1091"/>
      <c r="O639" s="1091"/>
      <c r="P639" s="1096"/>
      <c r="Q639" s="1096"/>
      <c r="R639" s="1096"/>
      <c r="S639" s="1091"/>
    </row>
    <row r="640" spans="1:19" x14ac:dyDescent="0.3">
      <c r="A640" s="1090">
        <v>635</v>
      </c>
      <c r="B640" s="1091"/>
      <c r="C640" s="1091"/>
      <c r="D640" s="1097"/>
      <c r="E640" s="1093">
        <f t="shared" si="37"/>
        <v>0</v>
      </c>
      <c r="F640" s="1094">
        <f t="shared" si="38"/>
        <v>0</v>
      </c>
      <c r="G640" s="1095">
        <f t="shared" si="39"/>
        <v>0</v>
      </c>
      <c r="H640" s="1090" t="str">
        <f t="shared" ca="1" si="40"/>
        <v/>
      </c>
      <c r="I640" s="1109"/>
      <c r="J640" s="1109"/>
      <c r="K640" s="1112"/>
      <c r="L640" s="1091"/>
      <c r="M640" s="1091"/>
      <c r="N640" s="1091"/>
      <c r="O640" s="1091"/>
      <c r="P640" s="1096"/>
      <c r="Q640" s="1096"/>
      <c r="R640" s="1096"/>
      <c r="S640" s="1091"/>
    </row>
    <row r="641" spans="1:19" x14ac:dyDescent="0.3">
      <c r="A641" s="1090">
        <v>636</v>
      </c>
      <c r="B641" s="1091"/>
      <c r="C641" s="1091"/>
      <c r="D641" s="1097"/>
      <c r="E641" s="1093">
        <f t="shared" si="37"/>
        <v>0</v>
      </c>
      <c r="F641" s="1094">
        <f t="shared" si="38"/>
        <v>0</v>
      </c>
      <c r="G641" s="1095">
        <f t="shared" si="39"/>
        <v>0</v>
      </c>
      <c r="H641" s="1090" t="str">
        <f t="shared" ca="1" si="40"/>
        <v/>
      </c>
      <c r="I641" s="1109"/>
      <c r="J641" s="1109"/>
      <c r="K641" s="1112"/>
      <c r="L641" s="1091"/>
      <c r="M641" s="1091"/>
      <c r="N641" s="1091"/>
      <c r="O641" s="1091"/>
      <c r="P641" s="1096"/>
      <c r="Q641" s="1096"/>
      <c r="R641" s="1096"/>
      <c r="S641" s="1091"/>
    </row>
    <row r="642" spans="1:19" x14ac:dyDescent="0.3">
      <c r="A642" s="1090">
        <v>637</v>
      </c>
      <c r="B642" s="1091"/>
      <c r="C642" s="1091"/>
      <c r="D642" s="1097"/>
      <c r="E642" s="1093">
        <f t="shared" si="37"/>
        <v>0</v>
      </c>
      <c r="F642" s="1094">
        <f t="shared" si="38"/>
        <v>0</v>
      </c>
      <c r="G642" s="1095">
        <f t="shared" si="39"/>
        <v>0</v>
      </c>
      <c r="H642" s="1090" t="str">
        <f t="shared" ca="1" si="40"/>
        <v/>
      </c>
      <c r="I642" s="1109"/>
      <c r="J642" s="1109"/>
      <c r="K642" s="1112"/>
      <c r="L642" s="1091"/>
      <c r="M642" s="1091"/>
      <c r="N642" s="1091"/>
      <c r="O642" s="1091"/>
      <c r="P642" s="1096"/>
      <c r="Q642" s="1096"/>
      <c r="R642" s="1096"/>
      <c r="S642" s="1091"/>
    </row>
    <row r="643" spans="1:19" x14ac:dyDescent="0.3">
      <c r="A643" s="1090">
        <v>638</v>
      </c>
      <c r="B643" s="1091"/>
      <c r="C643" s="1091"/>
      <c r="D643" s="1097"/>
      <c r="E643" s="1093">
        <f t="shared" si="37"/>
        <v>0</v>
      </c>
      <c r="F643" s="1094">
        <f t="shared" si="38"/>
        <v>0</v>
      </c>
      <c r="G643" s="1095">
        <f t="shared" si="39"/>
        <v>0</v>
      </c>
      <c r="H643" s="1090" t="str">
        <f t="shared" ca="1" si="40"/>
        <v/>
      </c>
      <c r="I643" s="1109"/>
      <c r="J643" s="1109"/>
      <c r="K643" s="1112"/>
      <c r="L643" s="1091"/>
      <c r="M643" s="1091"/>
      <c r="N643" s="1091"/>
      <c r="O643" s="1091"/>
      <c r="P643" s="1096"/>
      <c r="Q643" s="1096"/>
      <c r="R643" s="1096"/>
      <c r="S643" s="1091"/>
    </row>
    <row r="644" spans="1:19" x14ac:dyDescent="0.3">
      <c r="A644" s="1090">
        <v>639</v>
      </c>
      <c r="B644" s="1091"/>
      <c r="C644" s="1091"/>
      <c r="D644" s="1097"/>
      <c r="E644" s="1093">
        <f t="shared" si="37"/>
        <v>0</v>
      </c>
      <c r="F644" s="1094">
        <f t="shared" si="38"/>
        <v>0</v>
      </c>
      <c r="G644" s="1095">
        <f t="shared" si="39"/>
        <v>0</v>
      </c>
      <c r="H644" s="1090" t="str">
        <f t="shared" ca="1" si="40"/>
        <v/>
      </c>
      <c r="I644" s="1109"/>
      <c r="J644" s="1109"/>
      <c r="K644" s="1112"/>
      <c r="L644" s="1091"/>
      <c r="M644" s="1091"/>
      <c r="N644" s="1091"/>
      <c r="O644" s="1091"/>
      <c r="P644" s="1096"/>
      <c r="Q644" s="1096"/>
      <c r="R644" s="1096"/>
      <c r="S644" s="1091"/>
    </row>
    <row r="645" spans="1:19" x14ac:dyDescent="0.3">
      <c r="A645" s="1090">
        <v>640</v>
      </c>
      <c r="B645" s="1091"/>
      <c r="C645" s="1091"/>
      <c r="D645" s="1097"/>
      <c r="E645" s="1093">
        <f t="shared" si="37"/>
        <v>0</v>
      </c>
      <c r="F645" s="1094">
        <f t="shared" si="38"/>
        <v>0</v>
      </c>
      <c r="G645" s="1095">
        <f t="shared" si="39"/>
        <v>0</v>
      </c>
      <c r="H645" s="1090" t="str">
        <f t="shared" ca="1" si="40"/>
        <v/>
      </c>
      <c r="I645" s="1109"/>
      <c r="J645" s="1109"/>
      <c r="K645" s="1112"/>
      <c r="L645" s="1091"/>
      <c r="M645" s="1091"/>
      <c r="N645" s="1091"/>
      <c r="O645" s="1091"/>
      <c r="P645" s="1096"/>
      <c r="Q645" s="1096"/>
      <c r="R645" s="1096"/>
      <c r="S645" s="1091"/>
    </row>
    <row r="646" spans="1:19" x14ac:dyDescent="0.3">
      <c r="A646" s="1090">
        <v>641</v>
      </c>
      <c r="B646" s="1091"/>
      <c r="C646" s="1091"/>
      <c r="D646" s="1097"/>
      <c r="E646" s="1093">
        <f t="shared" si="37"/>
        <v>0</v>
      </c>
      <c r="F646" s="1094">
        <f t="shared" si="38"/>
        <v>0</v>
      </c>
      <c r="G646" s="1095">
        <f t="shared" si="39"/>
        <v>0</v>
      </c>
      <c r="H646" s="1090" t="str">
        <f t="shared" ca="1" si="40"/>
        <v/>
      </c>
      <c r="I646" s="1109"/>
      <c r="J646" s="1109"/>
      <c r="K646" s="1112"/>
      <c r="L646" s="1091"/>
      <c r="M646" s="1091"/>
      <c r="N646" s="1091"/>
      <c r="O646" s="1091"/>
      <c r="P646" s="1096"/>
      <c r="Q646" s="1096"/>
      <c r="R646" s="1096"/>
      <c r="S646" s="1091"/>
    </row>
    <row r="647" spans="1:19" x14ac:dyDescent="0.3">
      <c r="A647" s="1090">
        <v>642</v>
      </c>
      <c r="B647" s="1091"/>
      <c r="C647" s="1091"/>
      <c r="D647" s="1097"/>
      <c r="E647" s="1093">
        <f t="shared" ref="E647:E710" si="41">D647</f>
        <v>0</v>
      </c>
      <c r="F647" s="1094">
        <f t="shared" ref="F647:F710" si="42">D647</f>
        <v>0</v>
      </c>
      <c r="G647" s="1095">
        <f t="shared" ref="G647:G710" si="43">D647</f>
        <v>0</v>
      </c>
      <c r="H647" s="1090" t="str">
        <f t="shared" ref="H647:H710" ca="1" si="44">IF(ISBLANK(D647),"",DATEDIF(G647,TODAY(),"y"))</f>
        <v/>
      </c>
      <c r="I647" s="1109"/>
      <c r="J647" s="1109"/>
      <c r="K647" s="1112"/>
      <c r="L647" s="1091"/>
      <c r="M647" s="1091"/>
      <c r="N647" s="1091"/>
      <c r="O647" s="1091"/>
      <c r="P647" s="1096"/>
      <c r="Q647" s="1096"/>
      <c r="R647" s="1096"/>
      <c r="S647" s="1091"/>
    </row>
    <row r="648" spans="1:19" x14ac:dyDescent="0.3">
      <c r="A648" s="1090">
        <v>643</v>
      </c>
      <c r="B648" s="1091"/>
      <c r="C648" s="1091"/>
      <c r="D648" s="1097"/>
      <c r="E648" s="1093">
        <f t="shared" si="41"/>
        <v>0</v>
      </c>
      <c r="F648" s="1094">
        <f t="shared" si="42"/>
        <v>0</v>
      </c>
      <c r="G648" s="1095">
        <f t="shared" si="43"/>
        <v>0</v>
      </c>
      <c r="H648" s="1090" t="str">
        <f t="shared" ca="1" si="44"/>
        <v/>
      </c>
      <c r="I648" s="1109"/>
      <c r="J648" s="1109"/>
      <c r="K648" s="1112"/>
      <c r="L648" s="1091"/>
      <c r="M648" s="1091"/>
      <c r="N648" s="1091"/>
      <c r="O648" s="1091"/>
      <c r="P648" s="1096"/>
      <c r="Q648" s="1096"/>
      <c r="R648" s="1096"/>
      <c r="S648" s="1091"/>
    </row>
    <row r="649" spans="1:19" x14ac:dyDescent="0.3">
      <c r="A649" s="1090">
        <v>644</v>
      </c>
      <c r="B649" s="1091"/>
      <c r="C649" s="1091"/>
      <c r="D649" s="1097"/>
      <c r="E649" s="1093">
        <f t="shared" si="41"/>
        <v>0</v>
      </c>
      <c r="F649" s="1094">
        <f t="shared" si="42"/>
        <v>0</v>
      </c>
      <c r="G649" s="1095">
        <f t="shared" si="43"/>
        <v>0</v>
      </c>
      <c r="H649" s="1090" t="str">
        <f t="shared" ca="1" si="44"/>
        <v/>
      </c>
      <c r="I649" s="1109"/>
      <c r="J649" s="1109"/>
      <c r="K649" s="1112"/>
      <c r="L649" s="1091"/>
      <c r="M649" s="1091"/>
      <c r="N649" s="1091"/>
      <c r="O649" s="1091"/>
      <c r="P649" s="1096"/>
      <c r="Q649" s="1096"/>
      <c r="R649" s="1096"/>
      <c r="S649" s="1091"/>
    </row>
    <row r="650" spans="1:19" x14ac:dyDescent="0.3">
      <c r="A650" s="1090">
        <v>645</v>
      </c>
      <c r="B650" s="1091"/>
      <c r="C650" s="1091"/>
      <c r="D650" s="1097"/>
      <c r="E650" s="1093">
        <f t="shared" si="41"/>
        <v>0</v>
      </c>
      <c r="F650" s="1094">
        <f t="shared" si="42"/>
        <v>0</v>
      </c>
      <c r="G650" s="1095">
        <f t="shared" si="43"/>
        <v>0</v>
      </c>
      <c r="H650" s="1090" t="str">
        <f t="shared" ca="1" si="44"/>
        <v/>
      </c>
      <c r="I650" s="1109"/>
      <c r="J650" s="1109"/>
      <c r="K650" s="1112"/>
      <c r="L650" s="1091"/>
      <c r="M650" s="1091"/>
      <c r="N650" s="1091"/>
      <c r="O650" s="1091"/>
      <c r="P650" s="1096"/>
      <c r="Q650" s="1096"/>
      <c r="R650" s="1096"/>
      <c r="S650" s="1091"/>
    </row>
    <row r="651" spans="1:19" x14ac:dyDescent="0.3">
      <c r="A651" s="1090">
        <v>646</v>
      </c>
      <c r="B651" s="1091"/>
      <c r="C651" s="1091"/>
      <c r="D651" s="1097"/>
      <c r="E651" s="1093">
        <f t="shared" si="41"/>
        <v>0</v>
      </c>
      <c r="F651" s="1094">
        <f t="shared" si="42"/>
        <v>0</v>
      </c>
      <c r="G651" s="1095">
        <f t="shared" si="43"/>
        <v>0</v>
      </c>
      <c r="H651" s="1090" t="str">
        <f t="shared" ca="1" si="44"/>
        <v/>
      </c>
      <c r="I651" s="1109"/>
      <c r="J651" s="1109"/>
      <c r="K651" s="1112"/>
      <c r="L651" s="1091"/>
      <c r="M651" s="1091"/>
      <c r="N651" s="1091"/>
      <c r="O651" s="1091"/>
      <c r="P651" s="1096"/>
      <c r="Q651" s="1096"/>
      <c r="R651" s="1096"/>
      <c r="S651" s="1091"/>
    </row>
    <row r="652" spans="1:19" x14ac:dyDescent="0.3">
      <c r="A652" s="1090">
        <v>647</v>
      </c>
      <c r="B652" s="1091"/>
      <c r="C652" s="1091"/>
      <c r="D652" s="1097"/>
      <c r="E652" s="1093">
        <f t="shared" si="41"/>
        <v>0</v>
      </c>
      <c r="F652" s="1094">
        <f t="shared" si="42"/>
        <v>0</v>
      </c>
      <c r="G652" s="1095">
        <f t="shared" si="43"/>
        <v>0</v>
      </c>
      <c r="H652" s="1090" t="str">
        <f t="shared" ca="1" si="44"/>
        <v/>
      </c>
      <c r="I652" s="1109"/>
      <c r="J652" s="1109"/>
      <c r="K652" s="1112"/>
      <c r="L652" s="1091"/>
      <c r="M652" s="1091"/>
      <c r="N652" s="1091"/>
      <c r="O652" s="1091"/>
      <c r="P652" s="1096"/>
      <c r="Q652" s="1096"/>
      <c r="R652" s="1096"/>
      <c r="S652" s="1091"/>
    </row>
    <row r="653" spans="1:19" x14ac:dyDescent="0.3">
      <c r="A653" s="1090">
        <v>648</v>
      </c>
      <c r="B653" s="1091"/>
      <c r="C653" s="1091"/>
      <c r="D653" s="1097"/>
      <c r="E653" s="1093">
        <f t="shared" si="41"/>
        <v>0</v>
      </c>
      <c r="F653" s="1094">
        <f t="shared" si="42"/>
        <v>0</v>
      </c>
      <c r="G653" s="1095">
        <f t="shared" si="43"/>
        <v>0</v>
      </c>
      <c r="H653" s="1090" t="str">
        <f t="shared" ca="1" si="44"/>
        <v/>
      </c>
      <c r="I653" s="1109"/>
      <c r="J653" s="1109"/>
      <c r="K653" s="1112"/>
      <c r="L653" s="1091"/>
      <c r="M653" s="1091"/>
      <c r="N653" s="1091"/>
      <c r="O653" s="1091"/>
      <c r="P653" s="1096"/>
      <c r="Q653" s="1096"/>
      <c r="R653" s="1096"/>
      <c r="S653" s="1091"/>
    </row>
    <row r="654" spans="1:19" x14ac:dyDescent="0.3">
      <c r="A654" s="1090">
        <v>649</v>
      </c>
      <c r="B654" s="1091"/>
      <c r="C654" s="1091"/>
      <c r="D654" s="1097"/>
      <c r="E654" s="1093">
        <f t="shared" si="41"/>
        <v>0</v>
      </c>
      <c r="F654" s="1094">
        <f t="shared" si="42"/>
        <v>0</v>
      </c>
      <c r="G654" s="1095">
        <f t="shared" si="43"/>
        <v>0</v>
      </c>
      <c r="H654" s="1090" t="str">
        <f t="shared" ca="1" si="44"/>
        <v/>
      </c>
      <c r="I654" s="1109"/>
      <c r="J654" s="1109"/>
      <c r="K654" s="1112"/>
      <c r="L654" s="1091"/>
      <c r="M654" s="1091"/>
      <c r="N654" s="1091"/>
      <c r="O654" s="1091"/>
      <c r="P654" s="1096"/>
      <c r="Q654" s="1096"/>
      <c r="R654" s="1096"/>
      <c r="S654" s="1091"/>
    </row>
    <row r="655" spans="1:19" x14ac:dyDescent="0.3">
      <c r="A655" s="1090">
        <v>650</v>
      </c>
      <c r="B655" s="1091"/>
      <c r="C655" s="1091"/>
      <c r="D655" s="1097"/>
      <c r="E655" s="1093">
        <f t="shared" si="41"/>
        <v>0</v>
      </c>
      <c r="F655" s="1094">
        <f t="shared" si="42"/>
        <v>0</v>
      </c>
      <c r="G655" s="1095">
        <f t="shared" si="43"/>
        <v>0</v>
      </c>
      <c r="H655" s="1090" t="str">
        <f t="shared" ca="1" si="44"/>
        <v/>
      </c>
      <c r="I655" s="1109"/>
      <c r="J655" s="1109"/>
      <c r="K655" s="1112"/>
      <c r="L655" s="1091"/>
      <c r="M655" s="1091"/>
      <c r="N655" s="1091"/>
      <c r="O655" s="1091"/>
      <c r="P655" s="1096"/>
      <c r="Q655" s="1096"/>
      <c r="R655" s="1096"/>
      <c r="S655" s="1091"/>
    </row>
    <row r="656" spans="1:19" x14ac:dyDescent="0.3">
      <c r="A656" s="1090">
        <v>651</v>
      </c>
      <c r="B656" s="1091"/>
      <c r="C656" s="1091"/>
      <c r="D656" s="1097"/>
      <c r="E656" s="1093">
        <f t="shared" si="41"/>
        <v>0</v>
      </c>
      <c r="F656" s="1094">
        <f t="shared" si="42"/>
        <v>0</v>
      </c>
      <c r="G656" s="1095">
        <f t="shared" si="43"/>
        <v>0</v>
      </c>
      <c r="H656" s="1090" t="str">
        <f t="shared" ca="1" si="44"/>
        <v/>
      </c>
      <c r="I656" s="1109"/>
      <c r="J656" s="1109"/>
      <c r="K656" s="1112"/>
      <c r="L656" s="1091"/>
      <c r="M656" s="1091"/>
      <c r="N656" s="1091"/>
      <c r="O656" s="1091"/>
      <c r="P656" s="1096"/>
      <c r="Q656" s="1096"/>
      <c r="R656" s="1096"/>
      <c r="S656" s="1091"/>
    </row>
    <row r="657" spans="1:19" x14ac:dyDescent="0.3">
      <c r="A657" s="1090">
        <v>652</v>
      </c>
      <c r="B657" s="1091"/>
      <c r="C657" s="1091"/>
      <c r="D657" s="1097"/>
      <c r="E657" s="1093">
        <f t="shared" si="41"/>
        <v>0</v>
      </c>
      <c r="F657" s="1094">
        <f t="shared" si="42"/>
        <v>0</v>
      </c>
      <c r="G657" s="1095">
        <f t="shared" si="43"/>
        <v>0</v>
      </c>
      <c r="H657" s="1090" t="str">
        <f t="shared" ca="1" si="44"/>
        <v/>
      </c>
      <c r="I657" s="1109"/>
      <c r="J657" s="1109"/>
      <c r="K657" s="1112"/>
      <c r="L657" s="1091"/>
      <c r="M657" s="1091"/>
      <c r="N657" s="1091"/>
      <c r="O657" s="1091"/>
      <c r="P657" s="1096"/>
      <c r="Q657" s="1096"/>
      <c r="R657" s="1096"/>
      <c r="S657" s="1091"/>
    </row>
    <row r="658" spans="1:19" x14ac:dyDescent="0.3">
      <c r="A658" s="1090">
        <v>653</v>
      </c>
      <c r="B658" s="1091"/>
      <c r="C658" s="1091"/>
      <c r="D658" s="1097"/>
      <c r="E658" s="1093">
        <f t="shared" si="41"/>
        <v>0</v>
      </c>
      <c r="F658" s="1094">
        <f t="shared" si="42"/>
        <v>0</v>
      </c>
      <c r="G658" s="1095">
        <f t="shared" si="43"/>
        <v>0</v>
      </c>
      <c r="H658" s="1090" t="str">
        <f t="shared" ca="1" si="44"/>
        <v/>
      </c>
      <c r="I658" s="1109"/>
      <c r="J658" s="1109"/>
      <c r="K658" s="1112"/>
      <c r="L658" s="1091"/>
      <c r="M658" s="1091"/>
      <c r="N658" s="1091"/>
      <c r="O658" s="1091"/>
      <c r="P658" s="1096"/>
      <c r="Q658" s="1096"/>
      <c r="R658" s="1096"/>
      <c r="S658" s="1091"/>
    </row>
    <row r="659" spans="1:19" x14ac:dyDescent="0.3">
      <c r="A659" s="1090">
        <v>654</v>
      </c>
      <c r="B659" s="1091"/>
      <c r="C659" s="1091"/>
      <c r="D659" s="1097"/>
      <c r="E659" s="1093">
        <f t="shared" si="41"/>
        <v>0</v>
      </c>
      <c r="F659" s="1094">
        <f t="shared" si="42"/>
        <v>0</v>
      </c>
      <c r="G659" s="1095">
        <f t="shared" si="43"/>
        <v>0</v>
      </c>
      <c r="H659" s="1090" t="str">
        <f t="shared" ca="1" si="44"/>
        <v/>
      </c>
      <c r="I659" s="1109"/>
      <c r="J659" s="1109"/>
      <c r="K659" s="1112"/>
      <c r="L659" s="1091"/>
      <c r="M659" s="1091"/>
      <c r="N659" s="1091"/>
      <c r="O659" s="1091"/>
      <c r="P659" s="1096"/>
      <c r="Q659" s="1096"/>
      <c r="R659" s="1096"/>
      <c r="S659" s="1091"/>
    </row>
    <row r="660" spans="1:19" x14ac:dyDescent="0.3">
      <c r="A660" s="1090">
        <v>655</v>
      </c>
      <c r="B660" s="1091"/>
      <c r="C660" s="1091"/>
      <c r="D660" s="1097"/>
      <c r="E660" s="1093">
        <f t="shared" si="41"/>
        <v>0</v>
      </c>
      <c r="F660" s="1094">
        <f t="shared" si="42"/>
        <v>0</v>
      </c>
      <c r="G660" s="1095">
        <f t="shared" si="43"/>
        <v>0</v>
      </c>
      <c r="H660" s="1090" t="str">
        <f t="shared" ca="1" si="44"/>
        <v/>
      </c>
      <c r="I660" s="1109"/>
      <c r="J660" s="1109"/>
      <c r="K660" s="1112"/>
      <c r="L660" s="1091"/>
      <c r="M660" s="1091"/>
      <c r="N660" s="1091"/>
      <c r="O660" s="1091"/>
      <c r="P660" s="1096"/>
      <c r="Q660" s="1096"/>
      <c r="R660" s="1096"/>
      <c r="S660" s="1091"/>
    </row>
    <row r="661" spans="1:19" x14ac:dyDescent="0.3">
      <c r="A661" s="1090">
        <v>656</v>
      </c>
      <c r="B661" s="1091"/>
      <c r="C661" s="1091"/>
      <c r="D661" s="1097"/>
      <c r="E661" s="1093">
        <f t="shared" si="41"/>
        <v>0</v>
      </c>
      <c r="F661" s="1094">
        <f t="shared" si="42"/>
        <v>0</v>
      </c>
      <c r="G661" s="1095">
        <f t="shared" si="43"/>
        <v>0</v>
      </c>
      <c r="H661" s="1090" t="str">
        <f t="shared" ca="1" si="44"/>
        <v/>
      </c>
      <c r="I661" s="1109"/>
      <c r="J661" s="1109"/>
      <c r="K661" s="1112"/>
      <c r="L661" s="1091"/>
      <c r="M661" s="1091"/>
      <c r="N661" s="1091"/>
      <c r="O661" s="1091"/>
      <c r="P661" s="1096"/>
      <c r="Q661" s="1096"/>
      <c r="R661" s="1096"/>
      <c r="S661" s="1091"/>
    </row>
    <row r="662" spans="1:19" x14ac:dyDescent="0.3">
      <c r="A662" s="1090">
        <v>657</v>
      </c>
      <c r="B662" s="1091"/>
      <c r="C662" s="1091"/>
      <c r="D662" s="1097"/>
      <c r="E662" s="1093">
        <f t="shared" si="41"/>
        <v>0</v>
      </c>
      <c r="F662" s="1094">
        <f t="shared" si="42"/>
        <v>0</v>
      </c>
      <c r="G662" s="1095">
        <f t="shared" si="43"/>
        <v>0</v>
      </c>
      <c r="H662" s="1090" t="str">
        <f t="shared" ca="1" si="44"/>
        <v/>
      </c>
      <c r="I662" s="1109"/>
      <c r="J662" s="1109"/>
      <c r="K662" s="1112"/>
      <c r="L662" s="1091"/>
      <c r="M662" s="1091"/>
      <c r="N662" s="1091"/>
      <c r="O662" s="1091"/>
      <c r="P662" s="1096"/>
      <c r="Q662" s="1096"/>
      <c r="R662" s="1096"/>
      <c r="S662" s="1091"/>
    </row>
    <row r="663" spans="1:19" x14ac:dyDescent="0.3">
      <c r="A663" s="1090">
        <v>658</v>
      </c>
      <c r="B663" s="1091"/>
      <c r="C663" s="1091"/>
      <c r="D663" s="1097"/>
      <c r="E663" s="1093">
        <f t="shared" si="41"/>
        <v>0</v>
      </c>
      <c r="F663" s="1094">
        <f t="shared" si="42"/>
        <v>0</v>
      </c>
      <c r="G663" s="1095">
        <f t="shared" si="43"/>
        <v>0</v>
      </c>
      <c r="H663" s="1090" t="str">
        <f t="shared" ca="1" si="44"/>
        <v/>
      </c>
      <c r="I663" s="1109"/>
      <c r="J663" s="1109"/>
      <c r="K663" s="1112"/>
      <c r="L663" s="1091"/>
      <c r="M663" s="1091"/>
      <c r="N663" s="1091"/>
      <c r="O663" s="1091"/>
      <c r="P663" s="1096"/>
      <c r="Q663" s="1096"/>
      <c r="R663" s="1096"/>
      <c r="S663" s="1091"/>
    </row>
    <row r="664" spans="1:19" x14ac:dyDescent="0.3">
      <c r="A664" s="1090">
        <v>659</v>
      </c>
      <c r="B664" s="1091"/>
      <c r="C664" s="1091"/>
      <c r="D664" s="1097"/>
      <c r="E664" s="1093">
        <f t="shared" si="41"/>
        <v>0</v>
      </c>
      <c r="F664" s="1094">
        <f t="shared" si="42"/>
        <v>0</v>
      </c>
      <c r="G664" s="1095">
        <f t="shared" si="43"/>
        <v>0</v>
      </c>
      <c r="H664" s="1090" t="str">
        <f t="shared" ca="1" si="44"/>
        <v/>
      </c>
      <c r="I664" s="1109"/>
      <c r="J664" s="1109"/>
      <c r="K664" s="1112"/>
      <c r="L664" s="1091"/>
      <c r="M664" s="1091"/>
      <c r="N664" s="1091"/>
      <c r="O664" s="1091"/>
      <c r="P664" s="1096"/>
      <c r="Q664" s="1096"/>
      <c r="R664" s="1096"/>
      <c r="S664" s="1091"/>
    </row>
    <row r="665" spans="1:19" x14ac:dyDescent="0.3">
      <c r="A665" s="1090">
        <v>660</v>
      </c>
      <c r="B665" s="1091"/>
      <c r="C665" s="1091"/>
      <c r="D665" s="1097"/>
      <c r="E665" s="1093">
        <f t="shared" si="41"/>
        <v>0</v>
      </c>
      <c r="F665" s="1094">
        <f t="shared" si="42"/>
        <v>0</v>
      </c>
      <c r="G665" s="1095">
        <f t="shared" si="43"/>
        <v>0</v>
      </c>
      <c r="H665" s="1090" t="str">
        <f t="shared" ca="1" si="44"/>
        <v/>
      </c>
      <c r="I665" s="1109"/>
      <c r="J665" s="1109"/>
      <c r="K665" s="1112"/>
      <c r="L665" s="1091"/>
      <c r="M665" s="1091"/>
      <c r="N665" s="1091"/>
      <c r="O665" s="1091"/>
      <c r="P665" s="1096"/>
      <c r="Q665" s="1096"/>
      <c r="R665" s="1096"/>
      <c r="S665" s="1091"/>
    </row>
    <row r="666" spans="1:19" x14ac:dyDescent="0.3">
      <c r="A666" s="1090">
        <v>661</v>
      </c>
      <c r="B666" s="1091"/>
      <c r="C666" s="1091"/>
      <c r="D666" s="1097"/>
      <c r="E666" s="1093">
        <f t="shared" si="41"/>
        <v>0</v>
      </c>
      <c r="F666" s="1094">
        <f t="shared" si="42"/>
        <v>0</v>
      </c>
      <c r="G666" s="1095">
        <f t="shared" si="43"/>
        <v>0</v>
      </c>
      <c r="H666" s="1090" t="str">
        <f t="shared" ca="1" si="44"/>
        <v/>
      </c>
      <c r="I666" s="1109"/>
      <c r="J666" s="1109"/>
      <c r="K666" s="1112"/>
      <c r="L666" s="1091"/>
      <c r="M666" s="1091"/>
      <c r="N666" s="1091"/>
      <c r="O666" s="1091"/>
      <c r="P666" s="1096"/>
      <c r="Q666" s="1096"/>
      <c r="R666" s="1096"/>
      <c r="S666" s="1091"/>
    </row>
    <row r="667" spans="1:19" x14ac:dyDescent="0.3">
      <c r="A667" s="1090">
        <v>662</v>
      </c>
      <c r="B667" s="1091"/>
      <c r="C667" s="1091"/>
      <c r="D667" s="1097"/>
      <c r="E667" s="1093">
        <f t="shared" si="41"/>
        <v>0</v>
      </c>
      <c r="F667" s="1094">
        <f t="shared" si="42"/>
        <v>0</v>
      </c>
      <c r="G667" s="1095">
        <f t="shared" si="43"/>
        <v>0</v>
      </c>
      <c r="H667" s="1090" t="str">
        <f t="shared" ca="1" si="44"/>
        <v/>
      </c>
      <c r="I667" s="1109"/>
      <c r="J667" s="1109"/>
      <c r="K667" s="1112"/>
      <c r="L667" s="1091"/>
      <c r="M667" s="1091"/>
      <c r="N667" s="1091"/>
      <c r="O667" s="1091"/>
      <c r="P667" s="1096"/>
      <c r="Q667" s="1096"/>
      <c r="R667" s="1096"/>
      <c r="S667" s="1091"/>
    </row>
    <row r="668" spans="1:19" x14ac:dyDescent="0.3">
      <c r="A668" s="1090">
        <v>663</v>
      </c>
      <c r="B668" s="1091"/>
      <c r="C668" s="1091"/>
      <c r="D668" s="1097"/>
      <c r="E668" s="1093">
        <f t="shared" si="41"/>
        <v>0</v>
      </c>
      <c r="F668" s="1094">
        <f t="shared" si="42"/>
        <v>0</v>
      </c>
      <c r="G668" s="1095">
        <f t="shared" si="43"/>
        <v>0</v>
      </c>
      <c r="H668" s="1090" t="str">
        <f t="shared" ca="1" si="44"/>
        <v/>
      </c>
      <c r="I668" s="1109"/>
      <c r="J668" s="1109"/>
      <c r="K668" s="1112"/>
      <c r="L668" s="1091"/>
      <c r="M668" s="1091"/>
      <c r="N668" s="1091"/>
      <c r="O668" s="1091"/>
      <c r="P668" s="1096"/>
      <c r="Q668" s="1096"/>
      <c r="R668" s="1096"/>
      <c r="S668" s="1091"/>
    </row>
    <row r="669" spans="1:19" x14ac:dyDescent="0.3">
      <c r="A669" s="1090">
        <v>664</v>
      </c>
      <c r="B669" s="1091"/>
      <c r="C669" s="1091"/>
      <c r="D669" s="1097"/>
      <c r="E669" s="1093">
        <f t="shared" si="41"/>
        <v>0</v>
      </c>
      <c r="F669" s="1094">
        <f t="shared" si="42"/>
        <v>0</v>
      </c>
      <c r="G669" s="1095">
        <f t="shared" si="43"/>
        <v>0</v>
      </c>
      <c r="H669" s="1090" t="str">
        <f t="shared" ca="1" si="44"/>
        <v/>
      </c>
      <c r="I669" s="1109"/>
      <c r="J669" s="1109"/>
      <c r="K669" s="1112"/>
      <c r="L669" s="1091"/>
      <c r="M669" s="1091"/>
      <c r="N669" s="1091"/>
      <c r="O669" s="1091"/>
      <c r="P669" s="1096"/>
      <c r="Q669" s="1096"/>
      <c r="R669" s="1096"/>
      <c r="S669" s="1091"/>
    </row>
    <row r="670" spans="1:19" x14ac:dyDescent="0.3">
      <c r="A670" s="1090">
        <v>665</v>
      </c>
      <c r="B670" s="1091"/>
      <c r="C670" s="1091"/>
      <c r="D670" s="1097"/>
      <c r="E670" s="1093">
        <f t="shared" si="41"/>
        <v>0</v>
      </c>
      <c r="F670" s="1094">
        <f t="shared" si="42"/>
        <v>0</v>
      </c>
      <c r="G670" s="1095">
        <f t="shared" si="43"/>
        <v>0</v>
      </c>
      <c r="H670" s="1090" t="str">
        <f t="shared" ca="1" si="44"/>
        <v/>
      </c>
      <c r="I670" s="1109"/>
      <c r="J670" s="1109"/>
      <c r="K670" s="1112"/>
      <c r="L670" s="1091"/>
      <c r="M670" s="1091"/>
      <c r="N670" s="1091"/>
      <c r="O670" s="1091"/>
      <c r="P670" s="1096"/>
      <c r="Q670" s="1096"/>
      <c r="R670" s="1096"/>
      <c r="S670" s="1091"/>
    </row>
    <row r="671" spans="1:19" x14ac:dyDescent="0.3">
      <c r="A671" s="1090">
        <v>666</v>
      </c>
      <c r="B671" s="1091"/>
      <c r="C671" s="1091"/>
      <c r="D671" s="1097"/>
      <c r="E671" s="1093">
        <f t="shared" si="41"/>
        <v>0</v>
      </c>
      <c r="F671" s="1094">
        <f t="shared" si="42"/>
        <v>0</v>
      </c>
      <c r="G671" s="1095">
        <f t="shared" si="43"/>
        <v>0</v>
      </c>
      <c r="H671" s="1090" t="str">
        <f t="shared" ca="1" si="44"/>
        <v/>
      </c>
      <c r="I671" s="1109"/>
      <c r="J671" s="1109"/>
      <c r="K671" s="1112"/>
      <c r="L671" s="1091"/>
      <c r="M671" s="1091"/>
      <c r="N671" s="1091"/>
      <c r="O671" s="1091"/>
      <c r="P671" s="1096"/>
      <c r="Q671" s="1096"/>
      <c r="R671" s="1096"/>
      <c r="S671" s="1091"/>
    </row>
    <row r="672" spans="1:19" x14ac:dyDescent="0.3">
      <c r="A672" s="1090">
        <v>667</v>
      </c>
      <c r="B672" s="1091"/>
      <c r="C672" s="1091"/>
      <c r="D672" s="1097"/>
      <c r="E672" s="1093">
        <f t="shared" si="41"/>
        <v>0</v>
      </c>
      <c r="F672" s="1094">
        <f t="shared" si="42"/>
        <v>0</v>
      </c>
      <c r="G672" s="1095">
        <f t="shared" si="43"/>
        <v>0</v>
      </c>
      <c r="H672" s="1090" t="str">
        <f t="shared" ca="1" si="44"/>
        <v/>
      </c>
      <c r="I672" s="1109"/>
      <c r="J672" s="1109"/>
      <c r="K672" s="1112"/>
      <c r="L672" s="1091"/>
      <c r="M672" s="1091"/>
      <c r="N672" s="1091"/>
      <c r="O672" s="1091"/>
      <c r="P672" s="1096"/>
      <c r="Q672" s="1096"/>
      <c r="R672" s="1096"/>
      <c r="S672" s="1091"/>
    </row>
    <row r="673" spans="1:19" x14ac:dyDescent="0.3">
      <c r="A673" s="1090">
        <v>668</v>
      </c>
      <c r="B673" s="1091"/>
      <c r="C673" s="1091"/>
      <c r="D673" s="1097"/>
      <c r="E673" s="1093">
        <f t="shared" si="41"/>
        <v>0</v>
      </c>
      <c r="F673" s="1094">
        <f t="shared" si="42"/>
        <v>0</v>
      </c>
      <c r="G673" s="1095">
        <f t="shared" si="43"/>
        <v>0</v>
      </c>
      <c r="H673" s="1090" t="str">
        <f t="shared" ca="1" si="44"/>
        <v/>
      </c>
      <c r="I673" s="1109"/>
      <c r="J673" s="1109"/>
      <c r="K673" s="1112"/>
      <c r="L673" s="1091"/>
      <c r="M673" s="1091"/>
      <c r="N673" s="1091"/>
      <c r="O673" s="1091"/>
      <c r="P673" s="1096"/>
      <c r="Q673" s="1096"/>
      <c r="R673" s="1096"/>
      <c r="S673" s="1091"/>
    </row>
    <row r="674" spans="1:19" x14ac:dyDescent="0.3">
      <c r="A674" s="1090">
        <v>669</v>
      </c>
      <c r="B674" s="1091"/>
      <c r="C674" s="1091"/>
      <c r="D674" s="1097"/>
      <c r="E674" s="1093">
        <f t="shared" si="41"/>
        <v>0</v>
      </c>
      <c r="F674" s="1094">
        <f t="shared" si="42"/>
        <v>0</v>
      </c>
      <c r="G674" s="1095">
        <f t="shared" si="43"/>
        <v>0</v>
      </c>
      <c r="H674" s="1090" t="str">
        <f t="shared" ca="1" si="44"/>
        <v/>
      </c>
      <c r="I674" s="1109"/>
      <c r="J674" s="1109"/>
      <c r="K674" s="1112"/>
      <c r="L674" s="1091"/>
      <c r="M674" s="1091"/>
      <c r="N674" s="1091"/>
      <c r="O674" s="1091"/>
      <c r="P674" s="1096"/>
      <c r="Q674" s="1096"/>
      <c r="R674" s="1096"/>
      <c r="S674" s="1091"/>
    </row>
    <row r="675" spans="1:19" x14ac:dyDescent="0.3">
      <c r="A675" s="1090">
        <v>670</v>
      </c>
      <c r="B675" s="1091"/>
      <c r="C675" s="1091"/>
      <c r="D675" s="1097"/>
      <c r="E675" s="1093">
        <f t="shared" si="41"/>
        <v>0</v>
      </c>
      <c r="F675" s="1094">
        <f t="shared" si="42"/>
        <v>0</v>
      </c>
      <c r="G675" s="1095">
        <f t="shared" si="43"/>
        <v>0</v>
      </c>
      <c r="H675" s="1090" t="str">
        <f t="shared" ca="1" si="44"/>
        <v/>
      </c>
      <c r="I675" s="1109"/>
      <c r="J675" s="1109"/>
      <c r="K675" s="1112"/>
      <c r="L675" s="1091"/>
      <c r="M675" s="1091"/>
      <c r="N675" s="1091"/>
      <c r="O675" s="1091"/>
      <c r="P675" s="1096"/>
      <c r="Q675" s="1096"/>
      <c r="R675" s="1096"/>
      <c r="S675" s="1091"/>
    </row>
    <row r="676" spans="1:19" x14ac:dyDescent="0.3">
      <c r="A676" s="1090">
        <v>671</v>
      </c>
      <c r="B676" s="1091"/>
      <c r="C676" s="1091"/>
      <c r="D676" s="1097"/>
      <c r="E676" s="1093">
        <f t="shared" si="41"/>
        <v>0</v>
      </c>
      <c r="F676" s="1094">
        <f t="shared" si="42"/>
        <v>0</v>
      </c>
      <c r="G676" s="1095">
        <f t="shared" si="43"/>
        <v>0</v>
      </c>
      <c r="H676" s="1090" t="str">
        <f t="shared" ca="1" si="44"/>
        <v/>
      </c>
      <c r="I676" s="1109"/>
      <c r="J676" s="1109"/>
      <c r="K676" s="1112"/>
      <c r="L676" s="1091"/>
      <c r="M676" s="1091"/>
      <c r="N676" s="1091"/>
      <c r="O676" s="1091"/>
      <c r="P676" s="1096"/>
      <c r="Q676" s="1096"/>
      <c r="R676" s="1096"/>
      <c r="S676" s="1091"/>
    </row>
    <row r="677" spans="1:19" x14ac:dyDescent="0.3">
      <c r="A677" s="1090">
        <v>672</v>
      </c>
      <c r="B677" s="1091"/>
      <c r="C677" s="1091"/>
      <c r="D677" s="1097"/>
      <c r="E677" s="1093">
        <f t="shared" si="41"/>
        <v>0</v>
      </c>
      <c r="F677" s="1094">
        <f t="shared" si="42"/>
        <v>0</v>
      </c>
      <c r="G677" s="1095">
        <f t="shared" si="43"/>
        <v>0</v>
      </c>
      <c r="H677" s="1090" t="str">
        <f t="shared" ca="1" si="44"/>
        <v/>
      </c>
      <c r="I677" s="1109"/>
      <c r="J677" s="1109"/>
      <c r="K677" s="1112"/>
      <c r="L677" s="1091"/>
      <c r="M677" s="1091"/>
      <c r="N677" s="1091"/>
      <c r="O677" s="1091"/>
      <c r="P677" s="1096"/>
      <c r="Q677" s="1096"/>
      <c r="R677" s="1096"/>
      <c r="S677" s="1091"/>
    </row>
    <row r="678" spans="1:19" x14ac:dyDescent="0.3">
      <c r="A678" s="1090">
        <v>673</v>
      </c>
      <c r="B678" s="1091"/>
      <c r="C678" s="1091"/>
      <c r="D678" s="1097"/>
      <c r="E678" s="1093">
        <f t="shared" si="41"/>
        <v>0</v>
      </c>
      <c r="F678" s="1094">
        <f t="shared" si="42"/>
        <v>0</v>
      </c>
      <c r="G678" s="1095">
        <f t="shared" si="43"/>
        <v>0</v>
      </c>
      <c r="H678" s="1090" t="str">
        <f t="shared" ca="1" si="44"/>
        <v/>
      </c>
      <c r="I678" s="1109"/>
      <c r="J678" s="1109"/>
      <c r="K678" s="1112"/>
      <c r="L678" s="1091"/>
      <c r="M678" s="1091"/>
      <c r="N678" s="1091"/>
      <c r="O678" s="1091"/>
      <c r="P678" s="1096"/>
      <c r="Q678" s="1096"/>
      <c r="R678" s="1096"/>
      <c r="S678" s="1091"/>
    </row>
    <row r="679" spans="1:19" x14ac:dyDescent="0.3">
      <c r="A679" s="1090">
        <v>674</v>
      </c>
      <c r="B679" s="1091"/>
      <c r="C679" s="1091"/>
      <c r="D679" s="1097"/>
      <c r="E679" s="1093">
        <f t="shared" si="41"/>
        <v>0</v>
      </c>
      <c r="F679" s="1094">
        <f t="shared" si="42"/>
        <v>0</v>
      </c>
      <c r="G679" s="1095">
        <f t="shared" si="43"/>
        <v>0</v>
      </c>
      <c r="H679" s="1090" t="str">
        <f t="shared" ca="1" si="44"/>
        <v/>
      </c>
      <c r="I679" s="1109"/>
      <c r="J679" s="1109"/>
      <c r="K679" s="1112"/>
      <c r="L679" s="1091"/>
      <c r="M679" s="1091"/>
      <c r="N679" s="1091"/>
      <c r="O679" s="1091"/>
      <c r="P679" s="1096"/>
      <c r="Q679" s="1096"/>
      <c r="R679" s="1096"/>
      <c r="S679" s="1091"/>
    </row>
    <row r="680" spans="1:19" x14ac:dyDescent="0.3">
      <c r="A680" s="1090">
        <v>675</v>
      </c>
      <c r="B680" s="1091"/>
      <c r="C680" s="1091"/>
      <c r="D680" s="1097"/>
      <c r="E680" s="1093">
        <f t="shared" si="41"/>
        <v>0</v>
      </c>
      <c r="F680" s="1094">
        <f t="shared" si="42"/>
        <v>0</v>
      </c>
      <c r="G680" s="1095">
        <f t="shared" si="43"/>
        <v>0</v>
      </c>
      <c r="H680" s="1090" t="str">
        <f t="shared" ca="1" si="44"/>
        <v/>
      </c>
      <c r="I680" s="1109"/>
      <c r="J680" s="1109"/>
      <c r="K680" s="1112"/>
      <c r="L680" s="1091"/>
      <c r="M680" s="1091"/>
      <c r="N680" s="1091"/>
      <c r="O680" s="1091"/>
      <c r="P680" s="1096"/>
      <c r="Q680" s="1096"/>
      <c r="R680" s="1096"/>
      <c r="S680" s="1091"/>
    </row>
    <row r="681" spans="1:19" x14ac:dyDescent="0.3">
      <c r="A681" s="1090">
        <v>676</v>
      </c>
      <c r="B681" s="1091"/>
      <c r="C681" s="1091"/>
      <c r="D681" s="1097"/>
      <c r="E681" s="1093">
        <f t="shared" si="41"/>
        <v>0</v>
      </c>
      <c r="F681" s="1094">
        <f t="shared" si="42"/>
        <v>0</v>
      </c>
      <c r="G681" s="1095">
        <f t="shared" si="43"/>
        <v>0</v>
      </c>
      <c r="H681" s="1090" t="str">
        <f t="shared" ca="1" si="44"/>
        <v/>
      </c>
      <c r="I681" s="1109"/>
      <c r="J681" s="1109"/>
      <c r="K681" s="1112"/>
      <c r="L681" s="1091"/>
      <c r="M681" s="1091"/>
      <c r="N681" s="1091"/>
      <c r="O681" s="1091"/>
      <c r="P681" s="1096"/>
      <c r="Q681" s="1096"/>
      <c r="R681" s="1096"/>
      <c r="S681" s="1091"/>
    </row>
    <row r="682" spans="1:19" x14ac:dyDescent="0.3">
      <c r="A682" s="1090">
        <v>677</v>
      </c>
      <c r="B682" s="1091"/>
      <c r="C682" s="1091"/>
      <c r="D682" s="1097"/>
      <c r="E682" s="1093">
        <f t="shared" si="41"/>
        <v>0</v>
      </c>
      <c r="F682" s="1094">
        <f t="shared" si="42"/>
        <v>0</v>
      </c>
      <c r="G682" s="1095">
        <f t="shared" si="43"/>
        <v>0</v>
      </c>
      <c r="H682" s="1090" t="str">
        <f t="shared" ca="1" si="44"/>
        <v/>
      </c>
      <c r="I682" s="1109"/>
      <c r="J682" s="1109"/>
      <c r="K682" s="1112"/>
      <c r="L682" s="1091"/>
      <c r="M682" s="1091"/>
      <c r="N682" s="1091"/>
      <c r="O682" s="1091"/>
      <c r="P682" s="1096"/>
      <c r="Q682" s="1096"/>
      <c r="R682" s="1096"/>
      <c r="S682" s="1091"/>
    </row>
    <row r="683" spans="1:19" x14ac:dyDescent="0.3">
      <c r="A683" s="1090">
        <v>678</v>
      </c>
      <c r="B683" s="1091"/>
      <c r="C683" s="1091"/>
      <c r="D683" s="1097"/>
      <c r="E683" s="1093">
        <f t="shared" si="41"/>
        <v>0</v>
      </c>
      <c r="F683" s="1094">
        <f t="shared" si="42"/>
        <v>0</v>
      </c>
      <c r="G683" s="1095">
        <f t="shared" si="43"/>
        <v>0</v>
      </c>
      <c r="H683" s="1090" t="str">
        <f t="shared" ca="1" si="44"/>
        <v/>
      </c>
      <c r="I683" s="1109"/>
      <c r="J683" s="1109"/>
      <c r="K683" s="1112"/>
      <c r="L683" s="1091"/>
      <c r="M683" s="1091"/>
      <c r="N683" s="1091"/>
      <c r="O683" s="1091"/>
      <c r="P683" s="1096"/>
      <c r="Q683" s="1096"/>
      <c r="R683" s="1096"/>
      <c r="S683" s="1091"/>
    </row>
    <row r="684" spans="1:19" x14ac:dyDescent="0.3">
      <c r="A684" s="1090">
        <v>679</v>
      </c>
      <c r="B684" s="1091"/>
      <c r="C684" s="1091"/>
      <c r="D684" s="1097"/>
      <c r="E684" s="1093">
        <f t="shared" si="41"/>
        <v>0</v>
      </c>
      <c r="F684" s="1094">
        <f t="shared" si="42"/>
        <v>0</v>
      </c>
      <c r="G684" s="1095">
        <f t="shared" si="43"/>
        <v>0</v>
      </c>
      <c r="H684" s="1090" t="str">
        <f t="shared" ca="1" si="44"/>
        <v/>
      </c>
      <c r="I684" s="1109"/>
      <c r="J684" s="1109"/>
      <c r="K684" s="1112"/>
      <c r="L684" s="1091"/>
      <c r="M684" s="1091"/>
      <c r="N684" s="1091"/>
      <c r="O684" s="1091"/>
      <c r="P684" s="1096"/>
      <c r="Q684" s="1096"/>
      <c r="R684" s="1096"/>
      <c r="S684" s="1091"/>
    </row>
    <row r="685" spans="1:19" x14ac:dyDescent="0.3">
      <c r="A685" s="1090">
        <v>680</v>
      </c>
      <c r="B685" s="1091"/>
      <c r="C685" s="1091"/>
      <c r="D685" s="1097"/>
      <c r="E685" s="1093">
        <f t="shared" si="41"/>
        <v>0</v>
      </c>
      <c r="F685" s="1094">
        <f t="shared" si="42"/>
        <v>0</v>
      </c>
      <c r="G685" s="1095">
        <f t="shared" si="43"/>
        <v>0</v>
      </c>
      <c r="H685" s="1090" t="str">
        <f t="shared" ca="1" si="44"/>
        <v/>
      </c>
      <c r="I685" s="1109"/>
      <c r="J685" s="1109"/>
      <c r="K685" s="1112"/>
      <c r="L685" s="1091"/>
      <c r="M685" s="1091"/>
      <c r="N685" s="1091"/>
      <c r="O685" s="1091"/>
      <c r="P685" s="1096"/>
      <c r="Q685" s="1096"/>
      <c r="R685" s="1096"/>
      <c r="S685" s="1091"/>
    </row>
    <row r="686" spans="1:19" x14ac:dyDescent="0.3">
      <c r="A686" s="1090">
        <v>681</v>
      </c>
      <c r="B686" s="1091"/>
      <c r="C686" s="1091"/>
      <c r="D686" s="1097"/>
      <c r="E686" s="1093">
        <f t="shared" si="41"/>
        <v>0</v>
      </c>
      <c r="F686" s="1094">
        <f t="shared" si="42"/>
        <v>0</v>
      </c>
      <c r="G686" s="1095">
        <f t="shared" si="43"/>
        <v>0</v>
      </c>
      <c r="H686" s="1090" t="str">
        <f t="shared" ca="1" si="44"/>
        <v/>
      </c>
      <c r="I686" s="1109"/>
      <c r="J686" s="1109"/>
      <c r="K686" s="1112"/>
      <c r="L686" s="1091"/>
      <c r="M686" s="1091"/>
      <c r="N686" s="1091"/>
      <c r="O686" s="1091"/>
      <c r="P686" s="1096"/>
      <c r="Q686" s="1096"/>
      <c r="R686" s="1096"/>
      <c r="S686" s="1091"/>
    </row>
    <row r="687" spans="1:19" x14ac:dyDescent="0.3">
      <c r="A687" s="1090">
        <v>682</v>
      </c>
      <c r="B687" s="1091"/>
      <c r="C687" s="1091"/>
      <c r="D687" s="1097"/>
      <c r="E687" s="1093">
        <f t="shared" si="41"/>
        <v>0</v>
      </c>
      <c r="F687" s="1094">
        <f t="shared" si="42"/>
        <v>0</v>
      </c>
      <c r="G687" s="1095">
        <f t="shared" si="43"/>
        <v>0</v>
      </c>
      <c r="H687" s="1090" t="str">
        <f t="shared" ca="1" si="44"/>
        <v/>
      </c>
      <c r="I687" s="1109"/>
      <c r="J687" s="1109"/>
      <c r="K687" s="1112"/>
      <c r="L687" s="1091"/>
      <c r="M687" s="1091"/>
      <c r="N687" s="1091"/>
      <c r="O687" s="1091"/>
      <c r="P687" s="1096"/>
      <c r="Q687" s="1096"/>
      <c r="R687" s="1096"/>
      <c r="S687" s="1091"/>
    </row>
    <row r="688" spans="1:19" x14ac:dyDescent="0.3">
      <c r="A688" s="1090">
        <v>683</v>
      </c>
      <c r="B688" s="1091"/>
      <c r="C688" s="1091"/>
      <c r="D688" s="1097"/>
      <c r="E688" s="1093">
        <f t="shared" si="41"/>
        <v>0</v>
      </c>
      <c r="F688" s="1094">
        <f t="shared" si="42"/>
        <v>0</v>
      </c>
      <c r="G688" s="1095">
        <f t="shared" si="43"/>
        <v>0</v>
      </c>
      <c r="H688" s="1090" t="str">
        <f t="shared" ca="1" si="44"/>
        <v/>
      </c>
      <c r="I688" s="1109"/>
      <c r="J688" s="1109"/>
      <c r="K688" s="1112"/>
      <c r="L688" s="1091"/>
      <c r="M688" s="1091"/>
      <c r="N688" s="1091"/>
      <c r="O688" s="1091"/>
      <c r="P688" s="1096"/>
      <c r="Q688" s="1096"/>
      <c r="R688" s="1096"/>
      <c r="S688" s="1091"/>
    </row>
    <row r="689" spans="1:19" x14ac:dyDescent="0.3">
      <c r="A689" s="1090">
        <v>684</v>
      </c>
      <c r="B689" s="1091"/>
      <c r="C689" s="1091"/>
      <c r="D689" s="1097"/>
      <c r="E689" s="1093">
        <f t="shared" si="41"/>
        <v>0</v>
      </c>
      <c r="F689" s="1094">
        <f t="shared" si="42"/>
        <v>0</v>
      </c>
      <c r="G689" s="1095">
        <f t="shared" si="43"/>
        <v>0</v>
      </c>
      <c r="H689" s="1090" t="str">
        <f t="shared" ca="1" si="44"/>
        <v/>
      </c>
      <c r="I689" s="1109"/>
      <c r="J689" s="1109"/>
      <c r="K689" s="1112"/>
      <c r="L689" s="1091"/>
      <c r="M689" s="1091"/>
      <c r="N689" s="1091"/>
      <c r="O689" s="1091"/>
      <c r="P689" s="1096"/>
      <c r="Q689" s="1096"/>
      <c r="R689" s="1096"/>
      <c r="S689" s="1091"/>
    </row>
    <row r="690" spans="1:19" x14ac:dyDescent="0.3">
      <c r="A690" s="1090">
        <v>685</v>
      </c>
      <c r="B690" s="1091"/>
      <c r="C690" s="1091"/>
      <c r="D690" s="1097"/>
      <c r="E690" s="1093">
        <f t="shared" si="41"/>
        <v>0</v>
      </c>
      <c r="F690" s="1094">
        <f t="shared" si="42"/>
        <v>0</v>
      </c>
      <c r="G690" s="1095">
        <f t="shared" si="43"/>
        <v>0</v>
      </c>
      <c r="H690" s="1090" t="str">
        <f t="shared" ca="1" si="44"/>
        <v/>
      </c>
      <c r="I690" s="1109"/>
      <c r="J690" s="1109"/>
      <c r="K690" s="1112"/>
      <c r="L690" s="1091"/>
      <c r="M690" s="1091"/>
      <c r="N690" s="1091"/>
      <c r="O690" s="1091"/>
      <c r="P690" s="1096"/>
      <c r="Q690" s="1096"/>
      <c r="R690" s="1096"/>
      <c r="S690" s="1091"/>
    </row>
    <row r="691" spans="1:19" x14ac:dyDescent="0.3">
      <c r="A691" s="1090">
        <v>686</v>
      </c>
      <c r="B691" s="1091"/>
      <c r="C691" s="1091"/>
      <c r="D691" s="1097"/>
      <c r="E691" s="1093">
        <f t="shared" si="41"/>
        <v>0</v>
      </c>
      <c r="F691" s="1094">
        <f t="shared" si="42"/>
        <v>0</v>
      </c>
      <c r="G691" s="1095">
        <f t="shared" si="43"/>
        <v>0</v>
      </c>
      <c r="H691" s="1090" t="str">
        <f t="shared" ca="1" si="44"/>
        <v/>
      </c>
      <c r="I691" s="1109"/>
      <c r="J691" s="1109"/>
      <c r="K691" s="1112"/>
      <c r="L691" s="1091"/>
      <c r="M691" s="1091"/>
      <c r="N691" s="1091"/>
      <c r="O691" s="1091"/>
      <c r="P691" s="1096"/>
      <c r="Q691" s="1096"/>
      <c r="R691" s="1096"/>
      <c r="S691" s="1091"/>
    </row>
    <row r="692" spans="1:19" x14ac:dyDescent="0.3">
      <c r="A692" s="1090">
        <v>687</v>
      </c>
      <c r="B692" s="1091"/>
      <c r="C692" s="1091"/>
      <c r="D692" s="1097"/>
      <c r="E692" s="1093">
        <f t="shared" si="41"/>
        <v>0</v>
      </c>
      <c r="F692" s="1094">
        <f t="shared" si="42"/>
        <v>0</v>
      </c>
      <c r="G692" s="1095">
        <f t="shared" si="43"/>
        <v>0</v>
      </c>
      <c r="H692" s="1090" t="str">
        <f t="shared" ca="1" si="44"/>
        <v/>
      </c>
      <c r="I692" s="1109"/>
      <c r="J692" s="1109"/>
      <c r="K692" s="1112"/>
      <c r="L692" s="1091"/>
      <c r="M692" s="1091"/>
      <c r="N692" s="1091"/>
      <c r="O692" s="1091"/>
      <c r="P692" s="1096"/>
      <c r="Q692" s="1096"/>
      <c r="R692" s="1096"/>
      <c r="S692" s="1091"/>
    </row>
    <row r="693" spans="1:19" x14ac:dyDescent="0.3">
      <c r="A693" s="1090">
        <v>688</v>
      </c>
      <c r="B693" s="1091"/>
      <c r="C693" s="1091"/>
      <c r="D693" s="1097"/>
      <c r="E693" s="1093">
        <f t="shared" si="41"/>
        <v>0</v>
      </c>
      <c r="F693" s="1094">
        <f t="shared" si="42"/>
        <v>0</v>
      </c>
      <c r="G693" s="1095">
        <f t="shared" si="43"/>
        <v>0</v>
      </c>
      <c r="H693" s="1090" t="str">
        <f t="shared" ca="1" si="44"/>
        <v/>
      </c>
      <c r="I693" s="1109"/>
      <c r="J693" s="1109"/>
      <c r="K693" s="1112"/>
      <c r="L693" s="1091"/>
      <c r="M693" s="1091"/>
      <c r="N693" s="1091"/>
      <c r="O693" s="1091"/>
      <c r="P693" s="1096"/>
      <c r="Q693" s="1096"/>
      <c r="R693" s="1096"/>
      <c r="S693" s="1091"/>
    </row>
    <row r="694" spans="1:19" x14ac:dyDescent="0.3">
      <c r="A694" s="1090">
        <v>689</v>
      </c>
      <c r="B694" s="1091"/>
      <c r="C694" s="1091"/>
      <c r="D694" s="1097"/>
      <c r="E694" s="1093">
        <f t="shared" si="41"/>
        <v>0</v>
      </c>
      <c r="F694" s="1094">
        <f t="shared" si="42"/>
        <v>0</v>
      </c>
      <c r="G694" s="1095">
        <f t="shared" si="43"/>
        <v>0</v>
      </c>
      <c r="H694" s="1090" t="str">
        <f t="shared" ca="1" si="44"/>
        <v/>
      </c>
      <c r="I694" s="1109"/>
      <c r="J694" s="1109"/>
      <c r="K694" s="1112"/>
      <c r="L694" s="1091"/>
      <c r="M694" s="1091"/>
      <c r="N694" s="1091"/>
      <c r="O694" s="1091"/>
      <c r="P694" s="1096"/>
      <c r="Q694" s="1096"/>
      <c r="R694" s="1096"/>
      <c r="S694" s="1091"/>
    </row>
    <row r="695" spans="1:19" x14ac:dyDescent="0.3">
      <c r="A695" s="1090">
        <v>690</v>
      </c>
      <c r="B695" s="1091"/>
      <c r="C695" s="1091"/>
      <c r="D695" s="1097"/>
      <c r="E695" s="1093">
        <f t="shared" si="41"/>
        <v>0</v>
      </c>
      <c r="F695" s="1094">
        <f t="shared" si="42"/>
        <v>0</v>
      </c>
      <c r="G695" s="1095">
        <f t="shared" si="43"/>
        <v>0</v>
      </c>
      <c r="H695" s="1090" t="str">
        <f t="shared" ca="1" si="44"/>
        <v/>
      </c>
      <c r="I695" s="1109"/>
      <c r="J695" s="1109"/>
      <c r="K695" s="1112"/>
      <c r="L695" s="1091"/>
      <c r="M695" s="1091"/>
      <c r="N695" s="1091"/>
      <c r="O695" s="1091"/>
      <c r="P695" s="1096"/>
      <c r="Q695" s="1096"/>
      <c r="R695" s="1096"/>
      <c r="S695" s="1091"/>
    </row>
    <row r="696" spans="1:19" x14ac:dyDescent="0.3">
      <c r="A696" s="1090">
        <v>691</v>
      </c>
      <c r="B696" s="1091"/>
      <c r="C696" s="1091"/>
      <c r="D696" s="1097"/>
      <c r="E696" s="1093">
        <f t="shared" si="41"/>
        <v>0</v>
      </c>
      <c r="F696" s="1094">
        <f t="shared" si="42"/>
        <v>0</v>
      </c>
      <c r="G696" s="1095">
        <f t="shared" si="43"/>
        <v>0</v>
      </c>
      <c r="H696" s="1090" t="str">
        <f t="shared" ca="1" si="44"/>
        <v/>
      </c>
      <c r="I696" s="1109"/>
      <c r="J696" s="1109"/>
      <c r="K696" s="1112"/>
      <c r="L696" s="1091"/>
      <c r="M696" s="1091"/>
      <c r="N696" s="1091"/>
      <c r="O696" s="1091"/>
      <c r="P696" s="1096"/>
      <c r="Q696" s="1096"/>
      <c r="R696" s="1096"/>
      <c r="S696" s="1091"/>
    </row>
    <row r="697" spans="1:19" x14ac:dyDescent="0.3">
      <c r="A697" s="1090">
        <v>692</v>
      </c>
      <c r="B697" s="1091"/>
      <c r="C697" s="1091"/>
      <c r="D697" s="1097"/>
      <c r="E697" s="1093">
        <f t="shared" si="41"/>
        <v>0</v>
      </c>
      <c r="F697" s="1094">
        <f t="shared" si="42"/>
        <v>0</v>
      </c>
      <c r="G697" s="1095">
        <f t="shared" si="43"/>
        <v>0</v>
      </c>
      <c r="H697" s="1090" t="str">
        <f t="shared" ca="1" si="44"/>
        <v/>
      </c>
      <c r="I697" s="1109"/>
      <c r="J697" s="1109"/>
      <c r="K697" s="1112"/>
      <c r="L697" s="1091"/>
      <c r="M697" s="1091"/>
      <c r="N697" s="1091"/>
      <c r="O697" s="1091"/>
      <c r="P697" s="1096"/>
      <c r="Q697" s="1096"/>
      <c r="R697" s="1096"/>
      <c r="S697" s="1091"/>
    </row>
    <row r="698" spans="1:19" x14ac:dyDescent="0.3">
      <c r="A698" s="1090">
        <v>693</v>
      </c>
      <c r="B698" s="1091"/>
      <c r="C698" s="1091"/>
      <c r="D698" s="1097"/>
      <c r="E698" s="1093">
        <f t="shared" si="41"/>
        <v>0</v>
      </c>
      <c r="F698" s="1094">
        <f t="shared" si="42"/>
        <v>0</v>
      </c>
      <c r="G698" s="1095">
        <f t="shared" si="43"/>
        <v>0</v>
      </c>
      <c r="H698" s="1090" t="str">
        <f t="shared" ca="1" si="44"/>
        <v/>
      </c>
      <c r="I698" s="1109"/>
      <c r="J698" s="1109"/>
      <c r="K698" s="1112"/>
      <c r="L698" s="1091"/>
      <c r="M698" s="1091"/>
      <c r="N698" s="1091"/>
      <c r="O698" s="1091"/>
      <c r="P698" s="1096"/>
      <c r="Q698" s="1096"/>
      <c r="R698" s="1096"/>
      <c r="S698" s="1091"/>
    </row>
    <row r="699" spans="1:19" x14ac:dyDescent="0.3">
      <c r="A699" s="1090">
        <v>694</v>
      </c>
      <c r="B699" s="1091"/>
      <c r="C699" s="1091"/>
      <c r="D699" s="1097"/>
      <c r="E699" s="1093">
        <f t="shared" si="41"/>
        <v>0</v>
      </c>
      <c r="F699" s="1094">
        <f t="shared" si="42"/>
        <v>0</v>
      </c>
      <c r="G699" s="1095">
        <f t="shared" si="43"/>
        <v>0</v>
      </c>
      <c r="H699" s="1090" t="str">
        <f t="shared" ca="1" si="44"/>
        <v/>
      </c>
      <c r="I699" s="1109"/>
      <c r="J699" s="1109"/>
      <c r="K699" s="1112"/>
      <c r="L699" s="1091"/>
      <c r="M699" s="1091"/>
      <c r="N699" s="1091"/>
      <c r="O699" s="1091"/>
      <c r="P699" s="1096"/>
      <c r="Q699" s="1096"/>
      <c r="R699" s="1096"/>
      <c r="S699" s="1091"/>
    </row>
    <row r="700" spans="1:19" x14ac:dyDescent="0.3">
      <c r="A700" s="1090">
        <v>695</v>
      </c>
      <c r="B700" s="1091"/>
      <c r="C700" s="1091"/>
      <c r="D700" s="1097"/>
      <c r="E700" s="1093">
        <f t="shared" si="41"/>
        <v>0</v>
      </c>
      <c r="F700" s="1094">
        <f t="shared" si="42"/>
        <v>0</v>
      </c>
      <c r="G700" s="1095">
        <f t="shared" si="43"/>
        <v>0</v>
      </c>
      <c r="H700" s="1090" t="str">
        <f t="shared" ca="1" si="44"/>
        <v/>
      </c>
      <c r="I700" s="1109"/>
      <c r="J700" s="1109"/>
      <c r="K700" s="1112"/>
      <c r="L700" s="1091"/>
      <c r="M700" s="1091"/>
      <c r="N700" s="1091"/>
      <c r="O700" s="1091"/>
      <c r="P700" s="1096"/>
      <c r="Q700" s="1096"/>
      <c r="R700" s="1096"/>
      <c r="S700" s="1091"/>
    </row>
    <row r="701" spans="1:19" x14ac:dyDescent="0.3">
      <c r="A701" s="1090">
        <v>696</v>
      </c>
      <c r="B701" s="1091"/>
      <c r="C701" s="1091"/>
      <c r="D701" s="1097"/>
      <c r="E701" s="1093">
        <f t="shared" si="41"/>
        <v>0</v>
      </c>
      <c r="F701" s="1094">
        <f t="shared" si="42"/>
        <v>0</v>
      </c>
      <c r="G701" s="1095">
        <f t="shared" si="43"/>
        <v>0</v>
      </c>
      <c r="H701" s="1090" t="str">
        <f t="shared" ca="1" si="44"/>
        <v/>
      </c>
      <c r="I701" s="1109"/>
      <c r="J701" s="1109"/>
      <c r="K701" s="1112"/>
      <c r="L701" s="1091"/>
      <c r="M701" s="1091"/>
      <c r="N701" s="1091"/>
      <c r="O701" s="1091"/>
      <c r="P701" s="1096"/>
      <c r="Q701" s="1096"/>
      <c r="R701" s="1096"/>
      <c r="S701" s="1091"/>
    </row>
    <row r="702" spans="1:19" x14ac:dyDescent="0.3">
      <c r="A702" s="1090">
        <v>697</v>
      </c>
      <c r="B702" s="1091"/>
      <c r="C702" s="1091"/>
      <c r="D702" s="1097"/>
      <c r="E702" s="1093">
        <f t="shared" si="41"/>
        <v>0</v>
      </c>
      <c r="F702" s="1094">
        <f t="shared" si="42"/>
        <v>0</v>
      </c>
      <c r="G702" s="1095">
        <f t="shared" si="43"/>
        <v>0</v>
      </c>
      <c r="H702" s="1090" t="str">
        <f t="shared" ca="1" si="44"/>
        <v/>
      </c>
      <c r="I702" s="1109"/>
      <c r="J702" s="1109"/>
      <c r="K702" s="1112"/>
      <c r="L702" s="1091"/>
      <c r="M702" s="1091"/>
      <c r="N702" s="1091"/>
      <c r="O702" s="1091"/>
      <c r="P702" s="1096"/>
      <c r="Q702" s="1096"/>
      <c r="R702" s="1096"/>
      <c r="S702" s="1091"/>
    </row>
    <row r="703" spans="1:19" x14ac:dyDescent="0.3">
      <c r="A703" s="1090">
        <v>698</v>
      </c>
      <c r="B703" s="1091"/>
      <c r="C703" s="1091"/>
      <c r="D703" s="1097"/>
      <c r="E703" s="1093">
        <f t="shared" si="41"/>
        <v>0</v>
      </c>
      <c r="F703" s="1094">
        <f t="shared" si="42"/>
        <v>0</v>
      </c>
      <c r="G703" s="1095">
        <f t="shared" si="43"/>
        <v>0</v>
      </c>
      <c r="H703" s="1090" t="str">
        <f t="shared" ca="1" si="44"/>
        <v/>
      </c>
      <c r="I703" s="1109"/>
      <c r="J703" s="1109"/>
      <c r="K703" s="1112"/>
      <c r="L703" s="1091"/>
      <c r="M703" s="1091"/>
      <c r="N703" s="1091"/>
      <c r="O703" s="1091"/>
      <c r="P703" s="1096"/>
      <c r="Q703" s="1096"/>
      <c r="R703" s="1096"/>
      <c r="S703" s="1091"/>
    </row>
    <row r="704" spans="1:19" x14ac:dyDescent="0.3">
      <c r="A704" s="1090">
        <v>699</v>
      </c>
      <c r="B704" s="1091"/>
      <c r="C704" s="1091"/>
      <c r="D704" s="1097"/>
      <c r="E704" s="1093">
        <f t="shared" si="41"/>
        <v>0</v>
      </c>
      <c r="F704" s="1094">
        <f t="shared" si="42"/>
        <v>0</v>
      </c>
      <c r="G704" s="1095">
        <f t="shared" si="43"/>
        <v>0</v>
      </c>
      <c r="H704" s="1090" t="str">
        <f t="shared" ca="1" si="44"/>
        <v/>
      </c>
      <c r="I704" s="1109"/>
      <c r="J704" s="1109"/>
      <c r="K704" s="1112"/>
      <c r="L704" s="1091"/>
      <c r="M704" s="1091"/>
      <c r="N704" s="1091"/>
      <c r="O704" s="1091"/>
      <c r="P704" s="1096"/>
      <c r="Q704" s="1096"/>
      <c r="R704" s="1096"/>
      <c r="S704" s="1091"/>
    </row>
    <row r="705" spans="1:19" x14ac:dyDescent="0.3">
      <c r="A705" s="1090">
        <v>700</v>
      </c>
      <c r="B705" s="1091"/>
      <c r="C705" s="1091"/>
      <c r="D705" s="1097"/>
      <c r="E705" s="1093">
        <f t="shared" si="41"/>
        <v>0</v>
      </c>
      <c r="F705" s="1094">
        <f t="shared" si="42"/>
        <v>0</v>
      </c>
      <c r="G705" s="1095">
        <f t="shared" si="43"/>
        <v>0</v>
      </c>
      <c r="H705" s="1090" t="str">
        <f t="shared" ca="1" si="44"/>
        <v/>
      </c>
      <c r="I705" s="1109"/>
      <c r="J705" s="1109"/>
      <c r="K705" s="1112"/>
      <c r="L705" s="1091"/>
      <c r="M705" s="1091"/>
      <c r="N705" s="1091"/>
      <c r="O705" s="1091"/>
      <c r="P705" s="1096"/>
      <c r="Q705" s="1096"/>
      <c r="R705" s="1096"/>
      <c r="S705" s="1091"/>
    </row>
    <row r="706" spans="1:19" x14ac:dyDescent="0.3">
      <c r="A706" s="1090">
        <v>701</v>
      </c>
      <c r="B706" s="1091"/>
      <c r="C706" s="1091"/>
      <c r="D706" s="1097"/>
      <c r="E706" s="1093">
        <f t="shared" si="41"/>
        <v>0</v>
      </c>
      <c r="F706" s="1094">
        <f t="shared" si="42"/>
        <v>0</v>
      </c>
      <c r="G706" s="1095">
        <f t="shared" si="43"/>
        <v>0</v>
      </c>
      <c r="H706" s="1090" t="str">
        <f t="shared" ca="1" si="44"/>
        <v/>
      </c>
      <c r="I706" s="1109"/>
      <c r="J706" s="1109"/>
      <c r="K706" s="1112"/>
      <c r="L706" s="1091"/>
      <c r="M706" s="1091"/>
      <c r="N706" s="1091"/>
      <c r="O706" s="1091"/>
      <c r="P706" s="1096"/>
      <c r="Q706" s="1096"/>
      <c r="R706" s="1096"/>
      <c r="S706" s="1091"/>
    </row>
    <row r="707" spans="1:19" x14ac:dyDescent="0.3">
      <c r="A707" s="1090">
        <v>702</v>
      </c>
      <c r="B707" s="1091"/>
      <c r="C707" s="1091"/>
      <c r="D707" s="1097"/>
      <c r="E707" s="1093">
        <f t="shared" si="41"/>
        <v>0</v>
      </c>
      <c r="F707" s="1094">
        <f t="shared" si="42"/>
        <v>0</v>
      </c>
      <c r="G707" s="1095">
        <f t="shared" si="43"/>
        <v>0</v>
      </c>
      <c r="H707" s="1090" t="str">
        <f t="shared" ca="1" si="44"/>
        <v/>
      </c>
      <c r="I707" s="1109"/>
      <c r="J707" s="1109"/>
      <c r="K707" s="1112"/>
      <c r="L707" s="1091"/>
      <c r="M707" s="1091"/>
      <c r="N707" s="1091"/>
      <c r="O707" s="1091"/>
      <c r="P707" s="1096"/>
      <c r="Q707" s="1096"/>
      <c r="R707" s="1096"/>
      <c r="S707" s="1091"/>
    </row>
    <row r="708" spans="1:19" x14ac:dyDescent="0.3">
      <c r="A708" s="1090">
        <v>703</v>
      </c>
      <c r="B708" s="1091"/>
      <c r="C708" s="1091"/>
      <c r="D708" s="1097"/>
      <c r="E708" s="1093">
        <f t="shared" si="41"/>
        <v>0</v>
      </c>
      <c r="F708" s="1094">
        <f t="shared" si="42"/>
        <v>0</v>
      </c>
      <c r="G708" s="1095">
        <f t="shared" si="43"/>
        <v>0</v>
      </c>
      <c r="H708" s="1090" t="str">
        <f t="shared" ca="1" si="44"/>
        <v/>
      </c>
      <c r="I708" s="1109"/>
      <c r="J708" s="1109"/>
      <c r="K708" s="1112"/>
      <c r="L708" s="1091"/>
      <c r="M708" s="1091"/>
      <c r="N708" s="1091"/>
      <c r="O708" s="1091"/>
      <c r="P708" s="1096"/>
      <c r="Q708" s="1096"/>
      <c r="R708" s="1096"/>
      <c r="S708" s="1091"/>
    </row>
    <row r="709" spans="1:19" x14ac:dyDescent="0.3">
      <c r="A709" s="1090">
        <v>704</v>
      </c>
      <c r="B709" s="1091"/>
      <c r="C709" s="1091"/>
      <c r="D709" s="1097"/>
      <c r="E709" s="1093">
        <f t="shared" si="41"/>
        <v>0</v>
      </c>
      <c r="F709" s="1094">
        <f t="shared" si="42"/>
        <v>0</v>
      </c>
      <c r="G709" s="1095">
        <f t="shared" si="43"/>
        <v>0</v>
      </c>
      <c r="H709" s="1090" t="str">
        <f t="shared" ca="1" si="44"/>
        <v/>
      </c>
      <c r="I709" s="1109"/>
      <c r="J709" s="1109"/>
      <c r="K709" s="1112"/>
      <c r="L709" s="1091"/>
      <c r="M709" s="1091"/>
      <c r="N709" s="1091"/>
      <c r="O709" s="1091"/>
      <c r="P709" s="1096"/>
      <c r="Q709" s="1096"/>
      <c r="R709" s="1096"/>
      <c r="S709" s="1091"/>
    </row>
    <row r="710" spans="1:19" x14ac:dyDescent="0.3">
      <c r="A710" s="1090">
        <v>705</v>
      </c>
      <c r="B710" s="1091"/>
      <c r="C710" s="1091"/>
      <c r="D710" s="1097"/>
      <c r="E710" s="1093">
        <f t="shared" si="41"/>
        <v>0</v>
      </c>
      <c r="F710" s="1094">
        <f t="shared" si="42"/>
        <v>0</v>
      </c>
      <c r="G710" s="1095">
        <f t="shared" si="43"/>
        <v>0</v>
      </c>
      <c r="H710" s="1090" t="str">
        <f t="shared" ca="1" si="44"/>
        <v/>
      </c>
      <c r="I710" s="1109"/>
      <c r="J710" s="1109"/>
      <c r="K710" s="1112"/>
      <c r="L710" s="1091"/>
      <c r="M710" s="1091"/>
      <c r="N710" s="1091"/>
      <c r="O710" s="1091"/>
      <c r="P710" s="1096"/>
      <c r="Q710" s="1096"/>
      <c r="R710" s="1096"/>
      <c r="S710" s="1091"/>
    </row>
    <row r="711" spans="1:19" x14ac:dyDescent="0.3">
      <c r="A711" s="1090">
        <v>706</v>
      </c>
      <c r="B711" s="1091"/>
      <c r="C711" s="1091"/>
      <c r="D711" s="1097"/>
      <c r="E711" s="1093">
        <f t="shared" ref="E711:E774" si="45">D711</f>
        <v>0</v>
      </c>
      <c r="F711" s="1094">
        <f t="shared" ref="F711:F774" si="46">D711</f>
        <v>0</v>
      </c>
      <c r="G711" s="1095">
        <f t="shared" ref="G711:G774" si="47">D711</f>
        <v>0</v>
      </c>
      <c r="H711" s="1090" t="str">
        <f t="shared" ref="H711:H774" ca="1" si="48">IF(ISBLANK(D711),"",DATEDIF(G711,TODAY(),"y"))</f>
        <v/>
      </c>
      <c r="I711" s="1109"/>
      <c r="J711" s="1109"/>
      <c r="K711" s="1112"/>
      <c r="L711" s="1091"/>
      <c r="M711" s="1091"/>
      <c r="N711" s="1091"/>
      <c r="O711" s="1091"/>
      <c r="P711" s="1096"/>
      <c r="Q711" s="1096"/>
      <c r="R711" s="1096"/>
      <c r="S711" s="1091"/>
    </row>
    <row r="712" spans="1:19" x14ac:dyDescent="0.3">
      <c r="A712" s="1090">
        <v>707</v>
      </c>
      <c r="B712" s="1091"/>
      <c r="C712" s="1091"/>
      <c r="D712" s="1097"/>
      <c r="E712" s="1093">
        <f t="shared" si="45"/>
        <v>0</v>
      </c>
      <c r="F712" s="1094">
        <f t="shared" si="46"/>
        <v>0</v>
      </c>
      <c r="G712" s="1095">
        <f t="shared" si="47"/>
        <v>0</v>
      </c>
      <c r="H712" s="1090" t="str">
        <f t="shared" ca="1" si="48"/>
        <v/>
      </c>
      <c r="I712" s="1109"/>
      <c r="J712" s="1109"/>
      <c r="K712" s="1112"/>
      <c r="L712" s="1091"/>
      <c r="M712" s="1091"/>
      <c r="N712" s="1091"/>
      <c r="O712" s="1091"/>
      <c r="P712" s="1096"/>
      <c r="Q712" s="1096"/>
      <c r="R712" s="1096"/>
      <c r="S712" s="1091"/>
    </row>
    <row r="713" spans="1:19" x14ac:dyDescent="0.3">
      <c r="A713" s="1090">
        <v>708</v>
      </c>
      <c r="B713" s="1091"/>
      <c r="C713" s="1091"/>
      <c r="D713" s="1097"/>
      <c r="E713" s="1093">
        <f t="shared" si="45"/>
        <v>0</v>
      </c>
      <c r="F713" s="1094">
        <f t="shared" si="46"/>
        <v>0</v>
      </c>
      <c r="G713" s="1095">
        <f t="shared" si="47"/>
        <v>0</v>
      </c>
      <c r="H713" s="1090" t="str">
        <f t="shared" ca="1" si="48"/>
        <v/>
      </c>
      <c r="I713" s="1109"/>
      <c r="J713" s="1109"/>
      <c r="K713" s="1112"/>
      <c r="L713" s="1091"/>
      <c r="M713" s="1091"/>
      <c r="N713" s="1091"/>
      <c r="O713" s="1091"/>
      <c r="P713" s="1096"/>
      <c r="Q713" s="1096"/>
      <c r="R713" s="1096"/>
      <c r="S713" s="1091"/>
    </row>
    <row r="714" spans="1:19" x14ac:dyDescent="0.3">
      <c r="A714" s="1090">
        <v>709</v>
      </c>
      <c r="B714" s="1091"/>
      <c r="C714" s="1091"/>
      <c r="D714" s="1097"/>
      <c r="E714" s="1093">
        <f t="shared" si="45"/>
        <v>0</v>
      </c>
      <c r="F714" s="1094">
        <f t="shared" si="46"/>
        <v>0</v>
      </c>
      <c r="G714" s="1095">
        <f t="shared" si="47"/>
        <v>0</v>
      </c>
      <c r="H714" s="1090" t="str">
        <f t="shared" ca="1" si="48"/>
        <v/>
      </c>
      <c r="I714" s="1109"/>
      <c r="J714" s="1109"/>
      <c r="K714" s="1112"/>
      <c r="L714" s="1091"/>
      <c r="M714" s="1091"/>
      <c r="N714" s="1091"/>
      <c r="O714" s="1091"/>
      <c r="P714" s="1096"/>
      <c r="Q714" s="1096"/>
      <c r="R714" s="1096"/>
      <c r="S714" s="1091"/>
    </row>
    <row r="715" spans="1:19" x14ac:dyDescent="0.3">
      <c r="A715" s="1090">
        <v>710</v>
      </c>
      <c r="B715" s="1091"/>
      <c r="C715" s="1091"/>
      <c r="D715" s="1097"/>
      <c r="E715" s="1093">
        <f t="shared" si="45"/>
        <v>0</v>
      </c>
      <c r="F715" s="1094">
        <f t="shared" si="46"/>
        <v>0</v>
      </c>
      <c r="G715" s="1095">
        <f t="shared" si="47"/>
        <v>0</v>
      </c>
      <c r="H715" s="1090" t="str">
        <f t="shared" ca="1" si="48"/>
        <v/>
      </c>
      <c r="I715" s="1109"/>
      <c r="J715" s="1109"/>
      <c r="K715" s="1112"/>
      <c r="L715" s="1091"/>
      <c r="M715" s="1091"/>
      <c r="N715" s="1091"/>
      <c r="O715" s="1091"/>
      <c r="P715" s="1096"/>
      <c r="Q715" s="1096"/>
      <c r="R715" s="1096"/>
      <c r="S715" s="1091"/>
    </row>
    <row r="716" spans="1:19" x14ac:dyDescent="0.3">
      <c r="A716" s="1090">
        <v>711</v>
      </c>
      <c r="B716" s="1091"/>
      <c r="C716" s="1091"/>
      <c r="D716" s="1097"/>
      <c r="E716" s="1093">
        <f t="shared" si="45"/>
        <v>0</v>
      </c>
      <c r="F716" s="1094">
        <f t="shared" si="46"/>
        <v>0</v>
      </c>
      <c r="G716" s="1095">
        <f t="shared" si="47"/>
        <v>0</v>
      </c>
      <c r="H716" s="1090" t="str">
        <f t="shared" ca="1" si="48"/>
        <v/>
      </c>
      <c r="I716" s="1109"/>
      <c r="J716" s="1109"/>
      <c r="K716" s="1112"/>
      <c r="L716" s="1091"/>
      <c r="M716" s="1091"/>
      <c r="N716" s="1091"/>
      <c r="O716" s="1091"/>
      <c r="P716" s="1096"/>
      <c r="Q716" s="1096"/>
      <c r="R716" s="1096"/>
      <c r="S716" s="1091"/>
    </row>
    <row r="717" spans="1:19" x14ac:dyDescent="0.3">
      <c r="A717" s="1090">
        <v>712</v>
      </c>
      <c r="B717" s="1091"/>
      <c r="C717" s="1091"/>
      <c r="D717" s="1097"/>
      <c r="E717" s="1093">
        <f t="shared" si="45"/>
        <v>0</v>
      </c>
      <c r="F717" s="1094">
        <f t="shared" si="46"/>
        <v>0</v>
      </c>
      <c r="G717" s="1095">
        <f t="shared" si="47"/>
        <v>0</v>
      </c>
      <c r="H717" s="1090" t="str">
        <f t="shared" ca="1" si="48"/>
        <v/>
      </c>
      <c r="I717" s="1109"/>
      <c r="J717" s="1109"/>
      <c r="K717" s="1112"/>
      <c r="L717" s="1091"/>
      <c r="M717" s="1091"/>
      <c r="N717" s="1091"/>
      <c r="O717" s="1091"/>
      <c r="P717" s="1096"/>
      <c r="Q717" s="1096"/>
      <c r="R717" s="1096"/>
      <c r="S717" s="1091"/>
    </row>
    <row r="718" spans="1:19" x14ac:dyDescent="0.3">
      <c r="A718" s="1090">
        <v>713</v>
      </c>
      <c r="B718" s="1091"/>
      <c r="C718" s="1091"/>
      <c r="D718" s="1097"/>
      <c r="E718" s="1093">
        <f t="shared" si="45"/>
        <v>0</v>
      </c>
      <c r="F718" s="1094">
        <f t="shared" si="46"/>
        <v>0</v>
      </c>
      <c r="G718" s="1095">
        <f t="shared" si="47"/>
        <v>0</v>
      </c>
      <c r="H718" s="1090" t="str">
        <f t="shared" ca="1" si="48"/>
        <v/>
      </c>
      <c r="I718" s="1109"/>
      <c r="J718" s="1109"/>
      <c r="K718" s="1112"/>
      <c r="L718" s="1091"/>
      <c r="M718" s="1091"/>
      <c r="N718" s="1091"/>
      <c r="O718" s="1091"/>
      <c r="P718" s="1096"/>
      <c r="Q718" s="1096"/>
      <c r="R718" s="1096"/>
      <c r="S718" s="1091"/>
    </row>
    <row r="719" spans="1:19" x14ac:dyDescent="0.3">
      <c r="A719" s="1090">
        <v>714</v>
      </c>
      <c r="B719" s="1091"/>
      <c r="C719" s="1091"/>
      <c r="D719" s="1097"/>
      <c r="E719" s="1093">
        <f t="shared" si="45"/>
        <v>0</v>
      </c>
      <c r="F719" s="1094">
        <f t="shared" si="46"/>
        <v>0</v>
      </c>
      <c r="G719" s="1095">
        <f t="shared" si="47"/>
        <v>0</v>
      </c>
      <c r="H719" s="1090" t="str">
        <f t="shared" ca="1" si="48"/>
        <v/>
      </c>
      <c r="I719" s="1109"/>
      <c r="J719" s="1109"/>
      <c r="K719" s="1112"/>
      <c r="L719" s="1091"/>
      <c r="M719" s="1091"/>
      <c r="N719" s="1091"/>
      <c r="O719" s="1091"/>
      <c r="P719" s="1096"/>
      <c r="Q719" s="1096"/>
      <c r="R719" s="1096"/>
      <c r="S719" s="1091"/>
    </row>
    <row r="720" spans="1:19" x14ac:dyDescent="0.3">
      <c r="A720" s="1090">
        <v>715</v>
      </c>
      <c r="B720" s="1091"/>
      <c r="C720" s="1091"/>
      <c r="D720" s="1097"/>
      <c r="E720" s="1093">
        <f t="shared" si="45"/>
        <v>0</v>
      </c>
      <c r="F720" s="1094">
        <f t="shared" si="46"/>
        <v>0</v>
      </c>
      <c r="G720" s="1095">
        <f t="shared" si="47"/>
        <v>0</v>
      </c>
      <c r="H720" s="1090" t="str">
        <f t="shared" ca="1" si="48"/>
        <v/>
      </c>
      <c r="I720" s="1109"/>
      <c r="J720" s="1109"/>
      <c r="K720" s="1112"/>
      <c r="L720" s="1091"/>
      <c r="M720" s="1091"/>
      <c r="N720" s="1091"/>
      <c r="O720" s="1091"/>
      <c r="P720" s="1096"/>
      <c r="Q720" s="1096"/>
      <c r="R720" s="1096"/>
      <c r="S720" s="1091"/>
    </row>
    <row r="721" spans="1:19" x14ac:dyDescent="0.3">
      <c r="A721" s="1090">
        <v>716</v>
      </c>
      <c r="B721" s="1091"/>
      <c r="C721" s="1091"/>
      <c r="D721" s="1097"/>
      <c r="E721" s="1093">
        <f t="shared" si="45"/>
        <v>0</v>
      </c>
      <c r="F721" s="1094">
        <f t="shared" si="46"/>
        <v>0</v>
      </c>
      <c r="G721" s="1095">
        <f t="shared" si="47"/>
        <v>0</v>
      </c>
      <c r="H721" s="1090" t="str">
        <f t="shared" ca="1" si="48"/>
        <v/>
      </c>
      <c r="I721" s="1109"/>
      <c r="J721" s="1109"/>
      <c r="K721" s="1112"/>
      <c r="L721" s="1091"/>
      <c r="M721" s="1091"/>
      <c r="N721" s="1091"/>
      <c r="O721" s="1091"/>
      <c r="P721" s="1096"/>
      <c r="Q721" s="1096"/>
      <c r="R721" s="1096"/>
      <c r="S721" s="1091"/>
    </row>
    <row r="722" spans="1:19" x14ac:dyDescent="0.3">
      <c r="A722" s="1090">
        <v>717</v>
      </c>
      <c r="B722" s="1091"/>
      <c r="C722" s="1091"/>
      <c r="D722" s="1097"/>
      <c r="E722" s="1093">
        <f t="shared" si="45"/>
        <v>0</v>
      </c>
      <c r="F722" s="1094">
        <f t="shared" si="46"/>
        <v>0</v>
      </c>
      <c r="G722" s="1095">
        <f t="shared" si="47"/>
        <v>0</v>
      </c>
      <c r="H722" s="1090" t="str">
        <f t="shared" ca="1" si="48"/>
        <v/>
      </c>
      <c r="I722" s="1109"/>
      <c r="J722" s="1109"/>
      <c r="K722" s="1112"/>
      <c r="L722" s="1091"/>
      <c r="M722" s="1091"/>
      <c r="N722" s="1091"/>
      <c r="O722" s="1091"/>
      <c r="P722" s="1096"/>
      <c r="Q722" s="1096"/>
      <c r="R722" s="1096"/>
      <c r="S722" s="1091"/>
    </row>
    <row r="723" spans="1:19" x14ac:dyDescent="0.3">
      <c r="A723" s="1090">
        <v>718</v>
      </c>
      <c r="B723" s="1091"/>
      <c r="C723" s="1091"/>
      <c r="D723" s="1097"/>
      <c r="E723" s="1093">
        <f t="shared" si="45"/>
        <v>0</v>
      </c>
      <c r="F723" s="1094">
        <f t="shared" si="46"/>
        <v>0</v>
      </c>
      <c r="G723" s="1095">
        <f t="shared" si="47"/>
        <v>0</v>
      </c>
      <c r="H723" s="1090" t="str">
        <f t="shared" ca="1" si="48"/>
        <v/>
      </c>
      <c r="I723" s="1109"/>
      <c r="J723" s="1109"/>
      <c r="K723" s="1112"/>
      <c r="L723" s="1091"/>
      <c r="M723" s="1091"/>
      <c r="N723" s="1091"/>
      <c r="O723" s="1091"/>
      <c r="P723" s="1096"/>
      <c r="Q723" s="1096"/>
      <c r="R723" s="1096"/>
      <c r="S723" s="1091"/>
    </row>
    <row r="724" spans="1:19" x14ac:dyDescent="0.3">
      <c r="A724" s="1090">
        <v>719</v>
      </c>
      <c r="B724" s="1091"/>
      <c r="C724" s="1091"/>
      <c r="D724" s="1097"/>
      <c r="E724" s="1093">
        <f t="shared" si="45"/>
        <v>0</v>
      </c>
      <c r="F724" s="1094">
        <f t="shared" si="46"/>
        <v>0</v>
      </c>
      <c r="G724" s="1095">
        <f t="shared" si="47"/>
        <v>0</v>
      </c>
      <c r="H724" s="1090" t="str">
        <f t="shared" ca="1" si="48"/>
        <v/>
      </c>
      <c r="I724" s="1109"/>
      <c r="J724" s="1109"/>
      <c r="K724" s="1112"/>
      <c r="L724" s="1091"/>
      <c r="M724" s="1091"/>
      <c r="N724" s="1091"/>
      <c r="O724" s="1091"/>
      <c r="P724" s="1096"/>
      <c r="Q724" s="1096"/>
      <c r="R724" s="1096"/>
      <c r="S724" s="1091"/>
    </row>
    <row r="725" spans="1:19" x14ac:dyDescent="0.3">
      <c r="A725" s="1090">
        <v>720</v>
      </c>
      <c r="B725" s="1091"/>
      <c r="C725" s="1091"/>
      <c r="D725" s="1097"/>
      <c r="E725" s="1093">
        <f t="shared" si="45"/>
        <v>0</v>
      </c>
      <c r="F725" s="1094">
        <f t="shared" si="46"/>
        <v>0</v>
      </c>
      <c r="G725" s="1095">
        <f t="shared" si="47"/>
        <v>0</v>
      </c>
      <c r="H725" s="1090" t="str">
        <f t="shared" ca="1" si="48"/>
        <v/>
      </c>
      <c r="I725" s="1109"/>
      <c r="J725" s="1109"/>
      <c r="K725" s="1112"/>
      <c r="L725" s="1091"/>
      <c r="M725" s="1091"/>
      <c r="N725" s="1091"/>
      <c r="O725" s="1091"/>
      <c r="P725" s="1096"/>
      <c r="Q725" s="1096"/>
      <c r="R725" s="1096"/>
      <c r="S725" s="1091"/>
    </row>
    <row r="726" spans="1:19" x14ac:dyDescent="0.3">
      <c r="A726" s="1090">
        <v>721</v>
      </c>
      <c r="B726" s="1091"/>
      <c r="C726" s="1091"/>
      <c r="D726" s="1097"/>
      <c r="E726" s="1093">
        <f t="shared" si="45"/>
        <v>0</v>
      </c>
      <c r="F726" s="1094">
        <f t="shared" si="46"/>
        <v>0</v>
      </c>
      <c r="G726" s="1095">
        <f t="shared" si="47"/>
        <v>0</v>
      </c>
      <c r="H726" s="1090" t="str">
        <f t="shared" ca="1" si="48"/>
        <v/>
      </c>
      <c r="I726" s="1109"/>
      <c r="J726" s="1109"/>
      <c r="K726" s="1112"/>
      <c r="L726" s="1091"/>
      <c r="M726" s="1091"/>
      <c r="N726" s="1091"/>
      <c r="O726" s="1091"/>
      <c r="P726" s="1096"/>
      <c r="Q726" s="1096"/>
      <c r="R726" s="1096"/>
      <c r="S726" s="1091"/>
    </row>
    <row r="727" spans="1:19" x14ac:dyDescent="0.3">
      <c r="A727" s="1090">
        <v>722</v>
      </c>
      <c r="B727" s="1091"/>
      <c r="C727" s="1091"/>
      <c r="D727" s="1097"/>
      <c r="E727" s="1093">
        <f t="shared" si="45"/>
        <v>0</v>
      </c>
      <c r="F727" s="1094">
        <f t="shared" si="46"/>
        <v>0</v>
      </c>
      <c r="G727" s="1095">
        <f t="shared" si="47"/>
        <v>0</v>
      </c>
      <c r="H727" s="1090" t="str">
        <f t="shared" ca="1" si="48"/>
        <v/>
      </c>
      <c r="I727" s="1109"/>
      <c r="J727" s="1109"/>
      <c r="K727" s="1112"/>
      <c r="L727" s="1091"/>
      <c r="M727" s="1091"/>
      <c r="N727" s="1091"/>
      <c r="O727" s="1091"/>
      <c r="P727" s="1096"/>
      <c r="Q727" s="1096"/>
      <c r="R727" s="1096"/>
      <c r="S727" s="1091"/>
    </row>
    <row r="728" spans="1:19" x14ac:dyDescent="0.3">
      <c r="A728" s="1090">
        <v>723</v>
      </c>
      <c r="B728" s="1091"/>
      <c r="C728" s="1091"/>
      <c r="D728" s="1097"/>
      <c r="E728" s="1093">
        <f t="shared" si="45"/>
        <v>0</v>
      </c>
      <c r="F728" s="1094">
        <f t="shared" si="46"/>
        <v>0</v>
      </c>
      <c r="G728" s="1095">
        <f t="shared" si="47"/>
        <v>0</v>
      </c>
      <c r="H728" s="1090" t="str">
        <f t="shared" ca="1" si="48"/>
        <v/>
      </c>
      <c r="I728" s="1109"/>
      <c r="J728" s="1109"/>
      <c r="K728" s="1112"/>
      <c r="L728" s="1091"/>
      <c r="M728" s="1091"/>
      <c r="N728" s="1091"/>
      <c r="O728" s="1091"/>
      <c r="P728" s="1096"/>
      <c r="Q728" s="1096"/>
      <c r="R728" s="1096"/>
      <c r="S728" s="1091"/>
    </row>
    <row r="729" spans="1:19" x14ac:dyDescent="0.3">
      <c r="A729" s="1090">
        <v>724</v>
      </c>
      <c r="B729" s="1091"/>
      <c r="C729" s="1091"/>
      <c r="D729" s="1097"/>
      <c r="E729" s="1093">
        <f t="shared" si="45"/>
        <v>0</v>
      </c>
      <c r="F729" s="1094">
        <f t="shared" si="46"/>
        <v>0</v>
      </c>
      <c r="G729" s="1095">
        <f t="shared" si="47"/>
        <v>0</v>
      </c>
      <c r="H729" s="1090" t="str">
        <f t="shared" ca="1" si="48"/>
        <v/>
      </c>
      <c r="I729" s="1109"/>
      <c r="J729" s="1109"/>
      <c r="K729" s="1112"/>
      <c r="L729" s="1091"/>
      <c r="M729" s="1091"/>
      <c r="N729" s="1091"/>
      <c r="O729" s="1091"/>
      <c r="P729" s="1096"/>
      <c r="Q729" s="1096"/>
      <c r="R729" s="1096"/>
      <c r="S729" s="1091"/>
    </row>
    <row r="730" spans="1:19" x14ac:dyDescent="0.3">
      <c r="A730" s="1090">
        <v>725</v>
      </c>
      <c r="B730" s="1091"/>
      <c r="C730" s="1091"/>
      <c r="D730" s="1097"/>
      <c r="E730" s="1093">
        <f t="shared" si="45"/>
        <v>0</v>
      </c>
      <c r="F730" s="1094">
        <f t="shared" si="46"/>
        <v>0</v>
      </c>
      <c r="G730" s="1095">
        <f t="shared" si="47"/>
        <v>0</v>
      </c>
      <c r="H730" s="1090" t="str">
        <f t="shared" ca="1" si="48"/>
        <v/>
      </c>
      <c r="I730" s="1109"/>
      <c r="J730" s="1109"/>
      <c r="K730" s="1112"/>
      <c r="L730" s="1091"/>
      <c r="M730" s="1091"/>
      <c r="N730" s="1091"/>
      <c r="O730" s="1091"/>
      <c r="P730" s="1096"/>
      <c r="Q730" s="1096"/>
      <c r="R730" s="1096"/>
      <c r="S730" s="1091"/>
    </row>
    <row r="731" spans="1:19" x14ac:dyDescent="0.3">
      <c r="A731" s="1090">
        <v>726</v>
      </c>
      <c r="B731" s="1091"/>
      <c r="C731" s="1091"/>
      <c r="D731" s="1097"/>
      <c r="E731" s="1093">
        <f t="shared" si="45"/>
        <v>0</v>
      </c>
      <c r="F731" s="1094">
        <f t="shared" si="46"/>
        <v>0</v>
      </c>
      <c r="G731" s="1095">
        <f t="shared" si="47"/>
        <v>0</v>
      </c>
      <c r="H731" s="1090" t="str">
        <f t="shared" ca="1" si="48"/>
        <v/>
      </c>
      <c r="I731" s="1109"/>
      <c r="J731" s="1109"/>
      <c r="K731" s="1112"/>
      <c r="L731" s="1091"/>
      <c r="M731" s="1091"/>
      <c r="N731" s="1091"/>
      <c r="O731" s="1091"/>
      <c r="P731" s="1096"/>
      <c r="Q731" s="1096"/>
      <c r="R731" s="1096"/>
      <c r="S731" s="1091"/>
    </row>
    <row r="732" spans="1:19" x14ac:dyDescent="0.3">
      <c r="A732" s="1090">
        <v>727</v>
      </c>
      <c r="B732" s="1091"/>
      <c r="C732" s="1091"/>
      <c r="D732" s="1097"/>
      <c r="E732" s="1093">
        <f t="shared" si="45"/>
        <v>0</v>
      </c>
      <c r="F732" s="1094">
        <f t="shared" si="46"/>
        <v>0</v>
      </c>
      <c r="G732" s="1095">
        <f t="shared" si="47"/>
        <v>0</v>
      </c>
      <c r="H732" s="1090" t="str">
        <f t="shared" ca="1" si="48"/>
        <v/>
      </c>
      <c r="I732" s="1109"/>
      <c r="J732" s="1109"/>
      <c r="K732" s="1112"/>
      <c r="L732" s="1091"/>
      <c r="M732" s="1091"/>
      <c r="N732" s="1091"/>
      <c r="O732" s="1091"/>
      <c r="P732" s="1096"/>
      <c r="Q732" s="1096"/>
      <c r="R732" s="1096"/>
      <c r="S732" s="1091"/>
    </row>
    <row r="733" spans="1:19" x14ac:dyDescent="0.3">
      <c r="A733" s="1090">
        <v>728</v>
      </c>
      <c r="B733" s="1091"/>
      <c r="C733" s="1091"/>
      <c r="D733" s="1097"/>
      <c r="E733" s="1093">
        <f t="shared" si="45"/>
        <v>0</v>
      </c>
      <c r="F733" s="1094">
        <f t="shared" si="46"/>
        <v>0</v>
      </c>
      <c r="G733" s="1095">
        <f t="shared" si="47"/>
        <v>0</v>
      </c>
      <c r="H733" s="1090" t="str">
        <f t="shared" ca="1" si="48"/>
        <v/>
      </c>
      <c r="I733" s="1109"/>
      <c r="J733" s="1109"/>
      <c r="K733" s="1112"/>
      <c r="L733" s="1091"/>
      <c r="M733" s="1091"/>
      <c r="N733" s="1091"/>
      <c r="O733" s="1091"/>
      <c r="P733" s="1096"/>
      <c r="Q733" s="1096"/>
      <c r="R733" s="1096"/>
      <c r="S733" s="1091"/>
    </row>
    <row r="734" spans="1:19" x14ac:dyDescent="0.3">
      <c r="A734" s="1090">
        <v>729</v>
      </c>
      <c r="B734" s="1091"/>
      <c r="C734" s="1091"/>
      <c r="D734" s="1097"/>
      <c r="E734" s="1093">
        <f t="shared" si="45"/>
        <v>0</v>
      </c>
      <c r="F734" s="1094">
        <f t="shared" si="46"/>
        <v>0</v>
      </c>
      <c r="G734" s="1095">
        <f t="shared" si="47"/>
        <v>0</v>
      </c>
      <c r="H734" s="1090" t="str">
        <f t="shared" ca="1" si="48"/>
        <v/>
      </c>
      <c r="I734" s="1109"/>
      <c r="J734" s="1109"/>
      <c r="K734" s="1112"/>
      <c r="L734" s="1091"/>
      <c r="M734" s="1091"/>
      <c r="N734" s="1091"/>
      <c r="O734" s="1091"/>
      <c r="P734" s="1096"/>
      <c r="Q734" s="1096"/>
      <c r="R734" s="1096"/>
      <c r="S734" s="1091"/>
    </row>
    <row r="735" spans="1:19" x14ac:dyDescent="0.3">
      <c r="A735" s="1090">
        <v>730</v>
      </c>
      <c r="B735" s="1091"/>
      <c r="C735" s="1091"/>
      <c r="D735" s="1097"/>
      <c r="E735" s="1093">
        <f t="shared" si="45"/>
        <v>0</v>
      </c>
      <c r="F735" s="1094">
        <f t="shared" si="46"/>
        <v>0</v>
      </c>
      <c r="G735" s="1095">
        <f t="shared" si="47"/>
        <v>0</v>
      </c>
      <c r="H735" s="1090" t="str">
        <f t="shared" ca="1" si="48"/>
        <v/>
      </c>
      <c r="I735" s="1109"/>
      <c r="J735" s="1109"/>
      <c r="K735" s="1112"/>
      <c r="L735" s="1091"/>
      <c r="M735" s="1091"/>
      <c r="N735" s="1091"/>
      <c r="O735" s="1091"/>
      <c r="P735" s="1096"/>
      <c r="Q735" s="1096"/>
      <c r="R735" s="1096"/>
      <c r="S735" s="1091"/>
    </row>
    <row r="736" spans="1:19" x14ac:dyDescent="0.3">
      <c r="A736" s="1090">
        <v>731</v>
      </c>
      <c r="B736" s="1091"/>
      <c r="C736" s="1091"/>
      <c r="D736" s="1097"/>
      <c r="E736" s="1093">
        <f t="shared" si="45"/>
        <v>0</v>
      </c>
      <c r="F736" s="1094">
        <f t="shared" si="46"/>
        <v>0</v>
      </c>
      <c r="G736" s="1095">
        <f t="shared" si="47"/>
        <v>0</v>
      </c>
      <c r="H736" s="1090" t="str">
        <f t="shared" ca="1" si="48"/>
        <v/>
      </c>
      <c r="I736" s="1109"/>
      <c r="J736" s="1109"/>
      <c r="K736" s="1112"/>
      <c r="L736" s="1091"/>
      <c r="M736" s="1091"/>
      <c r="N736" s="1091"/>
      <c r="O736" s="1091"/>
      <c r="P736" s="1096"/>
      <c r="Q736" s="1096"/>
      <c r="R736" s="1096"/>
      <c r="S736" s="1091"/>
    </row>
    <row r="737" spans="1:19" x14ac:dyDescent="0.3">
      <c r="A737" s="1090">
        <v>732</v>
      </c>
      <c r="B737" s="1091"/>
      <c r="C737" s="1091"/>
      <c r="D737" s="1097"/>
      <c r="E737" s="1093">
        <f t="shared" si="45"/>
        <v>0</v>
      </c>
      <c r="F737" s="1094">
        <f t="shared" si="46"/>
        <v>0</v>
      </c>
      <c r="G737" s="1095">
        <f t="shared" si="47"/>
        <v>0</v>
      </c>
      <c r="H737" s="1090" t="str">
        <f t="shared" ca="1" si="48"/>
        <v/>
      </c>
      <c r="I737" s="1109"/>
      <c r="J737" s="1109"/>
      <c r="K737" s="1112"/>
      <c r="L737" s="1091"/>
      <c r="M737" s="1091"/>
      <c r="N737" s="1091"/>
      <c r="O737" s="1091"/>
      <c r="P737" s="1096"/>
      <c r="Q737" s="1096"/>
      <c r="R737" s="1096"/>
      <c r="S737" s="1091"/>
    </row>
    <row r="738" spans="1:19" x14ac:dyDescent="0.3">
      <c r="A738" s="1090">
        <v>733</v>
      </c>
      <c r="B738" s="1091"/>
      <c r="C738" s="1091"/>
      <c r="D738" s="1097"/>
      <c r="E738" s="1093">
        <f t="shared" si="45"/>
        <v>0</v>
      </c>
      <c r="F738" s="1094">
        <f t="shared" si="46"/>
        <v>0</v>
      </c>
      <c r="G738" s="1095">
        <f t="shared" si="47"/>
        <v>0</v>
      </c>
      <c r="H738" s="1090" t="str">
        <f t="shared" ca="1" si="48"/>
        <v/>
      </c>
      <c r="I738" s="1109"/>
      <c r="J738" s="1109"/>
      <c r="K738" s="1112"/>
      <c r="L738" s="1091"/>
      <c r="M738" s="1091"/>
      <c r="N738" s="1091"/>
      <c r="O738" s="1091"/>
      <c r="P738" s="1096"/>
      <c r="Q738" s="1096"/>
      <c r="R738" s="1096"/>
      <c r="S738" s="1091"/>
    </row>
    <row r="739" spans="1:19" x14ac:dyDescent="0.3">
      <c r="A739" s="1090">
        <v>734</v>
      </c>
      <c r="B739" s="1091"/>
      <c r="C739" s="1091"/>
      <c r="D739" s="1097"/>
      <c r="E739" s="1093">
        <f t="shared" si="45"/>
        <v>0</v>
      </c>
      <c r="F739" s="1094">
        <f t="shared" si="46"/>
        <v>0</v>
      </c>
      <c r="G739" s="1095">
        <f t="shared" si="47"/>
        <v>0</v>
      </c>
      <c r="H739" s="1090" t="str">
        <f t="shared" ca="1" si="48"/>
        <v/>
      </c>
      <c r="I739" s="1109"/>
      <c r="J739" s="1109"/>
      <c r="K739" s="1112"/>
      <c r="L739" s="1091"/>
      <c r="M739" s="1091"/>
      <c r="N739" s="1091"/>
      <c r="O739" s="1091"/>
      <c r="P739" s="1096"/>
      <c r="Q739" s="1096"/>
      <c r="R739" s="1096"/>
      <c r="S739" s="1091"/>
    </row>
    <row r="740" spans="1:19" x14ac:dyDescent="0.3">
      <c r="A740" s="1090">
        <v>735</v>
      </c>
      <c r="B740" s="1091"/>
      <c r="C740" s="1091"/>
      <c r="D740" s="1097"/>
      <c r="E740" s="1093">
        <f t="shared" si="45"/>
        <v>0</v>
      </c>
      <c r="F740" s="1094">
        <f t="shared" si="46"/>
        <v>0</v>
      </c>
      <c r="G740" s="1095">
        <f t="shared" si="47"/>
        <v>0</v>
      </c>
      <c r="H740" s="1090" t="str">
        <f t="shared" ca="1" si="48"/>
        <v/>
      </c>
      <c r="I740" s="1109"/>
      <c r="J740" s="1109"/>
      <c r="K740" s="1112"/>
      <c r="L740" s="1091"/>
      <c r="M740" s="1091"/>
      <c r="N740" s="1091"/>
      <c r="O740" s="1091"/>
      <c r="P740" s="1096"/>
      <c r="Q740" s="1096"/>
      <c r="R740" s="1096"/>
      <c r="S740" s="1091"/>
    </row>
    <row r="741" spans="1:19" x14ac:dyDescent="0.3">
      <c r="A741" s="1090">
        <v>736</v>
      </c>
      <c r="B741" s="1091"/>
      <c r="C741" s="1091"/>
      <c r="D741" s="1097"/>
      <c r="E741" s="1093">
        <f t="shared" si="45"/>
        <v>0</v>
      </c>
      <c r="F741" s="1094">
        <f t="shared" si="46"/>
        <v>0</v>
      </c>
      <c r="G741" s="1095">
        <f t="shared" si="47"/>
        <v>0</v>
      </c>
      <c r="H741" s="1090" t="str">
        <f t="shared" ca="1" si="48"/>
        <v/>
      </c>
      <c r="I741" s="1109"/>
      <c r="J741" s="1109"/>
      <c r="K741" s="1112"/>
      <c r="L741" s="1091"/>
      <c r="M741" s="1091"/>
      <c r="N741" s="1091"/>
      <c r="O741" s="1091"/>
      <c r="P741" s="1096"/>
      <c r="Q741" s="1096"/>
      <c r="R741" s="1096"/>
      <c r="S741" s="1091"/>
    </row>
    <row r="742" spans="1:19" x14ac:dyDescent="0.3">
      <c r="A742" s="1090">
        <v>737</v>
      </c>
      <c r="B742" s="1091"/>
      <c r="C742" s="1091"/>
      <c r="D742" s="1097"/>
      <c r="E742" s="1093">
        <f t="shared" si="45"/>
        <v>0</v>
      </c>
      <c r="F742" s="1094">
        <f t="shared" si="46"/>
        <v>0</v>
      </c>
      <c r="G742" s="1095">
        <f t="shared" si="47"/>
        <v>0</v>
      </c>
      <c r="H742" s="1090" t="str">
        <f t="shared" ca="1" si="48"/>
        <v/>
      </c>
      <c r="I742" s="1109"/>
      <c r="J742" s="1109"/>
      <c r="K742" s="1112"/>
      <c r="L742" s="1091"/>
      <c r="M742" s="1091"/>
      <c r="N742" s="1091"/>
      <c r="O742" s="1091"/>
      <c r="P742" s="1096"/>
      <c r="Q742" s="1096"/>
      <c r="R742" s="1096"/>
      <c r="S742" s="1091"/>
    </row>
    <row r="743" spans="1:19" x14ac:dyDescent="0.3">
      <c r="A743" s="1090">
        <v>738</v>
      </c>
      <c r="B743" s="1091"/>
      <c r="C743" s="1091"/>
      <c r="D743" s="1097"/>
      <c r="E743" s="1093">
        <f t="shared" si="45"/>
        <v>0</v>
      </c>
      <c r="F743" s="1094">
        <f t="shared" si="46"/>
        <v>0</v>
      </c>
      <c r="G743" s="1095">
        <f t="shared" si="47"/>
        <v>0</v>
      </c>
      <c r="H743" s="1090" t="str">
        <f t="shared" ca="1" si="48"/>
        <v/>
      </c>
      <c r="I743" s="1109"/>
      <c r="J743" s="1109"/>
      <c r="K743" s="1112"/>
      <c r="L743" s="1091"/>
      <c r="M743" s="1091"/>
      <c r="N743" s="1091"/>
      <c r="O743" s="1091"/>
      <c r="P743" s="1096"/>
      <c r="Q743" s="1096"/>
      <c r="R743" s="1096"/>
      <c r="S743" s="1091"/>
    </row>
    <row r="744" spans="1:19" x14ac:dyDescent="0.3">
      <c r="A744" s="1090">
        <v>739</v>
      </c>
      <c r="B744" s="1091"/>
      <c r="C744" s="1091"/>
      <c r="D744" s="1097"/>
      <c r="E744" s="1093">
        <f t="shared" si="45"/>
        <v>0</v>
      </c>
      <c r="F744" s="1094">
        <f t="shared" si="46"/>
        <v>0</v>
      </c>
      <c r="G744" s="1095">
        <f t="shared" si="47"/>
        <v>0</v>
      </c>
      <c r="H744" s="1090" t="str">
        <f t="shared" ca="1" si="48"/>
        <v/>
      </c>
      <c r="I744" s="1109"/>
      <c r="J744" s="1109"/>
      <c r="K744" s="1112"/>
      <c r="L744" s="1091"/>
      <c r="M744" s="1091"/>
      <c r="N744" s="1091"/>
      <c r="O744" s="1091"/>
      <c r="P744" s="1096"/>
      <c r="Q744" s="1096"/>
      <c r="R744" s="1096"/>
      <c r="S744" s="1091"/>
    </row>
    <row r="745" spans="1:19" x14ac:dyDescent="0.3">
      <c r="A745" s="1090">
        <v>740</v>
      </c>
      <c r="B745" s="1091"/>
      <c r="C745" s="1091"/>
      <c r="D745" s="1097"/>
      <c r="E745" s="1093">
        <f t="shared" si="45"/>
        <v>0</v>
      </c>
      <c r="F745" s="1094">
        <f t="shared" si="46"/>
        <v>0</v>
      </c>
      <c r="G745" s="1095">
        <f t="shared" si="47"/>
        <v>0</v>
      </c>
      <c r="H745" s="1090" t="str">
        <f t="shared" ca="1" si="48"/>
        <v/>
      </c>
      <c r="I745" s="1109"/>
      <c r="J745" s="1109"/>
      <c r="K745" s="1112"/>
      <c r="L745" s="1091"/>
      <c r="M745" s="1091"/>
      <c r="N745" s="1091"/>
      <c r="O745" s="1091"/>
      <c r="P745" s="1096"/>
      <c r="Q745" s="1096"/>
      <c r="R745" s="1096"/>
      <c r="S745" s="1091"/>
    </row>
    <row r="746" spans="1:19" x14ac:dyDescent="0.3">
      <c r="A746" s="1090">
        <v>741</v>
      </c>
      <c r="B746" s="1091"/>
      <c r="C746" s="1091"/>
      <c r="D746" s="1097"/>
      <c r="E746" s="1093">
        <f t="shared" si="45"/>
        <v>0</v>
      </c>
      <c r="F746" s="1094">
        <f t="shared" si="46"/>
        <v>0</v>
      </c>
      <c r="G746" s="1095">
        <f t="shared" si="47"/>
        <v>0</v>
      </c>
      <c r="H746" s="1090" t="str">
        <f t="shared" ca="1" si="48"/>
        <v/>
      </c>
      <c r="I746" s="1109"/>
      <c r="J746" s="1109"/>
      <c r="K746" s="1112"/>
      <c r="L746" s="1091"/>
      <c r="M746" s="1091"/>
      <c r="N746" s="1091"/>
      <c r="O746" s="1091"/>
      <c r="P746" s="1096"/>
      <c r="Q746" s="1096"/>
      <c r="R746" s="1096"/>
      <c r="S746" s="1091"/>
    </row>
    <row r="747" spans="1:19" x14ac:dyDescent="0.3">
      <c r="A747" s="1090">
        <v>742</v>
      </c>
      <c r="B747" s="1091"/>
      <c r="C747" s="1091"/>
      <c r="D747" s="1097"/>
      <c r="E747" s="1093">
        <f t="shared" si="45"/>
        <v>0</v>
      </c>
      <c r="F747" s="1094">
        <f t="shared" si="46"/>
        <v>0</v>
      </c>
      <c r="G747" s="1095">
        <f t="shared" si="47"/>
        <v>0</v>
      </c>
      <c r="H747" s="1090" t="str">
        <f t="shared" ca="1" si="48"/>
        <v/>
      </c>
      <c r="I747" s="1109"/>
      <c r="J747" s="1109"/>
      <c r="K747" s="1112"/>
      <c r="L747" s="1091"/>
      <c r="M747" s="1091"/>
      <c r="N747" s="1091"/>
      <c r="O747" s="1091"/>
      <c r="P747" s="1096"/>
      <c r="Q747" s="1096"/>
      <c r="R747" s="1096"/>
      <c r="S747" s="1091"/>
    </row>
    <row r="748" spans="1:19" x14ac:dyDescent="0.3">
      <c r="A748" s="1090">
        <v>743</v>
      </c>
      <c r="B748" s="1091"/>
      <c r="C748" s="1091"/>
      <c r="D748" s="1097"/>
      <c r="E748" s="1093">
        <f t="shared" si="45"/>
        <v>0</v>
      </c>
      <c r="F748" s="1094">
        <f t="shared" si="46"/>
        <v>0</v>
      </c>
      <c r="G748" s="1095">
        <f t="shared" si="47"/>
        <v>0</v>
      </c>
      <c r="H748" s="1090" t="str">
        <f t="shared" ca="1" si="48"/>
        <v/>
      </c>
      <c r="I748" s="1109"/>
      <c r="J748" s="1109"/>
      <c r="K748" s="1112"/>
      <c r="L748" s="1091"/>
      <c r="M748" s="1091"/>
      <c r="N748" s="1091"/>
      <c r="O748" s="1091"/>
      <c r="P748" s="1096"/>
      <c r="Q748" s="1096"/>
      <c r="R748" s="1096"/>
      <c r="S748" s="1091"/>
    </row>
    <row r="749" spans="1:19" x14ac:dyDescent="0.3">
      <c r="A749" s="1090">
        <v>744</v>
      </c>
      <c r="B749" s="1091"/>
      <c r="C749" s="1091"/>
      <c r="D749" s="1097"/>
      <c r="E749" s="1093">
        <f t="shared" si="45"/>
        <v>0</v>
      </c>
      <c r="F749" s="1094">
        <f t="shared" si="46"/>
        <v>0</v>
      </c>
      <c r="G749" s="1095">
        <f t="shared" si="47"/>
        <v>0</v>
      </c>
      <c r="H749" s="1090" t="str">
        <f t="shared" ca="1" si="48"/>
        <v/>
      </c>
      <c r="I749" s="1109"/>
      <c r="J749" s="1109"/>
      <c r="K749" s="1112"/>
      <c r="L749" s="1091"/>
      <c r="M749" s="1091"/>
      <c r="N749" s="1091"/>
      <c r="O749" s="1091"/>
      <c r="P749" s="1096"/>
      <c r="Q749" s="1096"/>
      <c r="R749" s="1096"/>
      <c r="S749" s="1091"/>
    </row>
    <row r="750" spans="1:19" x14ac:dyDescent="0.3">
      <c r="A750" s="1090">
        <v>745</v>
      </c>
      <c r="B750" s="1091"/>
      <c r="C750" s="1091"/>
      <c r="D750" s="1097"/>
      <c r="E750" s="1093">
        <f t="shared" si="45"/>
        <v>0</v>
      </c>
      <c r="F750" s="1094">
        <f t="shared" si="46"/>
        <v>0</v>
      </c>
      <c r="G750" s="1095">
        <f t="shared" si="47"/>
        <v>0</v>
      </c>
      <c r="H750" s="1090" t="str">
        <f t="shared" ca="1" si="48"/>
        <v/>
      </c>
      <c r="I750" s="1109"/>
      <c r="J750" s="1109"/>
      <c r="K750" s="1112"/>
      <c r="L750" s="1091"/>
      <c r="M750" s="1091"/>
      <c r="N750" s="1091"/>
      <c r="O750" s="1091"/>
      <c r="P750" s="1096"/>
      <c r="Q750" s="1096"/>
      <c r="R750" s="1096"/>
      <c r="S750" s="1091"/>
    </row>
    <row r="751" spans="1:19" x14ac:dyDescent="0.3">
      <c r="A751" s="1090">
        <v>746</v>
      </c>
      <c r="B751" s="1091"/>
      <c r="C751" s="1091"/>
      <c r="D751" s="1097"/>
      <c r="E751" s="1093">
        <f t="shared" si="45"/>
        <v>0</v>
      </c>
      <c r="F751" s="1094">
        <f t="shared" si="46"/>
        <v>0</v>
      </c>
      <c r="G751" s="1095">
        <f t="shared" si="47"/>
        <v>0</v>
      </c>
      <c r="H751" s="1090" t="str">
        <f t="shared" ca="1" si="48"/>
        <v/>
      </c>
      <c r="I751" s="1109"/>
      <c r="J751" s="1109"/>
      <c r="K751" s="1112"/>
      <c r="L751" s="1091"/>
      <c r="M751" s="1091"/>
      <c r="N751" s="1091"/>
      <c r="O751" s="1091"/>
      <c r="P751" s="1096"/>
      <c r="Q751" s="1096"/>
      <c r="R751" s="1096"/>
      <c r="S751" s="1091"/>
    </row>
    <row r="752" spans="1:19" x14ac:dyDescent="0.3">
      <c r="A752" s="1090">
        <v>747</v>
      </c>
      <c r="B752" s="1091"/>
      <c r="C752" s="1091"/>
      <c r="D752" s="1097"/>
      <c r="E752" s="1093">
        <f t="shared" si="45"/>
        <v>0</v>
      </c>
      <c r="F752" s="1094">
        <f t="shared" si="46"/>
        <v>0</v>
      </c>
      <c r="G752" s="1095">
        <f t="shared" si="47"/>
        <v>0</v>
      </c>
      <c r="H752" s="1090" t="str">
        <f t="shared" ca="1" si="48"/>
        <v/>
      </c>
      <c r="I752" s="1109"/>
      <c r="J752" s="1109"/>
      <c r="K752" s="1112"/>
      <c r="L752" s="1091"/>
      <c r="M752" s="1091"/>
      <c r="N752" s="1091"/>
      <c r="O752" s="1091"/>
      <c r="P752" s="1096"/>
      <c r="Q752" s="1096"/>
      <c r="R752" s="1096"/>
      <c r="S752" s="1091"/>
    </row>
    <row r="753" spans="1:19" x14ac:dyDescent="0.3">
      <c r="A753" s="1090">
        <v>748</v>
      </c>
      <c r="B753" s="1091"/>
      <c r="C753" s="1091"/>
      <c r="D753" s="1097"/>
      <c r="E753" s="1093">
        <f t="shared" si="45"/>
        <v>0</v>
      </c>
      <c r="F753" s="1094">
        <f t="shared" si="46"/>
        <v>0</v>
      </c>
      <c r="G753" s="1095">
        <f t="shared" si="47"/>
        <v>0</v>
      </c>
      <c r="H753" s="1090" t="str">
        <f t="shared" ca="1" si="48"/>
        <v/>
      </c>
      <c r="I753" s="1109"/>
      <c r="J753" s="1109"/>
      <c r="K753" s="1112"/>
      <c r="L753" s="1091"/>
      <c r="M753" s="1091"/>
      <c r="N753" s="1091"/>
      <c r="O753" s="1091"/>
      <c r="P753" s="1096"/>
      <c r="Q753" s="1096"/>
      <c r="R753" s="1096"/>
      <c r="S753" s="1091"/>
    </row>
    <row r="754" spans="1:19" x14ac:dyDescent="0.3">
      <c r="A754" s="1090">
        <v>749</v>
      </c>
      <c r="B754" s="1091"/>
      <c r="C754" s="1091"/>
      <c r="D754" s="1097"/>
      <c r="E754" s="1093">
        <f t="shared" si="45"/>
        <v>0</v>
      </c>
      <c r="F754" s="1094">
        <f t="shared" si="46"/>
        <v>0</v>
      </c>
      <c r="G754" s="1095">
        <f t="shared" si="47"/>
        <v>0</v>
      </c>
      <c r="H754" s="1090" t="str">
        <f t="shared" ca="1" si="48"/>
        <v/>
      </c>
      <c r="I754" s="1109"/>
      <c r="J754" s="1109"/>
      <c r="K754" s="1112"/>
      <c r="L754" s="1091"/>
      <c r="M754" s="1091"/>
      <c r="N754" s="1091"/>
      <c r="O754" s="1091"/>
      <c r="P754" s="1096"/>
      <c r="Q754" s="1096"/>
      <c r="R754" s="1096"/>
      <c r="S754" s="1091"/>
    </row>
    <row r="755" spans="1:19" x14ac:dyDescent="0.3">
      <c r="A755" s="1090">
        <v>750</v>
      </c>
      <c r="B755" s="1091"/>
      <c r="C755" s="1091"/>
      <c r="D755" s="1097"/>
      <c r="E755" s="1093">
        <f t="shared" si="45"/>
        <v>0</v>
      </c>
      <c r="F755" s="1094">
        <f t="shared" si="46"/>
        <v>0</v>
      </c>
      <c r="G755" s="1095">
        <f t="shared" si="47"/>
        <v>0</v>
      </c>
      <c r="H755" s="1090" t="str">
        <f t="shared" ca="1" si="48"/>
        <v/>
      </c>
      <c r="I755" s="1109"/>
      <c r="J755" s="1109"/>
      <c r="K755" s="1112"/>
      <c r="L755" s="1091"/>
      <c r="M755" s="1091"/>
      <c r="N755" s="1091"/>
      <c r="O755" s="1091"/>
      <c r="P755" s="1096"/>
      <c r="Q755" s="1096"/>
      <c r="R755" s="1096"/>
      <c r="S755" s="1091"/>
    </row>
    <row r="756" spans="1:19" x14ac:dyDescent="0.3">
      <c r="A756" s="1090">
        <v>751</v>
      </c>
      <c r="B756" s="1091"/>
      <c r="C756" s="1091"/>
      <c r="D756" s="1097"/>
      <c r="E756" s="1093">
        <f t="shared" si="45"/>
        <v>0</v>
      </c>
      <c r="F756" s="1094">
        <f t="shared" si="46"/>
        <v>0</v>
      </c>
      <c r="G756" s="1095">
        <f t="shared" si="47"/>
        <v>0</v>
      </c>
      <c r="H756" s="1090" t="str">
        <f t="shared" ca="1" si="48"/>
        <v/>
      </c>
      <c r="I756" s="1109"/>
      <c r="J756" s="1109"/>
      <c r="K756" s="1112"/>
      <c r="L756" s="1091"/>
      <c r="M756" s="1091"/>
      <c r="N756" s="1091"/>
      <c r="O756" s="1091"/>
      <c r="P756" s="1096"/>
      <c r="Q756" s="1096"/>
      <c r="R756" s="1096"/>
      <c r="S756" s="1091"/>
    </row>
    <row r="757" spans="1:19" x14ac:dyDescent="0.3">
      <c r="A757" s="1090">
        <v>752</v>
      </c>
      <c r="B757" s="1091"/>
      <c r="C757" s="1091"/>
      <c r="D757" s="1097"/>
      <c r="E757" s="1093">
        <f t="shared" si="45"/>
        <v>0</v>
      </c>
      <c r="F757" s="1094">
        <f t="shared" si="46"/>
        <v>0</v>
      </c>
      <c r="G757" s="1095">
        <f t="shared" si="47"/>
        <v>0</v>
      </c>
      <c r="H757" s="1090" t="str">
        <f t="shared" ca="1" si="48"/>
        <v/>
      </c>
      <c r="I757" s="1109"/>
      <c r="J757" s="1109"/>
      <c r="K757" s="1112"/>
      <c r="L757" s="1091"/>
      <c r="M757" s="1091"/>
      <c r="N757" s="1091"/>
      <c r="O757" s="1091"/>
      <c r="P757" s="1096"/>
      <c r="Q757" s="1096"/>
      <c r="R757" s="1096"/>
      <c r="S757" s="1091"/>
    </row>
    <row r="758" spans="1:19" x14ac:dyDescent="0.3">
      <c r="A758" s="1090">
        <v>753</v>
      </c>
      <c r="B758" s="1091"/>
      <c r="C758" s="1091"/>
      <c r="D758" s="1097"/>
      <c r="E758" s="1093">
        <f t="shared" si="45"/>
        <v>0</v>
      </c>
      <c r="F758" s="1094">
        <f t="shared" si="46"/>
        <v>0</v>
      </c>
      <c r="G758" s="1095">
        <f t="shared" si="47"/>
        <v>0</v>
      </c>
      <c r="H758" s="1090" t="str">
        <f t="shared" ca="1" si="48"/>
        <v/>
      </c>
      <c r="I758" s="1109"/>
      <c r="J758" s="1109"/>
      <c r="K758" s="1112"/>
      <c r="L758" s="1091"/>
      <c r="M758" s="1091"/>
      <c r="N758" s="1091"/>
      <c r="O758" s="1091"/>
      <c r="P758" s="1096"/>
      <c r="Q758" s="1096"/>
      <c r="R758" s="1096"/>
      <c r="S758" s="1091"/>
    </row>
    <row r="759" spans="1:19" x14ac:dyDescent="0.3">
      <c r="A759" s="1090">
        <v>754</v>
      </c>
      <c r="B759" s="1091"/>
      <c r="C759" s="1091"/>
      <c r="D759" s="1097"/>
      <c r="E759" s="1093">
        <f t="shared" si="45"/>
        <v>0</v>
      </c>
      <c r="F759" s="1094">
        <f t="shared" si="46"/>
        <v>0</v>
      </c>
      <c r="G759" s="1095">
        <f t="shared" si="47"/>
        <v>0</v>
      </c>
      <c r="H759" s="1090" t="str">
        <f t="shared" ca="1" si="48"/>
        <v/>
      </c>
      <c r="I759" s="1109"/>
      <c r="J759" s="1109"/>
      <c r="K759" s="1112"/>
      <c r="L759" s="1091"/>
      <c r="M759" s="1091"/>
      <c r="N759" s="1091"/>
      <c r="O759" s="1091"/>
      <c r="P759" s="1096"/>
      <c r="Q759" s="1096"/>
      <c r="R759" s="1096"/>
      <c r="S759" s="1091"/>
    </row>
    <row r="760" spans="1:19" x14ac:dyDescent="0.3">
      <c r="A760" s="1090">
        <v>755</v>
      </c>
      <c r="B760" s="1091"/>
      <c r="C760" s="1091"/>
      <c r="D760" s="1097"/>
      <c r="E760" s="1093">
        <f t="shared" si="45"/>
        <v>0</v>
      </c>
      <c r="F760" s="1094">
        <f t="shared" si="46"/>
        <v>0</v>
      </c>
      <c r="G760" s="1095">
        <f t="shared" si="47"/>
        <v>0</v>
      </c>
      <c r="H760" s="1090" t="str">
        <f t="shared" ca="1" si="48"/>
        <v/>
      </c>
      <c r="I760" s="1109"/>
      <c r="J760" s="1109"/>
      <c r="K760" s="1112"/>
      <c r="L760" s="1091"/>
      <c r="M760" s="1091"/>
      <c r="N760" s="1091"/>
      <c r="O760" s="1091"/>
      <c r="P760" s="1096"/>
      <c r="Q760" s="1096"/>
      <c r="R760" s="1096"/>
      <c r="S760" s="1091"/>
    </row>
    <row r="761" spans="1:19" x14ac:dyDescent="0.3">
      <c r="A761" s="1090">
        <v>756</v>
      </c>
      <c r="B761" s="1091"/>
      <c r="C761" s="1091"/>
      <c r="D761" s="1097"/>
      <c r="E761" s="1093">
        <f t="shared" si="45"/>
        <v>0</v>
      </c>
      <c r="F761" s="1094">
        <f t="shared" si="46"/>
        <v>0</v>
      </c>
      <c r="G761" s="1095">
        <f t="shared" si="47"/>
        <v>0</v>
      </c>
      <c r="H761" s="1090" t="str">
        <f t="shared" ca="1" si="48"/>
        <v/>
      </c>
      <c r="I761" s="1109"/>
      <c r="J761" s="1109"/>
      <c r="K761" s="1112"/>
      <c r="L761" s="1091"/>
      <c r="M761" s="1091"/>
      <c r="N761" s="1091"/>
      <c r="O761" s="1091"/>
      <c r="P761" s="1096"/>
      <c r="Q761" s="1096"/>
      <c r="R761" s="1096"/>
      <c r="S761" s="1091"/>
    </row>
    <row r="762" spans="1:19" x14ac:dyDescent="0.3">
      <c r="A762" s="1090">
        <v>757</v>
      </c>
      <c r="B762" s="1091"/>
      <c r="C762" s="1091"/>
      <c r="D762" s="1097"/>
      <c r="E762" s="1093">
        <f t="shared" si="45"/>
        <v>0</v>
      </c>
      <c r="F762" s="1094">
        <f t="shared" si="46"/>
        <v>0</v>
      </c>
      <c r="G762" s="1095">
        <f t="shared" si="47"/>
        <v>0</v>
      </c>
      <c r="H762" s="1090" t="str">
        <f t="shared" ca="1" si="48"/>
        <v/>
      </c>
      <c r="I762" s="1109"/>
      <c r="J762" s="1109"/>
      <c r="K762" s="1112"/>
      <c r="L762" s="1091"/>
      <c r="M762" s="1091"/>
      <c r="N762" s="1091"/>
      <c r="O762" s="1091"/>
      <c r="P762" s="1096"/>
      <c r="Q762" s="1096"/>
      <c r="R762" s="1096"/>
      <c r="S762" s="1091"/>
    </row>
    <row r="763" spans="1:19" x14ac:dyDescent="0.3">
      <c r="A763" s="1090">
        <v>758</v>
      </c>
      <c r="B763" s="1091"/>
      <c r="C763" s="1091"/>
      <c r="D763" s="1097"/>
      <c r="E763" s="1093">
        <f t="shared" si="45"/>
        <v>0</v>
      </c>
      <c r="F763" s="1094">
        <f t="shared" si="46"/>
        <v>0</v>
      </c>
      <c r="G763" s="1095">
        <f t="shared" si="47"/>
        <v>0</v>
      </c>
      <c r="H763" s="1090" t="str">
        <f t="shared" ca="1" si="48"/>
        <v/>
      </c>
      <c r="I763" s="1109"/>
      <c r="J763" s="1109"/>
      <c r="K763" s="1112"/>
      <c r="L763" s="1091"/>
      <c r="M763" s="1091"/>
      <c r="N763" s="1091"/>
      <c r="O763" s="1091"/>
      <c r="P763" s="1096"/>
      <c r="Q763" s="1096"/>
      <c r="R763" s="1096"/>
      <c r="S763" s="1091"/>
    </row>
    <row r="764" spans="1:19" x14ac:dyDescent="0.3">
      <c r="A764" s="1090">
        <v>759</v>
      </c>
      <c r="B764" s="1091"/>
      <c r="C764" s="1091"/>
      <c r="D764" s="1097"/>
      <c r="E764" s="1093">
        <f t="shared" si="45"/>
        <v>0</v>
      </c>
      <c r="F764" s="1094">
        <f t="shared" si="46"/>
        <v>0</v>
      </c>
      <c r="G764" s="1095">
        <f t="shared" si="47"/>
        <v>0</v>
      </c>
      <c r="H764" s="1090" t="str">
        <f t="shared" ca="1" si="48"/>
        <v/>
      </c>
      <c r="I764" s="1109"/>
      <c r="J764" s="1109"/>
      <c r="K764" s="1112"/>
      <c r="L764" s="1091"/>
      <c r="M764" s="1091"/>
      <c r="N764" s="1091"/>
      <c r="O764" s="1091"/>
      <c r="P764" s="1096"/>
      <c r="Q764" s="1096"/>
      <c r="R764" s="1096"/>
      <c r="S764" s="1091"/>
    </row>
    <row r="765" spans="1:19" x14ac:dyDescent="0.3">
      <c r="A765" s="1090">
        <v>760</v>
      </c>
      <c r="B765" s="1091"/>
      <c r="C765" s="1091"/>
      <c r="D765" s="1097"/>
      <c r="E765" s="1093">
        <f t="shared" si="45"/>
        <v>0</v>
      </c>
      <c r="F765" s="1094">
        <f t="shared" si="46"/>
        <v>0</v>
      </c>
      <c r="G765" s="1095">
        <f t="shared" si="47"/>
        <v>0</v>
      </c>
      <c r="H765" s="1090" t="str">
        <f t="shared" ca="1" si="48"/>
        <v/>
      </c>
      <c r="I765" s="1109"/>
      <c r="J765" s="1109"/>
      <c r="K765" s="1112"/>
      <c r="L765" s="1091"/>
      <c r="M765" s="1091"/>
      <c r="N765" s="1091"/>
      <c r="O765" s="1091"/>
      <c r="P765" s="1096"/>
      <c r="Q765" s="1096"/>
      <c r="R765" s="1096"/>
      <c r="S765" s="1091"/>
    </row>
    <row r="766" spans="1:19" x14ac:dyDescent="0.3">
      <c r="A766" s="1090">
        <v>761</v>
      </c>
      <c r="B766" s="1091"/>
      <c r="C766" s="1091"/>
      <c r="D766" s="1097"/>
      <c r="E766" s="1093">
        <f t="shared" si="45"/>
        <v>0</v>
      </c>
      <c r="F766" s="1094">
        <f t="shared" si="46"/>
        <v>0</v>
      </c>
      <c r="G766" s="1095">
        <f t="shared" si="47"/>
        <v>0</v>
      </c>
      <c r="H766" s="1090" t="str">
        <f t="shared" ca="1" si="48"/>
        <v/>
      </c>
      <c r="I766" s="1109"/>
      <c r="J766" s="1109"/>
      <c r="K766" s="1112"/>
      <c r="L766" s="1091"/>
      <c r="M766" s="1091"/>
      <c r="N766" s="1091"/>
      <c r="O766" s="1091"/>
      <c r="P766" s="1096"/>
      <c r="Q766" s="1096"/>
      <c r="R766" s="1096"/>
      <c r="S766" s="1091"/>
    </row>
    <row r="767" spans="1:19" x14ac:dyDescent="0.3">
      <c r="A767" s="1090">
        <v>762</v>
      </c>
      <c r="B767" s="1091"/>
      <c r="C767" s="1091"/>
      <c r="D767" s="1097"/>
      <c r="E767" s="1093">
        <f t="shared" si="45"/>
        <v>0</v>
      </c>
      <c r="F767" s="1094">
        <f t="shared" si="46"/>
        <v>0</v>
      </c>
      <c r="G767" s="1095">
        <f t="shared" si="47"/>
        <v>0</v>
      </c>
      <c r="H767" s="1090" t="str">
        <f t="shared" ca="1" si="48"/>
        <v/>
      </c>
      <c r="I767" s="1109"/>
      <c r="J767" s="1109"/>
      <c r="K767" s="1112"/>
      <c r="L767" s="1091"/>
      <c r="M767" s="1091"/>
      <c r="N767" s="1091"/>
      <c r="O767" s="1091"/>
      <c r="P767" s="1096"/>
      <c r="Q767" s="1096"/>
      <c r="R767" s="1096"/>
      <c r="S767" s="1091"/>
    </row>
    <row r="768" spans="1:19" x14ac:dyDescent="0.3">
      <c r="A768" s="1090">
        <v>763</v>
      </c>
      <c r="B768" s="1091"/>
      <c r="C768" s="1091"/>
      <c r="D768" s="1097"/>
      <c r="E768" s="1093">
        <f t="shared" si="45"/>
        <v>0</v>
      </c>
      <c r="F768" s="1094">
        <f t="shared" si="46"/>
        <v>0</v>
      </c>
      <c r="G768" s="1095">
        <f t="shared" si="47"/>
        <v>0</v>
      </c>
      <c r="H768" s="1090" t="str">
        <f t="shared" ca="1" si="48"/>
        <v/>
      </c>
      <c r="I768" s="1109"/>
      <c r="J768" s="1109"/>
      <c r="K768" s="1112"/>
      <c r="L768" s="1091"/>
      <c r="M768" s="1091"/>
      <c r="N768" s="1091"/>
      <c r="O768" s="1091"/>
      <c r="P768" s="1096"/>
      <c r="Q768" s="1096"/>
      <c r="R768" s="1096"/>
      <c r="S768" s="1091"/>
    </row>
    <row r="769" spans="1:19" x14ac:dyDescent="0.3">
      <c r="A769" s="1090">
        <v>764</v>
      </c>
      <c r="B769" s="1091"/>
      <c r="C769" s="1091"/>
      <c r="D769" s="1097"/>
      <c r="E769" s="1093">
        <f t="shared" si="45"/>
        <v>0</v>
      </c>
      <c r="F769" s="1094">
        <f t="shared" si="46"/>
        <v>0</v>
      </c>
      <c r="G769" s="1095">
        <f t="shared" si="47"/>
        <v>0</v>
      </c>
      <c r="H769" s="1090" t="str">
        <f t="shared" ca="1" si="48"/>
        <v/>
      </c>
      <c r="I769" s="1109"/>
      <c r="J769" s="1109"/>
      <c r="K769" s="1112"/>
      <c r="L769" s="1091"/>
      <c r="M769" s="1091"/>
      <c r="N769" s="1091"/>
      <c r="O769" s="1091"/>
      <c r="P769" s="1096"/>
      <c r="Q769" s="1096"/>
      <c r="R769" s="1096"/>
      <c r="S769" s="1091"/>
    </row>
    <row r="770" spans="1:19" x14ac:dyDescent="0.3">
      <c r="A770" s="1090">
        <v>765</v>
      </c>
      <c r="B770" s="1091"/>
      <c r="C770" s="1091"/>
      <c r="D770" s="1097"/>
      <c r="E770" s="1093">
        <f t="shared" si="45"/>
        <v>0</v>
      </c>
      <c r="F770" s="1094">
        <f t="shared" si="46"/>
        <v>0</v>
      </c>
      <c r="G770" s="1095">
        <f t="shared" si="47"/>
        <v>0</v>
      </c>
      <c r="H770" s="1090" t="str">
        <f t="shared" ca="1" si="48"/>
        <v/>
      </c>
      <c r="I770" s="1109"/>
      <c r="J770" s="1109"/>
      <c r="K770" s="1112"/>
      <c r="L770" s="1091"/>
      <c r="M770" s="1091"/>
      <c r="N770" s="1091"/>
      <c r="O770" s="1091"/>
      <c r="P770" s="1096"/>
      <c r="Q770" s="1096"/>
      <c r="R770" s="1096"/>
      <c r="S770" s="1091"/>
    </row>
    <row r="771" spans="1:19" x14ac:dyDescent="0.3">
      <c r="A771" s="1090">
        <v>766</v>
      </c>
      <c r="B771" s="1091"/>
      <c r="C771" s="1091"/>
      <c r="D771" s="1097"/>
      <c r="E771" s="1093">
        <f t="shared" si="45"/>
        <v>0</v>
      </c>
      <c r="F771" s="1094">
        <f t="shared" si="46"/>
        <v>0</v>
      </c>
      <c r="G771" s="1095">
        <f t="shared" si="47"/>
        <v>0</v>
      </c>
      <c r="H771" s="1090" t="str">
        <f t="shared" ca="1" si="48"/>
        <v/>
      </c>
      <c r="I771" s="1109"/>
      <c r="J771" s="1109"/>
      <c r="K771" s="1112"/>
      <c r="L771" s="1091"/>
      <c r="M771" s="1091"/>
      <c r="N771" s="1091"/>
      <c r="O771" s="1091"/>
      <c r="P771" s="1096"/>
      <c r="Q771" s="1096"/>
      <c r="R771" s="1096"/>
      <c r="S771" s="1091"/>
    </row>
    <row r="772" spans="1:19" x14ac:dyDescent="0.3">
      <c r="A772" s="1090">
        <v>767</v>
      </c>
      <c r="B772" s="1091"/>
      <c r="C772" s="1091"/>
      <c r="D772" s="1097"/>
      <c r="E772" s="1093">
        <f t="shared" si="45"/>
        <v>0</v>
      </c>
      <c r="F772" s="1094">
        <f t="shared" si="46"/>
        <v>0</v>
      </c>
      <c r="G772" s="1095">
        <f t="shared" si="47"/>
        <v>0</v>
      </c>
      <c r="H772" s="1090" t="str">
        <f t="shared" ca="1" si="48"/>
        <v/>
      </c>
      <c r="I772" s="1109"/>
      <c r="J772" s="1109"/>
      <c r="K772" s="1112"/>
      <c r="L772" s="1091"/>
      <c r="M772" s="1091"/>
      <c r="N772" s="1091"/>
      <c r="O772" s="1091"/>
      <c r="P772" s="1096"/>
      <c r="Q772" s="1096"/>
      <c r="R772" s="1096"/>
      <c r="S772" s="1091"/>
    </row>
    <row r="773" spans="1:19" x14ac:dyDescent="0.3">
      <c r="A773" s="1090">
        <v>768</v>
      </c>
      <c r="B773" s="1091"/>
      <c r="C773" s="1091"/>
      <c r="D773" s="1097"/>
      <c r="E773" s="1093">
        <f t="shared" si="45"/>
        <v>0</v>
      </c>
      <c r="F773" s="1094">
        <f t="shared" si="46"/>
        <v>0</v>
      </c>
      <c r="G773" s="1095">
        <f t="shared" si="47"/>
        <v>0</v>
      </c>
      <c r="H773" s="1090" t="str">
        <f t="shared" ca="1" si="48"/>
        <v/>
      </c>
      <c r="I773" s="1109"/>
      <c r="J773" s="1109"/>
      <c r="K773" s="1112"/>
      <c r="L773" s="1091"/>
      <c r="M773" s="1091"/>
      <c r="N773" s="1091"/>
      <c r="O773" s="1091"/>
      <c r="P773" s="1096"/>
      <c r="Q773" s="1096"/>
      <c r="R773" s="1096"/>
      <c r="S773" s="1091"/>
    </row>
    <row r="774" spans="1:19" x14ac:dyDescent="0.3">
      <c r="A774" s="1090">
        <v>769</v>
      </c>
      <c r="B774" s="1091"/>
      <c r="C774" s="1091"/>
      <c r="D774" s="1097"/>
      <c r="E774" s="1093">
        <f t="shared" si="45"/>
        <v>0</v>
      </c>
      <c r="F774" s="1094">
        <f t="shared" si="46"/>
        <v>0</v>
      </c>
      <c r="G774" s="1095">
        <f t="shared" si="47"/>
        <v>0</v>
      </c>
      <c r="H774" s="1090" t="str">
        <f t="shared" ca="1" si="48"/>
        <v/>
      </c>
      <c r="I774" s="1109"/>
      <c r="J774" s="1109"/>
      <c r="K774" s="1112"/>
      <c r="L774" s="1091"/>
      <c r="M774" s="1091"/>
      <c r="N774" s="1091"/>
      <c r="O774" s="1091"/>
      <c r="P774" s="1096"/>
      <c r="Q774" s="1096"/>
      <c r="R774" s="1096"/>
      <c r="S774" s="1091"/>
    </row>
    <row r="775" spans="1:19" x14ac:dyDescent="0.3">
      <c r="A775" s="1090">
        <v>770</v>
      </c>
      <c r="B775" s="1091"/>
      <c r="C775" s="1091"/>
      <c r="D775" s="1097"/>
      <c r="E775" s="1093">
        <f t="shared" ref="E775:E838" si="49">D775</f>
        <v>0</v>
      </c>
      <c r="F775" s="1094">
        <f t="shared" ref="F775:F838" si="50">D775</f>
        <v>0</v>
      </c>
      <c r="G775" s="1095">
        <f t="shared" ref="G775:G838" si="51">D775</f>
        <v>0</v>
      </c>
      <c r="H775" s="1090" t="str">
        <f t="shared" ref="H775:H838" ca="1" si="52">IF(ISBLANK(D775),"",DATEDIF(G775,TODAY(),"y"))</f>
        <v/>
      </c>
      <c r="I775" s="1109"/>
      <c r="J775" s="1109"/>
      <c r="K775" s="1112"/>
      <c r="L775" s="1091"/>
      <c r="M775" s="1091"/>
      <c r="N775" s="1091"/>
      <c r="O775" s="1091"/>
      <c r="P775" s="1096"/>
      <c r="Q775" s="1096"/>
      <c r="R775" s="1096"/>
      <c r="S775" s="1091"/>
    </row>
    <row r="776" spans="1:19" x14ac:dyDescent="0.3">
      <c r="A776" s="1090">
        <v>771</v>
      </c>
      <c r="B776" s="1091"/>
      <c r="C776" s="1091"/>
      <c r="D776" s="1097"/>
      <c r="E776" s="1093">
        <f t="shared" si="49"/>
        <v>0</v>
      </c>
      <c r="F776" s="1094">
        <f t="shared" si="50"/>
        <v>0</v>
      </c>
      <c r="G776" s="1095">
        <f t="shared" si="51"/>
        <v>0</v>
      </c>
      <c r="H776" s="1090" t="str">
        <f t="shared" ca="1" si="52"/>
        <v/>
      </c>
      <c r="I776" s="1109"/>
      <c r="J776" s="1109"/>
      <c r="K776" s="1112"/>
      <c r="L776" s="1091"/>
      <c r="M776" s="1091"/>
      <c r="N776" s="1091"/>
      <c r="O776" s="1091"/>
      <c r="P776" s="1096"/>
      <c r="Q776" s="1096"/>
      <c r="R776" s="1096"/>
      <c r="S776" s="1091"/>
    </row>
    <row r="777" spans="1:19" x14ac:dyDescent="0.3">
      <c r="A777" s="1090">
        <v>772</v>
      </c>
      <c r="B777" s="1091"/>
      <c r="C777" s="1091"/>
      <c r="D777" s="1097"/>
      <c r="E777" s="1093">
        <f t="shared" si="49"/>
        <v>0</v>
      </c>
      <c r="F777" s="1094">
        <f t="shared" si="50"/>
        <v>0</v>
      </c>
      <c r="G777" s="1095">
        <f t="shared" si="51"/>
        <v>0</v>
      </c>
      <c r="H777" s="1090" t="str">
        <f t="shared" ca="1" si="52"/>
        <v/>
      </c>
      <c r="I777" s="1109"/>
      <c r="J777" s="1109"/>
      <c r="K777" s="1112"/>
      <c r="L777" s="1091"/>
      <c r="M777" s="1091"/>
      <c r="N777" s="1091"/>
      <c r="O777" s="1091"/>
      <c r="P777" s="1096"/>
      <c r="Q777" s="1096"/>
      <c r="R777" s="1096"/>
      <c r="S777" s="1091"/>
    </row>
    <row r="778" spans="1:19" x14ac:dyDescent="0.3">
      <c r="A778" s="1090">
        <v>773</v>
      </c>
      <c r="B778" s="1091"/>
      <c r="C778" s="1091"/>
      <c r="D778" s="1097"/>
      <c r="E778" s="1093">
        <f t="shared" si="49"/>
        <v>0</v>
      </c>
      <c r="F778" s="1094">
        <f t="shared" si="50"/>
        <v>0</v>
      </c>
      <c r="G778" s="1095">
        <f t="shared" si="51"/>
        <v>0</v>
      </c>
      <c r="H778" s="1090" t="str">
        <f t="shared" ca="1" si="52"/>
        <v/>
      </c>
      <c r="I778" s="1109"/>
      <c r="J778" s="1109"/>
      <c r="K778" s="1112"/>
      <c r="L778" s="1091"/>
      <c r="M778" s="1091"/>
      <c r="N778" s="1091"/>
      <c r="O778" s="1091"/>
      <c r="P778" s="1096"/>
      <c r="Q778" s="1096"/>
      <c r="R778" s="1096"/>
      <c r="S778" s="1091"/>
    </row>
    <row r="779" spans="1:19" x14ac:dyDescent="0.3">
      <c r="A779" s="1090">
        <v>774</v>
      </c>
      <c r="B779" s="1091"/>
      <c r="C779" s="1091"/>
      <c r="D779" s="1097"/>
      <c r="E779" s="1093">
        <f t="shared" si="49"/>
        <v>0</v>
      </c>
      <c r="F779" s="1094">
        <f t="shared" si="50"/>
        <v>0</v>
      </c>
      <c r="G779" s="1095">
        <f t="shared" si="51"/>
        <v>0</v>
      </c>
      <c r="H779" s="1090" t="str">
        <f t="shared" ca="1" si="52"/>
        <v/>
      </c>
      <c r="I779" s="1109"/>
      <c r="J779" s="1109"/>
      <c r="K779" s="1112"/>
      <c r="L779" s="1091"/>
      <c r="M779" s="1091"/>
      <c r="N779" s="1091"/>
      <c r="O779" s="1091"/>
      <c r="P779" s="1096"/>
      <c r="Q779" s="1096"/>
      <c r="R779" s="1096"/>
      <c r="S779" s="1091"/>
    </row>
    <row r="780" spans="1:19" x14ac:dyDescent="0.3">
      <c r="A780" s="1090">
        <v>775</v>
      </c>
      <c r="B780" s="1091"/>
      <c r="C780" s="1091"/>
      <c r="D780" s="1097"/>
      <c r="E780" s="1093">
        <f t="shared" si="49"/>
        <v>0</v>
      </c>
      <c r="F780" s="1094">
        <f t="shared" si="50"/>
        <v>0</v>
      </c>
      <c r="G780" s="1095">
        <f t="shared" si="51"/>
        <v>0</v>
      </c>
      <c r="H780" s="1090" t="str">
        <f t="shared" ca="1" si="52"/>
        <v/>
      </c>
      <c r="I780" s="1109"/>
      <c r="J780" s="1109"/>
      <c r="K780" s="1112"/>
      <c r="L780" s="1091"/>
      <c r="M780" s="1091"/>
      <c r="N780" s="1091"/>
      <c r="O780" s="1091"/>
      <c r="P780" s="1096"/>
      <c r="Q780" s="1096"/>
      <c r="R780" s="1096"/>
      <c r="S780" s="1091"/>
    </row>
    <row r="781" spans="1:19" x14ac:dyDescent="0.3">
      <c r="A781" s="1090">
        <v>776</v>
      </c>
      <c r="B781" s="1091"/>
      <c r="C781" s="1091"/>
      <c r="D781" s="1097"/>
      <c r="E781" s="1093">
        <f t="shared" si="49"/>
        <v>0</v>
      </c>
      <c r="F781" s="1094">
        <f t="shared" si="50"/>
        <v>0</v>
      </c>
      <c r="G781" s="1095">
        <f t="shared" si="51"/>
        <v>0</v>
      </c>
      <c r="H781" s="1090" t="str">
        <f t="shared" ca="1" si="52"/>
        <v/>
      </c>
      <c r="I781" s="1109"/>
      <c r="J781" s="1109"/>
      <c r="K781" s="1112"/>
      <c r="L781" s="1091"/>
      <c r="M781" s="1091"/>
      <c r="N781" s="1091"/>
      <c r="O781" s="1091"/>
      <c r="P781" s="1096"/>
      <c r="Q781" s="1096"/>
      <c r="R781" s="1096"/>
      <c r="S781" s="1091"/>
    </row>
    <row r="782" spans="1:19" x14ac:dyDescent="0.3">
      <c r="A782" s="1090">
        <v>777</v>
      </c>
      <c r="B782" s="1091"/>
      <c r="C782" s="1091"/>
      <c r="D782" s="1097"/>
      <c r="E782" s="1093">
        <f t="shared" si="49"/>
        <v>0</v>
      </c>
      <c r="F782" s="1094">
        <f t="shared" si="50"/>
        <v>0</v>
      </c>
      <c r="G782" s="1095">
        <f t="shared" si="51"/>
        <v>0</v>
      </c>
      <c r="H782" s="1090" t="str">
        <f t="shared" ca="1" si="52"/>
        <v/>
      </c>
      <c r="I782" s="1109"/>
      <c r="J782" s="1109"/>
      <c r="K782" s="1112"/>
      <c r="L782" s="1091"/>
      <c r="M782" s="1091"/>
      <c r="N782" s="1091"/>
      <c r="O782" s="1091"/>
      <c r="P782" s="1096"/>
      <c r="Q782" s="1096"/>
      <c r="R782" s="1096"/>
      <c r="S782" s="1091"/>
    </row>
    <row r="783" spans="1:19" x14ac:dyDescent="0.3">
      <c r="A783" s="1090">
        <v>778</v>
      </c>
      <c r="B783" s="1091"/>
      <c r="C783" s="1091"/>
      <c r="D783" s="1097"/>
      <c r="E783" s="1093">
        <f t="shared" si="49"/>
        <v>0</v>
      </c>
      <c r="F783" s="1094">
        <f t="shared" si="50"/>
        <v>0</v>
      </c>
      <c r="G783" s="1095">
        <f t="shared" si="51"/>
        <v>0</v>
      </c>
      <c r="H783" s="1090" t="str">
        <f t="shared" ca="1" si="52"/>
        <v/>
      </c>
      <c r="I783" s="1109"/>
      <c r="J783" s="1109"/>
      <c r="K783" s="1112"/>
      <c r="L783" s="1091"/>
      <c r="M783" s="1091"/>
      <c r="N783" s="1091"/>
      <c r="O783" s="1091"/>
      <c r="P783" s="1096"/>
      <c r="Q783" s="1096"/>
      <c r="R783" s="1096"/>
      <c r="S783" s="1091"/>
    </row>
    <row r="784" spans="1:19" x14ac:dyDescent="0.3">
      <c r="A784" s="1090">
        <v>779</v>
      </c>
      <c r="B784" s="1091"/>
      <c r="C784" s="1091"/>
      <c r="D784" s="1097"/>
      <c r="E784" s="1093">
        <f t="shared" si="49"/>
        <v>0</v>
      </c>
      <c r="F784" s="1094">
        <f t="shared" si="50"/>
        <v>0</v>
      </c>
      <c r="G784" s="1095">
        <f t="shared" si="51"/>
        <v>0</v>
      </c>
      <c r="H784" s="1090" t="str">
        <f t="shared" ca="1" si="52"/>
        <v/>
      </c>
      <c r="I784" s="1109"/>
      <c r="J784" s="1109"/>
      <c r="K784" s="1112"/>
      <c r="L784" s="1091"/>
      <c r="M784" s="1091"/>
      <c r="N784" s="1091"/>
      <c r="O784" s="1091"/>
      <c r="P784" s="1096"/>
      <c r="Q784" s="1096"/>
      <c r="R784" s="1096"/>
      <c r="S784" s="1091"/>
    </row>
    <row r="785" spans="1:19" x14ac:dyDescent="0.3">
      <c r="A785" s="1090">
        <v>780</v>
      </c>
      <c r="B785" s="1091"/>
      <c r="C785" s="1091"/>
      <c r="D785" s="1097"/>
      <c r="E785" s="1093">
        <f t="shared" si="49"/>
        <v>0</v>
      </c>
      <c r="F785" s="1094">
        <f t="shared" si="50"/>
        <v>0</v>
      </c>
      <c r="G785" s="1095">
        <f t="shared" si="51"/>
        <v>0</v>
      </c>
      <c r="H785" s="1090" t="str">
        <f t="shared" ca="1" si="52"/>
        <v/>
      </c>
      <c r="I785" s="1109"/>
      <c r="J785" s="1109"/>
      <c r="K785" s="1112"/>
      <c r="L785" s="1091"/>
      <c r="M785" s="1091"/>
      <c r="N785" s="1091"/>
      <c r="O785" s="1091"/>
      <c r="P785" s="1096"/>
      <c r="Q785" s="1096"/>
      <c r="R785" s="1096"/>
      <c r="S785" s="1091"/>
    </row>
    <row r="786" spans="1:19" x14ac:dyDescent="0.3">
      <c r="A786" s="1090">
        <v>781</v>
      </c>
      <c r="B786" s="1091"/>
      <c r="C786" s="1091"/>
      <c r="D786" s="1097"/>
      <c r="E786" s="1093">
        <f t="shared" si="49"/>
        <v>0</v>
      </c>
      <c r="F786" s="1094">
        <f t="shared" si="50"/>
        <v>0</v>
      </c>
      <c r="G786" s="1095">
        <f t="shared" si="51"/>
        <v>0</v>
      </c>
      <c r="H786" s="1090" t="str">
        <f t="shared" ca="1" si="52"/>
        <v/>
      </c>
      <c r="I786" s="1109"/>
      <c r="J786" s="1109"/>
      <c r="K786" s="1112"/>
      <c r="L786" s="1091"/>
      <c r="M786" s="1091"/>
      <c r="N786" s="1091"/>
      <c r="O786" s="1091"/>
      <c r="P786" s="1096"/>
      <c r="Q786" s="1096"/>
      <c r="R786" s="1096"/>
      <c r="S786" s="1091"/>
    </row>
    <row r="787" spans="1:19" x14ac:dyDescent="0.3">
      <c r="A787" s="1090">
        <v>782</v>
      </c>
      <c r="B787" s="1091"/>
      <c r="C787" s="1091"/>
      <c r="D787" s="1097"/>
      <c r="E787" s="1093">
        <f t="shared" si="49"/>
        <v>0</v>
      </c>
      <c r="F787" s="1094">
        <f t="shared" si="50"/>
        <v>0</v>
      </c>
      <c r="G787" s="1095">
        <f t="shared" si="51"/>
        <v>0</v>
      </c>
      <c r="H787" s="1090" t="str">
        <f t="shared" ca="1" si="52"/>
        <v/>
      </c>
      <c r="I787" s="1109"/>
      <c r="J787" s="1109"/>
      <c r="K787" s="1112"/>
      <c r="L787" s="1091"/>
      <c r="M787" s="1091"/>
      <c r="N787" s="1091"/>
      <c r="O787" s="1091"/>
      <c r="P787" s="1096"/>
      <c r="Q787" s="1096"/>
      <c r="R787" s="1096"/>
      <c r="S787" s="1091"/>
    </row>
    <row r="788" spans="1:19" x14ac:dyDescent="0.3">
      <c r="A788" s="1090">
        <v>783</v>
      </c>
      <c r="B788" s="1091"/>
      <c r="C788" s="1091"/>
      <c r="D788" s="1097"/>
      <c r="E788" s="1093">
        <f t="shared" si="49"/>
        <v>0</v>
      </c>
      <c r="F788" s="1094">
        <f t="shared" si="50"/>
        <v>0</v>
      </c>
      <c r="G788" s="1095">
        <f t="shared" si="51"/>
        <v>0</v>
      </c>
      <c r="H788" s="1090" t="str">
        <f t="shared" ca="1" si="52"/>
        <v/>
      </c>
      <c r="I788" s="1109"/>
      <c r="J788" s="1109"/>
      <c r="K788" s="1112"/>
      <c r="L788" s="1091"/>
      <c r="M788" s="1091"/>
      <c r="N788" s="1091"/>
      <c r="O788" s="1091"/>
      <c r="P788" s="1096"/>
      <c r="Q788" s="1096"/>
      <c r="R788" s="1096"/>
      <c r="S788" s="1091"/>
    </row>
    <row r="789" spans="1:19" x14ac:dyDescent="0.3">
      <c r="A789" s="1090">
        <v>784</v>
      </c>
      <c r="B789" s="1091"/>
      <c r="C789" s="1091"/>
      <c r="D789" s="1097"/>
      <c r="E789" s="1093">
        <f t="shared" si="49"/>
        <v>0</v>
      </c>
      <c r="F789" s="1094">
        <f t="shared" si="50"/>
        <v>0</v>
      </c>
      <c r="G789" s="1095">
        <f t="shared" si="51"/>
        <v>0</v>
      </c>
      <c r="H789" s="1090" t="str">
        <f t="shared" ca="1" si="52"/>
        <v/>
      </c>
      <c r="I789" s="1109"/>
      <c r="J789" s="1109"/>
      <c r="K789" s="1112"/>
      <c r="L789" s="1091"/>
      <c r="M789" s="1091"/>
      <c r="N789" s="1091"/>
      <c r="O789" s="1091"/>
      <c r="P789" s="1096"/>
      <c r="Q789" s="1096"/>
      <c r="R789" s="1096"/>
      <c r="S789" s="1091"/>
    </row>
    <row r="790" spans="1:19" x14ac:dyDescent="0.3">
      <c r="A790" s="1090">
        <v>785</v>
      </c>
      <c r="B790" s="1091"/>
      <c r="C790" s="1091"/>
      <c r="D790" s="1097"/>
      <c r="E790" s="1093">
        <f t="shared" si="49"/>
        <v>0</v>
      </c>
      <c r="F790" s="1094">
        <f t="shared" si="50"/>
        <v>0</v>
      </c>
      <c r="G790" s="1095">
        <f t="shared" si="51"/>
        <v>0</v>
      </c>
      <c r="H790" s="1090" t="str">
        <f t="shared" ca="1" si="52"/>
        <v/>
      </c>
      <c r="I790" s="1109"/>
      <c r="J790" s="1109"/>
      <c r="K790" s="1112"/>
      <c r="L790" s="1091"/>
      <c r="M790" s="1091"/>
      <c r="N790" s="1091"/>
      <c r="O790" s="1091"/>
      <c r="P790" s="1096"/>
      <c r="Q790" s="1096"/>
      <c r="R790" s="1096"/>
      <c r="S790" s="1091"/>
    </row>
    <row r="791" spans="1:19" x14ac:dyDescent="0.3">
      <c r="A791" s="1090">
        <v>786</v>
      </c>
      <c r="B791" s="1091"/>
      <c r="C791" s="1091"/>
      <c r="D791" s="1097"/>
      <c r="E791" s="1093">
        <f t="shared" si="49"/>
        <v>0</v>
      </c>
      <c r="F791" s="1094">
        <f t="shared" si="50"/>
        <v>0</v>
      </c>
      <c r="G791" s="1095">
        <f t="shared" si="51"/>
        <v>0</v>
      </c>
      <c r="H791" s="1090" t="str">
        <f t="shared" ca="1" si="52"/>
        <v/>
      </c>
      <c r="I791" s="1109"/>
      <c r="J791" s="1109"/>
      <c r="K791" s="1112"/>
      <c r="L791" s="1091"/>
      <c r="M791" s="1091"/>
      <c r="N791" s="1091"/>
      <c r="O791" s="1091"/>
      <c r="P791" s="1096"/>
      <c r="Q791" s="1096"/>
      <c r="R791" s="1096"/>
      <c r="S791" s="1091"/>
    </row>
    <row r="792" spans="1:19" x14ac:dyDescent="0.3">
      <c r="A792" s="1090">
        <v>787</v>
      </c>
      <c r="B792" s="1091"/>
      <c r="C792" s="1091"/>
      <c r="D792" s="1097"/>
      <c r="E792" s="1093">
        <f t="shared" si="49"/>
        <v>0</v>
      </c>
      <c r="F792" s="1094">
        <f t="shared" si="50"/>
        <v>0</v>
      </c>
      <c r="G792" s="1095">
        <f t="shared" si="51"/>
        <v>0</v>
      </c>
      <c r="H792" s="1090" t="str">
        <f t="shared" ca="1" si="52"/>
        <v/>
      </c>
      <c r="I792" s="1109"/>
      <c r="J792" s="1109"/>
      <c r="K792" s="1112"/>
      <c r="L792" s="1091"/>
      <c r="M792" s="1091"/>
      <c r="N792" s="1091"/>
      <c r="O792" s="1091"/>
      <c r="P792" s="1096"/>
      <c r="Q792" s="1096"/>
      <c r="R792" s="1096"/>
      <c r="S792" s="1091"/>
    </row>
    <row r="793" spans="1:19" x14ac:dyDescent="0.3">
      <c r="A793" s="1090">
        <v>788</v>
      </c>
      <c r="B793" s="1091"/>
      <c r="C793" s="1091"/>
      <c r="D793" s="1097"/>
      <c r="E793" s="1093">
        <f t="shared" si="49"/>
        <v>0</v>
      </c>
      <c r="F793" s="1094">
        <f t="shared" si="50"/>
        <v>0</v>
      </c>
      <c r="G793" s="1095">
        <f t="shared" si="51"/>
        <v>0</v>
      </c>
      <c r="H793" s="1090" t="str">
        <f t="shared" ca="1" si="52"/>
        <v/>
      </c>
      <c r="I793" s="1109"/>
      <c r="J793" s="1109"/>
      <c r="K793" s="1112"/>
      <c r="L793" s="1091"/>
      <c r="M793" s="1091"/>
      <c r="N793" s="1091"/>
      <c r="O793" s="1091"/>
      <c r="P793" s="1096"/>
      <c r="Q793" s="1096"/>
      <c r="R793" s="1096"/>
      <c r="S793" s="1091"/>
    </row>
    <row r="794" spans="1:19" x14ac:dyDescent="0.3">
      <c r="A794" s="1090">
        <v>789</v>
      </c>
      <c r="B794" s="1091"/>
      <c r="C794" s="1091"/>
      <c r="D794" s="1097"/>
      <c r="E794" s="1093">
        <f t="shared" si="49"/>
        <v>0</v>
      </c>
      <c r="F794" s="1094">
        <f t="shared" si="50"/>
        <v>0</v>
      </c>
      <c r="G794" s="1095">
        <f t="shared" si="51"/>
        <v>0</v>
      </c>
      <c r="H794" s="1090" t="str">
        <f t="shared" ca="1" si="52"/>
        <v/>
      </c>
      <c r="I794" s="1109"/>
      <c r="J794" s="1109"/>
      <c r="K794" s="1112"/>
      <c r="L794" s="1091"/>
      <c r="M794" s="1091"/>
      <c r="N794" s="1091"/>
      <c r="O794" s="1091"/>
      <c r="P794" s="1096"/>
      <c r="Q794" s="1096"/>
      <c r="R794" s="1096"/>
      <c r="S794" s="1091"/>
    </row>
    <row r="795" spans="1:19" x14ac:dyDescent="0.3">
      <c r="A795" s="1090">
        <v>790</v>
      </c>
      <c r="B795" s="1091"/>
      <c r="C795" s="1091"/>
      <c r="D795" s="1097"/>
      <c r="E795" s="1093">
        <f t="shared" si="49"/>
        <v>0</v>
      </c>
      <c r="F795" s="1094">
        <f t="shared" si="50"/>
        <v>0</v>
      </c>
      <c r="G795" s="1095">
        <f t="shared" si="51"/>
        <v>0</v>
      </c>
      <c r="H795" s="1090" t="str">
        <f t="shared" ca="1" si="52"/>
        <v/>
      </c>
      <c r="I795" s="1109"/>
      <c r="J795" s="1109"/>
      <c r="K795" s="1112"/>
      <c r="L795" s="1091"/>
      <c r="M795" s="1091"/>
      <c r="N795" s="1091"/>
      <c r="O795" s="1091"/>
      <c r="P795" s="1096"/>
      <c r="Q795" s="1096"/>
      <c r="R795" s="1096"/>
      <c r="S795" s="1091"/>
    </row>
    <row r="796" spans="1:19" x14ac:dyDescent="0.3">
      <c r="A796" s="1090">
        <v>791</v>
      </c>
      <c r="B796" s="1091"/>
      <c r="C796" s="1091"/>
      <c r="D796" s="1097"/>
      <c r="E796" s="1093">
        <f t="shared" si="49"/>
        <v>0</v>
      </c>
      <c r="F796" s="1094">
        <f t="shared" si="50"/>
        <v>0</v>
      </c>
      <c r="G796" s="1095">
        <f t="shared" si="51"/>
        <v>0</v>
      </c>
      <c r="H796" s="1090" t="str">
        <f t="shared" ca="1" si="52"/>
        <v/>
      </c>
      <c r="I796" s="1109"/>
      <c r="J796" s="1109"/>
      <c r="K796" s="1112"/>
      <c r="L796" s="1091"/>
      <c r="M796" s="1091"/>
      <c r="N796" s="1091"/>
      <c r="O796" s="1091"/>
      <c r="P796" s="1096"/>
      <c r="Q796" s="1096"/>
      <c r="R796" s="1096"/>
      <c r="S796" s="1091"/>
    </row>
    <row r="797" spans="1:19" x14ac:dyDescent="0.3">
      <c r="A797" s="1090">
        <v>792</v>
      </c>
      <c r="B797" s="1091"/>
      <c r="C797" s="1091"/>
      <c r="D797" s="1097"/>
      <c r="E797" s="1093">
        <f t="shared" si="49"/>
        <v>0</v>
      </c>
      <c r="F797" s="1094">
        <f t="shared" si="50"/>
        <v>0</v>
      </c>
      <c r="G797" s="1095">
        <f t="shared" si="51"/>
        <v>0</v>
      </c>
      <c r="H797" s="1090" t="str">
        <f t="shared" ca="1" si="52"/>
        <v/>
      </c>
      <c r="I797" s="1109"/>
      <c r="J797" s="1109"/>
      <c r="K797" s="1112"/>
      <c r="L797" s="1091"/>
      <c r="M797" s="1091"/>
      <c r="N797" s="1091"/>
      <c r="O797" s="1091"/>
      <c r="P797" s="1096"/>
      <c r="Q797" s="1096"/>
      <c r="R797" s="1096"/>
      <c r="S797" s="1091"/>
    </row>
    <row r="798" spans="1:19" x14ac:dyDescent="0.3">
      <c r="A798" s="1090">
        <v>793</v>
      </c>
      <c r="B798" s="1091"/>
      <c r="C798" s="1091"/>
      <c r="D798" s="1097"/>
      <c r="E798" s="1093">
        <f t="shared" si="49"/>
        <v>0</v>
      </c>
      <c r="F798" s="1094">
        <f t="shared" si="50"/>
        <v>0</v>
      </c>
      <c r="G798" s="1095">
        <f t="shared" si="51"/>
        <v>0</v>
      </c>
      <c r="H798" s="1090" t="str">
        <f t="shared" ca="1" si="52"/>
        <v/>
      </c>
      <c r="I798" s="1109"/>
      <c r="J798" s="1109"/>
      <c r="K798" s="1112"/>
      <c r="L798" s="1091"/>
      <c r="M798" s="1091"/>
      <c r="N798" s="1091"/>
      <c r="O798" s="1091"/>
      <c r="P798" s="1096"/>
      <c r="Q798" s="1096"/>
      <c r="R798" s="1096"/>
      <c r="S798" s="1091"/>
    </row>
    <row r="799" spans="1:19" x14ac:dyDescent="0.3">
      <c r="A799" s="1090">
        <v>794</v>
      </c>
      <c r="B799" s="1091"/>
      <c r="C799" s="1091"/>
      <c r="D799" s="1097"/>
      <c r="E799" s="1093">
        <f t="shared" si="49"/>
        <v>0</v>
      </c>
      <c r="F799" s="1094">
        <f t="shared" si="50"/>
        <v>0</v>
      </c>
      <c r="G799" s="1095">
        <f t="shared" si="51"/>
        <v>0</v>
      </c>
      <c r="H799" s="1090" t="str">
        <f t="shared" ca="1" si="52"/>
        <v/>
      </c>
      <c r="I799" s="1109"/>
      <c r="J799" s="1109"/>
      <c r="K799" s="1112"/>
      <c r="L799" s="1091"/>
      <c r="M799" s="1091"/>
      <c r="N799" s="1091"/>
      <c r="O799" s="1091"/>
      <c r="P799" s="1096"/>
      <c r="Q799" s="1096"/>
      <c r="R799" s="1096"/>
      <c r="S799" s="1091"/>
    </row>
    <row r="800" spans="1:19" x14ac:dyDescent="0.3">
      <c r="A800" s="1090">
        <v>795</v>
      </c>
      <c r="B800" s="1091"/>
      <c r="C800" s="1091"/>
      <c r="D800" s="1097"/>
      <c r="E800" s="1093">
        <f t="shared" si="49"/>
        <v>0</v>
      </c>
      <c r="F800" s="1094">
        <f t="shared" si="50"/>
        <v>0</v>
      </c>
      <c r="G800" s="1095">
        <f t="shared" si="51"/>
        <v>0</v>
      </c>
      <c r="H800" s="1090" t="str">
        <f t="shared" ca="1" si="52"/>
        <v/>
      </c>
      <c r="I800" s="1109"/>
      <c r="J800" s="1109"/>
      <c r="K800" s="1112"/>
      <c r="L800" s="1091"/>
      <c r="M800" s="1091"/>
      <c r="N800" s="1091"/>
      <c r="O800" s="1091"/>
      <c r="P800" s="1096"/>
      <c r="Q800" s="1096"/>
      <c r="R800" s="1096"/>
      <c r="S800" s="1091"/>
    </row>
    <row r="801" spans="1:19" x14ac:dyDescent="0.3">
      <c r="A801" s="1090">
        <v>796</v>
      </c>
      <c r="B801" s="1091"/>
      <c r="C801" s="1091"/>
      <c r="D801" s="1097"/>
      <c r="E801" s="1093">
        <f t="shared" si="49"/>
        <v>0</v>
      </c>
      <c r="F801" s="1094">
        <f t="shared" si="50"/>
        <v>0</v>
      </c>
      <c r="G801" s="1095">
        <f t="shared" si="51"/>
        <v>0</v>
      </c>
      <c r="H801" s="1090" t="str">
        <f t="shared" ca="1" si="52"/>
        <v/>
      </c>
      <c r="I801" s="1109"/>
      <c r="J801" s="1109"/>
      <c r="K801" s="1112"/>
      <c r="L801" s="1091"/>
      <c r="M801" s="1091"/>
      <c r="N801" s="1091"/>
      <c r="O801" s="1091"/>
      <c r="P801" s="1096"/>
      <c r="Q801" s="1096"/>
      <c r="R801" s="1096"/>
      <c r="S801" s="1091"/>
    </row>
    <row r="802" spans="1:19" x14ac:dyDescent="0.3">
      <c r="A802" s="1090">
        <v>797</v>
      </c>
      <c r="B802" s="1091"/>
      <c r="C802" s="1091"/>
      <c r="D802" s="1097"/>
      <c r="E802" s="1093">
        <f t="shared" si="49"/>
        <v>0</v>
      </c>
      <c r="F802" s="1094">
        <f t="shared" si="50"/>
        <v>0</v>
      </c>
      <c r="G802" s="1095">
        <f t="shared" si="51"/>
        <v>0</v>
      </c>
      <c r="H802" s="1090" t="str">
        <f t="shared" ca="1" si="52"/>
        <v/>
      </c>
      <c r="I802" s="1109"/>
      <c r="J802" s="1109"/>
      <c r="K802" s="1112"/>
      <c r="L802" s="1091"/>
      <c r="M802" s="1091"/>
      <c r="N802" s="1091"/>
      <c r="O802" s="1091"/>
      <c r="P802" s="1096"/>
      <c r="Q802" s="1096"/>
      <c r="R802" s="1096"/>
      <c r="S802" s="1091"/>
    </row>
    <row r="803" spans="1:19" x14ac:dyDescent="0.3">
      <c r="A803" s="1090">
        <v>798</v>
      </c>
      <c r="B803" s="1091"/>
      <c r="C803" s="1091"/>
      <c r="D803" s="1097"/>
      <c r="E803" s="1093">
        <f t="shared" si="49"/>
        <v>0</v>
      </c>
      <c r="F803" s="1094">
        <f t="shared" si="50"/>
        <v>0</v>
      </c>
      <c r="G803" s="1095">
        <f t="shared" si="51"/>
        <v>0</v>
      </c>
      <c r="H803" s="1090" t="str">
        <f t="shared" ca="1" si="52"/>
        <v/>
      </c>
      <c r="I803" s="1109"/>
      <c r="J803" s="1109"/>
      <c r="K803" s="1112"/>
      <c r="L803" s="1091"/>
      <c r="M803" s="1091"/>
      <c r="N803" s="1091"/>
      <c r="O803" s="1091"/>
      <c r="P803" s="1096"/>
      <c r="Q803" s="1096"/>
      <c r="R803" s="1096"/>
      <c r="S803" s="1091"/>
    </row>
    <row r="804" spans="1:19" x14ac:dyDescent="0.3">
      <c r="A804" s="1090">
        <v>799</v>
      </c>
      <c r="B804" s="1091"/>
      <c r="C804" s="1091"/>
      <c r="D804" s="1097"/>
      <c r="E804" s="1093">
        <f t="shared" si="49"/>
        <v>0</v>
      </c>
      <c r="F804" s="1094">
        <f t="shared" si="50"/>
        <v>0</v>
      </c>
      <c r="G804" s="1095">
        <f t="shared" si="51"/>
        <v>0</v>
      </c>
      <c r="H804" s="1090" t="str">
        <f t="shared" ca="1" si="52"/>
        <v/>
      </c>
      <c r="I804" s="1109"/>
      <c r="J804" s="1109"/>
      <c r="K804" s="1112"/>
      <c r="L804" s="1091"/>
      <c r="M804" s="1091"/>
      <c r="N804" s="1091"/>
      <c r="O804" s="1091"/>
      <c r="P804" s="1096"/>
      <c r="Q804" s="1096"/>
      <c r="R804" s="1096"/>
      <c r="S804" s="1091"/>
    </row>
    <row r="805" spans="1:19" x14ac:dyDescent="0.3">
      <c r="A805" s="1090">
        <v>800</v>
      </c>
      <c r="B805" s="1091"/>
      <c r="C805" s="1091"/>
      <c r="D805" s="1097"/>
      <c r="E805" s="1093">
        <f t="shared" si="49"/>
        <v>0</v>
      </c>
      <c r="F805" s="1094">
        <f t="shared" si="50"/>
        <v>0</v>
      </c>
      <c r="G805" s="1095">
        <f t="shared" si="51"/>
        <v>0</v>
      </c>
      <c r="H805" s="1090" t="str">
        <f t="shared" ca="1" si="52"/>
        <v/>
      </c>
      <c r="I805" s="1109"/>
      <c r="J805" s="1109"/>
      <c r="K805" s="1112"/>
      <c r="L805" s="1091"/>
      <c r="M805" s="1091"/>
      <c r="N805" s="1091"/>
      <c r="O805" s="1091"/>
      <c r="P805" s="1096"/>
      <c r="Q805" s="1096"/>
      <c r="R805" s="1096"/>
      <c r="S805" s="1091"/>
    </row>
    <row r="806" spans="1:19" x14ac:dyDescent="0.3">
      <c r="A806" s="1090">
        <v>801</v>
      </c>
      <c r="B806" s="1091"/>
      <c r="C806" s="1091"/>
      <c r="D806" s="1097"/>
      <c r="E806" s="1093">
        <f t="shared" si="49"/>
        <v>0</v>
      </c>
      <c r="F806" s="1094">
        <f t="shared" si="50"/>
        <v>0</v>
      </c>
      <c r="G806" s="1095">
        <f t="shared" si="51"/>
        <v>0</v>
      </c>
      <c r="H806" s="1090" t="str">
        <f t="shared" ca="1" si="52"/>
        <v/>
      </c>
      <c r="I806" s="1109"/>
      <c r="J806" s="1109"/>
      <c r="K806" s="1112"/>
      <c r="L806" s="1091"/>
      <c r="M806" s="1091"/>
      <c r="N806" s="1091"/>
      <c r="O806" s="1091"/>
      <c r="P806" s="1096"/>
      <c r="Q806" s="1096"/>
      <c r="R806" s="1096"/>
      <c r="S806" s="1091"/>
    </row>
    <row r="807" spans="1:19" x14ac:dyDescent="0.3">
      <c r="A807" s="1090">
        <v>802</v>
      </c>
      <c r="B807" s="1091"/>
      <c r="C807" s="1091"/>
      <c r="D807" s="1097"/>
      <c r="E807" s="1093">
        <f t="shared" si="49"/>
        <v>0</v>
      </c>
      <c r="F807" s="1094">
        <f t="shared" si="50"/>
        <v>0</v>
      </c>
      <c r="G807" s="1095">
        <f t="shared" si="51"/>
        <v>0</v>
      </c>
      <c r="H807" s="1090" t="str">
        <f t="shared" ca="1" si="52"/>
        <v/>
      </c>
      <c r="I807" s="1109"/>
      <c r="J807" s="1109"/>
      <c r="K807" s="1112"/>
      <c r="L807" s="1091"/>
      <c r="M807" s="1091"/>
      <c r="N807" s="1091"/>
      <c r="O807" s="1091"/>
      <c r="P807" s="1096"/>
      <c r="Q807" s="1096"/>
      <c r="R807" s="1096"/>
      <c r="S807" s="1091"/>
    </row>
    <row r="808" spans="1:19" x14ac:dyDescent="0.3">
      <c r="A808" s="1090">
        <v>803</v>
      </c>
      <c r="B808" s="1091"/>
      <c r="C808" s="1091"/>
      <c r="D808" s="1097"/>
      <c r="E808" s="1093">
        <f t="shared" si="49"/>
        <v>0</v>
      </c>
      <c r="F808" s="1094">
        <f t="shared" si="50"/>
        <v>0</v>
      </c>
      <c r="G808" s="1095">
        <f t="shared" si="51"/>
        <v>0</v>
      </c>
      <c r="H808" s="1090" t="str">
        <f t="shared" ca="1" si="52"/>
        <v/>
      </c>
      <c r="I808" s="1109"/>
      <c r="J808" s="1109"/>
      <c r="K808" s="1112"/>
      <c r="L808" s="1091"/>
      <c r="M808" s="1091"/>
      <c r="N808" s="1091"/>
      <c r="O808" s="1091"/>
      <c r="P808" s="1096"/>
      <c r="Q808" s="1096"/>
      <c r="R808" s="1096"/>
      <c r="S808" s="1091"/>
    </row>
    <row r="809" spans="1:19" x14ac:dyDescent="0.3">
      <c r="A809" s="1090">
        <v>804</v>
      </c>
      <c r="B809" s="1091"/>
      <c r="C809" s="1091"/>
      <c r="D809" s="1097"/>
      <c r="E809" s="1093">
        <f t="shared" si="49"/>
        <v>0</v>
      </c>
      <c r="F809" s="1094">
        <f t="shared" si="50"/>
        <v>0</v>
      </c>
      <c r="G809" s="1095">
        <f t="shared" si="51"/>
        <v>0</v>
      </c>
      <c r="H809" s="1090" t="str">
        <f t="shared" ca="1" si="52"/>
        <v/>
      </c>
      <c r="I809" s="1109"/>
      <c r="J809" s="1109"/>
      <c r="K809" s="1112"/>
      <c r="L809" s="1091"/>
      <c r="M809" s="1091"/>
      <c r="N809" s="1091"/>
      <c r="O809" s="1091"/>
      <c r="P809" s="1096"/>
      <c r="Q809" s="1096"/>
      <c r="R809" s="1096"/>
      <c r="S809" s="1091"/>
    </row>
    <row r="810" spans="1:19" x14ac:dyDescent="0.3">
      <c r="A810" s="1090">
        <v>805</v>
      </c>
      <c r="B810" s="1091"/>
      <c r="C810" s="1091"/>
      <c r="D810" s="1097"/>
      <c r="E810" s="1093">
        <f t="shared" si="49"/>
        <v>0</v>
      </c>
      <c r="F810" s="1094">
        <f t="shared" si="50"/>
        <v>0</v>
      </c>
      <c r="G810" s="1095">
        <f t="shared" si="51"/>
        <v>0</v>
      </c>
      <c r="H810" s="1090" t="str">
        <f t="shared" ca="1" si="52"/>
        <v/>
      </c>
      <c r="I810" s="1109"/>
      <c r="J810" s="1109"/>
      <c r="K810" s="1112"/>
      <c r="L810" s="1091"/>
      <c r="M810" s="1091"/>
      <c r="N810" s="1091"/>
      <c r="O810" s="1091"/>
      <c r="P810" s="1096"/>
      <c r="Q810" s="1096"/>
      <c r="R810" s="1096"/>
      <c r="S810" s="1091"/>
    </row>
    <row r="811" spans="1:19" x14ac:dyDescent="0.3">
      <c r="A811" s="1090">
        <v>806</v>
      </c>
      <c r="B811" s="1091"/>
      <c r="C811" s="1091"/>
      <c r="D811" s="1097"/>
      <c r="E811" s="1093">
        <f t="shared" si="49"/>
        <v>0</v>
      </c>
      <c r="F811" s="1094">
        <f t="shared" si="50"/>
        <v>0</v>
      </c>
      <c r="G811" s="1095">
        <f t="shared" si="51"/>
        <v>0</v>
      </c>
      <c r="H811" s="1090" t="str">
        <f t="shared" ca="1" si="52"/>
        <v/>
      </c>
      <c r="I811" s="1109"/>
      <c r="J811" s="1109"/>
      <c r="K811" s="1112"/>
      <c r="L811" s="1091"/>
      <c r="M811" s="1091"/>
      <c r="N811" s="1091"/>
      <c r="O811" s="1091"/>
      <c r="P811" s="1096"/>
      <c r="Q811" s="1096"/>
      <c r="R811" s="1096"/>
      <c r="S811" s="1091"/>
    </row>
    <row r="812" spans="1:19" x14ac:dyDescent="0.3">
      <c r="A812" s="1090">
        <v>807</v>
      </c>
      <c r="B812" s="1091"/>
      <c r="C812" s="1091"/>
      <c r="D812" s="1097"/>
      <c r="E812" s="1093">
        <f t="shared" si="49"/>
        <v>0</v>
      </c>
      <c r="F812" s="1094">
        <f t="shared" si="50"/>
        <v>0</v>
      </c>
      <c r="G812" s="1095">
        <f t="shared" si="51"/>
        <v>0</v>
      </c>
      <c r="H812" s="1090" t="str">
        <f t="shared" ca="1" si="52"/>
        <v/>
      </c>
      <c r="I812" s="1109"/>
      <c r="J812" s="1109"/>
      <c r="K812" s="1112"/>
      <c r="L812" s="1091"/>
      <c r="M812" s="1091"/>
      <c r="N812" s="1091"/>
      <c r="O812" s="1091"/>
      <c r="P812" s="1096"/>
      <c r="Q812" s="1096"/>
      <c r="R812" s="1096"/>
      <c r="S812" s="1091"/>
    </row>
    <row r="813" spans="1:19" x14ac:dyDescent="0.3">
      <c r="A813" s="1090">
        <v>808</v>
      </c>
      <c r="B813" s="1091"/>
      <c r="C813" s="1091"/>
      <c r="D813" s="1097"/>
      <c r="E813" s="1093">
        <f t="shared" si="49"/>
        <v>0</v>
      </c>
      <c r="F813" s="1094">
        <f t="shared" si="50"/>
        <v>0</v>
      </c>
      <c r="G813" s="1095">
        <f t="shared" si="51"/>
        <v>0</v>
      </c>
      <c r="H813" s="1090" t="str">
        <f t="shared" ca="1" si="52"/>
        <v/>
      </c>
      <c r="I813" s="1109"/>
      <c r="J813" s="1109"/>
      <c r="K813" s="1112"/>
      <c r="L813" s="1091"/>
      <c r="M813" s="1091"/>
      <c r="N813" s="1091"/>
      <c r="O813" s="1091"/>
      <c r="P813" s="1096"/>
      <c r="Q813" s="1096"/>
      <c r="R813" s="1096"/>
      <c r="S813" s="1091"/>
    </row>
    <row r="814" spans="1:19" x14ac:dyDescent="0.3">
      <c r="A814" s="1090">
        <v>809</v>
      </c>
      <c r="B814" s="1091"/>
      <c r="C814" s="1091"/>
      <c r="D814" s="1097"/>
      <c r="E814" s="1093">
        <f t="shared" si="49"/>
        <v>0</v>
      </c>
      <c r="F814" s="1094">
        <f t="shared" si="50"/>
        <v>0</v>
      </c>
      <c r="G814" s="1095">
        <f t="shared" si="51"/>
        <v>0</v>
      </c>
      <c r="H814" s="1090" t="str">
        <f t="shared" ca="1" si="52"/>
        <v/>
      </c>
      <c r="I814" s="1109"/>
      <c r="J814" s="1109"/>
      <c r="K814" s="1112"/>
      <c r="L814" s="1091"/>
      <c r="M814" s="1091"/>
      <c r="N814" s="1091"/>
      <c r="O814" s="1091"/>
      <c r="P814" s="1096"/>
      <c r="Q814" s="1096"/>
      <c r="R814" s="1096"/>
      <c r="S814" s="1091"/>
    </row>
    <row r="815" spans="1:19" x14ac:dyDescent="0.3">
      <c r="A815" s="1090">
        <v>810</v>
      </c>
      <c r="B815" s="1091"/>
      <c r="C815" s="1091"/>
      <c r="D815" s="1097"/>
      <c r="E815" s="1093">
        <f t="shared" si="49"/>
        <v>0</v>
      </c>
      <c r="F815" s="1094">
        <f t="shared" si="50"/>
        <v>0</v>
      </c>
      <c r="G815" s="1095">
        <f t="shared" si="51"/>
        <v>0</v>
      </c>
      <c r="H815" s="1090" t="str">
        <f t="shared" ca="1" si="52"/>
        <v/>
      </c>
      <c r="I815" s="1109"/>
      <c r="J815" s="1109"/>
      <c r="K815" s="1112"/>
      <c r="L815" s="1091"/>
      <c r="M815" s="1091"/>
      <c r="N815" s="1091"/>
      <c r="O815" s="1091"/>
      <c r="P815" s="1096"/>
      <c r="Q815" s="1096"/>
      <c r="R815" s="1096"/>
      <c r="S815" s="1091"/>
    </row>
    <row r="816" spans="1:19" x14ac:dyDescent="0.3">
      <c r="A816" s="1090">
        <v>811</v>
      </c>
      <c r="B816" s="1091"/>
      <c r="C816" s="1091"/>
      <c r="D816" s="1097"/>
      <c r="E816" s="1093">
        <f t="shared" si="49"/>
        <v>0</v>
      </c>
      <c r="F816" s="1094">
        <f t="shared" si="50"/>
        <v>0</v>
      </c>
      <c r="G816" s="1095">
        <f t="shared" si="51"/>
        <v>0</v>
      </c>
      <c r="H816" s="1090" t="str">
        <f t="shared" ca="1" si="52"/>
        <v/>
      </c>
      <c r="I816" s="1109"/>
      <c r="J816" s="1109"/>
      <c r="K816" s="1112"/>
      <c r="L816" s="1091"/>
      <c r="M816" s="1091"/>
      <c r="N816" s="1091"/>
      <c r="O816" s="1091"/>
      <c r="P816" s="1096"/>
      <c r="Q816" s="1096"/>
      <c r="R816" s="1096"/>
      <c r="S816" s="1091"/>
    </row>
    <row r="817" spans="1:19" x14ac:dyDescent="0.3">
      <c r="A817" s="1090">
        <v>812</v>
      </c>
      <c r="B817" s="1091"/>
      <c r="C817" s="1091"/>
      <c r="D817" s="1097"/>
      <c r="E817" s="1093">
        <f t="shared" si="49"/>
        <v>0</v>
      </c>
      <c r="F817" s="1094">
        <f t="shared" si="50"/>
        <v>0</v>
      </c>
      <c r="G817" s="1095">
        <f t="shared" si="51"/>
        <v>0</v>
      </c>
      <c r="H817" s="1090" t="str">
        <f t="shared" ca="1" si="52"/>
        <v/>
      </c>
      <c r="I817" s="1109"/>
      <c r="J817" s="1109"/>
      <c r="K817" s="1112"/>
      <c r="L817" s="1091"/>
      <c r="M817" s="1091"/>
      <c r="N817" s="1091"/>
      <c r="O817" s="1091"/>
      <c r="P817" s="1096"/>
      <c r="Q817" s="1096"/>
      <c r="R817" s="1096"/>
      <c r="S817" s="1091"/>
    </row>
    <row r="818" spans="1:19" x14ac:dyDescent="0.3">
      <c r="A818" s="1090">
        <v>813</v>
      </c>
      <c r="B818" s="1091"/>
      <c r="C818" s="1091"/>
      <c r="D818" s="1097"/>
      <c r="E818" s="1093">
        <f t="shared" si="49"/>
        <v>0</v>
      </c>
      <c r="F818" s="1094">
        <f t="shared" si="50"/>
        <v>0</v>
      </c>
      <c r="G818" s="1095">
        <f t="shared" si="51"/>
        <v>0</v>
      </c>
      <c r="H818" s="1090" t="str">
        <f t="shared" ca="1" si="52"/>
        <v/>
      </c>
      <c r="I818" s="1109"/>
      <c r="J818" s="1109"/>
      <c r="K818" s="1112"/>
      <c r="L818" s="1091"/>
      <c r="M818" s="1091"/>
      <c r="N818" s="1091"/>
      <c r="O818" s="1091"/>
      <c r="P818" s="1096"/>
      <c r="Q818" s="1096"/>
      <c r="R818" s="1096"/>
      <c r="S818" s="1091"/>
    </row>
    <row r="819" spans="1:19" x14ac:dyDescent="0.3">
      <c r="A819" s="1090">
        <v>814</v>
      </c>
      <c r="B819" s="1091"/>
      <c r="C819" s="1091"/>
      <c r="D819" s="1097"/>
      <c r="E819" s="1093">
        <f t="shared" si="49"/>
        <v>0</v>
      </c>
      <c r="F819" s="1094">
        <f t="shared" si="50"/>
        <v>0</v>
      </c>
      <c r="G819" s="1095">
        <f t="shared" si="51"/>
        <v>0</v>
      </c>
      <c r="H819" s="1090" t="str">
        <f t="shared" ca="1" si="52"/>
        <v/>
      </c>
      <c r="I819" s="1109"/>
      <c r="J819" s="1109"/>
      <c r="K819" s="1112"/>
      <c r="L819" s="1091"/>
      <c r="M819" s="1091"/>
      <c r="N819" s="1091"/>
      <c r="O819" s="1091"/>
      <c r="P819" s="1096"/>
      <c r="Q819" s="1096"/>
      <c r="R819" s="1096"/>
      <c r="S819" s="1091"/>
    </row>
    <row r="820" spans="1:19" x14ac:dyDescent="0.3">
      <c r="A820" s="1090">
        <v>815</v>
      </c>
      <c r="B820" s="1091"/>
      <c r="C820" s="1091"/>
      <c r="D820" s="1097"/>
      <c r="E820" s="1093">
        <f t="shared" si="49"/>
        <v>0</v>
      </c>
      <c r="F820" s="1094">
        <f t="shared" si="50"/>
        <v>0</v>
      </c>
      <c r="G820" s="1095">
        <f t="shared" si="51"/>
        <v>0</v>
      </c>
      <c r="H820" s="1090" t="str">
        <f t="shared" ca="1" si="52"/>
        <v/>
      </c>
      <c r="I820" s="1109"/>
      <c r="J820" s="1109"/>
      <c r="K820" s="1112"/>
      <c r="L820" s="1091"/>
      <c r="M820" s="1091"/>
      <c r="N820" s="1091"/>
      <c r="O820" s="1091"/>
      <c r="P820" s="1096"/>
      <c r="Q820" s="1096"/>
      <c r="R820" s="1096"/>
      <c r="S820" s="1091"/>
    </row>
    <row r="821" spans="1:19" x14ac:dyDescent="0.3">
      <c r="A821" s="1090">
        <v>816</v>
      </c>
      <c r="B821" s="1091"/>
      <c r="C821" s="1091"/>
      <c r="D821" s="1097"/>
      <c r="E821" s="1093">
        <f t="shared" si="49"/>
        <v>0</v>
      </c>
      <c r="F821" s="1094">
        <f t="shared" si="50"/>
        <v>0</v>
      </c>
      <c r="G821" s="1095">
        <f t="shared" si="51"/>
        <v>0</v>
      </c>
      <c r="H821" s="1090" t="str">
        <f t="shared" ca="1" si="52"/>
        <v/>
      </c>
      <c r="I821" s="1109"/>
      <c r="J821" s="1109"/>
      <c r="K821" s="1112"/>
      <c r="L821" s="1091"/>
      <c r="M821" s="1091"/>
      <c r="N821" s="1091"/>
      <c r="O821" s="1091"/>
      <c r="P821" s="1096"/>
      <c r="Q821" s="1096"/>
      <c r="R821" s="1096"/>
      <c r="S821" s="1091"/>
    </row>
    <row r="822" spans="1:19" x14ac:dyDescent="0.3">
      <c r="A822" s="1090">
        <v>817</v>
      </c>
      <c r="B822" s="1091"/>
      <c r="C822" s="1091"/>
      <c r="D822" s="1097"/>
      <c r="E822" s="1093">
        <f t="shared" si="49"/>
        <v>0</v>
      </c>
      <c r="F822" s="1094">
        <f t="shared" si="50"/>
        <v>0</v>
      </c>
      <c r="G822" s="1095">
        <f t="shared" si="51"/>
        <v>0</v>
      </c>
      <c r="H822" s="1090" t="str">
        <f t="shared" ca="1" si="52"/>
        <v/>
      </c>
      <c r="I822" s="1109"/>
      <c r="J822" s="1109"/>
      <c r="K822" s="1112"/>
      <c r="L822" s="1091"/>
      <c r="M822" s="1091"/>
      <c r="N822" s="1091"/>
      <c r="O822" s="1091"/>
      <c r="P822" s="1096"/>
      <c r="Q822" s="1096"/>
      <c r="R822" s="1096"/>
      <c r="S822" s="1091"/>
    </row>
    <row r="823" spans="1:19" x14ac:dyDescent="0.3">
      <c r="A823" s="1090">
        <v>818</v>
      </c>
      <c r="B823" s="1091"/>
      <c r="C823" s="1091"/>
      <c r="D823" s="1097"/>
      <c r="E823" s="1093">
        <f t="shared" si="49"/>
        <v>0</v>
      </c>
      <c r="F823" s="1094">
        <f t="shared" si="50"/>
        <v>0</v>
      </c>
      <c r="G823" s="1095">
        <f t="shared" si="51"/>
        <v>0</v>
      </c>
      <c r="H823" s="1090" t="str">
        <f t="shared" ca="1" si="52"/>
        <v/>
      </c>
      <c r="I823" s="1109"/>
      <c r="J823" s="1109"/>
      <c r="K823" s="1112"/>
      <c r="L823" s="1091"/>
      <c r="M823" s="1091"/>
      <c r="N823" s="1091"/>
      <c r="O823" s="1091"/>
      <c r="P823" s="1096"/>
      <c r="Q823" s="1096"/>
      <c r="R823" s="1096"/>
      <c r="S823" s="1091"/>
    </row>
    <row r="824" spans="1:19" x14ac:dyDescent="0.3">
      <c r="A824" s="1090">
        <v>819</v>
      </c>
      <c r="B824" s="1091"/>
      <c r="C824" s="1091"/>
      <c r="D824" s="1097"/>
      <c r="E824" s="1093">
        <f t="shared" si="49"/>
        <v>0</v>
      </c>
      <c r="F824" s="1094">
        <f t="shared" si="50"/>
        <v>0</v>
      </c>
      <c r="G824" s="1095">
        <f t="shared" si="51"/>
        <v>0</v>
      </c>
      <c r="H824" s="1090" t="str">
        <f t="shared" ca="1" si="52"/>
        <v/>
      </c>
      <c r="I824" s="1109"/>
      <c r="J824" s="1109"/>
      <c r="K824" s="1112"/>
      <c r="L824" s="1091"/>
      <c r="M824" s="1091"/>
      <c r="N824" s="1091"/>
      <c r="O824" s="1091"/>
      <c r="P824" s="1096"/>
      <c r="Q824" s="1096"/>
      <c r="R824" s="1096"/>
      <c r="S824" s="1091"/>
    </row>
    <row r="825" spans="1:19" x14ac:dyDescent="0.3">
      <c r="A825" s="1090">
        <v>820</v>
      </c>
      <c r="B825" s="1091"/>
      <c r="C825" s="1091"/>
      <c r="D825" s="1097"/>
      <c r="E825" s="1093">
        <f t="shared" si="49"/>
        <v>0</v>
      </c>
      <c r="F825" s="1094">
        <f t="shared" si="50"/>
        <v>0</v>
      </c>
      <c r="G825" s="1095">
        <f t="shared" si="51"/>
        <v>0</v>
      </c>
      <c r="H825" s="1090" t="str">
        <f t="shared" ca="1" si="52"/>
        <v/>
      </c>
      <c r="I825" s="1109"/>
      <c r="J825" s="1109"/>
      <c r="K825" s="1112"/>
      <c r="L825" s="1091"/>
      <c r="M825" s="1091"/>
      <c r="N825" s="1091"/>
      <c r="O825" s="1091"/>
      <c r="P825" s="1096"/>
      <c r="Q825" s="1096"/>
      <c r="R825" s="1096"/>
      <c r="S825" s="1091"/>
    </row>
    <row r="826" spans="1:19" x14ac:dyDescent="0.3">
      <c r="A826" s="1090">
        <v>821</v>
      </c>
      <c r="B826" s="1091"/>
      <c r="C826" s="1091"/>
      <c r="D826" s="1097"/>
      <c r="E826" s="1093">
        <f t="shared" si="49"/>
        <v>0</v>
      </c>
      <c r="F826" s="1094">
        <f t="shared" si="50"/>
        <v>0</v>
      </c>
      <c r="G826" s="1095">
        <f t="shared" si="51"/>
        <v>0</v>
      </c>
      <c r="H826" s="1090" t="str">
        <f t="shared" ca="1" si="52"/>
        <v/>
      </c>
      <c r="I826" s="1109"/>
      <c r="J826" s="1109"/>
      <c r="K826" s="1112"/>
      <c r="L826" s="1091"/>
      <c r="M826" s="1091"/>
      <c r="N826" s="1091"/>
      <c r="O826" s="1091"/>
      <c r="P826" s="1096"/>
      <c r="Q826" s="1096"/>
      <c r="R826" s="1096"/>
      <c r="S826" s="1091"/>
    </row>
    <row r="827" spans="1:19" x14ac:dyDescent="0.3">
      <c r="A827" s="1090">
        <v>822</v>
      </c>
      <c r="B827" s="1091"/>
      <c r="C827" s="1091"/>
      <c r="D827" s="1097"/>
      <c r="E827" s="1093">
        <f t="shared" si="49"/>
        <v>0</v>
      </c>
      <c r="F827" s="1094">
        <f t="shared" si="50"/>
        <v>0</v>
      </c>
      <c r="G827" s="1095">
        <f t="shared" si="51"/>
        <v>0</v>
      </c>
      <c r="H827" s="1090" t="str">
        <f t="shared" ca="1" si="52"/>
        <v/>
      </c>
      <c r="I827" s="1109"/>
      <c r="J827" s="1109"/>
      <c r="K827" s="1112"/>
      <c r="L827" s="1091"/>
      <c r="M827" s="1091"/>
      <c r="N827" s="1091"/>
      <c r="O827" s="1091"/>
      <c r="P827" s="1096"/>
      <c r="Q827" s="1096"/>
      <c r="R827" s="1096"/>
      <c r="S827" s="1091"/>
    </row>
    <row r="828" spans="1:19" x14ac:dyDescent="0.3">
      <c r="A828" s="1090">
        <v>823</v>
      </c>
      <c r="B828" s="1091"/>
      <c r="C828" s="1091"/>
      <c r="D828" s="1097"/>
      <c r="E828" s="1093">
        <f t="shared" si="49"/>
        <v>0</v>
      </c>
      <c r="F828" s="1094">
        <f t="shared" si="50"/>
        <v>0</v>
      </c>
      <c r="G828" s="1095">
        <f t="shared" si="51"/>
        <v>0</v>
      </c>
      <c r="H828" s="1090" t="str">
        <f t="shared" ca="1" si="52"/>
        <v/>
      </c>
      <c r="I828" s="1109"/>
      <c r="J828" s="1109"/>
      <c r="K828" s="1112"/>
      <c r="L828" s="1091"/>
      <c r="M828" s="1091"/>
      <c r="N828" s="1091"/>
      <c r="O828" s="1091"/>
      <c r="P828" s="1096"/>
      <c r="Q828" s="1096"/>
      <c r="R828" s="1096"/>
      <c r="S828" s="1091"/>
    </row>
    <row r="829" spans="1:19" x14ac:dyDescent="0.3">
      <c r="A829" s="1090">
        <v>824</v>
      </c>
      <c r="B829" s="1091"/>
      <c r="C829" s="1091"/>
      <c r="D829" s="1097"/>
      <c r="E829" s="1093">
        <f t="shared" si="49"/>
        <v>0</v>
      </c>
      <c r="F829" s="1094">
        <f t="shared" si="50"/>
        <v>0</v>
      </c>
      <c r="G829" s="1095">
        <f t="shared" si="51"/>
        <v>0</v>
      </c>
      <c r="H829" s="1090" t="str">
        <f t="shared" ca="1" si="52"/>
        <v/>
      </c>
      <c r="I829" s="1109"/>
      <c r="J829" s="1109"/>
      <c r="K829" s="1112"/>
      <c r="L829" s="1091"/>
      <c r="M829" s="1091"/>
      <c r="N829" s="1091"/>
      <c r="O829" s="1091"/>
      <c r="P829" s="1096"/>
      <c r="Q829" s="1096"/>
      <c r="R829" s="1096"/>
      <c r="S829" s="1091"/>
    </row>
    <row r="830" spans="1:19" x14ac:dyDescent="0.3">
      <c r="A830" s="1090">
        <v>825</v>
      </c>
      <c r="B830" s="1091"/>
      <c r="C830" s="1091"/>
      <c r="D830" s="1097"/>
      <c r="E830" s="1093">
        <f t="shared" si="49"/>
        <v>0</v>
      </c>
      <c r="F830" s="1094">
        <f t="shared" si="50"/>
        <v>0</v>
      </c>
      <c r="G830" s="1095">
        <f t="shared" si="51"/>
        <v>0</v>
      </c>
      <c r="H830" s="1090" t="str">
        <f t="shared" ca="1" si="52"/>
        <v/>
      </c>
      <c r="I830" s="1109"/>
      <c r="J830" s="1109"/>
      <c r="K830" s="1112"/>
      <c r="L830" s="1091"/>
      <c r="M830" s="1091"/>
      <c r="N830" s="1091"/>
      <c r="O830" s="1091"/>
      <c r="P830" s="1096"/>
      <c r="Q830" s="1096"/>
      <c r="R830" s="1096"/>
      <c r="S830" s="1091"/>
    </row>
    <row r="831" spans="1:19" x14ac:dyDescent="0.3">
      <c r="A831" s="1090">
        <v>826</v>
      </c>
      <c r="B831" s="1091"/>
      <c r="C831" s="1091"/>
      <c r="D831" s="1097"/>
      <c r="E831" s="1093">
        <f t="shared" si="49"/>
        <v>0</v>
      </c>
      <c r="F831" s="1094">
        <f t="shared" si="50"/>
        <v>0</v>
      </c>
      <c r="G831" s="1095">
        <f t="shared" si="51"/>
        <v>0</v>
      </c>
      <c r="H831" s="1090" t="str">
        <f t="shared" ca="1" si="52"/>
        <v/>
      </c>
      <c r="I831" s="1109"/>
      <c r="J831" s="1109"/>
      <c r="K831" s="1112"/>
      <c r="L831" s="1091"/>
      <c r="M831" s="1091"/>
      <c r="N831" s="1091"/>
      <c r="O831" s="1091"/>
      <c r="P831" s="1096"/>
      <c r="Q831" s="1096"/>
      <c r="R831" s="1096"/>
      <c r="S831" s="1091"/>
    </row>
    <row r="832" spans="1:19" x14ac:dyDescent="0.3">
      <c r="A832" s="1090">
        <v>827</v>
      </c>
      <c r="B832" s="1091"/>
      <c r="C832" s="1091"/>
      <c r="D832" s="1097"/>
      <c r="E832" s="1093">
        <f t="shared" si="49"/>
        <v>0</v>
      </c>
      <c r="F832" s="1094">
        <f t="shared" si="50"/>
        <v>0</v>
      </c>
      <c r="G832" s="1095">
        <f t="shared" si="51"/>
        <v>0</v>
      </c>
      <c r="H832" s="1090" t="str">
        <f t="shared" ca="1" si="52"/>
        <v/>
      </c>
      <c r="I832" s="1109"/>
      <c r="J832" s="1109"/>
      <c r="K832" s="1112"/>
      <c r="L832" s="1091"/>
      <c r="M832" s="1091"/>
      <c r="N832" s="1091"/>
      <c r="O832" s="1091"/>
      <c r="P832" s="1096"/>
      <c r="Q832" s="1096"/>
      <c r="R832" s="1096"/>
      <c r="S832" s="1091"/>
    </row>
    <row r="833" spans="1:19" x14ac:dyDescent="0.3">
      <c r="A833" s="1090">
        <v>828</v>
      </c>
      <c r="B833" s="1091"/>
      <c r="C833" s="1091"/>
      <c r="D833" s="1097"/>
      <c r="E833" s="1093">
        <f t="shared" si="49"/>
        <v>0</v>
      </c>
      <c r="F833" s="1094">
        <f t="shared" si="50"/>
        <v>0</v>
      </c>
      <c r="G833" s="1095">
        <f t="shared" si="51"/>
        <v>0</v>
      </c>
      <c r="H833" s="1090" t="str">
        <f t="shared" ca="1" si="52"/>
        <v/>
      </c>
      <c r="I833" s="1109"/>
      <c r="J833" s="1109"/>
      <c r="K833" s="1112"/>
      <c r="L833" s="1091"/>
      <c r="M833" s="1091"/>
      <c r="N833" s="1091"/>
      <c r="O833" s="1091"/>
      <c r="P833" s="1096"/>
      <c r="Q833" s="1096"/>
      <c r="R833" s="1096"/>
      <c r="S833" s="1091"/>
    </row>
    <row r="834" spans="1:19" x14ac:dyDescent="0.3">
      <c r="A834" s="1090">
        <v>829</v>
      </c>
      <c r="B834" s="1091"/>
      <c r="C834" s="1091"/>
      <c r="D834" s="1097"/>
      <c r="E834" s="1093">
        <f t="shared" si="49"/>
        <v>0</v>
      </c>
      <c r="F834" s="1094">
        <f t="shared" si="50"/>
        <v>0</v>
      </c>
      <c r="G834" s="1095">
        <f t="shared" si="51"/>
        <v>0</v>
      </c>
      <c r="H834" s="1090" t="str">
        <f t="shared" ca="1" si="52"/>
        <v/>
      </c>
      <c r="I834" s="1109"/>
      <c r="J834" s="1109"/>
      <c r="K834" s="1112"/>
      <c r="L834" s="1091"/>
      <c r="M834" s="1091"/>
      <c r="N834" s="1091"/>
      <c r="O834" s="1091"/>
      <c r="P834" s="1096"/>
      <c r="Q834" s="1096"/>
      <c r="R834" s="1096"/>
      <c r="S834" s="1091"/>
    </row>
    <row r="835" spans="1:19" x14ac:dyDescent="0.3">
      <c r="A835" s="1090">
        <v>830</v>
      </c>
      <c r="B835" s="1091"/>
      <c r="C835" s="1091"/>
      <c r="D835" s="1097"/>
      <c r="E835" s="1093">
        <f t="shared" si="49"/>
        <v>0</v>
      </c>
      <c r="F835" s="1094">
        <f t="shared" si="50"/>
        <v>0</v>
      </c>
      <c r="G835" s="1095">
        <f t="shared" si="51"/>
        <v>0</v>
      </c>
      <c r="H835" s="1090" t="str">
        <f t="shared" ca="1" si="52"/>
        <v/>
      </c>
      <c r="I835" s="1109"/>
      <c r="J835" s="1109"/>
      <c r="K835" s="1112"/>
      <c r="L835" s="1091"/>
      <c r="M835" s="1091"/>
      <c r="N835" s="1091"/>
      <c r="O835" s="1091"/>
      <c r="P835" s="1096"/>
      <c r="Q835" s="1096"/>
      <c r="R835" s="1096"/>
      <c r="S835" s="1091"/>
    </row>
    <row r="836" spans="1:19" x14ac:dyDescent="0.3">
      <c r="A836" s="1090">
        <v>831</v>
      </c>
      <c r="B836" s="1091"/>
      <c r="C836" s="1091"/>
      <c r="D836" s="1097"/>
      <c r="E836" s="1093">
        <f t="shared" si="49"/>
        <v>0</v>
      </c>
      <c r="F836" s="1094">
        <f t="shared" si="50"/>
        <v>0</v>
      </c>
      <c r="G836" s="1095">
        <f t="shared" si="51"/>
        <v>0</v>
      </c>
      <c r="H836" s="1090" t="str">
        <f t="shared" ca="1" si="52"/>
        <v/>
      </c>
      <c r="I836" s="1109"/>
      <c r="J836" s="1109"/>
      <c r="K836" s="1112"/>
      <c r="L836" s="1091"/>
      <c r="M836" s="1091"/>
      <c r="N836" s="1091"/>
      <c r="O836" s="1091"/>
      <c r="P836" s="1096"/>
      <c r="Q836" s="1096"/>
      <c r="R836" s="1096"/>
      <c r="S836" s="1091"/>
    </row>
    <row r="837" spans="1:19" x14ac:dyDescent="0.3">
      <c r="A837" s="1090">
        <v>832</v>
      </c>
      <c r="B837" s="1091"/>
      <c r="C837" s="1091"/>
      <c r="D837" s="1097"/>
      <c r="E837" s="1093">
        <f t="shared" si="49"/>
        <v>0</v>
      </c>
      <c r="F837" s="1094">
        <f t="shared" si="50"/>
        <v>0</v>
      </c>
      <c r="G837" s="1095">
        <f t="shared" si="51"/>
        <v>0</v>
      </c>
      <c r="H837" s="1090" t="str">
        <f t="shared" ca="1" si="52"/>
        <v/>
      </c>
      <c r="I837" s="1109"/>
      <c r="J837" s="1109"/>
      <c r="K837" s="1112"/>
      <c r="L837" s="1091"/>
      <c r="M837" s="1091"/>
      <c r="N837" s="1091"/>
      <c r="O837" s="1091"/>
      <c r="P837" s="1096"/>
      <c r="Q837" s="1096"/>
      <c r="R837" s="1096"/>
      <c r="S837" s="1091"/>
    </row>
    <row r="838" spans="1:19" x14ac:dyDescent="0.3">
      <c r="A838" s="1090">
        <v>833</v>
      </c>
      <c r="B838" s="1091"/>
      <c r="C838" s="1091"/>
      <c r="D838" s="1097"/>
      <c r="E838" s="1093">
        <f t="shared" si="49"/>
        <v>0</v>
      </c>
      <c r="F838" s="1094">
        <f t="shared" si="50"/>
        <v>0</v>
      </c>
      <c r="G838" s="1095">
        <f t="shared" si="51"/>
        <v>0</v>
      </c>
      <c r="H838" s="1090" t="str">
        <f t="shared" ca="1" si="52"/>
        <v/>
      </c>
      <c r="I838" s="1109"/>
      <c r="J838" s="1109"/>
      <c r="K838" s="1112"/>
      <c r="L838" s="1091"/>
      <c r="M838" s="1091"/>
      <c r="N838" s="1091"/>
      <c r="O838" s="1091"/>
      <c r="P838" s="1096"/>
      <c r="Q838" s="1096"/>
      <c r="R838" s="1096"/>
      <c r="S838" s="1091"/>
    </row>
    <row r="839" spans="1:19" x14ac:dyDescent="0.3">
      <c r="A839" s="1090">
        <v>834</v>
      </c>
      <c r="B839" s="1091"/>
      <c r="C839" s="1091"/>
      <c r="D839" s="1097"/>
      <c r="E839" s="1093">
        <f t="shared" ref="E839:E902" si="53">D839</f>
        <v>0</v>
      </c>
      <c r="F839" s="1094">
        <f t="shared" ref="F839:F902" si="54">D839</f>
        <v>0</v>
      </c>
      <c r="G839" s="1095">
        <f t="shared" ref="G839:G902" si="55">D839</f>
        <v>0</v>
      </c>
      <c r="H839" s="1090" t="str">
        <f t="shared" ref="H839:H902" ca="1" si="56">IF(ISBLANK(D839),"",DATEDIF(G839,TODAY(),"y"))</f>
        <v/>
      </c>
      <c r="I839" s="1109"/>
      <c r="J839" s="1109"/>
      <c r="K839" s="1112"/>
      <c r="L839" s="1091"/>
      <c r="M839" s="1091"/>
      <c r="N839" s="1091"/>
      <c r="O839" s="1091"/>
      <c r="P839" s="1096"/>
      <c r="Q839" s="1096"/>
      <c r="R839" s="1096"/>
      <c r="S839" s="1091"/>
    </row>
    <row r="840" spans="1:19" x14ac:dyDescent="0.3">
      <c r="A840" s="1090">
        <v>835</v>
      </c>
      <c r="B840" s="1091"/>
      <c r="C840" s="1091"/>
      <c r="D840" s="1097"/>
      <c r="E840" s="1093">
        <f t="shared" si="53"/>
        <v>0</v>
      </c>
      <c r="F840" s="1094">
        <f t="shared" si="54"/>
        <v>0</v>
      </c>
      <c r="G840" s="1095">
        <f t="shared" si="55"/>
        <v>0</v>
      </c>
      <c r="H840" s="1090" t="str">
        <f t="shared" ca="1" si="56"/>
        <v/>
      </c>
      <c r="I840" s="1109"/>
      <c r="J840" s="1109"/>
      <c r="K840" s="1112"/>
      <c r="L840" s="1091"/>
      <c r="M840" s="1091"/>
      <c r="N840" s="1091"/>
      <c r="O840" s="1091"/>
      <c r="P840" s="1096"/>
      <c r="Q840" s="1096"/>
      <c r="R840" s="1096"/>
      <c r="S840" s="1091"/>
    </row>
    <row r="841" spans="1:19" x14ac:dyDescent="0.3">
      <c r="A841" s="1090">
        <v>836</v>
      </c>
      <c r="B841" s="1091"/>
      <c r="C841" s="1091"/>
      <c r="D841" s="1097"/>
      <c r="E841" s="1093">
        <f t="shared" si="53"/>
        <v>0</v>
      </c>
      <c r="F841" s="1094">
        <f t="shared" si="54"/>
        <v>0</v>
      </c>
      <c r="G841" s="1095">
        <f t="shared" si="55"/>
        <v>0</v>
      </c>
      <c r="H841" s="1090" t="str">
        <f t="shared" ca="1" si="56"/>
        <v/>
      </c>
      <c r="I841" s="1109"/>
      <c r="J841" s="1109"/>
      <c r="K841" s="1112"/>
      <c r="L841" s="1091"/>
      <c r="M841" s="1091"/>
      <c r="N841" s="1091"/>
      <c r="O841" s="1091"/>
      <c r="P841" s="1096"/>
      <c r="Q841" s="1096"/>
      <c r="R841" s="1096"/>
      <c r="S841" s="1091"/>
    </row>
    <row r="842" spans="1:19" x14ac:dyDescent="0.3">
      <c r="A842" s="1090">
        <v>837</v>
      </c>
      <c r="B842" s="1091"/>
      <c r="C842" s="1091"/>
      <c r="D842" s="1097"/>
      <c r="E842" s="1093">
        <f t="shared" si="53"/>
        <v>0</v>
      </c>
      <c r="F842" s="1094">
        <f t="shared" si="54"/>
        <v>0</v>
      </c>
      <c r="G842" s="1095">
        <f t="shared" si="55"/>
        <v>0</v>
      </c>
      <c r="H842" s="1090" t="str">
        <f t="shared" ca="1" si="56"/>
        <v/>
      </c>
      <c r="I842" s="1109"/>
      <c r="J842" s="1109"/>
      <c r="K842" s="1112"/>
      <c r="L842" s="1091"/>
      <c r="M842" s="1091"/>
      <c r="N842" s="1091"/>
      <c r="O842" s="1091"/>
      <c r="P842" s="1096"/>
      <c r="Q842" s="1096"/>
      <c r="R842" s="1096"/>
      <c r="S842" s="1091"/>
    </row>
    <row r="843" spans="1:19" x14ac:dyDescent="0.3">
      <c r="A843" s="1090">
        <v>838</v>
      </c>
      <c r="B843" s="1091"/>
      <c r="C843" s="1091"/>
      <c r="D843" s="1097"/>
      <c r="E843" s="1093">
        <f t="shared" si="53"/>
        <v>0</v>
      </c>
      <c r="F843" s="1094">
        <f t="shared" si="54"/>
        <v>0</v>
      </c>
      <c r="G843" s="1095">
        <f t="shared" si="55"/>
        <v>0</v>
      </c>
      <c r="H843" s="1090" t="str">
        <f t="shared" ca="1" si="56"/>
        <v/>
      </c>
      <c r="I843" s="1109"/>
      <c r="J843" s="1109"/>
      <c r="K843" s="1112"/>
      <c r="L843" s="1091"/>
      <c r="M843" s="1091"/>
      <c r="N843" s="1091"/>
      <c r="O843" s="1091"/>
      <c r="P843" s="1096"/>
      <c r="Q843" s="1096"/>
      <c r="R843" s="1096"/>
      <c r="S843" s="1091"/>
    </row>
    <row r="844" spans="1:19" x14ac:dyDescent="0.3">
      <c r="A844" s="1090">
        <v>839</v>
      </c>
      <c r="B844" s="1091"/>
      <c r="C844" s="1091"/>
      <c r="D844" s="1097"/>
      <c r="E844" s="1093">
        <f t="shared" si="53"/>
        <v>0</v>
      </c>
      <c r="F844" s="1094">
        <f t="shared" si="54"/>
        <v>0</v>
      </c>
      <c r="G844" s="1095">
        <f t="shared" si="55"/>
        <v>0</v>
      </c>
      <c r="H844" s="1090" t="str">
        <f t="shared" ca="1" si="56"/>
        <v/>
      </c>
      <c r="I844" s="1109"/>
      <c r="J844" s="1109"/>
      <c r="K844" s="1112"/>
      <c r="L844" s="1091"/>
      <c r="M844" s="1091"/>
      <c r="N844" s="1091"/>
      <c r="O844" s="1091"/>
      <c r="P844" s="1096"/>
      <c r="Q844" s="1096"/>
      <c r="R844" s="1096"/>
      <c r="S844" s="1091"/>
    </row>
    <row r="845" spans="1:19" x14ac:dyDescent="0.3">
      <c r="A845" s="1090">
        <v>840</v>
      </c>
      <c r="B845" s="1091"/>
      <c r="C845" s="1091"/>
      <c r="D845" s="1097"/>
      <c r="E845" s="1093">
        <f t="shared" si="53"/>
        <v>0</v>
      </c>
      <c r="F845" s="1094">
        <f t="shared" si="54"/>
        <v>0</v>
      </c>
      <c r="G845" s="1095">
        <f t="shared" si="55"/>
        <v>0</v>
      </c>
      <c r="H845" s="1090" t="str">
        <f t="shared" ca="1" si="56"/>
        <v/>
      </c>
      <c r="I845" s="1109"/>
      <c r="J845" s="1109"/>
      <c r="K845" s="1112"/>
      <c r="L845" s="1091"/>
      <c r="M845" s="1091"/>
      <c r="N845" s="1091"/>
      <c r="O845" s="1091"/>
      <c r="P845" s="1096"/>
      <c r="Q845" s="1096"/>
      <c r="R845" s="1096"/>
      <c r="S845" s="1091"/>
    </row>
    <row r="846" spans="1:19" x14ac:dyDescent="0.3">
      <c r="A846" s="1090">
        <v>841</v>
      </c>
      <c r="B846" s="1091"/>
      <c r="C846" s="1091"/>
      <c r="D846" s="1097"/>
      <c r="E846" s="1093">
        <f t="shared" si="53"/>
        <v>0</v>
      </c>
      <c r="F846" s="1094">
        <f t="shared" si="54"/>
        <v>0</v>
      </c>
      <c r="G846" s="1095">
        <f t="shared" si="55"/>
        <v>0</v>
      </c>
      <c r="H846" s="1090" t="str">
        <f t="shared" ca="1" si="56"/>
        <v/>
      </c>
      <c r="I846" s="1109"/>
      <c r="J846" s="1109"/>
      <c r="K846" s="1112"/>
      <c r="L846" s="1091"/>
      <c r="M846" s="1091"/>
      <c r="N846" s="1091"/>
      <c r="O846" s="1091"/>
      <c r="P846" s="1096"/>
      <c r="Q846" s="1096"/>
      <c r="R846" s="1096"/>
      <c r="S846" s="1091"/>
    </row>
    <row r="847" spans="1:19" x14ac:dyDescent="0.3">
      <c r="A847" s="1090">
        <v>842</v>
      </c>
      <c r="B847" s="1091"/>
      <c r="C847" s="1091"/>
      <c r="D847" s="1097"/>
      <c r="E847" s="1093">
        <f t="shared" si="53"/>
        <v>0</v>
      </c>
      <c r="F847" s="1094">
        <f t="shared" si="54"/>
        <v>0</v>
      </c>
      <c r="G847" s="1095">
        <f t="shared" si="55"/>
        <v>0</v>
      </c>
      <c r="H847" s="1090" t="str">
        <f t="shared" ca="1" si="56"/>
        <v/>
      </c>
      <c r="I847" s="1109"/>
      <c r="J847" s="1109"/>
      <c r="K847" s="1112"/>
      <c r="L847" s="1091"/>
      <c r="M847" s="1091"/>
      <c r="N847" s="1091"/>
      <c r="O847" s="1091"/>
      <c r="P847" s="1096"/>
      <c r="Q847" s="1096"/>
      <c r="R847" s="1096"/>
      <c r="S847" s="1091"/>
    </row>
    <row r="848" spans="1:19" x14ac:dyDescent="0.3">
      <c r="A848" s="1090">
        <v>843</v>
      </c>
      <c r="B848" s="1091"/>
      <c r="C848" s="1091"/>
      <c r="D848" s="1097"/>
      <c r="E848" s="1093">
        <f t="shared" si="53"/>
        <v>0</v>
      </c>
      <c r="F848" s="1094">
        <f t="shared" si="54"/>
        <v>0</v>
      </c>
      <c r="G848" s="1095">
        <f t="shared" si="55"/>
        <v>0</v>
      </c>
      <c r="H848" s="1090" t="str">
        <f t="shared" ca="1" si="56"/>
        <v/>
      </c>
      <c r="I848" s="1109"/>
      <c r="J848" s="1109"/>
      <c r="K848" s="1112"/>
      <c r="L848" s="1091"/>
      <c r="M848" s="1091"/>
      <c r="N848" s="1091"/>
      <c r="O848" s="1091"/>
      <c r="P848" s="1096"/>
      <c r="Q848" s="1096"/>
      <c r="R848" s="1096"/>
      <c r="S848" s="1091"/>
    </row>
    <row r="849" spans="1:19" x14ac:dyDescent="0.3">
      <c r="A849" s="1090">
        <v>844</v>
      </c>
      <c r="B849" s="1091"/>
      <c r="C849" s="1091"/>
      <c r="D849" s="1097"/>
      <c r="E849" s="1093">
        <f t="shared" si="53"/>
        <v>0</v>
      </c>
      <c r="F849" s="1094">
        <f t="shared" si="54"/>
        <v>0</v>
      </c>
      <c r="G849" s="1095">
        <f t="shared" si="55"/>
        <v>0</v>
      </c>
      <c r="H849" s="1090" t="str">
        <f t="shared" ca="1" si="56"/>
        <v/>
      </c>
      <c r="I849" s="1109"/>
      <c r="J849" s="1109"/>
      <c r="K849" s="1112"/>
      <c r="L849" s="1091"/>
      <c r="M849" s="1091"/>
      <c r="N849" s="1091"/>
      <c r="O849" s="1091"/>
      <c r="P849" s="1096"/>
      <c r="Q849" s="1096"/>
      <c r="R849" s="1096"/>
      <c r="S849" s="1091"/>
    </row>
    <row r="850" spans="1:19" x14ac:dyDescent="0.3">
      <c r="A850" s="1090">
        <v>845</v>
      </c>
      <c r="B850" s="1091"/>
      <c r="C850" s="1091"/>
      <c r="D850" s="1097"/>
      <c r="E850" s="1093">
        <f t="shared" si="53"/>
        <v>0</v>
      </c>
      <c r="F850" s="1094">
        <f t="shared" si="54"/>
        <v>0</v>
      </c>
      <c r="G850" s="1095">
        <f t="shared" si="55"/>
        <v>0</v>
      </c>
      <c r="H850" s="1090" t="str">
        <f t="shared" ca="1" si="56"/>
        <v/>
      </c>
      <c r="I850" s="1109"/>
      <c r="J850" s="1109"/>
      <c r="K850" s="1112"/>
      <c r="L850" s="1091"/>
      <c r="M850" s="1091"/>
      <c r="N850" s="1091"/>
      <c r="O850" s="1091"/>
      <c r="P850" s="1096"/>
      <c r="Q850" s="1096"/>
      <c r="R850" s="1096"/>
      <c r="S850" s="1091"/>
    </row>
    <row r="851" spans="1:19" x14ac:dyDescent="0.3">
      <c r="A851" s="1090">
        <v>846</v>
      </c>
      <c r="B851" s="1091"/>
      <c r="C851" s="1091"/>
      <c r="D851" s="1097"/>
      <c r="E851" s="1093">
        <f t="shared" si="53"/>
        <v>0</v>
      </c>
      <c r="F851" s="1094">
        <f t="shared" si="54"/>
        <v>0</v>
      </c>
      <c r="G851" s="1095">
        <f t="shared" si="55"/>
        <v>0</v>
      </c>
      <c r="H851" s="1090" t="str">
        <f t="shared" ca="1" si="56"/>
        <v/>
      </c>
      <c r="I851" s="1109"/>
      <c r="J851" s="1109"/>
      <c r="K851" s="1112"/>
      <c r="L851" s="1091"/>
      <c r="M851" s="1091"/>
      <c r="N851" s="1091"/>
      <c r="O851" s="1091"/>
      <c r="P851" s="1096"/>
      <c r="Q851" s="1096"/>
      <c r="R851" s="1096"/>
      <c r="S851" s="1091"/>
    </row>
    <row r="852" spans="1:19" x14ac:dyDescent="0.3">
      <c r="A852" s="1090">
        <v>847</v>
      </c>
      <c r="B852" s="1091"/>
      <c r="C852" s="1091"/>
      <c r="D852" s="1097"/>
      <c r="E852" s="1093">
        <f t="shared" si="53"/>
        <v>0</v>
      </c>
      <c r="F852" s="1094">
        <f t="shared" si="54"/>
        <v>0</v>
      </c>
      <c r="G852" s="1095">
        <f t="shared" si="55"/>
        <v>0</v>
      </c>
      <c r="H852" s="1090" t="str">
        <f t="shared" ca="1" si="56"/>
        <v/>
      </c>
      <c r="I852" s="1109"/>
      <c r="J852" s="1109"/>
      <c r="K852" s="1112"/>
      <c r="L852" s="1091"/>
      <c r="M852" s="1091"/>
      <c r="N852" s="1091"/>
      <c r="O852" s="1091"/>
      <c r="P852" s="1096"/>
      <c r="Q852" s="1096"/>
      <c r="R852" s="1096"/>
      <c r="S852" s="1091"/>
    </row>
    <row r="853" spans="1:19" x14ac:dyDescent="0.3">
      <c r="A853" s="1090">
        <v>848</v>
      </c>
      <c r="B853" s="1091"/>
      <c r="C853" s="1091"/>
      <c r="D853" s="1097"/>
      <c r="E853" s="1093">
        <f t="shared" si="53"/>
        <v>0</v>
      </c>
      <c r="F853" s="1094">
        <f t="shared" si="54"/>
        <v>0</v>
      </c>
      <c r="G853" s="1095">
        <f t="shared" si="55"/>
        <v>0</v>
      </c>
      <c r="H853" s="1090" t="str">
        <f t="shared" ca="1" si="56"/>
        <v/>
      </c>
      <c r="I853" s="1109"/>
      <c r="J853" s="1109"/>
      <c r="K853" s="1112"/>
      <c r="L853" s="1091"/>
      <c r="M853" s="1091"/>
      <c r="N853" s="1091"/>
      <c r="O853" s="1091"/>
      <c r="P853" s="1096"/>
      <c r="Q853" s="1096"/>
      <c r="R853" s="1096"/>
      <c r="S853" s="1091"/>
    </row>
    <row r="854" spans="1:19" x14ac:dyDescent="0.3">
      <c r="A854" s="1090">
        <v>849</v>
      </c>
      <c r="B854" s="1091"/>
      <c r="C854" s="1091"/>
      <c r="D854" s="1097"/>
      <c r="E854" s="1093">
        <f t="shared" si="53"/>
        <v>0</v>
      </c>
      <c r="F854" s="1094">
        <f t="shared" si="54"/>
        <v>0</v>
      </c>
      <c r="G854" s="1095">
        <f t="shared" si="55"/>
        <v>0</v>
      </c>
      <c r="H854" s="1090" t="str">
        <f t="shared" ca="1" si="56"/>
        <v/>
      </c>
      <c r="I854" s="1109"/>
      <c r="J854" s="1109"/>
      <c r="K854" s="1112"/>
      <c r="L854" s="1091"/>
      <c r="M854" s="1091"/>
      <c r="N854" s="1091"/>
      <c r="O854" s="1091"/>
      <c r="P854" s="1096"/>
      <c r="Q854" s="1096"/>
      <c r="R854" s="1096"/>
      <c r="S854" s="1091"/>
    </row>
    <row r="855" spans="1:19" x14ac:dyDescent="0.3">
      <c r="A855" s="1090">
        <v>850</v>
      </c>
      <c r="B855" s="1091"/>
      <c r="C855" s="1091"/>
      <c r="D855" s="1097"/>
      <c r="E855" s="1093">
        <f t="shared" si="53"/>
        <v>0</v>
      </c>
      <c r="F855" s="1094">
        <f t="shared" si="54"/>
        <v>0</v>
      </c>
      <c r="G855" s="1095">
        <f t="shared" si="55"/>
        <v>0</v>
      </c>
      <c r="H855" s="1090" t="str">
        <f t="shared" ca="1" si="56"/>
        <v/>
      </c>
      <c r="I855" s="1109"/>
      <c r="J855" s="1109"/>
      <c r="K855" s="1112"/>
      <c r="L855" s="1091"/>
      <c r="M855" s="1091"/>
      <c r="N855" s="1091"/>
      <c r="O855" s="1091"/>
      <c r="P855" s="1096"/>
      <c r="Q855" s="1096"/>
      <c r="R855" s="1096"/>
      <c r="S855" s="1091"/>
    </row>
    <row r="856" spans="1:19" x14ac:dyDescent="0.3">
      <c r="A856" s="1090">
        <v>851</v>
      </c>
      <c r="B856" s="1091"/>
      <c r="C856" s="1091"/>
      <c r="D856" s="1097"/>
      <c r="E856" s="1093">
        <f t="shared" si="53"/>
        <v>0</v>
      </c>
      <c r="F856" s="1094">
        <f t="shared" si="54"/>
        <v>0</v>
      </c>
      <c r="G856" s="1095">
        <f t="shared" si="55"/>
        <v>0</v>
      </c>
      <c r="H856" s="1090" t="str">
        <f t="shared" ca="1" si="56"/>
        <v/>
      </c>
      <c r="I856" s="1109"/>
      <c r="J856" s="1109"/>
      <c r="K856" s="1112"/>
      <c r="L856" s="1091"/>
      <c r="M856" s="1091"/>
      <c r="N856" s="1091"/>
      <c r="O856" s="1091"/>
      <c r="P856" s="1096"/>
      <c r="Q856" s="1096"/>
      <c r="R856" s="1096"/>
      <c r="S856" s="1091"/>
    </row>
    <row r="857" spans="1:19" x14ac:dyDescent="0.3">
      <c r="A857" s="1090">
        <v>852</v>
      </c>
      <c r="B857" s="1091"/>
      <c r="C857" s="1091"/>
      <c r="D857" s="1097"/>
      <c r="E857" s="1093">
        <f t="shared" si="53"/>
        <v>0</v>
      </c>
      <c r="F857" s="1094">
        <f t="shared" si="54"/>
        <v>0</v>
      </c>
      <c r="G857" s="1095">
        <f t="shared" si="55"/>
        <v>0</v>
      </c>
      <c r="H857" s="1090" t="str">
        <f t="shared" ca="1" si="56"/>
        <v/>
      </c>
      <c r="I857" s="1109"/>
      <c r="J857" s="1109"/>
      <c r="K857" s="1112"/>
      <c r="L857" s="1091"/>
      <c r="M857" s="1091"/>
      <c r="N857" s="1091"/>
      <c r="O857" s="1091"/>
      <c r="P857" s="1096"/>
      <c r="Q857" s="1096"/>
      <c r="R857" s="1096"/>
      <c r="S857" s="1091"/>
    </row>
    <row r="858" spans="1:19" x14ac:dyDescent="0.3">
      <c r="A858" s="1090">
        <v>853</v>
      </c>
      <c r="B858" s="1091"/>
      <c r="C858" s="1091"/>
      <c r="D858" s="1097"/>
      <c r="E858" s="1093">
        <f t="shared" si="53"/>
        <v>0</v>
      </c>
      <c r="F858" s="1094">
        <f t="shared" si="54"/>
        <v>0</v>
      </c>
      <c r="G858" s="1095">
        <f t="shared" si="55"/>
        <v>0</v>
      </c>
      <c r="H858" s="1090" t="str">
        <f t="shared" ca="1" si="56"/>
        <v/>
      </c>
      <c r="I858" s="1109"/>
      <c r="J858" s="1109"/>
      <c r="K858" s="1112"/>
      <c r="L858" s="1091"/>
      <c r="M858" s="1091"/>
      <c r="N858" s="1091"/>
      <c r="O858" s="1091"/>
      <c r="P858" s="1096"/>
      <c r="Q858" s="1096"/>
      <c r="R858" s="1096"/>
      <c r="S858" s="1091"/>
    </row>
    <row r="859" spans="1:19" x14ac:dyDescent="0.3">
      <c r="A859" s="1090">
        <v>854</v>
      </c>
      <c r="B859" s="1091"/>
      <c r="C859" s="1091"/>
      <c r="D859" s="1097"/>
      <c r="E859" s="1093">
        <f t="shared" si="53"/>
        <v>0</v>
      </c>
      <c r="F859" s="1094">
        <f t="shared" si="54"/>
        <v>0</v>
      </c>
      <c r="G859" s="1095">
        <f t="shared" si="55"/>
        <v>0</v>
      </c>
      <c r="H859" s="1090" t="str">
        <f t="shared" ca="1" si="56"/>
        <v/>
      </c>
      <c r="I859" s="1109"/>
      <c r="J859" s="1109"/>
      <c r="K859" s="1112"/>
      <c r="L859" s="1091"/>
      <c r="M859" s="1091"/>
      <c r="N859" s="1091"/>
      <c r="O859" s="1091"/>
      <c r="P859" s="1096"/>
      <c r="Q859" s="1096"/>
      <c r="R859" s="1096"/>
      <c r="S859" s="1091"/>
    </row>
    <row r="860" spans="1:19" x14ac:dyDescent="0.3">
      <c r="A860" s="1090">
        <v>855</v>
      </c>
      <c r="B860" s="1091"/>
      <c r="C860" s="1091"/>
      <c r="D860" s="1097"/>
      <c r="E860" s="1093">
        <f t="shared" si="53"/>
        <v>0</v>
      </c>
      <c r="F860" s="1094">
        <f t="shared" si="54"/>
        <v>0</v>
      </c>
      <c r="G860" s="1095">
        <f t="shared" si="55"/>
        <v>0</v>
      </c>
      <c r="H860" s="1090" t="str">
        <f t="shared" ca="1" si="56"/>
        <v/>
      </c>
      <c r="I860" s="1109"/>
      <c r="J860" s="1109"/>
      <c r="K860" s="1112"/>
      <c r="L860" s="1091"/>
      <c r="M860" s="1091"/>
      <c r="N860" s="1091"/>
      <c r="O860" s="1091"/>
      <c r="P860" s="1096"/>
      <c r="Q860" s="1096"/>
      <c r="R860" s="1096"/>
      <c r="S860" s="1091"/>
    </row>
    <row r="861" spans="1:19" x14ac:dyDescent="0.3">
      <c r="A861" s="1090">
        <v>856</v>
      </c>
      <c r="B861" s="1091"/>
      <c r="C861" s="1091"/>
      <c r="D861" s="1097"/>
      <c r="E861" s="1093">
        <f t="shared" si="53"/>
        <v>0</v>
      </c>
      <c r="F861" s="1094">
        <f t="shared" si="54"/>
        <v>0</v>
      </c>
      <c r="G861" s="1095">
        <f t="shared" si="55"/>
        <v>0</v>
      </c>
      <c r="H861" s="1090" t="str">
        <f t="shared" ca="1" si="56"/>
        <v/>
      </c>
      <c r="I861" s="1109"/>
      <c r="J861" s="1109"/>
      <c r="K861" s="1112"/>
      <c r="L861" s="1091"/>
      <c r="M861" s="1091"/>
      <c r="N861" s="1091"/>
      <c r="O861" s="1091"/>
      <c r="P861" s="1096"/>
      <c r="Q861" s="1096"/>
      <c r="R861" s="1096"/>
      <c r="S861" s="1091"/>
    </row>
    <row r="862" spans="1:19" x14ac:dyDescent="0.3">
      <c r="A862" s="1090">
        <v>857</v>
      </c>
      <c r="B862" s="1091"/>
      <c r="C862" s="1091"/>
      <c r="D862" s="1097"/>
      <c r="E862" s="1093">
        <f t="shared" si="53"/>
        <v>0</v>
      </c>
      <c r="F862" s="1094">
        <f t="shared" si="54"/>
        <v>0</v>
      </c>
      <c r="G862" s="1095">
        <f t="shared" si="55"/>
        <v>0</v>
      </c>
      <c r="H862" s="1090" t="str">
        <f t="shared" ca="1" si="56"/>
        <v/>
      </c>
      <c r="I862" s="1109"/>
      <c r="J862" s="1109"/>
      <c r="K862" s="1112"/>
      <c r="L862" s="1091"/>
      <c r="M862" s="1091"/>
      <c r="N862" s="1091"/>
      <c r="O862" s="1091"/>
      <c r="P862" s="1096"/>
      <c r="Q862" s="1096"/>
      <c r="R862" s="1096"/>
      <c r="S862" s="1091"/>
    </row>
    <row r="863" spans="1:19" x14ac:dyDescent="0.3">
      <c r="A863" s="1090">
        <v>858</v>
      </c>
      <c r="B863" s="1091"/>
      <c r="C863" s="1091"/>
      <c r="D863" s="1097"/>
      <c r="E863" s="1093">
        <f t="shared" si="53"/>
        <v>0</v>
      </c>
      <c r="F863" s="1094">
        <f t="shared" si="54"/>
        <v>0</v>
      </c>
      <c r="G863" s="1095">
        <f t="shared" si="55"/>
        <v>0</v>
      </c>
      <c r="H863" s="1090" t="str">
        <f t="shared" ca="1" si="56"/>
        <v/>
      </c>
      <c r="I863" s="1109"/>
      <c r="J863" s="1109"/>
      <c r="K863" s="1112"/>
      <c r="L863" s="1091"/>
      <c r="M863" s="1091"/>
      <c r="N863" s="1091"/>
      <c r="O863" s="1091"/>
      <c r="P863" s="1096"/>
      <c r="Q863" s="1096"/>
      <c r="R863" s="1096"/>
      <c r="S863" s="1091"/>
    </row>
    <row r="864" spans="1:19" x14ac:dyDescent="0.3">
      <c r="A864" s="1090">
        <v>859</v>
      </c>
      <c r="B864" s="1091"/>
      <c r="C864" s="1091"/>
      <c r="D864" s="1097"/>
      <c r="E864" s="1093">
        <f t="shared" si="53"/>
        <v>0</v>
      </c>
      <c r="F864" s="1094">
        <f t="shared" si="54"/>
        <v>0</v>
      </c>
      <c r="G864" s="1095">
        <f t="shared" si="55"/>
        <v>0</v>
      </c>
      <c r="H864" s="1090" t="str">
        <f t="shared" ca="1" si="56"/>
        <v/>
      </c>
      <c r="I864" s="1109"/>
      <c r="J864" s="1109"/>
      <c r="K864" s="1112"/>
      <c r="L864" s="1091"/>
      <c r="M864" s="1091"/>
      <c r="N864" s="1091"/>
      <c r="O864" s="1091"/>
      <c r="P864" s="1096"/>
      <c r="Q864" s="1096"/>
      <c r="R864" s="1096"/>
      <c r="S864" s="1091"/>
    </row>
    <row r="865" spans="1:19" x14ac:dyDescent="0.3">
      <c r="A865" s="1090">
        <v>860</v>
      </c>
      <c r="B865" s="1091"/>
      <c r="C865" s="1091"/>
      <c r="D865" s="1097"/>
      <c r="E865" s="1093">
        <f t="shared" si="53"/>
        <v>0</v>
      </c>
      <c r="F865" s="1094">
        <f t="shared" si="54"/>
        <v>0</v>
      </c>
      <c r="G865" s="1095">
        <f t="shared" si="55"/>
        <v>0</v>
      </c>
      <c r="H865" s="1090" t="str">
        <f t="shared" ca="1" si="56"/>
        <v/>
      </c>
      <c r="I865" s="1109"/>
      <c r="J865" s="1109"/>
      <c r="K865" s="1112"/>
      <c r="L865" s="1091"/>
      <c r="M865" s="1091"/>
      <c r="N865" s="1091"/>
      <c r="O865" s="1091"/>
      <c r="P865" s="1096"/>
      <c r="Q865" s="1096"/>
      <c r="R865" s="1096"/>
      <c r="S865" s="1091"/>
    </row>
    <row r="866" spans="1:19" x14ac:dyDescent="0.3">
      <c r="A866" s="1090">
        <v>861</v>
      </c>
      <c r="B866" s="1091"/>
      <c r="C866" s="1091"/>
      <c r="D866" s="1097"/>
      <c r="E866" s="1093">
        <f t="shared" si="53"/>
        <v>0</v>
      </c>
      <c r="F866" s="1094">
        <f t="shared" si="54"/>
        <v>0</v>
      </c>
      <c r="G866" s="1095">
        <f t="shared" si="55"/>
        <v>0</v>
      </c>
      <c r="H866" s="1090" t="str">
        <f t="shared" ca="1" si="56"/>
        <v/>
      </c>
      <c r="I866" s="1109"/>
      <c r="J866" s="1109"/>
      <c r="K866" s="1112"/>
      <c r="L866" s="1091"/>
      <c r="M866" s="1091"/>
      <c r="N866" s="1091"/>
      <c r="O866" s="1091"/>
      <c r="P866" s="1096"/>
      <c r="Q866" s="1096"/>
      <c r="R866" s="1096"/>
      <c r="S866" s="1091"/>
    </row>
    <row r="867" spans="1:19" x14ac:dyDescent="0.3">
      <c r="A867" s="1090">
        <v>862</v>
      </c>
      <c r="B867" s="1091"/>
      <c r="C867" s="1091"/>
      <c r="D867" s="1097"/>
      <c r="E867" s="1093">
        <f t="shared" si="53"/>
        <v>0</v>
      </c>
      <c r="F867" s="1094">
        <f t="shared" si="54"/>
        <v>0</v>
      </c>
      <c r="G867" s="1095">
        <f t="shared" si="55"/>
        <v>0</v>
      </c>
      <c r="H867" s="1090" t="str">
        <f t="shared" ca="1" si="56"/>
        <v/>
      </c>
      <c r="I867" s="1109"/>
      <c r="J867" s="1109"/>
      <c r="K867" s="1112"/>
      <c r="L867" s="1091"/>
      <c r="M867" s="1091"/>
      <c r="N867" s="1091"/>
      <c r="O867" s="1091"/>
      <c r="P867" s="1096"/>
      <c r="Q867" s="1096"/>
      <c r="R867" s="1096"/>
      <c r="S867" s="1091"/>
    </row>
    <row r="868" spans="1:19" x14ac:dyDescent="0.3">
      <c r="A868" s="1090">
        <v>863</v>
      </c>
      <c r="B868" s="1091"/>
      <c r="C868" s="1091"/>
      <c r="D868" s="1097"/>
      <c r="E868" s="1093">
        <f t="shared" si="53"/>
        <v>0</v>
      </c>
      <c r="F868" s="1094">
        <f t="shared" si="54"/>
        <v>0</v>
      </c>
      <c r="G868" s="1095">
        <f t="shared" si="55"/>
        <v>0</v>
      </c>
      <c r="H868" s="1090" t="str">
        <f t="shared" ca="1" si="56"/>
        <v/>
      </c>
      <c r="I868" s="1109"/>
      <c r="J868" s="1109"/>
      <c r="K868" s="1112"/>
      <c r="L868" s="1091"/>
      <c r="M868" s="1091"/>
      <c r="N868" s="1091"/>
      <c r="O868" s="1091"/>
      <c r="P868" s="1096"/>
      <c r="Q868" s="1096"/>
      <c r="R868" s="1096"/>
      <c r="S868" s="1091"/>
    </row>
    <row r="869" spans="1:19" x14ac:dyDescent="0.3">
      <c r="A869" s="1090">
        <v>864</v>
      </c>
      <c r="B869" s="1091"/>
      <c r="C869" s="1091"/>
      <c r="D869" s="1097"/>
      <c r="E869" s="1093">
        <f t="shared" si="53"/>
        <v>0</v>
      </c>
      <c r="F869" s="1094">
        <f t="shared" si="54"/>
        <v>0</v>
      </c>
      <c r="G869" s="1095">
        <f t="shared" si="55"/>
        <v>0</v>
      </c>
      <c r="H869" s="1090" t="str">
        <f t="shared" ca="1" si="56"/>
        <v/>
      </c>
      <c r="I869" s="1109"/>
      <c r="J869" s="1109"/>
      <c r="K869" s="1112"/>
      <c r="L869" s="1091"/>
      <c r="M869" s="1091"/>
      <c r="N869" s="1091"/>
      <c r="O869" s="1091"/>
      <c r="P869" s="1096"/>
      <c r="Q869" s="1096"/>
      <c r="R869" s="1096"/>
      <c r="S869" s="1091"/>
    </row>
    <row r="870" spans="1:19" x14ac:dyDescent="0.3">
      <c r="A870" s="1090">
        <v>865</v>
      </c>
      <c r="B870" s="1091"/>
      <c r="C870" s="1091"/>
      <c r="D870" s="1097"/>
      <c r="E870" s="1093">
        <f t="shared" si="53"/>
        <v>0</v>
      </c>
      <c r="F870" s="1094">
        <f t="shared" si="54"/>
        <v>0</v>
      </c>
      <c r="G870" s="1095">
        <f t="shared" si="55"/>
        <v>0</v>
      </c>
      <c r="H870" s="1090" t="str">
        <f t="shared" ca="1" si="56"/>
        <v/>
      </c>
      <c r="I870" s="1109"/>
      <c r="J870" s="1109"/>
      <c r="K870" s="1112"/>
      <c r="L870" s="1091"/>
      <c r="M870" s="1091"/>
      <c r="N870" s="1091"/>
      <c r="O870" s="1091"/>
      <c r="P870" s="1096"/>
      <c r="Q870" s="1096"/>
      <c r="R870" s="1096"/>
      <c r="S870" s="1091"/>
    </row>
    <row r="871" spans="1:19" x14ac:dyDescent="0.3">
      <c r="A871" s="1090">
        <v>866</v>
      </c>
      <c r="B871" s="1091"/>
      <c r="C871" s="1091"/>
      <c r="D871" s="1097"/>
      <c r="E871" s="1093">
        <f t="shared" si="53"/>
        <v>0</v>
      </c>
      <c r="F871" s="1094">
        <f t="shared" si="54"/>
        <v>0</v>
      </c>
      <c r="G871" s="1095">
        <f t="shared" si="55"/>
        <v>0</v>
      </c>
      <c r="H871" s="1090" t="str">
        <f t="shared" ca="1" si="56"/>
        <v/>
      </c>
      <c r="I871" s="1109"/>
      <c r="J871" s="1109"/>
      <c r="K871" s="1112"/>
      <c r="L871" s="1091"/>
      <c r="M871" s="1091"/>
      <c r="N871" s="1091"/>
      <c r="O871" s="1091"/>
      <c r="P871" s="1096"/>
      <c r="Q871" s="1096"/>
      <c r="R871" s="1096"/>
      <c r="S871" s="1091"/>
    </row>
    <row r="872" spans="1:19" x14ac:dyDescent="0.3">
      <c r="A872" s="1090">
        <v>867</v>
      </c>
      <c r="B872" s="1091"/>
      <c r="C872" s="1091"/>
      <c r="D872" s="1097"/>
      <c r="E872" s="1093">
        <f t="shared" si="53"/>
        <v>0</v>
      </c>
      <c r="F872" s="1094">
        <f t="shared" si="54"/>
        <v>0</v>
      </c>
      <c r="G872" s="1095">
        <f t="shared" si="55"/>
        <v>0</v>
      </c>
      <c r="H872" s="1090" t="str">
        <f t="shared" ca="1" si="56"/>
        <v/>
      </c>
      <c r="I872" s="1109"/>
      <c r="J872" s="1109"/>
      <c r="K872" s="1112"/>
      <c r="L872" s="1091"/>
      <c r="M872" s="1091"/>
      <c r="N872" s="1091"/>
      <c r="O872" s="1091"/>
      <c r="P872" s="1096"/>
      <c r="Q872" s="1096"/>
      <c r="R872" s="1096"/>
      <c r="S872" s="1091"/>
    </row>
    <row r="873" spans="1:19" x14ac:dyDescent="0.3">
      <c r="A873" s="1090">
        <v>868</v>
      </c>
      <c r="B873" s="1091"/>
      <c r="C873" s="1091"/>
      <c r="D873" s="1097"/>
      <c r="E873" s="1093">
        <f t="shared" si="53"/>
        <v>0</v>
      </c>
      <c r="F873" s="1094">
        <f t="shared" si="54"/>
        <v>0</v>
      </c>
      <c r="G873" s="1095">
        <f t="shared" si="55"/>
        <v>0</v>
      </c>
      <c r="H873" s="1090" t="str">
        <f t="shared" ca="1" si="56"/>
        <v/>
      </c>
      <c r="I873" s="1109"/>
      <c r="J873" s="1109"/>
      <c r="K873" s="1112"/>
      <c r="L873" s="1091"/>
      <c r="M873" s="1091"/>
      <c r="N873" s="1091"/>
      <c r="O873" s="1091"/>
      <c r="P873" s="1096"/>
      <c r="Q873" s="1096"/>
      <c r="R873" s="1096"/>
      <c r="S873" s="1091"/>
    </row>
    <row r="874" spans="1:19" x14ac:dyDescent="0.3">
      <c r="A874" s="1090">
        <v>869</v>
      </c>
      <c r="B874" s="1091"/>
      <c r="C874" s="1091"/>
      <c r="D874" s="1097"/>
      <c r="E874" s="1093">
        <f t="shared" si="53"/>
        <v>0</v>
      </c>
      <c r="F874" s="1094">
        <f t="shared" si="54"/>
        <v>0</v>
      </c>
      <c r="G874" s="1095">
        <f t="shared" si="55"/>
        <v>0</v>
      </c>
      <c r="H874" s="1090" t="str">
        <f t="shared" ca="1" si="56"/>
        <v/>
      </c>
      <c r="I874" s="1109"/>
      <c r="J874" s="1109"/>
      <c r="K874" s="1112"/>
      <c r="L874" s="1091"/>
      <c r="M874" s="1091"/>
      <c r="N874" s="1091"/>
      <c r="O874" s="1091"/>
      <c r="P874" s="1096"/>
      <c r="Q874" s="1096"/>
      <c r="R874" s="1096"/>
      <c r="S874" s="1091"/>
    </row>
    <row r="875" spans="1:19" x14ac:dyDescent="0.3">
      <c r="A875" s="1090">
        <v>870</v>
      </c>
      <c r="B875" s="1091"/>
      <c r="C875" s="1091"/>
      <c r="D875" s="1097"/>
      <c r="E875" s="1093">
        <f t="shared" si="53"/>
        <v>0</v>
      </c>
      <c r="F875" s="1094">
        <f t="shared" si="54"/>
        <v>0</v>
      </c>
      <c r="G875" s="1095">
        <f t="shared" si="55"/>
        <v>0</v>
      </c>
      <c r="H875" s="1090" t="str">
        <f t="shared" ca="1" si="56"/>
        <v/>
      </c>
      <c r="I875" s="1109"/>
      <c r="J875" s="1109"/>
      <c r="K875" s="1112"/>
      <c r="L875" s="1091"/>
      <c r="M875" s="1091"/>
      <c r="N875" s="1091"/>
      <c r="O875" s="1091"/>
      <c r="P875" s="1096"/>
      <c r="Q875" s="1096"/>
      <c r="R875" s="1096"/>
      <c r="S875" s="1091"/>
    </row>
    <row r="876" spans="1:19" x14ac:dyDescent="0.3">
      <c r="A876" s="1090">
        <v>871</v>
      </c>
      <c r="B876" s="1091"/>
      <c r="C876" s="1091"/>
      <c r="D876" s="1097"/>
      <c r="E876" s="1093">
        <f t="shared" si="53"/>
        <v>0</v>
      </c>
      <c r="F876" s="1094">
        <f t="shared" si="54"/>
        <v>0</v>
      </c>
      <c r="G876" s="1095">
        <f t="shared" si="55"/>
        <v>0</v>
      </c>
      <c r="H876" s="1090" t="str">
        <f t="shared" ca="1" si="56"/>
        <v/>
      </c>
      <c r="I876" s="1109"/>
      <c r="J876" s="1109"/>
      <c r="K876" s="1112"/>
      <c r="L876" s="1091"/>
      <c r="M876" s="1091"/>
      <c r="N876" s="1091"/>
      <c r="O876" s="1091"/>
      <c r="P876" s="1096"/>
      <c r="Q876" s="1096"/>
      <c r="R876" s="1096"/>
      <c r="S876" s="1091"/>
    </row>
    <row r="877" spans="1:19" x14ac:dyDescent="0.3">
      <c r="A877" s="1090">
        <v>872</v>
      </c>
      <c r="B877" s="1091"/>
      <c r="C877" s="1091"/>
      <c r="D877" s="1097"/>
      <c r="E877" s="1093">
        <f t="shared" si="53"/>
        <v>0</v>
      </c>
      <c r="F877" s="1094">
        <f t="shared" si="54"/>
        <v>0</v>
      </c>
      <c r="G877" s="1095">
        <f t="shared" si="55"/>
        <v>0</v>
      </c>
      <c r="H877" s="1090" t="str">
        <f t="shared" ca="1" si="56"/>
        <v/>
      </c>
      <c r="I877" s="1109"/>
      <c r="J877" s="1109"/>
      <c r="K877" s="1112"/>
      <c r="L877" s="1091"/>
      <c r="M877" s="1091"/>
      <c r="N877" s="1091"/>
      <c r="O877" s="1091"/>
      <c r="P877" s="1096"/>
      <c r="Q877" s="1096"/>
      <c r="R877" s="1096"/>
      <c r="S877" s="1091"/>
    </row>
    <row r="878" spans="1:19" x14ac:dyDescent="0.3">
      <c r="A878" s="1090">
        <v>873</v>
      </c>
      <c r="B878" s="1091"/>
      <c r="C878" s="1091"/>
      <c r="D878" s="1097"/>
      <c r="E878" s="1093">
        <f t="shared" si="53"/>
        <v>0</v>
      </c>
      <c r="F878" s="1094">
        <f t="shared" si="54"/>
        <v>0</v>
      </c>
      <c r="G878" s="1095">
        <f t="shared" si="55"/>
        <v>0</v>
      </c>
      <c r="H878" s="1090" t="str">
        <f t="shared" ca="1" si="56"/>
        <v/>
      </c>
      <c r="I878" s="1109"/>
      <c r="J878" s="1109"/>
      <c r="K878" s="1112"/>
      <c r="L878" s="1091"/>
      <c r="M878" s="1091"/>
      <c r="N878" s="1091"/>
      <c r="O878" s="1091"/>
      <c r="P878" s="1096"/>
      <c r="Q878" s="1096"/>
      <c r="R878" s="1096"/>
      <c r="S878" s="1091"/>
    </row>
    <row r="879" spans="1:19" x14ac:dyDescent="0.3">
      <c r="A879" s="1090">
        <v>874</v>
      </c>
      <c r="B879" s="1091"/>
      <c r="C879" s="1091"/>
      <c r="D879" s="1097"/>
      <c r="E879" s="1093">
        <f t="shared" si="53"/>
        <v>0</v>
      </c>
      <c r="F879" s="1094">
        <f t="shared" si="54"/>
        <v>0</v>
      </c>
      <c r="G879" s="1095">
        <f t="shared" si="55"/>
        <v>0</v>
      </c>
      <c r="H879" s="1090" t="str">
        <f t="shared" ca="1" si="56"/>
        <v/>
      </c>
      <c r="I879" s="1109"/>
      <c r="J879" s="1109"/>
      <c r="K879" s="1112"/>
      <c r="L879" s="1091"/>
      <c r="M879" s="1091"/>
      <c r="N879" s="1091"/>
      <c r="O879" s="1091"/>
      <c r="P879" s="1096"/>
      <c r="Q879" s="1096"/>
      <c r="R879" s="1096"/>
      <c r="S879" s="1091"/>
    </row>
    <row r="880" spans="1:19" x14ac:dyDescent="0.3">
      <c r="A880" s="1090">
        <v>875</v>
      </c>
      <c r="B880" s="1091"/>
      <c r="C880" s="1091"/>
      <c r="D880" s="1097"/>
      <c r="E880" s="1093">
        <f t="shared" si="53"/>
        <v>0</v>
      </c>
      <c r="F880" s="1094">
        <f t="shared" si="54"/>
        <v>0</v>
      </c>
      <c r="G880" s="1095">
        <f t="shared" si="55"/>
        <v>0</v>
      </c>
      <c r="H880" s="1090" t="str">
        <f t="shared" ca="1" si="56"/>
        <v/>
      </c>
      <c r="I880" s="1109"/>
      <c r="J880" s="1109"/>
      <c r="K880" s="1112"/>
      <c r="L880" s="1091"/>
      <c r="M880" s="1091"/>
      <c r="N880" s="1091"/>
      <c r="O880" s="1091"/>
      <c r="P880" s="1096"/>
      <c r="Q880" s="1096"/>
      <c r="R880" s="1096"/>
      <c r="S880" s="1091"/>
    </row>
    <row r="881" spans="1:19" x14ac:dyDescent="0.3">
      <c r="A881" s="1090">
        <v>876</v>
      </c>
      <c r="B881" s="1091"/>
      <c r="C881" s="1091"/>
      <c r="D881" s="1097"/>
      <c r="E881" s="1093">
        <f t="shared" si="53"/>
        <v>0</v>
      </c>
      <c r="F881" s="1094">
        <f t="shared" si="54"/>
        <v>0</v>
      </c>
      <c r="G881" s="1095">
        <f t="shared" si="55"/>
        <v>0</v>
      </c>
      <c r="H881" s="1090" t="str">
        <f t="shared" ca="1" si="56"/>
        <v/>
      </c>
      <c r="I881" s="1109"/>
      <c r="J881" s="1109"/>
      <c r="K881" s="1112"/>
      <c r="L881" s="1091"/>
      <c r="M881" s="1091"/>
      <c r="N881" s="1091"/>
      <c r="O881" s="1091"/>
      <c r="P881" s="1096"/>
      <c r="Q881" s="1096"/>
      <c r="R881" s="1096"/>
      <c r="S881" s="1091"/>
    </row>
    <row r="882" spans="1:19" x14ac:dyDescent="0.3">
      <c r="A882" s="1090">
        <v>877</v>
      </c>
      <c r="B882" s="1091"/>
      <c r="C882" s="1091"/>
      <c r="D882" s="1097"/>
      <c r="E882" s="1093">
        <f t="shared" si="53"/>
        <v>0</v>
      </c>
      <c r="F882" s="1094">
        <f t="shared" si="54"/>
        <v>0</v>
      </c>
      <c r="G882" s="1095">
        <f t="shared" si="55"/>
        <v>0</v>
      </c>
      <c r="H882" s="1090" t="str">
        <f t="shared" ca="1" si="56"/>
        <v/>
      </c>
      <c r="I882" s="1109"/>
      <c r="J882" s="1109"/>
      <c r="K882" s="1112"/>
      <c r="L882" s="1091"/>
      <c r="M882" s="1091"/>
      <c r="N882" s="1091"/>
      <c r="O882" s="1091"/>
      <c r="P882" s="1096"/>
      <c r="Q882" s="1096"/>
      <c r="R882" s="1096"/>
      <c r="S882" s="1091"/>
    </row>
    <row r="883" spans="1:19" x14ac:dyDescent="0.3">
      <c r="A883" s="1090">
        <v>878</v>
      </c>
      <c r="B883" s="1091"/>
      <c r="C883" s="1091"/>
      <c r="D883" s="1097"/>
      <c r="E883" s="1093">
        <f t="shared" si="53"/>
        <v>0</v>
      </c>
      <c r="F883" s="1094">
        <f t="shared" si="54"/>
        <v>0</v>
      </c>
      <c r="G883" s="1095">
        <f t="shared" si="55"/>
        <v>0</v>
      </c>
      <c r="H883" s="1090" t="str">
        <f t="shared" ca="1" si="56"/>
        <v/>
      </c>
      <c r="I883" s="1109"/>
      <c r="J883" s="1109"/>
      <c r="K883" s="1112"/>
      <c r="L883" s="1091"/>
      <c r="M883" s="1091"/>
      <c r="N883" s="1091"/>
      <c r="O883" s="1091"/>
      <c r="P883" s="1096"/>
      <c r="Q883" s="1096"/>
      <c r="R883" s="1096"/>
      <c r="S883" s="1091"/>
    </row>
    <row r="884" spans="1:19" x14ac:dyDescent="0.3">
      <c r="A884" s="1090">
        <v>879</v>
      </c>
      <c r="B884" s="1091"/>
      <c r="C884" s="1091"/>
      <c r="D884" s="1097"/>
      <c r="E884" s="1093">
        <f t="shared" si="53"/>
        <v>0</v>
      </c>
      <c r="F884" s="1094">
        <f t="shared" si="54"/>
        <v>0</v>
      </c>
      <c r="G884" s="1095">
        <f t="shared" si="55"/>
        <v>0</v>
      </c>
      <c r="H884" s="1090" t="str">
        <f t="shared" ca="1" si="56"/>
        <v/>
      </c>
      <c r="I884" s="1109"/>
      <c r="J884" s="1109"/>
      <c r="K884" s="1112"/>
      <c r="L884" s="1091"/>
      <c r="M884" s="1091"/>
      <c r="N884" s="1091"/>
      <c r="O884" s="1091"/>
      <c r="P884" s="1096"/>
      <c r="Q884" s="1096"/>
      <c r="R884" s="1096"/>
      <c r="S884" s="1091"/>
    </row>
    <row r="885" spans="1:19" x14ac:dyDescent="0.3">
      <c r="A885" s="1090">
        <v>880</v>
      </c>
      <c r="B885" s="1091"/>
      <c r="C885" s="1091"/>
      <c r="D885" s="1097"/>
      <c r="E885" s="1093">
        <f t="shared" si="53"/>
        <v>0</v>
      </c>
      <c r="F885" s="1094">
        <f t="shared" si="54"/>
        <v>0</v>
      </c>
      <c r="G885" s="1095">
        <f t="shared" si="55"/>
        <v>0</v>
      </c>
      <c r="H885" s="1090" t="str">
        <f t="shared" ca="1" si="56"/>
        <v/>
      </c>
      <c r="I885" s="1109"/>
      <c r="J885" s="1109"/>
      <c r="K885" s="1112"/>
      <c r="L885" s="1091"/>
      <c r="M885" s="1091"/>
      <c r="N885" s="1091"/>
      <c r="O885" s="1091"/>
      <c r="P885" s="1096"/>
      <c r="Q885" s="1096"/>
      <c r="R885" s="1096"/>
      <c r="S885" s="1091"/>
    </row>
    <row r="886" spans="1:19" x14ac:dyDescent="0.3">
      <c r="A886" s="1090">
        <v>881</v>
      </c>
      <c r="B886" s="1091"/>
      <c r="C886" s="1091"/>
      <c r="D886" s="1097"/>
      <c r="E886" s="1093">
        <f t="shared" si="53"/>
        <v>0</v>
      </c>
      <c r="F886" s="1094">
        <f t="shared" si="54"/>
        <v>0</v>
      </c>
      <c r="G886" s="1095">
        <f t="shared" si="55"/>
        <v>0</v>
      </c>
      <c r="H886" s="1090" t="str">
        <f t="shared" ca="1" si="56"/>
        <v/>
      </c>
      <c r="I886" s="1109"/>
      <c r="J886" s="1109"/>
      <c r="K886" s="1112"/>
      <c r="L886" s="1091"/>
      <c r="M886" s="1091"/>
      <c r="N886" s="1091"/>
      <c r="O886" s="1091"/>
      <c r="P886" s="1096"/>
      <c r="Q886" s="1096"/>
      <c r="R886" s="1096"/>
      <c r="S886" s="1091"/>
    </row>
    <row r="887" spans="1:19" x14ac:dyDescent="0.3">
      <c r="A887" s="1090">
        <v>882</v>
      </c>
      <c r="B887" s="1091"/>
      <c r="C887" s="1091"/>
      <c r="D887" s="1097"/>
      <c r="E887" s="1093">
        <f t="shared" si="53"/>
        <v>0</v>
      </c>
      <c r="F887" s="1094">
        <f t="shared" si="54"/>
        <v>0</v>
      </c>
      <c r="G887" s="1095">
        <f t="shared" si="55"/>
        <v>0</v>
      </c>
      <c r="H887" s="1090" t="str">
        <f t="shared" ca="1" si="56"/>
        <v/>
      </c>
      <c r="I887" s="1109"/>
      <c r="J887" s="1109"/>
      <c r="K887" s="1112"/>
      <c r="L887" s="1091"/>
      <c r="M887" s="1091"/>
      <c r="N887" s="1091"/>
      <c r="O887" s="1091"/>
      <c r="P887" s="1096"/>
      <c r="Q887" s="1096"/>
      <c r="R887" s="1096"/>
      <c r="S887" s="1091"/>
    </row>
    <row r="888" spans="1:19" x14ac:dyDescent="0.3">
      <c r="A888" s="1090">
        <v>883</v>
      </c>
      <c r="B888" s="1091"/>
      <c r="C888" s="1091"/>
      <c r="D888" s="1097"/>
      <c r="E888" s="1093">
        <f t="shared" si="53"/>
        <v>0</v>
      </c>
      <c r="F888" s="1094">
        <f t="shared" si="54"/>
        <v>0</v>
      </c>
      <c r="G888" s="1095">
        <f t="shared" si="55"/>
        <v>0</v>
      </c>
      <c r="H888" s="1090" t="str">
        <f t="shared" ca="1" si="56"/>
        <v/>
      </c>
      <c r="I888" s="1109"/>
      <c r="J888" s="1109"/>
      <c r="K888" s="1112"/>
      <c r="L888" s="1091"/>
      <c r="M888" s="1091"/>
      <c r="N888" s="1091"/>
      <c r="O888" s="1091"/>
      <c r="P888" s="1096"/>
      <c r="Q888" s="1096"/>
      <c r="R888" s="1096"/>
      <c r="S888" s="1091"/>
    </row>
    <row r="889" spans="1:19" x14ac:dyDescent="0.3">
      <c r="A889" s="1090">
        <v>884</v>
      </c>
      <c r="B889" s="1091"/>
      <c r="C889" s="1091"/>
      <c r="D889" s="1097"/>
      <c r="E889" s="1093">
        <f t="shared" si="53"/>
        <v>0</v>
      </c>
      <c r="F889" s="1094">
        <f t="shared" si="54"/>
        <v>0</v>
      </c>
      <c r="G889" s="1095">
        <f t="shared" si="55"/>
        <v>0</v>
      </c>
      <c r="H889" s="1090" t="str">
        <f t="shared" ca="1" si="56"/>
        <v/>
      </c>
      <c r="I889" s="1109"/>
      <c r="J889" s="1109"/>
      <c r="K889" s="1112"/>
      <c r="L889" s="1091"/>
      <c r="M889" s="1091"/>
      <c r="N889" s="1091"/>
      <c r="O889" s="1091"/>
      <c r="P889" s="1096"/>
      <c r="Q889" s="1096"/>
      <c r="R889" s="1096"/>
      <c r="S889" s="1091"/>
    </row>
    <row r="890" spans="1:19" x14ac:dyDescent="0.3">
      <c r="A890" s="1090">
        <v>885</v>
      </c>
      <c r="B890" s="1091"/>
      <c r="C890" s="1091"/>
      <c r="D890" s="1097"/>
      <c r="E890" s="1093">
        <f t="shared" si="53"/>
        <v>0</v>
      </c>
      <c r="F890" s="1094">
        <f t="shared" si="54"/>
        <v>0</v>
      </c>
      <c r="G890" s="1095">
        <f t="shared" si="55"/>
        <v>0</v>
      </c>
      <c r="H890" s="1090" t="str">
        <f t="shared" ca="1" si="56"/>
        <v/>
      </c>
      <c r="I890" s="1109"/>
      <c r="J890" s="1109"/>
      <c r="K890" s="1112"/>
      <c r="L890" s="1091"/>
      <c r="M890" s="1091"/>
      <c r="N890" s="1091"/>
      <c r="O890" s="1091"/>
      <c r="P890" s="1096"/>
      <c r="Q890" s="1096"/>
      <c r="R890" s="1096"/>
      <c r="S890" s="1091"/>
    </row>
    <row r="891" spans="1:19" x14ac:dyDescent="0.3">
      <c r="A891" s="1090">
        <v>886</v>
      </c>
      <c r="B891" s="1091"/>
      <c r="C891" s="1091"/>
      <c r="D891" s="1097"/>
      <c r="E891" s="1093">
        <f t="shared" si="53"/>
        <v>0</v>
      </c>
      <c r="F891" s="1094">
        <f t="shared" si="54"/>
        <v>0</v>
      </c>
      <c r="G891" s="1095">
        <f t="shared" si="55"/>
        <v>0</v>
      </c>
      <c r="H891" s="1090" t="str">
        <f t="shared" ca="1" si="56"/>
        <v/>
      </c>
      <c r="I891" s="1109"/>
      <c r="J891" s="1109"/>
      <c r="K891" s="1112"/>
      <c r="L891" s="1091"/>
      <c r="M891" s="1091"/>
      <c r="N891" s="1091"/>
      <c r="O891" s="1091"/>
      <c r="P891" s="1096"/>
      <c r="Q891" s="1096"/>
      <c r="R891" s="1096"/>
      <c r="S891" s="1091"/>
    </row>
    <row r="892" spans="1:19" x14ac:dyDescent="0.3">
      <c r="A892" s="1090">
        <v>887</v>
      </c>
      <c r="B892" s="1091"/>
      <c r="C892" s="1091"/>
      <c r="D892" s="1097"/>
      <c r="E892" s="1093">
        <f t="shared" si="53"/>
        <v>0</v>
      </c>
      <c r="F892" s="1094">
        <f t="shared" si="54"/>
        <v>0</v>
      </c>
      <c r="G892" s="1095">
        <f t="shared" si="55"/>
        <v>0</v>
      </c>
      <c r="H892" s="1090" t="str">
        <f t="shared" ca="1" si="56"/>
        <v/>
      </c>
      <c r="I892" s="1109"/>
      <c r="J892" s="1109"/>
      <c r="K892" s="1112"/>
      <c r="L892" s="1091"/>
      <c r="M892" s="1091"/>
      <c r="N892" s="1091"/>
      <c r="O892" s="1091"/>
      <c r="P892" s="1096"/>
      <c r="Q892" s="1096"/>
      <c r="R892" s="1096"/>
      <c r="S892" s="1091"/>
    </row>
    <row r="893" spans="1:19" x14ac:dyDescent="0.3">
      <c r="A893" s="1090">
        <v>888</v>
      </c>
      <c r="B893" s="1091"/>
      <c r="C893" s="1091"/>
      <c r="D893" s="1097"/>
      <c r="E893" s="1093">
        <f t="shared" si="53"/>
        <v>0</v>
      </c>
      <c r="F893" s="1094">
        <f t="shared" si="54"/>
        <v>0</v>
      </c>
      <c r="G893" s="1095">
        <f t="shared" si="55"/>
        <v>0</v>
      </c>
      <c r="H893" s="1090" t="str">
        <f t="shared" ca="1" si="56"/>
        <v/>
      </c>
      <c r="I893" s="1109"/>
      <c r="J893" s="1109"/>
      <c r="K893" s="1112"/>
      <c r="L893" s="1091"/>
      <c r="M893" s="1091"/>
      <c r="N893" s="1091"/>
      <c r="O893" s="1091"/>
      <c r="P893" s="1096"/>
      <c r="Q893" s="1096"/>
      <c r="R893" s="1096"/>
      <c r="S893" s="1091"/>
    </row>
    <row r="894" spans="1:19" x14ac:dyDescent="0.3">
      <c r="A894" s="1090">
        <v>889</v>
      </c>
      <c r="B894" s="1091"/>
      <c r="C894" s="1091"/>
      <c r="D894" s="1097"/>
      <c r="E894" s="1093">
        <f t="shared" si="53"/>
        <v>0</v>
      </c>
      <c r="F894" s="1094">
        <f t="shared" si="54"/>
        <v>0</v>
      </c>
      <c r="G894" s="1095">
        <f t="shared" si="55"/>
        <v>0</v>
      </c>
      <c r="H894" s="1090" t="str">
        <f t="shared" ca="1" si="56"/>
        <v/>
      </c>
      <c r="I894" s="1109"/>
      <c r="J894" s="1109"/>
      <c r="K894" s="1112"/>
      <c r="L894" s="1091"/>
      <c r="M894" s="1091"/>
      <c r="N894" s="1091"/>
      <c r="O894" s="1091"/>
      <c r="P894" s="1096"/>
      <c r="Q894" s="1096"/>
      <c r="R894" s="1096"/>
      <c r="S894" s="1091"/>
    </row>
    <row r="895" spans="1:19" x14ac:dyDescent="0.3">
      <c r="A895" s="1090">
        <v>890</v>
      </c>
      <c r="B895" s="1091"/>
      <c r="C895" s="1091"/>
      <c r="D895" s="1097"/>
      <c r="E895" s="1093">
        <f t="shared" si="53"/>
        <v>0</v>
      </c>
      <c r="F895" s="1094">
        <f t="shared" si="54"/>
        <v>0</v>
      </c>
      <c r="G895" s="1095">
        <f t="shared" si="55"/>
        <v>0</v>
      </c>
      <c r="H895" s="1090" t="str">
        <f t="shared" ca="1" si="56"/>
        <v/>
      </c>
      <c r="I895" s="1109"/>
      <c r="J895" s="1109"/>
      <c r="K895" s="1112"/>
      <c r="L895" s="1091"/>
      <c r="M895" s="1091"/>
      <c r="N895" s="1091"/>
      <c r="O895" s="1091"/>
      <c r="P895" s="1096"/>
      <c r="Q895" s="1096"/>
      <c r="R895" s="1096"/>
      <c r="S895" s="1091"/>
    </row>
    <row r="896" spans="1:19" x14ac:dyDescent="0.3">
      <c r="A896" s="1090">
        <v>891</v>
      </c>
      <c r="B896" s="1091"/>
      <c r="C896" s="1091"/>
      <c r="D896" s="1097"/>
      <c r="E896" s="1093">
        <f t="shared" si="53"/>
        <v>0</v>
      </c>
      <c r="F896" s="1094">
        <f t="shared" si="54"/>
        <v>0</v>
      </c>
      <c r="G896" s="1095">
        <f t="shared" si="55"/>
        <v>0</v>
      </c>
      <c r="H896" s="1090" t="str">
        <f t="shared" ca="1" si="56"/>
        <v/>
      </c>
      <c r="I896" s="1109"/>
      <c r="J896" s="1109"/>
      <c r="K896" s="1112"/>
      <c r="L896" s="1091"/>
      <c r="M896" s="1091"/>
      <c r="N896" s="1091"/>
      <c r="O896" s="1091"/>
      <c r="P896" s="1096"/>
      <c r="Q896" s="1096"/>
      <c r="R896" s="1096"/>
      <c r="S896" s="1091"/>
    </row>
    <row r="897" spans="1:19" x14ac:dyDescent="0.3">
      <c r="A897" s="1090">
        <v>892</v>
      </c>
      <c r="B897" s="1091"/>
      <c r="C897" s="1091"/>
      <c r="D897" s="1097"/>
      <c r="E897" s="1093">
        <f t="shared" si="53"/>
        <v>0</v>
      </c>
      <c r="F897" s="1094">
        <f t="shared" si="54"/>
        <v>0</v>
      </c>
      <c r="G897" s="1095">
        <f t="shared" si="55"/>
        <v>0</v>
      </c>
      <c r="H897" s="1090" t="str">
        <f t="shared" ca="1" si="56"/>
        <v/>
      </c>
      <c r="I897" s="1109"/>
      <c r="J897" s="1109"/>
      <c r="K897" s="1112"/>
      <c r="L897" s="1091"/>
      <c r="M897" s="1091"/>
      <c r="N897" s="1091"/>
      <c r="O897" s="1091"/>
      <c r="P897" s="1096"/>
      <c r="Q897" s="1096"/>
      <c r="R897" s="1096"/>
      <c r="S897" s="1091"/>
    </row>
    <row r="898" spans="1:19" x14ac:dyDescent="0.3">
      <c r="A898" s="1090">
        <v>893</v>
      </c>
      <c r="B898" s="1091"/>
      <c r="C898" s="1091"/>
      <c r="D898" s="1097"/>
      <c r="E898" s="1093">
        <f t="shared" si="53"/>
        <v>0</v>
      </c>
      <c r="F898" s="1094">
        <f t="shared" si="54"/>
        <v>0</v>
      </c>
      <c r="G898" s="1095">
        <f t="shared" si="55"/>
        <v>0</v>
      </c>
      <c r="H898" s="1090" t="str">
        <f t="shared" ca="1" si="56"/>
        <v/>
      </c>
      <c r="I898" s="1109"/>
      <c r="J898" s="1109"/>
      <c r="K898" s="1112"/>
      <c r="L898" s="1091"/>
      <c r="M898" s="1091"/>
      <c r="N898" s="1091"/>
      <c r="O898" s="1091"/>
      <c r="P898" s="1096"/>
      <c r="Q898" s="1096"/>
      <c r="R898" s="1096"/>
      <c r="S898" s="1091"/>
    </row>
    <row r="899" spans="1:19" x14ac:dyDescent="0.3">
      <c r="A899" s="1090">
        <v>894</v>
      </c>
      <c r="B899" s="1091"/>
      <c r="C899" s="1091"/>
      <c r="D899" s="1097"/>
      <c r="E899" s="1093">
        <f t="shared" si="53"/>
        <v>0</v>
      </c>
      <c r="F899" s="1094">
        <f t="shared" si="54"/>
        <v>0</v>
      </c>
      <c r="G899" s="1095">
        <f t="shared" si="55"/>
        <v>0</v>
      </c>
      <c r="H899" s="1090" t="str">
        <f t="shared" ca="1" si="56"/>
        <v/>
      </c>
      <c r="I899" s="1109"/>
      <c r="J899" s="1109"/>
      <c r="K899" s="1112"/>
      <c r="L899" s="1091"/>
      <c r="M899" s="1091"/>
      <c r="N899" s="1091"/>
      <c r="O899" s="1091"/>
      <c r="P899" s="1096"/>
      <c r="Q899" s="1096"/>
      <c r="R899" s="1096"/>
      <c r="S899" s="1091"/>
    </row>
    <row r="900" spans="1:19" x14ac:dyDescent="0.3">
      <c r="A900" s="1090">
        <v>895</v>
      </c>
      <c r="B900" s="1091"/>
      <c r="C900" s="1091"/>
      <c r="D900" s="1097"/>
      <c r="E900" s="1093">
        <f t="shared" si="53"/>
        <v>0</v>
      </c>
      <c r="F900" s="1094">
        <f t="shared" si="54"/>
        <v>0</v>
      </c>
      <c r="G900" s="1095">
        <f t="shared" si="55"/>
        <v>0</v>
      </c>
      <c r="H900" s="1090" t="str">
        <f t="shared" ca="1" si="56"/>
        <v/>
      </c>
      <c r="I900" s="1109"/>
      <c r="J900" s="1109"/>
      <c r="K900" s="1112"/>
      <c r="L900" s="1091"/>
      <c r="M900" s="1091"/>
      <c r="N900" s="1091"/>
      <c r="O900" s="1091"/>
      <c r="P900" s="1096"/>
      <c r="Q900" s="1096"/>
      <c r="R900" s="1096"/>
      <c r="S900" s="1091"/>
    </row>
    <row r="901" spans="1:19" x14ac:dyDescent="0.3">
      <c r="A901" s="1090">
        <v>896</v>
      </c>
      <c r="B901" s="1091"/>
      <c r="C901" s="1091"/>
      <c r="D901" s="1097"/>
      <c r="E901" s="1093">
        <f t="shared" si="53"/>
        <v>0</v>
      </c>
      <c r="F901" s="1094">
        <f t="shared" si="54"/>
        <v>0</v>
      </c>
      <c r="G901" s="1095">
        <f t="shared" si="55"/>
        <v>0</v>
      </c>
      <c r="H901" s="1090" t="str">
        <f t="shared" ca="1" si="56"/>
        <v/>
      </c>
      <c r="I901" s="1109"/>
      <c r="J901" s="1109"/>
      <c r="K901" s="1112"/>
      <c r="L901" s="1091"/>
      <c r="M901" s="1091"/>
      <c r="N901" s="1091"/>
      <c r="O901" s="1091"/>
      <c r="P901" s="1096"/>
      <c r="Q901" s="1096"/>
      <c r="R901" s="1096"/>
      <c r="S901" s="1091"/>
    </row>
    <row r="902" spans="1:19" x14ac:dyDescent="0.3">
      <c r="A902" s="1090">
        <v>897</v>
      </c>
      <c r="B902" s="1091"/>
      <c r="C902" s="1091"/>
      <c r="D902" s="1097"/>
      <c r="E902" s="1093">
        <f t="shared" si="53"/>
        <v>0</v>
      </c>
      <c r="F902" s="1094">
        <f t="shared" si="54"/>
        <v>0</v>
      </c>
      <c r="G902" s="1095">
        <f t="shared" si="55"/>
        <v>0</v>
      </c>
      <c r="H902" s="1090" t="str">
        <f t="shared" ca="1" si="56"/>
        <v/>
      </c>
      <c r="I902" s="1109"/>
      <c r="J902" s="1109"/>
      <c r="K902" s="1112"/>
      <c r="L902" s="1091"/>
      <c r="M902" s="1091"/>
      <c r="N902" s="1091"/>
      <c r="O902" s="1091"/>
      <c r="P902" s="1096"/>
      <c r="Q902" s="1096"/>
      <c r="R902" s="1096"/>
      <c r="S902" s="1091"/>
    </row>
    <row r="903" spans="1:19" x14ac:dyDescent="0.3">
      <c r="A903" s="1090">
        <v>898</v>
      </c>
      <c r="B903" s="1091"/>
      <c r="C903" s="1091"/>
      <c r="D903" s="1097"/>
      <c r="E903" s="1093">
        <f t="shared" ref="E903:E966" si="57">D903</f>
        <v>0</v>
      </c>
      <c r="F903" s="1094">
        <f t="shared" ref="F903:F966" si="58">D903</f>
        <v>0</v>
      </c>
      <c r="G903" s="1095">
        <f t="shared" ref="G903:G966" si="59">D903</f>
        <v>0</v>
      </c>
      <c r="H903" s="1090" t="str">
        <f t="shared" ref="H903:H966" ca="1" si="60">IF(ISBLANK(D903),"",DATEDIF(G903,TODAY(),"y"))</f>
        <v/>
      </c>
      <c r="I903" s="1109"/>
      <c r="J903" s="1109"/>
      <c r="K903" s="1112"/>
      <c r="L903" s="1091"/>
      <c r="M903" s="1091"/>
      <c r="N903" s="1091"/>
      <c r="O903" s="1091"/>
      <c r="P903" s="1096"/>
      <c r="Q903" s="1096"/>
      <c r="R903" s="1096"/>
      <c r="S903" s="1091"/>
    </row>
    <row r="904" spans="1:19" x14ac:dyDescent="0.3">
      <c r="A904" s="1090">
        <v>899</v>
      </c>
      <c r="B904" s="1091"/>
      <c r="C904" s="1091"/>
      <c r="D904" s="1097"/>
      <c r="E904" s="1093">
        <f t="shared" si="57"/>
        <v>0</v>
      </c>
      <c r="F904" s="1094">
        <f t="shared" si="58"/>
        <v>0</v>
      </c>
      <c r="G904" s="1095">
        <f t="shared" si="59"/>
        <v>0</v>
      </c>
      <c r="H904" s="1090" t="str">
        <f t="shared" ca="1" si="60"/>
        <v/>
      </c>
      <c r="I904" s="1109"/>
      <c r="J904" s="1109"/>
      <c r="K904" s="1112"/>
      <c r="L904" s="1091"/>
      <c r="M904" s="1091"/>
      <c r="N904" s="1091"/>
      <c r="O904" s="1091"/>
      <c r="P904" s="1096"/>
      <c r="Q904" s="1096"/>
      <c r="R904" s="1096"/>
      <c r="S904" s="1091"/>
    </row>
    <row r="905" spans="1:19" x14ac:dyDescent="0.3">
      <c r="A905" s="1090">
        <v>900</v>
      </c>
      <c r="B905" s="1091"/>
      <c r="C905" s="1091"/>
      <c r="D905" s="1097"/>
      <c r="E905" s="1093">
        <f t="shared" si="57"/>
        <v>0</v>
      </c>
      <c r="F905" s="1094">
        <f t="shared" si="58"/>
        <v>0</v>
      </c>
      <c r="G905" s="1095">
        <f t="shared" si="59"/>
        <v>0</v>
      </c>
      <c r="H905" s="1090" t="str">
        <f t="shared" ca="1" si="60"/>
        <v/>
      </c>
      <c r="I905" s="1109"/>
      <c r="J905" s="1109"/>
      <c r="K905" s="1112"/>
      <c r="L905" s="1091"/>
      <c r="M905" s="1091"/>
      <c r="N905" s="1091"/>
      <c r="O905" s="1091"/>
      <c r="P905" s="1096"/>
      <c r="Q905" s="1096"/>
      <c r="R905" s="1096"/>
      <c r="S905" s="1091"/>
    </row>
    <row r="906" spans="1:19" x14ac:dyDescent="0.3">
      <c r="A906" s="1090">
        <v>901</v>
      </c>
      <c r="B906" s="1091"/>
      <c r="C906" s="1091"/>
      <c r="D906" s="1097"/>
      <c r="E906" s="1093">
        <f t="shared" si="57"/>
        <v>0</v>
      </c>
      <c r="F906" s="1094">
        <f t="shared" si="58"/>
        <v>0</v>
      </c>
      <c r="G906" s="1095">
        <f t="shared" si="59"/>
        <v>0</v>
      </c>
      <c r="H906" s="1090" t="str">
        <f t="shared" ca="1" si="60"/>
        <v/>
      </c>
      <c r="I906" s="1109"/>
      <c r="J906" s="1109"/>
      <c r="K906" s="1112"/>
      <c r="L906" s="1091"/>
      <c r="M906" s="1091"/>
      <c r="N906" s="1091"/>
      <c r="O906" s="1091"/>
      <c r="P906" s="1096"/>
      <c r="Q906" s="1096"/>
      <c r="R906" s="1096"/>
      <c r="S906" s="1091"/>
    </row>
    <row r="907" spans="1:19" x14ac:dyDescent="0.3">
      <c r="A907" s="1090">
        <v>902</v>
      </c>
      <c r="B907" s="1091"/>
      <c r="C907" s="1091"/>
      <c r="D907" s="1097"/>
      <c r="E907" s="1093">
        <f t="shared" si="57"/>
        <v>0</v>
      </c>
      <c r="F907" s="1094">
        <f t="shared" si="58"/>
        <v>0</v>
      </c>
      <c r="G907" s="1095">
        <f t="shared" si="59"/>
        <v>0</v>
      </c>
      <c r="H907" s="1090" t="str">
        <f t="shared" ca="1" si="60"/>
        <v/>
      </c>
      <c r="I907" s="1109"/>
      <c r="J907" s="1109"/>
      <c r="K907" s="1112"/>
      <c r="L907" s="1091"/>
      <c r="M907" s="1091"/>
      <c r="N907" s="1091"/>
      <c r="O907" s="1091"/>
      <c r="P907" s="1096"/>
      <c r="Q907" s="1096"/>
      <c r="R907" s="1096"/>
      <c r="S907" s="1091"/>
    </row>
    <row r="908" spans="1:19" x14ac:dyDescent="0.3">
      <c r="A908" s="1090">
        <v>903</v>
      </c>
      <c r="B908" s="1091"/>
      <c r="C908" s="1091"/>
      <c r="D908" s="1097"/>
      <c r="E908" s="1093">
        <f t="shared" si="57"/>
        <v>0</v>
      </c>
      <c r="F908" s="1094">
        <f t="shared" si="58"/>
        <v>0</v>
      </c>
      <c r="G908" s="1095">
        <f t="shared" si="59"/>
        <v>0</v>
      </c>
      <c r="H908" s="1090" t="str">
        <f t="shared" ca="1" si="60"/>
        <v/>
      </c>
      <c r="I908" s="1109"/>
      <c r="J908" s="1109"/>
      <c r="K908" s="1112"/>
      <c r="L908" s="1091"/>
      <c r="M908" s="1091"/>
      <c r="N908" s="1091"/>
      <c r="O908" s="1091"/>
      <c r="P908" s="1096"/>
      <c r="Q908" s="1096"/>
      <c r="R908" s="1096"/>
      <c r="S908" s="1091"/>
    </row>
    <row r="909" spans="1:19" x14ac:dyDescent="0.3">
      <c r="A909" s="1090">
        <v>904</v>
      </c>
      <c r="B909" s="1091"/>
      <c r="C909" s="1091"/>
      <c r="D909" s="1097"/>
      <c r="E909" s="1093">
        <f t="shared" si="57"/>
        <v>0</v>
      </c>
      <c r="F909" s="1094">
        <f t="shared" si="58"/>
        <v>0</v>
      </c>
      <c r="G909" s="1095">
        <f t="shared" si="59"/>
        <v>0</v>
      </c>
      <c r="H909" s="1090" t="str">
        <f t="shared" ca="1" si="60"/>
        <v/>
      </c>
      <c r="I909" s="1109"/>
      <c r="J909" s="1109"/>
      <c r="K909" s="1112"/>
      <c r="L909" s="1091"/>
      <c r="M909" s="1091"/>
      <c r="N909" s="1091"/>
      <c r="O909" s="1091"/>
      <c r="P909" s="1096"/>
      <c r="Q909" s="1096"/>
      <c r="R909" s="1096"/>
      <c r="S909" s="1091"/>
    </row>
    <row r="910" spans="1:19" x14ac:dyDescent="0.3">
      <c r="A910" s="1090">
        <v>905</v>
      </c>
      <c r="B910" s="1091"/>
      <c r="C910" s="1091"/>
      <c r="D910" s="1097"/>
      <c r="E910" s="1093">
        <f t="shared" si="57"/>
        <v>0</v>
      </c>
      <c r="F910" s="1094">
        <f t="shared" si="58"/>
        <v>0</v>
      </c>
      <c r="G910" s="1095">
        <f t="shared" si="59"/>
        <v>0</v>
      </c>
      <c r="H910" s="1090" t="str">
        <f t="shared" ca="1" si="60"/>
        <v/>
      </c>
      <c r="I910" s="1109"/>
      <c r="J910" s="1109"/>
      <c r="K910" s="1112"/>
      <c r="L910" s="1091"/>
      <c r="M910" s="1091"/>
      <c r="N910" s="1091"/>
      <c r="O910" s="1091"/>
      <c r="P910" s="1096"/>
      <c r="Q910" s="1096"/>
      <c r="R910" s="1096"/>
      <c r="S910" s="1091"/>
    </row>
    <row r="911" spans="1:19" x14ac:dyDescent="0.3">
      <c r="A911" s="1090">
        <v>906</v>
      </c>
      <c r="B911" s="1091"/>
      <c r="C911" s="1091"/>
      <c r="D911" s="1097"/>
      <c r="E911" s="1093">
        <f t="shared" si="57"/>
        <v>0</v>
      </c>
      <c r="F911" s="1094">
        <f t="shared" si="58"/>
        <v>0</v>
      </c>
      <c r="G911" s="1095">
        <f t="shared" si="59"/>
        <v>0</v>
      </c>
      <c r="H911" s="1090" t="str">
        <f t="shared" ca="1" si="60"/>
        <v/>
      </c>
      <c r="I911" s="1109"/>
      <c r="J911" s="1109"/>
      <c r="K911" s="1112"/>
      <c r="L911" s="1091"/>
      <c r="M911" s="1091"/>
      <c r="N911" s="1091"/>
      <c r="O911" s="1091"/>
      <c r="P911" s="1096"/>
      <c r="Q911" s="1096"/>
      <c r="R911" s="1096"/>
      <c r="S911" s="1091"/>
    </row>
    <row r="912" spans="1:19" x14ac:dyDescent="0.3">
      <c r="A912" s="1090">
        <v>907</v>
      </c>
      <c r="B912" s="1091"/>
      <c r="C912" s="1091"/>
      <c r="D912" s="1097"/>
      <c r="E912" s="1093">
        <f t="shared" si="57"/>
        <v>0</v>
      </c>
      <c r="F912" s="1094">
        <f t="shared" si="58"/>
        <v>0</v>
      </c>
      <c r="G912" s="1095">
        <f t="shared" si="59"/>
        <v>0</v>
      </c>
      <c r="H912" s="1090" t="str">
        <f t="shared" ca="1" si="60"/>
        <v/>
      </c>
      <c r="I912" s="1109"/>
      <c r="J912" s="1109"/>
      <c r="K912" s="1112"/>
      <c r="L912" s="1091"/>
      <c r="M912" s="1091"/>
      <c r="N912" s="1091"/>
      <c r="O912" s="1091"/>
      <c r="P912" s="1096"/>
      <c r="Q912" s="1096"/>
      <c r="R912" s="1096"/>
      <c r="S912" s="1091"/>
    </row>
    <row r="913" spans="1:19" x14ac:dyDescent="0.3">
      <c r="A913" s="1090">
        <v>908</v>
      </c>
      <c r="B913" s="1091"/>
      <c r="C913" s="1091"/>
      <c r="D913" s="1097"/>
      <c r="E913" s="1093">
        <f t="shared" si="57"/>
        <v>0</v>
      </c>
      <c r="F913" s="1094">
        <f t="shared" si="58"/>
        <v>0</v>
      </c>
      <c r="G913" s="1095">
        <f t="shared" si="59"/>
        <v>0</v>
      </c>
      <c r="H913" s="1090" t="str">
        <f t="shared" ca="1" si="60"/>
        <v/>
      </c>
      <c r="I913" s="1109"/>
      <c r="J913" s="1109"/>
      <c r="K913" s="1112"/>
      <c r="L913" s="1091"/>
      <c r="M913" s="1091"/>
      <c r="N913" s="1091"/>
      <c r="O913" s="1091"/>
      <c r="P913" s="1096"/>
      <c r="Q913" s="1096"/>
      <c r="R913" s="1096"/>
      <c r="S913" s="1091"/>
    </row>
    <row r="914" spans="1:19" x14ac:dyDescent="0.3">
      <c r="A914" s="1090">
        <v>909</v>
      </c>
      <c r="B914" s="1091"/>
      <c r="C914" s="1091"/>
      <c r="D914" s="1097"/>
      <c r="E914" s="1093">
        <f t="shared" si="57"/>
        <v>0</v>
      </c>
      <c r="F914" s="1094">
        <f t="shared" si="58"/>
        <v>0</v>
      </c>
      <c r="G914" s="1095">
        <f t="shared" si="59"/>
        <v>0</v>
      </c>
      <c r="H914" s="1090" t="str">
        <f t="shared" ca="1" si="60"/>
        <v/>
      </c>
      <c r="I914" s="1109"/>
      <c r="J914" s="1109"/>
      <c r="K914" s="1112"/>
      <c r="L914" s="1091"/>
      <c r="M914" s="1091"/>
      <c r="N914" s="1091"/>
      <c r="O914" s="1091"/>
      <c r="P914" s="1096"/>
      <c r="Q914" s="1096"/>
      <c r="R914" s="1096"/>
      <c r="S914" s="1091"/>
    </row>
    <row r="915" spans="1:19" x14ac:dyDescent="0.3">
      <c r="A915" s="1090">
        <v>910</v>
      </c>
      <c r="B915" s="1091"/>
      <c r="C915" s="1091"/>
      <c r="D915" s="1097"/>
      <c r="E915" s="1093">
        <f t="shared" si="57"/>
        <v>0</v>
      </c>
      <c r="F915" s="1094">
        <f t="shared" si="58"/>
        <v>0</v>
      </c>
      <c r="G915" s="1095">
        <f t="shared" si="59"/>
        <v>0</v>
      </c>
      <c r="H915" s="1090" t="str">
        <f t="shared" ca="1" si="60"/>
        <v/>
      </c>
      <c r="I915" s="1109"/>
      <c r="J915" s="1109"/>
      <c r="K915" s="1112"/>
      <c r="L915" s="1091"/>
      <c r="M915" s="1091"/>
      <c r="N915" s="1091"/>
      <c r="O915" s="1091"/>
      <c r="P915" s="1096"/>
      <c r="Q915" s="1096"/>
      <c r="R915" s="1096"/>
      <c r="S915" s="1091"/>
    </row>
    <row r="916" spans="1:19" x14ac:dyDescent="0.3">
      <c r="A916" s="1090">
        <v>911</v>
      </c>
      <c r="B916" s="1091"/>
      <c r="C916" s="1091"/>
      <c r="D916" s="1097"/>
      <c r="E916" s="1093">
        <f t="shared" si="57"/>
        <v>0</v>
      </c>
      <c r="F916" s="1094">
        <f t="shared" si="58"/>
        <v>0</v>
      </c>
      <c r="G916" s="1095">
        <f t="shared" si="59"/>
        <v>0</v>
      </c>
      <c r="H916" s="1090" t="str">
        <f t="shared" ca="1" si="60"/>
        <v/>
      </c>
      <c r="I916" s="1109"/>
      <c r="J916" s="1109"/>
      <c r="K916" s="1112"/>
      <c r="L916" s="1091"/>
      <c r="M916" s="1091"/>
      <c r="N916" s="1091"/>
      <c r="O916" s="1091"/>
      <c r="P916" s="1096"/>
      <c r="Q916" s="1096"/>
      <c r="R916" s="1096"/>
      <c r="S916" s="1091"/>
    </row>
    <row r="917" spans="1:19" x14ac:dyDescent="0.3">
      <c r="A917" s="1090">
        <v>912</v>
      </c>
      <c r="B917" s="1091"/>
      <c r="C917" s="1091"/>
      <c r="D917" s="1097"/>
      <c r="E917" s="1093">
        <f t="shared" si="57"/>
        <v>0</v>
      </c>
      <c r="F917" s="1094">
        <f t="shared" si="58"/>
        <v>0</v>
      </c>
      <c r="G917" s="1095">
        <f t="shared" si="59"/>
        <v>0</v>
      </c>
      <c r="H917" s="1090" t="str">
        <f t="shared" ca="1" si="60"/>
        <v/>
      </c>
      <c r="I917" s="1109"/>
      <c r="J917" s="1109"/>
      <c r="K917" s="1112"/>
      <c r="L917" s="1091"/>
      <c r="M917" s="1091"/>
      <c r="N917" s="1091"/>
      <c r="O917" s="1091"/>
      <c r="P917" s="1096"/>
      <c r="Q917" s="1096"/>
      <c r="R917" s="1096"/>
      <c r="S917" s="1091"/>
    </row>
    <row r="918" spans="1:19" x14ac:dyDescent="0.3">
      <c r="A918" s="1090">
        <v>913</v>
      </c>
      <c r="B918" s="1091"/>
      <c r="C918" s="1091"/>
      <c r="D918" s="1097"/>
      <c r="E918" s="1093">
        <f t="shared" si="57"/>
        <v>0</v>
      </c>
      <c r="F918" s="1094">
        <f t="shared" si="58"/>
        <v>0</v>
      </c>
      <c r="G918" s="1095">
        <f t="shared" si="59"/>
        <v>0</v>
      </c>
      <c r="H918" s="1090" t="str">
        <f t="shared" ca="1" si="60"/>
        <v/>
      </c>
      <c r="I918" s="1109"/>
      <c r="J918" s="1109"/>
      <c r="K918" s="1112"/>
      <c r="L918" s="1091"/>
      <c r="M918" s="1091"/>
      <c r="N918" s="1091"/>
      <c r="O918" s="1091"/>
      <c r="P918" s="1096"/>
      <c r="Q918" s="1096"/>
      <c r="R918" s="1096"/>
      <c r="S918" s="1091"/>
    </row>
    <row r="919" spans="1:19" x14ac:dyDescent="0.3">
      <c r="A919" s="1090">
        <v>914</v>
      </c>
      <c r="B919" s="1091"/>
      <c r="C919" s="1091"/>
      <c r="D919" s="1097"/>
      <c r="E919" s="1093">
        <f t="shared" si="57"/>
        <v>0</v>
      </c>
      <c r="F919" s="1094">
        <f t="shared" si="58"/>
        <v>0</v>
      </c>
      <c r="G919" s="1095">
        <f t="shared" si="59"/>
        <v>0</v>
      </c>
      <c r="H919" s="1090" t="str">
        <f t="shared" ca="1" si="60"/>
        <v/>
      </c>
      <c r="I919" s="1109"/>
      <c r="J919" s="1109"/>
      <c r="K919" s="1112"/>
      <c r="L919" s="1091"/>
      <c r="M919" s="1091"/>
      <c r="N919" s="1091"/>
      <c r="O919" s="1091"/>
      <c r="P919" s="1096"/>
      <c r="Q919" s="1096"/>
      <c r="R919" s="1096"/>
      <c r="S919" s="1091"/>
    </row>
    <row r="920" spans="1:19" x14ac:dyDescent="0.3">
      <c r="A920" s="1090">
        <v>915</v>
      </c>
      <c r="B920" s="1091"/>
      <c r="C920" s="1091"/>
      <c r="D920" s="1097"/>
      <c r="E920" s="1093">
        <f t="shared" si="57"/>
        <v>0</v>
      </c>
      <c r="F920" s="1094">
        <f t="shared" si="58"/>
        <v>0</v>
      </c>
      <c r="G920" s="1095">
        <f t="shared" si="59"/>
        <v>0</v>
      </c>
      <c r="H920" s="1090" t="str">
        <f t="shared" ca="1" si="60"/>
        <v/>
      </c>
      <c r="I920" s="1109"/>
      <c r="J920" s="1109"/>
      <c r="K920" s="1112"/>
      <c r="L920" s="1091"/>
      <c r="M920" s="1091"/>
      <c r="N920" s="1091"/>
      <c r="O920" s="1091"/>
      <c r="P920" s="1096"/>
      <c r="Q920" s="1096"/>
      <c r="R920" s="1096"/>
      <c r="S920" s="1091"/>
    </row>
    <row r="921" spans="1:19" x14ac:dyDescent="0.3">
      <c r="A921" s="1090">
        <v>916</v>
      </c>
      <c r="B921" s="1091"/>
      <c r="C921" s="1091"/>
      <c r="D921" s="1097"/>
      <c r="E921" s="1093">
        <f t="shared" si="57"/>
        <v>0</v>
      </c>
      <c r="F921" s="1094">
        <f t="shared" si="58"/>
        <v>0</v>
      </c>
      <c r="G921" s="1095">
        <f t="shared" si="59"/>
        <v>0</v>
      </c>
      <c r="H921" s="1090" t="str">
        <f t="shared" ca="1" si="60"/>
        <v/>
      </c>
      <c r="I921" s="1109"/>
      <c r="J921" s="1109"/>
      <c r="K921" s="1112"/>
      <c r="L921" s="1091"/>
      <c r="M921" s="1091"/>
      <c r="N921" s="1091"/>
      <c r="O921" s="1091"/>
      <c r="P921" s="1096"/>
      <c r="Q921" s="1096"/>
      <c r="R921" s="1096"/>
      <c r="S921" s="1091"/>
    </row>
    <row r="922" spans="1:19" x14ac:dyDescent="0.3">
      <c r="A922" s="1090">
        <v>917</v>
      </c>
      <c r="B922" s="1091"/>
      <c r="C922" s="1091"/>
      <c r="D922" s="1097"/>
      <c r="E922" s="1093">
        <f t="shared" si="57"/>
        <v>0</v>
      </c>
      <c r="F922" s="1094">
        <f t="shared" si="58"/>
        <v>0</v>
      </c>
      <c r="G922" s="1095">
        <f t="shared" si="59"/>
        <v>0</v>
      </c>
      <c r="H922" s="1090" t="str">
        <f t="shared" ca="1" si="60"/>
        <v/>
      </c>
      <c r="I922" s="1109"/>
      <c r="J922" s="1109"/>
      <c r="K922" s="1112"/>
      <c r="L922" s="1091"/>
      <c r="M922" s="1091"/>
      <c r="N922" s="1091"/>
      <c r="O922" s="1091"/>
      <c r="P922" s="1096"/>
      <c r="Q922" s="1096"/>
      <c r="R922" s="1096"/>
      <c r="S922" s="1091"/>
    </row>
    <row r="923" spans="1:19" x14ac:dyDescent="0.3">
      <c r="A923" s="1090">
        <v>918</v>
      </c>
      <c r="B923" s="1091"/>
      <c r="C923" s="1091"/>
      <c r="D923" s="1097"/>
      <c r="E923" s="1093">
        <f t="shared" si="57"/>
        <v>0</v>
      </c>
      <c r="F923" s="1094">
        <f t="shared" si="58"/>
        <v>0</v>
      </c>
      <c r="G923" s="1095">
        <f t="shared" si="59"/>
        <v>0</v>
      </c>
      <c r="H923" s="1090" t="str">
        <f t="shared" ca="1" si="60"/>
        <v/>
      </c>
      <c r="I923" s="1109"/>
      <c r="J923" s="1109"/>
      <c r="K923" s="1112"/>
      <c r="L923" s="1091"/>
      <c r="M923" s="1091"/>
      <c r="N923" s="1091"/>
      <c r="O923" s="1091"/>
      <c r="P923" s="1096"/>
      <c r="Q923" s="1096"/>
      <c r="R923" s="1096"/>
      <c r="S923" s="1091"/>
    </row>
    <row r="924" spans="1:19" x14ac:dyDescent="0.3">
      <c r="A924" s="1090">
        <v>919</v>
      </c>
      <c r="B924" s="1091"/>
      <c r="C924" s="1091"/>
      <c r="D924" s="1097"/>
      <c r="E924" s="1093">
        <f t="shared" si="57"/>
        <v>0</v>
      </c>
      <c r="F924" s="1094">
        <f t="shared" si="58"/>
        <v>0</v>
      </c>
      <c r="G924" s="1095">
        <f t="shared" si="59"/>
        <v>0</v>
      </c>
      <c r="H924" s="1090" t="str">
        <f t="shared" ca="1" si="60"/>
        <v/>
      </c>
      <c r="I924" s="1109"/>
      <c r="J924" s="1109"/>
      <c r="K924" s="1112"/>
      <c r="L924" s="1091"/>
      <c r="M924" s="1091"/>
      <c r="N924" s="1091"/>
      <c r="O924" s="1091"/>
      <c r="P924" s="1096"/>
      <c r="Q924" s="1096"/>
      <c r="R924" s="1096"/>
      <c r="S924" s="1091"/>
    </row>
    <row r="925" spans="1:19" x14ac:dyDescent="0.3">
      <c r="A925" s="1090">
        <v>920</v>
      </c>
      <c r="B925" s="1091"/>
      <c r="C925" s="1091"/>
      <c r="D925" s="1097"/>
      <c r="E925" s="1093">
        <f t="shared" si="57"/>
        <v>0</v>
      </c>
      <c r="F925" s="1094">
        <f t="shared" si="58"/>
        <v>0</v>
      </c>
      <c r="G925" s="1095">
        <f t="shared" si="59"/>
        <v>0</v>
      </c>
      <c r="H925" s="1090" t="str">
        <f t="shared" ca="1" si="60"/>
        <v/>
      </c>
      <c r="I925" s="1109"/>
      <c r="J925" s="1109"/>
      <c r="K925" s="1112"/>
      <c r="L925" s="1091"/>
      <c r="M925" s="1091"/>
      <c r="N925" s="1091"/>
      <c r="O925" s="1091"/>
      <c r="P925" s="1096"/>
      <c r="Q925" s="1096"/>
      <c r="R925" s="1096"/>
      <c r="S925" s="1091"/>
    </row>
    <row r="926" spans="1:19" x14ac:dyDescent="0.3">
      <c r="A926" s="1090">
        <v>921</v>
      </c>
      <c r="B926" s="1091"/>
      <c r="C926" s="1091"/>
      <c r="D926" s="1097"/>
      <c r="E926" s="1093">
        <f t="shared" si="57"/>
        <v>0</v>
      </c>
      <c r="F926" s="1094">
        <f t="shared" si="58"/>
        <v>0</v>
      </c>
      <c r="G926" s="1095">
        <f t="shared" si="59"/>
        <v>0</v>
      </c>
      <c r="H926" s="1090" t="str">
        <f t="shared" ca="1" si="60"/>
        <v/>
      </c>
      <c r="I926" s="1109"/>
      <c r="J926" s="1109"/>
      <c r="K926" s="1112"/>
      <c r="L926" s="1091"/>
      <c r="M926" s="1091"/>
      <c r="N926" s="1091"/>
      <c r="O926" s="1091"/>
      <c r="P926" s="1096"/>
      <c r="Q926" s="1096"/>
      <c r="R926" s="1096"/>
      <c r="S926" s="1091"/>
    </row>
    <row r="927" spans="1:19" x14ac:dyDescent="0.3">
      <c r="A927" s="1090">
        <v>922</v>
      </c>
      <c r="B927" s="1091"/>
      <c r="C927" s="1091"/>
      <c r="D927" s="1097"/>
      <c r="E927" s="1093">
        <f t="shared" si="57"/>
        <v>0</v>
      </c>
      <c r="F927" s="1094">
        <f t="shared" si="58"/>
        <v>0</v>
      </c>
      <c r="G927" s="1095">
        <f t="shared" si="59"/>
        <v>0</v>
      </c>
      <c r="H927" s="1090" t="str">
        <f t="shared" ca="1" si="60"/>
        <v/>
      </c>
      <c r="I927" s="1109"/>
      <c r="J927" s="1109"/>
      <c r="K927" s="1112"/>
      <c r="L927" s="1091"/>
      <c r="M927" s="1091"/>
      <c r="N927" s="1091"/>
      <c r="O927" s="1091"/>
      <c r="P927" s="1096"/>
      <c r="Q927" s="1096"/>
      <c r="R927" s="1096"/>
      <c r="S927" s="1091"/>
    </row>
    <row r="928" spans="1:19" x14ac:dyDescent="0.3">
      <c r="A928" s="1090">
        <v>923</v>
      </c>
      <c r="B928" s="1091"/>
      <c r="C928" s="1091"/>
      <c r="D928" s="1097"/>
      <c r="E928" s="1093">
        <f t="shared" si="57"/>
        <v>0</v>
      </c>
      <c r="F928" s="1094">
        <f t="shared" si="58"/>
        <v>0</v>
      </c>
      <c r="G928" s="1095">
        <f t="shared" si="59"/>
        <v>0</v>
      </c>
      <c r="H928" s="1090" t="str">
        <f t="shared" ca="1" si="60"/>
        <v/>
      </c>
      <c r="I928" s="1109"/>
      <c r="J928" s="1109"/>
      <c r="K928" s="1112"/>
      <c r="L928" s="1091"/>
      <c r="M928" s="1091"/>
      <c r="N928" s="1091"/>
      <c r="O928" s="1091"/>
      <c r="P928" s="1096"/>
      <c r="Q928" s="1096"/>
      <c r="R928" s="1096"/>
      <c r="S928" s="1091"/>
    </row>
    <row r="929" spans="1:19" x14ac:dyDescent="0.3">
      <c r="A929" s="1090">
        <v>924</v>
      </c>
      <c r="B929" s="1091"/>
      <c r="C929" s="1091"/>
      <c r="D929" s="1097"/>
      <c r="E929" s="1093">
        <f t="shared" si="57"/>
        <v>0</v>
      </c>
      <c r="F929" s="1094">
        <f t="shared" si="58"/>
        <v>0</v>
      </c>
      <c r="G929" s="1095">
        <f t="shared" si="59"/>
        <v>0</v>
      </c>
      <c r="H929" s="1090" t="str">
        <f t="shared" ca="1" si="60"/>
        <v/>
      </c>
      <c r="I929" s="1109"/>
      <c r="J929" s="1109"/>
      <c r="K929" s="1112"/>
      <c r="L929" s="1091"/>
      <c r="M929" s="1091"/>
      <c r="N929" s="1091"/>
      <c r="O929" s="1091"/>
      <c r="P929" s="1096"/>
      <c r="Q929" s="1096"/>
      <c r="R929" s="1096"/>
      <c r="S929" s="1091"/>
    </row>
    <row r="930" spans="1:19" x14ac:dyDescent="0.3">
      <c r="A930" s="1090">
        <v>925</v>
      </c>
      <c r="B930" s="1091"/>
      <c r="C930" s="1091"/>
      <c r="D930" s="1097"/>
      <c r="E930" s="1093">
        <f t="shared" si="57"/>
        <v>0</v>
      </c>
      <c r="F930" s="1094">
        <f t="shared" si="58"/>
        <v>0</v>
      </c>
      <c r="G930" s="1095">
        <f t="shared" si="59"/>
        <v>0</v>
      </c>
      <c r="H930" s="1090" t="str">
        <f t="shared" ca="1" si="60"/>
        <v/>
      </c>
      <c r="I930" s="1109"/>
      <c r="J930" s="1109"/>
      <c r="K930" s="1112"/>
      <c r="L930" s="1091"/>
      <c r="M930" s="1091"/>
      <c r="N930" s="1091"/>
      <c r="O930" s="1091"/>
      <c r="P930" s="1096"/>
      <c r="Q930" s="1096"/>
      <c r="R930" s="1096"/>
      <c r="S930" s="1091"/>
    </row>
    <row r="931" spans="1:19" x14ac:dyDescent="0.3">
      <c r="A931" s="1090">
        <v>926</v>
      </c>
      <c r="B931" s="1091"/>
      <c r="C931" s="1091"/>
      <c r="D931" s="1097"/>
      <c r="E931" s="1093">
        <f t="shared" si="57"/>
        <v>0</v>
      </c>
      <c r="F931" s="1094">
        <f t="shared" si="58"/>
        <v>0</v>
      </c>
      <c r="G931" s="1095">
        <f t="shared" si="59"/>
        <v>0</v>
      </c>
      <c r="H931" s="1090" t="str">
        <f t="shared" ca="1" si="60"/>
        <v/>
      </c>
      <c r="I931" s="1109"/>
      <c r="J931" s="1109"/>
      <c r="K931" s="1112"/>
      <c r="L931" s="1091"/>
      <c r="M931" s="1091"/>
      <c r="N931" s="1091"/>
      <c r="O931" s="1091"/>
      <c r="P931" s="1096"/>
      <c r="Q931" s="1096"/>
      <c r="R931" s="1096"/>
      <c r="S931" s="1091"/>
    </row>
    <row r="932" spans="1:19" x14ac:dyDescent="0.3">
      <c r="A932" s="1090">
        <v>927</v>
      </c>
      <c r="B932" s="1091"/>
      <c r="C932" s="1091"/>
      <c r="D932" s="1097"/>
      <c r="E932" s="1093">
        <f t="shared" si="57"/>
        <v>0</v>
      </c>
      <c r="F932" s="1094">
        <f t="shared" si="58"/>
        <v>0</v>
      </c>
      <c r="G932" s="1095">
        <f t="shared" si="59"/>
        <v>0</v>
      </c>
      <c r="H932" s="1090" t="str">
        <f t="shared" ca="1" si="60"/>
        <v/>
      </c>
      <c r="I932" s="1109"/>
      <c r="J932" s="1109"/>
      <c r="K932" s="1112"/>
      <c r="L932" s="1091"/>
      <c r="M932" s="1091"/>
      <c r="N932" s="1091"/>
      <c r="O932" s="1091"/>
      <c r="P932" s="1096"/>
      <c r="Q932" s="1096"/>
      <c r="R932" s="1096"/>
      <c r="S932" s="1091"/>
    </row>
    <row r="933" spans="1:19" x14ac:dyDescent="0.3">
      <c r="A933" s="1090">
        <v>928</v>
      </c>
      <c r="B933" s="1091"/>
      <c r="C933" s="1091"/>
      <c r="D933" s="1097"/>
      <c r="E933" s="1093">
        <f t="shared" si="57"/>
        <v>0</v>
      </c>
      <c r="F933" s="1094">
        <f t="shared" si="58"/>
        <v>0</v>
      </c>
      <c r="G933" s="1095">
        <f t="shared" si="59"/>
        <v>0</v>
      </c>
      <c r="H933" s="1090" t="str">
        <f t="shared" ca="1" si="60"/>
        <v/>
      </c>
      <c r="I933" s="1109"/>
      <c r="J933" s="1109"/>
      <c r="K933" s="1112"/>
      <c r="L933" s="1091"/>
      <c r="M933" s="1091"/>
      <c r="N933" s="1091"/>
      <c r="O933" s="1091"/>
      <c r="P933" s="1096"/>
      <c r="Q933" s="1096"/>
      <c r="R933" s="1096"/>
      <c r="S933" s="1091"/>
    </row>
    <row r="934" spans="1:19" x14ac:dyDescent="0.3">
      <c r="A934" s="1090">
        <v>929</v>
      </c>
      <c r="B934" s="1091"/>
      <c r="C934" s="1091"/>
      <c r="D934" s="1097"/>
      <c r="E934" s="1093">
        <f t="shared" si="57"/>
        <v>0</v>
      </c>
      <c r="F934" s="1094">
        <f t="shared" si="58"/>
        <v>0</v>
      </c>
      <c r="G934" s="1095">
        <f t="shared" si="59"/>
        <v>0</v>
      </c>
      <c r="H934" s="1090" t="str">
        <f t="shared" ca="1" si="60"/>
        <v/>
      </c>
      <c r="I934" s="1109"/>
      <c r="J934" s="1109"/>
      <c r="K934" s="1112"/>
      <c r="L934" s="1091"/>
      <c r="M934" s="1091"/>
      <c r="N934" s="1091"/>
      <c r="O934" s="1091"/>
      <c r="P934" s="1096"/>
      <c r="Q934" s="1096"/>
      <c r="R934" s="1096"/>
      <c r="S934" s="1091"/>
    </row>
    <row r="935" spans="1:19" x14ac:dyDescent="0.3">
      <c r="A935" s="1090">
        <v>930</v>
      </c>
      <c r="B935" s="1091"/>
      <c r="C935" s="1091"/>
      <c r="D935" s="1097"/>
      <c r="E935" s="1093">
        <f t="shared" si="57"/>
        <v>0</v>
      </c>
      <c r="F935" s="1094">
        <f t="shared" si="58"/>
        <v>0</v>
      </c>
      <c r="G935" s="1095">
        <f t="shared" si="59"/>
        <v>0</v>
      </c>
      <c r="H935" s="1090" t="str">
        <f t="shared" ca="1" si="60"/>
        <v/>
      </c>
      <c r="I935" s="1109"/>
      <c r="J935" s="1109"/>
      <c r="K935" s="1112"/>
      <c r="L935" s="1091"/>
      <c r="M935" s="1091"/>
      <c r="N935" s="1091"/>
      <c r="O935" s="1091"/>
      <c r="P935" s="1096"/>
      <c r="Q935" s="1096"/>
      <c r="R935" s="1096"/>
      <c r="S935" s="1091"/>
    </row>
    <row r="936" spans="1:19" x14ac:dyDescent="0.3">
      <c r="A936" s="1090">
        <v>931</v>
      </c>
      <c r="B936" s="1091"/>
      <c r="C936" s="1091"/>
      <c r="D936" s="1097"/>
      <c r="E936" s="1093">
        <f t="shared" si="57"/>
        <v>0</v>
      </c>
      <c r="F936" s="1094">
        <f t="shared" si="58"/>
        <v>0</v>
      </c>
      <c r="G936" s="1095">
        <f t="shared" si="59"/>
        <v>0</v>
      </c>
      <c r="H936" s="1090" t="str">
        <f t="shared" ca="1" si="60"/>
        <v/>
      </c>
      <c r="I936" s="1109"/>
      <c r="J936" s="1109"/>
      <c r="K936" s="1112"/>
      <c r="L936" s="1091"/>
      <c r="M936" s="1091"/>
      <c r="N936" s="1091"/>
      <c r="O936" s="1091"/>
      <c r="P936" s="1096"/>
      <c r="Q936" s="1096"/>
      <c r="R936" s="1096"/>
      <c r="S936" s="1091"/>
    </row>
    <row r="937" spans="1:19" x14ac:dyDescent="0.3">
      <c r="A937" s="1090">
        <v>932</v>
      </c>
      <c r="B937" s="1091"/>
      <c r="C937" s="1091"/>
      <c r="D937" s="1097"/>
      <c r="E937" s="1093">
        <f t="shared" si="57"/>
        <v>0</v>
      </c>
      <c r="F937" s="1094">
        <f t="shared" si="58"/>
        <v>0</v>
      </c>
      <c r="G937" s="1095">
        <f t="shared" si="59"/>
        <v>0</v>
      </c>
      <c r="H937" s="1090" t="str">
        <f t="shared" ca="1" si="60"/>
        <v/>
      </c>
      <c r="I937" s="1109"/>
      <c r="J937" s="1109"/>
      <c r="K937" s="1112"/>
      <c r="L937" s="1091"/>
      <c r="M937" s="1091"/>
      <c r="N937" s="1091"/>
      <c r="O937" s="1091"/>
      <c r="P937" s="1096"/>
      <c r="Q937" s="1096"/>
      <c r="R937" s="1096"/>
      <c r="S937" s="1091"/>
    </row>
    <row r="938" spans="1:19" x14ac:dyDescent="0.3">
      <c r="A938" s="1090">
        <v>933</v>
      </c>
      <c r="B938" s="1091"/>
      <c r="C938" s="1091"/>
      <c r="D938" s="1097"/>
      <c r="E938" s="1093">
        <f t="shared" si="57"/>
        <v>0</v>
      </c>
      <c r="F938" s="1094">
        <f t="shared" si="58"/>
        <v>0</v>
      </c>
      <c r="G938" s="1095">
        <f t="shared" si="59"/>
        <v>0</v>
      </c>
      <c r="H938" s="1090" t="str">
        <f t="shared" ca="1" si="60"/>
        <v/>
      </c>
      <c r="I938" s="1109"/>
      <c r="J938" s="1109"/>
      <c r="K938" s="1112"/>
      <c r="L938" s="1091"/>
      <c r="M938" s="1091"/>
      <c r="N938" s="1091"/>
      <c r="O938" s="1091"/>
      <c r="P938" s="1096"/>
      <c r="Q938" s="1096"/>
      <c r="R938" s="1096"/>
      <c r="S938" s="1091"/>
    </row>
    <row r="939" spans="1:19" x14ac:dyDescent="0.3">
      <c r="A939" s="1090">
        <v>934</v>
      </c>
      <c r="B939" s="1091"/>
      <c r="C939" s="1091"/>
      <c r="D939" s="1097"/>
      <c r="E939" s="1093">
        <f t="shared" si="57"/>
        <v>0</v>
      </c>
      <c r="F939" s="1094">
        <f t="shared" si="58"/>
        <v>0</v>
      </c>
      <c r="G939" s="1095">
        <f t="shared" si="59"/>
        <v>0</v>
      </c>
      <c r="H939" s="1090" t="str">
        <f t="shared" ca="1" si="60"/>
        <v/>
      </c>
      <c r="I939" s="1109"/>
      <c r="J939" s="1109"/>
      <c r="K939" s="1112"/>
      <c r="L939" s="1091"/>
      <c r="M939" s="1091"/>
      <c r="N939" s="1091"/>
      <c r="O939" s="1091"/>
      <c r="P939" s="1096"/>
      <c r="Q939" s="1096"/>
      <c r="R939" s="1096"/>
      <c r="S939" s="1091"/>
    </row>
    <row r="940" spans="1:19" x14ac:dyDescent="0.3">
      <c r="A940" s="1090">
        <v>935</v>
      </c>
      <c r="B940" s="1091"/>
      <c r="C940" s="1091"/>
      <c r="D940" s="1097"/>
      <c r="E940" s="1093">
        <f t="shared" si="57"/>
        <v>0</v>
      </c>
      <c r="F940" s="1094">
        <f t="shared" si="58"/>
        <v>0</v>
      </c>
      <c r="G940" s="1095">
        <f t="shared" si="59"/>
        <v>0</v>
      </c>
      <c r="H940" s="1090" t="str">
        <f t="shared" ca="1" si="60"/>
        <v/>
      </c>
      <c r="I940" s="1109"/>
      <c r="J940" s="1109"/>
      <c r="K940" s="1112"/>
      <c r="L940" s="1091"/>
      <c r="M940" s="1091"/>
      <c r="N940" s="1091"/>
      <c r="O940" s="1091"/>
      <c r="P940" s="1096"/>
      <c r="Q940" s="1096"/>
      <c r="R940" s="1096"/>
      <c r="S940" s="1091"/>
    </row>
    <row r="941" spans="1:19" x14ac:dyDescent="0.3">
      <c r="A941" s="1090">
        <v>936</v>
      </c>
      <c r="B941" s="1091"/>
      <c r="C941" s="1091"/>
      <c r="D941" s="1097"/>
      <c r="E941" s="1093">
        <f t="shared" si="57"/>
        <v>0</v>
      </c>
      <c r="F941" s="1094">
        <f t="shared" si="58"/>
        <v>0</v>
      </c>
      <c r="G941" s="1095">
        <f t="shared" si="59"/>
        <v>0</v>
      </c>
      <c r="H941" s="1090" t="str">
        <f t="shared" ca="1" si="60"/>
        <v/>
      </c>
      <c r="I941" s="1109"/>
      <c r="J941" s="1109"/>
      <c r="K941" s="1112"/>
      <c r="L941" s="1091"/>
      <c r="M941" s="1091"/>
      <c r="N941" s="1091"/>
      <c r="O941" s="1091"/>
      <c r="P941" s="1096"/>
      <c r="Q941" s="1096"/>
      <c r="R941" s="1096"/>
      <c r="S941" s="1091"/>
    </row>
    <row r="942" spans="1:19" x14ac:dyDescent="0.3">
      <c r="A942" s="1090">
        <v>937</v>
      </c>
      <c r="B942" s="1091"/>
      <c r="C942" s="1091"/>
      <c r="D942" s="1097"/>
      <c r="E942" s="1093">
        <f t="shared" si="57"/>
        <v>0</v>
      </c>
      <c r="F942" s="1094">
        <f t="shared" si="58"/>
        <v>0</v>
      </c>
      <c r="G942" s="1095">
        <f t="shared" si="59"/>
        <v>0</v>
      </c>
      <c r="H942" s="1090" t="str">
        <f t="shared" ca="1" si="60"/>
        <v/>
      </c>
      <c r="I942" s="1109"/>
      <c r="J942" s="1109"/>
      <c r="K942" s="1112"/>
      <c r="L942" s="1091"/>
      <c r="M942" s="1091"/>
      <c r="N942" s="1091"/>
      <c r="O942" s="1091"/>
      <c r="P942" s="1096"/>
      <c r="Q942" s="1096"/>
      <c r="R942" s="1096"/>
      <c r="S942" s="1091"/>
    </row>
    <row r="943" spans="1:19" x14ac:dyDescent="0.3">
      <c r="A943" s="1090">
        <v>938</v>
      </c>
      <c r="B943" s="1091"/>
      <c r="C943" s="1091"/>
      <c r="D943" s="1097"/>
      <c r="E943" s="1093">
        <f t="shared" si="57"/>
        <v>0</v>
      </c>
      <c r="F943" s="1094">
        <f t="shared" si="58"/>
        <v>0</v>
      </c>
      <c r="G943" s="1095">
        <f t="shared" si="59"/>
        <v>0</v>
      </c>
      <c r="H943" s="1090" t="str">
        <f t="shared" ca="1" si="60"/>
        <v/>
      </c>
      <c r="I943" s="1109"/>
      <c r="J943" s="1109"/>
      <c r="K943" s="1112"/>
      <c r="L943" s="1091"/>
      <c r="M943" s="1091"/>
      <c r="N943" s="1091"/>
      <c r="O943" s="1091"/>
      <c r="P943" s="1096"/>
      <c r="Q943" s="1096"/>
      <c r="R943" s="1096"/>
      <c r="S943" s="1091"/>
    </row>
    <row r="944" spans="1:19" x14ac:dyDescent="0.3">
      <c r="A944" s="1090">
        <v>939</v>
      </c>
      <c r="B944" s="1091"/>
      <c r="C944" s="1091"/>
      <c r="D944" s="1097"/>
      <c r="E944" s="1093">
        <f t="shared" si="57"/>
        <v>0</v>
      </c>
      <c r="F944" s="1094">
        <f t="shared" si="58"/>
        <v>0</v>
      </c>
      <c r="G944" s="1095">
        <f t="shared" si="59"/>
        <v>0</v>
      </c>
      <c r="H944" s="1090" t="str">
        <f t="shared" ca="1" si="60"/>
        <v/>
      </c>
      <c r="I944" s="1109"/>
      <c r="J944" s="1109"/>
      <c r="K944" s="1112"/>
      <c r="L944" s="1091"/>
      <c r="M944" s="1091"/>
      <c r="N944" s="1091"/>
      <c r="O944" s="1091"/>
      <c r="P944" s="1096"/>
      <c r="Q944" s="1096"/>
      <c r="R944" s="1096"/>
      <c r="S944" s="1091"/>
    </row>
    <row r="945" spans="1:19" x14ac:dyDescent="0.3">
      <c r="A945" s="1090">
        <v>940</v>
      </c>
      <c r="B945" s="1091"/>
      <c r="C945" s="1091"/>
      <c r="D945" s="1097"/>
      <c r="E945" s="1093">
        <f t="shared" si="57"/>
        <v>0</v>
      </c>
      <c r="F945" s="1094">
        <f t="shared" si="58"/>
        <v>0</v>
      </c>
      <c r="G945" s="1095">
        <f t="shared" si="59"/>
        <v>0</v>
      </c>
      <c r="H945" s="1090" t="str">
        <f t="shared" ca="1" si="60"/>
        <v/>
      </c>
      <c r="I945" s="1109"/>
      <c r="J945" s="1109"/>
      <c r="K945" s="1112"/>
      <c r="L945" s="1091"/>
      <c r="M945" s="1091"/>
      <c r="N945" s="1091"/>
      <c r="O945" s="1091"/>
      <c r="P945" s="1096"/>
      <c r="Q945" s="1096"/>
      <c r="R945" s="1096"/>
      <c r="S945" s="1091"/>
    </row>
    <row r="946" spans="1:19" x14ac:dyDescent="0.3">
      <c r="A946" s="1090">
        <v>941</v>
      </c>
      <c r="B946" s="1091"/>
      <c r="C946" s="1091"/>
      <c r="D946" s="1097"/>
      <c r="E946" s="1093">
        <f t="shared" si="57"/>
        <v>0</v>
      </c>
      <c r="F946" s="1094">
        <f t="shared" si="58"/>
        <v>0</v>
      </c>
      <c r="G946" s="1095">
        <f t="shared" si="59"/>
        <v>0</v>
      </c>
      <c r="H946" s="1090" t="str">
        <f t="shared" ca="1" si="60"/>
        <v/>
      </c>
      <c r="I946" s="1109"/>
      <c r="J946" s="1109"/>
      <c r="K946" s="1112"/>
      <c r="L946" s="1091"/>
      <c r="M946" s="1091"/>
      <c r="N946" s="1091"/>
      <c r="O946" s="1091"/>
      <c r="P946" s="1096"/>
      <c r="Q946" s="1096"/>
      <c r="R946" s="1096"/>
      <c r="S946" s="1091"/>
    </row>
    <row r="947" spans="1:19" x14ac:dyDescent="0.3">
      <c r="A947" s="1090">
        <v>942</v>
      </c>
      <c r="B947" s="1091"/>
      <c r="C947" s="1091"/>
      <c r="D947" s="1097"/>
      <c r="E947" s="1093">
        <f t="shared" si="57"/>
        <v>0</v>
      </c>
      <c r="F947" s="1094">
        <f t="shared" si="58"/>
        <v>0</v>
      </c>
      <c r="G947" s="1095">
        <f t="shared" si="59"/>
        <v>0</v>
      </c>
      <c r="H947" s="1090" t="str">
        <f t="shared" ca="1" si="60"/>
        <v/>
      </c>
      <c r="I947" s="1109"/>
      <c r="J947" s="1109"/>
      <c r="K947" s="1112"/>
      <c r="L947" s="1091"/>
      <c r="M947" s="1091"/>
      <c r="N947" s="1091"/>
      <c r="O947" s="1091"/>
      <c r="P947" s="1096"/>
      <c r="Q947" s="1096"/>
      <c r="R947" s="1096"/>
      <c r="S947" s="1091"/>
    </row>
    <row r="948" spans="1:19" x14ac:dyDescent="0.3">
      <c r="A948" s="1090">
        <v>943</v>
      </c>
      <c r="B948" s="1091"/>
      <c r="C948" s="1091"/>
      <c r="D948" s="1097"/>
      <c r="E948" s="1093">
        <f t="shared" si="57"/>
        <v>0</v>
      </c>
      <c r="F948" s="1094">
        <f t="shared" si="58"/>
        <v>0</v>
      </c>
      <c r="G948" s="1095">
        <f t="shared" si="59"/>
        <v>0</v>
      </c>
      <c r="H948" s="1090" t="str">
        <f t="shared" ca="1" si="60"/>
        <v/>
      </c>
      <c r="I948" s="1109"/>
      <c r="J948" s="1109"/>
      <c r="K948" s="1112"/>
      <c r="L948" s="1091"/>
      <c r="M948" s="1091"/>
      <c r="N948" s="1091"/>
      <c r="O948" s="1091"/>
      <c r="P948" s="1096"/>
      <c r="Q948" s="1096"/>
      <c r="R948" s="1096"/>
      <c r="S948" s="1091"/>
    </row>
    <row r="949" spans="1:19" x14ac:dyDescent="0.3">
      <c r="A949" s="1090">
        <v>944</v>
      </c>
      <c r="B949" s="1091"/>
      <c r="C949" s="1091"/>
      <c r="D949" s="1097"/>
      <c r="E949" s="1093">
        <f t="shared" si="57"/>
        <v>0</v>
      </c>
      <c r="F949" s="1094">
        <f t="shared" si="58"/>
        <v>0</v>
      </c>
      <c r="G949" s="1095">
        <f t="shared" si="59"/>
        <v>0</v>
      </c>
      <c r="H949" s="1090" t="str">
        <f t="shared" ca="1" si="60"/>
        <v/>
      </c>
      <c r="I949" s="1109"/>
      <c r="J949" s="1109"/>
      <c r="K949" s="1112"/>
      <c r="L949" s="1091"/>
      <c r="M949" s="1091"/>
      <c r="N949" s="1091"/>
      <c r="O949" s="1091"/>
      <c r="P949" s="1096"/>
      <c r="Q949" s="1096"/>
      <c r="R949" s="1096"/>
      <c r="S949" s="1091"/>
    </row>
    <row r="950" spans="1:19" x14ac:dyDescent="0.3">
      <c r="A950" s="1090">
        <v>945</v>
      </c>
      <c r="B950" s="1091"/>
      <c r="C950" s="1091"/>
      <c r="D950" s="1097"/>
      <c r="E950" s="1093">
        <f t="shared" si="57"/>
        <v>0</v>
      </c>
      <c r="F950" s="1094">
        <f t="shared" si="58"/>
        <v>0</v>
      </c>
      <c r="G950" s="1095">
        <f t="shared" si="59"/>
        <v>0</v>
      </c>
      <c r="H950" s="1090" t="str">
        <f t="shared" ca="1" si="60"/>
        <v/>
      </c>
      <c r="I950" s="1109"/>
      <c r="J950" s="1109"/>
      <c r="K950" s="1112"/>
      <c r="L950" s="1091"/>
      <c r="M950" s="1091"/>
      <c r="N950" s="1091"/>
      <c r="O950" s="1091"/>
      <c r="P950" s="1096"/>
      <c r="Q950" s="1096"/>
      <c r="R950" s="1096"/>
      <c r="S950" s="1091"/>
    </row>
    <row r="951" spans="1:19" x14ac:dyDescent="0.3">
      <c r="A951" s="1090">
        <v>946</v>
      </c>
      <c r="B951" s="1091"/>
      <c r="C951" s="1091"/>
      <c r="D951" s="1097"/>
      <c r="E951" s="1093">
        <f t="shared" si="57"/>
        <v>0</v>
      </c>
      <c r="F951" s="1094">
        <f t="shared" si="58"/>
        <v>0</v>
      </c>
      <c r="G951" s="1095">
        <f t="shared" si="59"/>
        <v>0</v>
      </c>
      <c r="H951" s="1090" t="str">
        <f t="shared" ca="1" si="60"/>
        <v/>
      </c>
      <c r="I951" s="1109"/>
      <c r="J951" s="1109"/>
      <c r="K951" s="1112"/>
      <c r="L951" s="1091"/>
      <c r="M951" s="1091"/>
      <c r="N951" s="1091"/>
      <c r="O951" s="1091"/>
      <c r="P951" s="1096"/>
      <c r="Q951" s="1096"/>
      <c r="R951" s="1096"/>
      <c r="S951" s="1091"/>
    </row>
    <row r="952" spans="1:19" x14ac:dyDescent="0.3">
      <c r="A952" s="1090">
        <v>947</v>
      </c>
      <c r="B952" s="1091"/>
      <c r="C952" s="1091"/>
      <c r="D952" s="1097"/>
      <c r="E952" s="1093">
        <f t="shared" si="57"/>
        <v>0</v>
      </c>
      <c r="F952" s="1094">
        <f t="shared" si="58"/>
        <v>0</v>
      </c>
      <c r="G952" s="1095">
        <f t="shared" si="59"/>
        <v>0</v>
      </c>
      <c r="H952" s="1090" t="str">
        <f t="shared" ca="1" si="60"/>
        <v/>
      </c>
      <c r="I952" s="1109"/>
      <c r="J952" s="1109"/>
      <c r="K952" s="1112"/>
      <c r="L952" s="1091"/>
      <c r="M952" s="1091"/>
      <c r="N952" s="1091"/>
      <c r="O952" s="1091"/>
      <c r="P952" s="1096"/>
      <c r="Q952" s="1096"/>
      <c r="R952" s="1096"/>
      <c r="S952" s="1091"/>
    </row>
    <row r="953" spans="1:19" x14ac:dyDescent="0.3">
      <c r="A953" s="1090">
        <v>948</v>
      </c>
      <c r="B953" s="1091"/>
      <c r="C953" s="1091"/>
      <c r="D953" s="1097"/>
      <c r="E953" s="1093">
        <f t="shared" si="57"/>
        <v>0</v>
      </c>
      <c r="F953" s="1094">
        <f t="shared" si="58"/>
        <v>0</v>
      </c>
      <c r="G953" s="1095">
        <f t="shared" si="59"/>
        <v>0</v>
      </c>
      <c r="H953" s="1090" t="str">
        <f t="shared" ca="1" si="60"/>
        <v/>
      </c>
      <c r="I953" s="1109"/>
      <c r="J953" s="1109"/>
      <c r="K953" s="1112"/>
      <c r="L953" s="1091"/>
      <c r="M953" s="1091"/>
      <c r="N953" s="1091"/>
      <c r="O953" s="1091"/>
      <c r="P953" s="1096"/>
      <c r="Q953" s="1096"/>
      <c r="R953" s="1096"/>
      <c r="S953" s="1091"/>
    </row>
    <row r="954" spans="1:19" x14ac:dyDescent="0.3">
      <c r="A954" s="1090">
        <v>949</v>
      </c>
      <c r="B954" s="1091"/>
      <c r="C954" s="1091"/>
      <c r="D954" s="1097"/>
      <c r="E954" s="1093">
        <f t="shared" si="57"/>
        <v>0</v>
      </c>
      <c r="F954" s="1094">
        <f t="shared" si="58"/>
        <v>0</v>
      </c>
      <c r="G954" s="1095">
        <f t="shared" si="59"/>
        <v>0</v>
      </c>
      <c r="H954" s="1090" t="str">
        <f t="shared" ca="1" si="60"/>
        <v/>
      </c>
      <c r="I954" s="1109"/>
      <c r="J954" s="1109"/>
      <c r="K954" s="1112"/>
      <c r="L954" s="1091"/>
      <c r="M954" s="1091"/>
      <c r="N954" s="1091"/>
      <c r="O954" s="1091"/>
      <c r="P954" s="1096"/>
      <c r="Q954" s="1096"/>
      <c r="R954" s="1096"/>
      <c r="S954" s="1091"/>
    </row>
    <row r="955" spans="1:19" x14ac:dyDescent="0.3">
      <c r="A955" s="1090">
        <v>950</v>
      </c>
      <c r="B955" s="1091"/>
      <c r="C955" s="1091"/>
      <c r="D955" s="1097"/>
      <c r="E955" s="1093">
        <f t="shared" si="57"/>
        <v>0</v>
      </c>
      <c r="F955" s="1094">
        <f t="shared" si="58"/>
        <v>0</v>
      </c>
      <c r="G955" s="1095">
        <f t="shared" si="59"/>
        <v>0</v>
      </c>
      <c r="H955" s="1090" t="str">
        <f t="shared" ca="1" si="60"/>
        <v/>
      </c>
      <c r="I955" s="1109"/>
      <c r="J955" s="1109"/>
      <c r="K955" s="1112"/>
      <c r="L955" s="1091"/>
      <c r="M955" s="1091"/>
      <c r="N955" s="1091"/>
      <c r="O955" s="1091"/>
      <c r="P955" s="1096"/>
      <c r="Q955" s="1096"/>
      <c r="R955" s="1096"/>
      <c r="S955" s="1091"/>
    </row>
    <row r="956" spans="1:19" x14ac:dyDescent="0.3">
      <c r="A956" s="1090">
        <v>951</v>
      </c>
      <c r="B956" s="1091"/>
      <c r="C956" s="1091"/>
      <c r="D956" s="1097"/>
      <c r="E956" s="1093">
        <f t="shared" si="57"/>
        <v>0</v>
      </c>
      <c r="F956" s="1094">
        <f t="shared" si="58"/>
        <v>0</v>
      </c>
      <c r="G956" s="1095">
        <f t="shared" si="59"/>
        <v>0</v>
      </c>
      <c r="H956" s="1090" t="str">
        <f t="shared" ca="1" si="60"/>
        <v/>
      </c>
      <c r="I956" s="1109"/>
      <c r="J956" s="1109"/>
      <c r="K956" s="1112"/>
      <c r="L956" s="1091"/>
      <c r="M956" s="1091"/>
      <c r="N956" s="1091"/>
      <c r="O956" s="1091"/>
      <c r="P956" s="1096"/>
      <c r="Q956" s="1096"/>
      <c r="R956" s="1096"/>
      <c r="S956" s="1091"/>
    </row>
    <row r="957" spans="1:19" x14ac:dyDescent="0.3">
      <c r="A957" s="1090">
        <v>952</v>
      </c>
      <c r="B957" s="1091"/>
      <c r="C957" s="1091"/>
      <c r="D957" s="1097"/>
      <c r="E957" s="1093">
        <f t="shared" si="57"/>
        <v>0</v>
      </c>
      <c r="F957" s="1094">
        <f t="shared" si="58"/>
        <v>0</v>
      </c>
      <c r="G957" s="1095">
        <f t="shared" si="59"/>
        <v>0</v>
      </c>
      <c r="H957" s="1090" t="str">
        <f t="shared" ca="1" si="60"/>
        <v/>
      </c>
      <c r="I957" s="1109"/>
      <c r="J957" s="1109"/>
      <c r="K957" s="1112"/>
      <c r="L957" s="1091"/>
      <c r="M957" s="1091"/>
      <c r="N957" s="1091"/>
      <c r="O957" s="1091"/>
      <c r="P957" s="1096"/>
      <c r="Q957" s="1096"/>
      <c r="R957" s="1096"/>
      <c r="S957" s="1091"/>
    </row>
    <row r="958" spans="1:19" x14ac:dyDescent="0.3">
      <c r="A958" s="1090">
        <v>953</v>
      </c>
      <c r="B958" s="1091"/>
      <c r="C958" s="1091"/>
      <c r="D958" s="1097"/>
      <c r="E958" s="1093">
        <f t="shared" si="57"/>
        <v>0</v>
      </c>
      <c r="F958" s="1094">
        <f t="shared" si="58"/>
        <v>0</v>
      </c>
      <c r="G958" s="1095">
        <f t="shared" si="59"/>
        <v>0</v>
      </c>
      <c r="H958" s="1090" t="str">
        <f t="shared" ca="1" si="60"/>
        <v/>
      </c>
      <c r="I958" s="1109"/>
      <c r="J958" s="1109"/>
      <c r="K958" s="1112"/>
      <c r="L958" s="1091"/>
      <c r="M958" s="1091"/>
      <c r="N958" s="1091"/>
      <c r="O958" s="1091"/>
      <c r="P958" s="1096"/>
      <c r="Q958" s="1096"/>
      <c r="R958" s="1096"/>
      <c r="S958" s="1091"/>
    </row>
    <row r="959" spans="1:19" x14ac:dyDescent="0.3">
      <c r="A959" s="1090">
        <v>954</v>
      </c>
      <c r="B959" s="1091"/>
      <c r="C959" s="1091"/>
      <c r="D959" s="1097"/>
      <c r="E959" s="1093">
        <f t="shared" si="57"/>
        <v>0</v>
      </c>
      <c r="F959" s="1094">
        <f t="shared" si="58"/>
        <v>0</v>
      </c>
      <c r="G959" s="1095">
        <f t="shared" si="59"/>
        <v>0</v>
      </c>
      <c r="H959" s="1090" t="str">
        <f t="shared" ca="1" si="60"/>
        <v/>
      </c>
      <c r="I959" s="1109"/>
      <c r="J959" s="1109"/>
      <c r="K959" s="1112"/>
      <c r="L959" s="1091"/>
      <c r="M959" s="1091"/>
      <c r="N959" s="1091"/>
      <c r="O959" s="1091"/>
      <c r="P959" s="1096"/>
      <c r="Q959" s="1096"/>
      <c r="R959" s="1096"/>
      <c r="S959" s="1091"/>
    </row>
    <row r="960" spans="1:19" x14ac:dyDescent="0.3">
      <c r="A960" s="1090">
        <v>955</v>
      </c>
      <c r="B960" s="1091"/>
      <c r="C960" s="1091"/>
      <c r="D960" s="1097"/>
      <c r="E960" s="1093">
        <f t="shared" si="57"/>
        <v>0</v>
      </c>
      <c r="F960" s="1094">
        <f t="shared" si="58"/>
        <v>0</v>
      </c>
      <c r="G960" s="1095">
        <f t="shared" si="59"/>
        <v>0</v>
      </c>
      <c r="H960" s="1090" t="str">
        <f t="shared" ca="1" si="60"/>
        <v/>
      </c>
      <c r="I960" s="1109"/>
      <c r="J960" s="1109"/>
      <c r="K960" s="1112"/>
      <c r="L960" s="1091"/>
      <c r="M960" s="1091"/>
      <c r="N960" s="1091"/>
      <c r="O960" s="1091"/>
      <c r="P960" s="1096"/>
      <c r="Q960" s="1096"/>
      <c r="R960" s="1096"/>
      <c r="S960" s="1091"/>
    </row>
    <row r="961" spans="1:19" x14ac:dyDescent="0.3">
      <c r="A961" s="1090">
        <v>956</v>
      </c>
      <c r="B961" s="1091"/>
      <c r="C961" s="1091"/>
      <c r="D961" s="1097"/>
      <c r="E961" s="1093">
        <f t="shared" si="57"/>
        <v>0</v>
      </c>
      <c r="F961" s="1094">
        <f t="shared" si="58"/>
        <v>0</v>
      </c>
      <c r="G961" s="1095">
        <f t="shared" si="59"/>
        <v>0</v>
      </c>
      <c r="H961" s="1090" t="str">
        <f t="shared" ca="1" si="60"/>
        <v/>
      </c>
      <c r="I961" s="1109"/>
      <c r="J961" s="1109"/>
      <c r="K961" s="1112"/>
      <c r="L961" s="1091"/>
      <c r="M961" s="1091"/>
      <c r="N961" s="1091"/>
      <c r="O961" s="1091"/>
      <c r="P961" s="1096"/>
      <c r="Q961" s="1096"/>
      <c r="R961" s="1096"/>
      <c r="S961" s="1091"/>
    </row>
    <row r="962" spans="1:19" x14ac:dyDescent="0.3">
      <c r="A962" s="1090">
        <v>957</v>
      </c>
      <c r="B962" s="1091"/>
      <c r="C962" s="1091"/>
      <c r="D962" s="1097"/>
      <c r="E962" s="1093">
        <f t="shared" si="57"/>
        <v>0</v>
      </c>
      <c r="F962" s="1094">
        <f t="shared" si="58"/>
        <v>0</v>
      </c>
      <c r="G962" s="1095">
        <f t="shared" si="59"/>
        <v>0</v>
      </c>
      <c r="H962" s="1090" t="str">
        <f t="shared" ca="1" si="60"/>
        <v/>
      </c>
      <c r="I962" s="1109"/>
      <c r="J962" s="1109"/>
      <c r="K962" s="1112"/>
      <c r="L962" s="1091"/>
      <c r="M962" s="1091"/>
      <c r="N962" s="1091"/>
      <c r="O962" s="1091"/>
      <c r="P962" s="1096"/>
      <c r="Q962" s="1096"/>
      <c r="R962" s="1096"/>
      <c r="S962" s="1091"/>
    </row>
    <row r="963" spans="1:19" x14ac:dyDescent="0.3">
      <c r="A963" s="1090">
        <v>958</v>
      </c>
      <c r="B963" s="1091"/>
      <c r="C963" s="1091"/>
      <c r="D963" s="1097"/>
      <c r="E963" s="1093">
        <f t="shared" si="57"/>
        <v>0</v>
      </c>
      <c r="F963" s="1094">
        <f t="shared" si="58"/>
        <v>0</v>
      </c>
      <c r="G963" s="1095">
        <f t="shared" si="59"/>
        <v>0</v>
      </c>
      <c r="H963" s="1090" t="str">
        <f t="shared" ca="1" si="60"/>
        <v/>
      </c>
      <c r="I963" s="1109"/>
      <c r="J963" s="1109"/>
      <c r="K963" s="1112"/>
      <c r="L963" s="1091"/>
      <c r="M963" s="1091"/>
      <c r="N963" s="1091"/>
      <c r="O963" s="1091"/>
      <c r="P963" s="1096"/>
      <c r="Q963" s="1096"/>
      <c r="R963" s="1096"/>
      <c r="S963" s="1091"/>
    </row>
    <row r="964" spans="1:19" x14ac:dyDescent="0.3">
      <c r="A964" s="1090">
        <v>959</v>
      </c>
      <c r="B964" s="1091"/>
      <c r="C964" s="1091"/>
      <c r="D964" s="1097"/>
      <c r="E964" s="1093">
        <f t="shared" si="57"/>
        <v>0</v>
      </c>
      <c r="F964" s="1094">
        <f t="shared" si="58"/>
        <v>0</v>
      </c>
      <c r="G964" s="1095">
        <f t="shared" si="59"/>
        <v>0</v>
      </c>
      <c r="H964" s="1090" t="str">
        <f t="shared" ca="1" si="60"/>
        <v/>
      </c>
      <c r="I964" s="1109"/>
      <c r="J964" s="1109"/>
      <c r="K964" s="1112"/>
      <c r="L964" s="1091"/>
      <c r="M964" s="1091"/>
      <c r="N964" s="1091"/>
      <c r="O964" s="1091"/>
      <c r="P964" s="1096"/>
      <c r="Q964" s="1096"/>
      <c r="R964" s="1096"/>
      <c r="S964" s="1091"/>
    </row>
    <row r="965" spans="1:19" x14ac:dyDescent="0.3">
      <c r="A965" s="1090">
        <v>960</v>
      </c>
      <c r="B965" s="1091"/>
      <c r="C965" s="1091"/>
      <c r="D965" s="1097"/>
      <c r="E965" s="1093">
        <f t="shared" si="57"/>
        <v>0</v>
      </c>
      <c r="F965" s="1094">
        <f t="shared" si="58"/>
        <v>0</v>
      </c>
      <c r="G965" s="1095">
        <f t="shared" si="59"/>
        <v>0</v>
      </c>
      <c r="H965" s="1090" t="str">
        <f t="shared" ca="1" si="60"/>
        <v/>
      </c>
      <c r="I965" s="1109"/>
      <c r="J965" s="1109"/>
      <c r="K965" s="1112"/>
      <c r="L965" s="1091"/>
      <c r="M965" s="1091"/>
      <c r="N965" s="1091"/>
      <c r="O965" s="1091"/>
      <c r="P965" s="1096"/>
      <c r="Q965" s="1096"/>
      <c r="R965" s="1096"/>
      <c r="S965" s="1091"/>
    </row>
    <row r="966" spans="1:19" x14ac:dyDescent="0.3">
      <c r="A966" s="1090">
        <v>961</v>
      </c>
      <c r="B966" s="1091"/>
      <c r="C966" s="1091"/>
      <c r="D966" s="1097"/>
      <c r="E966" s="1093">
        <f t="shared" si="57"/>
        <v>0</v>
      </c>
      <c r="F966" s="1094">
        <f t="shared" si="58"/>
        <v>0</v>
      </c>
      <c r="G966" s="1095">
        <f t="shared" si="59"/>
        <v>0</v>
      </c>
      <c r="H966" s="1090" t="str">
        <f t="shared" ca="1" si="60"/>
        <v/>
      </c>
      <c r="I966" s="1109"/>
      <c r="J966" s="1109"/>
      <c r="K966" s="1112"/>
      <c r="L966" s="1091"/>
      <c r="M966" s="1091"/>
      <c r="N966" s="1091"/>
      <c r="O966" s="1091"/>
      <c r="P966" s="1096"/>
      <c r="Q966" s="1096"/>
      <c r="R966" s="1096"/>
      <c r="S966" s="1091"/>
    </row>
    <row r="967" spans="1:19" x14ac:dyDescent="0.3">
      <c r="A967" s="1090">
        <v>962</v>
      </c>
      <c r="B967" s="1091"/>
      <c r="C967" s="1091"/>
      <c r="D967" s="1097"/>
      <c r="E967" s="1093">
        <f t="shared" ref="E967:E1030" si="61">D967</f>
        <v>0</v>
      </c>
      <c r="F967" s="1094">
        <f t="shared" ref="F967:F1030" si="62">D967</f>
        <v>0</v>
      </c>
      <c r="G967" s="1095">
        <f t="shared" ref="G967:G1030" si="63">D967</f>
        <v>0</v>
      </c>
      <c r="H967" s="1090" t="str">
        <f t="shared" ref="H967:H1030" ca="1" si="64">IF(ISBLANK(D967),"",DATEDIF(G967,TODAY(),"y"))</f>
        <v/>
      </c>
      <c r="I967" s="1109"/>
      <c r="J967" s="1109"/>
      <c r="K967" s="1112"/>
      <c r="L967" s="1091"/>
      <c r="M967" s="1091"/>
      <c r="N967" s="1091"/>
      <c r="O967" s="1091"/>
      <c r="P967" s="1096"/>
      <c r="Q967" s="1096"/>
      <c r="R967" s="1096"/>
      <c r="S967" s="1091"/>
    </row>
    <row r="968" spans="1:19" x14ac:dyDescent="0.3">
      <c r="A968" s="1090">
        <v>963</v>
      </c>
      <c r="B968" s="1091"/>
      <c r="C968" s="1091"/>
      <c r="D968" s="1097"/>
      <c r="E968" s="1093">
        <f t="shared" si="61"/>
        <v>0</v>
      </c>
      <c r="F968" s="1094">
        <f t="shared" si="62"/>
        <v>0</v>
      </c>
      <c r="G968" s="1095">
        <f t="shared" si="63"/>
        <v>0</v>
      </c>
      <c r="H968" s="1090" t="str">
        <f t="shared" ca="1" si="64"/>
        <v/>
      </c>
      <c r="I968" s="1109"/>
      <c r="J968" s="1109"/>
      <c r="K968" s="1112"/>
      <c r="L968" s="1091"/>
      <c r="M968" s="1091"/>
      <c r="N968" s="1091"/>
      <c r="O968" s="1091"/>
      <c r="P968" s="1096"/>
      <c r="Q968" s="1096"/>
      <c r="R968" s="1096"/>
      <c r="S968" s="1091"/>
    </row>
    <row r="969" spans="1:19" x14ac:dyDescent="0.3">
      <c r="A969" s="1090">
        <v>964</v>
      </c>
      <c r="B969" s="1091"/>
      <c r="C969" s="1091"/>
      <c r="D969" s="1097"/>
      <c r="E969" s="1093">
        <f t="shared" si="61"/>
        <v>0</v>
      </c>
      <c r="F969" s="1094">
        <f t="shared" si="62"/>
        <v>0</v>
      </c>
      <c r="G969" s="1095">
        <f t="shared" si="63"/>
        <v>0</v>
      </c>
      <c r="H969" s="1090" t="str">
        <f t="shared" ca="1" si="64"/>
        <v/>
      </c>
      <c r="I969" s="1109"/>
      <c r="J969" s="1109"/>
      <c r="K969" s="1112"/>
      <c r="L969" s="1091"/>
      <c r="M969" s="1091"/>
      <c r="N969" s="1091"/>
      <c r="O969" s="1091"/>
      <c r="P969" s="1096"/>
      <c r="Q969" s="1096"/>
      <c r="R969" s="1096"/>
      <c r="S969" s="1091"/>
    </row>
    <row r="970" spans="1:19" x14ac:dyDescent="0.3">
      <c r="A970" s="1090">
        <v>965</v>
      </c>
      <c r="B970" s="1091"/>
      <c r="C970" s="1091"/>
      <c r="D970" s="1097"/>
      <c r="E970" s="1093">
        <f t="shared" si="61"/>
        <v>0</v>
      </c>
      <c r="F970" s="1094">
        <f t="shared" si="62"/>
        <v>0</v>
      </c>
      <c r="G970" s="1095">
        <f t="shared" si="63"/>
        <v>0</v>
      </c>
      <c r="H970" s="1090" t="str">
        <f t="shared" ca="1" si="64"/>
        <v/>
      </c>
      <c r="I970" s="1109"/>
      <c r="J970" s="1109"/>
      <c r="K970" s="1112"/>
      <c r="L970" s="1091"/>
      <c r="M970" s="1091"/>
      <c r="N970" s="1091"/>
      <c r="O970" s="1091"/>
      <c r="P970" s="1096"/>
      <c r="Q970" s="1096"/>
      <c r="R970" s="1096"/>
      <c r="S970" s="1091"/>
    </row>
    <row r="971" spans="1:19" x14ac:dyDescent="0.3">
      <c r="A971" s="1090">
        <v>966</v>
      </c>
      <c r="B971" s="1091"/>
      <c r="C971" s="1091"/>
      <c r="D971" s="1097"/>
      <c r="E971" s="1093">
        <f t="shared" si="61"/>
        <v>0</v>
      </c>
      <c r="F971" s="1094">
        <f t="shared" si="62"/>
        <v>0</v>
      </c>
      <c r="G971" s="1095">
        <f t="shared" si="63"/>
        <v>0</v>
      </c>
      <c r="H971" s="1090" t="str">
        <f t="shared" ca="1" si="64"/>
        <v/>
      </c>
      <c r="I971" s="1109"/>
      <c r="J971" s="1109"/>
      <c r="K971" s="1112"/>
      <c r="L971" s="1091"/>
      <c r="M971" s="1091"/>
      <c r="N971" s="1091"/>
      <c r="O971" s="1091"/>
      <c r="P971" s="1096"/>
      <c r="Q971" s="1096"/>
      <c r="R971" s="1096"/>
      <c r="S971" s="1091"/>
    </row>
    <row r="972" spans="1:19" x14ac:dyDescent="0.3">
      <c r="A972" s="1090">
        <v>967</v>
      </c>
      <c r="B972" s="1091"/>
      <c r="C972" s="1091"/>
      <c r="D972" s="1097"/>
      <c r="E972" s="1093">
        <f t="shared" si="61"/>
        <v>0</v>
      </c>
      <c r="F972" s="1094">
        <f t="shared" si="62"/>
        <v>0</v>
      </c>
      <c r="G972" s="1095">
        <f t="shared" si="63"/>
        <v>0</v>
      </c>
      <c r="H972" s="1090" t="str">
        <f t="shared" ca="1" si="64"/>
        <v/>
      </c>
      <c r="I972" s="1109"/>
      <c r="J972" s="1109"/>
      <c r="K972" s="1112"/>
      <c r="L972" s="1091"/>
      <c r="M972" s="1091"/>
      <c r="N972" s="1091"/>
      <c r="O972" s="1091"/>
      <c r="P972" s="1096"/>
      <c r="Q972" s="1096"/>
      <c r="R972" s="1096"/>
      <c r="S972" s="1091"/>
    </row>
    <row r="973" spans="1:19" x14ac:dyDescent="0.3">
      <c r="A973" s="1090">
        <v>968</v>
      </c>
      <c r="B973" s="1091"/>
      <c r="C973" s="1091"/>
      <c r="D973" s="1097"/>
      <c r="E973" s="1093">
        <f t="shared" si="61"/>
        <v>0</v>
      </c>
      <c r="F973" s="1094">
        <f t="shared" si="62"/>
        <v>0</v>
      </c>
      <c r="G973" s="1095">
        <f t="shared" si="63"/>
        <v>0</v>
      </c>
      <c r="H973" s="1090" t="str">
        <f t="shared" ca="1" si="64"/>
        <v/>
      </c>
      <c r="I973" s="1109"/>
      <c r="J973" s="1109"/>
      <c r="K973" s="1112"/>
      <c r="L973" s="1091"/>
      <c r="M973" s="1091"/>
      <c r="N973" s="1091"/>
      <c r="O973" s="1091"/>
      <c r="P973" s="1096"/>
      <c r="Q973" s="1096"/>
      <c r="R973" s="1096"/>
      <c r="S973" s="1091"/>
    </row>
    <row r="974" spans="1:19" x14ac:dyDescent="0.3">
      <c r="A974" s="1090">
        <v>969</v>
      </c>
      <c r="B974" s="1091"/>
      <c r="C974" s="1091"/>
      <c r="D974" s="1097"/>
      <c r="E974" s="1093">
        <f t="shared" si="61"/>
        <v>0</v>
      </c>
      <c r="F974" s="1094">
        <f t="shared" si="62"/>
        <v>0</v>
      </c>
      <c r="G974" s="1095">
        <f t="shared" si="63"/>
        <v>0</v>
      </c>
      <c r="H974" s="1090" t="str">
        <f t="shared" ca="1" si="64"/>
        <v/>
      </c>
      <c r="I974" s="1109"/>
      <c r="J974" s="1109"/>
      <c r="K974" s="1112"/>
      <c r="L974" s="1091"/>
      <c r="M974" s="1091"/>
      <c r="N974" s="1091"/>
      <c r="O974" s="1091"/>
      <c r="P974" s="1096"/>
      <c r="Q974" s="1096"/>
      <c r="R974" s="1096"/>
      <c r="S974" s="1091"/>
    </row>
    <row r="975" spans="1:19" x14ac:dyDescent="0.3">
      <c r="A975" s="1090">
        <v>970</v>
      </c>
      <c r="B975" s="1091"/>
      <c r="C975" s="1091"/>
      <c r="D975" s="1097"/>
      <c r="E975" s="1093">
        <f t="shared" si="61"/>
        <v>0</v>
      </c>
      <c r="F975" s="1094">
        <f t="shared" si="62"/>
        <v>0</v>
      </c>
      <c r="G975" s="1095">
        <f t="shared" si="63"/>
        <v>0</v>
      </c>
      <c r="H975" s="1090" t="str">
        <f t="shared" ca="1" si="64"/>
        <v/>
      </c>
      <c r="I975" s="1109"/>
      <c r="J975" s="1109"/>
      <c r="K975" s="1112"/>
      <c r="L975" s="1091"/>
      <c r="M975" s="1091"/>
      <c r="N975" s="1091"/>
      <c r="O975" s="1091"/>
      <c r="P975" s="1096"/>
      <c r="Q975" s="1096"/>
      <c r="R975" s="1096"/>
      <c r="S975" s="1091"/>
    </row>
    <row r="976" spans="1:19" x14ac:dyDescent="0.3">
      <c r="A976" s="1090">
        <v>971</v>
      </c>
      <c r="B976" s="1091"/>
      <c r="C976" s="1091"/>
      <c r="D976" s="1097"/>
      <c r="E976" s="1093">
        <f t="shared" si="61"/>
        <v>0</v>
      </c>
      <c r="F976" s="1094">
        <f t="shared" si="62"/>
        <v>0</v>
      </c>
      <c r="G976" s="1095">
        <f t="shared" si="63"/>
        <v>0</v>
      </c>
      <c r="H976" s="1090" t="str">
        <f t="shared" ca="1" si="64"/>
        <v/>
      </c>
      <c r="I976" s="1109"/>
      <c r="J976" s="1109"/>
      <c r="K976" s="1112"/>
      <c r="L976" s="1091"/>
      <c r="M976" s="1091"/>
      <c r="N976" s="1091"/>
      <c r="O976" s="1091"/>
      <c r="P976" s="1096"/>
      <c r="Q976" s="1096"/>
      <c r="R976" s="1096"/>
      <c r="S976" s="1091"/>
    </row>
    <row r="977" spans="1:19" x14ac:dyDescent="0.3">
      <c r="A977" s="1090">
        <v>972</v>
      </c>
      <c r="B977" s="1091"/>
      <c r="C977" s="1091"/>
      <c r="D977" s="1097"/>
      <c r="E977" s="1093">
        <f t="shared" si="61"/>
        <v>0</v>
      </c>
      <c r="F977" s="1094">
        <f t="shared" si="62"/>
        <v>0</v>
      </c>
      <c r="G977" s="1095">
        <f t="shared" si="63"/>
        <v>0</v>
      </c>
      <c r="H977" s="1090" t="str">
        <f t="shared" ca="1" si="64"/>
        <v/>
      </c>
      <c r="I977" s="1109"/>
      <c r="J977" s="1109"/>
      <c r="K977" s="1112"/>
      <c r="L977" s="1091"/>
      <c r="M977" s="1091"/>
      <c r="N977" s="1091"/>
      <c r="O977" s="1091"/>
      <c r="P977" s="1096"/>
      <c r="Q977" s="1096"/>
      <c r="R977" s="1096"/>
      <c r="S977" s="1091"/>
    </row>
    <row r="978" spans="1:19" x14ac:dyDescent="0.3">
      <c r="A978" s="1090">
        <v>973</v>
      </c>
      <c r="B978" s="1091"/>
      <c r="C978" s="1091"/>
      <c r="D978" s="1097"/>
      <c r="E978" s="1093">
        <f t="shared" si="61"/>
        <v>0</v>
      </c>
      <c r="F978" s="1094">
        <f t="shared" si="62"/>
        <v>0</v>
      </c>
      <c r="G978" s="1095">
        <f t="shared" si="63"/>
        <v>0</v>
      </c>
      <c r="H978" s="1090" t="str">
        <f t="shared" ca="1" si="64"/>
        <v/>
      </c>
      <c r="I978" s="1109"/>
      <c r="J978" s="1109"/>
      <c r="K978" s="1112"/>
      <c r="L978" s="1091"/>
      <c r="M978" s="1091"/>
      <c r="N978" s="1091"/>
      <c r="O978" s="1091"/>
      <c r="P978" s="1096"/>
      <c r="Q978" s="1096"/>
      <c r="R978" s="1096"/>
      <c r="S978" s="1091"/>
    </row>
    <row r="979" spans="1:19" x14ac:dyDescent="0.3">
      <c r="A979" s="1090">
        <v>974</v>
      </c>
      <c r="B979" s="1091"/>
      <c r="C979" s="1091"/>
      <c r="D979" s="1097"/>
      <c r="E979" s="1093">
        <f t="shared" si="61"/>
        <v>0</v>
      </c>
      <c r="F979" s="1094">
        <f t="shared" si="62"/>
        <v>0</v>
      </c>
      <c r="G979" s="1095">
        <f t="shared" si="63"/>
        <v>0</v>
      </c>
      <c r="H979" s="1090" t="str">
        <f t="shared" ca="1" si="64"/>
        <v/>
      </c>
      <c r="I979" s="1109"/>
      <c r="J979" s="1109"/>
      <c r="K979" s="1112"/>
      <c r="L979" s="1091"/>
      <c r="M979" s="1091"/>
      <c r="N979" s="1091"/>
      <c r="O979" s="1091"/>
      <c r="P979" s="1096"/>
      <c r="Q979" s="1096"/>
      <c r="R979" s="1096"/>
      <c r="S979" s="1091"/>
    </row>
    <row r="980" spans="1:19" x14ac:dyDescent="0.3">
      <c r="A980" s="1090">
        <v>975</v>
      </c>
      <c r="B980" s="1091"/>
      <c r="C980" s="1091"/>
      <c r="D980" s="1097"/>
      <c r="E980" s="1093">
        <f t="shared" si="61"/>
        <v>0</v>
      </c>
      <c r="F980" s="1094">
        <f t="shared" si="62"/>
        <v>0</v>
      </c>
      <c r="G980" s="1095">
        <f t="shared" si="63"/>
        <v>0</v>
      </c>
      <c r="H980" s="1090" t="str">
        <f t="shared" ca="1" si="64"/>
        <v/>
      </c>
      <c r="I980" s="1109"/>
      <c r="J980" s="1109"/>
      <c r="K980" s="1112"/>
      <c r="L980" s="1091"/>
      <c r="M980" s="1091"/>
      <c r="N980" s="1091"/>
      <c r="O980" s="1091"/>
      <c r="P980" s="1096"/>
      <c r="Q980" s="1096"/>
      <c r="R980" s="1096"/>
      <c r="S980" s="1091"/>
    </row>
    <row r="981" spans="1:19" x14ac:dyDescent="0.3">
      <c r="A981" s="1090">
        <v>976</v>
      </c>
      <c r="B981" s="1091"/>
      <c r="C981" s="1091"/>
      <c r="D981" s="1097"/>
      <c r="E981" s="1093">
        <f t="shared" si="61"/>
        <v>0</v>
      </c>
      <c r="F981" s="1094">
        <f t="shared" si="62"/>
        <v>0</v>
      </c>
      <c r="G981" s="1095">
        <f t="shared" si="63"/>
        <v>0</v>
      </c>
      <c r="H981" s="1090" t="str">
        <f t="shared" ca="1" si="64"/>
        <v/>
      </c>
      <c r="I981" s="1109"/>
      <c r="J981" s="1109"/>
      <c r="K981" s="1112"/>
      <c r="L981" s="1091"/>
      <c r="M981" s="1091"/>
      <c r="N981" s="1091"/>
      <c r="O981" s="1091"/>
      <c r="P981" s="1096"/>
      <c r="Q981" s="1096"/>
      <c r="R981" s="1096"/>
      <c r="S981" s="1091"/>
    </row>
    <row r="982" spans="1:19" x14ac:dyDescent="0.3">
      <c r="A982" s="1090">
        <v>977</v>
      </c>
      <c r="B982" s="1091"/>
      <c r="C982" s="1091"/>
      <c r="D982" s="1097"/>
      <c r="E982" s="1093">
        <f t="shared" si="61"/>
        <v>0</v>
      </c>
      <c r="F982" s="1094">
        <f t="shared" si="62"/>
        <v>0</v>
      </c>
      <c r="G982" s="1095">
        <f t="shared" si="63"/>
        <v>0</v>
      </c>
      <c r="H982" s="1090" t="str">
        <f t="shared" ca="1" si="64"/>
        <v/>
      </c>
      <c r="I982" s="1109"/>
      <c r="J982" s="1109"/>
      <c r="K982" s="1112"/>
      <c r="L982" s="1091"/>
      <c r="M982" s="1091"/>
      <c r="N982" s="1091"/>
      <c r="O982" s="1091"/>
      <c r="P982" s="1096"/>
      <c r="Q982" s="1096"/>
      <c r="R982" s="1096"/>
      <c r="S982" s="1091"/>
    </row>
    <row r="983" spans="1:19" x14ac:dyDescent="0.3">
      <c r="A983" s="1090">
        <v>978</v>
      </c>
      <c r="B983" s="1091"/>
      <c r="C983" s="1091"/>
      <c r="D983" s="1097"/>
      <c r="E983" s="1093">
        <f t="shared" si="61"/>
        <v>0</v>
      </c>
      <c r="F983" s="1094">
        <f t="shared" si="62"/>
        <v>0</v>
      </c>
      <c r="G983" s="1095">
        <f t="shared" si="63"/>
        <v>0</v>
      </c>
      <c r="H983" s="1090" t="str">
        <f t="shared" ca="1" si="64"/>
        <v/>
      </c>
      <c r="I983" s="1109"/>
      <c r="J983" s="1109"/>
      <c r="K983" s="1112"/>
      <c r="L983" s="1091"/>
      <c r="M983" s="1091"/>
      <c r="N983" s="1091"/>
      <c r="O983" s="1091"/>
      <c r="P983" s="1096"/>
      <c r="Q983" s="1096"/>
      <c r="R983" s="1096"/>
      <c r="S983" s="1091"/>
    </row>
    <row r="984" spans="1:19" x14ac:dyDescent="0.3">
      <c r="A984" s="1090">
        <v>979</v>
      </c>
      <c r="B984" s="1091"/>
      <c r="C984" s="1091"/>
      <c r="D984" s="1097"/>
      <c r="E984" s="1093">
        <f t="shared" si="61"/>
        <v>0</v>
      </c>
      <c r="F984" s="1094">
        <f t="shared" si="62"/>
        <v>0</v>
      </c>
      <c r="G984" s="1095">
        <f t="shared" si="63"/>
        <v>0</v>
      </c>
      <c r="H984" s="1090" t="str">
        <f t="shared" ca="1" si="64"/>
        <v/>
      </c>
      <c r="I984" s="1109"/>
      <c r="J984" s="1109"/>
      <c r="K984" s="1112"/>
      <c r="L984" s="1091"/>
      <c r="M984" s="1091"/>
      <c r="N984" s="1091"/>
      <c r="O984" s="1091"/>
      <c r="P984" s="1096"/>
      <c r="Q984" s="1096"/>
      <c r="R984" s="1096"/>
      <c r="S984" s="1091"/>
    </row>
    <row r="985" spans="1:19" x14ac:dyDescent="0.3">
      <c r="A985" s="1090">
        <v>980</v>
      </c>
      <c r="B985" s="1091"/>
      <c r="C985" s="1091"/>
      <c r="D985" s="1097"/>
      <c r="E985" s="1093">
        <f t="shared" si="61"/>
        <v>0</v>
      </c>
      <c r="F985" s="1094">
        <f t="shared" si="62"/>
        <v>0</v>
      </c>
      <c r="G985" s="1095">
        <f t="shared" si="63"/>
        <v>0</v>
      </c>
      <c r="H985" s="1090" t="str">
        <f t="shared" ca="1" si="64"/>
        <v/>
      </c>
      <c r="I985" s="1109"/>
      <c r="J985" s="1109"/>
      <c r="K985" s="1112"/>
      <c r="L985" s="1091"/>
      <c r="M985" s="1091"/>
      <c r="N985" s="1091"/>
      <c r="O985" s="1091"/>
      <c r="P985" s="1096"/>
      <c r="Q985" s="1096"/>
      <c r="R985" s="1096"/>
      <c r="S985" s="1091"/>
    </row>
    <row r="986" spans="1:19" x14ac:dyDescent="0.3">
      <c r="A986" s="1090">
        <v>981</v>
      </c>
      <c r="B986" s="1091"/>
      <c r="C986" s="1091"/>
      <c r="D986" s="1097"/>
      <c r="E986" s="1093">
        <f t="shared" si="61"/>
        <v>0</v>
      </c>
      <c r="F986" s="1094">
        <f t="shared" si="62"/>
        <v>0</v>
      </c>
      <c r="G986" s="1095">
        <f t="shared" si="63"/>
        <v>0</v>
      </c>
      <c r="H986" s="1090" t="str">
        <f t="shared" ca="1" si="64"/>
        <v/>
      </c>
      <c r="I986" s="1109"/>
      <c r="J986" s="1109"/>
      <c r="K986" s="1112"/>
      <c r="L986" s="1091"/>
      <c r="M986" s="1091"/>
      <c r="N986" s="1091"/>
      <c r="O986" s="1091"/>
      <c r="P986" s="1096"/>
      <c r="Q986" s="1096"/>
      <c r="R986" s="1096"/>
      <c r="S986" s="1091"/>
    </row>
    <row r="987" spans="1:19" x14ac:dyDescent="0.3">
      <c r="A987" s="1090">
        <v>982</v>
      </c>
      <c r="B987" s="1091"/>
      <c r="C987" s="1091"/>
      <c r="D987" s="1097"/>
      <c r="E987" s="1093">
        <f t="shared" si="61"/>
        <v>0</v>
      </c>
      <c r="F987" s="1094">
        <f t="shared" si="62"/>
        <v>0</v>
      </c>
      <c r="G987" s="1095">
        <f t="shared" si="63"/>
        <v>0</v>
      </c>
      <c r="H987" s="1090" t="str">
        <f t="shared" ca="1" si="64"/>
        <v/>
      </c>
      <c r="I987" s="1109"/>
      <c r="J987" s="1109"/>
      <c r="K987" s="1112"/>
      <c r="L987" s="1091"/>
      <c r="M987" s="1091"/>
      <c r="N987" s="1091"/>
      <c r="O987" s="1091"/>
      <c r="P987" s="1096"/>
      <c r="Q987" s="1096"/>
      <c r="R987" s="1096"/>
      <c r="S987" s="1091"/>
    </row>
    <row r="988" spans="1:19" x14ac:dyDescent="0.3">
      <c r="A988" s="1090">
        <v>983</v>
      </c>
      <c r="B988" s="1091"/>
      <c r="C988" s="1091"/>
      <c r="D988" s="1097"/>
      <c r="E988" s="1093">
        <f t="shared" si="61"/>
        <v>0</v>
      </c>
      <c r="F988" s="1094">
        <f t="shared" si="62"/>
        <v>0</v>
      </c>
      <c r="G988" s="1095">
        <f t="shared" si="63"/>
        <v>0</v>
      </c>
      <c r="H988" s="1090" t="str">
        <f t="shared" ca="1" si="64"/>
        <v/>
      </c>
      <c r="I988" s="1109"/>
      <c r="J988" s="1109"/>
      <c r="K988" s="1112"/>
      <c r="L988" s="1091"/>
      <c r="M988" s="1091"/>
      <c r="N988" s="1091"/>
      <c r="O988" s="1091"/>
      <c r="P988" s="1096"/>
      <c r="Q988" s="1096"/>
      <c r="R988" s="1096"/>
      <c r="S988" s="1091"/>
    </row>
    <row r="989" spans="1:19" x14ac:dyDescent="0.3">
      <c r="A989" s="1090">
        <v>984</v>
      </c>
      <c r="B989" s="1091"/>
      <c r="C989" s="1091"/>
      <c r="D989" s="1097"/>
      <c r="E989" s="1093">
        <f t="shared" si="61"/>
        <v>0</v>
      </c>
      <c r="F989" s="1094">
        <f t="shared" si="62"/>
        <v>0</v>
      </c>
      <c r="G989" s="1095">
        <f t="shared" si="63"/>
        <v>0</v>
      </c>
      <c r="H989" s="1090" t="str">
        <f t="shared" ca="1" si="64"/>
        <v/>
      </c>
      <c r="I989" s="1109"/>
      <c r="J989" s="1109"/>
      <c r="K989" s="1112"/>
      <c r="L989" s="1091"/>
      <c r="M989" s="1091"/>
      <c r="N989" s="1091"/>
      <c r="O989" s="1091"/>
      <c r="P989" s="1096"/>
      <c r="Q989" s="1096"/>
      <c r="R989" s="1096"/>
      <c r="S989" s="1091"/>
    </row>
    <row r="990" spans="1:19" x14ac:dyDescent="0.3">
      <c r="A990" s="1090">
        <v>985</v>
      </c>
      <c r="B990" s="1091"/>
      <c r="C990" s="1091"/>
      <c r="D990" s="1097"/>
      <c r="E990" s="1093">
        <f t="shared" si="61"/>
        <v>0</v>
      </c>
      <c r="F990" s="1094">
        <f t="shared" si="62"/>
        <v>0</v>
      </c>
      <c r="G990" s="1095">
        <f t="shared" si="63"/>
        <v>0</v>
      </c>
      <c r="H990" s="1090" t="str">
        <f t="shared" ca="1" si="64"/>
        <v/>
      </c>
      <c r="I990" s="1109"/>
      <c r="J990" s="1109"/>
      <c r="K990" s="1112"/>
      <c r="L990" s="1091"/>
      <c r="M990" s="1091"/>
      <c r="N990" s="1091"/>
      <c r="O990" s="1091"/>
      <c r="P990" s="1096"/>
      <c r="Q990" s="1096"/>
      <c r="R990" s="1096"/>
      <c r="S990" s="1091"/>
    </row>
    <row r="991" spans="1:19" x14ac:dyDescent="0.3">
      <c r="A991" s="1090">
        <v>986</v>
      </c>
      <c r="B991" s="1091"/>
      <c r="C991" s="1091"/>
      <c r="D991" s="1097"/>
      <c r="E991" s="1093">
        <f t="shared" si="61"/>
        <v>0</v>
      </c>
      <c r="F991" s="1094">
        <f t="shared" si="62"/>
        <v>0</v>
      </c>
      <c r="G991" s="1095">
        <f t="shared" si="63"/>
        <v>0</v>
      </c>
      <c r="H991" s="1090" t="str">
        <f t="shared" ca="1" si="64"/>
        <v/>
      </c>
      <c r="I991" s="1109"/>
      <c r="J991" s="1109"/>
      <c r="K991" s="1112"/>
      <c r="L991" s="1091"/>
      <c r="M991" s="1091"/>
      <c r="N991" s="1091"/>
      <c r="O991" s="1091"/>
      <c r="P991" s="1096"/>
      <c r="Q991" s="1096"/>
      <c r="R991" s="1096"/>
      <c r="S991" s="1091"/>
    </row>
    <row r="992" spans="1:19" x14ac:dyDescent="0.3">
      <c r="A992" s="1090">
        <v>987</v>
      </c>
      <c r="B992" s="1091"/>
      <c r="C992" s="1091"/>
      <c r="D992" s="1097"/>
      <c r="E992" s="1093">
        <f t="shared" si="61"/>
        <v>0</v>
      </c>
      <c r="F992" s="1094">
        <f t="shared" si="62"/>
        <v>0</v>
      </c>
      <c r="G992" s="1095">
        <f t="shared" si="63"/>
        <v>0</v>
      </c>
      <c r="H992" s="1090" t="str">
        <f t="shared" ca="1" si="64"/>
        <v/>
      </c>
      <c r="I992" s="1109"/>
      <c r="J992" s="1109"/>
      <c r="K992" s="1112"/>
      <c r="L992" s="1091"/>
      <c r="M992" s="1091"/>
      <c r="N992" s="1091"/>
      <c r="O992" s="1091"/>
      <c r="P992" s="1096"/>
      <c r="Q992" s="1096"/>
      <c r="R992" s="1096"/>
      <c r="S992" s="1091"/>
    </row>
    <row r="993" spans="1:19" x14ac:dyDescent="0.3">
      <c r="A993" s="1090">
        <v>988</v>
      </c>
      <c r="B993" s="1091"/>
      <c r="C993" s="1091"/>
      <c r="D993" s="1097"/>
      <c r="E993" s="1093">
        <f t="shared" si="61"/>
        <v>0</v>
      </c>
      <c r="F993" s="1094">
        <f t="shared" si="62"/>
        <v>0</v>
      </c>
      <c r="G993" s="1095">
        <f t="shared" si="63"/>
        <v>0</v>
      </c>
      <c r="H993" s="1090" t="str">
        <f t="shared" ca="1" si="64"/>
        <v/>
      </c>
      <c r="I993" s="1109"/>
      <c r="J993" s="1109"/>
      <c r="K993" s="1112"/>
      <c r="L993" s="1091"/>
      <c r="M993" s="1091"/>
      <c r="N993" s="1091"/>
      <c r="O993" s="1091"/>
      <c r="P993" s="1096"/>
      <c r="Q993" s="1096"/>
      <c r="R993" s="1096"/>
      <c r="S993" s="1091"/>
    </row>
    <row r="994" spans="1:19" x14ac:dyDescent="0.3">
      <c r="A994" s="1090">
        <v>989</v>
      </c>
      <c r="B994" s="1091"/>
      <c r="C994" s="1091"/>
      <c r="D994" s="1097"/>
      <c r="E994" s="1093">
        <f t="shared" si="61"/>
        <v>0</v>
      </c>
      <c r="F994" s="1094">
        <f t="shared" si="62"/>
        <v>0</v>
      </c>
      <c r="G994" s="1095">
        <f t="shared" si="63"/>
        <v>0</v>
      </c>
      <c r="H994" s="1090" t="str">
        <f t="shared" ca="1" si="64"/>
        <v/>
      </c>
      <c r="I994" s="1109"/>
      <c r="J994" s="1109"/>
      <c r="K994" s="1112"/>
      <c r="L994" s="1091"/>
      <c r="M994" s="1091"/>
      <c r="N994" s="1091"/>
      <c r="O994" s="1091"/>
      <c r="P994" s="1096"/>
      <c r="Q994" s="1096"/>
      <c r="R994" s="1096"/>
      <c r="S994" s="1091"/>
    </row>
    <row r="995" spans="1:19" x14ac:dyDescent="0.3">
      <c r="A995" s="1090">
        <v>990</v>
      </c>
      <c r="B995" s="1091"/>
      <c r="C995" s="1091"/>
      <c r="D995" s="1097"/>
      <c r="E995" s="1093">
        <f t="shared" si="61"/>
        <v>0</v>
      </c>
      <c r="F995" s="1094">
        <f t="shared" si="62"/>
        <v>0</v>
      </c>
      <c r="G995" s="1095">
        <f t="shared" si="63"/>
        <v>0</v>
      </c>
      <c r="H995" s="1090" t="str">
        <f t="shared" ca="1" si="64"/>
        <v/>
      </c>
      <c r="I995" s="1109"/>
      <c r="J995" s="1109"/>
      <c r="K995" s="1112"/>
      <c r="L995" s="1091"/>
      <c r="M995" s="1091"/>
      <c r="N995" s="1091"/>
      <c r="O995" s="1091"/>
      <c r="P995" s="1096"/>
      <c r="Q995" s="1096"/>
      <c r="R995" s="1096"/>
      <c r="S995" s="1091"/>
    </row>
    <row r="996" spans="1:19" x14ac:dyDescent="0.3">
      <c r="A996" s="1090">
        <v>991</v>
      </c>
      <c r="B996" s="1091"/>
      <c r="C996" s="1091"/>
      <c r="D996" s="1097"/>
      <c r="E996" s="1093">
        <f t="shared" si="61"/>
        <v>0</v>
      </c>
      <c r="F996" s="1094">
        <f t="shared" si="62"/>
        <v>0</v>
      </c>
      <c r="G996" s="1095">
        <f t="shared" si="63"/>
        <v>0</v>
      </c>
      <c r="H996" s="1090" t="str">
        <f t="shared" ca="1" si="64"/>
        <v/>
      </c>
      <c r="I996" s="1109"/>
      <c r="J996" s="1109"/>
      <c r="K996" s="1112"/>
      <c r="L996" s="1091"/>
      <c r="M996" s="1091"/>
      <c r="N996" s="1091"/>
      <c r="O996" s="1091"/>
      <c r="P996" s="1096"/>
      <c r="Q996" s="1096"/>
      <c r="R996" s="1096"/>
      <c r="S996" s="1091"/>
    </row>
    <row r="997" spans="1:19" x14ac:dyDescent="0.3">
      <c r="A997" s="1090">
        <v>992</v>
      </c>
      <c r="B997" s="1091"/>
      <c r="C997" s="1091"/>
      <c r="D997" s="1097"/>
      <c r="E997" s="1093">
        <f t="shared" si="61"/>
        <v>0</v>
      </c>
      <c r="F997" s="1094">
        <f t="shared" si="62"/>
        <v>0</v>
      </c>
      <c r="G997" s="1095">
        <f t="shared" si="63"/>
        <v>0</v>
      </c>
      <c r="H997" s="1090" t="str">
        <f t="shared" ca="1" si="64"/>
        <v/>
      </c>
      <c r="I997" s="1109"/>
      <c r="J997" s="1109"/>
      <c r="K997" s="1112"/>
      <c r="L997" s="1091"/>
      <c r="M997" s="1091"/>
      <c r="N997" s="1091"/>
      <c r="O997" s="1091"/>
      <c r="P997" s="1096"/>
      <c r="Q997" s="1096"/>
      <c r="R997" s="1096"/>
      <c r="S997" s="1091"/>
    </row>
    <row r="998" spans="1:19" x14ac:dyDescent="0.3">
      <c r="A998" s="1090">
        <v>993</v>
      </c>
      <c r="B998" s="1091"/>
      <c r="C998" s="1091"/>
      <c r="D998" s="1097"/>
      <c r="E998" s="1093">
        <f t="shared" si="61"/>
        <v>0</v>
      </c>
      <c r="F998" s="1094">
        <f t="shared" si="62"/>
        <v>0</v>
      </c>
      <c r="G998" s="1095">
        <f t="shared" si="63"/>
        <v>0</v>
      </c>
      <c r="H998" s="1090" t="str">
        <f t="shared" ca="1" si="64"/>
        <v/>
      </c>
      <c r="I998" s="1109"/>
      <c r="J998" s="1109"/>
      <c r="K998" s="1112"/>
      <c r="L998" s="1091"/>
      <c r="M998" s="1091"/>
      <c r="N998" s="1091"/>
      <c r="O998" s="1091"/>
      <c r="P998" s="1096"/>
      <c r="Q998" s="1096"/>
      <c r="R998" s="1096"/>
      <c r="S998" s="1091"/>
    </row>
    <row r="999" spans="1:19" x14ac:dyDescent="0.3">
      <c r="A999" s="1090">
        <v>994</v>
      </c>
      <c r="B999" s="1091"/>
      <c r="C999" s="1091"/>
      <c r="D999" s="1097"/>
      <c r="E999" s="1093">
        <f t="shared" si="61"/>
        <v>0</v>
      </c>
      <c r="F999" s="1094">
        <f t="shared" si="62"/>
        <v>0</v>
      </c>
      <c r="G999" s="1095">
        <f t="shared" si="63"/>
        <v>0</v>
      </c>
      <c r="H999" s="1090" t="str">
        <f t="shared" ca="1" si="64"/>
        <v/>
      </c>
      <c r="I999" s="1109"/>
      <c r="J999" s="1109"/>
      <c r="K999" s="1112"/>
      <c r="L999" s="1091"/>
      <c r="M999" s="1091"/>
      <c r="N999" s="1091"/>
      <c r="O999" s="1091"/>
      <c r="P999" s="1096"/>
      <c r="Q999" s="1096"/>
      <c r="R999" s="1096"/>
      <c r="S999" s="1091"/>
    </row>
    <row r="1000" spans="1:19" x14ac:dyDescent="0.3">
      <c r="A1000" s="1090">
        <v>995</v>
      </c>
      <c r="B1000" s="1091"/>
      <c r="C1000" s="1091"/>
      <c r="D1000" s="1097"/>
      <c r="E1000" s="1093">
        <f t="shared" si="61"/>
        <v>0</v>
      </c>
      <c r="F1000" s="1094">
        <f t="shared" si="62"/>
        <v>0</v>
      </c>
      <c r="G1000" s="1095">
        <f t="shared" si="63"/>
        <v>0</v>
      </c>
      <c r="H1000" s="1090" t="str">
        <f t="shared" ca="1" si="64"/>
        <v/>
      </c>
      <c r="I1000" s="1109"/>
      <c r="J1000" s="1109"/>
      <c r="K1000" s="1112"/>
      <c r="L1000" s="1091"/>
      <c r="M1000" s="1091"/>
      <c r="N1000" s="1091"/>
      <c r="O1000" s="1091"/>
      <c r="P1000" s="1096"/>
      <c r="Q1000" s="1096"/>
      <c r="R1000" s="1096"/>
      <c r="S1000" s="1091"/>
    </row>
    <row r="1001" spans="1:19" x14ac:dyDescent="0.3">
      <c r="A1001" s="1090">
        <v>996</v>
      </c>
      <c r="B1001" s="1091"/>
      <c r="C1001" s="1091"/>
      <c r="D1001" s="1097"/>
      <c r="E1001" s="1093">
        <f t="shared" si="61"/>
        <v>0</v>
      </c>
      <c r="F1001" s="1094">
        <f t="shared" si="62"/>
        <v>0</v>
      </c>
      <c r="G1001" s="1095">
        <f t="shared" si="63"/>
        <v>0</v>
      </c>
      <c r="H1001" s="1090" t="str">
        <f t="shared" ca="1" si="64"/>
        <v/>
      </c>
      <c r="I1001" s="1109"/>
      <c r="J1001" s="1109"/>
      <c r="K1001" s="1112"/>
      <c r="L1001" s="1091"/>
      <c r="M1001" s="1091"/>
      <c r="N1001" s="1091"/>
      <c r="O1001" s="1091"/>
      <c r="P1001" s="1096"/>
      <c r="Q1001" s="1096"/>
      <c r="R1001" s="1096"/>
      <c r="S1001" s="1091"/>
    </row>
    <row r="1002" spans="1:19" x14ac:dyDescent="0.3">
      <c r="A1002" s="1090">
        <v>997</v>
      </c>
      <c r="B1002" s="1091"/>
      <c r="C1002" s="1091"/>
      <c r="D1002" s="1097"/>
      <c r="E1002" s="1093">
        <f t="shared" si="61"/>
        <v>0</v>
      </c>
      <c r="F1002" s="1094">
        <f t="shared" si="62"/>
        <v>0</v>
      </c>
      <c r="G1002" s="1095">
        <f t="shared" si="63"/>
        <v>0</v>
      </c>
      <c r="H1002" s="1090" t="str">
        <f t="shared" ca="1" si="64"/>
        <v/>
      </c>
      <c r="I1002" s="1109"/>
      <c r="J1002" s="1109"/>
      <c r="K1002" s="1112"/>
      <c r="L1002" s="1091"/>
      <c r="M1002" s="1091"/>
      <c r="N1002" s="1091"/>
      <c r="O1002" s="1091"/>
      <c r="P1002" s="1096"/>
      <c r="Q1002" s="1096"/>
      <c r="R1002" s="1096"/>
      <c r="S1002" s="1091"/>
    </row>
    <row r="1003" spans="1:19" x14ac:dyDescent="0.3">
      <c r="A1003" s="1090">
        <v>998</v>
      </c>
      <c r="B1003" s="1091"/>
      <c r="C1003" s="1091"/>
      <c r="D1003" s="1097"/>
      <c r="E1003" s="1093">
        <f t="shared" si="61"/>
        <v>0</v>
      </c>
      <c r="F1003" s="1094">
        <f t="shared" si="62"/>
        <v>0</v>
      </c>
      <c r="G1003" s="1095">
        <f t="shared" si="63"/>
        <v>0</v>
      </c>
      <c r="H1003" s="1090" t="str">
        <f t="shared" ca="1" si="64"/>
        <v/>
      </c>
      <c r="I1003" s="1109"/>
      <c r="J1003" s="1109"/>
      <c r="K1003" s="1112"/>
      <c r="L1003" s="1091"/>
      <c r="M1003" s="1091"/>
      <c r="N1003" s="1091"/>
      <c r="O1003" s="1091"/>
      <c r="P1003" s="1096"/>
      <c r="Q1003" s="1096"/>
      <c r="R1003" s="1096"/>
      <c r="S1003" s="1091"/>
    </row>
    <row r="1004" spans="1:19" x14ac:dyDescent="0.3">
      <c r="A1004" s="1090">
        <v>999</v>
      </c>
      <c r="B1004" s="1091"/>
      <c r="C1004" s="1091"/>
      <c r="D1004" s="1097"/>
      <c r="E1004" s="1093">
        <f t="shared" si="61"/>
        <v>0</v>
      </c>
      <c r="F1004" s="1094">
        <f t="shared" si="62"/>
        <v>0</v>
      </c>
      <c r="G1004" s="1095">
        <f t="shared" si="63"/>
        <v>0</v>
      </c>
      <c r="H1004" s="1090" t="str">
        <f t="shared" ca="1" si="64"/>
        <v/>
      </c>
      <c r="I1004" s="1109"/>
      <c r="J1004" s="1109"/>
      <c r="K1004" s="1112"/>
      <c r="L1004" s="1091"/>
      <c r="M1004" s="1091"/>
      <c r="N1004" s="1091"/>
      <c r="O1004" s="1091"/>
      <c r="P1004" s="1096"/>
      <c r="Q1004" s="1096"/>
      <c r="R1004" s="1096"/>
      <c r="S1004" s="1091"/>
    </row>
    <row r="1005" spans="1:19" x14ac:dyDescent="0.3">
      <c r="A1005" s="1090">
        <v>1000</v>
      </c>
      <c r="B1005" s="1091"/>
      <c r="C1005" s="1091"/>
      <c r="D1005" s="1097"/>
      <c r="E1005" s="1093">
        <f t="shared" si="61"/>
        <v>0</v>
      </c>
      <c r="F1005" s="1094">
        <f t="shared" si="62"/>
        <v>0</v>
      </c>
      <c r="G1005" s="1095">
        <f t="shared" si="63"/>
        <v>0</v>
      </c>
      <c r="H1005" s="1090" t="str">
        <f t="shared" ca="1" si="64"/>
        <v/>
      </c>
      <c r="I1005" s="1109"/>
      <c r="J1005" s="1109"/>
      <c r="K1005" s="1112"/>
      <c r="L1005" s="1091"/>
      <c r="M1005" s="1091"/>
      <c r="N1005" s="1091"/>
      <c r="O1005" s="1091"/>
      <c r="P1005" s="1096"/>
      <c r="Q1005" s="1096"/>
      <c r="R1005" s="1096"/>
      <c r="S1005" s="1091"/>
    </row>
    <row r="1006" spans="1:19" x14ac:dyDescent="0.3">
      <c r="A1006" s="1090">
        <v>1001</v>
      </c>
      <c r="B1006" s="1091"/>
      <c r="C1006" s="1091"/>
      <c r="D1006" s="1097"/>
      <c r="E1006" s="1093">
        <f t="shared" si="61"/>
        <v>0</v>
      </c>
      <c r="F1006" s="1094">
        <f t="shared" si="62"/>
        <v>0</v>
      </c>
      <c r="G1006" s="1095">
        <f t="shared" si="63"/>
        <v>0</v>
      </c>
      <c r="H1006" s="1090" t="str">
        <f t="shared" ca="1" si="64"/>
        <v/>
      </c>
      <c r="I1006" s="1109"/>
      <c r="J1006" s="1109"/>
      <c r="K1006" s="1112"/>
      <c r="L1006" s="1091"/>
      <c r="M1006" s="1091"/>
      <c r="N1006" s="1091"/>
      <c r="O1006" s="1091"/>
      <c r="P1006" s="1096"/>
      <c r="Q1006" s="1096"/>
      <c r="R1006" s="1096"/>
      <c r="S1006" s="1091"/>
    </row>
    <row r="1007" spans="1:19" x14ac:dyDescent="0.3">
      <c r="A1007" s="1090">
        <v>1002</v>
      </c>
      <c r="B1007" s="1091"/>
      <c r="C1007" s="1091"/>
      <c r="D1007" s="1097"/>
      <c r="E1007" s="1093">
        <f t="shared" si="61"/>
        <v>0</v>
      </c>
      <c r="F1007" s="1094">
        <f t="shared" si="62"/>
        <v>0</v>
      </c>
      <c r="G1007" s="1095">
        <f t="shared" si="63"/>
        <v>0</v>
      </c>
      <c r="H1007" s="1090" t="str">
        <f t="shared" ca="1" si="64"/>
        <v/>
      </c>
      <c r="I1007" s="1109"/>
      <c r="J1007" s="1109"/>
      <c r="K1007" s="1112"/>
      <c r="L1007" s="1091"/>
      <c r="M1007" s="1091"/>
      <c r="N1007" s="1091"/>
      <c r="O1007" s="1091"/>
      <c r="P1007" s="1096"/>
      <c r="Q1007" s="1096"/>
      <c r="R1007" s="1096"/>
      <c r="S1007" s="1091"/>
    </row>
    <row r="1008" spans="1:19" x14ac:dyDescent="0.3">
      <c r="A1008" s="1090">
        <v>1003</v>
      </c>
      <c r="B1008" s="1091"/>
      <c r="C1008" s="1091"/>
      <c r="D1008" s="1097"/>
      <c r="E1008" s="1093">
        <f t="shared" si="61"/>
        <v>0</v>
      </c>
      <c r="F1008" s="1094">
        <f t="shared" si="62"/>
        <v>0</v>
      </c>
      <c r="G1008" s="1095">
        <f t="shared" si="63"/>
        <v>0</v>
      </c>
      <c r="H1008" s="1090" t="str">
        <f t="shared" ca="1" si="64"/>
        <v/>
      </c>
      <c r="I1008" s="1109"/>
      <c r="J1008" s="1109"/>
      <c r="K1008" s="1112"/>
      <c r="L1008" s="1091"/>
      <c r="M1008" s="1091"/>
      <c r="N1008" s="1091"/>
      <c r="O1008" s="1091"/>
      <c r="P1008" s="1096"/>
      <c r="Q1008" s="1096"/>
      <c r="R1008" s="1096"/>
      <c r="S1008" s="1091"/>
    </row>
    <row r="1009" spans="1:19" x14ac:dyDescent="0.3">
      <c r="A1009" s="1090">
        <v>1004</v>
      </c>
      <c r="B1009" s="1091"/>
      <c r="C1009" s="1091"/>
      <c r="D1009" s="1097"/>
      <c r="E1009" s="1093">
        <f t="shared" si="61"/>
        <v>0</v>
      </c>
      <c r="F1009" s="1094">
        <f t="shared" si="62"/>
        <v>0</v>
      </c>
      <c r="G1009" s="1095">
        <f t="shared" si="63"/>
        <v>0</v>
      </c>
      <c r="H1009" s="1090" t="str">
        <f t="shared" ca="1" si="64"/>
        <v/>
      </c>
      <c r="I1009" s="1109"/>
      <c r="J1009" s="1109"/>
      <c r="K1009" s="1112"/>
      <c r="L1009" s="1091"/>
      <c r="M1009" s="1091"/>
      <c r="N1009" s="1091"/>
      <c r="O1009" s="1091"/>
      <c r="P1009" s="1096"/>
      <c r="Q1009" s="1096"/>
      <c r="R1009" s="1096"/>
      <c r="S1009" s="1091"/>
    </row>
    <row r="1010" spans="1:19" x14ac:dyDescent="0.3">
      <c r="A1010" s="1090">
        <v>1005</v>
      </c>
      <c r="B1010" s="1091"/>
      <c r="C1010" s="1091"/>
      <c r="D1010" s="1097"/>
      <c r="E1010" s="1093">
        <f t="shared" si="61"/>
        <v>0</v>
      </c>
      <c r="F1010" s="1094">
        <f t="shared" si="62"/>
        <v>0</v>
      </c>
      <c r="G1010" s="1095">
        <f t="shared" si="63"/>
        <v>0</v>
      </c>
      <c r="H1010" s="1090" t="str">
        <f t="shared" ca="1" si="64"/>
        <v/>
      </c>
      <c r="I1010" s="1109"/>
      <c r="J1010" s="1109"/>
      <c r="K1010" s="1112"/>
      <c r="L1010" s="1091"/>
      <c r="M1010" s="1091"/>
      <c r="N1010" s="1091"/>
      <c r="O1010" s="1091"/>
      <c r="P1010" s="1096"/>
      <c r="Q1010" s="1096"/>
      <c r="R1010" s="1096"/>
      <c r="S1010" s="1091"/>
    </row>
    <row r="1011" spans="1:19" x14ac:dyDescent="0.3">
      <c r="A1011" s="1090">
        <v>1006</v>
      </c>
      <c r="B1011" s="1091"/>
      <c r="C1011" s="1091"/>
      <c r="D1011" s="1097"/>
      <c r="E1011" s="1093">
        <f t="shared" si="61"/>
        <v>0</v>
      </c>
      <c r="F1011" s="1094">
        <f t="shared" si="62"/>
        <v>0</v>
      </c>
      <c r="G1011" s="1095">
        <f t="shared" si="63"/>
        <v>0</v>
      </c>
      <c r="H1011" s="1090" t="str">
        <f t="shared" ca="1" si="64"/>
        <v/>
      </c>
      <c r="I1011" s="1109"/>
      <c r="J1011" s="1109"/>
      <c r="K1011" s="1112"/>
      <c r="L1011" s="1091"/>
      <c r="M1011" s="1091"/>
      <c r="N1011" s="1091"/>
      <c r="O1011" s="1091"/>
      <c r="P1011" s="1096"/>
      <c r="Q1011" s="1096"/>
      <c r="R1011" s="1096"/>
      <c r="S1011" s="1091"/>
    </row>
    <row r="1012" spans="1:19" x14ac:dyDescent="0.3">
      <c r="A1012" s="1090">
        <v>1007</v>
      </c>
      <c r="B1012" s="1091"/>
      <c r="C1012" s="1091"/>
      <c r="D1012" s="1097"/>
      <c r="E1012" s="1093">
        <f t="shared" si="61"/>
        <v>0</v>
      </c>
      <c r="F1012" s="1094">
        <f t="shared" si="62"/>
        <v>0</v>
      </c>
      <c r="G1012" s="1095">
        <f t="shared" si="63"/>
        <v>0</v>
      </c>
      <c r="H1012" s="1090" t="str">
        <f t="shared" ca="1" si="64"/>
        <v/>
      </c>
      <c r="I1012" s="1109"/>
      <c r="J1012" s="1109"/>
      <c r="K1012" s="1112"/>
      <c r="L1012" s="1091"/>
      <c r="M1012" s="1091"/>
      <c r="N1012" s="1091"/>
      <c r="O1012" s="1091"/>
      <c r="P1012" s="1096"/>
      <c r="Q1012" s="1096"/>
      <c r="R1012" s="1096"/>
      <c r="S1012" s="1091"/>
    </row>
    <row r="1013" spans="1:19" x14ac:dyDescent="0.3">
      <c r="A1013" s="1090">
        <v>1008</v>
      </c>
      <c r="B1013" s="1091"/>
      <c r="C1013" s="1091"/>
      <c r="D1013" s="1097"/>
      <c r="E1013" s="1093">
        <f t="shared" si="61"/>
        <v>0</v>
      </c>
      <c r="F1013" s="1094">
        <f t="shared" si="62"/>
        <v>0</v>
      </c>
      <c r="G1013" s="1095">
        <f t="shared" si="63"/>
        <v>0</v>
      </c>
      <c r="H1013" s="1090" t="str">
        <f t="shared" ca="1" si="64"/>
        <v/>
      </c>
      <c r="I1013" s="1109"/>
      <c r="J1013" s="1109"/>
      <c r="K1013" s="1112"/>
      <c r="L1013" s="1091"/>
      <c r="M1013" s="1091"/>
      <c r="N1013" s="1091"/>
      <c r="O1013" s="1091"/>
      <c r="P1013" s="1096"/>
      <c r="Q1013" s="1096"/>
      <c r="R1013" s="1096"/>
      <c r="S1013" s="1091"/>
    </row>
    <row r="1014" spans="1:19" x14ac:dyDescent="0.3">
      <c r="A1014" s="1090">
        <v>1009</v>
      </c>
      <c r="B1014" s="1091"/>
      <c r="C1014" s="1091"/>
      <c r="D1014" s="1097"/>
      <c r="E1014" s="1093">
        <f t="shared" si="61"/>
        <v>0</v>
      </c>
      <c r="F1014" s="1094">
        <f t="shared" si="62"/>
        <v>0</v>
      </c>
      <c r="G1014" s="1095">
        <f t="shared" si="63"/>
        <v>0</v>
      </c>
      <c r="H1014" s="1090" t="str">
        <f t="shared" ca="1" si="64"/>
        <v/>
      </c>
      <c r="I1014" s="1109"/>
      <c r="J1014" s="1109"/>
      <c r="K1014" s="1112"/>
      <c r="L1014" s="1091"/>
      <c r="M1014" s="1091"/>
      <c r="N1014" s="1091"/>
      <c r="O1014" s="1091"/>
      <c r="P1014" s="1096"/>
      <c r="Q1014" s="1096"/>
      <c r="R1014" s="1096"/>
      <c r="S1014" s="1091"/>
    </row>
    <row r="1015" spans="1:19" x14ac:dyDescent="0.3">
      <c r="A1015" s="1090">
        <v>1010</v>
      </c>
      <c r="B1015" s="1091"/>
      <c r="C1015" s="1091"/>
      <c r="D1015" s="1097"/>
      <c r="E1015" s="1093">
        <f t="shared" si="61"/>
        <v>0</v>
      </c>
      <c r="F1015" s="1094">
        <f t="shared" si="62"/>
        <v>0</v>
      </c>
      <c r="G1015" s="1095">
        <f t="shared" si="63"/>
        <v>0</v>
      </c>
      <c r="H1015" s="1090" t="str">
        <f t="shared" ca="1" si="64"/>
        <v/>
      </c>
      <c r="I1015" s="1109"/>
      <c r="J1015" s="1109"/>
      <c r="K1015" s="1112"/>
      <c r="L1015" s="1091"/>
      <c r="M1015" s="1091"/>
      <c r="N1015" s="1091"/>
      <c r="O1015" s="1091"/>
      <c r="P1015" s="1096"/>
      <c r="Q1015" s="1096"/>
      <c r="R1015" s="1096"/>
      <c r="S1015" s="1091"/>
    </row>
    <row r="1016" spans="1:19" x14ac:dyDescent="0.3">
      <c r="A1016" s="1090">
        <v>1011</v>
      </c>
      <c r="B1016" s="1091"/>
      <c r="C1016" s="1091"/>
      <c r="D1016" s="1097"/>
      <c r="E1016" s="1093">
        <f t="shared" si="61"/>
        <v>0</v>
      </c>
      <c r="F1016" s="1094">
        <f t="shared" si="62"/>
        <v>0</v>
      </c>
      <c r="G1016" s="1095">
        <f t="shared" si="63"/>
        <v>0</v>
      </c>
      <c r="H1016" s="1090" t="str">
        <f t="shared" ca="1" si="64"/>
        <v/>
      </c>
      <c r="I1016" s="1109"/>
      <c r="J1016" s="1109"/>
      <c r="K1016" s="1112"/>
      <c r="L1016" s="1091"/>
      <c r="M1016" s="1091"/>
      <c r="N1016" s="1091"/>
      <c r="O1016" s="1091"/>
      <c r="P1016" s="1096"/>
      <c r="Q1016" s="1096"/>
      <c r="R1016" s="1096"/>
      <c r="S1016" s="1091"/>
    </row>
    <row r="1017" spans="1:19" x14ac:dyDescent="0.3">
      <c r="A1017" s="1090">
        <v>1012</v>
      </c>
      <c r="B1017" s="1091"/>
      <c r="C1017" s="1091"/>
      <c r="D1017" s="1097"/>
      <c r="E1017" s="1093">
        <f t="shared" si="61"/>
        <v>0</v>
      </c>
      <c r="F1017" s="1094">
        <f t="shared" si="62"/>
        <v>0</v>
      </c>
      <c r="G1017" s="1095">
        <f t="shared" si="63"/>
        <v>0</v>
      </c>
      <c r="H1017" s="1090" t="str">
        <f t="shared" ca="1" si="64"/>
        <v/>
      </c>
      <c r="I1017" s="1109"/>
      <c r="J1017" s="1109"/>
      <c r="K1017" s="1112"/>
      <c r="L1017" s="1091"/>
      <c r="M1017" s="1091"/>
      <c r="N1017" s="1091"/>
      <c r="O1017" s="1091"/>
      <c r="P1017" s="1096"/>
      <c r="Q1017" s="1096"/>
      <c r="R1017" s="1096"/>
      <c r="S1017" s="1091"/>
    </row>
    <row r="1018" spans="1:19" x14ac:dyDescent="0.3">
      <c r="A1018" s="1090">
        <v>1013</v>
      </c>
      <c r="B1018" s="1091"/>
      <c r="C1018" s="1091"/>
      <c r="D1018" s="1097"/>
      <c r="E1018" s="1093">
        <f t="shared" si="61"/>
        <v>0</v>
      </c>
      <c r="F1018" s="1094">
        <f t="shared" si="62"/>
        <v>0</v>
      </c>
      <c r="G1018" s="1095">
        <f t="shared" si="63"/>
        <v>0</v>
      </c>
      <c r="H1018" s="1090" t="str">
        <f t="shared" ca="1" si="64"/>
        <v/>
      </c>
      <c r="I1018" s="1109"/>
      <c r="J1018" s="1109"/>
      <c r="K1018" s="1112"/>
      <c r="L1018" s="1091"/>
      <c r="M1018" s="1091"/>
      <c r="N1018" s="1091"/>
      <c r="O1018" s="1091"/>
      <c r="P1018" s="1096"/>
      <c r="Q1018" s="1096"/>
      <c r="R1018" s="1096"/>
      <c r="S1018" s="1091"/>
    </row>
    <row r="1019" spans="1:19" x14ac:dyDescent="0.3">
      <c r="A1019" s="1090">
        <v>1014</v>
      </c>
      <c r="B1019" s="1091"/>
      <c r="C1019" s="1091"/>
      <c r="D1019" s="1097"/>
      <c r="E1019" s="1093">
        <f t="shared" si="61"/>
        <v>0</v>
      </c>
      <c r="F1019" s="1094">
        <f t="shared" si="62"/>
        <v>0</v>
      </c>
      <c r="G1019" s="1095">
        <f t="shared" si="63"/>
        <v>0</v>
      </c>
      <c r="H1019" s="1090" t="str">
        <f t="shared" ca="1" si="64"/>
        <v/>
      </c>
      <c r="I1019" s="1109"/>
      <c r="J1019" s="1109"/>
      <c r="K1019" s="1112"/>
      <c r="L1019" s="1091"/>
      <c r="M1019" s="1091"/>
      <c r="N1019" s="1091"/>
      <c r="O1019" s="1091"/>
      <c r="P1019" s="1096"/>
      <c r="Q1019" s="1096"/>
      <c r="R1019" s="1096"/>
      <c r="S1019" s="1091"/>
    </row>
    <row r="1020" spans="1:19" x14ac:dyDescent="0.3">
      <c r="A1020" s="1090">
        <v>1015</v>
      </c>
      <c r="B1020" s="1091"/>
      <c r="C1020" s="1091"/>
      <c r="D1020" s="1097"/>
      <c r="E1020" s="1093">
        <f t="shared" si="61"/>
        <v>0</v>
      </c>
      <c r="F1020" s="1094">
        <f t="shared" si="62"/>
        <v>0</v>
      </c>
      <c r="G1020" s="1095">
        <f t="shared" si="63"/>
        <v>0</v>
      </c>
      <c r="H1020" s="1090" t="str">
        <f t="shared" ca="1" si="64"/>
        <v/>
      </c>
      <c r="I1020" s="1109"/>
      <c r="J1020" s="1109"/>
      <c r="K1020" s="1112"/>
      <c r="L1020" s="1091"/>
      <c r="M1020" s="1091"/>
      <c r="N1020" s="1091"/>
      <c r="O1020" s="1091"/>
      <c r="P1020" s="1096"/>
      <c r="Q1020" s="1096"/>
      <c r="R1020" s="1096"/>
      <c r="S1020" s="1091"/>
    </row>
    <row r="1021" spans="1:19" x14ac:dyDescent="0.3">
      <c r="A1021" s="1090">
        <v>1016</v>
      </c>
      <c r="B1021" s="1091"/>
      <c r="C1021" s="1091"/>
      <c r="D1021" s="1097"/>
      <c r="E1021" s="1093">
        <f t="shared" si="61"/>
        <v>0</v>
      </c>
      <c r="F1021" s="1094">
        <f t="shared" si="62"/>
        <v>0</v>
      </c>
      <c r="G1021" s="1095">
        <f t="shared" si="63"/>
        <v>0</v>
      </c>
      <c r="H1021" s="1090" t="str">
        <f t="shared" ca="1" si="64"/>
        <v/>
      </c>
      <c r="I1021" s="1109"/>
      <c r="J1021" s="1109"/>
      <c r="K1021" s="1112"/>
      <c r="L1021" s="1091"/>
      <c r="M1021" s="1091"/>
      <c r="N1021" s="1091"/>
      <c r="O1021" s="1091"/>
      <c r="P1021" s="1096"/>
      <c r="Q1021" s="1096"/>
      <c r="R1021" s="1096"/>
      <c r="S1021" s="1091"/>
    </row>
    <row r="1022" spans="1:19" x14ac:dyDescent="0.3">
      <c r="A1022" s="1090">
        <v>1017</v>
      </c>
      <c r="B1022" s="1091"/>
      <c r="C1022" s="1091"/>
      <c r="D1022" s="1097"/>
      <c r="E1022" s="1093">
        <f t="shared" si="61"/>
        <v>0</v>
      </c>
      <c r="F1022" s="1094">
        <f t="shared" si="62"/>
        <v>0</v>
      </c>
      <c r="G1022" s="1095">
        <f t="shared" si="63"/>
        <v>0</v>
      </c>
      <c r="H1022" s="1090" t="str">
        <f t="shared" ca="1" si="64"/>
        <v/>
      </c>
      <c r="I1022" s="1109"/>
      <c r="J1022" s="1109"/>
      <c r="K1022" s="1112"/>
      <c r="L1022" s="1091"/>
      <c r="M1022" s="1091"/>
      <c r="N1022" s="1091"/>
      <c r="O1022" s="1091"/>
      <c r="P1022" s="1096"/>
      <c r="Q1022" s="1096"/>
      <c r="R1022" s="1096"/>
      <c r="S1022" s="1091"/>
    </row>
    <row r="1023" spans="1:19" x14ac:dyDescent="0.3">
      <c r="A1023" s="1090">
        <v>1018</v>
      </c>
      <c r="B1023" s="1091"/>
      <c r="C1023" s="1091"/>
      <c r="D1023" s="1097"/>
      <c r="E1023" s="1093">
        <f t="shared" si="61"/>
        <v>0</v>
      </c>
      <c r="F1023" s="1094">
        <f t="shared" si="62"/>
        <v>0</v>
      </c>
      <c r="G1023" s="1095">
        <f t="shared" si="63"/>
        <v>0</v>
      </c>
      <c r="H1023" s="1090" t="str">
        <f t="shared" ca="1" si="64"/>
        <v/>
      </c>
      <c r="I1023" s="1109"/>
      <c r="J1023" s="1109"/>
      <c r="K1023" s="1112"/>
      <c r="L1023" s="1091"/>
      <c r="M1023" s="1091"/>
      <c r="N1023" s="1091"/>
      <c r="O1023" s="1091"/>
      <c r="P1023" s="1096"/>
      <c r="Q1023" s="1096"/>
      <c r="R1023" s="1096"/>
      <c r="S1023" s="1091"/>
    </row>
    <row r="1024" spans="1:19" x14ac:dyDescent="0.3">
      <c r="A1024" s="1090">
        <v>1019</v>
      </c>
      <c r="B1024" s="1091"/>
      <c r="C1024" s="1091"/>
      <c r="D1024" s="1097"/>
      <c r="E1024" s="1093">
        <f t="shared" si="61"/>
        <v>0</v>
      </c>
      <c r="F1024" s="1094">
        <f t="shared" si="62"/>
        <v>0</v>
      </c>
      <c r="G1024" s="1095">
        <f t="shared" si="63"/>
        <v>0</v>
      </c>
      <c r="H1024" s="1090" t="str">
        <f t="shared" ca="1" si="64"/>
        <v/>
      </c>
      <c r="I1024" s="1109"/>
      <c r="J1024" s="1109"/>
      <c r="K1024" s="1112"/>
      <c r="L1024" s="1091"/>
      <c r="M1024" s="1091"/>
      <c r="N1024" s="1091"/>
      <c r="O1024" s="1091"/>
      <c r="P1024" s="1096"/>
      <c r="Q1024" s="1096"/>
      <c r="R1024" s="1096"/>
      <c r="S1024" s="1091"/>
    </row>
    <row r="1025" spans="1:19" x14ac:dyDescent="0.3">
      <c r="A1025" s="1090">
        <v>1020</v>
      </c>
      <c r="B1025" s="1091"/>
      <c r="C1025" s="1091"/>
      <c r="D1025" s="1097"/>
      <c r="E1025" s="1093">
        <f t="shared" si="61"/>
        <v>0</v>
      </c>
      <c r="F1025" s="1094">
        <f t="shared" si="62"/>
        <v>0</v>
      </c>
      <c r="G1025" s="1095">
        <f t="shared" si="63"/>
        <v>0</v>
      </c>
      <c r="H1025" s="1090" t="str">
        <f t="shared" ca="1" si="64"/>
        <v/>
      </c>
      <c r="I1025" s="1109"/>
      <c r="J1025" s="1109"/>
      <c r="K1025" s="1112"/>
      <c r="L1025" s="1091"/>
      <c r="M1025" s="1091"/>
      <c r="N1025" s="1091"/>
      <c r="O1025" s="1091"/>
      <c r="P1025" s="1096"/>
      <c r="Q1025" s="1096"/>
      <c r="R1025" s="1096"/>
      <c r="S1025" s="1091"/>
    </row>
    <row r="1026" spans="1:19" x14ac:dyDescent="0.3">
      <c r="A1026" s="1090">
        <v>1021</v>
      </c>
      <c r="B1026" s="1091"/>
      <c r="C1026" s="1091"/>
      <c r="D1026" s="1097"/>
      <c r="E1026" s="1093">
        <f t="shared" si="61"/>
        <v>0</v>
      </c>
      <c r="F1026" s="1094">
        <f t="shared" si="62"/>
        <v>0</v>
      </c>
      <c r="G1026" s="1095">
        <f t="shared" si="63"/>
        <v>0</v>
      </c>
      <c r="H1026" s="1090" t="str">
        <f t="shared" ca="1" si="64"/>
        <v/>
      </c>
      <c r="I1026" s="1109"/>
      <c r="J1026" s="1109"/>
      <c r="K1026" s="1112"/>
      <c r="L1026" s="1091"/>
      <c r="M1026" s="1091"/>
      <c r="N1026" s="1091"/>
      <c r="O1026" s="1091"/>
      <c r="P1026" s="1096"/>
      <c r="Q1026" s="1096"/>
      <c r="R1026" s="1096"/>
      <c r="S1026" s="1091"/>
    </row>
    <row r="1027" spans="1:19" x14ac:dyDescent="0.3">
      <c r="A1027" s="1090">
        <v>1022</v>
      </c>
      <c r="B1027" s="1091"/>
      <c r="C1027" s="1091"/>
      <c r="D1027" s="1097"/>
      <c r="E1027" s="1093">
        <f t="shared" si="61"/>
        <v>0</v>
      </c>
      <c r="F1027" s="1094">
        <f t="shared" si="62"/>
        <v>0</v>
      </c>
      <c r="G1027" s="1095">
        <f t="shared" si="63"/>
        <v>0</v>
      </c>
      <c r="H1027" s="1090" t="str">
        <f t="shared" ca="1" si="64"/>
        <v/>
      </c>
      <c r="I1027" s="1109"/>
      <c r="J1027" s="1109"/>
      <c r="K1027" s="1112"/>
      <c r="L1027" s="1091"/>
      <c r="M1027" s="1091"/>
      <c r="N1027" s="1091"/>
      <c r="O1027" s="1091"/>
      <c r="P1027" s="1096"/>
      <c r="Q1027" s="1096"/>
      <c r="R1027" s="1096"/>
      <c r="S1027" s="1091"/>
    </row>
    <row r="1028" spans="1:19" x14ac:dyDescent="0.3">
      <c r="A1028" s="1090">
        <v>1023</v>
      </c>
      <c r="B1028" s="1091"/>
      <c r="C1028" s="1091"/>
      <c r="D1028" s="1097"/>
      <c r="E1028" s="1093">
        <f t="shared" si="61"/>
        <v>0</v>
      </c>
      <c r="F1028" s="1094">
        <f t="shared" si="62"/>
        <v>0</v>
      </c>
      <c r="G1028" s="1095">
        <f t="shared" si="63"/>
        <v>0</v>
      </c>
      <c r="H1028" s="1090" t="str">
        <f t="shared" ca="1" si="64"/>
        <v/>
      </c>
      <c r="I1028" s="1109"/>
      <c r="J1028" s="1109"/>
      <c r="K1028" s="1112"/>
      <c r="L1028" s="1091"/>
      <c r="M1028" s="1091"/>
      <c r="N1028" s="1091"/>
      <c r="O1028" s="1091"/>
      <c r="P1028" s="1096"/>
      <c r="Q1028" s="1096"/>
      <c r="R1028" s="1096"/>
      <c r="S1028" s="1091"/>
    </row>
    <row r="1029" spans="1:19" x14ac:dyDescent="0.3">
      <c r="A1029" s="1090">
        <v>1024</v>
      </c>
      <c r="B1029" s="1091"/>
      <c r="C1029" s="1091"/>
      <c r="D1029" s="1097"/>
      <c r="E1029" s="1093">
        <f t="shared" si="61"/>
        <v>0</v>
      </c>
      <c r="F1029" s="1094">
        <f t="shared" si="62"/>
        <v>0</v>
      </c>
      <c r="G1029" s="1095">
        <f t="shared" si="63"/>
        <v>0</v>
      </c>
      <c r="H1029" s="1090" t="str">
        <f t="shared" ca="1" si="64"/>
        <v/>
      </c>
      <c r="I1029" s="1109"/>
      <c r="J1029" s="1109"/>
      <c r="K1029" s="1112"/>
      <c r="L1029" s="1091"/>
      <c r="M1029" s="1091"/>
      <c r="N1029" s="1091"/>
      <c r="O1029" s="1091"/>
      <c r="P1029" s="1096"/>
      <c r="Q1029" s="1096"/>
      <c r="R1029" s="1096"/>
      <c r="S1029" s="1091"/>
    </row>
    <row r="1030" spans="1:19" x14ac:dyDescent="0.3">
      <c r="A1030" s="1090">
        <v>1025</v>
      </c>
      <c r="B1030" s="1091"/>
      <c r="C1030" s="1091"/>
      <c r="D1030" s="1097"/>
      <c r="E1030" s="1093">
        <f t="shared" si="61"/>
        <v>0</v>
      </c>
      <c r="F1030" s="1094">
        <f t="shared" si="62"/>
        <v>0</v>
      </c>
      <c r="G1030" s="1095">
        <f t="shared" si="63"/>
        <v>0</v>
      </c>
      <c r="H1030" s="1090" t="str">
        <f t="shared" ca="1" si="64"/>
        <v/>
      </c>
      <c r="I1030" s="1109"/>
      <c r="J1030" s="1109"/>
      <c r="K1030" s="1112"/>
      <c r="L1030" s="1091"/>
      <c r="M1030" s="1091"/>
      <c r="N1030" s="1091"/>
      <c r="O1030" s="1091"/>
      <c r="P1030" s="1096"/>
      <c r="Q1030" s="1096"/>
      <c r="R1030" s="1096"/>
      <c r="S1030" s="1091"/>
    </row>
    <row r="1031" spans="1:19" x14ac:dyDescent="0.3">
      <c r="A1031" s="1090">
        <v>1026</v>
      </c>
      <c r="B1031" s="1091"/>
      <c r="C1031" s="1091"/>
      <c r="D1031" s="1097"/>
      <c r="E1031" s="1093">
        <f t="shared" ref="E1031:E1094" si="65">D1031</f>
        <v>0</v>
      </c>
      <c r="F1031" s="1094">
        <f t="shared" ref="F1031:F1094" si="66">D1031</f>
        <v>0</v>
      </c>
      <c r="G1031" s="1095">
        <f t="shared" ref="G1031:G1094" si="67">D1031</f>
        <v>0</v>
      </c>
      <c r="H1031" s="1090" t="str">
        <f t="shared" ref="H1031:H1094" ca="1" si="68">IF(ISBLANK(D1031),"",DATEDIF(G1031,TODAY(),"y"))</f>
        <v/>
      </c>
      <c r="I1031" s="1109"/>
      <c r="J1031" s="1109"/>
      <c r="K1031" s="1112"/>
      <c r="L1031" s="1091"/>
      <c r="M1031" s="1091"/>
      <c r="N1031" s="1091"/>
      <c r="O1031" s="1091"/>
      <c r="P1031" s="1096"/>
      <c r="Q1031" s="1096"/>
      <c r="R1031" s="1096"/>
      <c r="S1031" s="1091"/>
    </row>
    <row r="1032" spans="1:19" x14ac:dyDescent="0.3">
      <c r="A1032" s="1090">
        <v>1027</v>
      </c>
      <c r="B1032" s="1091"/>
      <c r="C1032" s="1091"/>
      <c r="D1032" s="1097"/>
      <c r="E1032" s="1093">
        <f t="shared" si="65"/>
        <v>0</v>
      </c>
      <c r="F1032" s="1094">
        <f t="shared" si="66"/>
        <v>0</v>
      </c>
      <c r="G1032" s="1095">
        <f t="shared" si="67"/>
        <v>0</v>
      </c>
      <c r="H1032" s="1090" t="str">
        <f t="shared" ca="1" si="68"/>
        <v/>
      </c>
      <c r="I1032" s="1109"/>
      <c r="J1032" s="1109"/>
      <c r="K1032" s="1112"/>
      <c r="L1032" s="1091"/>
      <c r="M1032" s="1091"/>
      <c r="N1032" s="1091"/>
      <c r="O1032" s="1091"/>
      <c r="P1032" s="1096"/>
      <c r="Q1032" s="1096"/>
      <c r="R1032" s="1096"/>
      <c r="S1032" s="1091"/>
    </row>
    <row r="1033" spans="1:19" x14ac:dyDescent="0.3">
      <c r="A1033" s="1090">
        <v>1028</v>
      </c>
      <c r="B1033" s="1091"/>
      <c r="C1033" s="1091"/>
      <c r="D1033" s="1097"/>
      <c r="E1033" s="1093">
        <f t="shared" si="65"/>
        <v>0</v>
      </c>
      <c r="F1033" s="1094">
        <f t="shared" si="66"/>
        <v>0</v>
      </c>
      <c r="G1033" s="1095">
        <f t="shared" si="67"/>
        <v>0</v>
      </c>
      <c r="H1033" s="1090" t="str">
        <f t="shared" ca="1" si="68"/>
        <v/>
      </c>
      <c r="I1033" s="1109"/>
      <c r="J1033" s="1109"/>
      <c r="K1033" s="1112"/>
      <c r="L1033" s="1091"/>
      <c r="M1033" s="1091"/>
      <c r="N1033" s="1091"/>
      <c r="O1033" s="1091"/>
      <c r="P1033" s="1096"/>
      <c r="Q1033" s="1096"/>
      <c r="R1033" s="1096"/>
      <c r="S1033" s="1091"/>
    </row>
    <row r="1034" spans="1:19" x14ac:dyDescent="0.3">
      <c r="A1034" s="1090">
        <v>1029</v>
      </c>
      <c r="B1034" s="1091"/>
      <c r="C1034" s="1091"/>
      <c r="D1034" s="1097"/>
      <c r="E1034" s="1093">
        <f t="shared" si="65"/>
        <v>0</v>
      </c>
      <c r="F1034" s="1094">
        <f t="shared" si="66"/>
        <v>0</v>
      </c>
      <c r="G1034" s="1095">
        <f t="shared" si="67"/>
        <v>0</v>
      </c>
      <c r="H1034" s="1090" t="str">
        <f t="shared" ca="1" si="68"/>
        <v/>
      </c>
      <c r="I1034" s="1109"/>
      <c r="J1034" s="1109"/>
      <c r="K1034" s="1112"/>
      <c r="L1034" s="1091"/>
      <c r="M1034" s="1091"/>
      <c r="N1034" s="1091"/>
      <c r="O1034" s="1091"/>
      <c r="P1034" s="1096"/>
      <c r="Q1034" s="1096"/>
      <c r="R1034" s="1096"/>
      <c r="S1034" s="1091"/>
    </row>
    <row r="1035" spans="1:19" x14ac:dyDescent="0.3">
      <c r="A1035" s="1090">
        <v>1030</v>
      </c>
      <c r="B1035" s="1091"/>
      <c r="C1035" s="1091"/>
      <c r="D1035" s="1097"/>
      <c r="E1035" s="1093">
        <f t="shared" si="65"/>
        <v>0</v>
      </c>
      <c r="F1035" s="1094">
        <f t="shared" si="66"/>
        <v>0</v>
      </c>
      <c r="G1035" s="1095">
        <f t="shared" si="67"/>
        <v>0</v>
      </c>
      <c r="H1035" s="1090" t="str">
        <f t="shared" ca="1" si="68"/>
        <v/>
      </c>
      <c r="I1035" s="1109"/>
      <c r="J1035" s="1109"/>
      <c r="K1035" s="1112"/>
      <c r="L1035" s="1091"/>
      <c r="M1035" s="1091"/>
      <c r="N1035" s="1091"/>
      <c r="O1035" s="1091"/>
      <c r="P1035" s="1096"/>
      <c r="Q1035" s="1096"/>
      <c r="R1035" s="1096"/>
      <c r="S1035" s="1091"/>
    </row>
    <row r="1036" spans="1:19" x14ac:dyDescent="0.3">
      <c r="A1036" s="1090">
        <v>1031</v>
      </c>
      <c r="B1036" s="1091"/>
      <c r="C1036" s="1091"/>
      <c r="D1036" s="1097"/>
      <c r="E1036" s="1093">
        <f t="shared" si="65"/>
        <v>0</v>
      </c>
      <c r="F1036" s="1094">
        <f t="shared" si="66"/>
        <v>0</v>
      </c>
      <c r="G1036" s="1095">
        <f t="shared" si="67"/>
        <v>0</v>
      </c>
      <c r="H1036" s="1090" t="str">
        <f t="shared" ca="1" si="68"/>
        <v/>
      </c>
      <c r="I1036" s="1109"/>
      <c r="J1036" s="1109"/>
      <c r="K1036" s="1112"/>
      <c r="L1036" s="1091"/>
      <c r="M1036" s="1091"/>
      <c r="N1036" s="1091"/>
      <c r="O1036" s="1091"/>
      <c r="P1036" s="1096"/>
      <c r="Q1036" s="1096"/>
      <c r="R1036" s="1096"/>
      <c r="S1036" s="1091"/>
    </row>
    <row r="1037" spans="1:19" x14ac:dyDescent="0.3">
      <c r="A1037" s="1090">
        <v>1032</v>
      </c>
      <c r="B1037" s="1091"/>
      <c r="C1037" s="1091"/>
      <c r="D1037" s="1097"/>
      <c r="E1037" s="1093">
        <f t="shared" si="65"/>
        <v>0</v>
      </c>
      <c r="F1037" s="1094">
        <f t="shared" si="66"/>
        <v>0</v>
      </c>
      <c r="G1037" s="1095">
        <f t="shared" si="67"/>
        <v>0</v>
      </c>
      <c r="H1037" s="1090" t="str">
        <f t="shared" ca="1" si="68"/>
        <v/>
      </c>
      <c r="I1037" s="1109"/>
      <c r="J1037" s="1109"/>
      <c r="K1037" s="1112"/>
      <c r="L1037" s="1091"/>
      <c r="M1037" s="1091"/>
      <c r="N1037" s="1091"/>
      <c r="O1037" s="1091"/>
      <c r="P1037" s="1096"/>
      <c r="Q1037" s="1096"/>
      <c r="R1037" s="1096"/>
      <c r="S1037" s="1091"/>
    </row>
    <row r="1038" spans="1:19" x14ac:dyDescent="0.3">
      <c r="A1038" s="1090">
        <v>1033</v>
      </c>
      <c r="B1038" s="1091"/>
      <c r="C1038" s="1091"/>
      <c r="D1038" s="1097"/>
      <c r="E1038" s="1093">
        <f t="shared" si="65"/>
        <v>0</v>
      </c>
      <c r="F1038" s="1094">
        <f t="shared" si="66"/>
        <v>0</v>
      </c>
      <c r="G1038" s="1095">
        <f t="shared" si="67"/>
        <v>0</v>
      </c>
      <c r="H1038" s="1090" t="str">
        <f t="shared" ca="1" si="68"/>
        <v/>
      </c>
      <c r="I1038" s="1109"/>
      <c r="J1038" s="1109"/>
      <c r="K1038" s="1112"/>
      <c r="L1038" s="1091"/>
      <c r="M1038" s="1091"/>
      <c r="N1038" s="1091"/>
      <c r="O1038" s="1091"/>
      <c r="P1038" s="1096"/>
      <c r="Q1038" s="1096"/>
      <c r="R1038" s="1096"/>
      <c r="S1038" s="1091"/>
    </row>
    <row r="1039" spans="1:19" x14ac:dyDescent="0.3">
      <c r="A1039" s="1090">
        <v>1034</v>
      </c>
      <c r="B1039" s="1091"/>
      <c r="C1039" s="1091"/>
      <c r="D1039" s="1097"/>
      <c r="E1039" s="1093">
        <f t="shared" si="65"/>
        <v>0</v>
      </c>
      <c r="F1039" s="1094">
        <f t="shared" si="66"/>
        <v>0</v>
      </c>
      <c r="G1039" s="1095">
        <f t="shared" si="67"/>
        <v>0</v>
      </c>
      <c r="H1039" s="1090" t="str">
        <f t="shared" ca="1" si="68"/>
        <v/>
      </c>
      <c r="I1039" s="1109"/>
      <c r="J1039" s="1109"/>
      <c r="K1039" s="1112"/>
      <c r="L1039" s="1091"/>
      <c r="M1039" s="1091"/>
      <c r="N1039" s="1091"/>
      <c r="O1039" s="1091"/>
      <c r="P1039" s="1096"/>
      <c r="Q1039" s="1096"/>
      <c r="R1039" s="1096"/>
      <c r="S1039" s="1091"/>
    </row>
    <row r="1040" spans="1:19" x14ac:dyDescent="0.3">
      <c r="A1040" s="1090">
        <v>1035</v>
      </c>
      <c r="B1040" s="1091"/>
      <c r="C1040" s="1091"/>
      <c r="D1040" s="1097"/>
      <c r="E1040" s="1093">
        <f t="shared" si="65"/>
        <v>0</v>
      </c>
      <c r="F1040" s="1094">
        <f t="shared" si="66"/>
        <v>0</v>
      </c>
      <c r="G1040" s="1095">
        <f t="shared" si="67"/>
        <v>0</v>
      </c>
      <c r="H1040" s="1090" t="str">
        <f t="shared" ca="1" si="68"/>
        <v/>
      </c>
      <c r="I1040" s="1109"/>
      <c r="J1040" s="1109"/>
      <c r="K1040" s="1112"/>
      <c r="L1040" s="1091"/>
      <c r="M1040" s="1091"/>
      <c r="N1040" s="1091"/>
      <c r="O1040" s="1091"/>
      <c r="P1040" s="1096"/>
      <c r="Q1040" s="1096"/>
      <c r="R1040" s="1096"/>
      <c r="S1040" s="1091"/>
    </row>
    <row r="1041" spans="1:19" x14ac:dyDescent="0.3">
      <c r="A1041" s="1090">
        <v>1036</v>
      </c>
      <c r="B1041" s="1091"/>
      <c r="C1041" s="1091"/>
      <c r="D1041" s="1097"/>
      <c r="E1041" s="1093">
        <f t="shared" si="65"/>
        <v>0</v>
      </c>
      <c r="F1041" s="1094">
        <f t="shared" si="66"/>
        <v>0</v>
      </c>
      <c r="G1041" s="1095">
        <f t="shared" si="67"/>
        <v>0</v>
      </c>
      <c r="H1041" s="1090" t="str">
        <f t="shared" ca="1" si="68"/>
        <v/>
      </c>
      <c r="I1041" s="1109"/>
      <c r="J1041" s="1109"/>
      <c r="K1041" s="1112"/>
      <c r="L1041" s="1091"/>
      <c r="M1041" s="1091"/>
      <c r="N1041" s="1091"/>
      <c r="O1041" s="1091"/>
      <c r="P1041" s="1096"/>
      <c r="Q1041" s="1096"/>
      <c r="R1041" s="1096"/>
      <c r="S1041" s="1091"/>
    </row>
    <row r="1042" spans="1:19" x14ac:dyDescent="0.3">
      <c r="A1042" s="1090">
        <v>1037</v>
      </c>
      <c r="B1042" s="1091"/>
      <c r="C1042" s="1091"/>
      <c r="D1042" s="1097"/>
      <c r="E1042" s="1093">
        <f t="shared" si="65"/>
        <v>0</v>
      </c>
      <c r="F1042" s="1094">
        <f t="shared" si="66"/>
        <v>0</v>
      </c>
      <c r="G1042" s="1095">
        <f t="shared" si="67"/>
        <v>0</v>
      </c>
      <c r="H1042" s="1090" t="str">
        <f t="shared" ca="1" si="68"/>
        <v/>
      </c>
      <c r="I1042" s="1109"/>
      <c r="J1042" s="1109"/>
      <c r="K1042" s="1112"/>
      <c r="L1042" s="1091"/>
      <c r="M1042" s="1091"/>
      <c r="N1042" s="1091"/>
      <c r="O1042" s="1091"/>
      <c r="P1042" s="1096"/>
      <c r="Q1042" s="1096"/>
      <c r="R1042" s="1096"/>
      <c r="S1042" s="1091"/>
    </row>
    <row r="1043" spans="1:19" x14ac:dyDescent="0.3">
      <c r="A1043" s="1090">
        <v>1038</v>
      </c>
      <c r="B1043" s="1091"/>
      <c r="C1043" s="1091"/>
      <c r="D1043" s="1097"/>
      <c r="E1043" s="1093">
        <f t="shared" si="65"/>
        <v>0</v>
      </c>
      <c r="F1043" s="1094">
        <f t="shared" si="66"/>
        <v>0</v>
      </c>
      <c r="G1043" s="1095">
        <f t="shared" si="67"/>
        <v>0</v>
      </c>
      <c r="H1043" s="1090" t="str">
        <f t="shared" ca="1" si="68"/>
        <v/>
      </c>
      <c r="I1043" s="1109"/>
      <c r="J1043" s="1109"/>
      <c r="K1043" s="1112"/>
      <c r="L1043" s="1091"/>
      <c r="M1043" s="1091"/>
      <c r="N1043" s="1091"/>
      <c r="O1043" s="1091"/>
      <c r="P1043" s="1096"/>
      <c r="Q1043" s="1096"/>
      <c r="R1043" s="1096"/>
      <c r="S1043" s="1091"/>
    </row>
    <row r="1044" spans="1:19" x14ac:dyDescent="0.3">
      <c r="A1044" s="1090">
        <v>1039</v>
      </c>
      <c r="B1044" s="1091"/>
      <c r="C1044" s="1091"/>
      <c r="D1044" s="1097"/>
      <c r="E1044" s="1093">
        <f t="shared" si="65"/>
        <v>0</v>
      </c>
      <c r="F1044" s="1094">
        <f t="shared" si="66"/>
        <v>0</v>
      </c>
      <c r="G1044" s="1095">
        <f t="shared" si="67"/>
        <v>0</v>
      </c>
      <c r="H1044" s="1090" t="str">
        <f t="shared" ca="1" si="68"/>
        <v/>
      </c>
      <c r="I1044" s="1109"/>
      <c r="J1044" s="1109"/>
      <c r="K1044" s="1112"/>
      <c r="L1044" s="1091"/>
      <c r="M1044" s="1091"/>
      <c r="N1044" s="1091"/>
      <c r="O1044" s="1091"/>
      <c r="P1044" s="1096"/>
      <c r="Q1044" s="1096"/>
      <c r="R1044" s="1096"/>
      <c r="S1044" s="1091"/>
    </row>
    <row r="1045" spans="1:19" x14ac:dyDescent="0.3">
      <c r="A1045" s="1090">
        <v>1040</v>
      </c>
      <c r="B1045" s="1091"/>
      <c r="C1045" s="1091"/>
      <c r="D1045" s="1097"/>
      <c r="E1045" s="1093">
        <f t="shared" si="65"/>
        <v>0</v>
      </c>
      <c r="F1045" s="1094">
        <f t="shared" si="66"/>
        <v>0</v>
      </c>
      <c r="G1045" s="1095">
        <f t="shared" si="67"/>
        <v>0</v>
      </c>
      <c r="H1045" s="1090" t="str">
        <f t="shared" ca="1" si="68"/>
        <v/>
      </c>
      <c r="I1045" s="1109"/>
      <c r="J1045" s="1109"/>
      <c r="K1045" s="1112"/>
      <c r="L1045" s="1091"/>
      <c r="M1045" s="1091"/>
      <c r="N1045" s="1091"/>
      <c r="O1045" s="1091"/>
      <c r="P1045" s="1096"/>
      <c r="Q1045" s="1096"/>
      <c r="R1045" s="1096"/>
      <c r="S1045" s="1091"/>
    </row>
    <row r="1046" spans="1:19" x14ac:dyDescent="0.3">
      <c r="A1046" s="1090">
        <v>1041</v>
      </c>
      <c r="B1046" s="1091"/>
      <c r="C1046" s="1091"/>
      <c r="D1046" s="1097"/>
      <c r="E1046" s="1093">
        <f t="shared" si="65"/>
        <v>0</v>
      </c>
      <c r="F1046" s="1094">
        <f t="shared" si="66"/>
        <v>0</v>
      </c>
      <c r="G1046" s="1095">
        <f t="shared" si="67"/>
        <v>0</v>
      </c>
      <c r="H1046" s="1090" t="str">
        <f t="shared" ca="1" si="68"/>
        <v/>
      </c>
      <c r="I1046" s="1109"/>
      <c r="J1046" s="1109"/>
      <c r="K1046" s="1112"/>
      <c r="L1046" s="1091"/>
      <c r="M1046" s="1091"/>
      <c r="N1046" s="1091"/>
      <c r="O1046" s="1091"/>
      <c r="P1046" s="1096"/>
      <c r="Q1046" s="1096"/>
      <c r="R1046" s="1096"/>
      <c r="S1046" s="1091"/>
    </row>
    <row r="1047" spans="1:19" x14ac:dyDescent="0.3">
      <c r="A1047" s="1090">
        <v>1042</v>
      </c>
      <c r="B1047" s="1091"/>
      <c r="C1047" s="1091"/>
      <c r="D1047" s="1097"/>
      <c r="E1047" s="1093">
        <f t="shared" si="65"/>
        <v>0</v>
      </c>
      <c r="F1047" s="1094">
        <f t="shared" si="66"/>
        <v>0</v>
      </c>
      <c r="G1047" s="1095">
        <f t="shared" si="67"/>
        <v>0</v>
      </c>
      <c r="H1047" s="1090" t="str">
        <f t="shared" ca="1" si="68"/>
        <v/>
      </c>
      <c r="I1047" s="1109"/>
      <c r="J1047" s="1109"/>
      <c r="K1047" s="1112"/>
      <c r="L1047" s="1091"/>
      <c r="M1047" s="1091"/>
      <c r="N1047" s="1091"/>
      <c r="O1047" s="1091"/>
      <c r="P1047" s="1096"/>
      <c r="Q1047" s="1096"/>
      <c r="R1047" s="1096"/>
      <c r="S1047" s="1091"/>
    </row>
    <row r="1048" spans="1:19" x14ac:dyDescent="0.3">
      <c r="A1048" s="1090">
        <v>1043</v>
      </c>
      <c r="B1048" s="1091"/>
      <c r="C1048" s="1091"/>
      <c r="D1048" s="1097"/>
      <c r="E1048" s="1093">
        <f t="shared" si="65"/>
        <v>0</v>
      </c>
      <c r="F1048" s="1094">
        <f t="shared" si="66"/>
        <v>0</v>
      </c>
      <c r="G1048" s="1095">
        <f t="shared" si="67"/>
        <v>0</v>
      </c>
      <c r="H1048" s="1090" t="str">
        <f t="shared" ca="1" si="68"/>
        <v/>
      </c>
      <c r="I1048" s="1109"/>
      <c r="J1048" s="1109"/>
      <c r="K1048" s="1112"/>
      <c r="L1048" s="1091"/>
      <c r="M1048" s="1091"/>
      <c r="N1048" s="1091"/>
      <c r="O1048" s="1091"/>
      <c r="P1048" s="1096"/>
      <c r="Q1048" s="1096"/>
      <c r="R1048" s="1096"/>
      <c r="S1048" s="1091"/>
    </row>
    <row r="1049" spans="1:19" x14ac:dyDescent="0.3">
      <c r="A1049" s="1090">
        <v>1044</v>
      </c>
      <c r="B1049" s="1091"/>
      <c r="C1049" s="1091"/>
      <c r="D1049" s="1097"/>
      <c r="E1049" s="1093">
        <f t="shared" si="65"/>
        <v>0</v>
      </c>
      <c r="F1049" s="1094">
        <f t="shared" si="66"/>
        <v>0</v>
      </c>
      <c r="G1049" s="1095">
        <f t="shared" si="67"/>
        <v>0</v>
      </c>
      <c r="H1049" s="1090" t="str">
        <f t="shared" ca="1" si="68"/>
        <v/>
      </c>
      <c r="I1049" s="1109"/>
      <c r="J1049" s="1109"/>
      <c r="K1049" s="1112"/>
      <c r="L1049" s="1091"/>
      <c r="M1049" s="1091"/>
      <c r="N1049" s="1091"/>
      <c r="O1049" s="1091"/>
      <c r="P1049" s="1096"/>
      <c r="Q1049" s="1096"/>
      <c r="R1049" s="1096"/>
      <c r="S1049" s="1091"/>
    </row>
    <row r="1050" spans="1:19" x14ac:dyDescent="0.3">
      <c r="A1050" s="1090">
        <v>1045</v>
      </c>
      <c r="B1050" s="1091"/>
      <c r="C1050" s="1091"/>
      <c r="D1050" s="1097"/>
      <c r="E1050" s="1093">
        <f t="shared" si="65"/>
        <v>0</v>
      </c>
      <c r="F1050" s="1094">
        <f t="shared" si="66"/>
        <v>0</v>
      </c>
      <c r="G1050" s="1095">
        <f t="shared" si="67"/>
        <v>0</v>
      </c>
      <c r="H1050" s="1090" t="str">
        <f t="shared" ca="1" si="68"/>
        <v/>
      </c>
      <c r="I1050" s="1109"/>
      <c r="J1050" s="1109"/>
      <c r="K1050" s="1112"/>
      <c r="L1050" s="1091"/>
      <c r="M1050" s="1091"/>
      <c r="N1050" s="1091"/>
      <c r="O1050" s="1091"/>
      <c r="P1050" s="1096"/>
      <c r="Q1050" s="1096"/>
      <c r="R1050" s="1096"/>
      <c r="S1050" s="1091"/>
    </row>
    <row r="1051" spans="1:19" x14ac:dyDescent="0.3">
      <c r="A1051" s="1090">
        <v>1046</v>
      </c>
      <c r="B1051" s="1091"/>
      <c r="C1051" s="1091"/>
      <c r="D1051" s="1097"/>
      <c r="E1051" s="1093">
        <f t="shared" si="65"/>
        <v>0</v>
      </c>
      <c r="F1051" s="1094">
        <f t="shared" si="66"/>
        <v>0</v>
      </c>
      <c r="G1051" s="1095">
        <f t="shared" si="67"/>
        <v>0</v>
      </c>
      <c r="H1051" s="1090" t="str">
        <f t="shared" ca="1" si="68"/>
        <v/>
      </c>
      <c r="I1051" s="1109"/>
      <c r="J1051" s="1109"/>
      <c r="K1051" s="1112"/>
      <c r="L1051" s="1091"/>
      <c r="M1051" s="1091"/>
      <c r="N1051" s="1091"/>
      <c r="O1051" s="1091"/>
      <c r="P1051" s="1096"/>
      <c r="Q1051" s="1096"/>
      <c r="R1051" s="1096"/>
      <c r="S1051" s="1091"/>
    </row>
    <row r="1052" spans="1:19" x14ac:dyDescent="0.3">
      <c r="A1052" s="1090">
        <v>1047</v>
      </c>
      <c r="B1052" s="1091"/>
      <c r="C1052" s="1091"/>
      <c r="D1052" s="1097"/>
      <c r="E1052" s="1093">
        <f t="shared" si="65"/>
        <v>0</v>
      </c>
      <c r="F1052" s="1094">
        <f t="shared" si="66"/>
        <v>0</v>
      </c>
      <c r="G1052" s="1095">
        <f t="shared" si="67"/>
        <v>0</v>
      </c>
      <c r="H1052" s="1090" t="str">
        <f t="shared" ca="1" si="68"/>
        <v/>
      </c>
      <c r="I1052" s="1109"/>
      <c r="J1052" s="1109"/>
      <c r="K1052" s="1112"/>
      <c r="L1052" s="1091"/>
      <c r="M1052" s="1091"/>
      <c r="N1052" s="1091"/>
      <c r="O1052" s="1091"/>
      <c r="P1052" s="1096"/>
      <c r="Q1052" s="1096"/>
      <c r="R1052" s="1096"/>
      <c r="S1052" s="1091"/>
    </row>
    <row r="1053" spans="1:19" x14ac:dyDescent="0.3">
      <c r="A1053" s="1090">
        <v>1048</v>
      </c>
      <c r="B1053" s="1091"/>
      <c r="C1053" s="1091"/>
      <c r="D1053" s="1097"/>
      <c r="E1053" s="1093">
        <f t="shared" si="65"/>
        <v>0</v>
      </c>
      <c r="F1053" s="1094">
        <f t="shared" si="66"/>
        <v>0</v>
      </c>
      <c r="G1053" s="1095">
        <f t="shared" si="67"/>
        <v>0</v>
      </c>
      <c r="H1053" s="1090" t="str">
        <f t="shared" ca="1" si="68"/>
        <v/>
      </c>
      <c r="I1053" s="1109"/>
      <c r="J1053" s="1109"/>
      <c r="K1053" s="1112"/>
      <c r="L1053" s="1091"/>
      <c r="M1053" s="1091"/>
      <c r="N1053" s="1091"/>
      <c r="O1053" s="1091"/>
      <c r="P1053" s="1096"/>
      <c r="Q1053" s="1096"/>
      <c r="R1053" s="1096"/>
      <c r="S1053" s="1091"/>
    </row>
    <row r="1054" spans="1:19" x14ac:dyDescent="0.3">
      <c r="A1054" s="1090">
        <v>1049</v>
      </c>
      <c r="B1054" s="1091"/>
      <c r="C1054" s="1091"/>
      <c r="D1054" s="1097"/>
      <c r="E1054" s="1093">
        <f t="shared" si="65"/>
        <v>0</v>
      </c>
      <c r="F1054" s="1094">
        <f t="shared" si="66"/>
        <v>0</v>
      </c>
      <c r="G1054" s="1095">
        <f t="shared" si="67"/>
        <v>0</v>
      </c>
      <c r="H1054" s="1090" t="str">
        <f t="shared" ca="1" si="68"/>
        <v/>
      </c>
      <c r="I1054" s="1109"/>
      <c r="J1054" s="1109"/>
      <c r="K1054" s="1112"/>
      <c r="L1054" s="1091"/>
      <c r="M1054" s="1091"/>
      <c r="N1054" s="1091"/>
      <c r="O1054" s="1091"/>
      <c r="P1054" s="1096"/>
      <c r="Q1054" s="1096"/>
      <c r="R1054" s="1096"/>
      <c r="S1054" s="1091"/>
    </row>
    <row r="1055" spans="1:19" x14ac:dyDescent="0.3">
      <c r="A1055" s="1090">
        <v>1050</v>
      </c>
      <c r="B1055" s="1091"/>
      <c r="C1055" s="1091"/>
      <c r="D1055" s="1097"/>
      <c r="E1055" s="1093">
        <f t="shared" si="65"/>
        <v>0</v>
      </c>
      <c r="F1055" s="1094">
        <f t="shared" si="66"/>
        <v>0</v>
      </c>
      <c r="G1055" s="1095">
        <f t="shared" si="67"/>
        <v>0</v>
      </c>
      <c r="H1055" s="1090" t="str">
        <f t="shared" ca="1" si="68"/>
        <v/>
      </c>
      <c r="I1055" s="1109"/>
      <c r="J1055" s="1109"/>
      <c r="K1055" s="1112"/>
      <c r="L1055" s="1091"/>
      <c r="M1055" s="1091"/>
      <c r="N1055" s="1091"/>
      <c r="O1055" s="1091"/>
      <c r="P1055" s="1096"/>
      <c r="Q1055" s="1096"/>
      <c r="R1055" s="1096"/>
      <c r="S1055" s="1091"/>
    </row>
    <row r="1056" spans="1:19" x14ac:dyDescent="0.3">
      <c r="A1056" s="1090">
        <v>1051</v>
      </c>
      <c r="B1056" s="1091"/>
      <c r="C1056" s="1091"/>
      <c r="D1056" s="1097"/>
      <c r="E1056" s="1093">
        <f t="shared" si="65"/>
        <v>0</v>
      </c>
      <c r="F1056" s="1094">
        <f t="shared" si="66"/>
        <v>0</v>
      </c>
      <c r="G1056" s="1095">
        <f t="shared" si="67"/>
        <v>0</v>
      </c>
      <c r="H1056" s="1090" t="str">
        <f t="shared" ca="1" si="68"/>
        <v/>
      </c>
      <c r="I1056" s="1109"/>
      <c r="J1056" s="1109"/>
      <c r="K1056" s="1112"/>
      <c r="L1056" s="1091"/>
      <c r="M1056" s="1091"/>
      <c r="N1056" s="1091"/>
      <c r="O1056" s="1091"/>
      <c r="P1056" s="1096"/>
      <c r="Q1056" s="1096"/>
      <c r="R1056" s="1096"/>
      <c r="S1056" s="1091"/>
    </row>
    <row r="1057" spans="1:19" x14ac:dyDescent="0.3">
      <c r="A1057" s="1090">
        <v>1052</v>
      </c>
      <c r="B1057" s="1091"/>
      <c r="C1057" s="1091"/>
      <c r="D1057" s="1097"/>
      <c r="E1057" s="1093">
        <f t="shared" si="65"/>
        <v>0</v>
      </c>
      <c r="F1057" s="1094">
        <f t="shared" si="66"/>
        <v>0</v>
      </c>
      <c r="G1057" s="1095">
        <f t="shared" si="67"/>
        <v>0</v>
      </c>
      <c r="H1057" s="1090" t="str">
        <f t="shared" ca="1" si="68"/>
        <v/>
      </c>
      <c r="I1057" s="1109"/>
      <c r="J1057" s="1109"/>
      <c r="K1057" s="1112"/>
      <c r="L1057" s="1091"/>
      <c r="M1057" s="1091"/>
      <c r="N1057" s="1091"/>
      <c r="O1057" s="1091"/>
      <c r="P1057" s="1096"/>
      <c r="Q1057" s="1096"/>
      <c r="R1057" s="1096"/>
      <c r="S1057" s="1091"/>
    </row>
    <row r="1058" spans="1:19" x14ac:dyDescent="0.3">
      <c r="A1058" s="1090">
        <v>1053</v>
      </c>
      <c r="B1058" s="1091"/>
      <c r="C1058" s="1091"/>
      <c r="D1058" s="1097"/>
      <c r="E1058" s="1093">
        <f t="shared" si="65"/>
        <v>0</v>
      </c>
      <c r="F1058" s="1094">
        <f t="shared" si="66"/>
        <v>0</v>
      </c>
      <c r="G1058" s="1095">
        <f t="shared" si="67"/>
        <v>0</v>
      </c>
      <c r="H1058" s="1090" t="str">
        <f t="shared" ca="1" si="68"/>
        <v/>
      </c>
      <c r="I1058" s="1109"/>
      <c r="J1058" s="1109"/>
      <c r="K1058" s="1112"/>
      <c r="L1058" s="1091"/>
      <c r="M1058" s="1091"/>
      <c r="N1058" s="1091"/>
      <c r="O1058" s="1091"/>
      <c r="P1058" s="1096"/>
      <c r="Q1058" s="1096"/>
      <c r="R1058" s="1096"/>
      <c r="S1058" s="1091"/>
    </row>
    <row r="1059" spans="1:19" x14ac:dyDescent="0.3">
      <c r="A1059" s="1090">
        <v>1054</v>
      </c>
      <c r="B1059" s="1091"/>
      <c r="C1059" s="1091"/>
      <c r="D1059" s="1097"/>
      <c r="E1059" s="1093">
        <f t="shared" si="65"/>
        <v>0</v>
      </c>
      <c r="F1059" s="1094">
        <f t="shared" si="66"/>
        <v>0</v>
      </c>
      <c r="G1059" s="1095">
        <f t="shared" si="67"/>
        <v>0</v>
      </c>
      <c r="H1059" s="1090" t="str">
        <f t="shared" ca="1" si="68"/>
        <v/>
      </c>
      <c r="I1059" s="1109"/>
      <c r="J1059" s="1109"/>
      <c r="K1059" s="1112"/>
      <c r="L1059" s="1091"/>
      <c r="M1059" s="1091"/>
      <c r="N1059" s="1091"/>
      <c r="O1059" s="1091"/>
      <c r="P1059" s="1096"/>
      <c r="Q1059" s="1096"/>
      <c r="R1059" s="1096"/>
      <c r="S1059" s="1091"/>
    </row>
    <row r="1060" spans="1:19" x14ac:dyDescent="0.3">
      <c r="A1060" s="1090">
        <v>1055</v>
      </c>
      <c r="B1060" s="1091"/>
      <c r="C1060" s="1091"/>
      <c r="D1060" s="1097"/>
      <c r="E1060" s="1093">
        <f t="shared" si="65"/>
        <v>0</v>
      </c>
      <c r="F1060" s="1094">
        <f t="shared" si="66"/>
        <v>0</v>
      </c>
      <c r="G1060" s="1095">
        <f t="shared" si="67"/>
        <v>0</v>
      </c>
      <c r="H1060" s="1090" t="str">
        <f t="shared" ca="1" si="68"/>
        <v/>
      </c>
      <c r="I1060" s="1109"/>
      <c r="J1060" s="1109"/>
      <c r="K1060" s="1112"/>
      <c r="L1060" s="1091"/>
      <c r="M1060" s="1091"/>
      <c r="N1060" s="1091"/>
      <c r="O1060" s="1091"/>
      <c r="P1060" s="1096"/>
      <c r="Q1060" s="1096"/>
      <c r="R1060" s="1096"/>
      <c r="S1060" s="1091"/>
    </row>
    <row r="1061" spans="1:19" x14ac:dyDescent="0.3">
      <c r="A1061" s="1090">
        <v>1056</v>
      </c>
      <c r="B1061" s="1091"/>
      <c r="C1061" s="1091"/>
      <c r="D1061" s="1097"/>
      <c r="E1061" s="1093">
        <f t="shared" si="65"/>
        <v>0</v>
      </c>
      <c r="F1061" s="1094">
        <f t="shared" si="66"/>
        <v>0</v>
      </c>
      <c r="G1061" s="1095">
        <f t="shared" si="67"/>
        <v>0</v>
      </c>
      <c r="H1061" s="1090" t="str">
        <f t="shared" ca="1" si="68"/>
        <v/>
      </c>
      <c r="I1061" s="1109"/>
      <c r="J1061" s="1109"/>
      <c r="K1061" s="1112"/>
      <c r="L1061" s="1091"/>
      <c r="M1061" s="1091"/>
      <c r="N1061" s="1091"/>
      <c r="O1061" s="1091"/>
      <c r="P1061" s="1096"/>
      <c r="Q1061" s="1096"/>
      <c r="R1061" s="1096"/>
      <c r="S1061" s="1091"/>
    </row>
    <row r="1062" spans="1:19" x14ac:dyDescent="0.3">
      <c r="A1062" s="1090">
        <v>1057</v>
      </c>
      <c r="B1062" s="1091"/>
      <c r="C1062" s="1091"/>
      <c r="D1062" s="1097"/>
      <c r="E1062" s="1093">
        <f t="shared" si="65"/>
        <v>0</v>
      </c>
      <c r="F1062" s="1094">
        <f t="shared" si="66"/>
        <v>0</v>
      </c>
      <c r="G1062" s="1095">
        <f t="shared" si="67"/>
        <v>0</v>
      </c>
      <c r="H1062" s="1090" t="str">
        <f t="shared" ca="1" si="68"/>
        <v/>
      </c>
      <c r="I1062" s="1109"/>
      <c r="J1062" s="1109"/>
      <c r="K1062" s="1112"/>
      <c r="L1062" s="1091"/>
      <c r="M1062" s="1091"/>
      <c r="N1062" s="1091"/>
      <c r="O1062" s="1091"/>
      <c r="P1062" s="1096"/>
      <c r="Q1062" s="1096"/>
      <c r="R1062" s="1096"/>
      <c r="S1062" s="1091"/>
    </row>
    <row r="1063" spans="1:19" x14ac:dyDescent="0.3">
      <c r="A1063" s="1090">
        <v>1058</v>
      </c>
      <c r="B1063" s="1091"/>
      <c r="C1063" s="1091"/>
      <c r="D1063" s="1097"/>
      <c r="E1063" s="1093">
        <f t="shared" si="65"/>
        <v>0</v>
      </c>
      <c r="F1063" s="1094">
        <f t="shared" si="66"/>
        <v>0</v>
      </c>
      <c r="G1063" s="1095">
        <f t="shared" si="67"/>
        <v>0</v>
      </c>
      <c r="H1063" s="1090" t="str">
        <f t="shared" ca="1" si="68"/>
        <v/>
      </c>
      <c r="I1063" s="1109"/>
      <c r="J1063" s="1109"/>
      <c r="K1063" s="1112"/>
      <c r="L1063" s="1091"/>
      <c r="M1063" s="1091"/>
      <c r="N1063" s="1091"/>
      <c r="O1063" s="1091"/>
      <c r="P1063" s="1096"/>
      <c r="Q1063" s="1096"/>
      <c r="R1063" s="1096"/>
      <c r="S1063" s="1091"/>
    </row>
    <row r="1064" spans="1:19" x14ac:dyDescent="0.3">
      <c r="A1064" s="1090">
        <v>1059</v>
      </c>
      <c r="B1064" s="1091"/>
      <c r="C1064" s="1091"/>
      <c r="D1064" s="1097"/>
      <c r="E1064" s="1093">
        <f t="shared" si="65"/>
        <v>0</v>
      </c>
      <c r="F1064" s="1094">
        <f t="shared" si="66"/>
        <v>0</v>
      </c>
      <c r="G1064" s="1095">
        <f t="shared" si="67"/>
        <v>0</v>
      </c>
      <c r="H1064" s="1090" t="str">
        <f t="shared" ca="1" si="68"/>
        <v/>
      </c>
      <c r="I1064" s="1109"/>
      <c r="J1064" s="1109"/>
      <c r="K1064" s="1112"/>
      <c r="L1064" s="1091"/>
      <c r="M1064" s="1091"/>
      <c r="N1064" s="1091"/>
      <c r="O1064" s="1091"/>
      <c r="P1064" s="1096"/>
      <c r="Q1064" s="1096"/>
      <c r="R1064" s="1096"/>
      <c r="S1064" s="1091"/>
    </row>
    <row r="1065" spans="1:19" x14ac:dyDescent="0.3">
      <c r="A1065" s="1090">
        <v>1060</v>
      </c>
      <c r="B1065" s="1091"/>
      <c r="C1065" s="1091"/>
      <c r="D1065" s="1097"/>
      <c r="E1065" s="1093">
        <f t="shared" si="65"/>
        <v>0</v>
      </c>
      <c r="F1065" s="1094">
        <f t="shared" si="66"/>
        <v>0</v>
      </c>
      <c r="G1065" s="1095">
        <f t="shared" si="67"/>
        <v>0</v>
      </c>
      <c r="H1065" s="1090" t="str">
        <f t="shared" ca="1" si="68"/>
        <v/>
      </c>
      <c r="I1065" s="1109"/>
      <c r="J1065" s="1109"/>
      <c r="K1065" s="1112"/>
      <c r="L1065" s="1091"/>
      <c r="M1065" s="1091"/>
      <c r="N1065" s="1091"/>
      <c r="O1065" s="1091"/>
      <c r="P1065" s="1096"/>
      <c r="Q1065" s="1096"/>
      <c r="R1065" s="1096"/>
      <c r="S1065" s="1091"/>
    </row>
    <row r="1066" spans="1:19" x14ac:dyDescent="0.3">
      <c r="A1066" s="1090">
        <v>1061</v>
      </c>
      <c r="B1066" s="1091"/>
      <c r="C1066" s="1091"/>
      <c r="D1066" s="1097"/>
      <c r="E1066" s="1093">
        <f t="shared" si="65"/>
        <v>0</v>
      </c>
      <c r="F1066" s="1094">
        <f t="shared" si="66"/>
        <v>0</v>
      </c>
      <c r="G1066" s="1095">
        <f t="shared" si="67"/>
        <v>0</v>
      </c>
      <c r="H1066" s="1090" t="str">
        <f t="shared" ca="1" si="68"/>
        <v/>
      </c>
      <c r="I1066" s="1109"/>
      <c r="J1066" s="1109"/>
      <c r="K1066" s="1112"/>
      <c r="L1066" s="1091"/>
      <c r="M1066" s="1091"/>
      <c r="N1066" s="1091"/>
      <c r="O1066" s="1091"/>
      <c r="P1066" s="1096"/>
      <c r="Q1066" s="1096"/>
      <c r="R1066" s="1096"/>
      <c r="S1066" s="1091"/>
    </row>
    <row r="1067" spans="1:19" x14ac:dyDescent="0.3">
      <c r="A1067" s="1090">
        <v>1062</v>
      </c>
      <c r="B1067" s="1091"/>
      <c r="C1067" s="1091"/>
      <c r="D1067" s="1097"/>
      <c r="E1067" s="1093">
        <f t="shared" si="65"/>
        <v>0</v>
      </c>
      <c r="F1067" s="1094">
        <f t="shared" si="66"/>
        <v>0</v>
      </c>
      <c r="G1067" s="1095">
        <f t="shared" si="67"/>
        <v>0</v>
      </c>
      <c r="H1067" s="1090" t="str">
        <f t="shared" ca="1" si="68"/>
        <v/>
      </c>
      <c r="I1067" s="1109"/>
      <c r="J1067" s="1109"/>
      <c r="K1067" s="1112"/>
      <c r="L1067" s="1091"/>
      <c r="M1067" s="1091"/>
      <c r="N1067" s="1091"/>
      <c r="O1067" s="1091"/>
      <c r="P1067" s="1096"/>
      <c r="Q1067" s="1096"/>
      <c r="R1067" s="1096"/>
      <c r="S1067" s="1091"/>
    </row>
    <row r="1068" spans="1:19" x14ac:dyDescent="0.3">
      <c r="A1068" s="1090">
        <v>1063</v>
      </c>
      <c r="B1068" s="1091"/>
      <c r="C1068" s="1091"/>
      <c r="D1068" s="1097"/>
      <c r="E1068" s="1093">
        <f t="shared" si="65"/>
        <v>0</v>
      </c>
      <c r="F1068" s="1094">
        <f t="shared" si="66"/>
        <v>0</v>
      </c>
      <c r="G1068" s="1095">
        <f t="shared" si="67"/>
        <v>0</v>
      </c>
      <c r="H1068" s="1090" t="str">
        <f t="shared" ca="1" si="68"/>
        <v/>
      </c>
      <c r="I1068" s="1109"/>
      <c r="J1068" s="1109"/>
      <c r="K1068" s="1112"/>
      <c r="L1068" s="1091"/>
      <c r="M1068" s="1091"/>
      <c r="N1068" s="1091"/>
      <c r="O1068" s="1091"/>
      <c r="P1068" s="1096"/>
      <c r="Q1068" s="1096"/>
      <c r="R1068" s="1096"/>
      <c r="S1068" s="1091"/>
    </row>
    <row r="1069" spans="1:19" x14ac:dyDescent="0.3">
      <c r="A1069" s="1090">
        <v>1064</v>
      </c>
      <c r="B1069" s="1091"/>
      <c r="C1069" s="1091"/>
      <c r="D1069" s="1097"/>
      <c r="E1069" s="1093">
        <f t="shared" si="65"/>
        <v>0</v>
      </c>
      <c r="F1069" s="1094">
        <f t="shared" si="66"/>
        <v>0</v>
      </c>
      <c r="G1069" s="1095">
        <f t="shared" si="67"/>
        <v>0</v>
      </c>
      <c r="H1069" s="1090" t="str">
        <f t="shared" ca="1" si="68"/>
        <v/>
      </c>
      <c r="I1069" s="1109"/>
      <c r="J1069" s="1109"/>
      <c r="K1069" s="1112"/>
      <c r="L1069" s="1091"/>
      <c r="M1069" s="1091"/>
      <c r="N1069" s="1091"/>
      <c r="O1069" s="1091"/>
      <c r="P1069" s="1096"/>
      <c r="Q1069" s="1096"/>
      <c r="R1069" s="1096"/>
      <c r="S1069" s="1091"/>
    </row>
    <row r="1070" spans="1:19" x14ac:dyDescent="0.3">
      <c r="A1070" s="1090">
        <v>1065</v>
      </c>
      <c r="B1070" s="1091"/>
      <c r="C1070" s="1091"/>
      <c r="D1070" s="1097"/>
      <c r="E1070" s="1093">
        <f t="shared" si="65"/>
        <v>0</v>
      </c>
      <c r="F1070" s="1094">
        <f t="shared" si="66"/>
        <v>0</v>
      </c>
      <c r="G1070" s="1095">
        <f t="shared" si="67"/>
        <v>0</v>
      </c>
      <c r="H1070" s="1090" t="str">
        <f t="shared" ca="1" si="68"/>
        <v/>
      </c>
      <c r="I1070" s="1109"/>
      <c r="J1070" s="1109"/>
      <c r="K1070" s="1112"/>
      <c r="L1070" s="1091"/>
      <c r="M1070" s="1091"/>
      <c r="N1070" s="1091"/>
      <c r="O1070" s="1091"/>
      <c r="P1070" s="1096"/>
      <c r="Q1070" s="1096"/>
      <c r="R1070" s="1096"/>
      <c r="S1070" s="1091"/>
    </row>
    <row r="1071" spans="1:19" x14ac:dyDescent="0.3">
      <c r="A1071" s="1090">
        <v>1066</v>
      </c>
      <c r="B1071" s="1091"/>
      <c r="C1071" s="1091"/>
      <c r="D1071" s="1097"/>
      <c r="E1071" s="1093">
        <f t="shared" si="65"/>
        <v>0</v>
      </c>
      <c r="F1071" s="1094">
        <f t="shared" si="66"/>
        <v>0</v>
      </c>
      <c r="G1071" s="1095">
        <f t="shared" si="67"/>
        <v>0</v>
      </c>
      <c r="H1071" s="1090" t="str">
        <f t="shared" ca="1" si="68"/>
        <v/>
      </c>
      <c r="I1071" s="1109"/>
      <c r="J1071" s="1109"/>
      <c r="K1071" s="1112"/>
      <c r="L1071" s="1091"/>
      <c r="M1071" s="1091"/>
      <c r="N1071" s="1091"/>
      <c r="O1071" s="1091"/>
      <c r="P1071" s="1096"/>
      <c r="Q1071" s="1096"/>
      <c r="R1071" s="1096"/>
      <c r="S1071" s="1091"/>
    </row>
    <row r="1072" spans="1:19" x14ac:dyDescent="0.3">
      <c r="A1072" s="1090">
        <v>1067</v>
      </c>
      <c r="B1072" s="1091"/>
      <c r="C1072" s="1091"/>
      <c r="D1072" s="1097"/>
      <c r="E1072" s="1093">
        <f t="shared" si="65"/>
        <v>0</v>
      </c>
      <c r="F1072" s="1094">
        <f t="shared" si="66"/>
        <v>0</v>
      </c>
      <c r="G1072" s="1095">
        <f t="shared" si="67"/>
        <v>0</v>
      </c>
      <c r="H1072" s="1090" t="str">
        <f t="shared" ca="1" si="68"/>
        <v/>
      </c>
      <c r="I1072" s="1109"/>
      <c r="J1072" s="1109"/>
      <c r="K1072" s="1112"/>
      <c r="L1072" s="1091"/>
      <c r="M1072" s="1091"/>
      <c r="N1072" s="1091"/>
      <c r="O1072" s="1091"/>
      <c r="P1072" s="1096"/>
      <c r="Q1072" s="1096"/>
      <c r="R1072" s="1096"/>
      <c r="S1072" s="1091"/>
    </row>
    <row r="1073" spans="1:19" x14ac:dyDescent="0.3">
      <c r="A1073" s="1090">
        <v>1068</v>
      </c>
      <c r="B1073" s="1091"/>
      <c r="C1073" s="1091"/>
      <c r="D1073" s="1097"/>
      <c r="E1073" s="1093">
        <f t="shared" si="65"/>
        <v>0</v>
      </c>
      <c r="F1073" s="1094">
        <f t="shared" si="66"/>
        <v>0</v>
      </c>
      <c r="G1073" s="1095">
        <f t="shared" si="67"/>
        <v>0</v>
      </c>
      <c r="H1073" s="1090" t="str">
        <f t="shared" ca="1" si="68"/>
        <v/>
      </c>
      <c r="I1073" s="1109"/>
      <c r="J1073" s="1109"/>
      <c r="K1073" s="1112"/>
      <c r="L1073" s="1091"/>
      <c r="M1073" s="1091"/>
      <c r="N1073" s="1091"/>
      <c r="O1073" s="1091"/>
      <c r="P1073" s="1096"/>
      <c r="Q1073" s="1096"/>
      <c r="R1073" s="1096"/>
      <c r="S1073" s="1091"/>
    </row>
    <row r="1074" spans="1:19" x14ac:dyDescent="0.3">
      <c r="A1074" s="1090">
        <v>1069</v>
      </c>
      <c r="B1074" s="1091"/>
      <c r="C1074" s="1091"/>
      <c r="D1074" s="1097"/>
      <c r="E1074" s="1093">
        <f t="shared" si="65"/>
        <v>0</v>
      </c>
      <c r="F1074" s="1094">
        <f t="shared" si="66"/>
        <v>0</v>
      </c>
      <c r="G1074" s="1095">
        <f t="shared" si="67"/>
        <v>0</v>
      </c>
      <c r="H1074" s="1090" t="str">
        <f t="shared" ca="1" si="68"/>
        <v/>
      </c>
      <c r="I1074" s="1109"/>
      <c r="J1074" s="1109"/>
      <c r="K1074" s="1112"/>
      <c r="L1074" s="1091"/>
      <c r="M1074" s="1091"/>
      <c r="N1074" s="1091"/>
      <c r="O1074" s="1091"/>
      <c r="P1074" s="1096"/>
      <c r="Q1074" s="1096"/>
      <c r="R1074" s="1096"/>
      <c r="S1074" s="1091"/>
    </row>
    <row r="1075" spans="1:19" x14ac:dyDescent="0.3">
      <c r="A1075" s="1090">
        <v>1070</v>
      </c>
      <c r="B1075" s="1091"/>
      <c r="C1075" s="1091"/>
      <c r="D1075" s="1097"/>
      <c r="E1075" s="1093">
        <f t="shared" si="65"/>
        <v>0</v>
      </c>
      <c r="F1075" s="1094">
        <f t="shared" si="66"/>
        <v>0</v>
      </c>
      <c r="G1075" s="1095">
        <f t="shared" si="67"/>
        <v>0</v>
      </c>
      <c r="H1075" s="1090" t="str">
        <f t="shared" ca="1" si="68"/>
        <v/>
      </c>
      <c r="I1075" s="1109"/>
      <c r="J1075" s="1109"/>
      <c r="K1075" s="1112"/>
      <c r="L1075" s="1091"/>
      <c r="M1075" s="1091"/>
      <c r="N1075" s="1091"/>
      <c r="O1075" s="1091"/>
      <c r="P1075" s="1096"/>
      <c r="Q1075" s="1096"/>
      <c r="R1075" s="1096"/>
      <c r="S1075" s="1091"/>
    </row>
    <row r="1076" spans="1:19" x14ac:dyDescent="0.3">
      <c r="A1076" s="1090">
        <v>1071</v>
      </c>
      <c r="B1076" s="1091"/>
      <c r="C1076" s="1091"/>
      <c r="D1076" s="1097"/>
      <c r="E1076" s="1093">
        <f t="shared" si="65"/>
        <v>0</v>
      </c>
      <c r="F1076" s="1094">
        <f t="shared" si="66"/>
        <v>0</v>
      </c>
      <c r="G1076" s="1095">
        <f t="shared" si="67"/>
        <v>0</v>
      </c>
      <c r="H1076" s="1090" t="str">
        <f t="shared" ca="1" si="68"/>
        <v/>
      </c>
      <c r="I1076" s="1109"/>
      <c r="J1076" s="1109"/>
      <c r="K1076" s="1112"/>
      <c r="L1076" s="1091"/>
      <c r="M1076" s="1091"/>
      <c r="N1076" s="1091"/>
      <c r="O1076" s="1091"/>
      <c r="P1076" s="1096"/>
      <c r="Q1076" s="1096"/>
      <c r="R1076" s="1096"/>
      <c r="S1076" s="1091"/>
    </row>
    <row r="1077" spans="1:19" x14ac:dyDescent="0.3">
      <c r="A1077" s="1090">
        <v>1072</v>
      </c>
      <c r="B1077" s="1091"/>
      <c r="C1077" s="1091"/>
      <c r="D1077" s="1097"/>
      <c r="E1077" s="1093">
        <f t="shared" si="65"/>
        <v>0</v>
      </c>
      <c r="F1077" s="1094">
        <f t="shared" si="66"/>
        <v>0</v>
      </c>
      <c r="G1077" s="1095">
        <f t="shared" si="67"/>
        <v>0</v>
      </c>
      <c r="H1077" s="1090" t="str">
        <f t="shared" ca="1" si="68"/>
        <v/>
      </c>
      <c r="I1077" s="1109"/>
      <c r="J1077" s="1109"/>
      <c r="K1077" s="1112"/>
      <c r="L1077" s="1091"/>
      <c r="M1077" s="1091"/>
      <c r="N1077" s="1091"/>
      <c r="O1077" s="1091"/>
      <c r="P1077" s="1096"/>
      <c r="Q1077" s="1096"/>
      <c r="R1077" s="1096"/>
      <c r="S1077" s="1091"/>
    </row>
    <row r="1078" spans="1:19" x14ac:dyDescent="0.3">
      <c r="A1078" s="1090">
        <v>1073</v>
      </c>
      <c r="B1078" s="1091"/>
      <c r="C1078" s="1091"/>
      <c r="D1078" s="1097"/>
      <c r="E1078" s="1093">
        <f t="shared" si="65"/>
        <v>0</v>
      </c>
      <c r="F1078" s="1094">
        <f t="shared" si="66"/>
        <v>0</v>
      </c>
      <c r="G1078" s="1095">
        <f t="shared" si="67"/>
        <v>0</v>
      </c>
      <c r="H1078" s="1090" t="str">
        <f t="shared" ca="1" si="68"/>
        <v/>
      </c>
      <c r="I1078" s="1109"/>
      <c r="J1078" s="1109"/>
      <c r="K1078" s="1112"/>
      <c r="L1078" s="1091"/>
      <c r="M1078" s="1091"/>
      <c r="N1078" s="1091"/>
      <c r="O1078" s="1091"/>
      <c r="P1078" s="1096"/>
      <c r="Q1078" s="1096"/>
      <c r="R1078" s="1096"/>
      <c r="S1078" s="1091"/>
    </row>
    <row r="1079" spans="1:19" x14ac:dyDescent="0.3">
      <c r="A1079" s="1090">
        <v>1074</v>
      </c>
      <c r="B1079" s="1091"/>
      <c r="C1079" s="1091"/>
      <c r="D1079" s="1097"/>
      <c r="E1079" s="1093">
        <f t="shared" si="65"/>
        <v>0</v>
      </c>
      <c r="F1079" s="1094">
        <f t="shared" si="66"/>
        <v>0</v>
      </c>
      <c r="G1079" s="1095">
        <f t="shared" si="67"/>
        <v>0</v>
      </c>
      <c r="H1079" s="1090" t="str">
        <f t="shared" ca="1" si="68"/>
        <v/>
      </c>
      <c r="I1079" s="1109"/>
      <c r="J1079" s="1109"/>
      <c r="K1079" s="1112"/>
      <c r="L1079" s="1091"/>
      <c r="M1079" s="1091"/>
      <c r="N1079" s="1091"/>
      <c r="O1079" s="1091"/>
      <c r="P1079" s="1096"/>
      <c r="Q1079" s="1096"/>
      <c r="R1079" s="1096"/>
      <c r="S1079" s="1091"/>
    </row>
    <row r="1080" spans="1:19" x14ac:dyDescent="0.3">
      <c r="A1080" s="1090">
        <v>1075</v>
      </c>
      <c r="B1080" s="1091"/>
      <c r="C1080" s="1091"/>
      <c r="D1080" s="1097"/>
      <c r="E1080" s="1093">
        <f t="shared" si="65"/>
        <v>0</v>
      </c>
      <c r="F1080" s="1094">
        <f t="shared" si="66"/>
        <v>0</v>
      </c>
      <c r="G1080" s="1095">
        <f t="shared" si="67"/>
        <v>0</v>
      </c>
      <c r="H1080" s="1090" t="str">
        <f t="shared" ca="1" si="68"/>
        <v/>
      </c>
      <c r="I1080" s="1109"/>
      <c r="J1080" s="1109"/>
      <c r="K1080" s="1112"/>
      <c r="L1080" s="1091"/>
      <c r="M1080" s="1091"/>
      <c r="N1080" s="1091"/>
      <c r="O1080" s="1091"/>
      <c r="P1080" s="1096"/>
      <c r="Q1080" s="1096"/>
      <c r="R1080" s="1096"/>
      <c r="S1080" s="1091"/>
    </row>
    <row r="1081" spans="1:19" x14ac:dyDescent="0.3">
      <c r="A1081" s="1090">
        <v>1076</v>
      </c>
      <c r="B1081" s="1091"/>
      <c r="C1081" s="1091"/>
      <c r="D1081" s="1097"/>
      <c r="E1081" s="1093">
        <f t="shared" si="65"/>
        <v>0</v>
      </c>
      <c r="F1081" s="1094">
        <f t="shared" si="66"/>
        <v>0</v>
      </c>
      <c r="G1081" s="1095">
        <f t="shared" si="67"/>
        <v>0</v>
      </c>
      <c r="H1081" s="1090" t="str">
        <f t="shared" ca="1" si="68"/>
        <v/>
      </c>
      <c r="I1081" s="1109"/>
      <c r="J1081" s="1109"/>
      <c r="K1081" s="1112"/>
      <c r="L1081" s="1091"/>
      <c r="M1081" s="1091"/>
      <c r="N1081" s="1091"/>
      <c r="O1081" s="1091"/>
      <c r="P1081" s="1096"/>
      <c r="Q1081" s="1096"/>
      <c r="R1081" s="1096"/>
      <c r="S1081" s="1091"/>
    </row>
    <row r="1082" spans="1:19" x14ac:dyDescent="0.3">
      <c r="A1082" s="1090">
        <v>1077</v>
      </c>
      <c r="B1082" s="1091"/>
      <c r="C1082" s="1091"/>
      <c r="D1082" s="1097"/>
      <c r="E1082" s="1093">
        <f t="shared" si="65"/>
        <v>0</v>
      </c>
      <c r="F1082" s="1094">
        <f t="shared" si="66"/>
        <v>0</v>
      </c>
      <c r="G1082" s="1095">
        <f t="shared" si="67"/>
        <v>0</v>
      </c>
      <c r="H1082" s="1090" t="str">
        <f t="shared" ca="1" si="68"/>
        <v/>
      </c>
      <c r="I1082" s="1109"/>
      <c r="J1082" s="1109"/>
      <c r="K1082" s="1112"/>
      <c r="L1082" s="1091"/>
      <c r="M1082" s="1091"/>
      <c r="N1082" s="1091"/>
      <c r="O1082" s="1091"/>
      <c r="P1082" s="1096"/>
      <c r="Q1082" s="1096"/>
      <c r="R1082" s="1096"/>
      <c r="S1082" s="1091"/>
    </row>
    <row r="1083" spans="1:19" x14ac:dyDescent="0.3">
      <c r="A1083" s="1090">
        <v>1078</v>
      </c>
      <c r="B1083" s="1091"/>
      <c r="C1083" s="1091"/>
      <c r="D1083" s="1097"/>
      <c r="E1083" s="1093">
        <f t="shared" si="65"/>
        <v>0</v>
      </c>
      <c r="F1083" s="1094">
        <f t="shared" si="66"/>
        <v>0</v>
      </c>
      <c r="G1083" s="1095">
        <f t="shared" si="67"/>
        <v>0</v>
      </c>
      <c r="H1083" s="1090" t="str">
        <f t="shared" ca="1" si="68"/>
        <v/>
      </c>
      <c r="I1083" s="1109"/>
      <c r="J1083" s="1109"/>
      <c r="K1083" s="1112"/>
      <c r="L1083" s="1091"/>
      <c r="M1083" s="1091"/>
      <c r="N1083" s="1091"/>
      <c r="O1083" s="1091"/>
      <c r="P1083" s="1096"/>
      <c r="Q1083" s="1096"/>
      <c r="R1083" s="1096"/>
      <c r="S1083" s="1091"/>
    </row>
    <row r="1084" spans="1:19" x14ac:dyDescent="0.3">
      <c r="A1084" s="1090">
        <v>1079</v>
      </c>
      <c r="B1084" s="1091"/>
      <c r="C1084" s="1091"/>
      <c r="D1084" s="1097"/>
      <c r="E1084" s="1093">
        <f t="shared" si="65"/>
        <v>0</v>
      </c>
      <c r="F1084" s="1094">
        <f t="shared" si="66"/>
        <v>0</v>
      </c>
      <c r="G1084" s="1095">
        <f t="shared" si="67"/>
        <v>0</v>
      </c>
      <c r="H1084" s="1090" t="str">
        <f t="shared" ca="1" si="68"/>
        <v/>
      </c>
      <c r="I1084" s="1109"/>
      <c r="J1084" s="1109"/>
      <c r="K1084" s="1112"/>
      <c r="L1084" s="1091"/>
      <c r="M1084" s="1091"/>
      <c r="N1084" s="1091"/>
      <c r="O1084" s="1091"/>
      <c r="P1084" s="1096"/>
      <c r="Q1084" s="1096"/>
      <c r="R1084" s="1096"/>
      <c r="S1084" s="1091"/>
    </row>
    <row r="1085" spans="1:19" x14ac:dyDescent="0.3">
      <c r="A1085" s="1090">
        <v>1080</v>
      </c>
      <c r="B1085" s="1091"/>
      <c r="C1085" s="1091"/>
      <c r="D1085" s="1097"/>
      <c r="E1085" s="1093">
        <f t="shared" si="65"/>
        <v>0</v>
      </c>
      <c r="F1085" s="1094">
        <f t="shared" si="66"/>
        <v>0</v>
      </c>
      <c r="G1085" s="1095">
        <f t="shared" si="67"/>
        <v>0</v>
      </c>
      <c r="H1085" s="1090" t="str">
        <f t="shared" ca="1" si="68"/>
        <v/>
      </c>
      <c r="I1085" s="1109"/>
      <c r="J1085" s="1109"/>
      <c r="K1085" s="1112"/>
      <c r="L1085" s="1091"/>
      <c r="M1085" s="1091"/>
      <c r="N1085" s="1091"/>
      <c r="O1085" s="1091"/>
      <c r="P1085" s="1096"/>
      <c r="Q1085" s="1096"/>
      <c r="R1085" s="1096"/>
      <c r="S1085" s="1091"/>
    </row>
    <row r="1086" spans="1:19" x14ac:dyDescent="0.3">
      <c r="A1086" s="1090">
        <v>1081</v>
      </c>
      <c r="B1086" s="1091"/>
      <c r="C1086" s="1091"/>
      <c r="D1086" s="1097"/>
      <c r="E1086" s="1093">
        <f t="shared" si="65"/>
        <v>0</v>
      </c>
      <c r="F1086" s="1094">
        <f t="shared" si="66"/>
        <v>0</v>
      </c>
      <c r="G1086" s="1095">
        <f t="shared" si="67"/>
        <v>0</v>
      </c>
      <c r="H1086" s="1090" t="str">
        <f t="shared" ca="1" si="68"/>
        <v/>
      </c>
      <c r="I1086" s="1109"/>
      <c r="J1086" s="1109"/>
      <c r="K1086" s="1112"/>
      <c r="L1086" s="1091"/>
      <c r="M1086" s="1091"/>
      <c r="N1086" s="1091"/>
      <c r="O1086" s="1091"/>
      <c r="P1086" s="1096"/>
      <c r="Q1086" s="1096"/>
      <c r="R1086" s="1096"/>
      <c r="S1086" s="1091"/>
    </row>
    <row r="1087" spans="1:19" x14ac:dyDescent="0.3">
      <c r="A1087" s="1090">
        <v>1082</v>
      </c>
      <c r="B1087" s="1091"/>
      <c r="C1087" s="1091"/>
      <c r="D1087" s="1097"/>
      <c r="E1087" s="1093">
        <f t="shared" si="65"/>
        <v>0</v>
      </c>
      <c r="F1087" s="1094">
        <f t="shared" si="66"/>
        <v>0</v>
      </c>
      <c r="G1087" s="1095">
        <f t="shared" si="67"/>
        <v>0</v>
      </c>
      <c r="H1087" s="1090" t="str">
        <f t="shared" ca="1" si="68"/>
        <v/>
      </c>
      <c r="I1087" s="1109"/>
      <c r="J1087" s="1109"/>
      <c r="K1087" s="1112"/>
      <c r="L1087" s="1091"/>
      <c r="M1087" s="1091"/>
      <c r="N1087" s="1091"/>
      <c r="O1087" s="1091"/>
      <c r="P1087" s="1096"/>
      <c r="Q1087" s="1096"/>
      <c r="R1087" s="1096"/>
      <c r="S1087" s="1091"/>
    </row>
    <row r="1088" spans="1:19" x14ac:dyDescent="0.3">
      <c r="A1088" s="1090">
        <v>1083</v>
      </c>
      <c r="B1088" s="1091"/>
      <c r="C1088" s="1091"/>
      <c r="D1088" s="1097"/>
      <c r="E1088" s="1093">
        <f t="shared" si="65"/>
        <v>0</v>
      </c>
      <c r="F1088" s="1094">
        <f t="shared" si="66"/>
        <v>0</v>
      </c>
      <c r="G1088" s="1095">
        <f t="shared" si="67"/>
        <v>0</v>
      </c>
      <c r="H1088" s="1090" t="str">
        <f t="shared" ca="1" si="68"/>
        <v/>
      </c>
      <c r="I1088" s="1109"/>
      <c r="J1088" s="1109"/>
      <c r="K1088" s="1112"/>
      <c r="L1088" s="1091"/>
      <c r="M1088" s="1091"/>
      <c r="N1088" s="1091"/>
      <c r="O1088" s="1091"/>
      <c r="P1088" s="1096"/>
      <c r="Q1088" s="1096"/>
      <c r="R1088" s="1096"/>
      <c r="S1088" s="1091"/>
    </row>
    <row r="1089" spans="1:19" x14ac:dyDescent="0.3">
      <c r="A1089" s="1090">
        <v>1084</v>
      </c>
      <c r="B1089" s="1091"/>
      <c r="C1089" s="1091"/>
      <c r="D1089" s="1097"/>
      <c r="E1089" s="1093">
        <f t="shared" si="65"/>
        <v>0</v>
      </c>
      <c r="F1089" s="1094">
        <f t="shared" si="66"/>
        <v>0</v>
      </c>
      <c r="G1089" s="1095">
        <f t="shared" si="67"/>
        <v>0</v>
      </c>
      <c r="H1089" s="1090" t="str">
        <f t="shared" ca="1" si="68"/>
        <v/>
      </c>
      <c r="I1089" s="1109"/>
      <c r="J1089" s="1109"/>
      <c r="K1089" s="1112"/>
      <c r="L1089" s="1091"/>
      <c r="M1089" s="1091"/>
      <c r="N1089" s="1091"/>
      <c r="O1089" s="1091"/>
      <c r="P1089" s="1096"/>
      <c r="Q1089" s="1096"/>
      <c r="R1089" s="1096"/>
      <c r="S1089" s="1091"/>
    </row>
    <row r="1090" spans="1:19" x14ac:dyDescent="0.3">
      <c r="A1090" s="1090">
        <v>1085</v>
      </c>
      <c r="B1090" s="1091"/>
      <c r="C1090" s="1091"/>
      <c r="D1090" s="1097"/>
      <c r="E1090" s="1093">
        <f t="shared" si="65"/>
        <v>0</v>
      </c>
      <c r="F1090" s="1094">
        <f t="shared" si="66"/>
        <v>0</v>
      </c>
      <c r="G1090" s="1095">
        <f t="shared" si="67"/>
        <v>0</v>
      </c>
      <c r="H1090" s="1090" t="str">
        <f t="shared" ca="1" si="68"/>
        <v/>
      </c>
      <c r="I1090" s="1109"/>
      <c r="J1090" s="1109"/>
      <c r="K1090" s="1112"/>
      <c r="L1090" s="1091"/>
      <c r="M1090" s="1091"/>
      <c r="N1090" s="1091"/>
      <c r="O1090" s="1091"/>
      <c r="P1090" s="1096"/>
      <c r="Q1090" s="1096"/>
      <c r="R1090" s="1096"/>
      <c r="S1090" s="1091"/>
    </row>
    <row r="1091" spans="1:19" x14ac:dyDescent="0.3">
      <c r="A1091" s="1090">
        <v>1086</v>
      </c>
      <c r="B1091" s="1091"/>
      <c r="C1091" s="1091"/>
      <c r="D1091" s="1097"/>
      <c r="E1091" s="1093">
        <f t="shared" si="65"/>
        <v>0</v>
      </c>
      <c r="F1091" s="1094">
        <f t="shared" si="66"/>
        <v>0</v>
      </c>
      <c r="G1091" s="1095">
        <f t="shared" si="67"/>
        <v>0</v>
      </c>
      <c r="H1091" s="1090" t="str">
        <f t="shared" ca="1" si="68"/>
        <v/>
      </c>
      <c r="I1091" s="1109"/>
      <c r="J1091" s="1109"/>
      <c r="K1091" s="1112"/>
      <c r="L1091" s="1091"/>
      <c r="M1091" s="1091"/>
      <c r="N1091" s="1091"/>
      <c r="O1091" s="1091"/>
      <c r="P1091" s="1096"/>
      <c r="Q1091" s="1096"/>
      <c r="R1091" s="1096"/>
      <c r="S1091" s="1091"/>
    </row>
    <row r="1092" spans="1:19" x14ac:dyDescent="0.3">
      <c r="A1092" s="1090">
        <v>1087</v>
      </c>
      <c r="B1092" s="1091"/>
      <c r="C1092" s="1091"/>
      <c r="D1092" s="1097"/>
      <c r="E1092" s="1093">
        <f t="shared" si="65"/>
        <v>0</v>
      </c>
      <c r="F1092" s="1094">
        <f t="shared" si="66"/>
        <v>0</v>
      </c>
      <c r="G1092" s="1095">
        <f t="shared" si="67"/>
        <v>0</v>
      </c>
      <c r="H1092" s="1090" t="str">
        <f t="shared" ca="1" si="68"/>
        <v/>
      </c>
      <c r="I1092" s="1109"/>
      <c r="J1092" s="1109"/>
      <c r="K1092" s="1112"/>
      <c r="L1092" s="1091"/>
      <c r="M1092" s="1091"/>
      <c r="N1092" s="1091"/>
      <c r="O1092" s="1091"/>
      <c r="P1092" s="1096"/>
      <c r="Q1092" s="1096"/>
      <c r="R1092" s="1096"/>
      <c r="S1092" s="1091"/>
    </row>
    <row r="1093" spans="1:19" x14ac:dyDescent="0.3">
      <c r="A1093" s="1090">
        <v>1088</v>
      </c>
      <c r="B1093" s="1091"/>
      <c r="C1093" s="1091"/>
      <c r="D1093" s="1097"/>
      <c r="E1093" s="1093">
        <f t="shared" si="65"/>
        <v>0</v>
      </c>
      <c r="F1093" s="1094">
        <f t="shared" si="66"/>
        <v>0</v>
      </c>
      <c r="G1093" s="1095">
        <f t="shared" si="67"/>
        <v>0</v>
      </c>
      <c r="H1093" s="1090" t="str">
        <f t="shared" ca="1" si="68"/>
        <v/>
      </c>
      <c r="I1093" s="1109"/>
      <c r="J1093" s="1109"/>
      <c r="K1093" s="1112"/>
      <c r="L1093" s="1091"/>
      <c r="M1093" s="1091"/>
      <c r="N1093" s="1091"/>
      <c r="O1093" s="1091"/>
      <c r="P1093" s="1096"/>
      <c r="Q1093" s="1096"/>
      <c r="R1093" s="1096"/>
      <c r="S1093" s="1091"/>
    </row>
    <row r="1094" spans="1:19" x14ac:dyDescent="0.3">
      <c r="A1094" s="1090">
        <v>1089</v>
      </c>
      <c r="B1094" s="1091"/>
      <c r="C1094" s="1091"/>
      <c r="D1094" s="1097"/>
      <c r="E1094" s="1093">
        <f t="shared" si="65"/>
        <v>0</v>
      </c>
      <c r="F1094" s="1094">
        <f t="shared" si="66"/>
        <v>0</v>
      </c>
      <c r="G1094" s="1095">
        <f t="shared" si="67"/>
        <v>0</v>
      </c>
      <c r="H1094" s="1090" t="str">
        <f t="shared" ca="1" si="68"/>
        <v/>
      </c>
      <c r="I1094" s="1109"/>
      <c r="J1094" s="1109"/>
      <c r="K1094" s="1112"/>
      <c r="L1094" s="1091"/>
      <c r="M1094" s="1091"/>
      <c r="N1094" s="1091"/>
      <c r="O1094" s="1091"/>
      <c r="P1094" s="1096"/>
      <c r="Q1094" s="1096"/>
      <c r="R1094" s="1096"/>
      <c r="S1094" s="1091"/>
    </row>
    <row r="1095" spans="1:19" x14ac:dyDescent="0.3">
      <c r="A1095" s="1090">
        <v>1090</v>
      </c>
      <c r="B1095" s="1091"/>
      <c r="C1095" s="1091"/>
      <c r="D1095" s="1097"/>
      <c r="E1095" s="1093">
        <f t="shared" ref="E1095:E1158" si="69">D1095</f>
        <v>0</v>
      </c>
      <c r="F1095" s="1094">
        <f t="shared" ref="F1095:F1158" si="70">D1095</f>
        <v>0</v>
      </c>
      <c r="G1095" s="1095">
        <f t="shared" ref="G1095:G1158" si="71">D1095</f>
        <v>0</v>
      </c>
      <c r="H1095" s="1090" t="str">
        <f t="shared" ref="H1095:H1158" ca="1" si="72">IF(ISBLANK(D1095),"",DATEDIF(G1095,TODAY(),"y"))</f>
        <v/>
      </c>
      <c r="I1095" s="1109"/>
      <c r="J1095" s="1109"/>
      <c r="K1095" s="1112"/>
      <c r="L1095" s="1091"/>
      <c r="M1095" s="1091"/>
      <c r="N1095" s="1091"/>
      <c r="O1095" s="1091"/>
      <c r="P1095" s="1096"/>
      <c r="Q1095" s="1096"/>
      <c r="R1095" s="1096"/>
      <c r="S1095" s="1091"/>
    </row>
    <row r="1096" spans="1:19" x14ac:dyDescent="0.3">
      <c r="A1096" s="1090">
        <v>1091</v>
      </c>
      <c r="B1096" s="1091"/>
      <c r="C1096" s="1091"/>
      <c r="D1096" s="1097"/>
      <c r="E1096" s="1093">
        <f t="shared" si="69"/>
        <v>0</v>
      </c>
      <c r="F1096" s="1094">
        <f t="shared" si="70"/>
        <v>0</v>
      </c>
      <c r="G1096" s="1095">
        <f t="shared" si="71"/>
        <v>0</v>
      </c>
      <c r="H1096" s="1090" t="str">
        <f t="shared" ca="1" si="72"/>
        <v/>
      </c>
      <c r="I1096" s="1109"/>
      <c r="J1096" s="1109"/>
      <c r="K1096" s="1112"/>
      <c r="L1096" s="1091"/>
      <c r="M1096" s="1091"/>
      <c r="N1096" s="1091"/>
      <c r="O1096" s="1091"/>
      <c r="P1096" s="1096"/>
      <c r="Q1096" s="1096"/>
      <c r="R1096" s="1096"/>
      <c r="S1096" s="1091"/>
    </row>
    <row r="1097" spans="1:19" x14ac:dyDescent="0.3">
      <c r="A1097" s="1090">
        <v>1092</v>
      </c>
      <c r="B1097" s="1091"/>
      <c r="C1097" s="1091"/>
      <c r="D1097" s="1097"/>
      <c r="E1097" s="1093">
        <f t="shared" si="69"/>
        <v>0</v>
      </c>
      <c r="F1097" s="1094">
        <f t="shared" si="70"/>
        <v>0</v>
      </c>
      <c r="G1097" s="1095">
        <f t="shared" si="71"/>
        <v>0</v>
      </c>
      <c r="H1097" s="1090" t="str">
        <f t="shared" ca="1" si="72"/>
        <v/>
      </c>
      <c r="I1097" s="1109"/>
      <c r="J1097" s="1109"/>
      <c r="K1097" s="1112"/>
      <c r="L1097" s="1091"/>
      <c r="M1097" s="1091"/>
      <c r="N1097" s="1091"/>
      <c r="O1097" s="1091"/>
      <c r="P1097" s="1096"/>
      <c r="Q1097" s="1096"/>
      <c r="R1097" s="1096"/>
      <c r="S1097" s="1091"/>
    </row>
    <row r="1098" spans="1:19" x14ac:dyDescent="0.3">
      <c r="A1098" s="1090">
        <v>1093</v>
      </c>
      <c r="B1098" s="1091"/>
      <c r="C1098" s="1091"/>
      <c r="D1098" s="1097"/>
      <c r="E1098" s="1093">
        <f t="shared" si="69"/>
        <v>0</v>
      </c>
      <c r="F1098" s="1094">
        <f t="shared" si="70"/>
        <v>0</v>
      </c>
      <c r="G1098" s="1095">
        <f t="shared" si="71"/>
        <v>0</v>
      </c>
      <c r="H1098" s="1090" t="str">
        <f t="shared" ca="1" si="72"/>
        <v/>
      </c>
      <c r="I1098" s="1109"/>
      <c r="J1098" s="1109"/>
      <c r="K1098" s="1112"/>
      <c r="L1098" s="1091"/>
      <c r="M1098" s="1091"/>
      <c r="N1098" s="1091"/>
      <c r="O1098" s="1091"/>
      <c r="P1098" s="1096"/>
      <c r="Q1098" s="1096"/>
      <c r="R1098" s="1096"/>
      <c r="S1098" s="1091"/>
    </row>
    <row r="1099" spans="1:19" x14ac:dyDescent="0.3">
      <c r="A1099" s="1090">
        <v>1094</v>
      </c>
      <c r="B1099" s="1091"/>
      <c r="C1099" s="1091"/>
      <c r="D1099" s="1097"/>
      <c r="E1099" s="1093">
        <f t="shared" si="69"/>
        <v>0</v>
      </c>
      <c r="F1099" s="1094">
        <f t="shared" si="70"/>
        <v>0</v>
      </c>
      <c r="G1099" s="1095">
        <f t="shared" si="71"/>
        <v>0</v>
      </c>
      <c r="H1099" s="1090" t="str">
        <f t="shared" ca="1" si="72"/>
        <v/>
      </c>
      <c r="I1099" s="1109"/>
      <c r="J1099" s="1109"/>
      <c r="K1099" s="1112"/>
      <c r="L1099" s="1091"/>
      <c r="M1099" s="1091"/>
      <c r="N1099" s="1091"/>
      <c r="O1099" s="1091"/>
      <c r="P1099" s="1096"/>
      <c r="Q1099" s="1096"/>
      <c r="R1099" s="1096"/>
      <c r="S1099" s="1091"/>
    </row>
    <row r="1100" spans="1:19" x14ac:dyDescent="0.3">
      <c r="A1100" s="1090">
        <v>1095</v>
      </c>
      <c r="B1100" s="1091"/>
      <c r="C1100" s="1091"/>
      <c r="D1100" s="1097"/>
      <c r="E1100" s="1093">
        <f t="shared" si="69"/>
        <v>0</v>
      </c>
      <c r="F1100" s="1094">
        <f t="shared" si="70"/>
        <v>0</v>
      </c>
      <c r="G1100" s="1095">
        <f t="shared" si="71"/>
        <v>0</v>
      </c>
      <c r="H1100" s="1090" t="str">
        <f t="shared" ca="1" si="72"/>
        <v/>
      </c>
      <c r="I1100" s="1109"/>
      <c r="J1100" s="1109"/>
      <c r="K1100" s="1112"/>
      <c r="L1100" s="1091"/>
      <c r="M1100" s="1091"/>
      <c r="N1100" s="1091"/>
      <c r="O1100" s="1091"/>
      <c r="P1100" s="1096"/>
      <c r="Q1100" s="1096"/>
      <c r="R1100" s="1096"/>
      <c r="S1100" s="1091"/>
    </row>
    <row r="1101" spans="1:19" x14ac:dyDescent="0.3">
      <c r="A1101" s="1090">
        <v>1096</v>
      </c>
      <c r="B1101" s="1091"/>
      <c r="C1101" s="1091"/>
      <c r="D1101" s="1097"/>
      <c r="E1101" s="1093">
        <f t="shared" si="69"/>
        <v>0</v>
      </c>
      <c r="F1101" s="1094">
        <f t="shared" si="70"/>
        <v>0</v>
      </c>
      <c r="G1101" s="1095">
        <f t="shared" si="71"/>
        <v>0</v>
      </c>
      <c r="H1101" s="1090" t="str">
        <f t="shared" ca="1" si="72"/>
        <v/>
      </c>
      <c r="I1101" s="1109"/>
      <c r="J1101" s="1109"/>
      <c r="K1101" s="1112"/>
      <c r="L1101" s="1091"/>
      <c r="M1101" s="1091"/>
      <c r="N1101" s="1091"/>
      <c r="O1101" s="1091"/>
      <c r="P1101" s="1096"/>
      <c r="Q1101" s="1096"/>
      <c r="R1101" s="1096"/>
      <c r="S1101" s="1091"/>
    </row>
    <row r="1102" spans="1:19" x14ac:dyDescent="0.3">
      <c r="A1102" s="1090">
        <v>1097</v>
      </c>
      <c r="B1102" s="1091"/>
      <c r="C1102" s="1091"/>
      <c r="D1102" s="1097"/>
      <c r="E1102" s="1093">
        <f t="shared" si="69"/>
        <v>0</v>
      </c>
      <c r="F1102" s="1094">
        <f t="shared" si="70"/>
        <v>0</v>
      </c>
      <c r="G1102" s="1095">
        <f t="shared" si="71"/>
        <v>0</v>
      </c>
      <c r="H1102" s="1090" t="str">
        <f t="shared" ca="1" si="72"/>
        <v/>
      </c>
      <c r="I1102" s="1109"/>
      <c r="J1102" s="1109"/>
      <c r="K1102" s="1112"/>
      <c r="L1102" s="1091"/>
      <c r="M1102" s="1091"/>
      <c r="N1102" s="1091"/>
      <c r="O1102" s="1091"/>
      <c r="P1102" s="1096"/>
      <c r="Q1102" s="1096"/>
      <c r="R1102" s="1096"/>
      <c r="S1102" s="1091"/>
    </row>
    <row r="1103" spans="1:19" x14ac:dyDescent="0.3">
      <c r="A1103" s="1090">
        <v>1098</v>
      </c>
      <c r="B1103" s="1091"/>
      <c r="C1103" s="1091"/>
      <c r="D1103" s="1097"/>
      <c r="E1103" s="1093">
        <f t="shared" si="69"/>
        <v>0</v>
      </c>
      <c r="F1103" s="1094">
        <f t="shared" si="70"/>
        <v>0</v>
      </c>
      <c r="G1103" s="1095">
        <f t="shared" si="71"/>
        <v>0</v>
      </c>
      <c r="H1103" s="1090" t="str">
        <f t="shared" ca="1" si="72"/>
        <v/>
      </c>
      <c r="I1103" s="1109"/>
      <c r="J1103" s="1109"/>
      <c r="K1103" s="1112"/>
      <c r="L1103" s="1091"/>
      <c r="M1103" s="1091"/>
      <c r="N1103" s="1091"/>
      <c r="O1103" s="1091"/>
      <c r="P1103" s="1096"/>
      <c r="Q1103" s="1096"/>
      <c r="R1103" s="1096"/>
      <c r="S1103" s="1091"/>
    </row>
    <row r="1104" spans="1:19" x14ac:dyDescent="0.3">
      <c r="A1104" s="1090">
        <v>1099</v>
      </c>
      <c r="B1104" s="1091"/>
      <c r="C1104" s="1091"/>
      <c r="D1104" s="1097"/>
      <c r="E1104" s="1093">
        <f t="shared" si="69"/>
        <v>0</v>
      </c>
      <c r="F1104" s="1094">
        <f t="shared" si="70"/>
        <v>0</v>
      </c>
      <c r="G1104" s="1095">
        <f t="shared" si="71"/>
        <v>0</v>
      </c>
      <c r="H1104" s="1090" t="str">
        <f t="shared" ca="1" si="72"/>
        <v/>
      </c>
      <c r="I1104" s="1109"/>
      <c r="J1104" s="1109"/>
      <c r="K1104" s="1112"/>
      <c r="L1104" s="1091"/>
      <c r="M1104" s="1091"/>
      <c r="N1104" s="1091"/>
      <c r="O1104" s="1091"/>
      <c r="P1104" s="1096"/>
      <c r="Q1104" s="1096"/>
      <c r="R1104" s="1096"/>
      <c r="S1104" s="1091"/>
    </row>
    <row r="1105" spans="1:19" x14ac:dyDescent="0.3">
      <c r="A1105" s="1090">
        <v>1100</v>
      </c>
      <c r="B1105" s="1091"/>
      <c r="C1105" s="1091"/>
      <c r="D1105" s="1097"/>
      <c r="E1105" s="1093">
        <f t="shared" si="69"/>
        <v>0</v>
      </c>
      <c r="F1105" s="1094">
        <f t="shared" si="70"/>
        <v>0</v>
      </c>
      <c r="G1105" s="1095">
        <f t="shared" si="71"/>
        <v>0</v>
      </c>
      <c r="H1105" s="1090" t="str">
        <f t="shared" ca="1" si="72"/>
        <v/>
      </c>
      <c r="I1105" s="1109"/>
      <c r="J1105" s="1109"/>
      <c r="K1105" s="1112"/>
      <c r="L1105" s="1091"/>
      <c r="M1105" s="1091"/>
      <c r="N1105" s="1091"/>
      <c r="O1105" s="1091"/>
      <c r="P1105" s="1096"/>
      <c r="Q1105" s="1096"/>
      <c r="R1105" s="1096"/>
      <c r="S1105" s="1091"/>
    </row>
    <row r="1106" spans="1:19" x14ac:dyDescent="0.3">
      <c r="A1106" s="1090">
        <v>1101</v>
      </c>
      <c r="B1106" s="1091"/>
      <c r="C1106" s="1091"/>
      <c r="D1106" s="1097"/>
      <c r="E1106" s="1093">
        <f t="shared" si="69"/>
        <v>0</v>
      </c>
      <c r="F1106" s="1094">
        <f t="shared" si="70"/>
        <v>0</v>
      </c>
      <c r="G1106" s="1095">
        <f t="shared" si="71"/>
        <v>0</v>
      </c>
      <c r="H1106" s="1090" t="str">
        <f t="shared" ca="1" si="72"/>
        <v/>
      </c>
      <c r="I1106" s="1109"/>
      <c r="J1106" s="1109"/>
      <c r="K1106" s="1112"/>
      <c r="L1106" s="1091"/>
      <c r="M1106" s="1091"/>
      <c r="N1106" s="1091"/>
      <c r="O1106" s="1091"/>
      <c r="P1106" s="1096"/>
      <c r="Q1106" s="1096"/>
      <c r="R1106" s="1096"/>
      <c r="S1106" s="1091"/>
    </row>
    <row r="1107" spans="1:19" x14ac:dyDescent="0.3">
      <c r="A1107" s="1090">
        <v>1102</v>
      </c>
      <c r="B1107" s="1091"/>
      <c r="C1107" s="1091"/>
      <c r="D1107" s="1097"/>
      <c r="E1107" s="1093">
        <f t="shared" si="69"/>
        <v>0</v>
      </c>
      <c r="F1107" s="1094">
        <f t="shared" si="70"/>
        <v>0</v>
      </c>
      <c r="G1107" s="1095">
        <f t="shared" si="71"/>
        <v>0</v>
      </c>
      <c r="H1107" s="1090" t="str">
        <f t="shared" ca="1" si="72"/>
        <v/>
      </c>
      <c r="I1107" s="1109"/>
      <c r="J1107" s="1109"/>
      <c r="K1107" s="1112"/>
      <c r="L1107" s="1091"/>
      <c r="M1107" s="1091"/>
      <c r="N1107" s="1091"/>
      <c r="O1107" s="1091"/>
      <c r="P1107" s="1096"/>
      <c r="Q1107" s="1096"/>
      <c r="R1107" s="1096"/>
      <c r="S1107" s="1091"/>
    </row>
    <row r="1108" spans="1:19" x14ac:dyDescent="0.3">
      <c r="A1108" s="1090">
        <v>1103</v>
      </c>
      <c r="B1108" s="1091"/>
      <c r="C1108" s="1091"/>
      <c r="D1108" s="1097"/>
      <c r="E1108" s="1093">
        <f t="shared" si="69"/>
        <v>0</v>
      </c>
      <c r="F1108" s="1094">
        <f t="shared" si="70"/>
        <v>0</v>
      </c>
      <c r="G1108" s="1095">
        <f t="shared" si="71"/>
        <v>0</v>
      </c>
      <c r="H1108" s="1090" t="str">
        <f t="shared" ca="1" si="72"/>
        <v/>
      </c>
      <c r="I1108" s="1109"/>
      <c r="J1108" s="1109"/>
      <c r="K1108" s="1112"/>
      <c r="L1108" s="1091"/>
      <c r="M1108" s="1091"/>
      <c r="N1108" s="1091"/>
      <c r="O1108" s="1091"/>
      <c r="P1108" s="1096"/>
      <c r="Q1108" s="1096"/>
      <c r="R1108" s="1096"/>
      <c r="S1108" s="1091"/>
    </row>
    <row r="1109" spans="1:19" x14ac:dyDescent="0.3">
      <c r="A1109" s="1090">
        <v>1104</v>
      </c>
      <c r="B1109" s="1091"/>
      <c r="C1109" s="1091"/>
      <c r="D1109" s="1097"/>
      <c r="E1109" s="1093">
        <f t="shared" si="69"/>
        <v>0</v>
      </c>
      <c r="F1109" s="1094">
        <f t="shared" si="70"/>
        <v>0</v>
      </c>
      <c r="G1109" s="1095">
        <f t="shared" si="71"/>
        <v>0</v>
      </c>
      <c r="H1109" s="1090" t="str">
        <f t="shared" ca="1" si="72"/>
        <v/>
      </c>
      <c r="I1109" s="1109"/>
      <c r="J1109" s="1109"/>
      <c r="K1109" s="1112"/>
      <c r="L1109" s="1091"/>
      <c r="M1109" s="1091"/>
      <c r="N1109" s="1091"/>
      <c r="O1109" s="1091"/>
      <c r="P1109" s="1096"/>
      <c r="Q1109" s="1096"/>
      <c r="R1109" s="1096"/>
      <c r="S1109" s="1091"/>
    </row>
    <row r="1110" spans="1:19" x14ac:dyDescent="0.3">
      <c r="A1110" s="1090">
        <v>1105</v>
      </c>
      <c r="B1110" s="1091"/>
      <c r="C1110" s="1091"/>
      <c r="D1110" s="1097"/>
      <c r="E1110" s="1093">
        <f t="shared" si="69"/>
        <v>0</v>
      </c>
      <c r="F1110" s="1094">
        <f t="shared" si="70"/>
        <v>0</v>
      </c>
      <c r="G1110" s="1095">
        <f t="shared" si="71"/>
        <v>0</v>
      </c>
      <c r="H1110" s="1090" t="str">
        <f t="shared" ca="1" si="72"/>
        <v/>
      </c>
      <c r="I1110" s="1109"/>
      <c r="J1110" s="1109"/>
      <c r="K1110" s="1112"/>
      <c r="L1110" s="1091"/>
      <c r="M1110" s="1091"/>
      <c r="N1110" s="1091"/>
      <c r="O1110" s="1091"/>
      <c r="P1110" s="1096"/>
      <c r="Q1110" s="1096"/>
      <c r="R1110" s="1096"/>
      <c r="S1110" s="1091"/>
    </row>
    <row r="1111" spans="1:19" x14ac:dyDescent="0.3">
      <c r="A1111" s="1090">
        <v>1106</v>
      </c>
      <c r="B1111" s="1091"/>
      <c r="C1111" s="1091"/>
      <c r="D1111" s="1097"/>
      <c r="E1111" s="1093">
        <f t="shared" si="69"/>
        <v>0</v>
      </c>
      <c r="F1111" s="1094">
        <f t="shared" si="70"/>
        <v>0</v>
      </c>
      <c r="G1111" s="1095">
        <f t="shared" si="71"/>
        <v>0</v>
      </c>
      <c r="H1111" s="1090" t="str">
        <f t="shared" ca="1" si="72"/>
        <v/>
      </c>
      <c r="I1111" s="1109"/>
      <c r="J1111" s="1109"/>
      <c r="K1111" s="1112"/>
      <c r="L1111" s="1091"/>
      <c r="M1111" s="1091"/>
      <c r="N1111" s="1091"/>
      <c r="O1111" s="1091"/>
      <c r="P1111" s="1096"/>
      <c r="Q1111" s="1096"/>
      <c r="R1111" s="1096"/>
      <c r="S1111" s="1091"/>
    </row>
    <row r="1112" spans="1:19" x14ac:dyDescent="0.3">
      <c r="A1112" s="1090">
        <v>1107</v>
      </c>
      <c r="B1112" s="1091"/>
      <c r="C1112" s="1091"/>
      <c r="D1112" s="1097"/>
      <c r="E1112" s="1093">
        <f t="shared" si="69"/>
        <v>0</v>
      </c>
      <c r="F1112" s="1094">
        <f t="shared" si="70"/>
        <v>0</v>
      </c>
      <c r="G1112" s="1095">
        <f t="shared" si="71"/>
        <v>0</v>
      </c>
      <c r="H1112" s="1090" t="str">
        <f t="shared" ca="1" si="72"/>
        <v/>
      </c>
      <c r="I1112" s="1109"/>
      <c r="J1112" s="1109"/>
      <c r="K1112" s="1112"/>
      <c r="L1112" s="1091"/>
      <c r="M1112" s="1091"/>
      <c r="N1112" s="1091"/>
      <c r="O1112" s="1091"/>
      <c r="P1112" s="1096"/>
      <c r="Q1112" s="1096"/>
      <c r="R1112" s="1096"/>
      <c r="S1112" s="1091"/>
    </row>
    <row r="1113" spans="1:19" x14ac:dyDescent="0.3">
      <c r="A1113" s="1090">
        <v>1108</v>
      </c>
      <c r="B1113" s="1091"/>
      <c r="C1113" s="1091"/>
      <c r="D1113" s="1097"/>
      <c r="E1113" s="1093">
        <f t="shared" si="69"/>
        <v>0</v>
      </c>
      <c r="F1113" s="1094">
        <f t="shared" si="70"/>
        <v>0</v>
      </c>
      <c r="G1113" s="1095">
        <f t="shared" si="71"/>
        <v>0</v>
      </c>
      <c r="H1113" s="1090" t="str">
        <f t="shared" ca="1" si="72"/>
        <v/>
      </c>
      <c r="I1113" s="1109"/>
      <c r="J1113" s="1109"/>
      <c r="K1113" s="1112"/>
      <c r="L1113" s="1091"/>
      <c r="M1113" s="1091"/>
      <c r="N1113" s="1091"/>
      <c r="O1113" s="1091"/>
      <c r="P1113" s="1096"/>
      <c r="Q1113" s="1096"/>
      <c r="R1113" s="1096"/>
      <c r="S1113" s="1091"/>
    </row>
    <row r="1114" spans="1:19" x14ac:dyDescent="0.3">
      <c r="A1114" s="1090">
        <v>1109</v>
      </c>
      <c r="B1114" s="1091"/>
      <c r="C1114" s="1091"/>
      <c r="D1114" s="1097"/>
      <c r="E1114" s="1093">
        <f t="shared" si="69"/>
        <v>0</v>
      </c>
      <c r="F1114" s="1094">
        <f t="shared" si="70"/>
        <v>0</v>
      </c>
      <c r="G1114" s="1095">
        <f t="shared" si="71"/>
        <v>0</v>
      </c>
      <c r="H1114" s="1090" t="str">
        <f t="shared" ca="1" si="72"/>
        <v/>
      </c>
      <c r="I1114" s="1109"/>
      <c r="J1114" s="1109"/>
      <c r="K1114" s="1112"/>
      <c r="L1114" s="1091"/>
      <c r="M1114" s="1091"/>
      <c r="N1114" s="1091"/>
      <c r="O1114" s="1091"/>
      <c r="P1114" s="1096"/>
      <c r="Q1114" s="1096"/>
      <c r="R1114" s="1096"/>
      <c r="S1114" s="1091"/>
    </row>
    <row r="1115" spans="1:19" x14ac:dyDescent="0.3">
      <c r="A1115" s="1090">
        <v>1110</v>
      </c>
      <c r="B1115" s="1091"/>
      <c r="C1115" s="1091"/>
      <c r="D1115" s="1097"/>
      <c r="E1115" s="1093">
        <f t="shared" si="69"/>
        <v>0</v>
      </c>
      <c r="F1115" s="1094">
        <f t="shared" si="70"/>
        <v>0</v>
      </c>
      <c r="G1115" s="1095">
        <f t="shared" si="71"/>
        <v>0</v>
      </c>
      <c r="H1115" s="1090" t="str">
        <f t="shared" ca="1" si="72"/>
        <v/>
      </c>
      <c r="I1115" s="1109"/>
      <c r="J1115" s="1109"/>
      <c r="K1115" s="1112"/>
      <c r="L1115" s="1091"/>
      <c r="M1115" s="1091"/>
      <c r="N1115" s="1091"/>
      <c r="O1115" s="1091"/>
      <c r="P1115" s="1096"/>
      <c r="Q1115" s="1096"/>
      <c r="R1115" s="1096"/>
      <c r="S1115" s="1091"/>
    </row>
    <row r="1116" spans="1:19" x14ac:dyDescent="0.3">
      <c r="A1116" s="1090">
        <v>1111</v>
      </c>
      <c r="B1116" s="1091"/>
      <c r="C1116" s="1091"/>
      <c r="D1116" s="1097"/>
      <c r="E1116" s="1093">
        <f t="shared" si="69"/>
        <v>0</v>
      </c>
      <c r="F1116" s="1094">
        <f t="shared" si="70"/>
        <v>0</v>
      </c>
      <c r="G1116" s="1095">
        <f t="shared" si="71"/>
        <v>0</v>
      </c>
      <c r="H1116" s="1090" t="str">
        <f t="shared" ca="1" si="72"/>
        <v/>
      </c>
      <c r="I1116" s="1109"/>
      <c r="J1116" s="1109"/>
      <c r="K1116" s="1112"/>
      <c r="L1116" s="1091"/>
      <c r="M1116" s="1091"/>
      <c r="N1116" s="1091"/>
      <c r="O1116" s="1091"/>
      <c r="P1116" s="1096"/>
      <c r="Q1116" s="1096"/>
      <c r="R1116" s="1096"/>
      <c r="S1116" s="1091"/>
    </row>
    <row r="1117" spans="1:19" x14ac:dyDescent="0.3">
      <c r="A1117" s="1090">
        <v>1112</v>
      </c>
      <c r="B1117" s="1091"/>
      <c r="C1117" s="1091"/>
      <c r="D1117" s="1097"/>
      <c r="E1117" s="1093">
        <f t="shared" si="69"/>
        <v>0</v>
      </c>
      <c r="F1117" s="1094">
        <f t="shared" si="70"/>
        <v>0</v>
      </c>
      <c r="G1117" s="1095">
        <f t="shared" si="71"/>
        <v>0</v>
      </c>
      <c r="H1117" s="1090" t="str">
        <f t="shared" ca="1" si="72"/>
        <v/>
      </c>
      <c r="I1117" s="1109"/>
      <c r="J1117" s="1109"/>
      <c r="K1117" s="1112"/>
      <c r="L1117" s="1091"/>
      <c r="M1117" s="1091"/>
      <c r="N1117" s="1091"/>
      <c r="O1117" s="1091"/>
      <c r="P1117" s="1096"/>
      <c r="Q1117" s="1096"/>
      <c r="R1117" s="1096"/>
      <c r="S1117" s="1091"/>
    </row>
    <row r="1118" spans="1:19" x14ac:dyDescent="0.3">
      <c r="A1118" s="1090">
        <v>1113</v>
      </c>
      <c r="B1118" s="1091"/>
      <c r="C1118" s="1091"/>
      <c r="D1118" s="1097"/>
      <c r="E1118" s="1093">
        <f t="shared" si="69"/>
        <v>0</v>
      </c>
      <c r="F1118" s="1094">
        <f t="shared" si="70"/>
        <v>0</v>
      </c>
      <c r="G1118" s="1095">
        <f t="shared" si="71"/>
        <v>0</v>
      </c>
      <c r="H1118" s="1090" t="str">
        <f t="shared" ca="1" si="72"/>
        <v/>
      </c>
      <c r="I1118" s="1109"/>
      <c r="J1118" s="1109"/>
      <c r="K1118" s="1112"/>
      <c r="L1118" s="1091"/>
      <c r="M1118" s="1091"/>
      <c r="N1118" s="1091"/>
      <c r="O1118" s="1091"/>
      <c r="P1118" s="1096"/>
      <c r="Q1118" s="1096"/>
      <c r="R1118" s="1096"/>
      <c r="S1118" s="1091"/>
    </row>
    <row r="1119" spans="1:19" x14ac:dyDescent="0.3">
      <c r="A1119" s="1090">
        <v>1114</v>
      </c>
      <c r="B1119" s="1091"/>
      <c r="C1119" s="1091"/>
      <c r="D1119" s="1097"/>
      <c r="E1119" s="1093">
        <f t="shared" si="69"/>
        <v>0</v>
      </c>
      <c r="F1119" s="1094">
        <f t="shared" si="70"/>
        <v>0</v>
      </c>
      <c r="G1119" s="1095">
        <f t="shared" si="71"/>
        <v>0</v>
      </c>
      <c r="H1119" s="1090" t="str">
        <f t="shared" ca="1" si="72"/>
        <v/>
      </c>
      <c r="I1119" s="1109"/>
      <c r="J1119" s="1109"/>
      <c r="K1119" s="1112"/>
      <c r="L1119" s="1091"/>
      <c r="M1119" s="1091"/>
      <c r="N1119" s="1091"/>
      <c r="O1119" s="1091"/>
      <c r="P1119" s="1096"/>
      <c r="Q1119" s="1096"/>
      <c r="R1119" s="1096"/>
      <c r="S1119" s="1091"/>
    </row>
    <row r="1120" spans="1:19" x14ac:dyDescent="0.3">
      <c r="A1120" s="1090">
        <v>1115</v>
      </c>
      <c r="B1120" s="1091"/>
      <c r="C1120" s="1091"/>
      <c r="D1120" s="1097"/>
      <c r="E1120" s="1093">
        <f t="shared" si="69"/>
        <v>0</v>
      </c>
      <c r="F1120" s="1094">
        <f t="shared" si="70"/>
        <v>0</v>
      </c>
      <c r="G1120" s="1095">
        <f t="shared" si="71"/>
        <v>0</v>
      </c>
      <c r="H1120" s="1090" t="str">
        <f t="shared" ca="1" si="72"/>
        <v/>
      </c>
      <c r="I1120" s="1109"/>
      <c r="J1120" s="1109"/>
      <c r="K1120" s="1112"/>
      <c r="L1120" s="1091"/>
      <c r="M1120" s="1091"/>
      <c r="N1120" s="1091"/>
      <c r="O1120" s="1091"/>
      <c r="P1120" s="1096"/>
      <c r="Q1120" s="1096"/>
      <c r="R1120" s="1096"/>
      <c r="S1120" s="1091"/>
    </row>
    <row r="1121" spans="1:19" x14ac:dyDescent="0.3">
      <c r="A1121" s="1090">
        <v>1116</v>
      </c>
      <c r="B1121" s="1091"/>
      <c r="C1121" s="1091"/>
      <c r="D1121" s="1097"/>
      <c r="E1121" s="1093">
        <f t="shared" si="69"/>
        <v>0</v>
      </c>
      <c r="F1121" s="1094">
        <f t="shared" si="70"/>
        <v>0</v>
      </c>
      <c r="G1121" s="1095">
        <f t="shared" si="71"/>
        <v>0</v>
      </c>
      <c r="H1121" s="1090" t="str">
        <f t="shared" ca="1" si="72"/>
        <v/>
      </c>
      <c r="I1121" s="1109"/>
      <c r="J1121" s="1109"/>
      <c r="K1121" s="1112"/>
      <c r="L1121" s="1091"/>
      <c r="M1121" s="1091"/>
      <c r="N1121" s="1091"/>
      <c r="O1121" s="1091"/>
      <c r="P1121" s="1096"/>
      <c r="Q1121" s="1096"/>
      <c r="R1121" s="1096"/>
      <c r="S1121" s="1091"/>
    </row>
    <row r="1122" spans="1:19" x14ac:dyDescent="0.3">
      <c r="A1122" s="1090">
        <v>1117</v>
      </c>
      <c r="B1122" s="1091"/>
      <c r="C1122" s="1091"/>
      <c r="D1122" s="1097"/>
      <c r="E1122" s="1093">
        <f t="shared" si="69"/>
        <v>0</v>
      </c>
      <c r="F1122" s="1094">
        <f t="shared" si="70"/>
        <v>0</v>
      </c>
      <c r="G1122" s="1095">
        <f t="shared" si="71"/>
        <v>0</v>
      </c>
      <c r="H1122" s="1090" t="str">
        <f t="shared" ca="1" si="72"/>
        <v/>
      </c>
      <c r="I1122" s="1109"/>
      <c r="J1122" s="1109"/>
      <c r="K1122" s="1112"/>
      <c r="L1122" s="1091"/>
      <c r="M1122" s="1091"/>
      <c r="N1122" s="1091"/>
      <c r="O1122" s="1091"/>
      <c r="P1122" s="1096"/>
      <c r="Q1122" s="1096"/>
      <c r="R1122" s="1096"/>
      <c r="S1122" s="1091"/>
    </row>
    <row r="1123" spans="1:19" x14ac:dyDescent="0.3">
      <c r="A1123" s="1090">
        <v>1118</v>
      </c>
      <c r="B1123" s="1091"/>
      <c r="C1123" s="1091"/>
      <c r="D1123" s="1097"/>
      <c r="E1123" s="1093">
        <f t="shared" si="69"/>
        <v>0</v>
      </c>
      <c r="F1123" s="1094">
        <f t="shared" si="70"/>
        <v>0</v>
      </c>
      <c r="G1123" s="1095">
        <f t="shared" si="71"/>
        <v>0</v>
      </c>
      <c r="H1123" s="1090" t="str">
        <f t="shared" ca="1" si="72"/>
        <v/>
      </c>
      <c r="I1123" s="1109"/>
      <c r="J1123" s="1109"/>
      <c r="K1123" s="1112"/>
      <c r="L1123" s="1091"/>
      <c r="M1123" s="1091"/>
      <c r="N1123" s="1091"/>
      <c r="O1123" s="1091"/>
      <c r="P1123" s="1096"/>
      <c r="Q1123" s="1096"/>
      <c r="R1123" s="1096"/>
      <c r="S1123" s="1091"/>
    </row>
    <row r="1124" spans="1:19" x14ac:dyDescent="0.3">
      <c r="A1124" s="1090">
        <v>1119</v>
      </c>
      <c r="B1124" s="1091"/>
      <c r="C1124" s="1091"/>
      <c r="D1124" s="1097"/>
      <c r="E1124" s="1093">
        <f t="shared" si="69"/>
        <v>0</v>
      </c>
      <c r="F1124" s="1094">
        <f t="shared" si="70"/>
        <v>0</v>
      </c>
      <c r="G1124" s="1095">
        <f t="shared" si="71"/>
        <v>0</v>
      </c>
      <c r="H1124" s="1090" t="str">
        <f t="shared" ca="1" si="72"/>
        <v/>
      </c>
      <c r="I1124" s="1109"/>
      <c r="J1124" s="1109"/>
      <c r="K1124" s="1112"/>
      <c r="L1124" s="1091"/>
      <c r="M1124" s="1091"/>
      <c r="N1124" s="1091"/>
      <c r="O1124" s="1091"/>
      <c r="P1124" s="1096"/>
      <c r="Q1124" s="1096"/>
      <c r="R1124" s="1096"/>
      <c r="S1124" s="1091"/>
    </row>
    <row r="1125" spans="1:19" x14ac:dyDescent="0.3">
      <c r="A1125" s="1090">
        <v>1120</v>
      </c>
      <c r="B1125" s="1091"/>
      <c r="C1125" s="1091"/>
      <c r="D1125" s="1097"/>
      <c r="E1125" s="1093">
        <f t="shared" si="69"/>
        <v>0</v>
      </c>
      <c r="F1125" s="1094">
        <f t="shared" si="70"/>
        <v>0</v>
      </c>
      <c r="G1125" s="1095">
        <f t="shared" si="71"/>
        <v>0</v>
      </c>
      <c r="H1125" s="1090" t="str">
        <f t="shared" ca="1" si="72"/>
        <v/>
      </c>
      <c r="I1125" s="1109"/>
      <c r="J1125" s="1109"/>
      <c r="K1125" s="1112"/>
      <c r="L1125" s="1091"/>
      <c r="M1125" s="1091"/>
      <c r="N1125" s="1091"/>
      <c r="O1125" s="1091"/>
      <c r="P1125" s="1096"/>
      <c r="Q1125" s="1096"/>
      <c r="R1125" s="1096"/>
      <c r="S1125" s="1091"/>
    </row>
    <row r="1126" spans="1:19" x14ac:dyDescent="0.3">
      <c r="A1126" s="1090">
        <v>1121</v>
      </c>
      <c r="B1126" s="1091"/>
      <c r="C1126" s="1091"/>
      <c r="D1126" s="1097"/>
      <c r="E1126" s="1093">
        <f t="shared" si="69"/>
        <v>0</v>
      </c>
      <c r="F1126" s="1094">
        <f t="shared" si="70"/>
        <v>0</v>
      </c>
      <c r="G1126" s="1095">
        <f t="shared" si="71"/>
        <v>0</v>
      </c>
      <c r="H1126" s="1090" t="str">
        <f t="shared" ca="1" si="72"/>
        <v/>
      </c>
      <c r="I1126" s="1109"/>
      <c r="J1126" s="1109"/>
      <c r="K1126" s="1112"/>
      <c r="L1126" s="1091"/>
      <c r="M1126" s="1091"/>
      <c r="N1126" s="1091"/>
      <c r="O1126" s="1091"/>
      <c r="P1126" s="1096"/>
      <c r="Q1126" s="1096"/>
      <c r="R1126" s="1096"/>
      <c r="S1126" s="1091"/>
    </row>
    <row r="1127" spans="1:19" x14ac:dyDescent="0.3">
      <c r="A1127" s="1090">
        <v>1122</v>
      </c>
      <c r="B1127" s="1091"/>
      <c r="C1127" s="1091"/>
      <c r="D1127" s="1097"/>
      <c r="E1127" s="1093">
        <f t="shared" si="69"/>
        <v>0</v>
      </c>
      <c r="F1127" s="1094">
        <f t="shared" si="70"/>
        <v>0</v>
      </c>
      <c r="G1127" s="1095">
        <f t="shared" si="71"/>
        <v>0</v>
      </c>
      <c r="H1127" s="1090" t="str">
        <f t="shared" ca="1" si="72"/>
        <v/>
      </c>
      <c r="I1127" s="1109"/>
      <c r="J1127" s="1109"/>
      <c r="K1127" s="1112"/>
      <c r="L1127" s="1091"/>
      <c r="M1127" s="1091"/>
      <c r="N1127" s="1091"/>
      <c r="O1127" s="1091"/>
      <c r="P1127" s="1096"/>
      <c r="Q1127" s="1096"/>
      <c r="R1127" s="1096"/>
      <c r="S1127" s="1091"/>
    </row>
    <row r="1128" spans="1:19" x14ac:dyDescent="0.3">
      <c r="A1128" s="1090">
        <v>1123</v>
      </c>
      <c r="B1128" s="1091"/>
      <c r="C1128" s="1091"/>
      <c r="D1128" s="1097"/>
      <c r="E1128" s="1093">
        <f t="shared" si="69"/>
        <v>0</v>
      </c>
      <c r="F1128" s="1094">
        <f t="shared" si="70"/>
        <v>0</v>
      </c>
      <c r="G1128" s="1095">
        <f t="shared" si="71"/>
        <v>0</v>
      </c>
      <c r="H1128" s="1090" t="str">
        <f t="shared" ca="1" si="72"/>
        <v/>
      </c>
      <c r="I1128" s="1109"/>
      <c r="J1128" s="1109"/>
      <c r="K1128" s="1112"/>
      <c r="L1128" s="1091"/>
      <c r="M1128" s="1091"/>
      <c r="N1128" s="1091"/>
      <c r="O1128" s="1091"/>
      <c r="P1128" s="1096"/>
      <c r="Q1128" s="1096"/>
      <c r="R1128" s="1096"/>
      <c r="S1128" s="1091"/>
    </row>
    <row r="1129" spans="1:19" x14ac:dyDescent="0.3">
      <c r="A1129" s="1090">
        <v>1124</v>
      </c>
      <c r="B1129" s="1091"/>
      <c r="C1129" s="1091"/>
      <c r="D1129" s="1097"/>
      <c r="E1129" s="1093">
        <f t="shared" si="69"/>
        <v>0</v>
      </c>
      <c r="F1129" s="1094">
        <f t="shared" si="70"/>
        <v>0</v>
      </c>
      <c r="G1129" s="1095">
        <f t="shared" si="71"/>
        <v>0</v>
      </c>
      <c r="H1129" s="1090" t="str">
        <f t="shared" ca="1" si="72"/>
        <v/>
      </c>
      <c r="I1129" s="1109"/>
      <c r="J1129" s="1109"/>
      <c r="K1129" s="1112"/>
      <c r="L1129" s="1091"/>
      <c r="M1129" s="1091"/>
      <c r="N1129" s="1091"/>
      <c r="O1129" s="1091"/>
      <c r="P1129" s="1096"/>
      <c r="Q1129" s="1096"/>
      <c r="R1129" s="1096"/>
      <c r="S1129" s="1091"/>
    </row>
    <row r="1130" spans="1:19" x14ac:dyDescent="0.3">
      <c r="A1130" s="1090">
        <v>1125</v>
      </c>
      <c r="B1130" s="1091"/>
      <c r="C1130" s="1091"/>
      <c r="D1130" s="1097"/>
      <c r="E1130" s="1093">
        <f t="shared" si="69"/>
        <v>0</v>
      </c>
      <c r="F1130" s="1094">
        <f t="shared" si="70"/>
        <v>0</v>
      </c>
      <c r="G1130" s="1095">
        <f t="shared" si="71"/>
        <v>0</v>
      </c>
      <c r="H1130" s="1090" t="str">
        <f t="shared" ca="1" si="72"/>
        <v/>
      </c>
      <c r="I1130" s="1109"/>
      <c r="J1130" s="1109"/>
      <c r="K1130" s="1112"/>
      <c r="L1130" s="1091"/>
      <c r="M1130" s="1091"/>
      <c r="N1130" s="1091"/>
      <c r="O1130" s="1091"/>
      <c r="P1130" s="1096"/>
      <c r="Q1130" s="1096"/>
      <c r="R1130" s="1096"/>
      <c r="S1130" s="1091"/>
    </row>
    <row r="1131" spans="1:19" x14ac:dyDescent="0.3">
      <c r="A1131" s="1090">
        <v>1126</v>
      </c>
      <c r="B1131" s="1091"/>
      <c r="C1131" s="1091"/>
      <c r="D1131" s="1097"/>
      <c r="E1131" s="1093">
        <f t="shared" si="69"/>
        <v>0</v>
      </c>
      <c r="F1131" s="1094">
        <f t="shared" si="70"/>
        <v>0</v>
      </c>
      <c r="G1131" s="1095">
        <f t="shared" si="71"/>
        <v>0</v>
      </c>
      <c r="H1131" s="1090" t="str">
        <f t="shared" ca="1" si="72"/>
        <v/>
      </c>
      <c r="I1131" s="1109"/>
      <c r="J1131" s="1109"/>
      <c r="K1131" s="1112"/>
      <c r="L1131" s="1091"/>
      <c r="M1131" s="1091"/>
      <c r="N1131" s="1091"/>
      <c r="O1131" s="1091"/>
      <c r="P1131" s="1096"/>
      <c r="Q1131" s="1096"/>
      <c r="R1131" s="1096"/>
      <c r="S1131" s="1091"/>
    </row>
    <row r="1132" spans="1:19" x14ac:dyDescent="0.3">
      <c r="A1132" s="1090">
        <v>1127</v>
      </c>
      <c r="B1132" s="1091"/>
      <c r="C1132" s="1091"/>
      <c r="D1132" s="1097"/>
      <c r="E1132" s="1093">
        <f t="shared" si="69"/>
        <v>0</v>
      </c>
      <c r="F1132" s="1094">
        <f t="shared" si="70"/>
        <v>0</v>
      </c>
      <c r="G1132" s="1095">
        <f t="shared" si="71"/>
        <v>0</v>
      </c>
      <c r="H1132" s="1090" t="str">
        <f t="shared" ca="1" si="72"/>
        <v/>
      </c>
      <c r="I1132" s="1109"/>
      <c r="J1132" s="1109"/>
      <c r="K1132" s="1112"/>
      <c r="L1132" s="1091"/>
      <c r="M1132" s="1091"/>
      <c r="N1132" s="1091"/>
      <c r="O1132" s="1091"/>
      <c r="P1132" s="1096"/>
      <c r="Q1132" s="1096"/>
      <c r="R1132" s="1096"/>
      <c r="S1132" s="1091"/>
    </row>
    <row r="1133" spans="1:19" x14ac:dyDescent="0.3">
      <c r="A1133" s="1090">
        <v>1128</v>
      </c>
      <c r="B1133" s="1091"/>
      <c r="C1133" s="1091"/>
      <c r="D1133" s="1097"/>
      <c r="E1133" s="1093">
        <f t="shared" si="69"/>
        <v>0</v>
      </c>
      <c r="F1133" s="1094">
        <f t="shared" si="70"/>
        <v>0</v>
      </c>
      <c r="G1133" s="1095">
        <f t="shared" si="71"/>
        <v>0</v>
      </c>
      <c r="H1133" s="1090" t="str">
        <f t="shared" ca="1" si="72"/>
        <v/>
      </c>
      <c r="I1133" s="1109"/>
      <c r="J1133" s="1109"/>
      <c r="K1133" s="1112"/>
      <c r="L1133" s="1091"/>
      <c r="M1133" s="1091"/>
      <c r="N1133" s="1091"/>
      <c r="O1133" s="1091"/>
      <c r="P1133" s="1096"/>
      <c r="Q1133" s="1096"/>
      <c r="R1133" s="1096"/>
      <c r="S1133" s="1091"/>
    </row>
    <row r="1134" spans="1:19" x14ac:dyDescent="0.3">
      <c r="A1134" s="1090">
        <v>1129</v>
      </c>
      <c r="B1134" s="1091"/>
      <c r="C1134" s="1091"/>
      <c r="D1134" s="1097"/>
      <c r="E1134" s="1093">
        <f t="shared" si="69"/>
        <v>0</v>
      </c>
      <c r="F1134" s="1094">
        <f t="shared" si="70"/>
        <v>0</v>
      </c>
      <c r="G1134" s="1095">
        <f t="shared" si="71"/>
        <v>0</v>
      </c>
      <c r="H1134" s="1090" t="str">
        <f t="shared" ca="1" si="72"/>
        <v/>
      </c>
      <c r="I1134" s="1109"/>
      <c r="J1134" s="1109"/>
      <c r="K1134" s="1112"/>
      <c r="L1134" s="1091"/>
      <c r="M1134" s="1091"/>
      <c r="N1134" s="1091"/>
      <c r="O1134" s="1091"/>
      <c r="P1134" s="1096"/>
      <c r="Q1134" s="1096"/>
      <c r="R1134" s="1096"/>
      <c r="S1134" s="1091"/>
    </row>
    <row r="1135" spans="1:19" x14ac:dyDescent="0.3">
      <c r="A1135" s="1090">
        <v>1130</v>
      </c>
      <c r="B1135" s="1091"/>
      <c r="C1135" s="1091"/>
      <c r="D1135" s="1097"/>
      <c r="E1135" s="1093">
        <f t="shared" si="69"/>
        <v>0</v>
      </c>
      <c r="F1135" s="1094">
        <f t="shared" si="70"/>
        <v>0</v>
      </c>
      <c r="G1135" s="1095">
        <f t="shared" si="71"/>
        <v>0</v>
      </c>
      <c r="H1135" s="1090" t="str">
        <f t="shared" ca="1" si="72"/>
        <v/>
      </c>
      <c r="I1135" s="1109"/>
      <c r="J1135" s="1109"/>
      <c r="K1135" s="1112"/>
      <c r="L1135" s="1091"/>
      <c r="M1135" s="1091"/>
      <c r="N1135" s="1091"/>
      <c r="O1135" s="1091"/>
      <c r="P1135" s="1096"/>
      <c r="Q1135" s="1096"/>
      <c r="R1135" s="1096"/>
      <c r="S1135" s="1091"/>
    </row>
    <row r="1136" spans="1:19" x14ac:dyDescent="0.3">
      <c r="A1136" s="1090">
        <v>1131</v>
      </c>
      <c r="B1136" s="1091"/>
      <c r="C1136" s="1091"/>
      <c r="D1136" s="1097"/>
      <c r="E1136" s="1093">
        <f t="shared" si="69"/>
        <v>0</v>
      </c>
      <c r="F1136" s="1094">
        <f t="shared" si="70"/>
        <v>0</v>
      </c>
      <c r="G1136" s="1095">
        <f t="shared" si="71"/>
        <v>0</v>
      </c>
      <c r="H1136" s="1090" t="str">
        <f t="shared" ca="1" si="72"/>
        <v/>
      </c>
      <c r="I1136" s="1109"/>
      <c r="J1136" s="1109"/>
      <c r="K1136" s="1112"/>
      <c r="L1136" s="1091"/>
      <c r="M1136" s="1091"/>
      <c r="N1136" s="1091"/>
      <c r="O1136" s="1091"/>
      <c r="P1136" s="1096"/>
      <c r="Q1136" s="1096"/>
      <c r="R1136" s="1096"/>
      <c r="S1136" s="1091"/>
    </row>
    <row r="1137" spans="1:19" x14ac:dyDescent="0.3">
      <c r="A1137" s="1090">
        <v>1132</v>
      </c>
      <c r="B1137" s="1091"/>
      <c r="C1137" s="1091"/>
      <c r="D1137" s="1097"/>
      <c r="E1137" s="1093">
        <f t="shared" si="69"/>
        <v>0</v>
      </c>
      <c r="F1137" s="1094">
        <f t="shared" si="70"/>
        <v>0</v>
      </c>
      <c r="G1137" s="1095">
        <f t="shared" si="71"/>
        <v>0</v>
      </c>
      <c r="H1137" s="1090" t="str">
        <f t="shared" ca="1" si="72"/>
        <v/>
      </c>
      <c r="I1137" s="1109"/>
      <c r="J1137" s="1109"/>
      <c r="K1137" s="1112"/>
      <c r="L1137" s="1091"/>
      <c r="M1137" s="1091"/>
      <c r="N1137" s="1091"/>
      <c r="O1137" s="1091"/>
      <c r="P1137" s="1096"/>
      <c r="Q1137" s="1096"/>
      <c r="R1137" s="1096"/>
      <c r="S1137" s="1091"/>
    </row>
    <row r="1138" spans="1:19" x14ac:dyDescent="0.3">
      <c r="A1138" s="1090">
        <v>1133</v>
      </c>
      <c r="B1138" s="1091"/>
      <c r="C1138" s="1091"/>
      <c r="D1138" s="1097"/>
      <c r="E1138" s="1093">
        <f t="shared" si="69"/>
        <v>0</v>
      </c>
      <c r="F1138" s="1094">
        <f t="shared" si="70"/>
        <v>0</v>
      </c>
      <c r="G1138" s="1095">
        <f t="shared" si="71"/>
        <v>0</v>
      </c>
      <c r="H1138" s="1090" t="str">
        <f t="shared" ca="1" si="72"/>
        <v/>
      </c>
      <c r="I1138" s="1109"/>
      <c r="J1138" s="1109"/>
      <c r="K1138" s="1112"/>
      <c r="L1138" s="1091"/>
      <c r="M1138" s="1091"/>
      <c r="N1138" s="1091"/>
      <c r="O1138" s="1091"/>
      <c r="P1138" s="1096"/>
      <c r="Q1138" s="1096"/>
      <c r="R1138" s="1096"/>
      <c r="S1138" s="1091"/>
    </row>
    <row r="1139" spans="1:19" x14ac:dyDescent="0.3">
      <c r="A1139" s="1090">
        <v>1134</v>
      </c>
      <c r="B1139" s="1091"/>
      <c r="C1139" s="1091"/>
      <c r="D1139" s="1097"/>
      <c r="E1139" s="1093">
        <f t="shared" si="69"/>
        <v>0</v>
      </c>
      <c r="F1139" s="1094">
        <f t="shared" si="70"/>
        <v>0</v>
      </c>
      <c r="G1139" s="1095">
        <f t="shared" si="71"/>
        <v>0</v>
      </c>
      <c r="H1139" s="1090" t="str">
        <f t="shared" ca="1" si="72"/>
        <v/>
      </c>
      <c r="I1139" s="1109"/>
      <c r="J1139" s="1109"/>
      <c r="K1139" s="1112"/>
      <c r="L1139" s="1091"/>
      <c r="M1139" s="1091"/>
      <c r="N1139" s="1091"/>
      <c r="O1139" s="1091"/>
      <c r="P1139" s="1096"/>
      <c r="Q1139" s="1096"/>
      <c r="R1139" s="1096"/>
      <c r="S1139" s="1091"/>
    </row>
    <row r="1140" spans="1:19" x14ac:dyDescent="0.3">
      <c r="A1140" s="1090">
        <v>1135</v>
      </c>
      <c r="B1140" s="1091"/>
      <c r="C1140" s="1091"/>
      <c r="D1140" s="1097"/>
      <c r="E1140" s="1093">
        <f t="shared" si="69"/>
        <v>0</v>
      </c>
      <c r="F1140" s="1094">
        <f t="shared" si="70"/>
        <v>0</v>
      </c>
      <c r="G1140" s="1095">
        <f t="shared" si="71"/>
        <v>0</v>
      </c>
      <c r="H1140" s="1090" t="str">
        <f t="shared" ca="1" si="72"/>
        <v/>
      </c>
      <c r="I1140" s="1109"/>
      <c r="J1140" s="1109"/>
      <c r="K1140" s="1112"/>
      <c r="L1140" s="1091"/>
      <c r="M1140" s="1091"/>
      <c r="N1140" s="1091"/>
      <c r="O1140" s="1091"/>
      <c r="P1140" s="1096"/>
      <c r="Q1140" s="1096"/>
      <c r="R1140" s="1096"/>
      <c r="S1140" s="1091"/>
    </row>
    <row r="1141" spans="1:19" x14ac:dyDescent="0.3">
      <c r="A1141" s="1090">
        <v>1136</v>
      </c>
      <c r="B1141" s="1091"/>
      <c r="C1141" s="1091"/>
      <c r="D1141" s="1097"/>
      <c r="E1141" s="1093">
        <f t="shared" si="69"/>
        <v>0</v>
      </c>
      <c r="F1141" s="1094">
        <f t="shared" si="70"/>
        <v>0</v>
      </c>
      <c r="G1141" s="1095">
        <f t="shared" si="71"/>
        <v>0</v>
      </c>
      <c r="H1141" s="1090" t="str">
        <f t="shared" ca="1" si="72"/>
        <v/>
      </c>
      <c r="I1141" s="1109"/>
      <c r="J1141" s="1109"/>
      <c r="K1141" s="1112"/>
      <c r="L1141" s="1091"/>
      <c r="M1141" s="1091"/>
      <c r="N1141" s="1091"/>
      <c r="O1141" s="1091"/>
      <c r="P1141" s="1096"/>
      <c r="Q1141" s="1096"/>
      <c r="R1141" s="1096"/>
      <c r="S1141" s="1091"/>
    </row>
    <row r="1142" spans="1:19" x14ac:dyDescent="0.3">
      <c r="A1142" s="1090">
        <v>1137</v>
      </c>
      <c r="B1142" s="1091"/>
      <c r="C1142" s="1091"/>
      <c r="D1142" s="1097"/>
      <c r="E1142" s="1093">
        <f t="shared" si="69"/>
        <v>0</v>
      </c>
      <c r="F1142" s="1094">
        <f t="shared" si="70"/>
        <v>0</v>
      </c>
      <c r="G1142" s="1095">
        <f t="shared" si="71"/>
        <v>0</v>
      </c>
      <c r="H1142" s="1090" t="str">
        <f t="shared" ca="1" si="72"/>
        <v/>
      </c>
      <c r="I1142" s="1109"/>
      <c r="J1142" s="1109"/>
      <c r="K1142" s="1112"/>
      <c r="L1142" s="1091"/>
      <c r="M1142" s="1091"/>
      <c r="N1142" s="1091"/>
      <c r="O1142" s="1091"/>
      <c r="P1142" s="1096"/>
      <c r="Q1142" s="1096"/>
      <c r="R1142" s="1096"/>
      <c r="S1142" s="1091"/>
    </row>
    <row r="1143" spans="1:19" x14ac:dyDescent="0.3">
      <c r="A1143" s="1090">
        <v>1138</v>
      </c>
      <c r="B1143" s="1091"/>
      <c r="C1143" s="1091"/>
      <c r="D1143" s="1097"/>
      <c r="E1143" s="1093">
        <f t="shared" si="69"/>
        <v>0</v>
      </c>
      <c r="F1143" s="1094">
        <f t="shared" si="70"/>
        <v>0</v>
      </c>
      <c r="G1143" s="1095">
        <f t="shared" si="71"/>
        <v>0</v>
      </c>
      <c r="H1143" s="1090" t="str">
        <f t="shared" ca="1" si="72"/>
        <v/>
      </c>
      <c r="I1143" s="1109"/>
      <c r="J1143" s="1109"/>
      <c r="K1143" s="1112"/>
      <c r="L1143" s="1091"/>
      <c r="M1143" s="1091"/>
      <c r="N1143" s="1091"/>
      <c r="O1143" s="1091"/>
      <c r="P1143" s="1096"/>
      <c r="Q1143" s="1096"/>
      <c r="R1143" s="1096"/>
      <c r="S1143" s="1091"/>
    </row>
    <row r="1144" spans="1:19" x14ac:dyDescent="0.3">
      <c r="A1144" s="1090">
        <v>1139</v>
      </c>
      <c r="B1144" s="1091"/>
      <c r="C1144" s="1091"/>
      <c r="D1144" s="1097"/>
      <c r="E1144" s="1093">
        <f t="shared" si="69"/>
        <v>0</v>
      </c>
      <c r="F1144" s="1094">
        <f t="shared" si="70"/>
        <v>0</v>
      </c>
      <c r="G1144" s="1095">
        <f t="shared" si="71"/>
        <v>0</v>
      </c>
      <c r="H1144" s="1090" t="str">
        <f t="shared" ca="1" si="72"/>
        <v/>
      </c>
      <c r="I1144" s="1109"/>
      <c r="J1144" s="1109"/>
      <c r="K1144" s="1112"/>
      <c r="L1144" s="1091"/>
      <c r="M1144" s="1091"/>
      <c r="N1144" s="1091"/>
      <c r="O1144" s="1091"/>
      <c r="P1144" s="1096"/>
      <c r="Q1144" s="1096"/>
      <c r="R1144" s="1096"/>
      <c r="S1144" s="1091"/>
    </row>
    <row r="1145" spans="1:19" x14ac:dyDescent="0.3">
      <c r="A1145" s="1090">
        <v>1140</v>
      </c>
      <c r="B1145" s="1091"/>
      <c r="C1145" s="1091"/>
      <c r="D1145" s="1097"/>
      <c r="E1145" s="1093">
        <f t="shared" si="69"/>
        <v>0</v>
      </c>
      <c r="F1145" s="1094">
        <f t="shared" si="70"/>
        <v>0</v>
      </c>
      <c r="G1145" s="1095">
        <f t="shared" si="71"/>
        <v>0</v>
      </c>
      <c r="H1145" s="1090" t="str">
        <f t="shared" ca="1" si="72"/>
        <v/>
      </c>
      <c r="I1145" s="1109"/>
      <c r="J1145" s="1109"/>
      <c r="K1145" s="1112"/>
      <c r="L1145" s="1091"/>
      <c r="M1145" s="1091"/>
      <c r="N1145" s="1091"/>
      <c r="O1145" s="1091"/>
      <c r="P1145" s="1096"/>
      <c r="Q1145" s="1096"/>
      <c r="R1145" s="1096"/>
      <c r="S1145" s="1091"/>
    </row>
    <row r="1146" spans="1:19" x14ac:dyDescent="0.3">
      <c r="A1146" s="1090">
        <v>1141</v>
      </c>
      <c r="B1146" s="1091"/>
      <c r="C1146" s="1091"/>
      <c r="D1146" s="1097"/>
      <c r="E1146" s="1093">
        <f t="shared" si="69"/>
        <v>0</v>
      </c>
      <c r="F1146" s="1094">
        <f t="shared" si="70"/>
        <v>0</v>
      </c>
      <c r="G1146" s="1095">
        <f t="shared" si="71"/>
        <v>0</v>
      </c>
      <c r="H1146" s="1090" t="str">
        <f t="shared" ca="1" si="72"/>
        <v/>
      </c>
      <c r="I1146" s="1109"/>
      <c r="J1146" s="1109"/>
      <c r="K1146" s="1112"/>
      <c r="L1146" s="1091"/>
      <c r="M1146" s="1091"/>
      <c r="N1146" s="1091"/>
      <c r="O1146" s="1091"/>
      <c r="P1146" s="1096"/>
      <c r="Q1146" s="1096"/>
      <c r="R1146" s="1096"/>
      <c r="S1146" s="1091"/>
    </row>
    <row r="1147" spans="1:19" x14ac:dyDescent="0.3">
      <c r="A1147" s="1090">
        <v>1142</v>
      </c>
      <c r="B1147" s="1091"/>
      <c r="C1147" s="1091"/>
      <c r="D1147" s="1097"/>
      <c r="E1147" s="1093">
        <f t="shared" si="69"/>
        <v>0</v>
      </c>
      <c r="F1147" s="1094">
        <f t="shared" si="70"/>
        <v>0</v>
      </c>
      <c r="G1147" s="1095">
        <f t="shared" si="71"/>
        <v>0</v>
      </c>
      <c r="H1147" s="1090" t="str">
        <f t="shared" ca="1" si="72"/>
        <v/>
      </c>
      <c r="I1147" s="1109"/>
      <c r="J1147" s="1109"/>
      <c r="K1147" s="1112"/>
      <c r="L1147" s="1091"/>
      <c r="M1147" s="1091"/>
      <c r="N1147" s="1091"/>
      <c r="O1147" s="1091"/>
      <c r="P1147" s="1096"/>
      <c r="Q1147" s="1096"/>
      <c r="R1147" s="1096"/>
      <c r="S1147" s="1091"/>
    </row>
    <row r="1148" spans="1:19" x14ac:dyDescent="0.3">
      <c r="A1148" s="1090">
        <v>1143</v>
      </c>
      <c r="B1148" s="1091"/>
      <c r="C1148" s="1091"/>
      <c r="D1148" s="1097"/>
      <c r="E1148" s="1093">
        <f t="shared" si="69"/>
        <v>0</v>
      </c>
      <c r="F1148" s="1094">
        <f t="shared" si="70"/>
        <v>0</v>
      </c>
      <c r="G1148" s="1095">
        <f t="shared" si="71"/>
        <v>0</v>
      </c>
      <c r="H1148" s="1090" t="str">
        <f t="shared" ca="1" si="72"/>
        <v/>
      </c>
      <c r="I1148" s="1109"/>
      <c r="J1148" s="1109"/>
      <c r="K1148" s="1112"/>
      <c r="L1148" s="1091"/>
      <c r="M1148" s="1091"/>
      <c r="N1148" s="1091"/>
      <c r="O1148" s="1091"/>
      <c r="P1148" s="1096"/>
      <c r="Q1148" s="1096"/>
      <c r="R1148" s="1096"/>
      <c r="S1148" s="1091"/>
    </row>
    <row r="1149" spans="1:19" x14ac:dyDescent="0.3">
      <c r="A1149" s="1090">
        <v>1144</v>
      </c>
      <c r="B1149" s="1091"/>
      <c r="C1149" s="1091"/>
      <c r="D1149" s="1097"/>
      <c r="E1149" s="1093">
        <f t="shared" si="69"/>
        <v>0</v>
      </c>
      <c r="F1149" s="1094">
        <f t="shared" si="70"/>
        <v>0</v>
      </c>
      <c r="G1149" s="1095">
        <f t="shared" si="71"/>
        <v>0</v>
      </c>
      <c r="H1149" s="1090" t="str">
        <f t="shared" ca="1" si="72"/>
        <v/>
      </c>
      <c r="I1149" s="1109"/>
      <c r="J1149" s="1109"/>
      <c r="K1149" s="1112"/>
      <c r="L1149" s="1091"/>
      <c r="M1149" s="1091"/>
      <c r="N1149" s="1091"/>
      <c r="O1149" s="1091"/>
      <c r="P1149" s="1096"/>
      <c r="Q1149" s="1096"/>
      <c r="R1149" s="1096"/>
      <c r="S1149" s="1091"/>
    </row>
    <row r="1150" spans="1:19" x14ac:dyDescent="0.3">
      <c r="A1150" s="1090">
        <v>1145</v>
      </c>
      <c r="B1150" s="1091"/>
      <c r="C1150" s="1091"/>
      <c r="D1150" s="1097"/>
      <c r="E1150" s="1093">
        <f t="shared" si="69"/>
        <v>0</v>
      </c>
      <c r="F1150" s="1094">
        <f t="shared" si="70"/>
        <v>0</v>
      </c>
      <c r="G1150" s="1095">
        <f t="shared" si="71"/>
        <v>0</v>
      </c>
      <c r="H1150" s="1090" t="str">
        <f t="shared" ca="1" si="72"/>
        <v/>
      </c>
      <c r="I1150" s="1109"/>
      <c r="J1150" s="1109"/>
      <c r="K1150" s="1112"/>
      <c r="L1150" s="1091"/>
      <c r="M1150" s="1091"/>
      <c r="N1150" s="1091"/>
      <c r="O1150" s="1091"/>
      <c r="P1150" s="1096"/>
      <c r="Q1150" s="1096"/>
      <c r="R1150" s="1096"/>
      <c r="S1150" s="1091"/>
    </row>
    <row r="1151" spans="1:19" x14ac:dyDescent="0.3">
      <c r="A1151" s="1090">
        <v>1146</v>
      </c>
      <c r="B1151" s="1091"/>
      <c r="C1151" s="1091"/>
      <c r="D1151" s="1097"/>
      <c r="E1151" s="1093">
        <f t="shared" si="69"/>
        <v>0</v>
      </c>
      <c r="F1151" s="1094">
        <f t="shared" si="70"/>
        <v>0</v>
      </c>
      <c r="G1151" s="1095">
        <f t="shared" si="71"/>
        <v>0</v>
      </c>
      <c r="H1151" s="1090" t="str">
        <f t="shared" ca="1" si="72"/>
        <v/>
      </c>
      <c r="I1151" s="1109"/>
      <c r="J1151" s="1109"/>
      <c r="K1151" s="1112"/>
      <c r="L1151" s="1091"/>
      <c r="M1151" s="1091"/>
      <c r="N1151" s="1091"/>
      <c r="O1151" s="1091"/>
      <c r="P1151" s="1096"/>
      <c r="Q1151" s="1096"/>
      <c r="R1151" s="1096"/>
      <c r="S1151" s="1091"/>
    </row>
    <row r="1152" spans="1:19" x14ac:dyDescent="0.3">
      <c r="A1152" s="1090">
        <v>1147</v>
      </c>
      <c r="B1152" s="1091"/>
      <c r="C1152" s="1091"/>
      <c r="D1152" s="1097"/>
      <c r="E1152" s="1093">
        <f t="shared" si="69"/>
        <v>0</v>
      </c>
      <c r="F1152" s="1094">
        <f t="shared" si="70"/>
        <v>0</v>
      </c>
      <c r="G1152" s="1095">
        <f t="shared" si="71"/>
        <v>0</v>
      </c>
      <c r="H1152" s="1090" t="str">
        <f t="shared" ca="1" si="72"/>
        <v/>
      </c>
      <c r="I1152" s="1109"/>
      <c r="J1152" s="1109"/>
      <c r="K1152" s="1112"/>
      <c r="L1152" s="1091"/>
      <c r="M1152" s="1091"/>
      <c r="N1152" s="1091"/>
      <c r="O1152" s="1091"/>
      <c r="P1152" s="1096"/>
      <c r="Q1152" s="1096"/>
      <c r="R1152" s="1096"/>
      <c r="S1152" s="1091"/>
    </row>
    <row r="1153" spans="1:19" x14ac:dyDescent="0.3">
      <c r="A1153" s="1090">
        <v>1148</v>
      </c>
      <c r="B1153" s="1091"/>
      <c r="C1153" s="1091"/>
      <c r="D1153" s="1097"/>
      <c r="E1153" s="1093">
        <f t="shared" si="69"/>
        <v>0</v>
      </c>
      <c r="F1153" s="1094">
        <f t="shared" si="70"/>
        <v>0</v>
      </c>
      <c r="G1153" s="1095">
        <f t="shared" si="71"/>
        <v>0</v>
      </c>
      <c r="H1153" s="1090" t="str">
        <f t="shared" ca="1" si="72"/>
        <v/>
      </c>
      <c r="I1153" s="1109"/>
      <c r="J1153" s="1109"/>
      <c r="K1153" s="1112"/>
      <c r="L1153" s="1091"/>
      <c r="M1153" s="1091"/>
      <c r="N1153" s="1091"/>
      <c r="O1153" s="1091"/>
      <c r="P1153" s="1096"/>
      <c r="Q1153" s="1096"/>
      <c r="R1153" s="1096"/>
      <c r="S1153" s="1091"/>
    </row>
    <row r="1154" spans="1:19" x14ac:dyDescent="0.3">
      <c r="A1154" s="1090">
        <v>1149</v>
      </c>
      <c r="B1154" s="1091"/>
      <c r="C1154" s="1091"/>
      <c r="D1154" s="1097"/>
      <c r="E1154" s="1093">
        <f t="shared" si="69"/>
        <v>0</v>
      </c>
      <c r="F1154" s="1094">
        <f t="shared" si="70"/>
        <v>0</v>
      </c>
      <c r="G1154" s="1095">
        <f t="shared" si="71"/>
        <v>0</v>
      </c>
      <c r="H1154" s="1090" t="str">
        <f t="shared" ca="1" si="72"/>
        <v/>
      </c>
      <c r="I1154" s="1109"/>
      <c r="J1154" s="1109"/>
      <c r="K1154" s="1112"/>
      <c r="L1154" s="1091"/>
      <c r="M1154" s="1091"/>
      <c r="N1154" s="1091"/>
      <c r="O1154" s="1091"/>
      <c r="P1154" s="1096"/>
      <c r="Q1154" s="1096"/>
      <c r="R1154" s="1096"/>
      <c r="S1154" s="1091"/>
    </row>
    <row r="1155" spans="1:19" x14ac:dyDescent="0.3">
      <c r="A1155" s="1090">
        <v>1150</v>
      </c>
      <c r="B1155" s="1091"/>
      <c r="C1155" s="1091"/>
      <c r="D1155" s="1097"/>
      <c r="E1155" s="1093">
        <f t="shared" si="69"/>
        <v>0</v>
      </c>
      <c r="F1155" s="1094">
        <f t="shared" si="70"/>
        <v>0</v>
      </c>
      <c r="G1155" s="1095">
        <f t="shared" si="71"/>
        <v>0</v>
      </c>
      <c r="H1155" s="1090" t="str">
        <f t="shared" ca="1" si="72"/>
        <v/>
      </c>
      <c r="I1155" s="1109"/>
      <c r="J1155" s="1109"/>
      <c r="K1155" s="1112"/>
      <c r="L1155" s="1091"/>
      <c r="M1155" s="1091"/>
      <c r="N1155" s="1091"/>
      <c r="O1155" s="1091"/>
      <c r="P1155" s="1096"/>
      <c r="Q1155" s="1096"/>
      <c r="R1155" s="1096"/>
      <c r="S1155" s="1091"/>
    </row>
    <row r="1156" spans="1:19" x14ac:dyDescent="0.3">
      <c r="A1156" s="1090">
        <v>1151</v>
      </c>
      <c r="B1156" s="1091"/>
      <c r="C1156" s="1091"/>
      <c r="D1156" s="1097"/>
      <c r="E1156" s="1093">
        <f t="shared" si="69"/>
        <v>0</v>
      </c>
      <c r="F1156" s="1094">
        <f t="shared" si="70"/>
        <v>0</v>
      </c>
      <c r="G1156" s="1095">
        <f t="shared" si="71"/>
        <v>0</v>
      </c>
      <c r="H1156" s="1090" t="str">
        <f t="shared" ca="1" si="72"/>
        <v/>
      </c>
      <c r="I1156" s="1109"/>
      <c r="J1156" s="1109"/>
      <c r="K1156" s="1112"/>
      <c r="L1156" s="1091"/>
      <c r="M1156" s="1091"/>
      <c r="N1156" s="1091"/>
      <c r="O1156" s="1091"/>
      <c r="P1156" s="1096"/>
      <c r="Q1156" s="1096"/>
      <c r="R1156" s="1096"/>
      <c r="S1156" s="1091"/>
    </row>
    <row r="1157" spans="1:19" x14ac:dyDescent="0.3">
      <c r="A1157" s="1090">
        <v>1152</v>
      </c>
      <c r="B1157" s="1091"/>
      <c r="C1157" s="1091"/>
      <c r="D1157" s="1097"/>
      <c r="E1157" s="1093">
        <f t="shared" si="69"/>
        <v>0</v>
      </c>
      <c r="F1157" s="1094">
        <f t="shared" si="70"/>
        <v>0</v>
      </c>
      <c r="G1157" s="1095">
        <f t="shared" si="71"/>
        <v>0</v>
      </c>
      <c r="H1157" s="1090" t="str">
        <f t="shared" ca="1" si="72"/>
        <v/>
      </c>
      <c r="I1157" s="1109"/>
      <c r="J1157" s="1109"/>
      <c r="K1157" s="1112"/>
      <c r="L1157" s="1091"/>
      <c r="M1157" s="1091"/>
      <c r="N1157" s="1091"/>
      <c r="O1157" s="1091"/>
      <c r="P1157" s="1096"/>
      <c r="Q1157" s="1096"/>
      <c r="R1157" s="1096"/>
      <c r="S1157" s="1091"/>
    </row>
    <row r="1158" spans="1:19" x14ac:dyDescent="0.3">
      <c r="A1158" s="1090">
        <v>1153</v>
      </c>
      <c r="B1158" s="1091"/>
      <c r="C1158" s="1091"/>
      <c r="D1158" s="1097"/>
      <c r="E1158" s="1093">
        <f t="shared" si="69"/>
        <v>0</v>
      </c>
      <c r="F1158" s="1094">
        <f t="shared" si="70"/>
        <v>0</v>
      </c>
      <c r="G1158" s="1095">
        <f t="shared" si="71"/>
        <v>0</v>
      </c>
      <c r="H1158" s="1090" t="str">
        <f t="shared" ca="1" si="72"/>
        <v/>
      </c>
      <c r="I1158" s="1109"/>
      <c r="J1158" s="1109"/>
      <c r="K1158" s="1112"/>
      <c r="L1158" s="1091"/>
      <c r="M1158" s="1091"/>
      <c r="N1158" s="1091"/>
      <c r="O1158" s="1091"/>
      <c r="P1158" s="1096"/>
      <c r="Q1158" s="1096"/>
      <c r="R1158" s="1096"/>
      <c r="S1158" s="1091"/>
    </row>
    <row r="1159" spans="1:19" x14ac:dyDescent="0.3">
      <c r="A1159" s="1090">
        <v>1154</v>
      </c>
      <c r="B1159" s="1091"/>
      <c r="C1159" s="1091"/>
      <c r="D1159" s="1097"/>
      <c r="E1159" s="1093">
        <f t="shared" ref="E1159:E1222" si="73">D1159</f>
        <v>0</v>
      </c>
      <c r="F1159" s="1094">
        <f t="shared" ref="F1159:F1222" si="74">D1159</f>
        <v>0</v>
      </c>
      <c r="G1159" s="1095">
        <f t="shared" ref="G1159:G1222" si="75">D1159</f>
        <v>0</v>
      </c>
      <c r="H1159" s="1090" t="str">
        <f t="shared" ref="H1159:H1222" ca="1" si="76">IF(ISBLANK(D1159),"",DATEDIF(G1159,TODAY(),"y"))</f>
        <v/>
      </c>
      <c r="I1159" s="1109"/>
      <c r="J1159" s="1109"/>
      <c r="K1159" s="1112"/>
      <c r="L1159" s="1091"/>
      <c r="M1159" s="1091"/>
      <c r="N1159" s="1091"/>
      <c r="O1159" s="1091"/>
      <c r="P1159" s="1096"/>
      <c r="Q1159" s="1096"/>
      <c r="R1159" s="1096"/>
      <c r="S1159" s="1091"/>
    </row>
    <row r="1160" spans="1:19" x14ac:dyDescent="0.3">
      <c r="A1160" s="1090">
        <v>1155</v>
      </c>
      <c r="B1160" s="1091"/>
      <c r="C1160" s="1091"/>
      <c r="D1160" s="1097"/>
      <c r="E1160" s="1093">
        <f t="shared" si="73"/>
        <v>0</v>
      </c>
      <c r="F1160" s="1094">
        <f t="shared" si="74"/>
        <v>0</v>
      </c>
      <c r="G1160" s="1095">
        <f t="shared" si="75"/>
        <v>0</v>
      </c>
      <c r="H1160" s="1090" t="str">
        <f t="shared" ca="1" si="76"/>
        <v/>
      </c>
      <c r="I1160" s="1109"/>
      <c r="J1160" s="1109"/>
      <c r="K1160" s="1112"/>
      <c r="L1160" s="1091"/>
      <c r="M1160" s="1091"/>
      <c r="N1160" s="1091"/>
      <c r="O1160" s="1091"/>
      <c r="P1160" s="1096"/>
      <c r="Q1160" s="1096"/>
      <c r="R1160" s="1096"/>
      <c r="S1160" s="1091"/>
    </row>
    <row r="1161" spans="1:19" x14ac:dyDescent="0.3">
      <c r="A1161" s="1090">
        <v>1156</v>
      </c>
      <c r="B1161" s="1091"/>
      <c r="C1161" s="1091"/>
      <c r="D1161" s="1097"/>
      <c r="E1161" s="1093">
        <f t="shared" si="73"/>
        <v>0</v>
      </c>
      <c r="F1161" s="1094">
        <f t="shared" si="74"/>
        <v>0</v>
      </c>
      <c r="G1161" s="1095">
        <f t="shared" si="75"/>
        <v>0</v>
      </c>
      <c r="H1161" s="1090" t="str">
        <f t="shared" ca="1" si="76"/>
        <v/>
      </c>
      <c r="I1161" s="1109"/>
      <c r="J1161" s="1109"/>
      <c r="K1161" s="1112"/>
      <c r="L1161" s="1091"/>
      <c r="M1161" s="1091"/>
      <c r="N1161" s="1091"/>
      <c r="O1161" s="1091"/>
      <c r="P1161" s="1096"/>
      <c r="Q1161" s="1096"/>
      <c r="R1161" s="1096"/>
      <c r="S1161" s="1091"/>
    </row>
    <row r="1162" spans="1:19" x14ac:dyDescent="0.3">
      <c r="A1162" s="1090">
        <v>1157</v>
      </c>
      <c r="B1162" s="1091"/>
      <c r="C1162" s="1091"/>
      <c r="D1162" s="1097"/>
      <c r="E1162" s="1093">
        <f t="shared" si="73"/>
        <v>0</v>
      </c>
      <c r="F1162" s="1094">
        <f t="shared" si="74"/>
        <v>0</v>
      </c>
      <c r="G1162" s="1095">
        <f t="shared" si="75"/>
        <v>0</v>
      </c>
      <c r="H1162" s="1090" t="str">
        <f t="shared" ca="1" si="76"/>
        <v/>
      </c>
      <c r="I1162" s="1109"/>
      <c r="J1162" s="1109"/>
      <c r="K1162" s="1112"/>
      <c r="L1162" s="1091"/>
      <c r="M1162" s="1091"/>
      <c r="N1162" s="1091"/>
      <c r="O1162" s="1091"/>
      <c r="P1162" s="1096"/>
      <c r="Q1162" s="1096"/>
      <c r="R1162" s="1096"/>
      <c r="S1162" s="1091"/>
    </row>
    <row r="1163" spans="1:19" x14ac:dyDescent="0.3">
      <c r="A1163" s="1090">
        <v>1158</v>
      </c>
      <c r="B1163" s="1091"/>
      <c r="C1163" s="1091"/>
      <c r="D1163" s="1097"/>
      <c r="E1163" s="1093">
        <f t="shared" si="73"/>
        <v>0</v>
      </c>
      <c r="F1163" s="1094">
        <f t="shared" si="74"/>
        <v>0</v>
      </c>
      <c r="G1163" s="1095">
        <f t="shared" si="75"/>
        <v>0</v>
      </c>
      <c r="H1163" s="1090" t="str">
        <f t="shared" ca="1" si="76"/>
        <v/>
      </c>
      <c r="I1163" s="1109"/>
      <c r="J1163" s="1109"/>
      <c r="K1163" s="1112"/>
      <c r="L1163" s="1091"/>
      <c r="M1163" s="1091"/>
      <c r="N1163" s="1091"/>
      <c r="O1163" s="1091"/>
      <c r="P1163" s="1096"/>
      <c r="Q1163" s="1096"/>
      <c r="R1163" s="1096"/>
      <c r="S1163" s="1091"/>
    </row>
    <row r="1164" spans="1:19" x14ac:dyDescent="0.3">
      <c r="A1164" s="1090">
        <v>1159</v>
      </c>
      <c r="B1164" s="1091"/>
      <c r="C1164" s="1091"/>
      <c r="D1164" s="1097"/>
      <c r="E1164" s="1093">
        <f t="shared" si="73"/>
        <v>0</v>
      </c>
      <c r="F1164" s="1094">
        <f t="shared" si="74"/>
        <v>0</v>
      </c>
      <c r="G1164" s="1095">
        <f t="shared" si="75"/>
        <v>0</v>
      </c>
      <c r="H1164" s="1090" t="str">
        <f t="shared" ca="1" si="76"/>
        <v/>
      </c>
      <c r="I1164" s="1109"/>
      <c r="J1164" s="1109"/>
      <c r="K1164" s="1112"/>
      <c r="L1164" s="1091"/>
      <c r="M1164" s="1091"/>
      <c r="N1164" s="1091"/>
      <c r="O1164" s="1091"/>
      <c r="P1164" s="1096"/>
      <c r="Q1164" s="1096"/>
      <c r="R1164" s="1096"/>
      <c r="S1164" s="1091"/>
    </row>
    <row r="1165" spans="1:19" x14ac:dyDescent="0.3">
      <c r="A1165" s="1090">
        <v>1160</v>
      </c>
      <c r="B1165" s="1091"/>
      <c r="C1165" s="1091"/>
      <c r="D1165" s="1097"/>
      <c r="E1165" s="1093">
        <f t="shared" si="73"/>
        <v>0</v>
      </c>
      <c r="F1165" s="1094">
        <f t="shared" si="74"/>
        <v>0</v>
      </c>
      <c r="G1165" s="1095">
        <f t="shared" si="75"/>
        <v>0</v>
      </c>
      <c r="H1165" s="1090" t="str">
        <f t="shared" ca="1" si="76"/>
        <v/>
      </c>
      <c r="I1165" s="1109"/>
      <c r="J1165" s="1109"/>
      <c r="K1165" s="1112"/>
      <c r="L1165" s="1091"/>
      <c r="M1165" s="1091"/>
      <c r="N1165" s="1091"/>
      <c r="O1165" s="1091"/>
      <c r="P1165" s="1096"/>
      <c r="Q1165" s="1096"/>
      <c r="R1165" s="1096"/>
      <c r="S1165" s="1091"/>
    </row>
    <row r="1166" spans="1:19" x14ac:dyDescent="0.3">
      <c r="A1166" s="1090">
        <v>1161</v>
      </c>
      <c r="B1166" s="1091"/>
      <c r="C1166" s="1091"/>
      <c r="D1166" s="1097"/>
      <c r="E1166" s="1093">
        <f t="shared" si="73"/>
        <v>0</v>
      </c>
      <c r="F1166" s="1094">
        <f t="shared" si="74"/>
        <v>0</v>
      </c>
      <c r="G1166" s="1095">
        <f t="shared" si="75"/>
        <v>0</v>
      </c>
      <c r="H1166" s="1090" t="str">
        <f t="shared" ca="1" si="76"/>
        <v/>
      </c>
      <c r="I1166" s="1109"/>
      <c r="J1166" s="1109"/>
      <c r="K1166" s="1112"/>
      <c r="L1166" s="1091"/>
      <c r="M1166" s="1091"/>
      <c r="N1166" s="1091"/>
      <c r="O1166" s="1091"/>
      <c r="P1166" s="1096"/>
      <c r="Q1166" s="1096"/>
      <c r="R1166" s="1096"/>
      <c r="S1166" s="1091"/>
    </row>
    <row r="1167" spans="1:19" x14ac:dyDescent="0.3">
      <c r="A1167" s="1090">
        <v>1162</v>
      </c>
      <c r="B1167" s="1091"/>
      <c r="C1167" s="1091"/>
      <c r="D1167" s="1097"/>
      <c r="E1167" s="1093">
        <f t="shared" si="73"/>
        <v>0</v>
      </c>
      <c r="F1167" s="1094">
        <f t="shared" si="74"/>
        <v>0</v>
      </c>
      <c r="G1167" s="1095">
        <f t="shared" si="75"/>
        <v>0</v>
      </c>
      <c r="H1167" s="1090" t="str">
        <f t="shared" ca="1" si="76"/>
        <v/>
      </c>
      <c r="I1167" s="1109"/>
      <c r="J1167" s="1109"/>
      <c r="K1167" s="1112"/>
      <c r="L1167" s="1091"/>
      <c r="M1167" s="1091"/>
      <c r="N1167" s="1091"/>
      <c r="O1167" s="1091"/>
      <c r="P1167" s="1096"/>
      <c r="Q1167" s="1096"/>
      <c r="R1167" s="1096"/>
      <c r="S1167" s="1091"/>
    </row>
    <row r="1168" spans="1:19" x14ac:dyDescent="0.3">
      <c r="A1168" s="1090">
        <v>1163</v>
      </c>
      <c r="B1168" s="1091"/>
      <c r="C1168" s="1091"/>
      <c r="D1168" s="1097"/>
      <c r="E1168" s="1093">
        <f t="shared" si="73"/>
        <v>0</v>
      </c>
      <c r="F1168" s="1094">
        <f t="shared" si="74"/>
        <v>0</v>
      </c>
      <c r="G1168" s="1095">
        <f t="shared" si="75"/>
        <v>0</v>
      </c>
      <c r="H1168" s="1090" t="str">
        <f t="shared" ca="1" si="76"/>
        <v/>
      </c>
      <c r="I1168" s="1109"/>
      <c r="J1168" s="1109"/>
      <c r="K1168" s="1112"/>
      <c r="L1168" s="1091"/>
      <c r="M1168" s="1091"/>
      <c r="N1168" s="1091"/>
      <c r="O1168" s="1091"/>
      <c r="P1168" s="1096"/>
      <c r="Q1168" s="1096"/>
      <c r="R1168" s="1096"/>
      <c r="S1168" s="1091"/>
    </row>
    <row r="1169" spans="1:19" x14ac:dyDescent="0.3">
      <c r="A1169" s="1090">
        <v>1164</v>
      </c>
      <c r="B1169" s="1091"/>
      <c r="C1169" s="1091"/>
      <c r="D1169" s="1097"/>
      <c r="E1169" s="1093">
        <f t="shared" si="73"/>
        <v>0</v>
      </c>
      <c r="F1169" s="1094">
        <f t="shared" si="74"/>
        <v>0</v>
      </c>
      <c r="G1169" s="1095">
        <f t="shared" si="75"/>
        <v>0</v>
      </c>
      <c r="H1169" s="1090" t="str">
        <f t="shared" ca="1" si="76"/>
        <v/>
      </c>
      <c r="I1169" s="1109"/>
      <c r="J1169" s="1109"/>
      <c r="K1169" s="1112"/>
      <c r="L1169" s="1091"/>
      <c r="M1169" s="1091"/>
      <c r="N1169" s="1091"/>
      <c r="O1169" s="1091"/>
      <c r="P1169" s="1096"/>
      <c r="Q1169" s="1096"/>
      <c r="R1169" s="1096"/>
      <c r="S1169" s="1091"/>
    </row>
    <row r="1170" spans="1:19" x14ac:dyDescent="0.3">
      <c r="A1170" s="1090">
        <v>1165</v>
      </c>
      <c r="B1170" s="1091"/>
      <c r="C1170" s="1091"/>
      <c r="D1170" s="1097"/>
      <c r="E1170" s="1093">
        <f t="shared" si="73"/>
        <v>0</v>
      </c>
      <c r="F1170" s="1094">
        <f t="shared" si="74"/>
        <v>0</v>
      </c>
      <c r="G1170" s="1095">
        <f t="shared" si="75"/>
        <v>0</v>
      </c>
      <c r="H1170" s="1090" t="str">
        <f t="shared" ca="1" si="76"/>
        <v/>
      </c>
      <c r="I1170" s="1109"/>
      <c r="J1170" s="1109"/>
      <c r="K1170" s="1112"/>
      <c r="L1170" s="1091"/>
      <c r="M1170" s="1091"/>
      <c r="N1170" s="1091"/>
      <c r="O1170" s="1091"/>
      <c r="P1170" s="1096"/>
      <c r="Q1170" s="1096"/>
      <c r="R1170" s="1096"/>
      <c r="S1170" s="1091"/>
    </row>
    <row r="1171" spans="1:19" x14ac:dyDescent="0.3">
      <c r="A1171" s="1090">
        <v>1166</v>
      </c>
      <c r="B1171" s="1091"/>
      <c r="C1171" s="1091"/>
      <c r="D1171" s="1097"/>
      <c r="E1171" s="1093">
        <f t="shared" si="73"/>
        <v>0</v>
      </c>
      <c r="F1171" s="1094">
        <f t="shared" si="74"/>
        <v>0</v>
      </c>
      <c r="G1171" s="1095">
        <f t="shared" si="75"/>
        <v>0</v>
      </c>
      <c r="H1171" s="1090" t="str">
        <f t="shared" ca="1" si="76"/>
        <v/>
      </c>
      <c r="I1171" s="1109"/>
      <c r="J1171" s="1109"/>
      <c r="K1171" s="1112"/>
      <c r="L1171" s="1091"/>
      <c r="M1171" s="1091"/>
      <c r="N1171" s="1091"/>
      <c r="O1171" s="1091"/>
      <c r="P1171" s="1096"/>
      <c r="Q1171" s="1096"/>
      <c r="R1171" s="1096"/>
      <c r="S1171" s="1091"/>
    </row>
    <row r="1172" spans="1:19" x14ac:dyDescent="0.3">
      <c r="A1172" s="1090">
        <v>1167</v>
      </c>
      <c r="B1172" s="1091"/>
      <c r="C1172" s="1091"/>
      <c r="D1172" s="1097"/>
      <c r="E1172" s="1093">
        <f t="shared" si="73"/>
        <v>0</v>
      </c>
      <c r="F1172" s="1094">
        <f t="shared" si="74"/>
        <v>0</v>
      </c>
      <c r="G1172" s="1095">
        <f t="shared" si="75"/>
        <v>0</v>
      </c>
      <c r="H1172" s="1090" t="str">
        <f t="shared" ca="1" si="76"/>
        <v/>
      </c>
      <c r="I1172" s="1109"/>
      <c r="J1172" s="1109"/>
      <c r="K1172" s="1112"/>
      <c r="L1172" s="1091"/>
      <c r="M1172" s="1091"/>
      <c r="N1172" s="1091"/>
      <c r="O1172" s="1091"/>
      <c r="P1172" s="1096"/>
      <c r="Q1172" s="1096"/>
      <c r="R1172" s="1096"/>
      <c r="S1172" s="1091"/>
    </row>
    <row r="1173" spans="1:19" x14ac:dyDescent="0.3">
      <c r="A1173" s="1090">
        <v>1168</v>
      </c>
      <c r="B1173" s="1091"/>
      <c r="C1173" s="1091"/>
      <c r="D1173" s="1097"/>
      <c r="E1173" s="1093">
        <f t="shared" si="73"/>
        <v>0</v>
      </c>
      <c r="F1173" s="1094">
        <f t="shared" si="74"/>
        <v>0</v>
      </c>
      <c r="G1173" s="1095">
        <f t="shared" si="75"/>
        <v>0</v>
      </c>
      <c r="H1173" s="1090" t="str">
        <f t="shared" ca="1" si="76"/>
        <v/>
      </c>
      <c r="I1173" s="1109"/>
      <c r="J1173" s="1109"/>
      <c r="K1173" s="1112"/>
      <c r="L1173" s="1091"/>
      <c r="M1173" s="1091"/>
      <c r="N1173" s="1091"/>
      <c r="O1173" s="1091"/>
      <c r="P1173" s="1096"/>
      <c r="Q1173" s="1096"/>
      <c r="R1173" s="1096"/>
      <c r="S1173" s="1091"/>
    </row>
    <row r="1174" spans="1:19" x14ac:dyDescent="0.3">
      <c r="A1174" s="1090">
        <v>1169</v>
      </c>
      <c r="B1174" s="1091"/>
      <c r="C1174" s="1091"/>
      <c r="D1174" s="1097"/>
      <c r="E1174" s="1093">
        <f t="shared" si="73"/>
        <v>0</v>
      </c>
      <c r="F1174" s="1094">
        <f t="shared" si="74"/>
        <v>0</v>
      </c>
      <c r="G1174" s="1095">
        <f t="shared" si="75"/>
        <v>0</v>
      </c>
      <c r="H1174" s="1090" t="str">
        <f t="shared" ca="1" si="76"/>
        <v/>
      </c>
      <c r="I1174" s="1109"/>
      <c r="J1174" s="1109"/>
      <c r="K1174" s="1112"/>
      <c r="L1174" s="1091"/>
      <c r="M1174" s="1091"/>
      <c r="N1174" s="1091"/>
      <c r="O1174" s="1091"/>
      <c r="P1174" s="1096"/>
      <c r="Q1174" s="1096"/>
      <c r="R1174" s="1096"/>
      <c r="S1174" s="1091"/>
    </row>
    <row r="1175" spans="1:19" x14ac:dyDescent="0.3">
      <c r="A1175" s="1090">
        <v>1170</v>
      </c>
      <c r="B1175" s="1091"/>
      <c r="C1175" s="1091"/>
      <c r="D1175" s="1097"/>
      <c r="E1175" s="1093">
        <f t="shared" si="73"/>
        <v>0</v>
      </c>
      <c r="F1175" s="1094">
        <f t="shared" si="74"/>
        <v>0</v>
      </c>
      <c r="G1175" s="1095">
        <f t="shared" si="75"/>
        <v>0</v>
      </c>
      <c r="H1175" s="1090" t="str">
        <f t="shared" ca="1" si="76"/>
        <v/>
      </c>
      <c r="I1175" s="1109"/>
      <c r="J1175" s="1109"/>
      <c r="K1175" s="1112"/>
      <c r="L1175" s="1091"/>
      <c r="M1175" s="1091"/>
      <c r="N1175" s="1091"/>
      <c r="O1175" s="1091"/>
      <c r="P1175" s="1096"/>
      <c r="Q1175" s="1096"/>
      <c r="R1175" s="1096"/>
      <c r="S1175" s="1091"/>
    </row>
    <row r="1176" spans="1:19" x14ac:dyDescent="0.3">
      <c r="A1176" s="1090">
        <v>1171</v>
      </c>
      <c r="B1176" s="1091"/>
      <c r="C1176" s="1091"/>
      <c r="D1176" s="1097"/>
      <c r="E1176" s="1093">
        <f t="shared" si="73"/>
        <v>0</v>
      </c>
      <c r="F1176" s="1094">
        <f t="shared" si="74"/>
        <v>0</v>
      </c>
      <c r="G1176" s="1095">
        <f t="shared" si="75"/>
        <v>0</v>
      </c>
      <c r="H1176" s="1090" t="str">
        <f t="shared" ca="1" si="76"/>
        <v/>
      </c>
      <c r="I1176" s="1109"/>
      <c r="J1176" s="1109"/>
      <c r="K1176" s="1112"/>
      <c r="L1176" s="1091"/>
      <c r="M1176" s="1091"/>
      <c r="N1176" s="1091"/>
      <c r="O1176" s="1091"/>
      <c r="P1176" s="1096"/>
      <c r="Q1176" s="1096"/>
      <c r="R1176" s="1096"/>
      <c r="S1176" s="1091"/>
    </row>
    <row r="1177" spans="1:19" x14ac:dyDescent="0.3">
      <c r="A1177" s="1090">
        <v>1172</v>
      </c>
      <c r="B1177" s="1091"/>
      <c r="C1177" s="1091"/>
      <c r="D1177" s="1097"/>
      <c r="E1177" s="1093">
        <f t="shared" si="73"/>
        <v>0</v>
      </c>
      <c r="F1177" s="1094">
        <f t="shared" si="74"/>
        <v>0</v>
      </c>
      <c r="G1177" s="1095">
        <f t="shared" si="75"/>
        <v>0</v>
      </c>
      <c r="H1177" s="1090" t="str">
        <f t="shared" ca="1" si="76"/>
        <v/>
      </c>
      <c r="I1177" s="1109"/>
      <c r="J1177" s="1109"/>
      <c r="K1177" s="1112"/>
      <c r="L1177" s="1091"/>
      <c r="M1177" s="1091"/>
      <c r="N1177" s="1091"/>
      <c r="O1177" s="1091"/>
      <c r="P1177" s="1096"/>
      <c r="Q1177" s="1096"/>
      <c r="R1177" s="1096"/>
      <c r="S1177" s="1091"/>
    </row>
    <row r="1178" spans="1:19" x14ac:dyDescent="0.3">
      <c r="A1178" s="1090">
        <v>1173</v>
      </c>
      <c r="B1178" s="1091"/>
      <c r="C1178" s="1091"/>
      <c r="D1178" s="1097"/>
      <c r="E1178" s="1093">
        <f t="shared" si="73"/>
        <v>0</v>
      </c>
      <c r="F1178" s="1094">
        <f t="shared" si="74"/>
        <v>0</v>
      </c>
      <c r="G1178" s="1095">
        <f t="shared" si="75"/>
        <v>0</v>
      </c>
      <c r="H1178" s="1090" t="str">
        <f t="shared" ca="1" si="76"/>
        <v/>
      </c>
      <c r="I1178" s="1109"/>
      <c r="J1178" s="1109"/>
      <c r="K1178" s="1112"/>
      <c r="L1178" s="1091"/>
      <c r="M1178" s="1091"/>
      <c r="N1178" s="1091"/>
      <c r="O1178" s="1091"/>
      <c r="P1178" s="1096"/>
      <c r="Q1178" s="1096"/>
      <c r="R1178" s="1096"/>
      <c r="S1178" s="1091"/>
    </row>
    <row r="1179" spans="1:19" x14ac:dyDescent="0.3">
      <c r="A1179" s="1090">
        <v>1174</v>
      </c>
      <c r="B1179" s="1091"/>
      <c r="C1179" s="1091"/>
      <c r="D1179" s="1097"/>
      <c r="E1179" s="1093">
        <f t="shared" si="73"/>
        <v>0</v>
      </c>
      <c r="F1179" s="1094">
        <f t="shared" si="74"/>
        <v>0</v>
      </c>
      <c r="G1179" s="1095">
        <f t="shared" si="75"/>
        <v>0</v>
      </c>
      <c r="H1179" s="1090" t="str">
        <f t="shared" ca="1" si="76"/>
        <v/>
      </c>
      <c r="I1179" s="1109"/>
      <c r="J1179" s="1109"/>
      <c r="K1179" s="1112"/>
      <c r="L1179" s="1091"/>
      <c r="M1179" s="1091"/>
      <c r="N1179" s="1091"/>
      <c r="O1179" s="1091"/>
      <c r="P1179" s="1096"/>
      <c r="Q1179" s="1096"/>
      <c r="R1179" s="1096"/>
      <c r="S1179" s="1091"/>
    </row>
    <row r="1180" spans="1:19" x14ac:dyDescent="0.3">
      <c r="A1180" s="1090">
        <v>1175</v>
      </c>
      <c r="B1180" s="1091"/>
      <c r="C1180" s="1091"/>
      <c r="D1180" s="1097"/>
      <c r="E1180" s="1093">
        <f t="shared" si="73"/>
        <v>0</v>
      </c>
      <c r="F1180" s="1094">
        <f t="shared" si="74"/>
        <v>0</v>
      </c>
      <c r="G1180" s="1095">
        <f t="shared" si="75"/>
        <v>0</v>
      </c>
      <c r="H1180" s="1090" t="str">
        <f t="shared" ca="1" si="76"/>
        <v/>
      </c>
      <c r="I1180" s="1109"/>
      <c r="J1180" s="1109"/>
      <c r="K1180" s="1112"/>
      <c r="L1180" s="1091"/>
      <c r="M1180" s="1091"/>
      <c r="N1180" s="1091"/>
      <c r="O1180" s="1091"/>
      <c r="P1180" s="1096"/>
      <c r="Q1180" s="1096"/>
      <c r="R1180" s="1096"/>
      <c r="S1180" s="1091"/>
    </row>
    <row r="1181" spans="1:19" x14ac:dyDescent="0.3">
      <c r="A1181" s="1090">
        <v>1176</v>
      </c>
      <c r="B1181" s="1091"/>
      <c r="C1181" s="1091"/>
      <c r="D1181" s="1097"/>
      <c r="E1181" s="1093">
        <f t="shared" si="73"/>
        <v>0</v>
      </c>
      <c r="F1181" s="1094">
        <f t="shared" si="74"/>
        <v>0</v>
      </c>
      <c r="G1181" s="1095">
        <f t="shared" si="75"/>
        <v>0</v>
      </c>
      <c r="H1181" s="1090" t="str">
        <f t="shared" ca="1" si="76"/>
        <v/>
      </c>
      <c r="I1181" s="1109"/>
      <c r="J1181" s="1109"/>
      <c r="K1181" s="1112"/>
      <c r="L1181" s="1091"/>
      <c r="M1181" s="1091"/>
      <c r="N1181" s="1091"/>
      <c r="O1181" s="1091"/>
      <c r="P1181" s="1096"/>
      <c r="Q1181" s="1096"/>
      <c r="R1181" s="1096"/>
      <c r="S1181" s="1091"/>
    </row>
    <row r="1182" spans="1:19" x14ac:dyDescent="0.3">
      <c r="A1182" s="1090">
        <v>1177</v>
      </c>
      <c r="B1182" s="1091"/>
      <c r="C1182" s="1091"/>
      <c r="D1182" s="1097"/>
      <c r="E1182" s="1093">
        <f t="shared" si="73"/>
        <v>0</v>
      </c>
      <c r="F1182" s="1094">
        <f t="shared" si="74"/>
        <v>0</v>
      </c>
      <c r="G1182" s="1095">
        <f t="shared" si="75"/>
        <v>0</v>
      </c>
      <c r="H1182" s="1090" t="str">
        <f t="shared" ca="1" si="76"/>
        <v/>
      </c>
      <c r="I1182" s="1109"/>
      <c r="J1182" s="1109"/>
      <c r="K1182" s="1112"/>
      <c r="L1182" s="1091"/>
      <c r="M1182" s="1091"/>
      <c r="N1182" s="1091"/>
      <c r="O1182" s="1091"/>
      <c r="P1182" s="1096"/>
      <c r="Q1182" s="1096"/>
      <c r="R1182" s="1096"/>
      <c r="S1182" s="1091"/>
    </row>
    <row r="1183" spans="1:19" x14ac:dyDescent="0.3">
      <c r="A1183" s="1090">
        <v>1178</v>
      </c>
      <c r="B1183" s="1091"/>
      <c r="C1183" s="1091"/>
      <c r="D1183" s="1097"/>
      <c r="E1183" s="1093">
        <f t="shared" si="73"/>
        <v>0</v>
      </c>
      <c r="F1183" s="1094">
        <f t="shared" si="74"/>
        <v>0</v>
      </c>
      <c r="G1183" s="1095">
        <f t="shared" si="75"/>
        <v>0</v>
      </c>
      <c r="H1183" s="1090" t="str">
        <f t="shared" ca="1" si="76"/>
        <v/>
      </c>
      <c r="I1183" s="1109"/>
      <c r="J1183" s="1109"/>
      <c r="K1183" s="1112"/>
      <c r="L1183" s="1091"/>
      <c r="M1183" s="1091"/>
      <c r="N1183" s="1091"/>
      <c r="O1183" s="1091"/>
      <c r="P1183" s="1096"/>
      <c r="Q1183" s="1096"/>
      <c r="R1183" s="1096"/>
      <c r="S1183" s="1091"/>
    </row>
    <row r="1184" spans="1:19" x14ac:dyDescent="0.3">
      <c r="A1184" s="1090">
        <v>1179</v>
      </c>
      <c r="B1184" s="1091"/>
      <c r="C1184" s="1091"/>
      <c r="D1184" s="1097"/>
      <c r="E1184" s="1093">
        <f t="shared" si="73"/>
        <v>0</v>
      </c>
      <c r="F1184" s="1094">
        <f t="shared" si="74"/>
        <v>0</v>
      </c>
      <c r="G1184" s="1095">
        <f t="shared" si="75"/>
        <v>0</v>
      </c>
      <c r="H1184" s="1090" t="str">
        <f t="shared" ca="1" si="76"/>
        <v/>
      </c>
      <c r="I1184" s="1109"/>
      <c r="J1184" s="1109"/>
      <c r="K1184" s="1112"/>
      <c r="L1184" s="1091"/>
      <c r="M1184" s="1091"/>
      <c r="N1184" s="1091"/>
      <c r="O1184" s="1091"/>
      <c r="P1184" s="1096"/>
      <c r="Q1184" s="1096"/>
      <c r="R1184" s="1096"/>
      <c r="S1184" s="1091"/>
    </row>
    <row r="1185" spans="1:19" x14ac:dyDescent="0.3">
      <c r="A1185" s="1090">
        <v>1180</v>
      </c>
      <c r="B1185" s="1091"/>
      <c r="C1185" s="1091"/>
      <c r="D1185" s="1097"/>
      <c r="E1185" s="1093">
        <f t="shared" si="73"/>
        <v>0</v>
      </c>
      <c r="F1185" s="1094">
        <f t="shared" si="74"/>
        <v>0</v>
      </c>
      <c r="G1185" s="1095">
        <f t="shared" si="75"/>
        <v>0</v>
      </c>
      <c r="H1185" s="1090" t="str">
        <f t="shared" ca="1" si="76"/>
        <v/>
      </c>
      <c r="I1185" s="1109"/>
      <c r="J1185" s="1109"/>
      <c r="K1185" s="1112"/>
      <c r="L1185" s="1091"/>
      <c r="M1185" s="1091"/>
      <c r="N1185" s="1091"/>
      <c r="O1185" s="1091"/>
      <c r="P1185" s="1096"/>
      <c r="Q1185" s="1096"/>
      <c r="R1185" s="1096"/>
      <c r="S1185" s="1091"/>
    </row>
    <row r="1186" spans="1:19" x14ac:dyDescent="0.3">
      <c r="A1186" s="1090">
        <v>1181</v>
      </c>
      <c r="B1186" s="1091"/>
      <c r="C1186" s="1091"/>
      <c r="D1186" s="1097"/>
      <c r="E1186" s="1093">
        <f t="shared" si="73"/>
        <v>0</v>
      </c>
      <c r="F1186" s="1094">
        <f t="shared" si="74"/>
        <v>0</v>
      </c>
      <c r="G1186" s="1095">
        <f t="shared" si="75"/>
        <v>0</v>
      </c>
      <c r="H1186" s="1090" t="str">
        <f t="shared" ca="1" si="76"/>
        <v/>
      </c>
      <c r="I1186" s="1109"/>
      <c r="J1186" s="1109"/>
      <c r="K1186" s="1112"/>
      <c r="L1186" s="1091"/>
      <c r="M1186" s="1091"/>
      <c r="N1186" s="1091"/>
      <c r="O1186" s="1091"/>
      <c r="P1186" s="1096"/>
      <c r="Q1186" s="1096"/>
      <c r="R1186" s="1096"/>
      <c r="S1186" s="1091"/>
    </row>
    <row r="1187" spans="1:19" x14ac:dyDescent="0.3">
      <c r="A1187" s="1090">
        <v>1182</v>
      </c>
      <c r="B1187" s="1091"/>
      <c r="C1187" s="1091"/>
      <c r="D1187" s="1097"/>
      <c r="E1187" s="1093">
        <f t="shared" si="73"/>
        <v>0</v>
      </c>
      <c r="F1187" s="1094">
        <f t="shared" si="74"/>
        <v>0</v>
      </c>
      <c r="G1187" s="1095">
        <f t="shared" si="75"/>
        <v>0</v>
      </c>
      <c r="H1187" s="1090" t="str">
        <f t="shared" ca="1" si="76"/>
        <v/>
      </c>
      <c r="I1187" s="1109"/>
      <c r="J1187" s="1109"/>
      <c r="K1187" s="1112"/>
      <c r="L1187" s="1091"/>
      <c r="M1187" s="1091"/>
      <c r="N1187" s="1091"/>
      <c r="O1187" s="1091"/>
      <c r="P1187" s="1096"/>
      <c r="Q1187" s="1096"/>
      <c r="R1187" s="1096"/>
      <c r="S1187" s="1091"/>
    </row>
    <row r="1188" spans="1:19" x14ac:dyDescent="0.3">
      <c r="A1188" s="1090">
        <v>1183</v>
      </c>
      <c r="B1188" s="1091"/>
      <c r="C1188" s="1091"/>
      <c r="D1188" s="1097"/>
      <c r="E1188" s="1093">
        <f t="shared" si="73"/>
        <v>0</v>
      </c>
      <c r="F1188" s="1094">
        <f t="shared" si="74"/>
        <v>0</v>
      </c>
      <c r="G1188" s="1095">
        <f t="shared" si="75"/>
        <v>0</v>
      </c>
      <c r="H1188" s="1090" t="str">
        <f t="shared" ca="1" si="76"/>
        <v/>
      </c>
      <c r="I1188" s="1109"/>
      <c r="J1188" s="1109"/>
      <c r="K1188" s="1112"/>
      <c r="L1188" s="1091"/>
      <c r="M1188" s="1091"/>
      <c r="N1188" s="1091"/>
      <c r="O1188" s="1091"/>
      <c r="P1188" s="1096"/>
      <c r="Q1188" s="1096"/>
      <c r="R1188" s="1096"/>
      <c r="S1188" s="1091"/>
    </row>
    <row r="1189" spans="1:19" x14ac:dyDescent="0.3">
      <c r="A1189" s="1090">
        <v>1184</v>
      </c>
      <c r="B1189" s="1091"/>
      <c r="C1189" s="1091"/>
      <c r="D1189" s="1097"/>
      <c r="E1189" s="1093">
        <f t="shared" si="73"/>
        <v>0</v>
      </c>
      <c r="F1189" s="1094">
        <f t="shared" si="74"/>
        <v>0</v>
      </c>
      <c r="G1189" s="1095">
        <f t="shared" si="75"/>
        <v>0</v>
      </c>
      <c r="H1189" s="1090" t="str">
        <f t="shared" ca="1" si="76"/>
        <v/>
      </c>
      <c r="I1189" s="1109"/>
      <c r="J1189" s="1109"/>
      <c r="K1189" s="1112"/>
      <c r="L1189" s="1091"/>
      <c r="M1189" s="1091"/>
      <c r="N1189" s="1091"/>
      <c r="O1189" s="1091"/>
      <c r="P1189" s="1096"/>
      <c r="Q1189" s="1096"/>
      <c r="R1189" s="1096"/>
      <c r="S1189" s="1091"/>
    </row>
    <row r="1190" spans="1:19" x14ac:dyDescent="0.3">
      <c r="A1190" s="1090">
        <v>1185</v>
      </c>
      <c r="B1190" s="1091"/>
      <c r="C1190" s="1091"/>
      <c r="D1190" s="1097"/>
      <c r="E1190" s="1093">
        <f t="shared" si="73"/>
        <v>0</v>
      </c>
      <c r="F1190" s="1094">
        <f t="shared" si="74"/>
        <v>0</v>
      </c>
      <c r="G1190" s="1095">
        <f t="shared" si="75"/>
        <v>0</v>
      </c>
      <c r="H1190" s="1090" t="str">
        <f t="shared" ca="1" si="76"/>
        <v/>
      </c>
      <c r="I1190" s="1109"/>
      <c r="J1190" s="1109"/>
      <c r="K1190" s="1112"/>
      <c r="L1190" s="1091"/>
      <c r="M1190" s="1091"/>
      <c r="N1190" s="1091"/>
      <c r="O1190" s="1091"/>
      <c r="P1190" s="1096"/>
      <c r="Q1190" s="1096"/>
      <c r="R1190" s="1096"/>
      <c r="S1190" s="1091"/>
    </row>
    <row r="1191" spans="1:19" x14ac:dyDescent="0.3">
      <c r="A1191" s="1090">
        <v>1186</v>
      </c>
      <c r="B1191" s="1091"/>
      <c r="C1191" s="1091"/>
      <c r="D1191" s="1097"/>
      <c r="E1191" s="1093">
        <f t="shared" si="73"/>
        <v>0</v>
      </c>
      <c r="F1191" s="1094">
        <f t="shared" si="74"/>
        <v>0</v>
      </c>
      <c r="G1191" s="1095">
        <f t="shared" si="75"/>
        <v>0</v>
      </c>
      <c r="H1191" s="1090" t="str">
        <f t="shared" ca="1" si="76"/>
        <v/>
      </c>
      <c r="I1191" s="1109"/>
      <c r="J1191" s="1109"/>
      <c r="K1191" s="1112"/>
      <c r="L1191" s="1091"/>
      <c r="M1191" s="1091"/>
      <c r="N1191" s="1091"/>
      <c r="O1191" s="1091"/>
      <c r="P1191" s="1096"/>
      <c r="Q1191" s="1096"/>
      <c r="R1191" s="1096"/>
      <c r="S1191" s="1091"/>
    </row>
    <row r="1192" spans="1:19" x14ac:dyDescent="0.3">
      <c r="A1192" s="1090">
        <v>1187</v>
      </c>
      <c r="B1192" s="1091"/>
      <c r="C1192" s="1091"/>
      <c r="D1192" s="1097"/>
      <c r="E1192" s="1093">
        <f t="shared" si="73"/>
        <v>0</v>
      </c>
      <c r="F1192" s="1094">
        <f t="shared" si="74"/>
        <v>0</v>
      </c>
      <c r="G1192" s="1095">
        <f t="shared" si="75"/>
        <v>0</v>
      </c>
      <c r="H1192" s="1090" t="str">
        <f t="shared" ca="1" si="76"/>
        <v/>
      </c>
      <c r="I1192" s="1109"/>
      <c r="J1192" s="1109"/>
      <c r="K1192" s="1112"/>
      <c r="L1192" s="1091"/>
      <c r="M1192" s="1091"/>
      <c r="N1192" s="1091"/>
      <c r="O1192" s="1091"/>
      <c r="P1192" s="1096"/>
      <c r="Q1192" s="1096"/>
      <c r="R1192" s="1096"/>
      <c r="S1192" s="1091"/>
    </row>
    <row r="1193" spans="1:19" x14ac:dyDescent="0.3">
      <c r="A1193" s="1090">
        <v>1188</v>
      </c>
      <c r="B1193" s="1091"/>
      <c r="C1193" s="1091"/>
      <c r="D1193" s="1097"/>
      <c r="E1193" s="1093">
        <f t="shared" si="73"/>
        <v>0</v>
      </c>
      <c r="F1193" s="1094">
        <f t="shared" si="74"/>
        <v>0</v>
      </c>
      <c r="G1193" s="1095">
        <f t="shared" si="75"/>
        <v>0</v>
      </c>
      <c r="H1193" s="1090" t="str">
        <f t="shared" ca="1" si="76"/>
        <v/>
      </c>
      <c r="I1193" s="1109"/>
      <c r="J1193" s="1109"/>
      <c r="K1193" s="1112"/>
      <c r="L1193" s="1091"/>
      <c r="M1193" s="1091"/>
      <c r="N1193" s="1091"/>
      <c r="O1193" s="1091"/>
      <c r="P1193" s="1096"/>
      <c r="Q1193" s="1096"/>
      <c r="R1193" s="1096"/>
      <c r="S1193" s="1091"/>
    </row>
    <row r="1194" spans="1:19" x14ac:dyDescent="0.3">
      <c r="A1194" s="1090">
        <v>1189</v>
      </c>
      <c r="B1194" s="1091"/>
      <c r="C1194" s="1091"/>
      <c r="D1194" s="1097"/>
      <c r="E1194" s="1093">
        <f t="shared" si="73"/>
        <v>0</v>
      </c>
      <c r="F1194" s="1094">
        <f t="shared" si="74"/>
        <v>0</v>
      </c>
      <c r="G1194" s="1095">
        <f t="shared" si="75"/>
        <v>0</v>
      </c>
      <c r="H1194" s="1090" t="str">
        <f t="shared" ca="1" si="76"/>
        <v/>
      </c>
      <c r="I1194" s="1109"/>
      <c r="J1194" s="1109"/>
      <c r="K1194" s="1112"/>
      <c r="L1194" s="1091"/>
      <c r="M1194" s="1091"/>
      <c r="N1194" s="1091"/>
      <c r="O1194" s="1091"/>
      <c r="P1194" s="1096"/>
      <c r="Q1194" s="1096"/>
      <c r="R1194" s="1096"/>
      <c r="S1194" s="1091"/>
    </row>
    <row r="1195" spans="1:19" x14ac:dyDescent="0.3">
      <c r="A1195" s="1090">
        <v>1190</v>
      </c>
      <c r="B1195" s="1091"/>
      <c r="C1195" s="1091"/>
      <c r="D1195" s="1097"/>
      <c r="E1195" s="1093">
        <f t="shared" si="73"/>
        <v>0</v>
      </c>
      <c r="F1195" s="1094">
        <f t="shared" si="74"/>
        <v>0</v>
      </c>
      <c r="G1195" s="1095">
        <f t="shared" si="75"/>
        <v>0</v>
      </c>
      <c r="H1195" s="1090" t="str">
        <f t="shared" ca="1" si="76"/>
        <v/>
      </c>
      <c r="I1195" s="1109"/>
      <c r="J1195" s="1109"/>
      <c r="K1195" s="1112"/>
      <c r="L1195" s="1091"/>
      <c r="M1195" s="1091"/>
      <c r="N1195" s="1091"/>
      <c r="O1195" s="1091"/>
      <c r="P1195" s="1096"/>
      <c r="Q1195" s="1096"/>
      <c r="R1195" s="1096"/>
      <c r="S1195" s="1091"/>
    </row>
    <row r="1196" spans="1:19" x14ac:dyDescent="0.3">
      <c r="A1196" s="1090">
        <v>1191</v>
      </c>
      <c r="B1196" s="1091"/>
      <c r="C1196" s="1091"/>
      <c r="D1196" s="1097"/>
      <c r="E1196" s="1093">
        <f t="shared" si="73"/>
        <v>0</v>
      </c>
      <c r="F1196" s="1094">
        <f t="shared" si="74"/>
        <v>0</v>
      </c>
      <c r="G1196" s="1095">
        <f t="shared" si="75"/>
        <v>0</v>
      </c>
      <c r="H1196" s="1090" t="str">
        <f t="shared" ca="1" si="76"/>
        <v/>
      </c>
      <c r="I1196" s="1109"/>
      <c r="J1196" s="1109"/>
      <c r="K1196" s="1112"/>
      <c r="L1196" s="1091"/>
      <c r="M1196" s="1091"/>
      <c r="N1196" s="1091"/>
      <c r="O1196" s="1091"/>
      <c r="P1196" s="1096"/>
      <c r="Q1196" s="1096"/>
      <c r="R1196" s="1096"/>
      <c r="S1196" s="1091"/>
    </row>
    <row r="1197" spans="1:19" x14ac:dyDescent="0.3">
      <c r="A1197" s="1090">
        <v>1192</v>
      </c>
      <c r="B1197" s="1091"/>
      <c r="C1197" s="1091"/>
      <c r="D1197" s="1097"/>
      <c r="E1197" s="1093">
        <f t="shared" si="73"/>
        <v>0</v>
      </c>
      <c r="F1197" s="1094">
        <f t="shared" si="74"/>
        <v>0</v>
      </c>
      <c r="G1197" s="1095">
        <f t="shared" si="75"/>
        <v>0</v>
      </c>
      <c r="H1197" s="1090" t="str">
        <f t="shared" ca="1" si="76"/>
        <v/>
      </c>
      <c r="I1197" s="1109"/>
      <c r="J1197" s="1109"/>
      <c r="K1197" s="1112"/>
      <c r="L1197" s="1091"/>
      <c r="M1197" s="1091"/>
      <c r="N1197" s="1091"/>
      <c r="O1197" s="1091"/>
      <c r="P1197" s="1096"/>
      <c r="Q1197" s="1096"/>
      <c r="R1197" s="1096"/>
      <c r="S1197" s="1091"/>
    </row>
    <row r="1198" spans="1:19" x14ac:dyDescent="0.3">
      <c r="A1198" s="1090">
        <v>1193</v>
      </c>
      <c r="B1198" s="1091"/>
      <c r="C1198" s="1091"/>
      <c r="D1198" s="1097"/>
      <c r="E1198" s="1093">
        <f t="shared" si="73"/>
        <v>0</v>
      </c>
      <c r="F1198" s="1094">
        <f t="shared" si="74"/>
        <v>0</v>
      </c>
      <c r="G1198" s="1095">
        <f t="shared" si="75"/>
        <v>0</v>
      </c>
      <c r="H1198" s="1090" t="str">
        <f t="shared" ca="1" si="76"/>
        <v/>
      </c>
      <c r="I1198" s="1109"/>
      <c r="J1198" s="1109"/>
      <c r="K1198" s="1112"/>
      <c r="L1198" s="1091"/>
      <c r="M1198" s="1091"/>
      <c r="N1198" s="1091"/>
      <c r="O1198" s="1091"/>
      <c r="P1198" s="1096"/>
      <c r="Q1198" s="1096"/>
      <c r="R1198" s="1096"/>
      <c r="S1198" s="1091"/>
    </row>
    <row r="1199" spans="1:19" x14ac:dyDescent="0.3">
      <c r="A1199" s="1090">
        <v>1194</v>
      </c>
      <c r="B1199" s="1091"/>
      <c r="C1199" s="1091"/>
      <c r="D1199" s="1097"/>
      <c r="E1199" s="1093">
        <f t="shared" si="73"/>
        <v>0</v>
      </c>
      <c r="F1199" s="1094">
        <f t="shared" si="74"/>
        <v>0</v>
      </c>
      <c r="G1199" s="1095">
        <f t="shared" si="75"/>
        <v>0</v>
      </c>
      <c r="H1199" s="1090" t="str">
        <f t="shared" ca="1" si="76"/>
        <v/>
      </c>
      <c r="I1199" s="1109"/>
      <c r="J1199" s="1109"/>
      <c r="K1199" s="1112"/>
      <c r="L1199" s="1091"/>
      <c r="M1199" s="1091"/>
      <c r="N1199" s="1091"/>
      <c r="O1199" s="1091"/>
      <c r="P1199" s="1096"/>
      <c r="Q1199" s="1096"/>
      <c r="R1199" s="1096"/>
      <c r="S1199" s="1091"/>
    </row>
    <row r="1200" spans="1:19" x14ac:dyDescent="0.3">
      <c r="A1200" s="1090">
        <v>1195</v>
      </c>
      <c r="B1200" s="1091"/>
      <c r="C1200" s="1091"/>
      <c r="D1200" s="1097"/>
      <c r="E1200" s="1093">
        <f t="shared" si="73"/>
        <v>0</v>
      </c>
      <c r="F1200" s="1094">
        <f t="shared" si="74"/>
        <v>0</v>
      </c>
      <c r="G1200" s="1095">
        <f t="shared" si="75"/>
        <v>0</v>
      </c>
      <c r="H1200" s="1090" t="str">
        <f t="shared" ca="1" si="76"/>
        <v/>
      </c>
      <c r="I1200" s="1109"/>
      <c r="J1200" s="1109"/>
      <c r="K1200" s="1112"/>
      <c r="L1200" s="1091"/>
      <c r="M1200" s="1091"/>
      <c r="N1200" s="1091"/>
      <c r="O1200" s="1091"/>
      <c r="P1200" s="1096"/>
      <c r="Q1200" s="1096"/>
      <c r="R1200" s="1096"/>
      <c r="S1200" s="1091"/>
    </row>
    <row r="1201" spans="1:19" x14ac:dyDescent="0.3">
      <c r="A1201" s="1090">
        <v>1196</v>
      </c>
      <c r="B1201" s="1091"/>
      <c r="C1201" s="1091"/>
      <c r="D1201" s="1097"/>
      <c r="E1201" s="1093">
        <f t="shared" si="73"/>
        <v>0</v>
      </c>
      <c r="F1201" s="1094">
        <f t="shared" si="74"/>
        <v>0</v>
      </c>
      <c r="G1201" s="1095">
        <f t="shared" si="75"/>
        <v>0</v>
      </c>
      <c r="H1201" s="1090" t="str">
        <f t="shared" ca="1" si="76"/>
        <v/>
      </c>
      <c r="I1201" s="1109"/>
      <c r="J1201" s="1109"/>
      <c r="K1201" s="1112"/>
      <c r="L1201" s="1091"/>
      <c r="M1201" s="1091"/>
      <c r="N1201" s="1091"/>
      <c r="O1201" s="1091"/>
      <c r="P1201" s="1096"/>
      <c r="Q1201" s="1096"/>
      <c r="R1201" s="1096"/>
      <c r="S1201" s="1091"/>
    </row>
    <row r="1202" spans="1:19" x14ac:dyDescent="0.3">
      <c r="A1202" s="1090">
        <v>1197</v>
      </c>
      <c r="B1202" s="1091"/>
      <c r="C1202" s="1091"/>
      <c r="D1202" s="1097"/>
      <c r="E1202" s="1093">
        <f t="shared" si="73"/>
        <v>0</v>
      </c>
      <c r="F1202" s="1094">
        <f t="shared" si="74"/>
        <v>0</v>
      </c>
      <c r="G1202" s="1095">
        <f t="shared" si="75"/>
        <v>0</v>
      </c>
      <c r="H1202" s="1090" t="str">
        <f t="shared" ca="1" si="76"/>
        <v/>
      </c>
      <c r="I1202" s="1109"/>
      <c r="J1202" s="1109"/>
      <c r="K1202" s="1112"/>
      <c r="L1202" s="1091"/>
      <c r="M1202" s="1091"/>
      <c r="N1202" s="1091"/>
      <c r="O1202" s="1091"/>
      <c r="P1202" s="1096"/>
      <c r="Q1202" s="1096"/>
      <c r="R1202" s="1096"/>
      <c r="S1202" s="1091"/>
    </row>
    <row r="1203" spans="1:19" x14ac:dyDescent="0.3">
      <c r="A1203" s="1090">
        <v>1198</v>
      </c>
      <c r="B1203" s="1091"/>
      <c r="C1203" s="1091"/>
      <c r="D1203" s="1097"/>
      <c r="E1203" s="1093">
        <f t="shared" si="73"/>
        <v>0</v>
      </c>
      <c r="F1203" s="1094">
        <f t="shared" si="74"/>
        <v>0</v>
      </c>
      <c r="G1203" s="1095">
        <f t="shared" si="75"/>
        <v>0</v>
      </c>
      <c r="H1203" s="1090" t="str">
        <f t="shared" ca="1" si="76"/>
        <v/>
      </c>
      <c r="I1203" s="1109"/>
      <c r="J1203" s="1109"/>
      <c r="K1203" s="1112"/>
      <c r="L1203" s="1091"/>
      <c r="M1203" s="1091"/>
      <c r="N1203" s="1091"/>
      <c r="O1203" s="1091"/>
      <c r="P1203" s="1096"/>
      <c r="Q1203" s="1096"/>
      <c r="R1203" s="1096"/>
      <c r="S1203" s="1091"/>
    </row>
    <row r="1204" spans="1:19" x14ac:dyDescent="0.3">
      <c r="A1204" s="1090">
        <v>1199</v>
      </c>
      <c r="B1204" s="1091"/>
      <c r="C1204" s="1091"/>
      <c r="D1204" s="1097"/>
      <c r="E1204" s="1093">
        <f t="shared" si="73"/>
        <v>0</v>
      </c>
      <c r="F1204" s="1094">
        <f t="shared" si="74"/>
        <v>0</v>
      </c>
      <c r="G1204" s="1095">
        <f t="shared" si="75"/>
        <v>0</v>
      </c>
      <c r="H1204" s="1090" t="str">
        <f t="shared" ca="1" si="76"/>
        <v/>
      </c>
      <c r="I1204" s="1109"/>
      <c r="J1204" s="1109"/>
      <c r="K1204" s="1112"/>
      <c r="L1204" s="1091"/>
      <c r="M1204" s="1091"/>
      <c r="N1204" s="1091"/>
      <c r="O1204" s="1091"/>
      <c r="P1204" s="1096"/>
      <c r="Q1204" s="1096"/>
      <c r="R1204" s="1096"/>
      <c r="S1204" s="1091"/>
    </row>
    <row r="1205" spans="1:19" x14ac:dyDescent="0.3">
      <c r="A1205" s="1090">
        <v>1200</v>
      </c>
      <c r="B1205" s="1091"/>
      <c r="C1205" s="1091"/>
      <c r="D1205" s="1097"/>
      <c r="E1205" s="1093">
        <f t="shared" si="73"/>
        <v>0</v>
      </c>
      <c r="F1205" s="1094">
        <f t="shared" si="74"/>
        <v>0</v>
      </c>
      <c r="G1205" s="1095">
        <f t="shared" si="75"/>
        <v>0</v>
      </c>
      <c r="H1205" s="1090" t="str">
        <f t="shared" ca="1" si="76"/>
        <v/>
      </c>
      <c r="I1205" s="1109"/>
      <c r="J1205" s="1109"/>
      <c r="K1205" s="1112"/>
      <c r="L1205" s="1091"/>
      <c r="M1205" s="1091"/>
      <c r="N1205" s="1091"/>
      <c r="O1205" s="1091"/>
      <c r="P1205" s="1096"/>
      <c r="Q1205" s="1096"/>
      <c r="R1205" s="1096"/>
      <c r="S1205" s="1091"/>
    </row>
    <row r="1206" spans="1:19" x14ac:dyDescent="0.3">
      <c r="A1206" s="1090">
        <v>1201</v>
      </c>
      <c r="B1206" s="1091"/>
      <c r="C1206" s="1091"/>
      <c r="D1206" s="1097"/>
      <c r="E1206" s="1093">
        <f t="shared" si="73"/>
        <v>0</v>
      </c>
      <c r="F1206" s="1094">
        <f t="shared" si="74"/>
        <v>0</v>
      </c>
      <c r="G1206" s="1095">
        <f t="shared" si="75"/>
        <v>0</v>
      </c>
      <c r="H1206" s="1090" t="str">
        <f t="shared" ca="1" si="76"/>
        <v/>
      </c>
      <c r="I1206" s="1109"/>
      <c r="J1206" s="1109"/>
      <c r="K1206" s="1112"/>
      <c r="L1206" s="1091"/>
      <c r="M1206" s="1091"/>
      <c r="N1206" s="1091"/>
      <c r="O1206" s="1091"/>
      <c r="P1206" s="1096"/>
      <c r="Q1206" s="1096"/>
      <c r="R1206" s="1096"/>
      <c r="S1206" s="1091"/>
    </row>
    <row r="1207" spans="1:19" x14ac:dyDescent="0.3">
      <c r="A1207" s="1090">
        <v>1202</v>
      </c>
      <c r="B1207" s="1091"/>
      <c r="C1207" s="1091"/>
      <c r="D1207" s="1097"/>
      <c r="E1207" s="1093">
        <f t="shared" si="73"/>
        <v>0</v>
      </c>
      <c r="F1207" s="1094">
        <f t="shared" si="74"/>
        <v>0</v>
      </c>
      <c r="G1207" s="1095">
        <f t="shared" si="75"/>
        <v>0</v>
      </c>
      <c r="H1207" s="1090" t="str">
        <f t="shared" ca="1" si="76"/>
        <v/>
      </c>
      <c r="I1207" s="1109"/>
      <c r="J1207" s="1109"/>
      <c r="K1207" s="1112"/>
      <c r="L1207" s="1091"/>
      <c r="M1207" s="1091"/>
      <c r="N1207" s="1091"/>
      <c r="O1207" s="1091"/>
      <c r="P1207" s="1096"/>
      <c r="Q1207" s="1096"/>
      <c r="R1207" s="1096"/>
      <c r="S1207" s="1091"/>
    </row>
    <row r="1208" spans="1:19" x14ac:dyDescent="0.3">
      <c r="A1208" s="1090">
        <v>1203</v>
      </c>
      <c r="B1208" s="1091"/>
      <c r="C1208" s="1091"/>
      <c r="D1208" s="1097"/>
      <c r="E1208" s="1093">
        <f t="shared" si="73"/>
        <v>0</v>
      </c>
      <c r="F1208" s="1094">
        <f t="shared" si="74"/>
        <v>0</v>
      </c>
      <c r="G1208" s="1095">
        <f t="shared" si="75"/>
        <v>0</v>
      </c>
      <c r="H1208" s="1090" t="str">
        <f t="shared" ca="1" si="76"/>
        <v/>
      </c>
      <c r="I1208" s="1109"/>
      <c r="J1208" s="1109"/>
      <c r="K1208" s="1112"/>
      <c r="L1208" s="1091"/>
      <c r="M1208" s="1091"/>
      <c r="N1208" s="1091"/>
      <c r="O1208" s="1091"/>
      <c r="P1208" s="1096"/>
      <c r="Q1208" s="1096"/>
      <c r="R1208" s="1096"/>
      <c r="S1208" s="1091"/>
    </row>
    <row r="1209" spans="1:19" x14ac:dyDescent="0.3">
      <c r="A1209" s="1090">
        <v>1204</v>
      </c>
      <c r="B1209" s="1091"/>
      <c r="C1209" s="1091"/>
      <c r="D1209" s="1097"/>
      <c r="E1209" s="1093">
        <f t="shared" si="73"/>
        <v>0</v>
      </c>
      <c r="F1209" s="1094">
        <f t="shared" si="74"/>
        <v>0</v>
      </c>
      <c r="G1209" s="1095">
        <f t="shared" si="75"/>
        <v>0</v>
      </c>
      <c r="H1209" s="1090" t="str">
        <f t="shared" ca="1" si="76"/>
        <v/>
      </c>
      <c r="I1209" s="1109"/>
      <c r="J1209" s="1109"/>
      <c r="K1209" s="1112"/>
      <c r="L1209" s="1091"/>
      <c r="M1209" s="1091"/>
      <c r="N1209" s="1091"/>
      <c r="O1209" s="1091"/>
      <c r="P1209" s="1096"/>
      <c r="Q1209" s="1096"/>
      <c r="R1209" s="1096"/>
      <c r="S1209" s="1091"/>
    </row>
    <row r="1210" spans="1:19" x14ac:dyDescent="0.3">
      <c r="A1210" s="1090">
        <v>1205</v>
      </c>
      <c r="B1210" s="1091"/>
      <c r="C1210" s="1091"/>
      <c r="D1210" s="1097"/>
      <c r="E1210" s="1093">
        <f t="shared" si="73"/>
        <v>0</v>
      </c>
      <c r="F1210" s="1094">
        <f t="shared" si="74"/>
        <v>0</v>
      </c>
      <c r="G1210" s="1095">
        <f t="shared" si="75"/>
        <v>0</v>
      </c>
      <c r="H1210" s="1090" t="str">
        <f t="shared" ca="1" si="76"/>
        <v/>
      </c>
      <c r="I1210" s="1109"/>
      <c r="J1210" s="1109"/>
      <c r="K1210" s="1112"/>
      <c r="L1210" s="1091"/>
      <c r="M1210" s="1091"/>
      <c r="N1210" s="1091"/>
      <c r="O1210" s="1091"/>
      <c r="P1210" s="1096"/>
      <c r="Q1210" s="1096"/>
      <c r="R1210" s="1096"/>
      <c r="S1210" s="1091"/>
    </row>
    <row r="1211" spans="1:19" x14ac:dyDescent="0.3">
      <c r="A1211" s="1090">
        <v>1206</v>
      </c>
      <c r="B1211" s="1091"/>
      <c r="C1211" s="1091"/>
      <c r="D1211" s="1097"/>
      <c r="E1211" s="1093">
        <f t="shared" si="73"/>
        <v>0</v>
      </c>
      <c r="F1211" s="1094">
        <f t="shared" si="74"/>
        <v>0</v>
      </c>
      <c r="G1211" s="1095">
        <f t="shared" si="75"/>
        <v>0</v>
      </c>
      <c r="H1211" s="1090" t="str">
        <f t="shared" ca="1" si="76"/>
        <v/>
      </c>
      <c r="I1211" s="1109"/>
      <c r="J1211" s="1109"/>
      <c r="K1211" s="1112"/>
      <c r="L1211" s="1091"/>
      <c r="M1211" s="1091"/>
      <c r="N1211" s="1091"/>
      <c r="O1211" s="1091"/>
      <c r="P1211" s="1096"/>
      <c r="Q1211" s="1096"/>
      <c r="R1211" s="1096"/>
      <c r="S1211" s="1091"/>
    </row>
    <row r="1212" spans="1:19" x14ac:dyDescent="0.3">
      <c r="A1212" s="1090">
        <v>1207</v>
      </c>
      <c r="B1212" s="1091"/>
      <c r="C1212" s="1091"/>
      <c r="D1212" s="1097"/>
      <c r="E1212" s="1093">
        <f t="shared" si="73"/>
        <v>0</v>
      </c>
      <c r="F1212" s="1094">
        <f t="shared" si="74"/>
        <v>0</v>
      </c>
      <c r="G1212" s="1095">
        <f t="shared" si="75"/>
        <v>0</v>
      </c>
      <c r="H1212" s="1090" t="str">
        <f t="shared" ca="1" si="76"/>
        <v/>
      </c>
      <c r="I1212" s="1109"/>
      <c r="J1212" s="1109"/>
      <c r="K1212" s="1112"/>
      <c r="L1212" s="1091"/>
      <c r="M1212" s="1091"/>
      <c r="N1212" s="1091"/>
      <c r="O1212" s="1091"/>
      <c r="P1212" s="1096"/>
      <c r="Q1212" s="1096"/>
      <c r="R1212" s="1096"/>
      <c r="S1212" s="1091"/>
    </row>
    <row r="1213" spans="1:19" x14ac:dyDescent="0.3">
      <c r="A1213" s="1090">
        <v>1208</v>
      </c>
      <c r="B1213" s="1091"/>
      <c r="C1213" s="1091"/>
      <c r="D1213" s="1097"/>
      <c r="E1213" s="1093">
        <f t="shared" si="73"/>
        <v>0</v>
      </c>
      <c r="F1213" s="1094">
        <f t="shared" si="74"/>
        <v>0</v>
      </c>
      <c r="G1213" s="1095">
        <f t="shared" si="75"/>
        <v>0</v>
      </c>
      <c r="H1213" s="1090" t="str">
        <f t="shared" ca="1" si="76"/>
        <v/>
      </c>
      <c r="I1213" s="1109"/>
      <c r="J1213" s="1109"/>
      <c r="K1213" s="1112"/>
      <c r="L1213" s="1091"/>
      <c r="M1213" s="1091"/>
      <c r="N1213" s="1091"/>
      <c r="O1213" s="1091"/>
      <c r="P1213" s="1096"/>
      <c r="Q1213" s="1096"/>
      <c r="R1213" s="1096"/>
      <c r="S1213" s="1091"/>
    </row>
    <row r="1214" spans="1:19" x14ac:dyDescent="0.3">
      <c r="A1214" s="1090">
        <v>1209</v>
      </c>
      <c r="B1214" s="1091"/>
      <c r="C1214" s="1091"/>
      <c r="D1214" s="1097"/>
      <c r="E1214" s="1093">
        <f t="shared" si="73"/>
        <v>0</v>
      </c>
      <c r="F1214" s="1094">
        <f t="shared" si="74"/>
        <v>0</v>
      </c>
      <c r="G1214" s="1095">
        <f t="shared" si="75"/>
        <v>0</v>
      </c>
      <c r="H1214" s="1090" t="str">
        <f t="shared" ca="1" si="76"/>
        <v/>
      </c>
      <c r="I1214" s="1109"/>
      <c r="J1214" s="1109"/>
      <c r="K1214" s="1112"/>
      <c r="L1214" s="1091"/>
      <c r="M1214" s="1091"/>
      <c r="N1214" s="1091"/>
      <c r="O1214" s="1091"/>
      <c r="P1214" s="1096"/>
      <c r="Q1214" s="1096"/>
      <c r="R1214" s="1096"/>
      <c r="S1214" s="1091"/>
    </row>
    <row r="1215" spans="1:19" x14ac:dyDescent="0.3">
      <c r="A1215" s="1090">
        <v>1210</v>
      </c>
      <c r="B1215" s="1091"/>
      <c r="C1215" s="1091"/>
      <c r="D1215" s="1097"/>
      <c r="E1215" s="1093">
        <f t="shared" si="73"/>
        <v>0</v>
      </c>
      <c r="F1215" s="1094">
        <f t="shared" si="74"/>
        <v>0</v>
      </c>
      <c r="G1215" s="1095">
        <f t="shared" si="75"/>
        <v>0</v>
      </c>
      <c r="H1215" s="1090" t="str">
        <f t="shared" ca="1" si="76"/>
        <v/>
      </c>
      <c r="I1215" s="1109"/>
      <c r="J1215" s="1109"/>
      <c r="K1215" s="1112"/>
      <c r="L1215" s="1091"/>
      <c r="M1215" s="1091"/>
      <c r="N1215" s="1091"/>
      <c r="O1215" s="1091"/>
      <c r="P1215" s="1096"/>
      <c r="Q1215" s="1096"/>
      <c r="R1215" s="1096"/>
      <c r="S1215" s="1091"/>
    </row>
    <row r="1216" spans="1:19" x14ac:dyDescent="0.3">
      <c r="A1216" s="1090">
        <v>1211</v>
      </c>
      <c r="B1216" s="1091"/>
      <c r="C1216" s="1091"/>
      <c r="D1216" s="1097"/>
      <c r="E1216" s="1093">
        <f t="shared" si="73"/>
        <v>0</v>
      </c>
      <c r="F1216" s="1094">
        <f t="shared" si="74"/>
        <v>0</v>
      </c>
      <c r="G1216" s="1095">
        <f t="shared" si="75"/>
        <v>0</v>
      </c>
      <c r="H1216" s="1090" t="str">
        <f t="shared" ca="1" si="76"/>
        <v/>
      </c>
      <c r="I1216" s="1109"/>
      <c r="J1216" s="1109"/>
      <c r="K1216" s="1112"/>
      <c r="L1216" s="1091"/>
      <c r="M1216" s="1091"/>
      <c r="N1216" s="1091"/>
      <c r="O1216" s="1091"/>
      <c r="P1216" s="1096"/>
      <c r="Q1216" s="1096"/>
      <c r="R1216" s="1096"/>
      <c r="S1216" s="1091"/>
    </row>
    <row r="1217" spans="1:19" x14ac:dyDescent="0.3">
      <c r="A1217" s="1090">
        <v>1212</v>
      </c>
      <c r="B1217" s="1091"/>
      <c r="C1217" s="1091"/>
      <c r="D1217" s="1097"/>
      <c r="E1217" s="1093">
        <f t="shared" si="73"/>
        <v>0</v>
      </c>
      <c r="F1217" s="1094">
        <f t="shared" si="74"/>
        <v>0</v>
      </c>
      <c r="G1217" s="1095">
        <f t="shared" si="75"/>
        <v>0</v>
      </c>
      <c r="H1217" s="1090" t="str">
        <f t="shared" ca="1" si="76"/>
        <v/>
      </c>
      <c r="I1217" s="1109"/>
      <c r="J1217" s="1109"/>
      <c r="K1217" s="1112"/>
      <c r="L1217" s="1091"/>
      <c r="M1217" s="1091"/>
      <c r="N1217" s="1091"/>
      <c r="O1217" s="1091"/>
      <c r="P1217" s="1096"/>
      <c r="Q1217" s="1096"/>
      <c r="R1217" s="1096"/>
      <c r="S1217" s="1091"/>
    </row>
    <row r="1218" spans="1:19" x14ac:dyDescent="0.3">
      <c r="A1218" s="1090">
        <v>1213</v>
      </c>
      <c r="B1218" s="1091"/>
      <c r="C1218" s="1091"/>
      <c r="D1218" s="1097"/>
      <c r="E1218" s="1093">
        <f t="shared" si="73"/>
        <v>0</v>
      </c>
      <c r="F1218" s="1094">
        <f t="shared" si="74"/>
        <v>0</v>
      </c>
      <c r="G1218" s="1095">
        <f t="shared" si="75"/>
        <v>0</v>
      </c>
      <c r="H1218" s="1090" t="str">
        <f t="shared" ca="1" si="76"/>
        <v/>
      </c>
      <c r="I1218" s="1109"/>
      <c r="J1218" s="1109"/>
      <c r="K1218" s="1112"/>
      <c r="L1218" s="1091"/>
      <c r="M1218" s="1091"/>
      <c r="N1218" s="1091"/>
      <c r="O1218" s="1091"/>
      <c r="P1218" s="1096"/>
      <c r="Q1218" s="1096"/>
      <c r="R1218" s="1096"/>
      <c r="S1218" s="1091"/>
    </row>
    <row r="1219" spans="1:19" x14ac:dyDescent="0.3">
      <c r="A1219" s="1090">
        <v>1214</v>
      </c>
      <c r="B1219" s="1091"/>
      <c r="C1219" s="1091"/>
      <c r="D1219" s="1097"/>
      <c r="E1219" s="1093">
        <f t="shared" si="73"/>
        <v>0</v>
      </c>
      <c r="F1219" s="1094">
        <f t="shared" si="74"/>
        <v>0</v>
      </c>
      <c r="G1219" s="1095">
        <f t="shared" si="75"/>
        <v>0</v>
      </c>
      <c r="H1219" s="1090" t="str">
        <f t="shared" ca="1" si="76"/>
        <v/>
      </c>
      <c r="I1219" s="1109"/>
      <c r="J1219" s="1109"/>
      <c r="K1219" s="1112"/>
      <c r="L1219" s="1091"/>
      <c r="M1219" s="1091"/>
      <c r="N1219" s="1091"/>
      <c r="O1219" s="1091"/>
      <c r="P1219" s="1096"/>
      <c r="Q1219" s="1096"/>
      <c r="R1219" s="1096"/>
      <c r="S1219" s="1091"/>
    </row>
    <row r="1220" spans="1:19" x14ac:dyDescent="0.3">
      <c r="A1220" s="1090">
        <v>1215</v>
      </c>
      <c r="B1220" s="1091"/>
      <c r="C1220" s="1091"/>
      <c r="D1220" s="1097"/>
      <c r="E1220" s="1093">
        <f t="shared" si="73"/>
        <v>0</v>
      </c>
      <c r="F1220" s="1094">
        <f t="shared" si="74"/>
        <v>0</v>
      </c>
      <c r="G1220" s="1095">
        <f t="shared" si="75"/>
        <v>0</v>
      </c>
      <c r="H1220" s="1090" t="str">
        <f t="shared" ca="1" si="76"/>
        <v/>
      </c>
      <c r="I1220" s="1109"/>
      <c r="J1220" s="1109"/>
      <c r="K1220" s="1112"/>
      <c r="L1220" s="1091"/>
      <c r="M1220" s="1091"/>
      <c r="N1220" s="1091"/>
      <c r="O1220" s="1091"/>
      <c r="P1220" s="1096"/>
      <c r="Q1220" s="1096"/>
      <c r="R1220" s="1096"/>
      <c r="S1220" s="1091"/>
    </row>
    <row r="1221" spans="1:19" x14ac:dyDescent="0.3">
      <c r="A1221" s="1090">
        <v>1216</v>
      </c>
      <c r="B1221" s="1091"/>
      <c r="C1221" s="1091"/>
      <c r="D1221" s="1097"/>
      <c r="E1221" s="1093">
        <f t="shared" si="73"/>
        <v>0</v>
      </c>
      <c r="F1221" s="1094">
        <f t="shared" si="74"/>
        <v>0</v>
      </c>
      <c r="G1221" s="1095">
        <f t="shared" si="75"/>
        <v>0</v>
      </c>
      <c r="H1221" s="1090" t="str">
        <f t="shared" ca="1" si="76"/>
        <v/>
      </c>
      <c r="I1221" s="1109"/>
      <c r="J1221" s="1109"/>
      <c r="K1221" s="1112"/>
      <c r="L1221" s="1091"/>
      <c r="M1221" s="1091"/>
      <c r="N1221" s="1091"/>
      <c r="O1221" s="1091"/>
      <c r="P1221" s="1096"/>
      <c r="Q1221" s="1096"/>
      <c r="R1221" s="1096"/>
      <c r="S1221" s="1091"/>
    </row>
    <row r="1222" spans="1:19" x14ac:dyDescent="0.3">
      <c r="A1222" s="1090">
        <v>1217</v>
      </c>
      <c r="B1222" s="1091"/>
      <c r="C1222" s="1091"/>
      <c r="D1222" s="1097"/>
      <c r="E1222" s="1093">
        <f t="shared" si="73"/>
        <v>0</v>
      </c>
      <c r="F1222" s="1094">
        <f t="shared" si="74"/>
        <v>0</v>
      </c>
      <c r="G1222" s="1095">
        <f t="shared" si="75"/>
        <v>0</v>
      </c>
      <c r="H1222" s="1090" t="str">
        <f t="shared" ca="1" si="76"/>
        <v/>
      </c>
      <c r="I1222" s="1109"/>
      <c r="J1222" s="1109"/>
      <c r="K1222" s="1112"/>
      <c r="L1222" s="1091"/>
      <c r="M1222" s="1091"/>
      <c r="N1222" s="1091"/>
      <c r="O1222" s="1091"/>
      <c r="P1222" s="1096"/>
      <c r="Q1222" s="1096"/>
      <c r="R1222" s="1096"/>
      <c r="S1222" s="1091"/>
    </row>
    <row r="1223" spans="1:19" x14ac:dyDescent="0.3">
      <c r="A1223" s="1090">
        <v>1218</v>
      </c>
      <c r="B1223" s="1091"/>
      <c r="C1223" s="1091"/>
      <c r="D1223" s="1097"/>
      <c r="E1223" s="1093">
        <f t="shared" ref="E1223:E1286" si="77">D1223</f>
        <v>0</v>
      </c>
      <c r="F1223" s="1094">
        <f t="shared" ref="F1223:F1286" si="78">D1223</f>
        <v>0</v>
      </c>
      <c r="G1223" s="1095">
        <f t="shared" ref="G1223:G1286" si="79">D1223</f>
        <v>0</v>
      </c>
      <c r="H1223" s="1090" t="str">
        <f t="shared" ref="H1223:H1286" ca="1" si="80">IF(ISBLANK(D1223),"",DATEDIF(G1223,TODAY(),"y"))</f>
        <v/>
      </c>
      <c r="I1223" s="1109"/>
      <c r="J1223" s="1109"/>
      <c r="K1223" s="1112"/>
      <c r="L1223" s="1091"/>
      <c r="M1223" s="1091"/>
      <c r="N1223" s="1091"/>
      <c r="O1223" s="1091"/>
      <c r="P1223" s="1096"/>
      <c r="Q1223" s="1096"/>
      <c r="R1223" s="1096"/>
      <c r="S1223" s="1091"/>
    </row>
    <row r="1224" spans="1:19" x14ac:dyDescent="0.3">
      <c r="A1224" s="1090">
        <v>1219</v>
      </c>
      <c r="B1224" s="1091"/>
      <c r="C1224" s="1091"/>
      <c r="D1224" s="1097"/>
      <c r="E1224" s="1093">
        <f t="shared" si="77"/>
        <v>0</v>
      </c>
      <c r="F1224" s="1094">
        <f t="shared" si="78"/>
        <v>0</v>
      </c>
      <c r="G1224" s="1095">
        <f t="shared" si="79"/>
        <v>0</v>
      </c>
      <c r="H1224" s="1090" t="str">
        <f t="shared" ca="1" si="80"/>
        <v/>
      </c>
      <c r="I1224" s="1109"/>
      <c r="J1224" s="1109"/>
      <c r="K1224" s="1112"/>
      <c r="L1224" s="1091"/>
      <c r="M1224" s="1091"/>
      <c r="N1224" s="1091"/>
      <c r="O1224" s="1091"/>
      <c r="P1224" s="1096"/>
      <c r="Q1224" s="1096"/>
      <c r="R1224" s="1096"/>
      <c r="S1224" s="1091"/>
    </row>
    <row r="1225" spans="1:19" x14ac:dyDescent="0.3">
      <c r="A1225" s="1090">
        <v>1220</v>
      </c>
      <c r="B1225" s="1091"/>
      <c r="C1225" s="1091"/>
      <c r="D1225" s="1097"/>
      <c r="E1225" s="1093">
        <f t="shared" si="77"/>
        <v>0</v>
      </c>
      <c r="F1225" s="1094">
        <f t="shared" si="78"/>
        <v>0</v>
      </c>
      <c r="G1225" s="1095">
        <f t="shared" si="79"/>
        <v>0</v>
      </c>
      <c r="H1225" s="1090" t="str">
        <f t="shared" ca="1" si="80"/>
        <v/>
      </c>
      <c r="I1225" s="1109"/>
      <c r="J1225" s="1109"/>
      <c r="K1225" s="1112"/>
      <c r="L1225" s="1091"/>
      <c r="M1225" s="1091"/>
      <c r="N1225" s="1091"/>
      <c r="O1225" s="1091"/>
      <c r="P1225" s="1096"/>
      <c r="Q1225" s="1096"/>
      <c r="R1225" s="1096"/>
      <c r="S1225" s="1091"/>
    </row>
    <row r="1226" spans="1:19" x14ac:dyDescent="0.3">
      <c r="A1226" s="1090">
        <v>1221</v>
      </c>
      <c r="B1226" s="1091"/>
      <c r="C1226" s="1091"/>
      <c r="D1226" s="1097"/>
      <c r="E1226" s="1093">
        <f t="shared" si="77"/>
        <v>0</v>
      </c>
      <c r="F1226" s="1094">
        <f t="shared" si="78"/>
        <v>0</v>
      </c>
      <c r="G1226" s="1095">
        <f t="shared" si="79"/>
        <v>0</v>
      </c>
      <c r="H1226" s="1090" t="str">
        <f t="shared" ca="1" si="80"/>
        <v/>
      </c>
      <c r="I1226" s="1109"/>
      <c r="J1226" s="1109"/>
      <c r="K1226" s="1112"/>
      <c r="L1226" s="1091"/>
      <c r="M1226" s="1091"/>
      <c r="N1226" s="1091"/>
      <c r="O1226" s="1091"/>
      <c r="P1226" s="1096"/>
      <c r="Q1226" s="1096"/>
      <c r="R1226" s="1096"/>
      <c r="S1226" s="1091"/>
    </row>
    <row r="1227" spans="1:19" x14ac:dyDescent="0.3">
      <c r="A1227" s="1090">
        <v>1222</v>
      </c>
      <c r="B1227" s="1091"/>
      <c r="C1227" s="1091"/>
      <c r="D1227" s="1097"/>
      <c r="E1227" s="1093">
        <f t="shared" si="77"/>
        <v>0</v>
      </c>
      <c r="F1227" s="1094">
        <f t="shared" si="78"/>
        <v>0</v>
      </c>
      <c r="G1227" s="1095">
        <f t="shared" si="79"/>
        <v>0</v>
      </c>
      <c r="H1227" s="1090" t="str">
        <f t="shared" ca="1" si="80"/>
        <v/>
      </c>
      <c r="I1227" s="1109"/>
      <c r="J1227" s="1109"/>
      <c r="K1227" s="1112"/>
      <c r="L1227" s="1091"/>
      <c r="M1227" s="1091"/>
      <c r="N1227" s="1091"/>
      <c r="O1227" s="1091"/>
      <c r="P1227" s="1096"/>
      <c r="Q1227" s="1096"/>
      <c r="R1227" s="1096"/>
      <c r="S1227" s="1091"/>
    </row>
    <row r="1228" spans="1:19" x14ac:dyDescent="0.3">
      <c r="A1228" s="1090">
        <v>1223</v>
      </c>
      <c r="B1228" s="1091"/>
      <c r="C1228" s="1091"/>
      <c r="D1228" s="1097"/>
      <c r="E1228" s="1093">
        <f t="shared" si="77"/>
        <v>0</v>
      </c>
      <c r="F1228" s="1094">
        <f t="shared" si="78"/>
        <v>0</v>
      </c>
      <c r="G1228" s="1095">
        <f t="shared" si="79"/>
        <v>0</v>
      </c>
      <c r="H1228" s="1090" t="str">
        <f t="shared" ca="1" si="80"/>
        <v/>
      </c>
      <c r="I1228" s="1109"/>
      <c r="J1228" s="1109"/>
      <c r="K1228" s="1112"/>
      <c r="L1228" s="1091"/>
      <c r="M1228" s="1091"/>
      <c r="N1228" s="1091"/>
      <c r="O1228" s="1091"/>
      <c r="P1228" s="1096"/>
      <c r="Q1228" s="1096"/>
      <c r="R1228" s="1096"/>
      <c r="S1228" s="1091"/>
    </row>
    <row r="1229" spans="1:19" x14ac:dyDescent="0.3">
      <c r="A1229" s="1090">
        <v>1224</v>
      </c>
      <c r="B1229" s="1091"/>
      <c r="C1229" s="1091"/>
      <c r="D1229" s="1097"/>
      <c r="E1229" s="1093">
        <f t="shared" si="77"/>
        <v>0</v>
      </c>
      <c r="F1229" s="1094">
        <f t="shared" si="78"/>
        <v>0</v>
      </c>
      <c r="G1229" s="1095">
        <f t="shared" si="79"/>
        <v>0</v>
      </c>
      <c r="H1229" s="1090" t="str">
        <f t="shared" ca="1" si="80"/>
        <v/>
      </c>
      <c r="I1229" s="1109"/>
      <c r="J1229" s="1109"/>
      <c r="K1229" s="1112"/>
      <c r="L1229" s="1091"/>
      <c r="M1229" s="1091"/>
      <c r="N1229" s="1091"/>
      <c r="O1229" s="1091"/>
      <c r="P1229" s="1096"/>
      <c r="Q1229" s="1096"/>
      <c r="R1229" s="1096"/>
      <c r="S1229" s="1091"/>
    </row>
    <row r="1230" spans="1:19" x14ac:dyDescent="0.3">
      <c r="A1230" s="1090">
        <v>1225</v>
      </c>
      <c r="B1230" s="1091"/>
      <c r="C1230" s="1091"/>
      <c r="D1230" s="1097"/>
      <c r="E1230" s="1093">
        <f t="shared" si="77"/>
        <v>0</v>
      </c>
      <c r="F1230" s="1094">
        <f t="shared" si="78"/>
        <v>0</v>
      </c>
      <c r="G1230" s="1095">
        <f t="shared" si="79"/>
        <v>0</v>
      </c>
      <c r="H1230" s="1090" t="str">
        <f t="shared" ca="1" si="80"/>
        <v/>
      </c>
      <c r="I1230" s="1109"/>
      <c r="J1230" s="1109"/>
      <c r="K1230" s="1112"/>
      <c r="L1230" s="1091"/>
      <c r="M1230" s="1091"/>
      <c r="N1230" s="1091"/>
      <c r="O1230" s="1091"/>
      <c r="P1230" s="1096"/>
      <c r="Q1230" s="1096"/>
      <c r="R1230" s="1096"/>
      <c r="S1230" s="1091"/>
    </row>
    <row r="1231" spans="1:19" x14ac:dyDescent="0.3">
      <c r="A1231" s="1090">
        <v>1226</v>
      </c>
      <c r="B1231" s="1091"/>
      <c r="C1231" s="1091"/>
      <c r="D1231" s="1097"/>
      <c r="E1231" s="1093">
        <f t="shared" si="77"/>
        <v>0</v>
      </c>
      <c r="F1231" s="1094">
        <f t="shared" si="78"/>
        <v>0</v>
      </c>
      <c r="G1231" s="1095">
        <f t="shared" si="79"/>
        <v>0</v>
      </c>
      <c r="H1231" s="1090" t="str">
        <f t="shared" ca="1" si="80"/>
        <v/>
      </c>
      <c r="I1231" s="1109"/>
      <c r="J1231" s="1109"/>
      <c r="K1231" s="1112"/>
      <c r="L1231" s="1091"/>
      <c r="M1231" s="1091"/>
      <c r="N1231" s="1091"/>
      <c r="O1231" s="1091"/>
      <c r="P1231" s="1096"/>
      <c r="Q1231" s="1096"/>
      <c r="R1231" s="1096"/>
      <c r="S1231" s="1091"/>
    </row>
    <row r="1232" spans="1:19" x14ac:dyDescent="0.3">
      <c r="A1232" s="1090">
        <v>1227</v>
      </c>
      <c r="B1232" s="1091"/>
      <c r="C1232" s="1091"/>
      <c r="D1232" s="1097"/>
      <c r="E1232" s="1093">
        <f t="shared" si="77"/>
        <v>0</v>
      </c>
      <c r="F1232" s="1094">
        <f t="shared" si="78"/>
        <v>0</v>
      </c>
      <c r="G1232" s="1095">
        <f t="shared" si="79"/>
        <v>0</v>
      </c>
      <c r="H1232" s="1090" t="str">
        <f t="shared" ca="1" si="80"/>
        <v/>
      </c>
      <c r="I1232" s="1109"/>
      <c r="J1232" s="1109"/>
      <c r="K1232" s="1112"/>
      <c r="L1232" s="1091"/>
      <c r="M1232" s="1091"/>
      <c r="N1232" s="1091"/>
      <c r="O1232" s="1091"/>
      <c r="P1232" s="1096"/>
      <c r="Q1232" s="1096"/>
      <c r="R1232" s="1096"/>
      <c r="S1232" s="1091"/>
    </row>
    <row r="1233" spans="1:19" x14ac:dyDescent="0.3">
      <c r="A1233" s="1090">
        <v>1228</v>
      </c>
      <c r="B1233" s="1091"/>
      <c r="C1233" s="1091"/>
      <c r="D1233" s="1097"/>
      <c r="E1233" s="1093">
        <f t="shared" si="77"/>
        <v>0</v>
      </c>
      <c r="F1233" s="1094">
        <f t="shared" si="78"/>
        <v>0</v>
      </c>
      <c r="G1233" s="1095">
        <f t="shared" si="79"/>
        <v>0</v>
      </c>
      <c r="H1233" s="1090" t="str">
        <f t="shared" ca="1" si="80"/>
        <v/>
      </c>
      <c r="I1233" s="1109"/>
      <c r="J1233" s="1109"/>
      <c r="K1233" s="1112"/>
      <c r="L1233" s="1091"/>
      <c r="M1233" s="1091"/>
      <c r="N1233" s="1091"/>
      <c r="O1233" s="1091"/>
      <c r="P1233" s="1096"/>
      <c r="Q1233" s="1096"/>
      <c r="R1233" s="1096"/>
      <c r="S1233" s="1091"/>
    </row>
    <row r="1234" spans="1:19" x14ac:dyDescent="0.3">
      <c r="A1234" s="1090">
        <v>1229</v>
      </c>
      <c r="B1234" s="1091"/>
      <c r="C1234" s="1091"/>
      <c r="D1234" s="1097"/>
      <c r="E1234" s="1093">
        <f t="shared" si="77"/>
        <v>0</v>
      </c>
      <c r="F1234" s="1094">
        <f t="shared" si="78"/>
        <v>0</v>
      </c>
      <c r="G1234" s="1095">
        <f t="shared" si="79"/>
        <v>0</v>
      </c>
      <c r="H1234" s="1090" t="str">
        <f t="shared" ca="1" si="80"/>
        <v/>
      </c>
      <c r="I1234" s="1109"/>
      <c r="J1234" s="1109"/>
      <c r="K1234" s="1112"/>
      <c r="L1234" s="1091"/>
      <c r="M1234" s="1091"/>
      <c r="N1234" s="1091"/>
      <c r="O1234" s="1091"/>
      <c r="P1234" s="1096"/>
      <c r="Q1234" s="1096"/>
      <c r="R1234" s="1096"/>
      <c r="S1234" s="1091"/>
    </row>
    <row r="1235" spans="1:19" x14ac:dyDescent="0.3">
      <c r="A1235" s="1090">
        <v>1230</v>
      </c>
      <c r="B1235" s="1091"/>
      <c r="C1235" s="1091"/>
      <c r="D1235" s="1097"/>
      <c r="E1235" s="1093">
        <f t="shared" si="77"/>
        <v>0</v>
      </c>
      <c r="F1235" s="1094">
        <f t="shared" si="78"/>
        <v>0</v>
      </c>
      <c r="G1235" s="1095">
        <f t="shared" si="79"/>
        <v>0</v>
      </c>
      <c r="H1235" s="1090" t="str">
        <f t="shared" ca="1" si="80"/>
        <v/>
      </c>
      <c r="I1235" s="1109"/>
      <c r="J1235" s="1109"/>
      <c r="K1235" s="1112"/>
      <c r="L1235" s="1091"/>
      <c r="M1235" s="1091"/>
      <c r="N1235" s="1091"/>
      <c r="O1235" s="1091"/>
      <c r="P1235" s="1096"/>
      <c r="Q1235" s="1096"/>
      <c r="R1235" s="1096"/>
      <c r="S1235" s="1091"/>
    </row>
    <row r="1236" spans="1:19" x14ac:dyDescent="0.3">
      <c r="A1236" s="1090">
        <v>1231</v>
      </c>
      <c r="B1236" s="1091"/>
      <c r="C1236" s="1091"/>
      <c r="D1236" s="1097"/>
      <c r="E1236" s="1093">
        <f t="shared" si="77"/>
        <v>0</v>
      </c>
      <c r="F1236" s="1094">
        <f t="shared" si="78"/>
        <v>0</v>
      </c>
      <c r="G1236" s="1095">
        <f t="shared" si="79"/>
        <v>0</v>
      </c>
      <c r="H1236" s="1090" t="str">
        <f t="shared" ca="1" si="80"/>
        <v/>
      </c>
      <c r="I1236" s="1109"/>
      <c r="J1236" s="1109"/>
      <c r="K1236" s="1112"/>
      <c r="L1236" s="1091"/>
      <c r="M1236" s="1091"/>
      <c r="N1236" s="1091"/>
      <c r="O1236" s="1091"/>
      <c r="P1236" s="1096"/>
      <c r="Q1236" s="1096"/>
      <c r="R1236" s="1096"/>
      <c r="S1236" s="1091"/>
    </row>
    <row r="1237" spans="1:19" x14ac:dyDescent="0.3">
      <c r="A1237" s="1090">
        <v>1232</v>
      </c>
      <c r="B1237" s="1091"/>
      <c r="C1237" s="1091"/>
      <c r="D1237" s="1097"/>
      <c r="E1237" s="1093">
        <f t="shared" si="77"/>
        <v>0</v>
      </c>
      <c r="F1237" s="1094">
        <f t="shared" si="78"/>
        <v>0</v>
      </c>
      <c r="G1237" s="1095">
        <f t="shared" si="79"/>
        <v>0</v>
      </c>
      <c r="H1237" s="1090" t="str">
        <f t="shared" ca="1" si="80"/>
        <v/>
      </c>
      <c r="I1237" s="1109"/>
      <c r="J1237" s="1109"/>
      <c r="K1237" s="1112"/>
      <c r="L1237" s="1091"/>
      <c r="M1237" s="1091"/>
      <c r="N1237" s="1091"/>
      <c r="O1237" s="1091"/>
      <c r="P1237" s="1096"/>
      <c r="Q1237" s="1096"/>
      <c r="R1237" s="1096"/>
      <c r="S1237" s="1091"/>
    </row>
    <row r="1238" spans="1:19" x14ac:dyDescent="0.3">
      <c r="A1238" s="1090">
        <v>1233</v>
      </c>
      <c r="B1238" s="1091"/>
      <c r="C1238" s="1091"/>
      <c r="D1238" s="1097"/>
      <c r="E1238" s="1093">
        <f t="shared" si="77"/>
        <v>0</v>
      </c>
      <c r="F1238" s="1094">
        <f t="shared" si="78"/>
        <v>0</v>
      </c>
      <c r="G1238" s="1095">
        <f t="shared" si="79"/>
        <v>0</v>
      </c>
      <c r="H1238" s="1090" t="str">
        <f t="shared" ca="1" si="80"/>
        <v/>
      </c>
      <c r="I1238" s="1109"/>
      <c r="J1238" s="1109"/>
      <c r="K1238" s="1112"/>
      <c r="L1238" s="1091"/>
      <c r="M1238" s="1091"/>
      <c r="N1238" s="1091"/>
      <c r="O1238" s="1091"/>
      <c r="P1238" s="1096"/>
      <c r="Q1238" s="1096"/>
      <c r="R1238" s="1096"/>
      <c r="S1238" s="1091"/>
    </row>
    <row r="1239" spans="1:19" x14ac:dyDescent="0.3">
      <c r="A1239" s="1090">
        <v>1234</v>
      </c>
      <c r="B1239" s="1091"/>
      <c r="C1239" s="1091"/>
      <c r="D1239" s="1097"/>
      <c r="E1239" s="1093">
        <f t="shared" si="77"/>
        <v>0</v>
      </c>
      <c r="F1239" s="1094">
        <f t="shared" si="78"/>
        <v>0</v>
      </c>
      <c r="G1239" s="1095">
        <f t="shared" si="79"/>
        <v>0</v>
      </c>
      <c r="H1239" s="1090" t="str">
        <f t="shared" ca="1" si="80"/>
        <v/>
      </c>
      <c r="I1239" s="1109"/>
      <c r="J1239" s="1109"/>
      <c r="K1239" s="1112"/>
      <c r="L1239" s="1091"/>
      <c r="M1239" s="1091"/>
      <c r="N1239" s="1091"/>
      <c r="O1239" s="1091"/>
      <c r="P1239" s="1096"/>
      <c r="Q1239" s="1096"/>
      <c r="R1239" s="1096"/>
      <c r="S1239" s="1091"/>
    </row>
    <row r="1240" spans="1:19" x14ac:dyDescent="0.3">
      <c r="A1240" s="1090">
        <v>1235</v>
      </c>
      <c r="B1240" s="1091"/>
      <c r="C1240" s="1091"/>
      <c r="D1240" s="1097"/>
      <c r="E1240" s="1093">
        <f t="shared" si="77"/>
        <v>0</v>
      </c>
      <c r="F1240" s="1094">
        <f t="shared" si="78"/>
        <v>0</v>
      </c>
      <c r="G1240" s="1095">
        <f t="shared" si="79"/>
        <v>0</v>
      </c>
      <c r="H1240" s="1090" t="str">
        <f t="shared" ca="1" si="80"/>
        <v/>
      </c>
      <c r="I1240" s="1109"/>
      <c r="J1240" s="1109"/>
      <c r="K1240" s="1112"/>
      <c r="L1240" s="1091"/>
      <c r="M1240" s="1091"/>
      <c r="N1240" s="1091"/>
      <c r="O1240" s="1091"/>
      <c r="P1240" s="1096"/>
      <c r="Q1240" s="1096"/>
      <c r="R1240" s="1096"/>
      <c r="S1240" s="1091"/>
    </row>
    <row r="1241" spans="1:19" x14ac:dyDescent="0.3">
      <c r="A1241" s="1090">
        <v>1236</v>
      </c>
      <c r="B1241" s="1091"/>
      <c r="C1241" s="1091"/>
      <c r="D1241" s="1097"/>
      <c r="E1241" s="1093">
        <f t="shared" si="77"/>
        <v>0</v>
      </c>
      <c r="F1241" s="1094">
        <f t="shared" si="78"/>
        <v>0</v>
      </c>
      <c r="G1241" s="1095">
        <f t="shared" si="79"/>
        <v>0</v>
      </c>
      <c r="H1241" s="1090" t="str">
        <f t="shared" ca="1" si="80"/>
        <v/>
      </c>
      <c r="I1241" s="1109"/>
      <c r="J1241" s="1109"/>
      <c r="K1241" s="1112"/>
      <c r="L1241" s="1091"/>
      <c r="M1241" s="1091"/>
      <c r="N1241" s="1091"/>
      <c r="O1241" s="1091"/>
      <c r="P1241" s="1096"/>
      <c r="Q1241" s="1096"/>
      <c r="R1241" s="1096"/>
      <c r="S1241" s="1091"/>
    </row>
    <row r="1242" spans="1:19" x14ac:dyDescent="0.3">
      <c r="A1242" s="1090">
        <v>1237</v>
      </c>
      <c r="B1242" s="1091"/>
      <c r="C1242" s="1091"/>
      <c r="D1242" s="1097"/>
      <c r="E1242" s="1093">
        <f t="shared" si="77"/>
        <v>0</v>
      </c>
      <c r="F1242" s="1094">
        <f t="shared" si="78"/>
        <v>0</v>
      </c>
      <c r="G1242" s="1095">
        <f t="shared" si="79"/>
        <v>0</v>
      </c>
      <c r="H1242" s="1090" t="str">
        <f t="shared" ca="1" si="80"/>
        <v/>
      </c>
      <c r="I1242" s="1109"/>
      <c r="J1242" s="1109"/>
      <c r="K1242" s="1112"/>
      <c r="L1242" s="1091"/>
      <c r="M1242" s="1091"/>
      <c r="N1242" s="1091"/>
      <c r="O1242" s="1091"/>
      <c r="P1242" s="1096"/>
      <c r="Q1242" s="1096"/>
      <c r="R1242" s="1096"/>
      <c r="S1242" s="1091"/>
    </row>
    <row r="1243" spans="1:19" x14ac:dyDescent="0.3">
      <c r="A1243" s="1090">
        <v>1238</v>
      </c>
      <c r="B1243" s="1091"/>
      <c r="C1243" s="1091"/>
      <c r="D1243" s="1097"/>
      <c r="E1243" s="1093">
        <f t="shared" si="77"/>
        <v>0</v>
      </c>
      <c r="F1243" s="1094">
        <f t="shared" si="78"/>
        <v>0</v>
      </c>
      <c r="G1243" s="1095">
        <f t="shared" si="79"/>
        <v>0</v>
      </c>
      <c r="H1243" s="1090" t="str">
        <f t="shared" ca="1" si="80"/>
        <v/>
      </c>
      <c r="I1243" s="1109"/>
      <c r="J1243" s="1109"/>
      <c r="K1243" s="1112"/>
      <c r="L1243" s="1091"/>
      <c r="M1243" s="1091"/>
      <c r="N1243" s="1091"/>
      <c r="O1243" s="1091"/>
      <c r="P1243" s="1096"/>
      <c r="Q1243" s="1096"/>
      <c r="R1243" s="1096"/>
      <c r="S1243" s="1091"/>
    </row>
    <row r="1244" spans="1:19" x14ac:dyDescent="0.3">
      <c r="A1244" s="1090">
        <v>1239</v>
      </c>
      <c r="B1244" s="1091"/>
      <c r="C1244" s="1091"/>
      <c r="D1244" s="1097"/>
      <c r="E1244" s="1093">
        <f t="shared" si="77"/>
        <v>0</v>
      </c>
      <c r="F1244" s="1094">
        <f t="shared" si="78"/>
        <v>0</v>
      </c>
      <c r="G1244" s="1095">
        <f t="shared" si="79"/>
        <v>0</v>
      </c>
      <c r="H1244" s="1090" t="str">
        <f t="shared" ca="1" si="80"/>
        <v/>
      </c>
      <c r="I1244" s="1109"/>
      <c r="J1244" s="1109"/>
      <c r="K1244" s="1112"/>
      <c r="L1244" s="1091"/>
      <c r="M1244" s="1091"/>
      <c r="N1244" s="1091"/>
      <c r="O1244" s="1091"/>
      <c r="P1244" s="1096"/>
      <c r="Q1244" s="1096"/>
      <c r="R1244" s="1096"/>
      <c r="S1244" s="1091"/>
    </row>
    <row r="1245" spans="1:19" x14ac:dyDescent="0.3">
      <c r="A1245" s="1090">
        <v>1240</v>
      </c>
      <c r="B1245" s="1091"/>
      <c r="C1245" s="1091"/>
      <c r="D1245" s="1097"/>
      <c r="E1245" s="1093">
        <f t="shared" si="77"/>
        <v>0</v>
      </c>
      <c r="F1245" s="1094">
        <f t="shared" si="78"/>
        <v>0</v>
      </c>
      <c r="G1245" s="1095">
        <f t="shared" si="79"/>
        <v>0</v>
      </c>
      <c r="H1245" s="1090" t="str">
        <f t="shared" ca="1" si="80"/>
        <v/>
      </c>
      <c r="I1245" s="1109"/>
      <c r="J1245" s="1109"/>
      <c r="K1245" s="1112"/>
      <c r="L1245" s="1091"/>
      <c r="M1245" s="1091"/>
      <c r="N1245" s="1091"/>
      <c r="O1245" s="1091"/>
      <c r="P1245" s="1096"/>
      <c r="Q1245" s="1096"/>
      <c r="R1245" s="1096"/>
      <c r="S1245" s="1091"/>
    </row>
    <row r="1246" spans="1:19" x14ac:dyDescent="0.3">
      <c r="A1246" s="1090">
        <v>1241</v>
      </c>
      <c r="B1246" s="1091"/>
      <c r="C1246" s="1091"/>
      <c r="D1246" s="1097"/>
      <c r="E1246" s="1093">
        <f t="shared" si="77"/>
        <v>0</v>
      </c>
      <c r="F1246" s="1094">
        <f t="shared" si="78"/>
        <v>0</v>
      </c>
      <c r="G1246" s="1095">
        <f t="shared" si="79"/>
        <v>0</v>
      </c>
      <c r="H1246" s="1090" t="str">
        <f t="shared" ca="1" si="80"/>
        <v/>
      </c>
      <c r="I1246" s="1109"/>
      <c r="J1246" s="1109"/>
      <c r="K1246" s="1112"/>
      <c r="L1246" s="1091"/>
      <c r="M1246" s="1091"/>
      <c r="N1246" s="1091"/>
      <c r="O1246" s="1091"/>
      <c r="P1246" s="1096"/>
      <c r="Q1246" s="1096"/>
      <c r="R1246" s="1096"/>
      <c r="S1246" s="1091"/>
    </row>
    <row r="1247" spans="1:19" x14ac:dyDescent="0.3">
      <c r="A1247" s="1090">
        <v>1242</v>
      </c>
      <c r="B1247" s="1091"/>
      <c r="C1247" s="1091"/>
      <c r="D1247" s="1097"/>
      <c r="E1247" s="1093">
        <f t="shared" si="77"/>
        <v>0</v>
      </c>
      <c r="F1247" s="1094">
        <f t="shared" si="78"/>
        <v>0</v>
      </c>
      <c r="G1247" s="1095">
        <f t="shared" si="79"/>
        <v>0</v>
      </c>
      <c r="H1247" s="1090" t="str">
        <f t="shared" ca="1" si="80"/>
        <v/>
      </c>
      <c r="I1247" s="1109"/>
      <c r="J1247" s="1109"/>
      <c r="K1247" s="1112"/>
      <c r="L1247" s="1091"/>
      <c r="M1247" s="1091"/>
      <c r="N1247" s="1091"/>
      <c r="O1247" s="1091"/>
      <c r="P1247" s="1096"/>
      <c r="Q1247" s="1096"/>
      <c r="R1247" s="1096"/>
      <c r="S1247" s="1091"/>
    </row>
    <row r="1248" spans="1:19" x14ac:dyDescent="0.3">
      <c r="A1248" s="1090">
        <v>1243</v>
      </c>
      <c r="B1248" s="1091"/>
      <c r="C1248" s="1091"/>
      <c r="D1248" s="1097"/>
      <c r="E1248" s="1093">
        <f t="shared" si="77"/>
        <v>0</v>
      </c>
      <c r="F1248" s="1094">
        <f t="shared" si="78"/>
        <v>0</v>
      </c>
      <c r="G1248" s="1095">
        <f t="shared" si="79"/>
        <v>0</v>
      </c>
      <c r="H1248" s="1090" t="str">
        <f t="shared" ca="1" si="80"/>
        <v/>
      </c>
      <c r="I1248" s="1109"/>
      <c r="J1248" s="1109"/>
      <c r="K1248" s="1112"/>
      <c r="L1248" s="1091"/>
      <c r="M1248" s="1091"/>
      <c r="N1248" s="1091"/>
      <c r="O1248" s="1091"/>
      <c r="P1248" s="1096"/>
      <c r="Q1248" s="1096"/>
      <c r="R1248" s="1096"/>
      <c r="S1248" s="1091"/>
    </row>
    <row r="1249" spans="1:19" x14ac:dyDescent="0.3">
      <c r="A1249" s="1090">
        <v>1244</v>
      </c>
      <c r="B1249" s="1091"/>
      <c r="C1249" s="1091"/>
      <c r="D1249" s="1097"/>
      <c r="E1249" s="1093">
        <f t="shared" si="77"/>
        <v>0</v>
      </c>
      <c r="F1249" s="1094">
        <f t="shared" si="78"/>
        <v>0</v>
      </c>
      <c r="G1249" s="1095">
        <f t="shared" si="79"/>
        <v>0</v>
      </c>
      <c r="H1249" s="1090" t="str">
        <f t="shared" ca="1" si="80"/>
        <v/>
      </c>
      <c r="I1249" s="1109"/>
      <c r="J1249" s="1109"/>
      <c r="K1249" s="1112"/>
      <c r="L1249" s="1091"/>
      <c r="M1249" s="1091"/>
      <c r="N1249" s="1091"/>
      <c r="O1249" s="1091"/>
      <c r="P1249" s="1096"/>
      <c r="Q1249" s="1096"/>
      <c r="R1249" s="1096"/>
      <c r="S1249" s="1091"/>
    </row>
    <row r="1250" spans="1:19" x14ac:dyDescent="0.3">
      <c r="A1250" s="1090">
        <v>1245</v>
      </c>
      <c r="B1250" s="1091"/>
      <c r="C1250" s="1091"/>
      <c r="D1250" s="1097"/>
      <c r="E1250" s="1093">
        <f t="shared" si="77"/>
        <v>0</v>
      </c>
      <c r="F1250" s="1094">
        <f t="shared" si="78"/>
        <v>0</v>
      </c>
      <c r="G1250" s="1095">
        <f t="shared" si="79"/>
        <v>0</v>
      </c>
      <c r="H1250" s="1090" t="str">
        <f t="shared" ca="1" si="80"/>
        <v/>
      </c>
      <c r="I1250" s="1109"/>
      <c r="J1250" s="1109"/>
      <c r="K1250" s="1112"/>
      <c r="L1250" s="1091"/>
      <c r="M1250" s="1091"/>
      <c r="N1250" s="1091"/>
      <c r="O1250" s="1091"/>
      <c r="P1250" s="1096"/>
      <c r="Q1250" s="1096"/>
      <c r="R1250" s="1096"/>
      <c r="S1250" s="1091"/>
    </row>
    <row r="1251" spans="1:19" x14ac:dyDescent="0.3">
      <c r="A1251" s="1090">
        <v>1246</v>
      </c>
      <c r="B1251" s="1091"/>
      <c r="C1251" s="1091"/>
      <c r="D1251" s="1097"/>
      <c r="E1251" s="1093">
        <f t="shared" si="77"/>
        <v>0</v>
      </c>
      <c r="F1251" s="1094">
        <f t="shared" si="78"/>
        <v>0</v>
      </c>
      <c r="G1251" s="1095">
        <f t="shared" si="79"/>
        <v>0</v>
      </c>
      <c r="H1251" s="1090" t="str">
        <f t="shared" ca="1" si="80"/>
        <v/>
      </c>
      <c r="I1251" s="1109"/>
      <c r="J1251" s="1109"/>
      <c r="K1251" s="1112"/>
      <c r="L1251" s="1091"/>
      <c r="M1251" s="1091"/>
      <c r="N1251" s="1091"/>
      <c r="O1251" s="1091"/>
      <c r="P1251" s="1096"/>
      <c r="Q1251" s="1096"/>
      <c r="R1251" s="1096"/>
      <c r="S1251" s="1091"/>
    </row>
    <row r="1252" spans="1:19" x14ac:dyDescent="0.3">
      <c r="A1252" s="1090">
        <v>1247</v>
      </c>
      <c r="B1252" s="1091"/>
      <c r="C1252" s="1091"/>
      <c r="D1252" s="1097"/>
      <c r="E1252" s="1093">
        <f t="shared" si="77"/>
        <v>0</v>
      </c>
      <c r="F1252" s="1094">
        <f t="shared" si="78"/>
        <v>0</v>
      </c>
      <c r="G1252" s="1095">
        <f t="shared" si="79"/>
        <v>0</v>
      </c>
      <c r="H1252" s="1090" t="str">
        <f t="shared" ca="1" si="80"/>
        <v/>
      </c>
      <c r="I1252" s="1109"/>
      <c r="J1252" s="1109"/>
      <c r="K1252" s="1112"/>
      <c r="L1252" s="1091"/>
      <c r="M1252" s="1091"/>
      <c r="N1252" s="1091"/>
      <c r="O1252" s="1091"/>
      <c r="P1252" s="1096"/>
      <c r="Q1252" s="1096"/>
      <c r="R1252" s="1096"/>
      <c r="S1252" s="1091"/>
    </row>
    <row r="1253" spans="1:19" x14ac:dyDescent="0.3">
      <c r="A1253" s="1090">
        <v>1248</v>
      </c>
      <c r="B1253" s="1091"/>
      <c r="C1253" s="1091"/>
      <c r="D1253" s="1097"/>
      <c r="E1253" s="1093">
        <f t="shared" si="77"/>
        <v>0</v>
      </c>
      <c r="F1253" s="1094">
        <f t="shared" si="78"/>
        <v>0</v>
      </c>
      <c r="G1253" s="1095">
        <f t="shared" si="79"/>
        <v>0</v>
      </c>
      <c r="H1253" s="1090" t="str">
        <f t="shared" ca="1" si="80"/>
        <v/>
      </c>
      <c r="I1253" s="1109"/>
      <c r="J1253" s="1109"/>
      <c r="K1253" s="1112"/>
      <c r="L1253" s="1091"/>
      <c r="M1253" s="1091"/>
      <c r="N1253" s="1091"/>
      <c r="O1253" s="1091"/>
      <c r="P1253" s="1096"/>
      <c r="Q1253" s="1096"/>
      <c r="R1253" s="1096"/>
      <c r="S1253" s="1091"/>
    </row>
    <row r="1254" spans="1:19" x14ac:dyDescent="0.3">
      <c r="A1254" s="1090">
        <v>1249</v>
      </c>
      <c r="B1254" s="1091"/>
      <c r="C1254" s="1091"/>
      <c r="D1254" s="1097"/>
      <c r="E1254" s="1093">
        <f t="shared" si="77"/>
        <v>0</v>
      </c>
      <c r="F1254" s="1094">
        <f t="shared" si="78"/>
        <v>0</v>
      </c>
      <c r="G1254" s="1095">
        <f t="shared" si="79"/>
        <v>0</v>
      </c>
      <c r="H1254" s="1090" t="str">
        <f t="shared" ca="1" si="80"/>
        <v/>
      </c>
      <c r="I1254" s="1109"/>
      <c r="J1254" s="1109"/>
      <c r="K1254" s="1112"/>
      <c r="L1254" s="1091"/>
      <c r="M1254" s="1091"/>
      <c r="N1254" s="1091"/>
      <c r="O1254" s="1091"/>
      <c r="P1254" s="1096"/>
      <c r="Q1254" s="1096"/>
      <c r="R1254" s="1096"/>
      <c r="S1254" s="1091"/>
    </row>
    <row r="1255" spans="1:19" x14ac:dyDescent="0.3">
      <c r="A1255" s="1090">
        <v>1250</v>
      </c>
      <c r="B1255" s="1091"/>
      <c r="C1255" s="1091"/>
      <c r="D1255" s="1097"/>
      <c r="E1255" s="1093">
        <f t="shared" si="77"/>
        <v>0</v>
      </c>
      <c r="F1255" s="1094">
        <f t="shared" si="78"/>
        <v>0</v>
      </c>
      <c r="G1255" s="1095">
        <f t="shared" si="79"/>
        <v>0</v>
      </c>
      <c r="H1255" s="1090" t="str">
        <f t="shared" ca="1" si="80"/>
        <v/>
      </c>
      <c r="I1255" s="1109"/>
      <c r="J1255" s="1109"/>
      <c r="K1255" s="1112"/>
      <c r="L1255" s="1091"/>
      <c r="M1255" s="1091"/>
      <c r="N1255" s="1091"/>
      <c r="O1255" s="1091"/>
      <c r="P1255" s="1096"/>
      <c r="Q1255" s="1096"/>
      <c r="R1255" s="1096"/>
      <c r="S1255" s="1091"/>
    </row>
    <row r="1256" spans="1:19" x14ac:dyDescent="0.3">
      <c r="A1256" s="1090">
        <v>1251</v>
      </c>
      <c r="B1256" s="1091"/>
      <c r="C1256" s="1091"/>
      <c r="D1256" s="1097"/>
      <c r="E1256" s="1093">
        <f t="shared" si="77"/>
        <v>0</v>
      </c>
      <c r="F1256" s="1094">
        <f t="shared" si="78"/>
        <v>0</v>
      </c>
      <c r="G1256" s="1095">
        <f t="shared" si="79"/>
        <v>0</v>
      </c>
      <c r="H1256" s="1090" t="str">
        <f t="shared" ca="1" si="80"/>
        <v/>
      </c>
      <c r="I1256" s="1109"/>
      <c r="J1256" s="1109"/>
      <c r="K1256" s="1112"/>
      <c r="L1256" s="1091"/>
      <c r="M1256" s="1091"/>
      <c r="N1256" s="1091"/>
      <c r="O1256" s="1091"/>
      <c r="P1256" s="1096"/>
      <c r="Q1256" s="1096"/>
      <c r="R1256" s="1096"/>
      <c r="S1256" s="1091"/>
    </row>
    <row r="1257" spans="1:19" x14ac:dyDescent="0.3">
      <c r="A1257" s="1090">
        <v>1252</v>
      </c>
      <c r="B1257" s="1091"/>
      <c r="C1257" s="1091"/>
      <c r="D1257" s="1097"/>
      <c r="E1257" s="1093">
        <f t="shared" si="77"/>
        <v>0</v>
      </c>
      <c r="F1257" s="1094">
        <f t="shared" si="78"/>
        <v>0</v>
      </c>
      <c r="G1257" s="1095">
        <f t="shared" si="79"/>
        <v>0</v>
      </c>
      <c r="H1257" s="1090" t="str">
        <f t="shared" ca="1" si="80"/>
        <v/>
      </c>
      <c r="I1257" s="1109"/>
      <c r="J1257" s="1109"/>
      <c r="K1257" s="1112"/>
      <c r="L1257" s="1091"/>
      <c r="M1257" s="1091"/>
      <c r="N1257" s="1091"/>
      <c r="O1257" s="1091"/>
      <c r="P1257" s="1096"/>
      <c r="Q1257" s="1096"/>
      <c r="R1257" s="1096"/>
      <c r="S1257" s="1091"/>
    </row>
    <row r="1258" spans="1:19" x14ac:dyDescent="0.3">
      <c r="A1258" s="1090">
        <v>1253</v>
      </c>
      <c r="B1258" s="1091"/>
      <c r="C1258" s="1091"/>
      <c r="D1258" s="1097"/>
      <c r="E1258" s="1093">
        <f t="shared" si="77"/>
        <v>0</v>
      </c>
      <c r="F1258" s="1094">
        <f t="shared" si="78"/>
        <v>0</v>
      </c>
      <c r="G1258" s="1095">
        <f t="shared" si="79"/>
        <v>0</v>
      </c>
      <c r="H1258" s="1090" t="str">
        <f t="shared" ca="1" si="80"/>
        <v/>
      </c>
      <c r="I1258" s="1109"/>
      <c r="J1258" s="1109"/>
      <c r="K1258" s="1112"/>
      <c r="L1258" s="1091"/>
      <c r="M1258" s="1091"/>
      <c r="N1258" s="1091"/>
      <c r="O1258" s="1091"/>
      <c r="P1258" s="1096"/>
      <c r="Q1258" s="1096"/>
      <c r="R1258" s="1096"/>
      <c r="S1258" s="1091"/>
    </row>
    <row r="1259" spans="1:19" x14ac:dyDescent="0.3">
      <c r="A1259" s="1090">
        <v>1254</v>
      </c>
      <c r="B1259" s="1091"/>
      <c r="C1259" s="1091"/>
      <c r="D1259" s="1097"/>
      <c r="E1259" s="1093">
        <f t="shared" si="77"/>
        <v>0</v>
      </c>
      <c r="F1259" s="1094">
        <f t="shared" si="78"/>
        <v>0</v>
      </c>
      <c r="G1259" s="1095">
        <f t="shared" si="79"/>
        <v>0</v>
      </c>
      <c r="H1259" s="1090" t="str">
        <f t="shared" ca="1" si="80"/>
        <v/>
      </c>
      <c r="I1259" s="1109"/>
      <c r="J1259" s="1109"/>
      <c r="K1259" s="1112"/>
      <c r="L1259" s="1091"/>
      <c r="M1259" s="1091"/>
      <c r="N1259" s="1091"/>
      <c r="O1259" s="1091"/>
      <c r="P1259" s="1096"/>
      <c r="Q1259" s="1096"/>
      <c r="R1259" s="1096"/>
      <c r="S1259" s="1091"/>
    </row>
    <row r="1260" spans="1:19" x14ac:dyDescent="0.3">
      <c r="A1260" s="1090">
        <v>1255</v>
      </c>
      <c r="B1260" s="1091"/>
      <c r="C1260" s="1091"/>
      <c r="D1260" s="1097"/>
      <c r="E1260" s="1093">
        <f t="shared" si="77"/>
        <v>0</v>
      </c>
      <c r="F1260" s="1094">
        <f t="shared" si="78"/>
        <v>0</v>
      </c>
      <c r="G1260" s="1095">
        <f t="shared" si="79"/>
        <v>0</v>
      </c>
      <c r="H1260" s="1090" t="str">
        <f t="shared" ca="1" si="80"/>
        <v/>
      </c>
      <c r="I1260" s="1109"/>
      <c r="J1260" s="1109"/>
      <c r="K1260" s="1112"/>
      <c r="L1260" s="1091"/>
      <c r="M1260" s="1091"/>
      <c r="N1260" s="1091"/>
      <c r="O1260" s="1091"/>
      <c r="P1260" s="1096"/>
      <c r="Q1260" s="1096"/>
      <c r="R1260" s="1096"/>
      <c r="S1260" s="1091"/>
    </row>
    <row r="1261" spans="1:19" x14ac:dyDescent="0.3">
      <c r="A1261" s="1090">
        <v>1256</v>
      </c>
      <c r="B1261" s="1091"/>
      <c r="C1261" s="1091"/>
      <c r="D1261" s="1097"/>
      <c r="E1261" s="1093">
        <f t="shared" si="77"/>
        <v>0</v>
      </c>
      <c r="F1261" s="1094">
        <f t="shared" si="78"/>
        <v>0</v>
      </c>
      <c r="G1261" s="1095">
        <f t="shared" si="79"/>
        <v>0</v>
      </c>
      <c r="H1261" s="1090" t="str">
        <f t="shared" ca="1" si="80"/>
        <v/>
      </c>
      <c r="I1261" s="1109"/>
      <c r="J1261" s="1109"/>
      <c r="K1261" s="1112"/>
      <c r="L1261" s="1091"/>
      <c r="M1261" s="1091"/>
      <c r="N1261" s="1091"/>
      <c r="O1261" s="1091"/>
      <c r="P1261" s="1096"/>
      <c r="Q1261" s="1096"/>
      <c r="R1261" s="1096"/>
      <c r="S1261" s="1091"/>
    </row>
    <row r="1262" spans="1:19" x14ac:dyDescent="0.3">
      <c r="A1262" s="1090">
        <v>1257</v>
      </c>
      <c r="B1262" s="1091"/>
      <c r="C1262" s="1091"/>
      <c r="D1262" s="1097"/>
      <c r="E1262" s="1093">
        <f t="shared" si="77"/>
        <v>0</v>
      </c>
      <c r="F1262" s="1094">
        <f t="shared" si="78"/>
        <v>0</v>
      </c>
      <c r="G1262" s="1095">
        <f t="shared" si="79"/>
        <v>0</v>
      </c>
      <c r="H1262" s="1090" t="str">
        <f t="shared" ca="1" si="80"/>
        <v/>
      </c>
      <c r="I1262" s="1109"/>
      <c r="J1262" s="1109"/>
      <c r="K1262" s="1112"/>
      <c r="L1262" s="1091"/>
      <c r="M1262" s="1091"/>
      <c r="N1262" s="1091"/>
      <c r="O1262" s="1091"/>
      <c r="P1262" s="1096"/>
      <c r="Q1262" s="1096"/>
      <c r="R1262" s="1096"/>
      <c r="S1262" s="1091"/>
    </row>
    <row r="1263" spans="1:19" x14ac:dyDescent="0.3">
      <c r="A1263" s="1090">
        <v>1258</v>
      </c>
      <c r="B1263" s="1091"/>
      <c r="C1263" s="1091"/>
      <c r="D1263" s="1097"/>
      <c r="E1263" s="1093">
        <f t="shared" si="77"/>
        <v>0</v>
      </c>
      <c r="F1263" s="1094">
        <f t="shared" si="78"/>
        <v>0</v>
      </c>
      <c r="G1263" s="1095">
        <f t="shared" si="79"/>
        <v>0</v>
      </c>
      <c r="H1263" s="1090" t="str">
        <f t="shared" ca="1" si="80"/>
        <v/>
      </c>
      <c r="I1263" s="1109"/>
      <c r="J1263" s="1109"/>
      <c r="K1263" s="1112"/>
      <c r="L1263" s="1091"/>
      <c r="M1263" s="1091"/>
      <c r="N1263" s="1091"/>
      <c r="O1263" s="1091"/>
      <c r="P1263" s="1096"/>
      <c r="Q1263" s="1096"/>
      <c r="R1263" s="1096"/>
      <c r="S1263" s="1091"/>
    </row>
    <row r="1264" spans="1:19" x14ac:dyDescent="0.3">
      <c r="A1264" s="1090">
        <v>1259</v>
      </c>
      <c r="B1264" s="1091"/>
      <c r="C1264" s="1091"/>
      <c r="D1264" s="1097"/>
      <c r="E1264" s="1093">
        <f t="shared" si="77"/>
        <v>0</v>
      </c>
      <c r="F1264" s="1094">
        <f t="shared" si="78"/>
        <v>0</v>
      </c>
      <c r="G1264" s="1095">
        <f t="shared" si="79"/>
        <v>0</v>
      </c>
      <c r="H1264" s="1090" t="str">
        <f t="shared" ca="1" si="80"/>
        <v/>
      </c>
      <c r="I1264" s="1109"/>
      <c r="J1264" s="1109"/>
      <c r="K1264" s="1112"/>
      <c r="L1264" s="1091"/>
      <c r="M1264" s="1091"/>
      <c r="N1264" s="1091"/>
      <c r="O1264" s="1091"/>
      <c r="P1264" s="1096"/>
      <c r="Q1264" s="1096"/>
      <c r="R1264" s="1096"/>
      <c r="S1264" s="1091"/>
    </row>
    <row r="1265" spans="1:19" x14ac:dyDescent="0.3">
      <c r="A1265" s="1090">
        <v>1260</v>
      </c>
      <c r="B1265" s="1091"/>
      <c r="C1265" s="1091"/>
      <c r="D1265" s="1097"/>
      <c r="E1265" s="1093">
        <f t="shared" si="77"/>
        <v>0</v>
      </c>
      <c r="F1265" s="1094">
        <f t="shared" si="78"/>
        <v>0</v>
      </c>
      <c r="G1265" s="1095">
        <f t="shared" si="79"/>
        <v>0</v>
      </c>
      <c r="H1265" s="1090" t="str">
        <f t="shared" ca="1" si="80"/>
        <v/>
      </c>
      <c r="I1265" s="1109"/>
      <c r="J1265" s="1109"/>
      <c r="K1265" s="1112"/>
      <c r="L1265" s="1091"/>
      <c r="M1265" s="1091"/>
      <c r="N1265" s="1091"/>
      <c r="O1265" s="1091"/>
      <c r="P1265" s="1096"/>
      <c r="Q1265" s="1096"/>
      <c r="R1265" s="1096"/>
      <c r="S1265" s="1091"/>
    </row>
    <row r="1266" spans="1:19" x14ac:dyDescent="0.3">
      <c r="A1266" s="1090">
        <v>1261</v>
      </c>
      <c r="B1266" s="1091"/>
      <c r="C1266" s="1091"/>
      <c r="D1266" s="1097"/>
      <c r="E1266" s="1093">
        <f t="shared" si="77"/>
        <v>0</v>
      </c>
      <c r="F1266" s="1094">
        <f t="shared" si="78"/>
        <v>0</v>
      </c>
      <c r="G1266" s="1095">
        <f t="shared" si="79"/>
        <v>0</v>
      </c>
      <c r="H1266" s="1090" t="str">
        <f t="shared" ca="1" si="80"/>
        <v/>
      </c>
      <c r="I1266" s="1109"/>
      <c r="J1266" s="1109"/>
      <c r="K1266" s="1112"/>
      <c r="L1266" s="1091"/>
      <c r="M1266" s="1091"/>
      <c r="N1266" s="1091"/>
      <c r="O1266" s="1091"/>
      <c r="P1266" s="1096"/>
      <c r="Q1266" s="1096"/>
      <c r="R1266" s="1096"/>
      <c r="S1266" s="1091"/>
    </row>
    <row r="1267" spans="1:19" x14ac:dyDescent="0.3">
      <c r="A1267" s="1090">
        <v>1262</v>
      </c>
      <c r="B1267" s="1091"/>
      <c r="C1267" s="1091"/>
      <c r="D1267" s="1097"/>
      <c r="E1267" s="1093">
        <f t="shared" si="77"/>
        <v>0</v>
      </c>
      <c r="F1267" s="1094">
        <f t="shared" si="78"/>
        <v>0</v>
      </c>
      <c r="G1267" s="1095">
        <f t="shared" si="79"/>
        <v>0</v>
      </c>
      <c r="H1267" s="1090" t="str">
        <f t="shared" ca="1" si="80"/>
        <v/>
      </c>
      <c r="I1267" s="1109"/>
      <c r="J1267" s="1109"/>
      <c r="K1267" s="1112"/>
      <c r="L1267" s="1091"/>
      <c r="M1267" s="1091"/>
      <c r="N1267" s="1091"/>
      <c r="O1267" s="1091"/>
      <c r="P1267" s="1096"/>
      <c r="Q1267" s="1096"/>
      <c r="R1267" s="1096"/>
      <c r="S1267" s="1091"/>
    </row>
    <row r="1268" spans="1:19" x14ac:dyDescent="0.3">
      <c r="A1268" s="1090">
        <v>1263</v>
      </c>
      <c r="B1268" s="1091"/>
      <c r="C1268" s="1091"/>
      <c r="D1268" s="1097"/>
      <c r="E1268" s="1093">
        <f t="shared" si="77"/>
        <v>0</v>
      </c>
      <c r="F1268" s="1094">
        <f t="shared" si="78"/>
        <v>0</v>
      </c>
      <c r="G1268" s="1095">
        <f t="shared" si="79"/>
        <v>0</v>
      </c>
      <c r="H1268" s="1090" t="str">
        <f t="shared" ca="1" si="80"/>
        <v/>
      </c>
      <c r="I1268" s="1109"/>
      <c r="J1268" s="1109"/>
      <c r="K1268" s="1112"/>
      <c r="L1268" s="1091"/>
      <c r="M1268" s="1091"/>
      <c r="N1268" s="1091"/>
      <c r="O1268" s="1091"/>
      <c r="P1268" s="1096"/>
      <c r="Q1268" s="1096"/>
      <c r="R1268" s="1096"/>
      <c r="S1268" s="1091"/>
    </row>
    <row r="1269" spans="1:19" x14ac:dyDescent="0.3">
      <c r="A1269" s="1090">
        <v>1264</v>
      </c>
      <c r="B1269" s="1091"/>
      <c r="C1269" s="1091"/>
      <c r="D1269" s="1097"/>
      <c r="E1269" s="1093">
        <f t="shared" si="77"/>
        <v>0</v>
      </c>
      <c r="F1269" s="1094">
        <f t="shared" si="78"/>
        <v>0</v>
      </c>
      <c r="G1269" s="1095">
        <f t="shared" si="79"/>
        <v>0</v>
      </c>
      <c r="H1269" s="1090" t="str">
        <f t="shared" ca="1" si="80"/>
        <v/>
      </c>
      <c r="I1269" s="1109"/>
      <c r="J1269" s="1109"/>
      <c r="K1269" s="1112"/>
      <c r="L1269" s="1091"/>
      <c r="M1269" s="1091"/>
      <c r="N1269" s="1091"/>
      <c r="O1269" s="1091"/>
      <c r="P1269" s="1096"/>
      <c r="Q1269" s="1096"/>
      <c r="R1269" s="1096"/>
      <c r="S1269" s="1091"/>
    </row>
    <row r="1270" spans="1:19" x14ac:dyDescent="0.3">
      <c r="A1270" s="1090">
        <v>1265</v>
      </c>
      <c r="B1270" s="1091"/>
      <c r="C1270" s="1091"/>
      <c r="D1270" s="1097"/>
      <c r="E1270" s="1093">
        <f t="shared" si="77"/>
        <v>0</v>
      </c>
      <c r="F1270" s="1094">
        <f t="shared" si="78"/>
        <v>0</v>
      </c>
      <c r="G1270" s="1095">
        <f t="shared" si="79"/>
        <v>0</v>
      </c>
      <c r="H1270" s="1090" t="str">
        <f t="shared" ca="1" si="80"/>
        <v/>
      </c>
      <c r="I1270" s="1109"/>
      <c r="J1270" s="1109"/>
      <c r="K1270" s="1112"/>
      <c r="L1270" s="1091"/>
      <c r="M1270" s="1091"/>
      <c r="N1270" s="1091"/>
      <c r="O1270" s="1091"/>
      <c r="P1270" s="1096"/>
      <c r="Q1270" s="1096"/>
      <c r="R1270" s="1096"/>
      <c r="S1270" s="1091"/>
    </row>
    <row r="1271" spans="1:19" x14ac:dyDescent="0.3">
      <c r="A1271" s="1090">
        <v>1266</v>
      </c>
      <c r="B1271" s="1091"/>
      <c r="C1271" s="1091"/>
      <c r="D1271" s="1097"/>
      <c r="E1271" s="1093">
        <f t="shared" si="77"/>
        <v>0</v>
      </c>
      <c r="F1271" s="1094">
        <f t="shared" si="78"/>
        <v>0</v>
      </c>
      <c r="G1271" s="1095">
        <f t="shared" si="79"/>
        <v>0</v>
      </c>
      <c r="H1271" s="1090" t="str">
        <f t="shared" ca="1" si="80"/>
        <v/>
      </c>
      <c r="I1271" s="1109"/>
      <c r="J1271" s="1109"/>
      <c r="K1271" s="1112"/>
      <c r="L1271" s="1091"/>
      <c r="M1271" s="1091"/>
      <c r="N1271" s="1091"/>
      <c r="O1271" s="1091"/>
      <c r="P1271" s="1096"/>
      <c r="Q1271" s="1096"/>
      <c r="R1271" s="1096"/>
      <c r="S1271" s="1091"/>
    </row>
    <row r="1272" spans="1:19" x14ac:dyDescent="0.3">
      <c r="A1272" s="1090">
        <v>1267</v>
      </c>
      <c r="B1272" s="1091"/>
      <c r="C1272" s="1091"/>
      <c r="D1272" s="1097"/>
      <c r="E1272" s="1093">
        <f t="shared" si="77"/>
        <v>0</v>
      </c>
      <c r="F1272" s="1094">
        <f t="shared" si="78"/>
        <v>0</v>
      </c>
      <c r="G1272" s="1095">
        <f t="shared" si="79"/>
        <v>0</v>
      </c>
      <c r="H1272" s="1090" t="str">
        <f t="shared" ca="1" si="80"/>
        <v/>
      </c>
      <c r="I1272" s="1109"/>
      <c r="J1272" s="1109"/>
      <c r="K1272" s="1112"/>
      <c r="L1272" s="1091"/>
      <c r="M1272" s="1091"/>
      <c r="N1272" s="1091"/>
      <c r="O1272" s="1091"/>
      <c r="P1272" s="1096"/>
      <c r="Q1272" s="1096"/>
      <c r="R1272" s="1096"/>
      <c r="S1272" s="1091"/>
    </row>
    <row r="1273" spans="1:19" x14ac:dyDescent="0.3">
      <c r="A1273" s="1090">
        <v>1268</v>
      </c>
      <c r="B1273" s="1091"/>
      <c r="C1273" s="1091"/>
      <c r="D1273" s="1097"/>
      <c r="E1273" s="1093">
        <f t="shared" si="77"/>
        <v>0</v>
      </c>
      <c r="F1273" s="1094">
        <f t="shared" si="78"/>
        <v>0</v>
      </c>
      <c r="G1273" s="1095">
        <f t="shared" si="79"/>
        <v>0</v>
      </c>
      <c r="H1273" s="1090" t="str">
        <f t="shared" ca="1" si="80"/>
        <v/>
      </c>
      <c r="I1273" s="1109"/>
      <c r="J1273" s="1109"/>
      <c r="K1273" s="1112"/>
      <c r="L1273" s="1091"/>
      <c r="M1273" s="1091"/>
      <c r="N1273" s="1091"/>
      <c r="O1273" s="1091"/>
      <c r="P1273" s="1096"/>
      <c r="Q1273" s="1096"/>
      <c r="R1273" s="1096"/>
      <c r="S1273" s="1091"/>
    </row>
    <row r="1274" spans="1:19" x14ac:dyDescent="0.3">
      <c r="A1274" s="1090">
        <v>1269</v>
      </c>
      <c r="B1274" s="1091"/>
      <c r="C1274" s="1091"/>
      <c r="D1274" s="1097"/>
      <c r="E1274" s="1093">
        <f t="shared" si="77"/>
        <v>0</v>
      </c>
      <c r="F1274" s="1094">
        <f t="shared" si="78"/>
        <v>0</v>
      </c>
      <c r="G1274" s="1095">
        <f t="shared" si="79"/>
        <v>0</v>
      </c>
      <c r="H1274" s="1090" t="str">
        <f t="shared" ca="1" si="80"/>
        <v/>
      </c>
      <c r="I1274" s="1109"/>
      <c r="J1274" s="1109"/>
      <c r="K1274" s="1112"/>
      <c r="L1274" s="1091"/>
      <c r="M1274" s="1091"/>
      <c r="N1274" s="1091"/>
      <c r="O1274" s="1091"/>
      <c r="P1274" s="1096"/>
      <c r="Q1274" s="1096"/>
      <c r="R1274" s="1096"/>
      <c r="S1274" s="1091"/>
    </row>
    <row r="1275" spans="1:19" x14ac:dyDescent="0.3">
      <c r="A1275" s="1090">
        <v>1270</v>
      </c>
      <c r="B1275" s="1091"/>
      <c r="C1275" s="1091"/>
      <c r="D1275" s="1097"/>
      <c r="E1275" s="1093">
        <f t="shared" si="77"/>
        <v>0</v>
      </c>
      <c r="F1275" s="1094">
        <f t="shared" si="78"/>
        <v>0</v>
      </c>
      <c r="G1275" s="1095">
        <f t="shared" si="79"/>
        <v>0</v>
      </c>
      <c r="H1275" s="1090" t="str">
        <f t="shared" ca="1" si="80"/>
        <v/>
      </c>
      <c r="I1275" s="1109"/>
      <c r="J1275" s="1109"/>
      <c r="K1275" s="1112"/>
      <c r="L1275" s="1091"/>
      <c r="M1275" s="1091"/>
      <c r="N1275" s="1091"/>
      <c r="O1275" s="1091"/>
      <c r="P1275" s="1096"/>
      <c r="Q1275" s="1096"/>
      <c r="R1275" s="1096"/>
      <c r="S1275" s="1091"/>
    </row>
    <row r="1276" spans="1:19" x14ac:dyDescent="0.3">
      <c r="A1276" s="1090">
        <v>1271</v>
      </c>
      <c r="B1276" s="1091"/>
      <c r="C1276" s="1091"/>
      <c r="D1276" s="1097"/>
      <c r="E1276" s="1093">
        <f t="shared" si="77"/>
        <v>0</v>
      </c>
      <c r="F1276" s="1094">
        <f t="shared" si="78"/>
        <v>0</v>
      </c>
      <c r="G1276" s="1095">
        <f t="shared" si="79"/>
        <v>0</v>
      </c>
      <c r="H1276" s="1090" t="str">
        <f t="shared" ca="1" si="80"/>
        <v/>
      </c>
      <c r="I1276" s="1109"/>
      <c r="J1276" s="1109"/>
      <c r="K1276" s="1112"/>
      <c r="L1276" s="1091"/>
      <c r="M1276" s="1091"/>
      <c r="N1276" s="1091"/>
      <c r="O1276" s="1091"/>
      <c r="P1276" s="1096"/>
      <c r="Q1276" s="1096"/>
      <c r="R1276" s="1096"/>
      <c r="S1276" s="1091"/>
    </row>
    <row r="1277" spans="1:19" x14ac:dyDescent="0.3">
      <c r="A1277" s="1090">
        <v>1272</v>
      </c>
      <c r="B1277" s="1091"/>
      <c r="C1277" s="1091"/>
      <c r="D1277" s="1097"/>
      <c r="E1277" s="1093">
        <f t="shared" si="77"/>
        <v>0</v>
      </c>
      <c r="F1277" s="1094">
        <f t="shared" si="78"/>
        <v>0</v>
      </c>
      <c r="G1277" s="1095">
        <f t="shared" si="79"/>
        <v>0</v>
      </c>
      <c r="H1277" s="1090" t="str">
        <f t="shared" ca="1" si="80"/>
        <v/>
      </c>
      <c r="I1277" s="1109"/>
      <c r="J1277" s="1109"/>
      <c r="K1277" s="1112"/>
      <c r="L1277" s="1091"/>
      <c r="M1277" s="1091"/>
      <c r="N1277" s="1091"/>
      <c r="O1277" s="1091"/>
      <c r="P1277" s="1096"/>
      <c r="Q1277" s="1096"/>
      <c r="R1277" s="1096"/>
      <c r="S1277" s="1091"/>
    </row>
    <row r="1278" spans="1:19" x14ac:dyDescent="0.3">
      <c r="A1278" s="1090">
        <v>1273</v>
      </c>
      <c r="B1278" s="1091"/>
      <c r="C1278" s="1091"/>
      <c r="D1278" s="1097"/>
      <c r="E1278" s="1093">
        <f t="shared" si="77"/>
        <v>0</v>
      </c>
      <c r="F1278" s="1094">
        <f t="shared" si="78"/>
        <v>0</v>
      </c>
      <c r="G1278" s="1095">
        <f t="shared" si="79"/>
        <v>0</v>
      </c>
      <c r="H1278" s="1090" t="str">
        <f t="shared" ca="1" si="80"/>
        <v/>
      </c>
      <c r="I1278" s="1109"/>
      <c r="J1278" s="1109"/>
      <c r="K1278" s="1112"/>
      <c r="L1278" s="1091"/>
      <c r="M1278" s="1091"/>
      <c r="N1278" s="1091"/>
      <c r="O1278" s="1091"/>
      <c r="P1278" s="1096"/>
      <c r="Q1278" s="1096"/>
      <c r="R1278" s="1096"/>
      <c r="S1278" s="1091"/>
    </row>
    <row r="1279" spans="1:19" x14ac:dyDescent="0.3">
      <c r="A1279" s="1090">
        <v>1274</v>
      </c>
      <c r="B1279" s="1091"/>
      <c r="C1279" s="1091"/>
      <c r="D1279" s="1097"/>
      <c r="E1279" s="1093">
        <f t="shared" si="77"/>
        <v>0</v>
      </c>
      <c r="F1279" s="1094">
        <f t="shared" si="78"/>
        <v>0</v>
      </c>
      <c r="G1279" s="1095">
        <f t="shared" si="79"/>
        <v>0</v>
      </c>
      <c r="H1279" s="1090" t="str">
        <f t="shared" ca="1" si="80"/>
        <v/>
      </c>
      <c r="I1279" s="1109"/>
      <c r="J1279" s="1109"/>
      <c r="K1279" s="1112"/>
      <c r="L1279" s="1091"/>
      <c r="M1279" s="1091"/>
      <c r="N1279" s="1091"/>
      <c r="O1279" s="1091"/>
      <c r="P1279" s="1096"/>
      <c r="Q1279" s="1096"/>
      <c r="R1279" s="1096"/>
      <c r="S1279" s="1091"/>
    </row>
    <row r="1280" spans="1:19" x14ac:dyDescent="0.3">
      <c r="A1280" s="1090">
        <v>1275</v>
      </c>
      <c r="B1280" s="1091"/>
      <c r="C1280" s="1091"/>
      <c r="D1280" s="1097"/>
      <c r="E1280" s="1093">
        <f t="shared" si="77"/>
        <v>0</v>
      </c>
      <c r="F1280" s="1094">
        <f t="shared" si="78"/>
        <v>0</v>
      </c>
      <c r="G1280" s="1095">
        <f t="shared" si="79"/>
        <v>0</v>
      </c>
      <c r="H1280" s="1090" t="str">
        <f t="shared" ca="1" si="80"/>
        <v/>
      </c>
      <c r="I1280" s="1109"/>
      <c r="J1280" s="1109"/>
      <c r="K1280" s="1112"/>
      <c r="L1280" s="1091"/>
      <c r="M1280" s="1091"/>
      <c r="N1280" s="1091"/>
      <c r="O1280" s="1091"/>
      <c r="P1280" s="1096"/>
      <c r="Q1280" s="1096"/>
      <c r="R1280" s="1096"/>
      <c r="S1280" s="1091"/>
    </row>
    <row r="1281" spans="1:19" x14ac:dyDescent="0.3">
      <c r="A1281" s="1090">
        <v>1276</v>
      </c>
      <c r="B1281" s="1091"/>
      <c r="C1281" s="1091"/>
      <c r="D1281" s="1097"/>
      <c r="E1281" s="1093">
        <f t="shared" si="77"/>
        <v>0</v>
      </c>
      <c r="F1281" s="1094">
        <f t="shared" si="78"/>
        <v>0</v>
      </c>
      <c r="G1281" s="1095">
        <f t="shared" si="79"/>
        <v>0</v>
      </c>
      <c r="H1281" s="1090" t="str">
        <f t="shared" ca="1" si="80"/>
        <v/>
      </c>
      <c r="I1281" s="1109"/>
      <c r="J1281" s="1109"/>
      <c r="K1281" s="1112"/>
      <c r="L1281" s="1091"/>
      <c r="M1281" s="1091"/>
      <c r="N1281" s="1091"/>
      <c r="O1281" s="1091"/>
      <c r="P1281" s="1096"/>
      <c r="Q1281" s="1096"/>
      <c r="R1281" s="1096"/>
      <c r="S1281" s="1091"/>
    </row>
    <row r="1282" spans="1:19" x14ac:dyDescent="0.3">
      <c r="A1282" s="1090">
        <v>1277</v>
      </c>
      <c r="B1282" s="1091"/>
      <c r="C1282" s="1091"/>
      <c r="D1282" s="1097"/>
      <c r="E1282" s="1093">
        <f t="shared" si="77"/>
        <v>0</v>
      </c>
      <c r="F1282" s="1094">
        <f t="shared" si="78"/>
        <v>0</v>
      </c>
      <c r="G1282" s="1095">
        <f t="shared" si="79"/>
        <v>0</v>
      </c>
      <c r="H1282" s="1090" t="str">
        <f t="shared" ca="1" si="80"/>
        <v/>
      </c>
      <c r="I1282" s="1109"/>
      <c r="J1282" s="1109"/>
      <c r="K1282" s="1112"/>
      <c r="L1282" s="1091"/>
      <c r="M1282" s="1091"/>
      <c r="N1282" s="1091"/>
      <c r="O1282" s="1091"/>
      <c r="P1282" s="1096"/>
      <c r="Q1282" s="1096"/>
      <c r="R1282" s="1096"/>
      <c r="S1282" s="1091"/>
    </row>
    <row r="1283" spans="1:19" x14ac:dyDescent="0.3">
      <c r="A1283" s="1090">
        <v>1278</v>
      </c>
      <c r="B1283" s="1091"/>
      <c r="C1283" s="1091"/>
      <c r="D1283" s="1097"/>
      <c r="E1283" s="1093">
        <f t="shared" si="77"/>
        <v>0</v>
      </c>
      <c r="F1283" s="1094">
        <f t="shared" si="78"/>
        <v>0</v>
      </c>
      <c r="G1283" s="1095">
        <f t="shared" si="79"/>
        <v>0</v>
      </c>
      <c r="H1283" s="1090" t="str">
        <f t="shared" ca="1" si="80"/>
        <v/>
      </c>
      <c r="I1283" s="1109"/>
      <c r="J1283" s="1109"/>
      <c r="K1283" s="1112"/>
      <c r="L1283" s="1091"/>
      <c r="M1283" s="1091"/>
      <c r="N1283" s="1091"/>
      <c r="O1283" s="1091"/>
      <c r="P1283" s="1096"/>
      <c r="Q1283" s="1096"/>
      <c r="R1283" s="1096"/>
      <c r="S1283" s="1091"/>
    </row>
    <row r="1284" spans="1:19" x14ac:dyDescent="0.3">
      <c r="A1284" s="1090">
        <v>1279</v>
      </c>
      <c r="B1284" s="1091"/>
      <c r="C1284" s="1091"/>
      <c r="D1284" s="1097"/>
      <c r="E1284" s="1093">
        <f t="shared" si="77"/>
        <v>0</v>
      </c>
      <c r="F1284" s="1094">
        <f t="shared" si="78"/>
        <v>0</v>
      </c>
      <c r="G1284" s="1095">
        <f t="shared" si="79"/>
        <v>0</v>
      </c>
      <c r="H1284" s="1090" t="str">
        <f t="shared" ca="1" si="80"/>
        <v/>
      </c>
      <c r="I1284" s="1109"/>
      <c r="J1284" s="1109"/>
      <c r="K1284" s="1112"/>
      <c r="L1284" s="1091"/>
      <c r="M1284" s="1091"/>
      <c r="N1284" s="1091"/>
      <c r="O1284" s="1091"/>
      <c r="P1284" s="1096"/>
      <c r="Q1284" s="1096"/>
      <c r="R1284" s="1096"/>
      <c r="S1284" s="1091"/>
    </row>
    <row r="1285" spans="1:19" x14ac:dyDescent="0.3">
      <c r="A1285" s="1090">
        <v>1280</v>
      </c>
      <c r="B1285" s="1091"/>
      <c r="C1285" s="1091"/>
      <c r="D1285" s="1097"/>
      <c r="E1285" s="1093">
        <f t="shared" si="77"/>
        <v>0</v>
      </c>
      <c r="F1285" s="1094">
        <f t="shared" si="78"/>
        <v>0</v>
      </c>
      <c r="G1285" s="1095">
        <f t="shared" si="79"/>
        <v>0</v>
      </c>
      <c r="H1285" s="1090" t="str">
        <f t="shared" ca="1" si="80"/>
        <v/>
      </c>
      <c r="I1285" s="1109"/>
      <c r="J1285" s="1109"/>
      <c r="K1285" s="1112"/>
      <c r="L1285" s="1091"/>
      <c r="M1285" s="1091"/>
      <c r="N1285" s="1091"/>
      <c r="O1285" s="1091"/>
      <c r="P1285" s="1096"/>
      <c r="Q1285" s="1096"/>
      <c r="R1285" s="1096"/>
      <c r="S1285" s="1091"/>
    </row>
    <row r="1286" spans="1:19" x14ac:dyDescent="0.3">
      <c r="A1286" s="1090">
        <v>1281</v>
      </c>
      <c r="B1286" s="1091"/>
      <c r="C1286" s="1091"/>
      <c r="D1286" s="1097"/>
      <c r="E1286" s="1093">
        <f t="shared" si="77"/>
        <v>0</v>
      </c>
      <c r="F1286" s="1094">
        <f t="shared" si="78"/>
        <v>0</v>
      </c>
      <c r="G1286" s="1095">
        <f t="shared" si="79"/>
        <v>0</v>
      </c>
      <c r="H1286" s="1090" t="str">
        <f t="shared" ca="1" si="80"/>
        <v/>
      </c>
      <c r="I1286" s="1109"/>
      <c r="J1286" s="1109"/>
      <c r="K1286" s="1112"/>
      <c r="L1286" s="1091"/>
      <c r="M1286" s="1091"/>
      <c r="N1286" s="1091"/>
      <c r="O1286" s="1091"/>
      <c r="P1286" s="1096"/>
      <c r="Q1286" s="1096"/>
      <c r="R1286" s="1096"/>
      <c r="S1286" s="1091"/>
    </row>
    <row r="1287" spans="1:19" x14ac:dyDescent="0.3">
      <c r="A1287" s="1090">
        <v>1282</v>
      </c>
      <c r="B1287" s="1091"/>
      <c r="C1287" s="1091"/>
      <c r="D1287" s="1097"/>
      <c r="E1287" s="1093">
        <f t="shared" ref="E1287:E1350" si="81">D1287</f>
        <v>0</v>
      </c>
      <c r="F1287" s="1094">
        <f t="shared" ref="F1287:F1350" si="82">D1287</f>
        <v>0</v>
      </c>
      <c r="G1287" s="1095">
        <f t="shared" ref="G1287:G1350" si="83">D1287</f>
        <v>0</v>
      </c>
      <c r="H1287" s="1090" t="str">
        <f t="shared" ref="H1287:H1350" ca="1" si="84">IF(ISBLANK(D1287),"",DATEDIF(G1287,TODAY(),"y"))</f>
        <v/>
      </c>
      <c r="I1287" s="1109"/>
      <c r="J1287" s="1109"/>
      <c r="K1287" s="1112"/>
      <c r="L1287" s="1091"/>
      <c r="M1287" s="1091"/>
      <c r="N1287" s="1091"/>
      <c r="O1287" s="1091"/>
      <c r="P1287" s="1096"/>
      <c r="Q1287" s="1096"/>
      <c r="R1287" s="1096"/>
      <c r="S1287" s="1091"/>
    </row>
    <row r="1288" spans="1:19" x14ac:dyDescent="0.3">
      <c r="A1288" s="1090">
        <v>1283</v>
      </c>
      <c r="B1288" s="1091"/>
      <c r="C1288" s="1091"/>
      <c r="D1288" s="1097"/>
      <c r="E1288" s="1093">
        <f t="shared" si="81"/>
        <v>0</v>
      </c>
      <c r="F1288" s="1094">
        <f t="shared" si="82"/>
        <v>0</v>
      </c>
      <c r="G1288" s="1095">
        <f t="shared" si="83"/>
        <v>0</v>
      </c>
      <c r="H1288" s="1090" t="str">
        <f t="shared" ca="1" si="84"/>
        <v/>
      </c>
      <c r="I1288" s="1109"/>
      <c r="J1288" s="1109"/>
      <c r="K1288" s="1112"/>
      <c r="L1288" s="1091"/>
      <c r="M1288" s="1091"/>
      <c r="N1288" s="1091"/>
      <c r="O1288" s="1091"/>
      <c r="P1288" s="1096"/>
      <c r="Q1288" s="1096"/>
      <c r="R1288" s="1096"/>
      <c r="S1288" s="1091"/>
    </row>
    <row r="1289" spans="1:19" x14ac:dyDescent="0.3">
      <c r="A1289" s="1090">
        <v>1284</v>
      </c>
      <c r="B1289" s="1091"/>
      <c r="C1289" s="1091"/>
      <c r="D1289" s="1097"/>
      <c r="E1289" s="1093">
        <f t="shared" si="81"/>
        <v>0</v>
      </c>
      <c r="F1289" s="1094">
        <f t="shared" si="82"/>
        <v>0</v>
      </c>
      <c r="G1289" s="1095">
        <f t="shared" si="83"/>
        <v>0</v>
      </c>
      <c r="H1289" s="1090" t="str">
        <f t="shared" ca="1" si="84"/>
        <v/>
      </c>
      <c r="I1289" s="1109"/>
      <c r="J1289" s="1109"/>
      <c r="K1289" s="1112"/>
      <c r="L1289" s="1091"/>
      <c r="M1289" s="1091"/>
      <c r="N1289" s="1091"/>
      <c r="O1289" s="1091"/>
      <c r="P1289" s="1096"/>
      <c r="Q1289" s="1096"/>
      <c r="R1289" s="1096"/>
      <c r="S1289" s="1091"/>
    </row>
    <row r="1290" spans="1:19" x14ac:dyDescent="0.3">
      <c r="A1290" s="1090">
        <v>1285</v>
      </c>
      <c r="B1290" s="1091"/>
      <c r="C1290" s="1091"/>
      <c r="D1290" s="1097"/>
      <c r="E1290" s="1093">
        <f t="shared" si="81"/>
        <v>0</v>
      </c>
      <c r="F1290" s="1094">
        <f t="shared" si="82"/>
        <v>0</v>
      </c>
      <c r="G1290" s="1095">
        <f t="shared" si="83"/>
        <v>0</v>
      </c>
      <c r="H1290" s="1090" t="str">
        <f t="shared" ca="1" si="84"/>
        <v/>
      </c>
      <c r="I1290" s="1109"/>
      <c r="J1290" s="1109"/>
      <c r="K1290" s="1112"/>
      <c r="L1290" s="1091"/>
      <c r="M1290" s="1091"/>
      <c r="N1290" s="1091"/>
      <c r="O1290" s="1091"/>
      <c r="P1290" s="1096"/>
      <c r="Q1290" s="1096"/>
      <c r="R1290" s="1096"/>
      <c r="S1290" s="1091"/>
    </row>
    <row r="1291" spans="1:19" x14ac:dyDescent="0.3">
      <c r="A1291" s="1090">
        <v>1286</v>
      </c>
      <c r="B1291" s="1091"/>
      <c r="C1291" s="1091"/>
      <c r="D1291" s="1097"/>
      <c r="E1291" s="1093">
        <f t="shared" si="81"/>
        <v>0</v>
      </c>
      <c r="F1291" s="1094">
        <f t="shared" si="82"/>
        <v>0</v>
      </c>
      <c r="G1291" s="1095">
        <f t="shared" si="83"/>
        <v>0</v>
      </c>
      <c r="H1291" s="1090" t="str">
        <f t="shared" ca="1" si="84"/>
        <v/>
      </c>
      <c r="I1291" s="1109"/>
      <c r="J1291" s="1109"/>
      <c r="K1291" s="1112"/>
      <c r="L1291" s="1091"/>
      <c r="M1291" s="1091"/>
      <c r="N1291" s="1091"/>
      <c r="O1291" s="1091"/>
      <c r="P1291" s="1096"/>
      <c r="Q1291" s="1096"/>
      <c r="R1291" s="1096"/>
      <c r="S1291" s="1091"/>
    </row>
    <row r="1292" spans="1:19" x14ac:dyDescent="0.3">
      <c r="A1292" s="1090">
        <v>1287</v>
      </c>
      <c r="B1292" s="1091"/>
      <c r="C1292" s="1091"/>
      <c r="D1292" s="1097"/>
      <c r="E1292" s="1093">
        <f t="shared" si="81"/>
        <v>0</v>
      </c>
      <c r="F1292" s="1094">
        <f t="shared" si="82"/>
        <v>0</v>
      </c>
      <c r="G1292" s="1095">
        <f t="shared" si="83"/>
        <v>0</v>
      </c>
      <c r="H1292" s="1090" t="str">
        <f t="shared" ca="1" si="84"/>
        <v/>
      </c>
      <c r="I1292" s="1109"/>
      <c r="J1292" s="1109"/>
      <c r="K1292" s="1112"/>
      <c r="L1292" s="1091"/>
      <c r="M1292" s="1091"/>
      <c r="N1292" s="1091"/>
      <c r="O1292" s="1091"/>
      <c r="P1292" s="1096"/>
      <c r="Q1292" s="1096"/>
      <c r="R1292" s="1096"/>
      <c r="S1292" s="1091"/>
    </row>
    <row r="1293" spans="1:19" x14ac:dyDescent="0.3">
      <c r="A1293" s="1090">
        <v>1288</v>
      </c>
      <c r="B1293" s="1091"/>
      <c r="C1293" s="1091"/>
      <c r="D1293" s="1097"/>
      <c r="E1293" s="1093">
        <f t="shared" si="81"/>
        <v>0</v>
      </c>
      <c r="F1293" s="1094">
        <f t="shared" si="82"/>
        <v>0</v>
      </c>
      <c r="G1293" s="1095">
        <f t="shared" si="83"/>
        <v>0</v>
      </c>
      <c r="H1293" s="1090" t="str">
        <f t="shared" ca="1" si="84"/>
        <v/>
      </c>
      <c r="I1293" s="1109"/>
      <c r="J1293" s="1109"/>
      <c r="K1293" s="1112"/>
      <c r="L1293" s="1091"/>
      <c r="M1293" s="1091"/>
      <c r="N1293" s="1091"/>
      <c r="O1293" s="1091"/>
      <c r="P1293" s="1096"/>
      <c r="Q1293" s="1096"/>
      <c r="R1293" s="1096"/>
      <c r="S1293" s="1091"/>
    </row>
    <row r="1294" spans="1:19" x14ac:dyDescent="0.3">
      <c r="A1294" s="1090">
        <v>1289</v>
      </c>
      <c r="B1294" s="1091"/>
      <c r="C1294" s="1091"/>
      <c r="D1294" s="1097"/>
      <c r="E1294" s="1093">
        <f t="shared" si="81"/>
        <v>0</v>
      </c>
      <c r="F1294" s="1094">
        <f t="shared" si="82"/>
        <v>0</v>
      </c>
      <c r="G1294" s="1095">
        <f t="shared" si="83"/>
        <v>0</v>
      </c>
      <c r="H1294" s="1090" t="str">
        <f t="shared" ca="1" si="84"/>
        <v/>
      </c>
      <c r="I1294" s="1109"/>
      <c r="J1294" s="1109"/>
      <c r="K1294" s="1112"/>
      <c r="L1294" s="1091"/>
      <c r="M1294" s="1091"/>
      <c r="N1294" s="1091"/>
      <c r="O1294" s="1091"/>
      <c r="P1294" s="1096"/>
      <c r="Q1294" s="1096"/>
      <c r="R1294" s="1096"/>
      <c r="S1294" s="1091"/>
    </row>
    <row r="1295" spans="1:19" x14ac:dyDescent="0.3">
      <c r="A1295" s="1090">
        <v>1290</v>
      </c>
      <c r="B1295" s="1091"/>
      <c r="C1295" s="1091"/>
      <c r="D1295" s="1097"/>
      <c r="E1295" s="1093">
        <f t="shared" si="81"/>
        <v>0</v>
      </c>
      <c r="F1295" s="1094">
        <f t="shared" si="82"/>
        <v>0</v>
      </c>
      <c r="G1295" s="1095">
        <f t="shared" si="83"/>
        <v>0</v>
      </c>
      <c r="H1295" s="1090" t="str">
        <f t="shared" ca="1" si="84"/>
        <v/>
      </c>
      <c r="I1295" s="1109"/>
      <c r="J1295" s="1109"/>
      <c r="K1295" s="1112"/>
      <c r="L1295" s="1091"/>
      <c r="M1295" s="1091"/>
      <c r="N1295" s="1091"/>
      <c r="O1295" s="1091"/>
      <c r="P1295" s="1096"/>
      <c r="Q1295" s="1096"/>
      <c r="R1295" s="1096"/>
      <c r="S1295" s="1091"/>
    </row>
    <row r="1296" spans="1:19" x14ac:dyDescent="0.3">
      <c r="A1296" s="1090">
        <v>1291</v>
      </c>
      <c r="B1296" s="1091"/>
      <c r="C1296" s="1091"/>
      <c r="D1296" s="1097"/>
      <c r="E1296" s="1093">
        <f t="shared" si="81"/>
        <v>0</v>
      </c>
      <c r="F1296" s="1094">
        <f t="shared" si="82"/>
        <v>0</v>
      </c>
      <c r="G1296" s="1095">
        <f t="shared" si="83"/>
        <v>0</v>
      </c>
      <c r="H1296" s="1090" t="str">
        <f t="shared" ca="1" si="84"/>
        <v/>
      </c>
      <c r="I1296" s="1109"/>
      <c r="J1296" s="1109"/>
      <c r="K1296" s="1112"/>
      <c r="L1296" s="1091"/>
      <c r="M1296" s="1091"/>
      <c r="N1296" s="1091"/>
      <c r="O1296" s="1091"/>
      <c r="P1296" s="1096"/>
      <c r="Q1296" s="1096"/>
      <c r="R1296" s="1096"/>
      <c r="S1296" s="1091"/>
    </row>
    <row r="1297" spans="1:19" x14ac:dyDescent="0.3">
      <c r="A1297" s="1090">
        <v>1292</v>
      </c>
      <c r="B1297" s="1091"/>
      <c r="C1297" s="1091"/>
      <c r="D1297" s="1097"/>
      <c r="E1297" s="1093">
        <f t="shared" si="81"/>
        <v>0</v>
      </c>
      <c r="F1297" s="1094">
        <f t="shared" si="82"/>
        <v>0</v>
      </c>
      <c r="G1297" s="1095">
        <f t="shared" si="83"/>
        <v>0</v>
      </c>
      <c r="H1297" s="1090" t="str">
        <f t="shared" ca="1" si="84"/>
        <v/>
      </c>
      <c r="I1297" s="1109"/>
      <c r="J1297" s="1109"/>
      <c r="K1297" s="1112"/>
      <c r="L1297" s="1091"/>
      <c r="M1297" s="1091"/>
      <c r="N1297" s="1091"/>
      <c r="O1297" s="1091"/>
      <c r="P1297" s="1096"/>
      <c r="Q1297" s="1096"/>
      <c r="R1297" s="1096"/>
      <c r="S1297" s="1091"/>
    </row>
    <row r="1298" spans="1:19" x14ac:dyDescent="0.3">
      <c r="A1298" s="1090">
        <v>1293</v>
      </c>
      <c r="B1298" s="1091"/>
      <c r="C1298" s="1091"/>
      <c r="D1298" s="1097"/>
      <c r="E1298" s="1093">
        <f t="shared" si="81"/>
        <v>0</v>
      </c>
      <c r="F1298" s="1094">
        <f t="shared" si="82"/>
        <v>0</v>
      </c>
      <c r="G1298" s="1095">
        <f t="shared" si="83"/>
        <v>0</v>
      </c>
      <c r="H1298" s="1090" t="str">
        <f t="shared" ca="1" si="84"/>
        <v/>
      </c>
      <c r="I1298" s="1109"/>
      <c r="J1298" s="1109"/>
      <c r="K1298" s="1112"/>
      <c r="L1298" s="1091"/>
      <c r="M1298" s="1091"/>
      <c r="N1298" s="1091"/>
      <c r="O1298" s="1091"/>
      <c r="P1298" s="1096"/>
      <c r="Q1298" s="1096"/>
      <c r="R1298" s="1096"/>
      <c r="S1298" s="1091"/>
    </row>
    <row r="1299" spans="1:19" x14ac:dyDescent="0.3">
      <c r="A1299" s="1090">
        <v>1294</v>
      </c>
      <c r="B1299" s="1091"/>
      <c r="C1299" s="1091"/>
      <c r="D1299" s="1097"/>
      <c r="E1299" s="1093">
        <f t="shared" si="81"/>
        <v>0</v>
      </c>
      <c r="F1299" s="1094">
        <f t="shared" si="82"/>
        <v>0</v>
      </c>
      <c r="G1299" s="1095">
        <f t="shared" si="83"/>
        <v>0</v>
      </c>
      <c r="H1299" s="1090" t="str">
        <f t="shared" ca="1" si="84"/>
        <v/>
      </c>
      <c r="I1299" s="1109"/>
      <c r="J1299" s="1109"/>
      <c r="K1299" s="1112"/>
      <c r="L1299" s="1091"/>
      <c r="M1299" s="1091"/>
      <c r="N1299" s="1091"/>
      <c r="O1299" s="1091"/>
      <c r="P1299" s="1096"/>
      <c r="Q1299" s="1096"/>
      <c r="R1299" s="1096"/>
      <c r="S1299" s="1091"/>
    </row>
    <row r="1300" spans="1:19" x14ac:dyDescent="0.3">
      <c r="A1300" s="1090">
        <v>1295</v>
      </c>
      <c r="B1300" s="1091"/>
      <c r="C1300" s="1091"/>
      <c r="D1300" s="1097"/>
      <c r="E1300" s="1093">
        <f t="shared" si="81"/>
        <v>0</v>
      </c>
      <c r="F1300" s="1094">
        <f t="shared" si="82"/>
        <v>0</v>
      </c>
      <c r="G1300" s="1095">
        <f t="shared" si="83"/>
        <v>0</v>
      </c>
      <c r="H1300" s="1090" t="str">
        <f t="shared" ca="1" si="84"/>
        <v/>
      </c>
      <c r="I1300" s="1109"/>
      <c r="J1300" s="1109"/>
      <c r="K1300" s="1112"/>
      <c r="L1300" s="1091"/>
      <c r="M1300" s="1091"/>
      <c r="N1300" s="1091"/>
      <c r="O1300" s="1091"/>
      <c r="P1300" s="1096"/>
      <c r="Q1300" s="1096"/>
      <c r="R1300" s="1096"/>
      <c r="S1300" s="1091"/>
    </row>
    <row r="1301" spans="1:19" x14ac:dyDescent="0.3">
      <c r="A1301" s="1090">
        <v>1296</v>
      </c>
      <c r="B1301" s="1091"/>
      <c r="C1301" s="1091"/>
      <c r="D1301" s="1097"/>
      <c r="E1301" s="1093">
        <f t="shared" si="81"/>
        <v>0</v>
      </c>
      <c r="F1301" s="1094">
        <f t="shared" si="82"/>
        <v>0</v>
      </c>
      <c r="G1301" s="1095">
        <f t="shared" si="83"/>
        <v>0</v>
      </c>
      <c r="H1301" s="1090" t="str">
        <f t="shared" ca="1" si="84"/>
        <v/>
      </c>
      <c r="I1301" s="1109"/>
      <c r="J1301" s="1109"/>
      <c r="K1301" s="1112"/>
      <c r="L1301" s="1091"/>
      <c r="M1301" s="1091"/>
      <c r="N1301" s="1091"/>
      <c r="O1301" s="1091"/>
      <c r="P1301" s="1096"/>
      <c r="Q1301" s="1096"/>
      <c r="R1301" s="1096"/>
      <c r="S1301" s="1091"/>
    </row>
    <row r="1302" spans="1:19" x14ac:dyDescent="0.3">
      <c r="A1302" s="1090">
        <v>1297</v>
      </c>
      <c r="B1302" s="1091"/>
      <c r="C1302" s="1091"/>
      <c r="D1302" s="1097"/>
      <c r="E1302" s="1093">
        <f t="shared" si="81"/>
        <v>0</v>
      </c>
      <c r="F1302" s="1094">
        <f t="shared" si="82"/>
        <v>0</v>
      </c>
      <c r="G1302" s="1095">
        <f t="shared" si="83"/>
        <v>0</v>
      </c>
      <c r="H1302" s="1090" t="str">
        <f t="shared" ca="1" si="84"/>
        <v/>
      </c>
      <c r="I1302" s="1109"/>
      <c r="J1302" s="1109"/>
      <c r="K1302" s="1112"/>
      <c r="L1302" s="1091"/>
      <c r="M1302" s="1091"/>
      <c r="N1302" s="1091"/>
      <c r="O1302" s="1091"/>
      <c r="P1302" s="1096"/>
      <c r="Q1302" s="1096"/>
      <c r="R1302" s="1096"/>
      <c r="S1302" s="1091"/>
    </row>
    <row r="1303" spans="1:19" x14ac:dyDescent="0.3">
      <c r="A1303" s="1090">
        <v>1298</v>
      </c>
      <c r="B1303" s="1091"/>
      <c r="C1303" s="1091"/>
      <c r="D1303" s="1097"/>
      <c r="E1303" s="1093">
        <f t="shared" si="81"/>
        <v>0</v>
      </c>
      <c r="F1303" s="1094">
        <f t="shared" si="82"/>
        <v>0</v>
      </c>
      <c r="G1303" s="1095">
        <f t="shared" si="83"/>
        <v>0</v>
      </c>
      <c r="H1303" s="1090" t="str">
        <f t="shared" ca="1" si="84"/>
        <v/>
      </c>
      <c r="I1303" s="1109"/>
      <c r="J1303" s="1109"/>
      <c r="K1303" s="1112"/>
      <c r="L1303" s="1091"/>
      <c r="M1303" s="1091"/>
      <c r="N1303" s="1091"/>
      <c r="O1303" s="1091"/>
      <c r="P1303" s="1096"/>
      <c r="Q1303" s="1096"/>
      <c r="R1303" s="1096"/>
      <c r="S1303" s="1091"/>
    </row>
    <row r="1304" spans="1:19" x14ac:dyDescent="0.3">
      <c r="A1304" s="1090">
        <v>1299</v>
      </c>
      <c r="B1304" s="1091"/>
      <c r="C1304" s="1091"/>
      <c r="D1304" s="1097"/>
      <c r="E1304" s="1093">
        <f t="shared" si="81"/>
        <v>0</v>
      </c>
      <c r="F1304" s="1094">
        <f t="shared" si="82"/>
        <v>0</v>
      </c>
      <c r="G1304" s="1095">
        <f t="shared" si="83"/>
        <v>0</v>
      </c>
      <c r="H1304" s="1090" t="str">
        <f t="shared" ca="1" si="84"/>
        <v/>
      </c>
      <c r="I1304" s="1109"/>
      <c r="J1304" s="1109"/>
      <c r="K1304" s="1112"/>
      <c r="L1304" s="1091"/>
      <c r="M1304" s="1091"/>
      <c r="N1304" s="1091"/>
      <c r="O1304" s="1091"/>
      <c r="P1304" s="1096"/>
      <c r="Q1304" s="1096"/>
      <c r="R1304" s="1096"/>
      <c r="S1304" s="1091"/>
    </row>
    <row r="1305" spans="1:19" x14ac:dyDescent="0.3">
      <c r="A1305" s="1090">
        <v>1300</v>
      </c>
      <c r="B1305" s="1091"/>
      <c r="C1305" s="1091"/>
      <c r="D1305" s="1097"/>
      <c r="E1305" s="1093">
        <f t="shared" si="81"/>
        <v>0</v>
      </c>
      <c r="F1305" s="1094">
        <f t="shared" si="82"/>
        <v>0</v>
      </c>
      <c r="G1305" s="1095">
        <f t="shared" si="83"/>
        <v>0</v>
      </c>
      <c r="H1305" s="1090" t="str">
        <f t="shared" ca="1" si="84"/>
        <v/>
      </c>
      <c r="I1305" s="1109"/>
      <c r="J1305" s="1109"/>
      <c r="K1305" s="1112"/>
      <c r="L1305" s="1091"/>
      <c r="M1305" s="1091"/>
      <c r="N1305" s="1091"/>
      <c r="O1305" s="1091"/>
      <c r="P1305" s="1096"/>
      <c r="Q1305" s="1096"/>
      <c r="R1305" s="1096"/>
      <c r="S1305" s="1091"/>
    </row>
    <row r="1306" spans="1:19" x14ac:dyDescent="0.3">
      <c r="A1306" s="1090">
        <v>1301</v>
      </c>
      <c r="B1306" s="1091"/>
      <c r="C1306" s="1091"/>
      <c r="D1306" s="1097"/>
      <c r="E1306" s="1093">
        <f t="shared" si="81"/>
        <v>0</v>
      </c>
      <c r="F1306" s="1094">
        <f t="shared" si="82"/>
        <v>0</v>
      </c>
      <c r="G1306" s="1095">
        <f t="shared" si="83"/>
        <v>0</v>
      </c>
      <c r="H1306" s="1090" t="str">
        <f t="shared" ca="1" si="84"/>
        <v/>
      </c>
      <c r="I1306" s="1109"/>
      <c r="J1306" s="1109"/>
      <c r="K1306" s="1112"/>
      <c r="L1306" s="1091"/>
      <c r="M1306" s="1091"/>
      <c r="N1306" s="1091"/>
      <c r="O1306" s="1091"/>
      <c r="P1306" s="1096"/>
      <c r="Q1306" s="1096"/>
      <c r="R1306" s="1096"/>
      <c r="S1306" s="1091"/>
    </row>
    <row r="1307" spans="1:19" x14ac:dyDescent="0.3">
      <c r="A1307" s="1090">
        <v>1302</v>
      </c>
      <c r="B1307" s="1091"/>
      <c r="C1307" s="1091"/>
      <c r="D1307" s="1097"/>
      <c r="E1307" s="1093">
        <f t="shared" si="81"/>
        <v>0</v>
      </c>
      <c r="F1307" s="1094">
        <f t="shared" si="82"/>
        <v>0</v>
      </c>
      <c r="G1307" s="1095">
        <f t="shared" si="83"/>
        <v>0</v>
      </c>
      <c r="H1307" s="1090" t="str">
        <f t="shared" ca="1" si="84"/>
        <v/>
      </c>
      <c r="I1307" s="1109"/>
      <c r="J1307" s="1109"/>
      <c r="K1307" s="1112"/>
      <c r="L1307" s="1091"/>
      <c r="M1307" s="1091"/>
      <c r="N1307" s="1091"/>
      <c r="O1307" s="1091"/>
      <c r="P1307" s="1096"/>
      <c r="Q1307" s="1096"/>
      <c r="R1307" s="1096"/>
      <c r="S1307" s="1091"/>
    </row>
    <row r="1308" spans="1:19" x14ac:dyDescent="0.3">
      <c r="A1308" s="1090">
        <v>1303</v>
      </c>
      <c r="B1308" s="1091"/>
      <c r="C1308" s="1091"/>
      <c r="D1308" s="1097"/>
      <c r="E1308" s="1093">
        <f t="shared" si="81"/>
        <v>0</v>
      </c>
      <c r="F1308" s="1094">
        <f t="shared" si="82"/>
        <v>0</v>
      </c>
      <c r="G1308" s="1095">
        <f t="shared" si="83"/>
        <v>0</v>
      </c>
      <c r="H1308" s="1090" t="str">
        <f t="shared" ca="1" si="84"/>
        <v/>
      </c>
      <c r="I1308" s="1109"/>
      <c r="J1308" s="1109"/>
      <c r="K1308" s="1112"/>
      <c r="L1308" s="1091"/>
      <c r="M1308" s="1091"/>
      <c r="N1308" s="1091"/>
      <c r="O1308" s="1091"/>
      <c r="P1308" s="1096"/>
      <c r="Q1308" s="1096"/>
      <c r="R1308" s="1096"/>
      <c r="S1308" s="1091"/>
    </row>
    <row r="1309" spans="1:19" x14ac:dyDescent="0.3">
      <c r="A1309" s="1090">
        <v>1304</v>
      </c>
      <c r="B1309" s="1091"/>
      <c r="C1309" s="1091"/>
      <c r="D1309" s="1097"/>
      <c r="E1309" s="1093">
        <f t="shared" si="81"/>
        <v>0</v>
      </c>
      <c r="F1309" s="1094">
        <f t="shared" si="82"/>
        <v>0</v>
      </c>
      <c r="G1309" s="1095">
        <f t="shared" si="83"/>
        <v>0</v>
      </c>
      <c r="H1309" s="1090" t="str">
        <f t="shared" ca="1" si="84"/>
        <v/>
      </c>
      <c r="I1309" s="1109"/>
      <c r="J1309" s="1109"/>
      <c r="K1309" s="1112"/>
      <c r="L1309" s="1091"/>
      <c r="M1309" s="1091"/>
      <c r="N1309" s="1091"/>
      <c r="O1309" s="1091"/>
      <c r="P1309" s="1096"/>
      <c r="Q1309" s="1096"/>
      <c r="R1309" s="1096"/>
      <c r="S1309" s="1091"/>
    </row>
    <row r="1310" spans="1:19" x14ac:dyDescent="0.3">
      <c r="A1310" s="1090">
        <v>1305</v>
      </c>
      <c r="B1310" s="1091"/>
      <c r="C1310" s="1091"/>
      <c r="D1310" s="1097"/>
      <c r="E1310" s="1093">
        <f t="shared" si="81"/>
        <v>0</v>
      </c>
      <c r="F1310" s="1094">
        <f t="shared" si="82"/>
        <v>0</v>
      </c>
      <c r="G1310" s="1095">
        <f t="shared" si="83"/>
        <v>0</v>
      </c>
      <c r="H1310" s="1090" t="str">
        <f t="shared" ca="1" si="84"/>
        <v/>
      </c>
      <c r="I1310" s="1109"/>
      <c r="J1310" s="1109"/>
      <c r="K1310" s="1112"/>
      <c r="L1310" s="1091"/>
      <c r="M1310" s="1091"/>
      <c r="N1310" s="1091"/>
      <c r="O1310" s="1091"/>
      <c r="P1310" s="1096"/>
      <c r="Q1310" s="1096"/>
      <c r="R1310" s="1096"/>
      <c r="S1310" s="1091"/>
    </row>
    <row r="1311" spans="1:19" x14ac:dyDescent="0.3">
      <c r="A1311" s="1090">
        <v>1306</v>
      </c>
      <c r="B1311" s="1091"/>
      <c r="C1311" s="1091"/>
      <c r="D1311" s="1097"/>
      <c r="E1311" s="1093">
        <f t="shared" si="81"/>
        <v>0</v>
      </c>
      <c r="F1311" s="1094">
        <f t="shared" si="82"/>
        <v>0</v>
      </c>
      <c r="G1311" s="1095">
        <f t="shared" si="83"/>
        <v>0</v>
      </c>
      <c r="H1311" s="1090" t="str">
        <f t="shared" ca="1" si="84"/>
        <v/>
      </c>
      <c r="I1311" s="1109"/>
      <c r="J1311" s="1109"/>
      <c r="K1311" s="1112"/>
      <c r="L1311" s="1091"/>
      <c r="M1311" s="1091"/>
      <c r="N1311" s="1091"/>
      <c r="O1311" s="1091"/>
      <c r="P1311" s="1096"/>
      <c r="Q1311" s="1096"/>
      <c r="R1311" s="1096"/>
      <c r="S1311" s="1091"/>
    </row>
    <row r="1312" spans="1:19" x14ac:dyDescent="0.3">
      <c r="A1312" s="1090">
        <v>1307</v>
      </c>
      <c r="B1312" s="1091"/>
      <c r="C1312" s="1091"/>
      <c r="D1312" s="1097"/>
      <c r="E1312" s="1093">
        <f t="shared" si="81"/>
        <v>0</v>
      </c>
      <c r="F1312" s="1094">
        <f t="shared" si="82"/>
        <v>0</v>
      </c>
      <c r="G1312" s="1095">
        <f t="shared" si="83"/>
        <v>0</v>
      </c>
      <c r="H1312" s="1090" t="str">
        <f t="shared" ca="1" si="84"/>
        <v/>
      </c>
      <c r="I1312" s="1109"/>
      <c r="J1312" s="1109"/>
      <c r="K1312" s="1112"/>
      <c r="L1312" s="1091"/>
      <c r="M1312" s="1091"/>
      <c r="N1312" s="1091"/>
      <c r="O1312" s="1091"/>
      <c r="P1312" s="1096"/>
      <c r="Q1312" s="1096"/>
      <c r="R1312" s="1096"/>
      <c r="S1312" s="1091"/>
    </row>
    <row r="1313" spans="1:19" x14ac:dyDescent="0.3">
      <c r="A1313" s="1090">
        <v>1308</v>
      </c>
      <c r="B1313" s="1091"/>
      <c r="C1313" s="1091"/>
      <c r="D1313" s="1097"/>
      <c r="E1313" s="1093">
        <f t="shared" si="81"/>
        <v>0</v>
      </c>
      <c r="F1313" s="1094">
        <f t="shared" si="82"/>
        <v>0</v>
      </c>
      <c r="G1313" s="1095">
        <f t="shared" si="83"/>
        <v>0</v>
      </c>
      <c r="H1313" s="1090" t="str">
        <f t="shared" ca="1" si="84"/>
        <v/>
      </c>
      <c r="I1313" s="1109"/>
      <c r="J1313" s="1109"/>
      <c r="K1313" s="1112"/>
      <c r="L1313" s="1091"/>
      <c r="M1313" s="1091"/>
      <c r="N1313" s="1091"/>
      <c r="O1313" s="1091"/>
      <c r="P1313" s="1096"/>
      <c r="Q1313" s="1096"/>
      <c r="R1313" s="1096"/>
      <c r="S1313" s="1091"/>
    </row>
    <row r="1314" spans="1:19" x14ac:dyDescent="0.3">
      <c r="A1314" s="1090">
        <v>1309</v>
      </c>
      <c r="B1314" s="1091"/>
      <c r="C1314" s="1091"/>
      <c r="D1314" s="1097"/>
      <c r="E1314" s="1093">
        <f t="shared" si="81"/>
        <v>0</v>
      </c>
      <c r="F1314" s="1094">
        <f t="shared" si="82"/>
        <v>0</v>
      </c>
      <c r="G1314" s="1095">
        <f t="shared" si="83"/>
        <v>0</v>
      </c>
      <c r="H1314" s="1090" t="str">
        <f t="shared" ca="1" si="84"/>
        <v/>
      </c>
      <c r="I1314" s="1109"/>
      <c r="J1314" s="1109"/>
      <c r="K1314" s="1112"/>
      <c r="L1314" s="1091"/>
      <c r="M1314" s="1091"/>
      <c r="N1314" s="1091"/>
      <c r="O1314" s="1091"/>
      <c r="P1314" s="1096"/>
      <c r="Q1314" s="1096"/>
      <c r="R1314" s="1096"/>
      <c r="S1314" s="1091"/>
    </row>
    <row r="1315" spans="1:19" x14ac:dyDescent="0.3">
      <c r="A1315" s="1090">
        <v>1310</v>
      </c>
      <c r="B1315" s="1091"/>
      <c r="C1315" s="1091"/>
      <c r="D1315" s="1097"/>
      <c r="E1315" s="1093">
        <f t="shared" si="81"/>
        <v>0</v>
      </c>
      <c r="F1315" s="1094">
        <f t="shared" si="82"/>
        <v>0</v>
      </c>
      <c r="G1315" s="1095">
        <f t="shared" si="83"/>
        <v>0</v>
      </c>
      <c r="H1315" s="1090" t="str">
        <f t="shared" ca="1" si="84"/>
        <v/>
      </c>
      <c r="I1315" s="1109"/>
      <c r="J1315" s="1109"/>
      <c r="K1315" s="1112"/>
      <c r="L1315" s="1091"/>
      <c r="M1315" s="1091"/>
      <c r="N1315" s="1091"/>
      <c r="O1315" s="1091"/>
      <c r="P1315" s="1096"/>
      <c r="Q1315" s="1096"/>
      <c r="R1315" s="1096"/>
      <c r="S1315" s="1091"/>
    </row>
    <row r="1316" spans="1:19" x14ac:dyDescent="0.3">
      <c r="A1316" s="1090">
        <v>1311</v>
      </c>
      <c r="B1316" s="1091"/>
      <c r="C1316" s="1091"/>
      <c r="D1316" s="1097"/>
      <c r="E1316" s="1093">
        <f t="shared" si="81"/>
        <v>0</v>
      </c>
      <c r="F1316" s="1094">
        <f t="shared" si="82"/>
        <v>0</v>
      </c>
      <c r="G1316" s="1095">
        <f t="shared" si="83"/>
        <v>0</v>
      </c>
      <c r="H1316" s="1090" t="str">
        <f t="shared" ca="1" si="84"/>
        <v/>
      </c>
      <c r="I1316" s="1109"/>
      <c r="J1316" s="1109"/>
      <c r="K1316" s="1112"/>
      <c r="L1316" s="1091"/>
      <c r="M1316" s="1091"/>
      <c r="N1316" s="1091"/>
      <c r="O1316" s="1091"/>
      <c r="P1316" s="1096"/>
      <c r="Q1316" s="1096"/>
      <c r="R1316" s="1096"/>
      <c r="S1316" s="1091"/>
    </row>
    <row r="1317" spans="1:19" x14ac:dyDescent="0.3">
      <c r="A1317" s="1090">
        <v>1312</v>
      </c>
      <c r="B1317" s="1091"/>
      <c r="C1317" s="1091"/>
      <c r="D1317" s="1097"/>
      <c r="E1317" s="1093">
        <f t="shared" si="81"/>
        <v>0</v>
      </c>
      <c r="F1317" s="1094">
        <f t="shared" si="82"/>
        <v>0</v>
      </c>
      <c r="G1317" s="1095">
        <f t="shared" si="83"/>
        <v>0</v>
      </c>
      <c r="H1317" s="1090" t="str">
        <f t="shared" ca="1" si="84"/>
        <v/>
      </c>
      <c r="I1317" s="1109"/>
      <c r="J1317" s="1109"/>
      <c r="K1317" s="1112"/>
      <c r="L1317" s="1091"/>
      <c r="M1317" s="1091"/>
      <c r="N1317" s="1091"/>
      <c r="O1317" s="1091"/>
      <c r="P1317" s="1096"/>
      <c r="Q1317" s="1096"/>
      <c r="R1317" s="1096"/>
      <c r="S1317" s="1091"/>
    </row>
    <row r="1318" spans="1:19" x14ac:dyDescent="0.3">
      <c r="A1318" s="1090">
        <v>1313</v>
      </c>
      <c r="B1318" s="1091"/>
      <c r="C1318" s="1091"/>
      <c r="D1318" s="1097"/>
      <c r="E1318" s="1093">
        <f t="shared" si="81"/>
        <v>0</v>
      </c>
      <c r="F1318" s="1094">
        <f t="shared" si="82"/>
        <v>0</v>
      </c>
      <c r="G1318" s="1095">
        <f t="shared" si="83"/>
        <v>0</v>
      </c>
      <c r="H1318" s="1090" t="str">
        <f t="shared" ca="1" si="84"/>
        <v/>
      </c>
      <c r="I1318" s="1109"/>
      <c r="J1318" s="1109"/>
      <c r="K1318" s="1112"/>
      <c r="L1318" s="1091"/>
      <c r="M1318" s="1091"/>
      <c r="N1318" s="1091"/>
      <c r="O1318" s="1091"/>
      <c r="P1318" s="1096"/>
      <c r="Q1318" s="1096"/>
      <c r="R1318" s="1096"/>
      <c r="S1318" s="1091"/>
    </row>
    <row r="1319" spans="1:19" x14ac:dyDescent="0.3">
      <c r="A1319" s="1090">
        <v>1314</v>
      </c>
      <c r="B1319" s="1091"/>
      <c r="C1319" s="1091"/>
      <c r="D1319" s="1097"/>
      <c r="E1319" s="1093">
        <f t="shared" si="81"/>
        <v>0</v>
      </c>
      <c r="F1319" s="1094">
        <f t="shared" si="82"/>
        <v>0</v>
      </c>
      <c r="G1319" s="1095">
        <f t="shared" si="83"/>
        <v>0</v>
      </c>
      <c r="H1319" s="1090" t="str">
        <f t="shared" ca="1" si="84"/>
        <v/>
      </c>
      <c r="I1319" s="1109"/>
      <c r="J1319" s="1109"/>
      <c r="K1319" s="1112"/>
      <c r="L1319" s="1091"/>
      <c r="M1319" s="1091"/>
      <c r="N1319" s="1091"/>
      <c r="O1319" s="1091"/>
      <c r="P1319" s="1096"/>
      <c r="Q1319" s="1096"/>
      <c r="R1319" s="1096"/>
      <c r="S1319" s="1091"/>
    </row>
    <row r="1320" spans="1:19" x14ac:dyDescent="0.3">
      <c r="A1320" s="1090">
        <v>1315</v>
      </c>
      <c r="B1320" s="1091"/>
      <c r="C1320" s="1091"/>
      <c r="D1320" s="1097"/>
      <c r="E1320" s="1093">
        <f t="shared" si="81"/>
        <v>0</v>
      </c>
      <c r="F1320" s="1094">
        <f t="shared" si="82"/>
        <v>0</v>
      </c>
      <c r="G1320" s="1095">
        <f t="shared" si="83"/>
        <v>0</v>
      </c>
      <c r="H1320" s="1090" t="str">
        <f t="shared" ca="1" si="84"/>
        <v/>
      </c>
      <c r="I1320" s="1109"/>
      <c r="J1320" s="1109"/>
      <c r="K1320" s="1112"/>
      <c r="L1320" s="1091"/>
      <c r="M1320" s="1091"/>
      <c r="N1320" s="1091"/>
      <c r="O1320" s="1091"/>
      <c r="P1320" s="1096"/>
      <c r="Q1320" s="1096"/>
      <c r="R1320" s="1096"/>
      <c r="S1320" s="1091"/>
    </row>
    <row r="1321" spans="1:19" x14ac:dyDescent="0.3">
      <c r="A1321" s="1090">
        <v>1316</v>
      </c>
      <c r="B1321" s="1091"/>
      <c r="C1321" s="1091"/>
      <c r="D1321" s="1097"/>
      <c r="E1321" s="1093">
        <f t="shared" si="81"/>
        <v>0</v>
      </c>
      <c r="F1321" s="1094">
        <f t="shared" si="82"/>
        <v>0</v>
      </c>
      <c r="G1321" s="1095">
        <f t="shared" si="83"/>
        <v>0</v>
      </c>
      <c r="H1321" s="1090" t="str">
        <f t="shared" ca="1" si="84"/>
        <v/>
      </c>
      <c r="I1321" s="1109"/>
      <c r="J1321" s="1109"/>
      <c r="K1321" s="1112"/>
      <c r="L1321" s="1091"/>
      <c r="M1321" s="1091"/>
      <c r="N1321" s="1091"/>
      <c r="O1321" s="1091"/>
      <c r="P1321" s="1096"/>
      <c r="Q1321" s="1096"/>
      <c r="R1321" s="1096"/>
      <c r="S1321" s="1091"/>
    </row>
    <row r="1322" spans="1:19" x14ac:dyDescent="0.3">
      <c r="A1322" s="1090">
        <v>1317</v>
      </c>
      <c r="B1322" s="1091"/>
      <c r="C1322" s="1091"/>
      <c r="D1322" s="1097"/>
      <c r="E1322" s="1093">
        <f t="shared" si="81"/>
        <v>0</v>
      </c>
      <c r="F1322" s="1094">
        <f t="shared" si="82"/>
        <v>0</v>
      </c>
      <c r="G1322" s="1095">
        <f t="shared" si="83"/>
        <v>0</v>
      </c>
      <c r="H1322" s="1090" t="str">
        <f t="shared" ca="1" si="84"/>
        <v/>
      </c>
      <c r="I1322" s="1109"/>
      <c r="J1322" s="1109"/>
      <c r="K1322" s="1112"/>
      <c r="L1322" s="1091"/>
      <c r="M1322" s="1091"/>
      <c r="N1322" s="1091"/>
      <c r="O1322" s="1091"/>
      <c r="P1322" s="1096"/>
      <c r="Q1322" s="1096"/>
      <c r="R1322" s="1096"/>
      <c r="S1322" s="1091"/>
    </row>
    <row r="1323" spans="1:19" x14ac:dyDescent="0.3">
      <c r="A1323" s="1090">
        <v>1318</v>
      </c>
      <c r="B1323" s="1091"/>
      <c r="C1323" s="1091"/>
      <c r="D1323" s="1097"/>
      <c r="E1323" s="1093">
        <f t="shared" si="81"/>
        <v>0</v>
      </c>
      <c r="F1323" s="1094">
        <f t="shared" si="82"/>
        <v>0</v>
      </c>
      <c r="G1323" s="1095">
        <f t="shared" si="83"/>
        <v>0</v>
      </c>
      <c r="H1323" s="1090" t="str">
        <f t="shared" ca="1" si="84"/>
        <v/>
      </c>
      <c r="I1323" s="1109"/>
      <c r="J1323" s="1109"/>
      <c r="K1323" s="1112"/>
      <c r="L1323" s="1091"/>
      <c r="M1323" s="1091"/>
      <c r="N1323" s="1091"/>
      <c r="O1323" s="1091"/>
      <c r="P1323" s="1096"/>
      <c r="Q1323" s="1096"/>
      <c r="R1323" s="1096"/>
      <c r="S1323" s="1091"/>
    </row>
    <row r="1324" spans="1:19" x14ac:dyDescent="0.3">
      <c r="A1324" s="1090">
        <v>1319</v>
      </c>
      <c r="B1324" s="1091"/>
      <c r="C1324" s="1091"/>
      <c r="D1324" s="1097"/>
      <c r="E1324" s="1093">
        <f t="shared" si="81"/>
        <v>0</v>
      </c>
      <c r="F1324" s="1094">
        <f t="shared" si="82"/>
        <v>0</v>
      </c>
      <c r="G1324" s="1095">
        <f t="shared" si="83"/>
        <v>0</v>
      </c>
      <c r="H1324" s="1090" t="str">
        <f t="shared" ca="1" si="84"/>
        <v/>
      </c>
      <c r="I1324" s="1109"/>
      <c r="J1324" s="1109"/>
      <c r="K1324" s="1112"/>
      <c r="L1324" s="1091"/>
      <c r="M1324" s="1091"/>
      <c r="N1324" s="1091"/>
      <c r="O1324" s="1091"/>
      <c r="P1324" s="1096"/>
      <c r="Q1324" s="1096"/>
      <c r="R1324" s="1096"/>
      <c r="S1324" s="1091"/>
    </row>
    <row r="1325" spans="1:19" x14ac:dyDescent="0.3">
      <c r="A1325" s="1090">
        <v>1320</v>
      </c>
      <c r="B1325" s="1091"/>
      <c r="C1325" s="1091"/>
      <c r="D1325" s="1097"/>
      <c r="E1325" s="1093">
        <f t="shared" si="81"/>
        <v>0</v>
      </c>
      <c r="F1325" s="1094">
        <f t="shared" si="82"/>
        <v>0</v>
      </c>
      <c r="G1325" s="1095">
        <f t="shared" si="83"/>
        <v>0</v>
      </c>
      <c r="H1325" s="1090" t="str">
        <f t="shared" ca="1" si="84"/>
        <v/>
      </c>
      <c r="I1325" s="1109"/>
      <c r="J1325" s="1109"/>
      <c r="K1325" s="1112"/>
      <c r="L1325" s="1091"/>
      <c r="M1325" s="1091"/>
      <c r="N1325" s="1091"/>
      <c r="O1325" s="1091"/>
      <c r="P1325" s="1096"/>
      <c r="Q1325" s="1096"/>
      <c r="R1325" s="1096"/>
      <c r="S1325" s="1091"/>
    </row>
    <row r="1326" spans="1:19" x14ac:dyDescent="0.3">
      <c r="A1326" s="1090">
        <v>1321</v>
      </c>
      <c r="B1326" s="1091"/>
      <c r="C1326" s="1091"/>
      <c r="D1326" s="1097"/>
      <c r="E1326" s="1093">
        <f t="shared" si="81"/>
        <v>0</v>
      </c>
      <c r="F1326" s="1094">
        <f t="shared" si="82"/>
        <v>0</v>
      </c>
      <c r="G1326" s="1095">
        <f t="shared" si="83"/>
        <v>0</v>
      </c>
      <c r="H1326" s="1090" t="str">
        <f t="shared" ca="1" si="84"/>
        <v/>
      </c>
      <c r="I1326" s="1109"/>
      <c r="J1326" s="1109"/>
      <c r="K1326" s="1112"/>
      <c r="L1326" s="1091"/>
      <c r="M1326" s="1091"/>
      <c r="N1326" s="1091"/>
      <c r="O1326" s="1091"/>
      <c r="P1326" s="1096"/>
      <c r="Q1326" s="1096"/>
      <c r="R1326" s="1096"/>
      <c r="S1326" s="1091"/>
    </row>
    <row r="1327" spans="1:19" x14ac:dyDescent="0.3">
      <c r="A1327" s="1090">
        <v>1322</v>
      </c>
      <c r="B1327" s="1091"/>
      <c r="C1327" s="1091"/>
      <c r="D1327" s="1097"/>
      <c r="E1327" s="1093">
        <f t="shared" si="81"/>
        <v>0</v>
      </c>
      <c r="F1327" s="1094">
        <f t="shared" si="82"/>
        <v>0</v>
      </c>
      <c r="G1327" s="1095">
        <f t="shared" si="83"/>
        <v>0</v>
      </c>
      <c r="H1327" s="1090" t="str">
        <f t="shared" ca="1" si="84"/>
        <v/>
      </c>
      <c r="I1327" s="1109"/>
      <c r="J1327" s="1109"/>
      <c r="K1327" s="1112"/>
      <c r="L1327" s="1091"/>
      <c r="M1327" s="1091"/>
      <c r="N1327" s="1091"/>
      <c r="O1327" s="1091"/>
      <c r="P1327" s="1096"/>
      <c r="Q1327" s="1096"/>
      <c r="R1327" s="1096"/>
      <c r="S1327" s="1091"/>
    </row>
    <row r="1328" spans="1:19" x14ac:dyDescent="0.3">
      <c r="A1328" s="1090">
        <v>1323</v>
      </c>
      <c r="B1328" s="1091"/>
      <c r="C1328" s="1091"/>
      <c r="D1328" s="1097"/>
      <c r="E1328" s="1093">
        <f t="shared" si="81"/>
        <v>0</v>
      </c>
      <c r="F1328" s="1094">
        <f t="shared" si="82"/>
        <v>0</v>
      </c>
      <c r="G1328" s="1095">
        <f t="shared" si="83"/>
        <v>0</v>
      </c>
      <c r="H1328" s="1090" t="str">
        <f t="shared" ca="1" si="84"/>
        <v/>
      </c>
      <c r="I1328" s="1109"/>
      <c r="J1328" s="1109"/>
      <c r="K1328" s="1112"/>
      <c r="L1328" s="1091"/>
      <c r="M1328" s="1091"/>
      <c r="N1328" s="1091"/>
      <c r="O1328" s="1091"/>
      <c r="P1328" s="1096"/>
      <c r="Q1328" s="1096"/>
      <c r="R1328" s="1096"/>
      <c r="S1328" s="1091"/>
    </row>
    <row r="1329" spans="1:19" x14ac:dyDescent="0.3">
      <c r="A1329" s="1090">
        <v>1324</v>
      </c>
      <c r="B1329" s="1091"/>
      <c r="C1329" s="1091"/>
      <c r="D1329" s="1097"/>
      <c r="E1329" s="1093">
        <f t="shared" si="81"/>
        <v>0</v>
      </c>
      <c r="F1329" s="1094">
        <f t="shared" si="82"/>
        <v>0</v>
      </c>
      <c r="G1329" s="1095">
        <f t="shared" si="83"/>
        <v>0</v>
      </c>
      <c r="H1329" s="1090" t="str">
        <f t="shared" ca="1" si="84"/>
        <v/>
      </c>
      <c r="I1329" s="1109"/>
      <c r="J1329" s="1109"/>
      <c r="K1329" s="1112"/>
      <c r="L1329" s="1091"/>
      <c r="M1329" s="1091"/>
      <c r="N1329" s="1091"/>
      <c r="O1329" s="1091"/>
      <c r="P1329" s="1096"/>
      <c r="Q1329" s="1096"/>
      <c r="R1329" s="1096"/>
      <c r="S1329" s="1091"/>
    </row>
    <row r="1330" spans="1:19" x14ac:dyDescent="0.3">
      <c r="A1330" s="1090">
        <v>1325</v>
      </c>
      <c r="B1330" s="1091"/>
      <c r="C1330" s="1091"/>
      <c r="D1330" s="1097"/>
      <c r="E1330" s="1093">
        <f t="shared" si="81"/>
        <v>0</v>
      </c>
      <c r="F1330" s="1094">
        <f t="shared" si="82"/>
        <v>0</v>
      </c>
      <c r="G1330" s="1095">
        <f t="shared" si="83"/>
        <v>0</v>
      </c>
      <c r="H1330" s="1090" t="str">
        <f t="shared" ca="1" si="84"/>
        <v/>
      </c>
      <c r="I1330" s="1109"/>
      <c r="J1330" s="1109"/>
      <c r="K1330" s="1112"/>
      <c r="L1330" s="1091"/>
      <c r="M1330" s="1091"/>
      <c r="N1330" s="1091"/>
      <c r="O1330" s="1091"/>
      <c r="P1330" s="1096"/>
      <c r="Q1330" s="1096"/>
      <c r="R1330" s="1096"/>
      <c r="S1330" s="1091"/>
    </row>
    <row r="1331" spans="1:19" x14ac:dyDescent="0.3">
      <c r="A1331" s="1090">
        <v>1326</v>
      </c>
      <c r="B1331" s="1091"/>
      <c r="C1331" s="1091"/>
      <c r="D1331" s="1097"/>
      <c r="E1331" s="1093">
        <f t="shared" si="81"/>
        <v>0</v>
      </c>
      <c r="F1331" s="1094">
        <f t="shared" si="82"/>
        <v>0</v>
      </c>
      <c r="G1331" s="1095">
        <f t="shared" si="83"/>
        <v>0</v>
      </c>
      <c r="H1331" s="1090" t="str">
        <f t="shared" ca="1" si="84"/>
        <v/>
      </c>
      <c r="I1331" s="1109"/>
      <c r="J1331" s="1109"/>
      <c r="K1331" s="1112"/>
      <c r="L1331" s="1091"/>
      <c r="M1331" s="1091"/>
      <c r="N1331" s="1091"/>
      <c r="O1331" s="1091"/>
      <c r="P1331" s="1096"/>
      <c r="Q1331" s="1096"/>
      <c r="R1331" s="1096"/>
      <c r="S1331" s="1091"/>
    </row>
    <row r="1332" spans="1:19" x14ac:dyDescent="0.3">
      <c r="A1332" s="1090">
        <v>1327</v>
      </c>
      <c r="B1332" s="1091"/>
      <c r="C1332" s="1091"/>
      <c r="D1332" s="1097"/>
      <c r="E1332" s="1093">
        <f t="shared" si="81"/>
        <v>0</v>
      </c>
      <c r="F1332" s="1094">
        <f t="shared" si="82"/>
        <v>0</v>
      </c>
      <c r="G1332" s="1095">
        <f t="shared" si="83"/>
        <v>0</v>
      </c>
      <c r="H1332" s="1090" t="str">
        <f t="shared" ca="1" si="84"/>
        <v/>
      </c>
      <c r="I1332" s="1109"/>
      <c r="J1332" s="1109"/>
      <c r="K1332" s="1112"/>
      <c r="L1332" s="1091"/>
      <c r="M1332" s="1091"/>
      <c r="N1332" s="1091"/>
      <c r="O1332" s="1091"/>
      <c r="P1332" s="1096"/>
      <c r="Q1332" s="1096"/>
      <c r="R1332" s="1096"/>
      <c r="S1332" s="1091"/>
    </row>
    <row r="1333" spans="1:19" x14ac:dyDescent="0.3">
      <c r="A1333" s="1090">
        <v>1328</v>
      </c>
      <c r="B1333" s="1091"/>
      <c r="C1333" s="1091"/>
      <c r="D1333" s="1097"/>
      <c r="E1333" s="1093">
        <f t="shared" si="81"/>
        <v>0</v>
      </c>
      <c r="F1333" s="1094">
        <f t="shared" si="82"/>
        <v>0</v>
      </c>
      <c r="G1333" s="1095">
        <f t="shared" si="83"/>
        <v>0</v>
      </c>
      <c r="H1333" s="1090" t="str">
        <f t="shared" ca="1" si="84"/>
        <v/>
      </c>
      <c r="I1333" s="1109"/>
      <c r="J1333" s="1109"/>
      <c r="K1333" s="1112"/>
      <c r="L1333" s="1091"/>
      <c r="M1333" s="1091"/>
      <c r="N1333" s="1091"/>
      <c r="O1333" s="1091"/>
      <c r="P1333" s="1096"/>
      <c r="Q1333" s="1096"/>
      <c r="R1333" s="1096"/>
      <c r="S1333" s="1091"/>
    </row>
    <row r="1334" spans="1:19" x14ac:dyDescent="0.3">
      <c r="A1334" s="1090">
        <v>1329</v>
      </c>
      <c r="B1334" s="1091"/>
      <c r="C1334" s="1091"/>
      <c r="D1334" s="1097"/>
      <c r="E1334" s="1093">
        <f t="shared" si="81"/>
        <v>0</v>
      </c>
      <c r="F1334" s="1094">
        <f t="shared" si="82"/>
        <v>0</v>
      </c>
      <c r="G1334" s="1095">
        <f t="shared" si="83"/>
        <v>0</v>
      </c>
      <c r="H1334" s="1090" t="str">
        <f t="shared" ca="1" si="84"/>
        <v/>
      </c>
      <c r="I1334" s="1109"/>
      <c r="J1334" s="1109"/>
      <c r="K1334" s="1112"/>
      <c r="L1334" s="1091"/>
      <c r="M1334" s="1091"/>
      <c r="N1334" s="1091"/>
      <c r="O1334" s="1091"/>
      <c r="P1334" s="1096"/>
      <c r="Q1334" s="1096"/>
      <c r="R1334" s="1096"/>
      <c r="S1334" s="1091"/>
    </row>
    <row r="1335" spans="1:19" x14ac:dyDescent="0.3">
      <c r="A1335" s="1090">
        <v>1330</v>
      </c>
      <c r="B1335" s="1091"/>
      <c r="C1335" s="1091"/>
      <c r="D1335" s="1097"/>
      <c r="E1335" s="1093">
        <f t="shared" si="81"/>
        <v>0</v>
      </c>
      <c r="F1335" s="1094">
        <f t="shared" si="82"/>
        <v>0</v>
      </c>
      <c r="G1335" s="1095">
        <f t="shared" si="83"/>
        <v>0</v>
      </c>
      <c r="H1335" s="1090" t="str">
        <f t="shared" ca="1" si="84"/>
        <v/>
      </c>
      <c r="I1335" s="1109"/>
      <c r="J1335" s="1109"/>
      <c r="K1335" s="1112"/>
      <c r="L1335" s="1091"/>
      <c r="M1335" s="1091"/>
      <c r="N1335" s="1091"/>
      <c r="O1335" s="1091"/>
      <c r="P1335" s="1096"/>
      <c r="Q1335" s="1096"/>
      <c r="R1335" s="1096"/>
      <c r="S1335" s="1091"/>
    </row>
    <row r="1336" spans="1:19" x14ac:dyDescent="0.3">
      <c r="A1336" s="1090">
        <v>1331</v>
      </c>
      <c r="B1336" s="1091"/>
      <c r="C1336" s="1091"/>
      <c r="D1336" s="1097"/>
      <c r="E1336" s="1093">
        <f t="shared" si="81"/>
        <v>0</v>
      </c>
      <c r="F1336" s="1094">
        <f t="shared" si="82"/>
        <v>0</v>
      </c>
      <c r="G1336" s="1095">
        <f t="shared" si="83"/>
        <v>0</v>
      </c>
      <c r="H1336" s="1090" t="str">
        <f t="shared" ca="1" si="84"/>
        <v/>
      </c>
      <c r="I1336" s="1109"/>
      <c r="J1336" s="1109"/>
      <c r="K1336" s="1112"/>
      <c r="L1336" s="1091"/>
      <c r="M1336" s="1091"/>
      <c r="N1336" s="1091"/>
      <c r="O1336" s="1091"/>
      <c r="P1336" s="1096"/>
      <c r="Q1336" s="1096"/>
      <c r="R1336" s="1096"/>
      <c r="S1336" s="1091"/>
    </row>
    <row r="1337" spans="1:19" x14ac:dyDescent="0.3">
      <c r="A1337" s="1090">
        <v>1332</v>
      </c>
      <c r="B1337" s="1091"/>
      <c r="C1337" s="1091"/>
      <c r="D1337" s="1097"/>
      <c r="E1337" s="1093">
        <f t="shared" si="81"/>
        <v>0</v>
      </c>
      <c r="F1337" s="1094">
        <f t="shared" si="82"/>
        <v>0</v>
      </c>
      <c r="G1337" s="1095">
        <f t="shared" si="83"/>
        <v>0</v>
      </c>
      <c r="H1337" s="1090" t="str">
        <f t="shared" ca="1" si="84"/>
        <v/>
      </c>
      <c r="I1337" s="1109"/>
      <c r="J1337" s="1109"/>
      <c r="K1337" s="1112"/>
      <c r="L1337" s="1091"/>
      <c r="M1337" s="1091"/>
      <c r="N1337" s="1091"/>
      <c r="O1337" s="1091"/>
      <c r="P1337" s="1096"/>
      <c r="Q1337" s="1096"/>
      <c r="R1337" s="1096"/>
      <c r="S1337" s="1091"/>
    </row>
    <row r="1338" spans="1:19" x14ac:dyDescent="0.3">
      <c r="A1338" s="1090">
        <v>1333</v>
      </c>
      <c r="B1338" s="1091"/>
      <c r="C1338" s="1091"/>
      <c r="D1338" s="1097"/>
      <c r="E1338" s="1093">
        <f t="shared" si="81"/>
        <v>0</v>
      </c>
      <c r="F1338" s="1094">
        <f t="shared" si="82"/>
        <v>0</v>
      </c>
      <c r="G1338" s="1095">
        <f t="shared" si="83"/>
        <v>0</v>
      </c>
      <c r="H1338" s="1090" t="str">
        <f t="shared" ca="1" si="84"/>
        <v/>
      </c>
      <c r="I1338" s="1109"/>
      <c r="J1338" s="1109"/>
      <c r="K1338" s="1112"/>
      <c r="L1338" s="1091"/>
      <c r="M1338" s="1091"/>
      <c r="N1338" s="1091"/>
      <c r="O1338" s="1091"/>
      <c r="P1338" s="1096"/>
      <c r="Q1338" s="1096"/>
      <c r="R1338" s="1096"/>
      <c r="S1338" s="1091"/>
    </row>
    <row r="1339" spans="1:19" x14ac:dyDescent="0.3">
      <c r="A1339" s="1090">
        <v>1334</v>
      </c>
      <c r="B1339" s="1091"/>
      <c r="C1339" s="1091"/>
      <c r="D1339" s="1097"/>
      <c r="E1339" s="1093">
        <f t="shared" si="81"/>
        <v>0</v>
      </c>
      <c r="F1339" s="1094">
        <f t="shared" si="82"/>
        <v>0</v>
      </c>
      <c r="G1339" s="1095">
        <f t="shared" si="83"/>
        <v>0</v>
      </c>
      <c r="H1339" s="1090" t="str">
        <f t="shared" ca="1" si="84"/>
        <v/>
      </c>
      <c r="I1339" s="1109"/>
      <c r="J1339" s="1109"/>
      <c r="K1339" s="1112"/>
      <c r="L1339" s="1091"/>
      <c r="M1339" s="1091"/>
      <c r="N1339" s="1091"/>
      <c r="O1339" s="1091"/>
      <c r="P1339" s="1096"/>
      <c r="Q1339" s="1096"/>
      <c r="R1339" s="1096"/>
      <c r="S1339" s="1091"/>
    </row>
    <row r="1340" spans="1:19" x14ac:dyDescent="0.3">
      <c r="A1340" s="1090">
        <v>1335</v>
      </c>
      <c r="B1340" s="1091"/>
      <c r="C1340" s="1091"/>
      <c r="D1340" s="1097"/>
      <c r="E1340" s="1093">
        <f t="shared" si="81"/>
        <v>0</v>
      </c>
      <c r="F1340" s="1094">
        <f t="shared" si="82"/>
        <v>0</v>
      </c>
      <c r="G1340" s="1095">
        <f t="shared" si="83"/>
        <v>0</v>
      </c>
      <c r="H1340" s="1090" t="str">
        <f t="shared" ca="1" si="84"/>
        <v/>
      </c>
      <c r="I1340" s="1109"/>
      <c r="J1340" s="1109"/>
      <c r="K1340" s="1112"/>
      <c r="L1340" s="1091"/>
      <c r="M1340" s="1091"/>
      <c r="N1340" s="1091"/>
      <c r="O1340" s="1091"/>
      <c r="P1340" s="1096"/>
      <c r="Q1340" s="1096"/>
      <c r="R1340" s="1096"/>
      <c r="S1340" s="1091"/>
    </row>
    <row r="1341" spans="1:19" x14ac:dyDescent="0.3">
      <c r="A1341" s="1090">
        <v>1336</v>
      </c>
      <c r="B1341" s="1091"/>
      <c r="C1341" s="1091"/>
      <c r="D1341" s="1097"/>
      <c r="E1341" s="1093">
        <f t="shared" si="81"/>
        <v>0</v>
      </c>
      <c r="F1341" s="1094">
        <f t="shared" si="82"/>
        <v>0</v>
      </c>
      <c r="G1341" s="1095">
        <f t="shared" si="83"/>
        <v>0</v>
      </c>
      <c r="H1341" s="1090" t="str">
        <f t="shared" ca="1" si="84"/>
        <v/>
      </c>
      <c r="I1341" s="1109"/>
      <c r="J1341" s="1109"/>
      <c r="K1341" s="1112"/>
      <c r="L1341" s="1091"/>
      <c r="M1341" s="1091"/>
      <c r="N1341" s="1091"/>
      <c r="O1341" s="1091"/>
      <c r="P1341" s="1096"/>
      <c r="Q1341" s="1096"/>
      <c r="R1341" s="1096"/>
      <c r="S1341" s="1091"/>
    </row>
    <row r="1342" spans="1:19" x14ac:dyDescent="0.3">
      <c r="A1342" s="1090">
        <v>1337</v>
      </c>
      <c r="B1342" s="1091"/>
      <c r="C1342" s="1091"/>
      <c r="D1342" s="1097"/>
      <c r="E1342" s="1093">
        <f t="shared" si="81"/>
        <v>0</v>
      </c>
      <c r="F1342" s="1094">
        <f t="shared" si="82"/>
        <v>0</v>
      </c>
      <c r="G1342" s="1095">
        <f t="shared" si="83"/>
        <v>0</v>
      </c>
      <c r="H1342" s="1090" t="str">
        <f t="shared" ca="1" si="84"/>
        <v/>
      </c>
      <c r="I1342" s="1109"/>
      <c r="J1342" s="1109"/>
      <c r="K1342" s="1112"/>
      <c r="L1342" s="1091"/>
      <c r="M1342" s="1091"/>
      <c r="N1342" s="1091"/>
      <c r="O1342" s="1091"/>
      <c r="P1342" s="1096"/>
      <c r="Q1342" s="1096"/>
      <c r="R1342" s="1096"/>
      <c r="S1342" s="1091"/>
    </row>
    <row r="1343" spans="1:19" x14ac:dyDescent="0.3">
      <c r="A1343" s="1090">
        <v>1338</v>
      </c>
      <c r="B1343" s="1091"/>
      <c r="C1343" s="1091"/>
      <c r="D1343" s="1097"/>
      <c r="E1343" s="1093">
        <f t="shared" si="81"/>
        <v>0</v>
      </c>
      <c r="F1343" s="1094">
        <f t="shared" si="82"/>
        <v>0</v>
      </c>
      <c r="G1343" s="1095">
        <f t="shared" si="83"/>
        <v>0</v>
      </c>
      <c r="H1343" s="1090" t="str">
        <f t="shared" ca="1" si="84"/>
        <v/>
      </c>
      <c r="I1343" s="1109"/>
      <c r="J1343" s="1109"/>
      <c r="K1343" s="1112"/>
      <c r="L1343" s="1091"/>
      <c r="M1343" s="1091"/>
      <c r="N1343" s="1091"/>
      <c r="O1343" s="1091"/>
      <c r="P1343" s="1096"/>
      <c r="Q1343" s="1096"/>
      <c r="R1343" s="1096"/>
      <c r="S1343" s="1091"/>
    </row>
    <row r="1344" spans="1:19" x14ac:dyDescent="0.3">
      <c r="A1344" s="1090">
        <v>1339</v>
      </c>
      <c r="B1344" s="1091"/>
      <c r="C1344" s="1091"/>
      <c r="D1344" s="1097"/>
      <c r="E1344" s="1093">
        <f t="shared" si="81"/>
        <v>0</v>
      </c>
      <c r="F1344" s="1094">
        <f t="shared" si="82"/>
        <v>0</v>
      </c>
      <c r="G1344" s="1095">
        <f t="shared" si="83"/>
        <v>0</v>
      </c>
      <c r="H1344" s="1090" t="str">
        <f t="shared" ca="1" si="84"/>
        <v/>
      </c>
      <c r="I1344" s="1109"/>
      <c r="J1344" s="1109"/>
      <c r="K1344" s="1112"/>
      <c r="L1344" s="1091"/>
      <c r="M1344" s="1091"/>
      <c r="N1344" s="1091"/>
      <c r="O1344" s="1091"/>
      <c r="P1344" s="1096"/>
      <c r="Q1344" s="1096"/>
      <c r="R1344" s="1096"/>
      <c r="S1344" s="1091"/>
    </row>
    <row r="1345" spans="1:19" x14ac:dyDescent="0.3">
      <c r="A1345" s="1090">
        <v>1340</v>
      </c>
      <c r="B1345" s="1091"/>
      <c r="C1345" s="1091"/>
      <c r="D1345" s="1097"/>
      <c r="E1345" s="1093">
        <f t="shared" si="81"/>
        <v>0</v>
      </c>
      <c r="F1345" s="1094">
        <f t="shared" si="82"/>
        <v>0</v>
      </c>
      <c r="G1345" s="1095">
        <f t="shared" si="83"/>
        <v>0</v>
      </c>
      <c r="H1345" s="1090" t="str">
        <f t="shared" ca="1" si="84"/>
        <v/>
      </c>
      <c r="I1345" s="1109"/>
      <c r="J1345" s="1109"/>
      <c r="K1345" s="1112"/>
      <c r="L1345" s="1091"/>
      <c r="M1345" s="1091"/>
      <c r="N1345" s="1091"/>
      <c r="O1345" s="1091"/>
      <c r="P1345" s="1096"/>
      <c r="Q1345" s="1096"/>
      <c r="R1345" s="1096"/>
      <c r="S1345" s="1091"/>
    </row>
    <row r="1346" spans="1:19" x14ac:dyDescent="0.3">
      <c r="A1346" s="1090">
        <v>1341</v>
      </c>
      <c r="B1346" s="1091"/>
      <c r="C1346" s="1091"/>
      <c r="D1346" s="1097"/>
      <c r="E1346" s="1093">
        <f t="shared" si="81"/>
        <v>0</v>
      </c>
      <c r="F1346" s="1094">
        <f t="shared" si="82"/>
        <v>0</v>
      </c>
      <c r="G1346" s="1095">
        <f t="shared" si="83"/>
        <v>0</v>
      </c>
      <c r="H1346" s="1090" t="str">
        <f t="shared" ca="1" si="84"/>
        <v/>
      </c>
      <c r="I1346" s="1109"/>
      <c r="J1346" s="1109"/>
      <c r="K1346" s="1112"/>
      <c r="L1346" s="1091"/>
      <c r="M1346" s="1091"/>
      <c r="N1346" s="1091"/>
      <c r="O1346" s="1091"/>
      <c r="P1346" s="1096"/>
      <c r="Q1346" s="1096"/>
      <c r="R1346" s="1096"/>
      <c r="S1346" s="1091"/>
    </row>
    <row r="1347" spans="1:19" x14ac:dyDescent="0.3">
      <c r="A1347" s="1090">
        <v>1342</v>
      </c>
      <c r="B1347" s="1091"/>
      <c r="C1347" s="1091"/>
      <c r="D1347" s="1097"/>
      <c r="E1347" s="1093">
        <f t="shared" si="81"/>
        <v>0</v>
      </c>
      <c r="F1347" s="1094">
        <f t="shared" si="82"/>
        <v>0</v>
      </c>
      <c r="G1347" s="1095">
        <f t="shared" si="83"/>
        <v>0</v>
      </c>
      <c r="H1347" s="1090" t="str">
        <f t="shared" ca="1" si="84"/>
        <v/>
      </c>
      <c r="I1347" s="1109"/>
      <c r="J1347" s="1109"/>
      <c r="K1347" s="1112"/>
      <c r="L1347" s="1091"/>
      <c r="M1347" s="1091"/>
      <c r="N1347" s="1091"/>
      <c r="O1347" s="1091"/>
      <c r="P1347" s="1096"/>
      <c r="Q1347" s="1096"/>
      <c r="R1347" s="1096"/>
      <c r="S1347" s="1091"/>
    </row>
    <row r="1348" spans="1:19" x14ac:dyDescent="0.3">
      <c r="A1348" s="1090">
        <v>1343</v>
      </c>
      <c r="B1348" s="1091"/>
      <c r="C1348" s="1091"/>
      <c r="D1348" s="1097"/>
      <c r="E1348" s="1093">
        <f t="shared" si="81"/>
        <v>0</v>
      </c>
      <c r="F1348" s="1094">
        <f t="shared" si="82"/>
        <v>0</v>
      </c>
      <c r="G1348" s="1095">
        <f t="shared" si="83"/>
        <v>0</v>
      </c>
      <c r="H1348" s="1090" t="str">
        <f t="shared" ca="1" si="84"/>
        <v/>
      </c>
      <c r="I1348" s="1109"/>
      <c r="J1348" s="1109"/>
      <c r="K1348" s="1112"/>
      <c r="L1348" s="1091"/>
      <c r="M1348" s="1091"/>
      <c r="N1348" s="1091"/>
      <c r="O1348" s="1091"/>
      <c r="P1348" s="1096"/>
      <c r="Q1348" s="1096"/>
      <c r="R1348" s="1096"/>
      <c r="S1348" s="1091"/>
    </row>
    <row r="1349" spans="1:19" x14ac:dyDescent="0.3">
      <c r="A1349" s="1090">
        <v>1344</v>
      </c>
      <c r="B1349" s="1091"/>
      <c r="C1349" s="1091"/>
      <c r="D1349" s="1097"/>
      <c r="E1349" s="1093">
        <f t="shared" si="81"/>
        <v>0</v>
      </c>
      <c r="F1349" s="1094">
        <f t="shared" si="82"/>
        <v>0</v>
      </c>
      <c r="G1349" s="1095">
        <f t="shared" si="83"/>
        <v>0</v>
      </c>
      <c r="H1349" s="1090" t="str">
        <f t="shared" ca="1" si="84"/>
        <v/>
      </c>
      <c r="I1349" s="1109"/>
      <c r="J1349" s="1109"/>
      <c r="K1349" s="1112"/>
      <c r="L1349" s="1091"/>
      <c r="M1349" s="1091"/>
      <c r="N1349" s="1091"/>
      <c r="O1349" s="1091"/>
      <c r="P1349" s="1096"/>
      <c r="Q1349" s="1096"/>
      <c r="R1349" s="1096"/>
      <c r="S1349" s="1091"/>
    </row>
    <row r="1350" spans="1:19" x14ac:dyDescent="0.3">
      <c r="A1350" s="1090">
        <v>1345</v>
      </c>
      <c r="B1350" s="1091"/>
      <c r="C1350" s="1091"/>
      <c r="D1350" s="1097"/>
      <c r="E1350" s="1093">
        <f t="shared" si="81"/>
        <v>0</v>
      </c>
      <c r="F1350" s="1094">
        <f t="shared" si="82"/>
        <v>0</v>
      </c>
      <c r="G1350" s="1095">
        <f t="shared" si="83"/>
        <v>0</v>
      </c>
      <c r="H1350" s="1090" t="str">
        <f t="shared" ca="1" si="84"/>
        <v/>
      </c>
      <c r="I1350" s="1109"/>
      <c r="J1350" s="1109"/>
      <c r="K1350" s="1112"/>
      <c r="L1350" s="1091"/>
      <c r="M1350" s="1091"/>
      <c r="N1350" s="1091"/>
      <c r="O1350" s="1091"/>
      <c r="P1350" s="1096"/>
      <c r="Q1350" s="1096"/>
      <c r="R1350" s="1096"/>
      <c r="S1350" s="1091"/>
    </row>
    <row r="1351" spans="1:19" x14ac:dyDescent="0.3">
      <c r="A1351" s="1090">
        <v>1346</v>
      </c>
      <c r="B1351" s="1091"/>
      <c r="C1351" s="1091"/>
      <c r="D1351" s="1097"/>
      <c r="E1351" s="1093">
        <f t="shared" ref="E1351:E1414" si="85">D1351</f>
        <v>0</v>
      </c>
      <c r="F1351" s="1094">
        <f t="shared" ref="F1351:F1414" si="86">D1351</f>
        <v>0</v>
      </c>
      <c r="G1351" s="1095">
        <f t="shared" ref="G1351:G1414" si="87">D1351</f>
        <v>0</v>
      </c>
      <c r="H1351" s="1090" t="str">
        <f t="shared" ref="H1351:H1414" ca="1" si="88">IF(ISBLANK(D1351),"",DATEDIF(G1351,TODAY(),"y"))</f>
        <v/>
      </c>
      <c r="I1351" s="1109"/>
      <c r="J1351" s="1109"/>
      <c r="K1351" s="1112"/>
      <c r="L1351" s="1091"/>
      <c r="M1351" s="1091"/>
      <c r="N1351" s="1091"/>
      <c r="O1351" s="1091"/>
      <c r="P1351" s="1096"/>
      <c r="Q1351" s="1096"/>
      <c r="R1351" s="1096"/>
      <c r="S1351" s="1091"/>
    </row>
    <row r="1352" spans="1:19" x14ac:dyDescent="0.3">
      <c r="A1352" s="1090">
        <v>1347</v>
      </c>
      <c r="B1352" s="1091"/>
      <c r="C1352" s="1091"/>
      <c r="D1352" s="1097"/>
      <c r="E1352" s="1093">
        <f t="shared" si="85"/>
        <v>0</v>
      </c>
      <c r="F1352" s="1094">
        <f t="shared" si="86"/>
        <v>0</v>
      </c>
      <c r="G1352" s="1095">
        <f t="shared" si="87"/>
        <v>0</v>
      </c>
      <c r="H1352" s="1090" t="str">
        <f t="shared" ca="1" si="88"/>
        <v/>
      </c>
      <c r="I1352" s="1109"/>
      <c r="J1352" s="1109"/>
      <c r="K1352" s="1112"/>
      <c r="L1352" s="1091"/>
      <c r="M1352" s="1091"/>
      <c r="N1352" s="1091"/>
      <c r="O1352" s="1091"/>
      <c r="P1352" s="1096"/>
      <c r="Q1352" s="1096"/>
      <c r="R1352" s="1096"/>
      <c r="S1352" s="1091"/>
    </row>
    <row r="1353" spans="1:19" x14ac:dyDescent="0.3">
      <c r="A1353" s="1090">
        <v>1348</v>
      </c>
      <c r="B1353" s="1091"/>
      <c r="C1353" s="1091"/>
      <c r="D1353" s="1097"/>
      <c r="E1353" s="1093">
        <f t="shared" si="85"/>
        <v>0</v>
      </c>
      <c r="F1353" s="1094">
        <f t="shared" si="86"/>
        <v>0</v>
      </c>
      <c r="G1353" s="1095">
        <f t="shared" si="87"/>
        <v>0</v>
      </c>
      <c r="H1353" s="1090" t="str">
        <f t="shared" ca="1" si="88"/>
        <v/>
      </c>
      <c r="I1353" s="1109"/>
      <c r="J1353" s="1109"/>
      <c r="K1353" s="1112"/>
      <c r="L1353" s="1091"/>
      <c r="M1353" s="1091"/>
      <c r="N1353" s="1091"/>
      <c r="O1353" s="1091"/>
      <c r="P1353" s="1096"/>
      <c r="Q1353" s="1096"/>
      <c r="R1353" s="1096"/>
      <c r="S1353" s="1091"/>
    </row>
    <row r="1354" spans="1:19" x14ac:dyDescent="0.3">
      <c r="A1354" s="1090">
        <v>1349</v>
      </c>
      <c r="B1354" s="1091"/>
      <c r="C1354" s="1091"/>
      <c r="D1354" s="1097"/>
      <c r="E1354" s="1093">
        <f t="shared" si="85"/>
        <v>0</v>
      </c>
      <c r="F1354" s="1094">
        <f t="shared" si="86"/>
        <v>0</v>
      </c>
      <c r="G1354" s="1095">
        <f t="shared" si="87"/>
        <v>0</v>
      </c>
      <c r="H1354" s="1090" t="str">
        <f t="shared" ca="1" si="88"/>
        <v/>
      </c>
      <c r="I1354" s="1109"/>
      <c r="J1354" s="1109"/>
      <c r="K1354" s="1112"/>
      <c r="L1354" s="1091"/>
      <c r="M1354" s="1091"/>
      <c r="N1354" s="1091"/>
      <c r="O1354" s="1091"/>
      <c r="P1354" s="1096"/>
      <c r="Q1354" s="1096"/>
      <c r="R1354" s="1096"/>
      <c r="S1354" s="1091"/>
    </row>
    <row r="1355" spans="1:19" x14ac:dyDescent="0.3">
      <c r="A1355" s="1090">
        <v>1350</v>
      </c>
      <c r="B1355" s="1091"/>
      <c r="C1355" s="1091"/>
      <c r="D1355" s="1097"/>
      <c r="E1355" s="1093">
        <f t="shared" si="85"/>
        <v>0</v>
      </c>
      <c r="F1355" s="1094">
        <f t="shared" si="86"/>
        <v>0</v>
      </c>
      <c r="G1355" s="1095">
        <f t="shared" si="87"/>
        <v>0</v>
      </c>
      <c r="H1355" s="1090" t="str">
        <f t="shared" ca="1" si="88"/>
        <v/>
      </c>
      <c r="I1355" s="1109"/>
      <c r="J1355" s="1109"/>
      <c r="K1355" s="1112"/>
      <c r="L1355" s="1091"/>
      <c r="M1355" s="1091"/>
      <c r="N1355" s="1091"/>
      <c r="O1355" s="1091"/>
      <c r="P1355" s="1096"/>
      <c r="Q1355" s="1096"/>
      <c r="R1355" s="1096"/>
      <c r="S1355" s="1091"/>
    </row>
    <row r="1356" spans="1:19" x14ac:dyDescent="0.3">
      <c r="A1356" s="1090">
        <v>1351</v>
      </c>
      <c r="B1356" s="1091"/>
      <c r="C1356" s="1091"/>
      <c r="D1356" s="1097"/>
      <c r="E1356" s="1093">
        <f t="shared" si="85"/>
        <v>0</v>
      </c>
      <c r="F1356" s="1094">
        <f t="shared" si="86"/>
        <v>0</v>
      </c>
      <c r="G1356" s="1095">
        <f t="shared" si="87"/>
        <v>0</v>
      </c>
      <c r="H1356" s="1090" t="str">
        <f t="shared" ca="1" si="88"/>
        <v/>
      </c>
      <c r="I1356" s="1109"/>
      <c r="J1356" s="1109"/>
      <c r="K1356" s="1112"/>
      <c r="L1356" s="1091"/>
      <c r="M1356" s="1091"/>
      <c r="N1356" s="1091"/>
      <c r="O1356" s="1091"/>
      <c r="P1356" s="1096"/>
      <c r="Q1356" s="1096"/>
      <c r="R1356" s="1096"/>
      <c r="S1356" s="1091"/>
    </row>
    <row r="1357" spans="1:19" x14ac:dyDescent="0.3">
      <c r="A1357" s="1090">
        <v>1352</v>
      </c>
      <c r="B1357" s="1091"/>
      <c r="C1357" s="1091"/>
      <c r="D1357" s="1097"/>
      <c r="E1357" s="1093">
        <f t="shared" si="85"/>
        <v>0</v>
      </c>
      <c r="F1357" s="1094">
        <f t="shared" si="86"/>
        <v>0</v>
      </c>
      <c r="G1357" s="1095">
        <f t="shared" si="87"/>
        <v>0</v>
      </c>
      <c r="H1357" s="1090" t="str">
        <f t="shared" ca="1" si="88"/>
        <v/>
      </c>
      <c r="I1357" s="1109"/>
      <c r="J1357" s="1109"/>
      <c r="K1357" s="1112"/>
      <c r="L1357" s="1091"/>
      <c r="M1357" s="1091"/>
      <c r="N1357" s="1091"/>
      <c r="O1357" s="1091"/>
      <c r="P1357" s="1096"/>
      <c r="Q1357" s="1096"/>
      <c r="R1357" s="1096"/>
      <c r="S1357" s="1091"/>
    </row>
    <row r="1358" spans="1:19" x14ac:dyDescent="0.3">
      <c r="A1358" s="1090">
        <v>1353</v>
      </c>
      <c r="B1358" s="1091"/>
      <c r="C1358" s="1091"/>
      <c r="D1358" s="1097"/>
      <c r="E1358" s="1093">
        <f t="shared" si="85"/>
        <v>0</v>
      </c>
      <c r="F1358" s="1094">
        <f t="shared" si="86"/>
        <v>0</v>
      </c>
      <c r="G1358" s="1095">
        <f t="shared" si="87"/>
        <v>0</v>
      </c>
      <c r="H1358" s="1090" t="str">
        <f t="shared" ca="1" si="88"/>
        <v/>
      </c>
      <c r="I1358" s="1109"/>
      <c r="J1358" s="1109"/>
      <c r="K1358" s="1112"/>
      <c r="L1358" s="1091"/>
      <c r="M1358" s="1091"/>
      <c r="N1358" s="1091"/>
      <c r="O1358" s="1091"/>
      <c r="P1358" s="1096"/>
      <c r="Q1358" s="1096"/>
      <c r="R1358" s="1096"/>
      <c r="S1358" s="1091"/>
    </row>
    <row r="1359" spans="1:19" x14ac:dyDescent="0.3">
      <c r="A1359" s="1090">
        <v>1354</v>
      </c>
      <c r="B1359" s="1091"/>
      <c r="C1359" s="1091"/>
      <c r="D1359" s="1097"/>
      <c r="E1359" s="1093">
        <f t="shared" si="85"/>
        <v>0</v>
      </c>
      <c r="F1359" s="1094">
        <f t="shared" si="86"/>
        <v>0</v>
      </c>
      <c r="G1359" s="1095">
        <f t="shared" si="87"/>
        <v>0</v>
      </c>
      <c r="H1359" s="1090" t="str">
        <f t="shared" ca="1" si="88"/>
        <v/>
      </c>
      <c r="I1359" s="1109"/>
      <c r="J1359" s="1109"/>
      <c r="K1359" s="1112"/>
      <c r="L1359" s="1091"/>
      <c r="M1359" s="1091"/>
      <c r="N1359" s="1091"/>
      <c r="O1359" s="1091"/>
      <c r="P1359" s="1096"/>
      <c r="Q1359" s="1096"/>
      <c r="R1359" s="1096"/>
      <c r="S1359" s="1091"/>
    </row>
    <row r="1360" spans="1:19" x14ac:dyDescent="0.3">
      <c r="A1360" s="1090">
        <v>1355</v>
      </c>
      <c r="B1360" s="1091"/>
      <c r="C1360" s="1091"/>
      <c r="D1360" s="1097"/>
      <c r="E1360" s="1093">
        <f t="shared" si="85"/>
        <v>0</v>
      </c>
      <c r="F1360" s="1094">
        <f t="shared" si="86"/>
        <v>0</v>
      </c>
      <c r="G1360" s="1095">
        <f t="shared" si="87"/>
        <v>0</v>
      </c>
      <c r="H1360" s="1090" t="str">
        <f t="shared" ca="1" si="88"/>
        <v/>
      </c>
      <c r="I1360" s="1109"/>
      <c r="J1360" s="1109"/>
      <c r="K1360" s="1112"/>
      <c r="L1360" s="1091"/>
      <c r="M1360" s="1091"/>
      <c r="N1360" s="1091"/>
      <c r="O1360" s="1091"/>
      <c r="P1360" s="1096"/>
      <c r="Q1360" s="1096"/>
      <c r="R1360" s="1096"/>
      <c r="S1360" s="1091"/>
    </row>
    <row r="1361" spans="1:19" x14ac:dyDescent="0.3">
      <c r="A1361" s="1090">
        <v>1356</v>
      </c>
      <c r="B1361" s="1091"/>
      <c r="C1361" s="1091"/>
      <c r="D1361" s="1097"/>
      <c r="E1361" s="1093">
        <f t="shared" si="85"/>
        <v>0</v>
      </c>
      <c r="F1361" s="1094">
        <f t="shared" si="86"/>
        <v>0</v>
      </c>
      <c r="G1361" s="1095">
        <f t="shared" si="87"/>
        <v>0</v>
      </c>
      <c r="H1361" s="1090" t="str">
        <f t="shared" ca="1" si="88"/>
        <v/>
      </c>
      <c r="I1361" s="1109"/>
      <c r="J1361" s="1109"/>
      <c r="K1361" s="1112"/>
      <c r="L1361" s="1091"/>
      <c r="M1361" s="1091"/>
      <c r="N1361" s="1091"/>
      <c r="O1361" s="1091"/>
      <c r="P1361" s="1096"/>
      <c r="Q1361" s="1096"/>
      <c r="R1361" s="1096"/>
      <c r="S1361" s="1091"/>
    </row>
    <row r="1362" spans="1:19" x14ac:dyDescent="0.3">
      <c r="A1362" s="1090">
        <v>1357</v>
      </c>
      <c r="B1362" s="1091"/>
      <c r="C1362" s="1091"/>
      <c r="D1362" s="1097"/>
      <c r="E1362" s="1093">
        <f t="shared" si="85"/>
        <v>0</v>
      </c>
      <c r="F1362" s="1094">
        <f t="shared" si="86"/>
        <v>0</v>
      </c>
      <c r="G1362" s="1095">
        <f t="shared" si="87"/>
        <v>0</v>
      </c>
      <c r="H1362" s="1090" t="str">
        <f t="shared" ca="1" si="88"/>
        <v/>
      </c>
      <c r="I1362" s="1109"/>
      <c r="J1362" s="1109"/>
      <c r="K1362" s="1112"/>
      <c r="L1362" s="1091"/>
      <c r="M1362" s="1091"/>
      <c r="N1362" s="1091"/>
      <c r="O1362" s="1091"/>
      <c r="P1362" s="1096"/>
      <c r="Q1362" s="1096"/>
      <c r="R1362" s="1096"/>
      <c r="S1362" s="1091"/>
    </row>
    <row r="1363" spans="1:19" x14ac:dyDescent="0.3">
      <c r="A1363" s="1090">
        <v>1358</v>
      </c>
      <c r="B1363" s="1091"/>
      <c r="C1363" s="1091"/>
      <c r="D1363" s="1097"/>
      <c r="E1363" s="1093">
        <f t="shared" si="85"/>
        <v>0</v>
      </c>
      <c r="F1363" s="1094">
        <f t="shared" si="86"/>
        <v>0</v>
      </c>
      <c r="G1363" s="1095">
        <f t="shared" si="87"/>
        <v>0</v>
      </c>
      <c r="H1363" s="1090" t="str">
        <f t="shared" ca="1" si="88"/>
        <v/>
      </c>
      <c r="I1363" s="1109"/>
      <c r="J1363" s="1109"/>
      <c r="K1363" s="1112"/>
      <c r="L1363" s="1091"/>
      <c r="M1363" s="1091"/>
      <c r="N1363" s="1091"/>
      <c r="O1363" s="1091"/>
      <c r="P1363" s="1096"/>
      <c r="Q1363" s="1096"/>
      <c r="R1363" s="1096"/>
      <c r="S1363" s="1091"/>
    </row>
    <row r="1364" spans="1:19" x14ac:dyDescent="0.3">
      <c r="A1364" s="1090">
        <v>1359</v>
      </c>
      <c r="B1364" s="1091"/>
      <c r="C1364" s="1091"/>
      <c r="D1364" s="1097"/>
      <c r="E1364" s="1093">
        <f t="shared" si="85"/>
        <v>0</v>
      </c>
      <c r="F1364" s="1094">
        <f t="shared" si="86"/>
        <v>0</v>
      </c>
      <c r="G1364" s="1095">
        <f t="shared" si="87"/>
        <v>0</v>
      </c>
      <c r="H1364" s="1090" t="str">
        <f t="shared" ca="1" si="88"/>
        <v/>
      </c>
      <c r="I1364" s="1109"/>
      <c r="J1364" s="1109"/>
      <c r="K1364" s="1112"/>
      <c r="L1364" s="1091"/>
      <c r="M1364" s="1091"/>
      <c r="N1364" s="1091"/>
      <c r="O1364" s="1091"/>
      <c r="P1364" s="1096"/>
      <c r="Q1364" s="1096"/>
      <c r="R1364" s="1096"/>
      <c r="S1364" s="1091"/>
    </row>
    <row r="1365" spans="1:19" x14ac:dyDescent="0.3">
      <c r="A1365" s="1090">
        <v>1360</v>
      </c>
      <c r="B1365" s="1091"/>
      <c r="C1365" s="1091"/>
      <c r="D1365" s="1097"/>
      <c r="E1365" s="1093">
        <f t="shared" si="85"/>
        <v>0</v>
      </c>
      <c r="F1365" s="1094">
        <f t="shared" si="86"/>
        <v>0</v>
      </c>
      <c r="G1365" s="1095">
        <f t="shared" si="87"/>
        <v>0</v>
      </c>
      <c r="H1365" s="1090" t="str">
        <f t="shared" ca="1" si="88"/>
        <v/>
      </c>
      <c r="I1365" s="1109"/>
      <c r="J1365" s="1109"/>
      <c r="K1365" s="1112"/>
      <c r="L1365" s="1091"/>
      <c r="M1365" s="1091"/>
      <c r="N1365" s="1091"/>
      <c r="O1365" s="1091"/>
      <c r="P1365" s="1096"/>
      <c r="Q1365" s="1096"/>
      <c r="R1365" s="1096"/>
      <c r="S1365" s="1091"/>
    </row>
    <row r="1366" spans="1:19" x14ac:dyDescent="0.3">
      <c r="A1366" s="1090">
        <v>1361</v>
      </c>
      <c r="B1366" s="1091"/>
      <c r="C1366" s="1091"/>
      <c r="D1366" s="1097"/>
      <c r="E1366" s="1093">
        <f t="shared" si="85"/>
        <v>0</v>
      </c>
      <c r="F1366" s="1094">
        <f t="shared" si="86"/>
        <v>0</v>
      </c>
      <c r="G1366" s="1095">
        <f t="shared" si="87"/>
        <v>0</v>
      </c>
      <c r="H1366" s="1090" t="str">
        <f t="shared" ca="1" si="88"/>
        <v/>
      </c>
      <c r="I1366" s="1109"/>
      <c r="J1366" s="1109"/>
      <c r="K1366" s="1112"/>
      <c r="L1366" s="1091"/>
      <c r="M1366" s="1091"/>
      <c r="N1366" s="1091"/>
      <c r="O1366" s="1091"/>
      <c r="P1366" s="1096"/>
      <c r="Q1366" s="1096"/>
      <c r="R1366" s="1096"/>
      <c r="S1366" s="1091"/>
    </row>
    <row r="1367" spans="1:19" x14ac:dyDescent="0.3">
      <c r="A1367" s="1090">
        <v>1362</v>
      </c>
      <c r="B1367" s="1091"/>
      <c r="C1367" s="1091"/>
      <c r="D1367" s="1097"/>
      <c r="E1367" s="1093">
        <f t="shared" si="85"/>
        <v>0</v>
      </c>
      <c r="F1367" s="1094">
        <f t="shared" si="86"/>
        <v>0</v>
      </c>
      <c r="G1367" s="1095">
        <f t="shared" si="87"/>
        <v>0</v>
      </c>
      <c r="H1367" s="1090" t="str">
        <f t="shared" ca="1" si="88"/>
        <v/>
      </c>
      <c r="I1367" s="1109"/>
      <c r="J1367" s="1109"/>
      <c r="K1367" s="1112"/>
      <c r="L1367" s="1091"/>
      <c r="M1367" s="1091"/>
      <c r="N1367" s="1091"/>
      <c r="O1367" s="1091"/>
      <c r="P1367" s="1096"/>
      <c r="Q1367" s="1096"/>
      <c r="R1367" s="1096"/>
      <c r="S1367" s="1091"/>
    </row>
    <row r="1368" spans="1:19" x14ac:dyDescent="0.3">
      <c r="A1368" s="1090">
        <v>1363</v>
      </c>
      <c r="B1368" s="1091"/>
      <c r="C1368" s="1091"/>
      <c r="D1368" s="1097"/>
      <c r="E1368" s="1093">
        <f t="shared" si="85"/>
        <v>0</v>
      </c>
      <c r="F1368" s="1094">
        <f t="shared" si="86"/>
        <v>0</v>
      </c>
      <c r="G1368" s="1095">
        <f t="shared" si="87"/>
        <v>0</v>
      </c>
      <c r="H1368" s="1090" t="str">
        <f t="shared" ca="1" si="88"/>
        <v/>
      </c>
      <c r="I1368" s="1109"/>
      <c r="J1368" s="1109"/>
      <c r="K1368" s="1112"/>
      <c r="L1368" s="1091"/>
      <c r="M1368" s="1091"/>
      <c r="N1368" s="1091"/>
      <c r="O1368" s="1091"/>
      <c r="P1368" s="1096"/>
      <c r="Q1368" s="1096"/>
      <c r="R1368" s="1096"/>
      <c r="S1368" s="1091"/>
    </row>
    <row r="1369" spans="1:19" x14ac:dyDescent="0.3">
      <c r="A1369" s="1090">
        <v>1364</v>
      </c>
      <c r="B1369" s="1091"/>
      <c r="C1369" s="1091"/>
      <c r="D1369" s="1097"/>
      <c r="E1369" s="1093">
        <f t="shared" si="85"/>
        <v>0</v>
      </c>
      <c r="F1369" s="1094">
        <f t="shared" si="86"/>
        <v>0</v>
      </c>
      <c r="G1369" s="1095">
        <f t="shared" si="87"/>
        <v>0</v>
      </c>
      <c r="H1369" s="1090" t="str">
        <f t="shared" ca="1" si="88"/>
        <v/>
      </c>
      <c r="I1369" s="1109"/>
      <c r="J1369" s="1109"/>
      <c r="K1369" s="1112"/>
      <c r="L1369" s="1091"/>
      <c r="M1369" s="1091"/>
      <c r="N1369" s="1091"/>
      <c r="O1369" s="1091"/>
      <c r="P1369" s="1096"/>
      <c r="Q1369" s="1096"/>
      <c r="R1369" s="1096"/>
      <c r="S1369" s="1091"/>
    </row>
    <row r="1370" spans="1:19" x14ac:dyDescent="0.3">
      <c r="A1370" s="1090">
        <v>1365</v>
      </c>
      <c r="B1370" s="1091"/>
      <c r="C1370" s="1091"/>
      <c r="D1370" s="1097"/>
      <c r="E1370" s="1093">
        <f t="shared" si="85"/>
        <v>0</v>
      </c>
      <c r="F1370" s="1094">
        <f t="shared" si="86"/>
        <v>0</v>
      </c>
      <c r="G1370" s="1095">
        <f t="shared" si="87"/>
        <v>0</v>
      </c>
      <c r="H1370" s="1090" t="str">
        <f t="shared" ca="1" si="88"/>
        <v/>
      </c>
      <c r="I1370" s="1109"/>
      <c r="J1370" s="1109"/>
      <c r="K1370" s="1112"/>
      <c r="L1370" s="1091"/>
      <c r="M1370" s="1091"/>
      <c r="N1370" s="1091"/>
      <c r="O1370" s="1091"/>
      <c r="P1370" s="1096"/>
      <c r="Q1370" s="1096"/>
      <c r="R1370" s="1096"/>
      <c r="S1370" s="1091"/>
    </row>
    <row r="1371" spans="1:19" x14ac:dyDescent="0.3">
      <c r="A1371" s="1090">
        <v>1366</v>
      </c>
      <c r="B1371" s="1091"/>
      <c r="C1371" s="1091"/>
      <c r="D1371" s="1097"/>
      <c r="E1371" s="1093">
        <f t="shared" si="85"/>
        <v>0</v>
      </c>
      <c r="F1371" s="1094">
        <f t="shared" si="86"/>
        <v>0</v>
      </c>
      <c r="G1371" s="1095">
        <f t="shared" si="87"/>
        <v>0</v>
      </c>
      <c r="H1371" s="1090" t="str">
        <f t="shared" ca="1" si="88"/>
        <v/>
      </c>
      <c r="I1371" s="1109"/>
      <c r="J1371" s="1109"/>
      <c r="K1371" s="1112"/>
      <c r="L1371" s="1091"/>
      <c r="M1371" s="1091"/>
      <c r="N1371" s="1091"/>
      <c r="O1371" s="1091"/>
      <c r="P1371" s="1096"/>
      <c r="Q1371" s="1096"/>
      <c r="R1371" s="1096"/>
      <c r="S1371" s="1091"/>
    </row>
    <row r="1372" spans="1:19" x14ac:dyDescent="0.3">
      <c r="A1372" s="1090">
        <v>1367</v>
      </c>
      <c r="B1372" s="1091"/>
      <c r="C1372" s="1091"/>
      <c r="D1372" s="1097"/>
      <c r="E1372" s="1093">
        <f t="shared" si="85"/>
        <v>0</v>
      </c>
      <c r="F1372" s="1094">
        <f t="shared" si="86"/>
        <v>0</v>
      </c>
      <c r="G1372" s="1095">
        <f t="shared" si="87"/>
        <v>0</v>
      </c>
      <c r="H1372" s="1090" t="str">
        <f t="shared" ca="1" si="88"/>
        <v/>
      </c>
      <c r="I1372" s="1109"/>
      <c r="J1372" s="1109"/>
      <c r="K1372" s="1112"/>
      <c r="L1372" s="1091"/>
      <c r="M1372" s="1091"/>
      <c r="N1372" s="1091"/>
      <c r="O1372" s="1091"/>
      <c r="P1372" s="1096"/>
      <c r="Q1372" s="1096"/>
      <c r="R1372" s="1096"/>
      <c r="S1372" s="1091"/>
    </row>
    <row r="1373" spans="1:19" x14ac:dyDescent="0.3">
      <c r="A1373" s="1090">
        <v>1368</v>
      </c>
      <c r="B1373" s="1091"/>
      <c r="C1373" s="1091"/>
      <c r="D1373" s="1097"/>
      <c r="E1373" s="1093">
        <f t="shared" si="85"/>
        <v>0</v>
      </c>
      <c r="F1373" s="1094">
        <f t="shared" si="86"/>
        <v>0</v>
      </c>
      <c r="G1373" s="1095">
        <f t="shared" si="87"/>
        <v>0</v>
      </c>
      <c r="H1373" s="1090" t="str">
        <f t="shared" ca="1" si="88"/>
        <v/>
      </c>
      <c r="I1373" s="1109"/>
      <c r="J1373" s="1109"/>
      <c r="K1373" s="1112"/>
      <c r="L1373" s="1091"/>
      <c r="M1373" s="1091"/>
      <c r="N1373" s="1091"/>
      <c r="O1373" s="1091"/>
      <c r="P1373" s="1096"/>
      <c r="Q1373" s="1096"/>
      <c r="R1373" s="1096"/>
      <c r="S1373" s="1091"/>
    </row>
    <row r="1374" spans="1:19" x14ac:dyDescent="0.3">
      <c r="A1374" s="1090">
        <v>1369</v>
      </c>
      <c r="B1374" s="1091"/>
      <c r="C1374" s="1091"/>
      <c r="D1374" s="1097"/>
      <c r="E1374" s="1093">
        <f t="shared" si="85"/>
        <v>0</v>
      </c>
      <c r="F1374" s="1094">
        <f t="shared" si="86"/>
        <v>0</v>
      </c>
      <c r="G1374" s="1095">
        <f t="shared" si="87"/>
        <v>0</v>
      </c>
      <c r="H1374" s="1090" t="str">
        <f t="shared" ca="1" si="88"/>
        <v/>
      </c>
      <c r="I1374" s="1109"/>
      <c r="J1374" s="1109"/>
      <c r="K1374" s="1112"/>
      <c r="L1374" s="1091"/>
      <c r="M1374" s="1091"/>
      <c r="N1374" s="1091"/>
      <c r="O1374" s="1091"/>
      <c r="P1374" s="1096"/>
      <c r="Q1374" s="1096"/>
      <c r="R1374" s="1096"/>
      <c r="S1374" s="1091"/>
    </row>
    <row r="1375" spans="1:19" x14ac:dyDescent="0.3">
      <c r="A1375" s="1090">
        <v>1370</v>
      </c>
      <c r="B1375" s="1091"/>
      <c r="C1375" s="1091"/>
      <c r="D1375" s="1097"/>
      <c r="E1375" s="1093">
        <f t="shared" si="85"/>
        <v>0</v>
      </c>
      <c r="F1375" s="1094">
        <f t="shared" si="86"/>
        <v>0</v>
      </c>
      <c r="G1375" s="1095">
        <f t="shared" si="87"/>
        <v>0</v>
      </c>
      <c r="H1375" s="1090" t="str">
        <f t="shared" ca="1" si="88"/>
        <v/>
      </c>
      <c r="I1375" s="1109"/>
      <c r="J1375" s="1109"/>
      <c r="K1375" s="1112"/>
      <c r="L1375" s="1091"/>
      <c r="M1375" s="1091"/>
      <c r="N1375" s="1091"/>
      <c r="O1375" s="1091"/>
      <c r="P1375" s="1096"/>
      <c r="Q1375" s="1096"/>
      <c r="R1375" s="1096"/>
      <c r="S1375" s="1091"/>
    </row>
    <row r="1376" spans="1:19" x14ac:dyDescent="0.3">
      <c r="A1376" s="1090">
        <v>1371</v>
      </c>
      <c r="B1376" s="1091"/>
      <c r="C1376" s="1091"/>
      <c r="D1376" s="1097"/>
      <c r="E1376" s="1093">
        <f t="shared" si="85"/>
        <v>0</v>
      </c>
      <c r="F1376" s="1094">
        <f t="shared" si="86"/>
        <v>0</v>
      </c>
      <c r="G1376" s="1095">
        <f t="shared" si="87"/>
        <v>0</v>
      </c>
      <c r="H1376" s="1090" t="str">
        <f t="shared" ca="1" si="88"/>
        <v/>
      </c>
      <c r="I1376" s="1109"/>
      <c r="J1376" s="1109"/>
      <c r="K1376" s="1112"/>
      <c r="L1376" s="1091"/>
      <c r="M1376" s="1091"/>
      <c r="N1376" s="1091"/>
      <c r="O1376" s="1091"/>
      <c r="P1376" s="1096"/>
      <c r="Q1376" s="1096"/>
      <c r="R1376" s="1096"/>
      <c r="S1376" s="1091"/>
    </row>
    <row r="1377" spans="1:19" x14ac:dyDescent="0.3">
      <c r="A1377" s="1090">
        <v>1372</v>
      </c>
      <c r="B1377" s="1091"/>
      <c r="C1377" s="1091"/>
      <c r="D1377" s="1097"/>
      <c r="E1377" s="1093">
        <f t="shared" si="85"/>
        <v>0</v>
      </c>
      <c r="F1377" s="1094">
        <f t="shared" si="86"/>
        <v>0</v>
      </c>
      <c r="G1377" s="1095">
        <f t="shared" si="87"/>
        <v>0</v>
      </c>
      <c r="H1377" s="1090" t="str">
        <f t="shared" ca="1" si="88"/>
        <v/>
      </c>
      <c r="I1377" s="1109"/>
      <c r="J1377" s="1109"/>
      <c r="K1377" s="1112"/>
      <c r="L1377" s="1091"/>
      <c r="M1377" s="1091"/>
      <c r="N1377" s="1091"/>
      <c r="O1377" s="1091"/>
      <c r="P1377" s="1096"/>
      <c r="Q1377" s="1096"/>
      <c r="R1377" s="1096"/>
      <c r="S1377" s="1091"/>
    </row>
    <row r="1378" spans="1:19" x14ac:dyDescent="0.3">
      <c r="A1378" s="1090">
        <v>1373</v>
      </c>
      <c r="B1378" s="1091"/>
      <c r="C1378" s="1091"/>
      <c r="D1378" s="1097"/>
      <c r="E1378" s="1093">
        <f t="shared" si="85"/>
        <v>0</v>
      </c>
      <c r="F1378" s="1094">
        <f t="shared" si="86"/>
        <v>0</v>
      </c>
      <c r="G1378" s="1095">
        <f t="shared" si="87"/>
        <v>0</v>
      </c>
      <c r="H1378" s="1090" t="str">
        <f t="shared" ca="1" si="88"/>
        <v/>
      </c>
      <c r="I1378" s="1109"/>
      <c r="J1378" s="1109"/>
      <c r="K1378" s="1112"/>
      <c r="L1378" s="1091"/>
      <c r="M1378" s="1091"/>
      <c r="N1378" s="1091"/>
      <c r="O1378" s="1091"/>
      <c r="P1378" s="1096"/>
      <c r="Q1378" s="1096"/>
      <c r="R1378" s="1096"/>
      <c r="S1378" s="1091"/>
    </row>
    <row r="1379" spans="1:19" x14ac:dyDescent="0.3">
      <c r="A1379" s="1090">
        <v>1374</v>
      </c>
      <c r="B1379" s="1091"/>
      <c r="C1379" s="1091"/>
      <c r="D1379" s="1097"/>
      <c r="E1379" s="1093">
        <f t="shared" si="85"/>
        <v>0</v>
      </c>
      <c r="F1379" s="1094">
        <f t="shared" si="86"/>
        <v>0</v>
      </c>
      <c r="G1379" s="1095">
        <f t="shared" si="87"/>
        <v>0</v>
      </c>
      <c r="H1379" s="1090" t="str">
        <f t="shared" ca="1" si="88"/>
        <v/>
      </c>
      <c r="I1379" s="1109"/>
      <c r="J1379" s="1109"/>
      <c r="K1379" s="1112"/>
      <c r="L1379" s="1091"/>
      <c r="M1379" s="1091"/>
      <c r="N1379" s="1091"/>
      <c r="O1379" s="1091"/>
      <c r="P1379" s="1096"/>
      <c r="Q1379" s="1096"/>
      <c r="R1379" s="1096"/>
      <c r="S1379" s="1091"/>
    </row>
    <row r="1380" spans="1:19" x14ac:dyDescent="0.3">
      <c r="A1380" s="1090">
        <v>1375</v>
      </c>
      <c r="B1380" s="1091"/>
      <c r="C1380" s="1091"/>
      <c r="D1380" s="1097"/>
      <c r="E1380" s="1093">
        <f t="shared" si="85"/>
        <v>0</v>
      </c>
      <c r="F1380" s="1094">
        <f t="shared" si="86"/>
        <v>0</v>
      </c>
      <c r="G1380" s="1095">
        <f t="shared" si="87"/>
        <v>0</v>
      </c>
      <c r="H1380" s="1090" t="str">
        <f t="shared" ca="1" si="88"/>
        <v/>
      </c>
      <c r="I1380" s="1109"/>
      <c r="J1380" s="1109"/>
      <c r="K1380" s="1112"/>
      <c r="L1380" s="1091"/>
      <c r="M1380" s="1091"/>
      <c r="N1380" s="1091"/>
      <c r="O1380" s="1091"/>
      <c r="P1380" s="1096"/>
      <c r="Q1380" s="1096"/>
      <c r="R1380" s="1096"/>
      <c r="S1380" s="1091"/>
    </row>
    <row r="1381" spans="1:19" x14ac:dyDescent="0.3">
      <c r="A1381" s="1090">
        <v>1376</v>
      </c>
      <c r="B1381" s="1091"/>
      <c r="C1381" s="1091"/>
      <c r="D1381" s="1097"/>
      <c r="E1381" s="1093">
        <f t="shared" si="85"/>
        <v>0</v>
      </c>
      <c r="F1381" s="1094">
        <f t="shared" si="86"/>
        <v>0</v>
      </c>
      <c r="G1381" s="1095">
        <f t="shared" si="87"/>
        <v>0</v>
      </c>
      <c r="H1381" s="1090" t="str">
        <f t="shared" ca="1" si="88"/>
        <v/>
      </c>
      <c r="I1381" s="1109"/>
      <c r="J1381" s="1109"/>
      <c r="K1381" s="1112"/>
      <c r="L1381" s="1091"/>
      <c r="M1381" s="1091"/>
      <c r="N1381" s="1091"/>
      <c r="O1381" s="1091"/>
      <c r="P1381" s="1096"/>
      <c r="Q1381" s="1096"/>
      <c r="R1381" s="1096"/>
      <c r="S1381" s="1091"/>
    </row>
    <row r="1382" spans="1:19" x14ac:dyDescent="0.3">
      <c r="A1382" s="1090">
        <v>1377</v>
      </c>
      <c r="B1382" s="1091"/>
      <c r="C1382" s="1091"/>
      <c r="D1382" s="1097"/>
      <c r="E1382" s="1093">
        <f t="shared" si="85"/>
        <v>0</v>
      </c>
      <c r="F1382" s="1094">
        <f t="shared" si="86"/>
        <v>0</v>
      </c>
      <c r="G1382" s="1095">
        <f t="shared" si="87"/>
        <v>0</v>
      </c>
      <c r="H1382" s="1090" t="str">
        <f t="shared" ca="1" si="88"/>
        <v/>
      </c>
      <c r="I1382" s="1109"/>
      <c r="J1382" s="1109"/>
      <c r="K1382" s="1112"/>
      <c r="L1382" s="1091"/>
      <c r="M1382" s="1091"/>
      <c r="N1382" s="1091"/>
      <c r="O1382" s="1091"/>
      <c r="P1382" s="1096"/>
      <c r="Q1382" s="1096"/>
      <c r="R1382" s="1096"/>
      <c r="S1382" s="1091"/>
    </row>
    <row r="1383" spans="1:19" x14ac:dyDescent="0.3">
      <c r="A1383" s="1090">
        <v>1378</v>
      </c>
      <c r="B1383" s="1091"/>
      <c r="C1383" s="1091"/>
      <c r="D1383" s="1097"/>
      <c r="E1383" s="1093">
        <f t="shared" si="85"/>
        <v>0</v>
      </c>
      <c r="F1383" s="1094">
        <f t="shared" si="86"/>
        <v>0</v>
      </c>
      <c r="G1383" s="1095">
        <f t="shared" si="87"/>
        <v>0</v>
      </c>
      <c r="H1383" s="1090" t="str">
        <f t="shared" ca="1" si="88"/>
        <v/>
      </c>
      <c r="I1383" s="1109"/>
      <c r="J1383" s="1109"/>
      <c r="K1383" s="1112"/>
      <c r="L1383" s="1091"/>
      <c r="M1383" s="1091"/>
      <c r="N1383" s="1091"/>
      <c r="O1383" s="1091"/>
      <c r="P1383" s="1096"/>
      <c r="Q1383" s="1096"/>
      <c r="R1383" s="1096"/>
      <c r="S1383" s="1091"/>
    </row>
    <row r="1384" spans="1:19" x14ac:dyDescent="0.3">
      <c r="A1384" s="1090">
        <v>1379</v>
      </c>
      <c r="B1384" s="1091"/>
      <c r="C1384" s="1091"/>
      <c r="D1384" s="1097"/>
      <c r="E1384" s="1093">
        <f t="shared" si="85"/>
        <v>0</v>
      </c>
      <c r="F1384" s="1094">
        <f t="shared" si="86"/>
        <v>0</v>
      </c>
      <c r="G1384" s="1095">
        <f t="shared" si="87"/>
        <v>0</v>
      </c>
      <c r="H1384" s="1090" t="str">
        <f t="shared" ca="1" si="88"/>
        <v/>
      </c>
      <c r="I1384" s="1109"/>
      <c r="J1384" s="1109"/>
      <c r="K1384" s="1112"/>
      <c r="L1384" s="1091"/>
      <c r="M1384" s="1091"/>
      <c r="N1384" s="1091"/>
      <c r="O1384" s="1091"/>
      <c r="P1384" s="1096"/>
      <c r="Q1384" s="1096"/>
      <c r="R1384" s="1096"/>
      <c r="S1384" s="1091"/>
    </row>
    <row r="1385" spans="1:19" x14ac:dyDescent="0.3">
      <c r="A1385" s="1090">
        <v>1380</v>
      </c>
      <c r="B1385" s="1091"/>
      <c r="C1385" s="1091"/>
      <c r="D1385" s="1097"/>
      <c r="E1385" s="1093">
        <f t="shared" si="85"/>
        <v>0</v>
      </c>
      <c r="F1385" s="1094">
        <f t="shared" si="86"/>
        <v>0</v>
      </c>
      <c r="G1385" s="1095">
        <f t="shared" si="87"/>
        <v>0</v>
      </c>
      <c r="H1385" s="1090" t="str">
        <f t="shared" ca="1" si="88"/>
        <v/>
      </c>
      <c r="I1385" s="1109"/>
      <c r="J1385" s="1109"/>
      <c r="K1385" s="1112"/>
      <c r="L1385" s="1091"/>
      <c r="M1385" s="1091"/>
      <c r="N1385" s="1091"/>
      <c r="O1385" s="1091"/>
      <c r="P1385" s="1096"/>
      <c r="Q1385" s="1096"/>
      <c r="R1385" s="1096"/>
      <c r="S1385" s="1091"/>
    </row>
    <row r="1386" spans="1:19" x14ac:dyDescent="0.3">
      <c r="A1386" s="1090">
        <v>1381</v>
      </c>
      <c r="B1386" s="1091"/>
      <c r="C1386" s="1091"/>
      <c r="D1386" s="1097"/>
      <c r="E1386" s="1093">
        <f t="shared" si="85"/>
        <v>0</v>
      </c>
      <c r="F1386" s="1094">
        <f t="shared" si="86"/>
        <v>0</v>
      </c>
      <c r="G1386" s="1095">
        <f t="shared" si="87"/>
        <v>0</v>
      </c>
      <c r="H1386" s="1090" t="str">
        <f t="shared" ca="1" si="88"/>
        <v/>
      </c>
      <c r="I1386" s="1109"/>
      <c r="J1386" s="1109"/>
      <c r="K1386" s="1112"/>
      <c r="L1386" s="1091"/>
      <c r="M1386" s="1091"/>
      <c r="N1386" s="1091"/>
      <c r="O1386" s="1091"/>
      <c r="P1386" s="1096"/>
      <c r="Q1386" s="1096"/>
      <c r="R1386" s="1096"/>
      <c r="S1386" s="1091"/>
    </row>
    <row r="1387" spans="1:19" x14ac:dyDescent="0.3">
      <c r="A1387" s="1090">
        <v>1382</v>
      </c>
      <c r="B1387" s="1091"/>
      <c r="C1387" s="1091"/>
      <c r="D1387" s="1097"/>
      <c r="E1387" s="1093">
        <f t="shared" si="85"/>
        <v>0</v>
      </c>
      <c r="F1387" s="1094">
        <f t="shared" si="86"/>
        <v>0</v>
      </c>
      <c r="G1387" s="1095">
        <f t="shared" si="87"/>
        <v>0</v>
      </c>
      <c r="H1387" s="1090" t="str">
        <f t="shared" ca="1" si="88"/>
        <v/>
      </c>
      <c r="I1387" s="1109"/>
      <c r="J1387" s="1109"/>
      <c r="K1387" s="1112"/>
      <c r="L1387" s="1091"/>
      <c r="M1387" s="1091"/>
      <c r="N1387" s="1091"/>
      <c r="O1387" s="1091"/>
      <c r="P1387" s="1096"/>
      <c r="Q1387" s="1096"/>
      <c r="R1387" s="1096"/>
      <c r="S1387" s="1091"/>
    </row>
    <row r="1388" spans="1:19" x14ac:dyDescent="0.3">
      <c r="A1388" s="1090">
        <v>1383</v>
      </c>
      <c r="B1388" s="1091"/>
      <c r="C1388" s="1091"/>
      <c r="D1388" s="1097"/>
      <c r="E1388" s="1093">
        <f t="shared" si="85"/>
        <v>0</v>
      </c>
      <c r="F1388" s="1094">
        <f t="shared" si="86"/>
        <v>0</v>
      </c>
      <c r="G1388" s="1095">
        <f t="shared" si="87"/>
        <v>0</v>
      </c>
      <c r="H1388" s="1090" t="str">
        <f t="shared" ca="1" si="88"/>
        <v/>
      </c>
      <c r="I1388" s="1109"/>
      <c r="J1388" s="1109"/>
      <c r="K1388" s="1112"/>
      <c r="L1388" s="1091"/>
      <c r="M1388" s="1091"/>
      <c r="N1388" s="1091"/>
      <c r="O1388" s="1091"/>
      <c r="P1388" s="1096"/>
      <c r="Q1388" s="1096"/>
      <c r="R1388" s="1096"/>
      <c r="S1388" s="1091"/>
    </row>
    <row r="1389" spans="1:19" x14ac:dyDescent="0.3">
      <c r="A1389" s="1090">
        <v>1384</v>
      </c>
      <c r="B1389" s="1091"/>
      <c r="C1389" s="1091"/>
      <c r="D1389" s="1097"/>
      <c r="E1389" s="1093">
        <f t="shared" si="85"/>
        <v>0</v>
      </c>
      <c r="F1389" s="1094">
        <f t="shared" si="86"/>
        <v>0</v>
      </c>
      <c r="G1389" s="1095">
        <f t="shared" si="87"/>
        <v>0</v>
      </c>
      <c r="H1389" s="1090" t="str">
        <f t="shared" ca="1" si="88"/>
        <v/>
      </c>
      <c r="I1389" s="1109"/>
      <c r="J1389" s="1109"/>
      <c r="K1389" s="1112"/>
      <c r="L1389" s="1091"/>
      <c r="M1389" s="1091"/>
      <c r="N1389" s="1091"/>
      <c r="O1389" s="1091"/>
      <c r="P1389" s="1096"/>
      <c r="Q1389" s="1096"/>
      <c r="R1389" s="1096"/>
      <c r="S1389" s="1091"/>
    </row>
    <row r="1390" spans="1:19" x14ac:dyDescent="0.3">
      <c r="A1390" s="1090">
        <v>1385</v>
      </c>
      <c r="B1390" s="1091"/>
      <c r="C1390" s="1091"/>
      <c r="D1390" s="1097"/>
      <c r="E1390" s="1093">
        <f t="shared" si="85"/>
        <v>0</v>
      </c>
      <c r="F1390" s="1094">
        <f t="shared" si="86"/>
        <v>0</v>
      </c>
      <c r="G1390" s="1095">
        <f t="shared" si="87"/>
        <v>0</v>
      </c>
      <c r="H1390" s="1090" t="str">
        <f t="shared" ca="1" si="88"/>
        <v/>
      </c>
      <c r="I1390" s="1109"/>
      <c r="J1390" s="1109"/>
      <c r="K1390" s="1112"/>
      <c r="L1390" s="1091"/>
      <c r="M1390" s="1091"/>
      <c r="N1390" s="1091"/>
      <c r="O1390" s="1091"/>
      <c r="P1390" s="1096"/>
      <c r="Q1390" s="1096"/>
      <c r="R1390" s="1096"/>
      <c r="S1390" s="1091"/>
    </row>
    <row r="1391" spans="1:19" x14ac:dyDescent="0.3">
      <c r="A1391" s="1090">
        <v>1386</v>
      </c>
      <c r="B1391" s="1091"/>
      <c r="C1391" s="1091"/>
      <c r="D1391" s="1097"/>
      <c r="E1391" s="1093">
        <f t="shared" si="85"/>
        <v>0</v>
      </c>
      <c r="F1391" s="1094">
        <f t="shared" si="86"/>
        <v>0</v>
      </c>
      <c r="G1391" s="1095">
        <f t="shared" si="87"/>
        <v>0</v>
      </c>
      <c r="H1391" s="1090" t="str">
        <f t="shared" ca="1" si="88"/>
        <v/>
      </c>
      <c r="I1391" s="1109"/>
      <c r="J1391" s="1109"/>
      <c r="K1391" s="1112"/>
      <c r="L1391" s="1091"/>
      <c r="M1391" s="1091"/>
      <c r="N1391" s="1091"/>
      <c r="O1391" s="1091"/>
      <c r="P1391" s="1096"/>
      <c r="Q1391" s="1096"/>
      <c r="R1391" s="1096"/>
      <c r="S1391" s="1091"/>
    </row>
    <row r="1392" spans="1:19" x14ac:dyDescent="0.3">
      <c r="A1392" s="1090">
        <v>1387</v>
      </c>
      <c r="B1392" s="1091"/>
      <c r="C1392" s="1091"/>
      <c r="D1392" s="1097"/>
      <c r="E1392" s="1093">
        <f t="shared" si="85"/>
        <v>0</v>
      </c>
      <c r="F1392" s="1094">
        <f t="shared" si="86"/>
        <v>0</v>
      </c>
      <c r="G1392" s="1095">
        <f t="shared" si="87"/>
        <v>0</v>
      </c>
      <c r="H1392" s="1090" t="str">
        <f t="shared" ca="1" si="88"/>
        <v/>
      </c>
      <c r="I1392" s="1109"/>
      <c r="J1392" s="1109"/>
      <c r="K1392" s="1112"/>
      <c r="L1392" s="1091"/>
      <c r="M1392" s="1091"/>
      <c r="N1392" s="1091"/>
      <c r="O1392" s="1091"/>
      <c r="P1392" s="1096"/>
      <c r="Q1392" s="1096"/>
      <c r="R1392" s="1096"/>
      <c r="S1392" s="1091"/>
    </row>
    <row r="1393" spans="1:19" x14ac:dyDescent="0.3">
      <c r="A1393" s="1090">
        <v>1388</v>
      </c>
      <c r="B1393" s="1091"/>
      <c r="C1393" s="1091"/>
      <c r="D1393" s="1097"/>
      <c r="E1393" s="1093">
        <f t="shared" si="85"/>
        <v>0</v>
      </c>
      <c r="F1393" s="1094">
        <f t="shared" si="86"/>
        <v>0</v>
      </c>
      <c r="G1393" s="1095">
        <f t="shared" si="87"/>
        <v>0</v>
      </c>
      <c r="H1393" s="1090" t="str">
        <f t="shared" ca="1" si="88"/>
        <v/>
      </c>
      <c r="I1393" s="1109"/>
      <c r="J1393" s="1109"/>
      <c r="K1393" s="1112"/>
      <c r="L1393" s="1091"/>
      <c r="M1393" s="1091"/>
      <c r="N1393" s="1091"/>
      <c r="O1393" s="1091"/>
      <c r="P1393" s="1096"/>
      <c r="Q1393" s="1096"/>
      <c r="R1393" s="1096"/>
      <c r="S1393" s="1091"/>
    </row>
    <row r="1394" spans="1:19" x14ac:dyDescent="0.3">
      <c r="A1394" s="1090">
        <v>1389</v>
      </c>
      <c r="B1394" s="1091"/>
      <c r="C1394" s="1091"/>
      <c r="D1394" s="1097"/>
      <c r="E1394" s="1093">
        <f t="shared" si="85"/>
        <v>0</v>
      </c>
      <c r="F1394" s="1094">
        <f t="shared" si="86"/>
        <v>0</v>
      </c>
      <c r="G1394" s="1095">
        <f t="shared" si="87"/>
        <v>0</v>
      </c>
      <c r="H1394" s="1090" t="str">
        <f t="shared" ca="1" si="88"/>
        <v/>
      </c>
      <c r="I1394" s="1109"/>
      <c r="J1394" s="1109"/>
      <c r="K1394" s="1112"/>
      <c r="L1394" s="1091"/>
      <c r="M1394" s="1091"/>
      <c r="N1394" s="1091"/>
      <c r="O1394" s="1091"/>
      <c r="P1394" s="1096"/>
      <c r="Q1394" s="1096"/>
      <c r="R1394" s="1096"/>
      <c r="S1394" s="1091"/>
    </row>
    <row r="1395" spans="1:19" x14ac:dyDescent="0.3">
      <c r="A1395" s="1090">
        <v>1390</v>
      </c>
      <c r="B1395" s="1091"/>
      <c r="C1395" s="1091"/>
      <c r="D1395" s="1097"/>
      <c r="E1395" s="1093">
        <f t="shared" si="85"/>
        <v>0</v>
      </c>
      <c r="F1395" s="1094">
        <f t="shared" si="86"/>
        <v>0</v>
      </c>
      <c r="G1395" s="1095">
        <f t="shared" si="87"/>
        <v>0</v>
      </c>
      <c r="H1395" s="1090" t="str">
        <f t="shared" ca="1" si="88"/>
        <v/>
      </c>
      <c r="I1395" s="1109"/>
      <c r="J1395" s="1109"/>
      <c r="K1395" s="1112"/>
      <c r="L1395" s="1091"/>
      <c r="M1395" s="1091"/>
      <c r="N1395" s="1091"/>
      <c r="O1395" s="1091"/>
      <c r="P1395" s="1096"/>
      <c r="Q1395" s="1096"/>
      <c r="R1395" s="1096"/>
      <c r="S1395" s="1091"/>
    </row>
    <row r="1396" spans="1:19" x14ac:dyDescent="0.3">
      <c r="A1396" s="1090">
        <v>1391</v>
      </c>
      <c r="B1396" s="1091"/>
      <c r="C1396" s="1091"/>
      <c r="D1396" s="1097"/>
      <c r="E1396" s="1093">
        <f t="shared" si="85"/>
        <v>0</v>
      </c>
      <c r="F1396" s="1094">
        <f t="shared" si="86"/>
        <v>0</v>
      </c>
      <c r="G1396" s="1095">
        <f t="shared" si="87"/>
        <v>0</v>
      </c>
      <c r="H1396" s="1090" t="str">
        <f t="shared" ca="1" si="88"/>
        <v/>
      </c>
      <c r="I1396" s="1109"/>
      <c r="J1396" s="1109"/>
      <c r="K1396" s="1112"/>
      <c r="L1396" s="1091"/>
      <c r="M1396" s="1091"/>
      <c r="N1396" s="1091"/>
      <c r="O1396" s="1091"/>
      <c r="P1396" s="1096"/>
      <c r="Q1396" s="1096"/>
      <c r="R1396" s="1096"/>
      <c r="S1396" s="1091"/>
    </row>
    <row r="1397" spans="1:19" x14ac:dyDescent="0.3">
      <c r="A1397" s="1090">
        <v>1392</v>
      </c>
      <c r="B1397" s="1091"/>
      <c r="C1397" s="1091"/>
      <c r="D1397" s="1097"/>
      <c r="E1397" s="1093">
        <f t="shared" si="85"/>
        <v>0</v>
      </c>
      <c r="F1397" s="1094">
        <f t="shared" si="86"/>
        <v>0</v>
      </c>
      <c r="G1397" s="1095">
        <f t="shared" si="87"/>
        <v>0</v>
      </c>
      <c r="H1397" s="1090" t="str">
        <f t="shared" ca="1" si="88"/>
        <v/>
      </c>
      <c r="I1397" s="1109"/>
      <c r="J1397" s="1109"/>
      <c r="K1397" s="1112"/>
      <c r="L1397" s="1091"/>
      <c r="M1397" s="1091"/>
      <c r="N1397" s="1091"/>
      <c r="O1397" s="1091"/>
      <c r="P1397" s="1096"/>
      <c r="Q1397" s="1096"/>
      <c r="R1397" s="1096"/>
      <c r="S1397" s="1091"/>
    </row>
    <row r="1398" spans="1:19" x14ac:dyDescent="0.3">
      <c r="A1398" s="1090">
        <v>1393</v>
      </c>
      <c r="B1398" s="1091"/>
      <c r="C1398" s="1091"/>
      <c r="D1398" s="1097"/>
      <c r="E1398" s="1093">
        <f t="shared" si="85"/>
        <v>0</v>
      </c>
      <c r="F1398" s="1094">
        <f t="shared" si="86"/>
        <v>0</v>
      </c>
      <c r="G1398" s="1095">
        <f t="shared" si="87"/>
        <v>0</v>
      </c>
      <c r="H1398" s="1090" t="str">
        <f t="shared" ca="1" si="88"/>
        <v/>
      </c>
      <c r="I1398" s="1109"/>
      <c r="J1398" s="1109"/>
      <c r="K1398" s="1112"/>
      <c r="L1398" s="1091"/>
      <c r="M1398" s="1091"/>
      <c r="N1398" s="1091"/>
      <c r="O1398" s="1091"/>
      <c r="P1398" s="1096"/>
      <c r="Q1398" s="1096"/>
      <c r="R1398" s="1096"/>
      <c r="S1398" s="1091"/>
    </row>
    <row r="1399" spans="1:19" x14ac:dyDescent="0.3">
      <c r="A1399" s="1090">
        <v>1394</v>
      </c>
      <c r="B1399" s="1091"/>
      <c r="C1399" s="1091"/>
      <c r="D1399" s="1097"/>
      <c r="E1399" s="1093">
        <f t="shared" si="85"/>
        <v>0</v>
      </c>
      <c r="F1399" s="1094">
        <f t="shared" si="86"/>
        <v>0</v>
      </c>
      <c r="G1399" s="1095">
        <f t="shared" si="87"/>
        <v>0</v>
      </c>
      <c r="H1399" s="1090" t="str">
        <f t="shared" ca="1" si="88"/>
        <v/>
      </c>
      <c r="I1399" s="1109"/>
      <c r="J1399" s="1109"/>
      <c r="K1399" s="1112"/>
      <c r="L1399" s="1091"/>
      <c r="M1399" s="1091"/>
      <c r="N1399" s="1091"/>
      <c r="O1399" s="1091"/>
      <c r="P1399" s="1096"/>
      <c r="Q1399" s="1096"/>
      <c r="R1399" s="1096"/>
      <c r="S1399" s="1091"/>
    </row>
    <row r="1400" spans="1:19" x14ac:dyDescent="0.3">
      <c r="A1400" s="1090">
        <v>1395</v>
      </c>
      <c r="B1400" s="1091"/>
      <c r="C1400" s="1091"/>
      <c r="D1400" s="1097"/>
      <c r="E1400" s="1093">
        <f t="shared" si="85"/>
        <v>0</v>
      </c>
      <c r="F1400" s="1094">
        <f t="shared" si="86"/>
        <v>0</v>
      </c>
      <c r="G1400" s="1095">
        <f t="shared" si="87"/>
        <v>0</v>
      </c>
      <c r="H1400" s="1090" t="str">
        <f t="shared" ca="1" si="88"/>
        <v/>
      </c>
      <c r="I1400" s="1109"/>
      <c r="J1400" s="1109"/>
      <c r="K1400" s="1112"/>
      <c r="L1400" s="1091"/>
      <c r="M1400" s="1091"/>
      <c r="N1400" s="1091"/>
      <c r="O1400" s="1091"/>
      <c r="P1400" s="1096"/>
      <c r="Q1400" s="1096"/>
      <c r="R1400" s="1096"/>
      <c r="S1400" s="1091"/>
    </row>
    <row r="1401" spans="1:19" x14ac:dyDescent="0.3">
      <c r="A1401" s="1090">
        <v>1396</v>
      </c>
      <c r="B1401" s="1091"/>
      <c r="C1401" s="1091"/>
      <c r="D1401" s="1097"/>
      <c r="E1401" s="1093">
        <f t="shared" si="85"/>
        <v>0</v>
      </c>
      <c r="F1401" s="1094">
        <f t="shared" si="86"/>
        <v>0</v>
      </c>
      <c r="G1401" s="1095">
        <f t="shared" si="87"/>
        <v>0</v>
      </c>
      <c r="H1401" s="1090" t="str">
        <f t="shared" ca="1" si="88"/>
        <v/>
      </c>
      <c r="I1401" s="1109"/>
      <c r="J1401" s="1109"/>
      <c r="K1401" s="1112"/>
      <c r="L1401" s="1091"/>
      <c r="M1401" s="1091"/>
      <c r="N1401" s="1091"/>
      <c r="O1401" s="1091"/>
      <c r="P1401" s="1096"/>
      <c r="Q1401" s="1096"/>
      <c r="R1401" s="1096"/>
      <c r="S1401" s="1091"/>
    </row>
    <row r="1402" spans="1:19" x14ac:dyDescent="0.3">
      <c r="A1402" s="1090">
        <v>1397</v>
      </c>
      <c r="B1402" s="1091"/>
      <c r="C1402" s="1091"/>
      <c r="D1402" s="1097"/>
      <c r="E1402" s="1093">
        <f t="shared" si="85"/>
        <v>0</v>
      </c>
      <c r="F1402" s="1094">
        <f t="shared" si="86"/>
        <v>0</v>
      </c>
      <c r="G1402" s="1095">
        <f t="shared" si="87"/>
        <v>0</v>
      </c>
      <c r="H1402" s="1090" t="str">
        <f t="shared" ca="1" si="88"/>
        <v/>
      </c>
      <c r="I1402" s="1109"/>
      <c r="J1402" s="1109"/>
      <c r="K1402" s="1112"/>
      <c r="L1402" s="1091"/>
      <c r="M1402" s="1091"/>
      <c r="N1402" s="1091"/>
      <c r="O1402" s="1091"/>
      <c r="P1402" s="1096"/>
      <c r="Q1402" s="1096"/>
      <c r="R1402" s="1096"/>
      <c r="S1402" s="1091"/>
    </row>
    <row r="1403" spans="1:19" x14ac:dyDescent="0.3">
      <c r="A1403" s="1090">
        <v>1398</v>
      </c>
      <c r="B1403" s="1091"/>
      <c r="C1403" s="1091"/>
      <c r="D1403" s="1097"/>
      <c r="E1403" s="1093">
        <f t="shared" si="85"/>
        <v>0</v>
      </c>
      <c r="F1403" s="1094">
        <f t="shared" si="86"/>
        <v>0</v>
      </c>
      <c r="G1403" s="1095">
        <f t="shared" si="87"/>
        <v>0</v>
      </c>
      <c r="H1403" s="1090" t="str">
        <f t="shared" ca="1" si="88"/>
        <v/>
      </c>
      <c r="I1403" s="1109"/>
      <c r="J1403" s="1109"/>
      <c r="K1403" s="1112"/>
      <c r="L1403" s="1091"/>
      <c r="M1403" s="1091"/>
      <c r="N1403" s="1091"/>
      <c r="O1403" s="1091"/>
      <c r="P1403" s="1096"/>
      <c r="Q1403" s="1096"/>
      <c r="R1403" s="1096"/>
      <c r="S1403" s="1091"/>
    </row>
    <row r="1404" spans="1:19" x14ac:dyDescent="0.3">
      <c r="A1404" s="1090">
        <v>1399</v>
      </c>
      <c r="B1404" s="1091"/>
      <c r="C1404" s="1091"/>
      <c r="D1404" s="1097"/>
      <c r="E1404" s="1093">
        <f t="shared" si="85"/>
        <v>0</v>
      </c>
      <c r="F1404" s="1094">
        <f t="shared" si="86"/>
        <v>0</v>
      </c>
      <c r="G1404" s="1095">
        <f t="shared" si="87"/>
        <v>0</v>
      </c>
      <c r="H1404" s="1090" t="str">
        <f t="shared" ca="1" si="88"/>
        <v/>
      </c>
      <c r="I1404" s="1109"/>
      <c r="J1404" s="1109"/>
      <c r="K1404" s="1112"/>
      <c r="L1404" s="1091"/>
      <c r="M1404" s="1091"/>
      <c r="N1404" s="1091"/>
      <c r="O1404" s="1091"/>
      <c r="P1404" s="1096"/>
      <c r="Q1404" s="1096"/>
      <c r="R1404" s="1096"/>
      <c r="S1404" s="1091"/>
    </row>
    <row r="1405" spans="1:19" x14ac:dyDescent="0.3">
      <c r="A1405" s="1090">
        <v>1400</v>
      </c>
      <c r="B1405" s="1091"/>
      <c r="C1405" s="1091"/>
      <c r="D1405" s="1097"/>
      <c r="E1405" s="1093">
        <f t="shared" si="85"/>
        <v>0</v>
      </c>
      <c r="F1405" s="1094">
        <f t="shared" si="86"/>
        <v>0</v>
      </c>
      <c r="G1405" s="1095">
        <f t="shared" si="87"/>
        <v>0</v>
      </c>
      <c r="H1405" s="1090" t="str">
        <f t="shared" ca="1" si="88"/>
        <v/>
      </c>
      <c r="I1405" s="1109"/>
      <c r="J1405" s="1109"/>
      <c r="K1405" s="1112"/>
      <c r="L1405" s="1091"/>
      <c r="M1405" s="1091"/>
      <c r="N1405" s="1091"/>
      <c r="O1405" s="1091"/>
      <c r="P1405" s="1096"/>
      <c r="Q1405" s="1096"/>
      <c r="R1405" s="1096"/>
      <c r="S1405" s="1091"/>
    </row>
    <row r="1406" spans="1:19" x14ac:dyDescent="0.3">
      <c r="A1406" s="1090">
        <v>1401</v>
      </c>
      <c r="B1406" s="1091"/>
      <c r="C1406" s="1091"/>
      <c r="D1406" s="1097"/>
      <c r="E1406" s="1093">
        <f t="shared" si="85"/>
        <v>0</v>
      </c>
      <c r="F1406" s="1094">
        <f t="shared" si="86"/>
        <v>0</v>
      </c>
      <c r="G1406" s="1095">
        <f t="shared" si="87"/>
        <v>0</v>
      </c>
      <c r="H1406" s="1090" t="str">
        <f t="shared" ca="1" si="88"/>
        <v/>
      </c>
      <c r="I1406" s="1109"/>
      <c r="J1406" s="1109"/>
      <c r="K1406" s="1112"/>
      <c r="L1406" s="1091"/>
      <c r="M1406" s="1091"/>
      <c r="N1406" s="1091"/>
      <c r="O1406" s="1091"/>
      <c r="P1406" s="1096"/>
      <c r="Q1406" s="1096"/>
      <c r="R1406" s="1096"/>
      <c r="S1406" s="1091"/>
    </row>
    <row r="1407" spans="1:19" x14ac:dyDescent="0.3">
      <c r="A1407" s="1090">
        <v>1402</v>
      </c>
      <c r="B1407" s="1091"/>
      <c r="C1407" s="1091"/>
      <c r="D1407" s="1097"/>
      <c r="E1407" s="1093">
        <f t="shared" si="85"/>
        <v>0</v>
      </c>
      <c r="F1407" s="1094">
        <f t="shared" si="86"/>
        <v>0</v>
      </c>
      <c r="G1407" s="1095">
        <f t="shared" si="87"/>
        <v>0</v>
      </c>
      <c r="H1407" s="1090" t="str">
        <f t="shared" ca="1" si="88"/>
        <v/>
      </c>
      <c r="I1407" s="1109"/>
      <c r="J1407" s="1109"/>
      <c r="K1407" s="1112"/>
      <c r="L1407" s="1091"/>
      <c r="M1407" s="1091"/>
      <c r="N1407" s="1091"/>
      <c r="O1407" s="1091"/>
      <c r="P1407" s="1096"/>
      <c r="Q1407" s="1096"/>
      <c r="R1407" s="1096"/>
      <c r="S1407" s="1091"/>
    </row>
    <row r="1408" spans="1:19" x14ac:dyDescent="0.3">
      <c r="A1408" s="1090">
        <v>1403</v>
      </c>
      <c r="B1408" s="1091"/>
      <c r="C1408" s="1091"/>
      <c r="D1408" s="1097"/>
      <c r="E1408" s="1093">
        <f t="shared" si="85"/>
        <v>0</v>
      </c>
      <c r="F1408" s="1094">
        <f t="shared" si="86"/>
        <v>0</v>
      </c>
      <c r="G1408" s="1095">
        <f t="shared" si="87"/>
        <v>0</v>
      </c>
      <c r="H1408" s="1090" t="str">
        <f t="shared" ca="1" si="88"/>
        <v/>
      </c>
      <c r="I1408" s="1109"/>
      <c r="J1408" s="1109"/>
      <c r="K1408" s="1112"/>
      <c r="L1408" s="1091"/>
      <c r="M1408" s="1091"/>
      <c r="N1408" s="1091"/>
      <c r="O1408" s="1091"/>
      <c r="P1408" s="1096"/>
      <c r="Q1408" s="1096"/>
      <c r="R1408" s="1096"/>
      <c r="S1408" s="1091"/>
    </row>
    <row r="1409" spans="1:19" x14ac:dyDescent="0.3">
      <c r="A1409" s="1090">
        <v>1404</v>
      </c>
      <c r="B1409" s="1091"/>
      <c r="C1409" s="1091"/>
      <c r="D1409" s="1097"/>
      <c r="E1409" s="1093">
        <f t="shared" si="85"/>
        <v>0</v>
      </c>
      <c r="F1409" s="1094">
        <f t="shared" si="86"/>
        <v>0</v>
      </c>
      <c r="G1409" s="1095">
        <f t="shared" si="87"/>
        <v>0</v>
      </c>
      <c r="H1409" s="1090" t="str">
        <f t="shared" ca="1" si="88"/>
        <v/>
      </c>
      <c r="I1409" s="1109"/>
      <c r="J1409" s="1109"/>
      <c r="K1409" s="1112"/>
      <c r="L1409" s="1091"/>
      <c r="M1409" s="1091"/>
      <c r="N1409" s="1091"/>
      <c r="O1409" s="1091"/>
      <c r="P1409" s="1096"/>
      <c r="Q1409" s="1096"/>
      <c r="R1409" s="1096"/>
      <c r="S1409" s="1091"/>
    </row>
    <row r="1410" spans="1:19" x14ac:dyDescent="0.3">
      <c r="A1410" s="1090">
        <v>1405</v>
      </c>
      <c r="B1410" s="1091"/>
      <c r="C1410" s="1091"/>
      <c r="D1410" s="1097"/>
      <c r="E1410" s="1093">
        <f t="shared" si="85"/>
        <v>0</v>
      </c>
      <c r="F1410" s="1094">
        <f t="shared" si="86"/>
        <v>0</v>
      </c>
      <c r="G1410" s="1095">
        <f t="shared" si="87"/>
        <v>0</v>
      </c>
      <c r="H1410" s="1090" t="str">
        <f t="shared" ca="1" si="88"/>
        <v/>
      </c>
      <c r="I1410" s="1109"/>
      <c r="J1410" s="1109"/>
      <c r="K1410" s="1112"/>
      <c r="L1410" s="1091"/>
      <c r="M1410" s="1091"/>
      <c r="N1410" s="1091"/>
      <c r="O1410" s="1091"/>
      <c r="P1410" s="1096"/>
      <c r="Q1410" s="1096"/>
      <c r="R1410" s="1096"/>
      <c r="S1410" s="1091"/>
    </row>
    <row r="1411" spans="1:19" x14ac:dyDescent="0.3">
      <c r="A1411" s="1090">
        <v>1406</v>
      </c>
      <c r="B1411" s="1091"/>
      <c r="C1411" s="1091"/>
      <c r="D1411" s="1097"/>
      <c r="E1411" s="1093">
        <f t="shared" si="85"/>
        <v>0</v>
      </c>
      <c r="F1411" s="1094">
        <f t="shared" si="86"/>
        <v>0</v>
      </c>
      <c r="G1411" s="1095">
        <f t="shared" si="87"/>
        <v>0</v>
      </c>
      <c r="H1411" s="1090" t="str">
        <f t="shared" ca="1" si="88"/>
        <v/>
      </c>
      <c r="I1411" s="1109"/>
      <c r="J1411" s="1109"/>
      <c r="K1411" s="1112"/>
      <c r="L1411" s="1091"/>
      <c r="M1411" s="1091"/>
      <c r="N1411" s="1091"/>
      <c r="O1411" s="1091"/>
      <c r="P1411" s="1096"/>
      <c r="Q1411" s="1096"/>
      <c r="R1411" s="1096"/>
      <c r="S1411" s="1091"/>
    </row>
    <row r="1412" spans="1:19" x14ac:dyDescent="0.3">
      <c r="A1412" s="1090">
        <v>1407</v>
      </c>
      <c r="B1412" s="1091"/>
      <c r="C1412" s="1091"/>
      <c r="D1412" s="1097"/>
      <c r="E1412" s="1093">
        <f t="shared" si="85"/>
        <v>0</v>
      </c>
      <c r="F1412" s="1094">
        <f t="shared" si="86"/>
        <v>0</v>
      </c>
      <c r="G1412" s="1095">
        <f t="shared" si="87"/>
        <v>0</v>
      </c>
      <c r="H1412" s="1090" t="str">
        <f t="shared" ca="1" si="88"/>
        <v/>
      </c>
      <c r="I1412" s="1109"/>
      <c r="J1412" s="1109"/>
      <c r="K1412" s="1112"/>
      <c r="L1412" s="1091"/>
      <c r="M1412" s="1091"/>
      <c r="N1412" s="1091"/>
      <c r="O1412" s="1091"/>
      <c r="P1412" s="1096"/>
      <c r="Q1412" s="1096"/>
      <c r="R1412" s="1096"/>
      <c r="S1412" s="1091"/>
    </row>
    <row r="1413" spans="1:19" x14ac:dyDescent="0.3">
      <c r="A1413" s="1090">
        <v>1408</v>
      </c>
      <c r="B1413" s="1091"/>
      <c r="C1413" s="1091"/>
      <c r="D1413" s="1097"/>
      <c r="E1413" s="1093">
        <f t="shared" si="85"/>
        <v>0</v>
      </c>
      <c r="F1413" s="1094">
        <f t="shared" si="86"/>
        <v>0</v>
      </c>
      <c r="G1413" s="1095">
        <f t="shared" si="87"/>
        <v>0</v>
      </c>
      <c r="H1413" s="1090" t="str">
        <f t="shared" ca="1" si="88"/>
        <v/>
      </c>
      <c r="I1413" s="1109"/>
      <c r="J1413" s="1109"/>
      <c r="K1413" s="1112"/>
      <c r="L1413" s="1091"/>
      <c r="M1413" s="1091"/>
      <c r="N1413" s="1091"/>
      <c r="O1413" s="1091"/>
      <c r="P1413" s="1096"/>
      <c r="Q1413" s="1096"/>
      <c r="R1413" s="1096"/>
      <c r="S1413" s="1091"/>
    </row>
    <row r="1414" spans="1:19" x14ac:dyDescent="0.3">
      <c r="A1414" s="1090">
        <v>1409</v>
      </c>
      <c r="B1414" s="1091"/>
      <c r="C1414" s="1091"/>
      <c r="D1414" s="1097"/>
      <c r="E1414" s="1093">
        <f t="shared" si="85"/>
        <v>0</v>
      </c>
      <c r="F1414" s="1094">
        <f t="shared" si="86"/>
        <v>0</v>
      </c>
      <c r="G1414" s="1095">
        <f t="shared" si="87"/>
        <v>0</v>
      </c>
      <c r="H1414" s="1090" t="str">
        <f t="shared" ca="1" si="88"/>
        <v/>
      </c>
      <c r="I1414" s="1109"/>
      <c r="J1414" s="1109"/>
      <c r="K1414" s="1112"/>
      <c r="L1414" s="1091"/>
      <c r="M1414" s="1091"/>
      <c r="N1414" s="1091"/>
      <c r="O1414" s="1091"/>
      <c r="P1414" s="1096"/>
      <c r="Q1414" s="1096"/>
      <c r="R1414" s="1096"/>
      <c r="S1414" s="1091"/>
    </row>
    <row r="1415" spans="1:19" x14ac:dyDescent="0.3">
      <c r="A1415" s="1090">
        <v>1410</v>
      </c>
      <c r="B1415" s="1091"/>
      <c r="C1415" s="1091"/>
      <c r="D1415" s="1097"/>
      <c r="E1415" s="1093">
        <f t="shared" ref="E1415:E1478" si="89">D1415</f>
        <v>0</v>
      </c>
      <c r="F1415" s="1094">
        <f t="shared" ref="F1415:F1478" si="90">D1415</f>
        <v>0</v>
      </c>
      <c r="G1415" s="1095">
        <f t="shared" ref="G1415:G1478" si="91">D1415</f>
        <v>0</v>
      </c>
      <c r="H1415" s="1090" t="str">
        <f t="shared" ref="H1415:H1478" ca="1" si="92">IF(ISBLANK(D1415),"",DATEDIF(G1415,TODAY(),"y"))</f>
        <v/>
      </c>
      <c r="I1415" s="1109"/>
      <c r="J1415" s="1109"/>
      <c r="K1415" s="1112"/>
      <c r="L1415" s="1091"/>
      <c r="M1415" s="1091"/>
      <c r="N1415" s="1091"/>
      <c r="O1415" s="1091"/>
      <c r="P1415" s="1096"/>
      <c r="Q1415" s="1096"/>
      <c r="R1415" s="1096"/>
      <c r="S1415" s="1091"/>
    </row>
    <row r="1416" spans="1:19" x14ac:dyDescent="0.3">
      <c r="A1416" s="1090">
        <v>1411</v>
      </c>
      <c r="B1416" s="1091"/>
      <c r="C1416" s="1091"/>
      <c r="D1416" s="1097"/>
      <c r="E1416" s="1093">
        <f t="shared" si="89"/>
        <v>0</v>
      </c>
      <c r="F1416" s="1094">
        <f t="shared" si="90"/>
        <v>0</v>
      </c>
      <c r="G1416" s="1095">
        <f t="shared" si="91"/>
        <v>0</v>
      </c>
      <c r="H1416" s="1090" t="str">
        <f t="shared" ca="1" si="92"/>
        <v/>
      </c>
      <c r="I1416" s="1109"/>
      <c r="J1416" s="1109"/>
      <c r="K1416" s="1112"/>
      <c r="L1416" s="1091"/>
      <c r="M1416" s="1091"/>
      <c r="N1416" s="1091"/>
      <c r="O1416" s="1091"/>
      <c r="P1416" s="1096"/>
      <c r="Q1416" s="1096"/>
      <c r="R1416" s="1096"/>
      <c r="S1416" s="1091"/>
    </row>
    <row r="1417" spans="1:19" x14ac:dyDescent="0.3">
      <c r="A1417" s="1090">
        <v>1412</v>
      </c>
      <c r="B1417" s="1091"/>
      <c r="C1417" s="1091"/>
      <c r="D1417" s="1097"/>
      <c r="E1417" s="1093">
        <f t="shared" si="89"/>
        <v>0</v>
      </c>
      <c r="F1417" s="1094">
        <f t="shared" si="90"/>
        <v>0</v>
      </c>
      <c r="G1417" s="1095">
        <f t="shared" si="91"/>
        <v>0</v>
      </c>
      <c r="H1417" s="1090" t="str">
        <f t="shared" ca="1" si="92"/>
        <v/>
      </c>
      <c r="I1417" s="1109"/>
      <c r="J1417" s="1109"/>
      <c r="K1417" s="1112"/>
      <c r="L1417" s="1091"/>
      <c r="M1417" s="1091"/>
      <c r="N1417" s="1091"/>
      <c r="O1417" s="1091"/>
      <c r="P1417" s="1096"/>
      <c r="Q1417" s="1096"/>
      <c r="R1417" s="1096"/>
      <c r="S1417" s="1091"/>
    </row>
    <row r="1418" spans="1:19" x14ac:dyDescent="0.3">
      <c r="A1418" s="1090">
        <v>1413</v>
      </c>
      <c r="B1418" s="1091"/>
      <c r="C1418" s="1091"/>
      <c r="D1418" s="1097"/>
      <c r="E1418" s="1093">
        <f t="shared" si="89"/>
        <v>0</v>
      </c>
      <c r="F1418" s="1094">
        <f t="shared" si="90"/>
        <v>0</v>
      </c>
      <c r="G1418" s="1095">
        <f t="shared" si="91"/>
        <v>0</v>
      </c>
      <c r="H1418" s="1090" t="str">
        <f t="shared" ca="1" si="92"/>
        <v/>
      </c>
      <c r="I1418" s="1109"/>
      <c r="J1418" s="1109"/>
      <c r="K1418" s="1112"/>
      <c r="L1418" s="1091"/>
      <c r="M1418" s="1091"/>
      <c r="N1418" s="1091"/>
      <c r="O1418" s="1091"/>
      <c r="P1418" s="1096"/>
      <c r="Q1418" s="1096"/>
      <c r="R1418" s="1096"/>
      <c r="S1418" s="1091"/>
    </row>
    <row r="1419" spans="1:19" x14ac:dyDescent="0.3">
      <c r="A1419" s="1090">
        <v>1414</v>
      </c>
      <c r="B1419" s="1091"/>
      <c r="C1419" s="1091"/>
      <c r="D1419" s="1097"/>
      <c r="E1419" s="1093">
        <f t="shared" si="89"/>
        <v>0</v>
      </c>
      <c r="F1419" s="1094">
        <f t="shared" si="90"/>
        <v>0</v>
      </c>
      <c r="G1419" s="1095">
        <f t="shared" si="91"/>
        <v>0</v>
      </c>
      <c r="H1419" s="1090" t="str">
        <f t="shared" ca="1" si="92"/>
        <v/>
      </c>
      <c r="I1419" s="1109"/>
      <c r="J1419" s="1109"/>
      <c r="K1419" s="1112"/>
      <c r="L1419" s="1091"/>
      <c r="M1419" s="1091"/>
      <c r="N1419" s="1091"/>
      <c r="O1419" s="1091"/>
      <c r="P1419" s="1096"/>
      <c r="Q1419" s="1096"/>
      <c r="R1419" s="1096"/>
      <c r="S1419" s="1091"/>
    </row>
    <row r="1420" spans="1:19" x14ac:dyDescent="0.3">
      <c r="A1420" s="1090">
        <v>1415</v>
      </c>
      <c r="B1420" s="1091"/>
      <c r="C1420" s="1091"/>
      <c r="D1420" s="1097"/>
      <c r="E1420" s="1093">
        <f t="shared" si="89"/>
        <v>0</v>
      </c>
      <c r="F1420" s="1094">
        <f t="shared" si="90"/>
        <v>0</v>
      </c>
      <c r="G1420" s="1095">
        <f t="shared" si="91"/>
        <v>0</v>
      </c>
      <c r="H1420" s="1090" t="str">
        <f t="shared" ca="1" si="92"/>
        <v/>
      </c>
      <c r="I1420" s="1109"/>
      <c r="J1420" s="1109"/>
      <c r="K1420" s="1112"/>
      <c r="L1420" s="1091"/>
      <c r="M1420" s="1091"/>
      <c r="N1420" s="1091"/>
      <c r="O1420" s="1091"/>
      <c r="P1420" s="1096"/>
      <c r="Q1420" s="1096"/>
      <c r="R1420" s="1096"/>
      <c r="S1420" s="1091"/>
    </row>
    <row r="1421" spans="1:19" x14ac:dyDescent="0.3">
      <c r="A1421" s="1090">
        <v>1416</v>
      </c>
      <c r="B1421" s="1091"/>
      <c r="C1421" s="1091"/>
      <c r="D1421" s="1097"/>
      <c r="E1421" s="1093">
        <f t="shared" si="89"/>
        <v>0</v>
      </c>
      <c r="F1421" s="1094">
        <f t="shared" si="90"/>
        <v>0</v>
      </c>
      <c r="G1421" s="1095">
        <f t="shared" si="91"/>
        <v>0</v>
      </c>
      <c r="H1421" s="1090" t="str">
        <f t="shared" ca="1" si="92"/>
        <v/>
      </c>
      <c r="I1421" s="1109"/>
      <c r="J1421" s="1109"/>
      <c r="K1421" s="1112"/>
      <c r="L1421" s="1091"/>
      <c r="M1421" s="1091"/>
      <c r="N1421" s="1091"/>
      <c r="O1421" s="1091"/>
      <c r="P1421" s="1096"/>
      <c r="Q1421" s="1096"/>
      <c r="R1421" s="1096"/>
      <c r="S1421" s="1091"/>
    </row>
    <row r="1422" spans="1:19" x14ac:dyDescent="0.3">
      <c r="A1422" s="1090">
        <v>1417</v>
      </c>
      <c r="B1422" s="1091"/>
      <c r="C1422" s="1091"/>
      <c r="D1422" s="1097"/>
      <c r="E1422" s="1093">
        <f t="shared" si="89"/>
        <v>0</v>
      </c>
      <c r="F1422" s="1094">
        <f t="shared" si="90"/>
        <v>0</v>
      </c>
      <c r="G1422" s="1095">
        <f t="shared" si="91"/>
        <v>0</v>
      </c>
      <c r="H1422" s="1090" t="str">
        <f t="shared" ca="1" si="92"/>
        <v/>
      </c>
      <c r="I1422" s="1109"/>
      <c r="J1422" s="1109"/>
      <c r="K1422" s="1112"/>
      <c r="L1422" s="1091"/>
      <c r="M1422" s="1091"/>
      <c r="N1422" s="1091"/>
      <c r="O1422" s="1091"/>
      <c r="P1422" s="1096"/>
      <c r="Q1422" s="1096"/>
      <c r="R1422" s="1096"/>
      <c r="S1422" s="1091"/>
    </row>
    <row r="1423" spans="1:19" x14ac:dyDescent="0.3">
      <c r="A1423" s="1090">
        <v>1418</v>
      </c>
      <c r="B1423" s="1091"/>
      <c r="C1423" s="1091"/>
      <c r="D1423" s="1097"/>
      <c r="E1423" s="1093">
        <f t="shared" si="89"/>
        <v>0</v>
      </c>
      <c r="F1423" s="1094">
        <f t="shared" si="90"/>
        <v>0</v>
      </c>
      <c r="G1423" s="1095">
        <f t="shared" si="91"/>
        <v>0</v>
      </c>
      <c r="H1423" s="1090" t="str">
        <f t="shared" ca="1" si="92"/>
        <v/>
      </c>
      <c r="I1423" s="1109"/>
      <c r="J1423" s="1109"/>
      <c r="K1423" s="1112"/>
      <c r="L1423" s="1091"/>
      <c r="M1423" s="1091"/>
      <c r="N1423" s="1091"/>
      <c r="O1423" s="1091"/>
      <c r="P1423" s="1096"/>
      <c r="Q1423" s="1096"/>
      <c r="R1423" s="1096"/>
      <c r="S1423" s="1091"/>
    </row>
    <row r="1424" spans="1:19" x14ac:dyDescent="0.3">
      <c r="A1424" s="1090">
        <v>1419</v>
      </c>
      <c r="B1424" s="1091"/>
      <c r="C1424" s="1091"/>
      <c r="D1424" s="1097"/>
      <c r="E1424" s="1093">
        <f t="shared" si="89"/>
        <v>0</v>
      </c>
      <c r="F1424" s="1094">
        <f t="shared" si="90"/>
        <v>0</v>
      </c>
      <c r="G1424" s="1095">
        <f t="shared" si="91"/>
        <v>0</v>
      </c>
      <c r="H1424" s="1090" t="str">
        <f t="shared" ca="1" si="92"/>
        <v/>
      </c>
      <c r="I1424" s="1109"/>
      <c r="J1424" s="1109"/>
      <c r="K1424" s="1112"/>
      <c r="L1424" s="1091"/>
      <c r="M1424" s="1091"/>
      <c r="N1424" s="1091"/>
      <c r="O1424" s="1091"/>
      <c r="P1424" s="1096"/>
      <c r="Q1424" s="1096"/>
      <c r="R1424" s="1096"/>
      <c r="S1424" s="1091"/>
    </row>
    <row r="1425" spans="1:19" x14ac:dyDescent="0.3">
      <c r="A1425" s="1090">
        <v>1420</v>
      </c>
      <c r="B1425" s="1091"/>
      <c r="C1425" s="1091"/>
      <c r="D1425" s="1097"/>
      <c r="E1425" s="1093">
        <f t="shared" si="89"/>
        <v>0</v>
      </c>
      <c r="F1425" s="1094">
        <f t="shared" si="90"/>
        <v>0</v>
      </c>
      <c r="G1425" s="1095">
        <f t="shared" si="91"/>
        <v>0</v>
      </c>
      <c r="H1425" s="1090" t="str">
        <f t="shared" ca="1" si="92"/>
        <v/>
      </c>
      <c r="I1425" s="1109"/>
      <c r="J1425" s="1109"/>
      <c r="K1425" s="1112"/>
      <c r="L1425" s="1091"/>
      <c r="M1425" s="1091"/>
      <c r="N1425" s="1091"/>
      <c r="O1425" s="1091"/>
      <c r="P1425" s="1096"/>
      <c r="Q1425" s="1096"/>
      <c r="R1425" s="1096"/>
      <c r="S1425" s="1091"/>
    </row>
    <row r="1426" spans="1:19" x14ac:dyDescent="0.3">
      <c r="A1426" s="1090">
        <v>1421</v>
      </c>
      <c r="B1426" s="1091"/>
      <c r="C1426" s="1091"/>
      <c r="D1426" s="1097"/>
      <c r="E1426" s="1093">
        <f t="shared" si="89"/>
        <v>0</v>
      </c>
      <c r="F1426" s="1094">
        <f t="shared" si="90"/>
        <v>0</v>
      </c>
      <c r="G1426" s="1095">
        <f t="shared" si="91"/>
        <v>0</v>
      </c>
      <c r="H1426" s="1090" t="str">
        <f t="shared" ca="1" si="92"/>
        <v/>
      </c>
      <c r="I1426" s="1109"/>
      <c r="J1426" s="1109"/>
      <c r="K1426" s="1112"/>
      <c r="L1426" s="1091"/>
      <c r="M1426" s="1091"/>
      <c r="N1426" s="1091"/>
      <c r="O1426" s="1091"/>
      <c r="P1426" s="1096"/>
      <c r="Q1426" s="1096"/>
      <c r="R1426" s="1096"/>
      <c r="S1426" s="1091"/>
    </row>
    <row r="1427" spans="1:19" x14ac:dyDescent="0.3">
      <c r="A1427" s="1090">
        <v>1422</v>
      </c>
      <c r="B1427" s="1091"/>
      <c r="C1427" s="1091"/>
      <c r="D1427" s="1097"/>
      <c r="E1427" s="1093">
        <f t="shared" si="89"/>
        <v>0</v>
      </c>
      <c r="F1427" s="1094">
        <f t="shared" si="90"/>
        <v>0</v>
      </c>
      <c r="G1427" s="1095">
        <f t="shared" si="91"/>
        <v>0</v>
      </c>
      <c r="H1427" s="1090" t="str">
        <f t="shared" ca="1" si="92"/>
        <v/>
      </c>
      <c r="I1427" s="1109"/>
      <c r="J1427" s="1109"/>
      <c r="K1427" s="1112"/>
      <c r="L1427" s="1091"/>
      <c r="M1427" s="1091"/>
      <c r="N1427" s="1091"/>
      <c r="O1427" s="1091"/>
      <c r="P1427" s="1096"/>
      <c r="Q1427" s="1096"/>
      <c r="R1427" s="1096"/>
      <c r="S1427" s="1091"/>
    </row>
    <row r="1428" spans="1:19" x14ac:dyDescent="0.3">
      <c r="A1428" s="1090">
        <v>1423</v>
      </c>
      <c r="B1428" s="1091"/>
      <c r="C1428" s="1091"/>
      <c r="D1428" s="1097"/>
      <c r="E1428" s="1093">
        <f t="shared" si="89"/>
        <v>0</v>
      </c>
      <c r="F1428" s="1094">
        <f t="shared" si="90"/>
        <v>0</v>
      </c>
      <c r="G1428" s="1095">
        <f t="shared" si="91"/>
        <v>0</v>
      </c>
      <c r="H1428" s="1090" t="str">
        <f t="shared" ca="1" si="92"/>
        <v/>
      </c>
      <c r="I1428" s="1109"/>
      <c r="J1428" s="1109"/>
      <c r="K1428" s="1112"/>
      <c r="L1428" s="1091"/>
      <c r="M1428" s="1091"/>
      <c r="N1428" s="1091"/>
      <c r="O1428" s="1091"/>
      <c r="P1428" s="1096"/>
      <c r="Q1428" s="1096"/>
      <c r="R1428" s="1096"/>
      <c r="S1428" s="1091"/>
    </row>
    <row r="1429" spans="1:19" x14ac:dyDescent="0.3">
      <c r="A1429" s="1090">
        <v>1424</v>
      </c>
      <c r="B1429" s="1091"/>
      <c r="C1429" s="1091"/>
      <c r="D1429" s="1097"/>
      <c r="E1429" s="1093">
        <f t="shared" si="89"/>
        <v>0</v>
      </c>
      <c r="F1429" s="1094">
        <f t="shared" si="90"/>
        <v>0</v>
      </c>
      <c r="G1429" s="1095">
        <f t="shared" si="91"/>
        <v>0</v>
      </c>
      <c r="H1429" s="1090" t="str">
        <f t="shared" ca="1" si="92"/>
        <v/>
      </c>
      <c r="I1429" s="1109"/>
      <c r="J1429" s="1109"/>
      <c r="K1429" s="1112"/>
      <c r="L1429" s="1091"/>
      <c r="M1429" s="1091"/>
      <c r="N1429" s="1091"/>
      <c r="O1429" s="1091"/>
      <c r="P1429" s="1096"/>
      <c r="Q1429" s="1096"/>
      <c r="R1429" s="1096"/>
      <c r="S1429" s="1091"/>
    </row>
    <row r="1430" spans="1:19" x14ac:dyDescent="0.3">
      <c r="A1430" s="1090">
        <v>1425</v>
      </c>
      <c r="B1430" s="1091"/>
      <c r="C1430" s="1091"/>
      <c r="D1430" s="1097"/>
      <c r="E1430" s="1093">
        <f t="shared" si="89"/>
        <v>0</v>
      </c>
      <c r="F1430" s="1094">
        <f t="shared" si="90"/>
        <v>0</v>
      </c>
      <c r="G1430" s="1095">
        <f t="shared" si="91"/>
        <v>0</v>
      </c>
      <c r="H1430" s="1090" t="str">
        <f t="shared" ca="1" si="92"/>
        <v/>
      </c>
      <c r="I1430" s="1109"/>
      <c r="J1430" s="1109"/>
      <c r="K1430" s="1112"/>
      <c r="L1430" s="1091"/>
      <c r="M1430" s="1091"/>
      <c r="N1430" s="1091"/>
      <c r="O1430" s="1091"/>
      <c r="P1430" s="1096"/>
      <c r="Q1430" s="1096"/>
      <c r="R1430" s="1096"/>
      <c r="S1430" s="1091"/>
    </row>
    <row r="1431" spans="1:19" x14ac:dyDescent="0.3">
      <c r="A1431" s="1090">
        <v>1426</v>
      </c>
      <c r="B1431" s="1091"/>
      <c r="C1431" s="1091"/>
      <c r="D1431" s="1097"/>
      <c r="E1431" s="1093">
        <f t="shared" si="89"/>
        <v>0</v>
      </c>
      <c r="F1431" s="1094">
        <f t="shared" si="90"/>
        <v>0</v>
      </c>
      <c r="G1431" s="1095">
        <f t="shared" si="91"/>
        <v>0</v>
      </c>
      <c r="H1431" s="1090" t="str">
        <f t="shared" ca="1" si="92"/>
        <v/>
      </c>
      <c r="I1431" s="1109"/>
      <c r="J1431" s="1109"/>
      <c r="K1431" s="1112"/>
      <c r="L1431" s="1091"/>
      <c r="M1431" s="1091"/>
      <c r="N1431" s="1091"/>
      <c r="O1431" s="1091"/>
      <c r="P1431" s="1096"/>
      <c r="Q1431" s="1096"/>
      <c r="R1431" s="1096"/>
      <c r="S1431" s="1091"/>
    </row>
    <row r="1432" spans="1:19" x14ac:dyDescent="0.3">
      <c r="A1432" s="1090">
        <v>1427</v>
      </c>
      <c r="B1432" s="1091"/>
      <c r="C1432" s="1091"/>
      <c r="D1432" s="1097"/>
      <c r="E1432" s="1093">
        <f t="shared" si="89"/>
        <v>0</v>
      </c>
      <c r="F1432" s="1094">
        <f t="shared" si="90"/>
        <v>0</v>
      </c>
      <c r="G1432" s="1095">
        <f t="shared" si="91"/>
        <v>0</v>
      </c>
      <c r="H1432" s="1090" t="str">
        <f t="shared" ca="1" si="92"/>
        <v/>
      </c>
      <c r="I1432" s="1109"/>
      <c r="J1432" s="1109"/>
      <c r="K1432" s="1112"/>
      <c r="L1432" s="1091"/>
      <c r="M1432" s="1091"/>
      <c r="N1432" s="1091"/>
      <c r="O1432" s="1091"/>
      <c r="P1432" s="1096"/>
      <c r="Q1432" s="1096"/>
      <c r="R1432" s="1096"/>
      <c r="S1432" s="1091"/>
    </row>
    <row r="1433" spans="1:19" x14ac:dyDescent="0.3">
      <c r="A1433" s="1090">
        <v>1428</v>
      </c>
      <c r="B1433" s="1091"/>
      <c r="C1433" s="1091"/>
      <c r="D1433" s="1097"/>
      <c r="E1433" s="1093">
        <f t="shared" si="89"/>
        <v>0</v>
      </c>
      <c r="F1433" s="1094">
        <f t="shared" si="90"/>
        <v>0</v>
      </c>
      <c r="G1433" s="1095">
        <f t="shared" si="91"/>
        <v>0</v>
      </c>
      <c r="H1433" s="1090" t="str">
        <f t="shared" ca="1" si="92"/>
        <v/>
      </c>
      <c r="I1433" s="1109"/>
      <c r="J1433" s="1109"/>
      <c r="K1433" s="1112"/>
      <c r="L1433" s="1091"/>
      <c r="M1433" s="1091"/>
      <c r="N1433" s="1091"/>
      <c r="O1433" s="1091"/>
      <c r="P1433" s="1096"/>
      <c r="Q1433" s="1096"/>
      <c r="R1433" s="1096"/>
      <c r="S1433" s="1091"/>
    </row>
    <row r="1434" spans="1:19" x14ac:dyDescent="0.3">
      <c r="A1434" s="1090">
        <v>1429</v>
      </c>
      <c r="B1434" s="1091"/>
      <c r="C1434" s="1091"/>
      <c r="D1434" s="1097"/>
      <c r="E1434" s="1093">
        <f t="shared" si="89"/>
        <v>0</v>
      </c>
      <c r="F1434" s="1094">
        <f t="shared" si="90"/>
        <v>0</v>
      </c>
      <c r="G1434" s="1095">
        <f t="shared" si="91"/>
        <v>0</v>
      </c>
      <c r="H1434" s="1090" t="str">
        <f t="shared" ca="1" si="92"/>
        <v/>
      </c>
      <c r="I1434" s="1109"/>
      <c r="J1434" s="1109"/>
      <c r="K1434" s="1112"/>
      <c r="L1434" s="1091"/>
      <c r="M1434" s="1091"/>
      <c r="N1434" s="1091"/>
      <c r="O1434" s="1091"/>
      <c r="P1434" s="1096"/>
      <c r="Q1434" s="1096"/>
      <c r="R1434" s="1096"/>
      <c r="S1434" s="1091"/>
    </row>
    <row r="1435" spans="1:19" x14ac:dyDescent="0.3">
      <c r="A1435" s="1090">
        <v>1430</v>
      </c>
      <c r="B1435" s="1091"/>
      <c r="C1435" s="1091"/>
      <c r="D1435" s="1097"/>
      <c r="E1435" s="1093">
        <f t="shared" si="89"/>
        <v>0</v>
      </c>
      <c r="F1435" s="1094">
        <f t="shared" si="90"/>
        <v>0</v>
      </c>
      <c r="G1435" s="1095">
        <f t="shared" si="91"/>
        <v>0</v>
      </c>
      <c r="H1435" s="1090" t="str">
        <f t="shared" ca="1" si="92"/>
        <v/>
      </c>
      <c r="I1435" s="1109"/>
      <c r="J1435" s="1109"/>
      <c r="K1435" s="1112"/>
      <c r="L1435" s="1091"/>
      <c r="M1435" s="1091"/>
      <c r="N1435" s="1091"/>
      <c r="O1435" s="1091"/>
      <c r="P1435" s="1096"/>
      <c r="Q1435" s="1096"/>
      <c r="R1435" s="1096"/>
      <c r="S1435" s="1091"/>
    </row>
    <row r="1436" spans="1:19" x14ac:dyDescent="0.3">
      <c r="A1436" s="1090">
        <v>1431</v>
      </c>
      <c r="B1436" s="1091"/>
      <c r="C1436" s="1091"/>
      <c r="D1436" s="1097"/>
      <c r="E1436" s="1093">
        <f t="shared" si="89"/>
        <v>0</v>
      </c>
      <c r="F1436" s="1094">
        <f t="shared" si="90"/>
        <v>0</v>
      </c>
      <c r="G1436" s="1095">
        <f t="shared" si="91"/>
        <v>0</v>
      </c>
      <c r="H1436" s="1090" t="str">
        <f t="shared" ca="1" si="92"/>
        <v/>
      </c>
      <c r="I1436" s="1109"/>
      <c r="J1436" s="1109"/>
      <c r="K1436" s="1112"/>
      <c r="L1436" s="1091"/>
      <c r="M1436" s="1091"/>
      <c r="N1436" s="1091"/>
      <c r="O1436" s="1091"/>
      <c r="P1436" s="1096"/>
      <c r="Q1436" s="1096"/>
      <c r="R1436" s="1096"/>
      <c r="S1436" s="1091"/>
    </row>
    <row r="1437" spans="1:19" x14ac:dyDescent="0.3">
      <c r="A1437" s="1090">
        <v>1432</v>
      </c>
      <c r="B1437" s="1091"/>
      <c r="C1437" s="1091"/>
      <c r="D1437" s="1097"/>
      <c r="E1437" s="1093">
        <f t="shared" si="89"/>
        <v>0</v>
      </c>
      <c r="F1437" s="1094">
        <f t="shared" si="90"/>
        <v>0</v>
      </c>
      <c r="G1437" s="1095">
        <f t="shared" si="91"/>
        <v>0</v>
      </c>
      <c r="H1437" s="1090" t="str">
        <f t="shared" ca="1" si="92"/>
        <v/>
      </c>
      <c r="I1437" s="1109"/>
      <c r="J1437" s="1109"/>
      <c r="K1437" s="1112"/>
      <c r="L1437" s="1091"/>
      <c r="M1437" s="1091"/>
      <c r="N1437" s="1091"/>
      <c r="O1437" s="1091"/>
      <c r="P1437" s="1096"/>
      <c r="Q1437" s="1096"/>
      <c r="R1437" s="1096"/>
      <c r="S1437" s="1091"/>
    </row>
    <row r="1438" spans="1:19" x14ac:dyDescent="0.3">
      <c r="A1438" s="1090">
        <v>1433</v>
      </c>
      <c r="B1438" s="1091"/>
      <c r="C1438" s="1091"/>
      <c r="D1438" s="1097"/>
      <c r="E1438" s="1093">
        <f t="shared" si="89"/>
        <v>0</v>
      </c>
      <c r="F1438" s="1094">
        <f t="shared" si="90"/>
        <v>0</v>
      </c>
      <c r="G1438" s="1095">
        <f t="shared" si="91"/>
        <v>0</v>
      </c>
      <c r="H1438" s="1090" t="str">
        <f t="shared" ca="1" si="92"/>
        <v/>
      </c>
      <c r="I1438" s="1109"/>
      <c r="J1438" s="1109"/>
      <c r="K1438" s="1112"/>
      <c r="L1438" s="1091"/>
      <c r="M1438" s="1091"/>
      <c r="N1438" s="1091"/>
      <c r="O1438" s="1091"/>
      <c r="P1438" s="1096"/>
      <c r="Q1438" s="1096"/>
      <c r="R1438" s="1096"/>
      <c r="S1438" s="1091"/>
    </row>
    <row r="1439" spans="1:19" x14ac:dyDescent="0.3">
      <c r="A1439" s="1090">
        <v>1434</v>
      </c>
      <c r="B1439" s="1091"/>
      <c r="C1439" s="1091"/>
      <c r="D1439" s="1097"/>
      <c r="E1439" s="1093">
        <f t="shared" si="89"/>
        <v>0</v>
      </c>
      <c r="F1439" s="1094">
        <f t="shared" si="90"/>
        <v>0</v>
      </c>
      <c r="G1439" s="1095">
        <f t="shared" si="91"/>
        <v>0</v>
      </c>
      <c r="H1439" s="1090" t="str">
        <f t="shared" ca="1" si="92"/>
        <v/>
      </c>
      <c r="I1439" s="1109"/>
      <c r="J1439" s="1109"/>
      <c r="K1439" s="1112"/>
      <c r="L1439" s="1091"/>
      <c r="M1439" s="1091"/>
      <c r="N1439" s="1091"/>
      <c r="O1439" s="1091"/>
      <c r="P1439" s="1096"/>
      <c r="Q1439" s="1096"/>
      <c r="R1439" s="1096"/>
      <c r="S1439" s="1091"/>
    </row>
    <row r="1440" spans="1:19" x14ac:dyDescent="0.3">
      <c r="A1440" s="1090">
        <v>1435</v>
      </c>
      <c r="B1440" s="1091"/>
      <c r="C1440" s="1091"/>
      <c r="D1440" s="1097"/>
      <c r="E1440" s="1093">
        <f t="shared" si="89"/>
        <v>0</v>
      </c>
      <c r="F1440" s="1094">
        <f t="shared" si="90"/>
        <v>0</v>
      </c>
      <c r="G1440" s="1095">
        <f t="shared" si="91"/>
        <v>0</v>
      </c>
      <c r="H1440" s="1090" t="str">
        <f t="shared" ca="1" si="92"/>
        <v/>
      </c>
      <c r="I1440" s="1109"/>
      <c r="J1440" s="1109"/>
      <c r="K1440" s="1112"/>
      <c r="L1440" s="1091"/>
      <c r="M1440" s="1091"/>
      <c r="N1440" s="1091"/>
      <c r="O1440" s="1091"/>
      <c r="P1440" s="1096"/>
      <c r="Q1440" s="1096"/>
      <c r="R1440" s="1096"/>
      <c r="S1440" s="1091"/>
    </row>
    <row r="1441" spans="1:19" x14ac:dyDescent="0.3">
      <c r="A1441" s="1090">
        <v>1436</v>
      </c>
      <c r="B1441" s="1091"/>
      <c r="C1441" s="1091"/>
      <c r="D1441" s="1097"/>
      <c r="E1441" s="1093">
        <f t="shared" si="89"/>
        <v>0</v>
      </c>
      <c r="F1441" s="1094">
        <f t="shared" si="90"/>
        <v>0</v>
      </c>
      <c r="G1441" s="1095">
        <f t="shared" si="91"/>
        <v>0</v>
      </c>
      <c r="H1441" s="1090" t="str">
        <f t="shared" ca="1" si="92"/>
        <v/>
      </c>
      <c r="I1441" s="1109"/>
      <c r="J1441" s="1109"/>
      <c r="K1441" s="1112"/>
      <c r="L1441" s="1091"/>
      <c r="M1441" s="1091"/>
      <c r="N1441" s="1091"/>
      <c r="O1441" s="1091"/>
      <c r="P1441" s="1096"/>
      <c r="Q1441" s="1096"/>
      <c r="R1441" s="1096"/>
      <c r="S1441" s="1091"/>
    </row>
    <row r="1442" spans="1:19" x14ac:dyDescent="0.3">
      <c r="A1442" s="1090">
        <v>1437</v>
      </c>
      <c r="B1442" s="1091"/>
      <c r="C1442" s="1091"/>
      <c r="D1442" s="1097"/>
      <c r="E1442" s="1093">
        <f t="shared" si="89"/>
        <v>0</v>
      </c>
      <c r="F1442" s="1094">
        <f t="shared" si="90"/>
        <v>0</v>
      </c>
      <c r="G1442" s="1095">
        <f t="shared" si="91"/>
        <v>0</v>
      </c>
      <c r="H1442" s="1090" t="str">
        <f t="shared" ca="1" si="92"/>
        <v/>
      </c>
      <c r="I1442" s="1109"/>
      <c r="J1442" s="1109"/>
      <c r="K1442" s="1112"/>
      <c r="L1442" s="1091"/>
      <c r="M1442" s="1091"/>
      <c r="N1442" s="1091"/>
      <c r="O1442" s="1091"/>
      <c r="P1442" s="1096"/>
      <c r="Q1442" s="1096"/>
      <c r="R1442" s="1096"/>
      <c r="S1442" s="1091"/>
    </row>
    <row r="1443" spans="1:19" x14ac:dyDescent="0.3">
      <c r="A1443" s="1090">
        <v>1438</v>
      </c>
      <c r="B1443" s="1091"/>
      <c r="C1443" s="1091"/>
      <c r="D1443" s="1097"/>
      <c r="E1443" s="1093">
        <f t="shared" si="89"/>
        <v>0</v>
      </c>
      <c r="F1443" s="1094">
        <f t="shared" si="90"/>
        <v>0</v>
      </c>
      <c r="G1443" s="1095">
        <f t="shared" si="91"/>
        <v>0</v>
      </c>
      <c r="H1443" s="1090" t="str">
        <f t="shared" ca="1" si="92"/>
        <v/>
      </c>
      <c r="I1443" s="1109"/>
      <c r="J1443" s="1109"/>
      <c r="K1443" s="1112"/>
      <c r="L1443" s="1091"/>
      <c r="M1443" s="1091"/>
      <c r="N1443" s="1091"/>
      <c r="O1443" s="1091"/>
      <c r="P1443" s="1096"/>
      <c r="Q1443" s="1096"/>
      <c r="R1443" s="1096"/>
      <c r="S1443" s="1091"/>
    </row>
    <row r="1444" spans="1:19" x14ac:dyDescent="0.3">
      <c r="A1444" s="1090">
        <v>1439</v>
      </c>
      <c r="B1444" s="1091"/>
      <c r="C1444" s="1091"/>
      <c r="D1444" s="1097"/>
      <c r="E1444" s="1093">
        <f t="shared" si="89"/>
        <v>0</v>
      </c>
      <c r="F1444" s="1094">
        <f t="shared" si="90"/>
        <v>0</v>
      </c>
      <c r="G1444" s="1095">
        <f t="shared" si="91"/>
        <v>0</v>
      </c>
      <c r="H1444" s="1090" t="str">
        <f t="shared" ca="1" si="92"/>
        <v/>
      </c>
      <c r="I1444" s="1109"/>
      <c r="J1444" s="1109"/>
      <c r="K1444" s="1112"/>
      <c r="L1444" s="1091"/>
      <c r="M1444" s="1091"/>
      <c r="N1444" s="1091"/>
      <c r="O1444" s="1091"/>
      <c r="P1444" s="1096"/>
      <c r="Q1444" s="1096"/>
      <c r="R1444" s="1096"/>
      <c r="S1444" s="1091"/>
    </row>
    <row r="1445" spans="1:19" x14ac:dyDescent="0.3">
      <c r="A1445" s="1090">
        <v>1440</v>
      </c>
      <c r="B1445" s="1091"/>
      <c r="C1445" s="1091"/>
      <c r="D1445" s="1097"/>
      <c r="E1445" s="1093">
        <f t="shared" si="89"/>
        <v>0</v>
      </c>
      <c r="F1445" s="1094">
        <f t="shared" si="90"/>
        <v>0</v>
      </c>
      <c r="G1445" s="1095">
        <f t="shared" si="91"/>
        <v>0</v>
      </c>
      <c r="H1445" s="1090" t="str">
        <f t="shared" ca="1" si="92"/>
        <v/>
      </c>
      <c r="I1445" s="1109"/>
      <c r="J1445" s="1109"/>
      <c r="K1445" s="1112"/>
      <c r="L1445" s="1091"/>
      <c r="M1445" s="1091"/>
      <c r="N1445" s="1091"/>
      <c r="O1445" s="1091"/>
      <c r="P1445" s="1096"/>
      <c r="Q1445" s="1096"/>
      <c r="R1445" s="1096"/>
      <c r="S1445" s="1091"/>
    </row>
    <row r="1446" spans="1:19" x14ac:dyDescent="0.3">
      <c r="A1446" s="1090">
        <v>1441</v>
      </c>
      <c r="B1446" s="1091"/>
      <c r="C1446" s="1091"/>
      <c r="D1446" s="1097"/>
      <c r="E1446" s="1093">
        <f t="shared" si="89"/>
        <v>0</v>
      </c>
      <c r="F1446" s="1094">
        <f t="shared" si="90"/>
        <v>0</v>
      </c>
      <c r="G1446" s="1095">
        <f t="shared" si="91"/>
        <v>0</v>
      </c>
      <c r="H1446" s="1090" t="str">
        <f t="shared" ca="1" si="92"/>
        <v/>
      </c>
      <c r="I1446" s="1109"/>
      <c r="J1446" s="1109"/>
      <c r="K1446" s="1112"/>
      <c r="L1446" s="1091"/>
      <c r="M1446" s="1091"/>
      <c r="N1446" s="1091"/>
      <c r="O1446" s="1091"/>
      <c r="P1446" s="1096"/>
      <c r="Q1446" s="1096"/>
      <c r="R1446" s="1096"/>
      <c r="S1446" s="1091"/>
    </row>
    <row r="1447" spans="1:19" x14ac:dyDescent="0.3">
      <c r="A1447" s="1090">
        <v>1442</v>
      </c>
      <c r="B1447" s="1091"/>
      <c r="C1447" s="1091"/>
      <c r="D1447" s="1097"/>
      <c r="E1447" s="1093">
        <f t="shared" si="89"/>
        <v>0</v>
      </c>
      <c r="F1447" s="1094">
        <f t="shared" si="90"/>
        <v>0</v>
      </c>
      <c r="G1447" s="1095">
        <f t="shared" si="91"/>
        <v>0</v>
      </c>
      <c r="H1447" s="1090" t="str">
        <f t="shared" ca="1" si="92"/>
        <v/>
      </c>
      <c r="I1447" s="1109"/>
      <c r="J1447" s="1109"/>
      <c r="K1447" s="1112"/>
      <c r="L1447" s="1091"/>
      <c r="M1447" s="1091"/>
      <c r="N1447" s="1091"/>
      <c r="O1447" s="1091"/>
      <c r="P1447" s="1096"/>
      <c r="Q1447" s="1096"/>
      <c r="R1447" s="1096"/>
      <c r="S1447" s="1091"/>
    </row>
    <row r="1448" spans="1:19" x14ac:dyDescent="0.3">
      <c r="A1448" s="1090">
        <v>1443</v>
      </c>
      <c r="B1448" s="1091"/>
      <c r="C1448" s="1091"/>
      <c r="D1448" s="1097"/>
      <c r="E1448" s="1093">
        <f t="shared" si="89"/>
        <v>0</v>
      </c>
      <c r="F1448" s="1094">
        <f t="shared" si="90"/>
        <v>0</v>
      </c>
      <c r="G1448" s="1095">
        <f t="shared" si="91"/>
        <v>0</v>
      </c>
      <c r="H1448" s="1090" t="str">
        <f t="shared" ca="1" si="92"/>
        <v/>
      </c>
      <c r="I1448" s="1109"/>
      <c r="J1448" s="1109"/>
      <c r="K1448" s="1112"/>
      <c r="L1448" s="1091"/>
      <c r="M1448" s="1091"/>
      <c r="N1448" s="1091"/>
      <c r="O1448" s="1091"/>
      <c r="P1448" s="1096"/>
      <c r="Q1448" s="1096"/>
      <c r="R1448" s="1096"/>
      <c r="S1448" s="1091"/>
    </row>
    <row r="1449" spans="1:19" x14ac:dyDescent="0.3">
      <c r="A1449" s="1090">
        <v>1444</v>
      </c>
      <c r="B1449" s="1091"/>
      <c r="C1449" s="1091"/>
      <c r="D1449" s="1097"/>
      <c r="E1449" s="1093">
        <f t="shared" si="89"/>
        <v>0</v>
      </c>
      <c r="F1449" s="1094">
        <f t="shared" si="90"/>
        <v>0</v>
      </c>
      <c r="G1449" s="1095">
        <f t="shared" si="91"/>
        <v>0</v>
      </c>
      <c r="H1449" s="1090" t="str">
        <f t="shared" ca="1" si="92"/>
        <v/>
      </c>
      <c r="I1449" s="1109"/>
      <c r="J1449" s="1109"/>
      <c r="K1449" s="1112"/>
      <c r="L1449" s="1091"/>
      <c r="M1449" s="1091"/>
      <c r="N1449" s="1091"/>
      <c r="O1449" s="1091"/>
      <c r="P1449" s="1096"/>
      <c r="Q1449" s="1096"/>
      <c r="R1449" s="1096"/>
      <c r="S1449" s="1091"/>
    </row>
    <row r="1450" spans="1:19" x14ac:dyDescent="0.3">
      <c r="A1450" s="1090">
        <v>1445</v>
      </c>
      <c r="B1450" s="1091"/>
      <c r="C1450" s="1091"/>
      <c r="D1450" s="1097"/>
      <c r="E1450" s="1093">
        <f t="shared" si="89"/>
        <v>0</v>
      </c>
      <c r="F1450" s="1094">
        <f t="shared" si="90"/>
        <v>0</v>
      </c>
      <c r="G1450" s="1095">
        <f t="shared" si="91"/>
        <v>0</v>
      </c>
      <c r="H1450" s="1090" t="str">
        <f t="shared" ca="1" si="92"/>
        <v/>
      </c>
      <c r="I1450" s="1109"/>
      <c r="J1450" s="1109"/>
      <c r="K1450" s="1112"/>
      <c r="L1450" s="1091"/>
      <c r="M1450" s="1091"/>
      <c r="N1450" s="1091"/>
      <c r="O1450" s="1091"/>
      <c r="P1450" s="1096"/>
      <c r="Q1450" s="1096"/>
      <c r="R1450" s="1096"/>
      <c r="S1450" s="1091"/>
    </row>
    <row r="1451" spans="1:19" x14ac:dyDescent="0.3">
      <c r="A1451" s="1090">
        <v>1446</v>
      </c>
      <c r="B1451" s="1091"/>
      <c r="C1451" s="1091"/>
      <c r="D1451" s="1097"/>
      <c r="E1451" s="1093">
        <f t="shared" si="89"/>
        <v>0</v>
      </c>
      <c r="F1451" s="1094">
        <f t="shared" si="90"/>
        <v>0</v>
      </c>
      <c r="G1451" s="1095">
        <f t="shared" si="91"/>
        <v>0</v>
      </c>
      <c r="H1451" s="1090" t="str">
        <f t="shared" ca="1" si="92"/>
        <v/>
      </c>
      <c r="I1451" s="1109"/>
      <c r="J1451" s="1109"/>
      <c r="K1451" s="1112"/>
      <c r="L1451" s="1091"/>
      <c r="M1451" s="1091"/>
      <c r="N1451" s="1091"/>
      <c r="O1451" s="1091"/>
      <c r="P1451" s="1096"/>
      <c r="Q1451" s="1096"/>
      <c r="R1451" s="1096"/>
      <c r="S1451" s="1091"/>
    </row>
    <row r="1452" spans="1:19" x14ac:dyDescent="0.3">
      <c r="A1452" s="1090">
        <v>1447</v>
      </c>
      <c r="B1452" s="1091"/>
      <c r="C1452" s="1091"/>
      <c r="D1452" s="1097"/>
      <c r="E1452" s="1093">
        <f t="shared" si="89"/>
        <v>0</v>
      </c>
      <c r="F1452" s="1094">
        <f t="shared" si="90"/>
        <v>0</v>
      </c>
      <c r="G1452" s="1095">
        <f t="shared" si="91"/>
        <v>0</v>
      </c>
      <c r="H1452" s="1090" t="str">
        <f t="shared" ca="1" si="92"/>
        <v/>
      </c>
      <c r="I1452" s="1109"/>
      <c r="J1452" s="1109"/>
      <c r="K1452" s="1112"/>
      <c r="L1452" s="1091"/>
      <c r="M1452" s="1091"/>
      <c r="N1452" s="1091"/>
      <c r="O1452" s="1091"/>
      <c r="P1452" s="1096"/>
      <c r="Q1452" s="1096"/>
      <c r="R1452" s="1096"/>
      <c r="S1452" s="1091"/>
    </row>
    <row r="1453" spans="1:19" x14ac:dyDescent="0.3">
      <c r="A1453" s="1090">
        <v>1448</v>
      </c>
      <c r="B1453" s="1091"/>
      <c r="C1453" s="1091"/>
      <c r="D1453" s="1097"/>
      <c r="E1453" s="1093">
        <f t="shared" si="89"/>
        <v>0</v>
      </c>
      <c r="F1453" s="1094">
        <f t="shared" si="90"/>
        <v>0</v>
      </c>
      <c r="G1453" s="1095">
        <f t="shared" si="91"/>
        <v>0</v>
      </c>
      <c r="H1453" s="1090" t="str">
        <f t="shared" ca="1" si="92"/>
        <v/>
      </c>
      <c r="I1453" s="1109"/>
      <c r="J1453" s="1109"/>
      <c r="K1453" s="1112"/>
      <c r="L1453" s="1091"/>
      <c r="M1453" s="1091"/>
      <c r="N1453" s="1091"/>
      <c r="O1453" s="1091"/>
      <c r="P1453" s="1096"/>
      <c r="Q1453" s="1096"/>
      <c r="R1453" s="1096"/>
      <c r="S1453" s="1091"/>
    </row>
    <row r="1454" spans="1:19" x14ac:dyDescent="0.3">
      <c r="A1454" s="1090">
        <v>1449</v>
      </c>
      <c r="B1454" s="1091"/>
      <c r="C1454" s="1091"/>
      <c r="D1454" s="1097"/>
      <c r="E1454" s="1093">
        <f t="shared" si="89"/>
        <v>0</v>
      </c>
      <c r="F1454" s="1094">
        <f t="shared" si="90"/>
        <v>0</v>
      </c>
      <c r="G1454" s="1095">
        <f t="shared" si="91"/>
        <v>0</v>
      </c>
      <c r="H1454" s="1090" t="str">
        <f t="shared" ca="1" si="92"/>
        <v/>
      </c>
      <c r="I1454" s="1109"/>
      <c r="J1454" s="1109"/>
      <c r="K1454" s="1112"/>
      <c r="L1454" s="1091"/>
      <c r="M1454" s="1091"/>
      <c r="N1454" s="1091"/>
      <c r="O1454" s="1091"/>
      <c r="P1454" s="1096"/>
      <c r="Q1454" s="1096"/>
      <c r="R1454" s="1096"/>
      <c r="S1454" s="1091"/>
    </row>
    <row r="1455" spans="1:19" x14ac:dyDescent="0.3">
      <c r="A1455" s="1090">
        <v>1450</v>
      </c>
      <c r="B1455" s="1091"/>
      <c r="C1455" s="1091"/>
      <c r="D1455" s="1097"/>
      <c r="E1455" s="1093">
        <f t="shared" si="89"/>
        <v>0</v>
      </c>
      <c r="F1455" s="1094">
        <f t="shared" si="90"/>
        <v>0</v>
      </c>
      <c r="G1455" s="1095">
        <f t="shared" si="91"/>
        <v>0</v>
      </c>
      <c r="H1455" s="1090" t="str">
        <f t="shared" ca="1" si="92"/>
        <v/>
      </c>
      <c r="I1455" s="1109"/>
      <c r="J1455" s="1109"/>
      <c r="K1455" s="1112"/>
      <c r="L1455" s="1091"/>
      <c r="M1455" s="1091"/>
      <c r="N1455" s="1091"/>
      <c r="O1455" s="1091"/>
      <c r="P1455" s="1096"/>
      <c r="Q1455" s="1096"/>
      <c r="R1455" s="1096"/>
      <c r="S1455" s="1091"/>
    </row>
    <row r="1456" spans="1:19" x14ac:dyDescent="0.3">
      <c r="A1456" s="1090">
        <v>1451</v>
      </c>
      <c r="B1456" s="1091"/>
      <c r="C1456" s="1091"/>
      <c r="D1456" s="1097"/>
      <c r="E1456" s="1093">
        <f t="shared" si="89"/>
        <v>0</v>
      </c>
      <c r="F1456" s="1094">
        <f t="shared" si="90"/>
        <v>0</v>
      </c>
      <c r="G1456" s="1095">
        <f t="shared" si="91"/>
        <v>0</v>
      </c>
      <c r="H1456" s="1090" t="str">
        <f t="shared" ca="1" si="92"/>
        <v/>
      </c>
      <c r="I1456" s="1109"/>
      <c r="J1456" s="1109"/>
      <c r="K1456" s="1112"/>
      <c r="L1456" s="1091"/>
      <c r="M1456" s="1091"/>
      <c r="N1456" s="1091"/>
      <c r="O1456" s="1091"/>
      <c r="P1456" s="1096"/>
      <c r="Q1456" s="1096"/>
      <c r="R1456" s="1096"/>
      <c r="S1456" s="1091"/>
    </row>
    <row r="1457" spans="1:19" x14ac:dyDescent="0.3">
      <c r="A1457" s="1090">
        <v>1452</v>
      </c>
      <c r="B1457" s="1091"/>
      <c r="C1457" s="1091"/>
      <c r="D1457" s="1097"/>
      <c r="E1457" s="1093">
        <f t="shared" si="89"/>
        <v>0</v>
      </c>
      <c r="F1457" s="1094">
        <f t="shared" si="90"/>
        <v>0</v>
      </c>
      <c r="G1457" s="1095">
        <f t="shared" si="91"/>
        <v>0</v>
      </c>
      <c r="H1457" s="1090" t="str">
        <f t="shared" ca="1" si="92"/>
        <v/>
      </c>
      <c r="I1457" s="1109"/>
      <c r="J1457" s="1109"/>
      <c r="K1457" s="1112"/>
      <c r="L1457" s="1091"/>
      <c r="M1457" s="1091"/>
      <c r="N1457" s="1091"/>
      <c r="O1457" s="1091"/>
      <c r="P1457" s="1096"/>
      <c r="Q1457" s="1096"/>
      <c r="R1457" s="1096"/>
      <c r="S1457" s="1091"/>
    </row>
    <row r="1458" spans="1:19" x14ac:dyDescent="0.3">
      <c r="A1458" s="1090">
        <v>1453</v>
      </c>
      <c r="B1458" s="1091"/>
      <c r="C1458" s="1091"/>
      <c r="D1458" s="1097"/>
      <c r="E1458" s="1093">
        <f t="shared" si="89"/>
        <v>0</v>
      </c>
      <c r="F1458" s="1094">
        <f t="shared" si="90"/>
        <v>0</v>
      </c>
      <c r="G1458" s="1095">
        <f t="shared" si="91"/>
        <v>0</v>
      </c>
      <c r="H1458" s="1090" t="str">
        <f t="shared" ca="1" si="92"/>
        <v/>
      </c>
      <c r="I1458" s="1109"/>
      <c r="J1458" s="1109"/>
      <c r="K1458" s="1112"/>
      <c r="L1458" s="1091"/>
      <c r="M1458" s="1091"/>
      <c r="N1458" s="1091"/>
      <c r="O1458" s="1091"/>
      <c r="P1458" s="1096"/>
      <c r="Q1458" s="1096"/>
      <c r="R1458" s="1096"/>
      <c r="S1458" s="1091"/>
    </row>
    <row r="1459" spans="1:19" x14ac:dyDescent="0.3">
      <c r="A1459" s="1090">
        <v>1454</v>
      </c>
      <c r="B1459" s="1091"/>
      <c r="C1459" s="1091"/>
      <c r="D1459" s="1097"/>
      <c r="E1459" s="1093">
        <f t="shared" si="89"/>
        <v>0</v>
      </c>
      <c r="F1459" s="1094">
        <f t="shared" si="90"/>
        <v>0</v>
      </c>
      <c r="G1459" s="1095">
        <f t="shared" si="91"/>
        <v>0</v>
      </c>
      <c r="H1459" s="1090" t="str">
        <f t="shared" ca="1" si="92"/>
        <v/>
      </c>
      <c r="I1459" s="1109"/>
      <c r="J1459" s="1109"/>
      <c r="K1459" s="1112"/>
      <c r="L1459" s="1091"/>
      <c r="M1459" s="1091"/>
      <c r="N1459" s="1091"/>
      <c r="O1459" s="1091"/>
      <c r="P1459" s="1096"/>
      <c r="Q1459" s="1096"/>
      <c r="R1459" s="1096"/>
      <c r="S1459" s="1091"/>
    </row>
    <row r="1460" spans="1:19" x14ac:dyDescent="0.3">
      <c r="A1460" s="1090">
        <v>1455</v>
      </c>
      <c r="B1460" s="1091"/>
      <c r="C1460" s="1091"/>
      <c r="D1460" s="1097"/>
      <c r="E1460" s="1093">
        <f t="shared" si="89"/>
        <v>0</v>
      </c>
      <c r="F1460" s="1094">
        <f t="shared" si="90"/>
        <v>0</v>
      </c>
      <c r="G1460" s="1095">
        <f t="shared" si="91"/>
        <v>0</v>
      </c>
      <c r="H1460" s="1090" t="str">
        <f t="shared" ca="1" si="92"/>
        <v/>
      </c>
      <c r="I1460" s="1109"/>
      <c r="J1460" s="1109"/>
      <c r="K1460" s="1112"/>
      <c r="L1460" s="1091"/>
      <c r="M1460" s="1091"/>
      <c r="N1460" s="1091"/>
      <c r="O1460" s="1091"/>
      <c r="P1460" s="1096"/>
      <c r="Q1460" s="1096"/>
      <c r="R1460" s="1096"/>
      <c r="S1460" s="1091"/>
    </row>
    <row r="1461" spans="1:19" x14ac:dyDescent="0.3">
      <c r="A1461" s="1090">
        <v>1456</v>
      </c>
      <c r="B1461" s="1091"/>
      <c r="C1461" s="1091"/>
      <c r="D1461" s="1097"/>
      <c r="E1461" s="1093">
        <f t="shared" si="89"/>
        <v>0</v>
      </c>
      <c r="F1461" s="1094">
        <f t="shared" si="90"/>
        <v>0</v>
      </c>
      <c r="G1461" s="1095">
        <f t="shared" si="91"/>
        <v>0</v>
      </c>
      <c r="H1461" s="1090" t="str">
        <f t="shared" ca="1" si="92"/>
        <v/>
      </c>
      <c r="I1461" s="1109"/>
      <c r="J1461" s="1109"/>
      <c r="K1461" s="1112"/>
      <c r="L1461" s="1091"/>
      <c r="M1461" s="1091"/>
      <c r="N1461" s="1091"/>
      <c r="O1461" s="1091"/>
      <c r="P1461" s="1096"/>
      <c r="Q1461" s="1096"/>
      <c r="R1461" s="1096"/>
      <c r="S1461" s="1091"/>
    </row>
    <row r="1462" spans="1:19" x14ac:dyDescent="0.3">
      <c r="A1462" s="1090">
        <v>1457</v>
      </c>
      <c r="B1462" s="1091"/>
      <c r="C1462" s="1091"/>
      <c r="D1462" s="1097"/>
      <c r="E1462" s="1093">
        <f t="shared" si="89"/>
        <v>0</v>
      </c>
      <c r="F1462" s="1094">
        <f t="shared" si="90"/>
        <v>0</v>
      </c>
      <c r="G1462" s="1095">
        <f t="shared" si="91"/>
        <v>0</v>
      </c>
      <c r="H1462" s="1090" t="str">
        <f t="shared" ca="1" si="92"/>
        <v/>
      </c>
      <c r="I1462" s="1109"/>
      <c r="J1462" s="1109"/>
      <c r="K1462" s="1112"/>
      <c r="L1462" s="1091"/>
      <c r="M1462" s="1091"/>
      <c r="N1462" s="1091"/>
      <c r="O1462" s="1091"/>
      <c r="P1462" s="1096"/>
      <c r="Q1462" s="1096"/>
      <c r="R1462" s="1096"/>
      <c r="S1462" s="1091"/>
    </row>
    <row r="1463" spans="1:19" x14ac:dyDescent="0.3">
      <c r="A1463" s="1090">
        <v>1458</v>
      </c>
      <c r="B1463" s="1091"/>
      <c r="C1463" s="1091"/>
      <c r="D1463" s="1097"/>
      <c r="E1463" s="1093">
        <f t="shared" si="89"/>
        <v>0</v>
      </c>
      <c r="F1463" s="1094">
        <f t="shared" si="90"/>
        <v>0</v>
      </c>
      <c r="G1463" s="1095">
        <f t="shared" si="91"/>
        <v>0</v>
      </c>
      <c r="H1463" s="1090" t="str">
        <f t="shared" ca="1" si="92"/>
        <v/>
      </c>
      <c r="I1463" s="1109"/>
      <c r="J1463" s="1109"/>
      <c r="K1463" s="1112"/>
      <c r="L1463" s="1091"/>
      <c r="M1463" s="1091"/>
      <c r="N1463" s="1091"/>
      <c r="O1463" s="1091"/>
      <c r="P1463" s="1096"/>
      <c r="Q1463" s="1096"/>
      <c r="R1463" s="1096"/>
      <c r="S1463" s="1091"/>
    </row>
    <row r="1464" spans="1:19" x14ac:dyDescent="0.3">
      <c r="A1464" s="1090">
        <v>1459</v>
      </c>
      <c r="B1464" s="1091"/>
      <c r="C1464" s="1091"/>
      <c r="D1464" s="1097"/>
      <c r="E1464" s="1093">
        <f t="shared" si="89"/>
        <v>0</v>
      </c>
      <c r="F1464" s="1094">
        <f t="shared" si="90"/>
        <v>0</v>
      </c>
      <c r="G1464" s="1095">
        <f t="shared" si="91"/>
        <v>0</v>
      </c>
      <c r="H1464" s="1090" t="str">
        <f t="shared" ca="1" si="92"/>
        <v/>
      </c>
      <c r="I1464" s="1109"/>
      <c r="J1464" s="1109"/>
      <c r="K1464" s="1112"/>
      <c r="L1464" s="1091"/>
      <c r="M1464" s="1091"/>
      <c r="N1464" s="1091"/>
      <c r="O1464" s="1091"/>
      <c r="P1464" s="1096"/>
      <c r="Q1464" s="1096"/>
      <c r="R1464" s="1096"/>
      <c r="S1464" s="1091"/>
    </row>
    <row r="1465" spans="1:19" x14ac:dyDescent="0.3">
      <c r="A1465" s="1090">
        <v>1460</v>
      </c>
      <c r="B1465" s="1091"/>
      <c r="C1465" s="1091"/>
      <c r="D1465" s="1097"/>
      <c r="E1465" s="1093">
        <f t="shared" si="89"/>
        <v>0</v>
      </c>
      <c r="F1465" s="1094">
        <f t="shared" si="90"/>
        <v>0</v>
      </c>
      <c r="G1465" s="1095">
        <f t="shared" si="91"/>
        <v>0</v>
      </c>
      <c r="H1465" s="1090" t="str">
        <f t="shared" ca="1" si="92"/>
        <v/>
      </c>
      <c r="I1465" s="1109"/>
      <c r="J1465" s="1109"/>
      <c r="K1465" s="1112"/>
      <c r="L1465" s="1091"/>
      <c r="M1465" s="1091"/>
      <c r="N1465" s="1091"/>
      <c r="O1465" s="1091"/>
      <c r="P1465" s="1096"/>
      <c r="Q1465" s="1096"/>
      <c r="R1465" s="1096"/>
      <c r="S1465" s="1091"/>
    </row>
    <row r="1466" spans="1:19" x14ac:dyDescent="0.3">
      <c r="A1466" s="1090">
        <v>1461</v>
      </c>
      <c r="B1466" s="1091"/>
      <c r="C1466" s="1091"/>
      <c r="D1466" s="1097"/>
      <c r="E1466" s="1093">
        <f t="shared" si="89"/>
        <v>0</v>
      </c>
      <c r="F1466" s="1094">
        <f t="shared" si="90"/>
        <v>0</v>
      </c>
      <c r="G1466" s="1095">
        <f t="shared" si="91"/>
        <v>0</v>
      </c>
      <c r="H1466" s="1090" t="str">
        <f t="shared" ca="1" si="92"/>
        <v/>
      </c>
      <c r="I1466" s="1109"/>
      <c r="J1466" s="1109"/>
      <c r="K1466" s="1112"/>
      <c r="L1466" s="1091"/>
      <c r="M1466" s="1091"/>
      <c r="N1466" s="1091"/>
      <c r="O1466" s="1091"/>
      <c r="P1466" s="1096"/>
      <c r="Q1466" s="1096"/>
      <c r="R1466" s="1096"/>
      <c r="S1466" s="1091"/>
    </row>
    <row r="1467" spans="1:19" x14ac:dyDescent="0.3">
      <c r="A1467" s="1090">
        <v>1462</v>
      </c>
      <c r="B1467" s="1091"/>
      <c r="C1467" s="1091"/>
      <c r="D1467" s="1097"/>
      <c r="E1467" s="1093">
        <f t="shared" si="89"/>
        <v>0</v>
      </c>
      <c r="F1467" s="1094">
        <f t="shared" si="90"/>
        <v>0</v>
      </c>
      <c r="G1467" s="1095">
        <f t="shared" si="91"/>
        <v>0</v>
      </c>
      <c r="H1467" s="1090" t="str">
        <f t="shared" ca="1" si="92"/>
        <v/>
      </c>
      <c r="I1467" s="1109"/>
      <c r="J1467" s="1109"/>
      <c r="K1467" s="1112"/>
      <c r="L1467" s="1091"/>
      <c r="M1467" s="1091"/>
      <c r="N1467" s="1091"/>
      <c r="O1467" s="1091"/>
      <c r="P1467" s="1096"/>
      <c r="Q1467" s="1096"/>
      <c r="R1467" s="1096"/>
      <c r="S1467" s="1091"/>
    </row>
    <row r="1468" spans="1:19" x14ac:dyDescent="0.3">
      <c r="A1468" s="1090">
        <v>1463</v>
      </c>
      <c r="B1468" s="1091"/>
      <c r="C1468" s="1091"/>
      <c r="D1468" s="1097"/>
      <c r="E1468" s="1093">
        <f t="shared" si="89"/>
        <v>0</v>
      </c>
      <c r="F1468" s="1094">
        <f t="shared" si="90"/>
        <v>0</v>
      </c>
      <c r="G1468" s="1095">
        <f t="shared" si="91"/>
        <v>0</v>
      </c>
      <c r="H1468" s="1090" t="str">
        <f t="shared" ca="1" si="92"/>
        <v/>
      </c>
      <c r="I1468" s="1109"/>
      <c r="J1468" s="1109"/>
      <c r="K1468" s="1112"/>
      <c r="L1468" s="1091"/>
      <c r="M1468" s="1091"/>
      <c r="N1468" s="1091"/>
      <c r="O1468" s="1091"/>
      <c r="P1468" s="1096"/>
      <c r="Q1468" s="1096"/>
      <c r="R1468" s="1096"/>
      <c r="S1468" s="1091"/>
    </row>
    <row r="1469" spans="1:19" x14ac:dyDescent="0.3">
      <c r="A1469" s="1090">
        <v>1464</v>
      </c>
      <c r="B1469" s="1091"/>
      <c r="C1469" s="1091"/>
      <c r="D1469" s="1097"/>
      <c r="E1469" s="1093">
        <f t="shared" si="89"/>
        <v>0</v>
      </c>
      <c r="F1469" s="1094">
        <f t="shared" si="90"/>
        <v>0</v>
      </c>
      <c r="G1469" s="1095">
        <f t="shared" si="91"/>
        <v>0</v>
      </c>
      <c r="H1469" s="1090" t="str">
        <f t="shared" ca="1" si="92"/>
        <v/>
      </c>
      <c r="I1469" s="1109"/>
      <c r="J1469" s="1109"/>
      <c r="K1469" s="1112"/>
      <c r="L1469" s="1091"/>
      <c r="M1469" s="1091"/>
      <c r="N1469" s="1091"/>
      <c r="O1469" s="1091"/>
      <c r="P1469" s="1096"/>
      <c r="Q1469" s="1096"/>
      <c r="R1469" s="1096"/>
      <c r="S1469" s="1091"/>
    </row>
    <row r="1470" spans="1:19" x14ac:dyDescent="0.3">
      <c r="A1470" s="1090">
        <v>1465</v>
      </c>
      <c r="B1470" s="1091"/>
      <c r="C1470" s="1091"/>
      <c r="D1470" s="1097"/>
      <c r="E1470" s="1093">
        <f t="shared" si="89"/>
        <v>0</v>
      </c>
      <c r="F1470" s="1094">
        <f t="shared" si="90"/>
        <v>0</v>
      </c>
      <c r="G1470" s="1095">
        <f t="shared" si="91"/>
        <v>0</v>
      </c>
      <c r="H1470" s="1090" t="str">
        <f t="shared" ca="1" si="92"/>
        <v/>
      </c>
      <c r="I1470" s="1109"/>
      <c r="J1470" s="1109"/>
      <c r="K1470" s="1112"/>
      <c r="L1470" s="1091"/>
      <c r="M1470" s="1091"/>
      <c r="N1470" s="1091"/>
      <c r="O1470" s="1091"/>
      <c r="P1470" s="1096"/>
      <c r="Q1470" s="1096"/>
      <c r="R1470" s="1096"/>
      <c r="S1470" s="1091"/>
    </row>
    <row r="1471" spans="1:19" x14ac:dyDescent="0.3">
      <c r="A1471" s="1090">
        <v>1466</v>
      </c>
      <c r="B1471" s="1091"/>
      <c r="C1471" s="1091"/>
      <c r="D1471" s="1097"/>
      <c r="E1471" s="1093">
        <f t="shared" si="89"/>
        <v>0</v>
      </c>
      <c r="F1471" s="1094">
        <f t="shared" si="90"/>
        <v>0</v>
      </c>
      <c r="G1471" s="1095">
        <f t="shared" si="91"/>
        <v>0</v>
      </c>
      <c r="H1471" s="1090" t="str">
        <f t="shared" ca="1" si="92"/>
        <v/>
      </c>
      <c r="I1471" s="1109"/>
      <c r="J1471" s="1109"/>
      <c r="K1471" s="1112"/>
      <c r="L1471" s="1091"/>
      <c r="M1471" s="1091"/>
      <c r="N1471" s="1091"/>
      <c r="O1471" s="1091"/>
      <c r="P1471" s="1096"/>
      <c r="Q1471" s="1096"/>
      <c r="R1471" s="1096"/>
      <c r="S1471" s="1091"/>
    </row>
    <row r="1472" spans="1:19" x14ac:dyDescent="0.3">
      <c r="A1472" s="1090">
        <v>1467</v>
      </c>
      <c r="B1472" s="1091"/>
      <c r="C1472" s="1091"/>
      <c r="D1472" s="1097"/>
      <c r="E1472" s="1093">
        <f t="shared" si="89"/>
        <v>0</v>
      </c>
      <c r="F1472" s="1094">
        <f t="shared" si="90"/>
        <v>0</v>
      </c>
      <c r="G1472" s="1095">
        <f t="shared" si="91"/>
        <v>0</v>
      </c>
      <c r="H1472" s="1090" t="str">
        <f t="shared" ca="1" si="92"/>
        <v/>
      </c>
      <c r="I1472" s="1109"/>
      <c r="J1472" s="1109"/>
      <c r="K1472" s="1112"/>
      <c r="L1472" s="1091"/>
      <c r="M1472" s="1091"/>
      <c r="N1472" s="1091"/>
      <c r="O1472" s="1091"/>
      <c r="P1472" s="1096"/>
      <c r="Q1472" s="1096"/>
      <c r="R1472" s="1096"/>
      <c r="S1472" s="1091"/>
    </row>
    <row r="1473" spans="1:19" x14ac:dyDescent="0.3">
      <c r="A1473" s="1090">
        <v>1468</v>
      </c>
      <c r="B1473" s="1091"/>
      <c r="C1473" s="1091"/>
      <c r="D1473" s="1097"/>
      <c r="E1473" s="1093">
        <f t="shared" si="89"/>
        <v>0</v>
      </c>
      <c r="F1473" s="1094">
        <f t="shared" si="90"/>
        <v>0</v>
      </c>
      <c r="G1473" s="1095">
        <f t="shared" si="91"/>
        <v>0</v>
      </c>
      <c r="H1473" s="1090" t="str">
        <f t="shared" ca="1" si="92"/>
        <v/>
      </c>
      <c r="I1473" s="1109"/>
      <c r="J1473" s="1109"/>
      <c r="K1473" s="1112"/>
      <c r="L1473" s="1091"/>
      <c r="M1473" s="1091"/>
      <c r="N1473" s="1091"/>
      <c r="O1473" s="1091"/>
      <c r="P1473" s="1096"/>
      <c r="Q1473" s="1096"/>
      <c r="R1473" s="1096"/>
      <c r="S1473" s="1091"/>
    </row>
    <row r="1474" spans="1:19" x14ac:dyDescent="0.3">
      <c r="A1474" s="1090">
        <v>1469</v>
      </c>
      <c r="B1474" s="1091"/>
      <c r="C1474" s="1091"/>
      <c r="D1474" s="1097"/>
      <c r="E1474" s="1093">
        <f t="shared" si="89"/>
        <v>0</v>
      </c>
      <c r="F1474" s="1094">
        <f t="shared" si="90"/>
        <v>0</v>
      </c>
      <c r="G1474" s="1095">
        <f t="shared" si="91"/>
        <v>0</v>
      </c>
      <c r="H1474" s="1090" t="str">
        <f t="shared" ca="1" si="92"/>
        <v/>
      </c>
      <c r="I1474" s="1109"/>
      <c r="J1474" s="1109"/>
      <c r="K1474" s="1112"/>
      <c r="L1474" s="1091"/>
      <c r="M1474" s="1091"/>
      <c r="N1474" s="1091"/>
      <c r="O1474" s="1091"/>
      <c r="P1474" s="1096"/>
      <c r="Q1474" s="1096"/>
      <c r="R1474" s="1096"/>
      <c r="S1474" s="1091"/>
    </row>
    <row r="1475" spans="1:19" x14ac:dyDescent="0.3">
      <c r="A1475" s="1090">
        <v>1470</v>
      </c>
      <c r="B1475" s="1091"/>
      <c r="C1475" s="1091"/>
      <c r="D1475" s="1097"/>
      <c r="E1475" s="1093">
        <f t="shared" si="89"/>
        <v>0</v>
      </c>
      <c r="F1475" s="1094">
        <f t="shared" si="90"/>
        <v>0</v>
      </c>
      <c r="G1475" s="1095">
        <f t="shared" si="91"/>
        <v>0</v>
      </c>
      <c r="H1475" s="1090" t="str">
        <f t="shared" ca="1" si="92"/>
        <v/>
      </c>
      <c r="I1475" s="1109"/>
      <c r="J1475" s="1109"/>
      <c r="K1475" s="1112"/>
      <c r="L1475" s="1091"/>
      <c r="M1475" s="1091"/>
      <c r="N1475" s="1091"/>
      <c r="O1475" s="1091"/>
      <c r="P1475" s="1096"/>
      <c r="Q1475" s="1096"/>
      <c r="R1475" s="1096"/>
      <c r="S1475" s="1091"/>
    </row>
    <row r="1476" spans="1:19" x14ac:dyDescent="0.3">
      <c r="A1476" s="1090">
        <v>1471</v>
      </c>
      <c r="B1476" s="1091"/>
      <c r="C1476" s="1091"/>
      <c r="D1476" s="1097"/>
      <c r="E1476" s="1093">
        <f t="shared" si="89"/>
        <v>0</v>
      </c>
      <c r="F1476" s="1094">
        <f t="shared" si="90"/>
        <v>0</v>
      </c>
      <c r="G1476" s="1095">
        <f t="shared" si="91"/>
        <v>0</v>
      </c>
      <c r="H1476" s="1090" t="str">
        <f t="shared" ca="1" si="92"/>
        <v/>
      </c>
      <c r="I1476" s="1109"/>
      <c r="J1476" s="1109"/>
      <c r="K1476" s="1112"/>
      <c r="L1476" s="1091"/>
      <c r="M1476" s="1091"/>
      <c r="N1476" s="1091"/>
      <c r="O1476" s="1091"/>
      <c r="P1476" s="1096"/>
      <c r="Q1476" s="1096"/>
      <c r="R1476" s="1096"/>
      <c r="S1476" s="1091"/>
    </row>
    <row r="1477" spans="1:19" x14ac:dyDescent="0.3">
      <c r="A1477" s="1090">
        <v>1472</v>
      </c>
      <c r="B1477" s="1091"/>
      <c r="C1477" s="1091"/>
      <c r="D1477" s="1097"/>
      <c r="E1477" s="1093">
        <f t="shared" si="89"/>
        <v>0</v>
      </c>
      <c r="F1477" s="1094">
        <f t="shared" si="90"/>
        <v>0</v>
      </c>
      <c r="G1477" s="1095">
        <f t="shared" si="91"/>
        <v>0</v>
      </c>
      <c r="H1477" s="1090" t="str">
        <f t="shared" ca="1" si="92"/>
        <v/>
      </c>
      <c r="I1477" s="1109"/>
      <c r="J1477" s="1109"/>
      <c r="K1477" s="1112"/>
      <c r="L1477" s="1091"/>
      <c r="M1477" s="1091"/>
      <c r="N1477" s="1091"/>
      <c r="O1477" s="1091"/>
      <c r="P1477" s="1096"/>
      <c r="Q1477" s="1096"/>
      <c r="R1477" s="1096"/>
      <c r="S1477" s="1091"/>
    </row>
    <row r="1478" spans="1:19" x14ac:dyDescent="0.3">
      <c r="A1478" s="1090">
        <v>1473</v>
      </c>
      <c r="B1478" s="1091"/>
      <c r="C1478" s="1091"/>
      <c r="D1478" s="1097"/>
      <c r="E1478" s="1093">
        <f t="shared" si="89"/>
        <v>0</v>
      </c>
      <c r="F1478" s="1094">
        <f t="shared" si="90"/>
        <v>0</v>
      </c>
      <c r="G1478" s="1095">
        <f t="shared" si="91"/>
        <v>0</v>
      </c>
      <c r="H1478" s="1090" t="str">
        <f t="shared" ca="1" si="92"/>
        <v/>
      </c>
      <c r="I1478" s="1109"/>
      <c r="J1478" s="1109"/>
      <c r="K1478" s="1112"/>
      <c r="L1478" s="1091"/>
      <c r="M1478" s="1091"/>
      <c r="N1478" s="1091"/>
      <c r="O1478" s="1091"/>
      <c r="P1478" s="1096"/>
      <c r="Q1478" s="1096"/>
      <c r="R1478" s="1096"/>
      <c r="S1478" s="1091"/>
    </row>
    <row r="1479" spans="1:19" x14ac:dyDescent="0.3">
      <c r="A1479" s="1090">
        <v>1474</v>
      </c>
      <c r="B1479" s="1091"/>
      <c r="C1479" s="1091"/>
      <c r="D1479" s="1097"/>
      <c r="E1479" s="1093">
        <f t="shared" ref="E1479:E1542" si="93">D1479</f>
        <v>0</v>
      </c>
      <c r="F1479" s="1094">
        <f t="shared" ref="F1479:F1542" si="94">D1479</f>
        <v>0</v>
      </c>
      <c r="G1479" s="1095">
        <f t="shared" ref="G1479:G1542" si="95">D1479</f>
        <v>0</v>
      </c>
      <c r="H1479" s="1090" t="str">
        <f t="shared" ref="H1479:H1542" ca="1" si="96">IF(ISBLANK(D1479),"",DATEDIF(G1479,TODAY(),"y"))</f>
        <v/>
      </c>
      <c r="I1479" s="1109"/>
      <c r="J1479" s="1109"/>
      <c r="K1479" s="1112"/>
      <c r="L1479" s="1091"/>
      <c r="M1479" s="1091"/>
      <c r="N1479" s="1091"/>
      <c r="O1479" s="1091"/>
      <c r="P1479" s="1096"/>
      <c r="Q1479" s="1096"/>
      <c r="R1479" s="1096"/>
      <c r="S1479" s="1091"/>
    </row>
    <row r="1480" spans="1:19" x14ac:dyDescent="0.3">
      <c r="A1480" s="1090">
        <v>1475</v>
      </c>
      <c r="B1480" s="1091"/>
      <c r="C1480" s="1091"/>
      <c r="D1480" s="1097"/>
      <c r="E1480" s="1093">
        <f t="shared" si="93"/>
        <v>0</v>
      </c>
      <c r="F1480" s="1094">
        <f t="shared" si="94"/>
        <v>0</v>
      </c>
      <c r="G1480" s="1095">
        <f t="shared" si="95"/>
        <v>0</v>
      </c>
      <c r="H1480" s="1090" t="str">
        <f t="shared" ca="1" si="96"/>
        <v/>
      </c>
      <c r="I1480" s="1109"/>
      <c r="J1480" s="1109"/>
      <c r="K1480" s="1112"/>
      <c r="L1480" s="1091"/>
      <c r="M1480" s="1091"/>
      <c r="N1480" s="1091"/>
      <c r="O1480" s="1091"/>
      <c r="P1480" s="1096"/>
      <c r="Q1480" s="1096"/>
      <c r="R1480" s="1096"/>
      <c r="S1480" s="1091"/>
    </row>
    <row r="1481" spans="1:19" x14ac:dyDescent="0.3">
      <c r="A1481" s="1090">
        <v>1476</v>
      </c>
      <c r="B1481" s="1091"/>
      <c r="C1481" s="1091"/>
      <c r="D1481" s="1097"/>
      <c r="E1481" s="1093">
        <f t="shared" si="93"/>
        <v>0</v>
      </c>
      <c r="F1481" s="1094">
        <f t="shared" si="94"/>
        <v>0</v>
      </c>
      <c r="G1481" s="1095">
        <f t="shared" si="95"/>
        <v>0</v>
      </c>
      <c r="H1481" s="1090" t="str">
        <f t="shared" ca="1" si="96"/>
        <v/>
      </c>
      <c r="I1481" s="1109"/>
      <c r="J1481" s="1109"/>
      <c r="K1481" s="1112"/>
      <c r="L1481" s="1091"/>
      <c r="M1481" s="1091"/>
      <c r="N1481" s="1091"/>
      <c r="O1481" s="1091"/>
      <c r="P1481" s="1096"/>
      <c r="Q1481" s="1096"/>
      <c r="R1481" s="1096"/>
      <c r="S1481" s="1091"/>
    </row>
    <row r="1482" spans="1:19" x14ac:dyDescent="0.3">
      <c r="A1482" s="1090">
        <v>1477</v>
      </c>
      <c r="B1482" s="1091"/>
      <c r="C1482" s="1091"/>
      <c r="D1482" s="1097"/>
      <c r="E1482" s="1093">
        <f t="shared" si="93"/>
        <v>0</v>
      </c>
      <c r="F1482" s="1094">
        <f t="shared" si="94"/>
        <v>0</v>
      </c>
      <c r="G1482" s="1095">
        <f t="shared" si="95"/>
        <v>0</v>
      </c>
      <c r="H1482" s="1090" t="str">
        <f t="shared" ca="1" si="96"/>
        <v/>
      </c>
      <c r="I1482" s="1109"/>
      <c r="J1482" s="1109"/>
      <c r="K1482" s="1112"/>
      <c r="L1482" s="1091"/>
      <c r="M1482" s="1091"/>
      <c r="N1482" s="1091"/>
      <c r="O1482" s="1091"/>
      <c r="P1482" s="1096"/>
      <c r="Q1482" s="1096"/>
      <c r="R1482" s="1096"/>
      <c r="S1482" s="1091"/>
    </row>
    <row r="1483" spans="1:19" x14ac:dyDescent="0.3">
      <c r="A1483" s="1090">
        <v>1478</v>
      </c>
      <c r="B1483" s="1091"/>
      <c r="C1483" s="1091"/>
      <c r="D1483" s="1097"/>
      <c r="E1483" s="1093">
        <f t="shared" si="93"/>
        <v>0</v>
      </c>
      <c r="F1483" s="1094">
        <f t="shared" si="94"/>
        <v>0</v>
      </c>
      <c r="G1483" s="1095">
        <f t="shared" si="95"/>
        <v>0</v>
      </c>
      <c r="H1483" s="1090" t="str">
        <f t="shared" ca="1" si="96"/>
        <v/>
      </c>
      <c r="I1483" s="1109"/>
      <c r="J1483" s="1109"/>
      <c r="K1483" s="1112"/>
      <c r="L1483" s="1091"/>
      <c r="M1483" s="1091"/>
      <c r="N1483" s="1091"/>
      <c r="O1483" s="1091"/>
      <c r="P1483" s="1096"/>
      <c r="Q1483" s="1096"/>
      <c r="R1483" s="1096"/>
      <c r="S1483" s="1091"/>
    </row>
    <row r="1484" spans="1:19" x14ac:dyDescent="0.3">
      <c r="A1484" s="1090">
        <v>1479</v>
      </c>
      <c r="B1484" s="1091"/>
      <c r="C1484" s="1091"/>
      <c r="D1484" s="1097"/>
      <c r="E1484" s="1093">
        <f t="shared" si="93"/>
        <v>0</v>
      </c>
      <c r="F1484" s="1094">
        <f t="shared" si="94"/>
        <v>0</v>
      </c>
      <c r="G1484" s="1095">
        <f t="shared" si="95"/>
        <v>0</v>
      </c>
      <c r="H1484" s="1090" t="str">
        <f t="shared" ca="1" si="96"/>
        <v/>
      </c>
      <c r="I1484" s="1109"/>
      <c r="J1484" s="1109"/>
      <c r="K1484" s="1112"/>
      <c r="L1484" s="1091"/>
      <c r="M1484" s="1091"/>
      <c r="N1484" s="1091"/>
      <c r="O1484" s="1091"/>
      <c r="P1484" s="1096"/>
      <c r="Q1484" s="1096"/>
      <c r="R1484" s="1096"/>
      <c r="S1484" s="1091"/>
    </row>
    <row r="1485" spans="1:19" x14ac:dyDescent="0.3">
      <c r="A1485" s="1090">
        <v>1480</v>
      </c>
      <c r="B1485" s="1091"/>
      <c r="C1485" s="1091"/>
      <c r="D1485" s="1097"/>
      <c r="E1485" s="1093">
        <f t="shared" si="93"/>
        <v>0</v>
      </c>
      <c r="F1485" s="1094">
        <f t="shared" si="94"/>
        <v>0</v>
      </c>
      <c r="G1485" s="1095">
        <f t="shared" si="95"/>
        <v>0</v>
      </c>
      <c r="H1485" s="1090" t="str">
        <f t="shared" ca="1" si="96"/>
        <v/>
      </c>
      <c r="I1485" s="1109"/>
      <c r="J1485" s="1109"/>
      <c r="K1485" s="1112"/>
      <c r="L1485" s="1091"/>
      <c r="M1485" s="1091"/>
      <c r="N1485" s="1091"/>
      <c r="O1485" s="1091"/>
      <c r="P1485" s="1096"/>
      <c r="Q1485" s="1096"/>
      <c r="R1485" s="1096"/>
      <c r="S1485" s="1091"/>
    </row>
    <row r="1486" spans="1:19" x14ac:dyDescent="0.3">
      <c r="A1486" s="1090">
        <v>1481</v>
      </c>
      <c r="B1486" s="1091"/>
      <c r="C1486" s="1091"/>
      <c r="D1486" s="1097"/>
      <c r="E1486" s="1093">
        <f t="shared" si="93"/>
        <v>0</v>
      </c>
      <c r="F1486" s="1094">
        <f t="shared" si="94"/>
        <v>0</v>
      </c>
      <c r="G1486" s="1095">
        <f t="shared" si="95"/>
        <v>0</v>
      </c>
      <c r="H1486" s="1090" t="str">
        <f t="shared" ca="1" si="96"/>
        <v/>
      </c>
      <c r="I1486" s="1109"/>
      <c r="J1486" s="1109"/>
      <c r="K1486" s="1112"/>
      <c r="L1486" s="1091"/>
      <c r="M1486" s="1091"/>
      <c r="N1486" s="1091"/>
      <c r="O1486" s="1091"/>
      <c r="P1486" s="1096"/>
      <c r="Q1486" s="1096"/>
      <c r="R1486" s="1096"/>
      <c r="S1486" s="1091"/>
    </row>
    <row r="1487" spans="1:19" x14ac:dyDescent="0.3">
      <c r="A1487" s="1090">
        <v>1482</v>
      </c>
      <c r="B1487" s="1091"/>
      <c r="C1487" s="1091"/>
      <c r="D1487" s="1097"/>
      <c r="E1487" s="1093">
        <f t="shared" si="93"/>
        <v>0</v>
      </c>
      <c r="F1487" s="1094">
        <f t="shared" si="94"/>
        <v>0</v>
      </c>
      <c r="G1487" s="1095">
        <f t="shared" si="95"/>
        <v>0</v>
      </c>
      <c r="H1487" s="1090" t="str">
        <f t="shared" ca="1" si="96"/>
        <v/>
      </c>
      <c r="I1487" s="1109"/>
      <c r="J1487" s="1109"/>
      <c r="K1487" s="1112"/>
      <c r="L1487" s="1091"/>
      <c r="M1487" s="1091"/>
      <c r="N1487" s="1091"/>
      <c r="O1487" s="1091"/>
      <c r="P1487" s="1096"/>
      <c r="Q1487" s="1096"/>
      <c r="R1487" s="1096"/>
      <c r="S1487" s="1091"/>
    </row>
    <row r="1488" spans="1:19" x14ac:dyDescent="0.3">
      <c r="A1488" s="1090">
        <v>1483</v>
      </c>
      <c r="B1488" s="1091"/>
      <c r="C1488" s="1091"/>
      <c r="D1488" s="1097"/>
      <c r="E1488" s="1093">
        <f t="shared" si="93"/>
        <v>0</v>
      </c>
      <c r="F1488" s="1094">
        <f t="shared" si="94"/>
        <v>0</v>
      </c>
      <c r="G1488" s="1095">
        <f t="shared" si="95"/>
        <v>0</v>
      </c>
      <c r="H1488" s="1090" t="str">
        <f t="shared" ca="1" si="96"/>
        <v/>
      </c>
      <c r="I1488" s="1109"/>
      <c r="J1488" s="1109"/>
      <c r="K1488" s="1112"/>
      <c r="L1488" s="1091"/>
      <c r="M1488" s="1091"/>
      <c r="N1488" s="1091"/>
      <c r="O1488" s="1091"/>
      <c r="P1488" s="1096"/>
      <c r="Q1488" s="1096"/>
      <c r="R1488" s="1096"/>
      <c r="S1488" s="1091"/>
    </row>
    <row r="1489" spans="1:19" x14ac:dyDescent="0.3">
      <c r="A1489" s="1090">
        <v>1484</v>
      </c>
      <c r="B1489" s="1091"/>
      <c r="C1489" s="1091"/>
      <c r="D1489" s="1097"/>
      <c r="E1489" s="1093">
        <f t="shared" si="93"/>
        <v>0</v>
      </c>
      <c r="F1489" s="1094">
        <f t="shared" si="94"/>
        <v>0</v>
      </c>
      <c r="G1489" s="1095">
        <f t="shared" si="95"/>
        <v>0</v>
      </c>
      <c r="H1489" s="1090" t="str">
        <f t="shared" ca="1" si="96"/>
        <v/>
      </c>
      <c r="I1489" s="1109"/>
      <c r="J1489" s="1109"/>
      <c r="K1489" s="1112"/>
      <c r="L1489" s="1091"/>
      <c r="M1489" s="1091"/>
      <c r="N1489" s="1091"/>
      <c r="O1489" s="1091"/>
      <c r="P1489" s="1096"/>
      <c r="Q1489" s="1096"/>
      <c r="R1489" s="1096"/>
      <c r="S1489" s="1091"/>
    </row>
    <row r="1490" spans="1:19" x14ac:dyDescent="0.3">
      <c r="A1490" s="1090">
        <v>1485</v>
      </c>
      <c r="B1490" s="1091"/>
      <c r="C1490" s="1091"/>
      <c r="D1490" s="1097"/>
      <c r="E1490" s="1093">
        <f t="shared" si="93"/>
        <v>0</v>
      </c>
      <c r="F1490" s="1094">
        <f t="shared" si="94"/>
        <v>0</v>
      </c>
      <c r="G1490" s="1095">
        <f t="shared" si="95"/>
        <v>0</v>
      </c>
      <c r="H1490" s="1090" t="str">
        <f t="shared" ca="1" si="96"/>
        <v/>
      </c>
      <c r="I1490" s="1109"/>
      <c r="J1490" s="1109"/>
      <c r="K1490" s="1112"/>
      <c r="L1490" s="1091"/>
      <c r="M1490" s="1091"/>
      <c r="N1490" s="1091"/>
      <c r="O1490" s="1091"/>
      <c r="P1490" s="1096"/>
      <c r="Q1490" s="1096"/>
      <c r="R1490" s="1096"/>
      <c r="S1490" s="1091"/>
    </row>
    <row r="1491" spans="1:19" x14ac:dyDescent="0.3">
      <c r="A1491" s="1090">
        <v>1486</v>
      </c>
      <c r="B1491" s="1091"/>
      <c r="C1491" s="1091"/>
      <c r="D1491" s="1097"/>
      <c r="E1491" s="1093">
        <f t="shared" si="93"/>
        <v>0</v>
      </c>
      <c r="F1491" s="1094">
        <f t="shared" si="94"/>
        <v>0</v>
      </c>
      <c r="G1491" s="1095">
        <f t="shared" si="95"/>
        <v>0</v>
      </c>
      <c r="H1491" s="1090" t="str">
        <f t="shared" ca="1" si="96"/>
        <v/>
      </c>
      <c r="I1491" s="1109"/>
      <c r="J1491" s="1109"/>
      <c r="K1491" s="1112"/>
      <c r="L1491" s="1091"/>
      <c r="M1491" s="1091"/>
      <c r="N1491" s="1091"/>
      <c r="O1491" s="1091"/>
      <c r="P1491" s="1096"/>
      <c r="Q1491" s="1096"/>
      <c r="R1491" s="1096"/>
      <c r="S1491" s="1091"/>
    </row>
    <row r="1492" spans="1:19" x14ac:dyDescent="0.3">
      <c r="A1492" s="1090">
        <v>1487</v>
      </c>
      <c r="B1492" s="1091"/>
      <c r="C1492" s="1091"/>
      <c r="D1492" s="1097"/>
      <c r="E1492" s="1093">
        <f t="shared" si="93"/>
        <v>0</v>
      </c>
      <c r="F1492" s="1094">
        <f t="shared" si="94"/>
        <v>0</v>
      </c>
      <c r="G1492" s="1095">
        <f t="shared" si="95"/>
        <v>0</v>
      </c>
      <c r="H1492" s="1090" t="str">
        <f t="shared" ca="1" si="96"/>
        <v/>
      </c>
      <c r="I1492" s="1109"/>
      <c r="J1492" s="1109"/>
      <c r="K1492" s="1112"/>
      <c r="L1492" s="1091"/>
      <c r="M1492" s="1091"/>
      <c r="N1492" s="1091"/>
      <c r="O1492" s="1091"/>
      <c r="P1492" s="1096"/>
      <c r="Q1492" s="1096"/>
      <c r="R1492" s="1096"/>
      <c r="S1492" s="1091"/>
    </row>
    <row r="1493" spans="1:19" x14ac:dyDescent="0.3">
      <c r="A1493" s="1090">
        <v>1488</v>
      </c>
      <c r="B1493" s="1091"/>
      <c r="C1493" s="1091"/>
      <c r="D1493" s="1097"/>
      <c r="E1493" s="1093">
        <f t="shared" si="93"/>
        <v>0</v>
      </c>
      <c r="F1493" s="1094">
        <f t="shared" si="94"/>
        <v>0</v>
      </c>
      <c r="G1493" s="1095">
        <f t="shared" si="95"/>
        <v>0</v>
      </c>
      <c r="H1493" s="1090" t="str">
        <f t="shared" ca="1" si="96"/>
        <v/>
      </c>
      <c r="I1493" s="1109"/>
      <c r="J1493" s="1109"/>
      <c r="K1493" s="1112"/>
      <c r="L1493" s="1091"/>
      <c r="M1493" s="1091"/>
      <c r="N1493" s="1091"/>
      <c r="O1493" s="1091"/>
      <c r="P1493" s="1096"/>
      <c r="Q1493" s="1096"/>
      <c r="R1493" s="1096"/>
      <c r="S1493" s="1091"/>
    </row>
    <row r="1494" spans="1:19" x14ac:dyDescent="0.3">
      <c r="A1494" s="1090">
        <v>1489</v>
      </c>
      <c r="B1494" s="1091"/>
      <c r="C1494" s="1091"/>
      <c r="D1494" s="1097"/>
      <c r="E1494" s="1093">
        <f t="shared" si="93"/>
        <v>0</v>
      </c>
      <c r="F1494" s="1094">
        <f t="shared" si="94"/>
        <v>0</v>
      </c>
      <c r="G1494" s="1095">
        <f t="shared" si="95"/>
        <v>0</v>
      </c>
      <c r="H1494" s="1090" t="str">
        <f t="shared" ca="1" si="96"/>
        <v/>
      </c>
      <c r="I1494" s="1109"/>
      <c r="J1494" s="1109"/>
      <c r="K1494" s="1112"/>
      <c r="L1494" s="1091"/>
      <c r="M1494" s="1091"/>
      <c r="N1494" s="1091"/>
      <c r="O1494" s="1091"/>
      <c r="P1494" s="1096"/>
      <c r="Q1494" s="1096"/>
      <c r="R1494" s="1096"/>
      <c r="S1494" s="1091"/>
    </row>
    <row r="1495" spans="1:19" x14ac:dyDescent="0.3">
      <c r="A1495" s="1090">
        <v>1490</v>
      </c>
      <c r="B1495" s="1091"/>
      <c r="C1495" s="1091"/>
      <c r="D1495" s="1097"/>
      <c r="E1495" s="1093">
        <f t="shared" si="93"/>
        <v>0</v>
      </c>
      <c r="F1495" s="1094">
        <f t="shared" si="94"/>
        <v>0</v>
      </c>
      <c r="G1495" s="1095">
        <f t="shared" si="95"/>
        <v>0</v>
      </c>
      <c r="H1495" s="1090" t="str">
        <f t="shared" ca="1" si="96"/>
        <v/>
      </c>
      <c r="I1495" s="1109"/>
      <c r="J1495" s="1109"/>
      <c r="K1495" s="1112"/>
      <c r="L1495" s="1091"/>
      <c r="M1495" s="1091"/>
      <c r="N1495" s="1091"/>
      <c r="O1495" s="1091"/>
      <c r="P1495" s="1096"/>
      <c r="Q1495" s="1096"/>
      <c r="R1495" s="1096"/>
      <c r="S1495" s="1091"/>
    </row>
    <row r="1496" spans="1:19" x14ac:dyDescent="0.3">
      <c r="A1496" s="1090">
        <v>1491</v>
      </c>
      <c r="B1496" s="1091"/>
      <c r="C1496" s="1091"/>
      <c r="D1496" s="1097"/>
      <c r="E1496" s="1093">
        <f t="shared" si="93"/>
        <v>0</v>
      </c>
      <c r="F1496" s="1094">
        <f t="shared" si="94"/>
        <v>0</v>
      </c>
      <c r="G1496" s="1095">
        <f t="shared" si="95"/>
        <v>0</v>
      </c>
      <c r="H1496" s="1090" t="str">
        <f t="shared" ca="1" si="96"/>
        <v/>
      </c>
      <c r="I1496" s="1109"/>
      <c r="J1496" s="1109"/>
      <c r="K1496" s="1112"/>
      <c r="L1496" s="1091"/>
      <c r="M1496" s="1091"/>
      <c r="N1496" s="1091"/>
      <c r="O1496" s="1091"/>
      <c r="P1496" s="1096"/>
      <c r="Q1496" s="1096"/>
      <c r="R1496" s="1096"/>
      <c r="S1496" s="1091"/>
    </row>
    <row r="1497" spans="1:19" x14ac:dyDescent="0.3">
      <c r="A1497" s="1090">
        <v>1492</v>
      </c>
      <c r="B1497" s="1091"/>
      <c r="C1497" s="1091"/>
      <c r="D1497" s="1097"/>
      <c r="E1497" s="1093">
        <f t="shared" si="93"/>
        <v>0</v>
      </c>
      <c r="F1497" s="1094">
        <f t="shared" si="94"/>
        <v>0</v>
      </c>
      <c r="G1497" s="1095">
        <f t="shared" si="95"/>
        <v>0</v>
      </c>
      <c r="H1497" s="1090" t="str">
        <f t="shared" ca="1" si="96"/>
        <v/>
      </c>
      <c r="I1497" s="1109"/>
      <c r="J1497" s="1109"/>
      <c r="K1497" s="1112"/>
      <c r="L1497" s="1091"/>
      <c r="M1497" s="1091"/>
      <c r="N1497" s="1091"/>
      <c r="O1497" s="1091"/>
      <c r="P1497" s="1096"/>
      <c r="Q1497" s="1096"/>
      <c r="R1497" s="1096"/>
      <c r="S1497" s="1091"/>
    </row>
    <row r="1498" spans="1:19" x14ac:dyDescent="0.3">
      <c r="A1498" s="1090">
        <v>1493</v>
      </c>
      <c r="B1498" s="1091"/>
      <c r="C1498" s="1091"/>
      <c r="D1498" s="1097"/>
      <c r="E1498" s="1093">
        <f t="shared" si="93"/>
        <v>0</v>
      </c>
      <c r="F1498" s="1094">
        <f t="shared" si="94"/>
        <v>0</v>
      </c>
      <c r="G1498" s="1095">
        <f t="shared" si="95"/>
        <v>0</v>
      </c>
      <c r="H1498" s="1090" t="str">
        <f t="shared" ca="1" si="96"/>
        <v/>
      </c>
      <c r="I1498" s="1109"/>
      <c r="J1498" s="1109"/>
      <c r="K1498" s="1112"/>
      <c r="L1498" s="1091"/>
      <c r="M1498" s="1091"/>
      <c r="N1498" s="1091"/>
      <c r="O1498" s="1091"/>
      <c r="P1498" s="1096"/>
      <c r="Q1498" s="1096"/>
      <c r="R1498" s="1096"/>
      <c r="S1498" s="1091"/>
    </row>
    <row r="1499" spans="1:19" x14ac:dyDescent="0.3">
      <c r="A1499" s="1090">
        <v>1494</v>
      </c>
      <c r="B1499" s="1091"/>
      <c r="C1499" s="1091"/>
      <c r="D1499" s="1097"/>
      <c r="E1499" s="1093">
        <f t="shared" si="93"/>
        <v>0</v>
      </c>
      <c r="F1499" s="1094">
        <f t="shared" si="94"/>
        <v>0</v>
      </c>
      <c r="G1499" s="1095">
        <f t="shared" si="95"/>
        <v>0</v>
      </c>
      <c r="H1499" s="1090" t="str">
        <f t="shared" ca="1" si="96"/>
        <v/>
      </c>
      <c r="I1499" s="1109"/>
      <c r="J1499" s="1109"/>
      <c r="K1499" s="1112"/>
      <c r="L1499" s="1091"/>
      <c r="M1499" s="1091"/>
      <c r="N1499" s="1091"/>
      <c r="O1499" s="1091"/>
      <c r="P1499" s="1096"/>
      <c r="Q1499" s="1096"/>
      <c r="R1499" s="1096"/>
      <c r="S1499" s="1091"/>
    </row>
    <row r="1500" spans="1:19" x14ac:dyDescent="0.3">
      <c r="A1500" s="1090">
        <v>1495</v>
      </c>
      <c r="B1500" s="1091"/>
      <c r="C1500" s="1091"/>
      <c r="D1500" s="1097"/>
      <c r="E1500" s="1093">
        <f t="shared" si="93"/>
        <v>0</v>
      </c>
      <c r="F1500" s="1094">
        <f t="shared" si="94"/>
        <v>0</v>
      </c>
      <c r="G1500" s="1095">
        <f t="shared" si="95"/>
        <v>0</v>
      </c>
      <c r="H1500" s="1090" t="str">
        <f t="shared" ca="1" si="96"/>
        <v/>
      </c>
      <c r="I1500" s="1109"/>
      <c r="J1500" s="1109"/>
      <c r="K1500" s="1112"/>
      <c r="L1500" s="1091"/>
      <c r="M1500" s="1091"/>
      <c r="N1500" s="1091"/>
      <c r="O1500" s="1091"/>
      <c r="P1500" s="1096"/>
      <c r="Q1500" s="1096"/>
      <c r="R1500" s="1096"/>
      <c r="S1500" s="1091"/>
    </row>
    <row r="1501" spans="1:19" x14ac:dyDescent="0.3">
      <c r="A1501" s="1090">
        <v>1496</v>
      </c>
      <c r="B1501" s="1091"/>
      <c r="C1501" s="1091"/>
      <c r="D1501" s="1097"/>
      <c r="E1501" s="1093">
        <f t="shared" si="93"/>
        <v>0</v>
      </c>
      <c r="F1501" s="1094">
        <f t="shared" si="94"/>
        <v>0</v>
      </c>
      <c r="G1501" s="1095">
        <f t="shared" si="95"/>
        <v>0</v>
      </c>
      <c r="H1501" s="1090" t="str">
        <f t="shared" ca="1" si="96"/>
        <v/>
      </c>
      <c r="I1501" s="1109"/>
      <c r="J1501" s="1109"/>
      <c r="K1501" s="1112"/>
      <c r="L1501" s="1091"/>
      <c r="M1501" s="1091"/>
      <c r="N1501" s="1091"/>
      <c r="O1501" s="1091"/>
      <c r="P1501" s="1096"/>
      <c r="Q1501" s="1096"/>
      <c r="R1501" s="1096"/>
      <c r="S1501" s="1091"/>
    </row>
    <row r="1502" spans="1:19" x14ac:dyDescent="0.3">
      <c r="A1502" s="1090">
        <v>1497</v>
      </c>
      <c r="B1502" s="1091"/>
      <c r="C1502" s="1091"/>
      <c r="D1502" s="1097"/>
      <c r="E1502" s="1093">
        <f t="shared" si="93"/>
        <v>0</v>
      </c>
      <c r="F1502" s="1094">
        <f t="shared" si="94"/>
        <v>0</v>
      </c>
      <c r="G1502" s="1095">
        <f t="shared" si="95"/>
        <v>0</v>
      </c>
      <c r="H1502" s="1090" t="str">
        <f t="shared" ca="1" si="96"/>
        <v/>
      </c>
      <c r="I1502" s="1109"/>
      <c r="J1502" s="1109"/>
      <c r="K1502" s="1112"/>
      <c r="L1502" s="1091"/>
      <c r="M1502" s="1091"/>
      <c r="N1502" s="1091"/>
      <c r="O1502" s="1091"/>
      <c r="P1502" s="1096"/>
      <c r="Q1502" s="1096"/>
      <c r="R1502" s="1096"/>
      <c r="S1502" s="1091"/>
    </row>
    <row r="1503" spans="1:19" x14ac:dyDescent="0.3">
      <c r="A1503" s="1090">
        <v>1498</v>
      </c>
      <c r="B1503" s="1091"/>
      <c r="C1503" s="1091"/>
      <c r="D1503" s="1097"/>
      <c r="E1503" s="1093">
        <f t="shared" si="93"/>
        <v>0</v>
      </c>
      <c r="F1503" s="1094">
        <f t="shared" si="94"/>
        <v>0</v>
      </c>
      <c r="G1503" s="1095">
        <f t="shared" si="95"/>
        <v>0</v>
      </c>
      <c r="H1503" s="1090" t="str">
        <f t="shared" ca="1" si="96"/>
        <v/>
      </c>
      <c r="I1503" s="1109"/>
      <c r="J1503" s="1109"/>
      <c r="K1503" s="1112"/>
      <c r="L1503" s="1091"/>
      <c r="M1503" s="1091"/>
      <c r="N1503" s="1091"/>
      <c r="O1503" s="1091"/>
      <c r="P1503" s="1096"/>
      <c r="Q1503" s="1096"/>
      <c r="R1503" s="1096"/>
      <c r="S1503" s="1091"/>
    </row>
    <row r="1504" spans="1:19" x14ac:dyDescent="0.3">
      <c r="A1504" s="1090">
        <v>1499</v>
      </c>
      <c r="B1504" s="1091"/>
      <c r="C1504" s="1091"/>
      <c r="D1504" s="1097"/>
      <c r="E1504" s="1093">
        <f t="shared" si="93"/>
        <v>0</v>
      </c>
      <c r="F1504" s="1094">
        <f t="shared" si="94"/>
        <v>0</v>
      </c>
      <c r="G1504" s="1095">
        <f t="shared" si="95"/>
        <v>0</v>
      </c>
      <c r="H1504" s="1090" t="str">
        <f t="shared" ca="1" si="96"/>
        <v/>
      </c>
      <c r="I1504" s="1109"/>
      <c r="J1504" s="1109"/>
      <c r="K1504" s="1112"/>
      <c r="L1504" s="1091"/>
      <c r="M1504" s="1091"/>
      <c r="N1504" s="1091"/>
      <c r="O1504" s="1091"/>
      <c r="P1504" s="1096"/>
      <c r="Q1504" s="1096"/>
      <c r="R1504" s="1096"/>
      <c r="S1504" s="1091"/>
    </row>
    <row r="1505" spans="1:19" x14ac:dyDescent="0.3">
      <c r="A1505" s="1090">
        <v>1500</v>
      </c>
      <c r="B1505" s="1091"/>
      <c r="C1505" s="1091"/>
      <c r="D1505" s="1097"/>
      <c r="E1505" s="1093">
        <f t="shared" si="93"/>
        <v>0</v>
      </c>
      <c r="F1505" s="1094">
        <f t="shared" si="94"/>
        <v>0</v>
      </c>
      <c r="G1505" s="1095">
        <f t="shared" si="95"/>
        <v>0</v>
      </c>
      <c r="H1505" s="1090" t="str">
        <f t="shared" ca="1" si="96"/>
        <v/>
      </c>
      <c r="I1505" s="1109"/>
      <c r="J1505" s="1109"/>
      <c r="K1505" s="1112"/>
      <c r="L1505" s="1091"/>
      <c r="M1505" s="1091"/>
      <c r="N1505" s="1091"/>
      <c r="O1505" s="1091"/>
      <c r="P1505" s="1096"/>
      <c r="Q1505" s="1096"/>
      <c r="R1505" s="1096"/>
      <c r="S1505" s="1091"/>
    </row>
    <row r="1506" spans="1:19" x14ac:dyDescent="0.3">
      <c r="A1506" s="1090">
        <v>1501</v>
      </c>
      <c r="B1506" s="1091"/>
      <c r="C1506" s="1091"/>
      <c r="D1506" s="1097"/>
      <c r="E1506" s="1093">
        <f t="shared" si="93"/>
        <v>0</v>
      </c>
      <c r="F1506" s="1094">
        <f t="shared" si="94"/>
        <v>0</v>
      </c>
      <c r="G1506" s="1095">
        <f t="shared" si="95"/>
        <v>0</v>
      </c>
      <c r="H1506" s="1090" t="str">
        <f t="shared" ca="1" si="96"/>
        <v/>
      </c>
      <c r="I1506" s="1109"/>
      <c r="J1506" s="1109"/>
      <c r="K1506" s="1112"/>
      <c r="L1506" s="1091"/>
      <c r="M1506" s="1091"/>
      <c r="N1506" s="1091"/>
      <c r="O1506" s="1091"/>
      <c r="P1506" s="1096"/>
      <c r="Q1506" s="1096"/>
      <c r="R1506" s="1096"/>
      <c r="S1506" s="1091"/>
    </row>
    <row r="1507" spans="1:19" x14ac:dyDescent="0.3">
      <c r="A1507" s="1090">
        <v>1502</v>
      </c>
      <c r="B1507" s="1091"/>
      <c r="C1507" s="1091"/>
      <c r="D1507" s="1097"/>
      <c r="E1507" s="1093">
        <f t="shared" si="93"/>
        <v>0</v>
      </c>
      <c r="F1507" s="1094">
        <f t="shared" si="94"/>
        <v>0</v>
      </c>
      <c r="G1507" s="1095">
        <f t="shared" si="95"/>
        <v>0</v>
      </c>
      <c r="H1507" s="1090" t="str">
        <f t="shared" ca="1" si="96"/>
        <v/>
      </c>
      <c r="I1507" s="1109"/>
      <c r="J1507" s="1109"/>
      <c r="K1507" s="1112"/>
      <c r="L1507" s="1091"/>
      <c r="M1507" s="1091"/>
      <c r="N1507" s="1091"/>
      <c r="O1507" s="1091"/>
      <c r="P1507" s="1096"/>
      <c r="Q1507" s="1096"/>
      <c r="R1507" s="1096"/>
      <c r="S1507" s="1091"/>
    </row>
    <row r="1508" spans="1:19" x14ac:dyDescent="0.3">
      <c r="A1508" s="1090">
        <v>1503</v>
      </c>
      <c r="B1508" s="1091"/>
      <c r="C1508" s="1091"/>
      <c r="D1508" s="1097"/>
      <c r="E1508" s="1093">
        <f t="shared" si="93"/>
        <v>0</v>
      </c>
      <c r="F1508" s="1094">
        <f t="shared" si="94"/>
        <v>0</v>
      </c>
      <c r="G1508" s="1095">
        <f t="shared" si="95"/>
        <v>0</v>
      </c>
      <c r="H1508" s="1090" t="str">
        <f t="shared" ca="1" si="96"/>
        <v/>
      </c>
      <c r="I1508" s="1109"/>
      <c r="J1508" s="1109"/>
      <c r="K1508" s="1112"/>
      <c r="L1508" s="1091"/>
      <c r="M1508" s="1091"/>
      <c r="N1508" s="1091"/>
      <c r="O1508" s="1091"/>
      <c r="P1508" s="1096"/>
      <c r="Q1508" s="1096"/>
      <c r="R1508" s="1096"/>
      <c r="S1508" s="1091"/>
    </row>
    <row r="1509" spans="1:19" x14ac:dyDescent="0.3">
      <c r="A1509" s="1090">
        <v>1504</v>
      </c>
      <c r="B1509" s="1091"/>
      <c r="C1509" s="1091"/>
      <c r="D1509" s="1097"/>
      <c r="E1509" s="1093">
        <f t="shared" si="93"/>
        <v>0</v>
      </c>
      <c r="F1509" s="1094">
        <f t="shared" si="94"/>
        <v>0</v>
      </c>
      <c r="G1509" s="1095">
        <f t="shared" si="95"/>
        <v>0</v>
      </c>
      <c r="H1509" s="1090" t="str">
        <f t="shared" ca="1" si="96"/>
        <v/>
      </c>
      <c r="I1509" s="1109"/>
      <c r="J1509" s="1109"/>
      <c r="K1509" s="1112"/>
      <c r="L1509" s="1091"/>
      <c r="M1509" s="1091"/>
      <c r="N1509" s="1091"/>
      <c r="O1509" s="1091"/>
      <c r="P1509" s="1096"/>
      <c r="Q1509" s="1096"/>
      <c r="R1509" s="1096"/>
      <c r="S1509" s="1091"/>
    </row>
    <row r="1510" spans="1:19" x14ac:dyDescent="0.3">
      <c r="A1510" s="1090">
        <v>1505</v>
      </c>
      <c r="B1510" s="1091"/>
      <c r="C1510" s="1091"/>
      <c r="D1510" s="1097"/>
      <c r="E1510" s="1093">
        <f t="shared" si="93"/>
        <v>0</v>
      </c>
      <c r="F1510" s="1094">
        <f t="shared" si="94"/>
        <v>0</v>
      </c>
      <c r="G1510" s="1095">
        <f t="shared" si="95"/>
        <v>0</v>
      </c>
      <c r="H1510" s="1090" t="str">
        <f t="shared" ca="1" si="96"/>
        <v/>
      </c>
      <c r="I1510" s="1109"/>
      <c r="J1510" s="1109"/>
      <c r="K1510" s="1112"/>
      <c r="L1510" s="1091"/>
      <c r="M1510" s="1091"/>
      <c r="N1510" s="1091"/>
      <c r="O1510" s="1091"/>
      <c r="P1510" s="1096"/>
      <c r="Q1510" s="1096"/>
      <c r="R1510" s="1096"/>
      <c r="S1510" s="1091"/>
    </row>
    <row r="1511" spans="1:19" x14ac:dyDescent="0.3">
      <c r="A1511" s="1090">
        <v>1506</v>
      </c>
      <c r="B1511" s="1091"/>
      <c r="C1511" s="1091"/>
      <c r="D1511" s="1097"/>
      <c r="E1511" s="1093">
        <f t="shared" si="93"/>
        <v>0</v>
      </c>
      <c r="F1511" s="1094">
        <f t="shared" si="94"/>
        <v>0</v>
      </c>
      <c r="G1511" s="1095">
        <f t="shared" si="95"/>
        <v>0</v>
      </c>
      <c r="H1511" s="1090" t="str">
        <f t="shared" ca="1" si="96"/>
        <v/>
      </c>
      <c r="I1511" s="1109"/>
      <c r="J1511" s="1109"/>
      <c r="K1511" s="1112"/>
      <c r="L1511" s="1091"/>
      <c r="M1511" s="1091"/>
      <c r="N1511" s="1091"/>
      <c r="O1511" s="1091"/>
      <c r="P1511" s="1096"/>
      <c r="Q1511" s="1096"/>
      <c r="R1511" s="1096"/>
      <c r="S1511" s="1091"/>
    </row>
    <row r="1512" spans="1:19" x14ac:dyDescent="0.3">
      <c r="A1512" s="1090">
        <v>1507</v>
      </c>
      <c r="B1512" s="1091"/>
      <c r="C1512" s="1091"/>
      <c r="D1512" s="1097"/>
      <c r="E1512" s="1093">
        <f t="shared" si="93"/>
        <v>0</v>
      </c>
      <c r="F1512" s="1094">
        <f t="shared" si="94"/>
        <v>0</v>
      </c>
      <c r="G1512" s="1095">
        <f t="shared" si="95"/>
        <v>0</v>
      </c>
      <c r="H1512" s="1090" t="str">
        <f t="shared" ca="1" si="96"/>
        <v/>
      </c>
      <c r="I1512" s="1109"/>
      <c r="J1512" s="1109"/>
      <c r="K1512" s="1112"/>
      <c r="L1512" s="1091"/>
      <c r="M1512" s="1091"/>
      <c r="N1512" s="1091"/>
      <c r="O1512" s="1091"/>
      <c r="P1512" s="1096"/>
      <c r="Q1512" s="1096"/>
      <c r="R1512" s="1096"/>
      <c r="S1512" s="1091"/>
    </row>
    <row r="1513" spans="1:19" x14ac:dyDescent="0.3">
      <c r="A1513" s="1090">
        <v>1508</v>
      </c>
      <c r="B1513" s="1091"/>
      <c r="C1513" s="1091"/>
      <c r="D1513" s="1097"/>
      <c r="E1513" s="1093">
        <f t="shared" si="93"/>
        <v>0</v>
      </c>
      <c r="F1513" s="1094">
        <f t="shared" si="94"/>
        <v>0</v>
      </c>
      <c r="G1513" s="1095">
        <f t="shared" si="95"/>
        <v>0</v>
      </c>
      <c r="H1513" s="1090" t="str">
        <f t="shared" ca="1" si="96"/>
        <v/>
      </c>
      <c r="I1513" s="1109"/>
      <c r="J1513" s="1109"/>
      <c r="K1513" s="1112"/>
      <c r="L1513" s="1091"/>
      <c r="M1513" s="1091"/>
      <c r="N1513" s="1091"/>
      <c r="O1513" s="1091"/>
      <c r="P1513" s="1096"/>
      <c r="Q1513" s="1096"/>
      <c r="R1513" s="1096"/>
      <c r="S1513" s="1091"/>
    </row>
    <row r="1514" spans="1:19" x14ac:dyDescent="0.3">
      <c r="A1514" s="1090">
        <v>1509</v>
      </c>
      <c r="B1514" s="1091"/>
      <c r="C1514" s="1091"/>
      <c r="D1514" s="1097"/>
      <c r="E1514" s="1093">
        <f t="shared" si="93"/>
        <v>0</v>
      </c>
      <c r="F1514" s="1094">
        <f t="shared" si="94"/>
        <v>0</v>
      </c>
      <c r="G1514" s="1095">
        <f t="shared" si="95"/>
        <v>0</v>
      </c>
      <c r="H1514" s="1090" t="str">
        <f t="shared" ca="1" si="96"/>
        <v/>
      </c>
      <c r="I1514" s="1109"/>
      <c r="J1514" s="1109"/>
      <c r="K1514" s="1112"/>
      <c r="L1514" s="1091"/>
      <c r="M1514" s="1091"/>
      <c r="N1514" s="1091"/>
      <c r="O1514" s="1091"/>
      <c r="P1514" s="1096"/>
      <c r="Q1514" s="1096"/>
      <c r="R1514" s="1096"/>
      <c r="S1514" s="1091"/>
    </row>
    <row r="1515" spans="1:19" x14ac:dyDescent="0.3">
      <c r="A1515" s="1090">
        <v>1510</v>
      </c>
      <c r="B1515" s="1091"/>
      <c r="C1515" s="1091"/>
      <c r="D1515" s="1097"/>
      <c r="E1515" s="1093">
        <f t="shared" si="93"/>
        <v>0</v>
      </c>
      <c r="F1515" s="1094">
        <f t="shared" si="94"/>
        <v>0</v>
      </c>
      <c r="G1515" s="1095">
        <f t="shared" si="95"/>
        <v>0</v>
      </c>
      <c r="H1515" s="1090" t="str">
        <f t="shared" ca="1" si="96"/>
        <v/>
      </c>
      <c r="I1515" s="1109"/>
      <c r="J1515" s="1109"/>
      <c r="K1515" s="1112"/>
      <c r="L1515" s="1091"/>
      <c r="M1515" s="1091"/>
      <c r="N1515" s="1091"/>
      <c r="O1515" s="1091"/>
      <c r="P1515" s="1096"/>
      <c r="Q1515" s="1096"/>
      <c r="R1515" s="1096"/>
      <c r="S1515" s="1091"/>
    </row>
    <row r="1516" spans="1:19" x14ac:dyDescent="0.3">
      <c r="A1516" s="1090">
        <v>1511</v>
      </c>
      <c r="B1516" s="1091"/>
      <c r="C1516" s="1091"/>
      <c r="D1516" s="1097"/>
      <c r="E1516" s="1093">
        <f t="shared" si="93"/>
        <v>0</v>
      </c>
      <c r="F1516" s="1094">
        <f t="shared" si="94"/>
        <v>0</v>
      </c>
      <c r="G1516" s="1095">
        <f t="shared" si="95"/>
        <v>0</v>
      </c>
      <c r="H1516" s="1090" t="str">
        <f t="shared" ca="1" si="96"/>
        <v/>
      </c>
      <c r="I1516" s="1109"/>
      <c r="J1516" s="1109"/>
      <c r="K1516" s="1112"/>
      <c r="L1516" s="1091"/>
      <c r="M1516" s="1091"/>
      <c r="N1516" s="1091"/>
      <c r="O1516" s="1091"/>
      <c r="P1516" s="1096"/>
      <c r="Q1516" s="1096"/>
      <c r="R1516" s="1096"/>
      <c r="S1516" s="1091"/>
    </row>
    <row r="1517" spans="1:19" x14ac:dyDescent="0.3">
      <c r="A1517" s="1090">
        <v>1512</v>
      </c>
      <c r="B1517" s="1091"/>
      <c r="C1517" s="1091"/>
      <c r="D1517" s="1097"/>
      <c r="E1517" s="1093">
        <f t="shared" si="93"/>
        <v>0</v>
      </c>
      <c r="F1517" s="1094">
        <f t="shared" si="94"/>
        <v>0</v>
      </c>
      <c r="G1517" s="1095">
        <f t="shared" si="95"/>
        <v>0</v>
      </c>
      <c r="H1517" s="1090" t="str">
        <f t="shared" ca="1" si="96"/>
        <v/>
      </c>
      <c r="I1517" s="1109"/>
      <c r="J1517" s="1109"/>
      <c r="K1517" s="1112"/>
      <c r="L1517" s="1091"/>
      <c r="M1517" s="1091"/>
      <c r="N1517" s="1091"/>
      <c r="O1517" s="1091"/>
      <c r="P1517" s="1096"/>
      <c r="Q1517" s="1096"/>
      <c r="R1517" s="1096"/>
      <c r="S1517" s="1091"/>
    </row>
    <row r="1518" spans="1:19" x14ac:dyDescent="0.3">
      <c r="A1518" s="1090">
        <v>1513</v>
      </c>
      <c r="B1518" s="1091"/>
      <c r="C1518" s="1091"/>
      <c r="D1518" s="1097"/>
      <c r="E1518" s="1093">
        <f t="shared" si="93"/>
        <v>0</v>
      </c>
      <c r="F1518" s="1094">
        <f t="shared" si="94"/>
        <v>0</v>
      </c>
      <c r="G1518" s="1095">
        <f t="shared" si="95"/>
        <v>0</v>
      </c>
      <c r="H1518" s="1090" t="str">
        <f t="shared" ca="1" si="96"/>
        <v/>
      </c>
      <c r="I1518" s="1109"/>
      <c r="J1518" s="1109"/>
      <c r="K1518" s="1112"/>
      <c r="L1518" s="1091"/>
      <c r="M1518" s="1091"/>
      <c r="N1518" s="1091"/>
      <c r="O1518" s="1091"/>
      <c r="P1518" s="1096"/>
      <c r="Q1518" s="1096"/>
      <c r="R1518" s="1096"/>
      <c r="S1518" s="1091"/>
    </row>
    <row r="1519" spans="1:19" x14ac:dyDescent="0.3">
      <c r="A1519" s="1090">
        <v>1514</v>
      </c>
      <c r="B1519" s="1091"/>
      <c r="C1519" s="1091"/>
      <c r="D1519" s="1097"/>
      <c r="E1519" s="1093">
        <f t="shared" si="93"/>
        <v>0</v>
      </c>
      <c r="F1519" s="1094">
        <f t="shared" si="94"/>
        <v>0</v>
      </c>
      <c r="G1519" s="1095">
        <f t="shared" si="95"/>
        <v>0</v>
      </c>
      <c r="H1519" s="1090" t="str">
        <f t="shared" ca="1" si="96"/>
        <v/>
      </c>
      <c r="I1519" s="1109"/>
      <c r="J1519" s="1109"/>
      <c r="K1519" s="1112"/>
      <c r="L1519" s="1091"/>
      <c r="M1519" s="1091"/>
      <c r="N1519" s="1091"/>
      <c r="O1519" s="1091"/>
      <c r="P1519" s="1096"/>
      <c r="Q1519" s="1096"/>
      <c r="R1519" s="1096"/>
      <c r="S1519" s="1091"/>
    </row>
    <row r="1520" spans="1:19" x14ac:dyDescent="0.3">
      <c r="A1520" s="1090">
        <v>1515</v>
      </c>
      <c r="B1520" s="1091"/>
      <c r="C1520" s="1091"/>
      <c r="D1520" s="1097"/>
      <c r="E1520" s="1093">
        <f t="shared" si="93"/>
        <v>0</v>
      </c>
      <c r="F1520" s="1094">
        <f t="shared" si="94"/>
        <v>0</v>
      </c>
      <c r="G1520" s="1095">
        <f t="shared" si="95"/>
        <v>0</v>
      </c>
      <c r="H1520" s="1090" t="str">
        <f t="shared" ca="1" si="96"/>
        <v/>
      </c>
      <c r="I1520" s="1109"/>
      <c r="J1520" s="1109"/>
      <c r="K1520" s="1112"/>
      <c r="L1520" s="1091"/>
      <c r="M1520" s="1091"/>
      <c r="N1520" s="1091"/>
      <c r="O1520" s="1091"/>
      <c r="P1520" s="1096"/>
      <c r="Q1520" s="1096"/>
      <c r="R1520" s="1096"/>
      <c r="S1520" s="1091"/>
    </row>
    <row r="1521" spans="1:19" x14ac:dyDescent="0.3">
      <c r="A1521" s="1090">
        <v>1516</v>
      </c>
      <c r="B1521" s="1091"/>
      <c r="C1521" s="1091"/>
      <c r="D1521" s="1097"/>
      <c r="E1521" s="1093">
        <f t="shared" si="93"/>
        <v>0</v>
      </c>
      <c r="F1521" s="1094">
        <f t="shared" si="94"/>
        <v>0</v>
      </c>
      <c r="G1521" s="1095">
        <f t="shared" si="95"/>
        <v>0</v>
      </c>
      <c r="H1521" s="1090" t="str">
        <f t="shared" ca="1" si="96"/>
        <v/>
      </c>
      <c r="I1521" s="1109"/>
      <c r="J1521" s="1109"/>
      <c r="K1521" s="1112"/>
      <c r="L1521" s="1091"/>
      <c r="M1521" s="1091"/>
      <c r="N1521" s="1091"/>
      <c r="O1521" s="1091"/>
      <c r="P1521" s="1096"/>
      <c r="Q1521" s="1096"/>
      <c r="R1521" s="1096"/>
      <c r="S1521" s="1091"/>
    </row>
    <row r="1522" spans="1:19" x14ac:dyDescent="0.3">
      <c r="A1522" s="1090">
        <v>1517</v>
      </c>
      <c r="B1522" s="1091"/>
      <c r="C1522" s="1091"/>
      <c r="D1522" s="1097"/>
      <c r="E1522" s="1093">
        <f t="shared" si="93"/>
        <v>0</v>
      </c>
      <c r="F1522" s="1094">
        <f t="shared" si="94"/>
        <v>0</v>
      </c>
      <c r="G1522" s="1095">
        <f t="shared" si="95"/>
        <v>0</v>
      </c>
      <c r="H1522" s="1090" t="str">
        <f t="shared" ca="1" si="96"/>
        <v/>
      </c>
      <c r="I1522" s="1109"/>
      <c r="J1522" s="1109"/>
      <c r="K1522" s="1112"/>
      <c r="L1522" s="1091"/>
      <c r="M1522" s="1091"/>
      <c r="N1522" s="1091"/>
      <c r="O1522" s="1091"/>
      <c r="P1522" s="1096"/>
      <c r="Q1522" s="1096"/>
      <c r="R1522" s="1096"/>
      <c r="S1522" s="1091"/>
    </row>
    <row r="1523" spans="1:19" x14ac:dyDescent="0.3">
      <c r="A1523" s="1090">
        <v>1518</v>
      </c>
      <c r="B1523" s="1091"/>
      <c r="C1523" s="1091"/>
      <c r="D1523" s="1097"/>
      <c r="E1523" s="1093">
        <f t="shared" si="93"/>
        <v>0</v>
      </c>
      <c r="F1523" s="1094">
        <f t="shared" si="94"/>
        <v>0</v>
      </c>
      <c r="G1523" s="1095">
        <f t="shared" si="95"/>
        <v>0</v>
      </c>
      <c r="H1523" s="1090" t="str">
        <f t="shared" ca="1" si="96"/>
        <v/>
      </c>
      <c r="I1523" s="1109"/>
      <c r="J1523" s="1109"/>
      <c r="K1523" s="1112"/>
      <c r="L1523" s="1091"/>
      <c r="M1523" s="1091"/>
      <c r="N1523" s="1091"/>
      <c r="O1523" s="1091"/>
      <c r="P1523" s="1096"/>
      <c r="Q1523" s="1096"/>
      <c r="R1523" s="1096"/>
      <c r="S1523" s="1091"/>
    </row>
    <row r="1524" spans="1:19" x14ac:dyDescent="0.3">
      <c r="A1524" s="1090">
        <v>1519</v>
      </c>
      <c r="B1524" s="1091"/>
      <c r="C1524" s="1091"/>
      <c r="D1524" s="1097"/>
      <c r="E1524" s="1093">
        <f t="shared" si="93"/>
        <v>0</v>
      </c>
      <c r="F1524" s="1094">
        <f t="shared" si="94"/>
        <v>0</v>
      </c>
      <c r="G1524" s="1095">
        <f t="shared" si="95"/>
        <v>0</v>
      </c>
      <c r="H1524" s="1090" t="str">
        <f t="shared" ca="1" si="96"/>
        <v/>
      </c>
      <c r="I1524" s="1109"/>
      <c r="J1524" s="1109"/>
      <c r="K1524" s="1112"/>
      <c r="L1524" s="1091"/>
      <c r="M1524" s="1091"/>
      <c r="N1524" s="1091"/>
      <c r="O1524" s="1091"/>
      <c r="P1524" s="1096"/>
      <c r="Q1524" s="1096"/>
      <c r="R1524" s="1096"/>
      <c r="S1524" s="1091"/>
    </row>
    <row r="1525" spans="1:19" x14ac:dyDescent="0.3">
      <c r="A1525" s="1090">
        <v>1520</v>
      </c>
      <c r="B1525" s="1091"/>
      <c r="C1525" s="1091"/>
      <c r="D1525" s="1097"/>
      <c r="E1525" s="1093">
        <f t="shared" si="93"/>
        <v>0</v>
      </c>
      <c r="F1525" s="1094">
        <f t="shared" si="94"/>
        <v>0</v>
      </c>
      <c r="G1525" s="1095">
        <f t="shared" si="95"/>
        <v>0</v>
      </c>
      <c r="H1525" s="1090" t="str">
        <f t="shared" ca="1" si="96"/>
        <v/>
      </c>
      <c r="I1525" s="1109"/>
      <c r="J1525" s="1109"/>
      <c r="K1525" s="1112"/>
      <c r="L1525" s="1091"/>
      <c r="M1525" s="1091"/>
      <c r="N1525" s="1091"/>
      <c r="O1525" s="1091"/>
      <c r="P1525" s="1096"/>
      <c r="Q1525" s="1096"/>
      <c r="R1525" s="1096"/>
      <c r="S1525" s="1091"/>
    </row>
    <row r="1526" spans="1:19" x14ac:dyDescent="0.3">
      <c r="A1526" s="1090">
        <v>1521</v>
      </c>
      <c r="B1526" s="1091"/>
      <c r="C1526" s="1091"/>
      <c r="D1526" s="1097"/>
      <c r="E1526" s="1093">
        <f t="shared" si="93"/>
        <v>0</v>
      </c>
      <c r="F1526" s="1094">
        <f t="shared" si="94"/>
        <v>0</v>
      </c>
      <c r="G1526" s="1095">
        <f t="shared" si="95"/>
        <v>0</v>
      </c>
      <c r="H1526" s="1090" t="str">
        <f t="shared" ca="1" si="96"/>
        <v/>
      </c>
      <c r="I1526" s="1109"/>
      <c r="J1526" s="1109"/>
      <c r="K1526" s="1112"/>
      <c r="L1526" s="1091"/>
      <c r="M1526" s="1091"/>
      <c r="N1526" s="1091"/>
      <c r="O1526" s="1091"/>
      <c r="P1526" s="1096"/>
      <c r="Q1526" s="1096"/>
      <c r="R1526" s="1096"/>
      <c r="S1526" s="1091"/>
    </row>
    <row r="1527" spans="1:19" x14ac:dyDescent="0.3">
      <c r="A1527" s="1090">
        <v>1522</v>
      </c>
      <c r="B1527" s="1091"/>
      <c r="C1527" s="1091"/>
      <c r="D1527" s="1097"/>
      <c r="E1527" s="1093">
        <f t="shared" si="93"/>
        <v>0</v>
      </c>
      <c r="F1527" s="1094">
        <f t="shared" si="94"/>
        <v>0</v>
      </c>
      <c r="G1527" s="1095">
        <f t="shared" si="95"/>
        <v>0</v>
      </c>
      <c r="H1527" s="1090" t="str">
        <f t="shared" ca="1" si="96"/>
        <v/>
      </c>
      <c r="I1527" s="1109"/>
      <c r="J1527" s="1109"/>
      <c r="K1527" s="1112"/>
      <c r="L1527" s="1091"/>
      <c r="M1527" s="1091"/>
      <c r="N1527" s="1091"/>
      <c r="O1527" s="1091"/>
      <c r="P1527" s="1096"/>
      <c r="Q1527" s="1096"/>
      <c r="R1527" s="1096"/>
      <c r="S1527" s="1091"/>
    </row>
    <row r="1528" spans="1:19" x14ac:dyDescent="0.3">
      <c r="A1528" s="1090">
        <v>1523</v>
      </c>
      <c r="B1528" s="1091"/>
      <c r="C1528" s="1091"/>
      <c r="D1528" s="1097"/>
      <c r="E1528" s="1093">
        <f t="shared" si="93"/>
        <v>0</v>
      </c>
      <c r="F1528" s="1094">
        <f t="shared" si="94"/>
        <v>0</v>
      </c>
      <c r="G1528" s="1095">
        <f t="shared" si="95"/>
        <v>0</v>
      </c>
      <c r="H1528" s="1090" t="str">
        <f t="shared" ca="1" si="96"/>
        <v/>
      </c>
      <c r="I1528" s="1109"/>
      <c r="J1528" s="1109"/>
      <c r="K1528" s="1112"/>
      <c r="L1528" s="1091"/>
      <c r="M1528" s="1091"/>
      <c r="N1528" s="1091"/>
      <c r="O1528" s="1091"/>
      <c r="P1528" s="1096"/>
      <c r="Q1528" s="1096"/>
      <c r="R1528" s="1096"/>
      <c r="S1528" s="1091"/>
    </row>
    <row r="1529" spans="1:19" x14ac:dyDescent="0.3">
      <c r="A1529" s="1090">
        <v>1524</v>
      </c>
      <c r="B1529" s="1091"/>
      <c r="C1529" s="1091"/>
      <c r="D1529" s="1097"/>
      <c r="E1529" s="1093">
        <f t="shared" si="93"/>
        <v>0</v>
      </c>
      <c r="F1529" s="1094">
        <f t="shared" si="94"/>
        <v>0</v>
      </c>
      <c r="G1529" s="1095">
        <f t="shared" si="95"/>
        <v>0</v>
      </c>
      <c r="H1529" s="1090" t="str">
        <f t="shared" ca="1" si="96"/>
        <v/>
      </c>
      <c r="I1529" s="1109"/>
      <c r="J1529" s="1109"/>
      <c r="K1529" s="1112"/>
      <c r="L1529" s="1091"/>
      <c r="M1529" s="1091"/>
      <c r="N1529" s="1091"/>
      <c r="O1529" s="1091"/>
      <c r="P1529" s="1096"/>
      <c r="Q1529" s="1096"/>
      <c r="R1529" s="1096"/>
      <c r="S1529" s="1091"/>
    </row>
    <row r="1530" spans="1:19" x14ac:dyDescent="0.3">
      <c r="A1530" s="1090">
        <v>1525</v>
      </c>
      <c r="B1530" s="1091"/>
      <c r="C1530" s="1091"/>
      <c r="D1530" s="1097"/>
      <c r="E1530" s="1093">
        <f t="shared" si="93"/>
        <v>0</v>
      </c>
      <c r="F1530" s="1094">
        <f t="shared" si="94"/>
        <v>0</v>
      </c>
      <c r="G1530" s="1095">
        <f t="shared" si="95"/>
        <v>0</v>
      </c>
      <c r="H1530" s="1090" t="str">
        <f t="shared" ca="1" si="96"/>
        <v/>
      </c>
      <c r="I1530" s="1109"/>
      <c r="J1530" s="1109"/>
      <c r="K1530" s="1112"/>
      <c r="L1530" s="1091"/>
      <c r="M1530" s="1091"/>
      <c r="N1530" s="1091"/>
      <c r="O1530" s="1091"/>
      <c r="P1530" s="1096"/>
      <c r="Q1530" s="1096"/>
      <c r="R1530" s="1096"/>
      <c r="S1530" s="1091"/>
    </row>
    <row r="1531" spans="1:19" x14ac:dyDescent="0.3">
      <c r="A1531" s="1090">
        <v>1526</v>
      </c>
      <c r="B1531" s="1091"/>
      <c r="C1531" s="1091"/>
      <c r="D1531" s="1097"/>
      <c r="E1531" s="1093">
        <f t="shared" si="93"/>
        <v>0</v>
      </c>
      <c r="F1531" s="1094">
        <f t="shared" si="94"/>
        <v>0</v>
      </c>
      <c r="G1531" s="1095">
        <f t="shared" si="95"/>
        <v>0</v>
      </c>
      <c r="H1531" s="1090" t="str">
        <f t="shared" ca="1" si="96"/>
        <v/>
      </c>
      <c r="I1531" s="1109"/>
      <c r="J1531" s="1109"/>
      <c r="K1531" s="1112"/>
      <c r="L1531" s="1091"/>
      <c r="M1531" s="1091"/>
      <c r="N1531" s="1091"/>
      <c r="O1531" s="1091"/>
      <c r="P1531" s="1096"/>
      <c r="Q1531" s="1096"/>
      <c r="R1531" s="1096"/>
      <c r="S1531" s="1091"/>
    </row>
    <row r="1532" spans="1:19" x14ac:dyDescent="0.3">
      <c r="A1532" s="1090">
        <v>1527</v>
      </c>
      <c r="B1532" s="1091"/>
      <c r="C1532" s="1091"/>
      <c r="D1532" s="1097"/>
      <c r="E1532" s="1093">
        <f t="shared" si="93"/>
        <v>0</v>
      </c>
      <c r="F1532" s="1094">
        <f t="shared" si="94"/>
        <v>0</v>
      </c>
      <c r="G1532" s="1095">
        <f t="shared" si="95"/>
        <v>0</v>
      </c>
      <c r="H1532" s="1090" t="str">
        <f t="shared" ca="1" si="96"/>
        <v/>
      </c>
      <c r="I1532" s="1109"/>
      <c r="J1532" s="1109"/>
      <c r="K1532" s="1112"/>
      <c r="L1532" s="1091"/>
      <c r="M1532" s="1091"/>
      <c r="N1532" s="1091"/>
      <c r="O1532" s="1091"/>
      <c r="P1532" s="1096"/>
      <c r="Q1532" s="1096"/>
      <c r="R1532" s="1096"/>
      <c r="S1532" s="1091"/>
    </row>
    <row r="1533" spans="1:19" x14ac:dyDescent="0.3">
      <c r="A1533" s="1090">
        <v>1528</v>
      </c>
      <c r="B1533" s="1091"/>
      <c r="C1533" s="1091"/>
      <c r="D1533" s="1097"/>
      <c r="E1533" s="1093">
        <f t="shared" si="93"/>
        <v>0</v>
      </c>
      <c r="F1533" s="1094">
        <f t="shared" si="94"/>
        <v>0</v>
      </c>
      <c r="G1533" s="1095">
        <f t="shared" si="95"/>
        <v>0</v>
      </c>
      <c r="H1533" s="1090" t="str">
        <f t="shared" ca="1" si="96"/>
        <v/>
      </c>
      <c r="I1533" s="1109"/>
      <c r="J1533" s="1109"/>
      <c r="K1533" s="1112"/>
      <c r="L1533" s="1091"/>
      <c r="M1533" s="1091"/>
      <c r="N1533" s="1091"/>
      <c r="O1533" s="1091"/>
      <c r="P1533" s="1096"/>
      <c r="Q1533" s="1096"/>
      <c r="R1533" s="1096"/>
      <c r="S1533" s="1091"/>
    </row>
    <row r="1534" spans="1:19" x14ac:dyDescent="0.3">
      <c r="A1534" s="1090">
        <v>1529</v>
      </c>
      <c r="B1534" s="1091"/>
      <c r="C1534" s="1091"/>
      <c r="D1534" s="1097"/>
      <c r="E1534" s="1093">
        <f t="shared" si="93"/>
        <v>0</v>
      </c>
      <c r="F1534" s="1094">
        <f t="shared" si="94"/>
        <v>0</v>
      </c>
      <c r="G1534" s="1095">
        <f t="shared" si="95"/>
        <v>0</v>
      </c>
      <c r="H1534" s="1090" t="str">
        <f t="shared" ca="1" si="96"/>
        <v/>
      </c>
      <c r="I1534" s="1109"/>
      <c r="J1534" s="1109"/>
      <c r="K1534" s="1112"/>
      <c r="L1534" s="1091"/>
      <c r="M1534" s="1091"/>
      <c r="N1534" s="1091"/>
      <c r="O1534" s="1091"/>
      <c r="P1534" s="1096"/>
      <c r="Q1534" s="1096"/>
      <c r="R1534" s="1096"/>
      <c r="S1534" s="1091"/>
    </row>
    <row r="1535" spans="1:19" x14ac:dyDescent="0.3">
      <c r="A1535" s="1090">
        <v>1530</v>
      </c>
      <c r="B1535" s="1091"/>
      <c r="C1535" s="1091"/>
      <c r="D1535" s="1097"/>
      <c r="E1535" s="1093">
        <f t="shared" si="93"/>
        <v>0</v>
      </c>
      <c r="F1535" s="1094">
        <f t="shared" si="94"/>
        <v>0</v>
      </c>
      <c r="G1535" s="1095">
        <f t="shared" si="95"/>
        <v>0</v>
      </c>
      <c r="H1535" s="1090" t="str">
        <f t="shared" ca="1" si="96"/>
        <v/>
      </c>
      <c r="I1535" s="1109"/>
      <c r="J1535" s="1109"/>
      <c r="K1535" s="1112"/>
      <c r="L1535" s="1091"/>
      <c r="M1535" s="1091"/>
      <c r="N1535" s="1091"/>
      <c r="O1535" s="1091"/>
      <c r="P1535" s="1096"/>
      <c r="Q1535" s="1096"/>
      <c r="R1535" s="1096"/>
      <c r="S1535" s="1091"/>
    </row>
    <row r="1536" spans="1:19" x14ac:dyDescent="0.3">
      <c r="A1536" s="1090">
        <v>1531</v>
      </c>
      <c r="B1536" s="1091"/>
      <c r="C1536" s="1091"/>
      <c r="D1536" s="1097"/>
      <c r="E1536" s="1093">
        <f t="shared" si="93"/>
        <v>0</v>
      </c>
      <c r="F1536" s="1094">
        <f t="shared" si="94"/>
        <v>0</v>
      </c>
      <c r="G1536" s="1095">
        <f t="shared" si="95"/>
        <v>0</v>
      </c>
      <c r="H1536" s="1090" t="str">
        <f t="shared" ca="1" si="96"/>
        <v/>
      </c>
      <c r="I1536" s="1109"/>
      <c r="J1536" s="1109"/>
      <c r="K1536" s="1112"/>
      <c r="L1536" s="1091"/>
      <c r="M1536" s="1091"/>
      <c r="N1536" s="1091"/>
      <c r="O1536" s="1091"/>
      <c r="P1536" s="1096"/>
      <c r="Q1536" s="1096"/>
      <c r="R1536" s="1096"/>
      <c r="S1536" s="1091"/>
    </row>
    <row r="1537" spans="1:19" x14ac:dyDescent="0.3">
      <c r="A1537" s="1090">
        <v>1532</v>
      </c>
      <c r="B1537" s="1091"/>
      <c r="C1537" s="1091"/>
      <c r="D1537" s="1097"/>
      <c r="E1537" s="1093">
        <f t="shared" si="93"/>
        <v>0</v>
      </c>
      <c r="F1537" s="1094">
        <f t="shared" si="94"/>
        <v>0</v>
      </c>
      <c r="G1537" s="1095">
        <f t="shared" si="95"/>
        <v>0</v>
      </c>
      <c r="H1537" s="1090" t="str">
        <f t="shared" ca="1" si="96"/>
        <v/>
      </c>
      <c r="I1537" s="1109"/>
      <c r="J1537" s="1109"/>
      <c r="K1537" s="1112"/>
      <c r="L1537" s="1091"/>
      <c r="M1537" s="1091"/>
      <c r="N1537" s="1091"/>
      <c r="O1537" s="1091"/>
      <c r="P1537" s="1096"/>
      <c r="Q1537" s="1096"/>
      <c r="R1537" s="1096"/>
      <c r="S1537" s="1091"/>
    </row>
    <row r="1538" spans="1:19" x14ac:dyDescent="0.3">
      <c r="A1538" s="1090">
        <v>1533</v>
      </c>
      <c r="B1538" s="1091"/>
      <c r="C1538" s="1091"/>
      <c r="D1538" s="1097"/>
      <c r="E1538" s="1093">
        <f t="shared" si="93"/>
        <v>0</v>
      </c>
      <c r="F1538" s="1094">
        <f t="shared" si="94"/>
        <v>0</v>
      </c>
      <c r="G1538" s="1095">
        <f t="shared" si="95"/>
        <v>0</v>
      </c>
      <c r="H1538" s="1090" t="str">
        <f t="shared" ca="1" si="96"/>
        <v/>
      </c>
      <c r="I1538" s="1109"/>
      <c r="J1538" s="1109"/>
      <c r="K1538" s="1112"/>
      <c r="L1538" s="1091"/>
      <c r="M1538" s="1091"/>
      <c r="N1538" s="1091"/>
      <c r="O1538" s="1091"/>
      <c r="P1538" s="1096"/>
      <c r="Q1538" s="1096"/>
      <c r="R1538" s="1096"/>
      <c r="S1538" s="1091"/>
    </row>
    <row r="1539" spans="1:19" x14ac:dyDescent="0.3">
      <c r="A1539" s="1090">
        <v>1534</v>
      </c>
      <c r="B1539" s="1091"/>
      <c r="C1539" s="1091"/>
      <c r="D1539" s="1097"/>
      <c r="E1539" s="1093">
        <f t="shared" si="93"/>
        <v>0</v>
      </c>
      <c r="F1539" s="1094">
        <f t="shared" si="94"/>
        <v>0</v>
      </c>
      <c r="G1539" s="1095">
        <f t="shared" si="95"/>
        <v>0</v>
      </c>
      <c r="H1539" s="1090" t="str">
        <f t="shared" ca="1" si="96"/>
        <v/>
      </c>
      <c r="I1539" s="1109"/>
      <c r="J1539" s="1109"/>
      <c r="K1539" s="1112"/>
      <c r="L1539" s="1091"/>
      <c r="M1539" s="1091"/>
      <c r="N1539" s="1091"/>
      <c r="O1539" s="1091"/>
      <c r="P1539" s="1096"/>
      <c r="Q1539" s="1096"/>
      <c r="R1539" s="1096"/>
      <c r="S1539" s="1091"/>
    </row>
    <row r="1540" spans="1:19" x14ac:dyDescent="0.3">
      <c r="A1540" s="1090">
        <v>1535</v>
      </c>
      <c r="B1540" s="1091"/>
      <c r="C1540" s="1091"/>
      <c r="D1540" s="1097"/>
      <c r="E1540" s="1093">
        <f t="shared" si="93"/>
        <v>0</v>
      </c>
      <c r="F1540" s="1094">
        <f t="shared" si="94"/>
        <v>0</v>
      </c>
      <c r="G1540" s="1095">
        <f t="shared" si="95"/>
        <v>0</v>
      </c>
      <c r="H1540" s="1090" t="str">
        <f t="shared" ca="1" si="96"/>
        <v/>
      </c>
      <c r="I1540" s="1109"/>
      <c r="J1540" s="1109"/>
      <c r="K1540" s="1112"/>
      <c r="L1540" s="1091"/>
      <c r="M1540" s="1091"/>
      <c r="N1540" s="1091"/>
      <c r="O1540" s="1091"/>
      <c r="P1540" s="1096"/>
      <c r="Q1540" s="1096"/>
      <c r="R1540" s="1096"/>
      <c r="S1540" s="1091"/>
    </row>
    <row r="1541" spans="1:19" x14ac:dyDescent="0.3">
      <c r="A1541" s="1090">
        <v>1536</v>
      </c>
      <c r="B1541" s="1091"/>
      <c r="C1541" s="1091"/>
      <c r="D1541" s="1097"/>
      <c r="E1541" s="1093">
        <f t="shared" si="93"/>
        <v>0</v>
      </c>
      <c r="F1541" s="1094">
        <f t="shared" si="94"/>
        <v>0</v>
      </c>
      <c r="G1541" s="1095">
        <f t="shared" si="95"/>
        <v>0</v>
      </c>
      <c r="H1541" s="1090" t="str">
        <f t="shared" ca="1" si="96"/>
        <v/>
      </c>
      <c r="I1541" s="1109"/>
      <c r="J1541" s="1109"/>
      <c r="K1541" s="1112"/>
      <c r="L1541" s="1091"/>
      <c r="M1541" s="1091"/>
      <c r="N1541" s="1091"/>
      <c r="O1541" s="1091"/>
      <c r="P1541" s="1096"/>
      <c r="Q1541" s="1096"/>
      <c r="R1541" s="1096"/>
      <c r="S1541" s="1091"/>
    </row>
    <row r="1542" spans="1:19" x14ac:dyDescent="0.3">
      <c r="A1542" s="1090">
        <v>1537</v>
      </c>
      <c r="B1542" s="1091"/>
      <c r="C1542" s="1091"/>
      <c r="D1542" s="1097"/>
      <c r="E1542" s="1093">
        <f t="shared" si="93"/>
        <v>0</v>
      </c>
      <c r="F1542" s="1094">
        <f t="shared" si="94"/>
        <v>0</v>
      </c>
      <c r="G1542" s="1095">
        <f t="shared" si="95"/>
        <v>0</v>
      </c>
      <c r="H1542" s="1090" t="str">
        <f t="shared" ca="1" si="96"/>
        <v/>
      </c>
      <c r="I1542" s="1109"/>
      <c r="J1542" s="1109"/>
      <c r="K1542" s="1112"/>
      <c r="L1542" s="1091"/>
      <c r="M1542" s="1091"/>
      <c r="N1542" s="1091"/>
      <c r="O1542" s="1091"/>
      <c r="P1542" s="1096"/>
      <c r="Q1542" s="1096"/>
      <c r="R1542" s="1096"/>
      <c r="S1542" s="1091"/>
    </row>
    <row r="1543" spans="1:19" x14ac:dyDescent="0.3">
      <c r="A1543" s="1090">
        <v>1538</v>
      </c>
      <c r="B1543" s="1091"/>
      <c r="C1543" s="1091"/>
      <c r="D1543" s="1097"/>
      <c r="E1543" s="1093">
        <f t="shared" ref="E1543:E1606" si="97">D1543</f>
        <v>0</v>
      </c>
      <c r="F1543" s="1094">
        <f t="shared" ref="F1543:F1606" si="98">D1543</f>
        <v>0</v>
      </c>
      <c r="G1543" s="1095">
        <f t="shared" ref="G1543:G1606" si="99">D1543</f>
        <v>0</v>
      </c>
      <c r="H1543" s="1090" t="str">
        <f t="shared" ref="H1543:H1606" ca="1" si="100">IF(ISBLANK(D1543),"",DATEDIF(G1543,TODAY(),"y"))</f>
        <v/>
      </c>
      <c r="I1543" s="1109"/>
      <c r="J1543" s="1109"/>
      <c r="K1543" s="1112"/>
      <c r="L1543" s="1091"/>
      <c r="M1543" s="1091"/>
      <c r="N1543" s="1091"/>
      <c r="O1543" s="1091"/>
      <c r="P1543" s="1096"/>
      <c r="Q1543" s="1096"/>
      <c r="R1543" s="1096"/>
      <c r="S1543" s="1091"/>
    </row>
    <row r="1544" spans="1:19" x14ac:dyDescent="0.3">
      <c r="A1544" s="1090">
        <v>1539</v>
      </c>
      <c r="B1544" s="1091"/>
      <c r="C1544" s="1091"/>
      <c r="D1544" s="1097"/>
      <c r="E1544" s="1093">
        <f t="shared" si="97"/>
        <v>0</v>
      </c>
      <c r="F1544" s="1094">
        <f t="shared" si="98"/>
        <v>0</v>
      </c>
      <c r="G1544" s="1095">
        <f t="shared" si="99"/>
        <v>0</v>
      </c>
      <c r="H1544" s="1090" t="str">
        <f t="shared" ca="1" si="100"/>
        <v/>
      </c>
      <c r="I1544" s="1109"/>
      <c r="J1544" s="1109"/>
      <c r="K1544" s="1112"/>
      <c r="L1544" s="1091"/>
      <c r="M1544" s="1091"/>
      <c r="N1544" s="1091"/>
      <c r="O1544" s="1091"/>
      <c r="P1544" s="1096"/>
      <c r="Q1544" s="1096"/>
      <c r="R1544" s="1096"/>
      <c r="S1544" s="1091"/>
    </row>
    <row r="1545" spans="1:19" x14ac:dyDescent="0.3">
      <c r="A1545" s="1090">
        <v>1540</v>
      </c>
      <c r="B1545" s="1091"/>
      <c r="C1545" s="1091"/>
      <c r="D1545" s="1097"/>
      <c r="E1545" s="1093">
        <f t="shared" si="97"/>
        <v>0</v>
      </c>
      <c r="F1545" s="1094">
        <f t="shared" si="98"/>
        <v>0</v>
      </c>
      <c r="G1545" s="1095">
        <f t="shared" si="99"/>
        <v>0</v>
      </c>
      <c r="H1545" s="1090" t="str">
        <f t="shared" ca="1" si="100"/>
        <v/>
      </c>
      <c r="I1545" s="1109"/>
      <c r="J1545" s="1109"/>
      <c r="K1545" s="1112"/>
      <c r="L1545" s="1091"/>
      <c r="M1545" s="1091"/>
      <c r="N1545" s="1091"/>
      <c r="O1545" s="1091"/>
      <c r="P1545" s="1096"/>
      <c r="Q1545" s="1096"/>
      <c r="R1545" s="1096"/>
      <c r="S1545" s="1091"/>
    </row>
    <row r="1546" spans="1:19" x14ac:dyDescent="0.3">
      <c r="A1546" s="1090">
        <v>1541</v>
      </c>
      <c r="B1546" s="1091"/>
      <c r="C1546" s="1091"/>
      <c r="D1546" s="1097"/>
      <c r="E1546" s="1093">
        <f t="shared" si="97"/>
        <v>0</v>
      </c>
      <c r="F1546" s="1094">
        <f t="shared" si="98"/>
        <v>0</v>
      </c>
      <c r="G1546" s="1095">
        <f t="shared" si="99"/>
        <v>0</v>
      </c>
      <c r="H1546" s="1090" t="str">
        <f t="shared" ca="1" si="100"/>
        <v/>
      </c>
      <c r="I1546" s="1109"/>
      <c r="J1546" s="1109"/>
      <c r="K1546" s="1112"/>
      <c r="L1546" s="1091"/>
      <c r="M1546" s="1091"/>
      <c r="N1546" s="1091"/>
      <c r="O1546" s="1091"/>
      <c r="P1546" s="1096"/>
      <c r="Q1546" s="1096"/>
      <c r="R1546" s="1096"/>
      <c r="S1546" s="1091"/>
    </row>
    <row r="1547" spans="1:19" x14ac:dyDescent="0.3">
      <c r="A1547" s="1090">
        <v>1542</v>
      </c>
      <c r="B1547" s="1091"/>
      <c r="C1547" s="1091"/>
      <c r="D1547" s="1097"/>
      <c r="E1547" s="1093">
        <f t="shared" si="97"/>
        <v>0</v>
      </c>
      <c r="F1547" s="1094">
        <f t="shared" si="98"/>
        <v>0</v>
      </c>
      <c r="G1547" s="1095">
        <f t="shared" si="99"/>
        <v>0</v>
      </c>
      <c r="H1547" s="1090" t="str">
        <f t="shared" ca="1" si="100"/>
        <v/>
      </c>
      <c r="I1547" s="1109"/>
      <c r="J1547" s="1109"/>
      <c r="K1547" s="1112"/>
      <c r="L1547" s="1091"/>
      <c r="M1547" s="1091"/>
      <c r="N1547" s="1091"/>
      <c r="O1547" s="1091"/>
      <c r="P1547" s="1096"/>
      <c r="Q1547" s="1096"/>
      <c r="R1547" s="1096"/>
      <c r="S1547" s="1091"/>
    </row>
    <row r="1548" spans="1:19" x14ac:dyDescent="0.3">
      <c r="A1548" s="1090">
        <v>1543</v>
      </c>
      <c r="B1548" s="1091"/>
      <c r="C1548" s="1091"/>
      <c r="D1548" s="1097"/>
      <c r="E1548" s="1093">
        <f t="shared" si="97"/>
        <v>0</v>
      </c>
      <c r="F1548" s="1094">
        <f t="shared" si="98"/>
        <v>0</v>
      </c>
      <c r="G1548" s="1095">
        <f t="shared" si="99"/>
        <v>0</v>
      </c>
      <c r="H1548" s="1090" t="str">
        <f t="shared" ca="1" si="100"/>
        <v/>
      </c>
      <c r="I1548" s="1109"/>
      <c r="J1548" s="1109"/>
      <c r="K1548" s="1112"/>
      <c r="L1548" s="1091"/>
      <c r="M1548" s="1091"/>
      <c r="N1548" s="1091"/>
      <c r="O1548" s="1091"/>
      <c r="P1548" s="1096"/>
      <c r="Q1548" s="1096"/>
      <c r="R1548" s="1096"/>
      <c r="S1548" s="1091"/>
    </row>
    <row r="1549" spans="1:19" x14ac:dyDescent="0.3">
      <c r="A1549" s="1090">
        <v>1544</v>
      </c>
      <c r="B1549" s="1091"/>
      <c r="C1549" s="1091"/>
      <c r="D1549" s="1097"/>
      <c r="E1549" s="1093">
        <f t="shared" si="97"/>
        <v>0</v>
      </c>
      <c r="F1549" s="1094">
        <f t="shared" si="98"/>
        <v>0</v>
      </c>
      <c r="G1549" s="1095">
        <f t="shared" si="99"/>
        <v>0</v>
      </c>
      <c r="H1549" s="1090" t="str">
        <f t="shared" ca="1" si="100"/>
        <v/>
      </c>
      <c r="I1549" s="1109"/>
      <c r="J1549" s="1109"/>
      <c r="K1549" s="1112"/>
      <c r="L1549" s="1091"/>
      <c r="M1549" s="1091"/>
      <c r="N1549" s="1091"/>
      <c r="O1549" s="1091"/>
      <c r="P1549" s="1096"/>
      <c r="Q1549" s="1096"/>
      <c r="R1549" s="1096"/>
      <c r="S1549" s="1091"/>
    </row>
    <row r="1550" spans="1:19" x14ac:dyDescent="0.3">
      <c r="A1550" s="1090">
        <v>1545</v>
      </c>
      <c r="B1550" s="1091"/>
      <c r="C1550" s="1091"/>
      <c r="D1550" s="1097"/>
      <c r="E1550" s="1093">
        <f t="shared" si="97"/>
        <v>0</v>
      </c>
      <c r="F1550" s="1094">
        <f t="shared" si="98"/>
        <v>0</v>
      </c>
      <c r="G1550" s="1095">
        <f t="shared" si="99"/>
        <v>0</v>
      </c>
      <c r="H1550" s="1090" t="str">
        <f t="shared" ca="1" si="100"/>
        <v/>
      </c>
      <c r="I1550" s="1109"/>
      <c r="J1550" s="1109"/>
      <c r="K1550" s="1112"/>
      <c r="L1550" s="1091"/>
      <c r="M1550" s="1091"/>
      <c r="N1550" s="1091"/>
      <c r="O1550" s="1091"/>
      <c r="P1550" s="1096"/>
      <c r="Q1550" s="1096"/>
      <c r="R1550" s="1096"/>
      <c r="S1550" s="1091"/>
    </row>
    <row r="1551" spans="1:19" x14ac:dyDescent="0.3">
      <c r="A1551" s="1090">
        <v>1546</v>
      </c>
      <c r="B1551" s="1091"/>
      <c r="C1551" s="1091"/>
      <c r="D1551" s="1097"/>
      <c r="E1551" s="1093">
        <f t="shared" si="97"/>
        <v>0</v>
      </c>
      <c r="F1551" s="1094">
        <f t="shared" si="98"/>
        <v>0</v>
      </c>
      <c r="G1551" s="1095">
        <f t="shared" si="99"/>
        <v>0</v>
      </c>
      <c r="H1551" s="1090" t="str">
        <f t="shared" ca="1" si="100"/>
        <v/>
      </c>
      <c r="I1551" s="1109"/>
      <c r="J1551" s="1109"/>
      <c r="K1551" s="1112"/>
      <c r="L1551" s="1091"/>
      <c r="M1551" s="1091"/>
      <c r="N1551" s="1091"/>
      <c r="O1551" s="1091"/>
      <c r="P1551" s="1096"/>
      <c r="Q1551" s="1096"/>
      <c r="R1551" s="1096"/>
      <c r="S1551" s="1091"/>
    </row>
    <row r="1552" spans="1:19" x14ac:dyDescent="0.3">
      <c r="A1552" s="1090">
        <v>1547</v>
      </c>
      <c r="B1552" s="1091"/>
      <c r="C1552" s="1091"/>
      <c r="D1552" s="1097"/>
      <c r="E1552" s="1093">
        <f t="shared" si="97"/>
        <v>0</v>
      </c>
      <c r="F1552" s="1094">
        <f t="shared" si="98"/>
        <v>0</v>
      </c>
      <c r="G1552" s="1095">
        <f t="shared" si="99"/>
        <v>0</v>
      </c>
      <c r="H1552" s="1090" t="str">
        <f t="shared" ca="1" si="100"/>
        <v/>
      </c>
      <c r="I1552" s="1109"/>
      <c r="J1552" s="1109"/>
      <c r="K1552" s="1112"/>
      <c r="L1552" s="1091"/>
      <c r="M1552" s="1091"/>
      <c r="N1552" s="1091"/>
      <c r="O1552" s="1091"/>
      <c r="P1552" s="1096"/>
      <c r="Q1552" s="1096"/>
      <c r="R1552" s="1096"/>
      <c r="S1552" s="1091"/>
    </row>
    <row r="1553" spans="1:19" x14ac:dyDescent="0.3">
      <c r="A1553" s="1090">
        <v>1548</v>
      </c>
      <c r="B1553" s="1091"/>
      <c r="C1553" s="1091"/>
      <c r="D1553" s="1097"/>
      <c r="E1553" s="1093">
        <f t="shared" si="97"/>
        <v>0</v>
      </c>
      <c r="F1553" s="1094">
        <f t="shared" si="98"/>
        <v>0</v>
      </c>
      <c r="G1553" s="1095">
        <f t="shared" si="99"/>
        <v>0</v>
      </c>
      <c r="H1553" s="1090" t="str">
        <f t="shared" ca="1" si="100"/>
        <v/>
      </c>
      <c r="I1553" s="1109"/>
      <c r="J1553" s="1109"/>
      <c r="K1553" s="1112"/>
      <c r="L1553" s="1091"/>
      <c r="M1553" s="1091"/>
      <c r="N1553" s="1091"/>
      <c r="O1553" s="1091"/>
      <c r="P1553" s="1096"/>
      <c r="Q1553" s="1096"/>
      <c r="R1553" s="1096"/>
      <c r="S1553" s="1091"/>
    </row>
    <row r="1554" spans="1:19" x14ac:dyDescent="0.3">
      <c r="A1554" s="1090">
        <v>1549</v>
      </c>
      <c r="B1554" s="1091"/>
      <c r="C1554" s="1091"/>
      <c r="D1554" s="1097"/>
      <c r="E1554" s="1093">
        <f t="shared" si="97"/>
        <v>0</v>
      </c>
      <c r="F1554" s="1094">
        <f t="shared" si="98"/>
        <v>0</v>
      </c>
      <c r="G1554" s="1095">
        <f t="shared" si="99"/>
        <v>0</v>
      </c>
      <c r="H1554" s="1090" t="str">
        <f t="shared" ca="1" si="100"/>
        <v/>
      </c>
      <c r="I1554" s="1109"/>
      <c r="J1554" s="1109"/>
      <c r="K1554" s="1112"/>
      <c r="L1554" s="1091"/>
      <c r="M1554" s="1091"/>
      <c r="N1554" s="1091"/>
      <c r="O1554" s="1091"/>
      <c r="P1554" s="1096"/>
      <c r="Q1554" s="1096"/>
      <c r="R1554" s="1096"/>
      <c r="S1554" s="1091"/>
    </row>
    <row r="1555" spans="1:19" x14ac:dyDescent="0.3">
      <c r="A1555" s="1090">
        <v>1550</v>
      </c>
      <c r="B1555" s="1091"/>
      <c r="C1555" s="1091"/>
      <c r="D1555" s="1097"/>
      <c r="E1555" s="1093">
        <f t="shared" si="97"/>
        <v>0</v>
      </c>
      <c r="F1555" s="1094">
        <f t="shared" si="98"/>
        <v>0</v>
      </c>
      <c r="G1555" s="1095">
        <f t="shared" si="99"/>
        <v>0</v>
      </c>
      <c r="H1555" s="1090" t="str">
        <f t="shared" ca="1" si="100"/>
        <v/>
      </c>
      <c r="I1555" s="1109"/>
      <c r="J1555" s="1109"/>
      <c r="K1555" s="1112"/>
      <c r="L1555" s="1091"/>
      <c r="M1555" s="1091"/>
      <c r="N1555" s="1091"/>
      <c r="O1555" s="1091"/>
      <c r="P1555" s="1096"/>
      <c r="Q1555" s="1096"/>
      <c r="R1555" s="1096"/>
      <c r="S1555" s="1091"/>
    </row>
    <row r="1556" spans="1:19" x14ac:dyDescent="0.3">
      <c r="A1556" s="1090">
        <v>1551</v>
      </c>
      <c r="B1556" s="1091"/>
      <c r="C1556" s="1091"/>
      <c r="D1556" s="1097"/>
      <c r="E1556" s="1093">
        <f t="shared" si="97"/>
        <v>0</v>
      </c>
      <c r="F1556" s="1094">
        <f t="shared" si="98"/>
        <v>0</v>
      </c>
      <c r="G1556" s="1095">
        <f t="shared" si="99"/>
        <v>0</v>
      </c>
      <c r="H1556" s="1090" t="str">
        <f t="shared" ca="1" si="100"/>
        <v/>
      </c>
      <c r="I1556" s="1109"/>
      <c r="J1556" s="1109"/>
      <c r="K1556" s="1112"/>
      <c r="L1556" s="1091"/>
      <c r="M1556" s="1091"/>
      <c r="N1556" s="1091"/>
      <c r="O1556" s="1091"/>
      <c r="P1556" s="1096"/>
      <c r="Q1556" s="1096"/>
      <c r="R1556" s="1096"/>
      <c r="S1556" s="1091"/>
    </row>
    <row r="1557" spans="1:19" x14ac:dyDescent="0.3">
      <c r="A1557" s="1090">
        <v>1552</v>
      </c>
      <c r="B1557" s="1091"/>
      <c r="C1557" s="1091"/>
      <c r="D1557" s="1097"/>
      <c r="E1557" s="1093">
        <f t="shared" si="97"/>
        <v>0</v>
      </c>
      <c r="F1557" s="1094">
        <f t="shared" si="98"/>
        <v>0</v>
      </c>
      <c r="G1557" s="1095">
        <f t="shared" si="99"/>
        <v>0</v>
      </c>
      <c r="H1557" s="1090" t="str">
        <f t="shared" ca="1" si="100"/>
        <v/>
      </c>
      <c r="I1557" s="1109"/>
      <c r="J1557" s="1109"/>
      <c r="K1557" s="1112"/>
      <c r="L1557" s="1091"/>
      <c r="M1557" s="1091"/>
      <c r="N1557" s="1091"/>
      <c r="O1557" s="1091"/>
      <c r="P1557" s="1096"/>
      <c r="Q1557" s="1096"/>
      <c r="R1557" s="1096"/>
      <c r="S1557" s="1091"/>
    </row>
    <row r="1558" spans="1:19" x14ac:dyDescent="0.3">
      <c r="A1558" s="1090">
        <v>1553</v>
      </c>
      <c r="B1558" s="1091"/>
      <c r="C1558" s="1091"/>
      <c r="D1558" s="1097"/>
      <c r="E1558" s="1093">
        <f t="shared" si="97"/>
        <v>0</v>
      </c>
      <c r="F1558" s="1094">
        <f t="shared" si="98"/>
        <v>0</v>
      </c>
      <c r="G1558" s="1095">
        <f t="shared" si="99"/>
        <v>0</v>
      </c>
      <c r="H1558" s="1090" t="str">
        <f t="shared" ca="1" si="100"/>
        <v/>
      </c>
      <c r="I1558" s="1109"/>
      <c r="J1558" s="1109"/>
      <c r="K1558" s="1112"/>
      <c r="L1558" s="1091"/>
      <c r="M1558" s="1091"/>
      <c r="N1558" s="1091"/>
      <c r="O1558" s="1091"/>
      <c r="P1558" s="1096"/>
      <c r="Q1558" s="1096"/>
      <c r="R1558" s="1096"/>
      <c r="S1558" s="1091"/>
    </row>
    <row r="1559" spans="1:19" x14ac:dyDescent="0.3">
      <c r="A1559" s="1090">
        <v>1554</v>
      </c>
      <c r="B1559" s="1091"/>
      <c r="C1559" s="1091"/>
      <c r="D1559" s="1097"/>
      <c r="E1559" s="1093">
        <f t="shared" si="97"/>
        <v>0</v>
      </c>
      <c r="F1559" s="1094">
        <f t="shared" si="98"/>
        <v>0</v>
      </c>
      <c r="G1559" s="1095">
        <f t="shared" si="99"/>
        <v>0</v>
      </c>
      <c r="H1559" s="1090" t="str">
        <f t="shared" ca="1" si="100"/>
        <v/>
      </c>
      <c r="I1559" s="1109"/>
      <c r="J1559" s="1109"/>
      <c r="K1559" s="1112"/>
      <c r="L1559" s="1091"/>
      <c r="M1559" s="1091"/>
      <c r="N1559" s="1091"/>
      <c r="O1559" s="1091"/>
      <c r="P1559" s="1096"/>
      <c r="Q1559" s="1096"/>
      <c r="R1559" s="1096"/>
      <c r="S1559" s="1091"/>
    </row>
    <row r="1560" spans="1:19" x14ac:dyDescent="0.3">
      <c r="A1560" s="1090">
        <v>1555</v>
      </c>
      <c r="B1560" s="1091"/>
      <c r="C1560" s="1091"/>
      <c r="D1560" s="1097"/>
      <c r="E1560" s="1093">
        <f t="shared" si="97"/>
        <v>0</v>
      </c>
      <c r="F1560" s="1094">
        <f t="shared" si="98"/>
        <v>0</v>
      </c>
      <c r="G1560" s="1095">
        <f t="shared" si="99"/>
        <v>0</v>
      </c>
      <c r="H1560" s="1090" t="str">
        <f t="shared" ca="1" si="100"/>
        <v/>
      </c>
      <c r="I1560" s="1109"/>
      <c r="J1560" s="1109"/>
      <c r="K1560" s="1112"/>
      <c r="L1560" s="1091"/>
      <c r="M1560" s="1091"/>
      <c r="N1560" s="1091"/>
      <c r="O1560" s="1091"/>
      <c r="P1560" s="1096"/>
      <c r="Q1560" s="1096"/>
      <c r="R1560" s="1096"/>
      <c r="S1560" s="1091"/>
    </row>
    <row r="1561" spans="1:19" x14ac:dyDescent="0.3">
      <c r="A1561" s="1090">
        <v>1556</v>
      </c>
      <c r="B1561" s="1091"/>
      <c r="C1561" s="1091"/>
      <c r="D1561" s="1097"/>
      <c r="E1561" s="1093">
        <f t="shared" si="97"/>
        <v>0</v>
      </c>
      <c r="F1561" s="1094">
        <f t="shared" si="98"/>
        <v>0</v>
      </c>
      <c r="G1561" s="1095">
        <f t="shared" si="99"/>
        <v>0</v>
      </c>
      <c r="H1561" s="1090" t="str">
        <f t="shared" ca="1" si="100"/>
        <v/>
      </c>
      <c r="I1561" s="1109"/>
      <c r="J1561" s="1109"/>
      <c r="K1561" s="1112"/>
      <c r="L1561" s="1091"/>
      <c r="M1561" s="1091"/>
      <c r="N1561" s="1091"/>
      <c r="O1561" s="1091"/>
      <c r="P1561" s="1096"/>
      <c r="Q1561" s="1096"/>
      <c r="R1561" s="1096"/>
      <c r="S1561" s="1091"/>
    </row>
    <row r="1562" spans="1:19" x14ac:dyDescent="0.3">
      <c r="A1562" s="1090">
        <v>1557</v>
      </c>
      <c r="B1562" s="1091"/>
      <c r="C1562" s="1091"/>
      <c r="D1562" s="1097"/>
      <c r="E1562" s="1093">
        <f t="shared" si="97"/>
        <v>0</v>
      </c>
      <c r="F1562" s="1094">
        <f t="shared" si="98"/>
        <v>0</v>
      </c>
      <c r="G1562" s="1095">
        <f t="shared" si="99"/>
        <v>0</v>
      </c>
      <c r="H1562" s="1090" t="str">
        <f t="shared" ca="1" si="100"/>
        <v/>
      </c>
      <c r="I1562" s="1109"/>
      <c r="J1562" s="1109"/>
      <c r="K1562" s="1112"/>
      <c r="L1562" s="1091"/>
      <c r="M1562" s="1091"/>
      <c r="N1562" s="1091"/>
      <c r="O1562" s="1091"/>
      <c r="P1562" s="1096"/>
      <c r="Q1562" s="1096"/>
      <c r="R1562" s="1096"/>
      <c r="S1562" s="1091"/>
    </row>
    <row r="1563" spans="1:19" x14ac:dyDescent="0.3">
      <c r="A1563" s="1090">
        <v>1558</v>
      </c>
      <c r="B1563" s="1091"/>
      <c r="C1563" s="1091"/>
      <c r="D1563" s="1097"/>
      <c r="E1563" s="1093">
        <f t="shared" si="97"/>
        <v>0</v>
      </c>
      <c r="F1563" s="1094">
        <f t="shared" si="98"/>
        <v>0</v>
      </c>
      <c r="G1563" s="1095">
        <f t="shared" si="99"/>
        <v>0</v>
      </c>
      <c r="H1563" s="1090" t="str">
        <f t="shared" ca="1" si="100"/>
        <v/>
      </c>
      <c r="I1563" s="1109"/>
      <c r="J1563" s="1109"/>
      <c r="K1563" s="1112"/>
      <c r="L1563" s="1091"/>
      <c r="M1563" s="1091"/>
      <c r="N1563" s="1091"/>
      <c r="O1563" s="1091"/>
      <c r="P1563" s="1096"/>
      <c r="Q1563" s="1096"/>
      <c r="R1563" s="1096"/>
      <c r="S1563" s="1091"/>
    </row>
    <row r="1564" spans="1:19" x14ac:dyDescent="0.3">
      <c r="A1564" s="1090">
        <v>1559</v>
      </c>
      <c r="B1564" s="1091"/>
      <c r="C1564" s="1091"/>
      <c r="D1564" s="1097"/>
      <c r="E1564" s="1093">
        <f t="shared" si="97"/>
        <v>0</v>
      </c>
      <c r="F1564" s="1094">
        <f t="shared" si="98"/>
        <v>0</v>
      </c>
      <c r="G1564" s="1095">
        <f t="shared" si="99"/>
        <v>0</v>
      </c>
      <c r="H1564" s="1090" t="str">
        <f t="shared" ca="1" si="100"/>
        <v/>
      </c>
      <c r="I1564" s="1109"/>
      <c r="J1564" s="1109"/>
      <c r="K1564" s="1112"/>
      <c r="L1564" s="1091"/>
      <c r="M1564" s="1091"/>
      <c r="N1564" s="1091"/>
      <c r="O1564" s="1091"/>
      <c r="P1564" s="1096"/>
      <c r="Q1564" s="1096"/>
      <c r="R1564" s="1096"/>
      <c r="S1564" s="1091"/>
    </row>
    <row r="1565" spans="1:19" x14ac:dyDescent="0.3">
      <c r="A1565" s="1090">
        <v>1560</v>
      </c>
      <c r="B1565" s="1091"/>
      <c r="C1565" s="1091"/>
      <c r="D1565" s="1097"/>
      <c r="E1565" s="1093">
        <f t="shared" si="97"/>
        <v>0</v>
      </c>
      <c r="F1565" s="1094">
        <f t="shared" si="98"/>
        <v>0</v>
      </c>
      <c r="G1565" s="1095">
        <f t="shared" si="99"/>
        <v>0</v>
      </c>
      <c r="H1565" s="1090" t="str">
        <f t="shared" ca="1" si="100"/>
        <v/>
      </c>
      <c r="I1565" s="1109"/>
      <c r="J1565" s="1109"/>
      <c r="K1565" s="1112"/>
      <c r="L1565" s="1091"/>
      <c r="M1565" s="1091"/>
      <c r="N1565" s="1091"/>
      <c r="O1565" s="1091"/>
      <c r="P1565" s="1096"/>
      <c r="Q1565" s="1096"/>
      <c r="R1565" s="1096"/>
      <c r="S1565" s="1091"/>
    </row>
    <row r="1566" spans="1:19" x14ac:dyDescent="0.3">
      <c r="A1566" s="1090">
        <v>1561</v>
      </c>
      <c r="B1566" s="1091"/>
      <c r="C1566" s="1091"/>
      <c r="D1566" s="1097"/>
      <c r="E1566" s="1093">
        <f t="shared" si="97"/>
        <v>0</v>
      </c>
      <c r="F1566" s="1094">
        <f t="shared" si="98"/>
        <v>0</v>
      </c>
      <c r="G1566" s="1095">
        <f t="shared" si="99"/>
        <v>0</v>
      </c>
      <c r="H1566" s="1090" t="str">
        <f t="shared" ca="1" si="100"/>
        <v/>
      </c>
      <c r="I1566" s="1109"/>
      <c r="J1566" s="1109"/>
      <c r="K1566" s="1112"/>
      <c r="L1566" s="1091"/>
      <c r="M1566" s="1091"/>
      <c r="N1566" s="1091"/>
      <c r="O1566" s="1091"/>
      <c r="P1566" s="1096"/>
      <c r="Q1566" s="1096"/>
      <c r="R1566" s="1096"/>
      <c r="S1566" s="1091"/>
    </row>
    <row r="1567" spans="1:19" x14ac:dyDescent="0.3">
      <c r="A1567" s="1090">
        <v>1562</v>
      </c>
      <c r="B1567" s="1091"/>
      <c r="C1567" s="1091"/>
      <c r="D1567" s="1097"/>
      <c r="E1567" s="1093">
        <f t="shared" si="97"/>
        <v>0</v>
      </c>
      <c r="F1567" s="1094">
        <f t="shared" si="98"/>
        <v>0</v>
      </c>
      <c r="G1567" s="1095">
        <f t="shared" si="99"/>
        <v>0</v>
      </c>
      <c r="H1567" s="1090" t="str">
        <f t="shared" ca="1" si="100"/>
        <v/>
      </c>
      <c r="I1567" s="1109"/>
      <c r="J1567" s="1109"/>
      <c r="K1567" s="1112"/>
      <c r="L1567" s="1091"/>
      <c r="M1567" s="1091"/>
      <c r="N1567" s="1091"/>
      <c r="O1567" s="1091"/>
      <c r="P1567" s="1096"/>
      <c r="Q1567" s="1096"/>
      <c r="R1567" s="1096"/>
      <c r="S1567" s="1091"/>
    </row>
    <row r="1568" spans="1:19" x14ac:dyDescent="0.3">
      <c r="A1568" s="1090">
        <v>1563</v>
      </c>
      <c r="B1568" s="1091"/>
      <c r="C1568" s="1091"/>
      <c r="D1568" s="1097"/>
      <c r="E1568" s="1093">
        <f t="shared" si="97"/>
        <v>0</v>
      </c>
      <c r="F1568" s="1094">
        <f t="shared" si="98"/>
        <v>0</v>
      </c>
      <c r="G1568" s="1095">
        <f t="shared" si="99"/>
        <v>0</v>
      </c>
      <c r="H1568" s="1090" t="str">
        <f t="shared" ca="1" si="100"/>
        <v/>
      </c>
      <c r="I1568" s="1109"/>
      <c r="J1568" s="1109"/>
      <c r="K1568" s="1112"/>
      <c r="L1568" s="1091"/>
      <c r="M1568" s="1091"/>
      <c r="N1568" s="1091"/>
      <c r="O1568" s="1091"/>
      <c r="P1568" s="1096"/>
      <c r="Q1568" s="1096"/>
      <c r="R1568" s="1096"/>
      <c r="S1568" s="1091"/>
    </row>
    <row r="1569" spans="1:19" x14ac:dyDescent="0.3">
      <c r="A1569" s="1090">
        <v>1564</v>
      </c>
      <c r="B1569" s="1091"/>
      <c r="C1569" s="1091"/>
      <c r="D1569" s="1097"/>
      <c r="E1569" s="1093">
        <f t="shared" si="97"/>
        <v>0</v>
      </c>
      <c r="F1569" s="1094">
        <f t="shared" si="98"/>
        <v>0</v>
      </c>
      <c r="G1569" s="1095">
        <f t="shared" si="99"/>
        <v>0</v>
      </c>
      <c r="H1569" s="1090" t="str">
        <f t="shared" ca="1" si="100"/>
        <v/>
      </c>
      <c r="I1569" s="1109"/>
      <c r="J1569" s="1109"/>
      <c r="K1569" s="1112"/>
      <c r="L1569" s="1091"/>
      <c r="M1569" s="1091"/>
      <c r="N1569" s="1091"/>
      <c r="O1569" s="1091"/>
      <c r="P1569" s="1096"/>
      <c r="Q1569" s="1096"/>
      <c r="R1569" s="1096"/>
      <c r="S1569" s="1091"/>
    </row>
    <row r="1570" spans="1:19" x14ac:dyDescent="0.3">
      <c r="A1570" s="1090">
        <v>1565</v>
      </c>
      <c r="B1570" s="1091"/>
      <c r="C1570" s="1091"/>
      <c r="D1570" s="1097"/>
      <c r="E1570" s="1093">
        <f t="shared" si="97"/>
        <v>0</v>
      </c>
      <c r="F1570" s="1094">
        <f t="shared" si="98"/>
        <v>0</v>
      </c>
      <c r="G1570" s="1095">
        <f t="shared" si="99"/>
        <v>0</v>
      </c>
      <c r="H1570" s="1090" t="str">
        <f t="shared" ca="1" si="100"/>
        <v/>
      </c>
      <c r="I1570" s="1109"/>
      <c r="J1570" s="1109"/>
      <c r="K1570" s="1112"/>
      <c r="L1570" s="1091"/>
      <c r="M1570" s="1091"/>
      <c r="N1570" s="1091"/>
      <c r="O1570" s="1091"/>
      <c r="P1570" s="1096"/>
      <c r="Q1570" s="1096"/>
      <c r="R1570" s="1096"/>
      <c r="S1570" s="1091"/>
    </row>
    <row r="1571" spans="1:19" x14ac:dyDescent="0.3">
      <c r="A1571" s="1090">
        <v>1566</v>
      </c>
      <c r="B1571" s="1091"/>
      <c r="C1571" s="1091"/>
      <c r="D1571" s="1097"/>
      <c r="E1571" s="1093">
        <f t="shared" si="97"/>
        <v>0</v>
      </c>
      <c r="F1571" s="1094">
        <f t="shared" si="98"/>
        <v>0</v>
      </c>
      <c r="G1571" s="1095">
        <f t="shared" si="99"/>
        <v>0</v>
      </c>
      <c r="H1571" s="1090" t="str">
        <f t="shared" ca="1" si="100"/>
        <v/>
      </c>
      <c r="I1571" s="1109"/>
      <c r="J1571" s="1109"/>
      <c r="K1571" s="1112"/>
      <c r="L1571" s="1091"/>
      <c r="M1571" s="1091"/>
      <c r="N1571" s="1091"/>
      <c r="O1571" s="1091"/>
      <c r="P1571" s="1096"/>
      <c r="Q1571" s="1096"/>
      <c r="R1571" s="1096"/>
      <c r="S1571" s="1091"/>
    </row>
    <row r="1572" spans="1:19" x14ac:dyDescent="0.3">
      <c r="A1572" s="1090">
        <v>1567</v>
      </c>
      <c r="B1572" s="1091"/>
      <c r="C1572" s="1091"/>
      <c r="D1572" s="1097"/>
      <c r="E1572" s="1093">
        <f t="shared" si="97"/>
        <v>0</v>
      </c>
      <c r="F1572" s="1094">
        <f t="shared" si="98"/>
        <v>0</v>
      </c>
      <c r="G1572" s="1095">
        <f t="shared" si="99"/>
        <v>0</v>
      </c>
      <c r="H1572" s="1090" t="str">
        <f t="shared" ca="1" si="100"/>
        <v/>
      </c>
      <c r="I1572" s="1109"/>
      <c r="J1572" s="1109"/>
      <c r="K1572" s="1112"/>
      <c r="L1572" s="1091"/>
      <c r="M1572" s="1091"/>
      <c r="N1572" s="1091"/>
      <c r="O1572" s="1091"/>
      <c r="P1572" s="1096"/>
      <c r="Q1572" s="1096"/>
      <c r="R1572" s="1096"/>
      <c r="S1572" s="1091"/>
    </row>
    <row r="1573" spans="1:19" x14ac:dyDescent="0.3">
      <c r="A1573" s="1090">
        <v>1568</v>
      </c>
      <c r="B1573" s="1091"/>
      <c r="C1573" s="1091"/>
      <c r="D1573" s="1097"/>
      <c r="E1573" s="1093">
        <f t="shared" si="97"/>
        <v>0</v>
      </c>
      <c r="F1573" s="1094">
        <f t="shared" si="98"/>
        <v>0</v>
      </c>
      <c r="G1573" s="1095">
        <f t="shared" si="99"/>
        <v>0</v>
      </c>
      <c r="H1573" s="1090" t="str">
        <f t="shared" ca="1" si="100"/>
        <v/>
      </c>
      <c r="I1573" s="1109"/>
      <c r="J1573" s="1109"/>
      <c r="K1573" s="1112"/>
      <c r="L1573" s="1091"/>
      <c r="M1573" s="1091"/>
      <c r="N1573" s="1091"/>
      <c r="O1573" s="1091"/>
      <c r="P1573" s="1096"/>
      <c r="Q1573" s="1096"/>
      <c r="R1573" s="1096"/>
      <c r="S1573" s="1091"/>
    </row>
    <row r="1574" spans="1:19" x14ac:dyDescent="0.3">
      <c r="A1574" s="1090">
        <v>1569</v>
      </c>
      <c r="B1574" s="1091"/>
      <c r="C1574" s="1091"/>
      <c r="D1574" s="1097"/>
      <c r="E1574" s="1093">
        <f t="shared" si="97"/>
        <v>0</v>
      </c>
      <c r="F1574" s="1094">
        <f t="shared" si="98"/>
        <v>0</v>
      </c>
      <c r="G1574" s="1095">
        <f t="shared" si="99"/>
        <v>0</v>
      </c>
      <c r="H1574" s="1090" t="str">
        <f t="shared" ca="1" si="100"/>
        <v/>
      </c>
      <c r="I1574" s="1109"/>
      <c r="J1574" s="1109"/>
      <c r="K1574" s="1112"/>
      <c r="L1574" s="1091"/>
      <c r="M1574" s="1091"/>
      <c r="N1574" s="1091"/>
      <c r="O1574" s="1091"/>
      <c r="P1574" s="1096"/>
      <c r="Q1574" s="1096"/>
      <c r="R1574" s="1096"/>
      <c r="S1574" s="1091"/>
    </row>
    <row r="1575" spans="1:19" x14ac:dyDescent="0.3">
      <c r="A1575" s="1090">
        <v>1570</v>
      </c>
      <c r="B1575" s="1091"/>
      <c r="C1575" s="1091"/>
      <c r="D1575" s="1097"/>
      <c r="E1575" s="1093">
        <f t="shared" si="97"/>
        <v>0</v>
      </c>
      <c r="F1575" s="1094">
        <f t="shared" si="98"/>
        <v>0</v>
      </c>
      <c r="G1575" s="1095">
        <f t="shared" si="99"/>
        <v>0</v>
      </c>
      <c r="H1575" s="1090" t="str">
        <f t="shared" ca="1" si="100"/>
        <v/>
      </c>
      <c r="I1575" s="1109"/>
      <c r="J1575" s="1109"/>
      <c r="K1575" s="1112"/>
      <c r="L1575" s="1091"/>
      <c r="M1575" s="1091"/>
      <c r="N1575" s="1091"/>
      <c r="O1575" s="1091"/>
      <c r="P1575" s="1096"/>
      <c r="Q1575" s="1096"/>
      <c r="R1575" s="1096"/>
      <c r="S1575" s="1091"/>
    </row>
    <row r="1576" spans="1:19" x14ac:dyDescent="0.3">
      <c r="A1576" s="1090">
        <v>1571</v>
      </c>
      <c r="B1576" s="1091"/>
      <c r="C1576" s="1091"/>
      <c r="D1576" s="1097"/>
      <c r="E1576" s="1093">
        <f t="shared" si="97"/>
        <v>0</v>
      </c>
      <c r="F1576" s="1094">
        <f t="shared" si="98"/>
        <v>0</v>
      </c>
      <c r="G1576" s="1095">
        <f t="shared" si="99"/>
        <v>0</v>
      </c>
      <c r="H1576" s="1090" t="str">
        <f t="shared" ca="1" si="100"/>
        <v/>
      </c>
      <c r="I1576" s="1109"/>
      <c r="J1576" s="1109"/>
      <c r="K1576" s="1112"/>
      <c r="L1576" s="1091"/>
      <c r="M1576" s="1091"/>
      <c r="N1576" s="1091"/>
      <c r="O1576" s="1091"/>
      <c r="P1576" s="1096"/>
      <c r="Q1576" s="1096"/>
      <c r="R1576" s="1096"/>
      <c r="S1576" s="1091"/>
    </row>
    <row r="1577" spans="1:19" x14ac:dyDescent="0.3">
      <c r="A1577" s="1090">
        <v>1572</v>
      </c>
      <c r="B1577" s="1091"/>
      <c r="C1577" s="1091"/>
      <c r="D1577" s="1097"/>
      <c r="E1577" s="1093">
        <f t="shared" si="97"/>
        <v>0</v>
      </c>
      <c r="F1577" s="1094">
        <f t="shared" si="98"/>
        <v>0</v>
      </c>
      <c r="G1577" s="1095">
        <f t="shared" si="99"/>
        <v>0</v>
      </c>
      <c r="H1577" s="1090" t="str">
        <f t="shared" ca="1" si="100"/>
        <v/>
      </c>
      <c r="I1577" s="1109"/>
      <c r="J1577" s="1109"/>
      <c r="K1577" s="1112"/>
      <c r="L1577" s="1091"/>
      <c r="M1577" s="1091"/>
      <c r="N1577" s="1091"/>
      <c r="O1577" s="1091"/>
      <c r="P1577" s="1096"/>
      <c r="Q1577" s="1096"/>
      <c r="R1577" s="1096"/>
      <c r="S1577" s="1091"/>
    </row>
    <row r="1578" spans="1:19" x14ac:dyDescent="0.3">
      <c r="A1578" s="1090">
        <v>1573</v>
      </c>
      <c r="B1578" s="1091"/>
      <c r="C1578" s="1091"/>
      <c r="D1578" s="1097"/>
      <c r="E1578" s="1093">
        <f t="shared" si="97"/>
        <v>0</v>
      </c>
      <c r="F1578" s="1094">
        <f t="shared" si="98"/>
        <v>0</v>
      </c>
      <c r="G1578" s="1095">
        <f t="shared" si="99"/>
        <v>0</v>
      </c>
      <c r="H1578" s="1090" t="str">
        <f t="shared" ca="1" si="100"/>
        <v/>
      </c>
      <c r="I1578" s="1109"/>
      <c r="J1578" s="1109"/>
      <c r="K1578" s="1112"/>
      <c r="L1578" s="1091"/>
      <c r="M1578" s="1091"/>
      <c r="N1578" s="1091"/>
      <c r="O1578" s="1091"/>
      <c r="P1578" s="1096"/>
      <c r="Q1578" s="1096"/>
      <c r="R1578" s="1096"/>
      <c r="S1578" s="1091"/>
    </row>
    <row r="1579" spans="1:19" x14ac:dyDescent="0.3">
      <c r="A1579" s="1090">
        <v>1574</v>
      </c>
      <c r="B1579" s="1091"/>
      <c r="C1579" s="1091"/>
      <c r="D1579" s="1097"/>
      <c r="E1579" s="1093">
        <f t="shared" si="97"/>
        <v>0</v>
      </c>
      <c r="F1579" s="1094">
        <f t="shared" si="98"/>
        <v>0</v>
      </c>
      <c r="G1579" s="1095">
        <f t="shared" si="99"/>
        <v>0</v>
      </c>
      <c r="H1579" s="1090" t="str">
        <f t="shared" ca="1" si="100"/>
        <v/>
      </c>
      <c r="I1579" s="1109"/>
      <c r="J1579" s="1109"/>
      <c r="K1579" s="1112"/>
      <c r="L1579" s="1091"/>
      <c r="M1579" s="1091"/>
      <c r="N1579" s="1091"/>
      <c r="O1579" s="1091"/>
      <c r="P1579" s="1096"/>
      <c r="Q1579" s="1096"/>
      <c r="R1579" s="1096"/>
      <c r="S1579" s="1091"/>
    </row>
    <row r="1580" spans="1:19" x14ac:dyDescent="0.3">
      <c r="A1580" s="1090">
        <v>1575</v>
      </c>
      <c r="B1580" s="1091"/>
      <c r="C1580" s="1091"/>
      <c r="D1580" s="1097"/>
      <c r="E1580" s="1093">
        <f t="shared" si="97"/>
        <v>0</v>
      </c>
      <c r="F1580" s="1094">
        <f t="shared" si="98"/>
        <v>0</v>
      </c>
      <c r="G1580" s="1095">
        <f t="shared" si="99"/>
        <v>0</v>
      </c>
      <c r="H1580" s="1090" t="str">
        <f t="shared" ca="1" si="100"/>
        <v/>
      </c>
      <c r="I1580" s="1109"/>
      <c r="J1580" s="1109"/>
      <c r="K1580" s="1112"/>
      <c r="L1580" s="1091"/>
      <c r="M1580" s="1091"/>
      <c r="N1580" s="1091"/>
      <c r="O1580" s="1091"/>
      <c r="P1580" s="1096"/>
      <c r="Q1580" s="1096"/>
      <c r="R1580" s="1096"/>
      <c r="S1580" s="1091"/>
    </row>
    <row r="1581" spans="1:19" x14ac:dyDescent="0.3">
      <c r="A1581" s="1090">
        <v>1576</v>
      </c>
      <c r="B1581" s="1091"/>
      <c r="C1581" s="1091"/>
      <c r="D1581" s="1097"/>
      <c r="E1581" s="1093">
        <f t="shared" si="97"/>
        <v>0</v>
      </c>
      <c r="F1581" s="1094">
        <f t="shared" si="98"/>
        <v>0</v>
      </c>
      <c r="G1581" s="1095">
        <f t="shared" si="99"/>
        <v>0</v>
      </c>
      <c r="H1581" s="1090" t="str">
        <f t="shared" ca="1" si="100"/>
        <v/>
      </c>
      <c r="I1581" s="1109"/>
      <c r="J1581" s="1109"/>
      <c r="K1581" s="1112"/>
      <c r="L1581" s="1091"/>
      <c r="M1581" s="1091"/>
      <c r="N1581" s="1091"/>
      <c r="O1581" s="1091"/>
      <c r="P1581" s="1096"/>
      <c r="Q1581" s="1096"/>
      <c r="R1581" s="1096"/>
      <c r="S1581" s="1091"/>
    </row>
    <row r="1582" spans="1:19" x14ac:dyDescent="0.3">
      <c r="A1582" s="1090">
        <v>1577</v>
      </c>
      <c r="B1582" s="1091"/>
      <c r="C1582" s="1091"/>
      <c r="D1582" s="1097"/>
      <c r="E1582" s="1093">
        <f t="shared" si="97"/>
        <v>0</v>
      </c>
      <c r="F1582" s="1094">
        <f t="shared" si="98"/>
        <v>0</v>
      </c>
      <c r="G1582" s="1095">
        <f t="shared" si="99"/>
        <v>0</v>
      </c>
      <c r="H1582" s="1090" t="str">
        <f t="shared" ca="1" si="100"/>
        <v/>
      </c>
      <c r="I1582" s="1109"/>
      <c r="J1582" s="1109"/>
      <c r="K1582" s="1112"/>
      <c r="L1582" s="1091"/>
      <c r="M1582" s="1091"/>
      <c r="N1582" s="1091"/>
      <c r="O1582" s="1091"/>
      <c r="P1582" s="1096"/>
      <c r="Q1582" s="1096"/>
      <c r="R1582" s="1096"/>
      <c r="S1582" s="1091"/>
    </row>
    <row r="1583" spans="1:19" x14ac:dyDescent="0.3">
      <c r="A1583" s="1090">
        <v>1578</v>
      </c>
      <c r="B1583" s="1091"/>
      <c r="C1583" s="1091"/>
      <c r="D1583" s="1097"/>
      <c r="E1583" s="1093">
        <f t="shared" si="97"/>
        <v>0</v>
      </c>
      <c r="F1583" s="1094">
        <f t="shared" si="98"/>
        <v>0</v>
      </c>
      <c r="G1583" s="1095">
        <f t="shared" si="99"/>
        <v>0</v>
      </c>
      <c r="H1583" s="1090" t="str">
        <f t="shared" ca="1" si="100"/>
        <v/>
      </c>
      <c r="I1583" s="1109"/>
      <c r="J1583" s="1109"/>
      <c r="K1583" s="1112"/>
      <c r="L1583" s="1091"/>
      <c r="M1583" s="1091"/>
      <c r="N1583" s="1091"/>
      <c r="O1583" s="1091"/>
      <c r="P1583" s="1096"/>
      <c r="Q1583" s="1096"/>
      <c r="R1583" s="1096"/>
      <c r="S1583" s="1091"/>
    </row>
    <row r="1584" spans="1:19" x14ac:dyDescent="0.3">
      <c r="A1584" s="1090">
        <v>1579</v>
      </c>
      <c r="B1584" s="1091"/>
      <c r="C1584" s="1091"/>
      <c r="D1584" s="1097"/>
      <c r="E1584" s="1093">
        <f t="shared" si="97"/>
        <v>0</v>
      </c>
      <c r="F1584" s="1094">
        <f t="shared" si="98"/>
        <v>0</v>
      </c>
      <c r="G1584" s="1095">
        <f t="shared" si="99"/>
        <v>0</v>
      </c>
      <c r="H1584" s="1090" t="str">
        <f t="shared" ca="1" si="100"/>
        <v/>
      </c>
      <c r="I1584" s="1109"/>
      <c r="J1584" s="1109"/>
      <c r="K1584" s="1112"/>
      <c r="L1584" s="1091"/>
      <c r="M1584" s="1091"/>
      <c r="N1584" s="1091"/>
      <c r="O1584" s="1091"/>
      <c r="P1584" s="1096"/>
      <c r="Q1584" s="1096"/>
      <c r="R1584" s="1096"/>
      <c r="S1584" s="1091"/>
    </row>
    <row r="1585" spans="1:19" x14ac:dyDescent="0.3">
      <c r="A1585" s="1090">
        <v>1580</v>
      </c>
      <c r="B1585" s="1091"/>
      <c r="C1585" s="1091"/>
      <c r="D1585" s="1097"/>
      <c r="E1585" s="1093">
        <f t="shared" si="97"/>
        <v>0</v>
      </c>
      <c r="F1585" s="1094">
        <f t="shared" si="98"/>
        <v>0</v>
      </c>
      <c r="G1585" s="1095">
        <f t="shared" si="99"/>
        <v>0</v>
      </c>
      <c r="H1585" s="1090" t="str">
        <f t="shared" ca="1" si="100"/>
        <v/>
      </c>
      <c r="I1585" s="1109"/>
      <c r="J1585" s="1109"/>
      <c r="K1585" s="1112"/>
      <c r="L1585" s="1091"/>
      <c r="M1585" s="1091"/>
      <c r="N1585" s="1091"/>
      <c r="O1585" s="1091"/>
      <c r="P1585" s="1096"/>
      <c r="Q1585" s="1096"/>
      <c r="R1585" s="1096"/>
      <c r="S1585" s="1091"/>
    </row>
    <row r="1586" spans="1:19" x14ac:dyDescent="0.3">
      <c r="A1586" s="1090">
        <v>1581</v>
      </c>
      <c r="B1586" s="1091"/>
      <c r="C1586" s="1091"/>
      <c r="D1586" s="1097"/>
      <c r="E1586" s="1093">
        <f t="shared" si="97"/>
        <v>0</v>
      </c>
      <c r="F1586" s="1094">
        <f t="shared" si="98"/>
        <v>0</v>
      </c>
      <c r="G1586" s="1095">
        <f t="shared" si="99"/>
        <v>0</v>
      </c>
      <c r="H1586" s="1090" t="str">
        <f t="shared" ca="1" si="100"/>
        <v/>
      </c>
      <c r="I1586" s="1109"/>
      <c r="J1586" s="1109"/>
      <c r="K1586" s="1112"/>
      <c r="L1586" s="1091"/>
      <c r="M1586" s="1091"/>
      <c r="N1586" s="1091"/>
      <c r="O1586" s="1091"/>
      <c r="P1586" s="1096"/>
      <c r="Q1586" s="1096"/>
      <c r="R1586" s="1096"/>
      <c r="S1586" s="1091"/>
    </row>
    <row r="1587" spans="1:19" x14ac:dyDescent="0.3">
      <c r="A1587" s="1090">
        <v>1582</v>
      </c>
      <c r="B1587" s="1091"/>
      <c r="C1587" s="1091"/>
      <c r="D1587" s="1097"/>
      <c r="E1587" s="1093">
        <f t="shared" si="97"/>
        <v>0</v>
      </c>
      <c r="F1587" s="1094">
        <f t="shared" si="98"/>
        <v>0</v>
      </c>
      <c r="G1587" s="1095">
        <f t="shared" si="99"/>
        <v>0</v>
      </c>
      <c r="H1587" s="1090" t="str">
        <f t="shared" ca="1" si="100"/>
        <v/>
      </c>
      <c r="I1587" s="1109"/>
      <c r="J1587" s="1109"/>
      <c r="K1587" s="1112"/>
      <c r="L1587" s="1091"/>
      <c r="M1587" s="1091"/>
      <c r="N1587" s="1091"/>
      <c r="O1587" s="1091"/>
      <c r="P1587" s="1096"/>
      <c r="Q1587" s="1096"/>
      <c r="R1587" s="1096"/>
      <c r="S1587" s="1091"/>
    </row>
    <row r="1588" spans="1:19" x14ac:dyDescent="0.3">
      <c r="A1588" s="1090">
        <v>1583</v>
      </c>
      <c r="B1588" s="1091"/>
      <c r="C1588" s="1091"/>
      <c r="D1588" s="1097"/>
      <c r="E1588" s="1093">
        <f t="shared" si="97"/>
        <v>0</v>
      </c>
      <c r="F1588" s="1094">
        <f t="shared" si="98"/>
        <v>0</v>
      </c>
      <c r="G1588" s="1095">
        <f t="shared" si="99"/>
        <v>0</v>
      </c>
      <c r="H1588" s="1090" t="str">
        <f t="shared" ca="1" si="100"/>
        <v/>
      </c>
      <c r="I1588" s="1109"/>
      <c r="J1588" s="1109"/>
      <c r="K1588" s="1112"/>
      <c r="L1588" s="1091"/>
      <c r="M1588" s="1091"/>
      <c r="N1588" s="1091"/>
      <c r="O1588" s="1091"/>
      <c r="P1588" s="1096"/>
      <c r="Q1588" s="1096"/>
      <c r="R1588" s="1096"/>
      <c r="S1588" s="1091"/>
    </row>
    <row r="1589" spans="1:19" x14ac:dyDescent="0.3">
      <c r="A1589" s="1090">
        <v>1584</v>
      </c>
      <c r="B1589" s="1091"/>
      <c r="C1589" s="1091"/>
      <c r="D1589" s="1097"/>
      <c r="E1589" s="1093">
        <f t="shared" si="97"/>
        <v>0</v>
      </c>
      <c r="F1589" s="1094">
        <f t="shared" si="98"/>
        <v>0</v>
      </c>
      <c r="G1589" s="1095">
        <f t="shared" si="99"/>
        <v>0</v>
      </c>
      <c r="H1589" s="1090" t="str">
        <f t="shared" ca="1" si="100"/>
        <v/>
      </c>
      <c r="I1589" s="1109"/>
      <c r="J1589" s="1109"/>
      <c r="K1589" s="1112"/>
      <c r="L1589" s="1091"/>
      <c r="M1589" s="1091"/>
      <c r="N1589" s="1091"/>
      <c r="O1589" s="1091"/>
      <c r="P1589" s="1096"/>
      <c r="Q1589" s="1096"/>
      <c r="R1589" s="1096"/>
      <c r="S1589" s="1091"/>
    </row>
    <row r="1590" spans="1:19" x14ac:dyDescent="0.3">
      <c r="A1590" s="1090">
        <v>1585</v>
      </c>
      <c r="B1590" s="1091"/>
      <c r="C1590" s="1091"/>
      <c r="D1590" s="1097"/>
      <c r="E1590" s="1093">
        <f t="shared" si="97"/>
        <v>0</v>
      </c>
      <c r="F1590" s="1094">
        <f t="shared" si="98"/>
        <v>0</v>
      </c>
      <c r="G1590" s="1095">
        <f t="shared" si="99"/>
        <v>0</v>
      </c>
      <c r="H1590" s="1090" t="str">
        <f t="shared" ca="1" si="100"/>
        <v/>
      </c>
      <c r="I1590" s="1109"/>
      <c r="J1590" s="1109"/>
      <c r="K1590" s="1112"/>
      <c r="L1590" s="1091"/>
      <c r="M1590" s="1091"/>
      <c r="N1590" s="1091"/>
      <c r="O1590" s="1091"/>
      <c r="P1590" s="1096"/>
      <c r="Q1590" s="1096"/>
      <c r="R1590" s="1096"/>
      <c r="S1590" s="1091"/>
    </row>
    <row r="1591" spans="1:19" x14ac:dyDescent="0.3">
      <c r="A1591" s="1090">
        <v>1586</v>
      </c>
      <c r="B1591" s="1091"/>
      <c r="C1591" s="1091"/>
      <c r="D1591" s="1097"/>
      <c r="E1591" s="1093">
        <f t="shared" si="97"/>
        <v>0</v>
      </c>
      <c r="F1591" s="1094">
        <f t="shared" si="98"/>
        <v>0</v>
      </c>
      <c r="G1591" s="1095">
        <f t="shared" si="99"/>
        <v>0</v>
      </c>
      <c r="H1591" s="1090" t="str">
        <f t="shared" ca="1" si="100"/>
        <v/>
      </c>
      <c r="I1591" s="1109"/>
      <c r="J1591" s="1109"/>
      <c r="K1591" s="1112"/>
      <c r="L1591" s="1091"/>
      <c r="M1591" s="1091"/>
      <c r="N1591" s="1091"/>
      <c r="O1591" s="1091"/>
      <c r="P1591" s="1096"/>
      <c r="Q1591" s="1096"/>
      <c r="R1591" s="1096"/>
      <c r="S1591" s="1091"/>
    </row>
    <row r="1592" spans="1:19" x14ac:dyDescent="0.3">
      <c r="A1592" s="1090">
        <v>1587</v>
      </c>
      <c r="B1592" s="1091"/>
      <c r="C1592" s="1091"/>
      <c r="D1592" s="1097"/>
      <c r="E1592" s="1093">
        <f t="shared" si="97"/>
        <v>0</v>
      </c>
      <c r="F1592" s="1094">
        <f t="shared" si="98"/>
        <v>0</v>
      </c>
      <c r="G1592" s="1095">
        <f t="shared" si="99"/>
        <v>0</v>
      </c>
      <c r="H1592" s="1090" t="str">
        <f t="shared" ca="1" si="100"/>
        <v/>
      </c>
      <c r="I1592" s="1109"/>
      <c r="J1592" s="1109"/>
      <c r="K1592" s="1112"/>
      <c r="L1592" s="1091"/>
      <c r="M1592" s="1091"/>
      <c r="N1592" s="1091"/>
      <c r="O1592" s="1091"/>
      <c r="P1592" s="1096"/>
      <c r="Q1592" s="1096"/>
      <c r="R1592" s="1096"/>
      <c r="S1592" s="1091"/>
    </row>
    <row r="1593" spans="1:19" x14ac:dyDescent="0.3">
      <c r="A1593" s="1090">
        <v>1588</v>
      </c>
      <c r="B1593" s="1091"/>
      <c r="C1593" s="1091"/>
      <c r="D1593" s="1097"/>
      <c r="E1593" s="1093">
        <f t="shared" si="97"/>
        <v>0</v>
      </c>
      <c r="F1593" s="1094">
        <f t="shared" si="98"/>
        <v>0</v>
      </c>
      <c r="G1593" s="1095">
        <f t="shared" si="99"/>
        <v>0</v>
      </c>
      <c r="H1593" s="1090" t="str">
        <f t="shared" ca="1" si="100"/>
        <v/>
      </c>
      <c r="I1593" s="1109"/>
      <c r="J1593" s="1109"/>
      <c r="K1593" s="1112"/>
      <c r="L1593" s="1091"/>
      <c r="M1593" s="1091"/>
      <c r="N1593" s="1091"/>
      <c r="O1593" s="1091"/>
      <c r="P1593" s="1096"/>
      <c r="Q1593" s="1096"/>
      <c r="R1593" s="1096"/>
      <c r="S1593" s="1091"/>
    </row>
    <row r="1594" spans="1:19" x14ac:dyDescent="0.3">
      <c r="A1594" s="1090">
        <v>1589</v>
      </c>
      <c r="B1594" s="1091"/>
      <c r="C1594" s="1091"/>
      <c r="D1594" s="1097"/>
      <c r="E1594" s="1093">
        <f t="shared" si="97"/>
        <v>0</v>
      </c>
      <c r="F1594" s="1094">
        <f t="shared" si="98"/>
        <v>0</v>
      </c>
      <c r="G1594" s="1095">
        <f t="shared" si="99"/>
        <v>0</v>
      </c>
      <c r="H1594" s="1090" t="str">
        <f t="shared" ca="1" si="100"/>
        <v/>
      </c>
      <c r="I1594" s="1109"/>
      <c r="J1594" s="1109"/>
      <c r="K1594" s="1112"/>
      <c r="L1594" s="1091"/>
      <c r="M1594" s="1091"/>
      <c r="N1594" s="1091"/>
      <c r="O1594" s="1091"/>
      <c r="P1594" s="1096"/>
      <c r="Q1594" s="1096"/>
      <c r="R1594" s="1096"/>
      <c r="S1594" s="1091"/>
    </row>
    <row r="1595" spans="1:19" x14ac:dyDescent="0.3">
      <c r="A1595" s="1090">
        <v>1590</v>
      </c>
      <c r="B1595" s="1091"/>
      <c r="C1595" s="1091"/>
      <c r="D1595" s="1097"/>
      <c r="E1595" s="1093">
        <f t="shared" si="97"/>
        <v>0</v>
      </c>
      <c r="F1595" s="1094">
        <f t="shared" si="98"/>
        <v>0</v>
      </c>
      <c r="G1595" s="1095">
        <f t="shared" si="99"/>
        <v>0</v>
      </c>
      <c r="H1595" s="1090" t="str">
        <f t="shared" ca="1" si="100"/>
        <v/>
      </c>
      <c r="I1595" s="1109"/>
      <c r="J1595" s="1109"/>
      <c r="K1595" s="1112"/>
      <c r="L1595" s="1091"/>
      <c r="M1595" s="1091"/>
      <c r="N1595" s="1091"/>
      <c r="O1595" s="1091"/>
      <c r="P1595" s="1096"/>
      <c r="Q1595" s="1096"/>
      <c r="R1595" s="1096"/>
      <c r="S1595" s="1091"/>
    </row>
    <row r="1596" spans="1:19" x14ac:dyDescent="0.3">
      <c r="A1596" s="1090">
        <v>1591</v>
      </c>
      <c r="B1596" s="1091"/>
      <c r="C1596" s="1091"/>
      <c r="D1596" s="1097"/>
      <c r="E1596" s="1093">
        <f t="shared" si="97"/>
        <v>0</v>
      </c>
      <c r="F1596" s="1094">
        <f t="shared" si="98"/>
        <v>0</v>
      </c>
      <c r="G1596" s="1095">
        <f t="shared" si="99"/>
        <v>0</v>
      </c>
      <c r="H1596" s="1090" t="str">
        <f t="shared" ca="1" si="100"/>
        <v/>
      </c>
      <c r="I1596" s="1109"/>
      <c r="J1596" s="1109"/>
      <c r="K1596" s="1112"/>
      <c r="L1596" s="1091"/>
      <c r="M1596" s="1091"/>
      <c r="N1596" s="1091"/>
      <c r="O1596" s="1091"/>
      <c r="P1596" s="1096"/>
      <c r="Q1596" s="1096"/>
      <c r="R1596" s="1096"/>
      <c r="S1596" s="1091"/>
    </row>
    <row r="1597" spans="1:19" x14ac:dyDescent="0.3">
      <c r="A1597" s="1090">
        <v>1592</v>
      </c>
      <c r="B1597" s="1091"/>
      <c r="C1597" s="1091"/>
      <c r="D1597" s="1097"/>
      <c r="E1597" s="1093">
        <f t="shared" si="97"/>
        <v>0</v>
      </c>
      <c r="F1597" s="1094">
        <f t="shared" si="98"/>
        <v>0</v>
      </c>
      <c r="G1597" s="1095">
        <f t="shared" si="99"/>
        <v>0</v>
      </c>
      <c r="H1597" s="1090" t="str">
        <f t="shared" ca="1" si="100"/>
        <v/>
      </c>
      <c r="I1597" s="1109"/>
      <c r="J1597" s="1109"/>
      <c r="K1597" s="1112"/>
      <c r="L1597" s="1091"/>
      <c r="M1597" s="1091"/>
      <c r="N1597" s="1091"/>
      <c r="O1597" s="1091"/>
      <c r="P1597" s="1096"/>
      <c r="Q1597" s="1096"/>
      <c r="R1597" s="1096"/>
      <c r="S1597" s="1091"/>
    </row>
    <row r="1598" spans="1:19" x14ac:dyDescent="0.3">
      <c r="A1598" s="1090">
        <v>1593</v>
      </c>
      <c r="B1598" s="1091"/>
      <c r="C1598" s="1091"/>
      <c r="D1598" s="1097"/>
      <c r="E1598" s="1093">
        <f t="shared" si="97"/>
        <v>0</v>
      </c>
      <c r="F1598" s="1094">
        <f t="shared" si="98"/>
        <v>0</v>
      </c>
      <c r="G1598" s="1095">
        <f t="shared" si="99"/>
        <v>0</v>
      </c>
      <c r="H1598" s="1090" t="str">
        <f t="shared" ca="1" si="100"/>
        <v/>
      </c>
      <c r="I1598" s="1109"/>
      <c r="J1598" s="1109"/>
      <c r="K1598" s="1112"/>
      <c r="L1598" s="1091"/>
      <c r="M1598" s="1091"/>
      <c r="N1598" s="1091"/>
      <c r="O1598" s="1091"/>
      <c r="P1598" s="1096"/>
      <c r="Q1598" s="1096"/>
      <c r="R1598" s="1096"/>
      <c r="S1598" s="1091"/>
    </row>
    <row r="1599" spans="1:19" x14ac:dyDescent="0.3">
      <c r="A1599" s="1090">
        <v>1594</v>
      </c>
      <c r="B1599" s="1091"/>
      <c r="C1599" s="1091"/>
      <c r="D1599" s="1097"/>
      <c r="E1599" s="1093">
        <f t="shared" si="97"/>
        <v>0</v>
      </c>
      <c r="F1599" s="1094">
        <f t="shared" si="98"/>
        <v>0</v>
      </c>
      <c r="G1599" s="1095">
        <f t="shared" si="99"/>
        <v>0</v>
      </c>
      <c r="H1599" s="1090" t="str">
        <f t="shared" ca="1" si="100"/>
        <v/>
      </c>
      <c r="I1599" s="1109"/>
      <c r="J1599" s="1109"/>
      <c r="K1599" s="1112"/>
      <c r="L1599" s="1091"/>
      <c r="M1599" s="1091"/>
      <c r="N1599" s="1091"/>
      <c r="O1599" s="1091"/>
      <c r="P1599" s="1096"/>
      <c r="Q1599" s="1096"/>
      <c r="R1599" s="1096"/>
      <c r="S1599" s="1091"/>
    </row>
    <row r="1600" spans="1:19" x14ac:dyDescent="0.3">
      <c r="A1600" s="1090">
        <v>1595</v>
      </c>
      <c r="B1600" s="1091"/>
      <c r="C1600" s="1091"/>
      <c r="D1600" s="1097"/>
      <c r="E1600" s="1093">
        <f t="shared" si="97"/>
        <v>0</v>
      </c>
      <c r="F1600" s="1094">
        <f t="shared" si="98"/>
        <v>0</v>
      </c>
      <c r="G1600" s="1095">
        <f t="shared" si="99"/>
        <v>0</v>
      </c>
      <c r="H1600" s="1090" t="str">
        <f t="shared" ca="1" si="100"/>
        <v/>
      </c>
      <c r="I1600" s="1109"/>
      <c r="J1600" s="1109"/>
      <c r="K1600" s="1112"/>
      <c r="L1600" s="1091"/>
      <c r="M1600" s="1091"/>
      <c r="N1600" s="1091"/>
      <c r="O1600" s="1091"/>
      <c r="P1600" s="1096"/>
      <c r="Q1600" s="1096"/>
      <c r="R1600" s="1096"/>
      <c r="S1600" s="1091"/>
    </row>
    <row r="1601" spans="1:19" x14ac:dyDescent="0.3">
      <c r="A1601" s="1090">
        <v>1596</v>
      </c>
      <c r="B1601" s="1091"/>
      <c r="C1601" s="1091"/>
      <c r="D1601" s="1097"/>
      <c r="E1601" s="1093">
        <f t="shared" si="97"/>
        <v>0</v>
      </c>
      <c r="F1601" s="1094">
        <f t="shared" si="98"/>
        <v>0</v>
      </c>
      <c r="G1601" s="1095">
        <f t="shared" si="99"/>
        <v>0</v>
      </c>
      <c r="H1601" s="1090" t="str">
        <f t="shared" ca="1" si="100"/>
        <v/>
      </c>
      <c r="I1601" s="1109"/>
      <c r="J1601" s="1109"/>
      <c r="K1601" s="1112"/>
      <c r="L1601" s="1091"/>
      <c r="M1601" s="1091"/>
      <c r="N1601" s="1091"/>
      <c r="O1601" s="1091"/>
      <c r="P1601" s="1096"/>
      <c r="Q1601" s="1096"/>
      <c r="R1601" s="1096"/>
      <c r="S1601" s="1091"/>
    </row>
    <row r="1602" spans="1:19" x14ac:dyDescent="0.3">
      <c r="A1602" s="1090">
        <v>1597</v>
      </c>
      <c r="B1602" s="1091"/>
      <c r="C1602" s="1091"/>
      <c r="D1602" s="1097"/>
      <c r="E1602" s="1093">
        <f t="shared" si="97"/>
        <v>0</v>
      </c>
      <c r="F1602" s="1094">
        <f t="shared" si="98"/>
        <v>0</v>
      </c>
      <c r="G1602" s="1095">
        <f t="shared" si="99"/>
        <v>0</v>
      </c>
      <c r="H1602" s="1090" t="str">
        <f t="shared" ca="1" si="100"/>
        <v/>
      </c>
      <c r="I1602" s="1109"/>
      <c r="J1602" s="1109"/>
      <c r="K1602" s="1112"/>
      <c r="L1602" s="1091"/>
      <c r="M1602" s="1091"/>
      <c r="N1602" s="1091"/>
      <c r="O1602" s="1091"/>
      <c r="P1602" s="1096"/>
      <c r="Q1602" s="1096"/>
      <c r="R1602" s="1096"/>
      <c r="S1602" s="1091"/>
    </row>
    <row r="1603" spans="1:19" x14ac:dyDescent="0.3">
      <c r="A1603" s="1090">
        <v>1598</v>
      </c>
      <c r="B1603" s="1091"/>
      <c r="C1603" s="1091"/>
      <c r="D1603" s="1097"/>
      <c r="E1603" s="1093">
        <f t="shared" si="97"/>
        <v>0</v>
      </c>
      <c r="F1603" s="1094">
        <f t="shared" si="98"/>
        <v>0</v>
      </c>
      <c r="G1603" s="1095">
        <f t="shared" si="99"/>
        <v>0</v>
      </c>
      <c r="H1603" s="1090" t="str">
        <f t="shared" ca="1" si="100"/>
        <v/>
      </c>
      <c r="I1603" s="1109"/>
      <c r="J1603" s="1109"/>
      <c r="K1603" s="1112"/>
      <c r="L1603" s="1091"/>
      <c r="M1603" s="1091"/>
      <c r="N1603" s="1091"/>
      <c r="O1603" s="1091"/>
      <c r="P1603" s="1096"/>
      <c r="Q1603" s="1096"/>
      <c r="R1603" s="1096"/>
      <c r="S1603" s="1091"/>
    </row>
    <row r="1604" spans="1:19" x14ac:dyDescent="0.3">
      <c r="A1604" s="1090">
        <v>1599</v>
      </c>
      <c r="B1604" s="1091"/>
      <c r="C1604" s="1091"/>
      <c r="D1604" s="1097"/>
      <c r="E1604" s="1093">
        <f t="shared" si="97"/>
        <v>0</v>
      </c>
      <c r="F1604" s="1094">
        <f t="shared" si="98"/>
        <v>0</v>
      </c>
      <c r="G1604" s="1095">
        <f t="shared" si="99"/>
        <v>0</v>
      </c>
      <c r="H1604" s="1090" t="str">
        <f t="shared" ca="1" si="100"/>
        <v/>
      </c>
      <c r="I1604" s="1109"/>
      <c r="J1604" s="1109"/>
      <c r="K1604" s="1112"/>
      <c r="L1604" s="1091"/>
      <c r="M1604" s="1091"/>
      <c r="N1604" s="1091"/>
      <c r="O1604" s="1091"/>
      <c r="P1604" s="1096"/>
      <c r="Q1604" s="1096"/>
      <c r="R1604" s="1096"/>
      <c r="S1604" s="1091"/>
    </row>
    <row r="1605" spans="1:19" x14ac:dyDescent="0.3">
      <c r="A1605" s="1090">
        <v>1600</v>
      </c>
      <c r="B1605" s="1091"/>
      <c r="C1605" s="1091"/>
      <c r="D1605" s="1097"/>
      <c r="E1605" s="1093">
        <f t="shared" si="97"/>
        <v>0</v>
      </c>
      <c r="F1605" s="1094">
        <f t="shared" si="98"/>
        <v>0</v>
      </c>
      <c r="G1605" s="1095">
        <f t="shared" si="99"/>
        <v>0</v>
      </c>
      <c r="H1605" s="1090" t="str">
        <f t="shared" ca="1" si="100"/>
        <v/>
      </c>
      <c r="I1605" s="1109"/>
      <c r="J1605" s="1109"/>
      <c r="K1605" s="1112"/>
      <c r="L1605" s="1091"/>
      <c r="M1605" s="1091"/>
      <c r="N1605" s="1091"/>
      <c r="O1605" s="1091"/>
      <c r="P1605" s="1096"/>
      <c r="Q1605" s="1096"/>
      <c r="R1605" s="1096"/>
      <c r="S1605" s="1091"/>
    </row>
    <row r="1606" spans="1:19" x14ac:dyDescent="0.3">
      <c r="A1606" s="1090">
        <v>1601</v>
      </c>
      <c r="B1606" s="1091"/>
      <c r="C1606" s="1091"/>
      <c r="D1606" s="1097"/>
      <c r="E1606" s="1093">
        <f t="shared" si="97"/>
        <v>0</v>
      </c>
      <c r="F1606" s="1094">
        <f t="shared" si="98"/>
        <v>0</v>
      </c>
      <c r="G1606" s="1095">
        <f t="shared" si="99"/>
        <v>0</v>
      </c>
      <c r="H1606" s="1090" t="str">
        <f t="shared" ca="1" si="100"/>
        <v/>
      </c>
      <c r="I1606" s="1109"/>
      <c r="J1606" s="1109"/>
      <c r="K1606" s="1112"/>
      <c r="L1606" s="1091"/>
      <c r="M1606" s="1091"/>
      <c r="N1606" s="1091"/>
      <c r="O1606" s="1091"/>
      <c r="P1606" s="1096"/>
      <c r="Q1606" s="1096"/>
      <c r="R1606" s="1096"/>
      <c r="S1606" s="1091"/>
    </row>
    <row r="1607" spans="1:19" x14ac:dyDescent="0.3">
      <c r="A1607" s="1090">
        <v>1602</v>
      </c>
      <c r="B1607" s="1091"/>
      <c r="C1607" s="1091"/>
      <c r="D1607" s="1097"/>
      <c r="E1607" s="1093">
        <f t="shared" ref="E1607:E1670" si="101">D1607</f>
        <v>0</v>
      </c>
      <c r="F1607" s="1094">
        <f t="shared" ref="F1607:F1670" si="102">D1607</f>
        <v>0</v>
      </c>
      <c r="G1607" s="1095">
        <f t="shared" ref="G1607:G1670" si="103">D1607</f>
        <v>0</v>
      </c>
      <c r="H1607" s="1090" t="str">
        <f t="shared" ref="H1607:H1670" ca="1" si="104">IF(ISBLANK(D1607),"",DATEDIF(G1607,TODAY(),"y"))</f>
        <v/>
      </c>
      <c r="I1607" s="1109"/>
      <c r="J1607" s="1109"/>
      <c r="K1607" s="1112"/>
      <c r="L1607" s="1091"/>
      <c r="M1607" s="1091"/>
      <c r="N1607" s="1091"/>
      <c r="O1607" s="1091"/>
      <c r="P1607" s="1096"/>
      <c r="Q1607" s="1096"/>
      <c r="R1607" s="1096"/>
      <c r="S1607" s="1091"/>
    </row>
    <row r="1608" spans="1:19" x14ac:dyDescent="0.3">
      <c r="A1608" s="1090">
        <v>1603</v>
      </c>
      <c r="B1608" s="1091"/>
      <c r="C1608" s="1091"/>
      <c r="D1608" s="1097"/>
      <c r="E1608" s="1093">
        <f t="shared" si="101"/>
        <v>0</v>
      </c>
      <c r="F1608" s="1094">
        <f t="shared" si="102"/>
        <v>0</v>
      </c>
      <c r="G1608" s="1095">
        <f t="shared" si="103"/>
        <v>0</v>
      </c>
      <c r="H1608" s="1090" t="str">
        <f t="shared" ca="1" si="104"/>
        <v/>
      </c>
      <c r="I1608" s="1109"/>
      <c r="J1608" s="1109"/>
      <c r="K1608" s="1112"/>
      <c r="L1608" s="1091"/>
      <c r="M1608" s="1091"/>
      <c r="N1608" s="1091"/>
      <c r="O1608" s="1091"/>
      <c r="P1608" s="1096"/>
      <c r="Q1608" s="1096"/>
      <c r="R1608" s="1096"/>
      <c r="S1608" s="1091"/>
    </row>
    <row r="1609" spans="1:19" x14ac:dyDescent="0.3">
      <c r="A1609" s="1090">
        <v>1604</v>
      </c>
      <c r="B1609" s="1091"/>
      <c r="C1609" s="1091"/>
      <c r="D1609" s="1097"/>
      <c r="E1609" s="1093">
        <f t="shared" si="101"/>
        <v>0</v>
      </c>
      <c r="F1609" s="1094">
        <f t="shared" si="102"/>
        <v>0</v>
      </c>
      <c r="G1609" s="1095">
        <f t="shared" si="103"/>
        <v>0</v>
      </c>
      <c r="H1609" s="1090" t="str">
        <f t="shared" ca="1" si="104"/>
        <v/>
      </c>
      <c r="I1609" s="1109"/>
      <c r="J1609" s="1109"/>
      <c r="K1609" s="1112"/>
      <c r="L1609" s="1091"/>
      <c r="M1609" s="1091"/>
      <c r="N1609" s="1091"/>
      <c r="O1609" s="1091"/>
      <c r="P1609" s="1096"/>
      <c r="Q1609" s="1096"/>
      <c r="R1609" s="1096"/>
      <c r="S1609" s="1091"/>
    </row>
    <row r="1610" spans="1:19" x14ac:dyDescent="0.3">
      <c r="A1610" s="1090">
        <v>1605</v>
      </c>
      <c r="B1610" s="1091"/>
      <c r="C1610" s="1091"/>
      <c r="D1610" s="1097"/>
      <c r="E1610" s="1093">
        <f t="shared" si="101"/>
        <v>0</v>
      </c>
      <c r="F1610" s="1094">
        <f t="shared" si="102"/>
        <v>0</v>
      </c>
      <c r="G1610" s="1095">
        <f t="shared" si="103"/>
        <v>0</v>
      </c>
      <c r="H1610" s="1090" t="str">
        <f t="shared" ca="1" si="104"/>
        <v/>
      </c>
      <c r="I1610" s="1109"/>
      <c r="J1610" s="1109"/>
      <c r="K1610" s="1112"/>
      <c r="L1610" s="1091"/>
      <c r="M1610" s="1091"/>
      <c r="N1610" s="1091"/>
      <c r="O1610" s="1091"/>
      <c r="P1610" s="1096"/>
      <c r="Q1610" s="1096"/>
      <c r="R1610" s="1096"/>
      <c r="S1610" s="1091"/>
    </row>
    <row r="1611" spans="1:19" x14ac:dyDescent="0.3">
      <c r="A1611" s="1090">
        <v>1606</v>
      </c>
      <c r="B1611" s="1091"/>
      <c r="C1611" s="1091"/>
      <c r="D1611" s="1097"/>
      <c r="E1611" s="1093">
        <f t="shared" si="101"/>
        <v>0</v>
      </c>
      <c r="F1611" s="1094">
        <f t="shared" si="102"/>
        <v>0</v>
      </c>
      <c r="G1611" s="1095">
        <f t="shared" si="103"/>
        <v>0</v>
      </c>
      <c r="H1611" s="1090" t="str">
        <f t="shared" ca="1" si="104"/>
        <v/>
      </c>
      <c r="I1611" s="1109"/>
      <c r="J1611" s="1109"/>
      <c r="K1611" s="1112"/>
      <c r="L1611" s="1091"/>
      <c r="M1611" s="1091"/>
      <c r="N1611" s="1091"/>
      <c r="O1611" s="1091"/>
      <c r="P1611" s="1096"/>
      <c r="Q1611" s="1096"/>
      <c r="R1611" s="1096"/>
      <c r="S1611" s="1091"/>
    </row>
    <row r="1612" spans="1:19" x14ac:dyDescent="0.3">
      <c r="A1612" s="1090">
        <v>1607</v>
      </c>
      <c r="B1612" s="1091"/>
      <c r="C1612" s="1091"/>
      <c r="D1612" s="1097"/>
      <c r="E1612" s="1093">
        <f t="shared" si="101"/>
        <v>0</v>
      </c>
      <c r="F1612" s="1094">
        <f t="shared" si="102"/>
        <v>0</v>
      </c>
      <c r="G1612" s="1095">
        <f t="shared" si="103"/>
        <v>0</v>
      </c>
      <c r="H1612" s="1090" t="str">
        <f t="shared" ca="1" si="104"/>
        <v/>
      </c>
      <c r="I1612" s="1109"/>
      <c r="J1612" s="1109"/>
      <c r="K1612" s="1112"/>
      <c r="L1612" s="1091"/>
      <c r="M1612" s="1091"/>
      <c r="N1612" s="1091"/>
      <c r="O1612" s="1091"/>
      <c r="P1612" s="1096"/>
      <c r="Q1612" s="1096"/>
      <c r="R1612" s="1096"/>
      <c r="S1612" s="1091"/>
    </row>
    <row r="1613" spans="1:19" x14ac:dyDescent="0.3">
      <c r="A1613" s="1090">
        <v>1608</v>
      </c>
      <c r="B1613" s="1091"/>
      <c r="C1613" s="1091"/>
      <c r="D1613" s="1097"/>
      <c r="E1613" s="1093">
        <f t="shared" si="101"/>
        <v>0</v>
      </c>
      <c r="F1613" s="1094">
        <f t="shared" si="102"/>
        <v>0</v>
      </c>
      <c r="G1613" s="1095">
        <f t="shared" si="103"/>
        <v>0</v>
      </c>
      <c r="H1613" s="1090" t="str">
        <f t="shared" ca="1" si="104"/>
        <v/>
      </c>
      <c r="I1613" s="1109"/>
      <c r="J1613" s="1109"/>
      <c r="K1613" s="1112"/>
      <c r="L1613" s="1091"/>
      <c r="M1613" s="1091"/>
      <c r="N1613" s="1091"/>
      <c r="O1613" s="1091"/>
      <c r="P1613" s="1096"/>
      <c r="Q1613" s="1096"/>
      <c r="R1613" s="1096"/>
      <c r="S1613" s="1091"/>
    </row>
    <row r="1614" spans="1:19" x14ac:dyDescent="0.3">
      <c r="A1614" s="1090">
        <v>1609</v>
      </c>
      <c r="B1614" s="1091"/>
      <c r="C1614" s="1091"/>
      <c r="D1614" s="1097"/>
      <c r="E1614" s="1093">
        <f t="shared" si="101"/>
        <v>0</v>
      </c>
      <c r="F1614" s="1094">
        <f t="shared" si="102"/>
        <v>0</v>
      </c>
      <c r="G1614" s="1095">
        <f t="shared" si="103"/>
        <v>0</v>
      </c>
      <c r="H1614" s="1090" t="str">
        <f t="shared" ca="1" si="104"/>
        <v/>
      </c>
      <c r="I1614" s="1109"/>
      <c r="J1614" s="1109"/>
      <c r="K1614" s="1112"/>
      <c r="L1614" s="1091"/>
      <c r="M1614" s="1091"/>
      <c r="N1614" s="1091"/>
      <c r="O1614" s="1091"/>
      <c r="P1614" s="1096"/>
      <c r="Q1614" s="1096"/>
      <c r="R1614" s="1096"/>
      <c r="S1614" s="1091"/>
    </row>
    <row r="1615" spans="1:19" x14ac:dyDescent="0.3">
      <c r="A1615" s="1090">
        <v>1610</v>
      </c>
      <c r="B1615" s="1091"/>
      <c r="C1615" s="1091"/>
      <c r="D1615" s="1097"/>
      <c r="E1615" s="1093">
        <f t="shared" si="101"/>
        <v>0</v>
      </c>
      <c r="F1615" s="1094">
        <f t="shared" si="102"/>
        <v>0</v>
      </c>
      <c r="G1615" s="1095">
        <f t="shared" si="103"/>
        <v>0</v>
      </c>
      <c r="H1615" s="1090" t="str">
        <f t="shared" ca="1" si="104"/>
        <v/>
      </c>
      <c r="I1615" s="1109"/>
      <c r="J1615" s="1109"/>
      <c r="K1615" s="1112"/>
      <c r="L1615" s="1091"/>
      <c r="M1615" s="1091"/>
      <c r="N1615" s="1091"/>
      <c r="O1615" s="1091"/>
      <c r="P1615" s="1096"/>
      <c r="Q1615" s="1096"/>
      <c r="R1615" s="1096"/>
      <c r="S1615" s="1091"/>
    </row>
    <row r="1616" spans="1:19" x14ac:dyDescent="0.3">
      <c r="A1616" s="1090">
        <v>1611</v>
      </c>
      <c r="B1616" s="1091"/>
      <c r="C1616" s="1091"/>
      <c r="D1616" s="1097"/>
      <c r="E1616" s="1093">
        <f t="shared" si="101"/>
        <v>0</v>
      </c>
      <c r="F1616" s="1094">
        <f t="shared" si="102"/>
        <v>0</v>
      </c>
      <c r="G1616" s="1095">
        <f t="shared" si="103"/>
        <v>0</v>
      </c>
      <c r="H1616" s="1090" t="str">
        <f t="shared" ca="1" si="104"/>
        <v/>
      </c>
      <c r="I1616" s="1109"/>
      <c r="J1616" s="1109"/>
      <c r="K1616" s="1112"/>
      <c r="L1616" s="1091"/>
      <c r="M1616" s="1091"/>
      <c r="N1616" s="1091"/>
      <c r="O1616" s="1091"/>
      <c r="P1616" s="1096"/>
      <c r="Q1616" s="1096"/>
      <c r="R1616" s="1096"/>
      <c r="S1616" s="1091"/>
    </row>
    <row r="1617" spans="1:19" x14ac:dyDescent="0.3">
      <c r="A1617" s="1090">
        <v>1612</v>
      </c>
      <c r="B1617" s="1091"/>
      <c r="C1617" s="1091"/>
      <c r="D1617" s="1097"/>
      <c r="E1617" s="1093">
        <f t="shared" si="101"/>
        <v>0</v>
      </c>
      <c r="F1617" s="1094">
        <f t="shared" si="102"/>
        <v>0</v>
      </c>
      <c r="G1617" s="1095">
        <f t="shared" si="103"/>
        <v>0</v>
      </c>
      <c r="H1617" s="1090" t="str">
        <f t="shared" ca="1" si="104"/>
        <v/>
      </c>
      <c r="I1617" s="1109"/>
      <c r="J1617" s="1109"/>
      <c r="K1617" s="1112"/>
      <c r="L1617" s="1091"/>
      <c r="M1617" s="1091"/>
      <c r="N1617" s="1091"/>
      <c r="O1617" s="1091"/>
      <c r="P1617" s="1096"/>
      <c r="Q1617" s="1096"/>
      <c r="R1617" s="1096"/>
      <c r="S1617" s="1091"/>
    </row>
    <row r="1618" spans="1:19" x14ac:dyDescent="0.3">
      <c r="A1618" s="1090">
        <v>1613</v>
      </c>
      <c r="B1618" s="1091"/>
      <c r="C1618" s="1091"/>
      <c r="D1618" s="1097"/>
      <c r="E1618" s="1093">
        <f t="shared" si="101"/>
        <v>0</v>
      </c>
      <c r="F1618" s="1094">
        <f t="shared" si="102"/>
        <v>0</v>
      </c>
      <c r="G1618" s="1095">
        <f t="shared" si="103"/>
        <v>0</v>
      </c>
      <c r="H1618" s="1090" t="str">
        <f t="shared" ca="1" si="104"/>
        <v/>
      </c>
      <c r="I1618" s="1109"/>
      <c r="J1618" s="1109"/>
      <c r="K1618" s="1112"/>
      <c r="L1618" s="1091"/>
      <c r="M1618" s="1091"/>
      <c r="N1618" s="1091"/>
      <c r="O1618" s="1091"/>
      <c r="P1618" s="1096"/>
      <c r="Q1618" s="1096"/>
      <c r="R1618" s="1096"/>
      <c r="S1618" s="1091"/>
    </row>
    <row r="1619" spans="1:19" x14ac:dyDescent="0.3">
      <c r="A1619" s="1090">
        <v>1614</v>
      </c>
      <c r="B1619" s="1091"/>
      <c r="C1619" s="1091"/>
      <c r="D1619" s="1097"/>
      <c r="E1619" s="1093">
        <f t="shared" si="101"/>
        <v>0</v>
      </c>
      <c r="F1619" s="1094">
        <f t="shared" si="102"/>
        <v>0</v>
      </c>
      <c r="G1619" s="1095">
        <f t="shared" si="103"/>
        <v>0</v>
      </c>
      <c r="H1619" s="1090" t="str">
        <f t="shared" ca="1" si="104"/>
        <v/>
      </c>
      <c r="I1619" s="1109"/>
      <c r="J1619" s="1109"/>
      <c r="K1619" s="1112"/>
      <c r="L1619" s="1091"/>
      <c r="M1619" s="1091"/>
      <c r="N1619" s="1091"/>
      <c r="O1619" s="1091"/>
      <c r="P1619" s="1096"/>
      <c r="Q1619" s="1096"/>
      <c r="R1619" s="1096"/>
      <c r="S1619" s="1091"/>
    </row>
    <row r="1620" spans="1:19" x14ac:dyDescent="0.3">
      <c r="A1620" s="1090">
        <v>1615</v>
      </c>
      <c r="B1620" s="1091"/>
      <c r="C1620" s="1091"/>
      <c r="D1620" s="1097"/>
      <c r="E1620" s="1093">
        <f t="shared" si="101"/>
        <v>0</v>
      </c>
      <c r="F1620" s="1094">
        <f t="shared" si="102"/>
        <v>0</v>
      </c>
      <c r="G1620" s="1095">
        <f t="shared" si="103"/>
        <v>0</v>
      </c>
      <c r="H1620" s="1090" t="str">
        <f t="shared" ca="1" si="104"/>
        <v/>
      </c>
      <c r="I1620" s="1109"/>
      <c r="J1620" s="1109"/>
      <c r="K1620" s="1112"/>
      <c r="L1620" s="1091"/>
      <c r="M1620" s="1091"/>
      <c r="N1620" s="1091"/>
      <c r="O1620" s="1091"/>
      <c r="P1620" s="1096"/>
      <c r="Q1620" s="1096"/>
      <c r="R1620" s="1096"/>
      <c r="S1620" s="1091"/>
    </row>
    <row r="1621" spans="1:19" x14ac:dyDescent="0.3">
      <c r="A1621" s="1090">
        <v>1616</v>
      </c>
      <c r="B1621" s="1091"/>
      <c r="C1621" s="1091"/>
      <c r="D1621" s="1097"/>
      <c r="E1621" s="1093">
        <f t="shared" si="101"/>
        <v>0</v>
      </c>
      <c r="F1621" s="1094">
        <f t="shared" si="102"/>
        <v>0</v>
      </c>
      <c r="G1621" s="1095">
        <f t="shared" si="103"/>
        <v>0</v>
      </c>
      <c r="H1621" s="1090" t="str">
        <f t="shared" ca="1" si="104"/>
        <v/>
      </c>
      <c r="I1621" s="1109"/>
      <c r="J1621" s="1109"/>
      <c r="K1621" s="1112"/>
      <c r="L1621" s="1091"/>
      <c r="M1621" s="1091"/>
      <c r="N1621" s="1091"/>
      <c r="O1621" s="1091"/>
      <c r="P1621" s="1096"/>
      <c r="Q1621" s="1096"/>
      <c r="R1621" s="1096"/>
      <c r="S1621" s="1091"/>
    </row>
    <row r="1622" spans="1:19" x14ac:dyDescent="0.3">
      <c r="A1622" s="1090">
        <v>1617</v>
      </c>
      <c r="B1622" s="1091"/>
      <c r="C1622" s="1091"/>
      <c r="D1622" s="1097"/>
      <c r="E1622" s="1093">
        <f t="shared" si="101"/>
        <v>0</v>
      </c>
      <c r="F1622" s="1094">
        <f t="shared" si="102"/>
        <v>0</v>
      </c>
      <c r="G1622" s="1095">
        <f t="shared" si="103"/>
        <v>0</v>
      </c>
      <c r="H1622" s="1090" t="str">
        <f t="shared" ca="1" si="104"/>
        <v/>
      </c>
      <c r="I1622" s="1109"/>
      <c r="J1622" s="1109"/>
      <c r="K1622" s="1112"/>
      <c r="L1622" s="1091"/>
      <c r="M1622" s="1091"/>
      <c r="N1622" s="1091"/>
      <c r="O1622" s="1091"/>
      <c r="P1622" s="1096"/>
      <c r="Q1622" s="1096"/>
      <c r="R1622" s="1096"/>
      <c r="S1622" s="1091"/>
    </row>
    <row r="1623" spans="1:19" x14ac:dyDescent="0.3">
      <c r="A1623" s="1090">
        <v>1618</v>
      </c>
      <c r="B1623" s="1091"/>
      <c r="C1623" s="1091"/>
      <c r="D1623" s="1097"/>
      <c r="E1623" s="1093">
        <f t="shared" si="101"/>
        <v>0</v>
      </c>
      <c r="F1623" s="1094">
        <f t="shared" si="102"/>
        <v>0</v>
      </c>
      <c r="G1623" s="1095">
        <f t="shared" si="103"/>
        <v>0</v>
      </c>
      <c r="H1623" s="1090" t="str">
        <f t="shared" ca="1" si="104"/>
        <v/>
      </c>
      <c r="I1623" s="1109"/>
      <c r="J1623" s="1109"/>
      <c r="K1623" s="1112"/>
      <c r="L1623" s="1091"/>
      <c r="M1623" s="1091"/>
      <c r="N1623" s="1091"/>
      <c r="O1623" s="1091"/>
      <c r="P1623" s="1096"/>
      <c r="Q1623" s="1096"/>
      <c r="R1623" s="1096"/>
      <c r="S1623" s="1091"/>
    </row>
    <row r="1624" spans="1:19" x14ac:dyDescent="0.3">
      <c r="A1624" s="1090">
        <v>1619</v>
      </c>
      <c r="B1624" s="1091"/>
      <c r="C1624" s="1091"/>
      <c r="D1624" s="1097"/>
      <c r="E1624" s="1093">
        <f t="shared" si="101"/>
        <v>0</v>
      </c>
      <c r="F1624" s="1094">
        <f t="shared" si="102"/>
        <v>0</v>
      </c>
      <c r="G1624" s="1095">
        <f t="shared" si="103"/>
        <v>0</v>
      </c>
      <c r="H1624" s="1090" t="str">
        <f t="shared" ca="1" si="104"/>
        <v/>
      </c>
      <c r="I1624" s="1109"/>
      <c r="J1624" s="1109"/>
      <c r="K1624" s="1112"/>
      <c r="L1624" s="1091"/>
      <c r="M1624" s="1091"/>
      <c r="N1624" s="1091"/>
      <c r="O1624" s="1091"/>
      <c r="P1624" s="1096"/>
      <c r="Q1624" s="1096"/>
      <c r="R1624" s="1096"/>
      <c r="S1624" s="1091"/>
    </row>
    <row r="1625" spans="1:19" x14ac:dyDescent="0.3">
      <c r="A1625" s="1090">
        <v>1620</v>
      </c>
      <c r="B1625" s="1091"/>
      <c r="C1625" s="1091"/>
      <c r="D1625" s="1097"/>
      <c r="E1625" s="1093">
        <f t="shared" si="101"/>
        <v>0</v>
      </c>
      <c r="F1625" s="1094">
        <f t="shared" si="102"/>
        <v>0</v>
      </c>
      <c r="G1625" s="1095">
        <f t="shared" si="103"/>
        <v>0</v>
      </c>
      <c r="H1625" s="1090" t="str">
        <f t="shared" ca="1" si="104"/>
        <v/>
      </c>
      <c r="I1625" s="1109"/>
      <c r="J1625" s="1109"/>
      <c r="K1625" s="1112"/>
      <c r="L1625" s="1091"/>
      <c r="M1625" s="1091"/>
      <c r="N1625" s="1091"/>
      <c r="O1625" s="1091"/>
      <c r="P1625" s="1096"/>
      <c r="Q1625" s="1096"/>
      <c r="R1625" s="1096"/>
      <c r="S1625" s="1091"/>
    </row>
    <row r="1626" spans="1:19" x14ac:dyDescent="0.3">
      <c r="A1626" s="1090">
        <v>1621</v>
      </c>
      <c r="B1626" s="1091"/>
      <c r="C1626" s="1091"/>
      <c r="D1626" s="1097"/>
      <c r="E1626" s="1093">
        <f t="shared" si="101"/>
        <v>0</v>
      </c>
      <c r="F1626" s="1094">
        <f t="shared" si="102"/>
        <v>0</v>
      </c>
      <c r="G1626" s="1095">
        <f t="shared" si="103"/>
        <v>0</v>
      </c>
      <c r="H1626" s="1090" t="str">
        <f t="shared" ca="1" si="104"/>
        <v/>
      </c>
      <c r="I1626" s="1109"/>
      <c r="J1626" s="1109"/>
      <c r="K1626" s="1112"/>
      <c r="L1626" s="1091"/>
      <c r="M1626" s="1091"/>
      <c r="N1626" s="1091"/>
      <c r="O1626" s="1091"/>
      <c r="P1626" s="1096"/>
      <c r="Q1626" s="1096"/>
      <c r="R1626" s="1096"/>
      <c r="S1626" s="1091"/>
    </row>
    <row r="1627" spans="1:19" x14ac:dyDescent="0.3">
      <c r="A1627" s="1090">
        <v>1622</v>
      </c>
      <c r="B1627" s="1091"/>
      <c r="C1627" s="1091"/>
      <c r="D1627" s="1097"/>
      <c r="E1627" s="1093">
        <f t="shared" si="101"/>
        <v>0</v>
      </c>
      <c r="F1627" s="1094">
        <f t="shared" si="102"/>
        <v>0</v>
      </c>
      <c r="G1627" s="1095">
        <f t="shared" si="103"/>
        <v>0</v>
      </c>
      <c r="H1627" s="1090" t="str">
        <f t="shared" ca="1" si="104"/>
        <v/>
      </c>
      <c r="I1627" s="1109"/>
      <c r="J1627" s="1109"/>
      <c r="K1627" s="1112"/>
      <c r="L1627" s="1091"/>
      <c r="M1627" s="1091"/>
      <c r="N1627" s="1091"/>
      <c r="O1627" s="1091"/>
      <c r="P1627" s="1096"/>
      <c r="Q1627" s="1096"/>
      <c r="R1627" s="1096"/>
      <c r="S1627" s="1091"/>
    </row>
    <row r="1628" spans="1:19" x14ac:dyDescent="0.3">
      <c r="A1628" s="1090">
        <v>1623</v>
      </c>
      <c r="B1628" s="1091"/>
      <c r="C1628" s="1091"/>
      <c r="D1628" s="1097"/>
      <c r="E1628" s="1093">
        <f t="shared" si="101"/>
        <v>0</v>
      </c>
      <c r="F1628" s="1094">
        <f t="shared" si="102"/>
        <v>0</v>
      </c>
      <c r="G1628" s="1095">
        <f t="shared" si="103"/>
        <v>0</v>
      </c>
      <c r="H1628" s="1090" t="str">
        <f t="shared" ca="1" si="104"/>
        <v/>
      </c>
      <c r="I1628" s="1109"/>
      <c r="J1628" s="1109"/>
      <c r="K1628" s="1112"/>
      <c r="L1628" s="1091"/>
      <c r="M1628" s="1091"/>
      <c r="N1628" s="1091"/>
      <c r="O1628" s="1091"/>
      <c r="P1628" s="1096"/>
      <c r="Q1628" s="1096"/>
      <c r="R1628" s="1096"/>
      <c r="S1628" s="1091"/>
    </row>
    <row r="1629" spans="1:19" x14ac:dyDescent="0.3">
      <c r="A1629" s="1090">
        <v>1624</v>
      </c>
      <c r="B1629" s="1091"/>
      <c r="C1629" s="1091"/>
      <c r="D1629" s="1097"/>
      <c r="E1629" s="1093">
        <f t="shared" si="101"/>
        <v>0</v>
      </c>
      <c r="F1629" s="1094">
        <f t="shared" si="102"/>
        <v>0</v>
      </c>
      <c r="G1629" s="1095">
        <f t="shared" si="103"/>
        <v>0</v>
      </c>
      <c r="H1629" s="1090" t="str">
        <f t="shared" ca="1" si="104"/>
        <v/>
      </c>
      <c r="I1629" s="1109"/>
      <c r="J1629" s="1109"/>
      <c r="K1629" s="1112"/>
      <c r="L1629" s="1091"/>
      <c r="M1629" s="1091"/>
      <c r="N1629" s="1091"/>
      <c r="O1629" s="1091"/>
      <c r="P1629" s="1096"/>
      <c r="Q1629" s="1096"/>
      <c r="R1629" s="1096"/>
      <c r="S1629" s="1091"/>
    </row>
    <row r="1630" spans="1:19" x14ac:dyDescent="0.3">
      <c r="A1630" s="1090">
        <v>1625</v>
      </c>
      <c r="B1630" s="1091"/>
      <c r="C1630" s="1091"/>
      <c r="D1630" s="1097"/>
      <c r="E1630" s="1093">
        <f t="shared" si="101"/>
        <v>0</v>
      </c>
      <c r="F1630" s="1094">
        <f t="shared" si="102"/>
        <v>0</v>
      </c>
      <c r="G1630" s="1095">
        <f t="shared" si="103"/>
        <v>0</v>
      </c>
      <c r="H1630" s="1090" t="str">
        <f t="shared" ca="1" si="104"/>
        <v/>
      </c>
      <c r="I1630" s="1109"/>
      <c r="J1630" s="1109"/>
      <c r="K1630" s="1112"/>
      <c r="L1630" s="1091"/>
      <c r="M1630" s="1091"/>
      <c r="N1630" s="1091"/>
      <c r="O1630" s="1091"/>
      <c r="P1630" s="1096"/>
      <c r="Q1630" s="1096"/>
      <c r="R1630" s="1096"/>
      <c r="S1630" s="1091"/>
    </row>
    <row r="1631" spans="1:19" x14ac:dyDescent="0.3">
      <c r="A1631" s="1090">
        <v>1626</v>
      </c>
      <c r="B1631" s="1091"/>
      <c r="C1631" s="1091"/>
      <c r="D1631" s="1097"/>
      <c r="E1631" s="1093">
        <f t="shared" si="101"/>
        <v>0</v>
      </c>
      <c r="F1631" s="1094">
        <f t="shared" si="102"/>
        <v>0</v>
      </c>
      <c r="G1631" s="1095">
        <f t="shared" si="103"/>
        <v>0</v>
      </c>
      <c r="H1631" s="1090" t="str">
        <f t="shared" ca="1" si="104"/>
        <v/>
      </c>
      <c r="I1631" s="1109"/>
      <c r="J1631" s="1109"/>
      <c r="K1631" s="1112"/>
      <c r="L1631" s="1091"/>
      <c r="M1631" s="1091"/>
      <c r="N1631" s="1091"/>
      <c r="O1631" s="1091"/>
      <c r="P1631" s="1096"/>
      <c r="Q1631" s="1096"/>
      <c r="R1631" s="1096"/>
      <c r="S1631" s="1091"/>
    </row>
    <row r="1632" spans="1:19" x14ac:dyDescent="0.3">
      <c r="A1632" s="1090">
        <v>1627</v>
      </c>
      <c r="B1632" s="1091"/>
      <c r="C1632" s="1091"/>
      <c r="D1632" s="1097"/>
      <c r="E1632" s="1093">
        <f t="shared" si="101"/>
        <v>0</v>
      </c>
      <c r="F1632" s="1094">
        <f t="shared" si="102"/>
        <v>0</v>
      </c>
      <c r="G1632" s="1095">
        <f t="shared" si="103"/>
        <v>0</v>
      </c>
      <c r="H1632" s="1090" t="str">
        <f t="shared" ca="1" si="104"/>
        <v/>
      </c>
      <c r="I1632" s="1109"/>
      <c r="J1632" s="1109"/>
      <c r="K1632" s="1112"/>
      <c r="L1632" s="1091"/>
      <c r="M1632" s="1091"/>
      <c r="N1632" s="1091"/>
      <c r="O1632" s="1091"/>
      <c r="P1632" s="1096"/>
      <c r="Q1632" s="1096"/>
      <c r="R1632" s="1096"/>
      <c r="S1632" s="1091"/>
    </row>
    <row r="1633" spans="1:19" x14ac:dyDescent="0.3">
      <c r="A1633" s="1090">
        <v>1628</v>
      </c>
      <c r="B1633" s="1091"/>
      <c r="C1633" s="1091"/>
      <c r="D1633" s="1097"/>
      <c r="E1633" s="1093">
        <f t="shared" si="101"/>
        <v>0</v>
      </c>
      <c r="F1633" s="1094">
        <f t="shared" si="102"/>
        <v>0</v>
      </c>
      <c r="G1633" s="1095">
        <f t="shared" si="103"/>
        <v>0</v>
      </c>
      <c r="H1633" s="1090" t="str">
        <f t="shared" ca="1" si="104"/>
        <v/>
      </c>
      <c r="I1633" s="1109"/>
      <c r="J1633" s="1109"/>
      <c r="K1633" s="1112"/>
      <c r="L1633" s="1091"/>
      <c r="M1633" s="1091"/>
      <c r="N1633" s="1091"/>
      <c r="O1633" s="1091"/>
      <c r="P1633" s="1096"/>
      <c r="Q1633" s="1096"/>
      <c r="R1633" s="1096"/>
      <c r="S1633" s="1091"/>
    </row>
    <row r="1634" spans="1:19" x14ac:dyDescent="0.3">
      <c r="A1634" s="1090">
        <v>1629</v>
      </c>
      <c r="B1634" s="1091"/>
      <c r="C1634" s="1091"/>
      <c r="D1634" s="1097"/>
      <c r="E1634" s="1093">
        <f t="shared" si="101"/>
        <v>0</v>
      </c>
      <c r="F1634" s="1094">
        <f t="shared" si="102"/>
        <v>0</v>
      </c>
      <c r="G1634" s="1095">
        <f t="shared" si="103"/>
        <v>0</v>
      </c>
      <c r="H1634" s="1090" t="str">
        <f t="shared" ca="1" si="104"/>
        <v/>
      </c>
      <c r="I1634" s="1109"/>
      <c r="J1634" s="1109"/>
      <c r="K1634" s="1112"/>
      <c r="L1634" s="1091"/>
      <c r="M1634" s="1091"/>
      <c r="N1634" s="1091"/>
      <c r="O1634" s="1091"/>
      <c r="P1634" s="1096"/>
      <c r="Q1634" s="1096"/>
      <c r="R1634" s="1096"/>
      <c r="S1634" s="1091"/>
    </row>
    <row r="1635" spans="1:19" x14ac:dyDescent="0.3">
      <c r="A1635" s="1090">
        <v>1630</v>
      </c>
      <c r="B1635" s="1091"/>
      <c r="C1635" s="1091"/>
      <c r="D1635" s="1097"/>
      <c r="E1635" s="1093">
        <f t="shared" si="101"/>
        <v>0</v>
      </c>
      <c r="F1635" s="1094">
        <f t="shared" si="102"/>
        <v>0</v>
      </c>
      <c r="G1635" s="1095">
        <f t="shared" si="103"/>
        <v>0</v>
      </c>
      <c r="H1635" s="1090" t="str">
        <f t="shared" ca="1" si="104"/>
        <v/>
      </c>
      <c r="I1635" s="1109"/>
      <c r="J1635" s="1109"/>
      <c r="K1635" s="1112"/>
      <c r="L1635" s="1091"/>
      <c r="M1635" s="1091"/>
      <c r="N1635" s="1091"/>
      <c r="O1635" s="1091"/>
      <c r="P1635" s="1096"/>
      <c r="Q1635" s="1096"/>
      <c r="R1635" s="1096"/>
      <c r="S1635" s="1091"/>
    </row>
    <row r="1636" spans="1:19" x14ac:dyDescent="0.3">
      <c r="A1636" s="1090">
        <v>1631</v>
      </c>
      <c r="B1636" s="1091"/>
      <c r="C1636" s="1091"/>
      <c r="D1636" s="1097"/>
      <c r="E1636" s="1093">
        <f t="shared" si="101"/>
        <v>0</v>
      </c>
      <c r="F1636" s="1094">
        <f t="shared" si="102"/>
        <v>0</v>
      </c>
      <c r="G1636" s="1095">
        <f t="shared" si="103"/>
        <v>0</v>
      </c>
      <c r="H1636" s="1090" t="str">
        <f t="shared" ca="1" si="104"/>
        <v/>
      </c>
      <c r="I1636" s="1109"/>
      <c r="J1636" s="1109"/>
      <c r="K1636" s="1112"/>
      <c r="L1636" s="1091"/>
      <c r="M1636" s="1091"/>
      <c r="N1636" s="1091"/>
      <c r="O1636" s="1091"/>
      <c r="P1636" s="1096"/>
      <c r="Q1636" s="1096"/>
      <c r="R1636" s="1096"/>
      <c r="S1636" s="1091"/>
    </row>
    <row r="1637" spans="1:19" x14ac:dyDescent="0.3">
      <c r="A1637" s="1090">
        <v>1632</v>
      </c>
      <c r="B1637" s="1091"/>
      <c r="C1637" s="1091"/>
      <c r="D1637" s="1097"/>
      <c r="E1637" s="1093">
        <f t="shared" si="101"/>
        <v>0</v>
      </c>
      <c r="F1637" s="1094">
        <f t="shared" si="102"/>
        <v>0</v>
      </c>
      <c r="G1637" s="1095">
        <f t="shared" si="103"/>
        <v>0</v>
      </c>
      <c r="H1637" s="1090" t="str">
        <f t="shared" ca="1" si="104"/>
        <v/>
      </c>
      <c r="I1637" s="1109"/>
      <c r="J1637" s="1109"/>
      <c r="K1637" s="1112"/>
      <c r="L1637" s="1091"/>
      <c r="M1637" s="1091"/>
      <c r="N1637" s="1091"/>
      <c r="O1637" s="1091"/>
      <c r="P1637" s="1096"/>
      <c r="Q1637" s="1096"/>
      <c r="R1637" s="1096"/>
      <c r="S1637" s="1091"/>
    </row>
    <row r="1638" spans="1:19" x14ac:dyDescent="0.3">
      <c r="A1638" s="1090">
        <v>1633</v>
      </c>
      <c r="B1638" s="1091"/>
      <c r="C1638" s="1091"/>
      <c r="D1638" s="1097"/>
      <c r="E1638" s="1093">
        <f t="shared" si="101"/>
        <v>0</v>
      </c>
      <c r="F1638" s="1094">
        <f t="shared" si="102"/>
        <v>0</v>
      </c>
      <c r="G1638" s="1095">
        <f t="shared" si="103"/>
        <v>0</v>
      </c>
      <c r="H1638" s="1090" t="str">
        <f t="shared" ca="1" si="104"/>
        <v/>
      </c>
      <c r="I1638" s="1109"/>
      <c r="J1638" s="1109"/>
      <c r="K1638" s="1112"/>
      <c r="L1638" s="1091"/>
      <c r="M1638" s="1091"/>
      <c r="N1638" s="1091"/>
      <c r="O1638" s="1091"/>
      <c r="P1638" s="1096"/>
      <c r="Q1638" s="1096"/>
      <c r="R1638" s="1096"/>
      <c r="S1638" s="1091"/>
    </row>
    <row r="1639" spans="1:19" x14ac:dyDescent="0.3">
      <c r="A1639" s="1090">
        <v>1634</v>
      </c>
      <c r="B1639" s="1091"/>
      <c r="C1639" s="1091"/>
      <c r="D1639" s="1097"/>
      <c r="E1639" s="1093">
        <f t="shared" si="101"/>
        <v>0</v>
      </c>
      <c r="F1639" s="1094">
        <f t="shared" si="102"/>
        <v>0</v>
      </c>
      <c r="G1639" s="1095">
        <f t="shared" si="103"/>
        <v>0</v>
      </c>
      <c r="H1639" s="1090" t="str">
        <f t="shared" ca="1" si="104"/>
        <v/>
      </c>
      <c r="I1639" s="1109"/>
      <c r="J1639" s="1109"/>
      <c r="K1639" s="1112"/>
      <c r="L1639" s="1091"/>
      <c r="M1639" s="1091"/>
      <c r="N1639" s="1091"/>
      <c r="O1639" s="1091"/>
      <c r="P1639" s="1096"/>
      <c r="Q1639" s="1096"/>
      <c r="R1639" s="1096"/>
      <c r="S1639" s="1091"/>
    </row>
    <row r="1640" spans="1:19" x14ac:dyDescent="0.3">
      <c r="A1640" s="1090">
        <v>1635</v>
      </c>
      <c r="B1640" s="1091"/>
      <c r="C1640" s="1091"/>
      <c r="D1640" s="1097"/>
      <c r="E1640" s="1093">
        <f t="shared" si="101"/>
        <v>0</v>
      </c>
      <c r="F1640" s="1094">
        <f t="shared" si="102"/>
        <v>0</v>
      </c>
      <c r="G1640" s="1095">
        <f t="shared" si="103"/>
        <v>0</v>
      </c>
      <c r="H1640" s="1090" t="str">
        <f t="shared" ca="1" si="104"/>
        <v/>
      </c>
      <c r="I1640" s="1109"/>
      <c r="J1640" s="1109"/>
      <c r="K1640" s="1112"/>
      <c r="L1640" s="1091"/>
      <c r="M1640" s="1091"/>
      <c r="N1640" s="1091"/>
      <c r="O1640" s="1091"/>
      <c r="P1640" s="1096"/>
      <c r="Q1640" s="1096"/>
      <c r="R1640" s="1096"/>
      <c r="S1640" s="1091"/>
    </row>
    <row r="1641" spans="1:19" x14ac:dyDescent="0.3">
      <c r="A1641" s="1090">
        <v>1636</v>
      </c>
      <c r="B1641" s="1091"/>
      <c r="C1641" s="1091"/>
      <c r="D1641" s="1097"/>
      <c r="E1641" s="1093">
        <f t="shared" si="101"/>
        <v>0</v>
      </c>
      <c r="F1641" s="1094">
        <f t="shared" si="102"/>
        <v>0</v>
      </c>
      <c r="G1641" s="1095">
        <f t="shared" si="103"/>
        <v>0</v>
      </c>
      <c r="H1641" s="1090" t="str">
        <f t="shared" ca="1" si="104"/>
        <v/>
      </c>
      <c r="I1641" s="1109"/>
      <c r="J1641" s="1109"/>
      <c r="K1641" s="1112"/>
      <c r="L1641" s="1091"/>
      <c r="M1641" s="1091"/>
      <c r="N1641" s="1091"/>
      <c r="O1641" s="1091"/>
      <c r="P1641" s="1096"/>
      <c r="Q1641" s="1096"/>
      <c r="R1641" s="1096"/>
      <c r="S1641" s="1091"/>
    </row>
    <row r="1642" spans="1:19" x14ac:dyDescent="0.3">
      <c r="A1642" s="1090">
        <v>1637</v>
      </c>
      <c r="B1642" s="1091"/>
      <c r="C1642" s="1091"/>
      <c r="D1642" s="1097"/>
      <c r="E1642" s="1093">
        <f t="shared" si="101"/>
        <v>0</v>
      </c>
      <c r="F1642" s="1094">
        <f t="shared" si="102"/>
        <v>0</v>
      </c>
      <c r="G1642" s="1095">
        <f t="shared" si="103"/>
        <v>0</v>
      </c>
      <c r="H1642" s="1090" t="str">
        <f t="shared" ca="1" si="104"/>
        <v/>
      </c>
      <c r="I1642" s="1109"/>
      <c r="J1642" s="1109"/>
      <c r="K1642" s="1112"/>
      <c r="L1642" s="1091"/>
      <c r="M1642" s="1091"/>
      <c r="N1642" s="1091"/>
      <c r="O1642" s="1091"/>
      <c r="P1642" s="1096"/>
      <c r="Q1642" s="1096"/>
      <c r="R1642" s="1096"/>
      <c r="S1642" s="1091"/>
    </row>
    <row r="1643" spans="1:19" x14ac:dyDescent="0.3">
      <c r="A1643" s="1090">
        <v>1638</v>
      </c>
      <c r="B1643" s="1091"/>
      <c r="C1643" s="1091"/>
      <c r="D1643" s="1097"/>
      <c r="E1643" s="1093">
        <f t="shared" si="101"/>
        <v>0</v>
      </c>
      <c r="F1643" s="1094">
        <f t="shared" si="102"/>
        <v>0</v>
      </c>
      <c r="G1643" s="1095">
        <f t="shared" si="103"/>
        <v>0</v>
      </c>
      <c r="H1643" s="1090" t="str">
        <f t="shared" ca="1" si="104"/>
        <v/>
      </c>
      <c r="I1643" s="1109"/>
      <c r="J1643" s="1109"/>
      <c r="K1643" s="1112"/>
      <c r="L1643" s="1091"/>
      <c r="M1643" s="1091"/>
      <c r="N1643" s="1091"/>
      <c r="O1643" s="1091"/>
      <c r="P1643" s="1096"/>
      <c r="Q1643" s="1096"/>
      <c r="R1643" s="1096"/>
      <c r="S1643" s="1091"/>
    </row>
    <row r="1644" spans="1:19" x14ac:dyDescent="0.3">
      <c r="A1644" s="1090">
        <v>1639</v>
      </c>
      <c r="B1644" s="1091"/>
      <c r="C1644" s="1091"/>
      <c r="D1644" s="1097"/>
      <c r="E1644" s="1093">
        <f t="shared" si="101"/>
        <v>0</v>
      </c>
      <c r="F1644" s="1094">
        <f t="shared" si="102"/>
        <v>0</v>
      </c>
      <c r="G1644" s="1095">
        <f t="shared" si="103"/>
        <v>0</v>
      </c>
      <c r="H1644" s="1090" t="str">
        <f t="shared" ca="1" si="104"/>
        <v/>
      </c>
      <c r="I1644" s="1109"/>
      <c r="J1644" s="1109"/>
      <c r="K1644" s="1112"/>
      <c r="L1644" s="1091"/>
      <c r="M1644" s="1091"/>
      <c r="N1644" s="1091"/>
      <c r="O1644" s="1091"/>
      <c r="P1644" s="1096"/>
      <c r="Q1644" s="1096"/>
      <c r="R1644" s="1096"/>
      <c r="S1644" s="1091"/>
    </row>
    <row r="1645" spans="1:19" x14ac:dyDescent="0.3">
      <c r="A1645" s="1090">
        <v>1640</v>
      </c>
      <c r="B1645" s="1091"/>
      <c r="C1645" s="1091"/>
      <c r="D1645" s="1097"/>
      <c r="E1645" s="1093">
        <f t="shared" si="101"/>
        <v>0</v>
      </c>
      <c r="F1645" s="1094">
        <f t="shared" si="102"/>
        <v>0</v>
      </c>
      <c r="G1645" s="1095">
        <f t="shared" si="103"/>
        <v>0</v>
      </c>
      <c r="H1645" s="1090" t="str">
        <f t="shared" ca="1" si="104"/>
        <v/>
      </c>
      <c r="I1645" s="1109"/>
      <c r="J1645" s="1109"/>
      <c r="K1645" s="1112"/>
      <c r="L1645" s="1091"/>
      <c r="M1645" s="1091"/>
      <c r="N1645" s="1091"/>
      <c r="O1645" s="1091"/>
      <c r="P1645" s="1096"/>
      <c r="Q1645" s="1096"/>
      <c r="R1645" s="1096"/>
      <c r="S1645" s="1091"/>
    </row>
    <row r="1646" spans="1:19" x14ac:dyDescent="0.3">
      <c r="A1646" s="1090">
        <v>1641</v>
      </c>
      <c r="B1646" s="1091"/>
      <c r="C1646" s="1091"/>
      <c r="D1646" s="1097"/>
      <c r="E1646" s="1093">
        <f t="shared" si="101"/>
        <v>0</v>
      </c>
      <c r="F1646" s="1094">
        <f t="shared" si="102"/>
        <v>0</v>
      </c>
      <c r="G1646" s="1095">
        <f t="shared" si="103"/>
        <v>0</v>
      </c>
      <c r="H1646" s="1090" t="str">
        <f t="shared" ca="1" si="104"/>
        <v/>
      </c>
      <c r="I1646" s="1109"/>
      <c r="J1646" s="1109"/>
      <c r="K1646" s="1112"/>
      <c r="L1646" s="1091"/>
      <c r="M1646" s="1091"/>
      <c r="N1646" s="1091"/>
      <c r="O1646" s="1091"/>
      <c r="P1646" s="1096"/>
      <c r="Q1646" s="1096"/>
      <c r="R1646" s="1096"/>
      <c r="S1646" s="1091"/>
    </row>
    <row r="1647" spans="1:19" x14ac:dyDescent="0.3">
      <c r="A1647" s="1090">
        <v>1642</v>
      </c>
      <c r="B1647" s="1091"/>
      <c r="C1647" s="1091"/>
      <c r="D1647" s="1097"/>
      <c r="E1647" s="1093">
        <f t="shared" si="101"/>
        <v>0</v>
      </c>
      <c r="F1647" s="1094">
        <f t="shared" si="102"/>
        <v>0</v>
      </c>
      <c r="G1647" s="1095">
        <f t="shared" si="103"/>
        <v>0</v>
      </c>
      <c r="H1647" s="1090" t="str">
        <f t="shared" ca="1" si="104"/>
        <v/>
      </c>
      <c r="I1647" s="1109"/>
      <c r="J1647" s="1109"/>
      <c r="K1647" s="1112"/>
      <c r="L1647" s="1091"/>
      <c r="M1647" s="1091"/>
      <c r="N1647" s="1091"/>
      <c r="O1647" s="1091"/>
      <c r="P1647" s="1096"/>
      <c r="Q1647" s="1096"/>
      <c r="R1647" s="1096"/>
      <c r="S1647" s="1091"/>
    </row>
    <row r="1648" spans="1:19" x14ac:dyDescent="0.3">
      <c r="A1648" s="1090">
        <v>1643</v>
      </c>
      <c r="B1648" s="1091"/>
      <c r="C1648" s="1091"/>
      <c r="D1648" s="1097"/>
      <c r="E1648" s="1093">
        <f t="shared" si="101"/>
        <v>0</v>
      </c>
      <c r="F1648" s="1094">
        <f t="shared" si="102"/>
        <v>0</v>
      </c>
      <c r="G1648" s="1095">
        <f t="shared" si="103"/>
        <v>0</v>
      </c>
      <c r="H1648" s="1090" t="str">
        <f t="shared" ca="1" si="104"/>
        <v/>
      </c>
      <c r="I1648" s="1109"/>
      <c r="J1648" s="1109"/>
      <c r="K1648" s="1112"/>
      <c r="L1648" s="1091"/>
      <c r="M1648" s="1091"/>
      <c r="N1648" s="1091"/>
      <c r="O1648" s="1091"/>
      <c r="P1648" s="1096"/>
      <c r="Q1648" s="1096"/>
      <c r="R1648" s="1096"/>
      <c r="S1648" s="1091"/>
    </row>
    <row r="1649" spans="1:19" x14ac:dyDescent="0.3">
      <c r="A1649" s="1090">
        <v>1644</v>
      </c>
      <c r="B1649" s="1091"/>
      <c r="C1649" s="1091"/>
      <c r="D1649" s="1097"/>
      <c r="E1649" s="1093">
        <f t="shared" si="101"/>
        <v>0</v>
      </c>
      <c r="F1649" s="1094">
        <f t="shared" si="102"/>
        <v>0</v>
      </c>
      <c r="G1649" s="1095">
        <f t="shared" si="103"/>
        <v>0</v>
      </c>
      <c r="H1649" s="1090" t="str">
        <f t="shared" ca="1" si="104"/>
        <v/>
      </c>
      <c r="I1649" s="1109"/>
      <c r="J1649" s="1109"/>
      <c r="K1649" s="1112"/>
      <c r="L1649" s="1091"/>
      <c r="M1649" s="1091"/>
      <c r="N1649" s="1091"/>
      <c r="O1649" s="1091"/>
      <c r="P1649" s="1096"/>
      <c r="Q1649" s="1096"/>
      <c r="R1649" s="1096"/>
      <c r="S1649" s="1091"/>
    </row>
    <row r="1650" spans="1:19" x14ac:dyDescent="0.3">
      <c r="A1650" s="1090">
        <v>1645</v>
      </c>
      <c r="B1650" s="1091"/>
      <c r="C1650" s="1091"/>
      <c r="D1650" s="1097"/>
      <c r="E1650" s="1093">
        <f t="shared" si="101"/>
        <v>0</v>
      </c>
      <c r="F1650" s="1094">
        <f t="shared" si="102"/>
        <v>0</v>
      </c>
      <c r="G1650" s="1095">
        <f t="shared" si="103"/>
        <v>0</v>
      </c>
      <c r="H1650" s="1090" t="str">
        <f t="shared" ca="1" si="104"/>
        <v/>
      </c>
      <c r="I1650" s="1109"/>
      <c r="J1650" s="1109"/>
      <c r="K1650" s="1112"/>
      <c r="L1650" s="1091"/>
      <c r="M1650" s="1091"/>
      <c r="N1650" s="1091"/>
      <c r="O1650" s="1091"/>
      <c r="P1650" s="1096"/>
      <c r="Q1650" s="1096"/>
      <c r="R1650" s="1096"/>
      <c r="S1650" s="1091"/>
    </row>
    <row r="1651" spans="1:19" x14ac:dyDescent="0.3">
      <c r="A1651" s="1090">
        <v>1646</v>
      </c>
      <c r="B1651" s="1091"/>
      <c r="C1651" s="1091"/>
      <c r="D1651" s="1097"/>
      <c r="E1651" s="1093">
        <f t="shared" si="101"/>
        <v>0</v>
      </c>
      <c r="F1651" s="1094">
        <f t="shared" si="102"/>
        <v>0</v>
      </c>
      <c r="G1651" s="1095">
        <f t="shared" si="103"/>
        <v>0</v>
      </c>
      <c r="H1651" s="1090" t="str">
        <f t="shared" ca="1" si="104"/>
        <v/>
      </c>
      <c r="I1651" s="1109"/>
      <c r="J1651" s="1109"/>
      <c r="K1651" s="1112"/>
      <c r="L1651" s="1091"/>
      <c r="M1651" s="1091"/>
      <c r="N1651" s="1091"/>
      <c r="O1651" s="1091"/>
      <c r="P1651" s="1096"/>
      <c r="Q1651" s="1096"/>
      <c r="R1651" s="1096"/>
      <c r="S1651" s="1091"/>
    </row>
    <row r="1652" spans="1:19" x14ac:dyDescent="0.3">
      <c r="A1652" s="1090">
        <v>1647</v>
      </c>
      <c r="B1652" s="1091"/>
      <c r="C1652" s="1091"/>
      <c r="D1652" s="1097"/>
      <c r="E1652" s="1093">
        <f t="shared" si="101"/>
        <v>0</v>
      </c>
      <c r="F1652" s="1094">
        <f t="shared" si="102"/>
        <v>0</v>
      </c>
      <c r="G1652" s="1095">
        <f t="shared" si="103"/>
        <v>0</v>
      </c>
      <c r="H1652" s="1090" t="str">
        <f t="shared" ca="1" si="104"/>
        <v/>
      </c>
      <c r="I1652" s="1109"/>
      <c r="J1652" s="1109"/>
      <c r="K1652" s="1112"/>
      <c r="L1652" s="1091"/>
      <c r="M1652" s="1091"/>
      <c r="N1652" s="1091"/>
      <c r="O1652" s="1091"/>
      <c r="P1652" s="1096"/>
      <c r="Q1652" s="1096"/>
      <c r="R1652" s="1096"/>
      <c r="S1652" s="1091"/>
    </row>
    <row r="1653" spans="1:19" x14ac:dyDescent="0.3">
      <c r="A1653" s="1090">
        <v>1648</v>
      </c>
      <c r="B1653" s="1091"/>
      <c r="C1653" s="1091"/>
      <c r="D1653" s="1097"/>
      <c r="E1653" s="1093">
        <f t="shared" si="101"/>
        <v>0</v>
      </c>
      <c r="F1653" s="1094">
        <f t="shared" si="102"/>
        <v>0</v>
      </c>
      <c r="G1653" s="1095">
        <f t="shared" si="103"/>
        <v>0</v>
      </c>
      <c r="H1653" s="1090" t="str">
        <f t="shared" ca="1" si="104"/>
        <v/>
      </c>
      <c r="I1653" s="1109"/>
      <c r="J1653" s="1109"/>
      <c r="K1653" s="1112"/>
      <c r="L1653" s="1091"/>
      <c r="M1653" s="1091"/>
      <c r="N1653" s="1091"/>
      <c r="O1653" s="1091"/>
      <c r="P1653" s="1096"/>
      <c r="Q1653" s="1096"/>
      <c r="R1653" s="1096"/>
      <c r="S1653" s="1091"/>
    </row>
    <row r="1654" spans="1:19" x14ac:dyDescent="0.3">
      <c r="A1654" s="1090">
        <v>1649</v>
      </c>
      <c r="B1654" s="1091"/>
      <c r="C1654" s="1091"/>
      <c r="D1654" s="1097"/>
      <c r="E1654" s="1093">
        <f t="shared" si="101"/>
        <v>0</v>
      </c>
      <c r="F1654" s="1094">
        <f t="shared" si="102"/>
        <v>0</v>
      </c>
      <c r="G1654" s="1095">
        <f t="shared" si="103"/>
        <v>0</v>
      </c>
      <c r="H1654" s="1090" t="str">
        <f t="shared" ca="1" si="104"/>
        <v/>
      </c>
      <c r="I1654" s="1109"/>
      <c r="J1654" s="1109"/>
      <c r="K1654" s="1112"/>
      <c r="L1654" s="1091"/>
      <c r="M1654" s="1091"/>
      <c r="N1654" s="1091"/>
      <c r="O1654" s="1091"/>
      <c r="P1654" s="1096"/>
      <c r="Q1654" s="1096"/>
      <c r="R1654" s="1096"/>
      <c r="S1654" s="1091"/>
    </row>
    <row r="1655" spans="1:19" x14ac:dyDescent="0.3">
      <c r="A1655" s="1090">
        <v>1650</v>
      </c>
      <c r="B1655" s="1091"/>
      <c r="C1655" s="1091"/>
      <c r="D1655" s="1097"/>
      <c r="E1655" s="1093">
        <f t="shared" si="101"/>
        <v>0</v>
      </c>
      <c r="F1655" s="1094">
        <f t="shared" si="102"/>
        <v>0</v>
      </c>
      <c r="G1655" s="1095">
        <f t="shared" si="103"/>
        <v>0</v>
      </c>
      <c r="H1655" s="1090" t="str">
        <f t="shared" ca="1" si="104"/>
        <v/>
      </c>
      <c r="I1655" s="1109"/>
      <c r="J1655" s="1109"/>
      <c r="K1655" s="1112"/>
      <c r="L1655" s="1091"/>
      <c r="M1655" s="1091"/>
      <c r="N1655" s="1091"/>
      <c r="O1655" s="1091"/>
      <c r="P1655" s="1096"/>
      <c r="Q1655" s="1096"/>
      <c r="R1655" s="1096"/>
      <c r="S1655" s="1091"/>
    </row>
    <row r="1656" spans="1:19" x14ac:dyDescent="0.3">
      <c r="A1656" s="1090">
        <v>1651</v>
      </c>
      <c r="B1656" s="1091"/>
      <c r="C1656" s="1091"/>
      <c r="D1656" s="1097"/>
      <c r="E1656" s="1093">
        <f t="shared" si="101"/>
        <v>0</v>
      </c>
      <c r="F1656" s="1094">
        <f t="shared" si="102"/>
        <v>0</v>
      </c>
      <c r="G1656" s="1095">
        <f t="shared" si="103"/>
        <v>0</v>
      </c>
      <c r="H1656" s="1090" t="str">
        <f t="shared" ca="1" si="104"/>
        <v/>
      </c>
      <c r="I1656" s="1109"/>
      <c r="J1656" s="1109"/>
      <c r="K1656" s="1112"/>
      <c r="L1656" s="1091"/>
      <c r="M1656" s="1091"/>
      <c r="N1656" s="1091"/>
      <c r="O1656" s="1091"/>
      <c r="P1656" s="1096"/>
      <c r="Q1656" s="1096"/>
      <c r="R1656" s="1096"/>
      <c r="S1656" s="1091"/>
    </row>
    <row r="1657" spans="1:19" x14ac:dyDescent="0.3">
      <c r="A1657" s="1090">
        <v>1652</v>
      </c>
      <c r="B1657" s="1091"/>
      <c r="C1657" s="1091"/>
      <c r="D1657" s="1097"/>
      <c r="E1657" s="1093">
        <f t="shared" si="101"/>
        <v>0</v>
      </c>
      <c r="F1657" s="1094">
        <f t="shared" si="102"/>
        <v>0</v>
      </c>
      <c r="G1657" s="1095">
        <f t="shared" si="103"/>
        <v>0</v>
      </c>
      <c r="H1657" s="1090" t="str">
        <f t="shared" ca="1" si="104"/>
        <v/>
      </c>
      <c r="I1657" s="1109"/>
      <c r="J1657" s="1109"/>
      <c r="K1657" s="1112"/>
      <c r="L1657" s="1091"/>
      <c r="M1657" s="1091"/>
      <c r="N1657" s="1091"/>
      <c r="O1657" s="1091"/>
      <c r="P1657" s="1096"/>
      <c r="Q1657" s="1096"/>
      <c r="R1657" s="1096"/>
      <c r="S1657" s="1091"/>
    </row>
    <row r="1658" spans="1:19" x14ac:dyDescent="0.3">
      <c r="A1658" s="1090">
        <v>1653</v>
      </c>
      <c r="B1658" s="1091"/>
      <c r="C1658" s="1091"/>
      <c r="D1658" s="1097"/>
      <c r="E1658" s="1093">
        <f t="shared" si="101"/>
        <v>0</v>
      </c>
      <c r="F1658" s="1094">
        <f t="shared" si="102"/>
        <v>0</v>
      </c>
      <c r="G1658" s="1095">
        <f t="shared" si="103"/>
        <v>0</v>
      </c>
      <c r="H1658" s="1090" t="str">
        <f t="shared" ca="1" si="104"/>
        <v/>
      </c>
      <c r="I1658" s="1109"/>
      <c r="J1658" s="1109"/>
      <c r="K1658" s="1112"/>
      <c r="L1658" s="1091"/>
      <c r="M1658" s="1091"/>
      <c r="N1658" s="1091"/>
      <c r="O1658" s="1091"/>
      <c r="P1658" s="1096"/>
      <c r="Q1658" s="1096"/>
      <c r="R1658" s="1096"/>
      <c r="S1658" s="1091"/>
    </row>
    <row r="1659" spans="1:19" x14ac:dyDescent="0.3">
      <c r="A1659" s="1090">
        <v>1654</v>
      </c>
      <c r="B1659" s="1091"/>
      <c r="C1659" s="1091"/>
      <c r="D1659" s="1097"/>
      <c r="E1659" s="1093">
        <f t="shared" si="101"/>
        <v>0</v>
      </c>
      <c r="F1659" s="1094">
        <f t="shared" si="102"/>
        <v>0</v>
      </c>
      <c r="G1659" s="1095">
        <f t="shared" si="103"/>
        <v>0</v>
      </c>
      <c r="H1659" s="1090" t="str">
        <f t="shared" ca="1" si="104"/>
        <v/>
      </c>
      <c r="I1659" s="1109"/>
      <c r="J1659" s="1109"/>
      <c r="K1659" s="1112"/>
      <c r="L1659" s="1091"/>
      <c r="M1659" s="1091"/>
      <c r="N1659" s="1091"/>
      <c r="O1659" s="1091"/>
      <c r="P1659" s="1096"/>
      <c r="Q1659" s="1096"/>
      <c r="R1659" s="1096"/>
      <c r="S1659" s="1091"/>
    </row>
    <row r="1660" spans="1:19" x14ac:dyDescent="0.3">
      <c r="A1660" s="1090">
        <v>1655</v>
      </c>
      <c r="B1660" s="1091"/>
      <c r="C1660" s="1091"/>
      <c r="D1660" s="1097"/>
      <c r="E1660" s="1093">
        <f t="shared" si="101"/>
        <v>0</v>
      </c>
      <c r="F1660" s="1094">
        <f t="shared" si="102"/>
        <v>0</v>
      </c>
      <c r="G1660" s="1095">
        <f t="shared" si="103"/>
        <v>0</v>
      </c>
      <c r="H1660" s="1090" t="str">
        <f t="shared" ca="1" si="104"/>
        <v/>
      </c>
      <c r="I1660" s="1109"/>
      <c r="J1660" s="1109"/>
      <c r="K1660" s="1112"/>
      <c r="L1660" s="1091"/>
      <c r="M1660" s="1091"/>
      <c r="N1660" s="1091"/>
      <c r="O1660" s="1091"/>
      <c r="P1660" s="1096"/>
      <c r="Q1660" s="1096"/>
      <c r="R1660" s="1096"/>
      <c r="S1660" s="1091"/>
    </row>
    <row r="1661" spans="1:19" x14ac:dyDescent="0.3">
      <c r="A1661" s="1090">
        <v>1656</v>
      </c>
      <c r="B1661" s="1091"/>
      <c r="C1661" s="1091"/>
      <c r="D1661" s="1097"/>
      <c r="E1661" s="1093">
        <f t="shared" si="101"/>
        <v>0</v>
      </c>
      <c r="F1661" s="1094">
        <f t="shared" si="102"/>
        <v>0</v>
      </c>
      <c r="G1661" s="1095">
        <f t="shared" si="103"/>
        <v>0</v>
      </c>
      <c r="H1661" s="1090" t="str">
        <f t="shared" ca="1" si="104"/>
        <v/>
      </c>
      <c r="I1661" s="1109"/>
      <c r="J1661" s="1109"/>
      <c r="K1661" s="1112"/>
      <c r="L1661" s="1091"/>
      <c r="M1661" s="1091"/>
      <c r="N1661" s="1091"/>
      <c r="O1661" s="1091"/>
      <c r="P1661" s="1096"/>
      <c r="Q1661" s="1096"/>
      <c r="R1661" s="1096"/>
      <c r="S1661" s="1091"/>
    </row>
    <row r="1662" spans="1:19" x14ac:dyDescent="0.3">
      <c r="A1662" s="1090">
        <v>1657</v>
      </c>
      <c r="B1662" s="1091"/>
      <c r="C1662" s="1091"/>
      <c r="D1662" s="1097"/>
      <c r="E1662" s="1093">
        <f t="shared" si="101"/>
        <v>0</v>
      </c>
      <c r="F1662" s="1094">
        <f t="shared" si="102"/>
        <v>0</v>
      </c>
      <c r="G1662" s="1095">
        <f t="shared" si="103"/>
        <v>0</v>
      </c>
      <c r="H1662" s="1090" t="str">
        <f t="shared" ca="1" si="104"/>
        <v/>
      </c>
      <c r="I1662" s="1109"/>
      <c r="J1662" s="1109"/>
      <c r="K1662" s="1112"/>
      <c r="L1662" s="1091"/>
      <c r="M1662" s="1091"/>
      <c r="N1662" s="1091"/>
      <c r="O1662" s="1091"/>
      <c r="P1662" s="1096"/>
      <c r="Q1662" s="1096"/>
      <c r="R1662" s="1096"/>
      <c r="S1662" s="1091"/>
    </row>
    <row r="1663" spans="1:19" x14ac:dyDescent="0.3">
      <c r="A1663" s="1090">
        <v>1658</v>
      </c>
      <c r="B1663" s="1091"/>
      <c r="C1663" s="1091"/>
      <c r="D1663" s="1097"/>
      <c r="E1663" s="1093">
        <f t="shared" si="101"/>
        <v>0</v>
      </c>
      <c r="F1663" s="1094">
        <f t="shared" si="102"/>
        <v>0</v>
      </c>
      <c r="G1663" s="1095">
        <f t="shared" si="103"/>
        <v>0</v>
      </c>
      <c r="H1663" s="1090" t="str">
        <f t="shared" ca="1" si="104"/>
        <v/>
      </c>
      <c r="I1663" s="1109"/>
      <c r="J1663" s="1109"/>
      <c r="K1663" s="1112"/>
      <c r="L1663" s="1091"/>
      <c r="M1663" s="1091"/>
      <c r="N1663" s="1091"/>
      <c r="O1663" s="1091"/>
      <c r="P1663" s="1096"/>
      <c r="Q1663" s="1096"/>
      <c r="R1663" s="1096"/>
      <c r="S1663" s="1091"/>
    </row>
    <row r="1664" spans="1:19" x14ac:dyDescent="0.3">
      <c r="A1664" s="1090">
        <v>1659</v>
      </c>
      <c r="B1664" s="1091"/>
      <c r="C1664" s="1091"/>
      <c r="D1664" s="1097"/>
      <c r="E1664" s="1093">
        <f t="shared" si="101"/>
        <v>0</v>
      </c>
      <c r="F1664" s="1094">
        <f t="shared" si="102"/>
        <v>0</v>
      </c>
      <c r="G1664" s="1095">
        <f t="shared" si="103"/>
        <v>0</v>
      </c>
      <c r="H1664" s="1090" t="str">
        <f t="shared" ca="1" si="104"/>
        <v/>
      </c>
      <c r="I1664" s="1109"/>
      <c r="J1664" s="1109"/>
      <c r="K1664" s="1112"/>
      <c r="L1664" s="1091"/>
      <c r="M1664" s="1091"/>
      <c r="N1664" s="1091"/>
      <c r="O1664" s="1091"/>
      <c r="P1664" s="1096"/>
      <c r="Q1664" s="1096"/>
      <c r="R1664" s="1096"/>
      <c r="S1664" s="1091"/>
    </row>
    <row r="1665" spans="1:19" x14ac:dyDescent="0.3">
      <c r="A1665" s="1090">
        <v>1660</v>
      </c>
      <c r="B1665" s="1091"/>
      <c r="C1665" s="1091"/>
      <c r="D1665" s="1097"/>
      <c r="E1665" s="1093">
        <f t="shared" si="101"/>
        <v>0</v>
      </c>
      <c r="F1665" s="1094">
        <f t="shared" si="102"/>
        <v>0</v>
      </c>
      <c r="G1665" s="1095">
        <f t="shared" si="103"/>
        <v>0</v>
      </c>
      <c r="H1665" s="1090" t="str">
        <f t="shared" ca="1" si="104"/>
        <v/>
      </c>
      <c r="I1665" s="1109"/>
      <c r="J1665" s="1109"/>
      <c r="K1665" s="1112"/>
      <c r="L1665" s="1091"/>
      <c r="M1665" s="1091"/>
      <c r="N1665" s="1091"/>
      <c r="O1665" s="1091"/>
      <c r="P1665" s="1096"/>
      <c r="Q1665" s="1096"/>
      <c r="R1665" s="1096"/>
      <c r="S1665" s="1091"/>
    </row>
    <row r="1666" spans="1:19" x14ac:dyDescent="0.3">
      <c r="A1666" s="1090">
        <v>1661</v>
      </c>
      <c r="B1666" s="1091"/>
      <c r="C1666" s="1091"/>
      <c r="D1666" s="1097"/>
      <c r="E1666" s="1093">
        <f t="shared" si="101"/>
        <v>0</v>
      </c>
      <c r="F1666" s="1094">
        <f t="shared" si="102"/>
        <v>0</v>
      </c>
      <c r="G1666" s="1095">
        <f t="shared" si="103"/>
        <v>0</v>
      </c>
      <c r="H1666" s="1090" t="str">
        <f t="shared" ca="1" si="104"/>
        <v/>
      </c>
      <c r="I1666" s="1109"/>
      <c r="J1666" s="1109"/>
      <c r="K1666" s="1112"/>
      <c r="L1666" s="1091"/>
      <c r="M1666" s="1091"/>
      <c r="N1666" s="1091"/>
      <c r="O1666" s="1091"/>
      <c r="P1666" s="1096"/>
      <c r="Q1666" s="1096"/>
      <c r="R1666" s="1096"/>
      <c r="S1666" s="1091"/>
    </row>
    <row r="1667" spans="1:19" x14ac:dyDescent="0.3">
      <c r="A1667" s="1090">
        <v>1662</v>
      </c>
      <c r="B1667" s="1091"/>
      <c r="C1667" s="1091"/>
      <c r="D1667" s="1097"/>
      <c r="E1667" s="1093">
        <f t="shared" si="101"/>
        <v>0</v>
      </c>
      <c r="F1667" s="1094">
        <f t="shared" si="102"/>
        <v>0</v>
      </c>
      <c r="G1667" s="1095">
        <f t="shared" si="103"/>
        <v>0</v>
      </c>
      <c r="H1667" s="1090" t="str">
        <f t="shared" ca="1" si="104"/>
        <v/>
      </c>
      <c r="I1667" s="1109"/>
      <c r="J1667" s="1109"/>
      <c r="K1667" s="1112"/>
      <c r="L1667" s="1091"/>
      <c r="M1667" s="1091"/>
      <c r="N1667" s="1091"/>
      <c r="O1667" s="1091"/>
      <c r="P1667" s="1096"/>
      <c r="Q1667" s="1096"/>
      <c r="R1667" s="1096"/>
      <c r="S1667" s="1091"/>
    </row>
    <row r="1668" spans="1:19" x14ac:dyDescent="0.3">
      <c r="A1668" s="1090">
        <v>1663</v>
      </c>
      <c r="B1668" s="1091"/>
      <c r="C1668" s="1091"/>
      <c r="D1668" s="1097"/>
      <c r="E1668" s="1093">
        <f t="shared" si="101"/>
        <v>0</v>
      </c>
      <c r="F1668" s="1094">
        <f t="shared" si="102"/>
        <v>0</v>
      </c>
      <c r="G1668" s="1095">
        <f t="shared" si="103"/>
        <v>0</v>
      </c>
      <c r="H1668" s="1090" t="str">
        <f t="shared" ca="1" si="104"/>
        <v/>
      </c>
      <c r="I1668" s="1109"/>
      <c r="J1668" s="1109"/>
      <c r="K1668" s="1112"/>
      <c r="L1668" s="1091"/>
      <c r="M1668" s="1091"/>
      <c r="N1668" s="1091"/>
      <c r="O1668" s="1091"/>
      <c r="P1668" s="1096"/>
      <c r="Q1668" s="1096"/>
      <c r="R1668" s="1096"/>
      <c r="S1668" s="1091"/>
    </row>
    <row r="1669" spans="1:19" x14ac:dyDescent="0.3">
      <c r="A1669" s="1090">
        <v>1664</v>
      </c>
      <c r="B1669" s="1091"/>
      <c r="C1669" s="1091"/>
      <c r="D1669" s="1097"/>
      <c r="E1669" s="1093">
        <f t="shared" si="101"/>
        <v>0</v>
      </c>
      <c r="F1669" s="1094">
        <f t="shared" si="102"/>
        <v>0</v>
      </c>
      <c r="G1669" s="1095">
        <f t="shared" si="103"/>
        <v>0</v>
      </c>
      <c r="H1669" s="1090" t="str">
        <f t="shared" ca="1" si="104"/>
        <v/>
      </c>
      <c r="I1669" s="1109"/>
      <c r="J1669" s="1109"/>
      <c r="K1669" s="1112"/>
      <c r="L1669" s="1091"/>
      <c r="M1669" s="1091"/>
      <c r="N1669" s="1091"/>
      <c r="O1669" s="1091"/>
      <c r="P1669" s="1096"/>
      <c r="Q1669" s="1096"/>
      <c r="R1669" s="1096"/>
      <c r="S1669" s="1091"/>
    </row>
    <row r="1670" spans="1:19" x14ac:dyDescent="0.3">
      <c r="A1670" s="1090">
        <v>1665</v>
      </c>
      <c r="B1670" s="1091"/>
      <c r="C1670" s="1091"/>
      <c r="D1670" s="1097"/>
      <c r="E1670" s="1093">
        <f t="shared" si="101"/>
        <v>0</v>
      </c>
      <c r="F1670" s="1094">
        <f t="shared" si="102"/>
        <v>0</v>
      </c>
      <c r="G1670" s="1095">
        <f t="shared" si="103"/>
        <v>0</v>
      </c>
      <c r="H1670" s="1090" t="str">
        <f t="shared" ca="1" si="104"/>
        <v/>
      </c>
      <c r="I1670" s="1109"/>
      <c r="J1670" s="1109"/>
      <c r="K1670" s="1112"/>
      <c r="L1670" s="1091"/>
      <c r="M1670" s="1091"/>
      <c r="N1670" s="1091"/>
      <c r="O1670" s="1091"/>
      <c r="P1670" s="1096"/>
      <c r="Q1670" s="1096"/>
      <c r="R1670" s="1096"/>
      <c r="S1670" s="1091"/>
    </row>
    <row r="1671" spans="1:19" x14ac:dyDescent="0.3">
      <c r="A1671" s="1090">
        <v>1666</v>
      </c>
      <c r="B1671" s="1091"/>
      <c r="C1671" s="1091"/>
      <c r="D1671" s="1097"/>
      <c r="E1671" s="1093">
        <f t="shared" ref="E1671:E1734" si="105">D1671</f>
        <v>0</v>
      </c>
      <c r="F1671" s="1094">
        <f t="shared" ref="F1671:F1734" si="106">D1671</f>
        <v>0</v>
      </c>
      <c r="G1671" s="1095">
        <f t="shared" ref="G1671:G1734" si="107">D1671</f>
        <v>0</v>
      </c>
      <c r="H1671" s="1090" t="str">
        <f t="shared" ref="H1671:H1734" ca="1" si="108">IF(ISBLANK(D1671),"",DATEDIF(G1671,TODAY(),"y"))</f>
        <v/>
      </c>
      <c r="I1671" s="1109"/>
      <c r="J1671" s="1109"/>
      <c r="K1671" s="1112"/>
      <c r="L1671" s="1091"/>
      <c r="M1671" s="1091"/>
      <c r="N1671" s="1091"/>
      <c r="O1671" s="1091"/>
      <c r="P1671" s="1096"/>
      <c r="Q1671" s="1096"/>
      <c r="R1671" s="1096"/>
      <c r="S1671" s="1091"/>
    </row>
    <row r="1672" spans="1:19" x14ac:dyDescent="0.3">
      <c r="A1672" s="1090">
        <v>1667</v>
      </c>
      <c r="B1672" s="1091"/>
      <c r="C1672" s="1091"/>
      <c r="D1672" s="1097"/>
      <c r="E1672" s="1093">
        <f t="shared" si="105"/>
        <v>0</v>
      </c>
      <c r="F1672" s="1094">
        <f t="shared" si="106"/>
        <v>0</v>
      </c>
      <c r="G1672" s="1095">
        <f t="shared" si="107"/>
        <v>0</v>
      </c>
      <c r="H1672" s="1090" t="str">
        <f t="shared" ca="1" si="108"/>
        <v/>
      </c>
      <c r="I1672" s="1109"/>
      <c r="J1672" s="1109"/>
      <c r="K1672" s="1112"/>
      <c r="L1672" s="1091"/>
      <c r="M1672" s="1091"/>
      <c r="N1672" s="1091"/>
      <c r="O1672" s="1091"/>
      <c r="P1672" s="1096"/>
      <c r="Q1672" s="1096"/>
      <c r="R1672" s="1096"/>
      <c r="S1672" s="1091"/>
    </row>
    <row r="1673" spans="1:19" x14ac:dyDescent="0.3">
      <c r="A1673" s="1090">
        <v>1668</v>
      </c>
      <c r="B1673" s="1091"/>
      <c r="C1673" s="1091"/>
      <c r="D1673" s="1097"/>
      <c r="E1673" s="1093">
        <f t="shared" si="105"/>
        <v>0</v>
      </c>
      <c r="F1673" s="1094">
        <f t="shared" si="106"/>
        <v>0</v>
      </c>
      <c r="G1673" s="1095">
        <f t="shared" si="107"/>
        <v>0</v>
      </c>
      <c r="H1673" s="1090" t="str">
        <f t="shared" ca="1" si="108"/>
        <v/>
      </c>
      <c r="I1673" s="1109"/>
      <c r="J1673" s="1109"/>
      <c r="K1673" s="1112"/>
      <c r="L1673" s="1091"/>
      <c r="M1673" s="1091"/>
      <c r="N1673" s="1091"/>
      <c r="O1673" s="1091"/>
      <c r="P1673" s="1096"/>
      <c r="Q1673" s="1096"/>
      <c r="R1673" s="1096"/>
      <c r="S1673" s="1091"/>
    </row>
    <row r="1674" spans="1:19" x14ac:dyDescent="0.3">
      <c r="A1674" s="1090">
        <v>1669</v>
      </c>
      <c r="B1674" s="1091"/>
      <c r="C1674" s="1091"/>
      <c r="D1674" s="1097"/>
      <c r="E1674" s="1093">
        <f t="shared" si="105"/>
        <v>0</v>
      </c>
      <c r="F1674" s="1094">
        <f t="shared" si="106"/>
        <v>0</v>
      </c>
      <c r="G1674" s="1095">
        <f t="shared" si="107"/>
        <v>0</v>
      </c>
      <c r="H1674" s="1090" t="str">
        <f t="shared" ca="1" si="108"/>
        <v/>
      </c>
      <c r="I1674" s="1109"/>
      <c r="J1674" s="1109"/>
      <c r="K1674" s="1112"/>
      <c r="L1674" s="1091"/>
      <c r="M1674" s="1091"/>
      <c r="N1674" s="1091"/>
      <c r="O1674" s="1091"/>
      <c r="P1674" s="1096"/>
      <c r="Q1674" s="1096"/>
      <c r="R1674" s="1096"/>
      <c r="S1674" s="1091"/>
    </row>
    <row r="1675" spans="1:19" x14ac:dyDescent="0.3">
      <c r="A1675" s="1090">
        <v>1670</v>
      </c>
      <c r="B1675" s="1091"/>
      <c r="C1675" s="1091"/>
      <c r="D1675" s="1097"/>
      <c r="E1675" s="1093">
        <f t="shared" si="105"/>
        <v>0</v>
      </c>
      <c r="F1675" s="1094">
        <f t="shared" si="106"/>
        <v>0</v>
      </c>
      <c r="G1675" s="1095">
        <f t="shared" si="107"/>
        <v>0</v>
      </c>
      <c r="H1675" s="1090" t="str">
        <f t="shared" ca="1" si="108"/>
        <v/>
      </c>
      <c r="I1675" s="1109"/>
      <c r="J1675" s="1109"/>
      <c r="K1675" s="1112"/>
      <c r="L1675" s="1091"/>
      <c r="M1675" s="1091"/>
      <c r="N1675" s="1091"/>
      <c r="O1675" s="1091"/>
      <c r="P1675" s="1096"/>
      <c r="Q1675" s="1096"/>
      <c r="R1675" s="1096"/>
      <c r="S1675" s="1091"/>
    </row>
    <row r="1676" spans="1:19" x14ac:dyDescent="0.3">
      <c r="A1676" s="1090">
        <v>1671</v>
      </c>
      <c r="B1676" s="1091"/>
      <c r="C1676" s="1091"/>
      <c r="D1676" s="1097"/>
      <c r="E1676" s="1093">
        <f t="shared" si="105"/>
        <v>0</v>
      </c>
      <c r="F1676" s="1094">
        <f t="shared" si="106"/>
        <v>0</v>
      </c>
      <c r="G1676" s="1095">
        <f t="shared" si="107"/>
        <v>0</v>
      </c>
      <c r="H1676" s="1090" t="str">
        <f t="shared" ca="1" si="108"/>
        <v/>
      </c>
      <c r="I1676" s="1109"/>
      <c r="J1676" s="1109"/>
      <c r="K1676" s="1112"/>
      <c r="L1676" s="1091"/>
      <c r="M1676" s="1091"/>
      <c r="N1676" s="1091"/>
      <c r="O1676" s="1091"/>
      <c r="P1676" s="1096"/>
      <c r="Q1676" s="1096"/>
      <c r="R1676" s="1096"/>
      <c r="S1676" s="1091"/>
    </row>
    <row r="1677" spans="1:19" x14ac:dyDescent="0.3">
      <c r="A1677" s="1090">
        <v>1672</v>
      </c>
      <c r="B1677" s="1091"/>
      <c r="C1677" s="1091"/>
      <c r="D1677" s="1097"/>
      <c r="E1677" s="1093">
        <f t="shared" si="105"/>
        <v>0</v>
      </c>
      <c r="F1677" s="1094">
        <f t="shared" si="106"/>
        <v>0</v>
      </c>
      <c r="G1677" s="1095">
        <f t="shared" si="107"/>
        <v>0</v>
      </c>
      <c r="H1677" s="1090" t="str">
        <f t="shared" ca="1" si="108"/>
        <v/>
      </c>
      <c r="I1677" s="1109"/>
      <c r="J1677" s="1109"/>
      <c r="K1677" s="1112"/>
      <c r="L1677" s="1091"/>
      <c r="M1677" s="1091"/>
      <c r="N1677" s="1091"/>
      <c r="O1677" s="1091"/>
      <c r="P1677" s="1096"/>
      <c r="Q1677" s="1096"/>
      <c r="R1677" s="1096"/>
      <c r="S1677" s="1091"/>
    </row>
    <row r="1678" spans="1:19" x14ac:dyDescent="0.3">
      <c r="A1678" s="1090">
        <v>1673</v>
      </c>
      <c r="B1678" s="1091"/>
      <c r="C1678" s="1091"/>
      <c r="D1678" s="1097"/>
      <c r="E1678" s="1093">
        <f t="shared" si="105"/>
        <v>0</v>
      </c>
      <c r="F1678" s="1094">
        <f t="shared" si="106"/>
        <v>0</v>
      </c>
      <c r="G1678" s="1095">
        <f t="shared" si="107"/>
        <v>0</v>
      </c>
      <c r="H1678" s="1090" t="str">
        <f t="shared" ca="1" si="108"/>
        <v/>
      </c>
      <c r="I1678" s="1109"/>
      <c r="J1678" s="1109"/>
      <c r="K1678" s="1112"/>
      <c r="L1678" s="1091"/>
      <c r="M1678" s="1091"/>
      <c r="N1678" s="1091"/>
      <c r="O1678" s="1091"/>
      <c r="P1678" s="1096"/>
      <c r="Q1678" s="1096"/>
      <c r="R1678" s="1096"/>
      <c r="S1678" s="1091"/>
    </row>
    <row r="1679" spans="1:19" x14ac:dyDescent="0.3">
      <c r="A1679" s="1090">
        <v>1674</v>
      </c>
      <c r="B1679" s="1091"/>
      <c r="C1679" s="1091"/>
      <c r="D1679" s="1097"/>
      <c r="E1679" s="1093">
        <f t="shared" si="105"/>
        <v>0</v>
      </c>
      <c r="F1679" s="1094">
        <f t="shared" si="106"/>
        <v>0</v>
      </c>
      <c r="G1679" s="1095">
        <f t="shared" si="107"/>
        <v>0</v>
      </c>
      <c r="H1679" s="1090" t="str">
        <f t="shared" ca="1" si="108"/>
        <v/>
      </c>
      <c r="I1679" s="1109"/>
      <c r="J1679" s="1109"/>
      <c r="K1679" s="1112"/>
      <c r="L1679" s="1091"/>
      <c r="M1679" s="1091"/>
      <c r="N1679" s="1091"/>
      <c r="O1679" s="1091"/>
      <c r="P1679" s="1096"/>
      <c r="Q1679" s="1096"/>
      <c r="R1679" s="1096"/>
      <c r="S1679" s="1091"/>
    </row>
    <row r="1680" spans="1:19" x14ac:dyDescent="0.3">
      <c r="A1680" s="1090">
        <v>1675</v>
      </c>
      <c r="B1680" s="1091"/>
      <c r="C1680" s="1091"/>
      <c r="D1680" s="1097"/>
      <c r="E1680" s="1093">
        <f t="shared" si="105"/>
        <v>0</v>
      </c>
      <c r="F1680" s="1094">
        <f t="shared" si="106"/>
        <v>0</v>
      </c>
      <c r="G1680" s="1095">
        <f t="shared" si="107"/>
        <v>0</v>
      </c>
      <c r="H1680" s="1090" t="str">
        <f t="shared" ca="1" si="108"/>
        <v/>
      </c>
      <c r="I1680" s="1109"/>
      <c r="J1680" s="1109"/>
      <c r="K1680" s="1112"/>
      <c r="L1680" s="1091"/>
      <c r="M1680" s="1091"/>
      <c r="N1680" s="1091"/>
      <c r="O1680" s="1091"/>
      <c r="P1680" s="1096"/>
      <c r="Q1680" s="1096"/>
      <c r="R1680" s="1096"/>
      <c r="S1680" s="1091"/>
    </row>
    <row r="1681" spans="1:19" x14ac:dyDescent="0.3">
      <c r="A1681" s="1090">
        <v>1676</v>
      </c>
      <c r="B1681" s="1091"/>
      <c r="C1681" s="1091"/>
      <c r="D1681" s="1097"/>
      <c r="E1681" s="1093">
        <f t="shared" si="105"/>
        <v>0</v>
      </c>
      <c r="F1681" s="1094">
        <f t="shared" si="106"/>
        <v>0</v>
      </c>
      <c r="G1681" s="1095">
        <f t="shared" si="107"/>
        <v>0</v>
      </c>
      <c r="H1681" s="1090" t="str">
        <f t="shared" ca="1" si="108"/>
        <v/>
      </c>
      <c r="I1681" s="1109"/>
      <c r="J1681" s="1109"/>
      <c r="K1681" s="1112"/>
      <c r="L1681" s="1091"/>
      <c r="M1681" s="1091"/>
      <c r="N1681" s="1091"/>
      <c r="O1681" s="1091"/>
      <c r="P1681" s="1096"/>
      <c r="Q1681" s="1096"/>
      <c r="R1681" s="1096"/>
      <c r="S1681" s="1091"/>
    </row>
    <row r="1682" spans="1:19" x14ac:dyDescent="0.3">
      <c r="A1682" s="1090">
        <v>1677</v>
      </c>
      <c r="B1682" s="1091"/>
      <c r="C1682" s="1091"/>
      <c r="D1682" s="1097"/>
      <c r="E1682" s="1093">
        <f t="shared" si="105"/>
        <v>0</v>
      </c>
      <c r="F1682" s="1094">
        <f t="shared" si="106"/>
        <v>0</v>
      </c>
      <c r="G1682" s="1095">
        <f t="shared" si="107"/>
        <v>0</v>
      </c>
      <c r="H1682" s="1090" t="str">
        <f t="shared" ca="1" si="108"/>
        <v/>
      </c>
      <c r="I1682" s="1109"/>
      <c r="J1682" s="1109"/>
      <c r="K1682" s="1112"/>
      <c r="L1682" s="1091"/>
      <c r="M1682" s="1091"/>
      <c r="N1682" s="1091"/>
      <c r="O1682" s="1091"/>
      <c r="P1682" s="1096"/>
      <c r="Q1682" s="1096"/>
      <c r="R1682" s="1096"/>
      <c r="S1682" s="1091"/>
    </row>
    <row r="1683" spans="1:19" x14ac:dyDescent="0.3">
      <c r="A1683" s="1090">
        <v>1678</v>
      </c>
      <c r="B1683" s="1091"/>
      <c r="C1683" s="1091"/>
      <c r="D1683" s="1097"/>
      <c r="E1683" s="1093">
        <f t="shared" si="105"/>
        <v>0</v>
      </c>
      <c r="F1683" s="1094">
        <f t="shared" si="106"/>
        <v>0</v>
      </c>
      <c r="G1683" s="1095">
        <f t="shared" si="107"/>
        <v>0</v>
      </c>
      <c r="H1683" s="1090" t="str">
        <f t="shared" ca="1" si="108"/>
        <v/>
      </c>
      <c r="I1683" s="1109"/>
      <c r="J1683" s="1109"/>
      <c r="K1683" s="1112"/>
      <c r="L1683" s="1091"/>
      <c r="M1683" s="1091"/>
      <c r="N1683" s="1091"/>
      <c r="O1683" s="1091"/>
      <c r="P1683" s="1096"/>
      <c r="Q1683" s="1096"/>
      <c r="R1683" s="1096"/>
      <c r="S1683" s="1091"/>
    </row>
    <row r="1684" spans="1:19" x14ac:dyDescent="0.3">
      <c r="A1684" s="1090">
        <v>1679</v>
      </c>
      <c r="B1684" s="1091"/>
      <c r="C1684" s="1091"/>
      <c r="D1684" s="1097"/>
      <c r="E1684" s="1093">
        <f t="shared" si="105"/>
        <v>0</v>
      </c>
      <c r="F1684" s="1094">
        <f t="shared" si="106"/>
        <v>0</v>
      </c>
      <c r="G1684" s="1095">
        <f t="shared" si="107"/>
        <v>0</v>
      </c>
      <c r="H1684" s="1090" t="str">
        <f t="shared" ca="1" si="108"/>
        <v/>
      </c>
      <c r="I1684" s="1109"/>
      <c r="J1684" s="1109"/>
      <c r="K1684" s="1112"/>
      <c r="L1684" s="1091"/>
      <c r="M1684" s="1091"/>
      <c r="N1684" s="1091"/>
      <c r="O1684" s="1091"/>
      <c r="P1684" s="1096"/>
      <c r="Q1684" s="1096"/>
      <c r="R1684" s="1096"/>
      <c r="S1684" s="1091"/>
    </row>
    <row r="1685" spans="1:19" x14ac:dyDescent="0.3">
      <c r="A1685" s="1090">
        <v>1680</v>
      </c>
      <c r="B1685" s="1091"/>
      <c r="C1685" s="1091"/>
      <c r="D1685" s="1097"/>
      <c r="E1685" s="1093">
        <f t="shared" si="105"/>
        <v>0</v>
      </c>
      <c r="F1685" s="1094">
        <f t="shared" si="106"/>
        <v>0</v>
      </c>
      <c r="G1685" s="1095">
        <f t="shared" si="107"/>
        <v>0</v>
      </c>
      <c r="H1685" s="1090" t="str">
        <f t="shared" ca="1" si="108"/>
        <v/>
      </c>
      <c r="I1685" s="1109"/>
      <c r="J1685" s="1109"/>
      <c r="K1685" s="1112"/>
      <c r="L1685" s="1091"/>
      <c r="M1685" s="1091"/>
      <c r="N1685" s="1091"/>
      <c r="O1685" s="1091"/>
      <c r="P1685" s="1096"/>
      <c r="Q1685" s="1096"/>
      <c r="R1685" s="1096"/>
      <c r="S1685" s="1091"/>
    </row>
    <row r="1686" spans="1:19" x14ac:dyDescent="0.3">
      <c r="A1686" s="1090">
        <v>1681</v>
      </c>
      <c r="B1686" s="1091"/>
      <c r="C1686" s="1091"/>
      <c r="D1686" s="1097"/>
      <c r="E1686" s="1093">
        <f t="shared" si="105"/>
        <v>0</v>
      </c>
      <c r="F1686" s="1094">
        <f t="shared" si="106"/>
        <v>0</v>
      </c>
      <c r="G1686" s="1095">
        <f t="shared" si="107"/>
        <v>0</v>
      </c>
      <c r="H1686" s="1090" t="str">
        <f t="shared" ca="1" si="108"/>
        <v/>
      </c>
      <c r="I1686" s="1109"/>
      <c r="J1686" s="1109"/>
      <c r="K1686" s="1112"/>
      <c r="L1686" s="1091"/>
      <c r="M1686" s="1091"/>
      <c r="N1686" s="1091"/>
      <c r="O1686" s="1091"/>
      <c r="P1686" s="1096"/>
      <c r="Q1686" s="1096"/>
      <c r="R1686" s="1096"/>
      <c r="S1686" s="1091"/>
    </row>
    <row r="1687" spans="1:19" x14ac:dyDescent="0.3">
      <c r="A1687" s="1090">
        <v>1682</v>
      </c>
      <c r="B1687" s="1091"/>
      <c r="C1687" s="1091"/>
      <c r="D1687" s="1097"/>
      <c r="E1687" s="1093">
        <f t="shared" si="105"/>
        <v>0</v>
      </c>
      <c r="F1687" s="1094">
        <f t="shared" si="106"/>
        <v>0</v>
      </c>
      <c r="G1687" s="1095">
        <f t="shared" si="107"/>
        <v>0</v>
      </c>
      <c r="H1687" s="1090" t="str">
        <f t="shared" ca="1" si="108"/>
        <v/>
      </c>
      <c r="I1687" s="1109"/>
      <c r="J1687" s="1109"/>
      <c r="K1687" s="1112"/>
      <c r="L1687" s="1091"/>
      <c r="M1687" s="1091"/>
      <c r="N1687" s="1091"/>
      <c r="O1687" s="1091"/>
      <c r="P1687" s="1096"/>
      <c r="Q1687" s="1096"/>
      <c r="R1687" s="1096"/>
      <c r="S1687" s="1091"/>
    </row>
    <row r="1688" spans="1:19" x14ac:dyDescent="0.3">
      <c r="A1688" s="1090">
        <v>1683</v>
      </c>
      <c r="B1688" s="1091"/>
      <c r="C1688" s="1091"/>
      <c r="D1688" s="1097"/>
      <c r="E1688" s="1093">
        <f t="shared" si="105"/>
        <v>0</v>
      </c>
      <c r="F1688" s="1094">
        <f t="shared" si="106"/>
        <v>0</v>
      </c>
      <c r="G1688" s="1095">
        <f t="shared" si="107"/>
        <v>0</v>
      </c>
      <c r="H1688" s="1090" t="str">
        <f t="shared" ca="1" si="108"/>
        <v/>
      </c>
      <c r="I1688" s="1109"/>
      <c r="J1688" s="1109"/>
      <c r="K1688" s="1112"/>
      <c r="L1688" s="1091"/>
      <c r="M1688" s="1091"/>
      <c r="N1688" s="1091"/>
      <c r="O1688" s="1091"/>
      <c r="P1688" s="1096"/>
      <c r="Q1688" s="1096"/>
      <c r="R1688" s="1096"/>
      <c r="S1688" s="1091"/>
    </row>
    <row r="1689" spans="1:19" x14ac:dyDescent="0.3">
      <c r="A1689" s="1090">
        <v>1684</v>
      </c>
      <c r="B1689" s="1091"/>
      <c r="C1689" s="1091"/>
      <c r="D1689" s="1097"/>
      <c r="E1689" s="1093">
        <f t="shared" si="105"/>
        <v>0</v>
      </c>
      <c r="F1689" s="1094">
        <f t="shared" si="106"/>
        <v>0</v>
      </c>
      <c r="G1689" s="1095">
        <f t="shared" si="107"/>
        <v>0</v>
      </c>
      <c r="H1689" s="1090" t="str">
        <f t="shared" ca="1" si="108"/>
        <v/>
      </c>
      <c r="I1689" s="1109"/>
      <c r="J1689" s="1109"/>
      <c r="K1689" s="1112"/>
      <c r="L1689" s="1091"/>
      <c r="M1689" s="1091"/>
      <c r="N1689" s="1091"/>
      <c r="O1689" s="1091"/>
      <c r="P1689" s="1096"/>
      <c r="Q1689" s="1096"/>
      <c r="R1689" s="1096"/>
      <c r="S1689" s="1091"/>
    </row>
    <row r="1690" spans="1:19" x14ac:dyDescent="0.3">
      <c r="A1690" s="1090">
        <v>1685</v>
      </c>
      <c r="B1690" s="1091"/>
      <c r="C1690" s="1091"/>
      <c r="D1690" s="1097"/>
      <c r="E1690" s="1093">
        <f t="shared" si="105"/>
        <v>0</v>
      </c>
      <c r="F1690" s="1094">
        <f t="shared" si="106"/>
        <v>0</v>
      </c>
      <c r="G1690" s="1095">
        <f t="shared" si="107"/>
        <v>0</v>
      </c>
      <c r="H1690" s="1090" t="str">
        <f t="shared" ca="1" si="108"/>
        <v/>
      </c>
      <c r="I1690" s="1109"/>
      <c r="J1690" s="1109"/>
      <c r="K1690" s="1112"/>
      <c r="L1690" s="1091"/>
      <c r="M1690" s="1091"/>
      <c r="N1690" s="1091"/>
      <c r="O1690" s="1091"/>
      <c r="P1690" s="1096"/>
      <c r="Q1690" s="1096"/>
      <c r="R1690" s="1096"/>
      <c r="S1690" s="1091"/>
    </row>
    <row r="1691" spans="1:19" x14ac:dyDescent="0.3">
      <c r="A1691" s="1090">
        <v>1686</v>
      </c>
      <c r="B1691" s="1091"/>
      <c r="C1691" s="1091"/>
      <c r="D1691" s="1097"/>
      <c r="E1691" s="1093">
        <f t="shared" si="105"/>
        <v>0</v>
      </c>
      <c r="F1691" s="1094">
        <f t="shared" si="106"/>
        <v>0</v>
      </c>
      <c r="G1691" s="1095">
        <f t="shared" si="107"/>
        <v>0</v>
      </c>
      <c r="H1691" s="1090" t="str">
        <f t="shared" ca="1" si="108"/>
        <v/>
      </c>
      <c r="I1691" s="1109"/>
      <c r="J1691" s="1109"/>
      <c r="K1691" s="1112"/>
      <c r="L1691" s="1091"/>
      <c r="M1691" s="1091"/>
      <c r="N1691" s="1091"/>
      <c r="O1691" s="1091"/>
      <c r="P1691" s="1096"/>
      <c r="Q1691" s="1096"/>
      <c r="R1691" s="1096"/>
      <c r="S1691" s="1091"/>
    </row>
    <row r="1692" spans="1:19" x14ac:dyDescent="0.3">
      <c r="A1692" s="1090">
        <v>1687</v>
      </c>
      <c r="B1692" s="1091"/>
      <c r="C1692" s="1091"/>
      <c r="D1692" s="1097"/>
      <c r="E1692" s="1093">
        <f t="shared" si="105"/>
        <v>0</v>
      </c>
      <c r="F1692" s="1094">
        <f t="shared" si="106"/>
        <v>0</v>
      </c>
      <c r="G1692" s="1095">
        <f t="shared" si="107"/>
        <v>0</v>
      </c>
      <c r="H1692" s="1090" t="str">
        <f t="shared" ca="1" si="108"/>
        <v/>
      </c>
      <c r="I1692" s="1109"/>
      <c r="J1692" s="1109"/>
      <c r="K1692" s="1112"/>
      <c r="L1692" s="1091"/>
      <c r="M1692" s="1091"/>
      <c r="N1692" s="1091"/>
      <c r="O1692" s="1091"/>
      <c r="P1692" s="1096"/>
      <c r="Q1692" s="1096"/>
      <c r="R1692" s="1096"/>
      <c r="S1692" s="1091"/>
    </row>
    <row r="1693" spans="1:19" x14ac:dyDescent="0.3">
      <c r="A1693" s="1090">
        <v>1688</v>
      </c>
      <c r="B1693" s="1091"/>
      <c r="C1693" s="1091"/>
      <c r="D1693" s="1097"/>
      <c r="E1693" s="1093">
        <f t="shared" si="105"/>
        <v>0</v>
      </c>
      <c r="F1693" s="1094">
        <f t="shared" si="106"/>
        <v>0</v>
      </c>
      <c r="G1693" s="1095">
        <f t="shared" si="107"/>
        <v>0</v>
      </c>
      <c r="H1693" s="1090" t="str">
        <f t="shared" ca="1" si="108"/>
        <v/>
      </c>
      <c r="I1693" s="1109"/>
      <c r="J1693" s="1109"/>
      <c r="K1693" s="1112"/>
      <c r="L1693" s="1091"/>
      <c r="M1693" s="1091"/>
      <c r="N1693" s="1091"/>
      <c r="O1693" s="1091"/>
      <c r="P1693" s="1096"/>
      <c r="Q1693" s="1096"/>
      <c r="R1693" s="1096"/>
      <c r="S1693" s="1091"/>
    </row>
    <row r="1694" spans="1:19" x14ac:dyDescent="0.3">
      <c r="A1694" s="1090">
        <v>1689</v>
      </c>
      <c r="B1694" s="1091"/>
      <c r="C1694" s="1091"/>
      <c r="D1694" s="1097"/>
      <c r="E1694" s="1093">
        <f t="shared" si="105"/>
        <v>0</v>
      </c>
      <c r="F1694" s="1094">
        <f t="shared" si="106"/>
        <v>0</v>
      </c>
      <c r="G1694" s="1095">
        <f t="shared" si="107"/>
        <v>0</v>
      </c>
      <c r="H1694" s="1090" t="str">
        <f t="shared" ca="1" si="108"/>
        <v/>
      </c>
      <c r="I1694" s="1109"/>
      <c r="J1694" s="1109"/>
      <c r="K1694" s="1112"/>
      <c r="L1694" s="1091"/>
      <c r="M1694" s="1091"/>
      <c r="N1694" s="1091"/>
      <c r="O1694" s="1091"/>
      <c r="P1694" s="1096"/>
      <c r="Q1694" s="1096"/>
      <c r="R1694" s="1096"/>
      <c r="S1694" s="1091"/>
    </row>
    <row r="1695" spans="1:19" x14ac:dyDescent="0.3">
      <c r="A1695" s="1090">
        <v>1690</v>
      </c>
      <c r="B1695" s="1091"/>
      <c r="C1695" s="1091"/>
      <c r="D1695" s="1097"/>
      <c r="E1695" s="1093">
        <f t="shared" si="105"/>
        <v>0</v>
      </c>
      <c r="F1695" s="1094">
        <f t="shared" si="106"/>
        <v>0</v>
      </c>
      <c r="G1695" s="1095">
        <f t="shared" si="107"/>
        <v>0</v>
      </c>
      <c r="H1695" s="1090" t="str">
        <f t="shared" ca="1" si="108"/>
        <v/>
      </c>
      <c r="I1695" s="1109"/>
      <c r="J1695" s="1109"/>
      <c r="K1695" s="1112"/>
      <c r="L1695" s="1091"/>
      <c r="M1695" s="1091"/>
      <c r="N1695" s="1091"/>
      <c r="O1695" s="1091"/>
      <c r="P1695" s="1096"/>
      <c r="Q1695" s="1096"/>
      <c r="R1695" s="1096"/>
      <c r="S1695" s="1091"/>
    </row>
    <row r="1696" spans="1:19" x14ac:dyDescent="0.3">
      <c r="A1696" s="1090">
        <v>1691</v>
      </c>
      <c r="B1696" s="1091"/>
      <c r="C1696" s="1091"/>
      <c r="D1696" s="1097"/>
      <c r="E1696" s="1093">
        <f t="shared" si="105"/>
        <v>0</v>
      </c>
      <c r="F1696" s="1094">
        <f t="shared" si="106"/>
        <v>0</v>
      </c>
      <c r="G1696" s="1095">
        <f t="shared" si="107"/>
        <v>0</v>
      </c>
      <c r="H1696" s="1090" t="str">
        <f t="shared" ca="1" si="108"/>
        <v/>
      </c>
      <c r="I1696" s="1109"/>
      <c r="J1696" s="1109"/>
      <c r="K1696" s="1112"/>
      <c r="L1696" s="1091"/>
      <c r="M1696" s="1091"/>
      <c r="N1696" s="1091"/>
      <c r="O1696" s="1091"/>
      <c r="P1696" s="1096"/>
      <c r="Q1696" s="1096"/>
      <c r="R1696" s="1096"/>
      <c r="S1696" s="1091"/>
    </row>
    <row r="1697" spans="1:19" x14ac:dyDescent="0.3">
      <c r="A1697" s="1090">
        <v>1692</v>
      </c>
      <c r="B1697" s="1091"/>
      <c r="C1697" s="1091"/>
      <c r="D1697" s="1097"/>
      <c r="E1697" s="1093">
        <f t="shared" si="105"/>
        <v>0</v>
      </c>
      <c r="F1697" s="1094">
        <f t="shared" si="106"/>
        <v>0</v>
      </c>
      <c r="G1697" s="1095">
        <f t="shared" si="107"/>
        <v>0</v>
      </c>
      <c r="H1697" s="1090" t="str">
        <f t="shared" ca="1" si="108"/>
        <v/>
      </c>
      <c r="I1697" s="1109"/>
      <c r="J1697" s="1109"/>
      <c r="K1697" s="1112"/>
      <c r="L1697" s="1091"/>
      <c r="M1697" s="1091"/>
      <c r="N1697" s="1091"/>
      <c r="O1697" s="1091"/>
      <c r="P1697" s="1096"/>
      <c r="Q1697" s="1096"/>
      <c r="R1697" s="1096"/>
      <c r="S1697" s="1091"/>
    </row>
    <row r="1698" spans="1:19" x14ac:dyDescent="0.3">
      <c r="A1698" s="1090">
        <v>1693</v>
      </c>
      <c r="B1698" s="1091"/>
      <c r="C1698" s="1091"/>
      <c r="D1698" s="1097"/>
      <c r="E1698" s="1093">
        <f t="shared" si="105"/>
        <v>0</v>
      </c>
      <c r="F1698" s="1094">
        <f t="shared" si="106"/>
        <v>0</v>
      </c>
      <c r="G1698" s="1095">
        <f t="shared" si="107"/>
        <v>0</v>
      </c>
      <c r="H1698" s="1090" t="str">
        <f t="shared" ca="1" si="108"/>
        <v/>
      </c>
      <c r="I1698" s="1109"/>
      <c r="J1698" s="1109"/>
      <c r="K1698" s="1112"/>
      <c r="L1698" s="1091"/>
      <c r="M1698" s="1091"/>
      <c r="N1698" s="1091"/>
      <c r="O1698" s="1091"/>
      <c r="P1698" s="1096"/>
      <c r="Q1698" s="1096"/>
      <c r="R1698" s="1096"/>
      <c r="S1698" s="1091"/>
    </row>
    <row r="1699" spans="1:19" x14ac:dyDescent="0.3">
      <c r="A1699" s="1090">
        <v>1694</v>
      </c>
      <c r="B1699" s="1091"/>
      <c r="C1699" s="1091"/>
      <c r="D1699" s="1097"/>
      <c r="E1699" s="1093">
        <f t="shared" si="105"/>
        <v>0</v>
      </c>
      <c r="F1699" s="1094">
        <f t="shared" si="106"/>
        <v>0</v>
      </c>
      <c r="G1699" s="1095">
        <f t="shared" si="107"/>
        <v>0</v>
      </c>
      <c r="H1699" s="1090" t="str">
        <f t="shared" ca="1" si="108"/>
        <v/>
      </c>
      <c r="I1699" s="1109"/>
      <c r="J1699" s="1109"/>
      <c r="K1699" s="1112"/>
      <c r="L1699" s="1091"/>
      <c r="M1699" s="1091"/>
      <c r="N1699" s="1091"/>
      <c r="O1699" s="1091"/>
      <c r="P1699" s="1096"/>
      <c r="Q1699" s="1096"/>
      <c r="R1699" s="1096"/>
      <c r="S1699" s="1091"/>
    </row>
    <row r="1700" spans="1:19" x14ac:dyDescent="0.3">
      <c r="A1700" s="1090">
        <v>1695</v>
      </c>
      <c r="B1700" s="1091"/>
      <c r="C1700" s="1091"/>
      <c r="D1700" s="1097"/>
      <c r="E1700" s="1093">
        <f t="shared" si="105"/>
        <v>0</v>
      </c>
      <c r="F1700" s="1094">
        <f t="shared" si="106"/>
        <v>0</v>
      </c>
      <c r="G1700" s="1095">
        <f t="shared" si="107"/>
        <v>0</v>
      </c>
      <c r="H1700" s="1090" t="str">
        <f t="shared" ca="1" si="108"/>
        <v/>
      </c>
      <c r="I1700" s="1109"/>
      <c r="J1700" s="1109"/>
      <c r="K1700" s="1112"/>
      <c r="L1700" s="1091"/>
      <c r="M1700" s="1091"/>
      <c r="N1700" s="1091"/>
      <c r="O1700" s="1091"/>
      <c r="P1700" s="1096"/>
      <c r="Q1700" s="1096"/>
      <c r="R1700" s="1096"/>
      <c r="S1700" s="1091"/>
    </row>
    <row r="1701" spans="1:19" x14ac:dyDescent="0.3">
      <c r="A1701" s="1090">
        <v>1696</v>
      </c>
      <c r="B1701" s="1091"/>
      <c r="C1701" s="1091"/>
      <c r="D1701" s="1097"/>
      <c r="E1701" s="1093">
        <f t="shared" si="105"/>
        <v>0</v>
      </c>
      <c r="F1701" s="1094">
        <f t="shared" si="106"/>
        <v>0</v>
      </c>
      <c r="G1701" s="1095">
        <f t="shared" si="107"/>
        <v>0</v>
      </c>
      <c r="H1701" s="1090" t="str">
        <f t="shared" ca="1" si="108"/>
        <v/>
      </c>
      <c r="I1701" s="1109"/>
      <c r="J1701" s="1109"/>
      <c r="K1701" s="1112"/>
      <c r="L1701" s="1091"/>
      <c r="M1701" s="1091"/>
      <c r="N1701" s="1091"/>
      <c r="O1701" s="1091"/>
      <c r="P1701" s="1096"/>
      <c r="Q1701" s="1096"/>
      <c r="R1701" s="1096"/>
      <c r="S1701" s="1091"/>
    </row>
    <row r="1702" spans="1:19" x14ac:dyDescent="0.3">
      <c r="A1702" s="1090">
        <v>1697</v>
      </c>
      <c r="B1702" s="1091"/>
      <c r="C1702" s="1091"/>
      <c r="D1702" s="1097"/>
      <c r="E1702" s="1093">
        <f t="shared" si="105"/>
        <v>0</v>
      </c>
      <c r="F1702" s="1094">
        <f t="shared" si="106"/>
        <v>0</v>
      </c>
      <c r="G1702" s="1095">
        <f t="shared" si="107"/>
        <v>0</v>
      </c>
      <c r="H1702" s="1090" t="str">
        <f t="shared" ca="1" si="108"/>
        <v/>
      </c>
      <c r="I1702" s="1109"/>
      <c r="J1702" s="1109"/>
      <c r="K1702" s="1112"/>
      <c r="L1702" s="1091"/>
      <c r="M1702" s="1091"/>
      <c r="N1702" s="1091"/>
      <c r="O1702" s="1091"/>
      <c r="P1702" s="1096"/>
      <c r="Q1702" s="1096"/>
      <c r="R1702" s="1096"/>
      <c r="S1702" s="1091"/>
    </row>
    <row r="1703" spans="1:19" x14ac:dyDescent="0.3">
      <c r="A1703" s="1090">
        <v>1698</v>
      </c>
      <c r="B1703" s="1091"/>
      <c r="C1703" s="1091"/>
      <c r="D1703" s="1097"/>
      <c r="E1703" s="1093">
        <f t="shared" si="105"/>
        <v>0</v>
      </c>
      <c r="F1703" s="1094">
        <f t="shared" si="106"/>
        <v>0</v>
      </c>
      <c r="G1703" s="1095">
        <f t="shared" si="107"/>
        <v>0</v>
      </c>
      <c r="H1703" s="1090" t="str">
        <f t="shared" ca="1" si="108"/>
        <v/>
      </c>
      <c r="I1703" s="1109"/>
      <c r="J1703" s="1109"/>
      <c r="K1703" s="1112"/>
      <c r="L1703" s="1091"/>
      <c r="M1703" s="1091"/>
      <c r="N1703" s="1091"/>
      <c r="O1703" s="1091"/>
      <c r="P1703" s="1096"/>
      <c r="Q1703" s="1096"/>
      <c r="R1703" s="1096"/>
      <c r="S1703" s="1091"/>
    </row>
    <row r="1704" spans="1:19" x14ac:dyDescent="0.3">
      <c r="A1704" s="1090">
        <v>1699</v>
      </c>
      <c r="B1704" s="1091"/>
      <c r="C1704" s="1091"/>
      <c r="D1704" s="1097"/>
      <c r="E1704" s="1093">
        <f t="shared" si="105"/>
        <v>0</v>
      </c>
      <c r="F1704" s="1094">
        <f t="shared" si="106"/>
        <v>0</v>
      </c>
      <c r="G1704" s="1095">
        <f t="shared" si="107"/>
        <v>0</v>
      </c>
      <c r="H1704" s="1090" t="str">
        <f t="shared" ca="1" si="108"/>
        <v/>
      </c>
      <c r="I1704" s="1109"/>
      <c r="J1704" s="1109"/>
      <c r="K1704" s="1112"/>
      <c r="L1704" s="1091"/>
      <c r="M1704" s="1091"/>
      <c r="N1704" s="1091"/>
      <c r="O1704" s="1091"/>
      <c r="P1704" s="1096"/>
      <c r="Q1704" s="1096"/>
      <c r="R1704" s="1096"/>
      <c r="S1704" s="1091"/>
    </row>
    <row r="1705" spans="1:19" x14ac:dyDescent="0.3">
      <c r="A1705" s="1090">
        <v>1700</v>
      </c>
      <c r="B1705" s="1091"/>
      <c r="C1705" s="1091"/>
      <c r="D1705" s="1097"/>
      <c r="E1705" s="1093">
        <f t="shared" si="105"/>
        <v>0</v>
      </c>
      <c r="F1705" s="1094">
        <f t="shared" si="106"/>
        <v>0</v>
      </c>
      <c r="G1705" s="1095">
        <f t="shared" si="107"/>
        <v>0</v>
      </c>
      <c r="H1705" s="1090" t="str">
        <f t="shared" ca="1" si="108"/>
        <v/>
      </c>
      <c r="I1705" s="1109"/>
      <c r="J1705" s="1109"/>
      <c r="K1705" s="1112"/>
      <c r="L1705" s="1091"/>
      <c r="M1705" s="1091"/>
      <c r="N1705" s="1091"/>
      <c r="O1705" s="1091"/>
      <c r="P1705" s="1096"/>
      <c r="Q1705" s="1096"/>
      <c r="R1705" s="1096"/>
      <c r="S1705" s="1091"/>
    </row>
    <row r="1706" spans="1:19" x14ac:dyDescent="0.3">
      <c r="A1706" s="1090">
        <v>1701</v>
      </c>
      <c r="B1706" s="1091"/>
      <c r="C1706" s="1091"/>
      <c r="D1706" s="1097"/>
      <c r="E1706" s="1093">
        <f t="shared" si="105"/>
        <v>0</v>
      </c>
      <c r="F1706" s="1094">
        <f t="shared" si="106"/>
        <v>0</v>
      </c>
      <c r="G1706" s="1095">
        <f t="shared" si="107"/>
        <v>0</v>
      </c>
      <c r="H1706" s="1090" t="str">
        <f t="shared" ca="1" si="108"/>
        <v/>
      </c>
      <c r="I1706" s="1109"/>
      <c r="J1706" s="1109"/>
      <c r="K1706" s="1112"/>
      <c r="L1706" s="1091"/>
      <c r="M1706" s="1091"/>
      <c r="N1706" s="1091"/>
      <c r="O1706" s="1091"/>
      <c r="P1706" s="1096"/>
      <c r="Q1706" s="1096"/>
      <c r="R1706" s="1096"/>
      <c r="S1706" s="1091"/>
    </row>
    <row r="1707" spans="1:19" x14ac:dyDescent="0.3">
      <c r="A1707" s="1090">
        <v>1702</v>
      </c>
      <c r="B1707" s="1091"/>
      <c r="C1707" s="1091"/>
      <c r="D1707" s="1097"/>
      <c r="E1707" s="1093">
        <f t="shared" si="105"/>
        <v>0</v>
      </c>
      <c r="F1707" s="1094">
        <f t="shared" si="106"/>
        <v>0</v>
      </c>
      <c r="G1707" s="1095">
        <f t="shared" si="107"/>
        <v>0</v>
      </c>
      <c r="H1707" s="1090" t="str">
        <f t="shared" ca="1" si="108"/>
        <v/>
      </c>
      <c r="I1707" s="1109"/>
      <c r="J1707" s="1109"/>
      <c r="K1707" s="1112"/>
      <c r="L1707" s="1091"/>
      <c r="M1707" s="1091"/>
      <c r="N1707" s="1091"/>
      <c r="O1707" s="1091"/>
      <c r="P1707" s="1096"/>
      <c r="Q1707" s="1096"/>
      <c r="R1707" s="1096"/>
      <c r="S1707" s="1091"/>
    </row>
    <row r="1708" spans="1:19" x14ac:dyDescent="0.3">
      <c r="A1708" s="1090">
        <v>1703</v>
      </c>
      <c r="B1708" s="1091"/>
      <c r="C1708" s="1091"/>
      <c r="D1708" s="1097"/>
      <c r="E1708" s="1093">
        <f t="shared" si="105"/>
        <v>0</v>
      </c>
      <c r="F1708" s="1094">
        <f t="shared" si="106"/>
        <v>0</v>
      </c>
      <c r="G1708" s="1095">
        <f t="shared" si="107"/>
        <v>0</v>
      </c>
      <c r="H1708" s="1090" t="str">
        <f t="shared" ca="1" si="108"/>
        <v/>
      </c>
      <c r="I1708" s="1109"/>
      <c r="J1708" s="1109"/>
      <c r="K1708" s="1112"/>
      <c r="L1708" s="1091"/>
      <c r="M1708" s="1091"/>
      <c r="N1708" s="1091"/>
      <c r="O1708" s="1091"/>
      <c r="P1708" s="1096"/>
      <c r="Q1708" s="1096"/>
      <c r="R1708" s="1096"/>
      <c r="S1708" s="1091"/>
    </row>
    <row r="1709" spans="1:19" x14ac:dyDescent="0.3">
      <c r="A1709" s="1090">
        <v>1704</v>
      </c>
      <c r="B1709" s="1091"/>
      <c r="C1709" s="1091"/>
      <c r="D1709" s="1097"/>
      <c r="E1709" s="1093">
        <f t="shared" si="105"/>
        <v>0</v>
      </c>
      <c r="F1709" s="1094">
        <f t="shared" si="106"/>
        <v>0</v>
      </c>
      <c r="G1709" s="1095">
        <f t="shared" si="107"/>
        <v>0</v>
      </c>
      <c r="H1709" s="1090" t="str">
        <f t="shared" ca="1" si="108"/>
        <v/>
      </c>
      <c r="I1709" s="1109"/>
      <c r="J1709" s="1109"/>
      <c r="K1709" s="1112"/>
      <c r="L1709" s="1091"/>
      <c r="M1709" s="1091"/>
      <c r="N1709" s="1091"/>
      <c r="O1709" s="1091"/>
      <c r="P1709" s="1096"/>
      <c r="Q1709" s="1096"/>
      <c r="R1709" s="1096"/>
      <c r="S1709" s="1091"/>
    </row>
    <row r="1710" spans="1:19" x14ac:dyDescent="0.3">
      <c r="A1710" s="1090">
        <v>1705</v>
      </c>
      <c r="B1710" s="1091"/>
      <c r="C1710" s="1091"/>
      <c r="D1710" s="1097"/>
      <c r="E1710" s="1093">
        <f t="shared" si="105"/>
        <v>0</v>
      </c>
      <c r="F1710" s="1094">
        <f t="shared" si="106"/>
        <v>0</v>
      </c>
      <c r="G1710" s="1095">
        <f t="shared" si="107"/>
        <v>0</v>
      </c>
      <c r="H1710" s="1090" t="str">
        <f t="shared" ca="1" si="108"/>
        <v/>
      </c>
      <c r="I1710" s="1109"/>
      <c r="J1710" s="1109"/>
      <c r="K1710" s="1112"/>
      <c r="L1710" s="1091"/>
      <c r="M1710" s="1091"/>
      <c r="N1710" s="1091"/>
      <c r="O1710" s="1091"/>
      <c r="P1710" s="1096"/>
      <c r="Q1710" s="1096"/>
      <c r="R1710" s="1096"/>
      <c r="S1710" s="1091"/>
    </row>
    <row r="1711" spans="1:19" x14ac:dyDescent="0.3">
      <c r="A1711" s="1090">
        <v>1706</v>
      </c>
      <c r="B1711" s="1091"/>
      <c r="C1711" s="1091"/>
      <c r="D1711" s="1097"/>
      <c r="E1711" s="1093">
        <f t="shared" si="105"/>
        <v>0</v>
      </c>
      <c r="F1711" s="1094">
        <f t="shared" si="106"/>
        <v>0</v>
      </c>
      <c r="G1711" s="1095">
        <f t="shared" si="107"/>
        <v>0</v>
      </c>
      <c r="H1711" s="1090" t="str">
        <f t="shared" ca="1" si="108"/>
        <v/>
      </c>
      <c r="I1711" s="1109"/>
      <c r="J1711" s="1109"/>
      <c r="K1711" s="1112"/>
      <c r="L1711" s="1091"/>
      <c r="M1711" s="1091"/>
      <c r="N1711" s="1091"/>
      <c r="O1711" s="1091"/>
      <c r="P1711" s="1096"/>
      <c r="Q1711" s="1096"/>
      <c r="R1711" s="1096"/>
      <c r="S1711" s="1091"/>
    </row>
    <row r="1712" spans="1:19" x14ac:dyDescent="0.3">
      <c r="A1712" s="1090">
        <v>1707</v>
      </c>
      <c r="B1712" s="1091"/>
      <c r="C1712" s="1091"/>
      <c r="D1712" s="1097"/>
      <c r="E1712" s="1093">
        <f t="shared" si="105"/>
        <v>0</v>
      </c>
      <c r="F1712" s="1094">
        <f t="shared" si="106"/>
        <v>0</v>
      </c>
      <c r="G1712" s="1095">
        <f t="shared" si="107"/>
        <v>0</v>
      </c>
      <c r="H1712" s="1090" t="str">
        <f t="shared" ca="1" si="108"/>
        <v/>
      </c>
      <c r="I1712" s="1109"/>
      <c r="J1712" s="1109"/>
      <c r="K1712" s="1112"/>
      <c r="L1712" s="1091"/>
      <c r="M1712" s="1091"/>
      <c r="N1712" s="1091"/>
      <c r="O1712" s="1091"/>
      <c r="P1712" s="1096"/>
      <c r="Q1712" s="1096"/>
      <c r="R1712" s="1096"/>
      <c r="S1712" s="1091"/>
    </row>
    <row r="1713" spans="1:19" x14ac:dyDescent="0.3">
      <c r="A1713" s="1090">
        <v>1708</v>
      </c>
      <c r="B1713" s="1091"/>
      <c r="C1713" s="1091"/>
      <c r="D1713" s="1097"/>
      <c r="E1713" s="1093">
        <f t="shared" si="105"/>
        <v>0</v>
      </c>
      <c r="F1713" s="1094">
        <f t="shared" si="106"/>
        <v>0</v>
      </c>
      <c r="G1713" s="1095">
        <f t="shared" si="107"/>
        <v>0</v>
      </c>
      <c r="H1713" s="1090" t="str">
        <f t="shared" ca="1" si="108"/>
        <v/>
      </c>
      <c r="I1713" s="1109"/>
      <c r="J1713" s="1109"/>
      <c r="K1713" s="1112"/>
      <c r="L1713" s="1091"/>
      <c r="M1713" s="1091"/>
      <c r="N1713" s="1091"/>
      <c r="O1713" s="1091"/>
      <c r="P1713" s="1096"/>
      <c r="Q1713" s="1096"/>
      <c r="R1713" s="1096"/>
      <c r="S1713" s="1091"/>
    </row>
    <row r="1714" spans="1:19" x14ac:dyDescent="0.3">
      <c r="A1714" s="1090">
        <v>1709</v>
      </c>
      <c r="B1714" s="1091"/>
      <c r="C1714" s="1091"/>
      <c r="D1714" s="1097"/>
      <c r="E1714" s="1093">
        <f t="shared" si="105"/>
        <v>0</v>
      </c>
      <c r="F1714" s="1094">
        <f t="shared" si="106"/>
        <v>0</v>
      </c>
      <c r="G1714" s="1095">
        <f t="shared" si="107"/>
        <v>0</v>
      </c>
      <c r="H1714" s="1090" t="str">
        <f t="shared" ca="1" si="108"/>
        <v/>
      </c>
      <c r="I1714" s="1109"/>
      <c r="J1714" s="1109"/>
      <c r="K1714" s="1112"/>
      <c r="L1714" s="1091"/>
      <c r="M1714" s="1091"/>
      <c r="N1714" s="1091"/>
      <c r="O1714" s="1091"/>
      <c r="P1714" s="1096"/>
      <c r="Q1714" s="1096"/>
      <c r="R1714" s="1096"/>
      <c r="S1714" s="1091"/>
    </row>
    <row r="1715" spans="1:19" x14ac:dyDescent="0.3">
      <c r="A1715" s="1090">
        <v>1710</v>
      </c>
      <c r="B1715" s="1091"/>
      <c r="C1715" s="1091"/>
      <c r="D1715" s="1097"/>
      <c r="E1715" s="1093">
        <f t="shared" si="105"/>
        <v>0</v>
      </c>
      <c r="F1715" s="1094">
        <f t="shared" si="106"/>
        <v>0</v>
      </c>
      <c r="G1715" s="1095">
        <f t="shared" si="107"/>
        <v>0</v>
      </c>
      <c r="H1715" s="1090" t="str">
        <f t="shared" ca="1" si="108"/>
        <v/>
      </c>
      <c r="I1715" s="1109"/>
      <c r="J1715" s="1109"/>
      <c r="K1715" s="1112"/>
      <c r="L1715" s="1091"/>
      <c r="M1715" s="1091"/>
      <c r="N1715" s="1091"/>
      <c r="O1715" s="1091"/>
      <c r="P1715" s="1096"/>
      <c r="Q1715" s="1096"/>
      <c r="R1715" s="1096"/>
      <c r="S1715" s="1091"/>
    </row>
    <row r="1716" spans="1:19" x14ac:dyDescent="0.3">
      <c r="A1716" s="1090">
        <v>1711</v>
      </c>
      <c r="B1716" s="1091"/>
      <c r="C1716" s="1091"/>
      <c r="D1716" s="1097"/>
      <c r="E1716" s="1093">
        <f t="shared" si="105"/>
        <v>0</v>
      </c>
      <c r="F1716" s="1094">
        <f t="shared" si="106"/>
        <v>0</v>
      </c>
      <c r="G1716" s="1095">
        <f t="shared" si="107"/>
        <v>0</v>
      </c>
      <c r="H1716" s="1090" t="str">
        <f t="shared" ca="1" si="108"/>
        <v/>
      </c>
      <c r="I1716" s="1109"/>
      <c r="J1716" s="1109"/>
      <c r="K1716" s="1112"/>
      <c r="L1716" s="1091"/>
      <c r="M1716" s="1091"/>
      <c r="N1716" s="1091"/>
      <c r="O1716" s="1091"/>
      <c r="P1716" s="1096"/>
      <c r="Q1716" s="1096"/>
      <c r="R1716" s="1096"/>
      <c r="S1716" s="1091"/>
    </row>
    <row r="1717" spans="1:19" x14ac:dyDescent="0.3">
      <c r="A1717" s="1090">
        <v>1712</v>
      </c>
      <c r="B1717" s="1091"/>
      <c r="C1717" s="1091"/>
      <c r="D1717" s="1097"/>
      <c r="E1717" s="1093">
        <f t="shared" si="105"/>
        <v>0</v>
      </c>
      <c r="F1717" s="1094">
        <f t="shared" si="106"/>
        <v>0</v>
      </c>
      <c r="G1717" s="1095">
        <f t="shared" si="107"/>
        <v>0</v>
      </c>
      <c r="H1717" s="1090" t="str">
        <f t="shared" ca="1" si="108"/>
        <v/>
      </c>
      <c r="I1717" s="1109"/>
      <c r="J1717" s="1109"/>
      <c r="K1717" s="1112"/>
      <c r="L1717" s="1091"/>
      <c r="M1717" s="1091"/>
      <c r="N1717" s="1091"/>
      <c r="O1717" s="1091"/>
      <c r="P1717" s="1096"/>
      <c r="Q1717" s="1096"/>
      <c r="R1717" s="1096"/>
      <c r="S1717" s="1091"/>
    </row>
    <row r="1718" spans="1:19" x14ac:dyDescent="0.3">
      <c r="A1718" s="1090">
        <v>1713</v>
      </c>
      <c r="B1718" s="1091"/>
      <c r="C1718" s="1091"/>
      <c r="D1718" s="1097"/>
      <c r="E1718" s="1093">
        <f t="shared" si="105"/>
        <v>0</v>
      </c>
      <c r="F1718" s="1094">
        <f t="shared" si="106"/>
        <v>0</v>
      </c>
      <c r="G1718" s="1095">
        <f t="shared" si="107"/>
        <v>0</v>
      </c>
      <c r="H1718" s="1090" t="str">
        <f t="shared" ca="1" si="108"/>
        <v/>
      </c>
      <c r="I1718" s="1109"/>
      <c r="J1718" s="1109"/>
      <c r="K1718" s="1112"/>
      <c r="L1718" s="1091"/>
      <c r="M1718" s="1091"/>
      <c r="N1718" s="1091"/>
      <c r="O1718" s="1091"/>
      <c r="P1718" s="1096"/>
      <c r="Q1718" s="1096"/>
      <c r="R1718" s="1096"/>
      <c r="S1718" s="1091"/>
    </row>
    <row r="1719" spans="1:19" x14ac:dyDescent="0.3">
      <c r="A1719" s="1090">
        <v>1714</v>
      </c>
      <c r="B1719" s="1091"/>
      <c r="C1719" s="1091"/>
      <c r="D1719" s="1097"/>
      <c r="E1719" s="1093">
        <f t="shared" si="105"/>
        <v>0</v>
      </c>
      <c r="F1719" s="1094">
        <f t="shared" si="106"/>
        <v>0</v>
      </c>
      <c r="G1719" s="1095">
        <f t="shared" si="107"/>
        <v>0</v>
      </c>
      <c r="H1719" s="1090" t="str">
        <f t="shared" ca="1" si="108"/>
        <v/>
      </c>
      <c r="I1719" s="1109"/>
      <c r="J1719" s="1109"/>
      <c r="K1719" s="1112"/>
      <c r="L1719" s="1091"/>
      <c r="M1719" s="1091"/>
      <c r="N1719" s="1091"/>
      <c r="O1719" s="1091"/>
      <c r="P1719" s="1096"/>
      <c r="Q1719" s="1096"/>
      <c r="R1719" s="1096"/>
      <c r="S1719" s="1091"/>
    </row>
    <row r="1720" spans="1:19" x14ac:dyDescent="0.3">
      <c r="A1720" s="1090">
        <v>1715</v>
      </c>
      <c r="B1720" s="1091"/>
      <c r="C1720" s="1091"/>
      <c r="D1720" s="1097"/>
      <c r="E1720" s="1093">
        <f t="shared" si="105"/>
        <v>0</v>
      </c>
      <c r="F1720" s="1094">
        <f t="shared" si="106"/>
        <v>0</v>
      </c>
      <c r="G1720" s="1095">
        <f t="shared" si="107"/>
        <v>0</v>
      </c>
      <c r="H1720" s="1090" t="str">
        <f t="shared" ca="1" si="108"/>
        <v/>
      </c>
      <c r="I1720" s="1109"/>
      <c r="J1720" s="1109"/>
      <c r="K1720" s="1112"/>
      <c r="L1720" s="1091"/>
      <c r="M1720" s="1091"/>
      <c r="N1720" s="1091"/>
      <c r="O1720" s="1091"/>
      <c r="P1720" s="1096"/>
      <c r="Q1720" s="1096"/>
      <c r="R1720" s="1096"/>
      <c r="S1720" s="1091"/>
    </row>
    <row r="1721" spans="1:19" x14ac:dyDescent="0.3">
      <c r="A1721" s="1090">
        <v>1716</v>
      </c>
      <c r="B1721" s="1091"/>
      <c r="C1721" s="1091"/>
      <c r="D1721" s="1097"/>
      <c r="E1721" s="1093">
        <f t="shared" si="105"/>
        <v>0</v>
      </c>
      <c r="F1721" s="1094">
        <f t="shared" si="106"/>
        <v>0</v>
      </c>
      <c r="G1721" s="1095">
        <f t="shared" si="107"/>
        <v>0</v>
      </c>
      <c r="H1721" s="1090" t="str">
        <f t="shared" ca="1" si="108"/>
        <v/>
      </c>
      <c r="I1721" s="1109"/>
      <c r="J1721" s="1109"/>
      <c r="K1721" s="1112"/>
      <c r="L1721" s="1091"/>
      <c r="M1721" s="1091"/>
      <c r="N1721" s="1091"/>
      <c r="O1721" s="1091"/>
      <c r="P1721" s="1096"/>
      <c r="Q1721" s="1096"/>
      <c r="R1721" s="1096"/>
      <c r="S1721" s="1091"/>
    </row>
    <row r="1722" spans="1:19" x14ac:dyDescent="0.3">
      <c r="A1722" s="1090">
        <v>1717</v>
      </c>
      <c r="B1722" s="1091"/>
      <c r="C1722" s="1091"/>
      <c r="D1722" s="1097"/>
      <c r="E1722" s="1093">
        <f t="shared" si="105"/>
        <v>0</v>
      </c>
      <c r="F1722" s="1094">
        <f t="shared" si="106"/>
        <v>0</v>
      </c>
      <c r="G1722" s="1095">
        <f t="shared" si="107"/>
        <v>0</v>
      </c>
      <c r="H1722" s="1090" t="str">
        <f t="shared" ca="1" si="108"/>
        <v/>
      </c>
      <c r="I1722" s="1109"/>
      <c r="J1722" s="1109"/>
      <c r="K1722" s="1112"/>
      <c r="L1722" s="1091"/>
      <c r="M1722" s="1091"/>
      <c r="N1722" s="1091"/>
      <c r="O1722" s="1091"/>
      <c r="P1722" s="1096"/>
      <c r="Q1722" s="1096"/>
      <c r="R1722" s="1096"/>
      <c r="S1722" s="1091"/>
    </row>
    <row r="1723" spans="1:19" x14ac:dyDescent="0.3">
      <c r="A1723" s="1090">
        <v>1718</v>
      </c>
      <c r="B1723" s="1091"/>
      <c r="C1723" s="1091"/>
      <c r="D1723" s="1097"/>
      <c r="E1723" s="1093">
        <f t="shared" si="105"/>
        <v>0</v>
      </c>
      <c r="F1723" s="1094">
        <f t="shared" si="106"/>
        <v>0</v>
      </c>
      <c r="G1723" s="1095">
        <f t="shared" si="107"/>
        <v>0</v>
      </c>
      <c r="H1723" s="1090" t="str">
        <f t="shared" ca="1" si="108"/>
        <v/>
      </c>
      <c r="I1723" s="1109"/>
      <c r="J1723" s="1109"/>
      <c r="K1723" s="1112"/>
      <c r="L1723" s="1091"/>
      <c r="M1723" s="1091"/>
      <c r="N1723" s="1091"/>
      <c r="O1723" s="1091"/>
      <c r="P1723" s="1096"/>
      <c r="Q1723" s="1096"/>
      <c r="R1723" s="1096"/>
      <c r="S1723" s="1091"/>
    </row>
    <row r="1724" spans="1:19" x14ac:dyDescent="0.3">
      <c r="A1724" s="1090">
        <v>1719</v>
      </c>
      <c r="B1724" s="1091"/>
      <c r="C1724" s="1091"/>
      <c r="D1724" s="1097"/>
      <c r="E1724" s="1093">
        <f t="shared" si="105"/>
        <v>0</v>
      </c>
      <c r="F1724" s="1094">
        <f t="shared" si="106"/>
        <v>0</v>
      </c>
      <c r="G1724" s="1095">
        <f t="shared" si="107"/>
        <v>0</v>
      </c>
      <c r="H1724" s="1090" t="str">
        <f t="shared" ca="1" si="108"/>
        <v/>
      </c>
      <c r="I1724" s="1109"/>
      <c r="J1724" s="1109"/>
      <c r="K1724" s="1112"/>
      <c r="L1724" s="1091"/>
      <c r="M1724" s="1091"/>
      <c r="N1724" s="1091"/>
      <c r="O1724" s="1091"/>
      <c r="P1724" s="1096"/>
      <c r="Q1724" s="1096"/>
      <c r="R1724" s="1096"/>
      <c r="S1724" s="1091"/>
    </row>
    <row r="1725" spans="1:19" x14ac:dyDescent="0.3">
      <c r="A1725" s="1090">
        <v>1720</v>
      </c>
      <c r="B1725" s="1091"/>
      <c r="C1725" s="1091"/>
      <c r="D1725" s="1097"/>
      <c r="E1725" s="1093">
        <f t="shared" si="105"/>
        <v>0</v>
      </c>
      <c r="F1725" s="1094">
        <f t="shared" si="106"/>
        <v>0</v>
      </c>
      <c r="G1725" s="1095">
        <f t="shared" si="107"/>
        <v>0</v>
      </c>
      <c r="H1725" s="1090" t="str">
        <f t="shared" ca="1" si="108"/>
        <v/>
      </c>
      <c r="I1725" s="1109"/>
      <c r="J1725" s="1109"/>
      <c r="K1725" s="1112"/>
      <c r="L1725" s="1091"/>
      <c r="M1725" s="1091"/>
      <c r="N1725" s="1091"/>
      <c r="O1725" s="1091"/>
      <c r="P1725" s="1096"/>
      <c r="Q1725" s="1096"/>
      <c r="R1725" s="1096"/>
      <c r="S1725" s="1091"/>
    </row>
    <row r="1726" spans="1:19" x14ac:dyDescent="0.3">
      <c r="A1726" s="1090">
        <v>1721</v>
      </c>
      <c r="B1726" s="1091"/>
      <c r="C1726" s="1091"/>
      <c r="D1726" s="1097"/>
      <c r="E1726" s="1093">
        <f t="shared" si="105"/>
        <v>0</v>
      </c>
      <c r="F1726" s="1094">
        <f t="shared" si="106"/>
        <v>0</v>
      </c>
      <c r="G1726" s="1095">
        <f t="shared" si="107"/>
        <v>0</v>
      </c>
      <c r="H1726" s="1090" t="str">
        <f t="shared" ca="1" si="108"/>
        <v/>
      </c>
      <c r="I1726" s="1109"/>
      <c r="J1726" s="1109"/>
      <c r="K1726" s="1112"/>
      <c r="L1726" s="1091"/>
      <c r="M1726" s="1091"/>
      <c r="N1726" s="1091"/>
      <c r="O1726" s="1091"/>
      <c r="P1726" s="1096"/>
      <c r="Q1726" s="1096"/>
      <c r="R1726" s="1096"/>
      <c r="S1726" s="1091"/>
    </row>
    <row r="1727" spans="1:19" x14ac:dyDescent="0.3">
      <c r="A1727" s="1090">
        <v>1722</v>
      </c>
      <c r="B1727" s="1091"/>
      <c r="C1727" s="1091"/>
      <c r="D1727" s="1097"/>
      <c r="E1727" s="1093">
        <f t="shared" si="105"/>
        <v>0</v>
      </c>
      <c r="F1727" s="1094">
        <f t="shared" si="106"/>
        <v>0</v>
      </c>
      <c r="G1727" s="1095">
        <f t="shared" si="107"/>
        <v>0</v>
      </c>
      <c r="H1727" s="1090" t="str">
        <f t="shared" ca="1" si="108"/>
        <v/>
      </c>
      <c r="I1727" s="1109"/>
      <c r="J1727" s="1109"/>
      <c r="K1727" s="1112"/>
      <c r="L1727" s="1091"/>
      <c r="M1727" s="1091"/>
      <c r="N1727" s="1091"/>
      <c r="O1727" s="1091"/>
      <c r="P1727" s="1096"/>
      <c r="Q1727" s="1096"/>
      <c r="R1727" s="1096"/>
      <c r="S1727" s="1091"/>
    </row>
    <row r="1728" spans="1:19" x14ac:dyDescent="0.3">
      <c r="A1728" s="1090">
        <v>1723</v>
      </c>
      <c r="B1728" s="1091"/>
      <c r="C1728" s="1091"/>
      <c r="D1728" s="1097"/>
      <c r="E1728" s="1093">
        <f t="shared" si="105"/>
        <v>0</v>
      </c>
      <c r="F1728" s="1094">
        <f t="shared" si="106"/>
        <v>0</v>
      </c>
      <c r="G1728" s="1095">
        <f t="shared" si="107"/>
        <v>0</v>
      </c>
      <c r="H1728" s="1090" t="str">
        <f t="shared" ca="1" si="108"/>
        <v/>
      </c>
      <c r="I1728" s="1109"/>
      <c r="J1728" s="1109"/>
      <c r="K1728" s="1112"/>
      <c r="L1728" s="1091"/>
      <c r="M1728" s="1091"/>
      <c r="N1728" s="1091"/>
      <c r="O1728" s="1091"/>
      <c r="P1728" s="1096"/>
      <c r="Q1728" s="1096"/>
      <c r="R1728" s="1096"/>
      <c r="S1728" s="1091"/>
    </row>
    <row r="1729" spans="1:19" x14ac:dyDescent="0.3">
      <c r="A1729" s="1090">
        <v>1724</v>
      </c>
      <c r="B1729" s="1091"/>
      <c r="C1729" s="1091"/>
      <c r="D1729" s="1097"/>
      <c r="E1729" s="1093">
        <f t="shared" si="105"/>
        <v>0</v>
      </c>
      <c r="F1729" s="1094">
        <f t="shared" si="106"/>
        <v>0</v>
      </c>
      <c r="G1729" s="1095">
        <f t="shared" si="107"/>
        <v>0</v>
      </c>
      <c r="H1729" s="1090" t="str">
        <f t="shared" ca="1" si="108"/>
        <v/>
      </c>
      <c r="I1729" s="1109"/>
      <c r="J1729" s="1109"/>
      <c r="K1729" s="1112"/>
      <c r="L1729" s="1091"/>
      <c r="M1729" s="1091"/>
      <c r="N1729" s="1091"/>
      <c r="O1729" s="1091"/>
      <c r="P1729" s="1096"/>
      <c r="Q1729" s="1096"/>
      <c r="R1729" s="1096"/>
      <c r="S1729" s="1091"/>
    </row>
    <row r="1730" spans="1:19" x14ac:dyDescent="0.3">
      <c r="A1730" s="1090">
        <v>1725</v>
      </c>
      <c r="B1730" s="1091"/>
      <c r="C1730" s="1091"/>
      <c r="D1730" s="1097"/>
      <c r="E1730" s="1093">
        <f t="shared" si="105"/>
        <v>0</v>
      </c>
      <c r="F1730" s="1094">
        <f t="shared" si="106"/>
        <v>0</v>
      </c>
      <c r="G1730" s="1095">
        <f t="shared" si="107"/>
        <v>0</v>
      </c>
      <c r="H1730" s="1090" t="str">
        <f t="shared" ca="1" si="108"/>
        <v/>
      </c>
      <c r="I1730" s="1109"/>
      <c r="J1730" s="1109"/>
      <c r="K1730" s="1112"/>
      <c r="L1730" s="1091"/>
      <c r="M1730" s="1091"/>
      <c r="N1730" s="1091"/>
      <c r="O1730" s="1091"/>
      <c r="P1730" s="1096"/>
      <c r="Q1730" s="1096"/>
      <c r="R1730" s="1096"/>
      <c r="S1730" s="1091"/>
    </row>
    <row r="1731" spans="1:19" x14ac:dyDescent="0.3">
      <c r="A1731" s="1090">
        <v>1726</v>
      </c>
      <c r="B1731" s="1091"/>
      <c r="C1731" s="1091"/>
      <c r="D1731" s="1097"/>
      <c r="E1731" s="1093">
        <f t="shared" si="105"/>
        <v>0</v>
      </c>
      <c r="F1731" s="1094">
        <f t="shared" si="106"/>
        <v>0</v>
      </c>
      <c r="G1731" s="1095">
        <f t="shared" si="107"/>
        <v>0</v>
      </c>
      <c r="H1731" s="1090" t="str">
        <f t="shared" ca="1" si="108"/>
        <v/>
      </c>
      <c r="I1731" s="1109"/>
      <c r="J1731" s="1109"/>
      <c r="K1731" s="1112"/>
      <c r="L1731" s="1091"/>
      <c r="M1731" s="1091"/>
      <c r="N1731" s="1091"/>
      <c r="O1731" s="1091"/>
      <c r="P1731" s="1096"/>
      <c r="Q1731" s="1096"/>
      <c r="R1731" s="1096"/>
      <c r="S1731" s="1091"/>
    </row>
    <row r="1732" spans="1:19" x14ac:dyDescent="0.3">
      <c r="A1732" s="1090">
        <v>1727</v>
      </c>
      <c r="B1732" s="1091"/>
      <c r="C1732" s="1091"/>
      <c r="D1732" s="1097"/>
      <c r="E1732" s="1093">
        <f t="shared" si="105"/>
        <v>0</v>
      </c>
      <c r="F1732" s="1094">
        <f t="shared" si="106"/>
        <v>0</v>
      </c>
      <c r="G1732" s="1095">
        <f t="shared" si="107"/>
        <v>0</v>
      </c>
      <c r="H1732" s="1090" t="str">
        <f t="shared" ca="1" si="108"/>
        <v/>
      </c>
      <c r="I1732" s="1109"/>
      <c r="J1732" s="1109"/>
      <c r="K1732" s="1112"/>
      <c r="L1732" s="1091"/>
      <c r="M1732" s="1091"/>
      <c r="N1732" s="1091"/>
      <c r="O1732" s="1091"/>
      <c r="P1732" s="1096"/>
      <c r="Q1732" s="1096"/>
      <c r="R1732" s="1096"/>
      <c r="S1732" s="1091"/>
    </row>
    <row r="1733" spans="1:19" x14ac:dyDescent="0.3">
      <c r="A1733" s="1090">
        <v>1728</v>
      </c>
      <c r="B1733" s="1091"/>
      <c r="C1733" s="1091"/>
      <c r="D1733" s="1097"/>
      <c r="E1733" s="1093">
        <f t="shared" si="105"/>
        <v>0</v>
      </c>
      <c r="F1733" s="1094">
        <f t="shared" si="106"/>
        <v>0</v>
      </c>
      <c r="G1733" s="1095">
        <f t="shared" si="107"/>
        <v>0</v>
      </c>
      <c r="H1733" s="1090" t="str">
        <f t="shared" ca="1" si="108"/>
        <v/>
      </c>
      <c r="I1733" s="1109"/>
      <c r="J1733" s="1109"/>
      <c r="K1733" s="1112"/>
      <c r="L1733" s="1091"/>
      <c r="M1733" s="1091"/>
      <c r="N1733" s="1091"/>
      <c r="O1733" s="1091"/>
      <c r="P1733" s="1096"/>
      <c r="Q1733" s="1096"/>
      <c r="R1733" s="1096"/>
      <c r="S1733" s="1091"/>
    </row>
    <row r="1734" spans="1:19" x14ac:dyDescent="0.3">
      <c r="A1734" s="1090">
        <v>1729</v>
      </c>
      <c r="B1734" s="1091"/>
      <c r="C1734" s="1091"/>
      <c r="D1734" s="1097"/>
      <c r="E1734" s="1093">
        <f t="shared" si="105"/>
        <v>0</v>
      </c>
      <c r="F1734" s="1094">
        <f t="shared" si="106"/>
        <v>0</v>
      </c>
      <c r="G1734" s="1095">
        <f t="shared" si="107"/>
        <v>0</v>
      </c>
      <c r="H1734" s="1090" t="str">
        <f t="shared" ca="1" si="108"/>
        <v/>
      </c>
      <c r="I1734" s="1109"/>
      <c r="J1734" s="1109"/>
      <c r="K1734" s="1112"/>
      <c r="L1734" s="1091"/>
      <c r="M1734" s="1091"/>
      <c r="N1734" s="1091"/>
      <c r="O1734" s="1091"/>
      <c r="P1734" s="1096"/>
      <c r="Q1734" s="1096"/>
      <c r="R1734" s="1096"/>
      <c r="S1734" s="1091"/>
    </row>
    <row r="1735" spans="1:19" x14ac:dyDescent="0.3">
      <c r="A1735" s="1090">
        <v>1730</v>
      </c>
      <c r="B1735" s="1091"/>
      <c r="C1735" s="1091"/>
      <c r="D1735" s="1097"/>
      <c r="E1735" s="1093">
        <f t="shared" ref="E1735:E1798" si="109">D1735</f>
        <v>0</v>
      </c>
      <c r="F1735" s="1094">
        <f t="shared" ref="F1735:F1798" si="110">D1735</f>
        <v>0</v>
      </c>
      <c r="G1735" s="1095">
        <f t="shared" ref="G1735:G1798" si="111">D1735</f>
        <v>0</v>
      </c>
      <c r="H1735" s="1090" t="str">
        <f t="shared" ref="H1735:H1798" ca="1" si="112">IF(ISBLANK(D1735),"",DATEDIF(G1735,TODAY(),"y"))</f>
        <v/>
      </c>
      <c r="I1735" s="1109"/>
      <c r="J1735" s="1109"/>
      <c r="K1735" s="1112"/>
      <c r="L1735" s="1091"/>
      <c r="M1735" s="1091"/>
      <c r="N1735" s="1091"/>
      <c r="O1735" s="1091"/>
      <c r="P1735" s="1096"/>
      <c r="Q1735" s="1096"/>
      <c r="R1735" s="1096"/>
      <c r="S1735" s="1091"/>
    </row>
    <row r="1736" spans="1:19" x14ac:dyDescent="0.3">
      <c r="A1736" s="1090">
        <v>1731</v>
      </c>
      <c r="B1736" s="1091"/>
      <c r="C1736" s="1091"/>
      <c r="D1736" s="1097"/>
      <c r="E1736" s="1093">
        <f t="shared" si="109"/>
        <v>0</v>
      </c>
      <c r="F1736" s="1094">
        <f t="shared" si="110"/>
        <v>0</v>
      </c>
      <c r="G1736" s="1095">
        <f t="shared" si="111"/>
        <v>0</v>
      </c>
      <c r="H1736" s="1090" t="str">
        <f t="shared" ca="1" si="112"/>
        <v/>
      </c>
      <c r="I1736" s="1109"/>
      <c r="J1736" s="1109"/>
      <c r="K1736" s="1112"/>
      <c r="L1736" s="1091"/>
      <c r="M1736" s="1091"/>
      <c r="N1736" s="1091"/>
      <c r="O1736" s="1091"/>
      <c r="P1736" s="1096"/>
      <c r="Q1736" s="1096"/>
      <c r="R1736" s="1096"/>
      <c r="S1736" s="1091"/>
    </row>
    <row r="1737" spans="1:19" x14ac:dyDescent="0.3">
      <c r="A1737" s="1090">
        <v>1732</v>
      </c>
      <c r="B1737" s="1091"/>
      <c r="C1737" s="1091"/>
      <c r="D1737" s="1097"/>
      <c r="E1737" s="1093">
        <f t="shared" si="109"/>
        <v>0</v>
      </c>
      <c r="F1737" s="1094">
        <f t="shared" si="110"/>
        <v>0</v>
      </c>
      <c r="G1737" s="1095">
        <f t="shared" si="111"/>
        <v>0</v>
      </c>
      <c r="H1737" s="1090" t="str">
        <f t="shared" ca="1" si="112"/>
        <v/>
      </c>
      <c r="I1737" s="1109"/>
      <c r="J1737" s="1109"/>
      <c r="K1737" s="1112"/>
      <c r="L1737" s="1091"/>
      <c r="M1737" s="1091"/>
      <c r="N1737" s="1091"/>
      <c r="O1737" s="1091"/>
      <c r="P1737" s="1096"/>
      <c r="Q1737" s="1096"/>
      <c r="R1737" s="1096"/>
      <c r="S1737" s="1091"/>
    </row>
    <row r="1738" spans="1:19" x14ac:dyDescent="0.3">
      <c r="A1738" s="1090">
        <v>1733</v>
      </c>
      <c r="B1738" s="1091"/>
      <c r="C1738" s="1091"/>
      <c r="D1738" s="1097"/>
      <c r="E1738" s="1093">
        <f t="shared" si="109"/>
        <v>0</v>
      </c>
      <c r="F1738" s="1094">
        <f t="shared" si="110"/>
        <v>0</v>
      </c>
      <c r="G1738" s="1095">
        <f t="shared" si="111"/>
        <v>0</v>
      </c>
      <c r="H1738" s="1090" t="str">
        <f t="shared" ca="1" si="112"/>
        <v/>
      </c>
      <c r="I1738" s="1109"/>
      <c r="J1738" s="1109"/>
      <c r="K1738" s="1112"/>
      <c r="L1738" s="1091"/>
      <c r="M1738" s="1091"/>
      <c r="N1738" s="1091"/>
      <c r="O1738" s="1091"/>
      <c r="P1738" s="1096"/>
      <c r="Q1738" s="1096"/>
      <c r="R1738" s="1096"/>
      <c r="S1738" s="1091"/>
    </row>
    <row r="1739" spans="1:19" x14ac:dyDescent="0.3">
      <c r="A1739" s="1090">
        <v>1734</v>
      </c>
      <c r="B1739" s="1091"/>
      <c r="C1739" s="1091"/>
      <c r="D1739" s="1097"/>
      <c r="E1739" s="1093">
        <f t="shared" si="109"/>
        <v>0</v>
      </c>
      <c r="F1739" s="1094">
        <f t="shared" si="110"/>
        <v>0</v>
      </c>
      <c r="G1739" s="1095">
        <f t="shared" si="111"/>
        <v>0</v>
      </c>
      <c r="H1739" s="1090" t="str">
        <f t="shared" ca="1" si="112"/>
        <v/>
      </c>
      <c r="I1739" s="1109"/>
      <c r="J1739" s="1109"/>
      <c r="K1739" s="1112"/>
      <c r="L1739" s="1091"/>
      <c r="M1739" s="1091"/>
      <c r="N1739" s="1091"/>
      <c r="O1739" s="1091"/>
      <c r="P1739" s="1096"/>
      <c r="Q1739" s="1096"/>
      <c r="R1739" s="1096"/>
      <c r="S1739" s="1091"/>
    </row>
    <row r="1740" spans="1:19" x14ac:dyDescent="0.3">
      <c r="A1740" s="1090">
        <v>1735</v>
      </c>
      <c r="B1740" s="1091"/>
      <c r="C1740" s="1091"/>
      <c r="D1740" s="1097"/>
      <c r="E1740" s="1093">
        <f t="shared" si="109"/>
        <v>0</v>
      </c>
      <c r="F1740" s="1094">
        <f t="shared" si="110"/>
        <v>0</v>
      </c>
      <c r="G1740" s="1095">
        <f t="shared" si="111"/>
        <v>0</v>
      </c>
      <c r="H1740" s="1090" t="str">
        <f t="shared" ca="1" si="112"/>
        <v/>
      </c>
      <c r="I1740" s="1109"/>
      <c r="J1740" s="1109"/>
      <c r="K1740" s="1112"/>
      <c r="L1740" s="1091"/>
      <c r="M1740" s="1091"/>
      <c r="N1740" s="1091"/>
      <c r="O1740" s="1091"/>
      <c r="P1740" s="1096"/>
      <c r="Q1740" s="1096"/>
      <c r="R1740" s="1096"/>
      <c r="S1740" s="1091"/>
    </row>
    <row r="1741" spans="1:19" x14ac:dyDescent="0.3">
      <c r="A1741" s="1090">
        <v>1736</v>
      </c>
      <c r="B1741" s="1091"/>
      <c r="C1741" s="1091"/>
      <c r="D1741" s="1097"/>
      <c r="E1741" s="1093">
        <f t="shared" si="109"/>
        <v>0</v>
      </c>
      <c r="F1741" s="1094">
        <f t="shared" si="110"/>
        <v>0</v>
      </c>
      <c r="G1741" s="1095">
        <f t="shared" si="111"/>
        <v>0</v>
      </c>
      <c r="H1741" s="1090" t="str">
        <f t="shared" ca="1" si="112"/>
        <v/>
      </c>
      <c r="I1741" s="1109"/>
      <c r="J1741" s="1109"/>
      <c r="K1741" s="1112"/>
      <c r="L1741" s="1091"/>
      <c r="M1741" s="1091"/>
      <c r="N1741" s="1091"/>
      <c r="O1741" s="1091"/>
      <c r="P1741" s="1096"/>
      <c r="Q1741" s="1096"/>
      <c r="R1741" s="1096"/>
      <c r="S1741" s="1091"/>
    </row>
    <row r="1742" spans="1:19" x14ac:dyDescent="0.3">
      <c r="A1742" s="1090">
        <v>1737</v>
      </c>
      <c r="B1742" s="1091"/>
      <c r="C1742" s="1091"/>
      <c r="D1742" s="1097"/>
      <c r="E1742" s="1093">
        <f t="shared" si="109"/>
        <v>0</v>
      </c>
      <c r="F1742" s="1094">
        <f t="shared" si="110"/>
        <v>0</v>
      </c>
      <c r="G1742" s="1095">
        <f t="shared" si="111"/>
        <v>0</v>
      </c>
      <c r="H1742" s="1090" t="str">
        <f t="shared" ca="1" si="112"/>
        <v/>
      </c>
      <c r="I1742" s="1109"/>
      <c r="J1742" s="1109"/>
      <c r="K1742" s="1112"/>
      <c r="L1742" s="1091"/>
      <c r="M1742" s="1091"/>
      <c r="N1742" s="1091"/>
      <c r="O1742" s="1091"/>
      <c r="P1742" s="1096"/>
      <c r="Q1742" s="1096"/>
      <c r="R1742" s="1096"/>
      <c r="S1742" s="1091"/>
    </row>
    <row r="1743" spans="1:19" x14ac:dyDescent="0.3">
      <c r="A1743" s="1090">
        <v>1738</v>
      </c>
      <c r="B1743" s="1091"/>
      <c r="C1743" s="1091"/>
      <c r="D1743" s="1097"/>
      <c r="E1743" s="1093">
        <f t="shared" si="109"/>
        <v>0</v>
      </c>
      <c r="F1743" s="1094">
        <f t="shared" si="110"/>
        <v>0</v>
      </c>
      <c r="G1743" s="1095">
        <f t="shared" si="111"/>
        <v>0</v>
      </c>
      <c r="H1743" s="1090" t="str">
        <f t="shared" ca="1" si="112"/>
        <v/>
      </c>
      <c r="I1743" s="1109"/>
      <c r="J1743" s="1109"/>
      <c r="K1743" s="1112"/>
      <c r="L1743" s="1091"/>
      <c r="M1743" s="1091"/>
      <c r="N1743" s="1091"/>
      <c r="O1743" s="1091"/>
      <c r="P1743" s="1096"/>
      <c r="Q1743" s="1096"/>
      <c r="R1743" s="1096"/>
      <c r="S1743" s="1091"/>
    </row>
    <row r="1744" spans="1:19" x14ac:dyDescent="0.3">
      <c r="A1744" s="1090">
        <v>1739</v>
      </c>
      <c r="B1744" s="1091"/>
      <c r="C1744" s="1091"/>
      <c r="D1744" s="1097"/>
      <c r="E1744" s="1093">
        <f t="shared" si="109"/>
        <v>0</v>
      </c>
      <c r="F1744" s="1094">
        <f t="shared" si="110"/>
        <v>0</v>
      </c>
      <c r="G1744" s="1095">
        <f t="shared" si="111"/>
        <v>0</v>
      </c>
      <c r="H1744" s="1090" t="str">
        <f t="shared" ca="1" si="112"/>
        <v/>
      </c>
      <c r="I1744" s="1109"/>
      <c r="J1744" s="1109"/>
      <c r="K1744" s="1112"/>
      <c r="L1744" s="1091"/>
      <c r="M1744" s="1091"/>
      <c r="N1744" s="1091"/>
      <c r="O1744" s="1091"/>
      <c r="P1744" s="1096"/>
      <c r="Q1744" s="1096"/>
      <c r="R1744" s="1096"/>
      <c r="S1744" s="1091"/>
    </row>
    <row r="1745" spans="1:19" x14ac:dyDescent="0.3">
      <c r="A1745" s="1090">
        <v>1740</v>
      </c>
      <c r="B1745" s="1091"/>
      <c r="C1745" s="1091"/>
      <c r="D1745" s="1097"/>
      <c r="E1745" s="1093">
        <f t="shared" si="109"/>
        <v>0</v>
      </c>
      <c r="F1745" s="1094">
        <f t="shared" si="110"/>
        <v>0</v>
      </c>
      <c r="G1745" s="1095">
        <f t="shared" si="111"/>
        <v>0</v>
      </c>
      <c r="H1745" s="1090" t="str">
        <f t="shared" ca="1" si="112"/>
        <v/>
      </c>
      <c r="I1745" s="1109"/>
      <c r="J1745" s="1109"/>
      <c r="K1745" s="1112"/>
      <c r="L1745" s="1091"/>
      <c r="M1745" s="1091"/>
      <c r="N1745" s="1091"/>
      <c r="O1745" s="1091"/>
      <c r="P1745" s="1096"/>
      <c r="Q1745" s="1096"/>
      <c r="R1745" s="1096"/>
      <c r="S1745" s="1091"/>
    </row>
    <row r="1746" spans="1:19" x14ac:dyDescent="0.3">
      <c r="A1746" s="1090">
        <v>1741</v>
      </c>
      <c r="B1746" s="1091"/>
      <c r="C1746" s="1091"/>
      <c r="D1746" s="1097"/>
      <c r="E1746" s="1093">
        <f t="shared" si="109"/>
        <v>0</v>
      </c>
      <c r="F1746" s="1094">
        <f t="shared" si="110"/>
        <v>0</v>
      </c>
      <c r="G1746" s="1095">
        <f t="shared" si="111"/>
        <v>0</v>
      </c>
      <c r="H1746" s="1090" t="str">
        <f t="shared" ca="1" si="112"/>
        <v/>
      </c>
      <c r="I1746" s="1109"/>
      <c r="J1746" s="1109"/>
      <c r="K1746" s="1112"/>
      <c r="L1746" s="1091"/>
      <c r="M1746" s="1091"/>
      <c r="N1746" s="1091"/>
      <c r="O1746" s="1091"/>
      <c r="P1746" s="1096"/>
      <c r="Q1746" s="1096"/>
      <c r="R1746" s="1096"/>
      <c r="S1746" s="1091"/>
    </row>
    <row r="1747" spans="1:19" x14ac:dyDescent="0.3">
      <c r="A1747" s="1090">
        <v>1742</v>
      </c>
      <c r="B1747" s="1091"/>
      <c r="C1747" s="1091"/>
      <c r="D1747" s="1097"/>
      <c r="E1747" s="1093">
        <f t="shared" si="109"/>
        <v>0</v>
      </c>
      <c r="F1747" s="1094">
        <f t="shared" si="110"/>
        <v>0</v>
      </c>
      <c r="G1747" s="1095">
        <f t="shared" si="111"/>
        <v>0</v>
      </c>
      <c r="H1747" s="1090" t="str">
        <f t="shared" ca="1" si="112"/>
        <v/>
      </c>
      <c r="I1747" s="1109"/>
      <c r="J1747" s="1109"/>
      <c r="K1747" s="1112"/>
      <c r="L1747" s="1091"/>
      <c r="M1747" s="1091"/>
      <c r="N1747" s="1091"/>
      <c r="O1747" s="1091"/>
      <c r="P1747" s="1096"/>
      <c r="Q1747" s="1096"/>
      <c r="R1747" s="1096"/>
      <c r="S1747" s="1091"/>
    </row>
    <row r="1748" spans="1:19" x14ac:dyDescent="0.3">
      <c r="A1748" s="1090">
        <v>1743</v>
      </c>
      <c r="B1748" s="1091"/>
      <c r="C1748" s="1091"/>
      <c r="D1748" s="1097"/>
      <c r="E1748" s="1093">
        <f t="shared" si="109"/>
        <v>0</v>
      </c>
      <c r="F1748" s="1094">
        <f t="shared" si="110"/>
        <v>0</v>
      </c>
      <c r="G1748" s="1095">
        <f t="shared" si="111"/>
        <v>0</v>
      </c>
      <c r="H1748" s="1090" t="str">
        <f t="shared" ca="1" si="112"/>
        <v/>
      </c>
      <c r="I1748" s="1109"/>
      <c r="J1748" s="1109"/>
      <c r="K1748" s="1112"/>
      <c r="L1748" s="1091"/>
      <c r="M1748" s="1091"/>
      <c r="N1748" s="1091"/>
      <c r="O1748" s="1091"/>
      <c r="P1748" s="1096"/>
      <c r="Q1748" s="1096"/>
      <c r="R1748" s="1096"/>
      <c r="S1748" s="1091"/>
    </row>
    <row r="1749" spans="1:19" x14ac:dyDescent="0.3">
      <c r="A1749" s="1090">
        <v>1744</v>
      </c>
      <c r="B1749" s="1091"/>
      <c r="C1749" s="1091"/>
      <c r="D1749" s="1097"/>
      <c r="E1749" s="1093">
        <f t="shared" si="109"/>
        <v>0</v>
      </c>
      <c r="F1749" s="1094">
        <f t="shared" si="110"/>
        <v>0</v>
      </c>
      <c r="G1749" s="1095">
        <f t="shared" si="111"/>
        <v>0</v>
      </c>
      <c r="H1749" s="1090" t="str">
        <f t="shared" ca="1" si="112"/>
        <v/>
      </c>
      <c r="I1749" s="1109"/>
      <c r="J1749" s="1109"/>
      <c r="K1749" s="1112"/>
      <c r="L1749" s="1091"/>
      <c r="M1749" s="1091"/>
      <c r="N1749" s="1091"/>
      <c r="O1749" s="1091"/>
      <c r="P1749" s="1096"/>
      <c r="Q1749" s="1096"/>
      <c r="R1749" s="1096"/>
      <c r="S1749" s="1091"/>
    </row>
    <row r="1750" spans="1:19" x14ac:dyDescent="0.3">
      <c r="A1750" s="1090">
        <v>1745</v>
      </c>
      <c r="B1750" s="1091"/>
      <c r="C1750" s="1091"/>
      <c r="D1750" s="1097"/>
      <c r="E1750" s="1093">
        <f t="shared" si="109"/>
        <v>0</v>
      </c>
      <c r="F1750" s="1094">
        <f t="shared" si="110"/>
        <v>0</v>
      </c>
      <c r="G1750" s="1095">
        <f t="shared" si="111"/>
        <v>0</v>
      </c>
      <c r="H1750" s="1090" t="str">
        <f t="shared" ca="1" si="112"/>
        <v/>
      </c>
      <c r="I1750" s="1109"/>
      <c r="J1750" s="1109"/>
      <c r="K1750" s="1112"/>
      <c r="L1750" s="1091"/>
      <c r="M1750" s="1091"/>
      <c r="N1750" s="1091"/>
      <c r="O1750" s="1091"/>
      <c r="P1750" s="1096"/>
      <c r="Q1750" s="1096"/>
      <c r="R1750" s="1096"/>
      <c r="S1750" s="1091"/>
    </row>
    <row r="1751" spans="1:19" x14ac:dyDescent="0.3">
      <c r="A1751" s="1090">
        <v>1746</v>
      </c>
      <c r="B1751" s="1091"/>
      <c r="C1751" s="1091"/>
      <c r="D1751" s="1097"/>
      <c r="E1751" s="1093">
        <f t="shared" si="109"/>
        <v>0</v>
      </c>
      <c r="F1751" s="1094">
        <f t="shared" si="110"/>
        <v>0</v>
      </c>
      <c r="G1751" s="1095">
        <f t="shared" si="111"/>
        <v>0</v>
      </c>
      <c r="H1751" s="1090" t="str">
        <f t="shared" ca="1" si="112"/>
        <v/>
      </c>
      <c r="I1751" s="1109"/>
      <c r="J1751" s="1109"/>
      <c r="K1751" s="1112"/>
      <c r="L1751" s="1091"/>
      <c r="M1751" s="1091"/>
      <c r="N1751" s="1091"/>
      <c r="O1751" s="1091"/>
      <c r="P1751" s="1096"/>
      <c r="Q1751" s="1096"/>
      <c r="R1751" s="1096"/>
      <c r="S1751" s="1091"/>
    </row>
    <row r="1752" spans="1:19" x14ac:dyDescent="0.3">
      <c r="A1752" s="1090">
        <v>1747</v>
      </c>
      <c r="B1752" s="1091"/>
      <c r="C1752" s="1091"/>
      <c r="D1752" s="1097"/>
      <c r="E1752" s="1093">
        <f t="shared" si="109"/>
        <v>0</v>
      </c>
      <c r="F1752" s="1094">
        <f t="shared" si="110"/>
        <v>0</v>
      </c>
      <c r="G1752" s="1095">
        <f t="shared" si="111"/>
        <v>0</v>
      </c>
      <c r="H1752" s="1090" t="str">
        <f t="shared" ca="1" si="112"/>
        <v/>
      </c>
      <c r="I1752" s="1109"/>
      <c r="J1752" s="1109"/>
      <c r="K1752" s="1112"/>
      <c r="L1752" s="1091"/>
      <c r="M1752" s="1091"/>
      <c r="N1752" s="1091"/>
      <c r="O1752" s="1091"/>
      <c r="P1752" s="1096"/>
      <c r="Q1752" s="1096"/>
      <c r="R1752" s="1096"/>
      <c r="S1752" s="1091"/>
    </row>
    <row r="1753" spans="1:19" x14ac:dyDescent="0.3">
      <c r="A1753" s="1090">
        <v>1748</v>
      </c>
      <c r="B1753" s="1091"/>
      <c r="C1753" s="1091"/>
      <c r="D1753" s="1097"/>
      <c r="E1753" s="1093">
        <f t="shared" si="109"/>
        <v>0</v>
      </c>
      <c r="F1753" s="1094">
        <f t="shared" si="110"/>
        <v>0</v>
      </c>
      <c r="G1753" s="1095">
        <f t="shared" si="111"/>
        <v>0</v>
      </c>
      <c r="H1753" s="1090" t="str">
        <f t="shared" ca="1" si="112"/>
        <v/>
      </c>
      <c r="I1753" s="1109"/>
      <c r="J1753" s="1109"/>
      <c r="K1753" s="1112"/>
      <c r="L1753" s="1091"/>
      <c r="M1753" s="1091"/>
      <c r="N1753" s="1091"/>
      <c r="O1753" s="1091"/>
      <c r="P1753" s="1096"/>
      <c r="Q1753" s="1096"/>
      <c r="R1753" s="1096"/>
      <c r="S1753" s="1091"/>
    </row>
    <row r="1754" spans="1:19" x14ac:dyDescent="0.3">
      <c r="A1754" s="1090">
        <v>1749</v>
      </c>
      <c r="B1754" s="1091"/>
      <c r="C1754" s="1091"/>
      <c r="D1754" s="1097"/>
      <c r="E1754" s="1093">
        <f t="shared" si="109"/>
        <v>0</v>
      </c>
      <c r="F1754" s="1094">
        <f t="shared" si="110"/>
        <v>0</v>
      </c>
      <c r="G1754" s="1095">
        <f t="shared" si="111"/>
        <v>0</v>
      </c>
      <c r="H1754" s="1090" t="str">
        <f t="shared" ca="1" si="112"/>
        <v/>
      </c>
      <c r="I1754" s="1109"/>
      <c r="J1754" s="1109"/>
      <c r="K1754" s="1112"/>
      <c r="L1754" s="1091"/>
      <c r="M1754" s="1091"/>
      <c r="N1754" s="1091"/>
      <c r="O1754" s="1091"/>
      <c r="P1754" s="1096"/>
      <c r="Q1754" s="1096"/>
      <c r="R1754" s="1096"/>
      <c r="S1754" s="1091"/>
    </row>
    <row r="1755" spans="1:19" x14ac:dyDescent="0.3">
      <c r="A1755" s="1090">
        <v>1750</v>
      </c>
      <c r="B1755" s="1091"/>
      <c r="C1755" s="1091"/>
      <c r="D1755" s="1097"/>
      <c r="E1755" s="1093">
        <f t="shared" si="109"/>
        <v>0</v>
      </c>
      <c r="F1755" s="1094">
        <f t="shared" si="110"/>
        <v>0</v>
      </c>
      <c r="G1755" s="1095">
        <f t="shared" si="111"/>
        <v>0</v>
      </c>
      <c r="H1755" s="1090" t="str">
        <f t="shared" ca="1" si="112"/>
        <v/>
      </c>
      <c r="I1755" s="1109"/>
      <c r="J1755" s="1109"/>
      <c r="K1755" s="1112"/>
      <c r="L1755" s="1091"/>
      <c r="M1755" s="1091"/>
      <c r="N1755" s="1091"/>
      <c r="O1755" s="1091"/>
      <c r="P1755" s="1096"/>
      <c r="Q1755" s="1096"/>
      <c r="R1755" s="1096"/>
      <c r="S1755" s="1091"/>
    </row>
    <row r="1756" spans="1:19" x14ac:dyDescent="0.3">
      <c r="A1756" s="1090">
        <v>1751</v>
      </c>
      <c r="B1756" s="1091"/>
      <c r="C1756" s="1091"/>
      <c r="D1756" s="1097"/>
      <c r="E1756" s="1093">
        <f t="shared" si="109"/>
        <v>0</v>
      </c>
      <c r="F1756" s="1094">
        <f t="shared" si="110"/>
        <v>0</v>
      </c>
      <c r="G1756" s="1095">
        <f t="shared" si="111"/>
        <v>0</v>
      </c>
      <c r="H1756" s="1090" t="str">
        <f t="shared" ca="1" si="112"/>
        <v/>
      </c>
      <c r="I1756" s="1109"/>
      <c r="J1756" s="1109"/>
      <c r="K1756" s="1112"/>
      <c r="L1756" s="1091"/>
      <c r="M1756" s="1091"/>
      <c r="N1756" s="1091"/>
      <c r="O1756" s="1091"/>
      <c r="P1756" s="1096"/>
      <c r="Q1756" s="1096"/>
      <c r="R1756" s="1096"/>
      <c r="S1756" s="1091"/>
    </row>
    <row r="1757" spans="1:19" x14ac:dyDescent="0.3">
      <c r="A1757" s="1090">
        <v>1752</v>
      </c>
      <c r="B1757" s="1091"/>
      <c r="C1757" s="1091"/>
      <c r="D1757" s="1097"/>
      <c r="E1757" s="1093">
        <f t="shared" si="109"/>
        <v>0</v>
      </c>
      <c r="F1757" s="1094">
        <f t="shared" si="110"/>
        <v>0</v>
      </c>
      <c r="G1757" s="1095">
        <f t="shared" si="111"/>
        <v>0</v>
      </c>
      <c r="H1757" s="1090" t="str">
        <f t="shared" ca="1" si="112"/>
        <v/>
      </c>
      <c r="I1757" s="1109"/>
      <c r="J1757" s="1109"/>
      <c r="K1757" s="1112"/>
      <c r="L1757" s="1091"/>
      <c r="M1757" s="1091"/>
      <c r="N1757" s="1091"/>
      <c r="O1757" s="1091"/>
      <c r="P1757" s="1096"/>
      <c r="Q1757" s="1096"/>
      <c r="R1757" s="1096"/>
      <c r="S1757" s="1091"/>
    </row>
    <row r="1758" spans="1:19" x14ac:dyDescent="0.3">
      <c r="A1758" s="1090">
        <v>1753</v>
      </c>
      <c r="B1758" s="1091"/>
      <c r="C1758" s="1091"/>
      <c r="D1758" s="1097"/>
      <c r="E1758" s="1093">
        <f t="shared" si="109"/>
        <v>0</v>
      </c>
      <c r="F1758" s="1094">
        <f t="shared" si="110"/>
        <v>0</v>
      </c>
      <c r="G1758" s="1095">
        <f t="shared" si="111"/>
        <v>0</v>
      </c>
      <c r="H1758" s="1090" t="str">
        <f t="shared" ca="1" si="112"/>
        <v/>
      </c>
      <c r="I1758" s="1109"/>
      <c r="J1758" s="1109"/>
      <c r="K1758" s="1112"/>
      <c r="L1758" s="1091"/>
      <c r="M1758" s="1091"/>
      <c r="N1758" s="1091"/>
      <c r="O1758" s="1091"/>
      <c r="P1758" s="1096"/>
      <c r="Q1758" s="1096"/>
      <c r="R1758" s="1096"/>
      <c r="S1758" s="1091"/>
    </row>
    <row r="1759" spans="1:19" x14ac:dyDescent="0.3">
      <c r="A1759" s="1090">
        <v>1754</v>
      </c>
      <c r="B1759" s="1091"/>
      <c r="C1759" s="1091"/>
      <c r="D1759" s="1097"/>
      <c r="E1759" s="1093">
        <f t="shared" si="109"/>
        <v>0</v>
      </c>
      <c r="F1759" s="1094">
        <f t="shared" si="110"/>
        <v>0</v>
      </c>
      <c r="G1759" s="1095">
        <f t="shared" si="111"/>
        <v>0</v>
      </c>
      <c r="H1759" s="1090" t="str">
        <f t="shared" ca="1" si="112"/>
        <v/>
      </c>
      <c r="I1759" s="1109"/>
      <c r="J1759" s="1109"/>
      <c r="K1759" s="1112"/>
      <c r="L1759" s="1091"/>
      <c r="M1759" s="1091"/>
      <c r="N1759" s="1091"/>
      <c r="O1759" s="1091"/>
      <c r="P1759" s="1096"/>
      <c r="Q1759" s="1096"/>
      <c r="R1759" s="1096"/>
      <c r="S1759" s="1091"/>
    </row>
    <row r="1760" spans="1:19" x14ac:dyDescent="0.3">
      <c r="A1760" s="1090">
        <v>1755</v>
      </c>
      <c r="B1760" s="1091"/>
      <c r="C1760" s="1091"/>
      <c r="D1760" s="1097"/>
      <c r="E1760" s="1093">
        <f t="shared" si="109"/>
        <v>0</v>
      </c>
      <c r="F1760" s="1094">
        <f t="shared" si="110"/>
        <v>0</v>
      </c>
      <c r="G1760" s="1095">
        <f t="shared" si="111"/>
        <v>0</v>
      </c>
      <c r="H1760" s="1090" t="str">
        <f t="shared" ca="1" si="112"/>
        <v/>
      </c>
      <c r="I1760" s="1109"/>
      <c r="J1760" s="1109"/>
      <c r="K1760" s="1112"/>
      <c r="L1760" s="1091"/>
      <c r="M1760" s="1091"/>
      <c r="N1760" s="1091"/>
      <c r="O1760" s="1091"/>
      <c r="P1760" s="1096"/>
      <c r="Q1760" s="1096"/>
      <c r="R1760" s="1096"/>
      <c r="S1760" s="1091"/>
    </row>
    <row r="1761" spans="1:19" x14ac:dyDescent="0.3">
      <c r="A1761" s="1090">
        <v>1756</v>
      </c>
      <c r="B1761" s="1091"/>
      <c r="C1761" s="1091"/>
      <c r="D1761" s="1097"/>
      <c r="E1761" s="1093">
        <f t="shared" si="109"/>
        <v>0</v>
      </c>
      <c r="F1761" s="1094">
        <f t="shared" si="110"/>
        <v>0</v>
      </c>
      <c r="G1761" s="1095">
        <f t="shared" si="111"/>
        <v>0</v>
      </c>
      <c r="H1761" s="1090" t="str">
        <f t="shared" ca="1" si="112"/>
        <v/>
      </c>
      <c r="I1761" s="1109"/>
      <c r="J1761" s="1109"/>
      <c r="K1761" s="1112"/>
      <c r="L1761" s="1091"/>
      <c r="M1761" s="1091"/>
      <c r="N1761" s="1091"/>
      <c r="O1761" s="1091"/>
      <c r="P1761" s="1096"/>
      <c r="Q1761" s="1096"/>
      <c r="R1761" s="1096"/>
      <c r="S1761" s="1091"/>
    </row>
    <row r="1762" spans="1:19" x14ac:dyDescent="0.3">
      <c r="A1762" s="1090">
        <v>1757</v>
      </c>
      <c r="B1762" s="1091"/>
      <c r="C1762" s="1091"/>
      <c r="D1762" s="1097"/>
      <c r="E1762" s="1093">
        <f t="shared" si="109"/>
        <v>0</v>
      </c>
      <c r="F1762" s="1094">
        <f t="shared" si="110"/>
        <v>0</v>
      </c>
      <c r="G1762" s="1095">
        <f t="shared" si="111"/>
        <v>0</v>
      </c>
      <c r="H1762" s="1090" t="str">
        <f t="shared" ca="1" si="112"/>
        <v/>
      </c>
      <c r="I1762" s="1109"/>
      <c r="J1762" s="1109"/>
      <c r="K1762" s="1112"/>
      <c r="L1762" s="1091"/>
      <c r="M1762" s="1091"/>
      <c r="N1762" s="1091"/>
      <c r="O1762" s="1091"/>
      <c r="P1762" s="1096"/>
      <c r="Q1762" s="1096"/>
      <c r="R1762" s="1096"/>
      <c r="S1762" s="1091"/>
    </row>
    <row r="1763" spans="1:19" x14ac:dyDescent="0.3">
      <c r="A1763" s="1090">
        <v>1758</v>
      </c>
      <c r="B1763" s="1091"/>
      <c r="C1763" s="1091"/>
      <c r="D1763" s="1097"/>
      <c r="E1763" s="1093">
        <f t="shared" si="109"/>
        <v>0</v>
      </c>
      <c r="F1763" s="1094">
        <f t="shared" si="110"/>
        <v>0</v>
      </c>
      <c r="G1763" s="1095">
        <f t="shared" si="111"/>
        <v>0</v>
      </c>
      <c r="H1763" s="1090" t="str">
        <f t="shared" ca="1" si="112"/>
        <v/>
      </c>
      <c r="I1763" s="1109"/>
      <c r="J1763" s="1109"/>
      <c r="K1763" s="1112"/>
      <c r="L1763" s="1091"/>
      <c r="M1763" s="1091"/>
      <c r="N1763" s="1091"/>
      <c r="O1763" s="1091"/>
      <c r="P1763" s="1096"/>
      <c r="Q1763" s="1096"/>
      <c r="R1763" s="1096"/>
      <c r="S1763" s="1091"/>
    </row>
    <row r="1764" spans="1:19" x14ac:dyDescent="0.3">
      <c r="A1764" s="1090">
        <v>1759</v>
      </c>
      <c r="B1764" s="1091"/>
      <c r="C1764" s="1091"/>
      <c r="D1764" s="1097"/>
      <c r="E1764" s="1093">
        <f t="shared" si="109"/>
        <v>0</v>
      </c>
      <c r="F1764" s="1094">
        <f t="shared" si="110"/>
        <v>0</v>
      </c>
      <c r="G1764" s="1095">
        <f t="shared" si="111"/>
        <v>0</v>
      </c>
      <c r="H1764" s="1090" t="str">
        <f t="shared" ca="1" si="112"/>
        <v/>
      </c>
      <c r="I1764" s="1109"/>
      <c r="J1764" s="1109"/>
      <c r="K1764" s="1112"/>
      <c r="L1764" s="1091"/>
      <c r="M1764" s="1091"/>
      <c r="N1764" s="1091"/>
      <c r="O1764" s="1091"/>
      <c r="P1764" s="1096"/>
      <c r="Q1764" s="1096"/>
      <c r="R1764" s="1096"/>
      <c r="S1764" s="1091"/>
    </row>
    <row r="1765" spans="1:19" x14ac:dyDescent="0.3">
      <c r="A1765" s="1090">
        <v>1760</v>
      </c>
      <c r="B1765" s="1091"/>
      <c r="C1765" s="1091"/>
      <c r="D1765" s="1097"/>
      <c r="E1765" s="1093">
        <f t="shared" si="109"/>
        <v>0</v>
      </c>
      <c r="F1765" s="1094">
        <f t="shared" si="110"/>
        <v>0</v>
      </c>
      <c r="G1765" s="1095">
        <f t="shared" si="111"/>
        <v>0</v>
      </c>
      <c r="H1765" s="1090" t="str">
        <f t="shared" ca="1" si="112"/>
        <v/>
      </c>
      <c r="I1765" s="1109"/>
      <c r="J1765" s="1109"/>
      <c r="K1765" s="1112"/>
      <c r="L1765" s="1091"/>
      <c r="M1765" s="1091"/>
      <c r="N1765" s="1091"/>
      <c r="O1765" s="1091"/>
      <c r="P1765" s="1096"/>
      <c r="Q1765" s="1096"/>
      <c r="R1765" s="1096"/>
      <c r="S1765" s="1091"/>
    </row>
    <row r="1766" spans="1:19" x14ac:dyDescent="0.3">
      <c r="A1766" s="1090">
        <v>1761</v>
      </c>
      <c r="B1766" s="1091"/>
      <c r="C1766" s="1091"/>
      <c r="D1766" s="1097"/>
      <c r="E1766" s="1093">
        <f t="shared" si="109"/>
        <v>0</v>
      </c>
      <c r="F1766" s="1094">
        <f t="shared" si="110"/>
        <v>0</v>
      </c>
      <c r="G1766" s="1095">
        <f t="shared" si="111"/>
        <v>0</v>
      </c>
      <c r="H1766" s="1090" t="str">
        <f t="shared" ca="1" si="112"/>
        <v/>
      </c>
      <c r="I1766" s="1109"/>
      <c r="J1766" s="1109"/>
      <c r="K1766" s="1112"/>
      <c r="L1766" s="1091"/>
      <c r="M1766" s="1091"/>
      <c r="N1766" s="1091"/>
      <c r="O1766" s="1091"/>
      <c r="P1766" s="1096"/>
      <c r="Q1766" s="1096"/>
      <c r="R1766" s="1096"/>
      <c r="S1766" s="1091"/>
    </row>
    <row r="1767" spans="1:19" x14ac:dyDescent="0.3">
      <c r="A1767" s="1090">
        <v>1762</v>
      </c>
      <c r="B1767" s="1091"/>
      <c r="C1767" s="1091"/>
      <c r="D1767" s="1097"/>
      <c r="E1767" s="1093">
        <f t="shared" si="109"/>
        <v>0</v>
      </c>
      <c r="F1767" s="1094">
        <f t="shared" si="110"/>
        <v>0</v>
      </c>
      <c r="G1767" s="1095">
        <f t="shared" si="111"/>
        <v>0</v>
      </c>
      <c r="H1767" s="1090" t="str">
        <f t="shared" ca="1" si="112"/>
        <v/>
      </c>
      <c r="I1767" s="1109"/>
      <c r="J1767" s="1109"/>
      <c r="K1767" s="1112"/>
      <c r="L1767" s="1091"/>
      <c r="M1767" s="1091"/>
      <c r="N1767" s="1091"/>
      <c r="O1767" s="1091"/>
      <c r="P1767" s="1096"/>
      <c r="Q1767" s="1096"/>
      <c r="R1767" s="1096"/>
      <c r="S1767" s="1091"/>
    </row>
    <row r="1768" spans="1:19" x14ac:dyDescent="0.3">
      <c r="A1768" s="1090">
        <v>1763</v>
      </c>
      <c r="B1768" s="1091"/>
      <c r="C1768" s="1091"/>
      <c r="D1768" s="1097"/>
      <c r="E1768" s="1093">
        <f t="shared" si="109"/>
        <v>0</v>
      </c>
      <c r="F1768" s="1094">
        <f t="shared" si="110"/>
        <v>0</v>
      </c>
      <c r="G1768" s="1095">
        <f t="shared" si="111"/>
        <v>0</v>
      </c>
      <c r="H1768" s="1090" t="str">
        <f t="shared" ca="1" si="112"/>
        <v/>
      </c>
      <c r="I1768" s="1109"/>
      <c r="J1768" s="1109"/>
      <c r="K1768" s="1112"/>
      <c r="L1768" s="1091"/>
      <c r="M1768" s="1091"/>
      <c r="N1768" s="1091"/>
      <c r="O1768" s="1091"/>
      <c r="P1768" s="1096"/>
      <c r="Q1768" s="1096"/>
      <c r="R1768" s="1096"/>
      <c r="S1768" s="1091"/>
    </row>
    <row r="1769" spans="1:19" x14ac:dyDescent="0.3">
      <c r="A1769" s="1090">
        <v>1764</v>
      </c>
      <c r="B1769" s="1091"/>
      <c r="C1769" s="1091"/>
      <c r="D1769" s="1097"/>
      <c r="E1769" s="1093">
        <f t="shared" si="109"/>
        <v>0</v>
      </c>
      <c r="F1769" s="1094">
        <f t="shared" si="110"/>
        <v>0</v>
      </c>
      <c r="G1769" s="1095">
        <f t="shared" si="111"/>
        <v>0</v>
      </c>
      <c r="H1769" s="1090" t="str">
        <f t="shared" ca="1" si="112"/>
        <v/>
      </c>
      <c r="I1769" s="1109"/>
      <c r="J1769" s="1109"/>
      <c r="K1769" s="1112"/>
      <c r="L1769" s="1091"/>
      <c r="M1769" s="1091"/>
      <c r="N1769" s="1091"/>
      <c r="O1769" s="1091"/>
      <c r="P1769" s="1096"/>
      <c r="Q1769" s="1096"/>
      <c r="R1769" s="1096"/>
      <c r="S1769" s="1091"/>
    </row>
    <row r="1770" spans="1:19" x14ac:dyDescent="0.3">
      <c r="A1770" s="1090">
        <v>1765</v>
      </c>
      <c r="B1770" s="1091"/>
      <c r="C1770" s="1091"/>
      <c r="D1770" s="1097"/>
      <c r="E1770" s="1093">
        <f t="shared" si="109"/>
        <v>0</v>
      </c>
      <c r="F1770" s="1094">
        <f t="shared" si="110"/>
        <v>0</v>
      </c>
      <c r="G1770" s="1095">
        <f t="shared" si="111"/>
        <v>0</v>
      </c>
      <c r="H1770" s="1090" t="str">
        <f t="shared" ca="1" si="112"/>
        <v/>
      </c>
      <c r="I1770" s="1109"/>
      <c r="J1770" s="1109"/>
      <c r="K1770" s="1112"/>
      <c r="L1770" s="1091"/>
      <c r="M1770" s="1091"/>
      <c r="N1770" s="1091"/>
      <c r="O1770" s="1091"/>
      <c r="P1770" s="1096"/>
      <c r="Q1770" s="1096"/>
      <c r="R1770" s="1096"/>
      <c r="S1770" s="1091"/>
    </row>
    <row r="1771" spans="1:19" x14ac:dyDescent="0.3">
      <c r="A1771" s="1090">
        <v>1766</v>
      </c>
      <c r="B1771" s="1091"/>
      <c r="C1771" s="1091"/>
      <c r="D1771" s="1097"/>
      <c r="E1771" s="1093">
        <f t="shared" si="109"/>
        <v>0</v>
      </c>
      <c r="F1771" s="1094">
        <f t="shared" si="110"/>
        <v>0</v>
      </c>
      <c r="G1771" s="1095">
        <f t="shared" si="111"/>
        <v>0</v>
      </c>
      <c r="H1771" s="1090" t="str">
        <f t="shared" ca="1" si="112"/>
        <v/>
      </c>
      <c r="I1771" s="1109"/>
      <c r="J1771" s="1109"/>
      <c r="K1771" s="1112"/>
      <c r="L1771" s="1091"/>
      <c r="M1771" s="1091"/>
      <c r="N1771" s="1091"/>
      <c r="O1771" s="1091"/>
      <c r="P1771" s="1096"/>
      <c r="Q1771" s="1096"/>
      <c r="R1771" s="1096"/>
      <c r="S1771" s="1091"/>
    </row>
    <row r="1772" spans="1:19" x14ac:dyDescent="0.3">
      <c r="A1772" s="1090">
        <v>1767</v>
      </c>
      <c r="B1772" s="1091"/>
      <c r="C1772" s="1091"/>
      <c r="D1772" s="1097"/>
      <c r="E1772" s="1093">
        <f t="shared" si="109"/>
        <v>0</v>
      </c>
      <c r="F1772" s="1094">
        <f t="shared" si="110"/>
        <v>0</v>
      </c>
      <c r="G1772" s="1095">
        <f t="shared" si="111"/>
        <v>0</v>
      </c>
      <c r="H1772" s="1090" t="str">
        <f t="shared" ca="1" si="112"/>
        <v/>
      </c>
      <c r="I1772" s="1109"/>
      <c r="J1772" s="1109"/>
      <c r="K1772" s="1112"/>
      <c r="L1772" s="1091"/>
      <c r="M1772" s="1091"/>
      <c r="N1772" s="1091"/>
      <c r="O1772" s="1091"/>
      <c r="P1772" s="1096"/>
      <c r="Q1772" s="1096"/>
      <c r="R1772" s="1096"/>
      <c r="S1772" s="1091"/>
    </row>
    <row r="1773" spans="1:19" x14ac:dyDescent="0.3">
      <c r="A1773" s="1090">
        <v>1768</v>
      </c>
      <c r="B1773" s="1091"/>
      <c r="C1773" s="1091"/>
      <c r="D1773" s="1097"/>
      <c r="E1773" s="1093">
        <f t="shared" si="109"/>
        <v>0</v>
      </c>
      <c r="F1773" s="1094">
        <f t="shared" si="110"/>
        <v>0</v>
      </c>
      <c r="G1773" s="1095">
        <f t="shared" si="111"/>
        <v>0</v>
      </c>
      <c r="H1773" s="1090" t="str">
        <f t="shared" ca="1" si="112"/>
        <v/>
      </c>
      <c r="I1773" s="1109"/>
      <c r="J1773" s="1109"/>
      <c r="K1773" s="1112"/>
      <c r="L1773" s="1091"/>
      <c r="M1773" s="1091"/>
      <c r="N1773" s="1091"/>
      <c r="O1773" s="1091"/>
      <c r="P1773" s="1096"/>
      <c r="Q1773" s="1096"/>
      <c r="R1773" s="1096"/>
      <c r="S1773" s="1091"/>
    </row>
    <row r="1774" spans="1:19" x14ac:dyDescent="0.3">
      <c r="A1774" s="1090">
        <v>1769</v>
      </c>
      <c r="B1774" s="1091"/>
      <c r="C1774" s="1091"/>
      <c r="D1774" s="1097"/>
      <c r="E1774" s="1093">
        <f t="shared" si="109"/>
        <v>0</v>
      </c>
      <c r="F1774" s="1094">
        <f t="shared" si="110"/>
        <v>0</v>
      </c>
      <c r="G1774" s="1095">
        <f t="shared" si="111"/>
        <v>0</v>
      </c>
      <c r="H1774" s="1090" t="str">
        <f t="shared" ca="1" si="112"/>
        <v/>
      </c>
      <c r="I1774" s="1109"/>
      <c r="J1774" s="1109"/>
      <c r="K1774" s="1112"/>
      <c r="L1774" s="1091"/>
      <c r="M1774" s="1091"/>
      <c r="N1774" s="1091"/>
      <c r="O1774" s="1091"/>
      <c r="P1774" s="1096"/>
      <c r="Q1774" s="1096"/>
      <c r="R1774" s="1096"/>
      <c r="S1774" s="1091"/>
    </row>
    <row r="1775" spans="1:19" x14ac:dyDescent="0.3">
      <c r="A1775" s="1090">
        <v>1770</v>
      </c>
      <c r="B1775" s="1091"/>
      <c r="C1775" s="1091"/>
      <c r="D1775" s="1097"/>
      <c r="E1775" s="1093">
        <f t="shared" si="109"/>
        <v>0</v>
      </c>
      <c r="F1775" s="1094">
        <f t="shared" si="110"/>
        <v>0</v>
      </c>
      <c r="G1775" s="1095">
        <f t="shared" si="111"/>
        <v>0</v>
      </c>
      <c r="H1775" s="1090" t="str">
        <f t="shared" ca="1" si="112"/>
        <v/>
      </c>
      <c r="I1775" s="1109"/>
      <c r="J1775" s="1109"/>
      <c r="K1775" s="1112"/>
      <c r="L1775" s="1091"/>
      <c r="M1775" s="1091"/>
      <c r="N1775" s="1091"/>
      <c r="O1775" s="1091"/>
      <c r="P1775" s="1096"/>
      <c r="Q1775" s="1096"/>
      <c r="R1775" s="1096"/>
      <c r="S1775" s="1091"/>
    </row>
    <row r="1776" spans="1:19" x14ac:dyDescent="0.3">
      <c r="A1776" s="1090">
        <v>1771</v>
      </c>
      <c r="B1776" s="1091"/>
      <c r="C1776" s="1091"/>
      <c r="D1776" s="1097"/>
      <c r="E1776" s="1093">
        <f t="shared" si="109"/>
        <v>0</v>
      </c>
      <c r="F1776" s="1094">
        <f t="shared" si="110"/>
        <v>0</v>
      </c>
      <c r="G1776" s="1095">
        <f t="shared" si="111"/>
        <v>0</v>
      </c>
      <c r="H1776" s="1090" t="str">
        <f t="shared" ca="1" si="112"/>
        <v/>
      </c>
      <c r="I1776" s="1109"/>
      <c r="J1776" s="1109"/>
      <c r="K1776" s="1112"/>
      <c r="L1776" s="1091"/>
      <c r="M1776" s="1091"/>
      <c r="N1776" s="1091"/>
      <c r="O1776" s="1091"/>
      <c r="P1776" s="1096"/>
      <c r="Q1776" s="1096"/>
      <c r="R1776" s="1096"/>
      <c r="S1776" s="1091"/>
    </row>
    <row r="1777" spans="1:19" x14ac:dyDescent="0.3">
      <c r="A1777" s="1090">
        <v>1772</v>
      </c>
      <c r="B1777" s="1091"/>
      <c r="C1777" s="1091"/>
      <c r="D1777" s="1097"/>
      <c r="E1777" s="1093">
        <f t="shared" si="109"/>
        <v>0</v>
      </c>
      <c r="F1777" s="1094">
        <f t="shared" si="110"/>
        <v>0</v>
      </c>
      <c r="G1777" s="1095">
        <f t="shared" si="111"/>
        <v>0</v>
      </c>
      <c r="H1777" s="1090" t="str">
        <f t="shared" ca="1" si="112"/>
        <v/>
      </c>
      <c r="I1777" s="1109"/>
      <c r="J1777" s="1109"/>
      <c r="K1777" s="1112"/>
      <c r="L1777" s="1091"/>
      <c r="M1777" s="1091"/>
      <c r="N1777" s="1091"/>
      <c r="O1777" s="1091"/>
      <c r="P1777" s="1096"/>
      <c r="Q1777" s="1096"/>
      <c r="R1777" s="1096"/>
      <c r="S1777" s="1091"/>
    </row>
    <row r="1778" spans="1:19" x14ac:dyDescent="0.3">
      <c r="A1778" s="1090">
        <v>1773</v>
      </c>
      <c r="B1778" s="1091"/>
      <c r="C1778" s="1091"/>
      <c r="D1778" s="1097"/>
      <c r="E1778" s="1093">
        <f t="shared" si="109"/>
        <v>0</v>
      </c>
      <c r="F1778" s="1094">
        <f t="shared" si="110"/>
        <v>0</v>
      </c>
      <c r="G1778" s="1095">
        <f t="shared" si="111"/>
        <v>0</v>
      </c>
      <c r="H1778" s="1090" t="str">
        <f t="shared" ca="1" si="112"/>
        <v/>
      </c>
      <c r="I1778" s="1109"/>
      <c r="J1778" s="1109"/>
      <c r="K1778" s="1112"/>
      <c r="L1778" s="1091"/>
      <c r="M1778" s="1091"/>
      <c r="N1778" s="1091"/>
      <c r="O1778" s="1091"/>
      <c r="P1778" s="1096"/>
      <c r="Q1778" s="1096"/>
      <c r="R1778" s="1096"/>
      <c r="S1778" s="1091"/>
    </row>
    <row r="1779" spans="1:19" x14ac:dyDescent="0.3">
      <c r="A1779" s="1090">
        <v>1774</v>
      </c>
      <c r="B1779" s="1091"/>
      <c r="C1779" s="1091"/>
      <c r="D1779" s="1097"/>
      <c r="E1779" s="1093">
        <f t="shared" si="109"/>
        <v>0</v>
      </c>
      <c r="F1779" s="1094">
        <f t="shared" si="110"/>
        <v>0</v>
      </c>
      <c r="G1779" s="1095">
        <f t="shared" si="111"/>
        <v>0</v>
      </c>
      <c r="H1779" s="1090" t="str">
        <f t="shared" ca="1" si="112"/>
        <v/>
      </c>
      <c r="I1779" s="1109"/>
      <c r="J1779" s="1109"/>
      <c r="K1779" s="1112"/>
      <c r="L1779" s="1091"/>
      <c r="M1779" s="1091"/>
      <c r="N1779" s="1091"/>
      <c r="O1779" s="1091"/>
      <c r="P1779" s="1096"/>
      <c r="Q1779" s="1096"/>
      <c r="R1779" s="1096"/>
      <c r="S1779" s="1091"/>
    </row>
    <row r="1780" spans="1:19" x14ac:dyDescent="0.3">
      <c r="A1780" s="1090">
        <v>1775</v>
      </c>
      <c r="B1780" s="1091"/>
      <c r="C1780" s="1091"/>
      <c r="D1780" s="1097"/>
      <c r="E1780" s="1093">
        <f t="shared" si="109"/>
        <v>0</v>
      </c>
      <c r="F1780" s="1094">
        <f t="shared" si="110"/>
        <v>0</v>
      </c>
      <c r="G1780" s="1095">
        <f t="shared" si="111"/>
        <v>0</v>
      </c>
      <c r="H1780" s="1090" t="str">
        <f t="shared" ca="1" si="112"/>
        <v/>
      </c>
      <c r="I1780" s="1109"/>
      <c r="J1780" s="1109"/>
      <c r="K1780" s="1112"/>
      <c r="L1780" s="1091"/>
      <c r="M1780" s="1091"/>
      <c r="N1780" s="1091"/>
      <c r="O1780" s="1091"/>
      <c r="P1780" s="1096"/>
      <c r="Q1780" s="1096"/>
      <c r="R1780" s="1096"/>
      <c r="S1780" s="1091"/>
    </row>
    <row r="1781" spans="1:19" x14ac:dyDescent="0.3">
      <c r="A1781" s="1090">
        <v>1776</v>
      </c>
      <c r="B1781" s="1091"/>
      <c r="C1781" s="1091"/>
      <c r="D1781" s="1097"/>
      <c r="E1781" s="1093">
        <f t="shared" si="109"/>
        <v>0</v>
      </c>
      <c r="F1781" s="1094">
        <f t="shared" si="110"/>
        <v>0</v>
      </c>
      <c r="G1781" s="1095">
        <f t="shared" si="111"/>
        <v>0</v>
      </c>
      <c r="H1781" s="1090" t="str">
        <f t="shared" ca="1" si="112"/>
        <v/>
      </c>
      <c r="I1781" s="1109"/>
      <c r="J1781" s="1109"/>
      <c r="K1781" s="1112"/>
      <c r="L1781" s="1091"/>
      <c r="M1781" s="1091"/>
      <c r="N1781" s="1091"/>
      <c r="O1781" s="1091"/>
      <c r="P1781" s="1096"/>
      <c r="Q1781" s="1096"/>
      <c r="R1781" s="1096"/>
      <c r="S1781" s="1091"/>
    </row>
    <row r="1782" spans="1:19" x14ac:dyDescent="0.3">
      <c r="A1782" s="1090">
        <v>1777</v>
      </c>
      <c r="B1782" s="1091"/>
      <c r="C1782" s="1091"/>
      <c r="D1782" s="1097"/>
      <c r="E1782" s="1093">
        <f t="shared" si="109"/>
        <v>0</v>
      </c>
      <c r="F1782" s="1094">
        <f t="shared" si="110"/>
        <v>0</v>
      </c>
      <c r="G1782" s="1095">
        <f t="shared" si="111"/>
        <v>0</v>
      </c>
      <c r="H1782" s="1090" t="str">
        <f t="shared" ca="1" si="112"/>
        <v/>
      </c>
      <c r="I1782" s="1109"/>
      <c r="J1782" s="1109"/>
      <c r="K1782" s="1112"/>
      <c r="L1782" s="1091"/>
      <c r="M1782" s="1091"/>
      <c r="N1782" s="1091"/>
      <c r="O1782" s="1091"/>
      <c r="P1782" s="1096"/>
      <c r="Q1782" s="1096"/>
      <c r="R1782" s="1096"/>
      <c r="S1782" s="1091"/>
    </row>
    <row r="1783" spans="1:19" x14ac:dyDescent="0.3">
      <c r="A1783" s="1090">
        <v>1778</v>
      </c>
      <c r="B1783" s="1091"/>
      <c r="C1783" s="1091"/>
      <c r="D1783" s="1097"/>
      <c r="E1783" s="1093">
        <f t="shared" si="109"/>
        <v>0</v>
      </c>
      <c r="F1783" s="1094">
        <f t="shared" si="110"/>
        <v>0</v>
      </c>
      <c r="G1783" s="1095">
        <f t="shared" si="111"/>
        <v>0</v>
      </c>
      <c r="H1783" s="1090" t="str">
        <f t="shared" ca="1" si="112"/>
        <v/>
      </c>
      <c r="I1783" s="1109"/>
      <c r="J1783" s="1109"/>
      <c r="K1783" s="1112"/>
      <c r="L1783" s="1091"/>
      <c r="M1783" s="1091"/>
      <c r="N1783" s="1091"/>
      <c r="O1783" s="1091"/>
      <c r="P1783" s="1096"/>
      <c r="Q1783" s="1096"/>
      <c r="R1783" s="1096"/>
      <c r="S1783" s="1091"/>
    </row>
    <row r="1784" spans="1:19" x14ac:dyDescent="0.3">
      <c r="A1784" s="1090">
        <v>1779</v>
      </c>
      <c r="B1784" s="1091"/>
      <c r="C1784" s="1091"/>
      <c r="D1784" s="1097"/>
      <c r="E1784" s="1093">
        <f t="shared" si="109"/>
        <v>0</v>
      </c>
      <c r="F1784" s="1094">
        <f t="shared" si="110"/>
        <v>0</v>
      </c>
      <c r="G1784" s="1095">
        <f t="shared" si="111"/>
        <v>0</v>
      </c>
      <c r="H1784" s="1090" t="str">
        <f t="shared" ca="1" si="112"/>
        <v/>
      </c>
      <c r="I1784" s="1109"/>
      <c r="J1784" s="1109"/>
      <c r="K1784" s="1112"/>
      <c r="L1784" s="1091"/>
      <c r="M1784" s="1091"/>
      <c r="N1784" s="1091"/>
      <c r="O1784" s="1091"/>
      <c r="P1784" s="1096"/>
      <c r="Q1784" s="1096"/>
      <c r="R1784" s="1096"/>
      <c r="S1784" s="1091"/>
    </row>
    <row r="1785" spans="1:19" x14ac:dyDescent="0.3">
      <c r="A1785" s="1090">
        <v>1780</v>
      </c>
      <c r="B1785" s="1091"/>
      <c r="C1785" s="1091"/>
      <c r="D1785" s="1097"/>
      <c r="E1785" s="1093">
        <f t="shared" si="109"/>
        <v>0</v>
      </c>
      <c r="F1785" s="1094">
        <f t="shared" si="110"/>
        <v>0</v>
      </c>
      <c r="G1785" s="1095">
        <f t="shared" si="111"/>
        <v>0</v>
      </c>
      <c r="H1785" s="1090" t="str">
        <f t="shared" ca="1" si="112"/>
        <v/>
      </c>
      <c r="I1785" s="1109"/>
      <c r="J1785" s="1109"/>
      <c r="K1785" s="1112"/>
      <c r="L1785" s="1091"/>
      <c r="M1785" s="1091"/>
      <c r="N1785" s="1091"/>
      <c r="O1785" s="1091"/>
      <c r="P1785" s="1096"/>
      <c r="Q1785" s="1096"/>
      <c r="R1785" s="1096"/>
      <c r="S1785" s="1091"/>
    </row>
    <row r="1786" spans="1:19" x14ac:dyDescent="0.3">
      <c r="A1786" s="1090">
        <v>1781</v>
      </c>
      <c r="B1786" s="1091"/>
      <c r="C1786" s="1091"/>
      <c r="D1786" s="1097"/>
      <c r="E1786" s="1093">
        <f t="shared" si="109"/>
        <v>0</v>
      </c>
      <c r="F1786" s="1094">
        <f t="shared" si="110"/>
        <v>0</v>
      </c>
      <c r="G1786" s="1095">
        <f t="shared" si="111"/>
        <v>0</v>
      </c>
      <c r="H1786" s="1090" t="str">
        <f t="shared" ca="1" si="112"/>
        <v/>
      </c>
      <c r="I1786" s="1109"/>
      <c r="J1786" s="1109"/>
      <c r="K1786" s="1112"/>
      <c r="L1786" s="1091"/>
      <c r="M1786" s="1091"/>
      <c r="N1786" s="1091"/>
      <c r="O1786" s="1091"/>
      <c r="P1786" s="1096"/>
      <c r="Q1786" s="1096"/>
      <c r="R1786" s="1096"/>
      <c r="S1786" s="1091"/>
    </row>
    <row r="1787" spans="1:19" x14ac:dyDescent="0.3">
      <c r="A1787" s="1090">
        <v>1782</v>
      </c>
      <c r="B1787" s="1091"/>
      <c r="C1787" s="1091"/>
      <c r="D1787" s="1097"/>
      <c r="E1787" s="1093">
        <f t="shared" si="109"/>
        <v>0</v>
      </c>
      <c r="F1787" s="1094">
        <f t="shared" si="110"/>
        <v>0</v>
      </c>
      <c r="G1787" s="1095">
        <f t="shared" si="111"/>
        <v>0</v>
      </c>
      <c r="H1787" s="1090" t="str">
        <f t="shared" ca="1" si="112"/>
        <v/>
      </c>
      <c r="I1787" s="1109"/>
      <c r="J1787" s="1109"/>
      <c r="K1787" s="1112"/>
      <c r="L1787" s="1091"/>
      <c r="M1787" s="1091"/>
      <c r="N1787" s="1091"/>
      <c r="O1787" s="1091"/>
      <c r="P1787" s="1096"/>
      <c r="Q1787" s="1096"/>
      <c r="R1787" s="1096"/>
      <c r="S1787" s="1091"/>
    </row>
    <row r="1788" spans="1:19" x14ac:dyDescent="0.3">
      <c r="A1788" s="1090">
        <v>1783</v>
      </c>
      <c r="B1788" s="1091"/>
      <c r="C1788" s="1091"/>
      <c r="D1788" s="1097"/>
      <c r="E1788" s="1093">
        <f t="shared" si="109"/>
        <v>0</v>
      </c>
      <c r="F1788" s="1094">
        <f t="shared" si="110"/>
        <v>0</v>
      </c>
      <c r="G1788" s="1095">
        <f t="shared" si="111"/>
        <v>0</v>
      </c>
      <c r="H1788" s="1090" t="str">
        <f t="shared" ca="1" si="112"/>
        <v/>
      </c>
      <c r="I1788" s="1109"/>
      <c r="J1788" s="1109"/>
      <c r="K1788" s="1112"/>
      <c r="L1788" s="1091"/>
      <c r="M1788" s="1091"/>
      <c r="N1788" s="1091"/>
      <c r="O1788" s="1091"/>
      <c r="P1788" s="1096"/>
      <c r="Q1788" s="1096"/>
      <c r="R1788" s="1096"/>
      <c r="S1788" s="1091"/>
    </row>
    <row r="1789" spans="1:19" x14ac:dyDescent="0.3">
      <c r="A1789" s="1090">
        <v>1784</v>
      </c>
      <c r="B1789" s="1091"/>
      <c r="C1789" s="1091"/>
      <c r="D1789" s="1097"/>
      <c r="E1789" s="1093">
        <f t="shared" si="109"/>
        <v>0</v>
      </c>
      <c r="F1789" s="1094">
        <f t="shared" si="110"/>
        <v>0</v>
      </c>
      <c r="G1789" s="1095">
        <f t="shared" si="111"/>
        <v>0</v>
      </c>
      <c r="H1789" s="1090" t="str">
        <f t="shared" ca="1" si="112"/>
        <v/>
      </c>
      <c r="I1789" s="1109"/>
      <c r="J1789" s="1109"/>
      <c r="K1789" s="1112"/>
      <c r="L1789" s="1091"/>
      <c r="M1789" s="1091"/>
      <c r="N1789" s="1091"/>
      <c r="O1789" s="1091"/>
      <c r="P1789" s="1096"/>
      <c r="Q1789" s="1096"/>
      <c r="R1789" s="1096"/>
      <c r="S1789" s="1091"/>
    </row>
    <row r="1790" spans="1:19" x14ac:dyDescent="0.3">
      <c r="A1790" s="1090">
        <v>1785</v>
      </c>
      <c r="B1790" s="1091"/>
      <c r="C1790" s="1091"/>
      <c r="D1790" s="1097"/>
      <c r="E1790" s="1093">
        <f t="shared" si="109"/>
        <v>0</v>
      </c>
      <c r="F1790" s="1094">
        <f t="shared" si="110"/>
        <v>0</v>
      </c>
      <c r="G1790" s="1095">
        <f t="shared" si="111"/>
        <v>0</v>
      </c>
      <c r="H1790" s="1090" t="str">
        <f t="shared" ca="1" si="112"/>
        <v/>
      </c>
      <c r="I1790" s="1109"/>
      <c r="J1790" s="1109"/>
      <c r="K1790" s="1112"/>
      <c r="L1790" s="1091"/>
      <c r="M1790" s="1091"/>
      <c r="N1790" s="1091"/>
      <c r="O1790" s="1091"/>
      <c r="P1790" s="1096"/>
      <c r="Q1790" s="1096"/>
      <c r="R1790" s="1096"/>
      <c r="S1790" s="1091"/>
    </row>
    <row r="1791" spans="1:19" x14ac:dyDescent="0.3">
      <c r="A1791" s="1090">
        <v>1786</v>
      </c>
      <c r="B1791" s="1091"/>
      <c r="C1791" s="1091"/>
      <c r="D1791" s="1097"/>
      <c r="E1791" s="1093">
        <f t="shared" si="109"/>
        <v>0</v>
      </c>
      <c r="F1791" s="1094">
        <f t="shared" si="110"/>
        <v>0</v>
      </c>
      <c r="G1791" s="1095">
        <f t="shared" si="111"/>
        <v>0</v>
      </c>
      <c r="H1791" s="1090" t="str">
        <f t="shared" ca="1" si="112"/>
        <v/>
      </c>
      <c r="I1791" s="1109"/>
      <c r="J1791" s="1109"/>
      <c r="K1791" s="1112"/>
      <c r="L1791" s="1091"/>
      <c r="M1791" s="1091"/>
      <c r="N1791" s="1091"/>
      <c r="O1791" s="1091"/>
      <c r="P1791" s="1096"/>
      <c r="Q1791" s="1096"/>
      <c r="R1791" s="1096"/>
      <c r="S1791" s="1091"/>
    </row>
    <row r="1792" spans="1:19" x14ac:dyDescent="0.3">
      <c r="A1792" s="1090">
        <v>1787</v>
      </c>
      <c r="B1792" s="1091"/>
      <c r="C1792" s="1091"/>
      <c r="D1792" s="1097"/>
      <c r="E1792" s="1093">
        <f t="shared" si="109"/>
        <v>0</v>
      </c>
      <c r="F1792" s="1094">
        <f t="shared" si="110"/>
        <v>0</v>
      </c>
      <c r="G1792" s="1095">
        <f t="shared" si="111"/>
        <v>0</v>
      </c>
      <c r="H1792" s="1090" t="str">
        <f t="shared" ca="1" si="112"/>
        <v/>
      </c>
      <c r="I1792" s="1109"/>
      <c r="J1792" s="1109"/>
      <c r="K1792" s="1112"/>
      <c r="L1792" s="1091"/>
      <c r="M1792" s="1091"/>
      <c r="N1792" s="1091"/>
      <c r="O1792" s="1091"/>
      <c r="P1792" s="1096"/>
      <c r="Q1792" s="1096"/>
      <c r="R1792" s="1096"/>
      <c r="S1792" s="1091"/>
    </row>
    <row r="1793" spans="1:19" x14ac:dyDescent="0.3">
      <c r="A1793" s="1090">
        <v>1788</v>
      </c>
      <c r="B1793" s="1091"/>
      <c r="C1793" s="1091"/>
      <c r="D1793" s="1097"/>
      <c r="E1793" s="1093">
        <f t="shared" si="109"/>
        <v>0</v>
      </c>
      <c r="F1793" s="1094">
        <f t="shared" si="110"/>
        <v>0</v>
      </c>
      <c r="G1793" s="1095">
        <f t="shared" si="111"/>
        <v>0</v>
      </c>
      <c r="H1793" s="1090" t="str">
        <f t="shared" ca="1" si="112"/>
        <v/>
      </c>
      <c r="I1793" s="1109"/>
      <c r="J1793" s="1109"/>
      <c r="K1793" s="1112"/>
      <c r="L1793" s="1091"/>
      <c r="M1793" s="1091"/>
      <c r="N1793" s="1091"/>
      <c r="O1793" s="1091"/>
      <c r="P1793" s="1096"/>
      <c r="Q1793" s="1096"/>
      <c r="R1793" s="1096"/>
      <c r="S1793" s="1091"/>
    </row>
    <row r="1794" spans="1:19" x14ac:dyDescent="0.3">
      <c r="A1794" s="1090">
        <v>1789</v>
      </c>
      <c r="B1794" s="1091"/>
      <c r="C1794" s="1091"/>
      <c r="D1794" s="1097"/>
      <c r="E1794" s="1093">
        <f t="shared" si="109"/>
        <v>0</v>
      </c>
      <c r="F1794" s="1094">
        <f t="shared" si="110"/>
        <v>0</v>
      </c>
      <c r="G1794" s="1095">
        <f t="shared" si="111"/>
        <v>0</v>
      </c>
      <c r="H1794" s="1090" t="str">
        <f t="shared" ca="1" si="112"/>
        <v/>
      </c>
      <c r="I1794" s="1109"/>
      <c r="J1794" s="1109"/>
      <c r="K1794" s="1112"/>
      <c r="L1794" s="1091"/>
      <c r="M1794" s="1091"/>
      <c r="N1794" s="1091"/>
      <c r="O1794" s="1091"/>
      <c r="P1794" s="1096"/>
      <c r="Q1794" s="1096"/>
      <c r="R1794" s="1096"/>
      <c r="S1794" s="1091"/>
    </row>
    <row r="1795" spans="1:19" x14ac:dyDescent="0.3">
      <c r="A1795" s="1090">
        <v>1790</v>
      </c>
      <c r="B1795" s="1091"/>
      <c r="C1795" s="1091"/>
      <c r="D1795" s="1097"/>
      <c r="E1795" s="1093">
        <f t="shared" si="109"/>
        <v>0</v>
      </c>
      <c r="F1795" s="1094">
        <f t="shared" si="110"/>
        <v>0</v>
      </c>
      <c r="G1795" s="1095">
        <f t="shared" si="111"/>
        <v>0</v>
      </c>
      <c r="H1795" s="1090" t="str">
        <f t="shared" ca="1" si="112"/>
        <v/>
      </c>
      <c r="I1795" s="1109"/>
      <c r="J1795" s="1109"/>
      <c r="K1795" s="1112"/>
      <c r="L1795" s="1091"/>
      <c r="M1795" s="1091"/>
      <c r="N1795" s="1091"/>
      <c r="O1795" s="1091"/>
      <c r="P1795" s="1096"/>
      <c r="Q1795" s="1096"/>
      <c r="R1795" s="1096"/>
      <c r="S1795" s="1091"/>
    </row>
    <row r="1796" spans="1:19" x14ac:dyDescent="0.3">
      <c r="A1796" s="1090">
        <v>1791</v>
      </c>
      <c r="B1796" s="1091"/>
      <c r="C1796" s="1091"/>
      <c r="D1796" s="1097"/>
      <c r="E1796" s="1093">
        <f t="shared" si="109"/>
        <v>0</v>
      </c>
      <c r="F1796" s="1094">
        <f t="shared" si="110"/>
        <v>0</v>
      </c>
      <c r="G1796" s="1095">
        <f t="shared" si="111"/>
        <v>0</v>
      </c>
      <c r="H1796" s="1090" t="str">
        <f t="shared" ca="1" si="112"/>
        <v/>
      </c>
      <c r="I1796" s="1109"/>
      <c r="J1796" s="1109"/>
      <c r="K1796" s="1112"/>
      <c r="L1796" s="1091"/>
      <c r="M1796" s="1091"/>
      <c r="N1796" s="1091"/>
      <c r="O1796" s="1091"/>
      <c r="P1796" s="1096"/>
      <c r="Q1796" s="1096"/>
      <c r="R1796" s="1096"/>
      <c r="S1796" s="1091"/>
    </row>
    <row r="1797" spans="1:19" x14ac:dyDescent="0.3">
      <c r="A1797" s="1090">
        <v>1792</v>
      </c>
      <c r="B1797" s="1091"/>
      <c r="C1797" s="1091"/>
      <c r="D1797" s="1097"/>
      <c r="E1797" s="1093">
        <f t="shared" si="109"/>
        <v>0</v>
      </c>
      <c r="F1797" s="1094">
        <f t="shared" si="110"/>
        <v>0</v>
      </c>
      <c r="G1797" s="1095">
        <f t="shared" si="111"/>
        <v>0</v>
      </c>
      <c r="H1797" s="1090" t="str">
        <f t="shared" ca="1" si="112"/>
        <v/>
      </c>
      <c r="I1797" s="1109"/>
      <c r="J1797" s="1109"/>
      <c r="K1797" s="1112"/>
      <c r="L1797" s="1091"/>
      <c r="M1797" s="1091"/>
      <c r="N1797" s="1091"/>
      <c r="O1797" s="1091"/>
      <c r="P1797" s="1096"/>
      <c r="Q1797" s="1096"/>
      <c r="R1797" s="1096"/>
      <c r="S1797" s="1091"/>
    </row>
    <row r="1798" spans="1:19" x14ac:dyDescent="0.3">
      <c r="A1798" s="1090">
        <v>1793</v>
      </c>
      <c r="B1798" s="1091"/>
      <c r="C1798" s="1091"/>
      <c r="D1798" s="1097"/>
      <c r="E1798" s="1093">
        <f t="shared" si="109"/>
        <v>0</v>
      </c>
      <c r="F1798" s="1094">
        <f t="shared" si="110"/>
        <v>0</v>
      </c>
      <c r="G1798" s="1095">
        <f t="shared" si="111"/>
        <v>0</v>
      </c>
      <c r="H1798" s="1090" t="str">
        <f t="shared" ca="1" si="112"/>
        <v/>
      </c>
      <c r="I1798" s="1109"/>
      <c r="J1798" s="1109"/>
      <c r="K1798" s="1112"/>
      <c r="L1798" s="1091"/>
      <c r="M1798" s="1091"/>
      <c r="N1798" s="1091"/>
      <c r="O1798" s="1091"/>
      <c r="P1798" s="1096"/>
      <c r="Q1798" s="1096"/>
      <c r="R1798" s="1096"/>
      <c r="S1798" s="1091"/>
    </row>
    <row r="1799" spans="1:19" x14ac:dyDescent="0.3">
      <c r="A1799" s="1090">
        <v>1794</v>
      </c>
      <c r="B1799" s="1091"/>
      <c r="C1799" s="1091"/>
      <c r="D1799" s="1097"/>
      <c r="E1799" s="1093">
        <f t="shared" ref="E1799:E1862" si="113">D1799</f>
        <v>0</v>
      </c>
      <c r="F1799" s="1094">
        <f t="shared" ref="F1799:F1862" si="114">D1799</f>
        <v>0</v>
      </c>
      <c r="G1799" s="1095">
        <f t="shared" ref="G1799:G1862" si="115">D1799</f>
        <v>0</v>
      </c>
      <c r="H1799" s="1090" t="str">
        <f t="shared" ref="H1799:H1862" ca="1" si="116">IF(ISBLANK(D1799),"",DATEDIF(G1799,TODAY(),"y"))</f>
        <v/>
      </c>
      <c r="I1799" s="1109"/>
      <c r="J1799" s="1109"/>
      <c r="K1799" s="1112"/>
      <c r="L1799" s="1091"/>
      <c r="M1799" s="1091"/>
      <c r="N1799" s="1091"/>
      <c r="O1799" s="1091"/>
      <c r="P1799" s="1096"/>
      <c r="Q1799" s="1096"/>
      <c r="R1799" s="1096"/>
      <c r="S1799" s="1091"/>
    </row>
    <row r="1800" spans="1:19" x14ac:dyDescent="0.3">
      <c r="A1800" s="1090">
        <v>1795</v>
      </c>
      <c r="B1800" s="1091"/>
      <c r="C1800" s="1091"/>
      <c r="D1800" s="1097"/>
      <c r="E1800" s="1093">
        <f t="shared" si="113"/>
        <v>0</v>
      </c>
      <c r="F1800" s="1094">
        <f t="shared" si="114"/>
        <v>0</v>
      </c>
      <c r="G1800" s="1095">
        <f t="shared" si="115"/>
        <v>0</v>
      </c>
      <c r="H1800" s="1090" t="str">
        <f t="shared" ca="1" si="116"/>
        <v/>
      </c>
      <c r="I1800" s="1109"/>
      <c r="J1800" s="1109"/>
      <c r="K1800" s="1112"/>
      <c r="L1800" s="1091"/>
      <c r="M1800" s="1091"/>
      <c r="N1800" s="1091"/>
      <c r="O1800" s="1091"/>
      <c r="P1800" s="1096"/>
      <c r="Q1800" s="1096"/>
      <c r="R1800" s="1096"/>
      <c r="S1800" s="1091"/>
    </row>
    <row r="1801" spans="1:19" x14ac:dyDescent="0.3">
      <c r="A1801" s="1090">
        <v>1796</v>
      </c>
      <c r="B1801" s="1091"/>
      <c r="C1801" s="1091"/>
      <c r="D1801" s="1097"/>
      <c r="E1801" s="1093">
        <f t="shared" si="113"/>
        <v>0</v>
      </c>
      <c r="F1801" s="1094">
        <f t="shared" si="114"/>
        <v>0</v>
      </c>
      <c r="G1801" s="1095">
        <f t="shared" si="115"/>
        <v>0</v>
      </c>
      <c r="H1801" s="1090" t="str">
        <f t="shared" ca="1" si="116"/>
        <v/>
      </c>
      <c r="I1801" s="1109"/>
      <c r="J1801" s="1109"/>
      <c r="K1801" s="1112"/>
      <c r="L1801" s="1091"/>
      <c r="M1801" s="1091"/>
      <c r="N1801" s="1091"/>
      <c r="O1801" s="1091"/>
      <c r="P1801" s="1096"/>
      <c r="Q1801" s="1096"/>
      <c r="R1801" s="1096"/>
      <c r="S1801" s="1091"/>
    </row>
    <row r="1802" spans="1:19" x14ac:dyDescent="0.3">
      <c r="A1802" s="1090">
        <v>1797</v>
      </c>
      <c r="B1802" s="1091"/>
      <c r="C1802" s="1091"/>
      <c r="D1802" s="1097"/>
      <c r="E1802" s="1093">
        <f t="shared" si="113"/>
        <v>0</v>
      </c>
      <c r="F1802" s="1094">
        <f t="shared" si="114"/>
        <v>0</v>
      </c>
      <c r="G1802" s="1095">
        <f t="shared" si="115"/>
        <v>0</v>
      </c>
      <c r="H1802" s="1090" t="str">
        <f t="shared" ca="1" si="116"/>
        <v/>
      </c>
      <c r="I1802" s="1109"/>
      <c r="J1802" s="1109"/>
      <c r="K1802" s="1112"/>
      <c r="L1802" s="1091"/>
      <c r="M1802" s="1091"/>
      <c r="N1802" s="1091"/>
      <c r="O1802" s="1091"/>
      <c r="P1802" s="1096"/>
      <c r="Q1802" s="1096"/>
      <c r="R1802" s="1096"/>
      <c r="S1802" s="1091"/>
    </row>
    <row r="1803" spans="1:19" x14ac:dyDescent="0.3">
      <c r="A1803" s="1090">
        <v>1798</v>
      </c>
      <c r="B1803" s="1091"/>
      <c r="C1803" s="1091"/>
      <c r="D1803" s="1097"/>
      <c r="E1803" s="1093">
        <f t="shared" si="113"/>
        <v>0</v>
      </c>
      <c r="F1803" s="1094">
        <f t="shared" si="114"/>
        <v>0</v>
      </c>
      <c r="G1803" s="1095">
        <f t="shared" si="115"/>
        <v>0</v>
      </c>
      <c r="H1803" s="1090" t="str">
        <f t="shared" ca="1" si="116"/>
        <v/>
      </c>
      <c r="I1803" s="1109"/>
      <c r="J1803" s="1109"/>
      <c r="K1803" s="1112"/>
      <c r="L1803" s="1091"/>
      <c r="M1803" s="1091"/>
      <c r="N1803" s="1091"/>
      <c r="O1803" s="1091"/>
      <c r="P1803" s="1096"/>
      <c r="Q1803" s="1096"/>
      <c r="R1803" s="1096"/>
      <c r="S1803" s="1091"/>
    </row>
    <row r="1804" spans="1:19" x14ac:dyDescent="0.3">
      <c r="A1804" s="1090">
        <v>1799</v>
      </c>
      <c r="B1804" s="1091"/>
      <c r="C1804" s="1091"/>
      <c r="D1804" s="1097"/>
      <c r="E1804" s="1093">
        <f t="shared" si="113"/>
        <v>0</v>
      </c>
      <c r="F1804" s="1094">
        <f t="shared" si="114"/>
        <v>0</v>
      </c>
      <c r="G1804" s="1095">
        <f t="shared" si="115"/>
        <v>0</v>
      </c>
      <c r="H1804" s="1090" t="str">
        <f t="shared" ca="1" si="116"/>
        <v/>
      </c>
      <c r="I1804" s="1109"/>
      <c r="J1804" s="1109"/>
      <c r="K1804" s="1112"/>
      <c r="L1804" s="1091"/>
      <c r="M1804" s="1091"/>
      <c r="N1804" s="1091"/>
      <c r="O1804" s="1091"/>
      <c r="P1804" s="1096"/>
      <c r="Q1804" s="1096"/>
      <c r="R1804" s="1096"/>
      <c r="S1804" s="1091"/>
    </row>
    <row r="1805" spans="1:19" x14ac:dyDescent="0.3">
      <c r="A1805" s="1090">
        <v>1800</v>
      </c>
      <c r="B1805" s="1091"/>
      <c r="C1805" s="1091"/>
      <c r="D1805" s="1097"/>
      <c r="E1805" s="1093">
        <f t="shared" si="113"/>
        <v>0</v>
      </c>
      <c r="F1805" s="1094">
        <f t="shared" si="114"/>
        <v>0</v>
      </c>
      <c r="G1805" s="1095">
        <f t="shared" si="115"/>
        <v>0</v>
      </c>
      <c r="H1805" s="1090" t="str">
        <f t="shared" ca="1" si="116"/>
        <v/>
      </c>
      <c r="I1805" s="1109"/>
      <c r="J1805" s="1109"/>
      <c r="K1805" s="1112"/>
      <c r="L1805" s="1091"/>
      <c r="M1805" s="1091"/>
      <c r="N1805" s="1091"/>
      <c r="O1805" s="1091"/>
      <c r="P1805" s="1096"/>
      <c r="Q1805" s="1096"/>
      <c r="R1805" s="1096"/>
      <c r="S1805" s="1091"/>
    </row>
    <row r="1806" spans="1:19" x14ac:dyDescent="0.3">
      <c r="A1806" s="1090">
        <v>1801</v>
      </c>
      <c r="B1806" s="1091"/>
      <c r="C1806" s="1091"/>
      <c r="D1806" s="1097"/>
      <c r="E1806" s="1093">
        <f t="shared" si="113"/>
        <v>0</v>
      </c>
      <c r="F1806" s="1094">
        <f t="shared" si="114"/>
        <v>0</v>
      </c>
      <c r="G1806" s="1095">
        <f t="shared" si="115"/>
        <v>0</v>
      </c>
      <c r="H1806" s="1090" t="str">
        <f t="shared" ca="1" si="116"/>
        <v/>
      </c>
      <c r="I1806" s="1109"/>
      <c r="J1806" s="1109"/>
      <c r="K1806" s="1112"/>
      <c r="L1806" s="1091"/>
      <c r="M1806" s="1091"/>
      <c r="N1806" s="1091"/>
      <c r="O1806" s="1091"/>
      <c r="P1806" s="1096"/>
      <c r="Q1806" s="1096"/>
      <c r="R1806" s="1096"/>
      <c r="S1806" s="1091"/>
    </row>
    <row r="1807" spans="1:19" x14ac:dyDescent="0.3">
      <c r="A1807" s="1090">
        <v>1802</v>
      </c>
      <c r="B1807" s="1091"/>
      <c r="C1807" s="1091"/>
      <c r="D1807" s="1097"/>
      <c r="E1807" s="1093">
        <f t="shared" si="113"/>
        <v>0</v>
      </c>
      <c r="F1807" s="1094">
        <f t="shared" si="114"/>
        <v>0</v>
      </c>
      <c r="G1807" s="1095">
        <f t="shared" si="115"/>
        <v>0</v>
      </c>
      <c r="H1807" s="1090" t="str">
        <f t="shared" ca="1" si="116"/>
        <v/>
      </c>
      <c r="I1807" s="1109"/>
      <c r="J1807" s="1109"/>
      <c r="K1807" s="1112"/>
      <c r="L1807" s="1091"/>
      <c r="M1807" s="1091"/>
      <c r="N1807" s="1091"/>
      <c r="O1807" s="1091"/>
      <c r="P1807" s="1096"/>
      <c r="Q1807" s="1096"/>
      <c r="R1807" s="1096"/>
      <c r="S1807" s="1091"/>
    </row>
    <row r="1808" spans="1:19" x14ac:dyDescent="0.3">
      <c r="A1808" s="1090">
        <v>1803</v>
      </c>
      <c r="B1808" s="1091"/>
      <c r="C1808" s="1091"/>
      <c r="D1808" s="1097"/>
      <c r="E1808" s="1093">
        <f t="shared" si="113"/>
        <v>0</v>
      </c>
      <c r="F1808" s="1094">
        <f t="shared" si="114"/>
        <v>0</v>
      </c>
      <c r="G1808" s="1095">
        <f t="shared" si="115"/>
        <v>0</v>
      </c>
      <c r="H1808" s="1090" t="str">
        <f t="shared" ca="1" si="116"/>
        <v/>
      </c>
      <c r="I1808" s="1109"/>
      <c r="J1808" s="1109"/>
      <c r="K1808" s="1112"/>
      <c r="L1808" s="1091"/>
      <c r="M1808" s="1091"/>
      <c r="N1808" s="1091"/>
      <c r="O1808" s="1091"/>
      <c r="P1808" s="1096"/>
      <c r="Q1808" s="1096"/>
      <c r="R1808" s="1096"/>
      <c r="S1808" s="1091"/>
    </row>
    <row r="1809" spans="1:19" x14ac:dyDescent="0.3">
      <c r="A1809" s="1090">
        <v>1804</v>
      </c>
      <c r="B1809" s="1091"/>
      <c r="C1809" s="1091"/>
      <c r="D1809" s="1097"/>
      <c r="E1809" s="1093">
        <f t="shared" si="113"/>
        <v>0</v>
      </c>
      <c r="F1809" s="1094">
        <f t="shared" si="114"/>
        <v>0</v>
      </c>
      <c r="G1809" s="1095">
        <f t="shared" si="115"/>
        <v>0</v>
      </c>
      <c r="H1809" s="1090" t="str">
        <f t="shared" ca="1" si="116"/>
        <v/>
      </c>
      <c r="I1809" s="1109"/>
      <c r="J1809" s="1109"/>
      <c r="K1809" s="1112"/>
      <c r="L1809" s="1091"/>
      <c r="M1809" s="1091"/>
      <c r="N1809" s="1091"/>
      <c r="O1809" s="1091"/>
      <c r="P1809" s="1096"/>
      <c r="Q1809" s="1096"/>
      <c r="R1809" s="1096"/>
      <c r="S1809" s="1091"/>
    </row>
    <row r="1810" spans="1:19" x14ac:dyDescent="0.3">
      <c r="A1810" s="1090">
        <v>1805</v>
      </c>
      <c r="B1810" s="1091"/>
      <c r="C1810" s="1091"/>
      <c r="D1810" s="1097"/>
      <c r="E1810" s="1093">
        <f t="shared" si="113"/>
        <v>0</v>
      </c>
      <c r="F1810" s="1094">
        <f t="shared" si="114"/>
        <v>0</v>
      </c>
      <c r="G1810" s="1095">
        <f t="shared" si="115"/>
        <v>0</v>
      </c>
      <c r="H1810" s="1090" t="str">
        <f t="shared" ca="1" si="116"/>
        <v/>
      </c>
      <c r="I1810" s="1109"/>
      <c r="J1810" s="1109"/>
      <c r="K1810" s="1112"/>
      <c r="L1810" s="1091"/>
      <c r="M1810" s="1091"/>
      <c r="N1810" s="1091"/>
      <c r="O1810" s="1091"/>
      <c r="P1810" s="1096"/>
      <c r="Q1810" s="1096"/>
      <c r="R1810" s="1096"/>
      <c r="S1810" s="1091"/>
    </row>
    <row r="1811" spans="1:19" x14ac:dyDescent="0.3">
      <c r="A1811" s="1090">
        <v>1806</v>
      </c>
      <c r="B1811" s="1091"/>
      <c r="C1811" s="1091"/>
      <c r="D1811" s="1097"/>
      <c r="E1811" s="1093">
        <f t="shared" si="113"/>
        <v>0</v>
      </c>
      <c r="F1811" s="1094">
        <f t="shared" si="114"/>
        <v>0</v>
      </c>
      <c r="G1811" s="1095">
        <f t="shared" si="115"/>
        <v>0</v>
      </c>
      <c r="H1811" s="1090" t="str">
        <f t="shared" ca="1" si="116"/>
        <v/>
      </c>
      <c r="I1811" s="1109"/>
      <c r="J1811" s="1109"/>
      <c r="K1811" s="1112"/>
      <c r="L1811" s="1091"/>
      <c r="M1811" s="1091"/>
      <c r="N1811" s="1091"/>
      <c r="O1811" s="1091"/>
      <c r="P1811" s="1096"/>
      <c r="Q1811" s="1096"/>
      <c r="R1811" s="1096"/>
      <c r="S1811" s="1091"/>
    </row>
    <row r="1812" spans="1:19" x14ac:dyDescent="0.3">
      <c r="A1812" s="1090">
        <v>1807</v>
      </c>
      <c r="B1812" s="1091"/>
      <c r="C1812" s="1091"/>
      <c r="D1812" s="1097"/>
      <c r="E1812" s="1093">
        <f t="shared" si="113"/>
        <v>0</v>
      </c>
      <c r="F1812" s="1094">
        <f t="shared" si="114"/>
        <v>0</v>
      </c>
      <c r="G1812" s="1095">
        <f t="shared" si="115"/>
        <v>0</v>
      </c>
      <c r="H1812" s="1090" t="str">
        <f t="shared" ca="1" si="116"/>
        <v/>
      </c>
      <c r="I1812" s="1109"/>
      <c r="J1812" s="1109"/>
      <c r="K1812" s="1112"/>
      <c r="L1812" s="1091"/>
      <c r="M1812" s="1091"/>
      <c r="N1812" s="1091"/>
      <c r="O1812" s="1091"/>
      <c r="P1812" s="1096"/>
      <c r="Q1812" s="1096"/>
      <c r="R1812" s="1096"/>
      <c r="S1812" s="1091"/>
    </row>
    <row r="1813" spans="1:19" x14ac:dyDescent="0.3">
      <c r="A1813" s="1090">
        <v>1808</v>
      </c>
      <c r="B1813" s="1091"/>
      <c r="C1813" s="1091"/>
      <c r="D1813" s="1097"/>
      <c r="E1813" s="1093">
        <f t="shared" si="113"/>
        <v>0</v>
      </c>
      <c r="F1813" s="1094">
        <f t="shared" si="114"/>
        <v>0</v>
      </c>
      <c r="G1813" s="1095">
        <f t="shared" si="115"/>
        <v>0</v>
      </c>
      <c r="H1813" s="1090" t="str">
        <f t="shared" ca="1" si="116"/>
        <v/>
      </c>
      <c r="I1813" s="1109"/>
      <c r="J1813" s="1109"/>
      <c r="K1813" s="1112"/>
      <c r="L1813" s="1091"/>
      <c r="M1813" s="1091"/>
      <c r="N1813" s="1091"/>
      <c r="O1813" s="1091"/>
      <c r="P1813" s="1096"/>
      <c r="Q1813" s="1096"/>
      <c r="R1813" s="1096"/>
      <c r="S1813" s="1091"/>
    </row>
    <row r="1814" spans="1:19" x14ac:dyDescent="0.3">
      <c r="A1814" s="1090">
        <v>1809</v>
      </c>
      <c r="B1814" s="1091"/>
      <c r="C1814" s="1091"/>
      <c r="D1814" s="1097"/>
      <c r="E1814" s="1093">
        <f t="shared" si="113"/>
        <v>0</v>
      </c>
      <c r="F1814" s="1094">
        <f t="shared" si="114"/>
        <v>0</v>
      </c>
      <c r="G1814" s="1095">
        <f t="shared" si="115"/>
        <v>0</v>
      </c>
      <c r="H1814" s="1090" t="str">
        <f t="shared" ca="1" si="116"/>
        <v/>
      </c>
      <c r="I1814" s="1109"/>
      <c r="J1814" s="1109"/>
      <c r="K1814" s="1112"/>
      <c r="L1814" s="1091"/>
      <c r="M1814" s="1091"/>
      <c r="N1814" s="1091"/>
      <c r="O1814" s="1091"/>
      <c r="P1814" s="1096"/>
      <c r="Q1814" s="1096"/>
      <c r="R1814" s="1096"/>
      <c r="S1814" s="1091"/>
    </row>
    <row r="1815" spans="1:19" x14ac:dyDescent="0.3">
      <c r="A1815" s="1090">
        <v>1810</v>
      </c>
      <c r="B1815" s="1091"/>
      <c r="C1815" s="1091"/>
      <c r="D1815" s="1097"/>
      <c r="E1815" s="1093">
        <f t="shared" si="113"/>
        <v>0</v>
      </c>
      <c r="F1815" s="1094">
        <f t="shared" si="114"/>
        <v>0</v>
      </c>
      <c r="G1815" s="1095">
        <f t="shared" si="115"/>
        <v>0</v>
      </c>
      <c r="H1815" s="1090" t="str">
        <f t="shared" ca="1" si="116"/>
        <v/>
      </c>
      <c r="I1815" s="1109"/>
      <c r="J1815" s="1109"/>
      <c r="K1815" s="1112"/>
      <c r="L1815" s="1091"/>
      <c r="M1815" s="1091"/>
      <c r="N1815" s="1091"/>
      <c r="O1815" s="1091"/>
      <c r="P1815" s="1096"/>
      <c r="Q1815" s="1096"/>
      <c r="R1815" s="1096"/>
      <c r="S1815" s="1091"/>
    </row>
    <row r="1816" spans="1:19" x14ac:dyDescent="0.3">
      <c r="A1816" s="1090">
        <v>1811</v>
      </c>
      <c r="B1816" s="1091"/>
      <c r="C1816" s="1091"/>
      <c r="D1816" s="1097"/>
      <c r="E1816" s="1093">
        <f t="shared" si="113"/>
        <v>0</v>
      </c>
      <c r="F1816" s="1094">
        <f t="shared" si="114"/>
        <v>0</v>
      </c>
      <c r="G1816" s="1095">
        <f t="shared" si="115"/>
        <v>0</v>
      </c>
      <c r="H1816" s="1090" t="str">
        <f t="shared" ca="1" si="116"/>
        <v/>
      </c>
      <c r="I1816" s="1109"/>
      <c r="J1816" s="1109"/>
      <c r="K1816" s="1112"/>
      <c r="L1816" s="1091"/>
      <c r="M1816" s="1091"/>
      <c r="N1816" s="1091"/>
      <c r="O1816" s="1091"/>
      <c r="P1816" s="1096"/>
      <c r="Q1816" s="1096"/>
      <c r="R1816" s="1096"/>
      <c r="S1816" s="1091"/>
    </row>
    <row r="1817" spans="1:19" x14ac:dyDescent="0.3">
      <c r="A1817" s="1090">
        <v>1812</v>
      </c>
      <c r="B1817" s="1091"/>
      <c r="C1817" s="1091"/>
      <c r="D1817" s="1097"/>
      <c r="E1817" s="1093">
        <f t="shared" si="113"/>
        <v>0</v>
      </c>
      <c r="F1817" s="1094">
        <f t="shared" si="114"/>
        <v>0</v>
      </c>
      <c r="G1817" s="1095">
        <f t="shared" si="115"/>
        <v>0</v>
      </c>
      <c r="H1817" s="1090" t="str">
        <f t="shared" ca="1" si="116"/>
        <v/>
      </c>
      <c r="I1817" s="1109"/>
      <c r="J1817" s="1109"/>
      <c r="K1817" s="1112"/>
      <c r="L1817" s="1091"/>
      <c r="M1817" s="1091"/>
      <c r="N1817" s="1091"/>
      <c r="O1817" s="1091"/>
      <c r="P1817" s="1096"/>
      <c r="Q1817" s="1096"/>
      <c r="R1817" s="1096"/>
      <c r="S1817" s="1091"/>
    </row>
    <row r="1818" spans="1:19" x14ac:dyDescent="0.3">
      <c r="A1818" s="1090">
        <v>1813</v>
      </c>
      <c r="B1818" s="1091"/>
      <c r="C1818" s="1091"/>
      <c r="D1818" s="1097"/>
      <c r="E1818" s="1093">
        <f t="shared" si="113"/>
        <v>0</v>
      </c>
      <c r="F1818" s="1094">
        <f t="shared" si="114"/>
        <v>0</v>
      </c>
      <c r="G1818" s="1095">
        <f t="shared" si="115"/>
        <v>0</v>
      </c>
      <c r="H1818" s="1090" t="str">
        <f t="shared" ca="1" si="116"/>
        <v/>
      </c>
      <c r="I1818" s="1109"/>
      <c r="J1818" s="1109"/>
      <c r="K1818" s="1112"/>
      <c r="L1818" s="1091"/>
      <c r="M1818" s="1091"/>
      <c r="N1818" s="1091"/>
      <c r="O1818" s="1091"/>
      <c r="P1818" s="1096"/>
      <c r="Q1818" s="1096"/>
      <c r="R1818" s="1096"/>
      <c r="S1818" s="1091"/>
    </row>
    <row r="1819" spans="1:19" x14ac:dyDescent="0.3">
      <c r="A1819" s="1090">
        <v>1814</v>
      </c>
      <c r="B1819" s="1091"/>
      <c r="C1819" s="1091"/>
      <c r="D1819" s="1097"/>
      <c r="E1819" s="1093">
        <f t="shared" si="113"/>
        <v>0</v>
      </c>
      <c r="F1819" s="1094">
        <f t="shared" si="114"/>
        <v>0</v>
      </c>
      <c r="G1819" s="1095">
        <f t="shared" si="115"/>
        <v>0</v>
      </c>
      <c r="H1819" s="1090" t="str">
        <f t="shared" ca="1" si="116"/>
        <v/>
      </c>
      <c r="I1819" s="1109"/>
      <c r="J1819" s="1109"/>
      <c r="K1819" s="1112"/>
      <c r="L1819" s="1091"/>
      <c r="M1819" s="1091"/>
      <c r="N1819" s="1091"/>
      <c r="O1819" s="1091"/>
      <c r="P1819" s="1096"/>
      <c r="Q1819" s="1096"/>
      <c r="R1819" s="1096"/>
      <c r="S1819" s="1091"/>
    </row>
    <row r="1820" spans="1:19" x14ac:dyDescent="0.3">
      <c r="A1820" s="1090">
        <v>1815</v>
      </c>
      <c r="B1820" s="1091"/>
      <c r="C1820" s="1091"/>
      <c r="D1820" s="1097"/>
      <c r="E1820" s="1093">
        <f t="shared" si="113"/>
        <v>0</v>
      </c>
      <c r="F1820" s="1094">
        <f t="shared" si="114"/>
        <v>0</v>
      </c>
      <c r="G1820" s="1095">
        <f t="shared" si="115"/>
        <v>0</v>
      </c>
      <c r="H1820" s="1090" t="str">
        <f t="shared" ca="1" si="116"/>
        <v/>
      </c>
      <c r="I1820" s="1109"/>
      <c r="J1820" s="1109"/>
      <c r="K1820" s="1112"/>
      <c r="L1820" s="1091"/>
      <c r="M1820" s="1091"/>
      <c r="N1820" s="1091"/>
      <c r="O1820" s="1091"/>
      <c r="P1820" s="1096"/>
      <c r="Q1820" s="1096"/>
      <c r="R1820" s="1096"/>
      <c r="S1820" s="1091"/>
    </row>
    <row r="1821" spans="1:19" x14ac:dyDescent="0.3">
      <c r="A1821" s="1090">
        <v>1816</v>
      </c>
      <c r="B1821" s="1091"/>
      <c r="C1821" s="1091"/>
      <c r="D1821" s="1097"/>
      <c r="E1821" s="1093">
        <f t="shared" si="113"/>
        <v>0</v>
      </c>
      <c r="F1821" s="1094">
        <f t="shared" si="114"/>
        <v>0</v>
      </c>
      <c r="G1821" s="1095">
        <f t="shared" si="115"/>
        <v>0</v>
      </c>
      <c r="H1821" s="1090" t="str">
        <f t="shared" ca="1" si="116"/>
        <v/>
      </c>
      <c r="I1821" s="1109"/>
      <c r="J1821" s="1109"/>
      <c r="K1821" s="1112"/>
      <c r="L1821" s="1091"/>
      <c r="M1821" s="1091"/>
      <c r="N1821" s="1091"/>
      <c r="O1821" s="1091"/>
      <c r="P1821" s="1096"/>
      <c r="Q1821" s="1096"/>
      <c r="R1821" s="1096"/>
      <c r="S1821" s="1091"/>
    </row>
    <row r="1822" spans="1:19" x14ac:dyDescent="0.3">
      <c r="A1822" s="1090">
        <v>1817</v>
      </c>
      <c r="B1822" s="1091"/>
      <c r="C1822" s="1091"/>
      <c r="D1822" s="1097"/>
      <c r="E1822" s="1093">
        <f t="shared" si="113"/>
        <v>0</v>
      </c>
      <c r="F1822" s="1094">
        <f t="shared" si="114"/>
        <v>0</v>
      </c>
      <c r="G1822" s="1095">
        <f t="shared" si="115"/>
        <v>0</v>
      </c>
      <c r="H1822" s="1090" t="str">
        <f t="shared" ca="1" si="116"/>
        <v/>
      </c>
      <c r="I1822" s="1109"/>
      <c r="J1822" s="1109"/>
      <c r="K1822" s="1112"/>
      <c r="L1822" s="1091"/>
      <c r="M1822" s="1091"/>
      <c r="N1822" s="1091"/>
      <c r="O1822" s="1091"/>
      <c r="P1822" s="1096"/>
      <c r="Q1822" s="1096"/>
      <c r="R1822" s="1096"/>
      <c r="S1822" s="1091"/>
    </row>
    <row r="1823" spans="1:19" x14ac:dyDescent="0.3">
      <c r="A1823" s="1090">
        <v>1818</v>
      </c>
      <c r="B1823" s="1091"/>
      <c r="C1823" s="1091"/>
      <c r="D1823" s="1097"/>
      <c r="E1823" s="1093">
        <f t="shared" si="113"/>
        <v>0</v>
      </c>
      <c r="F1823" s="1094">
        <f t="shared" si="114"/>
        <v>0</v>
      </c>
      <c r="G1823" s="1095">
        <f t="shared" si="115"/>
        <v>0</v>
      </c>
      <c r="H1823" s="1090" t="str">
        <f t="shared" ca="1" si="116"/>
        <v/>
      </c>
      <c r="I1823" s="1109"/>
      <c r="J1823" s="1109"/>
      <c r="K1823" s="1112"/>
      <c r="L1823" s="1091"/>
      <c r="M1823" s="1091"/>
      <c r="N1823" s="1091"/>
      <c r="O1823" s="1091"/>
      <c r="P1823" s="1096"/>
      <c r="Q1823" s="1096"/>
      <c r="R1823" s="1096"/>
      <c r="S1823" s="1091"/>
    </row>
    <row r="1824" spans="1:19" x14ac:dyDescent="0.3">
      <c r="A1824" s="1090">
        <v>1819</v>
      </c>
      <c r="B1824" s="1091"/>
      <c r="C1824" s="1091"/>
      <c r="D1824" s="1097"/>
      <c r="E1824" s="1093">
        <f t="shared" si="113"/>
        <v>0</v>
      </c>
      <c r="F1824" s="1094">
        <f t="shared" si="114"/>
        <v>0</v>
      </c>
      <c r="G1824" s="1095">
        <f t="shared" si="115"/>
        <v>0</v>
      </c>
      <c r="H1824" s="1090" t="str">
        <f t="shared" ca="1" si="116"/>
        <v/>
      </c>
      <c r="I1824" s="1109"/>
      <c r="J1824" s="1109"/>
      <c r="K1824" s="1112"/>
      <c r="L1824" s="1091"/>
      <c r="M1824" s="1091"/>
      <c r="N1824" s="1091"/>
      <c r="O1824" s="1091"/>
      <c r="P1824" s="1096"/>
      <c r="Q1824" s="1096"/>
      <c r="R1824" s="1096"/>
      <c r="S1824" s="1091"/>
    </row>
    <row r="1825" spans="1:19" x14ac:dyDescent="0.3">
      <c r="A1825" s="1090">
        <v>1820</v>
      </c>
      <c r="B1825" s="1091"/>
      <c r="C1825" s="1091"/>
      <c r="D1825" s="1097"/>
      <c r="E1825" s="1093">
        <f t="shared" si="113"/>
        <v>0</v>
      </c>
      <c r="F1825" s="1094">
        <f t="shared" si="114"/>
        <v>0</v>
      </c>
      <c r="G1825" s="1095">
        <f t="shared" si="115"/>
        <v>0</v>
      </c>
      <c r="H1825" s="1090" t="str">
        <f t="shared" ca="1" si="116"/>
        <v/>
      </c>
      <c r="I1825" s="1109"/>
      <c r="J1825" s="1109"/>
      <c r="K1825" s="1112"/>
      <c r="L1825" s="1091"/>
      <c r="M1825" s="1091"/>
      <c r="N1825" s="1091"/>
      <c r="O1825" s="1091"/>
      <c r="P1825" s="1096"/>
      <c r="Q1825" s="1096"/>
      <c r="R1825" s="1096"/>
      <c r="S1825" s="1091"/>
    </row>
    <row r="1826" spans="1:19" x14ac:dyDescent="0.3">
      <c r="A1826" s="1090">
        <v>1821</v>
      </c>
      <c r="B1826" s="1091"/>
      <c r="C1826" s="1091"/>
      <c r="D1826" s="1097"/>
      <c r="E1826" s="1093">
        <f t="shared" si="113"/>
        <v>0</v>
      </c>
      <c r="F1826" s="1094">
        <f t="shared" si="114"/>
        <v>0</v>
      </c>
      <c r="G1826" s="1095">
        <f t="shared" si="115"/>
        <v>0</v>
      </c>
      <c r="H1826" s="1090" t="str">
        <f t="shared" ca="1" si="116"/>
        <v/>
      </c>
      <c r="I1826" s="1109"/>
      <c r="J1826" s="1109"/>
      <c r="K1826" s="1112"/>
      <c r="L1826" s="1091"/>
      <c r="M1826" s="1091"/>
      <c r="N1826" s="1091"/>
      <c r="O1826" s="1091"/>
      <c r="P1826" s="1096"/>
      <c r="Q1826" s="1096"/>
      <c r="R1826" s="1096"/>
      <c r="S1826" s="1091"/>
    </row>
    <row r="1827" spans="1:19" x14ac:dyDescent="0.3">
      <c r="A1827" s="1090">
        <v>1822</v>
      </c>
      <c r="B1827" s="1091"/>
      <c r="C1827" s="1091"/>
      <c r="D1827" s="1097"/>
      <c r="E1827" s="1093">
        <f t="shared" si="113"/>
        <v>0</v>
      </c>
      <c r="F1827" s="1094">
        <f t="shared" si="114"/>
        <v>0</v>
      </c>
      <c r="G1827" s="1095">
        <f t="shared" si="115"/>
        <v>0</v>
      </c>
      <c r="H1827" s="1090" t="str">
        <f t="shared" ca="1" si="116"/>
        <v/>
      </c>
      <c r="I1827" s="1109"/>
      <c r="J1827" s="1109"/>
      <c r="K1827" s="1112"/>
      <c r="L1827" s="1091"/>
      <c r="M1827" s="1091"/>
      <c r="N1827" s="1091"/>
      <c r="O1827" s="1091"/>
      <c r="P1827" s="1096"/>
      <c r="Q1827" s="1096"/>
      <c r="R1827" s="1096"/>
      <c r="S1827" s="1091"/>
    </row>
    <row r="1828" spans="1:19" x14ac:dyDescent="0.3">
      <c r="A1828" s="1090">
        <v>1823</v>
      </c>
      <c r="B1828" s="1091"/>
      <c r="C1828" s="1091"/>
      <c r="D1828" s="1097"/>
      <c r="E1828" s="1093">
        <f t="shared" si="113"/>
        <v>0</v>
      </c>
      <c r="F1828" s="1094">
        <f t="shared" si="114"/>
        <v>0</v>
      </c>
      <c r="G1828" s="1095">
        <f t="shared" si="115"/>
        <v>0</v>
      </c>
      <c r="H1828" s="1090" t="str">
        <f t="shared" ca="1" si="116"/>
        <v/>
      </c>
      <c r="I1828" s="1109"/>
      <c r="J1828" s="1109"/>
      <c r="K1828" s="1112"/>
      <c r="L1828" s="1091"/>
      <c r="M1828" s="1091"/>
      <c r="N1828" s="1091"/>
      <c r="O1828" s="1091"/>
      <c r="P1828" s="1096"/>
      <c r="Q1828" s="1096"/>
      <c r="R1828" s="1096"/>
      <c r="S1828" s="1091"/>
    </row>
    <row r="1829" spans="1:19" x14ac:dyDescent="0.3">
      <c r="A1829" s="1090">
        <v>1824</v>
      </c>
      <c r="B1829" s="1091"/>
      <c r="C1829" s="1091"/>
      <c r="D1829" s="1097"/>
      <c r="E1829" s="1093">
        <f t="shared" si="113"/>
        <v>0</v>
      </c>
      <c r="F1829" s="1094">
        <f t="shared" si="114"/>
        <v>0</v>
      </c>
      <c r="G1829" s="1095">
        <f t="shared" si="115"/>
        <v>0</v>
      </c>
      <c r="H1829" s="1090" t="str">
        <f t="shared" ca="1" si="116"/>
        <v/>
      </c>
      <c r="I1829" s="1109"/>
      <c r="J1829" s="1109"/>
      <c r="K1829" s="1112"/>
      <c r="L1829" s="1091"/>
      <c r="M1829" s="1091"/>
      <c r="N1829" s="1091"/>
      <c r="O1829" s="1091"/>
      <c r="P1829" s="1096"/>
      <c r="Q1829" s="1096"/>
      <c r="R1829" s="1096"/>
      <c r="S1829" s="1091"/>
    </row>
    <row r="1830" spans="1:19" x14ac:dyDescent="0.3">
      <c r="A1830" s="1090">
        <v>1825</v>
      </c>
      <c r="B1830" s="1091"/>
      <c r="C1830" s="1091"/>
      <c r="D1830" s="1097"/>
      <c r="E1830" s="1093">
        <f t="shared" si="113"/>
        <v>0</v>
      </c>
      <c r="F1830" s="1094">
        <f t="shared" si="114"/>
        <v>0</v>
      </c>
      <c r="G1830" s="1095">
        <f t="shared" si="115"/>
        <v>0</v>
      </c>
      <c r="H1830" s="1090" t="str">
        <f t="shared" ca="1" si="116"/>
        <v/>
      </c>
      <c r="I1830" s="1109"/>
      <c r="J1830" s="1109"/>
      <c r="K1830" s="1112"/>
      <c r="L1830" s="1091"/>
      <c r="M1830" s="1091"/>
      <c r="N1830" s="1091"/>
      <c r="O1830" s="1091"/>
      <c r="P1830" s="1096"/>
      <c r="Q1830" s="1096"/>
      <c r="R1830" s="1096"/>
      <c r="S1830" s="1091"/>
    </row>
    <row r="1831" spans="1:19" x14ac:dyDescent="0.3">
      <c r="A1831" s="1090">
        <v>1826</v>
      </c>
      <c r="B1831" s="1091"/>
      <c r="C1831" s="1091"/>
      <c r="D1831" s="1097"/>
      <c r="E1831" s="1093">
        <f t="shared" si="113"/>
        <v>0</v>
      </c>
      <c r="F1831" s="1094">
        <f t="shared" si="114"/>
        <v>0</v>
      </c>
      <c r="G1831" s="1095">
        <f t="shared" si="115"/>
        <v>0</v>
      </c>
      <c r="H1831" s="1090" t="str">
        <f t="shared" ca="1" si="116"/>
        <v/>
      </c>
      <c r="I1831" s="1109"/>
      <c r="J1831" s="1109"/>
      <c r="K1831" s="1112"/>
      <c r="L1831" s="1091"/>
      <c r="M1831" s="1091"/>
      <c r="N1831" s="1091"/>
      <c r="O1831" s="1091"/>
      <c r="P1831" s="1096"/>
      <c r="Q1831" s="1096"/>
      <c r="R1831" s="1096"/>
      <c r="S1831" s="1091"/>
    </row>
    <row r="1832" spans="1:19" x14ac:dyDescent="0.3">
      <c r="A1832" s="1090">
        <v>1827</v>
      </c>
      <c r="B1832" s="1091"/>
      <c r="C1832" s="1091"/>
      <c r="D1832" s="1097"/>
      <c r="E1832" s="1093">
        <f t="shared" si="113"/>
        <v>0</v>
      </c>
      <c r="F1832" s="1094">
        <f t="shared" si="114"/>
        <v>0</v>
      </c>
      <c r="G1832" s="1095">
        <f t="shared" si="115"/>
        <v>0</v>
      </c>
      <c r="H1832" s="1090" t="str">
        <f t="shared" ca="1" si="116"/>
        <v/>
      </c>
      <c r="I1832" s="1109"/>
      <c r="J1832" s="1109"/>
      <c r="K1832" s="1112"/>
      <c r="L1832" s="1091"/>
      <c r="M1832" s="1091"/>
      <c r="N1832" s="1091"/>
      <c r="O1832" s="1091"/>
      <c r="P1832" s="1096"/>
      <c r="Q1832" s="1096"/>
      <c r="R1832" s="1096"/>
      <c r="S1832" s="1091"/>
    </row>
    <row r="1833" spans="1:19" x14ac:dyDescent="0.3">
      <c r="A1833" s="1090">
        <v>1828</v>
      </c>
      <c r="B1833" s="1091"/>
      <c r="C1833" s="1091"/>
      <c r="D1833" s="1097"/>
      <c r="E1833" s="1093">
        <f t="shared" si="113"/>
        <v>0</v>
      </c>
      <c r="F1833" s="1094">
        <f t="shared" si="114"/>
        <v>0</v>
      </c>
      <c r="G1833" s="1095">
        <f t="shared" si="115"/>
        <v>0</v>
      </c>
      <c r="H1833" s="1090" t="str">
        <f t="shared" ca="1" si="116"/>
        <v/>
      </c>
      <c r="I1833" s="1109"/>
      <c r="J1833" s="1109"/>
      <c r="K1833" s="1112"/>
      <c r="L1833" s="1091"/>
      <c r="M1833" s="1091"/>
      <c r="N1833" s="1091"/>
      <c r="O1833" s="1091"/>
      <c r="P1833" s="1096"/>
      <c r="Q1833" s="1096"/>
      <c r="R1833" s="1096"/>
      <c r="S1833" s="1091"/>
    </row>
    <row r="1834" spans="1:19" x14ac:dyDescent="0.3">
      <c r="A1834" s="1090">
        <v>1829</v>
      </c>
      <c r="B1834" s="1091"/>
      <c r="C1834" s="1091"/>
      <c r="D1834" s="1097"/>
      <c r="E1834" s="1093">
        <f t="shared" si="113"/>
        <v>0</v>
      </c>
      <c r="F1834" s="1094">
        <f t="shared" si="114"/>
        <v>0</v>
      </c>
      <c r="G1834" s="1095">
        <f t="shared" si="115"/>
        <v>0</v>
      </c>
      <c r="H1834" s="1090" t="str">
        <f t="shared" ca="1" si="116"/>
        <v/>
      </c>
      <c r="I1834" s="1109"/>
      <c r="J1834" s="1109"/>
      <c r="K1834" s="1112"/>
      <c r="L1834" s="1091"/>
      <c r="M1834" s="1091"/>
      <c r="N1834" s="1091"/>
      <c r="O1834" s="1091"/>
      <c r="P1834" s="1096"/>
      <c r="Q1834" s="1096"/>
      <c r="R1834" s="1096"/>
      <c r="S1834" s="1091"/>
    </row>
    <row r="1835" spans="1:19" x14ac:dyDescent="0.3">
      <c r="A1835" s="1090">
        <v>1830</v>
      </c>
      <c r="B1835" s="1091"/>
      <c r="C1835" s="1091"/>
      <c r="D1835" s="1097"/>
      <c r="E1835" s="1093">
        <f t="shared" si="113"/>
        <v>0</v>
      </c>
      <c r="F1835" s="1094">
        <f t="shared" si="114"/>
        <v>0</v>
      </c>
      <c r="G1835" s="1095">
        <f t="shared" si="115"/>
        <v>0</v>
      </c>
      <c r="H1835" s="1090" t="str">
        <f t="shared" ca="1" si="116"/>
        <v/>
      </c>
      <c r="I1835" s="1109"/>
      <c r="J1835" s="1109"/>
      <c r="K1835" s="1112"/>
      <c r="L1835" s="1091"/>
      <c r="M1835" s="1091"/>
      <c r="N1835" s="1091"/>
      <c r="O1835" s="1091"/>
      <c r="P1835" s="1096"/>
      <c r="Q1835" s="1096"/>
      <c r="R1835" s="1096"/>
      <c r="S1835" s="1091"/>
    </row>
    <row r="1836" spans="1:19" x14ac:dyDescent="0.3">
      <c r="A1836" s="1090">
        <v>1831</v>
      </c>
      <c r="B1836" s="1091"/>
      <c r="C1836" s="1091"/>
      <c r="D1836" s="1097"/>
      <c r="E1836" s="1093">
        <f t="shared" si="113"/>
        <v>0</v>
      </c>
      <c r="F1836" s="1094">
        <f t="shared" si="114"/>
        <v>0</v>
      </c>
      <c r="G1836" s="1095">
        <f t="shared" si="115"/>
        <v>0</v>
      </c>
      <c r="H1836" s="1090" t="str">
        <f t="shared" ca="1" si="116"/>
        <v/>
      </c>
      <c r="I1836" s="1109"/>
      <c r="J1836" s="1109"/>
      <c r="K1836" s="1112"/>
      <c r="L1836" s="1091"/>
      <c r="M1836" s="1091"/>
      <c r="N1836" s="1091"/>
      <c r="O1836" s="1091"/>
      <c r="P1836" s="1096"/>
      <c r="Q1836" s="1096"/>
      <c r="R1836" s="1096"/>
      <c r="S1836" s="1091"/>
    </row>
    <row r="1837" spans="1:19" x14ac:dyDescent="0.3">
      <c r="A1837" s="1090">
        <v>1832</v>
      </c>
      <c r="B1837" s="1091"/>
      <c r="C1837" s="1091"/>
      <c r="D1837" s="1097"/>
      <c r="E1837" s="1093">
        <f t="shared" si="113"/>
        <v>0</v>
      </c>
      <c r="F1837" s="1094">
        <f t="shared" si="114"/>
        <v>0</v>
      </c>
      <c r="G1837" s="1095">
        <f t="shared" si="115"/>
        <v>0</v>
      </c>
      <c r="H1837" s="1090" t="str">
        <f t="shared" ca="1" si="116"/>
        <v/>
      </c>
      <c r="I1837" s="1109"/>
      <c r="J1837" s="1109"/>
      <c r="K1837" s="1112"/>
      <c r="L1837" s="1091"/>
      <c r="M1837" s="1091"/>
      <c r="N1837" s="1091"/>
      <c r="O1837" s="1091"/>
      <c r="P1837" s="1096"/>
      <c r="Q1837" s="1096"/>
      <c r="R1837" s="1096"/>
      <c r="S1837" s="1091"/>
    </row>
    <row r="1838" spans="1:19" x14ac:dyDescent="0.3">
      <c r="A1838" s="1090">
        <v>1833</v>
      </c>
      <c r="B1838" s="1091"/>
      <c r="C1838" s="1091"/>
      <c r="D1838" s="1097"/>
      <c r="E1838" s="1093">
        <f t="shared" si="113"/>
        <v>0</v>
      </c>
      <c r="F1838" s="1094">
        <f t="shared" si="114"/>
        <v>0</v>
      </c>
      <c r="G1838" s="1095">
        <f t="shared" si="115"/>
        <v>0</v>
      </c>
      <c r="H1838" s="1090" t="str">
        <f t="shared" ca="1" si="116"/>
        <v/>
      </c>
      <c r="I1838" s="1109"/>
      <c r="J1838" s="1109"/>
      <c r="K1838" s="1112"/>
      <c r="L1838" s="1091"/>
      <c r="M1838" s="1091"/>
      <c r="N1838" s="1091"/>
      <c r="O1838" s="1091"/>
      <c r="P1838" s="1096"/>
      <c r="Q1838" s="1096"/>
      <c r="R1838" s="1096"/>
      <c r="S1838" s="1091"/>
    </row>
    <row r="1839" spans="1:19" x14ac:dyDescent="0.3">
      <c r="A1839" s="1090">
        <v>1834</v>
      </c>
      <c r="B1839" s="1091"/>
      <c r="C1839" s="1091"/>
      <c r="D1839" s="1097"/>
      <c r="E1839" s="1093">
        <f t="shared" si="113"/>
        <v>0</v>
      </c>
      <c r="F1839" s="1094">
        <f t="shared" si="114"/>
        <v>0</v>
      </c>
      <c r="G1839" s="1095">
        <f t="shared" si="115"/>
        <v>0</v>
      </c>
      <c r="H1839" s="1090" t="str">
        <f t="shared" ca="1" si="116"/>
        <v/>
      </c>
      <c r="I1839" s="1109"/>
      <c r="J1839" s="1109"/>
      <c r="K1839" s="1112"/>
      <c r="L1839" s="1091"/>
      <c r="M1839" s="1091"/>
      <c r="N1839" s="1091"/>
      <c r="O1839" s="1091"/>
      <c r="P1839" s="1096"/>
      <c r="Q1839" s="1096"/>
      <c r="R1839" s="1096"/>
      <c r="S1839" s="1091"/>
    </row>
    <row r="1840" spans="1:19" x14ac:dyDescent="0.3">
      <c r="A1840" s="1090">
        <v>1835</v>
      </c>
      <c r="B1840" s="1091"/>
      <c r="C1840" s="1091"/>
      <c r="D1840" s="1097"/>
      <c r="E1840" s="1093">
        <f t="shared" si="113"/>
        <v>0</v>
      </c>
      <c r="F1840" s="1094">
        <f t="shared" si="114"/>
        <v>0</v>
      </c>
      <c r="G1840" s="1095">
        <f t="shared" si="115"/>
        <v>0</v>
      </c>
      <c r="H1840" s="1090" t="str">
        <f t="shared" ca="1" si="116"/>
        <v/>
      </c>
      <c r="I1840" s="1109"/>
      <c r="J1840" s="1109"/>
      <c r="K1840" s="1112"/>
      <c r="L1840" s="1091"/>
      <c r="M1840" s="1091"/>
      <c r="N1840" s="1091"/>
      <c r="O1840" s="1091"/>
      <c r="P1840" s="1096"/>
      <c r="Q1840" s="1096"/>
      <c r="R1840" s="1096"/>
      <c r="S1840" s="1091"/>
    </row>
    <row r="1841" spans="1:19" x14ac:dyDescent="0.3">
      <c r="A1841" s="1090">
        <v>1836</v>
      </c>
      <c r="B1841" s="1091"/>
      <c r="C1841" s="1091"/>
      <c r="D1841" s="1097"/>
      <c r="E1841" s="1093">
        <f t="shared" si="113"/>
        <v>0</v>
      </c>
      <c r="F1841" s="1094">
        <f t="shared" si="114"/>
        <v>0</v>
      </c>
      <c r="G1841" s="1095">
        <f t="shared" si="115"/>
        <v>0</v>
      </c>
      <c r="H1841" s="1090" t="str">
        <f t="shared" ca="1" si="116"/>
        <v/>
      </c>
      <c r="I1841" s="1109"/>
      <c r="J1841" s="1109"/>
      <c r="K1841" s="1112"/>
      <c r="L1841" s="1091"/>
      <c r="M1841" s="1091"/>
      <c r="N1841" s="1091"/>
      <c r="O1841" s="1091"/>
      <c r="P1841" s="1096"/>
      <c r="Q1841" s="1096"/>
      <c r="R1841" s="1096"/>
      <c r="S1841" s="1091"/>
    </row>
    <row r="1842" spans="1:19" x14ac:dyDescent="0.3">
      <c r="A1842" s="1090">
        <v>1837</v>
      </c>
      <c r="B1842" s="1091"/>
      <c r="C1842" s="1091"/>
      <c r="D1842" s="1097"/>
      <c r="E1842" s="1093">
        <f t="shared" si="113"/>
        <v>0</v>
      </c>
      <c r="F1842" s="1094">
        <f t="shared" si="114"/>
        <v>0</v>
      </c>
      <c r="G1842" s="1095">
        <f t="shared" si="115"/>
        <v>0</v>
      </c>
      <c r="H1842" s="1090" t="str">
        <f t="shared" ca="1" si="116"/>
        <v/>
      </c>
      <c r="I1842" s="1109"/>
      <c r="J1842" s="1109"/>
      <c r="K1842" s="1112"/>
      <c r="L1842" s="1091"/>
      <c r="M1842" s="1091"/>
      <c r="N1842" s="1091"/>
      <c r="O1842" s="1091"/>
      <c r="P1842" s="1096"/>
      <c r="Q1842" s="1096"/>
      <c r="R1842" s="1096"/>
      <c r="S1842" s="1091"/>
    </row>
    <row r="1843" spans="1:19" x14ac:dyDescent="0.3">
      <c r="A1843" s="1090">
        <v>1838</v>
      </c>
      <c r="B1843" s="1091"/>
      <c r="C1843" s="1091"/>
      <c r="D1843" s="1097"/>
      <c r="E1843" s="1093">
        <f t="shared" si="113"/>
        <v>0</v>
      </c>
      <c r="F1843" s="1094">
        <f t="shared" si="114"/>
        <v>0</v>
      </c>
      <c r="G1843" s="1095">
        <f t="shared" si="115"/>
        <v>0</v>
      </c>
      <c r="H1843" s="1090" t="str">
        <f t="shared" ca="1" si="116"/>
        <v/>
      </c>
      <c r="I1843" s="1109"/>
      <c r="J1843" s="1109"/>
      <c r="K1843" s="1112"/>
      <c r="L1843" s="1091"/>
      <c r="M1843" s="1091"/>
      <c r="N1843" s="1091"/>
      <c r="O1843" s="1091"/>
      <c r="P1843" s="1096"/>
      <c r="Q1843" s="1096"/>
      <c r="R1843" s="1096"/>
      <c r="S1843" s="1091"/>
    </row>
    <row r="1844" spans="1:19" x14ac:dyDescent="0.3">
      <c r="A1844" s="1090">
        <v>1839</v>
      </c>
      <c r="B1844" s="1091"/>
      <c r="C1844" s="1091"/>
      <c r="D1844" s="1097"/>
      <c r="E1844" s="1093">
        <f t="shared" si="113"/>
        <v>0</v>
      </c>
      <c r="F1844" s="1094">
        <f t="shared" si="114"/>
        <v>0</v>
      </c>
      <c r="G1844" s="1095">
        <f t="shared" si="115"/>
        <v>0</v>
      </c>
      <c r="H1844" s="1090" t="str">
        <f t="shared" ca="1" si="116"/>
        <v/>
      </c>
      <c r="I1844" s="1109"/>
      <c r="J1844" s="1109"/>
      <c r="K1844" s="1112"/>
      <c r="L1844" s="1091"/>
      <c r="M1844" s="1091"/>
      <c r="N1844" s="1091"/>
      <c r="O1844" s="1091"/>
      <c r="P1844" s="1096"/>
      <c r="Q1844" s="1096"/>
      <c r="R1844" s="1096"/>
      <c r="S1844" s="1091"/>
    </row>
    <row r="1845" spans="1:19" x14ac:dyDescent="0.3">
      <c r="A1845" s="1090">
        <v>1840</v>
      </c>
      <c r="B1845" s="1091"/>
      <c r="C1845" s="1091"/>
      <c r="D1845" s="1097"/>
      <c r="E1845" s="1093">
        <f t="shared" si="113"/>
        <v>0</v>
      </c>
      <c r="F1845" s="1094">
        <f t="shared" si="114"/>
        <v>0</v>
      </c>
      <c r="G1845" s="1095">
        <f t="shared" si="115"/>
        <v>0</v>
      </c>
      <c r="H1845" s="1090" t="str">
        <f t="shared" ca="1" si="116"/>
        <v/>
      </c>
      <c r="I1845" s="1109"/>
      <c r="J1845" s="1109"/>
      <c r="K1845" s="1112"/>
      <c r="L1845" s="1091"/>
      <c r="M1845" s="1091"/>
      <c r="N1845" s="1091"/>
      <c r="O1845" s="1091"/>
      <c r="P1845" s="1096"/>
      <c r="Q1845" s="1096"/>
      <c r="R1845" s="1096"/>
      <c r="S1845" s="1091"/>
    </row>
    <row r="1846" spans="1:19" x14ac:dyDescent="0.3">
      <c r="A1846" s="1090">
        <v>1841</v>
      </c>
      <c r="B1846" s="1091"/>
      <c r="C1846" s="1091"/>
      <c r="D1846" s="1097"/>
      <c r="E1846" s="1093">
        <f t="shared" si="113"/>
        <v>0</v>
      </c>
      <c r="F1846" s="1094">
        <f t="shared" si="114"/>
        <v>0</v>
      </c>
      <c r="G1846" s="1095">
        <f t="shared" si="115"/>
        <v>0</v>
      </c>
      <c r="H1846" s="1090" t="str">
        <f t="shared" ca="1" si="116"/>
        <v/>
      </c>
      <c r="I1846" s="1109"/>
      <c r="J1846" s="1109"/>
      <c r="K1846" s="1112"/>
      <c r="L1846" s="1091"/>
      <c r="M1846" s="1091"/>
      <c r="N1846" s="1091"/>
      <c r="O1846" s="1091"/>
      <c r="P1846" s="1096"/>
      <c r="Q1846" s="1096"/>
      <c r="R1846" s="1096"/>
      <c r="S1846" s="1091"/>
    </row>
    <row r="1847" spans="1:19" x14ac:dyDescent="0.3">
      <c r="A1847" s="1090">
        <v>1842</v>
      </c>
      <c r="B1847" s="1091"/>
      <c r="C1847" s="1091"/>
      <c r="D1847" s="1097"/>
      <c r="E1847" s="1093">
        <f t="shared" si="113"/>
        <v>0</v>
      </c>
      <c r="F1847" s="1094">
        <f t="shared" si="114"/>
        <v>0</v>
      </c>
      <c r="G1847" s="1095">
        <f t="shared" si="115"/>
        <v>0</v>
      </c>
      <c r="H1847" s="1090" t="str">
        <f t="shared" ca="1" si="116"/>
        <v/>
      </c>
      <c r="I1847" s="1109"/>
      <c r="J1847" s="1109"/>
      <c r="K1847" s="1112"/>
      <c r="L1847" s="1091"/>
      <c r="M1847" s="1091"/>
      <c r="N1847" s="1091"/>
      <c r="O1847" s="1091"/>
      <c r="P1847" s="1096"/>
      <c r="Q1847" s="1096"/>
      <c r="R1847" s="1096"/>
      <c r="S1847" s="1091"/>
    </row>
    <row r="1848" spans="1:19" x14ac:dyDescent="0.3">
      <c r="A1848" s="1090">
        <v>1843</v>
      </c>
      <c r="B1848" s="1091"/>
      <c r="C1848" s="1091"/>
      <c r="D1848" s="1097"/>
      <c r="E1848" s="1093">
        <f t="shared" si="113"/>
        <v>0</v>
      </c>
      <c r="F1848" s="1094">
        <f t="shared" si="114"/>
        <v>0</v>
      </c>
      <c r="G1848" s="1095">
        <f t="shared" si="115"/>
        <v>0</v>
      </c>
      <c r="H1848" s="1090" t="str">
        <f t="shared" ca="1" si="116"/>
        <v/>
      </c>
      <c r="I1848" s="1109"/>
      <c r="J1848" s="1109"/>
      <c r="K1848" s="1112"/>
      <c r="L1848" s="1091"/>
      <c r="M1848" s="1091"/>
      <c r="N1848" s="1091"/>
      <c r="O1848" s="1091"/>
      <c r="P1848" s="1096"/>
      <c r="Q1848" s="1096"/>
      <c r="R1848" s="1096"/>
      <c r="S1848" s="1091"/>
    </row>
    <row r="1849" spans="1:19" x14ac:dyDescent="0.3">
      <c r="A1849" s="1090">
        <v>1844</v>
      </c>
      <c r="B1849" s="1091"/>
      <c r="C1849" s="1091"/>
      <c r="D1849" s="1097"/>
      <c r="E1849" s="1093">
        <f t="shared" si="113"/>
        <v>0</v>
      </c>
      <c r="F1849" s="1094">
        <f t="shared" si="114"/>
        <v>0</v>
      </c>
      <c r="G1849" s="1095">
        <f t="shared" si="115"/>
        <v>0</v>
      </c>
      <c r="H1849" s="1090" t="str">
        <f t="shared" ca="1" si="116"/>
        <v/>
      </c>
      <c r="I1849" s="1109"/>
      <c r="J1849" s="1109"/>
      <c r="K1849" s="1112"/>
      <c r="L1849" s="1091"/>
      <c r="M1849" s="1091"/>
      <c r="N1849" s="1091"/>
      <c r="O1849" s="1091"/>
      <c r="P1849" s="1096"/>
      <c r="Q1849" s="1096"/>
      <c r="R1849" s="1096"/>
      <c r="S1849" s="1091"/>
    </row>
    <row r="1850" spans="1:19" x14ac:dyDescent="0.3">
      <c r="A1850" s="1090">
        <v>1845</v>
      </c>
      <c r="B1850" s="1091"/>
      <c r="C1850" s="1091"/>
      <c r="D1850" s="1097"/>
      <c r="E1850" s="1093">
        <f t="shared" si="113"/>
        <v>0</v>
      </c>
      <c r="F1850" s="1094">
        <f t="shared" si="114"/>
        <v>0</v>
      </c>
      <c r="G1850" s="1095">
        <f t="shared" si="115"/>
        <v>0</v>
      </c>
      <c r="H1850" s="1090" t="str">
        <f t="shared" ca="1" si="116"/>
        <v/>
      </c>
      <c r="I1850" s="1109"/>
      <c r="J1850" s="1109"/>
      <c r="K1850" s="1112"/>
      <c r="L1850" s="1091"/>
      <c r="M1850" s="1091"/>
      <c r="N1850" s="1091"/>
      <c r="O1850" s="1091"/>
      <c r="P1850" s="1096"/>
      <c r="Q1850" s="1096"/>
      <c r="R1850" s="1096"/>
      <c r="S1850" s="1091"/>
    </row>
    <row r="1851" spans="1:19" x14ac:dyDescent="0.3">
      <c r="A1851" s="1090">
        <v>1846</v>
      </c>
      <c r="B1851" s="1091"/>
      <c r="C1851" s="1091"/>
      <c r="D1851" s="1097"/>
      <c r="E1851" s="1093">
        <f t="shared" si="113"/>
        <v>0</v>
      </c>
      <c r="F1851" s="1094">
        <f t="shared" si="114"/>
        <v>0</v>
      </c>
      <c r="G1851" s="1095">
        <f t="shared" si="115"/>
        <v>0</v>
      </c>
      <c r="H1851" s="1090" t="str">
        <f t="shared" ca="1" si="116"/>
        <v/>
      </c>
      <c r="I1851" s="1109"/>
      <c r="J1851" s="1109"/>
      <c r="K1851" s="1112"/>
      <c r="L1851" s="1091"/>
      <c r="M1851" s="1091"/>
      <c r="N1851" s="1091"/>
      <c r="O1851" s="1091"/>
      <c r="P1851" s="1096"/>
      <c r="Q1851" s="1096"/>
      <c r="R1851" s="1096"/>
      <c r="S1851" s="1091"/>
    </row>
    <row r="1852" spans="1:19" x14ac:dyDescent="0.3">
      <c r="A1852" s="1090">
        <v>1847</v>
      </c>
      <c r="B1852" s="1091"/>
      <c r="C1852" s="1091"/>
      <c r="D1852" s="1097"/>
      <c r="E1852" s="1093">
        <f t="shared" si="113"/>
        <v>0</v>
      </c>
      <c r="F1852" s="1094">
        <f t="shared" si="114"/>
        <v>0</v>
      </c>
      <c r="G1852" s="1095">
        <f t="shared" si="115"/>
        <v>0</v>
      </c>
      <c r="H1852" s="1090" t="str">
        <f t="shared" ca="1" si="116"/>
        <v/>
      </c>
      <c r="I1852" s="1109"/>
      <c r="J1852" s="1109"/>
      <c r="K1852" s="1112"/>
      <c r="L1852" s="1091"/>
      <c r="M1852" s="1091"/>
      <c r="N1852" s="1091"/>
      <c r="O1852" s="1091"/>
      <c r="P1852" s="1096"/>
      <c r="Q1852" s="1096"/>
      <c r="R1852" s="1096"/>
      <c r="S1852" s="1091"/>
    </row>
    <row r="1853" spans="1:19" x14ac:dyDescent="0.3">
      <c r="A1853" s="1090">
        <v>1848</v>
      </c>
      <c r="B1853" s="1091"/>
      <c r="C1853" s="1091"/>
      <c r="D1853" s="1097"/>
      <c r="E1853" s="1093">
        <f t="shared" si="113"/>
        <v>0</v>
      </c>
      <c r="F1853" s="1094">
        <f t="shared" si="114"/>
        <v>0</v>
      </c>
      <c r="G1853" s="1095">
        <f t="shared" si="115"/>
        <v>0</v>
      </c>
      <c r="H1853" s="1090" t="str">
        <f t="shared" ca="1" si="116"/>
        <v/>
      </c>
      <c r="I1853" s="1109"/>
      <c r="J1853" s="1109"/>
      <c r="K1853" s="1112"/>
      <c r="L1853" s="1091"/>
      <c r="M1853" s="1091"/>
      <c r="N1853" s="1091"/>
      <c r="O1853" s="1091"/>
      <c r="P1853" s="1096"/>
      <c r="Q1853" s="1096"/>
      <c r="R1853" s="1096"/>
      <c r="S1853" s="1091"/>
    </row>
    <row r="1854" spans="1:19" x14ac:dyDescent="0.3">
      <c r="A1854" s="1090">
        <v>1849</v>
      </c>
      <c r="B1854" s="1091"/>
      <c r="C1854" s="1091"/>
      <c r="D1854" s="1097"/>
      <c r="E1854" s="1093">
        <f t="shared" si="113"/>
        <v>0</v>
      </c>
      <c r="F1854" s="1094">
        <f t="shared" si="114"/>
        <v>0</v>
      </c>
      <c r="G1854" s="1095">
        <f t="shared" si="115"/>
        <v>0</v>
      </c>
      <c r="H1854" s="1090" t="str">
        <f t="shared" ca="1" si="116"/>
        <v/>
      </c>
      <c r="I1854" s="1109"/>
      <c r="J1854" s="1109"/>
      <c r="K1854" s="1112"/>
      <c r="L1854" s="1091"/>
      <c r="M1854" s="1091"/>
      <c r="N1854" s="1091"/>
      <c r="O1854" s="1091"/>
      <c r="P1854" s="1096"/>
      <c r="Q1854" s="1096"/>
      <c r="R1854" s="1096"/>
      <c r="S1854" s="1091"/>
    </row>
    <row r="1855" spans="1:19" x14ac:dyDescent="0.3">
      <c r="A1855" s="1090">
        <v>1850</v>
      </c>
      <c r="B1855" s="1091"/>
      <c r="C1855" s="1091"/>
      <c r="D1855" s="1097"/>
      <c r="E1855" s="1093">
        <f t="shared" si="113"/>
        <v>0</v>
      </c>
      <c r="F1855" s="1094">
        <f t="shared" si="114"/>
        <v>0</v>
      </c>
      <c r="G1855" s="1095">
        <f t="shared" si="115"/>
        <v>0</v>
      </c>
      <c r="H1855" s="1090" t="str">
        <f t="shared" ca="1" si="116"/>
        <v/>
      </c>
      <c r="I1855" s="1109"/>
      <c r="J1855" s="1109"/>
      <c r="K1855" s="1112"/>
      <c r="L1855" s="1091"/>
      <c r="M1855" s="1091"/>
      <c r="N1855" s="1091"/>
      <c r="O1855" s="1091"/>
      <c r="P1855" s="1096"/>
      <c r="Q1855" s="1096"/>
      <c r="R1855" s="1096"/>
      <c r="S1855" s="1091"/>
    </row>
    <row r="1856" spans="1:19" x14ac:dyDescent="0.3">
      <c r="A1856" s="1090">
        <v>1851</v>
      </c>
      <c r="B1856" s="1091"/>
      <c r="C1856" s="1091"/>
      <c r="D1856" s="1097"/>
      <c r="E1856" s="1093">
        <f t="shared" si="113"/>
        <v>0</v>
      </c>
      <c r="F1856" s="1094">
        <f t="shared" si="114"/>
        <v>0</v>
      </c>
      <c r="G1856" s="1095">
        <f t="shared" si="115"/>
        <v>0</v>
      </c>
      <c r="H1856" s="1090" t="str">
        <f t="shared" ca="1" si="116"/>
        <v/>
      </c>
      <c r="I1856" s="1109"/>
      <c r="J1856" s="1109"/>
      <c r="K1856" s="1112"/>
      <c r="L1856" s="1091"/>
      <c r="M1856" s="1091"/>
      <c r="N1856" s="1091"/>
      <c r="O1856" s="1091"/>
      <c r="P1856" s="1096"/>
      <c r="Q1856" s="1096"/>
      <c r="R1856" s="1096"/>
      <c r="S1856" s="1091"/>
    </row>
    <row r="1857" spans="1:19" x14ac:dyDescent="0.3">
      <c r="A1857" s="1090">
        <v>1852</v>
      </c>
      <c r="B1857" s="1091"/>
      <c r="C1857" s="1091"/>
      <c r="D1857" s="1097"/>
      <c r="E1857" s="1093">
        <f t="shared" si="113"/>
        <v>0</v>
      </c>
      <c r="F1857" s="1094">
        <f t="shared" si="114"/>
        <v>0</v>
      </c>
      <c r="G1857" s="1095">
        <f t="shared" si="115"/>
        <v>0</v>
      </c>
      <c r="H1857" s="1090" t="str">
        <f t="shared" ca="1" si="116"/>
        <v/>
      </c>
      <c r="I1857" s="1109"/>
      <c r="J1857" s="1109"/>
      <c r="K1857" s="1112"/>
      <c r="L1857" s="1091"/>
      <c r="M1857" s="1091"/>
      <c r="N1857" s="1091"/>
      <c r="O1857" s="1091"/>
      <c r="P1857" s="1096"/>
      <c r="Q1857" s="1096"/>
      <c r="R1857" s="1096"/>
      <c r="S1857" s="1091"/>
    </row>
    <row r="1858" spans="1:19" x14ac:dyDescent="0.3">
      <c r="A1858" s="1090">
        <v>1853</v>
      </c>
      <c r="B1858" s="1091"/>
      <c r="C1858" s="1091"/>
      <c r="D1858" s="1097"/>
      <c r="E1858" s="1093">
        <f t="shared" si="113"/>
        <v>0</v>
      </c>
      <c r="F1858" s="1094">
        <f t="shared" si="114"/>
        <v>0</v>
      </c>
      <c r="G1858" s="1095">
        <f t="shared" si="115"/>
        <v>0</v>
      </c>
      <c r="H1858" s="1090" t="str">
        <f t="shared" ca="1" si="116"/>
        <v/>
      </c>
      <c r="I1858" s="1109"/>
      <c r="J1858" s="1109"/>
      <c r="K1858" s="1112"/>
      <c r="L1858" s="1091"/>
      <c r="M1858" s="1091"/>
      <c r="N1858" s="1091"/>
      <c r="O1858" s="1091"/>
      <c r="P1858" s="1096"/>
      <c r="Q1858" s="1096"/>
      <c r="R1858" s="1096"/>
      <c r="S1858" s="1091"/>
    </row>
    <row r="1859" spans="1:19" x14ac:dyDescent="0.3">
      <c r="A1859" s="1090">
        <v>1854</v>
      </c>
      <c r="B1859" s="1091"/>
      <c r="C1859" s="1091"/>
      <c r="D1859" s="1097"/>
      <c r="E1859" s="1093">
        <f t="shared" si="113"/>
        <v>0</v>
      </c>
      <c r="F1859" s="1094">
        <f t="shared" si="114"/>
        <v>0</v>
      </c>
      <c r="G1859" s="1095">
        <f t="shared" si="115"/>
        <v>0</v>
      </c>
      <c r="H1859" s="1090" t="str">
        <f t="shared" ca="1" si="116"/>
        <v/>
      </c>
      <c r="I1859" s="1109"/>
      <c r="J1859" s="1109"/>
      <c r="K1859" s="1112"/>
      <c r="L1859" s="1091"/>
      <c r="M1859" s="1091"/>
      <c r="N1859" s="1091"/>
      <c r="O1859" s="1091"/>
      <c r="P1859" s="1096"/>
      <c r="Q1859" s="1096"/>
      <c r="R1859" s="1096"/>
      <c r="S1859" s="1091"/>
    </row>
    <row r="1860" spans="1:19" x14ac:dyDescent="0.3">
      <c r="A1860" s="1090">
        <v>1855</v>
      </c>
      <c r="B1860" s="1091"/>
      <c r="C1860" s="1091"/>
      <c r="D1860" s="1097"/>
      <c r="E1860" s="1093">
        <f t="shared" si="113"/>
        <v>0</v>
      </c>
      <c r="F1860" s="1094">
        <f t="shared" si="114"/>
        <v>0</v>
      </c>
      <c r="G1860" s="1095">
        <f t="shared" si="115"/>
        <v>0</v>
      </c>
      <c r="H1860" s="1090" t="str">
        <f t="shared" ca="1" si="116"/>
        <v/>
      </c>
      <c r="I1860" s="1109"/>
      <c r="J1860" s="1109"/>
      <c r="K1860" s="1112"/>
      <c r="L1860" s="1091"/>
      <c r="M1860" s="1091"/>
      <c r="N1860" s="1091"/>
      <c r="O1860" s="1091"/>
      <c r="P1860" s="1096"/>
      <c r="Q1860" s="1096"/>
      <c r="R1860" s="1096"/>
      <c r="S1860" s="1091"/>
    </row>
    <row r="1861" spans="1:19" x14ac:dyDescent="0.3">
      <c r="A1861" s="1090">
        <v>1856</v>
      </c>
      <c r="B1861" s="1091"/>
      <c r="C1861" s="1091"/>
      <c r="D1861" s="1097"/>
      <c r="E1861" s="1093">
        <f t="shared" si="113"/>
        <v>0</v>
      </c>
      <c r="F1861" s="1094">
        <f t="shared" si="114"/>
        <v>0</v>
      </c>
      <c r="G1861" s="1095">
        <f t="shared" si="115"/>
        <v>0</v>
      </c>
      <c r="H1861" s="1090" t="str">
        <f t="shared" ca="1" si="116"/>
        <v/>
      </c>
      <c r="I1861" s="1109"/>
      <c r="J1861" s="1109"/>
      <c r="K1861" s="1112"/>
      <c r="L1861" s="1091"/>
      <c r="M1861" s="1091"/>
      <c r="N1861" s="1091"/>
      <c r="O1861" s="1091"/>
      <c r="P1861" s="1096"/>
      <c r="Q1861" s="1096"/>
      <c r="R1861" s="1096"/>
      <c r="S1861" s="1091"/>
    </row>
    <row r="1862" spans="1:19" x14ac:dyDescent="0.3">
      <c r="A1862" s="1090">
        <v>1857</v>
      </c>
      <c r="B1862" s="1091"/>
      <c r="C1862" s="1091"/>
      <c r="D1862" s="1097"/>
      <c r="E1862" s="1093">
        <f t="shared" si="113"/>
        <v>0</v>
      </c>
      <c r="F1862" s="1094">
        <f t="shared" si="114"/>
        <v>0</v>
      </c>
      <c r="G1862" s="1095">
        <f t="shared" si="115"/>
        <v>0</v>
      </c>
      <c r="H1862" s="1090" t="str">
        <f t="shared" ca="1" si="116"/>
        <v/>
      </c>
      <c r="I1862" s="1109"/>
      <c r="J1862" s="1109"/>
      <c r="K1862" s="1112"/>
      <c r="L1862" s="1091"/>
      <c r="M1862" s="1091"/>
      <c r="N1862" s="1091"/>
      <c r="O1862" s="1091"/>
      <c r="P1862" s="1096"/>
      <c r="Q1862" s="1096"/>
      <c r="R1862" s="1096"/>
      <c r="S1862" s="1091"/>
    </row>
    <row r="1863" spans="1:19" x14ac:dyDescent="0.3">
      <c r="A1863" s="1090">
        <v>1858</v>
      </c>
      <c r="B1863" s="1091"/>
      <c r="C1863" s="1091"/>
      <c r="D1863" s="1097"/>
      <c r="E1863" s="1093">
        <f t="shared" ref="E1863:E1926" si="117">D1863</f>
        <v>0</v>
      </c>
      <c r="F1863" s="1094">
        <f t="shared" ref="F1863:F1926" si="118">D1863</f>
        <v>0</v>
      </c>
      <c r="G1863" s="1095">
        <f t="shared" ref="G1863:G1926" si="119">D1863</f>
        <v>0</v>
      </c>
      <c r="H1863" s="1090" t="str">
        <f t="shared" ref="H1863:H1926" ca="1" si="120">IF(ISBLANK(D1863),"",DATEDIF(G1863,TODAY(),"y"))</f>
        <v/>
      </c>
      <c r="I1863" s="1109"/>
      <c r="J1863" s="1109"/>
      <c r="K1863" s="1112"/>
      <c r="L1863" s="1091"/>
      <c r="M1863" s="1091"/>
      <c r="N1863" s="1091"/>
      <c r="O1863" s="1091"/>
      <c r="P1863" s="1096"/>
      <c r="Q1863" s="1096"/>
      <c r="R1863" s="1096"/>
      <c r="S1863" s="1091"/>
    </row>
    <row r="1864" spans="1:19" x14ac:dyDescent="0.3">
      <c r="A1864" s="1090">
        <v>1859</v>
      </c>
      <c r="B1864" s="1091"/>
      <c r="C1864" s="1091"/>
      <c r="D1864" s="1097"/>
      <c r="E1864" s="1093">
        <f t="shared" si="117"/>
        <v>0</v>
      </c>
      <c r="F1864" s="1094">
        <f t="shared" si="118"/>
        <v>0</v>
      </c>
      <c r="G1864" s="1095">
        <f t="shared" si="119"/>
        <v>0</v>
      </c>
      <c r="H1864" s="1090" t="str">
        <f t="shared" ca="1" si="120"/>
        <v/>
      </c>
      <c r="I1864" s="1109"/>
      <c r="J1864" s="1109"/>
      <c r="K1864" s="1112"/>
      <c r="L1864" s="1091"/>
      <c r="M1864" s="1091"/>
      <c r="N1864" s="1091"/>
      <c r="O1864" s="1091"/>
      <c r="P1864" s="1096"/>
      <c r="Q1864" s="1096"/>
      <c r="R1864" s="1096"/>
      <c r="S1864" s="1091"/>
    </row>
    <row r="1865" spans="1:19" x14ac:dyDescent="0.3">
      <c r="A1865" s="1090">
        <v>1860</v>
      </c>
      <c r="B1865" s="1091"/>
      <c r="C1865" s="1091"/>
      <c r="D1865" s="1097"/>
      <c r="E1865" s="1093">
        <f t="shared" si="117"/>
        <v>0</v>
      </c>
      <c r="F1865" s="1094">
        <f t="shared" si="118"/>
        <v>0</v>
      </c>
      <c r="G1865" s="1095">
        <f t="shared" si="119"/>
        <v>0</v>
      </c>
      <c r="H1865" s="1090" t="str">
        <f t="shared" ca="1" si="120"/>
        <v/>
      </c>
      <c r="I1865" s="1109"/>
      <c r="J1865" s="1109"/>
      <c r="K1865" s="1112"/>
      <c r="L1865" s="1091"/>
      <c r="M1865" s="1091"/>
      <c r="N1865" s="1091"/>
      <c r="O1865" s="1091"/>
      <c r="P1865" s="1096"/>
      <c r="Q1865" s="1096"/>
      <c r="R1865" s="1096"/>
      <c r="S1865" s="1091"/>
    </row>
    <row r="1866" spans="1:19" x14ac:dyDescent="0.3">
      <c r="A1866" s="1090">
        <v>1861</v>
      </c>
      <c r="B1866" s="1091"/>
      <c r="C1866" s="1091"/>
      <c r="D1866" s="1097"/>
      <c r="E1866" s="1093">
        <f t="shared" si="117"/>
        <v>0</v>
      </c>
      <c r="F1866" s="1094">
        <f t="shared" si="118"/>
        <v>0</v>
      </c>
      <c r="G1866" s="1095">
        <f t="shared" si="119"/>
        <v>0</v>
      </c>
      <c r="H1866" s="1090" t="str">
        <f t="shared" ca="1" si="120"/>
        <v/>
      </c>
      <c r="I1866" s="1109"/>
      <c r="J1866" s="1109"/>
      <c r="K1866" s="1112"/>
      <c r="L1866" s="1091"/>
      <c r="M1866" s="1091"/>
      <c r="N1866" s="1091"/>
      <c r="O1866" s="1091"/>
      <c r="P1866" s="1096"/>
      <c r="Q1866" s="1096"/>
      <c r="R1866" s="1096"/>
      <c r="S1866" s="1091"/>
    </row>
    <row r="1867" spans="1:19" x14ac:dyDescent="0.3">
      <c r="A1867" s="1090">
        <v>1862</v>
      </c>
      <c r="B1867" s="1091"/>
      <c r="C1867" s="1091"/>
      <c r="D1867" s="1097"/>
      <c r="E1867" s="1093">
        <f t="shared" si="117"/>
        <v>0</v>
      </c>
      <c r="F1867" s="1094">
        <f t="shared" si="118"/>
        <v>0</v>
      </c>
      <c r="G1867" s="1095">
        <f t="shared" si="119"/>
        <v>0</v>
      </c>
      <c r="H1867" s="1090" t="str">
        <f t="shared" ca="1" si="120"/>
        <v/>
      </c>
      <c r="I1867" s="1109"/>
      <c r="J1867" s="1109"/>
      <c r="K1867" s="1112"/>
      <c r="L1867" s="1091"/>
      <c r="M1867" s="1091"/>
      <c r="N1867" s="1091"/>
      <c r="O1867" s="1091"/>
      <c r="P1867" s="1096"/>
      <c r="Q1867" s="1096"/>
      <c r="R1867" s="1096"/>
      <c r="S1867" s="1091"/>
    </row>
    <row r="1868" spans="1:19" x14ac:dyDescent="0.3">
      <c r="A1868" s="1090">
        <v>1863</v>
      </c>
      <c r="B1868" s="1091"/>
      <c r="C1868" s="1091"/>
      <c r="D1868" s="1097"/>
      <c r="E1868" s="1093">
        <f t="shared" si="117"/>
        <v>0</v>
      </c>
      <c r="F1868" s="1094">
        <f t="shared" si="118"/>
        <v>0</v>
      </c>
      <c r="G1868" s="1095">
        <f t="shared" si="119"/>
        <v>0</v>
      </c>
      <c r="H1868" s="1090" t="str">
        <f t="shared" ca="1" si="120"/>
        <v/>
      </c>
      <c r="I1868" s="1109"/>
      <c r="J1868" s="1109"/>
      <c r="K1868" s="1112"/>
      <c r="L1868" s="1091"/>
      <c r="M1868" s="1091"/>
      <c r="N1868" s="1091"/>
      <c r="O1868" s="1091"/>
      <c r="P1868" s="1096"/>
      <c r="Q1868" s="1096"/>
      <c r="R1868" s="1096"/>
      <c r="S1868" s="1091"/>
    </row>
    <row r="1869" spans="1:19" x14ac:dyDescent="0.3">
      <c r="A1869" s="1090">
        <v>1864</v>
      </c>
      <c r="B1869" s="1091"/>
      <c r="C1869" s="1091"/>
      <c r="D1869" s="1097"/>
      <c r="E1869" s="1093">
        <f t="shared" si="117"/>
        <v>0</v>
      </c>
      <c r="F1869" s="1094">
        <f t="shared" si="118"/>
        <v>0</v>
      </c>
      <c r="G1869" s="1095">
        <f t="shared" si="119"/>
        <v>0</v>
      </c>
      <c r="H1869" s="1090" t="str">
        <f t="shared" ca="1" si="120"/>
        <v/>
      </c>
      <c r="I1869" s="1109"/>
      <c r="J1869" s="1109"/>
      <c r="K1869" s="1112"/>
      <c r="L1869" s="1091"/>
      <c r="M1869" s="1091"/>
      <c r="N1869" s="1091"/>
      <c r="O1869" s="1091"/>
      <c r="P1869" s="1096"/>
      <c r="Q1869" s="1096"/>
      <c r="R1869" s="1096"/>
      <c r="S1869" s="1091"/>
    </row>
    <row r="1870" spans="1:19" x14ac:dyDescent="0.3">
      <c r="A1870" s="1090">
        <v>1865</v>
      </c>
      <c r="B1870" s="1091"/>
      <c r="C1870" s="1091"/>
      <c r="D1870" s="1097"/>
      <c r="E1870" s="1093">
        <f t="shared" si="117"/>
        <v>0</v>
      </c>
      <c r="F1870" s="1094">
        <f t="shared" si="118"/>
        <v>0</v>
      </c>
      <c r="G1870" s="1095">
        <f t="shared" si="119"/>
        <v>0</v>
      </c>
      <c r="H1870" s="1090" t="str">
        <f t="shared" ca="1" si="120"/>
        <v/>
      </c>
      <c r="I1870" s="1109"/>
      <c r="J1870" s="1109"/>
      <c r="K1870" s="1112"/>
      <c r="L1870" s="1091"/>
      <c r="M1870" s="1091"/>
      <c r="N1870" s="1091"/>
      <c r="O1870" s="1091"/>
      <c r="P1870" s="1096"/>
      <c r="Q1870" s="1096"/>
      <c r="R1870" s="1096"/>
      <c r="S1870" s="1091"/>
    </row>
    <row r="1871" spans="1:19" x14ac:dyDescent="0.3">
      <c r="A1871" s="1090">
        <v>1866</v>
      </c>
      <c r="B1871" s="1091"/>
      <c r="C1871" s="1091"/>
      <c r="D1871" s="1097"/>
      <c r="E1871" s="1093">
        <f t="shared" si="117"/>
        <v>0</v>
      </c>
      <c r="F1871" s="1094">
        <f t="shared" si="118"/>
        <v>0</v>
      </c>
      <c r="G1871" s="1095">
        <f t="shared" si="119"/>
        <v>0</v>
      </c>
      <c r="H1871" s="1090" t="str">
        <f t="shared" ca="1" si="120"/>
        <v/>
      </c>
      <c r="I1871" s="1109"/>
      <c r="J1871" s="1109"/>
      <c r="K1871" s="1112"/>
      <c r="L1871" s="1091"/>
      <c r="M1871" s="1091"/>
      <c r="N1871" s="1091"/>
      <c r="O1871" s="1091"/>
      <c r="P1871" s="1096"/>
      <c r="Q1871" s="1096"/>
      <c r="R1871" s="1096"/>
      <c r="S1871" s="1091"/>
    </row>
    <row r="1872" spans="1:19" x14ac:dyDescent="0.3">
      <c r="A1872" s="1090">
        <v>1867</v>
      </c>
      <c r="B1872" s="1091"/>
      <c r="C1872" s="1091"/>
      <c r="D1872" s="1097"/>
      <c r="E1872" s="1093">
        <f t="shared" si="117"/>
        <v>0</v>
      </c>
      <c r="F1872" s="1094">
        <f t="shared" si="118"/>
        <v>0</v>
      </c>
      <c r="G1872" s="1095">
        <f t="shared" si="119"/>
        <v>0</v>
      </c>
      <c r="H1872" s="1090" t="str">
        <f t="shared" ca="1" si="120"/>
        <v/>
      </c>
      <c r="I1872" s="1109"/>
      <c r="J1872" s="1109"/>
      <c r="K1872" s="1112"/>
      <c r="L1872" s="1091"/>
      <c r="M1872" s="1091"/>
      <c r="N1872" s="1091"/>
      <c r="O1872" s="1091"/>
      <c r="P1872" s="1096"/>
      <c r="Q1872" s="1096"/>
      <c r="R1872" s="1096"/>
      <c r="S1872" s="1091"/>
    </row>
    <row r="1873" spans="1:19" x14ac:dyDescent="0.3">
      <c r="A1873" s="1090">
        <v>1868</v>
      </c>
      <c r="B1873" s="1091"/>
      <c r="C1873" s="1091"/>
      <c r="D1873" s="1097"/>
      <c r="E1873" s="1093">
        <f t="shared" si="117"/>
        <v>0</v>
      </c>
      <c r="F1873" s="1094">
        <f t="shared" si="118"/>
        <v>0</v>
      </c>
      <c r="G1873" s="1095">
        <f t="shared" si="119"/>
        <v>0</v>
      </c>
      <c r="H1873" s="1090" t="str">
        <f t="shared" ca="1" si="120"/>
        <v/>
      </c>
      <c r="I1873" s="1109"/>
      <c r="J1873" s="1109"/>
      <c r="K1873" s="1112"/>
      <c r="L1873" s="1091"/>
      <c r="M1873" s="1091"/>
      <c r="N1873" s="1091"/>
      <c r="O1873" s="1091"/>
      <c r="P1873" s="1096"/>
      <c r="Q1873" s="1096"/>
      <c r="R1873" s="1096"/>
      <c r="S1873" s="1091"/>
    </row>
    <row r="1874" spans="1:19" x14ac:dyDescent="0.3">
      <c r="A1874" s="1090">
        <v>1869</v>
      </c>
      <c r="B1874" s="1091"/>
      <c r="C1874" s="1091"/>
      <c r="D1874" s="1097"/>
      <c r="E1874" s="1093">
        <f t="shared" si="117"/>
        <v>0</v>
      </c>
      <c r="F1874" s="1094">
        <f t="shared" si="118"/>
        <v>0</v>
      </c>
      <c r="G1874" s="1095">
        <f t="shared" si="119"/>
        <v>0</v>
      </c>
      <c r="H1874" s="1090" t="str">
        <f t="shared" ca="1" si="120"/>
        <v/>
      </c>
      <c r="I1874" s="1109"/>
      <c r="J1874" s="1109"/>
      <c r="K1874" s="1112"/>
      <c r="L1874" s="1091"/>
      <c r="M1874" s="1091"/>
      <c r="N1874" s="1091"/>
      <c r="O1874" s="1091"/>
      <c r="P1874" s="1096"/>
      <c r="Q1874" s="1096"/>
      <c r="R1874" s="1096"/>
      <c r="S1874" s="1091"/>
    </row>
    <row r="1875" spans="1:19" x14ac:dyDescent="0.3">
      <c r="A1875" s="1090">
        <v>1870</v>
      </c>
      <c r="B1875" s="1091"/>
      <c r="C1875" s="1091"/>
      <c r="D1875" s="1097"/>
      <c r="E1875" s="1093">
        <f t="shared" si="117"/>
        <v>0</v>
      </c>
      <c r="F1875" s="1094">
        <f t="shared" si="118"/>
        <v>0</v>
      </c>
      <c r="G1875" s="1095">
        <f t="shared" si="119"/>
        <v>0</v>
      </c>
      <c r="H1875" s="1090" t="str">
        <f t="shared" ca="1" si="120"/>
        <v/>
      </c>
      <c r="I1875" s="1109"/>
      <c r="J1875" s="1109"/>
      <c r="K1875" s="1112"/>
      <c r="L1875" s="1091"/>
      <c r="M1875" s="1091"/>
      <c r="N1875" s="1091"/>
      <c r="O1875" s="1091"/>
      <c r="P1875" s="1096"/>
      <c r="Q1875" s="1096"/>
      <c r="R1875" s="1096"/>
      <c r="S1875" s="1091"/>
    </row>
    <row r="1876" spans="1:19" x14ac:dyDescent="0.3">
      <c r="A1876" s="1090">
        <v>1871</v>
      </c>
      <c r="B1876" s="1091"/>
      <c r="C1876" s="1091"/>
      <c r="D1876" s="1097"/>
      <c r="E1876" s="1093">
        <f t="shared" si="117"/>
        <v>0</v>
      </c>
      <c r="F1876" s="1094">
        <f t="shared" si="118"/>
        <v>0</v>
      </c>
      <c r="G1876" s="1095">
        <f t="shared" si="119"/>
        <v>0</v>
      </c>
      <c r="H1876" s="1090" t="str">
        <f t="shared" ca="1" si="120"/>
        <v/>
      </c>
      <c r="I1876" s="1109"/>
      <c r="J1876" s="1109"/>
      <c r="K1876" s="1112"/>
      <c r="L1876" s="1091"/>
      <c r="M1876" s="1091"/>
      <c r="N1876" s="1091"/>
      <c r="O1876" s="1091"/>
      <c r="P1876" s="1096"/>
      <c r="Q1876" s="1096"/>
      <c r="R1876" s="1096"/>
      <c r="S1876" s="1091"/>
    </row>
    <row r="1877" spans="1:19" x14ac:dyDescent="0.3">
      <c r="A1877" s="1090">
        <v>1872</v>
      </c>
      <c r="B1877" s="1091"/>
      <c r="C1877" s="1091"/>
      <c r="D1877" s="1097"/>
      <c r="E1877" s="1093">
        <f t="shared" si="117"/>
        <v>0</v>
      </c>
      <c r="F1877" s="1094">
        <f t="shared" si="118"/>
        <v>0</v>
      </c>
      <c r="G1877" s="1095">
        <f t="shared" si="119"/>
        <v>0</v>
      </c>
      <c r="H1877" s="1090" t="str">
        <f t="shared" ca="1" si="120"/>
        <v/>
      </c>
      <c r="I1877" s="1109"/>
      <c r="J1877" s="1109"/>
      <c r="K1877" s="1112"/>
      <c r="L1877" s="1091"/>
      <c r="M1877" s="1091"/>
      <c r="N1877" s="1091"/>
      <c r="O1877" s="1091"/>
      <c r="P1877" s="1096"/>
      <c r="Q1877" s="1096"/>
      <c r="R1877" s="1096"/>
      <c r="S1877" s="1091"/>
    </row>
    <row r="1878" spans="1:19" x14ac:dyDescent="0.3">
      <c r="A1878" s="1090">
        <v>1873</v>
      </c>
      <c r="B1878" s="1091"/>
      <c r="C1878" s="1091"/>
      <c r="D1878" s="1097"/>
      <c r="E1878" s="1093">
        <f t="shared" si="117"/>
        <v>0</v>
      </c>
      <c r="F1878" s="1094">
        <f t="shared" si="118"/>
        <v>0</v>
      </c>
      <c r="G1878" s="1095">
        <f t="shared" si="119"/>
        <v>0</v>
      </c>
      <c r="H1878" s="1090" t="str">
        <f t="shared" ca="1" si="120"/>
        <v/>
      </c>
      <c r="I1878" s="1109"/>
      <c r="J1878" s="1109"/>
      <c r="K1878" s="1112"/>
      <c r="L1878" s="1091"/>
      <c r="M1878" s="1091"/>
      <c r="N1878" s="1091"/>
      <c r="O1878" s="1091"/>
      <c r="P1878" s="1096"/>
      <c r="Q1878" s="1096"/>
      <c r="R1878" s="1096"/>
      <c r="S1878" s="1091"/>
    </row>
    <row r="1879" spans="1:19" x14ac:dyDescent="0.3">
      <c r="A1879" s="1090">
        <v>1874</v>
      </c>
      <c r="B1879" s="1091"/>
      <c r="C1879" s="1091"/>
      <c r="D1879" s="1097"/>
      <c r="E1879" s="1093">
        <f t="shared" si="117"/>
        <v>0</v>
      </c>
      <c r="F1879" s="1094">
        <f t="shared" si="118"/>
        <v>0</v>
      </c>
      <c r="G1879" s="1095">
        <f t="shared" si="119"/>
        <v>0</v>
      </c>
      <c r="H1879" s="1090" t="str">
        <f t="shared" ca="1" si="120"/>
        <v/>
      </c>
      <c r="I1879" s="1109"/>
      <c r="J1879" s="1109"/>
      <c r="K1879" s="1112"/>
      <c r="L1879" s="1091"/>
      <c r="M1879" s="1091"/>
      <c r="N1879" s="1091"/>
      <c r="O1879" s="1091"/>
      <c r="P1879" s="1096"/>
      <c r="Q1879" s="1096"/>
      <c r="R1879" s="1096"/>
      <c r="S1879" s="1091"/>
    </row>
    <row r="1880" spans="1:19" x14ac:dyDescent="0.3">
      <c r="A1880" s="1090">
        <v>1875</v>
      </c>
      <c r="B1880" s="1091"/>
      <c r="C1880" s="1091"/>
      <c r="D1880" s="1097"/>
      <c r="E1880" s="1093">
        <f t="shared" si="117"/>
        <v>0</v>
      </c>
      <c r="F1880" s="1094">
        <f t="shared" si="118"/>
        <v>0</v>
      </c>
      <c r="G1880" s="1095">
        <f t="shared" si="119"/>
        <v>0</v>
      </c>
      <c r="H1880" s="1090" t="str">
        <f t="shared" ca="1" si="120"/>
        <v/>
      </c>
      <c r="I1880" s="1109"/>
      <c r="J1880" s="1109"/>
      <c r="K1880" s="1112"/>
      <c r="L1880" s="1091"/>
      <c r="M1880" s="1091"/>
      <c r="N1880" s="1091"/>
      <c r="O1880" s="1091"/>
      <c r="P1880" s="1096"/>
      <c r="Q1880" s="1096"/>
      <c r="R1880" s="1096"/>
      <c r="S1880" s="1091"/>
    </row>
    <row r="1881" spans="1:19" x14ac:dyDescent="0.3">
      <c r="A1881" s="1090">
        <v>1876</v>
      </c>
      <c r="B1881" s="1091"/>
      <c r="C1881" s="1091"/>
      <c r="D1881" s="1097"/>
      <c r="E1881" s="1093">
        <f t="shared" si="117"/>
        <v>0</v>
      </c>
      <c r="F1881" s="1094">
        <f t="shared" si="118"/>
        <v>0</v>
      </c>
      <c r="G1881" s="1095">
        <f t="shared" si="119"/>
        <v>0</v>
      </c>
      <c r="H1881" s="1090" t="str">
        <f t="shared" ca="1" si="120"/>
        <v/>
      </c>
      <c r="I1881" s="1109"/>
      <c r="J1881" s="1109"/>
      <c r="K1881" s="1112"/>
      <c r="L1881" s="1091"/>
      <c r="M1881" s="1091"/>
      <c r="N1881" s="1091"/>
      <c r="O1881" s="1091"/>
      <c r="P1881" s="1096"/>
      <c r="Q1881" s="1096"/>
      <c r="R1881" s="1096"/>
      <c r="S1881" s="1091"/>
    </row>
    <row r="1882" spans="1:19" x14ac:dyDescent="0.3">
      <c r="A1882" s="1090">
        <v>1877</v>
      </c>
      <c r="B1882" s="1091"/>
      <c r="C1882" s="1091"/>
      <c r="D1882" s="1097"/>
      <c r="E1882" s="1093">
        <f t="shared" si="117"/>
        <v>0</v>
      </c>
      <c r="F1882" s="1094">
        <f t="shared" si="118"/>
        <v>0</v>
      </c>
      <c r="G1882" s="1095">
        <f t="shared" si="119"/>
        <v>0</v>
      </c>
      <c r="H1882" s="1090" t="str">
        <f t="shared" ca="1" si="120"/>
        <v/>
      </c>
      <c r="I1882" s="1109"/>
      <c r="J1882" s="1109"/>
      <c r="K1882" s="1112"/>
      <c r="L1882" s="1091"/>
      <c r="M1882" s="1091"/>
      <c r="N1882" s="1091"/>
      <c r="O1882" s="1091"/>
      <c r="P1882" s="1096"/>
      <c r="Q1882" s="1096"/>
      <c r="R1882" s="1096"/>
      <c r="S1882" s="1091"/>
    </row>
    <row r="1883" spans="1:19" x14ac:dyDescent="0.3">
      <c r="A1883" s="1090">
        <v>1878</v>
      </c>
      <c r="B1883" s="1091"/>
      <c r="C1883" s="1091"/>
      <c r="D1883" s="1097"/>
      <c r="E1883" s="1093">
        <f t="shared" si="117"/>
        <v>0</v>
      </c>
      <c r="F1883" s="1094">
        <f t="shared" si="118"/>
        <v>0</v>
      </c>
      <c r="G1883" s="1095">
        <f t="shared" si="119"/>
        <v>0</v>
      </c>
      <c r="H1883" s="1090" t="str">
        <f t="shared" ca="1" si="120"/>
        <v/>
      </c>
      <c r="I1883" s="1109"/>
      <c r="J1883" s="1109"/>
      <c r="K1883" s="1112"/>
      <c r="L1883" s="1091"/>
      <c r="M1883" s="1091"/>
      <c r="N1883" s="1091"/>
      <c r="O1883" s="1091"/>
      <c r="P1883" s="1096"/>
      <c r="Q1883" s="1096"/>
      <c r="R1883" s="1096"/>
      <c r="S1883" s="1091"/>
    </row>
    <row r="1884" spans="1:19" x14ac:dyDescent="0.3">
      <c r="A1884" s="1090">
        <v>1879</v>
      </c>
      <c r="B1884" s="1091"/>
      <c r="C1884" s="1091"/>
      <c r="D1884" s="1097"/>
      <c r="E1884" s="1093">
        <f t="shared" si="117"/>
        <v>0</v>
      </c>
      <c r="F1884" s="1094">
        <f t="shared" si="118"/>
        <v>0</v>
      </c>
      <c r="G1884" s="1095">
        <f t="shared" si="119"/>
        <v>0</v>
      </c>
      <c r="H1884" s="1090" t="str">
        <f t="shared" ca="1" si="120"/>
        <v/>
      </c>
      <c r="I1884" s="1109"/>
      <c r="J1884" s="1109"/>
      <c r="K1884" s="1112"/>
      <c r="L1884" s="1091"/>
      <c r="M1884" s="1091"/>
      <c r="N1884" s="1091"/>
      <c r="O1884" s="1091"/>
      <c r="P1884" s="1096"/>
      <c r="Q1884" s="1096"/>
      <c r="R1884" s="1096"/>
      <c r="S1884" s="1091"/>
    </row>
    <row r="1885" spans="1:19" x14ac:dyDescent="0.3">
      <c r="A1885" s="1090">
        <v>1880</v>
      </c>
      <c r="B1885" s="1091"/>
      <c r="C1885" s="1091"/>
      <c r="D1885" s="1097"/>
      <c r="E1885" s="1093">
        <f t="shared" si="117"/>
        <v>0</v>
      </c>
      <c r="F1885" s="1094">
        <f t="shared" si="118"/>
        <v>0</v>
      </c>
      <c r="G1885" s="1095">
        <f t="shared" si="119"/>
        <v>0</v>
      </c>
      <c r="H1885" s="1090" t="str">
        <f t="shared" ca="1" si="120"/>
        <v/>
      </c>
      <c r="I1885" s="1109"/>
      <c r="J1885" s="1109"/>
      <c r="K1885" s="1112"/>
      <c r="L1885" s="1091"/>
      <c r="M1885" s="1091"/>
      <c r="N1885" s="1091"/>
      <c r="O1885" s="1091"/>
      <c r="P1885" s="1096"/>
      <c r="Q1885" s="1096"/>
      <c r="R1885" s="1096"/>
      <c r="S1885" s="1091"/>
    </row>
    <row r="1886" spans="1:19" x14ac:dyDescent="0.3">
      <c r="A1886" s="1090">
        <v>1881</v>
      </c>
      <c r="B1886" s="1091"/>
      <c r="C1886" s="1091"/>
      <c r="D1886" s="1097"/>
      <c r="E1886" s="1093">
        <f t="shared" si="117"/>
        <v>0</v>
      </c>
      <c r="F1886" s="1094">
        <f t="shared" si="118"/>
        <v>0</v>
      </c>
      <c r="G1886" s="1095">
        <f t="shared" si="119"/>
        <v>0</v>
      </c>
      <c r="H1886" s="1090" t="str">
        <f t="shared" ca="1" si="120"/>
        <v/>
      </c>
      <c r="I1886" s="1109"/>
      <c r="J1886" s="1109"/>
      <c r="K1886" s="1112"/>
      <c r="L1886" s="1091"/>
      <c r="M1886" s="1091"/>
      <c r="N1886" s="1091"/>
      <c r="O1886" s="1091"/>
      <c r="P1886" s="1096"/>
      <c r="Q1886" s="1096"/>
      <c r="R1886" s="1096"/>
      <c r="S1886" s="1091"/>
    </row>
    <row r="1887" spans="1:19" x14ac:dyDescent="0.3">
      <c r="A1887" s="1090">
        <v>1882</v>
      </c>
      <c r="B1887" s="1091"/>
      <c r="C1887" s="1091"/>
      <c r="D1887" s="1097"/>
      <c r="E1887" s="1093">
        <f t="shared" si="117"/>
        <v>0</v>
      </c>
      <c r="F1887" s="1094">
        <f t="shared" si="118"/>
        <v>0</v>
      </c>
      <c r="G1887" s="1095">
        <f t="shared" si="119"/>
        <v>0</v>
      </c>
      <c r="H1887" s="1090" t="str">
        <f t="shared" ca="1" si="120"/>
        <v/>
      </c>
      <c r="I1887" s="1109"/>
      <c r="J1887" s="1109"/>
      <c r="K1887" s="1112"/>
      <c r="L1887" s="1091"/>
      <c r="M1887" s="1091"/>
      <c r="N1887" s="1091"/>
      <c r="O1887" s="1091"/>
      <c r="P1887" s="1096"/>
      <c r="Q1887" s="1096"/>
      <c r="R1887" s="1096"/>
      <c r="S1887" s="1091"/>
    </row>
    <row r="1888" spans="1:19" x14ac:dyDescent="0.3">
      <c r="A1888" s="1090">
        <v>1883</v>
      </c>
      <c r="B1888" s="1091"/>
      <c r="C1888" s="1091"/>
      <c r="D1888" s="1097"/>
      <c r="E1888" s="1093">
        <f t="shared" si="117"/>
        <v>0</v>
      </c>
      <c r="F1888" s="1094">
        <f t="shared" si="118"/>
        <v>0</v>
      </c>
      <c r="G1888" s="1095">
        <f t="shared" si="119"/>
        <v>0</v>
      </c>
      <c r="H1888" s="1090" t="str">
        <f t="shared" ca="1" si="120"/>
        <v/>
      </c>
      <c r="I1888" s="1109"/>
      <c r="J1888" s="1109"/>
      <c r="K1888" s="1112"/>
      <c r="L1888" s="1091"/>
      <c r="M1888" s="1091"/>
      <c r="N1888" s="1091"/>
      <c r="O1888" s="1091"/>
      <c r="P1888" s="1096"/>
      <c r="Q1888" s="1096"/>
      <c r="R1888" s="1096"/>
      <c r="S1888" s="1091"/>
    </row>
    <row r="1889" spans="1:19" x14ac:dyDescent="0.3">
      <c r="A1889" s="1090">
        <v>1884</v>
      </c>
      <c r="B1889" s="1091"/>
      <c r="C1889" s="1091"/>
      <c r="D1889" s="1097"/>
      <c r="E1889" s="1093">
        <f t="shared" si="117"/>
        <v>0</v>
      </c>
      <c r="F1889" s="1094">
        <f t="shared" si="118"/>
        <v>0</v>
      </c>
      <c r="G1889" s="1095">
        <f t="shared" si="119"/>
        <v>0</v>
      </c>
      <c r="H1889" s="1090" t="str">
        <f t="shared" ca="1" si="120"/>
        <v/>
      </c>
      <c r="I1889" s="1109"/>
      <c r="J1889" s="1109"/>
      <c r="K1889" s="1112"/>
      <c r="L1889" s="1091"/>
      <c r="M1889" s="1091"/>
      <c r="N1889" s="1091"/>
      <c r="O1889" s="1091"/>
      <c r="P1889" s="1096"/>
      <c r="Q1889" s="1096"/>
      <c r="R1889" s="1096"/>
      <c r="S1889" s="1091"/>
    </row>
    <row r="1890" spans="1:19" x14ac:dyDescent="0.3">
      <c r="A1890" s="1090">
        <v>1885</v>
      </c>
      <c r="B1890" s="1091"/>
      <c r="C1890" s="1091"/>
      <c r="D1890" s="1097"/>
      <c r="E1890" s="1093">
        <f t="shared" si="117"/>
        <v>0</v>
      </c>
      <c r="F1890" s="1094">
        <f t="shared" si="118"/>
        <v>0</v>
      </c>
      <c r="G1890" s="1095">
        <f t="shared" si="119"/>
        <v>0</v>
      </c>
      <c r="H1890" s="1090" t="str">
        <f t="shared" ca="1" si="120"/>
        <v/>
      </c>
      <c r="I1890" s="1109"/>
      <c r="J1890" s="1109"/>
      <c r="K1890" s="1112"/>
      <c r="L1890" s="1091"/>
      <c r="M1890" s="1091"/>
      <c r="N1890" s="1091"/>
      <c r="O1890" s="1091"/>
      <c r="P1890" s="1096"/>
      <c r="Q1890" s="1096"/>
      <c r="R1890" s="1096"/>
      <c r="S1890" s="1091"/>
    </row>
    <row r="1891" spans="1:19" x14ac:dyDescent="0.3">
      <c r="A1891" s="1090">
        <v>1886</v>
      </c>
      <c r="B1891" s="1091"/>
      <c r="C1891" s="1091"/>
      <c r="D1891" s="1097"/>
      <c r="E1891" s="1093">
        <f t="shared" si="117"/>
        <v>0</v>
      </c>
      <c r="F1891" s="1094">
        <f t="shared" si="118"/>
        <v>0</v>
      </c>
      <c r="G1891" s="1095">
        <f t="shared" si="119"/>
        <v>0</v>
      </c>
      <c r="H1891" s="1090" t="str">
        <f t="shared" ca="1" si="120"/>
        <v/>
      </c>
      <c r="I1891" s="1109"/>
      <c r="J1891" s="1109"/>
      <c r="K1891" s="1112"/>
      <c r="L1891" s="1091"/>
      <c r="M1891" s="1091"/>
      <c r="N1891" s="1091"/>
      <c r="O1891" s="1091"/>
      <c r="P1891" s="1096"/>
      <c r="Q1891" s="1096"/>
      <c r="R1891" s="1096"/>
      <c r="S1891" s="1091"/>
    </row>
    <row r="1892" spans="1:19" x14ac:dyDescent="0.3">
      <c r="A1892" s="1090">
        <v>1887</v>
      </c>
      <c r="B1892" s="1091"/>
      <c r="C1892" s="1091"/>
      <c r="D1892" s="1097"/>
      <c r="E1892" s="1093">
        <f t="shared" si="117"/>
        <v>0</v>
      </c>
      <c r="F1892" s="1094">
        <f t="shared" si="118"/>
        <v>0</v>
      </c>
      <c r="G1892" s="1095">
        <f t="shared" si="119"/>
        <v>0</v>
      </c>
      <c r="H1892" s="1090" t="str">
        <f t="shared" ca="1" si="120"/>
        <v/>
      </c>
      <c r="I1892" s="1109"/>
      <c r="J1892" s="1109"/>
      <c r="K1892" s="1112"/>
      <c r="L1892" s="1091"/>
      <c r="M1892" s="1091"/>
      <c r="N1892" s="1091"/>
      <c r="O1892" s="1091"/>
      <c r="P1892" s="1096"/>
      <c r="Q1892" s="1096"/>
      <c r="R1892" s="1096"/>
      <c r="S1892" s="1091"/>
    </row>
    <row r="1893" spans="1:19" x14ac:dyDescent="0.3">
      <c r="A1893" s="1090">
        <v>1888</v>
      </c>
      <c r="B1893" s="1091"/>
      <c r="C1893" s="1091"/>
      <c r="D1893" s="1097"/>
      <c r="E1893" s="1093">
        <f t="shared" si="117"/>
        <v>0</v>
      </c>
      <c r="F1893" s="1094">
        <f t="shared" si="118"/>
        <v>0</v>
      </c>
      <c r="G1893" s="1095">
        <f t="shared" si="119"/>
        <v>0</v>
      </c>
      <c r="H1893" s="1090" t="str">
        <f t="shared" ca="1" si="120"/>
        <v/>
      </c>
      <c r="I1893" s="1109"/>
      <c r="J1893" s="1109"/>
      <c r="K1893" s="1112"/>
      <c r="L1893" s="1091"/>
      <c r="M1893" s="1091"/>
      <c r="N1893" s="1091"/>
      <c r="O1893" s="1091"/>
      <c r="P1893" s="1096"/>
      <c r="Q1893" s="1096"/>
      <c r="R1893" s="1096"/>
      <c r="S1893" s="1091"/>
    </row>
    <row r="1894" spans="1:19" x14ac:dyDescent="0.3">
      <c r="A1894" s="1090">
        <v>1889</v>
      </c>
      <c r="B1894" s="1091"/>
      <c r="C1894" s="1091"/>
      <c r="D1894" s="1097"/>
      <c r="E1894" s="1093">
        <f t="shared" si="117"/>
        <v>0</v>
      </c>
      <c r="F1894" s="1094">
        <f t="shared" si="118"/>
        <v>0</v>
      </c>
      <c r="G1894" s="1095">
        <f t="shared" si="119"/>
        <v>0</v>
      </c>
      <c r="H1894" s="1090" t="str">
        <f t="shared" ca="1" si="120"/>
        <v/>
      </c>
      <c r="I1894" s="1109"/>
      <c r="J1894" s="1109"/>
      <c r="K1894" s="1112"/>
      <c r="L1894" s="1091"/>
      <c r="M1894" s="1091"/>
      <c r="N1894" s="1091"/>
      <c r="O1894" s="1091"/>
      <c r="P1894" s="1096"/>
      <c r="Q1894" s="1096"/>
      <c r="R1894" s="1096"/>
      <c r="S1894" s="1091"/>
    </row>
    <row r="1895" spans="1:19" x14ac:dyDescent="0.3">
      <c r="A1895" s="1090">
        <v>1890</v>
      </c>
      <c r="B1895" s="1091"/>
      <c r="C1895" s="1091"/>
      <c r="D1895" s="1097"/>
      <c r="E1895" s="1093">
        <f t="shared" si="117"/>
        <v>0</v>
      </c>
      <c r="F1895" s="1094">
        <f t="shared" si="118"/>
        <v>0</v>
      </c>
      <c r="G1895" s="1095">
        <f t="shared" si="119"/>
        <v>0</v>
      </c>
      <c r="H1895" s="1090" t="str">
        <f t="shared" ca="1" si="120"/>
        <v/>
      </c>
      <c r="I1895" s="1109"/>
      <c r="J1895" s="1109"/>
      <c r="K1895" s="1112"/>
      <c r="L1895" s="1091"/>
      <c r="M1895" s="1091"/>
      <c r="N1895" s="1091"/>
      <c r="O1895" s="1091"/>
      <c r="P1895" s="1096"/>
      <c r="Q1895" s="1096"/>
      <c r="R1895" s="1096"/>
      <c r="S1895" s="1091"/>
    </row>
    <row r="1896" spans="1:19" x14ac:dyDescent="0.3">
      <c r="A1896" s="1090">
        <v>1891</v>
      </c>
      <c r="B1896" s="1091"/>
      <c r="C1896" s="1091"/>
      <c r="D1896" s="1097"/>
      <c r="E1896" s="1093">
        <f t="shared" si="117"/>
        <v>0</v>
      </c>
      <c r="F1896" s="1094">
        <f t="shared" si="118"/>
        <v>0</v>
      </c>
      <c r="G1896" s="1095">
        <f t="shared" si="119"/>
        <v>0</v>
      </c>
      <c r="H1896" s="1090" t="str">
        <f t="shared" ca="1" si="120"/>
        <v/>
      </c>
      <c r="I1896" s="1109"/>
      <c r="J1896" s="1109"/>
      <c r="K1896" s="1112"/>
      <c r="L1896" s="1091"/>
      <c r="M1896" s="1091"/>
      <c r="N1896" s="1091"/>
      <c r="O1896" s="1091"/>
      <c r="P1896" s="1096"/>
      <c r="Q1896" s="1096"/>
      <c r="R1896" s="1096"/>
      <c r="S1896" s="1091"/>
    </row>
    <row r="1897" spans="1:19" x14ac:dyDescent="0.3">
      <c r="A1897" s="1090">
        <v>1892</v>
      </c>
      <c r="B1897" s="1091"/>
      <c r="C1897" s="1091"/>
      <c r="D1897" s="1097"/>
      <c r="E1897" s="1093">
        <f t="shared" si="117"/>
        <v>0</v>
      </c>
      <c r="F1897" s="1094">
        <f t="shared" si="118"/>
        <v>0</v>
      </c>
      <c r="G1897" s="1095">
        <f t="shared" si="119"/>
        <v>0</v>
      </c>
      <c r="H1897" s="1090" t="str">
        <f t="shared" ca="1" si="120"/>
        <v/>
      </c>
      <c r="I1897" s="1109"/>
      <c r="J1897" s="1109"/>
      <c r="K1897" s="1112"/>
      <c r="L1897" s="1091"/>
      <c r="M1897" s="1091"/>
      <c r="N1897" s="1091"/>
      <c r="O1897" s="1091"/>
      <c r="P1897" s="1096"/>
      <c r="Q1897" s="1096"/>
      <c r="R1897" s="1096"/>
      <c r="S1897" s="1091"/>
    </row>
    <row r="1898" spans="1:19" x14ac:dyDescent="0.3">
      <c r="A1898" s="1090">
        <v>1893</v>
      </c>
      <c r="B1898" s="1091"/>
      <c r="C1898" s="1091"/>
      <c r="D1898" s="1097"/>
      <c r="E1898" s="1093">
        <f t="shared" si="117"/>
        <v>0</v>
      </c>
      <c r="F1898" s="1094">
        <f t="shared" si="118"/>
        <v>0</v>
      </c>
      <c r="G1898" s="1095">
        <f t="shared" si="119"/>
        <v>0</v>
      </c>
      <c r="H1898" s="1090" t="str">
        <f t="shared" ca="1" si="120"/>
        <v/>
      </c>
      <c r="I1898" s="1109"/>
      <c r="J1898" s="1109"/>
      <c r="K1898" s="1112"/>
      <c r="L1898" s="1091"/>
      <c r="M1898" s="1091"/>
      <c r="N1898" s="1091"/>
      <c r="O1898" s="1091"/>
      <c r="P1898" s="1096"/>
      <c r="Q1898" s="1096"/>
      <c r="R1898" s="1096"/>
      <c r="S1898" s="1091"/>
    </row>
    <row r="1899" spans="1:19" x14ac:dyDescent="0.3">
      <c r="A1899" s="1090">
        <v>1894</v>
      </c>
      <c r="B1899" s="1091"/>
      <c r="C1899" s="1091"/>
      <c r="D1899" s="1097"/>
      <c r="E1899" s="1093">
        <f t="shared" si="117"/>
        <v>0</v>
      </c>
      <c r="F1899" s="1094">
        <f t="shared" si="118"/>
        <v>0</v>
      </c>
      <c r="G1899" s="1095">
        <f t="shared" si="119"/>
        <v>0</v>
      </c>
      <c r="H1899" s="1090" t="str">
        <f t="shared" ca="1" si="120"/>
        <v/>
      </c>
      <c r="I1899" s="1109"/>
      <c r="J1899" s="1109"/>
      <c r="K1899" s="1112"/>
      <c r="L1899" s="1091"/>
      <c r="M1899" s="1091"/>
      <c r="N1899" s="1091"/>
      <c r="O1899" s="1091"/>
      <c r="P1899" s="1096"/>
      <c r="Q1899" s="1096"/>
      <c r="R1899" s="1096"/>
      <c r="S1899" s="1091"/>
    </row>
    <row r="1900" spans="1:19" x14ac:dyDescent="0.3">
      <c r="A1900" s="1090">
        <v>1895</v>
      </c>
      <c r="B1900" s="1091"/>
      <c r="C1900" s="1091"/>
      <c r="D1900" s="1097"/>
      <c r="E1900" s="1093">
        <f t="shared" si="117"/>
        <v>0</v>
      </c>
      <c r="F1900" s="1094">
        <f t="shared" si="118"/>
        <v>0</v>
      </c>
      <c r="G1900" s="1095">
        <f t="shared" si="119"/>
        <v>0</v>
      </c>
      <c r="H1900" s="1090" t="str">
        <f t="shared" ca="1" si="120"/>
        <v/>
      </c>
      <c r="I1900" s="1109"/>
      <c r="J1900" s="1109"/>
      <c r="K1900" s="1112"/>
      <c r="L1900" s="1091"/>
      <c r="M1900" s="1091"/>
      <c r="N1900" s="1091"/>
      <c r="O1900" s="1091"/>
      <c r="P1900" s="1096"/>
      <c r="Q1900" s="1096"/>
      <c r="R1900" s="1096"/>
      <c r="S1900" s="1091"/>
    </row>
    <row r="1901" spans="1:19" x14ac:dyDescent="0.3">
      <c r="A1901" s="1090">
        <v>1896</v>
      </c>
      <c r="B1901" s="1091"/>
      <c r="C1901" s="1091"/>
      <c r="D1901" s="1097"/>
      <c r="E1901" s="1093">
        <f t="shared" si="117"/>
        <v>0</v>
      </c>
      <c r="F1901" s="1094">
        <f t="shared" si="118"/>
        <v>0</v>
      </c>
      <c r="G1901" s="1095">
        <f t="shared" si="119"/>
        <v>0</v>
      </c>
      <c r="H1901" s="1090" t="str">
        <f t="shared" ca="1" si="120"/>
        <v/>
      </c>
      <c r="I1901" s="1109"/>
      <c r="J1901" s="1109"/>
      <c r="K1901" s="1112"/>
      <c r="L1901" s="1091"/>
      <c r="M1901" s="1091"/>
      <c r="N1901" s="1091"/>
      <c r="O1901" s="1091"/>
      <c r="P1901" s="1096"/>
      <c r="Q1901" s="1096"/>
      <c r="R1901" s="1096"/>
      <c r="S1901" s="1091"/>
    </row>
    <row r="1902" spans="1:19" x14ac:dyDescent="0.3">
      <c r="A1902" s="1090">
        <v>1897</v>
      </c>
      <c r="B1902" s="1091"/>
      <c r="C1902" s="1091"/>
      <c r="D1902" s="1097"/>
      <c r="E1902" s="1093">
        <f t="shared" si="117"/>
        <v>0</v>
      </c>
      <c r="F1902" s="1094">
        <f t="shared" si="118"/>
        <v>0</v>
      </c>
      <c r="G1902" s="1095">
        <f t="shared" si="119"/>
        <v>0</v>
      </c>
      <c r="H1902" s="1090" t="str">
        <f t="shared" ca="1" si="120"/>
        <v/>
      </c>
      <c r="I1902" s="1109"/>
      <c r="J1902" s="1109"/>
      <c r="K1902" s="1112"/>
      <c r="L1902" s="1091"/>
      <c r="M1902" s="1091"/>
      <c r="N1902" s="1091"/>
      <c r="O1902" s="1091"/>
      <c r="P1902" s="1096"/>
      <c r="Q1902" s="1096"/>
      <c r="R1902" s="1096"/>
      <c r="S1902" s="1091"/>
    </row>
    <row r="1903" spans="1:19" x14ac:dyDescent="0.3">
      <c r="A1903" s="1090">
        <v>1898</v>
      </c>
      <c r="B1903" s="1091"/>
      <c r="C1903" s="1091"/>
      <c r="D1903" s="1097"/>
      <c r="E1903" s="1093">
        <f t="shared" si="117"/>
        <v>0</v>
      </c>
      <c r="F1903" s="1094">
        <f t="shared" si="118"/>
        <v>0</v>
      </c>
      <c r="G1903" s="1095">
        <f t="shared" si="119"/>
        <v>0</v>
      </c>
      <c r="H1903" s="1090" t="str">
        <f t="shared" ca="1" si="120"/>
        <v/>
      </c>
      <c r="I1903" s="1109"/>
      <c r="J1903" s="1109"/>
      <c r="K1903" s="1112"/>
      <c r="L1903" s="1091"/>
      <c r="M1903" s="1091"/>
      <c r="N1903" s="1091"/>
      <c r="O1903" s="1091"/>
      <c r="P1903" s="1096"/>
      <c r="Q1903" s="1096"/>
      <c r="R1903" s="1096"/>
      <c r="S1903" s="1091"/>
    </row>
    <row r="1904" spans="1:19" x14ac:dyDescent="0.3">
      <c r="A1904" s="1090">
        <v>1899</v>
      </c>
      <c r="B1904" s="1091"/>
      <c r="C1904" s="1091"/>
      <c r="D1904" s="1097"/>
      <c r="E1904" s="1093">
        <f t="shared" si="117"/>
        <v>0</v>
      </c>
      <c r="F1904" s="1094">
        <f t="shared" si="118"/>
        <v>0</v>
      </c>
      <c r="G1904" s="1095">
        <f t="shared" si="119"/>
        <v>0</v>
      </c>
      <c r="H1904" s="1090" t="str">
        <f t="shared" ca="1" si="120"/>
        <v/>
      </c>
      <c r="I1904" s="1109"/>
      <c r="J1904" s="1109"/>
      <c r="K1904" s="1112"/>
      <c r="L1904" s="1091"/>
      <c r="M1904" s="1091"/>
      <c r="N1904" s="1091"/>
      <c r="O1904" s="1091"/>
      <c r="P1904" s="1096"/>
      <c r="Q1904" s="1096"/>
      <c r="R1904" s="1096"/>
      <c r="S1904" s="1091"/>
    </row>
    <row r="1905" spans="1:19" x14ac:dyDescent="0.3">
      <c r="A1905" s="1090">
        <v>1900</v>
      </c>
      <c r="B1905" s="1091"/>
      <c r="C1905" s="1091"/>
      <c r="D1905" s="1097"/>
      <c r="E1905" s="1093">
        <f t="shared" si="117"/>
        <v>0</v>
      </c>
      <c r="F1905" s="1094">
        <f t="shared" si="118"/>
        <v>0</v>
      </c>
      <c r="G1905" s="1095">
        <f t="shared" si="119"/>
        <v>0</v>
      </c>
      <c r="H1905" s="1090" t="str">
        <f t="shared" ca="1" si="120"/>
        <v/>
      </c>
      <c r="I1905" s="1109"/>
      <c r="J1905" s="1109"/>
      <c r="K1905" s="1112"/>
      <c r="L1905" s="1091"/>
      <c r="M1905" s="1091"/>
      <c r="N1905" s="1091"/>
      <c r="O1905" s="1091"/>
      <c r="P1905" s="1096"/>
      <c r="Q1905" s="1096"/>
      <c r="R1905" s="1096"/>
      <c r="S1905" s="1091"/>
    </row>
    <row r="1906" spans="1:19" x14ac:dyDescent="0.3">
      <c r="A1906" s="1090">
        <v>1901</v>
      </c>
      <c r="B1906" s="1091"/>
      <c r="C1906" s="1091"/>
      <c r="D1906" s="1097"/>
      <c r="E1906" s="1093">
        <f t="shared" si="117"/>
        <v>0</v>
      </c>
      <c r="F1906" s="1094">
        <f t="shared" si="118"/>
        <v>0</v>
      </c>
      <c r="G1906" s="1095">
        <f t="shared" si="119"/>
        <v>0</v>
      </c>
      <c r="H1906" s="1090" t="str">
        <f t="shared" ca="1" si="120"/>
        <v/>
      </c>
      <c r="I1906" s="1109"/>
      <c r="J1906" s="1109"/>
      <c r="K1906" s="1112"/>
      <c r="L1906" s="1091"/>
      <c r="M1906" s="1091"/>
      <c r="N1906" s="1091"/>
      <c r="O1906" s="1091"/>
      <c r="P1906" s="1096"/>
      <c r="Q1906" s="1096"/>
      <c r="R1906" s="1096"/>
      <c r="S1906" s="1091"/>
    </row>
    <row r="1907" spans="1:19" x14ac:dyDescent="0.3">
      <c r="A1907" s="1090">
        <v>1902</v>
      </c>
      <c r="B1907" s="1091"/>
      <c r="C1907" s="1091"/>
      <c r="D1907" s="1097"/>
      <c r="E1907" s="1093">
        <f t="shared" si="117"/>
        <v>0</v>
      </c>
      <c r="F1907" s="1094">
        <f t="shared" si="118"/>
        <v>0</v>
      </c>
      <c r="G1907" s="1095">
        <f t="shared" si="119"/>
        <v>0</v>
      </c>
      <c r="H1907" s="1090" t="str">
        <f t="shared" ca="1" si="120"/>
        <v/>
      </c>
      <c r="I1907" s="1109"/>
      <c r="J1907" s="1109"/>
      <c r="K1907" s="1112"/>
      <c r="L1907" s="1091"/>
      <c r="M1907" s="1091"/>
      <c r="N1907" s="1091"/>
      <c r="O1907" s="1091"/>
      <c r="P1907" s="1096"/>
      <c r="Q1907" s="1096"/>
      <c r="R1907" s="1096"/>
      <c r="S1907" s="1091"/>
    </row>
    <row r="1908" spans="1:19" x14ac:dyDescent="0.3">
      <c r="A1908" s="1090">
        <v>1903</v>
      </c>
      <c r="B1908" s="1091"/>
      <c r="C1908" s="1091"/>
      <c r="D1908" s="1097"/>
      <c r="E1908" s="1093">
        <f t="shared" si="117"/>
        <v>0</v>
      </c>
      <c r="F1908" s="1094">
        <f t="shared" si="118"/>
        <v>0</v>
      </c>
      <c r="G1908" s="1095">
        <f t="shared" si="119"/>
        <v>0</v>
      </c>
      <c r="H1908" s="1090" t="str">
        <f t="shared" ca="1" si="120"/>
        <v/>
      </c>
      <c r="I1908" s="1109"/>
      <c r="J1908" s="1109"/>
      <c r="K1908" s="1112"/>
      <c r="L1908" s="1091"/>
      <c r="M1908" s="1091"/>
      <c r="N1908" s="1091"/>
      <c r="O1908" s="1091"/>
      <c r="P1908" s="1096"/>
      <c r="Q1908" s="1096"/>
      <c r="R1908" s="1096"/>
      <c r="S1908" s="1091"/>
    </row>
    <row r="1909" spans="1:19" x14ac:dyDescent="0.3">
      <c r="A1909" s="1090">
        <v>1904</v>
      </c>
      <c r="B1909" s="1091"/>
      <c r="C1909" s="1091"/>
      <c r="D1909" s="1097"/>
      <c r="E1909" s="1093">
        <f t="shared" si="117"/>
        <v>0</v>
      </c>
      <c r="F1909" s="1094">
        <f t="shared" si="118"/>
        <v>0</v>
      </c>
      <c r="G1909" s="1095">
        <f t="shared" si="119"/>
        <v>0</v>
      </c>
      <c r="H1909" s="1090" t="str">
        <f t="shared" ca="1" si="120"/>
        <v/>
      </c>
      <c r="I1909" s="1109"/>
      <c r="J1909" s="1109"/>
      <c r="K1909" s="1112"/>
      <c r="L1909" s="1091"/>
      <c r="M1909" s="1091"/>
      <c r="N1909" s="1091"/>
      <c r="O1909" s="1091"/>
      <c r="P1909" s="1096"/>
      <c r="Q1909" s="1096"/>
      <c r="R1909" s="1096"/>
      <c r="S1909" s="1091"/>
    </row>
    <row r="1910" spans="1:19" x14ac:dyDescent="0.3">
      <c r="A1910" s="1090">
        <v>1905</v>
      </c>
      <c r="B1910" s="1091"/>
      <c r="C1910" s="1091"/>
      <c r="D1910" s="1097"/>
      <c r="E1910" s="1093">
        <f t="shared" si="117"/>
        <v>0</v>
      </c>
      <c r="F1910" s="1094">
        <f t="shared" si="118"/>
        <v>0</v>
      </c>
      <c r="G1910" s="1095">
        <f t="shared" si="119"/>
        <v>0</v>
      </c>
      <c r="H1910" s="1090" t="str">
        <f t="shared" ca="1" si="120"/>
        <v/>
      </c>
      <c r="I1910" s="1109"/>
      <c r="J1910" s="1109"/>
      <c r="K1910" s="1112"/>
      <c r="L1910" s="1091"/>
      <c r="M1910" s="1091"/>
      <c r="N1910" s="1091"/>
      <c r="O1910" s="1091"/>
      <c r="P1910" s="1096"/>
      <c r="Q1910" s="1096"/>
      <c r="R1910" s="1096"/>
      <c r="S1910" s="1091"/>
    </row>
    <row r="1911" spans="1:19" x14ac:dyDescent="0.3">
      <c r="A1911" s="1090">
        <v>1906</v>
      </c>
      <c r="B1911" s="1091"/>
      <c r="C1911" s="1091"/>
      <c r="D1911" s="1097"/>
      <c r="E1911" s="1093">
        <f t="shared" si="117"/>
        <v>0</v>
      </c>
      <c r="F1911" s="1094">
        <f t="shared" si="118"/>
        <v>0</v>
      </c>
      <c r="G1911" s="1095">
        <f t="shared" si="119"/>
        <v>0</v>
      </c>
      <c r="H1911" s="1090" t="str">
        <f t="shared" ca="1" si="120"/>
        <v/>
      </c>
      <c r="I1911" s="1109"/>
      <c r="J1911" s="1109"/>
      <c r="K1911" s="1112"/>
      <c r="L1911" s="1091"/>
      <c r="M1911" s="1091"/>
      <c r="N1911" s="1091"/>
      <c r="O1911" s="1091"/>
      <c r="P1911" s="1096"/>
      <c r="Q1911" s="1096"/>
      <c r="R1911" s="1096"/>
      <c r="S1911" s="1091"/>
    </row>
    <row r="1912" spans="1:19" x14ac:dyDescent="0.3">
      <c r="A1912" s="1090">
        <v>1907</v>
      </c>
      <c r="B1912" s="1091"/>
      <c r="C1912" s="1091"/>
      <c r="D1912" s="1097"/>
      <c r="E1912" s="1093">
        <f t="shared" si="117"/>
        <v>0</v>
      </c>
      <c r="F1912" s="1094">
        <f t="shared" si="118"/>
        <v>0</v>
      </c>
      <c r="G1912" s="1095">
        <f t="shared" si="119"/>
        <v>0</v>
      </c>
      <c r="H1912" s="1090" t="str">
        <f t="shared" ca="1" si="120"/>
        <v/>
      </c>
      <c r="I1912" s="1109"/>
      <c r="J1912" s="1109"/>
      <c r="K1912" s="1112"/>
      <c r="L1912" s="1091"/>
      <c r="M1912" s="1091"/>
      <c r="N1912" s="1091"/>
      <c r="O1912" s="1091"/>
      <c r="P1912" s="1096"/>
      <c r="Q1912" s="1096"/>
      <c r="R1912" s="1096"/>
      <c r="S1912" s="1091"/>
    </row>
    <row r="1913" spans="1:19" x14ac:dyDescent="0.3">
      <c r="A1913" s="1090">
        <v>1908</v>
      </c>
      <c r="B1913" s="1091"/>
      <c r="C1913" s="1091"/>
      <c r="D1913" s="1097"/>
      <c r="E1913" s="1093">
        <f t="shared" si="117"/>
        <v>0</v>
      </c>
      <c r="F1913" s="1094">
        <f t="shared" si="118"/>
        <v>0</v>
      </c>
      <c r="G1913" s="1095">
        <f t="shared" si="119"/>
        <v>0</v>
      </c>
      <c r="H1913" s="1090" t="str">
        <f t="shared" ca="1" si="120"/>
        <v/>
      </c>
      <c r="I1913" s="1109"/>
      <c r="J1913" s="1109"/>
      <c r="K1913" s="1112"/>
      <c r="L1913" s="1091"/>
      <c r="M1913" s="1091"/>
      <c r="N1913" s="1091"/>
      <c r="O1913" s="1091"/>
      <c r="P1913" s="1096"/>
      <c r="Q1913" s="1096"/>
      <c r="R1913" s="1096"/>
      <c r="S1913" s="1091"/>
    </row>
    <row r="1914" spans="1:19" x14ac:dyDescent="0.3">
      <c r="A1914" s="1090">
        <v>1909</v>
      </c>
      <c r="B1914" s="1091"/>
      <c r="C1914" s="1091"/>
      <c r="D1914" s="1097"/>
      <c r="E1914" s="1093">
        <f t="shared" si="117"/>
        <v>0</v>
      </c>
      <c r="F1914" s="1094">
        <f t="shared" si="118"/>
        <v>0</v>
      </c>
      <c r="G1914" s="1095">
        <f t="shared" si="119"/>
        <v>0</v>
      </c>
      <c r="H1914" s="1090" t="str">
        <f t="shared" ca="1" si="120"/>
        <v/>
      </c>
      <c r="I1914" s="1109"/>
      <c r="J1914" s="1109"/>
      <c r="K1914" s="1112"/>
      <c r="L1914" s="1091"/>
      <c r="M1914" s="1091"/>
      <c r="N1914" s="1091"/>
      <c r="O1914" s="1091"/>
      <c r="P1914" s="1096"/>
      <c r="Q1914" s="1096"/>
      <c r="R1914" s="1096"/>
      <c r="S1914" s="1091"/>
    </row>
    <row r="1915" spans="1:19" x14ac:dyDescent="0.3">
      <c r="A1915" s="1090">
        <v>1910</v>
      </c>
      <c r="B1915" s="1091"/>
      <c r="C1915" s="1091"/>
      <c r="D1915" s="1097"/>
      <c r="E1915" s="1093">
        <f t="shared" si="117"/>
        <v>0</v>
      </c>
      <c r="F1915" s="1094">
        <f t="shared" si="118"/>
        <v>0</v>
      </c>
      <c r="G1915" s="1095">
        <f t="shared" si="119"/>
        <v>0</v>
      </c>
      <c r="H1915" s="1090" t="str">
        <f t="shared" ca="1" si="120"/>
        <v/>
      </c>
      <c r="I1915" s="1109"/>
      <c r="J1915" s="1109"/>
      <c r="K1915" s="1112"/>
      <c r="L1915" s="1091"/>
      <c r="M1915" s="1091"/>
      <c r="N1915" s="1091"/>
      <c r="O1915" s="1091"/>
      <c r="P1915" s="1096"/>
      <c r="Q1915" s="1096"/>
      <c r="R1915" s="1096"/>
      <c r="S1915" s="1091"/>
    </row>
    <row r="1916" spans="1:19" x14ac:dyDescent="0.3">
      <c r="A1916" s="1090">
        <v>1911</v>
      </c>
      <c r="B1916" s="1091"/>
      <c r="C1916" s="1091"/>
      <c r="D1916" s="1097"/>
      <c r="E1916" s="1093">
        <f t="shared" si="117"/>
        <v>0</v>
      </c>
      <c r="F1916" s="1094">
        <f t="shared" si="118"/>
        <v>0</v>
      </c>
      <c r="G1916" s="1095">
        <f t="shared" si="119"/>
        <v>0</v>
      </c>
      <c r="H1916" s="1090" t="str">
        <f t="shared" ca="1" si="120"/>
        <v/>
      </c>
      <c r="I1916" s="1109"/>
      <c r="J1916" s="1109"/>
      <c r="K1916" s="1112"/>
      <c r="L1916" s="1091"/>
      <c r="M1916" s="1091"/>
      <c r="N1916" s="1091"/>
      <c r="O1916" s="1091"/>
      <c r="P1916" s="1096"/>
      <c r="Q1916" s="1096"/>
      <c r="R1916" s="1096"/>
      <c r="S1916" s="1091"/>
    </row>
    <row r="1917" spans="1:19" x14ac:dyDescent="0.3">
      <c r="A1917" s="1090">
        <v>1912</v>
      </c>
      <c r="B1917" s="1091"/>
      <c r="C1917" s="1091"/>
      <c r="D1917" s="1097"/>
      <c r="E1917" s="1093">
        <f t="shared" si="117"/>
        <v>0</v>
      </c>
      <c r="F1917" s="1094">
        <f t="shared" si="118"/>
        <v>0</v>
      </c>
      <c r="G1917" s="1095">
        <f t="shared" si="119"/>
        <v>0</v>
      </c>
      <c r="H1917" s="1090" t="str">
        <f t="shared" ca="1" si="120"/>
        <v/>
      </c>
      <c r="I1917" s="1109"/>
      <c r="J1917" s="1109"/>
      <c r="K1917" s="1112"/>
      <c r="L1917" s="1091"/>
      <c r="M1917" s="1091"/>
      <c r="N1917" s="1091"/>
      <c r="O1917" s="1091"/>
      <c r="P1917" s="1096"/>
      <c r="Q1917" s="1096"/>
      <c r="R1917" s="1096"/>
      <c r="S1917" s="1091"/>
    </row>
    <row r="1918" spans="1:19" x14ac:dyDescent="0.3">
      <c r="A1918" s="1090">
        <v>1913</v>
      </c>
      <c r="B1918" s="1091"/>
      <c r="C1918" s="1091"/>
      <c r="D1918" s="1097"/>
      <c r="E1918" s="1093">
        <f t="shared" si="117"/>
        <v>0</v>
      </c>
      <c r="F1918" s="1094">
        <f t="shared" si="118"/>
        <v>0</v>
      </c>
      <c r="G1918" s="1095">
        <f t="shared" si="119"/>
        <v>0</v>
      </c>
      <c r="H1918" s="1090" t="str">
        <f t="shared" ca="1" si="120"/>
        <v/>
      </c>
      <c r="I1918" s="1109"/>
      <c r="J1918" s="1109"/>
      <c r="K1918" s="1112"/>
      <c r="L1918" s="1091"/>
      <c r="M1918" s="1091"/>
      <c r="N1918" s="1091"/>
      <c r="O1918" s="1091"/>
      <c r="P1918" s="1096"/>
      <c r="Q1918" s="1096"/>
      <c r="R1918" s="1096"/>
      <c r="S1918" s="1091"/>
    </row>
    <row r="1919" spans="1:19" x14ac:dyDescent="0.3">
      <c r="A1919" s="1090">
        <v>1914</v>
      </c>
      <c r="B1919" s="1091"/>
      <c r="C1919" s="1091"/>
      <c r="D1919" s="1097"/>
      <c r="E1919" s="1093">
        <f t="shared" si="117"/>
        <v>0</v>
      </c>
      <c r="F1919" s="1094">
        <f t="shared" si="118"/>
        <v>0</v>
      </c>
      <c r="G1919" s="1095">
        <f t="shared" si="119"/>
        <v>0</v>
      </c>
      <c r="H1919" s="1090" t="str">
        <f t="shared" ca="1" si="120"/>
        <v/>
      </c>
      <c r="I1919" s="1109"/>
      <c r="J1919" s="1109"/>
      <c r="K1919" s="1112"/>
      <c r="L1919" s="1091"/>
      <c r="M1919" s="1091"/>
      <c r="N1919" s="1091"/>
      <c r="O1919" s="1091"/>
      <c r="P1919" s="1096"/>
      <c r="Q1919" s="1096"/>
      <c r="R1919" s="1096"/>
      <c r="S1919" s="1091"/>
    </row>
    <row r="1920" spans="1:19" x14ac:dyDescent="0.3">
      <c r="A1920" s="1090">
        <v>1915</v>
      </c>
      <c r="B1920" s="1091"/>
      <c r="C1920" s="1091"/>
      <c r="D1920" s="1097"/>
      <c r="E1920" s="1093">
        <f t="shared" si="117"/>
        <v>0</v>
      </c>
      <c r="F1920" s="1094">
        <f t="shared" si="118"/>
        <v>0</v>
      </c>
      <c r="G1920" s="1095">
        <f t="shared" si="119"/>
        <v>0</v>
      </c>
      <c r="H1920" s="1090" t="str">
        <f t="shared" ca="1" si="120"/>
        <v/>
      </c>
      <c r="I1920" s="1109"/>
      <c r="J1920" s="1109"/>
      <c r="K1920" s="1112"/>
      <c r="L1920" s="1091"/>
      <c r="M1920" s="1091"/>
      <c r="N1920" s="1091"/>
      <c r="O1920" s="1091"/>
      <c r="P1920" s="1096"/>
      <c r="Q1920" s="1096"/>
      <c r="R1920" s="1096"/>
      <c r="S1920" s="1091"/>
    </row>
    <row r="1921" spans="1:19" x14ac:dyDescent="0.3">
      <c r="A1921" s="1090">
        <v>1916</v>
      </c>
      <c r="B1921" s="1091"/>
      <c r="C1921" s="1091"/>
      <c r="D1921" s="1097"/>
      <c r="E1921" s="1093">
        <f t="shared" si="117"/>
        <v>0</v>
      </c>
      <c r="F1921" s="1094">
        <f t="shared" si="118"/>
        <v>0</v>
      </c>
      <c r="G1921" s="1095">
        <f t="shared" si="119"/>
        <v>0</v>
      </c>
      <c r="H1921" s="1090" t="str">
        <f t="shared" ca="1" si="120"/>
        <v/>
      </c>
      <c r="I1921" s="1109"/>
      <c r="J1921" s="1109"/>
      <c r="K1921" s="1112"/>
      <c r="L1921" s="1091"/>
      <c r="M1921" s="1091"/>
      <c r="N1921" s="1091"/>
      <c r="O1921" s="1091"/>
      <c r="P1921" s="1096"/>
      <c r="Q1921" s="1096"/>
      <c r="R1921" s="1096"/>
      <c r="S1921" s="1091"/>
    </row>
    <row r="1922" spans="1:19" x14ac:dyDescent="0.3">
      <c r="A1922" s="1090">
        <v>1917</v>
      </c>
      <c r="B1922" s="1091"/>
      <c r="C1922" s="1091"/>
      <c r="D1922" s="1097"/>
      <c r="E1922" s="1093">
        <f t="shared" si="117"/>
        <v>0</v>
      </c>
      <c r="F1922" s="1094">
        <f t="shared" si="118"/>
        <v>0</v>
      </c>
      <c r="G1922" s="1095">
        <f t="shared" si="119"/>
        <v>0</v>
      </c>
      <c r="H1922" s="1090" t="str">
        <f t="shared" ca="1" si="120"/>
        <v/>
      </c>
      <c r="I1922" s="1109"/>
      <c r="J1922" s="1109"/>
      <c r="K1922" s="1112"/>
      <c r="L1922" s="1091"/>
      <c r="M1922" s="1091"/>
      <c r="N1922" s="1091"/>
      <c r="O1922" s="1091"/>
      <c r="P1922" s="1096"/>
      <c r="Q1922" s="1096"/>
      <c r="R1922" s="1096"/>
      <c r="S1922" s="1091"/>
    </row>
    <row r="1923" spans="1:19" x14ac:dyDescent="0.3">
      <c r="A1923" s="1090">
        <v>1918</v>
      </c>
      <c r="B1923" s="1091"/>
      <c r="C1923" s="1091"/>
      <c r="D1923" s="1097"/>
      <c r="E1923" s="1093">
        <f t="shared" si="117"/>
        <v>0</v>
      </c>
      <c r="F1923" s="1094">
        <f t="shared" si="118"/>
        <v>0</v>
      </c>
      <c r="G1923" s="1095">
        <f t="shared" si="119"/>
        <v>0</v>
      </c>
      <c r="H1923" s="1090" t="str">
        <f t="shared" ca="1" si="120"/>
        <v/>
      </c>
      <c r="I1923" s="1109"/>
      <c r="J1923" s="1109"/>
      <c r="K1923" s="1112"/>
      <c r="L1923" s="1091"/>
      <c r="M1923" s="1091"/>
      <c r="N1923" s="1091"/>
      <c r="O1923" s="1091"/>
      <c r="P1923" s="1096"/>
      <c r="Q1923" s="1096"/>
      <c r="R1923" s="1096"/>
      <c r="S1923" s="1091"/>
    </row>
    <row r="1924" spans="1:19" x14ac:dyDescent="0.3">
      <c r="A1924" s="1090">
        <v>1919</v>
      </c>
      <c r="B1924" s="1091"/>
      <c r="C1924" s="1091"/>
      <c r="D1924" s="1097"/>
      <c r="E1924" s="1093">
        <f t="shared" si="117"/>
        <v>0</v>
      </c>
      <c r="F1924" s="1094">
        <f t="shared" si="118"/>
        <v>0</v>
      </c>
      <c r="G1924" s="1095">
        <f t="shared" si="119"/>
        <v>0</v>
      </c>
      <c r="H1924" s="1090" t="str">
        <f t="shared" ca="1" si="120"/>
        <v/>
      </c>
      <c r="I1924" s="1109"/>
      <c r="J1924" s="1109"/>
      <c r="K1924" s="1112"/>
      <c r="L1924" s="1091"/>
      <c r="M1924" s="1091"/>
      <c r="N1924" s="1091"/>
      <c r="O1924" s="1091"/>
      <c r="P1924" s="1096"/>
      <c r="Q1924" s="1096"/>
      <c r="R1924" s="1096"/>
      <c r="S1924" s="1091"/>
    </row>
    <row r="1925" spans="1:19" x14ac:dyDescent="0.3">
      <c r="A1925" s="1090">
        <v>1920</v>
      </c>
      <c r="B1925" s="1091"/>
      <c r="C1925" s="1091"/>
      <c r="D1925" s="1097"/>
      <c r="E1925" s="1093">
        <f t="shared" si="117"/>
        <v>0</v>
      </c>
      <c r="F1925" s="1094">
        <f t="shared" si="118"/>
        <v>0</v>
      </c>
      <c r="G1925" s="1095">
        <f t="shared" si="119"/>
        <v>0</v>
      </c>
      <c r="H1925" s="1090" t="str">
        <f t="shared" ca="1" si="120"/>
        <v/>
      </c>
      <c r="I1925" s="1109"/>
      <c r="J1925" s="1109"/>
      <c r="K1925" s="1112"/>
      <c r="L1925" s="1091"/>
      <c r="M1925" s="1091"/>
      <c r="N1925" s="1091"/>
      <c r="O1925" s="1091"/>
      <c r="P1925" s="1096"/>
      <c r="Q1925" s="1096"/>
      <c r="R1925" s="1096"/>
      <c r="S1925" s="1091"/>
    </row>
    <row r="1926" spans="1:19" x14ac:dyDescent="0.3">
      <c r="A1926" s="1090">
        <v>1921</v>
      </c>
      <c r="B1926" s="1091"/>
      <c r="C1926" s="1091"/>
      <c r="D1926" s="1097"/>
      <c r="E1926" s="1093">
        <f t="shared" si="117"/>
        <v>0</v>
      </c>
      <c r="F1926" s="1094">
        <f t="shared" si="118"/>
        <v>0</v>
      </c>
      <c r="G1926" s="1095">
        <f t="shared" si="119"/>
        <v>0</v>
      </c>
      <c r="H1926" s="1090" t="str">
        <f t="shared" ca="1" si="120"/>
        <v/>
      </c>
      <c r="I1926" s="1109"/>
      <c r="J1926" s="1109"/>
      <c r="K1926" s="1112"/>
      <c r="L1926" s="1091"/>
      <c r="M1926" s="1091"/>
      <c r="N1926" s="1091"/>
      <c r="O1926" s="1091"/>
      <c r="P1926" s="1096"/>
      <c r="Q1926" s="1096"/>
      <c r="R1926" s="1096"/>
      <c r="S1926" s="1091"/>
    </row>
    <row r="1927" spans="1:19" x14ac:dyDescent="0.3">
      <c r="A1927" s="1090">
        <v>1922</v>
      </c>
      <c r="B1927" s="1091"/>
      <c r="C1927" s="1091"/>
      <c r="D1927" s="1097"/>
      <c r="E1927" s="1093">
        <f t="shared" ref="E1927:E1990" si="121">D1927</f>
        <v>0</v>
      </c>
      <c r="F1927" s="1094">
        <f t="shared" ref="F1927:F1990" si="122">D1927</f>
        <v>0</v>
      </c>
      <c r="G1927" s="1095">
        <f t="shared" ref="G1927:G1990" si="123">D1927</f>
        <v>0</v>
      </c>
      <c r="H1927" s="1090" t="str">
        <f t="shared" ref="H1927:H1990" ca="1" si="124">IF(ISBLANK(D1927),"",DATEDIF(G1927,TODAY(),"y"))</f>
        <v/>
      </c>
      <c r="I1927" s="1109"/>
      <c r="J1927" s="1109"/>
      <c r="K1927" s="1112"/>
      <c r="L1927" s="1091"/>
      <c r="M1927" s="1091"/>
      <c r="N1927" s="1091"/>
      <c r="O1927" s="1091"/>
      <c r="P1927" s="1096"/>
      <c r="Q1927" s="1096"/>
      <c r="R1927" s="1096"/>
      <c r="S1927" s="1091"/>
    </row>
    <row r="1928" spans="1:19" x14ac:dyDescent="0.3">
      <c r="A1928" s="1090">
        <v>1923</v>
      </c>
      <c r="B1928" s="1091"/>
      <c r="C1928" s="1091"/>
      <c r="D1928" s="1097"/>
      <c r="E1928" s="1093">
        <f t="shared" si="121"/>
        <v>0</v>
      </c>
      <c r="F1928" s="1094">
        <f t="shared" si="122"/>
        <v>0</v>
      </c>
      <c r="G1928" s="1095">
        <f t="shared" si="123"/>
        <v>0</v>
      </c>
      <c r="H1928" s="1090" t="str">
        <f t="shared" ca="1" si="124"/>
        <v/>
      </c>
      <c r="I1928" s="1109"/>
      <c r="J1928" s="1109"/>
      <c r="K1928" s="1112"/>
      <c r="L1928" s="1091"/>
      <c r="M1928" s="1091"/>
      <c r="N1928" s="1091"/>
      <c r="O1928" s="1091"/>
      <c r="P1928" s="1096"/>
      <c r="Q1928" s="1096"/>
      <c r="R1928" s="1096"/>
      <c r="S1928" s="1091"/>
    </row>
    <row r="1929" spans="1:19" x14ac:dyDescent="0.3">
      <c r="A1929" s="1090">
        <v>1924</v>
      </c>
      <c r="B1929" s="1091"/>
      <c r="C1929" s="1091"/>
      <c r="D1929" s="1097"/>
      <c r="E1929" s="1093">
        <f t="shared" si="121"/>
        <v>0</v>
      </c>
      <c r="F1929" s="1094">
        <f t="shared" si="122"/>
        <v>0</v>
      </c>
      <c r="G1929" s="1095">
        <f t="shared" si="123"/>
        <v>0</v>
      </c>
      <c r="H1929" s="1090" t="str">
        <f t="shared" ca="1" si="124"/>
        <v/>
      </c>
      <c r="I1929" s="1109"/>
      <c r="J1929" s="1109"/>
      <c r="K1929" s="1112"/>
      <c r="L1929" s="1091"/>
      <c r="M1929" s="1091"/>
      <c r="N1929" s="1091"/>
      <c r="O1929" s="1091"/>
      <c r="P1929" s="1096"/>
      <c r="Q1929" s="1096"/>
      <c r="R1929" s="1096"/>
      <c r="S1929" s="1091"/>
    </row>
    <row r="1930" spans="1:19" x14ac:dyDescent="0.3">
      <c r="A1930" s="1090">
        <v>1925</v>
      </c>
      <c r="B1930" s="1091"/>
      <c r="C1930" s="1091"/>
      <c r="D1930" s="1097"/>
      <c r="E1930" s="1093">
        <f t="shared" si="121"/>
        <v>0</v>
      </c>
      <c r="F1930" s="1094">
        <f t="shared" si="122"/>
        <v>0</v>
      </c>
      <c r="G1930" s="1095">
        <f t="shared" si="123"/>
        <v>0</v>
      </c>
      <c r="H1930" s="1090" t="str">
        <f t="shared" ca="1" si="124"/>
        <v/>
      </c>
      <c r="I1930" s="1109"/>
      <c r="J1930" s="1109"/>
      <c r="K1930" s="1112"/>
      <c r="L1930" s="1091"/>
      <c r="M1930" s="1091"/>
      <c r="N1930" s="1091"/>
      <c r="O1930" s="1091"/>
      <c r="P1930" s="1096"/>
      <c r="Q1930" s="1096"/>
      <c r="R1930" s="1096"/>
      <c r="S1930" s="1091"/>
    </row>
    <row r="1931" spans="1:19" x14ac:dyDescent="0.3">
      <c r="A1931" s="1090">
        <v>1926</v>
      </c>
      <c r="B1931" s="1091"/>
      <c r="C1931" s="1091"/>
      <c r="D1931" s="1097"/>
      <c r="E1931" s="1093">
        <f t="shared" si="121"/>
        <v>0</v>
      </c>
      <c r="F1931" s="1094">
        <f t="shared" si="122"/>
        <v>0</v>
      </c>
      <c r="G1931" s="1095">
        <f t="shared" si="123"/>
        <v>0</v>
      </c>
      <c r="H1931" s="1090" t="str">
        <f t="shared" ca="1" si="124"/>
        <v/>
      </c>
      <c r="I1931" s="1109"/>
      <c r="J1931" s="1109"/>
      <c r="K1931" s="1112"/>
      <c r="L1931" s="1091"/>
      <c r="M1931" s="1091"/>
      <c r="N1931" s="1091"/>
      <c r="O1931" s="1091"/>
      <c r="P1931" s="1096"/>
      <c r="Q1931" s="1096"/>
      <c r="R1931" s="1096"/>
      <c r="S1931" s="1091"/>
    </row>
    <row r="1932" spans="1:19" x14ac:dyDescent="0.3">
      <c r="A1932" s="1090">
        <v>1927</v>
      </c>
      <c r="B1932" s="1091"/>
      <c r="C1932" s="1091"/>
      <c r="D1932" s="1097"/>
      <c r="E1932" s="1093">
        <f t="shared" si="121"/>
        <v>0</v>
      </c>
      <c r="F1932" s="1094">
        <f t="shared" si="122"/>
        <v>0</v>
      </c>
      <c r="G1932" s="1095">
        <f t="shared" si="123"/>
        <v>0</v>
      </c>
      <c r="H1932" s="1090" t="str">
        <f t="shared" ca="1" si="124"/>
        <v/>
      </c>
      <c r="I1932" s="1109"/>
      <c r="J1932" s="1109"/>
      <c r="K1932" s="1112"/>
      <c r="L1932" s="1091"/>
      <c r="M1932" s="1091"/>
      <c r="N1932" s="1091"/>
      <c r="O1932" s="1091"/>
      <c r="P1932" s="1096"/>
      <c r="Q1932" s="1096"/>
      <c r="R1932" s="1096"/>
      <c r="S1932" s="1091"/>
    </row>
    <row r="1933" spans="1:19" x14ac:dyDescent="0.3">
      <c r="A1933" s="1090">
        <v>1928</v>
      </c>
      <c r="B1933" s="1091"/>
      <c r="C1933" s="1091"/>
      <c r="D1933" s="1097"/>
      <c r="E1933" s="1093">
        <f t="shared" si="121"/>
        <v>0</v>
      </c>
      <c r="F1933" s="1094">
        <f t="shared" si="122"/>
        <v>0</v>
      </c>
      <c r="G1933" s="1095">
        <f t="shared" si="123"/>
        <v>0</v>
      </c>
      <c r="H1933" s="1090" t="str">
        <f t="shared" ca="1" si="124"/>
        <v/>
      </c>
      <c r="I1933" s="1109"/>
      <c r="J1933" s="1109"/>
      <c r="K1933" s="1112"/>
      <c r="L1933" s="1091"/>
      <c r="M1933" s="1091"/>
      <c r="N1933" s="1091"/>
      <c r="O1933" s="1091"/>
      <c r="P1933" s="1096"/>
      <c r="Q1933" s="1096"/>
      <c r="R1933" s="1096"/>
      <c r="S1933" s="1091"/>
    </row>
    <row r="1934" spans="1:19" x14ac:dyDescent="0.3">
      <c r="A1934" s="1090">
        <v>1929</v>
      </c>
      <c r="B1934" s="1091"/>
      <c r="C1934" s="1091"/>
      <c r="D1934" s="1097"/>
      <c r="E1934" s="1093">
        <f t="shared" si="121"/>
        <v>0</v>
      </c>
      <c r="F1934" s="1094">
        <f t="shared" si="122"/>
        <v>0</v>
      </c>
      <c r="G1934" s="1095">
        <f t="shared" si="123"/>
        <v>0</v>
      </c>
      <c r="H1934" s="1090" t="str">
        <f t="shared" ca="1" si="124"/>
        <v/>
      </c>
      <c r="I1934" s="1109"/>
      <c r="J1934" s="1109"/>
      <c r="K1934" s="1112"/>
      <c r="L1934" s="1091"/>
      <c r="M1934" s="1091"/>
      <c r="N1934" s="1091"/>
      <c r="O1934" s="1091"/>
      <c r="P1934" s="1096"/>
      <c r="Q1934" s="1096"/>
      <c r="R1934" s="1096"/>
      <c r="S1934" s="1091"/>
    </row>
    <row r="1935" spans="1:19" x14ac:dyDescent="0.3">
      <c r="A1935" s="1090">
        <v>1930</v>
      </c>
      <c r="B1935" s="1091"/>
      <c r="C1935" s="1091"/>
      <c r="D1935" s="1097"/>
      <c r="E1935" s="1093">
        <f t="shared" si="121"/>
        <v>0</v>
      </c>
      <c r="F1935" s="1094">
        <f t="shared" si="122"/>
        <v>0</v>
      </c>
      <c r="G1935" s="1095">
        <f t="shared" si="123"/>
        <v>0</v>
      </c>
      <c r="H1935" s="1090" t="str">
        <f t="shared" ca="1" si="124"/>
        <v/>
      </c>
      <c r="I1935" s="1109"/>
      <c r="J1935" s="1109"/>
      <c r="K1935" s="1112"/>
      <c r="L1935" s="1091"/>
      <c r="M1935" s="1091"/>
      <c r="N1935" s="1091"/>
      <c r="O1935" s="1091"/>
      <c r="P1935" s="1096"/>
      <c r="Q1935" s="1096"/>
      <c r="R1935" s="1096"/>
      <c r="S1935" s="1091"/>
    </row>
    <row r="1936" spans="1:19" x14ac:dyDescent="0.3">
      <c r="A1936" s="1090">
        <v>1931</v>
      </c>
      <c r="B1936" s="1091"/>
      <c r="C1936" s="1091"/>
      <c r="D1936" s="1097"/>
      <c r="E1936" s="1093">
        <f t="shared" si="121"/>
        <v>0</v>
      </c>
      <c r="F1936" s="1094">
        <f t="shared" si="122"/>
        <v>0</v>
      </c>
      <c r="G1936" s="1095">
        <f t="shared" si="123"/>
        <v>0</v>
      </c>
      <c r="H1936" s="1090" t="str">
        <f t="shared" ca="1" si="124"/>
        <v/>
      </c>
      <c r="I1936" s="1109"/>
      <c r="J1936" s="1109"/>
      <c r="K1936" s="1112"/>
      <c r="L1936" s="1091"/>
      <c r="M1936" s="1091"/>
      <c r="N1936" s="1091"/>
      <c r="O1936" s="1091"/>
      <c r="P1936" s="1096"/>
      <c r="Q1936" s="1096"/>
      <c r="R1936" s="1096"/>
      <c r="S1936" s="1091"/>
    </row>
    <row r="1937" spans="1:19" x14ac:dyDescent="0.3">
      <c r="A1937" s="1090">
        <v>1932</v>
      </c>
      <c r="B1937" s="1091"/>
      <c r="C1937" s="1091"/>
      <c r="D1937" s="1097"/>
      <c r="E1937" s="1093">
        <f t="shared" si="121"/>
        <v>0</v>
      </c>
      <c r="F1937" s="1094">
        <f t="shared" si="122"/>
        <v>0</v>
      </c>
      <c r="G1937" s="1095">
        <f t="shared" si="123"/>
        <v>0</v>
      </c>
      <c r="H1937" s="1090" t="str">
        <f t="shared" ca="1" si="124"/>
        <v/>
      </c>
      <c r="I1937" s="1109"/>
      <c r="J1937" s="1109"/>
      <c r="K1937" s="1112"/>
      <c r="L1937" s="1091"/>
      <c r="M1937" s="1091"/>
      <c r="N1937" s="1091"/>
      <c r="O1937" s="1091"/>
      <c r="P1937" s="1096"/>
      <c r="Q1937" s="1096"/>
      <c r="R1937" s="1096"/>
      <c r="S1937" s="1091"/>
    </row>
    <row r="1938" spans="1:19" x14ac:dyDescent="0.3">
      <c r="A1938" s="1090">
        <v>1933</v>
      </c>
      <c r="B1938" s="1091"/>
      <c r="C1938" s="1091"/>
      <c r="D1938" s="1097"/>
      <c r="E1938" s="1093">
        <f t="shared" si="121"/>
        <v>0</v>
      </c>
      <c r="F1938" s="1094">
        <f t="shared" si="122"/>
        <v>0</v>
      </c>
      <c r="G1938" s="1095">
        <f t="shared" si="123"/>
        <v>0</v>
      </c>
      <c r="H1938" s="1090" t="str">
        <f t="shared" ca="1" si="124"/>
        <v/>
      </c>
      <c r="I1938" s="1109"/>
      <c r="J1938" s="1109"/>
      <c r="K1938" s="1112"/>
      <c r="L1938" s="1091"/>
      <c r="M1938" s="1091"/>
      <c r="N1938" s="1091"/>
      <c r="O1938" s="1091"/>
      <c r="P1938" s="1096"/>
      <c r="Q1938" s="1096"/>
      <c r="R1938" s="1096"/>
      <c r="S1938" s="1091"/>
    </row>
    <row r="1939" spans="1:19" x14ac:dyDescent="0.3">
      <c r="A1939" s="1090">
        <v>1934</v>
      </c>
      <c r="B1939" s="1091"/>
      <c r="C1939" s="1091"/>
      <c r="D1939" s="1097"/>
      <c r="E1939" s="1093">
        <f t="shared" si="121"/>
        <v>0</v>
      </c>
      <c r="F1939" s="1094">
        <f t="shared" si="122"/>
        <v>0</v>
      </c>
      <c r="G1939" s="1095">
        <f t="shared" si="123"/>
        <v>0</v>
      </c>
      <c r="H1939" s="1090" t="str">
        <f t="shared" ca="1" si="124"/>
        <v/>
      </c>
      <c r="I1939" s="1109"/>
      <c r="J1939" s="1109"/>
      <c r="K1939" s="1112"/>
      <c r="L1939" s="1091"/>
      <c r="M1939" s="1091"/>
      <c r="N1939" s="1091"/>
      <c r="O1939" s="1091"/>
      <c r="P1939" s="1096"/>
      <c r="Q1939" s="1096"/>
      <c r="R1939" s="1096"/>
      <c r="S1939" s="1091"/>
    </row>
    <row r="1940" spans="1:19" x14ac:dyDescent="0.3">
      <c r="A1940" s="1090">
        <v>1935</v>
      </c>
      <c r="B1940" s="1091"/>
      <c r="C1940" s="1091"/>
      <c r="D1940" s="1097"/>
      <c r="E1940" s="1093">
        <f t="shared" si="121"/>
        <v>0</v>
      </c>
      <c r="F1940" s="1094">
        <f t="shared" si="122"/>
        <v>0</v>
      </c>
      <c r="G1940" s="1095">
        <f t="shared" si="123"/>
        <v>0</v>
      </c>
      <c r="H1940" s="1090" t="str">
        <f t="shared" ca="1" si="124"/>
        <v/>
      </c>
      <c r="I1940" s="1109"/>
      <c r="J1940" s="1109"/>
      <c r="K1940" s="1112"/>
      <c r="L1940" s="1091"/>
      <c r="M1940" s="1091"/>
      <c r="N1940" s="1091"/>
      <c r="O1940" s="1091"/>
      <c r="P1940" s="1096"/>
      <c r="Q1940" s="1096"/>
      <c r="R1940" s="1096"/>
      <c r="S1940" s="1091"/>
    </row>
    <row r="1941" spans="1:19" x14ac:dyDescent="0.3">
      <c r="A1941" s="1090">
        <v>1936</v>
      </c>
      <c r="B1941" s="1091"/>
      <c r="C1941" s="1091"/>
      <c r="D1941" s="1097"/>
      <c r="E1941" s="1093">
        <f t="shared" si="121"/>
        <v>0</v>
      </c>
      <c r="F1941" s="1094">
        <f t="shared" si="122"/>
        <v>0</v>
      </c>
      <c r="G1941" s="1095">
        <f t="shared" si="123"/>
        <v>0</v>
      </c>
      <c r="H1941" s="1090" t="str">
        <f t="shared" ca="1" si="124"/>
        <v/>
      </c>
      <c r="I1941" s="1109"/>
      <c r="J1941" s="1109"/>
      <c r="K1941" s="1112"/>
      <c r="L1941" s="1091"/>
      <c r="M1941" s="1091"/>
      <c r="N1941" s="1091"/>
      <c r="O1941" s="1091"/>
      <c r="P1941" s="1096"/>
      <c r="Q1941" s="1096"/>
      <c r="R1941" s="1096"/>
      <c r="S1941" s="1091"/>
    </row>
    <row r="1942" spans="1:19" x14ac:dyDescent="0.3">
      <c r="A1942" s="1090">
        <v>1937</v>
      </c>
      <c r="B1942" s="1091"/>
      <c r="C1942" s="1091"/>
      <c r="D1942" s="1097"/>
      <c r="E1942" s="1093">
        <f t="shared" si="121"/>
        <v>0</v>
      </c>
      <c r="F1942" s="1094">
        <f t="shared" si="122"/>
        <v>0</v>
      </c>
      <c r="G1942" s="1095">
        <f t="shared" si="123"/>
        <v>0</v>
      </c>
      <c r="H1942" s="1090" t="str">
        <f t="shared" ca="1" si="124"/>
        <v/>
      </c>
      <c r="I1942" s="1109"/>
      <c r="J1942" s="1109"/>
      <c r="K1942" s="1112"/>
      <c r="L1942" s="1091"/>
      <c r="M1942" s="1091"/>
      <c r="N1942" s="1091"/>
      <c r="O1942" s="1091"/>
      <c r="P1942" s="1096"/>
      <c r="Q1942" s="1096"/>
      <c r="R1942" s="1096"/>
      <c r="S1942" s="1091"/>
    </row>
    <row r="1943" spans="1:19" x14ac:dyDescent="0.3">
      <c r="A1943" s="1090">
        <v>1938</v>
      </c>
      <c r="B1943" s="1091"/>
      <c r="C1943" s="1091"/>
      <c r="D1943" s="1097"/>
      <c r="E1943" s="1093">
        <f t="shared" si="121"/>
        <v>0</v>
      </c>
      <c r="F1943" s="1094">
        <f t="shared" si="122"/>
        <v>0</v>
      </c>
      <c r="G1943" s="1095">
        <f t="shared" si="123"/>
        <v>0</v>
      </c>
      <c r="H1943" s="1090" t="str">
        <f t="shared" ca="1" si="124"/>
        <v/>
      </c>
      <c r="I1943" s="1109"/>
      <c r="J1943" s="1109"/>
      <c r="K1943" s="1112"/>
      <c r="L1943" s="1091"/>
      <c r="M1943" s="1091"/>
      <c r="N1943" s="1091"/>
      <c r="O1943" s="1091"/>
      <c r="P1943" s="1096"/>
      <c r="Q1943" s="1096"/>
      <c r="R1943" s="1096"/>
      <c r="S1943" s="1091"/>
    </row>
    <row r="1944" spans="1:19" x14ac:dyDescent="0.3">
      <c r="A1944" s="1090">
        <v>1939</v>
      </c>
      <c r="B1944" s="1091"/>
      <c r="C1944" s="1091"/>
      <c r="D1944" s="1097"/>
      <c r="E1944" s="1093">
        <f t="shared" si="121"/>
        <v>0</v>
      </c>
      <c r="F1944" s="1094">
        <f t="shared" si="122"/>
        <v>0</v>
      </c>
      <c r="G1944" s="1095">
        <f t="shared" si="123"/>
        <v>0</v>
      </c>
      <c r="H1944" s="1090" t="str">
        <f t="shared" ca="1" si="124"/>
        <v/>
      </c>
      <c r="I1944" s="1109"/>
      <c r="J1944" s="1109"/>
      <c r="K1944" s="1112"/>
      <c r="L1944" s="1091"/>
      <c r="M1944" s="1091"/>
      <c r="N1944" s="1091"/>
      <c r="O1944" s="1091"/>
      <c r="P1944" s="1096"/>
      <c r="Q1944" s="1096"/>
      <c r="R1944" s="1096"/>
      <c r="S1944" s="1091"/>
    </row>
    <row r="1945" spans="1:19" x14ac:dyDescent="0.3">
      <c r="A1945" s="1090">
        <v>1940</v>
      </c>
      <c r="B1945" s="1091"/>
      <c r="C1945" s="1091"/>
      <c r="D1945" s="1097"/>
      <c r="E1945" s="1093">
        <f t="shared" si="121"/>
        <v>0</v>
      </c>
      <c r="F1945" s="1094">
        <f t="shared" si="122"/>
        <v>0</v>
      </c>
      <c r="G1945" s="1095">
        <f t="shared" si="123"/>
        <v>0</v>
      </c>
      <c r="H1945" s="1090" t="str">
        <f t="shared" ca="1" si="124"/>
        <v/>
      </c>
      <c r="I1945" s="1109"/>
      <c r="J1945" s="1109"/>
      <c r="K1945" s="1112"/>
      <c r="L1945" s="1091"/>
      <c r="M1945" s="1091"/>
      <c r="N1945" s="1091"/>
      <c r="O1945" s="1091"/>
      <c r="P1945" s="1096"/>
      <c r="Q1945" s="1096"/>
      <c r="R1945" s="1096"/>
      <c r="S1945" s="1091"/>
    </row>
    <row r="1946" spans="1:19" x14ac:dyDescent="0.3">
      <c r="A1946" s="1090">
        <v>1941</v>
      </c>
      <c r="B1946" s="1091"/>
      <c r="C1946" s="1091"/>
      <c r="D1946" s="1097"/>
      <c r="E1946" s="1093">
        <f t="shared" si="121"/>
        <v>0</v>
      </c>
      <c r="F1946" s="1094">
        <f t="shared" si="122"/>
        <v>0</v>
      </c>
      <c r="G1946" s="1095">
        <f t="shared" si="123"/>
        <v>0</v>
      </c>
      <c r="H1946" s="1090" t="str">
        <f t="shared" ca="1" si="124"/>
        <v/>
      </c>
      <c r="I1946" s="1109"/>
      <c r="J1946" s="1109"/>
      <c r="K1946" s="1112"/>
      <c r="L1946" s="1091"/>
      <c r="M1946" s="1091"/>
      <c r="N1946" s="1091"/>
      <c r="O1946" s="1091"/>
      <c r="P1946" s="1096"/>
      <c r="Q1946" s="1096"/>
      <c r="R1946" s="1096"/>
      <c r="S1946" s="1091"/>
    </row>
    <row r="1947" spans="1:19" x14ac:dyDescent="0.3">
      <c r="A1947" s="1090">
        <v>1942</v>
      </c>
      <c r="B1947" s="1091"/>
      <c r="C1947" s="1091"/>
      <c r="D1947" s="1097"/>
      <c r="E1947" s="1093">
        <f t="shared" si="121"/>
        <v>0</v>
      </c>
      <c r="F1947" s="1094">
        <f t="shared" si="122"/>
        <v>0</v>
      </c>
      <c r="G1947" s="1095">
        <f t="shared" si="123"/>
        <v>0</v>
      </c>
      <c r="H1947" s="1090" t="str">
        <f t="shared" ca="1" si="124"/>
        <v/>
      </c>
      <c r="I1947" s="1109"/>
      <c r="J1947" s="1109"/>
      <c r="K1947" s="1112"/>
      <c r="L1947" s="1091"/>
      <c r="M1947" s="1091"/>
      <c r="N1947" s="1091"/>
      <c r="O1947" s="1091"/>
      <c r="P1947" s="1096"/>
      <c r="Q1947" s="1096"/>
      <c r="R1947" s="1096"/>
      <c r="S1947" s="1091"/>
    </row>
    <row r="1948" spans="1:19" x14ac:dyDescent="0.3">
      <c r="A1948" s="1090">
        <v>1943</v>
      </c>
      <c r="B1948" s="1091"/>
      <c r="C1948" s="1091"/>
      <c r="D1948" s="1097"/>
      <c r="E1948" s="1093">
        <f t="shared" si="121"/>
        <v>0</v>
      </c>
      <c r="F1948" s="1094">
        <f t="shared" si="122"/>
        <v>0</v>
      </c>
      <c r="G1948" s="1095">
        <f t="shared" si="123"/>
        <v>0</v>
      </c>
      <c r="H1948" s="1090" t="str">
        <f t="shared" ca="1" si="124"/>
        <v/>
      </c>
      <c r="I1948" s="1109"/>
      <c r="J1948" s="1109"/>
      <c r="K1948" s="1112"/>
      <c r="L1948" s="1091"/>
      <c r="M1948" s="1091"/>
      <c r="N1948" s="1091"/>
      <c r="O1948" s="1091"/>
      <c r="P1948" s="1096"/>
      <c r="Q1948" s="1096"/>
      <c r="R1948" s="1096"/>
      <c r="S1948" s="1091"/>
    </row>
    <row r="1949" spans="1:19" x14ac:dyDescent="0.3">
      <c r="A1949" s="1090">
        <v>1944</v>
      </c>
      <c r="B1949" s="1091"/>
      <c r="C1949" s="1091"/>
      <c r="D1949" s="1097"/>
      <c r="E1949" s="1093">
        <f t="shared" si="121"/>
        <v>0</v>
      </c>
      <c r="F1949" s="1094">
        <f t="shared" si="122"/>
        <v>0</v>
      </c>
      <c r="G1949" s="1095">
        <f t="shared" si="123"/>
        <v>0</v>
      </c>
      <c r="H1949" s="1090" t="str">
        <f t="shared" ca="1" si="124"/>
        <v/>
      </c>
      <c r="I1949" s="1109"/>
      <c r="J1949" s="1109"/>
      <c r="K1949" s="1112"/>
      <c r="L1949" s="1091"/>
      <c r="M1949" s="1091"/>
      <c r="N1949" s="1091"/>
      <c r="O1949" s="1091"/>
      <c r="P1949" s="1096"/>
      <c r="Q1949" s="1096"/>
      <c r="R1949" s="1096"/>
      <c r="S1949" s="1091"/>
    </row>
    <row r="1950" spans="1:19" x14ac:dyDescent="0.3">
      <c r="A1950" s="1090">
        <v>1945</v>
      </c>
      <c r="B1950" s="1091"/>
      <c r="C1950" s="1091"/>
      <c r="D1950" s="1097"/>
      <c r="E1950" s="1093">
        <f t="shared" si="121"/>
        <v>0</v>
      </c>
      <c r="F1950" s="1094">
        <f t="shared" si="122"/>
        <v>0</v>
      </c>
      <c r="G1950" s="1095">
        <f t="shared" si="123"/>
        <v>0</v>
      </c>
      <c r="H1950" s="1090" t="str">
        <f t="shared" ca="1" si="124"/>
        <v/>
      </c>
      <c r="I1950" s="1109"/>
      <c r="J1950" s="1109"/>
      <c r="K1950" s="1112"/>
      <c r="L1950" s="1091"/>
      <c r="M1950" s="1091"/>
      <c r="N1950" s="1091"/>
      <c r="O1950" s="1091"/>
      <c r="P1950" s="1096"/>
      <c r="Q1950" s="1096"/>
      <c r="R1950" s="1096"/>
      <c r="S1950" s="1091"/>
    </row>
    <row r="1951" spans="1:19" x14ac:dyDescent="0.3">
      <c r="A1951" s="1090">
        <v>1946</v>
      </c>
      <c r="B1951" s="1091"/>
      <c r="C1951" s="1091"/>
      <c r="D1951" s="1097"/>
      <c r="E1951" s="1093">
        <f t="shared" si="121"/>
        <v>0</v>
      </c>
      <c r="F1951" s="1094">
        <f t="shared" si="122"/>
        <v>0</v>
      </c>
      <c r="G1951" s="1095">
        <f t="shared" si="123"/>
        <v>0</v>
      </c>
      <c r="H1951" s="1090" t="str">
        <f t="shared" ca="1" si="124"/>
        <v/>
      </c>
      <c r="I1951" s="1109"/>
      <c r="J1951" s="1109"/>
      <c r="K1951" s="1112"/>
      <c r="L1951" s="1091"/>
      <c r="M1951" s="1091"/>
      <c r="N1951" s="1091"/>
      <c r="O1951" s="1091"/>
      <c r="P1951" s="1096"/>
      <c r="Q1951" s="1096"/>
      <c r="R1951" s="1096"/>
      <c r="S1951" s="1091"/>
    </row>
    <row r="1952" spans="1:19" x14ac:dyDescent="0.3">
      <c r="A1952" s="1090">
        <v>1947</v>
      </c>
      <c r="B1952" s="1091"/>
      <c r="C1952" s="1091"/>
      <c r="D1952" s="1097"/>
      <c r="E1952" s="1093">
        <f t="shared" si="121"/>
        <v>0</v>
      </c>
      <c r="F1952" s="1094">
        <f t="shared" si="122"/>
        <v>0</v>
      </c>
      <c r="G1952" s="1095">
        <f t="shared" si="123"/>
        <v>0</v>
      </c>
      <c r="H1952" s="1090" t="str">
        <f t="shared" ca="1" si="124"/>
        <v/>
      </c>
      <c r="I1952" s="1109"/>
      <c r="J1952" s="1109"/>
      <c r="K1952" s="1112"/>
      <c r="L1952" s="1091"/>
      <c r="M1952" s="1091"/>
      <c r="N1952" s="1091"/>
      <c r="O1952" s="1091"/>
      <c r="P1952" s="1096"/>
      <c r="Q1952" s="1096"/>
      <c r="R1952" s="1096"/>
      <c r="S1952" s="1091"/>
    </row>
    <row r="1953" spans="1:19" x14ac:dyDescent="0.3">
      <c r="A1953" s="1090">
        <v>1948</v>
      </c>
      <c r="B1953" s="1091"/>
      <c r="C1953" s="1091"/>
      <c r="D1953" s="1097"/>
      <c r="E1953" s="1093">
        <f t="shared" si="121"/>
        <v>0</v>
      </c>
      <c r="F1953" s="1094">
        <f t="shared" si="122"/>
        <v>0</v>
      </c>
      <c r="G1953" s="1095">
        <f t="shared" si="123"/>
        <v>0</v>
      </c>
      <c r="H1953" s="1090" t="str">
        <f t="shared" ca="1" si="124"/>
        <v/>
      </c>
      <c r="I1953" s="1109"/>
      <c r="J1953" s="1109"/>
      <c r="K1953" s="1112"/>
      <c r="L1953" s="1091"/>
      <c r="M1953" s="1091"/>
      <c r="N1953" s="1091"/>
      <c r="O1953" s="1091"/>
      <c r="P1953" s="1096"/>
      <c r="Q1953" s="1096"/>
      <c r="R1953" s="1096"/>
      <c r="S1953" s="1091"/>
    </row>
    <row r="1954" spans="1:19" x14ac:dyDescent="0.3">
      <c r="A1954" s="1090">
        <v>1949</v>
      </c>
      <c r="B1954" s="1091"/>
      <c r="C1954" s="1091"/>
      <c r="D1954" s="1097"/>
      <c r="E1954" s="1093">
        <f t="shared" si="121"/>
        <v>0</v>
      </c>
      <c r="F1954" s="1094">
        <f t="shared" si="122"/>
        <v>0</v>
      </c>
      <c r="G1954" s="1095">
        <f t="shared" si="123"/>
        <v>0</v>
      </c>
      <c r="H1954" s="1090" t="str">
        <f t="shared" ca="1" si="124"/>
        <v/>
      </c>
      <c r="I1954" s="1109"/>
      <c r="J1954" s="1109"/>
      <c r="K1954" s="1112"/>
      <c r="L1954" s="1091"/>
      <c r="M1954" s="1091"/>
      <c r="N1954" s="1091"/>
      <c r="O1954" s="1091"/>
      <c r="P1954" s="1096"/>
      <c r="Q1954" s="1096"/>
      <c r="R1954" s="1096"/>
      <c r="S1954" s="1091"/>
    </row>
    <row r="1955" spans="1:19" x14ac:dyDescent="0.3">
      <c r="A1955" s="1090">
        <v>1950</v>
      </c>
      <c r="B1955" s="1091"/>
      <c r="C1955" s="1091"/>
      <c r="D1955" s="1097"/>
      <c r="E1955" s="1093">
        <f t="shared" si="121"/>
        <v>0</v>
      </c>
      <c r="F1955" s="1094">
        <f t="shared" si="122"/>
        <v>0</v>
      </c>
      <c r="G1955" s="1095">
        <f t="shared" si="123"/>
        <v>0</v>
      </c>
      <c r="H1955" s="1090" t="str">
        <f t="shared" ca="1" si="124"/>
        <v/>
      </c>
      <c r="I1955" s="1109"/>
      <c r="J1955" s="1109"/>
      <c r="K1955" s="1112"/>
      <c r="L1955" s="1091"/>
      <c r="M1955" s="1091"/>
      <c r="N1955" s="1091"/>
      <c r="O1955" s="1091"/>
      <c r="P1955" s="1096"/>
      <c r="Q1955" s="1096"/>
      <c r="R1955" s="1096"/>
      <c r="S1955" s="1091"/>
    </row>
    <row r="1956" spans="1:19" x14ac:dyDescent="0.3">
      <c r="A1956" s="1090">
        <v>1951</v>
      </c>
      <c r="B1956" s="1091"/>
      <c r="C1956" s="1091"/>
      <c r="D1956" s="1097"/>
      <c r="E1956" s="1093">
        <f t="shared" si="121"/>
        <v>0</v>
      </c>
      <c r="F1956" s="1094">
        <f t="shared" si="122"/>
        <v>0</v>
      </c>
      <c r="G1956" s="1095">
        <f t="shared" si="123"/>
        <v>0</v>
      </c>
      <c r="H1956" s="1090" t="str">
        <f t="shared" ca="1" si="124"/>
        <v/>
      </c>
      <c r="I1956" s="1109"/>
      <c r="J1956" s="1109"/>
      <c r="K1956" s="1112"/>
      <c r="L1956" s="1091"/>
      <c r="M1956" s="1091"/>
      <c r="N1956" s="1091"/>
      <c r="O1956" s="1091"/>
      <c r="P1956" s="1096"/>
      <c r="Q1956" s="1096"/>
      <c r="R1956" s="1096"/>
      <c r="S1956" s="1091"/>
    </row>
    <row r="1957" spans="1:19" x14ac:dyDescent="0.3">
      <c r="A1957" s="1090">
        <v>1952</v>
      </c>
      <c r="B1957" s="1091"/>
      <c r="C1957" s="1091"/>
      <c r="D1957" s="1097"/>
      <c r="E1957" s="1093">
        <f t="shared" si="121"/>
        <v>0</v>
      </c>
      <c r="F1957" s="1094">
        <f t="shared" si="122"/>
        <v>0</v>
      </c>
      <c r="G1957" s="1095">
        <f t="shared" si="123"/>
        <v>0</v>
      </c>
      <c r="H1957" s="1090" t="str">
        <f t="shared" ca="1" si="124"/>
        <v/>
      </c>
      <c r="I1957" s="1109"/>
      <c r="J1957" s="1109"/>
      <c r="K1957" s="1112"/>
      <c r="L1957" s="1091"/>
      <c r="M1957" s="1091"/>
      <c r="N1957" s="1091"/>
      <c r="O1957" s="1091"/>
      <c r="P1957" s="1096"/>
      <c r="Q1957" s="1096"/>
      <c r="R1957" s="1096"/>
      <c r="S1957" s="1091"/>
    </row>
    <row r="1958" spans="1:19" x14ac:dyDescent="0.3">
      <c r="A1958" s="1090">
        <v>1953</v>
      </c>
      <c r="B1958" s="1091"/>
      <c r="C1958" s="1091"/>
      <c r="D1958" s="1097"/>
      <c r="E1958" s="1093">
        <f t="shared" si="121"/>
        <v>0</v>
      </c>
      <c r="F1958" s="1094">
        <f t="shared" si="122"/>
        <v>0</v>
      </c>
      <c r="G1958" s="1095">
        <f t="shared" si="123"/>
        <v>0</v>
      </c>
      <c r="H1958" s="1090" t="str">
        <f t="shared" ca="1" si="124"/>
        <v/>
      </c>
      <c r="I1958" s="1109"/>
      <c r="J1958" s="1109"/>
      <c r="K1958" s="1112"/>
      <c r="L1958" s="1091"/>
      <c r="M1958" s="1091"/>
      <c r="N1958" s="1091"/>
      <c r="O1958" s="1091"/>
      <c r="P1958" s="1096"/>
      <c r="Q1958" s="1096"/>
      <c r="R1958" s="1096"/>
      <c r="S1958" s="1091"/>
    </row>
    <row r="1959" spans="1:19" x14ac:dyDescent="0.3">
      <c r="A1959" s="1090">
        <v>1954</v>
      </c>
      <c r="B1959" s="1091"/>
      <c r="C1959" s="1091"/>
      <c r="D1959" s="1097"/>
      <c r="E1959" s="1093">
        <f t="shared" si="121"/>
        <v>0</v>
      </c>
      <c r="F1959" s="1094">
        <f t="shared" si="122"/>
        <v>0</v>
      </c>
      <c r="G1959" s="1095">
        <f t="shared" si="123"/>
        <v>0</v>
      </c>
      <c r="H1959" s="1090" t="str">
        <f t="shared" ca="1" si="124"/>
        <v/>
      </c>
      <c r="I1959" s="1109"/>
      <c r="J1959" s="1109"/>
      <c r="K1959" s="1112"/>
      <c r="L1959" s="1091"/>
      <c r="M1959" s="1091"/>
      <c r="N1959" s="1091"/>
      <c r="O1959" s="1091"/>
      <c r="P1959" s="1096"/>
      <c r="Q1959" s="1096"/>
      <c r="R1959" s="1096"/>
      <c r="S1959" s="1091"/>
    </row>
    <row r="1960" spans="1:19" x14ac:dyDescent="0.3">
      <c r="A1960" s="1090">
        <v>1955</v>
      </c>
      <c r="B1960" s="1091"/>
      <c r="C1960" s="1091"/>
      <c r="D1960" s="1097"/>
      <c r="E1960" s="1093">
        <f t="shared" si="121"/>
        <v>0</v>
      </c>
      <c r="F1960" s="1094">
        <f t="shared" si="122"/>
        <v>0</v>
      </c>
      <c r="G1960" s="1095">
        <f t="shared" si="123"/>
        <v>0</v>
      </c>
      <c r="H1960" s="1090" t="str">
        <f t="shared" ca="1" si="124"/>
        <v/>
      </c>
      <c r="I1960" s="1109"/>
      <c r="J1960" s="1109"/>
      <c r="K1960" s="1112"/>
      <c r="L1960" s="1091"/>
      <c r="M1960" s="1091"/>
      <c r="N1960" s="1091"/>
      <c r="O1960" s="1091"/>
      <c r="P1960" s="1096"/>
      <c r="Q1960" s="1096"/>
      <c r="R1960" s="1096"/>
      <c r="S1960" s="1091"/>
    </row>
    <row r="1961" spans="1:19" x14ac:dyDescent="0.3">
      <c r="A1961" s="1090">
        <v>1956</v>
      </c>
      <c r="B1961" s="1091"/>
      <c r="C1961" s="1091"/>
      <c r="D1961" s="1097"/>
      <c r="E1961" s="1093">
        <f t="shared" si="121"/>
        <v>0</v>
      </c>
      <c r="F1961" s="1094">
        <f t="shared" si="122"/>
        <v>0</v>
      </c>
      <c r="G1961" s="1095">
        <f t="shared" si="123"/>
        <v>0</v>
      </c>
      <c r="H1961" s="1090" t="str">
        <f t="shared" ca="1" si="124"/>
        <v/>
      </c>
      <c r="I1961" s="1109"/>
      <c r="J1961" s="1109"/>
      <c r="K1961" s="1112"/>
      <c r="L1961" s="1091"/>
      <c r="M1961" s="1091"/>
      <c r="N1961" s="1091"/>
      <c r="O1961" s="1091"/>
      <c r="P1961" s="1096"/>
      <c r="Q1961" s="1096"/>
      <c r="R1961" s="1096"/>
      <c r="S1961" s="1091"/>
    </row>
    <row r="1962" spans="1:19" x14ac:dyDescent="0.3">
      <c r="A1962" s="1090">
        <v>1957</v>
      </c>
      <c r="B1962" s="1091"/>
      <c r="C1962" s="1091"/>
      <c r="D1962" s="1097"/>
      <c r="E1962" s="1093">
        <f t="shared" si="121"/>
        <v>0</v>
      </c>
      <c r="F1962" s="1094">
        <f t="shared" si="122"/>
        <v>0</v>
      </c>
      <c r="G1962" s="1095">
        <f t="shared" si="123"/>
        <v>0</v>
      </c>
      <c r="H1962" s="1090" t="str">
        <f t="shared" ca="1" si="124"/>
        <v/>
      </c>
      <c r="I1962" s="1109"/>
      <c r="J1962" s="1109"/>
      <c r="K1962" s="1112"/>
      <c r="L1962" s="1091"/>
      <c r="M1962" s="1091"/>
      <c r="N1962" s="1091"/>
      <c r="O1962" s="1091"/>
      <c r="P1962" s="1096"/>
      <c r="Q1962" s="1096"/>
      <c r="R1962" s="1096"/>
      <c r="S1962" s="1091"/>
    </row>
    <row r="1963" spans="1:19" x14ac:dyDescent="0.3">
      <c r="A1963" s="1090">
        <v>1958</v>
      </c>
      <c r="B1963" s="1091"/>
      <c r="C1963" s="1091"/>
      <c r="D1963" s="1097"/>
      <c r="E1963" s="1093">
        <f t="shared" si="121"/>
        <v>0</v>
      </c>
      <c r="F1963" s="1094">
        <f t="shared" si="122"/>
        <v>0</v>
      </c>
      <c r="G1963" s="1095">
        <f t="shared" si="123"/>
        <v>0</v>
      </c>
      <c r="H1963" s="1090" t="str">
        <f t="shared" ca="1" si="124"/>
        <v/>
      </c>
      <c r="I1963" s="1109"/>
      <c r="J1963" s="1109"/>
      <c r="K1963" s="1112"/>
      <c r="L1963" s="1091"/>
      <c r="M1963" s="1091"/>
      <c r="N1963" s="1091"/>
      <c r="O1963" s="1091"/>
      <c r="P1963" s="1096"/>
      <c r="Q1963" s="1096"/>
      <c r="R1963" s="1096"/>
      <c r="S1963" s="1091"/>
    </row>
    <row r="1964" spans="1:19" x14ac:dyDescent="0.3">
      <c r="A1964" s="1090">
        <v>1959</v>
      </c>
      <c r="B1964" s="1091"/>
      <c r="C1964" s="1091"/>
      <c r="D1964" s="1097"/>
      <c r="E1964" s="1093">
        <f t="shared" si="121"/>
        <v>0</v>
      </c>
      <c r="F1964" s="1094">
        <f t="shared" si="122"/>
        <v>0</v>
      </c>
      <c r="G1964" s="1095">
        <f t="shared" si="123"/>
        <v>0</v>
      </c>
      <c r="H1964" s="1090" t="str">
        <f t="shared" ca="1" si="124"/>
        <v/>
      </c>
      <c r="I1964" s="1109"/>
      <c r="J1964" s="1109"/>
      <c r="K1964" s="1112"/>
      <c r="L1964" s="1091"/>
      <c r="M1964" s="1091"/>
      <c r="N1964" s="1091"/>
      <c r="O1964" s="1091"/>
      <c r="P1964" s="1096"/>
      <c r="Q1964" s="1096"/>
      <c r="R1964" s="1096"/>
      <c r="S1964" s="1091"/>
    </row>
    <row r="1965" spans="1:19" x14ac:dyDescent="0.3">
      <c r="A1965" s="1090">
        <v>1960</v>
      </c>
      <c r="B1965" s="1091"/>
      <c r="C1965" s="1091"/>
      <c r="D1965" s="1097"/>
      <c r="E1965" s="1093">
        <f t="shared" si="121"/>
        <v>0</v>
      </c>
      <c r="F1965" s="1094">
        <f t="shared" si="122"/>
        <v>0</v>
      </c>
      <c r="G1965" s="1095">
        <f t="shared" si="123"/>
        <v>0</v>
      </c>
      <c r="H1965" s="1090" t="str">
        <f t="shared" ca="1" si="124"/>
        <v/>
      </c>
      <c r="I1965" s="1109"/>
      <c r="J1965" s="1109"/>
      <c r="K1965" s="1112"/>
      <c r="L1965" s="1091"/>
      <c r="M1965" s="1091"/>
      <c r="N1965" s="1091"/>
      <c r="O1965" s="1091"/>
      <c r="P1965" s="1096"/>
      <c r="Q1965" s="1096"/>
      <c r="R1965" s="1096"/>
      <c r="S1965" s="1091"/>
    </row>
    <row r="1966" spans="1:19" x14ac:dyDescent="0.3">
      <c r="A1966" s="1090">
        <v>1961</v>
      </c>
      <c r="B1966" s="1091"/>
      <c r="C1966" s="1091"/>
      <c r="D1966" s="1097"/>
      <c r="E1966" s="1093">
        <f t="shared" si="121"/>
        <v>0</v>
      </c>
      <c r="F1966" s="1094">
        <f t="shared" si="122"/>
        <v>0</v>
      </c>
      <c r="G1966" s="1095">
        <f t="shared" si="123"/>
        <v>0</v>
      </c>
      <c r="H1966" s="1090" t="str">
        <f t="shared" ca="1" si="124"/>
        <v/>
      </c>
      <c r="I1966" s="1109"/>
      <c r="J1966" s="1109"/>
      <c r="K1966" s="1112"/>
      <c r="L1966" s="1091"/>
      <c r="M1966" s="1091"/>
      <c r="N1966" s="1091"/>
      <c r="O1966" s="1091"/>
      <c r="P1966" s="1096"/>
      <c r="Q1966" s="1096"/>
      <c r="R1966" s="1096"/>
      <c r="S1966" s="1091"/>
    </row>
    <row r="1967" spans="1:19" x14ac:dyDescent="0.3">
      <c r="A1967" s="1090">
        <v>1962</v>
      </c>
      <c r="B1967" s="1091"/>
      <c r="C1967" s="1091"/>
      <c r="D1967" s="1097"/>
      <c r="E1967" s="1093">
        <f t="shared" si="121"/>
        <v>0</v>
      </c>
      <c r="F1967" s="1094">
        <f t="shared" si="122"/>
        <v>0</v>
      </c>
      <c r="G1967" s="1095">
        <f t="shared" si="123"/>
        <v>0</v>
      </c>
      <c r="H1967" s="1090" t="str">
        <f t="shared" ca="1" si="124"/>
        <v/>
      </c>
      <c r="I1967" s="1109"/>
      <c r="J1967" s="1109"/>
      <c r="K1967" s="1112"/>
      <c r="L1967" s="1091"/>
      <c r="M1967" s="1091"/>
      <c r="N1967" s="1091"/>
      <c r="O1967" s="1091"/>
      <c r="P1967" s="1096"/>
      <c r="Q1967" s="1096"/>
      <c r="R1967" s="1096"/>
      <c r="S1967" s="1091"/>
    </row>
    <row r="1968" spans="1:19" x14ac:dyDescent="0.3">
      <c r="A1968" s="1090">
        <v>1963</v>
      </c>
      <c r="B1968" s="1091"/>
      <c r="C1968" s="1091"/>
      <c r="D1968" s="1097"/>
      <c r="E1968" s="1093">
        <f t="shared" si="121"/>
        <v>0</v>
      </c>
      <c r="F1968" s="1094">
        <f t="shared" si="122"/>
        <v>0</v>
      </c>
      <c r="G1968" s="1095">
        <f t="shared" si="123"/>
        <v>0</v>
      </c>
      <c r="H1968" s="1090" t="str">
        <f t="shared" ca="1" si="124"/>
        <v/>
      </c>
      <c r="I1968" s="1109"/>
      <c r="J1968" s="1109"/>
      <c r="K1968" s="1112"/>
      <c r="L1968" s="1091"/>
      <c r="M1968" s="1091"/>
      <c r="N1968" s="1091"/>
      <c r="O1968" s="1091"/>
      <c r="P1968" s="1096"/>
      <c r="Q1968" s="1096"/>
      <c r="R1968" s="1096"/>
      <c r="S1968" s="1091"/>
    </row>
    <row r="1969" spans="1:19" x14ac:dyDescent="0.3">
      <c r="A1969" s="1090">
        <v>1964</v>
      </c>
      <c r="B1969" s="1091"/>
      <c r="C1969" s="1091"/>
      <c r="D1969" s="1097"/>
      <c r="E1969" s="1093">
        <f t="shared" si="121"/>
        <v>0</v>
      </c>
      <c r="F1969" s="1094">
        <f t="shared" si="122"/>
        <v>0</v>
      </c>
      <c r="G1969" s="1095">
        <f t="shared" si="123"/>
        <v>0</v>
      </c>
      <c r="H1969" s="1090" t="str">
        <f t="shared" ca="1" si="124"/>
        <v/>
      </c>
      <c r="I1969" s="1109"/>
      <c r="J1969" s="1109"/>
      <c r="K1969" s="1112"/>
      <c r="L1969" s="1091"/>
      <c r="M1969" s="1091"/>
      <c r="N1969" s="1091"/>
      <c r="O1969" s="1091"/>
      <c r="P1969" s="1096"/>
      <c r="Q1969" s="1096"/>
      <c r="R1969" s="1096"/>
      <c r="S1969" s="1091"/>
    </row>
    <row r="1970" spans="1:19" x14ac:dyDescent="0.3">
      <c r="A1970" s="1090">
        <v>1965</v>
      </c>
      <c r="B1970" s="1091"/>
      <c r="C1970" s="1091"/>
      <c r="D1970" s="1097"/>
      <c r="E1970" s="1093">
        <f t="shared" si="121"/>
        <v>0</v>
      </c>
      <c r="F1970" s="1094">
        <f t="shared" si="122"/>
        <v>0</v>
      </c>
      <c r="G1970" s="1095">
        <f t="shared" si="123"/>
        <v>0</v>
      </c>
      <c r="H1970" s="1090" t="str">
        <f t="shared" ca="1" si="124"/>
        <v/>
      </c>
      <c r="I1970" s="1109"/>
      <c r="J1970" s="1109"/>
      <c r="K1970" s="1112"/>
      <c r="L1970" s="1091"/>
      <c r="M1970" s="1091"/>
      <c r="N1970" s="1091"/>
      <c r="O1970" s="1091"/>
      <c r="P1970" s="1096"/>
      <c r="Q1970" s="1096"/>
      <c r="R1970" s="1096"/>
      <c r="S1970" s="1091"/>
    </row>
    <row r="1971" spans="1:19" x14ac:dyDescent="0.3">
      <c r="A1971" s="1090">
        <v>1966</v>
      </c>
      <c r="B1971" s="1091"/>
      <c r="C1971" s="1091"/>
      <c r="D1971" s="1097"/>
      <c r="E1971" s="1093">
        <f t="shared" si="121"/>
        <v>0</v>
      </c>
      <c r="F1971" s="1094">
        <f t="shared" si="122"/>
        <v>0</v>
      </c>
      <c r="G1971" s="1095">
        <f t="shared" si="123"/>
        <v>0</v>
      </c>
      <c r="H1971" s="1090" t="str">
        <f t="shared" ca="1" si="124"/>
        <v/>
      </c>
      <c r="I1971" s="1109"/>
      <c r="J1971" s="1109"/>
      <c r="K1971" s="1112"/>
      <c r="L1971" s="1091"/>
      <c r="M1971" s="1091"/>
      <c r="N1971" s="1091"/>
      <c r="O1971" s="1091"/>
      <c r="P1971" s="1096"/>
      <c r="Q1971" s="1096"/>
      <c r="R1971" s="1096"/>
      <c r="S1971" s="1091"/>
    </row>
    <row r="1972" spans="1:19" x14ac:dyDescent="0.3">
      <c r="A1972" s="1090">
        <v>1967</v>
      </c>
      <c r="B1972" s="1091"/>
      <c r="C1972" s="1091"/>
      <c r="D1972" s="1097"/>
      <c r="E1972" s="1093">
        <f t="shared" si="121"/>
        <v>0</v>
      </c>
      <c r="F1972" s="1094">
        <f t="shared" si="122"/>
        <v>0</v>
      </c>
      <c r="G1972" s="1095">
        <f t="shared" si="123"/>
        <v>0</v>
      </c>
      <c r="H1972" s="1090" t="str">
        <f t="shared" ca="1" si="124"/>
        <v/>
      </c>
      <c r="I1972" s="1109"/>
      <c r="J1972" s="1109"/>
      <c r="K1972" s="1112"/>
      <c r="L1972" s="1091"/>
      <c r="M1972" s="1091"/>
      <c r="N1972" s="1091"/>
      <c r="O1972" s="1091"/>
      <c r="P1972" s="1096"/>
      <c r="Q1972" s="1096"/>
      <c r="R1972" s="1096"/>
      <c r="S1972" s="1091"/>
    </row>
    <row r="1973" spans="1:19" x14ac:dyDescent="0.3">
      <c r="A1973" s="1090">
        <v>1968</v>
      </c>
      <c r="B1973" s="1091"/>
      <c r="C1973" s="1091"/>
      <c r="D1973" s="1097"/>
      <c r="E1973" s="1093">
        <f t="shared" si="121"/>
        <v>0</v>
      </c>
      <c r="F1973" s="1094">
        <f t="shared" si="122"/>
        <v>0</v>
      </c>
      <c r="G1973" s="1095">
        <f t="shared" si="123"/>
        <v>0</v>
      </c>
      <c r="H1973" s="1090" t="str">
        <f t="shared" ca="1" si="124"/>
        <v/>
      </c>
      <c r="I1973" s="1109"/>
      <c r="J1973" s="1109"/>
      <c r="K1973" s="1112"/>
      <c r="L1973" s="1091"/>
      <c r="M1973" s="1091"/>
      <c r="N1973" s="1091"/>
      <c r="O1973" s="1091"/>
      <c r="P1973" s="1096"/>
      <c r="Q1973" s="1096"/>
      <c r="R1973" s="1096"/>
      <c r="S1973" s="1091"/>
    </row>
    <row r="1974" spans="1:19" x14ac:dyDescent="0.3">
      <c r="A1974" s="1090">
        <v>1969</v>
      </c>
      <c r="B1974" s="1091"/>
      <c r="C1974" s="1091"/>
      <c r="D1974" s="1097"/>
      <c r="E1974" s="1093">
        <f t="shared" si="121"/>
        <v>0</v>
      </c>
      <c r="F1974" s="1094">
        <f t="shared" si="122"/>
        <v>0</v>
      </c>
      <c r="G1974" s="1095">
        <f t="shared" si="123"/>
        <v>0</v>
      </c>
      <c r="H1974" s="1090" t="str">
        <f t="shared" ca="1" si="124"/>
        <v/>
      </c>
      <c r="I1974" s="1109"/>
      <c r="J1974" s="1109"/>
      <c r="K1974" s="1112"/>
      <c r="L1974" s="1091"/>
      <c r="M1974" s="1091"/>
      <c r="N1974" s="1091"/>
      <c r="O1974" s="1091"/>
      <c r="P1974" s="1096"/>
      <c r="Q1974" s="1096"/>
      <c r="R1974" s="1096"/>
      <c r="S1974" s="1091"/>
    </row>
    <row r="1975" spans="1:19" x14ac:dyDescent="0.3">
      <c r="A1975" s="1090">
        <v>1970</v>
      </c>
      <c r="B1975" s="1091"/>
      <c r="C1975" s="1091"/>
      <c r="D1975" s="1097"/>
      <c r="E1975" s="1093">
        <f t="shared" si="121"/>
        <v>0</v>
      </c>
      <c r="F1975" s="1094">
        <f t="shared" si="122"/>
        <v>0</v>
      </c>
      <c r="G1975" s="1095">
        <f t="shared" si="123"/>
        <v>0</v>
      </c>
      <c r="H1975" s="1090" t="str">
        <f t="shared" ca="1" si="124"/>
        <v/>
      </c>
      <c r="I1975" s="1109"/>
      <c r="J1975" s="1109"/>
      <c r="K1975" s="1112"/>
      <c r="L1975" s="1091"/>
      <c r="M1975" s="1091"/>
      <c r="N1975" s="1091"/>
      <c r="O1975" s="1091"/>
      <c r="P1975" s="1096"/>
      <c r="Q1975" s="1096"/>
      <c r="R1975" s="1096"/>
      <c r="S1975" s="1091"/>
    </row>
    <row r="1976" spans="1:19" x14ac:dyDescent="0.3">
      <c r="A1976" s="1090">
        <v>1971</v>
      </c>
      <c r="B1976" s="1091"/>
      <c r="C1976" s="1091"/>
      <c r="D1976" s="1097"/>
      <c r="E1976" s="1093">
        <f t="shared" si="121"/>
        <v>0</v>
      </c>
      <c r="F1976" s="1094">
        <f t="shared" si="122"/>
        <v>0</v>
      </c>
      <c r="G1976" s="1095">
        <f t="shared" si="123"/>
        <v>0</v>
      </c>
      <c r="H1976" s="1090" t="str">
        <f t="shared" ca="1" si="124"/>
        <v/>
      </c>
      <c r="I1976" s="1109"/>
      <c r="J1976" s="1109"/>
      <c r="K1976" s="1112"/>
      <c r="L1976" s="1091"/>
      <c r="M1976" s="1091"/>
      <c r="N1976" s="1091"/>
      <c r="O1976" s="1091"/>
      <c r="P1976" s="1096"/>
      <c r="Q1976" s="1096"/>
      <c r="R1976" s="1096"/>
      <c r="S1976" s="1091"/>
    </row>
    <row r="1977" spans="1:19" x14ac:dyDescent="0.3">
      <c r="A1977" s="1090">
        <v>1972</v>
      </c>
      <c r="B1977" s="1091"/>
      <c r="C1977" s="1091"/>
      <c r="D1977" s="1097"/>
      <c r="E1977" s="1093">
        <f t="shared" si="121"/>
        <v>0</v>
      </c>
      <c r="F1977" s="1094">
        <f t="shared" si="122"/>
        <v>0</v>
      </c>
      <c r="G1977" s="1095">
        <f t="shared" si="123"/>
        <v>0</v>
      </c>
      <c r="H1977" s="1090" t="str">
        <f t="shared" ca="1" si="124"/>
        <v/>
      </c>
      <c r="I1977" s="1109"/>
      <c r="J1977" s="1109"/>
      <c r="K1977" s="1112"/>
      <c r="L1977" s="1091"/>
      <c r="M1977" s="1091"/>
      <c r="N1977" s="1091"/>
      <c r="O1977" s="1091"/>
      <c r="P1977" s="1096"/>
      <c r="Q1977" s="1096"/>
      <c r="R1977" s="1096"/>
      <c r="S1977" s="1091"/>
    </row>
    <row r="1978" spans="1:19" x14ac:dyDescent="0.3">
      <c r="A1978" s="1090">
        <v>1973</v>
      </c>
      <c r="B1978" s="1091"/>
      <c r="C1978" s="1091"/>
      <c r="D1978" s="1097"/>
      <c r="E1978" s="1093">
        <f t="shared" si="121"/>
        <v>0</v>
      </c>
      <c r="F1978" s="1094">
        <f t="shared" si="122"/>
        <v>0</v>
      </c>
      <c r="G1978" s="1095">
        <f t="shared" si="123"/>
        <v>0</v>
      </c>
      <c r="H1978" s="1090" t="str">
        <f t="shared" ca="1" si="124"/>
        <v/>
      </c>
      <c r="I1978" s="1109"/>
      <c r="J1978" s="1109"/>
      <c r="K1978" s="1112"/>
      <c r="L1978" s="1091"/>
      <c r="M1978" s="1091"/>
      <c r="N1978" s="1091"/>
      <c r="O1978" s="1091"/>
      <c r="P1978" s="1096"/>
      <c r="Q1978" s="1096"/>
      <c r="R1978" s="1096"/>
      <c r="S1978" s="1091"/>
    </row>
    <row r="1979" spans="1:19" x14ac:dyDescent="0.3">
      <c r="A1979" s="1090">
        <v>1974</v>
      </c>
      <c r="B1979" s="1091"/>
      <c r="C1979" s="1091"/>
      <c r="D1979" s="1097"/>
      <c r="E1979" s="1093">
        <f t="shared" si="121"/>
        <v>0</v>
      </c>
      <c r="F1979" s="1094">
        <f t="shared" si="122"/>
        <v>0</v>
      </c>
      <c r="G1979" s="1095">
        <f t="shared" si="123"/>
        <v>0</v>
      </c>
      <c r="H1979" s="1090" t="str">
        <f t="shared" ca="1" si="124"/>
        <v/>
      </c>
      <c r="I1979" s="1109"/>
      <c r="J1979" s="1109"/>
      <c r="K1979" s="1112"/>
      <c r="L1979" s="1091"/>
      <c r="M1979" s="1091"/>
      <c r="N1979" s="1091"/>
      <c r="O1979" s="1091"/>
      <c r="P1979" s="1096"/>
      <c r="Q1979" s="1096"/>
      <c r="R1979" s="1096"/>
      <c r="S1979" s="1091"/>
    </row>
    <row r="1980" spans="1:19" x14ac:dyDescent="0.3">
      <c r="A1980" s="1090">
        <v>1975</v>
      </c>
      <c r="B1980" s="1091"/>
      <c r="C1980" s="1091"/>
      <c r="D1980" s="1097"/>
      <c r="E1980" s="1093">
        <f t="shared" si="121"/>
        <v>0</v>
      </c>
      <c r="F1980" s="1094">
        <f t="shared" si="122"/>
        <v>0</v>
      </c>
      <c r="G1980" s="1095">
        <f t="shared" si="123"/>
        <v>0</v>
      </c>
      <c r="H1980" s="1090" t="str">
        <f t="shared" ca="1" si="124"/>
        <v/>
      </c>
      <c r="I1980" s="1109"/>
      <c r="J1980" s="1109"/>
      <c r="K1980" s="1112"/>
      <c r="L1980" s="1091"/>
      <c r="M1980" s="1091"/>
      <c r="N1980" s="1091"/>
      <c r="O1980" s="1091"/>
      <c r="P1980" s="1096"/>
      <c r="Q1980" s="1096"/>
      <c r="R1980" s="1096"/>
      <c r="S1980" s="1091"/>
    </row>
    <row r="1981" spans="1:19" x14ac:dyDescent="0.3">
      <c r="A1981" s="1090">
        <v>1976</v>
      </c>
      <c r="B1981" s="1091"/>
      <c r="C1981" s="1091"/>
      <c r="D1981" s="1097"/>
      <c r="E1981" s="1093">
        <f t="shared" si="121"/>
        <v>0</v>
      </c>
      <c r="F1981" s="1094">
        <f t="shared" si="122"/>
        <v>0</v>
      </c>
      <c r="G1981" s="1095">
        <f t="shared" si="123"/>
        <v>0</v>
      </c>
      <c r="H1981" s="1090" t="str">
        <f t="shared" ca="1" si="124"/>
        <v/>
      </c>
      <c r="I1981" s="1109"/>
      <c r="J1981" s="1109"/>
      <c r="K1981" s="1112"/>
      <c r="L1981" s="1091"/>
      <c r="M1981" s="1091"/>
      <c r="N1981" s="1091"/>
      <c r="O1981" s="1091"/>
      <c r="P1981" s="1096"/>
      <c r="Q1981" s="1096"/>
      <c r="R1981" s="1096"/>
      <c r="S1981" s="1091"/>
    </row>
    <row r="1982" spans="1:19" x14ac:dyDescent="0.3">
      <c r="A1982" s="1090">
        <v>1977</v>
      </c>
      <c r="B1982" s="1091"/>
      <c r="C1982" s="1091"/>
      <c r="D1982" s="1097"/>
      <c r="E1982" s="1093">
        <f t="shared" si="121"/>
        <v>0</v>
      </c>
      <c r="F1982" s="1094">
        <f t="shared" si="122"/>
        <v>0</v>
      </c>
      <c r="G1982" s="1095">
        <f t="shared" si="123"/>
        <v>0</v>
      </c>
      <c r="H1982" s="1090" t="str">
        <f t="shared" ca="1" si="124"/>
        <v/>
      </c>
      <c r="I1982" s="1109"/>
      <c r="J1982" s="1109"/>
      <c r="K1982" s="1112"/>
      <c r="L1982" s="1091"/>
      <c r="M1982" s="1091"/>
      <c r="N1982" s="1091"/>
      <c r="O1982" s="1091"/>
      <c r="P1982" s="1096"/>
      <c r="Q1982" s="1096"/>
      <c r="R1982" s="1096"/>
      <c r="S1982" s="1091"/>
    </row>
    <row r="1983" spans="1:19" x14ac:dyDescent="0.3">
      <c r="A1983" s="1090">
        <v>1978</v>
      </c>
      <c r="B1983" s="1091"/>
      <c r="C1983" s="1091"/>
      <c r="D1983" s="1097"/>
      <c r="E1983" s="1093">
        <f t="shared" si="121"/>
        <v>0</v>
      </c>
      <c r="F1983" s="1094">
        <f t="shared" si="122"/>
        <v>0</v>
      </c>
      <c r="G1983" s="1095">
        <f t="shared" si="123"/>
        <v>0</v>
      </c>
      <c r="H1983" s="1090" t="str">
        <f t="shared" ca="1" si="124"/>
        <v/>
      </c>
      <c r="I1983" s="1109"/>
      <c r="J1983" s="1109"/>
      <c r="K1983" s="1112"/>
      <c r="L1983" s="1091"/>
      <c r="M1983" s="1091"/>
      <c r="N1983" s="1091"/>
      <c r="O1983" s="1091"/>
      <c r="P1983" s="1096"/>
      <c r="Q1983" s="1096"/>
      <c r="R1983" s="1096"/>
      <c r="S1983" s="1091"/>
    </row>
    <row r="1984" spans="1:19" x14ac:dyDescent="0.3">
      <c r="A1984" s="1090">
        <v>1979</v>
      </c>
      <c r="B1984" s="1091"/>
      <c r="C1984" s="1091"/>
      <c r="D1984" s="1097"/>
      <c r="E1984" s="1093">
        <f t="shared" si="121"/>
        <v>0</v>
      </c>
      <c r="F1984" s="1094">
        <f t="shared" si="122"/>
        <v>0</v>
      </c>
      <c r="G1984" s="1095">
        <f t="shared" si="123"/>
        <v>0</v>
      </c>
      <c r="H1984" s="1090" t="str">
        <f t="shared" ca="1" si="124"/>
        <v/>
      </c>
      <c r="I1984" s="1109"/>
      <c r="J1984" s="1109"/>
      <c r="K1984" s="1112"/>
      <c r="L1984" s="1091"/>
      <c r="M1984" s="1091"/>
      <c r="N1984" s="1091"/>
      <c r="O1984" s="1091"/>
      <c r="P1984" s="1096"/>
      <c r="Q1984" s="1096"/>
      <c r="R1984" s="1096"/>
      <c r="S1984" s="1091"/>
    </row>
    <row r="1985" spans="1:19" x14ac:dyDescent="0.3">
      <c r="A1985" s="1090">
        <v>1980</v>
      </c>
      <c r="B1985" s="1091"/>
      <c r="C1985" s="1091"/>
      <c r="D1985" s="1097"/>
      <c r="E1985" s="1093">
        <f t="shared" si="121"/>
        <v>0</v>
      </c>
      <c r="F1985" s="1094">
        <f t="shared" si="122"/>
        <v>0</v>
      </c>
      <c r="G1985" s="1095">
        <f t="shared" si="123"/>
        <v>0</v>
      </c>
      <c r="H1985" s="1090" t="str">
        <f t="shared" ca="1" si="124"/>
        <v/>
      </c>
      <c r="I1985" s="1109"/>
      <c r="J1985" s="1109"/>
      <c r="K1985" s="1112"/>
      <c r="L1985" s="1091"/>
      <c r="M1985" s="1091"/>
      <c r="N1985" s="1091"/>
      <c r="O1985" s="1091"/>
      <c r="P1985" s="1096"/>
      <c r="Q1985" s="1096"/>
      <c r="R1985" s="1096"/>
      <c r="S1985" s="1091"/>
    </row>
    <row r="1986" spans="1:19" x14ac:dyDescent="0.3">
      <c r="A1986" s="1090">
        <v>1981</v>
      </c>
      <c r="B1986" s="1091"/>
      <c r="C1986" s="1091"/>
      <c r="D1986" s="1097"/>
      <c r="E1986" s="1093">
        <f t="shared" si="121"/>
        <v>0</v>
      </c>
      <c r="F1986" s="1094">
        <f t="shared" si="122"/>
        <v>0</v>
      </c>
      <c r="G1986" s="1095">
        <f t="shared" si="123"/>
        <v>0</v>
      </c>
      <c r="H1986" s="1090" t="str">
        <f t="shared" ca="1" si="124"/>
        <v/>
      </c>
      <c r="I1986" s="1109"/>
      <c r="J1986" s="1109"/>
      <c r="K1986" s="1112"/>
      <c r="L1986" s="1091"/>
      <c r="M1986" s="1091"/>
      <c r="N1986" s="1091"/>
      <c r="O1986" s="1091"/>
      <c r="P1986" s="1096"/>
      <c r="Q1986" s="1096"/>
      <c r="R1986" s="1096"/>
      <c r="S1986" s="1091"/>
    </row>
    <row r="1987" spans="1:19" x14ac:dyDescent="0.3">
      <c r="A1987" s="1090">
        <v>1982</v>
      </c>
      <c r="B1987" s="1091"/>
      <c r="C1987" s="1091"/>
      <c r="D1987" s="1097"/>
      <c r="E1987" s="1093">
        <f t="shared" si="121"/>
        <v>0</v>
      </c>
      <c r="F1987" s="1094">
        <f t="shared" si="122"/>
        <v>0</v>
      </c>
      <c r="G1987" s="1095">
        <f t="shared" si="123"/>
        <v>0</v>
      </c>
      <c r="H1987" s="1090" t="str">
        <f t="shared" ca="1" si="124"/>
        <v/>
      </c>
      <c r="I1987" s="1109"/>
      <c r="J1987" s="1109"/>
      <c r="K1987" s="1112"/>
      <c r="L1987" s="1091"/>
      <c r="M1987" s="1091"/>
      <c r="N1987" s="1091"/>
      <c r="O1987" s="1091"/>
      <c r="P1987" s="1096"/>
      <c r="Q1987" s="1096"/>
      <c r="R1987" s="1096"/>
      <c r="S1987" s="1091"/>
    </row>
    <row r="1988" spans="1:19" x14ac:dyDescent="0.3">
      <c r="A1988" s="1090">
        <v>1983</v>
      </c>
      <c r="B1988" s="1091"/>
      <c r="C1988" s="1091"/>
      <c r="D1988" s="1097"/>
      <c r="E1988" s="1093">
        <f t="shared" si="121"/>
        <v>0</v>
      </c>
      <c r="F1988" s="1094">
        <f t="shared" si="122"/>
        <v>0</v>
      </c>
      <c r="G1988" s="1095">
        <f t="shared" si="123"/>
        <v>0</v>
      </c>
      <c r="H1988" s="1090" t="str">
        <f t="shared" ca="1" si="124"/>
        <v/>
      </c>
      <c r="I1988" s="1109"/>
      <c r="J1988" s="1109"/>
      <c r="K1988" s="1112"/>
      <c r="L1988" s="1091"/>
      <c r="M1988" s="1091"/>
      <c r="N1988" s="1091"/>
      <c r="O1988" s="1091"/>
      <c r="P1988" s="1096"/>
      <c r="Q1988" s="1096"/>
      <c r="R1988" s="1096"/>
      <c r="S1988" s="1091"/>
    </row>
    <row r="1989" spans="1:19" x14ac:dyDescent="0.3">
      <c r="A1989" s="1090">
        <v>1984</v>
      </c>
      <c r="B1989" s="1091"/>
      <c r="C1989" s="1091"/>
      <c r="D1989" s="1097"/>
      <c r="E1989" s="1093">
        <f t="shared" si="121"/>
        <v>0</v>
      </c>
      <c r="F1989" s="1094">
        <f t="shared" si="122"/>
        <v>0</v>
      </c>
      <c r="G1989" s="1095">
        <f t="shared" si="123"/>
        <v>0</v>
      </c>
      <c r="H1989" s="1090" t="str">
        <f t="shared" ca="1" si="124"/>
        <v/>
      </c>
      <c r="I1989" s="1109"/>
      <c r="J1989" s="1109"/>
      <c r="K1989" s="1112"/>
      <c r="L1989" s="1091"/>
      <c r="M1989" s="1091"/>
      <c r="N1989" s="1091"/>
      <c r="O1989" s="1091"/>
      <c r="P1989" s="1096"/>
      <c r="Q1989" s="1096"/>
      <c r="R1989" s="1096"/>
      <c r="S1989" s="1091"/>
    </row>
    <row r="1990" spans="1:19" x14ac:dyDescent="0.3">
      <c r="A1990" s="1090">
        <v>1985</v>
      </c>
      <c r="B1990" s="1091"/>
      <c r="C1990" s="1091"/>
      <c r="D1990" s="1097"/>
      <c r="E1990" s="1093">
        <f t="shared" si="121"/>
        <v>0</v>
      </c>
      <c r="F1990" s="1094">
        <f t="shared" si="122"/>
        <v>0</v>
      </c>
      <c r="G1990" s="1095">
        <f t="shared" si="123"/>
        <v>0</v>
      </c>
      <c r="H1990" s="1090" t="str">
        <f t="shared" ca="1" si="124"/>
        <v/>
      </c>
      <c r="I1990" s="1109"/>
      <c r="J1990" s="1109"/>
      <c r="K1990" s="1112"/>
      <c r="L1990" s="1091"/>
      <c r="M1990" s="1091"/>
      <c r="N1990" s="1091"/>
      <c r="O1990" s="1091"/>
      <c r="P1990" s="1096"/>
      <c r="Q1990" s="1096"/>
      <c r="R1990" s="1096"/>
      <c r="S1990" s="1091"/>
    </row>
    <row r="1991" spans="1:19" x14ac:dyDescent="0.3">
      <c r="A1991" s="1090">
        <v>1986</v>
      </c>
      <c r="B1991" s="1091"/>
      <c r="C1991" s="1091"/>
      <c r="D1991" s="1097"/>
      <c r="E1991" s="1093">
        <f t="shared" ref="E1991:E2054" si="125">D1991</f>
        <v>0</v>
      </c>
      <c r="F1991" s="1094">
        <f t="shared" ref="F1991:F2054" si="126">D1991</f>
        <v>0</v>
      </c>
      <c r="G1991" s="1095">
        <f t="shared" ref="G1991:G2054" si="127">D1991</f>
        <v>0</v>
      </c>
      <c r="H1991" s="1090" t="str">
        <f t="shared" ref="H1991:H2054" ca="1" si="128">IF(ISBLANK(D1991),"",DATEDIF(G1991,TODAY(),"y"))</f>
        <v/>
      </c>
      <c r="I1991" s="1109"/>
      <c r="J1991" s="1109"/>
      <c r="K1991" s="1112"/>
      <c r="L1991" s="1091"/>
      <c r="M1991" s="1091"/>
      <c r="N1991" s="1091"/>
      <c r="O1991" s="1091"/>
      <c r="P1991" s="1096"/>
      <c r="Q1991" s="1096"/>
      <c r="R1991" s="1096"/>
      <c r="S1991" s="1091"/>
    </row>
    <row r="1992" spans="1:19" x14ac:dyDescent="0.3">
      <c r="A1992" s="1090">
        <v>1987</v>
      </c>
      <c r="B1992" s="1091"/>
      <c r="C1992" s="1091"/>
      <c r="D1992" s="1097"/>
      <c r="E1992" s="1093">
        <f t="shared" si="125"/>
        <v>0</v>
      </c>
      <c r="F1992" s="1094">
        <f t="shared" si="126"/>
        <v>0</v>
      </c>
      <c r="G1992" s="1095">
        <f t="shared" si="127"/>
        <v>0</v>
      </c>
      <c r="H1992" s="1090" t="str">
        <f t="shared" ca="1" si="128"/>
        <v/>
      </c>
      <c r="I1992" s="1109"/>
      <c r="J1992" s="1109"/>
      <c r="K1992" s="1112"/>
      <c r="L1992" s="1091"/>
      <c r="M1992" s="1091"/>
      <c r="N1992" s="1091"/>
      <c r="O1992" s="1091"/>
      <c r="P1992" s="1096"/>
      <c r="Q1992" s="1096"/>
      <c r="R1992" s="1096"/>
      <c r="S1992" s="1091"/>
    </row>
    <row r="1993" spans="1:19" x14ac:dyDescent="0.3">
      <c r="A1993" s="1090">
        <v>1988</v>
      </c>
      <c r="B1993" s="1091"/>
      <c r="C1993" s="1091"/>
      <c r="D1993" s="1097"/>
      <c r="E1993" s="1093">
        <f t="shared" si="125"/>
        <v>0</v>
      </c>
      <c r="F1993" s="1094">
        <f t="shared" si="126"/>
        <v>0</v>
      </c>
      <c r="G1993" s="1095">
        <f t="shared" si="127"/>
        <v>0</v>
      </c>
      <c r="H1993" s="1090" t="str">
        <f t="shared" ca="1" si="128"/>
        <v/>
      </c>
      <c r="I1993" s="1109"/>
      <c r="J1993" s="1109"/>
      <c r="K1993" s="1112"/>
      <c r="L1993" s="1091"/>
      <c r="M1993" s="1091"/>
      <c r="N1993" s="1091"/>
      <c r="O1993" s="1091"/>
      <c r="P1993" s="1096"/>
      <c r="Q1993" s="1096"/>
      <c r="R1993" s="1096"/>
      <c r="S1993" s="1091"/>
    </row>
    <row r="1994" spans="1:19" x14ac:dyDescent="0.3">
      <c r="A1994" s="1090">
        <v>1989</v>
      </c>
      <c r="B1994" s="1091"/>
      <c r="C1994" s="1091"/>
      <c r="D1994" s="1097"/>
      <c r="E1994" s="1093">
        <f t="shared" si="125"/>
        <v>0</v>
      </c>
      <c r="F1994" s="1094">
        <f t="shared" si="126"/>
        <v>0</v>
      </c>
      <c r="G1994" s="1095">
        <f t="shared" si="127"/>
        <v>0</v>
      </c>
      <c r="H1994" s="1090" t="str">
        <f t="shared" ca="1" si="128"/>
        <v/>
      </c>
      <c r="I1994" s="1109"/>
      <c r="J1994" s="1109"/>
      <c r="K1994" s="1112"/>
      <c r="L1994" s="1091"/>
      <c r="M1994" s="1091"/>
      <c r="N1994" s="1091"/>
      <c r="O1994" s="1091"/>
      <c r="P1994" s="1096"/>
      <c r="Q1994" s="1096"/>
      <c r="R1994" s="1096"/>
      <c r="S1994" s="1091"/>
    </row>
    <row r="1995" spans="1:19" x14ac:dyDescent="0.3">
      <c r="A1995" s="1090">
        <v>1990</v>
      </c>
      <c r="B1995" s="1091"/>
      <c r="C1995" s="1091"/>
      <c r="D1995" s="1097"/>
      <c r="E1995" s="1093">
        <f t="shared" si="125"/>
        <v>0</v>
      </c>
      <c r="F1995" s="1094">
        <f t="shared" si="126"/>
        <v>0</v>
      </c>
      <c r="G1995" s="1095">
        <f t="shared" si="127"/>
        <v>0</v>
      </c>
      <c r="H1995" s="1090" t="str">
        <f t="shared" ca="1" si="128"/>
        <v/>
      </c>
      <c r="I1995" s="1109"/>
      <c r="J1995" s="1109"/>
      <c r="K1995" s="1112"/>
      <c r="L1995" s="1091"/>
      <c r="M1995" s="1091"/>
      <c r="N1995" s="1091"/>
      <c r="O1995" s="1091"/>
      <c r="P1995" s="1096"/>
      <c r="Q1995" s="1096"/>
      <c r="R1995" s="1096"/>
      <c r="S1995" s="1091"/>
    </row>
    <row r="1996" spans="1:19" x14ac:dyDescent="0.3">
      <c r="A1996" s="1090">
        <v>1991</v>
      </c>
      <c r="B1996" s="1091"/>
      <c r="C1996" s="1091"/>
      <c r="D1996" s="1097"/>
      <c r="E1996" s="1093">
        <f t="shared" si="125"/>
        <v>0</v>
      </c>
      <c r="F1996" s="1094">
        <f t="shared" si="126"/>
        <v>0</v>
      </c>
      <c r="G1996" s="1095">
        <f t="shared" si="127"/>
        <v>0</v>
      </c>
      <c r="H1996" s="1090" t="str">
        <f t="shared" ca="1" si="128"/>
        <v/>
      </c>
      <c r="I1996" s="1109"/>
      <c r="J1996" s="1109"/>
      <c r="K1996" s="1112"/>
      <c r="L1996" s="1091"/>
      <c r="M1996" s="1091"/>
      <c r="N1996" s="1091"/>
      <c r="O1996" s="1091"/>
      <c r="P1996" s="1096"/>
      <c r="Q1996" s="1096"/>
      <c r="R1996" s="1096"/>
      <c r="S1996" s="1091"/>
    </row>
    <row r="1997" spans="1:19" x14ac:dyDescent="0.3">
      <c r="A1997" s="1090">
        <v>1992</v>
      </c>
      <c r="B1997" s="1091"/>
      <c r="C1997" s="1091"/>
      <c r="D1997" s="1097"/>
      <c r="E1997" s="1093">
        <f t="shared" si="125"/>
        <v>0</v>
      </c>
      <c r="F1997" s="1094">
        <f t="shared" si="126"/>
        <v>0</v>
      </c>
      <c r="G1997" s="1095">
        <f t="shared" si="127"/>
        <v>0</v>
      </c>
      <c r="H1997" s="1090" t="str">
        <f t="shared" ca="1" si="128"/>
        <v/>
      </c>
      <c r="I1997" s="1109"/>
      <c r="J1997" s="1109"/>
      <c r="K1997" s="1112"/>
      <c r="L1997" s="1091"/>
      <c r="M1997" s="1091"/>
      <c r="N1997" s="1091"/>
      <c r="O1997" s="1091"/>
      <c r="P1997" s="1096"/>
      <c r="Q1997" s="1096"/>
      <c r="R1997" s="1096"/>
      <c r="S1997" s="1091"/>
    </row>
    <row r="1998" spans="1:19" x14ac:dyDescent="0.3">
      <c r="A1998" s="1090">
        <v>1993</v>
      </c>
      <c r="B1998" s="1091"/>
      <c r="C1998" s="1091"/>
      <c r="D1998" s="1097"/>
      <c r="E1998" s="1093">
        <f t="shared" si="125"/>
        <v>0</v>
      </c>
      <c r="F1998" s="1094">
        <f t="shared" si="126"/>
        <v>0</v>
      </c>
      <c r="G1998" s="1095">
        <f t="shared" si="127"/>
        <v>0</v>
      </c>
      <c r="H1998" s="1090" t="str">
        <f t="shared" ca="1" si="128"/>
        <v/>
      </c>
      <c r="I1998" s="1109"/>
      <c r="J1998" s="1109"/>
      <c r="K1998" s="1112"/>
      <c r="L1998" s="1091"/>
      <c r="M1998" s="1091"/>
      <c r="N1998" s="1091"/>
      <c r="O1998" s="1091"/>
      <c r="P1998" s="1096"/>
      <c r="Q1998" s="1096"/>
      <c r="R1998" s="1096"/>
      <c r="S1998" s="1091"/>
    </row>
    <row r="1999" spans="1:19" x14ac:dyDescent="0.3">
      <c r="A1999" s="1090">
        <v>1994</v>
      </c>
      <c r="B1999" s="1091"/>
      <c r="C1999" s="1091"/>
      <c r="D1999" s="1097"/>
      <c r="E1999" s="1093">
        <f t="shared" si="125"/>
        <v>0</v>
      </c>
      <c r="F1999" s="1094">
        <f t="shared" si="126"/>
        <v>0</v>
      </c>
      <c r="G1999" s="1095">
        <f t="shared" si="127"/>
        <v>0</v>
      </c>
      <c r="H1999" s="1090" t="str">
        <f t="shared" ca="1" si="128"/>
        <v/>
      </c>
      <c r="I1999" s="1109"/>
      <c r="J1999" s="1109"/>
      <c r="K1999" s="1112"/>
      <c r="L1999" s="1091"/>
      <c r="M1999" s="1091"/>
      <c r="N1999" s="1091"/>
      <c r="O1999" s="1091"/>
      <c r="P1999" s="1096"/>
      <c r="Q1999" s="1096"/>
      <c r="R1999" s="1096"/>
      <c r="S1999" s="1091"/>
    </row>
    <row r="2000" spans="1:19" x14ac:dyDescent="0.3">
      <c r="A2000" s="1090">
        <v>1995</v>
      </c>
      <c r="B2000" s="1091"/>
      <c r="C2000" s="1091"/>
      <c r="D2000" s="1097"/>
      <c r="E2000" s="1093">
        <f t="shared" si="125"/>
        <v>0</v>
      </c>
      <c r="F2000" s="1094">
        <f t="shared" si="126"/>
        <v>0</v>
      </c>
      <c r="G2000" s="1095">
        <f t="shared" si="127"/>
        <v>0</v>
      </c>
      <c r="H2000" s="1090" t="str">
        <f t="shared" ca="1" si="128"/>
        <v/>
      </c>
      <c r="I2000" s="1109"/>
      <c r="J2000" s="1109"/>
      <c r="K2000" s="1112"/>
      <c r="L2000" s="1091"/>
      <c r="M2000" s="1091"/>
      <c r="N2000" s="1091"/>
      <c r="O2000" s="1091"/>
      <c r="P2000" s="1096"/>
      <c r="Q2000" s="1096"/>
      <c r="R2000" s="1096"/>
      <c r="S2000" s="1091"/>
    </row>
    <row r="2001" spans="1:19" x14ac:dyDescent="0.3">
      <c r="A2001" s="1090">
        <v>1996</v>
      </c>
      <c r="B2001" s="1091"/>
      <c r="C2001" s="1091"/>
      <c r="D2001" s="1097"/>
      <c r="E2001" s="1093">
        <f t="shared" si="125"/>
        <v>0</v>
      </c>
      <c r="F2001" s="1094">
        <f t="shared" si="126"/>
        <v>0</v>
      </c>
      <c r="G2001" s="1095">
        <f t="shared" si="127"/>
        <v>0</v>
      </c>
      <c r="H2001" s="1090" t="str">
        <f t="shared" ca="1" si="128"/>
        <v/>
      </c>
      <c r="I2001" s="1109"/>
      <c r="J2001" s="1109"/>
      <c r="K2001" s="1112"/>
      <c r="L2001" s="1091"/>
      <c r="M2001" s="1091"/>
      <c r="N2001" s="1091"/>
      <c r="O2001" s="1091"/>
      <c r="P2001" s="1096"/>
      <c r="Q2001" s="1096"/>
      <c r="R2001" s="1096"/>
      <c r="S2001" s="1091"/>
    </row>
    <row r="2002" spans="1:19" x14ac:dyDescent="0.3">
      <c r="A2002" s="1090">
        <v>1997</v>
      </c>
      <c r="B2002" s="1091"/>
      <c r="C2002" s="1091"/>
      <c r="D2002" s="1097"/>
      <c r="E2002" s="1093">
        <f t="shared" si="125"/>
        <v>0</v>
      </c>
      <c r="F2002" s="1094">
        <f t="shared" si="126"/>
        <v>0</v>
      </c>
      <c r="G2002" s="1095">
        <f t="shared" si="127"/>
        <v>0</v>
      </c>
      <c r="H2002" s="1090" t="str">
        <f t="shared" ca="1" si="128"/>
        <v/>
      </c>
      <c r="I2002" s="1109"/>
      <c r="J2002" s="1109"/>
      <c r="K2002" s="1112"/>
      <c r="L2002" s="1091"/>
      <c r="M2002" s="1091"/>
      <c r="N2002" s="1091"/>
      <c r="O2002" s="1091"/>
      <c r="P2002" s="1096"/>
      <c r="Q2002" s="1096"/>
      <c r="R2002" s="1096"/>
      <c r="S2002" s="1091"/>
    </row>
    <row r="2003" spans="1:19" x14ac:dyDescent="0.3">
      <c r="A2003" s="1090">
        <v>1998</v>
      </c>
      <c r="B2003" s="1091"/>
      <c r="C2003" s="1091"/>
      <c r="D2003" s="1097"/>
      <c r="E2003" s="1093">
        <f t="shared" si="125"/>
        <v>0</v>
      </c>
      <c r="F2003" s="1094">
        <f t="shared" si="126"/>
        <v>0</v>
      </c>
      <c r="G2003" s="1095">
        <f t="shared" si="127"/>
        <v>0</v>
      </c>
      <c r="H2003" s="1090" t="str">
        <f t="shared" ca="1" si="128"/>
        <v/>
      </c>
      <c r="I2003" s="1109"/>
      <c r="J2003" s="1109"/>
      <c r="K2003" s="1112"/>
      <c r="L2003" s="1091"/>
      <c r="M2003" s="1091"/>
      <c r="N2003" s="1091"/>
      <c r="O2003" s="1091"/>
      <c r="P2003" s="1096"/>
      <c r="Q2003" s="1096"/>
      <c r="R2003" s="1096"/>
      <c r="S2003" s="1091"/>
    </row>
    <row r="2004" spans="1:19" x14ac:dyDescent="0.3">
      <c r="A2004" s="1090">
        <v>1999</v>
      </c>
      <c r="B2004" s="1091"/>
      <c r="C2004" s="1091"/>
      <c r="D2004" s="1097"/>
      <c r="E2004" s="1093">
        <f t="shared" si="125"/>
        <v>0</v>
      </c>
      <c r="F2004" s="1094">
        <f t="shared" si="126"/>
        <v>0</v>
      </c>
      <c r="G2004" s="1095">
        <f t="shared" si="127"/>
        <v>0</v>
      </c>
      <c r="H2004" s="1090" t="str">
        <f t="shared" ca="1" si="128"/>
        <v/>
      </c>
      <c r="I2004" s="1109"/>
      <c r="J2004" s="1109"/>
      <c r="K2004" s="1112"/>
      <c r="L2004" s="1091"/>
      <c r="M2004" s="1091"/>
      <c r="N2004" s="1091"/>
      <c r="O2004" s="1091"/>
      <c r="P2004" s="1096"/>
      <c r="Q2004" s="1096"/>
      <c r="R2004" s="1096"/>
      <c r="S2004" s="1091"/>
    </row>
    <row r="2005" spans="1:19" x14ac:dyDescent="0.3">
      <c r="A2005" s="1090">
        <v>2000</v>
      </c>
      <c r="B2005" s="1091"/>
      <c r="C2005" s="1091"/>
      <c r="D2005" s="1097"/>
      <c r="E2005" s="1093">
        <f t="shared" si="125"/>
        <v>0</v>
      </c>
      <c r="F2005" s="1094">
        <f t="shared" si="126"/>
        <v>0</v>
      </c>
      <c r="G2005" s="1095">
        <f t="shared" si="127"/>
        <v>0</v>
      </c>
      <c r="H2005" s="1090" t="str">
        <f t="shared" ca="1" si="128"/>
        <v/>
      </c>
      <c r="I2005" s="1109"/>
      <c r="J2005" s="1109"/>
      <c r="K2005" s="1112"/>
      <c r="L2005" s="1091"/>
      <c r="M2005" s="1091"/>
      <c r="N2005" s="1091"/>
      <c r="O2005" s="1091"/>
      <c r="P2005" s="1096"/>
      <c r="Q2005" s="1096"/>
      <c r="R2005" s="1096"/>
      <c r="S2005" s="1091"/>
    </row>
    <row r="2006" spans="1:19" x14ac:dyDescent="0.3">
      <c r="A2006" s="1090">
        <v>2001</v>
      </c>
      <c r="B2006" s="1091"/>
      <c r="C2006" s="1091"/>
      <c r="D2006" s="1097"/>
      <c r="E2006" s="1093">
        <f t="shared" si="125"/>
        <v>0</v>
      </c>
      <c r="F2006" s="1094">
        <f t="shared" si="126"/>
        <v>0</v>
      </c>
      <c r="G2006" s="1095">
        <f t="shared" si="127"/>
        <v>0</v>
      </c>
      <c r="H2006" s="1090" t="str">
        <f t="shared" ca="1" si="128"/>
        <v/>
      </c>
      <c r="I2006" s="1109"/>
      <c r="J2006" s="1109"/>
      <c r="K2006" s="1112"/>
      <c r="L2006" s="1091"/>
      <c r="M2006" s="1091"/>
      <c r="N2006" s="1091"/>
      <c r="O2006" s="1091"/>
      <c r="P2006" s="1096"/>
      <c r="Q2006" s="1096"/>
      <c r="R2006" s="1096"/>
      <c r="S2006" s="1091"/>
    </row>
    <row r="2007" spans="1:19" x14ac:dyDescent="0.3">
      <c r="A2007" s="1090">
        <v>2002</v>
      </c>
      <c r="B2007" s="1091"/>
      <c r="C2007" s="1091"/>
      <c r="D2007" s="1097"/>
      <c r="E2007" s="1093">
        <f t="shared" si="125"/>
        <v>0</v>
      </c>
      <c r="F2007" s="1094">
        <f t="shared" si="126"/>
        <v>0</v>
      </c>
      <c r="G2007" s="1095">
        <f t="shared" si="127"/>
        <v>0</v>
      </c>
      <c r="H2007" s="1090" t="str">
        <f t="shared" ca="1" si="128"/>
        <v/>
      </c>
      <c r="I2007" s="1109"/>
      <c r="J2007" s="1109"/>
      <c r="K2007" s="1112"/>
      <c r="L2007" s="1091"/>
      <c r="M2007" s="1091"/>
      <c r="N2007" s="1091"/>
      <c r="O2007" s="1091"/>
      <c r="P2007" s="1096"/>
      <c r="Q2007" s="1096"/>
      <c r="R2007" s="1096"/>
      <c r="S2007" s="1091"/>
    </row>
    <row r="2008" spans="1:19" x14ac:dyDescent="0.3">
      <c r="A2008" s="1090">
        <v>2003</v>
      </c>
      <c r="B2008" s="1091"/>
      <c r="C2008" s="1091"/>
      <c r="D2008" s="1097"/>
      <c r="E2008" s="1093">
        <f t="shared" si="125"/>
        <v>0</v>
      </c>
      <c r="F2008" s="1094">
        <f t="shared" si="126"/>
        <v>0</v>
      </c>
      <c r="G2008" s="1095">
        <f t="shared" si="127"/>
        <v>0</v>
      </c>
      <c r="H2008" s="1090" t="str">
        <f t="shared" ca="1" si="128"/>
        <v/>
      </c>
      <c r="I2008" s="1109"/>
      <c r="J2008" s="1109"/>
      <c r="K2008" s="1112"/>
      <c r="L2008" s="1091"/>
      <c r="M2008" s="1091"/>
      <c r="N2008" s="1091"/>
      <c r="O2008" s="1091"/>
      <c r="P2008" s="1096"/>
      <c r="Q2008" s="1096"/>
      <c r="R2008" s="1096"/>
      <c r="S2008" s="1091"/>
    </row>
    <row r="2009" spans="1:19" x14ac:dyDescent="0.3">
      <c r="A2009" s="1090">
        <v>2004</v>
      </c>
      <c r="B2009" s="1091"/>
      <c r="C2009" s="1091"/>
      <c r="D2009" s="1097"/>
      <c r="E2009" s="1093">
        <f t="shared" si="125"/>
        <v>0</v>
      </c>
      <c r="F2009" s="1094">
        <f t="shared" si="126"/>
        <v>0</v>
      </c>
      <c r="G2009" s="1095">
        <f t="shared" si="127"/>
        <v>0</v>
      </c>
      <c r="H2009" s="1090" t="str">
        <f t="shared" ca="1" si="128"/>
        <v/>
      </c>
      <c r="I2009" s="1109"/>
      <c r="J2009" s="1109"/>
      <c r="K2009" s="1112"/>
      <c r="L2009" s="1091"/>
      <c r="M2009" s="1091"/>
      <c r="N2009" s="1091"/>
      <c r="O2009" s="1091"/>
      <c r="P2009" s="1096"/>
      <c r="Q2009" s="1096"/>
      <c r="R2009" s="1096"/>
      <c r="S2009" s="1091"/>
    </row>
    <row r="2010" spans="1:19" x14ac:dyDescent="0.3">
      <c r="A2010" s="1090">
        <v>2005</v>
      </c>
      <c r="B2010" s="1091"/>
      <c r="C2010" s="1091"/>
      <c r="D2010" s="1097"/>
      <c r="E2010" s="1093">
        <f t="shared" si="125"/>
        <v>0</v>
      </c>
      <c r="F2010" s="1094">
        <f t="shared" si="126"/>
        <v>0</v>
      </c>
      <c r="G2010" s="1095">
        <f t="shared" si="127"/>
        <v>0</v>
      </c>
      <c r="H2010" s="1090" t="str">
        <f t="shared" ca="1" si="128"/>
        <v/>
      </c>
      <c r="I2010" s="1109"/>
      <c r="J2010" s="1109"/>
      <c r="K2010" s="1112"/>
      <c r="L2010" s="1091"/>
      <c r="M2010" s="1091"/>
      <c r="N2010" s="1091"/>
      <c r="O2010" s="1091"/>
      <c r="P2010" s="1096"/>
      <c r="Q2010" s="1096"/>
      <c r="R2010" s="1096"/>
      <c r="S2010" s="1091"/>
    </row>
    <row r="2011" spans="1:19" x14ac:dyDescent="0.3">
      <c r="A2011" s="1090">
        <v>2006</v>
      </c>
      <c r="B2011" s="1091"/>
      <c r="C2011" s="1091"/>
      <c r="D2011" s="1097"/>
      <c r="E2011" s="1093">
        <f t="shared" si="125"/>
        <v>0</v>
      </c>
      <c r="F2011" s="1094">
        <f t="shared" si="126"/>
        <v>0</v>
      </c>
      <c r="G2011" s="1095">
        <f t="shared" si="127"/>
        <v>0</v>
      </c>
      <c r="H2011" s="1090" t="str">
        <f t="shared" ca="1" si="128"/>
        <v/>
      </c>
      <c r="I2011" s="1109"/>
      <c r="J2011" s="1109"/>
      <c r="K2011" s="1112"/>
      <c r="L2011" s="1091"/>
      <c r="M2011" s="1091"/>
      <c r="N2011" s="1091"/>
      <c r="O2011" s="1091"/>
      <c r="P2011" s="1096"/>
      <c r="Q2011" s="1096"/>
      <c r="R2011" s="1096"/>
      <c r="S2011" s="1091"/>
    </row>
    <row r="2012" spans="1:19" x14ac:dyDescent="0.3">
      <c r="A2012" s="1090">
        <v>2007</v>
      </c>
      <c r="B2012" s="1091"/>
      <c r="C2012" s="1091"/>
      <c r="D2012" s="1097"/>
      <c r="E2012" s="1093">
        <f t="shared" si="125"/>
        <v>0</v>
      </c>
      <c r="F2012" s="1094">
        <f t="shared" si="126"/>
        <v>0</v>
      </c>
      <c r="G2012" s="1095">
        <f t="shared" si="127"/>
        <v>0</v>
      </c>
      <c r="H2012" s="1090" t="str">
        <f t="shared" ca="1" si="128"/>
        <v/>
      </c>
      <c r="I2012" s="1109"/>
      <c r="J2012" s="1109"/>
      <c r="K2012" s="1112"/>
      <c r="L2012" s="1091"/>
      <c r="M2012" s="1091"/>
      <c r="N2012" s="1091"/>
      <c r="O2012" s="1091"/>
      <c r="P2012" s="1096"/>
      <c r="Q2012" s="1096"/>
      <c r="R2012" s="1096"/>
      <c r="S2012" s="1091"/>
    </row>
    <row r="2013" spans="1:19" x14ac:dyDescent="0.3">
      <c r="A2013" s="1090">
        <v>2008</v>
      </c>
      <c r="B2013" s="1091"/>
      <c r="C2013" s="1091"/>
      <c r="D2013" s="1097"/>
      <c r="E2013" s="1093">
        <f t="shared" si="125"/>
        <v>0</v>
      </c>
      <c r="F2013" s="1094">
        <f t="shared" si="126"/>
        <v>0</v>
      </c>
      <c r="G2013" s="1095">
        <f t="shared" si="127"/>
        <v>0</v>
      </c>
      <c r="H2013" s="1090" t="str">
        <f t="shared" ca="1" si="128"/>
        <v/>
      </c>
      <c r="I2013" s="1109"/>
      <c r="J2013" s="1109"/>
      <c r="K2013" s="1112"/>
      <c r="L2013" s="1091"/>
      <c r="M2013" s="1091"/>
      <c r="N2013" s="1091"/>
      <c r="O2013" s="1091"/>
      <c r="P2013" s="1096"/>
      <c r="Q2013" s="1096"/>
      <c r="R2013" s="1096"/>
      <c r="S2013" s="1091"/>
    </row>
    <row r="2014" spans="1:19" x14ac:dyDescent="0.3">
      <c r="A2014" s="1090">
        <v>2009</v>
      </c>
      <c r="B2014" s="1091"/>
      <c r="C2014" s="1091"/>
      <c r="D2014" s="1097"/>
      <c r="E2014" s="1093">
        <f t="shared" si="125"/>
        <v>0</v>
      </c>
      <c r="F2014" s="1094">
        <f t="shared" si="126"/>
        <v>0</v>
      </c>
      <c r="G2014" s="1095">
        <f t="shared" si="127"/>
        <v>0</v>
      </c>
      <c r="H2014" s="1090" t="str">
        <f t="shared" ca="1" si="128"/>
        <v/>
      </c>
      <c r="I2014" s="1109"/>
      <c r="J2014" s="1109"/>
      <c r="K2014" s="1112"/>
      <c r="L2014" s="1091"/>
      <c r="M2014" s="1091"/>
      <c r="N2014" s="1091"/>
      <c r="O2014" s="1091"/>
      <c r="P2014" s="1096"/>
      <c r="Q2014" s="1096"/>
      <c r="R2014" s="1096"/>
      <c r="S2014" s="1091"/>
    </row>
    <row r="2015" spans="1:19" x14ac:dyDescent="0.3">
      <c r="A2015" s="1090">
        <v>2010</v>
      </c>
      <c r="B2015" s="1091"/>
      <c r="C2015" s="1091"/>
      <c r="D2015" s="1097"/>
      <c r="E2015" s="1093">
        <f t="shared" si="125"/>
        <v>0</v>
      </c>
      <c r="F2015" s="1094">
        <f t="shared" si="126"/>
        <v>0</v>
      </c>
      <c r="G2015" s="1095">
        <f t="shared" si="127"/>
        <v>0</v>
      </c>
      <c r="H2015" s="1090" t="str">
        <f t="shared" ca="1" si="128"/>
        <v/>
      </c>
      <c r="I2015" s="1109"/>
      <c r="J2015" s="1109"/>
      <c r="K2015" s="1112"/>
      <c r="L2015" s="1091"/>
      <c r="M2015" s="1091"/>
      <c r="N2015" s="1091"/>
      <c r="O2015" s="1091"/>
      <c r="P2015" s="1096"/>
      <c r="Q2015" s="1096"/>
      <c r="R2015" s="1096"/>
      <c r="S2015" s="1091"/>
    </row>
    <row r="2016" spans="1:19" x14ac:dyDescent="0.3">
      <c r="A2016" s="1090">
        <v>2011</v>
      </c>
      <c r="B2016" s="1091"/>
      <c r="C2016" s="1091"/>
      <c r="D2016" s="1097"/>
      <c r="E2016" s="1093">
        <f t="shared" si="125"/>
        <v>0</v>
      </c>
      <c r="F2016" s="1094">
        <f t="shared" si="126"/>
        <v>0</v>
      </c>
      <c r="G2016" s="1095">
        <f t="shared" si="127"/>
        <v>0</v>
      </c>
      <c r="H2016" s="1090" t="str">
        <f t="shared" ca="1" si="128"/>
        <v/>
      </c>
      <c r="I2016" s="1109"/>
      <c r="J2016" s="1109"/>
      <c r="K2016" s="1112"/>
      <c r="L2016" s="1091"/>
      <c r="M2016" s="1091"/>
      <c r="N2016" s="1091"/>
      <c r="O2016" s="1091"/>
      <c r="P2016" s="1096"/>
      <c r="Q2016" s="1096"/>
      <c r="R2016" s="1096"/>
      <c r="S2016" s="1091"/>
    </row>
    <row r="2017" spans="1:19" x14ac:dyDescent="0.3">
      <c r="A2017" s="1090">
        <v>2012</v>
      </c>
      <c r="B2017" s="1091"/>
      <c r="C2017" s="1091"/>
      <c r="D2017" s="1097"/>
      <c r="E2017" s="1093">
        <f t="shared" si="125"/>
        <v>0</v>
      </c>
      <c r="F2017" s="1094">
        <f t="shared" si="126"/>
        <v>0</v>
      </c>
      <c r="G2017" s="1095">
        <f t="shared" si="127"/>
        <v>0</v>
      </c>
      <c r="H2017" s="1090" t="str">
        <f t="shared" ca="1" si="128"/>
        <v/>
      </c>
      <c r="I2017" s="1109"/>
      <c r="J2017" s="1109"/>
      <c r="K2017" s="1112"/>
      <c r="L2017" s="1091"/>
      <c r="M2017" s="1091"/>
      <c r="N2017" s="1091"/>
      <c r="O2017" s="1091"/>
      <c r="P2017" s="1096"/>
      <c r="Q2017" s="1096"/>
      <c r="R2017" s="1096"/>
      <c r="S2017" s="1091"/>
    </row>
    <row r="2018" spans="1:19" x14ac:dyDescent="0.3">
      <c r="A2018" s="1090">
        <v>2013</v>
      </c>
      <c r="B2018" s="1091"/>
      <c r="C2018" s="1091"/>
      <c r="D2018" s="1097"/>
      <c r="E2018" s="1093">
        <f t="shared" si="125"/>
        <v>0</v>
      </c>
      <c r="F2018" s="1094">
        <f t="shared" si="126"/>
        <v>0</v>
      </c>
      <c r="G2018" s="1095">
        <f t="shared" si="127"/>
        <v>0</v>
      </c>
      <c r="H2018" s="1090" t="str">
        <f t="shared" ca="1" si="128"/>
        <v/>
      </c>
      <c r="I2018" s="1109"/>
      <c r="J2018" s="1109"/>
      <c r="K2018" s="1112"/>
      <c r="L2018" s="1091"/>
      <c r="M2018" s="1091"/>
      <c r="N2018" s="1091"/>
      <c r="O2018" s="1091"/>
      <c r="P2018" s="1096"/>
      <c r="Q2018" s="1096"/>
      <c r="R2018" s="1096"/>
      <c r="S2018" s="1091"/>
    </row>
    <row r="2019" spans="1:19" x14ac:dyDescent="0.3">
      <c r="A2019" s="1090">
        <v>2014</v>
      </c>
      <c r="B2019" s="1091"/>
      <c r="C2019" s="1091"/>
      <c r="D2019" s="1097"/>
      <c r="E2019" s="1093">
        <f t="shared" si="125"/>
        <v>0</v>
      </c>
      <c r="F2019" s="1094">
        <f t="shared" si="126"/>
        <v>0</v>
      </c>
      <c r="G2019" s="1095">
        <f t="shared" si="127"/>
        <v>0</v>
      </c>
      <c r="H2019" s="1090" t="str">
        <f t="shared" ca="1" si="128"/>
        <v/>
      </c>
      <c r="I2019" s="1109"/>
      <c r="J2019" s="1109"/>
      <c r="K2019" s="1112"/>
      <c r="L2019" s="1091"/>
      <c r="M2019" s="1091"/>
      <c r="N2019" s="1091"/>
      <c r="O2019" s="1091"/>
      <c r="P2019" s="1096"/>
      <c r="Q2019" s="1096"/>
      <c r="R2019" s="1096"/>
      <c r="S2019" s="1091"/>
    </row>
    <row r="2020" spans="1:19" x14ac:dyDescent="0.3">
      <c r="A2020" s="1090">
        <v>2015</v>
      </c>
      <c r="B2020" s="1091"/>
      <c r="C2020" s="1091"/>
      <c r="D2020" s="1097"/>
      <c r="E2020" s="1093">
        <f t="shared" si="125"/>
        <v>0</v>
      </c>
      <c r="F2020" s="1094">
        <f t="shared" si="126"/>
        <v>0</v>
      </c>
      <c r="G2020" s="1095">
        <f t="shared" si="127"/>
        <v>0</v>
      </c>
      <c r="H2020" s="1090" t="str">
        <f t="shared" ca="1" si="128"/>
        <v/>
      </c>
      <c r="I2020" s="1109"/>
      <c r="J2020" s="1109"/>
      <c r="K2020" s="1112"/>
      <c r="L2020" s="1091"/>
      <c r="M2020" s="1091"/>
      <c r="N2020" s="1091"/>
      <c r="O2020" s="1091"/>
      <c r="P2020" s="1096"/>
      <c r="Q2020" s="1096"/>
      <c r="R2020" s="1096"/>
      <c r="S2020" s="1091"/>
    </row>
    <row r="2021" spans="1:19" x14ac:dyDescent="0.3">
      <c r="A2021" s="1090">
        <v>2016</v>
      </c>
      <c r="B2021" s="1091"/>
      <c r="C2021" s="1091"/>
      <c r="D2021" s="1097"/>
      <c r="E2021" s="1093">
        <f t="shared" si="125"/>
        <v>0</v>
      </c>
      <c r="F2021" s="1094">
        <f t="shared" si="126"/>
        <v>0</v>
      </c>
      <c r="G2021" s="1095">
        <f t="shared" si="127"/>
        <v>0</v>
      </c>
      <c r="H2021" s="1090" t="str">
        <f t="shared" ca="1" si="128"/>
        <v/>
      </c>
      <c r="I2021" s="1109"/>
      <c r="J2021" s="1109"/>
      <c r="K2021" s="1112"/>
      <c r="L2021" s="1091"/>
      <c r="M2021" s="1091"/>
      <c r="N2021" s="1091"/>
      <c r="O2021" s="1091"/>
      <c r="P2021" s="1096"/>
      <c r="Q2021" s="1096"/>
      <c r="R2021" s="1096"/>
      <c r="S2021" s="1091"/>
    </row>
    <row r="2022" spans="1:19" x14ac:dyDescent="0.3">
      <c r="A2022" s="1090">
        <v>2017</v>
      </c>
      <c r="B2022" s="1091"/>
      <c r="C2022" s="1091"/>
      <c r="D2022" s="1097"/>
      <c r="E2022" s="1093">
        <f t="shared" si="125"/>
        <v>0</v>
      </c>
      <c r="F2022" s="1094">
        <f t="shared" si="126"/>
        <v>0</v>
      </c>
      <c r="G2022" s="1095">
        <f t="shared" si="127"/>
        <v>0</v>
      </c>
      <c r="H2022" s="1090" t="str">
        <f t="shared" ca="1" si="128"/>
        <v/>
      </c>
      <c r="I2022" s="1109"/>
      <c r="J2022" s="1109"/>
      <c r="K2022" s="1112"/>
      <c r="L2022" s="1091"/>
      <c r="M2022" s="1091"/>
      <c r="N2022" s="1091"/>
      <c r="O2022" s="1091"/>
      <c r="P2022" s="1096"/>
      <c r="Q2022" s="1096"/>
      <c r="R2022" s="1096"/>
      <c r="S2022" s="1091"/>
    </row>
    <row r="2023" spans="1:19" x14ac:dyDescent="0.3">
      <c r="A2023" s="1090">
        <v>2018</v>
      </c>
      <c r="B2023" s="1091"/>
      <c r="C2023" s="1091"/>
      <c r="D2023" s="1097"/>
      <c r="E2023" s="1093">
        <f t="shared" si="125"/>
        <v>0</v>
      </c>
      <c r="F2023" s="1094">
        <f t="shared" si="126"/>
        <v>0</v>
      </c>
      <c r="G2023" s="1095">
        <f t="shared" si="127"/>
        <v>0</v>
      </c>
      <c r="H2023" s="1090" t="str">
        <f t="shared" ca="1" si="128"/>
        <v/>
      </c>
      <c r="I2023" s="1109"/>
      <c r="J2023" s="1109"/>
      <c r="K2023" s="1112"/>
      <c r="L2023" s="1091"/>
      <c r="M2023" s="1091"/>
      <c r="N2023" s="1091"/>
      <c r="O2023" s="1091"/>
      <c r="P2023" s="1096"/>
      <c r="Q2023" s="1096"/>
      <c r="R2023" s="1096"/>
      <c r="S2023" s="1091"/>
    </row>
    <row r="2024" spans="1:19" x14ac:dyDescent="0.3">
      <c r="A2024" s="1090">
        <v>2019</v>
      </c>
      <c r="B2024" s="1091"/>
      <c r="C2024" s="1091"/>
      <c r="D2024" s="1097"/>
      <c r="E2024" s="1093">
        <f t="shared" si="125"/>
        <v>0</v>
      </c>
      <c r="F2024" s="1094">
        <f t="shared" si="126"/>
        <v>0</v>
      </c>
      <c r="G2024" s="1095">
        <f t="shared" si="127"/>
        <v>0</v>
      </c>
      <c r="H2024" s="1090" t="str">
        <f t="shared" ca="1" si="128"/>
        <v/>
      </c>
      <c r="I2024" s="1109"/>
      <c r="J2024" s="1109"/>
      <c r="K2024" s="1112"/>
      <c r="L2024" s="1091"/>
      <c r="M2024" s="1091"/>
      <c r="N2024" s="1091"/>
      <c r="O2024" s="1091"/>
      <c r="P2024" s="1096"/>
      <c r="Q2024" s="1096"/>
      <c r="R2024" s="1096"/>
      <c r="S2024" s="1091"/>
    </row>
    <row r="2025" spans="1:19" x14ac:dyDescent="0.3">
      <c r="A2025" s="1090">
        <v>2020</v>
      </c>
      <c r="B2025" s="1091"/>
      <c r="C2025" s="1091"/>
      <c r="D2025" s="1097"/>
      <c r="E2025" s="1093">
        <f t="shared" si="125"/>
        <v>0</v>
      </c>
      <c r="F2025" s="1094">
        <f t="shared" si="126"/>
        <v>0</v>
      </c>
      <c r="G2025" s="1095">
        <f t="shared" si="127"/>
        <v>0</v>
      </c>
      <c r="H2025" s="1090" t="str">
        <f t="shared" ca="1" si="128"/>
        <v/>
      </c>
      <c r="I2025" s="1109"/>
      <c r="J2025" s="1109"/>
      <c r="K2025" s="1112"/>
      <c r="L2025" s="1091"/>
      <c r="M2025" s="1091"/>
      <c r="N2025" s="1091"/>
      <c r="O2025" s="1091"/>
      <c r="P2025" s="1096"/>
      <c r="Q2025" s="1096"/>
      <c r="R2025" s="1096"/>
      <c r="S2025" s="1091"/>
    </row>
    <row r="2026" spans="1:19" x14ac:dyDescent="0.3">
      <c r="A2026" s="1090">
        <v>2021</v>
      </c>
      <c r="B2026" s="1091"/>
      <c r="C2026" s="1091"/>
      <c r="D2026" s="1097"/>
      <c r="E2026" s="1093">
        <f t="shared" si="125"/>
        <v>0</v>
      </c>
      <c r="F2026" s="1094">
        <f t="shared" si="126"/>
        <v>0</v>
      </c>
      <c r="G2026" s="1095">
        <f t="shared" si="127"/>
        <v>0</v>
      </c>
      <c r="H2026" s="1090" t="str">
        <f t="shared" ca="1" si="128"/>
        <v/>
      </c>
      <c r="I2026" s="1109"/>
      <c r="J2026" s="1109"/>
      <c r="K2026" s="1112"/>
      <c r="L2026" s="1091"/>
      <c r="M2026" s="1091"/>
      <c r="N2026" s="1091"/>
      <c r="O2026" s="1091"/>
      <c r="P2026" s="1096"/>
      <c r="Q2026" s="1096"/>
      <c r="R2026" s="1096"/>
      <c r="S2026" s="1091"/>
    </row>
    <row r="2027" spans="1:19" x14ac:dyDescent="0.3">
      <c r="A2027" s="1090">
        <v>2022</v>
      </c>
      <c r="B2027" s="1091"/>
      <c r="C2027" s="1091"/>
      <c r="D2027" s="1097"/>
      <c r="E2027" s="1093">
        <f t="shared" si="125"/>
        <v>0</v>
      </c>
      <c r="F2027" s="1094">
        <f t="shared" si="126"/>
        <v>0</v>
      </c>
      <c r="G2027" s="1095">
        <f t="shared" si="127"/>
        <v>0</v>
      </c>
      <c r="H2027" s="1090" t="str">
        <f t="shared" ca="1" si="128"/>
        <v/>
      </c>
      <c r="I2027" s="1109"/>
      <c r="J2027" s="1109"/>
      <c r="K2027" s="1112"/>
      <c r="L2027" s="1091"/>
      <c r="M2027" s="1091"/>
      <c r="N2027" s="1091"/>
      <c r="O2027" s="1091"/>
      <c r="P2027" s="1096"/>
      <c r="Q2027" s="1096"/>
      <c r="R2027" s="1096"/>
      <c r="S2027" s="1091"/>
    </row>
    <row r="2028" spans="1:19" x14ac:dyDescent="0.3">
      <c r="A2028" s="1090">
        <v>2023</v>
      </c>
      <c r="B2028" s="1091"/>
      <c r="C2028" s="1091"/>
      <c r="D2028" s="1097"/>
      <c r="E2028" s="1093">
        <f t="shared" si="125"/>
        <v>0</v>
      </c>
      <c r="F2028" s="1094">
        <f t="shared" si="126"/>
        <v>0</v>
      </c>
      <c r="G2028" s="1095">
        <f t="shared" si="127"/>
        <v>0</v>
      </c>
      <c r="H2028" s="1090" t="str">
        <f t="shared" ca="1" si="128"/>
        <v/>
      </c>
      <c r="I2028" s="1109"/>
      <c r="J2028" s="1109"/>
      <c r="K2028" s="1112"/>
      <c r="L2028" s="1091"/>
      <c r="M2028" s="1091"/>
      <c r="N2028" s="1091"/>
      <c r="O2028" s="1091"/>
      <c r="P2028" s="1096"/>
      <c r="Q2028" s="1096"/>
      <c r="R2028" s="1096"/>
      <c r="S2028" s="1091"/>
    </row>
    <row r="2029" spans="1:19" x14ac:dyDescent="0.3">
      <c r="A2029" s="1090">
        <v>2024</v>
      </c>
      <c r="B2029" s="1091"/>
      <c r="C2029" s="1091"/>
      <c r="D2029" s="1097"/>
      <c r="E2029" s="1093">
        <f t="shared" si="125"/>
        <v>0</v>
      </c>
      <c r="F2029" s="1094">
        <f t="shared" si="126"/>
        <v>0</v>
      </c>
      <c r="G2029" s="1095">
        <f t="shared" si="127"/>
        <v>0</v>
      </c>
      <c r="H2029" s="1090" t="str">
        <f t="shared" ca="1" si="128"/>
        <v/>
      </c>
      <c r="I2029" s="1109"/>
      <c r="J2029" s="1109"/>
      <c r="K2029" s="1112"/>
      <c r="L2029" s="1091"/>
      <c r="M2029" s="1091"/>
      <c r="N2029" s="1091"/>
      <c r="O2029" s="1091"/>
      <c r="P2029" s="1096"/>
      <c r="Q2029" s="1096"/>
      <c r="R2029" s="1096"/>
      <c r="S2029" s="1091"/>
    </row>
    <row r="2030" spans="1:19" x14ac:dyDescent="0.3">
      <c r="A2030" s="1090">
        <v>2025</v>
      </c>
      <c r="B2030" s="1091"/>
      <c r="C2030" s="1091"/>
      <c r="D2030" s="1097"/>
      <c r="E2030" s="1093">
        <f t="shared" si="125"/>
        <v>0</v>
      </c>
      <c r="F2030" s="1094">
        <f t="shared" si="126"/>
        <v>0</v>
      </c>
      <c r="G2030" s="1095">
        <f t="shared" si="127"/>
        <v>0</v>
      </c>
      <c r="H2030" s="1090" t="str">
        <f t="shared" ca="1" si="128"/>
        <v/>
      </c>
      <c r="I2030" s="1109"/>
      <c r="J2030" s="1109"/>
      <c r="K2030" s="1112"/>
      <c r="L2030" s="1091"/>
      <c r="M2030" s="1091"/>
      <c r="N2030" s="1091"/>
      <c r="O2030" s="1091"/>
      <c r="P2030" s="1096"/>
      <c r="Q2030" s="1096"/>
      <c r="R2030" s="1096"/>
      <c r="S2030" s="1091"/>
    </row>
    <row r="2031" spans="1:19" x14ac:dyDescent="0.3">
      <c r="A2031" s="1090">
        <v>2026</v>
      </c>
      <c r="B2031" s="1091"/>
      <c r="C2031" s="1091"/>
      <c r="D2031" s="1097"/>
      <c r="E2031" s="1093">
        <f t="shared" si="125"/>
        <v>0</v>
      </c>
      <c r="F2031" s="1094">
        <f t="shared" si="126"/>
        <v>0</v>
      </c>
      <c r="G2031" s="1095">
        <f t="shared" si="127"/>
        <v>0</v>
      </c>
      <c r="H2031" s="1090" t="str">
        <f t="shared" ca="1" si="128"/>
        <v/>
      </c>
      <c r="I2031" s="1109"/>
      <c r="J2031" s="1109"/>
      <c r="K2031" s="1112"/>
      <c r="L2031" s="1091"/>
      <c r="M2031" s="1091"/>
      <c r="N2031" s="1091"/>
      <c r="O2031" s="1091"/>
      <c r="P2031" s="1096"/>
      <c r="Q2031" s="1096"/>
      <c r="R2031" s="1096"/>
      <c r="S2031" s="1091"/>
    </row>
    <row r="2032" spans="1:19" x14ac:dyDescent="0.3">
      <c r="A2032" s="1090">
        <v>2027</v>
      </c>
      <c r="B2032" s="1091"/>
      <c r="C2032" s="1091"/>
      <c r="D2032" s="1097"/>
      <c r="E2032" s="1093">
        <f t="shared" si="125"/>
        <v>0</v>
      </c>
      <c r="F2032" s="1094">
        <f t="shared" si="126"/>
        <v>0</v>
      </c>
      <c r="G2032" s="1095">
        <f t="shared" si="127"/>
        <v>0</v>
      </c>
      <c r="H2032" s="1090" t="str">
        <f t="shared" ca="1" si="128"/>
        <v/>
      </c>
      <c r="I2032" s="1109"/>
      <c r="J2032" s="1109"/>
      <c r="K2032" s="1112"/>
      <c r="L2032" s="1091"/>
      <c r="M2032" s="1091"/>
      <c r="N2032" s="1091"/>
      <c r="O2032" s="1091"/>
      <c r="P2032" s="1096"/>
      <c r="Q2032" s="1096"/>
      <c r="R2032" s="1096"/>
      <c r="S2032" s="1091"/>
    </row>
    <row r="2033" spans="1:19" x14ac:dyDescent="0.3">
      <c r="A2033" s="1090">
        <v>2028</v>
      </c>
      <c r="B2033" s="1091"/>
      <c r="C2033" s="1091"/>
      <c r="D2033" s="1097"/>
      <c r="E2033" s="1093">
        <f t="shared" si="125"/>
        <v>0</v>
      </c>
      <c r="F2033" s="1094">
        <f t="shared" si="126"/>
        <v>0</v>
      </c>
      <c r="G2033" s="1095">
        <f t="shared" si="127"/>
        <v>0</v>
      </c>
      <c r="H2033" s="1090" t="str">
        <f t="shared" ca="1" si="128"/>
        <v/>
      </c>
      <c r="I2033" s="1109"/>
      <c r="J2033" s="1109"/>
      <c r="K2033" s="1112"/>
      <c r="L2033" s="1091"/>
      <c r="M2033" s="1091"/>
      <c r="N2033" s="1091"/>
      <c r="O2033" s="1091"/>
      <c r="P2033" s="1096"/>
      <c r="Q2033" s="1096"/>
      <c r="R2033" s="1096"/>
      <c r="S2033" s="1091"/>
    </row>
    <row r="2034" spans="1:19" x14ac:dyDescent="0.3">
      <c r="A2034" s="1090">
        <v>2029</v>
      </c>
      <c r="B2034" s="1091"/>
      <c r="C2034" s="1091"/>
      <c r="D2034" s="1097"/>
      <c r="E2034" s="1093">
        <f t="shared" si="125"/>
        <v>0</v>
      </c>
      <c r="F2034" s="1094">
        <f t="shared" si="126"/>
        <v>0</v>
      </c>
      <c r="G2034" s="1095">
        <f t="shared" si="127"/>
        <v>0</v>
      </c>
      <c r="H2034" s="1090" t="str">
        <f t="shared" ca="1" si="128"/>
        <v/>
      </c>
      <c r="I2034" s="1109"/>
      <c r="J2034" s="1109"/>
      <c r="K2034" s="1112"/>
      <c r="L2034" s="1091"/>
      <c r="M2034" s="1091"/>
      <c r="N2034" s="1091"/>
      <c r="O2034" s="1091"/>
      <c r="P2034" s="1096"/>
      <c r="Q2034" s="1096"/>
      <c r="R2034" s="1096"/>
      <c r="S2034" s="1091"/>
    </row>
    <row r="2035" spans="1:19" x14ac:dyDescent="0.3">
      <c r="A2035" s="1090">
        <v>2030</v>
      </c>
      <c r="B2035" s="1091"/>
      <c r="C2035" s="1091"/>
      <c r="D2035" s="1097"/>
      <c r="E2035" s="1093">
        <f t="shared" si="125"/>
        <v>0</v>
      </c>
      <c r="F2035" s="1094">
        <f t="shared" si="126"/>
        <v>0</v>
      </c>
      <c r="G2035" s="1095">
        <f t="shared" si="127"/>
        <v>0</v>
      </c>
      <c r="H2035" s="1090" t="str">
        <f t="shared" ca="1" si="128"/>
        <v/>
      </c>
      <c r="I2035" s="1109"/>
      <c r="J2035" s="1109"/>
      <c r="K2035" s="1112"/>
      <c r="L2035" s="1091"/>
      <c r="M2035" s="1091"/>
      <c r="N2035" s="1091"/>
      <c r="O2035" s="1091"/>
      <c r="P2035" s="1096"/>
      <c r="Q2035" s="1096"/>
      <c r="R2035" s="1096"/>
      <c r="S2035" s="1091"/>
    </row>
    <row r="2036" spans="1:19" x14ac:dyDescent="0.3">
      <c r="A2036" s="1090">
        <v>2031</v>
      </c>
      <c r="B2036" s="1091"/>
      <c r="C2036" s="1091"/>
      <c r="D2036" s="1097"/>
      <c r="E2036" s="1093">
        <f t="shared" si="125"/>
        <v>0</v>
      </c>
      <c r="F2036" s="1094">
        <f t="shared" si="126"/>
        <v>0</v>
      </c>
      <c r="G2036" s="1095">
        <f t="shared" si="127"/>
        <v>0</v>
      </c>
      <c r="H2036" s="1090" t="str">
        <f t="shared" ca="1" si="128"/>
        <v/>
      </c>
      <c r="I2036" s="1109"/>
      <c r="J2036" s="1109"/>
      <c r="K2036" s="1112"/>
      <c r="L2036" s="1091"/>
      <c r="M2036" s="1091"/>
      <c r="N2036" s="1091"/>
      <c r="O2036" s="1091"/>
      <c r="P2036" s="1096"/>
      <c r="Q2036" s="1096"/>
      <c r="R2036" s="1096"/>
      <c r="S2036" s="1091"/>
    </row>
    <row r="2037" spans="1:19" x14ac:dyDescent="0.3">
      <c r="A2037" s="1090">
        <v>2032</v>
      </c>
      <c r="B2037" s="1091"/>
      <c r="C2037" s="1091"/>
      <c r="D2037" s="1097"/>
      <c r="E2037" s="1093">
        <f t="shared" si="125"/>
        <v>0</v>
      </c>
      <c r="F2037" s="1094">
        <f t="shared" si="126"/>
        <v>0</v>
      </c>
      <c r="G2037" s="1095">
        <f t="shared" si="127"/>
        <v>0</v>
      </c>
      <c r="H2037" s="1090" t="str">
        <f t="shared" ca="1" si="128"/>
        <v/>
      </c>
      <c r="I2037" s="1109"/>
      <c r="J2037" s="1109"/>
      <c r="K2037" s="1112"/>
      <c r="L2037" s="1091"/>
      <c r="M2037" s="1091"/>
      <c r="N2037" s="1091"/>
      <c r="O2037" s="1091"/>
      <c r="P2037" s="1096"/>
      <c r="Q2037" s="1096"/>
      <c r="R2037" s="1096"/>
      <c r="S2037" s="1091"/>
    </row>
    <row r="2038" spans="1:19" x14ac:dyDescent="0.3">
      <c r="A2038" s="1090">
        <v>2033</v>
      </c>
      <c r="B2038" s="1091"/>
      <c r="C2038" s="1091"/>
      <c r="D2038" s="1097"/>
      <c r="E2038" s="1093">
        <f t="shared" si="125"/>
        <v>0</v>
      </c>
      <c r="F2038" s="1094">
        <f t="shared" si="126"/>
        <v>0</v>
      </c>
      <c r="G2038" s="1095">
        <f t="shared" si="127"/>
        <v>0</v>
      </c>
      <c r="H2038" s="1090" t="str">
        <f t="shared" ca="1" si="128"/>
        <v/>
      </c>
      <c r="I2038" s="1109"/>
      <c r="J2038" s="1109"/>
      <c r="K2038" s="1112"/>
      <c r="L2038" s="1091"/>
      <c r="M2038" s="1091"/>
      <c r="N2038" s="1091"/>
      <c r="O2038" s="1091"/>
      <c r="P2038" s="1096"/>
      <c r="Q2038" s="1096"/>
      <c r="R2038" s="1096"/>
      <c r="S2038" s="1091"/>
    </row>
    <row r="2039" spans="1:19" x14ac:dyDescent="0.3">
      <c r="A2039" s="1090">
        <v>2034</v>
      </c>
      <c r="B2039" s="1091"/>
      <c r="C2039" s="1091"/>
      <c r="D2039" s="1097"/>
      <c r="E2039" s="1093">
        <f t="shared" si="125"/>
        <v>0</v>
      </c>
      <c r="F2039" s="1094">
        <f t="shared" si="126"/>
        <v>0</v>
      </c>
      <c r="G2039" s="1095">
        <f t="shared" si="127"/>
        <v>0</v>
      </c>
      <c r="H2039" s="1090" t="str">
        <f t="shared" ca="1" si="128"/>
        <v/>
      </c>
      <c r="I2039" s="1109"/>
      <c r="J2039" s="1109"/>
      <c r="K2039" s="1112"/>
      <c r="L2039" s="1091"/>
      <c r="M2039" s="1091"/>
      <c r="N2039" s="1091"/>
      <c r="O2039" s="1091"/>
      <c r="P2039" s="1096"/>
      <c r="Q2039" s="1096"/>
      <c r="R2039" s="1096"/>
      <c r="S2039" s="1091"/>
    </row>
    <row r="2040" spans="1:19" x14ac:dyDescent="0.3">
      <c r="A2040" s="1090">
        <v>2035</v>
      </c>
      <c r="B2040" s="1091"/>
      <c r="C2040" s="1091"/>
      <c r="D2040" s="1097"/>
      <c r="E2040" s="1093">
        <f t="shared" si="125"/>
        <v>0</v>
      </c>
      <c r="F2040" s="1094">
        <f t="shared" si="126"/>
        <v>0</v>
      </c>
      <c r="G2040" s="1095">
        <f t="shared" si="127"/>
        <v>0</v>
      </c>
      <c r="H2040" s="1090" t="str">
        <f t="shared" ca="1" si="128"/>
        <v/>
      </c>
      <c r="I2040" s="1109"/>
      <c r="J2040" s="1109"/>
      <c r="K2040" s="1112"/>
      <c r="L2040" s="1091"/>
      <c r="M2040" s="1091"/>
      <c r="N2040" s="1091"/>
      <c r="O2040" s="1091"/>
      <c r="P2040" s="1096"/>
      <c r="Q2040" s="1096"/>
      <c r="R2040" s="1096"/>
      <c r="S2040" s="1091"/>
    </row>
    <row r="2041" spans="1:19" x14ac:dyDescent="0.3">
      <c r="A2041" s="1090">
        <v>2036</v>
      </c>
      <c r="B2041" s="1091"/>
      <c r="C2041" s="1091"/>
      <c r="D2041" s="1097"/>
      <c r="E2041" s="1093">
        <f t="shared" si="125"/>
        <v>0</v>
      </c>
      <c r="F2041" s="1094">
        <f t="shared" si="126"/>
        <v>0</v>
      </c>
      <c r="G2041" s="1095">
        <f t="shared" si="127"/>
        <v>0</v>
      </c>
      <c r="H2041" s="1090" t="str">
        <f t="shared" ca="1" si="128"/>
        <v/>
      </c>
      <c r="I2041" s="1109"/>
      <c r="J2041" s="1109"/>
      <c r="K2041" s="1112"/>
      <c r="L2041" s="1091"/>
      <c r="M2041" s="1091"/>
      <c r="N2041" s="1091"/>
      <c r="O2041" s="1091"/>
      <c r="P2041" s="1096"/>
      <c r="Q2041" s="1096"/>
      <c r="R2041" s="1096"/>
      <c r="S2041" s="1091"/>
    </row>
    <row r="2042" spans="1:19" x14ac:dyDescent="0.3">
      <c r="A2042" s="1090">
        <v>2037</v>
      </c>
      <c r="B2042" s="1091"/>
      <c r="C2042" s="1091"/>
      <c r="D2042" s="1097"/>
      <c r="E2042" s="1093">
        <f t="shared" si="125"/>
        <v>0</v>
      </c>
      <c r="F2042" s="1094">
        <f t="shared" si="126"/>
        <v>0</v>
      </c>
      <c r="G2042" s="1095">
        <f t="shared" si="127"/>
        <v>0</v>
      </c>
      <c r="H2042" s="1090" t="str">
        <f t="shared" ca="1" si="128"/>
        <v/>
      </c>
      <c r="I2042" s="1109"/>
      <c r="J2042" s="1109"/>
      <c r="K2042" s="1112"/>
      <c r="L2042" s="1091"/>
      <c r="M2042" s="1091"/>
      <c r="N2042" s="1091"/>
      <c r="O2042" s="1091"/>
      <c r="P2042" s="1096"/>
      <c r="Q2042" s="1096"/>
      <c r="R2042" s="1096"/>
      <c r="S2042" s="1091"/>
    </row>
    <row r="2043" spans="1:19" x14ac:dyDescent="0.3">
      <c r="A2043" s="1090">
        <v>2038</v>
      </c>
      <c r="B2043" s="1091"/>
      <c r="C2043" s="1091"/>
      <c r="D2043" s="1097"/>
      <c r="E2043" s="1093">
        <f t="shared" si="125"/>
        <v>0</v>
      </c>
      <c r="F2043" s="1094">
        <f t="shared" si="126"/>
        <v>0</v>
      </c>
      <c r="G2043" s="1095">
        <f t="shared" si="127"/>
        <v>0</v>
      </c>
      <c r="H2043" s="1090" t="str">
        <f t="shared" ca="1" si="128"/>
        <v/>
      </c>
      <c r="I2043" s="1109"/>
      <c r="J2043" s="1109"/>
      <c r="K2043" s="1112"/>
      <c r="L2043" s="1091"/>
      <c r="M2043" s="1091"/>
      <c r="N2043" s="1091"/>
      <c r="O2043" s="1091"/>
      <c r="P2043" s="1096"/>
      <c r="Q2043" s="1096"/>
      <c r="R2043" s="1096"/>
      <c r="S2043" s="1091"/>
    </row>
    <row r="2044" spans="1:19" x14ac:dyDescent="0.3">
      <c r="A2044" s="1090">
        <v>2039</v>
      </c>
      <c r="B2044" s="1091"/>
      <c r="C2044" s="1091"/>
      <c r="D2044" s="1097"/>
      <c r="E2044" s="1093">
        <f t="shared" si="125"/>
        <v>0</v>
      </c>
      <c r="F2044" s="1094">
        <f t="shared" si="126"/>
        <v>0</v>
      </c>
      <c r="G2044" s="1095">
        <f t="shared" si="127"/>
        <v>0</v>
      </c>
      <c r="H2044" s="1090" t="str">
        <f t="shared" ca="1" si="128"/>
        <v/>
      </c>
      <c r="I2044" s="1109"/>
      <c r="J2044" s="1109"/>
      <c r="K2044" s="1112"/>
      <c r="L2044" s="1091"/>
      <c r="M2044" s="1091"/>
      <c r="N2044" s="1091"/>
      <c r="O2044" s="1091"/>
      <c r="P2044" s="1096"/>
      <c r="Q2044" s="1096"/>
      <c r="R2044" s="1096"/>
      <c r="S2044" s="1091"/>
    </row>
    <row r="2045" spans="1:19" x14ac:dyDescent="0.3">
      <c r="A2045" s="1090">
        <v>2040</v>
      </c>
      <c r="B2045" s="1091"/>
      <c r="C2045" s="1091"/>
      <c r="D2045" s="1097"/>
      <c r="E2045" s="1093">
        <f t="shared" si="125"/>
        <v>0</v>
      </c>
      <c r="F2045" s="1094">
        <f t="shared" si="126"/>
        <v>0</v>
      </c>
      <c r="G2045" s="1095">
        <f t="shared" si="127"/>
        <v>0</v>
      </c>
      <c r="H2045" s="1090" t="str">
        <f t="shared" ca="1" si="128"/>
        <v/>
      </c>
      <c r="I2045" s="1109"/>
      <c r="J2045" s="1109"/>
      <c r="K2045" s="1112"/>
      <c r="L2045" s="1091"/>
      <c r="M2045" s="1091"/>
      <c r="N2045" s="1091"/>
      <c r="O2045" s="1091"/>
      <c r="P2045" s="1096"/>
      <c r="Q2045" s="1096"/>
      <c r="R2045" s="1096"/>
      <c r="S2045" s="1091"/>
    </row>
    <row r="2046" spans="1:19" x14ac:dyDescent="0.3">
      <c r="A2046" s="1090">
        <v>2041</v>
      </c>
      <c r="B2046" s="1091"/>
      <c r="C2046" s="1091"/>
      <c r="D2046" s="1097"/>
      <c r="E2046" s="1093">
        <f t="shared" si="125"/>
        <v>0</v>
      </c>
      <c r="F2046" s="1094">
        <f t="shared" si="126"/>
        <v>0</v>
      </c>
      <c r="G2046" s="1095">
        <f t="shared" si="127"/>
        <v>0</v>
      </c>
      <c r="H2046" s="1090" t="str">
        <f t="shared" ca="1" si="128"/>
        <v/>
      </c>
      <c r="I2046" s="1109"/>
      <c r="J2046" s="1109"/>
      <c r="K2046" s="1112"/>
      <c r="L2046" s="1091"/>
      <c r="M2046" s="1091"/>
      <c r="N2046" s="1091"/>
      <c r="O2046" s="1091"/>
      <c r="P2046" s="1096"/>
      <c r="Q2046" s="1096"/>
      <c r="R2046" s="1096"/>
      <c r="S2046" s="1091"/>
    </row>
    <row r="2047" spans="1:19" x14ac:dyDescent="0.3">
      <c r="A2047" s="1090">
        <v>2042</v>
      </c>
      <c r="B2047" s="1091"/>
      <c r="C2047" s="1091"/>
      <c r="D2047" s="1097"/>
      <c r="E2047" s="1093">
        <f t="shared" si="125"/>
        <v>0</v>
      </c>
      <c r="F2047" s="1094">
        <f t="shared" si="126"/>
        <v>0</v>
      </c>
      <c r="G2047" s="1095">
        <f t="shared" si="127"/>
        <v>0</v>
      </c>
      <c r="H2047" s="1090" t="str">
        <f t="shared" ca="1" si="128"/>
        <v/>
      </c>
      <c r="I2047" s="1109"/>
      <c r="J2047" s="1109"/>
      <c r="K2047" s="1112"/>
      <c r="L2047" s="1091"/>
      <c r="M2047" s="1091"/>
      <c r="N2047" s="1091"/>
      <c r="O2047" s="1091"/>
      <c r="P2047" s="1096"/>
      <c r="Q2047" s="1096"/>
      <c r="R2047" s="1096"/>
      <c r="S2047" s="1091"/>
    </row>
    <row r="2048" spans="1:19" x14ac:dyDescent="0.3">
      <c r="A2048" s="1090">
        <v>2043</v>
      </c>
      <c r="B2048" s="1091"/>
      <c r="C2048" s="1091"/>
      <c r="D2048" s="1097"/>
      <c r="E2048" s="1093">
        <f t="shared" si="125"/>
        <v>0</v>
      </c>
      <c r="F2048" s="1094">
        <f t="shared" si="126"/>
        <v>0</v>
      </c>
      <c r="G2048" s="1095">
        <f t="shared" si="127"/>
        <v>0</v>
      </c>
      <c r="H2048" s="1090" t="str">
        <f t="shared" ca="1" si="128"/>
        <v/>
      </c>
      <c r="I2048" s="1109"/>
      <c r="J2048" s="1109"/>
      <c r="K2048" s="1112"/>
      <c r="L2048" s="1091"/>
      <c r="M2048" s="1091"/>
      <c r="N2048" s="1091"/>
      <c r="O2048" s="1091"/>
      <c r="P2048" s="1096"/>
      <c r="Q2048" s="1096"/>
      <c r="R2048" s="1096"/>
      <c r="S2048" s="1091"/>
    </row>
    <row r="2049" spans="1:19" x14ac:dyDescent="0.3">
      <c r="A2049" s="1090">
        <v>2044</v>
      </c>
      <c r="B2049" s="1091"/>
      <c r="C2049" s="1091"/>
      <c r="D2049" s="1097"/>
      <c r="E2049" s="1093">
        <f t="shared" si="125"/>
        <v>0</v>
      </c>
      <c r="F2049" s="1094">
        <f t="shared" si="126"/>
        <v>0</v>
      </c>
      <c r="G2049" s="1095">
        <f t="shared" si="127"/>
        <v>0</v>
      </c>
      <c r="H2049" s="1090" t="str">
        <f t="shared" ca="1" si="128"/>
        <v/>
      </c>
      <c r="I2049" s="1109"/>
      <c r="J2049" s="1109"/>
      <c r="K2049" s="1112"/>
      <c r="L2049" s="1091"/>
      <c r="M2049" s="1091"/>
      <c r="N2049" s="1091"/>
      <c r="O2049" s="1091"/>
      <c r="P2049" s="1096"/>
      <c r="Q2049" s="1096"/>
      <c r="R2049" s="1096"/>
      <c r="S2049" s="1091"/>
    </row>
    <row r="2050" spans="1:19" x14ac:dyDescent="0.3">
      <c r="A2050" s="1090">
        <v>2045</v>
      </c>
      <c r="B2050" s="1091"/>
      <c r="C2050" s="1091"/>
      <c r="D2050" s="1097"/>
      <c r="E2050" s="1093">
        <f t="shared" si="125"/>
        <v>0</v>
      </c>
      <c r="F2050" s="1094">
        <f t="shared" si="126"/>
        <v>0</v>
      </c>
      <c r="G2050" s="1095">
        <f t="shared" si="127"/>
        <v>0</v>
      </c>
      <c r="H2050" s="1090" t="str">
        <f t="shared" ca="1" si="128"/>
        <v/>
      </c>
      <c r="I2050" s="1109"/>
      <c r="J2050" s="1109"/>
      <c r="K2050" s="1112"/>
      <c r="L2050" s="1091"/>
      <c r="M2050" s="1091"/>
      <c r="N2050" s="1091"/>
      <c r="O2050" s="1091"/>
      <c r="P2050" s="1096"/>
      <c r="Q2050" s="1096"/>
      <c r="R2050" s="1096"/>
      <c r="S2050" s="1091"/>
    </row>
    <row r="2051" spans="1:19" x14ac:dyDescent="0.3">
      <c r="A2051" s="1090">
        <v>2046</v>
      </c>
      <c r="B2051" s="1091"/>
      <c r="C2051" s="1091"/>
      <c r="D2051" s="1097"/>
      <c r="E2051" s="1093">
        <f t="shared" si="125"/>
        <v>0</v>
      </c>
      <c r="F2051" s="1094">
        <f t="shared" si="126"/>
        <v>0</v>
      </c>
      <c r="G2051" s="1095">
        <f t="shared" si="127"/>
        <v>0</v>
      </c>
      <c r="H2051" s="1090" t="str">
        <f t="shared" ca="1" si="128"/>
        <v/>
      </c>
      <c r="I2051" s="1109"/>
      <c r="J2051" s="1109"/>
      <c r="K2051" s="1112"/>
      <c r="L2051" s="1091"/>
      <c r="M2051" s="1091"/>
      <c r="N2051" s="1091"/>
      <c r="O2051" s="1091"/>
      <c r="P2051" s="1096"/>
      <c r="Q2051" s="1096"/>
      <c r="R2051" s="1096"/>
      <c r="S2051" s="1091"/>
    </row>
    <row r="2052" spans="1:19" x14ac:dyDescent="0.3">
      <c r="A2052" s="1090">
        <v>2047</v>
      </c>
      <c r="B2052" s="1091"/>
      <c r="C2052" s="1091"/>
      <c r="D2052" s="1097"/>
      <c r="E2052" s="1093">
        <f t="shared" si="125"/>
        <v>0</v>
      </c>
      <c r="F2052" s="1094">
        <f t="shared" si="126"/>
        <v>0</v>
      </c>
      <c r="G2052" s="1095">
        <f t="shared" si="127"/>
        <v>0</v>
      </c>
      <c r="H2052" s="1090" t="str">
        <f t="shared" ca="1" si="128"/>
        <v/>
      </c>
      <c r="I2052" s="1109"/>
      <c r="J2052" s="1109"/>
      <c r="K2052" s="1112"/>
      <c r="L2052" s="1091"/>
      <c r="M2052" s="1091"/>
      <c r="N2052" s="1091"/>
      <c r="O2052" s="1091"/>
      <c r="P2052" s="1096"/>
      <c r="Q2052" s="1096"/>
      <c r="R2052" s="1096"/>
      <c r="S2052" s="1091"/>
    </row>
    <row r="2053" spans="1:19" x14ac:dyDescent="0.3">
      <c r="A2053" s="1090">
        <v>2048</v>
      </c>
      <c r="B2053" s="1091"/>
      <c r="C2053" s="1091"/>
      <c r="D2053" s="1097"/>
      <c r="E2053" s="1093">
        <f t="shared" si="125"/>
        <v>0</v>
      </c>
      <c r="F2053" s="1094">
        <f t="shared" si="126"/>
        <v>0</v>
      </c>
      <c r="G2053" s="1095">
        <f t="shared" si="127"/>
        <v>0</v>
      </c>
      <c r="H2053" s="1090" t="str">
        <f t="shared" ca="1" si="128"/>
        <v/>
      </c>
      <c r="I2053" s="1109"/>
      <c r="J2053" s="1109"/>
      <c r="K2053" s="1112"/>
      <c r="L2053" s="1091"/>
      <c r="M2053" s="1091"/>
      <c r="N2053" s="1091"/>
      <c r="O2053" s="1091"/>
      <c r="P2053" s="1096"/>
      <c r="Q2053" s="1096"/>
      <c r="R2053" s="1096"/>
      <c r="S2053" s="1091"/>
    </row>
    <row r="2054" spans="1:19" x14ac:dyDescent="0.3">
      <c r="A2054" s="1090">
        <v>2049</v>
      </c>
      <c r="B2054" s="1091"/>
      <c r="C2054" s="1091"/>
      <c r="D2054" s="1097"/>
      <c r="E2054" s="1093">
        <f t="shared" si="125"/>
        <v>0</v>
      </c>
      <c r="F2054" s="1094">
        <f t="shared" si="126"/>
        <v>0</v>
      </c>
      <c r="G2054" s="1095">
        <f t="shared" si="127"/>
        <v>0</v>
      </c>
      <c r="H2054" s="1090" t="str">
        <f t="shared" ca="1" si="128"/>
        <v/>
      </c>
      <c r="I2054" s="1109"/>
      <c r="J2054" s="1109"/>
      <c r="K2054" s="1112"/>
      <c r="L2054" s="1091"/>
      <c r="M2054" s="1091"/>
      <c r="N2054" s="1091"/>
      <c r="O2054" s="1091"/>
      <c r="P2054" s="1096"/>
      <c r="Q2054" s="1096"/>
      <c r="R2054" s="1096"/>
      <c r="S2054" s="1091"/>
    </row>
    <row r="2055" spans="1:19" x14ac:dyDescent="0.3">
      <c r="A2055" s="1090">
        <v>2050</v>
      </c>
      <c r="B2055" s="1091"/>
      <c r="C2055" s="1091"/>
      <c r="D2055" s="1097"/>
      <c r="E2055" s="1093">
        <f t="shared" ref="E2055:E2118" si="129">D2055</f>
        <v>0</v>
      </c>
      <c r="F2055" s="1094">
        <f t="shared" ref="F2055:F2118" si="130">D2055</f>
        <v>0</v>
      </c>
      <c r="G2055" s="1095">
        <f t="shared" ref="G2055:G2118" si="131">D2055</f>
        <v>0</v>
      </c>
      <c r="H2055" s="1090" t="str">
        <f t="shared" ref="H2055:H2118" ca="1" si="132">IF(ISBLANK(D2055),"",DATEDIF(G2055,TODAY(),"y"))</f>
        <v/>
      </c>
      <c r="I2055" s="1109"/>
      <c r="J2055" s="1109"/>
      <c r="K2055" s="1112"/>
      <c r="L2055" s="1091"/>
      <c r="M2055" s="1091"/>
      <c r="N2055" s="1091"/>
      <c r="O2055" s="1091"/>
      <c r="P2055" s="1096"/>
      <c r="Q2055" s="1096"/>
      <c r="R2055" s="1096"/>
      <c r="S2055" s="1091"/>
    </row>
    <row r="2056" spans="1:19" x14ac:dyDescent="0.3">
      <c r="A2056" s="1090">
        <v>2051</v>
      </c>
      <c r="B2056" s="1091"/>
      <c r="C2056" s="1091"/>
      <c r="D2056" s="1097"/>
      <c r="E2056" s="1093">
        <f t="shared" si="129"/>
        <v>0</v>
      </c>
      <c r="F2056" s="1094">
        <f t="shared" si="130"/>
        <v>0</v>
      </c>
      <c r="G2056" s="1095">
        <f t="shared" si="131"/>
        <v>0</v>
      </c>
      <c r="H2056" s="1090" t="str">
        <f t="shared" ca="1" si="132"/>
        <v/>
      </c>
      <c r="I2056" s="1109"/>
      <c r="J2056" s="1109"/>
      <c r="K2056" s="1112"/>
      <c r="L2056" s="1091"/>
      <c r="M2056" s="1091"/>
      <c r="N2056" s="1091"/>
      <c r="O2056" s="1091"/>
      <c r="P2056" s="1096"/>
      <c r="Q2056" s="1096"/>
      <c r="R2056" s="1096"/>
      <c r="S2056" s="1091"/>
    </row>
    <row r="2057" spans="1:19" x14ac:dyDescent="0.3">
      <c r="A2057" s="1090">
        <v>2052</v>
      </c>
      <c r="B2057" s="1091"/>
      <c r="C2057" s="1091"/>
      <c r="D2057" s="1097"/>
      <c r="E2057" s="1093">
        <f t="shared" si="129"/>
        <v>0</v>
      </c>
      <c r="F2057" s="1094">
        <f t="shared" si="130"/>
        <v>0</v>
      </c>
      <c r="G2057" s="1095">
        <f t="shared" si="131"/>
        <v>0</v>
      </c>
      <c r="H2057" s="1090" t="str">
        <f t="shared" ca="1" si="132"/>
        <v/>
      </c>
      <c r="I2057" s="1109"/>
      <c r="J2057" s="1109"/>
      <c r="K2057" s="1112"/>
      <c r="L2057" s="1091"/>
      <c r="M2057" s="1091"/>
      <c r="N2057" s="1091"/>
      <c r="O2057" s="1091"/>
      <c r="P2057" s="1096"/>
      <c r="Q2057" s="1096"/>
      <c r="R2057" s="1096"/>
      <c r="S2057" s="1091"/>
    </row>
    <row r="2058" spans="1:19" x14ac:dyDescent="0.3">
      <c r="A2058" s="1090">
        <v>2053</v>
      </c>
      <c r="B2058" s="1091"/>
      <c r="C2058" s="1091"/>
      <c r="D2058" s="1097"/>
      <c r="E2058" s="1093">
        <f t="shared" si="129"/>
        <v>0</v>
      </c>
      <c r="F2058" s="1094">
        <f t="shared" si="130"/>
        <v>0</v>
      </c>
      <c r="G2058" s="1095">
        <f t="shared" si="131"/>
        <v>0</v>
      </c>
      <c r="H2058" s="1090" t="str">
        <f t="shared" ca="1" si="132"/>
        <v/>
      </c>
      <c r="I2058" s="1109"/>
      <c r="J2058" s="1109"/>
      <c r="K2058" s="1112"/>
      <c r="L2058" s="1091"/>
      <c r="M2058" s="1091"/>
      <c r="N2058" s="1091"/>
      <c r="O2058" s="1091"/>
      <c r="P2058" s="1096"/>
      <c r="Q2058" s="1096"/>
      <c r="R2058" s="1096"/>
      <c r="S2058" s="1091"/>
    </row>
    <row r="2059" spans="1:19" x14ac:dyDescent="0.3">
      <c r="A2059" s="1090">
        <v>2054</v>
      </c>
      <c r="B2059" s="1091"/>
      <c r="C2059" s="1091"/>
      <c r="D2059" s="1097"/>
      <c r="E2059" s="1093">
        <f t="shared" si="129"/>
        <v>0</v>
      </c>
      <c r="F2059" s="1094">
        <f t="shared" si="130"/>
        <v>0</v>
      </c>
      <c r="G2059" s="1095">
        <f t="shared" si="131"/>
        <v>0</v>
      </c>
      <c r="H2059" s="1090" t="str">
        <f t="shared" ca="1" si="132"/>
        <v/>
      </c>
      <c r="I2059" s="1109"/>
      <c r="J2059" s="1109"/>
      <c r="K2059" s="1112"/>
      <c r="L2059" s="1091"/>
      <c r="M2059" s="1091"/>
      <c r="N2059" s="1091"/>
      <c r="O2059" s="1091"/>
      <c r="P2059" s="1096"/>
      <c r="Q2059" s="1096"/>
      <c r="R2059" s="1096"/>
      <c r="S2059" s="1091"/>
    </row>
    <row r="2060" spans="1:19" x14ac:dyDescent="0.3">
      <c r="A2060" s="1090">
        <v>2055</v>
      </c>
      <c r="B2060" s="1091"/>
      <c r="C2060" s="1091"/>
      <c r="D2060" s="1097"/>
      <c r="E2060" s="1093">
        <f t="shared" si="129"/>
        <v>0</v>
      </c>
      <c r="F2060" s="1094">
        <f t="shared" si="130"/>
        <v>0</v>
      </c>
      <c r="G2060" s="1095">
        <f t="shared" si="131"/>
        <v>0</v>
      </c>
      <c r="H2060" s="1090" t="str">
        <f t="shared" ca="1" si="132"/>
        <v/>
      </c>
      <c r="I2060" s="1109"/>
      <c r="J2060" s="1109"/>
      <c r="K2060" s="1112"/>
      <c r="L2060" s="1091"/>
      <c r="M2060" s="1091"/>
      <c r="N2060" s="1091"/>
      <c r="O2060" s="1091"/>
      <c r="P2060" s="1096"/>
      <c r="Q2060" s="1096"/>
      <c r="R2060" s="1096"/>
      <c r="S2060" s="1091"/>
    </row>
    <row r="2061" spans="1:19" x14ac:dyDescent="0.3">
      <c r="A2061" s="1090">
        <v>2056</v>
      </c>
      <c r="B2061" s="1091"/>
      <c r="C2061" s="1091"/>
      <c r="D2061" s="1097"/>
      <c r="E2061" s="1093">
        <f t="shared" si="129"/>
        <v>0</v>
      </c>
      <c r="F2061" s="1094">
        <f t="shared" si="130"/>
        <v>0</v>
      </c>
      <c r="G2061" s="1095">
        <f t="shared" si="131"/>
        <v>0</v>
      </c>
      <c r="H2061" s="1090" t="str">
        <f t="shared" ca="1" si="132"/>
        <v/>
      </c>
      <c r="I2061" s="1109"/>
      <c r="J2061" s="1109"/>
      <c r="K2061" s="1112"/>
      <c r="L2061" s="1091"/>
      <c r="M2061" s="1091"/>
      <c r="N2061" s="1091"/>
      <c r="O2061" s="1091"/>
      <c r="P2061" s="1096"/>
      <c r="Q2061" s="1096"/>
      <c r="R2061" s="1096"/>
      <c r="S2061" s="1091"/>
    </row>
    <row r="2062" spans="1:19" x14ac:dyDescent="0.3">
      <c r="A2062" s="1090">
        <v>2057</v>
      </c>
      <c r="B2062" s="1091"/>
      <c r="C2062" s="1091"/>
      <c r="D2062" s="1097"/>
      <c r="E2062" s="1093">
        <f t="shared" si="129"/>
        <v>0</v>
      </c>
      <c r="F2062" s="1094">
        <f t="shared" si="130"/>
        <v>0</v>
      </c>
      <c r="G2062" s="1095">
        <f t="shared" si="131"/>
        <v>0</v>
      </c>
      <c r="H2062" s="1090" t="str">
        <f t="shared" ca="1" si="132"/>
        <v/>
      </c>
      <c r="I2062" s="1109"/>
      <c r="J2062" s="1109"/>
      <c r="K2062" s="1112"/>
      <c r="L2062" s="1091"/>
      <c r="M2062" s="1091"/>
      <c r="N2062" s="1091"/>
      <c r="O2062" s="1091"/>
      <c r="P2062" s="1096"/>
      <c r="Q2062" s="1096"/>
      <c r="R2062" s="1096"/>
      <c r="S2062" s="1091"/>
    </row>
    <row r="2063" spans="1:19" x14ac:dyDescent="0.3">
      <c r="A2063" s="1090">
        <v>2058</v>
      </c>
      <c r="B2063" s="1091"/>
      <c r="C2063" s="1091"/>
      <c r="D2063" s="1097"/>
      <c r="E2063" s="1093">
        <f t="shared" si="129"/>
        <v>0</v>
      </c>
      <c r="F2063" s="1094">
        <f t="shared" si="130"/>
        <v>0</v>
      </c>
      <c r="G2063" s="1095">
        <f t="shared" si="131"/>
        <v>0</v>
      </c>
      <c r="H2063" s="1090" t="str">
        <f t="shared" ca="1" si="132"/>
        <v/>
      </c>
      <c r="I2063" s="1109"/>
      <c r="J2063" s="1109"/>
      <c r="K2063" s="1112"/>
      <c r="L2063" s="1091"/>
      <c r="M2063" s="1091"/>
      <c r="N2063" s="1091"/>
      <c r="O2063" s="1091"/>
      <c r="P2063" s="1096"/>
      <c r="Q2063" s="1096"/>
      <c r="R2063" s="1096"/>
      <c r="S2063" s="1091"/>
    </row>
    <row r="2064" spans="1:19" x14ac:dyDescent="0.3">
      <c r="A2064" s="1090">
        <v>2059</v>
      </c>
      <c r="B2064" s="1091"/>
      <c r="C2064" s="1091"/>
      <c r="D2064" s="1097"/>
      <c r="E2064" s="1093">
        <f t="shared" si="129"/>
        <v>0</v>
      </c>
      <c r="F2064" s="1094">
        <f t="shared" si="130"/>
        <v>0</v>
      </c>
      <c r="G2064" s="1095">
        <f t="shared" si="131"/>
        <v>0</v>
      </c>
      <c r="H2064" s="1090" t="str">
        <f t="shared" ca="1" si="132"/>
        <v/>
      </c>
      <c r="I2064" s="1109"/>
      <c r="J2064" s="1109"/>
      <c r="K2064" s="1112"/>
      <c r="L2064" s="1091"/>
      <c r="M2064" s="1091"/>
      <c r="N2064" s="1091"/>
      <c r="O2064" s="1091"/>
      <c r="P2064" s="1096"/>
      <c r="Q2064" s="1096"/>
      <c r="R2064" s="1096"/>
      <c r="S2064" s="1091"/>
    </row>
    <row r="2065" spans="1:19" x14ac:dyDescent="0.3">
      <c r="A2065" s="1090">
        <v>2060</v>
      </c>
      <c r="B2065" s="1091"/>
      <c r="C2065" s="1091"/>
      <c r="D2065" s="1097"/>
      <c r="E2065" s="1093">
        <f t="shared" si="129"/>
        <v>0</v>
      </c>
      <c r="F2065" s="1094">
        <f t="shared" si="130"/>
        <v>0</v>
      </c>
      <c r="G2065" s="1095">
        <f t="shared" si="131"/>
        <v>0</v>
      </c>
      <c r="H2065" s="1090" t="str">
        <f t="shared" ca="1" si="132"/>
        <v/>
      </c>
      <c r="I2065" s="1109"/>
      <c r="J2065" s="1109"/>
      <c r="K2065" s="1112"/>
      <c r="L2065" s="1091"/>
      <c r="M2065" s="1091"/>
      <c r="N2065" s="1091"/>
      <c r="O2065" s="1091"/>
      <c r="P2065" s="1096"/>
      <c r="Q2065" s="1096"/>
      <c r="R2065" s="1096"/>
      <c r="S2065" s="1091"/>
    </row>
    <row r="2066" spans="1:19" x14ac:dyDescent="0.3">
      <c r="A2066" s="1090">
        <v>2061</v>
      </c>
      <c r="B2066" s="1091"/>
      <c r="C2066" s="1091"/>
      <c r="D2066" s="1097"/>
      <c r="E2066" s="1093">
        <f t="shared" si="129"/>
        <v>0</v>
      </c>
      <c r="F2066" s="1094">
        <f t="shared" si="130"/>
        <v>0</v>
      </c>
      <c r="G2066" s="1095">
        <f t="shared" si="131"/>
        <v>0</v>
      </c>
      <c r="H2066" s="1090" t="str">
        <f t="shared" ca="1" si="132"/>
        <v/>
      </c>
      <c r="I2066" s="1109"/>
      <c r="J2066" s="1109"/>
      <c r="K2066" s="1112"/>
      <c r="L2066" s="1091"/>
      <c r="M2066" s="1091"/>
      <c r="N2066" s="1091"/>
      <c r="O2066" s="1091"/>
      <c r="P2066" s="1096"/>
      <c r="Q2066" s="1096"/>
      <c r="R2066" s="1096"/>
      <c r="S2066" s="1091"/>
    </row>
    <row r="2067" spans="1:19" x14ac:dyDescent="0.3">
      <c r="A2067" s="1090">
        <v>2062</v>
      </c>
      <c r="B2067" s="1091"/>
      <c r="C2067" s="1091"/>
      <c r="D2067" s="1097"/>
      <c r="E2067" s="1093">
        <f t="shared" si="129"/>
        <v>0</v>
      </c>
      <c r="F2067" s="1094">
        <f t="shared" si="130"/>
        <v>0</v>
      </c>
      <c r="G2067" s="1095">
        <f t="shared" si="131"/>
        <v>0</v>
      </c>
      <c r="H2067" s="1090" t="str">
        <f t="shared" ca="1" si="132"/>
        <v/>
      </c>
      <c r="I2067" s="1109"/>
      <c r="J2067" s="1109"/>
      <c r="K2067" s="1112"/>
      <c r="L2067" s="1091"/>
      <c r="M2067" s="1091"/>
      <c r="N2067" s="1091"/>
      <c r="O2067" s="1091"/>
      <c r="P2067" s="1096"/>
      <c r="Q2067" s="1096"/>
      <c r="R2067" s="1096"/>
      <c r="S2067" s="1091"/>
    </row>
    <row r="2068" spans="1:19" x14ac:dyDescent="0.3">
      <c r="A2068" s="1090">
        <v>2063</v>
      </c>
      <c r="B2068" s="1091"/>
      <c r="C2068" s="1091"/>
      <c r="D2068" s="1097"/>
      <c r="E2068" s="1093">
        <f t="shared" si="129"/>
        <v>0</v>
      </c>
      <c r="F2068" s="1094">
        <f t="shared" si="130"/>
        <v>0</v>
      </c>
      <c r="G2068" s="1095">
        <f t="shared" si="131"/>
        <v>0</v>
      </c>
      <c r="H2068" s="1090" t="str">
        <f t="shared" ca="1" si="132"/>
        <v/>
      </c>
      <c r="I2068" s="1109"/>
      <c r="J2068" s="1109"/>
      <c r="K2068" s="1112"/>
      <c r="L2068" s="1091"/>
      <c r="M2068" s="1091"/>
      <c r="N2068" s="1091"/>
      <c r="O2068" s="1091"/>
      <c r="P2068" s="1096"/>
      <c r="Q2068" s="1096"/>
      <c r="R2068" s="1096"/>
      <c r="S2068" s="1091"/>
    </row>
    <row r="2069" spans="1:19" x14ac:dyDescent="0.3">
      <c r="A2069" s="1090">
        <v>2064</v>
      </c>
      <c r="B2069" s="1091"/>
      <c r="C2069" s="1091"/>
      <c r="D2069" s="1097"/>
      <c r="E2069" s="1093">
        <f t="shared" si="129"/>
        <v>0</v>
      </c>
      <c r="F2069" s="1094">
        <f t="shared" si="130"/>
        <v>0</v>
      </c>
      <c r="G2069" s="1095">
        <f t="shared" si="131"/>
        <v>0</v>
      </c>
      <c r="H2069" s="1090" t="str">
        <f t="shared" ca="1" si="132"/>
        <v/>
      </c>
      <c r="I2069" s="1109"/>
      <c r="J2069" s="1109"/>
      <c r="K2069" s="1112"/>
      <c r="L2069" s="1091"/>
      <c r="M2069" s="1091"/>
      <c r="N2069" s="1091"/>
      <c r="O2069" s="1091"/>
      <c r="P2069" s="1096"/>
      <c r="Q2069" s="1096"/>
      <c r="R2069" s="1096"/>
      <c r="S2069" s="1091"/>
    </row>
    <row r="2070" spans="1:19" x14ac:dyDescent="0.3">
      <c r="A2070" s="1090">
        <v>2065</v>
      </c>
      <c r="B2070" s="1091"/>
      <c r="C2070" s="1091"/>
      <c r="D2070" s="1097"/>
      <c r="E2070" s="1093">
        <f t="shared" si="129"/>
        <v>0</v>
      </c>
      <c r="F2070" s="1094">
        <f t="shared" si="130"/>
        <v>0</v>
      </c>
      <c r="G2070" s="1095">
        <f t="shared" si="131"/>
        <v>0</v>
      </c>
      <c r="H2070" s="1090" t="str">
        <f t="shared" ca="1" si="132"/>
        <v/>
      </c>
      <c r="I2070" s="1109"/>
      <c r="J2070" s="1109"/>
      <c r="K2070" s="1112"/>
      <c r="L2070" s="1091"/>
      <c r="M2070" s="1091"/>
      <c r="N2070" s="1091"/>
      <c r="O2070" s="1091"/>
      <c r="P2070" s="1096"/>
      <c r="Q2070" s="1096"/>
      <c r="R2070" s="1096"/>
      <c r="S2070" s="1091"/>
    </row>
    <row r="2071" spans="1:19" x14ac:dyDescent="0.3">
      <c r="A2071" s="1090">
        <v>2066</v>
      </c>
      <c r="B2071" s="1091"/>
      <c r="C2071" s="1091"/>
      <c r="D2071" s="1097"/>
      <c r="E2071" s="1093">
        <f t="shared" si="129"/>
        <v>0</v>
      </c>
      <c r="F2071" s="1094">
        <f t="shared" si="130"/>
        <v>0</v>
      </c>
      <c r="G2071" s="1095">
        <f t="shared" si="131"/>
        <v>0</v>
      </c>
      <c r="H2071" s="1090" t="str">
        <f t="shared" ca="1" si="132"/>
        <v/>
      </c>
      <c r="I2071" s="1109"/>
      <c r="J2071" s="1109"/>
      <c r="K2071" s="1112"/>
      <c r="L2071" s="1091"/>
      <c r="M2071" s="1091"/>
      <c r="N2071" s="1091"/>
      <c r="O2071" s="1091"/>
      <c r="P2071" s="1096"/>
      <c r="Q2071" s="1096"/>
      <c r="R2071" s="1096"/>
      <c r="S2071" s="1091"/>
    </row>
    <row r="2072" spans="1:19" x14ac:dyDescent="0.3">
      <c r="A2072" s="1090">
        <v>2067</v>
      </c>
      <c r="B2072" s="1091"/>
      <c r="C2072" s="1091"/>
      <c r="D2072" s="1097"/>
      <c r="E2072" s="1093">
        <f t="shared" si="129"/>
        <v>0</v>
      </c>
      <c r="F2072" s="1094">
        <f t="shared" si="130"/>
        <v>0</v>
      </c>
      <c r="G2072" s="1095">
        <f t="shared" si="131"/>
        <v>0</v>
      </c>
      <c r="H2072" s="1090" t="str">
        <f t="shared" ca="1" si="132"/>
        <v/>
      </c>
      <c r="I2072" s="1109"/>
      <c r="J2072" s="1109"/>
      <c r="K2072" s="1112"/>
      <c r="L2072" s="1091"/>
      <c r="M2072" s="1091"/>
      <c r="N2072" s="1091"/>
      <c r="O2072" s="1091"/>
      <c r="P2072" s="1096"/>
      <c r="Q2072" s="1096"/>
      <c r="R2072" s="1096"/>
      <c r="S2072" s="1091"/>
    </row>
    <row r="2073" spans="1:19" x14ac:dyDescent="0.3">
      <c r="A2073" s="1090">
        <v>2068</v>
      </c>
      <c r="B2073" s="1091"/>
      <c r="C2073" s="1091"/>
      <c r="D2073" s="1097"/>
      <c r="E2073" s="1093">
        <f t="shared" si="129"/>
        <v>0</v>
      </c>
      <c r="F2073" s="1094">
        <f t="shared" si="130"/>
        <v>0</v>
      </c>
      <c r="G2073" s="1095">
        <f t="shared" si="131"/>
        <v>0</v>
      </c>
      <c r="H2073" s="1090" t="str">
        <f t="shared" ca="1" si="132"/>
        <v/>
      </c>
      <c r="I2073" s="1109"/>
      <c r="J2073" s="1109"/>
      <c r="K2073" s="1112"/>
      <c r="L2073" s="1091"/>
      <c r="M2073" s="1091"/>
      <c r="N2073" s="1091"/>
      <c r="O2073" s="1091"/>
      <c r="P2073" s="1096"/>
      <c r="Q2073" s="1096"/>
      <c r="R2073" s="1096"/>
      <c r="S2073" s="1091"/>
    </row>
    <row r="2074" spans="1:19" x14ac:dyDescent="0.3">
      <c r="A2074" s="1090">
        <v>2069</v>
      </c>
      <c r="B2074" s="1091"/>
      <c r="C2074" s="1091"/>
      <c r="D2074" s="1097"/>
      <c r="E2074" s="1093">
        <f t="shared" si="129"/>
        <v>0</v>
      </c>
      <c r="F2074" s="1094">
        <f t="shared" si="130"/>
        <v>0</v>
      </c>
      <c r="G2074" s="1095">
        <f t="shared" si="131"/>
        <v>0</v>
      </c>
      <c r="H2074" s="1090" t="str">
        <f t="shared" ca="1" si="132"/>
        <v/>
      </c>
      <c r="I2074" s="1109"/>
      <c r="J2074" s="1109"/>
      <c r="K2074" s="1112"/>
      <c r="L2074" s="1091"/>
      <c r="M2074" s="1091"/>
      <c r="N2074" s="1091"/>
      <c r="O2074" s="1091"/>
      <c r="P2074" s="1096"/>
      <c r="Q2074" s="1096"/>
      <c r="R2074" s="1096"/>
      <c r="S2074" s="1091"/>
    </row>
    <row r="2075" spans="1:19" x14ac:dyDescent="0.3">
      <c r="A2075" s="1090">
        <v>2070</v>
      </c>
      <c r="B2075" s="1091"/>
      <c r="C2075" s="1091"/>
      <c r="D2075" s="1097"/>
      <c r="E2075" s="1093">
        <f t="shared" si="129"/>
        <v>0</v>
      </c>
      <c r="F2075" s="1094">
        <f t="shared" si="130"/>
        <v>0</v>
      </c>
      <c r="G2075" s="1095">
        <f t="shared" si="131"/>
        <v>0</v>
      </c>
      <c r="H2075" s="1090" t="str">
        <f t="shared" ca="1" si="132"/>
        <v/>
      </c>
      <c r="I2075" s="1109"/>
      <c r="J2075" s="1109"/>
      <c r="K2075" s="1112"/>
      <c r="L2075" s="1091"/>
      <c r="M2075" s="1091"/>
      <c r="N2075" s="1091"/>
      <c r="O2075" s="1091"/>
      <c r="P2075" s="1096"/>
      <c r="Q2075" s="1096"/>
      <c r="R2075" s="1096"/>
      <c r="S2075" s="1091"/>
    </row>
    <row r="2076" spans="1:19" x14ac:dyDescent="0.3">
      <c r="A2076" s="1090">
        <v>2071</v>
      </c>
      <c r="B2076" s="1091"/>
      <c r="C2076" s="1091"/>
      <c r="D2076" s="1097"/>
      <c r="E2076" s="1093">
        <f t="shared" si="129"/>
        <v>0</v>
      </c>
      <c r="F2076" s="1094">
        <f t="shared" si="130"/>
        <v>0</v>
      </c>
      <c r="G2076" s="1095">
        <f t="shared" si="131"/>
        <v>0</v>
      </c>
      <c r="H2076" s="1090" t="str">
        <f t="shared" ca="1" si="132"/>
        <v/>
      </c>
      <c r="I2076" s="1109"/>
      <c r="J2076" s="1109"/>
      <c r="K2076" s="1112"/>
      <c r="L2076" s="1091"/>
      <c r="M2076" s="1091"/>
      <c r="N2076" s="1091"/>
      <c r="O2076" s="1091"/>
      <c r="P2076" s="1096"/>
      <c r="Q2076" s="1096"/>
      <c r="R2076" s="1096"/>
      <c r="S2076" s="1091"/>
    </row>
    <row r="2077" spans="1:19" x14ac:dyDescent="0.3">
      <c r="A2077" s="1090">
        <v>2072</v>
      </c>
      <c r="B2077" s="1091"/>
      <c r="C2077" s="1091"/>
      <c r="D2077" s="1097"/>
      <c r="E2077" s="1093">
        <f t="shared" si="129"/>
        <v>0</v>
      </c>
      <c r="F2077" s="1094">
        <f t="shared" si="130"/>
        <v>0</v>
      </c>
      <c r="G2077" s="1095">
        <f t="shared" si="131"/>
        <v>0</v>
      </c>
      <c r="H2077" s="1090" t="str">
        <f t="shared" ca="1" si="132"/>
        <v/>
      </c>
      <c r="I2077" s="1109"/>
      <c r="J2077" s="1109"/>
      <c r="K2077" s="1112"/>
      <c r="L2077" s="1091"/>
      <c r="M2077" s="1091"/>
      <c r="N2077" s="1091"/>
      <c r="O2077" s="1091"/>
      <c r="P2077" s="1096"/>
      <c r="Q2077" s="1096"/>
      <c r="R2077" s="1096"/>
      <c r="S2077" s="1091"/>
    </row>
    <row r="2078" spans="1:19" x14ac:dyDescent="0.3">
      <c r="A2078" s="1090">
        <v>2073</v>
      </c>
      <c r="B2078" s="1091"/>
      <c r="C2078" s="1091"/>
      <c r="D2078" s="1097"/>
      <c r="E2078" s="1093">
        <f t="shared" si="129"/>
        <v>0</v>
      </c>
      <c r="F2078" s="1094">
        <f t="shared" si="130"/>
        <v>0</v>
      </c>
      <c r="G2078" s="1095">
        <f t="shared" si="131"/>
        <v>0</v>
      </c>
      <c r="H2078" s="1090" t="str">
        <f t="shared" ca="1" si="132"/>
        <v/>
      </c>
      <c r="I2078" s="1109"/>
      <c r="J2078" s="1109"/>
      <c r="K2078" s="1112"/>
      <c r="L2078" s="1091"/>
      <c r="M2078" s="1091"/>
      <c r="N2078" s="1091"/>
      <c r="O2078" s="1091"/>
      <c r="P2078" s="1096"/>
      <c r="Q2078" s="1096"/>
      <c r="R2078" s="1096"/>
      <c r="S2078" s="1091"/>
    </row>
    <row r="2079" spans="1:19" x14ac:dyDescent="0.3">
      <c r="A2079" s="1090">
        <v>2074</v>
      </c>
      <c r="B2079" s="1091"/>
      <c r="C2079" s="1091"/>
      <c r="D2079" s="1097"/>
      <c r="E2079" s="1093">
        <f t="shared" si="129"/>
        <v>0</v>
      </c>
      <c r="F2079" s="1094">
        <f t="shared" si="130"/>
        <v>0</v>
      </c>
      <c r="G2079" s="1095">
        <f t="shared" si="131"/>
        <v>0</v>
      </c>
      <c r="H2079" s="1090" t="str">
        <f t="shared" ca="1" si="132"/>
        <v/>
      </c>
      <c r="I2079" s="1109"/>
      <c r="J2079" s="1109"/>
      <c r="K2079" s="1112"/>
      <c r="L2079" s="1091"/>
      <c r="M2079" s="1091"/>
      <c r="N2079" s="1091"/>
      <c r="O2079" s="1091"/>
      <c r="P2079" s="1096"/>
      <c r="Q2079" s="1096"/>
      <c r="R2079" s="1096"/>
      <c r="S2079" s="1091"/>
    </row>
    <row r="2080" spans="1:19" x14ac:dyDescent="0.3">
      <c r="A2080" s="1090">
        <v>2075</v>
      </c>
      <c r="B2080" s="1091"/>
      <c r="C2080" s="1091"/>
      <c r="D2080" s="1097"/>
      <c r="E2080" s="1093">
        <f t="shared" si="129"/>
        <v>0</v>
      </c>
      <c r="F2080" s="1094">
        <f t="shared" si="130"/>
        <v>0</v>
      </c>
      <c r="G2080" s="1095">
        <f t="shared" si="131"/>
        <v>0</v>
      </c>
      <c r="H2080" s="1090" t="str">
        <f t="shared" ca="1" si="132"/>
        <v/>
      </c>
      <c r="I2080" s="1109"/>
      <c r="J2080" s="1109"/>
      <c r="K2080" s="1112"/>
      <c r="L2080" s="1091"/>
      <c r="M2080" s="1091"/>
      <c r="N2080" s="1091"/>
      <c r="O2080" s="1091"/>
      <c r="P2080" s="1096"/>
      <c r="Q2080" s="1096"/>
      <c r="R2080" s="1096"/>
      <c r="S2080" s="1091"/>
    </row>
    <row r="2081" spans="1:19" x14ac:dyDescent="0.3">
      <c r="A2081" s="1090">
        <v>2076</v>
      </c>
      <c r="B2081" s="1091"/>
      <c r="C2081" s="1091"/>
      <c r="D2081" s="1097"/>
      <c r="E2081" s="1093">
        <f t="shared" si="129"/>
        <v>0</v>
      </c>
      <c r="F2081" s="1094">
        <f t="shared" si="130"/>
        <v>0</v>
      </c>
      <c r="G2081" s="1095">
        <f t="shared" si="131"/>
        <v>0</v>
      </c>
      <c r="H2081" s="1090" t="str">
        <f t="shared" ca="1" si="132"/>
        <v/>
      </c>
      <c r="I2081" s="1109"/>
      <c r="J2081" s="1109"/>
      <c r="K2081" s="1112"/>
      <c r="L2081" s="1091"/>
      <c r="M2081" s="1091"/>
      <c r="N2081" s="1091"/>
      <c r="O2081" s="1091"/>
      <c r="P2081" s="1096"/>
      <c r="Q2081" s="1096"/>
      <c r="R2081" s="1096"/>
      <c r="S2081" s="1091"/>
    </row>
    <row r="2082" spans="1:19" x14ac:dyDescent="0.3">
      <c r="A2082" s="1090">
        <v>2077</v>
      </c>
      <c r="B2082" s="1091"/>
      <c r="C2082" s="1091"/>
      <c r="D2082" s="1097"/>
      <c r="E2082" s="1093">
        <f t="shared" si="129"/>
        <v>0</v>
      </c>
      <c r="F2082" s="1094">
        <f t="shared" si="130"/>
        <v>0</v>
      </c>
      <c r="G2082" s="1095">
        <f t="shared" si="131"/>
        <v>0</v>
      </c>
      <c r="H2082" s="1090" t="str">
        <f t="shared" ca="1" si="132"/>
        <v/>
      </c>
      <c r="I2082" s="1109"/>
      <c r="J2082" s="1109"/>
      <c r="K2082" s="1112"/>
      <c r="L2082" s="1091"/>
      <c r="M2082" s="1091"/>
      <c r="N2082" s="1091"/>
      <c r="O2082" s="1091"/>
      <c r="P2082" s="1096"/>
      <c r="Q2082" s="1096"/>
      <c r="R2082" s="1096"/>
      <c r="S2082" s="1091"/>
    </row>
    <row r="2083" spans="1:19" x14ac:dyDescent="0.3">
      <c r="A2083" s="1090">
        <v>2078</v>
      </c>
      <c r="B2083" s="1091"/>
      <c r="C2083" s="1091"/>
      <c r="D2083" s="1097"/>
      <c r="E2083" s="1093">
        <f t="shared" si="129"/>
        <v>0</v>
      </c>
      <c r="F2083" s="1094">
        <f t="shared" si="130"/>
        <v>0</v>
      </c>
      <c r="G2083" s="1095">
        <f t="shared" si="131"/>
        <v>0</v>
      </c>
      <c r="H2083" s="1090" t="str">
        <f t="shared" ca="1" si="132"/>
        <v/>
      </c>
      <c r="I2083" s="1109"/>
      <c r="J2083" s="1109"/>
      <c r="K2083" s="1112"/>
      <c r="L2083" s="1091"/>
      <c r="M2083" s="1091"/>
      <c r="N2083" s="1091"/>
      <c r="O2083" s="1091"/>
      <c r="P2083" s="1096"/>
      <c r="Q2083" s="1096"/>
      <c r="R2083" s="1096"/>
      <c r="S2083" s="1091"/>
    </row>
    <row r="2084" spans="1:19" x14ac:dyDescent="0.3">
      <c r="A2084" s="1090">
        <v>2079</v>
      </c>
      <c r="B2084" s="1091"/>
      <c r="C2084" s="1091"/>
      <c r="D2084" s="1097"/>
      <c r="E2084" s="1093">
        <f t="shared" si="129"/>
        <v>0</v>
      </c>
      <c r="F2084" s="1094">
        <f t="shared" si="130"/>
        <v>0</v>
      </c>
      <c r="G2084" s="1095">
        <f t="shared" si="131"/>
        <v>0</v>
      </c>
      <c r="H2084" s="1090" t="str">
        <f t="shared" ca="1" si="132"/>
        <v/>
      </c>
      <c r="I2084" s="1109"/>
      <c r="J2084" s="1109"/>
      <c r="K2084" s="1112"/>
      <c r="L2084" s="1091"/>
      <c r="M2084" s="1091"/>
      <c r="N2084" s="1091"/>
      <c r="O2084" s="1091"/>
      <c r="P2084" s="1096"/>
      <c r="Q2084" s="1096"/>
      <c r="R2084" s="1096"/>
      <c r="S2084" s="1091"/>
    </row>
    <row r="2085" spans="1:19" x14ac:dyDescent="0.3">
      <c r="A2085" s="1090">
        <v>2080</v>
      </c>
      <c r="B2085" s="1091"/>
      <c r="C2085" s="1091"/>
      <c r="D2085" s="1097"/>
      <c r="E2085" s="1093">
        <f t="shared" si="129"/>
        <v>0</v>
      </c>
      <c r="F2085" s="1094">
        <f t="shared" si="130"/>
        <v>0</v>
      </c>
      <c r="G2085" s="1095">
        <f t="shared" si="131"/>
        <v>0</v>
      </c>
      <c r="H2085" s="1090" t="str">
        <f t="shared" ca="1" si="132"/>
        <v/>
      </c>
      <c r="I2085" s="1109"/>
      <c r="J2085" s="1109"/>
      <c r="K2085" s="1112"/>
      <c r="L2085" s="1091"/>
      <c r="M2085" s="1091"/>
      <c r="N2085" s="1091"/>
      <c r="O2085" s="1091"/>
      <c r="P2085" s="1096"/>
      <c r="Q2085" s="1096"/>
      <c r="R2085" s="1096"/>
      <c r="S2085" s="1091"/>
    </row>
    <row r="2086" spans="1:19" x14ac:dyDescent="0.3">
      <c r="A2086" s="1090">
        <v>2081</v>
      </c>
      <c r="B2086" s="1091"/>
      <c r="C2086" s="1091"/>
      <c r="D2086" s="1097"/>
      <c r="E2086" s="1093">
        <f t="shared" si="129"/>
        <v>0</v>
      </c>
      <c r="F2086" s="1094">
        <f t="shared" si="130"/>
        <v>0</v>
      </c>
      <c r="G2086" s="1095">
        <f t="shared" si="131"/>
        <v>0</v>
      </c>
      <c r="H2086" s="1090" t="str">
        <f t="shared" ca="1" si="132"/>
        <v/>
      </c>
      <c r="I2086" s="1109"/>
      <c r="J2086" s="1109"/>
      <c r="K2086" s="1112"/>
      <c r="L2086" s="1091"/>
      <c r="M2086" s="1091"/>
      <c r="N2086" s="1091"/>
      <c r="O2086" s="1091"/>
      <c r="P2086" s="1096"/>
      <c r="Q2086" s="1096"/>
      <c r="R2086" s="1096"/>
      <c r="S2086" s="1091"/>
    </row>
    <row r="2087" spans="1:19" x14ac:dyDescent="0.3">
      <c r="A2087" s="1090">
        <v>2082</v>
      </c>
      <c r="B2087" s="1091"/>
      <c r="C2087" s="1091"/>
      <c r="D2087" s="1097"/>
      <c r="E2087" s="1093">
        <f t="shared" si="129"/>
        <v>0</v>
      </c>
      <c r="F2087" s="1094">
        <f t="shared" si="130"/>
        <v>0</v>
      </c>
      <c r="G2087" s="1095">
        <f t="shared" si="131"/>
        <v>0</v>
      </c>
      <c r="H2087" s="1090" t="str">
        <f t="shared" ca="1" si="132"/>
        <v/>
      </c>
      <c r="I2087" s="1109"/>
      <c r="J2087" s="1109"/>
      <c r="K2087" s="1112"/>
      <c r="L2087" s="1091"/>
      <c r="M2087" s="1091"/>
      <c r="N2087" s="1091"/>
      <c r="O2087" s="1091"/>
      <c r="P2087" s="1096"/>
      <c r="Q2087" s="1096"/>
      <c r="R2087" s="1096"/>
      <c r="S2087" s="1091"/>
    </row>
    <row r="2088" spans="1:19" x14ac:dyDescent="0.3">
      <c r="A2088" s="1090">
        <v>2083</v>
      </c>
      <c r="B2088" s="1091"/>
      <c r="C2088" s="1091"/>
      <c r="D2088" s="1097"/>
      <c r="E2088" s="1093">
        <f t="shared" si="129"/>
        <v>0</v>
      </c>
      <c r="F2088" s="1094">
        <f t="shared" si="130"/>
        <v>0</v>
      </c>
      <c r="G2088" s="1095">
        <f t="shared" si="131"/>
        <v>0</v>
      </c>
      <c r="H2088" s="1090" t="str">
        <f t="shared" ca="1" si="132"/>
        <v/>
      </c>
      <c r="I2088" s="1109"/>
      <c r="J2088" s="1109"/>
      <c r="K2088" s="1112"/>
      <c r="L2088" s="1091"/>
      <c r="M2088" s="1091"/>
      <c r="N2088" s="1091"/>
      <c r="O2088" s="1091"/>
      <c r="P2088" s="1096"/>
      <c r="Q2088" s="1096"/>
      <c r="R2088" s="1096"/>
      <c r="S2088" s="1091"/>
    </row>
    <row r="2089" spans="1:19" x14ac:dyDescent="0.3">
      <c r="A2089" s="1090">
        <v>2084</v>
      </c>
      <c r="B2089" s="1091"/>
      <c r="C2089" s="1091"/>
      <c r="D2089" s="1097"/>
      <c r="E2089" s="1093">
        <f t="shared" si="129"/>
        <v>0</v>
      </c>
      <c r="F2089" s="1094">
        <f t="shared" si="130"/>
        <v>0</v>
      </c>
      <c r="G2089" s="1095">
        <f t="shared" si="131"/>
        <v>0</v>
      </c>
      <c r="H2089" s="1090" t="str">
        <f t="shared" ca="1" si="132"/>
        <v/>
      </c>
      <c r="I2089" s="1109"/>
      <c r="J2089" s="1109"/>
      <c r="K2089" s="1112"/>
      <c r="L2089" s="1091"/>
      <c r="M2089" s="1091"/>
      <c r="N2089" s="1091"/>
      <c r="O2089" s="1091"/>
      <c r="P2089" s="1096"/>
      <c r="Q2089" s="1096"/>
      <c r="R2089" s="1096"/>
      <c r="S2089" s="1091"/>
    </row>
    <row r="2090" spans="1:19" x14ac:dyDescent="0.3">
      <c r="A2090" s="1090">
        <v>2085</v>
      </c>
      <c r="B2090" s="1091"/>
      <c r="C2090" s="1091"/>
      <c r="D2090" s="1097"/>
      <c r="E2090" s="1093">
        <f t="shared" si="129"/>
        <v>0</v>
      </c>
      <c r="F2090" s="1094">
        <f t="shared" si="130"/>
        <v>0</v>
      </c>
      <c r="G2090" s="1095">
        <f t="shared" si="131"/>
        <v>0</v>
      </c>
      <c r="H2090" s="1090" t="str">
        <f t="shared" ca="1" si="132"/>
        <v/>
      </c>
      <c r="I2090" s="1109"/>
      <c r="J2090" s="1109"/>
      <c r="K2090" s="1112"/>
      <c r="L2090" s="1091"/>
      <c r="M2090" s="1091"/>
      <c r="N2090" s="1091"/>
      <c r="O2090" s="1091"/>
      <c r="P2090" s="1096"/>
      <c r="Q2090" s="1096"/>
      <c r="R2090" s="1096"/>
      <c r="S2090" s="1091"/>
    </row>
    <row r="2091" spans="1:19" x14ac:dyDescent="0.3">
      <c r="A2091" s="1090">
        <v>2086</v>
      </c>
      <c r="B2091" s="1091"/>
      <c r="C2091" s="1091"/>
      <c r="D2091" s="1097"/>
      <c r="E2091" s="1093">
        <f t="shared" si="129"/>
        <v>0</v>
      </c>
      <c r="F2091" s="1094">
        <f t="shared" si="130"/>
        <v>0</v>
      </c>
      <c r="G2091" s="1095">
        <f t="shared" si="131"/>
        <v>0</v>
      </c>
      <c r="H2091" s="1090" t="str">
        <f t="shared" ca="1" si="132"/>
        <v/>
      </c>
      <c r="I2091" s="1109"/>
      <c r="J2091" s="1109"/>
      <c r="K2091" s="1112"/>
      <c r="L2091" s="1091"/>
      <c r="M2091" s="1091"/>
      <c r="N2091" s="1091"/>
      <c r="O2091" s="1091"/>
      <c r="P2091" s="1096"/>
      <c r="Q2091" s="1096"/>
      <c r="R2091" s="1096"/>
      <c r="S2091" s="1091"/>
    </row>
    <row r="2092" spans="1:19" x14ac:dyDescent="0.3">
      <c r="A2092" s="1090">
        <v>2087</v>
      </c>
      <c r="B2092" s="1091"/>
      <c r="C2092" s="1091"/>
      <c r="D2092" s="1097"/>
      <c r="E2092" s="1093">
        <f t="shared" si="129"/>
        <v>0</v>
      </c>
      <c r="F2092" s="1094">
        <f t="shared" si="130"/>
        <v>0</v>
      </c>
      <c r="G2092" s="1095">
        <f t="shared" si="131"/>
        <v>0</v>
      </c>
      <c r="H2092" s="1090" t="str">
        <f t="shared" ca="1" si="132"/>
        <v/>
      </c>
      <c r="I2092" s="1109"/>
      <c r="J2092" s="1109"/>
      <c r="K2092" s="1112"/>
      <c r="L2092" s="1091"/>
      <c r="M2092" s="1091"/>
      <c r="N2092" s="1091"/>
      <c r="O2092" s="1091"/>
      <c r="P2092" s="1096"/>
      <c r="Q2092" s="1096"/>
      <c r="R2092" s="1096"/>
      <c r="S2092" s="1091"/>
    </row>
    <row r="2093" spans="1:19" x14ac:dyDescent="0.3">
      <c r="A2093" s="1090">
        <v>2088</v>
      </c>
      <c r="B2093" s="1091"/>
      <c r="C2093" s="1091"/>
      <c r="D2093" s="1097"/>
      <c r="E2093" s="1093">
        <f t="shared" si="129"/>
        <v>0</v>
      </c>
      <c r="F2093" s="1094">
        <f t="shared" si="130"/>
        <v>0</v>
      </c>
      <c r="G2093" s="1095">
        <f t="shared" si="131"/>
        <v>0</v>
      </c>
      <c r="H2093" s="1090" t="str">
        <f t="shared" ca="1" si="132"/>
        <v/>
      </c>
      <c r="I2093" s="1109"/>
      <c r="J2093" s="1109"/>
      <c r="K2093" s="1112"/>
      <c r="L2093" s="1091"/>
      <c r="M2093" s="1091"/>
      <c r="N2093" s="1091"/>
      <c r="O2093" s="1091"/>
      <c r="P2093" s="1096"/>
      <c r="Q2093" s="1096"/>
      <c r="R2093" s="1096"/>
      <c r="S2093" s="1091"/>
    </row>
    <row r="2094" spans="1:19" x14ac:dyDescent="0.3">
      <c r="A2094" s="1090">
        <v>2089</v>
      </c>
      <c r="B2094" s="1091"/>
      <c r="C2094" s="1091"/>
      <c r="D2094" s="1097"/>
      <c r="E2094" s="1093">
        <f t="shared" si="129"/>
        <v>0</v>
      </c>
      <c r="F2094" s="1094">
        <f t="shared" si="130"/>
        <v>0</v>
      </c>
      <c r="G2094" s="1095">
        <f t="shared" si="131"/>
        <v>0</v>
      </c>
      <c r="H2094" s="1090" t="str">
        <f t="shared" ca="1" si="132"/>
        <v/>
      </c>
      <c r="I2094" s="1109"/>
      <c r="J2094" s="1109"/>
      <c r="K2094" s="1112"/>
      <c r="L2094" s="1091"/>
      <c r="M2094" s="1091"/>
      <c r="N2094" s="1091"/>
      <c r="O2094" s="1091"/>
      <c r="P2094" s="1096"/>
      <c r="Q2094" s="1096"/>
      <c r="R2094" s="1096"/>
      <c r="S2094" s="1091"/>
    </row>
    <row r="2095" spans="1:19" x14ac:dyDescent="0.3">
      <c r="A2095" s="1090">
        <v>2090</v>
      </c>
      <c r="B2095" s="1091"/>
      <c r="C2095" s="1091"/>
      <c r="D2095" s="1097"/>
      <c r="E2095" s="1093">
        <f t="shared" si="129"/>
        <v>0</v>
      </c>
      <c r="F2095" s="1094">
        <f t="shared" si="130"/>
        <v>0</v>
      </c>
      <c r="G2095" s="1095">
        <f t="shared" si="131"/>
        <v>0</v>
      </c>
      <c r="H2095" s="1090" t="str">
        <f t="shared" ca="1" si="132"/>
        <v/>
      </c>
      <c r="I2095" s="1109"/>
      <c r="J2095" s="1109"/>
      <c r="K2095" s="1112"/>
      <c r="L2095" s="1091"/>
      <c r="M2095" s="1091"/>
      <c r="N2095" s="1091"/>
      <c r="O2095" s="1091"/>
      <c r="P2095" s="1096"/>
      <c r="Q2095" s="1096"/>
      <c r="R2095" s="1096"/>
      <c r="S2095" s="1091"/>
    </row>
    <row r="2096" spans="1:19" x14ac:dyDescent="0.3">
      <c r="A2096" s="1090">
        <v>2091</v>
      </c>
      <c r="B2096" s="1091"/>
      <c r="C2096" s="1091"/>
      <c r="D2096" s="1097"/>
      <c r="E2096" s="1093">
        <f t="shared" si="129"/>
        <v>0</v>
      </c>
      <c r="F2096" s="1094">
        <f t="shared" si="130"/>
        <v>0</v>
      </c>
      <c r="G2096" s="1095">
        <f t="shared" si="131"/>
        <v>0</v>
      </c>
      <c r="H2096" s="1090" t="str">
        <f t="shared" ca="1" si="132"/>
        <v/>
      </c>
      <c r="I2096" s="1109"/>
      <c r="J2096" s="1109"/>
      <c r="K2096" s="1112"/>
      <c r="L2096" s="1091"/>
      <c r="M2096" s="1091"/>
      <c r="N2096" s="1091"/>
      <c r="O2096" s="1091"/>
      <c r="P2096" s="1096"/>
      <c r="Q2096" s="1096"/>
      <c r="R2096" s="1096"/>
      <c r="S2096" s="1091"/>
    </row>
    <row r="2097" spans="1:19" x14ac:dyDescent="0.3">
      <c r="A2097" s="1090">
        <v>2092</v>
      </c>
      <c r="B2097" s="1091"/>
      <c r="C2097" s="1091"/>
      <c r="D2097" s="1097"/>
      <c r="E2097" s="1093">
        <f t="shared" si="129"/>
        <v>0</v>
      </c>
      <c r="F2097" s="1094">
        <f t="shared" si="130"/>
        <v>0</v>
      </c>
      <c r="G2097" s="1095">
        <f t="shared" si="131"/>
        <v>0</v>
      </c>
      <c r="H2097" s="1090" t="str">
        <f t="shared" ca="1" si="132"/>
        <v/>
      </c>
      <c r="I2097" s="1109"/>
      <c r="J2097" s="1109"/>
      <c r="K2097" s="1112"/>
      <c r="L2097" s="1091"/>
      <c r="M2097" s="1091"/>
      <c r="N2097" s="1091"/>
      <c r="O2097" s="1091"/>
      <c r="P2097" s="1096"/>
      <c r="Q2097" s="1096"/>
      <c r="R2097" s="1096"/>
      <c r="S2097" s="1091"/>
    </row>
    <row r="2098" spans="1:19" x14ac:dyDescent="0.3">
      <c r="A2098" s="1090">
        <v>2093</v>
      </c>
      <c r="B2098" s="1091"/>
      <c r="C2098" s="1091"/>
      <c r="D2098" s="1097"/>
      <c r="E2098" s="1093">
        <f t="shared" si="129"/>
        <v>0</v>
      </c>
      <c r="F2098" s="1094">
        <f t="shared" si="130"/>
        <v>0</v>
      </c>
      <c r="G2098" s="1095">
        <f t="shared" si="131"/>
        <v>0</v>
      </c>
      <c r="H2098" s="1090" t="str">
        <f t="shared" ca="1" si="132"/>
        <v/>
      </c>
      <c r="I2098" s="1109"/>
      <c r="J2098" s="1109"/>
      <c r="K2098" s="1112"/>
      <c r="L2098" s="1091"/>
      <c r="M2098" s="1091"/>
      <c r="N2098" s="1091"/>
      <c r="O2098" s="1091"/>
      <c r="P2098" s="1096"/>
      <c r="Q2098" s="1096"/>
      <c r="R2098" s="1096"/>
      <c r="S2098" s="1091"/>
    </row>
    <row r="2099" spans="1:19" x14ac:dyDescent="0.3">
      <c r="A2099" s="1090">
        <v>2094</v>
      </c>
      <c r="B2099" s="1091"/>
      <c r="C2099" s="1091"/>
      <c r="D2099" s="1097"/>
      <c r="E2099" s="1093">
        <f t="shared" si="129"/>
        <v>0</v>
      </c>
      <c r="F2099" s="1094">
        <f t="shared" si="130"/>
        <v>0</v>
      </c>
      <c r="G2099" s="1095">
        <f t="shared" si="131"/>
        <v>0</v>
      </c>
      <c r="H2099" s="1090" t="str">
        <f t="shared" ca="1" si="132"/>
        <v/>
      </c>
      <c r="I2099" s="1109"/>
      <c r="J2099" s="1109"/>
      <c r="K2099" s="1112"/>
      <c r="L2099" s="1091"/>
      <c r="M2099" s="1091"/>
      <c r="N2099" s="1091"/>
      <c r="O2099" s="1091"/>
      <c r="P2099" s="1096"/>
      <c r="Q2099" s="1096"/>
      <c r="R2099" s="1096"/>
      <c r="S2099" s="1091"/>
    </row>
    <row r="2100" spans="1:19" x14ac:dyDescent="0.3">
      <c r="A2100" s="1090">
        <v>2095</v>
      </c>
      <c r="B2100" s="1091"/>
      <c r="C2100" s="1091"/>
      <c r="D2100" s="1097"/>
      <c r="E2100" s="1093">
        <f t="shared" si="129"/>
        <v>0</v>
      </c>
      <c r="F2100" s="1094">
        <f t="shared" si="130"/>
        <v>0</v>
      </c>
      <c r="G2100" s="1095">
        <f t="shared" si="131"/>
        <v>0</v>
      </c>
      <c r="H2100" s="1090" t="str">
        <f t="shared" ca="1" si="132"/>
        <v/>
      </c>
      <c r="I2100" s="1109"/>
      <c r="J2100" s="1109"/>
      <c r="K2100" s="1112"/>
      <c r="L2100" s="1091"/>
      <c r="M2100" s="1091"/>
      <c r="N2100" s="1091"/>
      <c r="O2100" s="1091"/>
      <c r="P2100" s="1096"/>
      <c r="Q2100" s="1096"/>
      <c r="R2100" s="1096"/>
      <c r="S2100" s="1091"/>
    </row>
    <row r="2101" spans="1:19" x14ac:dyDescent="0.3">
      <c r="A2101" s="1090">
        <v>2096</v>
      </c>
      <c r="B2101" s="1091"/>
      <c r="C2101" s="1091"/>
      <c r="D2101" s="1097"/>
      <c r="E2101" s="1093">
        <f t="shared" si="129"/>
        <v>0</v>
      </c>
      <c r="F2101" s="1094">
        <f t="shared" si="130"/>
        <v>0</v>
      </c>
      <c r="G2101" s="1095">
        <f t="shared" si="131"/>
        <v>0</v>
      </c>
      <c r="H2101" s="1090" t="str">
        <f t="shared" ca="1" si="132"/>
        <v/>
      </c>
      <c r="I2101" s="1109"/>
      <c r="J2101" s="1109"/>
      <c r="K2101" s="1112"/>
      <c r="L2101" s="1091"/>
      <c r="M2101" s="1091"/>
      <c r="N2101" s="1091"/>
      <c r="O2101" s="1091"/>
      <c r="P2101" s="1096"/>
      <c r="Q2101" s="1096"/>
      <c r="R2101" s="1096"/>
      <c r="S2101" s="1091"/>
    </row>
    <row r="2102" spans="1:19" x14ac:dyDescent="0.3">
      <c r="A2102" s="1090">
        <v>2097</v>
      </c>
      <c r="B2102" s="1091"/>
      <c r="C2102" s="1091"/>
      <c r="D2102" s="1097"/>
      <c r="E2102" s="1093">
        <f t="shared" si="129"/>
        <v>0</v>
      </c>
      <c r="F2102" s="1094">
        <f t="shared" si="130"/>
        <v>0</v>
      </c>
      <c r="G2102" s="1095">
        <f t="shared" si="131"/>
        <v>0</v>
      </c>
      <c r="H2102" s="1090" t="str">
        <f t="shared" ca="1" si="132"/>
        <v/>
      </c>
      <c r="I2102" s="1109"/>
      <c r="J2102" s="1109"/>
      <c r="K2102" s="1112"/>
      <c r="L2102" s="1091"/>
      <c r="M2102" s="1091"/>
      <c r="N2102" s="1091"/>
      <c r="O2102" s="1091"/>
      <c r="P2102" s="1096"/>
      <c r="Q2102" s="1096"/>
      <c r="R2102" s="1096"/>
      <c r="S2102" s="1091"/>
    </row>
    <row r="2103" spans="1:19" x14ac:dyDescent="0.3">
      <c r="A2103" s="1090">
        <v>2098</v>
      </c>
      <c r="B2103" s="1091"/>
      <c r="C2103" s="1091"/>
      <c r="D2103" s="1097"/>
      <c r="E2103" s="1093">
        <f t="shared" si="129"/>
        <v>0</v>
      </c>
      <c r="F2103" s="1094">
        <f t="shared" si="130"/>
        <v>0</v>
      </c>
      <c r="G2103" s="1095">
        <f t="shared" si="131"/>
        <v>0</v>
      </c>
      <c r="H2103" s="1090" t="str">
        <f t="shared" ca="1" si="132"/>
        <v/>
      </c>
      <c r="I2103" s="1109"/>
      <c r="J2103" s="1109"/>
      <c r="K2103" s="1112"/>
      <c r="L2103" s="1091"/>
      <c r="M2103" s="1091"/>
      <c r="N2103" s="1091"/>
      <c r="O2103" s="1091"/>
      <c r="P2103" s="1096"/>
      <c r="Q2103" s="1096"/>
      <c r="R2103" s="1096"/>
      <c r="S2103" s="1091"/>
    </row>
    <row r="2104" spans="1:19" x14ac:dyDescent="0.3">
      <c r="A2104" s="1090">
        <v>2099</v>
      </c>
      <c r="B2104" s="1091"/>
      <c r="C2104" s="1091"/>
      <c r="D2104" s="1097"/>
      <c r="E2104" s="1093">
        <f t="shared" si="129"/>
        <v>0</v>
      </c>
      <c r="F2104" s="1094">
        <f t="shared" si="130"/>
        <v>0</v>
      </c>
      <c r="G2104" s="1095">
        <f t="shared" si="131"/>
        <v>0</v>
      </c>
      <c r="H2104" s="1090" t="str">
        <f t="shared" ca="1" si="132"/>
        <v/>
      </c>
      <c r="I2104" s="1109"/>
      <c r="J2104" s="1109"/>
      <c r="K2104" s="1112"/>
      <c r="L2104" s="1091"/>
      <c r="M2104" s="1091"/>
      <c r="N2104" s="1091"/>
      <c r="O2104" s="1091"/>
      <c r="P2104" s="1096"/>
      <c r="Q2104" s="1096"/>
      <c r="R2104" s="1096"/>
      <c r="S2104" s="1091"/>
    </row>
    <row r="2105" spans="1:19" x14ac:dyDescent="0.3">
      <c r="A2105" s="1090">
        <v>2100</v>
      </c>
      <c r="B2105" s="1091"/>
      <c r="C2105" s="1091"/>
      <c r="D2105" s="1097"/>
      <c r="E2105" s="1093">
        <f t="shared" si="129"/>
        <v>0</v>
      </c>
      <c r="F2105" s="1094">
        <f t="shared" si="130"/>
        <v>0</v>
      </c>
      <c r="G2105" s="1095">
        <f t="shared" si="131"/>
        <v>0</v>
      </c>
      <c r="H2105" s="1090" t="str">
        <f t="shared" ca="1" si="132"/>
        <v/>
      </c>
      <c r="I2105" s="1109"/>
      <c r="J2105" s="1109"/>
      <c r="K2105" s="1112"/>
      <c r="L2105" s="1091"/>
      <c r="M2105" s="1091"/>
      <c r="N2105" s="1091"/>
      <c r="O2105" s="1091"/>
      <c r="P2105" s="1096"/>
      <c r="Q2105" s="1096"/>
      <c r="R2105" s="1096"/>
      <c r="S2105" s="1091"/>
    </row>
    <row r="2106" spans="1:19" x14ac:dyDescent="0.3">
      <c r="A2106" s="1090">
        <v>2101</v>
      </c>
      <c r="B2106" s="1091"/>
      <c r="C2106" s="1091"/>
      <c r="D2106" s="1097"/>
      <c r="E2106" s="1093">
        <f t="shared" si="129"/>
        <v>0</v>
      </c>
      <c r="F2106" s="1094">
        <f t="shared" si="130"/>
        <v>0</v>
      </c>
      <c r="G2106" s="1095">
        <f t="shared" si="131"/>
        <v>0</v>
      </c>
      <c r="H2106" s="1090" t="str">
        <f t="shared" ca="1" si="132"/>
        <v/>
      </c>
      <c r="I2106" s="1109"/>
      <c r="J2106" s="1109"/>
      <c r="K2106" s="1112"/>
      <c r="L2106" s="1091"/>
      <c r="M2106" s="1091"/>
      <c r="N2106" s="1091"/>
      <c r="O2106" s="1091"/>
      <c r="P2106" s="1096"/>
      <c r="Q2106" s="1096"/>
      <c r="R2106" s="1096"/>
      <c r="S2106" s="1091"/>
    </row>
    <row r="2107" spans="1:19" x14ac:dyDescent="0.3">
      <c r="A2107" s="1090">
        <v>2102</v>
      </c>
      <c r="B2107" s="1091"/>
      <c r="C2107" s="1091"/>
      <c r="D2107" s="1097"/>
      <c r="E2107" s="1093">
        <f t="shared" si="129"/>
        <v>0</v>
      </c>
      <c r="F2107" s="1094">
        <f t="shared" si="130"/>
        <v>0</v>
      </c>
      <c r="G2107" s="1095">
        <f t="shared" si="131"/>
        <v>0</v>
      </c>
      <c r="H2107" s="1090" t="str">
        <f t="shared" ca="1" si="132"/>
        <v/>
      </c>
      <c r="I2107" s="1109"/>
      <c r="J2107" s="1109"/>
      <c r="K2107" s="1112"/>
      <c r="L2107" s="1091"/>
      <c r="M2107" s="1091"/>
      <c r="N2107" s="1091"/>
      <c r="O2107" s="1091"/>
      <c r="P2107" s="1096"/>
      <c r="Q2107" s="1096"/>
      <c r="R2107" s="1096"/>
      <c r="S2107" s="1091"/>
    </row>
    <row r="2108" spans="1:19" x14ac:dyDescent="0.3">
      <c r="A2108" s="1090">
        <v>2103</v>
      </c>
      <c r="B2108" s="1091"/>
      <c r="C2108" s="1091"/>
      <c r="D2108" s="1097"/>
      <c r="E2108" s="1093">
        <f t="shared" si="129"/>
        <v>0</v>
      </c>
      <c r="F2108" s="1094">
        <f t="shared" si="130"/>
        <v>0</v>
      </c>
      <c r="G2108" s="1095">
        <f t="shared" si="131"/>
        <v>0</v>
      </c>
      <c r="H2108" s="1090" t="str">
        <f t="shared" ca="1" si="132"/>
        <v/>
      </c>
      <c r="I2108" s="1109"/>
      <c r="J2108" s="1109"/>
      <c r="K2108" s="1112"/>
      <c r="L2108" s="1091"/>
      <c r="M2108" s="1091"/>
      <c r="N2108" s="1091"/>
      <c r="O2108" s="1091"/>
      <c r="P2108" s="1096"/>
      <c r="Q2108" s="1096"/>
      <c r="R2108" s="1096"/>
      <c r="S2108" s="1091"/>
    </row>
    <row r="2109" spans="1:19" x14ac:dyDescent="0.3">
      <c r="A2109" s="1090">
        <v>2104</v>
      </c>
      <c r="B2109" s="1091"/>
      <c r="C2109" s="1091"/>
      <c r="D2109" s="1097"/>
      <c r="E2109" s="1093">
        <f t="shared" si="129"/>
        <v>0</v>
      </c>
      <c r="F2109" s="1094">
        <f t="shared" si="130"/>
        <v>0</v>
      </c>
      <c r="G2109" s="1095">
        <f t="shared" si="131"/>
        <v>0</v>
      </c>
      <c r="H2109" s="1090" t="str">
        <f t="shared" ca="1" si="132"/>
        <v/>
      </c>
      <c r="I2109" s="1109"/>
      <c r="J2109" s="1109"/>
      <c r="K2109" s="1112"/>
      <c r="L2109" s="1091"/>
      <c r="M2109" s="1091"/>
      <c r="N2109" s="1091"/>
      <c r="O2109" s="1091"/>
      <c r="P2109" s="1096"/>
      <c r="Q2109" s="1096"/>
      <c r="R2109" s="1096"/>
      <c r="S2109" s="1091"/>
    </row>
    <row r="2110" spans="1:19" x14ac:dyDescent="0.3">
      <c r="A2110" s="1090">
        <v>2105</v>
      </c>
      <c r="B2110" s="1091"/>
      <c r="C2110" s="1091"/>
      <c r="D2110" s="1097"/>
      <c r="E2110" s="1093">
        <f t="shared" si="129"/>
        <v>0</v>
      </c>
      <c r="F2110" s="1094">
        <f t="shared" si="130"/>
        <v>0</v>
      </c>
      <c r="G2110" s="1095">
        <f t="shared" si="131"/>
        <v>0</v>
      </c>
      <c r="H2110" s="1090" t="str">
        <f t="shared" ca="1" si="132"/>
        <v/>
      </c>
      <c r="I2110" s="1109"/>
      <c r="J2110" s="1109"/>
      <c r="K2110" s="1112"/>
      <c r="L2110" s="1091"/>
      <c r="M2110" s="1091"/>
      <c r="N2110" s="1091"/>
      <c r="O2110" s="1091"/>
      <c r="P2110" s="1096"/>
      <c r="Q2110" s="1096"/>
      <c r="R2110" s="1096"/>
      <c r="S2110" s="1091"/>
    </row>
    <row r="2111" spans="1:19" x14ac:dyDescent="0.3">
      <c r="A2111" s="1090">
        <v>2106</v>
      </c>
      <c r="B2111" s="1091"/>
      <c r="C2111" s="1091"/>
      <c r="D2111" s="1097"/>
      <c r="E2111" s="1093">
        <f t="shared" si="129"/>
        <v>0</v>
      </c>
      <c r="F2111" s="1094">
        <f t="shared" si="130"/>
        <v>0</v>
      </c>
      <c r="G2111" s="1095">
        <f t="shared" si="131"/>
        <v>0</v>
      </c>
      <c r="H2111" s="1090" t="str">
        <f t="shared" ca="1" si="132"/>
        <v/>
      </c>
      <c r="I2111" s="1109"/>
      <c r="J2111" s="1109"/>
      <c r="K2111" s="1112"/>
      <c r="L2111" s="1091"/>
      <c r="M2111" s="1091"/>
      <c r="N2111" s="1091"/>
      <c r="O2111" s="1091"/>
      <c r="P2111" s="1096"/>
      <c r="Q2111" s="1096"/>
      <c r="R2111" s="1096"/>
      <c r="S2111" s="1091"/>
    </row>
    <row r="2112" spans="1:19" x14ac:dyDescent="0.3">
      <c r="A2112" s="1090">
        <v>2107</v>
      </c>
      <c r="B2112" s="1091"/>
      <c r="C2112" s="1091"/>
      <c r="D2112" s="1097"/>
      <c r="E2112" s="1093">
        <f t="shared" si="129"/>
        <v>0</v>
      </c>
      <c r="F2112" s="1094">
        <f t="shared" si="130"/>
        <v>0</v>
      </c>
      <c r="G2112" s="1095">
        <f t="shared" si="131"/>
        <v>0</v>
      </c>
      <c r="H2112" s="1090" t="str">
        <f t="shared" ca="1" si="132"/>
        <v/>
      </c>
      <c r="I2112" s="1109"/>
      <c r="J2112" s="1109"/>
      <c r="K2112" s="1112"/>
      <c r="L2112" s="1091"/>
      <c r="M2112" s="1091"/>
      <c r="N2112" s="1091"/>
      <c r="O2112" s="1091"/>
      <c r="P2112" s="1096"/>
      <c r="Q2112" s="1096"/>
      <c r="R2112" s="1096"/>
      <c r="S2112" s="1091"/>
    </row>
    <row r="2113" spans="1:19" x14ac:dyDescent="0.3">
      <c r="A2113" s="1090">
        <v>2108</v>
      </c>
      <c r="B2113" s="1091"/>
      <c r="C2113" s="1091"/>
      <c r="D2113" s="1097"/>
      <c r="E2113" s="1093">
        <f t="shared" si="129"/>
        <v>0</v>
      </c>
      <c r="F2113" s="1094">
        <f t="shared" si="130"/>
        <v>0</v>
      </c>
      <c r="G2113" s="1095">
        <f t="shared" si="131"/>
        <v>0</v>
      </c>
      <c r="H2113" s="1090" t="str">
        <f t="shared" ca="1" si="132"/>
        <v/>
      </c>
      <c r="I2113" s="1109"/>
      <c r="J2113" s="1109"/>
      <c r="K2113" s="1112"/>
      <c r="L2113" s="1091"/>
      <c r="M2113" s="1091"/>
      <c r="N2113" s="1091"/>
      <c r="O2113" s="1091"/>
      <c r="P2113" s="1096"/>
      <c r="Q2113" s="1096"/>
      <c r="R2113" s="1096"/>
      <c r="S2113" s="1091"/>
    </row>
    <row r="2114" spans="1:19" x14ac:dyDescent="0.3">
      <c r="A2114" s="1090">
        <v>2109</v>
      </c>
      <c r="B2114" s="1091"/>
      <c r="C2114" s="1091"/>
      <c r="D2114" s="1097"/>
      <c r="E2114" s="1093">
        <f t="shared" si="129"/>
        <v>0</v>
      </c>
      <c r="F2114" s="1094">
        <f t="shared" si="130"/>
        <v>0</v>
      </c>
      <c r="G2114" s="1095">
        <f t="shared" si="131"/>
        <v>0</v>
      </c>
      <c r="H2114" s="1090" t="str">
        <f t="shared" ca="1" si="132"/>
        <v/>
      </c>
      <c r="I2114" s="1109"/>
      <c r="J2114" s="1109"/>
      <c r="K2114" s="1112"/>
      <c r="L2114" s="1091"/>
      <c r="M2114" s="1091"/>
      <c r="N2114" s="1091"/>
      <c r="O2114" s="1091"/>
      <c r="P2114" s="1096"/>
      <c r="Q2114" s="1096"/>
      <c r="R2114" s="1096"/>
      <c r="S2114" s="1091"/>
    </row>
    <row r="2115" spans="1:19" x14ac:dyDescent="0.3">
      <c r="A2115" s="1090">
        <v>2110</v>
      </c>
      <c r="B2115" s="1091"/>
      <c r="C2115" s="1091"/>
      <c r="D2115" s="1097"/>
      <c r="E2115" s="1093">
        <f t="shared" si="129"/>
        <v>0</v>
      </c>
      <c r="F2115" s="1094">
        <f t="shared" si="130"/>
        <v>0</v>
      </c>
      <c r="G2115" s="1095">
        <f t="shared" si="131"/>
        <v>0</v>
      </c>
      <c r="H2115" s="1090" t="str">
        <f t="shared" ca="1" si="132"/>
        <v/>
      </c>
      <c r="I2115" s="1109"/>
      <c r="J2115" s="1109"/>
      <c r="K2115" s="1112"/>
      <c r="L2115" s="1091"/>
      <c r="M2115" s="1091"/>
      <c r="N2115" s="1091"/>
      <c r="O2115" s="1091"/>
      <c r="P2115" s="1096"/>
      <c r="Q2115" s="1096"/>
      <c r="R2115" s="1096"/>
      <c r="S2115" s="1091"/>
    </row>
    <row r="2116" spans="1:19" x14ac:dyDescent="0.3">
      <c r="A2116" s="1090">
        <v>2111</v>
      </c>
      <c r="B2116" s="1091"/>
      <c r="C2116" s="1091"/>
      <c r="D2116" s="1097"/>
      <c r="E2116" s="1093">
        <f t="shared" si="129"/>
        <v>0</v>
      </c>
      <c r="F2116" s="1094">
        <f t="shared" si="130"/>
        <v>0</v>
      </c>
      <c r="G2116" s="1095">
        <f t="shared" si="131"/>
        <v>0</v>
      </c>
      <c r="H2116" s="1090" t="str">
        <f t="shared" ca="1" si="132"/>
        <v/>
      </c>
      <c r="I2116" s="1109"/>
      <c r="J2116" s="1109"/>
      <c r="K2116" s="1112"/>
      <c r="L2116" s="1091"/>
      <c r="M2116" s="1091"/>
      <c r="N2116" s="1091"/>
      <c r="O2116" s="1091"/>
      <c r="P2116" s="1096"/>
      <c r="Q2116" s="1096"/>
      <c r="R2116" s="1096"/>
      <c r="S2116" s="1091"/>
    </row>
    <row r="2117" spans="1:19" x14ac:dyDescent="0.3">
      <c r="A2117" s="1090">
        <v>2112</v>
      </c>
      <c r="B2117" s="1091"/>
      <c r="C2117" s="1091"/>
      <c r="D2117" s="1097"/>
      <c r="E2117" s="1093">
        <f t="shared" si="129"/>
        <v>0</v>
      </c>
      <c r="F2117" s="1094">
        <f t="shared" si="130"/>
        <v>0</v>
      </c>
      <c r="G2117" s="1095">
        <f t="shared" si="131"/>
        <v>0</v>
      </c>
      <c r="H2117" s="1090" t="str">
        <f t="shared" ca="1" si="132"/>
        <v/>
      </c>
      <c r="I2117" s="1109"/>
      <c r="J2117" s="1109"/>
      <c r="K2117" s="1112"/>
      <c r="L2117" s="1091"/>
      <c r="M2117" s="1091"/>
      <c r="N2117" s="1091"/>
      <c r="O2117" s="1091"/>
      <c r="P2117" s="1096"/>
      <c r="Q2117" s="1096"/>
      <c r="R2117" s="1096"/>
      <c r="S2117" s="1091"/>
    </row>
    <row r="2118" spans="1:19" x14ac:dyDescent="0.3">
      <c r="A2118" s="1090">
        <v>2113</v>
      </c>
      <c r="B2118" s="1091"/>
      <c r="C2118" s="1091"/>
      <c r="D2118" s="1097"/>
      <c r="E2118" s="1093">
        <f t="shared" si="129"/>
        <v>0</v>
      </c>
      <c r="F2118" s="1094">
        <f t="shared" si="130"/>
        <v>0</v>
      </c>
      <c r="G2118" s="1095">
        <f t="shared" si="131"/>
        <v>0</v>
      </c>
      <c r="H2118" s="1090" t="str">
        <f t="shared" ca="1" si="132"/>
        <v/>
      </c>
      <c r="I2118" s="1109"/>
      <c r="J2118" s="1109"/>
      <c r="K2118" s="1112"/>
      <c r="L2118" s="1091"/>
      <c r="M2118" s="1091"/>
      <c r="N2118" s="1091"/>
      <c r="O2118" s="1091"/>
      <c r="P2118" s="1096"/>
      <c r="Q2118" s="1096"/>
      <c r="R2118" s="1096"/>
      <c r="S2118" s="1091"/>
    </row>
    <row r="2119" spans="1:19" x14ac:dyDescent="0.3">
      <c r="A2119" s="1090">
        <v>2114</v>
      </c>
      <c r="B2119" s="1091"/>
      <c r="C2119" s="1091"/>
      <c r="D2119" s="1097"/>
      <c r="E2119" s="1093">
        <f t="shared" ref="E2119:E2182" si="133">D2119</f>
        <v>0</v>
      </c>
      <c r="F2119" s="1094">
        <f t="shared" ref="F2119:F2182" si="134">D2119</f>
        <v>0</v>
      </c>
      <c r="G2119" s="1095">
        <f t="shared" ref="G2119:G2182" si="135">D2119</f>
        <v>0</v>
      </c>
      <c r="H2119" s="1090" t="str">
        <f t="shared" ref="H2119:H2182" ca="1" si="136">IF(ISBLANK(D2119),"",DATEDIF(G2119,TODAY(),"y"))</f>
        <v/>
      </c>
      <c r="I2119" s="1109"/>
      <c r="J2119" s="1109"/>
      <c r="K2119" s="1112"/>
      <c r="L2119" s="1091"/>
      <c r="M2119" s="1091"/>
      <c r="N2119" s="1091"/>
      <c r="O2119" s="1091"/>
      <c r="P2119" s="1096"/>
      <c r="Q2119" s="1096"/>
      <c r="R2119" s="1096"/>
      <c r="S2119" s="1091"/>
    </row>
    <row r="2120" spans="1:19" x14ac:dyDescent="0.3">
      <c r="A2120" s="1090">
        <v>2115</v>
      </c>
      <c r="B2120" s="1091"/>
      <c r="C2120" s="1091"/>
      <c r="D2120" s="1097"/>
      <c r="E2120" s="1093">
        <f t="shared" si="133"/>
        <v>0</v>
      </c>
      <c r="F2120" s="1094">
        <f t="shared" si="134"/>
        <v>0</v>
      </c>
      <c r="G2120" s="1095">
        <f t="shared" si="135"/>
        <v>0</v>
      </c>
      <c r="H2120" s="1090" t="str">
        <f t="shared" ca="1" si="136"/>
        <v/>
      </c>
      <c r="I2120" s="1109"/>
      <c r="J2120" s="1109"/>
      <c r="K2120" s="1112"/>
      <c r="L2120" s="1091"/>
      <c r="M2120" s="1091"/>
      <c r="N2120" s="1091"/>
      <c r="O2120" s="1091"/>
      <c r="P2120" s="1096"/>
      <c r="Q2120" s="1096"/>
      <c r="R2120" s="1096"/>
      <c r="S2120" s="1091"/>
    </row>
    <row r="2121" spans="1:19" x14ac:dyDescent="0.3">
      <c r="A2121" s="1090">
        <v>2116</v>
      </c>
      <c r="B2121" s="1091"/>
      <c r="C2121" s="1091"/>
      <c r="D2121" s="1097"/>
      <c r="E2121" s="1093">
        <f t="shared" si="133"/>
        <v>0</v>
      </c>
      <c r="F2121" s="1094">
        <f t="shared" si="134"/>
        <v>0</v>
      </c>
      <c r="G2121" s="1095">
        <f t="shared" si="135"/>
        <v>0</v>
      </c>
      <c r="H2121" s="1090" t="str">
        <f t="shared" ca="1" si="136"/>
        <v/>
      </c>
      <c r="I2121" s="1109"/>
      <c r="J2121" s="1109"/>
      <c r="K2121" s="1112"/>
      <c r="L2121" s="1091"/>
      <c r="M2121" s="1091"/>
      <c r="N2121" s="1091"/>
      <c r="O2121" s="1091"/>
      <c r="P2121" s="1096"/>
      <c r="Q2121" s="1096"/>
      <c r="R2121" s="1096"/>
      <c r="S2121" s="1091"/>
    </row>
    <row r="2122" spans="1:19" x14ac:dyDescent="0.3">
      <c r="A2122" s="1090">
        <v>2117</v>
      </c>
      <c r="B2122" s="1091"/>
      <c r="C2122" s="1091"/>
      <c r="D2122" s="1097"/>
      <c r="E2122" s="1093">
        <f t="shared" si="133"/>
        <v>0</v>
      </c>
      <c r="F2122" s="1094">
        <f t="shared" si="134"/>
        <v>0</v>
      </c>
      <c r="G2122" s="1095">
        <f t="shared" si="135"/>
        <v>0</v>
      </c>
      <c r="H2122" s="1090" t="str">
        <f t="shared" ca="1" si="136"/>
        <v/>
      </c>
      <c r="I2122" s="1109"/>
      <c r="J2122" s="1109"/>
      <c r="K2122" s="1112"/>
      <c r="L2122" s="1091"/>
      <c r="M2122" s="1091"/>
      <c r="N2122" s="1091"/>
      <c r="O2122" s="1091"/>
      <c r="P2122" s="1096"/>
      <c r="Q2122" s="1096"/>
      <c r="R2122" s="1096"/>
      <c r="S2122" s="1091"/>
    </row>
    <row r="2123" spans="1:19" x14ac:dyDescent="0.3">
      <c r="A2123" s="1090">
        <v>2118</v>
      </c>
      <c r="B2123" s="1091"/>
      <c r="C2123" s="1091"/>
      <c r="D2123" s="1097"/>
      <c r="E2123" s="1093">
        <f t="shared" si="133"/>
        <v>0</v>
      </c>
      <c r="F2123" s="1094">
        <f t="shared" si="134"/>
        <v>0</v>
      </c>
      <c r="G2123" s="1095">
        <f t="shared" si="135"/>
        <v>0</v>
      </c>
      <c r="H2123" s="1090" t="str">
        <f t="shared" ca="1" si="136"/>
        <v/>
      </c>
      <c r="I2123" s="1109"/>
      <c r="J2123" s="1109"/>
      <c r="K2123" s="1112"/>
      <c r="L2123" s="1091"/>
      <c r="M2123" s="1091"/>
      <c r="N2123" s="1091"/>
      <c r="O2123" s="1091"/>
      <c r="P2123" s="1096"/>
      <c r="Q2123" s="1096"/>
      <c r="R2123" s="1096"/>
      <c r="S2123" s="1091"/>
    </row>
    <row r="2124" spans="1:19" x14ac:dyDescent="0.3">
      <c r="A2124" s="1090">
        <v>2119</v>
      </c>
      <c r="B2124" s="1091"/>
      <c r="C2124" s="1091"/>
      <c r="D2124" s="1097"/>
      <c r="E2124" s="1093">
        <f t="shared" si="133"/>
        <v>0</v>
      </c>
      <c r="F2124" s="1094">
        <f t="shared" si="134"/>
        <v>0</v>
      </c>
      <c r="G2124" s="1095">
        <f t="shared" si="135"/>
        <v>0</v>
      </c>
      <c r="H2124" s="1090" t="str">
        <f t="shared" ca="1" si="136"/>
        <v/>
      </c>
      <c r="I2124" s="1109"/>
      <c r="J2124" s="1109"/>
      <c r="K2124" s="1112"/>
      <c r="L2124" s="1091"/>
      <c r="M2124" s="1091"/>
      <c r="N2124" s="1091"/>
      <c r="O2124" s="1091"/>
      <c r="P2124" s="1096"/>
      <c r="Q2124" s="1096"/>
      <c r="R2124" s="1096"/>
      <c r="S2124" s="1091"/>
    </row>
    <row r="2125" spans="1:19" x14ac:dyDescent="0.3">
      <c r="A2125" s="1090">
        <v>2120</v>
      </c>
      <c r="B2125" s="1091"/>
      <c r="C2125" s="1091"/>
      <c r="D2125" s="1097"/>
      <c r="E2125" s="1093">
        <f t="shared" si="133"/>
        <v>0</v>
      </c>
      <c r="F2125" s="1094">
        <f t="shared" si="134"/>
        <v>0</v>
      </c>
      <c r="G2125" s="1095">
        <f t="shared" si="135"/>
        <v>0</v>
      </c>
      <c r="H2125" s="1090" t="str">
        <f t="shared" ca="1" si="136"/>
        <v/>
      </c>
      <c r="I2125" s="1109"/>
      <c r="J2125" s="1109"/>
      <c r="K2125" s="1112"/>
      <c r="L2125" s="1091"/>
      <c r="M2125" s="1091"/>
      <c r="N2125" s="1091"/>
      <c r="O2125" s="1091"/>
      <c r="P2125" s="1096"/>
      <c r="Q2125" s="1096"/>
      <c r="R2125" s="1096"/>
      <c r="S2125" s="1091"/>
    </row>
    <row r="2126" spans="1:19" x14ac:dyDescent="0.3">
      <c r="A2126" s="1090">
        <v>2121</v>
      </c>
      <c r="B2126" s="1091"/>
      <c r="C2126" s="1091"/>
      <c r="D2126" s="1097"/>
      <c r="E2126" s="1093">
        <f t="shared" si="133"/>
        <v>0</v>
      </c>
      <c r="F2126" s="1094">
        <f t="shared" si="134"/>
        <v>0</v>
      </c>
      <c r="G2126" s="1095">
        <f t="shared" si="135"/>
        <v>0</v>
      </c>
      <c r="H2126" s="1090" t="str">
        <f t="shared" ca="1" si="136"/>
        <v/>
      </c>
      <c r="I2126" s="1109"/>
      <c r="J2126" s="1109"/>
      <c r="K2126" s="1112"/>
      <c r="L2126" s="1091"/>
      <c r="M2126" s="1091"/>
      <c r="N2126" s="1091"/>
      <c r="O2126" s="1091"/>
      <c r="P2126" s="1096"/>
      <c r="Q2126" s="1096"/>
      <c r="R2126" s="1096"/>
      <c r="S2126" s="1091"/>
    </row>
    <row r="2127" spans="1:19" x14ac:dyDescent="0.3">
      <c r="A2127" s="1090">
        <v>2122</v>
      </c>
      <c r="B2127" s="1091"/>
      <c r="C2127" s="1091"/>
      <c r="D2127" s="1097"/>
      <c r="E2127" s="1093">
        <f t="shared" si="133"/>
        <v>0</v>
      </c>
      <c r="F2127" s="1094">
        <f t="shared" si="134"/>
        <v>0</v>
      </c>
      <c r="G2127" s="1095">
        <f t="shared" si="135"/>
        <v>0</v>
      </c>
      <c r="H2127" s="1090" t="str">
        <f t="shared" ca="1" si="136"/>
        <v/>
      </c>
      <c r="I2127" s="1109"/>
      <c r="J2127" s="1109"/>
      <c r="K2127" s="1112"/>
      <c r="L2127" s="1091"/>
      <c r="M2127" s="1091"/>
      <c r="N2127" s="1091"/>
      <c r="O2127" s="1091"/>
      <c r="P2127" s="1096"/>
      <c r="Q2127" s="1096"/>
      <c r="R2127" s="1096"/>
      <c r="S2127" s="1091"/>
    </row>
    <row r="2128" spans="1:19" x14ac:dyDescent="0.3">
      <c r="A2128" s="1090">
        <v>2123</v>
      </c>
      <c r="B2128" s="1091"/>
      <c r="C2128" s="1091"/>
      <c r="D2128" s="1097"/>
      <c r="E2128" s="1093">
        <f t="shared" si="133"/>
        <v>0</v>
      </c>
      <c r="F2128" s="1094">
        <f t="shared" si="134"/>
        <v>0</v>
      </c>
      <c r="G2128" s="1095">
        <f t="shared" si="135"/>
        <v>0</v>
      </c>
      <c r="H2128" s="1090" t="str">
        <f t="shared" ca="1" si="136"/>
        <v/>
      </c>
      <c r="I2128" s="1109"/>
      <c r="J2128" s="1109"/>
      <c r="K2128" s="1112"/>
      <c r="L2128" s="1091"/>
      <c r="M2128" s="1091"/>
      <c r="N2128" s="1091"/>
      <c r="O2128" s="1091"/>
      <c r="P2128" s="1096"/>
      <c r="Q2128" s="1096"/>
      <c r="R2128" s="1096"/>
      <c r="S2128" s="1091"/>
    </row>
    <row r="2129" spans="1:19" x14ac:dyDescent="0.3">
      <c r="A2129" s="1090">
        <v>2124</v>
      </c>
      <c r="B2129" s="1091"/>
      <c r="C2129" s="1091"/>
      <c r="D2129" s="1097"/>
      <c r="E2129" s="1093">
        <f t="shared" si="133"/>
        <v>0</v>
      </c>
      <c r="F2129" s="1094">
        <f t="shared" si="134"/>
        <v>0</v>
      </c>
      <c r="G2129" s="1095">
        <f t="shared" si="135"/>
        <v>0</v>
      </c>
      <c r="H2129" s="1090" t="str">
        <f t="shared" ca="1" si="136"/>
        <v/>
      </c>
      <c r="I2129" s="1109"/>
      <c r="J2129" s="1109"/>
      <c r="K2129" s="1112"/>
      <c r="L2129" s="1091"/>
      <c r="M2129" s="1091"/>
      <c r="N2129" s="1091"/>
      <c r="O2129" s="1091"/>
      <c r="P2129" s="1096"/>
      <c r="Q2129" s="1096"/>
      <c r="R2129" s="1096"/>
      <c r="S2129" s="1091"/>
    </row>
    <row r="2130" spans="1:19" x14ac:dyDescent="0.3">
      <c r="A2130" s="1090">
        <v>2125</v>
      </c>
      <c r="B2130" s="1091"/>
      <c r="C2130" s="1091"/>
      <c r="D2130" s="1097"/>
      <c r="E2130" s="1093">
        <f t="shared" si="133"/>
        <v>0</v>
      </c>
      <c r="F2130" s="1094">
        <f t="shared" si="134"/>
        <v>0</v>
      </c>
      <c r="G2130" s="1095">
        <f t="shared" si="135"/>
        <v>0</v>
      </c>
      <c r="H2130" s="1090" t="str">
        <f t="shared" ca="1" si="136"/>
        <v/>
      </c>
      <c r="I2130" s="1109"/>
      <c r="J2130" s="1109"/>
      <c r="K2130" s="1112"/>
      <c r="L2130" s="1091"/>
      <c r="M2130" s="1091"/>
      <c r="N2130" s="1091"/>
      <c r="O2130" s="1091"/>
      <c r="P2130" s="1096"/>
      <c r="Q2130" s="1096"/>
      <c r="R2130" s="1096"/>
      <c r="S2130" s="1091"/>
    </row>
    <row r="2131" spans="1:19" x14ac:dyDescent="0.3">
      <c r="A2131" s="1090">
        <v>2126</v>
      </c>
      <c r="B2131" s="1091"/>
      <c r="C2131" s="1091"/>
      <c r="D2131" s="1097"/>
      <c r="E2131" s="1093">
        <f t="shared" si="133"/>
        <v>0</v>
      </c>
      <c r="F2131" s="1094">
        <f t="shared" si="134"/>
        <v>0</v>
      </c>
      <c r="G2131" s="1095">
        <f t="shared" si="135"/>
        <v>0</v>
      </c>
      <c r="H2131" s="1090" t="str">
        <f t="shared" ca="1" si="136"/>
        <v/>
      </c>
      <c r="I2131" s="1109"/>
      <c r="J2131" s="1109"/>
      <c r="K2131" s="1112"/>
      <c r="L2131" s="1091"/>
      <c r="M2131" s="1091"/>
      <c r="N2131" s="1091"/>
      <c r="O2131" s="1091"/>
      <c r="P2131" s="1096"/>
      <c r="Q2131" s="1096"/>
      <c r="R2131" s="1096"/>
      <c r="S2131" s="1091"/>
    </row>
    <row r="2132" spans="1:19" x14ac:dyDescent="0.3">
      <c r="A2132" s="1090">
        <v>2127</v>
      </c>
      <c r="B2132" s="1091"/>
      <c r="C2132" s="1091"/>
      <c r="D2132" s="1097"/>
      <c r="E2132" s="1093">
        <f t="shared" si="133"/>
        <v>0</v>
      </c>
      <c r="F2132" s="1094">
        <f t="shared" si="134"/>
        <v>0</v>
      </c>
      <c r="G2132" s="1095">
        <f t="shared" si="135"/>
        <v>0</v>
      </c>
      <c r="H2132" s="1090" t="str">
        <f t="shared" ca="1" si="136"/>
        <v/>
      </c>
      <c r="I2132" s="1109"/>
      <c r="J2132" s="1109"/>
      <c r="K2132" s="1112"/>
      <c r="L2132" s="1091"/>
      <c r="M2132" s="1091"/>
      <c r="N2132" s="1091"/>
      <c r="O2132" s="1091"/>
      <c r="P2132" s="1096"/>
      <c r="Q2132" s="1096"/>
      <c r="R2132" s="1096"/>
      <c r="S2132" s="1091"/>
    </row>
    <row r="2133" spans="1:19" x14ac:dyDescent="0.3">
      <c r="A2133" s="1090">
        <v>2128</v>
      </c>
      <c r="B2133" s="1091"/>
      <c r="C2133" s="1091"/>
      <c r="D2133" s="1097"/>
      <c r="E2133" s="1093">
        <f t="shared" si="133"/>
        <v>0</v>
      </c>
      <c r="F2133" s="1094">
        <f t="shared" si="134"/>
        <v>0</v>
      </c>
      <c r="G2133" s="1095">
        <f t="shared" si="135"/>
        <v>0</v>
      </c>
      <c r="H2133" s="1090" t="str">
        <f t="shared" ca="1" si="136"/>
        <v/>
      </c>
      <c r="I2133" s="1109"/>
      <c r="J2133" s="1109"/>
      <c r="K2133" s="1112"/>
      <c r="L2133" s="1091"/>
      <c r="M2133" s="1091"/>
      <c r="N2133" s="1091"/>
      <c r="O2133" s="1091"/>
      <c r="P2133" s="1096"/>
      <c r="Q2133" s="1096"/>
      <c r="R2133" s="1096"/>
      <c r="S2133" s="1091"/>
    </row>
    <row r="2134" spans="1:19" x14ac:dyDescent="0.3">
      <c r="A2134" s="1090">
        <v>2129</v>
      </c>
      <c r="B2134" s="1091"/>
      <c r="C2134" s="1091"/>
      <c r="D2134" s="1097"/>
      <c r="E2134" s="1093">
        <f t="shared" si="133"/>
        <v>0</v>
      </c>
      <c r="F2134" s="1094">
        <f t="shared" si="134"/>
        <v>0</v>
      </c>
      <c r="G2134" s="1095">
        <f t="shared" si="135"/>
        <v>0</v>
      </c>
      <c r="H2134" s="1090" t="str">
        <f t="shared" ca="1" si="136"/>
        <v/>
      </c>
      <c r="I2134" s="1109"/>
      <c r="J2134" s="1109"/>
      <c r="K2134" s="1112"/>
      <c r="L2134" s="1091"/>
      <c r="M2134" s="1091"/>
      <c r="N2134" s="1091"/>
      <c r="O2134" s="1091"/>
      <c r="P2134" s="1096"/>
      <c r="Q2134" s="1096"/>
      <c r="R2134" s="1096"/>
      <c r="S2134" s="1091"/>
    </row>
    <row r="2135" spans="1:19" x14ac:dyDescent="0.3">
      <c r="A2135" s="1090">
        <v>2130</v>
      </c>
      <c r="B2135" s="1091"/>
      <c r="C2135" s="1091"/>
      <c r="D2135" s="1097"/>
      <c r="E2135" s="1093">
        <f t="shared" si="133"/>
        <v>0</v>
      </c>
      <c r="F2135" s="1094">
        <f t="shared" si="134"/>
        <v>0</v>
      </c>
      <c r="G2135" s="1095">
        <f t="shared" si="135"/>
        <v>0</v>
      </c>
      <c r="H2135" s="1090" t="str">
        <f t="shared" ca="1" si="136"/>
        <v/>
      </c>
      <c r="I2135" s="1109"/>
      <c r="J2135" s="1109"/>
      <c r="K2135" s="1112"/>
      <c r="L2135" s="1091"/>
      <c r="M2135" s="1091"/>
      <c r="N2135" s="1091"/>
      <c r="O2135" s="1091"/>
      <c r="P2135" s="1096"/>
      <c r="Q2135" s="1096"/>
      <c r="R2135" s="1096"/>
      <c r="S2135" s="1091"/>
    </row>
    <row r="2136" spans="1:19" x14ac:dyDescent="0.3">
      <c r="A2136" s="1090">
        <v>2131</v>
      </c>
      <c r="B2136" s="1091"/>
      <c r="C2136" s="1091"/>
      <c r="D2136" s="1097"/>
      <c r="E2136" s="1093">
        <f t="shared" si="133"/>
        <v>0</v>
      </c>
      <c r="F2136" s="1094">
        <f t="shared" si="134"/>
        <v>0</v>
      </c>
      <c r="G2136" s="1095">
        <f t="shared" si="135"/>
        <v>0</v>
      </c>
      <c r="H2136" s="1090" t="str">
        <f t="shared" ca="1" si="136"/>
        <v/>
      </c>
      <c r="I2136" s="1109"/>
      <c r="J2136" s="1109"/>
      <c r="K2136" s="1112"/>
      <c r="L2136" s="1091"/>
      <c r="M2136" s="1091"/>
      <c r="N2136" s="1091"/>
      <c r="O2136" s="1091"/>
      <c r="P2136" s="1096"/>
      <c r="Q2136" s="1096"/>
      <c r="R2136" s="1096"/>
      <c r="S2136" s="1091"/>
    </row>
    <row r="2137" spans="1:19" x14ac:dyDescent="0.3">
      <c r="A2137" s="1090">
        <v>2132</v>
      </c>
      <c r="B2137" s="1091"/>
      <c r="C2137" s="1091"/>
      <c r="D2137" s="1097"/>
      <c r="E2137" s="1093">
        <f t="shared" si="133"/>
        <v>0</v>
      </c>
      <c r="F2137" s="1094">
        <f t="shared" si="134"/>
        <v>0</v>
      </c>
      <c r="G2137" s="1095">
        <f t="shared" si="135"/>
        <v>0</v>
      </c>
      <c r="H2137" s="1090" t="str">
        <f t="shared" ca="1" si="136"/>
        <v/>
      </c>
      <c r="I2137" s="1109"/>
      <c r="J2137" s="1109"/>
      <c r="K2137" s="1112"/>
      <c r="L2137" s="1091"/>
      <c r="M2137" s="1091"/>
      <c r="N2137" s="1091"/>
      <c r="O2137" s="1091"/>
      <c r="P2137" s="1096"/>
      <c r="Q2137" s="1096"/>
      <c r="R2137" s="1096"/>
      <c r="S2137" s="1091"/>
    </row>
    <row r="2138" spans="1:19" x14ac:dyDescent="0.3">
      <c r="A2138" s="1090">
        <v>2133</v>
      </c>
      <c r="B2138" s="1091"/>
      <c r="C2138" s="1091"/>
      <c r="D2138" s="1097"/>
      <c r="E2138" s="1093">
        <f t="shared" si="133"/>
        <v>0</v>
      </c>
      <c r="F2138" s="1094">
        <f t="shared" si="134"/>
        <v>0</v>
      </c>
      <c r="G2138" s="1095">
        <f t="shared" si="135"/>
        <v>0</v>
      </c>
      <c r="H2138" s="1090" t="str">
        <f t="shared" ca="1" si="136"/>
        <v/>
      </c>
      <c r="I2138" s="1109"/>
      <c r="J2138" s="1109"/>
      <c r="K2138" s="1112"/>
      <c r="L2138" s="1091"/>
      <c r="M2138" s="1091"/>
      <c r="N2138" s="1091"/>
      <c r="O2138" s="1091"/>
      <c r="P2138" s="1096"/>
      <c r="Q2138" s="1096"/>
      <c r="R2138" s="1096"/>
      <c r="S2138" s="1091"/>
    </row>
    <row r="2139" spans="1:19" x14ac:dyDescent="0.3">
      <c r="A2139" s="1090">
        <v>2134</v>
      </c>
      <c r="B2139" s="1091"/>
      <c r="C2139" s="1091"/>
      <c r="D2139" s="1097"/>
      <c r="E2139" s="1093">
        <f t="shared" si="133"/>
        <v>0</v>
      </c>
      <c r="F2139" s="1094">
        <f t="shared" si="134"/>
        <v>0</v>
      </c>
      <c r="G2139" s="1095">
        <f t="shared" si="135"/>
        <v>0</v>
      </c>
      <c r="H2139" s="1090" t="str">
        <f t="shared" ca="1" si="136"/>
        <v/>
      </c>
      <c r="I2139" s="1109"/>
      <c r="J2139" s="1109"/>
      <c r="K2139" s="1112"/>
      <c r="L2139" s="1091"/>
      <c r="M2139" s="1091"/>
      <c r="N2139" s="1091"/>
      <c r="O2139" s="1091"/>
      <c r="P2139" s="1096"/>
      <c r="Q2139" s="1096"/>
      <c r="R2139" s="1096"/>
      <c r="S2139" s="1091"/>
    </row>
    <row r="2140" spans="1:19" x14ac:dyDescent="0.3">
      <c r="A2140" s="1090">
        <v>2135</v>
      </c>
      <c r="B2140" s="1091"/>
      <c r="C2140" s="1091"/>
      <c r="D2140" s="1097"/>
      <c r="E2140" s="1093">
        <f t="shared" si="133"/>
        <v>0</v>
      </c>
      <c r="F2140" s="1094">
        <f t="shared" si="134"/>
        <v>0</v>
      </c>
      <c r="G2140" s="1095">
        <f t="shared" si="135"/>
        <v>0</v>
      </c>
      <c r="H2140" s="1090" t="str">
        <f t="shared" ca="1" si="136"/>
        <v/>
      </c>
      <c r="I2140" s="1109"/>
      <c r="J2140" s="1109"/>
      <c r="K2140" s="1112"/>
      <c r="L2140" s="1091"/>
      <c r="M2140" s="1091"/>
      <c r="N2140" s="1091"/>
      <c r="O2140" s="1091"/>
      <c r="P2140" s="1096"/>
      <c r="Q2140" s="1096"/>
      <c r="R2140" s="1096"/>
      <c r="S2140" s="1091"/>
    </row>
    <row r="2141" spans="1:19" x14ac:dyDescent="0.3">
      <c r="A2141" s="1090">
        <v>2136</v>
      </c>
      <c r="B2141" s="1091"/>
      <c r="C2141" s="1091"/>
      <c r="D2141" s="1097"/>
      <c r="E2141" s="1093">
        <f t="shared" si="133"/>
        <v>0</v>
      </c>
      <c r="F2141" s="1094">
        <f t="shared" si="134"/>
        <v>0</v>
      </c>
      <c r="G2141" s="1095">
        <f t="shared" si="135"/>
        <v>0</v>
      </c>
      <c r="H2141" s="1090" t="str">
        <f t="shared" ca="1" si="136"/>
        <v/>
      </c>
      <c r="I2141" s="1109"/>
      <c r="J2141" s="1109"/>
      <c r="K2141" s="1112"/>
      <c r="L2141" s="1091"/>
      <c r="M2141" s="1091"/>
      <c r="N2141" s="1091"/>
      <c r="O2141" s="1091"/>
      <c r="P2141" s="1096"/>
      <c r="Q2141" s="1096"/>
      <c r="R2141" s="1096"/>
      <c r="S2141" s="1091"/>
    </row>
    <row r="2142" spans="1:19" x14ac:dyDescent="0.3">
      <c r="A2142" s="1090">
        <v>2137</v>
      </c>
      <c r="B2142" s="1091"/>
      <c r="C2142" s="1091"/>
      <c r="D2142" s="1097"/>
      <c r="E2142" s="1093">
        <f t="shared" si="133"/>
        <v>0</v>
      </c>
      <c r="F2142" s="1094">
        <f t="shared" si="134"/>
        <v>0</v>
      </c>
      <c r="G2142" s="1095">
        <f t="shared" si="135"/>
        <v>0</v>
      </c>
      <c r="H2142" s="1090" t="str">
        <f t="shared" ca="1" si="136"/>
        <v/>
      </c>
      <c r="I2142" s="1109"/>
      <c r="J2142" s="1109"/>
      <c r="K2142" s="1112"/>
      <c r="L2142" s="1091"/>
      <c r="M2142" s="1091"/>
      <c r="N2142" s="1091"/>
      <c r="O2142" s="1091"/>
      <c r="P2142" s="1096"/>
      <c r="Q2142" s="1096"/>
      <c r="R2142" s="1096"/>
      <c r="S2142" s="1091"/>
    </row>
    <row r="2143" spans="1:19" x14ac:dyDescent="0.3">
      <c r="A2143" s="1090">
        <v>2138</v>
      </c>
      <c r="B2143" s="1091"/>
      <c r="C2143" s="1091"/>
      <c r="D2143" s="1097"/>
      <c r="E2143" s="1093">
        <f t="shared" si="133"/>
        <v>0</v>
      </c>
      <c r="F2143" s="1094">
        <f t="shared" si="134"/>
        <v>0</v>
      </c>
      <c r="G2143" s="1095">
        <f t="shared" si="135"/>
        <v>0</v>
      </c>
      <c r="H2143" s="1090" t="str">
        <f t="shared" ca="1" si="136"/>
        <v/>
      </c>
      <c r="I2143" s="1109"/>
      <c r="J2143" s="1109"/>
      <c r="K2143" s="1112"/>
      <c r="L2143" s="1091"/>
      <c r="M2143" s="1091"/>
      <c r="N2143" s="1091"/>
      <c r="O2143" s="1091"/>
      <c r="P2143" s="1096"/>
      <c r="Q2143" s="1096"/>
      <c r="R2143" s="1096"/>
      <c r="S2143" s="1091"/>
    </row>
    <row r="2144" spans="1:19" x14ac:dyDescent="0.3">
      <c r="A2144" s="1090">
        <v>2139</v>
      </c>
      <c r="B2144" s="1091"/>
      <c r="C2144" s="1091"/>
      <c r="D2144" s="1097"/>
      <c r="E2144" s="1093">
        <f t="shared" si="133"/>
        <v>0</v>
      </c>
      <c r="F2144" s="1094">
        <f t="shared" si="134"/>
        <v>0</v>
      </c>
      <c r="G2144" s="1095">
        <f t="shared" si="135"/>
        <v>0</v>
      </c>
      <c r="H2144" s="1090" t="str">
        <f t="shared" ca="1" si="136"/>
        <v/>
      </c>
      <c r="I2144" s="1109"/>
      <c r="J2144" s="1109"/>
      <c r="K2144" s="1112"/>
      <c r="L2144" s="1091"/>
      <c r="M2144" s="1091"/>
      <c r="N2144" s="1091"/>
      <c r="O2144" s="1091"/>
      <c r="P2144" s="1096"/>
      <c r="Q2144" s="1096"/>
      <c r="R2144" s="1096"/>
      <c r="S2144" s="1091"/>
    </row>
    <row r="2145" spans="1:19" x14ac:dyDescent="0.3">
      <c r="A2145" s="1090">
        <v>2140</v>
      </c>
      <c r="B2145" s="1091"/>
      <c r="C2145" s="1091"/>
      <c r="D2145" s="1097"/>
      <c r="E2145" s="1093">
        <f t="shared" si="133"/>
        <v>0</v>
      </c>
      <c r="F2145" s="1094">
        <f t="shared" si="134"/>
        <v>0</v>
      </c>
      <c r="G2145" s="1095">
        <f t="shared" si="135"/>
        <v>0</v>
      </c>
      <c r="H2145" s="1090" t="str">
        <f t="shared" ca="1" si="136"/>
        <v/>
      </c>
      <c r="I2145" s="1109"/>
      <c r="J2145" s="1109"/>
      <c r="K2145" s="1112"/>
      <c r="L2145" s="1091"/>
      <c r="M2145" s="1091"/>
      <c r="N2145" s="1091"/>
      <c r="O2145" s="1091"/>
      <c r="P2145" s="1096"/>
      <c r="Q2145" s="1096"/>
      <c r="R2145" s="1096"/>
      <c r="S2145" s="1091"/>
    </row>
    <row r="2146" spans="1:19" x14ac:dyDescent="0.3">
      <c r="A2146" s="1090">
        <v>2141</v>
      </c>
      <c r="B2146" s="1091"/>
      <c r="C2146" s="1091"/>
      <c r="D2146" s="1097"/>
      <c r="E2146" s="1093">
        <f t="shared" si="133"/>
        <v>0</v>
      </c>
      <c r="F2146" s="1094">
        <f t="shared" si="134"/>
        <v>0</v>
      </c>
      <c r="G2146" s="1095">
        <f t="shared" si="135"/>
        <v>0</v>
      </c>
      <c r="H2146" s="1090" t="str">
        <f t="shared" ca="1" si="136"/>
        <v/>
      </c>
      <c r="I2146" s="1109"/>
      <c r="J2146" s="1109"/>
      <c r="K2146" s="1112"/>
      <c r="L2146" s="1091"/>
      <c r="M2146" s="1091"/>
      <c r="N2146" s="1091"/>
      <c r="O2146" s="1091"/>
      <c r="P2146" s="1096"/>
      <c r="Q2146" s="1096"/>
      <c r="R2146" s="1096"/>
      <c r="S2146" s="1091"/>
    </row>
    <row r="2147" spans="1:19" x14ac:dyDescent="0.3">
      <c r="A2147" s="1090">
        <v>2142</v>
      </c>
      <c r="B2147" s="1091"/>
      <c r="C2147" s="1091"/>
      <c r="D2147" s="1097"/>
      <c r="E2147" s="1093">
        <f t="shared" si="133"/>
        <v>0</v>
      </c>
      <c r="F2147" s="1094">
        <f t="shared" si="134"/>
        <v>0</v>
      </c>
      <c r="G2147" s="1095">
        <f t="shared" si="135"/>
        <v>0</v>
      </c>
      <c r="H2147" s="1090" t="str">
        <f t="shared" ca="1" si="136"/>
        <v/>
      </c>
      <c r="I2147" s="1109"/>
      <c r="J2147" s="1109"/>
      <c r="K2147" s="1112"/>
      <c r="L2147" s="1091"/>
      <c r="M2147" s="1091"/>
      <c r="N2147" s="1091"/>
      <c r="O2147" s="1091"/>
      <c r="P2147" s="1096"/>
      <c r="Q2147" s="1096"/>
      <c r="R2147" s="1096"/>
      <c r="S2147" s="1091"/>
    </row>
    <row r="2148" spans="1:19" x14ac:dyDescent="0.3">
      <c r="A2148" s="1090">
        <v>2143</v>
      </c>
      <c r="B2148" s="1091"/>
      <c r="C2148" s="1091"/>
      <c r="D2148" s="1097"/>
      <c r="E2148" s="1093">
        <f t="shared" si="133"/>
        <v>0</v>
      </c>
      <c r="F2148" s="1094">
        <f t="shared" si="134"/>
        <v>0</v>
      </c>
      <c r="G2148" s="1095">
        <f t="shared" si="135"/>
        <v>0</v>
      </c>
      <c r="H2148" s="1090" t="str">
        <f t="shared" ca="1" si="136"/>
        <v/>
      </c>
      <c r="I2148" s="1109"/>
      <c r="J2148" s="1109"/>
      <c r="K2148" s="1112"/>
      <c r="L2148" s="1091"/>
      <c r="M2148" s="1091"/>
      <c r="N2148" s="1091"/>
      <c r="O2148" s="1091"/>
      <c r="P2148" s="1096"/>
      <c r="Q2148" s="1096"/>
      <c r="R2148" s="1096"/>
      <c r="S2148" s="1091"/>
    </row>
    <row r="2149" spans="1:19" x14ac:dyDescent="0.3">
      <c r="A2149" s="1090">
        <v>2144</v>
      </c>
      <c r="B2149" s="1091"/>
      <c r="C2149" s="1091"/>
      <c r="D2149" s="1097"/>
      <c r="E2149" s="1093">
        <f t="shared" si="133"/>
        <v>0</v>
      </c>
      <c r="F2149" s="1094">
        <f t="shared" si="134"/>
        <v>0</v>
      </c>
      <c r="G2149" s="1095">
        <f t="shared" si="135"/>
        <v>0</v>
      </c>
      <c r="H2149" s="1090" t="str">
        <f t="shared" ca="1" si="136"/>
        <v/>
      </c>
      <c r="I2149" s="1109"/>
      <c r="J2149" s="1109"/>
      <c r="K2149" s="1112"/>
      <c r="L2149" s="1091"/>
      <c r="M2149" s="1091"/>
      <c r="N2149" s="1091"/>
      <c r="O2149" s="1091"/>
      <c r="P2149" s="1096"/>
      <c r="Q2149" s="1096"/>
      <c r="R2149" s="1096"/>
      <c r="S2149" s="1091"/>
    </row>
    <row r="2150" spans="1:19" x14ac:dyDescent="0.3">
      <c r="A2150" s="1090">
        <v>2145</v>
      </c>
      <c r="B2150" s="1091"/>
      <c r="C2150" s="1091"/>
      <c r="D2150" s="1097"/>
      <c r="E2150" s="1093">
        <f t="shared" si="133"/>
        <v>0</v>
      </c>
      <c r="F2150" s="1094">
        <f t="shared" si="134"/>
        <v>0</v>
      </c>
      <c r="G2150" s="1095">
        <f t="shared" si="135"/>
        <v>0</v>
      </c>
      <c r="H2150" s="1090" t="str">
        <f t="shared" ca="1" si="136"/>
        <v/>
      </c>
      <c r="I2150" s="1109"/>
      <c r="J2150" s="1109"/>
      <c r="K2150" s="1112"/>
      <c r="L2150" s="1091"/>
      <c r="M2150" s="1091"/>
      <c r="N2150" s="1091"/>
      <c r="O2150" s="1091"/>
      <c r="P2150" s="1096"/>
      <c r="Q2150" s="1096"/>
      <c r="R2150" s="1096"/>
      <c r="S2150" s="1091"/>
    </row>
    <row r="2151" spans="1:19" x14ac:dyDescent="0.3">
      <c r="A2151" s="1090">
        <v>2146</v>
      </c>
      <c r="B2151" s="1091"/>
      <c r="C2151" s="1091"/>
      <c r="D2151" s="1097"/>
      <c r="E2151" s="1093">
        <f t="shared" si="133"/>
        <v>0</v>
      </c>
      <c r="F2151" s="1094">
        <f t="shared" si="134"/>
        <v>0</v>
      </c>
      <c r="G2151" s="1095">
        <f t="shared" si="135"/>
        <v>0</v>
      </c>
      <c r="H2151" s="1090" t="str">
        <f t="shared" ca="1" si="136"/>
        <v/>
      </c>
      <c r="I2151" s="1109"/>
      <c r="J2151" s="1109"/>
      <c r="K2151" s="1112"/>
      <c r="L2151" s="1091"/>
      <c r="M2151" s="1091"/>
      <c r="N2151" s="1091"/>
      <c r="O2151" s="1091"/>
      <c r="P2151" s="1096"/>
      <c r="Q2151" s="1096"/>
      <c r="R2151" s="1096"/>
      <c r="S2151" s="1091"/>
    </row>
    <row r="2152" spans="1:19" x14ac:dyDescent="0.3">
      <c r="A2152" s="1090">
        <v>2147</v>
      </c>
      <c r="B2152" s="1091"/>
      <c r="C2152" s="1091"/>
      <c r="D2152" s="1097"/>
      <c r="E2152" s="1093">
        <f t="shared" si="133"/>
        <v>0</v>
      </c>
      <c r="F2152" s="1094">
        <f t="shared" si="134"/>
        <v>0</v>
      </c>
      <c r="G2152" s="1095">
        <f t="shared" si="135"/>
        <v>0</v>
      </c>
      <c r="H2152" s="1090" t="str">
        <f t="shared" ca="1" si="136"/>
        <v/>
      </c>
      <c r="I2152" s="1109"/>
      <c r="J2152" s="1109"/>
      <c r="K2152" s="1112"/>
      <c r="L2152" s="1091"/>
      <c r="M2152" s="1091"/>
      <c r="N2152" s="1091"/>
      <c r="O2152" s="1091"/>
      <c r="P2152" s="1096"/>
      <c r="Q2152" s="1096"/>
      <c r="R2152" s="1096"/>
      <c r="S2152" s="1091"/>
    </row>
    <row r="2153" spans="1:19" x14ac:dyDescent="0.3">
      <c r="A2153" s="1090">
        <v>2148</v>
      </c>
      <c r="B2153" s="1091"/>
      <c r="C2153" s="1091"/>
      <c r="D2153" s="1097"/>
      <c r="E2153" s="1093">
        <f t="shared" si="133"/>
        <v>0</v>
      </c>
      <c r="F2153" s="1094">
        <f t="shared" si="134"/>
        <v>0</v>
      </c>
      <c r="G2153" s="1095">
        <f t="shared" si="135"/>
        <v>0</v>
      </c>
      <c r="H2153" s="1090" t="str">
        <f t="shared" ca="1" si="136"/>
        <v/>
      </c>
      <c r="I2153" s="1109"/>
      <c r="J2153" s="1109"/>
      <c r="K2153" s="1112"/>
      <c r="L2153" s="1091"/>
      <c r="M2153" s="1091"/>
      <c r="N2153" s="1091"/>
      <c r="O2153" s="1091"/>
      <c r="P2153" s="1096"/>
      <c r="Q2153" s="1096"/>
      <c r="R2153" s="1096"/>
      <c r="S2153" s="1091"/>
    </row>
    <row r="2154" spans="1:19" x14ac:dyDescent="0.3">
      <c r="A2154" s="1090">
        <v>2149</v>
      </c>
      <c r="B2154" s="1091"/>
      <c r="C2154" s="1091"/>
      <c r="D2154" s="1097"/>
      <c r="E2154" s="1093">
        <f t="shared" si="133"/>
        <v>0</v>
      </c>
      <c r="F2154" s="1094">
        <f t="shared" si="134"/>
        <v>0</v>
      </c>
      <c r="G2154" s="1095">
        <f t="shared" si="135"/>
        <v>0</v>
      </c>
      <c r="H2154" s="1090" t="str">
        <f t="shared" ca="1" si="136"/>
        <v/>
      </c>
      <c r="I2154" s="1109"/>
      <c r="J2154" s="1109"/>
      <c r="K2154" s="1112"/>
      <c r="L2154" s="1091"/>
      <c r="M2154" s="1091"/>
      <c r="N2154" s="1091"/>
      <c r="O2154" s="1091"/>
      <c r="P2154" s="1096"/>
      <c r="Q2154" s="1096"/>
      <c r="R2154" s="1096"/>
      <c r="S2154" s="1091"/>
    </row>
    <row r="2155" spans="1:19" x14ac:dyDescent="0.3">
      <c r="A2155" s="1090">
        <v>2150</v>
      </c>
      <c r="B2155" s="1091"/>
      <c r="C2155" s="1091"/>
      <c r="D2155" s="1097"/>
      <c r="E2155" s="1093">
        <f t="shared" si="133"/>
        <v>0</v>
      </c>
      <c r="F2155" s="1094">
        <f t="shared" si="134"/>
        <v>0</v>
      </c>
      <c r="G2155" s="1095">
        <f t="shared" si="135"/>
        <v>0</v>
      </c>
      <c r="H2155" s="1090" t="str">
        <f t="shared" ca="1" si="136"/>
        <v/>
      </c>
      <c r="I2155" s="1109"/>
      <c r="J2155" s="1109"/>
      <c r="K2155" s="1112"/>
      <c r="L2155" s="1091"/>
      <c r="M2155" s="1091"/>
      <c r="N2155" s="1091"/>
      <c r="O2155" s="1091"/>
      <c r="P2155" s="1096"/>
      <c r="Q2155" s="1096"/>
      <c r="R2155" s="1096"/>
      <c r="S2155" s="1091"/>
    </row>
    <row r="2156" spans="1:19" x14ac:dyDescent="0.3">
      <c r="A2156" s="1090">
        <v>2151</v>
      </c>
      <c r="B2156" s="1091"/>
      <c r="C2156" s="1091"/>
      <c r="D2156" s="1097"/>
      <c r="E2156" s="1093">
        <f t="shared" si="133"/>
        <v>0</v>
      </c>
      <c r="F2156" s="1094">
        <f t="shared" si="134"/>
        <v>0</v>
      </c>
      <c r="G2156" s="1095">
        <f t="shared" si="135"/>
        <v>0</v>
      </c>
      <c r="H2156" s="1090" t="str">
        <f t="shared" ca="1" si="136"/>
        <v/>
      </c>
      <c r="I2156" s="1109"/>
      <c r="J2156" s="1109"/>
      <c r="K2156" s="1112"/>
      <c r="L2156" s="1091"/>
      <c r="M2156" s="1091"/>
      <c r="N2156" s="1091"/>
      <c r="O2156" s="1091"/>
      <c r="P2156" s="1096"/>
      <c r="Q2156" s="1096"/>
      <c r="R2156" s="1096"/>
      <c r="S2156" s="1091"/>
    </row>
    <row r="2157" spans="1:19" x14ac:dyDescent="0.3">
      <c r="A2157" s="1090">
        <v>2152</v>
      </c>
      <c r="B2157" s="1091"/>
      <c r="C2157" s="1091"/>
      <c r="D2157" s="1097"/>
      <c r="E2157" s="1093">
        <f t="shared" si="133"/>
        <v>0</v>
      </c>
      <c r="F2157" s="1094">
        <f t="shared" si="134"/>
        <v>0</v>
      </c>
      <c r="G2157" s="1095">
        <f t="shared" si="135"/>
        <v>0</v>
      </c>
      <c r="H2157" s="1090" t="str">
        <f t="shared" ca="1" si="136"/>
        <v/>
      </c>
      <c r="I2157" s="1109"/>
      <c r="J2157" s="1109"/>
      <c r="K2157" s="1112"/>
      <c r="L2157" s="1091"/>
      <c r="M2157" s="1091"/>
      <c r="N2157" s="1091"/>
      <c r="O2157" s="1091"/>
      <c r="P2157" s="1096"/>
      <c r="Q2157" s="1096"/>
      <c r="R2157" s="1096"/>
      <c r="S2157" s="1091"/>
    </row>
    <row r="2158" spans="1:19" x14ac:dyDescent="0.3">
      <c r="A2158" s="1090">
        <v>2153</v>
      </c>
      <c r="B2158" s="1091"/>
      <c r="C2158" s="1091"/>
      <c r="D2158" s="1097"/>
      <c r="E2158" s="1093">
        <f t="shared" si="133"/>
        <v>0</v>
      </c>
      <c r="F2158" s="1094">
        <f t="shared" si="134"/>
        <v>0</v>
      </c>
      <c r="G2158" s="1095">
        <f t="shared" si="135"/>
        <v>0</v>
      </c>
      <c r="H2158" s="1090" t="str">
        <f t="shared" ca="1" si="136"/>
        <v/>
      </c>
      <c r="I2158" s="1109"/>
      <c r="J2158" s="1109"/>
      <c r="K2158" s="1112"/>
      <c r="L2158" s="1091"/>
      <c r="M2158" s="1091"/>
      <c r="N2158" s="1091"/>
      <c r="O2158" s="1091"/>
      <c r="P2158" s="1096"/>
      <c r="Q2158" s="1096"/>
      <c r="R2158" s="1096"/>
      <c r="S2158" s="1091"/>
    </row>
    <row r="2159" spans="1:19" x14ac:dyDescent="0.3">
      <c r="A2159" s="1090">
        <v>2154</v>
      </c>
      <c r="B2159" s="1091"/>
      <c r="C2159" s="1091"/>
      <c r="D2159" s="1097"/>
      <c r="E2159" s="1093">
        <f t="shared" si="133"/>
        <v>0</v>
      </c>
      <c r="F2159" s="1094">
        <f t="shared" si="134"/>
        <v>0</v>
      </c>
      <c r="G2159" s="1095">
        <f t="shared" si="135"/>
        <v>0</v>
      </c>
      <c r="H2159" s="1090" t="str">
        <f t="shared" ca="1" si="136"/>
        <v/>
      </c>
      <c r="I2159" s="1109"/>
      <c r="J2159" s="1109"/>
      <c r="K2159" s="1112"/>
      <c r="L2159" s="1091"/>
      <c r="M2159" s="1091"/>
      <c r="N2159" s="1091"/>
      <c r="O2159" s="1091"/>
      <c r="P2159" s="1096"/>
      <c r="Q2159" s="1096"/>
      <c r="R2159" s="1096"/>
      <c r="S2159" s="1091"/>
    </row>
    <row r="2160" spans="1:19" x14ac:dyDescent="0.3">
      <c r="A2160" s="1090">
        <v>2155</v>
      </c>
      <c r="B2160" s="1091"/>
      <c r="C2160" s="1091"/>
      <c r="D2160" s="1097"/>
      <c r="E2160" s="1093">
        <f t="shared" si="133"/>
        <v>0</v>
      </c>
      <c r="F2160" s="1094">
        <f t="shared" si="134"/>
        <v>0</v>
      </c>
      <c r="G2160" s="1095">
        <f t="shared" si="135"/>
        <v>0</v>
      </c>
      <c r="H2160" s="1090" t="str">
        <f t="shared" ca="1" si="136"/>
        <v/>
      </c>
      <c r="I2160" s="1109"/>
      <c r="J2160" s="1109"/>
      <c r="K2160" s="1112"/>
      <c r="L2160" s="1091"/>
      <c r="M2160" s="1091"/>
      <c r="N2160" s="1091"/>
      <c r="O2160" s="1091"/>
      <c r="P2160" s="1096"/>
      <c r="Q2160" s="1096"/>
      <c r="R2160" s="1096"/>
      <c r="S2160" s="1091"/>
    </row>
    <row r="2161" spans="1:19" x14ac:dyDescent="0.3">
      <c r="A2161" s="1090">
        <v>2156</v>
      </c>
      <c r="B2161" s="1091"/>
      <c r="C2161" s="1091"/>
      <c r="D2161" s="1097"/>
      <c r="E2161" s="1093">
        <f t="shared" si="133"/>
        <v>0</v>
      </c>
      <c r="F2161" s="1094">
        <f t="shared" si="134"/>
        <v>0</v>
      </c>
      <c r="G2161" s="1095">
        <f t="shared" si="135"/>
        <v>0</v>
      </c>
      <c r="H2161" s="1090" t="str">
        <f t="shared" ca="1" si="136"/>
        <v/>
      </c>
      <c r="I2161" s="1109"/>
      <c r="J2161" s="1109"/>
      <c r="K2161" s="1112"/>
      <c r="L2161" s="1091"/>
      <c r="M2161" s="1091"/>
      <c r="N2161" s="1091"/>
      <c r="O2161" s="1091"/>
      <c r="P2161" s="1096"/>
      <c r="Q2161" s="1096"/>
      <c r="R2161" s="1096"/>
      <c r="S2161" s="1091"/>
    </row>
    <row r="2162" spans="1:19" x14ac:dyDescent="0.3">
      <c r="A2162" s="1090">
        <v>2157</v>
      </c>
      <c r="B2162" s="1091"/>
      <c r="C2162" s="1091"/>
      <c r="D2162" s="1097"/>
      <c r="E2162" s="1093">
        <f t="shared" si="133"/>
        <v>0</v>
      </c>
      <c r="F2162" s="1094">
        <f t="shared" si="134"/>
        <v>0</v>
      </c>
      <c r="G2162" s="1095">
        <f t="shared" si="135"/>
        <v>0</v>
      </c>
      <c r="H2162" s="1090" t="str">
        <f t="shared" ca="1" si="136"/>
        <v/>
      </c>
      <c r="I2162" s="1109"/>
      <c r="J2162" s="1109"/>
      <c r="K2162" s="1112"/>
      <c r="L2162" s="1091"/>
      <c r="M2162" s="1091"/>
      <c r="N2162" s="1091"/>
      <c r="O2162" s="1091"/>
      <c r="P2162" s="1096"/>
      <c r="Q2162" s="1096"/>
      <c r="R2162" s="1096"/>
      <c r="S2162" s="1091"/>
    </row>
    <row r="2163" spans="1:19" x14ac:dyDescent="0.3">
      <c r="A2163" s="1090">
        <v>2158</v>
      </c>
      <c r="B2163" s="1091"/>
      <c r="C2163" s="1091"/>
      <c r="D2163" s="1097"/>
      <c r="E2163" s="1093">
        <f t="shared" si="133"/>
        <v>0</v>
      </c>
      <c r="F2163" s="1094">
        <f t="shared" si="134"/>
        <v>0</v>
      </c>
      <c r="G2163" s="1095">
        <f t="shared" si="135"/>
        <v>0</v>
      </c>
      <c r="H2163" s="1090" t="str">
        <f t="shared" ca="1" si="136"/>
        <v/>
      </c>
      <c r="I2163" s="1109"/>
      <c r="J2163" s="1109"/>
      <c r="K2163" s="1112"/>
      <c r="L2163" s="1091"/>
      <c r="M2163" s="1091"/>
      <c r="N2163" s="1091"/>
      <c r="O2163" s="1091"/>
      <c r="P2163" s="1096"/>
      <c r="Q2163" s="1096"/>
      <c r="R2163" s="1096"/>
      <c r="S2163" s="1091"/>
    </row>
    <row r="2164" spans="1:19" x14ac:dyDescent="0.3">
      <c r="A2164" s="1090">
        <v>2159</v>
      </c>
      <c r="B2164" s="1091"/>
      <c r="C2164" s="1091"/>
      <c r="D2164" s="1097"/>
      <c r="E2164" s="1093">
        <f t="shared" si="133"/>
        <v>0</v>
      </c>
      <c r="F2164" s="1094">
        <f t="shared" si="134"/>
        <v>0</v>
      </c>
      <c r="G2164" s="1095">
        <f t="shared" si="135"/>
        <v>0</v>
      </c>
      <c r="H2164" s="1090" t="str">
        <f t="shared" ca="1" si="136"/>
        <v/>
      </c>
      <c r="I2164" s="1109"/>
      <c r="J2164" s="1109"/>
      <c r="K2164" s="1112"/>
      <c r="L2164" s="1091"/>
      <c r="M2164" s="1091"/>
      <c r="N2164" s="1091"/>
      <c r="O2164" s="1091"/>
      <c r="P2164" s="1096"/>
      <c r="Q2164" s="1096"/>
      <c r="R2164" s="1096"/>
      <c r="S2164" s="1091"/>
    </row>
    <row r="2165" spans="1:19" x14ac:dyDescent="0.3">
      <c r="A2165" s="1090">
        <v>2160</v>
      </c>
      <c r="B2165" s="1091"/>
      <c r="C2165" s="1091"/>
      <c r="D2165" s="1097"/>
      <c r="E2165" s="1093">
        <f t="shared" si="133"/>
        <v>0</v>
      </c>
      <c r="F2165" s="1094">
        <f t="shared" si="134"/>
        <v>0</v>
      </c>
      <c r="G2165" s="1095">
        <f t="shared" si="135"/>
        <v>0</v>
      </c>
      <c r="H2165" s="1090" t="str">
        <f t="shared" ca="1" si="136"/>
        <v/>
      </c>
      <c r="I2165" s="1109"/>
      <c r="J2165" s="1109"/>
      <c r="K2165" s="1112"/>
      <c r="L2165" s="1091"/>
      <c r="M2165" s="1091"/>
      <c r="N2165" s="1091"/>
      <c r="O2165" s="1091"/>
      <c r="P2165" s="1096"/>
      <c r="Q2165" s="1096"/>
      <c r="R2165" s="1096"/>
      <c r="S2165" s="1091"/>
    </row>
    <row r="2166" spans="1:19" x14ac:dyDescent="0.3">
      <c r="A2166" s="1090">
        <v>2161</v>
      </c>
      <c r="B2166" s="1091"/>
      <c r="C2166" s="1091"/>
      <c r="D2166" s="1097"/>
      <c r="E2166" s="1093">
        <f t="shared" si="133"/>
        <v>0</v>
      </c>
      <c r="F2166" s="1094">
        <f t="shared" si="134"/>
        <v>0</v>
      </c>
      <c r="G2166" s="1095">
        <f t="shared" si="135"/>
        <v>0</v>
      </c>
      <c r="H2166" s="1090" t="str">
        <f t="shared" ca="1" si="136"/>
        <v/>
      </c>
      <c r="I2166" s="1109"/>
      <c r="J2166" s="1109"/>
      <c r="K2166" s="1112"/>
      <c r="L2166" s="1091"/>
      <c r="M2166" s="1091"/>
      <c r="N2166" s="1091"/>
      <c r="O2166" s="1091"/>
      <c r="P2166" s="1096"/>
      <c r="Q2166" s="1096"/>
      <c r="R2166" s="1096"/>
      <c r="S2166" s="1091"/>
    </row>
    <row r="2167" spans="1:19" x14ac:dyDescent="0.3">
      <c r="A2167" s="1090">
        <v>2162</v>
      </c>
      <c r="B2167" s="1091"/>
      <c r="C2167" s="1091"/>
      <c r="D2167" s="1097"/>
      <c r="E2167" s="1093">
        <f t="shared" si="133"/>
        <v>0</v>
      </c>
      <c r="F2167" s="1094">
        <f t="shared" si="134"/>
        <v>0</v>
      </c>
      <c r="G2167" s="1095">
        <f t="shared" si="135"/>
        <v>0</v>
      </c>
      <c r="H2167" s="1090" t="str">
        <f t="shared" ca="1" si="136"/>
        <v/>
      </c>
      <c r="I2167" s="1109"/>
      <c r="J2167" s="1109"/>
      <c r="K2167" s="1112"/>
      <c r="L2167" s="1091"/>
      <c r="M2167" s="1091"/>
      <c r="N2167" s="1091"/>
      <c r="O2167" s="1091"/>
      <c r="P2167" s="1096"/>
      <c r="Q2167" s="1096"/>
      <c r="R2167" s="1096"/>
      <c r="S2167" s="1091"/>
    </row>
    <row r="2168" spans="1:19" x14ac:dyDescent="0.3">
      <c r="A2168" s="1090">
        <v>2163</v>
      </c>
      <c r="B2168" s="1091"/>
      <c r="C2168" s="1091"/>
      <c r="D2168" s="1097"/>
      <c r="E2168" s="1093">
        <f t="shared" si="133"/>
        <v>0</v>
      </c>
      <c r="F2168" s="1094">
        <f t="shared" si="134"/>
        <v>0</v>
      </c>
      <c r="G2168" s="1095">
        <f t="shared" si="135"/>
        <v>0</v>
      </c>
      <c r="H2168" s="1090" t="str">
        <f t="shared" ca="1" si="136"/>
        <v/>
      </c>
      <c r="I2168" s="1109"/>
      <c r="J2168" s="1109"/>
      <c r="K2168" s="1112"/>
      <c r="L2168" s="1091"/>
      <c r="M2168" s="1091"/>
      <c r="N2168" s="1091"/>
      <c r="O2168" s="1091"/>
      <c r="P2168" s="1096"/>
      <c r="Q2168" s="1096"/>
      <c r="R2168" s="1096"/>
      <c r="S2168" s="1091"/>
    </row>
    <row r="2169" spans="1:19" x14ac:dyDescent="0.3">
      <c r="A2169" s="1090">
        <v>2164</v>
      </c>
      <c r="B2169" s="1091"/>
      <c r="C2169" s="1091"/>
      <c r="D2169" s="1097"/>
      <c r="E2169" s="1093">
        <f t="shared" si="133"/>
        <v>0</v>
      </c>
      <c r="F2169" s="1094">
        <f t="shared" si="134"/>
        <v>0</v>
      </c>
      <c r="G2169" s="1095">
        <f t="shared" si="135"/>
        <v>0</v>
      </c>
      <c r="H2169" s="1090" t="str">
        <f t="shared" ca="1" si="136"/>
        <v/>
      </c>
      <c r="I2169" s="1109"/>
      <c r="J2169" s="1109"/>
      <c r="K2169" s="1112"/>
      <c r="L2169" s="1091"/>
      <c r="M2169" s="1091"/>
      <c r="N2169" s="1091"/>
      <c r="O2169" s="1091"/>
      <c r="P2169" s="1096"/>
      <c r="Q2169" s="1096"/>
      <c r="R2169" s="1096"/>
      <c r="S2169" s="1091"/>
    </row>
    <row r="2170" spans="1:19" x14ac:dyDescent="0.3">
      <c r="A2170" s="1090">
        <v>2165</v>
      </c>
      <c r="B2170" s="1091"/>
      <c r="C2170" s="1091"/>
      <c r="D2170" s="1097"/>
      <c r="E2170" s="1093">
        <f t="shared" si="133"/>
        <v>0</v>
      </c>
      <c r="F2170" s="1094">
        <f t="shared" si="134"/>
        <v>0</v>
      </c>
      <c r="G2170" s="1095">
        <f t="shared" si="135"/>
        <v>0</v>
      </c>
      <c r="H2170" s="1090" t="str">
        <f t="shared" ca="1" si="136"/>
        <v/>
      </c>
      <c r="I2170" s="1109"/>
      <c r="J2170" s="1109"/>
      <c r="K2170" s="1112"/>
      <c r="L2170" s="1091"/>
      <c r="M2170" s="1091"/>
      <c r="N2170" s="1091"/>
      <c r="O2170" s="1091"/>
      <c r="P2170" s="1096"/>
      <c r="Q2170" s="1096"/>
      <c r="R2170" s="1096"/>
      <c r="S2170" s="1091"/>
    </row>
    <row r="2171" spans="1:19" x14ac:dyDescent="0.3">
      <c r="A2171" s="1090">
        <v>2166</v>
      </c>
      <c r="B2171" s="1091"/>
      <c r="C2171" s="1091"/>
      <c r="D2171" s="1097"/>
      <c r="E2171" s="1093">
        <f t="shared" si="133"/>
        <v>0</v>
      </c>
      <c r="F2171" s="1094">
        <f t="shared" si="134"/>
        <v>0</v>
      </c>
      <c r="G2171" s="1095">
        <f t="shared" si="135"/>
        <v>0</v>
      </c>
      <c r="H2171" s="1090" t="str">
        <f t="shared" ca="1" si="136"/>
        <v/>
      </c>
      <c r="I2171" s="1109"/>
      <c r="J2171" s="1109"/>
      <c r="K2171" s="1112"/>
      <c r="L2171" s="1091"/>
      <c r="M2171" s="1091"/>
      <c r="N2171" s="1091"/>
      <c r="O2171" s="1091"/>
      <c r="P2171" s="1096"/>
      <c r="Q2171" s="1096"/>
      <c r="R2171" s="1096"/>
      <c r="S2171" s="1091"/>
    </row>
    <row r="2172" spans="1:19" x14ac:dyDescent="0.3">
      <c r="A2172" s="1090">
        <v>2167</v>
      </c>
      <c r="B2172" s="1091"/>
      <c r="C2172" s="1091"/>
      <c r="D2172" s="1097"/>
      <c r="E2172" s="1093">
        <f t="shared" si="133"/>
        <v>0</v>
      </c>
      <c r="F2172" s="1094">
        <f t="shared" si="134"/>
        <v>0</v>
      </c>
      <c r="G2172" s="1095">
        <f t="shared" si="135"/>
        <v>0</v>
      </c>
      <c r="H2172" s="1090" t="str">
        <f t="shared" ca="1" si="136"/>
        <v/>
      </c>
      <c r="I2172" s="1109"/>
      <c r="J2172" s="1109"/>
      <c r="K2172" s="1112"/>
      <c r="L2172" s="1091"/>
      <c r="M2172" s="1091"/>
      <c r="N2172" s="1091"/>
      <c r="O2172" s="1091"/>
      <c r="P2172" s="1096"/>
      <c r="Q2172" s="1096"/>
      <c r="R2172" s="1096"/>
      <c r="S2172" s="1091"/>
    </row>
    <row r="2173" spans="1:19" x14ac:dyDescent="0.3">
      <c r="A2173" s="1090">
        <v>2168</v>
      </c>
      <c r="B2173" s="1091"/>
      <c r="C2173" s="1091"/>
      <c r="D2173" s="1097"/>
      <c r="E2173" s="1093">
        <f t="shared" si="133"/>
        <v>0</v>
      </c>
      <c r="F2173" s="1094">
        <f t="shared" si="134"/>
        <v>0</v>
      </c>
      <c r="G2173" s="1095">
        <f t="shared" si="135"/>
        <v>0</v>
      </c>
      <c r="H2173" s="1090" t="str">
        <f t="shared" ca="1" si="136"/>
        <v/>
      </c>
      <c r="I2173" s="1109"/>
      <c r="J2173" s="1109"/>
      <c r="K2173" s="1112"/>
      <c r="L2173" s="1091"/>
      <c r="M2173" s="1091"/>
      <c r="N2173" s="1091"/>
      <c r="O2173" s="1091"/>
      <c r="P2173" s="1096"/>
      <c r="Q2173" s="1096"/>
      <c r="R2173" s="1096"/>
      <c r="S2173" s="1091"/>
    </row>
    <row r="2174" spans="1:19" x14ac:dyDescent="0.3">
      <c r="A2174" s="1090">
        <v>2169</v>
      </c>
      <c r="B2174" s="1091"/>
      <c r="C2174" s="1091"/>
      <c r="D2174" s="1097"/>
      <c r="E2174" s="1093">
        <f t="shared" si="133"/>
        <v>0</v>
      </c>
      <c r="F2174" s="1094">
        <f t="shared" si="134"/>
        <v>0</v>
      </c>
      <c r="G2174" s="1095">
        <f t="shared" si="135"/>
        <v>0</v>
      </c>
      <c r="H2174" s="1090" t="str">
        <f t="shared" ca="1" si="136"/>
        <v/>
      </c>
      <c r="I2174" s="1109"/>
      <c r="J2174" s="1109"/>
      <c r="K2174" s="1112"/>
      <c r="L2174" s="1091"/>
      <c r="M2174" s="1091"/>
      <c r="N2174" s="1091"/>
      <c r="O2174" s="1091"/>
      <c r="P2174" s="1096"/>
      <c r="Q2174" s="1096"/>
      <c r="R2174" s="1096"/>
      <c r="S2174" s="1091"/>
    </row>
    <row r="2175" spans="1:19" x14ac:dyDescent="0.3">
      <c r="A2175" s="1090">
        <v>2170</v>
      </c>
      <c r="B2175" s="1091"/>
      <c r="C2175" s="1091"/>
      <c r="D2175" s="1097"/>
      <c r="E2175" s="1093">
        <f t="shared" si="133"/>
        <v>0</v>
      </c>
      <c r="F2175" s="1094">
        <f t="shared" si="134"/>
        <v>0</v>
      </c>
      <c r="G2175" s="1095">
        <f t="shared" si="135"/>
        <v>0</v>
      </c>
      <c r="H2175" s="1090" t="str">
        <f t="shared" ca="1" si="136"/>
        <v/>
      </c>
      <c r="I2175" s="1109"/>
      <c r="J2175" s="1109"/>
      <c r="K2175" s="1112"/>
      <c r="L2175" s="1091"/>
      <c r="M2175" s="1091"/>
      <c r="N2175" s="1091"/>
      <c r="O2175" s="1091"/>
      <c r="P2175" s="1096"/>
      <c r="Q2175" s="1096"/>
      <c r="R2175" s="1096"/>
      <c r="S2175" s="1091"/>
    </row>
    <row r="2176" spans="1:19" x14ac:dyDescent="0.3">
      <c r="A2176" s="1090">
        <v>2171</v>
      </c>
      <c r="B2176" s="1091"/>
      <c r="C2176" s="1091"/>
      <c r="D2176" s="1097"/>
      <c r="E2176" s="1093">
        <f t="shared" si="133"/>
        <v>0</v>
      </c>
      <c r="F2176" s="1094">
        <f t="shared" si="134"/>
        <v>0</v>
      </c>
      <c r="G2176" s="1095">
        <f t="shared" si="135"/>
        <v>0</v>
      </c>
      <c r="H2176" s="1090" t="str">
        <f t="shared" ca="1" si="136"/>
        <v/>
      </c>
      <c r="I2176" s="1109"/>
      <c r="J2176" s="1109"/>
      <c r="K2176" s="1112"/>
      <c r="L2176" s="1091"/>
      <c r="M2176" s="1091"/>
      <c r="N2176" s="1091"/>
      <c r="O2176" s="1091"/>
      <c r="P2176" s="1096"/>
      <c r="Q2176" s="1096"/>
      <c r="R2176" s="1096"/>
      <c r="S2176" s="1091"/>
    </row>
    <row r="2177" spans="1:19" x14ac:dyDescent="0.3">
      <c r="A2177" s="1090">
        <v>2172</v>
      </c>
      <c r="B2177" s="1091"/>
      <c r="C2177" s="1091"/>
      <c r="D2177" s="1097"/>
      <c r="E2177" s="1093">
        <f t="shared" si="133"/>
        <v>0</v>
      </c>
      <c r="F2177" s="1094">
        <f t="shared" si="134"/>
        <v>0</v>
      </c>
      <c r="G2177" s="1095">
        <f t="shared" si="135"/>
        <v>0</v>
      </c>
      <c r="H2177" s="1090" t="str">
        <f t="shared" ca="1" si="136"/>
        <v/>
      </c>
      <c r="I2177" s="1109"/>
      <c r="J2177" s="1109"/>
      <c r="K2177" s="1112"/>
      <c r="L2177" s="1091"/>
      <c r="M2177" s="1091"/>
      <c r="N2177" s="1091"/>
      <c r="O2177" s="1091"/>
      <c r="P2177" s="1096"/>
      <c r="Q2177" s="1096"/>
      <c r="R2177" s="1096"/>
      <c r="S2177" s="1091"/>
    </row>
    <row r="2178" spans="1:19" x14ac:dyDescent="0.3">
      <c r="A2178" s="1090">
        <v>2173</v>
      </c>
      <c r="B2178" s="1091"/>
      <c r="C2178" s="1091"/>
      <c r="D2178" s="1097"/>
      <c r="E2178" s="1093">
        <f t="shared" si="133"/>
        <v>0</v>
      </c>
      <c r="F2178" s="1094">
        <f t="shared" si="134"/>
        <v>0</v>
      </c>
      <c r="G2178" s="1095">
        <f t="shared" si="135"/>
        <v>0</v>
      </c>
      <c r="H2178" s="1090" t="str">
        <f t="shared" ca="1" si="136"/>
        <v/>
      </c>
      <c r="I2178" s="1109"/>
      <c r="J2178" s="1109"/>
      <c r="K2178" s="1112"/>
      <c r="L2178" s="1091"/>
      <c r="M2178" s="1091"/>
      <c r="N2178" s="1091"/>
      <c r="O2178" s="1091"/>
      <c r="P2178" s="1096"/>
      <c r="Q2178" s="1096"/>
      <c r="R2178" s="1096"/>
      <c r="S2178" s="1091"/>
    </row>
    <row r="2179" spans="1:19" x14ac:dyDescent="0.3">
      <c r="A2179" s="1090">
        <v>2174</v>
      </c>
      <c r="B2179" s="1091"/>
      <c r="C2179" s="1091"/>
      <c r="D2179" s="1097"/>
      <c r="E2179" s="1093">
        <f t="shared" si="133"/>
        <v>0</v>
      </c>
      <c r="F2179" s="1094">
        <f t="shared" si="134"/>
        <v>0</v>
      </c>
      <c r="G2179" s="1095">
        <f t="shared" si="135"/>
        <v>0</v>
      </c>
      <c r="H2179" s="1090" t="str">
        <f t="shared" ca="1" si="136"/>
        <v/>
      </c>
      <c r="I2179" s="1109"/>
      <c r="J2179" s="1109"/>
      <c r="K2179" s="1112"/>
      <c r="L2179" s="1091"/>
      <c r="M2179" s="1091"/>
      <c r="N2179" s="1091"/>
      <c r="O2179" s="1091"/>
      <c r="P2179" s="1096"/>
      <c r="Q2179" s="1096"/>
      <c r="R2179" s="1096"/>
      <c r="S2179" s="1091"/>
    </row>
    <row r="2180" spans="1:19" x14ac:dyDescent="0.3">
      <c r="A2180" s="1090">
        <v>2175</v>
      </c>
      <c r="B2180" s="1091"/>
      <c r="C2180" s="1091"/>
      <c r="D2180" s="1097"/>
      <c r="E2180" s="1093">
        <f t="shared" si="133"/>
        <v>0</v>
      </c>
      <c r="F2180" s="1094">
        <f t="shared" si="134"/>
        <v>0</v>
      </c>
      <c r="G2180" s="1095">
        <f t="shared" si="135"/>
        <v>0</v>
      </c>
      <c r="H2180" s="1090" t="str">
        <f t="shared" ca="1" si="136"/>
        <v/>
      </c>
      <c r="I2180" s="1109"/>
      <c r="J2180" s="1109"/>
      <c r="K2180" s="1112"/>
      <c r="L2180" s="1091"/>
      <c r="M2180" s="1091"/>
      <c r="N2180" s="1091"/>
      <c r="O2180" s="1091"/>
      <c r="P2180" s="1096"/>
      <c r="Q2180" s="1096"/>
      <c r="R2180" s="1096"/>
      <c r="S2180" s="1091"/>
    </row>
    <row r="2181" spans="1:19" x14ac:dyDescent="0.3">
      <c r="A2181" s="1090">
        <v>2176</v>
      </c>
      <c r="B2181" s="1091"/>
      <c r="C2181" s="1091"/>
      <c r="D2181" s="1097"/>
      <c r="E2181" s="1093">
        <f t="shared" si="133"/>
        <v>0</v>
      </c>
      <c r="F2181" s="1094">
        <f t="shared" si="134"/>
        <v>0</v>
      </c>
      <c r="G2181" s="1095">
        <f t="shared" si="135"/>
        <v>0</v>
      </c>
      <c r="H2181" s="1090" t="str">
        <f t="shared" ca="1" si="136"/>
        <v/>
      </c>
      <c r="I2181" s="1109"/>
      <c r="J2181" s="1109"/>
      <c r="K2181" s="1112"/>
      <c r="L2181" s="1091"/>
      <c r="M2181" s="1091"/>
      <c r="N2181" s="1091"/>
      <c r="O2181" s="1091"/>
      <c r="P2181" s="1096"/>
      <c r="Q2181" s="1096"/>
      <c r="R2181" s="1096"/>
      <c r="S2181" s="1091"/>
    </row>
    <row r="2182" spans="1:19" x14ac:dyDescent="0.3">
      <c r="A2182" s="1090">
        <v>2177</v>
      </c>
      <c r="B2182" s="1091"/>
      <c r="C2182" s="1091"/>
      <c r="D2182" s="1097"/>
      <c r="E2182" s="1093">
        <f t="shared" si="133"/>
        <v>0</v>
      </c>
      <c r="F2182" s="1094">
        <f t="shared" si="134"/>
        <v>0</v>
      </c>
      <c r="G2182" s="1095">
        <f t="shared" si="135"/>
        <v>0</v>
      </c>
      <c r="H2182" s="1090" t="str">
        <f t="shared" ca="1" si="136"/>
        <v/>
      </c>
      <c r="I2182" s="1109"/>
      <c r="J2182" s="1109"/>
      <c r="K2182" s="1112"/>
      <c r="L2182" s="1091"/>
      <c r="M2182" s="1091"/>
      <c r="N2182" s="1091"/>
      <c r="O2182" s="1091"/>
      <c r="P2182" s="1096"/>
      <c r="Q2182" s="1096"/>
      <c r="R2182" s="1096"/>
      <c r="S2182" s="1091"/>
    </row>
    <row r="2183" spans="1:19" x14ac:dyDescent="0.3">
      <c r="A2183" s="1090">
        <v>2178</v>
      </c>
      <c r="B2183" s="1091"/>
      <c r="C2183" s="1091"/>
      <c r="D2183" s="1097"/>
      <c r="E2183" s="1093">
        <f t="shared" ref="E2183:E2246" si="137">D2183</f>
        <v>0</v>
      </c>
      <c r="F2183" s="1094">
        <f t="shared" ref="F2183:F2246" si="138">D2183</f>
        <v>0</v>
      </c>
      <c r="G2183" s="1095">
        <f t="shared" ref="G2183:G2246" si="139">D2183</f>
        <v>0</v>
      </c>
      <c r="H2183" s="1090" t="str">
        <f t="shared" ref="H2183:H2246" ca="1" si="140">IF(ISBLANK(D2183),"",DATEDIF(G2183,TODAY(),"y"))</f>
        <v/>
      </c>
      <c r="I2183" s="1109"/>
      <c r="J2183" s="1109"/>
      <c r="K2183" s="1112"/>
      <c r="L2183" s="1091"/>
      <c r="M2183" s="1091"/>
      <c r="N2183" s="1091"/>
      <c r="O2183" s="1091"/>
      <c r="P2183" s="1096"/>
      <c r="Q2183" s="1096"/>
      <c r="R2183" s="1096"/>
      <c r="S2183" s="1091"/>
    </row>
    <row r="2184" spans="1:19" x14ac:dyDescent="0.3">
      <c r="A2184" s="1090">
        <v>2179</v>
      </c>
      <c r="B2184" s="1091"/>
      <c r="C2184" s="1091"/>
      <c r="D2184" s="1097"/>
      <c r="E2184" s="1093">
        <f t="shared" si="137"/>
        <v>0</v>
      </c>
      <c r="F2184" s="1094">
        <f t="shared" si="138"/>
        <v>0</v>
      </c>
      <c r="G2184" s="1095">
        <f t="shared" si="139"/>
        <v>0</v>
      </c>
      <c r="H2184" s="1090" t="str">
        <f t="shared" ca="1" si="140"/>
        <v/>
      </c>
      <c r="I2184" s="1109"/>
      <c r="J2184" s="1109"/>
      <c r="K2184" s="1112"/>
      <c r="L2184" s="1091"/>
      <c r="M2184" s="1091"/>
      <c r="N2184" s="1091"/>
      <c r="O2184" s="1091"/>
      <c r="P2184" s="1096"/>
      <c r="Q2184" s="1096"/>
      <c r="R2184" s="1096"/>
      <c r="S2184" s="1091"/>
    </row>
    <row r="2185" spans="1:19" x14ac:dyDescent="0.3">
      <c r="A2185" s="1090">
        <v>2180</v>
      </c>
      <c r="B2185" s="1091"/>
      <c r="C2185" s="1091"/>
      <c r="D2185" s="1097"/>
      <c r="E2185" s="1093">
        <f t="shared" si="137"/>
        <v>0</v>
      </c>
      <c r="F2185" s="1094">
        <f t="shared" si="138"/>
        <v>0</v>
      </c>
      <c r="G2185" s="1095">
        <f t="shared" si="139"/>
        <v>0</v>
      </c>
      <c r="H2185" s="1090" t="str">
        <f t="shared" ca="1" si="140"/>
        <v/>
      </c>
      <c r="I2185" s="1109"/>
      <c r="J2185" s="1109"/>
      <c r="K2185" s="1112"/>
      <c r="L2185" s="1091"/>
      <c r="M2185" s="1091"/>
      <c r="N2185" s="1091"/>
      <c r="O2185" s="1091"/>
      <c r="P2185" s="1096"/>
      <c r="Q2185" s="1096"/>
      <c r="R2185" s="1096"/>
      <c r="S2185" s="1091"/>
    </row>
    <row r="2186" spans="1:19" x14ac:dyDescent="0.3">
      <c r="A2186" s="1090">
        <v>2181</v>
      </c>
      <c r="B2186" s="1091"/>
      <c r="C2186" s="1091"/>
      <c r="D2186" s="1097"/>
      <c r="E2186" s="1093">
        <f t="shared" si="137"/>
        <v>0</v>
      </c>
      <c r="F2186" s="1094">
        <f t="shared" si="138"/>
        <v>0</v>
      </c>
      <c r="G2186" s="1095">
        <f t="shared" si="139"/>
        <v>0</v>
      </c>
      <c r="H2186" s="1090" t="str">
        <f t="shared" ca="1" si="140"/>
        <v/>
      </c>
      <c r="I2186" s="1109"/>
      <c r="J2186" s="1109"/>
      <c r="K2186" s="1112"/>
      <c r="L2186" s="1091"/>
      <c r="M2186" s="1091"/>
      <c r="N2186" s="1091"/>
      <c r="O2186" s="1091"/>
      <c r="P2186" s="1096"/>
      <c r="Q2186" s="1096"/>
      <c r="R2186" s="1096"/>
      <c r="S2186" s="1091"/>
    </row>
    <row r="2187" spans="1:19" x14ac:dyDescent="0.3">
      <c r="A2187" s="1090">
        <v>2182</v>
      </c>
      <c r="B2187" s="1091"/>
      <c r="C2187" s="1091"/>
      <c r="D2187" s="1097"/>
      <c r="E2187" s="1093">
        <f t="shared" si="137"/>
        <v>0</v>
      </c>
      <c r="F2187" s="1094">
        <f t="shared" si="138"/>
        <v>0</v>
      </c>
      <c r="G2187" s="1095">
        <f t="shared" si="139"/>
        <v>0</v>
      </c>
      <c r="H2187" s="1090" t="str">
        <f t="shared" ca="1" si="140"/>
        <v/>
      </c>
      <c r="I2187" s="1109"/>
      <c r="J2187" s="1109"/>
      <c r="K2187" s="1112"/>
      <c r="L2187" s="1091"/>
      <c r="M2187" s="1091"/>
      <c r="N2187" s="1091"/>
      <c r="O2187" s="1091"/>
      <c r="P2187" s="1096"/>
      <c r="Q2187" s="1096"/>
      <c r="R2187" s="1096"/>
      <c r="S2187" s="1091"/>
    </row>
    <row r="2188" spans="1:19" x14ac:dyDescent="0.3">
      <c r="A2188" s="1090">
        <v>2183</v>
      </c>
      <c r="B2188" s="1091"/>
      <c r="C2188" s="1091"/>
      <c r="D2188" s="1097"/>
      <c r="E2188" s="1093">
        <f t="shared" si="137"/>
        <v>0</v>
      </c>
      <c r="F2188" s="1094">
        <f t="shared" si="138"/>
        <v>0</v>
      </c>
      <c r="G2188" s="1095">
        <f t="shared" si="139"/>
        <v>0</v>
      </c>
      <c r="H2188" s="1090" t="str">
        <f t="shared" ca="1" si="140"/>
        <v/>
      </c>
      <c r="I2188" s="1109"/>
      <c r="J2188" s="1109"/>
      <c r="K2188" s="1112"/>
      <c r="L2188" s="1091"/>
      <c r="M2188" s="1091"/>
      <c r="N2188" s="1091"/>
      <c r="O2188" s="1091"/>
      <c r="P2188" s="1096"/>
      <c r="Q2188" s="1096"/>
      <c r="R2188" s="1096"/>
      <c r="S2188" s="1091"/>
    </row>
    <row r="2189" spans="1:19" x14ac:dyDescent="0.3">
      <c r="A2189" s="1090">
        <v>2184</v>
      </c>
      <c r="B2189" s="1091"/>
      <c r="C2189" s="1091"/>
      <c r="D2189" s="1097"/>
      <c r="E2189" s="1093">
        <f t="shared" si="137"/>
        <v>0</v>
      </c>
      <c r="F2189" s="1094">
        <f t="shared" si="138"/>
        <v>0</v>
      </c>
      <c r="G2189" s="1095">
        <f t="shared" si="139"/>
        <v>0</v>
      </c>
      <c r="H2189" s="1090" t="str">
        <f t="shared" ca="1" si="140"/>
        <v/>
      </c>
      <c r="I2189" s="1109"/>
      <c r="J2189" s="1109"/>
      <c r="K2189" s="1112"/>
      <c r="L2189" s="1091"/>
      <c r="M2189" s="1091"/>
      <c r="N2189" s="1091"/>
      <c r="O2189" s="1091"/>
      <c r="P2189" s="1096"/>
      <c r="Q2189" s="1096"/>
      <c r="R2189" s="1096"/>
      <c r="S2189" s="1091"/>
    </row>
    <row r="2190" spans="1:19" x14ac:dyDescent="0.3">
      <c r="A2190" s="1090">
        <v>2185</v>
      </c>
      <c r="B2190" s="1091"/>
      <c r="C2190" s="1091"/>
      <c r="D2190" s="1097"/>
      <c r="E2190" s="1093">
        <f t="shared" si="137"/>
        <v>0</v>
      </c>
      <c r="F2190" s="1094">
        <f t="shared" si="138"/>
        <v>0</v>
      </c>
      <c r="G2190" s="1095">
        <f t="shared" si="139"/>
        <v>0</v>
      </c>
      <c r="H2190" s="1090" t="str">
        <f t="shared" ca="1" si="140"/>
        <v/>
      </c>
      <c r="I2190" s="1109"/>
      <c r="J2190" s="1109"/>
      <c r="K2190" s="1112"/>
      <c r="L2190" s="1091"/>
      <c r="M2190" s="1091"/>
      <c r="N2190" s="1091"/>
      <c r="O2190" s="1091"/>
      <c r="P2190" s="1096"/>
      <c r="Q2190" s="1096"/>
      <c r="R2190" s="1096"/>
      <c r="S2190" s="1091"/>
    </row>
    <row r="2191" spans="1:19" x14ac:dyDescent="0.3">
      <c r="A2191" s="1090">
        <v>2186</v>
      </c>
      <c r="B2191" s="1091"/>
      <c r="C2191" s="1091"/>
      <c r="D2191" s="1097"/>
      <c r="E2191" s="1093">
        <f t="shared" si="137"/>
        <v>0</v>
      </c>
      <c r="F2191" s="1094">
        <f t="shared" si="138"/>
        <v>0</v>
      </c>
      <c r="G2191" s="1095">
        <f t="shared" si="139"/>
        <v>0</v>
      </c>
      <c r="H2191" s="1090" t="str">
        <f t="shared" ca="1" si="140"/>
        <v/>
      </c>
      <c r="I2191" s="1109"/>
      <c r="J2191" s="1109"/>
      <c r="K2191" s="1112"/>
      <c r="L2191" s="1091"/>
      <c r="M2191" s="1091"/>
      <c r="N2191" s="1091"/>
      <c r="O2191" s="1091"/>
      <c r="P2191" s="1096"/>
      <c r="Q2191" s="1096"/>
      <c r="R2191" s="1096"/>
      <c r="S2191" s="1091"/>
    </row>
    <row r="2192" spans="1:19" x14ac:dyDescent="0.3">
      <c r="A2192" s="1090">
        <v>2187</v>
      </c>
      <c r="B2192" s="1091"/>
      <c r="C2192" s="1091"/>
      <c r="D2192" s="1097"/>
      <c r="E2192" s="1093">
        <f t="shared" si="137"/>
        <v>0</v>
      </c>
      <c r="F2192" s="1094">
        <f t="shared" si="138"/>
        <v>0</v>
      </c>
      <c r="G2192" s="1095">
        <f t="shared" si="139"/>
        <v>0</v>
      </c>
      <c r="H2192" s="1090" t="str">
        <f t="shared" ca="1" si="140"/>
        <v/>
      </c>
      <c r="I2192" s="1109"/>
      <c r="J2192" s="1109"/>
      <c r="K2192" s="1112"/>
      <c r="L2192" s="1091"/>
      <c r="M2192" s="1091"/>
      <c r="N2192" s="1091"/>
      <c r="O2192" s="1091"/>
      <c r="P2192" s="1096"/>
      <c r="Q2192" s="1096"/>
      <c r="R2192" s="1096"/>
      <c r="S2192" s="1091"/>
    </row>
    <row r="2193" spans="1:19" x14ac:dyDescent="0.3">
      <c r="A2193" s="1090">
        <v>2188</v>
      </c>
      <c r="B2193" s="1091"/>
      <c r="C2193" s="1091"/>
      <c r="D2193" s="1097"/>
      <c r="E2193" s="1093">
        <f t="shared" si="137"/>
        <v>0</v>
      </c>
      <c r="F2193" s="1094">
        <f t="shared" si="138"/>
        <v>0</v>
      </c>
      <c r="G2193" s="1095">
        <f t="shared" si="139"/>
        <v>0</v>
      </c>
      <c r="H2193" s="1090" t="str">
        <f t="shared" ca="1" si="140"/>
        <v/>
      </c>
      <c r="I2193" s="1109"/>
      <c r="J2193" s="1109"/>
      <c r="K2193" s="1112"/>
      <c r="L2193" s="1091"/>
      <c r="M2193" s="1091"/>
      <c r="N2193" s="1091"/>
      <c r="O2193" s="1091"/>
      <c r="P2193" s="1096"/>
      <c r="Q2193" s="1096"/>
      <c r="R2193" s="1096"/>
      <c r="S2193" s="1091"/>
    </row>
    <row r="2194" spans="1:19" x14ac:dyDescent="0.3">
      <c r="A2194" s="1090">
        <v>2189</v>
      </c>
      <c r="B2194" s="1091"/>
      <c r="C2194" s="1091"/>
      <c r="D2194" s="1097"/>
      <c r="E2194" s="1093">
        <f t="shared" si="137"/>
        <v>0</v>
      </c>
      <c r="F2194" s="1094">
        <f t="shared" si="138"/>
        <v>0</v>
      </c>
      <c r="G2194" s="1095">
        <f t="shared" si="139"/>
        <v>0</v>
      </c>
      <c r="H2194" s="1090" t="str">
        <f t="shared" ca="1" si="140"/>
        <v/>
      </c>
      <c r="I2194" s="1109"/>
      <c r="J2194" s="1109"/>
      <c r="K2194" s="1112"/>
      <c r="L2194" s="1091"/>
      <c r="M2194" s="1091"/>
      <c r="N2194" s="1091"/>
      <c r="O2194" s="1091"/>
      <c r="P2194" s="1096"/>
      <c r="Q2194" s="1096"/>
      <c r="R2194" s="1096"/>
      <c r="S2194" s="1091"/>
    </row>
    <row r="2195" spans="1:19" x14ac:dyDescent="0.3">
      <c r="A2195" s="1090">
        <v>2190</v>
      </c>
      <c r="B2195" s="1091"/>
      <c r="C2195" s="1091"/>
      <c r="D2195" s="1097"/>
      <c r="E2195" s="1093">
        <f t="shared" si="137"/>
        <v>0</v>
      </c>
      <c r="F2195" s="1094">
        <f t="shared" si="138"/>
        <v>0</v>
      </c>
      <c r="G2195" s="1095">
        <f t="shared" si="139"/>
        <v>0</v>
      </c>
      <c r="H2195" s="1090" t="str">
        <f t="shared" ca="1" si="140"/>
        <v/>
      </c>
      <c r="I2195" s="1109"/>
      <c r="J2195" s="1109"/>
      <c r="K2195" s="1112"/>
      <c r="L2195" s="1091"/>
      <c r="M2195" s="1091"/>
      <c r="N2195" s="1091"/>
      <c r="O2195" s="1091"/>
      <c r="P2195" s="1096"/>
      <c r="Q2195" s="1096"/>
      <c r="R2195" s="1096"/>
      <c r="S2195" s="1091"/>
    </row>
    <row r="2196" spans="1:19" x14ac:dyDescent="0.3">
      <c r="A2196" s="1090">
        <v>2191</v>
      </c>
      <c r="B2196" s="1091"/>
      <c r="C2196" s="1091"/>
      <c r="D2196" s="1097"/>
      <c r="E2196" s="1093">
        <f t="shared" si="137"/>
        <v>0</v>
      </c>
      <c r="F2196" s="1094">
        <f t="shared" si="138"/>
        <v>0</v>
      </c>
      <c r="G2196" s="1095">
        <f t="shared" si="139"/>
        <v>0</v>
      </c>
      <c r="H2196" s="1090" t="str">
        <f t="shared" ca="1" si="140"/>
        <v/>
      </c>
      <c r="I2196" s="1109"/>
      <c r="J2196" s="1109"/>
      <c r="K2196" s="1112"/>
      <c r="L2196" s="1091"/>
      <c r="M2196" s="1091"/>
      <c r="N2196" s="1091"/>
      <c r="O2196" s="1091"/>
      <c r="P2196" s="1096"/>
      <c r="Q2196" s="1096"/>
      <c r="R2196" s="1096"/>
      <c r="S2196" s="1091"/>
    </row>
    <row r="2197" spans="1:19" x14ac:dyDescent="0.3">
      <c r="A2197" s="1090">
        <v>2192</v>
      </c>
      <c r="B2197" s="1091"/>
      <c r="C2197" s="1091"/>
      <c r="D2197" s="1097"/>
      <c r="E2197" s="1093">
        <f t="shared" si="137"/>
        <v>0</v>
      </c>
      <c r="F2197" s="1094">
        <f t="shared" si="138"/>
        <v>0</v>
      </c>
      <c r="G2197" s="1095">
        <f t="shared" si="139"/>
        <v>0</v>
      </c>
      <c r="H2197" s="1090" t="str">
        <f t="shared" ca="1" si="140"/>
        <v/>
      </c>
      <c r="I2197" s="1109"/>
      <c r="J2197" s="1109"/>
      <c r="K2197" s="1112"/>
      <c r="L2197" s="1091"/>
      <c r="M2197" s="1091"/>
      <c r="N2197" s="1091"/>
      <c r="O2197" s="1091"/>
      <c r="P2197" s="1096"/>
      <c r="Q2197" s="1096"/>
      <c r="R2197" s="1096"/>
      <c r="S2197" s="1091"/>
    </row>
    <row r="2198" spans="1:19" x14ac:dyDescent="0.3">
      <c r="A2198" s="1090">
        <v>2193</v>
      </c>
      <c r="B2198" s="1091"/>
      <c r="C2198" s="1091"/>
      <c r="D2198" s="1097"/>
      <c r="E2198" s="1093">
        <f t="shared" si="137"/>
        <v>0</v>
      </c>
      <c r="F2198" s="1094">
        <f t="shared" si="138"/>
        <v>0</v>
      </c>
      <c r="G2198" s="1095">
        <f t="shared" si="139"/>
        <v>0</v>
      </c>
      <c r="H2198" s="1090" t="str">
        <f t="shared" ca="1" si="140"/>
        <v/>
      </c>
      <c r="I2198" s="1109"/>
      <c r="J2198" s="1109"/>
      <c r="K2198" s="1112"/>
      <c r="L2198" s="1091"/>
      <c r="M2198" s="1091"/>
      <c r="N2198" s="1091"/>
      <c r="O2198" s="1091"/>
      <c r="P2198" s="1096"/>
      <c r="Q2198" s="1096"/>
      <c r="R2198" s="1096"/>
      <c r="S2198" s="1091"/>
    </row>
    <row r="2199" spans="1:19" x14ac:dyDescent="0.3">
      <c r="A2199" s="1090">
        <v>2194</v>
      </c>
      <c r="B2199" s="1091"/>
      <c r="C2199" s="1091"/>
      <c r="D2199" s="1097"/>
      <c r="E2199" s="1093">
        <f t="shared" si="137"/>
        <v>0</v>
      </c>
      <c r="F2199" s="1094">
        <f t="shared" si="138"/>
        <v>0</v>
      </c>
      <c r="G2199" s="1095">
        <f t="shared" si="139"/>
        <v>0</v>
      </c>
      <c r="H2199" s="1090" t="str">
        <f t="shared" ca="1" si="140"/>
        <v/>
      </c>
      <c r="I2199" s="1109"/>
      <c r="J2199" s="1109"/>
      <c r="K2199" s="1112"/>
      <c r="L2199" s="1091"/>
      <c r="M2199" s="1091"/>
      <c r="N2199" s="1091"/>
      <c r="O2199" s="1091"/>
      <c r="P2199" s="1096"/>
      <c r="Q2199" s="1096"/>
      <c r="R2199" s="1096"/>
      <c r="S2199" s="1091"/>
    </row>
    <row r="2200" spans="1:19" x14ac:dyDescent="0.3">
      <c r="A2200" s="1090">
        <v>2195</v>
      </c>
      <c r="B2200" s="1091"/>
      <c r="C2200" s="1091"/>
      <c r="D2200" s="1097"/>
      <c r="E2200" s="1093">
        <f t="shared" si="137"/>
        <v>0</v>
      </c>
      <c r="F2200" s="1094">
        <f t="shared" si="138"/>
        <v>0</v>
      </c>
      <c r="G2200" s="1095">
        <f t="shared" si="139"/>
        <v>0</v>
      </c>
      <c r="H2200" s="1090" t="str">
        <f t="shared" ca="1" si="140"/>
        <v/>
      </c>
      <c r="I2200" s="1109"/>
      <c r="J2200" s="1109"/>
      <c r="K2200" s="1112"/>
      <c r="L2200" s="1091"/>
      <c r="M2200" s="1091"/>
      <c r="N2200" s="1091"/>
      <c r="O2200" s="1091"/>
      <c r="P2200" s="1096"/>
      <c r="Q2200" s="1096"/>
      <c r="R2200" s="1096"/>
      <c r="S2200" s="1091"/>
    </row>
    <row r="2201" spans="1:19" x14ac:dyDescent="0.3">
      <c r="A2201" s="1090">
        <v>2196</v>
      </c>
      <c r="B2201" s="1091"/>
      <c r="C2201" s="1091"/>
      <c r="D2201" s="1097"/>
      <c r="E2201" s="1093">
        <f t="shared" si="137"/>
        <v>0</v>
      </c>
      <c r="F2201" s="1094">
        <f t="shared" si="138"/>
        <v>0</v>
      </c>
      <c r="G2201" s="1095">
        <f t="shared" si="139"/>
        <v>0</v>
      </c>
      <c r="H2201" s="1090" t="str">
        <f t="shared" ca="1" si="140"/>
        <v/>
      </c>
      <c r="I2201" s="1109"/>
      <c r="J2201" s="1109"/>
      <c r="K2201" s="1112"/>
      <c r="L2201" s="1091"/>
      <c r="M2201" s="1091"/>
      <c r="N2201" s="1091"/>
      <c r="O2201" s="1091"/>
      <c r="P2201" s="1096"/>
      <c r="Q2201" s="1096"/>
      <c r="R2201" s="1096"/>
      <c r="S2201" s="1091"/>
    </row>
    <row r="2202" spans="1:19" x14ac:dyDescent="0.3">
      <c r="A2202" s="1090">
        <v>2197</v>
      </c>
      <c r="B2202" s="1091"/>
      <c r="C2202" s="1091"/>
      <c r="D2202" s="1097"/>
      <c r="E2202" s="1093">
        <f t="shared" si="137"/>
        <v>0</v>
      </c>
      <c r="F2202" s="1094">
        <f t="shared" si="138"/>
        <v>0</v>
      </c>
      <c r="G2202" s="1095">
        <f t="shared" si="139"/>
        <v>0</v>
      </c>
      <c r="H2202" s="1090" t="str">
        <f t="shared" ca="1" si="140"/>
        <v/>
      </c>
      <c r="I2202" s="1109"/>
      <c r="J2202" s="1109"/>
      <c r="K2202" s="1112"/>
      <c r="L2202" s="1091"/>
      <c r="M2202" s="1091"/>
      <c r="N2202" s="1091"/>
      <c r="O2202" s="1091"/>
      <c r="P2202" s="1096"/>
      <c r="Q2202" s="1096"/>
      <c r="R2202" s="1096"/>
      <c r="S2202" s="1091"/>
    </row>
    <row r="2203" spans="1:19" x14ac:dyDescent="0.3">
      <c r="A2203" s="1090">
        <v>2198</v>
      </c>
      <c r="B2203" s="1091"/>
      <c r="C2203" s="1091"/>
      <c r="D2203" s="1097"/>
      <c r="E2203" s="1093">
        <f t="shared" si="137"/>
        <v>0</v>
      </c>
      <c r="F2203" s="1094">
        <f t="shared" si="138"/>
        <v>0</v>
      </c>
      <c r="G2203" s="1095">
        <f t="shared" si="139"/>
        <v>0</v>
      </c>
      <c r="H2203" s="1090" t="str">
        <f t="shared" ca="1" si="140"/>
        <v/>
      </c>
      <c r="I2203" s="1109"/>
      <c r="J2203" s="1109"/>
      <c r="K2203" s="1112"/>
      <c r="L2203" s="1091"/>
      <c r="M2203" s="1091"/>
      <c r="N2203" s="1091"/>
      <c r="O2203" s="1091"/>
      <c r="P2203" s="1096"/>
      <c r="Q2203" s="1096"/>
      <c r="R2203" s="1096"/>
      <c r="S2203" s="1091"/>
    </row>
    <row r="2204" spans="1:19" x14ac:dyDescent="0.3">
      <c r="A2204" s="1090">
        <v>2199</v>
      </c>
      <c r="B2204" s="1091"/>
      <c r="C2204" s="1091"/>
      <c r="D2204" s="1097"/>
      <c r="E2204" s="1093">
        <f t="shared" si="137"/>
        <v>0</v>
      </c>
      <c r="F2204" s="1094">
        <f t="shared" si="138"/>
        <v>0</v>
      </c>
      <c r="G2204" s="1095">
        <f t="shared" si="139"/>
        <v>0</v>
      </c>
      <c r="H2204" s="1090" t="str">
        <f t="shared" ca="1" si="140"/>
        <v/>
      </c>
      <c r="I2204" s="1109"/>
      <c r="J2204" s="1109"/>
      <c r="K2204" s="1112"/>
      <c r="L2204" s="1091"/>
      <c r="M2204" s="1091"/>
      <c r="N2204" s="1091"/>
      <c r="O2204" s="1091"/>
      <c r="P2204" s="1096"/>
      <c r="Q2204" s="1096"/>
      <c r="R2204" s="1096"/>
      <c r="S2204" s="1091"/>
    </row>
    <row r="2205" spans="1:19" x14ac:dyDescent="0.3">
      <c r="A2205" s="1090">
        <v>2200</v>
      </c>
      <c r="B2205" s="1091"/>
      <c r="C2205" s="1091"/>
      <c r="D2205" s="1097"/>
      <c r="E2205" s="1093">
        <f t="shared" si="137"/>
        <v>0</v>
      </c>
      <c r="F2205" s="1094">
        <f t="shared" si="138"/>
        <v>0</v>
      </c>
      <c r="G2205" s="1095">
        <f t="shared" si="139"/>
        <v>0</v>
      </c>
      <c r="H2205" s="1090" t="str">
        <f t="shared" ca="1" si="140"/>
        <v/>
      </c>
      <c r="I2205" s="1109"/>
      <c r="J2205" s="1109"/>
      <c r="K2205" s="1112"/>
      <c r="L2205" s="1091"/>
      <c r="M2205" s="1091"/>
      <c r="N2205" s="1091"/>
      <c r="O2205" s="1091"/>
      <c r="P2205" s="1096"/>
      <c r="Q2205" s="1096"/>
      <c r="R2205" s="1096"/>
      <c r="S2205" s="1091"/>
    </row>
    <row r="2206" spans="1:19" x14ac:dyDescent="0.3">
      <c r="A2206" s="1090">
        <v>2201</v>
      </c>
      <c r="B2206" s="1091"/>
      <c r="C2206" s="1091"/>
      <c r="D2206" s="1097"/>
      <c r="E2206" s="1093">
        <f t="shared" si="137"/>
        <v>0</v>
      </c>
      <c r="F2206" s="1094">
        <f t="shared" si="138"/>
        <v>0</v>
      </c>
      <c r="G2206" s="1095">
        <f t="shared" si="139"/>
        <v>0</v>
      </c>
      <c r="H2206" s="1090" t="str">
        <f t="shared" ca="1" si="140"/>
        <v/>
      </c>
      <c r="I2206" s="1109"/>
      <c r="J2206" s="1109"/>
      <c r="K2206" s="1112"/>
      <c r="L2206" s="1091"/>
      <c r="M2206" s="1091"/>
      <c r="N2206" s="1091"/>
      <c r="O2206" s="1091"/>
      <c r="P2206" s="1096"/>
      <c r="Q2206" s="1096"/>
      <c r="R2206" s="1096"/>
      <c r="S2206" s="1091"/>
    </row>
    <row r="2207" spans="1:19" x14ac:dyDescent="0.3">
      <c r="A2207" s="1090">
        <v>2202</v>
      </c>
      <c r="B2207" s="1091"/>
      <c r="C2207" s="1091"/>
      <c r="D2207" s="1097"/>
      <c r="E2207" s="1093">
        <f t="shared" si="137"/>
        <v>0</v>
      </c>
      <c r="F2207" s="1094">
        <f t="shared" si="138"/>
        <v>0</v>
      </c>
      <c r="G2207" s="1095">
        <f t="shared" si="139"/>
        <v>0</v>
      </c>
      <c r="H2207" s="1090" t="str">
        <f t="shared" ca="1" si="140"/>
        <v/>
      </c>
      <c r="I2207" s="1109"/>
      <c r="J2207" s="1109"/>
      <c r="K2207" s="1112"/>
      <c r="L2207" s="1091"/>
      <c r="M2207" s="1091"/>
      <c r="N2207" s="1091"/>
      <c r="O2207" s="1091"/>
      <c r="P2207" s="1096"/>
      <c r="Q2207" s="1096"/>
      <c r="R2207" s="1096"/>
      <c r="S2207" s="1091"/>
    </row>
    <row r="2208" spans="1:19" x14ac:dyDescent="0.3">
      <c r="A2208" s="1090">
        <v>2203</v>
      </c>
      <c r="B2208" s="1091"/>
      <c r="C2208" s="1091"/>
      <c r="D2208" s="1097"/>
      <c r="E2208" s="1093">
        <f t="shared" si="137"/>
        <v>0</v>
      </c>
      <c r="F2208" s="1094">
        <f t="shared" si="138"/>
        <v>0</v>
      </c>
      <c r="G2208" s="1095">
        <f t="shared" si="139"/>
        <v>0</v>
      </c>
      <c r="H2208" s="1090" t="str">
        <f t="shared" ca="1" si="140"/>
        <v/>
      </c>
      <c r="I2208" s="1109"/>
      <c r="J2208" s="1109"/>
      <c r="K2208" s="1112"/>
      <c r="L2208" s="1091"/>
      <c r="M2208" s="1091"/>
      <c r="N2208" s="1091"/>
      <c r="O2208" s="1091"/>
      <c r="P2208" s="1096"/>
      <c r="Q2208" s="1096"/>
      <c r="R2208" s="1096"/>
      <c r="S2208" s="1091"/>
    </row>
    <row r="2209" spans="1:19" x14ac:dyDescent="0.3">
      <c r="A2209" s="1090">
        <v>2204</v>
      </c>
      <c r="B2209" s="1091"/>
      <c r="C2209" s="1091"/>
      <c r="D2209" s="1097"/>
      <c r="E2209" s="1093">
        <f t="shared" si="137"/>
        <v>0</v>
      </c>
      <c r="F2209" s="1094">
        <f t="shared" si="138"/>
        <v>0</v>
      </c>
      <c r="G2209" s="1095">
        <f t="shared" si="139"/>
        <v>0</v>
      </c>
      <c r="H2209" s="1090" t="str">
        <f t="shared" ca="1" si="140"/>
        <v/>
      </c>
      <c r="I2209" s="1109"/>
      <c r="J2209" s="1109"/>
      <c r="K2209" s="1112"/>
      <c r="L2209" s="1091"/>
      <c r="M2209" s="1091"/>
      <c r="N2209" s="1091"/>
      <c r="O2209" s="1091"/>
      <c r="P2209" s="1096"/>
      <c r="Q2209" s="1096"/>
      <c r="R2209" s="1096"/>
      <c r="S2209" s="1091"/>
    </row>
    <row r="2210" spans="1:19" x14ac:dyDescent="0.3">
      <c r="A2210" s="1090">
        <v>2205</v>
      </c>
      <c r="B2210" s="1091"/>
      <c r="C2210" s="1091"/>
      <c r="D2210" s="1097"/>
      <c r="E2210" s="1093">
        <f t="shared" si="137"/>
        <v>0</v>
      </c>
      <c r="F2210" s="1094">
        <f t="shared" si="138"/>
        <v>0</v>
      </c>
      <c r="G2210" s="1095">
        <f t="shared" si="139"/>
        <v>0</v>
      </c>
      <c r="H2210" s="1090" t="str">
        <f t="shared" ca="1" si="140"/>
        <v/>
      </c>
      <c r="I2210" s="1109"/>
      <c r="J2210" s="1109"/>
      <c r="K2210" s="1112"/>
      <c r="L2210" s="1091"/>
      <c r="M2210" s="1091"/>
      <c r="N2210" s="1091"/>
      <c r="O2210" s="1091"/>
      <c r="P2210" s="1096"/>
      <c r="Q2210" s="1096"/>
      <c r="R2210" s="1096"/>
      <c r="S2210" s="1091"/>
    </row>
    <row r="2211" spans="1:19" x14ac:dyDescent="0.3">
      <c r="A2211" s="1090">
        <v>2206</v>
      </c>
      <c r="B2211" s="1091"/>
      <c r="C2211" s="1091"/>
      <c r="D2211" s="1097"/>
      <c r="E2211" s="1093">
        <f t="shared" si="137"/>
        <v>0</v>
      </c>
      <c r="F2211" s="1094">
        <f t="shared" si="138"/>
        <v>0</v>
      </c>
      <c r="G2211" s="1095">
        <f t="shared" si="139"/>
        <v>0</v>
      </c>
      <c r="H2211" s="1090" t="str">
        <f t="shared" ca="1" si="140"/>
        <v/>
      </c>
      <c r="I2211" s="1109"/>
      <c r="J2211" s="1109"/>
      <c r="K2211" s="1112"/>
      <c r="L2211" s="1091"/>
      <c r="M2211" s="1091"/>
      <c r="N2211" s="1091"/>
      <c r="O2211" s="1091"/>
      <c r="P2211" s="1096"/>
      <c r="Q2211" s="1096"/>
      <c r="R2211" s="1096"/>
      <c r="S2211" s="1091"/>
    </row>
    <row r="2212" spans="1:19" x14ac:dyDescent="0.3">
      <c r="A2212" s="1090">
        <v>2207</v>
      </c>
      <c r="B2212" s="1091"/>
      <c r="C2212" s="1091"/>
      <c r="D2212" s="1097"/>
      <c r="E2212" s="1093">
        <f t="shared" si="137"/>
        <v>0</v>
      </c>
      <c r="F2212" s="1094">
        <f t="shared" si="138"/>
        <v>0</v>
      </c>
      <c r="G2212" s="1095">
        <f t="shared" si="139"/>
        <v>0</v>
      </c>
      <c r="H2212" s="1090" t="str">
        <f t="shared" ca="1" si="140"/>
        <v/>
      </c>
      <c r="I2212" s="1109"/>
      <c r="J2212" s="1109"/>
      <c r="K2212" s="1112"/>
      <c r="L2212" s="1091"/>
      <c r="M2212" s="1091"/>
      <c r="N2212" s="1091"/>
      <c r="O2212" s="1091"/>
      <c r="P2212" s="1096"/>
      <c r="Q2212" s="1096"/>
      <c r="R2212" s="1096"/>
      <c r="S2212" s="1091"/>
    </row>
    <row r="2213" spans="1:19" x14ac:dyDescent="0.3">
      <c r="A2213" s="1090">
        <v>2208</v>
      </c>
      <c r="B2213" s="1091"/>
      <c r="C2213" s="1091"/>
      <c r="D2213" s="1097"/>
      <c r="E2213" s="1093">
        <f t="shared" si="137"/>
        <v>0</v>
      </c>
      <c r="F2213" s="1094">
        <f t="shared" si="138"/>
        <v>0</v>
      </c>
      <c r="G2213" s="1095">
        <f t="shared" si="139"/>
        <v>0</v>
      </c>
      <c r="H2213" s="1090" t="str">
        <f t="shared" ca="1" si="140"/>
        <v/>
      </c>
      <c r="I2213" s="1109"/>
      <c r="J2213" s="1109"/>
      <c r="K2213" s="1112"/>
      <c r="L2213" s="1091"/>
      <c r="M2213" s="1091"/>
      <c r="N2213" s="1091"/>
      <c r="O2213" s="1091"/>
      <c r="P2213" s="1096"/>
      <c r="Q2213" s="1096"/>
      <c r="R2213" s="1096"/>
      <c r="S2213" s="1091"/>
    </row>
    <row r="2214" spans="1:19" x14ac:dyDescent="0.3">
      <c r="A2214" s="1090">
        <v>2209</v>
      </c>
      <c r="B2214" s="1091"/>
      <c r="C2214" s="1091"/>
      <c r="D2214" s="1097"/>
      <c r="E2214" s="1093">
        <f t="shared" si="137"/>
        <v>0</v>
      </c>
      <c r="F2214" s="1094">
        <f t="shared" si="138"/>
        <v>0</v>
      </c>
      <c r="G2214" s="1095">
        <f t="shared" si="139"/>
        <v>0</v>
      </c>
      <c r="H2214" s="1090" t="str">
        <f t="shared" ca="1" si="140"/>
        <v/>
      </c>
      <c r="I2214" s="1109"/>
      <c r="J2214" s="1109"/>
      <c r="K2214" s="1112"/>
      <c r="L2214" s="1091"/>
      <c r="M2214" s="1091"/>
      <c r="N2214" s="1091"/>
      <c r="O2214" s="1091"/>
      <c r="P2214" s="1096"/>
      <c r="Q2214" s="1096"/>
      <c r="R2214" s="1096"/>
      <c r="S2214" s="1091"/>
    </row>
    <row r="2215" spans="1:19" x14ac:dyDescent="0.3">
      <c r="A2215" s="1090">
        <v>2210</v>
      </c>
      <c r="B2215" s="1091"/>
      <c r="C2215" s="1091"/>
      <c r="D2215" s="1097"/>
      <c r="E2215" s="1093">
        <f t="shared" si="137"/>
        <v>0</v>
      </c>
      <c r="F2215" s="1094">
        <f t="shared" si="138"/>
        <v>0</v>
      </c>
      <c r="G2215" s="1095">
        <f t="shared" si="139"/>
        <v>0</v>
      </c>
      <c r="H2215" s="1090" t="str">
        <f t="shared" ca="1" si="140"/>
        <v/>
      </c>
      <c r="I2215" s="1109"/>
      <c r="J2215" s="1109"/>
      <c r="K2215" s="1112"/>
      <c r="L2215" s="1091"/>
      <c r="M2215" s="1091"/>
      <c r="N2215" s="1091"/>
      <c r="O2215" s="1091"/>
      <c r="P2215" s="1096"/>
      <c r="Q2215" s="1096"/>
      <c r="R2215" s="1096"/>
      <c r="S2215" s="1091"/>
    </row>
    <row r="2216" spans="1:19" x14ac:dyDescent="0.3">
      <c r="A2216" s="1090">
        <v>2211</v>
      </c>
      <c r="B2216" s="1091"/>
      <c r="C2216" s="1091"/>
      <c r="D2216" s="1097"/>
      <c r="E2216" s="1093">
        <f t="shared" si="137"/>
        <v>0</v>
      </c>
      <c r="F2216" s="1094">
        <f t="shared" si="138"/>
        <v>0</v>
      </c>
      <c r="G2216" s="1095">
        <f t="shared" si="139"/>
        <v>0</v>
      </c>
      <c r="H2216" s="1090" t="str">
        <f t="shared" ca="1" si="140"/>
        <v/>
      </c>
      <c r="I2216" s="1109"/>
      <c r="J2216" s="1109"/>
      <c r="K2216" s="1112"/>
      <c r="L2216" s="1091"/>
      <c r="M2216" s="1091"/>
      <c r="N2216" s="1091"/>
      <c r="O2216" s="1091"/>
      <c r="P2216" s="1096"/>
      <c r="Q2216" s="1096"/>
      <c r="R2216" s="1096"/>
      <c r="S2216" s="1091"/>
    </row>
    <row r="2217" spans="1:19" x14ac:dyDescent="0.3">
      <c r="A2217" s="1090">
        <v>2212</v>
      </c>
      <c r="B2217" s="1091"/>
      <c r="C2217" s="1091"/>
      <c r="D2217" s="1097"/>
      <c r="E2217" s="1093">
        <f t="shared" si="137"/>
        <v>0</v>
      </c>
      <c r="F2217" s="1094">
        <f t="shared" si="138"/>
        <v>0</v>
      </c>
      <c r="G2217" s="1095">
        <f t="shared" si="139"/>
        <v>0</v>
      </c>
      <c r="H2217" s="1090" t="str">
        <f t="shared" ca="1" si="140"/>
        <v/>
      </c>
      <c r="I2217" s="1109"/>
      <c r="J2217" s="1109"/>
      <c r="K2217" s="1112"/>
      <c r="L2217" s="1091"/>
      <c r="M2217" s="1091"/>
      <c r="N2217" s="1091"/>
      <c r="O2217" s="1091"/>
      <c r="P2217" s="1096"/>
      <c r="Q2217" s="1096"/>
      <c r="R2217" s="1096"/>
      <c r="S2217" s="1091"/>
    </row>
    <row r="2218" spans="1:19" x14ac:dyDescent="0.3">
      <c r="A2218" s="1090">
        <v>2213</v>
      </c>
      <c r="B2218" s="1091"/>
      <c r="C2218" s="1091"/>
      <c r="D2218" s="1097"/>
      <c r="E2218" s="1093">
        <f t="shared" si="137"/>
        <v>0</v>
      </c>
      <c r="F2218" s="1094">
        <f t="shared" si="138"/>
        <v>0</v>
      </c>
      <c r="G2218" s="1095">
        <f t="shared" si="139"/>
        <v>0</v>
      </c>
      <c r="H2218" s="1090" t="str">
        <f t="shared" ca="1" si="140"/>
        <v/>
      </c>
      <c r="I2218" s="1109"/>
      <c r="J2218" s="1109"/>
      <c r="K2218" s="1112"/>
      <c r="L2218" s="1091"/>
      <c r="M2218" s="1091"/>
      <c r="N2218" s="1091"/>
      <c r="O2218" s="1091"/>
      <c r="P2218" s="1096"/>
      <c r="Q2218" s="1096"/>
      <c r="R2218" s="1096"/>
      <c r="S2218" s="1091"/>
    </row>
    <row r="2219" spans="1:19" x14ac:dyDescent="0.3">
      <c r="A2219" s="1090">
        <v>2214</v>
      </c>
      <c r="B2219" s="1091"/>
      <c r="C2219" s="1091"/>
      <c r="D2219" s="1097"/>
      <c r="E2219" s="1093">
        <f t="shared" si="137"/>
        <v>0</v>
      </c>
      <c r="F2219" s="1094">
        <f t="shared" si="138"/>
        <v>0</v>
      </c>
      <c r="G2219" s="1095">
        <f t="shared" si="139"/>
        <v>0</v>
      </c>
      <c r="H2219" s="1090" t="str">
        <f t="shared" ca="1" si="140"/>
        <v/>
      </c>
      <c r="I2219" s="1109"/>
      <c r="J2219" s="1109"/>
      <c r="K2219" s="1112"/>
      <c r="L2219" s="1091"/>
      <c r="M2219" s="1091"/>
      <c r="N2219" s="1091"/>
      <c r="O2219" s="1091"/>
      <c r="P2219" s="1096"/>
      <c r="Q2219" s="1096"/>
      <c r="R2219" s="1096"/>
      <c r="S2219" s="1091"/>
    </row>
    <row r="2220" spans="1:19" x14ac:dyDescent="0.3">
      <c r="A2220" s="1090">
        <v>2215</v>
      </c>
      <c r="B2220" s="1091"/>
      <c r="C2220" s="1091"/>
      <c r="D2220" s="1097"/>
      <c r="E2220" s="1093">
        <f t="shared" si="137"/>
        <v>0</v>
      </c>
      <c r="F2220" s="1094">
        <f t="shared" si="138"/>
        <v>0</v>
      </c>
      <c r="G2220" s="1095">
        <f t="shared" si="139"/>
        <v>0</v>
      </c>
      <c r="H2220" s="1090" t="str">
        <f t="shared" ca="1" si="140"/>
        <v/>
      </c>
      <c r="I2220" s="1109"/>
      <c r="J2220" s="1109"/>
      <c r="K2220" s="1112"/>
      <c r="L2220" s="1091"/>
      <c r="M2220" s="1091"/>
      <c r="N2220" s="1091"/>
      <c r="O2220" s="1091"/>
      <c r="P2220" s="1096"/>
      <c r="Q2220" s="1096"/>
      <c r="R2220" s="1096"/>
      <c r="S2220" s="1091"/>
    </row>
    <row r="2221" spans="1:19" x14ac:dyDescent="0.3">
      <c r="A2221" s="1090">
        <v>2216</v>
      </c>
      <c r="B2221" s="1091"/>
      <c r="C2221" s="1091"/>
      <c r="D2221" s="1097"/>
      <c r="E2221" s="1093">
        <f t="shared" si="137"/>
        <v>0</v>
      </c>
      <c r="F2221" s="1094">
        <f t="shared" si="138"/>
        <v>0</v>
      </c>
      <c r="G2221" s="1095">
        <f t="shared" si="139"/>
        <v>0</v>
      </c>
      <c r="H2221" s="1090" t="str">
        <f t="shared" ca="1" si="140"/>
        <v/>
      </c>
      <c r="I2221" s="1109"/>
      <c r="J2221" s="1109"/>
      <c r="K2221" s="1112"/>
      <c r="L2221" s="1091"/>
      <c r="M2221" s="1091"/>
      <c r="N2221" s="1091"/>
      <c r="O2221" s="1091"/>
      <c r="P2221" s="1096"/>
      <c r="Q2221" s="1096"/>
      <c r="R2221" s="1096"/>
      <c r="S2221" s="1091"/>
    </row>
    <row r="2222" spans="1:19" x14ac:dyDescent="0.3">
      <c r="A2222" s="1090">
        <v>2217</v>
      </c>
      <c r="B2222" s="1091"/>
      <c r="C2222" s="1091"/>
      <c r="D2222" s="1097"/>
      <c r="E2222" s="1093">
        <f t="shared" si="137"/>
        <v>0</v>
      </c>
      <c r="F2222" s="1094">
        <f t="shared" si="138"/>
        <v>0</v>
      </c>
      <c r="G2222" s="1095">
        <f t="shared" si="139"/>
        <v>0</v>
      </c>
      <c r="H2222" s="1090" t="str">
        <f t="shared" ca="1" si="140"/>
        <v/>
      </c>
      <c r="I2222" s="1109"/>
      <c r="J2222" s="1109"/>
      <c r="K2222" s="1112"/>
      <c r="L2222" s="1091"/>
      <c r="M2222" s="1091"/>
      <c r="N2222" s="1091"/>
      <c r="O2222" s="1091"/>
      <c r="P2222" s="1096"/>
      <c r="Q2222" s="1096"/>
      <c r="R2222" s="1096"/>
      <c r="S2222" s="1091"/>
    </row>
    <row r="2223" spans="1:19" x14ac:dyDescent="0.3">
      <c r="A2223" s="1090">
        <v>2218</v>
      </c>
      <c r="B2223" s="1091"/>
      <c r="C2223" s="1091"/>
      <c r="D2223" s="1097"/>
      <c r="E2223" s="1093">
        <f t="shared" si="137"/>
        <v>0</v>
      </c>
      <c r="F2223" s="1094">
        <f t="shared" si="138"/>
        <v>0</v>
      </c>
      <c r="G2223" s="1095">
        <f t="shared" si="139"/>
        <v>0</v>
      </c>
      <c r="H2223" s="1090" t="str">
        <f t="shared" ca="1" si="140"/>
        <v/>
      </c>
      <c r="I2223" s="1109"/>
      <c r="J2223" s="1109"/>
      <c r="K2223" s="1112"/>
      <c r="L2223" s="1091"/>
      <c r="M2223" s="1091"/>
      <c r="N2223" s="1091"/>
      <c r="O2223" s="1091"/>
      <c r="P2223" s="1096"/>
      <c r="Q2223" s="1096"/>
      <c r="R2223" s="1096"/>
      <c r="S2223" s="1091"/>
    </row>
    <row r="2224" spans="1:19" x14ac:dyDescent="0.3">
      <c r="A2224" s="1090">
        <v>2219</v>
      </c>
      <c r="B2224" s="1091"/>
      <c r="C2224" s="1091"/>
      <c r="D2224" s="1097"/>
      <c r="E2224" s="1093">
        <f t="shared" si="137"/>
        <v>0</v>
      </c>
      <c r="F2224" s="1094">
        <f t="shared" si="138"/>
        <v>0</v>
      </c>
      <c r="G2224" s="1095">
        <f t="shared" si="139"/>
        <v>0</v>
      </c>
      <c r="H2224" s="1090" t="str">
        <f t="shared" ca="1" si="140"/>
        <v/>
      </c>
      <c r="I2224" s="1109"/>
      <c r="J2224" s="1109"/>
      <c r="K2224" s="1112"/>
      <c r="L2224" s="1091"/>
      <c r="M2224" s="1091"/>
      <c r="N2224" s="1091"/>
      <c r="O2224" s="1091"/>
      <c r="P2224" s="1096"/>
      <c r="Q2224" s="1096"/>
      <c r="R2224" s="1096"/>
      <c r="S2224" s="1091"/>
    </row>
    <row r="2225" spans="1:19" x14ac:dyDescent="0.3">
      <c r="A2225" s="1090">
        <v>2220</v>
      </c>
      <c r="B2225" s="1091"/>
      <c r="C2225" s="1091"/>
      <c r="D2225" s="1097"/>
      <c r="E2225" s="1093">
        <f t="shared" si="137"/>
        <v>0</v>
      </c>
      <c r="F2225" s="1094">
        <f t="shared" si="138"/>
        <v>0</v>
      </c>
      <c r="G2225" s="1095">
        <f t="shared" si="139"/>
        <v>0</v>
      </c>
      <c r="H2225" s="1090" t="str">
        <f t="shared" ca="1" si="140"/>
        <v/>
      </c>
      <c r="I2225" s="1109"/>
      <c r="J2225" s="1109"/>
      <c r="K2225" s="1112"/>
      <c r="L2225" s="1091"/>
      <c r="M2225" s="1091"/>
      <c r="N2225" s="1091"/>
      <c r="O2225" s="1091"/>
      <c r="P2225" s="1096"/>
      <c r="Q2225" s="1096"/>
      <c r="R2225" s="1096"/>
      <c r="S2225" s="1091"/>
    </row>
    <row r="2226" spans="1:19" x14ac:dyDescent="0.3">
      <c r="A2226" s="1090">
        <v>2221</v>
      </c>
      <c r="B2226" s="1091"/>
      <c r="C2226" s="1091"/>
      <c r="D2226" s="1097"/>
      <c r="E2226" s="1093">
        <f t="shared" si="137"/>
        <v>0</v>
      </c>
      <c r="F2226" s="1094">
        <f t="shared" si="138"/>
        <v>0</v>
      </c>
      <c r="G2226" s="1095">
        <f t="shared" si="139"/>
        <v>0</v>
      </c>
      <c r="H2226" s="1090" t="str">
        <f t="shared" ca="1" si="140"/>
        <v/>
      </c>
      <c r="I2226" s="1109"/>
      <c r="J2226" s="1109"/>
      <c r="K2226" s="1112"/>
      <c r="L2226" s="1091"/>
      <c r="M2226" s="1091"/>
      <c r="N2226" s="1091"/>
      <c r="O2226" s="1091"/>
      <c r="P2226" s="1096"/>
      <c r="Q2226" s="1096"/>
      <c r="R2226" s="1096"/>
      <c r="S2226" s="1091"/>
    </row>
    <row r="2227" spans="1:19" x14ac:dyDescent="0.3">
      <c r="A2227" s="1090">
        <v>2222</v>
      </c>
      <c r="B2227" s="1091"/>
      <c r="C2227" s="1091"/>
      <c r="D2227" s="1097"/>
      <c r="E2227" s="1093">
        <f t="shared" si="137"/>
        <v>0</v>
      </c>
      <c r="F2227" s="1094">
        <f t="shared" si="138"/>
        <v>0</v>
      </c>
      <c r="G2227" s="1095">
        <f t="shared" si="139"/>
        <v>0</v>
      </c>
      <c r="H2227" s="1090" t="str">
        <f t="shared" ca="1" si="140"/>
        <v/>
      </c>
      <c r="I2227" s="1109"/>
      <c r="J2227" s="1109"/>
      <c r="K2227" s="1112"/>
      <c r="L2227" s="1091"/>
      <c r="M2227" s="1091"/>
      <c r="N2227" s="1091"/>
      <c r="O2227" s="1091"/>
      <c r="P2227" s="1096"/>
      <c r="Q2227" s="1096"/>
      <c r="R2227" s="1096"/>
      <c r="S2227" s="1091"/>
    </row>
    <row r="2228" spans="1:19" x14ac:dyDescent="0.3">
      <c r="A2228" s="1090">
        <v>2223</v>
      </c>
      <c r="B2228" s="1091"/>
      <c r="C2228" s="1091"/>
      <c r="D2228" s="1097"/>
      <c r="E2228" s="1093">
        <f t="shared" si="137"/>
        <v>0</v>
      </c>
      <c r="F2228" s="1094">
        <f t="shared" si="138"/>
        <v>0</v>
      </c>
      <c r="G2228" s="1095">
        <f t="shared" si="139"/>
        <v>0</v>
      </c>
      <c r="H2228" s="1090" t="str">
        <f t="shared" ca="1" si="140"/>
        <v/>
      </c>
      <c r="I2228" s="1109"/>
      <c r="J2228" s="1109"/>
      <c r="K2228" s="1112"/>
      <c r="L2228" s="1091"/>
      <c r="M2228" s="1091"/>
      <c r="N2228" s="1091"/>
      <c r="O2228" s="1091"/>
      <c r="P2228" s="1096"/>
      <c r="Q2228" s="1096"/>
      <c r="R2228" s="1096"/>
      <c r="S2228" s="1091"/>
    </row>
    <row r="2229" spans="1:19" x14ac:dyDescent="0.3">
      <c r="A2229" s="1090">
        <v>2224</v>
      </c>
      <c r="B2229" s="1091"/>
      <c r="C2229" s="1091"/>
      <c r="D2229" s="1097"/>
      <c r="E2229" s="1093">
        <f t="shared" si="137"/>
        <v>0</v>
      </c>
      <c r="F2229" s="1094">
        <f t="shared" si="138"/>
        <v>0</v>
      </c>
      <c r="G2229" s="1095">
        <f t="shared" si="139"/>
        <v>0</v>
      </c>
      <c r="H2229" s="1090" t="str">
        <f t="shared" ca="1" si="140"/>
        <v/>
      </c>
      <c r="I2229" s="1109"/>
      <c r="J2229" s="1109"/>
      <c r="K2229" s="1112"/>
      <c r="L2229" s="1091"/>
      <c r="M2229" s="1091"/>
      <c r="N2229" s="1091"/>
      <c r="O2229" s="1091"/>
      <c r="P2229" s="1096"/>
      <c r="Q2229" s="1096"/>
      <c r="R2229" s="1096"/>
      <c r="S2229" s="1091"/>
    </row>
    <row r="2230" spans="1:19" x14ac:dyDescent="0.3">
      <c r="A2230" s="1090">
        <v>2225</v>
      </c>
      <c r="B2230" s="1091"/>
      <c r="C2230" s="1091"/>
      <c r="D2230" s="1097"/>
      <c r="E2230" s="1093">
        <f t="shared" si="137"/>
        <v>0</v>
      </c>
      <c r="F2230" s="1094">
        <f t="shared" si="138"/>
        <v>0</v>
      </c>
      <c r="G2230" s="1095">
        <f t="shared" si="139"/>
        <v>0</v>
      </c>
      <c r="H2230" s="1090" t="str">
        <f t="shared" ca="1" si="140"/>
        <v/>
      </c>
      <c r="I2230" s="1109"/>
      <c r="J2230" s="1109"/>
      <c r="K2230" s="1112"/>
      <c r="L2230" s="1091"/>
      <c r="M2230" s="1091"/>
      <c r="N2230" s="1091"/>
      <c r="O2230" s="1091"/>
      <c r="P2230" s="1096"/>
      <c r="Q2230" s="1096"/>
      <c r="R2230" s="1096"/>
      <c r="S2230" s="1091"/>
    </row>
    <row r="2231" spans="1:19" x14ac:dyDescent="0.3">
      <c r="A2231" s="1090">
        <v>2226</v>
      </c>
      <c r="B2231" s="1091"/>
      <c r="C2231" s="1091"/>
      <c r="D2231" s="1097"/>
      <c r="E2231" s="1093">
        <f t="shared" si="137"/>
        <v>0</v>
      </c>
      <c r="F2231" s="1094">
        <f t="shared" si="138"/>
        <v>0</v>
      </c>
      <c r="G2231" s="1095">
        <f t="shared" si="139"/>
        <v>0</v>
      </c>
      <c r="H2231" s="1090" t="str">
        <f t="shared" ca="1" si="140"/>
        <v/>
      </c>
      <c r="I2231" s="1109"/>
      <c r="J2231" s="1109"/>
      <c r="K2231" s="1112"/>
      <c r="L2231" s="1091"/>
      <c r="M2231" s="1091"/>
      <c r="N2231" s="1091"/>
      <c r="O2231" s="1091"/>
      <c r="P2231" s="1096"/>
      <c r="Q2231" s="1096"/>
      <c r="R2231" s="1096"/>
      <c r="S2231" s="1091"/>
    </row>
    <row r="2232" spans="1:19" x14ac:dyDescent="0.3">
      <c r="A2232" s="1090">
        <v>2227</v>
      </c>
      <c r="B2232" s="1091"/>
      <c r="C2232" s="1091"/>
      <c r="D2232" s="1097"/>
      <c r="E2232" s="1093">
        <f t="shared" si="137"/>
        <v>0</v>
      </c>
      <c r="F2232" s="1094">
        <f t="shared" si="138"/>
        <v>0</v>
      </c>
      <c r="G2232" s="1095">
        <f t="shared" si="139"/>
        <v>0</v>
      </c>
      <c r="H2232" s="1090" t="str">
        <f t="shared" ca="1" si="140"/>
        <v/>
      </c>
      <c r="I2232" s="1109"/>
      <c r="J2232" s="1109"/>
      <c r="K2232" s="1112"/>
      <c r="L2232" s="1091"/>
      <c r="M2232" s="1091"/>
      <c r="N2232" s="1091"/>
      <c r="O2232" s="1091"/>
      <c r="P2232" s="1096"/>
      <c r="Q2232" s="1096"/>
      <c r="R2232" s="1096"/>
      <c r="S2232" s="1091"/>
    </row>
    <row r="2233" spans="1:19" x14ac:dyDescent="0.3">
      <c r="A2233" s="1090">
        <v>2228</v>
      </c>
      <c r="B2233" s="1091"/>
      <c r="C2233" s="1091"/>
      <c r="D2233" s="1097"/>
      <c r="E2233" s="1093">
        <f t="shared" si="137"/>
        <v>0</v>
      </c>
      <c r="F2233" s="1094">
        <f t="shared" si="138"/>
        <v>0</v>
      </c>
      <c r="G2233" s="1095">
        <f t="shared" si="139"/>
        <v>0</v>
      </c>
      <c r="H2233" s="1090" t="str">
        <f t="shared" ca="1" si="140"/>
        <v/>
      </c>
      <c r="I2233" s="1109"/>
      <c r="J2233" s="1109"/>
      <c r="K2233" s="1112"/>
      <c r="L2233" s="1091"/>
      <c r="M2233" s="1091"/>
      <c r="N2233" s="1091"/>
      <c r="O2233" s="1091"/>
      <c r="P2233" s="1096"/>
      <c r="Q2233" s="1096"/>
      <c r="R2233" s="1096"/>
      <c r="S2233" s="1091"/>
    </row>
    <row r="2234" spans="1:19" x14ac:dyDescent="0.3">
      <c r="A2234" s="1090">
        <v>2229</v>
      </c>
      <c r="B2234" s="1091"/>
      <c r="C2234" s="1091"/>
      <c r="D2234" s="1097"/>
      <c r="E2234" s="1093">
        <f t="shared" si="137"/>
        <v>0</v>
      </c>
      <c r="F2234" s="1094">
        <f t="shared" si="138"/>
        <v>0</v>
      </c>
      <c r="G2234" s="1095">
        <f t="shared" si="139"/>
        <v>0</v>
      </c>
      <c r="H2234" s="1090" t="str">
        <f t="shared" ca="1" si="140"/>
        <v/>
      </c>
      <c r="I2234" s="1109"/>
      <c r="J2234" s="1109"/>
      <c r="K2234" s="1112"/>
      <c r="L2234" s="1091"/>
      <c r="M2234" s="1091"/>
      <c r="N2234" s="1091"/>
      <c r="O2234" s="1091"/>
      <c r="P2234" s="1096"/>
      <c r="Q2234" s="1096"/>
      <c r="R2234" s="1096"/>
      <c r="S2234" s="1091"/>
    </row>
    <row r="2235" spans="1:19" x14ac:dyDescent="0.3">
      <c r="A2235" s="1090">
        <v>2230</v>
      </c>
      <c r="B2235" s="1091"/>
      <c r="C2235" s="1091"/>
      <c r="D2235" s="1097"/>
      <c r="E2235" s="1093">
        <f t="shared" si="137"/>
        <v>0</v>
      </c>
      <c r="F2235" s="1094">
        <f t="shared" si="138"/>
        <v>0</v>
      </c>
      <c r="G2235" s="1095">
        <f t="shared" si="139"/>
        <v>0</v>
      </c>
      <c r="H2235" s="1090" t="str">
        <f t="shared" ca="1" si="140"/>
        <v/>
      </c>
      <c r="I2235" s="1109"/>
      <c r="J2235" s="1109"/>
      <c r="K2235" s="1112"/>
      <c r="L2235" s="1091"/>
      <c r="M2235" s="1091"/>
      <c r="N2235" s="1091"/>
      <c r="O2235" s="1091"/>
      <c r="P2235" s="1096"/>
      <c r="Q2235" s="1096"/>
      <c r="R2235" s="1096"/>
      <c r="S2235" s="1091"/>
    </row>
    <row r="2236" spans="1:19" x14ac:dyDescent="0.3">
      <c r="A2236" s="1090">
        <v>2231</v>
      </c>
      <c r="B2236" s="1091"/>
      <c r="C2236" s="1091"/>
      <c r="D2236" s="1097"/>
      <c r="E2236" s="1093">
        <f t="shared" si="137"/>
        <v>0</v>
      </c>
      <c r="F2236" s="1094">
        <f t="shared" si="138"/>
        <v>0</v>
      </c>
      <c r="G2236" s="1095">
        <f t="shared" si="139"/>
        <v>0</v>
      </c>
      <c r="H2236" s="1090" t="str">
        <f t="shared" ca="1" si="140"/>
        <v/>
      </c>
      <c r="I2236" s="1109"/>
      <c r="J2236" s="1109"/>
      <c r="K2236" s="1112"/>
      <c r="L2236" s="1091"/>
      <c r="M2236" s="1091"/>
      <c r="N2236" s="1091"/>
      <c r="O2236" s="1091"/>
      <c r="P2236" s="1096"/>
      <c r="Q2236" s="1096"/>
      <c r="R2236" s="1096"/>
      <c r="S2236" s="1091"/>
    </row>
    <row r="2237" spans="1:19" x14ac:dyDescent="0.3">
      <c r="A2237" s="1090">
        <v>2232</v>
      </c>
      <c r="B2237" s="1091"/>
      <c r="C2237" s="1091"/>
      <c r="D2237" s="1097"/>
      <c r="E2237" s="1093">
        <f t="shared" si="137"/>
        <v>0</v>
      </c>
      <c r="F2237" s="1094">
        <f t="shared" si="138"/>
        <v>0</v>
      </c>
      <c r="G2237" s="1095">
        <f t="shared" si="139"/>
        <v>0</v>
      </c>
      <c r="H2237" s="1090" t="str">
        <f t="shared" ca="1" si="140"/>
        <v/>
      </c>
      <c r="I2237" s="1109"/>
      <c r="J2237" s="1109"/>
      <c r="K2237" s="1112"/>
      <c r="L2237" s="1091"/>
      <c r="M2237" s="1091"/>
      <c r="N2237" s="1091"/>
      <c r="O2237" s="1091"/>
      <c r="P2237" s="1096"/>
      <c r="Q2237" s="1096"/>
      <c r="R2237" s="1096"/>
      <c r="S2237" s="1091"/>
    </row>
    <row r="2238" spans="1:19" x14ac:dyDescent="0.3">
      <c r="A2238" s="1090">
        <v>2233</v>
      </c>
      <c r="B2238" s="1091"/>
      <c r="C2238" s="1091"/>
      <c r="D2238" s="1097"/>
      <c r="E2238" s="1093">
        <f t="shared" si="137"/>
        <v>0</v>
      </c>
      <c r="F2238" s="1094">
        <f t="shared" si="138"/>
        <v>0</v>
      </c>
      <c r="G2238" s="1095">
        <f t="shared" si="139"/>
        <v>0</v>
      </c>
      <c r="H2238" s="1090" t="str">
        <f t="shared" ca="1" si="140"/>
        <v/>
      </c>
      <c r="I2238" s="1109"/>
      <c r="J2238" s="1109"/>
      <c r="K2238" s="1112"/>
      <c r="L2238" s="1091"/>
      <c r="M2238" s="1091"/>
      <c r="N2238" s="1091"/>
      <c r="O2238" s="1091"/>
      <c r="P2238" s="1096"/>
      <c r="Q2238" s="1096"/>
      <c r="R2238" s="1096"/>
      <c r="S2238" s="1091"/>
    </row>
    <row r="2239" spans="1:19" x14ac:dyDescent="0.3">
      <c r="A2239" s="1090">
        <v>2234</v>
      </c>
      <c r="B2239" s="1091"/>
      <c r="C2239" s="1091"/>
      <c r="D2239" s="1097"/>
      <c r="E2239" s="1093">
        <f t="shared" si="137"/>
        <v>0</v>
      </c>
      <c r="F2239" s="1094">
        <f t="shared" si="138"/>
        <v>0</v>
      </c>
      <c r="G2239" s="1095">
        <f t="shared" si="139"/>
        <v>0</v>
      </c>
      <c r="H2239" s="1090" t="str">
        <f t="shared" ca="1" si="140"/>
        <v/>
      </c>
      <c r="I2239" s="1109"/>
      <c r="J2239" s="1109"/>
      <c r="K2239" s="1112"/>
      <c r="L2239" s="1091"/>
      <c r="M2239" s="1091"/>
      <c r="N2239" s="1091"/>
      <c r="O2239" s="1091"/>
      <c r="P2239" s="1096"/>
      <c r="Q2239" s="1096"/>
      <c r="R2239" s="1096"/>
      <c r="S2239" s="1091"/>
    </row>
    <row r="2240" spans="1:19" x14ac:dyDescent="0.3">
      <c r="A2240" s="1090">
        <v>2235</v>
      </c>
      <c r="B2240" s="1091"/>
      <c r="C2240" s="1091"/>
      <c r="D2240" s="1097"/>
      <c r="E2240" s="1093">
        <f t="shared" si="137"/>
        <v>0</v>
      </c>
      <c r="F2240" s="1094">
        <f t="shared" si="138"/>
        <v>0</v>
      </c>
      <c r="G2240" s="1095">
        <f t="shared" si="139"/>
        <v>0</v>
      </c>
      <c r="H2240" s="1090" t="str">
        <f t="shared" ca="1" si="140"/>
        <v/>
      </c>
      <c r="I2240" s="1109"/>
      <c r="J2240" s="1109"/>
      <c r="K2240" s="1112"/>
      <c r="L2240" s="1091"/>
      <c r="M2240" s="1091"/>
      <c r="N2240" s="1091"/>
      <c r="O2240" s="1091"/>
      <c r="P2240" s="1096"/>
      <c r="Q2240" s="1096"/>
      <c r="R2240" s="1096"/>
      <c r="S2240" s="1091"/>
    </row>
    <row r="2241" spans="1:19" x14ac:dyDescent="0.3">
      <c r="A2241" s="1090">
        <v>2236</v>
      </c>
      <c r="B2241" s="1091"/>
      <c r="C2241" s="1091"/>
      <c r="D2241" s="1097"/>
      <c r="E2241" s="1093">
        <f t="shared" si="137"/>
        <v>0</v>
      </c>
      <c r="F2241" s="1094">
        <f t="shared" si="138"/>
        <v>0</v>
      </c>
      <c r="G2241" s="1095">
        <f t="shared" si="139"/>
        <v>0</v>
      </c>
      <c r="H2241" s="1090" t="str">
        <f t="shared" ca="1" si="140"/>
        <v/>
      </c>
      <c r="I2241" s="1109"/>
      <c r="J2241" s="1109"/>
      <c r="K2241" s="1112"/>
      <c r="L2241" s="1091"/>
      <c r="M2241" s="1091"/>
      <c r="N2241" s="1091"/>
      <c r="O2241" s="1091"/>
      <c r="P2241" s="1096"/>
      <c r="Q2241" s="1096"/>
      <c r="R2241" s="1096"/>
      <c r="S2241" s="1091"/>
    </row>
    <row r="2242" spans="1:19" x14ac:dyDescent="0.3">
      <c r="A2242" s="1090">
        <v>2237</v>
      </c>
      <c r="B2242" s="1091"/>
      <c r="C2242" s="1091"/>
      <c r="D2242" s="1097"/>
      <c r="E2242" s="1093">
        <f t="shared" si="137"/>
        <v>0</v>
      </c>
      <c r="F2242" s="1094">
        <f t="shared" si="138"/>
        <v>0</v>
      </c>
      <c r="G2242" s="1095">
        <f t="shared" si="139"/>
        <v>0</v>
      </c>
      <c r="H2242" s="1090" t="str">
        <f t="shared" ca="1" si="140"/>
        <v/>
      </c>
      <c r="I2242" s="1109"/>
      <c r="J2242" s="1109"/>
      <c r="K2242" s="1112"/>
      <c r="L2242" s="1091"/>
      <c r="M2242" s="1091"/>
      <c r="N2242" s="1091"/>
      <c r="O2242" s="1091"/>
      <c r="P2242" s="1096"/>
      <c r="Q2242" s="1096"/>
      <c r="R2242" s="1096"/>
      <c r="S2242" s="1091"/>
    </row>
    <row r="2243" spans="1:19" x14ac:dyDescent="0.3">
      <c r="A2243" s="1090">
        <v>2238</v>
      </c>
      <c r="B2243" s="1091"/>
      <c r="C2243" s="1091"/>
      <c r="D2243" s="1097"/>
      <c r="E2243" s="1093">
        <f t="shared" si="137"/>
        <v>0</v>
      </c>
      <c r="F2243" s="1094">
        <f t="shared" si="138"/>
        <v>0</v>
      </c>
      <c r="G2243" s="1095">
        <f t="shared" si="139"/>
        <v>0</v>
      </c>
      <c r="H2243" s="1090" t="str">
        <f t="shared" ca="1" si="140"/>
        <v/>
      </c>
      <c r="I2243" s="1109"/>
      <c r="J2243" s="1109"/>
      <c r="K2243" s="1112"/>
      <c r="L2243" s="1091"/>
      <c r="M2243" s="1091"/>
      <c r="N2243" s="1091"/>
      <c r="O2243" s="1091"/>
      <c r="P2243" s="1096"/>
      <c r="Q2243" s="1096"/>
      <c r="R2243" s="1096"/>
      <c r="S2243" s="1091"/>
    </row>
    <row r="2244" spans="1:19" x14ac:dyDescent="0.3">
      <c r="A2244" s="1090">
        <v>2239</v>
      </c>
      <c r="B2244" s="1091"/>
      <c r="C2244" s="1091"/>
      <c r="D2244" s="1097"/>
      <c r="E2244" s="1093">
        <f t="shared" si="137"/>
        <v>0</v>
      </c>
      <c r="F2244" s="1094">
        <f t="shared" si="138"/>
        <v>0</v>
      </c>
      <c r="G2244" s="1095">
        <f t="shared" si="139"/>
        <v>0</v>
      </c>
      <c r="H2244" s="1090" t="str">
        <f t="shared" ca="1" si="140"/>
        <v/>
      </c>
      <c r="I2244" s="1109"/>
      <c r="J2244" s="1109"/>
      <c r="K2244" s="1112"/>
      <c r="L2244" s="1091"/>
      <c r="M2244" s="1091"/>
      <c r="N2244" s="1091"/>
      <c r="O2244" s="1091"/>
      <c r="P2244" s="1096"/>
      <c r="Q2244" s="1096"/>
      <c r="R2244" s="1096"/>
      <c r="S2244" s="1091"/>
    </row>
    <row r="2245" spans="1:19" x14ac:dyDescent="0.3">
      <c r="A2245" s="1090">
        <v>2240</v>
      </c>
      <c r="B2245" s="1091"/>
      <c r="C2245" s="1091"/>
      <c r="D2245" s="1097"/>
      <c r="E2245" s="1093">
        <f t="shared" si="137"/>
        <v>0</v>
      </c>
      <c r="F2245" s="1094">
        <f t="shared" si="138"/>
        <v>0</v>
      </c>
      <c r="G2245" s="1095">
        <f t="shared" si="139"/>
        <v>0</v>
      </c>
      <c r="H2245" s="1090" t="str">
        <f t="shared" ca="1" si="140"/>
        <v/>
      </c>
      <c r="I2245" s="1109"/>
      <c r="J2245" s="1109"/>
      <c r="K2245" s="1112"/>
      <c r="L2245" s="1091"/>
      <c r="M2245" s="1091"/>
      <c r="N2245" s="1091"/>
      <c r="O2245" s="1091"/>
      <c r="P2245" s="1096"/>
      <c r="Q2245" s="1096"/>
      <c r="R2245" s="1096"/>
      <c r="S2245" s="1091"/>
    </row>
    <row r="2246" spans="1:19" x14ac:dyDescent="0.3">
      <c r="A2246" s="1090">
        <v>2241</v>
      </c>
      <c r="B2246" s="1091"/>
      <c r="C2246" s="1091"/>
      <c r="D2246" s="1097"/>
      <c r="E2246" s="1093">
        <f t="shared" si="137"/>
        <v>0</v>
      </c>
      <c r="F2246" s="1094">
        <f t="shared" si="138"/>
        <v>0</v>
      </c>
      <c r="G2246" s="1095">
        <f t="shared" si="139"/>
        <v>0</v>
      </c>
      <c r="H2246" s="1090" t="str">
        <f t="shared" ca="1" si="140"/>
        <v/>
      </c>
      <c r="I2246" s="1109"/>
      <c r="J2246" s="1109"/>
      <c r="K2246" s="1112"/>
      <c r="L2246" s="1091"/>
      <c r="M2246" s="1091"/>
      <c r="N2246" s="1091"/>
      <c r="O2246" s="1091"/>
      <c r="P2246" s="1096"/>
      <c r="Q2246" s="1096"/>
      <c r="R2246" s="1096"/>
      <c r="S2246" s="1091"/>
    </row>
    <row r="2247" spans="1:19" x14ac:dyDescent="0.3">
      <c r="A2247" s="1090">
        <v>2242</v>
      </c>
      <c r="B2247" s="1091"/>
      <c r="C2247" s="1091"/>
      <c r="D2247" s="1097"/>
      <c r="E2247" s="1093">
        <f t="shared" ref="E2247:E2310" si="141">D2247</f>
        <v>0</v>
      </c>
      <c r="F2247" s="1094">
        <f t="shared" ref="F2247:F2310" si="142">D2247</f>
        <v>0</v>
      </c>
      <c r="G2247" s="1095">
        <f t="shared" ref="G2247:G2310" si="143">D2247</f>
        <v>0</v>
      </c>
      <c r="H2247" s="1090" t="str">
        <f t="shared" ref="H2247:H2310" ca="1" si="144">IF(ISBLANK(D2247),"",DATEDIF(G2247,TODAY(),"y"))</f>
        <v/>
      </c>
      <c r="I2247" s="1109"/>
      <c r="J2247" s="1109"/>
      <c r="K2247" s="1112"/>
      <c r="L2247" s="1091"/>
      <c r="M2247" s="1091"/>
      <c r="N2247" s="1091"/>
      <c r="O2247" s="1091"/>
      <c r="P2247" s="1096"/>
      <c r="Q2247" s="1096"/>
      <c r="R2247" s="1096"/>
      <c r="S2247" s="1091"/>
    </row>
    <row r="2248" spans="1:19" x14ac:dyDescent="0.3">
      <c r="A2248" s="1090">
        <v>2243</v>
      </c>
      <c r="B2248" s="1091"/>
      <c r="C2248" s="1091"/>
      <c r="D2248" s="1097"/>
      <c r="E2248" s="1093">
        <f t="shared" si="141"/>
        <v>0</v>
      </c>
      <c r="F2248" s="1094">
        <f t="shared" si="142"/>
        <v>0</v>
      </c>
      <c r="G2248" s="1095">
        <f t="shared" si="143"/>
        <v>0</v>
      </c>
      <c r="H2248" s="1090" t="str">
        <f t="shared" ca="1" si="144"/>
        <v/>
      </c>
      <c r="I2248" s="1109"/>
      <c r="J2248" s="1109"/>
      <c r="K2248" s="1112"/>
      <c r="L2248" s="1091"/>
      <c r="M2248" s="1091"/>
      <c r="N2248" s="1091"/>
      <c r="O2248" s="1091"/>
      <c r="P2248" s="1096"/>
      <c r="Q2248" s="1096"/>
      <c r="R2248" s="1096"/>
      <c r="S2248" s="1091"/>
    </row>
    <row r="2249" spans="1:19" x14ac:dyDescent="0.3">
      <c r="A2249" s="1090">
        <v>2244</v>
      </c>
      <c r="B2249" s="1091"/>
      <c r="C2249" s="1091"/>
      <c r="D2249" s="1097"/>
      <c r="E2249" s="1093">
        <f t="shared" si="141"/>
        <v>0</v>
      </c>
      <c r="F2249" s="1094">
        <f t="shared" si="142"/>
        <v>0</v>
      </c>
      <c r="G2249" s="1095">
        <f t="shared" si="143"/>
        <v>0</v>
      </c>
      <c r="H2249" s="1090" t="str">
        <f t="shared" ca="1" si="144"/>
        <v/>
      </c>
      <c r="I2249" s="1109"/>
      <c r="J2249" s="1109"/>
      <c r="K2249" s="1112"/>
      <c r="L2249" s="1091"/>
      <c r="M2249" s="1091"/>
      <c r="N2249" s="1091"/>
      <c r="O2249" s="1091"/>
      <c r="P2249" s="1096"/>
      <c r="Q2249" s="1096"/>
      <c r="R2249" s="1096"/>
      <c r="S2249" s="1091"/>
    </row>
    <row r="2250" spans="1:19" x14ac:dyDescent="0.3">
      <c r="A2250" s="1090">
        <v>2245</v>
      </c>
      <c r="B2250" s="1091"/>
      <c r="C2250" s="1091"/>
      <c r="D2250" s="1097"/>
      <c r="E2250" s="1093">
        <f t="shared" si="141"/>
        <v>0</v>
      </c>
      <c r="F2250" s="1094">
        <f t="shared" si="142"/>
        <v>0</v>
      </c>
      <c r="G2250" s="1095">
        <f t="shared" si="143"/>
        <v>0</v>
      </c>
      <c r="H2250" s="1090" t="str">
        <f t="shared" ca="1" si="144"/>
        <v/>
      </c>
      <c r="I2250" s="1109"/>
      <c r="J2250" s="1109"/>
      <c r="K2250" s="1112"/>
      <c r="L2250" s="1091"/>
      <c r="M2250" s="1091"/>
      <c r="N2250" s="1091"/>
      <c r="O2250" s="1091"/>
      <c r="P2250" s="1096"/>
      <c r="Q2250" s="1096"/>
      <c r="R2250" s="1096"/>
      <c r="S2250" s="1091"/>
    </row>
    <row r="2251" spans="1:19" x14ac:dyDescent="0.3">
      <c r="A2251" s="1090">
        <v>2246</v>
      </c>
      <c r="B2251" s="1091"/>
      <c r="C2251" s="1091"/>
      <c r="D2251" s="1097"/>
      <c r="E2251" s="1093">
        <f t="shared" si="141"/>
        <v>0</v>
      </c>
      <c r="F2251" s="1094">
        <f t="shared" si="142"/>
        <v>0</v>
      </c>
      <c r="G2251" s="1095">
        <f t="shared" si="143"/>
        <v>0</v>
      </c>
      <c r="H2251" s="1090" t="str">
        <f t="shared" ca="1" si="144"/>
        <v/>
      </c>
      <c r="I2251" s="1109"/>
      <c r="J2251" s="1109"/>
      <c r="K2251" s="1112"/>
      <c r="L2251" s="1091"/>
      <c r="M2251" s="1091"/>
      <c r="N2251" s="1091"/>
      <c r="O2251" s="1091"/>
      <c r="P2251" s="1096"/>
      <c r="Q2251" s="1096"/>
      <c r="R2251" s="1096"/>
      <c r="S2251" s="1091"/>
    </row>
    <row r="2252" spans="1:19" x14ac:dyDescent="0.3">
      <c r="A2252" s="1090">
        <v>2247</v>
      </c>
      <c r="B2252" s="1091"/>
      <c r="C2252" s="1091"/>
      <c r="D2252" s="1097"/>
      <c r="E2252" s="1093">
        <f t="shared" si="141"/>
        <v>0</v>
      </c>
      <c r="F2252" s="1094">
        <f t="shared" si="142"/>
        <v>0</v>
      </c>
      <c r="G2252" s="1095">
        <f t="shared" si="143"/>
        <v>0</v>
      </c>
      <c r="H2252" s="1090" t="str">
        <f t="shared" ca="1" si="144"/>
        <v/>
      </c>
      <c r="I2252" s="1109"/>
      <c r="J2252" s="1109"/>
      <c r="K2252" s="1112"/>
      <c r="L2252" s="1091"/>
      <c r="M2252" s="1091"/>
      <c r="N2252" s="1091"/>
      <c r="O2252" s="1091"/>
      <c r="P2252" s="1096"/>
      <c r="Q2252" s="1096"/>
      <c r="R2252" s="1096"/>
      <c r="S2252" s="1091"/>
    </row>
    <row r="2253" spans="1:19" x14ac:dyDescent="0.3">
      <c r="A2253" s="1090">
        <v>2248</v>
      </c>
      <c r="B2253" s="1091"/>
      <c r="C2253" s="1091"/>
      <c r="D2253" s="1097"/>
      <c r="E2253" s="1093">
        <f t="shared" si="141"/>
        <v>0</v>
      </c>
      <c r="F2253" s="1094">
        <f t="shared" si="142"/>
        <v>0</v>
      </c>
      <c r="G2253" s="1095">
        <f t="shared" si="143"/>
        <v>0</v>
      </c>
      <c r="H2253" s="1090" t="str">
        <f t="shared" ca="1" si="144"/>
        <v/>
      </c>
      <c r="I2253" s="1109"/>
      <c r="J2253" s="1109"/>
      <c r="K2253" s="1112"/>
      <c r="L2253" s="1091"/>
      <c r="M2253" s="1091"/>
      <c r="N2253" s="1091"/>
      <c r="O2253" s="1091"/>
      <c r="P2253" s="1096"/>
      <c r="Q2253" s="1096"/>
      <c r="R2253" s="1096"/>
      <c r="S2253" s="1091"/>
    </row>
    <row r="2254" spans="1:19" x14ac:dyDescent="0.3">
      <c r="A2254" s="1090">
        <v>2249</v>
      </c>
      <c r="B2254" s="1091"/>
      <c r="C2254" s="1091"/>
      <c r="D2254" s="1097"/>
      <c r="E2254" s="1093">
        <f t="shared" si="141"/>
        <v>0</v>
      </c>
      <c r="F2254" s="1094">
        <f t="shared" si="142"/>
        <v>0</v>
      </c>
      <c r="G2254" s="1095">
        <f t="shared" si="143"/>
        <v>0</v>
      </c>
      <c r="H2254" s="1090" t="str">
        <f t="shared" ca="1" si="144"/>
        <v/>
      </c>
      <c r="I2254" s="1109"/>
      <c r="J2254" s="1109"/>
      <c r="K2254" s="1112"/>
      <c r="L2254" s="1091"/>
      <c r="M2254" s="1091"/>
      <c r="N2254" s="1091"/>
      <c r="O2254" s="1091"/>
      <c r="P2254" s="1096"/>
      <c r="Q2254" s="1096"/>
      <c r="R2254" s="1096"/>
      <c r="S2254" s="1091"/>
    </row>
    <row r="2255" spans="1:19" x14ac:dyDescent="0.3">
      <c r="A2255" s="1090">
        <v>2250</v>
      </c>
      <c r="B2255" s="1091"/>
      <c r="C2255" s="1091"/>
      <c r="D2255" s="1097"/>
      <c r="E2255" s="1093">
        <f t="shared" si="141"/>
        <v>0</v>
      </c>
      <c r="F2255" s="1094">
        <f t="shared" si="142"/>
        <v>0</v>
      </c>
      <c r="G2255" s="1095">
        <f t="shared" si="143"/>
        <v>0</v>
      </c>
      <c r="H2255" s="1090" t="str">
        <f t="shared" ca="1" si="144"/>
        <v/>
      </c>
      <c r="I2255" s="1109"/>
      <c r="J2255" s="1109"/>
      <c r="K2255" s="1112"/>
      <c r="L2255" s="1091"/>
      <c r="M2255" s="1091"/>
      <c r="N2255" s="1091"/>
      <c r="O2255" s="1091"/>
      <c r="P2255" s="1096"/>
      <c r="Q2255" s="1096"/>
      <c r="R2255" s="1096"/>
      <c r="S2255" s="1091"/>
    </row>
    <row r="2256" spans="1:19" x14ac:dyDescent="0.3">
      <c r="A2256" s="1090">
        <v>2251</v>
      </c>
      <c r="B2256" s="1091"/>
      <c r="C2256" s="1091"/>
      <c r="D2256" s="1097"/>
      <c r="E2256" s="1093">
        <f t="shared" si="141"/>
        <v>0</v>
      </c>
      <c r="F2256" s="1094">
        <f t="shared" si="142"/>
        <v>0</v>
      </c>
      <c r="G2256" s="1095">
        <f t="shared" si="143"/>
        <v>0</v>
      </c>
      <c r="H2256" s="1090" t="str">
        <f t="shared" ca="1" si="144"/>
        <v/>
      </c>
      <c r="I2256" s="1109"/>
      <c r="J2256" s="1109"/>
      <c r="K2256" s="1112"/>
      <c r="L2256" s="1091"/>
      <c r="M2256" s="1091"/>
      <c r="N2256" s="1091"/>
      <c r="O2256" s="1091"/>
      <c r="P2256" s="1096"/>
      <c r="Q2256" s="1096"/>
      <c r="R2256" s="1096"/>
      <c r="S2256" s="1091"/>
    </row>
    <row r="2257" spans="1:19" x14ac:dyDescent="0.3">
      <c r="A2257" s="1090">
        <v>2252</v>
      </c>
      <c r="B2257" s="1091"/>
      <c r="C2257" s="1091"/>
      <c r="D2257" s="1097"/>
      <c r="E2257" s="1093">
        <f t="shared" si="141"/>
        <v>0</v>
      </c>
      <c r="F2257" s="1094">
        <f t="shared" si="142"/>
        <v>0</v>
      </c>
      <c r="G2257" s="1095">
        <f t="shared" si="143"/>
        <v>0</v>
      </c>
      <c r="H2257" s="1090" t="str">
        <f t="shared" ca="1" si="144"/>
        <v/>
      </c>
      <c r="I2257" s="1109"/>
      <c r="J2257" s="1109"/>
      <c r="K2257" s="1112"/>
      <c r="L2257" s="1091"/>
      <c r="M2257" s="1091"/>
      <c r="N2257" s="1091"/>
      <c r="O2257" s="1091"/>
      <c r="P2257" s="1096"/>
      <c r="Q2257" s="1096"/>
      <c r="R2257" s="1096"/>
      <c r="S2257" s="1091"/>
    </row>
    <row r="2258" spans="1:19" x14ac:dyDescent="0.3">
      <c r="A2258" s="1090">
        <v>2253</v>
      </c>
      <c r="B2258" s="1091"/>
      <c r="C2258" s="1091"/>
      <c r="D2258" s="1097"/>
      <c r="E2258" s="1093">
        <f t="shared" si="141"/>
        <v>0</v>
      </c>
      <c r="F2258" s="1094">
        <f t="shared" si="142"/>
        <v>0</v>
      </c>
      <c r="G2258" s="1095">
        <f t="shared" si="143"/>
        <v>0</v>
      </c>
      <c r="H2258" s="1090" t="str">
        <f t="shared" ca="1" si="144"/>
        <v/>
      </c>
      <c r="I2258" s="1109"/>
      <c r="J2258" s="1109"/>
      <c r="K2258" s="1112"/>
      <c r="L2258" s="1091"/>
      <c r="M2258" s="1091"/>
      <c r="N2258" s="1091"/>
      <c r="O2258" s="1091"/>
      <c r="P2258" s="1096"/>
      <c r="Q2258" s="1096"/>
      <c r="R2258" s="1096"/>
      <c r="S2258" s="1091"/>
    </row>
    <row r="2259" spans="1:19" x14ac:dyDescent="0.3">
      <c r="A2259" s="1090">
        <v>2254</v>
      </c>
      <c r="B2259" s="1091"/>
      <c r="C2259" s="1091"/>
      <c r="D2259" s="1097"/>
      <c r="E2259" s="1093">
        <f t="shared" si="141"/>
        <v>0</v>
      </c>
      <c r="F2259" s="1094">
        <f t="shared" si="142"/>
        <v>0</v>
      </c>
      <c r="G2259" s="1095">
        <f t="shared" si="143"/>
        <v>0</v>
      </c>
      <c r="H2259" s="1090" t="str">
        <f t="shared" ca="1" si="144"/>
        <v/>
      </c>
      <c r="I2259" s="1109"/>
      <c r="J2259" s="1109"/>
      <c r="K2259" s="1112"/>
      <c r="L2259" s="1091"/>
      <c r="M2259" s="1091"/>
      <c r="N2259" s="1091"/>
      <c r="O2259" s="1091"/>
      <c r="P2259" s="1096"/>
      <c r="Q2259" s="1096"/>
      <c r="R2259" s="1096"/>
      <c r="S2259" s="1091"/>
    </row>
    <row r="2260" spans="1:19" x14ac:dyDescent="0.3">
      <c r="A2260" s="1090">
        <v>2255</v>
      </c>
      <c r="B2260" s="1091"/>
      <c r="C2260" s="1091"/>
      <c r="D2260" s="1097"/>
      <c r="E2260" s="1093">
        <f t="shared" si="141"/>
        <v>0</v>
      </c>
      <c r="F2260" s="1094">
        <f t="shared" si="142"/>
        <v>0</v>
      </c>
      <c r="G2260" s="1095">
        <f t="shared" si="143"/>
        <v>0</v>
      </c>
      <c r="H2260" s="1090" t="str">
        <f t="shared" ca="1" si="144"/>
        <v/>
      </c>
      <c r="I2260" s="1109"/>
      <c r="J2260" s="1109"/>
      <c r="K2260" s="1112"/>
      <c r="L2260" s="1091"/>
      <c r="M2260" s="1091"/>
      <c r="N2260" s="1091"/>
      <c r="O2260" s="1091"/>
      <c r="P2260" s="1096"/>
      <c r="Q2260" s="1096"/>
      <c r="R2260" s="1096"/>
      <c r="S2260" s="1091"/>
    </row>
    <row r="2261" spans="1:19" x14ac:dyDescent="0.3">
      <c r="A2261" s="1090">
        <v>2256</v>
      </c>
      <c r="B2261" s="1091"/>
      <c r="C2261" s="1091"/>
      <c r="D2261" s="1097"/>
      <c r="E2261" s="1093">
        <f t="shared" si="141"/>
        <v>0</v>
      </c>
      <c r="F2261" s="1094">
        <f t="shared" si="142"/>
        <v>0</v>
      </c>
      <c r="G2261" s="1095">
        <f t="shared" si="143"/>
        <v>0</v>
      </c>
      <c r="H2261" s="1090" t="str">
        <f t="shared" ca="1" si="144"/>
        <v/>
      </c>
      <c r="I2261" s="1109"/>
      <c r="J2261" s="1109"/>
      <c r="K2261" s="1112"/>
      <c r="L2261" s="1091"/>
      <c r="M2261" s="1091"/>
      <c r="N2261" s="1091"/>
      <c r="O2261" s="1091"/>
      <c r="P2261" s="1096"/>
      <c r="Q2261" s="1096"/>
      <c r="R2261" s="1096"/>
      <c r="S2261" s="1091"/>
    </row>
    <row r="2262" spans="1:19" x14ac:dyDescent="0.3">
      <c r="A2262" s="1090">
        <v>2257</v>
      </c>
      <c r="B2262" s="1091"/>
      <c r="C2262" s="1091"/>
      <c r="D2262" s="1097"/>
      <c r="E2262" s="1093">
        <f t="shared" si="141"/>
        <v>0</v>
      </c>
      <c r="F2262" s="1094">
        <f t="shared" si="142"/>
        <v>0</v>
      </c>
      <c r="G2262" s="1095">
        <f t="shared" si="143"/>
        <v>0</v>
      </c>
      <c r="H2262" s="1090" t="str">
        <f t="shared" ca="1" si="144"/>
        <v/>
      </c>
      <c r="I2262" s="1109"/>
      <c r="J2262" s="1109"/>
      <c r="K2262" s="1112"/>
      <c r="L2262" s="1091"/>
      <c r="M2262" s="1091"/>
      <c r="N2262" s="1091"/>
      <c r="O2262" s="1091"/>
      <c r="P2262" s="1096"/>
      <c r="Q2262" s="1096"/>
      <c r="R2262" s="1096"/>
      <c r="S2262" s="1091"/>
    </row>
    <row r="2263" spans="1:19" x14ac:dyDescent="0.3">
      <c r="A2263" s="1090">
        <v>2258</v>
      </c>
      <c r="B2263" s="1091"/>
      <c r="C2263" s="1091"/>
      <c r="D2263" s="1097"/>
      <c r="E2263" s="1093">
        <f t="shared" si="141"/>
        <v>0</v>
      </c>
      <c r="F2263" s="1094">
        <f t="shared" si="142"/>
        <v>0</v>
      </c>
      <c r="G2263" s="1095">
        <f t="shared" si="143"/>
        <v>0</v>
      </c>
      <c r="H2263" s="1090" t="str">
        <f t="shared" ca="1" si="144"/>
        <v/>
      </c>
      <c r="I2263" s="1109"/>
      <c r="J2263" s="1109"/>
      <c r="K2263" s="1112"/>
      <c r="L2263" s="1091"/>
      <c r="M2263" s="1091"/>
      <c r="N2263" s="1091"/>
      <c r="O2263" s="1091"/>
      <c r="P2263" s="1096"/>
      <c r="Q2263" s="1096"/>
      <c r="R2263" s="1096"/>
      <c r="S2263" s="1091"/>
    </row>
    <row r="2264" spans="1:19" x14ac:dyDescent="0.3">
      <c r="A2264" s="1090">
        <v>2259</v>
      </c>
      <c r="B2264" s="1091"/>
      <c r="C2264" s="1091"/>
      <c r="D2264" s="1097"/>
      <c r="E2264" s="1093">
        <f t="shared" si="141"/>
        <v>0</v>
      </c>
      <c r="F2264" s="1094">
        <f t="shared" si="142"/>
        <v>0</v>
      </c>
      <c r="G2264" s="1095">
        <f t="shared" si="143"/>
        <v>0</v>
      </c>
      <c r="H2264" s="1090" t="str">
        <f t="shared" ca="1" si="144"/>
        <v/>
      </c>
      <c r="I2264" s="1109"/>
      <c r="J2264" s="1109"/>
      <c r="K2264" s="1112"/>
      <c r="L2264" s="1091"/>
      <c r="M2264" s="1091"/>
      <c r="N2264" s="1091"/>
      <c r="O2264" s="1091"/>
      <c r="P2264" s="1096"/>
      <c r="Q2264" s="1096"/>
      <c r="R2264" s="1096"/>
      <c r="S2264" s="1091"/>
    </row>
    <row r="2265" spans="1:19" x14ac:dyDescent="0.3">
      <c r="A2265" s="1090">
        <v>2260</v>
      </c>
      <c r="B2265" s="1091"/>
      <c r="C2265" s="1091"/>
      <c r="D2265" s="1097"/>
      <c r="E2265" s="1093">
        <f t="shared" si="141"/>
        <v>0</v>
      </c>
      <c r="F2265" s="1094">
        <f t="shared" si="142"/>
        <v>0</v>
      </c>
      <c r="G2265" s="1095">
        <f t="shared" si="143"/>
        <v>0</v>
      </c>
      <c r="H2265" s="1090" t="str">
        <f t="shared" ca="1" si="144"/>
        <v/>
      </c>
      <c r="I2265" s="1109"/>
      <c r="J2265" s="1109"/>
      <c r="K2265" s="1112"/>
      <c r="L2265" s="1091"/>
      <c r="M2265" s="1091"/>
      <c r="N2265" s="1091"/>
      <c r="O2265" s="1091"/>
      <c r="P2265" s="1096"/>
      <c r="Q2265" s="1096"/>
      <c r="R2265" s="1096"/>
      <c r="S2265" s="1091"/>
    </row>
    <row r="2266" spans="1:19" x14ac:dyDescent="0.3">
      <c r="A2266" s="1090">
        <v>2261</v>
      </c>
      <c r="B2266" s="1091"/>
      <c r="C2266" s="1091"/>
      <c r="D2266" s="1097"/>
      <c r="E2266" s="1093">
        <f t="shared" si="141"/>
        <v>0</v>
      </c>
      <c r="F2266" s="1094">
        <f t="shared" si="142"/>
        <v>0</v>
      </c>
      <c r="G2266" s="1095">
        <f t="shared" si="143"/>
        <v>0</v>
      </c>
      <c r="H2266" s="1090" t="str">
        <f t="shared" ca="1" si="144"/>
        <v/>
      </c>
      <c r="I2266" s="1109"/>
      <c r="J2266" s="1109"/>
      <c r="K2266" s="1112"/>
      <c r="L2266" s="1091"/>
      <c r="M2266" s="1091"/>
      <c r="N2266" s="1091"/>
      <c r="O2266" s="1091"/>
      <c r="P2266" s="1096"/>
      <c r="Q2266" s="1096"/>
      <c r="R2266" s="1096"/>
      <c r="S2266" s="1091"/>
    </row>
    <row r="2267" spans="1:19" x14ac:dyDescent="0.3">
      <c r="A2267" s="1090">
        <v>2262</v>
      </c>
      <c r="B2267" s="1091"/>
      <c r="C2267" s="1091"/>
      <c r="D2267" s="1097"/>
      <c r="E2267" s="1093">
        <f t="shared" si="141"/>
        <v>0</v>
      </c>
      <c r="F2267" s="1094">
        <f t="shared" si="142"/>
        <v>0</v>
      </c>
      <c r="G2267" s="1095">
        <f t="shared" si="143"/>
        <v>0</v>
      </c>
      <c r="H2267" s="1090" t="str">
        <f t="shared" ca="1" si="144"/>
        <v/>
      </c>
      <c r="I2267" s="1109"/>
      <c r="J2267" s="1109"/>
      <c r="K2267" s="1112"/>
      <c r="L2267" s="1091"/>
      <c r="M2267" s="1091"/>
      <c r="N2267" s="1091"/>
      <c r="O2267" s="1091"/>
      <c r="P2267" s="1096"/>
      <c r="Q2267" s="1096"/>
      <c r="R2267" s="1096"/>
      <c r="S2267" s="1091"/>
    </row>
    <row r="2268" spans="1:19" x14ac:dyDescent="0.3">
      <c r="A2268" s="1090">
        <v>2263</v>
      </c>
      <c r="B2268" s="1091"/>
      <c r="C2268" s="1091"/>
      <c r="D2268" s="1097"/>
      <c r="E2268" s="1093">
        <f t="shared" si="141"/>
        <v>0</v>
      </c>
      <c r="F2268" s="1094">
        <f t="shared" si="142"/>
        <v>0</v>
      </c>
      <c r="G2268" s="1095">
        <f t="shared" si="143"/>
        <v>0</v>
      </c>
      <c r="H2268" s="1090" t="str">
        <f t="shared" ca="1" si="144"/>
        <v/>
      </c>
      <c r="I2268" s="1109"/>
      <c r="J2268" s="1109"/>
      <c r="K2268" s="1112"/>
      <c r="L2268" s="1091"/>
      <c r="M2268" s="1091"/>
      <c r="N2268" s="1091"/>
      <c r="O2268" s="1091"/>
      <c r="P2268" s="1096"/>
      <c r="Q2268" s="1096"/>
      <c r="R2268" s="1096"/>
      <c r="S2268" s="1091"/>
    </row>
    <row r="2269" spans="1:19" x14ac:dyDescent="0.3">
      <c r="A2269" s="1090">
        <v>2264</v>
      </c>
      <c r="B2269" s="1091"/>
      <c r="C2269" s="1091"/>
      <c r="D2269" s="1097"/>
      <c r="E2269" s="1093">
        <f t="shared" si="141"/>
        <v>0</v>
      </c>
      <c r="F2269" s="1094">
        <f t="shared" si="142"/>
        <v>0</v>
      </c>
      <c r="G2269" s="1095">
        <f t="shared" si="143"/>
        <v>0</v>
      </c>
      <c r="H2269" s="1090" t="str">
        <f t="shared" ca="1" si="144"/>
        <v/>
      </c>
      <c r="I2269" s="1109"/>
      <c r="J2269" s="1109"/>
      <c r="K2269" s="1112"/>
      <c r="L2269" s="1091"/>
      <c r="M2269" s="1091"/>
      <c r="N2269" s="1091"/>
      <c r="O2269" s="1091"/>
      <c r="P2269" s="1096"/>
      <c r="Q2269" s="1096"/>
      <c r="R2269" s="1096"/>
      <c r="S2269" s="1091"/>
    </row>
    <row r="2270" spans="1:19" x14ac:dyDescent="0.3">
      <c r="A2270" s="1090">
        <v>2265</v>
      </c>
      <c r="B2270" s="1091"/>
      <c r="C2270" s="1091"/>
      <c r="D2270" s="1097"/>
      <c r="E2270" s="1093">
        <f t="shared" si="141"/>
        <v>0</v>
      </c>
      <c r="F2270" s="1094">
        <f t="shared" si="142"/>
        <v>0</v>
      </c>
      <c r="G2270" s="1095">
        <f t="shared" si="143"/>
        <v>0</v>
      </c>
      <c r="H2270" s="1090" t="str">
        <f t="shared" ca="1" si="144"/>
        <v/>
      </c>
      <c r="I2270" s="1109"/>
      <c r="J2270" s="1109"/>
      <c r="K2270" s="1112"/>
      <c r="L2270" s="1091"/>
      <c r="M2270" s="1091"/>
      <c r="N2270" s="1091"/>
      <c r="O2270" s="1091"/>
      <c r="P2270" s="1096"/>
      <c r="Q2270" s="1096"/>
      <c r="R2270" s="1096"/>
      <c r="S2270" s="1091"/>
    </row>
    <row r="2271" spans="1:19" x14ac:dyDescent="0.3">
      <c r="A2271" s="1090">
        <v>2266</v>
      </c>
      <c r="B2271" s="1091"/>
      <c r="C2271" s="1091"/>
      <c r="D2271" s="1097"/>
      <c r="E2271" s="1093">
        <f t="shared" si="141"/>
        <v>0</v>
      </c>
      <c r="F2271" s="1094">
        <f t="shared" si="142"/>
        <v>0</v>
      </c>
      <c r="G2271" s="1095">
        <f t="shared" si="143"/>
        <v>0</v>
      </c>
      <c r="H2271" s="1090" t="str">
        <f t="shared" ca="1" si="144"/>
        <v/>
      </c>
      <c r="I2271" s="1109"/>
      <c r="J2271" s="1109"/>
      <c r="K2271" s="1112"/>
      <c r="L2271" s="1091"/>
      <c r="M2271" s="1091"/>
      <c r="N2271" s="1091"/>
      <c r="O2271" s="1091"/>
      <c r="P2271" s="1096"/>
      <c r="Q2271" s="1096"/>
      <c r="R2271" s="1096"/>
      <c r="S2271" s="1091"/>
    </row>
    <row r="2272" spans="1:19" x14ac:dyDescent="0.3">
      <c r="A2272" s="1090">
        <v>2267</v>
      </c>
      <c r="B2272" s="1091"/>
      <c r="C2272" s="1091"/>
      <c r="D2272" s="1097"/>
      <c r="E2272" s="1093">
        <f t="shared" si="141"/>
        <v>0</v>
      </c>
      <c r="F2272" s="1094">
        <f t="shared" si="142"/>
        <v>0</v>
      </c>
      <c r="G2272" s="1095">
        <f t="shared" si="143"/>
        <v>0</v>
      </c>
      <c r="H2272" s="1090" t="str">
        <f t="shared" ca="1" si="144"/>
        <v/>
      </c>
      <c r="I2272" s="1109"/>
      <c r="J2272" s="1109"/>
      <c r="K2272" s="1112"/>
      <c r="L2272" s="1091"/>
      <c r="M2272" s="1091"/>
      <c r="N2272" s="1091"/>
      <c r="O2272" s="1091"/>
      <c r="P2272" s="1096"/>
      <c r="Q2272" s="1096"/>
      <c r="R2272" s="1096"/>
      <c r="S2272" s="1091"/>
    </row>
    <row r="2273" spans="1:19" x14ac:dyDescent="0.3">
      <c r="A2273" s="1090">
        <v>2268</v>
      </c>
      <c r="B2273" s="1091"/>
      <c r="C2273" s="1091"/>
      <c r="D2273" s="1097"/>
      <c r="E2273" s="1093">
        <f t="shared" si="141"/>
        <v>0</v>
      </c>
      <c r="F2273" s="1094">
        <f t="shared" si="142"/>
        <v>0</v>
      </c>
      <c r="G2273" s="1095">
        <f t="shared" si="143"/>
        <v>0</v>
      </c>
      <c r="H2273" s="1090" t="str">
        <f t="shared" ca="1" si="144"/>
        <v/>
      </c>
      <c r="I2273" s="1109"/>
      <c r="J2273" s="1109"/>
      <c r="K2273" s="1112"/>
      <c r="L2273" s="1091"/>
      <c r="M2273" s="1091"/>
      <c r="N2273" s="1091"/>
      <c r="O2273" s="1091"/>
      <c r="P2273" s="1096"/>
      <c r="Q2273" s="1096"/>
      <c r="R2273" s="1096"/>
      <c r="S2273" s="1091"/>
    </row>
    <row r="2274" spans="1:19" x14ac:dyDescent="0.3">
      <c r="A2274" s="1090">
        <v>2269</v>
      </c>
      <c r="B2274" s="1091"/>
      <c r="C2274" s="1091"/>
      <c r="D2274" s="1097"/>
      <c r="E2274" s="1093">
        <f t="shared" si="141"/>
        <v>0</v>
      </c>
      <c r="F2274" s="1094">
        <f t="shared" si="142"/>
        <v>0</v>
      </c>
      <c r="G2274" s="1095">
        <f t="shared" si="143"/>
        <v>0</v>
      </c>
      <c r="H2274" s="1090" t="str">
        <f t="shared" ca="1" si="144"/>
        <v/>
      </c>
      <c r="I2274" s="1109"/>
      <c r="J2274" s="1109"/>
      <c r="K2274" s="1112"/>
      <c r="L2274" s="1091"/>
      <c r="M2274" s="1091"/>
      <c r="N2274" s="1091"/>
      <c r="O2274" s="1091"/>
      <c r="P2274" s="1096"/>
      <c r="Q2274" s="1096"/>
      <c r="R2274" s="1096"/>
      <c r="S2274" s="1091"/>
    </row>
    <row r="2275" spans="1:19" x14ac:dyDescent="0.3">
      <c r="A2275" s="1090">
        <v>2270</v>
      </c>
      <c r="B2275" s="1091"/>
      <c r="C2275" s="1091"/>
      <c r="D2275" s="1097"/>
      <c r="E2275" s="1093">
        <f t="shared" si="141"/>
        <v>0</v>
      </c>
      <c r="F2275" s="1094">
        <f t="shared" si="142"/>
        <v>0</v>
      </c>
      <c r="G2275" s="1095">
        <f t="shared" si="143"/>
        <v>0</v>
      </c>
      <c r="H2275" s="1090" t="str">
        <f t="shared" ca="1" si="144"/>
        <v/>
      </c>
      <c r="I2275" s="1109"/>
      <c r="J2275" s="1109"/>
      <c r="K2275" s="1112"/>
      <c r="L2275" s="1091"/>
      <c r="M2275" s="1091"/>
      <c r="N2275" s="1091"/>
      <c r="O2275" s="1091"/>
      <c r="P2275" s="1096"/>
      <c r="Q2275" s="1096"/>
      <c r="R2275" s="1096"/>
      <c r="S2275" s="1091"/>
    </row>
    <row r="2276" spans="1:19" x14ac:dyDescent="0.3">
      <c r="A2276" s="1090">
        <v>2271</v>
      </c>
      <c r="B2276" s="1091"/>
      <c r="C2276" s="1091"/>
      <c r="D2276" s="1097"/>
      <c r="E2276" s="1093">
        <f t="shared" si="141"/>
        <v>0</v>
      </c>
      <c r="F2276" s="1094">
        <f t="shared" si="142"/>
        <v>0</v>
      </c>
      <c r="G2276" s="1095">
        <f t="shared" si="143"/>
        <v>0</v>
      </c>
      <c r="H2276" s="1090" t="str">
        <f t="shared" ca="1" si="144"/>
        <v/>
      </c>
      <c r="I2276" s="1109"/>
      <c r="J2276" s="1109"/>
      <c r="K2276" s="1112"/>
      <c r="L2276" s="1091"/>
      <c r="M2276" s="1091"/>
      <c r="N2276" s="1091"/>
      <c r="O2276" s="1091"/>
      <c r="P2276" s="1096"/>
      <c r="Q2276" s="1096"/>
      <c r="R2276" s="1096"/>
      <c r="S2276" s="1091"/>
    </row>
    <row r="2277" spans="1:19" x14ac:dyDescent="0.3">
      <c r="A2277" s="1090">
        <v>2272</v>
      </c>
      <c r="B2277" s="1091"/>
      <c r="C2277" s="1091"/>
      <c r="D2277" s="1097"/>
      <c r="E2277" s="1093">
        <f t="shared" si="141"/>
        <v>0</v>
      </c>
      <c r="F2277" s="1094">
        <f t="shared" si="142"/>
        <v>0</v>
      </c>
      <c r="G2277" s="1095">
        <f t="shared" si="143"/>
        <v>0</v>
      </c>
      <c r="H2277" s="1090" t="str">
        <f t="shared" ca="1" si="144"/>
        <v/>
      </c>
      <c r="I2277" s="1109"/>
      <c r="J2277" s="1109"/>
      <c r="K2277" s="1112"/>
      <c r="L2277" s="1091"/>
      <c r="M2277" s="1091"/>
      <c r="N2277" s="1091"/>
      <c r="O2277" s="1091"/>
      <c r="P2277" s="1096"/>
      <c r="Q2277" s="1096"/>
      <c r="R2277" s="1096"/>
      <c r="S2277" s="1091"/>
    </row>
    <row r="2278" spans="1:19" x14ac:dyDescent="0.3">
      <c r="A2278" s="1090">
        <v>2273</v>
      </c>
      <c r="B2278" s="1091"/>
      <c r="C2278" s="1091"/>
      <c r="D2278" s="1097"/>
      <c r="E2278" s="1093">
        <f t="shared" si="141"/>
        <v>0</v>
      </c>
      <c r="F2278" s="1094">
        <f t="shared" si="142"/>
        <v>0</v>
      </c>
      <c r="G2278" s="1095">
        <f t="shared" si="143"/>
        <v>0</v>
      </c>
      <c r="H2278" s="1090" t="str">
        <f t="shared" ca="1" si="144"/>
        <v/>
      </c>
      <c r="I2278" s="1109"/>
      <c r="J2278" s="1109"/>
      <c r="K2278" s="1112"/>
      <c r="L2278" s="1091"/>
      <c r="M2278" s="1091"/>
      <c r="N2278" s="1091"/>
      <c r="O2278" s="1091"/>
      <c r="P2278" s="1096"/>
      <c r="Q2278" s="1096"/>
      <c r="R2278" s="1096"/>
      <c r="S2278" s="1091"/>
    </row>
    <row r="2279" spans="1:19" x14ac:dyDescent="0.3">
      <c r="A2279" s="1090">
        <v>2274</v>
      </c>
      <c r="B2279" s="1091"/>
      <c r="C2279" s="1091"/>
      <c r="D2279" s="1097"/>
      <c r="E2279" s="1093">
        <f t="shared" si="141"/>
        <v>0</v>
      </c>
      <c r="F2279" s="1094">
        <f t="shared" si="142"/>
        <v>0</v>
      </c>
      <c r="G2279" s="1095">
        <f t="shared" si="143"/>
        <v>0</v>
      </c>
      <c r="H2279" s="1090" t="str">
        <f t="shared" ca="1" si="144"/>
        <v/>
      </c>
      <c r="I2279" s="1109"/>
      <c r="J2279" s="1109"/>
      <c r="K2279" s="1112"/>
      <c r="L2279" s="1091"/>
      <c r="M2279" s="1091"/>
      <c r="N2279" s="1091"/>
      <c r="O2279" s="1091"/>
      <c r="P2279" s="1096"/>
      <c r="Q2279" s="1096"/>
      <c r="R2279" s="1096"/>
      <c r="S2279" s="1091"/>
    </row>
    <row r="2280" spans="1:19" x14ac:dyDescent="0.3">
      <c r="A2280" s="1090">
        <v>2275</v>
      </c>
      <c r="B2280" s="1091"/>
      <c r="C2280" s="1091"/>
      <c r="D2280" s="1097"/>
      <c r="E2280" s="1093">
        <f t="shared" si="141"/>
        <v>0</v>
      </c>
      <c r="F2280" s="1094">
        <f t="shared" si="142"/>
        <v>0</v>
      </c>
      <c r="G2280" s="1095">
        <f t="shared" si="143"/>
        <v>0</v>
      </c>
      <c r="H2280" s="1090" t="str">
        <f t="shared" ca="1" si="144"/>
        <v/>
      </c>
      <c r="I2280" s="1109"/>
      <c r="J2280" s="1109"/>
      <c r="K2280" s="1112"/>
      <c r="L2280" s="1091"/>
      <c r="M2280" s="1091"/>
      <c r="N2280" s="1091"/>
      <c r="O2280" s="1091"/>
      <c r="P2280" s="1096"/>
      <c r="Q2280" s="1096"/>
      <c r="R2280" s="1096"/>
      <c r="S2280" s="1091"/>
    </row>
    <row r="2281" spans="1:19" x14ac:dyDescent="0.3">
      <c r="A2281" s="1090">
        <v>2276</v>
      </c>
      <c r="B2281" s="1091"/>
      <c r="C2281" s="1091"/>
      <c r="D2281" s="1097"/>
      <c r="E2281" s="1093">
        <f t="shared" si="141"/>
        <v>0</v>
      </c>
      <c r="F2281" s="1094">
        <f t="shared" si="142"/>
        <v>0</v>
      </c>
      <c r="G2281" s="1095">
        <f t="shared" si="143"/>
        <v>0</v>
      </c>
      <c r="H2281" s="1090" t="str">
        <f t="shared" ca="1" si="144"/>
        <v/>
      </c>
      <c r="I2281" s="1109"/>
      <c r="J2281" s="1109"/>
      <c r="K2281" s="1112"/>
      <c r="L2281" s="1091"/>
      <c r="M2281" s="1091"/>
      <c r="N2281" s="1091"/>
      <c r="O2281" s="1091"/>
      <c r="P2281" s="1096"/>
      <c r="Q2281" s="1096"/>
      <c r="R2281" s="1096"/>
      <c r="S2281" s="1091"/>
    </row>
    <row r="2282" spans="1:19" x14ac:dyDescent="0.3">
      <c r="A2282" s="1090">
        <v>2277</v>
      </c>
      <c r="B2282" s="1091"/>
      <c r="C2282" s="1091"/>
      <c r="D2282" s="1097"/>
      <c r="E2282" s="1093">
        <f t="shared" si="141"/>
        <v>0</v>
      </c>
      <c r="F2282" s="1094">
        <f t="shared" si="142"/>
        <v>0</v>
      </c>
      <c r="G2282" s="1095">
        <f t="shared" si="143"/>
        <v>0</v>
      </c>
      <c r="H2282" s="1090" t="str">
        <f t="shared" ca="1" si="144"/>
        <v/>
      </c>
      <c r="I2282" s="1109"/>
      <c r="J2282" s="1109"/>
      <c r="K2282" s="1112"/>
      <c r="L2282" s="1091"/>
      <c r="M2282" s="1091"/>
      <c r="N2282" s="1091"/>
      <c r="O2282" s="1091"/>
      <c r="P2282" s="1096"/>
      <c r="Q2282" s="1096"/>
      <c r="R2282" s="1096"/>
      <c r="S2282" s="1091"/>
    </row>
    <row r="2283" spans="1:19" x14ac:dyDescent="0.3">
      <c r="A2283" s="1090">
        <v>2278</v>
      </c>
      <c r="B2283" s="1091"/>
      <c r="C2283" s="1091"/>
      <c r="D2283" s="1097"/>
      <c r="E2283" s="1093">
        <f t="shared" si="141"/>
        <v>0</v>
      </c>
      <c r="F2283" s="1094">
        <f t="shared" si="142"/>
        <v>0</v>
      </c>
      <c r="G2283" s="1095">
        <f t="shared" si="143"/>
        <v>0</v>
      </c>
      <c r="H2283" s="1090" t="str">
        <f t="shared" ca="1" si="144"/>
        <v/>
      </c>
      <c r="I2283" s="1109"/>
      <c r="J2283" s="1109"/>
      <c r="K2283" s="1112"/>
      <c r="L2283" s="1091"/>
      <c r="M2283" s="1091"/>
      <c r="N2283" s="1091"/>
      <c r="O2283" s="1091"/>
      <c r="P2283" s="1096"/>
      <c r="Q2283" s="1096"/>
      <c r="R2283" s="1096"/>
      <c r="S2283" s="1091"/>
    </row>
    <row r="2284" spans="1:19" x14ac:dyDescent="0.3">
      <c r="A2284" s="1090">
        <v>2279</v>
      </c>
      <c r="B2284" s="1091"/>
      <c r="C2284" s="1091"/>
      <c r="D2284" s="1097"/>
      <c r="E2284" s="1093">
        <f t="shared" si="141"/>
        <v>0</v>
      </c>
      <c r="F2284" s="1094">
        <f t="shared" si="142"/>
        <v>0</v>
      </c>
      <c r="G2284" s="1095">
        <f t="shared" si="143"/>
        <v>0</v>
      </c>
      <c r="H2284" s="1090" t="str">
        <f t="shared" ca="1" si="144"/>
        <v/>
      </c>
      <c r="I2284" s="1109"/>
      <c r="J2284" s="1109"/>
      <c r="K2284" s="1112"/>
      <c r="L2284" s="1091"/>
      <c r="M2284" s="1091"/>
      <c r="N2284" s="1091"/>
      <c r="O2284" s="1091"/>
      <c r="P2284" s="1096"/>
      <c r="Q2284" s="1096"/>
      <c r="R2284" s="1096"/>
      <c r="S2284" s="1091"/>
    </row>
    <row r="2285" spans="1:19" x14ac:dyDescent="0.3">
      <c r="A2285" s="1090">
        <v>2280</v>
      </c>
      <c r="B2285" s="1091"/>
      <c r="C2285" s="1091"/>
      <c r="D2285" s="1097"/>
      <c r="E2285" s="1093">
        <f t="shared" si="141"/>
        <v>0</v>
      </c>
      <c r="F2285" s="1094">
        <f t="shared" si="142"/>
        <v>0</v>
      </c>
      <c r="G2285" s="1095">
        <f t="shared" si="143"/>
        <v>0</v>
      </c>
      <c r="H2285" s="1090" t="str">
        <f t="shared" ca="1" si="144"/>
        <v/>
      </c>
      <c r="I2285" s="1109"/>
      <c r="J2285" s="1109"/>
      <c r="K2285" s="1112"/>
      <c r="L2285" s="1091"/>
      <c r="M2285" s="1091"/>
      <c r="N2285" s="1091"/>
      <c r="O2285" s="1091"/>
      <c r="P2285" s="1096"/>
      <c r="Q2285" s="1096"/>
      <c r="R2285" s="1096"/>
      <c r="S2285" s="1091"/>
    </row>
    <row r="2286" spans="1:19" x14ac:dyDescent="0.3">
      <c r="A2286" s="1090">
        <v>2281</v>
      </c>
      <c r="B2286" s="1091"/>
      <c r="C2286" s="1091"/>
      <c r="D2286" s="1097"/>
      <c r="E2286" s="1093">
        <f t="shared" si="141"/>
        <v>0</v>
      </c>
      <c r="F2286" s="1094">
        <f t="shared" si="142"/>
        <v>0</v>
      </c>
      <c r="G2286" s="1095">
        <f t="shared" si="143"/>
        <v>0</v>
      </c>
      <c r="H2286" s="1090" t="str">
        <f t="shared" ca="1" si="144"/>
        <v/>
      </c>
      <c r="I2286" s="1109"/>
      <c r="J2286" s="1109"/>
      <c r="K2286" s="1112"/>
      <c r="L2286" s="1091"/>
      <c r="M2286" s="1091"/>
      <c r="N2286" s="1091"/>
      <c r="O2286" s="1091"/>
      <c r="P2286" s="1096"/>
      <c r="Q2286" s="1096"/>
      <c r="R2286" s="1096"/>
      <c r="S2286" s="1091"/>
    </row>
    <row r="2287" spans="1:19" x14ac:dyDescent="0.3">
      <c r="A2287" s="1090">
        <v>2282</v>
      </c>
      <c r="B2287" s="1091"/>
      <c r="C2287" s="1091"/>
      <c r="D2287" s="1097"/>
      <c r="E2287" s="1093">
        <f t="shared" si="141"/>
        <v>0</v>
      </c>
      <c r="F2287" s="1094">
        <f t="shared" si="142"/>
        <v>0</v>
      </c>
      <c r="G2287" s="1095">
        <f t="shared" si="143"/>
        <v>0</v>
      </c>
      <c r="H2287" s="1090" t="str">
        <f t="shared" ca="1" si="144"/>
        <v/>
      </c>
      <c r="I2287" s="1109"/>
      <c r="J2287" s="1109"/>
      <c r="K2287" s="1112"/>
      <c r="L2287" s="1091"/>
      <c r="M2287" s="1091"/>
      <c r="N2287" s="1091"/>
      <c r="O2287" s="1091"/>
      <c r="P2287" s="1096"/>
      <c r="Q2287" s="1096"/>
      <c r="R2287" s="1096"/>
      <c r="S2287" s="1091"/>
    </row>
    <row r="2288" spans="1:19" x14ac:dyDescent="0.3">
      <c r="A2288" s="1090">
        <v>2283</v>
      </c>
      <c r="B2288" s="1091"/>
      <c r="C2288" s="1091"/>
      <c r="D2288" s="1097"/>
      <c r="E2288" s="1093">
        <f t="shared" si="141"/>
        <v>0</v>
      </c>
      <c r="F2288" s="1094">
        <f t="shared" si="142"/>
        <v>0</v>
      </c>
      <c r="G2288" s="1095">
        <f t="shared" si="143"/>
        <v>0</v>
      </c>
      <c r="H2288" s="1090" t="str">
        <f t="shared" ca="1" si="144"/>
        <v/>
      </c>
      <c r="I2288" s="1109"/>
      <c r="J2288" s="1109"/>
      <c r="K2288" s="1112"/>
      <c r="L2288" s="1091"/>
      <c r="M2288" s="1091"/>
      <c r="N2288" s="1091"/>
      <c r="O2288" s="1091"/>
      <c r="P2288" s="1096"/>
      <c r="Q2288" s="1096"/>
      <c r="R2288" s="1096"/>
      <c r="S2288" s="1091"/>
    </row>
    <row r="2289" spans="1:19" x14ac:dyDescent="0.3">
      <c r="A2289" s="1090">
        <v>2284</v>
      </c>
      <c r="B2289" s="1091"/>
      <c r="C2289" s="1091"/>
      <c r="D2289" s="1097"/>
      <c r="E2289" s="1093">
        <f t="shared" si="141"/>
        <v>0</v>
      </c>
      <c r="F2289" s="1094">
        <f t="shared" si="142"/>
        <v>0</v>
      </c>
      <c r="G2289" s="1095">
        <f t="shared" si="143"/>
        <v>0</v>
      </c>
      <c r="H2289" s="1090" t="str">
        <f t="shared" ca="1" si="144"/>
        <v/>
      </c>
      <c r="I2289" s="1109"/>
      <c r="J2289" s="1109"/>
      <c r="K2289" s="1112"/>
      <c r="L2289" s="1091"/>
      <c r="M2289" s="1091"/>
      <c r="N2289" s="1091"/>
      <c r="O2289" s="1091"/>
      <c r="P2289" s="1096"/>
      <c r="Q2289" s="1096"/>
      <c r="R2289" s="1096"/>
      <c r="S2289" s="1091"/>
    </row>
    <row r="2290" spans="1:19" x14ac:dyDescent="0.3">
      <c r="A2290" s="1090">
        <v>2285</v>
      </c>
      <c r="B2290" s="1091"/>
      <c r="C2290" s="1091"/>
      <c r="D2290" s="1097"/>
      <c r="E2290" s="1093">
        <f t="shared" si="141"/>
        <v>0</v>
      </c>
      <c r="F2290" s="1094">
        <f t="shared" si="142"/>
        <v>0</v>
      </c>
      <c r="G2290" s="1095">
        <f t="shared" si="143"/>
        <v>0</v>
      </c>
      <c r="H2290" s="1090" t="str">
        <f t="shared" ca="1" si="144"/>
        <v/>
      </c>
      <c r="I2290" s="1109"/>
      <c r="J2290" s="1109"/>
      <c r="K2290" s="1112"/>
      <c r="L2290" s="1091"/>
      <c r="M2290" s="1091"/>
      <c r="N2290" s="1091"/>
      <c r="O2290" s="1091"/>
      <c r="P2290" s="1096"/>
      <c r="Q2290" s="1096"/>
      <c r="R2290" s="1096"/>
      <c r="S2290" s="1091"/>
    </row>
    <row r="2291" spans="1:19" x14ac:dyDescent="0.3">
      <c r="A2291" s="1090">
        <v>2286</v>
      </c>
      <c r="B2291" s="1091"/>
      <c r="C2291" s="1091"/>
      <c r="D2291" s="1097"/>
      <c r="E2291" s="1093">
        <f t="shared" si="141"/>
        <v>0</v>
      </c>
      <c r="F2291" s="1094">
        <f t="shared" si="142"/>
        <v>0</v>
      </c>
      <c r="G2291" s="1095">
        <f t="shared" si="143"/>
        <v>0</v>
      </c>
      <c r="H2291" s="1090" t="str">
        <f t="shared" ca="1" si="144"/>
        <v/>
      </c>
      <c r="I2291" s="1109"/>
      <c r="J2291" s="1109"/>
      <c r="K2291" s="1112"/>
      <c r="L2291" s="1091"/>
      <c r="M2291" s="1091"/>
      <c r="N2291" s="1091"/>
      <c r="O2291" s="1091"/>
      <c r="P2291" s="1096"/>
      <c r="Q2291" s="1096"/>
      <c r="R2291" s="1096"/>
      <c r="S2291" s="1091"/>
    </row>
    <row r="2292" spans="1:19" x14ac:dyDescent="0.3">
      <c r="A2292" s="1090">
        <v>2287</v>
      </c>
      <c r="B2292" s="1091"/>
      <c r="C2292" s="1091"/>
      <c r="D2292" s="1097"/>
      <c r="E2292" s="1093">
        <f t="shared" si="141"/>
        <v>0</v>
      </c>
      <c r="F2292" s="1094">
        <f t="shared" si="142"/>
        <v>0</v>
      </c>
      <c r="G2292" s="1095">
        <f t="shared" si="143"/>
        <v>0</v>
      </c>
      <c r="H2292" s="1090" t="str">
        <f t="shared" ca="1" si="144"/>
        <v/>
      </c>
      <c r="I2292" s="1109"/>
      <c r="J2292" s="1109"/>
      <c r="K2292" s="1112"/>
      <c r="L2292" s="1091"/>
      <c r="M2292" s="1091"/>
      <c r="N2292" s="1091"/>
      <c r="O2292" s="1091"/>
      <c r="P2292" s="1096"/>
      <c r="Q2292" s="1096"/>
      <c r="R2292" s="1096"/>
      <c r="S2292" s="1091"/>
    </row>
    <row r="2293" spans="1:19" x14ac:dyDescent="0.3">
      <c r="A2293" s="1090">
        <v>2288</v>
      </c>
      <c r="B2293" s="1091"/>
      <c r="C2293" s="1091"/>
      <c r="D2293" s="1097"/>
      <c r="E2293" s="1093">
        <f t="shared" si="141"/>
        <v>0</v>
      </c>
      <c r="F2293" s="1094">
        <f t="shared" si="142"/>
        <v>0</v>
      </c>
      <c r="G2293" s="1095">
        <f t="shared" si="143"/>
        <v>0</v>
      </c>
      <c r="H2293" s="1090" t="str">
        <f t="shared" ca="1" si="144"/>
        <v/>
      </c>
      <c r="I2293" s="1109"/>
      <c r="J2293" s="1109"/>
      <c r="K2293" s="1112"/>
      <c r="L2293" s="1091"/>
      <c r="M2293" s="1091"/>
      <c r="N2293" s="1091"/>
      <c r="O2293" s="1091"/>
      <c r="P2293" s="1096"/>
      <c r="Q2293" s="1096"/>
      <c r="R2293" s="1096"/>
      <c r="S2293" s="1091"/>
    </row>
    <row r="2294" spans="1:19" x14ac:dyDescent="0.3">
      <c r="A2294" s="1090">
        <v>2289</v>
      </c>
      <c r="B2294" s="1091"/>
      <c r="C2294" s="1091"/>
      <c r="D2294" s="1097"/>
      <c r="E2294" s="1093">
        <f t="shared" si="141"/>
        <v>0</v>
      </c>
      <c r="F2294" s="1094">
        <f t="shared" si="142"/>
        <v>0</v>
      </c>
      <c r="G2294" s="1095">
        <f t="shared" si="143"/>
        <v>0</v>
      </c>
      <c r="H2294" s="1090" t="str">
        <f t="shared" ca="1" si="144"/>
        <v/>
      </c>
      <c r="I2294" s="1109"/>
      <c r="J2294" s="1109"/>
      <c r="K2294" s="1112"/>
      <c r="L2294" s="1091"/>
      <c r="M2294" s="1091"/>
      <c r="N2294" s="1091"/>
      <c r="O2294" s="1091"/>
      <c r="P2294" s="1096"/>
      <c r="Q2294" s="1096"/>
      <c r="R2294" s="1096"/>
      <c r="S2294" s="1091"/>
    </row>
    <row r="2295" spans="1:19" x14ac:dyDescent="0.3">
      <c r="A2295" s="1090">
        <v>2290</v>
      </c>
      <c r="B2295" s="1091"/>
      <c r="C2295" s="1091"/>
      <c r="D2295" s="1097"/>
      <c r="E2295" s="1093">
        <f t="shared" si="141"/>
        <v>0</v>
      </c>
      <c r="F2295" s="1094">
        <f t="shared" si="142"/>
        <v>0</v>
      </c>
      <c r="G2295" s="1095">
        <f t="shared" si="143"/>
        <v>0</v>
      </c>
      <c r="H2295" s="1090" t="str">
        <f t="shared" ca="1" si="144"/>
        <v/>
      </c>
      <c r="I2295" s="1109"/>
      <c r="J2295" s="1109"/>
      <c r="K2295" s="1112"/>
      <c r="L2295" s="1091"/>
      <c r="M2295" s="1091"/>
      <c r="N2295" s="1091"/>
      <c r="O2295" s="1091"/>
      <c r="P2295" s="1096"/>
      <c r="Q2295" s="1096"/>
      <c r="R2295" s="1096"/>
      <c r="S2295" s="1091"/>
    </row>
    <row r="2296" spans="1:19" x14ac:dyDescent="0.3">
      <c r="A2296" s="1090">
        <v>2291</v>
      </c>
      <c r="B2296" s="1091"/>
      <c r="C2296" s="1091"/>
      <c r="D2296" s="1097"/>
      <c r="E2296" s="1093">
        <f t="shared" si="141"/>
        <v>0</v>
      </c>
      <c r="F2296" s="1094">
        <f t="shared" si="142"/>
        <v>0</v>
      </c>
      <c r="G2296" s="1095">
        <f t="shared" si="143"/>
        <v>0</v>
      </c>
      <c r="H2296" s="1090" t="str">
        <f t="shared" ca="1" si="144"/>
        <v/>
      </c>
      <c r="I2296" s="1109"/>
      <c r="J2296" s="1109"/>
      <c r="K2296" s="1112"/>
      <c r="L2296" s="1091"/>
      <c r="M2296" s="1091"/>
      <c r="N2296" s="1091"/>
      <c r="O2296" s="1091"/>
      <c r="P2296" s="1096"/>
      <c r="Q2296" s="1096"/>
      <c r="R2296" s="1096"/>
      <c r="S2296" s="1091"/>
    </row>
    <row r="2297" spans="1:19" x14ac:dyDescent="0.3">
      <c r="A2297" s="1090">
        <v>2292</v>
      </c>
      <c r="B2297" s="1091"/>
      <c r="C2297" s="1091"/>
      <c r="D2297" s="1097"/>
      <c r="E2297" s="1093">
        <f t="shared" si="141"/>
        <v>0</v>
      </c>
      <c r="F2297" s="1094">
        <f t="shared" si="142"/>
        <v>0</v>
      </c>
      <c r="G2297" s="1095">
        <f t="shared" si="143"/>
        <v>0</v>
      </c>
      <c r="H2297" s="1090" t="str">
        <f t="shared" ca="1" si="144"/>
        <v/>
      </c>
      <c r="I2297" s="1109"/>
      <c r="J2297" s="1109"/>
      <c r="K2297" s="1112"/>
      <c r="L2297" s="1091"/>
      <c r="M2297" s="1091"/>
      <c r="N2297" s="1091"/>
      <c r="O2297" s="1091"/>
      <c r="P2297" s="1096"/>
      <c r="Q2297" s="1096"/>
      <c r="R2297" s="1096"/>
      <c r="S2297" s="1091"/>
    </row>
    <row r="2298" spans="1:19" x14ac:dyDescent="0.3">
      <c r="A2298" s="1090">
        <v>2293</v>
      </c>
      <c r="B2298" s="1091"/>
      <c r="C2298" s="1091"/>
      <c r="D2298" s="1097"/>
      <c r="E2298" s="1093">
        <f t="shared" si="141"/>
        <v>0</v>
      </c>
      <c r="F2298" s="1094">
        <f t="shared" si="142"/>
        <v>0</v>
      </c>
      <c r="G2298" s="1095">
        <f t="shared" si="143"/>
        <v>0</v>
      </c>
      <c r="H2298" s="1090" t="str">
        <f t="shared" ca="1" si="144"/>
        <v/>
      </c>
      <c r="I2298" s="1109"/>
      <c r="J2298" s="1109"/>
      <c r="K2298" s="1112"/>
      <c r="L2298" s="1091"/>
      <c r="M2298" s="1091"/>
      <c r="N2298" s="1091"/>
      <c r="O2298" s="1091"/>
      <c r="P2298" s="1096"/>
      <c r="Q2298" s="1096"/>
      <c r="R2298" s="1096"/>
      <c r="S2298" s="1091"/>
    </row>
    <row r="2299" spans="1:19" x14ac:dyDescent="0.3">
      <c r="A2299" s="1090">
        <v>2294</v>
      </c>
      <c r="B2299" s="1091"/>
      <c r="C2299" s="1091"/>
      <c r="D2299" s="1097"/>
      <c r="E2299" s="1093">
        <f t="shared" si="141"/>
        <v>0</v>
      </c>
      <c r="F2299" s="1094">
        <f t="shared" si="142"/>
        <v>0</v>
      </c>
      <c r="G2299" s="1095">
        <f t="shared" si="143"/>
        <v>0</v>
      </c>
      <c r="H2299" s="1090" t="str">
        <f t="shared" ca="1" si="144"/>
        <v/>
      </c>
      <c r="I2299" s="1109"/>
      <c r="J2299" s="1109"/>
      <c r="K2299" s="1112"/>
      <c r="L2299" s="1091"/>
      <c r="M2299" s="1091"/>
      <c r="N2299" s="1091"/>
      <c r="O2299" s="1091"/>
      <c r="P2299" s="1096"/>
      <c r="Q2299" s="1096"/>
      <c r="R2299" s="1096"/>
      <c r="S2299" s="1091"/>
    </row>
    <row r="2300" spans="1:19" x14ac:dyDescent="0.3">
      <c r="A2300" s="1090">
        <v>2295</v>
      </c>
      <c r="B2300" s="1091"/>
      <c r="C2300" s="1091"/>
      <c r="D2300" s="1097"/>
      <c r="E2300" s="1093">
        <f t="shared" si="141"/>
        <v>0</v>
      </c>
      <c r="F2300" s="1094">
        <f t="shared" si="142"/>
        <v>0</v>
      </c>
      <c r="G2300" s="1095">
        <f t="shared" si="143"/>
        <v>0</v>
      </c>
      <c r="H2300" s="1090" t="str">
        <f t="shared" ca="1" si="144"/>
        <v/>
      </c>
      <c r="I2300" s="1109"/>
      <c r="J2300" s="1109"/>
      <c r="K2300" s="1112"/>
      <c r="L2300" s="1091"/>
      <c r="M2300" s="1091"/>
      <c r="N2300" s="1091"/>
      <c r="O2300" s="1091"/>
      <c r="P2300" s="1096"/>
      <c r="Q2300" s="1096"/>
      <c r="R2300" s="1096"/>
      <c r="S2300" s="1091"/>
    </row>
    <row r="2301" spans="1:19" x14ac:dyDescent="0.3">
      <c r="A2301" s="1090">
        <v>2296</v>
      </c>
      <c r="B2301" s="1091"/>
      <c r="C2301" s="1091"/>
      <c r="D2301" s="1097"/>
      <c r="E2301" s="1093">
        <f t="shared" si="141"/>
        <v>0</v>
      </c>
      <c r="F2301" s="1094">
        <f t="shared" si="142"/>
        <v>0</v>
      </c>
      <c r="G2301" s="1095">
        <f t="shared" si="143"/>
        <v>0</v>
      </c>
      <c r="H2301" s="1090" t="str">
        <f t="shared" ca="1" si="144"/>
        <v/>
      </c>
      <c r="I2301" s="1109"/>
      <c r="J2301" s="1109"/>
      <c r="K2301" s="1112"/>
      <c r="L2301" s="1091"/>
      <c r="M2301" s="1091"/>
      <c r="N2301" s="1091"/>
      <c r="O2301" s="1091"/>
      <c r="P2301" s="1096"/>
      <c r="Q2301" s="1096"/>
      <c r="R2301" s="1096"/>
      <c r="S2301" s="1091"/>
    </row>
    <row r="2302" spans="1:19" x14ac:dyDescent="0.3">
      <c r="A2302" s="1090">
        <v>2297</v>
      </c>
      <c r="B2302" s="1091"/>
      <c r="C2302" s="1091"/>
      <c r="D2302" s="1097"/>
      <c r="E2302" s="1093">
        <f t="shared" si="141"/>
        <v>0</v>
      </c>
      <c r="F2302" s="1094">
        <f t="shared" si="142"/>
        <v>0</v>
      </c>
      <c r="G2302" s="1095">
        <f t="shared" si="143"/>
        <v>0</v>
      </c>
      <c r="H2302" s="1090" t="str">
        <f t="shared" ca="1" si="144"/>
        <v/>
      </c>
      <c r="I2302" s="1109"/>
      <c r="J2302" s="1109"/>
      <c r="K2302" s="1112"/>
      <c r="L2302" s="1091"/>
      <c r="M2302" s="1091"/>
      <c r="N2302" s="1091"/>
      <c r="O2302" s="1091"/>
      <c r="P2302" s="1096"/>
      <c r="Q2302" s="1096"/>
      <c r="R2302" s="1096"/>
      <c r="S2302" s="1091"/>
    </row>
    <row r="2303" spans="1:19" x14ac:dyDescent="0.3">
      <c r="A2303" s="1090">
        <v>2298</v>
      </c>
      <c r="B2303" s="1091"/>
      <c r="C2303" s="1091"/>
      <c r="D2303" s="1097"/>
      <c r="E2303" s="1093">
        <f t="shared" si="141"/>
        <v>0</v>
      </c>
      <c r="F2303" s="1094">
        <f t="shared" si="142"/>
        <v>0</v>
      </c>
      <c r="G2303" s="1095">
        <f t="shared" si="143"/>
        <v>0</v>
      </c>
      <c r="H2303" s="1090" t="str">
        <f t="shared" ca="1" si="144"/>
        <v/>
      </c>
      <c r="I2303" s="1109"/>
      <c r="J2303" s="1109"/>
      <c r="K2303" s="1112"/>
      <c r="L2303" s="1091"/>
      <c r="M2303" s="1091"/>
      <c r="N2303" s="1091"/>
      <c r="O2303" s="1091"/>
      <c r="P2303" s="1096"/>
      <c r="Q2303" s="1096"/>
      <c r="R2303" s="1096"/>
      <c r="S2303" s="1091"/>
    </row>
    <row r="2304" spans="1:19" x14ac:dyDescent="0.3">
      <c r="A2304" s="1090">
        <v>2299</v>
      </c>
      <c r="B2304" s="1091"/>
      <c r="C2304" s="1091"/>
      <c r="D2304" s="1097"/>
      <c r="E2304" s="1093">
        <f t="shared" si="141"/>
        <v>0</v>
      </c>
      <c r="F2304" s="1094">
        <f t="shared" si="142"/>
        <v>0</v>
      </c>
      <c r="G2304" s="1095">
        <f t="shared" si="143"/>
        <v>0</v>
      </c>
      <c r="H2304" s="1090" t="str">
        <f t="shared" ca="1" si="144"/>
        <v/>
      </c>
      <c r="I2304" s="1109"/>
      <c r="J2304" s="1109"/>
      <c r="K2304" s="1112"/>
      <c r="L2304" s="1091"/>
      <c r="M2304" s="1091"/>
      <c r="N2304" s="1091"/>
      <c r="O2304" s="1091"/>
      <c r="P2304" s="1096"/>
      <c r="Q2304" s="1096"/>
      <c r="R2304" s="1096"/>
      <c r="S2304" s="1091"/>
    </row>
    <row r="2305" spans="1:19" x14ac:dyDescent="0.3">
      <c r="A2305" s="1090">
        <v>2300</v>
      </c>
      <c r="B2305" s="1091"/>
      <c r="C2305" s="1091"/>
      <c r="D2305" s="1097"/>
      <c r="E2305" s="1093">
        <f t="shared" si="141"/>
        <v>0</v>
      </c>
      <c r="F2305" s="1094">
        <f t="shared" si="142"/>
        <v>0</v>
      </c>
      <c r="G2305" s="1095">
        <f t="shared" si="143"/>
        <v>0</v>
      </c>
      <c r="H2305" s="1090" t="str">
        <f t="shared" ca="1" si="144"/>
        <v/>
      </c>
      <c r="I2305" s="1109"/>
      <c r="J2305" s="1109"/>
      <c r="K2305" s="1112"/>
      <c r="L2305" s="1091"/>
      <c r="M2305" s="1091"/>
      <c r="N2305" s="1091"/>
      <c r="O2305" s="1091"/>
      <c r="P2305" s="1096"/>
      <c r="Q2305" s="1096"/>
      <c r="R2305" s="1096"/>
      <c r="S2305" s="1091"/>
    </row>
    <row r="2306" spans="1:19" x14ac:dyDescent="0.3">
      <c r="A2306" s="1090">
        <v>2301</v>
      </c>
      <c r="B2306" s="1091"/>
      <c r="C2306" s="1091"/>
      <c r="D2306" s="1097"/>
      <c r="E2306" s="1093">
        <f t="shared" si="141"/>
        <v>0</v>
      </c>
      <c r="F2306" s="1094">
        <f t="shared" si="142"/>
        <v>0</v>
      </c>
      <c r="G2306" s="1095">
        <f t="shared" si="143"/>
        <v>0</v>
      </c>
      <c r="H2306" s="1090" t="str">
        <f t="shared" ca="1" si="144"/>
        <v/>
      </c>
      <c r="I2306" s="1109"/>
      <c r="J2306" s="1109"/>
      <c r="K2306" s="1112"/>
      <c r="L2306" s="1091"/>
      <c r="M2306" s="1091"/>
      <c r="N2306" s="1091"/>
      <c r="O2306" s="1091"/>
      <c r="P2306" s="1096"/>
      <c r="Q2306" s="1096"/>
      <c r="R2306" s="1096"/>
      <c r="S2306" s="1091"/>
    </row>
    <row r="2307" spans="1:19" x14ac:dyDescent="0.3">
      <c r="A2307" s="1090">
        <v>2302</v>
      </c>
      <c r="B2307" s="1091"/>
      <c r="C2307" s="1091"/>
      <c r="D2307" s="1097"/>
      <c r="E2307" s="1093">
        <f t="shared" si="141"/>
        <v>0</v>
      </c>
      <c r="F2307" s="1094">
        <f t="shared" si="142"/>
        <v>0</v>
      </c>
      <c r="G2307" s="1095">
        <f t="shared" si="143"/>
        <v>0</v>
      </c>
      <c r="H2307" s="1090" t="str">
        <f t="shared" ca="1" si="144"/>
        <v/>
      </c>
      <c r="I2307" s="1109"/>
      <c r="J2307" s="1109"/>
      <c r="K2307" s="1112"/>
      <c r="L2307" s="1091"/>
      <c r="M2307" s="1091"/>
      <c r="N2307" s="1091"/>
      <c r="O2307" s="1091"/>
      <c r="P2307" s="1096"/>
      <c r="Q2307" s="1096"/>
      <c r="R2307" s="1096"/>
      <c r="S2307" s="1091"/>
    </row>
    <row r="2308" spans="1:19" x14ac:dyDescent="0.3">
      <c r="A2308" s="1090">
        <v>2303</v>
      </c>
      <c r="B2308" s="1091"/>
      <c r="C2308" s="1091"/>
      <c r="D2308" s="1097"/>
      <c r="E2308" s="1093">
        <f t="shared" si="141"/>
        <v>0</v>
      </c>
      <c r="F2308" s="1094">
        <f t="shared" si="142"/>
        <v>0</v>
      </c>
      <c r="G2308" s="1095">
        <f t="shared" si="143"/>
        <v>0</v>
      </c>
      <c r="H2308" s="1090" t="str">
        <f t="shared" ca="1" si="144"/>
        <v/>
      </c>
      <c r="I2308" s="1109"/>
      <c r="J2308" s="1109"/>
      <c r="K2308" s="1112"/>
      <c r="L2308" s="1091"/>
      <c r="M2308" s="1091"/>
      <c r="N2308" s="1091"/>
      <c r="O2308" s="1091"/>
      <c r="P2308" s="1096"/>
      <c r="Q2308" s="1096"/>
      <c r="R2308" s="1096"/>
      <c r="S2308" s="1091"/>
    </row>
    <row r="2309" spans="1:19" x14ac:dyDescent="0.3">
      <c r="A2309" s="1090">
        <v>2304</v>
      </c>
      <c r="B2309" s="1091"/>
      <c r="C2309" s="1091"/>
      <c r="D2309" s="1097"/>
      <c r="E2309" s="1093">
        <f t="shared" si="141"/>
        <v>0</v>
      </c>
      <c r="F2309" s="1094">
        <f t="shared" si="142"/>
        <v>0</v>
      </c>
      <c r="G2309" s="1095">
        <f t="shared" si="143"/>
        <v>0</v>
      </c>
      <c r="H2309" s="1090" t="str">
        <f t="shared" ca="1" si="144"/>
        <v/>
      </c>
      <c r="I2309" s="1109"/>
      <c r="J2309" s="1109"/>
      <c r="K2309" s="1112"/>
      <c r="L2309" s="1091"/>
      <c r="M2309" s="1091"/>
      <c r="N2309" s="1091"/>
      <c r="O2309" s="1091"/>
      <c r="P2309" s="1096"/>
      <c r="Q2309" s="1096"/>
      <c r="R2309" s="1096"/>
      <c r="S2309" s="1091"/>
    </row>
    <row r="2310" spans="1:19" x14ac:dyDescent="0.3">
      <c r="A2310" s="1090">
        <v>2305</v>
      </c>
      <c r="B2310" s="1091"/>
      <c r="C2310" s="1091"/>
      <c r="D2310" s="1097"/>
      <c r="E2310" s="1093">
        <f t="shared" si="141"/>
        <v>0</v>
      </c>
      <c r="F2310" s="1094">
        <f t="shared" si="142"/>
        <v>0</v>
      </c>
      <c r="G2310" s="1095">
        <f t="shared" si="143"/>
        <v>0</v>
      </c>
      <c r="H2310" s="1090" t="str">
        <f t="shared" ca="1" si="144"/>
        <v/>
      </c>
      <c r="I2310" s="1109"/>
      <c r="J2310" s="1109"/>
      <c r="K2310" s="1112"/>
      <c r="L2310" s="1091"/>
      <c r="M2310" s="1091"/>
      <c r="N2310" s="1091"/>
      <c r="O2310" s="1091"/>
      <c r="P2310" s="1096"/>
      <c r="Q2310" s="1096"/>
      <c r="R2310" s="1096"/>
      <c r="S2310" s="1091"/>
    </row>
    <row r="2311" spans="1:19" x14ac:dyDescent="0.3">
      <c r="A2311" s="1090">
        <v>2306</v>
      </c>
      <c r="B2311" s="1091"/>
      <c r="C2311" s="1091"/>
      <c r="D2311" s="1097"/>
      <c r="E2311" s="1093">
        <f t="shared" ref="E2311:E2374" si="145">D2311</f>
        <v>0</v>
      </c>
      <c r="F2311" s="1094">
        <f t="shared" ref="F2311:F2374" si="146">D2311</f>
        <v>0</v>
      </c>
      <c r="G2311" s="1095">
        <f t="shared" ref="G2311:G2374" si="147">D2311</f>
        <v>0</v>
      </c>
      <c r="H2311" s="1090" t="str">
        <f t="shared" ref="H2311:H2374" ca="1" si="148">IF(ISBLANK(D2311),"",DATEDIF(G2311,TODAY(),"y"))</f>
        <v/>
      </c>
      <c r="I2311" s="1109"/>
      <c r="J2311" s="1109"/>
      <c r="K2311" s="1112"/>
      <c r="L2311" s="1091"/>
      <c r="M2311" s="1091"/>
      <c r="N2311" s="1091"/>
      <c r="O2311" s="1091"/>
      <c r="P2311" s="1096"/>
      <c r="Q2311" s="1096"/>
      <c r="R2311" s="1096"/>
      <c r="S2311" s="1091"/>
    </row>
    <row r="2312" spans="1:19" x14ac:dyDescent="0.3">
      <c r="A2312" s="1090">
        <v>2307</v>
      </c>
      <c r="B2312" s="1091"/>
      <c r="C2312" s="1091"/>
      <c r="D2312" s="1097"/>
      <c r="E2312" s="1093">
        <f t="shared" si="145"/>
        <v>0</v>
      </c>
      <c r="F2312" s="1094">
        <f t="shared" si="146"/>
        <v>0</v>
      </c>
      <c r="G2312" s="1095">
        <f t="shared" si="147"/>
        <v>0</v>
      </c>
      <c r="H2312" s="1090" t="str">
        <f t="shared" ca="1" si="148"/>
        <v/>
      </c>
      <c r="I2312" s="1109"/>
      <c r="J2312" s="1109"/>
      <c r="K2312" s="1112"/>
      <c r="L2312" s="1091"/>
      <c r="M2312" s="1091"/>
      <c r="N2312" s="1091"/>
      <c r="O2312" s="1091"/>
      <c r="P2312" s="1096"/>
      <c r="Q2312" s="1096"/>
      <c r="R2312" s="1096"/>
      <c r="S2312" s="1091"/>
    </row>
    <row r="2313" spans="1:19" x14ac:dyDescent="0.3">
      <c r="A2313" s="1090">
        <v>2308</v>
      </c>
      <c r="B2313" s="1091"/>
      <c r="C2313" s="1091"/>
      <c r="D2313" s="1097"/>
      <c r="E2313" s="1093">
        <f t="shared" si="145"/>
        <v>0</v>
      </c>
      <c r="F2313" s="1094">
        <f t="shared" si="146"/>
        <v>0</v>
      </c>
      <c r="G2313" s="1095">
        <f t="shared" si="147"/>
        <v>0</v>
      </c>
      <c r="H2313" s="1090" t="str">
        <f t="shared" ca="1" si="148"/>
        <v/>
      </c>
      <c r="I2313" s="1109"/>
      <c r="J2313" s="1109"/>
      <c r="K2313" s="1112"/>
      <c r="L2313" s="1091"/>
      <c r="M2313" s="1091"/>
      <c r="N2313" s="1091"/>
      <c r="O2313" s="1091"/>
      <c r="P2313" s="1096"/>
      <c r="Q2313" s="1096"/>
      <c r="R2313" s="1096"/>
      <c r="S2313" s="1091"/>
    </row>
    <row r="2314" spans="1:19" x14ac:dyDescent="0.3">
      <c r="A2314" s="1090">
        <v>2309</v>
      </c>
      <c r="B2314" s="1091"/>
      <c r="C2314" s="1091"/>
      <c r="D2314" s="1097"/>
      <c r="E2314" s="1093">
        <f t="shared" si="145"/>
        <v>0</v>
      </c>
      <c r="F2314" s="1094">
        <f t="shared" si="146"/>
        <v>0</v>
      </c>
      <c r="G2314" s="1095">
        <f t="shared" si="147"/>
        <v>0</v>
      </c>
      <c r="H2314" s="1090" t="str">
        <f t="shared" ca="1" si="148"/>
        <v/>
      </c>
      <c r="I2314" s="1109"/>
      <c r="J2314" s="1109"/>
      <c r="K2314" s="1112"/>
      <c r="L2314" s="1091"/>
      <c r="M2314" s="1091"/>
      <c r="N2314" s="1091"/>
      <c r="O2314" s="1091"/>
      <c r="P2314" s="1096"/>
      <c r="Q2314" s="1096"/>
      <c r="R2314" s="1096"/>
      <c r="S2314" s="1091"/>
    </row>
    <row r="2315" spans="1:19" x14ac:dyDescent="0.3">
      <c r="A2315" s="1090">
        <v>2310</v>
      </c>
      <c r="B2315" s="1091"/>
      <c r="C2315" s="1091"/>
      <c r="D2315" s="1097"/>
      <c r="E2315" s="1093">
        <f t="shared" si="145"/>
        <v>0</v>
      </c>
      <c r="F2315" s="1094">
        <f t="shared" si="146"/>
        <v>0</v>
      </c>
      <c r="G2315" s="1095">
        <f t="shared" si="147"/>
        <v>0</v>
      </c>
      <c r="H2315" s="1090" t="str">
        <f t="shared" ca="1" si="148"/>
        <v/>
      </c>
      <c r="I2315" s="1109"/>
      <c r="J2315" s="1109"/>
      <c r="K2315" s="1112"/>
      <c r="L2315" s="1091"/>
      <c r="M2315" s="1091"/>
      <c r="N2315" s="1091"/>
      <c r="O2315" s="1091"/>
      <c r="P2315" s="1096"/>
      <c r="Q2315" s="1096"/>
      <c r="R2315" s="1096"/>
      <c r="S2315" s="1091"/>
    </row>
    <row r="2316" spans="1:19" x14ac:dyDescent="0.3">
      <c r="A2316" s="1090">
        <v>2311</v>
      </c>
      <c r="B2316" s="1091"/>
      <c r="C2316" s="1091"/>
      <c r="D2316" s="1097"/>
      <c r="E2316" s="1093">
        <f t="shared" si="145"/>
        <v>0</v>
      </c>
      <c r="F2316" s="1094">
        <f t="shared" si="146"/>
        <v>0</v>
      </c>
      <c r="G2316" s="1095">
        <f t="shared" si="147"/>
        <v>0</v>
      </c>
      <c r="H2316" s="1090" t="str">
        <f t="shared" ca="1" si="148"/>
        <v/>
      </c>
      <c r="I2316" s="1109"/>
      <c r="J2316" s="1109"/>
      <c r="K2316" s="1112"/>
      <c r="L2316" s="1091"/>
      <c r="M2316" s="1091"/>
      <c r="N2316" s="1091"/>
      <c r="O2316" s="1091"/>
      <c r="P2316" s="1096"/>
      <c r="Q2316" s="1096"/>
      <c r="R2316" s="1096"/>
      <c r="S2316" s="1091"/>
    </row>
    <row r="2317" spans="1:19" x14ac:dyDescent="0.3">
      <c r="A2317" s="1090">
        <v>2312</v>
      </c>
      <c r="B2317" s="1091"/>
      <c r="C2317" s="1091"/>
      <c r="D2317" s="1097"/>
      <c r="E2317" s="1093">
        <f t="shared" si="145"/>
        <v>0</v>
      </c>
      <c r="F2317" s="1094">
        <f t="shared" si="146"/>
        <v>0</v>
      </c>
      <c r="G2317" s="1095">
        <f t="shared" si="147"/>
        <v>0</v>
      </c>
      <c r="H2317" s="1090" t="str">
        <f t="shared" ca="1" si="148"/>
        <v/>
      </c>
      <c r="I2317" s="1109"/>
      <c r="J2317" s="1109"/>
      <c r="K2317" s="1112"/>
      <c r="L2317" s="1091"/>
      <c r="M2317" s="1091"/>
      <c r="N2317" s="1091"/>
      <c r="O2317" s="1091"/>
      <c r="P2317" s="1096"/>
      <c r="Q2317" s="1096"/>
      <c r="R2317" s="1096"/>
      <c r="S2317" s="1091"/>
    </row>
    <row r="2318" spans="1:19" x14ac:dyDescent="0.3">
      <c r="A2318" s="1090">
        <v>2313</v>
      </c>
      <c r="B2318" s="1091"/>
      <c r="C2318" s="1091"/>
      <c r="D2318" s="1097"/>
      <c r="E2318" s="1093">
        <f t="shared" si="145"/>
        <v>0</v>
      </c>
      <c r="F2318" s="1094">
        <f t="shared" si="146"/>
        <v>0</v>
      </c>
      <c r="G2318" s="1095">
        <f t="shared" si="147"/>
        <v>0</v>
      </c>
      <c r="H2318" s="1090" t="str">
        <f t="shared" ca="1" si="148"/>
        <v/>
      </c>
      <c r="I2318" s="1109"/>
      <c r="J2318" s="1109"/>
      <c r="K2318" s="1112"/>
      <c r="L2318" s="1091"/>
      <c r="M2318" s="1091"/>
      <c r="N2318" s="1091"/>
      <c r="O2318" s="1091"/>
      <c r="P2318" s="1096"/>
      <c r="Q2318" s="1096"/>
      <c r="R2318" s="1096"/>
      <c r="S2318" s="1091"/>
    </row>
    <row r="2319" spans="1:19" x14ac:dyDescent="0.3">
      <c r="A2319" s="1090">
        <v>2314</v>
      </c>
      <c r="B2319" s="1091"/>
      <c r="C2319" s="1091"/>
      <c r="D2319" s="1097"/>
      <c r="E2319" s="1093">
        <f t="shared" si="145"/>
        <v>0</v>
      </c>
      <c r="F2319" s="1094">
        <f t="shared" si="146"/>
        <v>0</v>
      </c>
      <c r="G2319" s="1095">
        <f t="shared" si="147"/>
        <v>0</v>
      </c>
      <c r="H2319" s="1090" t="str">
        <f t="shared" ca="1" si="148"/>
        <v/>
      </c>
      <c r="I2319" s="1109"/>
      <c r="J2319" s="1109"/>
      <c r="K2319" s="1112"/>
      <c r="L2319" s="1091"/>
      <c r="M2319" s="1091"/>
      <c r="N2319" s="1091"/>
      <c r="O2319" s="1091"/>
      <c r="P2319" s="1096"/>
      <c r="Q2319" s="1096"/>
      <c r="R2319" s="1096"/>
      <c r="S2319" s="1091"/>
    </row>
    <row r="2320" spans="1:19" x14ac:dyDescent="0.3">
      <c r="A2320" s="1090">
        <v>2315</v>
      </c>
      <c r="B2320" s="1091"/>
      <c r="C2320" s="1091"/>
      <c r="D2320" s="1097"/>
      <c r="E2320" s="1093">
        <f t="shared" si="145"/>
        <v>0</v>
      </c>
      <c r="F2320" s="1094">
        <f t="shared" si="146"/>
        <v>0</v>
      </c>
      <c r="G2320" s="1095">
        <f t="shared" si="147"/>
        <v>0</v>
      </c>
      <c r="H2320" s="1090" t="str">
        <f t="shared" ca="1" si="148"/>
        <v/>
      </c>
      <c r="I2320" s="1109"/>
      <c r="J2320" s="1109"/>
      <c r="K2320" s="1112"/>
      <c r="L2320" s="1091"/>
      <c r="M2320" s="1091"/>
      <c r="N2320" s="1091"/>
      <c r="O2320" s="1091"/>
      <c r="P2320" s="1096"/>
      <c r="Q2320" s="1096"/>
      <c r="R2320" s="1096"/>
      <c r="S2320" s="1091"/>
    </row>
    <row r="2321" spans="1:19" x14ac:dyDescent="0.3">
      <c r="A2321" s="1090">
        <v>2316</v>
      </c>
      <c r="B2321" s="1091"/>
      <c r="C2321" s="1091"/>
      <c r="D2321" s="1097"/>
      <c r="E2321" s="1093">
        <f t="shared" si="145"/>
        <v>0</v>
      </c>
      <c r="F2321" s="1094">
        <f t="shared" si="146"/>
        <v>0</v>
      </c>
      <c r="G2321" s="1095">
        <f t="shared" si="147"/>
        <v>0</v>
      </c>
      <c r="H2321" s="1090" t="str">
        <f t="shared" ca="1" si="148"/>
        <v/>
      </c>
      <c r="I2321" s="1109"/>
      <c r="J2321" s="1109"/>
      <c r="K2321" s="1112"/>
      <c r="L2321" s="1091"/>
      <c r="M2321" s="1091"/>
      <c r="N2321" s="1091"/>
      <c r="O2321" s="1091"/>
      <c r="P2321" s="1096"/>
      <c r="Q2321" s="1096"/>
      <c r="R2321" s="1096"/>
      <c r="S2321" s="1091"/>
    </row>
    <row r="2322" spans="1:19" x14ac:dyDescent="0.3">
      <c r="A2322" s="1090">
        <v>2317</v>
      </c>
      <c r="B2322" s="1091"/>
      <c r="C2322" s="1091"/>
      <c r="D2322" s="1097"/>
      <c r="E2322" s="1093">
        <f t="shared" si="145"/>
        <v>0</v>
      </c>
      <c r="F2322" s="1094">
        <f t="shared" si="146"/>
        <v>0</v>
      </c>
      <c r="G2322" s="1095">
        <f t="shared" si="147"/>
        <v>0</v>
      </c>
      <c r="H2322" s="1090" t="str">
        <f t="shared" ca="1" si="148"/>
        <v/>
      </c>
      <c r="I2322" s="1109"/>
      <c r="J2322" s="1109"/>
      <c r="K2322" s="1112"/>
      <c r="L2322" s="1091"/>
      <c r="M2322" s="1091"/>
      <c r="N2322" s="1091"/>
      <c r="O2322" s="1091"/>
      <c r="P2322" s="1096"/>
      <c r="Q2322" s="1096"/>
      <c r="R2322" s="1096"/>
      <c r="S2322" s="1091"/>
    </row>
    <row r="2323" spans="1:19" x14ac:dyDescent="0.3">
      <c r="A2323" s="1090">
        <v>2318</v>
      </c>
      <c r="B2323" s="1091"/>
      <c r="C2323" s="1091"/>
      <c r="D2323" s="1097"/>
      <c r="E2323" s="1093">
        <f t="shared" si="145"/>
        <v>0</v>
      </c>
      <c r="F2323" s="1094">
        <f t="shared" si="146"/>
        <v>0</v>
      </c>
      <c r="G2323" s="1095">
        <f t="shared" si="147"/>
        <v>0</v>
      </c>
      <c r="H2323" s="1090" t="str">
        <f t="shared" ca="1" si="148"/>
        <v/>
      </c>
      <c r="I2323" s="1109"/>
      <c r="J2323" s="1109"/>
      <c r="K2323" s="1112"/>
      <c r="L2323" s="1091"/>
      <c r="M2323" s="1091"/>
      <c r="N2323" s="1091"/>
      <c r="O2323" s="1091"/>
      <c r="P2323" s="1096"/>
      <c r="Q2323" s="1096"/>
      <c r="R2323" s="1096"/>
      <c r="S2323" s="1091"/>
    </row>
    <row r="2324" spans="1:19" x14ac:dyDescent="0.3">
      <c r="A2324" s="1090">
        <v>2319</v>
      </c>
      <c r="B2324" s="1091"/>
      <c r="C2324" s="1091"/>
      <c r="D2324" s="1097"/>
      <c r="E2324" s="1093">
        <f t="shared" si="145"/>
        <v>0</v>
      </c>
      <c r="F2324" s="1094">
        <f t="shared" si="146"/>
        <v>0</v>
      </c>
      <c r="G2324" s="1095">
        <f t="shared" si="147"/>
        <v>0</v>
      </c>
      <c r="H2324" s="1090" t="str">
        <f t="shared" ca="1" si="148"/>
        <v/>
      </c>
      <c r="I2324" s="1109"/>
      <c r="J2324" s="1109"/>
      <c r="K2324" s="1112"/>
      <c r="L2324" s="1091"/>
      <c r="M2324" s="1091"/>
      <c r="N2324" s="1091"/>
      <c r="O2324" s="1091"/>
      <c r="P2324" s="1096"/>
      <c r="Q2324" s="1096"/>
      <c r="R2324" s="1096"/>
      <c r="S2324" s="1091"/>
    </row>
    <row r="2325" spans="1:19" x14ac:dyDescent="0.3">
      <c r="A2325" s="1090">
        <v>2320</v>
      </c>
      <c r="B2325" s="1091"/>
      <c r="C2325" s="1091"/>
      <c r="D2325" s="1097"/>
      <c r="E2325" s="1093">
        <f t="shared" si="145"/>
        <v>0</v>
      </c>
      <c r="F2325" s="1094">
        <f t="shared" si="146"/>
        <v>0</v>
      </c>
      <c r="G2325" s="1095">
        <f t="shared" si="147"/>
        <v>0</v>
      </c>
      <c r="H2325" s="1090" t="str">
        <f t="shared" ca="1" si="148"/>
        <v/>
      </c>
      <c r="I2325" s="1109"/>
      <c r="J2325" s="1109"/>
      <c r="K2325" s="1112"/>
      <c r="L2325" s="1091"/>
      <c r="M2325" s="1091"/>
      <c r="N2325" s="1091"/>
      <c r="O2325" s="1091"/>
      <c r="P2325" s="1096"/>
      <c r="Q2325" s="1096"/>
      <c r="R2325" s="1096"/>
      <c r="S2325" s="1091"/>
    </row>
    <row r="2326" spans="1:19" x14ac:dyDescent="0.3">
      <c r="A2326" s="1090">
        <v>2321</v>
      </c>
      <c r="B2326" s="1091"/>
      <c r="C2326" s="1091"/>
      <c r="D2326" s="1097"/>
      <c r="E2326" s="1093">
        <f t="shared" si="145"/>
        <v>0</v>
      </c>
      <c r="F2326" s="1094">
        <f t="shared" si="146"/>
        <v>0</v>
      </c>
      <c r="G2326" s="1095">
        <f t="shared" si="147"/>
        <v>0</v>
      </c>
      <c r="H2326" s="1090" t="str">
        <f t="shared" ca="1" si="148"/>
        <v/>
      </c>
      <c r="I2326" s="1109"/>
      <c r="J2326" s="1109"/>
      <c r="K2326" s="1112"/>
      <c r="L2326" s="1091"/>
      <c r="M2326" s="1091"/>
      <c r="N2326" s="1091"/>
      <c r="O2326" s="1091"/>
      <c r="P2326" s="1096"/>
      <c r="Q2326" s="1096"/>
      <c r="R2326" s="1096"/>
      <c r="S2326" s="1091"/>
    </row>
    <row r="2327" spans="1:19" x14ac:dyDescent="0.3">
      <c r="A2327" s="1090">
        <v>2322</v>
      </c>
      <c r="B2327" s="1091"/>
      <c r="C2327" s="1091"/>
      <c r="D2327" s="1097"/>
      <c r="E2327" s="1093">
        <f t="shared" si="145"/>
        <v>0</v>
      </c>
      <c r="F2327" s="1094">
        <f t="shared" si="146"/>
        <v>0</v>
      </c>
      <c r="G2327" s="1095">
        <f t="shared" si="147"/>
        <v>0</v>
      </c>
      <c r="H2327" s="1090" t="str">
        <f t="shared" ca="1" si="148"/>
        <v/>
      </c>
      <c r="I2327" s="1109"/>
      <c r="J2327" s="1109"/>
      <c r="K2327" s="1112"/>
      <c r="L2327" s="1091"/>
      <c r="M2327" s="1091"/>
      <c r="N2327" s="1091"/>
      <c r="O2327" s="1091"/>
      <c r="P2327" s="1096"/>
      <c r="Q2327" s="1096"/>
      <c r="R2327" s="1096"/>
      <c r="S2327" s="1091"/>
    </row>
    <row r="2328" spans="1:19" x14ac:dyDescent="0.3">
      <c r="A2328" s="1090">
        <v>2323</v>
      </c>
      <c r="B2328" s="1091"/>
      <c r="C2328" s="1091"/>
      <c r="D2328" s="1097"/>
      <c r="E2328" s="1093">
        <f t="shared" si="145"/>
        <v>0</v>
      </c>
      <c r="F2328" s="1094">
        <f t="shared" si="146"/>
        <v>0</v>
      </c>
      <c r="G2328" s="1095">
        <f t="shared" si="147"/>
        <v>0</v>
      </c>
      <c r="H2328" s="1090" t="str">
        <f t="shared" ca="1" si="148"/>
        <v/>
      </c>
      <c r="I2328" s="1109"/>
      <c r="J2328" s="1109"/>
      <c r="K2328" s="1112"/>
      <c r="L2328" s="1091"/>
      <c r="M2328" s="1091"/>
      <c r="N2328" s="1091"/>
      <c r="O2328" s="1091"/>
      <c r="P2328" s="1096"/>
      <c r="Q2328" s="1096"/>
      <c r="R2328" s="1096"/>
      <c r="S2328" s="1091"/>
    </row>
    <row r="2329" spans="1:19" x14ac:dyDescent="0.3">
      <c r="A2329" s="1090">
        <v>2324</v>
      </c>
      <c r="B2329" s="1091"/>
      <c r="C2329" s="1091"/>
      <c r="D2329" s="1097"/>
      <c r="E2329" s="1093">
        <f t="shared" si="145"/>
        <v>0</v>
      </c>
      <c r="F2329" s="1094">
        <f t="shared" si="146"/>
        <v>0</v>
      </c>
      <c r="G2329" s="1095">
        <f t="shared" si="147"/>
        <v>0</v>
      </c>
      <c r="H2329" s="1090" t="str">
        <f t="shared" ca="1" si="148"/>
        <v/>
      </c>
      <c r="I2329" s="1109"/>
      <c r="J2329" s="1109"/>
      <c r="K2329" s="1112"/>
      <c r="L2329" s="1091"/>
      <c r="M2329" s="1091"/>
      <c r="N2329" s="1091"/>
      <c r="O2329" s="1091"/>
      <c r="P2329" s="1096"/>
      <c r="Q2329" s="1096"/>
      <c r="R2329" s="1096"/>
      <c r="S2329" s="1091"/>
    </row>
    <row r="2330" spans="1:19" x14ac:dyDescent="0.3">
      <c r="A2330" s="1090">
        <v>2325</v>
      </c>
      <c r="B2330" s="1091"/>
      <c r="C2330" s="1091"/>
      <c r="D2330" s="1097"/>
      <c r="E2330" s="1093">
        <f t="shared" si="145"/>
        <v>0</v>
      </c>
      <c r="F2330" s="1094">
        <f t="shared" si="146"/>
        <v>0</v>
      </c>
      <c r="G2330" s="1095">
        <f t="shared" si="147"/>
        <v>0</v>
      </c>
      <c r="H2330" s="1090" t="str">
        <f t="shared" ca="1" si="148"/>
        <v/>
      </c>
      <c r="I2330" s="1109"/>
      <c r="J2330" s="1109"/>
      <c r="K2330" s="1112"/>
      <c r="L2330" s="1091"/>
      <c r="M2330" s="1091"/>
      <c r="N2330" s="1091"/>
      <c r="O2330" s="1091"/>
      <c r="P2330" s="1096"/>
      <c r="Q2330" s="1096"/>
      <c r="R2330" s="1096"/>
      <c r="S2330" s="1091"/>
    </row>
    <row r="2331" spans="1:19" x14ac:dyDescent="0.3">
      <c r="A2331" s="1090">
        <v>2326</v>
      </c>
      <c r="B2331" s="1091"/>
      <c r="C2331" s="1091"/>
      <c r="D2331" s="1097"/>
      <c r="E2331" s="1093">
        <f t="shared" si="145"/>
        <v>0</v>
      </c>
      <c r="F2331" s="1094">
        <f t="shared" si="146"/>
        <v>0</v>
      </c>
      <c r="G2331" s="1095">
        <f t="shared" si="147"/>
        <v>0</v>
      </c>
      <c r="H2331" s="1090" t="str">
        <f t="shared" ca="1" si="148"/>
        <v/>
      </c>
      <c r="I2331" s="1109"/>
      <c r="J2331" s="1109"/>
      <c r="K2331" s="1112"/>
      <c r="L2331" s="1091"/>
      <c r="M2331" s="1091"/>
      <c r="N2331" s="1091"/>
      <c r="O2331" s="1091"/>
      <c r="P2331" s="1096"/>
      <c r="Q2331" s="1096"/>
      <c r="R2331" s="1096"/>
      <c r="S2331" s="1091"/>
    </row>
    <row r="2332" spans="1:19" x14ac:dyDescent="0.3">
      <c r="A2332" s="1090">
        <v>2327</v>
      </c>
      <c r="B2332" s="1091"/>
      <c r="C2332" s="1091"/>
      <c r="D2332" s="1097"/>
      <c r="E2332" s="1093">
        <f t="shared" si="145"/>
        <v>0</v>
      </c>
      <c r="F2332" s="1094">
        <f t="shared" si="146"/>
        <v>0</v>
      </c>
      <c r="G2332" s="1095">
        <f t="shared" si="147"/>
        <v>0</v>
      </c>
      <c r="H2332" s="1090" t="str">
        <f t="shared" ca="1" si="148"/>
        <v/>
      </c>
      <c r="I2332" s="1109"/>
      <c r="J2332" s="1109"/>
      <c r="K2332" s="1112"/>
      <c r="L2332" s="1091"/>
      <c r="M2332" s="1091"/>
      <c r="N2332" s="1091"/>
      <c r="O2332" s="1091"/>
      <c r="P2332" s="1096"/>
      <c r="Q2332" s="1096"/>
      <c r="R2332" s="1096"/>
      <c r="S2332" s="1091"/>
    </row>
    <row r="2333" spans="1:19" x14ac:dyDescent="0.3">
      <c r="A2333" s="1090">
        <v>2328</v>
      </c>
      <c r="B2333" s="1091"/>
      <c r="C2333" s="1091"/>
      <c r="D2333" s="1097"/>
      <c r="E2333" s="1093">
        <f t="shared" si="145"/>
        <v>0</v>
      </c>
      <c r="F2333" s="1094">
        <f t="shared" si="146"/>
        <v>0</v>
      </c>
      <c r="G2333" s="1095">
        <f t="shared" si="147"/>
        <v>0</v>
      </c>
      <c r="H2333" s="1090" t="str">
        <f t="shared" ca="1" si="148"/>
        <v/>
      </c>
      <c r="I2333" s="1109"/>
      <c r="J2333" s="1109"/>
      <c r="K2333" s="1112"/>
      <c r="L2333" s="1091"/>
      <c r="M2333" s="1091"/>
      <c r="N2333" s="1091"/>
      <c r="O2333" s="1091"/>
      <c r="P2333" s="1096"/>
      <c r="Q2333" s="1096"/>
      <c r="R2333" s="1096"/>
      <c r="S2333" s="1091"/>
    </row>
    <row r="2334" spans="1:19" x14ac:dyDescent="0.3">
      <c r="A2334" s="1090">
        <v>2329</v>
      </c>
      <c r="B2334" s="1091"/>
      <c r="C2334" s="1091"/>
      <c r="D2334" s="1097"/>
      <c r="E2334" s="1093">
        <f t="shared" si="145"/>
        <v>0</v>
      </c>
      <c r="F2334" s="1094">
        <f t="shared" si="146"/>
        <v>0</v>
      </c>
      <c r="G2334" s="1095">
        <f t="shared" si="147"/>
        <v>0</v>
      </c>
      <c r="H2334" s="1090" t="str">
        <f t="shared" ca="1" si="148"/>
        <v/>
      </c>
      <c r="I2334" s="1109"/>
      <c r="J2334" s="1109"/>
      <c r="K2334" s="1112"/>
      <c r="L2334" s="1091"/>
      <c r="M2334" s="1091"/>
      <c r="N2334" s="1091"/>
      <c r="O2334" s="1091"/>
      <c r="P2334" s="1096"/>
      <c r="Q2334" s="1096"/>
      <c r="R2334" s="1096"/>
      <c r="S2334" s="1091"/>
    </row>
    <row r="2335" spans="1:19" x14ac:dyDescent="0.3">
      <c r="A2335" s="1090">
        <v>2330</v>
      </c>
      <c r="B2335" s="1091"/>
      <c r="C2335" s="1091"/>
      <c r="D2335" s="1097"/>
      <c r="E2335" s="1093">
        <f t="shared" si="145"/>
        <v>0</v>
      </c>
      <c r="F2335" s="1094">
        <f t="shared" si="146"/>
        <v>0</v>
      </c>
      <c r="G2335" s="1095">
        <f t="shared" si="147"/>
        <v>0</v>
      </c>
      <c r="H2335" s="1090" t="str">
        <f t="shared" ca="1" si="148"/>
        <v/>
      </c>
      <c r="I2335" s="1109"/>
      <c r="J2335" s="1109"/>
      <c r="K2335" s="1112"/>
      <c r="L2335" s="1091"/>
      <c r="M2335" s="1091"/>
      <c r="N2335" s="1091"/>
      <c r="O2335" s="1091"/>
      <c r="P2335" s="1096"/>
      <c r="Q2335" s="1096"/>
      <c r="R2335" s="1096"/>
      <c r="S2335" s="1091"/>
    </row>
    <row r="2336" spans="1:19" x14ac:dyDescent="0.3">
      <c r="A2336" s="1090">
        <v>2331</v>
      </c>
      <c r="B2336" s="1091"/>
      <c r="C2336" s="1091"/>
      <c r="D2336" s="1097"/>
      <c r="E2336" s="1093">
        <f t="shared" si="145"/>
        <v>0</v>
      </c>
      <c r="F2336" s="1094">
        <f t="shared" si="146"/>
        <v>0</v>
      </c>
      <c r="G2336" s="1095">
        <f t="shared" si="147"/>
        <v>0</v>
      </c>
      <c r="H2336" s="1090" t="str">
        <f t="shared" ca="1" si="148"/>
        <v/>
      </c>
      <c r="I2336" s="1109"/>
      <c r="J2336" s="1109"/>
      <c r="K2336" s="1112"/>
      <c r="L2336" s="1091"/>
      <c r="M2336" s="1091"/>
      <c r="N2336" s="1091"/>
      <c r="O2336" s="1091"/>
      <c r="P2336" s="1096"/>
      <c r="Q2336" s="1096"/>
      <c r="R2336" s="1096"/>
      <c r="S2336" s="1091"/>
    </row>
    <row r="2337" spans="1:19" x14ac:dyDescent="0.3">
      <c r="A2337" s="1090">
        <v>2332</v>
      </c>
      <c r="B2337" s="1091"/>
      <c r="C2337" s="1091"/>
      <c r="D2337" s="1097"/>
      <c r="E2337" s="1093">
        <f t="shared" si="145"/>
        <v>0</v>
      </c>
      <c r="F2337" s="1094">
        <f t="shared" si="146"/>
        <v>0</v>
      </c>
      <c r="G2337" s="1095">
        <f t="shared" si="147"/>
        <v>0</v>
      </c>
      <c r="H2337" s="1090" t="str">
        <f t="shared" ca="1" si="148"/>
        <v/>
      </c>
      <c r="I2337" s="1109"/>
      <c r="J2337" s="1109"/>
      <c r="K2337" s="1112"/>
      <c r="L2337" s="1091"/>
      <c r="M2337" s="1091"/>
      <c r="N2337" s="1091"/>
      <c r="O2337" s="1091"/>
      <c r="P2337" s="1096"/>
      <c r="Q2337" s="1096"/>
      <c r="R2337" s="1096"/>
      <c r="S2337" s="1091"/>
    </row>
    <row r="2338" spans="1:19" x14ac:dyDescent="0.3">
      <c r="A2338" s="1090">
        <v>2333</v>
      </c>
      <c r="B2338" s="1091"/>
      <c r="C2338" s="1091"/>
      <c r="D2338" s="1097"/>
      <c r="E2338" s="1093">
        <f t="shared" si="145"/>
        <v>0</v>
      </c>
      <c r="F2338" s="1094">
        <f t="shared" si="146"/>
        <v>0</v>
      </c>
      <c r="G2338" s="1095">
        <f t="shared" si="147"/>
        <v>0</v>
      </c>
      <c r="H2338" s="1090" t="str">
        <f t="shared" ca="1" si="148"/>
        <v/>
      </c>
      <c r="I2338" s="1109"/>
      <c r="J2338" s="1109"/>
      <c r="K2338" s="1112"/>
      <c r="L2338" s="1091"/>
      <c r="M2338" s="1091"/>
      <c r="N2338" s="1091"/>
      <c r="O2338" s="1091"/>
      <c r="P2338" s="1096"/>
      <c r="Q2338" s="1096"/>
      <c r="R2338" s="1096"/>
      <c r="S2338" s="1091"/>
    </row>
    <row r="2339" spans="1:19" x14ac:dyDescent="0.3">
      <c r="A2339" s="1090">
        <v>2334</v>
      </c>
      <c r="B2339" s="1091"/>
      <c r="C2339" s="1091"/>
      <c r="D2339" s="1097"/>
      <c r="E2339" s="1093">
        <f t="shared" si="145"/>
        <v>0</v>
      </c>
      <c r="F2339" s="1094">
        <f t="shared" si="146"/>
        <v>0</v>
      </c>
      <c r="G2339" s="1095">
        <f t="shared" si="147"/>
        <v>0</v>
      </c>
      <c r="H2339" s="1090" t="str">
        <f t="shared" ca="1" si="148"/>
        <v/>
      </c>
      <c r="I2339" s="1109"/>
      <c r="J2339" s="1109"/>
      <c r="K2339" s="1112"/>
      <c r="L2339" s="1091"/>
      <c r="M2339" s="1091"/>
      <c r="N2339" s="1091"/>
      <c r="O2339" s="1091"/>
      <c r="P2339" s="1096"/>
      <c r="Q2339" s="1096"/>
      <c r="R2339" s="1096"/>
      <c r="S2339" s="1091"/>
    </row>
    <row r="2340" spans="1:19" x14ac:dyDescent="0.3">
      <c r="A2340" s="1090">
        <v>2335</v>
      </c>
      <c r="B2340" s="1091"/>
      <c r="C2340" s="1091"/>
      <c r="D2340" s="1097"/>
      <c r="E2340" s="1093">
        <f t="shared" si="145"/>
        <v>0</v>
      </c>
      <c r="F2340" s="1094">
        <f t="shared" si="146"/>
        <v>0</v>
      </c>
      <c r="G2340" s="1095">
        <f t="shared" si="147"/>
        <v>0</v>
      </c>
      <c r="H2340" s="1090" t="str">
        <f t="shared" ca="1" si="148"/>
        <v/>
      </c>
      <c r="I2340" s="1109"/>
      <c r="J2340" s="1109"/>
      <c r="K2340" s="1112"/>
      <c r="L2340" s="1091"/>
      <c r="M2340" s="1091"/>
      <c r="N2340" s="1091"/>
      <c r="O2340" s="1091"/>
      <c r="P2340" s="1096"/>
      <c r="Q2340" s="1096"/>
      <c r="R2340" s="1096"/>
      <c r="S2340" s="1091"/>
    </row>
    <row r="2341" spans="1:19" x14ac:dyDescent="0.3">
      <c r="A2341" s="1090">
        <v>2336</v>
      </c>
      <c r="B2341" s="1091"/>
      <c r="C2341" s="1091"/>
      <c r="D2341" s="1097"/>
      <c r="E2341" s="1093">
        <f t="shared" si="145"/>
        <v>0</v>
      </c>
      <c r="F2341" s="1094">
        <f t="shared" si="146"/>
        <v>0</v>
      </c>
      <c r="G2341" s="1095">
        <f t="shared" si="147"/>
        <v>0</v>
      </c>
      <c r="H2341" s="1090" t="str">
        <f t="shared" ca="1" si="148"/>
        <v/>
      </c>
      <c r="I2341" s="1109"/>
      <c r="J2341" s="1109"/>
      <c r="K2341" s="1112"/>
      <c r="L2341" s="1091"/>
      <c r="M2341" s="1091"/>
      <c r="N2341" s="1091"/>
      <c r="O2341" s="1091"/>
      <c r="P2341" s="1096"/>
      <c r="Q2341" s="1096"/>
      <c r="R2341" s="1096"/>
      <c r="S2341" s="1091"/>
    </row>
    <row r="2342" spans="1:19" x14ac:dyDescent="0.3">
      <c r="A2342" s="1090">
        <v>2337</v>
      </c>
      <c r="B2342" s="1091"/>
      <c r="C2342" s="1091"/>
      <c r="D2342" s="1097"/>
      <c r="E2342" s="1093">
        <f t="shared" si="145"/>
        <v>0</v>
      </c>
      <c r="F2342" s="1094">
        <f t="shared" si="146"/>
        <v>0</v>
      </c>
      <c r="G2342" s="1095">
        <f t="shared" si="147"/>
        <v>0</v>
      </c>
      <c r="H2342" s="1090" t="str">
        <f t="shared" ca="1" si="148"/>
        <v/>
      </c>
      <c r="I2342" s="1109"/>
      <c r="J2342" s="1109"/>
      <c r="K2342" s="1112"/>
      <c r="L2342" s="1091"/>
      <c r="M2342" s="1091"/>
      <c r="N2342" s="1091"/>
      <c r="O2342" s="1091"/>
      <c r="P2342" s="1096"/>
      <c r="Q2342" s="1096"/>
      <c r="R2342" s="1096"/>
      <c r="S2342" s="1091"/>
    </row>
    <row r="2343" spans="1:19" x14ac:dyDescent="0.3">
      <c r="A2343" s="1090">
        <v>2338</v>
      </c>
      <c r="B2343" s="1091"/>
      <c r="C2343" s="1091"/>
      <c r="D2343" s="1097"/>
      <c r="E2343" s="1093">
        <f t="shared" si="145"/>
        <v>0</v>
      </c>
      <c r="F2343" s="1094">
        <f t="shared" si="146"/>
        <v>0</v>
      </c>
      <c r="G2343" s="1095">
        <f t="shared" si="147"/>
        <v>0</v>
      </c>
      <c r="H2343" s="1090" t="str">
        <f t="shared" ca="1" si="148"/>
        <v/>
      </c>
      <c r="I2343" s="1109"/>
      <c r="J2343" s="1109"/>
      <c r="K2343" s="1112"/>
      <c r="L2343" s="1091"/>
      <c r="M2343" s="1091"/>
      <c r="N2343" s="1091"/>
      <c r="O2343" s="1091"/>
      <c r="P2343" s="1096"/>
      <c r="Q2343" s="1096"/>
      <c r="R2343" s="1096"/>
      <c r="S2343" s="1091"/>
    </row>
    <row r="2344" spans="1:19" x14ac:dyDescent="0.3">
      <c r="A2344" s="1090">
        <v>2339</v>
      </c>
      <c r="B2344" s="1091"/>
      <c r="C2344" s="1091"/>
      <c r="D2344" s="1097"/>
      <c r="E2344" s="1093">
        <f t="shared" si="145"/>
        <v>0</v>
      </c>
      <c r="F2344" s="1094">
        <f t="shared" si="146"/>
        <v>0</v>
      </c>
      <c r="G2344" s="1095">
        <f t="shared" si="147"/>
        <v>0</v>
      </c>
      <c r="H2344" s="1090" t="str">
        <f t="shared" ca="1" si="148"/>
        <v/>
      </c>
      <c r="I2344" s="1109"/>
      <c r="J2344" s="1109"/>
      <c r="K2344" s="1112"/>
      <c r="L2344" s="1091"/>
      <c r="M2344" s="1091"/>
      <c r="N2344" s="1091"/>
      <c r="O2344" s="1091"/>
      <c r="P2344" s="1096"/>
      <c r="Q2344" s="1096"/>
      <c r="R2344" s="1096"/>
      <c r="S2344" s="1091"/>
    </row>
    <row r="2345" spans="1:19" x14ac:dyDescent="0.3">
      <c r="A2345" s="1090">
        <v>2340</v>
      </c>
      <c r="B2345" s="1091"/>
      <c r="C2345" s="1091"/>
      <c r="D2345" s="1097"/>
      <c r="E2345" s="1093">
        <f t="shared" si="145"/>
        <v>0</v>
      </c>
      <c r="F2345" s="1094">
        <f t="shared" si="146"/>
        <v>0</v>
      </c>
      <c r="G2345" s="1095">
        <f t="shared" si="147"/>
        <v>0</v>
      </c>
      <c r="H2345" s="1090" t="str">
        <f t="shared" ca="1" si="148"/>
        <v/>
      </c>
      <c r="I2345" s="1109"/>
      <c r="J2345" s="1109"/>
      <c r="K2345" s="1112"/>
      <c r="L2345" s="1091"/>
      <c r="M2345" s="1091"/>
      <c r="N2345" s="1091"/>
      <c r="O2345" s="1091"/>
      <c r="P2345" s="1096"/>
      <c r="Q2345" s="1096"/>
      <c r="R2345" s="1096"/>
      <c r="S2345" s="1091"/>
    </row>
    <row r="2346" spans="1:19" x14ac:dyDescent="0.3">
      <c r="A2346" s="1090">
        <v>2341</v>
      </c>
      <c r="B2346" s="1091"/>
      <c r="C2346" s="1091"/>
      <c r="D2346" s="1097"/>
      <c r="E2346" s="1093">
        <f t="shared" si="145"/>
        <v>0</v>
      </c>
      <c r="F2346" s="1094">
        <f t="shared" si="146"/>
        <v>0</v>
      </c>
      <c r="G2346" s="1095">
        <f t="shared" si="147"/>
        <v>0</v>
      </c>
      <c r="H2346" s="1090" t="str">
        <f t="shared" ca="1" si="148"/>
        <v/>
      </c>
      <c r="I2346" s="1109"/>
      <c r="J2346" s="1109"/>
      <c r="K2346" s="1112"/>
      <c r="L2346" s="1091"/>
      <c r="M2346" s="1091"/>
      <c r="N2346" s="1091"/>
      <c r="O2346" s="1091"/>
      <c r="P2346" s="1096"/>
      <c r="Q2346" s="1096"/>
      <c r="R2346" s="1096"/>
      <c r="S2346" s="1091"/>
    </row>
    <row r="2347" spans="1:19" x14ac:dyDescent="0.3">
      <c r="A2347" s="1090">
        <v>2342</v>
      </c>
      <c r="B2347" s="1091"/>
      <c r="C2347" s="1091"/>
      <c r="D2347" s="1097"/>
      <c r="E2347" s="1093">
        <f t="shared" si="145"/>
        <v>0</v>
      </c>
      <c r="F2347" s="1094">
        <f t="shared" si="146"/>
        <v>0</v>
      </c>
      <c r="G2347" s="1095">
        <f t="shared" si="147"/>
        <v>0</v>
      </c>
      <c r="H2347" s="1090" t="str">
        <f t="shared" ca="1" si="148"/>
        <v/>
      </c>
      <c r="I2347" s="1109"/>
      <c r="J2347" s="1109"/>
      <c r="K2347" s="1112"/>
      <c r="L2347" s="1091"/>
      <c r="M2347" s="1091"/>
      <c r="N2347" s="1091"/>
      <c r="O2347" s="1091"/>
      <c r="P2347" s="1096"/>
      <c r="Q2347" s="1096"/>
      <c r="R2347" s="1096"/>
      <c r="S2347" s="1091"/>
    </row>
    <row r="2348" spans="1:19" x14ac:dyDescent="0.3">
      <c r="A2348" s="1090">
        <v>2343</v>
      </c>
      <c r="B2348" s="1091"/>
      <c r="C2348" s="1091"/>
      <c r="D2348" s="1097"/>
      <c r="E2348" s="1093">
        <f t="shared" si="145"/>
        <v>0</v>
      </c>
      <c r="F2348" s="1094">
        <f t="shared" si="146"/>
        <v>0</v>
      </c>
      <c r="G2348" s="1095">
        <f t="shared" si="147"/>
        <v>0</v>
      </c>
      <c r="H2348" s="1090" t="str">
        <f t="shared" ca="1" si="148"/>
        <v/>
      </c>
      <c r="I2348" s="1109"/>
      <c r="J2348" s="1109"/>
      <c r="K2348" s="1112"/>
      <c r="L2348" s="1091"/>
      <c r="M2348" s="1091"/>
      <c r="N2348" s="1091"/>
      <c r="O2348" s="1091"/>
      <c r="P2348" s="1096"/>
      <c r="Q2348" s="1096"/>
      <c r="R2348" s="1096"/>
      <c r="S2348" s="1091"/>
    </row>
    <row r="2349" spans="1:19" x14ac:dyDescent="0.3">
      <c r="A2349" s="1090">
        <v>2344</v>
      </c>
      <c r="B2349" s="1091"/>
      <c r="C2349" s="1091"/>
      <c r="D2349" s="1097"/>
      <c r="E2349" s="1093">
        <f t="shared" si="145"/>
        <v>0</v>
      </c>
      <c r="F2349" s="1094">
        <f t="shared" si="146"/>
        <v>0</v>
      </c>
      <c r="G2349" s="1095">
        <f t="shared" si="147"/>
        <v>0</v>
      </c>
      <c r="H2349" s="1090" t="str">
        <f t="shared" ca="1" si="148"/>
        <v/>
      </c>
      <c r="I2349" s="1109"/>
      <c r="J2349" s="1109"/>
      <c r="K2349" s="1112"/>
      <c r="L2349" s="1091"/>
      <c r="M2349" s="1091"/>
      <c r="N2349" s="1091"/>
      <c r="O2349" s="1091"/>
      <c r="P2349" s="1096"/>
      <c r="Q2349" s="1096"/>
      <c r="R2349" s="1096"/>
      <c r="S2349" s="1091"/>
    </row>
    <row r="2350" spans="1:19" x14ac:dyDescent="0.3">
      <c r="A2350" s="1090">
        <v>2345</v>
      </c>
      <c r="B2350" s="1091"/>
      <c r="C2350" s="1091"/>
      <c r="D2350" s="1097"/>
      <c r="E2350" s="1093">
        <f t="shared" si="145"/>
        <v>0</v>
      </c>
      <c r="F2350" s="1094">
        <f t="shared" si="146"/>
        <v>0</v>
      </c>
      <c r="G2350" s="1095">
        <f t="shared" si="147"/>
        <v>0</v>
      </c>
      <c r="H2350" s="1090" t="str">
        <f t="shared" ca="1" si="148"/>
        <v/>
      </c>
      <c r="I2350" s="1109"/>
      <c r="J2350" s="1109"/>
      <c r="K2350" s="1112"/>
      <c r="L2350" s="1091"/>
      <c r="M2350" s="1091"/>
      <c r="N2350" s="1091"/>
      <c r="O2350" s="1091"/>
      <c r="P2350" s="1096"/>
      <c r="Q2350" s="1096"/>
      <c r="R2350" s="1096"/>
      <c r="S2350" s="1091"/>
    </row>
    <row r="2351" spans="1:19" x14ac:dyDescent="0.3">
      <c r="A2351" s="1090">
        <v>2346</v>
      </c>
      <c r="B2351" s="1091"/>
      <c r="C2351" s="1091"/>
      <c r="D2351" s="1097"/>
      <c r="E2351" s="1093">
        <f t="shared" si="145"/>
        <v>0</v>
      </c>
      <c r="F2351" s="1094">
        <f t="shared" si="146"/>
        <v>0</v>
      </c>
      <c r="G2351" s="1095">
        <f t="shared" si="147"/>
        <v>0</v>
      </c>
      <c r="H2351" s="1090" t="str">
        <f t="shared" ca="1" si="148"/>
        <v/>
      </c>
      <c r="I2351" s="1109"/>
      <c r="J2351" s="1109"/>
      <c r="K2351" s="1112"/>
      <c r="L2351" s="1091"/>
      <c r="M2351" s="1091"/>
      <c r="N2351" s="1091"/>
      <c r="O2351" s="1091"/>
      <c r="P2351" s="1096"/>
      <c r="Q2351" s="1096"/>
      <c r="R2351" s="1096"/>
      <c r="S2351" s="1091"/>
    </row>
    <row r="2352" spans="1:19" x14ac:dyDescent="0.3">
      <c r="A2352" s="1090">
        <v>2347</v>
      </c>
      <c r="B2352" s="1091"/>
      <c r="C2352" s="1091"/>
      <c r="D2352" s="1097"/>
      <c r="E2352" s="1093">
        <f t="shared" si="145"/>
        <v>0</v>
      </c>
      <c r="F2352" s="1094">
        <f t="shared" si="146"/>
        <v>0</v>
      </c>
      <c r="G2352" s="1095">
        <f t="shared" si="147"/>
        <v>0</v>
      </c>
      <c r="H2352" s="1090" t="str">
        <f t="shared" ca="1" si="148"/>
        <v/>
      </c>
      <c r="I2352" s="1109"/>
      <c r="J2352" s="1109"/>
      <c r="K2352" s="1112"/>
      <c r="L2352" s="1091"/>
      <c r="M2352" s="1091"/>
      <c r="N2352" s="1091"/>
      <c r="O2352" s="1091"/>
      <c r="P2352" s="1096"/>
      <c r="Q2352" s="1096"/>
      <c r="R2352" s="1096"/>
      <c r="S2352" s="1091"/>
    </row>
    <row r="2353" spans="1:19" x14ac:dyDescent="0.3">
      <c r="A2353" s="1090">
        <v>2348</v>
      </c>
      <c r="B2353" s="1091"/>
      <c r="C2353" s="1091"/>
      <c r="D2353" s="1097"/>
      <c r="E2353" s="1093">
        <f t="shared" si="145"/>
        <v>0</v>
      </c>
      <c r="F2353" s="1094">
        <f t="shared" si="146"/>
        <v>0</v>
      </c>
      <c r="G2353" s="1095">
        <f t="shared" si="147"/>
        <v>0</v>
      </c>
      <c r="H2353" s="1090" t="str">
        <f t="shared" ca="1" si="148"/>
        <v/>
      </c>
      <c r="I2353" s="1109"/>
      <c r="J2353" s="1109"/>
      <c r="K2353" s="1112"/>
      <c r="L2353" s="1091"/>
      <c r="M2353" s="1091"/>
      <c r="N2353" s="1091"/>
      <c r="O2353" s="1091"/>
      <c r="P2353" s="1096"/>
      <c r="Q2353" s="1096"/>
      <c r="R2353" s="1096"/>
      <c r="S2353" s="1091"/>
    </row>
    <row r="2354" spans="1:19" x14ac:dyDescent="0.3">
      <c r="A2354" s="1090">
        <v>2349</v>
      </c>
      <c r="B2354" s="1091"/>
      <c r="C2354" s="1091"/>
      <c r="D2354" s="1097"/>
      <c r="E2354" s="1093">
        <f t="shared" si="145"/>
        <v>0</v>
      </c>
      <c r="F2354" s="1094">
        <f t="shared" si="146"/>
        <v>0</v>
      </c>
      <c r="G2354" s="1095">
        <f t="shared" si="147"/>
        <v>0</v>
      </c>
      <c r="H2354" s="1090" t="str">
        <f t="shared" ca="1" si="148"/>
        <v/>
      </c>
      <c r="I2354" s="1109"/>
      <c r="J2354" s="1109"/>
      <c r="K2354" s="1112"/>
      <c r="L2354" s="1091"/>
      <c r="M2354" s="1091"/>
      <c r="N2354" s="1091"/>
      <c r="O2354" s="1091"/>
      <c r="P2354" s="1096"/>
      <c r="Q2354" s="1096"/>
      <c r="R2354" s="1096"/>
      <c r="S2354" s="1091"/>
    </row>
    <row r="2355" spans="1:19" x14ac:dyDescent="0.3">
      <c r="A2355" s="1090">
        <v>2350</v>
      </c>
      <c r="B2355" s="1091"/>
      <c r="C2355" s="1091"/>
      <c r="D2355" s="1097"/>
      <c r="E2355" s="1093">
        <f t="shared" si="145"/>
        <v>0</v>
      </c>
      <c r="F2355" s="1094">
        <f t="shared" si="146"/>
        <v>0</v>
      </c>
      <c r="G2355" s="1095">
        <f t="shared" si="147"/>
        <v>0</v>
      </c>
      <c r="H2355" s="1090" t="str">
        <f t="shared" ca="1" si="148"/>
        <v/>
      </c>
      <c r="I2355" s="1109"/>
      <c r="J2355" s="1109"/>
      <c r="K2355" s="1112"/>
      <c r="L2355" s="1091"/>
      <c r="M2355" s="1091"/>
      <c r="N2355" s="1091"/>
      <c r="O2355" s="1091"/>
      <c r="P2355" s="1096"/>
      <c r="Q2355" s="1096"/>
      <c r="R2355" s="1096"/>
      <c r="S2355" s="1091"/>
    </row>
    <row r="2356" spans="1:19" x14ac:dyDescent="0.3">
      <c r="A2356" s="1090">
        <v>2351</v>
      </c>
      <c r="B2356" s="1091"/>
      <c r="C2356" s="1091"/>
      <c r="D2356" s="1097"/>
      <c r="E2356" s="1093">
        <f t="shared" si="145"/>
        <v>0</v>
      </c>
      <c r="F2356" s="1094">
        <f t="shared" si="146"/>
        <v>0</v>
      </c>
      <c r="G2356" s="1095">
        <f t="shared" si="147"/>
        <v>0</v>
      </c>
      <c r="H2356" s="1090" t="str">
        <f t="shared" ca="1" si="148"/>
        <v/>
      </c>
      <c r="I2356" s="1109"/>
      <c r="J2356" s="1109"/>
      <c r="K2356" s="1112"/>
      <c r="L2356" s="1091"/>
      <c r="M2356" s="1091"/>
      <c r="N2356" s="1091"/>
      <c r="O2356" s="1091"/>
      <c r="P2356" s="1096"/>
      <c r="Q2356" s="1096"/>
      <c r="R2356" s="1096"/>
      <c r="S2356" s="1091"/>
    </row>
    <row r="2357" spans="1:19" x14ac:dyDescent="0.3">
      <c r="A2357" s="1090">
        <v>2352</v>
      </c>
      <c r="B2357" s="1091"/>
      <c r="C2357" s="1091"/>
      <c r="D2357" s="1097"/>
      <c r="E2357" s="1093">
        <f t="shared" si="145"/>
        <v>0</v>
      </c>
      <c r="F2357" s="1094">
        <f t="shared" si="146"/>
        <v>0</v>
      </c>
      <c r="G2357" s="1095">
        <f t="shared" si="147"/>
        <v>0</v>
      </c>
      <c r="H2357" s="1090" t="str">
        <f t="shared" ca="1" si="148"/>
        <v/>
      </c>
      <c r="I2357" s="1109"/>
      <c r="J2357" s="1109"/>
      <c r="K2357" s="1112"/>
      <c r="L2357" s="1091"/>
      <c r="M2357" s="1091"/>
      <c r="N2357" s="1091"/>
      <c r="O2357" s="1091"/>
      <c r="P2357" s="1096"/>
      <c r="Q2357" s="1096"/>
      <c r="R2357" s="1096"/>
      <c r="S2357" s="1091"/>
    </row>
    <row r="2358" spans="1:19" x14ac:dyDescent="0.3">
      <c r="A2358" s="1090">
        <v>2353</v>
      </c>
      <c r="B2358" s="1091"/>
      <c r="C2358" s="1091"/>
      <c r="D2358" s="1097"/>
      <c r="E2358" s="1093">
        <f t="shared" si="145"/>
        <v>0</v>
      </c>
      <c r="F2358" s="1094">
        <f t="shared" si="146"/>
        <v>0</v>
      </c>
      <c r="G2358" s="1095">
        <f t="shared" si="147"/>
        <v>0</v>
      </c>
      <c r="H2358" s="1090" t="str">
        <f t="shared" ca="1" si="148"/>
        <v/>
      </c>
      <c r="I2358" s="1109"/>
      <c r="J2358" s="1109"/>
      <c r="K2358" s="1112"/>
      <c r="L2358" s="1091"/>
      <c r="M2358" s="1091"/>
      <c r="N2358" s="1091"/>
      <c r="O2358" s="1091"/>
      <c r="P2358" s="1096"/>
      <c r="Q2358" s="1096"/>
      <c r="R2358" s="1096"/>
      <c r="S2358" s="1091"/>
    </row>
    <row r="2359" spans="1:19" x14ac:dyDescent="0.3">
      <c r="A2359" s="1090">
        <v>2354</v>
      </c>
      <c r="B2359" s="1091"/>
      <c r="C2359" s="1091"/>
      <c r="D2359" s="1097"/>
      <c r="E2359" s="1093">
        <f t="shared" si="145"/>
        <v>0</v>
      </c>
      <c r="F2359" s="1094">
        <f t="shared" si="146"/>
        <v>0</v>
      </c>
      <c r="G2359" s="1095">
        <f t="shared" si="147"/>
        <v>0</v>
      </c>
      <c r="H2359" s="1090" t="str">
        <f t="shared" ca="1" si="148"/>
        <v/>
      </c>
      <c r="I2359" s="1109"/>
      <c r="J2359" s="1109"/>
      <c r="K2359" s="1112"/>
      <c r="L2359" s="1091"/>
      <c r="M2359" s="1091"/>
      <c r="N2359" s="1091"/>
      <c r="O2359" s="1091"/>
      <c r="P2359" s="1096"/>
      <c r="Q2359" s="1096"/>
      <c r="R2359" s="1096"/>
      <c r="S2359" s="1091"/>
    </row>
    <row r="2360" spans="1:19" x14ac:dyDescent="0.3">
      <c r="A2360" s="1090">
        <v>2355</v>
      </c>
      <c r="B2360" s="1091"/>
      <c r="C2360" s="1091"/>
      <c r="D2360" s="1097"/>
      <c r="E2360" s="1093">
        <f t="shared" si="145"/>
        <v>0</v>
      </c>
      <c r="F2360" s="1094">
        <f t="shared" si="146"/>
        <v>0</v>
      </c>
      <c r="G2360" s="1095">
        <f t="shared" si="147"/>
        <v>0</v>
      </c>
      <c r="H2360" s="1090" t="str">
        <f t="shared" ca="1" si="148"/>
        <v/>
      </c>
      <c r="I2360" s="1109"/>
      <c r="J2360" s="1109"/>
      <c r="K2360" s="1112"/>
      <c r="L2360" s="1091"/>
      <c r="M2360" s="1091"/>
      <c r="N2360" s="1091"/>
      <c r="O2360" s="1091"/>
      <c r="P2360" s="1096"/>
      <c r="Q2360" s="1096"/>
      <c r="R2360" s="1096"/>
      <c r="S2360" s="1091"/>
    </row>
    <row r="2361" spans="1:19" x14ac:dyDescent="0.3">
      <c r="A2361" s="1090">
        <v>2356</v>
      </c>
      <c r="B2361" s="1091"/>
      <c r="C2361" s="1091"/>
      <c r="D2361" s="1097"/>
      <c r="E2361" s="1093">
        <f t="shared" si="145"/>
        <v>0</v>
      </c>
      <c r="F2361" s="1094">
        <f t="shared" si="146"/>
        <v>0</v>
      </c>
      <c r="G2361" s="1095">
        <f t="shared" si="147"/>
        <v>0</v>
      </c>
      <c r="H2361" s="1090" t="str">
        <f t="shared" ca="1" si="148"/>
        <v/>
      </c>
      <c r="I2361" s="1109"/>
      <c r="J2361" s="1109"/>
      <c r="K2361" s="1112"/>
      <c r="L2361" s="1091"/>
      <c r="M2361" s="1091"/>
      <c r="N2361" s="1091"/>
      <c r="O2361" s="1091"/>
      <c r="P2361" s="1096"/>
      <c r="Q2361" s="1096"/>
      <c r="R2361" s="1096"/>
      <c r="S2361" s="1091"/>
    </row>
    <row r="2362" spans="1:19" x14ac:dyDescent="0.3">
      <c r="A2362" s="1090">
        <v>2357</v>
      </c>
      <c r="B2362" s="1091"/>
      <c r="C2362" s="1091"/>
      <c r="D2362" s="1097"/>
      <c r="E2362" s="1093">
        <f t="shared" si="145"/>
        <v>0</v>
      </c>
      <c r="F2362" s="1094">
        <f t="shared" si="146"/>
        <v>0</v>
      </c>
      <c r="G2362" s="1095">
        <f t="shared" si="147"/>
        <v>0</v>
      </c>
      <c r="H2362" s="1090" t="str">
        <f t="shared" ca="1" si="148"/>
        <v/>
      </c>
      <c r="I2362" s="1109"/>
      <c r="J2362" s="1109"/>
      <c r="K2362" s="1112"/>
      <c r="L2362" s="1091"/>
      <c r="M2362" s="1091"/>
      <c r="N2362" s="1091"/>
      <c r="O2362" s="1091"/>
      <c r="P2362" s="1096"/>
      <c r="Q2362" s="1096"/>
      <c r="R2362" s="1096"/>
      <c r="S2362" s="1091"/>
    </row>
    <row r="2363" spans="1:19" x14ac:dyDescent="0.3">
      <c r="A2363" s="1090">
        <v>2358</v>
      </c>
      <c r="B2363" s="1091"/>
      <c r="C2363" s="1091"/>
      <c r="D2363" s="1097"/>
      <c r="E2363" s="1093">
        <f t="shared" si="145"/>
        <v>0</v>
      </c>
      <c r="F2363" s="1094">
        <f t="shared" si="146"/>
        <v>0</v>
      </c>
      <c r="G2363" s="1095">
        <f t="shared" si="147"/>
        <v>0</v>
      </c>
      <c r="H2363" s="1090" t="str">
        <f t="shared" ca="1" si="148"/>
        <v/>
      </c>
      <c r="I2363" s="1109"/>
      <c r="J2363" s="1109"/>
      <c r="K2363" s="1112"/>
      <c r="L2363" s="1091"/>
      <c r="M2363" s="1091"/>
      <c r="N2363" s="1091"/>
      <c r="O2363" s="1091"/>
      <c r="P2363" s="1096"/>
      <c r="Q2363" s="1096"/>
      <c r="R2363" s="1096"/>
      <c r="S2363" s="1091"/>
    </row>
    <row r="2364" spans="1:19" x14ac:dyDescent="0.3">
      <c r="A2364" s="1090">
        <v>2359</v>
      </c>
      <c r="B2364" s="1091"/>
      <c r="C2364" s="1091"/>
      <c r="D2364" s="1097"/>
      <c r="E2364" s="1093">
        <f t="shared" si="145"/>
        <v>0</v>
      </c>
      <c r="F2364" s="1094">
        <f t="shared" si="146"/>
        <v>0</v>
      </c>
      <c r="G2364" s="1095">
        <f t="shared" si="147"/>
        <v>0</v>
      </c>
      <c r="H2364" s="1090" t="str">
        <f t="shared" ca="1" si="148"/>
        <v/>
      </c>
      <c r="I2364" s="1109"/>
      <c r="J2364" s="1109"/>
      <c r="K2364" s="1112"/>
      <c r="L2364" s="1091"/>
      <c r="M2364" s="1091"/>
      <c r="N2364" s="1091"/>
      <c r="O2364" s="1091"/>
      <c r="P2364" s="1096"/>
      <c r="Q2364" s="1096"/>
      <c r="R2364" s="1096"/>
      <c r="S2364" s="1091"/>
    </row>
    <row r="2365" spans="1:19" x14ac:dyDescent="0.3">
      <c r="A2365" s="1090">
        <v>2360</v>
      </c>
      <c r="B2365" s="1091"/>
      <c r="C2365" s="1091"/>
      <c r="D2365" s="1097"/>
      <c r="E2365" s="1093">
        <f t="shared" si="145"/>
        <v>0</v>
      </c>
      <c r="F2365" s="1094">
        <f t="shared" si="146"/>
        <v>0</v>
      </c>
      <c r="G2365" s="1095">
        <f t="shared" si="147"/>
        <v>0</v>
      </c>
      <c r="H2365" s="1090" t="str">
        <f t="shared" ca="1" si="148"/>
        <v/>
      </c>
      <c r="I2365" s="1109"/>
      <c r="J2365" s="1109"/>
      <c r="K2365" s="1112"/>
      <c r="L2365" s="1091"/>
      <c r="M2365" s="1091"/>
      <c r="N2365" s="1091"/>
      <c r="O2365" s="1091"/>
      <c r="P2365" s="1096"/>
      <c r="Q2365" s="1096"/>
      <c r="R2365" s="1096"/>
      <c r="S2365" s="1091"/>
    </row>
    <row r="2366" spans="1:19" x14ac:dyDescent="0.3">
      <c r="A2366" s="1090">
        <v>2361</v>
      </c>
      <c r="B2366" s="1091"/>
      <c r="C2366" s="1091"/>
      <c r="D2366" s="1097"/>
      <c r="E2366" s="1093">
        <f t="shared" si="145"/>
        <v>0</v>
      </c>
      <c r="F2366" s="1094">
        <f t="shared" si="146"/>
        <v>0</v>
      </c>
      <c r="G2366" s="1095">
        <f t="shared" si="147"/>
        <v>0</v>
      </c>
      <c r="H2366" s="1090" t="str">
        <f t="shared" ca="1" si="148"/>
        <v/>
      </c>
      <c r="I2366" s="1109"/>
      <c r="J2366" s="1109"/>
      <c r="K2366" s="1112"/>
      <c r="L2366" s="1091"/>
      <c r="M2366" s="1091"/>
      <c r="N2366" s="1091"/>
      <c r="O2366" s="1091"/>
      <c r="P2366" s="1096"/>
      <c r="Q2366" s="1096"/>
      <c r="R2366" s="1096"/>
      <c r="S2366" s="1091"/>
    </row>
    <row r="2367" spans="1:19" x14ac:dyDescent="0.3">
      <c r="A2367" s="1090">
        <v>2362</v>
      </c>
      <c r="B2367" s="1091"/>
      <c r="C2367" s="1091"/>
      <c r="D2367" s="1097"/>
      <c r="E2367" s="1093">
        <f t="shared" si="145"/>
        <v>0</v>
      </c>
      <c r="F2367" s="1094">
        <f t="shared" si="146"/>
        <v>0</v>
      </c>
      <c r="G2367" s="1095">
        <f t="shared" si="147"/>
        <v>0</v>
      </c>
      <c r="H2367" s="1090" t="str">
        <f t="shared" ca="1" si="148"/>
        <v/>
      </c>
      <c r="I2367" s="1109"/>
      <c r="J2367" s="1109"/>
      <c r="K2367" s="1112"/>
      <c r="L2367" s="1091"/>
      <c r="M2367" s="1091"/>
      <c r="N2367" s="1091"/>
      <c r="O2367" s="1091"/>
      <c r="P2367" s="1096"/>
      <c r="Q2367" s="1096"/>
      <c r="R2367" s="1096"/>
      <c r="S2367" s="1091"/>
    </row>
    <row r="2368" spans="1:19" x14ac:dyDescent="0.3">
      <c r="A2368" s="1090">
        <v>2363</v>
      </c>
      <c r="B2368" s="1091"/>
      <c r="C2368" s="1091"/>
      <c r="D2368" s="1097"/>
      <c r="E2368" s="1093">
        <f t="shared" si="145"/>
        <v>0</v>
      </c>
      <c r="F2368" s="1094">
        <f t="shared" si="146"/>
        <v>0</v>
      </c>
      <c r="G2368" s="1095">
        <f t="shared" si="147"/>
        <v>0</v>
      </c>
      <c r="H2368" s="1090" t="str">
        <f t="shared" ca="1" si="148"/>
        <v/>
      </c>
      <c r="I2368" s="1109"/>
      <c r="J2368" s="1109"/>
      <c r="K2368" s="1112"/>
      <c r="L2368" s="1091"/>
      <c r="M2368" s="1091"/>
      <c r="N2368" s="1091"/>
      <c r="O2368" s="1091"/>
      <c r="P2368" s="1096"/>
      <c r="Q2368" s="1096"/>
      <c r="R2368" s="1096"/>
      <c r="S2368" s="1091"/>
    </row>
    <row r="2369" spans="1:19" x14ac:dyDescent="0.3">
      <c r="A2369" s="1090">
        <v>2364</v>
      </c>
      <c r="B2369" s="1091"/>
      <c r="C2369" s="1091"/>
      <c r="D2369" s="1097"/>
      <c r="E2369" s="1093">
        <f t="shared" si="145"/>
        <v>0</v>
      </c>
      <c r="F2369" s="1094">
        <f t="shared" si="146"/>
        <v>0</v>
      </c>
      <c r="G2369" s="1095">
        <f t="shared" si="147"/>
        <v>0</v>
      </c>
      <c r="H2369" s="1090" t="str">
        <f t="shared" ca="1" si="148"/>
        <v/>
      </c>
      <c r="I2369" s="1109"/>
      <c r="J2369" s="1109"/>
      <c r="K2369" s="1112"/>
      <c r="L2369" s="1091"/>
      <c r="M2369" s="1091"/>
      <c r="N2369" s="1091"/>
      <c r="O2369" s="1091"/>
      <c r="P2369" s="1096"/>
      <c r="Q2369" s="1096"/>
      <c r="R2369" s="1096"/>
      <c r="S2369" s="1091"/>
    </row>
    <row r="2370" spans="1:19" x14ac:dyDescent="0.3">
      <c r="A2370" s="1090">
        <v>2365</v>
      </c>
      <c r="B2370" s="1091"/>
      <c r="C2370" s="1091"/>
      <c r="D2370" s="1097"/>
      <c r="E2370" s="1093">
        <f t="shared" si="145"/>
        <v>0</v>
      </c>
      <c r="F2370" s="1094">
        <f t="shared" si="146"/>
        <v>0</v>
      </c>
      <c r="G2370" s="1095">
        <f t="shared" si="147"/>
        <v>0</v>
      </c>
      <c r="H2370" s="1090" t="str">
        <f t="shared" ca="1" si="148"/>
        <v/>
      </c>
      <c r="I2370" s="1109"/>
      <c r="J2370" s="1109"/>
      <c r="K2370" s="1112"/>
      <c r="L2370" s="1091"/>
      <c r="M2370" s="1091"/>
      <c r="N2370" s="1091"/>
      <c r="O2370" s="1091"/>
      <c r="P2370" s="1096"/>
      <c r="Q2370" s="1096"/>
      <c r="R2370" s="1096"/>
      <c r="S2370" s="1091"/>
    </row>
    <row r="2371" spans="1:19" x14ac:dyDescent="0.3">
      <c r="A2371" s="1090">
        <v>2366</v>
      </c>
      <c r="B2371" s="1091"/>
      <c r="C2371" s="1091"/>
      <c r="D2371" s="1097"/>
      <c r="E2371" s="1093">
        <f t="shared" si="145"/>
        <v>0</v>
      </c>
      <c r="F2371" s="1094">
        <f t="shared" si="146"/>
        <v>0</v>
      </c>
      <c r="G2371" s="1095">
        <f t="shared" si="147"/>
        <v>0</v>
      </c>
      <c r="H2371" s="1090" t="str">
        <f t="shared" ca="1" si="148"/>
        <v/>
      </c>
      <c r="I2371" s="1109"/>
      <c r="J2371" s="1109"/>
      <c r="K2371" s="1112"/>
      <c r="L2371" s="1091"/>
      <c r="M2371" s="1091"/>
      <c r="N2371" s="1091"/>
      <c r="O2371" s="1091"/>
      <c r="P2371" s="1096"/>
      <c r="Q2371" s="1096"/>
      <c r="R2371" s="1096"/>
      <c r="S2371" s="1091"/>
    </row>
    <row r="2372" spans="1:19" x14ac:dyDescent="0.3">
      <c r="A2372" s="1090">
        <v>2367</v>
      </c>
      <c r="B2372" s="1091"/>
      <c r="C2372" s="1091"/>
      <c r="D2372" s="1097"/>
      <c r="E2372" s="1093">
        <f t="shared" si="145"/>
        <v>0</v>
      </c>
      <c r="F2372" s="1094">
        <f t="shared" si="146"/>
        <v>0</v>
      </c>
      <c r="G2372" s="1095">
        <f t="shared" si="147"/>
        <v>0</v>
      </c>
      <c r="H2372" s="1090" t="str">
        <f t="shared" ca="1" si="148"/>
        <v/>
      </c>
      <c r="I2372" s="1109"/>
      <c r="J2372" s="1109"/>
      <c r="K2372" s="1112"/>
      <c r="L2372" s="1091"/>
      <c r="M2372" s="1091"/>
      <c r="N2372" s="1091"/>
      <c r="O2372" s="1091"/>
      <c r="P2372" s="1096"/>
      <c r="Q2372" s="1096"/>
      <c r="R2372" s="1096"/>
      <c r="S2372" s="1091"/>
    </row>
    <row r="2373" spans="1:19" x14ac:dyDescent="0.3">
      <c r="A2373" s="1090">
        <v>2368</v>
      </c>
      <c r="B2373" s="1091"/>
      <c r="C2373" s="1091"/>
      <c r="D2373" s="1097"/>
      <c r="E2373" s="1093">
        <f t="shared" si="145"/>
        <v>0</v>
      </c>
      <c r="F2373" s="1094">
        <f t="shared" si="146"/>
        <v>0</v>
      </c>
      <c r="G2373" s="1095">
        <f t="shared" si="147"/>
        <v>0</v>
      </c>
      <c r="H2373" s="1090" t="str">
        <f t="shared" ca="1" si="148"/>
        <v/>
      </c>
      <c r="I2373" s="1109"/>
      <c r="J2373" s="1109"/>
      <c r="K2373" s="1112"/>
      <c r="L2373" s="1091"/>
      <c r="M2373" s="1091"/>
      <c r="N2373" s="1091"/>
      <c r="O2373" s="1091"/>
      <c r="P2373" s="1096"/>
      <c r="Q2373" s="1096"/>
      <c r="R2373" s="1096"/>
      <c r="S2373" s="1091"/>
    </row>
    <row r="2374" spans="1:19" x14ac:dyDescent="0.3">
      <c r="A2374" s="1090">
        <v>2369</v>
      </c>
      <c r="B2374" s="1091"/>
      <c r="C2374" s="1091"/>
      <c r="D2374" s="1097"/>
      <c r="E2374" s="1093">
        <f t="shared" si="145"/>
        <v>0</v>
      </c>
      <c r="F2374" s="1094">
        <f t="shared" si="146"/>
        <v>0</v>
      </c>
      <c r="G2374" s="1095">
        <f t="shared" si="147"/>
        <v>0</v>
      </c>
      <c r="H2374" s="1090" t="str">
        <f t="shared" ca="1" si="148"/>
        <v/>
      </c>
      <c r="I2374" s="1109"/>
      <c r="J2374" s="1109"/>
      <c r="K2374" s="1112"/>
      <c r="L2374" s="1091"/>
      <c r="M2374" s="1091"/>
      <c r="N2374" s="1091"/>
      <c r="O2374" s="1091"/>
      <c r="P2374" s="1096"/>
      <c r="Q2374" s="1096"/>
      <c r="R2374" s="1096"/>
      <c r="S2374" s="1091"/>
    </row>
    <row r="2375" spans="1:19" x14ac:dyDescent="0.3">
      <c r="A2375" s="1090">
        <v>2370</v>
      </c>
      <c r="B2375" s="1091"/>
      <c r="C2375" s="1091"/>
      <c r="D2375" s="1097"/>
      <c r="E2375" s="1093">
        <f t="shared" ref="E2375:E2438" si="149">D2375</f>
        <v>0</v>
      </c>
      <c r="F2375" s="1094">
        <f t="shared" ref="F2375:F2438" si="150">D2375</f>
        <v>0</v>
      </c>
      <c r="G2375" s="1095">
        <f t="shared" ref="G2375:G2438" si="151">D2375</f>
        <v>0</v>
      </c>
      <c r="H2375" s="1090" t="str">
        <f t="shared" ref="H2375:H2438" ca="1" si="152">IF(ISBLANK(D2375),"",DATEDIF(G2375,TODAY(),"y"))</f>
        <v/>
      </c>
      <c r="I2375" s="1109"/>
      <c r="J2375" s="1109"/>
      <c r="K2375" s="1112"/>
      <c r="L2375" s="1091"/>
      <c r="M2375" s="1091"/>
      <c r="N2375" s="1091"/>
      <c r="O2375" s="1091"/>
      <c r="P2375" s="1096"/>
      <c r="Q2375" s="1096"/>
      <c r="R2375" s="1096"/>
      <c r="S2375" s="1091"/>
    </row>
    <row r="2376" spans="1:19" x14ac:dyDescent="0.3">
      <c r="A2376" s="1090">
        <v>2371</v>
      </c>
      <c r="B2376" s="1091"/>
      <c r="C2376" s="1091"/>
      <c r="D2376" s="1097"/>
      <c r="E2376" s="1093">
        <f t="shared" si="149"/>
        <v>0</v>
      </c>
      <c r="F2376" s="1094">
        <f t="shared" si="150"/>
        <v>0</v>
      </c>
      <c r="G2376" s="1095">
        <f t="shared" si="151"/>
        <v>0</v>
      </c>
      <c r="H2376" s="1090" t="str">
        <f t="shared" ca="1" si="152"/>
        <v/>
      </c>
      <c r="I2376" s="1109"/>
      <c r="J2376" s="1109"/>
      <c r="K2376" s="1112"/>
      <c r="L2376" s="1091"/>
      <c r="M2376" s="1091"/>
      <c r="N2376" s="1091"/>
      <c r="O2376" s="1091"/>
      <c r="P2376" s="1096"/>
      <c r="Q2376" s="1096"/>
      <c r="R2376" s="1096"/>
      <c r="S2376" s="1091"/>
    </row>
    <row r="2377" spans="1:19" x14ac:dyDescent="0.3">
      <c r="A2377" s="1090">
        <v>2372</v>
      </c>
      <c r="B2377" s="1091"/>
      <c r="C2377" s="1091"/>
      <c r="D2377" s="1097"/>
      <c r="E2377" s="1093">
        <f t="shared" si="149"/>
        <v>0</v>
      </c>
      <c r="F2377" s="1094">
        <f t="shared" si="150"/>
        <v>0</v>
      </c>
      <c r="G2377" s="1095">
        <f t="shared" si="151"/>
        <v>0</v>
      </c>
      <c r="H2377" s="1090" t="str">
        <f t="shared" ca="1" si="152"/>
        <v/>
      </c>
      <c r="I2377" s="1109"/>
      <c r="J2377" s="1109"/>
      <c r="K2377" s="1112"/>
      <c r="L2377" s="1091"/>
      <c r="M2377" s="1091"/>
      <c r="N2377" s="1091"/>
      <c r="O2377" s="1091"/>
      <c r="P2377" s="1096"/>
      <c r="Q2377" s="1096"/>
      <c r="R2377" s="1096"/>
      <c r="S2377" s="1091"/>
    </row>
    <row r="2378" spans="1:19" x14ac:dyDescent="0.3">
      <c r="A2378" s="1090">
        <v>2373</v>
      </c>
      <c r="B2378" s="1091"/>
      <c r="C2378" s="1091"/>
      <c r="D2378" s="1097"/>
      <c r="E2378" s="1093">
        <f t="shared" si="149"/>
        <v>0</v>
      </c>
      <c r="F2378" s="1094">
        <f t="shared" si="150"/>
        <v>0</v>
      </c>
      <c r="G2378" s="1095">
        <f t="shared" si="151"/>
        <v>0</v>
      </c>
      <c r="H2378" s="1090" t="str">
        <f t="shared" ca="1" si="152"/>
        <v/>
      </c>
      <c r="I2378" s="1109"/>
      <c r="J2378" s="1109"/>
      <c r="K2378" s="1112"/>
      <c r="L2378" s="1091"/>
      <c r="M2378" s="1091"/>
      <c r="N2378" s="1091"/>
      <c r="O2378" s="1091"/>
      <c r="P2378" s="1096"/>
      <c r="Q2378" s="1096"/>
      <c r="R2378" s="1096"/>
      <c r="S2378" s="1091"/>
    </row>
    <row r="2379" spans="1:19" x14ac:dyDescent="0.3">
      <c r="A2379" s="1090">
        <v>2374</v>
      </c>
      <c r="B2379" s="1091"/>
      <c r="C2379" s="1091"/>
      <c r="D2379" s="1097"/>
      <c r="E2379" s="1093">
        <f t="shared" si="149"/>
        <v>0</v>
      </c>
      <c r="F2379" s="1094">
        <f t="shared" si="150"/>
        <v>0</v>
      </c>
      <c r="G2379" s="1095">
        <f t="shared" si="151"/>
        <v>0</v>
      </c>
      <c r="H2379" s="1090" t="str">
        <f t="shared" ca="1" si="152"/>
        <v/>
      </c>
      <c r="I2379" s="1109"/>
      <c r="J2379" s="1109"/>
      <c r="K2379" s="1112"/>
      <c r="L2379" s="1091"/>
      <c r="M2379" s="1091"/>
      <c r="N2379" s="1091"/>
      <c r="O2379" s="1091"/>
      <c r="P2379" s="1096"/>
      <c r="Q2379" s="1096"/>
      <c r="R2379" s="1096"/>
      <c r="S2379" s="1091"/>
    </row>
    <row r="2380" spans="1:19" x14ac:dyDescent="0.3">
      <c r="A2380" s="1090">
        <v>2375</v>
      </c>
      <c r="B2380" s="1091"/>
      <c r="C2380" s="1091"/>
      <c r="D2380" s="1097"/>
      <c r="E2380" s="1093">
        <f t="shared" si="149"/>
        <v>0</v>
      </c>
      <c r="F2380" s="1094">
        <f t="shared" si="150"/>
        <v>0</v>
      </c>
      <c r="G2380" s="1095">
        <f t="shared" si="151"/>
        <v>0</v>
      </c>
      <c r="H2380" s="1090" t="str">
        <f t="shared" ca="1" si="152"/>
        <v/>
      </c>
      <c r="I2380" s="1109"/>
      <c r="J2380" s="1109"/>
      <c r="K2380" s="1112"/>
      <c r="L2380" s="1091"/>
      <c r="M2380" s="1091"/>
      <c r="N2380" s="1091"/>
      <c r="O2380" s="1091"/>
      <c r="P2380" s="1096"/>
      <c r="Q2380" s="1096"/>
      <c r="R2380" s="1096"/>
      <c r="S2380" s="1091"/>
    </row>
    <row r="2381" spans="1:19" x14ac:dyDescent="0.3">
      <c r="A2381" s="1090">
        <v>2376</v>
      </c>
      <c r="B2381" s="1091"/>
      <c r="C2381" s="1091"/>
      <c r="D2381" s="1097"/>
      <c r="E2381" s="1093">
        <f t="shared" si="149"/>
        <v>0</v>
      </c>
      <c r="F2381" s="1094">
        <f t="shared" si="150"/>
        <v>0</v>
      </c>
      <c r="G2381" s="1095">
        <f t="shared" si="151"/>
        <v>0</v>
      </c>
      <c r="H2381" s="1090" t="str">
        <f t="shared" ca="1" si="152"/>
        <v/>
      </c>
      <c r="I2381" s="1109"/>
      <c r="J2381" s="1109"/>
      <c r="K2381" s="1112"/>
      <c r="L2381" s="1091"/>
      <c r="M2381" s="1091"/>
      <c r="N2381" s="1091"/>
      <c r="O2381" s="1091"/>
      <c r="P2381" s="1096"/>
      <c r="Q2381" s="1096"/>
      <c r="R2381" s="1096"/>
      <c r="S2381" s="1091"/>
    </row>
    <row r="2382" spans="1:19" x14ac:dyDescent="0.3">
      <c r="A2382" s="1090">
        <v>2377</v>
      </c>
      <c r="B2382" s="1091"/>
      <c r="C2382" s="1091"/>
      <c r="D2382" s="1097"/>
      <c r="E2382" s="1093">
        <f t="shared" si="149"/>
        <v>0</v>
      </c>
      <c r="F2382" s="1094">
        <f t="shared" si="150"/>
        <v>0</v>
      </c>
      <c r="G2382" s="1095">
        <f t="shared" si="151"/>
        <v>0</v>
      </c>
      <c r="H2382" s="1090" t="str">
        <f t="shared" ca="1" si="152"/>
        <v/>
      </c>
      <c r="I2382" s="1109"/>
      <c r="J2382" s="1109"/>
      <c r="K2382" s="1112"/>
      <c r="L2382" s="1091"/>
      <c r="M2382" s="1091"/>
      <c r="N2382" s="1091"/>
      <c r="O2382" s="1091"/>
      <c r="P2382" s="1096"/>
      <c r="Q2382" s="1096"/>
      <c r="R2382" s="1096"/>
      <c r="S2382" s="1091"/>
    </row>
    <row r="2383" spans="1:19" x14ac:dyDescent="0.3">
      <c r="A2383" s="1090">
        <v>2378</v>
      </c>
      <c r="B2383" s="1091"/>
      <c r="C2383" s="1091"/>
      <c r="D2383" s="1097"/>
      <c r="E2383" s="1093">
        <f t="shared" si="149"/>
        <v>0</v>
      </c>
      <c r="F2383" s="1094">
        <f t="shared" si="150"/>
        <v>0</v>
      </c>
      <c r="G2383" s="1095">
        <f t="shared" si="151"/>
        <v>0</v>
      </c>
      <c r="H2383" s="1090" t="str">
        <f t="shared" ca="1" si="152"/>
        <v/>
      </c>
      <c r="I2383" s="1109"/>
      <c r="J2383" s="1109"/>
      <c r="K2383" s="1112"/>
      <c r="L2383" s="1091"/>
      <c r="M2383" s="1091"/>
      <c r="N2383" s="1091"/>
      <c r="O2383" s="1091"/>
      <c r="P2383" s="1096"/>
      <c r="Q2383" s="1096"/>
      <c r="R2383" s="1096"/>
      <c r="S2383" s="1091"/>
    </row>
    <row r="2384" spans="1:19" x14ac:dyDescent="0.3">
      <c r="A2384" s="1090">
        <v>2379</v>
      </c>
      <c r="B2384" s="1091"/>
      <c r="C2384" s="1091"/>
      <c r="D2384" s="1097"/>
      <c r="E2384" s="1093">
        <f t="shared" si="149"/>
        <v>0</v>
      </c>
      <c r="F2384" s="1094">
        <f t="shared" si="150"/>
        <v>0</v>
      </c>
      <c r="G2384" s="1095">
        <f t="shared" si="151"/>
        <v>0</v>
      </c>
      <c r="H2384" s="1090" t="str">
        <f t="shared" ca="1" si="152"/>
        <v/>
      </c>
      <c r="I2384" s="1109"/>
      <c r="J2384" s="1109"/>
      <c r="K2384" s="1112"/>
      <c r="L2384" s="1091"/>
      <c r="M2384" s="1091"/>
      <c r="N2384" s="1091"/>
      <c r="O2384" s="1091"/>
      <c r="P2384" s="1096"/>
      <c r="Q2384" s="1096"/>
      <c r="R2384" s="1096"/>
      <c r="S2384" s="1091"/>
    </row>
    <row r="2385" spans="1:19" x14ac:dyDescent="0.3">
      <c r="A2385" s="1090">
        <v>2380</v>
      </c>
      <c r="B2385" s="1091"/>
      <c r="C2385" s="1091"/>
      <c r="D2385" s="1097"/>
      <c r="E2385" s="1093">
        <f t="shared" si="149"/>
        <v>0</v>
      </c>
      <c r="F2385" s="1094">
        <f t="shared" si="150"/>
        <v>0</v>
      </c>
      <c r="G2385" s="1095">
        <f t="shared" si="151"/>
        <v>0</v>
      </c>
      <c r="H2385" s="1090" t="str">
        <f t="shared" ca="1" si="152"/>
        <v/>
      </c>
      <c r="I2385" s="1109"/>
      <c r="J2385" s="1109"/>
      <c r="K2385" s="1112"/>
      <c r="L2385" s="1091"/>
      <c r="M2385" s="1091"/>
      <c r="N2385" s="1091"/>
      <c r="O2385" s="1091"/>
      <c r="P2385" s="1096"/>
      <c r="Q2385" s="1096"/>
      <c r="R2385" s="1096"/>
      <c r="S2385" s="1091"/>
    </row>
    <row r="2386" spans="1:19" x14ac:dyDescent="0.3">
      <c r="A2386" s="1090">
        <v>2381</v>
      </c>
      <c r="B2386" s="1091"/>
      <c r="C2386" s="1091"/>
      <c r="D2386" s="1097"/>
      <c r="E2386" s="1093">
        <f t="shared" si="149"/>
        <v>0</v>
      </c>
      <c r="F2386" s="1094">
        <f t="shared" si="150"/>
        <v>0</v>
      </c>
      <c r="G2386" s="1095">
        <f t="shared" si="151"/>
        <v>0</v>
      </c>
      <c r="H2386" s="1090" t="str">
        <f t="shared" ca="1" si="152"/>
        <v/>
      </c>
      <c r="I2386" s="1109"/>
      <c r="J2386" s="1109"/>
      <c r="K2386" s="1112"/>
      <c r="L2386" s="1091"/>
      <c r="M2386" s="1091"/>
      <c r="N2386" s="1091"/>
      <c r="O2386" s="1091"/>
      <c r="P2386" s="1096"/>
      <c r="Q2386" s="1096"/>
      <c r="R2386" s="1096"/>
      <c r="S2386" s="1091"/>
    </row>
    <row r="2387" spans="1:19" x14ac:dyDescent="0.3">
      <c r="A2387" s="1090">
        <v>2382</v>
      </c>
      <c r="B2387" s="1091"/>
      <c r="C2387" s="1091"/>
      <c r="D2387" s="1097"/>
      <c r="E2387" s="1093">
        <f t="shared" si="149"/>
        <v>0</v>
      </c>
      <c r="F2387" s="1094">
        <f t="shared" si="150"/>
        <v>0</v>
      </c>
      <c r="G2387" s="1095">
        <f t="shared" si="151"/>
        <v>0</v>
      </c>
      <c r="H2387" s="1090" t="str">
        <f t="shared" ca="1" si="152"/>
        <v/>
      </c>
      <c r="I2387" s="1109"/>
      <c r="J2387" s="1109"/>
      <c r="K2387" s="1112"/>
      <c r="L2387" s="1091"/>
      <c r="M2387" s="1091"/>
      <c r="N2387" s="1091"/>
      <c r="O2387" s="1091"/>
      <c r="P2387" s="1096"/>
      <c r="Q2387" s="1096"/>
      <c r="R2387" s="1096"/>
      <c r="S2387" s="1091"/>
    </row>
    <row r="2388" spans="1:19" x14ac:dyDescent="0.3">
      <c r="A2388" s="1090">
        <v>2383</v>
      </c>
      <c r="B2388" s="1091"/>
      <c r="C2388" s="1091"/>
      <c r="D2388" s="1097"/>
      <c r="E2388" s="1093">
        <f t="shared" si="149"/>
        <v>0</v>
      </c>
      <c r="F2388" s="1094">
        <f t="shared" si="150"/>
        <v>0</v>
      </c>
      <c r="G2388" s="1095">
        <f t="shared" si="151"/>
        <v>0</v>
      </c>
      <c r="H2388" s="1090" t="str">
        <f t="shared" ca="1" si="152"/>
        <v/>
      </c>
      <c r="I2388" s="1109"/>
      <c r="J2388" s="1109"/>
      <c r="K2388" s="1112"/>
      <c r="L2388" s="1091"/>
      <c r="M2388" s="1091"/>
      <c r="N2388" s="1091"/>
      <c r="O2388" s="1091"/>
      <c r="P2388" s="1096"/>
      <c r="Q2388" s="1096"/>
      <c r="R2388" s="1096"/>
      <c r="S2388" s="1091"/>
    </row>
    <row r="2389" spans="1:19" x14ac:dyDescent="0.3">
      <c r="A2389" s="1090">
        <v>2384</v>
      </c>
      <c r="B2389" s="1091"/>
      <c r="C2389" s="1091"/>
      <c r="D2389" s="1097"/>
      <c r="E2389" s="1093">
        <f t="shared" si="149"/>
        <v>0</v>
      </c>
      <c r="F2389" s="1094">
        <f t="shared" si="150"/>
        <v>0</v>
      </c>
      <c r="G2389" s="1095">
        <f t="shared" si="151"/>
        <v>0</v>
      </c>
      <c r="H2389" s="1090" t="str">
        <f t="shared" ca="1" si="152"/>
        <v/>
      </c>
      <c r="I2389" s="1109"/>
      <c r="J2389" s="1109"/>
      <c r="K2389" s="1112"/>
      <c r="L2389" s="1091"/>
      <c r="M2389" s="1091"/>
      <c r="N2389" s="1091"/>
      <c r="O2389" s="1091"/>
      <c r="P2389" s="1096"/>
      <c r="Q2389" s="1096"/>
      <c r="R2389" s="1096"/>
      <c r="S2389" s="1091"/>
    </row>
    <row r="2390" spans="1:19" x14ac:dyDescent="0.3">
      <c r="A2390" s="1090">
        <v>2385</v>
      </c>
      <c r="B2390" s="1091"/>
      <c r="C2390" s="1091"/>
      <c r="D2390" s="1097"/>
      <c r="E2390" s="1093">
        <f t="shared" si="149"/>
        <v>0</v>
      </c>
      <c r="F2390" s="1094">
        <f t="shared" si="150"/>
        <v>0</v>
      </c>
      <c r="G2390" s="1095">
        <f t="shared" si="151"/>
        <v>0</v>
      </c>
      <c r="H2390" s="1090" t="str">
        <f t="shared" ca="1" si="152"/>
        <v/>
      </c>
      <c r="I2390" s="1109"/>
      <c r="J2390" s="1109"/>
      <c r="K2390" s="1112"/>
      <c r="L2390" s="1091"/>
      <c r="M2390" s="1091"/>
      <c r="N2390" s="1091"/>
      <c r="O2390" s="1091"/>
      <c r="P2390" s="1096"/>
      <c r="Q2390" s="1096"/>
      <c r="R2390" s="1096"/>
      <c r="S2390" s="1091"/>
    </row>
    <row r="2391" spans="1:19" x14ac:dyDescent="0.3">
      <c r="A2391" s="1090">
        <v>2386</v>
      </c>
      <c r="B2391" s="1091"/>
      <c r="C2391" s="1091"/>
      <c r="D2391" s="1097"/>
      <c r="E2391" s="1093">
        <f t="shared" si="149"/>
        <v>0</v>
      </c>
      <c r="F2391" s="1094">
        <f t="shared" si="150"/>
        <v>0</v>
      </c>
      <c r="G2391" s="1095">
        <f t="shared" si="151"/>
        <v>0</v>
      </c>
      <c r="H2391" s="1090" t="str">
        <f t="shared" ca="1" si="152"/>
        <v/>
      </c>
      <c r="I2391" s="1109"/>
      <c r="J2391" s="1109"/>
      <c r="K2391" s="1112"/>
      <c r="L2391" s="1091"/>
      <c r="M2391" s="1091"/>
      <c r="N2391" s="1091"/>
      <c r="O2391" s="1091"/>
      <c r="P2391" s="1096"/>
      <c r="Q2391" s="1096"/>
      <c r="R2391" s="1096"/>
      <c r="S2391" s="1091"/>
    </row>
    <row r="2392" spans="1:19" x14ac:dyDescent="0.3">
      <c r="A2392" s="1090">
        <v>2387</v>
      </c>
      <c r="B2392" s="1091"/>
      <c r="C2392" s="1091"/>
      <c r="D2392" s="1097"/>
      <c r="E2392" s="1093">
        <f t="shared" si="149"/>
        <v>0</v>
      </c>
      <c r="F2392" s="1094">
        <f t="shared" si="150"/>
        <v>0</v>
      </c>
      <c r="G2392" s="1095">
        <f t="shared" si="151"/>
        <v>0</v>
      </c>
      <c r="H2392" s="1090" t="str">
        <f t="shared" ca="1" si="152"/>
        <v/>
      </c>
      <c r="I2392" s="1109"/>
      <c r="J2392" s="1109"/>
      <c r="K2392" s="1112"/>
      <c r="L2392" s="1091"/>
      <c r="M2392" s="1091"/>
      <c r="N2392" s="1091"/>
      <c r="O2392" s="1091"/>
      <c r="P2392" s="1096"/>
      <c r="Q2392" s="1096"/>
      <c r="R2392" s="1096"/>
      <c r="S2392" s="1091"/>
    </row>
    <row r="2393" spans="1:19" x14ac:dyDescent="0.3">
      <c r="A2393" s="1090">
        <v>2388</v>
      </c>
      <c r="B2393" s="1091"/>
      <c r="C2393" s="1091"/>
      <c r="D2393" s="1097"/>
      <c r="E2393" s="1093">
        <f t="shared" si="149"/>
        <v>0</v>
      </c>
      <c r="F2393" s="1094">
        <f t="shared" si="150"/>
        <v>0</v>
      </c>
      <c r="G2393" s="1095">
        <f t="shared" si="151"/>
        <v>0</v>
      </c>
      <c r="H2393" s="1090" t="str">
        <f t="shared" ca="1" si="152"/>
        <v/>
      </c>
      <c r="I2393" s="1109"/>
      <c r="J2393" s="1109"/>
      <c r="K2393" s="1112"/>
      <c r="L2393" s="1091"/>
      <c r="M2393" s="1091"/>
      <c r="N2393" s="1091"/>
      <c r="O2393" s="1091"/>
      <c r="P2393" s="1096"/>
      <c r="Q2393" s="1096"/>
      <c r="R2393" s="1096"/>
      <c r="S2393" s="1091"/>
    </row>
    <row r="2394" spans="1:19" x14ac:dyDescent="0.3">
      <c r="A2394" s="1090">
        <v>2389</v>
      </c>
      <c r="B2394" s="1091"/>
      <c r="C2394" s="1091"/>
      <c r="D2394" s="1097"/>
      <c r="E2394" s="1093">
        <f t="shared" si="149"/>
        <v>0</v>
      </c>
      <c r="F2394" s="1094">
        <f t="shared" si="150"/>
        <v>0</v>
      </c>
      <c r="G2394" s="1095">
        <f t="shared" si="151"/>
        <v>0</v>
      </c>
      <c r="H2394" s="1090" t="str">
        <f t="shared" ca="1" si="152"/>
        <v/>
      </c>
      <c r="I2394" s="1109"/>
      <c r="J2394" s="1109"/>
      <c r="K2394" s="1112"/>
      <c r="L2394" s="1091"/>
      <c r="M2394" s="1091"/>
      <c r="N2394" s="1091"/>
      <c r="O2394" s="1091"/>
      <c r="P2394" s="1096"/>
      <c r="Q2394" s="1096"/>
      <c r="R2394" s="1096"/>
      <c r="S2394" s="1091"/>
    </row>
    <row r="2395" spans="1:19" x14ac:dyDescent="0.3">
      <c r="A2395" s="1090">
        <v>2390</v>
      </c>
      <c r="B2395" s="1091"/>
      <c r="C2395" s="1091"/>
      <c r="D2395" s="1097"/>
      <c r="E2395" s="1093">
        <f t="shared" si="149"/>
        <v>0</v>
      </c>
      <c r="F2395" s="1094">
        <f t="shared" si="150"/>
        <v>0</v>
      </c>
      <c r="G2395" s="1095">
        <f t="shared" si="151"/>
        <v>0</v>
      </c>
      <c r="H2395" s="1090" t="str">
        <f t="shared" ca="1" si="152"/>
        <v/>
      </c>
      <c r="I2395" s="1109"/>
      <c r="J2395" s="1109"/>
      <c r="K2395" s="1112"/>
      <c r="L2395" s="1091"/>
      <c r="M2395" s="1091"/>
      <c r="N2395" s="1091"/>
      <c r="O2395" s="1091"/>
      <c r="P2395" s="1096"/>
      <c r="Q2395" s="1096"/>
      <c r="R2395" s="1096"/>
      <c r="S2395" s="1091"/>
    </row>
    <row r="2396" spans="1:19" x14ac:dyDescent="0.3">
      <c r="A2396" s="1090">
        <v>2391</v>
      </c>
      <c r="B2396" s="1091"/>
      <c r="C2396" s="1091"/>
      <c r="D2396" s="1097"/>
      <c r="E2396" s="1093">
        <f t="shared" si="149"/>
        <v>0</v>
      </c>
      <c r="F2396" s="1094">
        <f t="shared" si="150"/>
        <v>0</v>
      </c>
      <c r="G2396" s="1095">
        <f t="shared" si="151"/>
        <v>0</v>
      </c>
      <c r="H2396" s="1090" t="str">
        <f t="shared" ca="1" si="152"/>
        <v/>
      </c>
      <c r="I2396" s="1109"/>
      <c r="J2396" s="1109"/>
      <c r="K2396" s="1112"/>
      <c r="L2396" s="1091"/>
      <c r="M2396" s="1091"/>
      <c r="N2396" s="1091"/>
      <c r="O2396" s="1091"/>
      <c r="P2396" s="1096"/>
      <c r="Q2396" s="1096"/>
      <c r="R2396" s="1096"/>
      <c r="S2396" s="1091"/>
    </row>
    <row r="2397" spans="1:19" x14ac:dyDescent="0.3">
      <c r="A2397" s="1090">
        <v>2392</v>
      </c>
      <c r="B2397" s="1091"/>
      <c r="C2397" s="1091"/>
      <c r="D2397" s="1097"/>
      <c r="E2397" s="1093">
        <f t="shared" si="149"/>
        <v>0</v>
      </c>
      <c r="F2397" s="1094">
        <f t="shared" si="150"/>
        <v>0</v>
      </c>
      <c r="G2397" s="1095">
        <f t="shared" si="151"/>
        <v>0</v>
      </c>
      <c r="H2397" s="1090" t="str">
        <f t="shared" ca="1" si="152"/>
        <v/>
      </c>
      <c r="I2397" s="1109"/>
      <c r="J2397" s="1109"/>
      <c r="K2397" s="1112"/>
      <c r="L2397" s="1091"/>
      <c r="M2397" s="1091"/>
      <c r="N2397" s="1091"/>
      <c r="O2397" s="1091"/>
      <c r="P2397" s="1096"/>
      <c r="Q2397" s="1096"/>
      <c r="R2397" s="1096"/>
      <c r="S2397" s="1091"/>
    </row>
    <row r="2398" spans="1:19" x14ac:dyDescent="0.3">
      <c r="A2398" s="1090">
        <v>2393</v>
      </c>
      <c r="B2398" s="1091"/>
      <c r="C2398" s="1091"/>
      <c r="D2398" s="1097"/>
      <c r="E2398" s="1093">
        <f t="shared" si="149"/>
        <v>0</v>
      </c>
      <c r="F2398" s="1094">
        <f t="shared" si="150"/>
        <v>0</v>
      </c>
      <c r="G2398" s="1095">
        <f t="shared" si="151"/>
        <v>0</v>
      </c>
      <c r="H2398" s="1090" t="str">
        <f t="shared" ca="1" si="152"/>
        <v/>
      </c>
      <c r="I2398" s="1109"/>
      <c r="J2398" s="1109"/>
      <c r="K2398" s="1112"/>
      <c r="L2398" s="1091"/>
      <c r="M2398" s="1091"/>
      <c r="N2398" s="1091"/>
      <c r="O2398" s="1091"/>
      <c r="P2398" s="1096"/>
      <c r="Q2398" s="1096"/>
      <c r="R2398" s="1096"/>
      <c r="S2398" s="1091"/>
    </row>
    <row r="2399" spans="1:19" x14ac:dyDescent="0.3">
      <c r="A2399" s="1090">
        <v>2394</v>
      </c>
      <c r="B2399" s="1091"/>
      <c r="C2399" s="1091"/>
      <c r="D2399" s="1097"/>
      <c r="E2399" s="1093">
        <f t="shared" si="149"/>
        <v>0</v>
      </c>
      <c r="F2399" s="1094">
        <f t="shared" si="150"/>
        <v>0</v>
      </c>
      <c r="G2399" s="1095">
        <f t="shared" si="151"/>
        <v>0</v>
      </c>
      <c r="H2399" s="1090" t="str">
        <f t="shared" ca="1" si="152"/>
        <v/>
      </c>
      <c r="I2399" s="1109"/>
      <c r="J2399" s="1109"/>
      <c r="K2399" s="1112"/>
      <c r="L2399" s="1091"/>
      <c r="M2399" s="1091"/>
      <c r="N2399" s="1091"/>
      <c r="O2399" s="1091"/>
      <c r="P2399" s="1096"/>
      <c r="Q2399" s="1096"/>
      <c r="R2399" s="1096"/>
      <c r="S2399" s="1091"/>
    </row>
    <row r="2400" spans="1:19" x14ac:dyDescent="0.3">
      <c r="A2400" s="1090">
        <v>2395</v>
      </c>
      <c r="B2400" s="1091"/>
      <c r="C2400" s="1091"/>
      <c r="D2400" s="1097"/>
      <c r="E2400" s="1093">
        <f t="shared" si="149"/>
        <v>0</v>
      </c>
      <c r="F2400" s="1094">
        <f t="shared" si="150"/>
        <v>0</v>
      </c>
      <c r="G2400" s="1095">
        <f t="shared" si="151"/>
        <v>0</v>
      </c>
      <c r="H2400" s="1090" t="str">
        <f t="shared" ca="1" si="152"/>
        <v/>
      </c>
      <c r="I2400" s="1109"/>
      <c r="J2400" s="1109"/>
      <c r="K2400" s="1112"/>
      <c r="L2400" s="1091"/>
      <c r="M2400" s="1091"/>
      <c r="N2400" s="1091"/>
      <c r="O2400" s="1091"/>
      <c r="P2400" s="1096"/>
      <c r="Q2400" s="1096"/>
      <c r="R2400" s="1096"/>
      <c r="S2400" s="1091"/>
    </row>
    <row r="2401" spans="1:19" x14ac:dyDescent="0.3">
      <c r="A2401" s="1090">
        <v>2396</v>
      </c>
      <c r="B2401" s="1091"/>
      <c r="C2401" s="1091"/>
      <c r="D2401" s="1097"/>
      <c r="E2401" s="1093">
        <f t="shared" si="149"/>
        <v>0</v>
      </c>
      <c r="F2401" s="1094">
        <f t="shared" si="150"/>
        <v>0</v>
      </c>
      <c r="G2401" s="1095">
        <f t="shared" si="151"/>
        <v>0</v>
      </c>
      <c r="H2401" s="1090" t="str">
        <f t="shared" ca="1" si="152"/>
        <v/>
      </c>
      <c r="I2401" s="1109"/>
      <c r="J2401" s="1109"/>
      <c r="K2401" s="1112"/>
      <c r="L2401" s="1091"/>
      <c r="M2401" s="1091"/>
      <c r="N2401" s="1091"/>
      <c r="O2401" s="1091"/>
      <c r="P2401" s="1096"/>
      <c r="Q2401" s="1096"/>
      <c r="R2401" s="1096"/>
      <c r="S2401" s="1091"/>
    </row>
    <row r="2402" spans="1:19" x14ac:dyDescent="0.3">
      <c r="A2402" s="1090">
        <v>2397</v>
      </c>
      <c r="B2402" s="1091"/>
      <c r="C2402" s="1091"/>
      <c r="D2402" s="1097"/>
      <c r="E2402" s="1093">
        <f t="shared" si="149"/>
        <v>0</v>
      </c>
      <c r="F2402" s="1094">
        <f t="shared" si="150"/>
        <v>0</v>
      </c>
      <c r="G2402" s="1095">
        <f t="shared" si="151"/>
        <v>0</v>
      </c>
      <c r="H2402" s="1090" t="str">
        <f t="shared" ca="1" si="152"/>
        <v/>
      </c>
      <c r="I2402" s="1109"/>
      <c r="J2402" s="1109"/>
      <c r="K2402" s="1112"/>
      <c r="L2402" s="1091"/>
      <c r="M2402" s="1091"/>
      <c r="N2402" s="1091"/>
      <c r="O2402" s="1091"/>
      <c r="P2402" s="1096"/>
      <c r="Q2402" s="1096"/>
      <c r="R2402" s="1096"/>
      <c r="S2402" s="1091"/>
    </row>
    <row r="2403" spans="1:19" x14ac:dyDescent="0.3">
      <c r="A2403" s="1090">
        <v>2398</v>
      </c>
      <c r="B2403" s="1091"/>
      <c r="C2403" s="1091"/>
      <c r="D2403" s="1097"/>
      <c r="E2403" s="1093">
        <f t="shared" si="149"/>
        <v>0</v>
      </c>
      <c r="F2403" s="1094">
        <f t="shared" si="150"/>
        <v>0</v>
      </c>
      <c r="G2403" s="1095">
        <f t="shared" si="151"/>
        <v>0</v>
      </c>
      <c r="H2403" s="1090" t="str">
        <f t="shared" ca="1" si="152"/>
        <v/>
      </c>
      <c r="I2403" s="1109"/>
      <c r="J2403" s="1109"/>
      <c r="K2403" s="1112"/>
      <c r="L2403" s="1091"/>
      <c r="M2403" s="1091"/>
      <c r="N2403" s="1091"/>
      <c r="O2403" s="1091"/>
      <c r="P2403" s="1096"/>
      <c r="Q2403" s="1096"/>
      <c r="R2403" s="1096"/>
      <c r="S2403" s="1091"/>
    </row>
    <row r="2404" spans="1:19" x14ac:dyDescent="0.3">
      <c r="A2404" s="1090">
        <v>2399</v>
      </c>
      <c r="B2404" s="1091"/>
      <c r="C2404" s="1091"/>
      <c r="D2404" s="1097"/>
      <c r="E2404" s="1093">
        <f t="shared" si="149"/>
        <v>0</v>
      </c>
      <c r="F2404" s="1094">
        <f t="shared" si="150"/>
        <v>0</v>
      </c>
      <c r="G2404" s="1095">
        <f t="shared" si="151"/>
        <v>0</v>
      </c>
      <c r="H2404" s="1090" t="str">
        <f t="shared" ca="1" si="152"/>
        <v/>
      </c>
      <c r="I2404" s="1109"/>
      <c r="J2404" s="1109"/>
      <c r="K2404" s="1112"/>
      <c r="L2404" s="1091"/>
      <c r="M2404" s="1091"/>
      <c r="N2404" s="1091"/>
      <c r="O2404" s="1091"/>
      <c r="P2404" s="1096"/>
      <c r="Q2404" s="1096"/>
      <c r="R2404" s="1096"/>
      <c r="S2404" s="1091"/>
    </row>
    <row r="2405" spans="1:19" x14ac:dyDescent="0.3">
      <c r="A2405" s="1090">
        <v>2400</v>
      </c>
      <c r="B2405" s="1091"/>
      <c r="C2405" s="1091"/>
      <c r="D2405" s="1097"/>
      <c r="E2405" s="1093">
        <f t="shared" si="149"/>
        <v>0</v>
      </c>
      <c r="F2405" s="1094">
        <f t="shared" si="150"/>
        <v>0</v>
      </c>
      <c r="G2405" s="1095">
        <f t="shared" si="151"/>
        <v>0</v>
      </c>
      <c r="H2405" s="1090" t="str">
        <f t="shared" ca="1" si="152"/>
        <v/>
      </c>
      <c r="I2405" s="1109"/>
      <c r="J2405" s="1109"/>
      <c r="K2405" s="1112"/>
      <c r="L2405" s="1091"/>
      <c r="M2405" s="1091"/>
      <c r="N2405" s="1091"/>
      <c r="O2405" s="1091"/>
      <c r="P2405" s="1096"/>
      <c r="Q2405" s="1096"/>
      <c r="R2405" s="1096"/>
      <c r="S2405" s="1091"/>
    </row>
    <row r="2406" spans="1:19" x14ac:dyDescent="0.3">
      <c r="A2406" s="1090">
        <v>2401</v>
      </c>
      <c r="B2406" s="1091"/>
      <c r="C2406" s="1091"/>
      <c r="D2406" s="1097"/>
      <c r="E2406" s="1093">
        <f t="shared" si="149"/>
        <v>0</v>
      </c>
      <c r="F2406" s="1094">
        <f t="shared" si="150"/>
        <v>0</v>
      </c>
      <c r="G2406" s="1095">
        <f t="shared" si="151"/>
        <v>0</v>
      </c>
      <c r="H2406" s="1090" t="str">
        <f t="shared" ca="1" si="152"/>
        <v/>
      </c>
      <c r="I2406" s="1109"/>
      <c r="J2406" s="1109"/>
      <c r="K2406" s="1112"/>
      <c r="L2406" s="1091"/>
      <c r="M2406" s="1091"/>
      <c r="N2406" s="1091"/>
      <c r="O2406" s="1091"/>
      <c r="P2406" s="1096"/>
      <c r="Q2406" s="1096"/>
      <c r="R2406" s="1096"/>
      <c r="S2406" s="1091"/>
    </row>
    <row r="2407" spans="1:19" x14ac:dyDescent="0.3">
      <c r="A2407" s="1090">
        <v>2402</v>
      </c>
      <c r="B2407" s="1091"/>
      <c r="C2407" s="1091"/>
      <c r="D2407" s="1097"/>
      <c r="E2407" s="1093">
        <f t="shared" si="149"/>
        <v>0</v>
      </c>
      <c r="F2407" s="1094">
        <f t="shared" si="150"/>
        <v>0</v>
      </c>
      <c r="G2407" s="1095">
        <f t="shared" si="151"/>
        <v>0</v>
      </c>
      <c r="H2407" s="1090" t="str">
        <f t="shared" ca="1" si="152"/>
        <v/>
      </c>
      <c r="I2407" s="1109"/>
      <c r="J2407" s="1109"/>
      <c r="K2407" s="1112"/>
      <c r="L2407" s="1091"/>
      <c r="M2407" s="1091"/>
      <c r="N2407" s="1091"/>
      <c r="O2407" s="1091"/>
      <c r="P2407" s="1096"/>
      <c r="Q2407" s="1096"/>
      <c r="R2407" s="1096"/>
      <c r="S2407" s="1091"/>
    </row>
    <row r="2408" spans="1:19" x14ac:dyDescent="0.3">
      <c r="A2408" s="1090">
        <v>2403</v>
      </c>
      <c r="B2408" s="1091"/>
      <c r="C2408" s="1091"/>
      <c r="D2408" s="1097"/>
      <c r="E2408" s="1093">
        <f t="shared" si="149"/>
        <v>0</v>
      </c>
      <c r="F2408" s="1094">
        <f t="shared" si="150"/>
        <v>0</v>
      </c>
      <c r="G2408" s="1095">
        <f t="shared" si="151"/>
        <v>0</v>
      </c>
      <c r="H2408" s="1090" t="str">
        <f t="shared" ca="1" si="152"/>
        <v/>
      </c>
      <c r="I2408" s="1109"/>
      <c r="J2408" s="1109"/>
      <c r="K2408" s="1112"/>
      <c r="L2408" s="1091"/>
      <c r="M2408" s="1091"/>
      <c r="N2408" s="1091"/>
      <c r="O2408" s="1091"/>
      <c r="P2408" s="1096"/>
      <c r="Q2408" s="1096"/>
      <c r="R2408" s="1096"/>
      <c r="S2408" s="1091"/>
    </row>
    <row r="2409" spans="1:19" x14ac:dyDescent="0.3">
      <c r="A2409" s="1090">
        <v>2404</v>
      </c>
      <c r="B2409" s="1091"/>
      <c r="C2409" s="1091"/>
      <c r="D2409" s="1097"/>
      <c r="E2409" s="1093">
        <f t="shared" si="149"/>
        <v>0</v>
      </c>
      <c r="F2409" s="1094">
        <f t="shared" si="150"/>
        <v>0</v>
      </c>
      <c r="G2409" s="1095">
        <f t="shared" si="151"/>
        <v>0</v>
      </c>
      <c r="H2409" s="1090" t="str">
        <f t="shared" ca="1" si="152"/>
        <v/>
      </c>
      <c r="I2409" s="1109"/>
      <c r="J2409" s="1109"/>
      <c r="K2409" s="1112"/>
      <c r="L2409" s="1091"/>
      <c r="M2409" s="1091"/>
      <c r="N2409" s="1091"/>
      <c r="O2409" s="1091"/>
      <c r="P2409" s="1096"/>
      <c r="Q2409" s="1096"/>
      <c r="R2409" s="1096"/>
      <c r="S2409" s="1091"/>
    </row>
    <row r="2410" spans="1:19" x14ac:dyDescent="0.3">
      <c r="A2410" s="1090">
        <v>2405</v>
      </c>
      <c r="B2410" s="1091"/>
      <c r="C2410" s="1091"/>
      <c r="D2410" s="1097"/>
      <c r="E2410" s="1093">
        <f t="shared" si="149"/>
        <v>0</v>
      </c>
      <c r="F2410" s="1094">
        <f t="shared" si="150"/>
        <v>0</v>
      </c>
      <c r="G2410" s="1095">
        <f t="shared" si="151"/>
        <v>0</v>
      </c>
      <c r="H2410" s="1090" t="str">
        <f t="shared" ca="1" si="152"/>
        <v/>
      </c>
      <c r="I2410" s="1109"/>
      <c r="J2410" s="1109"/>
      <c r="K2410" s="1112"/>
      <c r="L2410" s="1091"/>
      <c r="M2410" s="1091"/>
      <c r="N2410" s="1091"/>
      <c r="O2410" s="1091"/>
      <c r="P2410" s="1096"/>
      <c r="Q2410" s="1096"/>
      <c r="R2410" s="1096"/>
      <c r="S2410" s="1091"/>
    </row>
    <row r="2411" spans="1:19" x14ac:dyDescent="0.3">
      <c r="A2411" s="1090">
        <v>2406</v>
      </c>
      <c r="B2411" s="1091"/>
      <c r="C2411" s="1091"/>
      <c r="D2411" s="1097"/>
      <c r="E2411" s="1093">
        <f t="shared" si="149"/>
        <v>0</v>
      </c>
      <c r="F2411" s="1094">
        <f t="shared" si="150"/>
        <v>0</v>
      </c>
      <c r="G2411" s="1095">
        <f t="shared" si="151"/>
        <v>0</v>
      </c>
      <c r="H2411" s="1090" t="str">
        <f t="shared" ca="1" si="152"/>
        <v/>
      </c>
      <c r="I2411" s="1109"/>
      <c r="J2411" s="1109"/>
      <c r="K2411" s="1112"/>
      <c r="L2411" s="1091"/>
      <c r="M2411" s="1091"/>
      <c r="N2411" s="1091"/>
      <c r="O2411" s="1091"/>
      <c r="P2411" s="1096"/>
      <c r="Q2411" s="1096"/>
      <c r="R2411" s="1096"/>
      <c r="S2411" s="1091"/>
    </row>
    <row r="2412" spans="1:19" x14ac:dyDescent="0.3">
      <c r="A2412" s="1090">
        <v>2407</v>
      </c>
      <c r="B2412" s="1091"/>
      <c r="C2412" s="1091"/>
      <c r="D2412" s="1097"/>
      <c r="E2412" s="1093">
        <f t="shared" si="149"/>
        <v>0</v>
      </c>
      <c r="F2412" s="1094">
        <f t="shared" si="150"/>
        <v>0</v>
      </c>
      <c r="G2412" s="1095">
        <f t="shared" si="151"/>
        <v>0</v>
      </c>
      <c r="H2412" s="1090" t="str">
        <f t="shared" ca="1" si="152"/>
        <v/>
      </c>
      <c r="I2412" s="1109"/>
      <c r="J2412" s="1109"/>
      <c r="K2412" s="1112"/>
      <c r="L2412" s="1091"/>
      <c r="M2412" s="1091"/>
      <c r="N2412" s="1091"/>
      <c r="O2412" s="1091"/>
      <c r="P2412" s="1096"/>
      <c r="Q2412" s="1096"/>
      <c r="R2412" s="1096"/>
      <c r="S2412" s="1091"/>
    </row>
    <row r="2413" spans="1:19" x14ac:dyDescent="0.3">
      <c r="A2413" s="1090">
        <v>2408</v>
      </c>
      <c r="B2413" s="1091"/>
      <c r="C2413" s="1091"/>
      <c r="D2413" s="1097"/>
      <c r="E2413" s="1093">
        <f t="shared" si="149"/>
        <v>0</v>
      </c>
      <c r="F2413" s="1094">
        <f t="shared" si="150"/>
        <v>0</v>
      </c>
      <c r="G2413" s="1095">
        <f t="shared" si="151"/>
        <v>0</v>
      </c>
      <c r="H2413" s="1090" t="str">
        <f t="shared" ca="1" si="152"/>
        <v/>
      </c>
      <c r="I2413" s="1109"/>
      <c r="J2413" s="1109"/>
      <c r="K2413" s="1112"/>
      <c r="L2413" s="1091"/>
      <c r="M2413" s="1091"/>
      <c r="N2413" s="1091"/>
      <c r="O2413" s="1091"/>
      <c r="P2413" s="1096"/>
      <c r="Q2413" s="1096"/>
      <c r="R2413" s="1096"/>
      <c r="S2413" s="1091"/>
    </row>
    <row r="2414" spans="1:19" x14ac:dyDescent="0.3">
      <c r="A2414" s="1090">
        <v>2409</v>
      </c>
      <c r="B2414" s="1091"/>
      <c r="C2414" s="1091"/>
      <c r="D2414" s="1097"/>
      <c r="E2414" s="1093">
        <f t="shared" si="149"/>
        <v>0</v>
      </c>
      <c r="F2414" s="1094">
        <f t="shared" si="150"/>
        <v>0</v>
      </c>
      <c r="G2414" s="1095">
        <f t="shared" si="151"/>
        <v>0</v>
      </c>
      <c r="H2414" s="1090" t="str">
        <f t="shared" ca="1" si="152"/>
        <v/>
      </c>
      <c r="I2414" s="1109"/>
      <c r="J2414" s="1109"/>
      <c r="K2414" s="1112"/>
      <c r="L2414" s="1091"/>
      <c r="M2414" s="1091"/>
      <c r="N2414" s="1091"/>
      <c r="O2414" s="1091"/>
      <c r="P2414" s="1096"/>
      <c r="Q2414" s="1096"/>
      <c r="R2414" s="1096"/>
      <c r="S2414" s="1091"/>
    </row>
    <row r="2415" spans="1:19" x14ac:dyDescent="0.3">
      <c r="A2415" s="1090">
        <v>2410</v>
      </c>
      <c r="B2415" s="1091"/>
      <c r="C2415" s="1091"/>
      <c r="D2415" s="1097"/>
      <c r="E2415" s="1093">
        <f t="shared" si="149"/>
        <v>0</v>
      </c>
      <c r="F2415" s="1094">
        <f t="shared" si="150"/>
        <v>0</v>
      </c>
      <c r="G2415" s="1095">
        <f t="shared" si="151"/>
        <v>0</v>
      </c>
      <c r="H2415" s="1090" t="str">
        <f t="shared" ca="1" si="152"/>
        <v/>
      </c>
      <c r="I2415" s="1109"/>
      <c r="J2415" s="1109"/>
      <c r="K2415" s="1112"/>
      <c r="L2415" s="1091"/>
      <c r="M2415" s="1091"/>
      <c r="N2415" s="1091"/>
      <c r="O2415" s="1091"/>
      <c r="P2415" s="1096"/>
      <c r="Q2415" s="1096"/>
      <c r="R2415" s="1096"/>
      <c r="S2415" s="1091"/>
    </row>
    <row r="2416" spans="1:19" x14ac:dyDescent="0.3">
      <c r="A2416" s="1090">
        <v>2411</v>
      </c>
      <c r="B2416" s="1091"/>
      <c r="C2416" s="1091"/>
      <c r="D2416" s="1097"/>
      <c r="E2416" s="1093">
        <f t="shared" si="149"/>
        <v>0</v>
      </c>
      <c r="F2416" s="1094">
        <f t="shared" si="150"/>
        <v>0</v>
      </c>
      <c r="G2416" s="1095">
        <f t="shared" si="151"/>
        <v>0</v>
      </c>
      <c r="H2416" s="1090" t="str">
        <f t="shared" ca="1" si="152"/>
        <v/>
      </c>
      <c r="I2416" s="1109"/>
      <c r="J2416" s="1109"/>
      <c r="K2416" s="1112"/>
      <c r="L2416" s="1091"/>
      <c r="M2416" s="1091"/>
      <c r="N2416" s="1091"/>
      <c r="O2416" s="1091"/>
      <c r="P2416" s="1096"/>
      <c r="Q2416" s="1096"/>
      <c r="R2416" s="1096"/>
      <c r="S2416" s="1091"/>
    </row>
    <row r="2417" spans="1:19" x14ac:dyDescent="0.3">
      <c r="A2417" s="1090">
        <v>2412</v>
      </c>
      <c r="B2417" s="1091"/>
      <c r="C2417" s="1091"/>
      <c r="D2417" s="1097"/>
      <c r="E2417" s="1093">
        <f t="shared" si="149"/>
        <v>0</v>
      </c>
      <c r="F2417" s="1094">
        <f t="shared" si="150"/>
        <v>0</v>
      </c>
      <c r="G2417" s="1095">
        <f t="shared" si="151"/>
        <v>0</v>
      </c>
      <c r="H2417" s="1090" t="str">
        <f t="shared" ca="1" si="152"/>
        <v/>
      </c>
      <c r="I2417" s="1109"/>
      <c r="J2417" s="1109"/>
      <c r="K2417" s="1112"/>
      <c r="L2417" s="1091"/>
      <c r="M2417" s="1091"/>
      <c r="N2417" s="1091"/>
      <c r="O2417" s="1091"/>
      <c r="P2417" s="1096"/>
      <c r="Q2417" s="1096"/>
      <c r="R2417" s="1096"/>
      <c r="S2417" s="1091"/>
    </row>
    <row r="2418" spans="1:19" x14ac:dyDescent="0.3">
      <c r="A2418" s="1090">
        <v>2413</v>
      </c>
      <c r="B2418" s="1091"/>
      <c r="C2418" s="1091"/>
      <c r="D2418" s="1097"/>
      <c r="E2418" s="1093">
        <f t="shared" si="149"/>
        <v>0</v>
      </c>
      <c r="F2418" s="1094">
        <f t="shared" si="150"/>
        <v>0</v>
      </c>
      <c r="G2418" s="1095">
        <f t="shared" si="151"/>
        <v>0</v>
      </c>
      <c r="H2418" s="1090" t="str">
        <f t="shared" ca="1" si="152"/>
        <v/>
      </c>
      <c r="I2418" s="1109"/>
      <c r="J2418" s="1109"/>
      <c r="K2418" s="1112"/>
      <c r="L2418" s="1091"/>
      <c r="M2418" s="1091"/>
      <c r="N2418" s="1091"/>
      <c r="O2418" s="1091"/>
      <c r="P2418" s="1096"/>
      <c r="Q2418" s="1096"/>
      <c r="R2418" s="1096"/>
      <c r="S2418" s="1091"/>
    </row>
    <row r="2419" spans="1:19" x14ac:dyDescent="0.3">
      <c r="A2419" s="1090">
        <v>2414</v>
      </c>
      <c r="B2419" s="1091"/>
      <c r="C2419" s="1091"/>
      <c r="D2419" s="1097"/>
      <c r="E2419" s="1093">
        <f t="shared" si="149"/>
        <v>0</v>
      </c>
      <c r="F2419" s="1094">
        <f t="shared" si="150"/>
        <v>0</v>
      </c>
      <c r="G2419" s="1095">
        <f t="shared" si="151"/>
        <v>0</v>
      </c>
      <c r="H2419" s="1090" t="str">
        <f t="shared" ca="1" si="152"/>
        <v/>
      </c>
      <c r="I2419" s="1109"/>
      <c r="J2419" s="1109"/>
      <c r="K2419" s="1112"/>
      <c r="L2419" s="1091"/>
      <c r="M2419" s="1091"/>
      <c r="N2419" s="1091"/>
      <c r="O2419" s="1091"/>
      <c r="P2419" s="1096"/>
      <c r="Q2419" s="1096"/>
      <c r="R2419" s="1096"/>
      <c r="S2419" s="1091"/>
    </row>
    <row r="2420" spans="1:19" x14ac:dyDescent="0.3">
      <c r="A2420" s="1090">
        <v>2415</v>
      </c>
      <c r="B2420" s="1091"/>
      <c r="C2420" s="1091"/>
      <c r="D2420" s="1097"/>
      <c r="E2420" s="1093">
        <f t="shared" si="149"/>
        <v>0</v>
      </c>
      <c r="F2420" s="1094">
        <f t="shared" si="150"/>
        <v>0</v>
      </c>
      <c r="G2420" s="1095">
        <f t="shared" si="151"/>
        <v>0</v>
      </c>
      <c r="H2420" s="1090" t="str">
        <f t="shared" ca="1" si="152"/>
        <v/>
      </c>
      <c r="I2420" s="1109"/>
      <c r="J2420" s="1109"/>
      <c r="K2420" s="1112"/>
      <c r="L2420" s="1091"/>
      <c r="M2420" s="1091"/>
      <c r="N2420" s="1091"/>
      <c r="O2420" s="1091"/>
      <c r="P2420" s="1096"/>
      <c r="Q2420" s="1096"/>
      <c r="R2420" s="1096"/>
      <c r="S2420" s="1091"/>
    </row>
    <row r="2421" spans="1:19" x14ac:dyDescent="0.3">
      <c r="A2421" s="1090">
        <v>2416</v>
      </c>
      <c r="B2421" s="1091"/>
      <c r="C2421" s="1091"/>
      <c r="D2421" s="1097"/>
      <c r="E2421" s="1093">
        <f t="shared" si="149"/>
        <v>0</v>
      </c>
      <c r="F2421" s="1094">
        <f t="shared" si="150"/>
        <v>0</v>
      </c>
      <c r="G2421" s="1095">
        <f t="shared" si="151"/>
        <v>0</v>
      </c>
      <c r="H2421" s="1090" t="str">
        <f t="shared" ca="1" si="152"/>
        <v/>
      </c>
      <c r="I2421" s="1109"/>
      <c r="J2421" s="1109"/>
      <c r="K2421" s="1112"/>
      <c r="L2421" s="1091"/>
      <c r="M2421" s="1091"/>
      <c r="N2421" s="1091"/>
      <c r="O2421" s="1091"/>
      <c r="P2421" s="1096"/>
      <c r="Q2421" s="1096"/>
      <c r="R2421" s="1096"/>
      <c r="S2421" s="1091"/>
    </row>
    <row r="2422" spans="1:19" x14ac:dyDescent="0.3">
      <c r="A2422" s="1090">
        <v>2417</v>
      </c>
      <c r="B2422" s="1091"/>
      <c r="C2422" s="1091"/>
      <c r="D2422" s="1097"/>
      <c r="E2422" s="1093">
        <f t="shared" si="149"/>
        <v>0</v>
      </c>
      <c r="F2422" s="1094">
        <f t="shared" si="150"/>
        <v>0</v>
      </c>
      <c r="G2422" s="1095">
        <f t="shared" si="151"/>
        <v>0</v>
      </c>
      <c r="H2422" s="1090" t="str">
        <f t="shared" ca="1" si="152"/>
        <v/>
      </c>
      <c r="I2422" s="1109"/>
      <c r="J2422" s="1109"/>
      <c r="K2422" s="1112"/>
      <c r="L2422" s="1091"/>
      <c r="M2422" s="1091"/>
      <c r="N2422" s="1091"/>
      <c r="O2422" s="1091"/>
      <c r="P2422" s="1096"/>
      <c r="Q2422" s="1096"/>
      <c r="R2422" s="1096"/>
      <c r="S2422" s="1091"/>
    </row>
    <row r="2423" spans="1:19" x14ac:dyDescent="0.3">
      <c r="A2423" s="1090">
        <v>2418</v>
      </c>
      <c r="B2423" s="1091"/>
      <c r="C2423" s="1091"/>
      <c r="D2423" s="1097"/>
      <c r="E2423" s="1093">
        <f t="shared" si="149"/>
        <v>0</v>
      </c>
      <c r="F2423" s="1094">
        <f t="shared" si="150"/>
        <v>0</v>
      </c>
      <c r="G2423" s="1095">
        <f t="shared" si="151"/>
        <v>0</v>
      </c>
      <c r="H2423" s="1090" t="str">
        <f t="shared" ca="1" si="152"/>
        <v/>
      </c>
      <c r="I2423" s="1109"/>
      <c r="J2423" s="1109"/>
      <c r="K2423" s="1112"/>
      <c r="L2423" s="1091"/>
      <c r="M2423" s="1091"/>
      <c r="N2423" s="1091"/>
      <c r="O2423" s="1091"/>
      <c r="P2423" s="1096"/>
      <c r="Q2423" s="1096"/>
      <c r="R2423" s="1096"/>
      <c r="S2423" s="1091"/>
    </row>
    <row r="2424" spans="1:19" x14ac:dyDescent="0.3">
      <c r="A2424" s="1090">
        <v>2419</v>
      </c>
      <c r="B2424" s="1091"/>
      <c r="C2424" s="1091"/>
      <c r="D2424" s="1097"/>
      <c r="E2424" s="1093">
        <f t="shared" si="149"/>
        <v>0</v>
      </c>
      <c r="F2424" s="1094">
        <f t="shared" si="150"/>
        <v>0</v>
      </c>
      <c r="G2424" s="1095">
        <f t="shared" si="151"/>
        <v>0</v>
      </c>
      <c r="H2424" s="1090" t="str">
        <f t="shared" ca="1" si="152"/>
        <v/>
      </c>
      <c r="I2424" s="1109"/>
      <c r="J2424" s="1109"/>
      <c r="K2424" s="1112"/>
      <c r="L2424" s="1091"/>
      <c r="M2424" s="1091"/>
      <c r="N2424" s="1091"/>
      <c r="O2424" s="1091"/>
      <c r="P2424" s="1096"/>
      <c r="Q2424" s="1096"/>
      <c r="R2424" s="1096"/>
      <c r="S2424" s="1091"/>
    </row>
    <row r="2425" spans="1:19" x14ac:dyDescent="0.3">
      <c r="A2425" s="1090">
        <v>2420</v>
      </c>
      <c r="B2425" s="1091"/>
      <c r="C2425" s="1091"/>
      <c r="D2425" s="1097"/>
      <c r="E2425" s="1093">
        <f t="shared" si="149"/>
        <v>0</v>
      </c>
      <c r="F2425" s="1094">
        <f t="shared" si="150"/>
        <v>0</v>
      </c>
      <c r="G2425" s="1095">
        <f t="shared" si="151"/>
        <v>0</v>
      </c>
      <c r="H2425" s="1090" t="str">
        <f t="shared" ca="1" si="152"/>
        <v/>
      </c>
      <c r="I2425" s="1109"/>
      <c r="J2425" s="1109"/>
      <c r="K2425" s="1112"/>
      <c r="L2425" s="1091"/>
      <c r="M2425" s="1091"/>
      <c r="N2425" s="1091"/>
      <c r="O2425" s="1091"/>
      <c r="P2425" s="1096"/>
      <c r="Q2425" s="1096"/>
      <c r="R2425" s="1096"/>
      <c r="S2425" s="1091"/>
    </row>
    <row r="2426" spans="1:19" x14ac:dyDescent="0.3">
      <c r="A2426" s="1090">
        <v>2421</v>
      </c>
      <c r="B2426" s="1091"/>
      <c r="C2426" s="1091"/>
      <c r="D2426" s="1097"/>
      <c r="E2426" s="1093">
        <f t="shared" si="149"/>
        <v>0</v>
      </c>
      <c r="F2426" s="1094">
        <f t="shared" si="150"/>
        <v>0</v>
      </c>
      <c r="G2426" s="1095">
        <f t="shared" si="151"/>
        <v>0</v>
      </c>
      <c r="H2426" s="1090" t="str">
        <f t="shared" ca="1" si="152"/>
        <v/>
      </c>
      <c r="I2426" s="1109"/>
      <c r="J2426" s="1109"/>
      <c r="K2426" s="1112"/>
      <c r="L2426" s="1091"/>
      <c r="M2426" s="1091"/>
      <c r="N2426" s="1091"/>
      <c r="O2426" s="1091"/>
      <c r="P2426" s="1096"/>
      <c r="Q2426" s="1096"/>
      <c r="R2426" s="1096"/>
      <c r="S2426" s="1091"/>
    </row>
    <row r="2427" spans="1:19" x14ac:dyDescent="0.3">
      <c r="A2427" s="1090">
        <v>2422</v>
      </c>
      <c r="B2427" s="1091"/>
      <c r="C2427" s="1091"/>
      <c r="D2427" s="1097"/>
      <c r="E2427" s="1093">
        <f t="shared" si="149"/>
        <v>0</v>
      </c>
      <c r="F2427" s="1094">
        <f t="shared" si="150"/>
        <v>0</v>
      </c>
      <c r="G2427" s="1095">
        <f t="shared" si="151"/>
        <v>0</v>
      </c>
      <c r="H2427" s="1090" t="str">
        <f t="shared" ca="1" si="152"/>
        <v/>
      </c>
      <c r="I2427" s="1109"/>
      <c r="J2427" s="1109"/>
      <c r="K2427" s="1112"/>
      <c r="L2427" s="1091"/>
      <c r="M2427" s="1091"/>
      <c r="N2427" s="1091"/>
      <c r="O2427" s="1091"/>
      <c r="P2427" s="1096"/>
      <c r="Q2427" s="1096"/>
      <c r="R2427" s="1096"/>
      <c r="S2427" s="1091"/>
    </row>
    <row r="2428" spans="1:19" x14ac:dyDescent="0.3">
      <c r="A2428" s="1090">
        <v>2423</v>
      </c>
      <c r="B2428" s="1091"/>
      <c r="C2428" s="1091"/>
      <c r="D2428" s="1097"/>
      <c r="E2428" s="1093">
        <f t="shared" si="149"/>
        <v>0</v>
      </c>
      <c r="F2428" s="1094">
        <f t="shared" si="150"/>
        <v>0</v>
      </c>
      <c r="G2428" s="1095">
        <f t="shared" si="151"/>
        <v>0</v>
      </c>
      <c r="H2428" s="1090" t="str">
        <f t="shared" ca="1" si="152"/>
        <v/>
      </c>
      <c r="I2428" s="1109"/>
      <c r="J2428" s="1109"/>
      <c r="K2428" s="1112"/>
      <c r="L2428" s="1091"/>
      <c r="M2428" s="1091"/>
      <c r="N2428" s="1091"/>
      <c r="O2428" s="1091"/>
      <c r="P2428" s="1096"/>
      <c r="Q2428" s="1096"/>
      <c r="R2428" s="1096"/>
      <c r="S2428" s="1091"/>
    </row>
    <row r="2429" spans="1:19" x14ac:dyDescent="0.3">
      <c r="A2429" s="1090">
        <v>2424</v>
      </c>
      <c r="B2429" s="1091"/>
      <c r="C2429" s="1091"/>
      <c r="D2429" s="1097"/>
      <c r="E2429" s="1093">
        <f t="shared" si="149"/>
        <v>0</v>
      </c>
      <c r="F2429" s="1094">
        <f t="shared" si="150"/>
        <v>0</v>
      </c>
      <c r="G2429" s="1095">
        <f t="shared" si="151"/>
        <v>0</v>
      </c>
      <c r="H2429" s="1090" t="str">
        <f t="shared" ca="1" si="152"/>
        <v/>
      </c>
      <c r="I2429" s="1109"/>
      <c r="J2429" s="1109"/>
      <c r="K2429" s="1112"/>
      <c r="L2429" s="1091"/>
      <c r="M2429" s="1091"/>
      <c r="N2429" s="1091"/>
      <c r="O2429" s="1091"/>
      <c r="P2429" s="1096"/>
      <c r="Q2429" s="1096"/>
      <c r="R2429" s="1096"/>
      <c r="S2429" s="1091"/>
    </row>
    <row r="2430" spans="1:19" x14ac:dyDescent="0.3">
      <c r="A2430" s="1090">
        <v>2425</v>
      </c>
      <c r="B2430" s="1091"/>
      <c r="C2430" s="1091"/>
      <c r="D2430" s="1097"/>
      <c r="E2430" s="1093">
        <f t="shared" si="149"/>
        <v>0</v>
      </c>
      <c r="F2430" s="1094">
        <f t="shared" si="150"/>
        <v>0</v>
      </c>
      <c r="G2430" s="1095">
        <f t="shared" si="151"/>
        <v>0</v>
      </c>
      <c r="H2430" s="1090" t="str">
        <f t="shared" ca="1" si="152"/>
        <v/>
      </c>
      <c r="I2430" s="1109"/>
      <c r="J2430" s="1109"/>
      <c r="K2430" s="1112"/>
      <c r="L2430" s="1091"/>
      <c r="M2430" s="1091"/>
      <c r="N2430" s="1091"/>
      <c r="O2430" s="1091"/>
      <c r="P2430" s="1096"/>
      <c r="Q2430" s="1096"/>
      <c r="R2430" s="1096"/>
      <c r="S2430" s="1091"/>
    </row>
    <row r="2431" spans="1:19" x14ac:dyDescent="0.3">
      <c r="A2431" s="1090">
        <v>2426</v>
      </c>
      <c r="B2431" s="1091"/>
      <c r="C2431" s="1091"/>
      <c r="D2431" s="1097"/>
      <c r="E2431" s="1093">
        <f t="shared" si="149"/>
        <v>0</v>
      </c>
      <c r="F2431" s="1094">
        <f t="shared" si="150"/>
        <v>0</v>
      </c>
      <c r="G2431" s="1095">
        <f t="shared" si="151"/>
        <v>0</v>
      </c>
      <c r="H2431" s="1090" t="str">
        <f t="shared" ca="1" si="152"/>
        <v/>
      </c>
      <c r="I2431" s="1109"/>
      <c r="J2431" s="1109"/>
      <c r="K2431" s="1112"/>
      <c r="L2431" s="1091"/>
      <c r="M2431" s="1091"/>
      <c r="N2431" s="1091"/>
      <c r="O2431" s="1091"/>
      <c r="P2431" s="1096"/>
      <c r="Q2431" s="1096"/>
      <c r="R2431" s="1096"/>
      <c r="S2431" s="1091"/>
    </row>
    <row r="2432" spans="1:19" x14ac:dyDescent="0.3">
      <c r="A2432" s="1090">
        <v>2427</v>
      </c>
      <c r="B2432" s="1091"/>
      <c r="C2432" s="1091"/>
      <c r="D2432" s="1097"/>
      <c r="E2432" s="1093">
        <f t="shared" si="149"/>
        <v>0</v>
      </c>
      <c r="F2432" s="1094">
        <f t="shared" si="150"/>
        <v>0</v>
      </c>
      <c r="G2432" s="1095">
        <f t="shared" si="151"/>
        <v>0</v>
      </c>
      <c r="H2432" s="1090" t="str">
        <f t="shared" ca="1" si="152"/>
        <v/>
      </c>
      <c r="I2432" s="1109"/>
      <c r="J2432" s="1109"/>
      <c r="K2432" s="1112"/>
      <c r="L2432" s="1091"/>
      <c r="M2432" s="1091"/>
      <c r="N2432" s="1091"/>
      <c r="O2432" s="1091"/>
      <c r="P2432" s="1096"/>
      <c r="Q2432" s="1096"/>
      <c r="R2432" s="1096"/>
      <c r="S2432" s="1091"/>
    </row>
    <row r="2433" spans="1:19" x14ac:dyDescent="0.3">
      <c r="A2433" s="1090">
        <v>2428</v>
      </c>
      <c r="B2433" s="1091"/>
      <c r="C2433" s="1091"/>
      <c r="D2433" s="1097"/>
      <c r="E2433" s="1093">
        <f t="shared" si="149"/>
        <v>0</v>
      </c>
      <c r="F2433" s="1094">
        <f t="shared" si="150"/>
        <v>0</v>
      </c>
      <c r="G2433" s="1095">
        <f t="shared" si="151"/>
        <v>0</v>
      </c>
      <c r="H2433" s="1090" t="str">
        <f t="shared" ca="1" si="152"/>
        <v/>
      </c>
      <c r="I2433" s="1109"/>
      <c r="J2433" s="1109"/>
      <c r="K2433" s="1112"/>
      <c r="L2433" s="1091"/>
      <c r="M2433" s="1091"/>
      <c r="N2433" s="1091"/>
      <c r="O2433" s="1091"/>
      <c r="P2433" s="1096"/>
      <c r="Q2433" s="1096"/>
      <c r="R2433" s="1096"/>
      <c r="S2433" s="1091"/>
    </row>
    <row r="2434" spans="1:19" x14ac:dyDescent="0.3">
      <c r="A2434" s="1090">
        <v>2429</v>
      </c>
      <c r="B2434" s="1091"/>
      <c r="C2434" s="1091"/>
      <c r="D2434" s="1097"/>
      <c r="E2434" s="1093">
        <f t="shared" si="149"/>
        <v>0</v>
      </c>
      <c r="F2434" s="1094">
        <f t="shared" si="150"/>
        <v>0</v>
      </c>
      <c r="G2434" s="1095">
        <f t="shared" si="151"/>
        <v>0</v>
      </c>
      <c r="H2434" s="1090" t="str">
        <f t="shared" ca="1" si="152"/>
        <v/>
      </c>
      <c r="I2434" s="1109"/>
      <c r="J2434" s="1109"/>
      <c r="K2434" s="1112"/>
      <c r="L2434" s="1091"/>
      <c r="M2434" s="1091"/>
      <c r="N2434" s="1091"/>
      <c r="O2434" s="1091"/>
      <c r="P2434" s="1096"/>
      <c r="Q2434" s="1096"/>
      <c r="R2434" s="1096"/>
      <c r="S2434" s="1091"/>
    </row>
    <row r="2435" spans="1:19" x14ac:dyDescent="0.3">
      <c r="A2435" s="1090">
        <v>2430</v>
      </c>
      <c r="B2435" s="1091"/>
      <c r="C2435" s="1091"/>
      <c r="D2435" s="1097"/>
      <c r="E2435" s="1093">
        <f t="shared" si="149"/>
        <v>0</v>
      </c>
      <c r="F2435" s="1094">
        <f t="shared" si="150"/>
        <v>0</v>
      </c>
      <c r="G2435" s="1095">
        <f t="shared" si="151"/>
        <v>0</v>
      </c>
      <c r="H2435" s="1090" t="str">
        <f t="shared" ca="1" si="152"/>
        <v/>
      </c>
      <c r="I2435" s="1109"/>
      <c r="J2435" s="1109"/>
      <c r="K2435" s="1112"/>
      <c r="L2435" s="1091"/>
      <c r="M2435" s="1091"/>
      <c r="N2435" s="1091"/>
      <c r="O2435" s="1091"/>
      <c r="P2435" s="1096"/>
      <c r="Q2435" s="1096"/>
      <c r="R2435" s="1096"/>
      <c r="S2435" s="1091"/>
    </row>
    <row r="2436" spans="1:19" x14ac:dyDescent="0.3">
      <c r="A2436" s="1090">
        <v>2431</v>
      </c>
      <c r="B2436" s="1091"/>
      <c r="C2436" s="1091"/>
      <c r="D2436" s="1097"/>
      <c r="E2436" s="1093">
        <f t="shared" si="149"/>
        <v>0</v>
      </c>
      <c r="F2436" s="1094">
        <f t="shared" si="150"/>
        <v>0</v>
      </c>
      <c r="G2436" s="1095">
        <f t="shared" si="151"/>
        <v>0</v>
      </c>
      <c r="H2436" s="1090" t="str">
        <f t="shared" ca="1" si="152"/>
        <v/>
      </c>
      <c r="I2436" s="1109"/>
      <c r="J2436" s="1109"/>
      <c r="K2436" s="1112"/>
      <c r="L2436" s="1091"/>
      <c r="M2436" s="1091"/>
      <c r="N2436" s="1091"/>
      <c r="O2436" s="1091"/>
      <c r="P2436" s="1096"/>
      <c r="Q2436" s="1096"/>
      <c r="R2436" s="1096"/>
      <c r="S2436" s="1091"/>
    </row>
    <row r="2437" spans="1:19" x14ac:dyDescent="0.3">
      <c r="A2437" s="1090">
        <v>2432</v>
      </c>
      <c r="B2437" s="1091"/>
      <c r="C2437" s="1091"/>
      <c r="D2437" s="1097"/>
      <c r="E2437" s="1093">
        <f t="shared" si="149"/>
        <v>0</v>
      </c>
      <c r="F2437" s="1094">
        <f t="shared" si="150"/>
        <v>0</v>
      </c>
      <c r="G2437" s="1095">
        <f t="shared" si="151"/>
        <v>0</v>
      </c>
      <c r="H2437" s="1090" t="str">
        <f t="shared" ca="1" si="152"/>
        <v/>
      </c>
      <c r="I2437" s="1109"/>
      <c r="J2437" s="1109"/>
      <c r="K2437" s="1112"/>
      <c r="L2437" s="1091"/>
      <c r="M2437" s="1091"/>
      <c r="N2437" s="1091"/>
      <c r="O2437" s="1091"/>
      <c r="P2437" s="1096"/>
      <c r="Q2437" s="1096"/>
      <c r="R2437" s="1096"/>
      <c r="S2437" s="1091"/>
    </row>
    <row r="2438" spans="1:19" x14ac:dyDescent="0.3">
      <c r="A2438" s="1090">
        <v>2433</v>
      </c>
      <c r="B2438" s="1091"/>
      <c r="C2438" s="1091"/>
      <c r="D2438" s="1097"/>
      <c r="E2438" s="1093">
        <f t="shared" si="149"/>
        <v>0</v>
      </c>
      <c r="F2438" s="1094">
        <f t="shared" si="150"/>
        <v>0</v>
      </c>
      <c r="G2438" s="1095">
        <f t="shared" si="151"/>
        <v>0</v>
      </c>
      <c r="H2438" s="1090" t="str">
        <f t="shared" ca="1" si="152"/>
        <v/>
      </c>
      <c r="I2438" s="1109"/>
      <c r="J2438" s="1109"/>
      <c r="K2438" s="1112"/>
      <c r="L2438" s="1091"/>
      <c r="M2438" s="1091"/>
      <c r="N2438" s="1091"/>
      <c r="O2438" s="1091"/>
      <c r="P2438" s="1096"/>
      <c r="Q2438" s="1096"/>
      <c r="R2438" s="1096"/>
      <c r="S2438" s="1091"/>
    </row>
    <row r="2439" spans="1:19" x14ac:dyDescent="0.3">
      <c r="A2439" s="1090">
        <v>2434</v>
      </c>
      <c r="B2439" s="1091"/>
      <c r="C2439" s="1091"/>
      <c r="D2439" s="1097"/>
      <c r="E2439" s="1093">
        <f t="shared" ref="E2439:E2502" si="153">D2439</f>
        <v>0</v>
      </c>
      <c r="F2439" s="1094">
        <f t="shared" ref="F2439:F2502" si="154">D2439</f>
        <v>0</v>
      </c>
      <c r="G2439" s="1095">
        <f t="shared" ref="G2439:G2502" si="155">D2439</f>
        <v>0</v>
      </c>
      <c r="H2439" s="1090" t="str">
        <f t="shared" ref="H2439:H2502" ca="1" si="156">IF(ISBLANK(D2439),"",DATEDIF(G2439,TODAY(),"y"))</f>
        <v/>
      </c>
      <c r="I2439" s="1109"/>
      <c r="J2439" s="1109"/>
      <c r="K2439" s="1112"/>
      <c r="L2439" s="1091"/>
      <c r="M2439" s="1091"/>
      <c r="N2439" s="1091"/>
      <c r="O2439" s="1091"/>
      <c r="P2439" s="1096"/>
      <c r="Q2439" s="1096"/>
      <c r="R2439" s="1096"/>
      <c r="S2439" s="1091"/>
    </row>
    <row r="2440" spans="1:19" x14ac:dyDescent="0.3">
      <c r="A2440" s="1090">
        <v>2435</v>
      </c>
      <c r="B2440" s="1091"/>
      <c r="C2440" s="1091"/>
      <c r="D2440" s="1097"/>
      <c r="E2440" s="1093">
        <f t="shared" si="153"/>
        <v>0</v>
      </c>
      <c r="F2440" s="1094">
        <f t="shared" si="154"/>
        <v>0</v>
      </c>
      <c r="G2440" s="1095">
        <f t="shared" si="155"/>
        <v>0</v>
      </c>
      <c r="H2440" s="1090" t="str">
        <f t="shared" ca="1" si="156"/>
        <v/>
      </c>
      <c r="I2440" s="1109"/>
      <c r="J2440" s="1109"/>
      <c r="K2440" s="1112"/>
      <c r="L2440" s="1091"/>
      <c r="M2440" s="1091"/>
      <c r="N2440" s="1091"/>
      <c r="O2440" s="1091"/>
      <c r="P2440" s="1096"/>
      <c r="Q2440" s="1096"/>
      <c r="R2440" s="1096"/>
      <c r="S2440" s="1091"/>
    </row>
    <row r="2441" spans="1:19" x14ac:dyDescent="0.3">
      <c r="A2441" s="1090">
        <v>2436</v>
      </c>
      <c r="B2441" s="1091"/>
      <c r="C2441" s="1091"/>
      <c r="D2441" s="1097"/>
      <c r="E2441" s="1093">
        <f t="shared" si="153"/>
        <v>0</v>
      </c>
      <c r="F2441" s="1094">
        <f t="shared" si="154"/>
        <v>0</v>
      </c>
      <c r="G2441" s="1095">
        <f t="shared" si="155"/>
        <v>0</v>
      </c>
      <c r="H2441" s="1090" t="str">
        <f t="shared" ca="1" si="156"/>
        <v/>
      </c>
      <c r="I2441" s="1109"/>
      <c r="J2441" s="1109"/>
      <c r="K2441" s="1112"/>
      <c r="L2441" s="1091"/>
      <c r="M2441" s="1091"/>
      <c r="N2441" s="1091"/>
      <c r="O2441" s="1091"/>
      <c r="P2441" s="1096"/>
      <c r="Q2441" s="1096"/>
      <c r="R2441" s="1096"/>
      <c r="S2441" s="1091"/>
    </row>
    <row r="2442" spans="1:19" x14ac:dyDescent="0.3">
      <c r="A2442" s="1090">
        <v>2437</v>
      </c>
      <c r="B2442" s="1091"/>
      <c r="C2442" s="1091"/>
      <c r="D2442" s="1097"/>
      <c r="E2442" s="1093">
        <f t="shared" si="153"/>
        <v>0</v>
      </c>
      <c r="F2442" s="1094">
        <f t="shared" si="154"/>
        <v>0</v>
      </c>
      <c r="G2442" s="1095">
        <f t="shared" si="155"/>
        <v>0</v>
      </c>
      <c r="H2442" s="1090" t="str">
        <f t="shared" ca="1" si="156"/>
        <v/>
      </c>
      <c r="I2442" s="1109"/>
      <c r="J2442" s="1109"/>
      <c r="K2442" s="1112"/>
      <c r="L2442" s="1091"/>
      <c r="M2442" s="1091"/>
      <c r="N2442" s="1091"/>
      <c r="O2442" s="1091"/>
      <c r="P2442" s="1096"/>
      <c r="Q2442" s="1096"/>
      <c r="R2442" s="1096"/>
      <c r="S2442" s="1091"/>
    </row>
    <row r="2443" spans="1:19" x14ac:dyDescent="0.3">
      <c r="A2443" s="1090">
        <v>2438</v>
      </c>
      <c r="B2443" s="1091"/>
      <c r="C2443" s="1091"/>
      <c r="D2443" s="1097"/>
      <c r="E2443" s="1093">
        <f t="shared" si="153"/>
        <v>0</v>
      </c>
      <c r="F2443" s="1094">
        <f t="shared" si="154"/>
        <v>0</v>
      </c>
      <c r="G2443" s="1095">
        <f t="shared" si="155"/>
        <v>0</v>
      </c>
      <c r="H2443" s="1090" t="str">
        <f t="shared" ca="1" si="156"/>
        <v/>
      </c>
      <c r="I2443" s="1109"/>
      <c r="J2443" s="1109"/>
      <c r="K2443" s="1112"/>
      <c r="L2443" s="1091"/>
      <c r="M2443" s="1091"/>
      <c r="N2443" s="1091"/>
      <c r="O2443" s="1091"/>
      <c r="P2443" s="1096"/>
      <c r="Q2443" s="1096"/>
      <c r="R2443" s="1096"/>
      <c r="S2443" s="1091"/>
    </row>
    <row r="2444" spans="1:19" x14ac:dyDescent="0.3">
      <c r="A2444" s="1090">
        <v>2439</v>
      </c>
      <c r="B2444" s="1091"/>
      <c r="C2444" s="1091"/>
      <c r="D2444" s="1097"/>
      <c r="E2444" s="1093">
        <f t="shared" si="153"/>
        <v>0</v>
      </c>
      <c r="F2444" s="1094">
        <f t="shared" si="154"/>
        <v>0</v>
      </c>
      <c r="G2444" s="1095">
        <f t="shared" si="155"/>
        <v>0</v>
      </c>
      <c r="H2444" s="1090" t="str">
        <f t="shared" ca="1" si="156"/>
        <v/>
      </c>
      <c r="I2444" s="1109"/>
      <c r="J2444" s="1109"/>
      <c r="K2444" s="1112"/>
      <c r="L2444" s="1091"/>
      <c r="M2444" s="1091"/>
      <c r="N2444" s="1091"/>
      <c r="O2444" s="1091"/>
      <c r="P2444" s="1096"/>
      <c r="Q2444" s="1096"/>
      <c r="R2444" s="1096"/>
      <c r="S2444" s="1091"/>
    </row>
    <row r="2445" spans="1:19" x14ac:dyDescent="0.3">
      <c r="A2445" s="1090">
        <v>2440</v>
      </c>
      <c r="B2445" s="1091"/>
      <c r="C2445" s="1091"/>
      <c r="D2445" s="1097"/>
      <c r="E2445" s="1093">
        <f t="shared" si="153"/>
        <v>0</v>
      </c>
      <c r="F2445" s="1094">
        <f t="shared" si="154"/>
        <v>0</v>
      </c>
      <c r="G2445" s="1095">
        <f t="shared" si="155"/>
        <v>0</v>
      </c>
      <c r="H2445" s="1090" t="str">
        <f t="shared" ca="1" si="156"/>
        <v/>
      </c>
      <c r="I2445" s="1109"/>
      <c r="J2445" s="1109"/>
      <c r="K2445" s="1112"/>
      <c r="L2445" s="1091"/>
      <c r="M2445" s="1091"/>
      <c r="N2445" s="1091"/>
      <c r="O2445" s="1091"/>
      <c r="P2445" s="1096"/>
      <c r="Q2445" s="1096"/>
      <c r="R2445" s="1096"/>
      <c r="S2445" s="1091"/>
    </row>
    <row r="2446" spans="1:19" x14ac:dyDescent="0.3">
      <c r="A2446" s="1090">
        <v>2441</v>
      </c>
      <c r="B2446" s="1091"/>
      <c r="C2446" s="1091"/>
      <c r="D2446" s="1097"/>
      <c r="E2446" s="1093">
        <f t="shared" si="153"/>
        <v>0</v>
      </c>
      <c r="F2446" s="1094">
        <f t="shared" si="154"/>
        <v>0</v>
      </c>
      <c r="G2446" s="1095">
        <f t="shared" si="155"/>
        <v>0</v>
      </c>
      <c r="H2446" s="1090" t="str">
        <f t="shared" ca="1" si="156"/>
        <v/>
      </c>
      <c r="I2446" s="1109"/>
      <c r="J2446" s="1109"/>
      <c r="K2446" s="1112"/>
      <c r="L2446" s="1091"/>
      <c r="M2446" s="1091"/>
      <c r="N2446" s="1091"/>
      <c r="O2446" s="1091"/>
      <c r="P2446" s="1096"/>
      <c r="Q2446" s="1096"/>
      <c r="R2446" s="1096"/>
      <c r="S2446" s="1091"/>
    </row>
    <row r="2447" spans="1:19" x14ac:dyDescent="0.3">
      <c r="A2447" s="1090">
        <v>2442</v>
      </c>
      <c r="B2447" s="1091"/>
      <c r="C2447" s="1091"/>
      <c r="D2447" s="1097"/>
      <c r="E2447" s="1093">
        <f t="shared" si="153"/>
        <v>0</v>
      </c>
      <c r="F2447" s="1094">
        <f t="shared" si="154"/>
        <v>0</v>
      </c>
      <c r="G2447" s="1095">
        <f t="shared" si="155"/>
        <v>0</v>
      </c>
      <c r="H2447" s="1090" t="str">
        <f t="shared" ca="1" si="156"/>
        <v/>
      </c>
      <c r="I2447" s="1109"/>
      <c r="J2447" s="1109"/>
      <c r="K2447" s="1112"/>
      <c r="L2447" s="1091"/>
      <c r="M2447" s="1091"/>
      <c r="N2447" s="1091"/>
      <c r="O2447" s="1091"/>
      <c r="P2447" s="1096"/>
      <c r="Q2447" s="1096"/>
      <c r="R2447" s="1096"/>
      <c r="S2447" s="1091"/>
    </row>
    <row r="2448" spans="1:19" x14ac:dyDescent="0.3">
      <c r="A2448" s="1090">
        <v>2443</v>
      </c>
      <c r="B2448" s="1091"/>
      <c r="C2448" s="1091"/>
      <c r="D2448" s="1097"/>
      <c r="E2448" s="1093">
        <f t="shared" si="153"/>
        <v>0</v>
      </c>
      <c r="F2448" s="1094">
        <f t="shared" si="154"/>
        <v>0</v>
      </c>
      <c r="G2448" s="1095">
        <f t="shared" si="155"/>
        <v>0</v>
      </c>
      <c r="H2448" s="1090" t="str">
        <f t="shared" ca="1" si="156"/>
        <v/>
      </c>
      <c r="I2448" s="1109"/>
      <c r="J2448" s="1109"/>
      <c r="K2448" s="1112"/>
      <c r="L2448" s="1091"/>
      <c r="M2448" s="1091"/>
      <c r="N2448" s="1091"/>
      <c r="O2448" s="1091"/>
      <c r="P2448" s="1096"/>
      <c r="Q2448" s="1096"/>
      <c r="R2448" s="1096"/>
      <c r="S2448" s="1091"/>
    </row>
    <row r="2449" spans="1:19" x14ac:dyDescent="0.3">
      <c r="A2449" s="1090">
        <v>2444</v>
      </c>
      <c r="B2449" s="1091"/>
      <c r="C2449" s="1091"/>
      <c r="D2449" s="1097"/>
      <c r="E2449" s="1093">
        <f t="shared" si="153"/>
        <v>0</v>
      </c>
      <c r="F2449" s="1094">
        <f t="shared" si="154"/>
        <v>0</v>
      </c>
      <c r="G2449" s="1095">
        <f t="shared" si="155"/>
        <v>0</v>
      </c>
      <c r="H2449" s="1090" t="str">
        <f t="shared" ca="1" si="156"/>
        <v/>
      </c>
      <c r="I2449" s="1109"/>
      <c r="J2449" s="1109"/>
      <c r="K2449" s="1112"/>
      <c r="L2449" s="1091"/>
      <c r="M2449" s="1091"/>
      <c r="N2449" s="1091"/>
      <c r="O2449" s="1091"/>
      <c r="P2449" s="1096"/>
      <c r="Q2449" s="1096"/>
      <c r="R2449" s="1096"/>
      <c r="S2449" s="1091"/>
    </row>
    <row r="2450" spans="1:19" x14ac:dyDescent="0.3">
      <c r="A2450" s="1090">
        <v>2445</v>
      </c>
      <c r="B2450" s="1091"/>
      <c r="C2450" s="1091"/>
      <c r="D2450" s="1097"/>
      <c r="E2450" s="1093">
        <f t="shared" si="153"/>
        <v>0</v>
      </c>
      <c r="F2450" s="1094">
        <f t="shared" si="154"/>
        <v>0</v>
      </c>
      <c r="G2450" s="1095">
        <f t="shared" si="155"/>
        <v>0</v>
      </c>
      <c r="H2450" s="1090" t="str">
        <f t="shared" ca="1" si="156"/>
        <v/>
      </c>
      <c r="I2450" s="1109"/>
      <c r="J2450" s="1109"/>
      <c r="K2450" s="1112"/>
      <c r="L2450" s="1091"/>
      <c r="M2450" s="1091"/>
      <c r="N2450" s="1091"/>
      <c r="O2450" s="1091"/>
      <c r="P2450" s="1096"/>
      <c r="Q2450" s="1096"/>
      <c r="R2450" s="1096"/>
      <c r="S2450" s="1091"/>
    </row>
    <row r="2451" spans="1:19" x14ac:dyDescent="0.3">
      <c r="A2451" s="1090">
        <v>2446</v>
      </c>
      <c r="B2451" s="1091"/>
      <c r="C2451" s="1091"/>
      <c r="D2451" s="1097"/>
      <c r="E2451" s="1093">
        <f t="shared" si="153"/>
        <v>0</v>
      </c>
      <c r="F2451" s="1094">
        <f t="shared" si="154"/>
        <v>0</v>
      </c>
      <c r="G2451" s="1095">
        <f t="shared" si="155"/>
        <v>0</v>
      </c>
      <c r="H2451" s="1090" t="str">
        <f t="shared" ca="1" si="156"/>
        <v/>
      </c>
      <c r="I2451" s="1109"/>
      <c r="J2451" s="1109"/>
      <c r="K2451" s="1112"/>
      <c r="L2451" s="1091"/>
      <c r="M2451" s="1091"/>
      <c r="N2451" s="1091"/>
      <c r="O2451" s="1091"/>
      <c r="P2451" s="1096"/>
      <c r="Q2451" s="1096"/>
      <c r="R2451" s="1096"/>
      <c r="S2451" s="1091"/>
    </row>
    <row r="2452" spans="1:19" x14ac:dyDescent="0.3">
      <c r="A2452" s="1090">
        <v>2447</v>
      </c>
      <c r="B2452" s="1091"/>
      <c r="C2452" s="1091"/>
      <c r="D2452" s="1097"/>
      <c r="E2452" s="1093">
        <f t="shared" si="153"/>
        <v>0</v>
      </c>
      <c r="F2452" s="1094">
        <f t="shared" si="154"/>
        <v>0</v>
      </c>
      <c r="G2452" s="1095">
        <f t="shared" si="155"/>
        <v>0</v>
      </c>
      <c r="H2452" s="1090" t="str">
        <f t="shared" ca="1" si="156"/>
        <v/>
      </c>
      <c r="I2452" s="1109"/>
      <c r="J2452" s="1109"/>
      <c r="K2452" s="1112"/>
      <c r="L2452" s="1091"/>
      <c r="M2452" s="1091"/>
      <c r="N2452" s="1091"/>
      <c r="O2452" s="1091"/>
      <c r="P2452" s="1096"/>
      <c r="Q2452" s="1096"/>
      <c r="R2452" s="1096"/>
      <c r="S2452" s="1091"/>
    </row>
    <row r="2453" spans="1:19" x14ac:dyDescent="0.3">
      <c r="A2453" s="1090">
        <v>2448</v>
      </c>
      <c r="B2453" s="1091"/>
      <c r="C2453" s="1091"/>
      <c r="D2453" s="1097"/>
      <c r="E2453" s="1093">
        <f t="shared" si="153"/>
        <v>0</v>
      </c>
      <c r="F2453" s="1094">
        <f t="shared" si="154"/>
        <v>0</v>
      </c>
      <c r="G2453" s="1095">
        <f t="shared" si="155"/>
        <v>0</v>
      </c>
      <c r="H2453" s="1090" t="str">
        <f t="shared" ca="1" si="156"/>
        <v/>
      </c>
      <c r="I2453" s="1109"/>
      <c r="J2453" s="1109"/>
      <c r="K2453" s="1112"/>
      <c r="L2453" s="1091"/>
      <c r="M2453" s="1091"/>
      <c r="N2453" s="1091"/>
      <c r="O2453" s="1091"/>
      <c r="P2453" s="1096"/>
      <c r="Q2453" s="1096"/>
      <c r="R2453" s="1096"/>
      <c r="S2453" s="1091"/>
    </row>
    <row r="2454" spans="1:19" x14ac:dyDescent="0.3">
      <c r="A2454" s="1090">
        <v>2449</v>
      </c>
      <c r="B2454" s="1091"/>
      <c r="C2454" s="1091"/>
      <c r="D2454" s="1097"/>
      <c r="E2454" s="1093">
        <f t="shared" si="153"/>
        <v>0</v>
      </c>
      <c r="F2454" s="1094">
        <f t="shared" si="154"/>
        <v>0</v>
      </c>
      <c r="G2454" s="1095">
        <f t="shared" si="155"/>
        <v>0</v>
      </c>
      <c r="H2454" s="1090" t="str">
        <f t="shared" ca="1" si="156"/>
        <v/>
      </c>
      <c r="I2454" s="1109"/>
      <c r="J2454" s="1109"/>
      <c r="K2454" s="1112"/>
      <c r="L2454" s="1091"/>
      <c r="M2454" s="1091"/>
      <c r="N2454" s="1091"/>
      <c r="O2454" s="1091"/>
      <c r="P2454" s="1096"/>
      <c r="Q2454" s="1096"/>
      <c r="R2454" s="1096"/>
      <c r="S2454" s="1091"/>
    </row>
    <row r="2455" spans="1:19" x14ac:dyDescent="0.3">
      <c r="A2455" s="1090">
        <v>2450</v>
      </c>
      <c r="B2455" s="1091"/>
      <c r="C2455" s="1091"/>
      <c r="D2455" s="1097"/>
      <c r="E2455" s="1093">
        <f t="shared" si="153"/>
        <v>0</v>
      </c>
      <c r="F2455" s="1094">
        <f t="shared" si="154"/>
        <v>0</v>
      </c>
      <c r="G2455" s="1095">
        <f t="shared" si="155"/>
        <v>0</v>
      </c>
      <c r="H2455" s="1090" t="str">
        <f t="shared" ca="1" si="156"/>
        <v/>
      </c>
      <c r="I2455" s="1109"/>
      <c r="J2455" s="1109"/>
      <c r="K2455" s="1112"/>
      <c r="L2455" s="1091"/>
      <c r="M2455" s="1091"/>
      <c r="N2455" s="1091"/>
      <c r="O2455" s="1091"/>
      <c r="P2455" s="1096"/>
      <c r="Q2455" s="1096"/>
      <c r="R2455" s="1096"/>
      <c r="S2455" s="1091"/>
    </row>
    <row r="2456" spans="1:19" x14ac:dyDescent="0.3">
      <c r="A2456" s="1090">
        <v>2451</v>
      </c>
      <c r="B2456" s="1091"/>
      <c r="C2456" s="1091"/>
      <c r="D2456" s="1097"/>
      <c r="E2456" s="1093">
        <f t="shared" si="153"/>
        <v>0</v>
      </c>
      <c r="F2456" s="1094">
        <f t="shared" si="154"/>
        <v>0</v>
      </c>
      <c r="G2456" s="1095">
        <f t="shared" si="155"/>
        <v>0</v>
      </c>
      <c r="H2456" s="1090" t="str">
        <f t="shared" ca="1" si="156"/>
        <v/>
      </c>
      <c r="I2456" s="1109"/>
      <c r="J2456" s="1109"/>
      <c r="K2456" s="1112"/>
      <c r="L2456" s="1091"/>
      <c r="M2456" s="1091"/>
      <c r="N2456" s="1091"/>
      <c r="O2456" s="1091"/>
      <c r="P2456" s="1096"/>
      <c r="Q2456" s="1096"/>
      <c r="R2456" s="1096"/>
      <c r="S2456" s="1091"/>
    </row>
    <row r="2457" spans="1:19" x14ac:dyDescent="0.3">
      <c r="A2457" s="1090">
        <v>2452</v>
      </c>
      <c r="B2457" s="1091"/>
      <c r="C2457" s="1091"/>
      <c r="D2457" s="1097"/>
      <c r="E2457" s="1093">
        <f t="shared" si="153"/>
        <v>0</v>
      </c>
      <c r="F2457" s="1094">
        <f t="shared" si="154"/>
        <v>0</v>
      </c>
      <c r="G2457" s="1095">
        <f t="shared" si="155"/>
        <v>0</v>
      </c>
      <c r="H2457" s="1090" t="str">
        <f t="shared" ca="1" si="156"/>
        <v/>
      </c>
      <c r="I2457" s="1109"/>
      <c r="J2457" s="1109"/>
      <c r="K2457" s="1112"/>
      <c r="L2457" s="1091"/>
      <c r="M2457" s="1091"/>
      <c r="N2457" s="1091"/>
      <c r="O2457" s="1091"/>
      <c r="P2457" s="1096"/>
      <c r="Q2457" s="1096"/>
      <c r="R2457" s="1096"/>
      <c r="S2457" s="1091"/>
    </row>
    <row r="2458" spans="1:19" x14ac:dyDescent="0.3">
      <c r="A2458" s="1090">
        <v>2453</v>
      </c>
      <c r="B2458" s="1091"/>
      <c r="C2458" s="1091"/>
      <c r="D2458" s="1097"/>
      <c r="E2458" s="1093">
        <f t="shared" si="153"/>
        <v>0</v>
      </c>
      <c r="F2458" s="1094">
        <f t="shared" si="154"/>
        <v>0</v>
      </c>
      <c r="G2458" s="1095">
        <f t="shared" si="155"/>
        <v>0</v>
      </c>
      <c r="H2458" s="1090" t="str">
        <f t="shared" ca="1" si="156"/>
        <v/>
      </c>
      <c r="I2458" s="1109"/>
      <c r="J2458" s="1109"/>
      <c r="K2458" s="1112"/>
      <c r="L2458" s="1091"/>
      <c r="M2458" s="1091"/>
      <c r="N2458" s="1091"/>
      <c r="O2458" s="1091"/>
      <c r="P2458" s="1096"/>
      <c r="Q2458" s="1096"/>
      <c r="R2458" s="1096"/>
      <c r="S2458" s="1091"/>
    </row>
    <row r="2459" spans="1:19" x14ac:dyDescent="0.3">
      <c r="A2459" s="1090">
        <v>2454</v>
      </c>
      <c r="B2459" s="1091"/>
      <c r="C2459" s="1091"/>
      <c r="D2459" s="1097"/>
      <c r="E2459" s="1093">
        <f t="shared" si="153"/>
        <v>0</v>
      </c>
      <c r="F2459" s="1094">
        <f t="shared" si="154"/>
        <v>0</v>
      </c>
      <c r="G2459" s="1095">
        <f t="shared" si="155"/>
        <v>0</v>
      </c>
      <c r="H2459" s="1090" t="str">
        <f t="shared" ca="1" si="156"/>
        <v/>
      </c>
      <c r="I2459" s="1109"/>
      <c r="J2459" s="1109"/>
      <c r="K2459" s="1112"/>
      <c r="L2459" s="1091"/>
      <c r="M2459" s="1091"/>
      <c r="N2459" s="1091"/>
      <c r="O2459" s="1091"/>
      <c r="P2459" s="1096"/>
      <c r="Q2459" s="1096"/>
      <c r="R2459" s="1096"/>
      <c r="S2459" s="1091"/>
    </row>
    <row r="2460" spans="1:19" x14ac:dyDescent="0.3">
      <c r="A2460" s="1090">
        <v>2455</v>
      </c>
      <c r="B2460" s="1091"/>
      <c r="C2460" s="1091"/>
      <c r="D2460" s="1097"/>
      <c r="E2460" s="1093">
        <f t="shared" si="153"/>
        <v>0</v>
      </c>
      <c r="F2460" s="1094">
        <f t="shared" si="154"/>
        <v>0</v>
      </c>
      <c r="G2460" s="1095">
        <f t="shared" si="155"/>
        <v>0</v>
      </c>
      <c r="H2460" s="1090" t="str">
        <f t="shared" ca="1" si="156"/>
        <v/>
      </c>
      <c r="I2460" s="1109"/>
      <c r="J2460" s="1109"/>
      <c r="K2460" s="1112"/>
      <c r="L2460" s="1091"/>
      <c r="M2460" s="1091"/>
      <c r="N2460" s="1091"/>
      <c r="O2460" s="1091"/>
      <c r="P2460" s="1096"/>
      <c r="Q2460" s="1096"/>
      <c r="R2460" s="1096"/>
      <c r="S2460" s="1091"/>
    </row>
    <row r="2461" spans="1:19" x14ac:dyDescent="0.3">
      <c r="A2461" s="1090">
        <v>2456</v>
      </c>
      <c r="B2461" s="1091"/>
      <c r="C2461" s="1091"/>
      <c r="D2461" s="1097"/>
      <c r="E2461" s="1093">
        <f t="shared" si="153"/>
        <v>0</v>
      </c>
      <c r="F2461" s="1094">
        <f t="shared" si="154"/>
        <v>0</v>
      </c>
      <c r="G2461" s="1095">
        <f t="shared" si="155"/>
        <v>0</v>
      </c>
      <c r="H2461" s="1090" t="str">
        <f t="shared" ca="1" si="156"/>
        <v/>
      </c>
      <c r="I2461" s="1109"/>
      <c r="J2461" s="1109"/>
      <c r="K2461" s="1112"/>
      <c r="L2461" s="1091"/>
      <c r="M2461" s="1091"/>
      <c r="N2461" s="1091"/>
      <c r="O2461" s="1091"/>
      <c r="P2461" s="1096"/>
      <c r="Q2461" s="1096"/>
      <c r="R2461" s="1096"/>
      <c r="S2461" s="1091"/>
    </row>
    <row r="2462" spans="1:19" x14ac:dyDescent="0.3">
      <c r="A2462" s="1090">
        <v>2457</v>
      </c>
      <c r="B2462" s="1091"/>
      <c r="C2462" s="1091"/>
      <c r="D2462" s="1097"/>
      <c r="E2462" s="1093">
        <f t="shared" si="153"/>
        <v>0</v>
      </c>
      <c r="F2462" s="1094">
        <f t="shared" si="154"/>
        <v>0</v>
      </c>
      <c r="G2462" s="1095">
        <f t="shared" si="155"/>
        <v>0</v>
      </c>
      <c r="H2462" s="1090" t="str">
        <f t="shared" ca="1" si="156"/>
        <v/>
      </c>
      <c r="I2462" s="1109"/>
      <c r="J2462" s="1109"/>
      <c r="K2462" s="1112"/>
      <c r="L2462" s="1091"/>
      <c r="M2462" s="1091"/>
      <c r="N2462" s="1091"/>
      <c r="O2462" s="1091"/>
      <c r="P2462" s="1096"/>
      <c r="Q2462" s="1096"/>
      <c r="R2462" s="1096"/>
      <c r="S2462" s="1091"/>
    </row>
    <row r="2463" spans="1:19" x14ac:dyDescent="0.3">
      <c r="A2463" s="1090">
        <v>2458</v>
      </c>
      <c r="B2463" s="1091"/>
      <c r="C2463" s="1091"/>
      <c r="D2463" s="1097"/>
      <c r="E2463" s="1093">
        <f t="shared" si="153"/>
        <v>0</v>
      </c>
      <c r="F2463" s="1094">
        <f t="shared" si="154"/>
        <v>0</v>
      </c>
      <c r="G2463" s="1095">
        <f t="shared" si="155"/>
        <v>0</v>
      </c>
      <c r="H2463" s="1090" t="str">
        <f t="shared" ca="1" si="156"/>
        <v/>
      </c>
      <c r="I2463" s="1109"/>
      <c r="J2463" s="1109"/>
      <c r="K2463" s="1112"/>
      <c r="L2463" s="1091"/>
      <c r="M2463" s="1091"/>
      <c r="N2463" s="1091"/>
      <c r="O2463" s="1091"/>
      <c r="P2463" s="1096"/>
      <c r="Q2463" s="1096"/>
      <c r="R2463" s="1096"/>
      <c r="S2463" s="1091"/>
    </row>
    <row r="2464" spans="1:19" x14ac:dyDescent="0.3">
      <c r="A2464" s="1090">
        <v>2459</v>
      </c>
      <c r="B2464" s="1091"/>
      <c r="C2464" s="1091"/>
      <c r="D2464" s="1097"/>
      <c r="E2464" s="1093">
        <f t="shared" si="153"/>
        <v>0</v>
      </c>
      <c r="F2464" s="1094">
        <f t="shared" si="154"/>
        <v>0</v>
      </c>
      <c r="G2464" s="1095">
        <f t="shared" si="155"/>
        <v>0</v>
      </c>
      <c r="H2464" s="1090" t="str">
        <f t="shared" ca="1" si="156"/>
        <v/>
      </c>
      <c r="I2464" s="1109"/>
      <c r="J2464" s="1109"/>
      <c r="K2464" s="1112"/>
      <c r="L2464" s="1091"/>
      <c r="M2464" s="1091"/>
      <c r="N2464" s="1091"/>
      <c r="O2464" s="1091"/>
      <c r="P2464" s="1096"/>
      <c r="Q2464" s="1096"/>
      <c r="R2464" s="1096"/>
      <c r="S2464" s="1091"/>
    </row>
    <row r="2465" spans="1:19" x14ac:dyDescent="0.3">
      <c r="A2465" s="1090">
        <v>2460</v>
      </c>
      <c r="B2465" s="1091"/>
      <c r="C2465" s="1091"/>
      <c r="D2465" s="1097"/>
      <c r="E2465" s="1093">
        <f t="shared" si="153"/>
        <v>0</v>
      </c>
      <c r="F2465" s="1094">
        <f t="shared" si="154"/>
        <v>0</v>
      </c>
      <c r="G2465" s="1095">
        <f t="shared" si="155"/>
        <v>0</v>
      </c>
      <c r="H2465" s="1090" t="str">
        <f t="shared" ca="1" si="156"/>
        <v/>
      </c>
      <c r="I2465" s="1109"/>
      <c r="J2465" s="1109"/>
      <c r="K2465" s="1112"/>
      <c r="L2465" s="1091"/>
      <c r="M2465" s="1091"/>
      <c r="N2465" s="1091"/>
      <c r="O2465" s="1091"/>
      <c r="P2465" s="1096"/>
      <c r="Q2465" s="1096"/>
      <c r="R2465" s="1096"/>
      <c r="S2465" s="1091"/>
    </row>
    <row r="2466" spans="1:19" x14ac:dyDescent="0.3">
      <c r="A2466" s="1090">
        <v>2461</v>
      </c>
      <c r="B2466" s="1091"/>
      <c r="C2466" s="1091"/>
      <c r="D2466" s="1097"/>
      <c r="E2466" s="1093">
        <f t="shared" si="153"/>
        <v>0</v>
      </c>
      <c r="F2466" s="1094">
        <f t="shared" si="154"/>
        <v>0</v>
      </c>
      <c r="G2466" s="1095">
        <f t="shared" si="155"/>
        <v>0</v>
      </c>
      <c r="H2466" s="1090" t="str">
        <f t="shared" ca="1" si="156"/>
        <v/>
      </c>
      <c r="I2466" s="1109"/>
      <c r="J2466" s="1109"/>
      <c r="K2466" s="1112"/>
      <c r="L2466" s="1091"/>
      <c r="M2466" s="1091"/>
      <c r="N2466" s="1091"/>
      <c r="O2466" s="1091"/>
      <c r="P2466" s="1096"/>
      <c r="Q2466" s="1096"/>
      <c r="R2466" s="1096"/>
      <c r="S2466" s="1091"/>
    </row>
    <row r="2467" spans="1:19" x14ac:dyDescent="0.3">
      <c r="A2467" s="1090">
        <v>2462</v>
      </c>
      <c r="B2467" s="1091"/>
      <c r="C2467" s="1091"/>
      <c r="D2467" s="1097"/>
      <c r="E2467" s="1093">
        <f t="shared" si="153"/>
        <v>0</v>
      </c>
      <c r="F2467" s="1094">
        <f t="shared" si="154"/>
        <v>0</v>
      </c>
      <c r="G2467" s="1095">
        <f t="shared" si="155"/>
        <v>0</v>
      </c>
      <c r="H2467" s="1090" t="str">
        <f t="shared" ca="1" si="156"/>
        <v/>
      </c>
      <c r="I2467" s="1109"/>
      <c r="J2467" s="1109"/>
      <c r="K2467" s="1112"/>
      <c r="L2467" s="1091"/>
      <c r="M2467" s="1091"/>
      <c r="N2467" s="1091"/>
      <c r="O2467" s="1091"/>
      <c r="P2467" s="1096"/>
      <c r="Q2467" s="1096"/>
      <c r="R2467" s="1096"/>
      <c r="S2467" s="1091"/>
    </row>
    <row r="2468" spans="1:19" x14ac:dyDescent="0.3">
      <c r="A2468" s="1090">
        <v>2463</v>
      </c>
      <c r="B2468" s="1091"/>
      <c r="C2468" s="1091"/>
      <c r="D2468" s="1097"/>
      <c r="E2468" s="1093">
        <f t="shared" si="153"/>
        <v>0</v>
      </c>
      <c r="F2468" s="1094">
        <f t="shared" si="154"/>
        <v>0</v>
      </c>
      <c r="G2468" s="1095">
        <f t="shared" si="155"/>
        <v>0</v>
      </c>
      <c r="H2468" s="1090" t="str">
        <f t="shared" ca="1" si="156"/>
        <v/>
      </c>
      <c r="I2468" s="1109"/>
      <c r="J2468" s="1109"/>
      <c r="K2468" s="1112"/>
      <c r="L2468" s="1091"/>
      <c r="M2468" s="1091"/>
      <c r="N2468" s="1091"/>
      <c r="O2468" s="1091"/>
      <c r="P2468" s="1096"/>
      <c r="Q2468" s="1096"/>
      <c r="R2468" s="1096"/>
      <c r="S2468" s="1091"/>
    </row>
    <row r="2469" spans="1:19" x14ac:dyDescent="0.3">
      <c r="A2469" s="1090">
        <v>2464</v>
      </c>
      <c r="B2469" s="1091"/>
      <c r="C2469" s="1091"/>
      <c r="D2469" s="1097"/>
      <c r="E2469" s="1093">
        <f t="shared" si="153"/>
        <v>0</v>
      </c>
      <c r="F2469" s="1094">
        <f t="shared" si="154"/>
        <v>0</v>
      </c>
      <c r="G2469" s="1095">
        <f t="shared" si="155"/>
        <v>0</v>
      </c>
      <c r="H2469" s="1090" t="str">
        <f t="shared" ca="1" si="156"/>
        <v/>
      </c>
      <c r="I2469" s="1109"/>
      <c r="J2469" s="1109"/>
      <c r="K2469" s="1112"/>
      <c r="L2469" s="1091"/>
      <c r="M2469" s="1091"/>
      <c r="N2469" s="1091"/>
      <c r="O2469" s="1091"/>
      <c r="P2469" s="1096"/>
      <c r="Q2469" s="1096"/>
      <c r="R2469" s="1096"/>
      <c r="S2469" s="1091"/>
    </row>
    <row r="2470" spans="1:19" x14ac:dyDescent="0.3">
      <c r="A2470" s="1090">
        <v>2465</v>
      </c>
      <c r="B2470" s="1091"/>
      <c r="C2470" s="1091"/>
      <c r="D2470" s="1097"/>
      <c r="E2470" s="1093">
        <f t="shared" si="153"/>
        <v>0</v>
      </c>
      <c r="F2470" s="1094">
        <f t="shared" si="154"/>
        <v>0</v>
      </c>
      <c r="G2470" s="1095">
        <f t="shared" si="155"/>
        <v>0</v>
      </c>
      <c r="H2470" s="1090" t="str">
        <f t="shared" ca="1" si="156"/>
        <v/>
      </c>
      <c r="I2470" s="1109"/>
      <c r="J2470" s="1109"/>
      <c r="K2470" s="1112"/>
      <c r="L2470" s="1091"/>
      <c r="M2470" s="1091"/>
      <c r="N2470" s="1091"/>
      <c r="O2470" s="1091"/>
      <c r="P2470" s="1096"/>
      <c r="Q2470" s="1096"/>
      <c r="R2470" s="1096"/>
      <c r="S2470" s="1091"/>
    </row>
    <row r="2471" spans="1:19" x14ac:dyDescent="0.3">
      <c r="A2471" s="1090">
        <v>2466</v>
      </c>
      <c r="B2471" s="1091"/>
      <c r="C2471" s="1091"/>
      <c r="D2471" s="1097"/>
      <c r="E2471" s="1093">
        <f t="shared" si="153"/>
        <v>0</v>
      </c>
      <c r="F2471" s="1094">
        <f t="shared" si="154"/>
        <v>0</v>
      </c>
      <c r="G2471" s="1095">
        <f t="shared" si="155"/>
        <v>0</v>
      </c>
      <c r="H2471" s="1090" t="str">
        <f t="shared" ca="1" si="156"/>
        <v/>
      </c>
      <c r="I2471" s="1109"/>
      <c r="J2471" s="1109"/>
      <c r="K2471" s="1112"/>
      <c r="L2471" s="1091"/>
      <c r="M2471" s="1091"/>
      <c r="N2471" s="1091"/>
      <c r="O2471" s="1091"/>
      <c r="P2471" s="1096"/>
      <c r="Q2471" s="1096"/>
      <c r="R2471" s="1096"/>
      <c r="S2471" s="1091"/>
    </row>
    <row r="2472" spans="1:19" x14ac:dyDescent="0.3">
      <c r="A2472" s="1090">
        <v>2467</v>
      </c>
      <c r="B2472" s="1091"/>
      <c r="C2472" s="1091"/>
      <c r="D2472" s="1097"/>
      <c r="E2472" s="1093">
        <f t="shared" si="153"/>
        <v>0</v>
      </c>
      <c r="F2472" s="1094">
        <f t="shared" si="154"/>
        <v>0</v>
      </c>
      <c r="G2472" s="1095">
        <f t="shared" si="155"/>
        <v>0</v>
      </c>
      <c r="H2472" s="1090" t="str">
        <f t="shared" ca="1" si="156"/>
        <v/>
      </c>
      <c r="I2472" s="1109"/>
      <c r="J2472" s="1109"/>
      <c r="K2472" s="1112"/>
      <c r="L2472" s="1091"/>
      <c r="M2472" s="1091"/>
      <c r="N2472" s="1091"/>
      <c r="O2472" s="1091"/>
      <c r="P2472" s="1096"/>
      <c r="Q2472" s="1096"/>
      <c r="R2472" s="1096"/>
      <c r="S2472" s="1091"/>
    </row>
    <row r="2473" spans="1:19" x14ac:dyDescent="0.3">
      <c r="A2473" s="1090">
        <v>2468</v>
      </c>
      <c r="B2473" s="1091"/>
      <c r="C2473" s="1091"/>
      <c r="D2473" s="1097"/>
      <c r="E2473" s="1093">
        <f t="shared" si="153"/>
        <v>0</v>
      </c>
      <c r="F2473" s="1094">
        <f t="shared" si="154"/>
        <v>0</v>
      </c>
      <c r="G2473" s="1095">
        <f t="shared" si="155"/>
        <v>0</v>
      </c>
      <c r="H2473" s="1090" t="str">
        <f t="shared" ca="1" si="156"/>
        <v/>
      </c>
      <c r="I2473" s="1109"/>
      <c r="J2473" s="1109"/>
      <c r="K2473" s="1112"/>
      <c r="L2473" s="1091"/>
      <c r="M2473" s="1091"/>
      <c r="N2473" s="1091"/>
      <c r="O2473" s="1091"/>
      <c r="P2473" s="1096"/>
      <c r="Q2473" s="1096"/>
      <c r="R2473" s="1096"/>
      <c r="S2473" s="1091"/>
    </row>
    <row r="2474" spans="1:19" x14ac:dyDescent="0.3">
      <c r="A2474" s="1090">
        <v>2469</v>
      </c>
      <c r="B2474" s="1091"/>
      <c r="C2474" s="1091"/>
      <c r="D2474" s="1097"/>
      <c r="E2474" s="1093">
        <f t="shared" si="153"/>
        <v>0</v>
      </c>
      <c r="F2474" s="1094">
        <f t="shared" si="154"/>
        <v>0</v>
      </c>
      <c r="G2474" s="1095">
        <f t="shared" si="155"/>
        <v>0</v>
      </c>
      <c r="H2474" s="1090" t="str">
        <f t="shared" ca="1" si="156"/>
        <v/>
      </c>
      <c r="I2474" s="1109"/>
      <c r="J2474" s="1109"/>
      <c r="K2474" s="1112"/>
      <c r="L2474" s="1091"/>
      <c r="M2474" s="1091"/>
      <c r="N2474" s="1091"/>
      <c r="O2474" s="1091"/>
      <c r="P2474" s="1096"/>
      <c r="Q2474" s="1096"/>
      <c r="R2474" s="1096"/>
      <c r="S2474" s="1091"/>
    </row>
    <row r="2475" spans="1:19" x14ac:dyDescent="0.3">
      <c r="A2475" s="1090">
        <v>2470</v>
      </c>
      <c r="B2475" s="1091"/>
      <c r="C2475" s="1091"/>
      <c r="D2475" s="1097"/>
      <c r="E2475" s="1093">
        <f t="shared" si="153"/>
        <v>0</v>
      </c>
      <c r="F2475" s="1094">
        <f t="shared" si="154"/>
        <v>0</v>
      </c>
      <c r="G2475" s="1095">
        <f t="shared" si="155"/>
        <v>0</v>
      </c>
      <c r="H2475" s="1090" t="str">
        <f t="shared" ca="1" si="156"/>
        <v/>
      </c>
      <c r="I2475" s="1109"/>
      <c r="J2475" s="1109"/>
      <c r="K2475" s="1112"/>
      <c r="L2475" s="1091"/>
      <c r="M2475" s="1091"/>
      <c r="N2475" s="1091"/>
      <c r="O2475" s="1091"/>
      <c r="P2475" s="1096"/>
      <c r="Q2475" s="1096"/>
      <c r="R2475" s="1096"/>
      <c r="S2475" s="1091"/>
    </row>
    <row r="2476" spans="1:19" x14ac:dyDescent="0.3">
      <c r="A2476" s="1090">
        <v>2471</v>
      </c>
      <c r="B2476" s="1091"/>
      <c r="C2476" s="1091"/>
      <c r="D2476" s="1097"/>
      <c r="E2476" s="1093">
        <f t="shared" si="153"/>
        <v>0</v>
      </c>
      <c r="F2476" s="1094">
        <f t="shared" si="154"/>
        <v>0</v>
      </c>
      <c r="G2476" s="1095">
        <f t="shared" si="155"/>
        <v>0</v>
      </c>
      <c r="H2476" s="1090" t="str">
        <f t="shared" ca="1" si="156"/>
        <v/>
      </c>
      <c r="I2476" s="1109"/>
      <c r="J2476" s="1109"/>
      <c r="K2476" s="1112"/>
      <c r="L2476" s="1091"/>
      <c r="M2476" s="1091"/>
      <c r="N2476" s="1091"/>
      <c r="O2476" s="1091"/>
      <c r="P2476" s="1096"/>
      <c r="Q2476" s="1096"/>
      <c r="R2476" s="1096"/>
      <c r="S2476" s="1091"/>
    </row>
    <row r="2477" spans="1:19" x14ac:dyDescent="0.3">
      <c r="A2477" s="1090">
        <v>2472</v>
      </c>
      <c r="B2477" s="1091"/>
      <c r="C2477" s="1091"/>
      <c r="D2477" s="1097"/>
      <c r="E2477" s="1093">
        <f t="shared" si="153"/>
        <v>0</v>
      </c>
      <c r="F2477" s="1094">
        <f t="shared" si="154"/>
        <v>0</v>
      </c>
      <c r="G2477" s="1095">
        <f t="shared" si="155"/>
        <v>0</v>
      </c>
      <c r="H2477" s="1090" t="str">
        <f t="shared" ca="1" si="156"/>
        <v/>
      </c>
      <c r="I2477" s="1109"/>
      <c r="J2477" s="1109"/>
      <c r="K2477" s="1112"/>
      <c r="L2477" s="1091"/>
      <c r="M2477" s="1091"/>
      <c r="N2477" s="1091"/>
      <c r="O2477" s="1091"/>
      <c r="P2477" s="1096"/>
      <c r="Q2477" s="1096"/>
      <c r="R2477" s="1096"/>
      <c r="S2477" s="1091"/>
    </row>
    <row r="2478" spans="1:19" x14ac:dyDescent="0.3">
      <c r="A2478" s="1090">
        <v>2473</v>
      </c>
      <c r="B2478" s="1091"/>
      <c r="C2478" s="1091"/>
      <c r="D2478" s="1097"/>
      <c r="E2478" s="1093">
        <f t="shared" si="153"/>
        <v>0</v>
      </c>
      <c r="F2478" s="1094">
        <f t="shared" si="154"/>
        <v>0</v>
      </c>
      <c r="G2478" s="1095">
        <f t="shared" si="155"/>
        <v>0</v>
      </c>
      <c r="H2478" s="1090" t="str">
        <f t="shared" ca="1" si="156"/>
        <v/>
      </c>
      <c r="I2478" s="1109"/>
      <c r="J2478" s="1109"/>
      <c r="K2478" s="1112"/>
      <c r="L2478" s="1091"/>
      <c r="M2478" s="1091"/>
      <c r="N2478" s="1091"/>
      <c r="O2478" s="1091"/>
      <c r="P2478" s="1096"/>
      <c r="Q2478" s="1096"/>
      <c r="R2478" s="1096"/>
      <c r="S2478" s="1091"/>
    </row>
    <row r="2479" spans="1:19" x14ac:dyDescent="0.3">
      <c r="A2479" s="1090">
        <v>2474</v>
      </c>
      <c r="B2479" s="1091"/>
      <c r="C2479" s="1091"/>
      <c r="D2479" s="1097"/>
      <c r="E2479" s="1093">
        <f t="shared" si="153"/>
        <v>0</v>
      </c>
      <c r="F2479" s="1094">
        <f t="shared" si="154"/>
        <v>0</v>
      </c>
      <c r="G2479" s="1095">
        <f t="shared" si="155"/>
        <v>0</v>
      </c>
      <c r="H2479" s="1090" t="str">
        <f t="shared" ca="1" si="156"/>
        <v/>
      </c>
      <c r="I2479" s="1109"/>
      <c r="J2479" s="1109"/>
      <c r="K2479" s="1112"/>
      <c r="L2479" s="1091"/>
      <c r="M2479" s="1091"/>
      <c r="N2479" s="1091"/>
      <c r="O2479" s="1091"/>
      <c r="P2479" s="1096"/>
      <c r="Q2479" s="1096"/>
      <c r="R2479" s="1096"/>
      <c r="S2479" s="1091"/>
    </row>
    <row r="2480" spans="1:19" x14ac:dyDescent="0.3">
      <c r="A2480" s="1090">
        <v>2475</v>
      </c>
      <c r="B2480" s="1091"/>
      <c r="C2480" s="1091"/>
      <c r="D2480" s="1097"/>
      <c r="E2480" s="1093">
        <f t="shared" si="153"/>
        <v>0</v>
      </c>
      <c r="F2480" s="1094">
        <f t="shared" si="154"/>
        <v>0</v>
      </c>
      <c r="G2480" s="1095">
        <f t="shared" si="155"/>
        <v>0</v>
      </c>
      <c r="H2480" s="1090" t="str">
        <f t="shared" ca="1" si="156"/>
        <v/>
      </c>
      <c r="I2480" s="1109"/>
      <c r="J2480" s="1109"/>
      <c r="K2480" s="1112"/>
      <c r="L2480" s="1091"/>
      <c r="M2480" s="1091"/>
      <c r="N2480" s="1091"/>
      <c r="O2480" s="1091"/>
      <c r="P2480" s="1096"/>
      <c r="Q2480" s="1096"/>
      <c r="R2480" s="1096"/>
      <c r="S2480" s="1091"/>
    </row>
    <row r="2481" spans="1:19" x14ac:dyDescent="0.3">
      <c r="A2481" s="1090">
        <v>2476</v>
      </c>
      <c r="B2481" s="1091"/>
      <c r="C2481" s="1091"/>
      <c r="D2481" s="1097"/>
      <c r="E2481" s="1093">
        <f t="shared" si="153"/>
        <v>0</v>
      </c>
      <c r="F2481" s="1094">
        <f t="shared" si="154"/>
        <v>0</v>
      </c>
      <c r="G2481" s="1095">
        <f t="shared" si="155"/>
        <v>0</v>
      </c>
      <c r="H2481" s="1090" t="str">
        <f t="shared" ca="1" si="156"/>
        <v/>
      </c>
      <c r="I2481" s="1109"/>
      <c r="J2481" s="1109"/>
      <c r="K2481" s="1112"/>
      <c r="L2481" s="1091"/>
      <c r="M2481" s="1091"/>
      <c r="N2481" s="1091"/>
      <c r="O2481" s="1091"/>
      <c r="P2481" s="1096"/>
      <c r="Q2481" s="1096"/>
      <c r="R2481" s="1096"/>
      <c r="S2481" s="1091"/>
    </row>
    <row r="2482" spans="1:19" x14ac:dyDescent="0.3">
      <c r="A2482" s="1090">
        <v>2477</v>
      </c>
      <c r="B2482" s="1091"/>
      <c r="C2482" s="1091"/>
      <c r="D2482" s="1097"/>
      <c r="E2482" s="1093">
        <f t="shared" si="153"/>
        <v>0</v>
      </c>
      <c r="F2482" s="1094">
        <f t="shared" si="154"/>
        <v>0</v>
      </c>
      <c r="G2482" s="1095">
        <f t="shared" si="155"/>
        <v>0</v>
      </c>
      <c r="H2482" s="1090" t="str">
        <f t="shared" ca="1" si="156"/>
        <v/>
      </c>
      <c r="I2482" s="1109"/>
      <c r="J2482" s="1109"/>
      <c r="K2482" s="1112"/>
      <c r="L2482" s="1091"/>
      <c r="M2482" s="1091"/>
      <c r="N2482" s="1091"/>
      <c r="O2482" s="1091"/>
      <c r="P2482" s="1096"/>
      <c r="Q2482" s="1096"/>
      <c r="R2482" s="1096"/>
      <c r="S2482" s="1091"/>
    </row>
    <row r="2483" spans="1:19" x14ac:dyDescent="0.3">
      <c r="A2483" s="1090">
        <v>2478</v>
      </c>
      <c r="B2483" s="1091"/>
      <c r="C2483" s="1091"/>
      <c r="D2483" s="1097"/>
      <c r="E2483" s="1093">
        <f t="shared" si="153"/>
        <v>0</v>
      </c>
      <c r="F2483" s="1094">
        <f t="shared" si="154"/>
        <v>0</v>
      </c>
      <c r="G2483" s="1095">
        <f t="shared" si="155"/>
        <v>0</v>
      </c>
      <c r="H2483" s="1090" t="str">
        <f t="shared" ca="1" si="156"/>
        <v/>
      </c>
      <c r="I2483" s="1109"/>
      <c r="J2483" s="1109"/>
      <c r="K2483" s="1112"/>
      <c r="L2483" s="1091"/>
      <c r="M2483" s="1091"/>
      <c r="N2483" s="1091"/>
      <c r="O2483" s="1091"/>
      <c r="P2483" s="1096"/>
      <c r="Q2483" s="1096"/>
      <c r="R2483" s="1096"/>
      <c r="S2483" s="1091"/>
    </row>
    <row r="2484" spans="1:19" x14ac:dyDescent="0.3">
      <c r="A2484" s="1090">
        <v>2479</v>
      </c>
      <c r="B2484" s="1091"/>
      <c r="C2484" s="1091"/>
      <c r="D2484" s="1097"/>
      <c r="E2484" s="1093">
        <f t="shared" si="153"/>
        <v>0</v>
      </c>
      <c r="F2484" s="1094">
        <f t="shared" si="154"/>
        <v>0</v>
      </c>
      <c r="G2484" s="1095">
        <f t="shared" si="155"/>
        <v>0</v>
      </c>
      <c r="H2484" s="1090" t="str">
        <f t="shared" ca="1" si="156"/>
        <v/>
      </c>
      <c r="I2484" s="1109"/>
      <c r="J2484" s="1109"/>
      <c r="K2484" s="1112"/>
      <c r="L2484" s="1091"/>
      <c r="M2484" s="1091"/>
      <c r="N2484" s="1091"/>
      <c r="O2484" s="1091"/>
      <c r="P2484" s="1096"/>
      <c r="Q2484" s="1096"/>
      <c r="R2484" s="1096"/>
      <c r="S2484" s="1091"/>
    </row>
    <row r="2485" spans="1:19" x14ac:dyDescent="0.3">
      <c r="A2485" s="1090">
        <v>2480</v>
      </c>
      <c r="B2485" s="1091"/>
      <c r="C2485" s="1091"/>
      <c r="D2485" s="1097"/>
      <c r="E2485" s="1093">
        <f t="shared" si="153"/>
        <v>0</v>
      </c>
      <c r="F2485" s="1094">
        <f t="shared" si="154"/>
        <v>0</v>
      </c>
      <c r="G2485" s="1095">
        <f t="shared" si="155"/>
        <v>0</v>
      </c>
      <c r="H2485" s="1090" t="str">
        <f t="shared" ca="1" si="156"/>
        <v/>
      </c>
      <c r="I2485" s="1109"/>
      <c r="J2485" s="1109"/>
      <c r="K2485" s="1112"/>
      <c r="L2485" s="1091"/>
      <c r="M2485" s="1091"/>
      <c r="N2485" s="1091"/>
      <c r="O2485" s="1091"/>
      <c r="P2485" s="1096"/>
      <c r="Q2485" s="1096"/>
      <c r="R2485" s="1096"/>
      <c r="S2485" s="1091"/>
    </row>
    <row r="2486" spans="1:19" x14ac:dyDescent="0.3">
      <c r="A2486" s="1090">
        <v>2481</v>
      </c>
      <c r="B2486" s="1091"/>
      <c r="C2486" s="1091"/>
      <c r="D2486" s="1097"/>
      <c r="E2486" s="1093">
        <f t="shared" si="153"/>
        <v>0</v>
      </c>
      <c r="F2486" s="1094">
        <f t="shared" si="154"/>
        <v>0</v>
      </c>
      <c r="G2486" s="1095">
        <f t="shared" si="155"/>
        <v>0</v>
      </c>
      <c r="H2486" s="1090" t="str">
        <f t="shared" ca="1" si="156"/>
        <v/>
      </c>
      <c r="I2486" s="1109"/>
      <c r="J2486" s="1109"/>
      <c r="K2486" s="1112"/>
      <c r="L2486" s="1091"/>
      <c r="M2486" s="1091"/>
      <c r="N2486" s="1091"/>
      <c r="O2486" s="1091"/>
      <c r="P2486" s="1096"/>
      <c r="Q2486" s="1096"/>
      <c r="R2486" s="1096"/>
      <c r="S2486" s="1091"/>
    </row>
    <row r="2487" spans="1:19" x14ac:dyDescent="0.3">
      <c r="A2487" s="1090">
        <v>2482</v>
      </c>
      <c r="B2487" s="1091"/>
      <c r="C2487" s="1091"/>
      <c r="D2487" s="1097"/>
      <c r="E2487" s="1093">
        <f t="shared" si="153"/>
        <v>0</v>
      </c>
      <c r="F2487" s="1094">
        <f t="shared" si="154"/>
        <v>0</v>
      </c>
      <c r="G2487" s="1095">
        <f t="shared" si="155"/>
        <v>0</v>
      </c>
      <c r="H2487" s="1090" t="str">
        <f t="shared" ca="1" si="156"/>
        <v/>
      </c>
      <c r="I2487" s="1109"/>
      <c r="J2487" s="1109"/>
      <c r="K2487" s="1112"/>
      <c r="L2487" s="1091"/>
      <c r="M2487" s="1091"/>
      <c r="N2487" s="1091"/>
      <c r="O2487" s="1091"/>
      <c r="P2487" s="1096"/>
      <c r="Q2487" s="1096"/>
      <c r="R2487" s="1096"/>
      <c r="S2487" s="1091"/>
    </row>
    <row r="2488" spans="1:19" x14ac:dyDescent="0.3">
      <c r="A2488" s="1090">
        <v>2483</v>
      </c>
      <c r="B2488" s="1091"/>
      <c r="C2488" s="1091"/>
      <c r="D2488" s="1097"/>
      <c r="E2488" s="1093">
        <f t="shared" si="153"/>
        <v>0</v>
      </c>
      <c r="F2488" s="1094">
        <f t="shared" si="154"/>
        <v>0</v>
      </c>
      <c r="G2488" s="1095">
        <f t="shared" si="155"/>
        <v>0</v>
      </c>
      <c r="H2488" s="1090" t="str">
        <f t="shared" ca="1" si="156"/>
        <v/>
      </c>
      <c r="I2488" s="1109"/>
      <c r="J2488" s="1109"/>
      <c r="K2488" s="1112"/>
      <c r="L2488" s="1091"/>
      <c r="M2488" s="1091"/>
      <c r="N2488" s="1091"/>
      <c r="O2488" s="1091"/>
      <c r="P2488" s="1096"/>
      <c r="Q2488" s="1096"/>
      <c r="R2488" s="1096"/>
      <c r="S2488" s="1091"/>
    </row>
    <row r="2489" spans="1:19" x14ac:dyDescent="0.3">
      <c r="A2489" s="1090">
        <v>2484</v>
      </c>
      <c r="B2489" s="1091"/>
      <c r="C2489" s="1091"/>
      <c r="D2489" s="1097"/>
      <c r="E2489" s="1093">
        <f t="shared" si="153"/>
        <v>0</v>
      </c>
      <c r="F2489" s="1094">
        <f t="shared" si="154"/>
        <v>0</v>
      </c>
      <c r="G2489" s="1095">
        <f t="shared" si="155"/>
        <v>0</v>
      </c>
      <c r="H2489" s="1090" t="str">
        <f t="shared" ca="1" si="156"/>
        <v/>
      </c>
      <c r="I2489" s="1109"/>
      <c r="J2489" s="1109"/>
      <c r="K2489" s="1112"/>
      <c r="L2489" s="1091"/>
      <c r="M2489" s="1091"/>
      <c r="N2489" s="1091"/>
      <c r="O2489" s="1091"/>
      <c r="P2489" s="1096"/>
      <c r="Q2489" s="1096"/>
      <c r="R2489" s="1096"/>
      <c r="S2489" s="1091"/>
    </row>
    <row r="2490" spans="1:19" x14ac:dyDescent="0.3">
      <c r="A2490" s="1090">
        <v>2485</v>
      </c>
      <c r="B2490" s="1091"/>
      <c r="C2490" s="1091"/>
      <c r="D2490" s="1097"/>
      <c r="E2490" s="1093">
        <f t="shared" si="153"/>
        <v>0</v>
      </c>
      <c r="F2490" s="1094">
        <f t="shared" si="154"/>
        <v>0</v>
      </c>
      <c r="G2490" s="1095">
        <f t="shared" si="155"/>
        <v>0</v>
      </c>
      <c r="H2490" s="1090" t="str">
        <f t="shared" ca="1" si="156"/>
        <v/>
      </c>
      <c r="I2490" s="1109"/>
      <c r="J2490" s="1109"/>
      <c r="K2490" s="1112"/>
      <c r="L2490" s="1091"/>
      <c r="M2490" s="1091"/>
      <c r="N2490" s="1091"/>
      <c r="O2490" s="1091"/>
      <c r="P2490" s="1096"/>
      <c r="Q2490" s="1096"/>
      <c r="R2490" s="1096"/>
      <c r="S2490" s="1091"/>
    </row>
    <row r="2491" spans="1:19" x14ac:dyDescent="0.3">
      <c r="A2491" s="1090">
        <v>2486</v>
      </c>
      <c r="B2491" s="1091"/>
      <c r="C2491" s="1091"/>
      <c r="D2491" s="1097"/>
      <c r="E2491" s="1093">
        <f t="shared" si="153"/>
        <v>0</v>
      </c>
      <c r="F2491" s="1094">
        <f t="shared" si="154"/>
        <v>0</v>
      </c>
      <c r="G2491" s="1095">
        <f t="shared" si="155"/>
        <v>0</v>
      </c>
      <c r="H2491" s="1090" t="str">
        <f t="shared" ca="1" si="156"/>
        <v/>
      </c>
      <c r="I2491" s="1109"/>
      <c r="J2491" s="1109"/>
      <c r="K2491" s="1112"/>
      <c r="L2491" s="1091"/>
      <c r="M2491" s="1091"/>
      <c r="N2491" s="1091"/>
      <c r="O2491" s="1091"/>
      <c r="P2491" s="1096"/>
      <c r="Q2491" s="1096"/>
      <c r="R2491" s="1096"/>
      <c r="S2491" s="1091"/>
    </row>
    <row r="2492" spans="1:19" x14ac:dyDescent="0.3">
      <c r="A2492" s="1090">
        <v>2487</v>
      </c>
      <c r="B2492" s="1091"/>
      <c r="C2492" s="1091"/>
      <c r="D2492" s="1097"/>
      <c r="E2492" s="1093">
        <f t="shared" si="153"/>
        <v>0</v>
      </c>
      <c r="F2492" s="1094">
        <f t="shared" si="154"/>
        <v>0</v>
      </c>
      <c r="G2492" s="1095">
        <f t="shared" si="155"/>
        <v>0</v>
      </c>
      <c r="H2492" s="1090" t="str">
        <f t="shared" ca="1" si="156"/>
        <v/>
      </c>
      <c r="I2492" s="1109"/>
      <c r="J2492" s="1109"/>
      <c r="K2492" s="1112"/>
      <c r="L2492" s="1091"/>
      <c r="M2492" s="1091"/>
      <c r="N2492" s="1091"/>
      <c r="O2492" s="1091"/>
      <c r="P2492" s="1096"/>
      <c r="Q2492" s="1096"/>
      <c r="R2492" s="1096"/>
      <c r="S2492" s="1091"/>
    </row>
    <row r="2493" spans="1:19" x14ac:dyDescent="0.3">
      <c r="A2493" s="1090">
        <v>2488</v>
      </c>
      <c r="B2493" s="1091"/>
      <c r="C2493" s="1091"/>
      <c r="D2493" s="1097"/>
      <c r="E2493" s="1093">
        <f t="shared" si="153"/>
        <v>0</v>
      </c>
      <c r="F2493" s="1094">
        <f t="shared" si="154"/>
        <v>0</v>
      </c>
      <c r="G2493" s="1095">
        <f t="shared" si="155"/>
        <v>0</v>
      </c>
      <c r="H2493" s="1090" t="str">
        <f t="shared" ca="1" si="156"/>
        <v/>
      </c>
      <c r="I2493" s="1109"/>
      <c r="J2493" s="1109"/>
      <c r="K2493" s="1112"/>
      <c r="L2493" s="1091"/>
      <c r="M2493" s="1091"/>
      <c r="N2493" s="1091"/>
      <c r="O2493" s="1091"/>
      <c r="P2493" s="1096"/>
      <c r="Q2493" s="1096"/>
      <c r="R2493" s="1096"/>
      <c r="S2493" s="1091"/>
    </row>
    <row r="2494" spans="1:19" x14ac:dyDescent="0.3">
      <c r="A2494" s="1090">
        <v>2489</v>
      </c>
      <c r="B2494" s="1091"/>
      <c r="C2494" s="1091"/>
      <c r="D2494" s="1097"/>
      <c r="E2494" s="1093">
        <f t="shared" si="153"/>
        <v>0</v>
      </c>
      <c r="F2494" s="1094">
        <f t="shared" si="154"/>
        <v>0</v>
      </c>
      <c r="G2494" s="1095">
        <f t="shared" si="155"/>
        <v>0</v>
      </c>
      <c r="H2494" s="1090" t="str">
        <f t="shared" ca="1" si="156"/>
        <v/>
      </c>
      <c r="I2494" s="1109"/>
      <c r="J2494" s="1109"/>
      <c r="K2494" s="1112"/>
      <c r="L2494" s="1091"/>
      <c r="M2494" s="1091"/>
      <c r="N2494" s="1091"/>
      <c r="O2494" s="1091"/>
      <c r="P2494" s="1096"/>
      <c r="Q2494" s="1096"/>
      <c r="R2494" s="1096"/>
      <c r="S2494" s="1091"/>
    </row>
    <row r="2495" spans="1:19" x14ac:dyDescent="0.3">
      <c r="A2495" s="1090">
        <v>2490</v>
      </c>
      <c r="B2495" s="1091"/>
      <c r="C2495" s="1091"/>
      <c r="D2495" s="1097"/>
      <c r="E2495" s="1093">
        <f t="shared" si="153"/>
        <v>0</v>
      </c>
      <c r="F2495" s="1094">
        <f t="shared" si="154"/>
        <v>0</v>
      </c>
      <c r="G2495" s="1095">
        <f t="shared" si="155"/>
        <v>0</v>
      </c>
      <c r="H2495" s="1090" t="str">
        <f t="shared" ca="1" si="156"/>
        <v/>
      </c>
      <c r="I2495" s="1109"/>
      <c r="J2495" s="1109"/>
      <c r="K2495" s="1112"/>
      <c r="L2495" s="1091"/>
      <c r="M2495" s="1091"/>
      <c r="N2495" s="1091"/>
      <c r="O2495" s="1091"/>
      <c r="P2495" s="1096"/>
      <c r="Q2495" s="1096"/>
      <c r="R2495" s="1096"/>
      <c r="S2495" s="1091"/>
    </row>
    <row r="2496" spans="1:19" x14ac:dyDescent="0.3">
      <c r="A2496" s="1090">
        <v>2491</v>
      </c>
      <c r="B2496" s="1091"/>
      <c r="C2496" s="1091"/>
      <c r="D2496" s="1097"/>
      <c r="E2496" s="1093">
        <f t="shared" si="153"/>
        <v>0</v>
      </c>
      <c r="F2496" s="1094">
        <f t="shared" si="154"/>
        <v>0</v>
      </c>
      <c r="G2496" s="1095">
        <f t="shared" si="155"/>
        <v>0</v>
      </c>
      <c r="H2496" s="1090" t="str">
        <f t="shared" ca="1" si="156"/>
        <v/>
      </c>
      <c r="I2496" s="1109"/>
      <c r="J2496" s="1109"/>
      <c r="K2496" s="1112"/>
      <c r="L2496" s="1091"/>
      <c r="M2496" s="1091"/>
      <c r="N2496" s="1091"/>
      <c r="O2496" s="1091"/>
      <c r="P2496" s="1096"/>
      <c r="Q2496" s="1096"/>
      <c r="R2496" s="1096"/>
      <c r="S2496" s="1091"/>
    </row>
    <row r="2497" spans="1:19" x14ac:dyDescent="0.3">
      <c r="A2497" s="1090">
        <v>2492</v>
      </c>
      <c r="B2497" s="1091"/>
      <c r="C2497" s="1091"/>
      <c r="D2497" s="1097"/>
      <c r="E2497" s="1093">
        <f t="shared" si="153"/>
        <v>0</v>
      </c>
      <c r="F2497" s="1094">
        <f t="shared" si="154"/>
        <v>0</v>
      </c>
      <c r="G2497" s="1095">
        <f t="shared" si="155"/>
        <v>0</v>
      </c>
      <c r="H2497" s="1090" t="str">
        <f t="shared" ca="1" si="156"/>
        <v/>
      </c>
      <c r="I2497" s="1109"/>
      <c r="J2497" s="1109"/>
      <c r="K2497" s="1112"/>
      <c r="L2497" s="1091"/>
      <c r="M2497" s="1091"/>
      <c r="N2497" s="1091"/>
      <c r="O2497" s="1091"/>
      <c r="P2497" s="1096"/>
      <c r="Q2497" s="1096"/>
      <c r="R2497" s="1096"/>
      <c r="S2497" s="1091"/>
    </row>
    <row r="2498" spans="1:19" x14ac:dyDescent="0.3">
      <c r="A2498" s="1090">
        <v>2493</v>
      </c>
      <c r="B2498" s="1091"/>
      <c r="C2498" s="1091"/>
      <c r="D2498" s="1097"/>
      <c r="E2498" s="1093">
        <f t="shared" si="153"/>
        <v>0</v>
      </c>
      <c r="F2498" s="1094">
        <f t="shared" si="154"/>
        <v>0</v>
      </c>
      <c r="G2498" s="1095">
        <f t="shared" si="155"/>
        <v>0</v>
      </c>
      <c r="H2498" s="1090" t="str">
        <f t="shared" ca="1" si="156"/>
        <v/>
      </c>
      <c r="I2498" s="1109"/>
      <c r="J2498" s="1109"/>
      <c r="K2498" s="1112"/>
      <c r="L2498" s="1091"/>
      <c r="M2498" s="1091"/>
      <c r="N2498" s="1091"/>
      <c r="O2498" s="1091"/>
      <c r="P2498" s="1096"/>
      <c r="Q2498" s="1096"/>
      <c r="R2498" s="1096"/>
      <c r="S2498" s="1091"/>
    </row>
    <row r="2499" spans="1:19" x14ac:dyDescent="0.3">
      <c r="A2499" s="1090">
        <v>2494</v>
      </c>
      <c r="B2499" s="1091"/>
      <c r="C2499" s="1091"/>
      <c r="D2499" s="1097"/>
      <c r="E2499" s="1093">
        <f t="shared" si="153"/>
        <v>0</v>
      </c>
      <c r="F2499" s="1094">
        <f t="shared" si="154"/>
        <v>0</v>
      </c>
      <c r="G2499" s="1095">
        <f t="shared" si="155"/>
        <v>0</v>
      </c>
      <c r="H2499" s="1090" t="str">
        <f t="shared" ca="1" si="156"/>
        <v/>
      </c>
      <c r="I2499" s="1109"/>
      <c r="J2499" s="1109"/>
      <c r="K2499" s="1112"/>
      <c r="L2499" s="1091"/>
      <c r="M2499" s="1091"/>
      <c r="N2499" s="1091"/>
      <c r="O2499" s="1091"/>
      <c r="P2499" s="1096"/>
      <c r="Q2499" s="1096"/>
      <c r="R2499" s="1096"/>
      <c r="S2499" s="1091"/>
    </row>
    <row r="2500" spans="1:19" x14ac:dyDescent="0.3">
      <c r="A2500" s="1090">
        <v>2495</v>
      </c>
      <c r="B2500" s="1091"/>
      <c r="C2500" s="1091"/>
      <c r="D2500" s="1097"/>
      <c r="E2500" s="1093">
        <f t="shared" si="153"/>
        <v>0</v>
      </c>
      <c r="F2500" s="1094">
        <f t="shared" si="154"/>
        <v>0</v>
      </c>
      <c r="G2500" s="1095">
        <f t="shared" si="155"/>
        <v>0</v>
      </c>
      <c r="H2500" s="1090" t="str">
        <f t="shared" ca="1" si="156"/>
        <v/>
      </c>
      <c r="I2500" s="1109"/>
      <c r="J2500" s="1109"/>
      <c r="K2500" s="1112"/>
      <c r="L2500" s="1091"/>
      <c r="M2500" s="1091"/>
      <c r="N2500" s="1091"/>
      <c r="O2500" s="1091"/>
      <c r="P2500" s="1096"/>
      <c r="Q2500" s="1096"/>
      <c r="R2500" s="1096"/>
      <c r="S2500" s="1091"/>
    </row>
    <row r="2501" spans="1:19" x14ac:dyDescent="0.3">
      <c r="A2501" s="1090">
        <v>2496</v>
      </c>
      <c r="B2501" s="1091"/>
      <c r="C2501" s="1091"/>
      <c r="D2501" s="1097"/>
      <c r="E2501" s="1093">
        <f t="shared" si="153"/>
        <v>0</v>
      </c>
      <c r="F2501" s="1094">
        <f t="shared" si="154"/>
        <v>0</v>
      </c>
      <c r="G2501" s="1095">
        <f t="shared" si="155"/>
        <v>0</v>
      </c>
      <c r="H2501" s="1090" t="str">
        <f t="shared" ca="1" si="156"/>
        <v/>
      </c>
      <c r="I2501" s="1109"/>
      <c r="J2501" s="1109"/>
      <c r="K2501" s="1112"/>
      <c r="L2501" s="1091"/>
      <c r="M2501" s="1091"/>
      <c r="N2501" s="1091"/>
      <c r="O2501" s="1091"/>
      <c r="P2501" s="1096"/>
      <c r="Q2501" s="1096"/>
      <c r="R2501" s="1096"/>
      <c r="S2501" s="1091"/>
    </row>
    <row r="2502" spans="1:19" x14ac:dyDescent="0.3">
      <c r="A2502" s="1090">
        <v>2497</v>
      </c>
      <c r="B2502" s="1091"/>
      <c r="C2502" s="1091"/>
      <c r="D2502" s="1097"/>
      <c r="E2502" s="1093">
        <f t="shared" si="153"/>
        <v>0</v>
      </c>
      <c r="F2502" s="1094">
        <f t="shared" si="154"/>
        <v>0</v>
      </c>
      <c r="G2502" s="1095">
        <f t="shared" si="155"/>
        <v>0</v>
      </c>
      <c r="H2502" s="1090" t="str">
        <f t="shared" ca="1" si="156"/>
        <v/>
      </c>
      <c r="I2502" s="1109"/>
      <c r="J2502" s="1109"/>
      <c r="K2502" s="1112"/>
      <c r="L2502" s="1091"/>
      <c r="M2502" s="1091"/>
      <c r="N2502" s="1091"/>
      <c r="O2502" s="1091"/>
      <c r="P2502" s="1096"/>
      <c r="Q2502" s="1096"/>
      <c r="R2502" s="1096"/>
      <c r="S2502" s="1091"/>
    </row>
    <row r="2503" spans="1:19" x14ac:dyDescent="0.3">
      <c r="A2503" s="1090">
        <v>2498</v>
      </c>
      <c r="B2503" s="1091"/>
      <c r="C2503" s="1091"/>
      <c r="D2503" s="1097"/>
      <c r="E2503" s="1093">
        <f t="shared" ref="E2503:E2566" si="157">D2503</f>
        <v>0</v>
      </c>
      <c r="F2503" s="1094">
        <f t="shared" ref="F2503:F2566" si="158">D2503</f>
        <v>0</v>
      </c>
      <c r="G2503" s="1095">
        <f t="shared" ref="G2503:G2566" si="159">D2503</f>
        <v>0</v>
      </c>
      <c r="H2503" s="1090" t="str">
        <f t="shared" ref="H2503:H2566" ca="1" si="160">IF(ISBLANK(D2503),"",DATEDIF(G2503,TODAY(),"y"))</f>
        <v/>
      </c>
      <c r="I2503" s="1109"/>
      <c r="J2503" s="1109"/>
      <c r="K2503" s="1112"/>
      <c r="L2503" s="1091"/>
      <c r="M2503" s="1091"/>
      <c r="N2503" s="1091"/>
      <c r="O2503" s="1091"/>
      <c r="P2503" s="1096"/>
      <c r="Q2503" s="1096"/>
      <c r="R2503" s="1096"/>
      <c r="S2503" s="1091"/>
    </row>
    <row r="2504" spans="1:19" x14ac:dyDescent="0.3">
      <c r="A2504" s="1090">
        <v>2499</v>
      </c>
      <c r="B2504" s="1091"/>
      <c r="C2504" s="1091"/>
      <c r="D2504" s="1097"/>
      <c r="E2504" s="1093">
        <f t="shared" si="157"/>
        <v>0</v>
      </c>
      <c r="F2504" s="1094">
        <f t="shared" si="158"/>
        <v>0</v>
      </c>
      <c r="G2504" s="1095">
        <f t="shared" si="159"/>
        <v>0</v>
      </c>
      <c r="H2504" s="1090" t="str">
        <f t="shared" ca="1" si="160"/>
        <v/>
      </c>
      <c r="I2504" s="1109"/>
      <c r="J2504" s="1109"/>
      <c r="K2504" s="1112"/>
      <c r="L2504" s="1091"/>
      <c r="M2504" s="1091"/>
      <c r="N2504" s="1091"/>
      <c r="O2504" s="1091"/>
      <c r="P2504" s="1096"/>
      <c r="Q2504" s="1096"/>
      <c r="R2504" s="1096"/>
      <c r="S2504" s="1091"/>
    </row>
    <row r="2505" spans="1:19" x14ac:dyDescent="0.3">
      <c r="A2505" s="1090">
        <v>2500</v>
      </c>
      <c r="B2505" s="1091"/>
      <c r="C2505" s="1091"/>
      <c r="D2505" s="1097"/>
      <c r="E2505" s="1093">
        <f t="shared" si="157"/>
        <v>0</v>
      </c>
      <c r="F2505" s="1094">
        <f t="shared" si="158"/>
        <v>0</v>
      </c>
      <c r="G2505" s="1095">
        <f t="shared" si="159"/>
        <v>0</v>
      </c>
      <c r="H2505" s="1090" t="str">
        <f t="shared" ca="1" si="160"/>
        <v/>
      </c>
      <c r="I2505" s="1109"/>
      <c r="J2505" s="1109"/>
      <c r="K2505" s="1112"/>
      <c r="L2505" s="1091"/>
      <c r="M2505" s="1091"/>
      <c r="N2505" s="1091"/>
      <c r="O2505" s="1091"/>
      <c r="P2505" s="1096"/>
      <c r="Q2505" s="1096"/>
      <c r="R2505" s="1096"/>
      <c r="S2505" s="1091"/>
    </row>
    <row r="2506" spans="1:19" x14ac:dyDescent="0.3">
      <c r="A2506" s="1090">
        <v>2501</v>
      </c>
      <c r="B2506" s="1091"/>
      <c r="C2506" s="1091"/>
      <c r="D2506" s="1097"/>
      <c r="E2506" s="1093">
        <f t="shared" si="157"/>
        <v>0</v>
      </c>
      <c r="F2506" s="1094">
        <f t="shared" si="158"/>
        <v>0</v>
      </c>
      <c r="G2506" s="1095">
        <f t="shared" si="159"/>
        <v>0</v>
      </c>
      <c r="H2506" s="1090" t="str">
        <f t="shared" ca="1" si="160"/>
        <v/>
      </c>
      <c r="I2506" s="1109"/>
      <c r="J2506" s="1109"/>
      <c r="K2506" s="1112"/>
      <c r="L2506" s="1091"/>
      <c r="M2506" s="1091"/>
      <c r="N2506" s="1091"/>
      <c r="O2506" s="1091"/>
      <c r="P2506" s="1096"/>
      <c r="Q2506" s="1096"/>
      <c r="R2506" s="1096"/>
      <c r="S2506" s="1091"/>
    </row>
    <row r="2507" spans="1:19" x14ac:dyDescent="0.3">
      <c r="A2507" s="1090">
        <v>2502</v>
      </c>
      <c r="B2507" s="1091"/>
      <c r="C2507" s="1091"/>
      <c r="D2507" s="1097"/>
      <c r="E2507" s="1093">
        <f t="shared" si="157"/>
        <v>0</v>
      </c>
      <c r="F2507" s="1094">
        <f t="shared" si="158"/>
        <v>0</v>
      </c>
      <c r="G2507" s="1095">
        <f t="shared" si="159"/>
        <v>0</v>
      </c>
      <c r="H2507" s="1090" t="str">
        <f t="shared" ca="1" si="160"/>
        <v/>
      </c>
      <c r="I2507" s="1109"/>
      <c r="J2507" s="1109"/>
      <c r="K2507" s="1112"/>
      <c r="L2507" s="1091"/>
      <c r="M2507" s="1091"/>
      <c r="N2507" s="1091"/>
      <c r="O2507" s="1091"/>
      <c r="P2507" s="1096"/>
      <c r="Q2507" s="1096"/>
      <c r="R2507" s="1096"/>
      <c r="S2507" s="1091"/>
    </row>
    <row r="2508" spans="1:19" x14ac:dyDescent="0.3">
      <c r="A2508" s="1090">
        <v>2503</v>
      </c>
      <c r="B2508" s="1091"/>
      <c r="C2508" s="1091"/>
      <c r="D2508" s="1097"/>
      <c r="E2508" s="1093">
        <f t="shared" si="157"/>
        <v>0</v>
      </c>
      <c r="F2508" s="1094">
        <f t="shared" si="158"/>
        <v>0</v>
      </c>
      <c r="G2508" s="1095">
        <f t="shared" si="159"/>
        <v>0</v>
      </c>
      <c r="H2508" s="1090" t="str">
        <f t="shared" ca="1" si="160"/>
        <v/>
      </c>
      <c r="I2508" s="1109"/>
      <c r="J2508" s="1109"/>
      <c r="K2508" s="1112"/>
      <c r="L2508" s="1091"/>
      <c r="M2508" s="1091"/>
      <c r="N2508" s="1091"/>
      <c r="O2508" s="1091"/>
      <c r="P2508" s="1096"/>
      <c r="Q2508" s="1096"/>
      <c r="R2508" s="1096"/>
      <c r="S2508" s="1091"/>
    </row>
    <row r="2509" spans="1:19" x14ac:dyDescent="0.3">
      <c r="A2509" s="1090">
        <v>2504</v>
      </c>
      <c r="B2509" s="1091"/>
      <c r="C2509" s="1091"/>
      <c r="D2509" s="1097"/>
      <c r="E2509" s="1093">
        <f t="shared" si="157"/>
        <v>0</v>
      </c>
      <c r="F2509" s="1094">
        <f t="shared" si="158"/>
        <v>0</v>
      </c>
      <c r="G2509" s="1095">
        <f t="shared" si="159"/>
        <v>0</v>
      </c>
      <c r="H2509" s="1090" t="str">
        <f t="shared" ca="1" si="160"/>
        <v/>
      </c>
      <c r="I2509" s="1109"/>
      <c r="J2509" s="1109"/>
      <c r="K2509" s="1112"/>
      <c r="L2509" s="1091"/>
      <c r="M2509" s="1091"/>
      <c r="N2509" s="1091"/>
      <c r="O2509" s="1091"/>
      <c r="P2509" s="1096"/>
      <c r="Q2509" s="1096"/>
      <c r="R2509" s="1096"/>
      <c r="S2509" s="1091"/>
    </row>
    <row r="2510" spans="1:19" x14ac:dyDescent="0.3">
      <c r="A2510" s="1090">
        <v>2505</v>
      </c>
      <c r="B2510" s="1091"/>
      <c r="C2510" s="1091"/>
      <c r="D2510" s="1097"/>
      <c r="E2510" s="1093">
        <f t="shared" si="157"/>
        <v>0</v>
      </c>
      <c r="F2510" s="1094">
        <f t="shared" si="158"/>
        <v>0</v>
      </c>
      <c r="G2510" s="1095">
        <f t="shared" si="159"/>
        <v>0</v>
      </c>
      <c r="H2510" s="1090" t="str">
        <f t="shared" ca="1" si="160"/>
        <v/>
      </c>
      <c r="I2510" s="1109"/>
      <c r="J2510" s="1109"/>
      <c r="K2510" s="1112"/>
      <c r="L2510" s="1091"/>
      <c r="M2510" s="1091"/>
      <c r="N2510" s="1091"/>
      <c r="O2510" s="1091"/>
      <c r="P2510" s="1096"/>
      <c r="Q2510" s="1096"/>
      <c r="R2510" s="1096"/>
      <c r="S2510" s="1091"/>
    </row>
    <row r="2511" spans="1:19" x14ac:dyDescent="0.3">
      <c r="A2511" s="1090">
        <v>2506</v>
      </c>
      <c r="B2511" s="1091"/>
      <c r="C2511" s="1091"/>
      <c r="D2511" s="1097"/>
      <c r="E2511" s="1093">
        <f t="shared" si="157"/>
        <v>0</v>
      </c>
      <c r="F2511" s="1094">
        <f t="shared" si="158"/>
        <v>0</v>
      </c>
      <c r="G2511" s="1095">
        <f t="shared" si="159"/>
        <v>0</v>
      </c>
      <c r="H2511" s="1090" t="str">
        <f t="shared" ca="1" si="160"/>
        <v/>
      </c>
      <c r="I2511" s="1109"/>
      <c r="J2511" s="1109"/>
      <c r="K2511" s="1112"/>
      <c r="L2511" s="1091"/>
      <c r="M2511" s="1091"/>
      <c r="N2511" s="1091"/>
      <c r="O2511" s="1091"/>
      <c r="P2511" s="1096"/>
      <c r="Q2511" s="1096"/>
      <c r="R2511" s="1096"/>
      <c r="S2511" s="1091"/>
    </row>
    <row r="2512" spans="1:19" x14ac:dyDescent="0.3">
      <c r="A2512" s="1090">
        <v>2507</v>
      </c>
      <c r="B2512" s="1091"/>
      <c r="C2512" s="1091"/>
      <c r="D2512" s="1097"/>
      <c r="E2512" s="1093">
        <f t="shared" si="157"/>
        <v>0</v>
      </c>
      <c r="F2512" s="1094">
        <f t="shared" si="158"/>
        <v>0</v>
      </c>
      <c r="G2512" s="1095">
        <f t="shared" si="159"/>
        <v>0</v>
      </c>
      <c r="H2512" s="1090" t="str">
        <f t="shared" ca="1" si="160"/>
        <v/>
      </c>
      <c r="I2512" s="1109"/>
      <c r="J2512" s="1109"/>
      <c r="K2512" s="1112"/>
      <c r="L2512" s="1091"/>
      <c r="M2512" s="1091"/>
      <c r="N2512" s="1091"/>
      <c r="O2512" s="1091"/>
      <c r="P2512" s="1096"/>
      <c r="Q2512" s="1096"/>
      <c r="R2512" s="1096"/>
      <c r="S2512" s="1091"/>
    </row>
    <row r="2513" spans="1:19" x14ac:dyDescent="0.3">
      <c r="A2513" s="1090">
        <v>2508</v>
      </c>
      <c r="B2513" s="1091"/>
      <c r="C2513" s="1091"/>
      <c r="D2513" s="1097"/>
      <c r="E2513" s="1093">
        <f t="shared" si="157"/>
        <v>0</v>
      </c>
      <c r="F2513" s="1094">
        <f t="shared" si="158"/>
        <v>0</v>
      </c>
      <c r="G2513" s="1095">
        <f t="shared" si="159"/>
        <v>0</v>
      </c>
      <c r="H2513" s="1090" t="str">
        <f t="shared" ca="1" si="160"/>
        <v/>
      </c>
      <c r="I2513" s="1109"/>
      <c r="J2513" s="1109"/>
      <c r="K2513" s="1112"/>
      <c r="L2513" s="1091"/>
      <c r="M2513" s="1091"/>
      <c r="N2513" s="1091"/>
      <c r="O2513" s="1091"/>
      <c r="P2513" s="1096"/>
      <c r="Q2513" s="1096"/>
      <c r="R2513" s="1096"/>
      <c r="S2513" s="1091"/>
    </row>
    <row r="2514" spans="1:19" x14ac:dyDescent="0.3">
      <c r="A2514" s="1090">
        <v>2509</v>
      </c>
      <c r="B2514" s="1091"/>
      <c r="C2514" s="1091"/>
      <c r="D2514" s="1097"/>
      <c r="E2514" s="1093">
        <f t="shared" si="157"/>
        <v>0</v>
      </c>
      <c r="F2514" s="1094">
        <f t="shared" si="158"/>
        <v>0</v>
      </c>
      <c r="G2514" s="1095">
        <f t="shared" si="159"/>
        <v>0</v>
      </c>
      <c r="H2514" s="1090" t="str">
        <f t="shared" ca="1" si="160"/>
        <v/>
      </c>
      <c r="I2514" s="1109"/>
      <c r="J2514" s="1109"/>
      <c r="K2514" s="1112"/>
      <c r="L2514" s="1091"/>
      <c r="M2514" s="1091"/>
      <c r="N2514" s="1091"/>
      <c r="O2514" s="1091"/>
      <c r="P2514" s="1096"/>
      <c r="Q2514" s="1096"/>
      <c r="R2514" s="1096"/>
      <c r="S2514" s="1091"/>
    </row>
    <row r="2515" spans="1:19" x14ac:dyDescent="0.3">
      <c r="A2515" s="1090">
        <v>2510</v>
      </c>
      <c r="B2515" s="1091"/>
      <c r="C2515" s="1091"/>
      <c r="D2515" s="1097"/>
      <c r="E2515" s="1093">
        <f t="shared" si="157"/>
        <v>0</v>
      </c>
      <c r="F2515" s="1094">
        <f t="shared" si="158"/>
        <v>0</v>
      </c>
      <c r="G2515" s="1095">
        <f t="shared" si="159"/>
        <v>0</v>
      </c>
      <c r="H2515" s="1090" t="str">
        <f t="shared" ca="1" si="160"/>
        <v/>
      </c>
      <c r="I2515" s="1109"/>
      <c r="J2515" s="1109"/>
      <c r="K2515" s="1112"/>
      <c r="L2515" s="1091"/>
      <c r="M2515" s="1091"/>
      <c r="N2515" s="1091"/>
      <c r="O2515" s="1091"/>
      <c r="P2515" s="1096"/>
      <c r="Q2515" s="1096"/>
      <c r="R2515" s="1096"/>
      <c r="S2515" s="1091"/>
    </row>
    <row r="2516" spans="1:19" x14ac:dyDescent="0.3">
      <c r="A2516" s="1090">
        <v>2511</v>
      </c>
      <c r="B2516" s="1091"/>
      <c r="C2516" s="1091"/>
      <c r="D2516" s="1097"/>
      <c r="E2516" s="1093">
        <f t="shared" si="157"/>
        <v>0</v>
      </c>
      <c r="F2516" s="1094">
        <f t="shared" si="158"/>
        <v>0</v>
      </c>
      <c r="G2516" s="1095">
        <f t="shared" si="159"/>
        <v>0</v>
      </c>
      <c r="H2516" s="1090" t="str">
        <f t="shared" ca="1" si="160"/>
        <v/>
      </c>
      <c r="I2516" s="1109"/>
      <c r="J2516" s="1109"/>
      <c r="K2516" s="1112"/>
      <c r="L2516" s="1091"/>
      <c r="M2516" s="1091"/>
      <c r="N2516" s="1091"/>
      <c r="O2516" s="1091"/>
      <c r="P2516" s="1096"/>
      <c r="Q2516" s="1096"/>
      <c r="R2516" s="1096"/>
      <c r="S2516" s="1091"/>
    </row>
    <row r="2517" spans="1:19" x14ac:dyDescent="0.3">
      <c r="A2517" s="1090">
        <v>2512</v>
      </c>
      <c r="B2517" s="1091"/>
      <c r="C2517" s="1091"/>
      <c r="D2517" s="1097"/>
      <c r="E2517" s="1093">
        <f t="shared" si="157"/>
        <v>0</v>
      </c>
      <c r="F2517" s="1094">
        <f t="shared" si="158"/>
        <v>0</v>
      </c>
      <c r="G2517" s="1095">
        <f t="shared" si="159"/>
        <v>0</v>
      </c>
      <c r="H2517" s="1090" t="str">
        <f t="shared" ca="1" si="160"/>
        <v/>
      </c>
      <c r="I2517" s="1109"/>
      <c r="J2517" s="1109"/>
      <c r="K2517" s="1112"/>
      <c r="L2517" s="1091"/>
      <c r="M2517" s="1091"/>
      <c r="N2517" s="1091"/>
      <c r="O2517" s="1091"/>
      <c r="P2517" s="1096"/>
      <c r="Q2517" s="1096"/>
      <c r="R2517" s="1096"/>
      <c r="S2517" s="1091"/>
    </row>
    <row r="2518" spans="1:19" x14ac:dyDescent="0.3">
      <c r="A2518" s="1090">
        <v>2513</v>
      </c>
      <c r="B2518" s="1091"/>
      <c r="C2518" s="1091"/>
      <c r="D2518" s="1097"/>
      <c r="E2518" s="1093">
        <f t="shared" si="157"/>
        <v>0</v>
      </c>
      <c r="F2518" s="1094">
        <f t="shared" si="158"/>
        <v>0</v>
      </c>
      <c r="G2518" s="1095">
        <f t="shared" si="159"/>
        <v>0</v>
      </c>
      <c r="H2518" s="1090" t="str">
        <f t="shared" ca="1" si="160"/>
        <v/>
      </c>
      <c r="I2518" s="1109"/>
      <c r="J2518" s="1109"/>
      <c r="K2518" s="1112"/>
      <c r="L2518" s="1091"/>
      <c r="M2518" s="1091"/>
      <c r="N2518" s="1091"/>
      <c r="O2518" s="1091"/>
      <c r="P2518" s="1096"/>
      <c r="Q2518" s="1096"/>
      <c r="R2518" s="1096"/>
      <c r="S2518" s="1091"/>
    </row>
    <row r="2519" spans="1:19" x14ac:dyDescent="0.3">
      <c r="A2519" s="1090">
        <v>2514</v>
      </c>
      <c r="B2519" s="1091"/>
      <c r="C2519" s="1091"/>
      <c r="D2519" s="1097"/>
      <c r="E2519" s="1093">
        <f t="shared" si="157"/>
        <v>0</v>
      </c>
      <c r="F2519" s="1094">
        <f t="shared" si="158"/>
        <v>0</v>
      </c>
      <c r="G2519" s="1095">
        <f t="shared" si="159"/>
        <v>0</v>
      </c>
      <c r="H2519" s="1090" t="str">
        <f t="shared" ca="1" si="160"/>
        <v/>
      </c>
      <c r="I2519" s="1109"/>
      <c r="J2519" s="1109"/>
      <c r="K2519" s="1112"/>
      <c r="L2519" s="1091"/>
      <c r="M2519" s="1091"/>
      <c r="N2519" s="1091"/>
      <c r="O2519" s="1091"/>
      <c r="P2519" s="1096"/>
      <c r="Q2519" s="1096"/>
      <c r="R2519" s="1096"/>
      <c r="S2519" s="1091"/>
    </row>
    <row r="2520" spans="1:19" x14ac:dyDescent="0.3">
      <c r="A2520" s="1090">
        <v>2515</v>
      </c>
      <c r="B2520" s="1091"/>
      <c r="C2520" s="1091"/>
      <c r="D2520" s="1097"/>
      <c r="E2520" s="1093">
        <f t="shared" si="157"/>
        <v>0</v>
      </c>
      <c r="F2520" s="1094">
        <f t="shared" si="158"/>
        <v>0</v>
      </c>
      <c r="G2520" s="1095">
        <f t="shared" si="159"/>
        <v>0</v>
      </c>
      <c r="H2520" s="1090" t="str">
        <f t="shared" ca="1" si="160"/>
        <v/>
      </c>
      <c r="I2520" s="1109"/>
      <c r="J2520" s="1109"/>
      <c r="K2520" s="1112"/>
      <c r="L2520" s="1091"/>
      <c r="M2520" s="1091"/>
      <c r="N2520" s="1091"/>
      <c r="O2520" s="1091"/>
      <c r="P2520" s="1096"/>
      <c r="Q2520" s="1096"/>
      <c r="R2520" s="1096"/>
      <c r="S2520" s="1091"/>
    </row>
    <row r="2521" spans="1:19" x14ac:dyDescent="0.3">
      <c r="A2521" s="1090">
        <v>2516</v>
      </c>
      <c r="B2521" s="1091"/>
      <c r="C2521" s="1091"/>
      <c r="D2521" s="1097"/>
      <c r="E2521" s="1093">
        <f t="shared" si="157"/>
        <v>0</v>
      </c>
      <c r="F2521" s="1094">
        <f t="shared" si="158"/>
        <v>0</v>
      </c>
      <c r="G2521" s="1095">
        <f t="shared" si="159"/>
        <v>0</v>
      </c>
      <c r="H2521" s="1090" t="str">
        <f t="shared" ca="1" si="160"/>
        <v/>
      </c>
      <c r="I2521" s="1109"/>
      <c r="J2521" s="1109"/>
      <c r="K2521" s="1112"/>
      <c r="L2521" s="1091"/>
      <c r="M2521" s="1091"/>
      <c r="N2521" s="1091"/>
      <c r="O2521" s="1091"/>
      <c r="P2521" s="1096"/>
      <c r="Q2521" s="1096"/>
      <c r="R2521" s="1096"/>
      <c r="S2521" s="1091"/>
    </row>
    <row r="2522" spans="1:19" x14ac:dyDescent="0.3">
      <c r="A2522" s="1090">
        <v>2517</v>
      </c>
      <c r="B2522" s="1091"/>
      <c r="C2522" s="1091"/>
      <c r="D2522" s="1097"/>
      <c r="E2522" s="1093">
        <f t="shared" si="157"/>
        <v>0</v>
      </c>
      <c r="F2522" s="1094">
        <f t="shared" si="158"/>
        <v>0</v>
      </c>
      <c r="G2522" s="1095">
        <f t="shared" si="159"/>
        <v>0</v>
      </c>
      <c r="H2522" s="1090" t="str">
        <f t="shared" ca="1" si="160"/>
        <v/>
      </c>
      <c r="I2522" s="1109"/>
      <c r="J2522" s="1109"/>
      <c r="K2522" s="1112"/>
      <c r="L2522" s="1091"/>
      <c r="M2522" s="1091"/>
      <c r="N2522" s="1091"/>
      <c r="O2522" s="1091"/>
      <c r="P2522" s="1096"/>
      <c r="Q2522" s="1096"/>
      <c r="R2522" s="1096"/>
      <c r="S2522" s="1091"/>
    </row>
    <row r="2523" spans="1:19" x14ac:dyDescent="0.3">
      <c r="A2523" s="1090">
        <v>2518</v>
      </c>
      <c r="B2523" s="1091"/>
      <c r="C2523" s="1091"/>
      <c r="D2523" s="1097"/>
      <c r="E2523" s="1093">
        <f t="shared" si="157"/>
        <v>0</v>
      </c>
      <c r="F2523" s="1094">
        <f t="shared" si="158"/>
        <v>0</v>
      </c>
      <c r="G2523" s="1095">
        <f t="shared" si="159"/>
        <v>0</v>
      </c>
      <c r="H2523" s="1090" t="str">
        <f t="shared" ca="1" si="160"/>
        <v/>
      </c>
      <c r="I2523" s="1109"/>
      <c r="J2523" s="1109"/>
      <c r="K2523" s="1112"/>
      <c r="L2523" s="1091"/>
      <c r="M2523" s="1091"/>
      <c r="N2523" s="1091"/>
      <c r="O2523" s="1091"/>
      <c r="P2523" s="1096"/>
      <c r="Q2523" s="1096"/>
      <c r="R2523" s="1096"/>
      <c r="S2523" s="1091"/>
    </row>
    <row r="2524" spans="1:19" x14ac:dyDescent="0.3">
      <c r="A2524" s="1090">
        <v>2519</v>
      </c>
      <c r="B2524" s="1091"/>
      <c r="C2524" s="1091"/>
      <c r="D2524" s="1097"/>
      <c r="E2524" s="1093">
        <f t="shared" si="157"/>
        <v>0</v>
      </c>
      <c r="F2524" s="1094">
        <f t="shared" si="158"/>
        <v>0</v>
      </c>
      <c r="G2524" s="1095">
        <f t="shared" si="159"/>
        <v>0</v>
      </c>
      <c r="H2524" s="1090" t="str">
        <f t="shared" ca="1" si="160"/>
        <v/>
      </c>
      <c r="I2524" s="1109"/>
      <c r="J2524" s="1109"/>
      <c r="K2524" s="1112"/>
      <c r="L2524" s="1091"/>
      <c r="M2524" s="1091"/>
      <c r="N2524" s="1091"/>
      <c r="O2524" s="1091"/>
      <c r="P2524" s="1096"/>
      <c r="Q2524" s="1096"/>
      <c r="R2524" s="1096"/>
      <c r="S2524" s="1091"/>
    </row>
    <row r="2525" spans="1:19" x14ac:dyDescent="0.3">
      <c r="A2525" s="1090">
        <v>2520</v>
      </c>
      <c r="B2525" s="1091"/>
      <c r="C2525" s="1091"/>
      <c r="D2525" s="1097"/>
      <c r="E2525" s="1093">
        <f t="shared" si="157"/>
        <v>0</v>
      </c>
      <c r="F2525" s="1094">
        <f t="shared" si="158"/>
        <v>0</v>
      </c>
      <c r="G2525" s="1095">
        <f t="shared" si="159"/>
        <v>0</v>
      </c>
      <c r="H2525" s="1090" t="str">
        <f t="shared" ca="1" si="160"/>
        <v/>
      </c>
      <c r="I2525" s="1109"/>
      <c r="J2525" s="1109"/>
      <c r="K2525" s="1112"/>
      <c r="L2525" s="1091"/>
      <c r="M2525" s="1091"/>
      <c r="N2525" s="1091"/>
      <c r="O2525" s="1091"/>
      <c r="P2525" s="1096"/>
      <c r="Q2525" s="1096"/>
      <c r="R2525" s="1096"/>
      <c r="S2525" s="1091"/>
    </row>
    <row r="2526" spans="1:19" x14ac:dyDescent="0.3">
      <c r="A2526" s="1090">
        <v>2521</v>
      </c>
      <c r="B2526" s="1091"/>
      <c r="C2526" s="1091"/>
      <c r="D2526" s="1097"/>
      <c r="E2526" s="1093">
        <f t="shared" si="157"/>
        <v>0</v>
      </c>
      <c r="F2526" s="1094">
        <f t="shared" si="158"/>
        <v>0</v>
      </c>
      <c r="G2526" s="1095">
        <f t="shared" si="159"/>
        <v>0</v>
      </c>
      <c r="H2526" s="1090" t="str">
        <f t="shared" ca="1" si="160"/>
        <v/>
      </c>
      <c r="I2526" s="1109"/>
      <c r="J2526" s="1109"/>
      <c r="K2526" s="1112"/>
      <c r="L2526" s="1091"/>
      <c r="M2526" s="1091"/>
      <c r="N2526" s="1091"/>
      <c r="O2526" s="1091"/>
      <c r="P2526" s="1096"/>
      <c r="Q2526" s="1096"/>
      <c r="R2526" s="1096"/>
      <c r="S2526" s="1091"/>
    </row>
    <row r="2527" spans="1:19" x14ac:dyDescent="0.3">
      <c r="A2527" s="1090">
        <v>2522</v>
      </c>
      <c r="B2527" s="1091"/>
      <c r="C2527" s="1091"/>
      <c r="D2527" s="1097"/>
      <c r="E2527" s="1093">
        <f t="shared" si="157"/>
        <v>0</v>
      </c>
      <c r="F2527" s="1094">
        <f t="shared" si="158"/>
        <v>0</v>
      </c>
      <c r="G2527" s="1095">
        <f t="shared" si="159"/>
        <v>0</v>
      </c>
      <c r="H2527" s="1090" t="str">
        <f t="shared" ca="1" si="160"/>
        <v/>
      </c>
      <c r="I2527" s="1109"/>
      <c r="J2527" s="1109"/>
      <c r="K2527" s="1112"/>
      <c r="L2527" s="1091"/>
      <c r="M2527" s="1091"/>
      <c r="N2527" s="1091"/>
      <c r="O2527" s="1091"/>
      <c r="P2527" s="1096"/>
      <c r="Q2527" s="1096"/>
      <c r="R2527" s="1096"/>
      <c r="S2527" s="1091"/>
    </row>
    <row r="2528" spans="1:19" x14ac:dyDescent="0.3">
      <c r="A2528" s="1090">
        <v>2523</v>
      </c>
      <c r="B2528" s="1091"/>
      <c r="C2528" s="1091"/>
      <c r="D2528" s="1097"/>
      <c r="E2528" s="1093">
        <f t="shared" si="157"/>
        <v>0</v>
      </c>
      <c r="F2528" s="1094">
        <f t="shared" si="158"/>
        <v>0</v>
      </c>
      <c r="G2528" s="1095">
        <f t="shared" si="159"/>
        <v>0</v>
      </c>
      <c r="H2528" s="1090" t="str">
        <f t="shared" ca="1" si="160"/>
        <v/>
      </c>
      <c r="I2528" s="1109"/>
      <c r="J2528" s="1109"/>
      <c r="K2528" s="1112"/>
      <c r="L2528" s="1091"/>
      <c r="M2528" s="1091"/>
      <c r="N2528" s="1091"/>
      <c r="O2528" s="1091"/>
      <c r="P2528" s="1096"/>
      <c r="Q2528" s="1096"/>
      <c r="R2528" s="1096"/>
      <c r="S2528" s="1091"/>
    </row>
    <row r="2529" spans="1:19" x14ac:dyDescent="0.3">
      <c r="A2529" s="1090">
        <v>2524</v>
      </c>
      <c r="B2529" s="1091"/>
      <c r="C2529" s="1091"/>
      <c r="D2529" s="1097"/>
      <c r="E2529" s="1093">
        <f t="shared" si="157"/>
        <v>0</v>
      </c>
      <c r="F2529" s="1094">
        <f t="shared" si="158"/>
        <v>0</v>
      </c>
      <c r="G2529" s="1095">
        <f t="shared" si="159"/>
        <v>0</v>
      </c>
      <c r="H2529" s="1090" t="str">
        <f t="shared" ca="1" si="160"/>
        <v/>
      </c>
      <c r="I2529" s="1109"/>
      <c r="J2529" s="1109"/>
      <c r="K2529" s="1112"/>
      <c r="L2529" s="1091"/>
      <c r="M2529" s="1091"/>
      <c r="N2529" s="1091"/>
      <c r="O2529" s="1091"/>
      <c r="P2529" s="1096"/>
      <c r="Q2529" s="1096"/>
      <c r="R2529" s="1096"/>
      <c r="S2529" s="1091"/>
    </row>
    <row r="2530" spans="1:19" x14ac:dyDescent="0.3">
      <c r="A2530" s="1090">
        <v>2525</v>
      </c>
      <c r="B2530" s="1091"/>
      <c r="C2530" s="1091"/>
      <c r="D2530" s="1097"/>
      <c r="E2530" s="1093">
        <f t="shared" si="157"/>
        <v>0</v>
      </c>
      <c r="F2530" s="1094">
        <f t="shared" si="158"/>
        <v>0</v>
      </c>
      <c r="G2530" s="1095">
        <f t="shared" si="159"/>
        <v>0</v>
      </c>
      <c r="H2530" s="1090" t="str">
        <f t="shared" ca="1" si="160"/>
        <v/>
      </c>
      <c r="I2530" s="1109"/>
      <c r="J2530" s="1109"/>
      <c r="K2530" s="1112"/>
      <c r="L2530" s="1091"/>
      <c r="M2530" s="1091"/>
      <c r="N2530" s="1091"/>
      <c r="O2530" s="1091"/>
      <c r="P2530" s="1096"/>
      <c r="Q2530" s="1096"/>
      <c r="R2530" s="1096"/>
      <c r="S2530" s="1091"/>
    </row>
    <row r="2531" spans="1:19" x14ac:dyDescent="0.3">
      <c r="A2531" s="1090">
        <v>2526</v>
      </c>
      <c r="B2531" s="1091"/>
      <c r="C2531" s="1091"/>
      <c r="D2531" s="1097"/>
      <c r="E2531" s="1093">
        <f t="shared" si="157"/>
        <v>0</v>
      </c>
      <c r="F2531" s="1094">
        <f t="shared" si="158"/>
        <v>0</v>
      </c>
      <c r="G2531" s="1095">
        <f t="shared" si="159"/>
        <v>0</v>
      </c>
      <c r="H2531" s="1090" t="str">
        <f t="shared" ca="1" si="160"/>
        <v/>
      </c>
      <c r="I2531" s="1109"/>
      <c r="J2531" s="1109"/>
      <c r="K2531" s="1112"/>
      <c r="L2531" s="1091"/>
      <c r="M2531" s="1091"/>
      <c r="N2531" s="1091"/>
      <c r="O2531" s="1091"/>
      <c r="P2531" s="1096"/>
      <c r="Q2531" s="1096"/>
      <c r="R2531" s="1096"/>
      <c r="S2531" s="1091"/>
    </row>
    <row r="2532" spans="1:19" x14ac:dyDescent="0.3">
      <c r="A2532" s="1090">
        <v>2527</v>
      </c>
      <c r="B2532" s="1091"/>
      <c r="C2532" s="1091"/>
      <c r="D2532" s="1097"/>
      <c r="E2532" s="1093">
        <f t="shared" si="157"/>
        <v>0</v>
      </c>
      <c r="F2532" s="1094">
        <f t="shared" si="158"/>
        <v>0</v>
      </c>
      <c r="G2532" s="1095">
        <f t="shared" si="159"/>
        <v>0</v>
      </c>
      <c r="H2532" s="1090" t="str">
        <f t="shared" ca="1" si="160"/>
        <v/>
      </c>
      <c r="I2532" s="1109"/>
      <c r="J2532" s="1109"/>
      <c r="K2532" s="1112"/>
      <c r="L2532" s="1091"/>
      <c r="M2532" s="1091"/>
      <c r="N2532" s="1091"/>
      <c r="O2532" s="1091"/>
      <c r="P2532" s="1096"/>
      <c r="Q2532" s="1096"/>
      <c r="R2532" s="1096"/>
      <c r="S2532" s="1091"/>
    </row>
    <row r="2533" spans="1:19" x14ac:dyDescent="0.3">
      <c r="A2533" s="1090">
        <v>2528</v>
      </c>
      <c r="B2533" s="1091"/>
      <c r="C2533" s="1091"/>
      <c r="D2533" s="1097"/>
      <c r="E2533" s="1093">
        <f t="shared" si="157"/>
        <v>0</v>
      </c>
      <c r="F2533" s="1094">
        <f t="shared" si="158"/>
        <v>0</v>
      </c>
      <c r="G2533" s="1095">
        <f t="shared" si="159"/>
        <v>0</v>
      </c>
      <c r="H2533" s="1090" t="str">
        <f t="shared" ca="1" si="160"/>
        <v/>
      </c>
      <c r="I2533" s="1109"/>
      <c r="J2533" s="1109"/>
      <c r="K2533" s="1112"/>
      <c r="L2533" s="1091"/>
      <c r="M2533" s="1091"/>
      <c r="N2533" s="1091"/>
      <c r="O2533" s="1091"/>
      <c r="P2533" s="1096"/>
      <c r="Q2533" s="1096"/>
      <c r="R2533" s="1096"/>
      <c r="S2533" s="1091"/>
    </row>
    <row r="2534" spans="1:19" x14ac:dyDescent="0.3">
      <c r="A2534" s="1090">
        <v>2529</v>
      </c>
      <c r="B2534" s="1091"/>
      <c r="C2534" s="1091"/>
      <c r="D2534" s="1097"/>
      <c r="E2534" s="1093">
        <f t="shared" si="157"/>
        <v>0</v>
      </c>
      <c r="F2534" s="1094">
        <f t="shared" si="158"/>
        <v>0</v>
      </c>
      <c r="G2534" s="1095">
        <f t="shared" si="159"/>
        <v>0</v>
      </c>
      <c r="H2534" s="1090" t="str">
        <f t="shared" ca="1" si="160"/>
        <v/>
      </c>
      <c r="I2534" s="1109"/>
      <c r="J2534" s="1109"/>
      <c r="K2534" s="1112"/>
      <c r="L2534" s="1091"/>
      <c r="M2534" s="1091"/>
      <c r="N2534" s="1091"/>
      <c r="O2534" s="1091"/>
      <c r="P2534" s="1096"/>
      <c r="Q2534" s="1096"/>
      <c r="R2534" s="1096"/>
      <c r="S2534" s="1091"/>
    </row>
    <row r="2535" spans="1:19" x14ac:dyDescent="0.3">
      <c r="A2535" s="1090">
        <v>2530</v>
      </c>
      <c r="B2535" s="1091"/>
      <c r="C2535" s="1091"/>
      <c r="D2535" s="1097"/>
      <c r="E2535" s="1093">
        <f t="shared" si="157"/>
        <v>0</v>
      </c>
      <c r="F2535" s="1094">
        <f t="shared" si="158"/>
        <v>0</v>
      </c>
      <c r="G2535" s="1095">
        <f t="shared" si="159"/>
        <v>0</v>
      </c>
      <c r="H2535" s="1090" t="str">
        <f t="shared" ca="1" si="160"/>
        <v/>
      </c>
      <c r="I2535" s="1109"/>
      <c r="J2535" s="1109"/>
      <c r="K2535" s="1112"/>
      <c r="L2535" s="1091"/>
      <c r="M2535" s="1091"/>
      <c r="N2535" s="1091"/>
      <c r="O2535" s="1091"/>
      <c r="P2535" s="1096"/>
      <c r="Q2535" s="1096"/>
      <c r="R2535" s="1096"/>
      <c r="S2535" s="1091"/>
    </row>
    <row r="2536" spans="1:19" x14ac:dyDescent="0.3">
      <c r="A2536" s="1090">
        <v>2531</v>
      </c>
      <c r="B2536" s="1091"/>
      <c r="C2536" s="1091"/>
      <c r="D2536" s="1097"/>
      <c r="E2536" s="1093">
        <f t="shared" si="157"/>
        <v>0</v>
      </c>
      <c r="F2536" s="1094">
        <f t="shared" si="158"/>
        <v>0</v>
      </c>
      <c r="G2536" s="1095">
        <f t="shared" si="159"/>
        <v>0</v>
      </c>
      <c r="H2536" s="1090" t="str">
        <f t="shared" ca="1" si="160"/>
        <v/>
      </c>
      <c r="I2536" s="1109"/>
      <c r="J2536" s="1109"/>
      <c r="K2536" s="1112"/>
      <c r="L2536" s="1091"/>
      <c r="M2536" s="1091"/>
      <c r="N2536" s="1091"/>
      <c r="O2536" s="1091"/>
      <c r="P2536" s="1096"/>
      <c r="Q2536" s="1096"/>
      <c r="R2536" s="1096"/>
      <c r="S2536" s="1091"/>
    </row>
    <row r="2537" spans="1:19" x14ac:dyDescent="0.3">
      <c r="A2537" s="1090">
        <v>2532</v>
      </c>
      <c r="B2537" s="1091"/>
      <c r="C2537" s="1091"/>
      <c r="D2537" s="1097"/>
      <c r="E2537" s="1093">
        <f t="shared" si="157"/>
        <v>0</v>
      </c>
      <c r="F2537" s="1094">
        <f t="shared" si="158"/>
        <v>0</v>
      </c>
      <c r="G2537" s="1095">
        <f t="shared" si="159"/>
        <v>0</v>
      </c>
      <c r="H2537" s="1090" t="str">
        <f t="shared" ca="1" si="160"/>
        <v/>
      </c>
      <c r="I2537" s="1109"/>
      <c r="J2537" s="1109"/>
      <c r="K2537" s="1112"/>
      <c r="L2537" s="1091"/>
      <c r="M2537" s="1091"/>
      <c r="N2537" s="1091"/>
      <c r="O2537" s="1091"/>
      <c r="P2537" s="1096"/>
      <c r="Q2537" s="1096"/>
      <c r="R2537" s="1096"/>
      <c r="S2537" s="1091"/>
    </row>
    <row r="2538" spans="1:19" x14ac:dyDescent="0.3">
      <c r="A2538" s="1090">
        <v>2533</v>
      </c>
      <c r="B2538" s="1091"/>
      <c r="C2538" s="1091"/>
      <c r="D2538" s="1097"/>
      <c r="E2538" s="1093">
        <f t="shared" si="157"/>
        <v>0</v>
      </c>
      <c r="F2538" s="1094">
        <f t="shared" si="158"/>
        <v>0</v>
      </c>
      <c r="G2538" s="1095">
        <f t="shared" si="159"/>
        <v>0</v>
      </c>
      <c r="H2538" s="1090" t="str">
        <f t="shared" ca="1" si="160"/>
        <v/>
      </c>
      <c r="I2538" s="1109"/>
      <c r="J2538" s="1109"/>
      <c r="K2538" s="1112"/>
      <c r="L2538" s="1091"/>
      <c r="M2538" s="1091"/>
      <c r="N2538" s="1091"/>
      <c r="O2538" s="1091"/>
      <c r="P2538" s="1096"/>
      <c r="Q2538" s="1096"/>
      <c r="R2538" s="1096"/>
      <c r="S2538" s="1091"/>
    </row>
    <row r="2539" spans="1:19" x14ac:dyDescent="0.3">
      <c r="A2539" s="1090">
        <v>2534</v>
      </c>
      <c r="B2539" s="1091"/>
      <c r="C2539" s="1091"/>
      <c r="D2539" s="1097"/>
      <c r="E2539" s="1093">
        <f t="shared" si="157"/>
        <v>0</v>
      </c>
      <c r="F2539" s="1094">
        <f t="shared" si="158"/>
        <v>0</v>
      </c>
      <c r="G2539" s="1095">
        <f t="shared" si="159"/>
        <v>0</v>
      </c>
      <c r="H2539" s="1090" t="str">
        <f t="shared" ca="1" si="160"/>
        <v/>
      </c>
      <c r="I2539" s="1109"/>
      <c r="J2539" s="1109"/>
      <c r="K2539" s="1112"/>
      <c r="L2539" s="1091"/>
      <c r="M2539" s="1091"/>
      <c r="N2539" s="1091"/>
      <c r="O2539" s="1091"/>
      <c r="P2539" s="1096"/>
      <c r="Q2539" s="1096"/>
      <c r="R2539" s="1096"/>
      <c r="S2539" s="1091"/>
    </row>
    <row r="2540" spans="1:19" x14ac:dyDescent="0.3">
      <c r="A2540" s="1090">
        <v>2535</v>
      </c>
      <c r="B2540" s="1091"/>
      <c r="C2540" s="1091"/>
      <c r="D2540" s="1097"/>
      <c r="E2540" s="1093">
        <f t="shared" si="157"/>
        <v>0</v>
      </c>
      <c r="F2540" s="1094">
        <f t="shared" si="158"/>
        <v>0</v>
      </c>
      <c r="G2540" s="1095">
        <f t="shared" si="159"/>
        <v>0</v>
      </c>
      <c r="H2540" s="1090" t="str">
        <f t="shared" ca="1" si="160"/>
        <v/>
      </c>
      <c r="I2540" s="1109"/>
      <c r="J2540" s="1109"/>
      <c r="K2540" s="1112"/>
      <c r="L2540" s="1091"/>
      <c r="M2540" s="1091"/>
      <c r="N2540" s="1091"/>
      <c r="O2540" s="1091"/>
      <c r="P2540" s="1096"/>
      <c r="Q2540" s="1096"/>
      <c r="R2540" s="1096"/>
      <c r="S2540" s="1091"/>
    </row>
    <row r="2541" spans="1:19" x14ac:dyDescent="0.3">
      <c r="A2541" s="1090">
        <v>2536</v>
      </c>
      <c r="B2541" s="1091"/>
      <c r="C2541" s="1091"/>
      <c r="D2541" s="1097"/>
      <c r="E2541" s="1093">
        <f t="shared" si="157"/>
        <v>0</v>
      </c>
      <c r="F2541" s="1094">
        <f t="shared" si="158"/>
        <v>0</v>
      </c>
      <c r="G2541" s="1095">
        <f t="shared" si="159"/>
        <v>0</v>
      </c>
      <c r="H2541" s="1090" t="str">
        <f t="shared" ca="1" si="160"/>
        <v/>
      </c>
      <c r="I2541" s="1109"/>
      <c r="J2541" s="1109"/>
      <c r="K2541" s="1112"/>
      <c r="L2541" s="1091"/>
      <c r="M2541" s="1091"/>
      <c r="N2541" s="1091"/>
      <c r="O2541" s="1091"/>
      <c r="P2541" s="1096"/>
      <c r="Q2541" s="1096"/>
      <c r="R2541" s="1096"/>
      <c r="S2541" s="1091"/>
    </row>
    <row r="2542" spans="1:19" x14ac:dyDescent="0.3">
      <c r="A2542" s="1090">
        <v>2537</v>
      </c>
      <c r="B2542" s="1091"/>
      <c r="C2542" s="1091"/>
      <c r="D2542" s="1097"/>
      <c r="E2542" s="1093">
        <f t="shared" si="157"/>
        <v>0</v>
      </c>
      <c r="F2542" s="1094">
        <f t="shared" si="158"/>
        <v>0</v>
      </c>
      <c r="G2542" s="1095">
        <f t="shared" si="159"/>
        <v>0</v>
      </c>
      <c r="H2542" s="1090" t="str">
        <f t="shared" ca="1" si="160"/>
        <v/>
      </c>
      <c r="I2542" s="1109"/>
      <c r="J2542" s="1109"/>
      <c r="K2542" s="1112"/>
      <c r="L2542" s="1091"/>
      <c r="M2542" s="1091"/>
      <c r="N2542" s="1091"/>
      <c r="O2542" s="1091"/>
      <c r="P2542" s="1096"/>
      <c r="Q2542" s="1096"/>
      <c r="R2542" s="1096"/>
      <c r="S2542" s="1091"/>
    </row>
    <row r="2543" spans="1:19" x14ac:dyDescent="0.3">
      <c r="A2543" s="1090">
        <v>2538</v>
      </c>
      <c r="B2543" s="1091"/>
      <c r="C2543" s="1091"/>
      <c r="D2543" s="1097"/>
      <c r="E2543" s="1093">
        <f t="shared" si="157"/>
        <v>0</v>
      </c>
      <c r="F2543" s="1094">
        <f t="shared" si="158"/>
        <v>0</v>
      </c>
      <c r="G2543" s="1095">
        <f t="shared" si="159"/>
        <v>0</v>
      </c>
      <c r="H2543" s="1090" t="str">
        <f t="shared" ca="1" si="160"/>
        <v/>
      </c>
      <c r="I2543" s="1109"/>
      <c r="J2543" s="1109"/>
      <c r="K2543" s="1112"/>
      <c r="L2543" s="1091"/>
      <c r="M2543" s="1091"/>
      <c r="N2543" s="1091"/>
      <c r="O2543" s="1091"/>
      <c r="P2543" s="1096"/>
      <c r="Q2543" s="1096"/>
      <c r="R2543" s="1096"/>
      <c r="S2543" s="1091"/>
    </row>
    <row r="2544" spans="1:19" x14ac:dyDescent="0.3">
      <c r="A2544" s="1090">
        <v>2539</v>
      </c>
      <c r="B2544" s="1091"/>
      <c r="C2544" s="1091"/>
      <c r="D2544" s="1097"/>
      <c r="E2544" s="1093">
        <f t="shared" si="157"/>
        <v>0</v>
      </c>
      <c r="F2544" s="1094">
        <f t="shared" si="158"/>
        <v>0</v>
      </c>
      <c r="G2544" s="1095">
        <f t="shared" si="159"/>
        <v>0</v>
      </c>
      <c r="H2544" s="1090" t="str">
        <f t="shared" ca="1" si="160"/>
        <v/>
      </c>
      <c r="I2544" s="1109"/>
      <c r="J2544" s="1109"/>
      <c r="K2544" s="1112"/>
      <c r="L2544" s="1091"/>
      <c r="M2544" s="1091"/>
      <c r="N2544" s="1091"/>
      <c r="O2544" s="1091"/>
      <c r="P2544" s="1096"/>
      <c r="Q2544" s="1096"/>
      <c r="R2544" s="1096"/>
      <c r="S2544" s="1091"/>
    </row>
    <row r="2545" spans="1:19" x14ac:dyDescent="0.3">
      <c r="A2545" s="1090">
        <v>2540</v>
      </c>
      <c r="B2545" s="1091"/>
      <c r="C2545" s="1091"/>
      <c r="D2545" s="1097"/>
      <c r="E2545" s="1093">
        <f t="shared" si="157"/>
        <v>0</v>
      </c>
      <c r="F2545" s="1094">
        <f t="shared" si="158"/>
        <v>0</v>
      </c>
      <c r="G2545" s="1095">
        <f t="shared" si="159"/>
        <v>0</v>
      </c>
      <c r="H2545" s="1090" t="str">
        <f t="shared" ca="1" si="160"/>
        <v/>
      </c>
      <c r="I2545" s="1109"/>
      <c r="J2545" s="1109"/>
      <c r="K2545" s="1112"/>
      <c r="L2545" s="1091"/>
      <c r="M2545" s="1091"/>
      <c r="N2545" s="1091"/>
      <c r="O2545" s="1091"/>
      <c r="P2545" s="1096"/>
      <c r="Q2545" s="1096"/>
      <c r="R2545" s="1096"/>
      <c r="S2545" s="1091"/>
    </row>
    <row r="2546" spans="1:19" x14ac:dyDescent="0.3">
      <c r="A2546" s="1090">
        <v>2541</v>
      </c>
      <c r="B2546" s="1091"/>
      <c r="C2546" s="1091"/>
      <c r="D2546" s="1097"/>
      <c r="E2546" s="1093">
        <f t="shared" si="157"/>
        <v>0</v>
      </c>
      <c r="F2546" s="1094">
        <f t="shared" si="158"/>
        <v>0</v>
      </c>
      <c r="G2546" s="1095">
        <f t="shared" si="159"/>
        <v>0</v>
      </c>
      <c r="H2546" s="1090" t="str">
        <f t="shared" ca="1" si="160"/>
        <v/>
      </c>
      <c r="I2546" s="1109"/>
      <c r="J2546" s="1109"/>
      <c r="K2546" s="1112"/>
      <c r="L2546" s="1091"/>
      <c r="M2546" s="1091"/>
      <c r="N2546" s="1091"/>
      <c r="O2546" s="1091"/>
      <c r="P2546" s="1096"/>
      <c r="Q2546" s="1096"/>
      <c r="R2546" s="1096"/>
      <c r="S2546" s="1091"/>
    </row>
    <row r="2547" spans="1:19" x14ac:dyDescent="0.3">
      <c r="A2547" s="1090">
        <v>2542</v>
      </c>
      <c r="B2547" s="1091"/>
      <c r="C2547" s="1091"/>
      <c r="D2547" s="1097"/>
      <c r="E2547" s="1093">
        <f t="shared" si="157"/>
        <v>0</v>
      </c>
      <c r="F2547" s="1094">
        <f t="shared" si="158"/>
        <v>0</v>
      </c>
      <c r="G2547" s="1095">
        <f t="shared" si="159"/>
        <v>0</v>
      </c>
      <c r="H2547" s="1090" t="str">
        <f t="shared" ca="1" si="160"/>
        <v/>
      </c>
      <c r="I2547" s="1109"/>
      <c r="J2547" s="1109"/>
      <c r="K2547" s="1112"/>
      <c r="L2547" s="1091"/>
      <c r="M2547" s="1091"/>
      <c r="N2547" s="1091"/>
      <c r="O2547" s="1091"/>
      <c r="P2547" s="1096"/>
      <c r="Q2547" s="1096"/>
      <c r="R2547" s="1096"/>
      <c r="S2547" s="1091"/>
    </row>
    <row r="2548" spans="1:19" x14ac:dyDescent="0.3">
      <c r="A2548" s="1090">
        <v>2543</v>
      </c>
      <c r="B2548" s="1091"/>
      <c r="C2548" s="1091"/>
      <c r="D2548" s="1097"/>
      <c r="E2548" s="1093">
        <f t="shared" si="157"/>
        <v>0</v>
      </c>
      <c r="F2548" s="1094">
        <f t="shared" si="158"/>
        <v>0</v>
      </c>
      <c r="G2548" s="1095">
        <f t="shared" si="159"/>
        <v>0</v>
      </c>
      <c r="H2548" s="1090" t="str">
        <f t="shared" ca="1" si="160"/>
        <v/>
      </c>
      <c r="I2548" s="1109"/>
      <c r="J2548" s="1109"/>
      <c r="K2548" s="1112"/>
      <c r="L2548" s="1091"/>
      <c r="M2548" s="1091"/>
      <c r="N2548" s="1091"/>
      <c r="O2548" s="1091"/>
      <c r="P2548" s="1096"/>
      <c r="Q2548" s="1096"/>
      <c r="R2548" s="1096"/>
      <c r="S2548" s="1091"/>
    </row>
    <row r="2549" spans="1:19" x14ac:dyDescent="0.3">
      <c r="A2549" s="1090">
        <v>2544</v>
      </c>
      <c r="B2549" s="1091"/>
      <c r="C2549" s="1091"/>
      <c r="D2549" s="1097"/>
      <c r="E2549" s="1093">
        <f t="shared" si="157"/>
        <v>0</v>
      </c>
      <c r="F2549" s="1094">
        <f t="shared" si="158"/>
        <v>0</v>
      </c>
      <c r="G2549" s="1095">
        <f t="shared" si="159"/>
        <v>0</v>
      </c>
      <c r="H2549" s="1090" t="str">
        <f t="shared" ca="1" si="160"/>
        <v/>
      </c>
      <c r="I2549" s="1109"/>
      <c r="J2549" s="1109"/>
      <c r="K2549" s="1112"/>
      <c r="L2549" s="1091"/>
      <c r="M2549" s="1091"/>
      <c r="N2549" s="1091"/>
      <c r="O2549" s="1091"/>
      <c r="P2549" s="1096"/>
      <c r="Q2549" s="1096"/>
      <c r="R2549" s="1096"/>
      <c r="S2549" s="1091"/>
    </row>
    <row r="2550" spans="1:19" x14ac:dyDescent="0.3">
      <c r="A2550" s="1090">
        <v>2545</v>
      </c>
      <c r="B2550" s="1091"/>
      <c r="C2550" s="1091"/>
      <c r="D2550" s="1097"/>
      <c r="E2550" s="1093">
        <f t="shared" si="157"/>
        <v>0</v>
      </c>
      <c r="F2550" s="1094">
        <f t="shared" si="158"/>
        <v>0</v>
      </c>
      <c r="G2550" s="1095">
        <f t="shared" si="159"/>
        <v>0</v>
      </c>
      <c r="H2550" s="1090" t="str">
        <f t="shared" ca="1" si="160"/>
        <v/>
      </c>
      <c r="I2550" s="1109"/>
      <c r="J2550" s="1109"/>
      <c r="K2550" s="1112"/>
      <c r="L2550" s="1091"/>
      <c r="M2550" s="1091"/>
      <c r="N2550" s="1091"/>
      <c r="O2550" s="1091"/>
      <c r="P2550" s="1096"/>
      <c r="Q2550" s="1096"/>
      <c r="R2550" s="1096"/>
      <c r="S2550" s="1091"/>
    </row>
    <row r="2551" spans="1:19" x14ac:dyDescent="0.3">
      <c r="A2551" s="1090">
        <v>2546</v>
      </c>
      <c r="B2551" s="1091"/>
      <c r="C2551" s="1091"/>
      <c r="D2551" s="1097"/>
      <c r="E2551" s="1093">
        <f t="shared" si="157"/>
        <v>0</v>
      </c>
      <c r="F2551" s="1094">
        <f t="shared" si="158"/>
        <v>0</v>
      </c>
      <c r="G2551" s="1095">
        <f t="shared" si="159"/>
        <v>0</v>
      </c>
      <c r="H2551" s="1090" t="str">
        <f t="shared" ca="1" si="160"/>
        <v/>
      </c>
      <c r="I2551" s="1109"/>
      <c r="J2551" s="1109"/>
      <c r="K2551" s="1112"/>
      <c r="L2551" s="1091"/>
      <c r="M2551" s="1091"/>
      <c r="N2551" s="1091"/>
      <c r="O2551" s="1091"/>
      <c r="P2551" s="1096"/>
      <c r="Q2551" s="1096"/>
      <c r="R2551" s="1096"/>
      <c r="S2551" s="1091"/>
    </row>
    <row r="2552" spans="1:19" x14ac:dyDescent="0.3">
      <c r="A2552" s="1090">
        <v>2547</v>
      </c>
      <c r="B2552" s="1091"/>
      <c r="C2552" s="1091"/>
      <c r="D2552" s="1097"/>
      <c r="E2552" s="1093">
        <f t="shared" si="157"/>
        <v>0</v>
      </c>
      <c r="F2552" s="1094">
        <f t="shared" si="158"/>
        <v>0</v>
      </c>
      <c r="G2552" s="1095">
        <f t="shared" si="159"/>
        <v>0</v>
      </c>
      <c r="H2552" s="1090" t="str">
        <f t="shared" ca="1" si="160"/>
        <v/>
      </c>
      <c r="I2552" s="1109"/>
      <c r="J2552" s="1109"/>
      <c r="K2552" s="1112"/>
      <c r="L2552" s="1091"/>
      <c r="M2552" s="1091"/>
      <c r="N2552" s="1091"/>
      <c r="O2552" s="1091"/>
      <c r="P2552" s="1096"/>
      <c r="Q2552" s="1096"/>
      <c r="R2552" s="1096"/>
      <c r="S2552" s="1091"/>
    </row>
    <row r="2553" spans="1:19" x14ac:dyDescent="0.3">
      <c r="A2553" s="1090">
        <v>2548</v>
      </c>
      <c r="B2553" s="1091"/>
      <c r="C2553" s="1091"/>
      <c r="D2553" s="1097"/>
      <c r="E2553" s="1093">
        <f t="shared" si="157"/>
        <v>0</v>
      </c>
      <c r="F2553" s="1094">
        <f t="shared" si="158"/>
        <v>0</v>
      </c>
      <c r="G2553" s="1095">
        <f t="shared" si="159"/>
        <v>0</v>
      </c>
      <c r="H2553" s="1090" t="str">
        <f t="shared" ca="1" si="160"/>
        <v/>
      </c>
      <c r="I2553" s="1109"/>
      <c r="J2553" s="1109"/>
      <c r="K2553" s="1112"/>
      <c r="L2553" s="1091"/>
      <c r="M2553" s="1091"/>
      <c r="N2553" s="1091"/>
      <c r="O2553" s="1091"/>
      <c r="P2553" s="1096"/>
      <c r="Q2553" s="1096"/>
      <c r="R2553" s="1096"/>
      <c r="S2553" s="1091"/>
    </row>
    <row r="2554" spans="1:19" x14ac:dyDescent="0.3">
      <c r="A2554" s="1090">
        <v>2549</v>
      </c>
      <c r="B2554" s="1091"/>
      <c r="C2554" s="1091"/>
      <c r="D2554" s="1097"/>
      <c r="E2554" s="1093">
        <f t="shared" si="157"/>
        <v>0</v>
      </c>
      <c r="F2554" s="1094">
        <f t="shared" si="158"/>
        <v>0</v>
      </c>
      <c r="G2554" s="1095">
        <f t="shared" si="159"/>
        <v>0</v>
      </c>
      <c r="H2554" s="1090" t="str">
        <f t="shared" ca="1" si="160"/>
        <v/>
      </c>
      <c r="I2554" s="1109"/>
      <c r="J2554" s="1109"/>
      <c r="K2554" s="1112"/>
      <c r="L2554" s="1091"/>
      <c r="M2554" s="1091"/>
      <c r="N2554" s="1091"/>
      <c r="O2554" s="1091"/>
      <c r="P2554" s="1096"/>
      <c r="Q2554" s="1096"/>
      <c r="R2554" s="1096"/>
      <c r="S2554" s="1091"/>
    </row>
    <row r="2555" spans="1:19" x14ac:dyDescent="0.3">
      <c r="A2555" s="1090">
        <v>2550</v>
      </c>
      <c r="B2555" s="1091"/>
      <c r="C2555" s="1091"/>
      <c r="D2555" s="1097"/>
      <c r="E2555" s="1093">
        <f t="shared" si="157"/>
        <v>0</v>
      </c>
      <c r="F2555" s="1094">
        <f t="shared" si="158"/>
        <v>0</v>
      </c>
      <c r="G2555" s="1095">
        <f t="shared" si="159"/>
        <v>0</v>
      </c>
      <c r="H2555" s="1090" t="str">
        <f t="shared" ca="1" si="160"/>
        <v/>
      </c>
      <c r="I2555" s="1109"/>
      <c r="J2555" s="1109"/>
      <c r="K2555" s="1112"/>
      <c r="L2555" s="1091"/>
      <c r="M2555" s="1091"/>
      <c r="N2555" s="1091"/>
      <c r="O2555" s="1091"/>
      <c r="P2555" s="1096"/>
      <c r="Q2555" s="1096"/>
      <c r="R2555" s="1096"/>
      <c r="S2555" s="1091"/>
    </row>
    <row r="2556" spans="1:19" x14ac:dyDescent="0.3">
      <c r="A2556" s="1090">
        <v>2551</v>
      </c>
      <c r="B2556" s="1091"/>
      <c r="C2556" s="1091"/>
      <c r="D2556" s="1097"/>
      <c r="E2556" s="1093">
        <f t="shared" si="157"/>
        <v>0</v>
      </c>
      <c r="F2556" s="1094">
        <f t="shared" si="158"/>
        <v>0</v>
      </c>
      <c r="G2556" s="1095">
        <f t="shared" si="159"/>
        <v>0</v>
      </c>
      <c r="H2556" s="1090" t="str">
        <f t="shared" ca="1" si="160"/>
        <v/>
      </c>
      <c r="I2556" s="1109"/>
      <c r="J2556" s="1109"/>
      <c r="K2556" s="1112"/>
      <c r="L2556" s="1091"/>
      <c r="M2556" s="1091"/>
      <c r="N2556" s="1091"/>
      <c r="O2556" s="1091"/>
      <c r="P2556" s="1096"/>
      <c r="Q2556" s="1096"/>
      <c r="R2556" s="1096"/>
      <c r="S2556" s="1091"/>
    </row>
    <row r="2557" spans="1:19" x14ac:dyDescent="0.3">
      <c r="A2557" s="1090">
        <v>2552</v>
      </c>
      <c r="B2557" s="1091"/>
      <c r="C2557" s="1091"/>
      <c r="D2557" s="1097"/>
      <c r="E2557" s="1093">
        <f t="shared" si="157"/>
        <v>0</v>
      </c>
      <c r="F2557" s="1094">
        <f t="shared" si="158"/>
        <v>0</v>
      </c>
      <c r="G2557" s="1095">
        <f t="shared" si="159"/>
        <v>0</v>
      </c>
      <c r="H2557" s="1090" t="str">
        <f t="shared" ca="1" si="160"/>
        <v/>
      </c>
      <c r="I2557" s="1109"/>
      <c r="J2557" s="1109"/>
      <c r="K2557" s="1112"/>
      <c r="L2557" s="1091"/>
      <c r="M2557" s="1091"/>
      <c r="N2557" s="1091"/>
      <c r="O2557" s="1091"/>
      <c r="P2557" s="1096"/>
      <c r="Q2557" s="1096"/>
      <c r="R2557" s="1096"/>
      <c r="S2557" s="1091"/>
    </row>
    <row r="2558" spans="1:19" x14ac:dyDescent="0.3">
      <c r="A2558" s="1090">
        <v>2553</v>
      </c>
      <c r="B2558" s="1091"/>
      <c r="C2558" s="1091"/>
      <c r="D2558" s="1097"/>
      <c r="E2558" s="1093">
        <f t="shared" si="157"/>
        <v>0</v>
      </c>
      <c r="F2558" s="1094">
        <f t="shared" si="158"/>
        <v>0</v>
      </c>
      <c r="G2558" s="1095">
        <f t="shared" si="159"/>
        <v>0</v>
      </c>
      <c r="H2558" s="1090" t="str">
        <f t="shared" ca="1" si="160"/>
        <v/>
      </c>
      <c r="I2558" s="1109"/>
      <c r="J2558" s="1109"/>
      <c r="K2558" s="1112"/>
      <c r="L2558" s="1091"/>
      <c r="M2558" s="1091"/>
      <c r="N2558" s="1091"/>
      <c r="O2558" s="1091"/>
      <c r="P2558" s="1096"/>
      <c r="Q2558" s="1096"/>
      <c r="R2558" s="1096"/>
      <c r="S2558" s="1091"/>
    </row>
    <row r="2559" spans="1:19" x14ac:dyDescent="0.3">
      <c r="A2559" s="1090">
        <v>2554</v>
      </c>
      <c r="B2559" s="1091"/>
      <c r="C2559" s="1091"/>
      <c r="D2559" s="1097"/>
      <c r="E2559" s="1093">
        <f t="shared" si="157"/>
        <v>0</v>
      </c>
      <c r="F2559" s="1094">
        <f t="shared" si="158"/>
        <v>0</v>
      </c>
      <c r="G2559" s="1095">
        <f t="shared" si="159"/>
        <v>0</v>
      </c>
      <c r="H2559" s="1090" t="str">
        <f t="shared" ca="1" si="160"/>
        <v/>
      </c>
      <c r="I2559" s="1109"/>
      <c r="J2559" s="1109"/>
      <c r="K2559" s="1112"/>
      <c r="L2559" s="1091"/>
      <c r="M2559" s="1091"/>
      <c r="N2559" s="1091"/>
      <c r="O2559" s="1091"/>
      <c r="P2559" s="1096"/>
      <c r="Q2559" s="1096"/>
      <c r="R2559" s="1096"/>
      <c r="S2559" s="1091"/>
    </row>
    <row r="2560" spans="1:19" x14ac:dyDescent="0.3">
      <c r="A2560" s="1090">
        <v>2555</v>
      </c>
      <c r="B2560" s="1091"/>
      <c r="C2560" s="1091"/>
      <c r="D2560" s="1097"/>
      <c r="E2560" s="1093">
        <f t="shared" si="157"/>
        <v>0</v>
      </c>
      <c r="F2560" s="1094">
        <f t="shared" si="158"/>
        <v>0</v>
      </c>
      <c r="G2560" s="1095">
        <f t="shared" si="159"/>
        <v>0</v>
      </c>
      <c r="H2560" s="1090" t="str">
        <f t="shared" ca="1" si="160"/>
        <v/>
      </c>
      <c r="I2560" s="1109"/>
      <c r="J2560" s="1109"/>
      <c r="K2560" s="1112"/>
      <c r="L2560" s="1091"/>
      <c r="M2560" s="1091"/>
      <c r="N2560" s="1091"/>
      <c r="O2560" s="1091"/>
      <c r="P2560" s="1096"/>
      <c r="Q2560" s="1096"/>
      <c r="R2560" s="1096"/>
      <c r="S2560" s="1091"/>
    </row>
    <row r="2561" spans="1:19" x14ac:dyDescent="0.3">
      <c r="A2561" s="1090">
        <v>2556</v>
      </c>
      <c r="B2561" s="1091"/>
      <c r="C2561" s="1091"/>
      <c r="D2561" s="1097"/>
      <c r="E2561" s="1093">
        <f t="shared" si="157"/>
        <v>0</v>
      </c>
      <c r="F2561" s="1094">
        <f t="shared" si="158"/>
        <v>0</v>
      </c>
      <c r="G2561" s="1095">
        <f t="shared" si="159"/>
        <v>0</v>
      </c>
      <c r="H2561" s="1090" t="str">
        <f t="shared" ca="1" si="160"/>
        <v/>
      </c>
      <c r="I2561" s="1109"/>
      <c r="J2561" s="1109"/>
      <c r="K2561" s="1112"/>
      <c r="L2561" s="1091"/>
      <c r="M2561" s="1091"/>
      <c r="N2561" s="1091"/>
      <c r="O2561" s="1091"/>
      <c r="P2561" s="1096"/>
      <c r="Q2561" s="1096"/>
      <c r="R2561" s="1096"/>
      <c r="S2561" s="1091"/>
    </row>
    <row r="2562" spans="1:19" x14ac:dyDescent="0.3">
      <c r="A2562" s="1090">
        <v>2557</v>
      </c>
      <c r="B2562" s="1091"/>
      <c r="C2562" s="1091"/>
      <c r="D2562" s="1097"/>
      <c r="E2562" s="1093">
        <f t="shared" si="157"/>
        <v>0</v>
      </c>
      <c r="F2562" s="1094">
        <f t="shared" si="158"/>
        <v>0</v>
      </c>
      <c r="G2562" s="1095">
        <f t="shared" si="159"/>
        <v>0</v>
      </c>
      <c r="H2562" s="1090" t="str">
        <f t="shared" ca="1" si="160"/>
        <v/>
      </c>
      <c r="I2562" s="1109"/>
      <c r="J2562" s="1109"/>
      <c r="K2562" s="1112"/>
      <c r="L2562" s="1091"/>
      <c r="M2562" s="1091"/>
      <c r="N2562" s="1091"/>
      <c r="O2562" s="1091"/>
      <c r="P2562" s="1096"/>
      <c r="Q2562" s="1096"/>
      <c r="R2562" s="1096"/>
      <c r="S2562" s="1091"/>
    </row>
    <row r="2563" spans="1:19" x14ac:dyDescent="0.3">
      <c r="A2563" s="1090">
        <v>2558</v>
      </c>
      <c r="B2563" s="1091"/>
      <c r="C2563" s="1091"/>
      <c r="D2563" s="1097"/>
      <c r="E2563" s="1093">
        <f t="shared" si="157"/>
        <v>0</v>
      </c>
      <c r="F2563" s="1094">
        <f t="shared" si="158"/>
        <v>0</v>
      </c>
      <c r="G2563" s="1095">
        <f t="shared" si="159"/>
        <v>0</v>
      </c>
      <c r="H2563" s="1090" t="str">
        <f t="shared" ca="1" si="160"/>
        <v/>
      </c>
      <c r="I2563" s="1109"/>
      <c r="J2563" s="1109"/>
      <c r="K2563" s="1112"/>
      <c r="L2563" s="1091"/>
      <c r="M2563" s="1091"/>
      <c r="N2563" s="1091"/>
      <c r="O2563" s="1091"/>
      <c r="P2563" s="1096"/>
      <c r="Q2563" s="1096"/>
      <c r="R2563" s="1096"/>
      <c r="S2563" s="1091"/>
    </row>
    <row r="2564" spans="1:19" x14ac:dyDescent="0.3">
      <c r="A2564" s="1090">
        <v>2559</v>
      </c>
      <c r="B2564" s="1091"/>
      <c r="C2564" s="1091"/>
      <c r="D2564" s="1097"/>
      <c r="E2564" s="1093">
        <f t="shared" si="157"/>
        <v>0</v>
      </c>
      <c r="F2564" s="1094">
        <f t="shared" si="158"/>
        <v>0</v>
      </c>
      <c r="G2564" s="1095">
        <f t="shared" si="159"/>
        <v>0</v>
      </c>
      <c r="H2564" s="1090" t="str">
        <f t="shared" ca="1" si="160"/>
        <v/>
      </c>
      <c r="I2564" s="1109"/>
      <c r="J2564" s="1109"/>
      <c r="K2564" s="1112"/>
      <c r="L2564" s="1091"/>
      <c r="M2564" s="1091"/>
      <c r="N2564" s="1091"/>
      <c r="O2564" s="1091"/>
      <c r="P2564" s="1096"/>
      <c r="Q2564" s="1096"/>
      <c r="R2564" s="1096"/>
      <c r="S2564" s="1091"/>
    </row>
    <row r="2565" spans="1:19" x14ac:dyDescent="0.3">
      <c r="A2565" s="1090">
        <v>2560</v>
      </c>
      <c r="B2565" s="1091"/>
      <c r="C2565" s="1091"/>
      <c r="D2565" s="1097"/>
      <c r="E2565" s="1093">
        <f t="shared" si="157"/>
        <v>0</v>
      </c>
      <c r="F2565" s="1094">
        <f t="shared" si="158"/>
        <v>0</v>
      </c>
      <c r="G2565" s="1095">
        <f t="shared" si="159"/>
        <v>0</v>
      </c>
      <c r="H2565" s="1090" t="str">
        <f t="shared" ca="1" si="160"/>
        <v/>
      </c>
      <c r="I2565" s="1109"/>
      <c r="J2565" s="1109"/>
      <c r="K2565" s="1112"/>
      <c r="L2565" s="1091"/>
      <c r="M2565" s="1091"/>
      <c r="N2565" s="1091"/>
      <c r="O2565" s="1091"/>
      <c r="P2565" s="1096"/>
      <c r="Q2565" s="1096"/>
      <c r="R2565" s="1096"/>
      <c r="S2565" s="1091"/>
    </row>
    <row r="2566" spans="1:19" x14ac:dyDescent="0.3">
      <c r="A2566" s="1090">
        <v>2561</v>
      </c>
      <c r="B2566" s="1091"/>
      <c r="C2566" s="1091"/>
      <c r="D2566" s="1097"/>
      <c r="E2566" s="1093">
        <f t="shared" si="157"/>
        <v>0</v>
      </c>
      <c r="F2566" s="1094">
        <f t="shared" si="158"/>
        <v>0</v>
      </c>
      <c r="G2566" s="1095">
        <f t="shared" si="159"/>
        <v>0</v>
      </c>
      <c r="H2566" s="1090" t="str">
        <f t="shared" ca="1" si="160"/>
        <v/>
      </c>
      <c r="I2566" s="1109"/>
      <c r="J2566" s="1109"/>
      <c r="K2566" s="1112"/>
      <c r="L2566" s="1091"/>
      <c r="M2566" s="1091"/>
      <c r="N2566" s="1091"/>
      <c r="O2566" s="1091"/>
      <c r="P2566" s="1096"/>
      <c r="Q2566" s="1096"/>
      <c r="R2566" s="1096"/>
      <c r="S2566" s="1091"/>
    </row>
    <row r="2567" spans="1:19" x14ac:dyDescent="0.3">
      <c r="A2567" s="1090">
        <v>2562</v>
      </c>
      <c r="B2567" s="1091"/>
      <c r="C2567" s="1091"/>
      <c r="D2567" s="1097"/>
      <c r="E2567" s="1093">
        <f t="shared" ref="E2567:E2630" si="161">D2567</f>
        <v>0</v>
      </c>
      <c r="F2567" s="1094">
        <f t="shared" ref="F2567:F2630" si="162">D2567</f>
        <v>0</v>
      </c>
      <c r="G2567" s="1095">
        <f t="shared" ref="G2567:G2630" si="163">D2567</f>
        <v>0</v>
      </c>
      <c r="H2567" s="1090" t="str">
        <f t="shared" ref="H2567:H2630" ca="1" si="164">IF(ISBLANK(D2567),"",DATEDIF(G2567,TODAY(),"y"))</f>
        <v/>
      </c>
      <c r="I2567" s="1109"/>
      <c r="J2567" s="1109"/>
      <c r="K2567" s="1112"/>
      <c r="L2567" s="1091"/>
      <c r="M2567" s="1091"/>
      <c r="N2567" s="1091"/>
      <c r="O2567" s="1091"/>
      <c r="P2567" s="1096"/>
      <c r="Q2567" s="1096"/>
      <c r="R2567" s="1096"/>
      <c r="S2567" s="1091"/>
    </row>
    <row r="2568" spans="1:19" x14ac:dyDescent="0.3">
      <c r="A2568" s="1090">
        <v>2563</v>
      </c>
      <c r="B2568" s="1091"/>
      <c r="C2568" s="1091"/>
      <c r="D2568" s="1097"/>
      <c r="E2568" s="1093">
        <f t="shared" si="161"/>
        <v>0</v>
      </c>
      <c r="F2568" s="1094">
        <f t="shared" si="162"/>
        <v>0</v>
      </c>
      <c r="G2568" s="1095">
        <f t="shared" si="163"/>
        <v>0</v>
      </c>
      <c r="H2568" s="1090" t="str">
        <f t="shared" ca="1" si="164"/>
        <v/>
      </c>
      <c r="I2568" s="1109"/>
      <c r="J2568" s="1109"/>
      <c r="K2568" s="1112"/>
      <c r="L2568" s="1091"/>
      <c r="M2568" s="1091"/>
      <c r="N2568" s="1091"/>
      <c r="O2568" s="1091"/>
      <c r="P2568" s="1096"/>
      <c r="Q2568" s="1096"/>
      <c r="R2568" s="1096"/>
      <c r="S2568" s="1091"/>
    </row>
    <row r="2569" spans="1:19" x14ac:dyDescent="0.3">
      <c r="A2569" s="1090">
        <v>2564</v>
      </c>
      <c r="B2569" s="1091"/>
      <c r="C2569" s="1091"/>
      <c r="D2569" s="1097"/>
      <c r="E2569" s="1093">
        <f t="shared" si="161"/>
        <v>0</v>
      </c>
      <c r="F2569" s="1094">
        <f t="shared" si="162"/>
        <v>0</v>
      </c>
      <c r="G2569" s="1095">
        <f t="shared" si="163"/>
        <v>0</v>
      </c>
      <c r="H2569" s="1090" t="str">
        <f t="shared" ca="1" si="164"/>
        <v/>
      </c>
      <c r="I2569" s="1109"/>
      <c r="J2569" s="1109"/>
      <c r="K2569" s="1112"/>
      <c r="L2569" s="1091"/>
      <c r="M2569" s="1091"/>
      <c r="N2569" s="1091"/>
      <c r="O2569" s="1091"/>
      <c r="P2569" s="1096"/>
      <c r="Q2569" s="1096"/>
      <c r="R2569" s="1096"/>
      <c r="S2569" s="1091"/>
    </row>
    <row r="2570" spans="1:19" x14ac:dyDescent="0.3">
      <c r="A2570" s="1090">
        <v>2565</v>
      </c>
      <c r="B2570" s="1091"/>
      <c r="C2570" s="1091"/>
      <c r="D2570" s="1097"/>
      <c r="E2570" s="1093">
        <f t="shared" si="161"/>
        <v>0</v>
      </c>
      <c r="F2570" s="1094">
        <f t="shared" si="162"/>
        <v>0</v>
      </c>
      <c r="G2570" s="1095">
        <f t="shared" si="163"/>
        <v>0</v>
      </c>
      <c r="H2570" s="1090" t="str">
        <f t="shared" ca="1" si="164"/>
        <v/>
      </c>
      <c r="I2570" s="1109"/>
      <c r="J2570" s="1109"/>
      <c r="K2570" s="1112"/>
      <c r="L2570" s="1091"/>
      <c r="M2570" s="1091"/>
      <c r="N2570" s="1091"/>
      <c r="O2570" s="1091"/>
      <c r="P2570" s="1096"/>
      <c r="Q2570" s="1096"/>
      <c r="R2570" s="1096"/>
      <c r="S2570" s="1091"/>
    </row>
    <row r="2571" spans="1:19" x14ac:dyDescent="0.3">
      <c r="A2571" s="1090">
        <v>2566</v>
      </c>
      <c r="B2571" s="1091"/>
      <c r="C2571" s="1091"/>
      <c r="D2571" s="1097"/>
      <c r="E2571" s="1093">
        <f t="shared" si="161"/>
        <v>0</v>
      </c>
      <c r="F2571" s="1094">
        <f t="shared" si="162"/>
        <v>0</v>
      </c>
      <c r="G2571" s="1095">
        <f t="shared" si="163"/>
        <v>0</v>
      </c>
      <c r="H2571" s="1090" t="str">
        <f t="shared" ca="1" si="164"/>
        <v/>
      </c>
      <c r="I2571" s="1109"/>
      <c r="J2571" s="1109"/>
      <c r="K2571" s="1112"/>
      <c r="L2571" s="1091"/>
      <c r="M2571" s="1091"/>
      <c r="N2571" s="1091"/>
      <c r="O2571" s="1091"/>
      <c r="P2571" s="1096"/>
      <c r="Q2571" s="1096"/>
      <c r="R2571" s="1096"/>
      <c r="S2571" s="1091"/>
    </row>
    <row r="2572" spans="1:19" x14ac:dyDescent="0.3">
      <c r="A2572" s="1090">
        <v>2567</v>
      </c>
      <c r="B2572" s="1091"/>
      <c r="C2572" s="1091"/>
      <c r="D2572" s="1097"/>
      <c r="E2572" s="1093">
        <f t="shared" si="161"/>
        <v>0</v>
      </c>
      <c r="F2572" s="1094">
        <f t="shared" si="162"/>
        <v>0</v>
      </c>
      <c r="G2572" s="1095">
        <f t="shared" si="163"/>
        <v>0</v>
      </c>
      <c r="H2572" s="1090" t="str">
        <f t="shared" ca="1" si="164"/>
        <v/>
      </c>
      <c r="I2572" s="1109"/>
      <c r="J2572" s="1109"/>
      <c r="K2572" s="1112"/>
      <c r="L2572" s="1091"/>
      <c r="M2572" s="1091"/>
      <c r="N2572" s="1091"/>
      <c r="O2572" s="1091"/>
      <c r="P2572" s="1096"/>
      <c r="Q2572" s="1096"/>
      <c r="R2572" s="1096"/>
      <c r="S2572" s="1091"/>
    </row>
    <row r="2573" spans="1:19" x14ac:dyDescent="0.3">
      <c r="A2573" s="1090">
        <v>2568</v>
      </c>
      <c r="B2573" s="1091"/>
      <c r="C2573" s="1091"/>
      <c r="D2573" s="1097"/>
      <c r="E2573" s="1093">
        <f t="shared" si="161"/>
        <v>0</v>
      </c>
      <c r="F2573" s="1094">
        <f t="shared" si="162"/>
        <v>0</v>
      </c>
      <c r="G2573" s="1095">
        <f t="shared" si="163"/>
        <v>0</v>
      </c>
      <c r="H2573" s="1090" t="str">
        <f t="shared" ca="1" si="164"/>
        <v/>
      </c>
      <c r="I2573" s="1109"/>
      <c r="J2573" s="1109"/>
      <c r="K2573" s="1112"/>
      <c r="L2573" s="1091"/>
      <c r="M2573" s="1091"/>
      <c r="N2573" s="1091"/>
      <c r="O2573" s="1091"/>
      <c r="P2573" s="1096"/>
      <c r="Q2573" s="1096"/>
      <c r="R2573" s="1096"/>
      <c r="S2573" s="1091"/>
    </row>
    <row r="2574" spans="1:19" x14ac:dyDescent="0.3">
      <c r="A2574" s="1090">
        <v>2569</v>
      </c>
      <c r="B2574" s="1091"/>
      <c r="C2574" s="1091"/>
      <c r="D2574" s="1097"/>
      <c r="E2574" s="1093">
        <f t="shared" si="161"/>
        <v>0</v>
      </c>
      <c r="F2574" s="1094">
        <f t="shared" si="162"/>
        <v>0</v>
      </c>
      <c r="G2574" s="1095">
        <f t="shared" si="163"/>
        <v>0</v>
      </c>
      <c r="H2574" s="1090" t="str">
        <f t="shared" ca="1" si="164"/>
        <v/>
      </c>
      <c r="I2574" s="1109"/>
      <c r="J2574" s="1109"/>
      <c r="K2574" s="1112"/>
      <c r="L2574" s="1091"/>
      <c r="M2574" s="1091"/>
      <c r="N2574" s="1091"/>
      <c r="O2574" s="1091"/>
      <c r="P2574" s="1096"/>
      <c r="Q2574" s="1096"/>
      <c r="R2574" s="1096"/>
      <c r="S2574" s="1091"/>
    </row>
    <row r="2575" spans="1:19" x14ac:dyDescent="0.3">
      <c r="A2575" s="1090">
        <v>2570</v>
      </c>
      <c r="B2575" s="1091"/>
      <c r="C2575" s="1091"/>
      <c r="D2575" s="1097"/>
      <c r="E2575" s="1093">
        <f t="shared" si="161"/>
        <v>0</v>
      </c>
      <c r="F2575" s="1094">
        <f t="shared" si="162"/>
        <v>0</v>
      </c>
      <c r="G2575" s="1095">
        <f t="shared" si="163"/>
        <v>0</v>
      </c>
      <c r="H2575" s="1090" t="str">
        <f t="shared" ca="1" si="164"/>
        <v/>
      </c>
      <c r="I2575" s="1109"/>
      <c r="J2575" s="1109"/>
      <c r="K2575" s="1112"/>
      <c r="L2575" s="1091"/>
      <c r="M2575" s="1091"/>
      <c r="N2575" s="1091"/>
      <c r="O2575" s="1091"/>
      <c r="P2575" s="1096"/>
      <c r="Q2575" s="1096"/>
      <c r="R2575" s="1096"/>
      <c r="S2575" s="1091"/>
    </row>
    <row r="2576" spans="1:19" x14ac:dyDescent="0.3">
      <c r="A2576" s="1090">
        <v>2571</v>
      </c>
      <c r="B2576" s="1091"/>
      <c r="C2576" s="1091"/>
      <c r="D2576" s="1097"/>
      <c r="E2576" s="1093">
        <f t="shared" si="161"/>
        <v>0</v>
      </c>
      <c r="F2576" s="1094">
        <f t="shared" si="162"/>
        <v>0</v>
      </c>
      <c r="G2576" s="1095">
        <f t="shared" si="163"/>
        <v>0</v>
      </c>
      <c r="H2576" s="1090" t="str">
        <f t="shared" ca="1" si="164"/>
        <v/>
      </c>
      <c r="I2576" s="1109"/>
      <c r="J2576" s="1109"/>
      <c r="K2576" s="1112"/>
      <c r="L2576" s="1091"/>
      <c r="M2576" s="1091"/>
      <c r="N2576" s="1091"/>
      <c r="O2576" s="1091"/>
      <c r="P2576" s="1096"/>
      <c r="Q2576" s="1096"/>
      <c r="R2576" s="1096"/>
      <c r="S2576" s="1091"/>
    </row>
    <row r="2577" spans="1:19" x14ac:dyDescent="0.3">
      <c r="A2577" s="1090">
        <v>2572</v>
      </c>
      <c r="B2577" s="1091"/>
      <c r="C2577" s="1091"/>
      <c r="D2577" s="1097"/>
      <c r="E2577" s="1093">
        <f t="shared" si="161"/>
        <v>0</v>
      </c>
      <c r="F2577" s="1094">
        <f t="shared" si="162"/>
        <v>0</v>
      </c>
      <c r="G2577" s="1095">
        <f t="shared" si="163"/>
        <v>0</v>
      </c>
      <c r="H2577" s="1090" t="str">
        <f t="shared" ca="1" si="164"/>
        <v/>
      </c>
      <c r="I2577" s="1109"/>
      <c r="J2577" s="1109"/>
      <c r="K2577" s="1112"/>
      <c r="L2577" s="1091"/>
      <c r="M2577" s="1091"/>
      <c r="N2577" s="1091"/>
      <c r="O2577" s="1091"/>
      <c r="P2577" s="1096"/>
      <c r="Q2577" s="1096"/>
      <c r="R2577" s="1096"/>
      <c r="S2577" s="1091"/>
    </row>
    <row r="2578" spans="1:19" x14ac:dyDescent="0.3">
      <c r="A2578" s="1090">
        <v>2573</v>
      </c>
      <c r="B2578" s="1091"/>
      <c r="C2578" s="1091"/>
      <c r="D2578" s="1097"/>
      <c r="E2578" s="1093">
        <f t="shared" si="161"/>
        <v>0</v>
      </c>
      <c r="F2578" s="1094">
        <f t="shared" si="162"/>
        <v>0</v>
      </c>
      <c r="G2578" s="1095">
        <f t="shared" si="163"/>
        <v>0</v>
      </c>
      <c r="H2578" s="1090" t="str">
        <f t="shared" ca="1" si="164"/>
        <v/>
      </c>
      <c r="I2578" s="1109"/>
      <c r="J2578" s="1109"/>
      <c r="K2578" s="1112"/>
      <c r="L2578" s="1091"/>
      <c r="M2578" s="1091"/>
      <c r="N2578" s="1091"/>
      <c r="O2578" s="1091"/>
      <c r="P2578" s="1096"/>
      <c r="Q2578" s="1096"/>
      <c r="R2578" s="1096"/>
      <c r="S2578" s="1091"/>
    </row>
    <row r="2579" spans="1:19" x14ac:dyDescent="0.3">
      <c r="A2579" s="1090">
        <v>2574</v>
      </c>
      <c r="B2579" s="1091"/>
      <c r="C2579" s="1091"/>
      <c r="D2579" s="1097"/>
      <c r="E2579" s="1093">
        <f t="shared" si="161"/>
        <v>0</v>
      </c>
      <c r="F2579" s="1094">
        <f t="shared" si="162"/>
        <v>0</v>
      </c>
      <c r="G2579" s="1095">
        <f t="shared" si="163"/>
        <v>0</v>
      </c>
      <c r="H2579" s="1090" t="str">
        <f t="shared" ca="1" si="164"/>
        <v/>
      </c>
      <c r="I2579" s="1109"/>
      <c r="J2579" s="1109"/>
      <c r="K2579" s="1112"/>
      <c r="L2579" s="1091"/>
      <c r="M2579" s="1091"/>
      <c r="N2579" s="1091"/>
      <c r="O2579" s="1091"/>
      <c r="P2579" s="1096"/>
      <c r="Q2579" s="1096"/>
      <c r="R2579" s="1096"/>
      <c r="S2579" s="1091"/>
    </row>
    <row r="2580" spans="1:19" x14ac:dyDescent="0.3">
      <c r="A2580" s="1090">
        <v>2575</v>
      </c>
      <c r="B2580" s="1091"/>
      <c r="C2580" s="1091"/>
      <c r="D2580" s="1097"/>
      <c r="E2580" s="1093">
        <f t="shared" si="161"/>
        <v>0</v>
      </c>
      <c r="F2580" s="1094">
        <f t="shared" si="162"/>
        <v>0</v>
      </c>
      <c r="G2580" s="1095">
        <f t="shared" si="163"/>
        <v>0</v>
      </c>
      <c r="H2580" s="1090" t="str">
        <f t="shared" ca="1" si="164"/>
        <v/>
      </c>
      <c r="I2580" s="1109"/>
      <c r="J2580" s="1109"/>
      <c r="K2580" s="1112"/>
      <c r="L2580" s="1091"/>
      <c r="M2580" s="1091"/>
      <c r="N2580" s="1091"/>
      <c r="O2580" s="1091"/>
      <c r="P2580" s="1096"/>
      <c r="Q2580" s="1096"/>
      <c r="R2580" s="1096"/>
      <c r="S2580" s="1091"/>
    </row>
    <row r="2581" spans="1:19" x14ac:dyDescent="0.3">
      <c r="A2581" s="1090">
        <v>2576</v>
      </c>
      <c r="B2581" s="1091"/>
      <c r="C2581" s="1091"/>
      <c r="D2581" s="1097"/>
      <c r="E2581" s="1093">
        <f t="shared" si="161"/>
        <v>0</v>
      </c>
      <c r="F2581" s="1094">
        <f t="shared" si="162"/>
        <v>0</v>
      </c>
      <c r="G2581" s="1095">
        <f t="shared" si="163"/>
        <v>0</v>
      </c>
      <c r="H2581" s="1090" t="str">
        <f t="shared" ca="1" si="164"/>
        <v/>
      </c>
      <c r="I2581" s="1109"/>
      <c r="J2581" s="1109"/>
      <c r="K2581" s="1112"/>
      <c r="L2581" s="1091"/>
      <c r="M2581" s="1091"/>
      <c r="N2581" s="1091"/>
      <c r="O2581" s="1091"/>
      <c r="P2581" s="1096"/>
      <c r="Q2581" s="1096"/>
      <c r="R2581" s="1096"/>
      <c r="S2581" s="1091"/>
    </row>
    <row r="2582" spans="1:19" x14ac:dyDescent="0.3">
      <c r="A2582" s="1090">
        <v>2577</v>
      </c>
      <c r="B2582" s="1091"/>
      <c r="C2582" s="1091"/>
      <c r="D2582" s="1097"/>
      <c r="E2582" s="1093">
        <f t="shared" si="161"/>
        <v>0</v>
      </c>
      <c r="F2582" s="1094">
        <f t="shared" si="162"/>
        <v>0</v>
      </c>
      <c r="G2582" s="1095">
        <f t="shared" si="163"/>
        <v>0</v>
      </c>
      <c r="H2582" s="1090" t="str">
        <f t="shared" ca="1" si="164"/>
        <v/>
      </c>
      <c r="I2582" s="1109"/>
      <c r="J2582" s="1109"/>
      <c r="K2582" s="1112"/>
      <c r="L2582" s="1091"/>
      <c r="M2582" s="1091"/>
      <c r="N2582" s="1091"/>
      <c r="O2582" s="1091"/>
      <c r="P2582" s="1096"/>
      <c r="Q2582" s="1096"/>
      <c r="R2582" s="1096"/>
      <c r="S2582" s="1091"/>
    </row>
    <row r="2583" spans="1:19" x14ac:dyDescent="0.3">
      <c r="A2583" s="1090">
        <v>2578</v>
      </c>
      <c r="B2583" s="1091"/>
      <c r="C2583" s="1091"/>
      <c r="D2583" s="1097"/>
      <c r="E2583" s="1093">
        <f t="shared" si="161"/>
        <v>0</v>
      </c>
      <c r="F2583" s="1094">
        <f t="shared" si="162"/>
        <v>0</v>
      </c>
      <c r="G2583" s="1095">
        <f t="shared" si="163"/>
        <v>0</v>
      </c>
      <c r="H2583" s="1090" t="str">
        <f t="shared" ca="1" si="164"/>
        <v/>
      </c>
      <c r="I2583" s="1109"/>
      <c r="J2583" s="1109"/>
      <c r="K2583" s="1112"/>
      <c r="L2583" s="1091"/>
      <c r="M2583" s="1091"/>
      <c r="N2583" s="1091"/>
      <c r="O2583" s="1091"/>
      <c r="P2583" s="1096"/>
      <c r="Q2583" s="1096"/>
      <c r="R2583" s="1096"/>
      <c r="S2583" s="1091"/>
    </row>
    <row r="2584" spans="1:19" x14ac:dyDescent="0.3">
      <c r="A2584" s="1090">
        <v>2579</v>
      </c>
      <c r="B2584" s="1091"/>
      <c r="C2584" s="1091"/>
      <c r="D2584" s="1097"/>
      <c r="E2584" s="1093">
        <f t="shared" si="161"/>
        <v>0</v>
      </c>
      <c r="F2584" s="1094">
        <f t="shared" si="162"/>
        <v>0</v>
      </c>
      <c r="G2584" s="1095">
        <f t="shared" si="163"/>
        <v>0</v>
      </c>
      <c r="H2584" s="1090" t="str">
        <f t="shared" ca="1" si="164"/>
        <v/>
      </c>
      <c r="I2584" s="1109"/>
      <c r="J2584" s="1109"/>
      <c r="K2584" s="1112"/>
      <c r="L2584" s="1091"/>
      <c r="M2584" s="1091"/>
      <c r="N2584" s="1091"/>
      <c r="O2584" s="1091"/>
      <c r="P2584" s="1096"/>
      <c r="Q2584" s="1096"/>
      <c r="R2584" s="1096"/>
      <c r="S2584" s="1091"/>
    </row>
    <row r="2585" spans="1:19" x14ac:dyDescent="0.3">
      <c r="A2585" s="1090">
        <v>2580</v>
      </c>
      <c r="B2585" s="1091"/>
      <c r="C2585" s="1091"/>
      <c r="D2585" s="1097"/>
      <c r="E2585" s="1093">
        <f t="shared" si="161"/>
        <v>0</v>
      </c>
      <c r="F2585" s="1094">
        <f t="shared" si="162"/>
        <v>0</v>
      </c>
      <c r="G2585" s="1095">
        <f t="shared" si="163"/>
        <v>0</v>
      </c>
      <c r="H2585" s="1090" t="str">
        <f t="shared" ca="1" si="164"/>
        <v/>
      </c>
      <c r="I2585" s="1109"/>
      <c r="J2585" s="1109"/>
      <c r="K2585" s="1112"/>
      <c r="L2585" s="1091"/>
      <c r="M2585" s="1091"/>
      <c r="N2585" s="1091"/>
      <c r="O2585" s="1091"/>
      <c r="P2585" s="1096"/>
      <c r="Q2585" s="1096"/>
      <c r="R2585" s="1096"/>
      <c r="S2585" s="1091"/>
    </row>
    <row r="2586" spans="1:19" x14ac:dyDescent="0.3">
      <c r="A2586" s="1090">
        <v>2581</v>
      </c>
      <c r="B2586" s="1091"/>
      <c r="C2586" s="1091"/>
      <c r="D2586" s="1097"/>
      <c r="E2586" s="1093">
        <f t="shared" si="161"/>
        <v>0</v>
      </c>
      <c r="F2586" s="1094">
        <f t="shared" si="162"/>
        <v>0</v>
      </c>
      <c r="G2586" s="1095">
        <f t="shared" si="163"/>
        <v>0</v>
      </c>
      <c r="H2586" s="1090" t="str">
        <f t="shared" ca="1" si="164"/>
        <v/>
      </c>
      <c r="I2586" s="1109"/>
      <c r="J2586" s="1109"/>
      <c r="K2586" s="1112"/>
      <c r="L2586" s="1091"/>
      <c r="M2586" s="1091"/>
      <c r="N2586" s="1091"/>
      <c r="O2586" s="1091"/>
      <c r="P2586" s="1096"/>
      <c r="Q2586" s="1096"/>
      <c r="R2586" s="1096"/>
      <c r="S2586" s="1091"/>
    </row>
    <row r="2587" spans="1:19" x14ac:dyDescent="0.3">
      <c r="A2587" s="1090">
        <v>2582</v>
      </c>
      <c r="B2587" s="1091"/>
      <c r="C2587" s="1091"/>
      <c r="D2587" s="1097"/>
      <c r="E2587" s="1093">
        <f t="shared" si="161"/>
        <v>0</v>
      </c>
      <c r="F2587" s="1094">
        <f t="shared" si="162"/>
        <v>0</v>
      </c>
      <c r="G2587" s="1095">
        <f t="shared" si="163"/>
        <v>0</v>
      </c>
      <c r="H2587" s="1090" t="str">
        <f t="shared" ca="1" si="164"/>
        <v/>
      </c>
      <c r="I2587" s="1109"/>
      <c r="J2587" s="1109"/>
      <c r="K2587" s="1112"/>
      <c r="L2587" s="1091"/>
      <c r="M2587" s="1091"/>
      <c r="N2587" s="1091"/>
      <c r="O2587" s="1091"/>
      <c r="P2587" s="1096"/>
      <c r="Q2587" s="1096"/>
      <c r="R2587" s="1096"/>
      <c r="S2587" s="1091"/>
    </row>
    <row r="2588" spans="1:19" x14ac:dyDescent="0.3">
      <c r="A2588" s="1090">
        <v>2583</v>
      </c>
      <c r="B2588" s="1091"/>
      <c r="C2588" s="1091"/>
      <c r="D2588" s="1097"/>
      <c r="E2588" s="1093">
        <f t="shared" si="161"/>
        <v>0</v>
      </c>
      <c r="F2588" s="1094">
        <f t="shared" si="162"/>
        <v>0</v>
      </c>
      <c r="G2588" s="1095">
        <f t="shared" si="163"/>
        <v>0</v>
      </c>
      <c r="H2588" s="1090" t="str">
        <f t="shared" ca="1" si="164"/>
        <v/>
      </c>
      <c r="I2588" s="1109"/>
      <c r="J2588" s="1109"/>
      <c r="K2588" s="1112"/>
      <c r="L2588" s="1091"/>
      <c r="M2588" s="1091"/>
      <c r="N2588" s="1091"/>
      <c r="O2588" s="1091"/>
      <c r="P2588" s="1096"/>
      <c r="Q2588" s="1096"/>
      <c r="R2588" s="1096"/>
      <c r="S2588" s="1091"/>
    </row>
    <row r="2589" spans="1:19" x14ac:dyDescent="0.3">
      <c r="A2589" s="1090">
        <v>2584</v>
      </c>
      <c r="B2589" s="1091"/>
      <c r="C2589" s="1091"/>
      <c r="D2589" s="1097"/>
      <c r="E2589" s="1093">
        <f t="shared" si="161"/>
        <v>0</v>
      </c>
      <c r="F2589" s="1094">
        <f t="shared" si="162"/>
        <v>0</v>
      </c>
      <c r="G2589" s="1095">
        <f t="shared" si="163"/>
        <v>0</v>
      </c>
      <c r="H2589" s="1090" t="str">
        <f t="shared" ca="1" si="164"/>
        <v/>
      </c>
      <c r="I2589" s="1109"/>
      <c r="J2589" s="1109"/>
      <c r="K2589" s="1112"/>
      <c r="L2589" s="1091"/>
      <c r="M2589" s="1091"/>
      <c r="N2589" s="1091"/>
      <c r="O2589" s="1091"/>
      <c r="P2589" s="1096"/>
      <c r="Q2589" s="1096"/>
      <c r="R2589" s="1096"/>
      <c r="S2589" s="1091"/>
    </row>
    <row r="2590" spans="1:19" x14ac:dyDescent="0.3">
      <c r="A2590" s="1090">
        <v>2585</v>
      </c>
      <c r="B2590" s="1091"/>
      <c r="C2590" s="1091"/>
      <c r="D2590" s="1097"/>
      <c r="E2590" s="1093">
        <f t="shared" si="161"/>
        <v>0</v>
      </c>
      <c r="F2590" s="1094">
        <f t="shared" si="162"/>
        <v>0</v>
      </c>
      <c r="G2590" s="1095">
        <f t="shared" si="163"/>
        <v>0</v>
      </c>
      <c r="H2590" s="1090" t="str">
        <f t="shared" ca="1" si="164"/>
        <v/>
      </c>
      <c r="I2590" s="1109"/>
      <c r="J2590" s="1109"/>
      <c r="K2590" s="1112"/>
      <c r="L2590" s="1091"/>
      <c r="M2590" s="1091"/>
      <c r="N2590" s="1091"/>
      <c r="O2590" s="1091"/>
      <c r="P2590" s="1096"/>
      <c r="Q2590" s="1096"/>
      <c r="R2590" s="1096"/>
      <c r="S2590" s="1091"/>
    </row>
    <row r="2591" spans="1:19" x14ac:dyDescent="0.3">
      <c r="A2591" s="1090">
        <v>2586</v>
      </c>
      <c r="B2591" s="1091"/>
      <c r="C2591" s="1091"/>
      <c r="D2591" s="1097"/>
      <c r="E2591" s="1093">
        <f t="shared" si="161"/>
        <v>0</v>
      </c>
      <c r="F2591" s="1094">
        <f t="shared" si="162"/>
        <v>0</v>
      </c>
      <c r="G2591" s="1095">
        <f t="shared" si="163"/>
        <v>0</v>
      </c>
      <c r="H2591" s="1090" t="str">
        <f t="shared" ca="1" si="164"/>
        <v/>
      </c>
      <c r="I2591" s="1109"/>
      <c r="J2591" s="1109"/>
      <c r="K2591" s="1112"/>
      <c r="L2591" s="1091"/>
      <c r="M2591" s="1091"/>
      <c r="N2591" s="1091"/>
      <c r="O2591" s="1091"/>
      <c r="P2591" s="1096"/>
      <c r="Q2591" s="1096"/>
      <c r="R2591" s="1096"/>
      <c r="S2591" s="1091"/>
    </row>
    <row r="2592" spans="1:19" x14ac:dyDescent="0.3">
      <c r="A2592" s="1090">
        <v>2587</v>
      </c>
      <c r="B2592" s="1091"/>
      <c r="C2592" s="1091"/>
      <c r="D2592" s="1097"/>
      <c r="E2592" s="1093">
        <f t="shared" si="161"/>
        <v>0</v>
      </c>
      <c r="F2592" s="1094">
        <f t="shared" si="162"/>
        <v>0</v>
      </c>
      <c r="G2592" s="1095">
        <f t="shared" si="163"/>
        <v>0</v>
      </c>
      <c r="H2592" s="1090" t="str">
        <f t="shared" ca="1" si="164"/>
        <v/>
      </c>
      <c r="I2592" s="1109"/>
      <c r="J2592" s="1109"/>
      <c r="K2592" s="1112"/>
      <c r="L2592" s="1091"/>
      <c r="M2592" s="1091"/>
      <c r="N2592" s="1091"/>
      <c r="O2592" s="1091"/>
      <c r="P2592" s="1096"/>
      <c r="Q2592" s="1096"/>
      <c r="R2592" s="1096"/>
      <c r="S2592" s="1091"/>
    </row>
    <row r="2593" spans="1:19" x14ac:dyDescent="0.3">
      <c r="A2593" s="1090">
        <v>2588</v>
      </c>
      <c r="B2593" s="1091"/>
      <c r="C2593" s="1091"/>
      <c r="D2593" s="1097"/>
      <c r="E2593" s="1093">
        <f t="shared" si="161"/>
        <v>0</v>
      </c>
      <c r="F2593" s="1094">
        <f t="shared" si="162"/>
        <v>0</v>
      </c>
      <c r="G2593" s="1095">
        <f t="shared" si="163"/>
        <v>0</v>
      </c>
      <c r="H2593" s="1090" t="str">
        <f t="shared" ca="1" si="164"/>
        <v/>
      </c>
      <c r="I2593" s="1109"/>
      <c r="J2593" s="1109"/>
      <c r="K2593" s="1112"/>
      <c r="L2593" s="1091"/>
      <c r="M2593" s="1091"/>
      <c r="N2593" s="1091"/>
      <c r="O2593" s="1091"/>
      <c r="P2593" s="1096"/>
      <c r="Q2593" s="1096"/>
      <c r="R2593" s="1096"/>
      <c r="S2593" s="1091"/>
    </row>
    <row r="2594" spans="1:19" x14ac:dyDescent="0.3">
      <c r="A2594" s="1090">
        <v>2589</v>
      </c>
      <c r="B2594" s="1091"/>
      <c r="C2594" s="1091"/>
      <c r="D2594" s="1097"/>
      <c r="E2594" s="1093">
        <f t="shared" si="161"/>
        <v>0</v>
      </c>
      <c r="F2594" s="1094">
        <f t="shared" si="162"/>
        <v>0</v>
      </c>
      <c r="G2594" s="1095">
        <f t="shared" si="163"/>
        <v>0</v>
      </c>
      <c r="H2594" s="1090" t="str">
        <f t="shared" ca="1" si="164"/>
        <v/>
      </c>
      <c r="I2594" s="1109"/>
      <c r="J2594" s="1109"/>
      <c r="K2594" s="1112"/>
      <c r="L2594" s="1091"/>
      <c r="M2594" s="1091"/>
      <c r="N2594" s="1091"/>
      <c r="O2594" s="1091"/>
      <c r="P2594" s="1096"/>
      <c r="Q2594" s="1096"/>
      <c r="R2594" s="1096"/>
      <c r="S2594" s="1091"/>
    </row>
    <row r="2595" spans="1:19" x14ac:dyDescent="0.3">
      <c r="A2595" s="1090">
        <v>2590</v>
      </c>
      <c r="B2595" s="1091"/>
      <c r="C2595" s="1091"/>
      <c r="D2595" s="1097"/>
      <c r="E2595" s="1093">
        <f t="shared" si="161"/>
        <v>0</v>
      </c>
      <c r="F2595" s="1094">
        <f t="shared" si="162"/>
        <v>0</v>
      </c>
      <c r="G2595" s="1095">
        <f t="shared" si="163"/>
        <v>0</v>
      </c>
      <c r="H2595" s="1090" t="str">
        <f t="shared" ca="1" si="164"/>
        <v/>
      </c>
      <c r="I2595" s="1109"/>
      <c r="J2595" s="1109"/>
      <c r="K2595" s="1112"/>
      <c r="L2595" s="1091"/>
      <c r="M2595" s="1091"/>
      <c r="N2595" s="1091"/>
      <c r="O2595" s="1091"/>
      <c r="P2595" s="1096"/>
      <c r="Q2595" s="1096"/>
      <c r="R2595" s="1096"/>
      <c r="S2595" s="1091"/>
    </row>
    <row r="2596" spans="1:19" x14ac:dyDescent="0.3">
      <c r="A2596" s="1090">
        <v>2591</v>
      </c>
      <c r="B2596" s="1091"/>
      <c r="C2596" s="1091"/>
      <c r="D2596" s="1097"/>
      <c r="E2596" s="1093">
        <f t="shared" si="161"/>
        <v>0</v>
      </c>
      <c r="F2596" s="1094">
        <f t="shared" si="162"/>
        <v>0</v>
      </c>
      <c r="G2596" s="1095">
        <f t="shared" si="163"/>
        <v>0</v>
      </c>
      <c r="H2596" s="1090" t="str">
        <f t="shared" ca="1" si="164"/>
        <v/>
      </c>
      <c r="I2596" s="1109"/>
      <c r="J2596" s="1109"/>
      <c r="K2596" s="1112"/>
      <c r="L2596" s="1091"/>
      <c r="M2596" s="1091"/>
      <c r="N2596" s="1091"/>
      <c r="O2596" s="1091"/>
      <c r="P2596" s="1096"/>
      <c r="Q2596" s="1096"/>
      <c r="R2596" s="1096"/>
      <c r="S2596" s="1091"/>
    </row>
    <row r="2597" spans="1:19" x14ac:dyDescent="0.3">
      <c r="A2597" s="1090">
        <v>2592</v>
      </c>
      <c r="B2597" s="1091"/>
      <c r="C2597" s="1091"/>
      <c r="D2597" s="1097"/>
      <c r="E2597" s="1093">
        <f t="shared" si="161"/>
        <v>0</v>
      </c>
      <c r="F2597" s="1094">
        <f t="shared" si="162"/>
        <v>0</v>
      </c>
      <c r="G2597" s="1095">
        <f t="shared" si="163"/>
        <v>0</v>
      </c>
      <c r="H2597" s="1090" t="str">
        <f t="shared" ca="1" si="164"/>
        <v/>
      </c>
      <c r="I2597" s="1109"/>
      <c r="J2597" s="1109"/>
      <c r="K2597" s="1112"/>
      <c r="L2597" s="1091"/>
      <c r="M2597" s="1091"/>
      <c r="N2597" s="1091"/>
      <c r="O2597" s="1091"/>
      <c r="P2597" s="1096"/>
      <c r="Q2597" s="1096"/>
      <c r="R2597" s="1096"/>
      <c r="S2597" s="1091"/>
    </row>
    <row r="2598" spans="1:19" x14ac:dyDescent="0.3">
      <c r="A2598" s="1090">
        <v>2593</v>
      </c>
      <c r="B2598" s="1091"/>
      <c r="C2598" s="1091"/>
      <c r="D2598" s="1097"/>
      <c r="E2598" s="1093">
        <f t="shared" si="161"/>
        <v>0</v>
      </c>
      <c r="F2598" s="1094">
        <f t="shared" si="162"/>
        <v>0</v>
      </c>
      <c r="G2598" s="1095">
        <f t="shared" si="163"/>
        <v>0</v>
      </c>
      <c r="H2598" s="1090" t="str">
        <f t="shared" ca="1" si="164"/>
        <v/>
      </c>
      <c r="I2598" s="1109"/>
      <c r="J2598" s="1109"/>
      <c r="K2598" s="1112"/>
      <c r="L2598" s="1091"/>
      <c r="M2598" s="1091"/>
      <c r="N2598" s="1091"/>
      <c r="O2598" s="1091"/>
      <c r="P2598" s="1096"/>
      <c r="Q2598" s="1096"/>
      <c r="R2598" s="1096"/>
      <c r="S2598" s="1091"/>
    </row>
    <row r="2599" spans="1:19" x14ac:dyDescent="0.3">
      <c r="A2599" s="1090">
        <v>2594</v>
      </c>
      <c r="B2599" s="1091"/>
      <c r="C2599" s="1091"/>
      <c r="D2599" s="1097"/>
      <c r="E2599" s="1093">
        <f t="shared" si="161"/>
        <v>0</v>
      </c>
      <c r="F2599" s="1094">
        <f t="shared" si="162"/>
        <v>0</v>
      </c>
      <c r="G2599" s="1095">
        <f t="shared" si="163"/>
        <v>0</v>
      </c>
      <c r="H2599" s="1090" t="str">
        <f t="shared" ca="1" si="164"/>
        <v/>
      </c>
      <c r="I2599" s="1109"/>
      <c r="J2599" s="1109"/>
      <c r="K2599" s="1112"/>
      <c r="L2599" s="1091"/>
      <c r="M2599" s="1091"/>
      <c r="N2599" s="1091"/>
      <c r="O2599" s="1091"/>
      <c r="P2599" s="1096"/>
      <c r="Q2599" s="1096"/>
      <c r="R2599" s="1096"/>
      <c r="S2599" s="1091"/>
    </row>
    <row r="2600" spans="1:19" x14ac:dyDescent="0.3">
      <c r="A2600" s="1090">
        <v>2595</v>
      </c>
      <c r="B2600" s="1091"/>
      <c r="C2600" s="1091"/>
      <c r="D2600" s="1097"/>
      <c r="E2600" s="1093">
        <f t="shared" si="161"/>
        <v>0</v>
      </c>
      <c r="F2600" s="1094">
        <f t="shared" si="162"/>
        <v>0</v>
      </c>
      <c r="G2600" s="1095">
        <f t="shared" si="163"/>
        <v>0</v>
      </c>
      <c r="H2600" s="1090" t="str">
        <f t="shared" ca="1" si="164"/>
        <v/>
      </c>
      <c r="I2600" s="1109"/>
      <c r="J2600" s="1109"/>
      <c r="K2600" s="1112"/>
      <c r="L2600" s="1091"/>
      <c r="M2600" s="1091"/>
      <c r="N2600" s="1091"/>
      <c r="O2600" s="1091"/>
      <c r="P2600" s="1096"/>
      <c r="Q2600" s="1096"/>
      <c r="R2600" s="1096"/>
      <c r="S2600" s="1091"/>
    </row>
    <row r="2601" spans="1:19" x14ac:dyDescent="0.3">
      <c r="A2601" s="1090">
        <v>2596</v>
      </c>
      <c r="B2601" s="1091"/>
      <c r="C2601" s="1091"/>
      <c r="D2601" s="1097"/>
      <c r="E2601" s="1093">
        <f t="shared" si="161"/>
        <v>0</v>
      </c>
      <c r="F2601" s="1094">
        <f t="shared" si="162"/>
        <v>0</v>
      </c>
      <c r="G2601" s="1095">
        <f t="shared" si="163"/>
        <v>0</v>
      </c>
      <c r="H2601" s="1090" t="str">
        <f t="shared" ca="1" si="164"/>
        <v/>
      </c>
      <c r="I2601" s="1109"/>
      <c r="J2601" s="1109"/>
      <c r="K2601" s="1112"/>
      <c r="L2601" s="1091"/>
      <c r="M2601" s="1091"/>
      <c r="N2601" s="1091"/>
      <c r="O2601" s="1091"/>
      <c r="P2601" s="1096"/>
      <c r="Q2601" s="1096"/>
      <c r="R2601" s="1096"/>
      <c r="S2601" s="1091"/>
    </row>
    <row r="2602" spans="1:19" x14ac:dyDescent="0.3">
      <c r="A2602" s="1090">
        <v>2597</v>
      </c>
      <c r="B2602" s="1091"/>
      <c r="C2602" s="1091"/>
      <c r="D2602" s="1097"/>
      <c r="E2602" s="1093">
        <f t="shared" si="161"/>
        <v>0</v>
      </c>
      <c r="F2602" s="1094">
        <f t="shared" si="162"/>
        <v>0</v>
      </c>
      <c r="G2602" s="1095">
        <f t="shared" si="163"/>
        <v>0</v>
      </c>
      <c r="H2602" s="1090" t="str">
        <f t="shared" ca="1" si="164"/>
        <v/>
      </c>
      <c r="I2602" s="1109"/>
      <c r="J2602" s="1109"/>
      <c r="K2602" s="1112"/>
      <c r="L2602" s="1091"/>
      <c r="M2602" s="1091"/>
      <c r="N2602" s="1091"/>
      <c r="O2602" s="1091"/>
      <c r="P2602" s="1096"/>
      <c r="Q2602" s="1096"/>
      <c r="R2602" s="1096"/>
      <c r="S2602" s="1091"/>
    </row>
    <row r="2603" spans="1:19" x14ac:dyDescent="0.3">
      <c r="A2603" s="1090">
        <v>2598</v>
      </c>
      <c r="B2603" s="1091"/>
      <c r="C2603" s="1091"/>
      <c r="D2603" s="1097"/>
      <c r="E2603" s="1093">
        <f t="shared" si="161"/>
        <v>0</v>
      </c>
      <c r="F2603" s="1094">
        <f t="shared" si="162"/>
        <v>0</v>
      </c>
      <c r="G2603" s="1095">
        <f t="shared" si="163"/>
        <v>0</v>
      </c>
      <c r="H2603" s="1090" t="str">
        <f t="shared" ca="1" si="164"/>
        <v/>
      </c>
      <c r="I2603" s="1109"/>
      <c r="J2603" s="1109"/>
      <c r="K2603" s="1112"/>
      <c r="L2603" s="1091"/>
      <c r="M2603" s="1091"/>
      <c r="N2603" s="1091"/>
      <c r="O2603" s="1091"/>
      <c r="P2603" s="1096"/>
      <c r="Q2603" s="1096"/>
      <c r="R2603" s="1096"/>
      <c r="S2603" s="1091"/>
    </row>
    <row r="2604" spans="1:19" x14ac:dyDescent="0.3">
      <c r="A2604" s="1090">
        <v>2599</v>
      </c>
      <c r="B2604" s="1091"/>
      <c r="C2604" s="1091"/>
      <c r="D2604" s="1097"/>
      <c r="E2604" s="1093">
        <f t="shared" si="161"/>
        <v>0</v>
      </c>
      <c r="F2604" s="1094">
        <f t="shared" si="162"/>
        <v>0</v>
      </c>
      <c r="G2604" s="1095">
        <f t="shared" si="163"/>
        <v>0</v>
      </c>
      <c r="H2604" s="1090" t="str">
        <f t="shared" ca="1" si="164"/>
        <v/>
      </c>
      <c r="I2604" s="1109"/>
      <c r="J2604" s="1109"/>
      <c r="K2604" s="1112"/>
      <c r="L2604" s="1091"/>
      <c r="M2604" s="1091"/>
      <c r="N2604" s="1091"/>
      <c r="O2604" s="1091"/>
      <c r="P2604" s="1096"/>
      <c r="Q2604" s="1096"/>
      <c r="R2604" s="1096"/>
      <c r="S2604" s="1091"/>
    </row>
    <row r="2605" spans="1:19" x14ac:dyDescent="0.3">
      <c r="A2605" s="1090">
        <v>2600</v>
      </c>
      <c r="B2605" s="1091"/>
      <c r="C2605" s="1091"/>
      <c r="D2605" s="1097"/>
      <c r="E2605" s="1093">
        <f t="shared" si="161"/>
        <v>0</v>
      </c>
      <c r="F2605" s="1094">
        <f t="shared" si="162"/>
        <v>0</v>
      </c>
      <c r="G2605" s="1095">
        <f t="shared" si="163"/>
        <v>0</v>
      </c>
      <c r="H2605" s="1090" t="str">
        <f t="shared" ca="1" si="164"/>
        <v/>
      </c>
      <c r="I2605" s="1109"/>
      <c r="J2605" s="1109"/>
      <c r="K2605" s="1112"/>
      <c r="L2605" s="1091"/>
      <c r="M2605" s="1091"/>
      <c r="N2605" s="1091"/>
      <c r="O2605" s="1091"/>
      <c r="P2605" s="1096"/>
      <c r="Q2605" s="1096"/>
      <c r="R2605" s="1096"/>
      <c r="S2605" s="1091"/>
    </row>
    <row r="2606" spans="1:19" x14ac:dyDescent="0.3">
      <c r="A2606" s="1090">
        <v>2601</v>
      </c>
      <c r="B2606" s="1091"/>
      <c r="C2606" s="1091"/>
      <c r="D2606" s="1097"/>
      <c r="E2606" s="1093">
        <f t="shared" si="161"/>
        <v>0</v>
      </c>
      <c r="F2606" s="1094">
        <f t="shared" si="162"/>
        <v>0</v>
      </c>
      <c r="G2606" s="1095">
        <f t="shared" si="163"/>
        <v>0</v>
      </c>
      <c r="H2606" s="1090" t="str">
        <f t="shared" ca="1" si="164"/>
        <v/>
      </c>
      <c r="I2606" s="1109"/>
      <c r="J2606" s="1109"/>
      <c r="K2606" s="1112"/>
      <c r="L2606" s="1091"/>
      <c r="M2606" s="1091"/>
      <c r="N2606" s="1091"/>
      <c r="O2606" s="1091"/>
      <c r="P2606" s="1096"/>
      <c r="Q2606" s="1096"/>
      <c r="R2606" s="1096"/>
      <c r="S2606" s="1091"/>
    </row>
    <row r="2607" spans="1:19" x14ac:dyDescent="0.3">
      <c r="A2607" s="1090">
        <v>2602</v>
      </c>
      <c r="B2607" s="1091"/>
      <c r="C2607" s="1091"/>
      <c r="D2607" s="1097"/>
      <c r="E2607" s="1093">
        <f t="shared" si="161"/>
        <v>0</v>
      </c>
      <c r="F2607" s="1094">
        <f t="shared" si="162"/>
        <v>0</v>
      </c>
      <c r="G2607" s="1095">
        <f t="shared" si="163"/>
        <v>0</v>
      </c>
      <c r="H2607" s="1090" t="str">
        <f t="shared" ca="1" si="164"/>
        <v/>
      </c>
      <c r="I2607" s="1109"/>
      <c r="J2607" s="1109"/>
      <c r="K2607" s="1112"/>
      <c r="L2607" s="1091"/>
      <c r="M2607" s="1091"/>
      <c r="N2607" s="1091"/>
      <c r="O2607" s="1091"/>
      <c r="P2607" s="1096"/>
      <c r="Q2607" s="1096"/>
      <c r="R2607" s="1096"/>
      <c r="S2607" s="1091"/>
    </row>
    <row r="2608" spans="1:19" x14ac:dyDescent="0.3">
      <c r="A2608" s="1090">
        <v>2603</v>
      </c>
      <c r="B2608" s="1091"/>
      <c r="C2608" s="1091"/>
      <c r="D2608" s="1097"/>
      <c r="E2608" s="1093">
        <f t="shared" si="161"/>
        <v>0</v>
      </c>
      <c r="F2608" s="1094">
        <f t="shared" si="162"/>
        <v>0</v>
      </c>
      <c r="G2608" s="1095">
        <f t="shared" si="163"/>
        <v>0</v>
      </c>
      <c r="H2608" s="1090" t="str">
        <f t="shared" ca="1" si="164"/>
        <v/>
      </c>
      <c r="I2608" s="1109"/>
      <c r="J2608" s="1109"/>
      <c r="K2608" s="1112"/>
      <c r="L2608" s="1091"/>
      <c r="M2608" s="1091"/>
      <c r="N2608" s="1091"/>
      <c r="O2608" s="1091"/>
      <c r="P2608" s="1096"/>
      <c r="Q2608" s="1096"/>
      <c r="R2608" s="1096"/>
      <c r="S2608" s="1091"/>
    </row>
    <row r="2609" spans="1:19" x14ac:dyDescent="0.3">
      <c r="A2609" s="1090">
        <v>2604</v>
      </c>
      <c r="B2609" s="1091"/>
      <c r="C2609" s="1091"/>
      <c r="D2609" s="1097"/>
      <c r="E2609" s="1093">
        <f t="shared" si="161"/>
        <v>0</v>
      </c>
      <c r="F2609" s="1094">
        <f t="shared" si="162"/>
        <v>0</v>
      </c>
      <c r="G2609" s="1095">
        <f t="shared" si="163"/>
        <v>0</v>
      </c>
      <c r="H2609" s="1090" t="str">
        <f t="shared" ca="1" si="164"/>
        <v/>
      </c>
      <c r="I2609" s="1109"/>
      <c r="J2609" s="1109"/>
      <c r="K2609" s="1112"/>
      <c r="L2609" s="1091"/>
      <c r="M2609" s="1091"/>
      <c r="N2609" s="1091"/>
      <c r="O2609" s="1091"/>
      <c r="P2609" s="1096"/>
      <c r="Q2609" s="1096"/>
      <c r="R2609" s="1096"/>
      <c r="S2609" s="1091"/>
    </row>
    <row r="2610" spans="1:19" x14ac:dyDescent="0.3">
      <c r="A2610" s="1090">
        <v>2605</v>
      </c>
      <c r="B2610" s="1091"/>
      <c r="C2610" s="1091"/>
      <c r="D2610" s="1097"/>
      <c r="E2610" s="1093">
        <f t="shared" si="161"/>
        <v>0</v>
      </c>
      <c r="F2610" s="1094">
        <f t="shared" si="162"/>
        <v>0</v>
      </c>
      <c r="G2610" s="1095">
        <f t="shared" si="163"/>
        <v>0</v>
      </c>
      <c r="H2610" s="1090" t="str">
        <f t="shared" ca="1" si="164"/>
        <v/>
      </c>
      <c r="I2610" s="1109"/>
      <c r="J2610" s="1109"/>
      <c r="K2610" s="1112"/>
      <c r="L2610" s="1091"/>
      <c r="M2610" s="1091"/>
      <c r="N2610" s="1091"/>
      <c r="O2610" s="1091"/>
      <c r="P2610" s="1096"/>
      <c r="Q2610" s="1096"/>
      <c r="R2610" s="1096"/>
      <c r="S2610" s="1091"/>
    </row>
    <row r="2611" spans="1:19" x14ac:dyDescent="0.3">
      <c r="A2611" s="1090">
        <v>2606</v>
      </c>
      <c r="B2611" s="1091"/>
      <c r="C2611" s="1091"/>
      <c r="D2611" s="1097"/>
      <c r="E2611" s="1093">
        <f t="shared" si="161"/>
        <v>0</v>
      </c>
      <c r="F2611" s="1094">
        <f t="shared" si="162"/>
        <v>0</v>
      </c>
      <c r="G2611" s="1095">
        <f t="shared" si="163"/>
        <v>0</v>
      </c>
      <c r="H2611" s="1090" t="str">
        <f t="shared" ca="1" si="164"/>
        <v/>
      </c>
      <c r="I2611" s="1109"/>
      <c r="J2611" s="1109"/>
      <c r="K2611" s="1112"/>
      <c r="L2611" s="1091"/>
      <c r="M2611" s="1091"/>
      <c r="N2611" s="1091"/>
      <c r="O2611" s="1091"/>
      <c r="P2611" s="1096"/>
      <c r="Q2611" s="1096"/>
      <c r="R2611" s="1096"/>
      <c r="S2611" s="1091"/>
    </row>
    <row r="2612" spans="1:19" x14ac:dyDescent="0.3">
      <c r="A2612" s="1090">
        <v>2607</v>
      </c>
      <c r="B2612" s="1091"/>
      <c r="C2612" s="1091"/>
      <c r="D2612" s="1097"/>
      <c r="E2612" s="1093">
        <f t="shared" si="161"/>
        <v>0</v>
      </c>
      <c r="F2612" s="1094">
        <f t="shared" si="162"/>
        <v>0</v>
      </c>
      <c r="G2612" s="1095">
        <f t="shared" si="163"/>
        <v>0</v>
      </c>
      <c r="H2612" s="1090" t="str">
        <f t="shared" ca="1" si="164"/>
        <v/>
      </c>
      <c r="I2612" s="1109"/>
      <c r="J2612" s="1109"/>
      <c r="K2612" s="1112"/>
      <c r="L2612" s="1091"/>
      <c r="M2612" s="1091"/>
      <c r="N2612" s="1091"/>
      <c r="O2612" s="1091"/>
      <c r="P2612" s="1096"/>
      <c r="Q2612" s="1096"/>
      <c r="R2612" s="1096"/>
      <c r="S2612" s="1091"/>
    </row>
    <row r="2613" spans="1:19" x14ac:dyDescent="0.3">
      <c r="A2613" s="1090">
        <v>2608</v>
      </c>
      <c r="B2613" s="1091"/>
      <c r="C2613" s="1091"/>
      <c r="D2613" s="1097"/>
      <c r="E2613" s="1093">
        <f t="shared" si="161"/>
        <v>0</v>
      </c>
      <c r="F2613" s="1094">
        <f t="shared" si="162"/>
        <v>0</v>
      </c>
      <c r="G2613" s="1095">
        <f t="shared" si="163"/>
        <v>0</v>
      </c>
      <c r="H2613" s="1090" t="str">
        <f t="shared" ca="1" si="164"/>
        <v/>
      </c>
      <c r="I2613" s="1109"/>
      <c r="J2613" s="1109"/>
      <c r="K2613" s="1112"/>
      <c r="L2613" s="1091"/>
      <c r="M2613" s="1091"/>
      <c r="N2613" s="1091"/>
      <c r="O2613" s="1091"/>
      <c r="P2613" s="1096"/>
      <c r="Q2613" s="1096"/>
      <c r="R2613" s="1096"/>
      <c r="S2613" s="1091"/>
    </row>
    <row r="2614" spans="1:19" x14ac:dyDescent="0.3">
      <c r="A2614" s="1090">
        <v>2609</v>
      </c>
      <c r="B2614" s="1091"/>
      <c r="C2614" s="1091"/>
      <c r="D2614" s="1097"/>
      <c r="E2614" s="1093">
        <f t="shared" si="161"/>
        <v>0</v>
      </c>
      <c r="F2614" s="1094">
        <f t="shared" si="162"/>
        <v>0</v>
      </c>
      <c r="G2614" s="1095">
        <f t="shared" si="163"/>
        <v>0</v>
      </c>
      <c r="H2614" s="1090" t="str">
        <f t="shared" ca="1" si="164"/>
        <v/>
      </c>
      <c r="I2614" s="1109"/>
      <c r="J2614" s="1109"/>
      <c r="K2614" s="1112"/>
      <c r="L2614" s="1091"/>
      <c r="M2614" s="1091"/>
      <c r="N2614" s="1091"/>
      <c r="O2614" s="1091"/>
      <c r="P2614" s="1096"/>
      <c r="Q2614" s="1096"/>
      <c r="R2614" s="1096"/>
      <c r="S2614" s="1091"/>
    </row>
    <row r="2615" spans="1:19" x14ac:dyDescent="0.3">
      <c r="A2615" s="1090">
        <v>2610</v>
      </c>
      <c r="B2615" s="1091"/>
      <c r="C2615" s="1091"/>
      <c r="D2615" s="1097"/>
      <c r="E2615" s="1093">
        <f t="shared" si="161"/>
        <v>0</v>
      </c>
      <c r="F2615" s="1094">
        <f t="shared" si="162"/>
        <v>0</v>
      </c>
      <c r="G2615" s="1095">
        <f t="shared" si="163"/>
        <v>0</v>
      </c>
      <c r="H2615" s="1090" t="str">
        <f t="shared" ca="1" si="164"/>
        <v/>
      </c>
      <c r="I2615" s="1109"/>
      <c r="J2615" s="1109"/>
      <c r="K2615" s="1112"/>
      <c r="L2615" s="1091"/>
      <c r="M2615" s="1091"/>
      <c r="N2615" s="1091"/>
      <c r="O2615" s="1091"/>
      <c r="P2615" s="1096"/>
      <c r="Q2615" s="1096"/>
      <c r="R2615" s="1096"/>
      <c r="S2615" s="1091"/>
    </row>
    <row r="2616" spans="1:19" x14ac:dyDescent="0.3">
      <c r="A2616" s="1090">
        <v>2611</v>
      </c>
      <c r="B2616" s="1091"/>
      <c r="C2616" s="1091"/>
      <c r="D2616" s="1097"/>
      <c r="E2616" s="1093">
        <f t="shared" si="161"/>
        <v>0</v>
      </c>
      <c r="F2616" s="1094">
        <f t="shared" si="162"/>
        <v>0</v>
      </c>
      <c r="G2616" s="1095">
        <f t="shared" si="163"/>
        <v>0</v>
      </c>
      <c r="H2616" s="1090" t="str">
        <f t="shared" ca="1" si="164"/>
        <v/>
      </c>
      <c r="I2616" s="1109"/>
      <c r="J2616" s="1109"/>
      <c r="K2616" s="1112"/>
      <c r="L2616" s="1091"/>
      <c r="M2616" s="1091"/>
      <c r="N2616" s="1091"/>
      <c r="O2616" s="1091"/>
      <c r="P2616" s="1096"/>
      <c r="Q2616" s="1096"/>
      <c r="R2616" s="1096"/>
      <c r="S2616" s="1091"/>
    </row>
    <row r="2617" spans="1:19" x14ac:dyDescent="0.3">
      <c r="A2617" s="1090">
        <v>2612</v>
      </c>
      <c r="B2617" s="1091"/>
      <c r="C2617" s="1091"/>
      <c r="D2617" s="1097"/>
      <c r="E2617" s="1093">
        <f t="shared" si="161"/>
        <v>0</v>
      </c>
      <c r="F2617" s="1094">
        <f t="shared" si="162"/>
        <v>0</v>
      </c>
      <c r="G2617" s="1095">
        <f t="shared" si="163"/>
        <v>0</v>
      </c>
      <c r="H2617" s="1090" t="str">
        <f t="shared" ca="1" si="164"/>
        <v/>
      </c>
      <c r="I2617" s="1109"/>
      <c r="J2617" s="1109"/>
      <c r="K2617" s="1112"/>
      <c r="L2617" s="1091"/>
      <c r="M2617" s="1091"/>
      <c r="N2617" s="1091"/>
      <c r="O2617" s="1091"/>
      <c r="P2617" s="1096"/>
      <c r="Q2617" s="1096"/>
      <c r="R2617" s="1096"/>
      <c r="S2617" s="1091"/>
    </row>
    <row r="2618" spans="1:19" x14ac:dyDescent="0.3">
      <c r="A2618" s="1090">
        <v>2613</v>
      </c>
      <c r="B2618" s="1091"/>
      <c r="C2618" s="1091"/>
      <c r="D2618" s="1097"/>
      <c r="E2618" s="1093">
        <f t="shared" si="161"/>
        <v>0</v>
      </c>
      <c r="F2618" s="1094">
        <f t="shared" si="162"/>
        <v>0</v>
      </c>
      <c r="G2618" s="1095">
        <f t="shared" si="163"/>
        <v>0</v>
      </c>
      <c r="H2618" s="1090" t="str">
        <f t="shared" ca="1" si="164"/>
        <v/>
      </c>
      <c r="I2618" s="1109"/>
      <c r="J2618" s="1109"/>
      <c r="K2618" s="1112"/>
      <c r="L2618" s="1091"/>
      <c r="M2618" s="1091"/>
      <c r="N2618" s="1091"/>
      <c r="O2618" s="1091"/>
      <c r="P2618" s="1096"/>
      <c r="Q2618" s="1096"/>
      <c r="R2618" s="1096"/>
      <c r="S2618" s="1091"/>
    </row>
    <row r="2619" spans="1:19" x14ac:dyDescent="0.3">
      <c r="A2619" s="1090">
        <v>2614</v>
      </c>
      <c r="B2619" s="1091"/>
      <c r="C2619" s="1091"/>
      <c r="D2619" s="1097"/>
      <c r="E2619" s="1093">
        <f t="shared" si="161"/>
        <v>0</v>
      </c>
      <c r="F2619" s="1094">
        <f t="shared" si="162"/>
        <v>0</v>
      </c>
      <c r="G2619" s="1095">
        <f t="shared" si="163"/>
        <v>0</v>
      </c>
      <c r="H2619" s="1090" t="str">
        <f t="shared" ca="1" si="164"/>
        <v/>
      </c>
      <c r="I2619" s="1109"/>
      <c r="J2619" s="1109"/>
      <c r="K2619" s="1112"/>
      <c r="L2619" s="1091"/>
      <c r="M2619" s="1091"/>
      <c r="N2619" s="1091"/>
      <c r="O2619" s="1091"/>
      <c r="P2619" s="1096"/>
      <c r="Q2619" s="1096"/>
      <c r="R2619" s="1096"/>
      <c r="S2619" s="1091"/>
    </row>
    <row r="2620" spans="1:19" x14ac:dyDescent="0.3">
      <c r="A2620" s="1090">
        <v>2615</v>
      </c>
      <c r="B2620" s="1091"/>
      <c r="C2620" s="1091"/>
      <c r="D2620" s="1097"/>
      <c r="E2620" s="1093">
        <f t="shared" si="161"/>
        <v>0</v>
      </c>
      <c r="F2620" s="1094">
        <f t="shared" si="162"/>
        <v>0</v>
      </c>
      <c r="G2620" s="1095">
        <f t="shared" si="163"/>
        <v>0</v>
      </c>
      <c r="H2620" s="1090" t="str">
        <f t="shared" ca="1" si="164"/>
        <v/>
      </c>
      <c r="I2620" s="1109"/>
      <c r="J2620" s="1109"/>
      <c r="K2620" s="1112"/>
      <c r="L2620" s="1091"/>
      <c r="M2620" s="1091"/>
      <c r="N2620" s="1091"/>
      <c r="O2620" s="1091"/>
      <c r="P2620" s="1096"/>
      <c r="Q2620" s="1096"/>
      <c r="R2620" s="1096"/>
      <c r="S2620" s="1091"/>
    </row>
    <row r="2621" spans="1:19" x14ac:dyDescent="0.3">
      <c r="A2621" s="1090">
        <v>2616</v>
      </c>
      <c r="B2621" s="1091"/>
      <c r="C2621" s="1091"/>
      <c r="D2621" s="1097"/>
      <c r="E2621" s="1093">
        <f t="shared" si="161"/>
        <v>0</v>
      </c>
      <c r="F2621" s="1094">
        <f t="shared" si="162"/>
        <v>0</v>
      </c>
      <c r="G2621" s="1095">
        <f t="shared" si="163"/>
        <v>0</v>
      </c>
      <c r="H2621" s="1090" t="str">
        <f t="shared" ca="1" si="164"/>
        <v/>
      </c>
      <c r="I2621" s="1109"/>
      <c r="J2621" s="1109"/>
      <c r="K2621" s="1112"/>
      <c r="L2621" s="1091"/>
      <c r="M2621" s="1091"/>
      <c r="N2621" s="1091"/>
      <c r="O2621" s="1091"/>
      <c r="P2621" s="1096"/>
      <c r="Q2621" s="1096"/>
      <c r="R2621" s="1096"/>
      <c r="S2621" s="1091"/>
    </row>
    <row r="2622" spans="1:19" x14ac:dyDescent="0.3">
      <c r="A2622" s="1090">
        <v>2617</v>
      </c>
      <c r="B2622" s="1091"/>
      <c r="C2622" s="1091"/>
      <c r="D2622" s="1097"/>
      <c r="E2622" s="1093">
        <f t="shared" si="161"/>
        <v>0</v>
      </c>
      <c r="F2622" s="1094">
        <f t="shared" si="162"/>
        <v>0</v>
      </c>
      <c r="G2622" s="1095">
        <f t="shared" si="163"/>
        <v>0</v>
      </c>
      <c r="H2622" s="1090" t="str">
        <f t="shared" ca="1" si="164"/>
        <v/>
      </c>
      <c r="I2622" s="1109"/>
      <c r="J2622" s="1109"/>
      <c r="K2622" s="1112"/>
      <c r="L2622" s="1091"/>
      <c r="M2622" s="1091"/>
      <c r="N2622" s="1091"/>
      <c r="O2622" s="1091"/>
      <c r="P2622" s="1096"/>
      <c r="Q2622" s="1096"/>
      <c r="R2622" s="1096"/>
      <c r="S2622" s="1091"/>
    </row>
    <row r="2623" spans="1:19" x14ac:dyDescent="0.3">
      <c r="A2623" s="1090">
        <v>2618</v>
      </c>
      <c r="B2623" s="1091"/>
      <c r="C2623" s="1091"/>
      <c r="D2623" s="1097"/>
      <c r="E2623" s="1093">
        <f t="shared" si="161"/>
        <v>0</v>
      </c>
      <c r="F2623" s="1094">
        <f t="shared" si="162"/>
        <v>0</v>
      </c>
      <c r="G2623" s="1095">
        <f t="shared" si="163"/>
        <v>0</v>
      </c>
      <c r="H2623" s="1090" t="str">
        <f t="shared" ca="1" si="164"/>
        <v/>
      </c>
      <c r="I2623" s="1109"/>
      <c r="J2623" s="1109"/>
      <c r="K2623" s="1112"/>
      <c r="L2623" s="1091"/>
      <c r="M2623" s="1091"/>
      <c r="N2623" s="1091"/>
      <c r="O2623" s="1091"/>
      <c r="P2623" s="1096"/>
      <c r="Q2623" s="1096"/>
      <c r="R2623" s="1096"/>
      <c r="S2623" s="1091"/>
    </row>
    <row r="2624" spans="1:19" x14ac:dyDescent="0.3">
      <c r="A2624" s="1090">
        <v>2619</v>
      </c>
      <c r="B2624" s="1091"/>
      <c r="C2624" s="1091"/>
      <c r="D2624" s="1097"/>
      <c r="E2624" s="1093">
        <f t="shared" si="161"/>
        <v>0</v>
      </c>
      <c r="F2624" s="1094">
        <f t="shared" si="162"/>
        <v>0</v>
      </c>
      <c r="G2624" s="1095">
        <f t="shared" si="163"/>
        <v>0</v>
      </c>
      <c r="H2624" s="1090" t="str">
        <f t="shared" ca="1" si="164"/>
        <v/>
      </c>
      <c r="I2624" s="1109"/>
      <c r="J2624" s="1109"/>
      <c r="K2624" s="1112"/>
      <c r="L2624" s="1091"/>
      <c r="M2624" s="1091"/>
      <c r="N2624" s="1091"/>
      <c r="O2624" s="1091"/>
      <c r="P2624" s="1096"/>
      <c r="Q2624" s="1096"/>
      <c r="R2624" s="1096"/>
      <c r="S2624" s="1091"/>
    </row>
    <row r="2625" spans="1:19" x14ac:dyDescent="0.3">
      <c r="A2625" s="1090">
        <v>2620</v>
      </c>
      <c r="B2625" s="1091"/>
      <c r="C2625" s="1091"/>
      <c r="D2625" s="1097"/>
      <c r="E2625" s="1093">
        <f t="shared" si="161"/>
        <v>0</v>
      </c>
      <c r="F2625" s="1094">
        <f t="shared" si="162"/>
        <v>0</v>
      </c>
      <c r="G2625" s="1095">
        <f t="shared" si="163"/>
        <v>0</v>
      </c>
      <c r="H2625" s="1090" t="str">
        <f t="shared" ca="1" si="164"/>
        <v/>
      </c>
      <c r="I2625" s="1109"/>
      <c r="J2625" s="1109"/>
      <c r="K2625" s="1112"/>
      <c r="L2625" s="1091"/>
      <c r="M2625" s="1091"/>
      <c r="N2625" s="1091"/>
      <c r="O2625" s="1091"/>
      <c r="P2625" s="1096"/>
      <c r="Q2625" s="1096"/>
      <c r="R2625" s="1096"/>
      <c r="S2625" s="1091"/>
    </row>
    <row r="2626" spans="1:19" x14ac:dyDescent="0.3">
      <c r="A2626" s="1090">
        <v>2621</v>
      </c>
      <c r="B2626" s="1091"/>
      <c r="C2626" s="1091"/>
      <c r="D2626" s="1097"/>
      <c r="E2626" s="1093">
        <f t="shared" si="161"/>
        <v>0</v>
      </c>
      <c r="F2626" s="1094">
        <f t="shared" si="162"/>
        <v>0</v>
      </c>
      <c r="G2626" s="1095">
        <f t="shared" si="163"/>
        <v>0</v>
      </c>
      <c r="H2626" s="1090" t="str">
        <f t="shared" ca="1" si="164"/>
        <v/>
      </c>
      <c r="I2626" s="1109"/>
      <c r="J2626" s="1109"/>
      <c r="K2626" s="1112"/>
      <c r="L2626" s="1091"/>
      <c r="M2626" s="1091"/>
      <c r="N2626" s="1091"/>
      <c r="O2626" s="1091"/>
      <c r="P2626" s="1096"/>
      <c r="Q2626" s="1096"/>
      <c r="R2626" s="1096"/>
      <c r="S2626" s="1091"/>
    </row>
    <row r="2627" spans="1:19" x14ac:dyDescent="0.3">
      <c r="A2627" s="1090">
        <v>2622</v>
      </c>
      <c r="B2627" s="1091"/>
      <c r="C2627" s="1091"/>
      <c r="D2627" s="1097"/>
      <c r="E2627" s="1093">
        <f t="shared" si="161"/>
        <v>0</v>
      </c>
      <c r="F2627" s="1094">
        <f t="shared" si="162"/>
        <v>0</v>
      </c>
      <c r="G2627" s="1095">
        <f t="shared" si="163"/>
        <v>0</v>
      </c>
      <c r="H2627" s="1090" t="str">
        <f t="shared" ca="1" si="164"/>
        <v/>
      </c>
      <c r="I2627" s="1109"/>
      <c r="J2627" s="1109"/>
      <c r="K2627" s="1112"/>
      <c r="L2627" s="1091"/>
      <c r="M2627" s="1091"/>
      <c r="N2627" s="1091"/>
      <c r="O2627" s="1091"/>
      <c r="P2627" s="1096"/>
      <c r="Q2627" s="1096"/>
      <c r="R2627" s="1096"/>
      <c r="S2627" s="1091"/>
    </row>
    <row r="2628" spans="1:19" x14ac:dyDescent="0.3">
      <c r="A2628" s="1090">
        <v>2623</v>
      </c>
      <c r="B2628" s="1091"/>
      <c r="C2628" s="1091"/>
      <c r="D2628" s="1097"/>
      <c r="E2628" s="1093">
        <f t="shared" si="161"/>
        <v>0</v>
      </c>
      <c r="F2628" s="1094">
        <f t="shared" si="162"/>
        <v>0</v>
      </c>
      <c r="G2628" s="1095">
        <f t="shared" si="163"/>
        <v>0</v>
      </c>
      <c r="H2628" s="1090" t="str">
        <f t="shared" ca="1" si="164"/>
        <v/>
      </c>
      <c r="I2628" s="1109"/>
      <c r="J2628" s="1109"/>
      <c r="K2628" s="1112"/>
      <c r="L2628" s="1091"/>
      <c r="M2628" s="1091"/>
      <c r="N2628" s="1091"/>
      <c r="O2628" s="1091"/>
      <c r="P2628" s="1096"/>
      <c r="Q2628" s="1096"/>
      <c r="R2628" s="1096"/>
      <c r="S2628" s="1091"/>
    </row>
    <row r="2629" spans="1:19" x14ac:dyDescent="0.3">
      <c r="A2629" s="1090">
        <v>2624</v>
      </c>
      <c r="B2629" s="1091"/>
      <c r="C2629" s="1091"/>
      <c r="D2629" s="1097"/>
      <c r="E2629" s="1093">
        <f t="shared" si="161"/>
        <v>0</v>
      </c>
      <c r="F2629" s="1094">
        <f t="shared" si="162"/>
        <v>0</v>
      </c>
      <c r="G2629" s="1095">
        <f t="shared" si="163"/>
        <v>0</v>
      </c>
      <c r="H2629" s="1090" t="str">
        <f t="shared" ca="1" si="164"/>
        <v/>
      </c>
      <c r="I2629" s="1109"/>
      <c r="J2629" s="1109"/>
      <c r="K2629" s="1112"/>
      <c r="L2629" s="1091"/>
      <c r="M2629" s="1091"/>
      <c r="N2629" s="1091"/>
      <c r="O2629" s="1091"/>
      <c r="P2629" s="1096"/>
      <c r="Q2629" s="1096"/>
      <c r="R2629" s="1096"/>
      <c r="S2629" s="1091"/>
    </row>
    <row r="2630" spans="1:19" x14ac:dyDescent="0.3">
      <c r="A2630" s="1090">
        <v>2625</v>
      </c>
      <c r="B2630" s="1091"/>
      <c r="C2630" s="1091"/>
      <c r="D2630" s="1097"/>
      <c r="E2630" s="1093">
        <f t="shared" si="161"/>
        <v>0</v>
      </c>
      <c r="F2630" s="1094">
        <f t="shared" si="162"/>
        <v>0</v>
      </c>
      <c r="G2630" s="1095">
        <f t="shared" si="163"/>
        <v>0</v>
      </c>
      <c r="H2630" s="1090" t="str">
        <f t="shared" ca="1" si="164"/>
        <v/>
      </c>
      <c r="I2630" s="1109"/>
      <c r="J2630" s="1109"/>
      <c r="K2630" s="1112"/>
      <c r="L2630" s="1091"/>
      <c r="M2630" s="1091"/>
      <c r="N2630" s="1091"/>
      <c r="O2630" s="1091"/>
      <c r="P2630" s="1096"/>
      <c r="Q2630" s="1096"/>
      <c r="R2630" s="1096"/>
      <c r="S2630" s="1091"/>
    </row>
    <row r="2631" spans="1:19" x14ac:dyDescent="0.3">
      <c r="A2631" s="1090">
        <v>2626</v>
      </c>
      <c r="B2631" s="1091"/>
      <c r="C2631" s="1091"/>
      <c r="D2631" s="1097"/>
      <c r="E2631" s="1093">
        <f t="shared" ref="E2631:E2694" si="165">D2631</f>
        <v>0</v>
      </c>
      <c r="F2631" s="1094">
        <f t="shared" ref="F2631:F2694" si="166">D2631</f>
        <v>0</v>
      </c>
      <c r="G2631" s="1095">
        <f t="shared" ref="G2631:G2694" si="167">D2631</f>
        <v>0</v>
      </c>
      <c r="H2631" s="1090" t="str">
        <f t="shared" ref="H2631:H2694" ca="1" si="168">IF(ISBLANK(D2631),"",DATEDIF(G2631,TODAY(),"y"))</f>
        <v/>
      </c>
      <c r="I2631" s="1109"/>
      <c r="J2631" s="1109"/>
      <c r="K2631" s="1112"/>
      <c r="L2631" s="1091"/>
      <c r="M2631" s="1091"/>
      <c r="N2631" s="1091"/>
      <c r="O2631" s="1091"/>
      <c r="P2631" s="1096"/>
      <c r="Q2631" s="1096"/>
      <c r="R2631" s="1096"/>
      <c r="S2631" s="1091"/>
    </row>
    <row r="2632" spans="1:19" x14ac:dyDescent="0.3">
      <c r="A2632" s="1090">
        <v>2627</v>
      </c>
      <c r="B2632" s="1091"/>
      <c r="C2632" s="1091"/>
      <c r="D2632" s="1097"/>
      <c r="E2632" s="1093">
        <f t="shared" si="165"/>
        <v>0</v>
      </c>
      <c r="F2632" s="1094">
        <f t="shared" si="166"/>
        <v>0</v>
      </c>
      <c r="G2632" s="1095">
        <f t="shared" si="167"/>
        <v>0</v>
      </c>
      <c r="H2632" s="1090" t="str">
        <f t="shared" ca="1" si="168"/>
        <v/>
      </c>
      <c r="I2632" s="1109"/>
      <c r="J2632" s="1109"/>
      <c r="K2632" s="1112"/>
      <c r="L2632" s="1091"/>
      <c r="M2632" s="1091"/>
      <c r="N2632" s="1091"/>
      <c r="O2632" s="1091"/>
      <c r="P2632" s="1096"/>
      <c r="Q2632" s="1096"/>
      <c r="R2632" s="1096"/>
      <c r="S2632" s="1091"/>
    </row>
    <row r="2633" spans="1:19" x14ac:dyDescent="0.3">
      <c r="A2633" s="1090">
        <v>2628</v>
      </c>
      <c r="B2633" s="1091"/>
      <c r="C2633" s="1091"/>
      <c r="D2633" s="1097"/>
      <c r="E2633" s="1093">
        <f t="shared" si="165"/>
        <v>0</v>
      </c>
      <c r="F2633" s="1094">
        <f t="shared" si="166"/>
        <v>0</v>
      </c>
      <c r="G2633" s="1095">
        <f t="shared" si="167"/>
        <v>0</v>
      </c>
      <c r="H2633" s="1090" t="str">
        <f t="shared" ca="1" si="168"/>
        <v/>
      </c>
      <c r="I2633" s="1109"/>
      <c r="J2633" s="1109"/>
      <c r="K2633" s="1112"/>
      <c r="L2633" s="1091"/>
      <c r="M2633" s="1091"/>
      <c r="N2633" s="1091"/>
      <c r="O2633" s="1091"/>
      <c r="P2633" s="1096"/>
      <c r="Q2633" s="1096"/>
      <c r="R2633" s="1096"/>
      <c r="S2633" s="1091"/>
    </row>
    <row r="2634" spans="1:19" x14ac:dyDescent="0.3">
      <c r="A2634" s="1090">
        <v>2629</v>
      </c>
      <c r="B2634" s="1091"/>
      <c r="C2634" s="1091"/>
      <c r="D2634" s="1097"/>
      <c r="E2634" s="1093">
        <f t="shared" si="165"/>
        <v>0</v>
      </c>
      <c r="F2634" s="1094">
        <f t="shared" si="166"/>
        <v>0</v>
      </c>
      <c r="G2634" s="1095">
        <f t="shared" si="167"/>
        <v>0</v>
      </c>
      <c r="H2634" s="1090" t="str">
        <f t="shared" ca="1" si="168"/>
        <v/>
      </c>
      <c r="I2634" s="1109"/>
      <c r="J2634" s="1109"/>
      <c r="K2634" s="1112"/>
      <c r="L2634" s="1091"/>
      <c r="M2634" s="1091"/>
      <c r="N2634" s="1091"/>
      <c r="O2634" s="1091"/>
      <c r="P2634" s="1096"/>
      <c r="Q2634" s="1096"/>
      <c r="R2634" s="1096"/>
      <c r="S2634" s="1091"/>
    </row>
    <row r="2635" spans="1:19" x14ac:dyDescent="0.3">
      <c r="A2635" s="1090">
        <v>2630</v>
      </c>
      <c r="B2635" s="1091"/>
      <c r="C2635" s="1091"/>
      <c r="D2635" s="1097"/>
      <c r="E2635" s="1093">
        <f t="shared" si="165"/>
        <v>0</v>
      </c>
      <c r="F2635" s="1094">
        <f t="shared" si="166"/>
        <v>0</v>
      </c>
      <c r="G2635" s="1095">
        <f t="shared" si="167"/>
        <v>0</v>
      </c>
      <c r="H2635" s="1090" t="str">
        <f t="shared" ca="1" si="168"/>
        <v/>
      </c>
      <c r="I2635" s="1109"/>
      <c r="J2635" s="1109"/>
      <c r="K2635" s="1112"/>
      <c r="L2635" s="1091"/>
      <c r="M2635" s="1091"/>
      <c r="N2635" s="1091"/>
      <c r="O2635" s="1091"/>
      <c r="P2635" s="1096"/>
      <c r="Q2635" s="1096"/>
      <c r="R2635" s="1096"/>
      <c r="S2635" s="1091"/>
    </row>
    <row r="2636" spans="1:19" x14ac:dyDescent="0.3">
      <c r="A2636" s="1090">
        <v>2631</v>
      </c>
      <c r="B2636" s="1091"/>
      <c r="C2636" s="1091"/>
      <c r="D2636" s="1097"/>
      <c r="E2636" s="1093">
        <f t="shared" si="165"/>
        <v>0</v>
      </c>
      <c r="F2636" s="1094">
        <f t="shared" si="166"/>
        <v>0</v>
      </c>
      <c r="G2636" s="1095">
        <f t="shared" si="167"/>
        <v>0</v>
      </c>
      <c r="H2636" s="1090" t="str">
        <f t="shared" ca="1" si="168"/>
        <v/>
      </c>
      <c r="I2636" s="1109"/>
      <c r="J2636" s="1109"/>
      <c r="K2636" s="1112"/>
      <c r="L2636" s="1091"/>
      <c r="M2636" s="1091"/>
      <c r="N2636" s="1091"/>
      <c r="O2636" s="1091"/>
      <c r="P2636" s="1096"/>
      <c r="Q2636" s="1096"/>
      <c r="R2636" s="1096"/>
      <c r="S2636" s="1091"/>
    </row>
    <row r="2637" spans="1:19" x14ac:dyDescent="0.3">
      <c r="A2637" s="1090">
        <v>2632</v>
      </c>
      <c r="B2637" s="1091"/>
      <c r="C2637" s="1091"/>
      <c r="D2637" s="1097"/>
      <c r="E2637" s="1093">
        <f t="shared" si="165"/>
        <v>0</v>
      </c>
      <c r="F2637" s="1094">
        <f t="shared" si="166"/>
        <v>0</v>
      </c>
      <c r="G2637" s="1095">
        <f t="shared" si="167"/>
        <v>0</v>
      </c>
      <c r="H2637" s="1090" t="str">
        <f t="shared" ca="1" si="168"/>
        <v/>
      </c>
      <c r="I2637" s="1109"/>
      <c r="J2637" s="1109"/>
      <c r="K2637" s="1112"/>
      <c r="L2637" s="1091"/>
      <c r="M2637" s="1091"/>
      <c r="N2637" s="1091"/>
      <c r="O2637" s="1091"/>
      <c r="P2637" s="1096"/>
      <c r="Q2637" s="1096"/>
      <c r="R2637" s="1096"/>
      <c r="S2637" s="1091"/>
    </row>
    <row r="2638" spans="1:19" x14ac:dyDescent="0.3">
      <c r="A2638" s="1090">
        <v>2633</v>
      </c>
      <c r="B2638" s="1091"/>
      <c r="C2638" s="1091"/>
      <c r="D2638" s="1097"/>
      <c r="E2638" s="1093">
        <f t="shared" si="165"/>
        <v>0</v>
      </c>
      <c r="F2638" s="1094">
        <f t="shared" si="166"/>
        <v>0</v>
      </c>
      <c r="G2638" s="1095">
        <f t="shared" si="167"/>
        <v>0</v>
      </c>
      <c r="H2638" s="1090" t="str">
        <f t="shared" ca="1" si="168"/>
        <v/>
      </c>
      <c r="I2638" s="1109"/>
      <c r="J2638" s="1109"/>
      <c r="K2638" s="1112"/>
      <c r="L2638" s="1091"/>
      <c r="M2638" s="1091"/>
      <c r="N2638" s="1091"/>
      <c r="O2638" s="1091"/>
      <c r="P2638" s="1096"/>
      <c r="Q2638" s="1096"/>
      <c r="R2638" s="1096"/>
      <c r="S2638" s="1091"/>
    </row>
    <row r="2639" spans="1:19" x14ac:dyDescent="0.3">
      <c r="A2639" s="1090">
        <v>2634</v>
      </c>
      <c r="B2639" s="1091"/>
      <c r="C2639" s="1091"/>
      <c r="D2639" s="1097"/>
      <c r="E2639" s="1093">
        <f t="shared" si="165"/>
        <v>0</v>
      </c>
      <c r="F2639" s="1094">
        <f t="shared" si="166"/>
        <v>0</v>
      </c>
      <c r="G2639" s="1095">
        <f t="shared" si="167"/>
        <v>0</v>
      </c>
      <c r="H2639" s="1090" t="str">
        <f t="shared" ca="1" si="168"/>
        <v/>
      </c>
      <c r="I2639" s="1109"/>
      <c r="J2639" s="1109"/>
      <c r="K2639" s="1112"/>
      <c r="L2639" s="1091"/>
      <c r="M2639" s="1091"/>
      <c r="N2639" s="1091"/>
      <c r="O2639" s="1091"/>
      <c r="P2639" s="1096"/>
      <c r="Q2639" s="1096"/>
      <c r="R2639" s="1096"/>
      <c r="S2639" s="1091"/>
    </row>
    <row r="2640" spans="1:19" x14ac:dyDescent="0.3">
      <c r="A2640" s="1090">
        <v>2635</v>
      </c>
      <c r="B2640" s="1091"/>
      <c r="C2640" s="1091"/>
      <c r="D2640" s="1097"/>
      <c r="E2640" s="1093">
        <f t="shared" si="165"/>
        <v>0</v>
      </c>
      <c r="F2640" s="1094">
        <f t="shared" si="166"/>
        <v>0</v>
      </c>
      <c r="G2640" s="1095">
        <f t="shared" si="167"/>
        <v>0</v>
      </c>
      <c r="H2640" s="1090" t="str">
        <f t="shared" ca="1" si="168"/>
        <v/>
      </c>
      <c r="I2640" s="1109"/>
      <c r="J2640" s="1109"/>
      <c r="K2640" s="1112"/>
      <c r="L2640" s="1091"/>
      <c r="M2640" s="1091"/>
      <c r="N2640" s="1091"/>
      <c r="O2640" s="1091"/>
      <c r="P2640" s="1096"/>
      <c r="Q2640" s="1096"/>
      <c r="R2640" s="1096"/>
      <c r="S2640" s="1091"/>
    </row>
    <row r="2641" spans="1:19" x14ac:dyDescent="0.3">
      <c r="A2641" s="1090">
        <v>2636</v>
      </c>
      <c r="B2641" s="1091"/>
      <c r="C2641" s="1091"/>
      <c r="D2641" s="1097"/>
      <c r="E2641" s="1093">
        <f t="shared" si="165"/>
        <v>0</v>
      </c>
      <c r="F2641" s="1094">
        <f t="shared" si="166"/>
        <v>0</v>
      </c>
      <c r="G2641" s="1095">
        <f t="shared" si="167"/>
        <v>0</v>
      </c>
      <c r="H2641" s="1090" t="str">
        <f t="shared" ca="1" si="168"/>
        <v/>
      </c>
      <c r="I2641" s="1109"/>
      <c r="J2641" s="1109"/>
      <c r="K2641" s="1112"/>
      <c r="L2641" s="1091"/>
      <c r="M2641" s="1091"/>
      <c r="N2641" s="1091"/>
      <c r="O2641" s="1091"/>
      <c r="P2641" s="1096"/>
      <c r="Q2641" s="1096"/>
      <c r="R2641" s="1096"/>
      <c r="S2641" s="1091"/>
    </row>
    <row r="2642" spans="1:19" x14ac:dyDescent="0.3">
      <c r="A2642" s="1090">
        <v>2637</v>
      </c>
      <c r="B2642" s="1091"/>
      <c r="C2642" s="1091"/>
      <c r="D2642" s="1097"/>
      <c r="E2642" s="1093">
        <f t="shared" si="165"/>
        <v>0</v>
      </c>
      <c r="F2642" s="1094">
        <f t="shared" si="166"/>
        <v>0</v>
      </c>
      <c r="G2642" s="1095">
        <f t="shared" si="167"/>
        <v>0</v>
      </c>
      <c r="H2642" s="1090" t="str">
        <f t="shared" ca="1" si="168"/>
        <v/>
      </c>
      <c r="I2642" s="1109"/>
      <c r="J2642" s="1109"/>
      <c r="K2642" s="1112"/>
      <c r="L2642" s="1091"/>
      <c r="M2642" s="1091"/>
      <c r="N2642" s="1091"/>
      <c r="O2642" s="1091"/>
      <c r="P2642" s="1096"/>
      <c r="Q2642" s="1096"/>
      <c r="R2642" s="1096"/>
      <c r="S2642" s="1091"/>
    </row>
    <row r="2643" spans="1:19" x14ac:dyDescent="0.3">
      <c r="A2643" s="1090">
        <v>2638</v>
      </c>
      <c r="B2643" s="1091"/>
      <c r="C2643" s="1091"/>
      <c r="D2643" s="1097"/>
      <c r="E2643" s="1093">
        <f t="shared" si="165"/>
        <v>0</v>
      </c>
      <c r="F2643" s="1094">
        <f t="shared" si="166"/>
        <v>0</v>
      </c>
      <c r="G2643" s="1095">
        <f t="shared" si="167"/>
        <v>0</v>
      </c>
      <c r="H2643" s="1090" t="str">
        <f t="shared" ca="1" si="168"/>
        <v/>
      </c>
      <c r="I2643" s="1109"/>
      <c r="J2643" s="1109"/>
      <c r="K2643" s="1112"/>
      <c r="L2643" s="1091"/>
      <c r="M2643" s="1091"/>
      <c r="N2643" s="1091"/>
      <c r="O2643" s="1091"/>
      <c r="P2643" s="1096"/>
      <c r="Q2643" s="1096"/>
      <c r="R2643" s="1096"/>
      <c r="S2643" s="1091"/>
    </row>
    <row r="2644" spans="1:19" x14ac:dyDescent="0.3">
      <c r="A2644" s="1090">
        <v>2639</v>
      </c>
      <c r="B2644" s="1091"/>
      <c r="C2644" s="1091"/>
      <c r="D2644" s="1097"/>
      <c r="E2644" s="1093">
        <f t="shared" si="165"/>
        <v>0</v>
      </c>
      <c r="F2644" s="1094">
        <f t="shared" si="166"/>
        <v>0</v>
      </c>
      <c r="G2644" s="1095">
        <f t="shared" si="167"/>
        <v>0</v>
      </c>
      <c r="H2644" s="1090" t="str">
        <f t="shared" ca="1" si="168"/>
        <v/>
      </c>
      <c r="I2644" s="1109"/>
      <c r="J2644" s="1109"/>
      <c r="K2644" s="1112"/>
      <c r="L2644" s="1091"/>
      <c r="M2644" s="1091"/>
      <c r="N2644" s="1091"/>
      <c r="O2644" s="1091"/>
      <c r="P2644" s="1096"/>
      <c r="Q2644" s="1096"/>
      <c r="R2644" s="1096"/>
      <c r="S2644" s="1091"/>
    </row>
    <row r="2645" spans="1:19" x14ac:dyDescent="0.3">
      <c r="A2645" s="1090">
        <v>2640</v>
      </c>
      <c r="B2645" s="1091"/>
      <c r="C2645" s="1091"/>
      <c r="D2645" s="1097"/>
      <c r="E2645" s="1093">
        <f t="shared" si="165"/>
        <v>0</v>
      </c>
      <c r="F2645" s="1094">
        <f t="shared" si="166"/>
        <v>0</v>
      </c>
      <c r="G2645" s="1095">
        <f t="shared" si="167"/>
        <v>0</v>
      </c>
      <c r="H2645" s="1090" t="str">
        <f t="shared" ca="1" si="168"/>
        <v/>
      </c>
      <c r="I2645" s="1109"/>
      <c r="J2645" s="1109"/>
      <c r="K2645" s="1112"/>
      <c r="L2645" s="1091"/>
      <c r="M2645" s="1091"/>
      <c r="N2645" s="1091"/>
      <c r="O2645" s="1091"/>
      <c r="P2645" s="1096"/>
      <c r="Q2645" s="1096"/>
      <c r="R2645" s="1096"/>
      <c r="S2645" s="1091"/>
    </row>
    <row r="2646" spans="1:19" x14ac:dyDescent="0.3">
      <c r="A2646" s="1090">
        <v>2641</v>
      </c>
      <c r="B2646" s="1091"/>
      <c r="C2646" s="1091"/>
      <c r="D2646" s="1097"/>
      <c r="E2646" s="1093">
        <f t="shared" si="165"/>
        <v>0</v>
      </c>
      <c r="F2646" s="1094">
        <f t="shared" si="166"/>
        <v>0</v>
      </c>
      <c r="G2646" s="1095">
        <f t="shared" si="167"/>
        <v>0</v>
      </c>
      <c r="H2646" s="1090" t="str">
        <f t="shared" ca="1" si="168"/>
        <v/>
      </c>
      <c r="I2646" s="1109"/>
      <c r="J2646" s="1109"/>
      <c r="K2646" s="1112"/>
      <c r="L2646" s="1091"/>
      <c r="M2646" s="1091"/>
      <c r="N2646" s="1091"/>
      <c r="O2646" s="1091"/>
      <c r="P2646" s="1096"/>
      <c r="Q2646" s="1096"/>
      <c r="R2646" s="1096"/>
      <c r="S2646" s="1091"/>
    </row>
    <row r="2647" spans="1:19" x14ac:dyDescent="0.3">
      <c r="A2647" s="1090">
        <v>2642</v>
      </c>
      <c r="B2647" s="1091"/>
      <c r="C2647" s="1091"/>
      <c r="D2647" s="1097"/>
      <c r="E2647" s="1093">
        <f t="shared" si="165"/>
        <v>0</v>
      </c>
      <c r="F2647" s="1094">
        <f t="shared" si="166"/>
        <v>0</v>
      </c>
      <c r="G2647" s="1095">
        <f t="shared" si="167"/>
        <v>0</v>
      </c>
      <c r="H2647" s="1090" t="str">
        <f t="shared" ca="1" si="168"/>
        <v/>
      </c>
      <c r="I2647" s="1109"/>
      <c r="J2647" s="1109"/>
      <c r="K2647" s="1112"/>
      <c r="L2647" s="1091"/>
      <c r="M2647" s="1091"/>
      <c r="N2647" s="1091"/>
      <c r="O2647" s="1091"/>
      <c r="P2647" s="1096"/>
      <c r="Q2647" s="1096"/>
      <c r="R2647" s="1096"/>
      <c r="S2647" s="1091"/>
    </row>
    <row r="2648" spans="1:19" x14ac:dyDescent="0.3">
      <c r="A2648" s="1090">
        <v>2643</v>
      </c>
      <c r="B2648" s="1091"/>
      <c r="C2648" s="1091"/>
      <c r="D2648" s="1097"/>
      <c r="E2648" s="1093">
        <f t="shared" si="165"/>
        <v>0</v>
      </c>
      <c r="F2648" s="1094">
        <f t="shared" si="166"/>
        <v>0</v>
      </c>
      <c r="G2648" s="1095">
        <f t="shared" si="167"/>
        <v>0</v>
      </c>
      <c r="H2648" s="1090" t="str">
        <f t="shared" ca="1" si="168"/>
        <v/>
      </c>
      <c r="I2648" s="1109"/>
      <c r="J2648" s="1109"/>
      <c r="K2648" s="1112"/>
      <c r="L2648" s="1091"/>
      <c r="M2648" s="1091"/>
      <c r="N2648" s="1091"/>
      <c r="O2648" s="1091"/>
      <c r="P2648" s="1096"/>
      <c r="Q2648" s="1096"/>
      <c r="R2648" s="1096"/>
      <c r="S2648" s="1091"/>
    </row>
    <row r="2649" spans="1:19" x14ac:dyDescent="0.3">
      <c r="A2649" s="1090">
        <v>2644</v>
      </c>
      <c r="B2649" s="1091"/>
      <c r="C2649" s="1091"/>
      <c r="D2649" s="1097"/>
      <c r="E2649" s="1093">
        <f t="shared" si="165"/>
        <v>0</v>
      </c>
      <c r="F2649" s="1094">
        <f t="shared" si="166"/>
        <v>0</v>
      </c>
      <c r="G2649" s="1095">
        <f t="shared" si="167"/>
        <v>0</v>
      </c>
      <c r="H2649" s="1090" t="str">
        <f t="shared" ca="1" si="168"/>
        <v/>
      </c>
      <c r="I2649" s="1109"/>
      <c r="J2649" s="1109"/>
      <c r="K2649" s="1112"/>
      <c r="L2649" s="1091"/>
      <c r="M2649" s="1091"/>
      <c r="N2649" s="1091"/>
      <c r="O2649" s="1091"/>
      <c r="P2649" s="1096"/>
      <c r="Q2649" s="1096"/>
      <c r="R2649" s="1096"/>
      <c r="S2649" s="1091"/>
    </row>
    <row r="2650" spans="1:19" x14ac:dyDescent="0.3">
      <c r="A2650" s="1090">
        <v>2645</v>
      </c>
      <c r="B2650" s="1091"/>
      <c r="C2650" s="1091"/>
      <c r="D2650" s="1097"/>
      <c r="E2650" s="1093">
        <f t="shared" si="165"/>
        <v>0</v>
      </c>
      <c r="F2650" s="1094">
        <f t="shared" si="166"/>
        <v>0</v>
      </c>
      <c r="G2650" s="1095">
        <f t="shared" si="167"/>
        <v>0</v>
      </c>
      <c r="H2650" s="1090" t="str">
        <f t="shared" ca="1" si="168"/>
        <v/>
      </c>
      <c r="I2650" s="1109"/>
      <c r="J2650" s="1109"/>
      <c r="K2650" s="1112"/>
      <c r="L2650" s="1091"/>
      <c r="M2650" s="1091"/>
      <c r="N2650" s="1091"/>
      <c r="O2650" s="1091"/>
      <c r="P2650" s="1096"/>
      <c r="Q2650" s="1096"/>
      <c r="R2650" s="1096"/>
      <c r="S2650" s="1091"/>
    </row>
    <row r="2651" spans="1:19" x14ac:dyDescent="0.3">
      <c r="A2651" s="1090">
        <v>2646</v>
      </c>
      <c r="B2651" s="1091"/>
      <c r="C2651" s="1091"/>
      <c r="D2651" s="1097"/>
      <c r="E2651" s="1093">
        <f t="shared" si="165"/>
        <v>0</v>
      </c>
      <c r="F2651" s="1094">
        <f t="shared" si="166"/>
        <v>0</v>
      </c>
      <c r="G2651" s="1095">
        <f t="shared" si="167"/>
        <v>0</v>
      </c>
      <c r="H2651" s="1090" t="str">
        <f t="shared" ca="1" si="168"/>
        <v/>
      </c>
      <c r="I2651" s="1109"/>
      <c r="J2651" s="1109"/>
      <c r="K2651" s="1112"/>
      <c r="L2651" s="1091"/>
      <c r="M2651" s="1091"/>
      <c r="N2651" s="1091"/>
      <c r="O2651" s="1091"/>
      <c r="P2651" s="1096"/>
      <c r="Q2651" s="1096"/>
      <c r="R2651" s="1096"/>
      <c r="S2651" s="1091"/>
    </row>
    <row r="2652" spans="1:19" x14ac:dyDescent="0.3">
      <c r="A2652" s="1090">
        <v>2647</v>
      </c>
      <c r="B2652" s="1091"/>
      <c r="C2652" s="1091"/>
      <c r="D2652" s="1097"/>
      <c r="E2652" s="1093">
        <f t="shared" si="165"/>
        <v>0</v>
      </c>
      <c r="F2652" s="1094">
        <f t="shared" si="166"/>
        <v>0</v>
      </c>
      <c r="G2652" s="1095">
        <f t="shared" si="167"/>
        <v>0</v>
      </c>
      <c r="H2652" s="1090" t="str">
        <f t="shared" ca="1" si="168"/>
        <v/>
      </c>
      <c r="I2652" s="1109"/>
      <c r="J2652" s="1109"/>
      <c r="K2652" s="1112"/>
      <c r="L2652" s="1091"/>
      <c r="M2652" s="1091"/>
      <c r="N2652" s="1091"/>
      <c r="O2652" s="1091"/>
      <c r="P2652" s="1096"/>
      <c r="Q2652" s="1096"/>
      <c r="R2652" s="1096"/>
      <c r="S2652" s="1091"/>
    </row>
    <row r="2653" spans="1:19" x14ac:dyDescent="0.3">
      <c r="A2653" s="1090">
        <v>2648</v>
      </c>
      <c r="B2653" s="1091"/>
      <c r="C2653" s="1091"/>
      <c r="D2653" s="1097"/>
      <c r="E2653" s="1093">
        <f t="shared" si="165"/>
        <v>0</v>
      </c>
      <c r="F2653" s="1094">
        <f t="shared" si="166"/>
        <v>0</v>
      </c>
      <c r="G2653" s="1095">
        <f t="shared" si="167"/>
        <v>0</v>
      </c>
      <c r="H2653" s="1090" t="str">
        <f t="shared" ca="1" si="168"/>
        <v/>
      </c>
      <c r="I2653" s="1109"/>
      <c r="J2653" s="1109"/>
      <c r="K2653" s="1112"/>
      <c r="L2653" s="1091"/>
      <c r="M2653" s="1091"/>
      <c r="N2653" s="1091"/>
      <c r="O2653" s="1091"/>
      <c r="P2653" s="1096"/>
      <c r="Q2653" s="1096"/>
      <c r="R2653" s="1096"/>
      <c r="S2653" s="1091"/>
    </row>
    <row r="2654" spans="1:19" x14ac:dyDescent="0.3">
      <c r="A2654" s="1090">
        <v>2649</v>
      </c>
      <c r="B2654" s="1091"/>
      <c r="C2654" s="1091"/>
      <c r="D2654" s="1097"/>
      <c r="E2654" s="1093">
        <f t="shared" si="165"/>
        <v>0</v>
      </c>
      <c r="F2654" s="1094">
        <f t="shared" si="166"/>
        <v>0</v>
      </c>
      <c r="G2654" s="1095">
        <f t="shared" si="167"/>
        <v>0</v>
      </c>
      <c r="H2654" s="1090" t="str">
        <f t="shared" ca="1" si="168"/>
        <v/>
      </c>
      <c r="I2654" s="1109"/>
      <c r="J2654" s="1109"/>
      <c r="K2654" s="1112"/>
      <c r="L2654" s="1091"/>
      <c r="M2654" s="1091"/>
      <c r="N2654" s="1091"/>
      <c r="O2654" s="1091"/>
      <c r="P2654" s="1096"/>
      <c r="Q2654" s="1096"/>
      <c r="R2654" s="1096"/>
      <c r="S2654" s="1091"/>
    </row>
    <row r="2655" spans="1:19" x14ac:dyDescent="0.3">
      <c r="A2655" s="1090">
        <v>2650</v>
      </c>
      <c r="B2655" s="1091"/>
      <c r="C2655" s="1091"/>
      <c r="D2655" s="1097"/>
      <c r="E2655" s="1093">
        <f t="shared" si="165"/>
        <v>0</v>
      </c>
      <c r="F2655" s="1094">
        <f t="shared" si="166"/>
        <v>0</v>
      </c>
      <c r="G2655" s="1095">
        <f t="shared" si="167"/>
        <v>0</v>
      </c>
      <c r="H2655" s="1090" t="str">
        <f t="shared" ca="1" si="168"/>
        <v/>
      </c>
      <c r="I2655" s="1109"/>
      <c r="J2655" s="1109"/>
      <c r="K2655" s="1112"/>
      <c r="L2655" s="1091"/>
      <c r="M2655" s="1091"/>
      <c r="N2655" s="1091"/>
      <c r="O2655" s="1091"/>
      <c r="P2655" s="1096"/>
      <c r="Q2655" s="1096"/>
      <c r="R2655" s="1096"/>
      <c r="S2655" s="1091"/>
    </row>
    <row r="2656" spans="1:19" x14ac:dyDescent="0.3">
      <c r="A2656" s="1090">
        <v>2651</v>
      </c>
      <c r="B2656" s="1091"/>
      <c r="C2656" s="1091"/>
      <c r="D2656" s="1097"/>
      <c r="E2656" s="1093">
        <f t="shared" si="165"/>
        <v>0</v>
      </c>
      <c r="F2656" s="1094">
        <f t="shared" si="166"/>
        <v>0</v>
      </c>
      <c r="G2656" s="1095">
        <f t="shared" si="167"/>
        <v>0</v>
      </c>
      <c r="H2656" s="1090" t="str">
        <f t="shared" ca="1" si="168"/>
        <v/>
      </c>
      <c r="I2656" s="1109"/>
      <c r="J2656" s="1109"/>
      <c r="K2656" s="1112"/>
      <c r="L2656" s="1091"/>
      <c r="M2656" s="1091"/>
      <c r="N2656" s="1091"/>
      <c r="O2656" s="1091"/>
      <c r="P2656" s="1096"/>
      <c r="Q2656" s="1096"/>
      <c r="R2656" s="1096"/>
      <c r="S2656" s="1091"/>
    </row>
    <row r="2657" spans="1:19" x14ac:dyDescent="0.3">
      <c r="A2657" s="1090">
        <v>2652</v>
      </c>
      <c r="B2657" s="1091"/>
      <c r="C2657" s="1091"/>
      <c r="D2657" s="1097"/>
      <c r="E2657" s="1093">
        <f t="shared" si="165"/>
        <v>0</v>
      </c>
      <c r="F2657" s="1094">
        <f t="shared" si="166"/>
        <v>0</v>
      </c>
      <c r="G2657" s="1095">
        <f t="shared" si="167"/>
        <v>0</v>
      </c>
      <c r="H2657" s="1090" t="str">
        <f t="shared" ca="1" si="168"/>
        <v/>
      </c>
      <c r="I2657" s="1109"/>
      <c r="J2657" s="1109"/>
      <c r="K2657" s="1112"/>
      <c r="L2657" s="1091"/>
      <c r="M2657" s="1091"/>
      <c r="N2657" s="1091"/>
      <c r="O2657" s="1091"/>
      <c r="P2657" s="1096"/>
      <c r="Q2657" s="1096"/>
      <c r="R2657" s="1096"/>
      <c r="S2657" s="1091"/>
    </row>
    <row r="2658" spans="1:19" x14ac:dyDescent="0.3">
      <c r="A2658" s="1090">
        <v>2653</v>
      </c>
      <c r="B2658" s="1091"/>
      <c r="C2658" s="1091"/>
      <c r="D2658" s="1097"/>
      <c r="E2658" s="1093">
        <f t="shared" si="165"/>
        <v>0</v>
      </c>
      <c r="F2658" s="1094">
        <f t="shared" si="166"/>
        <v>0</v>
      </c>
      <c r="G2658" s="1095">
        <f t="shared" si="167"/>
        <v>0</v>
      </c>
      <c r="H2658" s="1090" t="str">
        <f t="shared" ca="1" si="168"/>
        <v/>
      </c>
      <c r="I2658" s="1109"/>
      <c r="J2658" s="1109"/>
      <c r="K2658" s="1112"/>
      <c r="L2658" s="1091"/>
      <c r="M2658" s="1091"/>
      <c r="N2658" s="1091"/>
      <c r="O2658" s="1091"/>
      <c r="P2658" s="1096"/>
      <c r="Q2658" s="1096"/>
      <c r="R2658" s="1096"/>
      <c r="S2658" s="1091"/>
    </row>
    <row r="2659" spans="1:19" x14ac:dyDescent="0.3">
      <c r="A2659" s="1090">
        <v>2654</v>
      </c>
      <c r="B2659" s="1091"/>
      <c r="C2659" s="1091"/>
      <c r="D2659" s="1097"/>
      <c r="E2659" s="1093">
        <f t="shared" si="165"/>
        <v>0</v>
      </c>
      <c r="F2659" s="1094">
        <f t="shared" si="166"/>
        <v>0</v>
      </c>
      <c r="G2659" s="1095">
        <f t="shared" si="167"/>
        <v>0</v>
      </c>
      <c r="H2659" s="1090" t="str">
        <f t="shared" ca="1" si="168"/>
        <v/>
      </c>
      <c r="I2659" s="1109"/>
      <c r="J2659" s="1109"/>
      <c r="K2659" s="1112"/>
      <c r="L2659" s="1091"/>
      <c r="M2659" s="1091"/>
      <c r="N2659" s="1091"/>
      <c r="O2659" s="1091"/>
      <c r="P2659" s="1096"/>
      <c r="Q2659" s="1096"/>
      <c r="R2659" s="1096"/>
      <c r="S2659" s="1091"/>
    </row>
    <row r="2660" spans="1:19" x14ac:dyDescent="0.3">
      <c r="A2660" s="1090">
        <v>2655</v>
      </c>
      <c r="B2660" s="1091"/>
      <c r="C2660" s="1091"/>
      <c r="D2660" s="1097"/>
      <c r="E2660" s="1093">
        <f t="shared" si="165"/>
        <v>0</v>
      </c>
      <c r="F2660" s="1094">
        <f t="shared" si="166"/>
        <v>0</v>
      </c>
      <c r="G2660" s="1095">
        <f t="shared" si="167"/>
        <v>0</v>
      </c>
      <c r="H2660" s="1090" t="str">
        <f t="shared" ca="1" si="168"/>
        <v/>
      </c>
      <c r="I2660" s="1109"/>
      <c r="J2660" s="1109"/>
      <c r="K2660" s="1112"/>
      <c r="L2660" s="1091"/>
      <c r="M2660" s="1091"/>
      <c r="N2660" s="1091"/>
      <c r="O2660" s="1091"/>
      <c r="P2660" s="1096"/>
      <c r="Q2660" s="1096"/>
      <c r="R2660" s="1096"/>
      <c r="S2660" s="1091"/>
    </row>
    <row r="2661" spans="1:19" x14ac:dyDescent="0.3">
      <c r="A2661" s="1090">
        <v>2656</v>
      </c>
      <c r="B2661" s="1091"/>
      <c r="C2661" s="1091"/>
      <c r="D2661" s="1097"/>
      <c r="E2661" s="1093">
        <f t="shared" si="165"/>
        <v>0</v>
      </c>
      <c r="F2661" s="1094">
        <f t="shared" si="166"/>
        <v>0</v>
      </c>
      <c r="G2661" s="1095">
        <f t="shared" si="167"/>
        <v>0</v>
      </c>
      <c r="H2661" s="1090" t="str">
        <f t="shared" ca="1" si="168"/>
        <v/>
      </c>
      <c r="I2661" s="1109"/>
      <c r="J2661" s="1109"/>
      <c r="K2661" s="1112"/>
      <c r="L2661" s="1091"/>
      <c r="M2661" s="1091"/>
      <c r="N2661" s="1091"/>
      <c r="O2661" s="1091"/>
      <c r="P2661" s="1096"/>
      <c r="Q2661" s="1096"/>
      <c r="R2661" s="1096"/>
      <c r="S2661" s="1091"/>
    </row>
    <row r="2662" spans="1:19" x14ac:dyDescent="0.3">
      <c r="A2662" s="1090">
        <v>2657</v>
      </c>
      <c r="B2662" s="1091"/>
      <c r="C2662" s="1091"/>
      <c r="D2662" s="1097"/>
      <c r="E2662" s="1093">
        <f t="shared" si="165"/>
        <v>0</v>
      </c>
      <c r="F2662" s="1094">
        <f t="shared" si="166"/>
        <v>0</v>
      </c>
      <c r="G2662" s="1095">
        <f t="shared" si="167"/>
        <v>0</v>
      </c>
      <c r="H2662" s="1090" t="str">
        <f t="shared" ca="1" si="168"/>
        <v/>
      </c>
      <c r="I2662" s="1109"/>
      <c r="J2662" s="1109"/>
      <c r="K2662" s="1112"/>
      <c r="L2662" s="1091"/>
      <c r="M2662" s="1091"/>
      <c r="N2662" s="1091"/>
      <c r="O2662" s="1091"/>
      <c r="P2662" s="1096"/>
      <c r="Q2662" s="1096"/>
      <c r="R2662" s="1096"/>
      <c r="S2662" s="1091"/>
    </row>
    <row r="2663" spans="1:19" x14ac:dyDescent="0.3">
      <c r="A2663" s="1090">
        <v>2658</v>
      </c>
      <c r="B2663" s="1091"/>
      <c r="C2663" s="1091"/>
      <c r="D2663" s="1097"/>
      <c r="E2663" s="1093">
        <f t="shared" si="165"/>
        <v>0</v>
      </c>
      <c r="F2663" s="1094">
        <f t="shared" si="166"/>
        <v>0</v>
      </c>
      <c r="G2663" s="1095">
        <f t="shared" si="167"/>
        <v>0</v>
      </c>
      <c r="H2663" s="1090" t="str">
        <f t="shared" ca="1" si="168"/>
        <v/>
      </c>
      <c r="I2663" s="1109"/>
      <c r="J2663" s="1109"/>
      <c r="K2663" s="1112"/>
      <c r="L2663" s="1091"/>
      <c r="M2663" s="1091"/>
      <c r="N2663" s="1091"/>
      <c r="O2663" s="1091"/>
      <c r="P2663" s="1096"/>
      <c r="Q2663" s="1096"/>
      <c r="R2663" s="1096"/>
      <c r="S2663" s="1091"/>
    </row>
    <row r="2664" spans="1:19" x14ac:dyDescent="0.3">
      <c r="A2664" s="1090">
        <v>2659</v>
      </c>
      <c r="B2664" s="1091"/>
      <c r="C2664" s="1091"/>
      <c r="D2664" s="1097"/>
      <c r="E2664" s="1093">
        <f t="shared" si="165"/>
        <v>0</v>
      </c>
      <c r="F2664" s="1094">
        <f t="shared" si="166"/>
        <v>0</v>
      </c>
      <c r="G2664" s="1095">
        <f t="shared" si="167"/>
        <v>0</v>
      </c>
      <c r="H2664" s="1090" t="str">
        <f t="shared" ca="1" si="168"/>
        <v/>
      </c>
      <c r="I2664" s="1109"/>
      <c r="J2664" s="1109"/>
      <c r="K2664" s="1112"/>
      <c r="L2664" s="1091"/>
      <c r="M2664" s="1091"/>
      <c r="N2664" s="1091"/>
      <c r="O2664" s="1091"/>
      <c r="P2664" s="1096"/>
      <c r="Q2664" s="1096"/>
      <c r="R2664" s="1096"/>
      <c r="S2664" s="1091"/>
    </row>
    <row r="2665" spans="1:19" x14ac:dyDescent="0.3">
      <c r="A2665" s="1090">
        <v>2660</v>
      </c>
      <c r="B2665" s="1091"/>
      <c r="C2665" s="1091"/>
      <c r="D2665" s="1097"/>
      <c r="E2665" s="1093">
        <f t="shared" si="165"/>
        <v>0</v>
      </c>
      <c r="F2665" s="1094">
        <f t="shared" si="166"/>
        <v>0</v>
      </c>
      <c r="G2665" s="1095">
        <f t="shared" si="167"/>
        <v>0</v>
      </c>
      <c r="H2665" s="1090" t="str">
        <f t="shared" ca="1" si="168"/>
        <v/>
      </c>
      <c r="I2665" s="1109"/>
      <c r="J2665" s="1109"/>
      <c r="K2665" s="1112"/>
      <c r="L2665" s="1091"/>
      <c r="M2665" s="1091"/>
      <c r="N2665" s="1091"/>
      <c r="O2665" s="1091"/>
      <c r="P2665" s="1096"/>
      <c r="Q2665" s="1096"/>
      <c r="R2665" s="1096"/>
      <c r="S2665" s="1091"/>
    </row>
    <row r="2666" spans="1:19" x14ac:dyDescent="0.3">
      <c r="A2666" s="1090">
        <v>2661</v>
      </c>
      <c r="B2666" s="1091"/>
      <c r="C2666" s="1091"/>
      <c r="D2666" s="1097"/>
      <c r="E2666" s="1093">
        <f t="shared" si="165"/>
        <v>0</v>
      </c>
      <c r="F2666" s="1094">
        <f t="shared" si="166"/>
        <v>0</v>
      </c>
      <c r="G2666" s="1095">
        <f t="shared" si="167"/>
        <v>0</v>
      </c>
      <c r="H2666" s="1090" t="str">
        <f t="shared" ca="1" si="168"/>
        <v/>
      </c>
      <c r="I2666" s="1109"/>
      <c r="J2666" s="1109"/>
      <c r="K2666" s="1112"/>
      <c r="L2666" s="1091"/>
      <c r="M2666" s="1091"/>
      <c r="N2666" s="1091"/>
      <c r="O2666" s="1091"/>
      <c r="P2666" s="1096"/>
      <c r="Q2666" s="1096"/>
      <c r="R2666" s="1096"/>
      <c r="S2666" s="1091"/>
    </row>
    <row r="2667" spans="1:19" x14ac:dyDescent="0.3">
      <c r="A2667" s="1090">
        <v>2662</v>
      </c>
      <c r="B2667" s="1091"/>
      <c r="C2667" s="1091"/>
      <c r="D2667" s="1097"/>
      <c r="E2667" s="1093">
        <f t="shared" si="165"/>
        <v>0</v>
      </c>
      <c r="F2667" s="1094">
        <f t="shared" si="166"/>
        <v>0</v>
      </c>
      <c r="G2667" s="1095">
        <f t="shared" si="167"/>
        <v>0</v>
      </c>
      <c r="H2667" s="1090" t="str">
        <f t="shared" ca="1" si="168"/>
        <v/>
      </c>
      <c r="I2667" s="1109"/>
      <c r="J2667" s="1109"/>
      <c r="K2667" s="1112"/>
      <c r="L2667" s="1091"/>
      <c r="M2667" s="1091"/>
      <c r="N2667" s="1091"/>
      <c r="O2667" s="1091"/>
      <c r="P2667" s="1096"/>
      <c r="Q2667" s="1096"/>
      <c r="R2667" s="1096"/>
      <c r="S2667" s="1091"/>
    </row>
    <row r="2668" spans="1:19" x14ac:dyDescent="0.3">
      <c r="A2668" s="1090">
        <v>2663</v>
      </c>
      <c r="B2668" s="1091"/>
      <c r="C2668" s="1091"/>
      <c r="D2668" s="1097"/>
      <c r="E2668" s="1093">
        <f t="shared" si="165"/>
        <v>0</v>
      </c>
      <c r="F2668" s="1094">
        <f t="shared" si="166"/>
        <v>0</v>
      </c>
      <c r="G2668" s="1095">
        <f t="shared" si="167"/>
        <v>0</v>
      </c>
      <c r="H2668" s="1090" t="str">
        <f t="shared" ca="1" si="168"/>
        <v/>
      </c>
      <c r="I2668" s="1109"/>
      <c r="J2668" s="1109"/>
      <c r="K2668" s="1112"/>
      <c r="L2668" s="1091"/>
      <c r="M2668" s="1091"/>
      <c r="N2668" s="1091"/>
      <c r="O2668" s="1091"/>
      <c r="P2668" s="1096"/>
      <c r="Q2668" s="1096"/>
      <c r="R2668" s="1096"/>
      <c r="S2668" s="1091"/>
    </row>
    <row r="2669" spans="1:19" x14ac:dyDescent="0.3">
      <c r="A2669" s="1090">
        <v>2664</v>
      </c>
      <c r="B2669" s="1091"/>
      <c r="C2669" s="1091"/>
      <c r="D2669" s="1097"/>
      <c r="E2669" s="1093">
        <f t="shared" si="165"/>
        <v>0</v>
      </c>
      <c r="F2669" s="1094">
        <f t="shared" si="166"/>
        <v>0</v>
      </c>
      <c r="G2669" s="1095">
        <f t="shared" si="167"/>
        <v>0</v>
      </c>
      <c r="H2669" s="1090" t="str">
        <f t="shared" ca="1" si="168"/>
        <v/>
      </c>
      <c r="I2669" s="1109"/>
      <c r="J2669" s="1109"/>
      <c r="K2669" s="1112"/>
      <c r="L2669" s="1091"/>
      <c r="M2669" s="1091"/>
      <c r="N2669" s="1091"/>
      <c r="O2669" s="1091"/>
      <c r="P2669" s="1096"/>
      <c r="Q2669" s="1096"/>
      <c r="R2669" s="1096"/>
      <c r="S2669" s="1091"/>
    </row>
    <row r="2670" spans="1:19" x14ac:dyDescent="0.3">
      <c r="A2670" s="1090">
        <v>2665</v>
      </c>
      <c r="B2670" s="1091"/>
      <c r="C2670" s="1091"/>
      <c r="D2670" s="1097"/>
      <c r="E2670" s="1093">
        <f t="shared" si="165"/>
        <v>0</v>
      </c>
      <c r="F2670" s="1094">
        <f t="shared" si="166"/>
        <v>0</v>
      </c>
      <c r="G2670" s="1095">
        <f t="shared" si="167"/>
        <v>0</v>
      </c>
      <c r="H2670" s="1090" t="str">
        <f t="shared" ca="1" si="168"/>
        <v/>
      </c>
      <c r="I2670" s="1109"/>
      <c r="J2670" s="1109"/>
      <c r="K2670" s="1112"/>
      <c r="L2670" s="1091"/>
      <c r="M2670" s="1091"/>
      <c r="N2670" s="1091"/>
      <c r="O2670" s="1091"/>
      <c r="P2670" s="1096"/>
      <c r="Q2670" s="1096"/>
      <c r="R2670" s="1096"/>
      <c r="S2670" s="1091"/>
    </row>
    <row r="2671" spans="1:19" x14ac:dyDescent="0.3">
      <c r="A2671" s="1090">
        <v>2666</v>
      </c>
      <c r="B2671" s="1091"/>
      <c r="C2671" s="1091"/>
      <c r="D2671" s="1097"/>
      <c r="E2671" s="1093">
        <f t="shared" si="165"/>
        <v>0</v>
      </c>
      <c r="F2671" s="1094">
        <f t="shared" si="166"/>
        <v>0</v>
      </c>
      <c r="G2671" s="1095">
        <f t="shared" si="167"/>
        <v>0</v>
      </c>
      <c r="H2671" s="1090" t="str">
        <f t="shared" ca="1" si="168"/>
        <v/>
      </c>
      <c r="I2671" s="1109"/>
      <c r="J2671" s="1109"/>
      <c r="K2671" s="1112"/>
      <c r="L2671" s="1091"/>
      <c r="M2671" s="1091"/>
      <c r="N2671" s="1091"/>
      <c r="O2671" s="1091"/>
      <c r="P2671" s="1096"/>
      <c r="Q2671" s="1096"/>
      <c r="R2671" s="1096"/>
      <c r="S2671" s="1091"/>
    </row>
    <row r="2672" spans="1:19" x14ac:dyDescent="0.3">
      <c r="A2672" s="1090">
        <v>2667</v>
      </c>
      <c r="B2672" s="1091"/>
      <c r="C2672" s="1091"/>
      <c r="D2672" s="1097"/>
      <c r="E2672" s="1093">
        <f t="shared" si="165"/>
        <v>0</v>
      </c>
      <c r="F2672" s="1094">
        <f t="shared" si="166"/>
        <v>0</v>
      </c>
      <c r="G2672" s="1095">
        <f t="shared" si="167"/>
        <v>0</v>
      </c>
      <c r="H2672" s="1090" t="str">
        <f t="shared" ca="1" si="168"/>
        <v/>
      </c>
      <c r="I2672" s="1109"/>
      <c r="J2672" s="1109"/>
      <c r="K2672" s="1112"/>
      <c r="L2672" s="1091"/>
      <c r="M2672" s="1091"/>
      <c r="N2672" s="1091"/>
      <c r="O2672" s="1091"/>
      <c r="P2672" s="1096"/>
      <c r="Q2672" s="1096"/>
      <c r="R2672" s="1096"/>
      <c r="S2672" s="1091"/>
    </row>
    <row r="2673" spans="1:19" x14ac:dyDescent="0.3">
      <c r="A2673" s="1090">
        <v>2668</v>
      </c>
      <c r="B2673" s="1091"/>
      <c r="C2673" s="1091"/>
      <c r="D2673" s="1097"/>
      <c r="E2673" s="1093">
        <f t="shared" si="165"/>
        <v>0</v>
      </c>
      <c r="F2673" s="1094">
        <f t="shared" si="166"/>
        <v>0</v>
      </c>
      <c r="G2673" s="1095">
        <f t="shared" si="167"/>
        <v>0</v>
      </c>
      <c r="H2673" s="1090" t="str">
        <f t="shared" ca="1" si="168"/>
        <v/>
      </c>
      <c r="I2673" s="1109"/>
      <c r="J2673" s="1109"/>
      <c r="K2673" s="1112"/>
      <c r="L2673" s="1091"/>
      <c r="M2673" s="1091"/>
      <c r="N2673" s="1091"/>
      <c r="O2673" s="1091"/>
      <c r="P2673" s="1096"/>
      <c r="Q2673" s="1096"/>
      <c r="R2673" s="1096"/>
      <c r="S2673" s="1091"/>
    </row>
    <row r="2674" spans="1:19" x14ac:dyDescent="0.3">
      <c r="A2674" s="1090">
        <v>2669</v>
      </c>
      <c r="B2674" s="1091"/>
      <c r="C2674" s="1091"/>
      <c r="D2674" s="1097"/>
      <c r="E2674" s="1093">
        <f t="shared" si="165"/>
        <v>0</v>
      </c>
      <c r="F2674" s="1094">
        <f t="shared" si="166"/>
        <v>0</v>
      </c>
      <c r="G2674" s="1095">
        <f t="shared" si="167"/>
        <v>0</v>
      </c>
      <c r="H2674" s="1090" t="str">
        <f t="shared" ca="1" si="168"/>
        <v/>
      </c>
      <c r="I2674" s="1109"/>
      <c r="J2674" s="1109"/>
      <c r="K2674" s="1112"/>
      <c r="L2674" s="1091"/>
      <c r="M2674" s="1091"/>
      <c r="N2674" s="1091"/>
      <c r="O2674" s="1091"/>
      <c r="P2674" s="1096"/>
      <c r="Q2674" s="1096"/>
      <c r="R2674" s="1096"/>
      <c r="S2674" s="1091"/>
    </row>
    <row r="2675" spans="1:19" x14ac:dyDescent="0.3">
      <c r="A2675" s="1090">
        <v>2670</v>
      </c>
      <c r="B2675" s="1091"/>
      <c r="C2675" s="1091"/>
      <c r="D2675" s="1097"/>
      <c r="E2675" s="1093">
        <f t="shared" si="165"/>
        <v>0</v>
      </c>
      <c r="F2675" s="1094">
        <f t="shared" si="166"/>
        <v>0</v>
      </c>
      <c r="G2675" s="1095">
        <f t="shared" si="167"/>
        <v>0</v>
      </c>
      <c r="H2675" s="1090" t="str">
        <f t="shared" ca="1" si="168"/>
        <v/>
      </c>
      <c r="I2675" s="1109"/>
      <c r="J2675" s="1109"/>
      <c r="K2675" s="1112"/>
      <c r="L2675" s="1091"/>
      <c r="M2675" s="1091"/>
      <c r="N2675" s="1091"/>
      <c r="O2675" s="1091"/>
      <c r="P2675" s="1096"/>
      <c r="Q2675" s="1096"/>
      <c r="R2675" s="1096"/>
      <c r="S2675" s="1091"/>
    </row>
    <row r="2676" spans="1:19" x14ac:dyDescent="0.3">
      <c r="A2676" s="1090">
        <v>2671</v>
      </c>
      <c r="B2676" s="1091"/>
      <c r="C2676" s="1091"/>
      <c r="D2676" s="1097"/>
      <c r="E2676" s="1093">
        <f t="shared" si="165"/>
        <v>0</v>
      </c>
      <c r="F2676" s="1094">
        <f t="shared" si="166"/>
        <v>0</v>
      </c>
      <c r="G2676" s="1095">
        <f t="shared" si="167"/>
        <v>0</v>
      </c>
      <c r="H2676" s="1090" t="str">
        <f t="shared" ca="1" si="168"/>
        <v/>
      </c>
      <c r="I2676" s="1109"/>
      <c r="J2676" s="1109"/>
      <c r="K2676" s="1112"/>
      <c r="L2676" s="1091"/>
      <c r="M2676" s="1091"/>
      <c r="N2676" s="1091"/>
      <c r="O2676" s="1091"/>
      <c r="P2676" s="1096"/>
      <c r="Q2676" s="1096"/>
      <c r="R2676" s="1096"/>
      <c r="S2676" s="1091"/>
    </row>
    <row r="2677" spans="1:19" x14ac:dyDescent="0.3">
      <c r="A2677" s="1090">
        <v>2672</v>
      </c>
      <c r="B2677" s="1091"/>
      <c r="C2677" s="1091"/>
      <c r="D2677" s="1097"/>
      <c r="E2677" s="1093">
        <f t="shared" si="165"/>
        <v>0</v>
      </c>
      <c r="F2677" s="1094">
        <f t="shared" si="166"/>
        <v>0</v>
      </c>
      <c r="G2677" s="1095">
        <f t="shared" si="167"/>
        <v>0</v>
      </c>
      <c r="H2677" s="1090" t="str">
        <f t="shared" ca="1" si="168"/>
        <v/>
      </c>
      <c r="I2677" s="1109"/>
      <c r="J2677" s="1109"/>
      <c r="K2677" s="1112"/>
      <c r="L2677" s="1091"/>
      <c r="M2677" s="1091"/>
      <c r="N2677" s="1091"/>
      <c r="O2677" s="1091"/>
      <c r="P2677" s="1096"/>
      <c r="Q2677" s="1096"/>
      <c r="R2677" s="1096"/>
      <c r="S2677" s="1091"/>
    </row>
    <row r="2678" spans="1:19" x14ac:dyDescent="0.3">
      <c r="A2678" s="1090">
        <v>2673</v>
      </c>
      <c r="B2678" s="1091"/>
      <c r="C2678" s="1091"/>
      <c r="D2678" s="1097"/>
      <c r="E2678" s="1093">
        <f t="shared" si="165"/>
        <v>0</v>
      </c>
      <c r="F2678" s="1094">
        <f t="shared" si="166"/>
        <v>0</v>
      </c>
      <c r="G2678" s="1095">
        <f t="shared" si="167"/>
        <v>0</v>
      </c>
      <c r="H2678" s="1090" t="str">
        <f t="shared" ca="1" si="168"/>
        <v/>
      </c>
      <c r="I2678" s="1109"/>
      <c r="J2678" s="1109"/>
      <c r="K2678" s="1112"/>
      <c r="L2678" s="1091"/>
      <c r="M2678" s="1091"/>
      <c r="N2678" s="1091"/>
      <c r="O2678" s="1091"/>
      <c r="P2678" s="1096"/>
      <c r="Q2678" s="1096"/>
      <c r="R2678" s="1096"/>
      <c r="S2678" s="1091"/>
    </row>
    <row r="2679" spans="1:19" x14ac:dyDescent="0.3">
      <c r="A2679" s="1090">
        <v>2674</v>
      </c>
      <c r="B2679" s="1091"/>
      <c r="C2679" s="1091"/>
      <c r="D2679" s="1097"/>
      <c r="E2679" s="1093">
        <f t="shared" si="165"/>
        <v>0</v>
      </c>
      <c r="F2679" s="1094">
        <f t="shared" si="166"/>
        <v>0</v>
      </c>
      <c r="G2679" s="1095">
        <f t="shared" si="167"/>
        <v>0</v>
      </c>
      <c r="H2679" s="1090" t="str">
        <f t="shared" ca="1" si="168"/>
        <v/>
      </c>
      <c r="I2679" s="1109"/>
      <c r="J2679" s="1109"/>
      <c r="K2679" s="1112"/>
      <c r="L2679" s="1091"/>
      <c r="M2679" s="1091"/>
      <c r="N2679" s="1091"/>
      <c r="O2679" s="1091"/>
      <c r="P2679" s="1096"/>
      <c r="Q2679" s="1096"/>
      <c r="R2679" s="1096"/>
      <c r="S2679" s="1091"/>
    </row>
    <row r="2680" spans="1:19" x14ac:dyDescent="0.3">
      <c r="A2680" s="1090">
        <v>2675</v>
      </c>
      <c r="B2680" s="1091"/>
      <c r="C2680" s="1091"/>
      <c r="D2680" s="1097"/>
      <c r="E2680" s="1093">
        <f t="shared" si="165"/>
        <v>0</v>
      </c>
      <c r="F2680" s="1094">
        <f t="shared" si="166"/>
        <v>0</v>
      </c>
      <c r="G2680" s="1095">
        <f t="shared" si="167"/>
        <v>0</v>
      </c>
      <c r="H2680" s="1090" t="str">
        <f t="shared" ca="1" si="168"/>
        <v/>
      </c>
      <c r="I2680" s="1109"/>
      <c r="J2680" s="1109"/>
      <c r="K2680" s="1112"/>
      <c r="L2680" s="1091"/>
      <c r="M2680" s="1091"/>
      <c r="N2680" s="1091"/>
      <c r="O2680" s="1091"/>
      <c r="P2680" s="1096"/>
      <c r="Q2680" s="1096"/>
      <c r="R2680" s="1096"/>
      <c r="S2680" s="1091"/>
    </row>
    <row r="2681" spans="1:19" x14ac:dyDescent="0.3">
      <c r="A2681" s="1090">
        <v>2676</v>
      </c>
      <c r="B2681" s="1091"/>
      <c r="C2681" s="1091"/>
      <c r="D2681" s="1097"/>
      <c r="E2681" s="1093">
        <f t="shared" si="165"/>
        <v>0</v>
      </c>
      <c r="F2681" s="1094">
        <f t="shared" si="166"/>
        <v>0</v>
      </c>
      <c r="G2681" s="1095">
        <f t="shared" si="167"/>
        <v>0</v>
      </c>
      <c r="H2681" s="1090" t="str">
        <f t="shared" ca="1" si="168"/>
        <v/>
      </c>
      <c r="I2681" s="1109"/>
      <c r="J2681" s="1109"/>
      <c r="K2681" s="1112"/>
      <c r="L2681" s="1091"/>
      <c r="M2681" s="1091"/>
      <c r="N2681" s="1091"/>
      <c r="O2681" s="1091"/>
      <c r="P2681" s="1096"/>
      <c r="Q2681" s="1096"/>
      <c r="R2681" s="1096"/>
      <c r="S2681" s="1091"/>
    </row>
    <row r="2682" spans="1:19" x14ac:dyDescent="0.3">
      <c r="A2682" s="1090">
        <v>2677</v>
      </c>
      <c r="B2682" s="1091"/>
      <c r="C2682" s="1091"/>
      <c r="D2682" s="1097"/>
      <c r="E2682" s="1093">
        <f t="shared" si="165"/>
        <v>0</v>
      </c>
      <c r="F2682" s="1094">
        <f t="shared" si="166"/>
        <v>0</v>
      </c>
      <c r="G2682" s="1095">
        <f t="shared" si="167"/>
        <v>0</v>
      </c>
      <c r="H2682" s="1090" t="str">
        <f t="shared" ca="1" si="168"/>
        <v/>
      </c>
      <c r="I2682" s="1109"/>
      <c r="J2682" s="1109"/>
      <c r="K2682" s="1112"/>
      <c r="L2682" s="1091"/>
      <c r="M2682" s="1091"/>
      <c r="N2682" s="1091"/>
      <c r="O2682" s="1091"/>
      <c r="P2682" s="1096"/>
      <c r="Q2682" s="1096"/>
      <c r="R2682" s="1096"/>
      <c r="S2682" s="1091"/>
    </row>
    <row r="2683" spans="1:19" x14ac:dyDescent="0.3">
      <c r="A2683" s="1090">
        <v>2678</v>
      </c>
      <c r="B2683" s="1091"/>
      <c r="C2683" s="1091"/>
      <c r="D2683" s="1097"/>
      <c r="E2683" s="1093">
        <f t="shared" si="165"/>
        <v>0</v>
      </c>
      <c r="F2683" s="1094">
        <f t="shared" si="166"/>
        <v>0</v>
      </c>
      <c r="G2683" s="1095">
        <f t="shared" si="167"/>
        <v>0</v>
      </c>
      <c r="H2683" s="1090" t="str">
        <f t="shared" ca="1" si="168"/>
        <v/>
      </c>
      <c r="I2683" s="1109"/>
      <c r="J2683" s="1109"/>
      <c r="K2683" s="1112"/>
      <c r="L2683" s="1091"/>
      <c r="M2683" s="1091"/>
      <c r="N2683" s="1091"/>
      <c r="O2683" s="1091"/>
      <c r="P2683" s="1096"/>
      <c r="Q2683" s="1096"/>
      <c r="R2683" s="1096"/>
      <c r="S2683" s="1091"/>
    </row>
    <row r="2684" spans="1:19" x14ac:dyDescent="0.3">
      <c r="A2684" s="1090">
        <v>2679</v>
      </c>
      <c r="B2684" s="1091"/>
      <c r="C2684" s="1091"/>
      <c r="D2684" s="1097"/>
      <c r="E2684" s="1093">
        <f t="shared" si="165"/>
        <v>0</v>
      </c>
      <c r="F2684" s="1094">
        <f t="shared" si="166"/>
        <v>0</v>
      </c>
      <c r="G2684" s="1095">
        <f t="shared" si="167"/>
        <v>0</v>
      </c>
      <c r="H2684" s="1090" t="str">
        <f t="shared" ca="1" si="168"/>
        <v/>
      </c>
      <c r="I2684" s="1109"/>
      <c r="J2684" s="1109"/>
      <c r="K2684" s="1112"/>
      <c r="L2684" s="1091"/>
      <c r="M2684" s="1091"/>
      <c r="N2684" s="1091"/>
      <c r="O2684" s="1091"/>
      <c r="P2684" s="1096"/>
      <c r="Q2684" s="1096"/>
      <c r="R2684" s="1096"/>
      <c r="S2684" s="1091"/>
    </row>
    <row r="2685" spans="1:19" x14ac:dyDescent="0.3">
      <c r="A2685" s="1090">
        <v>2680</v>
      </c>
      <c r="B2685" s="1091"/>
      <c r="C2685" s="1091"/>
      <c r="D2685" s="1097"/>
      <c r="E2685" s="1093">
        <f t="shared" si="165"/>
        <v>0</v>
      </c>
      <c r="F2685" s="1094">
        <f t="shared" si="166"/>
        <v>0</v>
      </c>
      <c r="G2685" s="1095">
        <f t="shared" si="167"/>
        <v>0</v>
      </c>
      <c r="H2685" s="1090" t="str">
        <f t="shared" ca="1" si="168"/>
        <v/>
      </c>
      <c r="I2685" s="1109"/>
      <c r="J2685" s="1109"/>
      <c r="K2685" s="1112"/>
      <c r="L2685" s="1091"/>
      <c r="M2685" s="1091"/>
      <c r="N2685" s="1091"/>
      <c r="O2685" s="1091"/>
      <c r="P2685" s="1096"/>
      <c r="Q2685" s="1096"/>
      <c r="R2685" s="1096"/>
      <c r="S2685" s="1091"/>
    </row>
    <row r="2686" spans="1:19" x14ac:dyDescent="0.3">
      <c r="A2686" s="1090">
        <v>2681</v>
      </c>
      <c r="B2686" s="1091"/>
      <c r="C2686" s="1091"/>
      <c r="D2686" s="1097"/>
      <c r="E2686" s="1093">
        <f t="shared" si="165"/>
        <v>0</v>
      </c>
      <c r="F2686" s="1094">
        <f t="shared" si="166"/>
        <v>0</v>
      </c>
      <c r="G2686" s="1095">
        <f t="shared" si="167"/>
        <v>0</v>
      </c>
      <c r="H2686" s="1090" t="str">
        <f t="shared" ca="1" si="168"/>
        <v/>
      </c>
      <c r="I2686" s="1109"/>
      <c r="J2686" s="1109"/>
      <c r="K2686" s="1112"/>
      <c r="L2686" s="1091"/>
      <c r="M2686" s="1091"/>
      <c r="N2686" s="1091"/>
      <c r="O2686" s="1091"/>
      <c r="P2686" s="1096"/>
      <c r="Q2686" s="1096"/>
      <c r="R2686" s="1096"/>
      <c r="S2686" s="1091"/>
    </row>
    <row r="2687" spans="1:19" x14ac:dyDescent="0.3">
      <c r="A2687" s="1090">
        <v>2682</v>
      </c>
      <c r="B2687" s="1091"/>
      <c r="C2687" s="1091"/>
      <c r="D2687" s="1097"/>
      <c r="E2687" s="1093">
        <f t="shared" si="165"/>
        <v>0</v>
      </c>
      <c r="F2687" s="1094">
        <f t="shared" si="166"/>
        <v>0</v>
      </c>
      <c r="G2687" s="1095">
        <f t="shared" si="167"/>
        <v>0</v>
      </c>
      <c r="H2687" s="1090" t="str">
        <f t="shared" ca="1" si="168"/>
        <v/>
      </c>
      <c r="I2687" s="1109"/>
      <c r="J2687" s="1109"/>
      <c r="K2687" s="1112"/>
      <c r="L2687" s="1091"/>
      <c r="M2687" s="1091"/>
      <c r="N2687" s="1091"/>
      <c r="O2687" s="1091"/>
      <c r="P2687" s="1096"/>
      <c r="Q2687" s="1096"/>
      <c r="R2687" s="1096"/>
      <c r="S2687" s="1091"/>
    </row>
    <row r="2688" spans="1:19" x14ac:dyDescent="0.3">
      <c r="A2688" s="1090">
        <v>2683</v>
      </c>
      <c r="B2688" s="1091"/>
      <c r="C2688" s="1091"/>
      <c r="D2688" s="1097"/>
      <c r="E2688" s="1093">
        <f t="shared" si="165"/>
        <v>0</v>
      </c>
      <c r="F2688" s="1094">
        <f t="shared" si="166"/>
        <v>0</v>
      </c>
      <c r="G2688" s="1095">
        <f t="shared" si="167"/>
        <v>0</v>
      </c>
      <c r="H2688" s="1090" t="str">
        <f t="shared" ca="1" si="168"/>
        <v/>
      </c>
      <c r="I2688" s="1109"/>
      <c r="J2688" s="1109"/>
      <c r="K2688" s="1112"/>
      <c r="L2688" s="1091"/>
      <c r="M2688" s="1091"/>
      <c r="N2688" s="1091"/>
      <c r="O2688" s="1091"/>
      <c r="P2688" s="1096"/>
      <c r="Q2688" s="1096"/>
      <c r="R2688" s="1096"/>
      <c r="S2688" s="1091"/>
    </row>
    <row r="2689" spans="1:19" x14ac:dyDescent="0.3">
      <c r="A2689" s="1090">
        <v>2684</v>
      </c>
      <c r="B2689" s="1091"/>
      <c r="C2689" s="1091"/>
      <c r="D2689" s="1097"/>
      <c r="E2689" s="1093">
        <f t="shared" si="165"/>
        <v>0</v>
      </c>
      <c r="F2689" s="1094">
        <f t="shared" si="166"/>
        <v>0</v>
      </c>
      <c r="G2689" s="1095">
        <f t="shared" si="167"/>
        <v>0</v>
      </c>
      <c r="H2689" s="1090" t="str">
        <f t="shared" ca="1" si="168"/>
        <v/>
      </c>
      <c r="I2689" s="1109"/>
      <c r="J2689" s="1109"/>
      <c r="K2689" s="1112"/>
      <c r="L2689" s="1091"/>
      <c r="M2689" s="1091"/>
      <c r="N2689" s="1091"/>
      <c r="O2689" s="1091"/>
      <c r="P2689" s="1096"/>
      <c r="Q2689" s="1096"/>
      <c r="R2689" s="1096"/>
      <c r="S2689" s="1091"/>
    </row>
    <row r="2690" spans="1:19" x14ac:dyDescent="0.3">
      <c r="A2690" s="1090">
        <v>2685</v>
      </c>
      <c r="B2690" s="1091"/>
      <c r="C2690" s="1091"/>
      <c r="D2690" s="1097"/>
      <c r="E2690" s="1093">
        <f t="shared" si="165"/>
        <v>0</v>
      </c>
      <c r="F2690" s="1094">
        <f t="shared" si="166"/>
        <v>0</v>
      </c>
      <c r="G2690" s="1095">
        <f t="shared" si="167"/>
        <v>0</v>
      </c>
      <c r="H2690" s="1090" t="str">
        <f t="shared" ca="1" si="168"/>
        <v/>
      </c>
      <c r="I2690" s="1109"/>
      <c r="J2690" s="1109"/>
      <c r="K2690" s="1112"/>
      <c r="L2690" s="1091"/>
      <c r="M2690" s="1091"/>
      <c r="N2690" s="1091"/>
      <c r="O2690" s="1091"/>
      <c r="P2690" s="1096"/>
      <c r="Q2690" s="1096"/>
      <c r="R2690" s="1096"/>
      <c r="S2690" s="1091"/>
    </row>
    <row r="2691" spans="1:19" x14ac:dyDescent="0.3">
      <c r="A2691" s="1090">
        <v>2686</v>
      </c>
      <c r="B2691" s="1091"/>
      <c r="C2691" s="1091"/>
      <c r="D2691" s="1097"/>
      <c r="E2691" s="1093">
        <f t="shared" si="165"/>
        <v>0</v>
      </c>
      <c r="F2691" s="1094">
        <f t="shared" si="166"/>
        <v>0</v>
      </c>
      <c r="G2691" s="1095">
        <f t="shared" si="167"/>
        <v>0</v>
      </c>
      <c r="H2691" s="1090" t="str">
        <f t="shared" ca="1" si="168"/>
        <v/>
      </c>
      <c r="I2691" s="1109"/>
      <c r="J2691" s="1109"/>
      <c r="K2691" s="1112"/>
      <c r="L2691" s="1091"/>
      <c r="M2691" s="1091"/>
      <c r="N2691" s="1091"/>
      <c r="O2691" s="1091"/>
      <c r="P2691" s="1096"/>
      <c r="Q2691" s="1096"/>
      <c r="R2691" s="1096"/>
      <c r="S2691" s="1091"/>
    </row>
    <row r="2692" spans="1:19" x14ac:dyDescent="0.3">
      <c r="A2692" s="1090">
        <v>2687</v>
      </c>
      <c r="B2692" s="1091"/>
      <c r="C2692" s="1091"/>
      <c r="D2692" s="1097"/>
      <c r="E2692" s="1093">
        <f t="shared" si="165"/>
        <v>0</v>
      </c>
      <c r="F2692" s="1094">
        <f t="shared" si="166"/>
        <v>0</v>
      </c>
      <c r="G2692" s="1095">
        <f t="shared" si="167"/>
        <v>0</v>
      </c>
      <c r="H2692" s="1090" t="str">
        <f t="shared" ca="1" si="168"/>
        <v/>
      </c>
      <c r="I2692" s="1109"/>
      <c r="J2692" s="1109"/>
      <c r="K2692" s="1112"/>
      <c r="L2692" s="1091"/>
      <c r="M2692" s="1091"/>
      <c r="N2692" s="1091"/>
      <c r="O2692" s="1091"/>
      <c r="P2692" s="1096"/>
      <c r="Q2692" s="1096"/>
      <c r="R2692" s="1096"/>
      <c r="S2692" s="1091"/>
    </row>
    <row r="2693" spans="1:19" x14ac:dyDescent="0.3">
      <c r="A2693" s="1090">
        <v>2688</v>
      </c>
      <c r="B2693" s="1091"/>
      <c r="C2693" s="1091"/>
      <c r="D2693" s="1097"/>
      <c r="E2693" s="1093">
        <f t="shared" si="165"/>
        <v>0</v>
      </c>
      <c r="F2693" s="1094">
        <f t="shared" si="166"/>
        <v>0</v>
      </c>
      <c r="G2693" s="1095">
        <f t="shared" si="167"/>
        <v>0</v>
      </c>
      <c r="H2693" s="1090" t="str">
        <f t="shared" ca="1" si="168"/>
        <v/>
      </c>
      <c r="I2693" s="1109"/>
      <c r="J2693" s="1109"/>
      <c r="K2693" s="1112"/>
      <c r="L2693" s="1091"/>
      <c r="M2693" s="1091"/>
      <c r="N2693" s="1091"/>
      <c r="O2693" s="1091"/>
      <c r="P2693" s="1096"/>
      <c r="Q2693" s="1096"/>
      <c r="R2693" s="1096"/>
      <c r="S2693" s="1091"/>
    </row>
    <row r="2694" spans="1:19" x14ac:dyDescent="0.3">
      <c r="A2694" s="1090">
        <v>2689</v>
      </c>
      <c r="B2694" s="1091"/>
      <c r="C2694" s="1091"/>
      <c r="D2694" s="1097"/>
      <c r="E2694" s="1093">
        <f t="shared" si="165"/>
        <v>0</v>
      </c>
      <c r="F2694" s="1094">
        <f t="shared" si="166"/>
        <v>0</v>
      </c>
      <c r="G2694" s="1095">
        <f t="shared" si="167"/>
        <v>0</v>
      </c>
      <c r="H2694" s="1090" t="str">
        <f t="shared" ca="1" si="168"/>
        <v/>
      </c>
      <c r="I2694" s="1109"/>
      <c r="J2694" s="1109"/>
      <c r="K2694" s="1112"/>
      <c r="L2694" s="1091"/>
      <c r="M2694" s="1091"/>
      <c r="N2694" s="1091"/>
      <c r="O2694" s="1091"/>
      <c r="P2694" s="1096"/>
      <c r="Q2694" s="1096"/>
      <c r="R2694" s="1096"/>
      <c r="S2694" s="1091"/>
    </row>
    <row r="2695" spans="1:19" x14ac:dyDescent="0.3">
      <c r="A2695" s="1090">
        <v>2690</v>
      </c>
      <c r="B2695" s="1091"/>
      <c r="C2695" s="1091"/>
      <c r="D2695" s="1097"/>
      <c r="E2695" s="1093">
        <f t="shared" ref="E2695:E2758" si="169">D2695</f>
        <v>0</v>
      </c>
      <c r="F2695" s="1094">
        <f t="shared" ref="F2695:F2758" si="170">D2695</f>
        <v>0</v>
      </c>
      <c r="G2695" s="1095">
        <f t="shared" ref="G2695:G2758" si="171">D2695</f>
        <v>0</v>
      </c>
      <c r="H2695" s="1090" t="str">
        <f t="shared" ref="H2695:H2758" ca="1" si="172">IF(ISBLANK(D2695),"",DATEDIF(G2695,TODAY(),"y"))</f>
        <v/>
      </c>
      <c r="I2695" s="1109"/>
      <c r="J2695" s="1109"/>
      <c r="K2695" s="1112"/>
      <c r="L2695" s="1091"/>
      <c r="M2695" s="1091"/>
      <c r="N2695" s="1091"/>
      <c r="O2695" s="1091"/>
      <c r="P2695" s="1096"/>
      <c r="Q2695" s="1096"/>
      <c r="R2695" s="1096"/>
      <c r="S2695" s="1091"/>
    </row>
    <row r="2696" spans="1:19" x14ac:dyDescent="0.3">
      <c r="A2696" s="1090">
        <v>2691</v>
      </c>
      <c r="B2696" s="1091"/>
      <c r="C2696" s="1091"/>
      <c r="D2696" s="1097"/>
      <c r="E2696" s="1093">
        <f t="shared" si="169"/>
        <v>0</v>
      </c>
      <c r="F2696" s="1094">
        <f t="shared" si="170"/>
        <v>0</v>
      </c>
      <c r="G2696" s="1095">
        <f t="shared" si="171"/>
        <v>0</v>
      </c>
      <c r="H2696" s="1090" t="str">
        <f t="shared" ca="1" si="172"/>
        <v/>
      </c>
      <c r="I2696" s="1109"/>
      <c r="J2696" s="1109"/>
      <c r="K2696" s="1112"/>
      <c r="L2696" s="1091"/>
      <c r="M2696" s="1091"/>
      <c r="N2696" s="1091"/>
      <c r="O2696" s="1091"/>
      <c r="P2696" s="1096"/>
      <c r="Q2696" s="1096"/>
      <c r="R2696" s="1096"/>
      <c r="S2696" s="1091"/>
    </row>
    <row r="2697" spans="1:19" x14ac:dyDescent="0.3">
      <c r="A2697" s="1090">
        <v>2692</v>
      </c>
      <c r="B2697" s="1091"/>
      <c r="C2697" s="1091"/>
      <c r="D2697" s="1097"/>
      <c r="E2697" s="1093">
        <f t="shared" si="169"/>
        <v>0</v>
      </c>
      <c r="F2697" s="1094">
        <f t="shared" si="170"/>
        <v>0</v>
      </c>
      <c r="G2697" s="1095">
        <f t="shared" si="171"/>
        <v>0</v>
      </c>
      <c r="H2697" s="1090" t="str">
        <f t="shared" ca="1" si="172"/>
        <v/>
      </c>
      <c r="I2697" s="1109"/>
      <c r="J2697" s="1109"/>
      <c r="K2697" s="1112"/>
      <c r="L2697" s="1091"/>
      <c r="M2697" s="1091"/>
      <c r="N2697" s="1091"/>
      <c r="O2697" s="1091"/>
      <c r="P2697" s="1096"/>
      <c r="Q2697" s="1096"/>
      <c r="R2697" s="1096"/>
      <c r="S2697" s="1091"/>
    </row>
    <row r="2698" spans="1:19" x14ac:dyDescent="0.3">
      <c r="A2698" s="1090">
        <v>2693</v>
      </c>
      <c r="B2698" s="1091"/>
      <c r="C2698" s="1091"/>
      <c r="D2698" s="1097"/>
      <c r="E2698" s="1093">
        <f t="shared" si="169"/>
        <v>0</v>
      </c>
      <c r="F2698" s="1094">
        <f t="shared" si="170"/>
        <v>0</v>
      </c>
      <c r="G2698" s="1095">
        <f t="shared" si="171"/>
        <v>0</v>
      </c>
      <c r="H2698" s="1090" t="str">
        <f t="shared" ca="1" si="172"/>
        <v/>
      </c>
      <c r="I2698" s="1109"/>
      <c r="J2698" s="1109"/>
      <c r="K2698" s="1112"/>
      <c r="L2698" s="1091"/>
      <c r="M2698" s="1091"/>
      <c r="N2698" s="1091"/>
      <c r="O2698" s="1091"/>
      <c r="P2698" s="1096"/>
      <c r="Q2698" s="1096"/>
      <c r="R2698" s="1096"/>
      <c r="S2698" s="1091"/>
    </row>
    <row r="2699" spans="1:19" x14ac:dyDescent="0.3">
      <c r="A2699" s="1090">
        <v>2694</v>
      </c>
      <c r="B2699" s="1091"/>
      <c r="C2699" s="1091"/>
      <c r="D2699" s="1097"/>
      <c r="E2699" s="1093">
        <f t="shared" si="169"/>
        <v>0</v>
      </c>
      <c r="F2699" s="1094">
        <f t="shared" si="170"/>
        <v>0</v>
      </c>
      <c r="G2699" s="1095">
        <f t="shared" si="171"/>
        <v>0</v>
      </c>
      <c r="H2699" s="1090" t="str">
        <f t="shared" ca="1" si="172"/>
        <v/>
      </c>
      <c r="I2699" s="1109"/>
      <c r="J2699" s="1109"/>
      <c r="K2699" s="1112"/>
      <c r="L2699" s="1091"/>
      <c r="M2699" s="1091"/>
      <c r="N2699" s="1091"/>
      <c r="O2699" s="1091"/>
      <c r="P2699" s="1096"/>
      <c r="Q2699" s="1096"/>
      <c r="R2699" s="1096"/>
      <c r="S2699" s="1091"/>
    </row>
    <row r="2700" spans="1:19" x14ac:dyDescent="0.3">
      <c r="A2700" s="1090">
        <v>2695</v>
      </c>
      <c r="B2700" s="1091"/>
      <c r="C2700" s="1091"/>
      <c r="D2700" s="1097"/>
      <c r="E2700" s="1093">
        <f t="shared" si="169"/>
        <v>0</v>
      </c>
      <c r="F2700" s="1094">
        <f t="shared" si="170"/>
        <v>0</v>
      </c>
      <c r="G2700" s="1095">
        <f t="shared" si="171"/>
        <v>0</v>
      </c>
      <c r="H2700" s="1090" t="str">
        <f t="shared" ca="1" si="172"/>
        <v/>
      </c>
      <c r="I2700" s="1109"/>
      <c r="J2700" s="1109"/>
      <c r="K2700" s="1112"/>
      <c r="L2700" s="1091"/>
      <c r="M2700" s="1091"/>
      <c r="N2700" s="1091"/>
      <c r="O2700" s="1091"/>
      <c r="P2700" s="1096"/>
      <c r="Q2700" s="1096"/>
      <c r="R2700" s="1096"/>
      <c r="S2700" s="1091"/>
    </row>
    <row r="2701" spans="1:19" x14ac:dyDescent="0.3">
      <c r="A2701" s="1090">
        <v>2696</v>
      </c>
      <c r="B2701" s="1091"/>
      <c r="C2701" s="1091"/>
      <c r="D2701" s="1097"/>
      <c r="E2701" s="1093">
        <f t="shared" si="169"/>
        <v>0</v>
      </c>
      <c r="F2701" s="1094">
        <f t="shared" si="170"/>
        <v>0</v>
      </c>
      <c r="G2701" s="1095">
        <f t="shared" si="171"/>
        <v>0</v>
      </c>
      <c r="H2701" s="1090" t="str">
        <f t="shared" ca="1" si="172"/>
        <v/>
      </c>
      <c r="I2701" s="1109"/>
      <c r="J2701" s="1109"/>
      <c r="K2701" s="1112"/>
      <c r="L2701" s="1091"/>
      <c r="M2701" s="1091"/>
      <c r="N2701" s="1091"/>
      <c r="O2701" s="1091"/>
      <c r="P2701" s="1096"/>
      <c r="Q2701" s="1096"/>
      <c r="R2701" s="1096"/>
      <c r="S2701" s="1091"/>
    </row>
    <row r="2702" spans="1:19" x14ac:dyDescent="0.3">
      <c r="A2702" s="1090">
        <v>2697</v>
      </c>
      <c r="B2702" s="1091"/>
      <c r="C2702" s="1091"/>
      <c r="D2702" s="1097"/>
      <c r="E2702" s="1093">
        <f t="shared" si="169"/>
        <v>0</v>
      </c>
      <c r="F2702" s="1094">
        <f t="shared" si="170"/>
        <v>0</v>
      </c>
      <c r="G2702" s="1095">
        <f t="shared" si="171"/>
        <v>0</v>
      </c>
      <c r="H2702" s="1090" t="str">
        <f t="shared" ca="1" si="172"/>
        <v/>
      </c>
      <c r="I2702" s="1109"/>
      <c r="J2702" s="1109"/>
      <c r="K2702" s="1112"/>
      <c r="L2702" s="1091"/>
      <c r="M2702" s="1091"/>
      <c r="N2702" s="1091"/>
      <c r="O2702" s="1091"/>
      <c r="P2702" s="1096"/>
      <c r="Q2702" s="1096"/>
      <c r="R2702" s="1096"/>
      <c r="S2702" s="1091"/>
    </row>
    <row r="2703" spans="1:19" x14ac:dyDescent="0.3">
      <c r="A2703" s="1090">
        <v>2698</v>
      </c>
      <c r="B2703" s="1091"/>
      <c r="C2703" s="1091"/>
      <c r="D2703" s="1097"/>
      <c r="E2703" s="1093">
        <f t="shared" si="169"/>
        <v>0</v>
      </c>
      <c r="F2703" s="1094">
        <f t="shared" si="170"/>
        <v>0</v>
      </c>
      <c r="G2703" s="1095">
        <f t="shared" si="171"/>
        <v>0</v>
      </c>
      <c r="H2703" s="1090" t="str">
        <f t="shared" ca="1" si="172"/>
        <v/>
      </c>
      <c r="I2703" s="1109"/>
      <c r="J2703" s="1109"/>
      <c r="K2703" s="1112"/>
      <c r="L2703" s="1091"/>
      <c r="M2703" s="1091"/>
      <c r="N2703" s="1091"/>
      <c r="O2703" s="1091"/>
      <c r="P2703" s="1096"/>
      <c r="Q2703" s="1096"/>
      <c r="R2703" s="1096"/>
      <c r="S2703" s="1091"/>
    </row>
    <row r="2704" spans="1:19" x14ac:dyDescent="0.3">
      <c r="A2704" s="1090">
        <v>2699</v>
      </c>
      <c r="B2704" s="1091"/>
      <c r="C2704" s="1091"/>
      <c r="D2704" s="1097"/>
      <c r="E2704" s="1093">
        <f t="shared" si="169"/>
        <v>0</v>
      </c>
      <c r="F2704" s="1094">
        <f t="shared" si="170"/>
        <v>0</v>
      </c>
      <c r="G2704" s="1095">
        <f t="shared" si="171"/>
        <v>0</v>
      </c>
      <c r="H2704" s="1090" t="str">
        <f t="shared" ca="1" si="172"/>
        <v/>
      </c>
      <c r="I2704" s="1109"/>
      <c r="J2704" s="1109"/>
      <c r="K2704" s="1112"/>
      <c r="L2704" s="1091"/>
      <c r="M2704" s="1091"/>
      <c r="N2704" s="1091"/>
      <c r="O2704" s="1091"/>
      <c r="P2704" s="1096"/>
      <c r="Q2704" s="1096"/>
      <c r="R2704" s="1096"/>
      <c r="S2704" s="1091"/>
    </row>
    <row r="2705" spans="1:19" x14ac:dyDescent="0.3">
      <c r="A2705" s="1090">
        <v>2700</v>
      </c>
      <c r="B2705" s="1091"/>
      <c r="C2705" s="1091"/>
      <c r="D2705" s="1097"/>
      <c r="E2705" s="1093">
        <f t="shared" si="169"/>
        <v>0</v>
      </c>
      <c r="F2705" s="1094">
        <f t="shared" si="170"/>
        <v>0</v>
      </c>
      <c r="G2705" s="1095">
        <f t="shared" si="171"/>
        <v>0</v>
      </c>
      <c r="H2705" s="1090" t="str">
        <f t="shared" ca="1" si="172"/>
        <v/>
      </c>
      <c r="I2705" s="1109"/>
      <c r="J2705" s="1109"/>
      <c r="K2705" s="1112"/>
      <c r="L2705" s="1091"/>
      <c r="M2705" s="1091"/>
      <c r="N2705" s="1091"/>
      <c r="O2705" s="1091"/>
      <c r="P2705" s="1096"/>
      <c r="Q2705" s="1096"/>
      <c r="R2705" s="1096"/>
      <c r="S2705" s="1091"/>
    </row>
    <row r="2706" spans="1:19" x14ac:dyDescent="0.3">
      <c r="A2706" s="1090">
        <v>2701</v>
      </c>
      <c r="B2706" s="1091"/>
      <c r="C2706" s="1091"/>
      <c r="D2706" s="1097"/>
      <c r="E2706" s="1093">
        <f t="shared" si="169"/>
        <v>0</v>
      </c>
      <c r="F2706" s="1094">
        <f t="shared" si="170"/>
        <v>0</v>
      </c>
      <c r="G2706" s="1095">
        <f t="shared" si="171"/>
        <v>0</v>
      </c>
      <c r="H2706" s="1090" t="str">
        <f t="shared" ca="1" si="172"/>
        <v/>
      </c>
      <c r="I2706" s="1109"/>
      <c r="J2706" s="1109"/>
      <c r="K2706" s="1112"/>
      <c r="L2706" s="1091"/>
      <c r="M2706" s="1091"/>
      <c r="N2706" s="1091"/>
      <c r="O2706" s="1091"/>
      <c r="P2706" s="1096"/>
      <c r="Q2706" s="1096"/>
      <c r="R2706" s="1096"/>
      <c r="S2706" s="1091"/>
    </row>
    <row r="2707" spans="1:19" x14ac:dyDescent="0.3">
      <c r="A2707" s="1090">
        <v>2702</v>
      </c>
      <c r="B2707" s="1091"/>
      <c r="C2707" s="1091"/>
      <c r="D2707" s="1097"/>
      <c r="E2707" s="1093">
        <f t="shared" si="169"/>
        <v>0</v>
      </c>
      <c r="F2707" s="1094">
        <f t="shared" si="170"/>
        <v>0</v>
      </c>
      <c r="G2707" s="1095">
        <f t="shared" si="171"/>
        <v>0</v>
      </c>
      <c r="H2707" s="1090" t="str">
        <f t="shared" ca="1" si="172"/>
        <v/>
      </c>
      <c r="I2707" s="1109"/>
      <c r="J2707" s="1109"/>
      <c r="K2707" s="1112"/>
      <c r="L2707" s="1091"/>
      <c r="M2707" s="1091"/>
      <c r="N2707" s="1091"/>
      <c r="O2707" s="1091"/>
      <c r="P2707" s="1096"/>
      <c r="Q2707" s="1096"/>
      <c r="R2707" s="1096"/>
      <c r="S2707" s="1091"/>
    </row>
    <row r="2708" spans="1:19" x14ac:dyDescent="0.3">
      <c r="A2708" s="1090">
        <v>2703</v>
      </c>
      <c r="B2708" s="1091"/>
      <c r="C2708" s="1091"/>
      <c r="D2708" s="1097"/>
      <c r="E2708" s="1093">
        <f t="shared" si="169"/>
        <v>0</v>
      </c>
      <c r="F2708" s="1094">
        <f t="shared" si="170"/>
        <v>0</v>
      </c>
      <c r="G2708" s="1095">
        <f t="shared" si="171"/>
        <v>0</v>
      </c>
      <c r="H2708" s="1090" t="str">
        <f t="shared" ca="1" si="172"/>
        <v/>
      </c>
      <c r="I2708" s="1109"/>
      <c r="J2708" s="1109"/>
      <c r="K2708" s="1112"/>
      <c r="L2708" s="1091"/>
      <c r="M2708" s="1091"/>
      <c r="N2708" s="1091"/>
      <c r="O2708" s="1091"/>
      <c r="P2708" s="1096"/>
      <c r="Q2708" s="1096"/>
      <c r="R2708" s="1096"/>
      <c r="S2708" s="1091"/>
    </row>
    <row r="2709" spans="1:19" x14ac:dyDescent="0.3">
      <c r="A2709" s="1090">
        <v>2704</v>
      </c>
      <c r="B2709" s="1091"/>
      <c r="C2709" s="1091"/>
      <c r="D2709" s="1097"/>
      <c r="E2709" s="1093">
        <f t="shared" si="169"/>
        <v>0</v>
      </c>
      <c r="F2709" s="1094">
        <f t="shared" si="170"/>
        <v>0</v>
      </c>
      <c r="G2709" s="1095">
        <f t="shared" si="171"/>
        <v>0</v>
      </c>
      <c r="H2709" s="1090" t="str">
        <f t="shared" ca="1" si="172"/>
        <v/>
      </c>
      <c r="I2709" s="1109"/>
      <c r="J2709" s="1109"/>
      <c r="K2709" s="1112"/>
      <c r="L2709" s="1091"/>
      <c r="M2709" s="1091"/>
      <c r="N2709" s="1091"/>
      <c r="O2709" s="1091"/>
      <c r="P2709" s="1096"/>
      <c r="Q2709" s="1096"/>
      <c r="R2709" s="1096"/>
      <c r="S2709" s="1091"/>
    </row>
    <row r="2710" spans="1:19" x14ac:dyDescent="0.3">
      <c r="A2710" s="1090">
        <v>2705</v>
      </c>
      <c r="B2710" s="1091"/>
      <c r="C2710" s="1091"/>
      <c r="D2710" s="1097"/>
      <c r="E2710" s="1093">
        <f t="shared" si="169"/>
        <v>0</v>
      </c>
      <c r="F2710" s="1094">
        <f t="shared" si="170"/>
        <v>0</v>
      </c>
      <c r="G2710" s="1095">
        <f t="shared" si="171"/>
        <v>0</v>
      </c>
      <c r="H2710" s="1090" t="str">
        <f t="shared" ca="1" si="172"/>
        <v/>
      </c>
      <c r="I2710" s="1109"/>
      <c r="J2710" s="1109"/>
      <c r="K2710" s="1112"/>
      <c r="L2710" s="1091"/>
      <c r="M2710" s="1091"/>
      <c r="N2710" s="1091"/>
      <c r="O2710" s="1091"/>
      <c r="P2710" s="1096"/>
      <c r="Q2710" s="1096"/>
      <c r="R2710" s="1096"/>
      <c r="S2710" s="1091"/>
    </row>
    <row r="2711" spans="1:19" x14ac:dyDescent="0.3">
      <c r="A2711" s="1090">
        <v>2706</v>
      </c>
      <c r="B2711" s="1091"/>
      <c r="C2711" s="1091"/>
      <c r="D2711" s="1097"/>
      <c r="E2711" s="1093">
        <f t="shared" si="169"/>
        <v>0</v>
      </c>
      <c r="F2711" s="1094">
        <f t="shared" si="170"/>
        <v>0</v>
      </c>
      <c r="G2711" s="1095">
        <f t="shared" si="171"/>
        <v>0</v>
      </c>
      <c r="H2711" s="1090" t="str">
        <f t="shared" ca="1" si="172"/>
        <v/>
      </c>
      <c r="I2711" s="1109"/>
      <c r="J2711" s="1109"/>
      <c r="K2711" s="1112"/>
      <c r="L2711" s="1091"/>
      <c r="M2711" s="1091"/>
      <c r="N2711" s="1091"/>
      <c r="O2711" s="1091"/>
      <c r="P2711" s="1096"/>
      <c r="Q2711" s="1096"/>
      <c r="R2711" s="1096"/>
      <c r="S2711" s="1091"/>
    </row>
    <row r="2712" spans="1:19" x14ac:dyDescent="0.3">
      <c r="A2712" s="1090">
        <v>2707</v>
      </c>
      <c r="B2712" s="1091"/>
      <c r="C2712" s="1091"/>
      <c r="D2712" s="1097"/>
      <c r="E2712" s="1093">
        <f t="shared" si="169"/>
        <v>0</v>
      </c>
      <c r="F2712" s="1094">
        <f t="shared" si="170"/>
        <v>0</v>
      </c>
      <c r="G2712" s="1095">
        <f t="shared" si="171"/>
        <v>0</v>
      </c>
      <c r="H2712" s="1090" t="str">
        <f t="shared" ca="1" si="172"/>
        <v/>
      </c>
      <c r="I2712" s="1109"/>
      <c r="J2712" s="1109"/>
      <c r="K2712" s="1112"/>
      <c r="L2712" s="1091"/>
      <c r="M2712" s="1091"/>
      <c r="N2712" s="1091"/>
      <c r="O2712" s="1091"/>
      <c r="P2712" s="1096"/>
      <c r="Q2712" s="1096"/>
      <c r="R2712" s="1096"/>
      <c r="S2712" s="1091"/>
    </row>
    <row r="2713" spans="1:19" x14ac:dyDescent="0.3">
      <c r="A2713" s="1090">
        <v>2708</v>
      </c>
      <c r="B2713" s="1091"/>
      <c r="C2713" s="1091"/>
      <c r="D2713" s="1097"/>
      <c r="E2713" s="1093">
        <f t="shared" si="169"/>
        <v>0</v>
      </c>
      <c r="F2713" s="1094">
        <f t="shared" si="170"/>
        <v>0</v>
      </c>
      <c r="G2713" s="1095">
        <f t="shared" si="171"/>
        <v>0</v>
      </c>
      <c r="H2713" s="1090" t="str">
        <f t="shared" ca="1" si="172"/>
        <v/>
      </c>
      <c r="I2713" s="1109"/>
      <c r="J2713" s="1109"/>
      <c r="K2713" s="1112"/>
      <c r="L2713" s="1091"/>
      <c r="M2713" s="1091"/>
      <c r="N2713" s="1091"/>
      <c r="O2713" s="1091"/>
      <c r="P2713" s="1096"/>
      <c r="Q2713" s="1096"/>
      <c r="R2713" s="1096"/>
      <c r="S2713" s="1091"/>
    </row>
    <row r="2714" spans="1:19" x14ac:dyDescent="0.3">
      <c r="A2714" s="1090">
        <v>2709</v>
      </c>
      <c r="B2714" s="1091"/>
      <c r="C2714" s="1091"/>
      <c r="D2714" s="1097"/>
      <c r="E2714" s="1093">
        <f t="shared" si="169"/>
        <v>0</v>
      </c>
      <c r="F2714" s="1094">
        <f t="shared" si="170"/>
        <v>0</v>
      </c>
      <c r="G2714" s="1095">
        <f t="shared" si="171"/>
        <v>0</v>
      </c>
      <c r="H2714" s="1090" t="str">
        <f t="shared" ca="1" si="172"/>
        <v/>
      </c>
      <c r="I2714" s="1109"/>
      <c r="J2714" s="1109"/>
      <c r="K2714" s="1112"/>
      <c r="L2714" s="1091"/>
      <c r="M2714" s="1091"/>
      <c r="N2714" s="1091"/>
      <c r="O2714" s="1091"/>
      <c r="P2714" s="1096"/>
      <c r="Q2714" s="1096"/>
      <c r="R2714" s="1096"/>
      <c r="S2714" s="1091"/>
    </row>
    <row r="2715" spans="1:19" x14ac:dyDescent="0.3">
      <c r="A2715" s="1090">
        <v>2710</v>
      </c>
      <c r="B2715" s="1091"/>
      <c r="C2715" s="1091"/>
      <c r="D2715" s="1097"/>
      <c r="E2715" s="1093">
        <f t="shared" si="169"/>
        <v>0</v>
      </c>
      <c r="F2715" s="1094">
        <f t="shared" si="170"/>
        <v>0</v>
      </c>
      <c r="G2715" s="1095">
        <f t="shared" si="171"/>
        <v>0</v>
      </c>
      <c r="H2715" s="1090" t="str">
        <f t="shared" ca="1" si="172"/>
        <v/>
      </c>
      <c r="I2715" s="1109"/>
      <c r="J2715" s="1109"/>
      <c r="K2715" s="1112"/>
      <c r="L2715" s="1091"/>
      <c r="M2715" s="1091"/>
      <c r="N2715" s="1091"/>
      <c r="O2715" s="1091"/>
      <c r="P2715" s="1096"/>
      <c r="Q2715" s="1096"/>
      <c r="R2715" s="1096"/>
      <c r="S2715" s="1091"/>
    </row>
    <row r="2716" spans="1:19" x14ac:dyDescent="0.3">
      <c r="A2716" s="1090">
        <v>2711</v>
      </c>
      <c r="B2716" s="1091"/>
      <c r="C2716" s="1091"/>
      <c r="D2716" s="1097"/>
      <c r="E2716" s="1093">
        <f t="shared" si="169"/>
        <v>0</v>
      </c>
      <c r="F2716" s="1094">
        <f t="shared" si="170"/>
        <v>0</v>
      </c>
      <c r="G2716" s="1095">
        <f t="shared" si="171"/>
        <v>0</v>
      </c>
      <c r="H2716" s="1090" t="str">
        <f t="shared" ca="1" si="172"/>
        <v/>
      </c>
      <c r="I2716" s="1109"/>
      <c r="J2716" s="1109"/>
      <c r="K2716" s="1112"/>
      <c r="L2716" s="1091"/>
      <c r="M2716" s="1091"/>
      <c r="N2716" s="1091"/>
      <c r="O2716" s="1091"/>
      <c r="P2716" s="1096"/>
      <c r="Q2716" s="1096"/>
      <c r="R2716" s="1096"/>
      <c r="S2716" s="1091"/>
    </row>
    <row r="2717" spans="1:19" x14ac:dyDescent="0.3">
      <c r="A2717" s="1090">
        <v>2712</v>
      </c>
      <c r="B2717" s="1091"/>
      <c r="C2717" s="1091"/>
      <c r="D2717" s="1097"/>
      <c r="E2717" s="1093">
        <f t="shared" si="169"/>
        <v>0</v>
      </c>
      <c r="F2717" s="1094">
        <f t="shared" si="170"/>
        <v>0</v>
      </c>
      <c r="G2717" s="1095">
        <f t="shared" si="171"/>
        <v>0</v>
      </c>
      <c r="H2717" s="1090" t="str">
        <f t="shared" ca="1" si="172"/>
        <v/>
      </c>
      <c r="I2717" s="1109"/>
      <c r="J2717" s="1109"/>
      <c r="K2717" s="1112"/>
      <c r="L2717" s="1091"/>
      <c r="M2717" s="1091"/>
      <c r="N2717" s="1091"/>
      <c r="O2717" s="1091"/>
      <c r="P2717" s="1096"/>
      <c r="Q2717" s="1096"/>
      <c r="R2717" s="1096"/>
      <c r="S2717" s="1091"/>
    </row>
    <row r="2718" spans="1:19" x14ac:dyDescent="0.3">
      <c r="A2718" s="1090">
        <v>2713</v>
      </c>
      <c r="B2718" s="1091"/>
      <c r="C2718" s="1091"/>
      <c r="D2718" s="1097"/>
      <c r="E2718" s="1093">
        <f t="shared" si="169"/>
        <v>0</v>
      </c>
      <c r="F2718" s="1094">
        <f t="shared" si="170"/>
        <v>0</v>
      </c>
      <c r="G2718" s="1095">
        <f t="shared" si="171"/>
        <v>0</v>
      </c>
      <c r="H2718" s="1090" t="str">
        <f t="shared" ca="1" si="172"/>
        <v/>
      </c>
      <c r="I2718" s="1109"/>
      <c r="J2718" s="1109"/>
      <c r="K2718" s="1112"/>
      <c r="L2718" s="1091"/>
      <c r="M2718" s="1091"/>
      <c r="N2718" s="1091"/>
      <c r="O2718" s="1091"/>
      <c r="P2718" s="1096"/>
      <c r="Q2718" s="1096"/>
      <c r="R2718" s="1096"/>
      <c r="S2718" s="1091"/>
    </row>
    <row r="2719" spans="1:19" x14ac:dyDescent="0.3">
      <c r="A2719" s="1090">
        <v>2714</v>
      </c>
      <c r="B2719" s="1091"/>
      <c r="C2719" s="1091"/>
      <c r="D2719" s="1097"/>
      <c r="E2719" s="1093">
        <f t="shared" si="169"/>
        <v>0</v>
      </c>
      <c r="F2719" s="1094">
        <f t="shared" si="170"/>
        <v>0</v>
      </c>
      <c r="G2719" s="1095">
        <f t="shared" si="171"/>
        <v>0</v>
      </c>
      <c r="H2719" s="1090" t="str">
        <f t="shared" ca="1" si="172"/>
        <v/>
      </c>
      <c r="I2719" s="1109"/>
      <c r="J2719" s="1109"/>
      <c r="K2719" s="1112"/>
      <c r="L2719" s="1091"/>
      <c r="M2719" s="1091"/>
      <c r="N2719" s="1091"/>
      <c r="O2719" s="1091"/>
      <c r="P2719" s="1096"/>
      <c r="Q2719" s="1096"/>
      <c r="R2719" s="1096"/>
      <c r="S2719" s="1091"/>
    </row>
    <row r="2720" spans="1:19" x14ac:dyDescent="0.3">
      <c r="A2720" s="1090">
        <v>2715</v>
      </c>
      <c r="B2720" s="1091"/>
      <c r="C2720" s="1091"/>
      <c r="D2720" s="1097"/>
      <c r="E2720" s="1093">
        <f t="shared" si="169"/>
        <v>0</v>
      </c>
      <c r="F2720" s="1094">
        <f t="shared" si="170"/>
        <v>0</v>
      </c>
      <c r="G2720" s="1095">
        <f t="shared" si="171"/>
        <v>0</v>
      </c>
      <c r="H2720" s="1090" t="str">
        <f t="shared" ca="1" si="172"/>
        <v/>
      </c>
      <c r="I2720" s="1109"/>
      <c r="J2720" s="1109"/>
      <c r="K2720" s="1112"/>
      <c r="L2720" s="1091"/>
      <c r="M2720" s="1091"/>
      <c r="N2720" s="1091"/>
      <c r="O2720" s="1091"/>
      <c r="P2720" s="1096"/>
      <c r="Q2720" s="1096"/>
      <c r="R2720" s="1096"/>
      <c r="S2720" s="1091"/>
    </row>
    <row r="2721" spans="1:19" x14ac:dyDescent="0.3">
      <c r="A2721" s="1090">
        <v>2716</v>
      </c>
      <c r="B2721" s="1091"/>
      <c r="C2721" s="1091"/>
      <c r="D2721" s="1097"/>
      <c r="E2721" s="1093">
        <f t="shared" si="169"/>
        <v>0</v>
      </c>
      <c r="F2721" s="1094">
        <f t="shared" si="170"/>
        <v>0</v>
      </c>
      <c r="G2721" s="1095">
        <f t="shared" si="171"/>
        <v>0</v>
      </c>
      <c r="H2721" s="1090" t="str">
        <f t="shared" ca="1" si="172"/>
        <v/>
      </c>
      <c r="I2721" s="1109"/>
      <c r="J2721" s="1109"/>
      <c r="K2721" s="1112"/>
      <c r="L2721" s="1091"/>
      <c r="M2721" s="1091"/>
      <c r="N2721" s="1091"/>
      <c r="O2721" s="1091"/>
      <c r="P2721" s="1096"/>
      <c r="Q2721" s="1096"/>
      <c r="R2721" s="1096"/>
      <c r="S2721" s="1091"/>
    </row>
    <row r="2722" spans="1:19" x14ac:dyDescent="0.3">
      <c r="A2722" s="1090">
        <v>2717</v>
      </c>
      <c r="B2722" s="1091"/>
      <c r="C2722" s="1091"/>
      <c r="D2722" s="1097"/>
      <c r="E2722" s="1093">
        <f t="shared" si="169"/>
        <v>0</v>
      </c>
      <c r="F2722" s="1094">
        <f t="shared" si="170"/>
        <v>0</v>
      </c>
      <c r="G2722" s="1095">
        <f t="shared" si="171"/>
        <v>0</v>
      </c>
      <c r="H2722" s="1090" t="str">
        <f t="shared" ca="1" si="172"/>
        <v/>
      </c>
      <c r="I2722" s="1109"/>
      <c r="J2722" s="1109"/>
      <c r="K2722" s="1112"/>
      <c r="L2722" s="1091"/>
      <c r="M2722" s="1091"/>
      <c r="N2722" s="1091"/>
      <c r="O2722" s="1091"/>
      <c r="P2722" s="1096"/>
      <c r="Q2722" s="1096"/>
      <c r="R2722" s="1096"/>
      <c r="S2722" s="1091"/>
    </row>
    <row r="2723" spans="1:19" x14ac:dyDescent="0.3">
      <c r="A2723" s="1090">
        <v>2718</v>
      </c>
      <c r="B2723" s="1091"/>
      <c r="C2723" s="1091"/>
      <c r="D2723" s="1097"/>
      <c r="E2723" s="1093">
        <f t="shared" si="169"/>
        <v>0</v>
      </c>
      <c r="F2723" s="1094">
        <f t="shared" si="170"/>
        <v>0</v>
      </c>
      <c r="G2723" s="1095">
        <f t="shared" si="171"/>
        <v>0</v>
      </c>
      <c r="H2723" s="1090" t="str">
        <f t="shared" ca="1" si="172"/>
        <v/>
      </c>
      <c r="I2723" s="1109"/>
      <c r="J2723" s="1109"/>
      <c r="K2723" s="1112"/>
      <c r="L2723" s="1091"/>
      <c r="M2723" s="1091"/>
      <c r="N2723" s="1091"/>
      <c r="O2723" s="1091"/>
      <c r="P2723" s="1096"/>
      <c r="Q2723" s="1096"/>
      <c r="R2723" s="1096"/>
      <c r="S2723" s="1091"/>
    </row>
    <row r="2724" spans="1:19" x14ac:dyDescent="0.3">
      <c r="A2724" s="1090">
        <v>2719</v>
      </c>
      <c r="B2724" s="1091"/>
      <c r="C2724" s="1091"/>
      <c r="D2724" s="1097"/>
      <c r="E2724" s="1093">
        <f t="shared" si="169"/>
        <v>0</v>
      </c>
      <c r="F2724" s="1094">
        <f t="shared" si="170"/>
        <v>0</v>
      </c>
      <c r="G2724" s="1095">
        <f t="shared" si="171"/>
        <v>0</v>
      </c>
      <c r="H2724" s="1090" t="str">
        <f t="shared" ca="1" si="172"/>
        <v/>
      </c>
      <c r="I2724" s="1109"/>
      <c r="J2724" s="1109"/>
      <c r="K2724" s="1112"/>
      <c r="L2724" s="1091"/>
      <c r="M2724" s="1091"/>
      <c r="N2724" s="1091"/>
      <c r="O2724" s="1091"/>
      <c r="P2724" s="1096"/>
      <c r="Q2724" s="1096"/>
      <c r="R2724" s="1096"/>
      <c r="S2724" s="1091"/>
    </row>
    <row r="2725" spans="1:19" x14ac:dyDescent="0.3">
      <c r="A2725" s="1090">
        <v>2720</v>
      </c>
      <c r="B2725" s="1091"/>
      <c r="C2725" s="1091"/>
      <c r="D2725" s="1097"/>
      <c r="E2725" s="1093">
        <f t="shared" si="169"/>
        <v>0</v>
      </c>
      <c r="F2725" s="1094">
        <f t="shared" si="170"/>
        <v>0</v>
      </c>
      <c r="G2725" s="1095">
        <f t="shared" si="171"/>
        <v>0</v>
      </c>
      <c r="H2725" s="1090" t="str">
        <f t="shared" ca="1" si="172"/>
        <v/>
      </c>
      <c r="I2725" s="1109"/>
      <c r="J2725" s="1109"/>
      <c r="K2725" s="1112"/>
      <c r="L2725" s="1091"/>
      <c r="M2725" s="1091"/>
      <c r="N2725" s="1091"/>
      <c r="O2725" s="1091"/>
      <c r="P2725" s="1096"/>
      <c r="Q2725" s="1096"/>
      <c r="R2725" s="1096"/>
      <c r="S2725" s="1091"/>
    </row>
    <row r="2726" spans="1:19" x14ac:dyDescent="0.3">
      <c r="A2726" s="1090">
        <v>2721</v>
      </c>
      <c r="B2726" s="1091"/>
      <c r="C2726" s="1091"/>
      <c r="D2726" s="1097"/>
      <c r="E2726" s="1093">
        <f t="shared" si="169"/>
        <v>0</v>
      </c>
      <c r="F2726" s="1094">
        <f t="shared" si="170"/>
        <v>0</v>
      </c>
      <c r="G2726" s="1095">
        <f t="shared" si="171"/>
        <v>0</v>
      </c>
      <c r="H2726" s="1090" t="str">
        <f t="shared" ca="1" si="172"/>
        <v/>
      </c>
      <c r="I2726" s="1109"/>
      <c r="J2726" s="1109"/>
      <c r="K2726" s="1112"/>
      <c r="L2726" s="1091"/>
      <c r="M2726" s="1091"/>
      <c r="N2726" s="1091"/>
      <c r="O2726" s="1091"/>
      <c r="P2726" s="1096"/>
      <c r="Q2726" s="1096"/>
      <c r="R2726" s="1096"/>
      <c r="S2726" s="1091"/>
    </row>
    <row r="2727" spans="1:19" x14ac:dyDescent="0.3">
      <c r="A2727" s="1090">
        <v>2722</v>
      </c>
      <c r="B2727" s="1091"/>
      <c r="C2727" s="1091"/>
      <c r="D2727" s="1097"/>
      <c r="E2727" s="1093">
        <f t="shared" si="169"/>
        <v>0</v>
      </c>
      <c r="F2727" s="1094">
        <f t="shared" si="170"/>
        <v>0</v>
      </c>
      <c r="G2727" s="1095">
        <f t="shared" si="171"/>
        <v>0</v>
      </c>
      <c r="H2727" s="1090" t="str">
        <f t="shared" ca="1" si="172"/>
        <v/>
      </c>
      <c r="I2727" s="1109"/>
      <c r="J2727" s="1109"/>
      <c r="K2727" s="1112"/>
      <c r="L2727" s="1091"/>
      <c r="M2727" s="1091"/>
      <c r="N2727" s="1091"/>
      <c r="O2727" s="1091"/>
      <c r="P2727" s="1096"/>
      <c r="Q2727" s="1096"/>
      <c r="R2727" s="1096"/>
      <c r="S2727" s="1091"/>
    </row>
    <row r="2728" spans="1:19" x14ac:dyDescent="0.3">
      <c r="A2728" s="1090">
        <v>2723</v>
      </c>
      <c r="B2728" s="1091"/>
      <c r="C2728" s="1091"/>
      <c r="D2728" s="1097"/>
      <c r="E2728" s="1093">
        <f t="shared" si="169"/>
        <v>0</v>
      </c>
      <c r="F2728" s="1094">
        <f t="shared" si="170"/>
        <v>0</v>
      </c>
      <c r="G2728" s="1095">
        <f t="shared" si="171"/>
        <v>0</v>
      </c>
      <c r="H2728" s="1090" t="str">
        <f t="shared" ca="1" si="172"/>
        <v/>
      </c>
      <c r="I2728" s="1109"/>
      <c r="J2728" s="1109"/>
      <c r="K2728" s="1112"/>
      <c r="L2728" s="1091"/>
      <c r="M2728" s="1091"/>
      <c r="N2728" s="1091"/>
      <c r="O2728" s="1091"/>
      <c r="P2728" s="1096"/>
      <c r="Q2728" s="1096"/>
      <c r="R2728" s="1096"/>
      <c r="S2728" s="1091"/>
    </row>
    <row r="2729" spans="1:19" x14ac:dyDescent="0.3">
      <c r="A2729" s="1090">
        <v>2724</v>
      </c>
      <c r="B2729" s="1091"/>
      <c r="C2729" s="1091"/>
      <c r="D2729" s="1097"/>
      <c r="E2729" s="1093">
        <f t="shared" si="169"/>
        <v>0</v>
      </c>
      <c r="F2729" s="1094">
        <f t="shared" si="170"/>
        <v>0</v>
      </c>
      <c r="G2729" s="1095">
        <f t="shared" si="171"/>
        <v>0</v>
      </c>
      <c r="H2729" s="1090" t="str">
        <f t="shared" ca="1" si="172"/>
        <v/>
      </c>
      <c r="I2729" s="1109"/>
      <c r="J2729" s="1109"/>
      <c r="K2729" s="1112"/>
      <c r="L2729" s="1091"/>
      <c r="M2729" s="1091"/>
      <c r="N2729" s="1091"/>
      <c r="O2729" s="1091"/>
      <c r="P2729" s="1096"/>
      <c r="Q2729" s="1096"/>
      <c r="R2729" s="1096"/>
      <c r="S2729" s="1091"/>
    </row>
    <row r="2730" spans="1:19" x14ac:dyDescent="0.3">
      <c r="A2730" s="1090">
        <v>2725</v>
      </c>
      <c r="B2730" s="1091"/>
      <c r="C2730" s="1091"/>
      <c r="D2730" s="1097"/>
      <c r="E2730" s="1093">
        <f t="shared" si="169"/>
        <v>0</v>
      </c>
      <c r="F2730" s="1094">
        <f t="shared" si="170"/>
        <v>0</v>
      </c>
      <c r="G2730" s="1095">
        <f t="shared" si="171"/>
        <v>0</v>
      </c>
      <c r="H2730" s="1090" t="str">
        <f t="shared" ca="1" si="172"/>
        <v/>
      </c>
      <c r="I2730" s="1109"/>
      <c r="J2730" s="1109"/>
      <c r="K2730" s="1112"/>
      <c r="L2730" s="1091"/>
      <c r="M2730" s="1091"/>
      <c r="N2730" s="1091"/>
      <c r="O2730" s="1091"/>
      <c r="P2730" s="1096"/>
      <c r="Q2730" s="1096"/>
      <c r="R2730" s="1096"/>
      <c r="S2730" s="1091"/>
    </row>
    <row r="2731" spans="1:19" x14ac:dyDescent="0.3">
      <c r="A2731" s="1090">
        <v>2726</v>
      </c>
      <c r="B2731" s="1091"/>
      <c r="C2731" s="1091"/>
      <c r="D2731" s="1097"/>
      <c r="E2731" s="1093">
        <f t="shared" si="169"/>
        <v>0</v>
      </c>
      <c r="F2731" s="1094">
        <f t="shared" si="170"/>
        <v>0</v>
      </c>
      <c r="G2731" s="1095">
        <f t="shared" si="171"/>
        <v>0</v>
      </c>
      <c r="H2731" s="1090" t="str">
        <f t="shared" ca="1" si="172"/>
        <v/>
      </c>
      <c r="I2731" s="1109"/>
      <c r="J2731" s="1109"/>
      <c r="K2731" s="1112"/>
      <c r="L2731" s="1091"/>
      <c r="M2731" s="1091"/>
      <c r="N2731" s="1091"/>
      <c r="O2731" s="1091"/>
      <c r="P2731" s="1096"/>
      <c r="Q2731" s="1096"/>
      <c r="R2731" s="1096"/>
      <c r="S2731" s="1091"/>
    </row>
    <row r="2732" spans="1:19" x14ac:dyDescent="0.3">
      <c r="A2732" s="1090">
        <v>2727</v>
      </c>
      <c r="B2732" s="1091"/>
      <c r="C2732" s="1091"/>
      <c r="D2732" s="1097"/>
      <c r="E2732" s="1093">
        <f t="shared" si="169"/>
        <v>0</v>
      </c>
      <c r="F2732" s="1094">
        <f t="shared" si="170"/>
        <v>0</v>
      </c>
      <c r="G2732" s="1095">
        <f t="shared" si="171"/>
        <v>0</v>
      </c>
      <c r="H2732" s="1090" t="str">
        <f t="shared" ca="1" si="172"/>
        <v/>
      </c>
      <c r="I2732" s="1109"/>
      <c r="J2732" s="1109"/>
      <c r="K2732" s="1112"/>
      <c r="L2732" s="1091"/>
      <c r="M2732" s="1091"/>
      <c r="N2732" s="1091"/>
      <c r="O2732" s="1091"/>
      <c r="P2732" s="1096"/>
      <c r="Q2732" s="1096"/>
      <c r="R2732" s="1096"/>
      <c r="S2732" s="1091"/>
    </row>
    <row r="2733" spans="1:19" x14ac:dyDescent="0.3">
      <c r="A2733" s="1090">
        <v>2728</v>
      </c>
      <c r="B2733" s="1091"/>
      <c r="C2733" s="1091"/>
      <c r="D2733" s="1097"/>
      <c r="E2733" s="1093">
        <f t="shared" si="169"/>
        <v>0</v>
      </c>
      <c r="F2733" s="1094">
        <f t="shared" si="170"/>
        <v>0</v>
      </c>
      <c r="G2733" s="1095">
        <f t="shared" si="171"/>
        <v>0</v>
      </c>
      <c r="H2733" s="1090" t="str">
        <f t="shared" ca="1" si="172"/>
        <v/>
      </c>
      <c r="I2733" s="1109"/>
      <c r="J2733" s="1109"/>
      <c r="K2733" s="1112"/>
      <c r="L2733" s="1091"/>
      <c r="M2733" s="1091"/>
      <c r="N2733" s="1091"/>
      <c r="O2733" s="1091"/>
      <c r="P2733" s="1096"/>
      <c r="Q2733" s="1096"/>
      <c r="R2733" s="1096"/>
      <c r="S2733" s="1091"/>
    </row>
    <row r="2734" spans="1:19" x14ac:dyDescent="0.3">
      <c r="A2734" s="1090">
        <v>2729</v>
      </c>
      <c r="B2734" s="1091"/>
      <c r="C2734" s="1091"/>
      <c r="D2734" s="1097"/>
      <c r="E2734" s="1093">
        <f t="shared" si="169"/>
        <v>0</v>
      </c>
      <c r="F2734" s="1094">
        <f t="shared" si="170"/>
        <v>0</v>
      </c>
      <c r="G2734" s="1095">
        <f t="shared" si="171"/>
        <v>0</v>
      </c>
      <c r="H2734" s="1090" t="str">
        <f t="shared" ca="1" si="172"/>
        <v/>
      </c>
      <c r="I2734" s="1109"/>
      <c r="J2734" s="1109"/>
      <c r="K2734" s="1112"/>
      <c r="L2734" s="1091"/>
      <c r="M2734" s="1091"/>
      <c r="N2734" s="1091"/>
      <c r="O2734" s="1091"/>
      <c r="P2734" s="1096"/>
      <c r="Q2734" s="1096"/>
      <c r="R2734" s="1096"/>
      <c r="S2734" s="1091"/>
    </row>
    <row r="2735" spans="1:19" x14ac:dyDescent="0.3">
      <c r="A2735" s="1090">
        <v>2730</v>
      </c>
      <c r="B2735" s="1091"/>
      <c r="C2735" s="1091"/>
      <c r="D2735" s="1097"/>
      <c r="E2735" s="1093">
        <f t="shared" si="169"/>
        <v>0</v>
      </c>
      <c r="F2735" s="1094">
        <f t="shared" si="170"/>
        <v>0</v>
      </c>
      <c r="G2735" s="1095">
        <f t="shared" si="171"/>
        <v>0</v>
      </c>
      <c r="H2735" s="1090" t="str">
        <f t="shared" ca="1" si="172"/>
        <v/>
      </c>
      <c r="I2735" s="1109"/>
      <c r="J2735" s="1109"/>
      <c r="K2735" s="1112"/>
      <c r="L2735" s="1091"/>
      <c r="M2735" s="1091"/>
      <c r="N2735" s="1091"/>
      <c r="O2735" s="1091"/>
      <c r="P2735" s="1096"/>
      <c r="Q2735" s="1096"/>
      <c r="R2735" s="1096"/>
      <c r="S2735" s="1091"/>
    </row>
    <row r="2736" spans="1:19" x14ac:dyDescent="0.3">
      <c r="A2736" s="1090">
        <v>2731</v>
      </c>
      <c r="B2736" s="1091"/>
      <c r="C2736" s="1091"/>
      <c r="D2736" s="1097"/>
      <c r="E2736" s="1093">
        <f t="shared" si="169"/>
        <v>0</v>
      </c>
      <c r="F2736" s="1094">
        <f t="shared" si="170"/>
        <v>0</v>
      </c>
      <c r="G2736" s="1095">
        <f t="shared" si="171"/>
        <v>0</v>
      </c>
      <c r="H2736" s="1090" t="str">
        <f t="shared" ca="1" si="172"/>
        <v/>
      </c>
      <c r="I2736" s="1109"/>
      <c r="J2736" s="1109"/>
      <c r="K2736" s="1112"/>
      <c r="L2736" s="1091"/>
      <c r="M2736" s="1091"/>
      <c r="N2736" s="1091"/>
      <c r="O2736" s="1091"/>
      <c r="P2736" s="1096"/>
      <c r="Q2736" s="1096"/>
      <c r="R2736" s="1096"/>
      <c r="S2736" s="1091"/>
    </row>
    <row r="2737" spans="1:19" x14ac:dyDescent="0.3">
      <c r="A2737" s="1090">
        <v>2732</v>
      </c>
      <c r="B2737" s="1091"/>
      <c r="C2737" s="1091"/>
      <c r="D2737" s="1097"/>
      <c r="E2737" s="1093">
        <f t="shared" si="169"/>
        <v>0</v>
      </c>
      <c r="F2737" s="1094">
        <f t="shared" si="170"/>
        <v>0</v>
      </c>
      <c r="G2737" s="1095">
        <f t="shared" si="171"/>
        <v>0</v>
      </c>
      <c r="H2737" s="1090" t="str">
        <f t="shared" ca="1" si="172"/>
        <v/>
      </c>
      <c r="I2737" s="1109"/>
      <c r="J2737" s="1109"/>
      <c r="K2737" s="1112"/>
      <c r="L2737" s="1091"/>
      <c r="M2737" s="1091"/>
      <c r="N2737" s="1091"/>
      <c r="O2737" s="1091"/>
      <c r="P2737" s="1096"/>
      <c r="Q2737" s="1096"/>
      <c r="R2737" s="1096"/>
      <c r="S2737" s="1091"/>
    </row>
    <row r="2738" spans="1:19" x14ac:dyDescent="0.3">
      <c r="A2738" s="1090">
        <v>2733</v>
      </c>
      <c r="B2738" s="1091"/>
      <c r="C2738" s="1091"/>
      <c r="D2738" s="1097"/>
      <c r="E2738" s="1093">
        <f t="shared" si="169"/>
        <v>0</v>
      </c>
      <c r="F2738" s="1094">
        <f t="shared" si="170"/>
        <v>0</v>
      </c>
      <c r="G2738" s="1095">
        <f t="shared" si="171"/>
        <v>0</v>
      </c>
      <c r="H2738" s="1090" t="str">
        <f t="shared" ca="1" si="172"/>
        <v/>
      </c>
      <c r="I2738" s="1109"/>
      <c r="J2738" s="1109"/>
      <c r="K2738" s="1112"/>
      <c r="L2738" s="1091"/>
      <c r="M2738" s="1091"/>
      <c r="N2738" s="1091"/>
      <c r="O2738" s="1091"/>
      <c r="P2738" s="1096"/>
      <c r="Q2738" s="1096"/>
      <c r="R2738" s="1096"/>
      <c r="S2738" s="1091"/>
    </row>
    <row r="2739" spans="1:19" x14ac:dyDescent="0.3">
      <c r="A2739" s="1090">
        <v>2734</v>
      </c>
      <c r="B2739" s="1091"/>
      <c r="C2739" s="1091"/>
      <c r="D2739" s="1097"/>
      <c r="E2739" s="1093">
        <f t="shared" si="169"/>
        <v>0</v>
      </c>
      <c r="F2739" s="1094">
        <f t="shared" si="170"/>
        <v>0</v>
      </c>
      <c r="G2739" s="1095">
        <f t="shared" si="171"/>
        <v>0</v>
      </c>
      <c r="H2739" s="1090" t="str">
        <f t="shared" ca="1" si="172"/>
        <v/>
      </c>
      <c r="I2739" s="1109"/>
      <c r="J2739" s="1109"/>
      <c r="K2739" s="1112"/>
      <c r="L2739" s="1091"/>
      <c r="M2739" s="1091"/>
      <c r="N2739" s="1091"/>
      <c r="O2739" s="1091"/>
      <c r="P2739" s="1096"/>
      <c r="Q2739" s="1096"/>
      <c r="R2739" s="1096"/>
      <c r="S2739" s="1091"/>
    </row>
    <row r="2740" spans="1:19" x14ac:dyDescent="0.3">
      <c r="A2740" s="1090">
        <v>2735</v>
      </c>
      <c r="B2740" s="1091"/>
      <c r="C2740" s="1091"/>
      <c r="D2740" s="1097"/>
      <c r="E2740" s="1093">
        <f t="shared" si="169"/>
        <v>0</v>
      </c>
      <c r="F2740" s="1094">
        <f t="shared" si="170"/>
        <v>0</v>
      </c>
      <c r="G2740" s="1095">
        <f t="shared" si="171"/>
        <v>0</v>
      </c>
      <c r="H2740" s="1090" t="str">
        <f t="shared" ca="1" si="172"/>
        <v/>
      </c>
      <c r="I2740" s="1109"/>
      <c r="J2740" s="1109"/>
      <c r="K2740" s="1112"/>
      <c r="L2740" s="1091"/>
      <c r="M2740" s="1091"/>
      <c r="N2740" s="1091"/>
      <c r="O2740" s="1091"/>
      <c r="P2740" s="1096"/>
      <c r="Q2740" s="1096"/>
      <c r="R2740" s="1096"/>
      <c r="S2740" s="1091"/>
    </row>
    <row r="2741" spans="1:19" x14ac:dyDescent="0.3">
      <c r="A2741" s="1090">
        <v>2736</v>
      </c>
      <c r="B2741" s="1091"/>
      <c r="C2741" s="1091"/>
      <c r="D2741" s="1097"/>
      <c r="E2741" s="1093">
        <f t="shared" si="169"/>
        <v>0</v>
      </c>
      <c r="F2741" s="1094">
        <f t="shared" si="170"/>
        <v>0</v>
      </c>
      <c r="G2741" s="1095">
        <f t="shared" si="171"/>
        <v>0</v>
      </c>
      <c r="H2741" s="1090" t="str">
        <f t="shared" ca="1" si="172"/>
        <v/>
      </c>
      <c r="I2741" s="1109"/>
      <c r="J2741" s="1109"/>
      <c r="K2741" s="1112"/>
      <c r="L2741" s="1091"/>
      <c r="M2741" s="1091"/>
      <c r="N2741" s="1091"/>
      <c r="O2741" s="1091"/>
      <c r="P2741" s="1096"/>
      <c r="Q2741" s="1096"/>
      <c r="R2741" s="1096"/>
      <c r="S2741" s="1091"/>
    </row>
    <row r="2742" spans="1:19" x14ac:dyDescent="0.3">
      <c r="A2742" s="1090">
        <v>2737</v>
      </c>
      <c r="B2742" s="1091"/>
      <c r="C2742" s="1091"/>
      <c r="D2742" s="1097"/>
      <c r="E2742" s="1093">
        <f t="shared" si="169"/>
        <v>0</v>
      </c>
      <c r="F2742" s="1094">
        <f t="shared" si="170"/>
        <v>0</v>
      </c>
      <c r="G2742" s="1095">
        <f t="shared" si="171"/>
        <v>0</v>
      </c>
      <c r="H2742" s="1090" t="str">
        <f t="shared" ca="1" si="172"/>
        <v/>
      </c>
      <c r="I2742" s="1109"/>
      <c r="J2742" s="1109"/>
      <c r="K2742" s="1112"/>
      <c r="L2742" s="1091"/>
      <c r="M2742" s="1091"/>
      <c r="N2742" s="1091"/>
      <c r="O2742" s="1091"/>
      <c r="P2742" s="1096"/>
      <c r="Q2742" s="1096"/>
      <c r="R2742" s="1096"/>
      <c r="S2742" s="1091"/>
    </row>
    <row r="2743" spans="1:19" x14ac:dyDescent="0.3">
      <c r="A2743" s="1090">
        <v>2738</v>
      </c>
      <c r="B2743" s="1091"/>
      <c r="C2743" s="1091"/>
      <c r="D2743" s="1097"/>
      <c r="E2743" s="1093">
        <f t="shared" si="169"/>
        <v>0</v>
      </c>
      <c r="F2743" s="1094">
        <f t="shared" si="170"/>
        <v>0</v>
      </c>
      <c r="G2743" s="1095">
        <f t="shared" si="171"/>
        <v>0</v>
      </c>
      <c r="H2743" s="1090" t="str">
        <f t="shared" ca="1" si="172"/>
        <v/>
      </c>
      <c r="I2743" s="1109"/>
      <c r="J2743" s="1109"/>
      <c r="K2743" s="1112"/>
      <c r="L2743" s="1091"/>
      <c r="M2743" s="1091"/>
      <c r="N2743" s="1091"/>
      <c r="O2743" s="1091"/>
      <c r="P2743" s="1096"/>
      <c r="Q2743" s="1096"/>
      <c r="R2743" s="1096"/>
      <c r="S2743" s="1091"/>
    </row>
    <row r="2744" spans="1:19" x14ac:dyDescent="0.3">
      <c r="A2744" s="1090">
        <v>2739</v>
      </c>
      <c r="B2744" s="1091"/>
      <c r="C2744" s="1091"/>
      <c r="D2744" s="1097"/>
      <c r="E2744" s="1093">
        <f t="shared" si="169"/>
        <v>0</v>
      </c>
      <c r="F2744" s="1094">
        <f t="shared" si="170"/>
        <v>0</v>
      </c>
      <c r="G2744" s="1095">
        <f t="shared" si="171"/>
        <v>0</v>
      </c>
      <c r="H2744" s="1090" t="str">
        <f t="shared" ca="1" si="172"/>
        <v/>
      </c>
      <c r="I2744" s="1109"/>
      <c r="J2744" s="1109"/>
      <c r="K2744" s="1112"/>
      <c r="L2744" s="1091"/>
      <c r="M2744" s="1091"/>
      <c r="N2744" s="1091"/>
      <c r="O2744" s="1091"/>
      <c r="P2744" s="1096"/>
      <c r="Q2744" s="1096"/>
      <c r="R2744" s="1096"/>
      <c r="S2744" s="1091"/>
    </row>
    <row r="2745" spans="1:19" x14ac:dyDescent="0.3">
      <c r="A2745" s="1090">
        <v>2740</v>
      </c>
      <c r="B2745" s="1091"/>
      <c r="C2745" s="1091"/>
      <c r="D2745" s="1097"/>
      <c r="E2745" s="1093">
        <f t="shared" si="169"/>
        <v>0</v>
      </c>
      <c r="F2745" s="1094">
        <f t="shared" si="170"/>
        <v>0</v>
      </c>
      <c r="G2745" s="1095">
        <f t="shared" si="171"/>
        <v>0</v>
      </c>
      <c r="H2745" s="1090" t="str">
        <f t="shared" ca="1" si="172"/>
        <v/>
      </c>
      <c r="I2745" s="1109"/>
      <c r="J2745" s="1109"/>
      <c r="K2745" s="1112"/>
      <c r="L2745" s="1091"/>
      <c r="M2745" s="1091"/>
      <c r="N2745" s="1091"/>
      <c r="O2745" s="1091"/>
      <c r="P2745" s="1096"/>
      <c r="Q2745" s="1096"/>
      <c r="R2745" s="1096"/>
      <c r="S2745" s="1091"/>
    </row>
    <row r="2746" spans="1:19" x14ac:dyDescent="0.3">
      <c r="A2746" s="1090">
        <v>2741</v>
      </c>
      <c r="B2746" s="1091"/>
      <c r="C2746" s="1091"/>
      <c r="D2746" s="1097"/>
      <c r="E2746" s="1093">
        <f t="shared" si="169"/>
        <v>0</v>
      </c>
      <c r="F2746" s="1094">
        <f t="shared" si="170"/>
        <v>0</v>
      </c>
      <c r="G2746" s="1095">
        <f t="shared" si="171"/>
        <v>0</v>
      </c>
      <c r="H2746" s="1090" t="str">
        <f t="shared" ca="1" si="172"/>
        <v/>
      </c>
      <c r="I2746" s="1109"/>
      <c r="J2746" s="1109"/>
      <c r="K2746" s="1112"/>
      <c r="L2746" s="1091"/>
      <c r="M2746" s="1091"/>
      <c r="N2746" s="1091"/>
      <c r="O2746" s="1091"/>
      <c r="P2746" s="1096"/>
      <c r="Q2746" s="1096"/>
      <c r="R2746" s="1096"/>
      <c r="S2746" s="1091"/>
    </row>
    <row r="2747" spans="1:19" x14ac:dyDescent="0.3">
      <c r="A2747" s="1090">
        <v>2742</v>
      </c>
      <c r="B2747" s="1091"/>
      <c r="C2747" s="1091"/>
      <c r="D2747" s="1097"/>
      <c r="E2747" s="1093">
        <f t="shared" si="169"/>
        <v>0</v>
      </c>
      <c r="F2747" s="1094">
        <f t="shared" si="170"/>
        <v>0</v>
      </c>
      <c r="G2747" s="1095">
        <f t="shared" si="171"/>
        <v>0</v>
      </c>
      <c r="H2747" s="1090" t="str">
        <f t="shared" ca="1" si="172"/>
        <v/>
      </c>
      <c r="I2747" s="1109"/>
      <c r="J2747" s="1109"/>
      <c r="K2747" s="1112"/>
      <c r="L2747" s="1091"/>
      <c r="M2747" s="1091"/>
      <c r="N2747" s="1091"/>
      <c r="O2747" s="1091"/>
      <c r="P2747" s="1096"/>
      <c r="Q2747" s="1096"/>
      <c r="R2747" s="1096"/>
      <c r="S2747" s="1091"/>
    </row>
    <row r="2748" spans="1:19" x14ac:dyDescent="0.3">
      <c r="A2748" s="1090">
        <v>2743</v>
      </c>
      <c r="B2748" s="1091"/>
      <c r="C2748" s="1091"/>
      <c r="D2748" s="1097"/>
      <c r="E2748" s="1093">
        <f t="shared" si="169"/>
        <v>0</v>
      </c>
      <c r="F2748" s="1094">
        <f t="shared" si="170"/>
        <v>0</v>
      </c>
      <c r="G2748" s="1095">
        <f t="shared" si="171"/>
        <v>0</v>
      </c>
      <c r="H2748" s="1090" t="str">
        <f t="shared" ca="1" si="172"/>
        <v/>
      </c>
      <c r="I2748" s="1109"/>
      <c r="J2748" s="1109"/>
      <c r="K2748" s="1112"/>
      <c r="L2748" s="1091"/>
      <c r="M2748" s="1091"/>
      <c r="N2748" s="1091"/>
      <c r="O2748" s="1091"/>
      <c r="P2748" s="1096"/>
      <c r="Q2748" s="1096"/>
      <c r="R2748" s="1096"/>
      <c r="S2748" s="1091"/>
    </row>
    <row r="2749" spans="1:19" x14ac:dyDescent="0.3">
      <c r="A2749" s="1090">
        <v>2744</v>
      </c>
      <c r="B2749" s="1091"/>
      <c r="C2749" s="1091"/>
      <c r="D2749" s="1097"/>
      <c r="E2749" s="1093">
        <f t="shared" si="169"/>
        <v>0</v>
      </c>
      <c r="F2749" s="1094">
        <f t="shared" si="170"/>
        <v>0</v>
      </c>
      <c r="G2749" s="1095">
        <f t="shared" si="171"/>
        <v>0</v>
      </c>
      <c r="H2749" s="1090" t="str">
        <f t="shared" ca="1" si="172"/>
        <v/>
      </c>
      <c r="I2749" s="1109"/>
      <c r="J2749" s="1109"/>
      <c r="K2749" s="1112"/>
      <c r="L2749" s="1091"/>
      <c r="M2749" s="1091"/>
      <c r="N2749" s="1091"/>
      <c r="O2749" s="1091"/>
      <c r="P2749" s="1096"/>
      <c r="Q2749" s="1096"/>
      <c r="R2749" s="1096"/>
      <c r="S2749" s="1091"/>
    </row>
    <row r="2750" spans="1:19" x14ac:dyDescent="0.3">
      <c r="A2750" s="1090">
        <v>2745</v>
      </c>
      <c r="B2750" s="1091"/>
      <c r="C2750" s="1091"/>
      <c r="D2750" s="1097"/>
      <c r="E2750" s="1093">
        <f t="shared" si="169"/>
        <v>0</v>
      </c>
      <c r="F2750" s="1094">
        <f t="shared" si="170"/>
        <v>0</v>
      </c>
      <c r="G2750" s="1095">
        <f t="shared" si="171"/>
        <v>0</v>
      </c>
      <c r="H2750" s="1090" t="str">
        <f t="shared" ca="1" si="172"/>
        <v/>
      </c>
      <c r="I2750" s="1109"/>
      <c r="J2750" s="1109"/>
      <c r="K2750" s="1112"/>
      <c r="L2750" s="1091"/>
      <c r="M2750" s="1091"/>
      <c r="N2750" s="1091"/>
      <c r="O2750" s="1091"/>
      <c r="P2750" s="1096"/>
      <c r="Q2750" s="1096"/>
      <c r="R2750" s="1096"/>
      <c r="S2750" s="1091"/>
    </row>
    <row r="2751" spans="1:19" x14ac:dyDescent="0.3">
      <c r="A2751" s="1090">
        <v>2746</v>
      </c>
      <c r="B2751" s="1091"/>
      <c r="C2751" s="1091"/>
      <c r="D2751" s="1097"/>
      <c r="E2751" s="1093">
        <f t="shared" si="169"/>
        <v>0</v>
      </c>
      <c r="F2751" s="1094">
        <f t="shared" si="170"/>
        <v>0</v>
      </c>
      <c r="G2751" s="1095">
        <f t="shared" si="171"/>
        <v>0</v>
      </c>
      <c r="H2751" s="1090" t="str">
        <f t="shared" ca="1" si="172"/>
        <v/>
      </c>
      <c r="I2751" s="1109"/>
      <c r="J2751" s="1109"/>
      <c r="K2751" s="1112"/>
      <c r="L2751" s="1091"/>
      <c r="M2751" s="1091"/>
      <c r="N2751" s="1091"/>
      <c r="O2751" s="1091"/>
      <c r="P2751" s="1096"/>
      <c r="Q2751" s="1096"/>
      <c r="R2751" s="1096"/>
      <c r="S2751" s="1091"/>
    </row>
    <row r="2752" spans="1:19" x14ac:dyDescent="0.3">
      <c r="A2752" s="1090">
        <v>2747</v>
      </c>
      <c r="B2752" s="1091"/>
      <c r="C2752" s="1091"/>
      <c r="D2752" s="1097"/>
      <c r="E2752" s="1093">
        <f t="shared" si="169"/>
        <v>0</v>
      </c>
      <c r="F2752" s="1094">
        <f t="shared" si="170"/>
        <v>0</v>
      </c>
      <c r="G2752" s="1095">
        <f t="shared" si="171"/>
        <v>0</v>
      </c>
      <c r="H2752" s="1090" t="str">
        <f t="shared" ca="1" si="172"/>
        <v/>
      </c>
      <c r="I2752" s="1109"/>
      <c r="J2752" s="1109"/>
      <c r="K2752" s="1112"/>
      <c r="L2752" s="1091"/>
      <c r="M2752" s="1091"/>
      <c r="N2752" s="1091"/>
      <c r="O2752" s="1091"/>
      <c r="P2752" s="1096"/>
      <c r="Q2752" s="1096"/>
      <c r="R2752" s="1096"/>
      <c r="S2752" s="1091"/>
    </row>
    <row r="2753" spans="1:19" x14ac:dyDescent="0.3">
      <c r="A2753" s="1090">
        <v>2748</v>
      </c>
      <c r="B2753" s="1091"/>
      <c r="C2753" s="1091"/>
      <c r="D2753" s="1097"/>
      <c r="E2753" s="1093">
        <f t="shared" si="169"/>
        <v>0</v>
      </c>
      <c r="F2753" s="1094">
        <f t="shared" si="170"/>
        <v>0</v>
      </c>
      <c r="G2753" s="1095">
        <f t="shared" si="171"/>
        <v>0</v>
      </c>
      <c r="H2753" s="1090" t="str">
        <f t="shared" ca="1" si="172"/>
        <v/>
      </c>
      <c r="I2753" s="1109"/>
      <c r="J2753" s="1109"/>
      <c r="K2753" s="1112"/>
      <c r="L2753" s="1091"/>
      <c r="M2753" s="1091"/>
      <c r="N2753" s="1091"/>
      <c r="O2753" s="1091"/>
      <c r="P2753" s="1096"/>
      <c r="Q2753" s="1096"/>
      <c r="R2753" s="1096"/>
      <c r="S2753" s="1091"/>
    </row>
    <row r="2754" spans="1:19" x14ac:dyDescent="0.3">
      <c r="A2754" s="1090">
        <v>2749</v>
      </c>
      <c r="B2754" s="1091"/>
      <c r="C2754" s="1091"/>
      <c r="D2754" s="1097"/>
      <c r="E2754" s="1093">
        <f t="shared" si="169"/>
        <v>0</v>
      </c>
      <c r="F2754" s="1094">
        <f t="shared" si="170"/>
        <v>0</v>
      </c>
      <c r="G2754" s="1095">
        <f t="shared" si="171"/>
        <v>0</v>
      </c>
      <c r="H2754" s="1090" t="str">
        <f t="shared" ca="1" si="172"/>
        <v/>
      </c>
      <c r="I2754" s="1109"/>
      <c r="J2754" s="1109"/>
      <c r="K2754" s="1112"/>
      <c r="L2754" s="1091"/>
      <c r="M2754" s="1091"/>
      <c r="N2754" s="1091"/>
      <c r="O2754" s="1091"/>
      <c r="P2754" s="1096"/>
      <c r="Q2754" s="1096"/>
      <c r="R2754" s="1096"/>
      <c r="S2754" s="1091"/>
    </row>
    <row r="2755" spans="1:19" x14ac:dyDescent="0.3">
      <c r="A2755" s="1090">
        <v>2750</v>
      </c>
      <c r="B2755" s="1091"/>
      <c r="C2755" s="1091"/>
      <c r="D2755" s="1097"/>
      <c r="E2755" s="1093">
        <f t="shared" si="169"/>
        <v>0</v>
      </c>
      <c r="F2755" s="1094">
        <f t="shared" si="170"/>
        <v>0</v>
      </c>
      <c r="G2755" s="1095">
        <f t="shared" si="171"/>
        <v>0</v>
      </c>
      <c r="H2755" s="1090" t="str">
        <f t="shared" ca="1" si="172"/>
        <v/>
      </c>
      <c r="I2755" s="1109"/>
      <c r="J2755" s="1109"/>
      <c r="K2755" s="1112"/>
      <c r="L2755" s="1091"/>
      <c r="M2755" s="1091"/>
      <c r="N2755" s="1091"/>
      <c r="O2755" s="1091"/>
      <c r="P2755" s="1096"/>
      <c r="Q2755" s="1096"/>
      <c r="R2755" s="1096"/>
      <c r="S2755" s="1091"/>
    </row>
    <row r="2756" spans="1:19" x14ac:dyDescent="0.3">
      <c r="A2756" s="1090">
        <v>2751</v>
      </c>
      <c r="B2756" s="1091"/>
      <c r="C2756" s="1091"/>
      <c r="D2756" s="1097"/>
      <c r="E2756" s="1093">
        <f t="shared" si="169"/>
        <v>0</v>
      </c>
      <c r="F2756" s="1094">
        <f t="shared" si="170"/>
        <v>0</v>
      </c>
      <c r="G2756" s="1095">
        <f t="shared" si="171"/>
        <v>0</v>
      </c>
      <c r="H2756" s="1090" t="str">
        <f t="shared" ca="1" si="172"/>
        <v/>
      </c>
      <c r="I2756" s="1109"/>
      <c r="J2756" s="1109"/>
      <c r="K2756" s="1112"/>
      <c r="L2756" s="1091"/>
      <c r="M2756" s="1091"/>
      <c r="N2756" s="1091"/>
      <c r="O2756" s="1091"/>
      <c r="P2756" s="1096"/>
      <c r="Q2756" s="1096"/>
      <c r="R2756" s="1096"/>
      <c r="S2756" s="1091"/>
    </row>
    <row r="2757" spans="1:19" x14ac:dyDescent="0.3">
      <c r="A2757" s="1090">
        <v>2752</v>
      </c>
      <c r="B2757" s="1091"/>
      <c r="C2757" s="1091"/>
      <c r="D2757" s="1097"/>
      <c r="E2757" s="1093">
        <f t="shared" si="169"/>
        <v>0</v>
      </c>
      <c r="F2757" s="1094">
        <f t="shared" si="170"/>
        <v>0</v>
      </c>
      <c r="G2757" s="1095">
        <f t="shared" si="171"/>
        <v>0</v>
      </c>
      <c r="H2757" s="1090" t="str">
        <f t="shared" ca="1" si="172"/>
        <v/>
      </c>
      <c r="I2757" s="1109"/>
      <c r="J2757" s="1109"/>
      <c r="K2757" s="1112"/>
      <c r="L2757" s="1091"/>
      <c r="M2757" s="1091"/>
      <c r="N2757" s="1091"/>
      <c r="O2757" s="1091"/>
      <c r="P2757" s="1096"/>
      <c r="Q2757" s="1096"/>
      <c r="R2757" s="1096"/>
      <c r="S2757" s="1091"/>
    </row>
    <row r="2758" spans="1:19" x14ac:dyDescent="0.3">
      <c r="A2758" s="1090">
        <v>2753</v>
      </c>
      <c r="B2758" s="1091"/>
      <c r="C2758" s="1091"/>
      <c r="D2758" s="1097"/>
      <c r="E2758" s="1093">
        <f t="shared" si="169"/>
        <v>0</v>
      </c>
      <c r="F2758" s="1094">
        <f t="shared" si="170"/>
        <v>0</v>
      </c>
      <c r="G2758" s="1095">
        <f t="shared" si="171"/>
        <v>0</v>
      </c>
      <c r="H2758" s="1090" t="str">
        <f t="shared" ca="1" si="172"/>
        <v/>
      </c>
      <c r="I2758" s="1109"/>
      <c r="J2758" s="1109"/>
      <c r="K2758" s="1112"/>
      <c r="L2758" s="1091"/>
      <c r="M2758" s="1091"/>
      <c r="N2758" s="1091"/>
      <c r="O2758" s="1091"/>
      <c r="P2758" s="1096"/>
      <c r="Q2758" s="1096"/>
      <c r="R2758" s="1096"/>
      <c r="S2758" s="1091"/>
    </row>
    <row r="2759" spans="1:19" x14ac:dyDescent="0.3">
      <c r="A2759" s="1090">
        <v>2754</v>
      </c>
      <c r="B2759" s="1091"/>
      <c r="C2759" s="1091"/>
      <c r="D2759" s="1097"/>
      <c r="E2759" s="1093">
        <f t="shared" ref="E2759:E2822" si="173">D2759</f>
        <v>0</v>
      </c>
      <c r="F2759" s="1094">
        <f t="shared" ref="F2759:F2822" si="174">D2759</f>
        <v>0</v>
      </c>
      <c r="G2759" s="1095">
        <f t="shared" ref="G2759:G2822" si="175">D2759</f>
        <v>0</v>
      </c>
      <c r="H2759" s="1090" t="str">
        <f t="shared" ref="H2759:H2822" ca="1" si="176">IF(ISBLANK(D2759),"",DATEDIF(G2759,TODAY(),"y"))</f>
        <v/>
      </c>
      <c r="I2759" s="1109"/>
      <c r="J2759" s="1109"/>
      <c r="K2759" s="1112"/>
      <c r="L2759" s="1091"/>
      <c r="M2759" s="1091"/>
      <c r="N2759" s="1091"/>
      <c r="O2759" s="1091"/>
      <c r="P2759" s="1096"/>
      <c r="Q2759" s="1096"/>
      <c r="R2759" s="1096"/>
      <c r="S2759" s="1091"/>
    </row>
    <row r="2760" spans="1:19" x14ac:dyDescent="0.3">
      <c r="A2760" s="1090">
        <v>2755</v>
      </c>
      <c r="B2760" s="1091"/>
      <c r="C2760" s="1091"/>
      <c r="D2760" s="1097"/>
      <c r="E2760" s="1093">
        <f t="shared" si="173"/>
        <v>0</v>
      </c>
      <c r="F2760" s="1094">
        <f t="shared" si="174"/>
        <v>0</v>
      </c>
      <c r="G2760" s="1095">
        <f t="shared" si="175"/>
        <v>0</v>
      </c>
      <c r="H2760" s="1090" t="str">
        <f t="shared" ca="1" si="176"/>
        <v/>
      </c>
      <c r="I2760" s="1109"/>
      <c r="J2760" s="1109"/>
      <c r="K2760" s="1112"/>
      <c r="L2760" s="1091"/>
      <c r="M2760" s="1091"/>
      <c r="N2760" s="1091"/>
      <c r="O2760" s="1091"/>
      <c r="P2760" s="1096"/>
      <c r="Q2760" s="1096"/>
      <c r="R2760" s="1096"/>
      <c r="S2760" s="1091"/>
    </row>
    <row r="2761" spans="1:19" x14ac:dyDescent="0.3">
      <c r="A2761" s="1090">
        <v>2756</v>
      </c>
      <c r="B2761" s="1091"/>
      <c r="C2761" s="1091"/>
      <c r="D2761" s="1097"/>
      <c r="E2761" s="1093">
        <f t="shared" si="173"/>
        <v>0</v>
      </c>
      <c r="F2761" s="1094">
        <f t="shared" si="174"/>
        <v>0</v>
      </c>
      <c r="G2761" s="1095">
        <f t="shared" si="175"/>
        <v>0</v>
      </c>
      <c r="H2761" s="1090" t="str">
        <f t="shared" ca="1" si="176"/>
        <v/>
      </c>
      <c r="I2761" s="1109"/>
      <c r="J2761" s="1109"/>
      <c r="K2761" s="1112"/>
      <c r="L2761" s="1091"/>
      <c r="M2761" s="1091"/>
      <c r="N2761" s="1091"/>
      <c r="O2761" s="1091"/>
      <c r="P2761" s="1096"/>
      <c r="Q2761" s="1096"/>
      <c r="R2761" s="1096"/>
      <c r="S2761" s="1091"/>
    </row>
    <row r="2762" spans="1:19" x14ac:dyDescent="0.3">
      <c r="A2762" s="1090">
        <v>2757</v>
      </c>
      <c r="B2762" s="1091"/>
      <c r="C2762" s="1091"/>
      <c r="D2762" s="1097"/>
      <c r="E2762" s="1093">
        <f t="shared" si="173"/>
        <v>0</v>
      </c>
      <c r="F2762" s="1094">
        <f t="shared" si="174"/>
        <v>0</v>
      </c>
      <c r="G2762" s="1095">
        <f t="shared" si="175"/>
        <v>0</v>
      </c>
      <c r="H2762" s="1090" t="str">
        <f t="shared" ca="1" si="176"/>
        <v/>
      </c>
      <c r="I2762" s="1109"/>
      <c r="J2762" s="1109"/>
      <c r="K2762" s="1112"/>
      <c r="L2762" s="1091"/>
      <c r="M2762" s="1091"/>
      <c r="N2762" s="1091"/>
      <c r="O2762" s="1091"/>
      <c r="P2762" s="1096"/>
      <c r="Q2762" s="1096"/>
      <c r="R2762" s="1096"/>
      <c r="S2762" s="1091"/>
    </row>
    <row r="2763" spans="1:19" x14ac:dyDescent="0.3">
      <c r="A2763" s="1090">
        <v>2758</v>
      </c>
      <c r="B2763" s="1091"/>
      <c r="C2763" s="1091"/>
      <c r="D2763" s="1097"/>
      <c r="E2763" s="1093">
        <f t="shared" si="173"/>
        <v>0</v>
      </c>
      <c r="F2763" s="1094">
        <f t="shared" si="174"/>
        <v>0</v>
      </c>
      <c r="G2763" s="1095">
        <f t="shared" si="175"/>
        <v>0</v>
      </c>
      <c r="H2763" s="1090" t="str">
        <f t="shared" ca="1" si="176"/>
        <v/>
      </c>
      <c r="I2763" s="1109"/>
      <c r="J2763" s="1109"/>
      <c r="K2763" s="1112"/>
      <c r="L2763" s="1091"/>
      <c r="M2763" s="1091"/>
      <c r="N2763" s="1091"/>
      <c r="O2763" s="1091"/>
      <c r="P2763" s="1096"/>
      <c r="Q2763" s="1096"/>
      <c r="R2763" s="1096"/>
      <c r="S2763" s="1091"/>
    </row>
    <row r="2764" spans="1:19" x14ac:dyDescent="0.3">
      <c r="A2764" s="1090">
        <v>2759</v>
      </c>
      <c r="B2764" s="1091"/>
      <c r="C2764" s="1091"/>
      <c r="D2764" s="1097"/>
      <c r="E2764" s="1093">
        <f t="shared" si="173"/>
        <v>0</v>
      </c>
      <c r="F2764" s="1094">
        <f t="shared" si="174"/>
        <v>0</v>
      </c>
      <c r="G2764" s="1095">
        <f t="shared" si="175"/>
        <v>0</v>
      </c>
      <c r="H2764" s="1090" t="str">
        <f t="shared" ca="1" si="176"/>
        <v/>
      </c>
      <c r="I2764" s="1109"/>
      <c r="J2764" s="1109"/>
      <c r="K2764" s="1112"/>
      <c r="L2764" s="1091"/>
      <c r="M2764" s="1091"/>
      <c r="N2764" s="1091"/>
      <c r="O2764" s="1091"/>
      <c r="P2764" s="1096"/>
      <c r="Q2764" s="1096"/>
      <c r="R2764" s="1096"/>
      <c r="S2764" s="1091"/>
    </row>
    <row r="2765" spans="1:19" x14ac:dyDescent="0.3">
      <c r="A2765" s="1090">
        <v>2760</v>
      </c>
      <c r="B2765" s="1091"/>
      <c r="C2765" s="1091"/>
      <c r="D2765" s="1097"/>
      <c r="E2765" s="1093">
        <f t="shared" si="173"/>
        <v>0</v>
      </c>
      <c r="F2765" s="1094">
        <f t="shared" si="174"/>
        <v>0</v>
      </c>
      <c r="G2765" s="1095">
        <f t="shared" si="175"/>
        <v>0</v>
      </c>
      <c r="H2765" s="1090" t="str">
        <f t="shared" ca="1" si="176"/>
        <v/>
      </c>
      <c r="I2765" s="1109"/>
      <c r="J2765" s="1109"/>
      <c r="K2765" s="1112"/>
      <c r="L2765" s="1091"/>
      <c r="M2765" s="1091"/>
      <c r="N2765" s="1091"/>
      <c r="O2765" s="1091"/>
      <c r="P2765" s="1096"/>
      <c r="Q2765" s="1096"/>
      <c r="R2765" s="1096"/>
      <c r="S2765" s="1091"/>
    </row>
    <row r="2766" spans="1:19" x14ac:dyDescent="0.3">
      <c r="A2766" s="1090">
        <v>2761</v>
      </c>
      <c r="B2766" s="1091"/>
      <c r="C2766" s="1091"/>
      <c r="D2766" s="1097"/>
      <c r="E2766" s="1093">
        <f t="shared" si="173"/>
        <v>0</v>
      </c>
      <c r="F2766" s="1094">
        <f t="shared" si="174"/>
        <v>0</v>
      </c>
      <c r="G2766" s="1095">
        <f t="shared" si="175"/>
        <v>0</v>
      </c>
      <c r="H2766" s="1090" t="str">
        <f t="shared" ca="1" si="176"/>
        <v/>
      </c>
      <c r="I2766" s="1109"/>
      <c r="J2766" s="1109"/>
      <c r="K2766" s="1112"/>
      <c r="L2766" s="1091"/>
      <c r="M2766" s="1091"/>
      <c r="N2766" s="1091"/>
      <c r="O2766" s="1091"/>
      <c r="P2766" s="1096"/>
      <c r="Q2766" s="1096"/>
      <c r="R2766" s="1096"/>
      <c r="S2766" s="1091"/>
    </row>
    <row r="2767" spans="1:19" x14ac:dyDescent="0.3">
      <c r="A2767" s="1090">
        <v>2762</v>
      </c>
      <c r="B2767" s="1091"/>
      <c r="C2767" s="1091"/>
      <c r="D2767" s="1097"/>
      <c r="E2767" s="1093">
        <f t="shared" si="173"/>
        <v>0</v>
      </c>
      <c r="F2767" s="1094">
        <f t="shared" si="174"/>
        <v>0</v>
      </c>
      <c r="G2767" s="1095">
        <f t="shared" si="175"/>
        <v>0</v>
      </c>
      <c r="H2767" s="1090" t="str">
        <f t="shared" ca="1" si="176"/>
        <v/>
      </c>
      <c r="I2767" s="1109"/>
      <c r="J2767" s="1109"/>
      <c r="K2767" s="1112"/>
      <c r="L2767" s="1091"/>
      <c r="M2767" s="1091"/>
      <c r="N2767" s="1091"/>
      <c r="O2767" s="1091"/>
      <c r="P2767" s="1096"/>
      <c r="Q2767" s="1096"/>
      <c r="R2767" s="1096"/>
      <c r="S2767" s="1091"/>
    </row>
    <row r="2768" spans="1:19" x14ac:dyDescent="0.3">
      <c r="A2768" s="1090">
        <v>2763</v>
      </c>
      <c r="B2768" s="1091"/>
      <c r="C2768" s="1091"/>
      <c r="D2768" s="1097"/>
      <c r="E2768" s="1093">
        <f t="shared" si="173"/>
        <v>0</v>
      </c>
      <c r="F2768" s="1094">
        <f t="shared" si="174"/>
        <v>0</v>
      </c>
      <c r="G2768" s="1095">
        <f t="shared" si="175"/>
        <v>0</v>
      </c>
      <c r="H2768" s="1090" t="str">
        <f t="shared" ca="1" si="176"/>
        <v/>
      </c>
      <c r="I2768" s="1109"/>
      <c r="J2768" s="1109"/>
      <c r="K2768" s="1112"/>
      <c r="L2768" s="1091"/>
      <c r="M2768" s="1091"/>
      <c r="N2768" s="1091"/>
      <c r="O2768" s="1091"/>
      <c r="P2768" s="1096"/>
      <c r="Q2768" s="1096"/>
      <c r="R2768" s="1096"/>
      <c r="S2768" s="1091"/>
    </row>
    <row r="2769" spans="1:19" x14ac:dyDescent="0.3">
      <c r="A2769" s="1090">
        <v>2764</v>
      </c>
      <c r="B2769" s="1091"/>
      <c r="C2769" s="1091"/>
      <c r="D2769" s="1097"/>
      <c r="E2769" s="1093">
        <f t="shared" si="173"/>
        <v>0</v>
      </c>
      <c r="F2769" s="1094">
        <f t="shared" si="174"/>
        <v>0</v>
      </c>
      <c r="G2769" s="1095">
        <f t="shared" si="175"/>
        <v>0</v>
      </c>
      <c r="H2769" s="1090" t="str">
        <f t="shared" ca="1" si="176"/>
        <v/>
      </c>
      <c r="I2769" s="1109"/>
      <c r="J2769" s="1109"/>
      <c r="K2769" s="1112"/>
      <c r="L2769" s="1091"/>
      <c r="M2769" s="1091"/>
      <c r="N2769" s="1091"/>
      <c r="O2769" s="1091"/>
      <c r="P2769" s="1096"/>
      <c r="Q2769" s="1096"/>
      <c r="R2769" s="1096"/>
      <c r="S2769" s="1091"/>
    </row>
    <row r="2770" spans="1:19" x14ac:dyDescent="0.3">
      <c r="A2770" s="1090">
        <v>2765</v>
      </c>
      <c r="B2770" s="1091"/>
      <c r="C2770" s="1091"/>
      <c r="D2770" s="1097"/>
      <c r="E2770" s="1093">
        <f t="shared" si="173"/>
        <v>0</v>
      </c>
      <c r="F2770" s="1094">
        <f t="shared" si="174"/>
        <v>0</v>
      </c>
      <c r="G2770" s="1095">
        <f t="shared" si="175"/>
        <v>0</v>
      </c>
      <c r="H2770" s="1090" t="str">
        <f t="shared" ca="1" si="176"/>
        <v/>
      </c>
      <c r="I2770" s="1109"/>
      <c r="J2770" s="1109"/>
      <c r="K2770" s="1112"/>
      <c r="L2770" s="1091"/>
      <c r="M2770" s="1091"/>
      <c r="N2770" s="1091"/>
      <c r="O2770" s="1091"/>
      <c r="P2770" s="1096"/>
      <c r="Q2770" s="1096"/>
      <c r="R2770" s="1096"/>
      <c r="S2770" s="1091"/>
    </row>
    <row r="2771" spans="1:19" x14ac:dyDescent="0.3">
      <c r="A2771" s="1090">
        <v>2766</v>
      </c>
      <c r="B2771" s="1091"/>
      <c r="C2771" s="1091"/>
      <c r="D2771" s="1097"/>
      <c r="E2771" s="1093">
        <f t="shared" si="173"/>
        <v>0</v>
      </c>
      <c r="F2771" s="1094">
        <f t="shared" si="174"/>
        <v>0</v>
      </c>
      <c r="G2771" s="1095">
        <f t="shared" si="175"/>
        <v>0</v>
      </c>
      <c r="H2771" s="1090" t="str">
        <f t="shared" ca="1" si="176"/>
        <v/>
      </c>
      <c r="I2771" s="1109"/>
      <c r="J2771" s="1109"/>
      <c r="K2771" s="1112"/>
      <c r="L2771" s="1091"/>
      <c r="M2771" s="1091"/>
      <c r="N2771" s="1091"/>
      <c r="O2771" s="1091"/>
      <c r="P2771" s="1096"/>
      <c r="Q2771" s="1096"/>
      <c r="R2771" s="1096"/>
      <c r="S2771" s="1091"/>
    </row>
    <row r="2772" spans="1:19" x14ac:dyDescent="0.3">
      <c r="A2772" s="1090">
        <v>2767</v>
      </c>
      <c r="B2772" s="1091"/>
      <c r="C2772" s="1091"/>
      <c r="D2772" s="1097"/>
      <c r="E2772" s="1093">
        <f t="shared" si="173"/>
        <v>0</v>
      </c>
      <c r="F2772" s="1094">
        <f t="shared" si="174"/>
        <v>0</v>
      </c>
      <c r="G2772" s="1095">
        <f t="shared" si="175"/>
        <v>0</v>
      </c>
      <c r="H2772" s="1090" t="str">
        <f t="shared" ca="1" si="176"/>
        <v/>
      </c>
      <c r="I2772" s="1109"/>
      <c r="J2772" s="1109"/>
      <c r="K2772" s="1112"/>
      <c r="L2772" s="1091"/>
      <c r="M2772" s="1091"/>
      <c r="N2772" s="1091"/>
      <c r="O2772" s="1091"/>
      <c r="P2772" s="1096"/>
      <c r="Q2772" s="1096"/>
      <c r="R2772" s="1096"/>
      <c r="S2772" s="1091"/>
    </row>
    <row r="2773" spans="1:19" x14ac:dyDescent="0.3">
      <c r="A2773" s="1090">
        <v>2768</v>
      </c>
      <c r="B2773" s="1091"/>
      <c r="C2773" s="1091"/>
      <c r="D2773" s="1097"/>
      <c r="E2773" s="1093">
        <f t="shared" si="173"/>
        <v>0</v>
      </c>
      <c r="F2773" s="1094">
        <f t="shared" si="174"/>
        <v>0</v>
      </c>
      <c r="G2773" s="1095">
        <f t="shared" si="175"/>
        <v>0</v>
      </c>
      <c r="H2773" s="1090" t="str">
        <f t="shared" ca="1" si="176"/>
        <v/>
      </c>
      <c r="I2773" s="1109"/>
      <c r="J2773" s="1109"/>
      <c r="K2773" s="1112"/>
      <c r="L2773" s="1091"/>
      <c r="M2773" s="1091"/>
      <c r="N2773" s="1091"/>
      <c r="O2773" s="1091"/>
      <c r="P2773" s="1096"/>
      <c r="Q2773" s="1096"/>
      <c r="R2773" s="1096"/>
      <c r="S2773" s="1091"/>
    </row>
    <row r="2774" spans="1:19" x14ac:dyDescent="0.3">
      <c r="A2774" s="1090">
        <v>2769</v>
      </c>
      <c r="B2774" s="1091"/>
      <c r="C2774" s="1091"/>
      <c r="D2774" s="1097"/>
      <c r="E2774" s="1093">
        <f t="shared" si="173"/>
        <v>0</v>
      </c>
      <c r="F2774" s="1094">
        <f t="shared" si="174"/>
        <v>0</v>
      </c>
      <c r="G2774" s="1095">
        <f t="shared" si="175"/>
        <v>0</v>
      </c>
      <c r="H2774" s="1090" t="str">
        <f t="shared" ca="1" si="176"/>
        <v/>
      </c>
      <c r="I2774" s="1109"/>
      <c r="J2774" s="1109"/>
      <c r="K2774" s="1112"/>
      <c r="L2774" s="1091"/>
      <c r="M2774" s="1091"/>
      <c r="N2774" s="1091"/>
      <c r="O2774" s="1091"/>
      <c r="P2774" s="1096"/>
      <c r="Q2774" s="1096"/>
      <c r="R2774" s="1096"/>
      <c r="S2774" s="1091"/>
    </row>
    <row r="2775" spans="1:19" x14ac:dyDescent="0.3">
      <c r="A2775" s="1090">
        <v>2770</v>
      </c>
      <c r="B2775" s="1091"/>
      <c r="C2775" s="1091"/>
      <c r="D2775" s="1097"/>
      <c r="E2775" s="1093">
        <f t="shared" si="173"/>
        <v>0</v>
      </c>
      <c r="F2775" s="1094">
        <f t="shared" si="174"/>
        <v>0</v>
      </c>
      <c r="G2775" s="1095">
        <f t="shared" si="175"/>
        <v>0</v>
      </c>
      <c r="H2775" s="1090" t="str">
        <f t="shared" ca="1" si="176"/>
        <v/>
      </c>
      <c r="I2775" s="1109"/>
      <c r="J2775" s="1109"/>
      <c r="K2775" s="1112"/>
      <c r="L2775" s="1091"/>
      <c r="M2775" s="1091"/>
      <c r="N2775" s="1091"/>
      <c r="O2775" s="1091"/>
      <c r="P2775" s="1096"/>
      <c r="Q2775" s="1096"/>
      <c r="R2775" s="1096"/>
      <c r="S2775" s="1091"/>
    </row>
    <row r="2776" spans="1:19" x14ac:dyDescent="0.3">
      <c r="A2776" s="1090">
        <v>2771</v>
      </c>
      <c r="B2776" s="1091"/>
      <c r="C2776" s="1091"/>
      <c r="D2776" s="1097"/>
      <c r="E2776" s="1093">
        <f t="shared" si="173"/>
        <v>0</v>
      </c>
      <c r="F2776" s="1094">
        <f t="shared" si="174"/>
        <v>0</v>
      </c>
      <c r="G2776" s="1095">
        <f t="shared" si="175"/>
        <v>0</v>
      </c>
      <c r="H2776" s="1090" t="str">
        <f t="shared" ca="1" si="176"/>
        <v/>
      </c>
      <c r="I2776" s="1109"/>
      <c r="J2776" s="1109"/>
      <c r="K2776" s="1112"/>
      <c r="L2776" s="1091"/>
      <c r="M2776" s="1091"/>
      <c r="N2776" s="1091"/>
      <c r="O2776" s="1091"/>
      <c r="P2776" s="1096"/>
      <c r="Q2776" s="1096"/>
      <c r="R2776" s="1096"/>
      <c r="S2776" s="1091"/>
    </row>
    <row r="2777" spans="1:19" x14ac:dyDescent="0.3">
      <c r="A2777" s="1090">
        <v>2772</v>
      </c>
      <c r="B2777" s="1091"/>
      <c r="C2777" s="1091"/>
      <c r="D2777" s="1097"/>
      <c r="E2777" s="1093">
        <f t="shared" si="173"/>
        <v>0</v>
      </c>
      <c r="F2777" s="1094">
        <f t="shared" si="174"/>
        <v>0</v>
      </c>
      <c r="G2777" s="1095">
        <f t="shared" si="175"/>
        <v>0</v>
      </c>
      <c r="H2777" s="1090" t="str">
        <f t="shared" ca="1" si="176"/>
        <v/>
      </c>
      <c r="I2777" s="1109"/>
      <c r="J2777" s="1109"/>
      <c r="K2777" s="1112"/>
      <c r="L2777" s="1091"/>
      <c r="M2777" s="1091"/>
      <c r="N2777" s="1091"/>
      <c r="O2777" s="1091"/>
      <c r="P2777" s="1096"/>
      <c r="Q2777" s="1096"/>
      <c r="R2777" s="1096"/>
      <c r="S2777" s="1091"/>
    </row>
    <row r="2778" spans="1:19" x14ac:dyDescent="0.3">
      <c r="A2778" s="1090">
        <v>2773</v>
      </c>
      <c r="B2778" s="1091"/>
      <c r="C2778" s="1091"/>
      <c r="D2778" s="1097"/>
      <c r="E2778" s="1093">
        <f t="shared" si="173"/>
        <v>0</v>
      </c>
      <c r="F2778" s="1094">
        <f t="shared" si="174"/>
        <v>0</v>
      </c>
      <c r="G2778" s="1095">
        <f t="shared" si="175"/>
        <v>0</v>
      </c>
      <c r="H2778" s="1090" t="str">
        <f t="shared" ca="1" si="176"/>
        <v/>
      </c>
      <c r="I2778" s="1109"/>
      <c r="J2778" s="1109"/>
      <c r="K2778" s="1112"/>
      <c r="L2778" s="1091"/>
      <c r="M2778" s="1091"/>
      <c r="N2778" s="1091"/>
      <c r="O2778" s="1091"/>
      <c r="P2778" s="1096"/>
      <c r="Q2778" s="1096"/>
      <c r="R2778" s="1096"/>
      <c r="S2778" s="1091"/>
    </row>
    <row r="2779" spans="1:19" x14ac:dyDescent="0.3">
      <c r="A2779" s="1090">
        <v>2774</v>
      </c>
      <c r="B2779" s="1091"/>
      <c r="C2779" s="1091"/>
      <c r="D2779" s="1097"/>
      <c r="E2779" s="1093">
        <f t="shared" si="173"/>
        <v>0</v>
      </c>
      <c r="F2779" s="1094">
        <f t="shared" si="174"/>
        <v>0</v>
      </c>
      <c r="G2779" s="1095">
        <f t="shared" si="175"/>
        <v>0</v>
      </c>
      <c r="H2779" s="1090" t="str">
        <f t="shared" ca="1" si="176"/>
        <v/>
      </c>
      <c r="I2779" s="1109"/>
      <c r="J2779" s="1109"/>
      <c r="K2779" s="1112"/>
      <c r="L2779" s="1091"/>
      <c r="M2779" s="1091"/>
      <c r="N2779" s="1091"/>
      <c r="O2779" s="1091"/>
      <c r="P2779" s="1096"/>
      <c r="Q2779" s="1096"/>
      <c r="R2779" s="1096"/>
      <c r="S2779" s="1091"/>
    </row>
    <row r="2780" spans="1:19" x14ac:dyDescent="0.3">
      <c r="A2780" s="1090">
        <v>2775</v>
      </c>
      <c r="B2780" s="1091"/>
      <c r="C2780" s="1091"/>
      <c r="D2780" s="1097"/>
      <c r="E2780" s="1093">
        <f t="shared" si="173"/>
        <v>0</v>
      </c>
      <c r="F2780" s="1094">
        <f t="shared" si="174"/>
        <v>0</v>
      </c>
      <c r="G2780" s="1095">
        <f t="shared" si="175"/>
        <v>0</v>
      </c>
      <c r="H2780" s="1090" t="str">
        <f t="shared" ca="1" si="176"/>
        <v/>
      </c>
      <c r="I2780" s="1109"/>
      <c r="J2780" s="1109"/>
      <c r="K2780" s="1112"/>
      <c r="L2780" s="1091"/>
      <c r="M2780" s="1091"/>
      <c r="N2780" s="1091"/>
      <c r="O2780" s="1091"/>
      <c r="P2780" s="1096"/>
      <c r="Q2780" s="1096"/>
      <c r="R2780" s="1096"/>
      <c r="S2780" s="1091"/>
    </row>
    <row r="2781" spans="1:19" x14ac:dyDescent="0.3">
      <c r="A2781" s="1090">
        <v>2776</v>
      </c>
      <c r="B2781" s="1091"/>
      <c r="C2781" s="1091"/>
      <c r="D2781" s="1097"/>
      <c r="E2781" s="1093">
        <f t="shared" si="173"/>
        <v>0</v>
      </c>
      <c r="F2781" s="1094">
        <f t="shared" si="174"/>
        <v>0</v>
      </c>
      <c r="G2781" s="1095">
        <f t="shared" si="175"/>
        <v>0</v>
      </c>
      <c r="H2781" s="1090" t="str">
        <f t="shared" ca="1" si="176"/>
        <v/>
      </c>
      <c r="I2781" s="1109"/>
      <c r="J2781" s="1109"/>
      <c r="K2781" s="1112"/>
      <c r="L2781" s="1091"/>
      <c r="M2781" s="1091"/>
      <c r="N2781" s="1091"/>
      <c r="O2781" s="1091"/>
      <c r="P2781" s="1096"/>
      <c r="Q2781" s="1096"/>
      <c r="R2781" s="1096"/>
      <c r="S2781" s="1091"/>
    </row>
    <row r="2782" spans="1:19" x14ac:dyDescent="0.3">
      <c r="A2782" s="1090">
        <v>2777</v>
      </c>
      <c r="B2782" s="1091"/>
      <c r="C2782" s="1091"/>
      <c r="D2782" s="1097"/>
      <c r="E2782" s="1093">
        <f t="shared" si="173"/>
        <v>0</v>
      </c>
      <c r="F2782" s="1094">
        <f t="shared" si="174"/>
        <v>0</v>
      </c>
      <c r="G2782" s="1095">
        <f t="shared" si="175"/>
        <v>0</v>
      </c>
      <c r="H2782" s="1090" t="str">
        <f t="shared" ca="1" si="176"/>
        <v/>
      </c>
      <c r="I2782" s="1109"/>
      <c r="J2782" s="1109"/>
      <c r="K2782" s="1112"/>
      <c r="L2782" s="1091"/>
      <c r="M2782" s="1091"/>
      <c r="N2782" s="1091"/>
      <c r="O2782" s="1091"/>
      <c r="P2782" s="1096"/>
      <c r="Q2782" s="1096"/>
      <c r="R2782" s="1096"/>
      <c r="S2782" s="1091"/>
    </row>
    <row r="2783" spans="1:19" x14ac:dyDescent="0.3">
      <c r="A2783" s="1090">
        <v>2778</v>
      </c>
      <c r="B2783" s="1091"/>
      <c r="C2783" s="1091"/>
      <c r="D2783" s="1097"/>
      <c r="E2783" s="1093">
        <f t="shared" si="173"/>
        <v>0</v>
      </c>
      <c r="F2783" s="1094">
        <f t="shared" si="174"/>
        <v>0</v>
      </c>
      <c r="G2783" s="1095">
        <f t="shared" si="175"/>
        <v>0</v>
      </c>
      <c r="H2783" s="1090" t="str">
        <f t="shared" ca="1" si="176"/>
        <v/>
      </c>
      <c r="I2783" s="1109"/>
      <c r="J2783" s="1109"/>
      <c r="K2783" s="1112"/>
      <c r="L2783" s="1091"/>
      <c r="M2783" s="1091"/>
      <c r="N2783" s="1091"/>
      <c r="O2783" s="1091"/>
      <c r="P2783" s="1096"/>
      <c r="Q2783" s="1096"/>
      <c r="R2783" s="1096"/>
      <c r="S2783" s="1091"/>
    </row>
    <row r="2784" spans="1:19" x14ac:dyDescent="0.3">
      <c r="A2784" s="1090">
        <v>2779</v>
      </c>
      <c r="B2784" s="1091"/>
      <c r="C2784" s="1091"/>
      <c r="D2784" s="1097"/>
      <c r="E2784" s="1093">
        <f t="shared" si="173"/>
        <v>0</v>
      </c>
      <c r="F2784" s="1094">
        <f t="shared" si="174"/>
        <v>0</v>
      </c>
      <c r="G2784" s="1095">
        <f t="shared" si="175"/>
        <v>0</v>
      </c>
      <c r="H2784" s="1090" t="str">
        <f t="shared" ca="1" si="176"/>
        <v/>
      </c>
      <c r="I2784" s="1109"/>
      <c r="J2784" s="1109"/>
      <c r="K2784" s="1112"/>
      <c r="L2784" s="1091"/>
      <c r="M2784" s="1091"/>
      <c r="N2784" s="1091"/>
      <c r="O2784" s="1091"/>
      <c r="P2784" s="1096"/>
      <c r="Q2784" s="1096"/>
      <c r="R2784" s="1096"/>
      <c r="S2784" s="1091"/>
    </row>
    <row r="2785" spans="1:19" x14ac:dyDescent="0.3">
      <c r="A2785" s="1090">
        <v>2780</v>
      </c>
      <c r="B2785" s="1091"/>
      <c r="C2785" s="1091"/>
      <c r="D2785" s="1097"/>
      <c r="E2785" s="1093">
        <f t="shared" si="173"/>
        <v>0</v>
      </c>
      <c r="F2785" s="1094">
        <f t="shared" si="174"/>
        <v>0</v>
      </c>
      <c r="G2785" s="1095">
        <f t="shared" si="175"/>
        <v>0</v>
      </c>
      <c r="H2785" s="1090" t="str">
        <f t="shared" ca="1" si="176"/>
        <v/>
      </c>
      <c r="I2785" s="1109"/>
      <c r="J2785" s="1109"/>
      <c r="K2785" s="1112"/>
      <c r="L2785" s="1091"/>
      <c r="M2785" s="1091"/>
      <c r="N2785" s="1091"/>
      <c r="O2785" s="1091"/>
      <c r="P2785" s="1096"/>
      <c r="Q2785" s="1096"/>
      <c r="R2785" s="1096"/>
      <c r="S2785" s="1091"/>
    </row>
    <row r="2786" spans="1:19" x14ac:dyDescent="0.3">
      <c r="A2786" s="1090">
        <v>2781</v>
      </c>
      <c r="B2786" s="1091"/>
      <c r="C2786" s="1091"/>
      <c r="D2786" s="1097"/>
      <c r="E2786" s="1093">
        <f t="shared" si="173"/>
        <v>0</v>
      </c>
      <c r="F2786" s="1094">
        <f t="shared" si="174"/>
        <v>0</v>
      </c>
      <c r="G2786" s="1095">
        <f t="shared" si="175"/>
        <v>0</v>
      </c>
      <c r="H2786" s="1090" t="str">
        <f t="shared" ca="1" si="176"/>
        <v/>
      </c>
      <c r="I2786" s="1109"/>
      <c r="J2786" s="1109"/>
      <c r="K2786" s="1112"/>
      <c r="L2786" s="1091"/>
      <c r="M2786" s="1091"/>
      <c r="N2786" s="1091"/>
      <c r="O2786" s="1091"/>
      <c r="P2786" s="1096"/>
      <c r="Q2786" s="1096"/>
      <c r="R2786" s="1096"/>
      <c r="S2786" s="1091"/>
    </row>
    <row r="2787" spans="1:19" x14ac:dyDescent="0.3">
      <c r="A2787" s="1090">
        <v>2782</v>
      </c>
      <c r="B2787" s="1091"/>
      <c r="C2787" s="1091"/>
      <c r="D2787" s="1097"/>
      <c r="E2787" s="1093">
        <f t="shared" si="173"/>
        <v>0</v>
      </c>
      <c r="F2787" s="1094">
        <f t="shared" si="174"/>
        <v>0</v>
      </c>
      <c r="G2787" s="1095">
        <f t="shared" si="175"/>
        <v>0</v>
      </c>
      <c r="H2787" s="1090" t="str">
        <f t="shared" ca="1" si="176"/>
        <v/>
      </c>
      <c r="I2787" s="1109"/>
      <c r="J2787" s="1109"/>
      <c r="K2787" s="1112"/>
      <c r="L2787" s="1091"/>
      <c r="M2787" s="1091"/>
      <c r="N2787" s="1091"/>
      <c r="O2787" s="1091"/>
      <c r="P2787" s="1096"/>
      <c r="Q2787" s="1096"/>
      <c r="R2787" s="1096"/>
      <c r="S2787" s="1091"/>
    </row>
    <row r="2788" spans="1:19" x14ac:dyDescent="0.3">
      <c r="A2788" s="1090">
        <v>2783</v>
      </c>
      <c r="B2788" s="1091"/>
      <c r="C2788" s="1091"/>
      <c r="D2788" s="1097"/>
      <c r="E2788" s="1093">
        <f t="shared" si="173"/>
        <v>0</v>
      </c>
      <c r="F2788" s="1094">
        <f t="shared" si="174"/>
        <v>0</v>
      </c>
      <c r="G2788" s="1095">
        <f t="shared" si="175"/>
        <v>0</v>
      </c>
      <c r="H2788" s="1090" t="str">
        <f t="shared" ca="1" si="176"/>
        <v/>
      </c>
      <c r="I2788" s="1109"/>
      <c r="J2788" s="1109"/>
      <c r="K2788" s="1112"/>
      <c r="L2788" s="1091"/>
      <c r="M2788" s="1091"/>
      <c r="N2788" s="1091"/>
      <c r="O2788" s="1091"/>
      <c r="P2788" s="1096"/>
      <c r="Q2788" s="1096"/>
      <c r="R2788" s="1096"/>
      <c r="S2788" s="1091"/>
    </row>
    <row r="2789" spans="1:19" x14ac:dyDescent="0.3">
      <c r="A2789" s="1090">
        <v>2784</v>
      </c>
      <c r="B2789" s="1091"/>
      <c r="C2789" s="1091"/>
      <c r="D2789" s="1097"/>
      <c r="E2789" s="1093">
        <f t="shared" si="173"/>
        <v>0</v>
      </c>
      <c r="F2789" s="1094">
        <f t="shared" si="174"/>
        <v>0</v>
      </c>
      <c r="G2789" s="1095">
        <f t="shared" si="175"/>
        <v>0</v>
      </c>
      <c r="H2789" s="1090" t="str">
        <f t="shared" ca="1" si="176"/>
        <v/>
      </c>
      <c r="I2789" s="1109"/>
      <c r="J2789" s="1109"/>
      <c r="K2789" s="1112"/>
      <c r="L2789" s="1091"/>
      <c r="M2789" s="1091"/>
      <c r="N2789" s="1091"/>
      <c r="O2789" s="1091"/>
      <c r="P2789" s="1096"/>
      <c r="Q2789" s="1096"/>
      <c r="R2789" s="1096"/>
      <c r="S2789" s="1091"/>
    </row>
    <row r="2790" spans="1:19" x14ac:dyDescent="0.3">
      <c r="A2790" s="1090">
        <v>2785</v>
      </c>
      <c r="B2790" s="1091"/>
      <c r="C2790" s="1091"/>
      <c r="D2790" s="1097"/>
      <c r="E2790" s="1093">
        <f t="shared" si="173"/>
        <v>0</v>
      </c>
      <c r="F2790" s="1094">
        <f t="shared" si="174"/>
        <v>0</v>
      </c>
      <c r="G2790" s="1095">
        <f t="shared" si="175"/>
        <v>0</v>
      </c>
      <c r="H2790" s="1090" t="str">
        <f t="shared" ca="1" si="176"/>
        <v/>
      </c>
      <c r="I2790" s="1109"/>
      <c r="J2790" s="1109"/>
      <c r="K2790" s="1112"/>
      <c r="L2790" s="1091"/>
      <c r="M2790" s="1091"/>
      <c r="N2790" s="1091"/>
      <c r="O2790" s="1091"/>
      <c r="P2790" s="1096"/>
      <c r="Q2790" s="1096"/>
      <c r="R2790" s="1096"/>
      <c r="S2790" s="1091"/>
    </row>
    <row r="2791" spans="1:19" x14ac:dyDescent="0.3">
      <c r="A2791" s="1090">
        <v>2786</v>
      </c>
      <c r="B2791" s="1091"/>
      <c r="C2791" s="1091"/>
      <c r="D2791" s="1097"/>
      <c r="E2791" s="1093">
        <f t="shared" si="173"/>
        <v>0</v>
      </c>
      <c r="F2791" s="1094">
        <f t="shared" si="174"/>
        <v>0</v>
      </c>
      <c r="G2791" s="1095">
        <f t="shared" si="175"/>
        <v>0</v>
      </c>
      <c r="H2791" s="1090" t="str">
        <f t="shared" ca="1" si="176"/>
        <v/>
      </c>
      <c r="I2791" s="1109"/>
      <c r="J2791" s="1109"/>
      <c r="K2791" s="1112"/>
      <c r="L2791" s="1091"/>
      <c r="M2791" s="1091"/>
      <c r="N2791" s="1091"/>
      <c r="O2791" s="1091"/>
      <c r="P2791" s="1096"/>
      <c r="Q2791" s="1096"/>
      <c r="R2791" s="1096"/>
      <c r="S2791" s="1091"/>
    </row>
    <row r="2792" spans="1:19" x14ac:dyDescent="0.3">
      <c r="A2792" s="1090">
        <v>2787</v>
      </c>
      <c r="B2792" s="1091"/>
      <c r="C2792" s="1091"/>
      <c r="D2792" s="1097"/>
      <c r="E2792" s="1093">
        <f t="shared" si="173"/>
        <v>0</v>
      </c>
      <c r="F2792" s="1094">
        <f t="shared" si="174"/>
        <v>0</v>
      </c>
      <c r="G2792" s="1095">
        <f t="shared" si="175"/>
        <v>0</v>
      </c>
      <c r="H2792" s="1090" t="str">
        <f t="shared" ca="1" si="176"/>
        <v/>
      </c>
      <c r="I2792" s="1109"/>
      <c r="J2792" s="1109"/>
      <c r="K2792" s="1112"/>
      <c r="L2792" s="1091"/>
      <c r="M2792" s="1091"/>
      <c r="N2792" s="1091"/>
      <c r="O2792" s="1091"/>
      <c r="P2792" s="1096"/>
      <c r="Q2792" s="1096"/>
      <c r="R2792" s="1096"/>
      <c r="S2792" s="1091"/>
    </row>
    <row r="2793" spans="1:19" x14ac:dyDescent="0.3">
      <c r="A2793" s="1090">
        <v>2788</v>
      </c>
      <c r="B2793" s="1091"/>
      <c r="C2793" s="1091"/>
      <c r="D2793" s="1097"/>
      <c r="E2793" s="1093">
        <f t="shared" si="173"/>
        <v>0</v>
      </c>
      <c r="F2793" s="1094">
        <f t="shared" si="174"/>
        <v>0</v>
      </c>
      <c r="G2793" s="1095">
        <f t="shared" si="175"/>
        <v>0</v>
      </c>
      <c r="H2793" s="1090" t="str">
        <f t="shared" ca="1" si="176"/>
        <v/>
      </c>
      <c r="I2793" s="1109"/>
      <c r="J2793" s="1109"/>
      <c r="K2793" s="1112"/>
      <c r="L2793" s="1091"/>
      <c r="M2793" s="1091"/>
      <c r="N2793" s="1091"/>
      <c r="O2793" s="1091"/>
      <c r="P2793" s="1096"/>
      <c r="Q2793" s="1096"/>
      <c r="R2793" s="1096"/>
      <c r="S2793" s="1091"/>
    </row>
    <row r="2794" spans="1:19" x14ac:dyDescent="0.3">
      <c r="A2794" s="1090">
        <v>2789</v>
      </c>
      <c r="B2794" s="1091"/>
      <c r="C2794" s="1091"/>
      <c r="D2794" s="1097"/>
      <c r="E2794" s="1093">
        <f t="shared" si="173"/>
        <v>0</v>
      </c>
      <c r="F2794" s="1094">
        <f t="shared" si="174"/>
        <v>0</v>
      </c>
      <c r="G2794" s="1095">
        <f t="shared" si="175"/>
        <v>0</v>
      </c>
      <c r="H2794" s="1090" t="str">
        <f t="shared" ca="1" si="176"/>
        <v/>
      </c>
      <c r="I2794" s="1109"/>
      <c r="J2794" s="1109"/>
      <c r="K2794" s="1112"/>
      <c r="L2794" s="1091"/>
      <c r="M2794" s="1091"/>
      <c r="N2794" s="1091"/>
      <c r="O2794" s="1091"/>
      <c r="P2794" s="1096"/>
      <c r="Q2794" s="1096"/>
      <c r="R2794" s="1096"/>
      <c r="S2794" s="1091"/>
    </row>
    <row r="2795" spans="1:19" x14ac:dyDescent="0.3">
      <c r="A2795" s="1090">
        <v>2790</v>
      </c>
      <c r="B2795" s="1091"/>
      <c r="C2795" s="1091"/>
      <c r="D2795" s="1097"/>
      <c r="E2795" s="1093">
        <f t="shared" si="173"/>
        <v>0</v>
      </c>
      <c r="F2795" s="1094">
        <f t="shared" si="174"/>
        <v>0</v>
      </c>
      <c r="G2795" s="1095">
        <f t="shared" si="175"/>
        <v>0</v>
      </c>
      <c r="H2795" s="1090" t="str">
        <f t="shared" ca="1" si="176"/>
        <v/>
      </c>
      <c r="I2795" s="1109"/>
      <c r="J2795" s="1109"/>
      <c r="K2795" s="1112"/>
      <c r="L2795" s="1091"/>
      <c r="M2795" s="1091"/>
      <c r="N2795" s="1091"/>
      <c r="O2795" s="1091"/>
      <c r="P2795" s="1096"/>
      <c r="Q2795" s="1096"/>
      <c r="R2795" s="1096"/>
      <c r="S2795" s="1091"/>
    </row>
    <row r="2796" spans="1:19" x14ac:dyDescent="0.3">
      <c r="A2796" s="1090">
        <v>2791</v>
      </c>
      <c r="B2796" s="1091"/>
      <c r="C2796" s="1091"/>
      <c r="D2796" s="1097"/>
      <c r="E2796" s="1093">
        <f t="shared" si="173"/>
        <v>0</v>
      </c>
      <c r="F2796" s="1094">
        <f t="shared" si="174"/>
        <v>0</v>
      </c>
      <c r="G2796" s="1095">
        <f t="shared" si="175"/>
        <v>0</v>
      </c>
      <c r="H2796" s="1090" t="str">
        <f t="shared" ca="1" si="176"/>
        <v/>
      </c>
      <c r="I2796" s="1109"/>
      <c r="J2796" s="1109"/>
      <c r="K2796" s="1112"/>
      <c r="L2796" s="1091"/>
      <c r="M2796" s="1091"/>
      <c r="N2796" s="1091"/>
      <c r="O2796" s="1091"/>
      <c r="P2796" s="1096"/>
      <c r="Q2796" s="1096"/>
      <c r="R2796" s="1096"/>
      <c r="S2796" s="1091"/>
    </row>
    <row r="2797" spans="1:19" x14ac:dyDescent="0.3">
      <c r="A2797" s="1090">
        <v>2792</v>
      </c>
      <c r="B2797" s="1091"/>
      <c r="C2797" s="1091"/>
      <c r="D2797" s="1097"/>
      <c r="E2797" s="1093">
        <f t="shared" si="173"/>
        <v>0</v>
      </c>
      <c r="F2797" s="1094">
        <f t="shared" si="174"/>
        <v>0</v>
      </c>
      <c r="G2797" s="1095">
        <f t="shared" si="175"/>
        <v>0</v>
      </c>
      <c r="H2797" s="1090" t="str">
        <f t="shared" ca="1" si="176"/>
        <v/>
      </c>
      <c r="I2797" s="1109"/>
      <c r="J2797" s="1109"/>
      <c r="K2797" s="1112"/>
      <c r="L2797" s="1091"/>
      <c r="M2797" s="1091"/>
      <c r="N2797" s="1091"/>
      <c r="O2797" s="1091"/>
      <c r="P2797" s="1096"/>
      <c r="Q2797" s="1096"/>
      <c r="R2797" s="1096"/>
      <c r="S2797" s="1091"/>
    </row>
    <row r="2798" spans="1:19" x14ac:dyDescent="0.3">
      <c r="A2798" s="1090">
        <v>2793</v>
      </c>
      <c r="B2798" s="1091"/>
      <c r="C2798" s="1091"/>
      <c r="D2798" s="1097"/>
      <c r="E2798" s="1093">
        <f t="shared" si="173"/>
        <v>0</v>
      </c>
      <c r="F2798" s="1094">
        <f t="shared" si="174"/>
        <v>0</v>
      </c>
      <c r="G2798" s="1095">
        <f t="shared" si="175"/>
        <v>0</v>
      </c>
      <c r="H2798" s="1090" t="str">
        <f t="shared" ca="1" si="176"/>
        <v/>
      </c>
      <c r="I2798" s="1109"/>
      <c r="J2798" s="1109"/>
      <c r="K2798" s="1112"/>
      <c r="L2798" s="1091"/>
      <c r="M2798" s="1091"/>
      <c r="N2798" s="1091"/>
      <c r="O2798" s="1091"/>
      <c r="P2798" s="1096"/>
      <c r="Q2798" s="1096"/>
      <c r="R2798" s="1096"/>
      <c r="S2798" s="1091"/>
    </row>
    <row r="2799" spans="1:19" x14ac:dyDescent="0.3">
      <c r="A2799" s="1090">
        <v>2794</v>
      </c>
      <c r="B2799" s="1091"/>
      <c r="C2799" s="1091"/>
      <c r="D2799" s="1097"/>
      <c r="E2799" s="1093">
        <f t="shared" si="173"/>
        <v>0</v>
      </c>
      <c r="F2799" s="1094">
        <f t="shared" si="174"/>
        <v>0</v>
      </c>
      <c r="G2799" s="1095">
        <f t="shared" si="175"/>
        <v>0</v>
      </c>
      <c r="H2799" s="1090" t="str">
        <f t="shared" ca="1" si="176"/>
        <v/>
      </c>
      <c r="I2799" s="1109"/>
      <c r="J2799" s="1109"/>
      <c r="K2799" s="1112"/>
      <c r="L2799" s="1091"/>
      <c r="M2799" s="1091"/>
      <c r="N2799" s="1091"/>
      <c r="O2799" s="1091"/>
      <c r="P2799" s="1096"/>
      <c r="Q2799" s="1096"/>
      <c r="R2799" s="1096"/>
      <c r="S2799" s="1091"/>
    </row>
    <row r="2800" spans="1:19" x14ac:dyDescent="0.3">
      <c r="A2800" s="1090">
        <v>2795</v>
      </c>
      <c r="B2800" s="1091"/>
      <c r="C2800" s="1091"/>
      <c r="D2800" s="1097"/>
      <c r="E2800" s="1093">
        <f t="shared" si="173"/>
        <v>0</v>
      </c>
      <c r="F2800" s="1094">
        <f t="shared" si="174"/>
        <v>0</v>
      </c>
      <c r="G2800" s="1095">
        <f t="shared" si="175"/>
        <v>0</v>
      </c>
      <c r="H2800" s="1090" t="str">
        <f t="shared" ca="1" si="176"/>
        <v/>
      </c>
      <c r="I2800" s="1109"/>
      <c r="J2800" s="1109"/>
      <c r="K2800" s="1112"/>
      <c r="L2800" s="1091"/>
      <c r="M2800" s="1091"/>
      <c r="N2800" s="1091"/>
      <c r="O2800" s="1091"/>
      <c r="P2800" s="1096"/>
      <c r="Q2800" s="1096"/>
      <c r="R2800" s="1096"/>
      <c r="S2800" s="1091"/>
    </row>
    <row r="2801" spans="1:19" x14ac:dyDescent="0.3">
      <c r="A2801" s="1090">
        <v>2796</v>
      </c>
      <c r="B2801" s="1091"/>
      <c r="C2801" s="1091"/>
      <c r="D2801" s="1097"/>
      <c r="E2801" s="1093">
        <f t="shared" si="173"/>
        <v>0</v>
      </c>
      <c r="F2801" s="1094">
        <f t="shared" si="174"/>
        <v>0</v>
      </c>
      <c r="G2801" s="1095">
        <f t="shared" si="175"/>
        <v>0</v>
      </c>
      <c r="H2801" s="1090" t="str">
        <f t="shared" ca="1" si="176"/>
        <v/>
      </c>
      <c r="I2801" s="1109"/>
      <c r="J2801" s="1109"/>
      <c r="K2801" s="1112"/>
      <c r="L2801" s="1091"/>
      <c r="M2801" s="1091"/>
      <c r="N2801" s="1091"/>
      <c r="O2801" s="1091"/>
      <c r="P2801" s="1096"/>
      <c r="Q2801" s="1096"/>
      <c r="R2801" s="1096"/>
      <c r="S2801" s="1091"/>
    </row>
    <row r="2802" spans="1:19" x14ac:dyDescent="0.3">
      <c r="A2802" s="1090">
        <v>2797</v>
      </c>
      <c r="B2802" s="1091"/>
      <c r="C2802" s="1091"/>
      <c r="D2802" s="1097"/>
      <c r="E2802" s="1093">
        <f t="shared" si="173"/>
        <v>0</v>
      </c>
      <c r="F2802" s="1094">
        <f t="shared" si="174"/>
        <v>0</v>
      </c>
      <c r="G2802" s="1095">
        <f t="shared" si="175"/>
        <v>0</v>
      </c>
      <c r="H2802" s="1090" t="str">
        <f t="shared" ca="1" si="176"/>
        <v/>
      </c>
      <c r="I2802" s="1109"/>
      <c r="J2802" s="1109"/>
      <c r="K2802" s="1112"/>
      <c r="L2802" s="1091"/>
      <c r="M2802" s="1091"/>
      <c r="N2802" s="1091"/>
      <c r="O2802" s="1091"/>
      <c r="P2802" s="1096"/>
      <c r="Q2802" s="1096"/>
      <c r="R2802" s="1096"/>
      <c r="S2802" s="1091"/>
    </row>
    <row r="2803" spans="1:19" x14ac:dyDescent="0.3">
      <c r="A2803" s="1090">
        <v>2798</v>
      </c>
      <c r="B2803" s="1091"/>
      <c r="C2803" s="1091"/>
      <c r="D2803" s="1097"/>
      <c r="E2803" s="1093">
        <f t="shared" si="173"/>
        <v>0</v>
      </c>
      <c r="F2803" s="1094">
        <f t="shared" si="174"/>
        <v>0</v>
      </c>
      <c r="G2803" s="1095">
        <f t="shared" si="175"/>
        <v>0</v>
      </c>
      <c r="H2803" s="1090" t="str">
        <f t="shared" ca="1" si="176"/>
        <v/>
      </c>
      <c r="I2803" s="1109"/>
      <c r="J2803" s="1109"/>
      <c r="K2803" s="1112"/>
      <c r="L2803" s="1091"/>
      <c r="M2803" s="1091"/>
      <c r="N2803" s="1091"/>
      <c r="O2803" s="1091"/>
      <c r="P2803" s="1096"/>
      <c r="Q2803" s="1096"/>
      <c r="R2803" s="1096"/>
      <c r="S2803" s="1091"/>
    </row>
    <row r="2804" spans="1:19" x14ac:dyDescent="0.3">
      <c r="A2804" s="1090">
        <v>2799</v>
      </c>
      <c r="B2804" s="1091"/>
      <c r="C2804" s="1091"/>
      <c r="D2804" s="1097"/>
      <c r="E2804" s="1093">
        <f t="shared" si="173"/>
        <v>0</v>
      </c>
      <c r="F2804" s="1094">
        <f t="shared" si="174"/>
        <v>0</v>
      </c>
      <c r="G2804" s="1095">
        <f t="shared" si="175"/>
        <v>0</v>
      </c>
      <c r="H2804" s="1090" t="str">
        <f t="shared" ca="1" si="176"/>
        <v/>
      </c>
      <c r="I2804" s="1109"/>
      <c r="J2804" s="1109"/>
      <c r="K2804" s="1112"/>
      <c r="L2804" s="1091"/>
      <c r="M2804" s="1091"/>
      <c r="N2804" s="1091"/>
      <c r="O2804" s="1091"/>
      <c r="P2804" s="1096"/>
      <c r="Q2804" s="1096"/>
      <c r="R2804" s="1096"/>
      <c r="S2804" s="1091"/>
    </row>
    <row r="2805" spans="1:19" x14ac:dyDescent="0.3">
      <c r="A2805" s="1090">
        <v>2800</v>
      </c>
      <c r="B2805" s="1091"/>
      <c r="C2805" s="1091"/>
      <c r="D2805" s="1097"/>
      <c r="E2805" s="1093">
        <f t="shared" si="173"/>
        <v>0</v>
      </c>
      <c r="F2805" s="1094">
        <f t="shared" si="174"/>
        <v>0</v>
      </c>
      <c r="G2805" s="1095">
        <f t="shared" si="175"/>
        <v>0</v>
      </c>
      <c r="H2805" s="1090" t="str">
        <f t="shared" ca="1" si="176"/>
        <v/>
      </c>
      <c r="I2805" s="1109"/>
      <c r="J2805" s="1109"/>
      <c r="K2805" s="1112"/>
      <c r="L2805" s="1091"/>
      <c r="M2805" s="1091"/>
      <c r="N2805" s="1091"/>
      <c r="O2805" s="1091"/>
      <c r="P2805" s="1096"/>
      <c r="Q2805" s="1096"/>
      <c r="R2805" s="1096"/>
      <c r="S2805" s="1091"/>
    </row>
    <row r="2806" spans="1:19" x14ac:dyDescent="0.3">
      <c r="A2806" s="1090">
        <v>2801</v>
      </c>
      <c r="B2806" s="1091"/>
      <c r="C2806" s="1091"/>
      <c r="D2806" s="1097"/>
      <c r="E2806" s="1093">
        <f t="shared" si="173"/>
        <v>0</v>
      </c>
      <c r="F2806" s="1094">
        <f t="shared" si="174"/>
        <v>0</v>
      </c>
      <c r="G2806" s="1095">
        <f t="shared" si="175"/>
        <v>0</v>
      </c>
      <c r="H2806" s="1090" t="str">
        <f t="shared" ca="1" si="176"/>
        <v/>
      </c>
      <c r="I2806" s="1109"/>
      <c r="J2806" s="1109"/>
      <c r="K2806" s="1112"/>
      <c r="L2806" s="1091"/>
      <c r="M2806" s="1091"/>
      <c r="N2806" s="1091"/>
      <c r="O2806" s="1091"/>
      <c r="P2806" s="1096"/>
      <c r="Q2806" s="1096"/>
      <c r="R2806" s="1096"/>
      <c r="S2806" s="1091"/>
    </row>
    <row r="2807" spans="1:19" x14ac:dyDescent="0.3">
      <c r="A2807" s="1090">
        <v>2802</v>
      </c>
      <c r="B2807" s="1091"/>
      <c r="C2807" s="1091"/>
      <c r="D2807" s="1097"/>
      <c r="E2807" s="1093">
        <f t="shared" si="173"/>
        <v>0</v>
      </c>
      <c r="F2807" s="1094">
        <f t="shared" si="174"/>
        <v>0</v>
      </c>
      <c r="G2807" s="1095">
        <f t="shared" si="175"/>
        <v>0</v>
      </c>
      <c r="H2807" s="1090" t="str">
        <f t="shared" ca="1" si="176"/>
        <v/>
      </c>
      <c r="I2807" s="1109"/>
      <c r="J2807" s="1109"/>
      <c r="K2807" s="1112"/>
      <c r="L2807" s="1091"/>
      <c r="M2807" s="1091"/>
      <c r="N2807" s="1091"/>
      <c r="O2807" s="1091"/>
      <c r="P2807" s="1096"/>
      <c r="Q2807" s="1096"/>
      <c r="R2807" s="1096"/>
      <c r="S2807" s="1091"/>
    </row>
    <row r="2808" spans="1:19" x14ac:dyDescent="0.3">
      <c r="A2808" s="1090">
        <v>2803</v>
      </c>
      <c r="B2808" s="1091"/>
      <c r="C2808" s="1091"/>
      <c r="D2808" s="1097"/>
      <c r="E2808" s="1093">
        <f t="shared" si="173"/>
        <v>0</v>
      </c>
      <c r="F2808" s="1094">
        <f t="shared" si="174"/>
        <v>0</v>
      </c>
      <c r="G2808" s="1095">
        <f t="shared" si="175"/>
        <v>0</v>
      </c>
      <c r="H2808" s="1090" t="str">
        <f t="shared" ca="1" si="176"/>
        <v/>
      </c>
      <c r="I2808" s="1109"/>
      <c r="J2808" s="1109"/>
      <c r="K2808" s="1112"/>
      <c r="L2808" s="1091"/>
      <c r="M2808" s="1091"/>
      <c r="N2808" s="1091"/>
      <c r="O2808" s="1091"/>
      <c r="P2808" s="1096"/>
      <c r="Q2808" s="1096"/>
      <c r="R2808" s="1096"/>
      <c r="S2808" s="1091"/>
    </row>
    <row r="2809" spans="1:19" x14ac:dyDescent="0.3">
      <c r="A2809" s="1090">
        <v>2804</v>
      </c>
      <c r="B2809" s="1091"/>
      <c r="C2809" s="1091"/>
      <c r="D2809" s="1097"/>
      <c r="E2809" s="1093">
        <f t="shared" si="173"/>
        <v>0</v>
      </c>
      <c r="F2809" s="1094">
        <f t="shared" si="174"/>
        <v>0</v>
      </c>
      <c r="G2809" s="1095">
        <f t="shared" si="175"/>
        <v>0</v>
      </c>
      <c r="H2809" s="1090" t="str">
        <f t="shared" ca="1" si="176"/>
        <v/>
      </c>
      <c r="I2809" s="1109"/>
      <c r="J2809" s="1109"/>
      <c r="K2809" s="1112"/>
      <c r="L2809" s="1091"/>
      <c r="M2809" s="1091"/>
      <c r="N2809" s="1091"/>
      <c r="O2809" s="1091"/>
      <c r="P2809" s="1096"/>
      <c r="Q2809" s="1096"/>
      <c r="R2809" s="1096"/>
      <c r="S2809" s="1091"/>
    </row>
    <row r="2810" spans="1:19" x14ac:dyDescent="0.3">
      <c r="A2810" s="1090">
        <v>2805</v>
      </c>
      <c r="B2810" s="1091"/>
      <c r="C2810" s="1091"/>
      <c r="D2810" s="1097"/>
      <c r="E2810" s="1093">
        <f t="shared" si="173"/>
        <v>0</v>
      </c>
      <c r="F2810" s="1094">
        <f t="shared" si="174"/>
        <v>0</v>
      </c>
      <c r="G2810" s="1095">
        <f t="shared" si="175"/>
        <v>0</v>
      </c>
      <c r="H2810" s="1090" t="str">
        <f t="shared" ca="1" si="176"/>
        <v/>
      </c>
      <c r="I2810" s="1109"/>
      <c r="J2810" s="1109"/>
      <c r="K2810" s="1112"/>
      <c r="L2810" s="1091"/>
      <c r="M2810" s="1091"/>
      <c r="N2810" s="1091"/>
      <c r="O2810" s="1091"/>
      <c r="P2810" s="1096"/>
      <c r="Q2810" s="1096"/>
      <c r="R2810" s="1096"/>
      <c r="S2810" s="1091"/>
    </row>
    <row r="2811" spans="1:19" x14ac:dyDescent="0.3">
      <c r="A2811" s="1090">
        <v>2806</v>
      </c>
      <c r="B2811" s="1091"/>
      <c r="C2811" s="1091"/>
      <c r="D2811" s="1097"/>
      <c r="E2811" s="1093">
        <f t="shared" si="173"/>
        <v>0</v>
      </c>
      <c r="F2811" s="1094">
        <f t="shared" si="174"/>
        <v>0</v>
      </c>
      <c r="G2811" s="1095">
        <f t="shared" si="175"/>
        <v>0</v>
      </c>
      <c r="H2811" s="1090" t="str">
        <f t="shared" ca="1" si="176"/>
        <v/>
      </c>
      <c r="I2811" s="1109"/>
      <c r="J2811" s="1109"/>
      <c r="K2811" s="1112"/>
      <c r="L2811" s="1091"/>
      <c r="M2811" s="1091"/>
      <c r="N2811" s="1091"/>
      <c r="O2811" s="1091"/>
      <c r="P2811" s="1096"/>
      <c r="Q2811" s="1096"/>
      <c r="R2811" s="1096"/>
      <c r="S2811" s="1091"/>
    </row>
    <row r="2812" spans="1:19" x14ac:dyDescent="0.3">
      <c r="A2812" s="1090">
        <v>2807</v>
      </c>
      <c r="B2812" s="1091"/>
      <c r="C2812" s="1091"/>
      <c r="D2812" s="1097"/>
      <c r="E2812" s="1093">
        <f t="shared" si="173"/>
        <v>0</v>
      </c>
      <c r="F2812" s="1094">
        <f t="shared" si="174"/>
        <v>0</v>
      </c>
      <c r="G2812" s="1095">
        <f t="shared" si="175"/>
        <v>0</v>
      </c>
      <c r="H2812" s="1090" t="str">
        <f t="shared" ca="1" si="176"/>
        <v/>
      </c>
      <c r="I2812" s="1109"/>
      <c r="J2812" s="1109"/>
      <c r="K2812" s="1112"/>
      <c r="L2812" s="1091"/>
      <c r="M2812" s="1091"/>
      <c r="N2812" s="1091"/>
      <c r="O2812" s="1091"/>
      <c r="P2812" s="1096"/>
      <c r="Q2812" s="1096"/>
      <c r="R2812" s="1096"/>
      <c r="S2812" s="1091"/>
    </row>
    <row r="2813" spans="1:19" x14ac:dyDescent="0.3">
      <c r="A2813" s="1090">
        <v>2808</v>
      </c>
      <c r="B2813" s="1091"/>
      <c r="C2813" s="1091"/>
      <c r="D2813" s="1097"/>
      <c r="E2813" s="1093">
        <f t="shared" si="173"/>
        <v>0</v>
      </c>
      <c r="F2813" s="1094">
        <f t="shared" si="174"/>
        <v>0</v>
      </c>
      <c r="G2813" s="1095">
        <f t="shared" si="175"/>
        <v>0</v>
      </c>
      <c r="H2813" s="1090" t="str">
        <f t="shared" ca="1" si="176"/>
        <v/>
      </c>
      <c r="I2813" s="1109"/>
      <c r="J2813" s="1109"/>
      <c r="K2813" s="1112"/>
      <c r="L2813" s="1091"/>
      <c r="M2813" s="1091"/>
      <c r="N2813" s="1091"/>
      <c r="O2813" s="1091"/>
      <c r="P2813" s="1096"/>
      <c r="Q2813" s="1096"/>
      <c r="R2813" s="1096"/>
      <c r="S2813" s="1091"/>
    </row>
    <row r="2814" spans="1:19" x14ac:dyDescent="0.3">
      <c r="A2814" s="1090">
        <v>2809</v>
      </c>
      <c r="B2814" s="1091"/>
      <c r="C2814" s="1091"/>
      <c r="D2814" s="1097"/>
      <c r="E2814" s="1093">
        <f t="shared" si="173"/>
        <v>0</v>
      </c>
      <c r="F2814" s="1094">
        <f t="shared" si="174"/>
        <v>0</v>
      </c>
      <c r="G2814" s="1095">
        <f t="shared" si="175"/>
        <v>0</v>
      </c>
      <c r="H2814" s="1090" t="str">
        <f t="shared" ca="1" si="176"/>
        <v/>
      </c>
      <c r="I2814" s="1109"/>
      <c r="J2814" s="1109"/>
      <c r="K2814" s="1112"/>
      <c r="L2814" s="1091"/>
      <c r="M2814" s="1091"/>
      <c r="N2814" s="1091"/>
      <c r="O2814" s="1091"/>
      <c r="P2814" s="1096"/>
      <c r="Q2814" s="1096"/>
      <c r="R2814" s="1096"/>
      <c r="S2814" s="1091"/>
    </row>
    <row r="2815" spans="1:19" x14ac:dyDescent="0.3">
      <c r="A2815" s="1090">
        <v>2810</v>
      </c>
      <c r="B2815" s="1091"/>
      <c r="C2815" s="1091"/>
      <c r="D2815" s="1097"/>
      <c r="E2815" s="1093">
        <f t="shared" si="173"/>
        <v>0</v>
      </c>
      <c r="F2815" s="1094">
        <f t="shared" si="174"/>
        <v>0</v>
      </c>
      <c r="G2815" s="1095">
        <f t="shared" si="175"/>
        <v>0</v>
      </c>
      <c r="H2815" s="1090" t="str">
        <f t="shared" ca="1" si="176"/>
        <v/>
      </c>
      <c r="I2815" s="1109"/>
      <c r="J2815" s="1109"/>
      <c r="K2815" s="1112"/>
      <c r="L2815" s="1091"/>
      <c r="M2815" s="1091"/>
      <c r="N2815" s="1091"/>
      <c r="O2815" s="1091"/>
      <c r="P2815" s="1096"/>
      <c r="Q2815" s="1096"/>
      <c r="R2815" s="1096"/>
      <c r="S2815" s="1091"/>
    </row>
    <row r="2816" spans="1:19" x14ac:dyDescent="0.3">
      <c r="A2816" s="1090">
        <v>2811</v>
      </c>
      <c r="B2816" s="1091"/>
      <c r="C2816" s="1091"/>
      <c r="D2816" s="1097"/>
      <c r="E2816" s="1093">
        <f t="shared" si="173"/>
        <v>0</v>
      </c>
      <c r="F2816" s="1094">
        <f t="shared" si="174"/>
        <v>0</v>
      </c>
      <c r="G2816" s="1095">
        <f t="shared" si="175"/>
        <v>0</v>
      </c>
      <c r="H2816" s="1090" t="str">
        <f t="shared" ca="1" si="176"/>
        <v/>
      </c>
      <c r="I2816" s="1109"/>
      <c r="J2816" s="1109"/>
      <c r="K2816" s="1112"/>
      <c r="L2816" s="1091"/>
      <c r="M2816" s="1091"/>
      <c r="N2816" s="1091"/>
      <c r="O2816" s="1091"/>
      <c r="P2816" s="1096"/>
      <c r="Q2816" s="1096"/>
      <c r="R2816" s="1096"/>
      <c r="S2816" s="1091"/>
    </row>
    <row r="2817" spans="1:19" x14ac:dyDescent="0.3">
      <c r="A2817" s="1090">
        <v>2812</v>
      </c>
      <c r="B2817" s="1091"/>
      <c r="C2817" s="1091"/>
      <c r="D2817" s="1097"/>
      <c r="E2817" s="1093">
        <f t="shared" si="173"/>
        <v>0</v>
      </c>
      <c r="F2817" s="1094">
        <f t="shared" si="174"/>
        <v>0</v>
      </c>
      <c r="G2817" s="1095">
        <f t="shared" si="175"/>
        <v>0</v>
      </c>
      <c r="H2817" s="1090" t="str">
        <f t="shared" ca="1" si="176"/>
        <v/>
      </c>
      <c r="I2817" s="1109"/>
      <c r="J2817" s="1109"/>
      <c r="K2817" s="1112"/>
      <c r="L2817" s="1091"/>
      <c r="M2817" s="1091"/>
      <c r="N2817" s="1091"/>
      <c r="O2817" s="1091"/>
      <c r="P2817" s="1096"/>
      <c r="Q2817" s="1096"/>
      <c r="R2817" s="1096"/>
      <c r="S2817" s="1091"/>
    </row>
    <row r="2818" spans="1:19" x14ac:dyDescent="0.3">
      <c r="A2818" s="1090">
        <v>2813</v>
      </c>
      <c r="B2818" s="1091"/>
      <c r="C2818" s="1091"/>
      <c r="D2818" s="1097"/>
      <c r="E2818" s="1093">
        <f t="shared" si="173"/>
        <v>0</v>
      </c>
      <c r="F2818" s="1094">
        <f t="shared" si="174"/>
        <v>0</v>
      </c>
      <c r="G2818" s="1095">
        <f t="shared" si="175"/>
        <v>0</v>
      </c>
      <c r="H2818" s="1090" t="str">
        <f t="shared" ca="1" si="176"/>
        <v/>
      </c>
      <c r="I2818" s="1109"/>
      <c r="J2818" s="1109"/>
      <c r="K2818" s="1112"/>
      <c r="L2818" s="1091"/>
      <c r="M2818" s="1091"/>
      <c r="N2818" s="1091"/>
      <c r="O2818" s="1091"/>
      <c r="P2818" s="1096"/>
      <c r="Q2818" s="1096"/>
      <c r="R2818" s="1096"/>
      <c r="S2818" s="1091"/>
    </row>
    <row r="2819" spans="1:19" x14ac:dyDescent="0.3">
      <c r="A2819" s="1090">
        <v>2814</v>
      </c>
      <c r="B2819" s="1091"/>
      <c r="C2819" s="1091"/>
      <c r="D2819" s="1097"/>
      <c r="E2819" s="1093">
        <f t="shared" si="173"/>
        <v>0</v>
      </c>
      <c r="F2819" s="1094">
        <f t="shared" si="174"/>
        <v>0</v>
      </c>
      <c r="G2819" s="1095">
        <f t="shared" si="175"/>
        <v>0</v>
      </c>
      <c r="H2819" s="1090" t="str">
        <f t="shared" ca="1" si="176"/>
        <v/>
      </c>
      <c r="I2819" s="1109"/>
      <c r="J2819" s="1109"/>
      <c r="K2819" s="1112"/>
      <c r="L2819" s="1091"/>
      <c r="M2819" s="1091"/>
      <c r="N2819" s="1091"/>
      <c r="O2819" s="1091"/>
      <c r="P2819" s="1096"/>
      <c r="Q2819" s="1096"/>
      <c r="R2819" s="1096"/>
      <c r="S2819" s="1091"/>
    </row>
    <row r="2820" spans="1:19" x14ac:dyDescent="0.3">
      <c r="A2820" s="1090">
        <v>2815</v>
      </c>
      <c r="B2820" s="1091"/>
      <c r="C2820" s="1091"/>
      <c r="D2820" s="1097"/>
      <c r="E2820" s="1093">
        <f t="shared" si="173"/>
        <v>0</v>
      </c>
      <c r="F2820" s="1094">
        <f t="shared" si="174"/>
        <v>0</v>
      </c>
      <c r="G2820" s="1095">
        <f t="shared" si="175"/>
        <v>0</v>
      </c>
      <c r="H2820" s="1090" t="str">
        <f t="shared" ca="1" si="176"/>
        <v/>
      </c>
      <c r="I2820" s="1109"/>
      <c r="J2820" s="1109"/>
      <c r="K2820" s="1112"/>
      <c r="L2820" s="1091"/>
      <c r="M2820" s="1091"/>
      <c r="N2820" s="1091"/>
      <c r="O2820" s="1091"/>
      <c r="P2820" s="1096"/>
      <c r="Q2820" s="1096"/>
      <c r="R2820" s="1096"/>
      <c r="S2820" s="1091"/>
    </row>
    <row r="2821" spans="1:19" x14ac:dyDescent="0.3">
      <c r="A2821" s="1090">
        <v>2816</v>
      </c>
      <c r="B2821" s="1091"/>
      <c r="C2821" s="1091"/>
      <c r="D2821" s="1097"/>
      <c r="E2821" s="1093">
        <f t="shared" si="173"/>
        <v>0</v>
      </c>
      <c r="F2821" s="1094">
        <f t="shared" si="174"/>
        <v>0</v>
      </c>
      <c r="G2821" s="1095">
        <f t="shared" si="175"/>
        <v>0</v>
      </c>
      <c r="H2821" s="1090" t="str">
        <f t="shared" ca="1" si="176"/>
        <v/>
      </c>
      <c r="I2821" s="1109"/>
      <c r="J2821" s="1109"/>
      <c r="K2821" s="1112"/>
      <c r="L2821" s="1091"/>
      <c r="M2821" s="1091"/>
      <c r="N2821" s="1091"/>
      <c r="O2821" s="1091"/>
      <c r="P2821" s="1096"/>
      <c r="Q2821" s="1096"/>
      <c r="R2821" s="1096"/>
      <c r="S2821" s="1091"/>
    </row>
    <row r="2822" spans="1:19" x14ac:dyDescent="0.3">
      <c r="A2822" s="1090">
        <v>2817</v>
      </c>
      <c r="B2822" s="1091"/>
      <c r="C2822" s="1091"/>
      <c r="D2822" s="1097"/>
      <c r="E2822" s="1093">
        <f t="shared" si="173"/>
        <v>0</v>
      </c>
      <c r="F2822" s="1094">
        <f t="shared" si="174"/>
        <v>0</v>
      </c>
      <c r="G2822" s="1095">
        <f t="shared" si="175"/>
        <v>0</v>
      </c>
      <c r="H2822" s="1090" t="str">
        <f t="shared" ca="1" si="176"/>
        <v/>
      </c>
      <c r="I2822" s="1109"/>
      <c r="J2822" s="1109"/>
      <c r="K2822" s="1112"/>
      <c r="L2822" s="1091"/>
      <c r="M2822" s="1091"/>
      <c r="N2822" s="1091"/>
      <c r="O2822" s="1091"/>
      <c r="P2822" s="1096"/>
      <c r="Q2822" s="1096"/>
      <c r="R2822" s="1096"/>
      <c r="S2822" s="1091"/>
    </row>
    <row r="2823" spans="1:19" x14ac:dyDescent="0.3">
      <c r="A2823" s="1090">
        <v>2818</v>
      </c>
      <c r="B2823" s="1091"/>
      <c r="C2823" s="1091"/>
      <c r="D2823" s="1097"/>
      <c r="E2823" s="1093">
        <f t="shared" ref="E2823:E2886" si="177">D2823</f>
        <v>0</v>
      </c>
      <c r="F2823" s="1094">
        <f t="shared" ref="F2823:F2886" si="178">D2823</f>
        <v>0</v>
      </c>
      <c r="G2823" s="1095">
        <f t="shared" ref="G2823:G2886" si="179">D2823</f>
        <v>0</v>
      </c>
      <c r="H2823" s="1090" t="str">
        <f t="shared" ref="H2823:H2886" ca="1" si="180">IF(ISBLANK(D2823),"",DATEDIF(G2823,TODAY(),"y"))</f>
        <v/>
      </c>
      <c r="I2823" s="1109"/>
      <c r="J2823" s="1109"/>
      <c r="K2823" s="1112"/>
      <c r="L2823" s="1091"/>
      <c r="M2823" s="1091"/>
      <c r="N2823" s="1091"/>
      <c r="O2823" s="1091"/>
      <c r="P2823" s="1096"/>
      <c r="Q2823" s="1096"/>
      <c r="R2823" s="1096"/>
      <c r="S2823" s="1091"/>
    </row>
    <row r="2824" spans="1:19" x14ac:dyDescent="0.3">
      <c r="A2824" s="1090">
        <v>2819</v>
      </c>
      <c r="B2824" s="1091"/>
      <c r="C2824" s="1091"/>
      <c r="D2824" s="1097"/>
      <c r="E2824" s="1093">
        <f t="shared" si="177"/>
        <v>0</v>
      </c>
      <c r="F2824" s="1094">
        <f t="shared" si="178"/>
        <v>0</v>
      </c>
      <c r="G2824" s="1095">
        <f t="shared" si="179"/>
        <v>0</v>
      </c>
      <c r="H2824" s="1090" t="str">
        <f t="shared" ca="1" si="180"/>
        <v/>
      </c>
      <c r="I2824" s="1109"/>
      <c r="J2824" s="1109"/>
      <c r="K2824" s="1112"/>
      <c r="L2824" s="1091"/>
      <c r="M2824" s="1091"/>
      <c r="N2824" s="1091"/>
      <c r="O2824" s="1091"/>
      <c r="P2824" s="1096"/>
      <c r="Q2824" s="1096"/>
      <c r="R2824" s="1096"/>
      <c r="S2824" s="1091"/>
    </row>
    <row r="2825" spans="1:19" x14ac:dyDescent="0.3">
      <c r="A2825" s="1090">
        <v>2820</v>
      </c>
      <c r="B2825" s="1091"/>
      <c r="C2825" s="1091"/>
      <c r="D2825" s="1097"/>
      <c r="E2825" s="1093">
        <f t="shared" si="177"/>
        <v>0</v>
      </c>
      <c r="F2825" s="1094">
        <f t="shared" si="178"/>
        <v>0</v>
      </c>
      <c r="G2825" s="1095">
        <f t="shared" si="179"/>
        <v>0</v>
      </c>
      <c r="H2825" s="1090" t="str">
        <f t="shared" ca="1" si="180"/>
        <v/>
      </c>
      <c r="I2825" s="1109"/>
      <c r="J2825" s="1109"/>
      <c r="K2825" s="1112"/>
      <c r="L2825" s="1091"/>
      <c r="M2825" s="1091"/>
      <c r="N2825" s="1091"/>
      <c r="O2825" s="1091"/>
      <c r="P2825" s="1096"/>
      <c r="Q2825" s="1096"/>
      <c r="R2825" s="1096"/>
      <c r="S2825" s="1091"/>
    </row>
    <row r="2826" spans="1:19" x14ac:dyDescent="0.3">
      <c r="A2826" s="1090">
        <v>2821</v>
      </c>
      <c r="B2826" s="1091"/>
      <c r="C2826" s="1091"/>
      <c r="D2826" s="1097"/>
      <c r="E2826" s="1093">
        <f t="shared" si="177"/>
        <v>0</v>
      </c>
      <c r="F2826" s="1094">
        <f t="shared" si="178"/>
        <v>0</v>
      </c>
      <c r="G2826" s="1095">
        <f t="shared" si="179"/>
        <v>0</v>
      </c>
      <c r="H2826" s="1090" t="str">
        <f t="shared" ca="1" si="180"/>
        <v/>
      </c>
      <c r="I2826" s="1109"/>
      <c r="J2826" s="1109"/>
      <c r="K2826" s="1112"/>
      <c r="L2826" s="1091"/>
      <c r="M2826" s="1091"/>
      <c r="N2826" s="1091"/>
      <c r="O2826" s="1091"/>
      <c r="P2826" s="1096"/>
      <c r="Q2826" s="1096"/>
      <c r="R2826" s="1096"/>
      <c r="S2826" s="1091"/>
    </row>
    <row r="2827" spans="1:19" x14ac:dyDescent="0.3">
      <c r="A2827" s="1090">
        <v>2822</v>
      </c>
      <c r="B2827" s="1091"/>
      <c r="C2827" s="1091"/>
      <c r="D2827" s="1097"/>
      <c r="E2827" s="1093">
        <f t="shared" si="177"/>
        <v>0</v>
      </c>
      <c r="F2827" s="1094">
        <f t="shared" si="178"/>
        <v>0</v>
      </c>
      <c r="G2827" s="1095">
        <f t="shared" si="179"/>
        <v>0</v>
      </c>
      <c r="H2827" s="1090" t="str">
        <f t="shared" ca="1" si="180"/>
        <v/>
      </c>
      <c r="I2827" s="1109"/>
      <c r="J2827" s="1109"/>
      <c r="K2827" s="1112"/>
      <c r="L2827" s="1091"/>
      <c r="M2827" s="1091"/>
      <c r="N2827" s="1091"/>
      <c r="O2827" s="1091"/>
      <c r="P2827" s="1096"/>
      <c r="Q2827" s="1096"/>
      <c r="R2827" s="1096"/>
      <c r="S2827" s="1091"/>
    </row>
    <row r="2828" spans="1:19" x14ac:dyDescent="0.3">
      <c r="A2828" s="1090">
        <v>2823</v>
      </c>
      <c r="B2828" s="1091"/>
      <c r="C2828" s="1091"/>
      <c r="D2828" s="1097"/>
      <c r="E2828" s="1093">
        <f t="shared" si="177"/>
        <v>0</v>
      </c>
      <c r="F2828" s="1094">
        <f t="shared" si="178"/>
        <v>0</v>
      </c>
      <c r="G2828" s="1095">
        <f t="shared" si="179"/>
        <v>0</v>
      </c>
      <c r="H2828" s="1090" t="str">
        <f t="shared" ca="1" si="180"/>
        <v/>
      </c>
      <c r="I2828" s="1109"/>
      <c r="J2828" s="1109"/>
      <c r="K2828" s="1112"/>
      <c r="L2828" s="1091"/>
      <c r="M2828" s="1091"/>
      <c r="N2828" s="1091"/>
      <c r="O2828" s="1091"/>
      <c r="P2828" s="1096"/>
      <c r="Q2828" s="1096"/>
      <c r="R2828" s="1096"/>
      <c r="S2828" s="1091"/>
    </row>
    <row r="2829" spans="1:19" x14ac:dyDescent="0.3">
      <c r="A2829" s="1090">
        <v>2824</v>
      </c>
      <c r="B2829" s="1091"/>
      <c r="C2829" s="1091"/>
      <c r="D2829" s="1097"/>
      <c r="E2829" s="1093">
        <f t="shared" si="177"/>
        <v>0</v>
      </c>
      <c r="F2829" s="1094">
        <f t="shared" si="178"/>
        <v>0</v>
      </c>
      <c r="G2829" s="1095">
        <f t="shared" si="179"/>
        <v>0</v>
      </c>
      <c r="H2829" s="1090" t="str">
        <f t="shared" ca="1" si="180"/>
        <v/>
      </c>
      <c r="I2829" s="1109"/>
      <c r="J2829" s="1109"/>
      <c r="K2829" s="1112"/>
      <c r="L2829" s="1091"/>
      <c r="M2829" s="1091"/>
      <c r="N2829" s="1091"/>
      <c r="O2829" s="1091"/>
      <c r="P2829" s="1096"/>
      <c r="Q2829" s="1096"/>
      <c r="R2829" s="1096"/>
      <c r="S2829" s="1091"/>
    </row>
    <row r="2830" spans="1:19" x14ac:dyDescent="0.3">
      <c r="A2830" s="1090">
        <v>2825</v>
      </c>
      <c r="B2830" s="1091"/>
      <c r="C2830" s="1091"/>
      <c r="D2830" s="1097"/>
      <c r="E2830" s="1093">
        <f t="shared" si="177"/>
        <v>0</v>
      </c>
      <c r="F2830" s="1094">
        <f t="shared" si="178"/>
        <v>0</v>
      </c>
      <c r="G2830" s="1095">
        <f t="shared" si="179"/>
        <v>0</v>
      </c>
      <c r="H2830" s="1090" t="str">
        <f t="shared" ca="1" si="180"/>
        <v/>
      </c>
      <c r="I2830" s="1109"/>
      <c r="J2830" s="1109"/>
      <c r="K2830" s="1112"/>
      <c r="L2830" s="1091"/>
      <c r="M2830" s="1091"/>
      <c r="N2830" s="1091"/>
      <c r="O2830" s="1091"/>
      <c r="P2830" s="1096"/>
      <c r="Q2830" s="1096"/>
      <c r="R2830" s="1096"/>
      <c r="S2830" s="1091"/>
    </row>
    <row r="2831" spans="1:19" x14ac:dyDescent="0.3">
      <c r="A2831" s="1090">
        <v>2826</v>
      </c>
      <c r="B2831" s="1091"/>
      <c r="C2831" s="1091"/>
      <c r="D2831" s="1097"/>
      <c r="E2831" s="1093">
        <f t="shared" si="177"/>
        <v>0</v>
      </c>
      <c r="F2831" s="1094">
        <f t="shared" si="178"/>
        <v>0</v>
      </c>
      <c r="G2831" s="1095">
        <f t="shared" si="179"/>
        <v>0</v>
      </c>
      <c r="H2831" s="1090" t="str">
        <f t="shared" ca="1" si="180"/>
        <v/>
      </c>
      <c r="I2831" s="1109"/>
      <c r="J2831" s="1109"/>
      <c r="K2831" s="1112"/>
      <c r="L2831" s="1091"/>
      <c r="M2831" s="1091"/>
      <c r="N2831" s="1091"/>
      <c r="O2831" s="1091"/>
      <c r="P2831" s="1096"/>
      <c r="Q2831" s="1096"/>
      <c r="R2831" s="1096"/>
      <c r="S2831" s="1091"/>
    </row>
    <row r="2832" spans="1:19" x14ac:dyDescent="0.3">
      <c r="A2832" s="1090">
        <v>2827</v>
      </c>
      <c r="B2832" s="1091"/>
      <c r="C2832" s="1091"/>
      <c r="D2832" s="1097"/>
      <c r="E2832" s="1093">
        <f t="shared" si="177"/>
        <v>0</v>
      </c>
      <c r="F2832" s="1094">
        <f t="shared" si="178"/>
        <v>0</v>
      </c>
      <c r="G2832" s="1095">
        <f t="shared" si="179"/>
        <v>0</v>
      </c>
      <c r="H2832" s="1090" t="str">
        <f t="shared" ca="1" si="180"/>
        <v/>
      </c>
      <c r="I2832" s="1109"/>
      <c r="J2832" s="1109"/>
      <c r="K2832" s="1112"/>
      <c r="L2832" s="1091"/>
      <c r="M2832" s="1091"/>
      <c r="N2832" s="1091"/>
      <c r="O2832" s="1091"/>
      <c r="P2832" s="1096"/>
      <c r="Q2832" s="1096"/>
      <c r="R2832" s="1096"/>
      <c r="S2832" s="1091"/>
    </row>
    <row r="2833" spans="1:19" x14ac:dyDescent="0.3">
      <c r="A2833" s="1090">
        <v>2828</v>
      </c>
      <c r="B2833" s="1091"/>
      <c r="C2833" s="1091"/>
      <c r="D2833" s="1097"/>
      <c r="E2833" s="1093">
        <f t="shared" si="177"/>
        <v>0</v>
      </c>
      <c r="F2833" s="1094">
        <f t="shared" si="178"/>
        <v>0</v>
      </c>
      <c r="G2833" s="1095">
        <f t="shared" si="179"/>
        <v>0</v>
      </c>
      <c r="H2833" s="1090" t="str">
        <f t="shared" ca="1" si="180"/>
        <v/>
      </c>
      <c r="I2833" s="1109"/>
      <c r="J2833" s="1109"/>
      <c r="K2833" s="1112"/>
      <c r="L2833" s="1091"/>
      <c r="M2833" s="1091"/>
      <c r="N2833" s="1091"/>
      <c r="O2833" s="1091"/>
      <c r="P2833" s="1096"/>
      <c r="Q2833" s="1096"/>
      <c r="R2833" s="1096"/>
      <c r="S2833" s="1091"/>
    </row>
    <row r="2834" spans="1:19" x14ac:dyDescent="0.3">
      <c r="A2834" s="1090">
        <v>2829</v>
      </c>
      <c r="B2834" s="1091"/>
      <c r="C2834" s="1091"/>
      <c r="D2834" s="1097"/>
      <c r="E2834" s="1093">
        <f t="shared" si="177"/>
        <v>0</v>
      </c>
      <c r="F2834" s="1094">
        <f t="shared" si="178"/>
        <v>0</v>
      </c>
      <c r="G2834" s="1095">
        <f t="shared" si="179"/>
        <v>0</v>
      </c>
      <c r="H2834" s="1090" t="str">
        <f t="shared" ca="1" si="180"/>
        <v/>
      </c>
      <c r="I2834" s="1109"/>
      <c r="J2834" s="1109"/>
      <c r="K2834" s="1112"/>
      <c r="L2834" s="1091"/>
      <c r="M2834" s="1091"/>
      <c r="N2834" s="1091"/>
      <c r="O2834" s="1091"/>
      <c r="P2834" s="1096"/>
      <c r="Q2834" s="1096"/>
      <c r="R2834" s="1096"/>
      <c r="S2834" s="1091"/>
    </row>
    <row r="2835" spans="1:19" x14ac:dyDescent="0.3">
      <c r="A2835" s="1090">
        <v>2830</v>
      </c>
      <c r="B2835" s="1091"/>
      <c r="C2835" s="1091"/>
      <c r="D2835" s="1097"/>
      <c r="E2835" s="1093">
        <f t="shared" si="177"/>
        <v>0</v>
      </c>
      <c r="F2835" s="1094">
        <f t="shared" si="178"/>
        <v>0</v>
      </c>
      <c r="G2835" s="1095">
        <f t="shared" si="179"/>
        <v>0</v>
      </c>
      <c r="H2835" s="1090" t="str">
        <f t="shared" ca="1" si="180"/>
        <v/>
      </c>
      <c r="I2835" s="1109"/>
      <c r="J2835" s="1109"/>
      <c r="K2835" s="1112"/>
      <c r="L2835" s="1091"/>
      <c r="M2835" s="1091"/>
      <c r="N2835" s="1091"/>
      <c r="O2835" s="1091"/>
      <c r="P2835" s="1096"/>
      <c r="Q2835" s="1096"/>
      <c r="R2835" s="1096"/>
      <c r="S2835" s="1091"/>
    </row>
    <row r="2836" spans="1:19" x14ac:dyDescent="0.3">
      <c r="A2836" s="1090">
        <v>2831</v>
      </c>
      <c r="B2836" s="1091"/>
      <c r="C2836" s="1091"/>
      <c r="D2836" s="1097"/>
      <c r="E2836" s="1093">
        <f t="shared" si="177"/>
        <v>0</v>
      </c>
      <c r="F2836" s="1094">
        <f t="shared" si="178"/>
        <v>0</v>
      </c>
      <c r="G2836" s="1095">
        <f t="shared" si="179"/>
        <v>0</v>
      </c>
      <c r="H2836" s="1090" t="str">
        <f t="shared" ca="1" si="180"/>
        <v/>
      </c>
      <c r="I2836" s="1109"/>
      <c r="J2836" s="1109"/>
      <c r="K2836" s="1112"/>
      <c r="L2836" s="1091"/>
      <c r="M2836" s="1091"/>
      <c r="N2836" s="1091"/>
      <c r="O2836" s="1091"/>
      <c r="P2836" s="1096"/>
      <c r="Q2836" s="1096"/>
      <c r="R2836" s="1096"/>
      <c r="S2836" s="1091"/>
    </row>
    <row r="2837" spans="1:19" x14ac:dyDescent="0.3">
      <c r="A2837" s="1090">
        <v>2832</v>
      </c>
      <c r="B2837" s="1091"/>
      <c r="C2837" s="1091"/>
      <c r="D2837" s="1097"/>
      <c r="E2837" s="1093">
        <f t="shared" si="177"/>
        <v>0</v>
      </c>
      <c r="F2837" s="1094">
        <f t="shared" si="178"/>
        <v>0</v>
      </c>
      <c r="G2837" s="1095">
        <f t="shared" si="179"/>
        <v>0</v>
      </c>
      <c r="H2837" s="1090" t="str">
        <f t="shared" ca="1" si="180"/>
        <v/>
      </c>
      <c r="I2837" s="1109"/>
      <c r="J2837" s="1109"/>
      <c r="K2837" s="1112"/>
      <c r="L2837" s="1091"/>
      <c r="M2837" s="1091"/>
      <c r="N2837" s="1091"/>
      <c r="O2837" s="1091"/>
      <c r="P2837" s="1096"/>
      <c r="Q2837" s="1096"/>
      <c r="R2837" s="1096"/>
      <c r="S2837" s="1091"/>
    </row>
    <row r="2838" spans="1:19" x14ac:dyDescent="0.3">
      <c r="A2838" s="1090">
        <v>2833</v>
      </c>
      <c r="B2838" s="1091"/>
      <c r="C2838" s="1091"/>
      <c r="D2838" s="1097"/>
      <c r="E2838" s="1093">
        <f t="shared" si="177"/>
        <v>0</v>
      </c>
      <c r="F2838" s="1094">
        <f t="shared" si="178"/>
        <v>0</v>
      </c>
      <c r="G2838" s="1095">
        <f t="shared" si="179"/>
        <v>0</v>
      </c>
      <c r="H2838" s="1090" t="str">
        <f t="shared" ca="1" si="180"/>
        <v/>
      </c>
      <c r="I2838" s="1109"/>
      <c r="J2838" s="1109"/>
      <c r="K2838" s="1112"/>
      <c r="L2838" s="1091"/>
      <c r="M2838" s="1091"/>
      <c r="N2838" s="1091"/>
      <c r="O2838" s="1091"/>
      <c r="P2838" s="1096"/>
      <c r="Q2838" s="1096"/>
      <c r="R2838" s="1096"/>
      <c r="S2838" s="1091"/>
    </row>
    <row r="2839" spans="1:19" x14ac:dyDescent="0.3">
      <c r="A2839" s="1090">
        <v>2834</v>
      </c>
      <c r="B2839" s="1091"/>
      <c r="C2839" s="1091"/>
      <c r="D2839" s="1097"/>
      <c r="E2839" s="1093">
        <f t="shared" si="177"/>
        <v>0</v>
      </c>
      <c r="F2839" s="1094">
        <f t="shared" si="178"/>
        <v>0</v>
      </c>
      <c r="G2839" s="1095">
        <f t="shared" si="179"/>
        <v>0</v>
      </c>
      <c r="H2839" s="1090" t="str">
        <f t="shared" ca="1" si="180"/>
        <v/>
      </c>
      <c r="I2839" s="1109"/>
      <c r="J2839" s="1109"/>
      <c r="K2839" s="1112"/>
      <c r="L2839" s="1091"/>
      <c r="M2839" s="1091"/>
      <c r="N2839" s="1091"/>
      <c r="O2839" s="1091"/>
      <c r="P2839" s="1096"/>
      <c r="Q2839" s="1096"/>
      <c r="R2839" s="1096"/>
      <c r="S2839" s="1091"/>
    </row>
    <row r="2840" spans="1:19" x14ac:dyDescent="0.3">
      <c r="A2840" s="1090">
        <v>2835</v>
      </c>
      <c r="B2840" s="1091"/>
      <c r="C2840" s="1091"/>
      <c r="D2840" s="1097"/>
      <c r="E2840" s="1093">
        <f t="shared" si="177"/>
        <v>0</v>
      </c>
      <c r="F2840" s="1094">
        <f t="shared" si="178"/>
        <v>0</v>
      </c>
      <c r="G2840" s="1095">
        <f t="shared" si="179"/>
        <v>0</v>
      </c>
      <c r="H2840" s="1090" t="str">
        <f t="shared" ca="1" si="180"/>
        <v/>
      </c>
      <c r="I2840" s="1109"/>
      <c r="J2840" s="1109"/>
      <c r="K2840" s="1112"/>
      <c r="L2840" s="1091"/>
      <c r="M2840" s="1091"/>
      <c r="N2840" s="1091"/>
      <c r="O2840" s="1091"/>
      <c r="P2840" s="1096"/>
      <c r="Q2840" s="1096"/>
      <c r="R2840" s="1096"/>
      <c r="S2840" s="1091"/>
    </row>
    <row r="2841" spans="1:19" x14ac:dyDescent="0.3">
      <c r="A2841" s="1090">
        <v>2836</v>
      </c>
      <c r="B2841" s="1091"/>
      <c r="C2841" s="1091"/>
      <c r="D2841" s="1097"/>
      <c r="E2841" s="1093">
        <f t="shared" si="177"/>
        <v>0</v>
      </c>
      <c r="F2841" s="1094">
        <f t="shared" si="178"/>
        <v>0</v>
      </c>
      <c r="G2841" s="1095">
        <f t="shared" si="179"/>
        <v>0</v>
      </c>
      <c r="H2841" s="1090" t="str">
        <f t="shared" ca="1" si="180"/>
        <v/>
      </c>
      <c r="I2841" s="1109"/>
      <c r="J2841" s="1109"/>
      <c r="K2841" s="1112"/>
      <c r="L2841" s="1091"/>
      <c r="M2841" s="1091"/>
      <c r="N2841" s="1091"/>
      <c r="O2841" s="1091"/>
      <c r="P2841" s="1096"/>
      <c r="Q2841" s="1096"/>
      <c r="R2841" s="1096"/>
      <c r="S2841" s="1091"/>
    </row>
    <row r="2842" spans="1:19" x14ac:dyDescent="0.3">
      <c r="A2842" s="1090">
        <v>2837</v>
      </c>
      <c r="B2842" s="1091"/>
      <c r="C2842" s="1091"/>
      <c r="D2842" s="1097"/>
      <c r="E2842" s="1093">
        <f t="shared" si="177"/>
        <v>0</v>
      </c>
      <c r="F2842" s="1094">
        <f t="shared" si="178"/>
        <v>0</v>
      </c>
      <c r="G2842" s="1095">
        <f t="shared" si="179"/>
        <v>0</v>
      </c>
      <c r="H2842" s="1090" t="str">
        <f t="shared" ca="1" si="180"/>
        <v/>
      </c>
      <c r="I2842" s="1109"/>
      <c r="J2842" s="1109"/>
      <c r="K2842" s="1112"/>
      <c r="L2842" s="1091"/>
      <c r="M2842" s="1091"/>
      <c r="N2842" s="1091"/>
      <c r="O2842" s="1091"/>
      <c r="P2842" s="1096"/>
      <c r="Q2842" s="1096"/>
      <c r="R2842" s="1096"/>
      <c r="S2842" s="1091"/>
    </row>
    <row r="2843" spans="1:19" x14ac:dyDescent="0.3">
      <c r="A2843" s="1090">
        <v>2838</v>
      </c>
      <c r="B2843" s="1091"/>
      <c r="C2843" s="1091"/>
      <c r="D2843" s="1097"/>
      <c r="E2843" s="1093">
        <f t="shared" si="177"/>
        <v>0</v>
      </c>
      <c r="F2843" s="1094">
        <f t="shared" si="178"/>
        <v>0</v>
      </c>
      <c r="G2843" s="1095">
        <f t="shared" si="179"/>
        <v>0</v>
      </c>
      <c r="H2843" s="1090" t="str">
        <f t="shared" ca="1" si="180"/>
        <v/>
      </c>
      <c r="I2843" s="1109"/>
      <c r="J2843" s="1109"/>
      <c r="K2843" s="1112"/>
      <c r="L2843" s="1091"/>
      <c r="M2843" s="1091"/>
      <c r="N2843" s="1091"/>
      <c r="O2843" s="1091"/>
      <c r="P2843" s="1096"/>
      <c r="Q2843" s="1096"/>
      <c r="R2843" s="1096"/>
      <c r="S2843" s="1091"/>
    </row>
    <row r="2844" spans="1:19" x14ac:dyDescent="0.3">
      <c r="A2844" s="1090">
        <v>2839</v>
      </c>
      <c r="B2844" s="1091"/>
      <c r="C2844" s="1091"/>
      <c r="D2844" s="1097"/>
      <c r="E2844" s="1093">
        <f t="shared" si="177"/>
        <v>0</v>
      </c>
      <c r="F2844" s="1094">
        <f t="shared" si="178"/>
        <v>0</v>
      </c>
      <c r="G2844" s="1095">
        <f t="shared" si="179"/>
        <v>0</v>
      </c>
      <c r="H2844" s="1090" t="str">
        <f t="shared" ca="1" si="180"/>
        <v/>
      </c>
      <c r="I2844" s="1109"/>
      <c r="J2844" s="1109"/>
      <c r="K2844" s="1112"/>
      <c r="L2844" s="1091"/>
      <c r="M2844" s="1091"/>
      <c r="N2844" s="1091"/>
      <c r="O2844" s="1091"/>
      <c r="P2844" s="1096"/>
      <c r="Q2844" s="1096"/>
      <c r="R2844" s="1096"/>
      <c r="S2844" s="1091"/>
    </row>
    <row r="2845" spans="1:19" x14ac:dyDescent="0.3">
      <c r="A2845" s="1090">
        <v>2840</v>
      </c>
      <c r="B2845" s="1091"/>
      <c r="C2845" s="1091"/>
      <c r="D2845" s="1097"/>
      <c r="E2845" s="1093">
        <f t="shared" si="177"/>
        <v>0</v>
      </c>
      <c r="F2845" s="1094">
        <f t="shared" si="178"/>
        <v>0</v>
      </c>
      <c r="G2845" s="1095">
        <f t="shared" si="179"/>
        <v>0</v>
      </c>
      <c r="H2845" s="1090" t="str">
        <f t="shared" ca="1" si="180"/>
        <v/>
      </c>
      <c r="I2845" s="1109"/>
      <c r="J2845" s="1109"/>
      <c r="K2845" s="1112"/>
      <c r="L2845" s="1091"/>
      <c r="M2845" s="1091"/>
      <c r="N2845" s="1091"/>
      <c r="O2845" s="1091"/>
      <c r="P2845" s="1096"/>
      <c r="Q2845" s="1096"/>
      <c r="R2845" s="1096"/>
      <c r="S2845" s="1091"/>
    </row>
    <row r="2846" spans="1:19" x14ac:dyDescent="0.3">
      <c r="A2846" s="1090">
        <v>2841</v>
      </c>
      <c r="B2846" s="1091"/>
      <c r="C2846" s="1091"/>
      <c r="D2846" s="1097"/>
      <c r="E2846" s="1093">
        <f t="shared" si="177"/>
        <v>0</v>
      </c>
      <c r="F2846" s="1094">
        <f t="shared" si="178"/>
        <v>0</v>
      </c>
      <c r="G2846" s="1095">
        <f t="shared" si="179"/>
        <v>0</v>
      </c>
      <c r="H2846" s="1090" t="str">
        <f t="shared" ca="1" si="180"/>
        <v/>
      </c>
      <c r="I2846" s="1109"/>
      <c r="J2846" s="1109"/>
      <c r="K2846" s="1112"/>
      <c r="L2846" s="1091"/>
      <c r="M2846" s="1091"/>
      <c r="N2846" s="1091"/>
      <c r="O2846" s="1091"/>
      <c r="P2846" s="1096"/>
      <c r="Q2846" s="1096"/>
      <c r="R2846" s="1096"/>
      <c r="S2846" s="1091"/>
    </row>
    <row r="2847" spans="1:19" x14ac:dyDescent="0.3">
      <c r="A2847" s="1090">
        <v>2842</v>
      </c>
      <c r="B2847" s="1091"/>
      <c r="C2847" s="1091"/>
      <c r="D2847" s="1097"/>
      <c r="E2847" s="1093">
        <f t="shared" si="177"/>
        <v>0</v>
      </c>
      <c r="F2847" s="1094">
        <f t="shared" si="178"/>
        <v>0</v>
      </c>
      <c r="G2847" s="1095">
        <f t="shared" si="179"/>
        <v>0</v>
      </c>
      <c r="H2847" s="1090" t="str">
        <f t="shared" ca="1" si="180"/>
        <v/>
      </c>
      <c r="I2847" s="1109"/>
      <c r="J2847" s="1109"/>
      <c r="K2847" s="1112"/>
      <c r="L2847" s="1091"/>
      <c r="M2847" s="1091"/>
      <c r="N2847" s="1091"/>
      <c r="O2847" s="1091"/>
      <c r="P2847" s="1096"/>
      <c r="Q2847" s="1096"/>
      <c r="R2847" s="1096"/>
      <c r="S2847" s="1091"/>
    </row>
    <row r="2848" spans="1:19" x14ac:dyDescent="0.3">
      <c r="A2848" s="1090">
        <v>2843</v>
      </c>
      <c r="B2848" s="1091"/>
      <c r="C2848" s="1091"/>
      <c r="D2848" s="1097"/>
      <c r="E2848" s="1093">
        <f t="shared" si="177"/>
        <v>0</v>
      </c>
      <c r="F2848" s="1094">
        <f t="shared" si="178"/>
        <v>0</v>
      </c>
      <c r="G2848" s="1095">
        <f t="shared" si="179"/>
        <v>0</v>
      </c>
      <c r="H2848" s="1090" t="str">
        <f t="shared" ca="1" si="180"/>
        <v/>
      </c>
      <c r="I2848" s="1109"/>
      <c r="J2848" s="1109"/>
      <c r="K2848" s="1112"/>
      <c r="L2848" s="1091"/>
      <c r="M2848" s="1091"/>
      <c r="N2848" s="1091"/>
      <c r="O2848" s="1091"/>
      <c r="P2848" s="1096"/>
      <c r="Q2848" s="1096"/>
      <c r="R2848" s="1096"/>
      <c r="S2848" s="1091"/>
    </row>
    <row r="2849" spans="1:19" x14ac:dyDescent="0.3">
      <c r="A2849" s="1090">
        <v>2844</v>
      </c>
      <c r="B2849" s="1091"/>
      <c r="C2849" s="1091"/>
      <c r="D2849" s="1097"/>
      <c r="E2849" s="1093">
        <f t="shared" si="177"/>
        <v>0</v>
      </c>
      <c r="F2849" s="1094">
        <f t="shared" si="178"/>
        <v>0</v>
      </c>
      <c r="G2849" s="1095">
        <f t="shared" si="179"/>
        <v>0</v>
      </c>
      <c r="H2849" s="1090" t="str">
        <f t="shared" ca="1" si="180"/>
        <v/>
      </c>
      <c r="I2849" s="1109"/>
      <c r="J2849" s="1109"/>
      <c r="K2849" s="1112"/>
      <c r="L2849" s="1091"/>
      <c r="M2849" s="1091"/>
      <c r="N2849" s="1091"/>
      <c r="O2849" s="1091"/>
      <c r="P2849" s="1096"/>
      <c r="Q2849" s="1096"/>
      <c r="R2849" s="1096"/>
      <c r="S2849" s="1091"/>
    </row>
    <row r="2850" spans="1:19" x14ac:dyDescent="0.3">
      <c r="A2850" s="1090">
        <v>2845</v>
      </c>
      <c r="B2850" s="1091"/>
      <c r="C2850" s="1091"/>
      <c r="D2850" s="1097"/>
      <c r="E2850" s="1093">
        <f t="shared" si="177"/>
        <v>0</v>
      </c>
      <c r="F2850" s="1094">
        <f t="shared" si="178"/>
        <v>0</v>
      </c>
      <c r="G2850" s="1095">
        <f t="shared" si="179"/>
        <v>0</v>
      </c>
      <c r="H2850" s="1090" t="str">
        <f t="shared" ca="1" si="180"/>
        <v/>
      </c>
      <c r="I2850" s="1109"/>
      <c r="J2850" s="1109"/>
      <c r="K2850" s="1112"/>
      <c r="L2850" s="1091"/>
      <c r="M2850" s="1091"/>
      <c r="N2850" s="1091"/>
      <c r="O2850" s="1091"/>
      <c r="P2850" s="1096"/>
      <c r="Q2850" s="1096"/>
      <c r="R2850" s="1096"/>
      <c r="S2850" s="1091"/>
    </row>
    <row r="2851" spans="1:19" x14ac:dyDescent="0.3">
      <c r="A2851" s="1090">
        <v>2846</v>
      </c>
      <c r="B2851" s="1091"/>
      <c r="C2851" s="1091"/>
      <c r="D2851" s="1097"/>
      <c r="E2851" s="1093">
        <f t="shared" si="177"/>
        <v>0</v>
      </c>
      <c r="F2851" s="1094">
        <f t="shared" si="178"/>
        <v>0</v>
      </c>
      <c r="G2851" s="1095">
        <f t="shared" si="179"/>
        <v>0</v>
      </c>
      <c r="H2851" s="1090" t="str">
        <f t="shared" ca="1" si="180"/>
        <v/>
      </c>
      <c r="I2851" s="1109"/>
      <c r="J2851" s="1109"/>
      <c r="K2851" s="1112"/>
      <c r="L2851" s="1091"/>
      <c r="M2851" s="1091"/>
      <c r="N2851" s="1091"/>
      <c r="O2851" s="1091"/>
      <c r="P2851" s="1096"/>
      <c r="Q2851" s="1096"/>
      <c r="R2851" s="1096"/>
      <c r="S2851" s="1091"/>
    </row>
    <row r="2852" spans="1:19" x14ac:dyDescent="0.3">
      <c r="A2852" s="1090">
        <v>2847</v>
      </c>
      <c r="B2852" s="1091"/>
      <c r="C2852" s="1091"/>
      <c r="D2852" s="1097"/>
      <c r="E2852" s="1093">
        <f t="shared" si="177"/>
        <v>0</v>
      </c>
      <c r="F2852" s="1094">
        <f t="shared" si="178"/>
        <v>0</v>
      </c>
      <c r="G2852" s="1095">
        <f t="shared" si="179"/>
        <v>0</v>
      </c>
      <c r="H2852" s="1090" t="str">
        <f t="shared" ca="1" si="180"/>
        <v/>
      </c>
      <c r="I2852" s="1109"/>
      <c r="J2852" s="1109"/>
      <c r="K2852" s="1112"/>
      <c r="L2852" s="1091"/>
      <c r="M2852" s="1091"/>
      <c r="N2852" s="1091"/>
      <c r="O2852" s="1091"/>
      <c r="P2852" s="1096"/>
      <c r="Q2852" s="1096"/>
      <c r="R2852" s="1096"/>
      <c r="S2852" s="1091"/>
    </row>
    <row r="2853" spans="1:19" x14ac:dyDescent="0.3">
      <c r="A2853" s="1090">
        <v>2848</v>
      </c>
      <c r="B2853" s="1091"/>
      <c r="C2853" s="1091"/>
      <c r="D2853" s="1097"/>
      <c r="E2853" s="1093">
        <f t="shared" si="177"/>
        <v>0</v>
      </c>
      <c r="F2853" s="1094">
        <f t="shared" si="178"/>
        <v>0</v>
      </c>
      <c r="G2853" s="1095">
        <f t="shared" si="179"/>
        <v>0</v>
      </c>
      <c r="H2853" s="1090" t="str">
        <f t="shared" ca="1" si="180"/>
        <v/>
      </c>
      <c r="I2853" s="1109"/>
      <c r="J2853" s="1109"/>
      <c r="K2853" s="1112"/>
      <c r="L2853" s="1091"/>
      <c r="M2853" s="1091"/>
      <c r="N2853" s="1091"/>
      <c r="O2853" s="1091"/>
      <c r="P2853" s="1096"/>
      <c r="Q2853" s="1096"/>
      <c r="R2853" s="1096"/>
      <c r="S2853" s="1091"/>
    </row>
    <row r="2854" spans="1:19" x14ac:dyDescent="0.3">
      <c r="A2854" s="1090">
        <v>2849</v>
      </c>
      <c r="B2854" s="1091"/>
      <c r="C2854" s="1091"/>
      <c r="D2854" s="1097"/>
      <c r="E2854" s="1093">
        <f t="shared" si="177"/>
        <v>0</v>
      </c>
      <c r="F2854" s="1094">
        <f t="shared" si="178"/>
        <v>0</v>
      </c>
      <c r="G2854" s="1095">
        <f t="shared" si="179"/>
        <v>0</v>
      </c>
      <c r="H2854" s="1090" t="str">
        <f t="shared" ca="1" si="180"/>
        <v/>
      </c>
      <c r="I2854" s="1109"/>
      <c r="J2854" s="1109"/>
      <c r="K2854" s="1112"/>
      <c r="L2854" s="1091"/>
      <c r="M2854" s="1091"/>
      <c r="N2854" s="1091"/>
      <c r="O2854" s="1091"/>
      <c r="P2854" s="1096"/>
      <c r="Q2854" s="1096"/>
      <c r="R2854" s="1096"/>
      <c r="S2854" s="1091"/>
    </row>
    <row r="2855" spans="1:19" x14ac:dyDescent="0.3">
      <c r="A2855" s="1090">
        <v>2850</v>
      </c>
      <c r="B2855" s="1091"/>
      <c r="C2855" s="1091"/>
      <c r="D2855" s="1097"/>
      <c r="E2855" s="1093">
        <f t="shared" si="177"/>
        <v>0</v>
      </c>
      <c r="F2855" s="1094">
        <f t="shared" si="178"/>
        <v>0</v>
      </c>
      <c r="G2855" s="1095">
        <f t="shared" si="179"/>
        <v>0</v>
      </c>
      <c r="H2855" s="1090" t="str">
        <f t="shared" ca="1" si="180"/>
        <v/>
      </c>
      <c r="I2855" s="1109"/>
      <c r="J2855" s="1109"/>
      <c r="K2855" s="1112"/>
      <c r="L2855" s="1091"/>
      <c r="M2855" s="1091"/>
      <c r="N2855" s="1091"/>
      <c r="O2855" s="1091"/>
      <c r="P2855" s="1096"/>
      <c r="Q2855" s="1096"/>
      <c r="R2855" s="1096"/>
      <c r="S2855" s="1091"/>
    </row>
    <row r="2856" spans="1:19" x14ac:dyDescent="0.3">
      <c r="A2856" s="1090">
        <v>2851</v>
      </c>
      <c r="B2856" s="1091"/>
      <c r="C2856" s="1091"/>
      <c r="D2856" s="1097"/>
      <c r="E2856" s="1093">
        <f t="shared" si="177"/>
        <v>0</v>
      </c>
      <c r="F2856" s="1094">
        <f t="shared" si="178"/>
        <v>0</v>
      </c>
      <c r="G2856" s="1095">
        <f t="shared" si="179"/>
        <v>0</v>
      </c>
      <c r="H2856" s="1090" t="str">
        <f t="shared" ca="1" si="180"/>
        <v/>
      </c>
      <c r="I2856" s="1109"/>
      <c r="J2856" s="1109"/>
      <c r="K2856" s="1112"/>
      <c r="L2856" s="1091"/>
      <c r="M2856" s="1091"/>
      <c r="N2856" s="1091"/>
      <c r="O2856" s="1091"/>
      <c r="P2856" s="1096"/>
      <c r="Q2856" s="1096"/>
      <c r="R2856" s="1096"/>
      <c r="S2856" s="1091"/>
    </row>
    <row r="2857" spans="1:19" x14ac:dyDescent="0.3">
      <c r="A2857" s="1090">
        <v>2852</v>
      </c>
      <c r="B2857" s="1091"/>
      <c r="C2857" s="1091"/>
      <c r="D2857" s="1097"/>
      <c r="E2857" s="1093">
        <f t="shared" si="177"/>
        <v>0</v>
      </c>
      <c r="F2857" s="1094">
        <f t="shared" si="178"/>
        <v>0</v>
      </c>
      <c r="G2857" s="1095">
        <f t="shared" si="179"/>
        <v>0</v>
      </c>
      <c r="H2857" s="1090" t="str">
        <f t="shared" ca="1" si="180"/>
        <v/>
      </c>
      <c r="I2857" s="1109"/>
      <c r="J2857" s="1109"/>
      <c r="K2857" s="1112"/>
      <c r="L2857" s="1091"/>
      <c r="M2857" s="1091"/>
      <c r="N2857" s="1091"/>
      <c r="O2857" s="1091"/>
      <c r="P2857" s="1096"/>
      <c r="Q2857" s="1096"/>
      <c r="R2857" s="1096"/>
      <c r="S2857" s="1091"/>
    </row>
    <row r="2858" spans="1:19" x14ac:dyDescent="0.3">
      <c r="A2858" s="1090">
        <v>2853</v>
      </c>
      <c r="B2858" s="1091"/>
      <c r="C2858" s="1091"/>
      <c r="D2858" s="1097"/>
      <c r="E2858" s="1093">
        <f t="shared" si="177"/>
        <v>0</v>
      </c>
      <c r="F2858" s="1094">
        <f t="shared" si="178"/>
        <v>0</v>
      </c>
      <c r="G2858" s="1095">
        <f t="shared" si="179"/>
        <v>0</v>
      </c>
      <c r="H2858" s="1090" t="str">
        <f t="shared" ca="1" si="180"/>
        <v/>
      </c>
      <c r="I2858" s="1109"/>
      <c r="J2858" s="1109"/>
      <c r="K2858" s="1112"/>
      <c r="L2858" s="1091"/>
      <c r="M2858" s="1091"/>
      <c r="N2858" s="1091"/>
      <c r="O2858" s="1091"/>
      <c r="P2858" s="1096"/>
      <c r="Q2858" s="1096"/>
      <c r="R2858" s="1096"/>
      <c r="S2858" s="1091"/>
    </row>
    <row r="2859" spans="1:19" x14ac:dyDescent="0.3">
      <c r="A2859" s="1090">
        <v>2854</v>
      </c>
      <c r="B2859" s="1091"/>
      <c r="C2859" s="1091"/>
      <c r="D2859" s="1097"/>
      <c r="E2859" s="1093">
        <f t="shared" si="177"/>
        <v>0</v>
      </c>
      <c r="F2859" s="1094">
        <f t="shared" si="178"/>
        <v>0</v>
      </c>
      <c r="G2859" s="1095">
        <f t="shared" si="179"/>
        <v>0</v>
      </c>
      <c r="H2859" s="1090" t="str">
        <f t="shared" ca="1" si="180"/>
        <v/>
      </c>
      <c r="I2859" s="1109"/>
      <c r="J2859" s="1109"/>
      <c r="K2859" s="1112"/>
      <c r="L2859" s="1091"/>
      <c r="M2859" s="1091"/>
      <c r="N2859" s="1091"/>
      <c r="O2859" s="1091"/>
      <c r="P2859" s="1096"/>
      <c r="Q2859" s="1096"/>
      <c r="R2859" s="1096"/>
      <c r="S2859" s="1091"/>
    </row>
    <row r="2860" spans="1:19" x14ac:dyDescent="0.3">
      <c r="A2860" s="1090">
        <v>2855</v>
      </c>
      <c r="B2860" s="1091"/>
      <c r="C2860" s="1091"/>
      <c r="D2860" s="1097"/>
      <c r="E2860" s="1093">
        <f t="shared" si="177"/>
        <v>0</v>
      </c>
      <c r="F2860" s="1094">
        <f t="shared" si="178"/>
        <v>0</v>
      </c>
      <c r="G2860" s="1095">
        <f t="shared" si="179"/>
        <v>0</v>
      </c>
      <c r="H2860" s="1090" t="str">
        <f t="shared" ca="1" si="180"/>
        <v/>
      </c>
      <c r="I2860" s="1109"/>
      <c r="J2860" s="1109"/>
      <c r="K2860" s="1112"/>
      <c r="L2860" s="1091"/>
      <c r="M2860" s="1091"/>
      <c r="N2860" s="1091"/>
      <c r="O2860" s="1091"/>
      <c r="P2860" s="1096"/>
      <c r="Q2860" s="1096"/>
      <c r="R2860" s="1096"/>
      <c r="S2860" s="1091"/>
    </row>
    <row r="2861" spans="1:19" x14ac:dyDescent="0.3">
      <c r="A2861" s="1090">
        <v>2856</v>
      </c>
      <c r="B2861" s="1091"/>
      <c r="C2861" s="1091"/>
      <c r="D2861" s="1097"/>
      <c r="E2861" s="1093">
        <f t="shared" si="177"/>
        <v>0</v>
      </c>
      <c r="F2861" s="1094">
        <f t="shared" si="178"/>
        <v>0</v>
      </c>
      <c r="G2861" s="1095">
        <f t="shared" si="179"/>
        <v>0</v>
      </c>
      <c r="H2861" s="1090" t="str">
        <f t="shared" ca="1" si="180"/>
        <v/>
      </c>
      <c r="I2861" s="1109"/>
      <c r="J2861" s="1109"/>
      <c r="K2861" s="1112"/>
      <c r="L2861" s="1091"/>
      <c r="M2861" s="1091"/>
      <c r="N2861" s="1091"/>
      <c r="O2861" s="1091"/>
      <c r="P2861" s="1096"/>
      <c r="Q2861" s="1096"/>
      <c r="R2861" s="1096"/>
      <c r="S2861" s="1091"/>
    </row>
    <row r="2862" spans="1:19" x14ac:dyDescent="0.3">
      <c r="A2862" s="1090">
        <v>2857</v>
      </c>
      <c r="B2862" s="1091"/>
      <c r="C2862" s="1091"/>
      <c r="D2862" s="1097"/>
      <c r="E2862" s="1093">
        <f t="shared" si="177"/>
        <v>0</v>
      </c>
      <c r="F2862" s="1094">
        <f t="shared" si="178"/>
        <v>0</v>
      </c>
      <c r="G2862" s="1095">
        <f t="shared" si="179"/>
        <v>0</v>
      </c>
      <c r="H2862" s="1090" t="str">
        <f t="shared" ca="1" si="180"/>
        <v/>
      </c>
      <c r="I2862" s="1109"/>
      <c r="J2862" s="1109"/>
      <c r="K2862" s="1112"/>
      <c r="L2862" s="1091"/>
      <c r="M2862" s="1091"/>
      <c r="N2862" s="1091"/>
      <c r="O2862" s="1091"/>
      <c r="P2862" s="1096"/>
      <c r="Q2862" s="1096"/>
      <c r="R2862" s="1096"/>
      <c r="S2862" s="1091"/>
    </row>
    <row r="2863" spans="1:19" x14ac:dyDescent="0.3">
      <c r="A2863" s="1090">
        <v>2858</v>
      </c>
      <c r="B2863" s="1091"/>
      <c r="C2863" s="1091"/>
      <c r="D2863" s="1097"/>
      <c r="E2863" s="1093">
        <f t="shared" si="177"/>
        <v>0</v>
      </c>
      <c r="F2863" s="1094">
        <f t="shared" si="178"/>
        <v>0</v>
      </c>
      <c r="G2863" s="1095">
        <f t="shared" si="179"/>
        <v>0</v>
      </c>
      <c r="H2863" s="1090" t="str">
        <f t="shared" ca="1" si="180"/>
        <v/>
      </c>
      <c r="I2863" s="1109"/>
      <c r="J2863" s="1109"/>
      <c r="K2863" s="1112"/>
      <c r="L2863" s="1091"/>
      <c r="M2863" s="1091"/>
      <c r="N2863" s="1091"/>
      <c r="O2863" s="1091"/>
      <c r="P2863" s="1096"/>
      <c r="Q2863" s="1096"/>
      <c r="R2863" s="1096"/>
      <c r="S2863" s="1091"/>
    </row>
    <row r="2864" spans="1:19" x14ac:dyDescent="0.3">
      <c r="A2864" s="1090">
        <v>2859</v>
      </c>
      <c r="B2864" s="1091"/>
      <c r="C2864" s="1091"/>
      <c r="D2864" s="1097"/>
      <c r="E2864" s="1093">
        <f t="shared" si="177"/>
        <v>0</v>
      </c>
      <c r="F2864" s="1094">
        <f t="shared" si="178"/>
        <v>0</v>
      </c>
      <c r="G2864" s="1095">
        <f t="shared" si="179"/>
        <v>0</v>
      </c>
      <c r="H2864" s="1090" t="str">
        <f t="shared" ca="1" si="180"/>
        <v/>
      </c>
      <c r="I2864" s="1109"/>
      <c r="J2864" s="1109"/>
      <c r="K2864" s="1112"/>
      <c r="L2864" s="1091"/>
      <c r="M2864" s="1091"/>
      <c r="N2864" s="1091"/>
      <c r="O2864" s="1091"/>
      <c r="P2864" s="1096"/>
      <c r="Q2864" s="1096"/>
      <c r="R2864" s="1096"/>
      <c r="S2864" s="1091"/>
    </row>
    <row r="2865" spans="1:19" x14ac:dyDescent="0.3">
      <c r="A2865" s="1090">
        <v>2860</v>
      </c>
      <c r="B2865" s="1091"/>
      <c r="C2865" s="1091"/>
      <c r="D2865" s="1097"/>
      <c r="E2865" s="1093">
        <f t="shared" si="177"/>
        <v>0</v>
      </c>
      <c r="F2865" s="1094">
        <f t="shared" si="178"/>
        <v>0</v>
      </c>
      <c r="G2865" s="1095">
        <f t="shared" si="179"/>
        <v>0</v>
      </c>
      <c r="H2865" s="1090" t="str">
        <f t="shared" ca="1" si="180"/>
        <v/>
      </c>
      <c r="I2865" s="1109"/>
      <c r="J2865" s="1109"/>
      <c r="K2865" s="1112"/>
      <c r="L2865" s="1091"/>
      <c r="M2865" s="1091"/>
      <c r="N2865" s="1091"/>
      <c r="O2865" s="1091"/>
      <c r="P2865" s="1096"/>
      <c r="Q2865" s="1096"/>
      <c r="R2865" s="1096"/>
      <c r="S2865" s="1091"/>
    </row>
    <row r="2866" spans="1:19" x14ac:dyDescent="0.3">
      <c r="A2866" s="1090">
        <v>2861</v>
      </c>
      <c r="B2866" s="1091"/>
      <c r="C2866" s="1091"/>
      <c r="D2866" s="1097"/>
      <c r="E2866" s="1093">
        <f t="shared" si="177"/>
        <v>0</v>
      </c>
      <c r="F2866" s="1094">
        <f t="shared" si="178"/>
        <v>0</v>
      </c>
      <c r="G2866" s="1095">
        <f t="shared" si="179"/>
        <v>0</v>
      </c>
      <c r="H2866" s="1090" t="str">
        <f t="shared" ca="1" si="180"/>
        <v/>
      </c>
      <c r="I2866" s="1109"/>
      <c r="J2866" s="1109"/>
      <c r="K2866" s="1112"/>
      <c r="L2866" s="1091"/>
      <c r="M2866" s="1091"/>
      <c r="N2866" s="1091"/>
      <c r="O2866" s="1091"/>
      <c r="P2866" s="1096"/>
      <c r="Q2866" s="1096"/>
      <c r="R2866" s="1096"/>
      <c r="S2866" s="1091"/>
    </row>
    <row r="2867" spans="1:19" x14ac:dyDescent="0.3">
      <c r="A2867" s="1090">
        <v>2862</v>
      </c>
      <c r="B2867" s="1091"/>
      <c r="C2867" s="1091"/>
      <c r="D2867" s="1097"/>
      <c r="E2867" s="1093">
        <f t="shared" si="177"/>
        <v>0</v>
      </c>
      <c r="F2867" s="1094">
        <f t="shared" si="178"/>
        <v>0</v>
      </c>
      <c r="G2867" s="1095">
        <f t="shared" si="179"/>
        <v>0</v>
      </c>
      <c r="H2867" s="1090" t="str">
        <f t="shared" ca="1" si="180"/>
        <v/>
      </c>
      <c r="I2867" s="1109"/>
      <c r="J2867" s="1109"/>
      <c r="K2867" s="1112"/>
      <c r="L2867" s="1091"/>
      <c r="M2867" s="1091"/>
      <c r="N2867" s="1091"/>
      <c r="O2867" s="1091"/>
      <c r="P2867" s="1096"/>
      <c r="Q2867" s="1096"/>
      <c r="R2867" s="1096"/>
      <c r="S2867" s="1091"/>
    </row>
    <row r="2868" spans="1:19" x14ac:dyDescent="0.3">
      <c r="A2868" s="1090">
        <v>2863</v>
      </c>
      <c r="B2868" s="1091"/>
      <c r="C2868" s="1091"/>
      <c r="D2868" s="1097"/>
      <c r="E2868" s="1093">
        <f t="shared" si="177"/>
        <v>0</v>
      </c>
      <c r="F2868" s="1094">
        <f t="shared" si="178"/>
        <v>0</v>
      </c>
      <c r="G2868" s="1095">
        <f t="shared" si="179"/>
        <v>0</v>
      </c>
      <c r="H2868" s="1090" t="str">
        <f t="shared" ca="1" si="180"/>
        <v/>
      </c>
      <c r="I2868" s="1109"/>
      <c r="J2868" s="1109"/>
      <c r="K2868" s="1112"/>
      <c r="L2868" s="1091"/>
      <c r="M2868" s="1091"/>
      <c r="N2868" s="1091"/>
      <c r="O2868" s="1091"/>
      <c r="P2868" s="1096"/>
      <c r="Q2868" s="1096"/>
      <c r="R2868" s="1096"/>
      <c r="S2868" s="1091"/>
    </row>
    <row r="2869" spans="1:19" x14ac:dyDescent="0.3">
      <c r="A2869" s="1090">
        <v>2864</v>
      </c>
      <c r="B2869" s="1091"/>
      <c r="C2869" s="1091"/>
      <c r="D2869" s="1097"/>
      <c r="E2869" s="1093">
        <f t="shared" si="177"/>
        <v>0</v>
      </c>
      <c r="F2869" s="1094">
        <f t="shared" si="178"/>
        <v>0</v>
      </c>
      <c r="G2869" s="1095">
        <f t="shared" si="179"/>
        <v>0</v>
      </c>
      <c r="H2869" s="1090" t="str">
        <f t="shared" ca="1" si="180"/>
        <v/>
      </c>
      <c r="I2869" s="1109"/>
      <c r="J2869" s="1109"/>
      <c r="K2869" s="1112"/>
      <c r="L2869" s="1091"/>
      <c r="M2869" s="1091"/>
      <c r="N2869" s="1091"/>
      <c r="O2869" s="1091"/>
      <c r="P2869" s="1096"/>
      <c r="Q2869" s="1096"/>
      <c r="R2869" s="1096"/>
      <c r="S2869" s="1091"/>
    </row>
    <row r="2870" spans="1:19" x14ac:dyDescent="0.3">
      <c r="A2870" s="1090">
        <v>2865</v>
      </c>
      <c r="B2870" s="1091"/>
      <c r="C2870" s="1091"/>
      <c r="D2870" s="1097"/>
      <c r="E2870" s="1093">
        <f t="shared" si="177"/>
        <v>0</v>
      </c>
      <c r="F2870" s="1094">
        <f t="shared" si="178"/>
        <v>0</v>
      </c>
      <c r="G2870" s="1095">
        <f t="shared" si="179"/>
        <v>0</v>
      </c>
      <c r="H2870" s="1090" t="str">
        <f t="shared" ca="1" si="180"/>
        <v/>
      </c>
      <c r="I2870" s="1109"/>
      <c r="J2870" s="1109"/>
      <c r="K2870" s="1112"/>
      <c r="L2870" s="1091"/>
      <c r="M2870" s="1091"/>
      <c r="N2870" s="1091"/>
      <c r="O2870" s="1091"/>
      <c r="P2870" s="1096"/>
      <c r="Q2870" s="1096"/>
      <c r="R2870" s="1096"/>
      <c r="S2870" s="1091"/>
    </row>
    <row r="2871" spans="1:19" x14ac:dyDescent="0.3">
      <c r="A2871" s="1090">
        <v>2866</v>
      </c>
      <c r="B2871" s="1091"/>
      <c r="C2871" s="1091"/>
      <c r="D2871" s="1097"/>
      <c r="E2871" s="1093">
        <f t="shared" si="177"/>
        <v>0</v>
      </c>
      <c r="F2871" s="1094">
        <f t="shared" si="178"/>
        <v>0</v>
      </c>
      <c r="G2871" s="1095">
        <f t="shared" si="179"/>
        <v>0</v>
      </c>
      <c r="H2871" s="1090" t="str">
        <f t="shared" ca="1" si="180"/>
        <v/>
      </c>
      <c r="I2871" s="1109"/>
      <c r="J2871" s="1109"/>
      <c r="K2871" s="1112"/>
      <c r="L2871" s="1091"/>
      <c r="M2871" s="1091"/>
      <c r="N2871" s="1091"/>
      <c r="O2871" s="1091"/>
      <c r="P2871" s="1096"/>
      <c r="Q2871" s="1096"/>
      <c r="R2871" s="1096"/>
      <c r="S2871" s="1091"/>
    </row>
    <row r="2872" spans="1:19" x14ac:dyDescent="0.3">
      <c r="A2872" s="1090">
        <v>2867</v>
      </c>
      <c r="B2872" s="1091"/>
      <c r="C2872" s="1091"/>
      <c r="D2872" s="1097"/>
      <c r="E2872" s="1093">
        <f t="shared" si="177"/>
        <v>0</v>
      </c>
      <c r="F2872" s="1094">
        <f t="shared" si="178"/>
        <v>0</v>
      </c>
      <c r="G2872" s="1095">
        <f t="shared" si="179"/>
        <v>0</v>
      </c>
      <c r="H2872" s="1090" t="str">
        <f t="shared" ca="1" si="180"/>
        <v/>
      </c>
      <c r="I2872" s="1109"/>
      <c r="J2872" s="1109"/>
      <c r="K2872" s="1112"/>
      <c r="L2872" s="1091"/>
      <c r="M2872" s="1091"/>
      <c r="N2872" s="1091"/>
      <c r="O2872" s="1091"/>
      <c r="P2872" s="1096"/>
      <c r="Q2872" s="1096"/>
      <c r="R2872" s="1096"/>
      <c r="S2872" s="1091"/>
    </row>
    <row r="2873" spans="1:19" x14ac:dyDescent="0.3">
      <c r="A2873" s="1090">
        <v>2868</v>
      </c>
      <c r="B2873" s="1091"/>
      <c r="C2873" s="1091"/>
      <c r="D2873" s="1097"/>
      <c r="E2873" s="1093">
        <f t="shared" si="177"/>
        <v>0</v>
      </c>
      <c r="F2873" s="1094">
        <f t="shared" si="178"/>
        <v>0</v>
      </c>
      <c r="G2873" s="1095">
        <f t="shared" si="179"/>
        <v>0</v>
      </c>
      <c r="H2873" s="1090" t="str">
        <f t="shared" ca="1" si="180"/>
        <v/>
      </c>
      <c r="I2873" s="1109"/>
      <c r="J2873" s="1109"/>
      <c r="K2873" s="1112"/>
      <c r="L2873" s="1091"/>
      <c r="M2873" s="1091"/>
      <c r="N2873" s="1091"/>
      <c r="O2873" s="1091"/>
      <c r="P2873" s="1096"/>
      <c r="Q2873" s="1096"/>
      <c r="R2873" s="1096"/>
      <c r="S2873" s="1091"/>
    </row>
    <row r="2874" spans="1:19" x14ac:dyDescent="0.3">
      <c r="A2874" s="1090">
        <v>2869</v>
      </c>
      <c r="B2874" s="1091"/>
      <c r="C2874" s="1091"/>
      <c r="D2874" s="1097"/>
      <c r="E2874" s="1093">
        <f t="shared" si="177"/>
        <v>0</v>
      </c>
      <c r="F2874" s="1094">
        <f t="shared" si="178"/>
        <v>0</v>
      </c>
      <c r="G2874" s="1095">
        <f t="shared" si="179"/>
        <v>0</v>
      </c>
      <c r="H2874" s="1090" t="str">
        <f t="shared" ca="1" si="180"/>
        <v/>
      </c>
      <c r="I2874" s="1109"/>
      <c r="J2874" s="1109"/>
      <c r="K2874" s="1112"/>
      <c r="L2874" s="1091"/>
      <c r="M2874" s="1091"/>
      <c r="N2874" s="1091"/>
      <c r="O2874" s="1091"/>
      <c r="P2874" s="1096"/>
      <c r="Q2874" s="1096"/>
      <c r="R2874" s="1096"/>
      <c r="S2874" s="1091"/>
    </row>
    <row r="2875" spans="1:19" x14ac:dyDescent="0.3">
      <c r="A2875" s="1090">
        <v>2870</v>
      </c>
      <c r="B2875" s="1091"/>
      <c r="C2875" s="1091"/>
      <c r="D2875" s="1097"/>
      <c r="E2875" s="1093">
        <f t="shared" si="177"/>
        <v>0</v>
      </c>
      <c r="F2875" s="1094">
        <f t="shared" si="178"/>
        <v>0</v>
      </c>
      <c r="G2875" s="1095">
        <f t="shared" si="179"/>
        <v>0</v>
      </c>
      <c r="H2875" s="1090" t="str">
        <f t="shared" ca="1" si="180"/>
        <v/>
      </c>
      <c r="I2875" s="1109"/>
      <c r="J2875" s="1109"/>
      <c r="K2875" s="1112"/>
      <c r="L2875" s="1091"/>
      <c r="M2875" s="1091"/>
      <c r="N2875" s="1091"/>
      <c r="O2875" s="1091"/>
      <c r="P2875" s="1096"/>
      <c r="Q2875" s="1096"/>
      <c r="R2875" s="1096"/>
      <c r="S2875" s="1091"/>
    </row>
    <row r="2876" spans="1:19" x14ac:dyDescent="0.3">
      <c r="A2876" s="1090">
        <v>2871</v>
      </c>
      <c r="B2876" s="1091"/>
      <c r="C2876" s="1091"/>
      <c r="D2876" s="1097"/>
      <c r="E2876" s="1093">
        <f t="shared" si="177"/>
        <v>0</v>
      </c>
      <c r="F2876" s="1094">
        <f t="shared" si="178"/>
        <v>0</v>
      </c>
      <c r="G2876" s="1095">
        <f t="shared" si="179"/>
        <v>0</v>
      </c>
      <c r="H2876" s="1090" t="str">
        <f t="shared" ca="1" si="180"/>
        <v/>
      </c>
      <c r="I2876" s="1109"/>
      <c r="J2876" s="1109"/>
      <c r="K2876" s="1112"/>
      <c r="L2876" s="1091"/>
      <c r="M2876" s="1091"/>
      <c r="N2876" s="1091"/>
      <c r="O2876" s="1091"/>
      <c r="P2876" s="1096"/>
      <c r="Q2876" s="1096"/>
      <c r="R2876" s="1096"/>
      <c r="S2876" s="1091"/>
    </row>
    <row r="2877" spans="1:19" x14ac:dyDescent="0.3">
      <c r="A2877" s="1090">
        <v>2872</v>
      </c>
      <c r="B2877" s="1091"/>
      <c r="C2877" s="1091"/>
      <c r="D2877" s="1097"/>
      <c r="E2877" s="1093">
        <f t="shared" si="177"/>
        <v>0</v>
      </c>
      <c r="F2877" s="1094">
        <f t="shared" si="178"/>
        <v>0</v>
      </c>
      <c r="G2877" s="1095">
        <f t="shared" si="179"/>
        <v>0</v>
      </c>
      <c r="H2877" s="1090" t="str">
        <f t="shared" ca="1" si="180"/>
        <v/>
      </c>
      <c r="I2877" s="1109"/>
      <c r="J2877" s="1109"/>
      <c r="K2877" s="1112"/>
      <c r="L2877" s="1091"/>
      <c r="M2877" s="1091"/>
      <c r="N2877" s="1091"/>
      <c r="O2877" s="1091"/>
      <c r="P2877" s="1096"/>
      <c r="Q2877" s="1096"/>
      <c r="R2877" s="1096"/>
      <c r="S2877" s="1091"/>
    </row>
    <row r="2878" spans="1:19" x14ac:dyDescent="0.3">
      <c r="A2878" s="1090">
        <v>2873</v>
      </c>
      <c r="B2878" s="1091"/>
      <c r="C2878" s="1091"/>
      <c r="D2878" s="1097"/>
      <c r="E2878" s="1093">
        <f t="shared" si="177"/>
        <v>0</v>
      </c>
      <c r="F2878" s="1094">
        <f t="shared" si="178"/>
        <v>0</v>
      </c>
      <c r="G2878" s="1095">
        <f t="shared" si="179"/>
        <v>0</v>
      </c>
      <c r="H2878" s="1090" t="str">
        <f t="shared" ca="1" si="180"/>
        <v/>
      </c>
      <c r="I2878" s="1109"/>
      <c r="J2878" s="1109"/>
      <c r="K2878" s="1112"/>
      <c r="L2878" s="1091"/>
      <c r="M2878" s="1091"/>
      <c r="N2878" s="1091"/>
      <c r="O2878" s="1091"/>
      <c r="P2878" s="1096"/>
      <c r="Q2878" s="1096"/>
      <c r="R2878" s="1096"/>
      <c r="S2878" s="1091"/>
    </row>
    <row r="2879" spans="1:19" x14ac:dyDescent="0.3">
      <c r="A2879" s="1090">
        <v>2874</v>
      </c>
      <c r="B2879" s="1091"/>
      <c r="C2879" s="1091"/>
      <c r="D2879" s="1097"/>
      <c r="E2879" s="1093">
        <f t="shared" si="177"/>
        <v>0</v>
      </c>
      <c r="F2879" s="1094">
        <f t="shared" si="178"/>
        <v>0</v>
      </c>
      <c r="G2879" s="1095">
        <f t="shared" si="179"/>
        <v>0</v>
      </c>
      <c r="H2879" s="1090" t="str">
        <f t="shared" ca="1" si="180"/>
        <v/>
      </c>
      <c r="I2879" s="1109"/>
      <c r="J2879" s="1109"/>
      <c r="K2879" s="1112"/>
      <c r="L2879" s="1091"/>
      <c r="M2879" s="1091"/>
      <c r="N2879" s="1091"/>
      <c r="O2879" s="1091"/>
      <c r="P2879" s="1096"/>
      <c r="Q2879" s="1096"/>
      <c r="R2879" s="1096"/>
      <c r="S2879" s="1091"/>
    </row>
    <row r="2880" spans="1:19" x14ac:dyDescent="0.3">
      <c r="A2880" s="1090">
        <v>2875</v>
      </c>
      <c r="B2880" s="1091"/>
      <c r="C2880" s="1091"/>
      <c r="D2880" s="1097"/>
      <c r="E2880" s="1093">
        <f t="shared" si="177"/>
        <v>0</v>
      </c>
      <c r="F2880" s="1094">
        <f t="shared" si="178"/>
        <v>0</v>
      </c>
      <c r="G2880" s="1095">
        <f t="shared" si="179"/>
        <v>0</v>
      </c>
      <c r="H2880" s="1090" t="str">
        <f t="shared" ca="1" si="180"/>
        <v/>
      </c>
      <c r="I2880" s="1109"/>
      <c r="J2880" s="1109"/>
      <c r="K2880" s="1112"/>
      <c r="L2880" s="1091"/>
      <c r="M2880" s="1091"/>
      <c r="N2880" s="1091"/>
      <c r="O2880" s="1091"/>
      <c r="P2880" s="1096"/>
      <c r="Q2880" s="1096"/>
      <c r="R2880" s="1096"/>
      <c r="S2880" s="1091"/>
    </row>
    <row r="2881" spans="1:19" x14ac:dyDescent="0.3">
      <c r="A2881" s="1090">
        <v>2876</v>
      </c>
      <c r="B2881" s="1091"/>
      <c r="C2881" s="1091"/>
      <c r="D2881" s="1097"/>
      <c r="E2881" s="1093">
        <f t="shared" si="177"/>
        <v>0</v>
      </c>
      <c r="F2881" s="1094">
        <f t="shared" si="178"/>
        <v>0</v>
      </c>
      <c r="G2881" s="1095">
        <f t="shared" si="179"/>
        <v>0</v>
      </c>
      <c r="H2881" s="1090" t="str">
        <f t="shared" ca="1" si="180"/>
        <v/>
      </c>
      <c r="I2881" s="1109"/>
      <c r="J2881" s="1109"/>
      <c r="K2881" s="1112"/>
      <c r="L2881" s="1091"/>
      <c r="M2881" s="1091"/>
      <c r="N2881" s="1091"/>
      <c r="O2881" s="1091"/>
      <c r="P2881" s="1096"/>
      <c r="Q2881" s="1096"/>
      <c r="R2881" s="1096"/>
      <c r="S2881" s="1091"/>
    </row>
    <row r="2882" spans="1:19" x14ac:dyDescent="0.3">
      <c r="A2882" s="1090">
        <v>2877</v>
      </c>
      <c r="B2882" s="1091"/>
      <c r="C2882" s="1091"/>
      <c r="D2882" s="1097"/>
      <c r="E2882" s="1093">
        <f t="shared" si="177"/>
        <v>0</v>
      </c>
      <c r="F2882" s="1094">
        <f t="shared" si="178"/>
        <v>0</v>
      </c>
      <c r="G2882" s="1095">
        <f t="shared" si="179"/>
        <v>0</v>
      </c>
      <c r="H2882" s="1090" t="str">
        <f t="shared" ca="1" si="180"/>
        <v/>
      </c>
      <c r="I2882" s="1109"/>
      <c r="J2882" s="1109"/>
      <c r="K2882" s="1112"/>
      <c r="L2882" s="1091"/>
      <c r="M2882" s="1091"/>
      <c r="N2882" s="1091"/>
      <c r="O2882" s="1091"/>
      <c r="P2882" s="1096"/>
      <c r="Q2882" s="1096"/>
      <c r="R2882" s="1096"/>
      <c r="S2882" s="1091"/>
    </row>
    <row r="2883" spans="1:19" x14ac:dyDescent="0.3">
      <c r="A2883" s="1090">
        <v>2878</v>
      </c>
      <c r="B2883" s="1091"/>
      <c r="C2883" s="1091"/>
      <c r="D2883" s="1097"/>
      <c r="E2883" s="1093">
        <f t="shared" si="177"/>
        <v>0</v>
      </c>
      <c r="F2883" s="1094">
        <f t="shared" si="178"/>
        <v>0</v>
      </c>
      <c r="G2883" s="1095">
        <f t="shared" si="179"/>
        <v>0</v>
      </c>
      <c r="H2883" s="1090" t="str">
        <f t="shared" ca="1" si="180"/>
        <v/>
      </c>
      <c r="I2883" s="1109"/>
      <c r="J2883" s="1109"/>
      <c r="K2883" s="1112"/>
      <c r="L2883" s="1091"/>
      <c r="M2883" s="1091"/>
      <c r="N2883" s="1091"/>
      <c r="O2883" s="1091"/>
      <c r="P2883" s="1096"/>
      <c r="Q2883" s="1096"/>
      <c r="R2883" s="1096"/>
      <c r="S2883" s="1091"/>
    </row>
    <row r="2884" spans="1:19" x14ac:dyDescent="0.3">
      <c r="A2884" s="1090">
        <v>2879</v>
      </c>
      <c r="B2884" s="1091"/>
      <c r="C2884" s="1091"/>
      <c r="D2884" s="1097"/>
      <c r="E2884" s="1093">
        <f t="shared" si="177"/>
        <v>0</v>
      </c>
      <c r="F2884" s="1094">
        <f t="shared" si="178"/>
        <v>0</v>
      </c>
      <c r="G2884" s="1095">
        <f t="shared" si="179"/>
        <v>0</v>
      </c>
      <c r="H2884" s="1090" t="str">
        <f t="shared" ca="1" si="180"/>
        <v/>
      </c>
      <c r="I2884" s="1109"/>
      <c r="J2884" s="1109"/>
      <c r="K2884" s="1112"/>
      <c r="L2884" s="1091"/>
      <c r="M2884" s="1091"/>
      <c r="N2884" s="1091"/>
      <c r="O2884" s="1091"/>
      <c r="P2884" s="1096"/>
      <c r="Q2884" s="1096"/>
      <c r="R2884" s="1096"/>
      <c r="S2884" s="1091"/>
    </row>
    <row r="2885" spans="1:19" x14ac:dyDescent="0.3">
      <c r="A2885" s="1090">
        <v>2880</v>
      </c>
      <c r="B2885" s="1091"/>
      <c r="C2885" s="1091"/>
      <c r="D2885" s="1097"/>
      <c r="E2885" s="1093">
        <f t="shared" si="177"/>
        <v>0</v>
      </c>
      <c r="F2885" s="1094">
        <f t="shared" si="178"/>
        <v>0</v>
      </c>
      <c r="G2885" s="1095">
        <f t="shared" si="179"/>
        <v>0</v>
      </c>
      <c r="H2885" s="1090" t="str">
        <f t="shared" ca="1" si="180"/>
        <v/>
      </c>
      <c r="I2885" s="1109"/>
      <c r="J2885" s="1109"/>
      <c r="K2885" s="1112"/>
      <c r="L2885" s="1091"/>
      <c r="M2885" s="1091"/>
      <c r="N2885" s="1091"/>
      <c r="O2885" s="1091"/>
      <c r="P2885" s="1096"/>
      <c r="Q2885" s="1096"/>
      <c r="R2885" s="1096"/>
      <c r="S2885" s="1091"/>
    </row>
    <row r="2886" spans="1:19" x14ac:dyDescent="0.3">
      <c r="A2886" s="1090">
        <v>2881</v>
      </c>
      <c r="B2886" s="1091"/>
      <c r="C2886" s="1091"/>
      <c r="D2886" s="1097"/>
      <c r="E2886" s="1093">
        <f t="shared" si="177"/>
        <v>0</v>
      </c>
      <c r="F2886" s="1094">
        <f t="shared" si="178"/>
        <v>0</v>
      </c>
      <c r="G2886" s="1095">
        <f t="shared" si="179"/>
        <v>0</v>
      </c>
      <c r="H2886" s="1090" t="str">
        <f t="shared" ca="1" si="180"/>
        <v/>
      </c>
      <c r="I2886" s="1109"/>
      <c r="J2886" s="1109"/>
      <c r="K2886" s="1112"/>
      <c r="L2886" s="1091"/>
      <c r="M2886" s="1091"/>
      <c r="N2886" s="1091"/>
      <c r="O2886" s="1091"/>
      <c r="P2886" s="1096"/>
      <c r="Q2886" s="1096"/>
      <c r="R2886" s="1096"/>
      <c r="S2886" s="1091"/>
    </row>
    <row r="2887" spans="1:19" x14ac:dyDescent="0.3">
      <c r="A2887" s="1090">
        <v>2882</v>
      </c>
      <c r="B2887" s="1091"/>
      <c r="C2887" s="1091"/>
      <c r="D2887" s="1097"/>
      <c r="E2887" s="1093">
        <f t="shared" ref="E2887:E2950" si="181">D2887</f>
        <v>0</v>
      </c>
      <c r="F2887" s="1094">
        <f t="shared" ref="F2887:F2950" si="182">D2887</f>
        <v>0</v>
      </c>
      <c r="G2887" s="1095">
        <f t="shared" ref="G2887:G2950" si="183">D2887</f>
        <v>0</v>
      </c>
      <c r="H2887" s="1090" t="str">
        <f t="shared" ref="H2887:H2950" ca="1" si="184">IF(ISBLANK(D2887),"",DATEDIF(G2887,TODAY(),"y"))</f>
        <v/>
      </c>
      <c r="I2887" s="1109"/>
      <c r="J2887" s="1109"/>
      <c r="K2887" s="1112"/>
      <c r="L2887" s="1091"/>
      <c r="M2887" s="1091"/>
      <c r="N2887" s="1091"/>
      <c r="O2887" s="1091"/>
      <c r="P2887" s="1096"/>
      <c r="Q2887" s="1096"/>
      <c r="R2887" s="1096"/>
      <c r="S2887" s="1091"/>
    </row>
    <row r="2888" spans="1:19" x14ac:dyDescent="0.3">
      <c r="A2888" s="1090">
        <v>2883</v>
      </c>
      <c r="B2888" s="1091"/>
      <c r="C2888" s="1091"/>
      <c r="D2888" s="1097"/>
      <c r="E2888" s="1093">
        <f t="shared" si="181"/>
        <v>0</v>
      </c>
      <c r="F2888" s="1094">
        <f t="shared" si="182"/>
        <v>0</v>
      </c>
      <c r="G2888" s="1095">
        <f t="shared" si="183"/>
        <v>0</v>
      </c>
      <c r="H2888" s="1090" t="str">
        <f t="shared" ca="1" si="184"/>
        <v/>
      </c>
      <c r="I2888" s="1109"/>
      <c r="J2888" s="1109"/>
      <c r="K2888" s="1112"/>
      <c r="L2888" s="1091"/>
      <c r="M2888" s="1091"/>
      <c r="N2888" s="1091"/>
      <c r="O2888" s="1091"/>
      <c r="P2888" s="1096"/>
      <c r="Q2888" s="1096"/>
      <c r="R2888" s="1096"/>
      <c r="S2888" s="1091"/>
    </row>
    <row r="2889" spans="1:19" x14ac:dyDescent="0.3">
      <c r="A2889" s="1090">
        <v>2884</v>
      </c>
      <c r="B2889" s="1091"/>
      <c r="C2889" s="1091"/>
      <c r="D2889" s="1097"/>
      <c r="E2889" s="1093">
        <f t="shared" si="181"/>
        <v>0</v>
      </c>
      <c r="F2889" s="1094">
        <f t="shared" si="182"/>
        <v>0</v>
      </c>
      <c r="G2889" s="1095">
        <f t="shared" si="183"/>
        <v>0</v>
      </c>
      <c r="H2889" s="1090" t="str">
        <f t="shared" ca="1" si="184"/>
        <v/>
      </c>
      <c r="I2889" s="1109"/>
      <c r="J2889" s="1109"/>
      <c r="K2889" s="1112"/>
      <c r="L2889" s="1091"/>
      <c r="M2889" s="1091"/>
      <c r="N2889" s="1091"/>
      <c r="O2889" s="1091"/>
      <c r="P2889" s="1096"/>
      <c r="Q2889" s="1096"/>
      <c r="R2889" s="1096"/>
      <c r="S2889" s="1091"/>
    </row>
    <row r="2890" spans="1:19" x14ac:dyDescent="0.3">
      <c r="A2890" s="1090">
        <v>2885</v>
      </c>
      <c r="B2890" s="1091"/>
      <c r="C2890" s="1091"/>
      <c r="D2890" s="1097"/>
      <c r="E2890" s="1093">
        <f t="shared" si="181"/>
        <v>0</v>
      </c>
      <c r="F2890" s="1094">
        <f t="shared" si="182"/>
        <v>0</v>
      </c>
      <c r="G2890" s="1095">
        <f t="shared" si="183"/>
        <v>0</v>
      </c>
      <c r="H2890" s="1090" t="str">
        <f t="shared" ca="1" si="184"/>
        <v/>
      </c>
      <c r="I2890" s="1109"/>
      <c r="J2890" s="1109"/>
      <c r="K2890" s="1112"/>
      <c r="L2890" s="1091"/>
      <c r="M2890" s="1091"/>
      <c r="N2890" s="1091"/>
      <c r="O2890" s="1091"/>
      <c r="P2890" s="1096"/>
      <c r="Q2890" s="1096"/>
      <c r="R2890" s="1096"/>
      <c r="S2890" s="1091"/>
    </row>
    <row r="2891" spans="1:19" x14ac:dyDescent="0.3">
      <c r="A2891" s="1090">
        <v>2886</v>
      </c>
      <c r="B2891" s="1091"/>
      <c r="C2891" s="1091"/>
      <c r="D2891" s="1097"/>
      <c r="E2891" s="1093">
        <f t="shared" si="181"/>
        <v>0</v>
      </c>
      <c r="F2891" s="1094">
        <f t="shared" si="182"/>
        <v>0</v>
      </c>
      <c r="G2891" s="1095">
        <f t="shared" si="183"/>
        <v>0</v>
      </c>
      <c r="H2891" s="1090" t="str">
        <f t="shared" ca="1" si="184"/>
        <v/>
      </c>
      <c r="I2891" s="1109"/>
      <c r="J2891" s="1109"/>
      <c r="K2891" s="1112"/>
      <c r="L2891" s="1091"/>
      <c r="M2891" s="1091"/>
      <c r="N2891" s="1091"/>
      <c r="O2891" s="1091"/>
      <c r="P2891" s="1096"/>
      <c r="Q2891" s="1096"/>
      <c r="R2891" s="1096"/>
      <c r="S2891" s="1091"/>
    </row>
    <row r="2892" spans="1:19" x14ac:dyDescent="0.3">
      <c r="A2892" s="1090">
        <v>2887</v>
      </c>
      <c r="B2892" s="1091"/>
      <c r="C2892" s="1091"/>
      <c r="D2892" s="1097"/>
      <c r="E2892" s="1093">
        <f t="shared" si="181"/>
        <v>0</v>
      </c>
      <c r="F2892" s="1094">
        <f t="shared" si="182"/>
        <v>0</v>
      </c>
      <c r="G2892" s="1095">
        <f t="shared" si="183"/>
        <v>0</v>
      </c>
      <c r="H2892" s="1090" t="str">
        <f t="shared" ca="1" si="184"/>
        <v/>
      </c>
      <c r="I2892" s="1109"/>
      <c r="J2892" s="1109"/>
      <c r="K2892" s="1112"/>
      <c r="L2892" s="1091"/>
      <c r="M2892" s="1091"/>
      <c r="N2892" s="1091"/>
      <c r="O2892" s="1091"/>
      <c r="P2892" s="1096"/>
      <c r="Q2892" s="1096"/>
      <c r="R2892" s="1096"/>
      <c r="S2892" s="1091"/>
    </row>
    <row r="2893" spans="1:19" x14ac:dyDescent="0.3">
      <c r="A2893" s="1090">
        <v>2888</v>
      </c>
      <c r="B2893" s="1091"/>
      <c r="C2893" s="1091"/>
      <c r="D2893" s="1097"/>
      <c r="E2893" s="1093">
        <f t="shared" si="181"/>
        <v>0</v>
      </c>
      <c r="F2893" s="1094">
        <f t="shared" si="182"/>
        <v>0</v>
      </c>
      <c r="G2893" s="1095">
        <f t="shared" si="183"/>
        <v>0</v>
      </c>
      <c r="H2893" s="1090" t="str">
        <f t="shared" ca="1" si="184"/>
        <v/>
      </c>
      <c r="I2893" s="1109"/>
      <c r="J2893" s="1109"/>
      <c r="K2893" s="1112"/>
      <c r="L2893" s="1091"/>
      <c r="M2893" s="1091"/>
      <c r="N2893" s="1091"/>
      <c r="O2893" s="1091"/>
      <c r="P2893" s="1096"/>
      <c r="Q2893" s="1096"/>
      <c r="R2893" s="1096"/>
      <c r="S2893" s="1091"/>
    </row>
    <row r="2894" spans="1:19" x14ac:dyDescent="0.3">
      <c r="A2894" s="1090">
        <v>2889</v>
      </c>
      <c r="B2894" s="1091"/>
      <c r="C2894" s="1091"/>
      <c r="D2894" s="1097"/>
      <c r="E2894" s="1093">
        <f t="shared" si="181"/>
        <v>0</v>
      </c>
      <c r="F2894" s="1094">
        <f t="shared" si="182"/>
        <v>0</v>
      </c>
      <c r="G2894" s="1095">
        <f t="shared" si="183"/>
        <v>0</v>
      </c>
      <c r="H2894" s="1090" t="str">
        <f t="shared" ca="1" si="184"/>
        <v/>
      </c>
      <c r="I2894" s="1109"/>
      <c r="J2894" s="1109"/>
      <c r="K2894" s="1112"/>
      <c r="L2894" s="1091"/>
      <c r="M2894" s="1091"/>
      <c r="N2894" s="1091"/>
      <c r="O2894" s="1091"/>
      <c r="P2894" s="1096"/>
      <c r="Q2894" s="1096"/>
      <c r="R2894" s="1096"/>
      <c r="S2894" s="1091"/>
    </row>
    <row r="2895" spans="1:19" x14ac:dyDescent="0.3">
      <c r="A2895" s="1090">
        <v>2890</v>
      </c>
      <c r="B2895" s="1091"/>
      <c r="C2895" s="1091"/>
      <c r="D2895" s="1097"/>
      <c r="E2895" s="1093">
        <f t="shared" si="181"/>
        <v>0</v>
      </c>
      <c r="F2895" s="1094">
        <f t="shared" si="182"/>
        <v>0</v>
      </c>
      <c r="G2895" s="1095">
        <f t="shared" si="183"/>
        <v>0</v>
      </c>
      <c r="H2895" s="1090" t="str">
        <f t="shared" ca="1" si="184"/>
        <v/>
      </c>
      <c r="I2895" s="1109"/>
      <c r="J2895" s="1109"/>
      <c r="K2895" s="1112"/>
      <c r="L2895" s="1091"/>
      <c r="M2895" s="1091"/>
      <c r="N2895" s="1091"/>
      <c r="O2895" s="1091"/>
      <c r="P2895" s="1096"/>
      <c r="Q2895" s="1096"/>
      <c r="R2895" s="1096"/>
      <c r="S2895" s="1091"/>
    </row>
    <row r="2896" spans="1:19" x14ac:dyDescent="0.3">
      <c r="A2896" s="1090">
        <v>2891</v>
      </c>
      <c r="B2896" s="1091"/>
      <c r="C2896" s="1091"/>
      <c r="D2896" s="1097"/>
      <c r="E2896" s="1093">
        <f t="shared" si="181"/>
        <v>0</v>
      </c>
      <c r="F2896" s="1094">
        <f t="shared" si="182"/>
        <v>0</v>
      </c>
      <c r="G2896" s="1095">
        <f t="shared" si="183"/>
        <v>0</v>
      </c>
      <c r="H2896" s="1090" t="str">
        <f t="shared" ca="1" si="184"/>
        <v/>
      </c>
      <c r="I2896" s="1109"/>
      <c r="J2896" s="1109"/>
      <c r="K2896" s="1112"/>
      <c r="L2896" s="1091"/>
      <c r="M2896" s="1091"/>
      <c r="N2896" s="1091"/>
      <c r="O2896" s="1091"/>
      <c r="P2896" s="1096"/>
      <c r="Q2896" s="1096"/>
      <c r="R2896" s="1096"/>
      <c r="S2896" s="1091"/>
    </row>
    <row r="2897" spans="1:19" x14ac:dyDescent="0.3">
      <c r="A2897" s="1090">
        <v>2892</v>
      </c>
      <c r="B2897" s="1091"/>
      <c r="C2897" s="1091"/>
      <c r="D2897" s="1097"/>
      <c r="E2897" s="1093">
        <f t="shared" si="181"/>
        <v>0</v>
      </c>
      <c r="F2897" s="1094">
        <f t="shared" si="182"/>
        <v>0</v>
      </c>
      <c r="G2897" s="1095">
        <f t="shared" si="183"/>
        <v>0</v>
      </c>
      <c r="H2897" s="1090" t="str">
        <f t="shared" ca="1" si="184"/>
        <v/>
      </c>
      <c r="I2897" s="1109"/>
      <c r="J2897" s="1109"/>
      <c r="K2897" s="1112"/>
      <c r="L2897" s="1091"/>
      <c r="M2897" s="1091"/>
      <c r="N2897" s="1091"/>
      <c r="O2897" s="1091"/>
      <c r="P2897" s="1096"/>
      <c r="Q2897" s="1096"/>
      <c r="R2897" s="1096"/>
      <c r="S2897" s="1091"/>
    </row>
    <row r="2898" spans="1:19" x14ac:dyDescent="0.3">
      <c r="A2898" s="1090">
        <v>2893</v>
      </c>
      <c r="B2898" s="1091"/>
      <c r="C2898" s="1091"/>
      <c r="D2898" s="1097"/>
      <c r="E2898" s="1093">
        <f t="shared" si="181"/>
        <v>0</v>
      </c>
      <c r="F2898" s="1094">
        <f t="shared" si="182"/>
        <v>0</v>
      </c>
      <c r="G2898" s="1095">
        <f t="shared" si="183"/>
        <v>0</v>
      </c>
      <c r="H2898" s="1090" t="str">
        <f t="shared" ca="1" si="184"/>
        <v/>
      </c>
      <c r="I2898" s="1109"/>
      <c r="J2898" s="1109"/>
      <c r="K2898" s="1112"/>
      <c r="L2898" s="1091"/>
      <c r="M2898" s="1091"/>
      <c r="N2898" s="1091"/>
      <c r="O2898" s="1091"/>
      <c r="P2898" s="1096"/>
      <c r="Q2898" s="1096"/>
      <c r="R2898" s="1096"/>
      <c r="S2898" s="1091"/>
    </row>
    <row r="2899" spans="1:19" x14ac:dyDescent="0.3">
      <c r="A2899" s="1090">
        <v>2894</v>
      </c>
      <c r="B2899" s="1091"/>
      <c r="C2899" s="1091"/>
      <c r="D2899" s="1097"/>
      <c r="E2899" s="1093">
        <f t="shared" si="181"/>
        <v>0</v>
      </c>
      <c r="F2899" s="1094">
        <f t="shared" si="182"/>
        <v>0</v>
      </c>
      <c r="G2899" s="1095">
        <f t="shared" si="183"/>
        <v>0</v>
      </c>
      <c r="H2899" s="1090" t="str">
        <f t="shared" ca="1" si="184"/>
        <v/>
      </c>
      <c r="I2899" s="1109"/>
      <c r="J2899" s="1109"/>
      <c r="K2899" s="1112"/>
      <c r="L2899" s="1091"/>
      <c r="M2899" s="1091"/>
      <c r="N2899" s="1091"/>
      <c r="O2899" s="1091"/>
      <c r="P2899" s="1096"/>
      <c r="Q2899" s="1096"/>
      <c r="R2899" s="1096"/>
      <c r="S2899" s="1091"/>
    </row>
    <row r="2900" spans="1:19" x14ac:dyDescent="0.3">
      <c r="A2900" s="1090">
        <v>2895</v>
      </c>
      <c r="B2900" s="1091"/>
      <c r="C2900" s="1091"/>
      <c r="D2900" s="1097"/>
      <c r="E2900" s="1093">
        <f t="shared" si="181"/>
        <v>0</v>
      </c>
      <c r="F2900" s="1094">
        <f t="shared" si="182"/>
        <v>0</v>
      </c>
      <c r="G2900" s="1095">
        <f t="shared" si="183"/>
        <v>0</v>
      </c>
      <c r="H2900" s="1090" t="str">
        <f t="shared" ca="1" si="184"/>
        <v/>
      </c>
      <c r="I2900" s="1109"/>
      <c r="J2900" s="1109"/>
      <c r="K2900" s="1112"/>
      <c r="L2900" s="1091"/>
      <c r="M2900" s="1091"/>
      <c r="N2900" s="1091"/>
      <c r="O2900" s="1091"/>
      <c r="P2900" s="1096"/>
      <c r="Q2900" s="1096"/>
      <c r="R2900" s="1096"/>
      <c r="S2900" s="1091"/>
    </row>
    <row r="2901" spans="1:19" x14ac:dyDescent="0.3">
      <c r="A2901" s="1090">
        <v>2896</v>
      </c>
      <c r="B2901" s="1091"/>
      <c r="C2901" s="1091"/>
      <c r="D2901" s="1097"/>
      <c r="E2901" s="1093">
        <f t="shared" si="181"/>
        <v>0</v>
      </c>
      <c r="F2901" s="1094">
        <f t="shared" si="182"/>
        <v>0</v>
      </c>
      <c r="G2901" s="1095">
        <f t="shared" si="183"/>
        <v>0</v>
      </c>
      <c r="H2901" s="1090" t="str">
        <f t="shared" ca="1" si="184"/>
        <v/>
      </c>
      <c r="I2901" s="1109"/>
      <c r="J2901" s="1109"/>
      <c r="K2901" s="1112"/>
      <c r="L2901" s="1091"/>
      <c r="M2901" s="1091"/>
      <c r="N2901" s="1091"/>
      <c r="O2901" s="1091"/>
      <c r="P2901" s="1096"/>
      <c r="Q2901" s="1096"/>
      <c r="R2901" s="1096"/>
      <c r="S2901" s="1091"/>
    </row>
    <row r="2902" spans="1:19" x14ac:dyDescent="0.3">
      <c r="A2902" s="1090">
        <v>2897</v>
      </c>
      <c r="B2902" s="1091"/>
      <c r="C2902" s="1091"/>
      <c r="D2902" s="1097"/>
      <c r="E2902" s="1093">
        <f t="shared" si="181"/>
        <v>0</v>
      </c>
      <c r="F2902" s="1094">
        <f t="shared" si="182"/>
        <v>0</v>
      </c>
      <c r="G2902" s="1095">
        <f t="shared" si="183"/>
        <v>0</v>
      </c>
      <c r="H2902" s="1090" t="str">
        <f t="shared" ca="1" si="184"/>
        <v/>
      </c>
      <c r="I2902" s="1109"/>
      <c r="J2902" s="1109"/>
      <c r="K2902" s="1112"/>
      <c r="L2902" s="1091"/>
      <c r="M2902" s="1091"/>
      <c r="N2902" s="1091"/>
      <c r="O2902" s="1091"/>
      <c r="P2902" s="1096"/>
      <c r="Q2902" s="1096"/>
      <c r="R2902" s="1096"/>
      <c r="S2902" s="1091"/>
    </row>
    <row r="2903" spans="1:19" x14ac:dyDescent="0.3">
      <c r="A2903" s="1090">
        <v>2898</v>
      </c>
      <c r="B2903" s="1091"/>
      <c r="C2903" s="1091"/>
      <c r="D2903" s="1097"/>
      <c r="E2903" s="1093">
        <f t="shared" si="181"/>
        <v>0</v>
      </c>
      <c r="F2903" s="1094">
        <f t="shared" si="182"/>
        <v>0</v>
      </c>
      <c r="G2903" s="1095">
        <f t="shared" si="183"/>
        <v>0</v>
      </c>
      <c r="H2903" s="1090" t="str">
        <f t="shared" ca="1" si="184"/>
        <v/>
      </c>
      <c r="I2903" s="1109"/>
      <c r="J2903" s="1109"/>
      <c r="K2903" s="1112"/>
      <c r="L2903" s="1091"/>
      <c r="M2903" s="1091"/>
      <c r="N2903" s="1091"/>
      <c r="O2903" s="1091"/>
      <c r="P2903" s="1096"/>
      <c r="Q2903" s="1096"/>
      <c r="R2903" s="1096"/>
      <c r="S2903" s="1091"/>
    </row>
    <row r="2904" spans="1:19" x14ac:dyDescent="0.3">
      <c r="A2904" s="1090">
        <v>2899</v>
      </c>
      <c r="B2904" s="1091"/>
      <c r="C2904" s="1091"/>
      <c r="D2904" s="1097"/>
      <c r="E2904" s="1093">
        <f t="shared" si="181"/>
        <v>0</v>
      </c>
      <c r="F2904" s="1094">
        <f t="shared" si="182"/>
        <v>0</v>
      </c>
      <c r="G2904" s="1095">
        <f t="shared" si="183"/>
        <v>0</v>
      </c>
      <c r="H2904" s="1090" t="str">
        <f t="shared" ca="1" si="184"/>
        <v/>
      </c>
      <c r="I2904" s="1109"/>
      <c r="J2904" s="1109"/>
      <c r="K2904" s="1112"/>
      <c r="L2904" s="1091"/>
      <c r="M2904" s="1091"/>
      <c r="N2904" s="1091"/>
      <c r="O2904" s="1091"/>
      <c r="P2904" s="1096"/>
      <c r="Q2904" s="1096"/>
      <c r="R2904" s="1096"/>
      <c r="S2904" s="1091"/>
    </row>
    <row r="2905" spans="1:19" x14ac:dyDescent="0.3">
      <c r="A2905" s="1090">
        <v>2900</v>
      </c>
      <c r="B2905" s="1091"/>
      <c r="C2905" s="1091"/>
      <c r="D2905" s="1097"/>
      <c r="E2905" s="1093">
        <f t="shared" si="181"/>
        <v>0</v>
      </c>
      <c r="F2905" s="1094">
        <f t="shared" si="182"/>
        <v>0</v>
      </c>
      <c r="G2905" s="1095">
        <f t="shared" si="183"/>
        <v>0</v>
      </c>
      <c r="H2905" s="1090" t="str">
        <f t="shared" ca="1" si="184"/>
        <v/>
      </c>
      <c r="I2905" s="1109"/>
      <c r="J2905" s="1109"/>
      <c r="K2905" s="1112"/>
      <c r="L2905" s="1091"/>
      <c r="M2905" s="1091"/>
      <c r="N2905" s="1091"/>
      <c r="O2905" s="1091"/>
      <c r="P2905" s="1096"/>
      <c r="Q2905" s="1096"/>
      <c r="R2905" s="1096"/>
      <c r="S2905" s="1091"/>
    </row>
    <row r="2906" spans="1:19" x14ac:dyDescent="0.3">
      <c r="A2906" s="1090">
        <v>2901</v>
      </c>
      <c r="B2906" s="1091"/>
      <c r="C2906" s="1091"/>
      <c r="D2906" s="1097"/>
      <c r="E2906" s="1093">
        <f t="shared" si="181"/>
        <v>0</v>
      </c>
      <c r="F2906" s="1094">
        <f t="shared" si="182"/>
        <v>0</v>
      </c>
      <c r="G2906" s="1095">
        <f t="shared" si="183"/>
        <v>0</v>
      </c>
      <c r="H2906" s="1090" t="str">
        <f t="shared" ca="1" si="184"/>
        <v/>
      </c>
      <c r="I2906" s="1109"/>
      <c r="J2906" s="1109"/>
      <c r="K2906" s="1112"/>
      <c r="L2906" s="1091"/>
      <c r="M2906" s="1091"/>
      <c r="N2906" s="1091"/>
      <c r="O2906" s="1091"/>
      <c r="P2906" s="1096"/>
      <c r="Q2906" s="1096"/>
      <c r="R2906" s="1096"/>
      <c r="S2906" s="1091"/>
    </row>
    <row r="2907" spans="1:19" x14ac:dyDescent="0.3">
      <c r="A2907" s="1090">
        <v>2902</v>
      </c>
      <c r="B2907" s="1091"/>
      <c r="C2907" s="1091"/>
      <c r="D2907" s="1097"/>
      <c r="E2907" s="1093">
        <f t="shared" si="181"/>
        <v>0</v>
      </c>
      <c r="F2907" s="1094">
        <f t="shared" si="182"/>
        <v>0</v>
      </c>
      <c r="G2907" s="1095">
        <f t="shared" si="183"/>
        <v>0</v>
      </c>
      <c r="H2907" s="1090" t="str">
        <f t="shared" ca="1" si="184"/>
        <v/>
      </c>
      <c r="I2907" s="1109"/>
      <c r="J2907" s="1109"/>
      <c r="K2907" s="1112"/>
      <c r="L2907" s="1091"/>
      <c r="M2907" s="1091"/>
      <c r="N2907" s="1091"/>
      <c r="O2907" s="1091"/>
      <c r="P2907" s="1096"/>
      <c r="Q2907" s="1096"/>
      <c r="R2907" s="1096"/>
      <c r="S2907" s="1091"/>
    </row>
    <row r="2908" spans="1:19" x14ac:dyDescent="0.3">
      <c r="A2908" s="1090">
        <v>2903</v>
      </c>
      <c r="B2908" s="1091"/>
      <c r="C2908" s="1091"/>
      <c r="D2908" s="1097"/>
      <c r="E2908" s="1093">
        <f t="shared" si="181"/>
        <v>0</v>
      </c>
      <c r="F2908" s="1094">
        <f t="shared" si="182"/>
        <v>0</v>
      </c>
      <c r="G2908" s="1095">
        <f t="shared" si="183"/>
        <v>0</v>
      </c>
      <c r="H2908" s="1090" t="str">
        <f t="shared" ca="1" si="184"/>
        <v/>
      </c>
      <c r="I2908" s="1109"/>
      <c r="J2908" s="1109"/>
      <c r="K2908" s="1112"/>
      <c r="L2908" s="1091"/>
      <c r="M2908" s="1091"/>
      <c r="N2908" s="1091"/>
      <c r="O2908" s="1091"/>
      <c r="P2908" s="1096"/>
      <c r="Q2908" s="1096"/>
      <c r="R2908" s="1096"/>
      <c r="S2908" s="1091"/>
    </row>
    <row r="2909" spans="1:19" x14ac:dyDescent="0.3">
      <c r="A2909" s="1090">
        <v>2904</v>
      </c>
      <c r="B2909" s="1091"/>
      <c r="C2909" s="1091"/>
      <c r="D2909" s="1097"/>
      <c r="E2909" s="1093">
        <f t="shared" si="181"/>
        <v>0</v>
      </c>
      <c r="F2909" s="1094">
        <f t="shared" si="182"/>
        <v>0</v>
      </c>
      <c r="G2909" s="1095">
        <f t="shared" si="183"/>
        <v>0</v>
      </c>
      <c r="H2909" s="1090" t="str">
        <f t="shared" ca="1" si="184"/>
        <v/>
      </c>
      <c r="I2909" s="1109"/>
      <c r="J2909" s="1109"/>
      <c r="K2909" s="1112"/>
      <c r="L2909" s="1091"/>
      <c r="M2909" s="1091"/>
      <c r="N2909" s="1091"/>
      <c r="O2909" s="1091"/>
      <c r="P2909" s="1096"/>
      <c r="Q2909" s="1096"/>
      <c r="R2909" s="1096"/>
      <c r="S2909" s="1091"/>
    </row>
    <row r="2910" spans="1:19" x14ac:dyDescent="0.3">
      <c r="A2910" s="1090">
        <v>2905</v>
      </c>
      <c r="B2910" s="1091"/>
      <c r="C2910" s="1091"/>
      <c r="D2910" s="1097"/>
      <c r="E2910" s="1093">
        <f t="shared" si="181"/>
        <v>0</v>
      </c>
      <c r="F2910" s="1094">
        <f t="shared" si="182"/>
        <v>0</v>
      </c>
      <c r="G2910" s="1095">
        <f t="shared" si="183"/>
        <v>0</v>
      </c>
      <c r="H2910" s="1090" t="str">
        <f t="shared" ca="1" si="184"/>
        <v/>
      </c>
      <c r="I2910" s="1109"/>
      <c r="J2910" s="1109"/>
      <c r="K2910" s="1112"/>
      <c r="L2910" s="1091"/>
      <c r="M2910" s="1091"/>
      <c r="N2910" s="1091"/>
      <c r="O2910" s="1091"/>
      <c r="P2910" s="1096"/>
      <c r="Q2910" s="1096"/>
      <c r="R2910" s="1096"/>
      <c r="S2910" s="1091"/>
    </row>
    <row r="2911" spans="1:19" x14ac:dyDescent="0.3">
      <c r="A2911" s="1090">
        <v>2906</v>
      </c>
      <c r="B2911" s="1091"/>
      <c r="C2911" s="1091"/>
      <c r="D2911" s="1097"/>
      <c r="E2911" s="1093">
        <f t="shared" si="181"/>
        <v>0</v>
      </c>
      <c r="F2911" s="1094">
        <f t="shared" si="182"/>
        <v>0</v>
      </c>
      <c r="G2911" s="1095">
        <f t="shared" si="183"/>
        <v>0</v>
      </c>
      <c r="H2911" s="1090" t="str">
        <f t="shared" ca="1" si="184"/>
        <v/>
      </c>
      <c r="I2911" s="1109"/>
      <c r="J2911" s="1109"/>
      <c r="K2911" s="1112"/>
      <c r="L2911" s="1091"/>
      <c r="M2911" s="1091"/>
      <c r="N2911" s="1091"/>
      <c r="O2911" s="1091"/>
      <c r="P2911" s="1096"/>
      <c r="Q2911" s="1096"/>
      <c r="R2911" s="1096"/>
      <c r="S2911" s="1091"/>
    </row>
    <row r="2912" spans="1:19" x14ac:dyDescent="0.3">
      <c r="A2912" s="1090">
        <v>2907</v>
      </c>
      <c r="B2912" s="1091"/>
      <c r="C2912" s="1091"/>
      <c r="D2912" s="1097"/>
      <c r="E2912" s="1093">
        <f t="shared" si="181"/>
        <v>0</v>
      </c>
      <c r="F2912" s="1094">
        <f t="shared" si="182"/>
        <v>0</v>
      </c>
      <c r="G2912" s="1095">
        <f t="shared" si="183"/>
        <v>0</v>
      </c>
      <c r="H2912" s="1090" t="str">
        <f t="shared" ca="1" si="184"/>
        <v/>
      </c>
      <c r="I2912" s="1109"/>
      <c r="J2912" s="1109"/>
      <c r="K2912" s="1112"/>
      <c r="L2912" s="1091"/>
      <c r="M2912" s="1091"/>
      <c r="N2912" s="1091"/>
      <c r="O2912" s="1091"/>
      <c r="P2912" s="1096"/>
      <c r="Q2912" s="1096"/>
      <c r="R2912" s="1096"/>
      <c r="S2912" s="1091"/>
    </row>
    <row r="2913" spans="1:19" x14ac:dyDescent="0.3">
      <c r="A2913" s="1090">
        <v>2908</v>
      </c>
      <c r="B2913" s="1091"/>
      <c r="C2913" s="1091"/>
      <c r="D2913" s="1097"/>
      <c r="E2913" s="1093">
        <f t="shared" si="181"/>
        <v>0</v>
      </c>
      <c r="F2913" s="1094">
        <f t="shared" si="182"/>
        <v>0</v>
      </c>
      <c r="G2913" s="1095">
        <f t="shared" si="183"/>
        <v>0</v>
      </c>
      <c r="H2913" s="1090" t="str">
        <f t="shared" ca="1" si="184"/>
        <v/>
      </c>
      <c r="I2913" s="1109"/>
      <c r="J2913" s="1109"/>
      <c r="K2913" s="1112"/>
      <c r="L2913" s="1091"/>
      <c r="M2913" s="1091"/>
      <c r="N2913" s="1091"/>
      <c r="O2913" s="1091"/>
      <c r="P2913" s="1096"/>
      <c r="Q2913" s="1096"/>
      <c r="R2913" s="1096"/>
      <c r="S2913" s="1091"/>
    </row>
    <row r="2914" spans="1:19" x14ac:dyDescent="0.3">
      <c r="A2914" s="1090">
        <v>2909</v>
      </c>
      <c r="B2914" s="1091"/>
      <c r="C2914" s="1091"/>
      <c r="D2914" s="1097"/>
      <c r="E2914" s="1093">
        <f t="shared" si="181"/>
        <v>0</v>
      </c>
      <c r="F2914" s="1094">
        <f t="shared" si="182"/>
        <v>0</v>
      </c>
      <c r="G2914" s="1095">
        <f t="shared" si="183"/>
        <v>0</v>
      </c>
      <c r="H2914" s="1090" t="str">
        <f t="shared" ca="1" si="184"/>
        <v/>
      </c>
      <c r="I2914" s="1109"/>
      <c r="J2914" s="1109"/>
      <c r="K2914" s="1112"/>
      <c r="L2914" s="1091"/>
      <c r="M2914" s="1091"/>
      <c r="N2914" s="1091"/>
      <c r="O2914" s="1091"/>
      <c r="P2914" s="1096"/>
      <c r="Q2914" s="1096"/>
      <c r="R2914" s="1096"/>
      <c r="S2914" s="1091"/>
    </row>
    <row r="2915" spans="1:19" x14ac:dyDescent="0.3">
      <c r="A2915" s="1090">
        <v>2910</v>
      </c>
      <c r="B2915" s="1091"/>
      <c r="C2915" s="1091"/>
      <c r="D2915" s="1097"/>
      <c r="E2915" s="1093">
        <f t="shared" si="181"/>
        <v>0</v>
      </c>
      <c r="F2915" s="1094">
        <f t="shared" si="182"/>
        <v>0</v>
      </c>
      <c r="G2915" s="1095">
        <f t="shared" si="183"/>
        <v>0</v>
      </c>
      <c r="H2915" s="1090" t="str">
        <f t="shared" ca="1" si="184"/>
        <v/>
      </c>
      <c r="I2915" s="1109"/>
      <c r="J2915" s="1109"/>
      <c r="K2915" s="1112"/>
      <c r="L2915" s="1091"/>
      <c r="M2915" s="1091"/>
      <c r="N2915" s="1091"/>
      <c r="O2915" s="1091"/>
      <c r="P2915" s="1096"/>
      <c r="Q2915" s="1096"/>
      <c r="R2915" s="1096"/>
      <c r="S2915" s="1091"/>
    </row>
    <row r="2916" spans="1:19" x14ac:dyDescent="0.3">
      <c r="A2916" s="1090">
        <v>2911</v>
      </c>
      <c r="B2916" s="1091"/>
      <c r="C2916" s="1091"/>
      <c r="D2916" s="1097"/>
      <c r="E2916" s="1093">
        <f t="shared" si="181"/>
        <v>0</v>
      </c>
      <c r="F2916" s="1094">
        <f t="shared" si="182"/>
        <v>0</v>
      </c>
      <c r="G2916" s="1095">
        <f t="shared" si="183"/>
        <v>0</v>
      </c>
      <c r="H2916" s="1090" t="str">
        <f t="shared" ca="1" si="184"/>
        <v/>
      </c>
      <c r="I2916" s="1109"/>
      <c r="J2916" s="1109"/>
      <c r="K2916" s="1112"/>
      <c r="L2916" s="1091"/>
      <c r="M2916" s="1091"/>
      <c r="N2916" s="1091"/>
      <c r="O2916" s="1091"/>
      <c r="P2916" s="1096"/>
      <c r="Q2916" s="1096"/>
      <c r="R2916" s="1096"/>
      <c r="S2916" s="1091"/>
    </row>
    <row r="2917" spans="1:19" x14ac:dyDescent="0.3">
      <c r="A2917" s="1090">
        <v>2912</v>
      </c>
      <c r="B2917" s="1091"/>
      <c r="C2917" s="1091"/>
      <c r="D2917" s="1097"/>
      <c r="E2917" s="1093">
        <f t="shared" si="181"/>
        <v>0</v>
      </c>
      <c r="F2917" s="1094">
        <f t="shared" si="182"/>
        <v>0</v>
      </c>
      <c r="G2917" s="1095">
        <f t="shared" si="183"/>
        <v>0</v>
      </c>
      <c r="H2917" s="1090" t="str">
        <f t="shared" ca="1" si="184"/>
        <v/>
      </c>
      <c r="I2917" s="1109"/>
      <c r="J2917" s="1109"/>
      <c r="K2917" s="1112"/>
      <c r="L2917" s="1091"/>
      <c r="M2917" s="1091"/>
      <c r="N2917" s="1091"/>
      <c r="O2917" s="1091"/>
      <c r="P2917" s="1096"/>
      <c r="Q2917" s="1096"/>
      <c r="R2917" s="1096"/>
      <c r="S2917" s="1091"/>
    </row>
    <row r="2918" spans="1:19" x14ac:dyDescent="0.3">
      <c r="A2918" s="1090">
        <v>2913</v>
      </c>
      <c r="B2918" s="1091"/>
      <c r="C2918" s="1091"/>
      <c r="D2918" s="1097"/>
      <c r="E2918" s="1093">
        <f t="shared" si="181"/>
        <v>0</v>
      </c>
      <c r="F2918" s="1094">
        <f t="shared" si="182"/>
        <v>0</v>
      </c>
      <c r="G2918" s="1095">
        <f t="shared" si="183"/>
        <v>0</v>
      </c>
      <c r="H2918" s="1090" t="str">
        <f t="shared" ca="1" si="184"/>
        <v/>
      </c>
      <c r="I2918" s="1109"/>
      <c r="J2918" s="1109"/>
      <c r="K2918" s="1112"/>
      <c r="L2918" s="1091"/>
      <c r="M2918" s="1091"/>
      <c r="N2918" s="1091"/>
      <c r="O2918" s="1091"/>
      <c r="P2918" s="1096"/>
      <c r="Q2918" s="1096"/>
      <c r="R2918" s="1096"/>
      <c r="S2918" s="1091"/>
    </row>
    <row r="2919" spans="1:19" x14ac:dyDescent="0.3">
      <c r="A2919" s="1090">
        <v>2914</v>
      </c>
      <c r="B2919" s="1091"/>
      <c r="C2919" s="1091"/>
      <c r="D2919" s="1097"/>
      <c r="E2919" s="1093">
        <f t="shared" si="181"/>
        <v>0</v>
      </c>
      <c r="F2919" s="1094">
        <f t="shared" si="182"/>
        <v>0</v>
      </c>
      <c r="G2919" s="1095">
        <f t="shared" si="183"/>
        <v>0</v>
      </c>
      <c r="H2919" s="1090" t="str">
        <f t="shared" ca="1" si="184"/>
        <v/>
      </c>
      <c r="I2919" s="1109"/>
      <c r="J2919" s="1109"/>
      <c r="K2919" s="1112"/>
      <c r="L2919" s="1091"/>
      <c r="M2919" s="1091"/>
      <c r="N2919" s="1091"/>
      <c r="O2919" s="1091"/>
      <c r="P2919" s="1096"/>
      <c r="Q2919" s="1096"/>
      <c r="R2919" s="1096"/>
      <c r="S2919" s="1091"/>
    </row>
    <row r="2920" spans="1:19" x14ac:dyDescent="0.3">
      <c r="A2920" s="1090">
        <v>2915</v>
      </c>
      <c r="B2920" s="1091"/>
      <c r="C2920" s="1091"/>
      <c r="D2920" s="1097"/>
      <c r="E2920" s="1093">
        <f t="shared" si="181"/>
        <v>0</v>
      </c>
      <c r="F2920" s="1094">
        <f t="shared" si="182"/>
        <v>0</v>
      </c>
      <c r="G2920" s="1095">
        <f t="shared" si="183"/>
        <v>0</v>
      </c>
      <c r="H2920" s="1090" t="str">
        <f t="shared" ca="1" si="184"/>
        <v/>
      </c>
      <c r="I2920" s="1109"/>
      <c r="J2920" s="1109"/>
      <c r="K2920" s="1112"/>
      <c r="L2920" s="1091"/>
      <c r="M2920" s="1091"/>
      <c r="N2920" s="1091"/>
      <c r="O2920" s="1091"/>
      <c r="P2920" s="1096"/>
      <c r="Q2920" s="1096"/>
      <c r="R2920" s="1096"/>
      <c r="S2920" s="1091"/>
    </row>
    <row r="2921" spans="1:19" x14ac:dyDescent="0.3">
      <c r="A2921" s="1090">
        <v>2916</v>
      </c>
      <c r="B2921" s="1091"/>
      <c r="C2921" s="1091"/>
      <c r="D2921" s="1097"/>
      <c r="E2921" s="1093">
        <f t="shared" si="181"/>
        <v>0</v>
      </c>
      <c r="F2921" s="1094">
        <f t="shared" si="182"/>
        <v>0</v>
      </c>
      <c r="G2921" s="1095">
        <f t="shared" si="183"/>
        <v>0</v>
      </c>
      <c r="H2921" s="1090" t="str">
        <f t="shared" ca="1" si="184"/>
        <v/>
      </c>
      <c r="I2921" s="1109"/>
      <c r="J2921" s="1109"/>
      <c r="K2921" s="1112"/>
      <c r="L2921" s="1091"/>
      <c r="M2921" s="1091"/>
      <c r="N2921" s="1091"/>
      <c r="O2921" s="1091"/>
      <c r="P2921" s="1096"/>
      <c r="Q2921" s="1096"/>
      <c r="R2921" s="1096"/>
      <c r="S2921" s="1091"/>
    </row>
    <row r="2922" spans="1:19" x14ac:dyDescent="0.3">
      <c r="A2922" s="1090">
        <v>2917</v>
      </c>
      <c r="B2922" s="1091"/>
      <c r="C2922" s="1091"/>
      <c r="D2922" s="1097"/>
      <c r="E2922" s="1093">
        <f t="shared" si="181"/>
        <v>0</v>
      </c>
      <c r="F2922" s="1094">
        <f t="shared" si="182"/>
        <v>0</v>
      </c>
      <c r="G2922" s="1095">
        <f t="shared" si="183"/>
        <v>0</v>
      </c>
      <c r="H2922" s="1090" t="str">
        <f t="shared" ca="1" si="184"/>
        <v/>
      </c>
      <c r="I2922" s="1109"/>
      <c r="J2922" s="1109"/>
      <c r="K2922" s="1112"/>
      <c r="L2922" s="1091"/>
      <c r="M2922" s="1091"/>
      <c r="N2922" s="1091"/>
      <c r="O2922" s="1091"/>
      <c r="P2922" s="1096"/>
      <c r="Q2922" s="1096"/>
      <c r="R2922" s="1096"/>
      <c r="S2922" s="1091"/>
    </row>
    <row r="2923" spans="1:19" x14ac:dyDescent="0.3">
      <c r="A2923" s="1090">
        <v>2918</v>
      </c>
      <c r="B2923" s="1091"/>
      <c r="C2923" s="1091"/>
      <c r="D2923" s="1097"/>
      <c r="E2923" s="1093">
        <f t="shared" si="181"/>
        <v>0</v>
      </c>
      <c r="F2923" s="1094">
        <f t="shared" si="182"/>
        <v>0</v>
      </c>
      <c r="G2923" s="1095">
        <f t="shared" si="183"/>
        <v>0</v>
      </c>
      <c r="H2923" s="1090" t="str">
        <f t="shared" ca="1" si="184"/>
        <v/>
      </c>
      <c r="I2923" s="1109"/>
      <c r="J2923" s="1109"/>
      <c r="K2923" s="1112"/>
      <c r="L2923" s="1091"/>
      <c r="M2923" s="1091"/>
      <c r="N2923" s="1091"/>
      <c r="O2923" s="1091"/>
      <c r="P2923" s="1096"/>
      <c r="Q2923" s="1096"/>
      <c r="R2923" s="1096"/>
      <c r="S2923" s="1091"/>
    </row>
    <row r="2924" spans="1:19" x14ac:dyDescent="0.3">
      <c r="A2924" s="1090">
        <v>2919</v>
      </c>
      <c r="B2924" s="1091"/>
      <c r="C2924" s="1091"/>
      <c r="D2924" s="1097"/>
      <c r="E2924" s="1093">
        <f t="shared" si="181"/>
        <v>0</v>
      </c>
      <c r="F2924" s="1094">
        <f t="shared" si="182"/>
        <v>0</v>
      </c>
      <c r="G2924" s="1095">
        <f t="shared" si="183"/>
        <v>0</v>
      </c>
      <c r="H2924" s="1090" t="str">
        <f t="shared" ca="1" si="184"/>
        <v/>
      </c>
      <c r="I2924" s="1109"/>
      <c r="J2924" s="1109"/>
      <c r="K2924" s="1112"/>
      <c r="L2924" s="1091"/>
      <c r="M2924" s="1091"/>
      <c r="N2924" s="1091"/>
      <c r="O2924" s="1091"/>
      <c r="P2924" s="1096"/>
      <c r="Q2924" s="1096"/>
      <c r="R2924" s="1096"/>
      <c r="S2924" s="1091"/>
    </row>
    <row r="2925" spans="1:19" x14ac:dyDescent="0.3">
      <c r="A2925" s="1090">
        <v>2920</v>
      </c>
      <c r="B2925" s="1091"/>
      <c r="C2925" s="1091"/>
      <c r="D2925" s="1097"/>
      <c r="E2925" s="1093">
        <f t="shared" si="181"/>
        <v>0</v>
      </c>
      <c r="F2925" s="1094">
        <f t="shared" si="182"/>
        <v>0</v>
      </c>
      <c r="G2925" s="1095">
        <f t="shared" si="183"/>
        <v>0</v>
      </c>
      <c r="H2925" s="1090" t="str">
        <f t="shared" ca="1" si="184"/>
        <v/>
      </c>
      <c r="I2925" s="1109"/>
      <c r="J2925" s="1109"/>
      <c r="K2925" s="1112"/>
      <c r="L2925" s="1091"/>
      <c r="M2925" s="1091"/>
      <c r="N2925" s="1091"/>
      <c r="O2925" s="1091"/>
      <c r="P2925" s="1096"/>
      <c r="Q2925" s="1096"/>
      <c r="R2925" s="1096"/>
      <c r="S2925" s="1091"/>
    </row>
    <row r="2926" spans="1:19" x14ac:dyDescent="0.3">
      <c r="A2926" s="1090">
        <v>2921</v>
      </c>
      <c r="B2926" s="1091"/>
      <c r="C2926" s="1091"/>
      <c r="D2926" s="1097"/>
      <c r="E2926" s="1093">
        <f t="shared" si="181"/>
        <v>0</v>
      </c>
      <c r="F2926" s="1094">
        <f t="shared" si="182"/>
        <v>0</v>
      </c>
      <c r="G2926" s="1095">
        <f t="shared" si="183"/>
        <v>0</v>
      </c>
      <c r="H2926" s="1090" t="str">
        <f t="shared" ca="1" si="184"/>
        <v/>
      </c>
      <c r="I2926" s="1109"/>
      <c r="J2926" s="1109"/>
      <c r="K2926" s="1112"/>
      <c r="L2926" s="1091"/>
      <c r="M2926" s="1091"/>
      <c r="N2926" s="1091"/>
      <c r="O2926" s="1091"/>
      <c r="P2926" s="1096"/>
      <c r="Q2926" s="1096"/>
      <c r="R2926" s="1096"/>
      <c r="S2926" s="1091"/>
    </row>
    <row r="2927" spans="1:19" x14ac:dyDescent="0.3">
      <c r="A2927" s="1090">
        <v>2922</v>
      </c>
      <c r="B2927" s="1091"/>
      <c r="C2927" s="1091"/>
      <c r="D2927" s="1097"/>
      <c r="E2927" s="1093">
        <f t="shared" si="181"/>
        <v>0</v>
      </c>
      <c r="F2927" s="1094">
        <f t="shared" si="182"/>
        <v>0</v>
      </c>
      <c r="G2927" s="1095">
        <f t="shared" si="183"/>
        <v>0</v>
      </c>
      <c r="H2927" s="1090" t="str">
        <f t="shared" ca="1" si="184"/>
        <v/>
      </c>
      <c r="I2927" s="1109"/>
      <c r="J2927" s="1109"/>
      <c r="K2927" s="1112"/>
      <c r="L2927" s="1091"/>
      <c r="M2927" s="1091"/>
      <c r="N2927" s="1091"/>
      <c r="O2927" s="1091"/>
      <c r="P2927" s="1096"/>
      <c r="Q2927" s="1096"/>
      <c r="R2927" s="1096"/>
      <c r="S2927" s="1091"/>
    </row>
    <row r="2928" spans="1:19" x14ac:dyDescent="0.3">
      <c r="A2928" s="1090">
        <v>2923</v>
      </c>
      <c r="B2928" s="1091"/>
      <c r="C2928" s="1091"/>
      <c r="D2928" s="1097"/>
      <c r="E2928" s="1093">
        <f t="shared" si="181"/>
        <v>0</v>
      </c>
      <c r="F2928" s="1094">
        <f t="shared" si="182"/>
        <v>0</v>
      </c>
      <c r="G2928" s="1095">
        <f t="shared" si="183"/>
        <v>0</v>
      </c>
      <c r="H2928" s="1090" t="str">
        <f t="shared" ca="1" si="184"/>
        <v/>
      </c>
      <c r="I2928" s="1109"/>
      <c r="J2928" s="1109"/>
      <c r="K2928" s="1112"/>
      <c r="L2928" s="1091"/>
      <c r="M2928" s="1091"/>
      <c r="N2928" s="1091"/>
      <c r="O2928" s="1091"/>
      <c r="P2928" s="1096"/>
      <c r="Q2928" s="1096"/>
      <c r="R2928" s="1096"/>
      <c r="S2928" s="1091"/>
    </row>
    <row r="2929" spans="1:19" x14ac:dyDescent="0.3">
      <c r="A2929" s="1090">
        <v>2924</v>
      </c>
      <c r="B2929" s="1091"/>
      <c r="C2929" s="1091"/>
      <c r="D2929" s="1097"/>
      <c r="E2929" s="1093">
        <f t="shared" si="181"/>
        <v>0</v>
      </c>
      <c r="F2929" s="1094">
        <f t="shared" si="182"/>
        <v>0</v>
      </c>
      <c r="G2929" s="1095">
        <f t="shared" si="183"/>
        <v>0</v>
      </c>
      <c r="H2929" s="1090" t="str">
        <f t="shared" ca="1" si="184"/>
        <v/>
      </c>
      <c r="I2929" s="1109"/>
      <c r="J2929" s="1109"/>
      <c r="K2929" s="1112"/>
      <c r="L2929" s="1091"/>
      <c r="M2929" s="1091"/>
      <c r="N2929" s="1091"/>
      <c r="O2929" s="1091"/>
      <c r="P2929" s="1096"/>
      <c r="Q2929" s="1096"/>
      <c r="R2929" s="1096"/>
      <c r="S2929" s="1091"/>
    </row>
    <row r="2930" spans="1:19" x14ac:dyDescent="0.3">
      <c r="A2930" s="1090">
        <v>2925</v>
      </c>
      <c r="B2930" s="1091"/>
      <c r="C2930" s="1091"/>
      <c r="D2930" s="1097"/>
      <c r="E2930" s="1093">
        <f t="shared" si="181"/>
        <v>0</v>
      </c>
      <c r="F2930" s="1094">
        <f t="shared" si="182"/>
        <v>0</v>
      </c>
      <c r="G2930" s="1095">
        <f t="shared" si="183"/>
        <v>0</v>
      </c>
      <c r="H2930" s="1090" t="str">
        <f t="shared" ca="1" si="184"/>
        <v/>
      </c>
      <c r="I2930" s="1109"/>
      <c r="J2930" s="1109"/>
      <c r="K2930" s="1112"/>
      <c r="L2930" s="1091"/>
      <c r="M2930" s="1091"/>
      <c r="N2930" s="1091"/>
      <c r="O2930" s="1091"/>
      <c r="P2930" s="1096"/>
      <c r="Q2930" s="1096"/>
      <c r="R2930" s="1096"/>
      <c r="S2930" s="1091"/>
    </row>
    <row r="2931" spans="1:19" x14ac:dyDescent="0.3">
      <c r="A2931" s="1090">
        <v>2926</v>
      </c>
      <c r="B2931" s="1091"/>
      <c r="C2931" s="1091"/>
      <c r="D2931" s="1097"/>
      <c r="E2931" s="1093">
        <f t="shared" si="181"/>
        <v>0</v>
      </c>
      <c r="F2931" s="1094">
        <f t="shared" si="182"/>
        <v>0</v>
      </c>
      <c r="G2931" s="1095">
        <f t="shared" si="183"/>
        <v>0</v>
      </c>
      <c r="H2931" s="1090" t="str">
        <f t="shared" ca="1" si="184"/>
        <v/>
      </c>
      <c r="I2931" s="1109"/>
      <c r="J2931" s="1109"/>
      <c r="K2931" s="1112"/>
      <c r="L2931" s="1091"/>
      <c r="M2931" s="1091"/>
      <c r="N2931" s="1091"/>
      <c r="O2931" s="1091"/>
      <c r="P2931" s="1096"/>
      <c r="Q2931" s="1096"/>
      <c r="R2931" s="1096"/>
      <c r="S2931" s="1091"/>
    </row>
    <row r="2932" spans="1:19" x14ac:dyDescent="0.3">
      <c r="A2932" s="1090">
        <v>2927</v>
      </c>
      <c r="B2932" s="1091"/>
      <c r="C2932" s="1091"/>
      <c r="D2932" s="1097"/>
      <c r="E2932" s="1093">
        <f t="shared" si="181"/>
        <v>0</v>
      </c>
      <c r="F2932" s="1094">
        <f t="shared" si="182"/>
        <v>0</v>
      </c>
      <c r="G2932" s="1095">
        <f t="shared" si="183"/>
        <v>0</v>
      </c>
      <c r="H2932" s="1090" t="str">
        <f t="shared" ca="1" si="184"/>
        <v/>
      </c>
      <c r="I2932" s="1109"/>
      <c r="J2932" s="1109"/>
      <c r="K2932" s="1112"/>
      <c r="L2932" s="1091"/>
      <c r="M2932" s="1091"/>
      <c r="N2932" s="1091"/>
      <c r="O2932" s="1091"/>
      <c r="P2932" s="1096"/>
      <c r="Q2932" s="1096"/>
      <c r="R2932" s="1096"/>
      <c r="S2932" s="1091"/>
    </row>
    <row r="2933" spans="1:19" x14ac:dyDescent="0.3">
      <c r="A2933" s="1090">
        <v>2928</v>
      </c>
      <c r="B2933" s="1091"/>
      <c r="C2933" s="1091"/>
      <c r="D2933" s="1097"/>
      <c r="E2933" s="1093">
        <f t="shared" si="181"/>
        <v>0</v>
      </c>
      <c r="F2933" s="1094">
        <f t="shared" si="182"/>
        <v>0</v>
      </c>
      <c r="G2933" s="1095">
        <f t="shared" si="183"/>
        <v>0</v>
      </c>
      <c r="H2933" s="1090" t="str">
        <f t="shared" ca="1" si="184"/>
        <v/>
      </c>
      <c r="I2933" s="1109"/>
      <c r="J2933" s="1109"/>
      <c r="K2933" s="1112"/>
      <c r="L2933" s="1091"/>
      <c r="M2933" s="1091"/>
      <c r="N2933" s="1091"/>
      <c r="O2933" s="1091"/>
      <c r="P2933" s="1096"/>
      <c r="Q2933" s="1096"/>
      <c r="R2933" s="1096"/>
      <c r="S2933" s="1091"/>
    </row>
    <row r="2934" spans="1:19" x14ac:dyDescent="0.3">
      <c r="A2934" s="1090">
        <v>2929</v>
      </c>
      <c r="B2934" s="1091"/>
      <c r="C2934" s="1091"/>
      <c r="D2934" s="1097"/>
      <c r="E2934" s="1093">
        <f t="shared" si="181"/>
        <v>0</v>
      </c>
      <c r="F2934" s="1094">
        <f t="shared" si="182"/>
        <v>0</v>
      </c>
      <c r="G2934" s="1095">
        <f t="shared" si="183"/>
        <v>0</v>
      </c>
      <c r="H2934" s="1090" t="str">
        <f t="shared" ca="1" si="184"/>
        <v/>
      </c>
      <c r="I2934" s="1109"/>
      <c r="J2934" s="1109"/>
      <c r="K2934" s="1112"/>
      <c r="L2934" s="1091"/>
      <c r="M2934" s="1091"/>
      <c r="N2934" s="1091"/>
      <c r="O2934" s="1091"/>
      <c r="P2934" s="1096"/>
      <c r="Q2934" s="1096"/>
      <c r="R2934" s="1096"/>
      <c r="S2934" s="1091"/>
    </row>
    <row r="2935" spans="1:19" x14ac:dyDescent="0.3">
      <c r="A2935" s="1090">
        <v>2930</v>
      </c>
      <c r="B2935" s="1091"/>
      <c r="C2935" s="1091"/>
      <c r="D2935" s="1097"/>
      <c r="E2935" s="1093">
        <f t="shared" si="181"/>
        <v>0</v>
      </c>
      <c r="F2935" s="1094">
        <f t="shared" si="182"/>
        <v>0</v>
      </c>
      <c r="G2935" s="1095">
        <f t="shared" si="183"/>
        <v>0</v>
      </c>
      <c r="H2935" s="1090" t="str">
        <f t="shared" ca="1" si="184"/>
        <v/>
      </c>
      <c r="I2935" s="1109"/>
      <c r="J2935" s="1109"/>
      <c r="K2935" s="1112"/>
      <c r="L2935" s="1091"/>
      <c r="M2935" s="1091"/>
      <c r="N2935" s="1091"/>
      <c r="O2935" s="1091"/>
      <c r="P2935" s="1096"/>
      <c r="Q2935" s="1096"/>
      <c r="R2935" s="1096"/>
      <c r="S2935" s="1091"/>
    </row>
    <row r="2936" spans="1:19" x14ac:dyDescent="0.3">
      <c r="A2936" s="1090">
        <v>2931</v>
      </c>
      <c r="B2936" s="1091"/>
      <c r="C2936" s="1091"/>
      <c r="D2936" s="1097"/>
      <c r="E2936" s="1093">
        <f t="shared" si="181"/>
        <v>0</v>
      </c>
      <c r="F2936" s="1094">
        <f t="shared" si="182"/>
        <v>0</v>
      </c>
      <c r="G2936" s="1095">
        <f t="shared" si="183"/>
        <v>0</v>
      </c>
      <c r="H2936" s="1090" t="str">
        <f t="shared" ca="1" si="184"/>
        <v/>
      </c>
      <c r="I2936" s="1109"/>
      <c r="J2936" s="1109"/>
      <c r="K2936" s="1112"/>
      <c r="L2936" s="1091"/>
      <c r="M2936" s="1091"/>
      <c r="N2936" s="1091"/>
      <c r="O2936" s="1091"/>
      <c r="P2936" s="1096"/>
      <c r="Q2936" s="1096"/>
      <c r="R2936" s="1096"/>
      <c r="S2936" s="1091"/>
    </row>
    <row r="2937" spans="1:19" x14ac:dyDescent="0.3">
      <c r="A2937" s="1090">
        <v>2932</v>
      </c>
      <c r="B2937" s="1091"/>
      <c r="C2937" s="1091"/>
      <c r="D2937" s="1097"/>
      <c r="E2937" s="1093">
        <f t="shared" si="181"/>
        <v>0</v>
      </c>
      <c r="F2937" s="1094">
        <f t="shared" si="182"/>
        <v>0</v>
      </c>
      <c r="G2937" s="1095">
        <f t="shared" si="183"/>
        <v>0</v>
      </c>
      <c r="H2937" s="1090" t="str">
        <f t="shared" ca="1" si="184"/>
        <v/>
      </c>
      <c r="I2937" s="1109"/>
      <c r="J2937" s="1109"/>
      <c r="K2937" s="1112"/>
      <c r="L2937" s="1091"/>
      <c r="M2937" s="1091"/>
      <c r="N2937" s="1091"/>
      <c r="O2937" s="1091"/>
      <c r="P2937" s="1096"/>
      <c r="Q2937" s="1096"/>
      <c r="R2937" s="1096"/>
      <c r="S2937" s="1091"/>
    </row>
    <row r="2938" spans="1:19" x14ac:dyDescent="0.3">
      <c r="A2938" s="1090">
        <v>2933</v>
      </c>
      <c r="B2938" s="1091"/>
      <c r="C2938" s="1091"/>
      <c r="D2938" s="1097"/>
      <c r="E2938" s="1093">
        <f t="shared" si="181"/>
        <v>0</v>
      </c>
      <c r="F2938" s="1094">
        <f t="shared" si="182"/>
        <v>0</v>
      </c>
      <c r="G2938" s="1095">
        <f t="shared" si="183"/>
        <v>0</v>
      </c>
      <c r="H2938" s="1090" t="str">
        <f t="shared" ca="1" si="184"/>
        <v/>
      </c>
      <c r="I2938" s="1109"/>
      <c r="J2938" s="1109"/>
      <c r="K2938" s="1112"/>
      <c r="L2938" s="1091"/>
      <c r="M2938" s="1091"/>
      <c r="N2938" s="1091"/>
      <c r="O2938" s="1091"/>
      <c r="P2938" s="1096"/>
      <c r="Q2938" s="1096"/>
      <c r="R2938" s="1096"/>
      <c r="S2938" s="1091"/>
    </row>
    <row r="2939" spans="1:19" x14ac:dyDescent="0.3">
      <c r="A2939" s="1090">
        <v>2934</v>
      </c>
      <c r="B2939" s="1091"/>
      <c r="C2939" s="1091"/>
      <c r="D2939" s="1097"/>
      <c r="E2939" s="1093">
        <f t="shared" si="181"/>
        <v>0</v>
      </c>
      <c r="F2939" s="1094">
        <f t="shared" si="182"/>
        <v>0</v>
      </c>
      <c r="G2939" s="1095">
        <f t="shared" si="183"/>
        <v>0</v>
      </c>
      <c r="H2939" s="1090" t="str">
        <f t="shared" ca="1" si="184"/>
        <v/>
      </c>
      <c r="I2939" s="1109"/>
      <c r="J2939" s="1109"/>
      <c r="K2939" s="1112"/>
      <c r="L2939" s="1091"/>
      <c r="M2939" s="1091"/>
      <c r="N2939" s="1091"/>
      <c r="O2939" s="1091"/>
      <c r="P2939" s="1096"/>
      <c r="Q2939" s="1096"/>
      <c r="R2939" s="1096"/>
      <c r="S2939" s="1091"/>
    </row>
    <row r="2940" spans="1:19" x14ac:dyDescent="0.3">
      <c r="A2940" s="1090">
        <v>2935</v>
      </c>
      <c r="B2940" s="1091"/>
      <c r="C2940" s="1091"/>
      <c r="D2940" s="1097"/>
      <c r="E2940" s="1093">
        <f t="shared" si="181"/>
        <v>0</v>
      </c>
      <c r="F2940" s="1094">
        <f t="shared" si="182"/>
        <v>0</v>
      </c>
      <c r="G2940" s="1095">
        <f t="shared" si="183"/>
        <v>0</v>
      </c>
      <c r="H2940" s="1090" t="str">
        <f t="shared" ca="1" si="184"/>
        <v/>
      </c>
      <c r="I2940" s="1109"/>
      <c r="J2940" s="1109"/>
      <c r="K2940" s="1112"/>
      <c r="L2940" s="1091"/>
      <c r="M2940" s="1091"/>
      <c r="N2940" s="1091"/>
      <c r="O2940" s="1091"/>
      <c r="P2940" s="1096"/>
      <c r="Q2940" s="1096"/>
      <c r="R2940" s="1096"/>
      <c r="S2940" s="1091"/>
    </row>
    <row r="2941" spans="1:19" x14ac:dyDescent="0.3">
      <c r="A2941" s="1090">
        <v>2936</v>
      </c>
      <c r="B2941" s="1091"/>
      <c r="C2941" s="1091"/>
      <c r="D2941" s="1097"/>
      <c r="E2941" s="1093">
        <f t="shared" si="181"/>
        <v>0</v>
      </c>
      <c r="F2941" s="1094">
        <f t="shared" si="182"/>
        <v>0</v>
      </c>
      <c r="G2941" s="1095">
        <f t="shared" si="183"/>
        <v>0</v>
      </c>
      <c r="H2941" s="1090" t="str">
        <f t="shared" ca="1" si="184"/>
        <v/>
      </c>
      <c r="I2941" s="1109"/>
      <c r="J2941" s="1109"/>
      <c r="K2941" s="1112"/>
      <c r="L2941" s="1091"/>
      <c r="M2941" s="1091"/>
      <c r="N2941" s="1091"/>
      <c r="O2941" s="1091"/>
      <c r="P2941" s="1096"/>
      <c r="Q2941" s="1096"/>
      <c r="R2941" s="1096"/>
      <c r="S2941" s="1091"/>
    </row>
    <row r="2942" spans="1:19" x14ac:dyDescent="0.3">
      <c r="A2942" s="1090">
        <v>2937</v>
      </c>
      <c r="B2942" s="1091"/>
      <c r="C2942" s="1091"/>
      <c r="D2942" s="1097"/>
      <c r="E2942" s="1093">
        <f t="shared" si="181"/>
        <v>0</v>
      </c>
      <c r="F2942" s="1094">
        <f t="shared" si="182"/>
        <v>0</v>
      </c>
      <c r="G2942" s="1095">
        <f t="shared" si="183"/>
        <v>0</v>
      </c>
      <c r="H2942" s="1090" t="str">
        <f t="shared" ca="1" si="184"/>
        <v/>
      </c>
      <c r="I2942" s="1109"/>
      <c r="J2942" s="1109"/>
      <c r="K2942" s="1112"/>
      <c r="L2942" s="1091"/>
      <c r="M2942" s="1091"/>
      <c r="N2942" s="1091"/>
      <c r="O2942" s="1091"/>
      <c r="P2942" s="1096"/>
      <c r="Q2942" s="1096"/>
      <c r="R2942" s="1096"/>
      <c r="S2942" s="1091"/>
    </row>
    <row r="2943" spans="1:19" x14ac:dyDescent="0.3">
      <c r="A2943" s="1090">
        <v>2938</v>
      </c>
      <c r="B2943" s="1091"/>
      <c r="C2943" s="1091"/>
      <c r="D2943" s="1097"/>
      <c r="E2943" s="1093">
        <f t="shared" si="181"/>
        <v>0</v>
      </c>
      <c r="F2943" s="1094">
        <f t="shared" si="182"/>
        <v>0</v>
      </c>
      <c r="G2943" s="1095">
        <f t="shared" si="183"/>
        <v>0</v>
      </c>
      <c r="H2943" s="1090" t="str">
        <f t="shared" ca="1" si="184"/>
        <v/>
      </c>
      <c r="I2943" s="1109"/>
      <c r="J2943" s="1109"/>
      <c r="K2943" s="1112"/>
      <c r="L2943" s="1091"/>
      <c r="M2943" s="1091"/>
      <c r="N2943" s="1091"/>
      <c r="O2943" s="1091"/>
      <c r="P2943" s="1096"/>
      <c r="Q2943" s="1096"/>
      <c r="R2943" s="1096"/>
      <c r="S2943" s="1091"/>
    </row>
    <row r="2944" spans="1:19" x14ac:dyDescent="0.3">
      <c r="A2944" s="1090">
        <v>2939</v>
      </c>
      <c r="B2944" s="1091"/>
      <c r="C2944" s="1091"/>
      <c r="D2944" s="1097"/>
      <c r="E2944" s="1093">
        <f t="shared" si="181"/>
        <v>0</v>
      </c>
      <c r="F2944" s="1094">
        <f t="shared" si="182"/>
        <v>0</v>
      </c>
      <c r="G2944" s="1095">
        <f t="shared" si="183"/>
        <v>0</v>
      </c>
      <c r="H2944" s="1090" t="str">
        <f t="shared" ca="1" si="184"/>
        <v/>
      </c>
      <c r="I2944" s="1109"/>
      <c r="J2944" s="1109"/>
      <c r="K2944" s="1112"/>
      <c r="L2944" s="1091"/>
      <c r="M2944" s="1091"/>
      <c r="N2944" s="1091"/>
      <c r="O2944" s="1091"/>
      <c r="P2944" s="1096"/>
      <c r="Q2944" s="1096"/>
      <c r="R2944" s="1096"/>
      <c r="S2944" s="1091"/>
    </row>
    <row r="2945" spans="1:19" x14ac:dyDescent="0.3">
      <c r="A2945" s="1090">
        <v>2940</v>
      </c>
      <c r="B2945" s="1091"/>
      <c r="C2945" s="1091"/>
      <c r="D2945" s="1097"/>
      <c r="E2945" s="1093">
        <f t="shared" si="181"/>
        <v>0</v>
      </c>
      <c r="F2945" s="1094">
        <f t="shared" si="182"/>
        <v>0</v>
      </c>
      <c r="G2945" s="1095">
        <f t="shared" si="183"/>
        <v>0</v>
      </c>
      <c r="H2945" s="1090" t="str">
        <f t="shared" ca="1" si="184"/>
        <v/>
      </c>
      <c r="I2945" s="1109"/>
      <c r="J2945" s="1109"/>
      <c r="K2945" s="1112"/>
      <c r="L2945" s="1091"/>
      <c r="M2945" s="1091"/>
      <c r="N2945" s="1091"/>
      <c r="O2945" s="1091"/>
      <c r="P2945" s="1096"/>
      <c r="Q2945" s="1096"/>
      <c r="R2945" s="1096"/>
      <c r="S2945" s="1091"/>
    </row>
    <row r="2946" spans="1:19" x14ac:dyDescent="0.3">
      <c r="A2946" s="1090">
        <v>2941</v>
      </c>
      <c r="B2946" s="1091"/>
      <c r="C2946" s="1091"/>
      <c r="D2946" s="1097"/>
      <c r="E2946" s="1093">
        <f t="shared" si="181"/>
        <v>0</v>
      </c>
      <c r="F2946" s="1094">
        <f t="shared" si="182"/>
        <v>0</v>
      </c>
      <c r="G2946" s="1095">
        <f t="shared" si="183"/>
        <v>0</v>
      </c>
      <c r="H2946" s="1090" t="str">
        <f t="shared" ca="1" si="184"/>
        <v/>
      </c>
      <c r="I2946" s="1109"/>
      <c r="J2946" s="1109"/>
      <c r="K2946" s="1112"/>
      <c r="L2946" s="1091"/>
      <c r="M2946" s="1091"/>
      <c r="N2946" s="1091"/>
      <c r="O2946" s="1091"/>
      <c r="P2946" s="1096"/>
      <c r="Q2946" s="1096"/>
      <c r="R2946" s="1096"/>
      <c r="S2946" s="1091"/>
    </row>
    <row r="2947" spans="1:19" x14ac:dyDescent="0.3">
      <c r="A2947" s="1090">
        <v>2942</v>
      </c>
      <c r="B2947" s="1091"/>
      <c r="C2947" s="1091"/>
      <c r="D2947" s="1097"/>
      <c r="E2947" s="1093">
        <f t="shared" si="181"/>
        <v>0</v>
      </c>
      <c r="F2947" s="1094">
        <f t="shared" si="182"/>
        <v>0</v>
      </c>
      <c r="G2947" s="1095">
        <f t="shared" si="183"/>
        <v>0</v>
      </c>
      <c r="H2947" s="1090" t="str">
        <f t="shared" ca="1" si="184"/>
        <v/>
      </c>
      <c r="I2947" s="1109"/>
      <c r="J2947" s="1109"/>
      <c r="K2947" s="1112"/>
      <c r="L2947" s="1091"/>
      <c r="M2947" s="1091"/>
      <c r="N2947" s="1091"/>
      <c r="O2947" s="1091"/>
      <c r="P2947" s="1096"/>
      <c r="Q2947" s="1096"/>
      <c r="R2947" s="1096"/>
      <c r="S2947" s="1091"/>
    </row>
    <row r="2948" spans="1:19" x14ac:dyDescent="0.3">
      <c r="A2948" s="1090">
        <v>2943</v>
      </c>
      <c r="B2948" s="1091"/>
      <c r="C2948" s="1091"/>
      <c r="D2948" s="1097"/>
      <c r="E2948" s="1093">
        <f t="shared" si="181"/>
        <v>0</v>
      </c>
      <c r="F2948" s="1094">
        <f t="shared" si="182"/>
        <v>0</v>
      </c>
      <c r="G2948" s="1095">
        <f t="shared" si="183"/>
        <v>0</v>
      </c>
      <c r="H2948" s="1090" t="str">
        <f t="shared" ca="1" si="184"/>
        <v/>
      </c>
      <c r="I2948" s="1109"/>
      <c r="J2948" s="1109"/>
      <c r="K2948" s="1112"/>
      <c r="L2948" s="1091"/>
      <c r="M2948" s="1091"/>
      <c r="N2948" s="1091"/>
      <c r="O2948" s="1091"/>
      <c r="P2948" s="1096"/>
      <c r="Q2948" s="1096"/>
      <c r="R2948" s="1096"/>
      <c r="S2948" s="1091"/>
    </row>
    <row r="2949" spans="1:19" x14ac:dyDescent="0.3">
      <c r="A2949" s="1090">
        <v>2944</v>
      </c>
      <c r="B2949" s="1091"/>
      <c r="C2949" s="1091"/>
      <c r="D2949" s="1097"/>
      <c r="E2949" s="1093">
        <f t="shared" si="181"/>
        <v>0</v>
      </c>
      <c r="F2949" s="1094">
        <f t="shared" si="182"/>
        <v>0</v>
      </c>
      <c r="G2949" s="1095">
        <f t="shared" si="183"/>
        <v>0</v>
      </c>
      <c r="H2949" s="1090" t="str">
        <f t="shared" ca="1" si="184"/>
        <v/>
      </c>
      <c r="I2949" s="1109"/>
      <c r="J2949" s="1109"/>
      <c r="K2949" s="1112"/>
      <c r="L2949" s="1091"/>
      <c r="M2949" s="1091"/>
      <c r="N2949" s="1091"/>
      <c r="O2949" s="1091"/>
      <c r="P2949" s="1096"/>
      <c r="Q2949" s="1096"/>
      <c r="R2949" s="1096"/>
      <c r="S2949" s="1091"/>
    </row>
    <row r="2950" spans="1:19" x14ac:dyDescent="0.3">
      <c r="A2950" s="1090">
        <v>2945</v>
      </c>
      <c r="B2950" s="1091"/>
      <c r="C2950" s="1091"/>
      <c r="D2950" s="1097"/>
      <c r="E2950" s="1093">
        <f t="shared" si="181"/>
        <v>0</v>
      </c>
      <c r="F2950" s="1094">
        <f t="shared" si="182"/>
        <v>0</v>
      </c>
      <c r="G2950" s="1095">
        <f t="shared" si="183"/>
        <v>0</v>
      </c>
      <c r="H2950" s="1090" t="str">
        <f t="shared" ca="1" si="184"/>
        <v/>
      </c>
      <c r="I2950" s="1109"/>
      <c r="J2950" s="1109"/>
      <c r="K2950" s="1112"/>
      <c r="L2950" s="1091"/>
      <c r="M2950" s="1091"/>
      <c r="N2950" s="1091"/>
      <c r="O2950" s="1091"/>
      <c r="P2950" s="1096"/>
      <c r="Q2950" s="1096"/>
      <c r="R2950" s="1096"/>
      <c r="S2950" s="1091"/>
    </row>
    <row r="2951" spans="1:19" x14ac:dyDescent="0.3">
      <c r="A2951" s="1090">
        <v>2946</v>
      </c>
      <c r="B2951" s="1091"/>
      <c r="C2951" s="1091"/>
      <c r="D2951" s="1097"/>
      <c r="E2951" s="1093">
        <f t="shared" ref="E2951:E3014" si="185">D2951</f>
        <v>0</v>
      </c>
      <c r="F2951" s="1094">
        <f t="shared" ref="F2951:F3014" si="186">D2951</f>
        <v>0</v>
      </c>
      <c r="G2951" s="1095">
        <f t="shared" ref="G2951:G3014" si="187">D2951</f>
        <v>0</v>
      </c>
      <c r="H2951" s="1090" t="str">
        <f t="shared" ref="H2951:H3014" ca="1" si="188">IF(ISBLANK(D2951),"",DATEDIF(G2951,TODAY(),"y"))</f>
        <v/>
      </c>
      <c r="I2951" s="1109"/>
      <c r="J2951" s="1109"/>
      <c r="K2951" s="1112"/>
      <c r="L2951" s="1091"/>
      <c r="M2951" s="1091"/>
      <c r="N2951" s="1091"/>
      <c r="O2951" s="1091"/>
      <c r="P2951" s="1096"/>
      <c r="Q2951" s="1096"/>
      <c r="R2951" s="1096"/>
      <c r="S2951" s="1091"/>
    </row>
    <row r="2952" spans="1:19" x14ac:dyDescent="0.3">
      <c r="A2952" s="1090">
        <v>2947</v>
      </c>
      <c r="B2952" s="1091"/>
      <c r="C2952" s="1091"/>
      <c r="D2952" s="1097"/>
      <c r="E2952" s="1093">
        <f t="shared" si="185"/>
        <v>0</v>
      </c>
      <c r="F2952" s="1094">
        <f t="shared" si="186"/>
        <v>0</v>
      </c>
      <c r="G2952" s="1095">
        <f t="shared" si="187"/>
        <v>0</v>
      </c>
      <c r="H2952" s="1090" t="str">
        <f t="shared" ca="1" si="188"/>
        <v/>
      </c>
      <c r="I2952" s="1109"/>
      <c r="J2952" s="1109"/>
      <c r="K2952" s="1112"/>
      <c r="L2952" s="1091"/>
      <c r="M2952" s="1091"/>
      <c r="N2952" s="1091"/>
      <c r="O2952" s="1091"/>
      <c r="P2952" s="1096"/>
      <c r="Q2952" s="1096"/>
      <c r="R2952" s="1096"/>
      <c r="S2952" s="1091"/>
    </row>
    <row r="2953" spans="1:19" x14ac:dyDescent="0.3">
      <c r="A2953" s="1090">
        <v>2948</v>
      </c>
      <c r="B2953" s="1091"/>
      <c r="C2953" s="1091"/>
      <c r="D2953" s="1097"/>
      <c r="E2953" s="1093">
        <f t="shared" si="185"/>
        <v>0</v>
      </c>
      <c r="F2953" s="1094">
        <f t="shared" si="186"/>
        <v>0</v>
      </c>
      <c r="G2953" s="1095">
        <f t="shared" si="187"/>
        <v>0</v>
      </c>
      <c r="H2953" s="1090" t="str">
        <f t="shared" ca="1" si="188"/>
        <v/>
      </c>
      <c r="I2953" s="1109"/>
      <c r="J2953" s="1109"/>
      <c r="K2953" s="1112"/>
      <c r="L2953" s="1091"/>
      <c r="M2953" s="1091"/>
      <c r="N2953" s="1091"/>
      <c r="O2953" s="1091"/>
      <c r="P2953" s="1096"/>
      <c r="Q2953" s="1096"/>
      <c r="R2953" s="1096"/>
      <c r="S2953" s="1091"/>
    </row>
    <row r="2954" spans="1:19" x14ac:dyDescent="0.3">
      <c r="A2954" s="1090">
        <v>2949</v>
      </c>
      <c r="B2954" s="1091"/>
      <c r="C2954" s="1091"/>
      <c r="D2954" s="1097"/>
      <c r="E2954" s="1093">
        <f t="shared" si="185"/>
        <v>0</v>
      </c>
      <c r="F2954" s="1094">
        <f t="shared" si="186"/>
        <v>0</v>
      </c>
      <c r="G2954" s="1095">
        <f t="shared" si="187"/>
        <v>0</v>
      </c>
      <c r="H2954" s="1090" t="str">
        <f t="shared" ca="1" si="188"/>
        <v/>
      </c>
      <c r="I2954" s="1109"/>
      <c r="J2954" s="1109"/>
      <c r="K2954" s="1112"/>
      <c r="L2954" s="1091"/>
      <c r="M2954" s="1091"/>
      <c r="N2954" s="1091"/>
      <c r="O2954" s="1091"/>
      <c r="P2954" s="1096"/>
      <c r="Q2954" s="1096"/>
      <c r="R2954" s="1096"/>
      <c r="S2954" s="1091"/>
    </row>
    <row r="2955" spans="1:19" x14ac:dyDescent="0.3">
      <c r="A2955" s="1090">
        <v>2950</v>
      </c>
      <c r="B2955" s="1091"/>
      <c r="C2955" s="1091"/>
      <c r="D2955" s="1097"/>
      <c r="E2955" s="1093">
        <f t="shared" si="185"/>
        <v>0</v>
      </c>
      <c r="F2955" s="1094">
        <f t="shared" si="186"/>
        <v>0</v>
      </c>
      <c r="G2955" s="1095">
        <f t="shared" si="187"/>
        <v>0</v>
      </c>
      <c r="H2955" s="1090" t="str">
        <f t="shared" ca="1" si="188"/>
        <v/>
      </c>
      <c r="I2955" s="1109"/>
      <c r="J2955" s="1109"/>
      <c r="K2955" s="1112"/>
      <c r="L2955" s="1091"/>
      <c r="M2955" s="1091"/>
      <c r="N2955" s="1091"/>
      <c r="O2955" s="1091"/>
      <c r="P2955" s="1096"/>
      <c r="Q2955" s="1096"/>
      <c r="R2955" s="1096"/>
      <c r="S2955" s="1091"/>
    </row>
    <row r="2956" spans="1:19" x14ac:dyDescent="0.3">
      <c r="A2956" s="1090">
        <v>2951</v>
      </c>
      <c r="B2956" s="1091"/>
      <c r="C2956" s="1091"/>
      <c r="D2956" s="1097"/>
      <c r="E2956" s="1093">
        <f t="shared" si="185"/>
        <v>0</v>
      </c>
      <c r="F2956" s="1094">
        <f t="shared" si="186"/>
        <v>0</v>
      </c>
      <c r="G2956" s="1095">
        <f t="shared" si="187"/>
        <v>0</v>
      </c>
      <c r="H2956" s="1090" t="str">
        <f t="shared" ca="1" si="188"/>
        <v/>
      </c>
      <c r="I2956" s="1109"/>
      <c r="J2956" s="1109"/>
      <c r="K2956" s="1112"/>
      <c r="L2956" s="1091"/>
      <c r="M2956" s="1091"/>
      <c r="N2956" s="1091"/>
      <c r="O2956" s="1091"/>
      <c r="P2956" s="1096"/>
      <c r="Q2956" s="1096"/>
      <c r="R2956" s="1096"/>
      <c r="S2956" s="1091"/>
    </row>
    <row r="2957" spans="1:19" x14ac:dyDescent="0.3">
      <c r="A2957" s="1090">
        <v>2952</v>
      </c>
      <c r="B2957" s="1091"/>
      <c r="C2957" s="1091"/>
      <c r="D2957" s="1097"/>
      <c r="E2957" s="1093">
        <f t="shared" si="185"/>
        <v>0</v>
      </c>
      <c r="F2957" s="1094">
        <f t="shared" si="186"/>
        <v>0</v>
      </c>
      <c r="G2957" s="1095">
        <f t="shared" si="187"/>
        <v>0</v>
      </c>
      <c r="H2957" s="1090" t="str">
        <f t="shared" ca="1" si="188"/>
        <v/>
      </c>
      <c r="I2957" s="1109"/>
      <c r="J2957" s="1109"/>
      <c r="K2957" s="1112"/>
      <c r="L2957" s="1091"/>
      <c r="M2957" s="1091"/>
      <c r="N2957" s="1091"/>
      <c r="O2957" s="1091"/>
      <c r="P2957" s="1096"/>
      <c r="Q2957" s="1096"/>
      <c r="R2957" s="1096"/>
      <c r="S2957" s="1091"/>
    </row>
    <row r="2958" spans="1:19" x14ac:dyDescent="0.3">
      <c r="A2958" s="1090">
        <v>2953</v>
      </c>
      <c r="B2958" s="1091"/>
      <c r="C2958" s="1091"/>
      <c r="D2958" s="1097"/>
      <c r="E2958" s="1093">
        <f t="shared" si="185"/>
        <v>0</v>
      </c>
      <c r="F2958" s="1094">
        <f t="shared" si="186"/>
        <v>0</v>
      </c>
      <c r="G2958" s="1095">
        <f t="shared" si="187"/>
        <v>0</v>
      </c>
      <c r="H2958" s="1090" t="str">
        <f t="shared" ca="1" si="188"/>
        <v/>
      </c>
      <c r="I2958" s="1109"/>
      <c r="J2958" s="1109"/>
      <c r="K2958" s="1112"/>
      <c r="L2958" s="1091"/>
      <c r="M2958" s="1091"/>
      <c r="N2958" s="1091"/>
      <c r="O2958" s="1091"/>
      <c r="P2958" s="1096"/>
      <c r="Q2958" s="1096"/>
      <c r="R2958" s="1096"/>
      <c r="S2958" s="1091"/>
    </row>
    <row r="2959" spans="1:19" x14ac:dyDescent="0.3">
      <c r="A2959" s="1090">
        <v>2954</v>
      </c>
      <c r="B2959" s="1091"/>
      <c r="C2959" s="1091"/>
      <c r="D2959" s="1097"/>
      <c r="E2959" s="1093">
        <f t="shared" si="185"/>
        <v>0</v>
      </c>
      <c r="F2959" s="1094">
        <f t="shared" si="186"/>
        <v>0</v>
      </c>
      <c r="G2959" s="1095">
        <f t="shared" si="187"/>
        <v>0</v>
      </c>
      <c r="H2959" s="1090" t="str">
        <f t="shared" ca="1" si="188"/>
        <v/>
      </c>
      <c r="I2959" s="1109"/>
      <c r="J2959" s="1109"/>
      <c r="K2959" s="1112"/>
      <c r="L2959" s="1091"/>
      <c r="M2959" s="1091"/>
      <c r="N2959" s="1091"/>
      <c r="O2959" s="1091"/>
      <c r="P2959" s="1096"/>
      <c r="Q2959" s="1096"/>
      <c r="R2959" s="1096"/>
      <c r="S2959" s="1091"/>
    </row>
    <row r="2960" spans="1:19" x14ac:dyDescent="0.3">
      <c r="A2960" s="1090">
        <v>2955</v>
      </c>
      <c r="B2960" s="1091"/>
      <c r="C2960" s="1091"/>
      <c r="D2960" s="1097"/>
      <c r="E2960" s="1093">
        <f t="shared" si="185"/>
        <v>0</v>
      </c>
      <c r="F2960" s="1094">
        <f t="shared" si="186"/>
        <v>0</v>
      </c>
      <c r="G2960" s="1095">
        <f t="shared" si="187"/>
        <v>0</v>
      </c>
      <c r="H2960" s="1090" t="str">
        <f t="shared" ca="1" si="188"/>
        <v/>
      </c>
      <c r="I2960" s="1109"/>
      <c r="J2960" s="1109"/>
      <c r="K2960" s="1112"/>
      <c r="L2960" s="1091"/>
      <c r="M2960" s="1091"/>
      <c r="N2960" s="1091"/>
      <c r="O2960" s="1091"/>
      <c r="P2960" s="1096"/>
      <c r="Q2960" s="1096"/>
      <c r="R2960" s="1096"/>
      <c r="S2960" s="1091"/>
    </row>
    <row r="2961" spans="1:19" x14ac:dyDescent="0.3">
      <c r="A2961" s="1090">
        <v>2956</v>
      </c>
      <c r="B2961" s="1091"/>
      <c r="C2961" s="1091"/>
      <c r="D2961" s="1097"/>
      <c r="E2961" s="1093">
        <f t="shared" si="185"/>
        <v>0</v>
      </c>
      <c r="F2961" s="1094">
        <f t="shared" si="186"/>
        <v>0</v>
      </c>
      <c r="G2961" s="1095">
        <f t="shared" si="187"/>
        <v>0</v>
      </c>
      <c r="H2961" s="1090" t="str">
        <f t="shared" ca="1" si="188"/>
        <v/>
      </c>
      <c r="I2961" s="1109"/>
      <c r="J2961" s="1109"/>
      <c r="K2961" s="1112"/>
      <c r="L2961" s="1091"/>
      <c r="M2961" s="1091"/>
      <c r="N2961" s="1091"/>
      <c r="O2961" s="1091"/>
      <c r="P2961" s="1096"/>
      <c r="Q2961" s="1096"/>
      <c r="R2961" s="1096"/>
      <c r="S2961" s="1091"/>
    </row>
    <row r="2962" spans="1:19" x14ac:dyDescent="0.3">
      <c r="A2962" s="1090">
        <v>2957</v>
      </c>
      <c r="B2962" s="1091"/>
      <c r="C2962" s="1091"/>
      <c r="D2962" s="1097"/>
      <c r="E2962" s="1093">
        <f t="shared" si="185"/>
        <v>0</v>
      </c>
      <c r="F2962" s="1094">
        <f t="shared" si="186"/>
        <v>0</v>
      </c>
      <c r="G2962" s="1095">
        <f t="shared" si="187"/>
        <v>0</v>
      </c>
      <c r="H2962" s="1090" t="str">
        <f t="shared" ca="1" si="188"/>
        <v/>
      </c>
      <c r="I2962" s="1109"/>
      <c r="J2962" s="1109"/>
      <c r="K2962" s="1112"/>
      <c r="L2962" s="1091"/>
      <c r="M2962" s="1091"/>
      <c r="N2962" s="1091"/>
      <c r="O2962" s="1091"/>
      <c r="P2962" s="1096"/>
      <c r="Q2962" s="1096"/>
      <c r="R2962" s="1096"/>
      <c r="S2962" s="1091"/>
    </row>
    <row r="2963" spans="1:19" x14ac:dyDescent="0.3">
      <c r="A2963" s="1090">
        <v>2958</v>
      </c>
      <c r="B2963" s="1091"/>
      <c r="C2963" s="1091"/>
      <c r="D2963" s="1097"/>
      <c r="E2963" s="1093">
        <f t="shared" si="185"/>
        <v>0</v>
      </c>
      <c r="F2963" s="1094">
        <f t="shared" si="186"/>
        <v>0</v>
      </c>
      <c r="G2963" s="1095">
        <f t="shared" si="187"/>
        <v>0</v>
      </c>
      <c r="H2963" s="1090" t="str">
        <f t="shared" ca="1" si="188"/>
        <v/>
      </c>
      <c r="I2963" s="1109"/>
      <c r="J2963" s="1109"/>
      <c r="K2963" s="1112"/>
      <c r="L2963" s="1091"/>
      <c r="M2963" s="1091"/>
      <c r="N2963" s="1091"/>
      <c r="O2963" s="1091"/>
      <c r="P2963" s="1096"/>
      <c r="Q2963" s="1096"/>
      <c r="R2963" s="1096"/>
      <c r="S2963" s="1091"/>
    </row>
    <row r="2964" spans="1:19" x14ac:dyDescent="0.3">
      <c r="A2964" s="1090">
        <v>2959</v>
      </c>
      <c r="B2964" s="1091"/>
      <c r="C2964" s="1091"/>
      <c r="D2964" s="1097"/>
      <c r="E2964" s="1093">
        <f t="shared" si="185"/>
        <v>0</v>
      </c>
      <c r="F2964" s="1094">
        <f t="shared" si="186"/>
        <v>0</v>
      </c>
      <c r="G2964" s="1095">
        <f t="shared" si="187"/>
        <v>0</v>
      </c>
      <c r="H2964" s="1090" t="str">
        <f t="shared" ca="1" si="188"/>
        <v/>
      </c>
      <c r="I2964" s="1109"/>
      <c r="J2964" s="1109"/>
      <c r="K2964" s="1112"/>
      <c r="L2964" s="1091"/>
      <c r="M2964" s="1091"/>
      <c r="N2964" s="1091"/>
      <c r="O2964" s="1091"/>
      <c r="P2964" s="1096"/>
      <c r="Q2964" s="1096"/>
      <c r="R2964" s="1096"/>
      <c r="S2964" s="1091"/>
    </row>
    <row r="2965" spans="1:19" x14ac:dyDescent="0.3">
      <c r="A2965" s="1090">
        <v>2960</v>
      </c>
      <c r="B2965" s="1091"/>
      <c r="C2965" s="1091"/>
      <c r="D2965" s="1097"/>
      <c r="E2965" s="1093">
        <f t="shared" si="185"/>
        <v>0</v>
      </c>
      <c r="F2965" s="1094">
        <f t="shared" si="186"/>
        <v>0</v>
      </c>
      <c r="G2965" s="1095">
        <f t="shared" si="187"/>
        <v>0</v>
      </c>
      <c r="H2965" s="1090" t="str">
        <f t="shared" ca="1" si="188"/>
        <v/>
      </c>
      <c r="I2965" s="1109"/>
      <c r="J2965" s="1109"/>
      <c r="K2965" s="1112"/>
      <c r="L2965" s="1091"/>
      <c r="M2965" s="1091"/>
      <c r="N2965" s="1091"/>
      <c r="O2965" s="1091"/>
      <c r="P2965" s="1096"/>
      <c r="Q2965" s="1096"/>
      <c r="R2965" s="1096"/>
      <c r="S2965" s="1091"/>
    </row>
    <row r="2966" spans="1:19" x14ac:dyDescent="0.3">
      <c r="A2966" s="1090">
        <v>2961</v>
      </c>
      <c r="B2966" s="1091"/>
      <c r="C2966" s="1091"/>
      <c r="D2966" s="1097"/>
      <c r="E2966" s="1093">
        <f t="shared" si="185"/>
        <v>0</v>
      </c>
      <c r="F2966" s="1094">
        <f t="shared" si="186"/>
        <v>0</v>
      </c>
      <c r="G2966" s="1095">
        <f t="shared" si="187"/>
        <v>0</v>
      </c>
      <c r="H2966" s="1090" t="str">
        <f t="shared" ca="1" si="188"/>
        <v/>
      </c>
      <c r="I2966" s="1109"/>
      <c r="J2966" s="1109"/>
      <c r="K2966" s="1112"/>
      <c r="L2966" s="1091"/>
      <c r="M2966" s="1091"/>
      <c r="N2966" s="1091"/>
      <c r="O2966" s="1091"/>
      <c r="P2966" s="1096"/>
      <c r="Q2966" s="1096"/>
      <c r="R2966" s="1096"/>
      <c r="S2966" s="1091"/>
    </row>
    <row r="2967" spans="1:19" x14ac:dyDescent="0.3">
      <c r="A2967" s="1090">
        <v>2962</v>
      </c>
      <c r="B2967" s="1091"/>
      <c r="C2967" s="1091"/>
      <c r="D2967" s="1097"/>
      <c r="E2967" s="1093">
        <f t="shared" si="185"/>
        <v>0</v>
      </c>
      <c r="F2967" s="1094">
        <f t="shared" si="186"/>
        <v>0</v>
      </c>
      <c r="G2967" s="1095">
        <f t="shared" si="187"/>
        <v>0</v>
      </c>
      <c r="H2967" s="1090" t="str">
        <f t="shared" ca="1" si="188"/>
        <v/>
      </c>
      <c r="I2967" s="1109"/>
      <c r="J2967" s="1109"/>
      <c r="K2967" s="1112"/>
      <c r="L2967" s="1091"/>
      <c r="M2967" s="1091"/>
      <c r="N2967" s="1091"/>
      <c r="O2967" s="1091"/>
      <c r="P2967" s="1096"/>
      <c r="Q2967" s="1096"/>
      <c r="R2967" s="1096"/>
      <c r="S2967" s="1091"/>
    </row>
    <row r="2968" spans="1:19" x14ac:dyDescent="0.3">
      <c r="A2968" s="1090">
        <v>2963</v>
      </c>
      <c r="B2968" s="1091"/>
      <c r="C2968" s="1091"/>
      <c r="D2968" s="1097"/>
      <c r="E2968" s="1093">
        <f t="shared" si="185"/>
        <v>0</v>
      </c>
      <c r="F2968" s="1094">
        <f t="shared" si="186"/>
        <v>0</v>
      </c>
      <c r="G2968" s="1095">
        <f t="shared" si="187"/>
        <v>0</v>
      </c>
      <c r="H2968" s="1090" t="str">
        <f t="shared" ca="1" si="188"/>
        <v/>
      </c>
      <c r="I2968" s="1109"/>
      <c r="J2968" s="1109"/>
      <c r="K2968" s="1112"/>
      <c r="L2968" s="1091"/>
      <c r="M2968" s="1091"/>
      <c r="N2968" s="1091"/>
      <c r="O2968" s="1091"/>
      <c r="P2968" s="1096"/>
      <c r="Q2968" s="1096"/>
      <c r="R2968" s="1096"/>
      <c r="S2968" s="1091"/>
    </row>
    <row r="2969" spans="1:19" x14ac:dyDescent="0.3">
      <c r="A2969" s="1090">
        <v>2964</v>
      </c>
      <c r="B2969" s="1091"/>
      <c r="C2969" s="1091"/>
      <c r="D2969" s="1097"/>
      <c r="E2969" s="1093">
        <f t="shared" si="185"/>
        <v>0</v>
      </c>
      <c r="F2969" s="1094">
        <f t="shared" si="186"/>
        <v>0</v>
      </c>
      <c r="G2969" s="1095">
        <f t="shared" si="187"/>
        <v>0</v>
      </c>
      <c r="H2969" s="1090" t="str">
        <f t="shared" ca="1" si="188"/>
        <v/>
      </c>
      <c r="I2969" s="1109"/>
      <c r="J2969" s="1109"/>
      <c r="K2969" s="1112"/>
      <c r="L2969" s="1091"/>
      <c r="M2969" s="1091"/>
      <c r="N2969" s="1091"/>
      <c r="O2969" s="1091"/>
      <c r="P2969" s="1096"/>
      <c r="Q2969" s="1096"/>
      <c r="R2969" s="1096"/>
      <c r="S2969" s="1091"/>
    </row>
    <row r="2970" spans="1:19" x14ac:dyDescent="0.3">
      <c r="A2970" s="1090">
        <v>2965</v>
      </c>
      <c r="B2970" s="1091"/>
      <c r="C2970" s="1091"/>
      <c r="D2970" s="1097"/>
      <c r="E2970" s="1093">
        <f t="shared" si="185"/>
        <v>0</v>
      </c>
      <c r="F2970" s="1094">
        <f t="shared" si="186"/>
        <v>0</v>
      </c>
      <c r="G2970" s="1095">
        <f t="shared" si="187"/>
        <v>0</v>
      </c>
      <c r="H2970" s="1090" t="str">
        <f t="shared" ca="1" si="188"/>
        <v/>
      </c>
      <c r="I2970" s="1109"/>
      <c r="J2970" s="1109"/>
      <c r="K2970" s="1112"/>
      <c r="L2970" s="1091"/>
      <c r="M2970" s="1091"/>
      <c r="N2970" s="1091"/>
      <c r="O2970" s="1091"/>
      <c r="P2970" s="1096"/>
      <c r="Q2970" s="1096"/>
      <c r="R2970" s="1096"/>
      <c r="S2970" s="1091"/>
    </row>
    <row r="2971" spans="1:19" x14ac:dyDescent="0.3">
      <c r="A2971" s="1090">
        <v>2966</v>
      </c>
      <c r="B2971" s="1091"/>
      <c r="C2971" s="1091"/>
      <c r="D2971" s="1097"/>
      <c r="E2971" s="1093">
        <f t="shared" si="185"/>
        <v>0</v>
      </c>
      <c r="F2971" s="1094">
        <f t="shared" si="186"/>
        <v>0</v>
      </c>
      <c r="G2971" s="1095">
        <f t="shared" si="187"/>
        <v>0</v>
      </c>
      <c r="H2971" s="1090" t="str">
        <f t="shared" ca="1" si="188"/>
        <v/>
      </c>
      <c r="I2971" s="1109"/>
      <c r="J2971" s="1109"/>
      <c r="K2971" s="1112"/>
      <c r="L2971" s="1091"/>
      <c r="M2971" s="1091"/>
      <c r="N2971" s="1091"/>
      <c r="O2971" s="1091"/>
      <c r="P2971" s="1096"/>
      <c r="Q2971" s="1096"/>
      <c r="R2971" s="1096"/>
      <c r="S2971" s="1091"/>
    </row>
    <row r="2972" spans="1:19" x14ac:dyDescent="0.3">
      <c r="A2972" s="1090">
        <v>2967</v>
      </c>
      <c r="B2972" s="1091"/>
      <c r="C2972" s="1091"/>
      <c r="D2972" s="1097"/>
      <c r="E2972" s="1093">
        <f t="shared" si="185"/>
        <v>0</v>
      </c>
      <c r="F2972" s="1094">
        <f t="shared" si="186"/>
        <v>0</v>
      </c>
      <c r="G2972" s="1095">
        <f t="shared" si="187"/>
        <v>0</v>
      </c>
      <c r="H2972" s="1090" t="str">
        <f t="shared" ca="1" si="188"/>
        <v/>
      </c>
      <c r="I2972" s="1109"/>
      <c r="J2972" s="1109"/>
      <c r="K2972" s="1112"/>
      <c r="L2972" s="1091"/>
      <c r="M2972" s="1091"/>
      <c r="N2972" s="1091"/>
      <c r="O2972" s="1091"/>
      <c r="P2972" s="1096"/>
      <c r="Q2972" s="1096"/>
      <c r="R2972" s="1096"/>
      <c r="S2972" s="1091"/>
    </row>
    <row r="2973" spans="1:19" x14ac:dyDescent="0.3">
      <c r="A2973" s="1090">
        <v>2968</v>
      </c>
      <c r="B2973" s="1091"/>
      <c r="C2973" s="1091"/>
      <c r="D2973" s="1097"/>
      <c r="E2973" s="1093">
        <f t="shared" si="185"/>
        <v>0</v>
      </c>
      <c r="F2973" s="1094">
        <f t="shared" si="186"/>
        <v>0</v>
      </c>
      <c r="G2973" s="1095">
        <f t="shared" si="187"/>
        <v>0</v>
      </c>
      <c r="H2973" s="1090" t="str">
        <f t="shared" ca="1" si="188"/>
        <v/>
      </c>
      <c r="I2973" s="1109"/>
      <c r="J2973" s="1109"/>
      <c r="K2973" s="1112"/>
      <c r="L2973" s="1091"/>
      <c r="M2973" s="1091"/>
      <c r="N2973" s="1091"/>
      <c r="O2973" s="1091"/>
      <c r="P2973" s="1096"/>
      <c r="Q2973" s="1096"/>
      <c r="R2973" s="1096"/>
      <c r="S2973" s="1091"/>
    </row>
    <row r="2974" spans="1:19" x14ac:dyDescent="0.3">
      <c r="A2974" s="1090">
        <v>2969</v>
      </c>
      <c r="B2974" s="1091"/>
      <c r="C2974" s="1091"/>
      <c r="D2974" s="1097"/>
      <c r="E2974" s="1093">
        <f t="shared" si="185"/>
        <v>0</v>
      </c>
      <c r="F2974" s="1094">
        <f t="shared" si="186"/>
        <v>0</v>
      </c>
      <c r="G2974" s="1095">
        <f t="shared" si="187"/>
        <v>0</v>
      </c>
      <c r="H2974" s="1090" t="str">
        <f t="shared" ca="1" si="188"/>
        <v/>
      </c>
      <c r="I2974" s="1109"/>
      <c r="J2974" s="1109"/>
      <c r="K2974" s="1112"/>
      <c r="L2974" s="1091"/>
      <c r="M2974" s="1091"/>
      <c r="N2974" s="1091"/>
      <c r="O2974" s="1091"/>
      <c r="P2974" s="1096"/>
      <c r="Q2974" s="1096"/>
      <c r="R2974" s="1096"/>
      <c r="S2974" s="1091"/>
    </row>
    <row r="2975" spans="1:19" x14ac:dyDescent="0.3">
      <c r="A2975" s="1090">
        <v>2970</v>
      </c>
      <c r="B2975" s="1091"/>
      <c r="C2975" s="1091"/>
      <c r="D2975" s="1097"/>
      <c r="E2975" s="1093">
        <f t="shared" si="185"/>
        <v>0</v>
      </c>
      <c r="F2975" s="1094">
        <f t="shared" si="186"/>
        <v>0</v>
      </c>
      <c r="G2975" s="1095">
        <f t="shared" si="187"/>
        <v>0</v>
      </c>
      <c r="H2975" s="1090" t="str">
        <f t="shared" ca="1" si="188"/>
        <v/>
      </c>
      <c r="I2975" s="1109"/>
      <c r="J2975" s="1109"/>
      <c r="K2975" s="1112"/>
      <c r="L2975" s="1091"/>
      <c r="M2975" s="1091"/>
      <c r="N2975" s="1091"/>
      <c r="O2975" s="1091"/>
      <c r="P2975" s="1096"/>
      <c r="Q2975" s="1096"/>
      <c r="R2975" s="1096"/>
      <c r="S2975" s="1091"/>
    </row>
    <row r="2976" spans="1:19" x14ac:dyDescent="0.3">
      <c r="A2976" s="1090">
        <v>2971</v>
      </c>
      <c r="B2976" s="1091"/>
      <c r="C2976" s="1091"/>
      <c r="D2976" s="1097"/>
      <c r="E2976" s="1093">
        <f t="shared" si="185"/>
        <v>0</v>
      </c>
      <c r="F2976" s="1094">
        <f t="shared" si="186"/>
        <v>0</v>
      </c>
      <c r="G2976" s="1095">
        <f t="shared" si="187"/>
        <v>0</v>
      </c>
      <c r="H2976" s="1090" t="str">
        <f t="shared" ca="1" si="188"/>
        <v/>
      </c>
      <c r="I2976" s="1109"/>
      <c r="J2976" s="1109"/>
      <c r="K2976" s="1112"/>
      <c r="L2976" s="1091"/>
      <c r="M2976" s="1091"/>
      <c r="N2976" s="1091"/>
      <c r="O2976" s="1091"/>
      <c r="P2976" s="1096"/>
      <c r="Q2976" s="1096"/>
      <c r="R2976" s="1096"/>
      <c r="S2976" s="1091"/>
    </row>
    <row r="2977" spans="1:19" x14ac:dyDescent="0.3">
      <c r="A2977" s="1090">
        <v>2972</v>
      </c>
      <c r="B2977" s="1091"/>
      <c r="C2977" s="1091"/>
      <c r="D2977" s="1097"/>
      <c r="E2977" s="1093">
        <f t="shared" si="185"/>
        <v>0</v>
      </c>
      <c r="F2977" s="1094">
        <f t="shared" si="186"/>
        <v>0</v>
      </c>
      <c r="G2977" s="1095">
        <f t="shared" si="187"/>
        <v>0</v>
      </c>
      <c r="H2977" s="1090" t="str">
        <f t="shared" ca="1" si="188"/>
        <v/>
      </c>
      <c r="I2977" s="1109"/>
      <c r="J2977" s="1109"/>
      <c r="K2977" s="1112"/>
      <c r="L2977" s="1091"/>
      <c r="M2977" s="1091"/>
      <c r="N2977" s="1091"/>
      <c r="O2977" s="1091"/>
      <c r="P2977" s="1096"/>
      <c r="Q2977" s="1096"/>
      <c r="R2977" s="1096"/>
      <c r="S2977" s="1091"/>
    </row>
    <row r="2978" spans="1:19" x14ac:dyDescent="0.3">
      <c r="A2978" s="1090">
        <v>2973</v>
      </c>
      <c r="B2978" s="1091"/>
      <c r="C2978" s="1091"/>
      <c r="D2978" s="1097"/>
      <c r="E2978" s="1093">
        <f t="shared" si="185"/>
        <v>0</v>
      </c>
      <c r="F2978" s="1094">
        <f t="shared" si="186"/>
        <v>0</v>
      </c>
      <c r="G2978" s="1095">
        <f t="shared" si="187"/>
        <v>0</v>
      </c>
      <c r="H2978" s="1090" t="str">
        <f t="shared" ca="1" si="188"/>
        <v/>
      </c>
      <c r="I2978" s="1109"/>
      <c r="J2978" s="1109"/>
      <c r="K2978" s="1112"/>
      <c r="L2978" s="1091"/>
      <c r="M2978" s="1091"/>
      <c r="N2978" s="1091"/>
      <c r="O2978" s="1091"/>
      <c r="P2978" s="1096"/>
      <c r="Q2978" s="1096"/>
      <c r="R2978" s="1096"/>
      <c r="S2978" s="1091"/>
    </row>
    <row r="2979" spans="1:19" x14ac:dyDescent="0.3">
      <c r="A2979" s="1090">
        <v>2974</v>
      </c>
      <c r="B2979" s="1091"/>
      <c r="C2979" s="1091"/>
      <c r="D2979" s="1097"/>
      <c r="E2979" s="1093">
        <f t="shared" si="185"/>
        <v>0</v>
      </c>
      <c r="F2979" s="1094">
        <f t="shared" si="186"/>
        <v>0</v>
      </c>
      <c r="G2979" s="1095">
        <f t="shared" si="187"/>
        <v>0</v>
      </c>
      <c r="H2979" s="1090" t="str">
        <f t="shared" ca="1" si="188"/>
        <v/>
      </c>
      <c r="I2979" s="1109"/>
      <c r="J2979" s="1109"/>
      <c r="K2979" s="1112"/>
      <c r="L2979" s="1091"/>
      <c r="M2979" s="1091"/>
      <c r="N2979" s="1091"/>
      <c r="O2979" s="1091"/>
      <c r="P2979" s="1096"/>
      <c r="Q2979" s="1096"/>
      <c r="R2979" s="1096"/>
      <c r="S2979" s="1091"/>
    </row>
    <row r="2980" spans="1:19" x14ac:dyDescent="0.3">
      <c r="A2980" s="1090">
        <v>2975</v>
      </c>
      <c r="B2980" s="1091"/>
      <c r="C2980" s="1091"/>
      <c r="D2980" s="1097"/>
      <c r="E2980" s="1093">
        <f t="shared" si="185"/>
        <v>0</v>
      </c>
      <c r="F2980" s="1094">
        <f t="shared" si="186"/>
        <v>0</v>
      </c>
      <c r="G2980" s="1095">
        <f t="shared" si="187"/>
        <v>0</v>
      </c>
      <c r="H2980" s="1090" t="str">
        <f t="shared" ca="1" si="188"/>
        <v/>
      </c>
      <c r="I2980" s="1109"/>
      <c r="J2980" s="1109"/>
      <c r="K2980" s="1112"/>
      <c r="L2980" s="1091"/>
      <c r="M2980" s="1091"/>
      <c r="N2980" s="1091"/>
      <c r="O2980" s="1091"/>
      <c r="P2980" s="1096"/>
      <c r="Q2980" s="1096"/>
      <c r="R2980" s="1096"/>
      <c r="S2980" s="1091"/>
    </row>
    <row r="2981" spans="1:19" x14ac:dyDescent="0.3">
      <c r="A2981" s="1090">
        <v>2976</v>
      </c>
      <c r="B2981" s="1091"/>
      <c r="C2981" s="1091"/>
      <c r="D2981" s="1097"/>
      <c r="E2981" s="1093">
        <f t="shared" si="185"/>
        <v>0</v>
      </c>
      <c r="F2981" s="1094">
        <f t="shared" si="186"/>
        <v>0</v>
      </c>
      <c r="G2981" s="1095">
        <f t="shared" si="187"/>
        <v>0</v>
      </c>
      <c r="H2981" s="1090" t="str">
        <f t="shared" ca="1" si="188"/>
        <v/>
      </c>
      <c r="I2981" s="1109"/>
      <c r="J2981" s="1109"/>
      <c r="K2981" s="1112"/>
      <c r="L2981" s="1091"/>
      <c r="M2981" s="1091"/>
      <c r="N2981" s="1091"/>
      <c r="O2981" s="1091"/>
      <c r="P2981" s="1096"/>
      <c r="Q2981" s="1096"/>
      <c r="R2981" s="1096"/>
      <c r="S2981" s="1091"/>
    </row>
    <row r="2982" spans="1:19" x14ac:dyDescent="0.3">
      <c r="A2982" s="1090">
        <v>2977</v>
      </c>
      <c r="B2982" s="1091"/>
      <c r="C2982" s="1091"/>
      <c r="D2982" s="1097"/>
      <c r="E2982" s="1093">
        <f t="shared" si="185"/>
        <v>0</v>
      </c>
      <c r="F2982" s="1094">
        <f t="shared" si="186"/>
        <v>0</v>
      </c>
      <c r="G2982" s="1095">
        <f t="shared" si="187"/>
        <v>0</v>
      </c>
      <c r="H2982" s="1090" t="str">
        <f t="shared" ca="1" si="188"/>
        <v/>
      </c>
      <c r="I2982" s="1109"/>
      <c r="J2982" s="1109"/>
      <c r="K2982" s="1112"/>
      <c r="L2982" s="1091"/>
      <c r="M2982" s="1091"/>
      <c r="N2982" s="1091"/>
      <c r="O2982" s="1091"/>
      <c r="P2982" s="1096"/>
      <c r="Q2982" s="1096"/>
      <c r="R2982" s="1096"/>
      <c r="S2982" s="1091"/>
    </row>
    <row r="2983" spans="1:19" x14ac:dyDescent="0.3">
      <c r="A2983" s="1090">
        <v>2978</v>
      </c>
      <c r="B2983" s="1091"/>
      <c r="C2983" s="1091"/>
      <c r="D2983" s="1097"/>
      <c r="E2983" s="1093">
        <f t="shared" si="185"/>
        <v>0</v>
      </c>
      <c r="F2983" s="1094">
        <f t="shared" si="186"/>
        <v>0</v>
      </c>
      <c r="G2983" s="1095">
        <f t="shared" si="187"/>
        <v>0</v>
      </c>
      <c r="H2983" s="1090" t="str">
        <f t="shared" ca="1" si="188"/>
        <v/>
      </c>
      <c r="I2983" s="1109"/>
      <c r="J2983" s="1109"/>
      <c r="K2983" s="1112"/>
      <c r="L2983" s="1091"/>
      <c r="M2983" s="1091"/>
      <c r="N2983" s="1091"/>
      <c r="O2983" s="1091"/>
      <c r="P2983" s="1096"/>
      <c r="Q2983" s="1096"/>
      <c r="R2983" s="1096"/>
      <c r="S2983" s="1091"/>
    </row>
    <row r="2984" spans="1:19" x14ac:dyDescent="0.3">
      <c r="A2984" s="1090">
        <v>2979</v>
      </c>
      <c r="B2984" s="1091"/>
      <c r="C2984" s="1091"/>
      <c r="D2984" s="1097"/>
      <c r="E2984" s="1093">
        <f t="shared" si="185"/>
        <v>0</v>
      </c>
      <c r="F2984" s="1094">
        <f t="shared" si="186"/>
        <v>0</v>
      </c>
      <c r="G2984" s="1095">
        <f t="shared" si="187"/>
        <v>0</v>
      </c>
      <c r="H2984" s="1090" t="str">
        <f t="shared" ca="1" si="188"/>
        <v/>
      </c>
      <c r="I2984" s="1109"/>
      <c r="J2984" s="1109"/>
      <c r="K2984" s="1112"/>
      <c r="L2984" s="1091"/>
      <c r="M2984" s="1091"/>
      <c r="N2984" s="1091"/>
      <c r="O2984" s="1091"/>
      <c r="P2984" s="1096"/>
      <c r="Q2984" s="1096"/>
      <c r="R2984" s="1096"/>
      <c r="S2984" s="1091"/>
    </row>
    <row r="2985" spans="1:19" x14ac:dyDescent="0.3">
      <c r="A2985" s="1090">
        <v>2980</v>
      </c>
      <c r="B2985" s="1091"/>
      <c r="C2985" s="1091"/>
      <c r="D2985" s="1097"/>
      <c r="E2985" s="1093">
        <f t="shared" si="185"/>
        <v>0</v>
      </c>
      <c r="F2985" s="1094">
        <f t="shared" si="186"/>
        <v>0</v>
      </c>
      <c r="G2985" s="1095">
        <f t="shared" si="187"/>
        <v>0</v>
      </c>
      <c r="H2985" s="1090" t="str">
        <f t="shared" ca="1" si="188"/>
        <v/>
      </c>
      <c r="I2985" s="1109"/>
      <c r="J2985" s="1109"/>
      <c r="K2985" s="1112"/>
      <c r="L2985" s="1091"/>
      <c r="M2985" s="1091"/>
      <c r="N2985" s="1091"/>
      <c r="O2985" s="1091"/>
      <c r="P2985" s="1096"/>
      <c r="Q2985" s="1096"/>
      <c r="R2985" s="1096"/>
      <c r="S2985" s="1091"/>
    </row>
    <row r="2986" spans="1:19" x14ac:dyDescent="0.3">
      <c r="A2986" s="1090">
        <v>2981</v>
      </c>
      <c r="B2986" s="1091"/>
      <c r="C2986" s="1091"/>
      <c r="D2986" s="1097"/>
      <c r="E2986" s="1093">
        <f t="shared" si="185"/>
        <v>0</v>
      </c>
      <c r="F2986" s="1094">
        <f t="shared" si="186"/>
        <v>0</v>
      </c>
      <c r="G2986" s="1095">
        <f t="shared" si="187"/>
        <v>0</v>
      </c>
      <c r="H2986" s="1090" t="str">
        <f t="shared" ca="1" si="188"/>
        <v/>
      </c>
      <c r="I2986" s="1109"/>
      <c r="J2986" s="1109"/>
      <c r="K2986" s="1112"/>
      <c r="L2986" s="1091"/>
      <c r="M2986" s="1091"/>
      <c r="N2986" s="1091"/>
      <c r="O2986" s="1091"/>
      <c r="P2986" s="1096"/>
      <c r="Q2986" s="1096"/>
      <c r="R2986" s="1096"/>
      <c r="S2986" s="1091"/>
    </row>
    <row r="2987" spans="1:19" x14ac:dyDescent="0.3">
      <c r="A2987" s="1090">
        <v>2982</v>
      </c>
      <c r="B2987" s="1091"/>
      <c r="C2987" s="1091"/>
      <c r="D2987" s="1097"/>
      <c r="E2987" s="1093">
        <f t="shared" si="185"/>
        <v>0</v>
      </c>
      <c r="F2987" s="1094">
        <f t="shared" si="186"/>
        <v>0</v>
      </c>
      <c r="G2987" s="1095">
        <f t="shared" si="187"/>
        <v>0</v>
      </c>
      <c r="H2987" s="1090" t="str">
        <f t="shared" ca="1" si="188"/>
        <v/>
      </c>
      <c r="I2987" s="1109"/>
      <c r="J2987" s="1109"/>
      <c r="K2987" s="1112"/>
      <c r="L2987" s="1091"/>
      <c r="M2987" s="1091"/>
      <c r="N2987" s="1091"/>
      <c r="O2987" s="1091"/>
      <c r="P2987" s="1096"/>
      <c r="Q2987" s="1096"/>
      <c r="R2987" s="1096"/>
      <c r="S2987" s="1091"/>
    </row>
    <row r="2988" spans="1:19" x14ac:dyDescent="0.3">
      <c r="A2988" s="1090">
        <v>2983</v>
      </c>
      <c r="B2988" s="1091"/>
      <c r="C2988" s="1091"/>
      <c r="D2988" s="1097"/>
      <c r="E2988" s="1093">
        <f t="shared" si="185"/>
        <v>0</v>
      </c>
      <c r="F2988" s="1094">
        <f t="shared" si="186"/>
        <v>0</v>
      </c>
      <c r="G2988" s="1095">
        <f t="shared" si="187"/>
        <v>0</v>
      </c>
      <c r="H2988" s="1090" t="str">
        <f t="shared" ca="1" si="188"/>
        <v/>
      </c>
      <c r="I2988" s="1109"/>
      <c r="J2988" s="1109"/>
      <c r="K2988" s="1112"/>
      <c r="L2988" s="1091"/>
      <c r="M2988" s="1091"/>
      <c r="N2988" s="1091"/>
      <c r="O2988" s="1091"/>
      <c r="P2988" s="1096"/>
      <c r="Q2988" s="1096"/>
      <c r="R2988" s="1096"/>
      <c r="S2988" s="1091"/>
    </row>
    <row r="2989" spans="1:19" x14ac:dyDescent="0.3">
      <c r="A2989" s="1090">
        <v>2984</v>
      </c>
      <c r="B2989" s="1091"/>
      <c r="C2989" s="1091"/>
      <c r="D2989" s="1097"/>
      <c r="E2989" s="1093">
        <f t="shared" si="185"/>
        <v>0</v>
      </c>
      <c r="F2989" s="1094">
        <f t="shared" si="186"/>
        <v>0</v>
      </c>
      <c r="G2989" s="1095">
        <f t="shared" si="187"/>
        <v>0</v>
      </c>
      <c r="H2989" s="1090" t="str">
        <f t="shared" ca="1" si="188"/>
        <v/>
      </c>
      <c r="I2989" s="1109"/>
      <c r="J2989" s="1109"/>
      <c r="K2989" s="1112"/>
      <c r="L2989" s="1091"/>
      <c r="M2989" s="1091"/>
      <c r="N2989" s="1091"/>
      <c r="O2989" s="1091"/>
      <c r="P2989" s="1096"/>
      <c r="Q2989" s="1096"/>
      <c r="R2989" s="1096"/>
      <c r="S2989" s="1091"/>
    </row>
    <row r="2990" spans="1:19" x14ac:dyDescent="0.3">
      <c r="A2990" s="1090">
        <v>2985</v>
      </c>
      <c r="B2990" s="1091"/>
      <c r="C2990" s="1091"/>
      <c r="D2990" s="1097"/>
      <c r="E2990" s="1093">
        <f t="shared" si="185"/>
        <v>0</v>
      </c>
      <c r="F2990" s="1094">
        <f t="shared" si="186"/>
        <v>0</v>
      </c>
      <c r="G2990" s="1095">
        <f t="shared" si="187"/>
        <v>0</v>
      </c>
      <c r="H2990" s="1090" t="str">
        <f t="shared" ca="1" si="188"/>
        <v/>
      </c>
      <c r="I2990" s="1109"/>
      <c r="J2990" s="1109"/>
      <c r="K2990" s="1112"/>
      <c r="L2990" s="1091"/>
      <c r="M2990" s="1091"/>
      <c r="N2990" s="1091"/>
      <c r="O2990" s="1091"/>
      <c r="P2990" s="1096"/>
      <c r="Q2990" s="1096"/>
      <c r="R2990" s="1096"/>
      <c r="S2990" s="1091"/>
    </row>
    <row r="2991" spans="1:19" x14ac:dyDescent="0.3">
      <c r="A2991" s="1090">
        <v>2986</v>
      </c>
      <c r="B2991" s="1091"/>
      <c r="C2991" s="1091"/>
      <c r="D2991" s="1097"/>
      <c r="E2991" s="1093">
        <f t="shared" si="185"/>
        <v>0</v>
      </c>
      <c r="F2991" s="1094">
        <f t="shared" si="186"/>
        <v>0</v>
      </c>
      <c r="G2991" s="1095">
        <f t="shared" si="187"/>
        <v>0</v>
      </c>
      <c r="H2991" s="1090" t="str">
        <f t="shared" ca="1" si="188"/>
        <v/>
      </c>
      <c r="I2991" s="1109"/>
      <c r="J2991" s="1109"/>
      <c r="K2991" s="1112"/>
      <c r="L2991" s="1091"/>
      <c r="M2991" s="1091"/>
      <c r="N2991" s="1091"/>
      <c r="O2991" s="1091"/>
      <c r="P2991" s="1096"/>
      <c r="Q2991" s="1096"/>
      <c r="R2991" s="1096"/>
      <c r="S2991" s="1091"/>
    </row>
    <row r="2992" spans="1:19" x14ac:dyDescent="0.3">
      <c r="A2992" s="1090">
        <v>2987</v>
      </c>
      <c r="B2992" s="1091"/>
      <c r="C2992" s="1091"/>
      <c r="D2992" s="1097"/>
      <c r="E2992" s="1093">
        <f t="shared" si="185"/>
        <v>0</v>
      </c>
      <c r="F2992" s="1094">
        <f t="shared" si="186"/>
        <v>0</v>
      </c>
      <c r="G2992" s="1095">
        <f t="shared" si="187"/>
        <v>0</v>
      </c>
      <c r="H2992" s="1090" t="str">
        <f t="shared" ca="1" si="188"/>
        <v/>
      </c>
      <c r="I2992" s="1109"/>
      <c r="J2992" s="1109"/>
      <c r="K2992" s="1112"/>
      <c r="L2992" s="1091"/>
      <c r="M2992" s="1091"/>
      <c r="N2992" s="1091"/>
      <c r="O2992" s="1091"/>
      <c r="P2992" s="1096"/>
      <c r="Q2992" s="1096"/>
      <c r="R2992" s="1096"/>
      <c r="S2992" s="1091"/>
    </row>
    <row r="2993" spans="1:19" x14ac:dyDescent="0.3">
      <c r="A2993" s="1090">
        <v>2988</v>
      </c>
      <c r="B2993" s="1091"/>
      <c r="C2993" s="1091"/>
      <c r="D2993" s="1097"/>
      <c r="E2993" s="1093">
        <f t="shared" si="185"/>
        <v>0</v>
      </c>
      <c r="F2993" s="1094">
        <f t="shared" si="186"/>
        <v>0</v>
      </c>
      <c r="G2993" s="1095">
        <f t="shared" si="187"/>
        <v>0</v>
      </c>
      <c r="H2993" s="1090" t="str">
        <f t="shared" ca="1" si="188"/>
        <v/>
      </c>
      <c r="I2993" s="1109"/>
      <c r="J2993" s="1109"/>
      <c r="K2993" s="1112"/>
      <c r="L2993" s="1091"/>
      <c r="M2993" s="1091"/>
      <c r="N2993" s="1091"/>
      <c r="O2993" s="1091"/>
      <c r="P2993" s="1096"/>
      <c r="Q2993" s="1096"/>
      <c r="R2993" s="1096"/>
      <c r="S2993" s="1091"/>
    </row>
    <row r="2994" spans="1:19" x14ac:dyDescent="0.3">
      <c r="A2994" s="1090">
        <v>2989</v>
      </c>
      <c r="B2994" s="1091"/>
      <c r="C2994" s="1091"/>
      <c r="D2994" s="1097"/>
      <c r="E2994" s="1093">
        <f t="shared" si="185"/>
        <v>0</v>
      </c>
      <c r="F2994" s="1094">
        <f t="shared" si="186"/>
        <v>0</v>
      </c>
      <c r="G2994" s="1095">
        <f t="shared" si="187"/>
        <v>0</v>
      </c>
      <c r="H2994" s="1090" t="str">
        <f t="shared" ca="1" si="188"/>
        <v/>
      </c>
      <c r="I2994" s="1109"/>
      <c r="J2994" s="1109"/>
      <c r="K2994" s="1112"/>
      <c r="L2994" s="1091"/>
      <c r="M2994" s="1091"/>
      <c r="N2994" s="1091"/>
      <c r="O2994" s="1091"/>
      <c r="P2994" s="1096"/>
      <c r="Q2994" s="1096"/>
      <c r="R2994" s="1096"/>
      <c r="S2994" s="1091"/>
    </row>
    <row r="2995" spans="1:19" x14ac:dyDescent="0.3">
      <c r="A2995" s="1090">
        <v>2990</v>
      </c>
      <c r="B2995" s="1091"/>
      <c r="C2995" s="1091"/>
      <c r="D2995" s="1097"/>
      <c r="E2995" s="1093">
        <f t="shared" si="185"/>
        <v>0</v>
      </c>
      <c r="F2995" s="1094">
        <f t="shared" si="186"/>
        <v>0</v>
      </c>
      <c r="G2995" s="1095">
        <f t="shared" si="187"/>
        <v>0</v>
      </c>
      <c r="H2995" s="1090" t="str">
        <f t="shared" ca="1" si="188"/>
        <v/>
      </c>
      <c r="I2995" s="1109"/>
      <c r="J2995" s="1109"/>
      <c r="K2995" s="1112"/>
      <c r="L2995" s="1091"/>
      <c r="M2995" s="1091"/>
      <c r="N2995" s="1091"/>
      <c r="O2995" s="1091"/>
      <c r="P2995" s="1096"/>
      <c r="Q2995" s="1096"/>
      <c r="R2995" s="1096"/>
      <c r="S2995" s="1091"/>
    </row>
    <row r="2996" spans="1:19" x14ac:dyDescent="0.3">
      <c r="A2996" s="1090">
        <v>2991</v>
      </c>
      <c r="B2996" s="1091"/>
      <c r="C2996" s="1091"/>
      <c r="D2996" s="1097"/>
      <c r="E2996" s="1093">
        <f t="shared" si="185"/>
        <v>0</v>
      </c>
      <c r="F2996" s="1094">
        <f t="shared" si="186"/>
        <v>0</v>
      </c>
      <c r="G2996" s="1095">
        <f t="shared" si="187"/>
        <v>0</v>
      </c>
      <c r="H2996" s="1090" t="str">
        <f t="shared" ca="1" si="188"/>
        <v/>
      </c>
      <c r="I2996" s="1109"/>
      <c r="J2996" s="1109"/>
      <c r="K2996" s="1112"/>
      <c r="L2996" s="1091"/>
      <c r="M2996" s="1091"/>
      <c r="N2996" s="1091"/>
      <c r="O2996" s="1091"/>
      <c r="P2996" s="1096"/>
      <c r="Q2996" s="1096"/>
      <c r="R2996" s="1096"/>
      <c r="S2996" s="1091"/>
    </row>
    <row r="2997" spans="1:19" x14ac:dyDescent="0.3">
      <c r="A2997" s="1090">
        <v>2992</v>
      </c>
      <c r="B2997" s="1091"/>
      <c r="C2997" s="1091"/>
      <c r="D2997" s="1097"/>
      <c r="E2997" s="1093">
        <f t="shared" si="185"/>
        <v>0</v>
      </c>
      <c r="F2997" s="1094">
        <f t="shared" si="186"/>
        <v>0</v>
      </c>
      <c r="G2997" s="1095">
        <f t="shared" si="187"/>
        <v>0</v>
      </c>
      <c r="H2997" s="1090" t="str">
        <f t="shared" ca="1" si="188"/>
        <v/>
      </c>
      <c r="I2997" s="1109"/>
      <c r="J2997" s="1109"/>
      <c r="K2997" s="1112"/>
      <c r="L2997" s="1091"/>
      <c r="M2997" s="1091"/>
      <c r="N2997" s="1091"/>
      <c r="O2997" s="1091"/>
      <c r="P2997" s="1096"/>
      <c r="Q2997" s="1096"/>
      <c r="R2997" s="1096"/>
      <c r="S2997" s="1091"/>
    </row>
    <row r="2998" spans="1:19" x14ac:dyDescent="0.3">
      <c r="A2998" s="1090">
        <v>2993</v>
      </c>
      <c r="B2998" s="1091"/>
      <c r="C2998" s="1091"/>
      <c r="D2998" s="1097"/>
      <c r="E2998" s="1093">
        <f t="shared" si="185"/>
        <v>0</v>
      </c>
      <c r="F2998" s="1094">
        <f t="shared" si="186"/>
        <v>0</v>
      </c>
      <c r="G2998" s="1095">
        <f t="shared" si="187"/>
        <v>0</v>
      </c>
      <c r="H2998" s="1090" t="str">
        <f t="shared" ca="1" si="188"/>
        <v/>
      </c>
      <c r="I2998" s="1109"/>
      <c r="J2998" s="1109"/>
      <c r="K2998" s="1112"/>
      <c r="L2998" s="1091"/>
      <c r="M2998" s="1091"/>
      <c r="N2998" s="1091"/>
      <c r="O2998" s="1091"/>
      <c r="P2998" s="1096"/>
      <c r="Q2998" s="1096"/>
      <c r="R2998" s="1096"/>
      <c r="S2998" s="1091"/>
    </row>
    <row r="2999" spans="1:19" x14ac:dyDescent="0.3">
      <c r="A2999" s="1090">
        <v>2994</v>
      </c>
      <c r="B2999" s="1091"/>
      <c r="C2999" s="1091"/>
      <c r="D2999" s="1097"/>
      <c r="E2999" s="1093">
        <f t="shared" si="185"/>
        <v>0</v>
      </c>
      <c r="F2999" s="1094">
        <f t="shared" si="186"/>
        <v>0</v>
      </c>
      <c r="G2999" s="1095">
        <f t="shared" si="187"/>
        <v>0</v>
      </c>
      <c r="H2999" s="1090" t="str">
        <f t="shared" ca="1" si="188"/>
        <v/>
      </c>
      <c r="I2999" s="1109"/>
      <c r="J2999" s="1109"/>
      <c r="K2999" s="1112"/>
      <c r="L2999" s="1091"/>
      <c r="M2999" s="1091"/>
      <c r="N2999" s="1091"/>
      <c r="O2999" s="1091"/>
      <c r="P2999" s="1096"/>
      <c r="Q2999" s="1096"/>
      <c r="R2999" s="1096"/>
      <c r="S2999" s="1091"/>
    </row>
    <row r="3000" spans="1:19" x14ac:dyDescent="0.3">
      <c r="A3000" s="1090">
        <v>2995</v>
      </c>
      <c r="B3000" s="1091"/>
      <c r="C3000" s="1091"/>
      <c r="D3000" s="1097"/>
      <c r="E3000" s="1093">
        <f t="shared" si="185"/>
        <v>0</v>
      </c>
      <c r="F3000" s="1094">
        <f t="shared" si="186"/>
        <v>0</v>
      </c>
      <c r="G3000" s="1095">
        <f t="shared" si="187"/>
        <v>0</v>
      </c>
      <c r="H3000" s="1090" t="str">
        <f t="shared" ca="1" si="188"/>
        <v/>
      </c>
      <c r="I3000" s="1109"/>
      <c r="J3000" s="1109"/>
      <c r="K3000" s="1112"/>
      <c r="L3000" s="1091"/>
      <c r="M3000" s="1091"/>
      <c r="N3000" s="1091"/>
      <c r="O3000" s="1091"/>
      <c r="P3000" s="1096"/>
      <c r="Q3000" s="1096"/>
      <c r="R3000" s="1096"/>
      <c r="S3000" s="1091"/>
    </row>
    <row r="3001" spans="1:19" x14ac:dyDescent="0.3">
      <c r="A3001" s="1090">
        <v>2996</v>
      </c>
      <c r="B3001" s="1091"/>
      <c r="C3001" s="1091"/>
      <c r="D3001" s="1097"/>
      <c r="E3001" s="1093">
        <f t="shared" si="185"/>
        <v>0</v>
      </c>
      <c r="F3001" s="1094">
        <f t="shared" si="186"/>
        <v>0</v>
      </c>
      <c r="G3001" s="1095">
        <f t="shared" si="187"/>
        <v>0</v>
      </c>
      <c r="H3001" s="1090" t="str">
        <f t="shared" ca="1" si="188"/>
        <v/>
      </c>
      <c r="I3001" s="1109"/>
      <c r="J3001" s="1109"/>
      <c r="K3001" s="1112"/>
      <c r="L3001" s="1091"/>
      <c r="M3001" s="1091"/>
      <c r="N3001" s="1091"/>
      <c r="O3001" s="1091"/>
      <c r="P3001" s="1096"/>
      <c r="Q3001" s="1096"/>
      <c r="R3001" s="1096"/>
      <c r="S3001" s="1091"/>
    </row>
    <row r="3002" spans="1:19" x14ac:dyDescent="0.3">
      <c r="A3002" s="1090">
        <v>2997</v>
      </c>
      <c r="B3002" s="1091"/>
      <c r="C3002" s="1091"/>
      <c r="D3002" s="1097"/>
      <c r="E3002" s="1093">
        <f t="shared" si="185"/>
        <v>0</v>
      </c>
      <c r="F3002" s="1094">
        <f t="shared" si="186"/>
        <v>0</v>
      </c>
      <c r="G3002" s="1095">
        <f t="shared" si="187"/>
        <v>0</v>
      </c>
      <c r="H3002" s="1090" t="str">
        <f t="shared" ca="1" si="188"/>
        <v/>
      </c>
      <c r="I3002" s="1109"/>
      <c r="J3002" s="1109"/>
      <c r="K3002" s="1112"/>
      <c r="L3002" s="1091"/>
      <c r="M3002" s="1091"/>
      <c r="N3002" s="1091"/>
      <c r="O3002" s="1091"/>
      <c r="P3002" s="1096"/>
      <c r="Q3002" s="1096"/>
      <c r="R3002" s="1096"/>
      <c r="S3002" s="1091"/>
    </row>
    <row r="3003" spans="1:19" x14ac:dyDescent="0.3">
      <c r="A3003" s="1090">
        <v>2998</v>
      </c>
      <c r="B3003" s="1091"/>
      <c r="C3003" s="1091"/>
      <c r="D3003" s="1097"/>
      <c r="E3003" s="1093">
        <f t="shared" si="185"/>
        <v>0</v>
      </c>
      <c r="F3003" s="1094">
        <f t="shared" si="186"/>
        <v>0</v>
      </c>
      <c r="G3003" s="1095">
        <f t="shared" si="187"/>
        <v>0</v>
      </c>
      <c r="H3003" s="1090" t="str">
        <f t="shared" ca="1" si="188"/>
        <v/>
      </c>
      <c r="I3003" s="1109"/>
      <c r="J3003" s="1109"/>
      <c r="K3003" s="1112"/>
      <c r="L3003" s="1091"/>
      <c r="M3003" s="1091"/>
      <c r="N3003" s="1091"/>
      <c r="O3003" s="1091"/>
      <c r="P3003" s="1096"/>
      <c r="Q3003" s="1096"/>
      <c r="R3003" s="1096"/>
      <c r="S3003" s="1091"/>
    </row>
    <row r="3004" spans="1:19" x14ac:dyDescent="0.3">
      <c r="A3004" s="1090">
        <v>2999</v>
      </c>
      <c r="B3004" s="1091"/>
      <c r="C3004" s="1091"/>
      <c r="D3004" s="1097"/>
      <c r="E3004" s="1093">
        <f t="shared" si="185"/>
        <v>0</v>
      </c>
      <c r="F3004" s="1094">
        <f t="shared" si="186"/>
        <v>0</v>
      </c>
      <c r="G3004" s="1095">
        <f t="shared" si="187"/>
        <v>0</v>
      </c>
      <c r="H3004" s="1090" t="str">
        <f t="shared" ca="1" si="188"/>
        <v/>
      </c>
      <c r="I3004" s="1109"/>
      <c r="J3004" s="1109"/>
      <c r="K3004" s="1112"/>
      <c r="L3004" s="1091"/>
      <c r="M3004" s="1091"/>
      <c r="N3004" s="1091"/>
      <c r="O3004" s="1091"/>
      <c r="P3004" s="1096"/>
      <c r="Q3004" s="1096"/>
      <c r="R3004" s="1096"/>
      <c r="S3004" s="1091"/>
    </row>
    <row r="3005" spans="1:19" x14ac:dyDescent="0.3">
      <c r="A3005" s="1090">
        <v>3000</v>
      </c>
      <c r="B3005" s="1091"/>
      <c r="C3005" s="1091"/>
      <c r="D3005" s="1097"/>
      <c r="E3005" s="1093">
        <f t="shared" si="185"/>
        <v>0</v>
      </c>
      <c r="F3005" s="1094">
        <f t="shared" si="186"/>
        <v>0</v>
      </c>
      <c r="G3005" s="1095">
        <f t="shared" si="187"/>
        <v>0</v>
      </c>
      <c r="H3005" s="1090" t="str">
        <f t="shared" ca="1" si="188"/>
        <v/>
      </c>
      <c r="I3005" s="1109"/>
      <c r="J3005" s="1109"/>
      <c r="K3005" s="1112"/>
      <c r="L3005" s="1091"/>
      <c r="M3005" s="1091"/>
      <c r="N3005" s="1091"/>
      <c r="O3005" s="1091"/>
      <c r="P3005" s="1096"/>
      <c r="Q3005" s="1096"/>
      <c r="R3005" s="1096"/>
      <c r="S3005" s="1091"/>
    </row>
    <row r="3006" spans="1:19" x14ac:dyDescent="0.3">
      <c r="A3006" s="1090">
        <v>3001</v>
      </c>
      <c r="B3006" s="1091"/>
      <c r="C3006" s="1091"/>
      <c r="D3006" s="1097"/>
      <c r="E3006" s="1093">
        <f t="shared" si="185"/>
        <v>0</v>
      </c>
      <c r="F3006" s="1094">
        <f t="shared" si="186"/>
        <v>0</v>
      </c>
      <c r="G3006" s="1095">
        <f t="shared" si="187"/>
        <v>0</v>
      </c>
      <c r="H3006" s="1090" t="str">
        <f t="shared" ca="1" si="188"/>
        <v/>
      </c>
      <c r="I3006" s="1109"/>
      <c r="J3006" s="1109"/>
      <c r="K3006" s="1112"/>
      <c r="L3006" s="1091"/>
      <c r="M3006" s="1091"/>
      <c r="N3006" s="1091"/>
      <c r="O3006" s="1091"/>
      <c r="P3006" s="1096"/>
      <c r="Q3006" s="1096"/>
      <c r="R3006" s="1096"/>
      <c r="S3006" s="1091"/>
    </row>
    <row r="3007" spans="1:19" x14ac:dyDescent="0.3">
      <c r="A3007" s="1090">
        <v>3002</v>
      </c>
      <c r="B3007" s="1091"/>
      <c r="C3007" s="1091"/>
      <c r="D3007" s="1097"/>
      <c r="E3007" s="1093">
        <f t="shared" si="185"/>
        <v>0</v>
      </c>
      <c r="F3007" s="1094">
        <f t="shared" si="186"/>
        <v>0</v>
      </c>
      <c r="G3007" s="1095">
        <f t="shared" si="187"/>
        <v>0</v>
      </c>
      <c r="H3007" s="1090" t="str">
        <f t="shared" ca="1" si="188"/>
        <v/>
      </c>
      <c r="I3007" s="1109"/>
      <c r="J3007" s="1109"/>
      <c r="K3007" s="1112"/>
      <c r="L3007" s="1091"/>
      <c r="M3007" s="1091"/>
      <c r="N3007" s="1091"/>
      <c r="O3007" s="1091"/>
      <c r="P3007" s="1096"/>
      <c r="Q3007" s="1096"/>
      <c r="R3007" s="1096"/>
      <c r="S3007" s="1091"/>
    </row>
    <row r="3008" spans="1:19" x14ac:dyDescent="0.3">
      <c r="A3008" s="1090">
        <v>3003</v>
      </c>
      <c r="B3008" s="1091"/>
      <c r="C3008" s="1091"/>
      <c r="D3008" s="1097"/>
      <c r="E3008" s="1093">
        <f t="shared" si="185"/>
        <v>0</v>
      </c>
      <c r="F3008" s="1094">
        <f t="shared" si="186"/>
        <v>0</v>
      </c>
      <c r="G3008" s="1095">
        <f t="shared" si="187"/>
        <v>0</v>
      </c>
      <c r="H3008" s="1090" t="str">
        <f t="shared" ca="1" si="188"/>
        <v/>
      </c>
      <c r="I3008" s="1109"/>
      <c r="J3008" s="1109"/>
      <c r="K3008" s="1112"/>
      <c r="L3008" s="1091"/>
      <c r="M3008" s="1091"/>
      <c r="N3008" s="1091"/>
      <c r="O3008" s="1091"/>
      <c r="P3008" s="1096"/>
      <c r="Q3008" s="1096"/>
      <c r="R3008" s="1096"/>
      <c r="S3008" s="1091"/>
    </row>
    <row r="3009" spans="1:19" x14ac:dyDescent="0.3">
      <c r="A3009" s="1090">
        <v>3004</v>
      </c>
      <c r="B3009" s="1091"/>
      <c r="C3009" s="1091"/>
      <c r="D3009" s="1097"/>
      <c r="E3009" s="1093">
        <f t="shared" si="185"/>
        <v>0</v>
      </c>
      <c r="F3009" s="1094">
        <f t="shared" si="186"/>
        <v>0</v>
      </c>
      <c r="G3009" s="1095">
        <f t="shared" si="187"/>
        <v>0</v>
      </c>
      <c r="H3009" s="1090" t="str">
        <f t="shared" ca="1" si="188"/>
        <v/>
      </c>
      <c r="I3009" s="1109"/>
      <c r="J3009" s="1109"/>
      <c r="K3009" s="1112"/>
      <c r="L3009" s="1091"/>
      <c r="M3009" s="1091"/>
      <c r="N3009" s="1091"/>
      <c r="O3009" s="1091"/>
      <c r="P3009" s="1096"/>
      <c r="Q3009" s="1096"/>
      <c r="R3009" s="1096"/>
      <c r="S3009" s="1091"/>
    </row>
    <row r="3010" spans="1:19" x14ac:dyDescent="0.3">
      <c r="A3010" s="1090">
        <v>3005</v>
      </c>
      <c r="B3010" s="1091"/>
      <c r="C3010" s="1091"/>
      <c r="D3010" s="1097"/>
      <c r="E3010" s="1093">
        <f t="shared" si="185"/>
        <v>0</v>
      </c>
      <c r="F3010" s="1094">
        <f t="shared" si="186"/>
        <v>0</v>
      </c>
      <c r="G3010" s="1095">
        <f t="shared" si="187"/>
        <v>0</v>
      </c>
      <c r="H3010" s="1090" t="str">
        <f t="shared" ca="1" si="188"/>
        <v/>
      </c>
      <c r="I3010" s="1109"/>
      <c r="J3010" s="1109"/>
      <c r="K3010" s="1112"/>
      <c r="L3010" s="1091"/>
      <c r="M3010" s="1091"/>
      <c r="N3010" s="1091"/>
      <c r="O3010" s="1091"/>
      <c r="P3010" s="1096"/>
      <c r="Q3010" s="1096"/>
      <c r="R3010" s="1096"/>
      <c r="S3010" s="1091"/>
    </row>
    <row r="3011" spans="1:19" x14ac:dyDescent="0.3">
      <c r="A3011" s="1090">
        <v>3006</v>
      </c>
      <c r="B3011" s="1091"/>
      <c r="C3011" s="1091"/>
      <c r="D3011" s="1097"/>
      <c r="E3011" s="1093">
        <f t="shared" si="185"/>
        <v>0</v>
      </c>
      <c r="F3011" s="1094">
        <f t="shared" si="186"/>
        <v>0</v>
      </c>
      <c r="G3011" s="1095">
        <f t="shared" si="187"/>
        <v>0</v>
      </c>
      <c r="H3011" s="1090" t="str">
        <f t="shared" ca="1" si="188"/>
        <v/>
      </c>
      <c r="I3011" s="1109"/>
      <c r="J3011" s="1109"/>
      <c r="K3011" s="1112"/>
      <c r="L3011" s="1091"/>
      <c r="M3011" s="1091"/>
      <c r="N3011" s="1091"/>
      <c r="O3011" s="1091"/>
      <c r="P3011" s="1096"/>
      <c r="Q3011" s="1096"/>
      <c r="R3011" s="1096"/>
      <c r="S3011" s="1091"/>
    </row>
    <row r="3012" spans="1:19" x14ac:dyDescent="0.3">
      <c r="A3012" s="1090">
        <v>3007</v>
      </c>
      <c r="B3012" s="1091"/>
      <c r="C3012" s="1091"/>
      <c r="D3012" s="1097"/>
      <c r="E3012" s="1093">
        <f t="shared" si="185"/>
        <v>0</v>
      </c>
      <c r="F3012" s="1094">
        <f t="shared" si="186"/>
        <v>0</v>
      </c>
      <c r="G3012" s="1095">
        <f t="shared" si="187"/>
        <v>0</v>
      </c>
      <c r="H3012" s="1090" t="str">
        <f t="shared" ca="1" si="188"/>
        <v/>
      </c>
      <c r="I3012" s="1109"/>
      <c r="J3012" s="1109"/>
      <c r="K3012" s="1112"/>
      <c r="L3012" s="1091"/>
      <c r="M3012" s="1091"/>
      <c r="N3012" s="1091"/>
      <c r="O3012" s="1091"/>
      <c r="P3012" s="1096"/>
      <c r="Q3012" s="1096"/>
      <c r="R3012" s="1096"/>
      <c r="S3012" s="1091"/>
    </row>
    <row r="3013" spans="1:19" x14ac:dyDescent="0.3">
      <c r="A3013" s="1090">
        <v>3008</v>
      </c>
      <c r="B3013" s="1091"/>
      <c r="C3013" s="1091"/>
      <c r="D3013" s="1097"/>
      <c r="E3013" s="1093">
        <f t="shared" si="185"/>
        <v>0</v>
      </c>
      <c r="F3013" s="1094">
        <f t="shared" si="186"/>
        <v>0</v>
      </c>
      <c r="G3013" s="1095">
        <f t="shared" si="187"/>
        <v>0</v>
      </c>
      <c r="H3013" s="1090" t="str">
        <f t="shared" ca="1" si="188"/>
        <v/>
      </c>
      <c r="I3013" s="1109"/>
      <c r="J3013" s="1109"/>
      <c r="K3013" s="1112"/>
      <c r="L3013" s="1091"/>
      <c r="M3013" s="1091"/>
      <c r="N3013" s="1091"/>
      <c r="O3013" s="1091"/>
      <c r="P3013" s="1096"/>
      <c r="Q3013" s="1096"/>
      <c r="R3013" s="1096"/>
      <c r="S3013" s="1091"/>
    </row>
    <row r="3014" spans="1:19" x14ac:dyDescent="0.3">
      <c r="A3014" s="1090">
        <v>3009</v>
      </c>
      <c r="B3014" s="1091"/>
      <c r="C3014" s="1091"/>
      <c r="D3014" s="1097"/>
      <c r="E3014" s="1093">
        <f t="shared" si="185"/>
        <v>0</v>
      </c>
      <c r="F3014" s="1094">
        <f t="shared" si="186"/>
        <v>0</v>
      </c>
      <c r="G3014" s="1095">
        <f t="shared" si="187"/>
        <v>0</v>
      </c>
      <c r="H3014" s="1090" t="str">
        <f t="shared" ca="1" si="188"/>
        <v/>
      </c>
      <c r="I3014" s="1109"/>
      <c r="J3014" s="1109"/>
      <c r="K3014" s="1112"/>
      <c r="L3014" s="1091"/>
      <c r="M3014" s="1091"/>
      <c r="N3014" s="1091"/>
      <c r="O3014" s="1091"/>
      <c r="P3014" s="1096"/>
      <c r="Q3014" s="1096"/>
      <c r="R3014" s="1096"/>
      <c r="S3014" s="1091"/>
    </row>
    <row r="3015" spans="1:19" x14ac:dyDescent="0.3">
      <c r="A3015" s="1090">
        <v>3010</v>
      </c>
      <c r="B3015" s="1091"/>
      <c r="C3015" s="1091"/>
      <c r="D3015" s="1097"/>
      <c r="E3015" s="1093">
        <f t="shared" ref="E3015:E3078" si="189">D3015</f>
        <v>0</v>
      </c>
      <c r="F3015" s="1094">
        <f t="shared" ref="F3015:F3078" si="190">D3015</f>
        <v>0</v>
      </c>
      <c r="G3015" s="1095">
        <f t="shared" ref="G3015:G3078" si="191">D3015</f>
        <v>0</v>
      </c>
      <c r="H3015" s="1090" t="str">
        <f t="shared" ref="H3015:H3078" ca="1" si="192">IF(ISBLANK(D3015),"",DATEDIF(G3015,TODAY(),"y"))</f>
        <v/>
      </c>
      <c r="I3015" s="1109"/>
      <c r="J3015" s="1109"/>
      <c r="K3015" s="1112"/>
      <c r="L3015" s="1091"/>
      <c r="M3015" s="1091"/>
      <c r="N3015" s="1091"/>
      <c r="O3015" s="1091"/>
      <c r="P3015" s="1096"/>
      <c r="Q3015" s="1096"/>
      <c r="R3015" s="1096"/>
      <c r="S3015" s="1091"/>
    </row>
    <row r="3016" spans="1:19" x14ac:dyDescent="0.3">
      <c r="A3016" s="1090">
        <v>3011</v>
      </c>
      <c r="B3016" s="1091"/>
      <c r="C3016" s="1091"/>
      <c r="D3016" s="1097"/>
      <c r="E3016" s="1093">
        <f t="shared" si="189"/>
        <v>0</v>
      </c>
      <c r="F3016" s="1094">
        <f t="shared" si="190"/>
        <v>0</v>
      </c>
      <c r="G3016" s="1095">
        <f t="shared" si="191"/>
        <v>0</v>
      </c>
      <c r="H3016" s="1090" t="str">
        <f t="shared" ca="1" si="192"/>
        <v/>
      </c>
      <c r="I3016" s="1109"/>
      <c r="J3016" s="1109"/>
      <c r="K3016" s="1112"/>
      <c r="L3016" s="1091"/>
      <c r="M3016" s="1091"/>
      <c r="N3016" s="1091"/>
      <c r="O3016" s="1091"/>
      <c r="P3016" s="1096"/>
      <c r="Q3016" s="1096"/>
      <c r="R3016" s="1096"/>
      <c r="S3016" s="1091"/>
    </row>
    <row r="3017" spans="1:19" x14ac:dyDescent="0.3">
      <c r="A3017" s="1090">
        <v>3012</v>
      </c>
      <c r="B3017" s="1091"/>
      <c r="C3017" s="1091"/>
      <c r="D3017" s="1097"/>
      <c r="E3017" s="1093">
        <f t="shared" si="189"/>
        <v>0</v>
      </c>
      <c r="F3017" s="1094">
        <f t="shared" si="190"/>
        <v>0</v>
      </c>
      <c r="G3017" s="1095">
        <f t="shared" si="191"/>
        <v>0</v>
      </c>
      <c r="H3017" s="1090" t="str">
        <f t="shared" ca="1" si="192"/>
        <v/>
      </c>
      <c r="I3017" s="1109"/>
      <c r="J3017" s="1109"/>
      <c r="K3017" s="1112"/>
      <c r="L3017" s="1091"/>
      <c r="M3017" s="1091"/>
      <c r="N3017" s="1091"/>
      <c r="O3017" s="1091"/>
      <c r="P3017" s="1096"/>
      <c r="Q3017" s="1096"/>
      <c r="R3017" s="1096"/>
      <c r="S3017" s="1091"/>
    </row>
    <row r="3018" spans="1:19" x14ac:dyDescent="0.3">
      <c r="A3018" s="1090">
        <v>3013</v>
      </c>
      <c r="B3018" s="1091"/>
      <c r="C3018" s="1091"/>
      <c r="D3018" s="1097"/>
      <c r="E3018" s="1093">
        <f t="shared" si="189"/>
        <v>0</v>
      </c>
      <c r="F3018" s="1094">
        <f t="shared" si="190"/>
        <v>0</v>
      </c>
      <c r="G3018" s="1095">
        <f t="shared" si="191"/>
        <v>0</v>
      </c>
      <c r="H3018" s="1090" t="str">
        <f t="shared" ca="1" si="192"/>
        <v/>
      </c>
      <c r="I3018" s="1109"/>
      <c r="J3018" s="1109"/>
      <c r="K3018" s="1112"/>
      <c r="L3018" s="1091"/>
      <c r="M3018" s="1091"/>
      <c r="N3018" s="1091"/>
      <c r="O3018" s="1091"/>
      <c r="P3018" s="1096"/>
      <c r="Q3018" s="1096"/>
      <c r="R3018" s="1096"/>
      <c r="S3018" s="1091"/>
    </row>
    <row r="3019" spans="1:19" x14ac:dyDescent="0.3">
      <c r="A3019" s="1090">
        <v>3014</v>
      </c>
      <c r="B3019" s="1091"/>
      <c r="C3019" s="1091"/>
      <c r="D3019" s="1097"/>
      <c r="E3019" s="1093">
        <f t="shared" si="189"/>
        <v>0</v>
      </c>
      <c r="F3019" s="1094">
        <f t="shared" si="190"/>
        <v>0</v>
      </c>
      <c r="G3019" s="1095">
        <f t="shared" si="191"/>
        <v>0</v>
      </c>
      <c r="H3019" s="1090" t="str">
        <f t="shared" ca="1" si="192"/>
        <v/>
      </c>
      <c r="I3019" s="1109"/>
      <c r="J3019" s="1109"/>
      <c r="K3019" s="1112"/>
      <c r="L3019" s="1091"/>
      <c r="M3019" s="1091"/>
      <c r="N3019" s="1091"/>
      <c r="O3019" s="1091"/>
      <c r="P3019" s="1096"/>
      <c r="Q3019" s="1096"/>
      <c r="R3019" s="1096"/>
      <c r="S3019" s="1091"/>
    </row>
    <row r="3020" spans="1:19" x14ac:dyDescent="0.3">
      <c r="A3020" s="1090">
        <v>3015</v>
      </c>
      <c r="B3020" s="1091"/>
      <c r="C3020" s="1091"/>
      <c r="D3020" s="1097"/>
      <c r="E3020" s="1093">
        <f t="shared" si="189"/>
        <v>0</v>
      </c>
      <c r="F3020" s="1094">
        <f t="shared" si="190"/>
        <v>0</v>
      </c>
      <c r="G3020" s="1095">
        <f t="shared" si="191"/>
        <v>0</v>
      </c>
      <c r="H3020" s="1090" t="str">
        <f t="shared" ca="1" si="192"/>
        <v/>
      </c>
      <c r="I3020" s="1109"/>
      <c r="J3020" s="1109"/>
      <c r="K3020" s="1112"/>
      <c r="L3020" s="1091"/>
      <c r="M3020" s="1091"/>
      <c r="N3020" s="1091"/>
      <c r="O3020" s="1091"/>
      <c r="P3020" s="1096"/>
      <c r="Q3020" s="1096"/>
      <c r="R3020" s="1096"/>
      <c r="S3020" s="1091"/>
    </row>
    <row r="3021" spans="1:19" x14ac:dyDescent="0.3">
      <c r="A3021" s="1090">
        <v>3016</v>
      </c>
      <c r="B3021" s="1091"/>
      <c r="C3021" s="1091"/>
      <c r="D3021" s="1097"/>
      <c r="E3021" s="1093">
        <f t="shared" si="189"/>
        <v>0</v>
      </c>
      <c r="F3021" s="1094">
        <f t="shared" si="190"/>
        <v>0</v>
      </c>
      <c r="G3021" s="1095">
        <f t="shared" si="191"/>
        <v>0</v>
      </c>
      <c r="H3021" s="1090" t="str">
        <f t="shared" ca="1" si="192"/>
        <v/>
      </c>
      <c r="I3021" s="1109"/>
      <c r="J3021" s="1109"/>
      <c r="K3021" s="1112"/>
      <c r="L3021" s="1091"/>
      <c r="M3021" s="1091"/>
      <c r="N3021" s="1091"/>
      <c r="O3021" s="1091"/>
      <c r="P3021" s="1096"/>
      <c r="Q3021" s="1096"/>
      <c r="R3021" s="1096"/>
      <c r="S3021" s="1091"/>
    </row>
    <row r="3022" spans="1:19" x14ac:dyDescent="0.3">
      <c r="A3022" s="1090">
        <v>3017</v>
      </c>
      <c r="B3022" s="1091"/>
      <c r="C3022" s="1091"/>
      <c r="D3022" s="1097"/>
      <c r="E3022" s="1093">
        <f t="shared" si="189"/>
        <v>0</v>
      </c>
      <c r="F3022" s="1094">
        <f t="shared" si="190"/>
        <v>0</v>
      </c>
      <c r="G3022" s="1095">
        <f t="shared" si="191"/>
        <v>0</v>
      </c>
      <c r="H3022" s="1090" t="str">
        <f t="shared" ca="1" si="192"/>
        <v/>
      </c>
      <c r="I3022" s="1109"/>
      <c r="J3022" s="1109"/>
      <c r="K3022" s="1112"/>
      <c r="L3022" s="1091"/>
      <c r="M3022" s="1091"/>
      <c r="N3022" s="1091"/>
      <c r="O3022" s="1091"/>
      <c r="P3022" s="1096"/>
      <c r="Q3022" s="1096"/>
      <c r="R3022" s="1096"/>
      <c r="S3022" s="1091"/>
    </row>
    <row r="3023" spans="1:19" x14ac:dyDescent="0.3">
      <c r="A3023" s="1090">
        <v>3018</v>
      </c>
      <c r="B3023" s="1091"/>
      <c r="C3023" s="1091"/>
      <c r="D3023" s="1097"/>
      <c r="E3023" s="1093">
        <f t="shared" si="189"/>
        <v>0</v>
      </c>
      <c r="F3023" s="1094">
        <f t="shared" si="190"/>
        <v>0</v>
      </c>
      <c r="G3023" s="1095">
        <f t="shared" si="191"/>
        <v>0</v>
      </c>
      <c r="H3023" s="1090" t="str">
        <f t="shared" ca="1" si="192"/>
        <v/>
      </c>
      <c r="I3023" s="1109"/>
      <c r="J3023" s="1109"/>
      <c r="K3023" s="1112"/>
      <c r="L3023" s="1091"/>
      <c r="M3023" s="1091"/>
      <c r="N3023" s="1091"/>
      <c r="O3023" s="1091"/>
      <c r="P3023" s="1096"/>
      <c r="Q3023" s="1096"/>
      <c r="R3023" s="1096"/>
      <c r="S3023" s="1091"/>
    </row>
    <row r="3024" spans="1:19" x14ac:dyDescent="0.3">
      <c r="A3024" s="1090">
        <v>3019</v>
      </c>
      <c r="B3024" s="1091"/>
      <c r="C3024" s="1091"/>
      <c r="D3024" s="1097"/>
      <c r="E3024" s="1093">
        <f t="shared" si="189"/>
        <v>0</v>
      </c>
      <c r="F3024" s="1094">
        <f t="shared" si="190"/>
        <v>0</v>
      </c>
      <c r="G3024" s="1095">
        <f t="shared" si="191"/>
        <v>0</v>
      </c>
      <c r="H3024" s="1090" t="str">
        <f t="shared" ca="1" si="192"/>
        <v/>
      </c>
      <c r="I3024" s="1109"/>
      <c r="J3024" s="1109"/>
      <c r="K3024" s="1112"/>
      <c r="L3024" s="1091"/>
      <c r="M3024" s="1091"/>
      <c r="N3024" s="1091"/>
      <c r="O3024" s="1091"/>
      <c r="P3024" s="1096"/>
      <c r="Q3024" s="1096"/>
      <c r="R3024" s="1096"/>
      <c r="S3024" s="1091"/>
    </row>
    <row r="3025" spans="1:19" x14ac:dyDescent="0.3">
      <c r="A3025" s="1090">
        <v>3020</v>
      </c>
      <c r="B3025" s="1091"/>
      <c r="C3025" s="1091"/>
      <c r="D3025" s="1097"/>
      <c r="E3025" s="1093">
        <f t="shared" si="189"/>
        <v>0</v>
      </c>
      <c r="F3025" s="1094">
        <f t="shared" si="190"/>
        <v>0</v>
      </c>
      <c r="G3025" s="1095">
        <f t="shared" si="191"/>
        <v>0</v>
      </c>
      <c r="H3025" s="1090" t="str">
        <f t="shared" ca="1" si="192"/>
        <v/>
      </c>
      <c r="I3025" s="1109"/>
      <c r="J3025" s="1109"/>
      <c r="K3025" s="1112"/>
      <c r="L3025" s="1091"/>
      <c r="M3025" s="1091"/>
      <c r="N3025" s="1091"/>
      <c r="O3025" s="1091"/>
      <c r="P3025" s="1096"/>
      <c r="Q3025" s="1096"/>
      <c r="R3025" s="1096"/>
      <c r="S3025" s="1091"/>
    </row>
    <row r="3026" spans="1:19" x14ac:dyDescent="0.3">
      <c r="A3026" s="1090">
        <v>3021</v>
      </c>
      <c r="B3026" s="1091"/>
      <c r="C3026" s="1091"/>
      <c r="D3026" s="1097"/>
      <c r="E3026" s="1093">
        <f t="shared" si="189"/>
        <v>0</v>
      </c>
      <c r="F3026" s="1094">
        <f t="shared" si="190"/>
        <v>0</v>
      </c>
      <c r="G3026" s="1095">
        <f t="shared" si="191"/>
        <v>0</v>
      </c>
      <c r="H3026" s="1090" t="str">
        <f t="shared" ca="1" si="192"/>
        <v/>
      </c>
      <c r="I3026" s="1109"/>
      <c r="J3026" s="1109"/>
      <c r="K3026" s="1112"/>
      <c r="L3026" s="1091"/>
      <c r="M3026" s="1091"/>
      <c r="N3026" s="1091"/>
      <c r="O3026" s="1091"/>
      <c r="P3026" s="1096"/>
      <c r="Q3026" s="1096"/>
      <c r="R3026" s="1096"/>
      <c r="S3026" s="1091"/>
    </row>
    <row r="3027" spans="1:19" x14ac:dyDescent="0.3">
      <c r="A3027" s="1090">
        <v>3022</v>
      </c>
      <c r="B3027" s="1091"/>
      <c r="C3027" s="1091"/>
      <c r="D3027" s="1097"/>
      <c r="E3027" s="1093">
        <f t="shared" si="189"/>
        <v>0</v>
      </c>
      <c r="F3027" s="1094">
        <f t="shared" si="190"/>
        <v>0</v>
      </c>
      <c r="G3027" s="1095">
        <f t="shared" si="191"/>
        <v>0</v>
      </c>
      <c r="H3027" s="1090" t="str">
        <f t="shared" ca="1" si="192"/>
        <v/>
      </c>
      <c r="I3027" s="1109"/>
      <c r="J3027" s="1109"/>
      <c r="K3027" s="1112"/>
      <c r="L3027" s="1091"/>
      <c r="M3027" s="1091"/>
      <c r="N3027" s="1091"/>
      <c r="O3027" s="1091"/>
      <c r="P3027" s="1096"/>
      <c r="Q3027" s="1096"/>
      <c r="R3027" s="1096"/>
      <c r="S3027" s="1091"/>
    </row>
    <row r="3028" spans="1:19" x14ac:dyDescent="0.3">
      <c r="A3028" s="1090">
        <v>3023</v>
      </c>
      <c r="B3028" s="1091"/>
      <c r="C3028" s="1091"/>
      <c r="D3028" s="1097"/>
      <c r="E3028" s="1093">
        <f t="shared" si="189"/>
        <v>0</v>
      </c>
      <c r="F3028" s="1094">
        <f t="shared" si="190"/>
        <v>0</v>
      </c>
      <c r="G3028" s="1095">
        <f t="shared" si="191"/>
        <v>0</v>
      </c>
      <c r="H3028" s="1090" t="str">
        <f t="shared" ca="1" si="192"/>
        <v/>
      </c>
      <c r="I3028" s="1109"/>
      <c r="J3028" s="1109"/>
      <c r="K3028" s="1112"/>
      <c r="L3028" s="1091"/>
      <c r="M3028" s="1091"/>
      <c r="N3028" s="1091"/>
      <c r="O3028" s="1091"/>
      <c r="P3028" s="1096"/>
      <c r="Q3028" s="1096"/>
      <c r="R3028" s="1096"/>
      <c r="S3028" s="1091"/>
    </row>
    <row r="3029" spans="1:19" x14ac:dyDescent="0.3">
      <c r="A3029" s="1090">
        <v>3024</v>
      </c>
      <c r="B3029" s="1091"/>
      <c r="C3029" s="1091"/>
      <c r="D3029" s="1097"/>
      <c r="E3029" s="1093">
        <f t="shared" si="189"/>
        <v>0</v>
      </c>
      <c r="F3029" s="1094">
        <f t="shared" si="190"/>
        <v>0</v>
      </c>
      <c r="G3029" s="1095">
        <f t="shared" si="191"/>
        <v>0</v>
      </c>
      <c r="H3029" s="1090" t="str">
        <f t="shared" ca="1" si="192"/>
        <v/>
      </c>
      <c r="I3029" s="1109"/>
      <c r="J3029" s="1109"/>
      <c r="K3029" s="1112"/>
      <c r="L3029" s="1091"/>
      <c r="M3029" s="1091"/>
      <c r="N3029" s="1091"/>
      <c r="O3029" s="1091"/>
      <c r="P3029" s="1096"/>
      <c r="Q3029" s="1096"/>
      <c r="R3029" s="1096"/>
      <c r="S3029" s="1091"/>
    </row>
    <row r="3030" spans="1:19" x14ac:dyDescent="0.3">
      <c r="A3030" s="1090">
        <v>3025</v>
      </c>
      <c r="B3030" s="1091"/>
      <c r="C3030" s="1091"/>
      <c r="D3030" s="1097"/>
      <c r="E3030" s="1093">
        <f t="shared" si="189"/>
        <v>0</v>
      </c>
      <c r="F3030" s="1094">
        <f t="shared" si="190"/>
        <v>0</v>
      </c>
      <c r="G3030" s="1095">
        <f t="shared" si="191"/>
        <v>0</v>
      </c>
      <c r="H3030" s="1090" t="str">
        <f t="shared" ca="1" si="192"/>
        <v/>
      </c>
      <c r="I3030" s="1109"/>
      <c r="J3030" s="1109"/>
      <c r="K3030" s="1112"/>
      <c r="L3030" s="1091"/>
      <c r="M3030" s="1091"/>
      <c r="N3030" s="1091"/>
      <c r="O3030" s="1091"/>
      <c r="P3030" s="1096"/>
      <c r="Q3030" s="1096"/>
      <c r="R3030" s="1096"/>
      <c r="S3030" s="1091"/>
    </row>
    <row r="3031" spans="1:19" x14ac:dyDescent="0.3">
      <c r="A3031" s="1090">
        <v>3026</v>
      </c>
      <c r="B3031" s="1091"/>
      <c r="C3031" s="1091"/>
      <c r="D3031" s="1097"/>
      <c r="E3031" s="1093">
        <f t="shared" si="189"/>
        <v>0</v>
      </c>
      <c r="F3031" s="1094">
        <f t="shared" si="190"/>
        <v>0</v>
      </c>
      <c r="G3031" s="1095">
        <f t="shared" si="191"/>
        <v>0</v>
      </c>
      <c r="H3031" s="1090" t="str">
        <f t="shared" ca="1" si="192"/>
        <v/>
      </c>
      <c r="I3031" s="1109"/>
      <c r="J3031" s="1109"/>
      <c r="K3031" s="1112"/>
      <c r="L3031" s="1091"/>
      <c r="M3031" s="1091"/>
      <c r="N3031" s="1091"/>
      <c r="O3031" s="1091"/>
      <c r="P3031" s="1096"/>
      <c r="Q3031" s="1096"/>
      <c r="R3031" s="1096"/>
      <c r="S3031" s="1091"/>
    </row>
    <row r="3032" spans="1:19" x14ac:dyDescent="0.3">
      <c r="A3032" s="1090">
        <v>3027</v>
      </c>
      <c r="B3032" s="1091"/>
      <c r="C3032" s="1091"/>
      <c r="D3032" s="1097"/>
      <c r="E3032" s="1093">
        <f t="shared" si="189"/>
        <v>0</v>
      </c>
      <c r="F3032" s="1094">
        <f t="shared" si="190"/>
        <v>0</v>
      </c>
      <c r="G3032" s="1095">
        <f t="shared" si="191"/>
        <v>0</v>
      </c>
      <c r="H3032" s="1090" t="str">
        <f t="shared" ca="1" si="192"/>
        <v/>
      </c>
      <c r="I3032" s="1109"/>
      <c r="J3032" s="1109"/>
      <c r="K3032" s="1112"/>
      <c r="L3032" s="1091"/>
      <c r="M3032" s="1091"/>
      <c r="N3032" s="1091"/>
      <c r="O3032" s="1091"/>
      <c r="P3032" s="1096"/>
      <c r="Q3032" s="1096"/>
      <c r="R3032" s="1096"/>
      <c r="S3032" s="1091"/>
    </row>
    <row r="3033" spans="1:19" x14ac:dyDescent="0.3">
      <c r="A3033" s="1090">
        <v>3028</v>
      </c>
      <c r="B3033" s="1091"/>
      <c r="C3033" s="1091"/>
      <c r="D3033" s="1097"/>
      <c r="E3033" s="1093">
        <f t="shared" si="189"/>
        <v>0</v>
      </c>
      <c r="F3033" s="1094">
        <f t="shared" si="190"/>
        <v>0</v>
      </c>
      <c r="G3033" s="1095">
        <f t="shared" si="191"/>
        <v>0</v>
      </c>
      <c r="H3033" s="1090" t="str">
        <f t="shared" ca="1" si="192"/>
        <v/>
      </c>
      <c r="I3033" s="1109"/>
      <c r="J3033" s="1109"/>
      <c r="K3033" s="1112"/>
      <c r="L3033" s="1091"/>
      <c r="M3033" s="1091"/>
      <c r="N3033" s="1091"/>
      <c r="O3033" s="1091"/>
      <c r="P3033" s="1096"/>
      <c r="Q3033" s="1096"/>
      <c r="R3033" s="1096"/>
      <c r="S3033" s="1091"/>
    </row>
    <row r="3034" spans="1:19" x14ac:dyDescent="0.3">
      <c r="A3034" s="1090">
        <v>3029</v>
      </c>
      <c r="B3034" s="1091"/>
      <c r="C3034" s="1091"/>
      <c r="D3034" s="1097"/>
      <c r="E3034" s="1093">
        <f t="shared" si="189"/>
        <v>0</v>
      </c>
      <c r="F3034" s="1094">
        <f t="shared" si="190"/>
        <v>0</v>
      </c>
      <c r="G3034" s="1095">
        <f t="shared" si="191"/>
        <v>0</v>
      </c>
      <c r="H3034" s="1090" t="str">
        <f t="shared" ca="1" si="192"/>
        <v/>
      </c>
      <c r="I3034" s="1109"/>
      <c r="J3034" s="1109"/>
      <c r="K3034" s="1112"/>
      <c r="L3034" s="1091"/>
      <c r="M3034" s="1091"/>
      <c r="N3034" s="1091"/>
      <c r="O3034" s="1091"/>
      <c r="P3034" s="1096"/>
      <c r="Q3034" s="1096"/>
      <c r="R3034" s="1096"/>
      <c r="S3034" s="1091"/>
    </row>
    <row r="3035" spans="1:19" x14ac:dyDescent="0.3">
      <c r="A3035" s="1090">
        <v>3030</v>
      </c>
      <c r="B3035" s="1091"/>
      <c r="C3035" s="1091"/>
      <c r="D3035" s="1097"/>
      <c r="E3035" s="1093">
        <f t="shared" si="189"/>
        <v>0</v>
      </c>
      <c r="F3035" s="1094">
        <f t="shared" si="190"/>
        <v>0</v>
      </c>
      <c r="G3035" s="1095">
        <f t="shared" si="191"/>
        <v>0</v>
      </c>
      <c r="H3035" s="1090" t="str">
        <f t="shared" ca="1" si="192"/>
        <v/>
      </c>
      <c r="I3035" s="1109"/>
      <c r="J3035" s="1109"/>
      <c r="K3035" s="1112"/>
      <c r="L3035" s="1091"/>
      <c r="M3035" s="1091"/>
      <c r="N3035" s="1091"/>
      <c r="O3035" s="1091"/>
      <c r="P3035" s="1096"/>
      <c r="Q3035" s="1096"/>
      <c r="R3035" s="1096"/>
      <c r="S3035" s="1091"/>
    </row>
    <row r="3036" spans="1:19" x14ac:dyDescent="0.3">
      <c r="A3036" s="1090">
        <v>3031</v>
      </c>
      <c r="B3036" s="1091"/>
      <c r="C3036" s="1091"/>
      <c r="D3036" s="1097"/>
      <c r="E3036" s="1093">
        <f t="shared" si="189"/>
        <v>0</v>
      </c>
      <c r="F3036" s="1094">
        <f t="shared" si="190"/>
        <v>0</v>
      </c>
      <c r="G3036" s="1095">
        <f t="shared" si="191"/>
        <v>0</v>
      </c>
      <c r="H3036" s="1090" t="str">
        <f t="shared" ca="1" si="192"/>
        <v/>
      </c>
      <c r="I3036" s="1109"/>
      <c r="J3036" s="1109"/>
      <c r="K3036" s="1112"/>
      <c r="L3036" s="1091"/>
      <c r="M3036" s="1091"/>
      <c r="N3036" s="1091"/>
      <c r="O3036" s="1091"/>
      <c r="P3036" s="1096"/>
      <c r="Q3036" s="1096"/>
      <c r="R3036" s="1096"/>
      <c r="S3036" s="1091"/>
    </row>
    <row r="3037" spans="1:19" x14ac:dyDescent="0.3">
      <c r="A3037" s="1090">
        <v>3032</v>
      </c>
      <c r="B3037" s="1091"/>
      <c r="C3037" s="1091"/>
      <c r="D3037" s="1097"/>
      <c r="E3037" s="1093">
        <f t="shared" si="189"/>
        <v>0</v>
      </c>
      <c r="F3037" s="1094">
        <f t="shared" si="190"/>
        <v>0</v>
      </c>
      <c r="G3037" s="1095">
        <f t="shared" si="191"/>
        <v>0</v>
      </c>
      <c r="H3037" s="1090" t="str">
        <f t="shared" ca="1" si="192"/>
        <v/>
      </c>
      <c r="I3037" s="1109"/>
      <c r="J3037" s="1109"/>
      <c r="K3037" s="1112"/>
      <c r="L3037" s="1091"/>
      <c r="M3037" s="1091"/>
      <c r="N3037" s="1091"/>
      <c r="O3037" s="1091"/>
      <c r="P3037" s="1096"/>
      <c r="Q3037" s="1096"/>
      <c r="R3037" s="1096"/>
      <c r="S3037" s="1091"/>
    </row>
    <row r="3038" spans="1:19" x14ac:dyDescent="0.3">
      <c r="A3038" s="1090">
        <v>3033</v>
      </c>
      <c r="B3038" s="1091"/>
      <c r="C3038" s="1091"/>
      <c r="D3038" s="1097"/>
      <c r="E3038" s="1093">
        <f t="shared" si="189"/>
        <v>0</v>
      </c>
      <c r="F3038" s="1094">
        <f t="shared" si="190"/>
        <v>0</v>
      </c>
      <c r="G3038" s="1095">
        <f t="shared" si="191"/>
        <v>0</v>
      </c>
      <c r="H3038" s="1090" t="str">
        <f t="shared" ca="1" si="192"/>
        <v/>
      </c>
      <c r="I3038" s="1109"/>
      <c r="J3038" s="1109"/>
      <c r="K3038" s="1112"/>
      <c r="L3038" s="1091"/>
      <c r="M3038" s="1091"/>
      <c r="N3038" s="1091"/>
      <c r="O3038" s="1091"/>
      <c r="P3038" s="1096"/>
      <c r="Q3038" s="1096"/>
      <c r="R3038" s="1096"/>
      <c r="S3038" s="1091"/>
    </row>
    <row r="3039" spans="1:19" x14ac:dyDescent="0.3">
      <c r="A3039" s="1090">
        <v>3034</v>
      </c>
      <c r="B3039" s="1091"/>
      <c r="C3039" s="1091"/>
      <c r="D3039" s="1097"/>
      <c r="E3039" s="1093">
        <f t="shared" si="189"/>
        <v>0</v>
      </c>
      <c r="F3039" s="1094">
        <f t="shared" si="190"/>
        <v>0</v>
      </c>
      <c r="G3039" s="1095">
        <f t="shared" si="191"/>
        <v>0</v>
      </c>
      <c r="H3039" s="1090" t="str">
        <f t="shared" ca="1" si="192"/>
        <v/>
      </c>
      <c r="I3039" s="1109"/>
      <c r="J3039" s="1109"/>
      <c r="K3039" s="1112"/>
      <c r="L3039" s="1091"/>
      <c r="M3039" s="1091"/>
      <c r="N3039" s="1091"/>
      <c r="O3039" s="1091"/>
      <c r="P3039" s="1096"/>
      <c r="Q3039" s="1096"/>
      <c r="R3039" s="1096"/>
      <c r="S3039" s="1091"/>
    </row>
    <row r="3040" spans="1:19" x14ac:dyDescent="0.3">
      <c r="A3040" s="1090">
        <v>3035</v>
      </c>
      <c r="B3040" s="1091"/>
      <c r="C3040" s="1091"/>
      <c r="D3040" s="1097"/>
      <c r="E3040" s="1093">
        <f t="shared" si="189"/>
        <v>0</v>
      </c>
      <c r="F3040" s="1094">
        <f t="shared" si="190"/>
        <v>0</v>
      </c>
      <c r="G3040" s="1095">
        <f t="shared" si="191"/>
        <v>0</v>
      </c>
      <c r="H3040" s="1090" t="str">
        <f t="shared" ca="1" si="192"/>
        <v/>
      </c>
      <c r="I3040" s="1109"/>
      <c r="J3040" s="1109"/>
      <c r="K3040" s="1112"/>
      <c r="L3040" s="1091"/>
      <c r="M3040" s="1091"/>
      <c r="N3040" s="1091"/>
      <c r="O3040" s="1091"/>
      <c r="P3040" s="1096"/>
      <c r="Q3040" s="1096"/>
      <c r="R3040" s="1096"/>
      <c r="S3040" s="1091"/>
    </row>
    <row r="3041" spans="1:19" x14ac:dyDescent="0.3">
      <c r="A3041" s="1090">
        <v>3036</v>
      </c>
      <c r="B3041" s="1091"/>
      <c r="C3041" s="1091"/>
      <c r="D3041" s="1097"/>
      <c r="E3041" s="1093">
        <f t="shared" si="189"/>
        <v>0</v>
      </c>
      <c r="F3041" s="1094">
        <f t="shared" si="190"/>
        <v>0</v>
      </c>
      <c r="G3041" s="1095">
        <f t="shared" si="191"/>
        <v>0</v>
      </c>
      <c r="H3041" s="1090" t="str">
        <f t="shared" ca="1" si="192"/>
        <v/>
      </c>
      <c r="I3041" s="1109"/>
      <c r="J3041" s="1109"/>
      <c r="K3041" s="1112"/>
      <c r="L3041" s="1091"/>
      <c r="M3041" s="1091"/>
      <c r="N3041" s="1091"/>
      <c r="O3041" s="1091"/>
      <c r="P3041" s="1096"/>
      <c r="Q3041" s="1096"/>
      <c r="R3041" s="1096"/>
      <c r="S3041" s="1091"/>
    </row>
    <row r="3042" spans="1:19" x14ac:dyDescent="0.3">
      <c r="A3042" s="1090">
        <v>3037</v>
      </c>
      <c r="B3042" s="1091"/>
      <c r="C3042" s="1091"/>
      <c r="D3042" s="1097"/>
      <c r="E3042" s="1093">
        <f t="shared" si="189"/>
        <v>0</v>
      </c>
      <c r="F3042" s="1094">
        <f t="shared" si="190"/>
        <v>0</v>
      </c>
      <c r="G3042" s="1095">
        <f t="shared" si="191"/>
        <v>0</v>
      </c>
      <c r="H3042" s="1090" t="str">
        <f t="shared" ca="1" si="192"/>
        <v/>
      </c>
      <c r="I3042" s="1109"/>
      <c r="J3042" s="1109"/>
      <c r="K3042" s="1112"/>
      <c r="L3042" s="1091"/>
      <c r="M3042" s="1091"/>
      <c r="N3042" s="1091"/>
      <c r="O3042" s="1091"/>
      <c r="P3042" s="1096"/>
      <c r="Q3042" s="1096"/>
      <c r="R3042" s="1096"/>
      <c r="S3042" s="1091"/>
    </row>
    <row r="3043" spans="1:19" x14ac:dyDescent="0.3">
      <c r="A3043" s="1090">
        <v>3038</v>
      </c>
      <c r="B3043" s="1091"/>
      <c r="C3043" s="1091"/>
      <c r="D3043" s="1097"/>
      <c r="E3043" s="1093">
        <f t="shared" si="189"/>
        <v>0</v>
      </c>
      <c r="F3043" s="1094">
        <f t="shared" si="190"/>
        <v>0</v>
      </c>
      <c r="G3043" s="1095">
        <f t="shared" si="191"/>
        <v>0</v>
      </c>
      <c r="H3043" s="1090" t="str">
        <f t="shared" ca="1" si="192"/>
        <v/>
      </c>
      <c r="I3043" s="1109"/>
      <c r="J3043" s="1109"/>
      <c r="K3043" s="1112"/>
      <c r="L3043" s="1091"/>
      <c r="M3043" s="1091"/>
      <c r="N3043" s="1091"/>
      <c r="O3043" s="1091"/>
      <c r="P3043" s="1096"/>
      <c r="Q3043" s="1096"/>
      <c r="R3043" s="1096"/>
      <c r="S3043" s="1091"/>
    </row>
    <row r="3044" spans="1:19" x14ac:dyDescent="0.3">
      <c r="A3044" s="1090">
        <v>3039</v>
      </c>
      <c r="B3044" s="1091"/>
      <c r="C3044" s="1091"/>
      <c r="D3044" s="1097"/>
      <c r="E3044" s="1093">
        <f t="shared" si="189"/>
        <v>0</v>
      </c>
      <c r="F3044" s="1094">
        <f t="shared" si="190"/>
        <v>0</v>
      </c>
      <c r="G3044" s="1095">
        <f t="shared" si="191"/>
        <v>0</v>
      </c>
      <c r="H3044" s="1090" t="str">
        <f t="shared" ca="1" si="192"/>
        <v/>
      </c>
      <c r="I3044" s="1109"/>
      <c r="J3044" s="1109"/>
      <c r="K3044" s="1112"/>
      <c r="L3044" s="1091"/>
      <c r="M3044" s="1091"/>
      <c r="N3044" s="1091"/>
      <c r="O3044" s="1091"/>
      <c r="P3044" s="1096"/>
      <c r="Q3044" s="1096"/>
      <c r="R3044" s="1096"/>
      <c r="S3044" s="1091"/>
    </row>
    <row r="3045" spans="1:19" x14ac:dyDescent="0.3">
      <c r="A3045" s="1090">
        <v>3040</v>
      </c>
      <c r="B3045" s="1091"/>
      <c r="C3045" s="1091"/>
      <c r="D3045" s="1097"/>
      <c r="E3045" s="1093">
        <f t="shared" si="189"/>
        <v>0</v>
      </c>
      <c r="F3045" s="1094">
        <f t="shared" si="190"/>
        <v>0</v>
      </c>
      <c r="G3045" s="1095">
        <f t="shared" si="191"/>
        <v>0</v>
      </c>
      <c r="H3045" s="1090" t="str">
        <f t="shared" ca="1" si="192"/>
        <v/>
      </c>
      <c r="I3045" s="1109"/>
      <c r="J3045" s="1109"/>
      <c r="K3045" s="1112"/>
      <c r="L3045" s="1091"/>
      <c r="M3045" s="1091"/>
      <c r="N3045" s="1091"/>
      <c r="O3045" s="1091"/>
      <c r="P3045" s="1096"/>
      <c r="Q3045" s="1096"/>
      <c r="R3045" s="1096"/>
      <c r="S3045" s="1091"/>
    </row>
    <row r="3046" spans="1:19" x14ac:dyDescent="0.3">
      <c r="A3046" s="1090">
        <v>3041</v>
      </c>
      <c r="B3046" s="1091"/>
      <c r="C3046" s="1091"/>
      <c r="D3046" s="1097"/>
      <c r="E3046" s="1093">
        <f t="shared" si="189"/>
        <v>0</v>
      </c>
      <c r="F3046" s="1094">
        <f t="shared" si="190"/>
        <v>0</v>
      </c>
      <c r="G3046" s="1095">
        <f t="shared" si="191"/>
        <v>0</v>
      </c>
      <c r="H3046" s="1090" t="str">
        <f t="shared" ca="1" si="192"/>
        <v/>
      </c>
      <c r="I3046" s="1109"/>
      <c r="J3046" s="1109"/>
      <c r="K3046" s="1112"/>
      <c r="L3046" s="1091"/>
      <c r="M3046" s="1091"/>
      <c r="N3046" s="1091"/>
      <c r="O3046" s="1091"/>
      <c r="P3046" s="1096"/>
      <c r="Q3046" s="1096"/>
      <c r="R3046" s="1096"/>
      <c r="S3046" s="1091"/>
    </row>
    <row r="3047" spans="1:19" x14ac:dyDescent="0.3">
      <c r="A3047" s="1090">
        <v>3042</v>
      </c>
      <c r="B3047" s="1091"/>
      <c r="C3047" s="1091"/>
      <c r="D3047" s="1097"/>
      <c r="E3047" s="1093">
        <f t="shared" si="189"/>
        <v>0</v>
      </c>
      <c r="F3047" s="1094">
        <f t="shared" si="190"/>
        <v>0</v>
      </c>
      <c r="G3047" s="1095">
        <f t="shared" si="191"/>
        <v>0</v>
      </c>
      <c r="H3047" s="1090" t="str">
        <f t="shared" ca="1" si="192"/>
        <v/>
      </c>
      <c r="I3047" s="1109"/>
      <c r="J3047" s="1109"/>
      <c r="K3047" s="1112"/>
      <c r="L3047" s="1091"/>
      <c r="M3047" s="1091"/>
      <c r="N3047" s="1091"/>
      <c r="O3047" s="1091"/>
      <c r="P3047" s="1096"/>
      <c r="Q3047" s="1096"/>
      <c r="R3047" s="1096"/>
      <c r="S3047" s="1091"/>
    </row>
    <row r="3048" spans="1:19" x14ac:dyDescent="0.3">
      <c r="A3048" s="1090">
        <v>3043</v>
      </c>
      <c r="B3048" s="1091"/>
      <c r="C3048" s="1091"/>
      <c r="D3048" s="1097"/>
      <c r="E3048" s="1093">
        <f t="shared" si="189"/>
        <v>0</v>
      </c>
      <c r="F3048" s="1094">
        <f t="shared" si="190"/>
        <v>0</v>
      </c>
      <c r="G3048" s="1095">
        <f t="shared" si="191"/>
        <v>0</v>
      </c>
      <c r="H3048" s="1090" t="str">
        <f t="shared" ca="1" si="192"/>
        <v/>
      </c>
      <c r="I3048" s="1109"/>
      <c r="J3048" s="1109"/>
      <c r="K3048" s="1112"/>
      <c r="L3048" s="1091"/>
      <c r="M3048" s="1091"/>
      <c r="N3048" s="1091"/>
      <c r="O3048" s="1091"/>
      <c r="P3048" s="1096"/>
      <c r="Q3048" s="1096"/>
      <c r="R3048" s="1096"/>
      <c r="S3048" s="1091"/>
    </row>
    <row r="3049" spans="1:19" x14ac:dyDescent="0.3">
      <c r="A3049" s="1090">
        <v>3044</v>
      </c>
      <c r="B3049" s="1091"/>
      <c r="C3049" s="1091"/>
      <c r="D3049" s="1097"/>
      <c r="E3049" s="1093">
        <f t="shared" si="189"/>
        <v>0</v>
      </c>
      <c r="F3049" s="1094">
        <f t="shared" si="190"/>
        <v>0</v>
      </c>
      <c r="G3049" s="1095">
        <f t="shared" si="191"/>
        <v>0</v>
      </c>
      <c r="H3049" s="1090" t="str">
        <f t="shared" ca="1" si="192"/>
        <v/>
      </c>
      <c r="I3049" s="1109"/>
      <c r="J3049" s="1109"/>
      <c r="K3049" s="1112"/>
      <c r="L3049" s="1091"/>
      <c r="M3049" s="1091"/>
      <c r="N3049" s="1091"/>
      <c r="O3049" s="1091"/>
      <c r="P3049" s="1096"/>
      <c r="Q3049" s="1096"/>
      <c r="R3049" s="1096"/>
      <c r="S3049" s="1091"/>
    </row>
    <row r="3050" spans="1:19" x14ac:dyDescent="0.3">
      <c r="A3050" s="1090">
        <v>3045</v>
      </c>
      <c r="B3050" s="1091"/>
      <c r="C3050" s="1091"/>
      <c r="D3050" s="1097"/>
      <c r="E3050" s="1093">
        <f t="shared" si="189"/>
        <v>0</v>
      </c>
      <c r="F3050" s="1094">
        <f t="shared" si="190"/>
        <v>0</v>
      </c>
      <c r="G3050" s="1095">
        <f t="shared" si="191"/>
        <v>0</v>
      </c>
      <c r="H3050" s="1090" t="str">
        <f t="shared" ca="1" si="192"/>
        <v/>
      </c>
      <c r="I3050" s="1109"/>
      <c r="J3050" s="1109"/>
      <c r="K3050" s="1112"/>
      <c r="L3050" s="1091"/>
      <c r="M3050" s="1091"/>
      <c r="N3050" s="1091"/>
      <c r="O3050" s="1091"/>
      <c r="P3050" s="1096"/>
      <c r="Q3050" s="1096"/>
      <c r="R3050" s="1096"/>
      <c r="S3050" s="1091"/>
    </row>
    <row r="3051" spans="1:19" x14ac:dyDescent="0.3">
      <c r="A3051" s="1090">
        <v>3046</v>
      </c>
      <c r="B3051" s="1091"/>
      <c r="C3051" s="1091"/>
      <c r="D3051" s="1097"/>
      <c r="E3051" s="1093">
        <f t="shared" si="189"/>
        <v>0</v>
      </c>
      <c r="F3051" s="1094">
        <f t="shared" si="190"/>
        <v>0</v>
      </c>
      <c r="G3051" s="1095">
        <f t="shared" si="191"/>
        <v>0</v>
      </c>
      <c r="H3051" s="1090" t="str">
        <f t="shared" ca="1" si="192"/>
        <v/>
      </c>
      <c r="I3051" s="1109"/>
      <c r="J3051" s="1109"/>
      <c r="K3051" s="1112"/>
      <c r="L3051" s="1091"/>
      <c r="M3051" s="1091"/>
      <c r="N3051" s="1091"/>
      <c r="O3051" s="1091"/>
      <c r="P3051" s="1096"/>
      <c r="Q3051" s="1096"/>
      <c r="R3051" s="1096"/>
      <c r="S3051" s="1091"/>
    </row>
    <row r="3052" spans="1:19" x14ac:dyDescent="0.3">
      <c r="A3052" s="1090">
        <v>3047</v>
      </c>
      <c r="B3052" s="1091"/>
      <c r="C3052" s="1091"/>
      <c r="D3052" s="1097"/>
      <c r="E3052" s="1093">
        <f t="shared" si="189"/>
        <v>0</v>
      </c>
      <c r="F3052" s="1094">
        <f t="shared" si="190"/>
        <v>0</v>
      </c>
      <c r="G3052" s="1095">
        <f t="shared" si="191"/>
        <v>0</v>
      </c>
      <c r="H3052" s="1090" t="str">
        <f t="shared" ca="1" si="192"/>
        <v/>
      </c>
      <c r="I3052" s="1109"/>
      <c r="J3052" s="1109"/>
      <c r="K3052" s="1112"/>
      <c r="L3052" s="1091"/>
      <c r="M3052" s="1091"/>
      <c r="N3052" s="1091"/>
      <c r="O3052" s="1091"/>
      <c r="P3052" s="1096"/>
      <c r="Q3052" s="1096"/>
      <c r="R3052" s="1096"/>
      <c r="S3052" s="1091"/>
    </row>
    <row r="3053" spans="1:19" x14ac:dyDescent="0.3">
      <c r="A3053" s="1090">
        <v>3048</v>
      </c>
      <c r="B3053" s="1091"/>
      <c r="C3053" s="1091"/>
      <c r="D3053" s="1097"/>
      <c r="E3053" s="1093">
        <f t="shared" si="189"/>
        <v>0</v>
      </c>
      <c r="F3053" s="1094">
        <f t="shared" si="190"/>
        <v>0</v>
      </c>
      <c r="G3053" s="1095">
        <f t="shared" si="191"/>
        <v>0</v>
      </c>
      <c r="H3053" s="1090" t="str">
        <f t="shared" ca="1" si="192"/>
        <v/>
      </c>
      <c r="I3053" s="1109"/>
      <c r="J3053" s="1109"/>
      <c r="K3053" s="1112"/>
      <c r="L3053" s="1091"/>
      <c r="M3053" s="1091"/>
      <c r="N3053" s="1091"/>
      <c r="O3053" s="1091"/>
      <c r="P3053" s="1096"/>
      <c r="Q3053" s="1096"/>
      <c r="R3053" s="1096"/>
      <c r="S3053" s="1091"/>
    </row>
    <row r="3054" spans="1:19" x14ac:dyDescent="0.3">
      <c r="A3054" s="1090">
        <v>3049</v>
      </c>
      <c r="B3054" s="1091"/>
      <c r="C3054" s="1091"/>
      <c r="D3054" s="1097"/>
      <c r="E3054" s="1093">
        <f t="shared" si="189"/>
        <v>0</v>
      </c>
      <c r="F3054" s="1094">
        <f t="shared" si="190"/>
        <v>0</v>
      </c>
      <c r="G3054" s="1095">
        <f t="shared" si="191"/>
        <v>0</v>
      </c>
      <c r="H3054" s="1090" t="str">
        <f t="shared" ca="1" si="192"/>
        <v/>
      </c>
      <c r="I3054" s="1109"/>
      <c r="J3054" s="1109"/>
      <c r="K3054" s="1112"/>
      <c r="L3054" s="1091"/>
      <c r="M3054" s="1091"/>
      <c r="N3054" s="1091"/>
      <c r="O3054" s="1091"/>
      <c r="P3054" s="1096"/>
      <c r="Q3054" s="1096"/>
      <c r="R3054" s="1096"/>
      <c r="S3054" s="1091"/>
    </row>
    <row r="3055" spans="1:19" x14ac:dyDescent="0.3">
      <c r="A3055" s="1090">
        <v>3050</v>
      </c>
      <c r="B3055" s="1091"/>
      <c r="C3055" s="1091"/>
      <c r="D3055" s="1097"/>
      <c r="E3055" s="1093">
        <f t="shared" si="189"/>
        <v>0</v>
      </c>
      <c r="F3055" s="1094">
        <f t="shared" si="190"/>
        <v>0</v>
      </c>
      <c r="G3055" s="1095">
        <f t="shared" si="191"/>
        <v>0</v>
      </c>
      <c r="H3055" s="1090" t="str">
        <f t="shared" ca="1" si="192"/>
        <v/>
      </c>
      <c r="I3055" s="1109"/>
      <c r="J3055" s="1109"/>
      <c r="K3055" s="1112"/>
      <c r="L3055" s="1091"/>
      <c r="M3055" s="1091"/>
      <c r="N3055" s="1091"/>
      <c r="O3055" s="1091"/>
      <c r="P3055" s="1096"/>
      <c r="Q3055" s="1096"/>
      <c r="R3055" s="1096"/>
      <c r="S3055" s="1091"/>
    </row>
    <row r="3056" spans="1:19" x14ac:dyDescent="0.3">
      <c r="A3056" s="1090">
        <v>3051</v>
      </c>
      <c r="B3056" s="1091"/>
      <c r="C3056" s="1091"/>
      <c r="D3056" s="1097"/>
      <c r="E3056" s="1093">
        <f t="shared" si="189"/>
        <v>0</v>
      </c>
      <c r="F3056" s="1094">
        <f t="shared" si="190"/>
        <v>0</v>
      </c>
      <c r="G3056" s="1095">
        <f t="shared" si="191"/>
        <v>0</v>
      </c>
      <c r="H3056" s="1090" t="str">
        <f t="shared" ca="1" si="192"/>
        <v/>
      </c>
      <c r="I3056" s="1109"/>
      <c r="J3056" s="1109"/>
      <c r="K3056" s="1112"/>
      <c r="L3056" s="1091"/>
      <c r="M3056" s="1091"/>
      <c r="N3056" s="1091"/>
      <c r="O3056" s="1091"/>
      <c r="P3056" s="1096"/>
      <c r="Q3056" s="1096"/>
      <c r="R3056" s="1096"/>
      <c r="S3056" s="1091"/>
    </row>
    <row r="3057" spans="1:19" x14ac:dyDescent="0.3">
      <c r="A3057" s="1090">
        <v>3052</v>
      </c>
      <c r="B3057" s="1091"/>
      <c r="C3057" s="1091"/>
      <c r="D3057" s="1097"/>
      <c r="E3057" s="1093">
        <f t="shared" si="189"/>
        <v>0</v>
      </c>
      <c r="F3057" s="1094">
        <f t="shared" si="190"/>
        <v>0</v>
      </c>
      <c r="G3057" s="1095">
        <f t="shared" si="191"/>
        <v>0</v>
      </c>
      <c r="H3057" s="1090" t="str">
        <f t="shared" ca="1" si="192"/>
        <v/>
      </c>
      <c r="I3057" s="1109"/>
      <c r="J3057" s="1109"/>
      <c r="K3057" s="1112"/>
      <c r="L3057" s="1091"/>
      <c r="M3057" s="1091"/>
      <c r="N3057" s="1091"/>
      <c r="O3057" s="1091"/>
      <c r="P3057" s="1096"/>
      <c r="Q3057" s="1096"/>
      <c r="R3057" s="1096"/>
      <c r="S3057" s="1091"/>
    </row>
    <row r="3058" spans="1:19" x14ac:dyDescent="0.3">
      <c r="A3058" s="1090">
        <v>3053</v>
      </c>
      <c r="B3058" s="1091"/>
      <c r="C3058" s="1091"/>
      <c r="D3058" s="1097"/>
      <c r="E3058" s="1093">
        <f t="shared" si="189"/>
        <v>0</v>
      </c>
      <c r="F3058" s="1094">
        <f t="shared" si="190"/>
        <v>0</v>
      </c>
      <c r="G3058" s="1095">
        <f t="shared" si="191"/>
        <v>0</v>
      </c>
      <c r="H3058" s="1090" t="str">
        <f t="shared" ca="1" si="192"/>
        <v/>
      </c>
      <c r="I3058" s="1109"/>
      <c r="J3058" s="1109"/>
      <c r="K3058" s="1112"/>
      <c r="L3058" s="1091"/>
      <c r="M3058" s="1091"/>
      <c r="N3058" s="1091"/>
      <c r="O3058" s="1091"/>
      <c r="P3058" s="1096"/>
      <c r="Q3058" s="1096"/>
      <c r="R3058" s="1096"/>
      <c r="S3058" s="1091"/>
    </row>
    <row r="3059" spans="1:19" x14ac:dyDescent="0.3">
      <c r="A3059" s="1090">
        <v>3054</v>
      </c>
      <c r="B3059" s="1091"/>
      <c r="C3059" s="1091"/>
      <c r="D3059" s="1097"/>
      <c r="E3059" s="1093">
        <f t="shared" si="189"/>
        <v>0</v>
      </c>
      <c r="F3059" s="1094">
        <f t="shared" si="190"/>
        <v>0</v>
      </c>
      <c r="G3059" s="1095">
        <f t="shared" si="191"/>
        <v>0</v>
      </c>
      <c r="H3059" s="1090" t="str">
        <f t="shared" ca="1" si="192"/>
        <v/>
      </c>
      <c r="I3059" s="1109"/>
      <c r="J3059" s="1109"/>
      <c r="K3059" s="1112"/>
      <c r="L3059" s="1091"/>
      <c r="M3059" s="1091"/>
      <c r="N3059" s="1091"/>
      <c r="O3059" s="1091"/>
      <c r="P3059" s="1096"/>
      <c r="Q3059" s="1096"/>
      <c r="R3059" s="1096"/>
      <c r="S3059" s="1091"/>
    </row>
    <row r="3060" spans="1:19" x14ac:dyDescent="0.3">
      <c r="A3060" s="1090">
        <v>3055</v>
      </c>
      <c r="B3060" s="1091"/>
      <c r="C3060" s="1091"/>
      <c r="D3060" s="1097"/>
      <c r="E3060" s="1093">
        <f t="shared" si="189"/>
        <v>0</v>
      </c>
      <c r="F3060" s="1094">
        <f t="shared" si="190"/>
        <v>0</v>
      </c>
      <c r="G3060" s="1095">
        <f t="shared" si="191"/>
        <v>0</v>
      </c>
      <c r="H3060" s="1090" t="str">
        <f t="shared" ca="1" si="192"/>
        <v/>
      </c>
      <c r="I3060" s="1109"/>
      <c r="J3060" s="1109"/>
      <c r="K3060" s="1112"/>
      <c r="L3060" s="1091"/>
      <c r="M3060" s="1091"/>
      <c r="N3060" s="1091"/>
      <c r="O3060" s="1091"/>
      <c r="P3060" s="1096"/>
      <c r="Q3060" s="1096"/>
      <c r="R3060" s="1096"/>
      <c r="S3060" s="1091"/>
    </row>
    <row r="3061" spans="1:19" x14ac:dyDescent="0.3">
      <c r="A3061" s="1090">
        <v>3056</v>
      </c>
      <c r="B3061" s="1091"/>
      <c r="C3061" s="1091"/>
      <c r="D3061" s="1097"/>
      <c r="E3061" s="1093">
        <f t="shared" si="189"/>
        <v>0</v>
      </c>
      <c r="F3061" s="1094">
        <f t="shared" si="190"/>
        <v>0</v>
      </c>
      <c r="G3061" s="1095">
        <f t="shared" si="191"/>
        <v>0</v>
      </c>
      <c r="H3061" s="1090" t="str">
        <f t="shared" ca="1" si="192"/>
        <v/>
      </c>
      <c r="I3061" s="1109"/>
      <c r="J3061" s="1109"/>
      <c r="K3061" s="1112"/>
      <c r="L3061" s="1091"/>
      <c r="M3061" s="1091"/>
      <c r="N3061" s="1091"/>
      <c r="O3061" s="1091"/>
      <c r="P3061" s="1096"/>
      <c r="Q3061" s="1096"/>
      <c r="R3061" s="1096"/>
      <c r="S3061" s="1091"/>
    </row>
    <row r="3062" spans="1:19" x14ac:dyDescent="0.3">
      <c r="A3062" s="1090">
        <v>3057</v>
      </c>
      <c r="B3062" s="1091"/>
      <c r="C3062" s="1091"/>
      <c r="D3062" s="1097"/>
      <c r="E3062" s="1093">
        <f t="shared" si="189"/>
        <v>0</v>
      </c>
      <c r="F3062" s="1094">
        <f t="shared" si="190"/>
        <v>0</v>
      </c>
      <c r="G3062" s="1095">
        <f t="shared" si="191"/>
        <v>0</v>
      </c>
      <c r="H3062" s="1090" t="str">
        <f t="shared" ca="1" si="192"/>
        <v/>
      </c>
      <c r="I3062" s="1109"/>
      <c r="J3062" s="1109"/>
      <c r="K3062" s="1112"/>
      <c r="L3062" s="1091"/>
      <c r="M3062" s="1091"/>
      <c r="N3062" s="1091"/>
      <c r="O3062" s="1091"/>
      <c r="P3062" s="1096"/>
      <c r="Q3062" s="1096"/>
      <c r="R3062" s="1096"/>
      <c r="S3062" s="1091"/>
    </row>
    <row r="3063" spans="1:19" x14ac:dyDescent="0.3">
      <c r="A3063" s="1090">
        <v>3058</v>
      </c>
      <c r="B3063" s="1091"/>
      <c r="C3063" s="1091"/>
      <c r="D3063" s="1097"/>
      <c r="E3063" s="1093">
        <f t="shared" si="189"/>
        <v>0</v>
      </c>
      <c r="F3063" s="1094">
        <f t="shared" si="190"/>
        <v>0</v>
      </c>
      <c r="G3063" s="1095">
        <f t="shared" si="191"/>
        <v>0</v>
      </c>
      <c r="H3063" s="1090" t="str">
        <f t="shared" ca="1" si="192"/>
        <v/>
      </c>
      <c r="I3063" s="1109"/>
      <c r="J3063" s="1109"/>
      <c r="K3063" s="1112"/>
      <c r="L3063" s="1091"/>
      <c r="M3063" s="1091"/>
      <c r="N3063" s="1091"/>
      <c r="O3063" s="1091"/>
      <c r="P3063" s="1096"/>
      <c r="Q3063" s="1096"/>
      <c r="R3063" s="1096"/>
      <c r="S3063" s="1091"/>
    </row>
    <row r="3064" spans="1:19" x14ac:dyDescent="0.3">
      <c r="A3064" s="1090">
        <v>3059</v>
      </c>
      <c r="B3064" s="1091"/>
      <c r="C3064" s="1091"/>
      <c r="D3064" s="1097"/>
      <c r="E3064" s="1093">
        <f t="shared" si="189"/>
        <v>0</v>
      </c>
      <c r="F3064" s="1094">
        <f t="shared" si="190"/>
        <v>0</v>
      </c>
      <c r="G3064" s="1095">
        <f t="shared" si="191"/>
        <v>0</v>
      </c>
      <c r="H3064" s="1090" t="str">
        <f t="shared" ca="1" si="192"/>
        <v/>
      </c>
      <c r="I3064" s="1109"/>
      <c r="J3064" s="1109"/>
      <c r="K3064" s="1112"/>
      <c r="L3064" s="1091"/>
      <c r="M3064" s="1091"/>
      <c r="N3064" s="1091"/>
      <c r="O3064" s="1091"/>
      <c r="P3064" s="1096"/>
      <c r="Q3064" s="1096"/>
      <c r="R3064" s="1096"/>
      <c r="S3064" s="1091"/>
    </row>
    <row r="3065" spans="1:19" x14ac:dyDescent="0.3">
      <c r="A3065" s="1090">
        <v>3060</v>
      </c>
      <c r="B3065" s="1091"/>
      <c r="C3065" s="1091"/>
      <c r="D3065" s="1097"/>
      <c r="E3065" s="1093">
        <f t="shared" si="189"/>
        <v>0</v>
      </c>
      <c r="F3065" s="1094">
        <f t="shared" si="190"/>
        <v>0</v>
      </c>
      <c r="G3065" s="1095">
        <f t="shared" si="191"/>
        <v>0</v>
      </c>
      <c r="H3065" s="1090" t="str">
        <f t="shared" ca="1" si="192"/>
        <v/>
      </c>
      <c r="I3065" s="1109"/>
      <c r="J3065" s="1109"/>
      <c r="K3065" s="1112"/>
      <c r="L3065" s="1091"/>
      <c r="M3065" s="1091"/>
      <c r="N3065" s="1091"/>
      <c r="O3065" s="1091"/>
      <c r="P3065" s="1096"/>
      <c r="Q3065" s="1096"/>
      <c r="R3065" s="1096"/>
      <c r="S3065" s="1091"/>
    </row>
    <row r="3066" spans="1:19" x14ac:dyDescent="0.3">
      <c r="A3066" s="1090">
        <v>3061</v>
      </c>
      <c r="B3066" s="1091"/>
      <c r="C3066" s="1091"/>
      <c r="D3066" s="1097"/>
      <c r="E3066" s="1093">
        <f t="shared" si="189"/>
        <v>0</v>
      </c>
      <c r="F3066" s="1094">
        <f t="shared" si="190"/>
        <v>0</v>
      </c>
      <c r="G3066" s="1095">
        <f t="shared" si="191"/>
        <v>0</v>
      </c>
      <c r="H3066" s="1090" t="str">
        <f t="shared" ca="1" si="192"/>
        <v/>
      </c>
      <c r="I3066" s="1109"/>
      <c r="J3066" s="1109"/>
      <c r="K3066" s="1112"/>
      <c r="L3066" s="1091"/>
      <c r="M3066" s="1091"/>
      <c r="N3066" s="1091"/>
      <c r="O3066" s="1091"/>
      <c r="P3066" s="1096"/>
      <c r="Q3066" s="1096"/>
      <c r="R3066" s="1096"/>
      <c r="S3066" s="1091"/>
    </row>
    <row r="3067" spans="1:19" x14ac:dyDescent="0.3">
      <c r="A3067" s="1090">
        <v>3062</v>
      </c>
      <c r="B3067" s="1091"/>
      <c r="C3067" s="1091"/>
      <c r="D3067" s="1097"/>
      <c r="E3067" s="1093">
        <f t="shared" si="189"/>
        <v>0</v>
      </c>
      <c r="F3067" s="1094">
        <f t="shared" si="190"/>
        <v>0</v>
      </c>
      <c r="G3067" s="1095">
        <f t="shared" si="191"/>
        <v>0</v>
      </c>
      <c r="H3067" s="1090" t="str">
        <f t="shared" ca="1" si="192"/>
        <v/>
      </c>
      <c r="I3067" s="1109"/>
      <c r="J3067" s="1109"/>
      <c r="K3067" s="1112"/>
      <c r="L3067" s="1091"/>
      <c r="M3067" s="1091"/>
      <c r="N3067" s="1091"/>
      <c r="O3067" s="1091"/>
      <c r="P3067" s="1096"/>
      <c r="Q3067" s="1096"/>
      <c r="R3067" s="1096"/>
      <c r="S3067" s="1091"/>
    </row>
    <row r="3068" spans="1:19" x14ac:dyDescent="0.3">
      <c r="A3068" s="1090">
        <v>3063</v>
      </c>
      <c r="B3068" s="1091"/>
      <c r="C3068" s="1091"/>
      <c r="D3068" s="1097"/>
      <c r="E3068" s="1093">
        <f t="shared" si="189"/>
        <v>0</v>
      </c>
      <c r="F3068" s="1094">
        <f t="shared" si="190"/>
        <v>0</v>
      </c>
      <c r="G3068" s="1095">
        <f t="shared" si="191"/>
        <v>0</v>
      </c>
      <c r="H3068" s="1090" t="str">
        <f t="shared" ca="1" si="192"/>
        <v/>
      </c>
      <c r="I3068" s="1109"/>
      <c r="J3068" s="1109"/>
      <c r="K3068" s="1112"/>
      <c r="L3068" s="1091"/>
      <c r="M3068" s="1091"/>
      <c r="N3068" s="1091"/>
      <c r="O3068" s="1091"/>
      <c r="P3068" s="1096"/>
      <c r="Q3068" s="1096"/>
      <c r="R3068" s="1096"/>
      <c r="S3068" s="1091"/>
    </row>
    <row r="3069" spans="1:19" x14ac:dyDescent="0.3">
      <c r="A3069" s="1090">
        <v>3064</v>
      </c>
      <c r="B3069" s="1091"/>
      <c r="C3069" s="1091"/>
      <c r="D3069" s="1097"/>
      <c r="E3069" s="1093">
        <f t="shared" si="189"/>
        <v>0</v>
      </c>
      <c r="F3069" s="1094">
        <f t="shared" si="190"/>
        <v>0</v>
      </c>
      <c r="G3069" s="1095">
        <f t="shared" si="191"/>
        <v>0</v>
      </c>
      <c r="H3069" s="1090" t="str">
        <f t="shared" ca="1" si="192"/>
        <v/>
      </c>
      <c r="I3069" s="1109"/>
      <c r="J3069" s="1109"/>
      <c r="K3069" s="1112"/>
      <c r="L3069" s="1091"/>
      <c r="M3069" s="1091"/>
      <c r="N3069" s="1091"/>
      <c r="O3069" s="1091"/>
      <c r="P3069" s="1096"/>
      <c r="Q3069" s="1096"/>
      <c r="R3069" s="1096"/>
      <c r="S3069" s="1091"/>
    </row>
    <row r="3070" spans="1:19" x14ac:dyDescent="0.3">
      <c r="A3070" s="1090">
        <v>3065</v>
      </c>
      <c r="B3070" s="1091"/>
      <c r="C3070" s="1091"/>
      <c r="D3070" s="1097"/>
      <c r="E3070" s="1093">
        <f t="shared" si="189"/>
        <v>0</v>
      </c>
      <c r="F3070" s="1094">
        <f t="shared" si="190"/>
        <v>0</v>
      </c>
      <c r="G3070" s="1095">
        <f t="shared" si="191"/>
        <v>0</v>
      </c>
      <c r="H3070" s="1090" t="str">
        <f t="shared" ca="1" si="192"/>
        <v/>
      </c>
      <c r="I3070" s="1109"/>
      <c r="J3070" s="1109"/>
      <c r="K3070" s="1112"/>
      <c r="L3070" s="1091"/>
      <c r="M3070" s="1091"/>
      <c r="N3070" s="1091"/>
      <c r="O3070" s="1091"/>
      <c r="P3070" s="1096"/>
      <c r="Q3070" s="1096"/>
      <c r="R3070" s="1096"/>
      <c r="S3070" s="1091"/>
    </row>
    <row r="3071" spans="1:19" x14ac:dyDescent="0.3">
      <c r="A3071" s="1090">
        <v>3066</v>
      </c>
      <c r="B3071" s="1091"/>
      <c r="C3071" s="1091"/>
      <c r="D3071" s="1097"/>
      <c r="E3071" s="1093">
        <f t="shared" si="189"/>
        <v>0</v>
      </c>
      <c r="F3071" s="1094">
        <f t="shared" si="190"/>
        <v>0</v>
      </c>
      <c r="G3071" s="1095">
        <f t="shared" si="191"/>
        <v>0</v>
      </c>
      <c r="H3071" s="1090" t="str">
        <f t="shared" ca="1" si="192"/>
        <v/>
      </c>
      <c r="I3071" s="1109"/>
      <c r="J3071" s="1109"/>
      <c r="K3071" s="1112"/>
      <c r="L3071" s="1091"/>
      <c r="M3071" s="1091"/>
      <c r="N3071" s="1091"/>
      <c r="O3071" s="1091"/>
      <c r="P3071" s="1096"/>
      <c r="Q3071" s="1096"/>
      <c r="R3071" s="1096"/>
      <c r="S3071" s="1091"/>
    </row>
    <row r="3072" spans="1:19" x14ac:dyDescent="0.3">
      <c r="A3072" s="1090">
        <v>3067</v>
      </c>
      <c r="B3072" s="1091"/>
      <c r="C3072" s="1091"/>
      <c r="D3072" s="1097"/>
      <c r="E3072" s="1093">
        <f t="shared" si="189"/>
        <v>0</v>
      </c>
      <c r="F3072" s="1094">
        <f t="shared" si="190"/>
        <v>0</v>
      </c>
      <c r="G3072" s="1095">
        <f t="shared" si="191"/>
        <v>0</v>
      </c>
      <c r="H3072" s="1090" t="str">
        <f t="shared" ca="1" si="192"/>
        <v/>
      </c>
      <c r="I3072" s="1109"/>
      <c r="J3072" s="1109"/>
      <c r="K3072" s="1112"/>
      <c r="L3072" s="1091"/>
      <c r="M3072" s="1091"/>
      <c r="N3072" s="1091"/>
      <c r="O3072" s="1091"/>
      <c r="P3072" s="1096"/>
      <c r="Q3072" s="1096"/>
      <c r="R3072" s="1096"/>
      <c r="S3072" s="1091"/>
    </row>
    <row r="3073" spans="1:19" x14ac:dyDescent="0.3">
      <c r="A3073" s="1090">
        <v>3068</v>
      </c>
      <c r="B3073" s="1091"/>
      <c r="C3073" s="1091"/>
      <c r="D3073" s="1097"/>
      <c r="E3073" s="1093">
        <f t="shared" si="189"/>
        <v>0</v>
      </c>
      <c r="F3073" s="1094">
        <f t="shared" si="190"/>
        <v>0</v>
      </c>
      <c r="G3073" s="1095">
        <f t="shared" si="191"/>
        <v>0</v>
      </c>
      <c r="H3073" s="1090" t="str">
        <f t="shared" ca="1" si="192"/>
        <v/>
      </c>
      <c r="I3073" s="1109"/>
      <c r="J3073" s="1109"/>
      <c r="K3073" s="1112"/>
      <c r="L3073" s="1091"/>
      <c r="M3073" s="1091"/>
      <c r="N3073" s="1091"/>
      <c r="O3073" s="1091"/>
      <c r="P3073" s="1096"/>
      <c r="Q3073" s="1096"/>
      <c r="R3073" s="1096"/>
      <c r="S3073" s="1091"/>
    </row>
    <row r="3074" spans="1:19" x14ac:dyDescent="0.3">
      <c r="A3074" s="1090">
        <v>3069</v>
      </c>
      <c r="B3074" s="1091"/>
      <c r="C3074" s="1091"/>
      <c r="D3074" s="1097"/>
      <c r="E3074" s="1093">
        <f t="shared" si="189"/>
        <v>0</v>
      </c>
      <c r="F3074" s="1094">
        <f t="shared" si="190"/>
        <v>0</v>
      </c>
      <c r="G3074" s="1095">
        <f t="shared" si="191"/>
        <v>0</v>
      </c>
      <c r="H3074" s="1090" t="str">
        <f t="shared" ca="1" si="192"/>
        <v/>
      </c>
      <c r="I3074" s="1109"/>
      <c r="J3074" s="1109"/>
      <c r="K3074" s="1112"/>
      <c r="L3074" s="1091"/>
      <c r="M3074" s="1091"/>
      <c r="N3074" s="1091"/>
      <c r="O3074" s="1091"/>
      <c r="P3074" s="1096"/>
      <c r="Q3074" s="1096"/>
      <c r="R3074" s="1096"/>
      <c r="S3074" s="1091"/>
    </row>
    <row r="3075" spans="1:19" x14ac:dyDescent="0.3">
      <c r="A3075" s="1090">
        <v>3070</v>
      </c>
      <c r="B3075" s="1091"/>
      <c r="C3075" s="1091"/>
      <c r="D3075" s="1097"/>
      <c r="E3075" s="1093">
        <f t="shared" si="189"/>
        <v>0</v>
      </c>
      <c r="F3075" s="1094">
        <f t="shared" si="190"/>
        <v>0</v>
      </c>
      <c r="G3075" s="1095">
        <f t="shared" si="191"/>
        <v>0</v>
      </c>
      <c r="H3075" s="1090" t="str">
        <f t="shared" ca="1" si="192"/>
        <v/>
      </c>
      <c r="I3075" s="1109"/>
      <c r="J3075" s="1109"/>
      <c r="K3075" s="1112"/>
      <c r="L3075" s="1091"/>
      <c r="M3075" s="1091"/>
      <c r="N3075" s="1091"/>
      <c r="O3075" s="1091"/>
      <c r="P3075" s="1096"/>
      <c r="Q3075" s="1096"/>
      <c r="R3075" s="1096"/>
      <c r="S3075" s="1091"/>
    </row>
    <row r="3076" spans="1:19" x14ac:dyDescent="0.3">
      <c r="A3076" s="1090">
        <v>3071</v>
      </c>
      <c r="B3076" s="1091"/>
      <c r="C3076" s="1091"/>
      <c r="D3076" s="1097"/>
      <c r="E3076" s="1093">
        <f t="shared" si="189"/>
        <v>0</v>
      </c>
      <c r="F3076" s="1094">
        <f t="shared" si="190"/>
        <v>0</v>
      </c>
      <c r="G3076" s="1095">
        <f t="shared" si="191"/>
        <v>0</v>
      </c>
      <c r="H3076" s="1090" t="str">
        <f t="shared" ca="1" si="192"/>
        <v/>
      </c>
      <c r="I3076" s="1109"/>
      <c r="J3076" s="1109"/>
      <c r="K3076" s="1112"/>
      <c r="L3076" s="1091"/>
      <c r="M3076" s="1091"/>
      <c r="N3076" s="1091"/>
      <c r="O3076" s="1091"/>
      <c r="P3076" s="1096"/>
      <c r="Q3076" s="1096"/>
      <c r="R3076" s="1096"/>
      <c r="S3076" s="1091"/>
    </row>
    <row r="3077" spans="1:19" x14ac:dyDescent="0.3">
      <c r="A3077" s="1090">
        <v>3072</v>
      </c>
      <c r="B3077" s="1091"/>
      <c r="C3077" s="1091"/>
      <c r="D3077" s="1097"/>
      <c r="E3077" s="1093">
        <f t="shared" si="189"/>
        <v>0</v>
      </c>
      <c r="F3077" s="1094">
        <f t="shared" si="190"/>
        <v>0</v>
      </c>
      <c r="G3077" s="1095">
        <f t="shared" si="191"/>
        <v>0</v>
      </c>
      <c r="H3077" s="1090" t="str">
        <f t="shared" ca="1" si="192"/>
        <v/>
      </c>
      <c r="I3077" s="1109"/>
      <c r="J3077" s="1109"/>
      <c r="K3077" s="1112"/>
      <c r="L3077" s="1091"/>
      <c r="M3077" s="1091"/>
      <c r="N3077" s="1091"/>
      <c r="O3077" s="1091"/>
      <c r="P3077" s="1096"/>
      <c r="Q3077" s="1096"/>
      <c r="R3077" s="1096"/>
      <c r="S3077" s="1091"/>
    </row>
    <row r="3078" spans="1:19" x14ac:dyDescent="0.3">
      <c r="A3078" s="1090">
        <v>3073</v>
      </c>
      <c r="B3078" s="1091"/>
      <c r="C3078" s="1091"/>
      <c r="D3078" s="1097"/>
      <c r="E3078" s="1093">
        <f t="shared" si="189"/>
        <v>0</v>
      </c>
      <c r="F3078" s="1094">
        <f t="shared" si="190"/>
        <v>0</v>
      </c>
      <c r="G3078" s="1095">
        <f t="shared" si="191"/>
        <v>0</v>
      </c>
      <c r="H3078" s="1090" t="str">
        <f t="shared" ca="1" si="192"/>
        <v/>
      </c>
      <c r="I3078" s="1109"/>
      <c r="J3078" s="1109"/>
      <c r="K3078" s="1112"/>
      <c r="L3078" s="1091"/>
      <c r="M3078" s="1091"/>
      <c r="N3078" s="1091"/>
      <c r="O3078" s="1091"/>
      <c r="P3078" s="1096"/>
      <c r="Q3078" s="1096"/>
      <c r="R3078" s="1096"/>
      <c r="S3078" s="1091"/>
    </row>
    <row r="3079" spans="1:19" x14ac:dyDescent="0.3">
      <c r="A3079" s="1090">
        <v>3074</v>
      </c>
      <c r="B3079" s="1091"/>
      <c r="C3079" s="1091"/>
      <c r="D3079" s="1097"/>
      <c r="E3079" s="1093">
        <f t="shared" ref="E3079:E3142" si="193">D3079</f>
        <v>0</v>
      </c>
      <c r="F3079" s="1094">
        <f t="shared" ref="F3079:F3142" si="194">D3079</f>
        <v>0</v>
      </c>
      <c r="G3079" s="1095">
        <f t="shared" ref="G3079:G3142" si="195">D3079</f>
        <v>0</v>
      </c>
      <c r="H3079" s="1090" t="str">
        <f t="shared" ref="H3079:H3142" ca="1" si="196">IF(ISBLANK(D3079),"",DATEDIF(G3079,TODAY(),"y"))</f>
        <v/>
      </c>
      <c r="I3079" s="1109"/>
      <c r="J3079" s="1109"/>
      <c r="K3079" s="1112"/>
      <c r="L3079" s="1091"/>
      <c r="M3079" s="1091"/>
      <c r="N3079" s="1091"/>
      <c r="O3079" s="1091"/>
      <c r="P3079" s="1096"/>
      <c r="Q3079" s="1096"/>
      <c r="R3079" s="1096"/>
      <c r="S3079" s="1091"/>
    </row>
    <row r="3080" spans="1:19" x14ac:dyDescent="0.3">
      <c r="A3080" s="1090">
        <v>3075</v>
      </c>
      <c r="B3080" s="1091"/>
      <c r="C3080" s="1091"/>
      <c r="D3080" s="1097"/>
      <c r="E3080" s="1093">
        <f t="shared" si="193"/>
        <v>0</v>
      </c>
      <c r="F3080" s="1094">
        <f t="shared" si="194"/>
        <v>0</v>
      </c>
      <c r="G3080" s="1095">
        <f t="shared" si="195"/>
        <v>0</v>
      </c>
      <c r="H3080" s="1090" t="str">
        <f t="shared" ca="1" si="196"/>
        <v/>
      </c>
      <c r="I3080" s="1109"/>
      <c r="J3080" s="1109"/>
      <c r="K3080" s="1112"/>
      <c r="L3080" s="1091"/>
      <c r="M3080" s="1091"/>
      <c r="N3080" s="1091"/>
      <c r="O3080" s="1091"/>
      <c r="P3080" s="1096"/>
      <c r="Q3080" s="1096"/>
      <c r="R3080" s="1096"/>
      <c r="S3080" s="1091"/>
    </row>
    <row r="3081" spans="1:19" x14ac:dyDescent="0.3">
      <c r="A3081" s="1090">
        <v>3076</v>
      </c>
      <c r="B3081" s="1091"/>
      <c r="C3081" s="1091"/>
      <c r="D3081" s="1097"/>
      <c r="E3081" s="1093">
        <f t="shared" si="193"/>
        <v>0</v>
      </c>
      <c r="F3081" s="1094">
        <f t="shared" si="194"/>
        <v>0</v>
      </c>
      <c r="G3081" s="1095">
        <f t="shared" si="195"/>
        <v>0</v>
      </c>
      <c r="H3081" s="1090" t="str">
        <f t="shared" ca="1" si="196"/>
        <v/>
      </c>
      <c r="I3081" s="1109"/>
      <c r="J3081" s="1109"/>
      <c r="K3081" s="1112"/>
      <c r="L3081" s="1091"/>
      <c r="M3081" s="1091"/>
      <c r="N3081" s="1091"/>
      <c r="O3081" s="1091"/>
      <c r="P3081" s="1096"/>
      <c r="Q3081" s="1096"/>
      <c r="R3081" s="1096"/>
      <c r="S3081" s="1091"/>
    </row>
    <row r="3082" spans="1:19" x14ac:dyDescent="0.3">
      <c r="A3082" s="1090">
        <v>3077</v>
      </c>
      <c r="B3082" s="1091"/>
      <c r="C3082" s="1091"/>
      <c r="D3082" s="1097"/>
      <c r="E3082" s="1093">
        <f t="shared" si="193"/>
        <v>0</v>
      </c>
      <c r="F3082" s="1094">
        <f t="shared" si="194"/>
        <v>0</v>
      </c>
      <c r="G3082" s="1095">
        <f t="shared" si="195"/>
        <v>0</v>
      </c>
      <c r="H3082" s="1090" t="str">
        <f t="shared" ca="1" si="196"/>
        <v/>
      </c>
      <c r="I3082" s="1109"/>
      <c r="J3082" s="1109"/>
      <c r="K3082" s="1112"/>
      <c r="L3082" s="1091"/>
      <c r="M3082" s="1091"/>
      <c r="N3082" s="1091"/>
      <c r="O3082" s="1091"/>
      <c r="P3082" s="1096"/>
      <c r="Q3082" s="1096"/>
      <c r="R3082" s="1096"/>
      <c r="S3082" s="1091"/>
    </row>
    <row r="3083" spans="1:19" x14ac:dyDescent="0.3">
      <c r="A3083" s="1090">
        <v>3078</v>
      </c>
      <c r="B3083" s="1091"/>
      <c r="C3083" s="1091"/>
      <c r="D3083" s="1097"/>
      <c r="E3083" s="1093">
        <f t="shared" si="193"/>
        <v>0</v>
      </c>
      <c r="F3083" s="1094">
        <f t="shared" si="194"/>
        <v>0</v>
      </c>
      <c r="G3083" s="1095">
        <f t="shared" si="195"/>
        <v>0</v>
      </c>
      <c r="H3083" s="1090" t="str">
        <f t="shared" ca="1" si="196"/>
        <v/>
      </c>
      <c r="I3083" s="1109"/>
      <c r="J3083" s="1109"/>
      <c r="K3083" s="1112"/>
      <c r="L3083" s="1091"/>
      <c r="M3083" s="1091"/>
      <c r="N3083" s="1091"/>
      <c r="O3083" s="1091"/>
      <c r="P3083" s="1096"/>
      <c r="Q3083" s="1096"/>
      <c r="R3083" s="1096"/>
      <c r="S3083" s="1091"/>
    </row>
    <row r="3084" spans="1:19" x14ac:dyDescent="0.3">
      <c r="A3084" s="1090">
        <v>3079</v>
      </c>
      <c r="B3084" s="1091"/>
      <c r="C3084" s="1091"/>
      <c r="D3084" s="1097"/>
      <c r="E3084" s="1093">
        <f t="shared" si="193"/>
        <v>0</v>
      </c>
      <c r="F3084" s="1094">
        <f t="shared" si="194"/>
        <v>0</v>
      </c>
      <c r="G3084" s="1095">
        <f t="shared" si="195"/>
        <v>0</v>
      </c>
      <c r="H3084" s="1090" t="str">
        <f t="shared" ca="1" si="196"/>
        <v/>
      </c>
      <c r="I3084" s="1109"/>
      <c r="J3084" s="1109"/>
      <c r="K3084" s="1112"/>
      <c r="L3084" s="1091"/>
      <c r="M3084" s="1091"/>
      <c r="N3084" s="1091"/>
      <c r="O3084" s="1091"/>
      <c r="P3084" s="1096"/>
      <c r="Q3084" s="1096"/>
      <c r="R3084" s="1096"/>
      <c r="S3084" s="1091"/>
    </row>
    <row r="3085" spans="1:19" x14ac:dyDescent="0.3">
      <c r="A3085" s="1090">
        <v>3080</v>
      </c>
      <c r="B3085" s="1091"/>
      <c r="C3085" s="1091"/>
      <c r="D3085" s="1097"/>
      <c r="E3085" s="1093">
        <f t="shared" si="193"/>
        <v>0</v>
      </c>
      <c r="F3085" s="1094">
        <f t="shared" si="194"/>
        <v>0</v>
      </c>
      <c r="G3085" s="1095">
        <f t="shared" si="195"/>
        <v>0</v>
      </c>
      <c r="H3085" s="1090" t="str">
        <f t="shared" ca="1" si="196"/>
        <v/>
      </c>
      <c r="I3085" s="1109"/>
      <c r="J3085" s="1109"/>
      <c r="K3085" s="1112"/>
      <c r="L3085" s="1091"/>
      <c r="M3085" s="1091"/>
      <c r="N3085" s="1091"/>
      <c r="O3085" s="1091"/>
      <c r="P3085" s="1096"/>
      <c r="Q3085" s="1096"/>
      <c r="R3085" s="1096"/>
      <c r="S3085" s="1091"/>
    </row>
    <row r="3086" spans="1:19" x14ac:dyDescent="0.3">
      <c r="A3086" s="1090">
        <v>3081</v>
      </c>
      <c r="B3086" s="1091"/>
      <c r="C3086" s="1091"/>
      <c r="D3086" s="1097"/>
      <c r="E3086" s="1093">
        <f t="shared" si="193"/>
        <v>0</v>
      </c>
      <c r="F3086" s="1094">
        <f t="shared" si="194"/>
        <v>0</v>
      </c>
      <c r="G3086" s="1095">
        <f t="shared" si="195"/>
        <v>0</v>
      </c>
      <c r="H3086" s="1090" t="str">
        <f t="shared" ca="1" si="196"/>
        <v/>
      </c>
      <c r="I3086" s="1109"/>
      <c r="J3086" s="1109"/>
      <c r="K3086" s="1112"/>
      <c r="L3086" s="1091"/>
      <c r="M3086" s="1091"/>
      <c r="N3086" s="1091"/>
      <c r="O3086" s="1091"/>
      <c r="P3086" s="1096"/>
      <c r="Q3086" s="1096"/>
      <c r="R3086" s="1096"/>
      <c r="S3086" s="1091"/>
    </row>
    <row r="3087" spans="1:19" x14ac:dyDescent="0.3">
      <c r="A3087" s="1090">
        <v>3082</v>
      </c>
      <c r="B3087" s="1091"/>
      <c r="C3087" s="1091"/>
      <c r="D3087" s="1097"/>
      <c r="E3087" s="1093">
        <f t="shared" si="193"/>
        <v>0</v>
      </c>
      <c r="F3087" s="1094">
        <f t="shared" si="194"/>
        <v>0</v>
      </c>
      <c r="G3087" s="1095">
        <f t="shared" si="195"/>
        <v>0</v>
      </c>
      <c r="H3087" s="1090" t="str">
        <f t="shared" ca="1" si="196"/>
        <v/>
      </c>
      <c r="I3087" s="1109"/>
      <c r="J3087" s="1109"/>
      <c r="K3087" s="1112"/>
      <c r="L3087" s="1091"/>
      <c r="M3087" s="1091"/>
      <c r="N3087" s="1091"/>
      <c r="O3087" s="1091"/>
      <c r="P3087" s="1096"/>
      <c r="Q3087" s="1096"/>
      <c r="R3087" s="1096"/>
      <c r="S3087" s="1091"/>
    </row>
    <row r="3088" spans="1:19" x14ac:dyDescent="0.3">
      <c r="A3088" s="1090">
        <v>3083</v>
      </c>
      <c r="B3088" s="1091"/>
      <c r="C3088" s="1091"/>
      <c r="D3088" s="1097"/>
      <c r="E3088" s="1093">
        <f t="shared" si="193"/>
        <v>0</v>
      </c>
      <c r="F3088" s="1094">
        <f t="shared" si="194"/>
        <v>0</v>
      </c>
      <c r="G3088" s="1095">
        <f t="shared" si="195"/>
        <v>0</v>
      </c>
      <c r="H3088" s="1090" t="str">
        <f t="shared" ca="1" si="196"/>
        <v/>
      </c>
      <c r="I3088" s="1109"/>
      <c r="J3088" s="1109"/>
      <c r="K3088" s="1112"/>
      <c r="L3088" s="1091"/>
      <c r="M3088" s="1091"/>
      <c r="N3088" s="1091"/>
      <c r="O3088" s="1091"/>
      <c r="P3088" s="1096"/>
      <c r="Q3088" s="1096"/>
      <c r="R3088" s="1096"/>
      <c r="S3088" s="1091"/>
    </row>
    <row r="3089" spans="1:19" x14ac:dyDescent="0.3">
      <c r="A3089" s="1090">
        <v>3084</v>
      </c>
      <c r="B3089" s="1091"/>
      <c r="C3089" s="1091"/>
      <c r="D3089" s="1097"/>
      <c r="E3089" s="1093">
        <f t="shared" si="193"/>
        <v>0</v>
      </c>
      <c r="F3089" s="1094">
        <f t="shared" si="194"/>
        <v>0</v>
      </c>
      <c r="G3089" s="1095">
        <f t="shared" si="195"/>
        <v>0</v>
      </c>
      <c r="H3089" s="1090" t="str">
        <f t="shared" ca="1" si="196"/>
        <v/>
      </c>
      <c r="I3089" s="1109"/>
      <c r="J3089" s="1109"/>
      <c r="K3089" s="1112"/>
      <c r="L3089" s="1091"/>
      <c r="M3089" s="1091"/>
      <c r="N3089" s="1091"/>
      <c r="O3089" s="1091"/>
      <c r="P3089" s="1096"/>
      <c r="Q3089" s="1096"/>
      <c r="R3089" s="1096"/>
      <c r="S3089" s="1091"/>
    </row>
    <row r="3090" spans="1:19" x14ac:dyDescent="0.3">
      <c r="A3090" s="1090">
        <v>3085</v>
      </c>
      <c r="B3090" s="1091"/>
      <c r="C3090" s="1091"/>
      <c r="D3090" s="1097"/>
      <c r="E3090" s="1093">
        <f t="shared" si="193"/>
        <v>0</v>
      </c>
      <c r="F3090" s="1094">
        <f t="shared" si="194"/>
        <v>0</v>
      </c>
      <c r="G3090" s="1095">
        <f t="shared" si="195"/>
        <v>0</v>
      </c>
      <c r="H3090" s="1090" t="str">
        <f t="shared" ca="1" si="196"/>
        <v/>
      </c>
      <c r="I3090" s="1109"/>
      <c r="J3090" s="1109"/>
      <c r="K3090" s="1112"/>
      <c r="L3090" s="1091"/>
      <c r="M3090" s="1091"/>
      <c r="N3090" s="1091"/>
      <c r="O3090" s="1091"/>
      <c r="P3090" s="1096"/>
      <c r="Q3090" s="1096"/>
      <c r="R3090" s="1096"/>
      <c r="S3090" s="1091"/>
    </row>
    <row r="3091" spans="1:19" x14ac:dyDescent="0.3">
      <c r="A3091" s="1090">
        <v>3086</v>
      </c>
      <c r="B3091" s="1091"/>
      <c r="C3091" s="1091"/>
      <c r="D3091" s="1097"/>
      <c r="E3091" s="1093">
        <f t="shared" si="193"/>
        <v>0</v>
      </c>
      <c r="F3091" s="1094">
        <f t="shared" si="194"/>
        <v>0</v>
      </c>
      <c r="G3091" s="1095">
        <f t="shared" si="195"/>
        <v>0</v>
      </c>
      <c r="H3091" s="1090" t="str">
        <f t="shared" ca="1" si="196"/>
        <v/>
      </c>
      <c r="I3091" s="1109"/>
      <c r="J3091" s="1109"/>
      <c r="K3091" s="1112"/>
      <c r="L3091" s="1091"/>
      <c r="M3091" s="1091"/>
      <c r="N3091" s="1091"/>
      <c r="O3091" s="1091"/>
      <c r="P3091" s="1096"/>
      <c r="Q3091" s="1096"/>
      <c r="R3091" s="1096"/>
      <c r="S3091" s="1091"/>
    </row>
    <row r="3092" spans="1:19" x14ac:dyDescent="0.3">
      <c r="A3092" s="1090">
        <v>3087</v>
      </c>
      <c r="B3092" s="1091"/>
      <c r="C3092" s="1091"/>
      <c r="D3092" s="1097"/>
      <c r="E3092" s="1093">
        <f t="shared" si="193"/>
        <v>0</v>
      </c>
      <c r="F3092" s="1094">
        <f t="shared" si="194"/>
        <v>0</v>
      </c>
      <c r="G3092" s="1095">
        <f t="shared" si="195"/>
        <v>0</v>
      </c>
      <c r="H3092" s="1090" t="str">
        <f t="shared" ca="1" si="196"/>
        <v/>
      </c>
      <c r="I3092" s="1109"/>
      <c r="J3092" s="1109"/>
      <c r="K3092" s="1112"/>
      <c r="L3092" s="1091"/>
      <c r="M3092" s="1091"/>
      <c r="N3092" s="1091"/>
      <c r="O3092" s="1091"/>
      <c r="P3092" s="1096"/>
      <c r="Q3092" s="1096"/>
      <c r="R3092" s="1096"/>
      <c r="S3092" s="1091"/>
    </row>
    <row r="3093" spans="1:19" x14ac:dyDescent="0.3">
      <c r="A3093" s="1090">
        <v>3088</v>
      </c>
      <c r="B3093" s="1091"/>
      <c r="C3093" s="1091"/>
      <c r="D3093" s="1097"/>
      <c r="E3093" s="1093">
        <f t="shared" si="193"/>
        <v>0</v>
      </c>
      <c r="F3093" s="1094">
        <f t="shared" si="194"/>
        <v>0</v>
      </c>
      <c r="G3093" s="1095">
        <f t="shared" si="195"/>
        <v>0</v>
      </c>
      <c r="H3093" s="1090" t="str">
        <f t="shared" ca="1" si="196"/>
        <v/>
      </c>
      <c r="I3093" s="1109"/>
      <c r="J3093" s="1109"/>
      <c r="K3093" s="1112"/>
      <c r="L3093" s="1091"/>
      <c r="M3093" s="1091"/>
      <c r="N3093" s="1091"/>
      <c r="O3093" s="1091"/>
      <c r="P3093" s="1096"/>
      <c r="Q3093" s="1096"/>
      <c r="R3093" s="1096"/>
      <c r="S3093" s="1091"/>
    </row>
    <row r="3094" spans="1:19" x14ac:dyDescent="0.3">
      <c r="A3094" s="1090">
        <v>3089</v>
      </c>
      <c r="B3094" s="1091"/>
      <c r="C3094" s="1091"/>
      <c r="D3094" s="1097"/>
      <c r="E3094" s="1093">
        <f t="shared" si="193"/>
        <v>0</v>
      </c>
      <c r="F3094" s="1094">
        <f t="shared" si="194"/>
        <v>0</v>
      </c>
      <c r="G3094" s="1095">
        <f t="shared" si="195"/>
        <v>0</v>
      </c>
      <c r="H3094" s="1090" t="str">
        <f t="shared" ca="1" si="196"/>
        <v/>
      </c>
      <c r="I3094" s="1109"/>
      <c r="J3094" s="1109"/>
      <c r="K3094" s="1112"/>
      <c r="L3094" s="1091"/>
      <c r="M3094" s="1091"/>
      <c r="N3094" s="1091"/>
      <c r="O3094" s="1091"/>
      <c r="P3094" s="1096"/>
      <c r="Q3094" s="1096"/>
      <c r="R3094" s="1096"/>
      <c r="S3094" s="1091"/>
    </row>
    <row r="3095" spans="1:19" x14ac:dyDescent="0.3">
      <c r="A3095" s="1090">
        <v>3090</v>
      </c>
      <c r="B3095" s="1091"/>
      <c r="C3095" s="1091"/>
      <c r="D3095" s="1097"/>
      <c r="E3095" s="1093">
        <f t="shared" si="193"/>
        <v>0</v>
      </c>
      <c r="F3095" s="1094">
        <f t="shared" si="194"/>
        <v>0</v>
      </c>
      <c r="G3095" s="1095">
        <f t="shared" si="195"/>
        <v>0</v>
      </c>
      <c r="H3095" s="1090" t="str">
        <f t="shared" ca="1" si="196"/>
        <v/>
      </c>
      <c r="I3095" s="1109"/>
      <c r="J3095" s="1109"/>
      <c r="K3095" s="1112"/>
      <c r="L3095" s="1091"/>
      <c r="M3095" s="1091"/>
      <c r="N3095" s="1091"/>
      <c r="O3095" s="1091"/>
      <c r="P3095" s="1096"/>
      <c r="Q3095" s="1096"/>
      <c r="R3095" s="1096"/>
      <c r="S3095" s="1091"/>
    </row>
    <row r="3096" spans="1:19" x14ac:dyDescent="0.3">
      <c r="A3096" s="1090">
        <v>3091</v>
      </c>
      <c r="B3096" s="1091"/>
      <c r="C3096" s="1091"/>
      <c r="D3096" s="1097"/>
      <c r="E3096" s="1093">
        <f t="shared" si="193"/>
        <v>0</v>
      </c>
      <c r="F3096" s="1094">
        <f t="shared" si="194"/>
        <v>0</v>
      </c>
      <c r="G3096" s="1095">
        <f t="shared" si="195"/>
        <v>0</v>
      </c>
      <c r="H3096" s="1090" t="str">
        <f t="shared" ca="1" si="196"/>
        <v/>
      </c>
      <c r="I3096" s="1109"/>
      <c r="J3096" s="1109"/>
      <c r="K3096" s="1112"/>
      <c r="L3096" s="1091"/>
      <c r="M3096" s="1091"/>
      <c r="N3096" s="1091"/>
      <c r="O3096" s="1091"/>
      <c r="P3096" s="1096"/>
      <c r="Q3096" s="1096"/>
      <c r="R3096" s="1096"/>
      <c r="S3096" s="1091"/>
    </row>
    <row r="3097" spans="1:19" x14ac:dyDescent="0.3">
      <c r="A3097" s="1090">
        <v>3092</v>
      </c>
      <c r="B3097" s="1091"/>
      <c r="C3097" s="1091"/>
      <c r="D3097" s="1097"/>
      <c r="E3097" s="1093">
        <f t="shared" si="193"/>
        <v>0</v>
      </c>
      <c r="F3097" s="1094">
        <f t="shared" si="194"/>
        <v>0</v>
      </c>
      <c r="G3097" s="1095">
        <f t="shared" si="195"/>
        <v>0</v>
      </c>
      <c r="H3097" s="1090" t="str">
        <f t="shared" ca="1" si="196"/>
        <v/>
      </c>
      <c r="I3097" s="1109"/>
      <c r="J3097" s="1109"/>
      <c r="K3097" s="1112"/>
      <c r="L3097" s="1091"/>
      <c r="M3097" s="1091"/>
      <c r="N3097" s="1091"/>
      <c r="O3097" s="1091"/>
      <c r="P3097" s="1096"/>
      <c r="Q3097" s="1096"/>
      <c r="R3097" s="1096"/>
      <c r="S3097" s="1091"/>
    </row>
    <row r="3098" spans="1:19" x14ac:dyDescent="0.3">
      <c r="A3098" s="1090">
        <v>3093</v>
      </c>
      <c r="B3098" s="1091"/>
      <c r="C3098" s="1091"/>
      <c r="D3098" s="1097"/>
      <c r="E3098" s="1093">
        <f t="shared" si="193"/>
        <v>0</v>
      </c>
      <c r="F3098" s="1094">
        <f t="shared" si="194"/>
        <v>0</v>
      </c>
      <c r="G3098" s="1095">
        <f t="shared" si="195"/>
        <v>0</v>
      </c>
      <c r="H3098" s="1090" t="str">
        <f t="shared" ca="1" si="196"/>
        <v/>
      </c>
      <c r="I3098" s="1109"/>
      <c r="J3098" s="1109"/>
      <c r="K3098" s="1112"/>
      <c r="L3098" s="1091"/>
      <c r="M3098" s="1091"/>
      <c r="N3098" s="1091"/>
      <c r="O3098" s="1091"/>
      <c r="P3098" s="1096"/>
      <c r="Q3098" s="1096"/>
      <c r="R3098" s="1096"/>
      <c r="S3098" s="1091"/>
    </row>
    <row r="3099" spans="1:19" x14ac:dyDescent="0.3">
      <c r="A3099" s="1090">
        <v>3094</v>
      </c>
      <c r="B3099" s="1091"/>
      <c r="C3099" s="1091"/>
      <c r="D3099" s="1097"/>
      <c r="E3099" s="1093">
        <f t="shared" si="193"/>
        <v>0</v>
      </c>
      <c r="F3099" s="1094">
        <f t="shared" si="194"/>
        <v>0</v>
      </c>
      <c r="G3099" s="1095">
        <f t="shared" si="195"/>
        <v>0</v>
      </c>
      <c r="H3099" s="1090" t="str">
        <f t="shared" ca="1" si="196"/>
        <v/>
      </c>
      <c r="I3099" s="1109"/>
      <c r="J3099" s="1109"/>
      <c r="K3099" s="1112"/>
      <c r="L3099" s="1091"/>
      <c r="M3099" s="1091"/>
      <c r="N3099" s="1091"/>
      <c r="O3099" s="1091"/>
      <c r="P3099" s="1096"/>
      <c r="Q3099" s="1096"/>
      <c r="R3099" s="1096"/>
      <c r="S3099" s="1091"/>
    </row>
    <row r="3100" spans="1:19" x14ac:dyDescent="0.3">
      <c r="A3100" s="1090">
        <v>3095</v>
      </c>
      <c r="B3100" s="1091"/>
      <c r="C3100" s="1091"/>
      <c r="D3100" s="1097"/>
      <c r="E3100" s="1093">
        <f t="shared" si="193"/>
        <v>0</v>
      </c>
      <c r="F3100" s="1094">
        <f t="shared" si="194"/>
        <v>0</v>
      </c>
      <c r="G3100" s="1095">
        <f t="shared" si="195"/>
        <v>0</v>
      </c>
      <c r="H3100" s="1090" t="str">
        <f t="shared" ca="1" si="196"/>
        <v/>
      </c>
      <c r="I3100" s="1109"/>
      <c r="J3100" s="1109"/>
      <c r="K3100" s="1112"/>
      <c r="L3100" s="1091"/>
      <c r="M3100" s="1091"/>
      <c r="N3100" s="1091"/>
      <c r="O3100" s="1091"/>
      <c r="P3100" s="1096"/>
      <c r="Q3100" s="1096"/>
      <c r="R3100" s="1096"/>
      <c r="S3100" s="1091"/>
    </row>
    <row r="3101" spans="1:19" x14ac:dyDescent="0.3">
      <c r="A3101" s="1090">
        <v>3096</v>
      </c>
      <c r="B3101" s="1091"/>
      <c r="C3101" s="1091"/>
      <c r="D3101" s="1097"/>
      <c r="E3101" s="1093">
        <f t="shared" si="193"/>
        <v>0</v>
      </c>
      <c r="F3101" s="1094">
        <f t="shared" si="194"/>
        <v>0</v>
      </c>
      <c r="G3101" s="1095">
        <f t="shared" si="195"/>
        <v>0</v>
      </c>
      <c r="H3101" s="1090" t="str">
        <f t="shared" ca="1" si="196"/>
        <v/>
      </c>
      <c r="I3101" s="1109"/>
      <c r="J3101" s="1109"/>
      <c r="K3101" s="1112"/>
      <c r="L3101" s="1091"/>
      <c r="M3101" s="1091"/>
      <c r="N3101" s="1091"/>
      <c r="O3101" s="1091"/>
      <c r="P3101" s="1096"/>
      <c r="Q3101" s="1096"/>
      <c r="R3101" s="1096"/>
      <c r="S3101" s="1091"/>
    </row>
    <row r="3102" spans="1:19" x14ac:dyDescent="0.3">
      <c r="A3102" s="1090">
        <v>3097</v>
      </c>
      <c r="B3102" s="1091"/>
      <c r="C3102" s="1091"/>
      <c r="D3102" s="1097"/>
      <c r="E3102" s="1093">
        <f t="shared" si="193"/>
        <v>0</v>
      </c>
      <c r="F3102" s="1094">
        <f t="shared" si="194"/>
        <v>0</v>
      </c>
      <c r="G3102" s="1095">
        <f t="shared" si="195"/>
        <v>0</v>
      </c>
      <c r="H3102" s="1090" t="str">
        <f t="shared" ca="1" si="196"/>
        <v/>
      </c>
      <c r="I3102" s="1109"/>
      <c r="J3102" s="1109"/>
      <c r="K3102" s="1112"/>
      <c r="L3102" s="1091"/>
      <c r="M3102" s="1091"/>
      <c r="N3102" s="1091"/>
      <c r="O3102" s="1091"/>
      <c r="P3102" s="1096"/>
      <c r="Q3102" s="1096"/>
      <c r="R3102" s="1096"/>
      <c r="S3102" s="1091"/>
    </row>
    <row r="3103" spans="1:19" x14ac:dyDescent="0.3">
      <c r="A3103" s="1090">
        <v>3098</v>
      </c>
      <c r="B3103" s="1091"/>
      <c r="C3103" s="1091"/>
      <c r="D3103" s="1097"/>
      <c r="E3103" s="1093">
        <f t="shared" si="193"/>
        <v>0</v>
      </c>
      <c r="F3103" s="1094">
        <f t="shared" si="194"/>
        <v>0</v>
      </c>
      <c r="G3103" s="1095">
        <f t="shared" si="195"/>
        <v>0</v>
      </c>
      <c r="H3103" s="1090" t="str">
        <f t="shared" ca="1" si="196"/>
        <v/>
      </c>
      <c r="I3103" s="1109"/>
      <c r="J3103" s="1109"/>
      <c r="K3103" s="1112"/>
      <c r="L3103" s="1091"/>
      <c r="M3103" s="1091"/>
      <c r="N3103" s="1091"/>
      <c r="O3103" s="1091"/>
      <c r="P3103" s="1096"/>
      <c r="Q3103" s="1096"/>
      <c r="R3103" s="1096"/>
      <c r="S3103" s="1091"/>
    </row>
    <row r="3104" spans="1:19" x14ac:dyDescent="0.3">
      <c r="A3104" s="1090">
        <v>3099</v>
      </c>
      <c r="B3104" s="1091"/>
      <c r="C3104" s="1091"/>
      <c r="D3104" s="1097"/>
      <c r="E3104" s="1093">
        <f t="shared" si="193"/>
        <v>0</v>
      </c>
      <c r="F3104" s="1094">
        <f t="shared" si="194"/>
        <v>0</v>
      </c>
      <c r="G3104" s="1095">
        <f t="shared" si="195"/>
        <v>0</v>
      </c>
      <c r="H3104" s="1090" t="str">
        <f t="shared" ca="1" si="196"/>
        <v/>
      </c>
      <c r="I3104" s="1109"/>
      <c r="J3104" s="1109"/>
      <c r="K3104" s="1112"/>
      <c r="L3104" s="1091"/>
      <c r="M3104" s="1091"/>
      <c r="N3104" s="1091"/>
      <c r="O3104" s="1091"/>
      <c r="P3104" s="1096"/>
      <c r="Q3104" s="1096"/>
      <c r="R3104" s="1096"/>
      <c r="S3104" s="1091"/>
    </row>
    <row r="3105" spans="1:19" x14ac:dyDescent="0.3">
      <c r="A3105" s="1090">
        <v>3100</v>
      </c>
      <c r="B3105" s="1091"/>
      <c r="C3105" s="1091"/>
      <c r="D3105" s="1097"/>
      <c r="E3105" s="1093">
        <f t="shared" si="193"/>
        <v>0</v>
      </c>
      <c r="F3105" s="1094">
        <f t="shared" si="194"/>
        <v>0</v>
      </c>
      <c r="G3105" s="1095">
        <f t="shared" si="195"/>
        <v>0</v>
      </c>
      <c r="H3105" s="1090" t="str">
        <f t="shared" ca="1" si="196"/>
        <v/>
      </c>
      <c r="I3105" s="1109"/>
      <c r="J3105" s="1109"/>
      <c r="K3105" s="1112"/>
      <c r="L3105" s="1091"/>
      <c r="M3105" s="1091"/>
      <c r="N3105" s="1091"/>
      <c r="O3105" s="1091"/>
      <c r="P3105" s="1096"/>
      <c r="Q3105" s="1096"/>
      <c r="R3105" s="1096"/>
      <c r="S3105" s="1091"/>
    </row>
    <row r="3106" spans="1:19" x14ac:dyDescent="0.3">
      <c r="A3106" s="1090">
        <v>3101</v>
      </c>
      <c r="B3106" s="1091"/>
      <c r="C3106" s="1091"/>
      <c r="D3106" s="1097"/>
      <c r="E3106" s="1093">
        <f t="shared" si="193"/>
        <v>0</v>
      </c>
      <c r="F3106" s="1094">
        <f t="shared" si="194"/>
        <v>0</v>
      </c>
      <c r="G3106" s="1095">
        <f t="shared" si="195"/>
        <v>0</v>
      </c>
      <c r="H3106" s="1090" t="str">
        <f t="shared" ca="1" si="196"/>
        <v/>
      </c>
      <c r="I3106" s="1109"/>
      <c r="J3106" s="1109"/>
      <c r="K3106" s="1112"/>
      <c r="L3106" s="1091"/>
      <c r="M3106" s="1091"/>
      <c r="N3106" s="1091"/>
      <c r="O3106" s="1091"/>
      <c r="P3106" s="1096"/>
      <c r="Q3106" s="1096"/>
      <c r="R3106" s="1096"/>
      <c r="S3106" s="1091"/>
    </row>
    <row r="3107" spans="1:19" x14ac:dyDescent="0.3">
      <c r="A3107" s="1090">
        <v>3102</v>
      </c>
      <c r="B3107" s="1091"/>
      <c r="C3107" s="1091"/>
      <c r="D3107" s="1097"/>
      <c r="E3107" s="1093">
        <f t="shared" si="193"/>
        <v>0</v>
      </c>
      <c r="F3107" s="1094">
        <f t="shared" si="194"/>
        <v>0</v>
      </c>
      <c r="G3107" s="1095">
        <f t="shared" si="195"/>
        <v>0</v>
      </c>
      <c r="H3107" s="1090" t="str">
        <f t="shared" ca="1" si="196"/>
        <v/>
      </c>
      <c r="I3107" s="1109"/>
      <c r="J3107" s="1109"/>
      <c r="K3107" s="1112"/>
      <c r="L3107" s="1091"/>
      <c r="M3107" s="1091"/>
      <c r="N3107" s="1091"/>
      <c r="O3107" s="1091"/>
      <c r="P3107" s="1096"/>
      <c r="Q3107" s="1096"/>
      <c r="R3107" s="1096"/>
      <c r="S3107" s="1091"/>
    </row>
    <row r="3108" spans="1:19" x14ac:dyDescent="0.3">
      <c r="A3108" s="1090">
        <v>3103</v>
      </c>
      <c r="B3108" s="1091"/>
      <c r="C3108" s="1091"/>
      <c r="D3108" s="1097"/>
      <c r="E3108" s="1093">
        <f t="shared" si="193"/>
        <v>0</v>
      </c>
      <c r="F3108" s="1094">
        <f t="shared" si="194"/>
        <v>0</v>
      </c>
      <c r="G3108" s="1095">
        <f t="shared" si="195"/>
        <v>0</v>
      </c>
      <c r="H3108" s="1090" t="str">
        <f t="shared" ca="1" si="196"/>
        <v/>
      </c>
      <c r="I3108" s="1109"/>
      <c r="J3108" s="1109"/>
      <c r="K3108" s="1112"/>
      <c r="L3108" s="1091"/>
      <c r="M3108" s="1091"/>
      <c r="N3108" s="1091"/>
      <c r="O3108" s="1091"/>
      <c r="P3108" s="1096"/>
      <c r="Q3108" s="1096"/>
      <c r="R3108" s="1096"/>
      <c r="S3108" s="1091"/>
    </row>
    <row r="3109" spans="1:19" x14ac:dyDescent="0.3">
      <c r="A3109" s="1090">
        <v>3104</v>
      </c>
      <c r="B3109" s="1091"/>
      <c r="C3109" s="1091"/>
      <c r="D3109" s="1097"/>
      <c r="E3109" s="1093">
        <f t="shared" si="193"/>
        <v>0</v>
      </c>
      <c r="F3109" s="1094">
        <f t="shared" si="194"/>
        <v>0</v>
      </c>
      <c r="G3109" s="1095">
        <f t="shared" si="195"/>
        <v>0</v>
      </c>
      <c r="H3109" s="1090" t="str">
        <f t="shared" ca="1" si="196"/>
        <v/>
      </c>
      <c r="I3109" s="1109"/>
      <c r="J3109" s="1109"/>
      <c r="K3109" s="1112"/>
      <c r="L3109" s="1091"/>
      <c r="M3109" s="1091"/>
      <c r="N3109" s="1091"/>
      <c r="O3109" s="1091"/>
      <c r="P3109" s="1096"/>
      <c r="Q3109" s="1096"/>
      <c r="R3109" s="1096"/>
      <c r="S3109" s="1091"/>
    </row>
    <row r="3110" spans="1:19" x14ac:dyDescent="0.3">
      <c r="A3110" s="1090">
        <v>3105</v>
      </c>
      <c r="B3110" s="1091"/>
      <c r="C3110" s="1091"/>
      <c r="D3110" s="1097"/>
      <c r="E3110" s="1093">
        <f t="shared" si="193"/>
        <v>0</v>
      </c>
      <c r="F3110" s="1094">
        <f t="shared" si="194"/>
        <v>0</v>
      </c>
      <c r="G3110" s="1095">
        <f t="shared" si="195"/>
        <v>0</v>
      </c>
      <c r="H3110" s="1090" t="str">
        <f t="shared" ca="1" si="196"/>
        <v/>
      </c>
      <c r="I3110" s="1109"/>
      <c r="J3110" s="1109"/>
      <c r="K3110" s="1112"/>
      <c r="L3110" s="1091"/>
      <c r="M3110" s="1091"/>
      <c r="N3110" s="1091"/>
      <c r="O3110" s="1091"/>
      <c r="P3110" s="1096"/>
      <c r="Q3110" s="1096"/>
      <c r="R3110" s="1096"/>
      <c r="S3110" s="1091"/>
    </row>
    <row r="3111" spans="1:19" x14ac:dyDescent="0.3">
      <c r="A3111" s="1090">
        <v>3106</v>
      </c>
      <c r="B3111" s="1091"/>
      <c r="C3111" s="1091"/>
      <c r="D3111" s="1097"/>
      <c r="E3111" s="1093">
        <f t="shared" si="193"/>
        <v>0</v>
      </c>
      <c r="F3111" s="1094">
        <f t="shared" si="194"/>
        <v>0</v>
      </c>
      <c r="G3111" s="1095">
        <f t="shared" si="195"/>
        <v>0</v>
      </c>
      <c r="H3111" s="1090" t="str">
        <f t="shared" ca="1" si="196"/>
        <v/>
      </c>
      <c r="I3111" s="1109"/>
      <c r="J3111" s="1109"/>
      <c r="K3111" s="1112"/>
      <c r="L3111" s="1091"/>
      <c r="M3111" s="1091"/>
      <c r="N3111" s="1091"/>
      <c r="O3111" s="1091"/>
      <c r="P3111" s="1096"/>
      <c r="Q3111" s="1096"/>
      <c r="R3111" s="1096"/>
      <c r="S3111" s="1091"/>
    </row>
    <row r="3112" spans="1:19" x14ac:dyDescent="0.3">
      <c r="A3112" s="1090">
        <v>3107</v>
      </c>
      <c r="B3112" s="1091"/>
      <c r="C3112" s="1091"/>
      <c r="D3112" s="1097"/>
      <c r="E3112" s="1093">
        <f t="shared" si="193"/>
        <v>0</v>
      </c>
      <c r="F3112" s="1094">
        <f t="shared" si="194"/>
        <v>0</v>
      </c>
      <c r="G3112" s="1095">
        <f t="shared" si="195"/>
        <v>0</v>
      </c>
      <c r="H3112" s="1090" t="str">
        <f t="shared" ca="1" si="196"/>
        <v/>
      </c>
      <c r="I3112" s="1109"/>
      <c r="J3112" s="1109"/>
      <c r="K3112" s="1112"/>
      <c r="L3112" s="1091"/>
      <c r="M3112" s="1091"/>
      <c r="N3112" s="1091"/>
      <c r="O3112" s="1091"/>
      <c r="P3112" s="1096"/>
      <c r="Q3112" s="1096"/>
      <c r="R3112" s="1096"/>
      <c r="S3112" s="1091"/>
    </row>
    <row r="3113" spans="1:19" x14ac:dyDescent="0.3">
      <c r="A3113" s="1090">
        <v>3108</v>
      </c>
      <c r="B3113" s="1091"/>
      <c r="C3113" s="1091"/>
      <c r="D3113" s="1097"/>
      <c r="E3113" s="1093">
        <f t="shared" si="193"/>
        <v>0</v>
      </c>
      <c r="F3113" s="1094">
        <f t="shared" si="194"/>
        <v>0</v>
      </c>
      <c r="G3113" s="1095">
        <f t="shared" si="195"/>
        <v>0</v>
      </c>
      <c r="H3113" s="1090" t="str">
        <f t="shared" ca="1" si="196"/>
        <v/>
      </c>
      <c r="I3113" s="1109"/>
      <c r="J3113" s="1109"/>
      <c r="K3113" s="1112"/>
      <c r="L3113" s="1091"/>
      <c r="M3113" s="1091"/>
      <c r="N3113" s="1091"/>
      <c r="O3113" s="1091"/>
      <c r="P3113" s="1096"/>
      <c r="Q3113" s="1096"/>
      <c r="R3113" s="1096"/>
      <c r="S3113" s="1091"/>
    </row>
    <row r="3114" spans="1:19" x14ac:dyDescent="0.3">
      <c r="A3114" s="1090">
        <v>3109</v>
      </c>
      <c r="B3114" s="1091"/>
      <c r="C3114" s="1091"/>
      <c r="D3114" s="1097"/>
      <c r="E3114" s="1093">
        <f t="shared" si="193"/>
        <v>0</v>
      </c>
      <c r="F3114" s="1094">
        <f t="shared" si="194"/>
        <v>0</v>
      </c>
      <c r="G3114" s="1095">
        <f t="shared" si="195"/>
        <v>0</v>
      </c>
      <c r="H3114" s="1090" t="str">
        <f t="shared" ca="1" si="196"/>
        <v/>
      </c>
      <c r="I3114" s="1109"/>
      <c r="J3114" s="1109"/>
      <c r="K3114" s="1112"/>
      <c r="L3114" s="1091"/>
      <c r="M3114" s="1091"/>
      <c r="N3114" s="1091"/>
      <c r="O3114" s="1091"/>
      <c r="P3114" s="1096"/>
      <c r="Q3114" s="1096"/>
      <c r="R3114" s="1096"/>
      <c r="S3114" s="1091"/>
    </row>
    <row r="3115" spans="1:19" x14ac:dyDescent="0.3">
      <c r="A3115" s="1090">
        <v>3110</v>
      </c>
      <c r="B3115" s="1091"/>
      <c r="C3115" s="1091"/>
      <c r="D3115" s="1097"/>
      <c r="E3115" s="1093">
        <f t="shared" si="193"/>
        <v>0</v>
      </c>
      <c r="F3115" s="1094">
        <f t="shared" si="194"/>
        <v>0</v>
      </c>
      <c r="G3115" s="1095">
        <f t="shared" si="195"/>
        <v>0</v>
      </c>
      <c r="H3115" s="1090" t="str">
        <f t="shared" ca="1" si="196"/>
        <v/>
      </c>
      <c r="I3115" s="1109"/>
      <c r="J3115" s="1109"/>
      <c r="K3115" s="1112"/>
      <c r="L3115" s="1091"/>
      <c r="M3115" s="1091"/>
      <c r="N3115" s="1091"/>
      <c r="O3115" s="1091"/>
      <c r="P3115" s="1096"/>
      <c r="Q3115" s="1096"/>
      <c r="R3115" s="1096"/>
      <c r="S3115" s="1091"/>
    </row>
    <row r="3116" spans="1:19" x14ac:dyDescent="0.3">
      <c r="A3116" s="1090">
        <v>3111</v>
      </c>
      <c r="B3116" s="1091"/>
      <c r="C3116" s="1091"/>
      <c r="D3116" s="1097"/>
      <c r="E3116" s="1093">
        <f t="shared" si="193"/>
        <v>0</v>
      </c>
      <c r="F3116" s="1094">
        <f t="shared" si="194"/>
        <v>0</v>
      </c>
      <c r="G3116" s="1095">
        <f t="shared" si="195"/>
        <v>0</v>
      </c>
      <c r="H3116" s="1090" t="str">
        <f t="shared" ca="1" si="196"/>
        <v/>
      </c>
      <c r="I3116" s="1109"/>
      <c r="J3116" s="1109"/>
      <c r="K3116" s="1112"/>
      <c r="L3116" s="1091"/>
      <c r="M3116" s="1091"/>
      <c r="N3116" s="1091"/>
      <c r="O3116" s="1091"/>
      <c r="P3116" s="1096"/>
      <c r="Q3116" s="1096"/>
      <c r="R3116" s="1096"/>
      <c r="S3116" s="1091"/>
    </row>
    <row r="3117" spans="1:19" x14ac:dyDescent="0.3">
      <c r="A3117" s="1090">
        <v>3112</v>
      </c>
      <c r="B3117" s="1091"/>
      <c r="C3117" s="1091"/>
      <c r="D3117" s="1097"/>
      <c r="E3117" s="1093">
        <f t="shared" si="193"/>
        <v>0</v>
      </c>
      <c r="F3117" s="1094">
        <f t="shared" si="194"/>
        <v>0</v>
      </c>
      <c r="G3117" s="1095">
        <f t="shared" si="195"/>
        <v>0</v>
      </c>
      <c r="H3117" s="1090" t="str">
        <f t="shared" ca="1" si="196"/>
        <v/>
      </c>
      <c r="I3117" s="1109"/>
      <c r="J3117" s="1109"/>
      <c r="K3117" s="1112"/>
      <c r="L3117" s="1091"/>
      <c r="M3117" s="1091"/>
      <c r="N3117" s="1091"/>
      <c r="O3117" s="1091"/>
      <c r="P3117" s="1096"/>
      <c r="Q3117" s="1096"/>
      <c r="R3117" s="1096"/>
      <c r="S3117" s="1091"/>
    </row>
    <row r="3118" spans="1:19" x14ac:dyDescent="0.3">
      <c r="A3118" s="1090">
        <v>3113</v>
      </c>
      <c r="B3118" s="1091"/>
      <c r="C3118" s="1091"/>
      <c r="D3118" s="1097"/>
      <c r="E3118" s="1093">
        <f t="shared" si="193"/>
        <v>0</v>
      </c>
      <c r="F3118" s="1094">
        <f t="shared" si="194"/>
        <v>0</v>
      </c>
      <c r="G3118" s="1095">
        <f t="shared" si="195"/>
        <v>0</v>
      </c>
      <c r="H3118" s="1090" t="str">
        <f t="shared" ca="1" si="196"/>
        <v/>
      </c>
      <c r="I3118" s="1109"/>
      <c r="J3118" s="1109"/>
      <c r="K3118" s="1112"/>
      <c r="L3118" s="1091"/>
      <c r="M3118" s="1091"/>
      <c r="N3118" s="1091"/>
      <c r="O3118" s="1091"/>
      <c r="P3118" s="1096"/>
      <c r="Q3118" s="1096"/>
      <c r="R3118" s="1096"/>
      <c r="S3118" s="1091"/>
    </row>
    <row r="3119" spans="1:19" x14ac:dyDescent="0.3">
      <c r="A3119" s="1090">
        <v>3114</v>
      </c>
      <c r="B3119" s="1091"/>
      <c r="C3119" s="1091"/>
      <c r="D3119" s="1097"/>
      <c r="E3119" s="1093">
        <f t="shared" si="193"/>
        <v>0</v>
      </c>
      <c r="F3119" s="1094">
        <f t="shared" si="194"/>
        <v>0</v>
      </c>
      <c r="G3119" s="1095">
        <f t="shared" si="195"/>
        <v>0</v>
      </c>
      <c r="H3119" s="1090" t="str">
        <f t="shared" ca="1" si="196"/>
        <v/>
      </c>
      <c r="I3119" s="1109"/>
      <c r="J3119" s="1109"/>
      <c r="K3119" s="1112"/>
      <c r="L3119" s="1091"/>
      <c r="M3119" s="1091"/>
      <c r="N3119" s="1091"/>
      <c r="O3119" s="1091"/>
      <c r="P3119" s="1096"/>
      <c r="Q3119" s="1096"/>
      <c r="R3119" s="1096"/>
      <c r="S3119" s="1091"/>
    </row>
    <row r="3120" spans="1:19" x14ac:dyDescent="0.3">
      <c r="A3120" s="1090">
        <v>3115</v>
      </c>
      <c r="B3120" s="1091"/>
      <c r="C3120" s="1091"/>
      <c r="D3120" s="1097"/>
      <c r="E3120" s="1093">
        <f t="shared" si="193"/>
        <v>0</v>
      </c>
      <c r="F3120" s="1094">
        <f t="shared" si="194"/>
        <v>0</v>
      </c>
      <c r="G3120" s="1095">
        <f t="shared" si="195"/>
        <v>0</v>
      </c>
      <c r="H3120" s="1090" t="str">
        <f t="shared" ca="1" si="196"/>
        <v/>
      </c>
      <c r="I3120" s="1109"/>
      <c r="J3120" s="1109"/>
      <c r="K3120" s="1112"/>
      <c r="L3120" s="1091"/>
      <c r="M3120" s="1091"/>
      <c r="N3120" s="1091"/>
      <c r="O3120" s="1091"/>
      <c r="P3120" s="1096"/>
      <c r="Q3120" s="1096"/>
      <c r="R3120" s="1096"/>
      <c r="S3120" s="1091"/>
    </row>
    <row r="3121" spans="1:19" x14ac:dyDescent="0.3">
      <c r="A3121" s="1090">
        <v>3116</v>
      </c>
      <c r="B3121" s="1091"/>
      <c r="C3121" s="1091"/>
      <c r="D3121" s="1097"/>
      <c r="E3121" s="1093">
        <f t="shared" si="193"/>
        <v>0</v>
      </c>
      <c r="F3121" s="1094">
        <f t="shared" si="194"/>
        <v>0</v>
      </c>
      <c r="G3121" s="1095">
        <f t="shared" si="195"/>
        <v>0</v>
      </c>
      <c r="H3121" s="1090" t="str">
        <f t="shared" ca="1" si="196"/>
        <v/>
      </c>
      <c r="I3121" s="1109"/>
      <c r="J3121" s="1109"/>
      <c r="K3121" s="1112"/>
      <c r="L3121" s="1091"/>
      <c r="M3121" s="1091"/>
      <c r="N3121" s="1091"/>
      <c r="O3121" s="1091"/>
      <c r="P3121" s="1096"/>
      <c r="Q3121" s="1096"/>
      <c r="R3121" s="1096"/>
      <c r="S3121" s="1091"/>
    </row>
    <row r="3122" spans="1:19" x14ac:dyDescent="0.3">
      <c r="A3122" s="1090">
        <v>3117</v>
      </c>
      <c r="B3122" s="1091"/>
      <c r="C3122" s="1091"/>
      <c r="D3122" s="1097"/>
      <c r="E3122" s="1093">
        <f t="shared" si="193"/>
        <v>0</v>
      </c>
      <c r="F3122" s="1094">
        <f t="shared" si="194"/>
        <v>0</v>
      </c>
      <c r="G3122" s="1095">
        <f t="shared" si="195"/>
        <v>0</v>
      </c>
      <c r="H3122" s="1090" t="str">
        <f t="shared" ca="1" si="196"/>
        <v/>
      </c>
      <c r="I3122" s="1109"/>
      <c r="J3122" s="1109"/>
      <c r="K3122" s="1112"/>
      <c r="L3122" s="1091"/>
      <c r="M3122" s="1091"/>
      <c r="N3122" s="1091"/>
      <c r="O3122" s="1091"/>
      <c r="P3122" s="1096"/>
      <c r="Q3122" s="1096"/>
      <c r="R3122" s="1096"/>
      <c r="S3122" s="1091"/>
    </row>
    <row r="3123" spans="1:19" x14ac:dyDescent="0.3">
      <c r="A3123" s="1090">
        <v>3118</v>
      </c>
      <c r="B3123" s="1091"/>
      <c r="C3123" s="1091"/>
      <c r="D3123" s="1097"/>
      <c r="E3123" s="1093">
        <f t="shared" si="193"/>
        <v>0</v>
      </c>
      <c r="F3123" s="1094">
        <f t="shared" si="194"/>
        <v>0</v>
      </c>
      <c r="G3123" s="1095">
        <f t="shared" si="195"/>
        <v>0</v>
      </c>
      <c r="H3123" s="1090" t="str">
        <f t="shared" ca="1" si="196"/>
        <v/>
      </c>
      <c r="I3123" s="1109"/>
      <c r="J3123" s="1109"/>
      <c r="K3123" s="1112"/>
      <c r="L3123" s="1091"/>
      <c r="M3123" s="1091"/>
      <c r="N3123" s="1091"/>
      <c r="O3123" s="1091"/>
      <c r="P3123" s="1096"/>
      <c r="Q3123" s="1096"/>
      <c r="R3123" s="1096"/>
      <c r="S3123" s="1091"/>
    </row>
    <row r="3124" spans="1:19" x14ac:dyDescent="0.3">
      <c r="A3124" s="1090">
        <v>3119</v>
      </c>
      <c r="B3124" s="1091"/>
      <c r="C3124" s="1091"/>
      <c r="D3124" s="1097"/>
      <c r="E3124" s="1093">
        <f t="shared" si="193"/>
        <v>0</v>
      </c>
      <c r="F3124" s="1094">
        <f t="shared" si="194"/>
        <v>0</v>
      </c>
      <c r="G3124" s="1095">
        <f t="shared" si="195"/>
        <v>0</v>
      </c>
      <c r="H3124" s="1090" t="str">
        <f t="shared" ca="1" si="196"/>
        <v/>
      </c>
      <c r="I3124" s="1109"/>
      <c r="J3124" s="1109"/>
      <c r="K3124" s="1112"/>
      <c r="L3124" s="1091"/>
      <c r="M3124" s="1091"/>
      <c r="N3124" s="1091"/>
      <c r="O3124" s="1091"/>
      <c r="P3124" s="1096"/>
      <c r="Q3124" s="1096"/>
      <c r="R3124" s="1096"/>
      <c r="S3124" s="1091"/>
    </row>
    <row r="3125" spans="1:19" x14ac:dyDescent="0.3">
      <c r="A3125" s="1090">
        <v>3120</v>
      </c>
      <c r="B3125" s="1091"/>
      <c r="C3125" s="1091"/>
      <c r="D3125" s="1097"/>
      <c r="E3125" s="1093">
        <f t="shared" si="193"/>
        <v>0</v>
      </c>
      <c r="F3125" s="1094">
        <f t="shared" si="194"/>
        <v>0</v>
      </c>
      <c r="G3125" s="1095">
        <f t="shared" si="195"/>
        <v>0</v>
      </c>
      <c r="H3125" s="1090" t="str">
        <f t="shared" ca="1" si="196"/>
        <v/>
      </c>
      <c r="I3125" s="1109"/>
      <c r="J3125" s="1109"/>
      <c r="K3125" s="1112"/>
      <c r="L3125" s="1091"/>
      <c r="M3125" s="1091"/>
      <c r="N3125" s="1091"/>
      <c r="O3125" s="1091"/>
      <c r="P3125" s="1096"/>
      <c r="Q3125" s="1096"/>
      <c r="R3125" s="1096"/>
      <c r="S3125" s="1091"/>
    </row>
    <row r="3126" spans="1:19" x14ac:dyDescent="0.3">
      <c r="A3126" s="1090">
        <v>3121</v>
      </c>
      <c r="B3126" s="1091"/>
      <c r="C3126" s="1091"/>
      <c r="D3126" s="1097"/>
      <c r="E3126" s="1093">
        <f t="shared" si="193"/>
        <v>0</v>
      </c>
      <c r="F3126" s="1094">
        <f t="shared" si="194"/>
        <v>0</v>
      </c>
      <c r="G3126" s="1095">
        <f t="shared" si="195"/>
        <v>0</v>
      </c>
      <c r="H3126" s="1090" t="str">
        <f t="shared" ca="1" si="196"/>
        <v/>
      </c>
      <c r="I3126" s="1109"/>
      <c r="J3126" s="1109"/>
      <c r="K3126" s="1112"/>
      <c r="L3126" s="1091"/>
      <c r="M3126" s="1091"/>
      <c r="N3126" s="1091"/>
      <c r="O3126" s="1091"/>
      <c r="P3126" s="1096"/>
      <c r="Q3126" s="1096"/>
      <c r="R3126" s="1096"/>
      <c r="S3126" s="1091"/>
    </row>
    <row r="3127" spans="1:19" x14ac:dyDescent="0.3">
      <c r="A3127" s="1090">
        <v>3122</v>
      </c>
      <c r="B3127" s="1091"/>
      <c r="C3127" s="1091"/>
      <c r="D3127" s="1097"/>
      <c r="E3127" s="1093">
        <f t="shared" si="193"/>
        <v>0</v>
      </c>
      <c r="F3127" s="1094">
        <f t="shared" si="194"/>
        <v>0</v>
      </c>
      <c r="G3127" s="1095">
        <f t="shared" si="195"/>
        <v>0</v>
      </c>
      <c r="H3127" s="1090" t="str">
        <f t="shared" ca="1" si="196"/>
        <v/>
      </c>
      <c r="I3127" s="1109"/>
      <c r="J3127" s="1109"/>
      <c r="K3127" s="1112"/>
      <c r="L3127" s="1091"/>
      <c r="M3127" s="1091"/>
      <c r="N3127" s="1091"/>
      <c r="O3127" s="1091"/>
      <c r="P3127" s="1096"/>
      <c r="Q3127" s="1096"/>
      <c r="R3127" s="1096"/>
      <c r="S3127" s="1091"/>
    </row>
    <row r="3128" spans="1:19" x14ac:dyDescent="0.3">
      <c r="A3128" s="1090">
        <v>3123</v>
      </c>
      <c r="B3128" s="1091"/>
      <c r="C3128" s="1091"/>
      <c r="D3128" s="1097"/>
      <c r="E3128" s="1093">
        <f t="shared" si="193"/>
        <v>0</v>
      </c>
      <c r="F3128" s="1094">
        <f t="shared" si="194"/>
        <v>0</v>
      </c>
      <c r="G3128" s="1095">
        <f t="shared" si="195"/>
        <v>0</v>
      </c>
      <c r="H3128" s="1090" t="str">
        <f t="shared" ca="1" si="196"/>
        <v/>
      </c>
      <c r="I3128" s="1109"/>
      <c r="J3128" s="1109"/>
      <c r="K3128" s="1112"/>
      <c r="L3128" s="1091"/>
      <c r="M3128" s="1091"/>
      <c r="N3128" s="1091"/>
      <c r="O3128" s="1091"/>
      <c r="P3128" s="1096"/>
      <c r="Q3128" s="1096"/>
      <c r="R3128" s="1096"/>
      <c r="S3128" s="1091"/>
    </row>
    <row r="3129" spans="1:19" x14ac:dyDescent="0.3">
      <c r="A3129" s="1090">
        <v>3124</v>
      </c>
      <c r="B3129" s="1091"/>
      <c r="C3129" s="1091"/>
      <c r="D3129" s="1097"/>
      <c r="E3129" s="1093">
        <f t="shared" si="193"/>
        <v>0</v>
      </c>
      <c r="F3129" s="1094">
        <f t="shared" si="194"/>
        <v>0</v>
      </c>
      <c r="G3129" s="1095">
        <f t="shared" si="195"/>
        <v>0</v>
      </c>
      <c r="H3129" s="1090" t="str">
        <f t="shared" ca="1" si="196"/>
        <v/>
      </c>
      <c r="I3129" s="1109"/>
      <c r="J3129" s="1109"/>
      <c r="K3129" s="1112"/>
      <c r="L3129" s="1091"/>
      <c r="M3129" s="1091"/>
      <c r="N3129" s="1091"/>
      <c r="O3129" s="1091"/>
      <c r="P3129" s="1096"/>
      <c r="Q3129" s="1096"/>
      <c r="R3129" s="1096"/>
      <c r="S3129" s="1091"/>
    </row>
    <row r="3130" spans="1:19" x14ac:dyDescent="0.3">
      <c r="A3130" s="1090">
        <v>3125</v>
      </c>
      <c r="B3130" s="1091"/>
      <c r="C3130" s="1091"/>
      <c r="D3130" s="1097"/>
      <c r="E3130" s="1093">
        <f t="shared" si="193"/>
        <v>0</v>
      </c>
      <c r="F3130" s="1094">
        <f t="shared" si="194"/>
        <v>0</v>
      </c>
      <c r="G3130" s="1095">
        <f t="shared" si="195"/>
        <v>0</v>
      </c>
      <c r="H3130" s="1090" t="str">
        <f t="shared" ca="1" si="196"/>
        <v/>
      </c>
      <c r="I3130" s="1109"/>
      <c r="J3130" s="1109"/>
      <c r="K3130" s="1112"/>
      <c r="L3130" s="1091"/>
      <c r="M3130" s="1091"/>
      <c r="N3130" s="1091"/>
      <c r="O3130" s="1091"/>
      <c r="P3130" s="1096"/>
      <c r="Q3130" s="1096"/>
      <c r="R3130" s="1096"/>
      <c r="S3130" s="1091"/>
    </row>
    <row r="3131" spans="1:19" x14ac:dyDescent="0.3">
      <c r="A3131" s="1090">
        <v>3126</v>
      </c>
      <c r="B3131" s="1091"/>
      <c r="C3131" s="1091"/>
      <c r="D3131" s="1097"/>
      <c r="E3131" s="1093">
        <f t="shared" si="193"/>
        <v>0</v>
      </c>
      <c r="F3131" s="1094">
        <f t="shared" si="194"/>
        <v>0</v>
      </c>
      <c r="G3131" s="1095">
        <f t="shared" si="195"/>
        <v>0</v>
      </c>
      <c r="H3131" s="1090" t="str">
        <f t="shared" ca="1" si="196"/>
        <v/>
      </c>
      <c r="I3131" s="1109"/>
      <c r="J3131" s="1109"/>
      <c r="K3131" s="1112"/>
      <c r="L3131" s="1091"/>
      <c r="M3131" s="1091"/>
      <c r="N3131" s="1091"/>
      <c r="O3131" s="1091"/>
      <c r="P3131" s="1096"/>
      <c r="Q3131" s="1096"/>
      <c r="R3131" s="1096"/>
      <c r="S3131" s="1091"/>
    </row>
    <row r="3132" spans="1:19" x14ac:dyDescent="0.3">
      <c r="A3132" s="1090">
        <v>3127</v>
      </c>
      <c r="B3132" s="1091"/>
      <c r="C3132" s="1091"/>
      <c r="D3132" s="1097"/>
      <c r="E3132" s="1093">
        <f t="shared" si="193"/>
        <v>0</v>
      </c>
      <c r="F3132" s="1094">
        <f t="shared" si="194"/>
        <v>0</v>
      </c>
      <c r="G3132" s="1095">
        <f t="shared" si="195"/>
        <v>0</v>
      </c>
      <c r="H3132" s="1090" t="str">
        <f t="shared" ca="1" si="196"/>
        <v/>
      </c>
      <c r="I3132" s="1109"/>
      <c r="J3132" s="1109"/>
      <c r="K3132" s="1112"/>
      <c r="L3132" s="1091"/>
      <c r="M3132" s="1091"/>
      <c r="N3132" s="1091"/>
      <c r="O3132" s="1091"/>
      <c r="P3132" s="1096"/>
      <c r="Q3132" s="1096"/>
      <c r="R3132" s="1096"/>
      <c r="S3132" s="1091"/>
    </row>
    <row r="3133" spans="1:19" x14ac:dyDescent="0.3">
      <c r="A3133" s="1090">
        <v>3128</v>
      </c>
      <c r="B3133" s="1091"/>
      <c r="C3133" s="1091"/>
      <c r="D3133" s="1097"/>
      <c r="E3133" s="1093">
        <f t="shared" si="193"/>
        <v>0</v>
      </c>
      <c r="F3133" s="1094">
        <f t="shared" si="194"/>
        <v>0</v>
      </c>
      <c r="G3133" s="1095">
        <f t="shared" si="195"/>
        <v>0</v>
      </c>
      <c r="H3133" s="1090" t="str">
        <f t="shared" ca="1" si="196"/>
        <v/>
      </c>
      <c r="I3133" s="1109"/>
      <c r="J3133" s="1109"/>
      <c r="K3133" s="1112"/>
      <c r="L3133" s="1091"/>
      <c r="M3133" s="1091"/>
      <c r="N3133" s="1091"/>
      <c r="O3133" s="1091"/>
      <c r="P3133" s="1096"/>
      <c r="Q3133" s="1096"/>
      <c r="R3133" s="1096"/>
      <c r="S3133" s="1091"/>
    </row>
    <row r="3134" spans="1:19" x14ac:dyDescent="0.3">
      <c r="A3134" s="1090">
        <v>3129</v>
      </c>
      <c r="B3134" s="1091"/>
      <c r="C3134" s="1091"/>
      <c r="D3134" s="1097"/>
      <c r="E3134" s="1093">
        <f t="shared" si="193"/>
        <v>0</v>
      </c>
      <c r="F3134" s="1094">
        <f t="shared" si="194"/>
        <v>0</v>
      </c>
      <c r="G3134" s="1095">
        <f t="shared" si="195"/>
        <v>0</v>
      </c>
      <c r="H3134" s="1090" t="str">
        <f t="shared" ca="1" si="196"/>
        <v/>
      </c>
      <c r="I3134" s="1109"/>
      <c r="J3134" s="1109"/>
      <c r="K3134" s="1112"/>
      <c r="L3134" s="1091"/>
      <c r="M3134" s="1091"/>
      <c r="N3134" s="1091"/>
      <c r="O3134" s="1091"/>
      <c r="P3134" s="1096"/>
      <c r="Q3134" s="1096"/>
      <c r="R3134" s="1096"/>
      <c r="S3134" s="1091"/>
    </row>
    <row r="3135" spans="1:19" x14ac:dyDescent="0.3">
      <c r="A3135" s="1090">
        <v>3130</v>
      </c>
      <c r="B3135" s="1091"/>
      <c r="C3135" s="1091"/>
      <c r="D3135" s="1097"/>
      <c r="E3135" s="1093">
        <f t="shared" si="193"/>
        <v>0</v>
      </c>
      <c r="F3135" s="1094">
        <f t="shared" si="194"/>
        <v>0</v>
      </c>
      <c r="G3135" s="1095">
        <f t="shared" si="195"/>
        <v>0</v>
      </c>
      <c r="H3135" s="1090" t="str">
        <f t="shared" ca="1" si="196"/>
        <v/>
      </c>
      <c r="I3135" s="1109"/>
      <c r="J3135" s="1109"/>
      <c r="K3135" s="1112"/>
      <c r="L3135" s="1091"/>
      <c r="M3135" s="1091"/>
      <c r="N3135" s="1091"/>
      <c r="O3135" s="1091"/>
      <c r="P3135" s="1096"/>
      <c r="Q3135" s="1096"/>
      <c r="R3135" s="1096"/>
      <c r="S3135" s="1091"/>
    </row>
    <row r="3136" spans="1:19" x14ac:dyDescent="0.3">
      <c r="A3136" s="1090">
        <v>3131</v>
      </c>
      <c r="B3136" s="1091"/>
      <c r="C3136" s="1091"/>
      <c r="D3136" s="1097"/>
      <c r="E3136" s="1093">
        <f t="shared" si="193"/>
        <v>0</v>
      </c>
      <c r="F3136" s="1094">
        <f t="shared" si="194"/>
        <v>0</v>
      </c>
      <c r="G3136" s="1095">
        <f t="shared" si="195"/>
        <v>0</v>
      </c>
      <c r="H3136" s="1090" t="str">
        <f t="shared" ca="1" si="196"/>
        <v/>
      </c>
      <c r="I3136" s="1109"/>
      <c r="J3136" s="1109"/>
      <c r="K3136" s="1112"/>
      <c r="L3136" s="1091"/>
      <c r="M3136" s="1091"/>
      <c r="N3136" s="1091"/>
      <c r="O3136" s="1091"/>
      <c r="P3136" s="1096"/>
      <c r="Q3136" s="1096"/>
      <c r="R3136" s="1096"/>
      <c r="S3136" s="1091"/>
    </row>
    <row r="3137" spans="1:19" x14ac:dyDescent="0.3">
      <c r="A3137" s="1090">
        <v>3132</v>
      </c>
      <c r="B3137" s="1091"/>
      <c r="C3137" s="1091"/>
      <c r="D3137" s="1097"/>
      <c r="E3137" s="1093">
        <f t="shared" si="193"/>
        <v>0</v>
      </c>
      <c r="F3137" s="1094">
        <f t="shared" si="194"/>
        <v>0</v>
      </c>
      <c r="G3137" s="1095">
        <f t="shared" si="195"/>
        <v>0</v>
      </c>
      <c r="H3137" s="1090" t="str">
        <f t="shared" ca="1" si="196"/>
        <v/>
      </c>
      <c r="I3137" s="1109"/>
      <c r="J3137" s="1109"/>
      <c r="K3137" s="1112"/>
      <c r="L3137" s="1091"/>
      <c r="M3137" s="1091"/>
      <c r="N3137" s="1091"/>
      <c r="O3137" s="1091"/>
      <c r="P3137" s="1096"/>
      <c r="Q3137" s="1096"/>
      <c r="R3137" s="1096"/>
      <c r="S3137" s="1091"/>
    </row>
    <row r="3138" spans="1:19" x14ac:dyDescent="0.3">
      <c r="A3138" s="1090">
        <v>3133</v>
      </c>
      <c r="B3138" s="1091"/>
      <c r="C3138" s="1091"/>
      <c r="D3138" s="1097"/>
      <c r="E3138" s="1093">
        <f t="shared" si="193"/>
        <v>0</v>
      </c>
      <c r="F3138" s="1094">
        <f t="shared" si="194"/>
        <v>0</v>
      </c>
      <c r="G3138" s="1095">
        <f t="shared" si="195"/>
        <v>0</v>
      </c>
      <c r="H3138" s="1090" t="str">
        <f t="shared" ca="1" si="196"/>
        <v/>
      </c>
      <c r="I3138" s="1109"/>
      <c r="J3138" s="1109"/>
      <c r="K3138" s="1112"/>
      <c r="L3138" s="1091"/>
      <c r="M3138" s="1091"/>
      <c r="N3138" s="1091"/>
      <c r="O3138" s="1091"/>
      <c r="P3138" s="1096"/>
      <c r="Q3138" s="1096"/>
      <c r="R3138" s="1096"/>
      <c r="S3138" s="1091"/>
    </row>
    <row r="3139" spans="1:19" x14ac:dyDescent="0.3">
      <c r="A3139" s="1090">
        <v>3134</v>
      </c>
      <c r="B3139" s="1091"/>
      <c r="C3139" s="1091"/>
      <c r="D3139" s="1097"/>
      <c r="E3139" s="1093">
        <f t="shared" si="193"/>
        <v>0</v>
      </c>
      <c r="F3139" s="1094">
        <f t="shared" si="194"/>
        <v>0</v>
      </c>
      <c r="G3139" s="1095">
        <f t="shared" si="195"/>
        <v>0</v>
      </c>
      <c r="H3139" s="1090" t="str">
        <f t="shared" ca="1" si="196"/>
        <v/>
      </c>
      <c r="I3139" s="1109"/>
      <c r="J3139" s="1109"/>
      <c r="K3139" s="1112"/>
      <c r="L3139" s="1091"/>
      <c r="M3139" s="1091"/>
      <c r="N3139" s="1091"/>
      <c r="O3139" s="1091"/>
      <c r="P3139" s="1096"/>
      <c r="Q3139" s="1096"/>
      <c r="R3139" s="1096"/>
      <c r="S3139" s="1091"/>
    </row>
    <row r="3140" spans="1:19" x14ac:dyDescent="0.3">
      <c r="A3140" s="1090">
        <v>3135</v>
      </c>
      <c r="B3140" s="1091"/>
      <c r="C3140" s="1091"/>
      <c r="D3140" s="1097"/>
      <c r="E3140" s="1093">
        <f t="shared" si="193"/>
        <v>0</v>
      </c>
      <c r="F3140" s="1094">
        <f t="shared" si="194"/>
        <v>0</v>
      </c>
      <c r="G3140" s="1095">
        <f t="shared" si="195"/>
        <v>0</v>
      </c>
      <c r="H3140" s="1090" t="str">
        <f t="shared" ca="1" si="196"/>
        <v/>
      </c>
      <c r="I3140" s="1109"/>
      <c r="J3140" s="1109"/>
      <c r="K3140" s="1112"/>
      <c r="L3140" s="1091"/>
      <c r="M3140" s="1091"/>
      <c r="N3140" s="1091"/>
      <c r="O3140" s="1091"/>
      <c r="P3140" s="1096"/>
      <c r="Q3140" s="1096"/>
      <c r="R3140" s="1096"/>
      <c r="S3140" s="1091"/>
    </row>
    <row r="3141" spans="1:19" x14ac:dyDescent="0.3">
      <c r="A3141" s="1090">
        <v>3136</v>
      </c>
      <c r="B3141" s="1091"/>
      <c r="C3141" s="1091"/>
      <c r="D3141" s="1097"/>
      <c r="E3141" s="1093">
        <f t="shared" si="193"/>
        <v>0</v>
      </c>
      <c r="F3141" s="1094">
        <f t="shared" si="194"/>
        <v>0</v>
      </c>
      <c r="G3141" s="1095">
        <f t="shared" si="195"/>
        <v>0</v>
      </c>
      <c r="H3141" s="1090" t="str">
        <f t="shared" ca="1" si="196"/>
        <v/>
      </c>
      <c r="I3141" s="1109"/>
      <c r="J3141" s="1109"/>
      <c r="K3141" s="1112"/>
      <c r="L3141" s="1091"/>
      <c r="M3141" s="1091"/>
      <c r="N3141" s="1091"/>
      <c r="O3141" s="1091"/>
      <c r="P3141" s="1096"/>
      <c r="Q3141" s="1096"/>
      <c r="R3141" s="1096"/>
      <c r="S3141" s="1091"/>
    </row>
    <row r="3142" spans="1:19" x14ac:dyDescent="0.3">
      <c r="A3142" s="1090">
        <v>3137</v>
      </c>
      <c r="B3142" s="1091"/>
      <c r="C3142" s="1091"/>
      <c r="D3142" s="1097"/>
      <c r="E3142" s="1093">
        <f t="shared" si="193"/>
        <v>0</v>
      </c>
      <c r="F3142" s="1094">
        <f t="shared" si="194"/>
        <v>0</v>
      </c>
      <c r="G3142" s="1095">
        <f t="shared" si="195"/>
        <v>0</v>
      </c>
      <c r="H3142" s="1090" t="str">
        <f t="shared" ca="1" si="196"/>
        <v/>
      </c>
      <c r="I3142" s="1109"/>
      <c r="J3142" s="1109"/>
      <c r="K3142" s="1112"/>
      <c r="L3142" s="1091"/>
      <c r="M3142" s="1091"/>
      <c r="N3142" s="1091"/>
      <c r="O3142" s="1091"/>
      <c r="P3142" s="1096"/>
      <c r="Q3142" s="1096"/>
      <c r="R3142" s="1096"/>
      <c r="S3142" s="1091"/>
    </row>
    <row r="3143" spans="1:19" x14ac:dyDescent="0.3">
      <c r="A3143" s="1090">
        <v>3138</v>
      </c>
      <c r="B3143" s="1091"/>
      <c r="C3143" s="1091"/>
      <c r="D3143" s="1097"/>
      <c r="E3143" s="1093">
        <f t="shared" ref="E3143:E3206" si="197">D3143</f>
        <v>0</v>
      </c>
      <c r="F3143" s="1094">
        <f t="shared" ref="F3143:F3206" si="198">D3143</f>
        <v>0</v>
      </c>
      <c r="G3143" s="1095">
        <f t="shared" ref="G3143:G3206" si="199">D3143</f>
        <v>0</v>
      </c>
      <c r="H3143" s="1090" t="str">
        <f t="shared" ref="H3143:H3206" ca="1" si="200">IF(ISBLANK(D3143),"",DATEDIF(G3143,TODAY(),"y"))</f>
        <v/>
      </c>
      <c r="I3143" s="1109"/>
      <c r="J3143" s="1109"/>
      <c r="K3143" s="1112"/>
      <c r="L3143" s="1091"/>
      <c r="M3143" s="1091"/>
      <c r="N3143" s="1091"/>
      <c r="O3143" s="1091"/>
      <c r="P3143" s="1096"/>
      <c r="Q3143" s="1096"/>
      <c r="R3143" s="1096"/>
      <c r="S3143" s="1091"/>
    </row>
    <row r="3144" spans="1:19" x14ac:dyDescent="0.3">
      <c r="A3144" s="1090">
        <v>3139</v>
      </c>
      <c r="B3144" s="1091"/>
      <c r="C3144" s="1091"/>
      <c r="D3144" s="1097"/>
      <c r="E3144" s="1093">
        <f t="shared" si="197"/>
        <v>0</v>
      </c>
      <c r="F3144" s="1094">
        <f t="shared" si="198"/>
        <v>0</v>
      </c>
      <c r="G3144" s="1095">
        <f t="shared" si="199"/>
        <v>0</v>
      </c>
      <c r="H3144" s="1090" t="str">
        <f t="shared" ca="1" si="200"/>
        <v/>
      </c>
      <c r="I3144" s="1109"/>
      <c r="J3144" s="1109"/>
      <c r="K3144" s="1112"/>
      <c r="L3144" s="1091"/>
      <c r="M3144" s="1091"/>
      <c r="N3144" s="1091"/>
      <c r="O3144" s="1091"/>
      <c r="P3144" s="1096"/>
      <c r="Q3144" s="1096"/>
      <c r="R3144" s="1096"/>
      <c r="S3144" s="1091"/>
    </row>
    <row r="3145" spans="1:19" x14ac:dyDescent="0.3">
      <c r="A3145" s="1090">
        <v>3140</v>
      </c>
      <c r="B3145" s="1091"/>
      <c r="C3145" s="1091"/>
      <c r="D3145" s="1097"/>
      <c r="E3145" s="1093">
        <f t="shared" si="197"/>
        <v>0</v>
      </c>
      <c r="F3145" s="1094">
        <f t="shared" si="198"/>
        <v>0</v>
      </c>
      <c r="G3145" s="1095">
        <f t="shared" si="199"/>
        <v>0</v>
      </c>
      <c r="H3145" s="1090" t="str">
        <f t="shared" ca="1" si="200"/>
        <v/>
      </c>
      <c r="I3145" s="1109"/>
      <c r="J3145" s="1109"/>
      <c r="K3145" s="1112"/>
      <c r="L3145" s="1091"/>
      <c r="M3145" s="1091"/>
      <c r="N3145" s="1091"/>
      <c r="O3145" s="1091"/>
      <c r="P3145" s="1096"/>
      <c r="Q3145" s="1096"/>
      <c r="R3145" s="1096"/>
      <c r="S3145" s="1091"/>
    </row>
    <row r="3146" spans="1:19" x14ac:dyDescent="0.3">
      <c r="A3146" s="1090">
        <v>3141</v>
      </c>
      <c r="B3146" s="1091"/>
      <c r="C3146" s="1091"/>
      <c r="D3146" s="1097"/>
      <c r="E3146" s="1093">
        <f t="shared" si="197"/>
        <v>0</v>
      </c>
      <c r="F3146" s="1094">
        <f t="shared" si="198"/>
        <v>0</v>
      </c>
      <c r="G3146" s="1095">
        <f t="shared" si="199"/>
        <v>0</v>
      </c>
      <c r="H3146" s="1090" t="str">
        <f t="shared" ca="1" si="200"/>
        <v/>
      </c>
      <c r="I3146" s="1109"/>
      <c r="J3146" s="1109"/>
      <c r="K3146" s="1112"/>
      <c r="L3146" s="1091"/>
      <c r="M3146" s="1091"/>
      <c r="N3146" s="1091"/>
      <c r="O3146" s="1091"/>
      <c r="P3146" s="1096"/>
      <c r="Q3146" s="1096"/>
      <c r="R3146" s="1096"/>
      <c r="S3146" s="1091"/>
    </row>
    <row r="3147" spans="1:19" x14ac:dyDescent="0.3">
      <c r="A3147" s="1090">
        <v>3142</v>
      </c>
      <c r="B3147" s="1091"/>
      <c r="C3147" s="1091"/>
      <c r="D3147" s="1097"/>
      <c r="E3147" s="1093">
        <f t="shared" si="197"/>
        <v>0</v>
      </c>
      <c r="F3147" s="1094">
        <f t="shared" si="198"/>
        <v>0</v>
      </c>
      <c r="G3147" s="1095">
        <f t="shared" si="199"/>
        <v>0</v>
      </c>
      <c r="H3147" s="1090" t="str">
        <f t="shared" ca="1" si="200"/>
        <v/>
      </c>
      <c r="I3147" s="1109"/>
      <c r="J3147" s="1109"/>
      <c r="K3147" s="1112"/>
      <c r="L3147" s="1091"/>
      <c r="M3147" s="1091"/>
      <c r="N3147" s="1091"/>
      <c r="O3147" s="1091"/>
      <c r="P3147" s="1096"/>
      <c r="Q3147" s="1096"/>
      <c r="R3147" s="1096"/>
      <c r="S3147" s="1091"/>
    </row>
    <row r="3148" spans="1:19" x14ac:dyDescent="0.3">
      <c r="A3148" s="1090">
        <v>3143</v>
      </c>
      <c r="B3148" s="1091"/>
      <c r="C3148" s="1091"/>
      <c r="D3148" s="1097"/>
      <c r="E3148" s="1093">
        <f t="shared" si="197"/>
        <v>0</v>
      </c>
      <c r="F3148" s="1094">
        <f t="shared" si="198"/>
        <v>0</v>
      </c>
      <c r="G3148" s="1095">
        <f t="shared" si="199"/>
        <v>0</v>
      </c>
      <c r="H3148" s="1090" t="str">
        <f t="shared" ca="1" si="200"/>
        <v/>
      </c>
      <c r="I3148" s="1109"/>
      <c r="J3148" s="1109"/>
      <c r="K3148" s="1112"/>
      <c r="L3148" s="1091"/>
      <c r="M3148" s="1091"/>
      <c r="N3148" s="1091"/>
      <c r="O3148" s="1091"/>
      <c r="P3148" s="1096"/>
      <c r="Q3148" s="1096"/>
      <c r="R3148" s="1096"/>
      <c r="S3148" s="1091"/>
    </row>
    <row r="3149" spans="1:19" x14ac:dyDescent="0.3">
      <c r="A3149" s="1090">
        <v>3144</v>
      </c>
      <c r="B3149" s="1091"/>
      <c r="C3149" s="1091"/>
      <c r="D3149" s="1097"/>
      <c r="E3149" s="1093">
        <f t="shared" si="197"/>
        <v>0</v>
      </c>
      <c r="F3149" s="1094">
        <f t="shared" si="198"/>
        <v>0</v>
      </c>
      <c r="G3149" s="1095">
        <f t="shared" si="199"/>
        <v>0</v>
      </c>
      <c r="H3149" s="1090" t="str">
        <f t="shared" ca="1" si="200"/>
        <v/>
      </c>
      <c r="I3149" s="1109"/>
      <c r="J3149" s="1109"/>
      <c r="K3149" s="1112"/>
      <c r="L3149" s="1091"/>
      <c r="M3149" s="1091"/>
      <c r="N3149" s="1091"/>
      <c r="O3149" s="1091"/>
      <c r="P3149" s="1096"/>
      <c r="Q3149" s="1096"/>
      <c r="R3149" s="1096"/>
      <c r="S3149" s="1091"/>
    </row>
    <row r="3150" spans="1:19" x14ac:dyDescent="0.3">
      <c r="A3150" s="1090">
        <v>3145</v>
      </c>
      <c r="B3150" s="1091"/>
      <c r="C3150" s="1091"/>
      <c r="D3150" s="1097"/>
      <c r="E3150" s="1093">
        <f t="shared" si="197"/>
        <v>0</v>
      </c>
      <c r="F3150" s="1094">
        <f t="shared" si="198"/>
        <v>0</v>
      </c>
      <c r="G3150" s="1095">
        <f t="shared" si="199"/>
        <v>0</v>
      </c>
      <c r="H3150" s="1090" t="str">
        <f t="shared" ca="1" si="200"/>
        <v/>
      </c>
      <c r="I3150" s="1109"/>
      <c r="J3150" s="1109"/>
      <c r="K3150" s="1112"/>
      <c r="L3150" s="1091"/>
      <c r="M3150" s="1091"/>
      <c r="N3150" s="1091"/>
      <c r="O3150" s="1091"/>
      <c r="P3150" s="1096"/>
      <c r="Q3150" s="1096"/>
      <c r="R3150" s="1096"/>
      <c r="S3150" s="1091"/>
    </row>
    <row r="3151" spans="1:19" x14ac:dyDescent="0.3">
      <c r="A3151" s="1090">
        <v>3146</v>
      </c>
      <c r="B3151" s="1091"/>
      <c r="C3151" s="1091"/>
      <c r="D3151" s="1097"/>
      <c r="E3151" s="1093">
        <f t="shared" si="197"/>
        <v>0</v>
      </c>
      <c r="F3151" s="1094">
        <f t="shared" si="198"/>
        <v>0</v>
      </c>
      <c r="G3151" s="1095">
        <f t="shared" si="199"/>
        <v>0</v>
      </c>
      <c r="H3151" s="1090" t="str">
        <f t="shared" ca="1" si="200"/>
        <v/>
      </c>
      <c r="I3151" s="1109"/>
      <c r="J3151" s="1109"/>
      <c r="K3151" s="1112"/>
      <c r="L3151" s="1091"/>
      <c r="M3151" s="1091"/>
      <c r="N3151" s="1091"/>
      <c r="O3151" s="1091"/>
      <c r="P3151" s="1096"/>
      <c r="Q3151" s="1096"/>
      <c r="R3151" s="1096"/>
      <c r="S3151" s="1091"/>
    </row>
    <row r="3152" spans="1:19" x14ac:dyDescent="0.3">
      <c r="A3152" s="1090">
        <v>3147</v>
      </c>
      <c r="B3152" s="1091"/>
      <c r="C3152" s="1091"/>
      <c r="D3152" s="1097"/>
      <c r="E3152" s="1093">
        <f t="shared" si="197"/>
        <v>0</v>
      </c>
      <c r="F3152" s="1094">
        <f t="shared" si="198"/>
        <v>0</v>
      </c>
      <c r="G3152" s="1095">
        <f t="shared" si="199"/>
        <v>0</v>
      </c>
      <c r="H3152" s="1090" t="str">
        <f t="shared" ca="1" si="200"/>
        <v/>
      </c>
      <c r="I3152" s="1109"/>
      <c r="J3152" s="1109"/>
      <c r="K3152" s="1112"/>
      <c r="L3152" s="1091"/>
      <c r="M3152" s="1091"/>
      <c r="N3152" s="1091"/>
      <c r="O3152" s="1091"/>
      <c r="P3152" s="1096"/>
      <c r="Q3152" s="1096"/>
      <c r="R3152" s="1096"/>
      <c r="S3152" s="1091"/>
    </row>
    <row r="3153" spans="1:19" x14ac:dyDescent="0.3">
      <c r="A3153" s="1090">
        <v>3148</v>
      </c>
      <c r="B3153" s="1091"/>
      <c r="C3153" s="1091"/>
      <c r="D3153" s="1097"/>
      <c r="E3153" s="1093">
        <f t="shared" si="197"/>
        <v>0</v>
      </c>
      <c r="F3153" s="1094">
        <f t="shared" si="198"/>
        <v>0</v>
      </c>
      <c r="G3153" s="1095">
        <f t="shared" si="199"/>
        <v>0</v>
      </c>
      <c r="H3153" s="1090" t="str">
        <f t="shared" ca="1" si="200"/>
        <v/>
      </c>
      <c r="I3153" s="1109"/>
      <c r="J3153" s="1109"/>
      <c r="K3153" s="1112"/>
      <c r="L3153" s="1091"/>
      <c r="M3153" s="1091"/>
      <c r="N3153" s="1091"/>
      <c r="O3153" s="1091"/>
      <c r="P3153" s="1096"/>
      <c r="Q3153" s="1096"/>
      <c r="R3153" s="1096"/>
      <c r="S3153" s="1091"/>
    </row>
    <row r="3154" spans="1:19" x14ac:dyDescent="0.3">
      <c r="A3154" s="1090">
        <v>3149</v>
      </c>
      <c r="B3154" s="1091"/>
      <c r="C3154" s="1091"/>
      <c r="D3154" s="1097"/>
      <c r="E3154" s="1093">
        <f t="shared" si="197"/>
        <v>0</v>
      </c>
      <c r="F3154" s="1094">
        <f t="shared" si="198"/>
        <v>0</v>
      </c>
      <c r="G3154" s="1095">
        <f t="shared" si="199"/>
        <v>0</v>
      </c>
      <c r="H3154" s="1090" t="str">
        <f t="shared" ca="1" si="200"/>
        <v/>
      </c>
      <c r="I3154" s="1109"/>
      <c r="J3154" s="1109"/>
      <c r="K3154" s="1112"/>
      <c r="L3154" s="1091"/>
      <c r="M3154" s="1091"/>
      <c r="N3154" s="1091"/>
      <c r="O3154" s="1091"/>
      <c r="P3154" s="1096"/>
      <c r="Q3154" s="1096"/>
      <c r="R3154" s="1096"/>
      <c r="S3154" s="1091"/>
    </row>
    <row r="3155" spans="1:19" x14ac:dyDescent="0.3">
      <c r="A3155" s="1090">
        <v>3150</v>
      </c>
      <c r="B3155" s="1091"/>
      <c r="C3155" s="1091"/>
      <c r="D3155" s="1097"/>
      <c r="E3155" s="1093">
        <f t="shared" si="197"/>
        <v>0</v>
      </c>
      <c r="F3155" s="1094">
        <f t="shared" si="198"/>
        <v>0</v>
      </c>
      <c r="G3155" s="1095">
        <f t="shared" si="199"/>
        <v>0</v>
      </c>
      <c r="H3155" s="1090" t="str">
        <f t="shared" ca="1" si="200"/>
        <v/>
      </c>
      <c r="I3155" s="1109"/>
      <c r="J3155" s="1109"/>
      <c r="K3155" s="1112"/>
      <c r="L3155" s="1091"/>
      <c r="M3155" s="1091"/>
      <c r="N3155" s="1091"/>
      <c r="O3155" s="1091"/>
      <c r="P3155" s="1096"/>
      <c r="Q3155" s="1096"/>
      <c r="R3155" s="1096"/>
      <c r="S3155" s="1091"/>
    </row>
    <row r="3156" spans="1:19" x14ac:dyDescent="0.3">
      <c r="A3156" s="1090">
        <v>3151</v>
      </c>
      <c r="B3156" s="1091"/>
      <c r="C3156" s="1091"/>
      <c r="D3156" s="1097"/>
      <c r="E3156" s="1093">
        <f t="shared" si="197"/>
        <v>0</v>
      </c>
      <c r="F3156" s="1094">
        <f t="shared" si="198"/>
        <v>0</v>
      </c>
      <c r="G3156" s="1095">
        <f t="shared" si="199"/>
        <v>0</v>
      </c>
      <c r="H3156" s="1090" t="str">
        <f t="shared" ca="1" si="200"/>
        <v/>
      </c>
      <c r="I3156" s="1109"/>
      <c r="J3156" s="1109"/>
      <c r="K3156" s="1112"/>
      <c r="L3156" s="1091"/>
      <c r="M3156" s="1091"/>
      <c r="N3156" s="1091"/>
      <c r="O3156" s="1091"/>
      <c r="P3156" s="1096"/>
      <c r="Q3156" s="1096"/>
      <c r="R3156" s="1096"/>
      <c r="S3156" s="1091"/>
    </row>
    <row r="3157" spans="1:19" x14ac:dyDescent="0.3">
      <c r="A3157" s="1090">
        <v>3152</v>
      </c>
      <c r="B3157" s="1091"/>
      <c r="C3157" s="1091"/>
      <c r="D3157" s="1097"/>
      <c r="E3157" s="1093">
        <f t="shared" si="197"/>
        <v>0</v>
      </c>
      <c r="F3157" s="1094">
        <f t="shared" si="198"/>
        <v>0</v>
      </c>
      <c r="G3157" s="1095">
        <f t="shared" si="199"/>
        <v>0</v>
      </c>
      <c r="H3157" s="1090" t="str">
        <f t="shared" ca="1" si="200"/>
        <v/>
      </c>
      <c r="I3157" s="1109"/>
      <c r="J3157" s="1109"/>
      <c r="K3157" s="1112"/>
      <c r="L3157" s="1091"/>
      <c r="M3157" s="1091"/>
      <c r="N3157" s="1091"/>
      <c r="O3157" s="1091"/>
      <c r="P3157" s="1096"/>
      <c r="Q3157" s="1096"/>
      <c r="R3157" s="1096"/>
      <c r="S3157" s="1091"/>
    </row>
    <row r="3158" spans="1:19" x14ac:dyDescent="0.3">
      <c r="A3158" s="1090">
        <v>3153</v>
      </c>
      <c r="B3158" s="1091"/>
      <c r="C3158" s="1091"/>
      <c r="D3158" s="1097"/>
      <c r="E3158" s="1093">
        <f t="shared" si="197"/>
        <v>0</v>
      </c>
      <c r="F3158" s="1094">
        <f t="shared" si="198"/>
        <v>0</v>
      </c>
      <c r="G3158" s="1095">
        <f t="shared" si="199"/>
        <v>0</v>
      </c>
      <c r="H3158" s="1090" t="str">
        <f t="shared" ca="1" si="200"/>
        <v/>
      </c>
      <c r="I3158" s="1109"/>
      <c r="J3158" s="1109"/>
      <c r="K3158" s="1112"/>
      <c r="L3158" s="1091"/>
      <c r="M3158" s="1091"/>
      <c r="N3158" s="1091"/>
      <c r="O3158" s="1091"/>
      <c r="P3158" s="1096"/>
      <c r="Q3158" s="1096"/>
      <c r="R3158" s="1096"/>
      <c r="S3158" s="1091"/>
    </row>
    <row r="3159" spans="1:19" x14ac:dyDescent="0.3">
      <c r="A3159" s="1090">
        <v>3154</v>
      </c>
      <c r="B3159" s="1091"/>
      <c r="C3159" s="1091"/>
      <c r="D3159" s="1097"/>
      <c r="E3159" s="1093">
        <f t="shared" si="197"/>
        <v>0</v>
      </c>
      <c r="F3159" s="1094">
        <f t="shared" si="198"/>
        <v>0</v>
      </c>
      <c r="G3159" s="1095">
        <f t="shared" si="199"/>
        <v>0</v>
      </c>
      <c r="H3159" s="1090" t="str">
        <f t="shared" ca="1" si="200"/>
        <v/>
      </c>
      <c r="I3159" s="1109"/>
      <c r="J3159" s="1109"/>
      <c r="K3159" s="1112"/>
      <c r="L3159" s="1091"/>
      <c r="M3159" s="1091"/>
      <c r="N3159" s="1091"/>
      <c r="O3159" s="1091"/>
      <c r="P3159" s="1096"/>
      <c r="Q3159" s="1096"/>
      <c r="R3159" s="1096"/>
      <c r="S3159" s="1091"/>
    </row>
    <row r="3160" spans="1:19" x14ac:dyDescent="0.3">
      <c r="A3160" s="1090">
        <v>3155</v>
      </c>
      <c r="B3160" s="1091"/>
      <c r="C3160" s="1091"/>
      <c r="D3160" s="1097"/>
      <c r="E3160" s="1093">
        <f t="shared" si="197"/>
        <v>0</v>
      </c>
      <c r="F3160" s="1094">
        <f t="shared" si="198"/>
        <v>0</v>
      </c>
      <c r="G3160" s="1095">
        <f t="shared" si="199"/>
        <v>0</v>
      </c>
      <c r="H3160" s="1090" t="str">
        <f t="shared" ca="1" si="200"/>
        <v/>
      </c>
      <c r="I3160" s="1109"/>
      <c r="J3160" s="1109"/>
      <c r="K3160" s="1112"/>
      <c r="L3160" s="1091"/>
      <c r="M3160" s="1091"/>
      <c r="N3160" s="1091"/>
      <c r="O3160" s="1091"/>
      <c r="P3160" s="1096"/>
      <c r="Q3160" s="1096"/>
      <c r="R3160" s="1096"/>
      <c r="S3160" s="1091"/>
    </row>
    <row r="3161" spans="1:19" x14ac:dyDescent="0.3">
      <c r="A3161" s="1090">
        <v>3156</v>
      </c>
      <c r="B3161" s="1091"/>
      <c r="C3161" s="1091"/>
      <c r="D3161" s="1097"/>
      <c r="E3161" s="1093">
        <f t="shared" si="197"/>
        <v>0</v>
      </c>
      <c r="F3161" s="1094">
        <f t="shared" si="198"/>
        <v>0</v>
      </c>
      <c r="G3161" s="1095">
        <f t="shared" si="199"/>
        <v>0</v>
      </c>
      <c r="H3161" s="1090" t="str">
        <f t="shared" ca="1" si="200"/>
        <v/>
      </c>
      <c r="I3161" s="1109"/>
      <c r="J3161" s="1109"/>
      <c r="K3161" s="1112"/>
      <c r="L3161" s="1091"/>
      <c r="M3161" s="1091"/>
      <c r="N3161" s="1091"/>
      <c r="O3161" s="1091"/>
      <c r="P3161" s="1096"/>
      <c r="Q3161" s="1096"/>
      <c r="R3161" s="1096"/>
      <c r="S3161" s="1091"/>
    </row>
    <row r="3162" spans="1:19" x14ac:dyDescent="0.3">
      <c r="A3162" s="1090">
        <v>3157</v>
      </c>
      <c r="B3162" s="1091"/>
      <c r="C3162" s="1091"/>
      <c r="D3162" s="1097"/>
      <c r="E3162" s="1093">
        <f t="shared" si="197"/>
        <v>0</v>
      </c>
      <c r="F3162" s="1094">
        <f t="shared" si="198"/>
        <v>0</v>
      </c>
      <c r="G3162" s="1095">
        <f t="shared" si="199"/>
        <v>0</v>
      </c>
      <c r="H3162" s="1090" t="str">
        <f t="shared" ca="1" si="200"/>
        <v/>
      </c>
      <c r="I3162" s="1109"/>
      <c r="J3162" s="1109"/>
      <c r="K3162" s="1112"/>
      <c r="L3162" s="1091"/>
      <c r="M3162" s="1091"/>
      <c r="N3162" s="1091"/>
      <c r="O3162" s="1091"/>
      <c r="P3162" s="1096"/>
      <c r="Q3162" s="1096"/>
      <c r="R3162" s="1096"/>
      <c r="S3162" s="1091"/>
    </row>
    <row r="3163" spans="1:19" x14ac:dyDescent="0.3">
      <c r="A3163" s="1090">
        <v>3158</v>
      </c>
      <c r="B3163" s="1091"/>
      <c r="C3163" s="1091"/>
      <c r="D3163" s="1097"/>
      <c r="E3163" s="1093">
        <f t="shared" si="197"/>
        <v>0</v>
      </c>
      <c r="F3163" s="1094">
        <f t="shared" si="198"/>
        <v>0</v>
      </c>
      <c r="G3163" s="1095">
        <f t="shared" si="199"/>
        <v>0</v>
      </c>
      <c r="H3163" s="1090" t="str">
        <f t="shared" ca="1" si="200"/>
        <v/>
      </c>
      <c r="I3163" s="1109"/>
      <c r="J3163" s="1109"/>
      <c r="K3163" s="1112"/>
      <c r="L3163" s="1091"/>
      <c r="M3163" s="1091"/>
      <c r="N3163" s="1091"/>
      <c r="O3163" s="1091"/>
      <c r="P3163" s="1096"/>
      <c r="Q3163" s="1096"/>
      <c r="R3163" s="1096"/>
      <c r="S3163" s="1091"/>
    </row>
    <row r="3164" spans="1:19" x14ac:dyDescent="0.3">
      <c r="A3164" s="1090">
        <v>3159</v>
      </c>
      <c r="B3164" s="1091"/>
      <c r="C3164" s="1091"/>
      <c r="D3164" s="1097"/>
      <c r="E3164" s="1093">
        <f t="shared" si="197"/>
        <v>0</v>
      </c>
      <c r="F3164" s="1094">
        <f t="shared" si="198"/>
        <v>0</v>
      </c>
      <c r="G3164" s="1095">
        <f t="shared" si="199"/>
        <v>0</v>
      </c>
      <c r="H3164" s="1090" t="str">
        <f t="shared" ca="1" si="200"/>
        <v/>
      </c>
      <c r="I3164" s="1109"/>
      <c r="J3164" s="1109"/>
      <c r="K3164" s="1112"/>
      <c r="L3164" s="1091"/>
      <c r="M3164" s="1091"/>
      <c r="N3164" s="1091"/>
      <c r="O3164" s="1091"/>
      <c r="P3164" s="1096"/>
      <c r="Q3164" s="1096"/>
      <c r="R3164" s="1096"/>
      <c r="S3164" s="1091"/>
    </row>
    <row r="3165" spans="1:19" x14ac:dyDescent="0.3">
      <c r="A3165" s="1090">
        <v>3160</v>
      </c>
      <c r="B3165" s="1091"/>
      <c r="C3165" s="1091"/>
      <c r="D3165" s="1097"/>
      <c r="E3165" s="1093">
        <f t="shared" si="197"/>
        <v>0</v>
      </c>
      <c r="F3165" s="1094">
        <f t="shared" si="198"/>
        <v>0</v>
      </c>
      <c r="G3165" s="1095">
        <f t="shared" si="199"/>
        <v>0</v>
      </c>
      <c r="H3165" s="1090" t="str">
        <f t="shared" ca="1" si="200"/>
        <v/>
      </c>
      <c r="I3165" s="1109"/>
      <c r="J3165" s="1109"/>
      <c r="K3165" s="1112"/>
      <c r="L3165" s="1091"/>
      <c r="M3165" s="1091"/>
      <c r="N3165" s="1091"/>
      <c r="O3165" s="1091"/>
      <c r="P3165" s="1096"/>
      <c r="Q3165" s="1096"/>
      <c r="R3165" s="1096"/>
      <c r="S3165" s="1091"/>
    </row>
    <row r="3166" spans="1:19" x14ac:dyDescent="0.3">
      <c r="A3166" s="1090">
        <v>3161</v>
      </c>
      <c r="B3166" s="1091"/>
      <c r="C3166" s="1091"/>
      <c r="D3166" s="1097"/>
      <c r="E3166" s="1093">
        <f t="shared" si="197"/>
        <v>0</v>
      </c>
      <c r="F3166" s="1094">
        <f t="shared" si="198"/>
        <v>0</v>
      </c>
      <c r="G3166" s="1095">
        <f t="shared" si="199"/>
        <v>0</v>
      </c>
      <c r="H3166" s="1090" t="str">
        <f t="shared" ca="1" si="200"/>
        <v/>
      </c>
      <c r="I3166" s="1109"/>
      <c r="J3166" s="1109"/>
      <c r="K3166" s="1112"/>
      <c r="L3166" s="1091"/>
      <c r="M3166" s="1091"/>
      <c r="N3166" s="1091"/>
      <c r="O3166" s="1091"/>
      <c r="P3166" s="1096"/>
      <c r="Q3166" s="1096"/>
      <c r="R3166" s="1096"/>
      <c r="S3166" s="1091"/>
    </row>
    <row r="3167" spans="1:19" x14ac:dyDescent="0.3">
      <c r="A3167" s="1090">
        <v>3162</v>
      </c>
      <c r="B3167" s="1091"/>
      <c r="C3167" s="1091"/>
      <c r="D3167" s="1097"/>
      <c r="E3167" s="1093">
        <f t="shared" si="197"/>
        <v>0</v>
      </c>
      <c r="F3167" s="1094">
        <f t="shared" si="198"/>
        <v>0</v>
      </c>
      <c r="G3167" s="1095">
        <f t="shared" si="199"/>
        <v>0</v>
      </c>
      <c r="H3167" s="1090" t="str">
        <f t="shared" ca="1" si="200"/>
        <v/>
      </c>
      <c r="I3167" s="1109"/>
      <c r="J3167" s="1109"/>
      <c r="K3167" s="1112"/>
      <c r="L3167" s="1091"/>
      <c r="M3167" s="1091"/>
      <c r="N3167" s="1091"/>
      <c r="O3167" s="1091"/>
      <c r="P3167" s="1096"/>
      <c r="Q3167" s="1096"/>
      <c r="R3167" s="1096"/>
      <c r="S3167" s="1091"/>
    </row>
    <row r="3168" spans="1:19" x14ac:dyDescent="0.3">
      <c r="A3168" s="1090">
        <v>3163</v>
      </c>
      <c r="B3168" s="1091"/>
      <c r="C3168" s="1091"/>
      <c r="D3168" s="1097"/>
      <c r="E3168" s="1093">
        <f t="shared" si="197"/>
        <v>0</v>
      </c>
      <c r="F3168" s="1094">
        <f t="shared" si="198"/>
        <v>0</v>
      </c>
      <c r="G3168" s="1095">
        <f t="shared" si="199"/>
        <v>0</v>
      </c>
      <c r="H3168" s="1090" t="str">
        <f t="shared" ca="1" si="200"/>
        <v/>
      </c>
      <c r="I3168" s="1109"/>
      <c r="J3168" s="1109"/>
      <c r="K3168" s="1112"/>
      <c r="L3168" s="1091"/>
      <c r="M3168" s="1091"/>
      <c r="N3168" s="1091"/>
      <c r="O3168" s="1091"/>
      <c r="P3168" s="1096"/>
      <c r="Q3168" s="1096"/>
      <c r="R3168" s="1096"/>
      <c r="S3168" s="1091"/>
    </row>
    <row r="3169" spans="1:19" x14ac:dyDescent="0.3">
      <c r="A3169" s="1090">
        <v>3164</v>
      </c>
      <c r="B3169" s="1091"/>
      <c r="C3169" s="1091"/>
      <c r="D3169" s="1097"/>
      <c r="E3169" s="1093">
        <f t="shared" si="197"/>
        <v>0</v>
      </c>
      <c r="F3169" s="1094">
        <f t="shared" si="198"/>
        <v>0</v>
      </c>
      <c r="G3169" s="1095">
        <f t="shared" si="199"/>
        <v>0</v>
      </c>
      <c r="H3169" s="1090" t="str">
        <f t="shared" ca="1" si="200"/>
        <v/>
      </c>
      <c r="I3169" s="1109"/>
      <c r="J3169" s="1109"/>
      <c r="K3169" s="1112"/>
      <c r="L3169" s="1091"/>
      <c r="M3169" s="1091"/>
      <c r="N3169" s="1091"/>
      <c r="O3169" s="1091"/>
      <c r="P3169" s="1096"/>
      <c r="Q3169" s="1096"/>
      <c r="R3169" s="1096"/>
      <c r="S3169" s="1091"/>
    </row>
    <row r="3170" spans="1:19" x14ac:dyDescent="0.3">
      <c r="A3170" s="1090">
        <v>3165</v>
      </c>
      <c r="B3170" s="1091"/>
      <c r="C3170" s="1091"/>
      <c r="D3170" s="1097"/>
      <c r="E3170" s="1093">
        <f t="shared" si="197"/>
        <v>0</v>
      </c>
      <c r="F3170" s="1094">
        <f t="shared" si="198"/>
        <v>0</v>
      </c>
      <c r="G3170" s="1095">
        <f t="shared" si="199"/>
        <v>0</v>
      </c>
      <c r="H3170" s="1090" t="str">
        <f t="shared" ca="1" si="200"/>
        <v/>
      </c>
      <c r="I3170" s="1109"/>
      <c r="J3170" s="1109"/>
      <c r="K3170" s="1112"/>
      <c r="L3170" s="1091"/>
      <c r="M3170" s="1091"/>
      <c r="N3170" s="1091"/>
      <c r="O3170" s="1091"/>
      <c r="P3170" s="1096"/>
      <c r="Q3170" s="1096"/>
      <c r="R3170" s="1096"/>
      <c r="S3170" s="1091"/>
    </row>
    <row r="3171" spans="1:19" x14ac:dyDescent="0.3">
      <c r="A3171" s="1090">
        <v>3166</v>
      </c>
      <c r="B3171" s="1091"/>
      <c r="C3171" s="1091"/>
      <c r="D3171" s="1097"/>
      <c r="E3171" s="1093">
        <f t="shared" si="197"/>
        <v>0</v>
      </c>
      <c r="F3171" s="1094">
        <f t="shared" si="198"/>
        <v>0</v>
      </c>
      <c r="G3171" s="1095">
        <f t="shared" si="199"/>
        <v>0</v>
      </c>
      <c r="H3171" s="1090" t="str">
        <f t="shared" ca="1" si="200"/>
        <v/>
      </c>
      <c r="I3171" s="1109"/>
      <c r="J3171" s="1109"/>
      <c r="K3171" s="1112"/>
      <c r="L3171" s="1091"/>
      <c r="M3171" s="1091"/>
      <c r="N3171" s="1091"/>
      <c r="O3171" s="1091"/>
      <c r="P3171" s="1096"/>
      <c r="Q3171" s="1096"/>
      <c r="R3171" s="1096"/>
      <c r="S3171" s="1091"/>
    </row>
    <row r="3172" spans="1:19" x14ac:dyDescent="0.3">
      <c r="A3172" s="1090">
        <v>3167</v>
      </c>
      <c r="B3172" s="1091"/>
      <c r="C3172" s="1091"/>
      <c r="D3172" s="1097"/>
      <c r="E3172" s="1093">
        <f t="shared" si="197"/>
        <v>0</v>
      </c>
      <c r="F3172" s="1094">
        <f t="shared" si="198"/>
        <v>0</v>
      </c>
      <c r="G3172" s="1095">
        <f t="shared" si="199"/>
        <v>0</v>
      </c>
      <c r="H3172" s="1090" t="str">
        <f t="shared" ca="1" si="200"/>
        <v/>
      </c>
      <c r="I3172" s="1109"/>
      <c r="J3172" s="1109"/>
      <c r="K3172" s="1112"/>
      <c r="L3172" s="1091"/>
      <c r="M3172" s="1091"/>
      <c r="N3172" s="1091"/>
      <c r="O3172" s="1091"/>
      <c r="P3172" s="1096"/>
      <c r="Q3172" s="1096"/>
      <c r="R3172" s="1096"/>
      <c r="S3172" s="1091"/>
    </row>
    <row r="3173" spans="1:19" x14ac:dyDescent="0.3">
      <c r="A3173" s="1090">
        <v>3168</v>
      </c>
      <c r="B3173" s="1091"/>
      <c r="C3173" s="1091"/>
      <c r="D3173" s="1097"/>
      <c r="E3173" s="1093">
        <f t="shared" si="197"/>
        <v>0</v>
      </c>
      <c r="F3173" s="1094">
        <f t="shared" si="198"/>
        <v>0</v>
      </c>
      <c r="G3173" s="1095">
        <f t="shared" si="199"/>
        <v>0</v>
      </c>
      <c r="H3173" s="1090" t="str">
        <f t="shared" ca="1" si="200"/>
        <v/>
      </c>
      <c r="I3173" s="1109"/>
      <c r="J3173" s="1109"/>
      <c r="K3173" s="1112"/>
      <c r="L3173" s="1091"/>
      <c r="M3173" s="1091"/>
      <c r="N3173" s="1091"/>
      <c r="O3173" s="1091"/>
      <c r="P3173" s="1096"/>
      <c r="Q3173" s="1096"/>
      <c r="R3173" s="1096"/>
      <c r="S3173" s="1091"/>
    </row>
    <row r="3174" spans="1:19" x14ac:dyDescent="0.3">
      <c r="A3174" s="1090">
        <v>3169</v>
      </c>
      <c r="B3174" s="1091"/>
      <c r="C3174" s="1091"/>
      <c r="D3174" s="1097"/>
      <c r="E3174" s="1093">
        <f t="shared" si="197"/>
        <v>0</v>
      </c>
      <c r="F3174" s="1094">
        <f t="shared" si="198"/>
        <v>0</v>
      </c>
      <c r="G3174" s="1095">
        <f t="shared" si="199"/>
        <v>0</v>
      </c>
      <c r="H3174" s="1090" t="str">
        <f t="shared" ca="1" si="200"/>
        <v/>
      </c>
      <c r="I3174" s="1109"/>
      <c r="J3174" s="1109"/>
      <c r="K3174" s="1112"/>
      <c r="L3174" s="1091"/>
      <c r="M3174" s="1091"/>
      <c r="N3174" s="1091"/>
      <c r="O3174" s="1091"/>
      <c r="P3174" s="1096"/>
      <c r="Q3174" s="1096"/>
      <c r="R3174" s="1096"/>
      <c r="S3174" s="1091"/>
    </row>
    <row r="3175" spans="1:19" x14ac:dyDescent="0.3">
      <c r="A3175" s="1090">
        <v>3170</v>
      </c>
      <c r="B3175" s="1091"/>
      <c r="C3175" s="1091"/>
      <c r="D3175" s="1097"/>
      <c r="E3175" s="1093">
        <f t="shared" si="197"/>
        <v>0</v>
      </c>
      <c r="F3175" s="1094">
        <f t="shared" si="198"/>
        <v>0</v>
      </c>
      <c r="G3175" s="1095">
        <f t="shared" si="199"/>
        <v>0</v>
      </c>
      <c r="H3175" s="1090" t="str">
        <f t="shared" ca="1" si="200"/>
        <v/>
      </c>
      <c r="I3175" s="1109"/>
      <c r="J3175" s="1109"/>
      <c r="K3175" s="1112"/>
      <c r="L3175" s="1091"/>
      <c r="M3175" s="1091"/>
      <c r="N3175" s="1091"/>
      <c r="O3175" s="1091"/>
      <c r="P3175" s="1096"/>
      <c r="Q3175" s="1096"/>
      <c r="R3175" s="1096"/>
      <c r="S3175" s="1091"/>
    </row>
    <row r="3176" spans="1:19" x14ac:dyDescent="0.3">
      <c r="A3176" s="1090">
        <v>3171</v>
      </c>
      <c r="B3176" s="1091"/>
      <c r="C3176" s="1091"/>
      <c r="D3176" s="1097"/>
      <c r="E3176" s="1093">
        <f t="shared" si="197"/>
        <v>0</v>
      </c>
      <c r="F3176" s="1094">
        <f t="shared" si="198"/>
        <v>0</v>
      </c>
      <c r="G3176" s="1095">
        <f t="shared" si="199"/>
        <v>0</v>
      </c>
      <c r="H3176" s="1090" t="str">
        <f t="shared" ca="1" si="200"/>
        <v/>
      </c>
      <c r="I3176" s="1109"/>
      <c r="J3176" s="1109"/>
      <c r="K3176" s="1112"/>
      <c r="L3176" s="1091"/>
      <c r="M3176" s="1091"/>
      <c r="N3176" s="1091"/>
      <c r="O3176" s="1091"/>
      <c r="P3176" s="1096"/>
      <c r="Q3176" s="1096"/>
      <c r="R3176" s="1096"/>
      <c r="S3176" s="1091"/>
    </row>
    <row r="3177" spans="1:19" x14ac:dyDescent="0.3">
      <c r="A3177" s="1090">
        <v>3172</v>
      </c>
      <c r="B3177" s="1091"/>
      <c r="C3177" s="1091"/>
      <c r="D3177" s="1097"/>
      <c r="E3177" s="1093">
        <f t="shared" si="197"/>
        <v>0</v>
      </c>
      <c r="F3177" s="1094">
        <f t="shared" si="198"/>
        <v>0</v>
      </c>
      <c r="G3177" s="1095">
        <f t="shared" si="199"/>
        <v>0</v>
      </c>
      <c r="H3177" s="1090" t="str">
        <f t="shared" ca="1" si="200"/>
        <v/>
      </c>
      <c r="I3177" s="1109"/>
      <c r="J3177" s="1109"/>
      <c r="K3177" s="1112"/>
      <c r="L3177" s="1091"/>
      <c r="M3177" s="1091"/>
      <c r="N3177" s="1091"/>
      <c r="O3177" s="1091"/>
      <c r="P3177" s="1096"/>
      <c r="Q3177" s="1096"/>
      <c r="R3177" s="1096"/>
      <c r="S3177" s="1091"/>
    </row>
    <row r="3178" spans="1:19" x14ac:dyDescent="0.3">
      <c r="A3178" s="1090">
        <v>3173</v>
      </c>
      <c r="B3178" s="1091"/>
      <c r="C3178" s="1091"/>
      <c r="D3178" s="1097"/>
      <c r="E3178" s="1093">
        <f t="shared" si="197"/>
        <v>0</v>
      </c>
      <c r="F3178" s="1094">
        <f t="shared" si="198"/>
        <v>0</v>
      </c>
      <c r="G3178" s="1095">
        <f t="shared" si="199"/>
        <v>0</v>
      </c>
      <c r="H3178" s="1090" t="str">
        <f t="shared" ca="1" si="200"/>
        <v/>
      </c>
      <c r="I3178" s="1109"/>
      <c r="J3178" s="1109"/>
      <c r="K3178" s="1112"/>
      <c r="L3178" s="1091"/>
      <c r="M3178" s="1091"/>
      <c r="N3178" s="1091"/>
      <c r="O3178" s="1091"/>
      <c r="P3178" s="1096"/>
      <c r="Q3178" s="1096"/>
      <c r="R3178" s="1096"/>
      <c r="S3178" s="1091"/>
    </row>
    <row r="3179" spans="1:19" x14ac:dyDescent="0.3">
      <c r="A3179" s="1090">
        <v>3174</v>
      </c>
      <c r="B3179" s="1091"/>
      <c r="C3179" s="1091"/>
      <c r="D3179" s="1097"/>
      <c r="E3179" s="1093">
        <f t="shared" si="197"/>
        <v>0</v>
      </c>
      <c r="F3179" s="1094">
        <f t="shared" si="198"/>
        <v>0</v>
      </c>
      <c r="G3179" s="1095">
        <f t="shared" si="199"/>
        <v>0</v>
      </c>
      <c r="H3179" s="1090" t="str">
        <f t="shared" ca="1" si="200"/>
        <v/>
      </c>
      <c r="I3179" s="1109"/>
      <c r="J3179" s="1109"/>
      <c r="K3179" s="1112"/>
      <c r="L3179" s="1091"/>
      <c r="M3179" s="1091"/>
      <c r="N3179" s="1091"/>
      <c r="O3179" s="1091"/>
      <c r="P3179" s="1096"/>
      <c r="Q3179" s="1096"/>
      <c r="R3179" s="1096"/>
      <c r="S3179" s="1091"/>
    </row>
    <row r="3180" spans="1:19" x14ac:dyDescent="0.3">
      <c r="A3180" s="1090">
        <v>3175</v>
      </c>
      <c r="B3180" s="1091"/>
      <c r="C3180" s="1091"/>
      <c r="D3180" s="1097"/>
      <c r="E3180" s="1093">
        <f t="shared" si="197"/>
        <v>0</v>
      </c>
      <c r="F3180" s="1094">
        <f t="shared" si="198"/>
        <v>0</v>
      </c>
      <c r="G3180" s="1095">
        <f t="shared" si="199"/>
        <v>0</v>
      </c>
      <c r="H3180" s="1090" t="str">
        <f t="shared" ca="1" si="200"/>
        <v/>
      </c>
      <c r="I3180" s="1109"/>
      <c r="J3180" s="1109"/>
      <c r="K3180" s="1112"/>
      <c r="L3180" s="1091"/>
      <c r="M3180" s="1091"/>
      <c r="N3180" s="1091"/>
      <c r="O3180" s="1091"/>
      <c r="P3180" s="1096"/>
      <c r="Q3180" s="1096"/>
      <c r="R3180" s="1096"/>
      <c r="S3180" s="1091"/>
    </row>
    <row r="3181" spans="1:19" x14ac:dyDescent="0.3">
      <c r="A3181" s="1090">
        <v>3176</v>
      </c>
      <c r="B3181" s="1091"/>
      <c r="C3181" s="1091"/>
      <c r="D3181" s="1097"/>
      <c r="E3181" s="1093">
        <f t="shared" si="197"/>
        <v>0</v>
      </c>
      <c r="F3181" s="1094">
        <f t="shared" si="198"/>
        <v>0</v>
      </c>
      <c r="G3181" s="1095">
        <f t="shared" si="199"/>
        <v>0</v>
      </c>
      <c r="H3181" s="1090" t="str">
        <f t="shared" ca="1" si="200"/>
        <v/>
      </c>
      <c r="I3181" s="1109"/>
      <c r="J3181" s="1109"/>
      <c r="K3181" s="1112"/>
      <c r="L3181" s="1091"/>
      <c r="M3181" s="1091"/>
      <c r="N3181" s="1091"/>
      <c r="O3181" s="1091"/>
      <c r="P3181" s="1096"/>
      <c r="Q3181" s="1096"/>
      <c r="R3181" s="1096"/>
      <c r="S3181" s="1091"/>
    </row>
    <row r="3182" spans="1:19" x14ac:dyDescent="0.3">
      <c r="A3182" s="1090">
        <v>3177</v>
      </c>
      <c r="B3182" s="1091"/>
      <c r="C3182" s="1091"/>
      <c r="D3182" s="1097"/>
      <c r="E3182" s="1093">
        <f t="shared" si="197"/>
        <v>0</v>
      </c>
      <c r="F3182" s="1094">
        <f t="shared" si="198"/>
        <v>0</v>
      </c>
      <c r="G3182" s="1095">
        <f t="shared" si="199"/>
        <v>0</v>
      </c>
      <c r="H3182" s="1090" t="str">
        <f t="shared" ca="1" si="200"/>
        <v/>
      </c>
      <c r="I3182" s="1109"/>
      <c r="J3182" s="1109"/>
      <c r="K3182" s="1112"/>
      <c r="L3182" s="1091"/>
      <c r="M3182" s="1091"/>
      <c r="N3182" s="1091"/>
      <c r="O3182" s="1091"/>
      <c r="P3182" s="1096"/>
      <c r="Q3182" s="1096"/>
      <c r="R3182" s="1096"/>
      <c r="S3182" s="1091"/>
    </row>
    <row r="3183" spans="1:19" x14ac:dyDescent="0.3">
      <c r="A3183" s="1090">
        <v>3178</v>
      </c>
      <c r="B3183" s="1091"/>
      <c r="C3183" s="1091"/>
      <c r="D3183" s="1097"/>
      <c r="E3183" s="1093">
        <f t="shared" si="197"/>
        <v>0</v>
      </c>
      <c r="F3183" s="1094">
        <f t="shared" si="198"/>
        <v>0</v>
      </c>
      <c r="G3183" s="1095">
        <f t="shared" si="199"/>
        <v>0</v>
      </c>
      <c r="H3183" s="1090" t="str">
        <f t="shared" ca="1" si="200"/>
        <v/>
      </c>
      <c r="I3183" s="1109"/>
      <c r="J3183" s="1109"/>
      <c r="K3183" s="1112"/>
      <c r="L3183" s="1091"/>
      <c r="M3183" s="1091"/>
      <c r="N3183" s="1091"/>
      <c r="O3183" s="1091"/>
      <c r="P3183" s="1096"/>
      <c r="Q3183" s="1096"/>
      <c r="R3183" s="1096"/>
      <c r="S3183" s="1091"/>
    </row>
    <row r="3184" spans="1:19" x14ac:dyDescent="0.3">
      <c r="A3184" s="1090">
        <v>3179</v>
      </c>
      <c r="B3184" s="1091"/>
      <c r="C3184" s="1091"/>
      <c r="D3184" s="1097"/>
      <c r="E3184" s="1093">
        <f t="shared" si="197"/>
        <v>0</v>
      </c>
      <c r="F3184" s="1094">
        <f t="shared" si="198"/>
        <v>0</v>
      </c>
      <c r="G3184" s="1095">
        <f t="shared" si="199"/>
        <v>0</v>
      </c>
      <c r="H3184" s="1090" t="str">
        <f t="shared" ca="1" si="200"/>
        <v/>
      </c>
      <c r="I3184" s="1109"/>
      <c r="J3184" s="1109"/>
      <c r="K3184" s="1112"/>
      <c r="L3184" s="1091"/>
      <c r="M3184" s="1091"/>
      <c r="N3184" s="1091"/>
      <c r="O3184" s="1091"/>
      <c r="P3184" s="1096"/>
      <c r="Q3184" s="1096"/>
      <c r="R3184" s="1096"/>
      <c r="S3184" s="1091"/>
    </row>
    <row r="3185" spans="1:19" x14ac:dyDescent="0.3">
      <c r="A3185" s="1090">
        <v>3180</v>
      </c>
      <c r="B3185" s="1091"/>
      <c r="C3185" s="1091"/>
      <c r="D3185" s="1097"/>
      <c r="E3185" s="1093">
        <f t="shared" si="197"/>
        <v>0</v>
      </c>
      <c r="F3185" s="1094">
        <f t="shared" si="198"/>
        <v>0</v>
      </c>
      <c r="G3185" s="1095">
        <f t="shared" si="199"/>
        <v>0</v>
      </c>
      <c r="H3185" s="1090" t="str">
        <f t="shared" ca="1" si="200"/>
        <v/>
      </c>
      <c r="I3185" s="1109"/>
      <c r="J3185" s="1109"/>
      <c r="K3185" s="1112"/>
      <c r="L3185" s="1091"/>
      <c r="M3185" s="1091"/>
      <c r="N3185" s="1091"/>
      <c r="O3185" s="1091"/>
      <c r="P3185" s="1096"/>
      <c r="Q3185" s="1096"/>
      <c r="R3185" s="1096"/>
      <c r="S3185" s="1091"/>
    </row>
    <row r="3186" spans="1:19" x14ac:dyDescent="0.3">
      <c r="A3186" s="1090">
        <v>3181</v>
      </c>
      <c r="B3186" s="1091"/>
      <c r="C3186" s="1091"/>
      <c r="D3186" s="1097"/>
      <c r="E3186" s="1093">
        <f t="shared" si="197"/>
        <v>0</v>
      </c>
      <c r="F3186" s="1094">
        <f t="shared" si="198"/>
        <v>0</v>
      </c>
      <c r="G3186" s="1095">
        <f t="shared" si="199"/>
        <v>0</v>
      </c>
      <c r="H3186" s="1090" t="str">
        <f t="shared" ca="1" si="200"/>
        <v/>
      </c>
      <c r="I3186" s="1109"/>
      <c r="J3186" s="1109"/>
      <c r="K3186" s="1112"/>
      <c r="L3186" s="1091"/>
      <c r="M3186" s="1091"/>
      <c r="N3186" s="1091"/>
      <c r="O3186" s="1091"/>
      <c r="P3186" s="1096"/>
      <c r="Q3186" s="1096"/>
      <c r="R3186" s="1096"/>
      <c r="S3186" s="1091"/>
    </row>
    <row r="3187" spans="1:19" x14ac:dyDescent="0.3">
      <c r="A3187" s="1090">
        <v>3182</v>
      </c>
      <c r="B3187" s="1091"/>
      <c r="C3187" s="1091"/>
      <c r="D3187" s="1097"/>
      <c r="E3187" s="1093">
        <f t="shared" si="197"/>
        <v>0</v>
      </c>
      <c r="F3187" s="1094">
        <f t="shared" si="198"/>
        <v>0</v>
      </c>
      <c r="G3187" s="1095">
        <f t="shared" si="199"/>
        <v>0</v>
      </c>
      <c r="H3187" s="1090" t="str">
        <f t="shared" ca="1" si="200"/>
        <v/>
      </c>
      <c r="I3187" s="1109"/>
      <c r="J3187" s="1109"/>
      <c r="K3187" s="1112"/>
      <c r="L3187" s="1091"/>
      <c r="M3187" s="1091"/>
      <c r="N3187" s="1091"/>
      <c r="O3187" s="1091"/>
      <c r="P3187" s="1096"/>
      <c r="Q3187" s="1096"/>
      <c r="R3187" s="1096"/>
      <c r="S3187" s="1091"/>
    </row>
    <row r="3188" spans="1:19" x14ac:dyDescent="0.3">
      <c r="A3188" s="1090">
        <v>3183</v>
      </c>
      <c r="B3188" s="1091"/>
      <c r="C3188" s="1091"/>
      <c r="D3188" s="1097"/>
      <c r="E3188" s="1093">
        <f t="shared" si="197"/>
        <v>0</v>
      </c>
      <c r="F3188" s="1094">
        <f t="shared" si="198"/>
        <v>0</v>
      </c>
      <c r="G3188" s="1095">
        <f t="shared" si="199"/>
        <v>0</v>
      </c>
      <c r="H3188" s="1090" t="str">
        <f t="shared" ca="1" si="200"/>
        <v/>
      </c>
      <c r="I3188" s="1109"/>
      <c r="J3188" s="1109"/>
      <c r="K3188" s="1112"/>
      <c r="L3188" s="1091"/>
      <c r="M3188" s="1091"/>
      <c r="N3188" s="1091"/>
      <c r="O3188" s="1091"/>
      <c r="P3188" s="1096"/>
      <c r="Q3188" s="1096"/>
      <c r="R3188" s="1096"/>
      <c r="S3188" s="1091"/>
    </row>
    <row r="3189" spans="1:19" x14ac:dyDescent="0.3">
      <c r="A3189" s="1090">
        <v>3184</v>
      </c>
      <c r="B3189" s="1091"/>
      <c r="C3189" s="1091"/>
      <c r="D3189" s="1097"/>
      <c r="E3189" s="1093">
        <f t="shared" si="197"/>
        <v>0</v>
      </c>
      <c r="F3189" s="1094">
        <f t="shared" si="198"/>
        <v>0</v>
      </c>
      <c r="G3189" s="1095">
        <f t="shared" si="199"/>
        <v>0</v>
      </c>
      <c r="H3189" s="1090" t="str">
        <f t="shared" ca="1" si="200"/>
        <v/>
      </c>
      <c r="I3189" s="1109"/>
      <c r="J3189" s="1109"/>
      <c r="K3189" s="1112"/>
      <c r="L3189" s="1091"/>
      <c r="M3189" s="1091"/>
      <c r="N3189" s="1091"/>
      <c r="O3189" s="1091"/>
      <c r="P3189" s="1096"/>
      <c r="Q3189" s="1096"/>
      <c r="R3189" s="1096"/>
      <c r="S3189" s="1091"/>
    </row>
    <row r="3190" spans="1:19" x14ac:dyDescent="0.3">
      <c r="A3190" s="1090">
        <v>3185</v>
      </c>
      <c r="B3190" s="1091"/>
      <c r="C3190" s="1091"/>
      <c r="D3190" s="1097"/>
      <c r="E3190" s="1093">
        <f t="shared" si="197"/>
        <v>0</v>
      </c>
      <c r="F3190" s="1094">
        <f t="shared" si="198"/>
        <v>0</v>
      </c>
      <c r="G3190" s="1095">
        <f t="shared" si="199"/>
        <v>0</v>
      </c>
      <c r="H3190" s="1090" t="str">
        <f t="shared" ca="1" si="200"/>
        <v/>
      </c>
      <c r="I3190" s="1109"/>
      <c r="J3190" s="1109"/>
      <c r="K3190" s="1112"/>
      <c r="L3190" s="1091"/>
      <c r="M3190" s="1091"/>
      <c r="N3190" s="1091"/>
      <c r="O3190" s="1091"/>
      <c r="P3190" s="1096"/>
      <c r="Q3190" s="1096"/>
      <c r="R3190" s="1096"/>
      <c r="S3190" s="1091"/>
    </row>
    <row r="3191" spans="1:19" x14ac:dyDescent="0.3">
      <c r="A3191" s="1090">
        <v>3186</v>
      </c>
      <c r="B3191" s="1091"/>
      <c r="C3191" s="1091"/>
      <c r="D3191" s="1097"/>
      <c r="E3191" s="1093">
        <f t="shared" si="197"/>
        <v>0</v>
      </c>
      <c r="F3191" s="1094">
        <f t="shared" si="198"/>
        <v>0</v>
      </c>
      <c r="G3191" s="1095">
        <f t="shared" si="199"/>
        <v>0</v>
      </c>
      <c r="H3191" s="1090" t="str">
        <f t="shared" ca="1" si="200"/>
        <v/>
      </c>
      <c r="I3191" s="1109"/>
      <c r="J3191" s="1109"/>
      <c r="K3191" s="1112"/>
      <c r="L3191" s="1091"/>
      <c r="M3191" s="1091"/>
      <c r="N3191" s="1091"/>
      <c r="O3191" s="1091"/>
      <c r="P3191" s="1096"/>
      <c r="Q3191" s="1096"/>
      <c r="R3191" s="1096"/>
      <c r="S3191" s="1091"/>
    </row>
    <row r="3192" spans="1:19" x14ac:dyDescent="0.3">
      <c r="A3192" s="1090">
        <v>3187</v>
      </c>
      <c r="B3192" s="1091"/>
      <c r="C3192" s="1091"/>
      <c r="D3192" s="1097"/>
      <c r="E3192" s="1093">
        <f t="shared" si="197"/>
        <v>0</v>
      </c>
      <c r="F3192" s="1094">
        <f t="shared" si="198"/>
        <v>0</v>
      </c>
      <c r="G3192" s="1095">
        <f t="shared" si="199"/>
        <v>0</v>
      </c>
      <c r="H3192" s="1090" t="str">
        <f t="shared" ca="1" si="200"/>
        <v/>
      </c>
      <c r="I3192" s="1109"/>
      <c r="J3192" s="1109"/>
      <c r="K3192" s="1112"/>
      <c r="L3192" s="1091"/>
      <c r="M3192" s="1091"/>
      <c r="N3192" s="1091"/>
      <c r="O3192" s="1091"/>
      <c r="P3192" s="1096"/>
      <c r="Q3192" s="1096"/>
      <c r="R3192" s="1096"/>
      <c r="S3192" s="1091"/>
    </row>
    <row r="3193" spans="1:19" x14ac:dyDescent="0.3">
      <c r="A3193" s="1090">
        <v>3188</v>
      </c>
      <c r="B3193" s="1091"/>
      <c r="C3193" s="1091"/>
      <c r="D3193" s="1097"/>
      <c r="E3193" s="1093">
        <f t="shared" si="197"/>
        <v>0</v>
      </c>
      <c r="F3193" s="1094">
        <f t="shared" si="198"/>
        <v>0</v>
      </c>
      <c r="G3193" s="1095">
        <f t="shared" si="199"/>
        <v>0</v>
      </c>
      <c r="H3193" s="1090" t="str">
        <f t="shared" ca="1" si="200"/>
        <v/>
      </c>
      <c r="I3193" s="1109"/>
      <c r="J3193" s="1109"/>
      <c r="K3193" s="1112"/>
      <c r="L3193" s="1091"/>
      <c r="M3193" s="1091"/>
      <c r="N3193" s="1091"/>
      <c r="O3193" s="1091"/>
      <c r="P3193" s="1096"/>
      <c r="Q3193" s="1096"/>
      <c r="R3193" s="1096"/>
      <c r="S3193" s="1091"/>
    </row>
    <row r="3194" spans="1:19" x14ac:dyDescent="0.3">
      <c r="A3194" s="1090">
        <v>3189</v>
      </c>
      <c r="B3194" s="1091"/>
      <c r="C3194" s="1091"/>
      <c r="D3194" s="1097"/>
      <c r="E3194" s="1093">
        <f t="shared" si="197"/>
        <v>0</v>
      </c>
      <c r="F3194" s="1094">
        <f t="shared" si="198"/>
        <v>0</v>
      </c>
      <c r="G3194" s="1095">
        <f t="shared" si="199"/>
        <v>0</v>
      </c>
      <c r="H3194" s="1090" t="str">
        <f t="shared" ca="1" si="200"/>
        <v/>
      </c>
      <c r="I3194" s="1109"/>
      <c r="J3194" s="1109"/>
      <c r="K3194" s="1112"/>
      <c r="L3194" s="1091"/>
      <c r="M3194" s="1091"/>
      <c r="N3194" s="1091"/>
      <c r="O3194" s="1091"/>
      <c r="P3194" s="1096"/>
      <c r="Q3194" s="1096"/>
      <c r="R3194" s="1096"/>
      <c r="S3194" s="1091"/>
    </row>
    <row r="3195" spans="1:19" x14ac:dyDescent="0.3">
      <c r="A3195" s="1090">
        <v>3190</v>
      </c>
      <c r="B3195" s="1091"/>
      <c r="C3195" s="1091"/>
      <c r="D3195" s="1097"/>
      <c r="E3195" s="1093">
        <f t="shared" si="197"/>
        <v>0</v>
      </c>
      <c r="F3195" s="1094">
        <f t="shared" si="198"/>
        <v>0</v>
      </c>
      <c r="G3195" s="1095">
        <f t="shared" si="199"/>
        <v>0</v>
      </c>
      <c r="H3195" s="1090" t="str">
        <f t="shared" ca="1" si="200"/>
        <v/>
      </c>
      <c r="I3195" s="1109"/>
      <c r="J3195" s="1109"/>
      <c r="K3195" s="1112"/>
      <c r="L3195" s="1091"/>
      <c r="M3195" s="1091"/>
      <c r="N3195" s="1091"/>
      <c r="O3195" s="1091"/>
      <c r="P3195" s="1096"/>
      <c r="Q3195" s="1096"/>
      <c r="R3195" s="1096"/>
      <c r="S3195" s="1091"/>
    </row>
    <row r="3196" spans="1:19" x14ac:dyDescent="0.3">
      <c r="A3196" s="1090">
        <v>3191</v>
      </c>
      <c r="B3196" s="1091"/>
      <c r="C3196" s="1091"/>
      <c r="D3196" s="1097"/>
      <c r="E3196" s="1093">
        <f t="shared" si="197"/>
        <v>0</v>
      </c>
      <c r="F3196" s="1094">
        <f t="shared" si="198"/>
        <v>0</v>
      </c>
      <c r="G3196" s="1095">
        <f t="shared" si="199"/>
        <v>0</v>
      </c>
      <c r="H3196" s="1090" t="str">
        <f t="shared" ca="1" si="200"/>
        <v/>
      </c>
      <c r="I3196" s="1109"/>
      <c r="J3196" s="1109"/>
      <c r="K3196" s="1112"/>
      <c r="L3196" s="1091"/>
      <c r="M3196" s="1091"/>
      <c r="N3196" s="1091"/>
      <c r="O3196" s="1091"/>
      <c r="P3196" s="1096"/>
      <c r="Q3196" s="1096"/>
      <c r="R3196" s="1096"/>
      <c r="S3196" s="1091"/>
    </row>
    <row r="3197" spans="1:19" x14ac:dyDescent="0.3">
      <c r="A3197" s="1090">
        <v>3192</v>
      </c>
      <c r="B3197" s="1091"/>
      <c r="C3197" s="1091"/>
      <c r="D3197" s="1097"/>
      <c r="E3197" s="1093">
        <f t="shared" si="197"/>
        <v>0</v>
      </c>
      <c r="F3197" s="1094">
        <f t="shared" si="198"/>
        <v>0</v>
      </c>
      <c r="G3197" s="1095">
        <f t="shared" si="199"/>
        <v>0</v>
      </c>
      <c r="H3197" s="1090" t="str">
        <f t="shared" ca="1" si="200"/>
        <v/>
      </c>
      <c r="I3197" s="1109"/>
      <c r="J3197" s="1109"/>
      <c r="K3197" s="1112"/>
      <c r="L3197" s="1091"/>
      <c r="M3197" s="1091"/>
      <c r="N3197" s="1091"/>
      <c r="O3197" s="1091"/>
      <c r="P3197" s="1096"/>
      <c r="Q3197" s="1096"/>
      <c r="R3197" s="1096"/>
      <c r="S3197" s="1091"/>
    </row>
    <row r="3198" spans="1:19" x14ac:dyDescent="0.3">
      <c r="A3198" s="1090">
        <v>3193</v>
      </c>
      <c r="B3198" s="1091"/>
      <c r="C3198" s="1091"/>
      <c r="D3198" s="1097"/>
      <c r="E3198" s="1093">
        <f t="shared" si="197"/>
        <v>0</v>
      </c>
      <c r="F3198" s="1094">
        <f t="shared" si="198"/>
        <v>0</v>
      </c>
      <c r="G3198" s="1095">
        <f t="shared" si="199"/>
        <v>0</v>
      </c>
      <c r="H3198" s="1090" t="str">
        <f t="shared" ca="1" si="200"/>
        <v/>
      </c>
      <c r="I3198" s="1109"/>
      <c r="J3198" s="1109"/>
      <c r="K3198" s="1112"/>
      <c r="L3198" s="1091"/>
      <c r="M3198" s="1091"/>
      <c r="N3198" s="1091"/>
      <c r="O3198" s="1091"/>
      <c r="P3198" s="1096"/>
      <c r="Q3198" s="1096"/>
      <c r="R3198" s="1096"/>
      <c r="S3198" s="1091"/>
    </row>
    <row r="3199" spans="1:19" x14ac:dyDescent="0.3">
      <c r="A3199" s="1090">
        <v>3194</v>
      </c>
      <c r="B3199" s="1091"/>
      <c r="C3199" s="1091"/>
      <c r="D3199" s="1097"/>
      <c r="E3199" s="1093">
        <f t="shared" si="197"/>
        <v>0</v>
      </c>
      <c r="F3199" s="1094">
        <f t="shared" si="198"/>
        <v>0</v>
      </c>
      <c r="G3199" s="1095">
        <f t="shared" si="199"/>
        <v>0</v>
      </c>
      <c r="H3199" s="1090" t="str">
        <f t="shared" ca="1" si="200"/>
        <v/>
      </c>
      <c r="I3199" s="1109"/>
      <c r="J3199" s="1109"/>
      <c r="K3199" s="1112"/>
      <c r="L3199" s="1091"/>
      <c r="M3199" s="1091"/>
      <c r="N3199" s="1091"/>
      <c r="O3199" s="1091"/>
      <c r="P3199" s="1096"/>
      <c r="Q3199" s="1096"/>
      <c r="R3199" s="1096"/>
      <c r="S3199" s="1091"/>
    </row>
    <row r="3200" spans="1:19" x14ac:dyDescent="0.3">
      <c r="A3200" s="1090">
        <v>3195</v>
      </c>
      <c r="B3200" s="1091"/>
      <c r="C3200" s="1091"/>
      <c r="D3200" s="1097"/>
      <c r="E3200" s="1093">
        <f t="shared" si="197"/>
        <v>0</v>
      </c>
      <c r="F3200" s="1094">
        <f t="shared" si="198"/>
        <v>0</v>
      </c>
      <c r="G3200" s="1095">
        <f t="shared" si="199"/>
        <v>0</v>
      </c>
      <c r="H3200" s="1090" t="str">
        <f t="shared" ca="1" si="200"/>
        <v/>
      </c>
      <c r="I3200" s="1109"/>
      <c r="J3200" s="1109"/>
      <c r="K3200" s="1112"/>
      <c r="L3200" s="1091"/>
      <c r="M3200" s="1091"/>
      <c r="N3200" s="1091"/>
      <c r="O3200" s="1091"/>
      <c r="P3200" s="1096"/>
      <c r="Q3200" s="1096"/>
      <c r="R3200" s="1096"/>
      <c r="S3200" s="1091"/>
    </row>
    <row r="3201" spans="1:19" x14ac:dyDescent="0.3">
      <c r="A3201" s="1090">
        <v>3196</v>
      </c>
      <c r="B3201" s="1091"/>
      <c r="C3201" s="1091"/>
      <c r="D3201" s="1097"/>
      <c r="E3201" s="1093">
        <f t="shared" si="197"/>
        <v>0</v>
      </c>
      <c r="F3201" s="1094">
        <f t="shared" si="198"/>
        <v>0</v>
      </c>
      <c r="G3201" s="1095">
        <f t="shared" si="199"/>
        <v>0</v>
      </c>
      <c r="H3201" s="1090" t="str">
        <f t="shared" ca="1" si="200"/>
        <v/>
      </c>
      <c r="I3201" s="1109"/>
      <c r="J3201" s="1109"/>
      <c r="K3201" s="1112"/>
      <c r="L3201" s="1091"/>
      <c r="M3201" s="1091"/>
      <c r="N3201" s="1091"/>
      <c r="O3201" s="1091"/>
      <c r="P3201" s="1096"/>
      <c r="Q3201" s="1096"/>
      <c r="R3201" s="1096"/>
      <c r="S3201" s="1091"/>
    </row>
    <row r="3202" spans="1:19" x14ac:dyDescent="0.3">
      <c r="A3202" s="1090">
        <v>3197</v>
      </c>
      <c r="B3202" s="1091"/>
      <c r="C3202" s="1091"/>
      <c r="D3202" s="1097"/>
      <c r="E3202" s="1093">
        <f t="shared" si="197"/>
        <v>0</v>
      </c>
      <c r="F3202" s="1094">
        <f t="shared" si="198"/>
        <v>0</v>
      </c>
      <c r="G3202" s="1095">
        <f t="shared" si="199"/>
        <v>0</v>
      </c>
      <c r="H3202" s="1090" t="str">
        <f t="shared" ca="1" si="200"/>
        <v/>
      </c>
      <c r="I3202" s="1109"/>
      <c r="J3202" s="1109"/>
      <c r="K3202" s="1112"/>
      <c r="L3202" s="1091"/>
      <c r="M3202" s="1091"/>
      <c r="N3202" s="1091"/>
      <c r="O3202" s="1091"/>
      <c r="P3202" s="1096"/>
      <c r="Q3202" s="1096"/>
      <c r="R3202" s="1096"/>
      <c r="S3202" s="1091"/>
    </row>
    <row r="3203" spans="1:19" x14ac:dyDescent="0.3">
      <c r="A3203" s="1090">
        <v>3198</v>
      </c>
      <c r="B3203" s="1091"/>
      <c r="C3203" s="1091"/>
      <c r="D3203" s="1097"/>
      <c r="E3203" s="1093">
        <f t="shared" si="197"/>
        <v>0</v>
      </c>
      <c r="F3203" s="1094">
        <f t="shared" si="198"/>
        <v>0</v>
      </c>
      <c r="G3203" s="1095">
        <f t="shared" si="199"/>
        <v>0</v>
      </c>
      <c r="H3203" s="1090" t="str">
        <f t="shared" ca="1" si="200"/>
        <v/>
      </c>
      <c r="I3203" s="1109"/>
      <c r="J3203" s="1109"/>
      <c r="K3203" s="1112"/>
      <c r="L3203" s="1091"/>
      <c r="M3203" s="1091"/>
      <c r="N3203" s="1091"/>
      <c r="O3203" s="1091"/>
      <c r="P3203" s="1096"/>
      <c r="Q3203" s="1096"/>
      <c r="R3203" s="1096"/>
      <c r="S3203" s="1091"/>
    </row>
    <row r="3204" spans="1:19" x14ac:dyDescent="0.3">
      <c r="A3204" s="1090">
        <v>3199</v>
      </c>
      <c r="B3204" s="1091"/>
      <c r="C3204" s="1091"/>
      <c r="D3204" s="1097"/>
      <c r="E3204" s="1093">
        <f t="shared" si="197"/>
        <v>0</v>
      </c>
      <c r="F3204" s="1094">
        <f t="shared" si="198"/>
        <v>0</v>
      </c>
      <c r="G3204" s="1095">
        <f t="shared" si="199"/>
        <v>0</v>
      </c>
      <c r="H3204" s="1090" t="str">
        <f t="shared" ca="1" si="200"/>
        <v/>
      </c>
      <c r="I3204" s="1109"/>
      <c r="J3204" s="1109"/>
      <c r="K3204" s="1112"/>
      <c r="L3204" s="1091"/>
      <c r="M3204" s="1091"/>
      <c r="N3204" s="1091"/>
      <c r="O3204" s="1091"/>
      <c r="P3204" s="1096"/>
      <c r="Q3204" s="1096"/>
      <c r="R3204" s="1096"/>
      <c r="S3204" s="1091"/>
    </row>
    <row r="3205" spans="1:19" x14ac:dyDescent="0.3">
      <c r="A3205" s="1090">
        <v>3200</v>
      </c>
      <c r="B3205" s="1091"/>
      <c r="C3205" s="1091"/>
      <c r="D3205" s="1097"/>
      <c r="E3205" s="1093">
        <f t="shared" si="197"/>
        <v>0</v>
      </c>
      <c r="F3205" s="1094">
        <f t="shared" si="198"/>
        <v>0</v>
      </c>
      <c r="G3205" s="1095">
        <f t="shared" si="199"/>
        <v>0</v>
      </c>
      <c r="H3205" s="1090" t="str">
        <f t="shared" ca="1" si="200"/>
        <v/>
      </c>
      <c r="I3205" s="1109"/>
      <c r="J3205" s="1109"/>
      <c r="K3205" s="1112"/>
      <c r="L3205" s="1091"/>
      <c r="M3205" s="1091"/>
      <c r="N3205" s="1091"/>
      <c r="O3205" s="1091"/>
      <c r="P3205" s="1096"/>
      <c r="Q3205" s="1096"/>
      <c r="R3205" s="1096"/>
      <c r="S3205" s="1091"/>
    </row>
    <row r="3206" spans="1:19" x14ac:dyDescent="0.3">
      <c r="A3206" s="1090">
        <v>3201</v>
      </c>
      <c r="B3206" s="1091"/>
      <c r="C3206" s="1091"/>
      <c r="D3206" s="1097"/>
      <c r="E3206" s="1093">
        <f t="shared" si="197"/>
        <v>0</v>
      </c>
      <c r="F3206" s="1094">
        <f t="shared" si="198"/>
        <v>0</v>
      </c>
      <c r="G3206" s="1095">
        <f t="shared" si="199"/>
        <v>0</v>
      </c>
      <c r="H3206" s="1090" t="str">
        <f t="shared" ca="1" si="200"/>
        <v/>
      </c>
      <c r="I3206" s="1109"/>
      <c r="J3206" s="1109"/>
      <c r="K3206" s="1112"/>
      <c r="L3206" s="1091"/>
      <c r="M3206" s="1091"/>
      <c r="N3206" s="1091"/>
      <c r="O3206" s="1091"/>
      <c r="P3206" s="1096"/>
      <c r="Q3206" s="1096"/>
      <c r="R3206" s="1096"/>
      <c r="S3206" s="1091"/>
    </row>
    <row r="3207" spans="1:19" x14ac:dyDescent="0.3">
      <c r="A3207" s="1090">
        <v>3202</v>
      </c>
      <c r="B3207" s="1091"/>
      <c r="C3207" s="1091"/>
      <c r="D3207" s="1097"/>
      <c r="E3207" s="1093">
        <f t="shared" ref="E3207:E3270" si="201">D3207</f>
        <v>0</v>
      </c>
      <c r="F3207" s="1094">
        <f t="shared" ref="F3207:F3270" si="202">D3207</f>
        <v>0</v>
      </c>
      <c r="G3207" s="1095">
        <f t="shared" ref="G3207:G3270" si="203">D3207</f>
        <v>0</v>
      </c>
      <c r="H3207" s="1090" t="str">
        <f t="shared" ref="H3207:H3270" ca="1" si="204">IF(ISBLANK(D3207),"",DATEDIF(G3207,TODAY(),"y"))</f>
        <v/>
      </c>
      <c r="I3207" s="1109"/>
      <c r="J3207" s="1109"/>
      <c r="K3207" s="1112"/>
      <c r="L3207" s="1091"/>
      <c r="M3207" s="1091"/>
      <c r="N3207" s="1091"/>
      <c r="O3207" s="1091"/>
      <c r="P3207" s="1096"/>
      <c r="Q3207" s="1096"/>
      <c r="R3207" s="1096"/>
      <c r="S3207" s="1091"/>
    </row>
    <row r="3208" spans="1:19" x14ac:dyDescent="0.3">
      <c r="A3208" s="1090">
        <v>3203</v>
      </c>
      <c r="B3208" s="1091"/>
      <c r="C3208" s="1091"/>
      <c r="D3208" s="1097"/>
      <c r="E3208" s="1093">
        <f t="shared" si="201"/>
        <v>0</v>
      </c>
      <c r="F3208" s="1094">
        <f t="shared" si="202"/>
        <v>0</v>
      </c>
      <c r="G3208" s="1095">
        <f t="shared" si="203"/>
        <v>0</v>
      </c>
      <c r="H3208" s="1090" t="str">
        <f t="shared" ca="1" si="204"/>
        <v/>
      </c>
      <c r="I3208" s="1109"/>
      <c r="J3208" s="1109"/>
      <c r="K3208" s="1112"/>
      <c r="L3208" s="1091"/>
      <c r="M3208" s="1091"/>
      <c r="N3208" s="1091"/>
      <c r="O3208" s="1091"/>
      <c r="P3208" s="1096"/>
      <c r="Q3208" s="1096"/>
      <c r="R3208" s="1096"/>
      <c r="S3208" s="1091"/>
    </row>
    <row r="3209" spans="1:19" x14ac:dyDescent="0.3">
      <c r="A3209" s="1090">
        <v>3204</v>
      </c>
      <c r="B3209" s="1091"/>
      <c r="C3209" s="1091"/>
      <c r="D3209" s="1097"/>
      <c r="E3209" s="1093">
        <f t="shared" si="201"/>
        <v>0</v>
      </c>
      <c r="F3209" s="1094">
        <f t="shared" si="202"/>
        <v>0</v>
      </c>
      <c r="G3209" s="1095">
        <f t="shared" si="203"/>
        <v>0</v>
      </c>
      <c r="H3209" s="1090" t="str">
        <f t="shared" ca="1" si="204"/>
        <v/>
      </c>
      <c r="I3209" s="1109"/>
      <c r="J3209" s="1109"/>
      <c r="K3209" s="1112"/>
      <c r="L3209" s="1091"/>
      <c r="M3209" s="1091"/>
      <c r="N3209" s="1091"/>
      <c r="O3209" s="1091"/>
      <c r="P3209" s="1096"/>
      <c r="Q3209" s="1096"/>
      <c r="R3209" s="1096"/>
      <c r="S3209" s="1091"/>
    </row>
    <row r="3210" spans="1:19" x14ac:dyDescent="0.3">
      <c r="A3210" s="1090">
        <v>3205</v>
      </c>
      <c r="B3210" s="1091"/>
      <c r="C3210" s="1091"/>
      <c r="D3210" s="1097"/>
      <c r="E3210" s="1093">
        <f t="shared" si="201"/>
        <v>0</v>
      </c>
      <c r="F3210" s="1094">
        <f t="shared" si="202"/>
        <v>0</v>
      </c>
      <c r="G3210" s="1095">
        <f t="shared" si="203"/>
        <v>0</v>
      </c>
      <c r="H3210" s="1090" t="str">
        <f t="shared" ca="1" si="204"/>
        <v/>
      </c>
      <c r="I3210" s="1109"/>
      <c r="J3210" s="1109"/>
      <c r="K3210" s="1112"/>
      <c r="L3210" s="1091"/>
      <c r="M3210" s="1091"/>
      <c r="N3210" s="1091"/>
      <c r="O3210" s="1091"/>
      <c r="P3210" s="1096"/>
      <c r="Q3210" s="1096"/>
      <c r="R3210" s="1096"/>
      <c r="S3210" s="1091"/>
    </row>
    <row r="3211" spans="1:19" x14ac:dyDescent="0.3">
      <c r="A3211" s="1090">
        <v>3206</v>
      </c>
      <c r="B3211" s="1091"/>
      <c r="C3211" s="1091"/>
      <c r="D3211" s="1097"/>
      <c r="E3211" s="1093">
        <f t="shared" si="201"/>
        <v>0</v>
      </c>
      <c r="F3211" s="1094">
        <f t="shared" si="202"/>
        <v>0</v>
      </c>
      <c r="G3211" s="1095">
        <f t="shared" si="203"/>
        <v>0</v>
      </c>
      <c r="H3211" s="1090" t="str">
        <f t="shared" ca="1" si="204"/>
        <v/>
      </c>
      <c r="I3211" s="1109"/>
      <c r="J3211" s="1109"/>
      <c r="K3211" s="1112"/>
      <c r="L3211" s="1091"/>
      <c r="M3211" s="1091"/>
      <c r="N3211" s="1091"/>
      <c r="O3211" s="1091"/>
      <c r="P3211" s="1096"/>
      <c r="Q3211" s="1096"/>
      <c r="R3211" s="1096"/>
      <c r="S3211" s="1091"/>
    </row>
    <row r="3212" spans="1:19" x14ac:dyDescent="0.3">
      <c r="A3212" s="1090">
        <v>3207</v>
      </c>
      <c r="B3212" s="1091"/>
      <c r="C3212" s="1091"/>
      <c r="D3212" s="1097"/>
      <c r="E3212" s="1093">
        <f t="shared" si="201"/>
        <v>0</v>
      </c>
      <c r="F3212" s="1094">
        <f t="shared" si="202"/>
        <v>0</v>
      </c>
      <c r="G3212" s="1095">
        <f t="shared" si="203"/>
        <v>0</v>
      </c>
      <c r="H3212" s="1090" t="str">
        <f t="shared" ca="1" si="204"/>
        <v/>
      </c>
      <c r="I3212" s="1109"/>
      <c r="J3212" s="1109"/>
      <c r="K3212" s="1112"/>
      <c r="L3212" s="1091"/>
      <c r="M3212" s="1091"/>
      <c r="N3212" s="1091"/>
      <c r="O3212" s="1091"/>
      <c r="P3212" s="1096"/>
      <c r="Q3212" s="1096"/>
      <c r="R3212" s="1096"/>
      <c r="S3212" s="1091"/>
    </row>
    <row r="3213" spans="1:19" x14ac:dyDescent="0.3">
      <c r="A3213" s="1090">
        <v>3208</v>
      </c>
      <c r="B3213" s="1091"/>
      <c r="C3213" s="1091"/>
      <c r="D3213" s="1097"/>
      <c r="E3213" s="1093">
        <f t="shared" si="201"/>
        <v>0</v>
      </c>
      <c r="F3213" s="1094">
        <f t="shared" si="202"/>
        <v>0</v>
      </c>
      <c r="G3213" s="1095">
        <f t="shared" si="203"/>
        <v>0</v>
      </c>
      <c r="H3213" s="1090" t="str">
        <f t="shared" ca="1" si="204"/>
        <v/>
      </c>
      <c r="I3213" s="1109"/>
      <c r="J3213" s="1109"/>
      <c r="K3213" s="1112"/>
      <c r="L3213" s="1091"/>
      <c r="M3213" s="1091"/>
      <c r="N3213" s="1091"/>
      <c r="O3213" s="1091"/>
      <c r="P3213" s="1096"/>
      <c r="Q3213" s="1096"/>
      <c r="R3213" s="1096"/>
      <c r="S3213" s="1091"/>
    </row>
    <row r="3214" spans="1:19" x14ac:dyDescent="0.3">
      <c r="A3214" s="1090">
        <v>3209</v>
      </c>
      <c r="B3214" s="1091"/>
      <c r="C3214" s="1091"/>
      <c r="D3214" s="1097"/>
      <c r="E3214" s="1093">
        <f t="shared" si="201"/>
        <v>0</v>
      </c>
      <c r="F3214" s="1094">
        <f t="shared" si="202"/>
        <v>0</v>
      </c>
      <c r="G3214" s="1095">
        <f t="shared" si="203"/>
        <v>0</v>
      </c>
      <c r="H3214" s="1090" t="str">
        <f t="shared" ca="1" si="204"/>
        <v/>
      </c>
      <c r="I3214" s="1109"/>
      <c r="J3214" s="1109"/>
      <c r="K3214" s="1112"/>
      <c r="L3214" s="1091"/>
      <c r="M3214" s="1091"/>
      <c r="N3214" s="1091"/>
      <c r="O3214" s="1091"/>
      <c r="P3214" s="1096"/>
      <c r="Q3214" s="1096"/>
      <c r="R3214" s="1096"/>
      <c r="S3214" s="1091"/>
    </row>
    <row r="3215" spans="1:19" x14ac:dyDescent="0.3">
      <c r="A3215" s="1090">
        <v>3210</v>
      </c>
      <c r="B3215" s="1091"/>
      <c r="C3215" s="1091"/>
      <c r="D3215" s="1097"/>
      <c r="E3215" s="1093">
        <f t="shared" si="201"/>
        <v>0</v>
      </c>
      <c r="F3215" s="1094">
        <f t="shared" si="202"/>
        <v>0</v>
      </c>
      <c r="G3215" s="1095">
        <f t="shared" si="203"/>
        <v>0</v>
      </c>
      <c r="H3215" s="1090" t="str">
        <f t="shared" ca="1" si="204"/>
        <v/>
      </c>
      <c r="I3215" s="1109"/>
      <c r="J3215" s="1109"/>
      <c r="K3215" s="1112"/>
      <c r="L3215" s="1091"/>
      <c r="M3215" s="1091"/>
      <c r="N3215" s="1091"/>
      <c r="O3215" s="1091"/>
      <c r="P3215" s="1096"/>
      <c r="Q3215" s="1096"/>
      <c r="R3215" s="1096"/>
      <c r="S3215" s="1091"/>
    </row>
    <row r="3216" spans="1:19" x14ac:dyDescent="0.3">
      <c r="A3216" s="1090">
        <v>3211</v>
      </c>
      <c r="B3216" s="1091"/>
      <c r="C3216" s="1091"/>
      <c r="D3216" s="1097"/>
      <c r="E3216" s="1093">
        <f t="shared" si="201"/>
        <v>0</v>
      </c>
      <c r="F3216" s="1094">
        <f t="shared" si="202"/>
        <v>0</v>
      </c>
      <c r="G3216" s="1095">
        <f t="shared" si="203"/>
        <v>0</v>
      </c>
      <c r="H3216" s="1090" t="str">
        <f t="shared" ca="1" si="204"/>
        <v/>
      </c>
      <c r="I3216" s="1109"/>
      <c r="J3216" s="1109"/>
      <c r="K3216" s="1112"/>
      <c r="L3216" s="1091"/>
      <c r="M3216" s="1091"/>
      <c r="N3216" s="1091"/>
      <c r="O3216" s="1091"/>
      <c r="P3216" s="1096"/>
      <c r="Q3216" s="1096"/>
      <c r="R3216" s="1096"/>
      <c r="S3216" s="1091"/>
    </row>
    <row r="3217" spans="1:19" x14ac:dyDescent="0.3">
      <c r="A3217" s="1090">
        <v>3212</v>
      </c>
      <c r="B3217" s="1091"/>
      <c r="C3217" s="1091"/>
      <c r="D3217" s="1097"/>
      <c r="E3217" s="1093">
        <f t="shared" si="201"/>
        <v>0</v>
      </c>
      <c r="F3217" s="1094">
        <f t="shared" si="202"/>
        <v>0</v>
      </c>
      <c r="G3217" s="1095">
        <f t="shared" si="203"/>
        <v>0</v>
      </c>
      <c r="H3217" s="1090" t="str">
        <f t="shared" ca="1" si="204"/>
        <v/>
      </c>
      <c r="I3217" s="1109"/>
      <c r="J3217" s="1109"/>
      <c r="K3217" s="1112"/>
      <c r="L3217" s="1091"/>
      <c r="M3217" s="1091"/>
      <c r="N3217" s="1091"/>
      <c r="O3217" s="1091"/>
      <c r="P3217" s="1096"/>
      <c r="Q3217" s="1096"/>
      <c r="R3217" s="1096"/>
      <c r="S3217" s="1091"/>
    </row>
    <row r="3218" spans="1:19" x14ac:dyDescent="0.3">
      <c r="A3218" s="1090">
        <v>3213</v>
      </c>
      <c r="B3218" s="1091"/>
      <c r="C3218" s="1091"/>
      <c r="D3218" s="1097"/>
      <c r="E3218" s="1093">
        <f t="shared" si="201"/>
        <v>0</v>
      </c>
      <c r="F3218" s="1094">
        <f t="shared" si="202"/>
        <v>0</v>
      </c>
      <c r="G3218" s="1095">
        <f t="shared" si="203"/>
        <v>0</v>
      </c>
      <c r="H3218" s="1090" t="str">
        <f t="shared" ca="1" si="204"/>
        <v/>
      </c>
      <c r="I3218" s="1109"/>
      <c r="J3218" s="1109"/>
      <c r="K3218" s="1112"/>
      <c r="L3218" s="1091"/>
      <c r="M3218" s="1091"/>
      <c r="N3218" s="1091"/>
      <c r="O3218" s="1091"/>
      <c r="P3218" s="1096"/>
      <c r="Q3218" s="1096"/>
      <c r="R3218" s="1096"/>
      <c r="S3218" s="1091"/>
    </row>
    <row r="3219" spans="1:19" x14ac:dyDescent="0.3">
      <c r="A3219" s="1090">
        <v>3214</v>
      </c>
      <c r="B3219" s="1091"/>
      <c r="C3219" s="1091"/>
      <c r="D3219" s="1097"/>
      <c r="E3219" s="1093">
        <f t="shared" si="201"/>
        <v>0</v>
      </c>
      <c r="F3219" s="1094">
        <f t="shared" si="202"/>
        <v>0</v>
      </c>
      <c r="G3219" s="1095">
        <f t="shared" si="203"/>
        <v>0</v>
      </c>
      <c r="H3219" s="1090" t="str">
        <f t="shared" ca="1" si="204"/>
        <v/>
      </c>
      <c r="I3219" s="1109"/>
      <c r="J3219" s="1109"/>
      <c r="K3219" s="1112"/>
      <c r="L3219" s="1091"/>
      <c r="M3219" s="1091"/>
      <c r="N3219" s="1091"/>
      <c r="O3219" s="1091"/>
      <c r="P3219" s="1096"/>
      <c r="Q3219" s="1096"/>
      <c r="R3219" s="1096"/>
      <c r="S3219" s="1091"/>
    </row>
    <row r="3220" spans="1:19" x14ac:dyDescent="0.3">
      <c r="A3220" s="1090">
        <v>3215</v>
      </c>
      <c r="B3220" s="1091"/>
      <c r="C3220" s="1091"/>
      <c r="D3220" s="1097"/>
      <c r="E3220" s="1093">
        <f t="shared" si="201"/>
        <v>0</v>
      </c>
      <c r="F3220" s="1094">
        <f t="shared" si="202"/>
        <v>0</v>
      </c>
      <c r="G3220" s="1095">
        <f t="shared" si="203"/>
        <v>0</v>
      </c>
      <c r="H3220" s="1090" t="str">
        <f t="shared" ca="1" si="204"/>
        <v/>
      </c>
      <c r="I3220" s="1109"/>
      <c r="J3220" s="1109"/>
      <c r="K3220" s="1112"/>
      <c r="L3220" s="1091"/>
      <c r="M3220" s="1091"/>
      <c r="N3220" s="1091"/>
      <c r="O3220" s="1091"/>
      <c r="P3220" s="1096"/>
      <c r="Q3220" s="1096"/>
      <c r="R3220" s="1096"/>
      <c r="S3220" s="1091"/>
    </row>
    <row r="3221" spans="1:19" x14ac:dyDescent="0.3">
      <c r="A3221" s="1090">
        <v>3216</v>
      </c>
      <c r="B3221" s="1091"/>
      <c r="C3221" s="1091"/>
      <c r="D3221" s="1097"/>
      <c r="E3221" s="1093">
        <f t="shared" si="201"/>
        <v>0</v>
      </c>
      <c r="F3221" s="1094">
        <f t="shared" si="202"/>
        <v>0</v>
      </c>
      <c r="G3221" s="1095">
        <f t="shared" si="203"/>
        <v>0</v>
      </c>
      <c r="H3221" s="1090" t="str">
        <f t="shared" ca="1" si="204"/>
        <v/>
      </c>
      <c r="I3221" s="1109"/>
      <c r="J3221" s="1109"/>
      <c r="K3221" s="1112"/>
      <c r="L3221" s="1091"/>
      <c r="M3221" s="1091"/>
      <c r="N3221" s="1091"/>
      <c r="O3221" s="1091"/>
      <c r="P3221" s="1096"/>
      <c r="Q3221" s="1096"/>
      <c r="R3221" s="1096"/>
      <c r="S3221" s="1091"/>
    </row>
    <row r="3222" spans="1:19" x14ac:dyDescent="0.3">
      <c r="A3222" s="1090">
        <v>3217</v>
      </c>
      <c r="B3222" s="1091"/>
      <c r="C3222" s="1091"/>
      <c r="D3222" s="1097"/>
      <c r="E3222" s="1093">
        <f t="shared" si="201"/>
        <v>0</v>
      </c>
      <c r="F3222" s="1094">
        <f t="shared" si="202"/>
        <v>0</v>
      </c>
      <c r="G3222" s="1095">
        <f t="shared" si="203"/>
        <v>0</v>
      </c>
      <c r="H3222" s="1090" t="str">
        <f t="shared" ca="1" si="204"/>
        <v/>
      </c>
      <c r="I3222" s="1109"/>
      <c r="J3222" s="1109"/>
      <c r="K3222" s="1112"/>
      <c r="L3222" s="1091"/>
      <c r="M3222" s="1091"/>
      <c r="N3222" s="1091"/>
      <c r="O3222" s="1091"/>
      <c r="P3222" s="1096"/>
      <c r="Q3222" s="1096"/>
      <c r="R3222" s="1096"/>
      <c r="S3222" s="1091"/>
    </row>
    <row r="3223" spans="1:19" x14ac:dyDescent="0.3">
      <c r="A3223" s="1090">
        <v>3218</v>
      </c>
      <c r="B3223" s="1091"/>
      <c r="C3223" s="1091"/>
      <c r="D3223" s="1097"/>
      <c r="E3223" s="1093">
        <f t="shared" si="201"/>
        <v>0</v>
      </c>
      <c r="F3223" s="1094">
        <f t="shared" si="202"/>
        <v>0</v>
      </c>
      <c r="G3223" s="1095">
        <f t="shared" si="203"/>
        <v>0</v>
      </c>
      <c r="H3223" s="1090" t="str">
        <f t="shared" ca="1" si="204"/>
        <v/>
      </c>
      <c r="I3223" s="1109"/>
      <c r="J3223" s="1109"/>
      <c r="K3223" s="1112"/>
      <c r="L3223" s="1091"/>
      <c r="M3223" s="1091"/>
      <c r="N3223" s="1091"/>
      <c r="O3223" s="1091"/>
      <c r="P3223" s="1096"/>
      <c r="Q3223" s="1096"/>
      <c r="R3223" s="1096"/>
      <c r="S3223" s="1091"/>
    </row>
    <row r="3224" spans="1:19" x14ac:dyDescent="0.3">
      <c r="A3224" s="1090">
        <v>3219</v>
      </c>
      <c r="B3224" s="1091"/>
      <c r="C3224" s="1091"/>
      <c r="D3224" s="1097"/>
      <c r="E3224" s="1093">
        <f t="shared" si="201"/>
        <v>0</v>
      </c>
      <c r="F3224" s="1094">
        <f t="shared" si="202"/>
        <v>0</v>
      </c>
      <c r="G3224" s="1095">
        <f t="shared" si="203"/>
        <v>0</v>
      </c>
      <c r="H3224" s="1090" t="str">
        <f t="shared" ca="1" si="204"/>
        <v/>
      </c>
      <c r="I3224" s="1109"/>
      <c r="J3224" s="1109"/>
      <c r="K3224" s="1112"/>
      <c r="L3224" s="1091"/>
      <c r="M3224" s="1091"/>
      <c r="N3224" s="1091"/>
      <c r="O3224" s="1091"/>
      <c r="P3224" s="1096"/>
      <c r="Q3224" s="1096"/>
      <c r="R3224" s="1096"/>
      <c r="S3224" s="1091"/>
    </row>
    <row r="3225" spans="1:19" x14ac:dyDescent="0.3">
      <c r="A3225" s="1090">
        <v>3220</v>
      </c>
      <c r="B3225" s="1091"/>
      <c r="C3225" s="1091"/>
      <c r="D3225" s="1097"/>
      <c r="E3225" s="1093">
        <f t="shared" si="201"/>
        <v>0</v>
      </c>
      <c r="F3225" s="1094">
        <f t="shared" si="202"/>
        <v>0</v>
      </c>
      <c r="G3225" s="1095">
        <f t="shared" si="203"/>
        <v>0</v>
      </c>
      <c r="H3225" s="1090" t="str">
        <f t="shared" ca="1" si="204"/>
        <v/>
      </c>
      <c r="I3225" s="1109"/>
      <c r="J3225" s="1109"/>
      <c r="K3225" s="1112"/>
      <c r="L3225" s="1091"/>
      <c r="M3225" s="1091"/>
      <c r="N3225" s="1091"/>
      <c r="O3225" s="1091"/>
      <c r="P3225" s="1096"/>
      <c r="Q3225" s="1096"/>
      <c r="R3225" s="1096"/>
      <c r="S3225" s="1091"/>
    </row>
    <row r="3226" spans="1:19" x14ac:dyDescent="0.3">
      <c r="A3226" s="1090">
        <v>3221</v>
      </c>
      <c r="B3226" s="1091"/>
      <c r="C3226" s="1091"/>
      <c r="D3226" s="1097"/>
      <c r="E3226" s="1093">
        <f t="shared" si="201"/>
        <v>0</v>
      </c>
      <c r="F3226" s="1094">
        <f t="shared" si="202"/>
        <v>0</v>
      </c>
      <c r="G3226" s="1095">
        <f t="shared" si="203"/>
        <v>0</v>
      </c>
      <c r="H3226" s="1090" t="str">
        <f t="shared" ca="1" si="204"/>
        <v/>
      </c>
      <c r="I3226" s="1109"/>
      <c r="J3226" s="1109"/>
      <c r="K3226" s="1112"/>
      <c r="L3226" s="1091"/>
      <c r="M3226" s="1091"/>
      <c r="N3226" s="1091"/>
      <c r="O3226" s="1091"/>
      <c r="P3226" s="1096"/>
      <c r="Q3226" s="1096"/>
      <c r="R3226" s="1096"/>
      <c r="S3226" s="1091"/>
    </row>
    <row r="3227" spans="1:19" x14ac:dyDescent="0.3">
      <c r="A3227" s="1090">
        <v>3222</v>
      </c>
      <c r="B3227" s="1091"/>
      <c r="C3227" s="1091"/>
      <c r="D3227" s="1097"/>
      <c r="E3227" s="1093">
        <f t="shared" si="201"/>
        <v>0</v>
      </c>
      <c r="F3227" s="1094">
        <f t="shared" si="202"/>
        <v>0</v>
      </c>
      <c r="G3227" s="1095">
        <f t="shared" si="203"/>
        <v>0</v>
      </c>
      <c r="H3227" s="1090" t="str">
        <f t="shared" ca="1" si="204"/>
        <v/>
      </c>
      <c r="I3227" s="1109"/>
      <c r="J3227" s="1109"/>
      <c r="K3227" s="1112"/>
      <c r="L3227" s="1091"/>
      <c r="M3227" s="1091"/>
      <c r="N3227" s="1091"/>
      <c r="O3227" s="1091"/>
      <c r="P3227" s="1096"/>
      <c r="Q3227" s="1096"/>
      <c r="R3227" s="1096"/>
      <c r="S3227" s="1091"/>
    </row>
    <row r="3228" spans="1:19" x14ac:dyDescent="0.3">
      <c r="A3228" s="1090">
        <v>3223</v>
      </c>
      <c r="B3228" s="1091"/>
      <c r="C3228" s="1091"/>
      <c r="D3228" s="1097"/>
      <c r="E3228" s="1093">
        <f t="shared" si="201"/>
        <v>0</v>
      </c>
      <c r="F3228" s="1094">
        <f t="shared" si="202"/>
        <v>0</v>
      </c>
      <c r="G3228" s="1095">
        <f t="shared" si="203"/>
        <v>0</v>
      </c>
      <c r="H3228" s="1090" t="str">
        <f t="shared" ca="1" si="204"/>
        <v/>
      </c>
      <c r="I3228" s="1109"/>
      <c r="J3228" s="1109"/>
      <c r="K3228" s="1112"/>
      <c r="L3228" s="1091"/>
      <c r="M3228" s="1091"/>
      <c r="N3228" s="1091"/>
      <c r="O3228" s="1091"/>
      <c r="P3228" s="1096"/>
      <c r="Q3228" s="1096"/>
      <c r="R3228" s="1096"/>
      <c r="S3228" s="1091"/>
    </row>
    <row r="3229" spans="1:19" x14ac:dyDescent="0.3">
      <c r="A3229" s="1090">
        <v>3224</v>
      </c>
      <c r="B3229" s="1091"/>
      <c r="C3229" s="1091"/>
      <c r="D3229" s="1097"/>
      <c r="E3229" s="1093">
        <f t="shared" si="201"/>
        <v>0</v>
      </c>
      <c r="F3229" s="1094">
        <f t="shared" si="202"/>
        <v>0</v>
      </c>
      <c r="G3229" s="1095">
        <f t="shared" si="203"/>
        <v>0</v>
      </c>
      <c r="H3229" s="1090" t="str">
        <f t="shared" ca="1" si="204"/>
        <v/>
      </c>
      <c r="I3229" s="1109"/>
      <c r="J3229" s="1109"/>
      <c r="K3229" s="1112"/>
      <c r="L3229" s="1091"/>
      <c r="M3229" s="1091"/>
      <c r="N3229" s="1091"/>
      <c r="O3229" s="1091"/>
      <c r="P3229" s="1096"/>
      <c r="Q3229" s="1096"/>
      <c r="R3229" s="1096"/>
      <c r="S3229" s="1091"/>
    </row>
    <row r="3230" spans="1:19" x14ac:dyDescent="0.3">
      <c r="A3230" s="1090">
        <v>3225</v>
      </c>
      <c r="B3230" s="1091"/>
      <c r="C3230" s="1091"/>
      <c r="D3230" s="1097"/>
      <c r="E3230" s="1093">
        <f t="shared" si="201"/>
        <v>0</v>
      </c>
      <c r="F3230" s="1094">
        <f t="shared" si="202"/>
        <v>0</v>
      </c>
      <c r="G3230" s="1095">
        <f t="shared" si="203"/>
        <v>0</v>
      </c>
      <c r="H3230" s="1090" t="str">
        <f t="shared" ca="1" si="204"/>
        <v/>
      </c>
      <c r="I3230" s="1109"/>
      <c r="J3230" s="1109"/>
      <c r="K3230" s="1112"/>
      <c r="L3230" s="1091"/>
      <c r="M3230" s="1091"/>
      <c r="N3230" s="1091"/>
      <c r="O3230" s="1091"/>
      <c r="P3230" s="1096"/>
      <c r="Q3230" s="1096"/>
      <c r="R3230" s="1096"/>
      <c r="S3230" s="1091"/>
    </row>
    <row r="3231" spans="1:19" x14ac:dyDescent="0.3">
      <c r="A3231" s="1090">
        <v>3226</v>
      </c>
      <c r="B3231" s="1091"/>
      <c r="C3231" s="1091"/>
      <c r="D3231" s="1097"/>
      <c r="E3231" s="1093">
        <f t="shared" si="201"/>
        <v>0</v>
      </c>
      <c r="F3231" s="1094">
        <f t="shared" si="202"/>
        <v>0</v>
      </c>
      <c r="G3231" s="1095">
        <f t="shared" si="203"/>
        <v>0</v>
      </c>
      <c r="H3231" s="1090" t="str">
        <f t="shared" ca="1" si="204"/>
        <v/>
      </c>
      <c r="I3231" s="1109"/>
      <c r="J3231" s="1109"/>
      <c r="K3231" s="1112"/>
      <c r="L3231" s="1091"/>
      <c r="M3231" s="1091"/>
      <c r="N3231" s="1091"/>
      <c r="O3231" s="1091"/>
      <c r="P3231" s="1096"/>
      <c r="Q3231" s="1096"/>
      <c r="R3231" s="1096"/>
      <c r="S3231" s="1091"/>
    </row>
    <row r="3232" spans="1:19" x14ac:dyDescent="0.3">
      <c r="A3232" s="1090">
        <v>3227</v>
      </c>
      <c r="B3232" s="1091"/>
      <c r="C3232" s="1091"/>
      <c r="D3232" s="1097"/>
      <c r="E3232" s="1093">
        <f t="shared" si="201"/>
        <v>0</v>
      </c>
      <c r="F3232" s="1094">
        <f t="shared" si="202"/>
        <v>0</v>
      </c>
      <c r="G3232" s="1095">
        <f t="shared" si="203"/>
        <v>0</v>
      </c>
      <c r="H3232" s="1090" t="str">
        <f t="shared" ca="1" si="204"/>
        <v/>
      </c>
      <c r="I3232" s="1109"/>
      <c r="J3232" s="1109"/>
      <c r="K3232" s="1112"/>
      <c r="L3232" s="1091"/>
      <c r="M3232" s="1091"/>
      <c r="N3232" s="1091"/>
      <c r="O3232" s="1091"/>
      <c r="P3232" s="1096"/>
      <c r="Q3232" s="1096"/>
      <c r="R3232" s="1096"/>
      <c r="S3232" s="1091"/>
    </row>
    <row r="3233" spans="1:19" x14ac:dyDescent="0.3">
      <c r="A3233" s="1090">
        <v>3228</v>
      </c>
      <c r="B3233" s="1091"/>
      <c r="C3233" s="1091"/>
      <c r="D3233" s="1097"/>
      <c r="E3233" s="1093">
        <f t="shared" si="201"/>
        <v>0</v>
      </c>
      <c r="F3233" s="1094">
        <f t="shared" si="202"/>
        <v>0</v>
      </c>
      <c r="G3233" s="1095">
        <f t="shared" si="203"/>
        <v>0</v>
      </c>
      <c r="H3233" s="1090" t="str">
        <f t="shared" ca="1" si="204"/>
        <v/>
      </c>
      <c r="I3233" s="1109"/>
      <c r="J3233" s="1109"/>
      <c r="K3233" s="1112"/>
      <c r="L3233" s="1091"/>
      <c r="M3233" s="1091"/>
      <c r="N3233" s="1091"/>
      <c r="O3233" s="1091"/>
      <c r="P3233" s="1096"/>
      <c r="Q3233" s="1096"/>
      <c r="R3233" s="1096"/>
      <c r="S3233" s="1091"/>
    </row>
    <row r="3234" spans="1:19" x14ac:dyDescent="0.3">
      <c r="A3234" s="1090">
        <v>3229</v>
      </c>
      <c r="B3234" s="1091"/>
      <c r="C3234" s="1091"/>
      <c r="D3234" s="1097"/>
      <c r="E3234" s="1093">
        <f t="shared" si="201"/>
        <v>0</v>
      </c>
      <c r="F3234" s="1094">
        <f t="shared" si="202"/>
        <v>0</v>
      </c>
      <c r="G3234" s="1095">
        <f t="shared" si="203"/>
        <v>0</v>
      </c>
      <c r="H3234" s="1090" t="str">
        <f t="shared" ca="1" si="204"/>
        <v/>
      </c>
      <c r="I3234" s="1109"/>
      <c r="J3234" s="1109"/>
      <c r="K3234" s="1112"/>
      <c r="L3234" s="1091"/>
      <c r="M3234" s="1091"/>
      <c r="N3234" s="1091"/>
      <c r="O3234" s="1091"/>
      <c r="P3234" s="1096"/>
      <c r="Q3234" s="1096"/>
      <c r="R3234" s="1096"/>
      <c r="S3234" s="1091"/>
    </row>
    <row r="3235" spans="1:19" x14ac:dyDescent="0.3">
      <c r="A3235" s="1090">
        <v>3230</v>
      </c>
      <c r="B3235" s="1091"/>
      <c r="C3235" s="1091"/>
      <c r="D3235" s="1097"/>
      <c r="E3235" s="1093">
        <f t="shared" si="201"/>
        <v>0</v>
      </c>
      <c r="F3235" s="1094">
        <f t="shared" si="202"/>
        <v>0</v>
      </c>
      <c r="G3235" s="1095">
        <f t="shared" si="203"/>
        <v>0</v>
      </c>
      <c r="H3235" s="1090" t="str">
        <f t="shared" ca="1" si="204"/>
        <v/>
      </c>
      <c r="I3235" s="1109"/>
      <c r="J3235" s="1109"/>
      <c r="K3235" s="1112"/>
      <c r="L3235" s="1091"/>
      <c r="M3235" s="1091"/>
      <c r="N3235" s="1091"/>
      <c r="O3235" s="1091"/>
      <c r="P3235" s="1096"/>
      <c r="Q3235" s="1096"/>
      <c r="R3235" s="1096"/>
      <c r="S3235" s="1091"/>
    </row>
    <row r="3236" spans="1:19" x14ac:dyDescent="0.3">
      <c r="A3236" s="1090">
        <v>3231</v>
      </c>
      <c r="B3236" s="1091"/>
      <c r="C3236" s="1091"/>
      <c r="D3236" s="1097"/>
      <c r="E3236" s="1093">
        <f t="shared" si="201"/>
        <v>0</v>
      </c>
      <c r="F3236" s="1094">
        <f t="shared" si="202"/>
        <v>0</v>
      </c>
      <c r="G3236" s="1095">
        <f t="shared" si="203"/>
        <v>0</v>
      </c>
      <c r="H3236" s="1090" t="str">
        <f t="shared" ca="1" si="204"/>
        <v/>
      </c>
      <c r="I3236" s="1109"/>
      <c r="J3236" s="1109"/>
      <c r="K3236" s="1112"/>
      <c r="L3236" s="1091"/>
      <c r="M3236" s="1091"/>
      <c r="N3236" s="1091"/>
      <c r="O3236" s="1091"/>
      <c r="P3236" s="1096"/>
      <c r="Q3236" s="1096"/>
      <c r="R3236" s="1096"/>
      <c r="S3236" s="1091"/>
    </row>
    <row r="3237" spans="1:19" x14ac:dyDescent="0.3">
      <c r="A3237" s="1090">
        <v>3232</v>
      </c>
      <c r="B3237" s="1091"/>
      <c r="C3237" s="1091"/>
      <c r="D3237" s="1097"/>
      <c r="E3237" s="1093">
        <f t="shared" si="201"/>
        <v>0</v>
      </c>
      <c r="F3237" s="1094">
        <f t="shared" si="202"/>
        <v>0</v>
      </c>
      <c r="G3237" s="1095">
        <f t="shared" si="203"/>
        <v>0</v>
      </c>
      <c r="H3237" s="1090" t="str">
        <f t="shared" ca="1" si="204"/>
        <v/>
      </c>
      <c r="I3237" s="1109"/>
      <c r="J3237" s="1109"/>
      <c r="K3237" s="1112"/>
      <c r="L3237" s="1091"/>
      <c r="M3237" s="1091"/>
      <c r="N3237" s="1091"/>
      <c r="O3237" s="1091"/>
      <c r="P3237" s="1096"/>
      <c r="Q3237" s="1096"/>
      <c r="R3237" s="1096"/>
      <c r="S3237" s="1091"/>
    </row>
    <row r="3238" spans="1:19" x14ac:dyDescent="0.3">
      <c r="A3238" s="1090">
        <v>3233</v>
      </c>
      <c r="B3238" s="1091"/>
      <c r="C3238" s="1091"/>
      <c r="D3238" s="1097"/>
      <c r="E3238" s="1093">
        <f t="shared" si="201"/>
        <v>0</v>
      </c>
      <c r="F3238" s="1094">
        <f t="shared" si="202"/>
        <v>0</v>
      </c>
      <c r="G3238" s="1095">
        <f t="shared" si="203"/>
        <v>0</v>
      </c>
      <c r="H3238" s="1090" t="str">
        <f t="shared" ca="1" si="204"/>
        <v/>
      </c>
      <c r="I3238" s="1109"/>
      <c r="J3238" s="1109"/>
      <c r="K3238" s="1112"/>
      <c r="L3238" s="1091"/>
      <c r="M3238" s="1091"/>
      <c r="N3238" s="1091"/>
      <c r="O3238" s="1091"/>
      <c r="P3238" s="1096"/>
      <c r="Q3238" s="1096"/>
      <c r="R3238" s="1096"/>
      <c r="S3238" s="1091"/>
    </row>
    <row r="3239" spans="1:19" x14ac:dyDescent="0.3">
      <c r="A3239" s="1090">
        <v>3234</v>
      </c>
      <c r="B3239" s="1091"/>
      <c r="C3239" s="1091"/>
      <c r="D3239" s="1097"/>
      <c r="E3239" s="1093">
        <f t="shared" si="201"/>
        <v>0</v>
      </c>
      <c r="F3239" s="1094">
        <f t="shared" si="202"/>
        <v>0</v>
      </c>
      <c r="G3239" s="1095">
        <f t="shared" si="203"/>
        <v>0</v>
      </c>
      <c r="H3239" s="1090" t="str">
        <f t="shared" ca="1" si="204"/>
        <v/>
      </c>
      <c r="I3239" s="1109"/>
      <c r="J3239" s="1109"/>
      <c r="K3239" s="1112"/>
      <c r="L3239" s="1091"/>
      <c r="M3239" s="1091"/>
      <c r="N3239" s="1091"/>
      <c r="O3239" s="1091"/>
      <c r="P3239" s="1096"/>
      <c r="Q3239" s="1096"/>
      <c r="R3239" s="1096"/>
      <c r="S3239" s="1091"/>
    </row>
    <row r="3240" spans="1:19" x14ac:dyDescent="0.3">
      <c r="A3240" s="1090">
        <v>3235</v>
      </c>
      <c r="B3240" s="1091"/>
      <c r="C3240" s="1091"/>
      <c r="D3240" s="1097"/>
      <c r="E3240" s="1093">
        <f t="shared" si="201"/>
        <v>0</v>
      </c>
      <c r="F3240" s="1094">
        <f t="shared" si="202"/>
        <v>0</v>
      </c>
      <c r="G3240" s="1095">
        <f t="shared" si="203"/>
        <v>0</v>
      </c>
      <c r="H3240" s="1090" t="str">
        <f t="shared" ca="1" si="204"/>
        <v/>
      </c>
      <c r="I3240" s="1109"/>
      <c r="J3240" s="1109"/>
      <c r="K3240" s="1112"/>
      <c r="L3240" s="1091"/>
      <c r="M3240" s="1091"/>
      <c r="N3240" s="1091"/>
      <c r="O3240" s="1091"/>
      <c r="P3240" s="1096"/>
      <c r="Q3240" s="1096"/>
      <c r="R3240" s="1096"/>
      <c r="S3240" s="1091"/>
    </row>
    <row r="3241" spans="1:19" x14ac:dyDescent="0.3">
      <c r="A3241" s="1090">
        <v>3236</v>
      </c>
      <c r="B3241" s="1091"/>
      <c r="C3241" s="1091"/>
      <c r="D3241" s="1097"/>
      <c r="E3241" s="1093">
        <f t="shared" si="201"/>
        <v>0</v>
      </c>
      <c r="F3241" s="1094">
        <f t="shared" si="202"/>
        <v>0</v>
      </c>
      <c r="G3241" s="1095">
        <f t="shared" si="203"/>
        <v>0</v>
      </c>
      <c r="H3241" s="1090" t="str">
        <f t="shared" ca="1" si="204"/>
        <v/>
      </c>
      <c r="I3241" s="1109"/>
      <c r="J3241" s="1109"/>
      <c r="K3241" s="1112"/>
      <c r="L3241" s="1091"/>
      <c r="M3241" s="1091"/>
      <c r="N3241" s="1091"/>
      <c r="O3241" s="1091"/>
      <c r="P3241" s="1096"/>
      <c r="Q3241" s="1096"/>
      <c r="R3241" s="1096"/>
      <c r="S3241" s="1091"/>
    </row>
    <row r="3242" spans="1:19" x14ac:dyDescent="0.3">
      <c r="A3242" s="1090">
        <v>3237</v>
      </c>
      <c r="B3242" s="1091"/>
      <c r="C3242" s="1091"/>
      <c r="D3242" s="1097"/>
      <c r="E3242" s="1093">
        <f t="shared" si="201"/>
        <v>0</v>
      </c>
      <c r="F3242" s="1094">
        <f t="shared" si="202"/>
        <v>0</v>
      </c>
      <c r="G3242" s="1095">
        <f t="shared" si="203"/>
        <v>0</v>
      </c>
      <c r="H3242" s="1090" t="str">
        <f t="shared" ca="1" si="204"/>
        <v/>
      </c>
      <c r="I3242" s="1109"/>
      <c r="J3242" s="1109"/>
      <c r="K3242" s="1112"/>
      <c r="L3242" s="1091"/>
      <c r="M3242" s="1091"/>
      <c r="N3242" s="1091"/>
      <c r="O3242" s="1091"/>
      <c r="P3242" s="1096"/>
      <c r="Q3242" s="1096"/>
      <c r="R3242" s="1096"/>
      <c r="S3242" s="1091"/>
    </row>
    <row r="3243" spans="1:19" x14ac:dyDescent="0.3">
      <c r="A3243" s="1090">
        <v>3238</v>
      </c>
      <c r="B3243" s="1091"/>
      <c r="C3243" s="1091"/>
      <c r="D3243" s="1097"/>
      <c r="E3243" s="1093">
        <f t="shared" si="201"/>
        <v>0</v>
      </c>
      <c r="F3243" s="1094">
        <f t="shared" si="202"/>
        <v>0</v>
      </c>
      <c r="G3243" s="1095">
        <f t="shared" si="203"/>
        <v>0</v>
      </c>
      <c r="H3243" s="1090" t="str">
        <f t="shared" ca="1" si="204"/>
        <v/>
      </c>
      <c r="I3243" s="1109"/>
      <c r="J3243" s="1109"/>
      <c r="K3243" s="1112"/>
      <c r="L3243" s="1091"/>
      <c r="M3243" s="1091"/>
      <c r="N3243" s="1091"/>
      <c r="O3243" s="1091"/>
      <c r="P3243" s="1096"/>
      <c r="Q3243" s="1096"/>
      <c r="R3243" s="1096"/>
      <c r="S3243" s="1091"/>
    </row>
    <row r="3244" spans="1:19" x14ac:dyDescent="0.3">
      <c r="A3244" s="1090">
        <v>3239</v>
      </c>
      <c r="B3244" s="1091"/>
      <c r="C3244" s="1091"/>
      <c r="D3244" s="1097"/>
      <c r="E3244" s="1093">
        <f t="shared" si="201"/>
        <v>0</v>
      </c>
      <c r="F3244" s="1094">
        <f t="shared" si="202"/>
        <v>0</v>
      </c>
      <c r="G3244" s="1095">
        <f t="shared" si="203"/>
        <v>0</v>
      </c>
      <c r="H3244" s="1090" t="str">
        <f t="shared" ca="1" si="204"/>
        <v/>
      </c>
      <c r="I3244" s="1109"/>
      <c r="J3244" s="1109"/>
      <c r="K3244" s="1112"/>
      <c r="L3244" s="1091"/>
      <c r="M3244" s="1091"/>
      <c r="N3244" s="1091"/>
      <c r="O3244" s="1091"/>
      <c r="P3244" s="1096"/>
      <c r="Q3244" s="1096"/>
      <c r="R3244" s="1096"/>
      <c r="S3244" s="1091"/>
    </row>
    <row r="3245" spans="1:19" x14ac:dyDescent="0.3">
      <c r="A3245" s="1090">
        <v>3240</v>
      </c>
      <c r="B3245" s="1091"/>
      <c r="C3245" s="1091"/>
      <c r="D3245" s="1097"/>
      <c r="E3245" s="1093">
        <f t="shared" si="201"/>
        <v>0</v>
      </c>
      <c r="F3245" s="1094">
        <f t="shared" si="202"/>
        <v>0</v>
      </c>
      <c r="G3245" s="1095">
        <f t="shared" si="203"/>
        <v>0</v>
      </c>
      <c r="H3245" s="1090" t="str">
        <f t="shared" ca="1" si="204"/>
        <v/>
      </c>
      <c r="I3245" s="1109"/>
      <c r="J3245" s="1109"/>
      <c r="K3245" s="1112"/>
      <c r="L3245" s="1091"/>
      <c r="M3245" s="1091"/>
      <c r="N3245" s="1091"/>
      <c r="O3245" s="1091"/>
      <c r="P3245" s="1096"/>
      <c r="Q3245" s="1096"/>
      <c r="R3245" s="1096"/>
      <c r="S3245" s="1091"/>
    </row>
    <row r="3246" spans="1:19" x14ac:dyDescent="0.3">
      <c r="A3246" s="1090">
        <v>3241</v>
      </c>
      <c r="B3246" s="1091"/>
      <c r="C3246" s="1091"/>
      <c r="D3246" s="1097"/>
      <c r="E3246" s="1093">
        <f t="shared" si="201"/>
        <v>0</v>
      </c>
      <c r="F3246" s="1094">
        <f t="shared" si="202"/>
        <v>0</v>
      </c>
      <c r="G3246" s="1095">
        <f t="shared" si="203"/>
        <v>0</v>
      </c>
      <c r="H3246" s="1090" t="str">
        <f t="shared" ca="1" si="204"/>
        <v/>
      </c>
      <c r="I3246" s="1109"/>
      <c r="J3246" s="1109"/>
      <c r="K3246" s="1112"/>
      <c r="L3246" s="1091"/>
      <c r="M3246" s="1091"/>
      <c r="N3246" s="1091"/>
      <c r="O3246" s="1091"/>
      <c r="P3246" s="1096"/>
      <c r="Q3246" s="1096"/>
      <c r="R3246" s="1096"/>
      <c r="S3246" s="1091"/>
    </row>
    <row r="3247" spans="1:19" x14ac:dyDescent="0.3">
      <c r="A3247" s="1090">
        <v>3242</v>
      </c>
      <c r="B3247" s="1091"/>
      <c r="C3247" s="1091"/>
      <c r="D3247" s="1097"/>
      <c r="E3247" s="1093">
        <f t="shared" si="201"/>
        <v>0</v>
      </c>
      <c r="F3247" s="1094">
        <f t="shared" si="202"/>
        <v>0</v>
      </c>
      <c r="G3247" s="1095">
        <f t="shared" si="203"/>
        <v>0</v>
      </c>
      <c r="H3247" s="1090" t="str">
        <f t="shared" ca="1" si="204"/>
        <v/>
      </c>
      <c r="I3247" s="1109"/>
      <c r="J3247" s="1109"/>
      <c r="K3247" s="1112"/>
      <c r="L3247" s="1091"/>
      <c r="M3247" s="1091"/>
      <c r="N3247" s="1091"/>
      <c r="O3247" s="1091"/>
      <c r="P3247" s="1096"/>
      <c r="Q3247" s="1096"/>
      <c r="R3247" s="1096"/>
      <c r="S3247" s="1091"/>
    </row>
    <row r="3248" spans="1:19" x14ac:dyDescent="0.3">
      <c r="A3248" s="1090">
        <v>3243</v>
      </c>
      <c r="B3248" s="1091"/>
      <c r="C3248" s="1091"/>
      <c r="D3248" s="1097"/>
      <c r="E3248" s="1093">
        <f t="shared" si="201"/>
        <v>0</v>
      </c>
      <c r="F3248" s="1094">
        <f t="shared" si="202"/>
        <v>0</v>
      </c>
      <c r="G3248" s="1095">
        <f t="shared" si="203"/>
        <v>0</v>
      </c>
      <c r="H3248" s="1090" t="str">
        <f t="shared" ca="1" si="204"/>
        <v/>
      </c>
      <c r="I3248" s="1109"/>
      <c r="J3248" s="1109"/>
      <c r="K3248" s="1112"/>
      <c r="L3248" s="1091"/>
      <c r="M3248" s="1091"/>
      <c r="N3248" s="1091"/>
      <c r="O3248" s="1091"/>
      <c r="P3248" s="1096"/>
      <c r="Q3248" s="1096"/>
      <c r="R3248" s="1096"/>
      <c r="S3248" s="1091"/>
    </row>
    <row r="3249" spans="1:19" x14ac:dyDescent="0.3">
      <c r="A3249" s="1090">
        <v>3244</v>
      </c>
      <c r="B3249" s="1091"/>
      <c r="C3249" s="1091"/>
      <c r="D3249" s="1097"/>
      <c r="E3249" s="1093">
        <f t="shared" si="201"/>
        <v>0</v>
      </c>
      <c r="F3249" s="1094">
        <f t="shared" si="202"/>
        <v>0</v>
      </c>
      <c r="G3249" s="1095">
        <f t="shared" si="203"/>
        <v>0</v>
      </c>
      <c r="H3249" s="1090" t="str">
        <f t="shared" ca="1" si="204"/>
        <v/>
      </c>
      <c r="I3249" s="1109"/>
      <c r="J3249" s="1109"/>
      <c r="K3249" s="1112"/>
      <c r="L3249" s="1091"/>
      <c r="M3249" s="1091"/>
      <c r="N3249" s="1091"/>
      <c r="O3249" s="1091"/>
      <c r="P3249" s="1096"/>
      <c r="Q3249" s="1096"/>
      <c r="R3249" s="1096"/>
      <c r="S3249" s="1091"/>
    </row>
    <row r="3250" spans="1:19" x14ac:dyDescent="0.3">
      <c r="A3250" s="1090">
        <v>3245</v>
      </c>
      <c r="B3250" s="1091"/>
      <c r="C3250" s="1091"/>
      <c r="D3250" s="1097"/>
      <c r="E3250" s="1093">
        <f t="shared" si="201"/>
        <v>0</v>
      </c>
      <c r="F3250" s="1094">
        <f t="shared" si="202"/>
        <v>0</v>
      </c>
      <c r="G3250" s="1095">
        <f t="shared" si="203"/>
        <v>0</v>
      </c>
      <c r="H3250" s="1090" t="str">
        <f t="shared" ca="1" si="204"/>
        <v/>
      </c>
      <c r="I3250" s="1109"/>
      <c r="J3250" s="1109"/>
      <c r="K3250" s="1112"/>
      <c r="L3250" s="1091"/>
      <c r="M3250" s="1091"/>
      <c r="N3250" s="1091"/>
      <c r="O3250" s="1091"/>
      <c r="P3250" s="1096"/>
      <c r="Q3250" s="1096"/>
      <c r="R3250" s="1096"/>
      <c r="S3250" s="1091"/>
    </row>
    <row r="3251" spans="1:19" x14ac:dyDescent="0.3">
      <c r="A3251" s="1090">
        <v>3246</v>
      </c>
      <c r="B3251" s="1091"/>
      <c r="C3251" s="1091"/>
      <c r="D3251" s="1097"/>
      <c r="E3251" s="1093">
        <f t="shared" si="201"/>
        <v>0</v>
      </c>
      <c r="F3251" s="1094">
        <f t="shared" si="202"/>
        <v>0</v>
      </c>
      <c r="G3251" s="1095">
        <f t="shared" si="203"/>
        <v>0</v>
      </c>
      <c r="H3251" s="1090" t="str">
        <f t="shared" ca="1" si="204"/>
        <v/>
      </c>
      <c r="I3251" s="1109"/>
      <c r="J3251" s="1109"/>
      <c r="K3251" s="1112"/>
      <c r="L3251" s="1091"/>
      <c r="M3251" s="1091"/>
      <c r="N3251" s="1091"/>
      <c r="O3251" s="1091"/>
      <c r="P3251" s="1096"/>
      <c r="Q3251" s="1096"/>
      <c r="R3251" s="1096"/>
      <c r="S3251" s="1091"/>
    </row>
    <row r="3252" spans="1:19" x14ac:dyDescent="0.3">
      <c r="A3252" s="1090">
        <v>3247</v>
      </c>
      <c r="B3252" s="1091"/>
      <c r="C3252" s="1091"/>
      <c r="D3252" s="1097"/>
      <c r="E3252" s="1093">
        <f t="shared" si="201"/>
        <v>0</v>
      </c>
      <c r="F3252" s="1094">
        <f t="shared" si="202"/>
        <v>0</v>
      </c>
      <c r="G3252" s="1095">
        <f t="shared" si="203"/>
        <v>0</v>
      </c>
      <c r="H3252" s="1090" t="str">
        <f t="shared" ca="1" si="204"/>
        <v/>
      </c>
      <c r="I3252" s="1109"/>
      <c r="J3252" s="1109"/>
      <c r="K3252" s="1112"/>
      <c r="L3252" s="1091"/>
      <c r="M3252" s="1091"/>
      <c r="N3252" s="1091"/>
      <c r="O3252" s="1091"/>
      <c r="P3252" s="1096"/>
      <c r="Q3252" s="1096"/>
      <c r="R3252" s="1096"/>
      <c r="S3252" s="1091"/>
    </row>
    <row r="3253" spans="1:19" x14ac:dyDescent="0.3">
      <c r="A3253" s="1090">
        <v>3248</v>
      </c>
      <c r="B3253" s="1091"/>
      <c r="C3253" s="1091"/>
      <c r="D3253" s="1097"/>
      <c r="E3253" s="1093">
        <f t="shared" si="201"/>
        <v>0</v>
      </c>
      <c r="F3253" s="1094">
        <f t="shared" si="202"/>
        <v>0</v>
      </c>
      <c r="G3253" s="1095">
        <f t="shared" si="203"/>
        <v>0</v>
      </c>
      <c r="H3253" s="1090" t="str">
        <f t="shared" ca="1" si="204"/>
        <v/>
      </c>
      <c r="I3253" s="1109"/>
      <c r="J3253" s="1109"/>
      <c r="K3253" s="1112"/>
      <c r="L3253" s="1091"/>
      <c r="M3253" s="1091"/>
      <c r="N3253" s="1091"/>
      <c r="O3253" s="1091"/>
      <c r="P3253" s="1096"/>
      <c r="Q3253" s="1096"/>
      <c r="R3253" s="1096"/>
      <c r="S3253" s="1091"/>
    </row>
    <row r="3254" spans="1:19" x14ac:dyDescent="0.3">
      <c r="A3254" s="1090">
        <v>3249</v>
      </c>
      <c r="B3254" s="1091"/>
      <c r="C3254" s="1091"/>
      <c r="D3254" s="1097"/>
      <c r="E3254" s="1093">
        <f t="shared" si="201"/>
        <v>0</v>
      </c>
      <c r="F3254" s="1094">
        <f t="shared" si="202"/>
        <v>0</v>
      </c>
      <c r="G3254" s="1095">
        <f t="shared" si="203"/>
        <v>0</v>
      </c>
      <c r="H3254" s="1090" t="str">
        <f t="shared" ca="1" si="204"/>
        <v/>
      </c>
      <c r="I3254" s="1109"/>
      <c r="J3254" s="1109"/>
      <c r="K3254" s="1112"/>
      <c r="L3254" s="1091"/>
      <c r="M3254" s="1091"/>
      <c r="N3254" s="1091"/>
      <c r="O3254" s="1091"/>
      <c r="P3254" s="1096"/>
      <c r="Q3254" s="1096"/>
      <c r="R3254" s="1096"/>
      <c r="S3254" s="1091"/>
    </row>
    <row r="3255" spans="1:19" x14ac:dyDescent="0.3">
      <c r="A3255" s="1090">
        <v>3250</v>
      </c>
      <c r="B3255" s="1091"/>
      <c r="C3255" s="1091"/>
      <c r="D3255" s="1097"/>
      <c r="E3255" s="1093">
        <f t="shared" si="201"/>
        <v>0</v>
      </c>
      <c r="F3255" s="1094">
        <f t="shared" si="202"/>
        <v>0</v>
      </c>
      <c r="G3255" s="1095">
        <f t="shared" si="203"/>
        <v>0</v>
      </c>
      <c r="H3255" s="1090" t="str">
        <f t="shared" ca="1" si="204"/>
        <v/>
      </c>
      <c r="I3255" s="1109"/>
      <c r="J3255" s="1109"/>
      <c r="K3255" s="1112"/>
      <c r="L3255" s="1091"/>
      <c r="M3255" s="1091"/>
      <c r="N3255" s="1091"/>
      <c r="O3255" s="1091"/>
      <c r="P3255" s="1096"/>
      <c r="Q3255" s="1096"/>
      <c r="R3255" s="1096"/>
      <c r="S3255" s="1091"/>
    </row>
    <row r="3256" spans="1:19" x14ac:dyDescent="0.3">
      <c r="A3256" s="1090">
        <v>3251</v>
      </c>
      <c r="B3256" s="1091"/>
      <c r="C3256" s="1091"/>
      <c r="D3256" s="1097"/>
      <c r="E3256" s="1093">
        <f t="shared" si="201"/>
        <v>0</v>
      </c>
      <c r="F3256" s="1094">
        <f t="shared" si="202"/>
        <v>0</v>
      </c>
      <c r="G3256" s="1095">
        <f t="shared" si="203"/>
        <v>0</v>
      </c>
      <c r="H3256" s="1090" t="str">
        <f t="shared" ca="1" si="204"/>
        <v/>
      </c>
      <c r="I3256" s="1109"/>
      <c r="J3256" s="1109"/>
      <c r="K3256" s="1112"/>
      <c r="L3256" s="1091"/>
      <c r="M3256" s="1091"/>
      <c r="N3256" s="1091"/>
      <c r="O3256" s="1091"/>
      <c r="P3256" s="1096"/>
      <c r="Q3256" s="1096"/>
      <c r="R3256" s="1096"/>
      <c r="S3256" s="1091"/>
    </row>
    <row r="3257" spans="1:19" x14ac:dyDescent="0.3">
      <c r="A3257" s="1090">
        <v>3252</v>
      </c>
      <c r="B3257" s="1091"/>
      <c r="C3257" s="1091"/>
      <c r="D3257" s="1097"/>
      <c r="E3257" s="1093">
        <f t="shared" si="201"/>
        <v>0</v>
      </c>
      <c r="F3257" s="1094">
        <f t="shared" si="202"/>
        <v>0</v>
      </c>
      <c r="G3257" s="1095">
        <f t="shared" si="203"/>
        <v>0</v>
      </c>
      <c r="H3257" s="1090" t="str">
        <f t="shared" ca="1" si="204"/>
        <v/>
      </c>
      <c r="I3257" s="1109"/>
      <c r="J3257" s="1109"/>
      <c r="K3257" s="1112"/>
      <c r="L3257" s="1091"/>
      <c r="M3257" s="1091"/>
      <c r="N3257" s="1091"/>
      <c r="O3257" s="1091"/>
      <c r="P3257" s="1096"/>
      <c r="Q3257" s="1096"/>
      <c r="R3257" s="1096"/>
      <c r="S3257" s="1091"/>
    </row>
    <row r="3258" spans="1:19" x14ac:dyDescent="0.3">
      <c r="A3258" s="1090">
        <v>3253</v>
      </c>
      <c r="B3258" s="1091"/>
      <c r="C3258" s="1091"/>
      <c r="D3258" s="1097"/>
      <c r="E3258" s="1093">
        <f t="shared" si="201"/>
        <v>0</v>
      </c>
      <c r="F3258" s="1094">
        <f t="shared" si="202"/>
        <v>0</v>
      </c>
      <c r="G3258" s="1095">
        <f t="shared" si="203"/>
        <v>0</v>
      </c>
      <c r="H3258" s="1090" t="str">
        <f t="shared" ca="1" si="204"/>
        <v/>
      </c>
      <c r="I3258" s="1109"/>
      <c r="J3258" s="1109"/>
      <c r="K3258" s="1112"/>
      <c r="L3258" s="1091"/>
      <c r="M3258" s="1091"/>
      <c r="N3258" s="1091"/>
      <c r="O3258" s="1091"/>
      <c r="P3258" s="1096"/>
      <c r="Q3258" s="1096"/>
      <c r="R3258" s="1096"/>
      <c r="S3258" s="1091"/>
    </row>
    <row r="3259" spans="1:19" x14ac:dyDescent="0.3">
      <c r="A3259" s="1090">
        <v>3254</v>
      </c>
      <c r="B3259" s="1091"/>
      <c r="C3259" s="1091"/>
      <c r="D3259" s="1097"/>
      <c r="E3259" s="1093">
        <f t="shared" si="201"/>
        <v>0</v>
      </c>
      <c r="F3259" s="1094">
        <f t="shared" si="202"/>
        <v>0</v>
      </c>
      <c r="G3259" s="1095">
        <f t="shared" si="203"/>
        <v>0</v>
      </c>
      <c r="H3259" s="1090" t="str">
        <f t="shared" ca="1" si="204"/>
        <v/>
      </c>
      <c r="I3259" s="1109"/>
      <c r="J3259" s="1109"/>
      <c r="K3259" s="1112"/>
      <c r="L3259" s="1091"/>
      <c r="M3259" s="1091"/>
      <c r="N3259" s="1091"/>
      <c r="O3259" s="1091"/>
      <c r="P3259" s="1096"/>
      <c r="Q3259" s="1096"/>
      <c r="R3259" s="1096"/>
      <c r="S3259" s="1091"/>
    </row>
    <row r="3260" spans="1:19" x14ac:dyDescent="0.3">
      <c r="A3260" s="1090">
        <v>3255</v>
      </c>
      <c r="B3260" s="1091"/>
      <c r="C3260" s="1091"/>
      <c r="D3260" s="1097"/>
      <c r="E3260" s="1093">
        <f t="shared" si="201"/>
        <v>0</v>
      </c>
      <c r="F3260" s="1094">
        <f t="shared" si="202"/>
        <v>0</v>
      </c>
      <c r="G3260" s="1095">
        <f t="shared" si="203"/>
        <v>0</v>
      </c>
      <c r="H3260" s="1090" t="str">
        <f t="shared" ca="1" si="204"/>
        <v/>
      </c>
      <c r="I3260" s="1109"/>
      <c r="J3260" s="1109"/>
      <c r="K3260" s="1112"/>
      <c r="L3260" s="1091"/>
      <c r="M3260" s="1091"/>
      <c r="N3260" s="1091"/>
      <c r="O3260" s="1091"/>
      <c r="P3260" s="1096"/>
      <c r="Q3260" s="1096"/>
      <c r="R3260" s="1096"/>
      <c r="S3260" s="1091"/>
    </row>
    <row r="3261" spans="1:19" x14ac:dyDescent="0.3">
      <c r="A3261" s="1090">
        <v>3256</v>
      </c>
      <c r="B3261" s="1091"/>
      <c r="C3261" s="1091"/>
      <c r="D3261" s="1097"/>
      <c r="E3261" s="1093">
        <f t="shared" si="201"/>
        <v>0</v>
      </c>
      <c r="F3261" s="1094">
        <f t="shared" si="202"/>
        <v>0</v>
      </c>
      <c r="G3261" s="1095">
        <f t="shared" si="203"/>
        <v>0</v>
      </c>
      <c r="H3261" s="1090" t="str">
        <f t="shared" ca="1" si="204"/>
        <v/>
      </c>
      <c r="I3261" s="1109"/>
      <c r="J3261" s="1109"/>
      <c r="K3261" s="1112"/>
      <c r="L3261" s="1091"/>
      <c r="M3261" s="1091"/>
      <c r="N3261" s="1091"/>
      <c r="O3261" s="1091"/>
      <c r="P3261" s="1096"/>
      <c r="Q3261" s="1096"/>
      <c r="R3261" s="1096"/>
      <c r="S3261" s="1091"/>
    </row>
    <row r="3262" spans="1:19" x14ac:dyDescent="0.3">
      <c r="A3262" s="1090">
        <v>3257</v>
      </c>
      <c r="B3262" s="1091"/>
      <c r="C3262" s="1091"/>
      <c r="D3262" s="1097"/>
      <c r="E3262" s="1093">
        <f t="shared" si="201"/>
        <v>0</v>
      </c>
      <c r="F3262" s="1094">
        <f t="shared" si="202"/>
        <v>0</v>
      </c>
      <c r="G3262" s="1095">
        <f t="shared" si="203"/>
        <v>0</v>
      </c>
      <c r="H3262" s="1090" t="str">
        <f t="shared" ca="1" si="204"/>
        <v/>
      </c>
      <c r="I3262" s="1109"/>
      <c r="J3262" s="1109"/>
      <c r="K3262" s="1112"/>
      <c r="L3262" s="1091"/>
      <c r="M3262" s="1091"/>
      <c r="N3262" s="1091"/>
      <c r="O3262" s="1091"/>
      <c r="P3262" s="1096"/>
      <c r="Q3262" s="1096"/>
      <c r="R3262" s="1096"/>
      <c r="S3262" s="1091"/>
    </row>
    <row r="3263" spans="1:19" x14ac:dyDescent="0.3">
      <c r="A3263" s="1090">
        <v>3258</v>
      </c>
      <c r="B3263" s="1091"/>
      <c r="C3263" s="1091"/>
      <c r="D3263" s="1097"/>
      <c r="E3263" s="1093">
        <f t="shared" si="201"/>
        <v>0</v>
      </c>
      <c r="F3263" s="1094">
        <f t="shared" si="202"/>
        <v>0</v>
      </c>
      <c r="G3263" s="1095">
        <f t="shared" si="203"/>
        <v>0</v>
      </c>
      <c r="H3263" s="1090" t="str">
        <f t="shared" ca="1" si="204"/>
        <v/>
      </c>
      <c r="I3263" s="1109"/>
      <c r="J3263" s="1109"/>
      <c r="K3263" s="1112"/>
      <c r="L3263" s="1091"/>
      <c r="M3263" s="1091"/>
      <c r="N3263" s="1091"/>
      <c r="O3263" s="1091"/>
      <c r="P3263" s="1096"/>
      <c r="Q3263" s="1096"/>
      <c r="R3263" s="1096"/>
      <c r="S3263" s="1091"/>
    </row>
    <row r="3264" spans="1:19" x14ac:dyDescent="0.3">
      <c r="A3264" s="1090">
        <v>3259</v>
      </c>
      <c r="B3264" s="1091"/>
      <c r="C3264" s="1091"/>
      <c r="D3264" s="1097"/>
      <c r="E3264" s="1093">
        <f t="shared" si="201"/>
        <v>0</v>
      </c>
      <c r="F3264" s="1094">
        <f t="shared" si="202"/>
        <v>0</v>
      </c>
      <c r="G3264" s="1095">
        <f t="shared" si="203"/>
        <v>0</v>
      </c>
      <c r="H3264" s="1090" t="str">
        <f t="shared" ca="1" si="204"/>
        <v/>
      </c>
      <c r="I3264" s="1109"/>
      <c r="J3264" s="1109"/>
      <c r="K3264" s="1112"/>
      <c r="L3264" s="1091"/>
      <c r="M3264" s="1091"/>
      <c r="N3264" s="1091"/>
      <c r="O3264" s="1091"/>
      <c r="P3264" s="1096"/>
      <c r="Q3264" s="1096"/>
      <c r="R3264" s="1096"/>
      <c r="S3264" s="1091"/>
    </row>
    <row r="3265" spans="1:19" x14ac:dyDescent="0.3">
      <c r="A3265" s="1090">
        <v>3260</v>
      </c>
      <c r="B3265" s="1091"/>
      <c r="C3265" s="1091"/>
      <c r="D3265" s="1097"/>
      <c r="E3265" s="1093">
        <f t="shared" si="201"/>
        <v>0</v>
      </c>
      <c r="F3265" s="1094">
        <f t="shared" si="202"/>
        <v>0</v>
      </c>
      <c r="G3265" s="1095">
        <f t="shared" si="203"/>
        <v>0</v>
      </c>
      <c r="H3265" s="1090" t="str">
        <f t="shared" ca="1" si="204"/>
        <v/>
      </c>
      <c r="I3265" s="1109"/>
      <c r="J3265" s="1109"/>
      <c r="K3265" s="1112"/>
      <c r="L3265" s="1091"/>
      <c r="M3265" s="1091"/>
      <c r="N3265" s="1091"/>
      <c r="O3265" s="1091"/>
      <c r="P3265" s="1096"/>
      <c r="Q3265" s="1096"/>
      <c r="R3265" s="1096"/>
      <c r="S3265" s="1091"/>
    </row>
    <row r="3266" spans="1:19" x14ac:dyDescent="0.3">
      <c r="A3266" s="1090">
        <v>3261</v>
      </c>
      <c r="B3266" s="1091"/>
      <c r="C3266" s="1091"/>
      <c r="D3266" s="1097"/>
      <c r="E3266" s="1093">
        <f t="shared" si="201"/>
        <v>0</v>
      </c>
      <c r="F3266" s="1094">
        <f t="shared" si="202"/>
        <v>0</v>
      </c>
      <c r="G3266" s="1095">
        <f t="shared" si="203"/>
        <v>0</v>
      </c>
      <c r="H3266" s="1090" t="str">
        <f t="shared" ca="1" si="204"/>
        <v/>
      </c>
      <c r="I3266" s="1109"/>
      <c r="J3266" s="1109"/>
      <c r="K3266" s="1112"/>
      <c r="L3266" s="1091"/>
      <c r="M3266" s="1091"/>
      <c r="N3266" s="1091"/>
      <c r="O3266" s="1091"/>
      <c r="P3266" s="1096"/>
      <c r="Q3266" s="1096"/>
      <c r="R3266" s="1096"/>
      <c r="S3266" s="1091"/>
    </row>
    <row r="3267" spans="1:19" x14ac:dyDescent="0.3">
      <c r="A3267" s="1090">
        <v>3262</v>
      </c>
      <c r="B3267" s="1091"/>
      <c r="C3267" s="1091"/>
      <c r="D3267" s="1097"/>
      <c r="E3267" s="1093">
        <f t="shared" si="201"/>
        <v>0</v>
      </c>
      <c r="F3267" s="1094">
        <f t="shared" si="202"/>
        <v>0</v>
      </c>
      <c r="G3267" s="1095">
        <f t="shared" si="203"/>
        <v>0</v>
      </c>
      <c r="H3267" s="1090" t="str">
        <f t="shared" ca="1" si="204"/>
        <v/>
      </c>
      <c r="I3267" s="1109"/>
      <c r="J3267" s="1109"/>
      <c r="K3267" s="1112"/>
      <c r="L3267" s="1091"/>
      <c r="M3267" s="1091"/>
      <c r="N3267" s="1091"/>
      <c r="O3267" s="1091"/>
      <c r="P3267" s="1096"/>
      <c r="Q3267" s="1096"/>
      <c r="R3267" s="1096"/>
      <c r="S3267" s="1091"/>
    </row>
    <row r="3268" spans="1:19" x14ac:dyDescent="0.3">
      <c r="A3268" s="1090">
        <v>3263</v>
      </c>
      <c r="B3268" s="1091"/>
      <c r="C3268" s="1091"/>
      <c r="D3268" s="1097"/>
      <c r="E3268" s="1093">
        <f t="shared" si="201"/>
        <v>0</v>
      </c>
      <c r="F3268" s="1094">
        <f t="shared" si="202"/>
        <v>0</v>
      </c>
      <c r="G3268" s="1095">
        <f t="shared" si="203"/>
        <v>0</v>
      </c>
      <c r="H3268" s="1090" t="str">
        <f t="shared" ca="1" si="204"/>
        <v/>
      </c>
      <c r="I3268" s="1109"/>
      <c r="J3268" s="1109"/>
      <c r="K3268" s="1112"/>
      <c r="L3268" s="1091"/>
      <c r="M3268" s="1091"/>
      <c r="N3268" s="1091"/>
      <c r="O3268" s="1091"/>
      <c r="P3268" s="1096"/>
      <c r="Q3268" s="1096"/>
      <c r="R3268" s="1096"/>
      <c r="S3268" s="1091"/>
    </row>
    <row r="3269" spans="1:19" x14ac:dyDescent="0.3">
      <c r="A3269" s="1090">
        <v>3264</v>
      </c>
      <c r="B3269" s="1091"/>
      <c r="C3269" s="1091"/>
      <c r="D3269" s="1097"/>
      <c r="E3269" s="1093">
        <f t="shared" si="201"/>
        <v>0</v>
      </c>
      <c r="F3269" s="1094">
        <f t="shared" si="202"/>
        <v>0</v>
      </c>
      <c r="G3269" s="1095">
        <f t="shared" si="203"/>
        <v>0</v>
      </c>
      <c r="H3269" s="1090" t="str">
        <f t="shared" ca="1" si="204"/>
        <v/>
      </c>
      <c r="I3269" s="1109"/>
      <c r="J3269" s="1109"/>
      <c r="K3269" s="1112"/>
      <c r="L3269" s="1091"/>
      <c r="M3269" s="1091"/>
      <c r="N3269" s="1091"/>
      <c r="O3269" s="1091"/>
      <c r="P3269" s="1096"/>
      <c r="Q3269" s="1096"/>
      <c r="R3269" s="1096"/>
      <c r="S3269" s="1091"/>
    </row>
    <row r="3270" spans="1:19" x14ac:dyDescent="0.3">
      <c r="A3270" s="1090">
        <v>3265</v>
      </c>
      <c r="B3270" s="1091"/>
      <c r="C3270" s="1091"/>
      <c r="D3270" s="1097"/>
      <c r="E3270" s="1093">
        <f t="shared" si="201"/>
        <v>0</v>
      </c>
      <c r="F3270" s="1094">
        <f t="shared" si="202"/>
        <v>0</v>
      </c>
      <c r="G3270" s="1095">
        <f t="shared" si="203"/>
        <v>0</v>
      </c>
      <c r="H3270" s="1090" t="str">
        <f t="shared" ca="1" si="204"/>
        <v/>
      </c>
      <c r="I3270" s="1109"/>
      <c r="J3270" s="1109"/>
      <c r="K3270" s="1112"/>
      <c r="L3270" s="1091"/>
      <c r="M3270" s="1091"/>
      <c r="N3270" s="1091"/>
      <c r="O3270" s="1091"/>
      <c r="P3270" s="1096"/>
      <c r="Q3270" s="1096"/>
      <c r="R3270" s="1096"/>
      <c r="S3270" s="1091"/>
    </row>
    <row r="3271" spans="1:19" x14ac:dyDescent="0.3">
      <c r="A3271" s="1090">
        <v>3266</v>
      </c>
      <c r="B3271" s="1091"/>
      <c r="C3271" s="1091"/>
      <c r="D3271" s="1097"/>
      <c r="E3271" s="1093">
        <f t="shared" ref="E3271:E3334" si="205">D3271</f>
        <v>0</v>
      </c>
      <c r="F3271" s="1094">
        <f t="shared" ref="F3271:F3334" si="206">D3271</f>
        <v>0</v>
      </c>
      <c r="G3271" s="1095">
        <f t="shared" ref="G3271:G3334" si="207">D3271</f>
        <v>0</v>
      </c>
      <c r="H3271" s="1090" t="str">
        <f t="shared" ref="H3271:H3334" ca="1" si="208">IF(ISBLANK(D3271),"",DATEDIF(G3271,TODAY(),"y"))</f>
        <v/>
      </c>
      <c r="I3271" s="1109"/>
      <c r="J3271" s="1109"/>
      <c r="K3271" s="1112"/>
      <c r="L3271" s="1091"/>
      <c r="M3271" s="1091"/>
      <c r="N3271" s="1091"/>
      <c r="O3271" s="1091"/>
      <c r="P3271" s="1096"/>
      <c r="Q3271" s="1096"/>
      <c r="R3271" s="1096"/>
      <c r="S3271" s="1091"/>
    </row>
    <row r="3272" spans="1:19" x14ac:dyDescent="0.3">
      <c r="A3272" s="1090">
        <v>3267</v>
      </c>
      <c r="B3272" s="1091"/>
      <c r="C3272" s="1091"/>
      <c r="D3272" s="1097"/>
      <c r="E3272" s="1093">
        <f t="shared" si="205"/>
        <v>0</v>
      </c>
      <c r="F3272" s="1094">
        <f t="shared" si="206"/>
        <v>0</v>
      </c>
      <c r="G3272" s="1095">
        <f t="shared" si="207"/>
        <v>0</v>
      </c>
      <c r="H3272" s="1090" t="str">
        <f t="shared" ca="1" si="208"/>
        <v/>
      </c>
      <c r="I3272" s="1109"/>
      <c r="J3272" s="1109"/>
      <c r="K3272" s="1112"/>
      <c r="L3272" s="1091"/>
      <c r="M3272" s="1091"/>
      <c r="N3272" s="1091"/>
      <c r="O3272" s="1091"/>
      <c r="P3272" s="1096"/>
      <c r="Q3272" s="1096"/>
      <c r="R3272" s="1096"/>
      <c r="S3272" s="1091"/>
    </row>
    <row r="3273" spans="1:19" x14ac:dyDescent="0.3">
      <c r="A3273" s="1090">
        <v>3268</v>
      </c>
      <c r="B3273" s="1091"/>
      <c r="C3273" s="1091"/>
      <c r="D3273" s="1097"/>
      <c r="E3273" s="1093">
        <f t="shared" si="205"/>
        <v>0</v>
      </c>
      <c r="F3273" s="1094">
        <f t="shared" si="206"/>
        <v>0</v>
      </c>
      <c r="G3273" s="1095">
        <f t="shared" si="207"/>
        <v>0</v>
      </c>
      <c r="H3273" s="1090" t="str">
        <f t="shared" ca="1" si="208"/>
        <v/>
      </c>
      <c r="I3273" s="1109"/>
      <c r="J3273" s="1109"/>
      <c r="K3273" s="1112"/>
      <c r="L3273" s="1091"/>
      <c r="M3273" s="1091"/>
      <c r="N3273" s="1091"/>
      <c r="O3273" s="1091"/>
      <c r="P3273" s="1096"/>
      <c r="Q3273" s="1096"/>
      <c r="R3273" s="1096"/>
      <c r="S3273" s="1091"/>
    </row>
    <row r="3274" spans="1:19" x14ac:dyDescent="0.3">
      <c r="A3274" s="1090">
        <v>3269</v>
      </c>
      <c r="B3274" s="1091"/>
      <c r="C3274" s="1091"/>
      <c r="D3274" s="1097"/>
      <c r="E3274" s="1093">
        <f t="shared" si="205"/>
        <v>0</v>
      </c>
      <c r="F3274" s="1094">
        <f t="shared" si="206"/>
        <v>0</v>
      </c>
      <c r="G3274" s="1095">
        <f t="shared" si="207"/>
        <v>0</v>
      </c>
      <c r="H3274" s="1090" t="str">
        <f t="shared" ca="1" si="208"/>
        <v/>
      </c>
      <c r="I3274" s="1109"/>
      <c r="J3274" s="1109"/>
      <c r="K3274" s="1112"/>
      <c r="L3274" s="1091"/>
      <c r="M3274" s="1091"/>
      <c r="N3274" s="1091"/>
      <c r="O3274" s="1091"/>
      <c r="P3274" s="1096"/>
      <c r="Q3274" s="1096"/>
      <c r="R3274" s="1096"/>
      <c r="S3274" s="1091"/>
    </row>
    <row r="3275" spans="1:19" x14ac:dyDescent="0.3">
      <c r="A3275" s="1090">
        <v>3270</v>
      </c>
      <c r="B3275" s="1091"/>
      <c r="C3275" s="1091"/>
      <c r="D3275" s="1097"/>
      <c r="E3275" s="1093">
        <f t="shared" si="205"/>
        <v>0</v>
      </c>
      <c r="F3275" s="1094">
        <f t="shared" si="206"/>
        <v>0</v>
      </c>
      <c r="G3275" s="1095">
        <f t="shared" si="207"/>
        <v>0</v>
      </c>
      <c r="H3275" s="1090" t="str">
        <f t="shared" ca="1" si="208"/>
        <v/>
      </c>
      <c r="I3275" s="1109"/>
      <c r="J3275" s="1109"/>
      <c r="K3275" s="1112"/>
      <c r="L3275" s="1091"/>
      <c r="M3275" s="1091"/>
      <c r="N3275" s="1091"/>
      <c r="O3275" s="1091"/>
      <c r="P3275" s="1096"/>
      <c r="Q3275" s="1096"/>
      <c r="R3275" s="1096"/>
      <c r="S3275" s="1091"/>
    </row>
    <row r="3276" spans="1:19" x14ac:dyDescent="0.3">
      <c r="A3276" s="1090">
        <v>3271</v>
      </c>
      <c r="B3276" s="1091"/>
      <c r="C3276" s="1091"/>
      <c r="D3276" s="1097"/>
      <c r="E3276" s="1093">
        <f t="shared" si="205"/>
        <v>0</v>
      </c>
      <c r="F3276" s="1094">
        <f t="shared" si="206"/>
        <v>0</v>
      </c>
      <c r="G3276" s="1095">
        <f t="shared" si="207"/>
        <v>0</v>
      </c>
      <c r="H3276" s="1090" t="str">
        <f t="shared" ca="1" si="208"/>
        <v/>
      </c>
      <c r="I3276" s="1109"/>
      <c r="J3276" s="1109"/>
      <c r="K3276" s="1112"/>
      <c r="L3276" s="1091"/>
      <c r="M3276" s="1091"/>
      <c r="N3276" s="1091"/>
      <c r="O3276" s="1091"/>
      <c r="P3276" s="1096"/>
      <c r="Q3276" s="1096"/>
      <c r="R3276" s="1096"/>
      <c r="S3276" s="1091"/>
    </row>
    <row r="3277" spans="1:19" x14ac:dyDescent="0.3">
      <c r="A3277" s="1090">
        <v>3272</v>
      </c>
      <c r="B3277" s="1091"/>
      <c r="C3277" s="1091"/>
      <c r="D3277" s="1097"/>
      <c r="E3277" s="1093">
        <f t="shared" si="205"/>
        <v>0</v>
      </c>
      <c r="F3277" s="1094">
        <f t="shared" si="206"/>
        <v>0</v>
      </c>
      <c r="G3277" s="1095">
        <f t="shared" si="207"/>
        <v>0</v>
      </c>
      <c r="H3277" s="1090" t="str">
        <f t="shared" ca="1" si="208"/>
        <v/>
      </c>
      <c r="I3277" s="1109"/>
      <c r="J3277" s="1109"/>
      <c r="K3277" s="1112"/>
      <c r="L3277" s="1091"/>
      <c r="M3277" s="1091"/>
      <c r="N3277" s="1091"/>
      <c r="O3277" s="1091"/>
      <c r="P3277" s="1096"/>
      <c r="Q3277" s="1096"/>
      <c r="R3277" s="1096"/>
      <c r="S3277" s="1091"/>
    </row>
    <row r="3278" spans="1:19" x14ac:dyDescent="0.3">
      <c r="A3278" s="1090">
        <v>3273</v>
      </c>
      <c r="B3278" s="1091"/>
      <c r="C3278" s="1091"/>
      <c r="D3278" s="1097"/>
      <c r="E3278" s="1093">
        <f t="shared" si="205"/>
        <v>0</v>
      </c>
      <c r="F3278" s="1094">
        <f t="shared" si="206"/>
        <v>0</v>
      </c>
      <c r="G3278" s="1095">
        <f t="shared" si="207"/>
        <v>0</v>
      </c>
      <c r="H3278" s="1090" t="str">
        <f t="shared" ca="1" si="208"/>
        <v/>
      </c>
      <c r="I3278" s="1109"/>
      <c r="J3278" s="1109"/>
      <c r="K3278" s="1112"/>
      <c r="L3278" s="1091"/>
      <c r="M3278" s="1091"/>
      <c r="N3278" s="1091"/>
      <c r="O3278" s="1091"/>
      <c r="P3278" s="1096"/>
      <c r="Q3278" s="1096"/>
      <c r="R3278" s="1096"/>
      <c r="S3278" s="1091"/>
    </row>
    <row r="3279" spans="1:19" x14ac:dyDescent="0.3">
      <c r="A3279" s="1090">
        <v>3274</v>
      </c>
      <c r="B3279" s="1091"/>
      <c r="C3279" s="1091"/>
      <c r="D3279" s="1097"/>
      <c r="E3279" s="1093">
        <f t="shared" si="205"/>
        <v>0</v>
      </c>
      <c r="F3279" s="1094">
        <f t="shared" si="206"/>
        <v>0</v>
      </c>
      <c r="G3279" s="1095">
        <f t="shared" si="207"/>
        <v>0</v>
      </c>
      <c r="H3279" s="1090" t="str">
        <f t="shared" ca="1" si="208"/>
        <v/>
      </c>
      <c r="I3279" s="1109"/>
      <c r="J3279" s="1109"/>
      <c r="K3279" s="1112"/>
      <c r="L3279" s="1091"/>
      <c r="M3279" s="1091"/>
      <c r="N3279" s="1091"/>
      <c r="O3279" s="1091"/>
      <c r="P3279" s="1096"/>
      <c r="Q3279" s="1096"/>
      <c r="R3279" s="1096"/>
      <c r="S3279" s="1091"/>
    </row>
    <row r="3280" spans="1:19" x14ac:dyDescent="0.3">
      <c r="A3280" s="1090">
        <v>3275</v>
      </c>
      <c r="B3280" s="1091"/>
      <c r="C3280" s="1091"/>
      <c r="D3280" s="1097"/>
      <c r="E3280" s="1093">
        <f t="shared" si="205"/>
        <v>0</v>
      </c>
      <c r="F3280" s="1094">
        <f t="shared" si="206"/>
        <v>0</v>
      </c>
      <c r="G3280" s="1095">
        <f t="shared" si="207"/>
        <v>0</v>
      </c>
      <c r="H3280" s="1090" t="str">
        <f t="shared" ca="1" si="208"/>
        <v/>
      </c>
      <c r="I3280" s="1109"/>
      <c r="J3280" s="1109"/>
      <c r="K3280" s="1112"/>
      <c r="L3280" s="1091"/>
      <c r="M3280" s="1091"/>
      <c r="N3280" s="1091"/>
      <c r="O3280" s="1091"/>
      <c r="P3280" s="1096"/>
      <c r="Q3280" s="1096"/>
      <c r="R3280" s="1096"/>
      <c r="S3280" s="1091"/>
    </row>
    <row r="3281" spans="1:19" x14ac:dyDescent="0.3">
      <c r="A3281" s="1090">
        <v>3276</v>
      </c>
      <c r="B3281" s="1091"/>
      <c r="C3281" s="1091"/>
      <c r="D3281" s="1097"/>
      <c r="E3281" s="1093">
        <f t="shared" si="205"/>
        <v>0</v>
      </c>
      <c r="F3281" s="1094">
        <f t="shared" si="206"/>
        <v>0</v>
      </c>
      <c r="G3281" s="1095">
        <f t="shared" si="207"/>
        <v>0</v>
      </c>
      <c r="H3281" s="1090" t="str">
        <f t="shared" ca="1" si="208"/>
        <v/>
      </c>
      <c r="I3281" s="1109"/>
      <c r="J3281" s="1109"/>
      <c r="K3281" s="1112"/>
      <c r="L3281" s="1091"/>
      <c r="M3281" s="1091"/>
      <c r="N3281" s="1091"/>
      <c r="O3281" s="1091"/>
      <c r="P3281" s="1096"/>
      <c r="Q3281" s="1096"/>
      <c r="R3281" s="1096"/>
      <c r="S3281" s="1091"/>
    </row>
    <row r="3282" spans="1:19" x14ac:dyDescent="0.3">
      <c r="A3282" s="1090">
        <v>3277</v>
      </c>
      <c r="B3282" s="1091"/>
      <c r="C3282" s="1091"/>
      <c r="D3282" s="1097"/>
      <c r="E3282" s="1093">
        <f t="shared" si="205"/>
        <v>0</v>
      </c>
      <c r="F3282" s="1094">
        <f t="shared" si="206"/>
        <v>0</v>
      </c>
      <c r="G3282" s="1095">
        <f t="shared" si="207"/>
        <v>0</v>
      </c>
      <c r="H3282" s="1090" t="str">
        <f t="shared" ca="1" si="208"/>
        <v/>
      </c>
      <c r="I3282" s="1109"/>
      <c r="J3282" s="1109"/>
      <c r="K3282" s="1112"/>
      <c r="L3282" s="1091"/>
      <c r="M3282" s="1091"/>
      <c r="N3282" s="1091"/>
      <c r="O3282" s="1091"/>
      <c r="P3282" s="1096"/>
      <c r="Q3282" s="1096"/>
      <c r="R3282" s="1096"/>
      <c r="S3282" s="1091"/>
    </row>
    <row r="3283" spans="1:19" x14ac:dyDescent="0.3">
      <c r="A3283" s="1090">
        <v>3278</v>
      </c>
      <c r="B3283" s="1091"/>
      <c r="C3283" s="1091"/>
      <c r="D3283" s="1097"/>
      <c r="E3283" s="1093">
        <f t="shared" si="205"/>
        <v>0</v>
      </c>
      <c r="F3283" s="1094">
        <f t="shared" si="206"/>
        <v>0</v>
      </c>
      <c r="G3283" s="1095">
        <f t="shared" si="207"/>
        <v>0</v>
      </c>
      <c r="H3283" s="1090" t="str">
        <f t="shared" ca="1" si="208"/>
        <v/>
      </c>
      <c r="I3283" s="1109"/>
      <c r="J3283" s="1109"/>
      <c r="K3283" s="1112"/>
      <c r="L3283" s="1091"/>
      <c r="M3283" s="1091"/>
      <c r="N3283" s="1091"/>
      <c r="O3283" s="1091"/>
      <c r="P3283" s="1096"/>
      <c r="Q3283" s="1096"/>
      <c r="R3283" s="1096"/>
      <c r="S3283" s="1091"/>
    </row>
    <row r="3284" spans="1:19" x14ac:dyDescent="0.3">
      <c r="A3284" s="1090">
        <v>3279</v>
      </c>
      <c r="B3284" s="1091"/>
      <c r="C3284" s="1091"/>
      <c r="D3284" s="1097"/>
      <c r="E3284" s="1093">
        <f t="shared" si="205"/>
        <v>0</v>
      </c>
      <c r="F3284" s="1094">
        <f t="shared" si="206"/>
        <v>0</v>
      </c>
      <c r="G3284" s="1095">
        <f t="shared" si="207"/>
        <v>0</v>
      </c>
      <c r="H3284" s="1090" t="str">
        <f t="shared" ca="1" si="208"/>
        <v/>
      </c>
      <c r="I3284" s="1109"/>
      <c r="J3284" s="1109"/>
      <c r="K3284" s="1112"/>
      <c r="L3284" s="1091"/>
      <c r="M3284" s="1091"/>
      <c r="N3284" s="1091"/>
      <c r="O3284" s="1091"/>
      <c r="P3284" s="1096"/>
      <c r="Q3284" s="1096"/>
      <c r="R3284" s="1096"/>
      <c r="S3284" s="1091"/>
    </row>
    <row r="3285" spans="1:19" x14ac:dyDescent="0.3">
      <c r="A3285" s="1090">
        <v>3280</v>
      </c>
      <c r="B3285" s="1091"/>
      <c r="C3285" s="1091"/>
      <c r="D3285" s="1097"/>
      <c r="E3285" s="1093">
        <f t="shared" si="205"/>
        <v>0</v>
      </c>
      <c r="F3285" s="1094">
        <f t="shared" si="206"/>
        <v>0</v>
      </c>
      <c r="G3285" s="1095">
        <f t="shared" si="207"/>
        <v>0</v>
      </c>
      <c r="H3285" s="1090" t="str">
        <f t="shared" ca="1" si="208"/>
        <v/>
      </c>
      <c r="I3285" s="1109"/>
      <c r="J3285" s="1109"/>
      <c r="K3285" s="1112"/>
      <c r="L3285" s="1091"/>
      <c r="M3285" s="1091"/>
      <c r="N3285" s="1091"/>
      <c r="O3285" s="1091"/>
      <c r="P3285" s="1096"/>
      <c r="Q3285" s="1096"/>
      <c r="R3285" s="1096"/>
      <c r="S3285" s="1091"/>
    </row>
    <row r="3286" spans="1:19" x14ac:dyDescent="0.3">
      <c r="A3286" s="1090">
        <v>3281</v>
      </c>
      <c r="B3286" s="1091"/>
      <c r="C3286" s="1091"/>
      <c r="D3286" s="1097"/>
      <c r="E3286" s="1093">
        <f t="shared" si="205"/>
        <v>0</v>
      </c>
      <c r="F3286" s="1094">
        <f t="shared" si="206"/>
        <v>0</v>
      </c>
      <c r="G3286" s="1095">
        <f t="shared" si="207"/>
        <v>0</v>
      </c>
      <c r="H3286" s="1090" t="str">
        <f t="shared" ca="1" si="208"/>
        <v/>
      </c>
      <c r="I3286" s="1109"/>
      <c r="J3286" s="1109"/>
      <c r="K3286" s="1112"/>
      <c r="L3286" s="1091"/>
      <c r="M3286" s="1091"/>
      <c r="N3286" s="1091"/>
      <c r="O3286" s="1091"/>
      <c r="P3286" s="1096"/>
      <c r="Q3286" s="1096"/>
      <c r="R3286" s="1096"/>
      <c r="S3286" s="1091"/>
    </row>
    <row r="3287" spans="1:19" x14ac:dyDescent="0.3">
      <c r="A3287" s="1090">
        <v>3282</v>
      </c>
      <c r="B3287" s="1091"/>
      <c r="C3287" s="1091"/>
      <c r="D3287" s="1097"/>
      <c r="E3287" s="1093">
        <f t="shared" si="205"/>
        <v>0</v>
      </c>
      <c r="F3287" s="1094">
        <f t="shared" si="206"/>
        <v>0</v>
      </c>
      <c r="G3287" s="1095">
        <f t="shared" si="207"/>
        <v>0</v>
      </c>
      <c r="H3287" s="1090" t="str">
        <f t="shared" ca="1" si="208"/>
        <v/>
      </c>
      <c r="I3287" s="1109"/>
      <c r="J3287" s="1109"/>
      <c r="K3287" s="1112"/>
      <c r="L3287" s="1091"/>
      <c r="M3287" s="1091"/>
      <c r="N3287" s="1091"/>
      <c r="O3287" s="1091"/>
      <c r="P3287" s="1096"/>
      <c r="Q3287" s="1096"/>
      <c r="R3287" s="1096"/>
      <c r="S3287" s="1091"/>
    </row>
    <row r="3288" spans="1:19" x14ac:dyDescent="0.3">
      <c r="A3288" s="1090">
        <v>3283</v>
      </c>
      <c r="B3288" s="1091"/>
      <c r="C3288" s="1091"/>
      <c r="D3288" s="1097"/>
      <c r="E3288" s="1093">
        <f t="shared" si="205"/>
        <v>0</v>
      </c>
      <c r="F3288" s="1094">
        <f t="shared" si="206"/>
        <v>0</v>
      </c>
      <c r="G3288" s="1095">
        <f t="shared" si="207"/>
        <v>0</v>
      </c>
      <c r="H3288" s="1090" t="str">
        <f t="shared" ca="1" si="208"/>
        <v/>
      </c>
      <c r="I3288" s="1109"/>
      <c r="J3288" s="1109"/>
      <c r="K3288" s="1112"/>
      <c r="L3288" s="1091"/>
      <c r="M3288" s="1091"/>
      <c r="N3288" s="1091"/>
      <c r="O3288" s="1091"/>
      <c r="P3288" s="1096"/>
      <c r="Q3288" s="1096"/>
      <c r="R3288" s="1096"/>
      <c r="S3288" s="1091"/>
    </row>
    <row r="3289" spans="1:19" x14ac:dyDescent="0.3">
      <c r="A3289" s="1090">
        <v>3284</v>
      </c>
      <c r="B3289" s="1091"/>
      <c r="C3289" s="1091"/>
      <c r="D3289" s="1097"/>
      <c r="E3289" s="1093">
        <f t="shared" si="205"/>
        <v>0</v>
      </c>
      <c r="F3289" s="1094">
        <f t="shared" si="206"/>
        <v>0</v>
      </c>
      <c r="G3289" s="1095">
        <f t="shared" si="207"/>
        <v>0</v>
      </c>
      <c r="H3289" s="1090" t="str">
        <f t="shared" ca="1" si="208"/>
        <v/>
      </c>
      <c r="I3289" s="1109"/>
      <c r="J3289" s="1109"/>
      <c r="K3289" s="1112"/>
      <c r="L3289" s="1091"/>
      <c r="M3289" s="1091"/>
      <c r="N3289" s="1091"/>
      <c r="O3289" s="1091"/>
      <c r="P3289" s="1096"/>
      <c r="Q3289" s="1096"/>
      <c r="R3289" s="1096"/>
      <c r="S3289" s="1091"/>
    </row>
    <row r="3290" spans="1:19" x14ac:dyDescent="0.3">
      <c r="A3290" s="1090">
        <v>3285</v>
      </c>
      <c r="B3290" s="1091"/>
      <c r="C3290" s="1091"/>
      <c r="D3290" s="1097"/>
      <c r="E3290" s="1093">
        <f t="shared" si="205"/>
        <v>0</v>
      </c>
      <c r="F3290" s="1094">
        <f t="shared" si="206"/>
        <v>0</v>
      </c>
      <c r="G3290" s="1095">
        <f t="shared" si="207"/>
        <v>0</v>
      </c>
      <c r="H3290" s="1090" t="str">
        <f t="shared" ca="1" si="208"/>
        <v/>
      </c>
      <c r="I3290" s="1109"/>
      <c r="J3290" s="1109"/>
      <c r="K3290" s="1112"/>
      <c r="L3290" s="1091"/>
      <c r="M3290" s="1091"/>
      <c r="N3290" s="1091"/>
      <c r="O3290" s="1091"/>
      <c r="P3290" s="1096"/>
      <c r="Q3290" s="1096"/>
      <c r="R3290" s="1096"/>
      <c r="S3290" s="1091"/>
    </row>
    <row r="3291" spans="1:19" x14ac:dyDescent="0.3">
      <c r="A3291" s="1090">
        <v>3286</v>
      </c>
      <c r="B3291" s="1091"/>
      <c r="C3291" s="1091"/>
      <c r="D3291" s="1097"/>
      <c r="E3291" s="1093">
        <f t="shared" si="205"/>
        <v>0</v>
      </c>
      <c r="F3291" s="1094">
        <f t="shared" si="206"/>
        <v>0</v>
      </c>
      <c r="G3291" s="1095">
        <f t="shared" si="207"/>
        <v>0</v>
      </c>
      <c r="H3291" s="1090" t="str">
        <f t="shared" ca="1" si="208"/>
        <v/>
      </c>
      <c r="I3291" s="1109"/>
      <c r="J3291" s="1109"/>
      <c r="K3291" s="1112"/>
      <c r="L3291" s="1091"/>
      <c r="M3291" s="1091"/>
      <c r="N3291" s="1091"/>
      <c r="O3291" s="1091"/>
      <c r="P3291" s="1096"/>
      <c r="Q3291" s="1096"/>
      <c r="R3291" s="1096"/>
      <c r="S3291" s="1091"/>
    </row>
    <row r="3292" spans="1:19" x14ac:dyDescent="0.3">
      <c r="A3292" s="1090">
        <v>3287</v>
      </c>
      <c r="B3292" s="1091"/>
      <c r="C3292" s="1091"/>
      <c r="D3292" s="1097"/>
      <c r="E3292" s="1093">
        <f t="shared" si="205"/>
        <v>0</v>
      </c>
      <c r="F3292" s="1094">
        <f t="shared" si="206"/>
        <v>0</v>
      </c>
      <c r="G3292" s="1095">
        <f t="shared" si="207"/>
        <v>0</v>
      </c>
      <c r="H3292" s="1090" t="str">
        <f t="shared" ca="1" si="208"/>
        <v/>
      </c>
      <c r="I3292" s="1109"/>
      <c r="J3292" s="1109"/>
      <c r="K3292" s="1112"/>
      <c r="L3292" s="1091"/>
      <c r="M3292" s="1091"/>
      <c r="N3292" s="1091"/>
      <c r="O3292" s="1091"/>
      <c r="P3292" s="1096"/>
      <c r="Q3292" s="1096"/>
      <c r="R3292" s="1096"/>
      <c r="S3292" s="1091"/>
    </row>
    <row r="3293" spans="1:19" x14ac:dyDescent="0.3">
      <c r="A3293" s="1090">
        <v>3288</v>
      </c>
      <c r="B3293" s="1091"/>
      <c r="C3293" s="1091"/>
      <c r="D3293" s="1097"/>
      <c r="E3293" s="1093">
        <f t="shared" si="205"/>
        <v>0</v>
      </c>
      <c r="F3293" s="1094">
        <f t="shared" si="206"/>
        <v>0</v>
      </c>
      <c r="G3293" s="1095">
        <f t="shared" si="207"/>
        <v>0</v>
      </c>
      <c r="H3293" s="1090" t="str">
        <f t="shared" ca="1" si="208"/>
        <v/>
      </c>
      <c r="I3293" s="1109"/>
      <c r="J3293" s="1109"/>
      <c r="K3293" s="1112"/>
      <c r="L3293" s="1091"/>
      <c r="M3293" s="1091"/>
      <c r="N3293" s="1091"/>
      <c r="O3293" s="1091"/>
      <c r="P3293" s="1096"/>
      <c r="Q3293" s="1096"/>
      <c r="R3293" s="1096"/>
      <c r="S3293" s="1091"/>
    </row>
    <row r="3294" spans="1:19" x14ac:dyDescent="0.3">
      <c r="A3294" s="1090">
        <v>3289</v>
      </c>
      <c r="B3294" s="1091"/>
      <c r="C3294" s="1091"/>
      <c r="D3294" s="1097"/>
      <c r="E3294" s="1093">
        <f t="shared" si="205"/>
        <v>0</v>
      </c>
      <c r="F3294" s="1094">
        <f t="shared" si="206"/>
        <v>0</v>
      </c>
      <c r="G3294" s="1095">
        <f t="shared" si="207"/>
        <v>0</v>
      </c>
      <c r="H3294" s="1090" t="str">
        <f t="shared" ca="1" si="208"/>
        <v/>
      </c>
      <c r="I3294" s="1109"/>
      <c r="J3294" s="1109"/>
      <c r="K3294" s="1112"/>
      <c r="L3294" s="1091"/>
      <c r="M3294" s="1091"/>
      <c r="N3294" s="1091"/>
      <c r="O3294" s="1091"/>
      <c r="P3294" s="1096"/>
      <c r="Q3294" s="1096"/>
      <c r="R3294" s="1096"/>
      <c r="S3294" s="1091"/>
    </row>
    <row r="3295" spans="1:19" x14ac:dyDescent="0.3">
      <c r="A3295" s="1090">
        <v>3290</v>
      </c>
      <c r="B3295" s="1091"/>
      <c r="C3295" s="1091"/>
      <c r="D3295" s="1097"/>
      <c r="E3295" s="1093">
        <f t="shared" si="205"/>
        <v>0</v>
      </c>
      <c r="F3295" s="1094">
        <f t="shared" si="206"/>
        <v>0</v>
      </c>
      <c r="G3295" s="1095">
        <f t="shared" si="207"/>
        <v>0</v>
      </c>
      <c r="H3295" s="1090" t="str">
        <f t="shared" ca="1" si="208"/>
        <v/>
      </c>
      <c r="I3295" s="1109"/>
      <c r="J3295" s="1109"/>
      <c r="K3295" s="1112"/>
      <c r="L3295" s="1091"/>
      <c r="M3295" s="1091"/>
      <c r="N3295" s="1091"/>
      <c r="O3295" s="1091"/>
      <c r="P3295" s="1096"/>
      <c r="Q3295" s="1096"/>
      <c r="R3295" s="1096"/>
      <c r="S3295" s="1091"/>
    </row>
    <row r="3296" spans="1:19" x14ac:dyDescent="0.3">
      <c r="A3296" s="1090">
        <v>3291</v>
      </c>
      <c r="B3296" s="1091"/>
      <c r="C3296" s="1091"/>
      <c r="D3296" s="1097"/>
      <c r="E3296" s="1093">
        <f t="shared" si="205"/>
        <v>0</v>
      </c>
      <c r="F3296" s="1094">
        <f t="shared" si="206"/>
        <v>0</v>
      </c>
      <c r="G3296" s="1095">
        <f t="shared" si="207"/>
        <v>0</v>
      </c>
      <c r="H3296" s="1090" t="str">
        <f t="shared" ca="1" si="208"/>
        <v/>
      </c>
      <c r="I3296" s="1109"/>
      <c r="J3296" s="1109"/>
      <c r="K3296" s="1112"/>
      <c r="L3296" s="1091"/>
      <c r="M3296" s="1091"/>
      <c r="N3296" s="1091"/>
      <c r="O3296" s="1091"/>
      <c r="P3296" s="1096"/>
      <c r="Q3296" s="1096"/>
      <c r="R3296" s="1096"/>
      <c r="S3296" s="1091"/>
    </row>
    <row r="3297" spans="1:19" x14ac:dyDescent="0.3">
      <c r="A3297" s="1090">
        <v>3292</v>
      </c>
      <c r="B3297" s="1091"/>
      <c r="C3297" s="1091"/>
      <c r="D3297" s="1097"/>
      <c r="E3297" s="1093">
        <f t="shared" si="205"/>
        <v>0</v>
      </c>
      <c r="F3297" s="1094">
        <f t="shared" si="206"/>
        <v>0</v>
      </c>
      <c r="G3297" s="1095">
        <f t="shared" si="207"/>
        <v>0</v>
      </c>
      <c r="H3297" s="1090" t="str">
        <f t="shared" ca="1" si="208"/>
        <v/>
      </c>
      <c r="I3297" s="1109"/>
      <c r="J3297" s="1109"/>
      <c r="K3297" s="1112"/>
      <c r="L3297" s="1091"/>
      <c r="M3297" s="1091"/>
      <c r="N3297" s="1091"/>
      <c r="O3297" s="1091"/>
      <c r="P3297" s="1096"/>
      <c r="Q3297" s="1096"/>
      <c r="R3297" s="1096"/>
      <c r="S3297" s="1091"/>
    </row>
    <row r="3298" spans="1:19" x14ac:dyDescent="0.3">
      <c r="A3298" s="1090">
        <v>3293</v>
      </c>
      <c r="B3298" s="1091"/>
      <c r="C3298" s="1091"/>
      <c r="D3298" s="1097"/>
      <c r="E3298" s="1093">
        <f t="shared" si="205"/>
        <v>0</v>
      </c>
      <c r="F3298" s="1094">
        <f t="shared" si="206"/>
        <v>0</v>
      </c>
      <c r="G3298" s="1095">
        <f t="shared" si="207"/>
        <v>0</v>
      </c>
      <c r="H3298" s="1090" t="str">
        <f t="shared" ca="1" si="208"/>
        <v/>
      </c>
      <c r="I3298" s="1109"/>
      <c r="J3298" s="1109"/>
      <c r="K3298" s="1112"/>
      <c r="L3298" s="1091"/>
      <c r="M3298" s="1091"/>
      <c r="N3298" s="1091"/>
      <c r="O3298" s="1091"/>
      <c r="P3298" s="1096"/>
      <c r="Q3298" s="1096"/>
      <c r="R3298" s="1096"/>
      <c r="S3298" s="1091"/>
    </row>
    <row r="3299" spans="1:19" x14ac:dyDescent="0.3">
      <c r="A3299" s="1090">
        <v>3294</v>
      </c>
      <c r="B3299" s="1091"/>
      <c r="C3299" s="1091"/>
      <c r="D3299" s="1097"/>
      <c r="E3299" s="1093">
        <f t="shared" si="205"/>
        <v>0</v>
      </c>
      <c r="F3299" s="1094">
        <f t="shared" si="206"/>
        <v>0</v>
      </c>
      <c r="G3299" s="1095">
        <f t="shared" si="207"/>
        <v>0</v>
      </c>
      <c r="H3299" s="1090" t="str">
        <f t="shared" ca="1" si="208"/>
        <v/>
      </c>
      <c r="I3299" s="1109"/>
      <c r="J3299" s="1109"/>
      <c r="K3299" s="1112"/>
      <c r="L3299" s="1091"/>
      <c r="M3299" s="1091"/>
      <c r="N3299" s="1091"/>
      <c r="O3299" s="1091"/>
      <c r="P3299" s="1096"/>
      <c r="Q3299" s="1096"/>
      <c r="R3299" s="1096"/>
      <c r="S3299" s="1091"/>
    </row>
    <row r="3300" spans="1:19" x14ac:dyDescent="0.3">
      <c r="A3300" s="1090">
        <v>3295</v>
      </c>
      <c r="B3300" s="1091"/>
      <c r="C3300" s="1091"/>
      <c r="D3300" s="1097"/>
      <c r="E3300" s="1093">
        <f t="shared" si="205"/>
        <v>0</v>
      </c>
      <c r="F3300" s="1094">
        <f t="shared" si="206"/>
        <v>0</v>
      </c>
      <c r="G3300" s="1095">
        <f t="shared" si="207"/>
        <v>0</v>
      </c>
      <c r="H3300" s="1090" t="str">
        <f t="shared" ca="1" si="208"/>
        <v/>
      </c>
      <c r="I3300" s="1109"/>
      <c r="J3300" s="1109"/>
      <c r="K3300" s="1112"/>
      <c r="L3300" s="1091"/>
      <c r="M3300" s="1091"/>
      <c r="N3300" s="1091"/>
      <c r="O3300" s="1091"/>
      <c r="P3300" s="1096"/>
      <c r="Q3300" s="1096"/>
      <c r="R3300" s="1096"/>
      <c r="S3300" s="1091"/>
    </row>
    <row r="3301" spans="1:19" x14ac:dyDescent="0.3">
      <c r="A3301" s="1090">
        <v>3296</v>
      </c>
      <c r="B3301" s="1091"/>
      <c r="C3301" s="1091"/>
      <c r="D3301" s="1097"/>
      <c r="E3301" s="1093">
        <f t="shared" si="205"/>
        <v>0</v>
      </c>
      <c r="F3301" s="1094">
        <f t="shared" si="206"/>
        <v>0</v>
      </c>
      <c r="G3301" s="1095">
        <f t="shared" si="207"/>
        <v>0</v>
      </c>
      <c r="H3301" s="1090" t="str">
        <f t="shared" ca="1" si="208"/>
        <v/>
      </c>
      <c r="I3301" s="1109"/>
      <c r="J3301" s="1109"/>
      <c r="K3301" s="1112"/>
      <c r="L3301" s="1091"/>
      <c r="M3301" s="1091"/>
      <c r="N3301" s="1091"/>
      <c r="O3301" s="1091"/>
      <c r="P3301" s="1096"/>
      <c r="Q3301" s="1096"/>
      <c r="R3301" s="1096"/>
      <c r="S3301" s="1091"/>
    </row>
    <row r="3302" spans="1:19" x14ac:dyDescent="0.3">
      <c r="A3302" s="1090">
        <v>3297</v>
      </c>
      <c r="B3302" s="1091"/>
      <c r="C3302" s="1091"/>
      <c r="D3302" s="1097"/>
      <c r="E3302" s="1093">
        <f t="shared" si="205"/>
        <v>0</v>
      </c>
      <c r="F3302" s="1094">
        <f t="shared" si="206"/>
        <v>0</v>
      </c>
      <c r="G3302" s="1095">
        <f t="shared" si="207"/>
        <v>0</v>
      </c>
      <c r="H3302" s="1090" t="str">
        <f t="shared" ca="1" si="208"/>
        <v/>
      </c>
      <c r="I3302" s="1109"/>
      <c r="J3302" s="1109"/>
      <c r="K3302" s="1112"/>
      <c r="L3302" s="1091"/>
      <c r="M3302" s="1091"/>
      <c r="N3302" s="1091"/>
      <c r="O3302" s="1091"/>
      <c r="P3302" s="1096"/>
      <c r="Q3302" s="1096"/>
      <c r="R3302" s="1096"/>
      <c r="S3302" s="1091"/>
    </row>
    <row r="3303" spans="1:19" x14ac:dyDescent="0.3">
      <c r="A3303" s="1090">
        <v>3298</v>
      </c>
      <c r="B3303" s="1091"/>
      <c r="C3303" s="1091"/>
      <c r="D3303" s="1097"/>
      <c r="E3303" s="1093">
        <f t="shared" si="205"/>
        <v>0</v>
      </c>
      <c r="F3303" s="1094">
        <f t="shared" si="206"/>
        <v>0</v>
      </c>
      <c r="G3303" s="1095">
        <f t="shared" si="207"/>
        <v>0</v>
      </c>
      <c r="H3303" s="1090" t="str">
        <f t="shared" ca="1" si="208"/>
        <v/>
      </c>
      <c r="I3303" s="1109"/>
      <c r="J3303" s="1109"/>
      <c r="K3303" s="1112"/>
      <c r="L3303" s="1091"/>
      <c r="M3303" s="1091"/>
      <c r="N3303" s="1091"/>
      <c r="O3303" s="1091"/>
      <c r="P3303" s="1096"/>
      <c r="Q3303" s="1096"/>
      <c r="R3303" s="1096"/>
      <c r="S3303" s="1091"/>
    </row>
    <row r="3304" spans="1:19" x14ac:dyDescent="0.3">
      <c r="A3304" s="1090">
        <v>3299</v>
      </c>
      <c r="B3304" s="1091"/>
      <c r="C3304" s="1091"/>
      <c r="D3304" s="1097"/>
      <c r="E3304" s="1093">
        <f t="shared" si="205"/>
        <v>0</v>
      </c>
      <c r="F3304" s="1094">
        <f t="shared" si="206"/>
        <v>0</v>
      </c>
      <c r="G3304" s="1095">
        <f t="shared" si="207"/>
        <v>0</v>
      </c>
      <c r="H3304" s="1090" t="str">
        <f t="shared" ca="1" si="208"/>
        <v/>
      </c>
      <c r="I3304" s="1109"/>
      <c r="J3304" s="1109"/>
      <c r="K3304" s="1112"/>
      <c r="L3304" s="1091"/>
      <c r="M3304" s="1091"/>
      <c r="N3304" s="1091"/>
      <c r="O3304" s="1091"/>
      <c r="P3304" s="1096"/>
      <c r="Q3304" s="1096"/>
      <c r="R3304" s="1096"/>
      <c r="S3304" s="1091"/>
    </row>
    <row r="3305" spans="1:19" x14ac:dyDescent="0.3">
      <c r="A3305" s="1090">
        <v>3300</v>
      </c>
      <c r="B3305" s="1091"/>
      <c r="C3305" s="1091"/>
      <c r="D3305" s="1097"/>
      <c r="E3305" s="1093">
        <f t="shared" si="205"/>
        <v>0</v>
      </c>
      <c r="F3305" s="1094">
        <f t="shared" si="206"/>
        <v>0</v>
      </c>
      <c r="G3305" s="1095">
        <f t="shared" si="207"/>
        <v>0</v>
      </c>
      <c r="H3305" s="1090" t="str">
        <f t="shared" ca="1" si="208"/>
        <v/>
      </c>
      <c r="I3305" s="1109"/>
      <c r="J3305" s="1109"/>
      <c r="K3305" s="1112"/>
      <c r="L3305" s="1091"/>
      <c r="M3305" s="1091"/>
      <c r="N3305" s="1091"/>
      <c r="O3305" s="1091"/>
      <c r="P3305" s="1096"/>
      <c r="Q3305" s="1096"/>
      <c r="R3305" s="1096"/>
      <c r="S3305" s="1091"/>
    </row>
    <row r="3306" spans="1:19" x14ac:dyDescent="0.3">
      <c r="A3306" s="1090">
        <v>3301</v>
      </c>
      <c r="B3306" s="1091"/>
      <c r="C3306" s="1091"/>
      <c r="D3306" s="1097"/>
      <c r="E3306" s="1093">
        <f t="shared" si="205"/>
        <v>0</v>
      </c>
      <c r="F3306" s="1094">
        <f t="shared" si="206"/>
        <v>0</v>
      </c>
      <c r="G3306" s="1095">
        <f t="shared" si="207"/>
        <v>0</v>
      </c>
      <c r="H3306" s="1090" t="str">
        <f t="shared" ca="1" si="208"/>
        <v/>
      </c>
      <c r="I3306" s="1109"/>
      <c r="J3306" s="1109"/>
      <c r="K3306" s="1112"/>
      <c r="L3306" s="1091"/>
      <c r="M3306" s="1091"/>
      <c r="N3306" s="1091"/>
      <c r="O3306" s="1091"/>
      <c r="P3306" s="1096"/>
      <c r="Q3306" s="1096"/>
      <c r="R3306" s="1096"/>
      <c r="S3306" s="1091"/>
    </row>
    <row r="3307" spans="1:19" x14ac:dyDescent="0.3">
      <c r="A3307" s="1090">
        <v>3302</v>
      </c>
      <c r="B3307" s="1091"/>
      <c r="C3307" s="1091"/>
      <c r="D3307" s="1097"/>
      <c r="E3307" s="1093">
        <f t="shared" si="205"/>
        <v>0</v>
      </c>
      <c r="F3307" s="1094">
        <f t="shared" si="206"/>
        <v>0</v>
      </c>
      <c r="G3307" s="1095">
        <f t="shared" si="207"/>
        <v>0</v>
      </c>
      <c r="H3307" s="1090" t="str">
        <f t="shared" ca="1" si="208"/>
        <v/>
      </c>
      <c r="I3307" s="1109"/>
      <c r="J3307" s="1109"/>
      <c r="K3307" s="1112"/>
      <c r="L3307" s="1091"/>
      <c r="M3307" s="1091"/>
      <c r="N3307" s="1091"/>
      <c r="O3307" s="1091"/>
      <c r="P3307" s="1096"/>
      <c r="Q3307" s="1096"/>
      <c r="R3307" s="1096"/>
      <c r="S3307" s="1091"/>
    </row>
    <row r="3308" spans="1:19" x14ac:dyDescent="0.3">
      <c r="A3308" s="1090">
        <v>3303</v>
      </c>
      <c r="B3308" s="1091"/>
      <c r="C3308" s="1091"/>
      <c r="D3308" s="1097"/>
      <c r="E3308" s="1093">
        <f t="shared" si="205"/>
        <v>0</v>
      </c>
      <c r="F3308" s="1094">
        <f t="shared" si="206"/>
        <v>0</v>
      </c>
      <c r="G3308" s="1095">
        <f t="shared" si="207"/>
        <v>0</v>
      </c>
      <c r="H3308" s="1090" t="str">
        <f t="shared" ca="1" si="208"/>
        <v/>
      </c>
      <c r="I3308" s="1109"/>
      <c r="J3308" s="1109"/>
      <c r="K3308" s="1112"/>
      <c r="L3308" s="1091"/>
      <c r="M3308" s="1091"/>
      <c r="N3308" s="1091"/>
      <c r="O3308" s="1091"/>
      <c r="P3308" s="1096"/>
      <c r="Q3308" s="1096"/>
      <c r="R3308" s="1096"/>
      <c r="S3308" s="1091"/>
    </row>
    <row r="3309" spans="1:19" x14ac:dyDescent="0.3">
      <c r="A3309" s="1090">
        <v>3304</v>
      </c>
      <c r="B3309" s="1091"/>
      <c r="C3309" s="1091"/>
      <c r="D3309" s="1097"/>
      <c r="E3309" s="1093">
        <f t="shared" si="205"/>
        <v>0</v>
      </c>
      <c r="F3309" s="1094">
        <f t="shared" si="206"/>
        <v>0</v>
      </c>
      <c r="G3309" s="1095">
        <f t="shared" si="207"/>
        <v>0</v>
      </c>
      <c r="H3309" s="1090" t="str">
        <f t="shared" ca="1" si="208"/>
        <v/>
      </c>
      <c r="I3309" s="1109"/>
      <c r="J3309" s="1109"/>
      <c r="K3309" s="1112"/>
      <c r="L3309" s="1091"/>
      <c r="M3309" s="1091"/>
      <c r="N3309" s="1091"/>
      <c r="O3309" s="1091"/>
      <c r="P3309" s="1096"/>
      <c r="Q3309" s="1096"/>
      <c r="R3309" s="1096"/>
      <c r="S3309" s="1091"/>
    </row>
    <row r="3310" spans="1:19" x14ac:dyDescent="0.3">
      <c r="A3310" s="1090">
        <v>3305</v>
      </c>
      <c r="B3310" s="1091"/>
      <c r="C3310" s="1091"/>
      <c r="D3310" s="1097"/>
      <c r="E3310" s="1093">
        <f t="shared" si="205"/>
        <v>0</v>
      </c>
      <c r="F3310" s="1094">
        <f t="shared" si="206"/>
        <v>0</v>
      </c>
      <c r="G3310" s="1095">
        <f t="shared" si="207"/>
        <v>0</v>
      </c>
      <c r="H3310" s="1090" t="str">
        <f t="shared" ca="1" si="208"/>
        <v/>
      </c>
      <c r="I3310" s="1109"/>
      <c r="J3310" s="1109"/>
      <c r="K3310" s="1112"/>
      <c r="L3310" s="1091"/>
      <c r="M3310" s="1091"/>
      <c r="N3310" s="1091"/>
      <c r="O3310" s="1091"/>
      <c r="P3310" s="1096"/>
      <c r="Q3310" s="1096"/>
      <c r="R3310" s="1096"/>
      <c r="S3310" s="1091"/>
    </row>
    <row r="3311" spans="1:19" x14ac:dyDescent="0.3">
      <c r="A3311" s="1090">
        <v>3306</v>
      </c>
      <c r="B3311" s="1091"/>
      <c r="C3311" s="1091"/>
      <c r="D3311" s="1097"/>
      <c r="E3311" s="1093">
        <f t="shared" si="205"/>
        <v>0</v>
      </c>
      <c r="F3311" s="1094">
        <f t="shared" si="206"/>
        <v>0</v>
      </c>
      <c r="G3311" s="1095">
        <f t="shared" si="207"/>
        <v>0</v>
      </c>
      <c r="H3311" s="1090" t="str">
        <f t="shared" ca="1" si="208"/>
        <v/>
      </c>
      <c r="I3311" s="1109"/>
      <c r="J3311" s="1109"/>
      <c r="K3311" s="1112"/>
      <c r="L3311" s="1091"/>
      <c r="M3311" s="1091"/>
      <c r="N3311" s="1091"/>
      <c r="O3311" s="1091"/>
      <c r="P3311" s="1096"/>
      <c r="Q3311" s="1096"/>
      <c r="R3311" s="1096"/>
      <c r="S3311" s="1091"/>
    </row>
    <row r="3312" spans="1:19" x14ac:dyDescent="0.3">
      <c r="A3312" s="1090">
        <v>3307</v>
      </c>
      <c r="B3312" s="1091"/>
      <c r="C3312" s="1091"/>
      <c r="D3312" s="1097"/>
      <c r="E3312" s="1093">
        <f t="shared" si="205"/>
        <v>0</v>
      </c>
      <c r="F3312" s="1094">
        <f t="shared" si="206"/>
        <v>0</v>
      </c>
      <c r="G3312" s="1095">
        <f t="shared" si="207"/>
        <v>0</v>
      </c>
      <c r="H3312" s="1090" t="str">
        <f t="shared" ca="1" si="208"/>
        <v/>
      </c>
      <c r="I3312" s="1109"/>
      <c r="J3312" s="1109"/>
      <c r="K3312" s="1112"/>
      <c r="L3312" s="1091"/>
      <c r="M3312" s="1091"/>
      <c r="N3312" s="1091"/>
      <c r="O3312" s="1091"/>
      <c r="P3312" s="1096"/>
      <c r="Q3312" s="1096"/>
      <c r="R3312" s="1096"/>
      <c r="S3312" s="1091"/>
    </row>
    <row r="3313" spans="1:19" x14ac:dyDescent="0.3">
      <c r="A3313" s="1090">
        <v>3308</v>
      </c>
      <c r="B3313" s="1091"/>
      <c r="C3313" s="1091"/>
      <c r="D3313" s="1097"/>
      <c r="E3313" s="1093">
        <f t="shared" si="205"/>
        <v>0</v>
      </c>
      <c r="F3313" s="1094">
        <f t="shared" si="206"/>
        <v>0</v>
      </c>
      <c r="G3313" s="1095">
        <f t="shared" si="207"/>
        <v>0</v>
      </c>
      <c r="H3313" s="1090" t="str">
        <f t="shared" ca="1" si="208"/>
        <v/>
      </c>
      <c r="I3313" s="1109"/>
      <c r="J3313" s="1109"/>
      <c r="K3313" s="1112"/>
      <c r="L3313" s="1091"/>
      <c r="M3313" s="1091"/>
      <c r="N3313" s="1091"/>
      <c r="O3313" s="1091"/>
      <c r="P3313" s="1096"/>
      <c r="Q3313" s="1096"/>
      <c r="R3313" s="1096"/>
      <c r="S3313" s="1091"/>
    </row>
    <row r="3314" spans="1:19" x14ac:dyDescent="0.3">
      <c r="A3314" s="1090">
        <v>3309</v>
      </c>
      <c r="B3314" s="1091"/>
      <c r="C3314" s="1091"/>
      <c r="D3314" s="1097"/>
      <c r="E3314" s="1093">
        <f t="shared" si="205"/>
        <v>0</v>
      </c>
      <c r="F3314" s="1094">
        <f t="shared" si="206"/>
        <v>0</v>
      </c>
      <c r="G3314" s="1095">
        <f t="shared" si="207"/>
        <v>0</v>
      </c>
      <c r="H3314" s="1090" t="str">
        <f t="shared" ca="1" si="208"/>
        <v/>
      </c>
      <c r="I3314" s="1109"/>
      <c r="J3314" s="1109"/>
      <c r="K3314" s="1112"/>
      <c r="L3314" s="1091"/>
      <c r="M3314" s="1091"/>
      <c r="N3314" s="1091"/>
      <c r="O3314" s="1091"/>
      <c r="P3314" s="1096"/>
      <c r="Q3314" s="1096"/>
      <c r="R3314" s="1096"/>
      <c r="S3314" s="1091"/>
    </row>
    <row r="3315" spans="1:19" x14ac:dyDescent="0.3">
      <c r="A3315" s="1090">
        <v>3310</v>
      </c>
      <c r="B3315" s="1091"/>
      <c r="C3315" s="1091"/>
      <c r="D3315" s="1097"/>
      <c r="E3315" s="1093">
        <f t="shared" si="205"/>
        <v>0</v>
      </c>
      <c r="F3315" s="1094">
        <f t="shared" si="206"/>
        <v>0</v>
      </c>
      <c r="G3315" s="1095">
        <f t="shared" si="207"/>
        <v>0</v>
      </c>
      <c r="H3315" s="1090" t="str">
        <f t="shared" ca="1" si="208"/>
        <v/>
      </c>
      <c r="I3315" s="1109"/>
      <c r="J3315" s="1109"/>
      <c r="K3315" s="1112"/>
      <c r="L3315" s="1091"/>
      <c r="M3315" s="1091"/>
      <c r="N3315" s="1091"/>
      <c r="O3315" s="1091"/>
      <c r="P3315" s="1096"/>
      <c r="Q3315" s="1096"/>
      <c r="R3315" s="1096"/>
      <c r="S3315" s="1091"/>
    </row>
    <row r="3316" spans="1:19" x14ac:dyDescent="0.3">
      <c r="A3316" s="1090">
        <v>3311</v>
      </c>
      <c r="B3316" s="1091"/>
      <c r="C3316" s="1091"/>
      <c r="D3316" s="1097"/>
      <c r="E3316" s="1093">
        <f t="shared" si="205"/>
        <v>0</v>
      </c>
      <c r="F3316" s="1094">
        <f t="shared" si="206"/>
        <v>0</v>
      </c>
      <c r="G3316" s="1095">
        <f t="shared" si="207"/>
        <v>0</v>
      </c>
      <c r="H3316" s="1090" t="str">
        <f t="shared" ca="1" si="208"/>
        <v/>
      </c>
      <c r="I3316" s="1109"/>
      <c r="J3316" s="1109"/>
      <c r="K3316" s="1112"/>
      <c r="L3316" s="1091"/>
      <c r="M3316" s="1091"/>
      <c r="N3316" s="1091"/>
      <c r="O3316" s="1091"/>
      <c r="P3316" s="1096"/>
      <c r="Q3316" s="1096"/>
      <c r="R3316" s="1096"/>
      <c r="S3316" s="1091"/>
    </row>
    <row r="3317" spans="1:19" x14ac:dyDescent="0.3">
      <c r="A3317" s="1090">
        <v>3312</v>
      </c>
      <c r="B3317" s="1091"/>
      <c r="C3317" s="1091"/>
      <c r="D3317" s="1097"/>
      <c r="E3317" s="1093">
        <f t="shared" si="205"/>
        <v>0</v>
      </c>
      <c r="F3317" s="1094">
        <f t="shared" si="206"/>
        <v>0</v>
      </c>
      <c r="G3317" s="1095">
        <f t="shared" si="207"/>
        <v>0</v>
      </c>
      <c r="H3317" s="1090" t="str">
        <f t="shared" ca="1" si="208"/>
        <v/>
      </c>
      <c r="I3317" s="1109"/>
      <c r="J3317" s="1109"/>
      <c r="K3317" s="1112"/>
      <c r="L3317" s="1091"/>
      <c r="M3317" s="1091"/>
      <c r="N3317" s="1091"/>
      <c r="O3317" s="1091"/>
      <c r="P3317" s="1096"/>
      <c r="Q3317" s="1096"/>
      <c r="R3317" s="1096"/>
      <c r="S3317" s="1091"/>
    </row>
    <row r="3318" spans="1:19" x14ac:dyDescent="0.3">
      <c r="A3318" s="1090">
        <v>3313</v>
      </c>
      <c r="B3318" s="1091"/>
      <c r="C3318" s="1091"/>
      <c r="D3318" s="1097"/>
      <c r="E3318" s="1093">
        <f t="shared" si="205"/>
        <v>0</v>
      </c>
      <c r="F3318" s="1094">
        <f t="shared" si="206"/>
        <v>0</v>
      </c>
      <c r="G3318" s="1095">
        <f t="shared" si="207"/>
        <v>0</v>
      </c>
      <c r="H3318" s="1090" t="str">
        <f t="shared" ca="1" si="208"/>
        <v/>
      </c>
      <c r="I3318" s="1109"/>
      <c r="J3318" s="1109"/>
      <c r="K3318" s="1112"/>
      <c r="L3318" s="1091"/>
      <c r="M3318" s="1091"/>
      <c r="N3318" s="1091"/>
      <c r="O3318" s="1091"/>
      <c r="P3318" s="1096"/>
      <c r="Q3318" s="1096"/>
      <c r="R3318" s="1096"/>
      <c r="S3318" s="1091"/>
    </row>
    <row r="3319" spans="1:19" x14ac:dyDescent="0.3">
      <c r="A3319" s="1090">
        <v>3314</v>
      </c>
      <c r="B3319" s="1091"/>
      <c r="C3319" s="1091"/>
      <c r="D3319" s="1097"/>
      <c r="E3319" s="1093">
        <f t="shared" si="205"/>
        <v>0</v>
      </c>
      <c r="F3319" s="1094">
        <f t="shared" si="206"/>
        <v>0</v>
      </c>
      <c r="G3319" s="1095">
        <f t="shared" si="207"/>
        <v>0</v>
      </c>
      <c r="H3319" s="1090" t="str">
        <f t="shared" ca="1" si="208"/>
        <v/>
      </c>
      <c r="I3319" s="1109"/>
      <c r="J3319" s="1109"/>
      <c r="K3319" s="1112"/>
      <c r="L3319" s="1091"/>
      <c r="M3319" s="1091"/>
      <c r="N3319" s="1091"/>
      <c r="O3319" s="1091"/>
      <c r="P3319" s="1096"/>
      <c r="Q3319" s="1096"/>
      <c r="R3319" s="1096"/>
      <c r="S3319" s="1091"/>
    </row>
    <row r="3320" spans="1:19" x14ac:dyDescent="0.3">
      <c r="A3320" s="1090">
        <v>3315</v>
      </c>
      <c r="B3320" s="1091"/>
      <c r="C3320" s="1091"/>
      <c r="D3320" s="1097"/>
      <c r="E3320" s="1093">
        <f t="shared" si="205"/>
        <v>0</v>
      </c>
      <c r="F3320" s="1094">
        <f t="shared" si="206"/>
        <v>0</v>
      </c>
      <c r="G3320" s="1095">
        <f t="shared" si="207"/>
        <v>0</v>
      </c>
      <c r="H3320" s="1090" t="str">
        <f t="shared" ca="1" si="208"/>
        <v/>
      </c>
      <c r="I3320" s="1109"/>
      <c r="J3320" s="1109"/>
      <c r="K3320" s="1112"/>
      <c r="L3320" s="1091"/>
      <c r="M3320" s="1091"/>
      <c r="N3320" s="1091"/>
      <c r="O3320" s="1091"/>
      <c r="P3320" s="1096"/>
      <c r="Q3320" s="1096"/>
      <c r="R3320" s="1096"/>
      <c r="S3320" s="1091"/>
    </row>
    <row r="3321" spans="1:19" x14ac:dyDescent="0.3">
      <c r="A3321" s="1090">
        <v>3316</v>
      </c>
      <c r="B3321" s="1091"/>
      <c r="C3321" s="1091"/>
      <c r="D3321" s="1097"/>
      <c r="E3321" s="1093">
        <f t="shared" si="205"/>
        <v>0</v>
      </c>
      <c r="F3321" s="1094">
        <f t="shared" si="206"/>
        <v>0</v>
      </c>
      <c r="G3321" s="1095">
        <f t="shared" si="207"/>
        <v>0</v>
      </c>
      <c r="H3321" s="1090" t="str">
        <f t="shared" ca="1" si="208"/>
        <v/>
      </c>
      <c r="I3321" s="1109"/>
      <c r="J3321" s="1109"/>
      <c r="K3321" s="1112"/>
      <c r="L3321" s="1091"/>
      <c r="M3321" s="1091"/>
      <c r="N3321" s="1091"/>
      <c r="O3321" s="1091"/>
      <c r="P3321" s="1096"/>
      <c r="Q3321" s="1096"/>
      <c r="R3321" s="1096"/>
      <c r="S3321" s="1091"/>
    </row>
    <row r="3322" spans="1:19" x14ac:dyDescent="0.3">
      <c r="A3322" s="1090">
        <v>3317</v>
      </c>
      <c r="B3322" s="1091"/>
      <c r="C3322" s="1091"/>
      <c r="D3322" s="1097"/>
      <c r="E3322" s="1093">
        <f t="shared" si="205"/>
        <v>0</v>
      </c>
      <c r="F3322" s="1094">
        <f t="shared" si="206"/>
        <v>0</v>
      </c>
      <c r="G3322" s="1095">
        <f t="shared" si="207"/>
        <v>0</v>
      </c>
      <c r="H3322" s="1090" t="str">
        <f t="shared" ca="1" si="208"/>
        <v/>
      </c>
      <c r="I3322" s="1109"/>
      <c r="J3322" s="1109"/>
      <c r="K3322" s="1112"/>
      <c r="L3322" s="1091"/>
      <c r="M3322" s="1091"/>
      <c r="N3322" s="1091"/>
      <c r="O3322" s="1091"/>
      <c r="P3322" s="1096"/>
      <c r="Q3322" s="1096"/>
      <c r="R3322" s="1096"/>
      <c r="S3322" s="1091"/>
    </row>
    <row r="3323" spans="1:19" x14ac:dyDescent="0.3">
      <c r="A3323" s="1090">
        <v>3318</v>
      </c>
      <c r="B3323" s="1091"/>
      <c r="C3323" s="1091"/>
      <c r="D3323" s="1097"/>
      <c r="E3323" s="1093">
        <f t="shared" si="205"/>
        <v>0</v>
      </c>
      <c r="F3323" s="1094">
        <f t="shared" si="206"/>
        <v>0</v>
      </c>
      <c r="G3323" s="1095">
        <f t="shared" si="207"/>
        <v>0</v>
      </c>
      <c r="H3323" s="1090" t="str">
        <f t="shared" ca="1" si="208"/>
        <v/>
      </c>
      <c r="I3323" s="1109"/>
      <c r="J3323" s="1109"/>
      <c r="K3323" s="1112"/>
      <c r="L3323" s="1091"/>
      <c r="M3323" s="1091"/>
      <c r="N3323" s="1091"/>
      <c r="O3323" s="1091"/>
      <c r="P3323" s="1096"/>
      <c r="Q3323" s="1096"/>
      <c r="R3323" s="1096"/>
      <c r="S3323" s="1091"/>
    </row>
    <row r="3324" spans="1:19" x14ac:dyDescent="0.3">
      <c r="A3324" s="1090">
        <v>3319</v>
      </c>
      <c r="B3324" s="1091"/>
      <c r="C3324" s="1091"/>
      <c r="D3324" s="1097"/>
      <c r="E3324" s="1093">
        <f t="shared" si="205"/>
        <v>0</v>
      </c>
      <c r="F3324" s="1094">
        <f t="shared" si="206"/>
        <v>0</v>
      </c>
      <c r="G3324" s="1095">
        <f t="shared" si="207"/>
        <v>0</v>
      </c>
      <c r="H3324" s="1090" t="str">
        <f t="shared" ca="1" si="208"/>
        <v/>
      </c>
      <c r="I3324" s="1109"/>
      <c r="J3324" s="1109"/>
      <c r="K3324" s="1112"/>
      <c r="L3324" s="1091"/>
      <c r="M3324" s="1091"/>
      <c r="N3324" s="1091"/>
      <c r="O3324" s="1091"/>
      <c r="P3324" s="1096"/>
      <c r="Q3324" s="1096"/>
      <c r="R3324" s="1096"/>
      <c r="S3324" s="1091"/>
    </row>
    <row r="3325" spans="1:19" x14ac:dyDescent="0.3">
      <c r="A3325" s="1090">
        <v>3320</v>
      </c>
      <c r="B3325" s="1091"/>
      <c r="C3325" s="1091"/>
      <c r="D3325" s="1097"/>
      <c r="E3325" s="1093">
        <f t="shared" si="205"/>
        <v>0</v>
      </c>
      <c r="F3325" s="1094">
        <f t="shared" si="206"/>
        <v>0</v>
      </c>
      <c r="G3325" s="1095">
        <f t="shared" si="207"/>
        <v>0</v>
      </c>
      <c r="H3325" s="1090" t="str">
        <f t="shared" ca="1" si="208"/>
        <v/>
      </c>
      <c r="I3325" s="1109"/>
      <c r="J3325" s="1109"/>
      <c r="K3325" s="1112"/>
      <c r="L3325" s="1091"/>
      <c r="M3325" s="1091"/>
      <c r="N3325" s="1091"/>
      <c r="O3325" s="1091"/>
      <c r="P3325" s="1096"/>
      <c r="Q3325" s="1096"/>
      <c r="R3325" s="1096"/>
      <c r="S3325" s="1091"/>
    </row>
    <row r="3326" spans="1:19" x14ac:dyDescent="0.3">
      <c r="A3326" s="1090">
        <v>3321</v>
      </c>
      <c r="B3326" s="1091"/>
      <c r="C3326" s="1091"/>
      <c r="D3326" s="1097"/>
      <c r="E3326" s="1093">
        <f t="shared" si="205"/>
        <v>0</v>
      </c>
      <c r="F3326" s="1094">
        <f t="shared" si="206"/>
        <v>0</v>
      </c>
      <c r="G3326" s="1095">
        <f t="shared" si="207"/>
        <v>0</v>
      </c>
      <c r="H3326" s="1090" t="str">
        <f t="shared" ca="1" si="208"/>
        <v/>
      </c>
      <c r="I3326" s="1109"/>
      <c r="J3326" s="1109"/>
      <c r="K3326" s="1112"/>
      <c r="L3326" s="1091"/>
      <c r="M3326" s="1091"/>
      <c r="N3326" s="1091"/>
      <c r="O3326" s="1091"/>
      <c r="P3326" s="1096"/>
      <c r="Q3326" s="1096"/>
      <c r="R3326" s="1096"/>
      <c r="S3326" s="1091"/>
    </row>
    <row r="3327" spans="1:19" x14ac:dyDescent="0.3">
      <c r="A3327" s="1090">
        <v>3322</v>
      </c>
      <c r="B3327" s="1091"/>
      <c r="C3327" s="1091"/>
      <c r="D3327" s="1097"/>
      <c r="E3327" s="1093">
        <f t="shared" si="205"/>
        <v>0</v>
      </c>
      <c r="F3327" s="1094">
        <f t="shared" si="206"/>
        <v>0</v>
      </c>
      <c r="G3327" s="1095">
        <f t="shared" si="207"/>
        <v>0</v>
      </c>
      <c r="H3327" s="1090" t="str">
        <f t="shared" ca="1" si="208"/>
        <v/>
      </c>
      <c r="I3327" s="1109"/>
      <c r="J3327" s="1109"/>
      <c r="K3327" s="1112"/>
      <c r="L3327" s="1091"/>
      <c r="M3327" s="1091"/>
      <c r="N3327" s="1091"/>
      <c r="O3327" s="1091"/>
      <c r="P3327" s="1096"/>
      <c r="Q3327" s="1096"/>
      <c r="R3327" s="1096"/>
      <c r="S3327" s="1091"/>
    </row>
    <row r="3328" spans="1:19" x14ac:dyDescent="0.3">
      <c r="A3328" s="1090">
        <v>3323</v>
      </c>
      <c r="B3328" s="1091"/>
      <c r="C3328" s="1091"/>
      <c r="D3328" s="1097"/>
      <c r="E3328" s="1093">
        <f t="shared" si="205"/>
        <v>0</v>
      </c>
      <c r="F3328" s="1094">
        <f t="shared" si="206"/>
        <v>0</v>
      </c>
      <c r="G3328" s="1095">
        <f t="shared" si="207"/>
        <v>0</v>
      </c>
      <c r="H3328" s="1090" t="str">
        <f t="shared" ca="1" si="208"/>
        <v/>
      </c>
      <c r="I3328" s="1109"/>
      <c r="J3328" s="1109"/>
      <c r="K3328" s="1112"/>
      <c r="L3328" s="1091"/>
      <c r="M3328" s="1091"/>
      <c r="N3328" s="1091"/>
      <c r="O3328" s="1091"/>
      <c r="P3328" s="1096"/>
      <c r="Q3328" s="1096"/>
      <c r="R3328" s="1096"/>
      <c r="S3328" s="1091"/>
    </row>
    <row r="3329" spans="1:19" x14ac:dyDescent="0.3">
      <c r="A3329" s="1090">
        <v>3324</v>
      </c>
      <c r="B3329" s="1091"/>
      <c r="C3329" s="1091"/>
      <c r="D3329" s="1097"/>
      <c r="E3329" s="1093">
        <f t="shared" si="205"/>
        <v>0</v>
      </c>
      <c r="F3329" s="1094">
        <f t="shared" si="206"/>
        <v>0</v>
      </c>
      <c r="G3329" s="1095">
        <f t="shared" si="207"/>
        <v>0</v>
      </c>
      <c r="H3329" s="1090" t="str">
        <f t="shared" ca="1" si="208"/>
        <v/>
      </c>
      <c r="I3329" s="1109"/>
      <c r="J3329" s="1109"/>
      <c r="K3329" s="1112"/>
      <c r="L3329" s="1091"/>
      <c r="M3329" s="1091"/>
      <c r="N3329" s="1091"/>
      <c r="O3329" s="1091"/>
      <c r="P3329" s="1096"/>
      <c r="Q3329" s="1096"/>
      <c r="R3329" s="1096"/>
      <c r="S3329" s="1091"/>
    </row>
    <row r="3330" spans="1:19" x14ac:dyDescent="0.3">
      <c r="A3330" s="1090">
        <v>3325</v>
      </c>
      <c r="B3330" s="1091"/>
      <c r="C3330" s="1091"/>
      <c r="D3330" s="1097"/>
      <c r="E3330" s="1093">
        <f t="shared" si="205"/>
        <v>0</v>
      </c>
      <c r="F3330" s="1094">
        <f t="shared" si="206"/>
        <v>0</v>
      </c>
      <c r="G3330" s="1095">
        <f t="shared" si="207"/>
        <v>0</v>
      </c>
      <c r="H3330" s="1090" t="str">
        <f t="shared" ca="1" si="208"/>
        <v/>
      </c>
      <c r="I3330" s="1109"/>
      <c r="J3330" s="1109"/>
      <c r="K3330" s="1112"/>
      <c r="L3330" s="1091"/>
      <c r="M3330" s="1091"/>
      <c r="N3330" s="1091"/>
      <c r="O3330" s="1091"/>
      <c r="P3330" s="1096"/>
      <c r="Q3330" s="1096"/>
      <c r="R3330" s="1096"/>
      <c r="S3330" s="1091"/>
    </row>
    <row r="3331" spans="1:19" x14ac:dyDescent="0.3">
      <c r="A3331" s="1090">
        <v>3326</v>
      </c>
      <c r="B3331" s="1091"/>
      <c r="C3331" s="1091"/>
      <c r="D3331" s="1097"/>
      <c r="E3331" s="1093">
        <f t="shared" si="205"/>
        <v>0</v>
      </c>
      <c r="F3331" s="1094">
        <f t="shared" si="206"/>
        <v>0</v>
      </c>
      <c r="G3331" s="1095">
        <f t="shared" si="207"/>
        <v>0</v>
      </c>
      <c r="H3331" s="1090" t="str">
        <f t="shared" ca="1" si="208"/>
        <v/>
      </c>
      <c r="I3331" s="1109"/>
      <c r="J3331" s="1109"/>
      <c r="K3331" s="1112"/>
      <c r="L3331" s="1091"/>
      <c r="M3331" s="1091"/>
      <c r="N3331" s="1091"/>
      <c r="O3331" s="1091"/>
      <c r="P3331" s="1096"/>
      <c r="Q3331" s="1096"/>
      <c r="R3331" s="1096"/>
      <c r="S3331" s="1091"/>
    </row>
    <row r="3332" spans="1:19" x14ac:dyDescent="0.3">
      <c r="A3332" s="1090">
        <v>3327</v>
      </c>
      <c r="B3332" s="1091"/>
      <c r="C3332" s="1091"/>
      <c r="D3332" s="1097"/>
      <c r="E3332" s="1093">
        <f t="shared" si="205"/>
        <v>0</v>
      </c>
      <c r="F3332" s="1094">
        <f t="shared" si="206"/>
        <v>0</v>
      </c>
      <c r="G3332" s="1095">
        <f t="shared" si="207"/>
        <v>0</v>
      </c>
      <c r="H3332" s="1090" t="str">
        <f t="shared" ca="1" si="208"/>
        <v/>
      </c>
      <c r="I3332" s="1109"/>
      <c r="J3332" s="1109"/>
      <c r="K3332" s="1112"/>
      <c r="L3332" s="1091"/>
      <c r="M3332" s="1091"/>
      <c r="N3332" s="1091"/>
      <c r="O3332" s="1091"/>
      <c r="P3332" s="1096"/>
      <c r="Q3332" s="1096"/>
      <c r="R3332" s="1096"/>
      <c r="S3332" s="1091"/>
    </row>
    <row r="3333" spans="1:19" x14ac:dyDescent="0.3">
      <c r="A3333" s="1090">
        <v>3328</v>
      </c>
      <c r="B3333" s="1091"/>
      <c r="C3333" s="1091"/>
      <c r="D3333" s="1097"/>
      <c r="E3333" s="1093">
        <f t="shared" si="205"/>
        <v>0</v>
      </c>
      <c r="F3333" s="1094">
        <f t="shared" si="206"/>
        <v>0</v>
      </c>
      <c r="G3333" s="1095">
        <f t="shared" si="207"/>
        <v>0</v>
      </c>
      <c r="H3333" s="1090" t="str">
        <f t="shared" ca="1" si="208"/>
        <v/>
      </c>
      <c r="I3333" s="1109"/>
      <c r="J3333" s="1109"/>
      <c r="K3333" s="1112"/>
      <c r="L3333" s="1091"/>
      <c r="M3333" s="1091"/>
      <c r="N3333" s="1091"/>
      <c r="O3333" s="1091"/>
      <c r="P3333" s="1096"/>
      <c r="Q3333" s="1096"/>
      <c r="R3333" s="1096"/>
      <c r="S3333" s="1091"/>
    </row>
    <row r="3334" spans="1:19" x14ac:dyDescent="0.3">
      <c r="A3334" s="1090">
        <v>3329</v>
      </c>
      <c r="B3334" s="1091"/>
      <c r="C3334" s="1091"/>
      <c r="D3334" s="1097"/>
      <c r="E3334" s="1093">
        <f t="shared" si="205"/>
        <v>0</v>
      </c>
      <c r="F3334" s="1094">
        <f t="shared" si="206"/>
        <v>0</v>
      </c>
      <c r="G3334" s="1095">
        <f t="shared" si="207"/>
        <v>0</v>
      </c>
      <c r="H3334" s="1090" t="str">
        <f t="shared" ca="1" si="208"/>
        <v/>
      </c>
      <c r="I3334" s="1109"/>
      <c r="J3334" s="1109"/>
      <c r="K3334" s="1112"/>
      <c r="L3334" s="1091"/>
      <c r="M3334" s="1091"/>
      <c r="N3334" s="1091"/>
      <c r="O3334" s="1091"/>
      <c r="P3334" s="1096"/>
      <c r="Q3334" s="1096"/>
      <c r="R3334" s="1096"/>
      <c r="S3334" s="1091"/>
    </row>
    <row r="3335" spans="1:19" x14ac:dyDescent="0.3">
      <c r="A3335" s="1090">
        <v>3330</v>
      </c>
      <c r="B3335" s="1091"/>
      <c r="C3335" s="1091"/>
      <c r="D3335" s="1097"/>
      <c r="E3335" s="1093">
        <f t="shared" ref="E3335:E3398" si="209">D3335</f>
        <v>0</v>
      </c>
      <c r="F3335" s="1094">
        <f t="shared" ref="F3335:F3398" si="210">D3335</f>
        <v>0</v>
      </c>
      <c r="G3335" s="1095">
        <f t="shared" ref="G3335:G3398" si="211">D3335</f>
        <v>0</v>
      </c>
      <c r="H3335" s="1090" t="str">
        <f t="shared" ref="H3335:H3398" ca="1" si="212">IF(ISBLANK(D3335),"",DATEDIF(G3335,TODAY(),"y"))</f>
        <v/>
      </c>
      <c r="I3335" s="1109"/>
      <c r="J3335" s="1109"/>
      <c r="K3335" s="1112"/>
      <c r="L3335" s="1091"/>
      <c r="M3335" s="1091"/>
      <c r="N3335" s="1091"/>
      <c r="O3335" s="1091"/>
      <c r="P3335" s="1096"/>
      <c r="Q3335" s="1096"/>
      <c r="R3335" s="1096"/>
      <c r="S3335" s="1091"/>
    </row>
    <row r="3336" spans="1:19" x14ac:dyDescent="0.3">
      <c r="A3336" s="1090">
        <v>3331</v>
      </c>
      <c r="B3336" s="1091"/>
      <c r="C3336" s="1091"/>
      <c r="D3336" s="1097"/>
      <c r="E3336" s="1093">
        <f t="shared" si="209"/>
        <v>0</v>
      </c>
      <c r="F3336" s="1094">
        <f t="shared" si="210"/>
        <v>0</v>
      </c>
      <c r="G3336" s="1095">
        <f t="shared" si="211"/>
        <v>0</v>
      </c>
      <c r="H3336" s="1090" t="str">
        <f t="shared" ca="1" si="212"/>
        <v/>
      </c>
      <c r="I3336" s="1109"/>
      <c r="J3336" s="1109"/>
      <c r="K3336" s="1112"/>
      <c r="L3336" s="1091"/>
      <c r="M3336" s="1091"/>
      <c r="N3336" s="1091"/>
      <c r="O3336" s="1091"/>
      <c r="P3336" s="1096"/>
      <c r="Q3336" s="1096"/>
      <c r="R3336" s="1096"/>
      <c r="S3336" s="1091"/>
    </row>
    <row r="3337" spans="1:19" x14ac:dyDescent="0.3">
      <c r="A3337" s="1090">
        <v>3332</v>
      </c>
      <c r="B3337" s="1091"/>
      <c r="C3337" s="1091"/>
      <c r="D3337" s="1097"/>
      <c r="E3337" s="1093">
        <f t="shared" si="209"/>
        <v>0</v>
      </c>
      <c r="F3337" s="1094">
        <f t="shared" si="210"/>
        <v>0</v>
      </c>
      <c r="G3337" s="1095">
        <f t="shared" si="211"/>
        <v>0</v>
      </c>
      <c r="H3337" s="1090" t="str">
        <f t="shared" ca="1" si="212"/>
        <v/>
      </c>
      <c r="I3337" s="1109"/>
      <c r="J3337" s="1109"/>
      <c r="K3337" s="1112"/>
      <c r="L3337" s="1091"/>
      <c r="M3337" s="1091"/>
      <c r="N3337" s="1091"/>
      <c r="O3337" s="1091"/>
      <c r="P3337" s="1096"/>
      <c r="Q3337" s="1096"/>
      <c r="R3337" s="1096"/>
      <c r="S3337" s="1091"/>
    </row>
    <row r="3338" spans="1:19" x14ac:dyDescent="0.3">
      <c r="A3338" s="1090">
        <v>3333</v>
      </c>
      <c r="B3338" s="1091"/>
      <c r="C3338" s="1091"/>
      <c r="D3338" s="1097"/>
      <c r="E3338" s="1093">
        <f t="shared" si="209"/>
        <v>0</v>
      </c>
      <c r="F3338" s="1094">
        <f t="shared" si="210"/>
        <v>0</v>
      </c>
      <c r="G3338" s="1095">
        <f t="shared" si="211"/>
        <v>0</v>
      </c>
      <c r="H3338" s="1090" t="str">
        <f t="shared" ca="1" si="212"/>
        <v/>
      </c>
      <c r="I3338" s="1109"/>
      <c r="J3338" s="1109"/>
      <c r="K3338" s="1112"/>
      <c r="L3338" s="1091"/>
      <c r="M3338" s="1091"/>
      <c r="N3338" s="1091"/>
      <c r="O3338" s="1091"/>
      <c r="P3338" s="1096"/>
      <c r="Q3338" s="1096"/>
      <c r="R3338" s="1096"/>
      <c r="S3338" s="1091"/>
    </row>
    <row r="3339" spans="1:19" x14ac:dyDescent="0.3">
      <c r="A3339" s="1090">
        <v>3334</v>
      </c>
      <c r="B3339" s="1091"/>
      <c r="C3339" s="1091"/>
      <c r="D3339" s="1097"/>
      <c r="E3339" s="1093">
        <f t="shared" si="209"/>
        <v>0</v>
      </c>
      <c r="F3339" s="1094">
        <f t="shared" si="210"/>
        <v>0</v>
      </c>
      <c r="G3339" s="1095">
        <f t="shared" si="211"/>
        <v>0</v>
      </c>
      <c r="H3339" s="1090" t="str">
        <f t="shared" ca="1" si="212"/>
        <v/>
      </c>
      <c r="I3339" s="1109"/>
      <c r="J3339" s="1109"/>
      <c r="K3339" s="1112"/>
      <c r="L3339" s="1091"/>
      <c r="M3339" s="1091"/>
      <c r="N3339" s="1091"/>
      <c r="O3339" s="1091"/>
      <c r="P3339" s="1096"/>
      <c r="Q3339" s="1096"/>
      <c r="R3339" s="1096"/>
      <c r="S3339" s="1091"/>
    </row>
    <row r="3340" spans="1:19" x14ac:dyDescent="0.3">
      <c r="A3340" s="1090">
        <v>3335</v>
      </c>
      <c r="B3340" s="1091"/>
      <c r="C3340" s="1091"/>
      <c r="D3340" s="1097"/>
      <c r="E3340" s="1093">
        <f t="shared" si="209"/>
        <v>0</v>
      </c>
      <c r="F3340" s="1094">
        <f t="shared" si="210"/>
        <v>0</v>
      </c>
      <c r="G3340" s="1095">
        <f t="shared" si="211"/>
        <v>0</v>
      </c>
      <c r="H3340" s="1090" t="str">
        <f t="shared" ca="1" si="212"/>
        <v/>
      </c>
      <c r="I3340" s="1109"/>
      <c r="J3340" s="1109"/>
      <c r="K3340" s="1112"/>
      <c r="L3340" s="1091"/>
      <c r="M3340" s="1091"/>
      <c r="N3340" s="1091"/>
      <c r="O3340" s="1091"/>
      <c r="P3340" s="1096"/>
      <c r="Q3340" s="1096"/>
      <c r="R3340" s="1096"/>
      <c r="S3340" s="1091"/>
    </row>
    <row r="3341" spans="1:19" x14ac:dyDescent="0.3">
      <c r="A3341" s="1090">
        <v>3336</v>
      </c>
      <c r="B3341" s="1091"/>
      <c r="C3341" s="1091"/>
      <c r="D3341" s="1097"/>
      <c r="E3341" s="1093">
        <f t="shared" si="209"/>
        <v>0</v>
      </c>
      <c r="F3341" s="1094">
        <f t="shared" si="210"/>
        <v>0</v>
      </c>
      <c r="G3341" s="1095">
        <f t="shared" si="211"/>
        <v>0</v>
      </c>
      <c r="H3341" s="1090" t="str">
        <f t="shared" ca="1" si="212"/>
        <v/>
      </c>
      <c r="I3341" s="1109"/>
      <c r="J3341" s="1109"/>
      <c r="K3341" s="1112"/>
      <c r="L3341" s="1091"/>
      <c r="M3341" s="1091"/>
      <c r="N3341" s="1091"/>
      <c r="O3341" s="1091"/>
      <c r="P3341" s="1096"/>
      <c r="Q3341" s="1096"/>
      <c r="R3341" s="1096"/>
      <c r="S3341" s="1091"/>
    </row>
    <row r="3342" spans="1:19" x14ac:dyDescent="0.3">
      <c r="A3342" s="1090">
        <v>3337</v>
      </c>
      <c r="B3342" s="1091"/>
      <c r="C3342" s="1091"/>
      <c r="D3342" s="1097"/>
      <c r="E3342" s="1093">
        <f t="shared" si="209"/>
        <v>0</v>
      </c>
      <c r="F3342" s="1094">
        <f t="shared" si="210"/>
        <v>0</v>
      </c>
      <c r="G3342" s="1095">
        <f t="shared" si="211"/>
        <v>0</v>
      </c>
      <c r="H3342" s="1090" t="str">
        <f t="shared" ca="1" si="212"/>
        <v/>
      </c>
      <c r="I3342" s="1109"/>
      <c r="J3342" s="1109"/>
      <c r="K3342" s="1112"/>
      <c r="L3342" s="1091"/>
      <c r="M3342" s="1091"/>
      <c r="N3342" s="1091"/>
      <c r="O3342" s="1091"/>
      <c r="P3342" s="1096"/>
      <c r="Q3342" s="1096"/>
      <c r="R3342" s="1096"/>
      <c r="S3342" s="1091"/>
    </row>
    <row r="3343" spans="1:19" x14ac:dyDescent="0.3">
      <c r="A3343" s="1090">
        <v>3338</v>
      </c>
      <c r="B3343" s="1091"/>
      <c r="C3343" s="1091"/>
      <c r="D3343" s="1097"/>
      <c r="E3343" s="1093">
        <f t="shared" si="209"/>
        <v>0</v>
      </c>
      <c r="F3343" s="1094">
        <f t="shared" si="210"/>
        <v>0</v>
      </c>
      <c r="G3343" s="1095">
        <f t="shared" si="211"/>
        <v>0</v>
      </c>
      <c r="H3343" s="1090" t="str">
        <f t="shared" ca="1" si="212"/>
        <v/>
      </c>
      <c r="I3343" s="1109"/>
      <c r="J3343" s="1109"/>
      <c r="K3343" s="1112"/>
      <c r="L3343" s="1091"/>
      <c r="M3343" s="1091"/>
      <c r="N3343" s="1091"/>
      <c r="O3343" s="1091"/>
      <c r="P3343" s="1096"/>
      <c r="Q3343" s="1096"/>
      <c r="R3343" s="1096"/>
      <c r="S3343" s="1091"/>
    </row>
    <row r="3344" spans="1:19" x14ac:dyDescent="0.3">
      <c r="A3344" s="1090">
        <v>3339</v>
      </c>
      <c r="B3344" s="1091"/>
      <c r="C3344" s="1091"/>
      <c r="D3344" s="1097"/>
      <c r="E3344" s="1093">
        <f t="shared" si="209"/>
        <v>0</v>
      </c>
      <c r="F3344" s="1094">
        <f t="shared" si="210"/>
        <v>0</v>
      </c>
      <c r="G3344" s="1095">
        <f t="shared" si="211"/>
        <v>0</v>
      </c>
      <c r="H3344" s="1090" t="str">
        <f t="shared" ca="1" si="212"/>
        <v/>
      </c>
      <c r="I3344" s="1109"/>
      <c r="J3344" s="1109"/>
      <c r="K3344" s="1112"/>
      <c r="L3344" s="1091"/>
      <c r="M3344" s="1091"/>
      <c r="N3344" s="1091"/>
      <c r="O3344" s="1091"/>
      <c r="P3344" s="1096"/>
      <c r="Q3344" s="1096"/>
      <c r="R3344" s="1096"/>
      <c r="S3344" s="1091"/>
    </row>
    <row r="3345" spans="1:19" x14ac:dyDescent="0.3">
      <c r="A3345" s="1090">
        <v>3340</v>
      </c>
      <c r="B3345" s="1091"/>
      <c r="C3345" s="1091"/>
      <c r="D3345" s="1097"/>
      <c r="E3345" s="1093">
        <f t="shared" si="209"/>
        <v>0</v>
      </c>
      <c r="F3345" s="1094">
        <f t="shared" si="210"/>
        <v>0</v>
      </c>
      <c r="G3345" s="1095">
        <f t="shared" si="211"/>
        <v>0</v>
      </c>
      <c r="H3345" s="1090" t="str">
        <f t="shared" ca="1" si="212"/>
        <v/>
      </c>
      <c r="I3345" s="1109"/>
      <c r="J3345" s="1109"/>
      <c r="K3345" s="1112"/>
      <c r="L3345" s="1091"/>
      <c r="M3345" s="1091"/>
      <c r="N3345" s="1091"/>
      <c r="O3345" s="1091"/>
      <c r="P3345" s="1096"/>
      <c r="Q3345" s="1096"/>
      <c r="R3345" s="1096"/>
      <c r="S3345" s="1091"/>
    </row>
    <row r="3346" spans="1:19" x14ac:dyDescent="0.3">
      <c r="A3346" s="1090">
        <v>3341</v>
      </c>
      <c r="B3346" s="1091"/>
      <c r="C3346" s="1091"/>
      <c r="D3346" s="1097"/>
      <c r="E3346" s="1093">
        <f t="shared" si="209"/>
        <v>0</v>
      </c>
      <c r="F3346" s="1094">
        <f t="shared" si="210"/>
        <v>0</v>
      </c>
      <c r="G3346" s="1095">
        <f t="shared" si="211"/>
        <v>0</v>
      </c>
      <c r="H3346" s="1090" t="str">
        <f t="shared" ca="1" si="212"/>
        <v/>
      </c>
      <c r="I3346" s="1109"/>
      <c r="J3346" s="1109"/>
      <c r="K3346" s="1112"/>
      <c r="L3346" s="1091"/>
      <c r="M3346" s="1091"/>
      <c r="N3346" s="1091"/>
      <c r="O3346" s="1091"/>
      <c r="P3346" s="1096"/>
      <c r="Q3346" s="1096"/>
      <c r="R3346" s="1096"/>
      <c r="S3346" s="1091"/>
    </row>
    <row r="3347" spans="1:19" x14ac:dyDescent="0.3">
      <c r="A3347" s="1090">
        <v>3342</v>
      </c>
      <c r="B3347" s="1091"/>
      <c r="C3347" s="1091"/>
      <c r="D3347" s="1097"/>
      <c r="E3347" s="1093">
        <f t="shared" si="209"/>
        <v>0</v>
      </c>
      <c r="F3347" s="1094">
        <f t="shared" si="210"/>
        <v>0</v>
      </c>
      <c r="G3347" s="1095">
        <f t="shared" si="211"/>
        <v>0</v>
      </c>
      <c r="H3347" s="1090" t="str">
        <f t="shared" ca="1" si="212"/>
        <v/>
      </c>
      <c r="I3347" s="1109"/>
      <c r="J3347" s="1109"/>
      <c r="K3347" s="1112"/>
      <c r="L3347" s="1091"/>
      <c r="M3347" s="1091"/>
      <c r="N3347" s="1091"/>
      <c r="O3347" s="1091"/>
      <c r="P3347" s="1096"/>
      <c r="Q3347" s="1096"/>
      <c r="R3347" s="1096"/>
      <c r="S3347" s="1091"/>
    </row>
    <row r="3348" spans="1:19" x14ac:dyDescent="0.3">
      <c r="A3348" s="1090">
        <v>3343</v>
      </c>
      <c r="B3348" s="1091"/>
      <c r="C3348" s="1091"/>
      <c r="D3348" s="1097"/>
      <c r="E3348" s="1093">
        <f t="shared" si="209"/>
        <v>0</v>
      </c>
      <c r="F3348" s="1094">
        <f t="shared" si="210"/>
        <v>0</v>
      </c>
      <c r="G3348" s="1095">
        <f t="shared" si="211"/>
        <v>0</v>
      </c>
      <c r="H3348" s="1090" t="str">
        <f t="shared" ca="1" si="212"/>
        <v/>
      </c>
      <c r="I3348" s="1109"/>
      <c r="J3348" s="1109"/>
      <c r="K3348" s="1112"/>
      <c r="L3348" s="1091"/>
      <c r="M3348" s="1091"/>
      <c r="N3348" s="1091"/>
      <c r="O3348" s="1091"/>
      <c r="P3348" s="1096"/>
      <c r="Q3348" s="1096"/>
      <c r="R3348" s="1096"/>
      <c r="S3348" s="1091"/>
    </row>
    <row r="3349" spans="1:19" x14ac:dyDescent="0.3">
      <c r="A3349" s="1090">
        <v>3344</v>
      </c>
      <c r="B3349" s="1091"/>
      <c r="C3349" s="1091"/>
      <c r="D3349" s="1097"/>
      <c r="E3349" s="1093">
        <f t="shared" si="209"/>
        <v>0</v>
      </c>
      <c r="F3349" s="1094">
        <f t="shared" si="210"/>
        <v>0</v>
      </c>
      <c r="G3349" s="1095">
        <f t="shared" si="211"/>
        <v>0</v>
      </c>
      <c r="H3349" s="1090" t="str">
        <f t="shared" ca="1" si="212"/>
        <v/>
      </c>
      <c r="I3349" s="1109"/>
      <c r="J3349" s="1109"/>
      <c r="K3349" s="1112"/>
      <c r="L3349" s="1091"/>
      <c r="M3349" s="1091"/>
      <c r="N3349" s="1091"/>
      <c r="O3349" s="1091"/>
      <c r="P3349" s="1096"/>
      <c r="Q3349" s="1096"/>
      <c r="R3349" s="1096"/>
      <c r="S3349" s="1091"/>
    </row>
    <row r="3350" spans="1:19" x14ac:dyDescent="0.3">
      <c r="A3350" s="1090">
        <v>3345</v>
      </c>
      <c r="B3350" s="1091"/>
      <c r="C3350" s="1091"/>
      <c r="D3350" s="1097"/>
      <c r="E3350" s="1093">
        <f t="shared" si="209"/>
        <v>0</v>
      </c>
      <c r="F3350" s="1094">
        <f t="shared" si="210"/>
        <v>0</v>
      </c>
      <c r="G3350" s="1095">
        <f t="shared" si="211"/>
        <v>0</v>
      </c>
      <c r="H3350" s="1090" t="str">
        <f t="shared" ca="1" si="212"/>
        <v/>
      </c>
      <c r="I3350" s="1109"/>
      <c r="J3350" s="1109"/>
      <c r="K3350" s="1112"/>
      <c r="L3350" s="1091"/>
      <c r="M3350" s="1091"/>
      <c r="N3350" s="1091"/>
      <c r="O3350" s="1091"/>
      <c r="P3350" s="1096"/>
      <c r="Q3350" s="1096"/>
      <c r="R3350" s="1096"/>
      <c r="S3350" s="1091"/>
    </row>
    <row r="3351" spans="1:19" x14ac:dyDescent="0.3">
      <c r="A3351" s="1090">
        <v>3346</v>
      </c>
      <c r="B3351" s="1091"/>
      <c r="C3351" s="1091"/>
      <c r="D3351" s="1097"/>
      <c r="E3351" s="1093">
        <f t="shared" si="209"/>
        <v>0</v>
      </c>
      <c r="F3351" s="1094">
        <f t="shared" si="210"/>
        <v>0</v>
      </c>
      <c r="G3351" s="1095">
        <f t="shared" si="211"/>
        <v>0</v>
      </c>
      <c r="H3351" s="1090" t="str">
        <f t="shared" ca="1" si="212"/>
        <v/>
      </c>
      <c r="I3351" s="1109"/>
      <c r="J3351" s="1109"/>
      <c r="K3351" s="1112"/>
      <c r="L3351" s="1091"/>
      <c r="M3351" s="1091"/>
      <c r="N3351" s="1091"/>
      <c r="O3351" s="1091"/>
      <c r="P3351" s="1096"/>
      <c r="Q3351" s="1096"/>
      <c r="R3351" s="1096"/>
      <c r="S3351" s="1091"/>
    </row>
    <row r="3352" spans="1:19" x14ac:dyDescent="0.3">
      <c r="A3352" s="1090">
        <v>3347</v>
      </c>
      <c r="B3352" s="1091"/>
      <c r="C3352" s="1091"/>
      <c r="D3352" s="1097"/>
      <c r="E3352" s="1093">
        <f t="shared" si="209"/>
        <v>0</v>
      </c>
      <c r="F3352" s="1094">
        <f t="shared" si="210"/>
        <v>0</v>
      </c>
      <c r="G3352" s="1095">
        <f t="shared" si="211"/>
        <v>0</v>
      </c>
      <c r="H3352" s="1090" t="str">
        <f t="shared" ca="1" si="212"/>
        <v/>
      </c>
      <c r="I3352" s="1109"/>
      <c r="J3352" s="1109"/>
      <c r="K3352" s="1112"/>
      <c r="L3352" s="1091"/>
      <c r="M3352" s="1091"/>
      <c r="N3352" s="1091"/>
      <c r="O3352" s="1091"/>
      <c r="P3352" s="1096"/>
      <c r="Q3352" s="1096"/>
      <c r="R3352" s="1096"/>
      <c r="S3352" s="1091"/>
    </row>
    <row r="3353" spans="1:19" x14ac:dyDescent="0.3">
      <c r="A3353" s="1090">
        <v>3348</v>
      </c>
      <c r="B3353" s="1091"/>
      <c r="C3353" s="1091"/>
      <c r="D3353" s="1097"/>
      <c r="E3353" s="1093">
        <f t="shared" si="209"/>
        <v>0</v>
      </c>
      <c r="F3353" s="1094">
        <f t="shared" si="210"/>
        <v>0</v>
      </c>
      <c r="G3353" s="1095">
        <f t="shared" si="211"/>
        <v>0</v>
      </c>
      <c r="H3353" s="1090" t="str">
        <f t="shared" ca="1" si="212"/>
        <v/>
      </c>
      <c r="I3353" s="1109"/>
      <c r="J3353" s="1109"/>
      <c r="K3353" s="1112"/>
      <c r="L3353" s="1091"/>
      <c r="M3353" s="1091"/>
      <c r="N3353" s="1091"/>
      <c r="O3353" s="1091"/>
      <c r="P3353" s="1096"/>
      <c r="Q3353" s="1096"/>
      <c r="R3353" s="1096"/>
      <c r="S3353" s="1091"/>
    </row>
    <row r="3354" spans="1:19" x14ac:dyDescent="0.3">
      <c r="A3354" s="1090">
        <v>3349</v>
      </c>
      <c r="B3354" s="1091"/>
      <c r="C3354" s="1091"/>
      <c r="D3354" s="1097"/>
      <c r="E3354" s="1093">
        <f t="shared" si="209"/>
        <v>0</v>
      </c>
      <c r="F3354" s="1094">
        <f t="shared" si="210"/>
        <v>0</v>
      </c>
      <c r="G3354" s="1095">
        <f t="shared" si="211"/>
        <v>0</v>
      </c>
      <c r="H3354" s="1090" t="str">
        <f t="shared" ca="1" si="212"/>
        <v/>
      </c>
      <c r="I3354" s="1109"/>
      <c r="J3354" s="1109"/>
      <c r="K3354" s="1112"/>
      <c r="L3354" s="1091"/>
      <c r="M3354" s="1091"/>
      <c r="N3354" s="1091"/>
      <c r="O3354" s="1091"/>
      <c r="P3354" s="1096"/>
      <c r="Q3354" s="1096"/>
      <c r="R3354" s="1096"/>
      <c r="S3354" s="1091"/>
    </row>
    <row r="3355" spans="1:19" x14ac:dyDescent="0.3">
      <c r="A3355" s="1090">
        <v>3350</v>
      </c>
      <c r="B3355" s="1091"/>
      <c r="C3355" s="1091"/>
      <c r="D3355" s="1097"/>
      <c r="E3355" s="1093">
        <f t="shared" si="209"/>
        <v>0</v>
      </c>
      <c r="F3355" s="1094">
        <f t="shared" si="210"/>
        <v>0</v>
      </c>
      <c r="G3355" s="1095">
        <f t="shared" si="211"/>
        <v>0</v>
      </c>
      <c r="H3355" s="1090" t="str">
        <f t="shared" ca="1" si="212"/>
        <v/>
      </c>
      <c r="I3355" s="1109"/>
      <c r="J3355" s="1109"/>
      <c r="K3355" s="1112"/>
      <c r="L3355" s="1091"/>
      <c r="M3355" s="1091"/>
      <c r="N3355" s="1091"/>
      <c r="O3355" s="1091"/>
      <c r="P3355" s="1096"/>
      <c r="Q3355" s="1096"/>
      <c r="R3355" s="1096"/>
      <c r="S3355" s="1091"/>
    </row>
    <row r="3356" spans="1:19" x14ac:dyDescent="0.3">
      <c r="A3356" s="1090">
        <v>3351</v>
      </c>
      <c r="B3356" s="1091"/>
      <c r="C3356" s="1091"/>
      <c r="D3356" s="1097"/>
      <c r="E3356" s="1093">
        <f t="shared" si="209"/>
        <v>0</v>
      </c>
      <c r="F3356" s="1094">
        <f t="shared" si="210"/>
        <v>0</v>
      </c>
      <c r="G3356" s="1095">
        <f t="shared" si="211"/>
        <v>0</v>
      </c>
      <c r="H3356" s="1090" t="str">
        <f t="shared" ca="1" si="212"/>
        <v/>
      </c>
      <c r="I3356" s="1109"/>
      <c r="J3356" s="1109"/>
      <c r="K3356" s="1112"/>
      <c r="L3356" s="1091"/>
      <c r="M3356" s="1091"/>
      <c r="N3356" s="1091"/>
      <c r="O3356" s="1091"/>
      <c r="P3356" s="1096"/>
      <c r="Q3356" s="1096"/>
      <c r="R3356" s="1096"/>
      <c r="S3356" s="1091"/>
    </row>
    <row r="3357" spans="1:19" x14ac:dyDescent="0.3">
      <c r="A3357" s="1090">
        <v>3352</v>
      </c>
      <c r="B3357" s="1091"/>
      <c r="C3357" s="1091"/>
      <c r="D3357" s="1097"/>
      <c r="E3357" s="1093">
        <f t="shared" si="209"/>
        <v>0</v>
      </c>
      <c r="F3357" s="1094">
        <f t="shared" si="210"/>
        <v>0</v>
      </c>
      <c r="G3357" s="1095">
        <f t="shared" si="211"/>
        <v>0</v>
      </c>
      <c r="H3357" s="1090" t="str">
        <f t="shared" ca="1" si="212"/>
        <v/>
      </c>
      <c r="I3357" s="1109"/>
      <c r="J3357" s="1109"/>
      <c r="K3357" s="1112"/>
      <c r="L3357" s="1091"/>
      <c r="M3357" s="1091"/>
      <c r="N3357" s="1091"/>
      <c r="O3357" s="1091"/>
      <c r="P3357" s="1096"/>
      <c r="Q3357" s="1096"/>
      <c r="R3357" s="1096"/>
      <c r="S3357" s="1091"/>
    </row>
    <row r="3358" spans="1:19" x14ac:dyDescent="0.3">
      <c r="A3358" s="1090">
        <v>3353</v>
      </c>
      <c r="B3358" s="1091"/>
      <c r="C3358" s="1091"/>
      <c r="D3358" s="1097"/>
      <c r="E3358" s="1093">
        <f t="shared" si="209"/>
        <v>0</v>
      </c>
      <c r="F3358" s="1094">
        <f t="shared" si="210"/>
        <v>0</v>
      </c>
      <c r="G3358" s="1095">
        <f t="shared" si="211"/>
        <v>0</v>
      </c>
      <c r="H3358" s="1090" t="str">
        <f t="shared" ca="1" si="212"/>
        <v/>
      </c>
      <c r="I3358" s="1109"/>
      <c r="J3358" s="1109"/>
      <c r="K3358" s="1112"/>
      <c r="L3358" s="1091"/>
      <c r="M3358" s="1091"/>
      <c r="N3358" s="1091"/>
      <c r="O3358" s="1091"/>
      <c r="P3358" s="1096"/>
      <c r="Q3358" s="1096"/>
      <c r="R3358" s="1096"/>
      <c r="S3358" s="1091"/>
    </row>
    <row r="3359" spans="1:19" x14ac:dyDescent="0.3">
      <c r="A3359" s="1090">
        <v>3354</v>
      </c>
      <c r="B3359" s="1091"/>
      <c r="C3359" s="1091"/>
      <c r="D3359" s="1097"/>
      <c r="E3359" s="1093">
        <f t="shared" si="209"/>
        <v>0</v>
      </c>
      <c r="F3359" s="1094">
        <f t="shared" si="210"/>
        <v>0</v>
      </c>
      <c r="G3359" s="1095">
        <f t="shared" si="211"/>
        <v>0</v>
      </c>
      <c r="H3359" s="1090" t="str">
        <f t="shared" ca="1" si="212"/>
        <v/>
      </c>
      <c r="I3359" s="1109"/>
      <c r="J3359" s="1109"/>
      <c r="K3359" s="1112"/>
      <c r="L3359" s="1091"/>
      <c r="M3359" s="1091"/>
      <c r="N3359" s="1091"/>
      <c r="O3359" s="1091"/>
      <c r="P3359" s="1096"/>
      <c r="Q3359" s="1096"/>
      <c r="R3359" s="1096"/>
      <c r="S3359" s="1091"/>
    </row>
    <row r="3360" spans="1:19" x14ac:dyDescent="0.3">
      <c r="A3360" s="1090">
        <v>3355</v>
      </c>
      <c r="B3360" s="1091"/>
      <c r="C3360" s="1091"/>
      <c r="D3360" s="1097"/>
      <c r="E3360" s="1093">
        <f t="shared" si="209"/>
        <v>0</v>
      </c>
      <c r="F3360" s="1094">
        <f t="shared" si="210"/>
        <v>0</v>
      </c>
      <c r="G3360" s="1095">
        <f t="shared" si="211"/>
        <v>0</v>
      </c>
      <c r="H3360" s="1090" t="str">
        <f t="shared" ca="1" si="212"/>
        <v/>
      </c>
      <c r="I3360" s="1109"/>
      <c r="J3360" s="1109"/>
      <c r="K3360" s="1112"/>
      <c r="L3360" s="1091"/>
      <c r="M3360" s="1091"/>
      <c r="N3360" s="1091"/>
      <c r="O3360" s="1091"/>
      <c r="P3360" s="1096"/>
      <c r="Q3360" s="1096"/>
      <c r="R3360" s="1096"/>
      <c r="S3360" s="1091"/>
    </row>
    <row r="3361" spans="1:19" x14ac:dyDescent="0.3">
      <c r="A3361" s="1090">
        <v>3356</v>
      </c>
      <c r="B3361" s="1091"/>
      <c r="C3361" s="1091"/>
      <c r="D3361" s="1097"/>
      <c r="E3361" s="1093">
        <f t="shared" si="209"/>
        <v>0</v>
      </c>
      <c r="F3361" s="1094">
        <f t="shared" si="210"/>
        <v>0</v>
      </c>
      <c r="G3361" s="1095">
        <f t="shared" si="211"/>
        <v>0</v>
      </c>
      <c r="H3361" s="1090" t="str">
        <f t="shared" ca="1" si="212"/>
        <v/>
      </c>
      <c r="I3361" s="1109"/>
      <c r="J3361" s="1109"/>
      <c r="K3361" s="1112"/>
      <c r="L3361" s="1091"/>
      <c r="M3361" s="1091"/>
      <c r="N3361" s="1091"/>
      <c r="O3361" s="1091"/>
      <c r="P3361" s="1096"/>
      <c r="Q3361" s="1096"/>
      <c r="R3361" s="1096"/>
      <c r="S3361" s="1091"/>
    </row>
    <row r="3362" spans="1:19" x14ac:dyDescent="0.3">
      <c r="A3362" s="1090">
        <v>3357</v>
      </c>
      <c r="B3362" s="1091"/>
      <c r="C3362" s="1091"/>
      <c r="D3362" s="1097"/>
      <c r="E3362" s="1093">
        <f t="shared" si="209"/>
        <v>0</v>
      </c>
      <c r="F3362" s="1094">
        <f t="shared" si="210"/>
        <v>0</v>
      </c>
      <c r="G3362" s="1095">
        <f t="shared" si="211"/>
        <v>0</v>
      </c>
      <c r="H3362" s="1090" t="str">
        <f t="shared" ca="1" si="212"/>
        <v/>
      </c>
      <c r="I3362" s="1109"/>
      <c r="J3362" s="1109"/>
      <c r="K3362" s="1112"/>
      <c r="L3362" s="1091"/>
      <c r="M3362" s="1091"/>
      <c r="N3362" s="1091"/>
      <c r="O3362" s="1091"/>
      <c r="P3362" s="1096"/>
      <c r="Q3362" s="1096"/>
      <c r="R3362" s="1096"/>
      <c r="S3362" s="1091"/>
    </row>
    <row r="3363" spans="1:19" x14ac:dyDescent="0.3">
      <c r="A3363" s="1090">
        <v>3358</v>
      </c>
      <c r="B3363" s="1091"/>
      <c r="C3363" s="1091"/>
      <c r="D3363" s="1097"/>
      <c r="E3363" s="1093">
        <f t="shared" si="209"/>
        <v>0</v>
      </c>
      <c r="F3363" s="1094">
        <f t="shared" si="210"/>
        <v>0</v>
      </c>
      <c r="G3363" s="1095">
        <f t="shared" si="211"/>
        <v>0</v>
      </c>
      <c r="H3363" s="1090" t="str">
        <f t="shared" ca="1" si="212"/>
        <v/>
      </c>
      <c r="I3363" s="1109"/>
      <c r="J3363" s="1109"/>
      <c r="K3363" s="1112"/>
      <c r="L3363" s="1091"/>
      <c r="M3363" s="1091"/>
      <c r="N3363" s="1091"/>
      <c r="O3363" s="1091"/>
      <c r="P3363" s="1096"/>
      <c r="Q3363" s="1096"/>
      <c r="R3363" s="1096"/>
      <c r="S3363" s="1091"/>
    </row>
    <row r="3364" spans="1:19" x14ac:dyDescent="0.3">
      <c r="A3364" s="1090">
        <v>3359</v>
      </c>
      <c r="B3364" s="1091"/>
      <c r="C3364" s="1091"/>
      <c r="D3364" s="1097"/>
      <c r="E3364" s="1093">
        <f t="shared" si="209"/>
        <v>0</v>
      </c>
      <c r="F3364" s="1094">
        <f t="shared" si="210"/>
        <v>0</v>
      </c>
      <c r="G3364" s="1095">
        <f t="shared" si="211"/>
        <v>0</v>
      </c>
      <c r="H3364" s="1090" t="str">
        <f t="shared" ca="1" si="212"/>
        <v/>
      </c>
      <c r="I3364" s="1109"/>
      <c r="J3364" s="1109"/>
      <c r="K3364" s="1112"/>
      <c r="L3364" s="1091"/>
      <c r="M3364" s="1091"/>
      <c r="N3364" s="1091"/>
      <c r="O3364" s="1091"/>
      <c r="P3364" s="1096"/>
      <c r="Q3364" s="1096"/>
      <c r="R3364" s="1096"/>
      <c r="S3364" s="1091"/>
    </row>
    <row r="3365" spans="1:19" x14ac:dyDescent="0.3">
      <c r="A3365" s="1090">
        <v>3360</v>
      </c>
      <c r="B3365" s="1091"/>
      <c r="C3365" s="1091"/>
      <c r="D3365" s="1097"/>
      <c r="E3365" s="1093">
        <f t="shared" si="209"/>
        <v>0</v>
      </c>
      <c r="F3365" s="1094">
        <f t="shared" si="210"/>
        <v>0</v>
      </c>
      <c r="G3365" s="1095">
        <f t="shared" si="211"/>
        <v>0</v>
      </c>
      <c r="H3365" s="1090" t="str">
        <f t="shared" ca="1" si="212"/>
        <v/>
      </c>
      <c r="I3365" s="1109"/>
      <c r="J3365" s="1109"/>
      <c r="K3365" s="1112"/>
      <c r="L3365" s="1091"/>
      <c r="M3365" s="1091"/>
      <c r="N3365" s="1091"/>
      <c r="O3365" s="1091"/>
      <c r="P3365" s="1096"/>
      <c r="Q3365" s="1096"/>
      <c r="R3365" s="1096"/>
      <c r="S3365" s="1091"/>
    </row>
    <row r="3366" spans="1:19" x14ac:dyDescent="0.3">
      <c r="A3366" s="1090">
        <v>3361</v>
      </c>
      <c r="B3366" s="1091"/>
      <c r="C3366" s="1091"/>
      <c r="D3366" s="1097"/>
      <c r="E3366" s="1093">
        <f t="shared" si="209"/>
        <v>0</v>
      </c>
      <c r="F3366" s="1094">
        <f t="shared" si="210"/>
        <v>0</v>
      </c>
      <c r="G3366" s="1095">
        <f t="shared" si="211"/>
        <v>0</v>
      </c>
      <c r="H3366" s="1090" t="str">
        <f t="shared" ca="1" si="212"/>
        <v/>
      </c>
      <c r="I3366" s="1109"/>
      <c r="J3366" s="1109"/>
      <c r="K3366" s="1112"/>
      <c r="L3366" s="1091"/>
      <c r="M3366" s="1091"/>
      <c r="N3366" s="1091"/>
      <c r="O3366" s="1091"/>
      <c r="P3366" s="1096"/>
      <c r="Q3366" s="1096"/>
      <c r="R3366" s="1096"/>
      <c r="S3366" s="1091"/>
    </row>
    <row r="3367" spans="1:19" x14ac:dyDescent="0.3">
      <c r="A3367" s="1090">
        <v>3362</v>
      </c>
      <c r="B3367" s="1091"/>
      <c r="C3367" s="1091"/>
      <c r="D3367" s="1097"/>
      <c r="E3367" s="1093">
        <f t="shared" si="209"/>
        <v>0</v>
      </c>
      <c r="F3367" s="1094">
        <f t="shared" si="210"/>
        <v>0</v>
      </c>
      <c r="G3367" s="1095">
        <f t="shared" si="211"/>
        <v>0</v>
      </c>
      <c r="H3367" s="1090" t="str">
        <f t="shared" ca="1" si="212"/>
        <v/>
      </c>
      <c r="I3367" s="1109"/>
      <c r="J3367" s="1109"/>
      <c r="K3367" s="1112"/>
      <c r="L3367" s="1091"/>
      <c r="M3367" s="1091"/>
      <c r="N3367" s="1091"/>
      <c r="O3367" s="1091"/>
      <c r="P3367" s="1096"/>
      <c r="Q3367" s="1096"/>
      <c r="R3367" s="1096"/>
      <c r="S3367" s="1091"/>
    </row>
    <row r="3368" spans="1:19" x14ac:dyDescent="0.3">
      <c r="A3368" s="1090">
        <v>3363</v>
      </c>
      <c r="B3368" s="1091"/>
      <c r="C3368" s="1091"/>
      <c r="D3368" s="1097"/>
      <c r="E3368" s="1093">
        <f t="shared" si="209"/>
        <v>0</v>
      </c>
      <c r="F3368" s="1094">
        <f t="shared" si="210"/>
        <v>0</v>
      </c>
      <c r="G3368" s="1095">
        <f t="shared" si="211"/>
        <v>0</v>
      </c>
      <c r="H3368" s="1090" t="str">
        <f t="shared" ca="1" si="212"/>
        <v/>
      </c>
      <c r="I3368" s="1109"/>
      <c r="J3368" s="1109"/>
      <c r="K3368" s="1112"/>
      <c r="L3368" s="1091"/>
      <c r="M3368" s="1091"/>
      <c r="N3368" s="1091"/>
      <c r="O3368" s="1091"/>
      <c r="P3368" s="1096"/>
      <c r="Q3368" s="1096"/>
      <c r="R3368" s="1096"/>
      <c r="S3368" s="1091"/>
    </row>
    <row r="3369" spans="1:19" x14ac:dyDescent="0.3">
      <c r="A3369" s="1090">
        <v>3364</v>
      </c>
      <c r="B3369" s="1091"/>
      <c r="C3369" s="1091"/>
      <c r="D3369" s="1097"/>
      <c r="E3369" s="1093">
        <f t="shared" si="209"/>
        <v>0</v>
      </c>
      <c r="F3369" s="1094">
        <f t="shared" si="210"/>
        <v>0</v>
      </c>
      <c r="G3369" s="1095">
        <f t="shared" si="211"/>
        <v>0</v>
      </c>
      <c r="H3369" s="1090" t="str">
        <f t="shared" ca="1" si="212"/>
        <v/>
      </c>
      <c r="I3369" s="1109"/>
      <c r="J3369" s="1109"/>
      <c r="K3369" s="1112"/>
      <c r="L3369" s="1091"/>
      <c r="M3369" s="1091"/>
      <c r="N3369" s="1091"/>
      <c r="O3369" s="1091"/>
      <c r="P3369" s="1096"/>
      <c r="Q3369" s="1096"/>
      <c r="R3369" s="1096"/>
      <c r="S3369" s="1091"/>
    </row>
    <row r="3370" spans="1:19" x14ac:dyDescent="0.3">
      <c r="A3370" s="1090">
        <v>3365</v>
      </c>
      <c r="B3370" s="1091"/>
      <c r="C3370" s="1091"/>
      <c r="D3370" s="1097"/>
      <c r="E3370" s="1093">
        <f t="shared" si="209"/>
        <v>0</v>
      </c>
      <c r="F3370" s="1094">
        <f t="shared" si="210"/>
        <v>0</v>
      </c>
      <c r="G3370" s="1095">
        <f t="shared" si="211"/>
        <v>0</v>
      </c>
      <c r="H3370" s="1090" t="str">
        <f t="shared" ca="1" si="212"/>
        <v/>
      </c>
      <c r="I3370" s="1109"/>
      <c r="J3370" s="1109"/>
      <c r="K3370" s="1112"/>
      <c r="L3370" s="1091"/>
      <c r="M3370" s="1091"/>
      <c r="N3370" s="1091"/>
      <c r="O3370" s="1091"/>
      <c r="P3370" s="1096"/>
      <c r="Q3370" s="1096"/>
      <c r="R3370" s="1096"/>
      <c r="S3370" s="1091"/>
    </row>
    <row r="3371" spans="1:19" x14ac:dyDescent="0.3">
      <c r="A3371" s="1090">
        <v>3366</v>
      </c>
      <c r="B3371" s="1091"/>
      <c r="C3371" s="1091"/>
      <c r="D3371" s="1097"/>
      <c r="E3371" s="1093">
        <f t="shared" si="209"/>
        <v>0</v>
      </c>
      <c r="F3371" s="1094">
        <f t="shared" si="210"/>
        <v>0</v>
      </c>
      <c r="G3371" s="1095">
        <f t="shared" si="211"/>
        <v>0</v>
      </c>
      <c r="H3371" s="1090" t="str">
        <f t="shared" ca="1" si="212"/>
        <v/>
      </c>
      <c r="I3371" s="1109"/>
      <c r="J3371" s="1109"/>
      <c r="K3371" s="1112"/>
      <c r="L3371" s="1091"/>
      <c r="M3371" s="1091"/>
      <c r="N3371" s="1091"/>
      <c r="O3371" s="1091"/>
      <c r="P3371" s="1096"/>
      <c r="Q3371" s="1096"/>
      <c r="R3371" s="1096"/>
      <c r="S3371" s="1091"/>
    </row>
    <row r="3372" spans="1:19" x14ac:dyDescent="0.3">
      <c r="A3372" s="1090">
        <v>3367</v>
      </c>
      <c r="B3372" s="1091"/>
      <c r="C3372" s="1091"/>
      <c r="D3372" s="1097"/>
      <c r="E3372" s="1093">
        <f t="shared" si="209"/>
        <v>0</v>
      </c>
      <c r="F3372" s="1094">
        <f t="shared" si="210"/>
        <v>0</v>
      </c>
      <c r="G3372" s="1095">
        <f t="shared" si="211"/>
        <v>0</v>
      </c>
      <c r="H3372" s="1090" t="str">
        <f t="shared" ca="1" si="212"/>
        <v/>
      </c>
      <c r="I3372" s="1109"/>
      <c r="J3372" s="1109"/>
      <c r="K3372" s="1112"/>
      <c r="L3372" s="1091"/>
      <c r="M3372" s="1091"/>
      <c r="N3372" s="1091"/>
      <c r="O3372" s="1091"/>
      <c r="P3372" s="1096"/>
      <c r="Q3372" s="1096"/>
      <c r="R3372" s="1096"/>
      <c r="S3372" s="1091"/>
    </row>
    <row r="3373" spans="1:19" x14ac:dyDescent="0.3">
      <c r="A3373" s="1090">
        <v>3368</v>
      </c>
      <c r="B3373" s="1091"/>
      <c r="C3373" s="1091"/>
      <c r="D3373" s="1097"/>
      <c r="E3373" s="1093">
        <f t="shared" si="209"/>
        <v>0</v>
      </c>
      <c r="F3373" s="1094">
        <f t="shared" si="210"/>
        <v>0</v>
      </c>
      <c r="G3373" s="1095">
        <f t="shared" si="211"/>
        <v>0</v>
      </c>
      <c r="H3373" s="1090" t="str">
        <f t="shared" ca="1" si="212"/>
        <v/>
      </c>
      <c r="I3373" s="1109"/>
      <c r="J3373" s="1109"/>
      <c r="K3373" s="1112"/>
      <c r="L3373" s="1091"/>
      <c r="M3373" s="1091"/>
      <c r="N3373" s="1091"/>
      <c r="O3373" s="1091"/>
      <c r="P3373" s="1096"/>
      <c r="Q3373" s="1096"/>
      <c r="R3373" s="1096"/>
      <c r="S3373" s="1091"/>
    </row>
    <row r="3374" spans="1:19" x14ac:dyDescent="0.3">
      <c r="A3374" s="1090">
        <v>3369</v>
      </c>
      <c r="B3374" s="1091"/>
      <c r="C3374" s="1091"/>
      <c r="D3374" s="1097"/>
      <c r="E3374" s="1093">
        <f t="shared" si="209"/>
        <v>0</v>
      </c>
      <c r="F3374" s="1094">
        <f t="shared" si="210"/>
        <v>0</v>
      </c>
      <c r="G3374" s="1095">
        <f t="shared" si="211"/>
        <v>0</v>
      </c>
      <c r="H3374" s="1090" t="str">
        <f t="shared" ca="1" si="212"/>
        <v/>
      </c>
      <c r="I3374" s="1109"/>
      <c r="J3374" s="1109"/>
      <c r="K3374" s="1112"/>
      <c r="L3374" s="1091"/>
      <c r="M3374" s="1091"/>
      <c r="N3374" s="1091"/>
      <c r="O3374" s="1091"/>
      <c r="P3374" s="1096"/>
      <c r="Q3374" s="1096"/>
      <c r="R3374" s="1096"/>
      <c r="S3374" s="1091"/>
    </row>
    <row r="3375" spans="1:19" x14ac:dyDescent="0.3">
      <c r="A3375" s="1090">
        <v>3370</v>
      </c>
      <c r="B3375" s="1091"/>
      <c r="C3375" s="1091"/>
      <c r="D3375" s="1097"/>
      <c r="E3375" s="1093">
        <f t="shared" si="209"/>
        <v>0</v>
      </c>
      <c r="F3375" s="1094">
        <f t="shared" si="210"/>
        <v>0</v>
      </c>
      <c r="G3375" s="1095">
        <f t="shared" si="211"/>
        <v>0</v>
      </c>
      <c r="H3375" s="1090" t="str">
        <f t="shared" ca="1" si="212"/>
        <v/>
      </c>
      <c r="I3375" s="1109"/>
      <c r="J3375" s="1109"/>
      <c r="K3375" s="1112"/>
      <c r="L3375" s="1091"/>
      <c r="M3375" s="1091"/>
      <c r="N3375" s="1091"/>
      <c r="O3375" s="1091"/>
      <c r="P3375" s="1096"/>
      <c r="Q3375" s="1096"/>
      <c r="R3375" s="1096"/>
      <c r="S3375" s="1091"/>
    </row>
    <row r="3376" spans="1:19" x14ac:dyDescent="0.3">
      <c r="A3376" s="1090">
        <v>3371</v>
      </c>
      <c r="B3376" s="1091"/>
      <c r="C3376" s="1091"/>
      <c r="D3376" s="1097"/>
      <c r="E3376" s="1093">
        <f t="shared" si="209"/>
        <v>0</v>
      </c>
      <c r="F3376" s="1094">
        <f t="shared" si="210"/>
        <v>0</v>
      </c>
      <c r="G3376" s="1095">
        <f t="shared" si="211"/>
        <v>0</v>
      </c>
      <c r="H3376" s="1090" t="str">
        <f t="shared" ca="1" si="212"/>
        <v/>
      </c>
      <c r="I3376" s="1109"/>
      <c r="J3376" s="1109"/>
      <c r="K3376" s="1112"/>
      <c r="L3376" s="1091"/>
      <c r="M3376" s="1091"/>
      <c r="N3376" s="1091"/>
      <c r="O3376" s="1091"/>
      <c r="P3376" s="1096"/>
      <c r="Q3376" s="1096"/>
      <c r="R3376" s="1096"/>
      <c r="S3376" s="1091"/>
    </row>
    <row r="3377" spans="1:19" x14ac:dyDescent="0.3">
      <c r="A3377" s="1090">
        <v>3372</v>
      </c>
      <c r="B3377" s="1091"/>
      <c r="C3377" s="1091"/>
      <c r="D3377" s="1097"/>
      <c r="E3377" s="1093">
        <f t="shared" si="209"/>
        <v>0</v>
      </c>
      <c r="F3377" s="1094">
        <f t="shared" si="210"/>
        <v>0</v>
      </c>
      <c r="G3377" s="1095">
        <f t="shared" si="211"/>
        <v>0</v>
      </c>
      <c r="H3377" s="1090" t="str">
        <f t="shared" ca="1" si="212"/>
        <v/>
      </c>
      <c r="I3377" s="1109"/>
      <c r="J3377" s="1109"/>
      <c r="K3377" s="1112"/>
      <c r="L3377" s="1091"/>
      <c r="M3377" s="1091"/>
      <c r="N3377" s="1091"/>
      <c r="O3377" s="1091"/>
      <c r="P3377" s="1096"/>
      <c r="Q3377" s="1096"/>
      <c r="R3377" s="1096"/>
      <c r="S3377" s="1091"/>
    </row>
    <row r="3378" spans="1:19" x14ac:dyDescent="0.3">
      <c r="A3378" s="1090">
        <v>3373</v>
      </c>
      <c r="B3378" s="1091"/>
      <c r="C3378" s="1091"/>
      <c r="D3378" s="1097"/>
      <c r="E3378" s="1093">
        <f t="shared" si="209"/>
        <v>0</v>
      </c>
      <c r="F3378" s="1094">
        <f t="shared" si="210"/>
        <v>0</v>
      </c>
      <c r="G3378" s="1095">
        <f t="shared" si="211"/>
        <v>0</v>
      </c>
      <c r="H3378" s="1090" t="str">
        <f t="shared" ca="1" si="212"/>
        <v/>
      </c>
      <c r="I3378" s="1109"/>
      <c r="J3378" s="1109"/>
      <c r="K3378" s="1112"/>
      <c r="L3378" s="1091"/>
      <c r="M3378" s="1091"/>
      <c r="N3378" s="1091"/>
      <c r="O3378" s="1091"/>
      <c r="P3378" s="1096"/>
      <c r="Q3378" s="1096"/>
      <c r="R3378" s="1096"/>
      <c r="S3378" s="1091"/>
    </row>
    <row r="3379" spans="1:19" x14ac:dyDescent="0.3">
      <c r="A3379" s="1090">
        <v>3374</v>
      </c>
      <c r="B3379" s="1091"/>
      <c r="C3379" s="1091"/>
      <c r="D3379" s="1097"/>
      <c r="E3379" s="1093">
        <f t="shared" si="209"/>
        <v>0</v>
      </c>
      <c r="F3379" s="1094">
        <f t="shared" si="210"/>
        <v>0</v>
      </c>
      <c r="G3379" s="1095">
        <f t="shared" si="211"/>
        <v>0</v>
      </c>
      <c r="H3379" s="1090" t="str">
        <f t="shared" ca="1" si="212"/>
        <v/>
      </c>
      <c r="I3379" s="1109"/>
      <c r="J3379" s="1109"/>
      <c r="K3379" s="1112"/>
      <c r="L3379" s="1091"/>
      <c r="M3379" s="1091"/>
      <c r="N3379" s="1091"/>
      <c r="O3379" s="1091"/>
      <c r="P3379" s="1096"/>
      <c r="Q3379" s="1096"/>
      <c r="R3379" s="1096"/>
      <c r="S3379" s="1091"/>
    </row>
    <row r="3380" spans="1:19" x14ac:dyDescent="0.3">
      <c r="A3380" s="1090">
        <v>3375</v>
      </c>
      <c r="B3380" s="1091"/>
      <c r="C3380" s="1091"/>
      <c r="D3380" s="1097"/>
      <c r="E3380" s="1093">
        <f t="shared" si="209"/>
        <v>0</v>
      </c>
      <c r="F3380" s="1094">
        <f t="shared" si="210"/>
        <v>0</v>
      </c>
      <c r="G3380" s="1095">
        <f t="shared" si="211"/>
        <v>0</v>
      </c>
      <c r="H3380" s="1090" t="str">
        <f t="shared" ca="1" si="212"/>
        <v/>
      </c>
      <c r="I3380" s="1109"/>
      <c r="J3380" s="1109"/>
      <c r="K3380" s="1112"/>
      <c r="L3380" s="1091"/>
      <c r="M3380" s="1091"/>
      <c r="N3380" s="1091"/>
      <c r="O3380" s="1091"/>
      <c r="P3380" s="1096"/>
      <c r="Q3380" s="1096"/>
      <c r="R3380" s="1096"/>
      <c r="S3380" s="1091"/>
    </row>
    <row r="3381" spans="1:19" x14ac:dyDescent="0.3">
      <c r="A3381" s="1090">
        <v>3376</v>
      </c>
      <c r="B3381" s="1091"/>
      <c r="C3381" s="1091"/>
      <c r="D3381" s="1097"/>
      <c r="E3381" s="1093">
        <f t="shared" si="209"/>
        <v>0</v>
      </c>
      <c r="F3381" s="1094">
        <f t="shared" si="210"/>
        <v>0</v>
      </c>
      <c r="G3381" s="1095">
        <f t="shared" si="211"/>
        <v>0</v>
      </c>
      <c r="H3381" s="1090" t="str">
        <f t="shared" ca="1" si="212"/>
        <v/>
      </c>
      <c r="I3381" s="1109"/>
      <c r="J3381" s="1109"/>
      <c r="K3381" s="1112"/>
      <c r="L3381" s="1091"/>
      <c r="M3381" s="1091"/>
      <c r="N3381" s="1091"/>
      <c r="O3381" s="1091"/>
      <c r="P3381" s="1096"/>
      <c r="Q3381" s="1096"/>
      <c r="R3381" s="1096"/>
      <c r="S3381" s="1091"/>
    </row>
    <row r="3382" spans="1:19" x14ac:dyDescent="0.3">
      <c r="A3382" s="1090">
        <v>3377</v>
      </c>
      <c r="B3382" s="1091"/>
      <c r="C3382" s="1091"/>
      <c r="D3382" s="1097"/>
      <c r="E3382" s="1093">
        <f t="shared" si="209"/>
        <v>0</v>
      </c>
      <c r="F3382" s="1094">
        <f t="shared" si="210"/>
        <v>0</v>
      </c>
      <c r="G3382" s="1095">
        <f t="shared" si="211"/>
        <v>0</v>
      </c>
      <c r="H3382" s="1090" t="str">
        <f t="shared" ca="1" si="212"/>
        <v/>
      </c>
      <c r="I3382" s="1109"/>
      <c r="J3382" s="1109"/>
      <c r="K3382" s="1112"/>
      <c r="L3382" s="1091"/>
      <c r="M3382" s="1091"/>
      <c r="N3382" s="1091"/>
      <c r="O3382" s="1091"/>
      <c r="P3382" s="1096"/>
      <c r="Q3382" s="1096"/>
      <c r="R3382" s="1096"/>
      <c r="S3382" s="1091"/>
    </row>
    <row r="3383" spans="1:19" x14ac:dyDescent="0.3">
      <c r="A3383" s="1090">
        <v>3378</v>
      </c>
      <c r="B3383" s="1091"/>
      <c r="C3383" s="1091"/>
      <c r="D3383" s="1097"/>
      <c r="E3383" s="1093">
        <f t="shared" si="209"/>
        <v>0</v>
      </c>
      <c r="F3383" s="1094">
        <f t="shared" si="210"/>
        <v>0</v>
      </c>
      <c r="G3383" s="1095">
        <f t="shared" si="211"/>
        <v>0</v>
      </c>
      <c r="H3383" s="1090" t="str">
        <f t="shared" ca="1" si="212"/>
        <v/>
      </c>
      <c r="I3383" s="1109"/>
      <c r="J3383" s="1109"/>
      <c r="K3383" s="1112"/>
      <c r="L3383" s="1091"/>
      <c r="M3383" s="1091"/>
      <c r="N3383" s="1091"/>
      <c r="O3383" s="1091"/>
      <c r="P3383" s="1096"/>
      <c r="Q3383" s="1096"/>
      <c r="R3383" s="1096"/>
      <c r="S3383" s="1091"/>
    </row>
    <row r="3384" spans="1:19" x14ac:dyDescent="0.3">
      <c r="A3384" s="1090">
        <v>3379</v>
      </c>
      <c r="B3384" s="1091"/>
      <c r="C3384" s="1091"/>
      <c r="D3384" s="1097"/>
      <c r="E3384" s="1093">
        <f t="shared" si="209"/>
        <v>0</v>
      </c>
      <c r="F3384" s="1094">
        <f t="shared" si="210"/>
        <v>0</v>
      </c>
      <c r="G3384" s="1095">
        <f t="shared" si="211"/>
        <v>0</v>
      </c>
      <c r="H3384" s="1090" t="str">
        <f t="shared" ca="1" si="212"/>
        <v/>
      </c>
      <c r="I3384" s="1109"/>
      <c r="J3384" s="1109"/>
      <c r="K3384" s="1112"/>
      <c r="L3384" s="1091"/>
      <c r="M3384" s="1091"/>
      <c r="N3384" s="1091"/>
      <c r="O3384" s="1091"/>
      <c r="P3384" s="1096"/>
      <c r="Q3384" s="1096"/>
      <c r="R3384" s="1096"/>
      <c r="S3384" s="1091"/>
    </row>
    <row r="3385" spans="1:19" x14ac:dyDescent="0.3">
      <c r="A3385" s="1090">
        <v>3380</v>
      </c>
      <c r="B3385" s="1091"/>
      <c r="C3385" s="1091"/>
      <c r="D3385" s="1097"/>
      <c r="E3385" s="1093">
        <f t="shared" si="209"/>
        <v>0</v>
      </c>
      <c r="F3385" s="1094">
        <f t="shared" si="210"/>
        <v>0</v>
      </c>
      <c r="G3385" s="1095">
        <f t="shared" si="211"/>
        <v>0</v>
      </c>
      <c r="H3385" s="1090" t="str">
        <f t="shared" ca="1" si="212"/>
        <v/>
      </c>
      <c r="I3385" s="1109"/>
      <c r="J3385" s="1109"/>
      <c r="K3385" s="1112"/>
      <c r="L3385" s="1091"/>
      <c r="M3385" s="1091"/>
      <c r="N3385" s="1091"/>
      <c r="O3385" s="1091"/>
      <c r="P3385" s="1096"/>
      <c r="Q3385" s="1096"/>
      <c r="R3385" s="1096"/>
      <c r="S3385" s="1091"/>
    </row>
    <row r="3386" spans="1:19" x14ac:dyDescent="0.3">
      <c r="A3386" s="1090">
        <v>3381</v>
      </c>
      <c r="B3386" s="1091"/>
      <c r="C3386" s="1091"/>
      <c r="D3386" s="1097"/>
      <c r="E3386" s="1093">
        <f t="shared" si="209"/>
        <v>0</v>
      </c>
      <c r="F3386" s="1094">
        <f t="shared" si="210"/>
        <v>0</v>
      </c>
      <c r="G3386" s="1095">
        <f t="shared" si="211"/>
        <v>0</v>
      </c>
      <c r="H3386" s="1090" t="str">
        <f t="shared" ca="1" si="212"/>
        <v/>
      </c>
      <c r="I3386" s="1109"/>
      <c r="J3386" s="1109"/>
      <c r="K3386" s="1112"/>
      <c r="L3386" s="1091"/>
      <c r="M3386" s="1091"/>
      <c r="N3386" s="1091"/>
      <c r="O3386" s="1091"/>
      <c r="P3386" s="1096"/>
      <c r="Q3386" s="1096"/>
      <c r="R3386" s="1096"/>
      <c r="S3386" s="1091"/>
    </row>
    <row r="3387" spans="1:19" x14ac:dyDescent="0.3">
      <c r="A3387" s="1090">
        <v>3382</v>
      </c>
      <c r="B3387" s="1091"/>
      <c r="C3387" s="1091"/>
      <c r="D3387" s="1097"/>
      <c r="E3387" s="1093">
        <f t="shared" si="209"/>
        <v>0</v>
      </c>
      <c r="F3387" s="1094">
        <f t="shared" si="210"/>
        <v>0</v>
      </c>
      <c r="G3387" s="1095">
        <f t="shared" si="211"/>
        <v>0</v>
      </c>
      <c r="H3387" s="1090" t="str">
        <f t="shared" ca="1" si="212"/>
        <v/>
      </c>
      <c r="I3387" s="1109"/>
      <c r="J3387" s="1109"/>
      <c r="K3387" s="1112"/>
      <c r="L3387" s="1091"/>
      <c r="M3387" s="1091"/>
      <c r="N3387" s="1091"/>
      <c r="O3387" s="1091"/>
      <c r="P3387" s="1096"/>
      <c r="Q3387" s="1096"/>
      <c r="R3387" s="1096"/>
      <c r="S3387" s="1091"/>
    </row>
    <row r="3388" spans="1:19" x14ac:dyDescent="0.3">
      <c r="A3388" s="1090">
        <v>3383</v>
      </c>
      <c r="B3388" s="1091"/>
      <c r="C3388" s="1091"/>
      <c r="D3388" s="1097"/>
      <c r="E3388" s="1093">
        <f t="shared" si="209"/>
        <v>0</v>
      </c>
      <c r="F3388" s="1094">
        <f t="shared" si="210"/>
        <v>0</v>
      </c>
      <c r="G3388" s="1095">
        <f t="shared" si="211"/>
        <v>0</v>
      </c>
      <c r="H3388" s="1090" t="str">
        <f t="shared" ca="1" si="212"/>
        <v/>
      </c>
      <c r="I3388" s="1109"/>
      <c r="J3388" s="1109"/>
      <c r="K3388" s="1112"/>
      <c r="L3388" s="1091"/>
      <c r="M3388" s="1091"/>
      <c r="N3388" s="1091"/>
      <c r="O3388" s="1091"/>
      <c r="P3388" s="1096"/>
      <c r="Q3388" s="1096"/>
      <c r="R3388" s="1096"/>
      <c r="S3388" s="1091"/>
    </row>
    <row r="3389" spans="1:19" x14ac:dyDescent="0.3">
      <c r="A3389" s="1090">
        <v>3384</v>
      </c>
      <c r="B3389" s="1091"/>
      <c r="C3389" s="1091"/>
      <c r="D3389" s="1097"/>
      <c r="E3389" s="1093">
        <f t="shared" si="209"/>
        <v>0</v>
      </c>
      <c r="F3389" s="1094">
        <f t="shared" si="210"/>
        <v>0</v>
      </c>
      <c r="G3389" s="1095">
        <f t="shared" si="211"/>
        <v>0</v>
      </c>
      <c r="H3389" s="1090" t="str">
        <f t="shared" ca="1" si="212"/>
        <v/>
      </c>
      <c r="I3389" s="1109"/>
      <c r="J3389" s="1109"/>
      <c r="K3389" s="1112"/>
      <c r="L3389" s="1091"/>
      <c r="M3389" s="1091"/>
      <c r="N3389" s="1091"/>
      <c r="O3389" s="1091"/>
      <c r="P3389" s="1096"/>
      <c r="Q3389" s="1096"/>
      <c r="R3389" s="1096"/>
      <c r="S3389" s="1091"/>
    </row>
    <row r="3390" spans="1:19" x14ac:dyDescent="0.3">
      <c r="A3390" s="1090">
        <v>3385</v>
      </c>
      <c r="B3390" s="1091"/>
      <c r="C3390" s="1091"/>
      <c r="D3390" s="1097"/>
      <c r="E3390" s="1093">
        <f t="shared" si="209"/>
        <v>0</v>
      </c>
      <c r="F3390" s="1094">
        <f t="shared" si="210"/>
        <v>0</v>
      </c>
      <c r="G3390" s="1095">
        <f t="shared" si="211"/>
        <v>0</v>
      </c>
      <c r="H3390" s="1090" t="str">
        <f t="shared" ca="1" si="212"/>
        <v/>
      </c>
      <c r="I3390" s="1109"/>
      <c r="J3390" s="1109"/>
      <c r="K3390" s="1112"/>
      <c r="L3390" s="1091"/>
      <c r="M3390" s="1091"/>
      <c r="N3390" s="1091"/>
      <c r="O3390" s="1091"/>
      <c r="P3390" s="1096"/>
      <c r="Q3390" s="1096"/>
      <c r="R3390" s="1096"/>
      <c r="S3390" s="1091"/>
    </row>
    <row r="3391" spans="1:19" x14ac:dyDescent="0.3">
      <c r="A3391" s="1090">
        <v>3386</v>
      </c>
      <c r="B3391" s="1091"/>
      <c r="C3391" s="1091"/>
      <c r="D3391" s="1097"/>
      <c r="E3391" s="1093">
        <f t="shared" si="209"/>
        <v>0</v>
      </c>
      <c r="F3391" s="1094">
        <f t="shared" si="210"/>
        <v>0</v>
      </c>
      <c r="G3391" s="1095">
        <f t="shared" si="211"/>
        <v>0</v>
      </c>
      <c r="H3391" s="1090" t="str">
        <f t="shared" ca="1" si="212"/>
        <v/>
      </c>
      <c r="I3391" s="1109"/>
      <c r="J3391" s="1109"/>
      <c r="K3391" s="1112"/>
      <c r="L3391" s="1091"/>
      <c r="M3391" s="1091"/>
      <c r="N3391" s="1091"/>
      <c r="O3391" s="1091"/>
      <c r="P3391" s="1096"/>
      <c r="Q3391" s="1096"/>
      <c r="R3391" s="1096"/>
      <c r="S3391" s="1091"/>
    </row>
    <row r="3392" spans="1:19" x14ac:dyDescent="0.3">
      <c r="A3392" s="1090">
        <v>3387</v>
      </c>
      <c r="B3392" s="1091"/>
      <c r="C3392" s="1091"/>
      <c r="D3392" s="1097"/>
      <c r="E3392" s="1093">
        <f t="shared" si="209"/>
        <v>0</v>
      </c>
      <c r="F3392" s="1094">
        <f t="shared" si="210"/>
        <v>0</v>
      </c>
      <c r="G3392" s="1095">
        <f t="shared" si="211"/>
        <v>0</v>
      </c>
      <c r="H3392" s="1090" t="str">
        <f t="shared" ca="1" si="212"/>
        <v/>
      </c>
      <c r="I3392" s="1109"/>
      <c r="J3392" s="1109"/>
      <c r="K3392" s="1112"/>
      <c r="L3392" s="1091"/>
      <c r="M3392" s="1091"/>
      <c r="N3392" s="1091"/>
      <c r="O3392" s="1091"/>
      <c r="P3392" s="1096"/>
      <c r="Q3392" s="1096"/>
      <c r="R3392" s="1096"/>
      <c r="S3392" s="1091"/>
    </row>
    <row r="3393" spans="1:19" x14ac:dyDescent="0.3">
      <c r="A3393" s="1090">
        <v>3388</v>
      </c>
      <c r="B3393" s="1091"/>
      <c r="C3393" s="1091"/>
      <c r="D3393" s="1097"/>
      <c r="E3393" s="1093">
        <f t="shared" si="209"/>
        <v>0</v>
      </c>
      <c r="F3393" s="1094">
        <f t="shared" si="210"/>
        <v>0</v>
      </c>
      <c r="G3393" s="1095">
        <f t="shared" si="211"/>
        <v>0</v>
      </c>
      <c r="H3393" s="1090" t="str">
        <f t="shared" ca="1" si="212"/>
        <v/>
      </c>
      <c r="I3393" s="1109"/>
      <c r="J3393" s="1109"/>
      <c r="K3393" s="1112"/>
      <c r="L3393" s="1091"/>
      <c r="M3393" s="1091"/>
      <c r="N3393" s="1091"/>
      <c r="O3393" s="1091"/>
      <c r="P3393" s="1096"/>
      <c r="Q3393" s="1096"/>
      <c r="R3393" s="1096"/>
      <c r="S3393" s="1091"/>
    </row>
    <row r="3394" spans="1:19" x14ac:dyDescent="0.3">
      <c r="A3394" s="1090">
        <v>3389</v>
      </c>
      <c r="B3394" s="1091"/>
      <c r="C3394" s="1091"/>
      <c r="D3394" s="1097"/>
      <c r="E3394" s="1093">
        <f t="shared" si="209"/>
        <v>0</v>
      </c>
      <c r="F3394" s="1094">
        <f t="shared" si="210"/>
        <v>0</v>
      </c>
      <c r="G3394" s="1095">
        <f t="shared" si="211"/>
        <v>0</v>
      </c>
      <c r="H3394" s="1090" t="str">
        <f t="shared" ca="1" si="212"/>
        <v/>
      </c>
      <c r="I3394" s="1109"/>
      <c r="J3394" s="1109"/>
      <c r="K3394" s="1112"/>
      <c r="L3394" s="1091"/>
      <c r="M3394" s="1091"/>
      <c r="N3394" s="1091"/>
      <c r="O3394" s="1091"/>
      <c r="P3394" s="1096"/>
      <c r="Q3394" s="1096"/>
      <c r="R3394" s="1096"/>
      <c r="S3394" s="1091"/>
    </row>
    <row r="3395" spans="1:19" x14ac:dyDescent="0.3">
      <c r="A3395" s="1090">
        <v>3390</v>
      </c>
      <c r="B3395" s="1091"/>
      <c r="C3395" s="1091"/>
      <c r="D3395" s="1097"/>
      <c r="E3395" s="1093">
        <f t="shared" si="209"/>
        <v>0</v>
      </c>
      <c r="F3395" s="1094">
        <f t="shared" si="210"/>
        <v>0</v>
      </c>
      <c r="G3395" s="1095">
        <f t="shared" si="211"/>
        <v>0</v>
      </c>
      <c r="H3395" s="1090" t="str">
        <f t="shared" ca="1" si="212"/>
        <v/>
      </c>
      <c r="I3395" s="1109"/>
      <c r="J3395" s="1109"/>
      <c r="K3395" s="1112"/>
      <c r="L3395" s="1091"/>
      <c r="M3395" s="1091"/>
      <c r="N3395" s="1091"/>
      <c r="O3395" s="1091"/>
      <c r="P3395" s="1096"/>
      <c r="Q3395" s="1096"/>
      <c r="R3395" s="1096"/>
      <c r="S3395" s="1091"/>
    </row>
    <row r="3396" spans="1:19" x14ac:dyDescent="0.3">
      <c r="A3396" s="1090">
        <v>3391</v>
      </c>
      <c r="B3396" s="1091"/>
      <c r="C3396" s="1091"/>
      <c r="D3396" s="1097"/>
      <c r="E3396" s="1093">
        <f t="shared" si="209"/>
        <v>0</v>
      </c>
      <c r="F3396" s="1094">
        <f t="shared" si="210"/>
        <v>0</v>
      </c>
      <c r="G3396" s="1095">
        <f t="shared" si="211"/>
        <v>0</v>
      </c>
      <c r="H3396" s="1090" t="str">
        <f t="shared" ca="1" si="212"/>
        <v/>
      </c>
      <c r="I3396" s="1109"/>
      <c r="J3396" s="1109"/>
      <c r="K3396" s="1112"/>
      <c r="L3396" s="1091"/>
      <c r="M3396" s="1091"/>
      <c r="N3396" s="1091"/>
      <c r="O3396" s="1091"/>
      <c r="P3396" s="1096"/>
      <c r="Q3396" s="1096"/>
      <c r="R3396" s="1096"/>
      <c r="S3396" s="1091"/>
    </row>
    <row r="3397" spans="1:19" x14ac:dyDescent="0.3">
      <c r="A3397" s="1090">
        <v>3392</v>
      </c>
      <c r="B3397" s="1091"/>
      <c r="C3397" s="1091"/>
      <c r="D3397" s="1097"/>
      <c r="E3397" s="1093">
        <f t="shared" si="209"/>
        <v>0</v>
      </c>
      <c r="F3397" s="1094">
        <f t="shared" si="210"/>
        <v>0</v>
      </c>
      <c r="G3397" s="1095">
        <f t="shared" si="211"/>
        <v>0</v>
      </c>
      <c r="H3397" s="1090" t="str">
        <f t="shared" ca="1" si="212"/>
        <v/>
      </c>
      <c r="I3397" s="1109"/>
      <c r="J3397" s="1109"/>
      <c r="K3397" s="1112"/>
      <c r="L3397" s="1091"/>
      <c r="M3397" s="1091"/>
      <c r="N3397" s="1091"/>
      <c r="O3397" s="1091"/>
      <c r="P3397" s="1096"/>
      <c r="Q3397" s="1096"/>
      <c r="R3397" s="1096"/>
      <c r="S3397" s="1091"/>
    </row>
    <row r="3398" spans="1:19" x14ac:dyDescent="0.3">
      <c r="A3398" s="1090">
        <v>3393</v>
      </c>
      <c r="B3398" s="1091"/>
      <c r="C3398" s="1091"/>
      <c r="D3398" s="1097"/>
      <c r="E3398" s="1093">
        <f t="shared" si="209"/>
        <v>0</v>
      </c>
      <c r="F3398" s="1094">
        <f t="shared" si="210"/>
        <v>0</v>
      </c>
      <c r="G3398" s="1095">
        <f t="shared" si="211"/>
        <v>0</v>
      </c>
      <c r="H3398" s="1090" t="str">
        <f t="shared" ca="1" si="212"/>
        <v/>
      </c>
      <c r="I3398" s="1109"/>
      <c r="J3398" s="1109"/>
      <c r="K3398" s="1112"/>
      <c r="L3398" s="1091"/>
      <c r="M3398" s="1091"/>
      <c r="N3398" s="1091"/>
      <c r="O3398" s="1091"/>
      <c r="P3398" s="1096"/>
      <c r="Q3398" s="1096"/>
      <c r="R3398" s="1096"/>
      <c r="S3398" s="1091"/>
    </row>
    <row r="3399" spans="1:19" x14ac:dyDescent="0.3">
      <c r="A3399" s="1090">
        <v>3394</v>
      </c>
      <c r="B3399" s="1091"/>
      <c r="C3399" s="1091"/>
      <c r="D3399" s="1097"/>
      <c r="E3399" s="1093">
        <f t="shared" ref="E3399:E3462" si="213">D3399</f>
        <v>0</v>
      </c>
      <c r="F3399" s="1094">
        <f t="shared" ref="F3399:F3462" si="214">D3399</f>
        <v>0</v>
      </c>
      <c r="G3399" s="1095">
        <f t="shared" ref="G3399:G3462" si="215">D3399</f>
        <v>0</v>
      </c>
      <c r="H3399" s="1090" t="str">
        <f t="shared" ref="H3399:H3462" ca="1" si="216">IF(ISBLANK(D3399),"",DATEDIF(G3399,TODAY(),"y"))</f>
        <v/>
      </c>
      <c r="I3399" s="1109"/>
      <c r="J3399" s="1109"/>
      <c r="K3399" s="1112"/>
      <c r="L3399" s="1091"/>
      <c r="M3399" s="1091"/>
      <c r="N3399" s="1091"/>
      <c r="O3399" s="1091"/>
      <c r="P3399" s="1096"/>
      <c r="Q3399" s="1096"/>
      <c r="R3399" s="1096"/>
      <c r="S3399" s="1091"/>
    </row>
    <row r="3400" spans="1:19" x14ac:dyDescent="0.3">
      <c r="A3400" s="1090">
        <v>3395</v>
      </c>
      <c r="B3400" s="1091"/>
      <c r="C3400" s="1091"/>
      <c r="D3400" s="1097"/>
      <c r="E3400" s="1093">
        <f t="shared" si="213"/>
        <v>0</v>
      </c>
      <c r="F3400" s="1094">
        <f t="shared" si="214"/>
        <v>0</v>
      </c>
      <c r="G3400" s="1095">
        <f t="shared" si="215"/>
        <v>0</v>
      </c>
      <c r="H3400" s="1090" t="str">
        <f t="shared" ca="1" si="216"/>
        <v/>
      </c>
      <c r="I3400" s="1109"/>
      <c r="J3400" s="1109"/>
      <c r="K3400" s="1112"/>
      <c r="L3400" s="1091"/>
      <c r="M3400" s="1091"/>
      <c r="N3400" s="1091"/>
      <c r="O3400" s="1091"/>
      <c r="P3400" s="1096"/>
      <c r="Q3400" s="1096"/>
      <c r="R3400" s="1096"/>
      <c r="S3400" s="1091"/>
    </row>
    <row r="3401" spans="1:19" x14ac:dyDescent="0.3">
      <c r="A3401" s="1090">
        <v>3396</v>
      </c>
      <c r="B3401" s="1091"/>
      <c r="C3401" s="1091"/>
      <c r="D3401" s="1097"/>
      <c r="E3401" s="1093">
        <f t="shared" si="213"/>
        <v>0</v>
      </c>
      <c r="F3401" s="1094">
        <f t="shared" si="214"/>
        <v>0</v>
      </c>
      <c r="G3401" s="1095">
        <f t="shared" si="215"/>
        <v>0</v>
      </c>
      <c r="H3401" s="1090" t="str">
        <f t="shared" ca="1" si="216"/>
        <v/>
      </c>
      <c r="I3401" s="1109"/>
      <c r="J3401" s="1109"/>
      <c r="K3401" s="1112"/>
      <c r="L3401" s="1091"/>
      <c r="M3401" s="1091"/>
      <c r="N3401" s="1091"/>
      <c r="O3401" s="1091"/>
      <c r="P3401" s="1096"/>
      <c r="Q3401" s="1096"/>
      <c r="R3401" s="1096"/>
      <c r="S3401" s="1091"/>
    </row>
    <row r="3402" spans="1:19" x14ac:dyDescent="0.3">
      <c r="A3402" s="1090">
        <v>3397</v>
      </c>
      <c r="B3402" s="1091"/>
      <c r="C3402" s="1091"/>
      <c r="D3402" s="1097"/>
      <c r="E3402" s="1093">
        <f t="shared" si="213"/>
        <v>0</v>
      </c>
      <c r="F3402" s="1094">
        <f t="shared" si="214"/>
        <v>0</v>
      </c>
      <c r="G3402" s="1095">
        <f t="shared" si="215"/>
        <v>0</v>
      </c>
      <c r="H3402" s="1090" t="str">
        <f t="shared" ca="1" si="216"/>
        <v/>
      </c>
      <c r="I3402" s="1109"/>
      <c r="J3402" s="1109"/>
      <c r="K3402" s="1112"/>
      <c r="L3402" s="1091"/>
      <c r="M3402" s="1091"/>
      <c r="N3402" s="1091"/>
      <c r="O3402" s="1091"/>
      <c r="P3402" s="1096"/>
      <c r="Q3402" s="1096"/>
      <c r="R3402" s="1096"/>
      <c r="S3402" s="1091"/>
    </row>
    <row r="3403" spans="1:19" x14ac:dyDescent="0.3">
      <c r="A3403" s="1090">
        <v>3398</v>
      </c>
      <c r="B3403" s="1091"/>
      <c r="C3403" s="1091"/>
      <c r="D3403" s="1097"/>
      <c r="E3403" s="1093">
        <f t="shared" si="213"/>
        <v>0</v>
      </c>
      <c r="F3403" s="1094">
        <f t="shared" si="214"/>
        <v>0</v>
      </c>
      <c r="G3403" s="1095">
        <f t="shared" si="215"/>
        <v>0</v>
      </c>
      <c r="H3403" s="1090" t="str">
        <f t="shared" ca="1" si="216"/>
        <v/>
      </c>
      <c r="I3403" s="1109"/>
      <c r="J3403" s="1109"/>
      <c r="K3403" s="1112"/>
      <c r="L3403" s="1091"/>
      <c r="M3403" s="1091"/>
      <c r="N3403" s="1091"/>
      <c r="O3403" s="1091"/>
      <c r="P3403" s="1096"/>
      <c r="Q3403" s="1096"/>
      <c r="R3403" s="1096"/>
      <c r="S3403" s="1091"/>
    </row>
    <row r="3404" spans="1:19" x14ac:dyDescent="0.3">
      <c r="A3404" s="1090">
        <v>3399</v>
      </c>
      <c r="B3404" s="1091"/>
      <c r="C3404" s="1091"/>
      <c r="D3404" s="1097"/>
      <c r="E3404" s="1093">
        <f t="shared" si="213"/>
        <v>0</v>
      </c>
      <c r="F3404" s="1094">
        <f t="shared" si="214"/>
        <v>0</v>
      </c>
      <c r="G3404" s="1095">
        <f t="shared" si="215"/>
        <v>0</v>
      </c>
      <c r="H3404" s="1090" t="str">
        <f t="shared" ca="1" si="216"/>
        <v/>
      </c>
      <c r="I3404" s="1109"/>
      <c r="J3404" s="1109"/>
      <c r="K3404" s="1112"/>
      <c r="L3404" s="1091"/>
      <c r="M3404" s="1091"/>
      <c r="N3404" s="1091"/>
      <c r="O3404" s="1091"/>
      <c r="P3404" s="1096"/>
      <c r="Q3404" s="1096"/>
      <c r="R3404" s="1096"/>
      <c r="S3404" s="1091"/>
    </row>
    <row r="3405" spans="1:19" x14ac:dyDescent="0.3">
      <c r="A3405" s="1090">
        <v>3400</v>
      </c>
      <c r="B3405" s="1091"/>
      <c r="C3405" s="1091"/>
      <c r="D3405" s="1097"/>
      <c r="E3405" s="1093">
        <f t="shared" si="213"/>
        <v>0</v>
      </c>
      <c r="F3405" s="1094">
        <f t="shared" si="214"/>
        <v>0</v>
      </c>
      <c r="G3405" s="1095">
        <f t="shared" si="215"/>
        <v>0</v>
      </c>
      <c r="H3405" s="1090" t="str">
        <f t="shared" ca="1" si="216"/>
        <v/>
      </c>
      <c r="I3405" s="1109"/>
      <c r="J3405" s="1109"/>
      <c r="K3405" s="1112"/>
      <c r="L3405" s="1091"/>
      <c r="M3405" s="1091"/>
      <c r="N3405" s="1091"/>
      <c r="O3405" s="1091"/>
      <c r="P3405" s="1096"/>
      <c r="Q3405" s="1096"/>
      <c r="R3405" s="1096"/>
      <c r="S3405" s="1091"/>
    </row>
    <row r="3406" spans="1:19" x14ac:dyDescent="0.3">
      <c r="A3406" s="1090">
        <v>3401</v>
      </c>
      <c r="B3406" s="1091"/>
      <c r="C3406" s="1091"/>
      <c r="D3406" s="1097"/>
      <c r="E3406" s="1093">
        <f t="shared" si="213"/>
        <v>0</v>
      </c>
      <c r="F3406" s="1094">
        <f t="shared" si="214"/>
        <v>0</v>
      </c>
      <c r="G3406" s="1095">
        <f t="shared" si="215"/>
        <v>0</v>
      </c>
      <c r="H3406" s="1090" t="str">
        <f t="shared" ca="1" si="216"/>
        <v/>
      </c>
      <c r="I3406" s="1109"/>
      <c r="J3406" s="1109"/>
      <c r="K3406" s="1112"/>
      <c r="L3406" s="1091"/>
      <c r="M3406" s="1091"/>
      <c r="N3406" s="1091"/>
      <c r="O3406" s="1091"/>
      <c r="P3406" s="1096"/>
      <c r="Q3406" s="1096"/>
      <c r="R3406" s="1096"/>
      <c r="S3406" s="1091"/>
    </row>
    <row r="3407" spans="1:19" x14ac:dyDescent="0.3">
      <c r="A3407" s="1090">
        <v>3402</v>
      </c>
      <c r="B3407" s="1091"/>
      <c r="C3407" s="1091"/>
      <c r="D3407" s="1097"/>
      <c r="E3407" s="1093">
        <f t="shared" si="213"/>
        <v>0</v>
      </c>
      <c r="F3407" s="1094">
        <f t="shared" si="214"/>
        <v>0</v>
      </c>
      <c r="G3407" s="1095">
        <f t="shared" si="215"/>
        <v>0</v>
      </c>
      <c r="H3407" s="1090" t="str">
        <f t="shared" ca="1" si="216"/>
        <v/>
      </c>
      <c r="I3407" s="1109"/>
      <c r="J3407" s="1109"/>
      <c r="K3407" s="1112"/>
      <c r="L3407" s="1091"/>
      <c r="M3407" s="1091"/>
      <c r="N3407" s="1091"/>
      <c r="O3407" s="1091"/>
      <c r="P3407" s="1096"/>
      <c r="Q3407" s="1096"/>
      <c r="R3407" s="1096"/>
      <c r="S3407" s="1091"/>
    </row>
    <row r="3408" spans="1:19" x14ac:dyDescent="0.3">
      <c r="A3408" s="1090">
        <v>3403</v>
      </c>
      <c r="B3408" s="1091"/>
      <c r="C3408" s="1091"/>
      <c r="D3408" s="1097"/>
      <c r="E3408" s="1093">
        <f t="shared" si="213"/>
        <v>0</v>
      </c>
      <c r="F3408" s="1094">
        <f t="shared" si="214"/>
        <v>0</v>
      </c>
      <c r="G3408" s="1095">
        <f t="shared" si="215"/>
        <v>0</v>
      </c>
      <c r="H3408" s="1090" t="str">
        <f t="shared" ca="1" si="216"/>
        <v/>
      </c>
      <c r="I3408" s="1109"/>
      <c r="J3408" s="1109"/>
      <c r="K3408" s="1112"/>
      <c r="L3408" s="1091"/>
      <c r="M3408" s="1091"/>
      <c r="N3408" s="1091"/>
      <c r="O3408" s="1091"/>
      <c r="P3408" s="1096"/>
      <c r="Q3408" s="1096"/>
      <c r="R3408" s="1096"/>
      <c r="S3408" s="1091"/>
    </row>
    <row r="3409" spans="1:19" x14ac:dyDescent="0.3">
      <c r="A3409" s="1090">
        <v>3404</v>
      </c>
      <c r="B3409" s="1091"/>
      <c r="C3409" s="1091"/>
      <c r="D3409" s="1097"/>
      <c r="E3409" s="1093">
        <f t="shared" si="213"/>
        <v>0</v>
      </c>
      <c r="F3409" s="1094">
        <f t="shared" si="214"/>
        <v>0</v>
      </c>
      <c r="G3409" s="1095">
        <f t="shared" si="215"/>
        <v>0</v>
      </c>
      <c r="H3409" s="1090" t="str">
        <f t="shared" ca="1" si="216"/>
        <v/>
      </c>
      <c r="I3409" s="1109"/>
      <c r="J3409" s="1109"/>
      <c r="K3409" s="1112"/>
      <c r="L3409" s="1091"/>
      <c r="M3409" s="1091"/>
      <c r="N3409" s="1091"/>
      <c r="O3409" s="1091"/>
      <c r="P3409" s="1096"/>
      <c r="Q3409" s="1096"/>
      <c r="R3409" s="1096"/>
      <c r="S3409" s="1091"/>
    </row>
    <row r="3410" spans="1:19" x14ac:dyDescent="0.3">
      <c r="A3410" s="1090">
        <v>3405</v>
      </c>
      <c r="B3410" s="1091"/>
      <c r="C3410" s="1091"/>
      <c r="D3410" s="1097"/>
      <c r="E3410" s="1093">
        <f t="shared" si="213"/>
        <v>0</v>
      </c>
      <c r="F3410" s="1094">
        <f t="shared" si="214"/>
        <v>0</v>
      </c>
      <c r="G3410" s="1095">
        <f t="shared" si="215"/>
        <v>0</v>
      </c>
      <c r="H3410" s="1090" t="str">
        <f t="shared" ca="1" si="216"/>
        <v/>
      </c>
      <c r="I3410" s="1109"/>
      <c r="J3410" s="1109"/>
      <c r="K3410" s="1112"/>
      <c r="L3410" s="1091"/>
      <c r="M3410" s="1091"/>
      <c r="N3410" s="1091"/>
      <c r="O3410" s="1091"/>
      <c r="P3410" s="1096"/>
      <c r="Q3410" s="1096"/>
      <c r="R3410" s="1096"/>
      <c r="S3410" s="1091"/>
    </row>
    <row r="3411" spans="1:19" x14ac:dyDescent="0.3">
      <c r="A3411" s="1090">
        <v>3406</v>
      </c>
      <c r="B3411" s="1091"/>
      <c r="C3411" s="1091"/>
      <c r="D3411" s="1097"/>
      <c r="E3411" s="1093">
        <f t="shared" si="213"/>
        <v>0</v>
      </c>
      <c r="F3411" s="1094">
        <f t="shared" si="214"/>
        <v>0</v>
      </c>
      <c r="G3411" s="1095">
        <f t="shared" si="215"/>
        <v>0</v>
      </c>
      <c r="H3411" s="1090" t="str">
        <f t="shared" ca="1" si="216"/>
        <v/>
      </c>
      <c r="I3411" s="1109"/>
      <c r="J3411" s="1109"/>
      <c r="K3411" s="1112"/>
      <c r="L3411" s="1091"/>
      <c r="M3411" s="1091"/>
      <c r="N3411" s="1091"/>
      <c r="O3411" s="1091"/>
      <c r="P3411" s="1096"/>
      <c r="Q3411" s="1096"/>
      <c r="R3411" s="1096"/>
      <c r="S3411" s="1091"/>
    </row>
    <row r="3412" spans="1:19" x14ac:dyDescent="0.3">
      <c r="A3412" s="1090">
        <v>3407</v>
      </c>
      <c r="B3412" s="1091"/>
      <c r="C3412" s="1091"/>
      <c r="D3412" s="1097"/>
      <c r="E3412" s="1093">
        <f t="shared" si="213"/>
        <v>0</v>
      </c>
      <c r="F3412" s="1094">
        <f t="shared" si="214"/>
        <v>0</v>
      </c>
      <c r="G3412" s="1095">
        <f t="shared" si="215"/>
        <v>0</v>
      </c>
      <c r="H3412" s="1090" t="str">
        <f t="shared" ca="1" si="216"/>
        <v/>
      </c>
      <c r="I3412" s="1109"/>
      <c r="J3412" s="1109"/>
      <c r="K3412" s="1112"/>
      <c r="L3412" s="1091"/>
      <c r="M3412" s="1091"/>
      <c r="N3412" s="1091"/>
      <c r="O3412" s="1091"/>
      <c r="P3412" s="1096"/>
      <c r="Q3412" s="1096"/>
      <c r="R3412" s="1096"/>
      <c r="S3412" s="1091"/>
    </row>
    <row r="3413" spans="1:19" x14ac:dyDescent="0.3">
      <c r="A3413" s="1090">
        <v>3408</v>
      </c>
      <c r="B3413" s="1091"/>
      <c r="C3413" s="1091"/>
      <c r="D3413" s="1097"/>
      <c r="E3413" s="1093">
        <f t="shared" si="213"/>
        <v>0</v>
      </c>
      <c r="F3413" s="1094">
        <f t="shared" si="214"/>
        <v>0</v>
      </c>
      <c r="G3413" s="1095">
        <f t="shared" si="215"/>
        <v>0</v>
      </c>
      <c r="H3413" s="1090" t="str">
        <f t="shared" ca="1" si="216"/>
        <v/>
      </c>
      <c r="I3413" s="1109"/>
      <c r="J3413" s="1109"/>
      <c r="K3413" s="1112"/>
      <c r="L3413" s="1091"/>
      <c r="M3413" s="1091"/>
      <c r="N3413" s="1091"/>
      <c r="O3413" s="1091"/>
      <c r="P3413" s="1096"/>
      <c r="Q3413" s="1096"/>
      <c r="R3413" s="1096"/>
      <c r="S3413" s="1091"/>
    </row>
    <row r="3414" spans="1:19" x14ac:dyDescent="0.3">
      <c r="A3414" s="1090">
        <v>3409</v>
      </c>
      <c r="B3414" s="1091"/>
      <c r="C3414" s="1091"/>
      <c r="D3414" s="1097"/>
      <c r="E3414" s="1093">
        <f t="shared" si="213"/>
        <v>0</v>
      </c>
      <c r="F3414" s="1094">
        <f t="shared" si="214"/>
        <v>0</v>
      </c>
      <c r="G3414" s="1095">
        <f t="shared" si="215"/>
        <v>0</v>
      </c>
      <c r="H3414" s="1090" t="str">
        <f t="shared" ca="1" si="216"/>
        <v/>
      </c>
      <c r="I3414" s="1109"/>
      <c r="J3414" s="1109"/>
      <c r="K3414" s="1112"/>
      <c r="L3414" s="1091"/>
      <c r="M3414" s="1091"/>
      <c r="N3414" s="1091"/>
      <c r="O3414" s="1091"/>
      <c r="P3414" s="1096"/>
      <c r="Q3414" s="1096"/>
      <c r="R3414" s="1096"/>
      <c r="S3414" s="1091"/>
    </row>
    <row r="3415" spans="1:19" x14ac:dyDescent="0.3">
      <c r="A3415" s="1090">
        <v>3410</v>
      </c>
      <c r="B3415" s="1091"/>
      <c r="C3415" s="1091"/>
      <c r="D3415" s="1097"/>
      <c r="E3415" s="1093">
        <f t="shared" si="213"/>
        <v>0</v>
      </c>
      <c r="F3415" s="1094">
        <f t="shared" si="214"/>
        <v>0</v>
      </c>
      <c r="G3415" s="1095">
        <f t="shared" si="215"/>
        <v>0</v>
      </c>
      <c r="H3415" s="1090" t="str">
        <f t="shared" ca="1" si="216"/>
        <v/>
      </c>
      <c r="I3415" s="1109"/>
      <c r="J3415" s="1109"/>
      <c r="K3415" s="1112"/>
      <c r="L3415" s="1091"/>
      <c r="M3415" s="1091"/>
      <c r="N3415" s="1091"/>
      <c r="O3415" s="1091"/>
      <c r="P3415" s="1096"/>
      <c r="Q3415" s="1096"/>
      <c r="R3415" s="1096"/>
      <c r="S3415" s="1091"/>
    </row>
    <row r="3416" spans="1:19" x14ac:dyDescent="0.3">
      <c r="A3416" s="1090">
        <v>3411</v>
      </c>
      <c r="B3416" s="1091"/>
      <c r="C3416" s="1091"/>
      <c r="D3416" s="1097"/>
      <c r="E3416" s="1093">
        <f t="shared" si="213"/>
        <v>0</v>
      </c>
      <c r="F3416" s="1094">
        <f t="shared" si="214"/>
        <v>0</v>
      </c>
      <c r="G3416" s="1095">
        <f t="shared" si="215"/>
        <v>0</v>
      </c>
      <c r="H3416" s="1090" t="str">
        <f t="shared" ca="1" si="216"/>
        <v/>
      </c>
      <c r="I3416" s="1109"/>
      <c r="J3416" s="1109"/>
      <c r="K3416" s="1112"/>
      <c r="L3416" s="1091"/>
      <c r="M3416" s="1091"/>
      <c r="N3416" s="1091"/>
      <c r="O3416" s="1091"/>
      <c r="P3416" s="1096"/>
      <c r="Q3416" s="1096"/>
      <c r="R3416" s="1096"/>
      <c r="S3416" s="1091"/>
    </row>
    <row r="3417" spans="1:19" x14ac:dyDescent="0.3">
      <c r="A3417" s="1090">
        <v>3412</v>
      </c>
      <c r="B3417" s="1091"/>
      <c r="C3417" s="1091"/>
      <c r="D3417" s="1097"/>
      <c r="E3417" s="1093">
        <f t="shared" si="213"/>
        <v>0</v>
      </c>
      <c r="F3417" s="1094">
        <f t="shared" si="214"/>
        <v>0</v>
      </c>
      <c r="G3417" s="1095">
        <f t="shared" si="215"/>
        <v>0</v>
      </c>
      <c r="H3417" s="1090" t="str">
        <f t="shared" ca="1" si="216"/>
        <v/>
      </c>
      <c r="I3417" s="1109"/>
      <c r="J3417" s="1109"/>
      <c r="K3417" s="1112"/>
      <c r="L3417" s="1091"/>
      <c r="M3417" s="1091"/>
      <c r="N3417" s="1091"/>
      <c r="O3417" s="1091"/>
      <c r="P3417" s="1096"/>
      <c r="Q3417" s="1096"/>
      <c r="R3417" s="1096"/>
      <c r="S3417" s="1091"/>
    </row>
    <row r="3418" spans="1:19" x14ac:dyDescent="0.3">
      <c r="A3418" s="1090">
        <v>3413</v>
      </c>
      <c r="B3418" s="1091"/>
      <c r="C3418" s="1091"/>
      <c r="D3418" s="1097"/>
      <c r="E3418" s="1093">
        <f t="shared" si="213"/>
        <v>0</v>
      </c>
      <c r="F3418" s="1094">
        <f t="shared" si="214"/>
        <v>0</v>
      </c>
      <c r="G3418" s="1095">
        <f t="shared" si="215"/>
        <v>0</v>
      </c>
      <c r="H3418" s="1090" t="str">
        <f t="shared" ca="1" si="216"/>
        <v/>
      </c>
      <c r="I3418" s="1109"/>
      <c r="J3418" s="1109"/>
      <c r="K3418" s="1112"/>
      <c r="L3418" s="1091"/>
      <c r="M3418" s="1091"/>
      <c r="N3418" s="1091"/>
      <c r="O3418" s="1091"/>
      <c r="P3418" s="1096"/>
      <c r="Q3418" s="1096"/>
      <c r="R3418" s="1096"/>
      <c r="S3418" s="1091"/>
    </row>
    <row r="3419" spans="1:19" x14ac:dyDescent="0.3">
      <c r="A3419" s="1090">
        <v>3414</v>
      </c>
      <c r="B3419" s="1091"/>
      <c r="C3419" s="1091"/>
      <c r="D3419" s="1097"/>
      <c r="E3419" s="1093">
        <f t="shared" si="213"/>
        <v>0</v>
      </c>
      <c r="F3419" s="1094">
        <f t="shared" si="214"/>
        <v>0</v>
      </c>
      <c r="G3419" s="1095">
        <f t="shared" si="215"/>
        <v>0</v>
      </c>
      <c r="H3419" s="1090" t="str">
        <f t="shared" ca="1" si="216"/>
        <v/>
      </c>
      <c r="I3419" s="1109"/>
      <c r="J3419" s="1109"/>
      <c r="K3419" s="1112"/>
      <c r="L3419" s="1091"/>
      <c r="M3419" s="1091"/>
      <c r="N3419" s="1091"/>
      <c r="O3419" s="1091"/>
      <c r="P3419" s="1096"/>
      <c r="Q3419" s="1096"/>
      <c r="R3419" s="1096"/>
      <c r="S3419" s="1091"/>
    </row>
    <row r="3420" spans="1:19" x14ac:dyDescent="0.3">
      <c r="A3420" s="1090">
        <v>3415</v>
      </c>
      <c r="B3420" s="1091"/>
      <c r="C3420" s="1091"/>
      <c r="D3420" s="1097"/>
      <c r="E3420" s="1093">
        <f t="shared" si="213"/>
        <v>0</v>
      </c>
      <c r="F3420" s="1094">
        <f t="shared" si="214"/>
        <v>0</v>
      </c>
      <c r="G3420" s="1095">
        <f t="shared" si="215"/>
        <v>0</v>
      </c>
      <c r="H3420" s="1090" t="str">
        <f t="shared" ca="1" si="216"/>
        <v/>
      </c>
      <c r="I3420" s="1109"/>
      <c r="J3420" s="1109"/>
      <c r="K3420" s="1112"/>
      <c r="L3420" s="1091"/>
      <c r="M3420" s="1091"/>
      <c r="N3420" s="1091"/>
      <c r="O3420" s="1091"/>
      <c r="P3420" s="1096"/>
      <c r="Q3420" s="1096"/>
      <c r="R3420" s="1096"/>
      <c r="S3420" s="1091"/>
    </row>
    <row r="3421" spans="1:19" x14ac:dyDescent="0.3">
      <c r="A3421" s="1090">
        <v>3416</v>
      </c>
      <c r="B3421" s="1091"/>
      <c r="C3421" s="1091"/>
      <c r="D3421" s="1097"/>
      <c r="E3421" s="1093">
        <f t="shared" si="213"/>
        <v>0</v>
      </c>
      <c r="F3421" s="1094">
        <f t="shared" si="214"/>
        <v>0</v>
      </c>
      <c r="G3421" s="1095">
        <f t="shared" si="215"/>
        <v>0</v>
      </c>
      <c r="H3421" s="1090" t="str">
        <f t="shared" ca="1" si="216"/>
        <v/>
      </c>
      <c r="I3421" s="1109"/>
      <c r="J3421" s="1109"/>
      <c r="K3421" s="1112"/>
      <c r="L3421" s="1091"/>
      <c r="M3421" s="1091"/>
      <c r="N3421" s="1091"/>
      <c r="O3421" s="1091"/>
      <c r="P3421" s="1096"/>
      <c r="Q3421" s="1096"/>
      <c r="R3421" s="1096"/>
      <c r="S3421" s="1091"/>
    </row>
    <row r="3422" spans="1:19" x14ac:dyDescent="0.3">
      <c r="A3422" s="1090">
        <v>3417</v>
      </c>
      <c r="B3422" s="1091"/>
      <c r="C3422" s="1091"/>
      <c r="D3422" s="1097"/>
      <c r="E3422" s="1093">
        <f t="shared" si="213"/>
        <v>0</v>
      </c>
      <c r="F3422" s="1094">
        <f t="shared" si="214"/>
        <v>0</v>
      </c>
      <c r="G3422" s="1095">
        <f t="shared" si="215"/>
        <v>0</v>
      </c>
      <c r="H3422" s="1090" t="str">
        <f t="shared" ca="1" si="216"/>
        <v/>
      </c>
      <c r="I3422" s="1109"/>
      <c r="J3422" s="1109"/>
      <c r="K3422" s="1112"/>
      <c r="L3422" s="1091"/>
      <c r="M3422" s="1091"/>
      <c r="N3422" s="1091"/>
      <c r="O3422" s="1091"/>
      <c r="P3422" s="1096"/>
      <c r="Q3422" s="1096"/>
      <c r="R3422" s="1096"/>
      <c r="S3422" s="1091"/>
    </row>
    <row r="3423" spans="1:19" x14ac:dyDescent="0.3">
      <c r="A3423" s="1090">
        <v>3418</v>
      </c>
      <c r="B3423" s="1091"/>
      <c r="C3423" s="1091"/>
      <c r="D3423" s="1097"/>
      <c r="E3423" s="1093">
        <f t="shared" si="213"/>
        <v>0</v>
      </c>
      <c r="F3423" s="1094">
        <f t="shared" si="214"/>
        <v>0</v>
      </c>
      <c r="G3423" s="1095">
        <f t="shared" si="215"/>
        <v>0</v>
      </c>
      <c r="H3423" s="1090" t="str">
        <f t="shared" ca="1" si="216"/>
        <v/>
      </c>
      <c r="I3423" s="1109"/>
      <c r="J3423" s="1109"/>
      <c r="K3423" s="1112"/>
      <c r="L3423" s="1091"/>
      <c r="M3423" s="1091"/>
      <c r="N3423" s="1091"/>
      <c r="O3423" s="1091"/>
      <c r="P3423" s="1096"/>
      <c r="Q3423" s="1096"/>
      <c r="R3423" s="1096"/>
      <c r="S3423" s="1091"/>
    </row>
    <row r="3424" spans="1:19" x14ac:dyDescent="0.3">
      <c r="A3424" s="1090">
        <v>3419</v>
      </c>
      <c r="B3424" s="1091"/>
      <c r="C3424" s="1091"/>
      <c r="D3424" s="1097"/>
      <c r="E3424" s="1093">
        <f t="shared" si="213"/>
        <v>0</v>
      </c>
      <c r="F3424" s="1094">
        <f t="shared" si="214"/>
        <v>0</v>
      </c>
      <c r="G3424" s="1095">
        <f t="shared" si="215"/>
        <v>0</v>
      </c>
      <c r="H3424" s="1090" t="str">
        <f t="shared" ca="1" si="216"/>
        <v/>
      </c>
      <c r="I3424" s="1109"/>
      <c r="J3424" s="1109"/>
      <c r="K3424" s="1112"/>
      <c r="L3424" s="1091"/>
      <c r="M3424" s="1091"/>
      <c r="N3424" s="1091"/>
      <c r="O3424" s="1091"/>
      <c r="P3424" s="1096"/>
      <c r="Q3424" s="1096"/>
      <c r="R3424" s="1096"/>
      <c r="S3424" s="1091"/>
    </row>
    <row r="3425" spans="1:19" x14ac:dyDescent="0.3">
      <c r="A3425" s="1090">
        <v>3420</v>
      </c>
      <c r="B3425" s="1091"/>
      <c r="C3425" s="1091"/>
      <c r="D3425" s="1097"/>
      <c r="E3425" s="1093">
        <f t="shared" si="213"/>
        <v>0</v>
      </c>
      <c r="F3425" s="1094">
        <f t="shared" si="214"/>
        <v>0</v>
      </c>
      <c r="G3425" s="1095">
        <f t="shared" si="215"/>
        <v>0</v>
      </c>
      <c r="H3425" s="1090" t="str">
        <f t="shared" ca="1" si="216"/>
        <v/>
      </c>
      <c r="I3425" s="1109"/>
      <c r="J3425" s="1109"/>
      <c r="K3425" s="1112"/>
      <c r="L3425" s="1091"/>
      <c r="M3425" s="1091"/>
      <c r="N3425" s="1091"/>
      <c r="O3425" s="1091"/>
      <c r="P3425" s="1096"/>
      <c r="Q3425" s="1096"/>
      <c r="R3425" s="1096"/>
      <c r="S3425" s="1091"/>
    </row>
    <row r="3426" spans="1:19" x14ac:dyDescent="0.3">
      <c r="A3426" s="1090">
        <v>3421</v>
      </c>
      <c r="B3426" s="1091"/>
      <c r="C3426" s="1091"/>
      <c r="D3426" s="1097"/>
      <c r="E3426" s="1093">
        <f t="shared" si="213"/>
        <v>0</v>
      </c>
      <c r="F3426" s="1094">
        <f t="shared" si="214"/>
        <v>0</v>
      </c>
      <c r="G3426" s="1095">
        <f t="shared" si="215"/>
        <v>0</v>
      </c>
      <c r="H3426" s="1090" t="str">
        <f t="shared" ca="1" si="216"/>
        <v/>
      </c>
      <c r="I3426" s="1109"/>
      <c r="J3426" s="1109"/>
      <c r="K3426" s="1112"/>
      <c r="L3426" s="1091"/>
      <c r="M3426" s="1091"/>
      <c r="N3426" s="1091"/>
      <c r="O3426" s="1091"/>
      <c r="P3426" s="1096"/>
      <c r="Q3426" s="1096"/>
      <c r="R3426" s="1096"/>
      <c r="S3426" s="1091"/>
    </row>
    <row r="3427" spans="1:19" x14ac:dyDescent="0.3">
      <c r="A3427" s="1090">
        <v>3422</v>
      </c>
      <c r="B3427" s="1091"/>
      <c r="C3427" s="1091"/>
      <c r="D3427" s="1097"/>
      <c r="E3427" s="1093">
        <f t="shared" si="213"/>
        <v>0</v>
      </c>
      <c r="F3427" s="1094">
        <f t="shared" si="214"/>
        <v>0</v>
      </c>
      <c r="G3427" s="1095">
        <f t="shared" si="215"/>
        <v>0</v>
      </c>
      <c r="H3427" s="1090" t="str">
        <f t="shared" ca="1" si="216"/>
        <v/>
      </c>
      <c r="I3427" s="1109"/>
      <c r="J3427" s="1109"/>
      <c r="K3427" s="1112"/>
      <c r="L3427" s="1091"/>
      <c r="M3427" s="1091"/>
      <c r="N3427" s="1091"/>
      <c r="O3427" s="1091"/>
      <c r="P3427" s="1096"/>
      <c r="Q3427" s="1096"/>
      <c r="R3427" s="1096"/>
      <c r="S3427" s="1091"/>
    </row>
    <row r="3428" spans="1:19" x14ac:dyDescent="0.3">
      <c r="A3428" s="1090">
        <v>3423</v>
      </c>
      <c r="B3428" s="1091"/>
      <c r="C3428" s="1091"/>
      <c r="D3428" s="1097"/>
      <c r="E3428" s="1093">
        <f t="shared" si="213"/>
        <v>0</v>
      </c>
      <c r="F3428" s="1094">
        <f t="shared" si="214"/>
        <v>0</v>
      </c>
      <c r="G3428" s="1095">
        <f t="shared" si="215"/>
        <v>0</v>
      </c>
      <c r="H3428" s="1090" t="str">
        <f t="shared" ca="1" si="216"/>
        <v/>
      </c>
      <c r="I3428" s="1109"/>
      <c r="J3428" s="1109"/>
      <c r="K3428" s="1112"/>
      <c r="L3428" s="1091"/>
      <c r="M3428" s="1091"/>
      <c r="N3428" s="1091"/>
      <c r="O3428" s="1091"/>
      <c r="P3428" s="1096"/>
      <c r="Q3428" s="1096"/>
      <c r="R3428" s="1096"/>
      <c r="S3428" s="1091"/>
    </row>
    <row r="3429" spans="1:19" x14ac:dyDescent="0.3">
      <c r="A3429" s="1090">
        <v>3424</v>
      </c>
      <c r="B3429" s="1091"/>
      <c r="C3429" s="1091"/>
      <c r="D3429" s="1097"/>
      <c r="E3429" s="1093">
        <f t="shared" si="213"/>
        <v>0</v>
      </c>
      <c r="F3429" s="1094">
        <f t="shared" si="214"/>
        <v>0</v>
      </c>
      <c r="G3429" s="1095">
        <f t="shared" si="215"/>
        <v>0</v>
      </c>
      <c r="H3429" s="1090" t="str">
        <f t="shared" ca="1" si="216"/>
        <v/>
      </c>
      <c r="I3429" s="1109"/>
      <c r="J3429" s="1109"/>
      <c r="K3429" s="1112"/>
      <c r="L3429" s="1091"/>
      <c r="M3429" s="1091"/>
      <c r="N3429" s="1091"/>
      <c r="O3429" s="1091"/>
      <c r="P3429" s="1096"/>
      <c r="Q3429" s="1096"/>
      <c r="R3429" s="1096"/>
      <c r="S3429" s="1091"/>
    </row>
    <row r="3430" spans="1:19" x14ac:dyDescent="0.3">
      <c r="A3430" s="1090">
        <v>3425</v>
      </c>
      <c r="B3430" s="1091"/>
      <c r="C3430" s="1091"/>
      <c r="D3430" s="1097"/>
      <c r="E3430" s="1093">
        <f t="shared" si="213"/>
        <v>0</v>
      </c>
      <c r="F3430" s="1094">
        <f t="shared" si="214"/>
        <v>0</v>
      </c>
      <c r="G3430" s="1095">
        <f t="shared" si="215"/>
        <v>0</v>
      </c>
      <c r="H3430" s="1090" t="str">
        <f t="shared" ca="1" si="216"/>
        <v/>
      </c>
      <c r="I3430" s="1109"/>
      <c r="J3430" s="1109"/>
      <c r="K3430" s="1112"/>
      <c r="L3430" s="1091"/>
      <c r="M3430" s="1091"/>
      <c r="N3430" s="1091"/>
      <c r="O3430" s="1091"/>
      <c r="P3430" s="1096"/>
      <c r="Q3430" s="1096"/>
      <c r="R3430" s="1096"/>
      <c r="S3430" s="1091"/>
    </row>
    <row r="3431" spans="1:19" x14ac:dyDescent="0.3">
      <c r="A3431" s="1090">
        <v>3426</v>
      </c>
      <c r="B3431" s="1091"/>
      <c r="C3431" s="1091"/>
      <c r="D3431" s="1097"/>
      <c r="E3431" s="1093">
        <f t="shared" si="213"/>
        <v>0</v>
      </c>
      <c r="F3431" s="1094">
        <f t="shared" si="214"/>
        <v>0</v>
      </c>
      <c r="G3431" s="1095">
        <f t="shared" si="215"/>
        <v>0</v>
      </c>
      <c r="H3431" s="1090" t="str">
        <f t="shared" ca="1" si="216"/>
        <v/>
      </c>
      <c r="I3431" s="1109"/>
      <c r="J3431" s="1109"/>
      <c r="K3431" s="1112"/>
      <c r="L3431" s="1091"/>
      <c r="M3431" s="1091"/>
      <c r="N3431" s="1091"/>
      <c r="O3431" s="1091"/>
      <c r="P3431" s="1096"/>
      <c r="Q3431" s="1096"/>
      <c r="R3431" s="1096"/>
      <c r="S3431" s="1091"/>
    </row>
    <row r="3432" spans="1:19" x14ac:dyDescent="0.3">
      <c r="A3432" s="1090">
        <v>3427</v>
      </c>
      <c r="B3432" s="1091"/>
      <c r="C3432" s="1091"/>
      <c r="D3432" s="1097"/>
      <c r="E3432" s="1093">
        <f t="shared" si="213"/>
        <v>0</v>
      </c>
      <c r="F3432" s="1094">
        <f t="shared" si="214"/>
        <v>0</v>
      </c>
      <c r="G3432" s="1095">
        <f t="shared" si="215"/>
        <v>0</v>
      </c>
      <c r="H3432" s="1090" t="str">
        <f t="shared" ca="1" si="216"/>
        <v/>
      </c>
      <c r="I3432" s="1109"/>
      <c r="J3432" s="1109"/>
      <c r="K3432" s="1112"/>
      <c r="L3432" s="1091"/>
      <c r="M3432" s="1091"/>
      <c r="N3432" s="1091"/>
      <c r="O3432" s="1091"/>
      <c r="P3432" s="1096"/>
      <c r="Q3432" s="1096"/>
      <c r="R3432" s="1096"/>
      <c r="S3432" s="1091"/>
    </row>
    <row r="3433" spans="1:19" x14ac:dyDescent="0.3">
      <c r="A3433" s="1090">
        <v>3428</v>
      </c>
      <c r="B3433" s="1091"/>
      <c r="C3433" s="1091"/>
      <c r="D3433" s="1097"/>
      <c r="E3433" s="1093">
        <f t="shared" si="213"/>
        <v>0</v>
      </c>
      <c r="F3433" s="1094">
        <f t="shared" si="214"/>
        <v>0</v>
      </c>
      <c r="G3433" s="1095">
        <f t="shared" si="215"/>
        <v>0</v>
      </c>
      <c r="H3433" s="1090" t="str">
        <f t="shared" ca="1" si="216"/>
        <v/>
      </c>
      <c r="I3433" s="1109"/>
      <c r="J3433" s="1109"/>
      <c r="K3433" s="1112"/>
      <c r="L3433" s="1091"/>
      <c r="M3433" s="1091"/>
      <c r="N3433" s="1091"/>
      <c r="O3433" s="1091"/>
      <c r="P3433" s="1096"/>
      <c r="Q3433" s="1096"/>
      <c r="R3433" s="1096"/>
      <c r="S3433" s="1091"/>
    </row>
    <row r="3434" spans="1:19" x14ac:dyDescent="0.3">
      <c r="A3434" s="1090">
        <v>3429</v>
      </c>
      <c r="B3434" s="1091"/>
      <c r="C3434" s="1091"/>
      <c r="D3434" s="1097"/>
      <c r="E3434" s="1093">
        <f t="shared" si="213"/>
        <v>0</v>
      </c>
      <c r="F3434" s="1094">
        <f t="shared" si="214"/>
        <v>0</v>
      </c>
      <c r="G3434" s="1095">
        <f t="shared" si="215"/>
        <v>0</v>
      </c>
      <c r="H3434" s="1090" t="str">
        <f t="shared" ca="1" si="216"/>
        <v/>
      </c>
      <c r="I3434" s="1109"/>
      <c r="J3434" s="1109"/>
      <c r="K3434" s="1112"/>
      <c r="L3434" s="1091"/>
      <c r="M3434" s="1091"/>
      <c r="N3434" s="1091"/>
      <c r="O3434" s="1091"/>
      <c r="P3434" s="1096"/>
      <c r="Q3434" s="1096"/>
      <c r="R3434" s="1096"/>
      <c r="S3434" s="1091"/>
    </row>
    <row r="3435" spans="1:19" x14ac:dyDescent="0.3">
      <c r="A3435" s="1090">
        <v>3430</v>
      </c>
      <c r="B3435" s="1091"/>
      <c r="C3435" s="1091"/>
      <c r="D3435" s="1097"/>
      <c r="E3435" s="1093">
        <f t="shared" si="213"/>
        <v>0</v>
      </c>
      <c r="F3435" s="1094">
        <f t="shared" si="214"/>
        <v>0</v>
      </c>
      <c r="G3435" s="1095">
        <f t="shared" si="215"/>
        <v>0</v>
      </c>
      <c r="H3435" s="1090" t="str">
        <f t="shared" ca="1" si="216"/>
        <v/>
      </c>
      <c r="I3435" s="1109"/>
      <c r="J3435" s="1109"/>
      <c r="K3435" s="1112"/>
      <c r="L3435" s="1091"/>
      <c r="M3435" s="1091"/>
      <c r="N3435" s="1091"/>
      <c r="O3435" s="1091"/>
      <c r="P3435" s="1096"/>
      <c r="Q3435" s="1096"/>
      <c r="R3435" s="1096"/>
      <c r="S3435" s="1091"/>
    </row>
    <row r="3436" spans="1:19" x14ac:dyDescent="0.3">
      <c r="A3436" s="1090">
        <v>3431</v>
      </c>
      <c r="B3436" s="1091"/>
      <c r="C3436" s="1091"/>
      <c r="D3436" s="1097"/>
      <c r="E3436" s="1093">
        <f t="shared" si="213"/>
        <v>0</v>
      </c>
      <c r="F3436" s="1094">
        <f t="shared" si="214"/>
        <v>0</v>
      </c>
      <c r="G3436" s="1095">
        <f t="shared" si="215"/>
        <v>0</v>
      </c>
      <c r="H3436" s="1090" t="str">
        <f t="shared" ca="1" si="216"/>
        <v/>
      </c>
      <c r="I3436" s="1109"/>
      <c r="J3436" s="1109"/>
      <c r="K3436" s="1112"/>
      <c r="L3436" s="1091"/>
      <c r="M3436" s="1091"/>
      <c r="N3436" s="1091"/>
      <c r="O3436" s="1091"/>
      <c r="P3436" s="1096"/>
      <c r="Q3436" s="1096"/>
      <c r="R3436" s="1096"/>
      <c r="S3436" s="1091"/>
    </row>
    <row r="3437" spans="1:19" x14ac:dyDescent="0.3">
      <c r="A3437" s="1090">
        <v>3432</v>
      </c>
      <c r="B3437" s="1091"/>
      <c r="C3437" s="1091"/>
      <c r="D3437" s="1097"/>
      <c r="E3437" s="1093">
        <f t="shared" si="213"/>
        <v>0</v>
      </c>
      <c r="F3437" s="1094">
        <f t="shared" si="214"/>
        <v>0</v>
      </c>
      <c r="G3437" s="1095">
        <f t="shared" si="215"/>
        <v>0</v>
      </c>
      <c r="H3437" s="1090" t="str">
        <f t="shared" ca="1" si="216"/>
        <v/>
      </c>
      <c r="I3437" s="1109"/>
      <c r="J3437" s="1109"/>
      <c r="K3437" s="1112"/>
      <c r="L3437" s="1091"/>
      <c r="M3437" s="1091"/>
      <c r="N3437" s="1091"/>
      <c r="O3437" s="1091"/>
      <c r="P3437" s="1096"/>
      <c r="Q3437" s="1096"/>
      <c r="R3437" s="1096"/>
      <c r="S3437" s="1091"/>
    </row>
    <row r="3438" spans="1:19" x14ac:dyDescent="0.3">
      <c r="A3438" s="1090">
        <v>3433</v>
      </c>
      <c r="B3438" s="1091"/>
      <c r="C3438" s="1091"/>
      <c r="D3438" s="1097"/>
      <c r="E3438" s="1093">
        <f t="shared" si="213"/>
        <v>0</v>
      </c>
      <c r="F3438" s="1094">
        <f t="shared" si="214"/>
        <v>0</v>
      </c>
      <c r="G3438" s="1095">
        <f t="shared" si="215"/>
        <v>0</v>
      </c>
      <c r="H3438" s="1090" t="str">
        <f t="shared" ca="1" si="216"/>
        <v/>
      </c>
      <c r="I3438" s="1109"/>
      <c r="J3438" s="1109"/>
      <c r="K3438" s="1112"/>
      <c r="L3438" s="1091"/>
      <c r="M3438" s="1091"/>
      <c r="N3438" s="1091"/>
      <c r="O3438" s="1091"/>
      <c r="P3438" s="1096"/>
      <c r="Q3438" s="1096"/>
      <c r="R3438" s="1096"/>
      <c r="S3438" s="1091"/>
    </row>
    <row r="3439" spans="1:19" x14ac:dyDescent="0.3">
      <c r="A3439" s="1090">
        <v>3434</v>
      </c>
      <c r="B3439" s="1091"/>
      <c r="C3439" s="1091"/>
      <c r="D3439" s="1097"/>
      <c r="E3439" s="1093">
        <f t="shared" si="213"/>
        <v>0</v>
      </c>
      <c r="F3439" s="1094">
        <f t="shared" si="214"/>
        <v>0</v>
      </c>
      <c r="G3439" s="1095">
        <f t="shared" si="215"/>
        <v>0</v>
      </c>
      <c r="H3439" s="1090" t="str">
        <f t="shared" ca="1" si="216"/>
        <v/>
      </c>
      <c r="I3439" s="1109"/>
      <c r="J3439" s="1109"/>
      <c r="K3439" s="1112"/>
      <c r="L3439" s="1091"/>
      <c r="M3439" s="1091"/>
      <c r="N3439" s="1091"/>
      <c r="O3439" s="1091"/>
      <c r="P3439" s="1096"/>
      <c r="Q3439" s="1096"/>
      <c r="R3439" s="1096"/>
      <c r="S3439" s="1091"/>
    </row>
    <row r="3440" spans="1:19" x14ac:dyDescent="0.3">
      <c r="A3440" s="1090">
        <v>3435</v>
      </c>
      <c r="B3440" s="1091"/>
      <c r="C3440" s="1091"/>
      <c r="D3440" s="1097"/>
      <c r="E3440" s="1093">
        <f t="shared" si="213"/>
        <v>0</v>
      </c>
      <c r="F3440" s="1094">
        <f t="shared" si="214"/>
        <v>0</v>
      </c>
      <c r="G3440" s="1095">
        <f t="shared" si="215"/>
        <v>0</v>
      </c>
      <c r="H3440" s="1090" t="str">
        <f t="shared" ca="1" si="216"/>
        <v/>
      </c>
      <c r="I3440" s="1109"/>
      <c r="J3440" s="1109"/>
      <c r="K3440" s="1112"/>
      <c r="L3440" s="1091"/>
      <c r="M3440" s="1091"/>
      <c r="N3440" s="1091"/>
      <c r="O3440" s="1091"/>
      <c r="P3440" s="1096"/>
      <c r="Q3440" s="1096"/>
      <c r="R3440" s="1096"/>
      <c r="S3440" s="1091"/>
    </row>
    <row r="3441" spans="1:19" x14ac:dyDescent="0.3">
      <c r="A3441" s="1090">
        <v>3436</v>
      </c>
      <c r="B3441" s="1091"/>
      <c r="C3441" s="1091"/>
      <c r="D3441" s="1097"/>
      <c r="E3441" s="1093">
        <f t="shared" si="213"/>
        <v>0</v>
      </c>
      <c r="F3441" s="1094">
        <f t="shared" si="214"/>
        <v>0</v>
      </c>
      <c r="G3441" s="1095">
        <f t="shared" si="215"/>
        <v>0</v>
      </c>
      <c r="H3441" s="1090" t="str">
        <f t="shared" ca="1" si="216"/>
        <v/>
      </c>
      <c r="I3441" s="1109"/>
      <c r="J3441" s="1109"/>
      <c r="K3441" s="1112"/>
      <c r="L3441" s="1091"/>
      <c r="M3441" s="1091"/>
      <c r="N3441" s="1091"/>
      <c r="O3441" s="1091"/>
      <c r="P3441" s="1096"/>
      <c r="Q3441" s="1096"/>
      <c r="R3441" s="1096"/>
      <c r="S3441" s="1091"/>
    </row>
    <row r="3442" spans="1:19" x14ac:dyDescent="0.3">
      <c r="A3442" s="1090">
        <v>3437</v>
      </c>
      <c r="B3442" s="1091"/>
      <c r="C3442" s="1091"/>
      <c r="D3442" s="1097"/>
      <c r="E3442" s="1093">
        <f t="shared" si="213"/>
        <v>0</v>
      </c>
      <c r="F3442" s="1094">
        <f t="shared" si="214"/>
        <v>0</v>
      </c>
      <c r="G3442" s="1095">
        <f t="shared" si="215"/>
        <v>0</v>
      </c>
      <c r="H3442" s="1090" t="str">
        <f t="shared" ca="1" si="216"/>
        <v/>
      </c>
      <c r="I3442" s="1109"/>
      <c r="J3442" s="1109"/>
      <c r="K3442" s="1112"/>
      <c r="L3442" s="1091"/>
      <c r="M3442" s="1091"/>
      <c r="N3442" s="1091"/>
      <c r="O3442" s="1091"/>
      <c r="P3442" s="1096"/>
      <c r="Q3442" s="1096"/>
      <c r="R3442" s="1096"/>
      <c r="S3442" s="1091"/>
    </row>
    <row r="3443" spans="1:19" x14ac:dyDescent="0.3">
      <c r="A3443" s="1090">
        <v>3438</v>
      </c>
      <c r="B3443" s="1091"/>
      <c r="C3443" s="1091"/>
      <c r="D3443" s="1097"/>
      <c r="E3443" s="1093">
        <f t="shared" si="213"/>
        <v>0</v>
      </c>
      <c r="F3443" s="1094">
        <f t="shared" si="214"/>
        <v>0</v>
      </c>
      <c r="G3443" s="1095">
        <f t="shared" si="215"/>
        <v>0</v>
      </c>
      <c r="H3443" s="1090" t="str">
        <f t="shared" ca="1" si="216"/>
        <v/>
      </c>
      <c r="I3443" s="1109"/>
      <c r="J3443" s="1109"/>
      <c r="K3443" s="1112"/>
      <c r="L3443" s="1091"/>
      <c r="M3443" s="1091"/>
      <c r="N3443" s="1091"/>
      <c r="O3443" s="1091"/>
      <c r="P3443" s="1096"/>
      <c r="Q3443" s="1096"/>
      <c r="R3443" s="1096"/>
      <c r="S3443" s="1091"/>
    </row>
    <row r="3444" spans="1:19" x14ac:dyDescent="0.3">
      <c r="A3444" s="1090">
        <v>3439</v>
      </c>
      <c r="B3444" s="1091"/>
      <c r="C3444" s="1091"/>
      <c r="D3444" s="1097"/>
      <c r="E3444" s="1093">
        <f t="shared" si="213"/>
        <v>0</v>
      </c>
      <c r="F3444" s="1094">
        <f t="shared" si="214"/>
        <v>0</v>
      </c>
      <c r="G3444" s="1095">
        <f t="shared" si="215"/>
        <v>0</v>
      </c>
      <c r="H3444" s="1090" t="str">
        <f t="shared" ca="1" si="216"/>
        <v/>
      </c>
      <c r="I3444" s="1109"/>
      <c r="J3444" s="1109"/>
      <c r="K3444" s="1112"/>
      <c r="L3444" s="1091"/>
      <c r="M3444" s="1091"/>
      <c r="N3444" s="1091"/>
      <c r="O3444" s="1091"/>
      <c r="P3444" s="1096"/>
      <c r="Q3444" s="1096"/>
      <c r="R3444" s="1096"/>
      <c r="S3444" s="1091"/>
    </row>
    <row r="3445" spans="1:19" x14ac:dyDescent="0.3">
      <c r="A3445" s="1090">
        <v>3440</v>
      </c>
      <c r="B3445" s="1091"/>
      <c r="C3445" s="1091"/>
      <c r="D3445" s="1097"/>
      <c r="E3445" s="1093">
        <f t="shared" si="213"/>
        <v>0</v>
      </c>
      <c r="F3445" s="1094">
        <f t="shared" si="214"/>
        <v>0</v>
      </c>
      <c r="G3445" s="1095">
        <f t="shared" si="215"/>
        <v>0</v>
      </c>
      <c r="H3445" s="1090" t="str">
        <f t="shared" ca="1" si="216"/>
        <v/>
      </c>
      <c r="I3445" s="1109"/>
      <c r="J3445" s="1109"/>
      <c r="K3445" s="1112"/>
      <c r="L3445" s="1091"/>
      <c r="M3445" s="1091"/>
      <c r="N3445" s="1091"/>
      <c r="O3445" s="1091"/>
      <c r="P3445" s="1096"/>
      <c r="Q3445" s="1096"/>
      <c r="R3445" s="1096"/>
      <c r="S3445" s="1091"/>
    </row>
    <row r="3446" spans="1:19" x14ac:dyDescent="0.3">
      <c r="A3446" s="1090">
        <v>3441</v>
      </c>
      <c r="B3446" s="1091"/>
      <c r="C3446" s="1091"/>
      <c r="D3446" s="1097"/>
      <c r="E3446" s="1093">
        <f t="shared" si="213"/>
        <v>0</v>
      </c>
      <c r="F3446" s="1094">
        <f t="shared" si="214"/>
        <v>0</v>
      </c>
      <c r="G3446" s="1095">
        <f t="shared" si="215"/>
        <v>0</v>
      </c>
      <c r="H3446" s="1090" t="str">
        <f t="shared" ca="1" si="216"/>
        <v/>
      </c>
      <c r="I3446" s="1109"/>
      <c r="J3446" s="1109"/>
      <c r="K3446" s="1112"/>
      <c r="L3446" s="1091"/>
      <c r="M3446" s="1091"/>
      <c r="N3446" s="1091"/>
      <c r="O3446" s="1091"/>
      <c r="P3446" s="1096"/>
      <c r="Q3446" s="1096"/>
      <c r="R3446" s="1096"/>
      <c r="S3446" s="1091"/>
    </row>
    <row r="3447" spans="1:19" x14ac:dyDescent="0.3">
      <c r="A3447" s="1090">
        <v>3442</v>
      </c>
      <c r="B3447" s="1091"/>
      <c r="C3447" s="1091"/>
      <c r="D3447" s="1097"/>
      <c r="E3447" s="1093">
        <f t="shared" si="213"/>
        <v>0</v>
      </c>
      <c r="F3447" s="1094">
        <f t="shared" si="214"/>
        <v>0</v>
      </c>
      <c r="G3447" s="1095">
        <f t="shared" si="215"/>
        <v>0</v>
      </c>
      <c r="H3447" s="1090" t="str">
        <f t="shared" ca="1" si="216"/>
        <v/>
      </c>
      <c r="I3447" s="1109"/>
      <c r="J3447" s="1109"/>
      <c r="K3447" s="1112"/>
      <c r="L3447" s="1091"/>
      <c r="M3447" s="1091"/>
      <c r="N3447" s="1091"/>
      <c r="O3447" s="1091"/>
      <c r="P3447" s="1096"/>
      <c r="Q3447" s="1096"/>
      <c r="R3447" s="1096"/>
      <c r="S3447" s="1091"/>
    </row>
    <row r="3448" spans="1:19" x14ac:dyDescent="0.3">
      <c r="A3448" s="1090">
        <v>3443</v>
      </c>
      <c r="B3448" s="1091"/>
      <c r="C3448" s="1091"/>
      <c r="D3448" s="1097"/>
      <c r="E3448" s="1093">
        <f t="shared" si="213"/>
        <v>0</v>
      </c>
      <c r="F3448" s="1094">
        <f t="shared" si="214"/>
        <v>0</v>
      </c>
      <c r="G3448" s="1095">
        <f t="shared" si="215"/>
        <v>0</v>
      </c>
      <c r="H3448" s="1090" t="str">
        <f t="shared" ca="1" si="216"/>
        <v/>
      </c>
      <c r="I3448" s="1109"/>
      <c r="J3448" s="1109"/>
      <c r="K3448" s="1112"/>
      <c r="L3448" s="1091"/>
      <c r="M3448" s="1091"/>
      <c r="N3448" s="1091"/>
      <c r="O3448" s="1091"/>
      <c r="P3448" s="1096"/>
      <c r="Q3448" s="1096"/>
      <c r="R3448" s="1096"/>
      <c r="S3448" s="1091"/>
    </row>
    <row r="3449" spans="1:19" x14ac:dyDescent="0.3">
      <c r="A3449" s="1090">
        <v>3444</v>
      </c>
      <c r="B3449" s="1091"/>
      <c r="C3449" s="1091"/>
      <c r="D3449" s="1097"/>
      <c r="E3449" s="1093">
        <f t="shared" si="213"/>
        <v>0</v>
      </c>
      <c r="F3449" s="1094">
        <f t="shared" si="214"/>
        <v>0</v>
      </c>
      <c r="G3449" s="1095">
        <f t="shared" si="215"/>
        <v>0</v>
      </c>
      <c r="H3449" s="1090" t="str">
        <f t="shared" ca="1" si="216"/>
        <v/>
      </c>
      <c r="I3449" s="1109"/>
      <c r="J3449" s="1109"/>
      <c r="K3449" s="1112"/>
      <c r="L3449" s="1091"/>
      <c r="M3449" s="1091"/>
      <c r="N3449" s="1091"/>
      <c r="O3449" s="1091"/>
      <c r="P3449" s="1096"/>
      <c r="Q3449" s="1096"/>
      <c r="R3449" s="1096"/>
      <c r="S3449" s="1091"/>
    </row>
    <row r="3450" spans="1:19" x14ac:dyDescent="0.3">
      <c r="A3450" s="1090">
        <v>3445</v>
      </c>
      <c r="B3450" s="1091"/>
      <c r="C3450" s="1091"/>
      <c r="D3450" s="1097"/>
      <c r="E3450" s="1093">
        <f t="shared" si="213"/>
        <v>0</v>
      </c>
      <c r="F3450" s="1094">
        <f t="shared" si="214"/>
        <v>0</v>
      </c>
      <c r="G3450" s="1095">
        <f t="shared" si="215"/>
        <v>0</v>
      </c>
      <c r="H3450" s="1090" t="str">
        <f t="shared" ca="1" si="216"/>
        <v/>
      </c>
      <c r="I3450" s="1109"/>
      <c r="J3450" s="1109"/>
      <c r="K3450" s="1112"/>
      <c r="L3450" s="1091"/>
      <c r="M3450" s="1091"/>
      <c r="N3450" s="1091"/>
      <c r="O3450" s="1091"/>
      <c r="P3450" s="1096"/>
      <c r="Q3450" s="1096"/>
      <c r="R3450" s="1096"/>
      <c r="S3450" s="1091"/>
    </row>
    <row r="3451" spans="1:19" x14ac:dyDescent="0.3">
      <c r="A3451" s="1090">
        <v>3446</v>
      </c>
      <c r="B3451" s="1091"/>
      <c r="C3451" s="1091"/>
      <c r="D3451" s="1097"/>
      <c r="E3451" s="1093">
        <f t="shared" si="213"/>
        <v>0</v>
      </c>
      <c r="F3451" s="1094">
        <f t="shared" si="214"/>
        <v>0</v>
      </c>
      <c r="G3451" s="1095">
        <f t="shared" si="215"/>
        <v>0</v>
      </c>
      <c r="H3451" s="1090" t="str">
        <f t="shared" ca="1" si="216"/>
        <v/>
      </c>
      <c r="I3451" s="1109"/>
      <c r="J3451" s="1109"/>
      <c r="K3451" s="1112"/>
      <c r="L3451" s="1091"/>
      <c r="M3451" s="1091"/>
      <c r="N3451" s="1091"/>
      <c r="O3451" s="1091"/>
      <c r="P3451" s="1096"/>
      <c r="Q3451" s="1096"/>
      <c r="R3451" s="1096"/>
      <c r="S3451" s="1091"/>
    </row>
    <row r="3452" spans="1:19" x14ac:dyDescent="0.3">
      <c r="A3452" s="1090">
        <v>3447</v>
      </c>
      <c r="B3452" s="1091"/>
      <c r="C3452" s="1091"/>
      <c r="D3452" s="1097"/>
      <c r="E3452" s="1093">
        <f t="shared" si="213"/>
        <v>0</v>
      </c>
      <c r="F3452" s="1094">
        <f t="shared" si="214"/>
        <v>0</v>
      </c>
      <c r="G3452" s="1095">
        <f t="shared" si="215"/>
        <v>0</v>
      </c>
      <c r="H3452" s="1090" t="str">
        <f t="shared" ca="1" si="216"/>
        <v/>
      </c>
      <c r="I3452" s="1109"/>
      <c r="J3452" s="1109"/>
      <c r="K3452" s="1112"/>
      <c r="L3452" s="1091"/>
      <c r="M3452" s="1091"/>
      <c r="N3452" s="1091"/>
      <c r="O3452" s="1091"/>
      <c r="P3452" s="1096"/>
      <c r="Q3452" s="1096"/>
      <c r="R3452" s="1096"/>
      <c r="S3452" s="1091"/>
    </row>
    <row r="3453" spans="1:19" x14ac:dyDescent="0.3">
      <c r="A3453" s="1090">
        <v>3448</v>
      </c>
      <c r="B3453" s="1091"/>
      <c r="C3453" s="1091"/>
      <c r="D3453" s="1097"/>
      <c r="E3453" s="1093">
        <f t="shared" si="213"/>
        <v>0</v>
      </c>
      <c r="F3453" s="1094">
        <f t="shared" si="214"/>
        <v>0</v>
      </c>
      <c r="G3453" s="1095">
        <f t="shared" si="215"/>
        <v>0</v>
      </c>
      <c r="H3453" s="1090" t="str">
        <f t="shared" ca="1" si="216"/>
        <v/>
      </c>
      <c r="I3453" s="1109"/>
      <c r="J3453" s="1109"/>
      <c r="K3453" s="1112"/>
      <c r="L3453" s="1091"/>
      <c r="M3453" s="1091"/>
      <c r="N3453" s="1091"/>
      <c r="O3453" s="1091"/>
      <c r="P3453" s="1096"/>
      <c r="Q3453" s="1096"/>
      <c r="R3453" s="1096"/>
      <c r="S3453" s="1091"/>
    </row>
    <row r="3454" spans="1:19" x14ac:dyDescent="0.3">
      <c r="A3454" s="1090">
        <v>3449</v>
      </c>
      <c r="B3454" s="1091"/>
      <c r="C3454" s="1091"/>
      <c r="D3454" s="1097"/>
      <c r="E3454" s="1093">
        <f t="shared" si="213"/>
        <v>0</v>
      </c>
      <c r="F3454" s="1094">
        <f t="shared" si="214"/>
        <v>0</v>
      </c>
      <c r="G3454" s="1095">
        <f t="shared" si="215"/>
        <v>0</v>
      </c>
      <c r="H3454" s="1090" t="str">
        <f t="shared" ca="1" si="216"/>
        <v/>
      </c>
      <c r="I3454" s="1109"/>
      <c r="J3454" s="1109"/>
      <c r="K3454" s="1112"/>
      <c r="L3454" s="1091"/>
      <c r="M3454" s="1091"/>
      <c r="N3454" s="1091"/>
      <c r="O3454" s="1091"/>
      <c r="P3454" s="1096"/>
      <c r="Q3454" s="1096"/>
      <c r="R3454" s="1096"/>
      <c r="S3454" s="1091"/>
    </row>
    <row r="3455" spans="1:19" x14ac:dyDescent="0.3">
      <c r="A3455" s="1090">
        <v>3450</v>
      </c>
      <c r="B3455" s="1091"/>
      <c r="C3455" s="1091"/>
      <c r="D3455" s="1097"/>
      <c r="E3455" s="1093">
        <f t="shared" si="213"/>
        <v>0</v>
      </c>
      <c r="F3455" s="1094">
        <f t="shared" si="214"/>
        <v>0</v>
      </c>
      <c r="G3455" s="1095">
        <f t="shared" si="215"/>
        <v>0</v>
      </c>
      <c r="H3455" s="1090" t="str">
        <f t="shared" ca="1" si="216"/>
        <v/>
      </c>
      <c r="I3455" s="1109"/>
      <c r="J3455" s="1109"/>
      <c r="K3455" s="1112"/>
      <c r="L3455" s="1091"/>
      <c r="M3455" s="1091"/>
      <c r="N3455" s="1091"/>
      <c r="O3455" s="1091"/>
      <c r="P3455" s="1096"/>
      <c r="Q3455" s="1096"/>
      <c r="R3455" s="1096"/>
      <c r="S3455" s="1091"/>
    </row>
    <row r="3456" spans="1:19" x14ac:dyDescent="0.3">
      <c r="A3456" s="1090">
        <v>3451</v>
      </c>
      <c r="B3456" s="1091"/>
      <c r="C3456" s="1091"/>
      <c r="D3456" s="1097"/>
      <c r="E3456" s="1093">
        <f t="shared" si="213"/>
        <v>0</v>
      </c>
      <c r="F3456" s="1094">
        <f t="shared" si="214"/>
        <v>0</v>
      </c>
      <c r="G3456" s="1095">
        <f t="shared" si="215"/>
        <v>0</v>
      </c>
      <c r="H3456" s="1090" t="str">
        <f t="shared" ca="1" si="216"/>
        <v/>
      </c>
      <c r="I3456" s="1109"/>
      <c r="J3456" s="1109"/>
      <c r="K3456" s="1112"/>
      <c r="L3456" s="1091"/>
      <c r="M3456" s="1091"/>
      <c r="N3456" s="1091"/>
      <c r="O3456" s="1091"/>
      <c r="P3456" s="1096"/>
      <c r="Q3456" s="1096"/>
      <c r="R3456" s="1096"/>
      <c r="S3456" s="1091"/>
    </row>
    <row r="3457" spans="1:19" x14ac:dyDescent="0.3">
      <c r="A3457" s="1090">
        <v>3452</v>
      </c>
      <c r="B3457" s="1091"/>
      <c r="C3457" s="1091"/>
      <c r="D3457" s="1097"/>
      <c r="E3457" s="1093">
        <f t="shared" si="213"/>
        <v>0</v>
      </c>
      <c r="F3457" s="1094">
        <f t="shared" si="214"/>
        <v>0</v>
      </c>
      <c r="G3457" s="1095">
        <f t="shared" si="215"/>
        <v>0</v>
      </c>
      <c r="H3457" s="1090" t="str">
        <f t="shared" ca="1" si="216"/>
        <v/>
      </c>
      <c r="I3457" s="1109"/>
      <c r="J3457" s="1109"/>
      <c r="K3457" s="1112"/>
      <c r="L3457" s="1091"/>
      <c r="M3457" s="1091"/>
      <c r="N3457" s="1091"/>
      <c r="O3457" s="1091"/>
      <c r="P3457" s="1096"/>
      <c r="Q3457" s="1096"/>
      <c r="R3457" s="1096"/>
      <c r="S3457" s="1091"/>
    </row>
    <row r="3458" spans="1:19" x14ac:dyDescent="0.3">
      <c r="A3458" s="1090">
        <v>3453</v>
      </c>
      <c r="B3458" s="1091"/>
      <c r="C3458" s="1091"/>
      <c r="D3458" s="1097"/>
      <c r="E3458" s="1093">
        <f t="shared" si="213"/>
        <v>0</v>
      </c>
      <c r="F3458" s="1094">
        <f t="shared" si="214"/>
        <v>0</v>
      </c>
      <c r="G3458" s="1095">
        <f t="shared" si="215"/>
        <v>0</v>
      </c>
      <c r="H3458" s="1090" t="str">
        <f t="shared" ca="1" si="216"/>
        <v/>
      </c>
      <c r="I3458" s="1109"/>
      <c r="J3458" s="1109"/>
      <c r="K3458" s="1112"/>
      <c r="L3458" s="1091"/>
      <c r="M3458" s="1091"/>
      <c r="N3458" s="1091"/>
      <c r="O3458" s="1091"/>
      <c r="P3458" s="1096"/>
      <c r="Q3458" s="1096"/>
      <c r="R3458" s="1096"/>
      <c r="S3458" s="1091"/>
    </row>
    <row r="3459" spans="1:19" x14ac:dyDescent="0.3">
      <c r="A3459" s="1090">
        <v>3454</v>
      </c>
      <c r="B3459" s="1091"/>
      <c r="C3459" s="1091"/>
      <c r="D3459" s="1097"/>
      <c r="E3459" s="1093">
        <f t="shared" si="213"/>
        <v>0</v>
      </c>
      <c r="F3459" s="1094">
        <f t="shared" si="214"/>
        <v>0</v>
      </c>
      <c r="G3459" s="1095">
        <f t="shared" si="215"/>
        <v>0</v>
      </c>
      <c r="H3459" s="1090" t="str">
        <f t="shared" ca="1" si="216"/>
        <v/>
      </c>
      <c r="I3459" s="1109"/>
      <c r="J3459" s="1109"/>
      <c r="K3459" s="1112"/>
      <c r="L3459" s="1091"/>
      <c r="M3459" s="1091"/>
      <c r="N3459" s="1091"/>
      <c r="O3459" s="1091"/>
      <c r="P3459" s="1096"/>
      <c r="Q3459" s="1096"/>
      <c r="R3459" s="1096"/>
      <c r="S3459" s="1091"/>
    </row>
    <row r="3460" spans="1:19" x14ac:dyDescent="0.3">
      <c r="A3460" s="1090">
        <v>3455</v>
      </c>
      <c r="B3460" s="1091"/>
      <c r="C3460" s="1091"/>
      <c r="D3460" s="1097"/>
      <c r="E3460" s="1093">
        <f t="shared" si="213"/>
        <v>0</v>
      </c>
      <c r="F3460" s="1094">
        <f t="shared" si="214"/>
        <v>0</v>
      </c>
      <c r="G3460" s="1095">
        <f t="shared" si="215"/>
        <v>0</v>
      </c>
      <c r="H3460" s="1090" t="str">
        <f t="shared" ca="1" si="216"/>
        <v/>
      </c>
      <c r="I3460" s="1109"/>
      <c r="J3460" s="1109"/>
      <c r="K3460" s="1112"/>
      <c r="L3460" s="1091"/>
      <c r="M3460" s="1091"/>
      <c r="N3460" s="1091"/>
      <c r="O3460" s="1091"/>
      <c r="P3460" s="1096"/>
      <c r="Q3460" s="1096"/>
      <c r="R3460" s="1096"/>
      <c r="S3460" s="1091"/>
    </row>
    <row r="3461" spans="1:19" x14ac:dyDescent="0.3">
      <c r="A3461" s="1090">
        <v>3456</v>
      </c>
      <c r="B3461" s="1091"/>
      <c r="C3461" s="1091"/>
      <c r="D3461" s="1097"/>
      <c r="E3461" s="1093">
        <f t="shared" si="213"/>
        <v>0</v>
      </c>
      <c r="F3461" s="1094">
        <f t="shared" si="214"/>
        <v>0</v>
      </c>
      <c r="G3461" s="1095">
        <f t="shared" si="215"/>
        <v>0</v>
      </c>
      <c r="H3461" s="1090" t="str">
        <f t="shared" ca="1" si="216"/>
        <v/>
      </c>
      <c r="I3461" s="1109"/>
      <c r="J3461" s="1109"/>
      <c r="K3461" s="1112"/>
      <c r="L3461" s="1091"/>
      <c r="M3461" s="1091"/>
      <c r="N3461" s="1091"/>
      <c r="O3461" s="1091"/>
      <c r="P3461" s="1096"/>
      <c r="Q3461" s="1096"/>
      <c r="R3461" s="1096"/>
      <c r="S3461" s="1091"/>
    </row>
    <row r="3462" spans="1:19" x14ac:dyDescent="0.3">
      <c r="A3462" s="1090">
        <v>3457</v>
      </c>
      <c r="B3462" s="1091"/>
      <c r="C3462" s="1091"/>
      <c r="D3462" s="1097"/>
      <c r="E3462" s="1093">
        <f t="shared" si="213"/>
        <v>0</v>
      </c>
      <c r="F3462" s="1094">
        <f t="shared" si="214"/>
        <v>0</v>
      </c>
      <c r="G3462" s="1095">
        <f t="shared" si="215"/>
        <v>0</v>
      </c>
      <c r="H3462" s="1090" t="str">
        <f t="shared" ca="1" si="216"/>
        <v/>
      </c>
      <c r="I3462" s="1109"/>
      <c r="J3462" s="1109"/>
      <c r="K3462" s="1112"/>
      <c r="L3462" s="1091"/>
      <c r="M3462" s="1091"/>
      <c r="N3462" s="1091"/>
      <c r="O3462" s="1091"/>
      <c r="P3462" s="1096"/>
      <c r="Q3462" s="1096"/>
      <c r="R3462" s="1096"/>
      <c r="S3462" s="1091"/>
    </row>
    <row r="3463" spans="1:19" x14ac:dyDescent="0.3">
      <c r="A3463" s="1090">
        <v>3458</v>
      </c>
      <c r="B3463" s="1091"/>
      <c r="C3463" s="1091"/>
      <c r="D3463" s="1097"/>
      <c r="E3463" s="1093">
        <f t="shared" ref="E3463:E3526" si="217">D3463</f>
        <v>0</v>
      </c>
      <c r="F3463" s="1094">
        <f t="shared" ref="F3463:F3526" si="218">D3463</f>
        <v>0</v>
      </c>
      <c r="G3463" s="1095">
        <f t="shared" ref="G3463:G3526" si="219">D3463</f>
        <v>0</v>
      </c>
      <c r="H3463" s="1090" t="str">
        <f t="shared" ref="H3463:H3526" ca="1" si="220">IF(ISBLANK(D3463),"",DATEDIF(G3463,TODAY(),"y"))</f>
        <v/>
      </c>
      <c r="I3463" s="1109"/>
      <c r="J3463" s="1109"/>
      <c r="K3463" s="1112"/>
      <c r="L3463" s="1091"/>
      <c r="M3463" s="1091"/>
      <c r="N3463" s="1091"/>
      <c r="O3463" s="1091"/>
      <c r="P3463" s="1096"/>
      <c r="Q3463" s="1096"/>
      <c r="R3463" s="1096"/>
      <c r="S3463" s="1091"/>
    </row>
    <row r="3464" spans="1:19" x14ac:dyDescent="0.3">
      <c r="A3464" s="1090">
        <v>3459</v>
      </c>
      <c r="B3464" s="1091"/>
      <c r="C3464" s="1091"/>
      <c r="D3464" s="1097"/>
      <c r="E3464" s="1093">
        <f t="shared" si="217"/>
        <v>0</v>
      </c>
      <c r="F3464" s="1094">
        <f t="shared" si="218"/>
        <v>0</v>
      </c>
      <c r="G3464" s="1095">
        <f t="shared" si="219"/>
        <v>0</v>
      </c>
      <c r="H3464" s="1090" t="str">
        <f t="shared" ca="1" si="220"/>
        <v/>
      </c>
      <c r="I3464" s="1109"/>
      <c r="J3464" s="1109"/>
      <c r="K3464" s="1112"/>
      <c r="L3464" s="1091"/>
      <c r="M3464" s="1091"/>
      <c r="N3464" s="1091"/>
      <c r="O3464" s="1091"/>
      <c r="P3464" s="1096"/>
      <c r="Q3464" s="1096"/>
      <c r="R3464" s="1096"/>
      <c r="S3464" s="1091"/>
    </row>
    <row r="3465" spans="1:19" x14ac:dyDescent="0.3">
      <c r="A3465" s="1090">
        <v>3460</v>
      </c>
      <c r="B3465" s="1091"/>
      <c r="C3465" s="1091"/>
      <c r="D3465" s="1097"/>
      <c r="E3465" s="1093">
        <f t="shared" si="217"/>
        <v>0</v>
      </c>
      <c r="F3465" s="1094">
        <f t="shared" si="218"/>
        <v>0</v>
      </c>
      <c r="G3465" s="1095">
        <f t="shared" si="219"/>
        <v>0</v>
      </c>
      <c r="H3465" s="1090" t="str">
        <f t="shared" ca="1" si="220"/>
        <v/>
      </c>
      <c r="I3465" s="1109"/>
      <c r="J3465" s="1109"/>
      <c r="K3465" s="1112"/>
      <c r="L3465" s="1091"/>
      <c r="M3465" s="1091"/>
      <c r="N3465" s="1091"/>
      <c r="O3465" s="1091"/>
      <c r="P3465" s="1096"/>
      <c r="Q3465" s="1096"/>
      <c r="R3465" s="1096"/>
      <c r="S3465" s="1091"/>
    </row>
    <row r="3466" spans="1:19" x14ac:dyDescent="0.3">
      <c r="A3466" s="1090">
        <v>3461</v>
      </c>
      <c r="B3466" s="1091"/>
      <c r="C3466" s="1091"/>
      <c r="D3466" s="1097"/>
      <c r="E3466" s="1093">
        <f t="shared" si="217"/>
        <v>0</v>
      </c>
      <c r="F3466" s="1094">
        <f t="shared" si="218"/>
        <v>0</v>
      </c>
      <c r="G3466" s="1095">
        <f t="shared" si="219"/>
        <v>0</v>
      </c>
      <c r="H3466" s="1090" t="str">
        <f t="shared" ca="1" si="220"/>
        <v/>
      </c>
      <c r="I3466" s="1109"/>
      <c r="J3466" s="1109"/>
      <c r="K3466" s="1112"/>
      <c r="L3466" s="1091"/>
      <c r="M3466" s="1091"/>
      <c r="N3466" s="1091"/>
      <c r="O3466" s="1091"/>
      <c r="P3466" s="1096"/>
      <c r="Q3466" s="1096"/>
      <c r="R3466" s="1096"/>
      <c r="S3466" s="1091"/>
    </row>
    <row r="3467" spans="1:19" x14ac:dyDescent="0.3">
      <c r="A3467" s="1090">
        <v>3462</v>
      </c>
      <c r="B3467" s="1091"/>
      <c r="C3467" s="1091"/>
      <c r="D3467" s="1097"/>
      <c r="E3467" s="1093">
        <f t="shared" si="217"/>
        <v>0</v>
      </c>
      <c r="F3467" s="1094">
        <f t="shared" si="218"/>
        <v>0</v>
      </c>
      <c r="G3467" s="1095">
        <f t="shared" si="219"/>
        <v>0</v>
      </c>
      <c r="H3467" s="1090" t="str">
        <f t="shared" ca="1" si="220"/>
        <v/>
      </c>
      <c r="I3467" s="1109"/>
      <c r="J3467" s="1109"/>
      <c r="K3467" s="1112"/>
      <c r="L3467" s="1091"/>
      <c r="M3467" s="1091"/>
      <c r="N3467" s="1091"/>
      <c r="O3467" s="1091"/>
      <c r="P3467" s="1096"/>
      <c r="Q3467" s="1096"/>
      <c r="R3467" s="1096"/>
      <c r="S3467" s="1091"/>
    </row>
    <row r="3468" spans="1:19" x14ac:dyDescent="0.3">
      <c r="A3468" s="1090">
        <v>3463</v>
      </c>
      <c r="B3468" s="1091"/>
      <c r="C3468" s="1091"/>
      <c r="D3468" s="1097"/>
      <c r="E3468" s="1093">
        <f t="shared" si="217"/>
        <v>0</v>
      </c>
      <c r="F3468" s="1094">
        <f t="shared" si="218"/>
        <v>0</v>
      </c>
      <c r="G3468" s="1095">
        <f t="shared" si="219"/>
        <v>0</v>
      </c>
      <c r="H3468" s="1090" t="str">
        <f t="shared" ca="1" si="220"/>
        <v/>
      </c>
      <c r="I3468" s="1109"/>
      <c r="J3468" s="1109"/>
      <c r="K3468" s="1112"/>
      <c r="L3468" s="1091"/>
      <c r="M3468" s="1091"/>
      <c r="N3468" s="1091"/>
      <c r="O3468" s="1091"/>
      <c r="P3468" s="1096"/>
      <c r="Q3468" s="1096"/>
      <c r="R3468" s="1096"/>
      <c r="S3468" s="1091"/>
    </row>
    <row r="3469" spans="1:19" x14ac:dyDescent="0.3">
      <c r="A3469" s="1090">
        <v>3464</v>
      </c>
      <c r="B3469" s="1091"/>
      <c r="C3469" s="1091"/>
      <c r="D3469" s="1097"/>
      <c r="E3469" s="1093">
        <f t="shared" si="217"/>
        <v>0</v>
      </c>
      <c r="F3469" s="1094">
        <f t="shared" si="218"/>
        <v>0</v>
      </c>
      <c r="G3469" s="1095">
        <f t="shared" si="219"/>
        <v>0</v>
      </c>
      <c r="H3469" s="1090" t="str">
        <f t="shared" ca="1" si="220"/>
        <v/>
      </c>
      <c r="I3469" s="1109"/>
      <c r="J3469" s="1109"/>
      <c r="K3469" s="1112"/>
      <c r="L3469" s="1091"/>
      <c r="M3469" s="1091"/>
      <c r="N3469" s="1091"/>
      <c r="O3469" s="1091"/>
      <c r="P3469" s="1096"/>
      <c r="Q3469" s="1096"/>
      <c r="R3469" s="1096"/>
      <c r="S3469" s="1091"/>
    </row>
    <row r="3470" spans="1:19" x14ac:dyDescent="0.3">
      <c r="A3470" s="1090">
        <v>3465</v>
      </c>
      <c r="B3470" s="1091"/>
      <c r="C3470" s="1091"/>
      <c r="D3470" s="1097"/>
      <c r="E3470" s="1093">
        <f t="shared" si="217"/>
        <v>0</v>
      </c>
      <c r="F3470" s="1094">
        <f t="shared" si="218"/>
        <v>0</v>
      </c>
      <c r="G3470" s="1095">
        <f t="shared" si="219"/>
        <v>0</v>
      </c>
      <c r="H3470" s="1090" t="str">
        <f t="shared" ca="1" si="220"/>
        <v/>
      </c>
      <c r="I3470" s="1109"/>
      <c r="J3470" s="1109"/>
      <c r="K3470" s="1112"/>
      <c r="L3470" s="1091"/>
      <c r="M3470" s="1091"/>
      <c r="N3470" s="1091"/>
      <c r="O3470" s="1091"/>
      <c r="P3470" s="1096"/>
      <c r="Q3470" s="1096"/>
      <c r="R3470" s="1096"/>
      <c r="S3470" s="1091"/>
    </row>
    <row r="3471" spans="1:19" x14ac:dyDescent="0.3">
      <c r="A3471" s="1090">
        <v>3466</v>
      </c>
      <c r="B3471" s="1091"/>
      <c r="C3471" s="1091"/>
      <c r="D3471" s="1097"/>
      <c r="E3471" s="1093">
        <f t="shared" si="217"/>
        <v>0</v>
      </c>
      <c r="F3471" s="1094">
        <f t="shared" si="218"/>
        <v>0</v>
      </c>
      <c r="G3471" s="1095">
        <f t="shared" si="219"/>
        <v>0</v>
      </c>
      <c r="H3471" s="1090" t="str">
        <f t="shared" ca="1" si="220"/>
        <v/>
      </c>
      <c r="I3471" s="1109"/>
      <c r="J3471" s="1109"/>
      <c r="K3471" s="1112"/>
      <c r="L3471" s="1091"/>
      <c r="M3471" s="1091"/>
      <c r="N3471" s="1091"/>
      <c r="O3471" s="1091"/>
      <c r="P3471" s="1096"/>
      <c r="Q3471" s="1096"/>
      <c r="R3471" s="1096"/>
      <c r="S3471" s="1091"/>
    </row>
    <row r="3472" spans="1:19" x14ac:dyDescent="0.3">
      <c r="A3472" s="1090">
        <v>3467</v>
      </c>
      <c r="B3472" s="1091"/>
      <c r="C3472" s="1091"/>
      <c r="D3472" s="1097"/>
      <c r="E3472" s="1093">
        <f t="shared" si="217"/>
        <v>0</v>
      </c>
      <c r="F3472" s="1094">
        <f t="shared" si="218"/>
        <v>0</v>
      </c>
      <c r="G3472" s="1095">
        <f t="shared" si="219"/>
        <v>0</v>
      </c>
      <c r="H3472" s="1090" t="str">
        <f t="shared" ca="1" si="220"/>
        <v/>
      </c>
      <c r="I3472" s="1109"/>
      <c r="J3472" s="1109"/>
      <c r="K3472" s="1112"/>
      <c r="L3472" s="1091"/>
      <c r="M3472" s="1091"/>
      <c r="N3472" s="1091"/>
      <c r="O3472" s="1091"/>
      <c r="P3472" s="1096"/>
      <c r="Q3472" s="1096"/>
      <c r="R3472" s="1096"/>
      <c r="S3472" s="1091"/>
    </row>
    <row r="3473" spans="1:19" x14ac:dyDescent="0.3">
      <c r="A3473" s="1090">
        <v>3468</v>
      </c>
      <c r="B3473" s="1091"/>
      <c r="C3473" s="1091"/>
      <c r="D3473" s="1097"/>
      <c r="E3473" s="1093">
        <f t="shared" si="217"/>
        <v>0</v>
      </c>
      <c r="F3473" s="1094">
        <f t="shared" si="218"/>
        <v>0</v>
      </c>
      <c r="G3473" s="1095">
        <f t="shared" si="219"/>
        <v>0</v>
      </c>
      <c r="H3473" s="1090" t="str">
        <f t="shared" ca="1" si="220"/>
        <v/>
      </c>
      <c r="I3473" s="1109"/>
      <c r="J3473" s="1109"/>
      <c r="K3473" s="1112"/>
      <c r="L3473" s="1091"/>
      <c r="M3473" s="1091"/>
      <c r="N3473" s="1091"/>
      <c r="O3473" s="1091"/>
      <c r="P3473" s="1096"/>
      <c r="Q3473" s="1096"/>
      <c r="R3473" s="1096"/>
      <c r="S3473" s="1091"/>
    </row>
    <row r="3474" spans="1:19" x14ac:dyDescent="0.3">
      <c r="A3474" s="1090">
        <v>3469</v>
      </c>
      <c r="B3474" s="1091"/>
      <c r="C3474" s="1091"/>
      <c r="D3474" s="1097"/>
      <c r="E3474" s="1093">
        <f t="shared" si="217"/>
        <v>0</v>
      </c>
      <c r="F3474" s="1094">
        <f t="shared" si="218"/>
        <v>0</v>
      </c>
      <c r="G3474" s="1095">
        <f t="shared" si="219"/>
        <v>0</v>
      </c>
      <c r="H3474" s="1090" t="str">
        <f t="shared" ca="1" si="220"/>
        <v/>
      </c>
      <c r="I3474" s="1109"/>
      <c r="J3474" s="1109"/>
      <c r="K3474" s="1112"/>
      <c r="L3474" s="1091"/>
      <c r="M3474" s="1091"/>
      <c r="N3474" s="1091"/>
      <c r="O3474" s="1091"/>
      <c r="P3474" s="1096"/>
      <c r="Q3474" s="1096"/>
      <c r="R3474" s="1096"/>
      <c r="S3474" s="1091"/>
    </row>
    <row r="3475" spans="1:19" x14ac:dyDescent="0.3">
      <c r="A3475" s="1090">
        <v>3470</v>
      </c>
      <c r="B3475" s="1091"/>
      <c r="C3475" s="1091"/>
      <c r="D3475" s="1097"/>
      <c r="E3475" s="1093">
        <f t="shared" si="217"/>
        <v>0</v>
      </c>
      <c r="F3475" s="1094">
        <f t="shared" si="218"/>
        <v>0</v>
      </c>
      <c r="G3475" s="1095">
        <f t="shared" si="219"/>
        <v>0</v>
      </c>
      <c r="H3475" s="1090" t="str">
        <f t="shared" ca="1" si="220"/>
        <v/>
      </c>
      <c r="I3475" s="1109"/>
      <c r="J3475" s="1109"/>
      <c r="K3475" s="1112"/>
      <c r="L3475" s="1091"/>
      <c r="M3475" s="1091"/>
      <c r="N3475" s="1091"/>
      <c r="O3475" s="1091"/>
      <c r="P3475" s="1096"/>
      <c r="Q3475" s="1096"/>
      <c r="R3475" s="1096"/>
      <c r="S3475" s="1091"/>
    </row>
    <row r="3476" spans="1:19" x14ac:dyDescent="0.3">
      <c r="A3476" s="1090">
        <v>3471</v>
      </c>
      <c r="B3476" s="1091"/>
      <c r="C3476" s="1091"/>
      <c r="D3476" s="1097"/>
      <c r="E3476" s="1093">
        <f t="shared" si="217"/>
        <v>0</v>
      </c>
      <c r="F3476" s="1094">
        <f t="shared" si="218"/>
        <v>0</v>
      </c>
      <c r="G3476" s="1095">
        <f t="shared" si="219"/>
        <v>0</v>
      </c>
      <c r="H3476" s="1090" t="str">
        <f t="shared" ca="1" si="220"/>
        <v/>
      </c>
      <c r="I3476" s="1109"/>
      <c r="J3476" s="1109"/>
      <c r="K3476" s="1112"/>
      <c r="L3476" s="1091"/>
      <c r="M3476" s="1091"/>
      <c r="N3476" s="1091"/>
      <c r="O3476" s="1091"/>
      <c r="P3476" s="1096"/>
      <c r="Q3476" s="1096"/>
      <c r="R3476" s="1096"/>
      <c r="S3476" s="1091"/>
    </row>
    <row r="3477" spans="1:19" x14ac:dyDescent="0.3">
      <c r="A3477" s="1090">
        <v>3472</v>
      </c>
      <c r="B3477" s="1091"/>
      <c r="C3477" s="1091"/>
      <c r="D3477" s="1097"/>
      <c r="E3477" s="1093">
        <f t="shared" si="217"/>
        <v>0</v>
      </c>
      <c r="F3477" s="1094">
        <f t="shared" si="218"/>
        <v>0</v>
      </c>
      <c r="G3477" s="1095">
        <f t="shared" si="219"/>
        <v>0</v>
      </c>
      <c r="H3477" s="1090" t="str">
        <f t="shared" ca="1" si="220"/>
        <v/>
      </c>
      <c r="I3477" s="1109"/>
      <c r="J3477" s="1109"/>
      <c r="K3477" s="1112"/>
      <c r="L3477" s="1091"/>
      <c r="M3477" s="1091"/>
      <c r="N3477" s="1091"/>
      <c r="O3477" s="1091"/>
      <c r="P3477" s="1096"/>
      <c r="Q3477" s="1096"/>
      <c r="R3477" s="1096"/>
      <c r="S3477" s="1091"/>
    </row>
    <row r="3478" spans="1:19" x14ac:dyDescent="0.3">
      <c r="A3478" s="1090">
        <v>3473</v>
      </c>
      <c r="B3478" s="1091"/>
      <c r="C3478" s="1091"/>
      <c r="D3478" s="1097"/>
      <c r="E3478" s="1093">
        <f t="shared" si="217"/>
        <v>0</v>
      </c>
      <c r="F3478" s="1094">
        <f t="shared" si="218"/>
        <v>0</v>
      </c>
      <c r="G3478" s="1095">
        <f t="shared" si="219"/>
        <v>0</v>
      </c>
      <c r="H3478" s="1090" t="str">
        <f t="shared" ca="1" si="220"/>
        <v/>
      </c>
      <c r="I3478" s="1109"/>
      <c r="J3478" s="1109"/>
      <c r="K3478" s="1112"/>
      <c r="L3478" s="1091"/>
      <c r="M3478" s="1091"/>
      <c r="N3478" s="1091"/>
      <c r="O3478" s="1091"/>
      <c r="P3478" s="1096"/>
      <c r="Q3478" s="1096"/>
      <c r="R3478" s="1096"/>
      <c r="S3478" s="1091"/>
    </row>
    <row r="3479" spans="1:19" x14ac:dyDescent="0.3">
      <c r="A3479" s="1090">
        <v>3474</v>
      </c>
      <c r="B3479" s="1091"/>
      <c r="C3479" s="1091"/>
      <c r="D3479" s="1097"/>
      <c r="E3479" s="1093">
        <f t="shared" si="217"/>
        <v>0</v>
      </c>
      <c r="F3479" s="1094">
        <f t="shared" si="218"/>
        <v>0</v>
      </c>
      <c r="G3479" s="1095">
        <f t="shared" si="219"/>
        <v>0</v>
      </c>
      <c r="H3479" s="1090" t="str">
        <f t="shared" ca="1" si="220"/>
        <v/>
      </c>
      <c r="I3479" s="1109"/>
      <c r="J3479" s="1109"/>
      <c r="K3479" s="1112"/>
      <c r="L3479" s="1091"/>
      <c r="M3479" s="1091"/>
      <c r="N3479" s="1091"/>
      <c r="O3479" s="1091"/>
      <c r="P3479" s="1096"/>
      <c r="Q3479" s="1096"/>
      <c r="R3479" s="1096"/>
      <c r="S3479" s="1091"/>
    </row>
    <row r="3480" spans="1:19" x14ac:dyDescent="0.3">
      <c r="A3480" s="1090">
        <v>3475</v>
      </c>
      <c r="B3480" s="1091"/>
      <c r="C3480" s="1091"/>
      <c r="D3480" s="1097"/>
      <c r="E3480" s="1093">
        <f t="shared" si="217"/>
        <v>0</v>
      </c>
      <c r="F3480" s="1094">
        <f t="shared" si="218"/>
        <v>0</v>
      </c>
      <c r="G3480" s="1095">
        <f t="shared" si="219"/>
        <v>0</v>
      </c>
      <c r="H3480" s="1090" t="str">
        <f t="shared" ca="1" si="220"/>
        <v/>
      </c>
      <c r="I3480" s="1109"/>
      <c r="J3480" s="1109"/>
      <c r="K3480" s="1112"/>
      <c r="L3480" s="1091"/>
      <c r="M3480" s="1091"/>
      <c r="N3480" s="1091"/>
      <c r="O3480" s="1091"/>
      <c r="P3480" s="1096"/>
      <c r="Q3480" s="1096"/>
      <c r="R3480" s="1096"/>
      <c r="S3480" s="1091"/>
    </row>
    <row r="3481" spans="1:19" x14ac:dyDescent="0.3">
      <c r="A3481" s="1090">
        <v>3476</v>
      </c>
      <c r="B3481" s="1091"/>
      <c r="C3481" s="1091"/>
      <c r="D3481" s="1097"/>
      <c r="E3481" s="1093">
        <f t="shared" si="217"/>
        <v>0</v>
      </c>
      <c r="F3481" s="1094">
        <f t="shared" si="218"/>
        <v>0</v>
      </c>
      <c r="G3481" s="1095">
        <f t="shared" si="219"/>
        <v>0</v>
      </c>
      <c r="H3481" s="1090" t="str">
        <f t="shared" ca="1" si="220"/>
        <v/>
      </c>
      <c r="I3481" s="1109"/>
      <c r="J3481" s="1109"/>
      <c r="K3481" s="1112"/>
      <c r="L3481" s="1091"/>
      <c r="M3481" s="1091"/>
      <c r="N3481" s="1091"/>
      <c r="O3481" s="1091"/>
      <c r="P3481" s="1096"/>
      <c r="Q3481" s="1096"/>
      <c r="R3481" s="1096"/>
      <c r="S3481" s="1091"/>
    </row>
    <row r="3482" spans="1:19" x14ac:dyDescent="0.3">
      <c r="A3482" s="1090">
        <v>3477</v>
      </c>
      <c r="B3482" s="1091"/>
      <c r="C3482" s="1091"/>
      <c r="D3482" s="1097"/>
      <c r="E3482" s="1093">
        <f t="shared" si="217"/>
        <v>0</v>
      </c>
      <c r="F3482" s="1094">
        <f t="shared" si="218"/>
        <v>0</v>
      </c>
      <c r="G3482" s="1095">
        <f t="shared" si="219"/>
        <v>0</v>
      </c>
      <c r="H3482" s="1090" t="str">
        <f t="shared" ca="1" si="220"/>
        <v/>
      </c>
      <c r="I3482" s="1109"/>
      <c r="J3482" s="1109"/>
      <c r="K3482" s="1112"/>
      <c r="L3482" s="1091"/>
      <c r="M3482" s="1091"/>
      <c r="N3482" s="1091"/>
      <c r="O3482" s="1091"/>
      <c r="P3482" s="1096"/>
      <c r="Q3482" s="1096"/>
      <c r="R3482" s="1096"/>
      <c r="S3482" s="1091"/>
    </row>
    <row r="3483" spans="1:19" x14ac:dyDescent="0.3">
      <c r="A3483" s="1090">
        <v>3478</v>
      </c>
      <c r="B3483" s="1091"/>
      <c r="C3483" s="1091"/>
      <c r="D3483" s="1097"/>
      <c r="E3483" s="1093">
        <f t="shared" si="217"/>
        <v>0</v>
      </c>
      <c r="F3483" s="1094">
        <f t="shared" si="218"/>
        <v>0</v>
      </c>
      <c r="G3483" s="1095">
        <f t="shared" si="219"/>
        <v>0</v>
      </c>
      <c r="H3483" s="1090" t="str">
        <f t="shared" ca="1" si="220"/>
        <v/>
      </c>
      <c r="I3483" s="1109"/>
      <c r="J3483" s="1109"/>
      <c r="K3483" s="1112"/>
      <c r="L3483" s="1091"/>
      <c r="M3483" s="1091"/>
      <c r="N3483" s="1091"/>
      <c r="O3483" s="1091"/>
      <c r="P3483" s="1096"/>
      <c r="Q3483" s="1096"/>
      <c r="R3483" s="1096"/>
      <c r="S3483" s="1091"/>
    </row>
    <row r="3484" spans="1:19" x14ac:dyDescent="0.3">
      <c r="A3484" s="1090">
        <v>3479</v>
      </c>
      <c r="B3484" s="1091"/>
      <c r="C3484" s="1091"/>
      <c r="D3484" s="1097"/>
      <c r="E3484" s="1093">
        <f t="shared" si="217"/>
        <v>0</v>
      </c>
      <c r="F3484" s="1094">
        <f t="shared" si="218"/>
        <v>0</v>
      </c>
      <c r="G3484" s="1095">
        <f t="shared" si="219"/>
        <v>0</v>
      </c>
      <c r="H3484" s="1090" t="str">
        <f t="shared" ca="1" si="220"/>
        <v/>
      </c>
      <c r="I3484" s="1109"/>
      <c r="J3484" s="1109"/>
      <c r="K3484" s="1112"/>
      <c r="L3484" s="1091"/>
      <c r="M3484" s="1091"/>
      <c r="N3484" s="1091"/>
      <c r="O3484" s="1091"/>
      <c r="P3484" s="1096"/>
      <c r="Q3484" s="1096"/>
      <c r="R3484" s="1096"/>
      <c r="S3484" s="1091"/>
    </row>
    <row r="3485" spans="1:19" x14ac:dyDescent="0.3">
      <c r="A3485" s="1090">
        <v>3480</v>
      </c>
      <c r="B3485" s="1091"/>
      <c r="C3485" s="1091"/>
      <c r="D3485" s="1097"/>
      <c r="E3485" s="1093">
        <f t="shared" si="217"/>
        <v>0</v>
      </c>
      <c r="F3485" s="1094">
        <f t="shared" si="218"/>
        <v>0</v>
      </c>
      <c r="G3485" s="1095">
        <f t="shared" si="219"/>
        <v>0</v>
      </c>
      <c r="H3485" s="1090" t="str">
        <f t="shared" ca="1" si="220"/>
        <v/>
      </c>
      <c r="I3485" s="1109"/>
      <c r="J3485" s="1109"/>
      <c r="K3485" s="1112"/>
      <c r="L3485" s="1091"/>
      <c r="M3485" s="1091"/>
      <c r="N3485" s="1091"/>
      <c r="O3485" s="1091"/>
      <c r="P3485" s="1096"/>
      <c r="Q3485" s="1096"/>
      <c r="R3485" s="1096"/>
      <c r="S3485" s="1091"/>
    </row>
    <row r="3486" spans="1:19" x14ac:dyDescent="0.3">
      <c r="A3486" s="1090">
        <v>3481</v>
      </c>
      <c r="B3486" s="1091"/>
      <c r="C3486" s="1091"/>
      <c r="D3486" s="1097"/>
      <c r="E3486" s="1093">
        <f t="shared" si="217"/>
        <v>0</v>
      </c>
      <c r="F3486" s="1094">
        <f t="shared" si="218"/>
        <v>0</v>
      </c>
      <c r="G3486" s="1095">
        <f t="shared" si="219"/>
        <v>0</v>
      </c>
      <c r="H3486" s="1090" t="str">
        <f t="shared" ca="1" si="220"/>
        <v/>
      </c>
      <c r="I3486" s="1109"/>
      <c r="J3486" s="1109"/>
      <c r="K3486" s="1112"/>
      <c r="L3486" s="1091"/>
      <c r="M3486" s="1091"/>
      <c r="N3486" s="1091"/>
      <c r="O3486" s="1091"/>
      <c r="P3486" s="1096"/>
      <c r="Q3486" s="1096"/>
      <c r="R3486" s="1096"/>
      <c r="S3486" s="1091"/>
    </row>
    <row r="3487" spans="1:19" x14ac:dyDescent="0.3">
      <c r="A3487" s="1090">
        <v>3482</v>
      </c>
      <c r="B3487" s="1091"/>
      <c r="C3487" s="1091"/>
      <c r="D3487" s="1097"/>
      <c r="E3487" s="1093">
        <f t="shared" si="217"/>
        <v>0</v>
      </c>
      <c r="F3487" s="1094">
        <f t="shared" si="218"/>
        <v>0</v>
      </c>
      <c r="G3487" s="1095">
        <f t="shared" si="219"/>
        <v>0</v>
      </c>
      <c r="H3487" s="1090" t="str">
        <f t="shared" ca="1" si="220"/>
        <v/>
      </c>
      <c r="I3487" s="1109"/>
      <c r="J3487" s="1109"/>
      <c r="K3487" s="1112"/>
      <c r="L3487" s="1091"/>
      <c r="M3487" s="1091"/>
      <c r="N3487" s="1091"/>
      <c r="O3487" s="1091"/>
      <c r="P3487" s="1096"/>
      <c r="Q3487" s="1096"/>
      <c r="R3487" s="1096"/>
      <c r="S3487" s="1091"/>
    </row>
    <row r="3488" spans="1:19" x14ac:dyDescent="0.3">
      <c r="A3488" s="1090">
        <v>3483</v>
      </c>
      <c r="B3488" s="1091"/>
      <c r="C3488" s="1091"/>
      <c r="D3488" s="1097"/>
      <c r="E3488" s="1093">
        <f t="shared" si="217"/>
        <v>0</v>
      </c>
      <c r="F3488" s="1094">
        <f t="shared" si="218"/>
        <v>0</v>
      </c>
      <c r="G3488" s="1095">
        <f t="shared" si="219"/>
        <v>0</v>
      </c>
      <c r="H3488" s="1090" t="str">
        <f t="shared" ca="1" si="220"/>
        <v/>
      </c>
      <c r="I3488" s="1109"/>
      <c r="J3488" s="1109"/>
      <c r="K3488" s="1112"/>
      <c r="L3488" s="1091"/>
      <c r="M3488" s="1091"/>
      <c r="N3488" s="1091"/>
      <c r="O3488" s="1091"/>
      <c r="P3488" s="1096"/>
      <c r="Q3488" s="1096"/>
      <c r="R3488" s="1096"/>
      <c r="S3488" s="1091"/>
    </row>
    <row r="3489" spans="1:19" x14ac:dyDescent="0.3">
      <c r="A3489" s="1090">
        <v>3484</v>
      </c>
      <c r="B3489" s="1091"/>
      <c r="C3489" s="1091"/>
      <c r="D3489" s="1097"/>
      <c r="E3489" s="1093">
        <f t="shared" si="217"/>
        <v>0</v>
      </c>
      <c r="F3489" s="1094">
        <f t="shared" si="218"/>
        <v>0</v>
      </c>
      <c r="G3489" s="1095">
        <f t="shared" si="219"/>
        <v>0</v>
      </c>
      <c r="H3489" s="1090" t="str">
        <f t="shared" ca="1" si="220"/>
        <v/>
      </c>
      <c r="I3489" s="1109"/>
      <c r="J3489" s="1109"/>
      <c r="K3489" s="1112"/>
      <c r="L3489" s="1091"/>
      <c r="M3489" s="1091"/>
      <c r="N3489" s="1091"/>
      <c r="O3489" s="1091"/>
      <c r="P3489" s="1096"/>
      <c r="Q3489" s="1096"/>
      <c r="R3489" s="1096"/>
      <c r="S3489" s="1091"/>
    </row>
    <row r="3490" spans="1:19" x14ac:dyDescent="0.3">
      <c r="A3490" s="1090">
        <v>3485</v>
      </c>
      <c r="B3490" s="1091"/>
      <c r="C3490" s="1091"/>
      <c r="D3490" s="1097"/>
      <c r="E3490" s="1093">
        <f t="shared" si="217"/>
        <v>0</v>
      </c>
      <c r="F3490" s="1094">
        <f t="shared" si="218"/>
        <v>0</v>
      </c>
      <c r="G3490" s="1095">
        <f t="shared" si="219"/>
        <v>0</v>
      </c>
      <c r="H3490" s="1090" t="str">
        <f t="shared" ca="1" si="220"/>
        <v/>
      </c>
      <c r="I3490" s="1109"/>
      <c r="J3490" s="1109"/>
      <c r="K3490" s="1112"/>
      <c r="L3490" s="1091"/>
      <c r="M3490" s="1091"/>
      <c r="N3490" s="1091"/>
      <c r="O3490" s="1091"/>
      <c r="P3490" s="1096"/>
      <c r="Q3490" s="1096"/>
      <c r="R3490" s="1096"/>
      <c r="S3490" s="1091"/>
    </row>
    <row r="3491" spans="1:19" x14ac:dyDescent="0.3">
      <c r="A3491" s="1090">
        <v>3486</v>
      </c>
      <c r="B3491" s="1091"/>
      <c r="C3491" s="1091"/>
      <c r="D3491" s="1097"/>
      <c r="E3491" s="1093">
        <f t="shared" si="217"/>
        <v>0</v>
      </c>
      <c r="F3491" s="1094">
        <f t="shared" si="218"/>
        <v>0</v>
      </c>
      <c r="G3491" s="1095">
        <f t="shared" si="219"/>
        <v>0</v>
      </c>
      <c r="H3491" s="1090" t="str">
        <f t="shared" ca="1" si="220"/>
        <v/>
      </c>
      <c r="I3491" s="1109"/>
      <c r="J3491" s="1109"/>
      <c r="K3491" s="1112"/>
      <c r="L3491" s="1091"/>
      <c r="M3491" s="1091"/>
      <c r="N3491" s="1091"/>
      <c r="O3491" s="1091"/>
      <c r="P3491" s="1096"/>
      <c r="Q3491" s="1096"/>
      <c r="R3491" s="1096"/>
      <c r="S3491" s="1091"/>
    </row>
    <row r="3492" spans="1:19" x14ac:dyDescent="0.3">
      <c r="A3492" s="1090">
        <v>3487</v>
      </c>
      <c r="B3492" s="1091"/>
      <c r="C3492" s="1091"/>
      <c r="D3492" s="1097"/>
      <c r="E3492" s="1093">
        <f t="shared" si="217"/>
        <v>0</v>
      </c>
      <c r="F3492" s="1094">
        <f t="shared" si="218"/>
        <v>0</v>
      </c>
      <c r="G3492" s="1095">
        <f t="shared" si="219"/>
        <v>0</v>
      </c>
      <c r="H3492" s="1090" t="str">
        <f t="shared" ca="1" si="220"/>
        <v/>
      </c>
      <c r="I3492" s="1109"/>
      <c r="J3492" s="1109"/>
      <c r="K3492" s="1112"/>
      <c r="L3492" s="1091"/>
      <c r="M3492" s="1091"/>
      <c r="N3492" s="1091"/>
      <c r="O3492" s="1091"/>
      <c r="P3492" s="1096"/>
      <c r="Q3492" s="1096"/>
      <c r="R3492" s="1096"/>
      <c r="S3492" s="1091"/>
    </row>
    <row r="3493" spans="1:19" x14ac:dyDescent="0.3">
      <c r="A3493" s="1090">
        <v>3488</v>
      </c>
      <c r="B3493" s="1091"/>
      <c r="C3493" s="1091"/>
      <c r="D3493" s="1097"/>
      <c r="E3493" s="1093">
        <f t="shared" si="217"/>
        <v>0</v>
      </c>
      <c r="F3493" s="1094">
        <f t="shared" si="218"/>
        <v>0</v>
      </c>
      <c r="G3493" s="1095">
        <f t="shared" si="219"/>
        <v>0</v>
      </c>
      <c r="H3493" s="1090" t="str">
        <f t="shared" ca="1" si="220"/>
        <v/>
      </c>
      <c r="I3493" s="1109"/>
      <c r="J3493" s="1109"/>
      <c r="K3493" s="1112"/>
      <c r="L3493" s="1091"/>
      <c r="M3493" s="1091"/>
      <c r="N3493" s="1091"/>
      <c r="O3493" s="1091"/>
      <c r="P3493" s="1096"/>
      <c r="Q3493" s="1096"/>
      <c r="R3493" s="1096"/>
      <c r="S3493" s="1091"/>
    </row>
    <row r="3494" spans="1:19" x14ac:dyDescent="0.3">
      <c r="A3494" s="1090">
        <v>3489</v>
      </c>
      <c r="B3494" s="1091"/>
      <c r="C3494" s="1091"/>
      <c r="D3494" s="1097"/>
      <c r="E3494" s="1093">
        <f t="shared" si="217"/>
        <v>0</v>
      </c>
      <c r="F3494" s="1094">
        <f t="shared" si="218"/>
        <v>0</v>
      </c>
      <c r="G3494" s="1095">
        <f t="shared" si="219"/>
        <v>0</v>
      </c>
      <c r="H3494" s="1090" t="str">
        <f t="shared" ca="1" si="220"/>
        <v/>
      </c>
      <c r="I3494" s="1109"/>
      <c r="J3494" s="1109"/>
      <c r="K3494" s="1112"/>
      <c r="L3494" s="1091"/>
      <c r="M3494" s="1091"/>
      <c r="N3494" s="1091"/>
      <c r="O3494" s="1091"/>
      <c r="P3494" s="1096"/>
      <c r="Q3494" s="1096"/>
      <c r="R3494" s="1096"/>
      <c r="S3494" s="1091"/>
    </row>
    <row r="3495" spans="1:19" x14ac:dyDescent="0.3">
      <c r="A3495" s="1090">
        <v>3490</v>
      </c>
      <c r="B3495" s="1091"/>
      <c r="C3495" s="1091"/>
      <c r="D3495" s="1097"/>
      <c r="E3495" s="1093">
        <f t="shared" si="217"/>
        <v>0</v>
      </c>
      <c r="F3495" s="1094">
        <f t="shared" si="218"/>
        <v>0</v>
      </c>
      <c r="G3495" s="1095">
        <f t="shared" si="219"/>
        <v>0</v>
      </c>
      <c r="H3495" s="1090" t="str">
        <f t="shared" ca="1" si="220"/>
        <v/>
      </c>
      <c r="I3495" s="1109"/>
      <c r="J3495" s="1109"/>
      <c r="K3495" s="1112"/>
      <c r="L3495" s="1091"/>
      <c r="M3495" s="1091"/>
      <c r="N3495" s="1091"/>
      <c r="O3495" s="1091"/>
      <c r="P3495" s="1096"/>
      <c r="Q3495" s="1096"/>
      <c r="R3495" s="1096"/>
      <c r="S3495" s="1091"/>
    </row>
    <row r="3496" spans="1:19" x14ac:dyDescent="0.3">
      <c r="A3496" s="1090">
        <v>3491</v>
      </c>
      <c r="B3496" s="1091"/>
      <c r="C3496" s="1091"/>
      <c r="D3496" s="1097"/>
      <c r="E3496" s="1093">
        <f t="shared" si="217"/>
        <v>0</v>
      </c>
      <c r="F3496" s="1094">
        <f t="shared" si="218"/>
        <v>0</v>
      </c>
      <c r="G3496" s="1095">
        <f t="shared" si="219"/>
        <v>0</v>
      </c>
      <c r="H3496" s="1090" t="str">
        <f t="shared" ca="1" si="220"/>
        <v/>
      </c>
      <c r="I3496" s="1109"/>
      <c r="J3496" s="1109"/>
      <c r="K3496" s="1112"/>
      <c r="L3496" s="1091"/>
      <c r="M3496" s="1091"/>
      <c r="N3496" s="1091"/>
      <c r="O3496" s="1091"/>
      <c r="P3496" s="1096"/>
      <c r="Q3496" s="1096"/>
      <c r="R3496" s="1096"/>
      <c r="S3496" s="1091"/>
    </row>
    <row r="3497" spans="1:19" x14ac:dyDescent="0.3">
      <c r="A3497" s="1090">
        <v>3492</v>
      </c>
      <c r="B3497" s="1091"/>
      <c r="C3497" s="1091"/>
      <c r="D3497" s="1097"/>
      <c r="E3497" s="1093">
        <f t="shared" si="217"/>
        <v>0</v>
      </c>
      <c r="F3497" s="1094">
        <f t="shared" si="218"/>
        <v>0</v>
      </c>
      <c r="G3497" s="1095">
        <f t="shared" si="219"/>
        <v>0</v>
      </c>
      <c r="H3497" s="1090" t="str">
        <f t="shared" ca="1" si="220"/>
        <v/>
      </c>
      <c r="I3497" s="1109"/>
      <c r="J3497" s="1109"/>
      <c r="K3497" s="1112"/>
      <c r="L3497" s="1091"/>
      <c r="M3497" s="1091"/>
      <c r="N3497" s="1091"/>
      <c r="O3497" s="1091"/>
      <c r="P3497" s="1096"/>
      <c r="Q3497" s="1096"/>
      <c r="R3497" s="1096"/>
      <c r="S3497" s="1091"/>
    </row>
    <row r="3498" spans="1:19" x14ac:dyDescent="0.3">
      <c r="A3498" s="1090">
        <v>3493</v>
      </c>
      <c r="B3498" s="1091"/>
      <c r="C3498" s="1091"/>
      <c r="D3498" s="1097"/>
      <c r="E3498" s="1093">
        <f t="shared" si="217"/>
        <v>0</v>
      </c>
      <c r="F3498" s="1094">
        <f t="shared" si="218"/>
        <v>0</v>
      </c>
      <c r="G3498" s="1095">
        <f t="shared" si="219"/>
        <v>0</v>
      </c>
      <c r="H3498" s="1090" t="str">
        <f t="shared" ca="1" si="220"/>
        <v/>
      </c>
      <c r="I3498" s="1109"/>
      <c r="J3498" s="1109"/>
      <c r="K3498" s="1112"/>
      <c r="L3498" s="1091"/>
      <c r="M3498" s="1091"/>
      <c r="N3498" s="1091"/>
      <c r="O3498" s="1091"/>
      <c r="P3498" s="1096"/>
      <c r="Q3498" s="1096"/>
      <c r="R3498" s="1096"/>
      <c r="S3498" s="1091"/>
    </row>
    <row r="3499" spans="1:19" x14ac:dyDescent="0.3">
      <c r="A3499" s="1090">
        <v>3494</v>
      </c>
      <c r="B3499" s="1091"/>
      <c r="C3499" s="1091"/>
      <c r="D3499" s="1097"/>
      <c r="E3499" s="1093">
        <f t="shared" si="217"/>
        <v>0</v>
      </c>
      <c r="F3499" s="1094">
        <f t="shared" si="218"/>
        <v>0</v>
      </c>
      <c r="G3499" s="1095">
        <f t="shared" si="219"/>
        <v>0</v>
      </c>
      <c r="H3499" s="1090" t="str">
        <f t="shared" ca="1" si="220"/>
        <v/>
      </c>
      <c r="I3499" s="1109"/>
      <c r="J3499" s="1109"/>
      <c r="K3499" s="1112"/>
      <c r="L3499" s="1091"/>
      <c r="M3499" s="1091"/>
      <c r="N3499" s="1091"/>
      <c r="O3499" s="1091"/>
      <c r="P3499" s="1096"/>
      <c r="Q3499" s="1096"/>
      <c r="R3499" s="1096"/>
      <c r="S3499" s="1091"/>
    </row>
    <row r="3500" spans="1:19" x14ac:dyDescent="0.3">
      <c r="A3500" s="1090">
        <v>3495</v>
      </c>
      <c r="B3500" s="1091"/>
      <c r="C3500" s="1091"/>
      <c r="D3500" s="1097"/>
      <c r="E3500" s="1093">
        <f t="shared" si="217"/>
        <v>0</v>
      </c>
      <c r="F3500" s="1094">
        <f t="shared" si="218"/>
        <v>0</v>
      </c>
      <c r="G3500" s="1095">
        <f t="shared" si="219"/>
        <v>0</v>
      </c>
      <c r="H3500" s="1090" t="str">
        <f t="shared" ca="1" si="220"/>
        <v/>
      </c>
      <c r="I3500" s="1109"/>
      <c r="J3500" s="1109"/>
      <c r="K3500" s="1112"/>
      <c r="L3500" s="1091"/>
      <c r="M3500" s="1091"/>
      <c r="N3500" s="1091"/>
      <c r="O3500" s="1091"/>
      <c r="P3500" s="1096"/>
      <c r="Q3500" s="1096"/>
      <c r="R3500" s="1096"/>
      <c r="S3500" s="1091"/>
    </row>
    <row r="3501" spans="1:19" x14ac:dyDescent="0.3">
      <c r="A3501" s="1090">
        <v>3496</v>
      </c>
      <c r="B3501" s="1091"/>
      <c r="C3501" s="1091"/>
      <c r="D3501" s="1097"/>
      <c r="E3501" s="1093">
        <f t="shared" si="217"/>
        <v>0</v>
      </c>
      <c r="F3501" s="1094">
        <f t="shared" si="218"/>
        <v>0</v>
      </c>
      <c r="G3501" s="1095">
        <f t="shared" si="219"/>
        <v>0</v>
      </c>
      <c r="H3501" s="1090" t="str">
        <f t="shared" ca="1" si="220"/>
        <v/>
      </c>
      <c r="I3501" s="1109"/>
      <c r="J3501" s="1109"/>
      <c r="K3501" s="1112"/>
      <c r="L3501" s="1091"/>
      <c r="M3501" s="1091"/>
      <c r="N3501" s="1091"/>
      <c r="O3501" s="1091"/>
      <c r="P3501" s="1096"/>
      <c r="Q3501" s="1096"/>
      <c r="R3501" s="1096"/>
      <c r="S3501" s="1091"/>
    </row>
    <row r="3502" spans="1:19" x14ac:dyDescent="0.3">
      <c r="A3502" s="1090">
        <v>3497</v>
      </c>
      <c r="B3502" s="1091"/>
      <c r="C3502" s="1091"/>
      <c r="D3502" s="1097"/>
      <c r="E3502" s="1093">
        <f t="shared" si="217"/>
        <v>0</v>
      </c>
      <c r="F3502" s="1094">
        <f t="shared" si="218"/>
        <v>0</v>
      </c>
      <c r="G3502" s="1095">
        <f t="shared" si="219"/>
        <v>0</v>
      </c>
      <c r="H3502" s="1090" t="str">
        <f t="shared" ca="1" si="220"/>
        <v/>
      </c>
      <c r="I3502" s="1109"/>
      <c r="J3502" s="1109"/>
      <c r="K3502" s="1112"/>
      <c r="L3502" s="1091"/>
      <c r="M3502" s="1091"/>
      <c r="N3502" s="1091"/>
      <c r="O3502" s="1091"/>
      <c r="P3502" s="1096"/>
      <c r="Q3502" s="1096"/>
      <c r="R3502" s="1096"/>
      <c r="S3502" s="1091"/>
    </row>
    <row r="3503" spans="1:19" x14ac:dyDescent="0.3">
      <c r="A3503" s="1090">
        <v>3498</v>
      </c>
      <c r="B3503" s="1091"/>
      <c r="C3503" s="1091"/>
      <c r="D3503" s="1097"/>
      <c r="E3503" s="1093">
        <f t="shared" si="217"/>
        <v>0</v>
      </c>
      <c r="F3503" s="1094">
        <f t="shared" si="218"/>
        <v>0</v>
      </c>
      <c r="G3503" s="1095">
        <f t="shared" si="219"/>
        <v>0</v>
      </c>
      <c r="H3503" s="1090" t="str">
        <f t="shared" ca="1" si="220"/>
        <v/>
      </c>
      <c r="I3503" s="1109"/>
      <c r="J3503" s="1109"/>
      <c r="K3503" s="1112"/>
      <c r="L3503" s="1091"/>
      <c r="M3503" s="1091"/>
      <c r="N3503" s="1091"/>
      <c r="O3503" s="1091"/>
      <c r="P3503" s="1096"/>
      <c r="Q3503" s="1096"/>
      <c r="R3503" s="1096"/>
      <c r="S3503" s="1091"/>
    </row>
    <row r="3504" spans="1:19" x14ac:dyDescent="0.3">
      <c r="A3504" s="1090">
        <v>3499</v>
      </c>
      <c r="B3504" s="1091"/>
      <c r="C3504" s="1091"/>
      <c r="D3504" s="1097"/>
      <c r="E3504" s="1093">
        <f t="shared" si="217"/>
        <v>0</v>
      </c>
      <c r="F3504" s="1094">
        <f t="shared" si="218"/>
        <v>0</v>
      </c>
      <c r="G3504" s="1095">
        <f t="shared" si="219"/>
        <v>0</v>
      </c>
      <c r="H3504" s="1090" t="str">
        <f t="shared" ca="1" si="220"/>
        <v/>
      </c>
      <c r="I3504" s="1109"/>
      <c r="J3504" s="1109"/>
      <c r="K3504" s="1112"/>
      <c r="L3504" s="1091"/>
      <c r="M3504" s="1091"/>
      <c r="N3504" s="1091"/>
      <c r="O3504" s="1091"/>
      <c r="P3504" s="1096"/>
      <c r="Q3504" s="1096"/>
      <c r="R3504" s="1096"/>
      <c r="S3504" s="1091"/>
    </row>
    <row r="3505" spans="1:19" x14ac:dyDescent="0.3">
      <c r="A3505" s="1090">
        <v>3500</v>
      </c>
      <c r="B3505" s="1091"/>
      <c r="C3505" s="1091"/>
      <c r="D3505" s="1097"/>
      <c r="E3505" s="1093">
        <f t="shared" si="217"/>
        <v>0</v>
      </c>
      <c r="F3505" s="1094">
        <f t="shared" si="218"/>
        <v>0</v>
      </c>
      <c r="G3505" s="1095">
        <f t="shared" si="219"/>
        <v>0</v>
      </c>
      <c r="H3505" s="1090" t="str">
        <f t="shared" ca="1" si="220"/>
        <v/>
      </c>
      <c r="I3505" s="1109"/>
      <c r="J3505" s="1109"/>
      <c r="K3505" s="1112"/>
      <c r="L3505" s="1091"/>
      <c r="M3505" s="1091"/>
      <c r="N3505" s="1091"/>
      <c r="O3505" s="1091"/>
      <c r="P3505" s="1096"/>
      <c r="Q3505" s="1096"/>
      <c r="R3505" s="1096"/>
      <c r="S3505" s="1091"/>
    </row>
    <row r="3506" spans="1:19" x14ac:dyDescent="0.3">
      <c r="A3506" s="1090">
        <v>3501</v>
      </c>
      <c r="B3506" s="1091"/>
      <c r="C3506" s="1091"/>
      <c r="D3506" s="1097"/>
      <c r="E3506" s="1093">
        <f t="shared" si="217"/>
        <v>0</v>
      </c>
      <c r="F3506" s="1094">
        <f t="shared" si="218"/>
        <v>0</v>
      </c>
      <c r="G3506" s="1095">
        <f t="shared" si="219"/>
        <v>0</v>
      </c>
      <c r="H3506" s="1090" t="str">
        <f t="shared" ca="1" si="220"/>
        <v/>
      </c>
      <c r="I3506" s="1109"/>
      <c r="J3506" s="1109"/>
      <c r="K3506" s="1112"/>
      <c r="L3506" s="1091"/>
      <c r="M3506" s="1091"/>
      <c r="N3506" s="1091"/>
      <c r="O3506" s="1091"/>
      <c r="P3506" s="1096"/>
      <c r="Q3506" s="1096"/>
      <c r="R3506" s="1096"/>
      <c r="S3506" s="1091"/>
    </row>
    <row r="3507" spans="1:19" x14ac:dyDescent="0.3">
      <c r="A3507" s="1090">
        <v>3502</v>
      </c>
      <c r="B3507" s="1091"/>
      <c r="C3507" s="1091"/>
      <c r="D3507" s="1097"/>
      <c r="E3507" s="1093">
        <f t="shared" si="217"/>
        <v>0</v>
      </c>
      <c r="F3507" s="1094">
        <f t="shared" si="218"/>
        <v>0</v>
      </c>
      <c r="G3507" s="1095">
        <f t="shared" si="219"/>
        <v>0</v>
      </c>
      <c r="H3507" s="1090" t="str">
        <f t="shared" ca="1" si="220"/>
        <v/>
      </c>
      <c r="I3507" s="1109"/>
      <c r="J3507" s="1109"/>
      <c r="K3507" s="1112"/>
      <c r="L3507" s="1091"/>
      <c r="M3507" s="1091"/>
      <c r="N3507" s="1091"/>
      <c r="O3507" s="1091"/>
      <c r="P3507" s="1096"/>
      <c r="Q3507" s="1096"/>
      <c r="R3507" s="1096"/>
      <c r="S3507" s="1091"/>
    </row>
    <row r="3508" spans="1:19" x14ac:dyDescent="0.3">
      <c r="A3508" s="1090">
        <v>3503</v>
      </c>
      <c r="B3508" s="1091"/>
      <c r="C3508" s="1091"/>
      <c r="D3508" s="1097"/>
      <c r="E3508" s="1093">
        <f t="shared" si="217"/>
        <v>0</v>
      </c>
      <c r="F3508" s="1094">
        <f t="shared" si="218"/>
        <v>0</v>
      </c>
      <c r="G3508" s="1095">
        <f t="shared" si="219"/>
        <v>0</v>
      </c>
      <c r="H3508" s="1090" t="str">
        <f t="shared" ca="1" si="220"/>
        <v/>
      </c>
      <c r="I3508" s="1109"/>
      <c r="J3508" s="1109"/>
      <c r="K3508" s="1112"/>
      <c r="L3508" s="1091"/>
      <c r="M3508" s="1091"/>
      <c r="N3508" s="1091"/>
      <c r="O3508" s="1091"/>
      <c r="P3508" s="1096"/>
      <c r="Q3508" s="1096"/>
      <c r="R3508" s="1096"/>
      <c r="S3508" s="1091"/>
    </row>
    <row r="3509" spans="1:19" x14ac:dyDescent="0.3">
      <c r="A3509" s="1090">
        <v>3504</v>
      </c>
      <c r="B3509" s="1091"/>
      <c r="C3509" s="1091"/>
      <c r="D3509" s="1097"/>
      <c r="E3509" s="1093">
        <f t="shared" si="217"/>
        <v>0</v>
      </c>
      <c r="F3509" s="1094">
        <f t="shared" si="218"/>
        <v>0</v>
      </c>
      <c r="G3509" s="1095">
        <f t="shared" si="219"/>
        <v>0</v>
      </c>
      <c r="H3509" s="1090" t="str">
        <f t="shared" ca="1" si="220"/>
        <v/>
      </c>
      <c r="I3509" s="1109"/>
      <c r="J3509" s="1109"/>
      <c r="K3509" s="1112"/>
      <c r="L3509" s="1091"/>
      <c r="M3509" s="1091"/>
      <c r="N3509" s="1091"/>
      <c r="O3509" s="1091"/>
      <c r="P3509" s="1096"/>
      <c r="Q3509" s="1096"/>
      <c r="R3509" s="1096"/>
      <c r="S3509" s="1091"/>
    </row>
    <row r="3510" spans="1:19" x14ac:dyDescent="0.3">
      <c r="A3510" s="1090">
        <v>3505</v>
      </c>
      <c r="B3510" s="1091"/>
      <c r="C3510" s="1091"/>
      <c r="D3510" s="1097"/>
      <c r="E3510" s="1093">
        <f t="shared" si="217"/>
        <v>0</v>
      </c>
      <c r="F3510" s="1094">
        <f t="shared" si="218"/>
        <v>0</v>
      </c>
      <c r="G3510" s="1095">
        <f t="shared" si="219"/>
        <v>0</v>
      </c>
      <c r="H3510" s="1090" t="str">
        <f t="shared" ca="1" si="220"/>
        <v/>
      </c>
      <c r="I3510" s="1109"/>
      <c r="J3510" s="1109"/>
      <c r="K3510" s="1112"/>
      <c r="L3510" s="1091"/>
      <c r="M3510" s="1091"/>
      <c r="N3510" s="1091"/>
      <c r="O3510" s="1091"/>
      <c r="P3510" s="1096"/>
      <c r="Q3510" s="1096"/>
      <c r="R3510" s="1096"/>
      <c r="S3510" s="1091"/>
    </row>
    <row r="3511" spans="1:19" x14ac:dyDescent="0.3">
      <c r="A3511" s="1090">
        <v>3506</v>
      </c>
      <c r="B3511" s="1091"/>
      <c r="C3511" s="1091"/>
      <c r="D3511" s="1097"/>
      <c r="E3511" s="1093">
        <f t="shared" si="217"/>
        <v>0</v>
      </c>
      <c r="F3511" s="1094">
        <f t="shared" si="218"/>
        <v>0</v>
      </c>
      <c r="G3511" s="1095">
        <f t="shared" si="219"/>
        <v>0</v>
      </c>
      <c r="H3511" s="1090" t="str">
        <f t="shared" ca="1" si="220"/>
        <v/>
      </c>
      <c r="I3511" s="1109"/>
      <c r="J3511" s="1109"/>
      <c r="K3511" s="1112"/>
      <c r="L3511" s="1091"/>
      <c r="M3511" s="1091"/>
      <c r="N3511" s="1091"/>
      <c r="O3511" s="1091"/>
      <c r="P3511" s="1096"/>
      <c r="Q3511" s="1096"/>
      <c r="R3511" s="1096"/>
      <c r="S3511" s="1091"/>
    </row>
    <row r="3512" spans="1:19" x14ac:dyDescent="0.3">
      <c r="A3512" s="1090">
        <v>3507</v>
      </c>
      <c r="B3512" s="1091"/>
      <c r="C3512" s="1091"/>
      <c r="D3512" s="1097"/>
      <c r="E3512" s="1093">
        <f t="shared" si="217"/>
        <v>0</v>
      </c>
      <c r="F3512" s="1094">
        <f t="shared" si="218"/>
        <v>0</v>
      </c>
      <c r="G3512" s="1095">
        <f t="shared" si="219"/>
        <v>0</v>
      </c>
      <c r="H3512" s="1090" t="str">
        <f t="shared" ca="1" si="220"/>
        <v/>
      </c>
      <c r="I3512" s="1109"/>
      <c r="J3512" s="1109"/>
      <c r="K3512" s="1112"/>
      <c r="L3512" s="1091"/>
      <c r="M3512" s="1091"/>
      <c r="N3512" s="1091"/>
      <c r="O3512" s="1091"/>
      <c r="P3512" s="1096"/>
      <c r="Q3512" s="1096"/>
      <c r="R3512" s="1096"/>
      <c r="S3512" s="1091"/>
    </row>
    <row r="3513" spans="1:19" x14ac:dyDescent="0.3">
      <c r="A3513" s="1090">
        <v>3508</v>
      </c>
      <c r="B3513" s="1091"/>
      <c r="C3513" s="1091"/>
      <c r="D3513" s="1097"/>
      <c r="E3513" s="1093">
        <f t="shared" si="217"/>
        <v>0</v>
      </c>
      <c r="F3513" s="1094">
        <f t="shared" si="218"/>
        <v>0</v>
      </c>
      <c r="G3513" s="1095">
        <f t="shared" si="219"/>
        <v>0</v>
      </c>
      <c r="H3513" s="1090" t="str">
        <f t="shared" ca="1" si="220"/>
        <v/>
      </c>
      <c r="I3513" s="1109"/>
      <c r="J3513" s="1109"/>
      <c r="K3513" s="1112"/>
      <c r="L3513" s="1091"/>
      <c r="M3513" s="1091"/>
      <c r="N3513" s="1091"/>
      <c r="O3513" s="1091"/>
      <c r="P3513" s="1096"/>
      <c r="Q3513" s="1096"/>
      <c r="R3513" s="1096"/>
      <c r="S3513" s="1091"/>
    </row>
    <row r="3514" spans="1:19" x14ac:dyDescent="0.3">
      <c r="A3514" s="1090">
        <v>3509</v>
      </c>
      <c r="B3514" s="1091"/>
      <c r="C3514" s="1091"/>
      <c r="D3514" s="1097"/>
      <c r="E3514" s="1093">
        <f t="shared" si="217"/>
        <v>0</v>
      </c>
      <c r="F3514" s="1094">
        <f t="shared" si="218"/>
        <v>0</v>
      </c>
      <c r="G3514" s="1095">
        <f t="shared" si="219"/>
        <v>0</v>
      </c>
      <c r="H3514" s="1090" t="str">
        <f t="shared" ca="1" si="220"/>
        <v/>
      </c>
      <c r="I3514" s="1109"/>
      <c r="J3514" s="1109"/>
      <c r="K3514" s="1112"/>
      <c r="L3514" s="1091"/>
      <c r="M3514" s="1091"/>
      <c r="N3514" s="1091"/>
      <c r="O3514" s="1091"/>
      <c r="P3514" s="1096"/>
      <c r="Q3514" s="1096"/>
      <c r="R3514" s="1096"/>
      <c r="S3514" s="1091"/>
    </row>
    <row r="3515" spans="1:19" x14ac:dyDescent="0.3">
      <c r="A3515" s="1090">
        <v>3510</v>
      </c>
      <c r="B3515" s="1091"/>
      <c r="C3515" s="1091"/>
      <c r="D3515" s="1097"/>
      <c r="E3515" s="1093">
        <f t="shared" si="217"/>
        <v>0</v>
      </c>
      <c r="F3515" s="1094">
        <f t="shared" si="218"/>
        <v>0</v>
      </c>
      <c r="G3515" s="1095">
        <f t="shared" si="219"/>
        <v>0</v>
      </c>
      <c r="H3515" s="1090" t="str">
        <f t="shared" ca="1" si="220"/>
        <v/>
      </c>
      <c r="I3515" s="1109"/>
      <c r="J3515" s="1109"/>
      <c r="K3515" s="1112"/>
      <c r="L3515" s="1091"/>
      <c r="M3515" s="1091"/>
      <c r="N3515" s="1091"/>
      <c r="O3515" s="1091"/>
      <c r="P3515" s="1096"/>
      <c r="Q3515" s="1096"/>
      <c r="R3515" s="1096"/>
      <c r="S3515" s="1091"/>
    </row>
    <row r="3516" spans="1:19" x14ac:dyDescent="0.3">
      <c r="A3516" s="1090">
        <v>3511</v>
      </c>
      <c r="B3516" s="1091"/>
      <c r="C3516" s="1091"/>
      <c r="D3516" s="1097"/>
      <c r="E3516" s="1093">
        <f t="shared" si="217"/>
        <v>0</v>
      </c>
      <c r="F3516" s="1094">
        <f t="shared" si="218"/>
        <v>0</v>
      </c>
      <c r="G3516" s="1095">
        <f t="shared" si="219"/>
        <v>0</v>
      </c>
      <c r="H3516" s="1090" t="str">
        <f t="shared" ca="1" si="220"/>
        <v/>
      </c>
      <c r="I3516" s="1109"/>
      <c r="J3516" s="1109"/>
      <c r="K3516" s="1112"/>
      <c r="L3516" s="1091"/>
      <c r="M3516" s="1091"/>
      <c r="N3516" s="1091"/>
      <c r="O3516" s="1091"/>
      <c r="P3516" s="1096"/>
      <c r="Q3516" s="1096"/>
      <c r="R3516" s="1096"/>
      <c r="S3516" s="1091"/>
    </row>
    <row r="3517" spans="1:19" x14ac:dyDescent="0.3">
      <c r="A3517" s="1090">
        <v>3512</v>
      </c>
      <c r="B3517" s="1091"/>
      <c r="C3517" s="1091"/>
      <c r="D3517" s="1097"/>
      <c r="E3517" s="1093">
        <f t="shared" si="217"/>
        <v>0</v>
      </c>
      <c r="F3517" s="1094">
        <f t="shared" si="218"/>
        <v>0</v>
      </c>
      <c r="G3517" s="1095">
        <f t="shared" si="219"/>
        <v>0</v>
      </c>
      <c r="H3517" s="1090" t="str">
        <f t="shared" ca="1" si="220"/>
        <v/>
      </c>
      <c r="I3517" s="1109"/>
      <c r="J3517" s="1109"/>
      <c r="K3517" s="1112"/>
      <c r="L3517" s="1091"/>
      <c r="M3517" s="1091"/>
      <c r="N3517" s="1091"/>
      <c r="O3517" s="1091"/>
      <c r="P3517" s="1096"/>
      <c r="Q3517" s="1096"/>
      <c r="R3517" s="1096"/>
      <c r="S3517" s="1091"/>
    </row>
    <row r="3518" spans="1:19" x14ac:dyDescent="0.3">
      <c r="A3518" s="1090">
        <v>3513</v>
      </c>
      <c r="B3518" s="1091"/>
      <c r="C3518" s="1091"/>
      <c r="D3518" s="1097"/>
      <c r="E3518" s="1093">
        <f t="shared" si="217"/>
        <v>0</v>
      </c>
      <c r="F3518" s="1094">
        <f t="shared" si="218"/>
        <v>0</v>
      </c>
      <c r="G3518" s="1095">
        <f t="shared" si="219"/>
        <v>0</v>
      </c>
      <c r="H3518" s="1090" t="str">
        <f t="shared" ca="1" si="220"/>
        <v/>
      </c>
      <c r="I3518" s="1109"/>
      <c r="J3518" s="1109"/>
      <c r="K3518" s="1112"/>
      <c r="L3518" s="1091"/>
      <c r="M3518" s="1091"/>
      <c r="N3518" s="1091"/>
      <c r="O3518" s="1091"/>
      <c r="P3518" s="1096"/>
      <c r="Q3518" s="1096"/>
      <c r="R3518" s="1096"/>
      <c r="S3518" s="1091"/>
    </row>
    <row r="3519" spans="1:19" x14ac:dyDescent="0.3">
      <c r="A3519" s="1090">
        <v>3514</v>
      </c>
      <c r="B3519" s="1091"/>
      <c r="C3519" s="1091"/>
      <c r="D3519" s="1097"/>
      <c r="E3519" s="1093">
        <f t="shared" si="217"/>
        <v>0</v>
      </c>
      <c r="F3519" s="1094">
        <f t="shared" si="218"/>
        <v>0</v>
      </c>
      <c r="G3519" s="1095">
        <f t="shared" si="219"/>
        <v>0</v>
      </c>
      <c r="H3519" s="1090" t="str">
        <f t="shared" ca="1" si="220"/>
        <v/>
      </c>
      <c r="I3519" s="1109"/>
      <c r="J3519" s="1109"/>
      <c r="K3519" s="1112"/>
      <c r="L3519" s="1091"/>
      <c r="M3519" s="1091"/>
      <c r="N3519" s="1091"/>
      <c r="O3519" s="1091"/>
      <c r="P3519" s="1096"/>
      <c r="Q3519" s="1096"/>
      <c r="R3519" s="1096"/>
      <c r="S3519" s="1091"/>
    </row>
    <row r="3520" spans="1:19" x14ac:dyDescent="0.3">
      <c r="A3520" s="1090">
        <v>3515</v>
      </c>
      <c r="B3520" s="1091"/>
      <c r="C3520" s="1091"/>
      <c r="D3520" s="1097"/>
      <c r="E3520" s="1093">
        <f t="shared" si="217"/>
        <v>0</v>
      </c>
      <c r="F3520" s="1094">
        <f t="shared" si="218"/>
        <v>0</v>
      </c>
      <c r="G3520" s="1095">
        <f t="shared" si="219"/>
        <v>0</v>
      </c>
      <c r="H3520" s="1090" t="str">
        <f t="shared" ca="1" si="220"/>
        <v/>
      </c>
      <c r="I3520" s="1109"/>
      <c r="J3520" s="1109"/>
      <c r="K3520" s="1112"/>
      <c r="L3520" s="1091"/>
      <c r="M3520" s="1091"/>
      <c r="N3520" s="1091"/>
      <c r="O3520" s="1091"/>
      <c r="P3520" s="1096"/>
      <c r="Q3520" s="1096"/>
      <c r="R3520" s="1096"/>
      <c r="S3520" s="1091"/>
    </row>
    <row r="3521" spans="1:19" x14ac:dyDescent="0.3">
      <c r="A3521" s="1090">
        <v>3516</v>
      </c>
      <c r="B3521" s="1091"/>
      <c r="C3521" s="1091"/>
      <c r="D3521" s="1097"/>
      <c r="E3521" s="1093">
        <f t="shared" si="217"/>
        <v>0</v>
      </c>
      <c r="F3521" s="1094">
        <f t="shared" si="218"/>
        <v>0</v>
      </c>
      <c r="G3521" s="1095">
        <f t="shared" si="219"/>
        <v>0</v>
      </c>
      <c r="H3521" s="1090" t="str">
        <f t="shared" ca="1" si="220"/>
        <v/>
      </c>
      <c r="I3521" s="1109"/>
      <c r="J3521" s="1109"/>
      <c r="K3521" s="1112"/>
      <c r="L3521" s="1091"/>
      <c r="M3521" s="1091"/>
      <c r="N3521" s="1091"/>
      <c r="O3521" s="1091"/>
      <c r="P3521" s="1096"/>
      <c r="Q3521" s="1096"/>
      <c r="R3521" s="1096"/>
      <c r="S3521" s="1091"/>
    </row>
    <row r="3522" spans="1:19" x14ac:dyDescent="0.3">
      <c r="A3522" s="1090">
        <v>3517</v>
      </c>
      <c r="B3522" s="1091"/>
      <c r="C3522" s="1091"/>
      <c r="D3522" s="1097"/>
      <c r="E3522" s="1093">
        <f t="shared" si="217"/>
        <v>0</v>
      </c>
      <c r="F3522" s="1094">
        <f t="shared" si="218"/>
        <v>0</v>
      </c>
      <c r="G3522" s="1095">
        <f t="shared" si="219"/>
        <v>0</v>
      </c>
      <c r="H3522" s="1090" t="str">
        <f t="shared" ca="1" si="220"/>
        <v/>
      </c>
      <c r="I3522" s="1109"/>
      <c r="J3522" s="1109"/>
      <c r="K3522" s="1112"/>
      <c r="L3522" s="1091"/>
      <c r="M3522" s="1091"/>
      <c r="N3522" s="1091"/>
      <c r="O3522" s="1091"/>
      <c r="P3522" s="1096"/>
      <c r="Q3522" s="1096"/>
      <c r="R3522" s="1096"/>
      <c r="S3522" s="1091"/>
    </row>
    <row r="3523" spans="1:19" x14ac:dyDescent="0.3">
      <c r="A3523" s="1090">
        <v>3518</v>
      </c>
      <c r="B3523" s="1091"/>
      <c r="C3523" s="1091"/>
      <c r="D3523" s="1097"/>
      <c r="E3523" s="1093">
        <f t="shared" si="217"/>
        <v>0</v>
      </c>
      <c r="F3523" s="1094">
        <f t="shared" si="218"/>
        <v>0</v>
      </c>
      <c r="G3523" s="1095">
        <f t="shared" si="219"/>
        <v>0</v>
      </c>
      <c r="H3523" s="1090" t="str">
        <f t="shared" ca="1" si="220"/>
        <v/>
      </c>
      <c r="I3523" s="1109"/>
      <c r="J3523" s="1109"/>
      <c r="K3523" s="1112"/>
      <c r="L3523" s="1091"/>
      <c r="M3523" s="1091"/>
      <c r="N3523" s="1091"/>
      <c r="O3523" s="1091"/>
      <c r="P3523" s="1096"/>
      <c r="Q3523" s="1096"/>
      <c r="R3523" s="1096"/>
      <c r="S3523" s="1091"/>
    </row>
    <row r="3524" spans="1:19" x14ac:dyDescent="0.3">
      <c r="A3524" s="1090">
        <v>3519</v>
      </c>
      <c r="B3524" s="1091"/>
      <c r="C3524" s="1091"/>
      <c r="D3524" s="1097"/>
      <c r="E3524" s="1093">
        <f t="shared" si="217"/>
        <v>0</v>
      </c>
      <c r="F3524" s="1094">
        <f t="shared" si="218"/>
        <v>0</v>
      </c>
      <c r="G3524" s="1095">
        <f t="shared" si="219"/>
        <v>0</v>
      </c>
      <c r="H3524" s="1090" t="str">
        <f t="shared" ca="1" si="220"/>
        <v/>
      </c>
      <c r="I3524" s="1109"/>
      <c r="J3524" s="1109"/>
      <c r="K3524" s="1112"/>
      <c r="L3524" s="1091"/>
      <c r="M3524" s="1091"/>
      <c r="N3524" s="1091"/>
      <c r="O3524" s="1091"/>
      <c r="P3524" s="1096"/>
      <c r="Q3524" s="1096"/>
      <c r="R3524" s="1096"/>
      <c r="S3524" s="1091"/>
    </row>
    <row r="3525" spans="1:19" x14ac:dyDescent="0.3">
      <c r="A3525" s="1090">
        <v>3520</v>
      </c>
      <c r="B3525" s="1091"/>
      <c r="C3525" s="1091"/>
      <c r="D3525" s="1097"/>
      <c r="E3525" s="1093">
        <f t="shared" si="217"/>
        <v>0</v>
      </c>
      <c r="F3525" s="1094">
        <f t="shared" si="218"/>
        <v>0</v>
      </c>
      <c r="G3525" s="1095">
        <f t="shared" si="219"/>
        <v>0</v>
      </c>
      <c r="H3525" s="1090" t="str">
        <f t="shared" ca="1" si="220"/>
        <v/>
      </c>
      <c r="I3525" s="1109"/>
      <c r="J3525" s="1109"/>
      <c r="K3525" s="1112"/>
      <c r="L3525" s="1091"/>
      <c r="M3525" s="1091"/>
      <c r="N3525" s="1091"/>
      <c r="O3525" s="1091"/>
      <c r="P3525" s="1096"/>
      <c r="Q3525" s="1096"/>
      <c r="R3525" s="1096"/>
      <c r="S3525" s="1091"/>
    </row>
    <row r="3526" spans="1:19" x14ac:dyDescent="0.3">
      <c r="A3526" s="1090">
        <v>3521</v>
      </c>
      <c r="B3526" s="1091"/>
      <c r="C3526" s="1091"/>
      <c r="D3526" s="1097"/>
      <c r="E3526" s="1093">
        <f t="shared" si="217"/>
        <v>0</v>
      </c>
      <c r="F3526" s="1094">
        <f t="shared" si="218"/>
        <v>0</v>
      </c>
      <c r="G3526" s="1095">
        <f t="shared" si="219"/>
        <v>0</v>
      </c>
      <c r="H3526" s="1090" t="str">
        <f t="shared" ca="1" si="220"/>
        <v/>
      </c>
      <c r="I3526" s="1109"/>
      <c r="J3526" s="1109"/>
      <c r="K3526" s="1112"/>
      <c r="L3526" s="1091"/>
      <c r="M3526" s="1091"/>
      <c r="N3526" s="1091"/>
      <c r="O3526" s="1091"/>
      <c r="P3526" s="1096"/>
      <c r="Q3526" s="1096"/>
      <c r="R3526" s="1096"/>
      <c r="S3526" s="1091"/>
    </row>
    <row r="3527" spans="1:19" x14ac:dyDescent="0.3">
      <c r="A3527" s="1090">
        <v>3522</v>
      </c>
      <c r="B3527" s="1091"/>
      <c r="C3527" s="1091"/>
      <c r="D3527" s="1097"/>
      <c r="E3527" s="1093">
        <f t="shared" ref="E3527:E3590" si="221">D3527</f>
        <v>0</v>
      </c>
      <c r="F3527" s="1094">
        <f t="shared" ref="F3527:F3590" si="222">D3527</f>
        <v>0</v>
      </c>
      <c r="G3527" s="1095">
        <f t="shared" ref="G3527:G3590" si="223">D3527</f>
        <v>0</v>
      </c>
      <c r="H3527" s="1090" t="str">
        <f t="shared" ref="H3527:H3590" ca="1" si="224">IF(ISBLANK(D3527),"",DATEDIF(G3527,TODAY(),"y"))</f>
        <v/>
      </c>
      <c r="I3527" s="1109"/>
      <c r="J3527" s="1109"/>
      <c r="K3527" s="1112"/>
      <c r="L3527" s="1091"/>
      <c r="M3527" s="1091"/>
      <c r="N3527" s="1091"/>
      <c r="O3527" s="1091"/>
      <c r="P3527" s="1096"/>
      <c r="Q3527" s="1096"/>
      <c r="R3527" s="1096"/>
      <c r="S3527" s="1091"/>
    </row>
    <row r="3528" spans="1:19" x14ac:dyDescent="0.3">
      <c r="A3528" s="1090">
        <v>3523</v>
      </c>
      <c r="B3528" s="1091"/>
      <c r="C3528" s="1091"/>
      <c r="D3528" s="1097"/>
      <c r="E3528" s="1093">
        <f t="shared" si="221"/>
        <v>0</v>
      </c>
      <c r="F3528" s="1094">
        <f t="shared" si="222"/>
        <v>0</v>
      </c>
      <c r="G3528" s="1095">
        <f t="shared" si="223"/>
        <v>0</v>
      </c>
      <c r="H3528" s="1090" t="str">
        <f t="shared" ca="1" si="224"/>
        <v/>
      </c>
      <c r="I3528" s="1109"/>
      <c r="J3528" s="1109"/>
      <c r="K3528" s="1112"/>
      <c r="L3528" s="1091"/>
      <c r="M3528" s="1091"/>
      <c r="N3528" s="1091"/>
      <c r="O3528" s="1091"/>
      <c r="P3528" s="1096"/>
      <c r="Q3528" s="1096"/>
      <c r="R3528" s="1096"/>
      <c r="S3528" s="1091"/>
    </row>
    <row r="3529" spans="1:19" x14ac:dyDescent="0.3">
      <c r="A3529" s="1090">
        <v>3524</v>
      </c>
      <c r="B3529" s="1091"/>
      <c r="C3529" s="1091"/>
      <c r="D3529" s="1097"/>
      <c r="E3529" s="1093">
        <f t="shared" si="221"/>
        <v>0</v>
      </c>
      <c r="F3529" s="1094">
        <f t="shared" si="222"/>
        <v>0</v>
      </c>
      <c r="G3529" s="1095">
        <f t="shared" si="223"/>
        <v>0</v>
      </c>
      <c r="H3529" s="1090" t="str">
        <f t="shared" ca="1" si="224"/>
        <v/>
      </c>
      <c r="I3529" s="1109"/>
      <c r="J3529" s="1109"/>
      <c r="K3529" s="1112"/>
      <c r="L3529" s="1091"/>
      <c r="M3529" s="1091"/>
      <c r="N3529" s="1091"/>
      <c r="O3529" s="1091"/>
      <c r="P3529" s="1096"/>
      <c r="Q3529" s="1096"/>
      <c r="R3529" s="1096"/>
      <c r="S3529" s="1091"/>
    </row>
    <row r="3530" spans="1:19" x14ac:dyDescent="0.3">
      <c r="A3530" s="1090">
        <v>3525</v>
      </c>
      <c r="B3530" s="1091"/>
      <c r="C3530" s="1091"/>
      <c r="D3530" s="1097"/>
      <c r="E3530" s="1093">
        <f t="shared" si="221"/>
        <v>0</v>
      </c>
      <c r="F3530" s="1094">
        <f t="shared" si="222"/>
        <v>0</v>
      </c>
      <c r="G3530" s="1095">
        <f t="shared" si="223"/>
        <v>0</v>
      </c>
      <c r="H3530" s="1090" t="str">
        <f t="shared" ca="1" si="224"/>
        <v/>
      </c>
      <c r="I3530" s="1109"/>
      <c r="J3530" s="1109"/>
      <c r="K3530" s="1112"/>
      <c r="L3530" s="1091"/>
      <c r="M3530" s="1091"/>
      <c r="N3530" s="1091"/>
      <c r="O3530" s="1091"/>
      <c r="P3530" s="1096"/>
      <c r="Q3530" s="1096"/>
      <c r="R3530" s="1096"/>
      <c r="S3530" s="1091"/>
    </row>
    <row r="3531" spans="1:19" x14ac:dyDescent="0.3">
      <c r="A3531" s="1090">
        <v>3526</v>
      </c>
      <c r="B3531" s="1091"/>
      <c r="C3531" s="1091"/>
      <c r="D3531" s="1097"/>
      <c r="E3531" s="1093">
        <f t="shared" si="221"/>
        <v>0</v>
      </c>
      <c r="F3531" s="1094">
        <f t="shared" si="222"/>
        <v>0</v>
      </c>
      <c r="G3531" s="1095">
        <f t="shared" si="223"/>
        <v>0</v>
      </c>
      <c r="H3531" s="1090" t="str">
        <f t="shared" ca="1" si="224"/>
        <v/>
      </c>
      <c r="I3531" s="1109"/>
      <c r="J3531" s="1109"/>
      <c r="K3531" s="1112"/>
      <c r="L3531" s="1091"/>
      <c r="M3531" s="1091"/>
      <c r="N3531" s="1091"/>
      <c r="O3531" s="1091"/>
      <c r="P3531" s="1096"/>
      <c r="Q3531" s="1096"/>
      <c r="R3531" s="1096"/>
      <c r="S3531" s="1091"/>
    </row>
    <row r="3532" spans="1:19" x14ac:dyDescent="0.3">
      <c r="A3532" s="1090">
        <v>3527</v>
      </c>
      <c r="B3532" s="1091"/>
      <c r="C3532" s="1091"/>
      <c r="D3532" s="1097"/>
      <c r="E3532" s="1093">
        <f t="shared" si="221"/>
        <v>0</v>
      </c>
      <c r="F3532" s="1094">
        <f t="shared" si="222"/>
        <v>0</v>
      </c>
      <c r="G3532" s="1095">
        <f t="shared" si="223"/>
        <v>0</v>
      </c>
      <c r="H3532" s="1090" t="str">
        <f t="shared" ca="1" si="224"/>
        <v/>
      </c>
      <c r="I3532" s="1109"/>
      <c r="J3532" s="1109"/>
      <c r="K3532" s="1112"/>
      <c r="L3532" s="1091"/>
      <c r="M3532" s="1091"/>
      <c r="N3532" s="1091"/>
      <c r="O3532" s="1091"/>
      <c r="P3532" s="1096"/>
      <c r="Q3532" s="1096"/>
      <c r="R3532" s="1096"/>
      <c r="S3532" s="1091"/>
    </row>
    <row r="3533" spans="1:19" x14ac:dyDescent="0.3">
      <c r="A3533" s="1090">
        <v>3528</v>
      </c>
      <c r="B3533" s="1091"/>
      <c r="C3533" s="1091"/>
      <c r="D3533" s="1097"/>
      <c r="E3533" s="1093">
        <f t="shared" si="221"/>
        <v>0</v>
      </c>
      <c r="F3533" s="1094">
        <f t="shared" si="222"/>
        <v>0</v>
      </c>
      <c r="G3533" s="1095">
        <f t="shared" si="223"/>
        <v>0</v>
      </c>
      <c r="H3533" s="1090" t="str">
        <f t="shared" ca="1" si="224"/>
        <v/>
      </c>
      <c r="I3533" s="1109"/>
      <c r="J3533" s="1109"/>
      <c r="K3533" s="1112"/>
      <c r="L3533" s="1091"/>
      <c r="M3533" s="1091"/>
      <c r="N3533" s="1091"/>
      <c r="O3533" s="1091"/>
      <c r="P3533" s="1096"/>
      <c r="Q3533" s="1096"/>
      <c r="R3533" s="1096"/>
      <c r="S3533" s="1091"/>
    </row>
    <row r="3534" spans="1:19" x14ac:dyDescent="0.3">
      <c r="A3534" s="1090">
        <v>3529</v>
      </c>
      <c r="B3534" s="1091"/>
      <c r="C3534" s="1091"/>
      <c r="D3534" s="1097"/>
      <c r="E3534" s="1093">
        <f t="shared" si="221"/>
        <v>0</v>
      </c>
      <c r="F3534" s="1094">
        <f t="shared" si="222"/>
        <v>0</v>
      </c>
      <c r="G3534" s="1095">
        <f t="shared" si="223"/>
        <v>0</v>
      </c>
      <c r="H3534" s="1090" t="str">
        <f t="shared" ca="1" si="224"/>
        <v/>
      </c>
      <c r="I3534" s="1109"/>
      <c r="J3534" s="1109"/>
      <c r="K3534" s="1112"/>
      <c r="L3534" s="1091"/>
      <c r="M3534" s="1091"/>
      <c r="N3534" s="1091"/>
      <c r="O3534" s="1091"/>
      <c r="P3534" s="1096"/>
      <c r="Q3534" s="1096"/>
      <c r="R3534" s="1096"/>
      <c r="S3534" s="1091"/>
    </row>
    <row r="3535" spans="1:19" x14ac:dyDescent="0.3">
      <c r="A3535" s="1090">
        <v>3530</v>
      </c>
      <c r="B3535" s="1091"/>
      <c r="C3535" s="1091"/>
      <c r="D3535" s="1097"/>
      <c r="E3535" s="1093">
        <f t="shared" si="221"/>
        <v>0</v>
      </c>
      <c r="F3535" s="1094">
        <f t="shared" si="222"/>
        <v>0</v>
      </c>
      <c r="G3535" s="1095">
        <f t="shared" si="223"/>
        <v>0</v>
      </c>
      <c r="H3535" s="1090" t="str">
        <f t="shared" ca="1" si="224"/>
        <v/>
      </c>
      <c r="I3535" s="1109"/>
      <c r="J3535" s="1109"/>
      <c r="K3535" s="1112"/>
      <c r="L3535" s="1091"/>
      <c r="M3535" s="1091"/>
      <c r="N3535" s="1091"/>
      <c r="O3535" s="1091"/>
      <c r="P3535" s="1096"/>
      <c r="Q3535" s="1096"/>
      <c r="R3535" s="1096"/>
      <c r="S3535" s="1091"/>
    </row>
    <row r="3536" spans="1:19" x14ac:dyDescent="0.3">
      <c r="A3536" s="1090">
        <v>3531</v>
      </c>
      <c r="B3536" s="1091"/>
      <c r="C3536" s="1091"/>
      <c r="D3536" s="1097"/>
      <c r="E3536" s="1093">
        <f t="shared" si="221"/>
        <v>0</v>
      </c>
      <c r="F3536" s="1094">
        <f t="shared" si="222"/>
        <v>0</v>
      </c>
      <c r="G3536" s="1095">
        <f t="shared" si="223"/>
        <v>0</v>
      </c>
      <c r="H3536" s="1090" t="str">
        <f t="shared" ca="1" si="224"/>
        <v/>
      </c>
      <c r="I3536" s="1109"/>
      <c r="J3536" s="1109"/>
      <c r="K3536" s="1112"/>
      <c r="L3536" s="1091"/>
      <c r="M3536" s="1091"/>
      <c r="N3536" s="1091"/>
      <c r="O3536" s="1091"/>
      <c r="P3536" s="1096"/>
      <c r="Q3536" s="1096"/>
      <c r="R3536" s="1096"/>
      <c r="S3536" s="1091"/>
    </row>
    <row r="3537" spans="1:19" x14ac:dyDescent="0.3">
      <c r="A3537" s="1090">
        <v>3532</v>
      </c>
      <c r="B3537" s="1091"/>
      <c r="C3537" s="1091"/>
      <c r="D3537" s="1097"/>
      <c r="E3537" s="1093">
        <f t="shared" si="221"/>
        <v>0</v>
      </c>
      <c r="F3537" s="1094">
        <f t="shared" si="222"/>
        <v>0</v>
      </c>
      <c r="G3537" s="1095">
        <f t="shared" si="223"/>
        <v>0</v>
      </c>
      <c r="H3537" s="1090" t="str">
        <f t="shared" ca="1" si="224"/>
        <v/>
      </c>
      <c r="I3537" s="1109"/>
      <c r="J3537" s="1109"/>
      <c r="K3537" s="1112"/>
      <c r="L3537" s="1091"/>
      <c r="M3537" s="1091"/>
      <c r="N3537" s="1091"/>
      <c r="O3537" s="1091"/>
      <c r="P3537" s="1096"/>
      <c r="Q3537" s="1096"/>
      <c r="R3537" s="1096"/>
      <c r="S3537" s="1091"/>
    </row>
    <row r="3538" spans="1:19" x14ac:dyDescent="0.3">
      <c r="A3538" s="1090">
        <v>3533</v>
      </c>
      <c r="B3538" s="1091"/>
      <c r="C3538" s="1091"/>
      <c r="D3538" s="1097"/>
      <c r="E3538" s="1093">
        <f t="shared" si="221"/>
        <v>0</v>
      </c>
      <c r="F3538" s="1094">
        <f t="shared" si="222"/>
        <v>0</v>
      </c>
      <c r="G3538" s="1095">
        <f t="shared" si="223"/>
        <v>0</v>
      </c>
      <c r="H3538" s="1090" t="str">
        <f t="shared" ca="1" si="224"/>
        <v/>
      </c>
      <c r="I3538" s="1109"/>
      <c r="J3538" s="1109"/>
      <c r="K3538" s="1112"/>
      <c r="L3538" s="1091"/>
      <c r="M3538" s="1091"/>
      <c r="N3538" s="1091"/>
      <c r="O3538" s="1091"/>
      <c r="P3538" s="1096"/>
      <c r="Q3538" s="1096"/>
      <c r="R3538" s="1096"/>
      <c r="S3538" s="1091"/>
    </row>
    <row r="3539" spans="1:19" x14ac:dyDescent="0.3">
      <c r="A3539" s="1090">
        <v>3534</v>
      </c>
      <c r="B3539" s="1091"/>
      <c r="C3539" s="1091"/>
      <c r="D3539" s="1097"/>
      <c r="E3539" s="1093">
        <f t="shared" si="221"/>
        <v>0</v>
      </c>
      <c r="F3539" s="1094">
        <f t="shared" si="222"/>
        <v>0</v>
      </c>
      <c r="G3539" s="1095">
        <f t="shared" si="223"/>
        <v>0</v>
      </c>
      <c r="H3539" s="1090" t="str">
        <f t="shared" ca="1" si="224"/>
        <v/>
      </c>
      <c r="I3539" s="1109"/>
      <c r="J3539" s="1109"/>
      <c r="K3539" s="1112"/>
      <c r="L3539" s="1091"/>
      <c r="M3539" s="1091"/>
      <c r="N3539" s="1091"/>
      <c r="O3539" s="1091"/>
      <c r="P3539" s="1096"/>
      <c r="Q3539" s="1096"/>
      <c r="R3539" s="1096"/>
      <c r="S3539" s="1091"/>
    </row>
    <row r="3540" spans="1:19" x14ac:dyDescent="0.3">
      <c r="A3540" s="1090">
        <v>3535</v>
      </c>
      <c r="B3540" s="1091"/>
      <c r="C3540" s="1091"/>
      <c r="D3540" s="1097"/>
      <c r="E3540" s="1093">
        <f t="shared" si="221"/>
        <v>0</v>
      </c>
      <c r="F3540" s="1094">
        <f t="shared" si="222"/>
        <v>0</v>
      </c>
      <c r="G3540" s="1095">
        <f t="shared" si="223"/>
        <v>0</v>
      </c>
      <c r="H3540" s="1090" t="str">
        <f t="shared" ca="1" si="224"/>
        <v/>
      </c>
      <c r="I3540" s="1109"/>
      <c r="J3540" s="1109"/>
      <c r="K3540" s="1112"/>
      <c r="L3540" s="1091"/>
      <c r="M3540" s="1091"/>
      <c r="N3540" s="1091"/>
      <c r="O3540" s="1091"/>
      <c r="P3540" s="1096"/>
      <c r="Q3540" s="1096"/>
      <c r="R3540" s="1096"/>
      <c r="S3540" s="1091"/>
    </row>
    <row r="3541" spans="1:19" x14ac:dyDescent="0.3">
      <c r="A3541" s="1090">
        <v>3536</v>
      </c>
      <c r="B3541" s="1091"/>
      <c r="C3541" s="1091"/>
      <c r="D3541" s="1097"/>
      <c r="E3541" s="1093">
        <f t="shared" si="221"/>
        <v>0</v>
      </c>
      <c r="F3541" s="1094">
        <f t="shared" si="222"/>
        <v>0</v>
      </c>
      <c r="G3541" s="1095">
        <f t="shared" si="223"/>
        <v>0</v>
      </c>
      <c r="H3541" s="1090" t="str">
        <f t="shared" ca="1" si="224"/>
        <v/>
      </c>
      <c r="I3541" s="1109"/>
      <c r="J3541" s="1109"/>
      <c r="K3541" s="1112"/>
      <c r="L3541" s="1091"/>
      <c r="M3541" s="1091"/>
      <c r="N3541" s="1091"/>
      <c r="O3541" s="1091"/>
      <c r="P3541" s="1096"/>
      <c r="Q3541" s="1096"/>
      <c r="R3541" s="1096"/>
      <c r="S3541" s="1091"/>
    </row>
    <row r="3542" spans="1:19" x14ac:dyDescent="0.3">
      <c r="A3542" s="1090">
        <v>3537</v>
      </c>
      <c r="B3542" s="1091"/>
      <c r="C3542" s="1091"/>
      <c r="D3542" s="1097"/>
      <c r="E3542" s="1093">
        <f t="shared" si="221"/>
        <v>0</v>
      </c>
      <c r="F3542" s="1094">
        <f t="shared" si="222"/>
        <v>0</v>
      </c>
      <c r="G3542" s="1095">
        <f t="shared" si="223"/>
        <v>0</v>
      </c>
      <c r="H3542" s="1090" t="str">
        <f t="shared" ca="1" si="224"/>
        <v/>
      </c>
      <c r="I3542" s="1109"/>
      <c r="J3542" s="1109"/>
      <c r="K3542" s="1112"/>
      <c r="L3542" s="1091"/>
      <c r="M3542" s="1091"/>
      <c r="N3542" s="1091"/>
      <c r="O3542" s="1091"/>
      <c r="P3542" s="1096"/>
      <c r="Q3542" s="1096"/>
      <c r="R3542" s="1096"/>
      <c r="S3542" s="1091"/>
    </row>
    <row r="3543" spans="1:19" x14ac:dyDescent="0.3">
      <c r="A3543" s="1090">
        <v>3538</v>
      </c>
      <c r="B3543" s="1091"/>
      <c r="C3543" s="1091"/>
      <c r="D3543" s="1097"/>
      <c r="E3543" s="1093">
        <f t="shared" si="221"/>
        <v>0</v>
      </c>
      <c r="F3543" s="1094">
        <f t="shared" si="222"/>
        <v>0</v>
      </c>
      <c r="G3543" s="1095">
        <f t="shared" si="223"/>
        <v>0</v>
      </c>
      <c r="H3543" s="1090" t="str">
        <f t="shared" ca="1" si="224"/>
        <v/>
      </c>
      <c r="I3543" s="1109"/>
      <c r="J3543" s="1109"/>
      <c r="K3543" s="1112"/>
      <c r="L3543" s="1091"/>
      <c r="M3543" s="1091"/>
      <c r="N3543" s="1091"/>
      <c r="O3543" s="1091"/>
      <c r="P3543" s="1096"/>
      <c r="Q3543" s="1096"/>
      <c r="R3543" s="1096"/>
      <c r="S3543" s="1091"/>
    </row>
    <row r="3544" spans="1:19" x14ac:dyDescent="0.3">
      <c r="A3544" s="1090">
        <v>3539</v>
      </c>
      <c r="B3544" s="1091"/>
      <c r="C3544" s="1091"/>
      <c r="D3544" s="1097"/>
      <c r="E3544" s="1093">
        <f t="shared" si="221"/>
        <v>0</v>
      </c>
      <c r="F3544" s="1094">
        <f t="shared" si="222"/>
        <v>0</v>
      </c>
      <c r="G3544" s="1095">
        <f t="shared" si="223"/>
        <v>0</v>
      </c>
      <c r="H3544" s="1090" t="str">
        <f t="shared" ca="1" si="224"/>
        <v/>
      </c>
      <c r="I3544" s="1109"/>
      <c r="J3544" s="1109"/>
      <c r="K3544" s="1112"/>
      <c r="L3544" s="1091"/>
      <c r="M3544" s="1091"/>
      <c r="N3544" s="1091"/>
      <c r="O3544" s="1091"/>
      <c r="P3544" s="1096"/>
      <c r="Q3544" s="1096"/>
      <c r="R3544" s="1096"/>
      <c r="S3544" s="1091"/>
    </row>
    <row r="3545" spans="1:19" x14ac:dyDescent="0.3">
      <c r="A3545" s="1090">
        <v>3540</v>
      </c>
      <c r="B3545" s="1091"/>
      <c r="C3545" s="1091"/>
      <c r="D3545" s="1097"/>
      <c r="E3545" s="1093">
        <f t="shared" si="221"/>
        <v>0</v>
      </c>
      <c r="F3545" s="1094">
        <f t="shared" si="222"/>
        <v>0</v>
      </c>
      <c r="G3545" s="1095">
        <f t="shared" si="223"/>
        <v>0</v>
      </c>
      <c r="H3545" s="1090" t="str">
        <f t="shared" ca="1" si="224"/>
        <v/>
      </c>
      <c r="I3545" s="1109"/>
      <c r="J3545" s="1109"/>
      <c r="K3545" s="1112"/>
      <c r="L3545" s="1091"/>
      <c r="M3545" s="1091"/>
      <c r="N3545" s="1091"/>
      <c r="O3545" s="1091"/>
      <c r="P3545" s="1096"/>
      <c r="Q3545" s="1096"/>
      <c r="R3545" s="1096"/>
      <c r="S3545" s="1091"/>
    </row>
    <row r="3546" spans="1:19" x14ac:dyDescent="0.3">
      <c r="A3546" s="1090">
        <v>3541</v>
      </c>
      <c r="B3546" s="1091"/>
      <c r="C3546" s="1091"/>
      <c r="D3546" s="1097"/>
      <c r="E3546" s="1093">
        <f t="shared" si="221"/>
        <v>0</v>
      </c>
      <c r="F3546" s="1094">
        <f t="shared" si="222"/>
        <v>0</v>
      </c>
      <c r="G3546" s="1095">
        <f t="shared" si="223"/>
        <v>0</v>
      </c>
      <c r="H3546" s="1090" t="str">
        <f t="shared" ca="1" si="224"/>
        <v/>
      </c>
      <c r="I3546" s="1109"/>
      <c r="J3546" s="1109"/>
      <c r="K3546" s="1112"/>
      <c r="L3546" s="1091"/>
      <c r="M3546" s="1091"/>
      <c r="N3546" s="1091"/>
      <c r="O3546" s="1091"/>
      <c r="P3546" s="1096"/>
      <c r="Q3546" s="1096"/>
      <c r="R3546" s="1096"/>
      <c r="S3546" s="1091"/>
    </row>
    <row r="3547" spans="1:19" x14ac:dyDescent="0.3">
      <c r="A3547" s="1090">
        <v>3542</v>
      </c>
      <c r="B3547" s="1091"/>
      <c r="C3547" s="1091"/>
      <c r="D3547" s="1097"/>
      <c r="E3547" s="1093">
        <f t="shared" si="221"/>
        <v>0</v>
      </c>
      <c r="F3547" s="1094">
        <f t="shared" si="222"/>
        <v>0</v>
      </c>
      <c r="G3547" s="1095">
        <f t="shared" si="223"/>
        <v>0</v>
      </c>
      <c r="H3547" s="1090" t="str">
        <f t="shared" ca="1" si="224"/>
        <v/>
      </c>
      <c r="I3547" s="1109"/>
      <c r="J3547" s="1109"/>
      <c r="K3547" s="1112"/>
      <c r="L3547" s="1091"/>
      <c r="M3547" s="1091"/>
      <c r="N3547" s="1091"/>
      <c r="O3547" s="1091"/>
      <c r="P3547" s="1096"/>
      <c r="Q3547" s="1096"/>
      <c r="R3547" s="1096"/>
      <c r="S3547" s="1091"/>
    </row>
    <row r="3548" spans="1:19" x14ac:dyDescent="0.3">
      <c r="A3548" s="1090">
        <v>3543</v>
      </c>
      <c r="B3548" s="1091"/>
      <c r="C3548" s="1091"/>
      <c r="D3548" s="1097"/>
      <c r="E3548" s="1093">
        <f t="shared" si="221"/>
        <v>0</v>
      </c>
      <c r="F3548" s="1094">
        <f t="shared" si="222"/>
        <v>0</v>
      </c>
      <c r="G3548" s="1095">
        <f t="shared" si="223"/>
        <v>0</v>
      </c>
      <c r="H3548" s="1090" t="str">
        <f t="shared" ca="1" si="224"/>
        <v/>
      </c>
      <c r="I3548" s="1109"/>
      <c r="J3548" s="1109"/>
      <c r="K3548" s="1112"/>
      <c r="L3548" s="1091"/>
      <c r="M3548" s="1091"/>
      <c r="N3548" s="1091"/>
      <c r="O3548" s="1091"/>
      <c r="P3548" s="1096"/>
      <c r="Q3548" s="1096"/>
      <c r="R3548" s="1096"/>
      <c r="S3548" s="1091"/>
    </row>
    <row r="3549" spans="1:19" x14ac:dyDescent="0.3">
      <c r="A3549" s="1090">
        <v>3544</v>
      </c>
      <c r="B3549" s="1091"/>
      <c r="C3549" s="1091"/>
      <c r="D3549" s="1097"/>
      <c r="E3549" s="1093">
        <f t="shared" si="221"/>
        <v>0</v>
      </c>
      <c r="F3549" s="1094">
        <f t="shared" si="222"/>
        <v>0</v>
      </c>
      <c r="G3549" s="1095">
        <f t="shared" si="223"/>
        <v>0</v>
      </c>
      <c r="H3549" s="1090" t="str">
        <f t="shared" ca="1" si="224"/>
        <v/>
      </c>
      <c r="I3549" s="1109"/>
      <c r="J3549" s="1109"/>
      <c r="K3549" s="1112"/>
      <c r="L3549" s="1091"/>
      <c r="M3549" s="1091"/>
      <c r="N3549" s="1091"/>
      <c r="O3549" s="1091"/>
      <c r="P3549" s="1096"/>
      <c r="Q3549" s="1096"/>
      <c r="R3549" s="1096"/>
      <c r="S3549" s="1091"/>
    </row>
    <row r="3550" spans="1:19" x14ac:dyDescent="0.3">
      <c r="A3550" s="1090">
        <v>3545</v>
      </c>
      <c r="B3550" s="1091"/>
      <c r="C3550" s="1091"/>
      <c r="D3550" s="1097"/>
      <c r="E3550" s="1093">
        <f t="shared" si="221"/>
        <v>0</v>
      </c>
      <c r="F3550" s="1094">
        <f t="shared" si="222"/>
        <v>0</v>
      </c>
      <c r="G3550" s="1095">
        <f t="shared" si="223"/>
        <v>0</v>
      </c>
      <c r="H3550" s="1090" t="str">
        <f t="shared" ca="1" si="224"/>
        <v/>
      </c>
      <c r="I3550" s="1109"/>
      <c r="J3550" s="1109"/>
      <c r="K3550" s="1112"/>
      <c r="L3550" s="1091"/>
      <c r="M3550" s="1091"/>
      <c r="N3550" s="1091"/>
      <c r="O3550" s="1091"/>
      <c r="P3550" s="1096"/>
      <c r="Q3550" s="1096"/>
      <c r="R3550" s="1096"/>
      <c r="S3550" s="1091"/>
    </row>
    <row r="3551" spans="1:19" x14ac:dyDescent="0.3">
      <c r="A3551" s="1090">
        <v>3546</v>
      </c>
      <c r="B3551" s="1091"/>
      <c r="C3551" s="1091"/>
      <c r="D3551" s="1097"/>
      <c r="E3551" s="1093">
        <f t="shared" si="221"/>
        <v>0</v>
      </c>
      <c r="F3551" s="1094">
        <f t="shared" si="222"/>
        <v>0</v>
      </c>
      <c r="G3551" s="1095">
        <f t="shared" si="223"/>
        <v>0</v>
      </c>
      <c r="H3551" s="1090" t="str">
        <f t="shared" ca="1" si="224"/>
        <v/>
      </c>
      <c r="I3551" s="1109"/>
      <c r="J3551" s="1109"/>
      <c r="K3551" s="1112"/>
      <c r="L3551" s="1091"/>
      <c r="M3551" s="1091"/>
      <c r="N3551" s="1091"/>
      <c r="O3551" s="1091"/>
      <c r="P3551" s="1096"/>
      <c r="Q3551" s="1096"/>
      <c r="R3551" s="1096"/>
      <c r="S3551" s="1091"/>
    </row>
    <row r="3552" spans="1:19" x14ac:dyDescent="0.3">
      <c r="A3552" s="1090">
        <v>3547</v>
      </c>
      <c r="B3552" s="1091"/>
      <c r="C3552" s="1091"/>
      <c r="D3552" s="1097"/>
      <c r="E3552" s="1093">
        <f t="shared" si="221"/>
        <v>0</v>
      </c>
      <c r="F3552" s="1094">
        <f t="shared" si="222"/>
        <v>0</v>
      </c>
      <c r="G3552" s="1095">
        <f t="shared" si="223"/>
        <v>0</v>
      </c>
      <c r="H3552" s="1090" t="str">
        <f t="shared" ca="1" si="224"/>
        <v/>
      </c>
      <c r="I3552" s="1109"/>
      <c r="J3552" s="1109"/>
      <c r="K3552" s="1112"/>
      <c r="L3552" s="1091"/>
      <c r="M3552" s="1091"/>
      <c r="N3552" s="1091"/>
      <c r="O3552" s="1091"/>
      <c r="P3552" s="1096"/>
      <c r="Q3552" s="1096"/>
      <c r="R3552" s="1096"/>
      <c r="S3552" s="1091"/>
    </row>
    <row r="3553" spans="1:19" x14ac:dyDescent="0.3">
      <c r="A3553" s="1090">
        <v>3548</v>
      </c>
      <c r="B3553" s="1091"/>
      <c r="C3553" s="1091"/>
      <c r="D3553" s="1097"/>
      <c r="E3553" s="1093">
        <f t="shared" si="221"/>
        <v>0</v>
      </c>
      <c r="F3553" s="1094">
        <f t="shared" si="222"/>
        <v>0</v>
      </c>
      <c r="G3553" s="1095">
        <f t="shared" si="223"/>
        <v>0</v>
      </c>
      <c r="H3553" s="1090" t="str">
        <f t="shared" ca="1" si="224"/>
        <v/>
      </c>
      <c r="I3553" s="1109"/>
      <c r="J3553" s="1109"/>
      <c r="K3553" s="1112"/>
      <c r="L3553" s="1091"/>
      <c r="M3553" s="1091"/>
      <c r="N3553" s="1091"/>
      <c r="O3553" s="1091"/>
      <c r="P3553" s="1096"/>
      <c r="Q3553" s="1096"/>
      <c r="R3553" s="1096"/>
      <c r="S3553" s="1091"/>
    </row>
    <row r="3554" spans="1:19" x14ac:dyDescent="0.3">
      <c r="A3554" s="1090">
        <v>3549</v>
      </c>
      <c r="B3554" s="1091"/>
      <c r="C3554" s="1091"/>
      <c r="D3554" s="1097"/>
      <c r="E3554" s="1093">
        <f t="shared" si="221"/>
        <v>0</v>
      </c>
      <c r="F3554" s="1094">
        <f t="shared" si="222"/>
        <v>0</v>
      </c>
      <c r="G3554" s="1095">
        <f t="shared" si="223"/>
        <v>0</v>
      </c>
      <c r="H3554" s="1090" t="str">
        <f t="shared" ca="1" si="224"/>
        <v/>
      </c>
      <c r="I3554" s="1109"/>
      <c r="J3554" s="1109"/>
      <c r="K3554" s="1112"/>
      <c r="L3554" s="1091"/>
      <c r="M3554" s="1091"/>
      <c r="N3554" s="1091"/>
      <c r="O3554" s="1091"/>
      <c r="P3554" s="1096"/>
      <c r="Q3554" s="1096"/>
      <c r="R3554" s="1096"/>
      <c r="S3554" s="1091"/>
    </row>
    <row r="3555" spans="1:19" x14ac:dyDescent="0.3">
      <c r="A3555" s="1090">
        <v>3550</v>
      </c>
      <c r="B3555" s="1091"/>
      <c r="C3555" s="1091"/>
      <c r="D3555" s="1097"/>
      <c r="E3555" s="1093">
        <f t="shared" si="221"/>
        <v>0</v>
      </c>
      <c r="F3555" s="1094">
        <f t="shared" si="222"/>
        <v>0</v>
      </c>
      <c r="G3555" s="1095">
        <f t="shared" si="223"/>
        <v>0</v>
      </c>
      <c r="H3555" s="1090" t="str">
        <f t="shared" ca="1" si="224"/>
        <v/>
      </c>
      <c r="I3555" s="1109"/>
      <c r="J3555" s="1109"/>
      <c r="K3555" s="1112"/>
      <c r="L3555" s="1091"/>
      <c r="M3555" s="1091"/>
      <c r="N3555" s="1091"/>
      <c r="O3555" s="1091"/>
      <c r="P3555" s="1096"/>
      <c r="Q3555" s="1096"/>
      <c r="R3555" s="1096"/>
      <c r="S3555" s="1091"/>
    </row>
    <row r="3556" spans="1:19" x14ac:dyDescent="0.3">
      <c r="A3556" s="1090">
        <v>3551</v>
      </c>
      <c r="B3556" s="1091"/>
      <c r="C3556" s="1091"/>
      <c r="D3556" s="1097"/>
      <c r="E3556" s="1093">
        <f t="shared" si="221"/>
        <v>0</v>
      </c>
      <c r="F3556" s="1094">
        <f t="shared" si="222"/>
        <v>0</v>
      </c>
      <c r="G3556" s="1095">
        <f t="shared" si="223"/>
        <v>0</v>
      </c>
      <c r="H3556" s="1090" t="str">
        <f t="shared" ca="1" si="224"/>
        <v/>
      </c>
      <c r="I3556" s="1109"/>
      <c r="J3556" s="1109"/>
      <c r="K3556" s="1112"/>
      <c r="L3556" s="1091"/>
      <c r="M3556" s="1091"/>
      <c r="N3556" s="1091"/>
      <c r="O3556" s="1091"/>
      <c r="P3556" s="1096"/>
      <c r="Q3556" s="1096"/>
      <c r="R3556" s="1096"/>
      <c r="S3556" s="1091"/>
    </row>
    <row r="3557" spans="1:19" x14ac:dyDescent="0.3">
      <c r="A3557" s="1090">
        <v>3552</v>
      </c>
      <c r="B3557" s="1091"/>
      <c r="C3557" s="1091"/>
      <c r="D3557" s="1097"/>
      <c r="E3557" s="1093">
        <f t="shared" si="221"/>
        <v>0</v>
      </c>
      <c r="F3557" s="1094">
        <f t="shared" si="222"/>
        <v>0</v>
      </c>
      <c r="G3557" s="1095">
        <f t="shared" si="223"/>
        <v>0</v>
      </c>
      <c r="H3557" s="1090" t="str">
        <f t="shared" ca="1" si="224"/>
        <v/>
      </c>
      <c r="I3557" s="1109"/>
      <c r="J3557" s="1109"/>
      <c r="K3557" s="1112"/>
      <c r="L3557" s="1091"/>
      <c r="M3557" s="1091"/>
      <c r="N3557" s="1091"/>
      <c r="O3557" s="1091"/>
      <c r="P3557" s="1096"/>
      <c r="Q3557" s="1096"/>
      <c r="R3557" s="1096"/>
      <c r="S3557" s="1091"/>
    </row>
    <row r="3558" spans="1:19" x14ac:dyDescent="0.3">
      <c r="A3558" s="1090">
        <v>3553</v>
      </c>
      <c r="B3558" s="1091"/>
      <c r="C3558" s="1091"/>
      <c r="D3558" s="1097"/>
      <c r="E3558" s="1093">
        <f t="shared" si="221"/>
        <v>0</v>
      </c>
      <c r="F3558" s="1094">
        <f t="shared" si="222"/>
        <v>0</v>
      </c>
      <c r="G3558" s="1095">
        <f t="shared" si="223"/>
        <v>0</v>
      </c>
      <c r="H3558" s="1090" t="str">
        <f t="shared" ca="1" si="224"/>
        <v/>
      </c>
      <c r="I3558" s="1109"/>
      <c r="J3558" s="1109"/>
      <c r="K3558" s="1112"/>
      <c r="L3558" s="1091"/>
      <c r="M3558" s="1091"/>
      <c r="N3558" s="1091"/>
      <c r="O3558" s="1091"/>
      <c r="P3558" s="1096"/>
      <c r="Q3558" s="1096"/>
      <c r="R3558" s="1096"/>
      <c r="S3558" s="1091"/>
    </row>
    <row r="3559" spans="1:19" x14ac:dyDescent="0.3">
      <c r="A3559" s="1090">
        <v>3554</v>
      </c>
      <c r="B3559" s="1091"/>
      <c r="C3559" s="1091"/>
      <c r="D3559" s="1097"/>
      <c r="E3559" s="1093">
        <f t="shared" si="221"/>
        <v>0</v>
      </c>
      <c r="F3559" s="1094">
        <f t="shared" si="222"/>
        <v>0</v>
      </c>
      <c r="G3559" s="1095">
        <f t="shared" si="223"/>
        <v>0</v>
      </c>
      <c r="H3559" s="1090" t="str">
        <f t="shared" ca="1" si="224"/>
        <v/>
      </c>
      <c r="I3559" s="1109"/>
      <c r="J3559" s="1109"/>
      <c r="K3559" s="1112"/>
      <c r="L3559" s="1091"/>
      <c r="M3559" s="1091"/>
      <c r="N3559" s="1091"/>
      <c r="O3559" s="1091"/>
      <c r="P3559" s="1096"/>
      <c r="Q3559" s="1096"/>
      <c r="R3559" s="1096"/>
      <c r="S3559" s="1091"/>
    </row>
    <row r="3560" spans="1:19" x14ac:dyDescent="0.3">
      <c r="A3560" s="1090">
        <v>3555</v>
      </c>
      <c r="B3560" s="1091"/>
      <c r="C3560" s="1091"/>
      <c r="D3560" s="1097"/>
      <c r="E3560" s="1093">
        <f t="shared" si="221"/>
        <v>0</v>
      </c>
      <c r="F3560" s="1094">
        <f t="shared" si="222"/>
        <v>0</v>
      </c>
      <c r="G3560" s="1095">
        <f t="shared" si="223"/>
        <v>0</v>
      </c>
      <c r="H3560" s="1090" t="str">
        <f t="shared" ca="1" si="224"/>
        <v/>
      </c>
      <c r="I3560" s="1109"/>
      <c r="J3560" s="1109"/>
      <c r="K3560" s="1112"/>
      <c r="L3560" s="1091"/>
      <c r="M3560" s="1091"/>
      <c r="N3560" s="1091"/>
      <c r="O3560" s="1091"/>
      <c r="P3560" s="1096"/>
      <c r="Q3560" s="1096"/>
      <c r="R3560" s="1096"/>
      <c r="S3560" s="1091"/>
    </row>
    <row r="3561" spans="1:19" x14ac:dyDescent="0.3">
      <c r="A3561" s="1090">
        <v>3556</v>
      </c>
      <c r="B3561" s="1091"/>
      <c r="C3561" s="1091"/>
      <c r="D3561" s="1097"/>
      <c r="E3561" s="1093">
        <f t="shared" si="221"/>
        <v>0</v>
      </c>
      <c r="F3561" s="1094">
        <f t="shared" si="222"/>
        <v>0</v>
      </c>
      <c r="G3561" s="1095">
        <f t="shared" si="223"/>
        <v>0</v>
      </c>
      <c r="H3561" s="1090" t="str">
        <f t="shared" ca="1" si="224"/>
        <v/>
      </c>
      <c r="I3561" s="1109"/>
      <c r="J3561" s="1109"/>
      <c r="K3561" s="1112"/>
      <c r="L3561" s="1091"/>
      <c r="M3561" s="1091"/>
      <c r="N3561" s="1091"/>
      <c r="O3561" s="1091"/>
      <c r="P3561" s="1096"/>
      <c r="Q3561" s="1096"/>
      <c r="R3561" s="1096"/>
      <c r="S3561" s="1091"/>
    </row>
    <row r="3562" spans="1:19" x14ac:dyDescent="0.3">
      <c r="A3562" s="1090">
        <v>3557</v>
      </c>
      <c r="B3562" s="1091"/>
      <c r="C3562" s="1091"/>
      <c r="D3562" s="1097"/>
      <c r="E3562" s="1093">
        <f t="shared" si="221"/>
        <v>0</v>
      </c>
      <c r="F3562" s="1094">
        <f t="shared" si="222"/>
        <v>0</v>
      </c>
      <c r="G3562" s="1095">
        <f t="shared" si="223"/>
        <v>0</v>
      </c>
      <c r="H3562" s="1090" t="str">
        <f t="shared" ca="1" si="224"/>
        <v/>
      </c>
      <c r="I3562" s="1109"/>
      <c r="J3562" s="1109"/>
      <c r="K3562" s="1112"/>
      <c r="L3562" s="1091"/>
      <c r="M3562" s="1091"/>
      <c r="N3562" s="1091"/>
      <c r="O3562" s="1091"/>
      <c r="P3562" s="1096"/>
      <c r="Q3562" s="1096"/>
      <c r="R3562" s="1096"/>
      <c r="S3562" s="1091"/>
    </row>
    <row r="3563" spans="1:19" x14ac:dyDescent="0.3">
      <c r="A3563" s="1090">
        <v>3558</v>
      </c>
      <c r="B3563" s="1091"/>
      <c r="C3563" s="1091"/>
      <c r="D3563" s="1097"/>
      <c r="E3563" s="1093">
        <f t="shared" si="221"/>
        <v>0</v>
      </c>
      <c r="F3563" s="1094">
        <f t="shared" si="222"/>
        <v>0</v>
      </c>
      <c r="G3563" s="1095">
        <f t="shared" si="223"/>
        <v>0</v>
      </c>
      <c r="H3563" s="1090" t="str">
        <f t="shared" ca="1" si="224"/>
        <v/>
      </c>
      <c r="I3563" s="1109"/>
      <c r="J3563" s="1109"/>
      <c r="K3563" s="1112"/>
      <c r="L3563" s="1091"/>
      <c r="M3563" s="1091"/>
      <c r="N3563" s="1091"/>
      <c r="O3563" s="1091"/>
      <c r="P3563" s="1096"/>
      <c r="Q3563" s="1096"/>
      <c r="R3563" s="1096"/>
      <c r="S3563" s="1091"/>
    </row>
    <row r="3564" spans="1:19" x14ac:dyDescent="0.3">
      <c r="A3564" s="1090">
        <v>3559</v>
      </c>
      <c r="B3564" s="1091"/>
      <c r="C3564" s="1091"/>
      <c r="D3564" s="1097"/>
      <c r="E3564" s="1093">
        <f t="shared" si="221"/>
        <v>0</v>
      </c>
      <c r="F3564" s="1094">
        <f t="shared" si="222"/>
        <v>0</v>
      </c>
      <c r="G3564" s="1095">
        <f t="shared" si="223"/>
        <v>0</v>
      </c>
      <c r="H3564" s="1090" t="str">
        <f t="shared" ca="1" si="224"/>
        <v/>
      </c>
      <c r="I3564" s="1109"/>
      <c r="J3564" s="1109"/>
      <c r="K3564" s="1112"/>
      <c r="L3564" s="1091"/>
      <c r="M3564" s="1091"/>
      <c r="N3564" s="1091"/>
      <c r="O3564" s="1091"/>
      <c r="P3564" s="1096"/>
      <c r="Q3564" s="1096"/>
      <c r="R3564" s="1096"/>
      <c r="S3564" s="1091"/>
    </row>
    <row r="3565" spans="1:19" x14ac:dyDescent="0.3">
      <c r="A3565" s="1090">
        <v>3560</v>
      </c>
      <c r="B3565" s="1091"/>
      <c r="C3565" s="1091"/>
      <c r="D3565" s="1097"/>
      <c r="E3565" s="1093">
        <f t="shared" si="221"/>
        <v>0</v>
      </c>
      <c r="F3565" s="1094">
        <f t="shared" si="222"/>
        <v>0</v>
      </c>
      <c r="G3565" s="1095">
        <f t="shared" si="223"/>
        <v>0</v>
      </c>
      <c r="H3565" s="1090" t="str">
        <f t="shared" ca="1" si="224"/>
        <v/>
      </c>
      <c r="I3565" s="1109"/>
      <c r="J3565" s="1109"/>
      <c r="K3565" s="1112"/>
      <c r="L3565" s="1091"/>
      <c r="M3565" s="1091"/>
      <c r="N3565" s="1091"/>
      <c r="O3565" s="1091"/>
      <c r="P3565" s="1096"/>
      <c r="Q3565" s="1096"/>
      <c r="R3565" s="1096"/>
      <c r="S3565" s="1091"/>
    </row>
    <row r="3566" spans="1:19" x14ac:dyDescent="0.3">
      <c r="A3566" s="1090">
        <v>3561</v>
      </c>
      <c r="B3566" s="1091"/>
      <c r="C3566" s="1091"/>
      <c r="D3566" s="1097"/>
      <c r="E3566" s="1093">
        <f t="shared" si="221"/>
        <v>0</v>
      </c>
      <c r="F3566" s="1094">
        <f t="shared" si="222"/>
        <v>0</v>
      </c>
      <c r="G3566" s="1095">
        <f t="shared" si="223"/>
        <v>0</v>
      </c>
      <c r="H3566" s="1090" t="str">
        <f t="shared" ca="1" si="224"/>
        <v/>
      </c>
      <c r="I3566" s="1109"/>
      <c r="J3566" s="1109"/>
      <c r="K3566" s="1112"/>
      <c r="L3566" s="1091"/>
      <c r="M3566" s="1091"/>
      <c r="N3566" s="1091"/>
      <c r="O3566" s="1091"/>
      <c r="P3566" s="1096"/>
      <c r="Q3566" s="1096"/>
      <c r="R3566" s="1096"/>
      <c r="S3566" s="1091"/>
    </row>
    <row r="3567" spans="1:19" x14ac:dyDescent="0.3">
      <c r="A3567" s="1090">
        <v>3562</v>
      </c>
      <c r="B3567" s="1091"/>
      <c r="C3567" s="1091"/>
      <c r="D3567" s="1097"/>
      <c r="E3567" s="1093">
        <f t="shared" si="221"/>
        <v>0</v>
      </c>
      <c r="F3567" s="1094">
        <f t="shared" si="222"/>
        <v>0</v>
      </c>
      <c r="G3567" s="1095">
        <f t="shared" si="223"/>
        <v>0</v>
      </c>
      <c r="H3567" s="1090" t="str">
        <f t="shared" ca="1" si="224"/>
        <v/>
      </c>
      <c r="I3567" s="1109"/>
      <c r="J3567" s="1109"/>
      <c r="K3567" s="1112"/>
      <c r="L3567" s="1091"/>
      <c r="M3567" s="1091"/>
      <c r="N3567" s="1091"/>
      <c r="O3567" s="1091"/>
      <c r="P3567" s="1096"/>
      <c r="Q3567" s="1096"/>
      <c r="R3567" s="1096"/>
      <c r="S3567" s="1091"/>
    </row>
    <row r="3568" spans="1:19" x14ac:dyDescent="0.3">
      <c r="A3568" s="1090">
        <v>3563</v>
      </c>
      <c r="B3568" s="1091"/>
      <c r="C3568" s="1091"/>
      <c r="D3568" s="1097"/>
      <c r="E3568" s="1093">
        <f t="shared" si="221"/>
        <v>0</v>
      </c>
      <c r="F3568" s="1094">
        <f t="shared" si="222"/>
        <v>0</v>
      </c>
      <c r="G3568" s="1095">
        <f t="shared" si="223"/>
        <v>0</v>
      </c>
      <c r="H3568" s="1090" t="str">
        <f t="shared" ca="1" si="224"/>
        <v/>
      </c>
      <c r="I3568" s="1109"/>
      <c r="J3568" s="1109"/>
      <c r="K3568" s="1112"/>
      <c r="L3568" s="1091"/>
      <c r="M3568" s="1091"/>
      <c r="N3568" s="1091"/>
      <c r="O3568" s="1091"/>
      <c r="P3568" s="1096"/>
      <c r="Q3568" s="1096"/>
      <c r="R3568" s="1096"/>
      <c r="S3568" s="1091"/>
    </row>
    <row r="3569" spans="1:19" x14ac:dyDescent="0.3">
      <c r="A3569" s="1090">
        <v>3564</v>
      </c>
      <c r="B3569" s="1091"/>
      <c r="C3569" s="1091"/>
      <c r="D3569" s="1097"/>
      <c r="E3569" s="1093">
        <f t="shared" si="221"/>
        <v>0</v>
      </c>
      <c r="F3569" s="1094">
        <f t="shared" si="222"/>
        <v>0</v>
      </c>
      <c r="G3569" s="1095">
        <f t="shared" si="223"/>
        <v>0</v>
      </c>
      <c r="H3569" s="1090" t="str">
        <f t="shared" ca="1" si="224"/>
        <v/>
      </c>
      <c r="I3569" s="1109"/>
      <c r="J3569" s="1109"/>
      <c r="K3569" s="1112"/>
      <c r="L3569" s="1091"/>
      <c r="M3569" s="1091"/>
      <c r="N3569" s="1091"/>
      <c r="O3569" s="1091"/>
      <c r="P3569" s="1096"/>
      <c r="Q3569" s="1096"/>
      <c r="R3569" s="1096"/>
      <c r="S3569" s="1091"/>
    </row>
    <row r="3570" spans="1:19" x14ac:dyDescent="0.3">
      <c r="A3570" s="1090">
        <v>3565</v>
      </c>
      <c r="B3570" s="1091"/>
      <c r="C3570" s="1091"/>
      <c r="D3570" s="1097"/>
      <c r="E3570" s="1093">
        <f t="shared" si="221"/>
        <v>0</v>
      </c>
      <c r="F3570" s="1094">
        <f t="shared" si="222"/>
        <v>0</v>
      </c>
      <c r="G3570" s="1095">
        <f t="shared" si="223"/>
        <v>0</v>
      </c>
      <c r="H3570" s="1090" t="str">
        <f t="shared" ca="1" si="224"/>
        <v/>
      </c>
      <c r="I3570" s="1109"/>
      <c r="J3570" s="1109"/>
      <c r="K3570" s="1112"/>
      <c r="L3570" s="1091"/>
      <c r="M3570" s="1091"/>
      <c r="N3570" s="1091"/>
      <c r="O3570" s="1091"/>
      <c r="P3570" s="1096"/>
      <c r="Q3570" s="1096"/>
      <c r="R3570" s="1096"/>
      <c r="S3570" s="1091"/>
    </row>
    <row r="3571" spans="1:19" x14ac:dyDescent="0.3">
      <c r="A3571" s="1090">
        <v>3566</v>
      </c>
      <c r="B3571" s="1091"/>
      <c r="C3571" s="1091"/>
      <c r="D3571" s="1097"/>
      <c r="E3571" s="1093">
        <f t="shared" si="221"/>
        <v>0</v>
      </c>
      <c r="F3571" s="1094">
        <f t="shared" si="222"/>
        <v>0</v>
      </c>
      <c r="G3571" s="1095">
        <f t="shared" si="223"/>
        <v>0</v>
      </c>
      <c r="H3571" s="1090" t="str">
        <f t="shared" ca="1" si="224"/>
        <v/>
      </c>
      <c r="I3571" s="1109"/>
      <c r="J3571" s="1109"/>
      <c r="K3571" s="1112"/>
      <c r="L3571" s="1091"/>
      <c r="M3571" s="1091"/>
      <c r="N3571" s="1091"/>
      <c r="O3571" s="1091"/>
      <c r="P3571" s="1096"/>
      <c r="Q3571" s="1096"/>
      <c r="R3571" s="1096"/>
      <c r="S3571" s="1091"/>
    </row>
    <row r="3572" spans="1:19" x14ac:dyDescent="0.3">
      <c r="A3572" s="1090">
        <v>3567</v>
      </c>
      <c r="B3572" s="1091"/>
      <c r="C3572" s="1091"/>
      <c r="D3572" s="1097"/>
      <c r="E3572" s="1093">
        <f t="shared" si="221"/>
        <v>0</v>
      </c>
      <c r="F3572" s="1094">
        <f t="shared" si="222"/>
        <v>0</v>
      </c>
      <c r="G3572" s="1095">
        <f t="shared" si="223"/>
        <v>0</v>
      </c>
      <c r="H3572" s="1090" t="str">
        <f t="shared" ca="1" si="224"/>
        <v/>
      </c>
      <c r="I3572" s="1109"/>
      <c r="J3572" s="1109"/>
      <c r="K3572" s="1112"/>
      <c r="L3572" s="1091"/>
      <c r="M3572" s="1091"/>
      <c r="N3572" s="1091"/>
      <c r="O3572" s="1091"/>
      <c r="P3572" s="1096"/>
      <c r="Q3572" s="1096"/>
      <c r="R3572" s="1096"/>
      <c r="S3572" s="1091"/>
    </row>
    <row r="3573" spans="1:19" x14ac:dyDescent="0.3">
      <c r="A3573" s="1090">
        <v>3568</v>
      </c>
      <c r="B3573" s="1091"/>
      <c r="C3573" s="1091"/>
      <c r="D3573" s="1097"/>
      <c r="E3573" s="1093">
        <f t="shared" si="221"/>
        <v>0</v>
      </c>
      <c r="F3573" s="1094">
        <f t="shared" si="222"/>
        <v>0</v>
      </c>
      <c r="G3573" s="1095">
        <f t="shared" si="223"/>
        <v>0</v>
      </c>
      <c r="H3573" s="1090" t="str">
        <f t="shared" ca="1" si="224"/>
        <v/>
      </c>
      <c r="I3573" s="1109"/>
      <c r="J3573" s="1109"/>
      <c r="K3573" s="1112"/>
      <c r="L3573" s="1091"/>
      <c r="M3573" s="1091"/>
      <c r="N3573" s="1091"/>
      <c r="O3573" s="1091"/>
      <c r="P3573" s="1096"/>
      <c r="Q3573" s="1096"/>
      <c r="R3573" s="1096"/>
      <c r="S3573" s="1091"/>
    </row>
    <row r="3574" spans="1:19" x14ac:dyDescent="0.3">
      <c r="A3574" s="1090">
        <v>3569</v>
      </c>
      <c r="B3574" s="1091"/>
      <c r="C3574" s="1091"/>
      <c r="D3574" s="1097"/>
      <c r="E3574" s="1093">
        <f t="shared" si="221"/>
        <v>0</v>
      </c>
      <c r="F3574" s="1094">
        <f t="shared" si="222"/>
        <v>0</v>
      </c>
      <c r="G3574" s="1095">
        <f t="shared" si="223"/>
        <v>0</v>
      </c>
      <c r="H3574" s="1090" t="str">
        <f t="shared" ca="1" si="224"/>
        <v/>
      </c>
      <c r="I3574" s="1109"/>
      <c r="J3574" s="1109"/>
      <c r="K3574" s="1112"/>
      <c r="L3574" s="1091"/>
      <c r="M3574" s="1091"/>
      <c r="N3574" s="1091"/>
      <c r="O3574" s="1091"/>
      <c r="P3574" s="1096"/>
      <c r="Q3574" s="1096"/>
      <c r="R3574" s="1096"/>
      <c r="S3574" s="1091"/>
    </row>
    <row r="3575" spans="1:19" x14ac:dyDescent="0.3">
      <c r="A3575" s="1090">
        <v>3570</v>
      </c>
      <c r="B3575" s="1091"/>
      <c r="C3575" s="1091"/>
      <c r="D3575" s="1097"/>
      <c r="E3575" s="1093">
        <f t="shared" si="221"/>
        <v>0</v>
      </c>
      <c r="F3575" s="1094">
        <f t="shared" si="222"/>
        <v>0</v>
      </c>
      <c r="G3575" s="1095">
        <f t="shared" si="223"/>
        <v>0</v>
      </c>
      <c r="H3575" s="1090" t="str">
        <f t="shared" ca="1" si="224"/>
        <v/>
      </c>
      <c r="I3575" s="1109"/>
      <c r="J3575" s="1109"/>
      <c r="K3575" s="1112"/>
      <c r="L3575" s="1091"/>
      <c r="M3575" s="1091"/>
      <c r="N3575" s="1091"/>
      <c r="O3575" s="1091"/>
      <c r="P3575" s="1096"/>
      <c r="Q3575" s="1096"/>
      <c r="R3575" s="1096"/>
      <c r="S3575" s="1091"/>
    </row>
    <row r="3576" spans="1:19" x14ac:dyDescent="0.3">
      <c r="A3576" s="1090">
        <v>3571</v>
      </c>
      <c r="B3576" s="1091"/>
      <c r="C3576" s="1091"/>
      <c r="D3576" s="1097"/>
      <c r="E3576" s="1093">
        <f t="shared" si="221"/>
        <v>0</v>
      </c>
      <c r="F3576" s="1094">
        <f t="shared" si="222"/>
        <v>0</v>
      </c>
      <c r="G3576" s="1095">
        <f t="shared" si="223"/>
        <v>0</v>
      </c>
      <c r="H3576" s="1090" t="str">
        <f t="shared" ca="1" si="224"/>
        <v/>
      </c>
      <c r="I3576" s="1109"/>
      <c r="J3576" s="1109"/>
      <c r="K3576" s="1112"/>
      <c r="L3576" s="1091"/>
      <c r="M3576" s="1091"/>
      <c r="N3576" s="1091"/>
      <c r="O3576" s="1091"/>
      <c r="P3576" s="1096"/>
      <c r="Q3576" s="1096"/>
      <c r="R3576" s="1096"/>
      <c r="S3576" s="1091"/>
    </row>
    <row r="3577" spans="1:19" x14ac:dyDescent="0.3">
      <c r="A3577" s="1090">
        <v>3572</v>
      </c>
      <c r="B3577" s="1091"/>
      <c r="C3577" s="1091"/>
      <c r="D3577" s="1097"/>
      <c r="E3577" s="1093">
        <f t="shared" si="221"/>
        <v>0</v>
      </c>
      <c r="F3577" s="1094">
        <f t="shared" si="222"/>
        <v>0</v>
      </c>
      <c r="G3577" s="1095">
        <f t="shared" si="223"/>
        <v>0</v>
      </c>
      <c r="H3577" s="1090" t="str">
        <f t="shared" ca="1" si="224"/>
        <v/>
      </c>
      <c r="I3577" s="1109"/>
      <c r="J3577" s="1109"/>
      <c r="K3577" s="1112"/>
      <c r="L3577" s="1091"/>
      <c r="M3577" s="1091"/>
      <c r="N3577" s="1091"/>
      <c r="O3577" s="1091"/>
      <c r="P3577" s="1096"/>
      <c r="Q3577" s="1096"/>
      <c r="R3577" s="1096"/>
      <c r="S3577" s="1091"/>
    </row>
    <row r="3578" spans="1:19" x14ac:dyDescent="0.3">
      <c r="A3578" s="1090">
        <v>3573</v>
      </c>
      <c r="B3578" s="1091"/>
      <c r="C3578" s="1091"/>
      <c r="D3578" s="1097"/>
      <c r="E3578" s="1093">
        <f t="shared" si="221"/>
        <v>0</v>
      </c>
      <c r="F3578" s="1094">
        <f t="shared" si="222"/>
        <v>0</v>
      </c>
      <c r="G3578" s="1095">
        <f t="shared" si="223"/>
        <v>0</v>
      </c>
      <c r="H3578" s="1090" t="str">
        <f t="shared" ca="1" si="224"/>
        <v/>
      </c>
      <c r="I3578" s="1109"/>
      <c r="J3578" s="1109"/>
      <c r="K3578" s="1112"/>
      <c r="L3578" s="1091"/>
      <c r="M3578" s="1091"/>
      <c r="N3578" s="1091"/>
      <c r="O3578" s="1091"/>
      <c r="P3578" s="1096"/>
      <c r="Q3578" s="1096"/>
      <c r="R3578" s="1096"/>
      <c r="S3578" s="1091"/>
    </row>
    <row r="3579" spans="1:19" x14ac:dyDescent="0.3">
      <c r="A3579" s="1090">
        <v>3574</v>
      </c>
      <c r="B3579" s="1091"/>
      <c r="C3579" s="1091"/>
      <c r="D3579" s="1097"/>
      <c r="E3579" s="1093">
        <f t="shared" si="221"/>
        <v>0</v>
      </c>
      <c r="F3579" s="1094">
        <f t="shared" si="222"/>
        <v>0</v>
      </c>
      <c r="G3579" s="1095">
        <f t="shared" si="223"/>
        <v>0</v>
      </c>
      <c r="H3579" s="1090" t="str">
        <f t="shared" ca="1" si="224"/>
        <v/>
      </c>
      <c r="I3579" s="1109"/>
      <c r="J3579" s="1109"/>
      <c r="K3579" s="1112"/>
      <c r="L3579" s="1091"/>
      <c r="M3579" s="1091"/>
      <c r="N3579" s="1091"/>
      <c r="O3579" s="1091"/>
      <c r="P3579" s="1096"/>
      <c r="Q3579" s="1096"/>
      <c r="R3579" s="1096"/>
      <c r="S3579" s="1091"/>
    </row>
    <row r="3580" spans="1:19" x14ac:dyDescent="0.3">
      <c r="A3580" s="1090">
        <v>3575</v>
      </c>
      <c r="B3580" s="1091"/>
      <c r="C3580" s="1091"/>
      <c r="D3580" s="1097"/>
      <c r="E3580" s="1093">
        <f t="shared" si="221"/>
        <v>0</v>
      </c>
      <c r="F3580" s="1094">
        <f t="shared" si="222"/>
        <v>0</v>
      </c>
      <c r="G3580" s="1095">
        <f t="shared" si="223"/>
        <v>0</v>
      </c>
      <c r="H3580" s="1090" t="str">
        <f t="shared" ca="1" si="224"/>
        <v/>
      </c>
      <c r="I3580" s="1109"/>
      <c r="J3580" s="1109"/>
      <c r="K3580" s="1112"/>
      <c r="L3580" s="1091"/>
      <c r="M3580" s="1091"/>
      <c r="N3580" s="1091"/>
      <c r="O3580" s="1091"/>
      <c r="P3580" s="1096"/>
      <c r="Q3580" s="1096"/>
      <c r="R3580" s="1096"/>
      <c r="S3580" s="1091"/>
    </row>
    <row r="3581" spans="1:19" x14ac:dyDescent="0.3">
      <c r="A3581" s="1090">
        <v>3576</v>
      </c>
      <c r="B3581" s="1091"/>
      <c r="C3581" s="1091"/>
      <c r="D3581" s="1097"/>
      <c r="E3581" s="1093">
        <f t="shared" si="221"/>
        <v>0</v>
      </c>
      <c r="F3581" s="1094">
        <f t="shared" si="222"/>
        <v>0</v>
      </c>
      <c r="G3581" s="1095">
        <f t="shared" si="223"/>
        <v>0</v>
      </c>
      <c r="H3581" s="1090" t="str">
        <f t="shared" ca="1" si="224"/>
        <v/>
      </c>
      <c r="I3581" s="1109"/>
      <c r="J3581" s="1109"/>
      <c r="K3581" s="1112"/>
      <c r="L3581" s="1091"/>
      <c r="M3581" s="1091"/>
      <c r="N3581" s="1091"/>
      <c r="O3581" s="1091"/>
      <c r="P3581" s="1096"/>
      <c r="Q3581" s="1096"/>
      <c r="R3581" s="1096"/>
      <c r="S3581" s="1091"/>
    </row>
    <row r="3582" spans="1:19" x14ac:dyDescent="0.3">
      <c r="A3582" s="1090">
        <v>3577</v>
      </c>
      <c r="B3582" s="1091"/>
      <c r="C3582" s="1091"/>
      <c r="D3582" s="1097"/>
      <c r="E3582" s="1093">
        <f t="shared" si="221"/>
        <v>0</v>
      </c>
      <c r="F3582" s="1094">
        <f t="shared" si="222"/>
        <v>0</v>
      </c>
      <c r="G3582" s="1095">
        <f t="shared" si="223"/>
        <v>0</v>
      </c>
      <c r="H3582" s="1090" t="str">
        <f t="shared" ca="1" si="224"/>
        <v/>
      </c>
      <c r="I3582" s="1109"/>
      <c r="J3582" s="1109"/>
      <c r="K3582" s="1112"/>
      <c r="L3582" s="1091"/>
      <c r="M3582" s="1091"/>
      <c r="N3582" s="1091"/>
      <c r="O3582" s="1091"/>
      <c r="P3582" s="1096"/>
      <c r="Q3582" s="1096"/>
      <c r="R3582" s="1096"/>
      <c r="S3582" s="1091"/>
    </row>
    <row r="3583" spans="1:19" x14ac:dyDescent="0.3">
      <c r="A3583" s="1090">
        <v>3578</v>
      </c>
      <c r="B3583" s="1091"/>
      <c r="C3583" s="1091"/>
      <c r="D3583" s="1097"/>
      <c r="E3583" s="1093">
        <f t="shared" si="221"/>
        <v>0</v>
      </c>
      <c r="F3583" s="1094">
        <f t="shared" si="222"/>
        <v>0</v>
      </c>
      <c r="G3583" s="1095">
        <f t="shared" si="223"/>
        <v>0</v>
      </c>
      <c r="H3583" s="1090" t="str">
        <f t="shared" ca="1" si="224"/>
        <v/>
      </c>
      <c r="I3583" s="1109"/>
      <c r="J3583" s="1109"/>
      <c r="K3583" s="1112"/>
      <c r="L3583" s="1091"/>
      <c r="M3583" s="1091"/>
      <c r="N3583" s="1091"/>
      <c r="O3583" s="1091"/>
      <c r="P3583" s="1096"/>
      <c r="Q3583" s="1096"/>
      <c r="R3583" s="1096"/>
      <c r="S3583" s="1091"/>
    </row>
    <row r="3584" spans="1:19" x14ac:dyDescent="0.3">
      <c r="A3584" s="1090">
        <v>3579</v>
      </c>
      <c r="B3584" s="1091"/>
      <c r="C3584" s="1091"/>
      <c r="D3584" s="1097"/>
      <c r="E3584" s="1093">
        <f t="shared" si="221"/>
        <v>0</v>
      </c>
      <c r="F3584" s="1094">
        <f t="shared" si="222"/>
        <v>0</v>
      </c>
      <c r="G3584" s="1095">
        <f t="shared" si="223"/>
        <v>0</v>
      </c>
      <c r="H3584" s="1090" t="str">
        <f t="shared" ca="1" si="224"/>
        <v/>
      </c>
      <c r="I3584" s="1109"/>
      <c r="J3584" s="1109"/>
      <c r="K3584" s="1112"/>
      <c r="L3584" s="1091"/>
      <c r="M3584" s="1091"/>
      <c r="N3584" s="1091"/>
      <c r="O3584" s="1091"/>
      <c r="P3584" s="1096"/>
      <c r="Q3584" s="1096"/>
      <c r="R3584" s="1096"/>
      <c r="S3584" s="1091"/>
    </row>
    <row r="3585" spans="1:19" x14ac:dyDescent="0.3">
      <c r="A3585" s="1090">
        <v>3580</v>
      </c>
      <c r="B3585" s="1091"/>
      <c r="C3585" s="1091"/>
      <c r="D3585" s="1097"/>
      <c r="E3585" s="1093">
        <f t="shared" si="221"/>
        <v>0</v>
      </c>
      <c r="F3585" s="1094">
        <f t="shared" si="222"/>
        <v>0</v>
      </c>
      <c r="G3585" s="1095">
        <f t="shared" si="223"/>
        <v>0</v>
      </c>
      <c r="H3585" s="1090" t="str">
        <f t="shared" ca="1" si="224"/>
        <v/>
      </c>
      <c r="I3585" s="1109"/>
      <c r="J3585" s="1109"/>
      <c r="K3585" s="1112"/>
      <c r="L3585" s="1091"/>
      <c r="M3585" s="1091"/>
      <c r="N3585" s="1091"/>
      <c r="O3585" s="1091"/>
      <c r="P3585" s="1096"/>
      <c r="Q3585" s="1096"/>
      <c r="R3585" s="1096"/>
      <c r="S3585" s="1091"/>
    </row>
    <row r="3586" spans="1:19" x14ac:dyDescent="0.3">
      <c r="A3586" s="1090">
        <v>3581</v>
      </c>
      <c r="B3586" s="1091"/>
      <c r="C3586" s="1091"/>
      <c r="D3586" s="1097"/>
      <c r="E3586" s="1093">
        <f t="shared" si="221"/>
        <v>0</v>
      </c>
      <c r="F3586" s="1094">
        <f t="shared" si="222"/>
        <v>0</v>
      </c>
      <c r="G3586" s="1095">
        <f t="shared" si="223"/>
        <v>0</v>
      </c>
      <c r="H3586" s="1090" t="str">
        <f t="shared" ca="1" si="224"/>
        <v/>
      </c>
      <c r="I3586" s="1109"/>
      <c r="J3586" s="1109"/>
      <c r="K3586" s="1112"/>
      <c r="L3586" s="1091"/>
      <c r="M3586" s="1091"/>
      <c r="N3586" s="1091"/>
      <c r="O3586" s="1091"/>
      <c r="P3586" s="1096"/>
      <c r="Q3586" s="1096"/>
      <c r="R3586" s="1096"/>
      <c r="S3586" s="1091"/>
    </row>
    <row r="3587" spans="1:19" x14ac:dyDescent="0.3">
      <c r="A3587" s="1090">
        <v>3582</v>
      </c>
      <c r="B3587" s="1091"/>
      <c r="C3587" s="1091"/>
      <c r="D3587" s="1097"/>
      <c r="E3587" s="1093">
        <f t="shared" si="221"/>
        <v>0</v>
      </c>
      <c r="F3587" s="1094">
        <f t="shared" si="222"/>
        <v>0</v>
      </c>
      <c r="G3587" s="1095">
        <f t="shared" si="223"/>
        <v>0</v>
      </c>
      <c r="H3587" s="1090" t="str">
        <f t="shared" ca="1" si="224"/>
        <v/>
      </c>
      <c r="I3587" s="1109"/>
      <c r="J3587" s="1109"/>
      <c r="K3587" s="1112"/>
      <c r="L3587" s="1091"/>
      <c r="M3587" s="1091"/>
      <c r="N3587" s="1091"/>
      <c r="O3587" s="1091"/>
      <c r="P3587" s="1096"/>
      <c r="Q3587" s="1096"/>
      <c r="R3587" s="1096"/>
      <c r="S3587" s="1091"/>
    </row>
    <row r="3588" spans="1:19" x14ac:dyDescent="0.3">
      <c r="A3588" s="1090">
        <v>3583</v>
      </c>
      <c r="B3588" s="1091"/>
      <c r="C3588" s="1091"/>
      <c r="D3588" s="1097"/>
      <c r="E3588" s="1093">
        <f t="shared" si="221"/>
        <v>0</v>
      </c>
      <c r="F3588" s="1094">
        <f t="shared" si="222"/>
        <v>0</v>
      </c>
      <c r="G3588" s="1095">
        <f t="shared" si="223"/>
        <v>0</v>
      </c>
      <c r="H3588" s="1090" t="str">
        <f t="shared" ca="1" si="224"/>
        <v/>
      </c>
      <c r="I3588" s="1109"/>
      <c r="J3588" s="1109"/>
      <c r="K3588" s="1112"/>
      <c r="L3588" s="1091"/>
      <c r="M3588" s="1091"/>
      <c r="N3588" s="1091"/>
      <c r="O3588" s="1091"/>
      <c r="P3588" s="1096"/>
      <c r="Q3588" s="1096"/>
      <c r="R3588" s="1096"/>
      <c r="S3588" s="1091"/>
    </row>
    <row r="3589" spans="1:19" x14ac:dyDescent="0.3">
      <c r="A3589" s="1090">
        <v>3584</v>
      </c>
      <c r="B3589" s="1091"/>
      <c r="C3589" s="1091"/>
      <c r="D3589" s="1097"/>
      <c r="E3589" s="1093">
        <f t="shared" si="221"/>
        <v>0</v>
      </c>
      <c r="F3589" s="1094">
        <f t="shared" si="222"/>
        <v>0</v>
      </c>
      <c r="G3589" s="1095">
        <f t="shared" si="223"/>
        <v>0</v>
      </c>
      <c r="H3589" s="1090" t="str">
        <f t="shared" ca="1" si="224"/>
        <v/>
      </c>
      <c r="I3589" s="1109"/>
      <c r="J3589" s="1109"/>
      <c r="K3589" s="1112"/>
      <c r="L3589" s="1091"/>
      <c r="M3589" s="1091"/>
      <c r="N3589" s="1091"/>
      <c r="O3589" s="1091"/>
      <c r="P3589" s="1096"/>
      <c r="Q3589" s="1096"/>
      <c r="R3589" s="1096"/>
      <c r="S3589" s="1091"/>
    </row>
    <row r="3590" spans="1:19" x14ac:dyDescent="0.3">
      <c r="A3590" s="1090">
        <v>3585</v>
      </c>
      <c r="B3590" s="1091"/>
      <c r="C3590" s="1091"/>
      <c r="D3590" s="1097"/>
      <c r="E3590" s="1093">
        <f t="shared" si="221"/>
        <v>0</v>
      </c>
      <c r="F3590" s="1094">
        <f t="shared" si="222"/>
        <v>0</v>
      </c>
      <c r="G3590" s="1095">
        <f t="shared" si="223"/>
        <v>0</v>
      </c>
      <c r="H3590" s="1090" t="str">
        <f t="shared" ca="1" si="224"/>
        <v/>
      </c>
      <c r="I3590" s="1109"/>
      <c r="J3590" s="1109"/>
      <c r="K3590" s="1112"/>
      <c r="L3590" s="1091"/>
      <c r="M3590" s="1091"/>
      <c r="N3590" s="1091"/>
      <c r="O3590" s="1091"/>
      <c r="P3590" s="1096"/>
      <c r="Q3590" s="1096"/>
      <c r="R3590" s="1096"/>
      <c r="S3590" s="1091"/>
    </row>
    <row r="3591" spans="1:19" x14ac:dyDescent="0.3">
      <c r="A3591" s="1090">
        <v>3586</v>
      </c>
      <c r="B3591" s="1091"/>
      <c r="C3591" s="1091"/>
      <c r="D3591" s="1097"/>
      <c r="E3591" s="1093">
        <f t="shared" ref="E3591:E3654" si="225">D3591</f>
        <v>0</v>
      </c>
      <c r="F3591" s="1094">
        <f t="shared" ref="F3591:F3654" si="226">D3591</f>
        <v>0</v>
      </c>
      <c r="G3591" s="1095">
        <f t="shared" ref="G3591:G3654" si="227">D3591</f>
        <v>0</v>
      </c>
      <c r="H3591" s="1090" t="str">
        <f t="shared" ref="H3591:H3654" ca="1" si="228">IF(ISBLANK(D3591),"",DATEDIF(G3591,TODAY(),"y"))</f>
        <v/>
      </c>
      <c r="I3591" s="1109"/>
      <c r="J3591" s="1109"/>
      <c r="K3591" s="1112"/>
      <c r="L3591" s="1091"/>
      <c r="M3591" s="1091"/>
      <c r="N3591" s="1091"/>
      <c r="O3591" s="1091"/>
      <c r="P3591" s="1096"/>
      <c r="Q3591" s="1096"/>
      <c r="R3591" s="1096"/>
      <c r="S3591" s="1091"/>
    </row>
    <row r="3592" spans="1:19" x14ac:dyDescent="0.3">
      <c r="A3592" s="1090">
        <v>3587</v>
      </c>
      <c r="B3592" s="1091"/>
      <c r="C3592" s="1091"/>
      <c r="D3592" s="1097"/>
      <c r="E3592" s="1093">
        <f t="shared" si="225"/>
        <v>0</v>
      </c>
      <c r="F3592" s="1094">
        <f t="shared" si="226"/>
        <v>0</v>
      </c>
      <c r="G3592" s="1095">
        <f t="shared" si="227"/>
        <v>0</v>
      </c>
      <c r="H3592" s="1090" t="str">
        <f t="shared" ca="1" si="228"/>
        <v/>
      </c>
      <c r="I3592" s="1109"/>
      <c r="J3592" s="1109"/>
      <c r="K3592" s="1112"/>
      <c r="L3592" s="1091"/>
      <c r="M3592" s="1091"/>
      <c r="N3592" s="1091"/>
      <c r="O3592" s="1091"/>
      <c r="P3592" s="1096"/>
      <c r="Q3592" s="1096"/>
      <c r="R3592" s="1096"/>
      <c r="S3592" s="1091"/>
    </row>
    <row r="3593" spans="1:19" x14ac:dyDescent="0.3">
      <c r="A3593" s="1090">
        <v>3588</v>
      </c>
      <c r="B3593" s="1091"/>
      <c r="C3593" s="1091"/>
      <c r="D3593" s="1097"/>
      <c r="E3593" s="1093">
        <f t="shared" si="225"/>
        <v>0</v>
      </c>
      <c r="F3593" s="1094">
        <f t="shared" si="226"/>
        <v>0</v>
      </c>
      <c r="G3593" s="1095">
        <f t="shared" si="227"/>
        <v>0</v>
      </c>
      <c r="H3593" s="1090" t="str">
        <f t="shared" ca="1" si="228"/>
        <v/>
      </c>
      <c r="I3593" s="1109"/>
      <c r="J3593" s="1109"/>
      <c r="K3593" s="1112"/>
      <c r="L3593" s="1091"/>
      <c r="M3593" s="1091"/>
      <c r="N3593" s="1091"/>
      <c r="O3593" s="1091"/>
      <c r="P3593" s="1096"/>
      <c r="Q3593" s="1096"/>
      <c r="R3593" s="1096"/>
      <c r="S3593" s="1091"/>
    </row>
    <row r="3594" spans="1:19" x14ac:dyDescent="0.3">
      <c r="A3594" s="1090">
        <v>3589</v>
      </c>
      <c r="B3594" s="1091"/>
      <c r="C3594" s="1091"/>
      <c r="D3594" s="1097"/>
      <c r="E3594" s="1093">
        <f t="shared" si="225"/>
        <v>0</v>
      </c>
      <c r="F3594" s="1094">
        <f t="shared" si="226"/>
        <v>0</v>
      </c>
      <c r="G3594" s="1095">
        <f t="shared" si="227"/>
        <v>0</v>
      </c>
      <c r="H3594" s="1090" t="str">
        <f t="shared" ca="1" si="228"/>
        <v/>
      </c>
      <c r="I3594" s="1109"/>
      <c r="J3594" s="1109"/>
      <c r="K3594" s="1112"/>
      <c r="L3594" s="1091"/>
      <c r="M3594" s="1091"/>
      <c r="N3594" s="1091"/>
      <c r="O3594" s="1091"/>
      <c r="P3594" s="1096"/>
      <c r="Q3594" s="1096"/>
      <c r="R3594" s="1096"/>
      <c r="S3594" s="1091"/>
    </row>
    <row r="3595" spans="1:19" x14ac:dyDescent="0.3">
      <c r="A3595" s="1090">
        <v>3590</v>
      </c>
      <c r="B3595" s="1091"/>
      <c r="C3595" s="1091"/>
      <c r="D3595" s="1097"/>
      <c r="E3595" s="1093">
        <f t="shared" si="225"/>
        <v>0</v>
      </c>
      <c r="F3595" s="1094">
        <f t="shared" si="226"/>
        <v>0</v>
      </c>
      <c r="G3595" s="1095">
        <f t="shared" si="227"/>
        <v>0</v>
      </c>
      <c r="H3595" s="1090" t="str">
        <f t="shared" ca="1" si="228"/>
        <v/>
      </c>
      <c r="I3595" s="1109"/>
      <c r="J3595" s="1109"/>
      <c r="K3595" s="1112"/>
      <c r="L3595" s="1091"/>
      <c r="M3595" s="1091"/>
      <c r="N3595" s="1091"/>
      <c r="O3595" s="1091"/>
      <c r="P3595" s="1096"/>
      <c r="Q3595" s="1096"/>
      <c r="R3595" s="1096"/>
      <c r="S3595" s="1091"/>
    </row>
    <row r="3596" spans="1:19" x14ac:dyDescent="0.3">
      <c r="A3596" s="1090">
        <v>3591</v>
      </c>
      <c r="B3596" s="1091"/>
      <c r="C3596" s="1091"/>
      <c r="D3596" s="1097"/>
      <c r="E3596" s="1093">
        <f t="shared" si="225"/>
        <v>0</v>
      </c>
      <c r="F3596" s="1094">
        <f t="shared" si="226"/>
        <v>0</v>
      </c>
      <c r="G3596" s="1095">
        <f t="shared" si="227"/>
        <v>0</v>
      </c>
      <c r="H3596" s="1090" t="str">
        <f t="shared" ca="1" si="228"/>
        <v/>
      </c>
      <c r="I3596" s="1109"/>
      <c r="J3596" s="1109"/>
      <c r="K3596" s="1112"/>
      <c r="L3596" s="1091"/>
      <c r="M3596" s="1091"/>
      <c r="N3596" s="1091"/>
      <c r="O3596" s="1091"/>
      <c r="P3596" s="1096"/>
      <c r="Q3596" s="1096"/>
      <c r="R3596" s="1096"/>
      <c r="S3596" s="1091"/>
    </row>
    <row r="3597" spans="1:19" x14ac:dyDescent="0.3">
      <c r="A3597" s="1090">
        <v>3592</v>
      </c>
      <c r="B3597" s="1091"/>
      <c r="C3597" s="1091"/>
      <c r="D3597" s="1097"/>
      <c r="E3597" s="1093">
        <f t="shared" si="225"/>
        <v>0</v>
      </c>
      <c r="F3597" s="1094">
        <f t="shared" si="226"/>
        <v>0</v>
      </c>
      <c r="G3597" s="1095">
        <f t="shared" si="227"/>
        <v>0</v>
      </c>
      <c r="H3597" s="1090" t="str">
        <f t="shared" ca="1" si="228"/>
        <v/>
      </c>
      <c r="I3597" s="1109"/>
      <c r="J3597" s="1109"/>
      <c r="K3597" s="1112"/>
      <c r="L3597" s="1091"/>
      <c r="M3597" s="1091"/>
      <c r="N3597" s="1091"/>
      <c r="O3597" s="1091"/>
      <c r="P3597" s="1096"/>
      <c r="Q3597" s="1096"/>
      <c r="R3597" s="1096"/>
      <c r="S3597" s="1091"/>
    </row>
    <row r="3598" spans="1:19" x14ac:dyDescent="0.3">
      <c r="A3598" s="1090">
        <v>3593</v>
      </c>
      <c r="B3598" s="1091"/>
      <c r="C3598" s="1091"/>
      <c r="D3598" s="1097"/>
      <c r="E3598" s="1093">
        <f t="shared" si="225"/>
        <v>0</v>
      </c>
      <c r="F3598" s="1094">
        <f t="shared" si="226"/>
        <v>0</v>
      </c>
      <c r="G3598" s="1095">
        <f t="shared" si="227"/>
        <v>0</v>
      </c>
      <c r="H3598" s="1090" t="str">
        <f t="shared" ca="1" si="228"/>
        <v/>
      </c>
      <c r="I3598" s="1109"/>
      <c r="J3598" s="1109"/>
      <c r="K3598" s="1112"/>
      <c r="L3598" s="1091"/>
      <c r="M3598" s="1091"/>
      <c r="N3598" s="1091"/>
      <c r="O3598" s="1091"/>
      <c r="P3598" s="1096"/>
      <c r="Q3598" s="1096"/>
      <c r="R3598" s="1096"/>
      <c r="S3598" s="1091"/>
    </row>
    <row r="3599" spans="1:19" x14ac:dyDescent="0.3">
      <c r="A3599" s="1090">
        <v>3594</v>
      </c>
      <c r="B3599" s="1091"/>
      <c r="C3599" s="1091"/>
      <c r="D3599" s="1097"/>
      <c r="E3599" s="1093">
        <f t="shared" si="225"/>
        <v>0</v>
      </c>
      <c r="F3599" s="1094">
        <f t="shared" si="226"/>
        <v>0</v>
      </c>
      <c r="G3599" s="1095">
        <f t="shared" si="227"/>
        <v>0</v>
      </c>
      <c r="H3599" s="1090" t="str">
        <f t="shared" ca="1" si="228"/>
        <v/>
      </c>
      <c r="I3599" s="1109"/>
      <c r="J3599" s="1109"/>
      <c r="K3599" s="1112"/>
      <c r="L3599" s="1091"/>
      <c r="M3599" s="1091"/>
      <c r="N3599" s="1091"/>
      <c r="O3599" s="1091"/>
      <c r="P3599" s="1096"/>
      <c r="Q3599" s="1096"/>
      <c r="R3599" s="1096"/>
      <c r="S3599" s="1091"/>
    </row>
    <row r="3600" spans="1:19" x14ac:dyDescent="0.3">
      <c r="A3600" s="1090">
        <v>3595</v>
      </c>
      <c r="B3600" s="1091"/>
      <c r="C3600" s="1091"/>
      <c r="D3600" s="1097"/>
      <c r="E3600" s="1093">
        <f t="shared" si="225"/>
        <v>0</v>
      </c>
      <c r="F3600" s="1094">
        <f t="shared" si="226"/>
        <v>0</v>
      </c>
      <c r="G3600" s="1095">
        <f t="shared" si="227"/>
        <v>0</v>
      </c>
      <c r="H3600" s="1090" t="str">
        <f t="shared" ca="1" si="228"/>
        <v/>
      </c>
      <c r="I3600" s="1109"/>
      <c r="J3600" s="1109"/>
      <c r="K3600" s="1112"/>
      <c r="L3600" s="1091"/>
      <c r="M3600" s="1091"/>
      <c r="N3600" s="1091"/>
      <c r="O3600" s="1091"/>
      <c r="P3600" s="1096"/>
      <c r="Q3600" s="1096"/>
      <c r="R3600" s="1096"/>
      <c r="S3600" s="1091"/>
    </row>
    <row r="3601" spans="1:19" x14ac:dyDescent="0.3">
      <c r="A3601" s="1090">
        <v>3596</v>
      </c>
      <c r="B3601" s="1091"/>
      <c r="C3601" s="1091"/>
      <c r="D3601" s="1097"/>
      <c r="E3601" s="1093">
        <f t="shared" si="225"/>
        <v>0</v>
      </c>
      <c r="F3601" s="1094">
        <f t="shared" si="226"/>
        <v>0</v>
      </c>
      <c r="G3601" s="1095">
        <f t="shared" si="227"/>
        <v>0</v>
      </c>
      <c r="H3601" s="1090" t="str">
        <f t="shared" ca="1" si="228"/>
        <v/>
      </c>
      <c r="I3601" s="1109"/>
      <c r="J3601" s="1109"/>
      <c r="K3601" s="1112"/>
      <c r="L3601" s="1091"/>
      <c r="M3601" s="1091"/>
      <c r="N3601" s="1091"/>
      <c r="O3601" s="1091"/>
      <c r="P3601" s="1096"/>
      <c r="Q3601" s="1096"/>
      <c r="R3601" s="1096"/>
      <c r="S3601" s="1091"/>
    </row>
    <row r="3602" spans="1:19" x14ac:dyDescent="0.3">
      <c r="A3602" s="1090">
        <v>3597</v>
      </c>
      <c r="B3602" s="1091"/>
      <c r="C3602" s="1091"/>
      <c r="D3602" s="1097"/>
      <c r="E3602" s="1093">
        <f t="shared" si="225"/>
        <v>0</v>
      </c>
      <c r="F3602" s="1094">
        <f t="shared" si="226"/>
        <v>0</v>
      </c>
      <c r="G3602" s="1095">
        <f t="shared" si="227"/>
        <v>0</v>
      </c>
      <c r="H3602" s="1090" t="str">
        <f t="shared" ca="1" si="228"/>
        <v/>
      </c>
      <c r="I3602" s="1109"/>
      <c r="J3602" s="1109"/>
      <c r="K3602" s="1112"/>
      <c r="L3602" s="1091"/>
      <c r="M3602" s="1091"/>
      <c r="N3602" s="1091"/>
      <c r="O3602" s="1091"/>
      <c r="P3602" s="1096"/>
      <c r="Q3602" s="1096"/>
      <c r="R3602" s="1096"/>
      <c r="S3602" s="1091"/>
    </row>
    <row r="3603" spans="1:19" x14ac:dyDescent="0.3">
      <c r="A3603" s="1090">
        <v>3598</v>
      </c>
      <c r="B3603" s="1091"/>
      <c r="C3603" s="1091"/>
      <c r="D3603" s="1097"/>
      <c r="E3603" s="1093">
        <f t="shared" si="225"/>
        <v>0</v>
      </c>
      <c r="F3603" s="1094">
        <f t="shared" si="226"/>
        <v>0</v>
      </c>
      <c r="G3603" s="1095">
        <f t="shared" si="227"/>
        <v>0</v>
      </c>
      <c r="H3603" s="1090" t="str">
        <f t="shared" ca="1" si="228"/>
        <v/>
      </c>
      <c r="I3603" s="1109"/>
      <c r="J3603" s="1109"/>
      <c r="K3603" s="1112"/>
      <c r="L3603" s="1091"/>
      <c r="M3603" s="1091"/>
      <c r="N3603" s="1091"/>
      <c r="O3603" s="1091"/>
      <c r="P3603" s="1096"/>
      <c r="Q3603" s="1096"/>
      <c r="R3603" s="1096"/>
      <c r="S3603" s="1091"/>
    </row>
    <row r="3604" spans="1:19" x14ac:dyDescent="0.3">
      <c r="A3604" s="1090">
        <v>3599</v>
      </c>
      <c r="B3604" s="1091"/>
      <c r="C3604" s="1091"/>
      <c r="D3604" s="1097"/>
      <c r="E3604" s="1093">
        <f t="shared" si="225"/>
        <v>0</v>
      </c>
      <c r="F3604" s="1094">
        <f t="shared" si="226"/>
        <v>0</v>
      </c>
      <c r="G3604" s="1095">
        <f t="shared" si="227"/>
        <v>0</v>
      </c>
      <c r="H3604" s="1090" t="str">
        <f t="shared" ca="1" si="228"/>
        <v/>
      </c>
      <c r="I3604" s="1109"/>
      <c r="J3604" s="1109"/>
      <c r="K3604" s="1112"/>
      <c r="L3604" s="1091"/>
      <c r="M3604" s="1091"/>
      <c r="N3604" s="1091"/>
      <c r="O3604" s="1091"/>
      <c r="P3604" s="1096"/>
      <c r="Q3604" s="1096"/>
      <c r="R3604" s="1096"/>
      <c r="S3604" s="1091"/>
    </row>
    <row r="3605" spans="1:19" x14ac:dyDescent="0.3">
      <c r="A3605" s="1090">
        <v>3600</v>
      </c>
      <c r="B3605" s="1091"/>
      <c r="C3605" s="1091"/>
      <c r="D3605" s="1097"/>
      <c r="E3605" s="1093">
        <f t="shared" si="225"/>
        <v>0</v>
      </c>
      <c r="F3605" s="1094">
        <f t="shared" si="226"/>
        <v>0</v>
      </c>
      <c r="G3605" s="1095">
        <f t="shared" si="227"/>
        <v>0</v>
      </c>
      <c r="H3605" s="1090" t="str">
        <f t="shared" ca="1" si="228"/>
        <v/>
      </c>
      <c r="I3605" s="1109"/>
      <c r="J3605" s="1109"/>
      <c r="K3605" s="1112"/>
      <c r="L3605" s="1091"/>
      <c r="M3605" s="1091"/>
      <c r="N3605" s="1091"/>
      <c r="O3605" s="1091"/>
      <c r="P3605" s="1096"/>
      <c r="Q3605" s="1096"/>
      <c r="R3605" s="1096"/>
      <c r="S3605" s="1091"/>
    </row>
    <row r="3606" spans="1:19" x14ac:dyDescent="0.3">
      <c r="A3606" s="1090">
        <v>3601</v>
      </c>
      <c r="B3606" s="1091"/>
      <c r="C3606" s="1091"/>
      <c r="D3606" s="1097"/>
      <c r="E3606" s="1093">
        <f t="shared" si="225"/>
        <v>0</v>
      </c>
      <c r="F3606" s="1094">
        <f t="shared" si="226"/>
        <v>0</v>
      </c>
      <c r="G3606" s="1095">
        <f t="shared" si="227"/>
        <v>0</v>
      </c>
      <c r="H3606" s="1090" t="str">
        <f t="shared" ca="1" si="228"/>
        <v/>
      </c>
      <c r="I3606" s="1109"/>
      <c r="J3606" s="1109"/>
      <c r="K3606" s="1112"/>
      <c r="L3606" s="1091"/>
      <c r="M3606" s="1091"/>
      <c r="N3606" s="1091"/>
      <c r="O3606" s="1091"/>
      <c r="P3606" s="1096"/>
      <c r="Q3606" s="1096"/>
      <c r="R3606" s="1096"/>
      <c r="S3606" s="1091"/>
    </row>
    <row r="3607" spans="1:19" x14ac:dyDescent="0.3">
      <c r="A3607" s="1090">
        <v>3602</v>
      </c>
      <c r="B3607" s="1091"/>
      <c r="C3607" s="1091"/>
      <c r="D3607" s="1097"/>
      <c r="E3607" s="1093">
        <f t="shared" si="225"/>
        <v>0</v>
      </c>
      <c r="F3607" s="1094">
        <f t="shared" si="226"/>
        <v>0</v>
      </c>
      <c r="G3607" s="1095">
        <f t="shared" si="227"/>
        <v>0</v>
      </c>
      <c r="H3607" s="1090" t="str">
        <f t="shared" ca="1" si="228"/>
        <v/>
      </c>
      <c r="I3607" s="1109"/>
      <c r="J3607" s="1109"/>
      <c r="K3607" s="1112"/>
      <c r="L3607" s="1091"/>
      <c r="M3607" s="1091"/>
      <c r="N3607" s="1091"/>
      <c r="O3607" s="1091"/>
      <c r="P3607" s="1096"/>
      <c r="Q3607" s="1096"/>
      <c r="R3607" s="1096"/>
      <c r="S3607" s="1091"/>
    </row>
    <row r="3608" spans="1:19" x14ac:dyDescent="0.3">
      <c r="A3608" s="1090">
        <v>3603</v>
      </c>
      <c r="B3608" s="1091"/>
      <c r="C3608" s="1091"/>
      <c r="D3608" s="1097"/>
      <c r="E3608" s="1093">
        <f t="shared" si="225"/>
        <v>0</v>
      </c>
      <c r="F3608" s="1094">
        <f t="shared" si="226"/>
        <v>0</v>
      </c>
      <c r="G3608" s="1095">
        <f t="shared" si="227"/>
        <v>0</v>
      </c>
      <c r="H3608" s="1090" t="str">
        <f t="shared" ca="1" si="228"/>
        <v/>
      </c>
      <c r="I3608" s="1109"/>
      <c r="J3608" s="1109"/>
      <c r="K3608" s="1112"/>
      <c r="L3608" s="1091"/>
      <c r="M3608" s="1091"/>
      <c r="N3608" s="1091"/>
      <c r="O3608" s="1091"/>
      <c r="P3608" s="1096"/>
      <c r="Q3608" s="1096"/>
      <c r="R3608" s="1096"/>
      <c r="S3608" s="1091"/>
    </row>
    <row r="3609" spans="1:19" x14ac:dyDescent="0.3">
      <c r="A3609" s="1090">
        <v>3604</v>
      </c>
      <c r="B3609" s="1091"/>
      <c r="C3609" s="1091"/>
      <c r="D3609" s="1097"/>
      <c r="E3609" s="1093">
        <f t="shared" si="225"/>
        <v>0</v>
      </c>
      <c r="F3609" s="1094">
        <f t="shared" si="226"/>
        <v>0</v>
      </c>
      <c r="G3609" s="1095">
        <f t="shared" si="227"/>
        <v>0</v>
      </c>
      <c r="H3609" s="1090" t="str">
        <f t="shared" ca="1" si="228"/>
        <v/>
      </c>
      <c r="I3609" s="1109"/>
      <c r="J3609" s="1109"/>
      <c r="K3609" s="1112"/>
      <c r="L3609" s="1091"/>
      <c r="M3609" s="1091"/>
      <c r="N3609" s="1091"/>
      <c r="O3609" s="1091"/>
      <c r="P3609" s="1096"/>
      <c r="Q3609" s="1096"/>
      <c r="R3609" s="1096"/>
      <c r="S3609" s="1091"/>
    </row>
    <row r="3610" spans="1:19" x14ac:dyDescent="0.3">
      <c r="A3610" s="1090">
        <v>3605</v>
      </c>
      <c r="B3610" s="1091"/>
      <c r="C3610" s="1091"/>
      <c r="D3610" s="1097"/>
      <c r="E3610" s="1093">
        <f t="shared" si="225"/>
        <v>0</v>
      </c>
      <c r="F3610" s="1094">
        <f t="shared" si="226"/>
        <v>0</v>
      </c>
      <c r="G3610" s="1095">
        <f t="shared" si="227"/>
        <v>0</v>
      </c>
      <c r="H3610" s="1090" t="str">
        <f t="shared" ca="1" si="228"/>
        <v/>
      </c>
      <c r="I3610" s="1109"/>
      <c r="J3610" s="1109"/>
      <c r="K3610" s="1112"/>
      <c r="L3610" s="1091"/>
      <c r="M3610" s="1091"/>
      <c r="N3610" s="1091"/>
      <c r="O3610" s="1091"/>
      <c r="P3610" s="1096"/>
      <c r="Q3610" s="1096"/>
      <c r="R3610" s="1096"/>
      <c r="S3610" s="1091"/>
    </row>
    <row r="3611" spans="1:19" x14ac:dyDescent="0.3">
      <c r="A3611" s="1090">
        <v>3606</v>
      </c>
      <c r="B3611" s="1091"/>
      <c r="C3611" s="1091"/>
      <c r="D3611" s="1097"/>
      <c r="E3611" s="1093">
        <f t="shared" si="225"/>
        <v>0</v>
      </c>
      <c r="F3611" s="1094">
        <f t="shared" si="226"/>
        <v>0</v>
      </c>
      <c r="G3611" s="1095">
        <f t="shared" si="227"/>
        <v>0</v>
      </c>
      <c r="H3611" s="1090" t="str">
        <f t="shared" ca="1" si="228"/>
        <v/>
      </c>
      <c r="I3611" s="1109"/>
      <c r="J3611" s="1109"/>
      <c r="K3611" s="1112"/>
      <c r="L3611" s="1091"/>
      <c r="M3611" s="1091"/>
      <c r="N3611" s="1091"/>
      <c r="O3611" s="1091"/>
      <c r="P3611" s="1096"/>
      <c r="Q3611" s="1096"/>
      <c r="R3611" s="1096"/>
      <c r="S3611" s="1091"/>
    </row>
    <row r="3612" spans="1:19" x14ac:dyDescent="0.3">
      <c r="A3612" s="1090">
        <v>3607</v>
      </c>
      <c r="B3612" s="1091"/>
      <c r="C3612" s="1091"/>
      <c r="D3612" s="1097"/>
      <c r="E3612" s="1093">
        <f t="shared" si="225"/>
        <v>0</v>
      </c>
      <c r="F3612" s="1094">
        <f t="shared" si="226"/>
        <v>0</v>
      </c>
      <c r="G3612" s="1095">
        <f t="shared" si="227"/>
        <v>0</v>
      </c>
      <c r="H3612" s="1090" t="str">
        <f t="shared" ca="1" si="228"/>
        <v/>
      </c>
      <c r="I3612" s="1109"/>
      <c r="J3612" s="1109"/>
      <c r="K3612" s="1112"/>
      <c r="L3612" s="1091"/>
      <c r="M3612" s="1091"/>
      <c r="N3612" s="1091"/>
      <c r="O3612" s="1091"/>
      <c r="P3612" s="1096"/>
      <c r="Q3612" s="1096"/>
      <c r="R3612" s="1096"/>
      <c r="S3612" s="1091"/>
    </row>
    <row r="3613" spans="1:19" x14ac:dyDescent="0.3">
      <c r="A3613" s="1090">
        <v>3608</v>
      </c>
      <c r="B3613" s="1091"/>
      <c r="C3613" s="1091"/>
      <c r="D3613" s="1097"/>
      <c r="E3613" s="1093">
        <f t="shared" si="225"/>
        <v>0</v>
      </c>
      <c r="F3613" s="1094">
        <f t="shared" si="226"/>
        <v>0</v>
      </c>
      <c r="G3613" s="1095">
        <f t="shared" si="227"/>
        <v>0</v>
      </c>
      <c r="H3613" s="1090" t="str">
        <f t="shared" ca="1" si="228"/>
        <v/>
      </c>
      <c r="I3613" s="1109"/>
      <c r="J3613" s="1109"/>
      <c r="K3613" s="1112"/>
      <c r="L3613" s="1091"/>
      <c r="M3613" s="1091"/>
      <c r="N3613" s="1091"/>
      <c r="O3613" s="1091"/>
      <c r="P3613" s="1096"/>
      <c r="Q3613" s="1096"/>
      <c r="R3613" s="1096"/>
      <c r="S3613" s="1091"/>
    </row>
    <row r="3614" spans="1:19" x14ac:dyDescent="0.3">
      <c r="A3614" s="1090">
        <v>3609</v>
      </c>
      <c r="B3614" s="1091"/>
      <c r="C3614" s="1091"/>
      <c r="D3614" s="1097"/>
      <c r="E3614" s="1093">
        <f t="shared" si="225"/>
        <v>0</v>
      </c>
      <c r="F3614" s="1094">
        <f t="shared" si="226"/>
        <v>0</v>
      </c>
      <c r="G3614" s="1095">
        <f t="shared" si="227"/>
        <v>0</v>
      </c>
      <c r="H3614" s="1090" t="str">
        <f t="shared" ca="1" si="228"/>
        <v/>
      </c>
      <c r="I3614" s="1109"/>
      <c r="J3614" s="1109"/>
      <c r="K3614" s="1112"/>
      <c r="L3614" s="1091"/>
      <c r="M3614" s="1091"/>
      <c r="N3614" s="1091"/>
      <c r="O3614" s="1091"/>
      <c r="P3614" s="1096"/>
      <c r="Q3614" s="1096"/>
      <c r="R3614" s="1096"/>
      <c r="S3614" s="1091"/>
    </row>
    <row r="3615" spans="1:19" x14ac:dyDescent="0.3">
      <c r="A3615" s="1090">
        <v>3610</v>
      </c>
      <c r="B3615" s="1091"/>
      <c r="C3615" s="1091"/>
      <c r="D3615" s="1097"/>
      <c r="E3615" s="1093">
        <f t="shared" si="225"/>
        <v>0</v>
      </c>
      <c r="F3615" s="1094">
        <f t="shared" si="226"/>
        <v>0</v>
      </c>
      <c r="G3615" s="1095">
        <f t="shared" si="227"/>
        <v>0</v>
      </c>
      <c r="H3615" s="1090" t="str">
        <f t="shared" ca="1" si="228"/>
        <v/>
      </c>
      <c r="I3615" s="1109"/>
      <c r="J3615" s="1109"/>
      <c r="K3615" s="1112"/>
      <c r="L3615" s="1091"/>
      <c r="M3615" s="1091"/>
      <c r="N3615" s="1091"/>
      <c r="O3615" s="1091"/>
      <c r="P3615" s="1096"/>
      <c r="Q3615" s="1096"/>
      <c r="R3615" s="1096"/>
      <c r="S3615" s="1091"/>
    </row>
    <row r="3616" spans="1:19" x14ac:dyDescent="0.3">
      <c r="A3616" s="1090">
        <v>3611</v>
      </c>
      <c r="B3616" s="1091"/>
      <c r="C3616" s="1091"/>
      <c r="D3616" s="1097"/>
      <c r="E3616" s="1093">
        <f t="shared" si="225"/>
        <v>0</v>
      </c>
      <c r="F3616" s="1094">
        <f t="shared" si="226"/>
        <v>0</v>
      </c>
      <c r="G3616" s="1095">
        <f t="shared" si="227"/>
        <v>0</v>
      </c>
      <c r="H3616" s="1090" t="str">
        <f t="shared" ca="1" si="228"/>
        <v/>
      </c>
      <c r="I3616" s="1109"/>
      <c r="J3616" s="1109"/>
      <c r="K3616" s="1112"/>
      <c r="L3616" s="1091"/>
      <c r="M3616" s="1091"/>
      <c r="N3616" s="1091"/>
      <c r="O3616" s="1091"/>
      <c r="P3616" s="1096"/>
      <c r="Q3616" s="1096"/>
      <c r="R3616" s="1096"/>
      <c r="S3616" s="1091"/>
    </row>
    <row r="3617" spans="1:19" x14ac:dyDescent="0.3">
      <c r="A3617" s="1090">
        <v>3612</v>
      </c>
      <c r="B3617" s="1091"/>
      <c r="C3617" s="1091"/>
      <c r="D3617" s="1097"/>
      <c r="E3617" s="1093">
        <f t="shared" si="225"/>
        <v>0</v>
      </c>
      <c r="F3617" s="1094">
        <f t="shared" si="226"/>
        <v>0</v>
      </c>
      <c r="G3617" s="1095">
        <f t="shared" si="227"/>
        <v>0</v>
      </c>
      <c r="H3617" s="1090" t="str">
        <f t="shared" ca="1" si="228"/>
        <v/>
      </c>
      <c r="I3617" s="1109"/>
      <c r="J3617" s="1109"/>
      <c r="K3617" s="1112"/>
      <c r="L3617" s="1091"/>
      <c r="M3617" s="1091"/>
      <c r="N3617" s="1091"/>
      <c r="O3617" s="1091"/>
      <c r="P3617" s="1096"/>
      <c r="Q3617" s="1096"/>
      <c r="R3617" s="1096"/>
      <c r="S3617" s="1091"/>
    </row>
    <row r="3618" spans="1:19" x14ac:dyDescent="0.3">
      <c r="A3618" s="1090">
        <v>3613</v>
      </c>
      <c r="B3618" s="1091"/>
      <c r="C3618" s="1091"/>
      <c r="D3618" s="1097"/>
      <c r="E3618" s="1093">
        <f t="shared" si="225"/>
        <v>0</v>
      </c>
      <c r="F3618" s="1094">
        <f t="shared" si="226"/>
        <v>0</v>
      </c>
      <c r="G3618" s="1095">
        <f t="shared" si="227"/>
        <v>0</v>
      </c>
      <c r="H3618" s="1090" t="str">
        <f t="shared" ca="1" si="228"/>
        <v/>
      </c>
      <c r="I3618" s="1109"/>
      <c r="J3618" s="1109"/>
      <c r="K3618" s="1112"/>
      <c r="L3618" s="1091"/>
      <c r="M3618" s="1091"/>
      <c r="N3618" s="1091"/>
      <c r="O3618" s="1091"/>
      <c r="P3618" s="1096"/>
      <c r="Q3618" s="1096"/>
      <c r="R3618" s="1096"/>
      <c r="S3618" s="1091"/>
    </row>
    <row r="3619" spans="1:19" x14ac:dyDescent="0.3">
      <c r="A3619" s="1090">
        <v>3614</v>
      </c>
      <c r="B3619" s="1091"/>
      <c r="C3619" s="1091"/>
      <c r="D3619" s="1097"/>
      <c r="E3619" s="1093">
        <f t="shared" si="225"/>
        <v>0</v>
      </c>
      <c r="F3619" s="1094">
        <f t="shared" si="226"/>
        <v>0</v>
      </c>
      <c r="G3619" s="1095">
        <f t="shared" si="227"/>
        <v>0</v>
      </c>
      <c r="H3619" s="1090" t="str">
        <f t="shared" ca="1" si="228"/>
        <v/>
      </c>
      <c r="I3619" s="1109"/>
      <c r="J3619" s="1109"/>
      <c r="K3619" s="1112"/>
      <c r="L3619" s="1091"/>
      <c r="M3619" s="1091"/>
      <c r="N3619" s="1091"/>
      <c r="O3619" s="1091"/>
      <c r="P3619" s="1096"/>
      <c r="Q3619" s="1096"/>
      <c r="R3619" s="1096"/>
      <c r="S3619" s="1091"/>
    </row>
    <row r="3620" spans="1:19" x14ac:dyDescent="0.3">
      <c r="A3620" s="1090">
        <v>3615</v>
      </c>
      <c r="B3620" s="1091"/>
      <c r="C3620" s="1091"/>
      <c r="D3620" s="1097"/>
      <c r="E3620" s="1093">
        <f t="shared" si="225"/>
        <v>0</v>
      </c>
      <c r="F3620" s="1094">
        <f t="shared" si="226"/>
        <v>0</v>
      </c>
      <c r="G3620" s="1095">
        <f t="shared" si="227"/>
        <v>0</v>
      </c>
      <c r="H3620" s="1090" t="str">
        <f t="shared" ca="1" si="228"/>
        <v/>
      </c>
      <c r="I3620" s="1109"/>
      <c r="J3620" s="1109"/>
      <c r="K3620" s="1112"/>
      <c r="L3620" s="1091"/>
      <c r="M3620" s="1091"/>
      <c r="N3620" s="1091"/>
      <c r="O3620" s="1091"/>
      <c r="P3620" s="1096"/>
      <c r="Q3620" s="1096"/>
      <c r="R3620" s="1096"/>
      <c r="S3620" s="1091"/>
    </row>
    <row r="3621" spans="1:19" x14ac:dyDescent="0.3">
      <c r="A3621" s="1090">
        <v>3616</v>
      </c>
      <c r="B3621" s="1091"/>
      <c r="C3621" s="1091"/>
      <c r="D3621" s="1097"/>
      <c r="E3621" s="1093">
        <f t="shared" si="225"/>
        <v>0</v>
      </c>
      <c r="F3621" s="1094">
        <f t="shared" si="226"/>
        <v>0</v>
      </c>
      <c r="G3621" s="1095">
        <f t="shared" si="227"/>
        <v>0</v>
      </c>
      <c r="H3621" s="1090" t="str">
        <f t="shared" ca="1" si="228"/>
        <v/>
      </c>
      <c r="I3621" s="1109"/>
      <c r="J3621" s="1109"/>
      <c r="K3621" s="1112"/>
      <c r="L3621" s="1091"/>
      <c r="M3621" s="1091"/>
      <c r="N3621" s="1091"/>
      <c r="O3621" s="1091"/>
      <c r="P3621" s="1096"/>
      <c r="Q3621" s="1096"/>
      <c r="R3621" s="1096"/>
      <c r="S3621" s="1091"/>
    </row>
    <row r="3622" spans="1:19" x14ac:dyDescent="0.3">
      <c r="A3622" s="1090">
        <v>3617</v>
      </c>
      <c r="B3622" s="1091"/>
      <c r="C3622" s="1091"/>
      <c r="D3622" s="1097"/>
      <c r="E3622" s="1093">
        <f t="shared" si="225"/>
        <v>0</v>
      </c>
      <c r="F3622" s="1094">
        <f t="shared" si="226"/>
        <v>0</v>
      </c>
      <c r="G3622" s="1095">
        <f t="shared" si="227"/>
        <v>0</v>
      </c>
      <c r="H3622" s="1090" t="str">
        <f t="shared" ca="1" si="228"/>
        <v/>
      </c>
      <c r="I3622" s="1109"/>
      <c r="J3622" s="1109"/>
      <c r="K3622" s="1112"/>
      <c r="L3622" s="1091"/>
      <c r="M3622" s="1091"/>
      <c r="N3622" s="1091"/>
      <c r="O3622" s="1091"/>
      <c r="P3622" s="1096"/>
      <c r="Q3622" s="1096"/>
      <c r="R3622" s="1096"/>
      <c r="S3622" s="1091"/>
    </row>
    <row r="3623" spans="1:19" x14ac:dyDescent="0.3">
      <c r="A3623" s="1090">
        <v>3618</v>
      </c>
      <c r="B3623" s="1091"/>
      <c r="C3623" s="1091"/>
      <c r="D3623" s="1097"/>
      <c r="E3623" s="1093">
        <f t="shared" si="225"/>
        <v>0</v>
      </c>
      <c r="F3623" s="1094">
        <f t="shared" si="226"/>
        <v>0</v>
      </c>
      <c r="G3623" s="1095">
        <f t="shared" si="227"/>
        <v>0</v>
      </c>
      <c r="H3623" s="1090" t="str">
        <f t="shared" ca="1" si="228"/>
        <v/>
      </c>
      <c r="I3623" s="1109"/>
      <c r="J3623" s="1109"/>
      <c r="K3623" s="1112"/>
      <c r="L3623" s="1091"/>
      <c r="M3623" s="1091"/>
      <c r="N3623" s="1091"/>
      <c r="O3623" s="1091"/>
      <c r="P3623" s="1096"/>
      <c r="Q3623" s="1096"/>
      <c r="R3623" s="1096"/>
      <c r="S3623" s="1091"/>
    </row>
    <row r="3624" spans="1:19" x14ac:dyDescent="0.3">
      <c r="A3624" s="1090">
        <v>3619</v>
      </c>
      <c r="B3624" s="1091"/>
      <c r="C3624" s="1091"/>
      <c r="D3624" s="1097"/>
      <c r="E3624" s="1093">
        <f t="shared" si="225"/>
        <v>0</v>
      </c>
      <c r="F3624" s="1094">
        <f t="shared" si="226"/>
        <v>0</v>
      </c>
      <c r="G3624" s="1095">
        <f t="shared" si="227"/>
        <v>0</v>
      </c>
      <c r="H3624" s="1090" t="str">
        <f t="shared" ca="1" si="228"/>
        <v/>
      </c>
      <c r="I3624" s="1109"/>
      <c r="J3624" s="1109"/>
      <c r="K3624" s="1112"/>
      <c r="L3624" s="1091"/>
      <c r="M3624" s="1091"/>
      <c r="N3624" s="1091"/>
      <c r="O3624" s="1091"/>
      <c r="P3624" s="1096"/>
      <c r="Q3624" s="1096"/>
      <c r="R3624" s="1096"/>
      <c r="S3624" s="1091"/>
    </row>
    <row r="3625" spans="1:19" x14ac:dyDescent="0.3">
      <c r="A3625" s="1090">
        <v>3620</v>
      </c>
      <c r="B3625" s="1091"/>
      <c r="C3625" s="1091"/>
      <c r="D3625" s="1097"/>
      <c r="E3625" s="1093">
        <f t="shared" si="225"/>
        <v>0</v>
      </c>
      <c r="F3625" s="1094">
        <f t="shared" si="226"/>
        <v>0</v>
      </c>
      <c r="G3625" s="1095">
        <f t="shared" si="227"/>
        <v>0</v>
      </c>
      <c r="H3625" s="1090" t="str">
        <f t="shared" ca="1" si="228"/>
        <v/>
      </c>
      <c r="I3625" s="1109"/>
      <c r="J3625" s="1109"/>
      <c r="K3625" s="1112"/>
      <c r="L3625" s="1091"/>
      <c r="M3625" s="1091"/>
      <c r="N3625" s="1091"/>
      <c r="O3625" s="1091"/>
      <c r="P3625" s="1096"/>
      <c r="Q3625" s="1096"/>
      <c r="R3625" s="1096"/>
      <c r="S3625" s="1091"/>
    </row>
    <row r="3626" spans="1:19" x14ac:dyDescent="0.3">
      <c r="A3626" s="1090">
        <v>3621</v>
      </c>
      <c r="B3626" s="1091"/>
      <c r="C3626" s="1091"/>
      <c r="D3626" s="1097"/>
      <c r="E3626" s="1093">
        <f t="shared" si="225"/>
        <v>0</v>
      </c>
      <c r="F3626" s="1094">
        <f t="shared" si="226"/>
        <v>0</v>
      </c>
      <c r="G3626" s="1095">
        <f t="shared" si="227"/>
        <v>0</v>
      </c>
      <c r="H3626" s="1090" t="str">
        <f t="shared" ca="1" si="228"/>
        <v/>
      </c>
      <c r="I3626" s="1109"/>
      <c r="J3626" s="1109"/>
      <c r="K3626" s="1112"/>
      <c r="L3626" s="1091"/>
      <c r="M3626" s="1091"/>
      <c r="N3626" s="1091"/>
      <c r="O3626" s="1091"/>
      <c r="P3626" s="1096"/>
      <c r="Q3626" s="1096"/>
      <c r="R3626" s="1096"/>
      <c r="S3626" s="1091"/>
    </row>
    <row r="3627" spans="1:19" x14ac:dyDescent="0.3">
      <c r="A3627" s="1090">
        <v>3622</v>
      </c>
      <c r="B3627" s="1091"/>
      <c r="C3627" s="1091"/>
      <c r="D3627" s="1097"/>
      <c r="E3627" s="1093">
        <f t="shared" si="225"/>
        <v>0</v>
      </c>
      <c r="F3627" s="1094">
        <f t="shared" si="226"/>
        <v>0</v>
      </c>
      <c r="G3627" s="1095">
        <f t="shared" si="227"/>
        <v>0</v>
      </c>
      <c r="H3627" s="1090" t="str">
        <f t="shared" ca="1" si="228"/>
        <v/>
      </c>
      <c r="I3627" s="1109"/>
      <c r="J3627" s="1109"/>
      <c r="K3627" s="1112"/>
      <c r="L3627" s="1091"/>
      <c r="M3627" s="1091"/>
      <c r="N3627" s="1091"/>
      <c r="O3627" s="1091"/>
      <c r="P3627" s="1096"/>
      <c r="Q3627" s="1096"/>
      <c r="R3627" s="1096"/>
      <c r="S3627" s="1091"/>
    </row>
    <row r="3628" spans="1:19" x14ac:dyDescent="0.3">
      <c r="A3628" s="1090">
        <v>3623</v>
      </c>
      <c r="B3628" s="1091"/>
      <c r="C3628" s="1091"/>
      <c r="D3628" s="1097"/>
      <c r="E3628" s="1093">
        <f t="shared" si="225"/>
        <v>0</v>
      </c>
      <c r="F3628" s="1094">
        <f t="shared" si="226"/>
        <v>0</v>
      </c>
      <c r="G3628" s="1095">
        <f t="shared" si="227"/>
        <v>0</v>
      </c>
      <c r="H3628" s="1090" t="str">
        <f t="shared" ca="1" si="228"/>
        <v/>
      </c>
      <c r="I3628" s="1109"/>
      <c r="J3628" s="1109"/>
      <c r="K3628" s="1112"/>
      <c r="L3628" s="1091"/>
      <c r="M3628" s="1091"/>
      <c r="N3628" s="1091"/>
      <c r="O3628" s="1091"/>
      <c r="P3628" s="1096"/>
      <c r="Q3628" s="1096"/>
      <c r="R3628" s="1096"/>
      <c r="S3628" s="1091"/>
    </row>
    <row r="3629" spans="1:19" x14ac:dyDescent="0.3">
      <c r="A3629" s="1090">
        <v>3624</v>
      </c>
      <c r="B3629" s="1091"/>
      <c r="C3629" s="1091"/>
      <c r="D3629" s="1097"/>
      <c r="E3629" s="1093">
        <f t="shared" si="225"/>
        <v>0</v>
      </c>
      <c r="F3629" s="1094">
        <f t="shared" si="226"/>
        <v>0</v>
      </c>
      <c r="G3629" s="1095">
        <f t="shared" si="227"/>
        <v>0</v>
      </c>
      <c r="H3629" s="1090" t="str">
        <f t="shared" ca="1" si="228"/>
        <v/>
      </c>
      <c r="I3629" s="1109"/>
      <c r="J3629" s="1109"/>
      <c r="K3629" s="1112"/>
      <c r="L3629" s="1091"/>
      <c r="M3629" s="1091"/>
      <c r="N3629" s="1091"/>
      <c r="O3629" s="1091"/>
      <c r="P3629" s="1096"/>
      <c r="Q3629" s="1096"/>
      <c r="R3629" s="1096"/>
      <c r="S3629" s="1091"/>
    </row>
    <row r="3630" spans="1:19" x14ac:dyDescent="0.3">
      <c r="A3630" s="1090">
        <v>3625</v>
      </c>
      <c r="B3630" s="1091"/>
      <c r="C3630" s="1091"/>
      <c r="D3630" s="1097"/>
      <c r="E3630" s="1093">
        <f t="shared" si="225"/>
        <v>0</v>
      </c>
      <c r="F3630" s="1094">
        <f t="shared" si="226"/>
        <v>0</v>
      </c>
      <c r="G3630" s="1095">
        <f t="shared" si="227"/>
        <v>0</v>
      </c>
      <c r="H3630" s="1090" t="str">
        <f t="shared" ca="1" si="228"/>
        <v/>
      </c>
      <c r="I3630" s="1109"/>
      <c r="J3630" s="1109"/>
      <c r="K3630" s="1112"/>
      <c r="L3630" s="1091"/>
      <c r="M3630" s="1091"/>
      <c r="N3630" s="1091"/>
      <c r="O3630" s="1091"/>
      <c r="P3630" s="1096"/>
      <c r="Q3630" s="1096"/>
      <c r="R3630" s="1096"/>
      <c r="S3630" s="1091"/>
    </row>
    <row r="3631" spans="1:19" x14ac:dyDescent="0.3">
      <c r="A3631" s="1090">
        <v>3626</v>
      </c>
      <c r="B3631" s="1091"/>
      <c r="C3631" s="1091"/>
      <c r="D3631" s="1097"/>
      <c r="E3631" s="1093">
        <f t="shared" si="225"/>
        <v>0</v>
      </c>
      <c r="F3631" s="1094">
        <f t="shared" si="226"/>
        <v>0</v>
      </c>
      <c r="G3631" s="1095">
        <f t="shared" si="227"/>
        <v>0</v>
      </c>
      <c r="H3631" s="1090" t="str">
        <f t="shared" ca="1" si="228"/>
        <v/>
      </c>
      <c r="I3631" s="1109"/>
      <c r="J3631" s="1109"/>
      <c r="K3631" s="1112"/>
      <c r="L3631" s="1091"/>
      <c r="M3631" s="1091"/>
      <c r="N3631" s="1091"/>
      <c r="O3631" s="1091"/>
      <c r="P3631" s="1096"/>
      <c r="Q3631" s="1096"/>
      <c r="R3631" s="1096"/>
      <c r="S3631" s="1091"/>
    </row>
    <row r="3632" spans="1:19" x14ac:dyDescent="0.3">
      <c r="A3632" s="1090">
        <v>3627</v>
      </c>
      <c r="B3632" s="1091"/>
      <c r="C3632" s="1091"/>
      <c r="D3632" s="1097"/>
      <c r="E3632" s="1093">
        <f t="shared" si="225"/>
        <v>0</v>
      </c>
      <c r="F3632" s="1094">
        <f t="shared" si="226"/>
        <v>0</v>
      </c>
      <c r="G3632" s="1095">
        <f t="shared" si="227"/>
        <v>0</v>
      </c>
      <c r="H3632" s="1090" t="str">
        <f t="shared" ca="1" si="228"/>
        <v/>
      </c>
      <c r="I3632" s="1109"/>
      <c r="J3632" s="1109"/>
      <c r="K3632" s="1112"/>
      <c r="L3632" s="1091"/>
      <c r="M3632" s="1091"/>
      <c r="N3632" s="1091"/>
      <c r="O3632" s="1091"/>
      <c r="P3632" s="1096"/>
      <c r="Q3632" s="1096"/>
      <c r="R3632" s="1096"/>
      <c r="S3632" s="1091"/>
    </row>
    <row r="3633" spans="1:19" x14ac:dyDescent="0.3">
      <c r="A3633" s="1090">
        <v>3628</v>
      </c>
      <c r="B3633" s="1091"/>
      <c r="C3633" s="1091"/>
      <c r="D3633" s="1097"/>
      <c r="E3633" s="1093">
        <f t="shared" si="225"/>
        <v>0</v>
      </c>
      <c r="F3633" s="1094">
        <f t="shared" si="226"/>
        <v>0</v>
      </c>
      <c r="G3633" s="1095">
        <f t="shared" si="227"/>
        <v>0</v>
      </c>
      <c r="H3633" s="1090" t="str">
        <f t="shared" ca="1" si="228"/>
        <v/>
      </c>
      <c r="I3633" s="1109"/>
      <c r="J3633" s="1109"/>
      <c r="K3633" s="1112"/>
      <c r="L3633" s="1091"/>
      <c r="M3633" s="1091"/>
      <c r="N3633" s="1091"/>
      <c r="O3633" s="1091"/>
      <c r="P3633" s="1096"/>
      <c r="Q3633" s="1096"/>
      <c r="R3633" s="1096"/>
      <c r="S3633" s="1091"/>
    </row>
    <row r="3634" spans="1:19" x14ac:dyDescent="0.3">
      <c r="A3634" s="1090">
        <v>3629</v>
      </c>
      <c r="B3634" s="1091"/>
      <c r="C3634" s="1091"/>
      <c r="D3634" s="1097"/>
      <c r="E3634" s="1093">
        <f t="shared" si="225"/>
        <v>0</v>
      </c>
      <c r="F3634" s="1094">
        <f t="shared" si="226"/>
        <v>0</v>
      </c>
      <c r="G3634" s="1095">
        <f t="shared" si="227"/>
        <v>0</v>
      </c>
      <c r="H3634" s="1090" t="str">
        <f t="shared" ca="1" si="228"/>
        <v/>
      </c>
      <c r="I3634" s="1109"/>
      <c r="J3634" s="1109"/>
      <c r="K3634" s="1112"/>
      <c r="L3634" s="1091"/>
      <c r="M3634" s="1091"/>
      <c r="N3634" s="1091"/>
      <c r="O3634" s="1091"/>
      <c r="P3634" s="1096"/>
      <c r="Q3634" s="1096"/>
      <c r="R3634" s="1096"/>
      <c r="S3634" s="1091"/>
    </row>
    <row r="3635" spans="1:19" x14ac:dyDescent="0.3">
      <c r="A3635" s="1090">
        <v>3630</v>
      </c>
      <c r="B3635" s="1091"/>
      <c r="C3635" s="1091"/>
      <c r="D3635" s="1097"/>
      <c r="E3635" s="1093">
        <f t="shared" si="225"/>
        <v>0</v>
      </c>
      <c r="F3635" s="1094">
        <f t="shared" si="226"/>
        <v>0</v>
      </c>
      <c r="G3635" s="1095">
        <f t="shared" si="227"/>
        <v>0</v>
      </c>
      <c r="H3635" s="1090" t="str">
        <f t="shared" ca="1" si="228"/>
        <v/>
      </c>
      <c r="I3635" s="1109"/>
      <c r="J3635" s="1109"/>
      <c r="K3635" s="1112"/>
      <c r="L3635" s="1091"/>
      <c r="M3635" s="1091"/>
      <c r="N3635" s="1091"/>
      <c r="O3635" s="1091"/>
      <c r="P3635" s="1096"/>
      <c r="Q3635" s="1096"/>
      <c r="R3635" s="1096"/>
      <c r="S3635" s="1091"/>
    </row>
    <row r="3636" spans="1:19" x14ac:dyDescent="0.3">
      <c r="A3636" s="1090">
        <v>3631</v>
      </c>
      <c r="B3636" s="1091"/>
      <c r="C3636" s="1091"/>
      <c r="D3636" s="1097"/>
      <c r="E3636" s="1093">
        <f t="shared" si="225"/>
        <v>0</v>
      </c>
      <c r="F3636" s="1094">
        <f t="shared" si="226"/>
        <v>0</v>
      </c>
      <c r="G3636" s="1095">
        <f t="shared" si="227"/>
        <v>0</v>
      </c>
      <c r="H3636" s="1090" t="str">
        <f t="shared" ca="1" si="228"/>
        <v/>
      </c>
      <c r="I3636" s="1109"/>
      <c r="J3636" s="1109"/>
      <c r="K3636" s="1112"/>
      <c r="L3636" s="1091"/>
      <c r="M3636" s="1091"/>
      <c r="N3636" s="1091"/>
      <c r="O3636" s="1091"/>
      <c r="P3636" s="1096"/>
      <c r="Q3636" s="1096"/>
      <c r="R3636" s="1096"/>
      <c r="S3636" s="1091"/>
    </row>
    <row r="3637" spans="1:19" x14ac:dyDescent="0.3">
      <c r="A3637" s="1090">
        <v>3632</v>
      </c>
      <c r="B3637" s="1091"/>
      <c r="C3637" s="1091"/>
      <c r="D3637" s="1097"/>
      <c r="E3637" s="1093">
        <f t="shared" si="225"/>
        <v>0</v>
      </c>
      <c r="F3637" s="1094">
        <f t="shared" si="226"/>
        <v>0</v>
      </c>
      <c r="G3637" s="1095">
        <f t="shared" si="227"/>
        <v>0</v>
      </c>
      <c r="H3637" s="1090" t="str">
        <f t="shared" ca="1" si="228"/>
        <v/>
      </c>
      <c r="I3637" s="1109"/>
      <c r="J3637" s="1109"/>
      <c r="K3637" s="1112"/>
      <c r="L3637" s="1091"/>
      <c r="M3637" s="1091"/>
      <c r="N3637" s="1091"/>
      <c r="O3637" s="1091"/>
      <c r="P3637" s="1096"/>
      <c r="Q3637" s="1096"/>
      <c r="R3637" s="1096"/>
      <c r="S3637" s="1091"/>
    </row>
    <row r="3638" spans="1:19" x14ac:dyDescent="0.3">
      <c r="A3638" s="1090">
        <v>3633</v>
      </c>
      <c r="B3638" s="1091"/>
      <c r="C3638" s="1091"/>
      <c r="D3638" s="1097"/>
      <c r="E3638" s="1093">
        <f t="shared" si="225"/>
        <v>0</v>
      </c>
      <c r="F3638" s="1094">
        <f t="shared" si="226"/>
        <v>0</v>
      </c>
      <c r="G3638" s="1095">
        <f t="shared" si="227"/>
        <v>0</v>
      </c>
      <c r="H3638" s="1090" t="str">
        <f t="shared" ca="1" si="228"/>
        <v/>
      </c>
      <c r="I3638" s="1109"/>
      <c r="J3638" s="1109"/>
      <c r="K3638" s="1112"/>
      <c r="L3638" s="1091"/>
      <c r="M3638" s="1091"/>
      <c r="N3638" s="1091"/>
      <c r="O3638" s="1091"/>
      <c r="P3638" s="1096"/>
      <c r="Q3638" s="1096"/>
      <c r="R3638" s="1096"/>
      <c r="S3638" s="1091"/>
    </row>
    <row r="3639" spans="1:19" x14ac:dyDescent="0.3">
      <c r="A3639" s="1090">
        <v>3634</v>
      </c>
      <c r="B3639" s="1091"/>
      <c r="C3639" s="1091"/>
      <c r="D3639" s="1097"/>
      <c r="E3639" s="1093">
        <f t="shared" si="225"/>
        <v>0</v>
      </c>
      <c r="F3639" s="1094">
        <f t="shared" si="226"/>
        <v>0</v>
      </c>
      <c r="G3639" s="1095">
        <f t="shared" si="227"/>
        <v>0</v>
      </c>
      <c r="H3639" s="1090" t="str">
        <f t="shared" ca="1" si="228"/>
        <v/>
      </c>
      <c r="I3639" s="1109"/>
      <c r="J3639" s="1109"/>
      <c r="K3639" s="1112"/>
      <c r="L3639" s="1091"/>
      <c r="M3639" s="1091"/>
      <c r="N3639" s="1091"/>
      <c r="O3639" s="1091"/>
      <c r="P3639" s="1096"/>
      <c r="Q3639" s="1096"/>
      <c r="R3639" s="1096"/>
      <c r="S3639" s="1091"/>
    </row>
    <row r="3640" spans="1:19" x14ac:dyDescent="0.3">
      <c r="A3640" s="1090">
        <v>3635</v>
      </c>
      <c r="B3640" s="1091"/>
      <c r="C3640" s="1091"/>
      <c r="D3640" s="1097"/>
      <c r="E3640" s="1093">
        <f t="shared" si="225"/>
        <v>0</v>
      </c>
      <c r="F3640" s="1094">
        <f t="shared" si="226"/>
        <v>0</v>
      </c>
      <c r="G3640" s="1095">
        <f t="shared" si="227"/>
        <v>0</v>
      </c>
      <c r="H3640" s="1090" t="str">
        <f t="shared" ca="1" si="228"/>
        <v/>
      </c>
      <c r="I3640" s="1109"/>
      <c r="J3640" s="1109"/>
      <c r="K3640" s="1112"/>
      <c r="L3640" s="1091"/>
      <c r="M3640" s="1091"/>
      <c r="N3640" s="1091"/>
      <c r="O3640" s="1091"/>
      <c r="P3640" s="1096"/>
      <c r="Q3640" s="1096"/>
      <c r="R3640" s="1096"/>
      <c r="S3640" s="1091"/>
    </row>
    <row r="3641" spans="1:19" x14ac:dyDescent="0.3">
      <c r="A3641" s="1090">
        <v>3636</v>
      </c>
      <c r="B3641" s="1091"/>
      <c r="C3641" s="1091"/>
      <c r="D3641" s="1097"/>
      <c r="E3641" s="1093">
        <f t="shared" si="225"/>
        <v>0</v>
      </c>
      <c r="F3641" s="1094">
        <f t="shared" si="226"/>
        <v>0</v>
      </c>
      <c r="G3641" s="1095">
        <f t="shared" si="227"/>
        <v>0</v>
      </c>
      <c r="H3641" s="1090" t="str">
        <f t="shared" ca="1" si="228"/>
        <v/>
      </c>
      <c r="I3641" s="1109"/>
      <c r="J3641" s="1109"/>
      <c r="K3641" s="1112"/>
      <c r="L3641" s="1091"/>
      <c r="M3641" s="1091"/>
      <c r="N3641" s="1091"/>
      <c r="O3641" s="1091"/>
      <c r="P3641" s="1096"/>
      <c r="Q3641" s="1096"/>
      <c r="R3641" s="1096"/>
      <c r="S3641" s="1091"/>
    </row>
    <row r="3642" spans="1:19" x14ac:dyDescent="0.3">
      <c r="A3642" s="1090">
        <v>3637</v>
      </c>
      <c r="B3642" s="1091"/>
      <c r="C3642" s="1091"/>
      <c r="D3642" s="1097"/>
      <c r="E3642" s="1093">
        <f t="shared" si="225"/>
        <v>0</v>
      </c>
      <c r="F3642" s="1094">
        <f t="shared" si="226"/>
        <v>0</v>
      </c>
      <c r="G3642" s="1095">
        <f t="shared" si="227"/>
        <v>0</v>
      </c>
      <c r="H3642" s="1090" t="str">
        <f t="shared" ca="1" si="228"/>
        <v/>
      </c>
      <c r="I3642" s="1109"/>
      <c r="J3642" s="1109"/>
      <c r="K3642" s="1112"/>
      <c r="L3642" s="1091"/>
      <c r="M3642" s="1091"/>
      <c r="N3642" s="1091"/>
      <c r="O3642" s="1091"/>
      <c r="P3642" s="1096"/>
      <c r="Q3642" s="1096"/>
      <c r="R3642" s="1096"/>
      <c r="S3642" s="1091"/>
    </row>
    <row r="3643" spans="1:19" x14ac:dyDescent="0.3">
      <c r="A3643" s="1090">
        <v>3638</v>
      </c>
      <c r="B3643" s="1091"/>
      <c r="C3643" s="1091"/>
      <c r="D3643" s="1097"/>
      <c r="E3643" s="1093">
        <f t="shared" si="225"/>
        <v>0</v>
      </c>
      <c r="F3643" s="1094">
        <f t="shared" si="226"/>
        <v>0</v>
      </c>
      <c r="G3643" s="1095">
        <f t="shared" si="227"/>
        <v>0</v>
      </c>
      <c r="H3643" s="1090" t="str">
        <f t="shared" ca="1" si="228"/>
        <v/>
      </c>
      <c r="I3643" s="1109"/>
      <c r="J3643" s="1109"/>
      <c r="K3643" s="1112"/>
      <c r="L3643" s="1091"/>
      <c r="M3643" s="1091"/>
      <c r="N3643" s="1091"/>
      <c r="O3643" s="1091"/>
      <c r="P3643" s="1096"/>
      <c r="Q3643" s="1096"/>
      <c r="R3643" s="1096"/>
      <c r="S3643" s="1091"/>
    </row>
    <row r="3644" spans="1:19" x14ac:dyDescent="0.3">
      <c r="A3644" s="1090">
        <v>3639</v>
      </c>
      <c r="B3644" s="1091"/>
      <c r="C3644" s="1091"/>
      <c r="D3644" s="1097"/>
      <c r="E3644" s="1093">
        <f t="shared" si="225"/>
        <v>0</v>
      </c>
      <c r="F3644" s="1094">
        <f t="shared" si="226"/>
        <v>0</v>
      </c>
      <c r="G3644" s="1095">
        <f t="shared" si="227"/>
        <v>0</v>
      </c>
      <c r="H3644" s="1090" t="str">
        <f t="shared" ca="1" si="228"/>
        <v/>
      </c>
      <c r="I3644" s="1109"/>
      <c r="J3644" s="1109"/>
      <c r="K3644" s="1112"/>
      <c r="L3644" s="1091"/>
      <c r="M3644" s="1091"/>
      <c r="N3644" s="1091"/>
      <c r="O3644" s="1091"/>
      <c r="P3644" s="1096"/>
      <c r="Q3644" s="1096"/>
      <c r="R3644" s="1096"/>
      <c r="S3644" s="1091"/>
    </row>
    <row r="3645" spans="1:19" x14ac:dyDescent="0.3">
      <c r="A3645" s="1090">
        <v>3640</v>
      </c>
      <c r="B3645" s="1091"/>
      <c r="C3645" s="1091"/>
      <c r="D3645" s="1097"/>
      <c r="E3645" s="1093">
        <f t="shared" si="225"/>
        <v>0</v>
      </c>
      <c r="F3645" s="1094">
        <f t="shared" si="226"/>
        <v>0</v>
      </c>
      <c r="G3645" s="1095">
        <f t="shared" si="227"/>
        <v>0</v>
      </c>
      <c r="H3645" s="1090" t="str">
        <f t="shared" ca="1" si="228"/>
        <v/>
      </c>
      <c r="I3645" s="1109"/>
      <c r="J3645" s="1109"/>
      <c r="K3645" s="1112"/>
      <c r="L3645" s="1091"/>
      <c r="M3645" s="1091"/>
      <c r="N3645" s="1091"/>
      <c r="O3645" s="1091"/>
      <c r="P3645" s="1096"/>
      <c r="Q3645" s="1096"/>
      <c r="R3645" s="1096"/>
      <c r="S3645" s="1091"/>
    </row>
    <row r="3646" spans="1:19" x14ac:dyDescent="0.3">
      <c r="A3646" s="1090">
        <v>3641</v>
      </c>
      <c r="B3646" s="1091"/>
      <c r="C3646" s="1091"/>
      <c r="D3646" s="1097"/>
      <c r="E3646" s="1093">
        <f t="shared" si="225"/>
        <v>0</v>
      </c>
      <c r="F3646" s="1094">
        <f t="shared" si="226"/>
        <v>0</v>
      </c>
      <c r="G3646" s="1095">
        <f t="shared" si="227"/>
        <v>0</v>
      </c>
      <c r="H3646" s="1090" t="str">
        <f t="shared" ca="1" si="228"/>
        <v/>
      </c>
      <c r="I3646" s="1109"/>
      <c r="J3646" s="1109"/>
      <c r="K3646" s="1112"/>
      <c r="L3646" s="1091"/>
      <c r="M3646" s="1091"/>
      <c r="N3646" s="1091"/>
      <c r="O3646" s="1091"/>
      <c r="P3646" s="1096"/>
      <c r="Q3646" s="1096"/>
      <c r="R3646" s="1096"/>
      <c r="S3646" s="1091"/>
    </row>
    <row r="3647" spans="1:19" x14ac:dyDescent="0.3">
      <c r="A3647" s="1090">
        <v>3642</v>
      </c>
      <c r="B3647" s="1091"/>
      <c r="C3647" s="1091"/>
      <c r="D3647" s="1097"/>
      <c r="E3647" s="1093">
        <f t="shared" si="225"/>
        <v>0</v>
      </c>
      <c r="F3647" s="1094">
        <f t="shared" si="226"/>
        <v>0</v>
      </c>
      <c r="G3647" s="1095">
        <f t="shared" si="227"/>
        <v>0</v>
      </c>
      <c r="H3647" s="1090" t="str">
        <f t="shared" ca="1" si="228"/>
        <v/>
      </c>
      <c r="I3647" s="1109"/>
      <c r="J3647" s="1109"/>
      <c r="K3647" s="1112"/>
      <c r="L3647" s="1091"/>
      <c r="M3647" s="1091"/>
      <c r="N3647" s="1091"/>
      <c r="O3647" s="1091"/>
      <c r="P3647" s="1096"/>
      <c r="Q3647" s="1096"/>
      <c r="R3647" s="1096"/>
      <c r="S3647" s="1091"/>
    </row>
    <row r="3648" spans="1:19" x14ac:dyDescent="0.3">
      <c r="A3648" s="1090">
        <v>3643</v>
      </c>
      <c r="B3648" s="1091"/>
      <c r="C3648" s="1091"/>
      <c r="D3648" s="1097"/>
      <c r="E3648" s="1093">
        <f t="shared" si="225"/>
        <v>0</v>
      </c>
      <c r="F3648" s="1094">
        <f t="shared" si="226"/>
        <v>0</v>
      </c>
      <c r="G3648" s="1095">
        <f t="shared" si="227"/>
        <v>0</v>
      </c>
      <c r="H3648" s="1090" t="str">
        <f t="shared" ca="1" si="228"/>
        <v/>
      </c>
      <c r="I3648" s="1109"/>
      <c r="J3648" s="1109"/>
      <c r="K3648" s="1112"/>
      <c r="L3648" s="1091"/>
      <c r="M3648" s="1091"/>
      <c r="N3648" s="1091"/>
      <c r="O3648" s="1091"/>
      <c r="P3648" s="1096"/>
      <c r="Q3648" s="1096"/>
      <c r="R3648" s="1096"/>
      <c r="S3648" s="1091"/>
    </row>
    <row r="3649" spans="1:19" x14ac:dyDescent="0.3">
      <c r="A3649" s="1090">
        <v>3644</v>
      </c>
      <c r="B3649" s="1091"/>
      <c r="C3649" s="1091"/>
      <c r="D3649" s="1097"/>
      <c r="E3649" s="1093">
        <f t="shared" si="225"/>
        <v>0</v>
      </c>
      <c r="F3649" s="1094">
        <f t="shared" si="226"/>
        <v>0</v>
      </c>
      <c r="G3649" s="1095">
        <f t="shared" si="227"/>
        <v>0</v>
      </c>
      <c r="H3649" s="1090" t="str">
        <f t="shared" ca="1" si="228"/>
        <v/>
      </c>
      <c r="I3649" s="1109"/>
      <c r="J3649" s="1109"/>
      <c r="K3649" s="1112"/>
      <c r="L3649" s="1091"/>
      <c r="M3649" s="1091"/>
      <c r="N3649" s="1091"/>
      <c r="O3649" s="1091"/>
      <c r="P3649" s="1096"/>
      <c r="Q3649" s="1096"/>
      <c r="R3649" s="1096"/>
      <c r="S3649" s="1091"/>
    </row>
    <row r="3650" spans="1:19" x14ac:dyDescent="0.3">
      <c r="A3650" s="1090">
        <v>3645</v>
      </c>
      <c r="B3650" s="1091"/>
      <c r="C3650" s="1091"/>
      <c r="D3650" s="1097"/>
      <c r="E3650" s="1093">
        <f t="shared" si="225"/>
        <v>0</v>
      </c>
      <c r="F3650" s="1094">
        <f t="shared" si="226"/>
        <v>0</v>
      </c>
      <c r="G3650" s="1095">
        <f t="shared" si="227"/>
        <v>0</v>
      </c>
      <c r="H3650" s="1090" t="str">
        <f t="shared" ca="1" si="228"/>
        <v/>
      </c>
      <c r="I3650" s="1109"/>
      <c r="J3650" s="1109"/>
      <c r="K3650" s="1112"/>
      <c r="L3650" s="1091"/>
      <c r="M3650" s="1091"/>
      <c r="N3650" s="1091"/>
      <c r="O3650" s="1091"/>
      <c r="P3650" s="1096"/>
      <c r="Q3650" s="1096"/>
      <c r="R3650" s="1096"/>
      <c r="S3650" s="1091"/>
    </row>
    <row r="3651" spans="1:19" x14ac:dyDescent="0.3">
      <c r="A3651" s="1090">
        <v>3646</v>
      </c>
      <c r="B3651" s="1091"/>
      <c r="C3651" s="1091"/>
      <c r="D3651" s="1097"/>
      <c r="E3651" s="1093">
        <f t="shared" si="225"/>
        <v>0</v>
      </c>
      <c r="F3651" s="1094">
        <f t="shared" si="226"/>
        <v>0</v>
      </c>
      <c r="G3651" s="1095">
        <f t="shared" si="227"/>
        <v>0</v>
      </c>
      <c r="H3651" s="1090" t="str">
        <f t="shared" ca="1" si="228"/>
        <v/>
      </c>
      <c r="I3651" s="1109"/>
      <c r="J3651" s="1109"/>
      <c r="K3651" s="1112"/>
      <c r="L3651" s="1091"/>
      <c r="M3651" s="1091"/>
      <c r="N3651" s="1091"/>
      <c r="O3651" s="1091"/>
      <c r="P3651" s="1096"/>
      <c r="Q3651" s="1096"/>
      <c r="R3651" s="1096"/>
      <c r="S3651" s="1091"/>
    </row>
    <row r="3652" spans="1:19" x14ac:dyDescent="0.3">
      <c r="A3652" s="1090">
        <v>3647</v>
      </c>
      <c r="B3652" s="1091"/>
      <c r="C3652" s="1091"/>
      <c r="D3652" s="1097"/>
      <c r="E3652" s="1093">
        <f t="shared" si="225"/>
        <v>0</v>
      </c>
      <c r="F3652" s="1094">
        <f t="shared" si="226"/>
        <v>0</v>
      </c>
      <c r="G3652" s="1095">
        <f t="shared" si="227"/>
        <v>0</v>
      </c>
      <c r="H3652" s="1090" t="str">
        <f t="shared" ca="1" si="228"/>
        <v/>
      </c>
      <c r="I3652" s="1109"/>
      <c r="J3652" s="1109"/>
      <c r="K3652" s="1112"/>
      <c r="L3652" s="1091"/>
      <c r="M3652" s="1091"/>
      <c r="N3652" s="1091"/>
      <c r="O3652" s="1091"/>
      <c r="P3652" s="1096"/>
      <c r="Q3652" s="1096"/>
      <c r="R3652" s="1096"/>
      <c r="S3652" s="1091"/>
    </row>
    <row r="3653" spans="1:19" x14ac:dyDescent="0.3">
      <c r="A3653" s="1090">
        <v>3648</v>
      </c>
      <c r="B3653" s="1091"/>
      <c r="C3653" s="1091"/>
      <c r="D3653" s="1097"/>
      <c r="E3653" s="1093">
        <f t="shared" si="225"/>
        <v>0</v>
      </c>
      <c r="F3653" s="1094">
        <f t="shared" si="226"/>
        <v>0</v>
      </c>
      <c r="G3653" s="1095">
        <f t="shared" si="227"/>
        <v>0</v>
      </c>
      <c r="H3653" s="1090" t="str">
        <f t="shared" ca="1" si="228"/>
        <v/>
      </c>
      <c r="I3653" s="1109"/>
      <c r="J3653" s="1109"/>
      <c r="K3653" s="1112"/>
      <c r="L3653" s="1091"/>
      <c r="M3653" s="1091"/>
      <c r="N3653" s="1091"/>
      <c r="O3653" s="1091"/>
      <c r="P3653" s="1096"/>
      <c r="Q3653" s="1096"/>
      <c r="R3653" s="1096"/>
      <c r="S3653" s="1091"/>
    </row>
    <row r="3654" spans="1:19" x14ac:dyDescent="0.3">
      <c r="A3654" s="1090">
        <v>3649</v>
      </c>
      <c r="B3654" s="1091"/>
      <c r="C3654" s="1091"/>
      <c r="D3654" s="1097"/>
      <c r="E3654" s="1093">
        <f t="shared" si="225"/>
        <v>0</v>
      </c>
      <c r="F3654" s="1094">
        <f t="shared" si="226"/>
        <v>0</v>
      </c>
      <c r="G3654" s="1095">
        <f t="shared" si="227"/>
        <v>0</v>
      </c>
      <c r="H3654" s="1090" t="str">
        <f t="shared" ca="1" si="228"/>
        <v/>
      </c>
      <c r="I3654" s="1109"/>
      <c r="J3654" s="1109"/>
      <c r="K3654" s="1112"/>
      <c r="L3654" s="1091"/>
      <c r="M3654" s="1091"/>
      <c r="N3654" s="1091"/>
      <c r="O3654" s="1091"/>
      <c r="P3654" s="1096"/>
      <c r="Q3654" s="1096"/>
      <c r="R3654" s="1096"/>
      <c r="S3654" s="1091"/>
    </row>
    <row r="3655" spans="1:19" x14ac:dyDescent="0.3">
      <c r="A3655" s="1090">
        <v>3650</v>
      </c>
      <c r="B3655" s="1091"/>
      <c r="C3655" s="1091"/>
      <c r="D3655" s="1097"/>
      <c r="E3655" s="1093">
        <f t="shared" ref="E3655:E3718" si="229">D3655</f>
        <v>0</v>
      </c>
      <c r="F3655" s="1094">
        <f t="shared" ref="F3655:F3718" si="230">D3655</f>
        <v>0</v>
      </c>
      <c r="G3655" s="1095">
        <f t="shared" ref="G3655:G3718" si="231">D3655</f>
        <v>0</v>
      </c>
      <c r="H3655" s="1090" t="str">
        <f t="shared" ref="H3655:H3718" ca="1" si="232">IF(ISBLANK(D3655),"",DATEDIF(G3655,TODAY(),"y"))</f>
        <v/>
      </c>
      <c r="I3655" s="1109"/>
      <c r="J3655" s="1109"/>
      <c r="K3655" s="1112"/>
      <c r="L3655" s="1091"/>
      <c r="M3655" s="1091"/>
      <c r="N3655" s="1091"/>
      <c r="O3655" s="1091"/>
      <c r="P3655" s="1096"/>
      <c r="Q3655" s="1096"/>
      <c r="R3655" s="1096"/>
      <c r="S3655" s="1091"/>
    </row>
    <row r="3656" spans="1:19" x14ac:dyDescent="0.3">
      <c r="A3656" s="1090">
        <v>3651</v>
      </c>
      <c r="B3656" s="1091"/>
      <c r="C3656" s="1091"/>
      <c r="D3656" s="1097"/>
      <c r="E3656" s="1093">
        <f t="shared" si="229"/>
        <v>0</v>
      </c>
      <c r="F3656" s="1094">
        <f t="shared" si="230"/>
        <v>0</v>
      </c>
      <c r="G3656" s="1095">
        <f t="shared" si="231"/>
        <v>0</v>
      </c>
      <c r="H3656" s="1090" t="str">
        <f t="shared" ca="1" si="232"/>
        <v/>
      </c>
      <c r="I3656" s="1109"/>
      <c r="J3656" s="1109"/>
      <c r="K3656" s="1112"/>
      <c r="L3656" s="1091"/>
      <c r="M3656" s="1091"/>
      <c r="N3656" s="1091"/>
      <c r="O3656" s="1091"/>
      <c r="P3656" s="1096"/>
      <c r="Q3656" s="1096"/>
      <c r="R3656" s="1096"/>
      <c r="S3656" s="1091"/>
    </row>
    <row r="3657" spans="1:19" x14ac:dyDescent="0.3">
      <c r="A3657" s="1090">
        <v>3652</v>
      </c>
      <c r="B3657" s="1091"/>
      <c r="C3657" s="1091"/>
      <c r="D3657" s="1097"/>
      <c r="E3657" s="1093">
        <f t="shared" si="229"/>
        <v>0</v>
      </c>
      <c r="F3657" s="1094">
        <f t="shared" si="230"/>
        <v>0</v>
      </c>
      <c r="G3657" s="1095">
        <f t="shared" si="231"/>
        <v>0</v>
      </c>
      <c r="H3657" s="1090" t="str">
        <f t="shared" ca="1" si="232"/>
        <v/>
      </c>
      <c r="I3657" s="1109"/>
      <c r="J3657" s="1109"/>
      <c r="K3657" s="1112"/>
      <c r="L3657" s="1091"/>
      <c r="M3657" s="1091"/>
      <c r="N3657" s="1091"/>
      <c r="O3657" s="1091"/>
      <c r="P3657" s="1096"/>
      <c r="Q3657" s="1096"/>
      <c r="R3657" s="1096"/>
      <c r="S3657" s="1091"/>
    </row>
    <row r="3658" spans="1:19" x14ac:dyDescent="0.3">
      <c r="A3658" s="1090">
        <v>3653</v>
      </c>
      <c r="B3658" s="1091"/>
      <c r="C3658" s="1091"/>
      <c r="D3658" s="1097"/>
      <c r="E3658" s="1093">
        <f t="shared" si="229"/>
        <v>0</v>
      </c>
      <c r="F3658" s="1094">
        <f t="shared" si="230"/>
        <v>0</v>
      </c>
      <c r="G3658" s="1095">
        <f t="shared" si="231"/>
        <v>0</v>
      </c>
      <c r="H3658" s="1090" t="str">
        <f t="shared" ca="1" si="232"/>
        <v/>
      </c>
      <c r="I3658" s="1109"/>
      <c r="J3658" s="1109"/>
      <c r="K3658" s="1112"/>
      <c r="L3658" s="1091"/>
      <c r="M3658" s="1091"/>
      <c r="N3658" s="1091"/>
      <c r="O3658" s="1091"/>
      <c r="P3658" s="1096"/>
      <c r="Q3658" s="1096"/>
      <c r="R3658" s="1096"/>
      <c r="S3658" s="1091"/>
    </row>
    <row r="3659" spans="1:19" x14ac:dyDescent="0.3">
      <c r="A3659" s="1090">
        <v>3654</v>
      </c>
      <c r="B3659" s="1091"/>
      <c r="C3659" s="1091"/>
      <c r="D3659" s="1097"/>
      <c r="E3659" s="1093">
        <f t="shared" si="229"/>
        <v>0</v>
      </c>
      <c r="F3659" s="1094">
        <f t="shared" si="230"/>
        <v>0</v>
      </c>
      <c r="G3659" s="1095">
        <f t="shared" si="231"/>
        <v>0</v>
      </c>
      <c r="H3659" s="1090" t="str">
        <f t="shared" ca="1" si="232"/>
        <v/>
      </c>
      <c r="I3659" s="1109"/>
      <c r="J3659" s="1109"/>
      <c r="K3659" s="1112"/>
      <c r="L3659" s="1091"/>
      <c r="M3659" s="1091"/>
      <c r="N3659" s="1091"/>
      <c r="O3659" s="1091"/>
      <c r="P3659" s="1096"/>
      <c r="Q3659" s="1096"/>
      <c r="R3659" s="1096"/>
      <c r="S3659" s="1091"/>
    </row>
    <row r="3660" spans="1:19" x14ac:dyDescent="0.3">
      <c r="A3660" s="1090">
        <v>3655</v>
      </c>
      <c r="B3660" s="1091"/>
      <c r="C3660" s="1091"/>
      <c r="D3660" s="1097"/>
      <c r="E3660" s="1093">
        <f t="shared" si="229"/>
        <v>0</v>
      </c>
      <c r="F3660" s="1094">
        <f t="shared" si="230"/>
        <v>0</v>
      </c>
      <c r="G3660" s="1095">
        <f t="shared" si="231"/>
        <v>0</v>
      </c>
      <c r="H3660" s="1090" t="str">
        <f t="shared" ca="1" si="232"/>
        <v/>
      </c>
      <c r="I3660" s="1109"/>
      <c r="J3660" s="1109"/>
      <c r="K3660" s="1112"/>
      <c r="L3660" s="1091"/>
      <c r="M3660" s="1091"/>
      <c r="N3660" s="1091"/>
      <c r="O3660" s="1091"/>
      <c r="P3660" s="1096"/>
      <c r="Q3660" s="1096"/>
      <c r="R3660" s="1096"/>
      <c r="S3660" s="1091"/>
    </row>
    <row r="3661" spans="1:19" x14ac:dyDescent="0.3">
      <c r="A3661" s="1090">
        <v>3656</v>
      </c>
      <c r="B3661" s="1091"/>
      <c r="C3661" s="1091"/>
      <c r="D3661" s="1097"/>
      <c r="E3661" s="1093">
        <f t="shared" si="229"/>
        <v>0</v>
      </c>
      <c r="F3661" s="1094">
        <f t="shared" si="230"/>
        <v>0</v>
      </c>
      <c r="G3661" s="1095">
        <f t="shared" si="231"/>
        <v>0</v>
      </c>
      <c r="H3661" s="1090" t="str">
        <f t="shared" ca="1" si="232"/>
        <v/>
      </c>
      <c r="I3661" s="1109"/>
      <c r="J3661" s="1109"/>
      <c r="K3661" s="1112"/>
      <c r="L3661" s="1091"/>
      <c r="M3661" s="1091"/>
      <c r="N3661" s="1091"/>
      <c r="O3661" s="1091"/>
      <c r="P3661" s="1096"/>
      <c r="Q3661" s="1096"/>
      <c r="R3661" s="1096"/>
      <c r="S3661" s="1091"/>
    </row>
    <row r="3662" spans="1:19" x14ac:dyDescent="0.3">
      <c r="A3662" s="1090">
        <v>3657</v>
      </c>
      <c r="B3662" s="1091"/>
      <c r="C3662" s="1091"/>
      <c r="D3662" s="1097"/>
      <c r="E3662" s="1093">
        <f t="shared" si="229"/>
        <v>0</v>
      </c>
      <c r="F3662" s="1094">
        <f t="shared" si="230"/>
        <v>0</v>
      </c>
      <c r="G3662" s="1095">
        <f t="shared" si="231"/>
        <v>0</v>
      </c>
      <c r="H3662" s="1090" t="str">
        <f t="shared" ca="1" si="232"/>
        <v/>
      </c>
      <c r="I3662" s="1109"/>
      <c r="J3662" s="1109"/>
      <c r="K3662" s="1112"/>
      <c r="L3662" s="1091"/>
      <c r="M3662" s="1091"/>
      <c r="N3662" s="1091"/>
      <c r="O3662" s="1091"/>
      <c r="P3662" s="1096"/>
      <c r="Q3662" s="1096"/>
      <c r="R3662" s="1096"/>
      <c r="S3662" s="1091"/>
    </row>
    <row r="3663" spans="1:19" x14ac:dyDescent="0.3">
      <c r="A3663" s="1090">
        <v>3658</v>
      </c>
      <c r="B3663" s="1091"/>
      <c r="C3663" s="1091"/>
      <c r="D3663" s="1097"/>
      <c r="E3663" s="1093">
        <f t="shared" si="229"/>
        <v>0</v>
      </c>
      <c r="F3663" s="1094">
        <f t="shared" si="230"/>
        <v>0</v>
      </c>
      <c r="G3663" s="1095">
        <f t="shared" si="231"/>
        <v>0</v>
      </c>
      <c r="H3663" s="1090" t="str">
        <f t="shared" ca="1" si="232"/>
        <v/>
      </c>
      <c r="I3663" s="1109"/>
      <c r="J3663" s="1109"/>
      <c r="K3663" s="1112"/>
      <c r="L3663" s="1091"/>
      <c r="M3663" s="1091"/>
      <c r="N3663" s="1091"/>
      <c r="O3663" s="1091"/>
      <c r="P3663" s="1096"/>
      <c r="Q3663" s="1096"/>
      <c r="R3663" s="1096"/>
      <c r="S3663" s="1091"/>
    </row>
    <row r="3664" spans="1:19" x14ac:dyDescent="0.3">
      <c r="A3664" s="1090">
        <v>3659</v>
      </c>
      <c r="B3664" s="1091"/>
      <c r="C3664" s="1091"/>
      <c r="D3664" s="1097"/>
      <c r="E3664" s="1093">
        <f t="shared" si="229"/>
        <v>0</v>
      </c>
      <c r="F3664" s="1094">
        <f t="shared" si="230"/>
        <v>0</v>
      </c>
      <c r="G3664" s="1095">
        <f t="shared" si="231"/>
        <v>0</v>
      </c>
      <c r="H3664" s="1090" t="str">
        <f t="shared" ca="1" si="232"/>
        <v/>
      </c>
      <c r="I3664" s="1109"/>
      <c r="J3664" s="1109"/>
      <c r="K3664" s="1112"/>
      <c r="L3664" s="1091"/>
      <c r="M3664" s="1091"/>
      <c r="N3664" s="1091"/>
      <c r="O3664" s="1091"/>
      <c r="P3664" s="1096"/>
      <c r="Q3664" s="1096"/>
      <c r="R3664" s="1096"/>
      <c r="S3664" s="1091"/>
    </row>
    <row r="3665" spans="1:19" x14ac:dyDescent="0.3">
      <c r="A3665" s="1090">
        <v>3660</v>
      </c>
      <c r="B3665" s="1091"/>
      <c r="C3665" s="1091"/>
      <c r="D3665" s="1097"/>
      <c r="E3665" s="1093">
        <f t="shared" si="229"/>
        <v>0</v>
      </c>
      <c r="F3665" s="1094">
        <f t="shared" si="230"/>
        <v>0</v>
      </c>
      <c r="G3665" s="1095">
        <f t="shared" si="231"/>
        <v>0</v>
      </c>
      <c r="H3665" s="1090" t="str">
        <f t="shared" ca="1" si="232"/>
        <v/>
      </c>
      <c r="I3665" s="1109"/>
      <c r="J3665" s="1109"/>
      <c r="K3665" s="1112"/>
      <c r="L3665" s="1091"/>
      <c r="M3665" s="1091"/>
      <c r="N3665" s="1091"/>
      <c r="O3665" s="1091"/>
      <c r="P3665" s="1096"/>
      <c r="Q3665" s="1096"/>
      <c r="R3665" s="1096"/>
      <c r="S3665" s="1091"/>
    </row>
    <row r="3666" spans="1:19" x14ac:dyDescent="0.3">
      <c r="A3666" s="1090">
        <v>3661</v>
      </c>
      <c r="B3666" s="1091"/>
      <c r="C3666" s="1091"/>
      <c r="D3666" s="1097"/>
      <c r="E3666" s="1093">
        <f t="shared" si="229"/>
        <v>0</v>
      </c>
      <c r="F3666" s="1094">
        <f t="shared" si="230"/>
        <v>0</v>
      </c>
      <c r="G3666" s="1095">
        <f t="shared" si="231"/>
        <v>0</v>
      </c>
      <c r="H3666" s="1090" t="str">
        <f t="shared" ca="1" si="232"/>
        <v/>
      </c>
      <c r="I3666" s="1109"/>
      <c r="J3666" s="1109"/>
      <c r="K3666" s="1112"/>
      <c r="L3666" s="1091"/>
      <c r="M3666" s="1091"/>
      <c r="N3666" s="1091"/>
      <c r="O3666" s="1091"/>
      <c r="P3666" s="1096"/>
      <c r="Q3666" s="1096"/>
      <c r="R3666" s="1096"/>
      <c r="S3666" s="1091"/>
    </row>
    <row r="3667" spans="1:19" x14ac:dyDescent="0.3">
      <c r="A3667" s="1090">
        <v>3662</v>
      </c>
      <c r="B3667" s="1091"/>
      <c r="C3667" s="1091"/>
      <c r="D3667" s="1097"/>
      <c r="E3667" s="1093">
        <f t="shared" si="229"/>
        <v>0</v>
      </c>
      <c r="F3667" s="1094">
        <f t="shared" si="230"/>
        <v>0</v>
      </c>
      <c r="G3667" s="1095">
        <f t="shared" si="231"/>
        <v>0</v>
      </c>
      <c r="H3667" s="1090" t="str">
        <f t="shared" ca="1" si="232"/>
        <v/>
      </c>
      <c r="I3667" s="1109"/>
      <c r="J3667" s="1109"/>
      <c r="K3667" s="1112"/>
      <c r="L3667" s="1091"/>
      <c r="M3667" s="1091"/>
      <c r="N3667" s="1091"/>
      <c r="O3667" s="1091"/>
      <c r="P3667" s="1096"/>
      <c r="Q3667" s="1096"/>
      <c r="R3667" s="1096"/>
      <c r="S3667" s="1091"/>
    </row>
    <row r="3668" spans="1:19" x14ac:dyDescent="0.3">
      <c r="A3668" s="1090">
        <v>3663</v>
      </c>
      <c r="B3668" s="1091"/>
      <c r="C3668" s="1091"/>
      <c r="D3668" s="1097"/>
      <c r="E3668" s="1093">
        <f t="shared" si="229"/>
        <v>0</v>
      </c>
      <c r="F3668" s="1094">
        <f t="shared" si="230"/>
        <v>0</v>
      </c>
      <c r="G3668" s="1095">
        <f t="shared" si="231"/>
        <v>0</v>
      </c>
      <c r="H3668" s="1090" t="str">
        <f t="shared" ca="1" si="232"/>
        <v/>
      </c>
      <c r="I3668" s="1109"/>
      <c r="J3668" s="1109"/>
      <c r="K3668" s="1112"/>
      <c r="L3668" s="1091"/>
      <c r="M3668" s="1091"/>
      <c r="N3668" s="1091"/>
      <c r="O3668" s="1091"/>
      <c r="P3668" s="1096"/>
      <c r="Q3668" s="1096"/>
      <c r="R3668" s="1096"/>
      <c r="S3668" s="1091"/>
    </row>
    <row r="3669" spans="1:19" x14ac:dyDescent="0.3">
      <c r="A3669" s="1090">
        <v>3664</v>
      </c>
      <c r="B3669" s="1091"/>
      <c r="C3669" s="1091"/>
      <c r="D3669" s="1097"/>
      <c r="E3669" s="1093">
        <f t="shared" si="229"/>
        <v>0</v>
      </c>
      <c r="F3669" s="1094">
        <f t="shared" si="230"/>
        <v>0</v>
      </c>
      <c r="G3669" s="1095">
        <f t="shared" si="231"/>
        <v>0</v>
      </c>
      <c r="H3669" s="1090" t="str">
        <f t="shared" ca="1" si="232"/>
        <v/>
      </c>
      <c r="I3669" s="1109"/>
      <c r="J3669" s="1109"/>
      <c r="K3669" s="1112"/>
      <c r="L3669" s="1091"/>
      <c r="M3669" s="1091"/>
      <c r="N3669" s="1091"/>
      <c r="O3669" s="1091"/>
      <c r="P3669" s="1096"/>
      <c r="Q3669" s="1096"/>
      <c r="R3669" s="1096"/>
      <c r="S3669" s="1091"/>
    </row>
    <row r="3670" spans="1:19" x14ac:dyDescent="0.3">
      <c r="A3670" s="1090">
        <v>3665</v>
      </c>
      <c r="B3670" s="1091"/>
      <c r="C3670" s="1091"/>
      <c r="D3670" s="1097"/>
      <c r="E3670" s="1093">
        <f t="shared" si="229"/>
        <v>0</v>
      </c>
      <c r="F3670" s="1094">
        <f t="shared" si="230"/>
        <v>0</v>
      </c>
      <c r="G3670" s="1095">
        <f t="shared" si="231"/>
        <v>0</v>
      </c>
      <c r="H3670" s="1090" t="str">
        <f t="shared" ca="1" si="232"/>
        <v/>
      </c>
      <c r="I3670" s="1109"/>
      <c r="J3670" s="1109"/>
      <c r="K3670" s="1112"/>
      <c r="L3670" s="1091"/>
      <c r="M3670" s="1091"/>
      <c r="N3670" s="1091"/>
      <c r="O3670" s="1091"/>
      <c r="P3670" s="1096"/>
      <c r="Q3670" s="1096"/>
      <c r="R3670" s="1096"/>
      <c r="S3670" s="1091"/>
    </row>
    <row r="3671" spans="1:19" x14ac:dyDescent="0.3">
      <c r="A3671" s="1090">
        <v>3666</v>
      </c>
      <c r="B3671" s="1091"/>
      <c r="C3671" s="1091"/>
      <c r="D3671" s="1097"/>
      <c r="E3671" s="1093">
        <f t="shared" si="229"/>
        <v>0</v>
      </c>
      <c r="F3671" s="1094">
        <f t="shared" si="230"/>
        <v>0</v>
      </c>
      <c r="G3671" s="1095">
        <f t="shared" si="231"/>
        <v>0</v>
      </c>
      <c r="H3671" s="1090" t="str">
        <f t="shared" ca="1" si="232"/>
        <v/>
      </c>
      <c r="I3671" s="1109"/>
      <c r="J3671" s="1109"/>
      <c r="K3671" s="1112"/>
      <c r="L3671" s="1091"/>
      <c r="M3671" s="1091"/>
      <c r="N3671" s="1091"/>
      <c r="O3671" s="1091"/>
      <c r="P3671" s="1096"/>
      <c r="Q3671" s="1096"/>
      <c r="R3671" s="1096"/>
      <c r="S3671" s="1091"/>
    </row>
    <row r="3672" spans="1:19" x14ac:dyDescent="0.3">
      <c r="A3672" s="1090">
        <v>3667</v>
      </c>
      <c r="B3672" s="1091"/>
      <c r="C3672" s="1091"/>
      <c r="D3672" s="1097"/>
      <c r="E3672" s="1093">
        <f t="shared" si="229"/>
        <v>0</v>
      </c>
      <c r="F3672" s="1094">
        <f t="shared" si="230"/>
        <v>0</v>
      </c>
      <c r="G3672" s="1095">
        <f t="shared" si="231"/>
        <v>0</v>
      </c>
      <c r="H3672" s="1090" t="str">
        <f t="shared" ca="1" si="232"/>
        <v/>
      </c>
      <c r="I3672" s="1109"/>
      <c r="J3672" s="1109"/>
      <c r="K3672" s="1112"/>
      <c r="L3672" s="1091"/>
      <c r="M3672" s="1091"/>
      <c r="N3672" s="1091"/>
      <c r="O3672" s="1091"/>
      <c r="P3672" s="1096"/>
      <c r="Q3672" s="1096"/>
      <c r="R3672" s="1096"/>
      <c r="S3672" s="1091"/>
    </row>
    <row r="3673" spans="1:19" x14ac:dyDescent="0.3">
      <c r="A3673" s="1090">
        <v>3668</v>
      </c>
      <c r="B3673" s="1091"/>
      <c r="C3673" s="1091"/>
      <c r="D3673" s="1097"/>
      <c r="E3673" s="1093">
        <f t="shared" si="229"/>
        <v>0</v>
      </c>
      <c r="F3673" s="1094">
        <f t="shared" si="230"/>
        <v>0</v>
      </c>
      <c r="G3673" s="1095">
        <f t="shared" si="231"/>
        <v>0</v>
      </c>
      <c r="H3673" s="1090" t="str">
        <f t="shared" ca="1" si="232"/>
        <v/>
      </c>
      <c r="I3673" s="1109"/>
      <c r="J3673" s="1109"/>
      <c r="K3673" s="1112"/>
      <c r="L3673" s="1091"/>
      <c r="M3673" s="1091"/>
      <c r="N3673" s="1091"/>
      <c r="O3673" s="1091"/>
      <c r="P3673" s="1096"/>
      <c r="Q3673" s="1096"/>
      <c r="R3673" s="1096"/>
      <c r="S3673" s="1091"/>
    </row>
    <row r="3674" spans="1:19" x14ac:dyDescent="0.3">
      <c r="A3674" s="1090">
        <v>3669</v>
      </c>
      <c r="B3674" s="1091"/>
      <c r="C3674" s="1091"/>
      <c r="D3674" s="1097"/>
      <c r="E3674" s="1093">
        <f t="shared" si="229"/>
        <v>0</v>
      </c>
      <c r="F3674" s="1094">
        <f t="shared" si="230"/>
        <v>0</v>
      </c>
      <c r="G3674" s="1095">
        <f t="shared" si="231"/>
        <v>0</v>
      </c>
      <c r="H3674" s="1090" t="str">
        <f t="shared" ca="1" si="232"/>
        <v/>
      </c>
      <c r="I3674" s="1109"/>
      <c r="J3674" s="1109"/>
      <c r="K3674" s="1112"/>
      <c r="L3674" s="1091"/>
      <c r="M3674" s="1091"/>
      <c r="N3674" s="1091"/>
      <c r="O3674" s="1091"/>
      <c r="P3674" s="1096"/>
      <c r="Q3674" s="1096"/>
      <c r="R3674" s="1096"/>
      <c r="S3674" s="1091"/>
    </row>
    <row r="3675" spans="1:19" x14ac:dyDescent="0.3">
      <c r="A3675" s="1090">
        <v>3670</v>
      </c>
      <c r="B3675" s="1091"/>
      <c r="C3675" s="1091"/>
      <c r="D3675" s="1097"/>
      <c r="E3675" s="1093">
        <f t="shared" si="229"/>
        <v>0</v>
      </c>
      <c r="F3675" s="1094">
        <f t="shared" si="230"/>
        <v>0</v>
      </c>
      <c r="G3675" s="1095">
        <f t="shared" si="231"/>
        <v>0</v>
      </c>
      <c r="H3675" s="1090" t="str">
        <f t="shared" ca="1" si="232"/>
        <v/>
      </c>
      <c r="I3675" s="1109"/>
      <c r="J3675" s="1109"/>
      <c r="K3675" s="1112"/>
      <c r="L3675" s="1091"/>
      <c r="M3675" s="1091"/>
      <c r="N3675" s="1091"/>
      <c r="O3675" s="1091"/>
      <c r="P3675" s="1096"/>
      <c r="Q3675" s="1096"/>
      <c r="R3675" s="1096"/>
      <c r="S3675" s="1091"/>
    </row>
    <row r="3676" spans="1:19" x14ac:dyDescent="0.3">
      <c r="A3676" s="1090">
        <v>3671</v>
      </c>
      <c r="B3676" s="1091"/>
      <c r="C3676" s="1091"/>
      <c r="D3676" s="1097"/>
      <c r="E3676" s="1093">
        <f t="shared" si="229"/>
        <v>0</v>
      </c>
      <c r="F3676" s="1094">
        <f t="shared" si="230"/>
        <v>0</v>
      </c>
      <c r="G3676" s="1095">
        <f t="shared" si="231"/>
        <v>0</v>
      </c>
      <c r="H3676" s="1090" t="str">
        <f t="shared" ca="1" si="232"/>
        <v/>
      </c>
      <c r="I3676" s="1109"/>
      <c r="J3676" s="1109"/>
      <c r="K3676" s="1112"/>
      <c r="L3676" s="1091"/>
      <c r="M3676" s="1091"/>
      <c r="N3676" s="1091"/>
      <c r="O3676" s="1091"/>
      <c r="P3676" s="1096"/>
      <c r="Q3676" s="1096"/>
      <c r="R3676" s="1096"/>
      <c r="S3676" s="1091"/>
    </row>
    <row r="3677" spans="1:19" x14ac:dyDescent="0.3">
      <c r="A3677" s="1090">
        <v>3672</v>
      </c>
      <c r="B3677" s="1091"/>
      <c r="C3677" s="1091"/>
      <c r="D3677" s="1097"/>
      <c r="E3677" s="1093">
        <f t="shared" si="229"/>
        <v>0</v>
      </c>
      <c r="F3677" s="1094">
        <f t="shared" si="230"/>
        <v>0</v>
      </c>
      <c r="G3677" s="1095">
        <f t="shared" si="231"/>
        <v>0</v>
      </c>
      <c r="H3677" s="1090" t="str">
        <f t="shared" ca="1" si="232"/>
        <v/>
      </c>
      <c r="I3677" s="1109"/>
      <c r="J3677" s="1109"/>
      <c r="K3677" s="1112"/>
      <c r="L3677" s="1091"/>
      <c r="M3677" s="1091"/>
      <c r="N3677" s="1091"/>
      <c r="O3677" s="1091"/>
      <c r="P3677" s="1096"/>
      <c r="Q3677" s="1096"/>
      <c r="R3677" s="1096"/>
      <c r="S3677" s="1091"/>
    </row>
    <row r="3678" spans="1:19" x14ac:dyDescent="0.3">
      <c r="A3678" s="1090">
        <v>3673</v>
      </c>
      <c r="B3678" s="1091"/>
      <c r="C3678" s="1091"/>
      <c r="D3678" s="1097"/>
      <c r="E3678" s="1093">
        <f t="shared" si="229"/>
        <v>0</v>
      </c>
      <c r="F3678" s="1094">
        <f t="shared" si="230"/>
        <v>0</v>
      </c>
      <c r="G3678" s="1095">
        <f t="shared" si="231"/>
        <v>0</v>
      </c>
      <c r="H3678" s="1090" t="str">
        <f t="shared" ca="1" si="232"/>
        <v/>
      </c>
      <c r="I3678" s="1109"/>
      <c r="J3678" s="1109"/>
      <c r="K3678" s="1112"/>
      <c r="L3678" s="1091"/>
      <c r="M3678" s="1091"/>
      <c r="N3678" s="1091"/>
      <c r="O3678" s="1091"/>
      <c r="P3678" s="1096"/>
      <c r="Q3678" s="1096"/>
      <c r="R3678" s="1096"/>
      <c r="S3678" s="1091"/>
    </row>
    <row r="3679" spans="1:19" x14ac:dyDescent="0.3">
      <c r="A3679" s="1090">
        <v>3674</v>
      </c>
      <c r="B3679" s="1091"/>
      <c r="C3679" s="1091"/>
      <c r="D3679" s="1097"/>
      <c r="E3679" s="1093">
        <f t="shared" si="229"/>
        <v>0</v>
      </c>
      <c r="F3679" s="1094">
        <f t="shared" si="230"/>
        <v>0</v>
      </c>
      <c r="G3679" s="1095">
        <f t="shared" si="231"/>
        <v>0</v>
      </c>
      <c r="H3679" s="1090" t="str">
        <f t="shared" ca="1" si="232"/>
        <v/>
      </c>
      <c r="I3679" s="1109"/>
      <c r="J3679" s="1109"/>
      <c r="K3679" s="1112"/>
      <c r="L3679" s="1091"/>
      <c r="M3679" s="1091"/>
      <c r="N3679" s="1091"/>
      <c r="O3679" s="1091"/>
      <c r="P3679" s="1096"/>
      <c r="Q3679" s="1096"/>
      <c r="R3679" s="1096"/>
      <c r="S3679" s="1091"/>
    </row>
    <row r="3680" spans="1:19" x14ac:dyDescent="0.3">
      <c r="A3680" s="1090">
        <v>3675</v>
      </c>
      <c r="B3680" s="1091"/>
      <c r="C3680" s="1091"/>
      <c r="D3680" s="1097"/>
      <c r="E3680" s="1093">
        <f t="shared" si="229"/>
        <v>0</v>
      </c>
      <c r="F3680" s="1094">
        <f t="shared" si="230"/>
        <v>0</v>
      </c>
      <c r="G3680" s="1095">
        <f t="shared" si="231"/>
        <v>0</v>
      </c>
      <c r="H3680" s="1090" t="str">
        <f t="shared" ca="1" si="232"/>
        <v/>
      </c>
      <c r="I3680" s="1109"/>
      <c r="J3680" s="1109"/>
      <c r="K3680" s="1112"/>
      <c r="L3680" s="1091"/>
      <c r="M3680" s="1091"/>
      <c r="N3680" s="1091"/>
      <c r="O3680" s="1091"/>
      <c r="P3680" s="1096"/>
      <c r="Q3680" s="1096"/>
      <c r="R3680" s="1096"/>
      <c r="S3680" s="1091"/>
    </row>
    <row r="3681" spans="1:19" x14ac:dyDescent="0.3">
      <c r="A3681" s="1090">
        <v>3676</v>
      </c>
      <c r="B3681" s="1091"/>
      <c r="C3681" s="1091"/>
      <c r="D3681" s="1097"/>
      <c r="E3681" s="1093">
        <f t="shared" si="229"/>
        <v>0</v>
      </c>
      <c r="F3681" s="1094">
        <f t="shared" si="230"/>
        <v>0</v>
      </c>
      <c r="G3681" s="1095">
        <f t="shared" si="231"/>
        <v>0</v>
      </c>
      <c r="H3681" s="1090" t="str">
        <f t="shared" ca="1" si="232"/>
        <v/>
      </c>
      <c r="I3681" s="1109"/>
      <c r="J3681" s="1109"/>
      <c r="K3681" s="1112"/>
      <c r="L3681" s="1091"/>
      <c r="M3681" s="1091"/>
      <c r="N3681" s="1091"/>
      <c r="O3681" s="1091"/>
      <c r="P3681" s="1096"/>
      <c r="Q3681" s="1096"/>
      <c r="R3681" s="1096"/>
      <c r="S3681" s="1091"/>
    </row>
    <row r="3682" spans="1:19" x14ac:dyDescent="0.3">
      <c r="A3682" s="1090">
        <v>3677</v>
      </c>
      <c r="B3682" s="1091"/>
      <c r="C3682" s="1091"/>
      <c r="D3682" s="1097"/>
      <c r="E3682" s="1093">
        <f t="shared" si="229"/>
        <v>0</v>
      </c>
      <c r="F3682" s="1094">
        <f t="shared" si="230"/>
        <v>0</v>
      </c>
      <c r="G3682" s="1095">
        <f t="shared" si="231"/>
        <v>0</v>
      </c>
      <c r="H3682" s="1090" t="str">
        <f t="shared" ca="1" si="232"/>
        <v/>
      </c>
      <c r="I3682" s="1109"/>
      <c r="J3682" s="1109"/>
      <c r="K3682" s="1112"/>
      <c r="L3682" s="1091"/>
      <c r="M3682" s="1091"/>
      <c r="N3682" s="1091"/>
      <c r="O3682" s="1091"/>
      <c r="P3682" s="1096"/>
      <c r="Q3682" s="1096"/>
      <c r="R3682" s="1096"/>
      <c r="S3682" s="1091"/>
    </row>
    <row r="3683" spans="1:19" x14ac:dyDescent="0.3">
      <c r="A3683" s="1090">
        <v>3678</v>
      </c>
      <c r="B3683" s="1091"/>
      <c r="C3683" s="1091"/>
      <c r="D3683" s="1097"/>
      <c r="E3683" s="1093">
        <f t="shared" si="229"/>
        <v>0</v>
      </c>
      <c r="F3683" s="1094">
        <f t="shared" si="230"/>
        <v>0</v>
      </c>
      <c r="G3683" s="1095">
        <f t="shared" si="231"/>
        <v>0</v>
      </c>
      <c r="H3683" s="1090" t="str">
        <f t="shared" ca="1" si="232"/>
        <v/>
      </c>
      <c r="I3683" s="1109"/>
      <c r="J3683" s="1109"/>
      <c r="K3683" s="1112"/>
      <c r="L3683" s="1091"/>
      <c r="M3683" s="1091"/>
      <c r="N3683" s="1091"/>
      <c r="O3683" s="1091"/>
      <c r="P3683" s="1096"/>
      <c r="Q3683" s="1096"/>
      <c r="R3683" s="1096"/>
      <c r="S3683" s="1091"/>
    </row>
    <row r="3684" spans="1:19" x14ac:dyDescent="0.3">
      <c r="A3684" s="1090">
        <v>3679</v>
      </c>
      <c r="B3684" s="1091"/>
      <c r="C3684" s="1091"/>
      <c r="D3684" s="1097"/>
      <c r="E3684" s="1093">
        <f t="shared" si="229"/>
        <v>0</v>
      </c>
      <c r="F3684" s="1094">
        <f t="shared" si="230"/>
        <v>0</v>
      </c>
      <c r="G3684" s="1095">
        <f t="shared" si="231"/>
        <v>0</v>
      </c>
      <c r="H3684" s="1090" t="str">
        <f t="shared" ca="1" si="232"/>
        <v/>
      </c>
      <c r="I3684" s="1109"/>
      <c r="J3684" s="1109"/>
      <c r="K3684" s="1112"/>
      <c r="L3684" s="1091"/>
      <c r="M3684" s="1091"/>
      <c r="N3684" s="1091"/>
      <c r="O3684" s="1091"/>
      <c r="P3684" s="1096"/>
      <c r="Q3684" s="1096"/>
      <c r="R3684" s="1096"/>
      <c r="S3684" s="1091"/>
    </row>
    <row r="3685" spans="1:19" x14ac:dyDescent="0.3">
      <c r="A3685" s="1090">
        <v>3680</v>
      </c>
      <c r="B3685" s="1091"/>
      <c r="C3685" s="1091"/>
      <c r="D3685" s="1097"/>
      <c r="E3685" s="1093">
        <f t="shared" si="229"/>
        <v>0</v>
      </c>
      <c r="F3685" s="1094">
        <f t="shared" si="230"/>
        <v>0</v>
      </c>
      <c r="G3685" s="1095">
        <f t="shared" si="231"/>
        <v>0</v>
      </c>
      <c r="H3685" s="1090" t="str">
        <f t="shared" ca="1" si="232"/>
        <v/>
      </c>
      <c r="I3685" s="1109"/>
      <c r="J3685" s="1109"/>
      <c r="K3685" s="1112"/>
      <c r="L3685" s="1091"/>
      <c r="M3685" s="1091"/>
      <c r="N3685" s="1091"/>
      <c r="O3685" s="1091"/>
      <c r="P3685" s="1096"/>
      <c r="Q3685" s="1096"/>
      <c r="R3685" s="1096"/>
      <c r="S3685" s="1091"/>
    </row>
    <row r="3686" spans="1:19" x14ac:dyDescent="0.3">
      <c r="A3686" s="1090">
        <v>3681</v>
      </c>
      <c r="B3686" s="1091"/>
      <c r="C3686" s="1091"/>
      <c r="D3686" s="1097"/>
      <c r="E3686" s="1093">
        <f t="shared" si="229"/>
        <v>0</v>
      </c>
      <c r="F3686" s="1094">
        <f t="shared" si="230"/>
        <v>0</v>
      </c>
      <c r="G3686" s="1095">
        <f t="shared" si="231"/>
        <v>0</v>
      </c>
      <c r="H3686" s="1090" t="str">
        <f t="shared" ca="1" si="232"/>
        <v/>
      </c>
      <c r="I3686" s="1109"/>
      <c r="J3686" s="1109"/>
      <c r="K3686" s="1112"/>
      <c r="L3686" s="1091"/>
      <c r="M3686" s="1091"/>
      <c r="N3686" s="1091"/>
      <c r="O3686" s="1091"/>
      <c r="P3686" s="1096"/>
      <c r="Q3686" s="1096"/>
      <c r="R3686" s="1096"/>
      <c r="S3686" s="1091"/>
    </row>
    <row r="3687" spans="1:19" x14ac:dyDescent="0.3">
      <c r="A3687" s="1090">
        <v>3682</v>
      </c>
      <c r="B3687" s="1091"/>
      <c r="C3687" s="1091"/>
      <c r="D3687" s="1097"/>
      <c r="E3687" s="1093">
        <f t="shared" si="229"/>
        <v>0</v>
      </c>
      <c r="F3687" s="1094">
        <f t="shared" si="230"/>
        <v>0</v>
      </c>
      <c r="G3687" s="1095">
        <f t="shared" si="231"/>
        <v>0</v>
      </c>
      <c r="H3687" s="1090" t="str">
        <f t="shared" ca="1" si="232"/>
        <v/>
      </c>
      <c r="I3687" s="1109"/>
      <c r="J3687" s="1109"/>
      <c r="K3687" s="1112"/>
      <c r="L3687" s="1091"/>
      <c r="M3687" s="1091"/>
      <c r="N3687" s="1091"/>
      <c r="O3687" s="1091"/>
      <c r="P3687" s="1096"/>
      <c r="Q3687" s="1096"/>
      <c r="R3687" s="1096"/>
      <c r="S3687" s="1091"/>
    </row>
    <row r="3688" spans="1:19" x14ac:dyDescent="0.3">
      <c r="A3688" s="1090">
        <v>3683</v>
      </c>
      <c r="B3688" s="1091"/>
      <c r="C3688" s="1091"/>
      <c r="D3688" s="1097"/>
      <c r="E3688" s="1093">
        <f t="shared" si="229"/>
        <v>0</v>
      </c>
      <c r="F3688" s="1094">
        <f t="shared" si="230"/>
        <v>0</v>
      </c>
      <c r="G3688" s="1095">
        <f t="shared" si="231"/>
        <v>0</v>
      </c>
      <c r="H3688" s="1090" t="str">
        <f t="shared" ca="1" si="232"/>
        <v/>
      </c>
      <c r="I3688" s="1109"/>
      <c r="J3688" s="1109"/>
      <c r="K3688" s="1112"/>
      <c r="L3688" s="1091"/>
      <c r="M3688" s="1091"/>
      <c r="N3688" s="1091"/>
      <c r="O3688" s="1091"/>
      <c r="P3688" s="1096"/>
      <c r="Q3688" s="1096"/>
      <c r="R3688" s="1096"/>
      <c r="S3688" s="1091"/>
    </row>
    <row r="3689" spans="1:19" x14ac:dyDescent="0.3">
      <c r="A3689" s="1090">
        <v>3684</v>
      </c>
      <c r="B3689" s="1091"/>
      <c r="C3689" s="1091"/>
      <c r="D3689" s="1097"/>
      <c r="E3689" s="1093">
        <f t="shared" si="229"/>
        <v>0</v>
      </c>
      <c r="F3689" s="1094">
        <f t="shared" si="230"/>
        <v>0</v>
      </c>
      <c r="G3689" s="1095">
        <f t="shared" si="231"/>
        <v>0</v>
      </c>
      <c r="H3689" s="1090" t="str">
        <f t="shared" ca="1" si="232"/>
        <v/>
      </c>
      <c r="I3689" s="1109"/>
      <c r="J3689" s="1109"/>
      <c r="K3689" s="1112"/>
      <c r="L3689" s="1091"/>
      <c r="M3689" s="1091"/>
      <c r="N3689" s="1091"/>
      <c r="O3689" s="1091"/>
      <c r="P3689" s="1096"/>
      <c r="Q3689" s="1096"/>
      <c r="R3689" s="1096"/>
      <c r="S3689" s="1091"/>
    </row>
    <row r="3690" spans="1:19" x14ac:dyDescent="0.3">
      <c r="A3690" s="1090">
        <v>3685</v>
      </c>
      <c r="B3690" s="1091"/>
      <c r="C3690" s="1091"/>
      <c r="D3690" s="1097"/>
      <c r="E3690" s="1093">
        <f t="shared" si="229"/>
        <v>0</v>
      </c>
      <c r="F3690" s="1094">
        <f t="shared" si="230"/>
        <v>0</v>
      </c>
      <c r="G3690" s="1095">
        <f t="shared" si="231"/>
        <v>0</v>
      </c>
      <c r="H3690" s="1090" t="str">
        <f t="shared" ca="1" si="232"/>
        <v/>
      </c>
      <c r="I3690" s="1109"/>
      <c r="J3690" s="1109"/>
      <c r="K3690" s="1112"/>
      <c r="L3690" s="1091"/>
      <c r="M3690" s="1091"/>
      <c r="N3690" s="1091"/>
      <c r="O3690" s="1091"/>
      <c r="P3690" s="1096"/>
      <c r="Q3690" s="1096"/>
      <c r="R3690" s="1096"/>
      <c r="S3690" s="1091"/>
    </row>
    <row r="3691" spans="1:19" x14ac:dyDescent="0.3">
      <c r="A3691" s="1090">
        <v>3686</v>
      </c>
      <c r="B3691" s="1091"/>
      <c r="C3691" s="1091"/>
      <c r="D3691" s="1097"/>
      <c r="E3691" s="1093">
        <f t="shared" si="229"/>
        <v>0</v>
      </c>
      <c r="F3691" s="1094">
        <f t="shared" si="230"/>
        <v>0</v>
      </c>
      <c r="G3691" s="1095">
        <f t="shared" si="231"/>
        <v>0</v>
      </c>
      <c r="H3691" s="1090" t="str">
        <f t="shared" ca="1" si="232"/>
        <v/>
      </c>
      <c r="I3691" s="1109"/>
      <c r="J3691" s="1109"/>
      <c r="K3691" s="1112"/>
      <c r="L3691" s="1091"/>
      <c r="M3691" s="1091"/>
      <c r="N3691" s="1091"/>
      <c r="O3691" s="1091"/>
      <c r="P3691" s="1096"/>
      <c r="Q3691" s="1096"/>
      <c r="R3691" s="1096"/>
      <c r="S3691" s="1091"/>
    </row>
    <row r="3692" spans="1:19" x14ac:dyDescent="0.3">
      <c r="A3692" s="1090">
        <v>3687</v>
      </c>
      <c r="B3692" s="1091"/>
      <c r="C3692" s="1091"/>
      <c r="D3692" s="1097"/>
      <c r="E3692" s="1093">
        <f t="shared" si="229"/>
        <v>0</v>
      </c>
      <c r="F3692" s="1094">
        <f t="shared" si="230"/>
        <v>0</v>
      </c>
      <c r="G3692" s="1095">
        <f t="shared" si="231"/>
        <v>0</v>
      </c>
      <c r="H3692" s="1090" t="str">
        <f t="shared" ca="1" si="232"/>
        <v/>
      </c>
      <c r="I3692" s="1109"/>
      <c r="J3692" s="1109"/>
      <c r="K3692" s="1112"/>
      <c r="L3692" s="1091"/>
      <c r="M3692" s="1091"/>
      <c r="N3692" s="1091"/>
      <c r="O3692" s="1091"/>
      <c r="P3692" s="1096"/>
      <c r="Q3692" s="1096"/>
      <c r="R3692" s="1096"/>
      <c r="S3692" s="1091"/>
    </row>
    <row r="3693" spans="1:19" x14ac:dyDescent="0.3">
      <c r="A3693" s="1090">
        <v>3688</v>
      </c>
      <c r="B3693" s="1091"/>
      <c r="C3693" s="1091"/>
      <c r="D3693" s="1097"/>
      <c r="E3693" s="1093">
        <f t="shared" si="229"/>
        <v>0</v>
      </c>
      <c r="F3693" s="1094">
        <f t="shared" si="230"/>
        <v>0</v>
      </c>
      <c r="G3693" s="1095">
        <f t="shared" si="231"/>
        <v>0</v>
      </c>
      <c r="H3693" s="1090" t="str">
        <f t="shared" ca="1" si="232"/>
        <v/>
      </c>
      <c r="I3693" s="1109"/>
      <c r="J3693" s="1109"/>
      <c r="K3693" s="1112"/>
      <c r="L3693" s="1091"/>
      <c r="M3693" s="1091"/>
      <c r="N3693" s="1091"/>
      <c r="O3693" s="1091"/>
      <c r="P3693" s="1096"/>
      <c r="Q3693" s="1096"/>
      <c r="R3693" s="1096"/>
      <c r="S3693" s="1091"/>
    </row>
    <row r="3694" spans="1:19" x14ac:dyDescent="0.3">
      <c r="A3694" s="1090">
        <v>3689</v>
      </c>
      <c r="B3694" s="1091"/>
      <c r="C3694" s="1091"/>
      <c r="D3694" s="1097"/>
      <c r="E3694" s="1093">
        <f t="shared" si="229"/>
        <v>0</v>
      </c>
      <c r="F3694" s="1094">
        <f t="shared" si="230"/>
        <v>0</v>
      </c>
      <c r="G3694" s="1095">
        <f t="shared" si="231"/>
        <v>0</v>
      </c>
      <c r="H3694" s="1090" t="str">
        <f t="shared" ca="1" si="232"/>
        <v/>
      </c>
      <c r="I3694" s="1109"/>
      <c r="J3694" s="1109"/>
      <c r="K3694" s="1112"/>
      <c r="L3694" s="1091"/>
      <c r="M3694" s="1091"/>
      <c r="N3694" s="1091"/>
      <c r="O3694" s="1091"/>
      <c r="P3694" s="1096"/>
      <c r="Q3694" s="1096"/>
      <c r="R3694" s="1096"/>
      <c r="S3694" s="1091"/>
    </row>
    <row r="3695" spans="1:19" x14ac:dyDescent="0.3">
      <c r="A3695" s="1090">
        <v>3690</v>
      </c>
      <c r="B3695" s="1091"/>
      <c r="C3695" s="1091"/>
      <c r="D3695" s="1097"/>
      <c r="E3695" s="1093">
        <f t="shared" si="229"/>
        <v>0</v>
      </c>
      <c r="F3695" s="1094">
        <f t="shared" si="230"/>
        <v>0</v>
      </c>
      <c r="G3695" s="1095">
        <f t="shared" si="231"/>
        <v>0</v>
      </c>
      <c r="H3695" s="1090" t="str">
        <f t="shared" ca="1" si="232"/>
        <v/>
      </c>
      <c r="I3695" s="1109"/>
      <c r="J3695" s="1109"/>
      <c r="K3695" s="1112"/>
      <c r="L3695" s="1091"/>
      <c r="M3695" s="1091"/>
      <c r="N3695" s="1091"/>
      <c r="O3695" s="1091"/>
      <c r="P3695" s="1096"/>
      <c r="Q3695" s="1096"/>
      <c r="R3695" s="1096"/>
      <c r="S3695" s="1091"/>
    </row>
    <row r="3696" spans="1:19" x14ac:dyDescent="0.3">
      <c r="A3696" s="1090">
        <v>3691</v>
      </c>
      <c r="B3696" s="1091"/>
      <c r="C3696" s="1091"/>
      <c r="D3696" s="1097"/>
      <c r="E3696" s="1093">
        <f t="shared" si="229"/>
        <v>0</v>
      </c>
      <c r="F3696" s="1094">
        <f t="shared" si="230"/>
        <v>0</v>
      </c>
      <c r="G3696" s="1095">
        <f t="shared" si="231"/>
        <v>0</v>
      </c>
      <c r="H3696" s="1090" t="str">
        <f t="shared" ca="1" si="232"/>
        <v/>
      </c>
      <c r="I3696" s="1109"/>
      <c r="J3696" s="1109"/>
      <c r="K3696" s="1112"/>
      <c r="L3696" s="1091"/>
      <c r="M3696" s="1091"/>
      <c r="N3696" s="1091"/>
      <c r="O3696" s="1091"/>
      <c r="P3696" s="1096"/>
      <c r="Q3696" s="1096"/>
      <c r="R3696" s="1096"/>
      <c r="S3696" s="1091"/>
    </row>
    <row r="3697" spans="1:19" x14ac:dyDescent="0.3">
      <c r="A3697" s="1090">
        <v>3692</v>
      </c>
      <c r="B3697" s="1091"/>
      <c r="C3697" s="1091"/>
      <c r="D3697" s="1097"/>
      <c r="E3697" s="1093">
        <f t="shared" si="229"/>
        <v>0</v>
      </c>
      <c r="F3697" s="1094">
        <f t="shared" si="230"/>
        <v>0</v>
      </c>
      <c r="G3697" s="1095">
        <f t="shared" si="231"/>
        <v>0</v>
      </c>
      <c r="H3697" s="1090" t="str">
        <f t="shared" ca="1" si="232"/>
        <v/>
      </c>
      <c r="I3697" s="1109"/>
      <c r="J3697" s="1109"/>
      <c r="K3697" s="1112"/>
      <c r="L3697" s="1091"/>
      <c r="M3697" s="1091"/>
      <c r="N3697" s="1091"/>
      <c r="O3697" s="1091"/>
      <c r="P3697" s="1096"/>
      <c r="Q3697" s="1096"/>
      <c r="R3697" s="1096"/>
      <c r="S3697" s="1091"/>
    </row>
    <row r="3698" spans="1:19" x14ac:dyDescent="0.3">
      <c r="A3698" s="1090">
        <v>3693</v>
      </c>
      <c r="B3698" s="1091"/>
      <c r="C3698" s="1091"/>
      <c r="D3698" s="1097"/>
      <c r="E3698" s="1093">
        <f t="shared" si="229"/>
        <v>0</v>
      </c>
      <c r="F3698" s="1094">
        <f t="shared" si="230"/>
        <v>0</v>
      </c>
      <c r="G3698" s="1095">
        <f t="shared" si="231"/>
        <v>0</v>
      </c>
      <c r="H3698" s="1090" t="str">
        <f t="shared" ca="1" si="232"/>
        <v/>
      </c>
      <c r="I3698" s="1109"/>
      <c r="J3698" s="1109"/>
      <c r="K3698" s="1112"/>
      <c r="L3698" s="1091"/>
      <c r="M3698" s="1091"/>
      <c r="N3698" s="1091"/>
      <c r="O3698" s="1091"/>
      <c r="P3698" s="1096"/>
      <c r="Q3698" s="1096"/>
      <c r="R3698" s="1096"/>
      <c r="S3698" s="1091"/>
    </row>
    <row r="3699" spans="1:19" x14ac:dyDescent="0.3">
      <c r="A3699" s="1090">
        <v>3694</v>
      </c>
      <c r="B3699" s="1091"/>
      <c r="C3699" s="1091"/>
      <c r="D3699" s="1097"/>
      <c r="E3699" s="1093">
        <f t="shared" si="229"/>
        <v>0</v>
      </c>
      <c r="F3699" s="1094">
        <f t="shared" si="230"/>
        <v>0</v>
      </c>
      <c r="G3699" s="1095">
        <f t="shared" si="231"/>
        <v>0</v>
      </c>
      <c r="H3699" s="1090" t="str">
        <f t="shared" ca="1" si="232"/>
        <v/>
      </c>
      <c r="I3699" s="1109"/>
      <c r="J3699" s="1109"/>
      <c r="K3699" s="1112"/>
      <c r="L3699" s="1091"/>
      <c r="M3699" s="1091"/>
      <c r="N3699" s="1091"/>
      <c r="O3699" s="1091"/>
      <c r="P3699" s="1096"/>
      <c r="Q3699" s="1096"/>
      <c r="R3699" s="1096"/>
      <c r="S3699" s="1091"/>
    </row>
    <row r="3700" spans="1:19" x14ac:dyDescent="0.3">
      <c r="A3700" s="1090">
        <v>3695</v>
      </c>
      <c r="B3700" s="1091"/>
      <c r="C3700" s="1091"/>
      <c r="D3700" s="1097"/>
      <c r="E3700" s="1093">
        <f t="shared" si="229"/>
        <v>0</v>
      </c>
      <c r="F3700" s="1094">
        <f t="shared" si="230"/>
        <v>0</v>
      </c>
      <c r="G3700" s="1095">
        <f t="shared" si="231"/>
        <v>0</v>
      </c>
      <c r="H3700" s="1090" t="str">
        <f t="shared" ca="1" si="232"/>
        <v/>
      </c>
      <c r="I3700" s="1109"/>
      <c r="J3700" s="1109"/>
      <c r="K3700" s="1112"/>
      <c r="L3700" s="1091"/>
      <c r="M3700" s="1091"/>
      <c r="N3700" s="1091"/>
      <c r="O3700" s="1091"/>
      <c r="P3700" s="1096"/>
      <c r="Q3700" s="1096"/>
      <c r="R3700" s="1096"/>
      <c r="S3700" s="1091"/>
    </row>
    <row r="3701" spans="1:19" x14ac:dyDescent="0.3">
      <c r="A3701" s="1090">
        <v>3696</v>
      </c>
      <c r="B3701" s="1091"/>
      <c r="C3701" s="1091"/>
      <c r="D3701" s="1097"/>
      <c r="E3701" s="1093">
        <f t="shared" si="229"/>
        <v>0</v>
      </c>
      <c r="F3701" s="1094">
        <f t="shared" si="230"/>
        <v>0</v>
      </c>
      <c r="G3701" s="1095">
        <f t="shared" si="231"/>
        <v>0</v>
      </c>
      <c r="H3701" s="1090" t="str">
        <f t="shared" ca="1" si="232"/>
        <v/>
      </c>
      <c r="I3701" s="1109"/>
      <c r="J3701" s="1109"/>
      <c r="K3701" s="1112"/>
      <c r="L3701" s="1091"/>
      <c r="M3701" s="1091"/>
      <c r="N3701" s="1091"/>
      <c r="O3701" s="1091"/>
      <c r="P3701" s="1096"/>
      <c r="Q3701" s="1096"/>
      <c r="R3701" s="1096"/>
      <c r="S3701" s="1091"/>
    </row>
    <row r="3702" spans="1:19" x14ac:dyDescent="0.3">
      <c r="A3702" s="1090">
        <v>3697</v>
      </c>
      <c r="B3702" s="1091"/>
      <c r="C3702" s="1091"/>
      <c r="D3702" s="1097"/>
      <c r="E3702" s="1093">
        <f t="shared" si="229"/>
        <v>0</v>
      </c>
      <c r="F3702" s="1094">
        <f t="shared" si="230"/>
        <v>0</v>
      </c>
      <c r="G3702" s="1095">
        <f t="shared" si="231"/>
        <v>0</v>
      </c>
      <c r="H3702" s="1090" t="str">
        <f t="shared" ca="1" si="232"/>
        <v/>
      </c>
      <c r="I3702" s="1109"/>
      <c r="J3702" s="1109"/>
      <c r="K3702" s="1112"/>
      <c r="L3702" s="1091"/>
      <c r="M3702" s="1091"/>
      <c r="N3702" s="1091"/>
      <c r="O3702" s="1091"/>
      <c r="P3702" s="1096"/>
      <c r="Q3702" s="1096"/>
      <c r="R3702" s="1096"/>
      <c r="S3702" s="1091"/>
    </row>
    <row r="3703" spans="1:19" x14ac:dyDescent="0.3">
      <c r="A3703" s="1090">
        <v>3698</v>
      </c>
      <c r="B3703" s="1091"/>
      <c r="C3703" s="1091"/>
      <c r="D3703" s="1097"/>
      <c r="E3703" s="1093">
        <f t="shared" si="229"/>
        <v>0</v>
      </c>
      <c r="F3703" s="1094">
        <f t="shared" si="230"/>
        <v>0</v>
      </c>
      <c r="G3703" s="1095">
        <f t="shared" si="231"/>
        <v>0</v>
      </c>
      <c r="H3703" s="1090" t="str">
        <f t="shared" ca="1" si="232"/>
        <v/>
      </c>
      <c r="I3703" s="1109"/>
      <c r="J3703" s="1109"/>
      <c r="K3703" s="1112"/>
      <c r="L3703" s="1091"/>
      <c r="M3703" s="1091"/>
      <c r="N3703" s="1091"/>
      <c r="O3703" s="1091"/>
      <c r="P3703" s="1096"/>
      <c r="Q3703" s="1096"/>
      <c r="R3703" s="1096"/>
      <c r="S3703" s="1091"/>
    </row>
    <row r="3704" spans="1:19" x14ac:dyDescent="0.3">
      <c r="A3704" s="1090">
        <v>3699</v>
      </c>
      <c r="B3704" s="1091"/>
      <c r="C3704" s="1091"/>
      <c r="D3704" s="1097"/>
      <c r="E3704" s="1093">
        <f t="shared" si="229"/>
        <v>0</v>
      </c>
      <c r="F3704" s="1094">
        <f t="shared" si="230"/>
        <v>0</v>
      </c>
      <c r="G3704" s="1095">
        <f t="shared" si="231"/>
        <v>0</v>
      </c>
      <c r="H3704" s="1090" t="str">
        <f t="shared" ca="1" si="232"/>
        <v/>
      </c>
      <c r="I3704" s="1109"/>
      <c r="J3704" s="1109"/>
      <c r="K3704" s="1112"/>
      <c r="L3704" s="1091"/>
      <c r="M3704" s="1091"/>
      <c r="N3704" s="1091"/>
      <c r="O3704" s="1091"/>
      <c r="P3704" s="1096"/>
      <c r="Q3704" s="1096"/>
      <c r="R3704" s="1096"/>
      <c r="S3704" s="1091"/>
    </row>
    <row r="3705" spans="1:19" x14ac:dyDescent="0.3">
      <c r="A3705" s="1090">
        <v>3700</v>
      </c>
      <c r="B3705" s="1091"/>
      <c r="C3705" s="1091"/>
      <c r="D3705" s="1097"/>
      <c r="E3705" s="1093">
        <f t="shared" si="229"/>
        <v>0</v>
      </c>
      <c r="F3705" s="1094">
        <f t="shared" si="230"/>
        <v>0</v>
      </c>
      <c r="G3705" s="1095">
        <f t="shared" si="231"/>
        <v>0</v>
      </c>
      <c r="H3705" s="1090" t="str">
        <f t="shared" ca="1" si="232"/>
        <v/>
      </c>
      <c r="I3705" s="1109"/>
      <c r="J3705" s="1109"/>
      <c r="K3705" s="1112"/>
      <c r="L3705" s="1091"/>
      <c r="M3705" s="1091"/>
      <c r="N3705" s="1091"/>
      <c r="O3705" s="1091"/>
      <c r="P3705" s="1096"/>
      <c r="Q3705" s="1096"/>
      <c r="R3705" s="1096"/>
      <c r="S3705" s="1091"/>
    </row>
    <row r="3706" spans="1:19" x14ac:dyDescent="0.3">
      <c r="A3706" s="1090">
        <v>3701</v>
      </c>
      <c r="B3706" s="1091"/>
      <c r="C3706" s="1091"/>
      <c r="D3706" s="1097"/>
      <c r="E3706" s="1093">
        <f t="shared" si="229"/>
        <v>0</v>
      </c>
      <c r="F3706" s="1094">
        <f t="shared" si="230"/>
        <v>0</v>
      </c>
      <c r="G3706" s="1095">
        <f t="shared" si="231"/>
        <v>0</v>
      </c>
      <c r="H3706" s="1090" t="str">
        <f t="shared" ca="1" si="232"/>
        <v/>
      </c>
      <c r="I3706" s="1109"/>
      <c r="J3706" s="1109"/>
      <c r="K3706" s="1112"/>
      <c r="L3706" s="1091"/>
      <c r="M3706" s="1091"/>
      <c r="N3706" s="1091"/>
      <c r="O3706" s="1091"/>
      <c r="P3706" s="1096"/>
      <c r="Q3706" s="1096"/>
      <c r="R3706" s="1096"/>
      <c r="S3706" s="1091"/>
    </row>
    <row r="3707" spans="1:19" x14ac:dyDescent="0.3">
      <c r="A3707" s="1090">
        <v>3702</v>
      </c>
      <c r="B3707" s="1091"/>
      <c r="C3707" s="1091"/>
      <c r="D3707" s="1097"/>
      <c r="E3707" s="1093">
        <f t="shared" si="229"/>
        <v>0</v>
      </c>
      <c r="F3707" s="1094">
        <f t="shared" si="230"/>
        <v>0</v>
      </c>
      <c r="G3707" s="1095">
        <f t="shared" si="231"/>
        <v>0</v>
      </c>
      <c r="H3707" s="1090" t="str">
        <f t="shared" ca="1" si="232"/>
        <v/>
      </c>
      <c r="I3707" s="1109"/>
      <c r="J3707" s="1109"/>
      <c r="K3707" s="1112"/>
      <c r="L3707" s="1091"/>
      <c r="M3707" s="1091"/>
      <c r="N3707" s="1091"/>
      <c r="O3707" s="1091"/>
      <c r="P3707" s="1096"/>
      <c r="Q3707" s="1096"/>
      <c r="R3707" s="1096"/>
      <c r="S3707" s="1091"/>
    </row>
    <row r="3708" spans="1:19" x14ac:dyDescent="0.3">
      <c r="A3708" s="1090">
        <v>3703</v>
      </c>
      <c r="B3708" s="1091"/>
      <c r="C3708" s="1091"/>
      <c r="D3708" s="1097"/>
      <c r="E3708" s="1093">
        <f t="shared" si="229"/>
        <v>0</v>
      </c>
      <c r="F3708" s="1094">
        <f t="shared" si="230"/>
        <v>0</v>
      </c>
      <c r="G3708" s="1095">
        <f t="shared" si="231"/>
        <v>0</v>
      </c>
      <c r="H3708" s="1090" t="str">
        <f t="shared" ca="1" si="232"/>
        <v/>
      </c>
      <c r="I3708" s="1109"/>
      <c r="J3708" s="1109"/>
      <c r="K3708" s="1112"/>
      <c r="L3708" s="1091"/>
      <c r="M3708" s="1091"/>
      <c r="N3708" s="1091"/>
      <c r="O3708" s="1091"/>
      <c r="P3708" s="1096"/>
      <c r="Q3708" s="1096"/>
      <c r="R3708" s="1096"/>
      <c r="S3708" s="1091"/>
    </row>
    <row r="3709" spans="1:19" x14ac:dyDescent="0.3">
      <c r="A3709" s="1090">
        <v>3704</v>
      </c>
      <c r="B3709" s="1091"/>
      <c r="C3709" s="1091"/>
      <c r="D3709" s="1097"/>
      <c r="E3709" s="1093">
        <f t="shared" si="229"/>
        <v>0</v>
      </c>
      <c r="F3709" s="1094">
        <f t="shared" si="230"/>
        <v>0</v>
      </c>
      <c r="G3709" s="1095">
        <f t="shared" si="231"/>
        <v>0</v>
      </c>
      <c r="H3709" s="1090" t="str">
        <f t="shared" ca="1" si="232"/>
        <v/>
      </c>
      <c r="I3709" s="1109"/>
      <c r="J3709" s="1109"/>
      <c r="K3709" s="1112"/>
      <c r="L3709" s="1091"/>
      <c r="M3709" s="1091"/>
      <c r="N3709" s="1091"/>
      <c r="O3709" s="1091"/>
      <c r="P3709" s="1096"/>
      <c r="Q3709" s="1096"/>
      <c r="R3709" s="1096"/>
      <c r="S3709" s="1091"/>
    </row>
    <row r="3710" spans="1:19" x14ac:dyDescent="0.3">
      <c r="A3710" s="1090">
        <v>3705</v>
      </c>
      <c r="B3710" s="1091"/>
      <c r="C3710" s="1091"/>
      <c r="D3710" s="1097"/>
      <c r="E3710" s="1093">
        <f t="shared" si="229"/>
        <v>0</v>
      </c>
      <c r="F3710" s="1094">
        <f t="shared" si="230"/>
        <v>0</v>
      </c>
      <c r="G3710" s="1095">
        <f t="shared" si="231"/>
        <v>0</v>
      </c>
      <c r="H3710" s="1090" t="str">
        <f t="shared" ca="1" si="232"/>
        <v/>
      </c>
      <c r="I3710" s="1109"/>
      <c r="J3710" s="1109"/>
      <c r="K3710" s="1112"/>
      <c r="L3710" s="1091"/>
      <c r="M3710" s="1091"/>
      <c r="N3710" s="1091"/>
      <c r="O3710" s="1091"/>
      <c r="P3710" s="1096"/>
      <c r="Q3710" s="1096"/>
      <c r="R3710" s="1096"/>
      <c r="S3710" s="1091"/>
    </row>
    <row r="3711" spans="1:19" x14ac:dyDescent="0.3">
      <c r="A3711" s="1090">
        <v>3706</v>
      </c>
      <c r="B3711" s="1091"/>
      <c r="C3711" s="1091"/>
      <c r="D3711" s="1097"/>
      <c r="E3711" s="1093">
        <f t="shared" si="229"/>
        <v>0</v>
      </c>
      <c r="F3711" s="1094">
        <f t="shared" si="230"/>
        <v>0</v>
      </c>
      <c r="G3711" s="1095">
        <f t="shared" si="231"/>
        <v>0</v>
      </c>
      <c r="H3711" s="1090" t="str">
        <f t="shared" ca="1" si="232"/>
        <v/>
      </c>
      <c r="I3711" s="1109"/>
      <c r="J3711" s="1109"/>
      <c r="K3711" s="1112"/>
      <c r="L3711" s="1091"/>
      <c r="M3711" s="1091"/>
      <c r="N3711" s="1091"/>
      <c r="O3711" s="1091"/>
      <c r="P3711" s="1096"/>
      <c r="Q3711" s="1096"/>
      <c r="R3711" s="1096"/>
      <c r="S3711" s="1091"/>
    </row>
    <row r="3712" spans="1:19" x14ac:dyDescent="0.3">
      <c r="A3712" s="1090">
        <v>3707</v>
      </c>
      <c r="B3712" s="1091"/>
      <c r="C3712" s="1091"/>
      <c r="D3712" s="1097"/>
      <c r="E3712" s="1093">
        <f t="shared" si="229"/>
        <v>0</v>
      </c>
      <c r="F3712" s="1094">
        <f t="shared" si="230"/>
        <v>0</v>
      </c>
      <c r="G3712" s="1095">
        <f t="shared" si="231"/>
        <v>0</v>
      </c>
      <c r="H3712" s="1090" t="str">
        <f t="shared" ca="1" si="232"/>
        <v/>
      </c>
      <c r="I3712" s="1109"/>
      <c r="J3712" s="1109"/>
      <c r="K3712" s="1112"/>
      <c r="L3712" s="1091"/>
      <c r="M3712" s="1091"/>
      <c r="N3712" s="1091"/>
      <c r="O3712" s="1091"/>
      <c r="P3712" s="1096"/>
      <c r="Q3712" s="1096"/>
      <c r="R3712" s="1096"/>
      <c r="S3712" s="1091"/>
    </row>
    <row r="3713" spans="1:19" x14ac:dyDescent="0.3">
      <c r="A3713" s="1090">
        <v>3708</v>
      </c>
      <c r="B3713" s="1091"/>
      <c r="C3713" s="1091"/>
      <c r="D3713" s="1097"/>
      <c r="E3713" s="1093">
        <f t="shared" si="229"/>
        <v>0</v>
      </c>
      <c r="F3713" s="1094">
        <f t="shared" si="230"/>
        <v>0</v>
      </c>
      <c r="G3713" s="1095">
        <f t="shared" si="231"/>
        <v>0</v>
      </c>
      <c r="H3713" s="1090" t="str">
        <f t="shared" ca="1" si="232"/>
        <v/>
      </c>
      <c r="I3713" s="1109"/>
      <c r="J3713" s="1109"/>
      <c r="K3713" s="1112"/>
      <c r="L3713" s="1091"/>
      <c r="M3713" s="1091"/>
      <c r="N3713" s="1091"/>
      <c r="O3713" s="1091"/>
      <c r="P3713" s="1096"/>
      <c r="Q3713" s="1096"/>
      <c r="R3713" s="1096"/>
      <c r="S3713" s="1091"/>
    </row>
    <row r="3714" spans="1:19" x14ac:dyDescent="0.3">
      <c r="A3714" s="1090">
        <v>3709</v>
      </c>
      <c r="B3714" s="1091"/>
      <c r="C3714" s="1091"/>
      <c r="D3714" s="1097"/>
      <c r="E3714" s="1093">
        <f t="shared" si="229"/>
        <v>0</v>
      </c>
      <c r="F3714" s="1094">
        <f t="shared" si="230"/>
        <v>0</v>
      </c>
      <c r="G3714" s="1095">
        <f t="shared" si="231"/>
        <v>0</v>
      </c>
      <c r="H3714" s="1090" t="str">
        <f t="shared" ca="1" si="232"/>
        <v/>
      </c>
      <c r="I3714" s="1109"/>
      <c r="J3714" s="1109"/>
      <c r="K3714" s="1112"/>
      <c r="L3714" s="1091"/>
      <c r="M3714" s="1091"/>
      <c r="N3714" s="1091"/>
      <c r="O3714" s="1091"/>
      <c r="P3714" s="1096"/>
      <c r="Q3714" s="1096"/>
      <c r="R3714" s="1096"/>
      <c r="S3714" s="1091"/>
    </row>
    <row r="3715" spans="1:19" x14ac:dyDescent="0.3">
      <c r="A3715" s="1090">
        <v>3710</v>
      </c>
      <c r="B3715" s="1091"/>
      <c r="C3715" s="1091"/>
      <c r="D3715" s="1097"/>
      <c r="E3715" s="1093">
        <f t="shared" si="229"/>
        <v>0</v>
      </c>
      <c r="F3715" s="1094">
        <f t="shared" si="230"/>
        <v>0</v>
      </c>
      <c r="G3715" s="1095">
        <f t="shared" si="231"/>
        <v>0</v>
      </c>
      <c r="H3715" s="1090" t="str">
        <f t="shared" ca="1" si="232"/>
        <v/>
      </c>
      <c r="I3715" s="1109"/>
      <c r="J3715" s="1109"/>
      <c r="K3715" s="1112"/>
      <c r="L3715" s="1091"/>
      <c r="M3715" s="1091"/>
      <c r="N3715" s="1091"/>
      <c r="O3715" s="1091"/>
      <c r="P3715" s="1096"/>
      <c r="Q3715" s="1096"/>
      <c r="R3715" s="1096"/>
      <c r="S3715" s="1091"/>
    </row>
    <row r="3716" spans="1:19" x14ac:dyDescent="0.3">
      <c r="A3716" s="1090">
        <v>3711</v>
      </c>
      <c r="B3716" s="1091"/>
      <c r="C3716" s="1091"/>
      <c r="D3716" s="1097"/>
      <c r="E3716" s="1093">
        <f t="shared" si="229"/>
        <v>0</v>
      </c>
      <c r="F3716" s="1094">
        <f t="shared" si="230"/>
        <v>0</v>
      </c>
      <c r="G3716" s="1095">
        <f t="shared" si="231"/>
        <v>0</v>
      </c>
      <c r="H3716" s="1090" t="str">
        <f t="shared" ca="1" si="232"/>
        <v/>
      </c>
      <c r="I3716" s="1109"/>
      <c r="J3716" s="1109"/>
      <c r="K3716" s="1112"/>
      <c r="L3716" s="1091"/>
      <c r="M3716" s="1091"/>
      <c r="N3716" s="1091"/>
      <c r="O3716" s="1091"/>
      <c r="P3716" s="1096"/>
      <c r="Q3716" s="1096"/>
      <c r="R3716" s="1096"/>
      <c r="S3716" s="1091"/>
    </row>
    <row r="3717" spans="1:19" x14ac:dyDescent="0.3">
      <c r="A3717" s="1090">
        <v>3712</v>
      </c>
      <c r="B3717" s="1091"/>
      <c r="C3717" s="1091"/>
      <c r="D3717" s="1097"/>
      <c r="E3717" s="1093">
        <f t="shared" si="229"/>
        <v>0</v>
      </c>
      <c r="F3717" s="1094">
        <f t="shared" si="230"/>
        <v>0</v>
      </c>
      <c r="G3717" s="1095">
        <f t="shared" si="231"/>
        <v>0</v>
      </c>
      <c r="H3717" s="1090" t="str">
        <f t="shared" ca="1" si="232"/>
        <v/>
      </c>
      <c r="I3717" s="1109"/>
      <c r="J3717" s="1109"/>
      <c r="K3717" s="1112"/>
      <c r="L3717" s="1091"/>
      <c r="M3717" s="1091"/>
      <c r="N3717" s="1091"/>
      <c r="O3717" s="1091"/>
      <c r="P3717" s="1096"/>
      <c r="Q3717" s="1096"/>
      <c r="R3717" s="1096"/>
      <c r="S3717" s="1091"/>
    </row>
    <row r="3718" spans="1:19" x14ac:dyDescent="0.3">
      <c r="A3718" s="1090">
        <v>3713</v>
      </c>
      <c r="B3718" s="1091"/>
      <c r="C3718" s="1091"/>
      <c r="D3718" s="1097"/>
      <c r="E3718" s="1093">
        <f t="shared" si="229"/>
        <v>0</v>
      </c>
      <c r="F3718" s="1094">
        <f t="shared" si="230"/>
        <v>0</v>
      </c>
      <c r="G3718" s="1095">
        <f t="shared" si="231"/>
        <v>0</v>
      </c>
      <c r="H3718" s="1090" t="str">
        <f t="shared" ca="1" si="232"/>
        <v/>
      </c>
      <c r="I3718" s="1109"/>
      <c r="J3718" s="1109"/>
      <c r="K3718" s="1112"/>
      <c r="L3718" s="1091"/>
      <c r="M3718" s="1091"/>
      <c r="N3718" s="1091"/>
      <c r="O3718" s="1091"/>
      <c r="P3718" s="1096"/>
      <c r="Q3718" s="1096"/>
      <c r="R3718" s="1096"/>
      <c r="S3718" s="1091"/>
    </row>
    <row r="3719" spans="1:19" x14ac:dyDescent="0.3">
      <c r="A3719" s="1090">
        <v>3714</v>
      </c>
      <c r="B3719" s="1091"/>
      <c r="C3719" s="1091"/>
      <c r="D3719" s="1097"/>
      <c r="E3719" s="1093">
        <f t="shared" ref="E3719:E3782" si="233">D3719</f>
        <v>0</v>
      </c>
      <c r="F3719" s="1094">
        <f t="shared" ref="F3719:F3782" si="234">D3719</f>
        <v>0</v>
      </c>
      <c r="G3719" s="1095">
        <f t="shared" ref="G3719:G3782" si="235">D3719</f>
        <v>0</v>
      </c>
      <c r="H3719" s="1090" t="str">
        <f t="shared" ref="H3719:H3782" ca="1" si="236">IF(ISBLANK(D3719),"",DATEDIF(G3719,TODAY(),"y"))</f>
        <v/>
      </c>
      <c r="I3719" s="1109"/>
      <c r="J3719" s="1109"/>
      <c r="K3719" s="1112"/>
      <c r="L3719" s="1091"/>
      <c r="M3719" s="1091"/>
      <c r="N3719" s="1091"/>
      <c r="O3719" s="1091"/>
      <c r="P3719" s="1096"/>
      <c r="Q3719" s="1096"/>
      <c r="R3719" s="1096"/>
      <c r="S3719" s="1091"/>
    </row>
    <row r="3720" spans="1:19" x14ac:dyDescent="0.3">
      <c r="A3720" s="1090">
        <v>3715</v>
      </c>
      <c r="B3720" s="1091"/>
      <c r="C3720" s="1091"/>
      <c r="D3720" s="1097"/>
      <c r="E3720" s="1093">
        <f t="shared" si="233"/>
        <v>0</v>
      </c>
      <c r="F3720" s="1094">
        <f t="shared" si="234"/>
        <v>0</v>
      </c>
      <c r="G3720" s="1095">
        <f t="shared" si="235"/>
        <v>0</v>
      </c>
      <c r="H3720" s="1090" t="str">
        <f t="shared" ca="1" si="236"/>
        <v/>
      </c>
      <c r="I3720" s="1109"/>
      <c r="J3720" s="1109"/>
      <c r="K3720" s="1112"/>
      <c r="L3720" s="1091"/>
      <c r="M3720" s="1091"/>
      <c r="N3720" s="1091"/>
      <c r="O3720" s="1091"/>
      <c r="P3720" s="1096"/>
      <c r="Q3720" s="1096"/>
      <c r="R3720" s="1096"/>
      <c r="S3720" s="1091"/>
    </row>
    <row r="3721" spans="1:19" x14ac:dyDescent="0.3">
      <c r="A3721" s="1090">
        <v>3716</v>
      </c>
      <c r="B3721" s="1091"/>
      <c r="C3721" s="1091"/>
      <c r="D3721" s="1097"/>
      <c r="E3721" s="1093">
        <f t="shared" si="233"/>
        <v>0</v>
      </c>
      <c r="F3721" s="1094">
        <f t="shared" si="234"/>
        <v>0</v>
      </c>
      <c r="G3721" s="1095">
        <f t="shared" si="235"/>
        <v>0</v>
      </c>
      <c r="H3721" s="1090" t="str">
        <f t="shared" ca="1" si="236"/>
        <v/>
      </c>
      <c r="I3721" s="1109"/>
      <c r="J3721" s="1109"/>
      <c r="K3721" s="1112"/>
      <c r="L3721" s="1091"/>
      <c r="M3721" s="1091"/>
      <c r="N3721" s="1091"/>
      <c r="O3721" s="1091"/>
      <c r="P3721" s="1096"/>
      <c r="Q3721" s="1096"/>
      <c r="R3721" s="1096"/>
      <c r="S3721" s="1091"/>
    </row>
    <row r="3722" spans="1:19" x14ac:dyDescent="0.3">
      <c r="A3722" s="1090">
        <v>3717</v>
      </c>
      <c r="B3722" s="1091"/>
      <c r="C3722" s="1091"/>
      <c r="D3722" s="1097"/>
      <c r="E3722" s="1093">
        <f t="shared" si="233"/>
        <v>0</v>
      </c>
      <c r="F3722" s="1094">
        <f t="shared" si="234"/>
        <v>0</v>
      </c>
      <c r="G3722" s="1095">
        <f t="shared" si="235"/>
        <v>0</v>
      </c>
      <c r="H3722" s="1090" t="str">
        <f t="shared" ca="1" si="236"/>
        <v/>
      </c>
      <c r="I3722" s="1109"/>
      <c r="J3722" s="1109"/>
      <c r="K3722" s="1112"/>
      <c r="L3722" s="1091"/>
      <c r="M3722" s="1091"/>
      <c r="N3722" s="1091"/>
      <c r="O3722" s="1091"/>
      <c r="P3722" s="1096"/>
      <c r="Q3722" s="1096"/>
      <c r="R3722" s="1096"/>
      <c r="S3722" s="1091"/>
    </row>
    <row r="3723" spans="1:19" x14ac:dyDescent="0.3">
      <c r="A3723" s="1090">
        <v>3718</v>
      </c>
      <c r="B3723" s="1091"/>
      <c r="C3723" s="1091"/>
      <c r="D3723" s="1097"/>
      <c r="E3723" s="1093">
        <f t="shared" si="233"/>
        <v>0</v>
      </c>
      <c r="F3723" s="1094">
        <f t="shared" si="234"/>
        <v>0</v>
      </c>
      <c r="G3723" s="1095">
        <f t="shared" si="235"/>
        <v>0</v>
      </c>
      <c r="H3723" s="1090" t="str">
        <f t="shared" ca="1" si="236"/>
        <v/>
      </c>
      <c r="I3723" s="1109"/>
      <c r="J3723" s="1109"/>
      <c r="K3723" s="1112"/>
      <c r="L3723" s="1091"/>
      <c r="M3723" s="1091"/>
      <c r="N3723" s="1091"/>
      <c r="O3723" s="1091"/>
      <c r="P3723" s="1096"/>
      <c r="Q3723" s="1096"/>
      <c r="R3723" s="1096"/>
      <c r="S3723" s="1091"/>
    </row>
    <row r="3724" spans="1:19" x14ac:dyDescent="0.3">
      <c r="A3724" s="1090">
        <v>3719</v>
      </c>
      <c r="B3724" s="1091"/>
      <c r="C3724" s="1091"/>
      <c r="D3724" s="1097"/>
      <c r="E3724" s="1093">
        <f t="shared" si="233"/>
        <v>0</v>
      </c>
      <c r="F3724" s="1094">
        <f t="shared" si="234"/>
        <v>0</v>
      </c>
      <c r="G3724" s="1095">
        <f t="shared" si="235"/>
        <v>0</v>
      </c>
      <c r="H3724" s="1090" t="str">
        <f t="shared" ca="1" si="236"/>
        <v/>
      </c>
      <c r="I3724" s="1109"/>
      <c r="J3724" s="1109"/>
      <c r="K3724" s="1112"/>
      <c r="L3724" s="1091"/>
      <c r="M3724" s="1091"/>
      <c r="N3724" s="1091"/>
      <c r="O3724" s="1091"/>
      <c r="P3724" s="1096"/>
      <c r="Q3724" s="1096"/>
      <c r="R3724" s="1096"/>
      <c r="S3724" s="1091"/>
    </row>
    <row r="3725" spans="1:19" x14ac:dyDescent="0.3">
      <c r="A3725" s="1090">
        <v>3720</v>
      </c>
      <c r="B3725" s="1091"/>
      <c r="C3725" s="1091"/>
      <c r="D3725" s="1097"/>
      <c r="E3725" s="1093">
        <f t="shared" si="233"/>
        <v>0</v>
      </c>
      <c r="F3725" s="1094">
        <f t="shared" si="234"/>
        <v>0</v>
      </c>
      <c r="G3725" s="1095">
        <f t="shared" si="235"/>
        <v>0</v>
      </c>
      <c r="H3725" s="1090" t="str">
        <f t="shared" ca="1" si="236"/>
        <v/>
      </c>
      <c r="I3725" s="1109"/>
      <c r="J3725" s="1109"/>
      <c r="K3725" s="1112"/>
      <c r="L3725" s="1091"/>
      <c r="M3725" s="1091"/>
      <c r="N3725" s="1091"/>
      <c r="O3725" s="1091"/>
      <c r="P3725" s="1096"/>
      <c r="Q3725" s="1096"/>
      <c r="R3725" s="1096"/>
      <c r="S3725" s="1091"/>
    </row>
    <row r="3726" spans="1:19" x14ac:dyDescent="0.3">
      <c r="A3726" s="1090">
        <v>3721</v>
      </c>
      <c r="B3726" s="1091"/>
      <c r="C3726" s="1091"/>
      <c r="D3726" s="1097"/>
      <c r="E3726" s="1093">
        <f t="shared" si="233"/>
        <v>0</v>
      </c>
      <c r="F3726" s="1094">
        <f t="shared" si="234"/>
        <v>0</v>
      </c>
      <c r="G3726" s="1095">
        <f t="shared" si="235"/>
        <v>0</v>
      </c>
      <c r="H3726" s="1090" t="str">
        <f t="shared" ca="1" si="236"/>
        <v/>
      </c>
      <c r="I3726" s="1109"/>
      <c r="J3726" s="1109"/>
      <c r="K3726" s="1112"/>
      <c r="L3726" s="1091"/>
      <c r="M3726" s="1091"/>
      <c r="N3726" s="1091"/>
      <c r="O3726" s="1091"/>
      <c r="P3726" s="1096"/>
      <c r="Q3726" s="1096"/>
      <c r="R3726" s="1096"/>
      <c r="S3726" s="1091"/>
    </row>
    <row r="3727" spans="1:19" x14ac:dyDescent="0.3">
      <c r="A3727" s="1090">
        <v>3722</v>
      </c>
      <c r="B3727" s="1091"/>
      <c r="C3727" s="1091"/>
      <c r="D3727" s="1097"/>
      <c r="E3727" s="1093">
        <f t="shared" si="233"/>
        <v>0</v>
      </c>
      <c r="F3727" s="1094">
        <f t="shared" si="234"/>
        <v>0</v>
      </c>
      <c r="G3727" s="1095">
        <f t="shared" si="235"/>
        <v>0</v>
      </c>
      <c r="H3727" s="1090" t="str">
        <f t="shared" ca="1" si="236"/>
        <v/>
      </c>
      <c r="I3727" s="1109"/>
      <c r="J3727" s="1109"/>
      <c r="K3727" s="1112"/>
      <c r="L3727" s="1091"/>
      <c r="M3727" s="1091"/>
      <c r="N3727" s="1091"/>
      <c r="O3727" s="1091"/>
      <c r="P3727" s="1096"/>
      <c r="Q3727" s="1096"/>
      <c r="R3727" s="1096"/>
      <c r="S3727" s="1091"/>
    </row>
    <row r="3728" spans="1:19" x14ac:dyDescent="0.3">
      <c r="A3728" s="1090">
        <v>3723</v>
      </c>
      <c r="B3728" s="1091"/>
      <c r="C3728" s="1091"/>
      <c r="D3728" s="1097"/>
      <c r="E3728" s="1093">
        <f t="shared" si="233"/>
        <v>0</v>
      </c>
      <c r="F3728" s="1094">
        <f t="shared" si="234"/>
        <v>0</v>
      </c>
      <c r="G3728" s="1095">
        <f t="shared" si="235"/>
        <v>0</v>
      </c>
      <c r="H3728" s="1090" t="str">
        <f t="shared" ca="1" si="236"/>
        <v/>
      </c>
      <c r="I3728" s="1109"/>
      <c r="J3728" s="1109"/>
      <c r="K3728" s="1112"/>
      <c r="L3728" s="1091"/>
      <c r="M3728" s="1091"/>
      <c r="N3728" s="1091"/>
      <c r="O3728" s="1091"/>
      <c r="P3728" s="1096"/>
      <c r="Q3728" s="1096"/>
      <c r="R3728" s="1096"/>
      <c r="S3728" s="1091"/>
    </row>
    <row r="3729" spans="1:19" x14ac:dyDescent="0.3">
      <c r="A3729" s="1090">
        <v>3724</v>
      </c>
      <c r="B3729" s="1091"/>
      <c r="C3729" s="1091"/>
      <c r="D3729" s="1097"/>
      <c r="E3729" s="1093">
        <f t="shared" si="233"/>
        <v>0</v>
      </c>
      <c r="F3729" s="1094">
        <f t="shared" si="234"/>
        <v>0</v>
      </c>
      <c r="G3729" s="1095">
        <f t="shared" si="235"/>
        <v>0</v>
      </c>
      <c r="H3729" s="1090" t="str">
        <f t="shared" ca="1" si="236"/>
        <v/>
      </c>
      <c r="I3729" s="1109"/>
      <c r="J3729" s="1109"/>
      <c r="K3729" s="1112"/>
      <c r="L3729" s="1091"/>
      <c r="M3729" s="1091"/>
      <c r="N3729" s="1091"/>
      <c r="O3729" s="1091"/>
      <c r="P3729" s="1096"/>
      <c r="Q3729" s="1096"/>
      <c r="R3729" s="1096"/>
      <c r="S3729" s="1091"/>
    </row>
    <row r="3730" spans="1:19" x14ac:dyDescent="0.3">
      <c r="A3730" s="1090">
        <v>3725</v>
      </c>
      <c r="B3730" s="1091"/>
      <c r="C3730" s="1091"/>
      <c r="D3730" s="1097"/>
      <c r="E3730" s="1093">
        <f t="shared" si="233"/>
        <v>0</v>
      </c>
      <c r="F3730" s="1094">
        <f t="shared" si="234"/>
        <v>0</v>
      </c>
      <c r="G3730" s="1095">
        <f t="shared" si="235"/>
        <v>0</v>
      </c>
      <c r="H3730" s="1090" t="str">
        <f t="shared" ca="1" si="236"/>
        <v/>
      </c>
      <c r="I3730" s="1109"/>
      <c r="J3730" s="1109"/>
      <c r="K3730" s="1112"/>
      <c r="L3730" s="1091"/>
      <c r="M3730" s="1091"/>
      <c r="N3730" s="1091"/>
      <c r="O3730" s="1091"/>
      <c r="P3730" s="1096"/>
      <c r="Q3730" s="1096"/>
      <c r="R3730" s="1096"/>
      <c r="S3730" s="1091"/>
    </row>
    <row r="3731" spans="1:19" x14ac:dyDescent="0.3">
      <c r="A3731" s="1090">
        <v>3726</v>
      </c>
      <c r="B3731" s="1091"/>
      <c r="C3731" s="1091"/>
      <c r="D3731" s="1097"/>
      <c r="E3731" s="1093">
        <f t="shared" si="233"/>
        <v>0</v>
      </c>
      <c r="F3731" s="1094">
        <f t="shared" si="234"/>
        <v>0</v>
      </c>
      <c r="G3731" s="1095">
        <f t="shared" si="235"/>
        <v>0</v>
      </c>
      <c r="H3731" s="1090" t="str">
        <f t="shared" ca="1" si="236"/>
        <v/>
      </c>
      <c r="I3731" s="1109"/>
      <c r="J3731" s="1109"/>
      <c r="K3731" s="1112"/>
      <c r="L3731" s="1091"/>
      <c r="M3731" s="1091"/>
      <c r="N3731" s="1091"/>
      <c r="O3731" s="1091"/>
      <c r="P3731" s="1096"/>
      <c r="Q3731" s="1096"/>
      <c r="R3731" s="1096"/>
      <c r="S3731" s="1091"/>
    </row>
    <row r="3732" spans="1:19" x14ac:dyDescent="0.3">
      <c r="A3732" s="1090">
        <v>3727</v>
      </c>
      <c r="B3732" s="1091"/>
      <c r="C3732" s="1091"/>
      <c r="D3732" s="1097"/>
      <c r="E3732" s="1093">
        <f t="shared" si="233"/>
        <v>0</v>
      </c>
      <c r="F3732" s="1094">
        <f t="shared" si="234"/>
        <v>0</v>
      </c>
      <c r="G3732" s="1095">
        <f t="shared" si="235"/>
        <v>0</v>
      </c>
      <c r="H3732" s="1090" t="str">
        <f t="shared" ca="1" si="236"/>
        <v/>
      </c>
      <c r="I3732" s="1109"/>
      <c r="J3732" s="1109"/>
      <c r="K3732" s="1112"/>
      <c r="L3732" s="1091"/>
      <c r="M3732" s="1091"/>
      <c r="N3732" s="1091"/>
      <c r="O3732" s="1091"/>
      <c r="P3732" s="1096"/>
      <c r="Q3732" s="1096"/>
      <c r="R3732" s="1096"/>
      <c r="S3732" s="1091"/>
    </row>
    <row r="3733" spans="1:19" x14ac:dyDescent="0.3">
      <c r="A3733" s="1090">
        <v>3728</v>
      </c>
      <c r="B3733" s="1091"/>
      <c r="C3733" s="1091"/>
      <c r="D3733" s="1097"/>
      <c r="E3733" s="1093">
        <f t="shared" si="233"/>
        <v>0</v>
      </c>
      <c r="F3733" s="1094">
        <f t="shared" si="234"/>
        <v>0</v>
      </c>
      <c r="G3733" s="1095">
        <f t="shared" si="235"/>
        <v>0</v>
      </c>
      <c r="H3733" s="1090" t="str">
        <f t="shared" ca="1" si="236"/>
        <v/>
      </c>
      <c r="I3733" s="1109"/>
      <c r="J3733" s="1109"/>
      <c r="K3733" s="1112"/>
      <c r="L3733" s="1091"/>
      <c r="M3733" s="1091"/>
      <c r="N3733" s="1091"/>
      <c r="O3733" s="1091"/>
      <c r="P3733" s="1096"/>
      <c r="Q3733" s="1096"/>
      <c r="R3733" s="1096"/>
      <c r="S3733" s="1091"/>
    </row>
    <row r="3734" spans="1:19" x14ac:dyDescent="0.3">
      <c r="A3734" s="1090">
        <v>3729</v>
      </c>
      <c r="B3734" s="1091"/>
      <c r="C3734" s="1091"/>
      <c r="D3734" s="1097"/>
      <c r="E3734" s="1093">
        <f t="shared" si="233"/>
        <v>0</v>
      </c>
      <c r="F3734" s="1094">
        <f t="shared" si="234"/>
        <v>0</v>
      </c>
      <c r="G3734" s="1095">
        <f t="shared" si="235"/>
        <v>0</v>
      </c>
      <c r="H3734" s="1090" t="str">
        <f t="shared" ca="1" si="236"/>
        <v/>
      </c>
      <c r="I3734" s="1109"/>
      <c r="J3734" s="1109"/>
      <c r="K3734" s="1112"/>
      <c r="L3734" s="1091"/>
      <c r="M3734" s="1091"/>
      <c r="N3734" s="1091"/>
      <c r="O3734" s="1091"/>
      <c r="P3734" s="1096"/>
      <c r="Q3734" s="1096"/>
      <c r="R3734" s="1096"/>
      <c r="S3734" s="1091"/>
    </row>
    <row r="3735" spans="1:19" x14ac:dyDescent="0.3">
      <c r="A3735" s="1090">
        <v>3730</v>
      </c>
      <c r="B3735" s="1091"/>
      <c r="C3735" s="1091"/>
      <c r="D3735" s="1097"/>
      <c r="E3735" s="1093">
        <f t="shared" si="233"/>
        <v>0</v>
      </c>
      <c r="F3735" s="1094">
        <f t="shared" si="234"/>
        <v>0</v>
      </c>
      <c r="G3735" s="1095">
        <f t="shared" si="235"/>
        <v>0</v>
      </c>
      <c r="H3735" s="1090" t="str">
        <f t="shared" ca="1" si="236"/>
        <v/>
      </c>
      <c r="I3735" s="1109"/>
      <c r="J3735" s="1109"/>
      <c r="K3735" s="1112"/>
      <c r="L3735" s="1091"/>
      <c r="M3735" s="1091"/>
      <c r="N3735" s="1091"/>
      <c r="O3735" s="1091"/>
      <c r="P3735" s="1096"/>
      <c r="Q3735" s="1096"/>
      <c r="R3735" s="1096"/>
      <c r="S3735" s="1091"/>
    </row>
    <row r="3736" spans="1:19" x14ac:dyDescent="0.3">
      <c r="A3736" s="1090">
        <v>3731</v>
      </c>
      <c r="B3736" s="1091"/>
      <c r="C3736" s="1091"/>
      <c r="D3736" s="1097"/>
      <c r="E3736" s="1093">
        <f t="shared" si="233"/>
        <v>0</v>
      </c>
      <c r="F3736" s="1094">
        <f t="shared" si="234"/>
        <v>0</v>
      </c>
      <c r="G3736" s="1095">
        <f t="shared" si="235"/>
        <v>0</v>
      </c>
      <c r="H3736" s="1090" t="str">
        <f t="shared" ca="1" si="236"/>
        <v/>
      </c>
      <c r="I3736" s="1109"/>
      <c r="J3736" s="1109"/>
      <c r="K3736" s="1112"/>
      <c r="L3736" s="1091"/>
      <c r="M3736" s="1091"/>
      <c r="N3736" s="1091"/>
      <c r="O3736" s="1091"/>
      <c r="P3736" s="1096"/>
      <c r="Q3736" s="1096"/>
      <c r="R3736" s="1096"/>
      <c r="S3736" s="1091"/>
    </row>
    <row r="3737" spans="1:19" x14ac:dyDescent="0.3">
      <c r="A3737" s="1090">
        <v>3732</v>
      </c>
      <c r="B3737" s="1091"/>
      <c r="C3737" s="1091"/>
      <c r="D3737" s="1097"/>
      <c r="E3737" s="1093">
        <f t="shared" si="233"/>
        <v>0</v>
      </c>
      <c r="F3737" s="1094">
        <f t="shared" si="234"/>
        <v>0</v>
      </c>
      <c r="G3737" s="1095">
        <f t="shared" si="235"/>
        <v>0</v>
      </c>
      <c r="H3737" s="1090" t="str">
        <f t="shared" ca="1" si="236"/>
        <v/>
      </c>
      <c r="I3737" s="1109"/>
      <c r="J3737" s="1109"/>
      <c r="K3737" s="1112"/>
      <c r="L3737" s="1091"/>
      <c r="M3737" s="1091"/>
      <c r="N3737" s="1091"/>
      <c r="O3737" s="1091"/>
      <c r="P3737" s="1096"/>
      <c r="Q3737" s="1096"/>
      <c r="R3737" s="1096"/>
      <c r="S3737" s="1091"/>
    </row>
    <row r="3738" spans="1:19" x14ac:dyDescent="0.3">
      <c r="A3738" s="1090">
        <v>3733</v>
      </c>
      <c r="B3738" s="1091"/>
      <c r="C3738" s="1091"/>
      <c r="D3738" s="1097"/>
      <c r="E3738" s="1093">
        <f t="shared" si="233"/>
        <v>0</v>
      </c>
      <c r="F3738" s="1094">
        <f t="shared" si="234"/>
        <v>0</v>
      </c>
      <c r="G3738" s="1095">
        <f t="shared" si="235"/>
        <v>0</v>
      </c>
      <c r="H3738" s="1090" t="str">
        <f t="shared" ca="1" si="236"/>
        <v/>
      </c>
      <c r="I3738" s="1109"/>
      <c r="J3738" s="1109"/>
      <c r="K3738" s="1112"/>
      <c r="L3738" s="1091"/>
      <c r="M3738" s="1091"/>
      <c r="N3738" s="1091"/>
      <c r="O3738" s="1091"/>
      <c r="P3738" s="1096"/>
      <c r="Q3738" s="1096"/>
      <c r="R3738" s="1096"/>
      <c r="S3738" s="1091"/>
    </row>
    <row r="3739" spans="1:19" x14ac:dyDescent="0.3">
      <c r="A3739" s="1090">
        <v>3734</v>
      </c>
      <c r="B3739" s="1091"/>
      <c r="C3739" s="1091"/>
      <c r="D3739" s="1097"/>
      <c r="E3739" s="1093">
        <f t="shared" si="233"/>
        <v>0</v>
      </c>
      <c r="F3739" s="1094">
        <f t="shared" si="234"/>
        <v>0</v>
      </c>
      <c r="G3739" s="1095">
        <f t="shared" si="235"/>
        <v>0</v>
      </c>
      <c r="H3739" s="1090" t="str">
        <f t="shared" ca="1" si="236"/>
        <v/>
      </c>
      <c r="I3739" s="1109"/>
      <c r="J3739" s="1109"/>
      <c r="K3739" s="1112"/>
      <c r="L3739" s="1091"/>
      <c r="M3739" s="1091"/>
      <c r="N3739" s="1091"/>
      <c r="O3739" s="1091"/>
      <c r="P3739" s="1096"/>
      <c r="Q3739" s="1096"/>
      <c r="R3739" s="1096"/>
      <c r="S3739" s="1091"/>
    </row>
    <row r="3740" spans="1:19" x14ac:dyDescent="0.3">
      <c r="A3740" s="1090">
        <v>3735</v>
      </c>
      <c r="B3740" s="1091"/>
      <c r="C3740" s="1091"/>
      <c r="D3740" s="1097"/>
      <c r="E3740" s="1093">
        <f t="shared" si="233"/>
        <v>0</v>
      </c>
      <c r="F3740" s="1094">
        <f t="shared" si="234"/>
        <v>0</v>
      </c>
      <c r="G3740" s="1095">
        <f t="shared" si="235"/>
        <v>0</v>
      </c>
      <c r="H3740" s="1090" t="str">
        <f t="shared" ca="1" si="236"/>
        <v/>
      </c>
      <c r="I3740" s="1109"/>
      <c r="J3740" s="1109"/>
      <c r="K3740" s="1112"/>
      <c r="L3740" s="1091"/>
      <c r="M3740" s="1091"/>
      <c r="N3740" s="1091"/>
      <c r="O3740" s="1091"/>
      <c r="P3740" s="1096"/>
      <c r="Q3740" s="1096"/>
      <c r="R3740" s="1096"/>
      <c r="S3740" s="1091"/>
    </row>
    <row r="3741" spans="1:19" x14ac:dyDescent="0.3">
      <c r="A3741" s="1090">
        <v>3736</v>
      </c>
      <c r="B3741" s="1091"/>
      <c r="C3741" s="1091"/>
      <c r="D3741" s="1097"/>
      <c r="E3741" s="1093">
        <f t="shared" si="233"/>
        <v>0</v>
      </c>
      <c r="F3741" s="1094">
        <f t="shared" si="234"/>
        <v>0</v>
      </c>
      <c r="G3741" s="1095">
        <f t="shared" si="235"/>
        <v>0</v>
      </c>
      <c r="H3741" s="1090" t="str">
        <f t="shared" ca="1" si="236"/>
        <v/>
      </c>
      <c r="I3741" s="1109"/>
      <c r="J3741" s="1109"/>
      <c r="K3741" s="1112"/>
      <c r="L3741" s="1091"/>
      <c r="M3741" s="1091"/>
      <c r="N3741" s="1091"/>
      <c r="O3741" s="1091"/>
      <c r="P3741" s="1096"/>
      <c r="Q3741" s="1096"/>
      <c r="R3741" s="1096"/>
      <c r="S3741" s="1091"/>
    </row>
    <row r="3742" spans="1:19" x14ac:dyDescent="0.3">
      <c r="A3742" s="1090">
        <v>3737</v>
      </c>
      <c r="B3742" s="1091"/>
      <c r="C3742" s="1091"/>
      <c r="D3742" s="1097"/>
      <c r="E3742" s="1093">
        <f t="shared" si="233"/>
        <v>0</v>
      </c>
      <c r="F3742" s="1094">
        <f t="shared" si="234"/>
        <v>0</v>
      </c>
      <c r="G3742" s="1095">
        <f t="shared" si="235"/>
        <v>0</v>
      </c>
      <c r="H3742" s="1090" t="str">
        <f t="shared" ca="1" si="236"/>
        <v/>
      </c>
      <c r="I3742" s="1109"/>
      <c r="J3742" s="1109"/>
      <c r="K3742" s="1112"/>
      <c r="L3742" s="1091"/>
      <c r="M3742" s="1091"/>
      <c r="N3742" s="1091"/>
      <c r="O3742" s="1091"/>
      <c r="P3742" s="1096"/>
      <c r="Q3742" s="1096"/>
      <c r="R3742" s="1096"/>
      <c r="S3742" s="1091"/>
    </row>
    <row r="3743" spans="1:19" x14ac:dyDescent="0.3">
      <c r="A3743" s="1090">
        <v>3738</v>
      </c>
      <c r="B3743" s="1091"/>
      <c r="C3743" s="1091"/>
      <c r="D3743" s="1097"/>
      <c r="E3743" s="1093">
        <f t="shared" si="233"/>
        <v>0</v>
      </c>
      <c r="F3743" s="1094">
        <f t="shared" si="234"/>
        <v>0</v>
      </c>
      <c r="G3743" s="1095">
        <f t="shared" si="235"/>
        <v>0</v>
      </c>
      <c r="H3743" s="1090" t="str">
        <f t="shared" ca="1" si="236"/>
        <v/>
      </c>
      <c r="I3743" s="1109"/>
      <c r="J3743" s="1109"/>
      <c r="K3743" s="1112"/>
      <c r="L3743" s="1091"/>
      <c r="M3743" s="1091"/>
      <c r="N3743" s="1091"/>
      <c r="O3743" s="1091"/>
      <c r="P3743" s="1096"/>
      <c r="Q3743" s="1096"/>
      <c r="R3743" s="1096"/>
      <c r="S3743" s="1091"/>
    </row>
    <row r="3744" spans="1:19" x14ac:dyDescent="0.3">
      <c r="A3744" s="1090">
        <v>3739</v>
      </c>
      <c r="B3744" s="1091"/>
      <c r="C3744" s="1091"/>
      <c r="D3744" s="1097"/>
      <c r="E3744" s="1093">
        <f t="shared" si="233"/>
        <v>0</v>
      </c>
      <c r="F3744" s="1094">
        <f t="shared" si="234"/>
        <v>0</v>
      </c>
      <c r="G3744" s="1095">
        <f t="shared" si="235"/>
        <v>0</v>
      </c>
      <c r="H3744" s="1090" t="str">
        <f t="shared" ca="1" si="236"/>
        <v/>
      </c>
      <c r="I3744" s="1109"/>
      <c r="J3744" s="1109"/>
      <c r="K3744" s="1112"/>
      <c r="L3744" s="1091"/>
      <c r="M3744" s="1091"/>
      <c r="N3744" s="1091"/>
      <c r="O3744" s="1091"/>
      <c r="P3744" s="1096"/>
      <c r="Q3744" s="1096"/>
      <c r="R3744" s="1096"/>
      <c r="S3744" s="1091"/>
    </row>
    <row r="3745" spans="1:19" x14ac:dyDescent="0.3">
      <c r="A3745" s="1090">
        <v>3740</v>
      </c>
      <c r="B3745" s="1091"/>
      <c r="C3745" s="1091"/>
      <c r="D3745" s="1097"/>
      <c r="E3745" s="1093">
        <f t="shared" si="233"/>
        <v>0</v>
      </c>
      <c r="F3745" s="1094">
        <f t="shared" si="234"/>
        <v>0</v>
      </c>
      <c r="G3745" s="1095">
        <f t="shared" si="235"/>
        <v>0</v>
      </c>
      <c r="H3745" s="1090" t="str">
        <f t="shared" ca="1" si="236"/>
        <v/>
      </c>
      <c r="I3745" s="1109"/>
      <c r="J3745" s="1109"/>
      <c r="K3745" s="1112"/>
      <c r="L3745" s="1091"/>
      <c r="M3745" s="1091"/>
      <c r="N3745" s="1091"/>
      <c r="O3745" s="1091"/>
      <c r="P3745" s="1096"/>
      <c r="Q3745" s="1096"/>
      <c r="R3745" s="1096"/>
      <c r="S3745" s="1091"/>
    </row>
    <row r="3746" spans="1:19" x14ac:dyDescent="0.3">
      <c r="A3746" s="1090">
        <v>3741</v>
      </c>
      <c r="B3746" s="1091"/>
      <c r="C3746" s="1091"/>
      <c r="D3746" s="1097"/>
      <c r="E3746" s="1093">
        <f t="shared" si="233"/>
        <v>0</v>
      </c>
      <c r="F3746" s="1094">
        <f t="shared" si="234"/>
        <v>0</v>
      </c>
      <c r="G3746" s="1095">
        <f t="shared" si="235"/>
        <v>0</v>
      </c>
      <c r="H3746" s="1090" t="str">
        <f t="shared" ca="1" si="236"/>
        <v/>
      </c>
      <c r="I3746" s="1109"/>
      <c r="J3746" s="1109"/>
      <c r="K3746" s="1112"/>
      <c r="L3746" s="1091"/>
      <c r="M3746" s="1091"/>
      <c r="N3746" s="1091"/>
      <c r="O3746" s="1091"/>
      <c r="P3746" s="1096"/>
      <c r="Q3746" s="1096"/>
      <c r="R3746" s="1096"/>
      <c r="S3746" s="1091"/>
    </row>
    <row r="3747" spans="1:19" x14ac:dyDescent="0.3">
      <c r="A3747" s="1090">
        <v>3742</v>
      </c>
      <c r="B3747" s="1091"/>
      <c r="C3747" s="1091"/>
      <c r="D3747" s="1097"/>
      <c r="E3747" s="1093">
        <f t="shared" si="233"/>
        <v>0</v>
      </c>
      <c r="F3747" s="1094">
        <f t="shared" si="234"/>
        <v>0</v>
      </c>
      <c r="G3747" s="1095">
        <f t="shared" si="235"/>
        <v>0</v>
      </c>
      <c r="H3747" s="1090" t="str">
        <f t="shared" ca="1" si="236"/>
        <v/>
      </c>
      <c r="I3747" s="1109"/>
      <c r="J3747" s="1109"/>
      <c r="K3747" s="1112"/>
      <c r="L3747" s="1091"/>
      <c r="M3747" s="1091"/>
      <c r="N3747" s="1091"/>
      <c r="O3747" s="1091"/>
      <c r="P3747" s="1096"/>
      <c r="Q3747" s="1096"/>
      <c r="R3747" s="1096"/>
      <c r="S3747" s="1091"/>
    </row>
    <row r="3748" spans="1:19" x14ac:dyDescent="0.3">
      <c r="A3748" s="1090">
        <v>3743</v>
      </c>
      <c r="B3748" s="1091"/>
      <c r="C3748" s="1091"/>
      <c r="D3748" s="1097"/>
      <c r="E3748" s="1093">
        <f t="shared" si="233"/>
        <v>0</v>
      </c>
      <c r="F3748" s="1094">
        <f t="shared" si="234"/>
        <v>0</v>
      </c>
      <c r="G3748" s="1095">
        <f t="shared" si="235"/>
        <v>0</v>
      </c>
      <c r="H3748" s="1090" t="str">
        <f t="shared" ca="1" si="236"/>
        <v/>
      </c>
      <c r="I3748" s="1109"/>
      <c r="J3748" s="1109"/>
      <c r="K3748" s="1112"/>
      <c r="L3748" s="1091"/>
      <c r="M3748" s="1091"/>
      <c r="N3748" s="1091"/>
      <c r="O3748" s="1091"/>
      <c r="P3748" s="1096"/>
      <c r="Q3748" s="1096"/>
      <c r="R3748" s="1096"/>
      <c r="S3748" s="1091"/>
    </row>
    <row r="3749" spans="1:19" x14ac:dyDescent="0.3">
      <c r="A3749" s="1090">
        <v>3744</v>
      </c>
      <c r="B3749" s="1091"/>
      <c r="C3749" s="1091"/>
      <c r="D3749" s="1097"/>
      <c r="E3749" s="1093">
        <f t="shared" si="233"/>
        <v>0</v>
      </c>
      <c r="F3749" s="1094">
        <f t="shared" si="234"/>
        <v>0</v>
      </c>
      <c r="G3749" s="1095">
        <f t="shared" si="235"/>
        <v>0</v>
      </c>
      <c r="H3749" s="1090" t="str">
        <f t="shared" ca="1" si="236"/>
        <v/>
      </c>
      <c r="I3749" s="1109"/>
      <c r="J3749" s="1109"/>
      <c r="K3749" s="1112"/>
      <c r="L3749" s="1091"/>
      <c r="M3749" s="1091"/>
      <c r="N3749" s="1091"/>
      <c r="O3749" s="1091"/>
      <c r="P3749" s="1096"/>
      <c r="Q3749" s="1096"/>
      <c r="R3749" s="1096"/>
      <c r="S3749" s="1091"/>
    </row>
    <row r="3750" spans="1:19" x14ac:dyDescent="0.3">
      <c r="A3750" s="1090">
        <v>3745</v>
      </c>
      <c r="B3750" s="1091"/>
      <c r="C3750" s="1091"/>
      <c r="D3750" s="1097"/>
      <c r="E3750" s="1093">
        <f t="shared" si="233"/>
        <v>0</v>
      </c>
      <c r="F3750" s="1094">
        <f t="shared" si="234"/>
        <v>0</v>
      </c>
      <c r="G3750" s="1095">
        <f t="shared" si="235"/>
        <v>0</v>
      </c>
      <c r="H3750" s="1090" t="str">
        <f t="shared" ca="1" si="236"/>
        <v/>
      </c>
      <c r="I3750" s="1109"/>
      <c r="J3750" s="1109"/>
      <c r="K3750" s="1112"/>
      <c r="L3750" s="1091"/>
      <c r="M3750" s="1091"/>
      <c r="N3750" s="1091"/>
      <c r="O3750" s="1091"/>
      <c r="P3750" s="1096"/>
      <c r="Q3750" s="1096"/>
      <c r="R3750" s="1096"/>
      <c r="S3750" s="1091"/>
    </row>
    <row r="3751" spans="1:19" x14ac:dyDescent="0.3">
      <c r="A3751" s="1090">
        <v>3746</v>
      </c>
      <c r="B3751" s="1091"/>
      <c r="C3751" s="1091"/>
      <c r="D3751" s="1097"/>
      <c r="E3751" s="1093">
        <f t="shared" si="233"/>
        <v>0</v>
      </c>
      <c r="F3751" s="1094">
        <f t="shared" si="234"/>
        <v>0</v>
      </c>
      <c r="G3751" s="1095">
        <f t="shared" si="235"/>
        <v>0</v>
      </c>
      <c r="H3751" s="1090" t="str">
        <f t="shared" ca="1" si="236"/>
        <v/>
      </c>
      <c r="I3751" s="1109"/>
      <c r="J3751" s="1109"/>
      <c r="K3751" s="1112"/>
      <c r="L3751" s="1091"/>
      <c r="M3751" s="1091"/>
      <c r="N3751" s="1091"/>
      <c r="O3751" s="1091"/>
      <c r="P3751" s="1096"/>
      <c r="Q3751" s="1096"/>
      <c r="R3751" s="1096"/>
      <c r="S3751" s="1091"/>
    </row>
    <row r="3752" spans="1:19" x14ac:dyDescent="0.3">
      <c r="A3752" s="1090">
        <v>3747</v>
      </c>
      <c r="B3752" s="1091"/>
      <c r="C3752" s="1091"/>
      <c r="D3752" s="1097"/>
      <c r="E3752" s="1093">
        <f t="shared" si="233"/>
        <v>0</v>
      </c>
      <c r="F3752" s="1094">
        <f t="shared" si="234"/>
        <v>0</v>
      </c>
      <c r="G3752" s="1095">
        <f t="shared" si="235"/>
        <v>0</v>
      </c>
      <c r="H3752" s="1090" t="str">
        <f t="shared" ca="1" si="236"/>
        <v/>
      </c>
      <c r="I3752" s="1109"/>
      <c r="J3752" s="1109"/>
      <c r="K3752" s="1112"/>
      <c r="L3752" s="1091"/>
      <c r="M3752" s="1091"/>
      <c r="N3752" s="1091"/>
      <c r="O3752" s="1091"/>
      <c r="P3752" s="1096"/>
      <c r="Q3752" s="1096"/>
      <c r="R3752" s="1096"/>
      <c r="S3752" s="1091"/>
    </row>
    <row r="3753" spans="1:19" x14ac:dyDescent="0.3">
      <c r="A3753" s="1090">
        <v>3748</v>
      </c>
      <c r="B3753" s="1091"/>
      <c r="C3753" s="1091"/>
      <c r="D3753" s="1097"/>
      <c r="E3753" s="1093">
        <f t="shared" si="233"/>
        <v>0</v>
      </c>
      <c r="F3753" s="1094">
        <f t="shared" si="234"/>
        <v>0</v>
      </c>
      <c r="G3753" s="1095">
        <f t="shared" si="235"/>
        <v>0</v>
      </c>
      <c r="H3753" s="1090" t="str">
        <f t="shared" ca="1" si="236"/>
        <v/>
      </c>
      <c r="I3753" s="1109"/>
      <c r="J3753" s="1109"/>
      <c r="K3753" s="1112"/>
      <c r="L3753" s="1091"/>
      <c r="M3753" s="1091"/>
      <c r="N3753" s="1091"/>
      <c r="O3753" s="1091"/>
      <c r="P3753" s="1096"/>
      <c r="Q3753" s="1096"/>
      <c r="R3753" s="1096"/>
      <c r="S3753" s="1091"/>
    </row>
    <row r="3754" spans="1:19" x14ac:dyDescent="0.3">
      <c r="A3754" s="1090">
        <v>3749</v>
      </c>
      <c r="B3754" s="1091"/>
      <c r="C3754" s="1091"/>
      <c r="D3754" s="1097"/>
      <c r="E3754" s="1093">
        <f t="shared" si="233"/>
        <v>0</v>
      </c>
      <c r="F3754" s="1094">
        <f t="shared" si="234"/>
        <v>0</v>
      </c>
      <c r="G3754" s="1095">
        <f t="shared" si="235"/>
        <v>0</v>
      </c>
      <c r="H3754" s="1090" t="str">
        <f t="shared" ca="1" si="236"/>
        <v/>
      </c>
      <c r="I3754" s="1109"/>
      <c r="J3754" s="1109"/>
      <c r="K3754" s="1112"/>
      <c r="L3754" s="1091"/>
      <c r="M3754" s="1091"/>
      <c r="N3754" s="1091"/>
      <c r="O3754" s="1091"/>
      <c r="P3754" s="1096"/>
      <c r="Q3754" s="1096"/>
      <c r="R3754" s="1096"/>
      <c r="S3754" s="1091"/>
    </row>
    <row r="3755" spans="1:19" x14ac:dyDescent="0.3">
      <c r="A3755" s="1090">
        <v>3750</v>
      </c>
      <c r="B3755" s="1091"/>
      <c r="C3755" s="1091"/>
      <c r="D3755" s="1097"/>
      <c r="E3755" s="1093">
        <f t="shared" si="233"/>
        <v>0</v>
      </c>
      <c r="F3755" s="1094">
        <f t="shared" si="234"/>
        <v>0</v>
      </c>
      <c r="G3755" s="1095">
        <f t="shared" si="235"/>
        <v>0</v>
      </c>
      <c r="H3755" s="1090" t="str">
        <f t="shared" ca="1" si="236"/>
        <v/>
      </c>
      <c r="I3755" s="1109"/>
      <c r="J3755" s="1109"/>
      <c r="K3755" s="1112"/>
      <c r="L3755" s="1091"/>
      <c r="M3755" s="1091"/>
      <c r="N3755" s="1091"/>
      <c r="O3755" s="1091"/>
      <c r="P3755" s="1096"/>
      <c r="Q3755" s="1096"/>
      <c r="R3755" s="1096"/>
      <c r="S3755" s="1091"/>
    </row>
    <row r="3756" spans="1:19" x14ac:dyDescent="0.3">
      <c r="A3756" s="1090">
        <v>3751</v>
      </c>
      <c r="B3756" s="1091"/>
      <c r="C3756" s="1091"/>
      <c r="D3756" s="1097"/>
      <c r="E3756" s="1093">
        <f t="shared" si="233"/>
        <v>0</v>
      </c>
      <c r="F3756" s="1094">
        <f t="shared" si="234"/>
        <v>0</v>
      </c>
      <c r="G3756" s="1095">
        <f t="shared" si="235"/>
        <v>0</v>
      </c>
      <c r="H3756" s="1090" t="str">
        <f t="shared" ca="1" si="236"/>
        <v/>
      </c>
      <c r="I3756" s="1109"/>
      <c r="J3756" s="1109"/>
      <c r="K3756" s="1112"/>
      <c r="L3756" s="1091"/>
      <c r="M3756" s="1091"/>
      <c r="N3756" s="1091"/>
      <c r="O3756" s="1091"/>
      <c r="P3756" s="1096"/>
      <c r="Q3756" s="1096"/>
      <c r="R3756" s="1096"/>
      <c r="S3756" s="1091"/>
    </row>
    <row r="3757" spans="1:19" x14ac:dyDescent="0.3">
      <c r="A3757" s="1090">
        <v>3752</v>
      </c>
      <c r="B3757" s="1091"/>
      <c r="C3757" s="1091"/>
      <c r="D3757" s="1097"/>
      <c r="E3757" s="1093">
        <f t="shared" si="233"/>
        <v>0</v>
      </c>
      <c r="F3757" s="1094">
        <f t="shared" si="234"/>
        <v>0</v>
      </c>
      <c r="G3757" s="1095">
        <f t="shared" si="235"/>
        <v>0</v>
      </c>
      <c r="H3757" s="1090" t="str">
        <f t="shared" ca="1" si="236"/>
        <v/>
      </c>
      <c r="I3757" s="1109"/>
      <c r="J3757" s="1109"/>
      <c r="K3757" s="1112"/>
      <c r="L3757" s="1091"/>
      <c r="M3757" s="1091"/>
      <c r="N3757" s="1091"/>
      <c r="O3757" s="1091"/>
      <c r="P3757" s="1096"/>
      <c r="Q3757" s="1096"/>
      <c r="R3757" s="1096"/>
      <c r="S3757" s="1091"/>
    </row>
    <row r="3758" spans="1:19" x14ac:dyDescent="0.3">
      <c r="A3758" s="1090">
        <v>3753</v>
      </c>
      <c r="B3758" s="1091"/>
      <c r="C3758" s="1091"/>
      <c r="D3758" s="1097"/>
      <c r="E3758" s="1093">
        <f t="shared" si="233"/>
        <v>0</v>
      </c>
      <c r="F3758" s="1094">
        <f t="shared" si="234"/>
        <v>0</v>
      </c>
      <c r="G3758" s="1095">
        <f t="shared" si="235"/>
        <v>0</v>
      </c>
      <c r="H3758" s="1090" t="str">
        <f t="shared" ca="1" si="236"/>
        <v/>
      </c>
      <c r="I3758" s="1109"/>
      <c r="J3758" s="1109"/>
      <c r="K3758" s="1112"/>
      <c r="L3758" s="1091"/>
      <c r="M3758" s="1091"/>
      <c r="N3758" s="1091"/>
      <c r="O3758" s="1091"/>
      <c r="P3758" s="1096"/>
      <c r="Q3758" s="1096"/>
      <c r="R3758" s="1096"/>
      <c r="S3758" s="1091"/>
    </row>
    <row r="3759" spans="1:19" x14ac:dyDescent="0.3">
      <c r="A3759" s="1090">
        <v>3754</v>
      </c>
      <c r="B3759" s="1091"/>
      <c r="C3759" s="1091"/>
      <c r="D3759" s="1097"/>
      <c r="E3759" s="1093">
        <f t="shared" si="233"/>
        <v>0</v>
      </c>
      <c r="F3759" s="1094">
        <f t="shared" si="234"/>
        <v>0</v>
      </c>
      <c r="G3759" s="1095">
        <f t="shared" si="235"/>
        <v>0</v>
      </c>
      <c r="H3759" s="1090" t="str">
        <f t="shared" ca="1" si="236"/>
        <v/>
      </c>
      <c r="I3759" s="1109"/>
      <c r="J3759" s="1109"/>
      <c r="K3759" s="1112"/>
      <c r="L3759" s="1091"/>
      <c r="M3759" s="1091"/>
      <c r="N3759" s="1091"/>
      <c r="O3759" s="1091"/>
      <c r="P3759" s="1096"/>
      <c r="Q3759" s="1096"/>
      <c r="R3759" s="1096"/>
      <c r="S3759" s="1091"/>
    </row>
    <row r="3760" spans="1:19" x14ac:dyDescent="0.3">
      <c r="A3760" s="1090">
        <v>3755</v>
      </c>
      <c r="B3760" s="1091"/>
      <c r="C3760" s="1091"/>
      <c r="D3760" s="1097"/>
      <c r="E3760" s="1093">
        <f t="shared" si="233"/>
        <v>0</v>
      </c>
      <c r="F3760" s="1094">
        <f t="shared" si="234"/>
        <v>0</v>
      </c>
      <c r="G3760" s="1095">
        <f t="shared" si="235"/>
        <v>0</v>
      </c>
      <c r="H3760" s="1090" t="str">
        <f t="shared" ca="1" si="236"/>
        <v/>
      </c>
      <c r="I3760" s="1109"/>
      <c r="J3760" s="1109"/>
      <c r="K3760" s="1112"/>
      <c r="L3760" s="1091"/>
      <c r="M3760" s="1091"/>
      <c r="N3760" s="1091"/>
      <c r="O3760" s="1091"/>
      <c r="P3760" s="1096"/>
      <c r="Q3760" s="1096"/>
      <c r="R3760" s="1096"/>
      <c r="S3760" s="1091"/>
    </row>
    <row r="3761" spans="1:19" x14ac:dyDescent="0.3">
      <c r="A3761" s="1090">
        <v>3756</v>
      </c>
      <c r="B3761" s="1091"/>
      <c r="C3761" s="1091"/>
      <c r="D3761" s="1097"/>
      <c r="E3761" s="1093">
        <f t="shared" si="233"/>
        <v>0</v>
      </c>
      <c r="F3761" s="1094">
        <f t="shared" si="234"/>
        <v>0</v>
      </c>
      <c r="G3761" s="1095">
        <f t="shared" si="235"/>
        <v>0</v>
      </c>
      <c r="H3761" s="1090" t="str">
        <f t="shared" ca="1" si="236"/>
        <v/>
      </c>
      <c r="I3761" s="1109"/>
      <c r="J3761" s="1109"/>
      <c r="K3761" s="1112"/>
      <c r="L3761" s="1091"/>
      <c r="M3761" s="1091"/>
      <c r="N3761" s="1091"/>
      <c r="O3761" s="1091"/>
      <c r="P3761" s="1096"/>
      <c r="Q3761" s="1096"/>
      <c r="R3761" s="1096"/>
      <c r="S3761" s="1091"/>
    </row>
    <row r="3762" spans="1:19" x14ac:dyDescent="0.3">
      <c r="A3762" s="1090">
        <v>3757</v>
      </c>
      <c r="B3762" s="1091"/>
      <c r="C3762" s="1091"/>
      <c r="D3762" s="1097"/>
      <c r="E3762" s="1093">
        <f t="shared" si="233"/>
        <v>0</v>
      </c>
      <c r="F3762" s="1094">
        <f t="shared" si="234"/>
        <v>0</v>
      </c>
      <c r="G3762" s="1095">
        <f t="shared" si="235"/>
        <v>0</v>
      </c>
      <c r="H3762" s="1090" t="str">
        <f t="shared" ca="1" si="236"/>
        <v/>
      </c>
      <c r="I3762" s="1109"/>
      <c r="J3762" s="1109"/>
      <c r="K3762" s="1112"/>
      <c r="L3762" s="1091"/>
      <c r="M3762" s="1091"/>
      <c r="N3762" s="1091"/>
      <c r="O3762" s="1091"/>
      <c r="P3762" s="1096"/>
      <c r="Q3762" s="1096"/>
      <c r="R3762" s="1096"/>
      <c r="S3762" s="1091"/>
    </row>
    <row r="3763" spans="1:19" x14ac:dyDescent="0.3">
      <c r="A3763" s="1090">
        <v>3758</v>
      </c>
      <c r="B3763" s="1091"/>
      <c r="C3763" s="1091"/>
      <c r="D3763" s="1097"/>
      <c r="E3763" s="1093">
        <f t="shared" si="233"/>
        <v>0</v>
      </c>
      <c r="F3763" s="1094">
        <f t="shared" si="234"/>
        <v>0</v>
      </c>
      <c r="G3763" s="1095">
        <f t="shared" si="235"/>
        <v>0</v>
      </c>
      <c r="H3763" s="1090" t="str">
        <f t="shared" ca="1" si="236"/>
        <v/>
      </c>
      <c r="I3763" s="1109"/>
      <c r="J3763" s="1109"/>
      <c r="K3763" s="1112"/>
      <c r="L3763" s="1091"/>
      <c r="M3763" s="1091"/>
      <c r="N3763" s="1091"/>
      <c r="O3763" s="1091"/>
      <c r="P3763" s="1096"/>
      <c r="Q3763" s="1096"/>
      <c r="R3763" s="1096"/>
      <c r="S3763" s="1091"/>
    </row>
    <row r="3764" spans="1:19" x14ac:dyDescent="0.3">
      <c r="A3764" s="1090">
        <v>3759</v>
      </c>
      <c r="B3764" s="1091"/>
      <c r="C3764" s="1091"/>
      <c r="D3764" s="1097"/>
      <c r="E3764" s="1093">
        <f t="shared" si="233"/>
        <v>0</v>
      </c>
      <c r="F3764" s="1094">
        <f t="shared" si="234"/>
        <v>0</v>
      </c>
      <c r="G3764" s="1095">
        <f t="shared" si="235"/>
        <v>0</v>
      </c>
      <c r="H3764" s="1090" t="str">
        <f t="shared" ca="1" si="236"/>
        <v/>
      </c>
      <c r="I3764" s="1109"/>
      <c r="J3764" s="1109"/>
      <c r="K3764" s="1112"/>
      <c r="L3764" s="1091"/>
      <c r="M3764" s="1091"/>
      <c r="N3764" s="1091"/>
      <c r="O3764" s="1091"/>
      <c r="P3764" s="1096"/>
      <c r="Q3764" s="1096"/>
      <c r="R3764" s="1096"/>
      <c r="S3764" s="1091"/>
    </row>
    <row r="3765" spans="1:19" x14ac:dyDescent="0.3">
      <c r="A3765" s="1090">
        <v>3760</v>
      </c>
      <c r="B3765" s="1091"/>
      <c r="C3765" s="1091"/>
      <c r="D3765" s="1097"/>
      <c r="E3765" s="1093">
        <f t="shared" si="233"/>
        <v>0</v>
      </c>
      <c r="F3765" s="1094">
        <f t="shared" si="234"/>
        <v>0</v>
      </c>
      <c r="G3765" s="1095">
        <f t="shared" si="235"/>
        <v>0</v>
      </c>
      <c r="H3765" s="1090" t="str">
        <f t="shared" ca="1" si="236"/>
        <v/>
      </c>
      <c r="I3765" s="1109"/>
      <c r="J3765" s="1109"/>
      <c r="K3765" s="1112"/>
      <c r="L3765" s="1091"/>
      <c r="M3765" s="1091"/>
      <c r="N3765" s="1091"/>
      <c r="O3765" s="1091"/>
      <c r="P3765" s="1096"/>
      <c r="Q3765" s="1096"/>
      <c r="R3765" s="1096"/>
      <c r="S3765" s="1091"/>
    </row>
    <row r="3766" spans="1:19" x14ac:dyDescent="0.3">
      <c r="A3766" s="1090">
        <v>3761</v>
      </c>
      <c r="B3766" s="1091"/>
      <c r="C3766" s="1091"/>
      <c r="D3766" s="1097"/>
      <c r="E3766" s="1093">
        <f t="shared" si="233"/>
        <v>0</v>
      </c>
      <c r="F3766" s="1094">
        <f t="shared" si="234"/>
        <v>0</v>
      </c>
      <c r="G3766" s="1095">
        <f t="shared" si="235"/>
        <v>0</v>
      </c>
      <c r="H3766" s="1090" t="str">
        <f t="shared" ca="1" si="236"/>
        <v/>
      </c>
      <c r="I3766" s="1109"/>
      <c r="J3766" s="1109"/>
      <c r="K3766" s="1112"/>
      <c r="L3766" s="1091"/>
      <c r="M3766" s="1091"/>
      <c r="N3766" s="1091"/>
      <c r="O3766" s="1091"/>
      <c r="P3766" s="1096"/>
      <c r="Q3766" s="1096"/>
      <c r="R3766" s="1096"/>
      <c r="S3766" s="1091"/>
    </row>
    <row r="3767" spans="1:19" x14ac:dyDescent="0.3">
      <c r="A3767" s="1090">
        <v>3762</v>
      </c>
      <c r="B3767" s="1091"/>
      <c r="C3767" s="1091"/>
      <c r="D3767" s="1097"/>
      <c r="E3767" s="1093">
        <f t="shared" si="233"/>
        <v>0</v>
      </c>
      <c r="F3767" s="1094">
        <f t="shared" si="234"/>
        <v>0</v>
      </c>
      <c r="G3767" s="1095">
        <f t="shared" si="235"/>
        <v>0</v>
      </c>
      <c r="H3767" s="1090" t="str">
        <f t="shared" ca="1" si="236"/>
        <v/>
      </c>
      <c r="I3767" s="1109"/>
      <c r="J3767" s="1109"/>
      <c r="K3767" s="1112"/>
      <c r="L3767" s="1091"/>
      <c r="M3767" s="1091"/>
      <c r="N3767" s="1091"/>
      <c r="O3767" s="1091"/>
      <c r="P3767" s="1096"/>
      <c r="Q3767" s="1096"/>
      <c r="R3767" s="1096"/>
      <c r="S3767" s="1091"/>
    </row>
    <row r="3768" spans="1:19" x14ac:dyDescent="0.3">
      <c r="A3768" s="1090">
        <v>3763</v>
      </c>
      <c r="B3768" s="1091"/>
      <c r="C3768" s="1091"/>
      <c r="D3768" s="1097"/>
      <c r="E3768" s="1093">
        <f t="shared" si="233"/>
        <v>0</v>
      </c>
      <c r="F3768" s="1094">
        <f t="shared" si="234"/>
        <v>0</v>
      </c>
      <c r="G3768" s="1095">
        <f t="shared" si="235"/>
        <v>0</v>
      </c>
      <c r="H3768" s="1090" t="str">
        <f t="shared" ca="1" si="236"/>
        <v/>
      </c>
      <c r="I3768" s="1109"/>
      <c r="J3768" s="1109"/>
      <c r="K3768" s="1112"/>
      <c r="L3768" s="1091"/>
      <c r="M3768" s="1091"/>
      <c r="N3768" s="1091"/>
      <c r="O3768" s="1091"/>
      <c r="P3768" s="1096"/>
      <c r="Q3768" s="1096"/>
      <c r="R3768" s="1096"/>
      <c r="S3768" s="1091"/>
    </row>
    <row r="3769" spans="1:19" x14ac:dyDescent="0.3">
      <c r="A3769" s="1090">
        <v>3764</v>
      </c>
      <c r="B3769" s="1091"/>
      <c r="C3769" s="1091"/>
      <c r="D3769" s="1097"/>
      <c r="E3769" s="1093">
        <f t="shared" si="233"/>
        <v>0</v>
      </c>
      <c r="F3769" s="1094">
        <f t="shared" si="234"/>
        <v>0</v>
      </c>
      <c r="G3769" s="1095">
        <f t="shared" si="235"/>
        <v>0</v>
      </c>
      <c r="H3769" s="1090" t="str">
        <f t="shared" ca="1" si="236"/>
        <v/>
      </c>
      <c r="I3769" s="1109"/>
      <c r="J3769" s="1109"/>
      <c r="K3769" s="1112"/>
      <c r="L3769" s="1091"/>
      <c r="M3769" s="1091"/>
      <c r="N3769" s="1091"/>
      <c r="O3769" s="1091"/>
      <c r="P3769" s="1096"/>
      <c r="Q3769" s="1096"/>
      <c r="R3769" s="1096"/>
      <c r="S3769" s="1091"/>
    </row>
    <row r="3770" spans="1:19" x14ac:dyDescent="0.3">
      <c r="A3770" s="1090">
        <v>3765</v>
      </c>
      <c r="B3770" s="1091"/>
      <c r="C3770" s="1091"/>
      <c r="D3770" s="1097"/>
      <c r="E3770" s="1093">
        <f t="shared" si="233"/>
        <v>0</v>
      </c>
      <c r="F3770" s="1094">
        <f t="shared" si="234"/>
        <v>0</v>
      </c>
      <c r="G3770" s="1095">
        <f t="shared" si="235"/>
        <v>0</v>
      </c>
      <c r="H3770" s="1090" t="str">
        <f t="shared" ca="1" si="236"/>
        <v/>
      </c>
      <c r="I3770" s="1109"/>
      <c r="J3770" s="1109"/>
      <c r="K3770" s="1112"/>
      <c r="L3770" s="1091"/>
      <c r="M3770" s="1091"/>
      <c r="N3770" s="1091"/>
      <c r="O3770" s="1091"/>
      <c r="P3770" s="1096"/>
      <c r="Q3770" s="1096"/>
      <c r="R3770" s="1096"/>
      <c r="S3770" s="1091"/>
    </row>
    <row r="3771" spans="1:19" x14ac:dyDescent="0.3">
      <c r="A3771" s="1090">
        <v>3766</v>
      </c>
      <c r="B3771" s="1091"/>
      <c r="C3771" s="1091"/>
      <c r="D3771" s="1097"/>
      <c r="E3771" s="1093">
        <f t="shared" si="233"/>
        <v>0</v>
      </c>
      <c r="F3771" s="1094">
        <f t="shared" si="234"/>
        <v>0</v>
      </c>
      <c r="G3771" s="1095">
        <f t="shared" si="235"/>
        <v>0</v>
      </c>
      <c r="H3771" s="1090" t="str">
        <f t="shared" ca="1" si="236"/>
        <v/>
      </c>
      <c r="I3771" s="1109"/>
      <c r="J3771" s="1109"/>
      <c r="K3771" s="1112"/>
      <c r="L3771" s="1091"/>
      <c r="M3771" s="1091"/>
      <c r="N3771" s="1091"/>
      <c r="O3771" s="1091"/>
      <c r="P3771" s="1096"/>
      <c r="Q3771" s="1096"/>
      <c r="R3771" s="1096"/>
      <c r="S3771" s="1091"/>
    </row>
    <row r="3772" spans="1:19" x14ac:dyDescent="0.3">
      <c r="A3772" s="1090">
        <v>3767</v>
      </c>
      <c r="B3772" s="1091"/>
      <c r="C3772" s="1091"/>
      <c r="D3772" s="1097"/>
      <c r="E3772" s="1093">
        <f t="shared" si="233"/>
        <v>0</v>
      </c>
      <c r="F3772" s="1094">
        <f t="shared" si="234"/>
        <v>0</v>
      </c>
      <c r="G3772" s="1095">
        <f t="shared" si="235"/>
        <v>0</v>
      </c>
      <c r="H3772" s="1090" t="str">
        <f t="shared" ca="1" si="236"/>
        <v/>
      </c>
      <c r="I3772" s="1109"/>
      <c r="J3772" s="1109"/>
      <c r="K3772" s="1112"/>
      <c r="L3772" s="1091"/>
      <c r="M3772" s="1091"/>
      <c r="N3772" s="1091"/>
      <c r="O3772" s="1091"/>
      <c r="P3772" s="1096"/>
      <c r="Q3772" s="1096"/>
      <c r="R3772" s="1096"/>
      <c r="S3772" s="1091"/>
    </row>
    <row r="3773" spans="1:19" x14ac:dyDescent="0.3">
      <c r="A3773" s="1090">
        <v>3768</v>
      </c>
      <c r="B3773" s="1091"/>
      <c r="C3773" s="1091"/>
      <c r="D3773" s="1097"/>
      <c r="E3773" s="1093">
        <f t="shared" si="233"/>
        <v>0</v>
      </c>
      <c r="F3773" s="1094">
        <f t="shared" si="234"/>
        <v>0</v>
      </c>
      <c r="G3773" s="1095">
        <f t="shared" si="235"/>
        <v>0</v>
      </c>
      <c r="H3773" s="1090" t="str">
        <f t="shared" ca="1" si="236"/>
        <v/>
      </c>
      <c r="I3773" s="1109"/>
      <c r="J3773" s="1109"/>
      <c r="K3773" s="1112"/>
      <c r="L3773" s="1091"/>
      <c r="M3773" s="1091"/>
      <c r="N3773" s="1091"/>
      <c r="O3773" s="1091"/>
      <c r="P3773" s="1096"/>
      <c r="Q3773" s="1096"/>
      <c r="R3773" s="1096"/>
      <c r="S3773" s="1091"/>
    </row>
    <row r="3774" spans="1:19" x14ac:dyDescent="0.3">
      <c r="A3774" s="1090">
        <v>3769</v>
      </c>
      <c r="B3774" s="1091"/>
      <c r="C3774" s="1091"/>
      <c r="D3774" s="1097"/>
      <c r="E3774" s="1093">
        <f t="shared" si="233"/>
        <v>0</v>
      </c>
      <c r="F3774" s="1094">
        <f t="shared" si="234"/>
        <v>0</v>
      </c>
      <c r="G3774" s="1095">
        <f t="shared" si="235"/>
        <v>0</v>
      </c>
      <c r="H3774" s="1090" t="str">
        <f t="shared" ca="1" si="236"/>
        <v/>
      </c>
      <c r="I3774" s="1109"/>
      <c r="J3774" s="1109"/>
      <c r="K3774" s="1112"/>
      <c r="L3774" s="1091"/>
      <c r="M3774" s="1091"/>
      <c r="N3774" s="1091"/>
      <c r="O3774" s="1091"/>
      <c r="P3774" s="1096"/>
      <c r="Q3774" s="1096"/>
      <c r="R3774" s="1096"/>
      <c r="S3774" s="1091"/>
    </row>
    <row r="3775" spans="1:19" x14ac:dyDescent="0.3">
      <c r="A3775" s="1090">
        <v>3770</v>
      </c>
      <c r="B3775" s="1091"/>
      <c r="C3775" s="1091"/>
      <c r="D3775" s="1097"/>
      <c r="E3775" s="1093">
        <f t="shared" si="233"/>
        <v>0</v>
      </c>
      <c r="F3775" s="1094">
        <f t="shared" si="234"/>
        <v>0</v>
      </c>
      <c r="G3775" s="1095">
        <f t="shared" si="235"/>
        <v>0</v>
      </c>
      <c r="H3775" s="1090" t="str">
        <f t="shared" ca="1" si="236"/>
        <v/>
      </c>
      <c r="I3775" s="1109"/>
      <c r="J3775" s="1109"/>
      <c r="K3775" s="1112"/>
      <c r="L3775" s="1091"/>
      <c r="M3775" s="1091"/>
      <c r="N3775" s="1091"/>
      <c r="O3775" s="1091"/>
      <c r="P3775" s="1096"/>
      <c r="Q3775" s="1096"/>
      <c r="R3775" s="1096"/>
      <c r="S3775" s="1091"/>
    </row>
    <row r="3776" spans="1:19" x14ac:dyDescent="0.3">
      <c r="A3776" s="1090">
        <v>3771</v>
      </c>
      <c r="B3776" s="1091"/>
      <c r="C3776" s="1091"/>
      <c r="D3776" s="1097"/>
      <c r="E3776" s="1093">
        <f t="shared" si="233"/>
        <v>0</v>
      </c>
      <c r="F3776" s="1094">
        <f t="shared" si="234"/>
        <v>0</v>
      </c>
      <c r="G3776" s="1095">
        <f t="shared" si="235"/>
        <v>0</v>
      </c>
      <c r="H3776" s="1090" t="str">
        <f t="shared" ca="1" si="236"/>
        <v/>
      </c>
      <c r="I3776" s="1109"/>
      <c r="J3776" s="1109"/>
      <c r="K3776" s="1112"/>
      <c r="L3776" s="1091"/>
      <c r="M3776" s="1091"/>
      <c r="N3776" s="1091"/>
      <c r="O3776" s="1091"/>
      <c r="P3776" s="1096"/>
      <c r="Q3776" s="1096"/>
      <c r="R3776" s="1096"/>
      <c r="S3776" s="1091"/>
    </row>
    <row r="3777" spans="1:19" x14ac:dyDescent="0.3">
      <c r="A3777" s="1090">
        <v>3772</v>
      </c>
      <c r="B3777" s="1091"/>
      <c r="C3777" s="1091"/>
      <c r="D3777" s="1097"/>
      <c r="E3777" s="1093">
        <f t="shared" si="233"/>
        <v>0</v>
      </c>
      <c r="F3777" s="1094">
        <f t="shared" si="234"/>
        <v>0</v>
      </c>
      <c r="G3777" s="1095">
        <f t="shared" si="235"/>
        <v>0</v>
      </c>
      <c r="H3777" s="1090" t="str">
        <f t="shared" ca="1" si="236"/>
        <v/>
      </c>
      <c r="I3777" s="1109"/>
      <c r="J3777" s="1109"/>
      <c r="K3777" s="1112"/>
      <c r="L3777" s="1091"/>
      <c r="M3777" s="1091"/>
      <c r="N3777" s="1091"/>
      <c r="O3777" s="1091"/>
      <c r="P3777" s="1096"/>
      <c r="Q3777" s="1096"/>
      <c r="R3777" s="1096"/>
      <c r="S3777" s="1091"/>
    </row>
    <row r="3778" spans="1:19" x14ac:dyDescent="0.3">
      <c r="A3778" s="1090">
        <v>3773</v>
      </c>
      <c r="B3778" s="1091"/>
      <c r="C3778" s="1091"/>
      <c r="D3778" s="1097"/>
      <c r="E3778" s="1093">
        <f t="shared" si="233"/>
        <v>0</v>
      </c>
      <c r="F3778" s="1094">
        <f t="shared" si="234"/>
        <v>0</v>
      </c>
      <c r="G3778" s="1095">
        <f t="shared" si="235"/>
        <v>0</v>
      </c>
      <c r="H3778" s="1090" t="str">
        <f t="shared" ca="1" si="236"/>
        <v/>
      </c>
      <c r="I3778" s="1109"/>
      <c r="J3778" s="1109"/>
      <c r="K3778" s="1112"/>
      <c r="L3778" s="1091"/>
      <c r="M3778" s="1091"/>
      <c r="N3778" s="1091"/>
      <c r="O3778" s="1091"/>
      <c r="P3778" s="1096"/>
      <c r="Q3778" s="1096"/>
      <c r="R3778" s="1096"/>
      <c r="S3778" s="1091"/>
    </row>
    <row r="3779" spans="1:19" x14ac:dyDescent="0.3">
      <c r="A3779" s="1090">
        <v>3774</v>
      </c>
      <c r="B3779" s="1091"/>
      <c r="C3779" s="1091"/>
      <c r="D3779" s="1097"/>
      <c r="E3779" s="1093">
        <f t="shared" si="233"/>
        <v>0</v>
      </c>
      <c r="F3779" s="1094">
        <f t="shared" si="234"/>
        <v>0</v>
      </c>
      <c r="G3779" s="1095">
        <f t="shared" si="235"/>
        <v>0</v>
      </c>
      <c r="H3779" s="1090" t="str">
        <f t="shared" ca="1" si="236"/>
        <v/>
      </c>
      <c r="I3779" s="1109"/>
      <c r="J3779" s="1109"/>
      <c r="K3779" s="1112"/>
      <c r="L3779" s="1091"/>
      <c r="M3779" s="1091"/>
      <c r="N3779" s="1091"/>
      <c r="O3779" s="1091"/>
      <c r="P3779" s="1096"/>
      <c r="Q3779" s="1096"/>
      <c r="R3779" s="1096"/>
      <c r="S3779" s="1091"/>
    </row>
    <row r="3780" spans="1:19" x14ac:dyDescent="0.3">
      <c r="A3780" s="1090">
        <v>3775</v>
      </c>
      <c r="B3780" s="1091"/>
      <c r="C3780" s="1091"/>
      <c r="D3780" s="1097"/>
      <c r="E3780" s="1093">
        <f t="shared" si="233"/>
        <v>0</v>
      </c>
      <c r="F3780" s="1094">
        <f t="shared" si="234"/>
        <v>0</v>
      </c>
      <c r="G3780" s="1095">
        <f t="shared" si="235"/>
        <v>0</v>
      </c>
      <c r="H3780" s="1090" t="str">
        <f t="shared" ca="1" si="236"/>
        <v/>
      </c>
      <c r="I3780" s="1109"/>
      <c r="J3780" s="1109"/>
      <c r="K3780" s="1112"/>
      <c r="L3780" s="1091"/>
      <c r="M3780" s="1091"/>
      <c r="N3780" s="1091"/>
      <c r="O3780" s="1091"/>
      <c r="P3780" s="1096"/>
      <c r="Q3780" s="1096"/>
      <c r="R3780" s="1096"/>
      <c r="S3780" s="1091"/>
    </row>
    <row r="3781" spans="1:19" x14ac:dyDescent="0.3">
      <c r="A3781" s="1090">
        <v>3776</v>
      </c>
      <c r="B3781" s="1091"/>
      <c r="C3781" s="1091"/>
      <c r="D3781" s="1097"/>
      <c r="E3781" s="1093">
        <f t="shared" si="233"/>
        <v>0</v>
      </c>
      <c r="F3781" s="1094">
        <f t="shared" si="234"/>
        <v>0</v>
      </c>
      <c r="G3781" s="1095">
        <f t="shared" si="235"/>
        <v>0</v>
      </c>
      <c r="H3781" s="1090" t="str">
        <f t="shared" ca="1" si="236"/>
        <v/>
      </c>
      <c r="I3781" s="1109"/>
      <c r="J3781" s="1109"/>
      <c r="K3781" s="1112"/>
      <c r="L3781" s="1091"/>
      <c r="M3781" s="1091"/>
      <c r="N3781" s="1091"/>
      <c r="O3781" s="1091"/>
      <c r="P3781" s="1096"/>
      <c r="Q3781" s="1096"/>
      <c r="R3781" s="1096"/>
      <c r="S3781" s="1091"/>
    </row>
    <row r="3782" spans="1:19" x14ac:dyDescent="0.3">
      <c r="A3782" s="1090">
        <v>3777</v>
      </c>
      <c r="B3782" s="1091"/>
      <c r="C3782" s="1091"/>
      <c r="D3782" s="1097"/>
      <c r="E3782" s="1093">
        <f t="shared" si="233"/>
        <v>0</v>
      </c>
      <c r="F3782" s="1094">
        <f t="shared" si="234"/>
        <v>0</v>
      </c>
      <c r="G3782" s="1095">
        <f t="shared" si="235"/>
        <v>0</v>
      </c>
      <c r="H3782" s="1090" t="str">
        <f t="shared" ca="1" si="236"/>
        <v/>
      </c>
      <c r="I3782" s="1109"/>
      <c r="J3782" s="1109"/>
      <c r="K3782" s="1112"/>
      <c r="L3782" s="1091"/>
      <c r="M3782" s="1091"/>
      <c r="N3782" s="1091"/>
      <c r="O3782" s="1091"/>
      <c r="P3782" s="1096"/>
      <c r="Q3782" s="1096"/>
      <c r="R3782" s="1096"/>
      <c r="S3782" s="1091"/>
    </row>
    <row r="3783" spans="1:19" x14ac:dyDescent="0.3">
      <c r="A3783" s="1090">
        <v>3778</v>
      </c>
      <c r="B3783" s="1091"/>
      <c r="C3783" s="1091"/>
      <c r="D3783" s="1097"/>
      <c r="E3783" s="1093">
        <f t="shared" ref="E3783:E3846" si="237">D3783</f>
        <v>0</v>
      </c>
      <c r="F3783" s="1094">
        <f t="shared" ref="F3783:F3846" si="238">D3783</f>
        <v>0</v>
      </c>
      <c r="G3783" s="1095">
        <f t="shared" ref="G3783:G3846" si="239">D3783</f>
        <v>0</v>
      </c>
      <c r="H3783" s="1090" t="str">
        <f t="shared" ref="H3783:H3846" ca="1" si="240">IF(ISBLANK(D3783),"",DATEDIF(G3783,TODAY(),"y"))</f>
        <v/>
      </c>
      <c r="I3783" s="1109"/>
      <c r="J3783" s="1109"/>
      <c r="K3783" s="1112"/>
      <c r="L3783" s="1091"/>
      <c r="M3783" s="1091"/>
      <c r="N3783" s="1091"/>
      <c r="O3783" s="1091"/>
      <c r="P3783" s="1096"/>
      <c r="Q3783" s="1096"/>
      <c r="R3783" s="1096"/>
      <c r="S3783" s="1091"/>
    </row>
    <row r="3784" spans="1:19" x14ac:dyDescent="0.3">
      <c r="A3784" s="1090">
        <v>3779</v>
      </c>
      <c r="B3784" s="1091"/>
      <c r="C3784" s="1091"/>
      <c r="D3784" s="1097"/>
      <c r="E3784" s="1093">
        <f t="shared" si="237"/>
        <v>0</v>
      </c>
      <c r="F3784" s="1094">
        <f t="shared" si="238"/>
        <v>0</v>
      </c>
      <c r="G3784" s="1095">
        <f t="shared" si="239"/>
        <v>0</v>
      </c>
      <c r="H3784" s="1090" t="str">
        <f t="shared" ca="1" si="240"/>
        <v/>
      </c>
      <c r="I3784" s="1109"/>
      <c r="J3784" s="1109"/>
      <c r="K3784" s="1112"/>
      <c r="L3784" s="1091"/>
      <c r="M3784" s="1091"/>
      <c r="N3784" s="1091"/>
      <c r="O3784" s="1091"/>
      <c r="P3784" s="1096"/>
      <c r="Q3784" s="1096"/>
      <c r="R3784" s="1096"/>
      <c r="S3784" s="1091"/>
    </row>
    <row r="3785" spans="1:19" x14ac:dyDescent="0.3">
      <c r="A3785" s="1090">
        <v>3780</v>
      </c>
      <c r="B3785" s="1091"/>
      <c r="C3785" s="1091"/>
      <c r="D3785" s="1097"/>
      <c r="E3785" s="1093">
        <f t="shared" si="237"/>
        <v>0</v>
      </c>
      <c r="F3785" s="1094">
        <f t="shared" si="238"/>
        <v>0</v>
      </c>
      <c r="G3785" s="1095">
        <f t="shared" si="239"/>
        <v>0</v>
      </c>
      <c r="H3785" s="1090" t="str">
        <f t="shared" ca="1" si="240"/>
        <v/>
      </c>
      <c r="I3785" s="1109"/>
      <c r="J3785" s="1109"/>
      <c r="K3785" s="1112"/>
      <c r="L3785" s="1091"/>
      <c r="M3785" s="1091"/>
      <c r="N3785" s="1091"/>
      <c r="O3785" s="1091"/>
      <c r="P3785" s="1096"/>
      <c r="Q3785" s="1096"/>
      <c r="R3785" s="1096"/>
      <c r="S3785" s="1091"/>
    </row>
    <row r="3786" spans="1:19" x14ac:dyDescent="0.3">
      <c r="A3786" s="1090">
        <v>3781</v>
      </c>
      <c r="B3786" s="1091"/>
      <c r="C3786" s="1091"/>
      <c r="D3786" s="1097"/>
      <c r="E3786" s="1093">
        <f t="shared" si="237"/>
        <v>0</v>
      </c>
      <c r="F3786" s="1094">
        <f t="shared" si="238"/>
        <v>0</v>
      </c>
      <c r="G3786" s="1095">
        <f t="shared" si="239"/>
        <v>0</v>
      </c>
      <c r="H3786" s="1090" t="str">
        <f t="shared" ca="1" si="240"/>
        <v/>
      </c>
      <c r="I3786" s="1109"/>
      <c r="J3786" s="1109"/>
      <c r="K3786" s="1112"/>
      <c r="L3786" s="1091"/>
      <c r="M3786" s="1091"/>
      <c r="N3786" s="1091"/>
      <c r="O3786" s="1091"/>
      <c r="P3786" s="1096"/>
      <c r="Q3786" s="1096"/>
      <c r="R3786" s="1096"/>
      <c r="S3786" s="1091"/>
    </row>
    <row r="3787" spans="1:19" x14ac:dyDescent="0.3">
      <c r="A3787" s="1090">
        <v>3782</v>
      </c>
      <c r="B3787" s="1091"/>
      <c r="C3787" s="1091"/>
      <c r="D3787" s="1097"/>
      <c r="E3787" s="1093">
        <f t="shared" si="237"/>
        <v>0</v>
      </c>
      <c r="F3787" s="1094">
        <f t="shared" si="238"/>
        <v>0</v>
      </c>
      <c r="G3787" s="1095">
        <f t="shared" si="239"/>
        <v>0</v>
      </c>
      <c r="H3787" s="1090" t="str">
        <f t="shared" ca="1" si="240"/>
        <v/>
      </c>
      <c r="I3787" s="1109"/>
      <c r="J3787" s="1109"/>
      <c r="K3787" s="1112"/>
      <c r="L3787" s="1091"/>
      <c r="M3787" s="1091"/>
      <c r="N3787" s="1091"/>
      <c r="O3787" s="1091"/>
      <c r="P3787" s="1096"/>
      <c r="Q3787" s="1096"/>
      <c r="R3787" s="1096"/>
      <c r="S3787" s="1091"/>
    </row>
    <row r="3788" spans="1:19" x14ac:dyDescent="0.3">
      <c r="A3788" s="1090">
        <v>3783</v>
      </c>
      <c r="B3788" s="1091"/>
      <c r="C3788" s="1091"/>
      <c r="D3788" s="1097"/>
      <c r="E3788" s="1093">
        <f t="shared" si="237"/>
        <v>0</v>
      </c>
      <c r="F3788" s="1094">
        <f t="shared" si="238"/>
        <v>0</v>
      </c>
      <c r="G3788" s="1095">
        <f t="shared" si="239"/>
        <v>0</v>
      </c>
      <c r="H3788" s="1090" t="str">
        <f t="shared" ca="1" si="240"/>
        <v/>
      </c>
      <c r="I3788" s="1109"/>
      <c r="J3788" s="1109"/>
      <c r="K3788" s="1112"/>
      <c r="L3788" s="1091"/>
      <c r="M3788" s="1091"/>
      <c r="N3788" s="1091"/>
      <c r="O3788" s="1091"/>
      <c r="P3788" s="1096"/>
      <c r="Q3788" s="1096"/>
      <c r="R3788" s="1096"/>
      <c r="S3788" s="1091"/>
    </row>
    <row r="3789" spans="1:19" x14ac:dyDescent="0.3">
      <c r="A3789" s="1090">
        <v>3784</v>
      </c>
      <c r="B3789" s="1091"/>
      <c r="C3789" s="1091"/>
      <c r="D3789" s="1097"/>
      <c r="E3789" s="1093">
        <f t="shared" si="237"/>
        <v>0</v>
      </c>
      <c r="F3789" s="1094">
        <f t="shared" si="238"/>
        <v>0</v>
      </c>
      <c r="G3789" s="1095">
        <f t="shared" si="239"/>
        <v>0</v>
      </c>
      <c r="H3789" s="1090" t="str">
        <f t="shared" ca="1" si="240"/>
        <v/>
      </c>
      <c r="I3789" s="1109"/>
      <c r="J3789" s="1109"/>
      <c r="K3789" s="1112"/>
      <c r="L3789" s="1091"/>
      <c r="M3789" s="1091"/>
      <c r="N3789" s="1091"/>
      <c r="O3789" s="1091"/>
      <c r="P3789" s="1096"/>
      <c r="Q3789" s="1096"/>
      <c r="R3789" s="1096"/>
      <c r="S3789" s="1091"/>
    </row>
    <row r="3790" spans="1:19" x14ac:dyDescent="0.3">
      <c r="A3790" s="1090">
        <v>3785</v>
      </c>
      <c r="B3790" s="1091"/>
      <c r="C3790" s="1091"/>
      <c r="D3790" s="1097"/>
      <c r="E3790" s="1093">
        <f t="shared" si="237"/>
        <v>0</v>
      </c>
      <c r="F3790" s="1094">
        <f t="shared" si="238"/>
        <v>0</v>
      </c>
      <c r="G3790" s="1095">
        <f t="shared" si="239"/>
        <v>0</v>
      </c>
      <c r="H3790" s="1090" t="str">
        <f t="shared" ca="1" si="240"/>
        <v/>
      </c>
      <c r="I3790" s="1109"/>
      <c r="J3790" s="1109"/>
      <c r="K3790" s="1112"/>
      <c r="L3790" s="1091"/>
      <c r="M3790" s="1091"/>
      <c r="N3790" s="1091"/>
      <c r="O3790" s="1091"/>
      <c r="P3790" s="1096"/>
      <c r="Q3790" s="1096"/>
      <c r="R3790" s="1096"/>
      <c r="S3790" s="1091"/>
    </row>
    <row r="3791" spans="1:19" x14ac:dyDescent="0.3">
      <c r="A3791" s="1090">
        <v>3786</v>
      </c>
      <c r="B3791" s="1091"/>
      <c r="C3791" s="1091"/>
      <c r="D3791" s="1097"/>
      <c r="E3791" s="1093">
        <f t="shared" si="237"/>
        <v>0</v>
      </c>
      <c r="F3791" s="1094">
        <f t="shared" si="238"/>
        <v>0</v>
      </c>
      <c r="G3791" s="1095">
        <f t="shared" si="239"/>
        <v>0</v>
      </c>
      <c r="H3791" s="1090" t="str">
        <f t="shared" ca="1" si="240"/>
        <v/>
      </c>
      <c r="I3791" s="1109"/>
      <c r="J3791" s="1109"/>
      <c r="K3791" s="1112"/>
      <c r="L3791" s="1091"/>
      <c r="M3791" s="1091"/>
      <c r="N3791" s="1091"/>
      <c r="O3791" s="1091"/>
      <c r="P3791" s="1096"/>
      <c r="Q3791" s="1096"/>
      <c r="R3791" s="1096"/>
      <c r="S3791" s="1091"/>
    </row>
    <row r="3792" spans="1:19" x14ac:dyDescent="0.3">
      <c r="A3792" s="1090">
        <v>3787</v>
      </c>
      <c r="B3792" s="1091"/>
      <c r="C3792" s="1091"/>
      <c r="D3792" s="1097"/>
      <c r="E3792" s="1093">
        <f t="shared" si="237"/>
        <v>0</v>
      </c>
      <c r="F3792" s="1094">
        <f t="shared" si="238"/>
        <v>0</v>
      </c>
      <c r="G3792" s="1095">
        <f t="shared" si="239"/>
        <v>0</v>
      </c>
      <c r="H3792" s="1090" t="str">
        <f t="shared" ca="1" si="240"/>
        <v/>
      </c>
      <c r="I3792" s="1109"/>
      <c r="J3792" s="1109"/>
      <c r="K3792" s="1112"/>
      <c r="L3792" s="1091"/>
      <c r="M3792" s="1091"/>
      <c r="N3792" s="1091"/>
      <c r="O3792" s="1091"/>
      <c r="P3792" s="1096"/>
      <c r="Q3792" s="1096"/>
      <c r="R3792" s="1096"/>
      <c r="S3792" s="1091"/>
    </row>
    <row r="3793" spans="1:19" x14ac:dyDescent="0.3">
      <c r="A3793" s="1090">
        <v>3788</v>
      </c>
      <c r="B3793" s="1091"/>
      <c r="C3793" s="1091"/>
      <c r="D3793" s="1097"/>
      <c r="E3793" s="1093">
        <f t="shared" si="237"/>
        <v>0</v>
      </c>
      <c r="F3793" s="1094">
        <f t="shared" si="238"/>
        <v>0</v>
      </c>
      <c r="G3793" s="1095">
        <f t="shared" si="239"/>
        <v>0</v>
      </c>
      <c r="H3793" s="1090" t="str">
        <f t="shared" ca="1" si="240"/>
        <v/>
      </c>
      <c r="I3793" s="1109"/>
      <c r="J3793" s="1109"/>
      <c r="K3793" s="1112"/>
      <c r="L3793" s="1091"/>
      <c r="M3793" s="1091"/>
      <c r="N3793" s="1091"/>
      <c r="O3793" s="1091"/>
      <c r="P3793" s="1096"/>
      <c r="Q3793" s="1096"/>
      <c r="R3793" s="1096"/>
      <c r="S3793" s="1091"/>
    </row>
    <row r="3794" spans="1:19" x14ac:dyDescent="0.3">
      <c r="A3794" s="1090">
        <v>3789</v>
      </c>
      <c r="B3794" s="1091"/>
      <c r="C3794" s="1091"/>
      <c r="D3794" s="1097"/>
      <c r="E3794" s="1093">
        <f t="shared" si="237"/>
        <v>0</v>
      </c>
      <c r="F3794" s="1094">
        <f t="shared" si="238"/>
        <v>0</v>
      </c>
      <c r="G3794" s="1095">
        <f t="shared" si="239"/>
        <v>0</v>
      </c>
      <c r="H3794" s="1090" t="str">
        <f t="shared" ca="1" si="240"/>
        <v/>
      </c>
      <c r="I3794" s="1109"/>
      <c r="J3794" s="1109"/>
      <c r="K3794" s="1112"/>
      <c r="L3794" s="1091"/>
      <c r="M3794" s="1091"/>
      <c r="N3794" s="1091"/>
      <c r="O3794" s="1091"/>
      <c r="P3794" s="1096"/>
      <c r="Q3794" s="1096"/>
      <c r="R3794" s="1096"/>
      <c r="S3794" s="1091"/>
    </row>
    <row r="3795" spans="1:19" x14ac:dyDescent="0.3">
      <c r="A3795" s="1090">
        <v>3790</v>
      </c>
      <c r="B3795" s="1091"/>
      <c r="C3795" s="1091"/>
      <c r="D3795" s="1097"/>
      <c r="E3795" s="1093">
        <f t="shared" si="237"/>
        <v>0</v>
      </c>
      <c r="F3795" s="1094">
        <f t="shared" si="238"/>
        <v>0</v>
      </c>
      <c r="G3795" s="1095">
        <f t="shared" si="239"/>
        <v>0</v>
      </c>
      <c r="H3795" s="1090" t="str">
        <f t="shared" ca="1" si="240"/>
        <v/>
      </c>
      <c r="I3795" s="1109"/>
      <c r="J3795" s="1109"/>
      <c r="K3795" s="1112"/>
      <c r="L3795" s="1091"/>
      <c r="M3795" s="1091"/>
      <c r="N3795" s="1091"/>
      <c r="O3795" s="1091"/>
      <c r="P3795" s="1096"/>
      <c r="Q3795" s="1096"/>
      <c r="R3795" s="1096"/>
      <c r="S3795" s="1091"/>
    </row>
    <row r="3796" spans="1:19" x14ac:dyDescent="0.3">
      <c r="A3796" s="1090">
        <v>3791</v>
      </c>
      <c r="B3796" s="1091"/>
      <c r="C3796" s="1091"/>
      <c r="D3796" s="1097"/>
      <c r="E3796" s="1093">
        <f t="shared" si="237"/>
        <v>0</v>
      </c>
      <c r="F3796" s="1094">
        <f t="shared" si="238"/>
        <v>0</v>
      </c>
      <c r="G3796" s="1095">
        <f t="shared" si="239"/>
        <v>0</v>
      </c>
      <c r="H3796" s="1090" t="str">
        <f t="shared" ca="1" si="240"/>
        <v/>
      </c>
      <c r="I3796" s="1109"/>
      <c r="J3796" s="1109"/>
      <c r="K3796" s="1112"/>
      <c r="L3796" s="1091"/>
      <c r="M3796" s="1091"/>
      <c r="N3796" s="1091"/>
      <c r="O3796" s="1091"/>
      <c r="P3796" s="1096"/>
      <c r="Q3796" s="1096"/>
      <c r="R3796" s="1096"/>
      <c r="S3796" s="1091"/>
    </row>
    <row r="3797" spans="1:19" x14ac:dyDescent="0.3">
      <c r="A3797" s="1090">
        <v>3792</v>
      </c>
      <c r="B3797" s="1091"/>
      <c r="C3797" s="1091"/>
      <c r="D3797" s="1097"/>
      <c r="E3797" s="1093">
        <f t="shared" si="237"/>
        <v>0</v>
      </c>
      <c r="F3797" s="1094">
        <f t="shared" si="238"/>
        <v>0</v>
      </c>
      <c r="G3797" s="1095">
        <f t="shared" si="239"/>
        <v>0</v>
      </c>
      <c r="H3797" s="1090" t="str">
        <f t="shared" ca="1" si="240"/>
        <v/>
      </c>
      <c r="I3797" s="1109"/>
      <c r="J3797" s="1109"/>
      <c r="K3797" s="1112"/>
      <c r="L3797" s="1091"/>
      <c r="M3797" s="1091"/>
      <c r="N3797" s="1091"/>
      <c r="O3797" s="1091"/>
      <c r="P3797" s="1096"/>
      <c r="Q3797" s="1096"/>
      <c r="R3797" s="1096"/>
      <c r="S3797" s="1091"/>
    </row>
    <row r="3798" spans="1:19" x14ac:dyDescent="0.3">
      <c r="A3798" s="1090">
        <v>3793</v>
      </c>
      <c r="B3798" s="1091"/>
      <c r="C3798" s="1091"/>
      <c r="D3798" s="1097"/>
      <c r="E3798" s="1093">
        <f t="shared" si="237"/>
        <v>0</v>
      </c>
      <c r="F3798" s="1094">
        <f t="shared" si="238"/>
        <v>0</v>
      </c>
      <c r="G3798" s="1095">
        <f t="shared" si="239"/>
        <v>0</v>
      </c>
      <c r="H3798" s="1090" t="str">
        <f t="shared" ca="1" si="240"/>
        <v/>
      </c>
      <c r="I3798" s="1109"/>
      <c r="J3798" s="1109"/>
      <c r="K3798" s="1112"/>
      <c r="L3798" s="1091"/>
      <c r="M3798" s="1091"/>
      <c r="N3798" s="1091"/>
      <c r="O3798" s="1091"/>
      <c r="P3798" s="1096"/>
      <c r="Q3798" s="1096"/>
      <c r="R3798" s="1096"/>
      <c r="S3798" s="1091"/>
    </row>
    <row r="3799" spans="1:19" x14ac:dyDescent="0.3">
      <c r="A3799" s="1090">
        <v>3794</v>
      </c>
      <c r="B3799" s="1091"/>
      <c r="C3799" s="1091"/>
      <c r="D3799" s="1097"/>
      <c r="E3799" s="1093">
        <f t="shared" si="237"/>
        <v>0</v>
      </c>
      <c r="F3799" s="1094">
        <f t="shared" si="238"/>
        <v>0</v>
      </c>
      <c r="G3799" s="1095">
        <f t="shared" si="239"/>
        <v>0</v>
      </c>
      <c r="H3799" s="1090" t="str">
        <f t="shared" ca="1" si="240"/>
        <v/>
      </c>
      <c r="I3799" s="1109"/>
      <c r="J3799" s="1109"/>
      <c r="K3799" s="1112"/>
      <c r="L3799" s="1091"/>
      <c r="M3799" s="1091"/>
      <c r="N3799" s="1091"/>
      <c r="O3799" s="1091"/>
      <c r="P3799" s="1096"/>
      <c r="Q3799" s="1096"/>
      <c r="R3799" s="1096"/>
      <c r="S3799" s="1091"/>
    </row>
    <row r="3800" spans="1:19" x14ac:dyDescent="0.3">
      <c r="A3800" s="1090">
        <v>3795</v>
      </c>
      <c r="B3800" s="1091"/>
      <c r="C3800" s="1091"/>
      <c r="D3800" s="1097"/>
      <c r="E3800" s="1093">
        <f t="shared" si="237"/>
        <v>0</v>
      </c>
      <c r="F3800" s="1094">
        <f t="shared" si="238"/>
        <v>0</v>
      </c>
      <c r="G3800" s="1095">
        <f t="shared" si="239"/>
        <v>0</v>
      </c>
      <c r="H3800" s="1090" t="str">
        <f t="shared" ca="1" si="240"/>
        <v/>
      </c>
      <c r="I3800" s="1109"/>
      <c r="J3800" s="1109"/>
      <c r="K3800" s="1112"/>
      <c r="L3800" s="1091"/>
      <c r="M3800" s="1091"/>
      <c r="N3800" s="1091"/>
      <c r="O3800" s="1091"/>
      <c r="P3800" s="1096"/>
      <c r="Q3800" s="1096"/>
      <c r="R3800" s="1096"/>
      <c r="S3800" s="1091"/>
    </row>
    <row r="3801" spans="1:19" x14ac:dyDescent="0.3">
      <c r="A3801" s="1090">
        <v>3796</v>
      </c>
      <c r="B3801" s="1091"/>
      <c r="C3801" s="1091"/>
      <c r="D3801" s="1097"/>
      <c r="E3801" s="1093">
        <f t="shared" si="237"/>
        <v>0</v>
      </c>
      <c r="F3801" s="1094">
        <f t="shared" si="238"/>
        <v>0</v>
      </c>
      <c r="G3801" s="1095">
        <f t="shared" si="239"/>
        <v>0</v>
      </c>
      <c r="H3801" s="1090" t="str">
        <f t="shared" ca="1" si="240"/>
        <v/>
      </c>
      <c r="I3801" s="1109"/>
      <c r="J3801" s="1109"/>
      <c r="K3801" s="1112"/>
      <c r="L3801" s="1091"/>
      <c r="M3801" s="1091"/>
      <c r="N3801" s="1091"/>
      <c r="O3801" s="1091"/>
      <c r="P3801" s="1096"/>
      <c r="Q3801" s="1096"/>
      <c r="R3801" s="1096"/>
      <c r="S3801" s="1091"/>
    </row>
    <row r="3802" spans="1:19" x14ac:dyDescent="0.3">
      <c r="A3802" s="1090">
        <v>3797</v>
      </c>
      <c r="B3802" s="1091"/>
      <c r="C3802" s="1091"/>
      <c r="D3802" s="1097"/>
      <c r="E3802" s="1093">
        <f t="shared" si="237"/>
        <v>0</v>
      </c>
      <c r="F3802" s="1094">
        <f t="shared" si="238"/>
        <v>0</v>
      </c>
      <c r="G3802" s="1095">
        <f t="shared" si="239"/>
        <v>0</v>
      </c>
      <c r="H3802" s="1090" t="str">
        <f t="shared" ca="1" si="240"/>
        <v/>
      </c>
      <c r="I3802" s="1109"/>
      <c r="J3802" s="1109"/>
      <c r="K3802" s="1112"/>
      <c r="L3802" s="1091"/>
      <c r="M3802" s="1091"/>
      <c r="N3802" s="1091"/>
      <c r="O3802" s="1091"/>
      <c r="P3802" s="1096"/>
      <c r="Q3802" s="1096"/>
      <c r="R3802" s="1096"/>
      <c r="S3802" s="1091"/>
    </row>
    <row r="3803" spans="1:19" x14ac:dyDescent="0.3">
      <c r="A3803" s="1090">
        <v>3798</v>
      </c>
      <c r="B3803" s="1091"/>
      <c r="C3803" s="1091"/>
      <c r="D3803" s="1097"/>
      <c r="E3803" s="1093">
        <f t="shared" si="237"/>
        <v>0</v>
      </c>
      <c r="F3803" s="1094">
        <f t="shared" si="238"/>
        <v>0</v>
      </c>
      <c r="G3803" s="1095">
        <f t="shared" si="239"/>
        <v>0</v>
      </c>
      <c r="H3803" s="1090" t="str">
        <f t="shared" ca="1" si="240"/>
        <v/>
      </c>
      <c r="I3803" s="1109"/>
      <c r="J3803" s="1109"/>
      <c r="K3803" s="1112"/>
      <c r="L3803" s="1091"/>
      <c r="M3803" s="1091"/>
      <c r="N3803" s="1091"/>
      <c r="O3803" s="1091"/>
      <c r="P3803" s="1096"/>
      <c r="Q3803" s="1096"/>
      <c r="R3803" s="1096"/>
      <c r="S3803" s="1091"/>
    </row>
    <row r="3804" spans="1:19" x14ac:dyDescent="0.3">
      <c r="A3804" s="1090">
        <v>3799</v>
      </c>
      <c r="B3804" s="1091"/>
      <c r="C3804" s="1091"/>
      <c r="D3804" s="1097"/>
      <c r="E3804" s="1093">
        <f t="shared" si="237"/>
        <v>0</v>
      </c>
      <c r="F3804" s="1094">
        <f t="shared" si="238"/>
        <v>0</v>
      </c>
      <c r="G3804" s="1095">
        <f t="shared" si="239"/>
        <v>0</v>
      </c>
      <c r="H3804" s="1090" t="str">
        <f t="shared" ca="1" si="240"/>
        <v/>
      </c>
      <c r="I3804" s="1109"/>
      <c r="J3804" s="1109"/>
      <c r="K3804" s="1112"/>
      <c r="L3804" s="1091"/>
      <c r="M3804" s="1091"/>
      <c r="N3804" s="1091"/>
      <c r="O3804" s="1091"/>
      <c r="P3804" s="1096"/>
      <c r="Q3804" s="1096"/>
      <c r="R3804" s="1096"/>
      <c r="S3804" s="1091"/>
    </row>
    <row r="3805" spans="1:19" x14ac:dyDescent="0.3">
      <c r="A3805" s="1090">
        <v>3800</v>
      </c>
      <c r="B3805" s="1091"/>
      <c r="C3805" s="1091"/>
      <c r="D3805" s="1097"/>
      <c r="E3805" s="1093">
        <f t="shared" si="237"/>
        <v>0</v>
      </c>
      <c r="F3805" s="1094">
        <f t="shared" si="238"/>
        <v>0</v>
      </c>
      <c r="G3805" s="1095">
        <f t="shared" si="239"/>
        <v>0</v>
      </c>
      <c r="H3805" s="1090" t="str">
        <f t="shared" ca="1" si="240"/>
        <v/>
      </c>
      <c r="I3805" s="1109"/>
      <c r="J3805" s="1109"/>
      <c r="K3805" s="1112"/>
      <c r="L3805" s="1091"/>
      <c r="M3805" s="1091"/>
      <c r="N3805" s="1091"/>
      <c r="O3805" s="1091"/>
      <c r="P3805" s="1096"/>
      <c r="Q3805" s="1096"/>
      <c r="R3805" s="1096"/>
      <c r="S3805" s="1091"/>
    </row>
    <row r="3806" spans="1:19" x14ac:dyDescent="0.3">
      <c r="A3806" s="1090">
        <v>3801</v>
      </c>
      <c r="B3806" s="1091"/>
      <c r="C3806" s="1091"/>
      <c r="D3806" s="1097"/>
      <c r="E3806" s="1093">
        <f t="shared" si="237"/>
        <v>0</v>
      </c>
      <c r="F3806" s="1094">
        <f t="shared" si="238"/>
        <v>0</v>
      </c>
      <c r="G3806" s="1095">
        <f t="shared" si="239"/>
        <v>0</v>
      </c>
      <c r="H3806" s="1090" t="str">
        <f t="shared" ca="1" si="240"/>
        <v/>
      </c>
      <c r="I3806" s="1109"/>
      <c r="J3806" s="1109"/>
      <c r="K3806" s="1112"/>
      <c r="L3806" s="1091"/>
      <c r="M3806" s="1091"/>
      <c r="N3806" s="1091"/>
      <c r="O3806" s="1091"/>
      <c r="P3806" s="1096"/>
      <c r="Q3806" s="1096"/>
      <c r="R3806" s="1096"/>
      <c r="S3806" s="1091"/>
    </row>
    <row r="3807" spans="1:19" x14ac:dyDescent="0.3">
      <c r="A3807" s="1090">
        <v>3802</v>
      </c>
      <c r="B3807" s="1091"/>
      <c r="C3807" s="1091"/>
      <c r="D3807" s="1097"/>
      <c r="E3807" s="1093">
        <f t="shared" si="237"/>
        <v>0</v>
      </c>
      <c r="F3807" s="1094">
        <f t="shared" si="238"/>
        <v>0</v>
      </c>
      <c r="G3807" s="1095">
        <f t="shared" si="239"/>
        <v>0</v>
      </c>
      <c r="H3807" s="1090" t="str">
        <f t="shared" ca="1" si="240"/>
        <v/>
      </c>
      <c r="I3807" s="1109"/>
      <c r="J3807" s="1109"/>
      <c r="K3807" s="1112"/>
      <c r="L3807" s="1091"/>
      <c r="M3807" s="1091"/>
      <c r="N3807" s="1091"/>
      <c r="O3807" s="1091"/>
      <c r="P3807" s="1096"/>
      <c r="Q3807" s="1096"/>
      <c r="R3807" s="1096"/>
      <c r="S3807" s="1091"/>
    </row>
    <row r="3808" spans="1:19" x14ac:dyDescent="0.3">
      <c r="A3808" s="1090">
        <v>3803</v>
      </c>
      <c r="B3808" s="1091"/>
      <c r="C3808" s="1091"/>
      <c r="D3808" s="1097"/>
      <c r="E3808" s="1093">
        <f t="shared" si="237"/>
        <v>0</v>
      </c>
      <c r="F3808" s="1094">
        <f t="shared" si="238"/>
        <v>0</v>
      </c>
      <c r="G3808" s="1095">
        <f t="shared" si="239"/>
        <v>0</v>
      </c>
      <c r="H3808" s="1090" t="str">
        <f t="shared" ca="1" si="240"/>
        <v/>
      </c>
      <c r="I3808" s="1109"/>
      <c r="J3808" s="1109"/>
      <c r="K3808" s="1112"/>
      <c r="L3808" s="1091"/>
      <c r="M3808" s="1091"/>
      <c r="N3808" s="1091"/>
      <c r="O3808" s="1091"/>
      <c r="P3808" s="1096"/>
      <c r="Q3808" s="1096"/>
      <c r="R3808" s="1096"/>
      <c r="S3808" s="1091"/>
    </row>
    <row r="3809" spans="1:19" x14ac:dyDescent="0.3">
      <c r="A3809" s="1090">
        <v>3804</v>
      </c>
      <c r="B3809" s="1091"/>
      <c r="C3809" s="1091"/>
      <c r="D3809" s="1097"/>
      <c r="E3809" s="1093">
        <f t="shared" si="237"/>
        <v>0</v>
      </c>
      <c r="F3809" s="1094">
        <f t="shared" si="238"/>
        <v>0</v>
      </c>
      <c r="G3809" s="1095">
        <f t="shared" si="239"/>
        <v>0</v>
      </c>
      <c r="H3809" s="1090" t="str">
        <f t="shared" ca="1" si="240"/>
        <v/>
      </c>
      <c r="I3809" s="1109"/>
      <c r="J3809" s="1109"/>
      <c r="K3809" s="1112"/>
      <c r="L3809" s="1091"/>
      <c r="M3809" s="1091"/>
      <c r="N3809" s="1091"/>
      <c r="O3809" s="1091"/>
      <c r="P3809" s="1096"/>
      <c r="Q3809" s="1096"/>
      <c r="R3809" s="1096"/>
      <c r="S3809" s="1091"/>
    </row>
    <row r="3810" spans="1:19" x14ac:dyDescent="0.3">
      <c r="A3810" s="1090">
        <v>3805</v>
      </c>
      <c r="B3810" s="1091"/>
      <c r="C3810" s="1091"/>
      <c r="D3810" s="1097"/>
      <c r="E3810" s="1093">
        <f t="shared" si="237"/>
        <v>0</v>
      </c>
      <c r="F3810" s="1094">
        <f t="shared" si="238"/>
        <v>0</v>
      </c>
      <c r="G3810" s="1095">
        <f t="shared" si="239"/>
        <v>0</v>
      </c>
      <c r="H3810" s="1090" t="str">
        <f t="shared" ca="1" si="240"/>
        <v/>
      </c>
      <c r="I3810" s="1109"/>
      <c r="J3810" s="1109"/>
      <c r="K3810" s="1112"/>
      <c r="L3810" s="1091"/>
      <c r="M3810" s="1091"/>
      <c r="N3810" s="1091"/>
      <c r="O3810" s="1091"/>
      <c r="P3810" s="1096"/>
      <c r="Q3810" s="1096"/>
      <c r="R3810" s="1096"/>
      <c r="S3810" s="1091"/>
    </row>
    <row r="3811" spans="1:19" x14ac:dyDescent="0.3">
      <c r="A3811" s="1090">
        <v>3806</v>
      </c>
      <c r="B3811" s="1091"/>
      <c r="C3811" s="1091"/>
      <c r="D3811" s="1097"/>
      <c r="E3811" s="1093">
        <f t="shared" si="237"/>
        <v>0</v>
      </c>
      <c r="F3811" s="1094">
        <f t="shared" si="238"/>
        <v>0</v>
      </c>
      <c r="G3811" s="1095">
        <f t="shared" si="239"/>
        <v>0</v>
      </c>
      <c r="H3811" s="1090" t="str">
        <f t="shared" ca="1" si="240"/>
        <v/>
      </c>
      <c r="I3811" s="1109"/>
      <c r="J3811" s="1109"/>
      <c r="K3811" s="1112"/>
      <c r="L3811" s="1091"/>
      <c r="M3811" s="1091"/>
      <c r="N3811" s="1091"/>
      <c r="O3811" s="1091"/>
      <c r="P3811" s="1096"/>
      <c r="Q3811" s="1096"/>
      <c r="R3811" s="1096"/>
      <c r="S3811" s="1091"/>
    </row>
    <row r="3812" spans="1:19" x14ac:dyDescent="0.3">
      <c r="A3812" s="1090">
        <v>3807</v>
      </c>
      <c r="B3812" s="1091"/>
      <c r="C3812" s="1091"/>
      <c r="D3812" s="1097"/>
      <c r="E3812" s="1093">
        <f t="shared" si="237"/>
        <v>0</v>
      </c>
      <c r="F3812" s="1094">
        <f t="shared" si="238"/>
        <v>0</v>
      </c>
      <c r="G3812" s="1095">
        <f t="shared" si="239"/>
        <v>0</v>
      </c>
      <c r="H3812" s="1090" t="str">
        <f t="shared" ca="1" si="240"/>
        <v/>
      </c>
      <c r="I3812" s="1109"/>
      <c r="J3812" s="1109"/>
      <c r="K3812" s="1112"/>
      <c r="L3812" s="1091"/>
      <c r="M3812" s="1091"/>
      <c r="N3812" s="1091"/>
      <c r="O3812" s="1091"/>
      <c r="P3812" s="1096"/>
      <c r="Q3812" s="1096"/>
      <c r="R3812" s="1096"/>
      <c r="S3812" s="1091"/>
    </row>
    <row r="3813" spans="1:19" x14ac:dyDescent="0.3">
      <c r="A3813" s="1090">
        <v>3808</v>
      </c>
      <c r="B3813" s="1091"/>
      <c r="C3813" s="1091"/>
      <c r="D3813" s="1097"/>
      <c r="E3813" s="1093">
        <f t="shared" si="237"/>
        <v>0</v>
      </c>
      <c r="F3813" s="1094">
        <f t="shared" si="238"/>
        <v>0</v>
      </c>
      <c r="G3813" s="1095">
        <f t="shared" si="239"/>
        <v>0</v>
      </c>
      <c r="H3813" s="1090" t="str">
        <f t="shared" ca="1" si="240"/>
        <v/>
      </c>
      <c r="I3813" s="1109"/>
      <c r="J3813" s="1109"/>
      <c r="K3813" s="1112"/>
      <c r="L3813" s="1091"/>
      <c r="M3813" s="1091"/>
      <c r="N3813" s="1091"/>
      <c r="O3813" s="1091"/>
      <c r="P3813" s="1096"/>
      <c r="Q3813" s="1096"/>
      <c r="R3813" s="1096"/>
      <c r="S3813" s="1091"/>
    </row>
    <row r="3814" spans="1:19" x14ac:dyDescent="0.3">
      <c r="A3814" s="1090">
        <v>3809</v>
      </c>
      <c r="B3814" s="1091"/>
      <c r="C3814" s="1091"/>
      <c r="D3814" s="1097"/>
      <c r="E3814" s="1093">
        <f t="shared" si="237"/>
        <v>0</v>
      </c>
      <c r="F3814" s="1094">
        <f t="shared" si="238"/>
        <v>0</v>
      </c>
      <c r="G3814" s="1095">
        <f t="shared" si="239"/>
        <v>0</v>
      </c>
      <c r="H3814" s="1090" t="str">
        <f t="shared" ca="1" si="240"/>
        <v/>
      </c>
      <c r="I3814" s="1109"/>
      <c r="J3814" s="1109"/>
      <c r="K3814" s="1112"/>
      <c r="L3814" s="1091"/>
      <c r="M3814" s="1091"/>
      <c r="N3814" s="1091"/>
      <c r="O3814" s="1091"/>
      <c r="P3814" s="1096"/>
      <c r="Q3814" s="1096"/>
      <c r="R3814" s="1096"/>
      <c r="S3814" s="1091"/>
    </row>
    <row r="3815" spans="1:19" x14ac:dyDescent="0.3">
      <c r="A3815" s="1090">
        <v>3810</v>
      </c>
      <c r="B3815" s="1091"/>
      <c r="C3815" s="1091"/>
      <c r="D3815" s="1097"/>
      <c r="E3815" s="1093">
        <f t="shared" si="237"/>
        <v>0</v>
      </c>
      <c r="F3815" s="1094">
        <f t="shared" si="238"/>
        <v>0</v>
      </c>
      <c r="G3815" s="1095">
        <f t="shared" si="239"/>
        <v>0</v>
      </c>
      <c r="H3815" s="1090" t="str">
        <f t="shared" ca="1" si="240"/>
        <v/>
      </c>
      <c r="I3815" s="1109"/>
      <c r="J3815" s="1109"/>
      <c r="K3815" s="1112"/>
      <c r="L3815" s="1091"/>
      <c r="M3815" s="1091"/>
      <c r="N3815" s="1091"/>
      <c r="O3815" s="1091"/>
      <c r="P3815" s="1096"/>
      <c r="Q3815" s="1096"/>
      <c r="R3815" s="1096"/>
      <c r="S3815" s="1091"/>
    </row>
    <row r="3816" spans="1:19" x14ac:dyDescent="0.3">
      <c r="A3816" s="1090">
        <v>3811</v>
      </c>
      <c r="B3816" s="1091"/>
      <c r="C3816" s="1091"/>
      <c r="D3816" s="1097"/>
      <c r="E3816" s="1093">
        <f t="shared" si="237"/>
        <v>0</v>
      </c>
      <c r="F3816" s="1094">
        <f t="shared" si="238"/>
        <v>0</v>
      </c>
      <c r="G3816" s="1095">
        <f t="shared" si="239"/>
        <v>0</v>
      </c>
      <c r="H3816" s="1090" t="str">
        <f t="shared" ca="1" si="240"/>
        <v/>
      </c>
      <c r="I3816" s="1109"/>
      <c r="J3816" s="1109"/>
      <c r="K3816" s="1112"/>
      <c r="L3816" s="1091"/>
      <c r="M3816" s="1091"/>
      <c r="N3816" s="1091"/>
      <c r="O3816" s="1091"/>
      <c r="P3816" s="1096"/>
      <c r="Q3816" s="1096"/>
      <c r="R3816" s="1096"/>
      <c r="S3816" s="1091"/>
    </row>
    <row r="3817" spans="1:19" x14ac:dyDescent="0.3">
      <c r="A3817" s="1090">
        <v>3812</v>
      </c>
      <c r="B3817" s="1091"/>
      <c r="C3817" s="1091"/>
      <c r="D3817" s="1097"/>
      <c r="E3817" s="1093">
        <f t="shared" si="237"/>
        <v>0</v>
      </c>
      <c r="F3817" s="1094">
        <f t="shared" si="238"/>
        <v>0</v>
      </c>
      <c r="G3817" s="1095">
        <f t="shared" si="239"/>
        <v>0</v>
      </c>
      <c r="H3817" s="1090" t="str">
        <f t="shared" ca="1" si="240"/>
        <v/>
      </c>
      <c r="I3817" s="1109"/>
      <c r="J3817" s="1109"/>
      <c r="K3817" s="1112"/>
      <c r="L3817" s="1091"/>
      <c r="M3817" s="1091"/>
      <c r="N3817" s="1091"/>
      <c r="O3817" s="1091"/>
      <c r="P3817" s="1096"/>
      <c r="Q3817" s="1096"/>
      <c r="R3817" s="1096"/>
      <c r="S3817" s="1091"/>
    </row>
    <row r="3818" spans="1:19" x14ac:dyDescent="0.3">
      <c r="A3818" s="1090">
        <v>3813</v>
      </c>
      <c r="B3818" s="1091"/>
      <c r="C3818" s="1091"/>
      <c r="D3818" s="1097"/>
      <c r="E3818" s="1093">
        <f t="shared" si="237"/>
        <v>0</v>
      </c>
      <c r="F3818" s="1094">
        <f t="shared" si="238"/>
        <v>0</v>
      </c>
      <c r="G3818" s="1095">
        <f t="shared" si="239"/>
        <v>0</v>
      </c>
      <c r="H3818" s="1090" t="str">
        <f t="shared" ca="1" si="240"/>
        <v/>
      </c>
      <c r="I3818" s="1109"/>
      <c r="J3818" s="1109"/>
      <c r="K3818" s="1112"/>
      <c r="L3818" s="1091"/>
      <c r="M3818" s="1091"/>
      <c r="N3818" s="1091"/>
      <c r="O3818" s="1091"/>
      <c r="P3818" s="1096"/>
      <c r="Q3818" s="1096"/>
      <c r="R3818" s="1096"/>
      <c r="S3818" s="1091"/>
    </row>
    <row r="3819" spans="1:19" x14ac:dyDescent="0.3">
      <c r="A3819" s="1090">
        <v>3814</v>
      </c>
      <c r="B3819" s="1091"/>
      <c r="C3819" s="1091"/>
      <c r="D3819" s="1097"/>
      <c r="E3819" s="1093">
        <f t="shared" si="237"/>
        <v>0</v>
      </c>
      <c r="F3819" s="1094">
        <f t="shared" si="238"/>
        <v>0</v>
      </c>
      <c r="G3819" s="1095">
        <f t="shared" si="239"/>
        <v>0</v>
      </c>
      <c r="H3819" s="1090" t="str">
        <f t="shared" ca="1" si="240"/>
        <v/>
      </c>
      <c r="I3819" s="1109"/>
      <c r="J3819" s="1109"/>
      <c r="K3819" s="1112"/>
      <c r="L3819" s="1091"/>
      <c r="M3819" s="1091"/>
      <c r="N3819" s="1091"/>
      <c r="O3819" s="1091"/>
      <c r="P3819" s="1096"/>
      <c r="Q3819" s="1096"/>
      <c r="R3819" s="1096"/>
      <c r="S3819" s="1091"/>
    </row>
    <row r="3820" spans="1:19" x14ac:dyDescent="0.3">
      <c r="A3820" s="1090">
        <v>3815</v>
      </c>
      <c r="B3820" s="1091"/>
      <c r="C3820" s="1091"/>
      <c r="D3820" s="1097"/>
      <c r="E3820" s="1093">
        <f t="shared" si="237"/>
        <v>0</v>
      </c>
      <c r="F3820" s="1094">
        <f t="shared" si="238"/>
        <v>0</v>
      </c>
      <c r="G3820" s="1095">
        <f t="shared" si="239"/>
        <v>0</v>
      </c>
      <c r="H3820" s="1090" t="str">
        <f t="shared" ca="1" si="240"/>
        <v/>
      </c>
      <c r="I3820" s="1109"/>
      <c r="J3820" s="1109"/>
      <c r="K3820" s="1112"/>
      <c r="L3820" s="1091"/>
      <c r="M3820" s="1091"/>
      <c r="N3820" s="1091"/>
      <c r="O3820" s="1091"/>
      <c r="P3820" s="1096"/>
      <c r="Q3820" s="1096"/>
      <c r="R3820" s="1096"/>
      <c r="S3820" s="1091"/>
    </row>
    <row r="3821" spans="1:19" x14ac:dyDescent="0.3">
      <c r="A3821" s="1090">
        <v>3816</v>
      </c>
      <c r="B3821" s="1091"/>
      <c r="C3821" s="1091"/>
      <c r="D3821" s="1097"/>
      <c r="E3821" s="1093">
        <f t="shared" si="237"/>
        <v>0</v>
      </c>
      <c r="F3821" s="1094">
        <f t="shared" si="238"/>
        <v>0</v>
      </c>
      <c r="G3821" s="1095">
        <f t="shared" si="239"/>
        <v>0</v>
      </c>
      <c r="H3821" s="1090" t="str">
        <f t="shared" ca="1" si="240"/>
        <v/>
      </c>
      <c r="I3821" s="1109"/>
      <c r="J3821" s="1109"/>
      <c r="K3821" s="1112"/>
      <c r="L3821" s="1091"/>
      <c r="M3821" s="1091"/>
      <c r="N3821" s="1091"/>
      <c r="O3821" s="1091"/>
      <c r="P3821" s="1096"/>
      <c r="Q3821" s="1096"/>
      <c r="R3821" s="1096"/>
      <c r="S3821" s="1091"/>
    </row>
    <row r="3822" spans="1:19" x14ac:dyDescent="0.3">
      <c r="A3822" s="1090">
        <v>3817</v>
      </c>
      <c r="B3822" s="1091"/>
      <c r="C3822" s="1091"/>
      <c r="D3822" s="1097"/>
      <c r="E3822" s="1093">
        <f t="shared" si="237"/>
        <v>0</v>
      </c>
      <c r="F3822" s="1094">
        <f t="shared" si="238"/>
        <v>0</v>
      </c>
      <c r="G3822" s="1095">
        <f t="shared" si="239"/>
        <v>0</v>
      </c>
      <c r="H3822" s="1090" t="str">
        <f t="shared" ca="1" si="240"/>
        <v/>
      </c>
      <c r="I3822" s="1109"/>
      <c r="J3822" s="1109"/>
      <c r="K3822" s="1112"/>
      <c r="L3822" s="1091"/>
      <c r="M3822" s="1091"/>
      <c r="N3822" s="1091"/>
      <c r="O3822" s="1091"/>
      <c r="P3822" s="1096"/>
      <c r="Q3822" s="1096"/>
      <c r="R3822" s="1096"/>
      <c r="S3822" s="1091"/>
    </row>
    <row r="3823" spans="1:19" x14ac:dyDescent="0.3">
      <c r="A3823" s="1090">
        <v>3818</v>
      </c>
      <c r="B3823" s="1091"/>
      <c r="C3823" s="1091"/>
      <c r="D3823" s="1097"/>
      <c r="E3823" s="1093">
        <f t="shared" si="237"/>
        <v>0</v>
      </c>
      <c r="F3823" s="1094">
        <f t="shared" si="238"/>
        <v>0</v>
      </c>
      <c r="G3823" s="1095">
        <f t="shared" si="239"/>
        <v>0</v>
      </c>
      <c r="H3823" s="1090" t="str">
        <f t="shared" ca="1" si="240"/>
        <v/>
      </c>
      <c r="I3823" s="1109"/>
      <c r="J3823" s="1109"/>
      <c r="K3823" s="1112"/>
      <c r="L3823" s="1091"/>
      <c r="M3823" s="1091"/>
      <c r="N3823" s="1091"/>
      <c r="O3823" s="1091"/>
      <c r="P3823" s="1096"/>
      <c r="Q3823" s="1096"/>
      <c r="R3823" s="1096"/>
      <c r="S3823" s="1091"/>
    </row>
    <row r="3824" spans="1:19" x14ac:dyDescent="0.3">
      <c r="A3824" s="1090">
        <v>3819</v>
      </c>
      <c r="B3824" s="1091"/>
      <c r="C3824" s="1091"/>
      <c r="D3824" s="1097"/>
      <c r="E3824" s="1093">
        <f t="shared" si="237"/>
        <v>0</v>
      </c>
      <c r="F3824" s="1094">
        <f t="shared" si="238"/>
        <v>0</v>
      </c>
      <c r="G3824" s="1095">
        <f t="shared" si="239"/>
        <v>0</v>
      </c>
      <c r="H3824" s="1090" t="str">
        <f t="shared" ca="1" si="240"/>
        <v/>
      </c>
      <c r="I3824" s="1109"/>
      <c r="J3824" s="1109"/>
      <c r="K3824" s="1112"/>
      <c r="L3824" s="1091"/>
      <c r="M3824" s="1091"/>
      <c r="N3824" s="1091"/>
      <c r="O3824" s="1091"/>
      <c r="P3824" s="1096"/>
      <c r="Q3824" s="1096"/>
      <c r="R3824" s="1096"/>
      <c r="S3824" s="1091"/>
    </row>
    <row r="3825" spans="1:19" x14ac:dyDescent="0.3">
      <c r="A3825" s="1090">
        <v>3820</v>
      </c>
      <c r="B3825" s="1091"/>
      <c r="C3825" s="1091"/>
      <c r="D3825" s="1097"/>
      <c r="E3825" s="1093">
        <f t="shared" si="237"/>
        <v>0</v>
      </c>
      <c r="F3825" s="1094">
        <f t="shared" si="238"/>
        <v>0</v>
      </c>
      <c r="G3825" s="1095">
        <f t="shared" si="239"/>
        <v>0</v>
      </c>
      <c r="H3825" s="1090" t="str">
        <f t="shared" ca="1" si="240"/>
        <v/>
      </c>
      <c r="I3825" s="1109"/>
      <c r="J3825" s="1109"/>
      <c r="K3825" s="1112"/>
      <c r="L3825" s="1091"/>
      <c r="M3825" s="1091"/>
      <c r="N3825" s="1091"/>
      <c r="O3825" s="1091"/>
      <c r="P3825" s="1096"/>
      <c r="Q3825" s="1096"/>
      <c r="R3825" s="1096"/>
      <c r="S3825" s="1091"/>
    </row>
    <row r="3826" spans="1:19" x14ac:dyDescent="0.3">
      <c r="A3826" s="1090">
        <v>3821</v>
      </c>
      <c r="B3826" s="1091"/>
      <c r="C3826" s="1091"/>
      <c r="D3826" s="1097"/>
      <c r="E3826" s="1093">
        <f t="shared" si="237"/>
        <v>0</v>
      </c>
      <c r="F3826" s="1094">
        <f t="shared" si="238"/>
        <v>0</v>
      </c>
      <c r="G3826" s="1095">
        <f t="shared" si="239"/>
        <v>0</v>
      </c>
      <c r="H3826" s="1090" t="str">
        <f t="shared" ca="1" si="240"/>
        <v/>
      </c>
      <c r="I3826" s="1109"/>
      <c r="J3826" s="1109"/>
      <c r="K3826" s="1112"/>
      <c r="L3826" s="1091"/>
      <c r="M3826" s="1091"/>
      <c r="N3826" s="1091"/>
      <c r="O3826" s="1091"/>
      <c r="P3826" s="1096"/>
      <c r="Q3826" s="1096"/>
      <c r="R3826" s="1096"/>
      <c r="S3826" s="1091"/>
    </row>
    <row r="3827" spans="1:19" x14ac:dyDescent="0.3">
      <c r="A3827" s="1090">
        <v>3822</v>
      </c>
      <c r="B3827" s="1091"/>
      <c r="C3827" s="1091"/>
      <c r="D3827" s="1097"/>
      <c r="E3827" s="1093">
        <f t="shared" si="237"/>
        <v>0</v>
      </c>
      <c r="F3827" s="1094">
        <f t="shared" si="238"/>
        <v>0</v>
      </c>
      <c r="G3827" s="1095">
        <f t="shared" si="239"/>
        <v>0</v>
      </c>
      <c r="H3827" s="1090" t="str">
        <f t="shared" ca="1" si="240"/>
        <v/>
      </c>
      <c r="I3827" s="1109"/>
      <c r="J3827" s="1109"/>
      <c r="K3827" s="1112"/>
      <c r="L3827" s="1091"/>
      <c r="M3827" s="1091"/>
      <c r="N3827" s="1091"/>
      <c r="O3827" s="1091"/>
      <c r="P3827" s="1096"/>
      <c r="Q3827" s="1096"/>
      <c r="R3827" s="1096"/>
      <c r="S3827" s="1091"/>
    </row>
    <row r="3828" spans="1:19" x14ac:dyDescent="0.3">
      <c r="A3828" s="1090">
        <v>3823</v>
      </c>
      <c r="B3828" s="1091"/>
      <c r="C3828" s="1091"/>
      <c r="D3828" s="1097"/>
      <c r="E3828" s="1093">
        <f t="shared" si="237"/>
        <v>0</v>
      </c>
      <c r="F3828" s="1094">
        <f t="shared" si="238"/>
        <v>0</v>
      </c>
      <c r="G3828" s="1095">
        <f t="shared" si="239"/>
        <v>0</v>
      </c>
      <c r="H3828" s="1090" t="str">
        <f t="shared" ca="1" si="240"/>
        <v/>
      </c>
      <c r="I3828" s="1109"/>
      <c r="J3828" s="1109"/>
      <c r="K3828" s="1112"/>
      <c r="L3828" s="1091"/>
      <c r="M3828" s="1091"/>
      <c r="N3828" s="1091"/>
      <c r="O3828" s="1091"/>
      <c r="P3828" s="1096"/>
      <c r="Q3828" s="1096"/>
      <c r="R3828" s="1096"/>
      <c r="S3828" s="1091"/>
    </row>
    <row r="3829" spans="1:19" x14ac:dyDescent="0.3">
      <c r="A3829" s="1090">
        <v>3824</v>
      </c>
      <c r="B3829" s="1091"/>
      <c r="C3829" s="1091"/>
      <c r="D3829" s="1097"/>
      <c r="E3829" s="1093">
        <f t="shared" si="237"/>
        <v>0</v>
      </c>
      <c r="F3829" s="1094">
        <f t="shared" si="238"/>
        <v>0</v>
      </c>
      <c r="G3829" s="1095">
        <f t="shared" si="239"/>
        <v>0</v>
      </c>
      <c r="H3829" s="1090" t="str">
        <f t="shared" ca="1" si="240"/>
        <v/>
      </c>
      <c r="I3829" s="1109"/>
      <c r="J3829" s="1109"/>
      <c r="K3829" s="1112"/>
      <c r="L3829" s="1091"/>
      <c r="M3829" s="1091"/>
      <c r="N3829" s="1091"/>
      <c r="O3829" s="1091"/>
      <c r="P3829" s="1096"/>
      <c r="Q3829" s="1096"/>
      <c r="R3829" s="1096"/>
      <c r="S3829" s="1091"/>
    </row>
    <row r="3830" spans="1:19" x14ac:dyDescent="0.3">
      <c r="A3830" s="1090">
        <v>3825</v>
      </c>
      <c r="B3830" s="1091"/>
      <c r="C3830" s="1091"/>
      <c r="D3830" s="1097"/>
      <c r="E3830" s="1093">
        <f t="shared" si="237"/>
        <v>0</v>
      </c>
      <c r="F3830" s="1094">
        <f t="shared" si="238"/>
        <v>0</v>
      </c>
      <c r="G3830" s="1095">
        <f t="shared" si="239"/>
        <v>0</v>
      </c>
      <c r="H3830" s="1090" t="str">
        <f t="shared" ca="1" si="240"/>
        <v/>
      </c>
      <c r="I3830" s="1109"/>
      <c r="J3830" s="1109"/>
      <c r="K3830" s="1112"/>
      <c r="L3830" s="1091"/>
      <c r="M3830" s="1091"/>
      <c r="N3830" s="1091"/>
      <c r="O3830" s="1091"/>
      <c r="P3830" s="1096"/>
      <c r="Q3830" s="1096"/>
      <c r="R3830" s="1096"/>
      <c r="S3830" s="1091"/>
    </row>
    <row r="3831" spans="1:19" x14ac:dyDescent="0.3">
      <c r="A3831" s="1090">
        <v>3826</v>
      </c>
      <c r="B3831" s="1091"/>
      <c r="C3831" s="1091"/>
      <c r="D3831" s="1097"/>
      <c r="E3831" s="1093">
        <f t="shared" si="237"/>
        <v>0</v>
      </c>
      <c r="F3831" s="1094">
        <f t="shared" si="238"/>
        <v>0</v>
      </c>
      <c r="G3831" s="1095">
        <f t="shared" si="239"/>
        <v>0</v>
      </c>
      <c r="H3831" s="1090" t="str">
        <f t="shared" ca="1" si="240"/>
        <v/>
      </c>
      <c r="I3831" s="1109"/>
      <c r="J3831" s="1109"/>
      <c r="K3831" s="1112"/>
      <c r="L3831" s="1091"/>
      <c r="M3831" s="1091"/>
      <c r="N3831" s="1091"/>
      <c r="O3831" s="1091"/>
      <c r="P3831" s="1096"/>
      <c r="Q3831" s="1096"/>
      <c r="R3831" s="1096"/>
      <c r="S3831" s="1091"/>
    </row>
    <row r="3832" spans="1:19" x14ac:dyDescent="0.3">
      <c r="A3832" s="1090">
        <v>3827</v>
      </c>
      <c r="B3832" s="1091"/>
      <c r="C3832" s="1091"/>
      <c r="D3832" s="1097"/>
      <c r="E3832" s="1093">
        <f t="shared" si="237"/>
        <v>0</v>
      </c>
      <c r="F3832" s="1094">
        <f t="shared" si="238"/>
        <v>0</v>
      </c>
      <c r="G3832" s="1095">
        <f t="shared" si="239"/>
        <v>0</v>
      </c>
      <c r="H3832" s="1090" t="str">
        <f t="shared" ca="1" si="240"/>
        <v/>
      </c>
      <c r="I3832" s="1109"/>
      <c r="J3832" s="1109"/>
      <c r="K3832" s="1112"/>
      <c r="L3832" s="1091"/>
      <c r="M3832" s="1091"/>
      <c r="N3832" s="1091"/>
      <c r="O3832" s="1091"/>
      <c r="P3832" s="1096"/>
      <c r="Q3832" s="1096"/>
      <c r="R3832" s="1096"/>
      <c r="S3832" s="1091"/>
    </row>
    <row r="3833" spans="1:19" x14ac:dyDescent="0.3">
      <c r="A3833" s="1090">
        <v>3828</v>
      </c>
      <c r="B3833" s="1091"/>
      <c r="C3833" s="1091"/>
      <c r="D3833" s="1097"/>
      <c r="E3833" s="1093">
        <f t="shared" si="237"/>
        <v>0</v>
      </c>
      <c r="F3833" s="1094">
        <f t="shared" si="238"/>
        <v>0</v>
      </c>
      <c r="G3833" s="1095">
        <f t="shared" si="239"/>
        <v>0</v>
      </c>
      <c r="H3833" s="1090" t="str">
        <f t="shared" ca="1" si="240"/>
        <v/>
      </c>
      <c r="I3833" s="1109"/>
      <c r="J3833" s="1109"/>
      <c r="K3833" s="1112"/>
      <c r="L3833" s="1091"/>
      <c r="M3833" s="1091"/>
      <c r="N3833" s="1091"/>
      <c r="O3833" s="1091"/>
      <c r="P3833" s="1096"/>
      <c r="Q3833" s="1096"/>
      <c r="R3833" s="1096"/>
      <c r="S3833" s="1091"/>
    </row>
    <row r="3834" spans="1:19" x14ac:dyDescent="0.3">
      <c r="A3834" s="1090">
        <v>3829</v>
      </c>
      <c r="B3834" s="1091"/>
      <c r="C3834" s="1091"/>
      <c r="D3834" s="1097"/>
      <c r="E3834" s="1093">
        <f t="shared" si="237"/>
        <v>0</v>
      </c>
      <c r="F3834" s="1094">
        <f t="shared" si="238"/>
        <v>0</v>
      </c>
      <c r="G3834" s="1095">
        <f t="shared" si="239"/>
        <v>0</v>
      </c>
      <c r="H3834" s="1090" t="str">
        <f t="shared" ca="1" si="240"/>
        <v/>
      </c>
      <c r="I3834" s="1109"/>
      <c r="J3834" s="1109"/>
      <c r="K3834" s="1112"/>
      <c r="L3834" s="1091"/>
      <c r="M3834" s="1091"/>
      <c r="N3834" s="1091"/>
      <c r="O3834" s="1091"/>
      <c r="P3834" s="1096"/>
      <c r="Q3834" s="1096"/>
      <c r="R3834" s="1096"/>
      <c r="S3834" s="1091"/>
    </row>
    <row r="3835" spans="1:19" x14ac:dyDescent="0.3">
      <c r="A3835" s="1090">
        <v>3830</v>
      </c>
      <c r="B3835" s="1091"/>
      <c r="C3835" s="1091"/>
      <c r="D3835" s="1097"/>
      <c r="E3835" s="1093">
        <f t="shared" si="237"/>
        <v>0</v>
      </c>
      <c r="F3835" s="1094">
        <f t="shared" si="238"/>
        <v>0</v>
      </c>
      <c r="G3835" s="1095">
        <f t="shared" si="239"/>
        <v>0</v>
      </c>
      <c r="H3835" s="1090" t="str">
        <f t="shared" ca="1" si="240"/>
        <v/>
      </c>
      <c r="I3835" s="1109"/>
      <c r="J3835" s="1109"/>
      <c r="K3835" s="1112"/>
      <c r="L3835" s="1091"/>
      <c r="M3835" s="1091"/>
      <c r="N3835" s="1091"/>
      <c r="O3835" s="1091"/>
      <c r="P3835" s="1096"/>
      <c r="Q3835" s="1096"/>
      <c r="R3835" s="1096"/>
      <c r="S3835" s="1091"/>
    </row>
    <row r="3836" spans="1:19" x14ac:dyDescent="0.3">
      <c r="A3836" s="1090">
        <v>3831</v>
      </c>
      <c r="B3836" s="1091"/>
      <c r="C3836" s="1091"/>
      <c r="D3836" s="1097"/>
      <c r="E3836" s="1093">
        <f t="shared" si="237"/>
        <v>0</v>
      </c>
      <c r="F3836" s="1094">
        <f t="shared" si="238"/>
        <v>0</v>
      </c>
      <c r="G3836" s="1095">
        <f t="shared" si="239"/>
        <v>0</v>
      </c>
      <c r="H3836" s="1090" t="str">
        <f t="shared" ca="1" si="240"/>
        <v/>
      </c>
      <c r="I3836" s="1109"/>
      <c r="J3836" s="1109"/>
      <c r="K3836" s="1112"/>
      <c r="L3836" s="1091"/>
      <c r="M3836" s="1091"/>
      <c r="N3836" s="1091"/>
      <c r="O3836" s="1091"/>
      <c r="P3836" s="1096"/>
      <c r="Q3836" s="1096"/>
      <c r="R3836" s="1096"/>
      <c r="S3836" s="1091"/>
    </row>
    <row r="3837" spans="1:19" x14ac:dyDescent="0.3">
      <c r="A3837" s="1090">
        <v>3832</v>
      </c>
      <c r="B3837" s="1091"/>
      <c r="C3837" s="1091"/>
      <c r="D3837" s="1097"/>
      <c r="E3837" s="1093">
        <f t="shared" si="237"/>
        <v>0</v>
      </c>
      <c r="F3837" s="1094">
        <f t="shared" si="238"/>
        <v>0</v>
      </c>
      <c r="G3837" s="1095">
        <f t="shared" si="239"/>
        <v>0</v>
      </c>
      <c r="H3837" s="1090" t="str">
        <f t="shared" ca="1" si="240"/>
        <v/>
      </c>
      <c r="I3837" s="1109"/>
      <c r="J3837" s="1109"/>
      <c r="K3837" s="1112"/>
      <c r="L3837" s="1091"/>
      <c r="M3837" s="1091"/>
      <c r="N3837" s="1091"/>
      <c r="O3837" s="1091"/>
      <c r="P3837" s="1096"/>
      <c r="Q3837" s="1096"/>
      <c r="R3837" s="1096"/>
      <c r="S3837" s="1091"/>
    </row>
    <row r="3838" spans="1:19" x14ac:dyDescent="0.3">
      <c r="A3838" s="1090">
        <v>3833</v>
      </c>
      <c r="B3838" s="1091"/>
      <c r="C3838" s="1091"/>
      <c r="D3838" s="1097"/>
      <c r="E3838" s="1093">
        <f t="shared" si="237"/>
        <v>0</v>
      </c>
      <c r="F3838" s="1094">
        <f t="shared" si="238"/>
        <v>0</v>
      </c>
      <c r="G3838" s="1095">
        <f t="shared" si="239"/>
        <v>0</v>
      </c>
      <c r="H3838" s="1090" t="str">
        <f t="shared" ca="1" si="240"/>
        <v/>
      </c>
      <c r="I3838" s="1109"/>
      <c r="J3838" s="1109"/>
      <c r="K3838" s="1112"/>
      <c r="L3838" s="1091"/>
      <c r="M3838" s="1091"/>
      <c r="N3838" s="1091"/>
      <c r="O3838" s="1091"/>
      <c r="P3838" s="1096"/>
      <c r="Q3838" s="1096"/>
      <c r="R3838" s="1096"/>
      <c r="S3838" s="1091"/>
    </row>
    <row r="3839" spans="1:19" x14ac:dyDescent="0.3">
      <c r="A3839" s="1090">
        <v>3834</v>
      </c>
      <c r="B3839" s="1091"/>
      <c r="C3839" s="1091"/>
      <c r="D3839" s="1097"/>
      <c r="E3839" s="1093">
        <f t="shared" si="237"/>
        <v>0</v>
      </c>
      <c r="F3839" s="1094">
        <f t="shared" si="238"/>
        <v>0</v>
      </c>
      <c r="G3839" s="1095">
        <f t="shared" si="239"/>
        <v>0</v>
      </c>
      <c r="H3839" s="1090" t="str">
        <f t="shared" ca="1" si="240"/>
        <v/>
      </c>
      <c r="I3839" s="1109"/>
      <c r="J3839" s="1109"/>
      <c r="K3839" s="1112"/>
      <c r="L3839" s="1091"/>
      <c r="M3839" s="1091"/>
      <c r="N3839" s="1091"/>
      <c r="O3839" s="1091"/>
      <c r="P3839" s="1096"/>
      <c r="Q3839" s="1096"/>
      <c r="R3839" s="1096"/>
      <c r="S3839" s="1091"/>
    </row>
    <row r="3840" spans="1:19" x14ac:dyDescent="0.3">
      <c r="A3840" s="1090">
        <v>3835</v>
      </c>
      <c r="B3840" s="1091"/>
      <c r="C3840" s="1091"/>
      <c r="D3840" s="1097"/>
      <c r="E3840" s="1093">
        <f t="shared" si="237"/>
        <v>0</v>
      </c>
      <c r="F3840" s="1094">
        <f t="shared" si="238"/>
        <v>0</v>
      </c>
      <c r="G3840" s="1095">
        <f t="shared" si="239"/>
        <v>0</v>
      </c>
      <c r="H3840" s="1090" t="str">
        <f t="shared" ca="1" si="240"/>
        <v/>
      </c>
      <c r="I3840" s="1109"/>
      <c r="J3840" s="1109"/>
      <c r="K3840" s="1112"/>
      <c r="L3840" s="1091"/>
      <c r="M3840" s="1091"/>
      <c r="N3840" s="1091"/>
      <c r="O3840" s="1091"/>
      <c r="P3840" s="1096"/>
      <c r="Q3840" s="1096"/>
      <c r="R3840" s="1096"/>
      <c r="S3840" s="1091"/>
    </row>
    <row r="3841" spans="1:19" x14ac:dyDescent="0.3">
      <c r="A3841" s="1090">
        <v>3836</v>
      </c>
      <c r="B3841" s="1091"/>
      <c r="C3841" s="1091"/>
      <c r="D3841" s="1097"/>
      <c r="E3841" s="1093">
        <f t="shared" si="237"/>
        <v>0</v>
      </c>
      <c r="F3841" s="1094">
        <f t="shared" si="238"/>
        <v>0</v>
      </c>
      <c r="G3841" s="1095">
        <f t="shared" si="239"/>
        <v>0</v>
      </c>
      <c r="H3841" s="1090" t="str">
        <f t="shared" ca="1" si="240"/>
        <v/>
      </c>
      <c r="I3841" s="1109"/>
      <c r="J3841" s="1109"/>
      <c r="K3841" s="1112"/>
      <c r="L3841" s="1091"/>
      <c r="M3841" s="1091"/>
      <c r="N3841" s="1091"/>
      <c r="O3841" s="1091"/>
      <c r="P3841" s="1096"/>
      <c r="Q3841" s="1096"/>
      <c r="R3841" s="1096"/>
      <c r="S3841" s="1091"/>
    </row>
    <row r="3842" spans="1:19" x14ac:dyDescent="0.3">
      <c r="A3842" s="1090">
        <v>3837</v>
      </c>
      <c r="B3842" s="1091"/>
      <c r="C3842" s="1091"/>
      <c r="D3842" s="1097"/>
      <c r="E3842" s="1093">
        <f t="shared" si="237"/>
        <v>0</v>
      </c>
      <c r="F3842" s="1094">
        <f t="shared" si="238"/>
        <v>0</v>
      </c>
      <c r="G3842" s="1095">
        <f t="shared" si="239"/>
        <v>0</v>
      </c>
      <c r="H3842" s="1090" t="str">
        <f t="shared" ca="1" si="240"/>
        <v/>
      </c>
      <c r="I3842" s="1109"/>
      <c r="J3842" s="1109"/>
      <c r="K3842" s="1112"/>
      <c r="L3842" s="1091"/>
      <c r="M3842" s="1091"/>
      <c r="N3842" s="1091"/>
      <c r="O3842" s="1091"/>
      <c r="P3842" s="1096"/>
      <c r="Q3842" s="1096"/>
      <c r="R3842" s="1096"/>
      <c r="S3842" s="1091"/>
    </row>
    <row r="3843" spans="1:19" x14ac:dyDescent="0.3">
      <c r="A3843" s="1090">
        <v>3838</v>
      </c>
      <c r="B3843" s="1091"/>
      <c r="C3843" s="1091"/>
      <c r="D3843" s="1097"/>
      <c r="E3843" s="1093">
        <f t="shared" si="237"/>
        <v>0</v>
      </c>
      <c r="F3843" s="1094">
        <f t="shared" si="238"/>
        <v>0</v>
      </c>
      <c r="G3843" s="1095">
        <f t="shared" si="239"/>
        <v>0</v>
      </c>
      <c r="H3843" s="1090" t="str">
        <f t="shared" ca="1" si="240"/>
        <v/>
      </c>
      <c r="I3843" s="1109"/>
      <c r="J3843" s="1109"/>
      <c r="K3843" s="1112"/>
      <c r="L3843" s="1091"/>
      <c r="M3843" s="1091"/>
      <c r="N3843" s="1091"/>
      <c r="O3843" s="1091"/>
      <c r="P3843" s="1096"/>
      <c r="Q3843" s="1096"/>
      <c r="R3843" s="1096"/>
      <c r="S3843" s="1091"/>
    </row>
    <row r="3844" spans="1:19" x14ac:dyDescent="0.3">
      <c r="A3844" s="1090">
        <v>3839</v>
      </c>
      <c r="B3844" s="1091"/>
      <c r="C3844" s="1091"/>
      <c r="D3844" s="1097"/>
      <c r="E3844" s="1093">
        <f t="shared" si="237"/>
        <v>0</v>
      </c>
      <c r="F3844" s="1094">
        <f t="shared" si="238"/>
        <v>0</v>
      </c>
      <c r="G3844" s="1095">
        <f t="shared" si="239"/>
        <v>0</v>
      </c>
      <c r="H3844" s="1090" t="str">
        <f t="shared" ca="1" si="240"/>
        <v/>
      </c>
      <c r="I3844" s="1109"/>
      <c r="J3844" s="1109"/>
      <c r="K3844" s="1112"/>
      <c r="L3844" s="1091"/>
      <c r="M3844" s="1091"/>
      <c r="N3844" s="1091"/>
      <c r="O3844" s="1091"/>
      <c r="P3844" s="1096"/>
      <c r="Q3844" s="1096"/>
      <c r="R3844" s="1096"/>
      <c r="S3844" s="1091"/>
    </row>
    <row r="3845" spans="1:19" x14ac:dyDescent="0.3">
      <c r="A3845" s="1090">
        <v>3840</v>
      </c>
      <c r="B3845" s="1091"/>
      <c r="C3845" s="1091"/>
      <c r="D3845" s="1097"/>
      <c r="E3845" s="1093">
        <f t="shared" si="237"/>
        <v>0</v>
      </c>
      <c r="F3845" s="1094">
        <f t="shared" si="238"/>
        <v>0</v>
      </c>
      <c r="G3845" s="1095">
        <f t="shared" si="239"/>
        <v>0</v>
      </c>
      <c r="H3845" s="1090" t="str">
        <f t="shared" ca="1" si="240"/>
        <v/>
      </c>
      <c r="I3845" s="1109"/>
      <c r="J3845" s="1109"/>
      <c r="K3845" s="1112"/>
      <c r="L3845" s="1091"/>
      <c r="M3845" s="1091"/>
      <c r="N3845" s="1091"/>
      <c r="O3845" s="1091"/>
      <c r="P3845" s="1096"/>
      <c r="Q3845" s="1096"/>
      <c r="R3845" s="1096"/>
      <c r="S3845" s="1091"/>
    </row>
    <row r="3846" spans="1:19" x14ac:dyDescent="0.3">
      <c r="A3846" s="1090">
        <v>3841</v>
      </c>
      <c r="B3846" s="1091"/>
      <c r="C3846" s="1091"/>
      <c r="D3846" s="1097"/>
      <c r="E3846" s="1093">
        <f t="shared" si="237"/>
        <v>0</v>
      </c>
      <c r="F3846" s="1094">
        <f t="shared" si="238"/>
        <v>0</v>
      </c>
      <c r="G3846" s="1095">
        <f t="shared" si="239"/>
        <v>0</v>
      </c>
      <c r="H3846" s="1090" t="str">
        <f t="shared" ca="1" si="240"/>
        <v/>
      </c>
      <c r="I3846" s="1109"/>
      <c r="J3846" s="1109"/>
      <c r="K3846" s="1112"/>
      <c r="L3846" s="1091"/>
      <c r="M3846" s="1091"/>
      <c r="N3846" s="1091"/>
      <c r="O3846" s="1091"/>
      <c r="P3846" s="1096"/>
      <c r="Q3846" s="1096"/>
      <c r="R3846" s="1096"/>
      <c r="S3846" s="1091"/>
    </row>
    <row r="3847" spans="1:19" x14ac:dyDescent="0.3">
      <c r="A3847" s="1090">
        <v>3842</v>
      </c>
      <c r="B3847" s="1091"/>
      <c r="C3847" s="1091"/>
      <c r="D3847" s="1097"/>
      <c r="E3847" s="1093">
        <f t="shared" ref="E3847:E3910" si="241">D3847</f>
        <v>0</v>
      </c>
      <c r="F3847" s="1094">
        <f t="shared" ref="F3847:F3910" si="242">D3847</f>
        <v>0</v>
      </c>
      <c r="G3847" s="1095">
        <f t="shared" ref="G3847:G3910" si="243">D3847</f>
        <v>0</v>
      </c>
      <c r="H3847" s="1090" t="str">
        <f t="shared" ref="H3847:H3910" ca="1" si="244">IF(ISBLANK(D3847),"",DATEDIF(G3847,TODAY(),"y"))</f>
        <v/>
      </c>
      <c r="I3847" s="1109"/>
      <c r="J3847" s="1109"/>
      <c r="K3847" s="1112"/>
      <c r="L3847" s="1091"/>
      <c r="M3847" s="1091"/>
      <c r="N3847" s="1091"/>
      <c r="O3847" s="1091"/>
      <c r="P3847" s="1096"/>
      <c r="Q3847" s="1096"/>
      <c r="R3847" s="1096"/>
      <c r="S3847" s="1091"/>
    </row>
    <row r="3848" spans="1:19" x14ac:dyDescent="0.3">
      <c r="A3848" s="1090">
        <v>3843</v>
      </c>
      <c r="B3848" s="1091"/>
      <c r="C3848" s="1091"/>
      <c r="D3848" s="1097"/>
      <c r="E3848" s="1093">
        <f t="shared" si="241"/>
        <v>0</v>
      </c>
      <c r="F3848" s="1094">
        <f t="shared" si="242"/>
        <v>0</v>
      </c>
      <c r="G3848" s="1095">
        <f t="shared" si="243"/>
        <v>0</v>
      </c>
      <c r="H3848" s="1090" t="str">
        <f t="shared" ca="1" si="244"/>
        <v/>
      </c>
      <c r="I3848" s="1109"/>
      <c r="J3848" s="1109"/>
      <c r="K3848" s="1112"/>
      <c r="L3848" s="1091"/>
      <c r="M3848" s="1091"/>
      <c r="N3848" s="1091"/>
      <c r="O3848" s="1091"/>
      <c r="P3848" s="1096"/>
      <c r="Q3848" s="1096"/>
      <c r="R3848" s="1096"/>
      <c r="S3848" s="1091"/>
    </row>
    <row r="3849" spans="1:19" x14ac:dyDescent="0.3">
      <c r="A3849" s="1090">
        <v>3844</v>
      </c>
      <c r="B3849" s="1091"/>
      <c r="C3849" s="1091"/>
      <c r="D3849" s="1097"/>
      <c r="E3849" s="1093">
        <f t="shared" si="241"/>
        <v>0</v>
      </c>
      <c r="F3849" s="1094">
        <f t="shared" si="242"/>
        <v>0</v>
      </c>
      <c r="G3849" s="1095">
        <f t="shared" si="243"/>
        <v>0</v>
      </c>
      <c r="H3849" s="1090" t="str">
        <f t="shared" ca="1" si="244"/>
        <v/>
      </c>
      <c r="I3849" s="1109"/>
      <c r="J3849" s="1109"/>
      <c r="K3849" s="1112"/>
      <c r="L3849" s="1091"/>
      <c r="M3849" s="1091"/>
      <c r="N3849" s="1091"/>
      <c r="O3849" s="1091"/>
      <c r="P3849" s="1096"/>
      <c r="Q3849" s="1096"/>
      <c r="R3849" s="1096"/>
      <c r="S3849" s="1091"/>
    </row>
    <row r="3850" spans="1:19" x14ac:dyDescent="0.3">
      <c r="A3850" s="1090">
        <v>3845</v>
      </c>
      <c r="B3850" s="1091"/>
      <c r="C3850" s="1091"/>
      <c r="D3850" s="1097"/>
      <c r="E3850" s="1093">
        <f t="shared" si="241"/>
        <v>0</v>
      </c>
      <c r="F3850" s="1094">
        <f t="shared" si="242"/>
        <v>0</v>
      </c>
      <c r="G3850" s="1095">
        <f t="shared" si="243"/>
        <v>0</v>
      </c>
      <c r="H3850" s="1090" t="str">
        <f t="shared" ca="1" si="244"/>
        <v/>
      </c>
      <c r="I3850" s="1109"/>
      <c r="J3850" s="1109"/>
      <c r="K3850" s="1112"/>
      <c r="L3850" s="1091"/>
      <c r="M3850" s="1091"/>
      <c r="N3850" s="1091"/>
      <c r="O3850" s="1091"/>
      <c r="P3850" s="1096"/>
      <c r="Q3850" s="1096"/>
      <c r="R3850" s="1096"/>
      <c r="S3850" s="1091"/>
    </row>
    <row r="3851" spans="1:19" x14ac:dyDescent="0.3">
      <c r="A3851" s="1090">
        <v>3846</v>
      </c>
      <c r="B3851" s="1091"/>
      <c r="C3851" s="1091"/>
      <c r="D3851" s="1097"/>
      <c r="E3851" s="1093">
        <f t="shared" si="241"/>
        <v>0</v>
      </c>
      <c r="F3851" s="1094">
        <f t="shared" si="242"/>
        <v>0</v>
      </c>
      <c r="G3851" s="1095">
        <f t="shared" si="243"/>
        <v>0</v>
      </c>
      <c r="H3851" s="1090" t="str">
        <f t="shared" ca="1" si="244"/>
        <v/>
      </c>
      <c r="I3851" s="1109"/>
      <c r="J3851" s="1109"/>
      <c r="K3851" s="1112"/>
      <c r="L3851" s="1091"/>
      <c r="M3851" s="1091"/>
      <c r="N3851" s="1091"/>
      <c r="O3851" s="1091"/>
      <c r="P3851" s="1096"/>
      <c r="Q3851" s="1096"/>
      <c r="R3851" s="1096"/>
      <c r="S3851" s="1091"/>
    </row>
    <row r="3852" spans="1:19" x14ac:dyDescent="0.3">
      <c r="A3852" s="1090">
        <v>3847</v>
      </c>
      <c r="B3852" s="1091"/>
      <c r="C3852" s="1091"/>
      <c r="D3852" s="1097"/>
      <c r="E3852" s="1093">
        <f t="shared" si="241"/>
        <v>0</v>
      </c>
      <c r="F3852" s="1094">
        <f t="shared" si="242"/>
        <v>0</v>
      </c>
      <c r="G3852" s="1095">
        <f t="shared" si="243"/>
        <v>0</v>
      </c>
      <c r="H3852" s="1090" t="str">
        <f t="shared" ca="1" si="244"/>
        <v/>
      </c>
      <c r="I3852" s="1109"/>
      <c r="J3852" s="1109"/>
      <c r="K3852" s="1112"/>
      <c r="L3852" s="1091"/>
      <c r="M3852" s="1091"/>
      <c r="N3852" s="1091"/>
      <c r="O3852" s="1091"/>
      <c r="P3852" s="1096"/>
      <c r="Q3852" s="1096"/>
      <c r="R3852" s="1096"/>
      <c r="S3852" s="1091"/>
    </row>
    <row r="3853" spans="1:19" x14ac:dyDescent="0.3">
      <c r="A3853" s="1090">
        <v>3848</v>
      </c>
      <c r="B3853" s="1091"/>
      <c r="C3853" s="1091"/>
      <c r="D3853" s="1097"/>
      <c r="E3853" s="1093">
        <f t="shared" si="241"/>
        <v>0</v>
      </c>
      <c r="F3853" s="1094">
        <f t="shared" si="242"/>
        <v>0</v>
      </c>
      <c r="G3853" s="1095">
        <f t="shared" si="243"/>
        <v>0</v>
      </c>
      <c r="H3853" s="1090" t="str">
        <f t="shared" ca="1" si="244"/>
        <v/>
      </c>
      <c r="I3853" s="1109"/>
      <c r="J3853" s="1109"/>
      <c r="K3853" s="1112"/>
      <c r="L3853" s="1091"/>
      <c r="M3853" s="1091"/>
      <c r="N3853" s="1091"/>
      <c r="O3853" s="1091"/>
      <c r="P3853" s="1096"/>
      <c r="Q3853" s="1096"/>
      <c r="R3853" s="1096"/>
      <c r="S3853" s="1091"/>
    </row>
    <row r="3854" spans="1:19" x14ac:dyDescent="0.3">
      <c r="A3854" s="1090">
        <v>3849</v>
      </c>
      <c r="B3854" s="1091"/>
      <c r="C3854" s="1091"/>
      <c r="D3854" s="1097"/>
      <c r="E3854" s="1093">
        <f t="shared" si="241"/>
        <v>0</v>
      </c>
      <c r="F3854" s="1094">
        <f t="shared" si="242"/>
        <v>0</v>
      </c>
      <c r="G3854" s="1095">
        <f t="shared" si="243"/>
        <v>0</v>
      </c>
      <c r="H3854" s="1090" t="str">
        <f t="shared" ca="1" si="244"/>
        <v/>
      </c>
      <c r="I3854" s="1109"/>
      <c r="J3854" s="1109"/>
      <c r="K3854" s="1112"/>
      <c r="L3854" s="1091"/>
      <c r="M3854" s="1091"/>
      <c r="N3854" s="1091"/>
      <c r="O3854" s="1091"/>
      <c r="P3854" s="1096"/>
      <c r="Q3854" s="1096"/>
      <c r="R3854" s="1096"/>
      <c r="S3854" s="1091"/>
    </row>
    <row r="3855" spans="1:19" x14ac:dyDescent="0.3">
      <c r="A3855" s="1090">
        <v>3850</v>
      </c>
      <c r="B3855" s="1091"/>
      <c r="C3855" s="1091"/>
      <c r="D3855" s="1097"/>
      <c r="E3855" s="1093">
        <f t="shared" si="241"/>
        <v>0</v>
      </c>
      <c r="F3855" s="1094">
        <f t="shared" si="242"/>
        <v>0</v>
      </c>
      <c r="G3855" s="1095">
        <f t="shared" si="243"/>
        <v>0</v>
      </c>
      <c r="H3855" s="1090" t="str">
        <f t="shared" ca="1" si="244"/>
        <v/>
      </c>
      <c r="I3855" s="1109"/>
      <c r="J3855" s="1109"/>
      <c r="K3855" s="1112"/>
      <c r="L3855" s="1091"/>
      <c r="M3855" s="1091"/>
      <c r="N3855" s="1091"/>
      <c r="O3855" s="1091"/>
      <c r="P3855" s="1096"/>
      <c r="Q3855" s="1096"/>
      <c r="R3855" s="1096"/>
      <c r="S3855" s="1091"/>
    </row>
    <row r="3856" spans="1:19" x14ac:dyDescent="0.3">
      <c r="A3856" s="1090">
        <v>3851</v>
      </c>
      <c r="B3856" s="1091"/>
      <c r="C3856" s="1091"/>
      <c r="D3856" s="1097"/>
      <c r="E3856" s="1093">
        <f t="shared" si="241"/>
        <v>0</v>
      </c>
      <c r="F3856" s="1094">
        <f t="shared" si="242"/>
        <v>0</v>
      </c>
      <c r="G3856" s="1095">
        <f t="shared" si="243"/>
        <v>0</v>
      </c>
      <c r="H3856" s="1090" t="str">
        <f t="shared" ca="1" si="244"/>
        <v/>
      </c>
      <c r="I3856" s="1109"/>
      <c r="J3856" s="1109"/>
      <c r="K3856" s="1112"/>
      <c r="L3856" s="1091"/>
      <c r="M3856" s="1091"/>
      <c r="N3856" s="1091"/>
      <c r="O3856" s="1091"/>
      <c r="P3856" s="1096"/>
      <c r="Q3856" s="1096"/>
      <c r="R3856" s="1096"/>
      <c r="S3856" s="1091"/>
    </row>
    <row r="3857" spans="1:19" x14ac:dyDescent="0.3">
      <c r="A3857" s="1090">
        <v>3852</v>
      </c>
      <c r="B3857" s="1091"/>
      <c r="C3857" s="1091"/>
      <c r="D3857" s="1097"/>
      <c r="E3857" s="1093">
        <f t="shared" si="241"/>
        <v>0</v>
      </c>
      <c r="F3857" s="1094">
        <f t="shared" si="242"/>
        <v>0</v>
      </c>
      <c r="G3857" s="1095">
        <f t="shared" si="243"/>
        <v>0</v>
      </c>
      <c r="H3857" s="1090" t="str">
        <f t="shared" ca="1" si="244"/>
        <v/>
      </c>
      <c r="I3857" s="1109"/>
      <c r="J3857" s="1109"/>
      <c r="K3857" s="1112"/>
      <c r="L3857" s="1091"/>
      <c r="M3857" s="1091"/>
      <c r="N3857" s="1091"/>
      <c r="O3857" s="1091"/>
      <c r="P3857" s="1096"/>
      <c r="Q3857" s="1096"/>
      <c r="R3857" s="1096"/>
      <c r="S3857" s="1091"/>
    </row>
    <row r="3858" spans="1:19" x14ac:dyDescent="0.3">
      <c r="A3858" s="1090">
        <v>3853</v>
      </c>
      <c r="B3858" s="1091"/>
      <c r="C3858" s="1091"/>
      <c r="D3858" s="1097"/>
      <c r="E3858" s="1093">
        <f t="shared" si="241"/>
        <v>0</v>
      </c>
      <c r="F3858" s="1094">
        <f t="shared" si="242"/>
        <v>0</v>
      </c>
      <c r="G3858" s="1095">
        <f t="shared" si="243"/>
        <v>0</v>
      </c>
      <c r="H3858" s="1090" t="str">
        <f t="shared" ca="1" si="244"/>
        <v/>
      </c>
      <c r="I3858" s="1109"/>
      <c r="J3858" s="1109"/>
      <c r="K3858" s="1112"/>
      <c r="L3858" s="1091"/>
      <c r="M3858" s="1091"/>
      <c r="N3858" s="1091"/>
      <c r="O3858" s="1091"/>
      <c r="P3858" s="1096"/>
      <c r="Q3858" s="1096"/>
      <c r="R3858" s="1096"/>
      <c r="S3858" s="1091"/>
    </row>
    <row r="3859" spans="1:19" x14ac:dyDescent="0.3">
      <c r="A3859" s="1090">
        <v>3854</v>
      </c>
      <c r="B3859" s="1091"/>
      <c r="C3859" s="1091"/>
      <c r="D3859" s="1097"/>
      <c r="E3859" s="1093">
        <f t="shared" si="241"/>
        <v>0</v>
      </c>
      <c r="F3859" s="1094">
        <f t="shared" si="242"/>
        <v>0</v>
      </c>
      <c r="G3859" s="1095">
        <f t="shared" si="243"/>
        <v>0</v>
      </c>
      <c r="H3859" s="1090" t="str">
        <f t="shared" ca="1" si="244"/>
        <v/>
      </c>
      <c r="I3859" s="1109"/>
      <c r="J3859" s="1109"/>
      <c r="K3859" s="1112"/>
      <c r="L3859" s="1091"/>
      <c r="M3859" s="1091"/>
      <c r="N3859" s="1091"/>
      <c r="O3859" s="1091"/>
      <c r="P3859" s="1096"/>
      <c r="Q3859" s="1096"/>
      <c r="R3859" s="1096"/>
      <c r="S3859" s="1091"/>
    </row>
    <row r="3860" spans="1:19" x14ac:dyDescent="0.3">
      <c r="A3860" s="1090">
        <v>3855</v>
      </c>
      <c r="B3860" s="1091"/>
      <c r="C3860" s="1091"/>
      <c r="D3860" s="1097"/>
      <c r="E3860" s="1093">
        <f t="shared" si="241"/>
        <v>0</v>
      </c>
      <c r="F3860" s="1094">
        <f t="shared" si="242"/>
        <v>0</v>
      </c>
      <c r="G3860" s="1095">
        <f t="shared" si="243"/>
        <v>0</v>
      </c>
      <c r="H3860" s="1090" t="str">
        <f t="shared" ca="1" si="244"/>
        <v/>
      </c>
      <c r="I3860" s="1109"/>
      <c r="J3860" s="1109"/>
      <c r="K3860" s="1112"/>
      <c r="L3860" s="1091"/>
      <c r="M3860" s="1091"/>
      <c r="N3860" s="1091"/>
      <c r="O3860" s="1091"/>
      <c r="P3860" s="1096"/>
      <c r="Q3860" s="1096"/>
      <c r="R3860" s="1096"/>
      <c r="S3860" s="1091"/>
    </row>
    <row r="3861" spans="1:19" x14ac:dyDescent="0.3">
      <c r="A3861" s="1090">
        <v>3856</v>
      </c>
      <c r="B3861" s="1091"/>
      <c r="C3861" s="1091"/>
      <c r="D3861" s="1097"/>
      <c r="E3861" s="1093">
        <f t="shared" si="241"/>
        <v>0</v>
      </c>
      <c r="F3861" s="1094">
        <f t="shared" si="242"/>
        <v>0</v>
      </c>
      <c r="G3861" s="1095">
        <f t="shared" si="243"/>
        <v>0</v>
      </c>
      <c r="H3861" s="1090" t="str">
        <f t="shared" ca="1" si="244"/>
        <v/>
      </c>
      <c r="I3861" s="1109"/>
      <c r="J3861" s="1109"/>
      <c r="K3861" s="1112"/>
      <c r="L3861" s="1091"/>
      <c r="M3861" s="1091"/>
      <c r="N3861" s="1091"/>
      <c r="O3861" s="1091"/>
      <c r="P3861" s="1096"/>
      <c r="Q3861" s="1096"/>
      <c r="R3861" s="1096"/>
      <c r="S3861" s="1091"/>
    </row>
    <row r="3862" spans="1:19" x14ac:dyDescent="0.3">
      <c r="A3862" s="1090">
        <v>3857</v>
      </c>
      <c r="B3862" s="1091"/>
      <c r="C3862" s="1091"/>
      <c r="D3862" s="1097"/>
      <c r="E3862" s="1093">
        <f t="shared" si="241"/>
        <v>0</v>
      </c>
      <c r="F3862" s="1094">
        <f t="shared" si="242"/>
        <v>0</v>
      </c>
      <c r="G3862" s="1095">
        <f t="shared" si="243"/>
        <v>0</v>
      </c>
      <c r="H3862" s="1090" t="str">
        <f t="shared" ca="1" si="244"/>
        <v/>
      </c>
      <c r="I3862" s="1109"/>
      <c r="J3862" s="1109"/>
      <c r="K3862" s="1112"/>
      <c r="L3862" s="1091"/>
      <c r="M3862" s="1091"/>
      <c r="N3862" s="1091"/>
      <c r="O3862" s="1091"/>
      <c r="P3862" s="1096"/>
      <c r="Q3862" s="1096"/>
      <c r="R3862" s="1096"/>
      <c r="S3862" s="1091"/>
    </row>
    <row r="3863" spans="1:19" x14ac:dyDescent="0.3">
      <c r="A3863" s="1090">
        <v>3858</v>
      </c>
      <c r="B3863" s="1091"/>
      <c r="C3863" s="1091"/>
      <c r="D3863" s="1097"/>
      <c r="E3863" s="1093">
        <f t="shared" si="241"/>
        <v>0</v>
      </c>
      <c r="F3863" s="1094">
        <f t="shared" si="242"/>
        <v>0</v>
      </c>
      <c r="G3863" s="1095">
        <f t="shared" si="243"/>
        <v>0</v>
      </c>
      <c r="H3863" s="1090" t="str">
        <f t="shared" ca="1" si="244"/>
        <v/>
      </c>
      <c r="I3863" s="1109"/>
      <c r="J3863" s="1109"/>
      <c r="K3863" s="1112"/>
      <c r="L3863" s="1091"/>
      <c r="M3863" s="1091"/>
      <c r="N3863" s="1091"/>
      <c r="O3863" s="1091"/>
      <c r="P3863" s="1096"/>
      <c r="Q3863" s="1096"/>
      <c r="R3863" s="1096"/>
      <c r="S3863" s="1091"/>
    </row>
    <row r="3864" spans="1:19" x14ac:dyDescent="0.3">
      <c r="A3864" s="1090">
        <v>3859</v>
      </c>
      <c r="B3864" s="1091"/>
      <c r="C3864" s="1091"/>
      <c r="D3864" s="1097"/>
      <c r="E3864" s="1093">
        <f t="shared" si="241"/>
        <v>0</v>
      </c>
      <c r="F3864" s="1094">
        <f t="shared" si="242"/>
        <v>0</v>
      </c>
      <c r="G3864" s="1095">
        <f t="shared" si="243"/>
        <v>0</v>
      </c>
      <c r="H3864" s="1090" t="str">
        <f t="shared" ca="1" si="244"/>
        <v/>
      </c>
      <c r="I3864" s="1109"/>
      <c r="J3864" s="1109"/>
      <c r="K3864" s="1112"/>
      <c r="L3864" s="1091"/>
      <c r="M3864" s="1091"/>
      <c r="N3864" s="1091"/>
      <c r="O3864" s="1091"/>
      <c r="P3864" s="1096"/>
      <c r="Q3864" s="1096"/>
      <c r="R3864" s="1096"/>
      <c r="S3864" s="1091"/>
    </row>
    <row r="3865" spans="1:19" x14ac:dyDescent="0.3">
      <c r="A3865" s="1090">
        <v>3860</v>
      </c>
      <c r="B3865" s="1091"/>
      <c r="C3865" s="1091"/>
      <c r="D3865" s="1097"/>
      <c r="E3865" s="1093">
        <f t="shared" si="241"/>
        <v>0</v>
      </c>
      <c r="F3865" s="1094">
        <f t="shared" si="242"/>
        <v>0</v>
      </c>
      <c r="G3865" s="1095">
        <f t="shared" si="243"/>
        <v>0</v>
      </c>
      <c r="H3865" s="1090" t="str">
        <f t="shared" ca="1" si="244"/>
        <v/>
      </c>
      <c r="I3865" s="1109"/>
      <c r="J3865" s="1109"/>
      <c r="K3865" s="1112"/>
      <c r="L3865" s="1091"/>
      <c r="M3865" s="1091"/>
      <c r="N3865" s="1091"/>
      <c r="O3865" s="1091"/>
      <c r="P3865" s="1096"/>
      <c r="Q3865" s="1096"/>
      <c r="R3865" s="1096"/>
      <c r="S3865" s="1091"/>
    </row>
    <row r="3866" spans="1:19" x14ac:dyDescent="0.3">
      <c r="A3866" s="1090">
        <v>3861</v>
      </c>
      <c r="B3866" s="1091"/>
      <c r="C3866" s="1091"/>
      <c r="D3866" s="1097"/>
      <c r="E3866" s="1093">
        <f t="shared" si="241"/>
        <v>0</v>
      </c>
      <c r="F3866" s="1094">
        <f t="shared" si="242"/>
        <v>0</v>
      </c>
      <c r="G3866" s="1095">
        <f t="shared" si="243"/>
        <v>0</v>
      </c>
      <c r="H3866" s="1090" t="str">
        <f t="shared" ca="1" si="244"/>
        <v/>
      </c>
      <c r="I3866" s="1109"/>
      <c r="J3866" s="1109"/>
      <c r="K3866" s="1112"/>
      <c r="L3866" s="1091"/>
      <c r="M3866" s="1091"/>
      <c r="N3866" s="1091"/>
      <c r="O3866" s="1091"/>
      <c r="P3866" s="1096"/>
      <c r="Q3866" s="1096"/>
      <c r="R3866" s="1096"/>
      <c r="S3866" s="1091"/>
    </row>
    <row r="3867" spans="1:19" x14ac:dyDescent="0.3">
      <c r="A3867" s="1090">
        <v>3862</v>
      </c>
      <c r="B3867" s="1091"/>
      <c r="C3867" s="1091"/>
      <c r="D3867" s="1097"/>
      <c r="E3867" s="1093">
        <f t="shared" si="241"/>
        <v>0</v>
      </c>
      <c r="F3867" s="1094">
        <f t="shared" si="242"/>
        <v>0</v>
      </c>
      <c r="G3867" s="1095">
        <f t="shared" si="243"/>
        <v>0</v>
      </c>
      <c r="H3867" s="1090" t="str">
        <f t="shared" ca="1" si="244"/>
        <v/>
      </c>
      <c r="I3867" s="1109"/>
      <c r="J3867" s="1109"/>
      <c r="K3867" s="1112"/>
      <c r="L3867" s="1091"/>
      <c r="M3867" s="1091"/>
      <c r="N3867" s="1091"/>
      <c r="O3867" s="1091"/>
      <c r="P3867" s="1096"/>
      <c r="Q3867" s="1096"/>
      <c r="R3867" s="1096"/>
      <c r="S3867" s="1091"/>
    </row>
    <row r="3868" spans="1:19" x14ac:dyDescent="0.3">
      <c r="A3868" s="1090">
        <v>3863</v>
      </c>
      <c r="B3868" s="1091"/>
      <c r="C3868" s="1091"/>
      <c r="D3868" s="1097"/>
      <c r="E3868" s="1093">
        <f t="shared" si="241"/>
        <v>0</v>
      </c>
      <c r="F3868" s="1094">
        <f t="shared" si="242"/>
        <v>0</v>
      </c>
      <c r="G3868" s="1095">
        <f t="shared" si="243"/>
        <v>0</v>
      </c>
      <c r="H3868" s="1090" t="str">
        <f t="shared" ca="1" si="244"/>
        <v/>
      </c>
      <c r="I3868" s="1109"/>
      <c r="J3868" s="1109"/>
      <c r="K3868" s="1112"/>
      <c r="L3868" s="1091"/>
      <c r="M3868" s="1091"/>
      <c r="N3868" s="1091"/>
      <c r="O3868" s="1091"/>
      <c r="P3868" s="1096"/>
      <c r="Q3868" s="1096"/>
      <c r="R3868" s="1096"/>
      <c r="S3868" s="1091"/>
    </row>
    <row r="3869" spans="1:19" x14ac:dyDescent="0.3">
      <c r="A3869" s="1090">
        <v>3864</v>
      </c>
      <c r="B3869" s="1091"/>
      <c r="C3869" s="1091"/>
      <c r="D3869" s="1097"/>
      <c r="E3869" s="1093">
        <f t="shared" si="241"/>
        <v>0</v>
      </c>
      <c r="F3869" s="1094">
        <f t="shared" si="242"/>
        <v>0</v>
      </c>
      <c r="G3869" s="1095">
        <f t="shared" si="243"/>
        <v>0</v>
      </c>
      <c r="H3869" s="1090" t="str">
        <f t="shared" ca="1" si="244"/>
        <v/>
      </c>
      <c r="I3869" s="1109"/>
      <c r="J3869" s="1109"/>
      <c r="K3869" s="1112"/>
      <c r="L3869" s="1091"/>
      <c r="M3869" s="1091"/>
      <c r="N3869" s="1091"/>
      <c r="O3869" s="1091"/>
      <c r="P3869" s="1096"/>
      <c r="Q3869" s="1096"/>
      <c r="R3869" s="1096"/>
      <c r="S3869" s="1091"/>
    </row>
    <row r="3870" spans="1:19" x14ac:dyDescent="0.3">
      <c r="A3870" s="1090">
        <v>3865</v>
      </c>
      <c r="B3870" s="1091"/>
      <c r="C3870" s="1091"/>
      <c r="D3870" s="1097"/>
      <c r="E3870" s="1093">
        <f t="shared" si="241"/>
        <v>0</v>
      </c>
      <c r="F3870" s="1094">
        <f t="shared" si="242"/>
        <v>0</v>
      </c>
      <c r="G3870" s="1095">
        <f t="shared" si="243"/>
        <v>0</v>
      </c>
      <c r="H3870" s="1090" t="str">
        <f t="shared" ca="1" si="244"/>
        <v/>
      </c>
      <c r="I3870" s="1109"/>
      <c r="J3870" s="1109"/>
      <c r="K3870" s="1112"/>
      <c r="L3870" s="1091"/>
      <c r="M3870" s="1091"/>
      <c r="N3870" s="1091"/>
      <c r="O3870" s="1091"/>
      <c r="P3870" s="1096"/>
      <c r="Q3870" s="1096"/>
      <c r="R3870" s="1096"/>
      <c r="S3870" s="1091"/>
    </row>
    <row r="3871" spans="1:19" x14ac:dyDescent="0.3">
      <c r="A3871" s="1090">
        <v>3866</v>
      </c>
      <c r="B3871" s="1091"/>
      <c r="C3871" s="1091"/>
      <c r="D3871" s="1097"/>
      <c r="E3871" s="1093">
        <f t="shared" si="241"/>
        <v>0</v>
      </c>
      <c r="F3871" s="1094">
        <f t="shared" si="242"/>
        <v>0</v>
      </c>
      <c r="G3871" s="1095">
        <f t="shared" si="243"/>
        <v>0</v>
      </c>
      <c r="H3871" s="1090" t="str">
        <f t="shared" ca="1" si="244"/>
        <v/>
      </c>
      <c r="I3871" s="1109"/>
      <c r="J3871" s="1109"/>
      <c r="K3871" s="1112"/>
      <c r="L3871" s="1091"/>
      <c r="M3871" s="1091"/>
      <c r="N3871" s="1091"/>
      <c r="O3871" s="1091"/>
      <c r="P3871" s="1096"/>
      <c r="Q3871" s="1096"/>
      <c r="R3871" s="1096"/>
      <c r="S3871" s="1091"/>
    </row>
    <row r="3872" spans="1:19" x14ac:dyDescent="0.3">
      <c r="A3872" s="1090">
        <v>3867</v>
      </c>
      <c r="B3872" s="1091"/>
      <c r="C3872" s="1091"/>
      <c r="D3872" s="1097"/>
      <c r="E3872" s="1093">
        <f t="shared" si="241"/>
        <v>0</v>
      </c>
      <c r="F3872" s="1094">
        <f t="shared" si="242"/>
        <v>0</v>
      </c>
      <c r="G3872" s="1095">
        <f t="shared" si="243"/>
        <v>0</v>
      </c>
      <c r="H3872" s="1090" t="str">
        <f t="shared" ca="1" si="244"/>
        <v/>
      </c>
      <c r="I3872" s="1109"/>
      <c r="J3872" s="1109"/>
      <c r="K3872" s="1112"/>
      <c r="L3872" s="1091"/>
      <c r="M3872" s="1091"/>
      <c r="N3872" s="1091"/>
      <c r="O3872" s="1091"/>
      <c r="P3872" s="1096"/>
      <c r="Q3872" s="1096"/>
      <c r="R3872" s="1096"/>
      <c r="S3872" s="1091"/>
    </row>
    <row r="3873" spans="1:19" x14ac:dyDescent="0.3">
      <c r="A3873" s="1090">
        <v>3868</v>
      </c>
      <c r="B3873" s="1091"/>
      <c r="C3873" s="1091"/>
      <c r="D3873" s="1097"/>
      <c r="E3873" s="1093">
        <f t="shared" si="241"/>
        <v>0</v>
      </c>
      <c r="F3873" s="1094">
        <f t="shared" si="242"/>
        <v>0</v>
      </c>
      <c r="G3873" s="1095">
        <f t="shared" si="243"/>
        <v>0</v>
      </c>
      <c r="H3873" s="1090" t="str">
        <f t="shared" ca="1" si="244"/>
        <v/>
      </c>
      <c r="I3873" s="1109"/>
      <c r="J3873" s="1109"/>
      <c r="K3873" s="1112"/>
      <c r="L3873" s="1091"/>
      <c r="M3873" s="1091"/>
      <c r="N3873" s="1091"/>
      <c r="O3873" s="1091"/>
      <c r="P3873" s="1096"/>
      <c r="Q3873" s="1096"/>
      <c r="R3873" s="1096"/>
      <c r="S3873" s="1091"/>
    </row>
    <row r="3874" spans="1:19" x14ac:dyDescent="0.3">
      <c r="A3874" s="1090">
        <v>3869</v>
      </c>
      <c r="B3874" s="1091"/>
      <c r="C3874" s="1091"/>
      <c r="D3874" s="1097"/>
      <c r="E3874" s="1093">
        <f t="shared" si="241"/>
        <v>0</v>
      </c>
      <c r="F3874" s="1094">
        <f t="shared" si="242"/>
        <v>0</v>
      </c>
      <c r="G3874" s="1095">
        <f t="shared" si="243"/>
        <v>0</v>
      </c>
      <c r="H3874" s="1090" t="str">
        <f t="shared" ca="1" si="244"/>
        <v/>
      </c>
      <c r="I3874" s="1109"/>
      <c r="J3874" s="1109"/>
      <c r="K3874" s="1112"/>
      <c r="L3874" s="1091"/>
      <c r="M3874" s="1091"/>
      <c r="N3874" s="1091"/>
      <c r="O3874" s="1091"/>
      <c r="P3874" s="1096"/>
      <c r="Q3874" s="1096"/>
      <c r="R3874" s="1096"/>
      <c r="S3874" s="1091"/>
    </row>
    <row r="3875" spans="1:19" x14ac:dyDescent="0.3">
      <c r="A3875" s="1090">
        <v>3870</v>
      </c>
      <c r="B3875" s="1091"/>
      <c r="C3875" s="1091"/>
      <c r="D3875" s="1097"/>
      <c r="E3875" s="1093">
        <f t="shared" si="241"/>
        <v>0</v>
      </c>
      <c r="F3875" s="1094">
        <f t="shared" si="242"/>
        <v>0</v>
      </c>
      <c r="G3875" s="1095">
        <f t="shared" si="243"/>
        <v>0</v>
      </c>
      <c r="H3875" s="1090" t="str">
        <f t="shared" ca="1" si="244"/>
        <v/>
      </c>
      <c r="I3875" s="1109"/>
      <c r="J3875" s="1109"/>
      <c r="K3875" s="1112"/>
      <c r="L3875" s="1091"/>
      <c r="M3875" s="1091"/>
      <c r="N3875" s="1091"/>
      <c r="O3875" s="1091"/>
      <c r="P3875" s="1096"/>
      <c r="Q3875" s="1096"/>
      <c r="R3875" s="1096"/>
      <c r="S3875" s="1091"/>
    </row>
    <row r="3876" spans="1:19" x14ac:dyDescent="0.3">
      <c r="A3876" s="1090">
        <v>3871</v>
      </c>
      <c r="B3876" s="1091"/>
      <c r="C3876" s="1091"/>
      <c r="D3876" s="1097"/>
      <c r="E3876" s="1093">
        <f t="shared" si="241"/>
        <v>0</v>
      </c>
      <c r="F3876" s="1094">
        <f t="shared" si="242"/>
        <v>0</v>
      </c>
      <c r="G3876" s="1095">
        <f t="shared" si="243"/>
        <v>0</v>
      </c>
      <c r="H3876" s="1090" t="str">
        <f t="shared" ca="1" si="244"/>
        <v/>
      </c>
      <c r="I3876" s="1109"/>
      <c r="J3876" s="1109"/>
      <c r="K3876" s="1112"/>
      <c r="L3876" s="1091"/>
      <c r="M3876" s="1091"/>
      <c r="N3876" s="1091"/>
      <c r="O3876" s="1091"/>
      <c r="P3876" s="1096"/>
      <c r="Q3876" s="1096"/>
      <c r="R3876" s="1096"/>
      <c r="S3876" s="1091"/>
    </row>
    <row r="3877" spans="1:19" x14ac:dyDescent="0.3">
      <c r="A3877" s="1090">
        <v>3872</v>
      </c>
      <c r="B3877" s="1091"/>
      <c r="C3877" s="1091"/>
      <c r="D3877" s="1097"/>
      <c r="E3877" s="1093">
        <f t="shared" si="241"/>
        <v>0</v>
      </c>
      <c r="F3877" s="1094">
        <f t="shared" si="242"/>
        <v>0</v>
      </c>
      <c r="G3877" s="1095">
        <f t="shared" si="243"/>
        <v>0</v>
      </c>
      <c r="H3877" s="1090" t="str">
        <f t="shared" ca="1" si="244"/>
        <v/>
      </c>
      <c r="I3877" s="1109"/>
      <c r="J3877" s="1109"/>
      <c r="K3877" s="1112"/>
      <c r="L3877" s="1091"/>
      <c r="M3877" s="1091"/>
      <c r="N3877" s="1091"/>
      <c r="O3877" s="1091"/>
      <c r="P3877" s="1096"/>
      <c r="Q3877" s="1096"/>
      <c r="R3877" s="1096"/>
      <c r="S3877" s="1091"/>
    </row>
    <row r="3878" spans="1:19" x14ac:dyDescent="0.3">
      <c r="A3878" s="1090">
        <v>3873</v>
      </c>
      <c r="B3878" s="1091"/>
      <c r="C3878" s="1091"/>
      <c r="D3878" s="1097"/>
      <c r="E3878" s="1093">
        <f t="shared" si="241"/>
        <v>0</v>
      </c>
      <c r="F3878" s="1094">
        <f t="shared" si="242"/>
        <v>0</v>
      </c>
      <c r="G3878" s="1095">
        <f t="shared" si="243"/>
        <v>0</v>
      </c>
      <c r="H3878" s="1090" t="str">
        <f t="shared" ca="1" si="244"/>
        <v/>
      </c>
      <c r="I3878" s="1109"/>
      <c r="J3878" s="1109"/>
      <c r="K3878" s="1112"/>
      <c r="L3878" s="1091"/>
      <c r="M3878" s="1091"/>
      <c r="N3878" s="1091"/>
      <c r="O3878" s="1091"/>
      <c r="P3878" s="1096"/>
      <c r="Q3878" s="1096"/>
      <c r="R3878" s="1096"/>
      <c r="S3878" s="1091"/>
    </row>
    <row r="3879" spans="1:19" x14ac:dyDescent="0.3">
      <c r="A3879" s="1090">
        <v>3874</v>
      </c>
      <c r="B3879" s="1091"/>
      <c r="C3879" s="1091"/>
      <c r="D3879" s="1097"/>
      <c r="E3879" s="1093">
        <f t="shared" si="241"/>
        <v>0</v>
      </c>
      <c r="F3879" s="1094">
        <f t="shared" si="242"/>
        <v>0</v>
      </c>
      <c r="G3879" s="1095">
        <f t="shared" si="243"/>
        <v>0</v>
      </c>
      <c r="H3879" s="1090" t="str">
        <f t="shared" ca="1" si="244"/>
        <v/>
      </c>
      <c r="I3879" s="1109"/>
      <c r="J3879" s="1109"/>
      <c r="K3879" s="1112"/>
      <c r="L3879" s="1091"/>
      <c r="M3879" s="1091"/>
      <c r="N3879" s="1091"/>
      <c r="O3879" s="1091"/>
      <c r="P3879" s="1096"/>
      <c r="Q3879" s="1096"/>
      <c r="R3879" s="1096"/>
      <c r="S3879" s="1091"/>
    </row>
    <row r="3880" spans="1:19" x14ac:dyDescent="0.3">
      <c r="A3880" s="1090">
        <v>3875</v>
      </c>
      <c r="B3880" s="1091"/>
      <c r="C3880" s="1091"/>
      <c r="D3880" s="1097"/>
      <c r="E3880" s="1093">
        <f t="shared" si="241"/>
        <v>0</v>
      </c>
      <c r="F3880" s="1094">
        <f t="shared" si="242"/>
        <v>0</v>
      </c>
      <c r="G3880" s="1095">
        <f t="shared" si="243"/>
        <v>0</v>
      </c>
      <c r="H3880" s="1090" t="str">
        <f t="shared" ca="1" si="244"/>
        <v/>
      </c>
      <c r="I3880" s="1109"/>
      <c r="J3880" s="1109"/>
      <c r="K3880" s="1112"/>
      <c r="L3880" s="1091"/>
      <c r="M3880" s="1091"/>
      <c r="N3880" s="1091"/>
      <c r="O3880" s="1091"/>
      <c r="P3880" s="1096"/>
      <c r="Q3880" s="1096"/>
      <c r="R3880" s="1096"/>
      <c r="S3880" s="1091"/>
    </row>
    <row r="3881" spans="1:19" x14ac:dyDescent="0.3">
      <c r="A3881" s="1090">
        <v>3876</v>
      </c>
      <c r="B3881" s="1091"/>
      <c r="C3881" s="1091"/>
      <c r="D3881" s="1097"/>
      <c r="E3881" s="1093">
        <f t="shared" si="241"/>
        <v>0</v>
      </c>
      <c r="F3881" s="1094">
        <f t="shared" si="242"/>
        <v>0</v>
      </c>
      <c r="G3881" s="1095">
        <f t="shared" si="243"/>
        <v>0</v>
      </c>
      <c r="H3881" s="1090" t="str">
        <f t="shared" ca="1" si="244"/>
        <v/>
      </c>
      <c r="I3881" s="1109"/>
      <c r="J3881" s="1109"/>
      <c r="K3881" s="1112"/>
      <c r="L3881" s="1091"/>
      <c r="M3881" s="1091"/>
      <c r="N3881" s="1091"/>
      <c r="O3881" s="1091"/>
      <c r="P3881" s="1096"/>
      <c r="Q3881" s="1096"/>
      <c r="R3881" s="1096"/>
      <c r="S3881" s="1091"/>
    </row>
    <row r="3882" spans="1:19" x14ac:dyDescent="0.3">
      <c r="A3882" s="1090">
        <v>3877</v>
      </c>
      <c r="B3882" s="1091"/>
      <c r="C3882" s="1091"/>
      <c r="D3882" s="1097"/>
      <c r="E3882" s="1093">
        <f t="shared" si="241"/>
        <v>0</v>
      </c>
      <c r="F3882" s="1094">
        <f t="shared" si="242"/>
        <v>0</v>
      </c>
      <c r="G3882" s="1095">
        <f t="shared" si="243"/>
        <v>0</v>
      </c>
      <c r="H3882" s="1090" t="str">
        <f t="shared" ca="1" si="244"/>
        <v/>
      </c>
      <c r="I3882" s="1109"/>
      <c r="J3882" s="1109"/>
      <c r="K3882" s="1112"/>
      <c r="L3882" s="1091"/>
      <c r="M3882" s="1091"/>
      <c r="N3882" s="1091"/>
      <c r="O3882" s="1091"/>
      <c r="P3882" s="1096"/>
      <c r="Q3882" s="1096"/>
      <c r="R3882" s="1096"/>
      <c r="S3882" s="1091"/>
    </row>
    <row r="3883" spans="1:19" x14ac:dyDescent="0.3">
      <c r="A3883" s="1090">
        <v>3878</v>
      </c>
      <c r="B3883" s="1091"/>
      <c r="C3883" s="1091"/>
      <c r="D3883" s="1097"/>
      <c r="E3883" s="1093">
        <f t="shared" si="241"/>
        <v>0</v>
      </c>
      <c r="F3883" s="1094">
        <f t="shared" si="242"/>
        <v>0</v>
      </c>
      <c r="G3883" s="1095">
        <f t="shared" si="243"/>
        <v>0</v>
      </c>
      <c r="H3883" s="1090" t="str">
        <f t="shared" ca="1" si="244"/>
        <v/>
      </c>
      <c r="I3883" s="1109"/>
      <c r="J3883" s="1109"/>
      <c r="K3883" s="1112"/>
      <c r="L3883" s="1091"/>
      <c r="M3883" s="1091"/>
      <c r="N3883" s="1091"/>
      <c r="O3883" s="1091"/>
      <c r="P3883" s="1096"/>
      <c r="Q3883" s="1096"/>
      <c r="R3883" s="1096"/>
      <c r="S3883" s="1091"/>
    </row>
    <row r="3884" spans="1:19" x14ac:dyDescent="0.3">
      <c r="A3884" s="1090">
        <v>3879</v>
      </c>
      <c r="B3884" s="1091"/>
      <c r="C3884" s="1091"/>
      <c r="D3884" s="1097"/>
      <c r="E3884" s="1093">
        <f t="shared" si="241"/>
        <v>0</v>
      </c>
      <c r="F3884" s="1094">
        <f t="shared" si="242"/>
        <v>0</v>
      </c>
      <c r="G3884" s="1095">
        <f t="shared" si="243"/>
        <v>0</v>
      </c>
      <c r="H3884" s="1090" t="str">
        <f t="shared" ca="1" si="244"/>
        <v/>
      </c>
      <c r="I3884" s="1109"/>
      <c r="J3884" s="1109"/>
      <c r="K3884" s="1112"/>
      <c r="L3884" s="1091"/>
      <c r="M3884" s="1091"/>
      <c r="N3884" s="1091"/>
      <c r="O3884" s="1091"/>
      <c r="P3884" s="1096"/>
      <c r="Q3884" s="1096"/>
      <c r="R3884" s="1096"/>
      <c r="S3884" s="1091"/>
    </row>
    <row r="3885" spans="1:19" x14ac:dyDescent="0.3">
      <c r="A3885" s="1090">
        <v>3880</v>
      </c>
      <c r="B3885" s="1091"/>
      <c r="C3885" s="1091"/>
      <c r="D3885" s="1097"/>
      <c r="E3885" s="1093">
        <f t="shared" si="241"/>
        <v>0</v>
      </c>
      <c r="F3885" s="1094">
        <f t="shared" si="242"/>
        <v>0</v>
      </c>
      <c r="G3885" s="1095">
        <f t="shared" si="243"/>
        <v>0</v>
      </c>
      <c r="H3885" s="1090" t="str">
        <f t="shared" ca="1" si="244"/>
        <v/>
      </c>
      <c r="I3885" s="1109"/>
      <c r="J3885" s="1109"/>
      <c r="K3885" s="1112"/>
      <c r="L3885" s="1091"/>
      <c r="M3885" s="1091"/>
      <c r="N3885" s="1091"/>
      <c r="O3885" s="1091"/>
      <c r="P3885" s="1096"/>
      <c r="Q3885" s="1096"/>
      <c r="R3885" s="1096"/>
      <c r="S3885" s="1091"/>
    </row>
    <row r="3886" spans="1:19" x14ac:dyDescent="0.3">
      <c r="A3886" s="1090">
        <v>3881</v>
      </c>
      <c r="B3886" s="1091"/>
      <c r="C3886" s="1091"/>
      <c r="D3886" s="1097"/>
      <c r="E3886" s="1093">
        <f t="shared" si="241"/>
        <v>0</v>
      </c>
      <c r="F3886" s="1094">
        <f t="shared" si="242"/>
        <v>0</v>
      </c>
      <c r="G3886" s="1095">
        <f t="shared" si="243"/>
        <v>0</v>
      </c>
      <c r="H3886" s="1090" t="str">
        <f t="shared" ca="1" si="244"/>
        <v/>
      </c>
      <c r="I3886" s="1109"/>
      <c r="J3886" s="1109"/>
      <c r="K3886" s="1112"/>
      <c r="L3886" s="1091"/>
      <c r="M3886" s="1091"/>
      <c r="N3886" s="1091"/>
      <c r="O3886" s="1091"/>
      <c r="P3886" s="1096"/>
      <c r="Q3886" s="1096"/>
      <c r="R3886" s="1096"/>
      <c r="S3886" s="1091"/>
    </row>
    <row r="3887" spans="1:19" x14ac:dyDescent="0.3">
      <c r="A3887" s="1090">
        <v>3882</v>
      </c>
      <c r="B3887" s="1091"/>
      <c r="C3887" s="1091"/>
      <c r="D3887" s="1097"/>
      <c r="E3887" s="1093">
        <f t="shared" si="241"/>
        <v>0</v>
      </c>
      <c r="F3887" s="1094">
        <f t="shared" si="242"/>
        <v>0</v>
      </c>
      <c r="G3887" s="1095">
        <f t="shared" si="243"/>
        <v>0</v>
      </c>
      <c r="H3887" s="1090" t="str">
        <f t="shared" ca="1" si="244"/>
        <v/>
      </c>
      <c r="I3887" s="1109"/>
      <c r="J3887" s="1109"/>
      <c r="K3887" s="1112"/>
      <c r="L3887" s="1091"/>
      <c r="M3887" s="1091"/>
      <c r="N3887" s="1091"/>
      <c r="O3887" s="1091"/>
      <c r="P3887" s="1096"/>
      <c r="Q3887" s="1096"/>
      <c r="R3887" s="1096"/>
      <c r="S3887" s="1091"/>
    </row>
    <row r="3888" spans="1:19" x14ac:dyDescent="0.3">
      <c r="A3888" s="1090">
        <v>3883</v>
      </c>
      <c r="B3888" s="1091"/>
      <c r="C3888" s="1091"/>
      <c r="D3888" s="1097"/>
      <c r="E3888" s="1093">
        <f t="shared" si="241"/>
        <v>0</v>
      </c>
      <c r="F3888" s="1094">
        <f t="shared" si="242"/>
        <v>0</v>
      </c>
      <c r="G3888" s="1095">
        <f t="shared" si="243"/>
        <v>0</v>
      </c>
      <c r="H3888" s="1090" t="str">
        <f t="shared" ca="1" si="244"/>
        <v/>
      </c>
      <c r="I3888" s="1109"/>
      <c r="J3888" s="1109"/>
      <c r="K3888" s="1112"/>
      <c r="L3888" s="1091"/>
      <c r="M3888" s="1091"/>
      <c r="N3888" s="1091"/>
      <c r="O3888" s="1091"/>
      <c r="P3888" s="1096"/>
      <c r="Q3888" s="1096"/>
      <c r="R3888" s="1096"/>
      <c r="S3888" s="1091"/>
    </row>
    <row r="3889" spans="1:19" x14ac:dyDescent="0.3">
      <c r="A3889" s="1090">
        <v>3884</v>
      </c>
      <c r="B3889" s="1091"/>
      <c r="C3889" s="1091"/>
      <c r="D3889" s="1097"/>
      <c r="E3889" s="1093">
        <f t="shared" si="241"/>
        <v>0</v>
      </c>
      <c r="F3889" s="1094">
        <f t="shared" si="242"/>
        <v>0</v>
      </c>
      <c r="G3889" s="1095">
        <f t="shared" si="243"/>
        <v>0</v>
      </c>
      <c r="H3889" s="1090" t="str">
        <f t="shared" ca="1" si="244"/>
        <v/>
      </c>
      <c r="I3889" s="1109"/>
      <c r="J3889" s="1109"/>
      <c r="K3889" s="1112"/>
      <c r="L3889" s="1091"/>
      <c r="M3889" s="1091"/>
      <c r="N3889" s="1091"/>
      <c r="O3889" s="1091"/>
      <c r="P3889" s="1096"/>
      <c r="Q3889" s="1096"/>
      <c r="R3889" s="1096"/>
      <c r="S3889" s="1091"/>
    </row>
    <row r="3890" spans="1:19" x14ac:dyDescent="0.3">
      <c r="A3890" s="1090">
        <v>3885</v>
      </c>
      <c r="B3890" s="1091"/>
      <c r="C3890" s="1091"/>
      <c r="D3890" s="1097"/>
      <c r="E3890" s="1093">
        <f t="shared" si="241"/>
        <v>0</v>
      </c>
      <c r="F3890" s="1094">
        <f t="shared" si="242"/>
        <v>0</v>
      </c>
      <c r="G3890" s="1095">
        <f t="shared" si="243"/>
        <v>0</v>
      </c>
      <c r="H3890" s="1090" t="str">
        <f t="shared" ca="1" si="244"/>
        <v/>
      </c>
      <c r="I3890" s="1109"/>
      <c r="J3890" s="1109"/>
      <c r="K3890" s="1112"/>
      <c r="L3890" s="1091"/>
      <c r="M3890" s="1091"/>
      <c r="N3890" s="1091"/>
      <c r="O3890" s="1091"/>
      <c r="P3890" s="1096"/>
      <c r="Q3890" s="1096"/>
      <c r="R3890" s="1096"/>
      <c r="S3890" s="1091"/>
    </row>
    <row r="3891" spans="1:19" x14ac:dyDescent="0.3">
      <c r="A3891" s="1090">
        <v>3886</v>
      </c>
      <c r="B3891" s="1091"/>
      <c r="C3891" s="1091"/>
      <c r="D3891" s="1097"/>
      <c r="E3891" s="1093">
        <f t="shared" si="241"/>
        <v>0</v>
      </c>
      <c r="F3891" s="1094">
        <f t="shared" si="242"/>
        <v>0</v>
      </c>
      <c r="G3891" s="1095">
        <f t="shared" si="243"/>
        <v>0</v>
      </c>
      <c r="H3891" s="1090" t="str">
        <f t="shared" ca="1" si="244"/>
        <v/>
      </c>
      <c r="I3891" s="1109"/>
      <c r="J3891" s="1109"/>
      <c r="K3891" s="1112"/>
      <c r="L3891" s="1091"/>
      <c r="M3891" s="1091"/>
      <c r="N3891" s="1091"/>
      <c r="O3891" s="1091"/>
      <c r="P3891" s="1096"/>
      <c r="Q3891" s="1096"/>
      <c r="R3891" s="1096"/>
      <c r="S3891" s="1091"/>
    </row>
    <row r="3892" spans="1:19" x14ac:dyDescent="0.3">
      <c r="A3892" s="1090">
        <v>3887</v>
      </c>
      <c r="B3892" s="1091"/>
      <c r="C3892" s="1091"/>
      <c r="D3892" s="1097"/>
      <c r="E3892" s="1093">
        <f t="shared" si="241"/>
        <v>0</v>
      </c>
      <c r="F3892" s="1094">
        <f t="shared" si="242"/>
        <v>0</v>
      </c>
      <c r="G3892" s="1095">
        <f t="shared" si="243"/>
        <v>0</v>
      </c>
      <c r="H3892" s="1090" t="str">
        <f t="shared" ca="1" si="244"/>
        <v/>
      </c>
      <c r="I3892" s="1109"/>
      <c r="J3892" s="1109"/>
      <c r="K3892" s="1112"/>
      <c r="L3892" s="1091"/>
      <c r="M3892" s="1091"/>
      <c r="N3892" s="1091"/>
      <c r="O3892" s="1091"/>
      <c r="P3892" s="1096"/>
      <c r="Q3892" s="1096"/>
      <c r="R3892" s="1096"/>
      <c r="S3892" s="1091"/>
    </row>
    <row r="3893" spans="1:19" x14ac:dyDescent="0.3">
      <c r="A3893" s="1090">
        <v>3888</v>
      </c>
      <c r="B3893" s="1091"/>
      <c r="C3893" s="1091"/>
      <c r="D3893" s="1097"/>
      <c r="E3893" s="1093">
        <f t="shared" si="241"/>
        <v>0</v>
      </c>
      <c r="F3893" s="1094">
        <f t="shared" si="242"/>
        <v>0</v>
      </c>
      <c r="G3893" s="1095">
        <f t="shared" si="243"/>
        <v>0</v>
      </c>
      <c r="H3893" s="1090" t="str">
        <f t="shared" ca="1" si="244"/>
        <v/>
      </c>
      <c r="I3893" s="1109"/>
      <c r="J3893" s="1109"/>
      <c r="K3893" s="1112"/>
      <c r="L3893" s="1091"/>
      <c r="M3893" s="1091"/>
      <c r="N3893" s="1091"/>
      <c r="O3893" s="1091"/>
      <c r="P3893" s="1096"/>
      <c r="Q3893" s="1096"/>
      <c r="R3893" s="1096"/>
      <c r="S3893" s="1091"/>
    </row>
    <row r="3894" spans="1:19" x14ac:dyDescent="0.3">
      <c r="A3894" s="1090">
        <v>3889</v>
      </c>
      <c r="B3894" s="1091"/>
      <c r="C3894" s="1091"/>
      <c r="D3894" s="1097"/>
      <c r="E3894" s="1093">
        <f t="shared" si="241"/>
        <v>0</v>
      </c>
      <c r="F3894" s="1094">
        <f t="shared" si="242"/>
        <v>0</v>
      </c>
      <c r="G3894" s="1095">
        <f t="shared" si="243"/>
        <v>0</v>
      </c>
      <c r="H3894" s="1090" t="str">
        <f t="shared" ca="1" si="244"/>
        <v/>
      </c>
      <c r="I3894" s="1109"/>
      <c r="J3894" s="1109"/>
      <c r="K3894" s="1112"/>
      <c r="L3894" s="1091"/>
      <c r="M3894" s="1091"/>
      <c r="N3894" s="1091"/>
      <c r="O3894" s="1091"/>
      <c r="P3894" s="1096"/>
      <c r="Q3894" s="1096"/>
      <c r="R3894" s="1096"/>
      <c r="S3894" s="1091"/>
    </row>
    <row r="3895" spans="1:19" x14ac:dyDescent="0.3">
      <c r="A3895" s="1090">
        <v>3890</v>
      </c>
      <c r="B3895" s="1091"/>
      <c r="C3895" s="1091"/>
      <c r="D3895" s="1097"/>
      <c r="E3895" s="1093">
        <f t="shared" si="241"/>
        <v>0</v>
      </c>
      <c r="F3895" s="1094">
        <f t="shared" si="242"/>
        <v>0</v>
      </c>
      <c r="G3895" s="1095">
        <f t="shared" si="243"/>
        <v>0</v>
      </c>
      <c r="H3895" s="1090" t="str">
        <f t="shared" ca="1" si="244"/>
        <v/>
      </c>
      <c r="I3895" s="1109"/>
      <c r="J3895" s="1109"/>
      <c r="K3895" s="1112"/>
      <c r="L3895" s="1091"/>
      <c r="M3895" s="1091"/>
      <c r="N3895" s="1091"/>
      <c r="O3895" s="1091"/>
      <c r="P3895" s="1096"/>
      <c r="Q3895" s="1096"/>
      <c r="R3895" s="1096"/>
      <c r="S3895" s="1091"/>
    </row>
    <row r="3896" spans="1:19" x14ac:dyDescent="0.3">
      <c r="A3896" s="1090">
        <v>3891</v>
      </c>
      <c r="B3896" s="1091"/>
      <c r="C3896" s="1091"/>
      <c r="D3896" s="1097"/>
      <c r="E3896" s="1093">
        <f t="shared" si="241"/>
        <v>0</v>
      </c>
      <c r="F3896" s="1094">
        <f t="shared" si="242"/>
        <v>0</v>
      </c>
      <c r="G3896" s="1095">
        <f t="shared" si="243"/>
        <v>0</v>
      </c>
      <c r="H3896" s="1090" t="str">
        <f t="shared" ca="1" si="244"/>
        <v/>
      </c>
      <c r="I3896" s="1109"/>
      <c r="J3896" s="1109"/>
      <c r="K3896" s="1112"/>
      <c r="L3896" s="1091"/>
      <c r="M3896" s="1091"/>
      <c r="N3896" s="1091"/>
      <c r="O3896" s="1091"/>
      <c r="P3896" s="1096"/>
      <c r="Q3896" s="1096"/>
      <c r="R3896" s="1096"/>
      <c r="S3896" s="1091"/>
    </row>
    <row r="3897" spans="1:19" x14ac:dyDescent="0.3">
      <c r="A3897" s="1090">
        <v>3892</v>
      </c>
      <c r="B3897" s="1091"/>
      <c r="C3897" s="1091"/>
      <c r="D3897" s="1097"/>
      <c r="E3897" s="1093">
        <f t="shared" si="241"/>
        <v>0</v>
      </c>
      <c r="F3897" s="1094">
        <f t="shared" si="242"/>
        <v>0</v>
      </c>
      <c r="G3897" s="1095">
        <f t="shared" si="243"/>
        <v>0</v>
      </c>
      <c r="H3897" s="1090" t="str">
        <f t="shared" ca="1" si="244"/>
        <v/>
      </c>
      <c r="I3897" s="1109"/>
      <c r="J3897" s="1109"/>
      <c r="K3897" s="1112"/>
      <c r="L3897" s="1091"/>
      <c r="M3897" s="1091"/>
      <c r="N3897" s="1091"/>
      <c r="O3897" s="1091"/>
      <c r="P3897" s="1096"/>
      <c r="Q3897" s="1096"/>
      <c r="R3897" s="1096"/>
      <c r="S3897" s="1091"/>
    </row>
    <row r="3898" spans="1:19" x14ac:dyDescent="0.3">
      <c r="A3898" s="1090">
        <v>3893</v>
      </c>
      <c r="B3898" s="1091"/>
      <c r="C3898" s="1091"/>
      <c r="D3898" s="1097"/>
      <c r="E3898" s="1093">
        <f t="shared" si="241"/>
        <v>0</v>
      </c>
      <c r="F3898" s="1094">
        <f t="shared" si="242"/>
        <v>0</v>
      </c>
      <c r="G3898" s="1095">
        <f t="shared" si="243"/>
        <v>0</v>
      </c>
      <c r="H3898" s="1090" t="str">
        <f t="shared" ca="1" si="244"/>
        <v/>
      </c>
      <c r="I3898" s="1109"/>
      <c r="J3898" s="1109"/>
      <c r="K3898" s="1112"/>
      <c r="L3898" s="1091"/>
      <c r="M3898" s="1091"/>
      <c r="N3898" s="1091"/>
      <c r="O3898" s="1091"/>
      <c r="P3898" s="1096"/>
      <c r="Q3898" s="1096"/>
      <c r="R3898" s="1096"/>
      <c r="S3898" s="1091"/>
    </row>
    <row r="3899" spans="1:19" x14ac:dyDescent="0.3">
      <c r="A3899" s="1090">
        <v>3894</v>
      </c>
      <c r="B3899" s="1091"/>
      <c r="C3899" s="1091"/>
      <c r="D3899" s="1097"/>
      <c r="E3899" s="1093">
        <f t="shared" si="241"/>
        <v>0</v>
      </c>
      <c r="F3899" s="1094">
        <f t="shared" si="242"/>
        <v>0</v>
      </c>
      <c r="G3899" s="1095">
        <f t="shared" si="243"/>
        <v>0</v>
      </c>
      <c r="H3899" s="1090" t="str">
        <f t="shared" ca="1" si="244"/>
        <v/>
      </c>
      <c r="I3899" s="1109"/>
      <c r="J3899" s="1109"/>
      <c r="K3899" s="1112"/>
      <c r="L3899" s="1091"/>
      <c r="M3899" s="1091"/>
      <c r="N3899" s="1091"/>
      <c r="O3899" s="1091"/>
      <c r="P3899" s="1096"/>
      <c r="Q3899" s="1096"/>
      <c r="R3899" s="1096"/>
      <c r="S3899" s="1091"/>
    </row>
    <row r="3900" spans="1:19" x14ac:dyDescent="0.3">
      <c r="A3900" s="1090">
        <v>3895</v>
      </c>
      <c r="B3900" s="1091"/>
      <c r="C3900" s="1091"/>
      <c r="D3900" s="1097"/>
      <c r="E3900" s="1093">
        <f t="shared" si="241"/>
        <v>0</v>
      </c>
      <c r="F3900" s="1094">
        <f t="shared" si="242"/>
        <v>0</v>
      </c>
      <c r="G3900" s="1095">
        <f t="shared" si="243"/>
        <v>0</v>
      </c>
      <c r="H3900" s="1090" t="str">
        <f t="shared" ca="1" si="244"/>
        <v/>
      </c>
      <c r="I3900" s="1109"/>
      <c r="J3900" s="1109"/>
      <c r="K3900" s="1112"/>
      <c r="L3900" s="1091"/>
      <c r="M3900" s="1091"/>
      <c r="N3900" s="1091"/>
      <c r="O3900" s="1091"/>
      <c r="P3900" s="1096"/>
      <c r="Q3900" s="1096"/>
      <c r="R3900" s="1096"/>
      <c r="S3900" s="1091"/>
    </row>
    <row r="3901" spans="1:19" x14ac:dyDescent="0.3">
      <c r="A3901" s="1090">
        <v>3896</v>
      </c>
      <c r="B3901" s="1091"/>
      <c r="C3901" s="1091"/>
      <c r="D3901" s="1097"/>
      <c r="E3901" s="1093">
        <f t="shared" si="241"/>
        <v>0</v>
      </c>
      <c r="F3901" s="1094">
        <f t="shared" si="242"/>
        <v>0</v>
      </c>
      <c r="G3901" s="1095">
        <f t="shared" si="243"/>
        <v>0</v>
      </c>
      <c r="H3901" s="1090" t="str">
        <f t="shared" ca="1" si="244"/>
        <v/>
      </c>
      <c r="I3901" s="1109"/>
      <c r="J3901" s="1109"/>
      <c r="K3901" s="1112"/>
      <c r="L3901" s="1091"/>
      <c r="M3901" s="1091"/>
      <c r="N3901" s="1091"/>
      <c r="O3901" s="1091"/>
      <c r="P3901" s="1096"/>
      <c r="Q3901" s="1096"/>
      <c r="R3901" s="1096"/>
      <c r="S3901" s="1091"/>
    </row>
    <row r="3902" spans="1:19" x14ac:dyDescent="0.3">
      <c r="A3902" s="1090">
        <v>3897</v>
      </c>
      <c r="B3902" s="1091"/>
      <c r="C3902" s="1091"/>
      <c r="D3902" s="1097"/>
      <c r="E3902" s="1093">
        <f t="shared" si="241"/>
        <v>0</v>
      </c>
      <c r="F3902" s="1094">
        <f t="shared" si="242"/>
        <v>0</v>
      </c>
      <c r="G3902" s="1095">
        <f t="shared" si="243"/>
        <v>0</v>
      </c>
      <c r="H3902" s="1090" t="str">
        <f t="shared" ca="1" si="244"/>
        <v/>
      </c>
      <c r="I3902" s="1109"/>
      <c r="J3902" s="1109"/>
      <c r="K3902" s="1112"/>
      <c r="L3902" s="1091"/>
      <c r="M3902" s="1091"/>
      <c r="N3902" s="1091"/>
      <c r="O3902" s="1091"/>
      <c r="P3902" s="1096"/>
      <c r="Q3902" s="1096"/>
      <c r="R3902" s="1096"/>
      <c r="S3902" s="1091"/>
    </row>
    <row r="3903" spans="1:19" x14ac:dyDescent="0.3">
      <c r="A3903" s="1090">
        <v>3898</v>
      </c>
      <c r="B3903" s="1091"/>
      <c r="C3903" s="1091"/>
      <c r="D3903" s="1097"/>
      <c r="E3903" s="1093">
        <f t="shared" si="241"/>
        <v>0</v>
      </c>
      <c r="F3903" s="1094">
        <f t="shared" si="242"/>
        <v>0</v>
      </c>
      <c r="G3903" s="1095">
        <f t="shared" si="243"/>
        <v>0</v>
      </c>
      <c r="H3903" s="1090" t="str">
        <f t="shared" ca="1" si="244"/>
        <v/>
      </c>
      <c r="I3903" s="1109"/>
      <c r="J3903" s="1109"/>
      <c r="K3903" s="1112"/>
      <c r="L3903" s="1091"/>
      <c r="M3903" s="1091"/>
      <c r="N3903" s="1091"/>
      <c r="O3903" s="1091"/>
      <c r="P3903" s="1096"/>
      <c r="Q3903" s="1096"/>
      <c r="R3903" s="1096"/>
      <c r="S3903" s="1091"/>
    </row>
    <row r="3904" spans="1:19" x14ac:dyDescent="0.3">
      <c r="A3904" s="1090">
        <v>3899</v>
      </c>
      <c r="B3904" s="1091"/>
      <c r="C3904" s="1091"/>
      <c r="D3904" s="1097"/>
      <c r="E3904" s="1093">
        <f t="shared" si="241"/>
        <v>0</v>
      </c>
      <c r="F3904" s="1094">
        <f t="shared" si="242"/>
        <v>0</v>
      </c>
      <c r="G3904" s="1095">
        <f t="shared" si="243"/>
        <v>0</v>
      </c>
      <c r="H3904" s="1090" t="str">
        <f t="shared" ca="1" si="244"/>
        <v/>
      </c>
      <c r="I3904" s="1109"/>
      <c r="J3904" s="1109"/>
      <c r="K3904" s="1112"/>
      <c r="L3904" s="1091"/>
      <c r="M3904" s="1091"/>
      <c r="N3904" s="1091"/>
      <c r="O3904" s="1091"/>
      <c r="P3904" s="1096"/>
      <c r="Q3904" s="1096"/>
      <c r="R3904" s="1096"/>
      <c r="S3904" s="1091"/>
    </row>
    <row r="3905" spans="1:19" x14ac:dyDescent="0.3">
      <c r="A3905" s="1090">
        <v>3900</v>
      </c>
      <c r="B3905" s="1091"/>
      <c r="C3905" s="1091"/>
      <c r="D3905" s="1097"/>
      <c r="E3905" s="1093">
        <f t="shared" si="241"/>
        <v>0</v>
      </c>
      <c r="F3905" s="1094">
        <f t="shared" si="242"/>
        <v>0</v>
      </c>
      <c r="G3905" s="1095">
        <f t="shared" si="243"/>
        <v>0</v>
      </c>
      <c r="H3905" s="1090" t="str">
        <f t="shared" ca="1" si="244"/>
        <v/>
      </c>
      <c r="I3905" s="1109"/>
      <c r="J3905" s="1109"/>
      <c r="K3905" s="1112"/>
      <c r="L3905" s="1091"/>
      <c r="M3905" s="1091"/>
      <c r="N3905" s="1091"/>
      <c r="O3905" s="1091"/>
      <c r="P3905" s="1096"/>
      <c r="Q3905" s="1096"/>
      <c r="R3905" s="1096"/>
      <c r="S3905" s="1091"/>
    </row>
    <row r="3906" spans="1:19" x14ac:dyDescent="0.3">
      <c r="A3906" s="1090">
        <v>3901</v>
      </c>
      <c r="B3906" s="1091"/>
      <c r="C3906" s="1091"/>
      <c r="D3906" s="1097"/>
      <c r="E3906" s="1093">
        <f t="shared" si="241"/>
        <v>0</v>
      </c>
      <c r="F3906" s="1094">
        <f t="shared" si="242"/>
        <v>0</v>
      </c>
      <c r="G3906" s="1095">
        <f t="shared" si="243"/>
        <v>0</v>
      </c>
      <c r="H3906" s="1090" t="str">
        <f t="shared" ca="1" si="244"/>
        <v/>
      </c>
      <c r="I3906" s="1109"/>
      <c r="J3906" s="1109"/>
      <c r="K3906" s="1112"/>
      <c r="L3906" s="1091"/>
      <c r="M3906" s="1091"/>
      <c r="N3906" s="1091"/>
      <c r="O3906" s="1091"/>
      <c r="P3906" s="1096"/>
      <c r="Q3906" s="1096"/>
      <c r="R3906" s="1096"/>
      <c r="S3906" s="1091"/>
    </row>
    <row r="3907" spans="1:19" x14ac:dyDescent="0.3">
      <c r="A3907" s="1090">
        <v>3902</v>
      </c>
      <c r="B3907" s="1091"/>
      <c r="C3907" s="1091"/>
      <c r="D3907" s="1097"/>
      <c r="E3907" s="1093">
        <f t="shared" si="241"/>
        <v>0</v>
      </c>
      <c r="F3907" s="1094">
        <f t="shared" si="242"/>
        <v>0</v>
      </c>
      <c r="G3907" s="1095">
        <f t="shared" si="243"/>
        <v>0</v>
      </c>
      <c r="H3907" s="1090" t="str">
        <f t="shared" ca="1" si="244"/>
        <v/>
      </c>
      <c r="I3907" s="1109"/>
      <c r="J3907" s="1109"/>
      <c r="K3907" s="1112"/>
      <c r="L3907" s="1091"/>
      <c r="M3907" s="1091"/>
      <c r="N3907" s="1091"/>
      <c r="O3907" s="1091"/>
      <c r="P3907" s="1096"/>
      <c r="Q3907" s="1096"/>
      <c r="R3907" s="1096"/>
      <c r="S3907" s="1091"/>
    </row>
    <row r="3908" spans="1:19" x14ac:dyDescent="0.3">
      <c r="A3908" s="1090">
        <v>3903</v>
      </c>
      <c r="B3908" s="1091"/>
      <c r="C3908" s="1091"/>
      <c r="D3908" s="1097"/>
      <c r="E3908" s="1093">
        <f t="shared" si="241"/>
        <v>0</v>
      </c>
      <c r="F3908" s="1094">
        <f t="shared" si="242"/>
        <v>0</v>
      </c>
      <c r="G3908" s="1095">
        <f t="shared" si="243"/>
        <v>0</v>
      </c>
      <c r="H3908" s="1090" t="str">
        <f t="shared" ca="1" si="244"/>
        <v/>
      </c>
      <c r="I3908" s="1109"/>
      <c r="J3908" s="1109"/>
      <c r="K3908" s="1112"/>
      <c r="L3908" s="1091"/>
      <c r="M3908" s="1091"/>
      <c r="N3908" s="1091"/>
      <c r="O3908" s="1091"/>
      <c r="P3908" s="1096"/>
      <c r="Q3908" s="1096"/>
      <c r="R3908" s="1096"/>
      <c r="S3908" s="1091"/>
    </row>
    <row r="3909" spans="1:19" x14ac:dyDescent="0.3">
      <c r="A3909" s="1090">
        <v>3904</v>
      </c>
      <c r="B3909" s="1091"/>
      <c r="C3909" s="1091"/>
      <c r="D3909" s="1097"/>
      <c r="E3909" s="1093">
        <f t="shared" si="241"/>
        <v>0</v>
      </c>
      <c r="F3909" s="1094">
        <f t="shared" si="242"/>
        <v>0</v>
      </c>
      <c r="G3909" s="1095">
        <f t="shared" si="243"/>
        <v>0</v>
      </c>
      <c r="H3909" s="1090" t="str">
        <f t="shared" ca="1" si="244"/>
        <v/>
      </c>
      <c r="I3909" s="1109"/>
      <c r="J3909" s="1109"/>
      <c r="K3909" s="1112"/>
      <c r="L3909" s="1091"/>
      <c r="M3909" s="1091"/>
      <c r="N3909" s="1091"/>
      <c r="O3909" s="1091"/>
      <c r="P3909" s="1096"/>
      <c r="Q3909" s="1096"/>
      <c r="R3909" s="1096"/>
      <c r="S3909" s="1091"/>
    </row>
    <row r="3910" spans="1:19" x14ac:dyDescent="0.3">
      <c r="A3910" s="1090">
        <v>3905</v>
      </c>
      <c r="B3910" s="1091"/>
      <c r="C3910" s="1091"/>
      <c r="D3910" s="1097"/>
      <c r="E3910" s="1093">
        <f t="shared" si="241"/>
        <v>0</v>
      </c>
      <c r="F3910" s="1094">
        <f t="shared" si="242"/>
        <v>0</v>
      </c>
      <c r="G3910" s="1095">
        <f t="shared" si="243"/>
        <v>0</v>
      </c>
      <c r="H3910" s="1090" t="str">
        <f t="shared" ca="1" si="244"/>
        <v/>
      </c>
      <c r="I3910" s="1109"/>
      <c r="J3910" s="1109"/>
      <c r="K3910" s="1112"/>
      <c r="L3910" s="1091"/>
      <c r="M3910" s="1091"/>
      <c r="N3910" s="1091"/>
      <c r="O3910" s="1091"/>
      <c r="P3910" s="1096"/>
      <c r="Q3910" s="1096"/>
      <c r="R3910" s="1096"/>
      <c r="S3910" s="1091"/>
    </row>
    <row r="3911" spans="1:19" x14ac:dyDescent="0.3">
      <c r="A3911" s="1090">
        <v>3906</v>
      </c>
      <c r="B3911" s="1091"/>
      <c r="C3911" s="1091"/>
      <c r="D3911" s="1097"/>
      <c r="E3911" s="1093">
        <f t="shared" ref="E3911:E3974" si="245">D3911</f>
        <v>0</v>
      </c>
      <c r="F3911" s="1094">
        <f t="shared" ref="F3911:F3974" si="246">D3911</f>
        <v>0</v>
      </c>
      <c r="G3911" s="1095">
        <f t="shared" ref="G3911:G3974" si="247">D3911</f>
        <v>0</v>
      </c>
      <c r="H3911" s="1090" t="str">
        <f t="shared" ref="H3911:H3974" ca="1" si="248">IF(ISBLANK(D3911),"",DATEDIF(G3911,TODAY(),"y"))</f>
        <v/>
      </c>
      <c r="I3911" s="1109"/>
      <c r="J3911" s="1109"/>
      <c r="K3911" s="1112"/>
      <c r="L3911" s="1091"/>
      <c r="M3911" s="1091"/>
      <c r="N3911" s="1091"/>
      <c r="O3911" s="1091"/>
      <c r="P3911" s="1096"/>
      <c r="Q3911" s="1096"/>
      <c r="R3911" s="1096"/>
      <c r="S3911" s="1091"/>
    </row>
    <row r="3912" spans="1:19" x14ac:dyDescent="0.3">
      <c r="A3912" s="1090">
        <v>3907</v>
      </c>
      <c r="B3912" s="1091"/>
      <c r="C3912" s="1091"/>
      <c r="D3912" s="1097"/>
      <c r="E3912" s="1093">
        <f t="shared" si="245"/>
        <v>0</v>
      </c>
      <c r="F3912" s="1094">
        <f t="shared" si="246"/>
        <v>0</v>
      </c>
      <c r="G3912" s="1095">
        <f t="shared" si="247"/>
        <v>0</v>
      </c>
      <c r="H3912" s="1090" t="str">
        <f t="shared" ca="1" si="248"/>
        <v/>
      </c>
      <c r="I3912" s="1109"/>
      <c r="J3912" s="1109"/>
      <c r="K3912" s="1112"/>
      <c r="L3912" s="1091"/>
      <c r="M3912" s="1091"/>
      <c r="N3912" s="1091"/>
      <c r="O3912" s="1091"/>
      <c r="P3912" s="1096"/>
      <c r="Q3912" s="1096"/>
      <c r="R3912" s="1096"/>
      <c r="S3912" s="1091"/>
    </row>
    <row r="3913" spans="1:19" x14ac:dyDescent="0.3">
      <c r="A3913" s="1090">
        <v>3908</v>
      </c>
      <c r="B3913" s="1091"/>
      <c r="C3913" s="1091"/>
      <c r="D3913" s="1097"/>
      <c r="E3913" s="1093">
        <f t="shared" si="245"/>
        <v>0</v>
      </c>
      <c r="F3913" s="1094">
        <f t="shared" si="246"/>
        <v>0</v>
      </c>
      <c r="G3913" s="1095">
        <f t="shared" si="247"/>
        <v>0</v>
      </c>
      <c r="H3913" s="1090" t="str">
        <f t="shared" ca="1" si="248"/>
        <v/>
      </c>
      <c r="I3913" s="1109"/>
      <c r="J3913" s="1109"/>
      <c r="K3913" s="1112"/>
      <c r="L3913" s="1091"/>
      <c r="M3913" s="1091"/>
      <c r="N3913" s="1091"/>
      <c r="O3913" s="1091"/>
      <c r="P3913" s="1096"/>
      <c r="Q3913" s="1096"/>
      <c r="R3913" s="1096"/>
      <c r="S3913" s="1091"/>
    </row>
    <row r="3914" spans="1:19" x14ac:dyDescent="0.3">
      <c r="A3914" s="1090">
        <v>3909</v>
      </c>
      <c r="B3914" s="1091"/>
      <c r="C3914" s="1091"/>
      <c r="D3914" s="1097"/>
      <c r="E3914" s="1093">
        <f t="shared" si="245"/>
        <v>0</v>
      </c>
      <c r="F3914" s="1094">
        <f t="shared" si="246"/>
        <v>0</v>
      </c>
      <c r="G3914" s="1095">
        <f t="shared" si="247"/>
        <v>0</v>
      </c>
      <c r="H3914" s="1090" t="str">
        <f t="shared" ca="1" si="248"/>
        <v/>
      </c>
      <c r="I3914" s="1109"/>
      <c r="J3914" s="1109"/>
      <c r="K3914" s="1112"/>
      <c r="L3914" s="1091"/>
      <c r="M3914" s="1091"/>
      <c r="N3914" s="1091"/>
      <c r="O3914" s="1091"/>
      <c r="P3914" s="1096"/>
      <c r="Q3914" s="1096"/>
      <c r="R3914" s="1096"/>
      <c r="S3914" s="1091"/>
    </row>
    <row r="3915" spans="1:19" x14ac:dyDescent="0.3">
      <c r="A3915" s="1090">
        <v>3910</v>
      </c>
      <c r="B3915" s="1091"/>
      <c r="C3915" s="1091"/>
      <c r="D3915" s="1097"/>
      <c r="E3915" s="1093">
        <f t="shared" si="245"/>
        <v>0</v>
      </c>
      <c r="F3915" s="1094">
        <f t="shared" si="246"/>
        <v>0</v>
      </c>
      <c r="G3915" s="1095">
        <f t="shared" si="247"/>
        <v>0</v>
      </c>
      <c r="H3915" s="1090" t="str">
        <f t="shared" ca="1" si="248"/>
        <v/>
      </c>
      <c r="I3915" s="1109"/>
      <c r="J3915" s="1109"/>
      <c r="K3915" s="1112"/>
      <c r="L3915" s="1091"/>
      <c r="M3915" s="1091"/>
      <c r="N3915" s="1091"/>
      <c r="O3915" s="1091"/>
      <c r="P3915" s="1096"/>
      <c r="Q3915" s="1096"/>
      <c r="R3915" s="1096"/>
      <c r="S3915" s="1091"/>
    </row>
    <row r="3916" spans="1:19" x14ac:dyDescent="0.3">
      <c r="A3916" s="1090">
        <v>3911</v>
      </c>
      <c r="B3916" s="1091"/>
      <c r="C3916" s="1091"/>
      <c r="D3916" s="1097"/>
      <c r="E3916" s="1093">
        <f t="shared" si="245"/>
        <v>0</v>
      </c>
      <c r="F3916" s="1094">
        <f t="shared" si="246"/>
        <v>0</v>
      </c>
      <c r="G3916" s="1095">
        <f t="shared" si="247"/>
        <v>0</v>
      </c>
      <c r="H3916" s="1090" t="str">
        <f t="shared" ca="1" si="248"/>
        <v/>
      </c>
      <c r="I3916" s="1109"/>
      <c r="J3916" s="1109"/>
      <c r="K3916" s="1112"/>
      <c r="L3916" s="1091"/>
      <c r="M3916" s="1091"/>
      <c r="N3916" s="1091"/>
      <c r="O3916" s="1091"/>
      <c r="P3916" s="1096"/>
      <c r="Q3916" s="1096"/>
      <c r="R3916" s="1096"/>
      <c r="S3916" s="1091"/>
    </row>
    <row r="3917" spans="1:19" x14ac:dyDescent="0.3">
      <c r="A3917" s="1090">
        <v>3912</v>
      </c>
      <c r="B3917" s="1091"/>
      <c r="C3917" s="1091"/>
      <c r="D3917" s="1097"/>
      <c r="E3917" s="1093">
        <f t="shared" si="245"/>
        <v>0</v>
      </c>
      <c r="F3917" s="1094">
        <f t="shared" si="246"/>
        <v>0</v>
      </c>
      <c r="G3917" s="1095">
        <f t="shared" si="247"/>
        <v>0</v>
      </c>
      <c r="H3917" s="1090" t="str">
        <f t="shared" ca="1" si="248"/>
        <v/>
      </c>
      <c r="I3917" s="1109"/>
      <c r="J3917" s="1109"/>
      <c r="K3917" s="1112"/>
      <c r="L3917" s="1091"/>
      <c r="M3917" s="1091"/>
      <c r="N3917" s="1091"/>
      <c r="O3917" s="1091"/>
      <c r="P3917" s="1096"/>
      <c r="Q3917" s="1096"/>
      <c r="R3917" s="1096"/>
      <c r="S3917" s="1091"/>
    </row>
    <row r="3918" spans="1:19" x14ac:dyDescent="0.3">
      <c r="A3918" s="1090">
        <v>3913</v>
      </c>
      <c r="B3918" s="1091"/>
      <c r="C3918" s="1091"/>
      <c r="D3918" s="1097"/>
      <c r="E3918" s="1093">
        <f t="shared" si="245"/>
        <v>0</v>
      </c>
      <c r="F3918" s="1094">
        <f t="shared" si="246"/>
        <v>0</v>
      </c>
      <c r="G3918" s="1095">
        <f t="shared" si="247"/>
        <v>0</v>
      </c>
      <c r="H3918" s="1090" t="str">
        <f t="shared" ca="1" si="248"/>
        <v/>
      </c>
      <c r="I3918" s="1109"/>
      <c r="J3918" s="1109"/>
      <c r="K3918" s="1112"/>
      <c r="L3918" s="1091"/>
      <c r="M3918" s="1091"/>
      <c r="N3918" s="1091"/>
      <c r="O3918" s="1091"/>
      <c r="P3918" s="1096"/>
      <c r="Q3918" s="1096"/>
      <c r="R3918" s="1096"/>
      <c r="S3918" s="1091"/>
    </row>
    <row r="3919" spans="1:19" x14ac:dyDescent="0.3">
      <c r="A3919" s="1090">
        <v>3914</v>
      </c>
      <c r="B3919" s="1091"/>
      <c r="C3919" s="1091"/>
      <c r="D3919" s="1097"/>
      <c r="E3919" s="1093">
        <f t="shared" si="245"/>
        <v>0</v>
      </c>
      <c r="F3919" s="1094">
        <f t="shared" si="246"/>
        <v>0</v>
      </c>
      <c r="G3919" s="1095">
        <f t="shared" si="247"/>
        <v>0</v>
      </c>
      <c r="H3919" s="1090" t="str">
        <f t="shared" ca="1" si="248"/>
        <v/>
      </c>
      <c r="I3919" s="1109"/>
      <c r="J3919" s="1109"/>
      <c r="K3919" s="1112"/>
      <c r="L3919" s="1091"/>
      <c r="M3919" s="1091"/>
      <c r="N3919" s="1091"/>
      <c r="O3919" s="1091"/>
      <c r="P3919" s="1096"/>
      <c r="Q3919" s="1096"/>
      <c r="R3919" s="1096"/>
      <c r="S3919" s="1091"/>
    </row>
    <row r="3920" spans="1:19" x14ac:dyDescent="0.3">
      <c r="A3920" s="1090">
        <v>3915</v>
      </c>
      <c r="B3920" s="1091"/>
      <c r="C3920" s="1091"/>
      <c r="D3920" s="1097"/>
      <c r="E3920" s="1093">
        <f t="shared" si="245"/>
        <v>0</v>
      </c>
      <c r="F3920" s="1094">
        <f t="shared" si="246"/>
        <v>0</v>
      </c>
      <c r="G3920" s="1095">
        <f t="shared" si="247"/>
        <v>0</v>
      </c>
      <c r="H3920" s="1090" t="str">
        <f t="shared" ca="1" si="248"/>
        <v/>
      </c>
      <c r="I3920" s="1109"/>
      <c r="J3920" s="1109"/>
      <c r="K3920" s="1112"/>
      <c r="L3920" s="1091"/>
      <c r="M3920" s="1091"/>
      <c r="N3920" s="1091"/>
      <c r="O3920" s="1091"/>
      <c r="P3920" s="1096"/>
      <c r="Q3920" s="1096"/>
      <c r="R3920" s="1096"/>
      <c r="S3920" s="1091"/>
    </row>
    <row r="3921" spans="1:19" x14ac:dyDescent="0.3">
      <c r="A3921" s="1090">
        <v>3916</v>
      </c>
      <c r="B3921" s="1091"/>
      <c r="C3921" s="1091"/>
      <c r="D3921" s="1097"/>
      <c r="E3921" s="1093">
        <f t="shared" si="245"/>
        <v>0</v>
      </c>
      <c r="F3921" s="1094">
        <f t="shared" si="246"/>
        <v>0</v>
      </c>
      <c r="G3921" s="1095">
        <f t="shared" si="247"/>
        <v>0</v>
      </c>
      <c r="H3921" s="1090" t="str">
        <f t="shared" ca="1" si="248"/>
        <v/>
      </c>
      <c r="I3921" s="1109"/>
      <c r="J3921" s="1109"/>
      <c r="K3921" s="1112"/>
      <c r="L3921" s="1091"/>
      <c r="M3921" s="1091"/>
      <c r="N3921" s="1091"/>
      <c r="O3921" s="1091"/>
      <c r="P3921" s="1096"/>
      <c r="Q3921" s="1096"/>
      <c r="R3921" s="1096"/>
      <c r="S3921" s="1091"/>
    </row>
    <row r="3922" spans="1:19" x14ac:dyDescent="0.3">
      <c r="A3922" s="1090">
        <v>3917</v>
      </c>
      <c r="B3922" s="1091"/>
      <c r="C3922" s="1091"/>
      <c r="D3922" s="1097"/>
      <c r="E3922" s="1093">
        <f t="shared" si="245"/>
        <v>0</v>
      </c>
      <c r="F3922" s="1094">
        <f t="shared" si="246"/>
        <v>0</v>
      </c>
      <c r="G3922" s="1095">
        <f t="shared" si="247"/>
        <v>0</v>
      </c>
      <c r="H3922" s="1090" t="str">
        <f t="shared" ca="1" si="248"/>
        <v/>
      </c>
      <c r="I3922" s="1109"/>
      <c r="J3922" s="1109"/>
      <c r="K3922" s="1112"/>
      <c r="L3922" s="1091"/>
      <c r="M3922" s="1091"/>
      <c r="N3922" s="1091"/>
      <c r="O3922" s="1091"/>
      <c r="P3922" s="1096"/>
      <c r="Q3922" s="1096"/>
      <c r="R3922" s="1096"/>
      <c r="S3922" s="1091"/>
    </row>
    <row r="3923" spans="1:19" x14ac:dyDescent="0.3">
      <c r="A3923" s="1090">
        <v>3918</v>
      </c>
      <c r="B3923" s="1091"/>
      <c r="C3923" s="1091"/>
      <c r="D3923" s="1097"/>
      <c r="E3923" s="1093">
        <f t="shared" si="245"/>
        <v>0</v>
      </c>
      <c r="F3923" s="1094">
        <f t="shared" si="246"/>
        <v>0</v>
      </c>
      <c r="G3923" s="1095">
        <f t="shared" si="247"/>
        <v>0</v>
      </c>
      <c r="H3923" s="1090" t="str">
        <f t="shared" ca="1" si="248"/>
        <v/>
      </c>
      <c r="I3923" s="1109"/>
      <c r="J3923" s="1109"/>
      <c r="K3923" s="1112"/>
      <c r="L3923" s="1091"/>
      <c r="M3923" s="1091"/>
      <c r="N3923" s="1091"/>
      <c r="O3923" s="1091"/>
      <c r="P3923" s="1096"/>
      <c r="Q3923" s="1096"/>
      <c r="R3923" s="1096"/>
      <c r="S3923" s="1091"/>
    </row>
    <row r="3924" spans="1:19" x14ac:dyDescent="0.3">
      <c r="A3924" s="1090">
        <v>3919</v>
      </c>
      <c r="B3924" s="1091"/>
      <c r="C3924" s="1091"/>
      <c r="D3924" s="1097"/>
      <c r="E3924" s="1093">
        <f t="shared" si="245"/>
        <v>0</v>
      </c>
      <c r="F3924" s="1094">
        <f t="shared" si="246"/>
        <v>0</v>
      </c>
      <c r="G3924" s="1095">
        <f t="shared" si="247"/>
        <v>0</v>
      </c>
      <c r="H3924" s="1090" t="str">
        <f t="shared" ca="1" si="248"/>
        <v/>
      </c>
      <c r="I3924" s="1109"/>
      <c r="J3924" s="1109"/>
      <c r="K3924" s="1112"/>
      <c r="L3924" s="1091"/>
      <c r="M3924" s="1091"/>
      <c r="N3924" s="1091"/>
      <c r="O3924" s="1091"/>
      <c r="P3924" s="1096"/>
      <c r="Q3924" s="1096"/>
      <c r="R3924" s="1096"/>
      <c r="S3924" s="1091"/>
    </row>
    <row r="3925" spans="1:19" x14ac:dyDescent="0.3">
      <c r="A3925" s="1090">
        <v>3920</v>
      </c>
      <c r="B3925" s="1091"/>
      <c r="C3925" s="1091"/>
      <c r="D3925" s="1097"/>
      <c r="E3925" s="1093">
        <f t="shared" si="245"/>
        <v>0</v>
      </c>
      <c r="F3925" s="1094">
        <f t="shared" si="246"/>
        <v>0</v>
      </c>
      <c r="G3925" s="1095">
        <f t="shared" si="247"/>
        <v>0</v>
      </c>
      <c r="H3925" s="1090" t="str">
        <f t="shared" ca="1" si="248"/>
        <v/>
      </c>
      <c r="I3925" s="1109"/>
      <c r="J3925" s="1109"/>
      <c r="K3925" s="1112"/>
      <c r="L3925" s="1091"/>
      <c r="M3925" s="1091"/>
      <c r="N3925" s="1091"/>
      <c r="O3925" s="1091"/>
      <c r="P3925" s="1096"/>
      <c r="Q3925" s="1096"/>
      <c r="R3925" s="1096"/>
      <c r="S3925" s="1091"/>
    </row>
    <row r="3926" spans="1:19" x14ac:dyDescent="0.3">
      <c r="A3926" s="1090">
        <v>3921</v>
      </c>
      <c r="B3926" s="1091"/>
      <c r="C3926" s="1091"/>
      <c r="D3926" s="1097"/>
      <c r="E3926" s="1093">
        <f t="shared" si="245"/>
        <v>0</v>
      </c>
      <c r="F3926" s="1094">
        <f t="shared" si="246"/>
        <v>0</v>
      </c>
      <c r="G3926" s="1095">
        <f t="shared" si="247"/>
        <v>0</v>
      </c>
      <c r="H3926" s="1090" t="str">
        <f t="shared" ca="1" si="248"/>
        <v/>
      </c>
      <c r="I3926" s="1109"/>
      <c r="J3926" s="1109"/>
      <c r="K3926" s="1112"/>
      <c r="L3926" s="1091"/>
      <c r="M3926" s="1091"/>
      <c r="N3926" s="1091"/>
      <c r="O3926" s="1091"/>
      <c r="P3926" s="1096"/>
      <c r="Q3926" s="1096"/>
      <c r="R3926" s="1096"/>
      <c r="S3926" s="1091"/>
    </row>
    <row r="3927" spans="1:19" x14ac:dyDescent="0.3">
      <c r="A3927" s="1090">
        <v>3922</v>
      </c>
      <c r="B3927" s="1091"/>
      <c r="C3927" s="1091"/>
      <c r="D3927" s="1097"/>
      <c r="E3927" s="1093">
        <f t="shared" si="245"/>
        <v>0</v>
      </c>
      <c r="F3927" s="1094">
        <f t="shared" si="246"/>
        <v>0</v>
      </c>
      <c r="G3927" s="1095">
        <f t="shared" si="247"/>
        <v>0</v>
      </c>
      <c r="H3927" s="1090" t="str">
        <f t="shared" ca="1" si="248"/>
        <v/>
      </c>
      <c r="I3927" s="1109"/>
      <c r="J3927" s="1109"/>
      <c r="K3927" s="1112"/>
      <c r="L3927" s="1091"/>
      <c r="M3927" s="1091"/>
      <c r="N3927" s="1091"/>
      <c r="O3927" s="1091"/>
      <c r="P3927" s="1096"/>
      <c r="Q3927" s="1096"/>
      <c r="R3927" s="1096"/>
      <c r="S3927" s="1091"/>
    </row>
    <row r="3928" spans="1:19" x14ac:dyDescent="0.3">
      <c r="A3928" s="1090">
        <v>3923</v>
      </c>
      <c r="B3928" s="1091"/>
      <c r="C3928" s="1091"/>
      <c r="D3928" s="1097"/>
      <c r="E3928" s="1093">
        <f t="shared" si="245"/>
        <v>0</v>
      </c>
      <c r="F3928" s="1094">
        <f t="shared" si="246"/>
        <v>0</v>
      </c>
      <c r="G3928" s="1095">
        <f t="shared" si="247"/>
        <v>0</v>
      </c>
      <c r="H3928" s="1090" t="str">
        <f t="shared" ca="1" si="248"/>
        <v/>
      </c>
      <c r="I3928" s="1109"/>
      <c r="J3928" s="1109"/>
      <c r="K3928" s="1112"/>
      <c r="L3928" s="1091"/>
      <c r="M3928" s="1091"/>
      <c r="N3928" s="1091"/>
      <c r="O3928" s="1091"/>
      <c r="P3928" s="1096"/>
      <c r="Q3928" s="1096"/>
      <c r="R3928" s="1096"/>
      <c r="S3928" s="1091"/>
    </row>
    <row r="3929" spans="1:19" x14ac:dyDescent="0.3">
      <c r="A3929" s="1090">
        <v>3924</v>
      </c>
      <c r="B3929" s="1091"/>
      <c r="C3929" s="1091"/>
      <c r="D3929" s="1097"/>
      <c r="E3929" s="1093">
        <f t="shared" si="245"/>
        <v>0</v>
      </c>
      <c r="F3929" s="1094">
        <f t="shared" si="246"/>
        <v>0</v>
      </c>
      <c r="G3929" s="1095">
        <f t="shared" si="247"/>
        <v>0</v>
      </c>
      <c r="H3929" s="1090" t="str">
        <f t="shared" ca="1" si="248"/>
        <v/>
      </c>
      <c r="I3929" s="1109"/>
      <c r="J3929" s="1109"/>
      <c r="K3929" s="1112"/>
      <c r="L3929" s="1091"/>
      <c r="M3929" s="1091"/>
      <c r="N3929" s="1091"/>
      <c r="O3929" s="1091"/>
      <c r="P3929" s="1096"/>
      <c r="Q3929" s="1096"/>
      <c r="R3929" s="1096"/>
      <c r="S3929" s="1091"/>
    </row>
    <row r="3930" spans="1:19" x14ac:dyDescent="0.3">
      <c r="A3930" s="1090">
        <v>3925</v>
      </c>
      <c r="B3930" s="1091"/>
      <c r="C3930" s="1091"/>
      <c r="D3930" s="1097"/>
      <c r="E3930" s="1093">
        <f t="shared" si="245"/>
        <v>0</v>
      </c>
      <c r="F3930" s="1094">
        <f t="shared" si="246"/>
        <v>0</v>
      </c>
      <c r="G3930" s="1095">
        <f t="shared" si="247"/>
        <v>0</v>
      </c>
      <c r="H3930" s="1090" t="str">
        <f t="shared" ca="1" si="248"/>
        <v/>
      </c>
      <c r="I3930" s="1109"/>
      <c r="J3930" s="1109"/>
      <c r="K3930" s="1112"/>
      <c r="L3930" s="1091"/>
      <c r="M3930" s="1091"/>
      <c r="N3930" s="1091"/>
      <c r="O3930" s="1091"/>
      <c r="P3930" s="1096"/>
      <c r="Q3930" s="1096"/>
      <c r="R3930" s="1096"/>
      <c r="S3930" s="1091"/>
    </row>
    <row r="3931" spans="1:19" x14ac:dyDescent="0.3">
      <c r="A3931" s="1090">
        <v>3926</v>
      </c>
      <c r="B3931" s="1091"/>
      <c r="C3931" s="1091"/>
      <c r="D3931" s="1097"/>
      <c r="E3931" s="1093">
        <f t="shared" si="245"/>
        <v>0</v>
      </c>
      <c r="F3931" s="1094">
        <f t="shared" si="246"/>
        <v>0</v>
      </c>
      <c r="G3931" s="1095">
        <f t="shared" si="247"/>
        <v>0</v>
      </c>
      <c r="H3931" s="1090" t="str">
        <f t="shared" ca="1" si="248"/>
        <v/>
      </c>
      <c r="I3931" s="1109"/>
      <c r="J3931" s="1109"/>
      <c r="K3931" s="1112"/>
      <c r="L3931" s="1091"/>
      <c r="M3931" s="1091"/>
      <c r="N3931" s="1091"/>
      <c r="O3931" s="1091"/>
      <c r="P3931" s="1096"/>
      <c r="Q3931" s="1096"/>
      <c r="R3931" s="1096"/>
      <c r="S3931" s="1091"/>
    </row>
    <row r="3932" spans="1:19" x14ac:dyDescent="0.3">
      <c r="A3932" s="1090">
        <v>3927</v>
      </c>
      <c r="B3932" s="1091"/>
      <c r="C3932" s="1091"/>
      <c r="D3932" s="1097"/>
      <c r="E3932" s="1093">
        <f t="shared" si="245"/>
        <v>0</v>
      </c>
      <c r="F3932" s="1094">
        <f t="shared" si="246"/>
        <v>0</v>
      </c>
      <c r="G3932" s="1095">
        <f t="shared" si="247"/>
        <v>0</v>
      </c>
      <c r="H3932" s="1090" t="str">
        <f t="shared" ca="1" si="248"/>
        <v/>
      </c>
      <c r="I3932" s="1109"/>
      <c r="J3932" s="1109"/>
      <c r="K3932" s="1112"/>
      <c r="L3932" s="1091"/>
      <c r="M3932" s="1091"/>
      <c r="N3932" s="1091"/>
      <c r="O3932" s="1091"/>
      <c r="P3932" s="1096"/>
      <c r="Q3932" s="1096"/>
      <c r="R3932" s="1096"/>
      <c r="S3932" s="1091"/>
    </row>
    <row r="3933" spans="1:19" x14ac:dyDescent="0.3">
      <c r="A3933" s="1090">
        <v>3928</v>
      </c>
      <c r="B3933" s="1091"/>
      <c r="C3933" s="1091"/>
      <c r="D3933" s="1097"/>
      <c r="E3933" s="1093">
        <f t="shared" si="245"/>
        <v>0</v>
      </c>
      <c r="F3933" s="1094">
        <f t="shared" si="246"/>
        <v>0</v>
      </c>
      <c r="G3933" s="1095">
        <f t="shared" si="247"/>
        <v>0</v>
      </c>
      <c r="H3933" s="1090" t="str">
        <f t="shared" ca="1" si="248"/>
        <v/>
      </c>
      <c r="I3933" s="1109"/>
      <c r="J3933" s="1109"/>
      <c r="K3933" s="1112"/>
      <c r="L3933" s="1091"/>
      <c r="M3933" s="1091"/>
      <c r="N3933" s="1091"/>
      <c r="O3933" s="1091"/>
      <c r="P3933" s="1096"/>
      <c r="Q3933" s="1096"/>
      <c r="R3933" s="1096"/>
      <c r="S3933" s="1091"/>
    </row>
    <row r="3934" spans="1:19" x14ac:dyDescent="0.3">
      <c r="A3934" s="1090">
        <v>3929</v>
      </c>
      <c r="B3934" s="1091"/>
      <c r="C3934" s="1091"/>
      <c r="D3934" s="1097"/>
      <c r="E3934" s="1093">
        <f t="shared" si="245"/>
        <v>0</v>
      </c>
      <c r="F3934" s="1094">
        <f t="shared" si="246"/>
        <v>0</v>
      </c>
      <c r="G3934" s="1095">
        <f t="shared" si="247"/>
        <v>0</v>
      </c>
      <c r="H3934" s="1090" t="str">
        <f t="shared" ca="1" si="248"/>
        <v/>
      </c>
      <c r="I3934" s="1109"/>
      <c r="J3934" s="1109"/>
      <c r="K3934" s="1112"/>
      <c r="L3934" s="1091"/>
      <c r="M3934" s="1091"/>
      <c r="N3934" s="1091"/>
      <c r="O3934" s="1091"/>
      <c r="P3934" s="1096"/>
      <c r="Q3934" s="1096"/>
      <c r="R3934" s="1096"/>
      <c r="S3934" s="1091"/>
    </row>
    <row r="3935" spans="1:19" x14ac:dyDescent="0.3">
      <c r="A3935" s="1090">
        <v>3930</v>
      </c>
      <c r="B3935" s="1091"/>
      <c r="C3935" s="1091"/>
      <c r="D3935" s="1097"/>
      <c r="E3935" s="1093">
        <f t="shared" si="245"/>
        <v>0</v>
      </c>
      <c r="F3935" s="1094">
        <f t="shared" si="246"/>
        <v>0</v>
      </c>
      <c r="G3935" s="1095">
        <f t="shared" si="247"/>
        <v>0</v>
      </c>
      <c r="H3935" s="1090" t="str">
        <f t="shared" ca="1" si="248"/>
        <v/>
      </c>
      <c r="I3935" s="1109"/>
      <c r="J3935" s="1109"/>
      <c r="K3935" s="1112"/>
      <c r="L3935" s="1091"/>
      <c r="M3935" s="1091"/>
      <c r="N3935" s="1091"/>
      <c r="O3935" s="1091"/>
      <c r="P3935" s="1096"/>
      <c r="Q3935" s="1096"/>
      <c r="R3935" s="1096"/>
      <c r="S3935" s="1091"/>
    </row>
    <row r="3936" spans="1:19" x14ac:dyDescent="0.3">
      <c r="A3936" s="1090">
        <v>3931</v>
      </c>
      <c r="B3936" s="1091"/>
      <c r="C3936" s="1091"/>
      <c r="D3936" s="1097"/>
      <c r="E3936" s="1093">
        <f t="shared" si="245"/>
        <v>0</v>
      </c>
      <c r="F3936" s="1094">
        <f t="shared" si="246"/>
        <v>0</v>
      </c>
      <c r="G3936" s="1095">
        <f t="shared" si="247"/>
        <v>0</v>
      </c>
      <c r="H3936" s="1090" t="str">
        <f t="shared" ca="1" si="248"/>
        <v/>
      </c>
      <c r="I3936" s="1109"/>
      <c r="J3936" s="1109"/>
      <c r="K3936" s="1112"/>
      <c r="L3936" s="1091"/>
      <c r="M3936" s="1091"/>
      <c r="N3936" s="1091"/>
      <c r="O3936" s="1091"/>
      <c r="P3936" s="1096"/>
      <c r="Q3936" s="1096"/>
      <c r="R3936" s="1096"/>
      <c r="S3936" s="1091"/>
    </row>
    <row r="3937" spans="1:19" x14ac:dyDescent="0.3">
      <c r="A3937" s="1090">
        <v>3932</v>
      </c>
      <c r="B3937" s="1091"/>
      <c r="C3937" s="1091"/>
      <c r="D3937" s="1097"/>
      <c r="E3937" s="1093">
        <f t="shared" si="245"/>
        <v>0</v>
      </c>
      <c r="F3937" s="1094">
        <f t="shared" si="246"/>
        <v>0</v>
      </c>
      <c r="G3937" s="1095">
        <f t="shared" si="247"/>
        <v>0</v>
      </c>
      <c r="H3937" s="1090" t="str">
        <f t="shared" ca="1" si="248"/>
        <v/>
      </c>
      <c r="I3937" s="1109"/>
      <c r="J3937" s="1109"/>
      <c r="K3937" s="1112"/>
      <c r="L3937" s="1091"/>
      <c r="M3937" s="1091"/>
      <c r="N3937" s="1091"/>
      <c r="O3937" s="1091"/>
      <c r="P3937" s="1096"/>
      <c r="Q3937" s="1096"/>
      <c r="R3937" s="1096"/>
      <c r="S3937" s="1091"/>
    </row>
    <row r="3938" spans="1:19" x14ac:dyDescent="0.3">
      <c r="A3938" s="1090">
        <v>3933</v>
      </c>
      <c r="B3938" s="1091"/>
      <c r="C3938" s="1091"/>
      <c r="D3938" s="1097"/>
      <c r="E3938" s="1093">
        <f t="shared" si="245"/>
        <v>0</v>
      </c>
      <c r="F3938" s="1094">
        <f t="shared" si="246"/>
        <v>0</v>
      </c>
      <c r="G3938" s="1095">
        <f t="shared" si="247"/>
        <v>0</v>
      </c>
      <c r="H3938" s="1090" t="str">
        <f t="shared" ca="1" si="248"/>
        <v/>
      </c>
      <c r="I3938" s="1109"/>
      <c r="J3938" s="1109"/>
      <c r="K3938" s="1112"/>
      <c r="L3938" s="1091"/>
      <c r="M3938" s="1091"/>
      <c r="N3938" s="1091"/>
      <c r="O3938" s="1091"/>
      <c r="P3938" s="1096"/>
      <c r="Q3938" s="1096"/>
      <c r="R3938" s="1096"/>
      <c r="S3938" s="1091"/>
    </row>
    <row r="3939" spans="1:19" x14ac:dyDescent="0.3">
      <c r="A3939" s="1090">
        <v>3934</v>
      </c>
      <c r="B3939" s="1091"/>
      <c r="C3939" s="1091"/>
      <c r="D3939" s="1097"/>
      <c r="E3939" s="1093">
        <f t="shared" si="245"/>
        <v>0</v>
      </c>
      <c r="F3939" s="1094">
        <f t="shared" si="246"/>
        <v>0</v>
      </c>
      <c r="G3939" s="1095">
        <f t="shared" si="247"/>
        <v>0</v>
      </c>
      <c r="H3939" s="1090" t="str">
        <f t="shared" ca="1" si="248"/>
        <v/>
      </c>
      <c r="I3939" s="1109"/>
      <c r="J3939" s="1109"/>
      <c r="K3939" s="1112"/>
      <c r="L3939" s="1091"/>
      <c r="M3939" s="1091"/>
      <c r="N3939" s="1091"/>
      <c r="O3939" s="1091"/>
      <c r="P3939" s="1096"/>
      <c r="Q3939" s="1096"/>
      <c r="R3939" s="1096"/>
      <c r="S3939" s="1091"/>
    </row>
    <row r="3940" spans="1:19" x14ac:dyDescent="0.3">
      <c r="A3940" s="1090">
        <v>3935</v>
      </c>
      <c r="B3940" s="1091"/>
      <c r="C3940" s="1091"/>
      <c r="D3940" s="1097"/>
      <c r="E3940" s="1093">
        <f t="shared" si="245"/>
        <v>0</v>
      </c>
      <c r="F3940" s="1094">
        <f t="shared" si="246"/>
        <v>0</v>
      </c>
      <c r="G3940" s="1095">
        <f t="shared" si="247"/>
        <v>0</v>
      </c>
      <c r="H3940" s="1090" t="str">
        <f t="shared" ca="1" si="248"/>
        <v/>
      </c>
      <c r="I3940" s="1109"/>
      <c r="J3940" s="1109"/>
      <c r="K3940" s="1112"/>
      <c r="L3940" s="1091"/>
      <c r="M3940" s="1091"/>
      <c r="N3940" s="1091"/>
      <c r="O3940" s="1091"/>
      <c r="P3940" s="1096"/>
      <c r="Q3940" s="1096"/>
      <c r="R3940" s="1096"/>
      <c r="S3940" s="1091"/>
    </row>
    <row r="3941" spans="1:19" x14ac:dyDescent="0.3">
      <c r="A3941" s="1090">
        <v>3936</v>
      </c>
      <c r="B3941" s="1091"/>
      <c r="C3941" s="1091"/>
      <c r="D3941" s="1097"/>
      <c r="E3941" s="1093">
        <f t="shared" si="245"/>
        <v>0</v>
      </c>
      <c r="F3941" s="1094">
        <f t="shared" si="246"/>
        <v>0</v>
      </c>
      <c r="G3941" s="1095">
        <f t="shared" si="247"/>
        <v>0</v>
      </c>
      <c r="H3941" s="1090" t="str">
        <f t="shared" ca="1" si="248"/>
        <v/>
      </c>
      <c r="I3941" s="1109"/>
      <c r="J3941" s="1109"/>
      <c r="K3941" s="1112"/>
      <c r="L3941" s="1091"/>
      <c r="M3941" s="1091"/>
      <c r="N3941" s="1091"/>
      <c r="O3941" s="1091"/>
      <c r="P3941" s="1096"/>
      <c r="Q3941" s="1096"/>
      <c r="R3941" s="1096"/>
      <c r="S3941" s="1091"/>
    </row>
    <row r="3942" spans="1:19" x14ac:dyDescent="0.3">
      <c r="A3942" s="1090">
        <v>3937</v>
      </c>
      <c r="B3942" s="1091"/>
      <c r="C3942" s="1091"/>
      <c r="D3942" s="1097"/>
      <c r="E3942" s="1093">
        <f t="shared" si="245"/>
        <v>0</v>
      </c>
      <c r="F3942" s="1094">
        <f t="shared" si="246"/>
        <v>0</v>
      </c>
      <c r="G3942" s="1095">
        <f t="shared" si="247"/>
        <v>0</v>
      </c>
      <c r="H3942" s="1090" t="str">
        <f t="shared" ca="1" si="248"/>
        <v/>
      </c>
      <c r="I3942" s="1109"/>
      <c r="J3942" s="1109"/>
      <c r="K3942" s="1112"/>
      <c r="L3942" s="1091"/>
      <c r="M3942" s="1091"/>
      <c r="N3942" s="1091"/>
      <c r="O3942" s="1091"/>
      <c r="P3942" s="1096"/>
      <c r="Q3942" s="1096"/>
      <c r="R3942" s="1096"/>
      <c r="S3942" s="1091"/>
    </row>
    <row r="3943" spans="1:19" x14ac:dyDescent="0.3">
      <c r="A3943" s="1090">
        <v>3938</v>
      </c>
      <c r="B3943" s="1091"/>
      <c r="C3943" s="1091"/>
      <c r="D3943" s="1097"/>
      <c r="E3943" s="1093">
        <f t="shared" si="245"/>
        <v>0</v>
      </c>
      <c r="F3943" s="1094">
        <f t="shared" si="246"/>
        <v>0</v>
      </c>
      <c r="G3943" s="1095">
        <f t="shared" si="247"/>
        <v>0</v>
      </c>
      <c r="H3943" s="1090" t="str">
        <f t="shared" ca="1" si="248"/>
        <v/>
      </c>
      <c r="I3943" s="1109"/>
      <c r="J3943" s="1109"/>
      <c r="K3943" s="1112"/>
      <c r="L3943" s="1091"/>
      <c r="M3943" s="1091"/>
      <c r="N3943" s="1091"/>
      <c r="O3943" s="1091"/>
      <c r="P3943" s="1096"/>
      <c r="Q3943" s="1096"/>
      <c r="R3943" s="1096"/>
      <c r="S3943" s="1091"/>
    </row>
    <row r="3944" spans="1:19" x14ac:dyDescent="0.3">
      <c r="A3944" s="1090">
        <v>3939</v>
      </c>
      <c r="B3944" s="1091"/>
      <c r="C3944" s="1091"/>
      <c r="D3944" s="1097"/>
      <c r="E3944" s="1093">
        <f t="shared" si="245"/>
        <v>0</v>
      </c>
      <c r="F3944" s="1094">
        <f t="shared" si="246"/>
        <v>0</v>
      </c>
      <c r="G3944" s="1095">
        <f t="shared" si="247"/>
        <v>0</v>
      </c>
      <c r="H3944" s="1090" t="str">
        <f t="shared" ca="1" si="248"/>
        <v/>
      </c>
      <c r="I3944" s="1109"/>
      <c r="J3944" s="1109"/>
      <c r="K3944" s="1112"/>
      <c r="L3944" s="1091"/>
      <c r="M3944" s="1091"/>
      <c r="N3944" s="1091"/>
      <c r="O3944" s="1091"/>
      <c r="P3944" s="1096"/>
      <c r="Q3944" s="1096"/>
      <c r="R3944" s="1096"/>
      <c r="S3944" s="1091"/>
    </row>
    <row r="3945" spans="1:19" x14ac:dyDescent="0.3">
      <c r="A3945" s="1090">
        <v>3940</v>
      </c>
      <c r="B3945" s="1091"/>
      <c r="C3945" s="1091"/>
      <c r="D3945" s="1097"/>
      <c r="E3945" s="1093">
        <f t="shared" si="245"/>
        <v>0</v>
      </c>
      <c r="F3945" s="1094">
        <f t="shared" si="246"/>
        <v>0</v>
      </c>
      <c r="G3945" s="1095">
        <f t="shared" si="247"/>
        <v>0</v>
      </c>
      <c r="H3945" s="1090" t="str">
        <f t="shared" ca="1" si="248"/>
        <v/>
      </c>
      <c r="I3945" s="1109"/>
      <c r="J3945" s="1109"/>
      <c r="K3945" s="1112"/>
      <c r="L3945" s="1091"/>
      <c r="M3945" s="1091"/>
      <c r="N3945" s="1091"/>
      <c r="O3945" s="1091"/>
      <c r="P3945" s="1096"/>
      <c r="Q3945" s="1096"/>
      <c r="R3945" s="1096"/>
      <c r="S3945" s="1091"/>
    </row>
    <row r="3946" spans="1:19" x14ac:dyDescent="0.3">
      <c r="A3946" s="1090">
        <v>3941</v>
      </c>
      <c r="B3946" s="1091"/>
      <c r="C3946" s="1091"/>
      <c r="D3946" s="1097"/>
      <c r="E3946" s="1093">
        <f t="shared" si="245"/>
        <v>0</v>
      </c>
      <c r="F3946" s="1094">
        <f t="shared" si="246"/>
        <v>0</v>
      </c>
      <c r="G3946" s="1095">
        <f t="shared" si="247"/>
        <v>0</v>
      </c>
      <c r="H3946" s="1090" t="str">
        <f t="shared" ca="1" si="248"/>
        <v/>
      </c>
      <c r="I3946" s="1109"/>
      <c r="J3946" s="1109"/>
      <c r="K3946" s="1112"/>
      <c r="L3946" s="1091"/>
      <c r="M3946" s="1091"/>
      <c r="N3946" s="1091"/>
      <c r="O3946" s="1091"/>
      <c r="P3946" s="1096"/>
      <c r="Q3946" s="1096"/>
      <c r="R3946" s="1096"/>
      <c r="S3946" s="1091"/>
    </row>
    <row r="3947" spans="1:19" x14ac:dyDescent="0.3">
      <c r="A3947" s="1090">
        <v>3942</v>
      </c>
      <c r="B3947" s="1091"/>
      <c r="C3947" s="1091"/>
      <c r="D3947" s="1097"/>
      <c r="E3947" s="1093">
        <f t="shared" si="245"/>
        <v>0</v>
      </c>
      <c r="F3947" s="1094">
        <f t="shared" si="246"/>
        <v>0</v>
      </c>
      <c r="G3947" s="1095">
        <f t="shared" si="247"/>
        <v>0</v>
      </c>
      <c r="H3947" s="1090" t="str">
        <f t="shared" ca="1" si="248"/>
        <v/>
      </c>
      <c r="I3947" s="1109"/>
      <c r="J3947" s="1109"/>
      <c r="K3947" s="1112"/>
      <c r="L3947" s="1091"/>
      <c r="M3947" s="1091"/>
      <c r="N3947" s="1091"/>
      <c r="O3947" s="1091"/>
      <c r="P3947" s="1096"/>
      <c r="Q3947" s="1096"/>
      <c r="R3947" s="1096"/>
      <c r="S3947" s="1091"/>
    </row>
    <row r="3948" spans="1:19" x14ac:dyDescent="0.3">
      <c r="A3948" s="1090">
        <v>3943</v>
      </c>
      <c r="B3948" s="1091"/>
      <c r="C3948" s="1091"/>
      <c r="D3948" s="1097"/>
      <c r="E3948" s="1093">
        <f t="shared" si="245"/>
        <v>0</v>
      </c>
      <c r="F3948" s="1094">
        <f t="shared" si="246"/>
        <v>0</v>
      </c>
      <c r="G3948" s="1095">
        <f t="shared" si="247"/>
        <v>0</v>
      </c>
      <c r="H3948" s="1090" t="str">
        <f t="shared" ca="1" si="248"/>
        <v/>
      </c>
      <c r="I3948" s="1109"/>
      <c r="J3948" s="1109"/>
      <c r="K3948" s="1112"/>
      <c r="L3948" s="1091"/>
      <c r="M3948" s="1091"/>
      <c r="N3948" s="1091"/>
      <c r="O3948" s="1091"/>
      <c r="P3948" s="1096"/>
      <c r="Q3948" s="1096"/>
      <c r="R3948" s="1096"/>
      <c r="S3948" s="1091"/>
    </row>
    <row r="3949" spans="1:19" x14ac:dyDescent="0.3">
      <c r="A3949" s="1090">
        <v>3944</v>
      </c>
      <c r="B3949" s="1091"/>
      <c r="C3949" s="1091"/>
      <c r="D3949" s="1097"/>
      <c r="E3949" s="1093">
        <f t="shared" si="245"/>
        <v>0</v>
      </c>
      <c r="F3949" s="1094">
        <f t="shared" si="246"/>
        <v>0</v>
      </c>
      <c r="G3949" s="1095">
        <f t="shared" si="247"/>
        <v>0</v>
      </c>
      <c r="H3949" s="1090" t="str">
        <f t="shared" ca="1" si="248"/>
        <v/>
      </c>
      <c r="I3949" s="1109"/>
      <c r="J3949" s="1109"/>
      <c r="K3949" s="1112"/>
      <c r="L3949" s="1091"/>
      <c r="M3949" s="1091"/>
      <c r="N3949" s="1091"/>
      <c r="O3949" s="1091"/>
      <c r="P3949" s="1096"/>
      <c r="Q3949" s="1096"/>
      <c r="R3949" s="1096"/>
      <c r="S3949" s="1091"/>
    </row>
    <row r="3950" spans="1:19" x14ac:dyDescent="0.3">
      <c r="A3950" s="1090">
        <v>3945</v>
      </c>
      <c r="B3950" s="1091"/>
      <c r="C3950" s="1091"/>
      <c r="D3950" s="1097"/>
      <c r="E3950" s="1093">
        <f t="shared" si="245"/>
        <v>0</v>
      </c>
      <c r="F3950" s="1094">
        <f t="shared" si="246"/>
        <v>0</v>
      </c>
      <c r="G3950" s="1095">
        <f t="shared" si="247"/>
        <v>0</v>
      </c>
      <c r="H3950" s="1090" t="str">
        <f t="shared" ca="1" si="248"/>
        <v/>
      </c>
      <c r="I3950" s="1109"/>
      <c r="J3950" s="1109"/>
      <c r="K3950" s="1112"/>
      <c r="L3950" s="1091"/>
      <c r="M3950" s="1091"/>
      <c r="N3950" s="1091"/>
      <c r="O3950" s="1091"/>
      <c r="P3950" s="1096"/>
      <c r="Q3950" s="1096"/>
      <c r="R3950" s="1096"/>
      <c r="S3950" s="1091"/>
    </row>
    <row r="3951" spans="1:19" x14ac:dyDescent="0.3">
      <c r="A3951" s="1090">
        <v>3946</v>
      </c>
      <c r="B3951" s="1091"/>
      <c r="C3951" s="1091"/>
      <c r="D3951" s="1097"/>
      <c r="E3951" s="1093">
        <f t="shared" si="245"/>
        <v>0</v>
      </c>
      <c r="F3951" s="1094">
        <f t="shared" si="246"/>
        <v>0</v>
      </c>
      <c r="G3951" s="1095">
        <f t="shared" si="247"/>
        <v>0</v>
      </c>
      <c r="H3951" s="1090" t="str">
        <f t="shared" ca="1" si="248"/>
        <v/>
      </c>
      <c r="I3951" s="1109"/>
      <c r="J3951" s="1109"/>
      <c r="K3951" s="1112"/>
      <c r="L3951" s="1091"/>
      <c r="M3951" s="1091"/>
      <c r="N3951" s="1091"/>
      <c r="O3951" s="1091"/>
      <c r="P3951" s="1096"/>
      <c r="Q3951" s="1096"/>
      <c r="R3951" s="1096"/>
      <c r="S3951" s="1091"/>
    </row>
    <row r="3952" spans="1:19" x14ac:dyDescent="0.3">
      <c r="A3952" s="1090">
        <v>3947</v>
      </c>
      <c r="B3952" s="1091"/>
      <c r="C3952" s="1091"/>
      <c r="D3952" s="1097"/>
      <c r="E3952" s="1093">
        <f t="shared" si="245"/>
        <v>0</v>
      </c>
      <c r="F3952" s="1094">
        <f t="shared" si="246"/>
        <v>0</v>
      </c>
      <c r="G3952" s="1095">
        <f t="shared" si="247"/>
        <v>0</v>
      </c>
      <c r="H3952" s="1090" t="str">
        <f t="shared" ca="1" si="248"/>
        <v/>
      </c>
      <c r="I3952" s="1109"/>
      <c r="J3952" s="1109"/>
      <c r="K3952" s="1112"/>
      <c r="L3952" s="1091"/>
      <c r="M3952" s="1091"/>
      <c r="N3952" s="1091"/>
      <c r="O3952" s="1091"/>
      <c r="P3952" s="1096"/>
      <c r="Q3952" s="1096"/>
      <c r="R3952" s="1096"/>
      <c r="S3952" s="1091"/>
    </row>
    <row r="3953" spans="1:19" x14ac:dyDescent="0.3">
      <c r="A3953" s="1090">
        <v>3948</v>
      </c>
      <c r="B3953" s="1091"/>
      <c r="C3953" s="1091"/>
      <c r="D3953" s="1097"/>
      <c r="E3953" s="1093">
        <f t="shared" si="245"/>
        <v>0</v>
      </c>
      <c r="F3953" s="1094">
        <f t="shared" si="246"/>
        <v>0</v>
      </c>
      <c r="G3953" s="1095">
        <f t="shared" si="247"/>
        <v>0</v>
      </c>
      <c r="H3953" s="1090" t="str">
        <f t="shared" ca="1" si="248"/>
        <v/>
      </c>
      <c r="I3953" s="1109"/>
      <c r="J3953" s="1109"/>
      <c r="K3953" s="1112"/>
      <c r="L3953" s="1091"/>
      <c r="M3953" s="1091"/>
      <c r="N3953" s="1091"/>
      <c r="O3953" s="1091"/>
      <c r="P3953" s="1096"/>
      <c r="Q3953" s="1096"/>
      <c r="R3953" s="1096"/>
      <c r="S3953" s="1091"/>
    </row>
    <row r="3954" spans="1:19" x14ac:dyDescent="0.3">
      <c r="A3954" s="1090">
        <v>3949</v>
      </c>
      <c r="B3954" s="1091"/>
      <c r="C3954" s="1091"/>
      <c r="D3954" s="1097"/>
      <c r="E3954" s="1093">
        <f t="shared" si="245"/>
        <v>0</v>
      </c>
      <c r="F3954" s="1094">
        <f t="shared" si="246"/>
        <v>0</v>
      </c>
      <c r="G3954" s="1095">
        <f t="shared" si="247"/>
        <v>0</v>
      </c>
      <c r="H3954" s="1090" t="str">
        <f t="shared" ca="1" si="248"/>
        <v/>
      </c>
      <c r="I3954" s="1109"/>
      <c r="J3954" s="1109"/>
      <c r="K3954" s="1112"/>
      <c r="L3954" s="1091"/>
      <c r="M3954" s="1091"/>
      <c r="N3954" s="1091"/>
      <c r="O3954" s="1091"/>
      <c r="P3954" s="1096"/>
      <c r="Q3954" s="1096"/>
      <c r="R3954" s="1096"/>
      <c r="S3954" s="1091"/>
    </row>
    <row r="3955" spans="1:19" x14ac:dyDescent="0.3">
      <c r="A3955" s="1090">
        <v>3950</v>
      </c>
      <c r="B3955" s="1091"/>
      <c r="C3955" s="1091"/>
      <c r="D3955" s="1097"/>
      <c r="E3955" s="1093">
        <f t="shared" si="245"/>
        <v>0</v>
      </c>
      <c r="F3955" s="1094">
        <f t="shared" si="246"/>
        <v>0</v>
      </c>
      <c r="G3955" s="1095">
        <f t="shared" si="247"/>
        <v>0</v>
      </c>
      <c r="H3955" s="1090" t="str">
        <f t="shared" ca="1" si="248"/>
        <v/>
      </c>
      <c r="I3955" s="1109"/>
      <c r="J3955" s="1109"/>
      <c r="K3955" s="1112"/>
      <c r="L3955" s="1091"/>
      <c r="M3955" s="1091"/>
      <c r="N3955" s="1091"/>
      <c r="O3955" s="1091"/>
      <c r="P3955" s="1096"/>
      <c r="Q3955" s="1096"/>
      <c r="R3955" s="1096"/>
      <c r="S3955" s="1091"/>
    </row>
    <row r="3956" spans="1:19" x14ac:dyDescent="0.3">
      <c r="A3956" s="1090">
        <v>3951</v>
      </c>
      <c r="B3956" s="1091"/>
      <c r="C3956" s="1091"/>
      <c r="D3956" s="1097"/>
      <c r="E3956" s="1093">
        <f t="shared" si="245"/>
        <v>0</v>
      </c>
      <c r="F3956" s="1094">
        <f t="shared" si="246"/>
        <v>0</v>
      </c>
      <c r="G3956" s="1095">
        <f t="shared" si="247"/>
        <v>0</v>
      </c>
      <c r="H3956" s="1090" t="str">
        <f t="shared" ca="1" si="248"/>
        <v/>
      </c>
      <c r="I3956" s="1109"/>
      <c r="J3956" s="1109"/>
      <c r="K3956" s="1112"/>
      <c r="L3956" s="1091"/>
      <c r="M3956" s="1091"/>
      <c r="N3956" s="1091"/>
      <c r="O3956" s="1091"/>
      <c r="P3956" s="1096"/>
      <c r="Q3956" s="1096"/>
      <c r="R3956" s="1096"/>
      <c r="S3956" s="1091"/>
    </row>
    <row r="3957" spans="1:19" x14ac:dyDescent="0.3">
      <c r="A3957" s="1090">
        <v>3952</v>
      </c>
      <c r="B3957" s="1091"/>
      <c r="C3957" s="1091"/>
      <c r="D3957" s="1097"/>
      <c r="E3957" s="1093">
        <f t="shared" si="245"/>
        <v>0</v>
      </c>
      <c r="F3957" s="1094">
        <f t="shared" si="246"/>
        <v>0</v>
      </c>
      <c r="G3957" s="1095">
        <f t="shared" si="247"/>
        <v>0</v>
      </c>
      <c r="H3957" s="1090" t="str">
        <f t="shared" ca="1" si="248"/>
        <v/>
      </c>
      <c r="I3957" s="1109"/>
      <c r="J3957" s="1109"/>
      <c r="K3957" s="1112"/>
      <c r="L3957" s="1091"/>
      <c r="M3957" s="1091"/>
      <c r="N3957" s="1091"/>
      <c r="O3957" s="1091"/>
      <c r="P3957" s="1096"/>
      <c r="Q3957" s="1096"/>
      <c r="R3957" s="1096"/>
      <c r="S3957" s="1091"/>
    </row>
    <row r="3958" spans="1:19" x14ac:dyDescent="0.3">
      <c r="A3958" s="1090">
        <v>3953</v>
      </c>
      <c r="B3958" s="1091"/>
      <c r="C3958" s="1091"/>
      <c r="D3958" s="1097"/>
      <c r="E3958" s="1093">
        <f t="shared" si="245"/>
        <v>0</v>
      </c>
      <c r="F3958" s="1094">
        <f t="shared" si="246"/>
        <v>0</v>
      </c>
      <c r="G3958" s="1095">
        <f t="shared" si="247"/>
        <v>0</v>
      </c>
      <c r="H3958" s="1090" t="str">
        <f t="shared" ca="1" si="248"/>
        <v/>
      </c>
      <c r="I3958" s="1109"/>
      <c r="J3958" s="1109"/>
      <c r="K3958" s="1112"/>
      <c r="L3958" s="1091"/>
      <c r="M3958" s="1091"/>
      <c r="N3958" s="1091"/>
      <c r="O3958" s="1091"/>
      <c r="P3958" s="1096"/>
      <c r="Q3958" s="1096"/>
      <c r="R3958" s="1096"/>
      <c r="S3958" s="1091"/>
    </row>
    <row r="3959" spans="1:19" x14ac:dyDescent="0.3">
      <c r="A3959" s="1090">
        <v>3954</v>
      </c>
      <c r="B3959" s="1091"/>
      <c r="C3959" s="1091"/>
      <c r="D3959" s="1097"/>
      <c r="E3959" s="1093">
        <f t="shared" si="245"/>
        <v>0</v>
      </c>
      <c r="F3959" s="1094">
        <f t="shared" si="246"/>
        <v>0</v>
      </c>
      <c r="G3959" s="1095">
        <f t="shared" si="247"/>
        <v>0</v>
      </c>
      <c r="H3959" s="1090" t="str">
        <f t="shared" ca="1" si="248"/>
        <v/>
      </c>
      <c r="I3959" s="1109"/>
      <c r="J3959" s="1109"/>
      <c r="K3959" s="1112"/>
      <c r="L3959" s="1091"/>
      <c r="M3959" s="1091"/>
      <c r="N3959" s="1091"/>
      <c r="O3959" s="1091"/>
      <c r="P3959" s="1096"/>
      <c r="Q3959" s="1096"/>
      <c r="R3959" s="1096"/>
      <c r="S3959" s="1091"/>
    </row>
    <row r="3960" spans="1:19" x14ac:dyDescent="0.3">
      <c r="A3960" s="1090">
        <v>3955</v>
      </c>
      <c r="B3960" s="1091"/>
      <c r="C3960" s="1091"/>
      <c r="D3960" s="1097"/>
      <c r="E3960" s="1093">
        <f t="shared" si="245"/>
        <v>0</v>
      </c>
      <c r="F3960" s="1094">
        <f t="shared" si="246"/>
        <v>0</v>
      </c>
      <c r="G3960" s="1095">
        <f t="shared" si="247"/>
        <v>0</v>
      </c>
      <c r="H3960" s="1090" t="str">
        <f t="shared" ca="1" si="248"/>
        <v/>
      </c>
      <c r="I3960" s="1109"/>
      <c r="J3960" s="1109"/>
      <c r="K3960" s="1112"/>
      <c r="L3960" s="1091"/>
      <c r="M3960" s="1091"/>
      <c r="N3960" s="1091"/>
      <c r="O3960" s="1091"/>
      <c r="P3960" s="1096"/>
      <c r="Q3960" s="1096"/>
      <c r="R3960" s="1096"/>
      <c r="S3960" s="1091"/>
    </row>
    <row r="3961" spans="1:19" x14ac:dyDescent="0.3">
      <c r="A3961" s="1090">
        <v>3956</v>
      </c>
      <c r="B3961" s="1091"/>
      <c r="C3961" s="1091"/>
      <c r="D3961" s="1097"/>
      <c r="E3961" s="1093">
        <f t="shared" si="245"/>
        <v>0</v>
      </c>
      <c r="F3961" s="1094">
        <f t="shared" si="246"/>
        <v>0</v>
      </c>
      <c r="G3961" s="1095">
        <f t="shared" si="247"/>
        <v>0</v>
      </c>
      <c r="H3961" s="1090" t="str">
        <f t="shared" ca="1" si="248"/>
        <v/>
      </c>
      <c r="I3961" s="1109"/>
      <c r="J3961" s="1109"/>
      <c r="K3961" s="1112"/>
      <c r="L3961" s="1091"/>
      <c r="M3961" s="1091"/>
      <c r="N3961" s="1091"/>
      <c r="O3961" s="1091"/>
      <c r="P3961" s="1096"/>
      <c r="Q3961" s="1096"/>
      <c r="R3961" s="1096"/>
      <c r="S3961" s="1091"/>
    </row>
    <row r="3962" spans="1:19" x14ac:dyDescent="0.3">
      <c r="A3962" s="1090">
        <v>3957</v>
      </c>
      <c r="B3962" s="1091"/>
      <c r="C3962" s="1091"/>
      <c r="D3962" s="1097"/>
      <c r="E3962" s="1093">
        <f t="shared" si="245"/>
        <v>0</v>
      </c>
      <c r="F3962" s="1094">
        <f t="shared" si="246"/>
        <v>0</v>
      </c>
      <c r="G3962" s="1095">
        <f t="shared" si="247"/>
        <v>0</v>
      </c>
      <c r="H3962" s="1090" t="str">
        <f t="shared" ca="1" si="248"/>
        <v/>
      </c>
      <c r="I3962" s="1109"/>
      <c r="J3962" s="1109"/>
      <c r="K3962" s="1112"/>
      <c r="L3962" s="1091"/>
      <c r="M3962" s="1091"/>
      <c r="N3962" s="1091"/>
      <c r="O3962" s="1091"/>
      <c r="P3962" s="1096"/>
      <c r="Q3962" s="1096"/>
      <c r="R3962" s="1096"/>
      <c r="S3962" s="1091"/>
    </row>
    <row r="3963" spans="1:19" x14ac:dyDescent="0.3">
      <c r="A3963" s="1090">
        <v>3958</v>
      </c>
      <c r="B3963" s="1091"/>
      <c r="C3963" s="1091"/>
      <c r="D3963" s="1097"/>
      <c r="E3963" s="1093">
        <f t="shared" si="245"/>
        <v>0</v>
      </c>
      <c r="F3963" s="1094">
        <f t="shared" si="246"/>
        <v>0</v>
      </c>
      <c r="G3963" s="1095">
        <f t="shared" si="247"/>
        <v>0</v>
      </c>
      <c r="H3963" s="1090" t="str">
        <f t="shared" ca="1" si="248"/>
        <v/>
      </c>
      <c r="I3963" s="1109"/>
      <c r="J3963" s="1109"/>
      <c r="K3963" s="1112"/>
      <c r="L3963" s="1091"/>
      <c r="M3963" s="1091"/>
      <c r="N3963" s="1091"/>
      <c r="O3963" s="1091"/>
      <c r="P3963" s="1096"/>
      <c r="Q3963" s="1096"/>
      <c r="R3963" s="1096"/>
      <c r="S3963" s="1091"/>
    </row>
    <row r="3964" spans="1:19" x14ac:dyDescent="0.3">
      <c r="A3964" s="1090">
        <v>3959</v>
      </c>
      <c r="B3964" s="1091"/>
      <c r="C3964" s="1091"/>
      <c r="D3964" s="1097"/>
      <c r="E3964" s="1093">
        <f t="shared" si="245"/>
        <v>0</v>
      </c>
      <c r="F3964" s="1094">
        <f t="shared" si="246"/>
        <v>0</v>
      </c>
      <c r="G3964" s="1095">
        <f t="shared" si="247"/>
        <v>0</v>
      </c>
      <c r="H3964" s="1090" t="str">
        <f t="shared" ca="1" si="248"/>
        <v/>
      </c>
      <c r="I3964" s="1109"/>
      <c r="J3964" s="1109"/>
      <c r="K3964" s="1112"/>
      <c r="L3964" s="1091"/>
      <c r="M3964" s="1091"/>
      <c r="N3964" s="1091"/>
      <c r="O3964" s="1091"/>
      <c r="P3964" s="1096"/>
      <c r="Q3964" s="1096"/>
      <c r="R3964" s="1096"/>
      <c r="S3964" s="1091"/>
    </row>
    <row r="3965" spans="1:19" x14ac:dyDescent="0.3">
      <c r="A3965" s="1090">
        <v>3960</v>
      </c>
      <c r="B3965" s="1091"/>
      <c r="C3965" s="1091"/>
      <c r="D3965" s="1097"/>
      <c r="E3965" s="1093">
        <f t="shared" si="245"/>
        <v>0</v>
      </c>
      <c r="F3965" s="1094">
        <f t="shared" si="246"/>
        <v>0</v>
      </c>
      <c r="G3965" s="1095">
        <f t="shared" si="247"/>
        <v>0</v>
      </c>
      <c r="H3965" s="1090" t="str">
        <f t="shared" ca="1" si="248"/>
        <v/>
      </c>
      <c r="I3965" s="1109"/>
      <c r="J3965" s="1109"/>
      <c r="K3965" s="1112"/>
      <c r="L3965" s="1091"/>
      <c r="M3965" s="1091"/>
      <c r="N3965" s="1091"/>
      <c r="O3965" s="1091"/>
      <c r="P3965" s="1096"/>
      <c r="Q3965" s="1096"/>
      <c r="R3965" s="1096"/>
      <c r="S3965" s="1091"/>
    </row>
    <row r="3966" spans="1:19" x14ac:dyDescent="0.3">
      <c r="A3966" s="1090">
        <v>3961</v>
      </c>
      <c r="B3966" s="1091"/>
      <c r="C3966" s="1091"/>
      <c r="D3966" s="1097"/>
      <c r="E3966" s="1093">
        <f t="shared" si="245"/>
        <v>0</v>
      </c>
      <c r="F3966" s="1094">
        <f t="shared" si="246"/>
        <v>0</v>
      </c>
      <c r="G3966" s="1095">
        <f t="shared" si="247"/>
        <v>0</v>
      </c>
      <c r="H3966" s="1090" t="str">
        <f t="shared" ca="1" si="248"/>
        <v/>
      </c>
      <c r="I3966" s="1109"/>
      <c r="J3966" s="1109"/>
      <c r="K3966" s="1112"/>
      <c r="L3966" s="1091"/>
      <c r="M3966" s="1091"/>
      <c r="N3966" s="1091"/>
      <c r="O3966" s="1091"/>
      <c r="P3966" s="1096"/>
      <c r="Q3966" s="1096"/>
      <c r="R3966" s="1096"/>
      <c r="S3966" s="1091"/>
    </row>
    <row r="3967" spans="1:19" x14ac:dyDescent="0.3">
      <c r="A3967" s="1090">
        <v>3962</v>
      </c>
      <c r="B3967" s="1091"/>
      <c r="C3967" s="1091"/>
      <c r="D3967" s="1097"/>
      <c r="E3967" s="1093">
        <f t="shared" si="245"/>
        <v>0</v>
      </c>
      <c r="F3967" s="1094">
        <f t="shared" si="246"/>
        <v>0</v>
      </c>
      <c r="G3967" s="1095">
        <f t="shared" si="247"/>
        <v>0</v>
      </c>
      <c r="H3967" s="1090" t="str">
        <f t="shared" ca="1" si="248"/>
        <v/>
      </c>
      <c r="I3967" s="1109"/>
      <c r="J3967" s="1109"/>
      <c r="K3967" s="1112"/>
      <c r="L3967" s="1091"/>
      <c r="M3967" s="1091"/>
      <c r="N3967" s="1091"/>
      <c r="O3967" s="1091"/>
      <c r="P3967" s="1096"/>
      <c r="Q3967" s="1096"/>
      <c r="R3967" s="1096"/>
      <c r="S3967" s="1091"/>
    </row>
    <row r="3968" spans="1:19" x14ac:dyDescent="0.3">
      <c r="A3968" s="1090">
        <v>3963</v>
      </c>
      <c r="B3968" s="1091"/>
      <c r="C3968" s="1091"/>
      <c r="D3968" s="1097"/>
      <c r="E3968" s="1093">
        <f t="shared" si="245"/>
        <v>0</v>
      </c>
      <c r="F3968" s="1094">
        <f t="shared" si="246"/>
        <v>0</v>
      </c>
      <c r="G3968" s="1095">
        <f t="shared" si="247"/>
        <v>0</v>
      </c>
      <c r="H3968" s="1090" t="str">
        <f t="shared" ca="1" si="248"/>
        <v/>
      </c>
      <c r="I3968" s="1109"/>
      <c r="J3968" s="1109"/>
      <c r="K3968" s="1112"/>
      <c r="L3968" s="1091"/>
      <c r="M3968" s="1091"/>
      <c r="N3968" s="1091"/>
      <c r="O3968" s="1091"/>
      <c r="P3968" s="1096"/>
      <c r="Q3968" s="1096"/>
      <c r="R3968" s="1096"/>
      <c r="S3968" s="1091"/>
    </row>
    <row r="3969" spans="1:19" x14ac:dyDescent="0.3">
      <c r="A3969" s="1090">
        <v>3964</v>
      </c>
      <c r="B3969" s="1091"/>
      <c r="C3969" s="1091"/>
      <c r="D3969" s="1097"/>
      <c r="E3969" s="1093">
        <f t="shared" si="245"/>
        <v>0</v>
      </c>
      <c r="F3969" s="1094">
        <f t="shared" si="246"/>
        <v>0</v>
      </c>
      <c r="G3969" s="1095">
        <f t="shared" si="247"/>
        <v>0</v>
      </c>
      <c r="H3969" s="1090" t="str">
        <f t="shared" ca="1" si="248"/>
        <v/>
      </c>
      <c r="I3969" s="1109"/>
      <c r="J3969" s="1109"/>
      <c r="K3969" s="1112"/>
      <c r="L3969" s="1091"/>
      <c r="M3969" s="1091"/>
      <c r="N3969" s="1091"/>
      <c r="O3969" s="1091"/>
      <c r="P3969" s="1096"/>
      <c r="Q3969" s="1096"/>
      <c r="R3969" s="1096"/>
      <c r="S3969" s="1091"/>
    </row>
    <row r="3970" spans="1:19" x14ac:dyDescent="0.3">
      <c r="A3970" s="1090">
        <v>3965</v>
      </c>
      <c r="B3970" s="1091"/>
      <c r="C3970" s="1091"/>
      <c r="D3970" s="1097"/>
      <c r="E3970" s="1093">
        <f t="shared" si="245"/>
        <v>0</v>
      </c>
      <c r="F3970" s="1094">
        <f t="shared" si="246"/>
        <v>0</v>
      </c>
      <c r="G3970" s="1095">
        <f t="shared" si="247"/>
        <v>0</v>
      </c>
      <c r="H3970" s="1090" t="str">
        <f t="shared" ca="1" si="248"/>
        <v/>
      </c>
      <c r="I3970" s="1109"/>
      <c r="J3970" s="1109"/>
      <c r="K3970" s="1112"/>
      <c r="L3970" s="1091"/>
      <c r="M3970" s="1091"/>
      <c r="N3970" s="1091"/>
      <c r="O3970" s="1091"/>
      <c r="P3970" s="1096"/>
      <c r="Q3970" s="1096"/>
      <c r="R3970" s="1096"/>
      <c r="S3970" s="1091"/>
    </row>
    <row r="3971" spans="1:19" x14ac:dyDescent="0.3">
      <c r="A3971" s="1090">
        <v>3966</v>
      </c>
      <c r="B3971" s="1091"/>
      <c r="C3971" s="1091"/>
      <c r="D3971" s="1097"/>
      <c r="E3971" s="1093">
        <f t="shared" si="245"/>
        <v>0</v>
      </c>
      <c r="F3971" s="1094">
        <f t="shared" si="246"/>
        <v>0</v>
      </c>
      <c r="G3971" s="1095">
        <f t="shared" si="247"/>
        <v>0</v>
      </c>
      <c r="H3971" s="1090" t="str">
        <f t="shared" ca="1" si="248"/>
        <v/>
      </c>
      <c r="I3971" s="1109"/>
      <c r="J3971" s="1109"/>
      <c r="K3971" s="1112"/>
      <c r="L3971" s="1091"/>
      <c r="M3971" s="1091"/>
      <c r="N3971" s="1091"/>
      <c r="O3971" s="1091"/>
      <c r="P3971" s="1096"/>
      <c r="Q3971" s="1096"/>
      <c r="R3971" s="1096"/>
      <c r="S3971" s="1091"/>
    </row>
    <row r="3972" spans="1:19" x14ac:dyDescent="0.3">
      <c r="A3972" s="1090">
        <v>3967</v>
      </c>
      <c r="B3972" s="1091"/>
      <c r="C3972" s="1091"/>
      <c r="D3972" s="1097"/>
      <c r="E3972" s="1093">
        <f t="shared" si="245"/>
        <v>0</v>
      </c>
      <c r="F3972" s="1094">
        <f t="shared" si="246"/>
        <v>0</v>
      </c>
      <c r="G3972" s="1095">
        <f t="shared" si="247"/>
        <v>0</v>
      </c>
      <c r="H3972" s="1090" t="str">
        <f t="shared" ca="1" si="248"/>
        <v/>
      </c>
      <c r="I3972" s="1109"/>
      <c r="J3972" s="1109"/>
      <c r="K3972" s="1112"/>
      <c r="L3972" s="1091"/>
      <c r="M3972" s="1091"/>
      <c r="N3972" s="1091"/>
      <c r="O3972" s="1091"/>
      <c r="P3972" s="1096"/>
      <c r="Q3972" s="1096"/>
      <c r="R3972" s="1096"/>
      <c r="S3972" s="1091"/>
    </row>
    <row r="3973" spans="1:19" x14ac:dyDescent="0.3">
      <c r="A3973" s="1090">
        <v>3968</v>
      </c>
      <c r="B3973" s="1091"/>
      <c r="C3973" s="1091"/>
      <c r="D3973" s="1097"/>
      <c r="E3973" s="1093">
        <f t="shared" si="245"/>
        <v>0</v>
      </c>
      <c r="F3973" s="1094">
        <f t="shared" si="246"/>
        <v>0</v>
      </c>
      <c r="G3973" s="1095">
        <f t="shared" si="247"/>
        <v>0</v>
      </c>
      <c r="H3973" s="1090" t="str">
        <f t="shared" ca="1" si="248"/>
        <v/>
      </c>
      <c r="I3973" s="1109"/>
      <c r="J3973" s="1109"/>
      <c r="K3973" s="1112"/>
      <c r="L3973" s="1091"/>
      <c r="M3973" s="1091"/>
      <c r="N3973" s="1091"/>
      <c r="O3973" s="1091"/>
      <c r="P3973" s="1096"/>
      <c r="Q3973" s="1096"/>
      <c r="R3973" s="1096"/>
      <c r="S3973" s="1091"/>
    </row>
    <row r="3974" spans="1:19" x14ac:dyDescent="0.3">
      <c r="A3974" s="1090">
        <v>3969</v>
      </c>
      <c r="B3974" s="1091"/>
      <c r="C3974" s="1091"/>
      <c r="D3974" s="1097"/>
      <c r="E3974" s="1093">
        <f t="shared" si="245"/>
        <v>0</v>
      </c>
      <c r="F3974" s="1094">
        <f t="shared" si="246"/>
        <v>0</v>
      </c>
      <c r="G3974" s="1095">
        <f t="shared" si="247"/>
        <v>0</v>
      </c>
      <c r="H3974" s="1090" t="str">
        <f t="shared" ca="1" si="248"/>
        <v/>
      </c>
      <c r="I3974" s="1109"/>
      <c r="J3974" s="1109"/>
      <c r="K3974" s="1112"/>
      <c r="L3974" s="1091"/>
      <c r="M3974" s="1091"/>
      <c r="N3974" s="1091"/>
      <c r="O3974" s="1091"/>
      <c r="P3974" s="1096"/>
      <c r="Q3974" s="1096"/>
      <c r="R3974" s="1096"/>
      <c r="S3974" s="1091"/>
    </row>
    <row r="3975" spans="1:19" x14ac:dyDescent="0.3">
      <c r="A3975" s="1090">
        <v>3970</v>
      </c>
      <c r="B3975" s="1091"/>
      <c r="C3975" s="1091"/>
      <c r="D3975" s="1097"/>
      <c r="E3975" s="1093">
        <f t="shared" ref="E3975:E4038" si="249">D3975</f>
        <v>0</v>
      </c>
      <c r="F3975" s="1094">
        <f t="shared" ref="F3975:F4038" si="250">D3975</f>
        <v>0</v>
      </c>
      <c r="G3975" s="1095">
        <f t="shared" ref="G3975:G4038" si="251">D3975</f>
        <v>0</v>
      </c>
      <c r="H3975" s="1090" t="str">
        <f t="shared" ref="H3975:H4038" ca="1" si="252">IF(ISBLANK(D3975),"",DATEDIF(G3975,TODAY(),"y"))</f>
        <v/>
      </c>
      <c r="I3975" s="1109"/>
      <c r="J3975" s="1109"/>
      <c r="K3975" s="1112"/>
      <c r="L3975" s="1091"/>
      <c r="M3975" s="1091"/>
      <c r="N3975" s="1091"/>
      <c r="O3975" s="1091"/>
      <c r="P3975" s="1096"/>
      <c r="Q3975" s="1096"/>
      <c r="R3975" s="1096"/>
      <c r="S3975" s="1091"/>
    </row>
    <row r="3976" spans="1:19" x14ac:dyDescent="0.3">
      <c r="A3976" s="1090">
        <v>3971</v>
      </c>
      <c r="B3976" s="1091"/>
      <c r="C3976" s="1091"/>
      <c r="D3976" s="1097"/>
      <c r="E3976" s="1093">
        <f t="shared" si="249"/>
        <v>0</v>
      </c>
      <c r="F3976" s="1094">
        <f t="shared" si="250"/>
        <v>0</v>
      </c>
      <c r="G3976" s="1095">
        <f t="shared" si="251"/>
        <v>0</v>
      </c>
      <c r="H3976" s="1090" t="str">
        <f t="shared" ca="1" si="252"/>
        <v/>
      </c>
      <c r="I3976" s="1109"/>
      <c r="J3976" s="1109"/>
      <c r="K3976" s="1112"/>
      <c r="L3976" s="1091"/>
      <c r="M3976" s="1091"/>
      <c r="N3976" s="1091"/>
      <c r="O3976" s="1091"/>
      <c r="P3976" s="1096"/>
      <c r="Q3976" s="1096"/>
      <c r="R3976" s="1096"/>
      <c r="S3976" s="1091"/>
    </row>
    <row r="3977" spans="1:19" x14ac:dyDescent="0.3">
      <c r="A3977" s="1090">
        <v>3972</v>
      </c>
      <c r="B3977" s="1091"/>
      <c r="C3977" s="1091"/>
      <c r="D3977" s="1097"/>
      <c r="E3977" s="1093">
        <f t="shared" si="249"/>
        <v>0</v>
      </c>
      <c r="F3977" s="1094">
        <f t="shared" si="250"/>
        <v>0</v>
      </c>
      <c r="G3977" s="1095">
        <f t="shared" si="251"/>
        <v>0</v>
      </c>
      <c r="H3977" s="1090" t="str">
        <f t="shared" ca="1" si="252"/>
        <v/>
      </c>
      <c r="I3977" s="1109"/>
      <c r="J3977" s="1109"/>
      <c r="K3977" s="1112"/>
      <c r="L3977" s="1091"/>
      <c r="M3977" s="1091"/>
      <c r="N3977" s="1091"/>
      <c r="O3977" s="1091"/>
      <c r="P3977" s="1096"/>
      <c r="Q3977" s="1096"/>
      <c r="R3977" s="1096"/>
      <c r="S3977" s="1091"/>
    </row>
    <row r="3978" spans="1:19" x14ac:dyDescent="0.3">
      <c r="A3978" s="1090">
        <v>3973</v>
      </c>
      <c r="B3978" s="1091"/>
      <c r="C3978" s="1091"/>
      <c r="D3978" s="1097"/>
      <c r="E3978" s="1093">
        <f t="shared" si="249"/>
        <v>0</v>
      </c>
      <c r="F3978" s="1094">
        <f t="shared" si="250"/>
        <v>0</v>
      </c>
      <c r="G3978" s="1095">
        <f t="shared" si="251"/>
        <v>0</v>
      </c>
      <c r="H3978" s="1090" t="str">
        <f t="shared" ca="1" si="252"/>
        <v/>
      </c>
      <c r="I3978" s="1109"/>
      <c r="J3978" s="1109"/>
      <c r="K3978" s="1112"/>
      <c r="L3978" s="1091"/>
      <c r="M3978" s="1091"/>
      <c r="N3978" s="1091"/>
      <c r="O3978" s="1091"/>
      <c r="P3978" s="1096"/>
      <c r="Q3978" s="1096"/>
      <c r="R3978" s="1096"/>
      <c r="S3978" s="1091"/>
    </row>
    <row r="3979" spans="1:19" x14ac:dyDescent="0.3">
      <c r="A3979" s="1090">
        <v>3974</v>
      </c>
      <c r="B3979" s="1091"/>
      <c r="C3979" s="1091"/>
      <c r="D3979" s="1097"/>
      <c r="E3979" s="1093">
        <f t="shared" si="249"/>
        <v>0</v>
      </c>
      <c r="F3979" s="1094">
        <f t="shared" si="250"/>
        <v>0</v>
      </c>
      <c r="G3979" s="1095">
        <f t="shared" si="251"/>
        <v>0</v>
      </c>
      <c r="H3979" s="1090" t="str">
        <f t="shared" ca="1" si="252"/>
        <v/>
      </c>
      <c r="I3979" s="1109"/>
      <c r="J3979" s="1109"/>
      <c r="K3979" s="1112"/>
      <c r="L3979" s="1091"/>
      <c r="M3979" s="1091"/>
      <c r="N3979" s="1091"/>
      <c r="O3979" s="1091"/>
      <c r="P3979" s="1096"/>
      <c r="Q3979" s="1096"/>
      <c r="R3979" s="1096"/>
      <c r="S3979" s="1091"/>
    </row>
    <row r="3980" spans="1:19" x14ac:dyDescent="0.3">
      <c r="A3980" s="1090">
        <v>3975</v>
      </c>
      <c r="B3980" s="1091"/>
      <c r="C3980" s="1091"/>
      <c r="D3980" s="1097"/>
      <c r="E3980" s="1093">
        <f t="shared" si="249"/>
        <v>0</v>
      </c>
      <c r="F3980" s="1094">
        <f t="shared" si="250"/>
        <v>0</v>
      </c>
      <c r="G3980" s="1095">
        <f t="shared" si="251"/>
        <v>0</v>
      </c>
      <c r="H3980" s="1090" t="str">
        <f t="shared" ca="1" si="252"/>
        <v/>
      </c>
      <c r="I3980" s="1109"/>
      <c r="J3980" s="1109"/>
      <c r="K3980" s="1112"/>
      <c r="L3980" s="1091"/>
      <c r="M3980" s="1091"/>
      <c r="N3980" s="1091"/>
      <c r="O3980" s="1091"/>
      <c r="P3980" s="1096"/>
      <c r="Q3980" s="1096"/>
      <c r="R3980" s="1096"/>
      <c r="S3980" s="1091"/>
    </row>
    <row r="3981" spans="1:19" x14ac:dyDescent="0.3">
      <c r="A3981" s="1090">
        <v>3976</v>
      </c>
      <c r="B3981" s="1091"/>
      <c r="C3981" s="1091"/>
      <c r="D3981" s="1097"/>
      <c r="E3981" s="1093">
        <f t="shared" si="249"/>
        <v>0</v>
      </c>
      <c r="F3981" s="1094">
        <f t="shared" si="250"/>
        <v>0</v>
      </c>
      <c r="G3981" s="1095">
        <f t="shared" si="251"/>
        <v>0</v>
      </c>
      <c r="H3981" s="1090" t="str">
        <f t="shared" ca="1" si="252"/>
        <v/>
      </c>
      <c r="I3981" s="1109"/>
      <c r="J3981" s="1109"/>
      <c r="K3981" s="1112"/>
      <c r="L3981" s="1091"/>
      <c r="M3981" s="1091"/>
      <c r="N3981" s="1091"/>
      <c r="O3981" s="1091"/>
      <c r="P3981" s="1096"/>
      <c r="Q3981" s="1096"/>
      <c r="R3981" s="1096"/>
      <c r="S3981" s="1091"/>
    </row>
    <row r="3982" spans="1:19" x14ac:dyDescent="0.3">
      <c r="A3982" s="1090">
        <v>3977</v>
      </c>
      <c r="B3982" s="1091"/>
      <c r="C3982" s="1091"/>
      <c r="D3982" s="1097"/>
      <c r="E3982" s="1093">
        <f t="shared" si="249"/>
        <v>0</v>
      </c>
      <c r="F3982" s="1094">
        <f t="shared" si="250"/>
        <v>0</v>
      </c>
      <c r="G3982" s="1095">
        <f t="shared" si="251"/>
        <v>0</v>
      </c>
      <c r="H3982" s="1090" t="str">
        <f t="shared" ca="1" si="252"/>
        <v/>
      </c>
      <c r="I3982" s="1109"/>
      <c r="J3982" s="1109"/>
      <c r="K3982" s="1112"/>
      <c r="L3982" s="1091"/>
      <c r="M3982" s="1091"/>
      <c r="N3982" s="1091"/>
      <c r="O3982" s="1091"/>
      <c r="P3982" s="1096"/>
      <c r="Q3982" s="1096"/>
      <c r="R3982" s="1096"/>
      <c r="S3982" s="1091"/>
    </row>
    <row r="3983" spans="1:19" x14ac:dyDescent="0.3">
      <c r="A3983" s="1090">
        <v>3978</v>
      </c>
      <c r="B3983" s="1091"/>
      <c r="C3983" s="1091"/>
      <c r="D3983" s="1097"/>
      <c r="E3983" s="1093">
        <f t="shared" si="249"/>
        <v>0</v>
      </c>
      <c r="F3983" s="1094">
        <f t="shared" si="250"/>
        <v>0</v>
      </c>
      <c r="G3983" s="1095">
        <f t="shared" si="251"/>
        <v>0</v>
      </c>
      <c r="H3983" s="1090" t="str">
        <f t="shared" ca="1" si="252"/>
        <v/>
      </c>
      <c r="I3983" s="1109"/>
      <c r="J3983" s="1109"/>
      <c r="K3983" s="1112"/>
      <c r="L3983" s="1091"/>
      <c r="M3983" s="1091"/>
      <c r="N3983" s="1091"/>
      <c r="O3983" s="1091"/>
      <c r="P3983" s="1096"/>
      <c r="Q3983" s="1096"/>
      <c r="R3983" s="1096"/>
      <c r="S3983" s="1091"/>
    </row>
    <row r="3984" spans="1:19" x14ac:dyDescent="0.3">
      <c r="A3984" s="1090">
        <v>3979</v>
      </c>
      <c r="B3984" s="1091"/>
      <c r="C3984" s="1091"/>
      <c r="D3984" s="1097"/>
      <c r="E3984" s="1093">
        <f t="shared" si="249"/>
        <v>0</v>
      </c>
      <c r="F3984" s="1094">
        <f t="shared" si="250"/>
        <v>0</v>
      </c>
      <c r="G3984" s="1095">
        <f t="shared" si="251"/>
        <v>0</v>
      </c>
      <c r="H3984" s="1090" t="str">
        <f t="shared" ca="1" si="252"/>
        <v/>
      </c>
      <c r="I3984" s="1109"/>
      <c r="J3984" s="1109"/>
      <c r="K3984" s="1112"/>
      <c r="L3984" s="1091"/>
      <c r="M3984" s="1091"/>
      <c r="N3984" s="1091"/>
      <c r="O3984" s="1091"/>
      <c r="P3984" s="1096"/>
      <c r="Q3984" s="1096"/>
      <c r="R3984" s="1096"/>
      <c r="S3984" s="1091"/>
    </row>
    <row r="3985" spans="1:19" x14ac:dyDescent="0.3">
      <c r="A3985" s="1090">
        <v>3980</v>
      </c>
      <c r="B3985" s="1091"/>
      <c r="C3985" s="1091"/>
      <c r="D3985" s="1097"/>
      <c r="E3985" s="1093">
        <f t="shared" si="249"/>
        <v>0</v>
      </c>
      <c r="F3985" s="1094">
        <f t="shared" si="250"/>
        <v>0</v>
      </c>
      <c r="G3985" s="1095">
        <f t="shared" si="251"/>
        <v>0</v>
      </c>
      <c r="H3985" s="1090" t="str">
        <f t="shared" ca="1" si="252"/>
        <v/>
      </c>
      <c r="I3985" s="1109"/>
      <c r="J3985" s="1109"/>
      <c r="K3985" s="1112"/>
      <c r="L3985" s="1091"/>
      <c r="M3985" s="1091"/>
      <c r="N3985" s="1091"/>
      <c r="O3985" s="1091"/>
      <c r="P3985" s="1096"/>
      <c r="Q3985" s="1096"/>
      <c r="R3985" s="1096"/>
      <c r="S3985" s="1091"/>
    </row>
    <row r="3986" spans="1:19" x14ac:dyDescent="0.3">
      <c r="A3986" s="1090">
        <v>3981</v>
      </c>
      <c r="B3986" s="1091"/>
      <c r="C3986" s="1091"/>
      <c r="D3986" s="1097"/>
      <c r="E3986" s="1093">
        <f t="shared" si="249"/>
        <v>0</v>
      </c>
      <c r="F3986" s="1094">
        <f t="shared" si="250"/>
        <v>0</v>
      </c>
      <c r="G3986" s="1095">
        <f t="shared" si="251"/>
        <v>0</v>
      </c>
      <c r="H3986" s="1090" t="str">
        <f t="shared" ca="1" si="252"/>
        <v/>
      </c>
      <c r="I3986" s="1109"/>
      <c r="J3986" s="1109"/>
      <c r="K3986" s="1112"/>
      <c r="L3986" s="1091"/>
      <c r="M3986" s="1091"/>
      <c r="N3986" s="1091"/>
      <c r="O3986" s="1091"/>
      <c r="P3986" s="1096"/>
      <c r="Q3986" s="1096"/>
      <c r="R3986" s="1096"/>
      <c r="S3986" s="1091"/>
    </row>
    <row r="3987" spans="1:19" x14ac:dyDescent="0.3">
      <c r="A3987" s="1090">
        <v>3982</v>
      </c>
      <c r="B3987" s="1091"/>
      <c r="C3987" s="1091"/>
      <c r="D3987" s="1097"/>
      <c r="E3987" s="1093">
        <f t="shared" si="249"/>
        <v>0</v>
      </c>
      <c r="F3987" s="1094">
        <f t="shared" si="250"/>
        <v>0</v>
      </c>
      <c r="G3987" s="1095">
        <f t="shared" si="251"/>
        <v>0</v>
      </c>
      <c r="H3987" s="1090" t="str">
        <f t="shared" ca="1" si="252"/>
        <v/>
      </c>
      <c r="I3987" s="1109"/>
      <c r="J3987" s="1109"/>
      <c r="K3987" s="1112"/>
      <c r="L3987" s="1091"/>
      <c r="M3987" s="1091"/>
      <c r="N3987" s="1091"/>
      <c r="O3987" s="1091"/>
      <c r="P3987" s="1096"/>
      <c r="Q3987" s="1096"/>
      <c r="R3987" s="1096"/>
      <c r="S3987" s="1091"/>
    </row>
    <row r="3988" spans="1:19" x14ac:dyDescent="0.3">
      <c r="A3988" s="1090">
        <v>3983</v>
      </c>
      <c r="B3988" s="1091"/>
      <c r="C3988" s="1091"/>
      <c r="D3988" s="1097"/>
      <c r="E3988" s="1093">
        <f t="shared" si="249"/>
        <v>0</v>
      </c>
      <c r="F3988" s="1094">
        <f t="shared" si="250"/>
        <v>0</v>
      </c>
      <c r="G3988" s="1095">
        <f t="shared" si="251"/>
        <v>0</v>
      </c>
      <c r="H3988" s="1090" t="str">
        <f t="shared" ca="1" si="252"/>
        <v/>
      </c>
      <c r="I3988" s="1109"/>
      <c r="J3988" s="1109"/>
      <c r="K3988" s="1112"/>
      <c r="L3988" s="1091"/>
      <c r="M3988" s="1091"/>
      <c r="N3988" s="1091"/>
      <c r="O3988" s="1091"/>
      <c r="P3988" s="1096"/>
      <c r="Q3988" s="1096"/>
      <c r="R3988" s="1096"/>
      <c r="S3988" s="1091"/>
    </row>
    <row r="3989" spans="1:19" x14ac:dyDescent="0.3">
      <c r="A3989" s="1090">
        <v>3984</v>
      </c>
      <c r="B3989" s="1091"/>
      <c r="C3989" s="1091"/>
      <c r="D3989" s="1097"/>
      <c r="E3989" s="1093">
        <f t="shared" si="249"/>
        <v>0</v>
      </c>
      <c r="F3989" s="1094">
        <f t="shared" si="250"/>
        <v>0</v>
      </c>
      <c r="G3989" s="1095">
        <f t="shared" si="251"/>
        <v>0</v>
      </c>
      <c r="H3989" s="1090" t="str">
        <f t="shared" ca="1" si="252"/>
        <v/>
      </c>
      <c r="I3989" s="1109"/>
      <c r="J3989" s="1109"/>
      <c r="K3989" s="1112"/>
      <c r="L3989" s="1091"/>
      <c r="M3989" s="1091"/>
      <c r="N3989" s="1091"/>
      <c r="O3989" s="1091"/>
      <c r="P3989" s="1096"/>
      <c r="Q3989" s="1096"/>
      <c r="R3989" s="1096"/>
      <c r="S3989" s="1091"/>
    </row>
    <row r="3990" spans="1:19" x14ac:dyDescent="0.3">
      <c r="A3990" s="1090">
        <v>3985</v>
      </c>
      <c r="B3990" s="1091"/>
      <c r="C3990" s="1091"/>
      <c r="D3990" s="1097"/>
      <c r="E3990" s="1093">
        <f t="shared" si="249"/>
        <v>0</v>
      </c>
      <c r="F3990" s="1094">
        <f t="shared" si="250"/>
        <v>0</v>
      </c>
      <c r="G3990" s="1095">
        <f t="shared" si="251"/>
        <v>0</v>
      </c>
      <c r="H3990" s="1090" t="str">
        <f t="shared" ca="1" si="252"/>
        <v/>
      </c>
      <c r="I3990" s="1109"/>
      <c r="J3990" s="1109"/>
      <c r="K3990" s="1112"/>
      <c r="L3990" s="1091"/>
      <c r="M3990" s="1091"/>
      <c r="N3990" s="1091"/>
      <c r="O3990" s="1091"/>
      <c r="P3990" s="1096"/>
      <c r="Q3990" s="1096"/>
      <c r="R3990" s="1096"/>
      <c r="S3990" s="1091"/>
    </row>
    <row r="3991" spans="1:19" x14ac:dyDescent="0.3">
      <c r="A3991" s="1090">
        <v>3986</v>
      </c>
      <c r="B3991" s="1091"/>
      <c r="C3991" s="1091"/>
      <c r="D3991" s="1097"/>
      <c r="E3991" s="1093">
        <f t="shared" si="249"/>
        <v>0</v>
      </c>
      <c r="F3991" s="1094">
        <f t="shared" si="250"/>
        <v>0</v>
      </c>
      <c r="G3991" s="1095">
        <f t="shared" si="251"/>
        <v>0</v>
      </c>
      <c r="H3991" s="1090" t="str">
        <f t="shared" ca="1" si="252"/>
        <v/>
      </c>
      <c r="I3991" s="1109"/>
      <c r="J3991" s="1109"/>
      <c r="K3991" s="1112"/>
      <c r="L3991" s="1091"/>
      <c r="M3991" s="1091"/>
      <c r="N3991" s="1091"/>
      <c r="O3991" s="1091"/>
      <c r="P3991" s="1096"/>
      <c r="Q3991" s="1096"/>
      <c r="R3991" s="1096"/>
      <c r="S3991" s="1091"/>
    </row>
    <row r="3992" spans="1:19" x14ac:dyDescent="0.3">
      <c r="A3992" s="1090">
        <v>3987</v>
      </c>
      <c r="B3992" s="1091"/>
      <c r="C3992" s="1091"/>
      <c r="D3992" s="1097"/>
      <c r="E3992" s="1093">
        <f t="shared" si="249"/>
        <v>0</v>
      </c>
      <c r="F3992" s="1094">
        <f t="shared" si="250"/>
        <v>0</v>
      </c>
      <c r="G3992" s="1095">
        <f t="shared" si="251"/>
        <v>0</v>
      </c>
      <c r="H3992" s="1090" t="str">
        <f t="shared" ca="1" si="252"/>
        <v/>
      </c>
      <c r="I3992" s="1109"/>
      <c r="J3992" s="1109"/>
      <c r="K3992" s="1112"/>
      <c r="L3992" s="1091"/>
      <c r="M3992" s="1091"/>
      <c r="N3992" s="1091"/>
      <c r="O3992" s="1091"/>
      <c r="P3992" s="1096"/>
      <c r="Q3992" s="1096"/>
      <c r="R3992" s="1096"/>
      <c r="S3992" s="1091"/>
    </row>
    <row r="3993" spans="1:19" x14ac:dyDescent="0.3">
      <c r="A3993" s="1090">
        <v>3988</v>
      </c>
      <c r="B3993" s="1091"/>
      <c r="C3993" s="1091"/>
      <c r="D3993" s="1097"/>
      <c r="E3993" s="1093">
        <f t="shared" si="249"/>
        <v>0</v>
      </c>
      <c r="F3993" s="1094">
        <f t="shared" si="250"/>
        <v>0</v>
      </c>
      <c r="G3993" s="1095">
        <f t="shared" si="251"/>
        <v>0</v>
      </c>
      <c r="H3993" s="1090" t="str">
        <f t="shared" ca="1" si="252"/>
        <v/>
      </c>
      <c r="I3993" s="1109"/>
      <c r="J3993" s="1109"/>
      <c r="K3993" s="1112"/>
      <c r="L3993" s="1091"/>
      <c r="M3993" s="1091"/>
      <c r="N3993" s="1091"/>
      <c r="O3993" s="1091"/>
      <c r="P3993" s="1096"/>
      <c r="Q3993" s="1096"/>
      <c r="R3993" s="1096"/>
      <c r="S3993" s="1091"/>
    </row>
    <row r="3994" spans="1:19" x14ac:dyDescent="0.3">
      <c r="A3994" s="1090">
        <v>3989</v>
      </c>
      <c r="B3994" s="1091"/>
      <c r="C3994" s="1091"/>
      <c r="D3994" s="1097"/>
      <c r="E3994" s="1093">
        <f t="shared" si="249"/>
        <v>0</v>
      </c>
      <c r="F3994" s="1094">
        <f t="shared" si="250"/>
        <v>0</v>
      </c>
      <c r="G3994" s="1095">
        <f t="shared" si="251"/>
        <v>0</v>
      </c>
      <c r="H3994" s="1090" t="str">
        <f t="shared" ca="1" si="252"/>
        <v/>
      </c>
      <c r="I3994" s="1109"/>
      <c r="J3994" s="1109"/>
      <c r="K3994" s="1112"/>
      <c r="L3994" s="1091"/>
      <c r="M3994" s="1091"/>
      <c r="N3994" s="1091"/>
      <c r="O3994" s="1091"/>
      <c r="P3994" s="1096"/>
      <c r="Q3994" s="1096"/>
      <c r="R3994" s="1096"/>
      <c r="S3994" s="1091"/>
    </row>
    <row r="3995" spans="1:19" x14ac:dyDescent="0.3">
      <c r="A3995" s="1090">
        <v>3990</v>
      </c>
      <c r="B3995" s="1091"/>
      <c r="C3995" s="1091"/>
      <c r="D3995" s="1097"/>
      <c r="E3995" s="1093">
        <f t="shared" si="249"/>
        <v>0</v>
      </c>
      <c r="F3995" s="1094">
        <f t="shared" si="250"/>
        <v>0</v>
      </c>
      <c r="G3995" s="1095">
        <f t="shared" si="251"/>
        <v>0</v>
      </c>
      <c r="H3995" s="1090" t="str">
        <f t="shared" ca="1" si="252"/>
        <v/>
      </c>
      <c r="I3995" s="1109"/>
      <c r="J3995" s="1109"/>
      <c r="K3995" s="1112"/>
      <c r="L3995" s="1091"/>
      <c r="M3995" s="1091"/>
      <c r="N3995" s="1091"/>
      <c r="O3995" s="1091"/>
      <c r="P3995" s="1096"/>
      <c r="Q3995" s="1096"/>
      <c r="R3995" s="1096"/>
      <c r="S3995" s="1091"/>
    </row>
    <row r="3996" spans="1:19" x14ac:dyDescent="0.3">
      <c r="A3996" s="1090">
        <v>3991</v>
      </c>
      <c r="B3996" s="1091"/>
      <c r="C3996" s="1091"/>
      <c r="D3996" s="1097"/>
      <c r="E3996" s="1093">
        <f t="shared" si="249"/>
        <v>0</v>
      </c>
      <c r="F3996" s="1094">
        <f t="shared" si="250"/>
        <v>0</v>
      </c>
      <c r="G3996" s="1095">
        <f t="shared" si="251"/>
        <v>0</v>
      </c>
      <c r="H3996" s="1090" t="str">
        <f t="shared" ca="1" si="252"/>
        <v/>
      </c>
      <c r="I3996" s="1109"/>
      <c r="J3996" s="1109"/>
      <c r="K3996" s="1112"/>
      <c r="L3996" s="1091"/>
      <c r="M3996" s="1091"/>
      <c r="N3996" s="1091"/>
      <c r="O3996" s="1091"/>
      <c r="P3996" s="1096"/>
      <c r="Q3996" s="1096"/>
      <c r="R3996" s="1096"/>
      <c r="S3996" s="1091"/>
    </row>
    <row r="3997" spans="1:19" x14ac:dyDescent="0.3">
      <c r="A3997" s="1090">
        <v>3992</v>
      </c>
      <c r="B3997" s="1091"/>
      <c r="C3997" s="1091"/>
      <c r="D3997" s="1097"/>
      <c r="E3997" s="1093">
        <f t="shared" si="249"/>
        <v>0</v>
      </c>
      <c r="F3997" s="1094">
        <f t="shared" si="250"/>
        <v>0</v>
      </c>
      <c r="G3997" s="1095">
        <f t="shared" si="251"/>
        <v>0</v>
      </c>
      <c r="H3997" s="1090" t="str">
        <f t="shared" ca="1" si="252"/>
        <v/>
      </c>
      <c r="I3997" s="1109"/>
      <c r="J3997" s="1109"/>
      <c r="K3997" s="1112"/>
      <c r="L3997" s="1091"/>
      <c r="M3997" s="1091"/>
      <c r="N3997" s="1091"/>
      <c r="O3997" s="1091"/>
      <c r="P3997" s="1096"/>
      <c r="Q3997" s="1096"/>
      <c r="R3997" s="1096"/>
      <c r="S3997" s="1091"/>
    </row>
    <row r="3998" spans="1:19" x14ac:dyDescent="0.3">
      <c r="A3998" s="1090">
        <v>3993</v>
      </c>
      <c r="B3998" s="1091"/>
      <c r="C3998" s="1091"/>
      <c r="D3998" s="1097"/>
      <c r="E3998" s="1093">
        <f t="shared" si="249"/>
        <v>0</v>
      </c>
      <c r="F3998" s="1094">
        <f t="shared" si="250"/>
        <v>0</v>
      </c>
      <c r="G3998" s="1095">
        <f t="shared" si="251"/>
        <v>0</v>
      </c>
      <c r="H3998" s="1090" t="str">
        <f t="shared" ca="1" si="252"/>
        <v/>
      </c>
      <c r="I3998" s="1109"/>
      <c r="J3998" s="1109"/>
      <c r="K3998" s="1112"/>
      <c r="L3998" s="1091"/>
      <c r="M3998" s="1091"/>
      <c r="N3998" s="1091"/>
      <c r="O3998" s="1091"/>
      <c r="P3998" s="1096"/>
      <c r="Q3998" s="1096"/>
      <c r="R3998" s="1096"/>
      <c r="S3998" s="1091"/>
    </row>
    <row r="3999" spans="1:19" x14ac:dyDescent="0.3">
      <c r="A3999" s="1090">
        <v>3994</v>
      </c>
      <c r="B3999" s="1091"/>
      <c r="C3999" s="1091"/>
      <c r="D3999" s="1097"/>
      <c r="E3999" s="1093">
        <f t="shared" si="249"/>
        <v>0</v>
      </c>
      <c r="F3999" s="1094">
        <f t="shared" si="250"/>
        <v>0</v>
      </c>
      <c r="G3999" s="1095">
        <f t="shared" si="251"/>
        <v>0</v>
      </c>
      <c r="H3999" s="1090" t="str">
        <f t="shared" ca="1" si="252"/>
        <v/>
      </c>
      <c r="I3999" s="1109"/>
      <c r="J3999" s="1109"/>
      <c r="K3999" s="1112"/>
      <c r="L3999" s="1091"/>
      <c r="M3999" s="1091"/>
      <c r="N3999" s="1091"/>
      <c r="O3999" s="1091"/>
      <c r="P3999" s="1096"/>
      <c r="Q3999" s="1096"/>
      <c r="R3999" s="1096"/>
      <c r="S3999" s="1091"/>
    </row>
    <row r="4000" spans="1:19" x14ac:dyDescent="0.3">
      <c r="A4000" s="1090">
        <v>3995</v>
      </c>
      <c r="B4000" s="1091"/>
      <c r="C4000" s="1091"/>
      <c r="D4000" s="1097"/>
      <c r="E4000" s="1093">
        <f t="shared" si="249"/>
        <v>0</v>
      </c>
      <c r="F4000" s="1094">
        <f t="shared" si="250"/>
        <v>0</v>
      </c>
      <c r="G4000" s="1095">
        <f t="shared" si="251"/>
        <v>0</v>
      </c>
      <c r="H4000" s="1090" t="str">
        <f t="shared" ca="1" si="252"/>
        <v/>
      </c>
      <c r="I4000" s="1109"/>
      <c r="J4000" s="1109"/>
      <c r="K4000" s="1112"/>
      <c r="L4000" s="1091"/>
      <c r="M4000" s="1091"/>
      <c r="N4000" s="1091"/>
      <c r="O4000" s="1091"/>
      <c r="P4000" s="1096"/>
      <c r="Q4000" s="1096"/>
      <c r="R4000" s="1096"/>
      <c r="S4000" s="1091"/>
    </row>
    <row r="4001" spans="1:19" x14ac:dyDescent="0.3">
      <c r="A4001" s="1090">
        <v>3996</v>
      </c>
      <c r="B4001" s="1091"/>
      <c r="C4001" s="1091"/>
      <c r="D4001" s="1097"/>
      <c r="E4001" s="1093">
        <f t="shared" si="249"/>
        <v>0</v>
      </c>
      <c r="F4001" s="1094">
        <f t="shared" si="250"/>
        <v>0</v>
      </c>
      <c r="G4001" s="1095">
        <f t="shared" si="251"/>
        <v>0</v>
      </c>
      <c r="H4001" s="1090" t="str">
        <f t="shared" ca="1" si="252"/>
        <v/>
      </c>
      <c r="I4001" s="1109"/>
      <c r="J4001" s="1109"/>
      <c r="K4001" s="1112"/>
      <c r="L4001" s="1091"/>
      <c r="M4001" s="1091"/>
      <c r="N4001" s="1091"/>
      <c r="O4001" s="1091"/>
      <c r="P4001" s="1096"/>
      <c r="Q4001" s="1096"/>
      <c r="R4001" s="1096"/>
      <c r="S4001" s="1091"/>
    </row>
    <row r="4002" spans="1:19" x14ac:dyDescent="0.3">
      <c r="A4002" s="1090">
        <v>3997</v>
      </c>
      <c r="B4002" s="1091"/>
      <c r="C4002" s="1091"/>
      <c r="D4002" s="1097"/>
      <c r="E4002" s="1093">
        <f t="shared" si="249"/>
        <v>0</v>
      </c>
      <c r="F4002" s="1094">
        <f t="shared" si="250"/>
        <v>0</v>
      </c>
      <c r="G4002" s="1095">
        <f t="shared" si="251"/>
        <v>0</v>
      </c>
      <c r="H4002" s="1090" t="str">
        <f t="shared" ca="1" si="252"/>
        <v/>
      </c>
      <c r="I4002" s="1109"/>
      <c r="J4002" s="1109"/>
      <c r="K4002" s="1112"/>
      <c r="L4002" s="1091"/>
      <c r="M4002" s="1091"/>
      <c r="N4002" s="1091"/>
      <c r="O4002" s="1091"/>
      <c r="P4002" s="1096"/>
      <c r="Q4002" s="1096"/>
      <c r="R4002" s="1096"/>
      <c r="S4002" s="1091"/>
    </row>
    <row r="4003" spans="1:19" x14ac:dyDescent="0.3">
      <c r="A4003" s="1090">
        <v>3998</v>
      </c>
      <c r="B4003" s="1091"/>
      <c r="C4003" s="1091"/>
      <c r="D4003" s="1097"/>
      <c r="E4003" s="1093">
        <f t="shared" si="249"/>
        <v>0</v>
      </c>
      <c r="F4003" s="1094">
        <f t="shared" si="250"/>
        <v>0</v>
      </c>
      <c r="G4003" s="1095">
        <f t="shared" si="251"/>
        <v>0</v>
      </c>
      <c r="H4003" s="1090" t="str">
        <f t="shared" ca="1" si="252"/>
        <v/>
      </c>
      <c r="I4003" s="1109"/>
      <c r="J4003" s="1109"/>
      <c r="K4003" s="1112"/>
      <c r="L4003" s="1091"/>
      <c r="M4003" s="1091"/>
      <c r="N4003" s="1091"/>
      <c r="O4003" s="1091"/>
      <c r="P4003" s="1096"/>
      <c r="Q4003" s="1096"/>
      <c r="R4003" s="1096"/>
      <c r="S4003" s="1091"/>
    </row>
    <row r="4004" spans="1:19" x14ac:dyDescent="0.3">
      <c r="A4004" s="1090">
        <v>3999</v>
      </c>
      <c r="B4004" s="1091"/>
      <c r="C4004" s="1091"/>
      <c r="D4004" s="1097"/>
      <c r="E4004" s="1093">
        <f t="shared" si="249"/>
        <v>0</v>
      </c>
      <c r="F4004" s="1094">
        <f t="shared" si="250"/>
        <v>0</v>
      </c>
      <c r="G4004" s="1095">
        <f t="shared" si="251"/>
        <v>0</v>
      </c>
      <c r="H4004" s="1090" t="str">
        <f t="shared" ca="1" si="252"/>
        <v/>
      </c>
      <c r="I4004" s="1109"/>
      <c r="J4004" s="1109"/>
      <c r="K4004" s="1112"/>
      <c r="L4004" s="1091"/>
      <c r="M4004" s="1091"/>
      <c r="N4004" s="1091"/>
      <c r="O4004" s="1091"/>
      <c r="P4004" s="1096"/>
      <c r="Q4004" s="1096"/>
      <c r="R4004" s="1096"/>
      <c r="S4004" s="1091"/>
    </row>
    <row r="4005" spans="1:19" x14ac:dyDescent="0.3">
      <c r="A4005" s="1090">
        <v>4000</v>
      </c>
      <c r="B4005" s="1091"/>
      <c r="C4005" s="1091"/>
      <c r="D4005" s="1097"/>
      <c r="E4005" s="1093">
        <f t="shared" si="249"/>
        <v>0</v>
      </c>
      <c r="F4005" s="1094">
        <f t="shared" si="250"/>
        <v>0</v>
      </c>
      <c r="G4005" s="1095">
        <f t="shared" si="251"/>
        <v>0</v>
      </c>
      <c r="H4005" s="1090" t="str">
        <f t="shared" ca="1" si="252"/>
        <v/>
      </c>
      <c r="I4005" s="1109"/>
      <c r="J4005" s="1109"/>
      <c r="K4005" s="1112"/>
      <c r="L4005" s="1091"/>
      <c r="M4005" s="1091"/>
      <c r="N4005" s="1091"/>
      <c r="O4005" s="1091"/>
      <c r="P4005" s="1096"/>
      <c r="Q4005" s="1096"/>
      <c r="R4005" s="1096"/>
      <c r="S4005" s="1091"/>
    </row>
    <row r="4006" spans="1:19" x14ac:dyDescent="0.3">
      <c r="A4006" s="1090">
        <v>4001</v>
      </c>
      <c r="B4006" s="1091"/>
      <c r="C4006" s="1091"/>
      <c r="D4006" s="1097"/>
      <c r="E4006" s="1093">
        <f t="shared" si="249"/>
        <v>0</v>
      </c>
      <c r="F4006" s="1094">
        <f t="shared" si="250"/>
        <v>0</v>
      </c>
      <c r="G4006" s="1095">
        <f t="shared" si="251"/>
        <v>0</v>
      </c>
      <c r="H4006" s="1090" t="str">
        <f t="shared" ca="1" si="252"/>
        <v/>
      </c>
      <c r="I4006" s="1109"/>
      <c r="J4006" s="1109"/>
      <c r="K4006" s="1112"/>
      <c r="L4006" s="1091"/>
      <c r="M4006" s="1091"/>
      <c r="N4006" s="1091"/>
      <c r="O4006" s="1091"/>
      <c r="P4006" s="1096"/>
      <c r="Q4006" s="1096"/>
      <c r="R4006" s="1096"/>
      <c r="S4006" s="1091"/>
    </row>
    <row r="4007" spans="1:19" x14ac:dyDescent="0.3">
      <c r="A4007" s="1090">
        <v>4002</v>
      </c>
      <c r="B4007" s="1091"/>
      <c r="C4007" s="1091"/>
      <c r="D4007" s="1097"/>
      <c r="E4007" s="1093">
        <f t="shared" si="249"/>
        <v>0</v>
      </c>
      <c r="F4007" s="1094">
        <f t="shared" si="250"/>
        <v>0</v>
      </c>
      <c r="G4007" s="1095">
        <f t="shared" si="251"/>
        <v>0</v>
      </c>
      <c r="H4007" s="1090" t="str">
        <f t="shared" ca="1" si="252"/>
        <v/>
      </c>
      <c r="I4007" s="1109"/>
      <c r="J4007" s="1109"/>
      <c r="K4007" s="1112"/>
      <c r="L4007" s="1091"/>
      <c r="M4007" s="1091"/>
      <c r="N4007" s="1091"/>
      <c r="O4007" s="1091"/>
      <c r="P4007" s="1096"/>
      <c r="Q4007" s="1096"/>
      <c r="R4007" s="1096"/>
      <c r="S4007" s="1091"/>
    </row>
    <row r="4008" spans="1:19" x14ac:dyDescent="0.3">
      <c r="A4008" s="1090">
        <v>4003</v>
      </c>
      <c r="B4008" s="1091"/>
      <c r="C4008" s="1091"/>
      <c r="D4008" s="1097"/>
      <c r="E4008" s="1093">
        <f t="shared" si="249"/>
        <v>0</v>
      </c>
      <c r="F4008" s="1094">
        <f t="shared" si="250"/>
        <v>0</v>
      </c>
      <c r="G4008" s="1095">
        <f t="shared" si="251"/>
        <v>0</v>
      </c>
      <c r="H4008" s="1090" t="str">
        <f t="shared" ca="1" si="252"/>
        <v/>
      </c>
      <c r="I4008" s="1109"/>
      <c r="J4008" s="1109"/>
      <c r="K4008" s="1112"/>
      <c r="L4008" s="1091"/>
      <c r="M4008" s="1091"/>
      <c r="N4008" s="1091"/>
      <c r="O4008" s="1091"/>
      <c r="P4008" s="1096"/>
      <c r="Q4008" s="1096"/>
      <c r="R4008" s="1096"/>
      <c r="S4008" s="1091"/>
    </row>
    <row r="4009" spans="1:19" x14ac:dyDescent="0.3">
      <c r="A4009" s="1090">
        <v>4004</v>
      </c>
      <c r="B4009" s="1091"/>
      <c r="C4009" s="1091"/>
      <c r="D4009" s="1097"/>
      <c r="E4009" s="1093">
        <f t="shared" si="249"/>
        <v>0</v>
      </c>
      <c r="F4009" s="1094">
        <f t="shared" si="250"/>
        <v>0</v>
      </c>
      <c r="G4009" s="1095">
        <f t="shared" si="251"/>
        <v>0</v>
      </c>
      <c r="H4009" s="1090" t="str">
        <f t="shared" ca="1" si="252"/>
        <v/>
      </c>
      <c r="I4009" s="1109"/>
      <c r="J4009" s="1109"/>
      <c r="K4009" s="1112"/>
      <c r="L4009" s="1091"/>
      <c r="M4009" s="1091"/>
      <c r="N4009" s="1091"/>
      <c r="O4009" s="1091"/>
      <c r="P4009" s="1096"/>
      <c r="Q4009" s="1096"/>
      <c r="R4009" s="1096"/>
      <c r="S4009" s="1091"/>
    </row>
    <row r="4010" spans="1:19" x14ac:dyDescent="0.3">
      <c r="A4010" s="1090">
        <v>4005</v>
      </c>
      <c r="B4010" s="1091"/>
      <c r="C4010" s="1091"/>
      <c r="D4010" s="1097"/>
      <c r="E4010" s="1093">
        <f t="shared" si="249"/>
        <v>0</v>
      </c>
      <c r="F4010" s="1094">
        <f t="shared" si="250"/>
        <v>0</v>
      </c>
      <c r="G4010" s="1095">
        <f t="shared" si="251"/>
        <v>0</v>
      </c>
      <c r="H4010" s="1090" t="str">
        <f t="shared" ca="1" si="252"/>
        <v/>
      </c>
      <c r="I4010" s="1109"/>
      <c r="J4010" s="1109"/>
      <c r="K4010" s="1112"/>
      <c r="L4010" s="1091"/>
      <c r="M4010" s="1091"/>
      <c r="N4010" s="1091"/>
      <c r="O4010" s="1091"/>
      <c r="P4010" s="1096"/>
      <c r="Q4010" s="1096"/>
      <c r="R4010" s="1096"/>
      <c r="S4010" s="1091"/>
    </row>
    <row r="4011" spans="1:19" x14ac:dyDescent="0.3">
      <c r="A4011" s="1090">
        <v>4006</v>
      </c>
      <c r="B4011" s="1091"/>
      <c r="C4011" s="1091"/>
      <c r="D4011" s="1097"/>
      <c r="E4011" s="1093">
        <f t="shared" si="249"/>
        <v>0</v>
      </c>
      <c r="F4011" s="1094">
        <f t="shared" si="250"/>
        <v>0</v>
      </c>
      <c r="G4011" s="1095">
        <f t="shared" si="251"/>
        <v>0</v>
      </c>
      <c r="H4011" s="1090" t="str">
        <f t="shared" ca="1" si="252"/>
        <v/>
      </c>
      <c r="I4011" s="1109"/>
      <c r="J4011" s="1109"/>
      <c r="K4011" s="1112"/>
      <c r="L4011" s="1091"/>
      <c r="M4011" s="1091"/>
      <c r="N4011" s="1091"/>
      <c r="O4011" s="1091"/>
      <c r="P4011" s="1096"/>
      <c r="Q4011" s="1096"/>
      <c r="R4011" s="1096"/>
      <c r="S4011" s="1091"/>
    </row>
    <row r="4012" spans="1:19" x14ac:dyDescent="0.3">
      <c r="A4012" s="1090">
        <v>4007</v>
      </c>
      <c r="B4012" s="1091"/>
      <c r="C4012" s="1091"/>
      <c r="D4012" s="1097"/>
      <c r="E4012" s="1093">
        <f t="shared" si="249"/>
        <v>0</v>
      </c>
      <c r="F4012" s="1094">
        <f t="shared" si="250"/>
        <v>0</v>
      </c>
      <c r="G4012" s="1095">
        <f t="shared" si="251"/>
        <v>0</v>
      </c>
      <c r="H4012" s="1090" t="str">
        <f t="shared" ca="1" si="252"/>
        <v/>
      </c>
      <c r="I4012" s="1109"/>
      <c r="J4012" s="1109"/>
      <c r="K4012" s="1112"/>
      <c r="L4012" s="1091"/>
      <c r="M4012" s="1091"/>
      <c r="N4012" s="1091"/>
      <c r="O4012" s="1091"/>
      <c r="P4012" s="1096"/>
      <c r="Q4012" s="1096"/>
      <c r="R4012" s="1096"/>
      <c r="S4012" s="1091"/>
    </row>
    <row r="4013" spans="1:19" x14ac:dyDescent="0.3">
      <c r="A4013" s="1090">
        <v>4008</v>
      </c>
      <c r="B4013" s="1091"/>
      <c r="C4013" s="1091"/>
      <c r="D4013" s="1097"/>
      <c r="E4013" s="1093">
        <f t="shared" si="249"/>
        <v>0</v>
      </c>
      <c r="F4013" s="1094">
        <f t="shared" si="250"/>
        <v>0</v>
      </c>
      <c r="G4013" s="1095">
        <f t="shared" si="251"/>
        <v>0</v>
      </c>
      <c r="H4013" s="1090" t="str">
        <f t="shared" ca="1" si="252"/>
        <v/>
      </c>
      <c r="I4013" s="1109"/>
      <c r="J4013" s="1109"/>
      <c r="K4013" s="1112"/>
      <c r="L4013" s="1091"/>
      <c r="M4013" s="1091"/>
      <c r="N4013" s="1091"/>
      <c r="O4013" s="1091"/>
      <c r="P4013" s="1096"/>
      <c r="Q4013" s="1096"/>
      <c r="R4013" s="1096"/>
      <c r="S4013" s="1091"/>
    </row>
    <row r="4014" spans="1:19" x14ac:dyDescent="0.3">
      <c r="A4014" s="1090">
        <v>4009</v>
      </c>
      <c r="B4014" s="1091"/>
      <c r="C4014" s="1091"/>
      <c r="D4014" s="1097"/>
      <c r="E4014" s="1093">
        <f t="shared" si="249"/>
        <v>0</v>
      </c>
      <c r="F4014" s="1094">
        <f t="shared" si="250"/>
        <v>0</v>
      </c>
      <c r="G4014" s="1095">
        <f t="shared" si="251"/>
        <v>0</v>
      </c>
      <c r="H4014" s="1090" t="str">
        <f t="shared" ca="1" si="252"/>
        <v/>
      </c>
      <c r="I4014" s="1109"/>
      <c r="J4014" s="1109"/>
      <c r="K4014" s="1112"/>
      <c r="L4014" s="1091"/>
      <c r="M4014" s="1091"/>
      <c r="N4014" s="1091"/>
      <c r="O4014" s="1091"/>
      <c r="P4014" s="1096"/>
      <c r="Q4014" s="1096"/>
      <c r="R4014" s="1096"/>
      <c r="S4014" s="1091"/>
    </row>
    <row r="4015" spans="1:19" x14ac:dyDescent="0.3">
      <c r="A4015" s="1090">
        <v>4010</v>
      </c>
      <c r="B4015" s="1091"/>
      <c r="C4015" s="1091"/>
      <c r="D4015" s="1097"/>
      <c r="E4015" s="1093">
        <f t="shared" si="249"/>
        <v>0</v>
      </c>
      <c r="F4015" s="1094">
        <f t="shared" si="250"/>
        <v>0</v>
      </c>
      <c r="G4015" s="1095">
        <f t="shared" si="251"/>
        <v>0</v>
      </c>
      <c r="H4015" s="1090" t="str">
        <f t="shared" ca="1" si="252"/>
        <v/>
      </c>
      <c r="I4015" s="1109"/>
      <c r="J4015" s="1109"/>
      <c r="K4015" s="1112"/>
      <c r="L4015" s="1091"/>
      <c r="M4015" s="1091"/>
      <c r="N4015" s="1091"/>
      <c r="O4015" s="1091"/>
      <c r="P4015" s="1096"/>
      <c r="Q4015" s="1096"/>
      <c r="R4015" s="1096"/>
      <c r="S4015" s="1091"/>
    </row>
    <row r="4016" spans="1:19" x14ac:dyDescent="0.3">
      <c r="A4016" s="1090">
        <v>4011</v>
      </c>
      <c r="B4016" s="1091"/>
      <c r="C4016" s="1091"/>
      <c r="D4016" s="1097"/>
      <c r="E4016" s="1093">
        <f t="shared" si="249"/>
        <v>0</v>
      </c>
      <c r="F4016" s="1094">
        <f t="shared" si="250"/>
        <v>0</v>
      </c>
      <c r="G4016" s="1095">
        <f t="shared" si="251"/>
        <v>0</v>
      </c>
      <c r="H4016" s="1090" t="str">
        <f t="shared" ca="1" si="252"/>
        <v/>
      </c>
      <c r="I4016" s="1109"/>
      <c r="J4016" s="1109"/>
      <c r="K4016" s="1112"/>
      <c r="L4016" s="1091"/>
      <c r="M4016" s="1091"/>
      <c r="N4016" s="1091"/>
      <c r="O4016" s="1091"/>
      <c r="P4016" s="1096"/>
      <c r="Q4016" s="1096"/>
      <c r="R4016" s="1096"/>
      <c r="S4016" s="1091"/>
    </row>
    <row r="4017" spans="1:19" x14ac:dyDescent="0.3">
      <c r="A4017" s="1090">
        <v>4012</v>
      </c>
      <c r="B4017" s="1091"/>
      <c r="C4017" s="1091"/>
      <c r="D4017" s="1097"/>
      <c r="E4017" s="1093">
        <f t="shared" si="249"/>
        <v>0</v>
      </c>
      <c r="F4017" s="1094">
        <f t="shared" si="250"/>
        <v>0</v>
      </c>
      <c r="G4017" s="1095">
        <f t="shared" si="251"/>
        <v>0</v>
      </c>
      <c r="H4017" s="1090" t="str">
        <f t="shared" ca="1" si="252"/>
        <v/>
      </c>
      <c r="I4017" s="1109"/>
      <c r="J4017" s="1109"/>
      <c r="K4017" s="1112"/>
      <c r="L4017" s="1091"/>
      <c r="M4017" s="1091"/>
      <c r="N4017" s="1091"/>
      <c r="O4017" s="1091"/>
      <c r="P4017" s="1096"/>
      <c r="Q4017" s="1096"/>
      <c r="R4017" s="1096"/>
      <c r="S4017" s="1091"/>
    </row>
    <row r="4018" spans="1:19" x14ac:dyDescent="0.3">
      <c r="A4018" s="1090">
        <v>4013</v>
      </c>
      <c r="B4018" s="1091"/>
      <c r="C4018" s="1091"/>
      <c r="D4018" s="1097"/>
      <c r="E4018" s="1093">
        <f t="shared" si="249"/>
        <v>0</v>
      </c>
      <c r="F4018" s="1094">
        <f t="shared" si="250"/>
        <v>0</v>
      </c>
      <c r="G4018" s="1095">
        <f t="shared" si="251"/>
        <v>0</v>
      </c>
      <c r="H4018" s="1090" t="str">
        <f t="shared" ca="1" si="252"/>
        <v/>
      </c>
      <c r="I4018" s="1109"/>
      <c r="J4018" s="1109"/>
      <c r="K4018" s="1112"/>
      <c r="L4018" s="1091"/>
      <c r="M4018" s="1091"/>
      <c r="N4018" s="1091"/>
      <c r="O4018" s="1091"/>
      <c r="P4018" s="1096"/>
      <c r="Q4018" s="1096"/>
      <c r="R4018" s="1096"/>
      <c r="S4018" s="1091"/>
    </row>
    <row r="4019" spans="1:19" x14ac:dyDescent="0.3">
      <c r="A4019" s="1090">
        <v>4014</v>
      </c>
      <c r="B4019" s="1091"/>
      <c r="C4019" s="1091"/>
      <c r="D4019" s="1097"/>
      <c r="E4019" s="1093">
        <f t="shared" si="249"/>
        <v>0</v>
      </c>
      <c r="F4019" s="1094">
        <f t="shared" si="250"/>
        <v>0</v>
      </c>
      <c r="G4019" s="1095">
        <f t="shared" si="251"/>
        <v>0</v>
      </c>
      <c r="H4019" s="1090" t="str">
        <f t="shared" ca="1" si="252"/>
        <v/>
      </c>
      <c r="I4019" s="1109"/>
      <c r="J4019" s="1109"/>
      <c r="K4019" s="1112"/>
      <c r="L4019" s="1091"/>
      <c r="M4019" s="1091"/>
      <c r="N4019" s="1091"/>
      <c r="O4019" s="1091"/>
      <c r="P4019" s="1096"/>
      <c r="Q4019" s="1096"/>
      <c r="R4019" s="1096"/>
      <c r="S4019" s="1091"/>
    </row>
    <row r="4020" spans="1:19" x14ac:dyDescent="0.3">
      <c r="A4020" s="1090">
        <v>4015</v>
      </c>
      <c r="B4020" s="1091"/>
      <c r="C4020" s="1091"/>
      <c r="D4020" s="1097"/>
      <c r="E4020" s="1093">
        <f t="shared" si="249"/>
        <v>0</v>
      </c>
      <c r="F4020" s="1094">
        <f t="shared" si="250"/>
        <v>0</v>
      </c>
      <c r="G4020" s="1095">
        <f t="shared" si="251"/>
        <v>0</v>
      </c>
      <c r="H4020" s="1090" t="str">
        <f t="shared" ca="1" si="252"/>
        <v/>
      </c>
      <c r="I4020" s="1109"/>
      <c r="J4020" s="1109"/>
      <c r="K4020" s="1112"/>
      <c r="L4020" s="1091"/>
      <c r="M4020" s="1091"/>
      <c r="N4020" s="1091"/>
      <c r="O4020" s="1091"/>
      <c r="P4020" s="1096"/>
      <c r="Q4020" s="1096"/>
      <c r="R4020" s="1096"/>
      <c r="S4020" s="1091"/>
    </row>
    <row r="4021" spans="1:19" x14ac:dyDescent="0.3">
      <c r="A4021" s="1090">
        <v>4016</v>
      </c>
      <c r="B4021" s="1091"/>
      <c r="C4021" s="1091"/>
      <c r="D4021" s="1097"/>
      <c r="E4021" s="1093">
        <f t="shared" si="249"/>
        <v>0</v>
      </c>
      <c r="F4021" s="1094">
        <f t="shared" si="250"/>
        <v>0</v>
      </c>
      <c r="G4021" s="1095">
        <f t="shared" si="251"/>
        <v>0</v>
      </c>
      <c r="H4021" s="1090" t="str">
        <f t="shared" ca="1" si="252"/>
        <v/>
      </c>
      <c r="I4021" s="1109"/>
      <c r="J4021" s="1109"/>
      <c r="K4021" s="1112"/>
      <c r="L4021" s="1091"/>
      <c r="M4021" s="1091"/>
      <c r="N4021" s="1091"/>
      <c r="O4021" s="1091"/>
      <c r="P4021" s="1096"/>
      <c r="Q4021" s="1096"/>
      <c r="R4021" s="1096"/>
      <c r="S4021" s="1091"/>
    </row>
    <row r="4022" spans="1:19" x14ac:dyDescent="0.3">
      <c r="A4022" s="1090">
        <v>4017</v>
      </c>
      <c r="B4022" s="1091"/>
      <c r="C4022" s="1091"/>
      <c r="D4022" s="1097"/>
      <c r="E4022" s="1093">
        <f t="shared" si="249"/>
        <v>0</v>
      </c>
      <c r="F4022" s="1094">
        <f t="shared" si="250"/>
        <v>0</v>
      </c>
      <c r="G4022" s="1095">
        <f t="shared" si="251"/>
        <v>0</v>
      </c>
      <c r="H4022" s="1090" t="str">
        <f t="shared" ca="1" si="252"/>
        <v/>
      </c>
      <c r="I4022" s="1109"/>
      <c r="J4022" s="1109"/>
      <c r="K4022" s="1112"/>
      <c r="L4022" s="1091"/>
      <c r="M4022" s="1091"/>
      <c r="N4022" s="1091"/>
      <c r="O4022" s="1091"/>
      <c r="P4022" s="1096"/>
      <c r="Q4022" s="1096"/>
      <c r="R4022" s="1096"/>
      <c r="S4022" s="1091"/>
    </row>
    <row r="4023" spans="1:19" x14ac:dyDescent="0.3">
      <c r="A4023" s="1090">
        <v>4018</v>
      </c>
      <c r="B4023" s="1091"/>
      <c r="C4023" s="1091"/>
      <c r="D4023" s="1097"/>
      <c r="E4023" s="1093">
        <f t="shared" si="249"/>
        <v>0</v>
      </c>
      <c r="F4023" s="1094">
        <f t="shared" si="250"/>
        <v>0</v>
      </c>
      <c r="G4023" s="1095">
        <f t="shared" si="251"/>
        <v>0</v>
      </c>
      <c r="H4023" s="1090" t="str">
        <f t="shared" ca="1" si="252"/>
        <v/>
      </c>
      <c r="I4023" s="1109"/>
      <c r="J4023" s="1109"/>
      <c r="K4023" s="1112"/>
      <c r="L4023" s="1091"/>
      <c r="M4023" s="1091"/>
      <c r="N4023" s="1091"/>
      <c r="O4023" s="1091"/>
      <c r="P4023" s="1096"/>
      <c r="Q4023" s="1096"/>
      <c r="R4023" s="1096"/>
      <c r="S4023" s="1091"/>
    </row>
    <row r="4024" spans="1:19" x14ac:dyDescent="0.3">
      <c r="A4024" s="1090">
        <v>4019</v>
      </c>
      <c r="B4024" s="1091"/>
      <c r="C4024" s="1091"/>
      <c r="D4024" s="1097"/>
      <c r="E4024" s="1093">
        <f t="shared" si="249"/>
        <v>0</v>
      </c>
      <c r="F4024" s="1094">
        <f t="shared" si="250"/>
        <v>0</v>
      </c>
      <c r="G4024" s="1095">
        <f t="shared" si="251"/>
        <v>0</v>
      </c>
      <c r="H4024" s="1090" t="str">
        <f t="shared" ca="1" si="252"/>
        <v/>
      </c>
      <c r="I4024" s="1109"/>
      <c r="J4024" s="1109"/>
      <c r="K4024" s="1112"/>
      <c r="L4024" s="1091"/>
      <c r="M4024" s="1091"/>
      <c r="N4024" s="1091"/>
      <c r="O4024" s="1091"/>
      <c r="P4024" s="1096"/>
      <c r="Q4024" s="1096"/>
      <c r="R4024" s="1096"/>
      <c r="S4024" s="1091"/>
    </row>
    <row r="4025" spans="1:19" x14ac:dyDescent="0.3">
      <c r="A4025" s="1090">
        <v>4020</v>
      </c>
      <c r="B4025" s="1091"/>
      <c r="C4025" s="1091"/>
      <c r="D4025" s="1097"/>
      <c r="E4025" s="1093">
        <f t="shared" si="249"/>
        <v>0</v>
      </c>
      <c r="F4025" s="1094">
        <f t="shared" si="250"/>
        <v>0</v>
      </c>
      <c r="G4025" s="1095">
        <f t="shared" si="251"/>
        <v>0</v>
      </c>
      <c r="H4025" s="1090" t="str">
        <f t="shared" ca="1" si="252"/>
        <v/>
      </c>
      <c r="I4025" s="1109"/>
      <c r="J4025" s="1109"/>
      <c r="K4025" s="1112"/>
      <c r="L4025" s="1091"/>
      <c r="M4025" s="1091"/>
      <c r="N4025" s="1091"/>
      <c r="O4025" s="1091"/>
      <c r="P4025" s="1096"/>
      <c r="Q4025" s="1096"/>
      <c r="R4025" s="1096"/>
      <c r="S4025" s="1091"/>
    </row>
    <row r="4026" spans="1:19" x14ac:dyDescent="0.3">
      <c r="A4026" s="1090">
        <v>4021</v>
      </c>
      <c r="B4026" s="1091"/>
      <c r="C4026" s="1091"/>
      <c r="D4026" s="1097"/>
      <c r="E4026" s="1093">
        <f t="shared" si="249"/>
        <v>0</v>
      </c>
      <c r="F4026" s="1094">
        <f t="shared" si="250"/>
        <v>0</v>
      </c>
      <c r="G4026" s="1095">
        <f t="shared" si="251"/>
        <v>0</v>
      </c>
      <c r="H4026" s="1090" t="str">
        <f t="shared" ca="1" si="252"/>
        <v/>
      </c>
      <c r="I4026" s="1109"/>
      <c r="J4026" s="1109"/>
      <c r="K4026" s="1112"/>
      <c r="L4026" s="1091"/>
      <c r="M4026" s="1091"/>
      <c r="N4026" s="1091"/>
      <c r="O4026" s="1091"/>
      <c r="P4026" s="1096"/>
      <c r="Q4026" s="1096"/>
      <c r="R4026" s="1096"/>
      <c r="S4026" s="1091"/>
    </row>
    <row r="4027" spans="1:19" x14ac:dyDescent="0.3">
      <c r="A4027" s="1090">
        <v>4022</v>
      </c>
      <c r="B4027" s="1091"/>
      <c r="C4027" s="1091"/>
      <c r="D4027" s="1097"/>
      <c r="E4027" s="1093">
        <f t="shared" si="249"/>
        <v>0</v>
      </c>
      <c r="F4027" s="1094">
        <f t="shared" si="250"/>
        <v>0</v>
      </c>
      <c r="G4027" s="1095">
        <f t="shared" si="251"/>
        <v>0</v>
      </c>
      <c r="H4027" s="1090" t="str">
        <f t="shared" ca="1" si="252"/>
        <v/>
      </c>
      <c r="I4027" s="1109"/>
      <c r="J4027" s="1109"/>
      <c r="K4027" s="1112"/>
      <c r="L4027" s="1091"/>
      <c r="M4027" s="1091"/>
      <c r="N4027" s="1091"/>
      <c r="O4027" s="1091"/>
      <c r="P4027" s="1096"/>
      <c r="Q4027" s="1096"/>
      <c r="R4027" s="1096"/>
      <c r="S4027" s="1091"/>
    </row>
    <row r="4028" spans="1:19" x14ac:dyDescent="0.3">
      <c r="A4028" s="1090">
        <v>4023</v>
      </c>
      <c r="B4028" s="1091"/>
      <c r="C4028" s="1091"/>
      <c r="D4028" s="1097"/>
      <c r="E4028" s="1093">
        <f t="shared" si="249"/>
        <v>0</v>
      </c>
      <c r="F4028" s="1094">
        <f t="shared" si="250"/>
        <v>0</v>
      </c>
      <c r="G4028" s="1095">
        <f t="shared" si="251"/>
        <v>0</v>
      </c>
      <c r="H4028" s="1090" t="str">
        <f t="shared" ca="1" si="252"/>
        <v/>
      </c>
      <c r="I4028" s="1109"/>
      <c r="J4028" s="1109"/>
      <c r="K4028" s="1112"/>
      <c r="L4028" s="1091"/>
      <c r="M4028" s="1091"/>
      <c r="N4028" s="1091"/>
      <c r="O4028" s="1091"/>
      <c r="P4028" s="1096"/>
      <c r="Q4028" s="1096"/>
      <c r="R4028" s="1096"/>
      <c r="S4028" s="1091"/>
    </row>
    <row r="4029" spans="1:19" x14ac:dyDescent="0.3">
      <c r="A4029" s="1090">
        <v>4024</v>
      </c>
      <c r="B4029" s="1091"/>
      <c r="C4029" s="1091"/>
      <c r="D4029" s="1097"/>
      <c r="E4029" s="1093">
        <f t="shared" si="249"/>
        <v>0</v>
      </c>
      <c r="F4029" s="1094">
        <f t="shared" si="250"/>
        <v>0</v>
      </c>
      <c r="G4029" s="1095">
        <f t="shared" si="251"/>
        <v>0</v>
      </c>
      <c r="H4029" s="1090" t="str">
        <f t="shared" ca="1" si="252"/>
        <v/>
      </c>
      <c r="I4029" s="1109"/>
      <c r="J4029" s="1109"/>
      <c r="K4029" s="1112"/>
      <c r="L4029" s="1091"/>
      <c r="M4029" s="1091"/>
      <c r="N4029" s="1091"/>
      <c r="O4029" s="1091"/>
      <c r="P4029" s="1096"/>
      <c r="Q4029" s="1096"/>
      <c r="R4029" s="1096"/>
      <c r="S4029" s="1091"/>
    </row>
    <row r="4030" spans="1:19" x14ac:dyDescent="0.3">
      <c r="A4030" s="1090">
        <v>4025</v>
      </c>
      <c r="B4030" s="1091"/>
      <c r="C4030" s="1091"/>
      <c r="D4030" s="1097"/>
      <c r="E4030" s="1093">
        <f t="shared" si="249"/>
        <v>0</v>
      </c>
      <c r="F4030" s="1094">
        <f t="shared" si="250"/>
        <v>0</v>
      </c>
      <c r="G4030" s="1095">
        <f t="shared" si="251"/>
        <v>0</v>
      </c>
      <c r="H4030" s="1090" t="str">
        <f t="shared" ca="1" si="252"/>
        <v/>
      </c>
      <c r="I4030" s="1109"/>
      <c r="J4030" s="1109"/>
      <c r="K4030" s="1112"/>
      <c r="L4030" s="1091"/>
      <c r="M4030" s="1091"/>
      <c r="N4030" s="1091"/>
      <c r="O4030" s="1091"/>
      <c r="P4030" s="1096"/>
      <c r="Q4030" s="1096"/>
      <c r="R4030" s="1096"/>
      <c r="S4030" s="1091"/>
    </row>
    <row r="4031" spans="1:19" x14ac:dyDescent="0.3">
      <c r="A4031" s="1090">
        <v>4026</v>
      </c>
      <c r="B4031" s="1091"/>
      <c r="C4031" s="1091"/>
      <c r="D4031" s="1097"/>
      <c r="E4031" s="1093">
        <f t="shared" si="249"/>
        <v>0</v>
      </c>
      <c r="F4031" s="1094">
        <f t="shared" si="250"/>
        <v>0</v>
      </c>
      <c r="G4031" s="1095">
        <f t="shared" si="251"/>
        <v>0</v>
      </c>
      <c r="H4031" s="1090" t="str">
        <f t="shared" ca="1" si="252"/>
        <v/>
      </c>
      <c r="I4031" s="1109"/>
      <c r="J4031" s="1109"/>
      <c r="K4031" s="1112"/>
      <c r="L4031" s="1091"/>
      <c r="M4031" s="1091"/>
      <c r="N4031" s="1091"/>
      <c r="O4031" s="1091"/>
      <c r="P4031" s="1096"/>
      <c r="Q4031" s="1096"/>
      <c r="R4031" s="1096"/>
      <c r="S4031" s="1091"/>
    </row>
    <row r="4032" spans="1:19" x14ac:dyDescent="0.3">
      <c r="A4032" s="1090">
        <v>4027</v>
      </c>
      <c r="B4032" s="1091"/>
      <c r="C4032" s="1091"/>
      <c r="D4032" s="1097"/>
      <c r="E4032" s="1093">
        <f t="shared" si="249"/>
        <v>0</v>
      </c>
      <c r="F4032" s="1094">
        <f t="shared" si="250"/>
        <v>0</v>
      </c>
      <c r="G4032" s="1095">
        <f t="shared" si="251"/>
        <v>0</v>
      </c>
      <c r="H4032" s="1090" t="str">
        <f t="shared" ca="1" si="252"/>
        <v/>
      </c>
      <c r="I4032" s="1109"/>
      <c r="J4032" s="1109"/>
      <c r="K4032" s="1112"/>
      <c r="L4032" s="1091"/>
      <c r="M4032" s="1091"/>
      <c r="N4032" s="1091"/>
      <c r="O4032" s="1091"/>
      <c r="P4032" s="1096"/>
      <c r="Q4032" s="1096"/>
      <c r="R4032" s="1096"/>
      <c r="S4032" s="1091"/>
    </row>
    <row r="4033" spans="1:19" x14ac:dyDescent="0.3">
      <c r="A4033" s="1090">
        <v>4028</v>
      </c>
      <c r="B4033" s="1091"/>
      <c r="C4033" s="1091"/>
      <c r="D4033" s="1097"/>
      <c r="E4033" s="1093">
        <f t="shared" si="249"/>
        <v>0</v>
      </c>
      <c r="F4033" s="1094">
        <f t="shared" si="250"/>
        <v>0</v>
      </c>
      <c r="G4033" s="1095">
        <f t="shared" si="251"/>
        <v>0</v>
      </c>
      <c r="H4033" s="1090" t="str">
        <f t="shared" ca="1" si="252"/>
        <v/>
      </c>
      <c r="I4033" s="1109"/>
      <c r="J4033" s="1109"/>
      <c r="K4033" s="1112"/>
      <c r="L4033" s="1091"/>
      <c r="M4033" s="1091"/>
      <c r="N4033" s="1091"/>
      <c r="O4033" s="1091"/>
      <c r="P4033" s="1096"/>
      <c r="Q4033" s="1096"/>
      <c r="R4033" s="1096"/>
      <c r="S4033" s="1091"/>
    </row>
    <row r="4034" spans="1:19" x14ac:dyDescent="0.3">
      <c r="A4034" s="1090">
        <v>4029</v>
      </c>
      <c r="B4034" s="1091"/>
      <c r="C4034" s="1091"/>
      <c r="D4034" s="1097"/>
      <c r="E4034" s="1093">
        <f t="shared" si="249"/>
        <v>0</v>
      </c>
      <c r="F4034" s="1094">
        <f t="shared" si="250"/>
        <v>0</v>
      </c>
      <c r="G4034" s="1095">
        <f t="shared" si="251"/>
        <v>0</v>
      </c>
      <c r="H4034" s="1090" t="str">
        <f t="shared" ca="1" si="252"/>
        <v/>
      </c>
      <c r="I4034" s="1109"/>
      <c r="J4034" s="1109"/>
      <c r="K4034" s="1112"/>
      <c r="L4034" s="1091"/>
      <c r="M4034" s="1091"/>
      <c r="N4034" s="1091"/>
      <c r="O4034" s="1091"/>
      <c r="P4034" s="1096"/>
      <c r="Q4034" s="1096"/>
      <c r="R4034" s="1096"/>
      <c r="S4034" s="1091"/>
    </row>
    <row r="4035" spans="1:19" x14ac:dyDescent="0.3">
      <c r="A4035" s="1090">
        <v>4030</v>
      </c>
      <c r="B4035" s="1091"/>
      <c r="C4035" s="1091"/>
      <c r="D4035" s="1097"/>
      <c r="E4035" s="1093">
        <f t="shared" si="249"/>
        <v>0</v>
      </c>
      <c r="F4035" s="1094">
        <f t="shared" si="250"/>
        <v>0</v>
      </c>
      <c r="G4035" s="1095">
        <f t="shared" si="251"/>
        <v>0</v>
      </c>
      <c r="H4035" s="1090" t="str">
        <f t="shared" ca="1" si="252"/>
        <v/>
      </c>
      <c r="I4035" s="1109"/>
      <c r="J4035" s="1109"/>
      <c r="K4035" s="1112"/>
      <c r="L4035" s="1091"/>
      <c r="M4035" s="1091"/>
      <c r="N4035" s="1091"/>
      <c r="O4035" s="1091"/>
      <c r="P4035" s="1096"/>
      <c r="Q4035" s="1096"/>
      <c r="R4035" s="1096"/>
      <c r="S4035" s="1091"/>
    </row>
    <row r="4036" spans="1:19" x14ac:dyDescent="0.3">
      <c r="A4036" s="1090">
        <v>4031</v>
      </c>
      <c r="B4036" s="1091"/>
      <c r="C4036" s="1091"/>
      <c r="D4036" s="1097"/>
      <c r="E4036" s="1093">
        <f t="shared" si="249"/>
        <v>0</v>
      </c>
      <c r="F4036" s="1094">
        <f t="shared" si="250"/>
        <v>0</v>
      </c>
      <c r="G4036" s="1095">
        <f t="shared" si="251"/>
        <v>0</v>
      </c>
      <c r="H4036" s="1090" t="str">
        <f t="shared" ca="1" si="252"/>
        <v/>
      </c>
      <c r="I4036" s="1109"/>
      <c r="J4036" s="1109"/>
      <c r="K4036" s="1112"/>
      <c r="L4036" s="1091"/>
      <c r="M4036" s="1091"/>
      <c r="N4036" s="1091"/>
      <c r="O4036" s="1091"/>
      <c r="P4036" s="1096"/>
      <c r="Q4036" s="1096"/>
      <c r="R4036" s="1096"/>
      <c r="S4036" s="1091"/>
    </row>
    <row r="4037" spans="1:19" x14ac:dyDescent="0.3">
      <c r="A4037" s="1090">
        <v>4032</v>
      </c>
      <c r="B4037" s="1091"/>
      <c r="C4037" s="1091"/>
      <c r="D4037" s="1097"/>
      <c r="E4037" s="1093">
        <f t="shared" si="249"/>
        <v>0</v>
      </c>
      <c r="F4037" s="1094">
        <f t="shared" si="250"/>
        <v>0</v>
      </c>
      <c r="G4037" s="1095">
        <f t="shared" si="251"/>
        <v>0</v>
      </c>
      <c r="H4037" s="1090" t="str">
        <f t="shared" ca="1" si="252"/>
        <v/>
      </c>
      <c r="I4037" s="1109"/>
      <c r="J4037" s="1109"/>
      <c r="K4037" s="1112"/>
      <c r="L4037" s="1091"/>
      <c r="M4037" s="1091"/>
      <c r="N4037" s="1091"/>
      <c r="O4037" s="1091"/>
      <c r="P4037" s="1096"/>
      <c r="Q4037" s="1096"/>
      <c r="R4037" s="1096"/>
      <c r="S4037" s="1091"/>
    </row>
    <row r="4038" spans="1:19" x14ac:dyDescent="0.3">
      <c r="A4038" s="1090">
        <v>4033</v>
      </c>
      <c r="B4038" s="1091"/>
      <c r="C4038" s="1091"/>
      <c r="D4038" s="1097"/>
      <c r="E4038" s="1093">
        <f t="shared" si="249"/>
        <v>0</v>
      </c>
      <c r="F4038" s="1094">
        <f t="shared" si="250"/>
        <v>0</v>
      </c>
      <c r="G4038" s="1095">
        <f t="shared" si="251"/>
        <v>0</v>
      </c>
      <c r="H4038" s="1090" t="str">
        <f t="shared" ca="1" si="252"/>
        <v/>
      </c>
      <c r="I4038" s="1109"/>
      <c r="J4038" s="1109"/>
      <c r="K4038" s="1112"/>
      <c r="L4038" s="1091"/>
      <c r="M4038" s="1091"/>
      <c r="N4038" s="1091"/>
      <c r="O4038" s="1091"/>
      <c r="P4038" s="1096"/>
      <c r="Q4038" s="1096"/>
      <c r="R4038" s="1096"/>
      <c r="S4038" s="1091"/>
    </row>
    <row r="4039" spans="1:19" x14ac:dyDescent="0.3">
      <c r="A4039" s="1090">
        <v>4034</v>
      </c>
      <c r="B4039" s="1091"/>
      <c r="C4039" s="1091"/>
      <c r="D4039" s="1097"/>
      <c r="E4039" s="1093">
        <f t="shared" ref="E4039:E4102" si="253">D4039</f>
        <v>0</v>
      </c>
      <c r="F4039" s="1094">
        <f t="shared" ref="F4039:F4102" si="254">D4039</f>
        <v>0</v>
      </c>
      <c r="G4039" s="1095">
        <f t="shared" ref="G4039:G4102" si="255">D4039</f>
        <v>0</v>
      </c>
      <c r="H4039" s="1090" t="str">
        <f t="shared" ref="H4039:H4102" ca="1" si="256">IF(ISBLANK(D4039),"",DATEDIF(G4039,TODAY(),"y"))</f>
        <v/>
      </c>
      <c r="I4039" s="1109"/>
      <c r="J4039" s="1109"/>
      <c r="K4039" s="1112"/>
      <c r="L4039" s="1091"/>
      <c r="M4039" s="1091"/>
      <c r="N4039" s="1091"/>
      <c r="O4039" s="1091"/>
      <c r="P4039" s="1096"/>
      <c r="Q4039" s="1096"/>
      <c r="R4039" s="1096"/>
      <c r="S4039" s="1091"/>
    </row>
    <row r="4040" spans="1:19" x14ac:dyDescent="0.3">
      <c r="A4040" s="1090">
        <v>4035</v>
      </c>
      <c r="B4040" s="1091"/>
      <c r="C4040" s="1091"/>
      <c r="D4040" s="1097"/>
      <c r="E4040" s="1093">
        <f t="shared" si="253"/>
        <v>0</v>
      </c>
      <c r="F4040" s="1094">
        <f t="shared" si="254"/>
        <v>0</v>
      </c>
      <c r="G4040" s="1095">
        <f t="shared" si="255"/>
        <v>0</v>
      </c>
      <c r="H4040" s="1090" t="str">
        <f t="shared" ca="1" si="256"/>
        <v/>
      </c>
      <c r="I4040" s="1109"/>
      <c r="J4040" s="1109"/>
      <c r="K4040" s="1112"/>
      <c r="L4040" s="1091"/>
      <c r="M4040" s="1091"/>
      <c r="N4040" s="1091"/>
      <c r="O4040" s="1091"/>
      <c r="P4040" s="1096"/>
      <c r="Q4040" s="1096"/>
      <c r="R4040" s="1096"/>
      <c r="S4040" s="1091"/>
    </row>
    <row r="4041" spans="1:19" x14ac:dyDescent="0.3">
      <c r="A4041" s="1090">
        <v>4036</v>
      </c>
      <c r="B4041" s="1091"/>
      <c r="C4041" s="1091"/>
      <c r="D4041" s="1097"/>
      <c r="E4041" s="1093">
        <f t="shared" si="253"/>
        <v>0</v>
      </c>
      <c r="F4041" s="1094">
        <f t="shared" si="254"/>
        <v>0</v>
      </c>
      <c r="G4041" s="1095">
        <f t="shared" si="255"/>
        <v>0</v>
      </c>
      <c r="H4041" s="1090" t="str">
        <f t="shared" ca="1" si="256"/>
        <v/>
      </c>
      <c r="I4041" s="1109"/>
      <c r="J4041" s="1109"/>
      <c r="K4041" s="1112"/>
      <c r="L4041" s="1091"/>
      <c r="M4041" s="1091"/>
      <c r="N4041" s="1091"/>
      <c r="O4041" s="1091"/>
      <c r="P4041" s="1096"/>
      <c r="Q4041" s="1096"/>
      <c r="R4041" s="1096"/>
      <c r="S4041" s="1091"/>
    </row>
    <row r="4042" spans="1:19" x14ac:dyDescent="0.3">
      <c r="A4042" s="1090">
        <v>4037</v>
      </c>
      <c r="B4042" s="1091"/>
      <c r="C4042" s="1091"/>
      <c r="D4042" s="1097"/>
      <c r="E4042" s="1093">
        <f t="shared" si="253"/>
        <v>0</v>
      </c>
      <c r="F4042" s="1094">
        <f t="shared" si="254"/>
        <v>0</v>
      </c>
      <c r="G4042" s="1095">
        <f t="shared" si="255"/>
        <v>0</v>
      </c>
      <c r="H4042" s="1090" t="str">
        <f t="shared" ca="1" si="256"/>
        <v/>
      </c>
      <c r="I4042" s="1109"/>
      <c r="J4042" s="1109"/>
      <c r="K4042" s="1112"/>
      <c r="L4042" s="1091"/>
      <c r="M4042" s="1091"/>
      <c r="N4042" s="1091"/>
      <c r="O4042" s="1091"/>
      <c r="P4042" s="1096"/>
      <c r="Q4042" s="1096"/>
      <c r="R4042" s="1096"/>
      <c r="S4042" s="1091"/>
    </row>
    <row r="4043" spans="1:19" x14ac:dyDescent="0.3">
      <c r="A4043" s="1090">
        <v>4038</v>
      </c>
      <c r="B4043" s="1091"/>
      <c r="C4043" s="1091"/>
      <c r="D4043" s="1097"/>
      <c r="E4043" s="1093">
        <f t="shared" si="253"/>
        <v>0</v>
      </c>
      <c r="F4043" s="1094">
        <f t="shared" si="254"/>
        <v>0</v>
      </c>
      <c r="G4043" s="1095">
        <f t="shared" si="255"/>
        <v>0</v>
      </c>
      <c r="H4043" s="1090" t="str">
        <f t="shared" ca="1" si="256"/>
        <v/>
      </c>
      <c r="I4043" s="1109"/>
      <c r="J4043" s="1109"/>
      <c r="K4043" s="1112"/>
      <c r="L4043" s="1091"/>
      <c r="M4043" s="1091"/>
      <c r="N4043" s="1091"/>
      <c r="O4043" s="1091"/>
      <c r="P4043" s="1096"/>
      <c r="Q4043" s="1096"/>
      <c r="R4043" s="1096"/>
      <c r="S4043" s="1091"/>
    </row>
    <row r="4044" spans="1:19" x14ac:dyDescent="0.3">
      <c r="A4044" s="1090">
        <v>4039</v>
      </c>
      <c r="B4044" s="1091"/>
      <c r="C4044" s="1091"/>
      <c r="D4044" s="1097"/>
      <c r="E4044" s="1093">
        <f t="shared" si="253"/>
        <v>0</v>
      </c>
      <c r="F4044" s="1094">
        <f t="shared" si="254"/>
        <v>0</v>
      </c>
      <c r="G4044" s="1095">
        <f t="shared" si="255"/>
        <v>0</v>
      </c>
      <c r="H4044" s="1090" t="str">
        <f t="shared" ca="1" si="256"/>
        <v/>
      </c>
      <c r="I4044" s="1109"/>
      <c r="J4044" s="1109"/>
      <c r="K4044" s="1112"/>
      <c r="L4044" s="1091"/>
      <c r="M4044" s="1091"/>
      <c r="N4044" s="1091"/>
      <c r="O4044" s="1091"/>
      <c r="P4044" s="1096"/>
      <c r="Q4044" s="1096"/>
      <c r="R4044" s="1096"/>
      <c r="S4044" s="1091"/>
    </row>
    <row r="4045" spans="1:19" x14ac:dyDescent="0.3">
      <c r="A4045" s="1090">
        <v>4040</v>
      </c>
      <c r="B4045" s="1091"/>
      <c r="C4045" s="1091"/>
      <c r="D4045" s="1097"/>
      <c r="E4045" s="1093">
        <f t="shared" si="253"/>
        <v>0</v>
      </c>
      <c r="F4045" s="1094">
        <f t="shared" si="254"/>
        <v>0</v>
      </c>
      <c r="G4045" s="1095">
        <f t="shared" si="255"/>
        <v>0</v>
      </c>
      <c r="H4045" s="1090" t="str">
        <f t="shared" ca="1" si="256"/>
        <v/>
      </c>
      <c r="I4045" s="1109"/>
      <c r="J4045" s="1109"/>
      <c r="K4045" s="1112"/>
      <c r="L4045" s="1091"/>
      <c r="M4045" s="1091"/>
      <c r="N4045" s="1091"/>
      <c r="O4045" s="1091"/>
      <c r="P4045" s="1096"/>
      <c r="Q4045" s="1096"/>
      <c r="R4045" s="1096"/>
      <c r="S4045" s="1091"/>
    </row>
    <row r="4046" spans="1:19" x14ac:dyDescent="0.3">
      <c r="A4046" s="1090">
        <v>4041</v>
      </c>
      <c r="B4046" s="1091"/>
      <c r="C4046" s="1091"/>
      <c r="D4046" s="1097"/>
      <c r="E4046" s="1093">
        <f t="shared" si="253"/>
        <v>0</v>
      </c>
      <c r="F4046" s="1094">
        <f t="shared" si="254"/>
        <v>0</v>
      </c>
      <c r="G4046" s="1095">
        <f t="shared" si="255"/>
        <v>0</v>
      </c>
      <c r="H4046" s="1090" t="str">
        <f t="shared" ca="1" si="256"/>
        <v/>
      </c>
      <c r="I4046" s="1109"/>
      <c r="J4046" s="1109"/>
      <c r="K4046" s="1112"/>
      <c r="L4046" s="1091"/>
      <c r="M4046" s="1091"/>
      <c r="N4046" s="1091"/>
      <c r="O4046" s="1091"/>
      <c r="P4046" s="1096"/>
      <c r="Q4046" s="1096"/>
      <c r="R4046" s="1096"/>
      <c r="S4046" s="1091"/>
    </row>
    <row r="4047" spans="1:19" x14ac:dyDescent="0.3">
      <c r="A4047" s="1090">
        <v>4042</v>
      </c>
      <c r="B4047" s="1091"/>
      <c r="C4047" s="1091"/>
      <c r="D4047" s="1097"/>
      <c r="E4047" s="1093">
        <f t="shared" si="253"/>
        <v>0</v>
      </c>
      <c r="F4047" s="1094">
        <f t="shared" si="254"/>
        <v>0</v>
      </c>
      <c r="G4047" s="1095">
        <f t="shared" si="255"/>
        <v>0</v>
      </c>
      <c r="H4047" s="1090" t="str">
        <f t="shared" ca="1" si="256"/>
        <v/>
      </c>
      <c r="I4047" s="1109"/>
      <c r="J4047" s="1109"/>
      <c r="K4047" s="1112"/>
      <c r="L4047" s="1091"/>
      <c r="M4047" s="1091"/>
      <c r="N4047" s="1091"/>
      <c r="O4047" s="1091"/>
      <c r="P4047" s="1096"/>
      <c r="Q4047" s="1096"/>
      <c r="R4047" s="1096"/>
      <c r="S4047" s="1091"/>
    </row>
    <row r="4048" spans="1:19" x14ac:dyDescent="0.3">
      <c r="A4048" s="1090">
        <v>4043</v>
      </c>
      <c r="B4048" s="1091"/>
      <c r="C4048" s="1091"/>
      <c r="D4048" s="1097"/>
      <c r="E4048" s="1093">
        <f t="shared" si="253"/>
        <v>0</v>
      </c>
      <c r="F4048" s="1094">
        <f t="shared" si="254"/>
        <v>0</v>
      </c>
      <c r="G4048" s="1095">
        <f t="shared" si="255"/>
        <v>0</v>
      </c>
      <c r="H4048" s="1090" t="str">
        <f t="shared" ca="1" si="256"/>
        <v/>
      </c>
      <c r="I4048" s="1109"/>
      <c r="J4048" s="1109"/>
      <c r="K4048" s="1112"/>
      <c r="L4048" s="1091"/>
      <c r="M4048" s="1091"/>
      <c r="N4048" s="1091"/>
      <c r="O4048" s="1091"/>
      <c r="P4048" s="1096"/>
      <c r="Q4048" s="1096"/>
      <c r="R4048" s="1096"/>
      <c r="S4048" s="1091"/>
    </row>
    <row r="4049" spans="1:19" x14ac:dyDescent="0.3">
      <c r="A4049" s="1090">
        <v>4044</v>
      </c>
      <c r="B4049" s="1091"/>
      <c r="C4049" s="1091"/>
      <c r="D4049" s="1097"/>
      <c r="E4049" s="1093">
        <f t="shared" si="253"/>
        <v>0</v>
      </c>
      <c r="F4049" s="1094">
        <f t="shared" si="254"/>
        <v>0</v>
      </c>
      <c r="G4049" s="1095">
        <f t="shared" si="255"/>
        <v>0</v>
      </c>
      <c r="H4049" s="1090" t="str">
        <f t="shared" ca="1" si="256"/>
        <v/>
      </c>
      <c r="I4049" s="1109"/>
      <c r="J4049" s="1109"/>
      <c r="K4049" s="1112"/>
      <c r="L4049" s="1091"/>
      <c r="M4049" s="1091"/>
      <c r="N4049" s="1091"/>
      <c r="O4049" s="1091"/>
      <c r="P4049" s="1096"/>
      <c r="Q4049" s="1096"/>
      <c r="R4049" s="1096"/>
      <c r="S4049" s="1091"/>
    </row>
    <row r="4050" spans="1:19" x14ac:dyDescent="0.3">
      <c r="A4050" s="1090">
        <v>4045</v>
      </c>
      <c r="B4050" s="1091"/>
      <c r="C4050" s="1091"/>
      <c r="D4050" s="1097"/>
      <c r="E4050" s="1093">
        <f t="shared" si="253"/>
        <v>0</v>
      </c>
      <c r="F4050" s="1094">
        <f t="shared" si="254"/>
        <v>0</v>
      </c>
      <c r="G4050" s="1095">
        <f t="shared" si="255"/>
        <v>0</v>
      </c>
      <c r="H4050" s="1090" t="str">
        <f t="shared" ca="1" si="256"/>
        <v/>
      </c>
      <c r="I4050" s="1109"/>
      <c r="J4050" s="1109"/>
      <c r="K4050" s="1112"/>
      <c r="L4050" s="1091"/>
      <c r="M4050" s="1091"/>
      <c r="N4050" s="1091"/>
      <c r="O4050" s="1091"/>
      <c r="P4050" s="1096"/>
      <c r="Q4050" s="1096"/>
      <c r="R4050" s="1096"/>
      <c r="S4050" s="1091"/>
    </row>
    <row r="4051" spans="1:19" x14ac:dyDescent="0.3">
      <c r="A4051" s="1090">
        <v>4046</v>
      </c>
      <c r="B4051" s="1091"/>
      <c r="C4051" s="1091"/>
      <c r="D4051" s="1097"/>
      <c r="E4051" s="1093">
        <f t="shared" si="253"/>
        <v>0</v>
      </c>
      <c r="F4051" s="1094">
        <f t="shared" si="254"/>
        <v>0</v>
      </c>
      <c r="G4051" s="1095">
        <f t="shared" si="255"/>
        <v>0</v>
      </c>
      <c r="H4051" s="1090" t="str">
        <f t="shared" ca="1" si="256"/>
        <v/>
      </c>
      <c r="I4051" s="1109"/>
      <c r="J4051" s="1109"/>
      <c r="K4051" s="1112"/>
      <c r="L4051" s="1091"/>
      <c r="M4051" s="1091"/>
      <c r="N4051" s="1091"/>
      <c r="O4051" s="1091"/>
      <c r="P4051" s="1096"/>
      <c r="Q4051" s="1096"/>
      <c r="R4051" s="1096"/>
      <c r="S4051" s="1091"/>
    </row>
    <row r="4052" spans="1:19" x14ac:dyDescent="0.3">
      <c r="A4052" s="1090">
        <v>4047</v>
      </c>
      <c r="B4052" s="1091"/>
      <c r="C4052" s="1091"/>
      <c r="D4052" s="1097"/>
      <c r="E4052" s="1093">
        <f t="shared" si="253"/>
        <v>0</v>
      </c>
      <c r="F4052" s="1094">
        <f t="shared" si="254"/>
        <v>0</v>
      </c>
      <c r="G4052" s="1095">
        <f t="shared" si="255"/>
        <v>0</v>
      </c>
      <c r="H4052" s="1090" t="str">
        <f t="shared" ca="1" si="256"/>
        <v/>
      </c>
      <c r="I4052" s="1109"/>
      <c r="J4052" s="1109"/>
      <c r="K4052" s="1112"/>
      <c r="L4052" s="1091"/>
      <c r="M4052" s="1091"/>
      <c r="N4052" s="1091"/>
      <c r="O4052" s="1091"/>
      <c r="P4052" s="1096"/>
      <c r="Q4052" s="1096"/>
      <c r="R4052" s="1096"/>
      <c r="S4052" s="1091"/>
    </row>
    <row r="4053" spans="1:19" x14ac:dyDescent="0.3">
      <c r="A4053" s="1090">
        <v>4048</v>
      </c>
      <c r="B4053" s="1091"/>
      <c r="C4053" s="1091"/>
      <c r="D4053" s="1097"/>
      <c r="E4053" s="1093">
        <f t="shared" si="253"/>
        <v>0</v>
      </c>
      <c r="F4053" s="1094">
        <f t="shared" si="254"/>
        <v>0</v>
      </c>
      <c r="G4053" s="1095">
        <f t="shared" si="255"/>
        <v>0</v>
      </c>
      <c r="H4053" s="1090" t="str">
        <f t="shared" ca="1" si="256"/>
        <v/>
      </c>
      <c r="I4053" s="1109"/>
      <c r="J4053" s="1109"/>
      <c r="K4053" s="1112"/>
      <c r="L4053" s="1091"/>
      <c r="M4053" s="1091"/>
      <c r="N4053" s="1091"/>
      <c r="O4053" s="1091"/>
      <c r="P4053" s="1096"/>
      <c r="Q4053" s="1096"/>
      <c r="R4053" s="1096"/>
      <c r="S4053" s="1091"/>
    </row>
    <row r="4054" spans="1:19" x14ac:dyDescent="0.3">
      <c r="A4054" s="1090">
        <v>4049</v>
      </c>
      <c r="B4054" s="1091"/>
      <c r="C4054" s="1091"/>
      <c r="D4054" s="1097"/>
      <c r="E4054" s="1093">
        <f t="shared" si="253"/>
        <v>0</v>
      </c>
      <c r="F4054" s="1094">
        <f t="shared" si="254"/>
        <v>0</v>
      </c>
      <c r="G4054" s="1095">
        <f t="shared" si="255"/>
        <v>0</v>
      </c>
      <c r="H4054" s="1090" t="str">
        <f t="shared" ca="1" si="256"/>
        <v/>
      </c>
      <c r="I4054" s="1109"/>
      <c r="J4054" s="1109"/>
      <c r="K4054" s="1112"/>
      <c r="L4054" s="1091"/>
      <c r="M4054" s="1091"/>
      <c r="N4054" s="1091"/>
      <c r="O4054" s="1091"/>
      <c r="P4054" s="1096"/>
      <c r="Q4054" s="1096"/>
      <c r="R4054" s="1096"/>
      <c r="S4054" s="1091"/>
    </row>
    <row r="4055" spans="1:19" x14ac:dyDescent="0.3">
      <c r="A4055" s="1090">
        <v>4050</v>
      </c>
      <c r="B4055" s="1091"/>
      <c r="C4055" s="1091"/>
      <c r="D4055" s="1097"/>
      <c r="E4055" s="1093">
        <f t="shared" si="253"/>
        <v>0</v>
      </c>
      <c r="F4055" s="1094">
        <f t="shared" si="254"/>
        <v>0</v>
      </c>
      <c r="G4055" s="1095">
        <f t="shared" si="255"/>
        <v>0</v>
      </c>
      <c r="H4055" s="1090" t="str">
        <f t="shared" ca="1" si="256"/>
        <v/>
      </c>
      <c r="I4055" s="1109"/>
      <c r="J4055" s="1109"/>
      <c r="K4055" s="1112"/>
      <c r="L4055" s="1091"/>
      <c r="M4055" s="1091"/>
      <c r="N4055" s="1091"/>
      <c r="O4055" s="1091"/>
      <c r="P4055" s="1096"/>
      <c r="Q4055" s="1096"/>
      <c r="R4055" s="1096"/>
      <c r="S4055" s="1091"/>
    </row>
    <row r="4056" spans="1:19" x14ac:dyDescent="0.3">
      <c r="A4056" s="1090">
        <v>4051</v>
      </c>
      <c r="B4056" s="1091"/>
      <c r="C4056" s="1091"/>
      <c r="D4056" s="1097"/>
      <c r="E4056" s="1093">
        <f t="shared" si="253"/>
        <v>0</v>
      </c>
      <c r="F4056" s="1094">
        <f t="shared" si="254"/>
        <v>0</v>
      </c>
      <c r="G4056" s="1095">
        <f t="shared" si="255"/>
        <v>0</v>
      </c>
      <c r="H4056" s="1090" t="str">
        <f t="shared" ca="1" si="256"/>
        <v/>
      </c>
      <c r="I4056" s="1109"/>
      <c r="J4056" s="1109"/>
      <c r="K4056" s="1112"/>
      <c r="L4056" s="1091"/>
      <c r="M4056" s="1091"/>
      <c r="N4056" s="1091"/>
      <c r="O4056" s="1091"/>
      <c r="P4056" s="1096"/>
      <c r="Q4056" s="1096"/>
      <c r="R4056" s="1096"/>
      <c r="S4056" s="1091"/>
    </row>
    <row r="4057" spans="1:19" x14ac:dyDescent="0.3">
      <c r="A4057" s="1090">
        <v>4052</v>
      </c>
      <c r="B4057" s="1091"/>
      <c r="C4057" s="1091"/>
      <c r="D4057" s="1097"/>
      <c r="E4057" s="1093">
        <f t="shared" si="253"/>
        <v>0</v>
      </c>
      <c r="F4057" s="1094">
        <f t="shared" si="254"/>
        <v>0</v>
      </c>
      <c r="G4057" s="1095">
        <f t="shared" si="255"/>
        <v>0</v>
      </c>
      <c r="H4057" s="1090" t="str">
        <f t="shared" ca="1" si="256"/>
        <v/>
      </c>
      <c r="I4057" s="1109"/>
      <c r="J4057" s="1109"/>
      <c r="K4057" s="1112"/>
      <c r="L4057" s="1091"/>
      <c r="M4057" s="1091"/>
      <c r="N4057" s="1091"/>
      <c r="O4057" s="1091"/>
      <c r="P4057" s="1096"/>
      <c r="Q4057" s="1096"/>
      <c r="R4057" s="1096"/>
      <c r="S4057" s="1091"/>
    </row>
    <row r="4058" spans="1:19" x14ac:dyDescent="0.3">
      <c r="A4058" s="1090">
        <v>4053</v>
      </c>
      <c r="B4058" s="1091"/>
      <c r="C4058" s="1091"/>
      <c r="D4058" s="1097"/>
      <c r="E4058" s="1093">
        <f t="shared" si="253"/>
        <v>0</v>
      </c>
      <c r="F4058" s="1094">
        <f t="shared" si="254"/>
        <v>0</v>
      </c>
      <c r="G4058" s="1095">
        <f t="shared" si="255"/>
        <v>0</v>
      </c>
      <c r="H4058" s="1090" t="str">
        <f t="shared" ca="1" si="256"/>
        <v/>
      </c>
      <c r="I4058" s="1109"/>
      <c r="J4058" s="1109"/>
      <c r="K4058" s="1112"/>
      <c r="L4058" s="1091"/>
      <c r="M4058" s="1091"/>
      <c r="N4058" s="1091"/>
      <c r="O4058" s="1091"/>
      <c r="P4058" s="1096"/>
      <c r="Q4058" s="1096"/>
      <c r="R4058" s="1096"/>
      <c r="S4058" s="1091"/>
    </row>
    <row r="4059" spans="1:19" x14ac:dyDescent="0.3">
      <c r="A4059" s="1090">
        <v>4054</v>
      </c>
      <c r="B4059" s="1091"/>
      <c r="C4059" s="1091"/>
      <c r="D4059" s="1097"/>
      <c r="E4059" s="1093">
        <f t="shared" si="253"/>
        <v>0</v>
      </c>
      <c r="F4059" s="1094">
        <f t="shared" si="254"/>
        <v>0</v>
      </c>
      <c r="G4059" s="1095">
        <f t="shared" si="255"/>
        <v>0</v>
      </c>
      <c r="H4059" s="1090" t="str">
        <f t="shared" ca="1" si="256"/>
        <v/>
      </c>
      <c r="I4059" s="1109"/>
      <c r="J4059" s="1109"/>
      <c r="K4059" s="1112"/>
      <c r="L4059" s="1091"/>
      <c r="M4059" s="1091"/>
      <c r="N4059" s="1091"/>
      <c r="O4059" s="1091"/>
      <c r="P4059" s="1096"/>
      <c r="Q4059" s="1096"/>
      <c r="R4059" s="1096"/>
      <c r="S4059" s="1091"/>
    </row>
    <row r="4060" spans="1:19" x14ac:dyDescent="0.3">
      <c r="A4060" s="1090">
        <v>4055</v>
      </c>
      <c r="B4060" s="1091"/>
      <c r="C4060" s="1091"/>
      <c r="D4060" s="1097"/>
      <c r="E4060" s="1093">
        <f t="shared" si="253"/>
        <v>0</v>
      </c>
      <c r="F4060" s="1094">
        <f t="shared" si="254"/>
        <v>0</v>
      </c>
      <c r="G4060" s="1095">
        <f t="shared" si="255"/>
        <v>0</v>
      </c>
      <c r="H4060" s="1090" t="str">
        <f t="shared" ca="1" si="256"/>
        <v/>
      </c>
      <c r="I4060" s="1109"/>
      <c r="J4060" s="1109"/>
      <c r="K4060" s="1112"/>
      <c r="L4060" s="1091"/>
      <c r="M4060" s="1091"/>
      <c r="N4060" s="1091"/>
      <c r="O4060" s="1091"/>
      <c r="P4060" s="1096"/>
      <c r="Q4060" s="1096"/>
      <c r="R4060" s="1096"/>
      <c r="S4060" s="1091"/>
    </row>
    <row r="4061" spans="1:19" x14ac:dyDescent="0.3">
      <c r="A4061" s="1090">
        <v>4056</v>
      </c>
      <c r="B4061" s="1091"/>
      <c r="C4061" s="1091"/>
      <c r="D4061" s="1097"/>
      <c r="E4061" s="1093">
        <f t="shared" si="253"/>
        <v>0</v>
      </c>
      <c r="F4061" s="1094">
        <f t="shared" si="254"/>
        <v>0</v>
      </c>
      <c r="G4061" s="1095">
        <f t="shared" si="255"/>
        <v>0</v>
      </c>
      <c r="H4061" s="1090" t="str">
        <f t="shared" ca="1" si="256"/>
        <v/>
      </c>
      <c r="I4061" s="1109"/>
      <c r="J4061" s="1109"/>
      <c r="K4061" s="1112"/>
      <c r="L4061" s="1091"/>
      <c r="M4061" s="1091"/>
      <c r="N4061" s="1091"/>
      <c r="O4061" s="1091"/>
      <c r="P4061" s="1096"/>
      <c r="Q4061" s="1096"/>
      <c r="R4061" s="1096"/>
      <c r="S4061" s="1091"/>
    </row>
    <row r="4062" spans="1:19" x14ac:dyDescent="0.3">
      <c r="A4062" s="1090">
        <v>4057</v>
      </c>
      <c r="B4062" s="1091"/>
      <c r="C4062" s="1091"/>
      <c r="D4062" s="1097"/>
      <c r="E4062" s="1093">
        <f t="shared" si="253"/>
        <v>0</v>
      </c>
      <c r="F4062" s="1094">
        <f t="shared" si="254"/>
        <v>0</v>
      </c>
      <c r="G4062" s="1095">
        <f t="shared" si="255"/>
        <v>0</v>
      </c>
      <c r="H4062" s="1090" t="str">
        <f t="shared" ca="1" si="256"/>
        <v/>
      </c>
      <c r="I4062" s="1109"/>
      <c r="J4062" s="1109"/>
      <c r="K4062" s="1112"/>
      <c r="L4062" s="1091"/>
      <c r="M4062" s="1091"/>
      <c r="N4062" s="1091"/>
      <c r="O4062" s="1091"/>
      <c r="P4062" s="1096"/>
      <c r="Q4062" s="1096"/>
      <c r="R4062" s="1096"/>
      <c r="S4062" s="1091"/>
    </row>
    <row r="4063" spans="1:19" x14ac:dyDescent="0.3">
      <c r="A4063" s="1090">
        <v>4058</v>
      </c>
      <c r="B4063" s="1091"/>
      <c r="C4063" s="1091"/>
      <c r="D4063" s="1097"/>
      <c r="E4063" s="1093">
        <f t="shared" si="253"/>
        <v>0</v>
      </c>
      <c r="F4063" s="1094">
        <f t="shared" si="254"/>
        <v>0</v>
      </c>
      <c r="G4063" s="1095">
        <f t="shared" si="255"/>
        <v>0</v>
      </c>
      <c r="H4063" s="1090" t="str">
        <f t="shared" ca="1" si="256"/>
        <v/>
      </c>
      <c r="I4063" s="1109"/>
      <c r="J4063" s="1109"/>
      <c r="K4063" s="1112"/>
      <c r="L4063" s="1091"/>
      <c r="M4063" s="1091"/>
      <c r="N4063" s="1091"/>
      <c r="O4063" s="1091"/>
      <c r="P4063" s="1096"/>
      <c r="Q4063" s="1096"/>
      <c r="R4063" s="1096"/>
      <c r="S4063" s="1091"/>
    </row>
    <row r="4064" spans="1:19" x14ac:dyDescent="0.3">
      <c r="A4064" s="1090">
        <v>4059</v>
      </c>
      <c r="B4064" s="1091"/>
      <c r="C4064" s="1091"/>
      <c r="D4064" s="1097"/>
      <c r="E4064" s="1093">
        <f t="shared" si="253"/>
        <v>0</v>
      </c>
      <c r="F4064" s="1094">
        <f t="shared" si="254"/>
        <v>0</v>
      </c>
      <c r="G4064" s="1095">
        <f t="shared" si="255"/>
        <v>0</v>
      </c>
      <c r="H4064" s="1090" t="str">
        <f t="shared" ca="1" si="256"/>
        <v/>
      </c>
      <c r="I4064" s="1109"/>
      <c r="J4064" s="1109"/>
      <c r="K4064" s="1112"/>
      <c r="L4064" s="1091"/>
      <c r="M4064" s="1091"/>
      <c r="N4064" s="1091"/>
      <c r="O4064" s="1091"/>
      <c r="P4064" s="1096"/>
      <c r="Q4064" s="1096"/>
      <c r="R4064" s="1096"/>
      <c r="S4064" s="1091"/>
    </row>
    <row r="4065" spans="1:19" x14ac:dyDescent="0.3">
      <c r="A4065" s="1090">
        <v>4060</v>
      </c>
      <c r="B4065" s="1091"/>
      <c r="C4065" s="1091"/>
      <c r="D4065" s="1097"/>
      <c r="E4065" s="1093">
        <f t="shared" si="253"/>
        <v>0</v>
      </c>
      <c r="F4065" s="1094">
        <f t="shared" si="254"/>
        <v>0</v>
      </c>
      <c r="G4065" s="1095">
        <f t="shared" si="255"/>
        <v>0</v>
      </c>
      <c r="H4065" s="1090" t="str">
        <f t="shared" ca="1" si="256"/>
        <v/>
      </c>
      <c r="I4065" s="1109"/>
      <c r="J4065" s="1109"/>
      <c r="K4065" s="1112"/>
      <c r="L4065" s="1091"/>
      <c r="M4065" s="1091"/>
      <c r="N4065" s="1091"/>
      <c r="O4065" s="1091"/>
      <c r="P4065" s="1096"/>
      <c r="Q4065" s="1096"/>
      <c r="R4065" s="1096"/>
      <c r="S4065" s="1091"/>
    </row>
    <row r="4066" spans="1:19" x14ac:dyDescent="0.3">
      <c r="A4066" s="1090">
        <v>4061</v>
      </c>
      <c r="B4066" s="1091"/>
      <c r="C4066" s="1091"/>
      <c r="D4066" s="1097"/>
      <c r="E4066" s="1093">
        <f t="shared" si="253"/>
        <v>0</v>
      </c>
      <c r="F4066" s="1094">
        <f t="shared" si="254"/>
        <v>0</v>
      </c>
      <c r="G4066" s="1095">
        <f t="shared" si="255"/>
        <v>0</v>
      </c>
      <c r="H4066" s="1090" t="str">
        <f t="shared" ca="1" si="256"/>
        <v/>
      </c>
      <c r="I4066" s="1109"/>
      <c r="J4066" s="1109"/>
      <c r="K4066" s="1112"/>
      <c r="L4066" s="1091"/>
      <c r="M4066" s="1091"/>
      <c r="N4066" s="1091"/>
      <c r="O4066" s="1091"/>
      <c r="P4066" s="1096"/>
      <c r="Q4066" s="1096"/>
      <c r="R4066" s="1096"/>
      <c r="S4066" s="1091"/>
    </row>
    <row r="4067" spans="1:19" x14ac:dyDescent="0.3">
      <c r="A4067" s="1090">
        <v>4062</v>
      </c>
      <c r="B4067" s="1091"/>
      <c r="C4067" s="1091"/>
      <c r="D4067" s="1097"/>
      <c r="E4067" s="1093">
        <f t="shared" si="253"/>
        <v>0</v>
      </c>
      <c r="F4067" s="1094">
        <f t="shared" si="254"/>
        <v>0</v>
      </c>
      <c r="G4067" s="1095">
        <f t="shared" si="255"/>
        <v>0</v>
      </c>
      <c r="H4067" s="1090" t="str">
        <f t="shared" ca="1" si="256"/>
        <v/>
      </c>
      <c r="I4067" s="1109"/>
      <c r="J4067" s="1109"/>
      <c r="K4067" s="1112"/>
      <c r="L4067" s="1091"/>
      <c r="M4067" s="1091"/>
      <c r="N4067" s="1091"/>
      <c r="O4067" s="1091"/>
      <c r="P4067" s="1096"/>
      <c r="Q4067" s="1096"/>
      <c r="R4067" s="1096"/>
      <c r="S4067" s="1091"/>
    </row>
    <row r="4068" spans="1:19" x14ac:dyDescent="0.3">
      <c r="A4068" s="1090">
        <v>4063</v>
      </c>
      <c r="B4068" s="1091"/>
      <c r="C4068" s="1091"/>
      <c r="D4068" s="1097"/>
      <c r="E4068" s="1093">
        <f t="shared" si="253"/>
        <v>0</v>
      </c>
      <c r="F4068" s="1094">
        <f t="shared" si="254"/>
        <v>0</v>
      </c>
      <c r="G4068" s="1095">
        <f t="shared" si="255"/>
        <v>0</v>
      </c>
      <c r="H4068" s="1090" t="str">
        <f t="shared" ca="1" si="256"/>
        <v/>
      </c>
      <c r="I4068" s="1109"/>
      <c r="J4068" s="1109"/>
      <c r="K4068" s="1112"/>
      <c r="L4068" s="1091"/>
      <c r="M4068" s="1091"/>
      <c r="N4068" s="1091"/>
      <c r="O4068" s="1091"/>
      <c r="P4068" s="1096"/>
      <c r="Q4068" s="1096"/>
      <c r="R4068" s="1096"/>
      <c r="S4068" s="1091"/>
    </row>
    <row r="4069" spans="1:19" x14ac:dyDescent="0.3">
      <c r="A4069" s="1090">
        <v>4064</v>
      </c>
      <c r="B4069" s="1091"/>
      <c r="C4069" s="1091"/>
      <c r="D4069" s="1097"/>
      <c r="E4069" s="1093">
        <f t="shared" si="253"/>
        <v>0</v>
      </c>
      <c r="F4069" s="1094">
        <f t="shared" si="254"/>
        <v>0</v>
      </c>
      <c r="G4069" s="1095">
        <f t="shared" si="255"/>
        <v>0</v>
      </c>
      <c r="H4069" s="1090" t="str">
        <f t="shared" ca="1" si="256"/>
        <v/>
      </c>
      <c r="I4069" s="1109"/>
      <c r="J4069" s="1109"/>
      <c r="K4069" s="1112"/>
      <c r="L4069" s="1091"/>
      <c r="M4069" s="1091"/>
      <c r="N4069" s="1091"/>
      <c r="O4069" s="1091"/>
      <c r="P4069" s="1096"/>
      <c r="Q4069" s="1096"/>
      <c r="R4069" s="1096"/>
      <c r="S4069" s="1091"/>
    </row>
    <row r="4070" spans="1:19" x14ac:dyDescent="0.3">
      <c r="A4070" s="1090">
        <v>4065</v>
      </c>
      <c r="B4070" s="1091"/>
      <c r="C4070" s="1091"/>
      <c r="D4070" s="1097"/>
      <c r="E4070" s="1093">
        <f t="shared" si="253"/>
        <v>0</v>
      </c>
      <c r="F4070" s="1094">
        <f t="shared" si="254"/>
        <v>0</v>
      </c>
      <c r="G4070" s="1095">
        <f t="shared" si="255"/>
        <v>0</v>
      </c>
      <c r="H4070" s="1090" t="str">
        <f t="shared" ca="1" si="256"/>
        <v/>
      </c>
      <c r="I4070" s="1109"/>
      <c r="J4070" s="1109"/>
      <c r="K4070" s="1112"/>
      <c r="L4070" s="1091"/>
      <c r="M4070" s="1091"/>
      <c r="N4070" s="1091"/>
      <c r="O4070" s="1091"/>
      <c r="P4070" s="1096"/>
      <c r="Q4070" s="1096"/>
      <c r="R4070" s="1096"/>
      <c r="S4070" s="1091"/>
    </row>
    <row r="4071" spans="1:19" x14ac:dyDescent="0.3">
      <c r="A4071" s="1090">
        <v>4066</v>
      </c>
      <c r="B4071" s="1091"/>
      <c r="C4071" s="1091"/>
      <c r="D4071" s="1097"/>
      <c r="E4071" s="1093">
        <f t="shared" si="253"/>
        <v>0</v>
      </c>
      <c r="F4071" s="1094">
        <f t="shared" si="254"/>
        <v>0</v>
      </c>
      <c r="G4071" s="1095">
        <f t="shared" si="255"/>
        <v>0</v>
      </c>
      <c r="H4071" s="1090" t="str">
        <f t="shared" ca="1" si="256"/>
        <v/>
      </c>
      <c r="I4071" s="1109"/>
      <c r="J4071" s="1109"/>
      <c r="K4071" s="1112"/>
      <c r="L4071" s="1091"/>
      <c r="M4071" s="1091"/>
      <c r="N4071" s="1091"/>
      <c r="O4071" s="1091"/>
      <c r="P4071" s="1096"/>
      <c r="Q4071" s="1096"/>
      <c r="R4071" s="1096"/>
      <c r="S4071" s="1091"/>
    </row>
    <row r="4072" spans="1:19" x14ac:dyDescent="0.3">
      <c r="A4072" s="1090">
        <v>4067</v>
      </c>
      <c r="B4072" s="1091"/>
      <c r="C4072" s="1091"/>
      <c r="D4072" s="1097"/>
      <c r="E4072" s="1093">
        <f t="shared" si="253"/>
        <v>0</v>
      </c>
      <c r="F4072" s="1094">
        <f t="shared" si="254"/>
        <v>0</v>
      </c>
      <c r="G4072" s="1095">
        <f t="shared" si="255"/>
        <v>0</v>
      </c>
      <c r="H4072" s="1090" t="str">
        <f t="shared" ca="1" si="256"/>
        <v/>
      </c>
      <c r="I4072" s="1109"/>
      <c r="J4072" s="1109"/>
      <c r="K4072" s="1112"/>
      <c r="L4072" s="1091"/>
      <c r="M4072" s="1091"/>
      <c r="N4072" s="1091"/>
      <c r="O4072" s="1091"/>
      <c r="P4072" s="1096"/>
      <c r="Q4072" s="1096"/>
      <c r="R4072" s="1096"/>
      <c r="S4072" s="1091"/>
    </row>
    <row r="4073" spans="1:19" x14ac:dyDescent="0.3">
      <c r="A4073" s="1090">
        <v>4068</v>
      </c>
      <c r="B4073" s="1091"/>
      <c r="C4073" s="1091"/>
      <c r="D4073" s="1097"/>
      <c r="E4073" s="1093">
        <f t="shared" si="253"/>
        <v>0</v>
      </c>
      <c r="F4073" s="1094">
        <f t="shared" si="254"/>
        <v>0</v>
      </c>
      <c r="G4073" s="1095">
        <f t="shared" si="255"/>
        <v>0</v>
      </c>
      <c r="H4073" s="1090" t="str">
        <f t="shared" ca="1" si="256"/>
        <v/>
      </c>
      <c r="I4073" s="1109"/>
      <c r="J4073" s="1109"/>
      <c r="K4073" s="1112"/>
      <c r="L4073" s="1091"/>
      <c r="M4073" s="1091"/>
      <c r="N4073" s="1091"/>
      <c r="O4073" s="1091"/>
      <c r="P4073" s="1096"/>
      <c r="Q4073" s="1096"/>
      <c r="R4073" s="1096"/>
      <c r="S4073" s="1091"/>
    </row>
    <row r="4074" spans="1:19" x14ac:dyDescent="0.3">
      <c r="A4074" s="1090">
        <v>4069</v>
      </c>
      <c r="B4074" s="1091"/>
      <c r="C4074" s="1091"/>
      <c r="D4074" s="1097"/>
      <c r="E4074" s="1093">
        <f t="shared" si="253"/>
        <v>0</v>
      </c>
      <c r="F4074" s="1094">
        <f t="shared" si="254"/>
        <v>0</v>
      </c>
      <c r="G4074" s="1095">
        <f t="shared" si="255"/>
        <v>0</v>
      </c>
      <c r="H4074" s="1090" t="str">
        <f t="shared" ca="1" si="256"/>
        <v/>
      </c>
      <c r="I4074" s="1109"/>
      <c r="J4074" s="1109"/>
      <c r="K4074" s="1112"/>
      <c r="L4074" s="1091"/>
      <c r="M4074" s="1091"/>
      <c r="N4074" s="1091"/>
      <c r="O4074" s="1091"/>
      <c r="P4074" s="1096"/>
      <c r="Q4074" s="1096"/>
      <c r="R4074" s="1096"/>
      <c r="S4074" s="1091"/>
    </row>
    <row r="4075" spans="1:19" x14ac:dyDescent="0.3">
      <c r="A4075" s="1090">
        <v>4070</v>
      </c>
      <c r="B4075" s="1091"/>
      <c r="C4075" s="1091"/>
      <c r="D4075" s="1097"/>
      <c r="E4075" s="1093">
        <f t="shared" si="253"/>
        <v>0</v>
      </c>
      <c r="F4075" s="1094">
        <f t="shared" si="254"/>
        <v>0</v>
      </c>
      <c r="G4075" s="1095">
        <f t="shared" si="255"/>
        <v>0</v>
      </c>
      <c r="H4075" s="1090" t="str">
        <f t="shared" ca="1" si="256"/>
        <v/>
      </c>
      <c r="I4075" s="1109"/>
      <c r="J4075" s="1109"/>
      <c r="K4075" s="1112"/>
      <c r="L4075" s="1091"/>
      <c r="M4075" s="1091"/>
      <c r="N4075" s="1091"/>
      <c r="O4075" s="1091"/>
      <c r="P4075" s="1096"/>
      <c r="Q4075" s="1096"/>
      <c r="R4075" s="1096"/>
      <c r="S4075" s="1091"/>
    </row>
    <row r="4076" spans="1:19" x14ac:dyDescent="0.3">
      <c r="A4076" s="1090">
        <v>4071</v>
      </c>
      <c r="B4076" s="1091"/>
      <c r="C4076" s="1091"/>
      <c r="D4076" s="1097"/>
      <c r="E4076" s="1093">
        <f t="shared" si="253"/>
        <v>0</v>
      </c>
      <c r="F4076" s="1094">
        <f t="shared" si="254"/>
        <v>0</v>
      </c>
      <c r="G4076" s="1095">
        <f t="shared" si="255"/>
        <v>0</v>
      </c>
      <c r="H4076" s="1090" t="str">
        <f t="shared" ca="1" si="256"/>
        <v/>
      </c>
      <c r="I4076" s="1109"/>
      <c r="J4076" s="1109"/>
      <c r="K4076" s="1112"/>
      <c r="L4076" s="1091"/>
      <c r="M4076" s="1091"/>
      <c r="N4076" s="1091"/>
      <c r="O4076" s="1091"/>
      <c r="P4076" s="1096"/>
      <c r="Q4076" s="1096"/>
      <c r="R4076" s="1096"/>
      <c r="S4076" s="1091"/>
    </row>
    <row r="4077" spans="1:19" x14ac:dyDescent="0.3">
      <c r="A4077" s="1090">
        <v>4072</v>
      </c>
      <c r="B4077" s="1091"/>
      <c r="C4077" s="1091"/>
      <c r="D4077" s="1097"/>
      <c r="E4077" s="1093">
        <f t="shared" si="253"/>
        <v>0</v>
      </c>
      <c r="F4077" s="1094">
        <f t="shared" si="254"/>
        <v>0</v>
      </c>
      <c r="G4077" s="1095">
        <f t="shared" si="255"/>
        <v>0</v>
      </c>
      <c r="H4077" s="1090" t="str">
        <f t="shared" ca="1" si="256"/>
        <v/>
      </c>
      <c r="I4077" s="1109"/>
      <c r="J4077" s="1109"/>
      <c r="K4077" s="1112"/>
      <c r="L4077" s="1091"/>
      <c r="M4077" s="1091"/>
      <c r="N4077" s="1091"/>
      <c r="O4077" s="1091"/>
      <c r="P4077" s="1096"/>
      <c r="Q4077" s="1096"/>
      <c r="R4077" s="1096"/>
      <c r="S4077" s="1091"/>
    </row>
    <row r="4078" spans="1:19" x14ac:dyDescent="0.3">
      <c r="A4078" s="1090">
        <v>4073</v>
      </c>
      <c r="B4078" s="1091"/>
      <c r="C4078" s="1091"/>
      <c r="D4078" s="1097"/>
      <c r="E4078" s="1093">
        <f t="shared" si="253"/>
        <v>0</v>
      </c>
      <c r="F4078" s="1094">
        <f t="shared" si="254"/>
        <v>0</v>
      </c>
      <c r="G4078" s="1095">
        <f t="shared" si="255"/>
        <v>0</v>
      </c>
      <c r="H4078" s="1090" t="str">
        <f t="shared" ca="1" si="256"/>
        <v/>
      </c>
      <c r="I4078" s="1109"/>
      <c r="J4078" s="1109"/>
      <c r="K4078" s="1112"/>
      <c r="L4078" s="1091"/>
      <c r="M4078" s="1091"/>
      <c r="N4078" s="1091"/>
      <c r="O4078" s="1091"/>
      <c r="P4078" s="1096"/>
      <c r="Q4078" s="1096"/>
      <c r="R4078" s="1096"/>
      <c r="S4078" s="1091"/>
    </row>
    <row r="4079" spans="1:19" x14ac:dyDescent="0.3">
      <c r="A4079" s="1090">
        <v>4074</v>
      </c>
      <c r="B4079" s="1091"/>
      <c r="C4079" s="1091"/>
      <c r="D4079" s="1097"/>
      <c r="E4079" s="1093">
        <f t="shared" si="253"/>
        <v>0</v>
      </c>
      <c r="F4079" s="1094">
        <f t="shared" si="254"/>
        <v>0</v>
      </c>
      <c r="G4079" s="1095">
        <f t="shared" si="255"/>
        <v>0</v>
      </c>
      <c r="H4079" s="1090" t="str">
        <f t="shared" ca="1" si="256"/>
        <v/>
      </c>
      <c r="I4079" s="1109"/>
      <c r="J4079" s="1109"/>
      <c r="K4079" s="1112"/>
      <c r="L4079" s="1091"/>
      <c r="M4079" s="1091"/>
      <c r="N4079" s="1091"/>
      <c r="O4079" s="1091"/>
      <c r="P4079" s="1096"/>
      <c r="Q4079" s="1096"/>
      <c r="R4079" s="1096"/>
      <c r="S4079" s="1091"/>
    </row>
    <row r="4080" spans="1:19" x14ac:dyDescent="0.3">
      <c r="A4080" s="1090">
        <v>4075</v>
      </c>
      <c r="B4080" s="1091"/>
      <c r="C4080" s="1091"/>
      <c r="D4080" s="1097"/>
      <c r="E4080" s="1093">
        <f t="shared" si="253"/>
        <v>0</v>
      </c>
      <c r="F4080" s="1094">
        <f t="shared" si="254"/>
        <v>0</v>
      </c>
      <c r="G4080" s="1095">
        <f t="shared" si="255"/>
        <v>0</v>
      </c>
      <c r="H4080" s="1090" t="str">
        <f t="shared" ca="1" si="256"/>
        <v/>
      </c>
      <c r="I4080" s="1109"/>
      <c r="J4080" s="1109"/>
      <c r="K4080" s="1112"/>
      <c r="L4080" s="1091"/>
      <c r="M4080" s="1091"/>
      <c r="N4080" s="1091"/>
      <c r="O4080" s="1091"/>
      <c r="P4080" s="1096"/>
      <c r="Q4080" s="1096"/>
      <c r="R4080" s="1096"/>
      <c r="S4080" s="1091"/>
    </row>
    <row r="4081" spans="1:19" x14ac:dyDescent="0.3">
      <c r="A4081" s="1090">
        <v>4076</v>
      </c>
      <c r="B4081" s="1091"/>
      <c r="C4081" s="1091"/>
      <c r="D4081" s="1097"/>
      <c r="E4081" s="1093">
        <f t="shared" si="253"/>
        <v>0</v>
      </c>
      <c r="F4081" s="1094">
        <f t="shared" si="254"/>
        <v>0</v>
      </c>
      <c r="G4081" s="1095">
        <f t="shared" si="255"/>
        <v>0</v>
      </c>
      <c r="H4081" s="1090" t="str">
        <f t="shared" ca="1" si="256"/>
        <v/>
      </c>
      <c r="I4081" s="1109"/>
      <c r="J4081" s="1109"/>
      <c r="K4081" s="1112"/>
      <c r="L4081" s="1091"/>
      <c r="M4081" s="1091"/>
      <c r="N4081" s="1091"/>
      <c r="O4081" s="1091"/>
      <c r="P4081" s="1096"/>
      <c r="Q4081" s="1096"/>
      <c r="R4081" s="1096"/>
      <c r="S4081" s="1091"/>
    </row>
    <row r="4082" spans="1:19" x14ac:dyDescent="0.3">
      <c r="A4082" s="1090">
        <v>4077</v>
      </c>
      <c r="B4082" s="1091"/>
      <c r="C4082" s="1091"/>
      <c r="D4082" s="1097"/>
      <c r="E4082" s="1093">
        <f t="shared" si="253"/>
        <v>0</v>
      </c>
      <c r="F4082" s="1094">
        <f t="shared" si="254"/>
        <v>0</v>
      </c>
      <c r="G4082" s="1095">
        <f t="shared" si="255"/>
        <v>0</v>
      </c>
      <c r="H4082" s="1090" t="str">
        <f t="shared" ca="1" si="256"/>
        <v/>
      </c>
      <c r="I4082" s="1109"/>
      <c r="J4082" s="1109"/>
      <c r="K4082" s="1112"/>
      <c r="L4082" s="1091"/>
      <c r="M4082" s="1091"/>
      <c r="N4082" s="1091"/>
      <c r="O4082" s="1091"/>
      <c r="P4082" s="1096"/>
      <c r="Q4082" s="1096"/>
      <c r="R4082" s="1096"/>
      <c r="S4082" s="1091"/>
    </row>
    <row r="4083" spans="1:19" x14ac:dyDescent="0.3">
      <c r="A4083" s="1090">
        <v>4078</v>
      </c>
      <c r="B4083" s="1091"/>
      <c r="C4083" s="1091"/>
      <c r="D4083" s="1097"/>
      <c r="E4083" s="1093">
        <f t="shared" si="253"/>
        <v>0</v>
      </c>
      <c r="F4083" s="1094">
        <f t="shared" si="254"/>
        <v>0</v>
      </c>
      <c r="G4083" s="1095">
        <f t="shared" si="255"/>
        <v>0</v>
      </c>
      <c r="H4083" s="1090" t="str">
        <f t="shared" ca="1" si="256"/>
        <v/>
      </c>
      <c r="I4083" s="1109"/>
      <c r="J4083" s="1109"/>
      <c r="K4083" s="1112"/>
      <c r="L4083" s="1091"/>
      <c r="M4083" s="1091"/>
      <c r="N4083" s="1091"/>
      <c r="O4083" s="1091"/>
      <c r="P4083" s="1096"/>
      <c r="Q4083" s="1096"/>
      <c r="R4083" s="1096"/>
      <c r="S4083" s="1091"/>
    </row>
    <row r="4084" spans="1:19" x14ac:dyDescent="0.3">
      <c r="A4084" s="1090">
        <v>4079</v>
      </c>
      <c r="B4084" s="1091"/>
      <c r="C4084" s="1091"/>
      <c r="D4084" s="1097"/>
      <c r="E4084" s="1093">
        <f t="shared" si="253"/>
        <v>0</v>
      </c>
      <c r="F4084" s="1094">
        <f t="shared" si="254"/>
        <v>0</v>
      </c>
      <c r="G4084" s="1095">
        <f t="shared" si="255"/>
        <v>0</v>
      </c>
      <c r="H4084" s="1090" t="str">
        <f t="shared" ca="1" si="256"/>
        <v/>
      </c>
      <c r="I4084" s="1109"/>
      <c r="J4084" s="1109"/>
      <c r="K4084" s="1112"/>
      <c r="L4084" s="1091"/>
      <c r="M4084" s="1091"/>
      <c r="N4084" s="1091"/>
      <c r="O4084" s="1091"/>
      <c r="P4084" s="1096"/>
      <c r="Q4084" s="1096"/>
      <c r="R4084" s="1096"/>
      <c r="S4084" s="1091"/>
    </row>
    <row r="4085" spans="1:19" x14ac:dyDescent="0.3">
      <c r="A4085" s="1090">
        <v>4080</v>
      </c>
      <c r="B4085" s="1091"/>
      <c r="C4085" s="1091"/>
      <c r="D4085" s="1097"/>
      <c r="E4085" s="1093">
        <f t="shared" si="253"/>
        <v>0</v>
      </c>
      <c r="F4085" s="1094">
        <f t="shared" si="254"/>
        <v>0</v>
      </c>
      <c r="G4085" s="1095">
        <f t="shared" si="255"/>
        <v>0</v>
      </c>
      <c r="H4085" s="1090" t="str">
        <f t="shared" ca="1" si="256"/>
        <v/>
      </c>
      <c r="I4085" s="1109"/>
      <c r="J4085" s="1109"/>
      <c r="K4085" s="1112"/>
      <c r="L4085" s="1091"/>
      <c r="M4085" s="1091"/>
      <c r="N4085" s="1091"/>
      <c r="O4085" s="1091"/>
      <c r="P4085" s="1096"/>
      <c r="Q4085" s="1096"/>
      <c r="R4085" s="1096"/>
      <c r="S4085" s="1091"/>
    </row>
    <row r="4086" spans="1:19" x14ac:dyDescent="0.3">
      <c r="A4086" s="1090">
        <v>4081</v>
      </c>
      <c r="B4086" s="1091"/>
      <c r="C4086" s="1091"/>
      <c r="D4086" s="1097"/>
      <c r="E4086" s="1093">
        <f t="shared" si="253"/>
        <v>0</v>
      </c>
      <c r="F4086" s="1094">
        <f t="shared" si="254"/>
        <v>0</v>
      </c>
      <c r="G4086" s="1095">
        <f t="shared" si="255"/>
        <v>0</v>
      </c>
      <c r="H4086" s="1090" t="str">
        <f t="shared" ca="1" si="256"/>
        <v/>
      </c>
      <c r="I4086" s="1109"/>
      <c r="J4086" s="1109"/>
      <c r="K4086" s="1112"/>
      <c r="L4086" s="1091"/>
      <c r="M4086" s="1091"/>
      <c r="N4086" s="1091"/>
      <c r="O4086" s="1091"/>
      <c r="P4086" s="1096"/>
      <c r="Q4086" s="1096"/>
      <c r="R4086" s="1096"/>
      <c r="S4086" s="1091"/>
    </row>
    <row r="4087" spans="1:19" x14ac:dyDescent="0.3">
      <c r="A4087" s="1090">
        <v>4082</v>
      </c>
      <c r="B4087" s="1091"/>
      <c r="C4087" s="1091"/>
      <c r="D4087" s="1097"/>
      <c r="E4087" s="1093">
        <f t="shared" si="253"/>
        <v>0</v>
      </c>
      <c r="F4087" s="1094">
        <f t="shared" si="254"/>
        <v>0</v>
      </c>
      <c r="G4087" s="1095">
        <f t="shared" si="255"/>
        <v>0</v>
      </c>
      <c r="H4087" s="1090" t="str">
        <f t="shared" ca="1" si="256"/>
        <v/>
      </c>
      <c r="I4087" s="1109"/>
      <c r="J4087" s="1109"/>
      <c r="K4087" s="1112"/>
      <c r="L4087" s="1091"/>
      <c r="M4087" s="1091"/>
      <c r="N4087" s="1091"/>
      <c r="O4087" s="1091"/>
      <c r="P4087" s="1096"/>
      <c r="Q4087" s="1096"/>
      <c r="R4087" s="1096"/>
      <c r="S4087" s="1091"/>
    </row>
    <row r="4088" spans="1:19" x14ac:dyDescent="0.3">
      <c r="A4088" s="1090">
        <v>4083</v>
      </c>
      <c r="B4088" s="1091"/>
      <c r="C4088" s="1091"/>
      <c r="D4088" s="1097"/>
      <c r="E4088" s="1093">
        <f t="shared" si="253"/>
        <v>0</v>
      </c>
      <c r="F4088" s="1094">
        <f t="shared" si="254"/>
        <v>0</v>
      </c>
      <c r="G4088" s="1095">
        <f t="shared" si="255"/>
        <v>0</v>
      </c>
      <c r="H4088" s="1090" t="str">
        <f t="shared" ca="1" si="256"/>
        <v/>
      </c>
      <c r="I4088" s="1109"/>
      <c r="J4088" s="1109"/>
      <c r="K4088" s="1112"/>
      <c r="L4088" s="1091"/>
      <c r="M4088" s="1091"/>
      <c r="N4088" s="1091"/>
      <c r="O4088" s="1091"/>
      <c r="P4088" s="1096"/>
      <c r="Q4088" s="1096"/>
      <c r="R4088" s="1096"/>
      <c r="S4088" s="1091"/>
    </row>
    <row r="4089" spans="1:19" x14ac:dyDescent="0.3">
      <c r="A4089" s="1090">
        <v>4084</v>
      </c>
      <c r="B4089" s="1091"/>
      <c r="C4089" s="1091"/>
      <c r="D4089" s="1097"/>
      <c r="E4089" s="1093">
        <f t="shared" si="253"/>
        <v>0</v>
      </c>
      <c r="F4089" s="1094">
        <f t="shared" si="254"/>
        <v>0</v>
      </c>
      <c r="G4089" s="1095">
        <f t="shared" si="255"/>
        <v>0</v>
      </c>
      <c r="H4089" s="1090" t="str">
        <f t="shared" ca="1" si="256"/>
        <v/>
      </c>
      <c r="I4089" s="1109"/>
      <c r="J4089" s="1109"/>
      <c r="K4089" s="1112"/>
      <c r="L4089" s="1091"/>
      <c r="M4089" s="1091"/>
      <c r="N4089" s="1091"/>
      <c r="O4089" s="1091"/>
      <c r="P4089" s="1096"/>
      <c r="Q4089" s="1096"/>
      <c r="R4089" s="1096"/>
      <c r="S4089" s="1091"/>
    </row>
    <row r="4090" spans="1:19" x14ac:dyDescent="0.3">
      <c r="A4090" s="1090">
        <v>4085</v>
      </c>
      <c r="B4090" s="1091"/>
      <c r="C4090" s="1091"/>
      <c r="D4090" s="1097"/>
      <c r="E4090" s="1093">
        <f t="shared" si="253"/>
        <v>0</v>
      </c>
      <c r="F4090" s="1094">
        <f t="shared" si="254"/>
        <v>0</v>
      </c>
      <c r="G4090" s="1095">
        <f t="shared" si="255"/>
        <v>0</v>
      </c>
      <c r="H4090" s="1090" t="str">
        <f t="shared" ca="1" si="256"/>
        <v/>
      </c>
      <c r="I4090" s="1109"/>
      <c r="J4090" s="1109"/>
      <c r="K4090" s="1112"/>
      <c r="L4090" s="1091"/>
      <c r="M4090" s="1091"/>
      <c r="N4090" s="1091"/>
      <c r="O4090" s="1091"/>
      <c r="P4090" s="1096"/>
      <c r="Q4090" s="1096"/>
      <c r="R4090" s="1096"/>
      <c r="S4090" s="1091"/>
    </row>
    <row r="4091" spans="1:19" x14ac:dyDescent="0.3">
      <c r="A4091" s="1090">
        <v>4086</v>
      </c>
      <c r="B4091" s="1091"/>
      <c r="C4091" s="1091"/>
      <c r="D4091" s="1097"/>
      <c r="E4091" s="1093">
        <f t="shared" si="253"/>
        <v>0</v>
      </c>
      <c r="F4091" s="1094">
        <f t="shared" si="254"/>
        <v>0</v>
      </c>
      <c r="G4091" s="1095">
        <f t="shared" si="255"/>
        <v>0</v>
      </c>
      <c r="H4091" s="1090" t="str">
        <f t="shared" ca="1" si="256"/>
        <v/>
      </c>
      <c r="I4091" s="1109"/>
      <c r="J4091" s="1109"/>
      <c r="K4091" s="1112"/>
      <c r="L4091" s="1091"/>
      <c r="M4091" s="1091"/>
      <c r="N4091" s="1091"/>
      <c r="O4091" s="1091"/>
      <c r="P4091" s="1096"/>
      <c r="Q4091" s="1096"/>
      <c r="R4091" s="1096"/>
      <c r="S4091" s="1091"/>
    </row>
    <row r="4092" spans="1:19" x14ac:dyDescent="0.3">
      <c r="A4092" s="1090">
        <v>4087</v>
      </c>
      <c r="B4092" s="1091"/>
      <c r="C4092" s="1091"/>
      <c r="D4092" s="1097"/>
      <c r="E4092" s="1093">
        <f t="shared" si="253"/>
        <v>0</v>
      </c>
      <c r="F4092" s="1094">
        <f t="shared" si="254"/>
        <v>0</v>
      </c>
      <c r="G4092" s="1095">
        <f t="shared" si="255"/>
        <v>0</v>
      </c>
      <c r="H4092" s="1090" t="str">
        <f t="shared" ca="1" si="256"/>
        <v/>
      </c>
      <c r="I4092" s="1109"/>
      <c r="J4092" s="1109"/>
      <c r="K4092" s="1112"/>
      <c r="L4092" s="1091"/>
      <c r="M4092" s="1091"/>
      <c r="N4092" s="1091"/>
      <c r="O4092" s="1091"/>
      <c r="P4092" s="1096"/>
      <c r="Q4092" s="1096"/>
      <c r="R4092" s="1096"/>
      <c r="S4092" s="1091"/>
    </row>
    <row r="4093" spans="1:19" x14ac:dyDescent="0.3">
      <c r="A4093" s="1090">
        <v>4088</v>
      </c>
      <c r="B4093" s="1091"/>
      <c r="C4093" s="1091"/>
      <c r="D4093" s="1097"/>
      <c r="E4093" s="1093">
        <f t="shared" si="253"/>
        <v>0</v>
      </c>
      <c r="F4093" s="1094">
        <f t="shared" si="254"/>
        <v>0</v>
      </c>
      <c r="G4093" s="1095">
        <f t="shared" si="255"/>
        <v>0</v>
      </c>
      <c r="H4093" s="1090" t="str">
        <f t="shared" ca="1" si="256"/>
        <v/>
      </c>
      <c r="I4093" s="1109"/>
      <c r="J4093" s="1109"/>
      <c r="K4093" s="1112"/>
      <c r="L4093" s="1091"/>
      <c r="M4093" s="1091"/>
      <c r="N4093" s="1091"/>
      <c r="O4093" s="1091"/>
      <c r="P4093" s="1096"/>
      <c r="Q4093" s="1096"/>
      <c r="R4093" s="1096"/>
      <c r="S4093" s="1091"/>
    </row>
    <row r="4094" spans="1:19" x14ac:dyDescent="0.3">
      <c r="A4094" s="1090">
        <v>4089</v>
      </c>
      <c r="B4094" s="1091"/>
      <c r="C4094" s="1091"/>
      <c r="D4094" s="1097"/>
      <c r="E4094" s="1093">
        <f t="shared" si="253"/>
        <v>0</v>
      </c>
      <c r="F4094" s="1094">
        <f t="shared" si="254"/>
        <v>0</v>
      </c>
      <c r="G4094" s="1095">
        <f t="shared" si="255"/>
        <v>0</v>
      </c>
      <c r="H4094" s="1090" t="str">
        <f t="shared" ca="1" si="256"/>
        <v/>
      </c>
      <c r="I4094" s="1109"/>
      <c r="J4094" s="1109"/>
      <c r="K4094" s="1112"/>
      <c r="L4094" s="1091"/>
      <c r="M4094" s="1091"/>
      <c r="N4094" s="1091"/>
      <c r="O4094" s="1091"/>
      <c r="P4094" s="1096"/>
      <c r="Q4094" s="1096"/>
      <c r="R4094" s="1096"/>
      <c r="S4094" s="1091"/>
    </row>
    <row r="4095" spans="1:19" x14ac:dyDescent="0.3">
      <c r="A4095" s="1090">
        <v>4090</v>
      </c>
      <c r="B4095" s="1091"/>
      <c r="C4095" s="1091"/>
      <c r="D4095" s="1097"/>
      <c r="E4095" s="1093">
        <f t="shared" si="253"/>
        <v>0</v>
      </c>
      <c r="F4095" s="1094">
        <f t="shared" si="254"/>
        <v>0</v>
      </c>
      <c r="G4095" s="1095">
        <f t="shared" si="255"/>
        <v>0</v>
      </c>
      <c r="H4095" s="1090" t="str">
        <f t="shared" ca="1" si="256"/>
        <v/>
      </c>
      <c r="I4095" s="1109"/>
      <c r="J4095" s="1109"/>
      <c r="K4095" s="1112"/>
      <c r="L4095" s="1091"/>
      <c r="M4095" s="1091"/>
      <c r="N4095" s="1091"/>
      <c r="O4095" s="1091"/>
      <c r="P4095" s="1096"/>
      <c r="Q4095" s="1096"/>
      <c r="R4095" s="1096"/>
      <c r="S4095" s="1091"/>
    </row>
    <row r="4096" spans="1:19" x14ac:dyDescent="0.3">
      <c r="A4096" s="1090">
        <v>4091</v>
      </c>
      <c r="B4096" s="1091"/>
      <c r="C4096" s="1091"/>
      <c r="D4096" s="1097"/>
      <c r="E4096" s="1093">
        <f t="shared" si="253"/>
        <v>0</v>
      </c>
      <c r="F4096" s="1094">
        <f t="shared" si="254"/>
        <v>0</v>
      </c>
      <c r="G4096" s="1095">
        <f t="shared" si="255"/>
        <v>0</v>
      </c>
      <c r="H4096" s="1090" t="str">
        <f t="shared" ca="1" si="256"/>
        <v/>
      </c>
      <c r="I4096" s="1109"/>
      <c r="J4096" s="1109"/>
      <c r="K4096" s="1112"/>
      <c r="L4096" s="1091"/>
      <c r="M4096" s="1091"/>
      <c r="N4096" s="1091"/>
      <c r="O4096" s="1091"/>
      <c r="P4096" s="1096"/>
      <c r="Q4096" s="1096"/>
      <c r="R4096" s="1096"/>
      <c r="S4096" s="1091"/>
    </row>
    <row r="4097" spans="1:19" x14ac:dyDescent="0.3">
      <c r="A4097" s="1090">
        <v>4092</v>
      </c>
      <c r="B4097" s="1091"/>
      <c r="C4097" s="1091"/>
      <c r="D4097" s="1097"/>
      <c r="E4097" s="1093">
        <f t="shared" si="253"/>
        <v>0</v>
      </c>
      <c r="F4097" s="1094">
        <f t="shared" si="254"/>
        <v>0</v>
      </c>
      <c r="G4097" s="1095">
        <f t="shared" si="255"/>
        <v>0</v>
      </c>
      <c r="H4097" s="1090" t="str">
        <f t="shared" ca="1" si="256"/>
        <v/>
      </c>
      <c r="I4097" s="1109"/>
      <c r="J4097" s="1109"/>
      <c r="K4097" s="1112"/>
      <c r="L4097" s="1091"/>
      <c r="M4097" s="1091"/>
      <c r="N4097" s="1091"/>
      <c r="O4097" s="1091"/>
      <c r="P4097" s="1096"/>
      <c r="Q4097" s="1096"/>
      <c r="R4097" s="1096"/>
      <c r="S4097" s="1091"/>
    </row>
    <row r="4098" spans="1:19" x14ac:dyDescent="0.3">
      <c r="A4098" s="1090">
        <v>4093</v>
      </c>
      <c r="B4098" s="1091"/>
      <c r="C4098" s="1091"/>
      <c r="D4098" s="1097"/>
      <c r="E4098" s="1093">
        <f t="shared" si="253"/>
        <v>0</v>
      </c>
      <c r="F4098" s="1094">
        <f t="shared" si="254"/>
        <v>0</v>
      </c>
      <c r="G4098" s="1095">
        <f t="shared" si="255"/>
        <v>0</v>
      </c>
      <c r="H4098" s="1090" t="str">
        <f t="shared" ca="1" si="256"/>
        <v/>
      </c>
      <c r="I4098" s="1109"/>
      <c r="J4098" s="1109"/>
      <c r="K4098" s="1112"/>
      <c r="L4098" s="1091"/>
      <c r="M4098" s="1091"/>
      <c r="N4098" s="1091"/>
      <c r="O4098" s="1091"/>
      <c r="P4098" s="1096"/>
      <c r="Q4098" s="1096"/>
      <c r="R4098" s="1096"/>
      <c r="S4098" s="1091"/>
    </row>
    <row r="4099" spans="1:19" x14ac:dyDescent="0.3">
      <c r="A4099" s="1090">
        <v>4094</v>
      </c>
      <c r="B4099" s="1091"/>
      <c r="C4099" s="1091"/>
      <c r="D4099" s="1097"/>
      <c r="E4099" s="1093">
        <f t="shared" si="253"/>
        <v>0</v>
      </c>
      <c r="F4099" s="1094">
        <f t="shared" si="254"/>
        <v>0</v>
      </c>
      <c r="G4099" s="1095">
        <f t="shared" si="255"/>
        <v>0</v>
      </c>
      <c r="H4099" s="1090" t="str">
        <f t="shared" ca="1" si="256"/>
        <v/>
      </c>
      <c r="I4099" s="1109"/>
      <c r="J4099" s="1109"/>
      <c r="K4099" s="1112"/>
      <c r="L4099" s="1091"/>
      <c r="M4099" s="1091"/>
      <c r="N4099" s="1091"/>
      <c r="O4099" s="1091"/>
      <c r="P4099" s="1096"/>
      <c r="Q4099" s="1096"/>
      <c r="R4099" s="1096"/>
      <c r="S4099" s="1091"/>
    </row>
    <row r="4100" spans="1:19" x14ac:dyDescent="0.3">
      <c r="A4100" s="1090">
        <v>4095</v>
      </c>
      <c r="B4100" s="1091"/>
      <c r="C4100" s="1091"/>
      <c r="D4100" s="1097"/>
      <c r="E4100" s="1093">
        <f t="shared" si="253"/>
        <v>0</v>
      </c>
      <c r="F4100" s="1094">
        <f t="shared" si="254"/>
        <v>0</v>
      </c>
      <c r="G4100" s="1095">
        <f t="shared" si="255"/>
        <v>0</v>
      </c>
      <c r="H4100" s="1090" t="str">
        <f t="shared" ca="1" si="256"/>
        <v/>
      </c>
      <c r="I4100" s="1109"/>
      <c r="J4100" s="1109"/>
      <c r="K4100" s="1112"/>
      <c r="L4100" s="1091"/>
      <c r="M4100" s="1091"/>
      <c r="N4100" s="1091"/>
      <c r="O4100" s="1091"/>
      <c r="P4100" s="1096"/>
      <c r="Q4100" s="1096"/>
      <c r="R4100" s="1096"/>
      <c r="S4100" s="1091"/>
    </row>
    <row r="4101" spans="1:19" x14ac:dyDescent="0.3">
      <c r="A4101" s="1090">
        <v>4096</v>
      </c>
      <c r="B4101" s="1091"/>
      <c r="C4101" s="1091"/>
      <c r="D4101" s="1097"/>
      <c r="E4101" s="1093">
        <f t="shared" si="253"/>
        <v>0</v>
      </c>
      <c r="F4101" s="1094">
        <f t="shared" si="254"/>
        <v>0</v>
      </c>
      <c r="G4101" s="1095">
        <f t="shared" si="255"/>
        <v>0</v>
      </c>
      <c r="H4101" s="1090" t="str">
        <f t="shared" ca="1" si="256"/>
        <v/>
      </c>
      <c r="I4101" s="1109"/>
      <c r="J4101" s="1109"/>
      <c r="K4101" s="1112"/>
      <c r="L4101" s="1091"/>
      <c r="M4101" s="1091"/>
      <c r="N4101" s="1091"/>
      <c r="O4101" s="1091"/>
      <c r="P4101" s="1096"/>
      <c r="Q4101" s="1096"/>
      <c r="R4101" s="1096"/>
      <c r="S4101" s="1091"/>
    </row>
    <row r="4102" spans="1:19" x14ac:dyDescent="0.3">
      <c r="A4102" s="1090">
        <v>4097</v>
      </c>
      <c r="B4102" s="1091"/>
      <c r="C4102" s="1091"/>
      <c r="D4102" s="1097"/>
      <c r="E4102" s="1093">
        <f t="shared" si="253"/>
        <v>0</v>
      </c>
      <c r="F4102" s="1094">
        <f t="shared" si="254"/>
        <v>0</v>
      </c>
      <c r="G4102" s="1095">
        <f t="shared" si="255"/>
        <v>0</v>
      </c>
      <c r="H4102" s="1090" t="str">
        <f t="shared" ca="1" si="256"/>
        <v/>
      </c>
      <c r="I4102" s="1109"/>
      <c r="J4102" s="1109"/>
      <c r="K4102" s="1112"/>
      <c r="L4102" s="1091"/>
      <c r="M4102" s="1091"/>
      <c r="N4102" s="1091"/>
      <c r="O4102" s="1091"/>
      <c r="P4102" s="1096"/>
      <c r="Q4102" s="1096"/>
      <c r="R4102" s="1096"/>
      <c r="S4102" s="1091"/>
    </row>
    <row r="4103" spans="1:19" x14ac:dyDescent="0.3">
      <c r="A4103" s="1090">
        <v>4098</v>
      </c>
      <c r="B4103" s="1091"/>
      <c r="C4103" s="1091"/>
      <c r="D4103" s="1097"/>
      <c r="E4103" s="1093">
        <f t="shared" ref="E4103:E4166" si="257">D4103</f>
        <v>0</v>
      </c>
      <c r="F4103" s="1094">
        <f t="shared" ref="F4103:F4166" si="258">D4103</f>
        <v>0</v>
      </c>
      <c r="G4103" s="1095">
        <f t="shared" ref="G4103:G4166" si="259">D4103</f>
        <v>0</v>
      </c>
      <c r="H4103" s="1090" t="str">
        <f t="shared" ref="H4103:H4166" ca="1" si="260">IF(ISBLANK(D4103),"",DATEDIF(G4103,TODAY(),"y"))</f>
        <v/>
      </c>
      <c r="I4103" s="1109"/>
      <c r="J4103" s="1109"/>
      <c r="K4103" s="1112"/>
      <c r="L4103" s="1091"/>
      <c r="M4103" s="1091"/>
      <c r="N4103" s="1091"/>
      <c r="O4103" s="1091"/>
      <c r="P4103" s="1096"/>
      <c r="Q4103" s="1096"/>
      <c r="R4103" s="1096"/>
      <c r="S4103" s="1091"/>
    </row>
    <row r="4104" spans="1:19" x14ac:dyDescent="0.3">
      <c r="A4104" s="1090">
        <v>4099</v>
      </c>
      <c r="B4104" s="1091"/>
      <c r="C4104" s="1091"/>
      <c r="D4104" s="1097"/>
      <c r="E4104" s="1093">
        <f t="shared" si="257"/>
        <v>0</v>
      </c>
      <c r="F4104" s="1094">
        <f t="shared" si="258"/>
        <v>0</v>
      </c>
      <c r="G4104" s="1095">
        <f t="shared" si="259"/>
        <v>0</v>
      </c>
      <c r="H4104" s="1090" t="str">
        <f t="shared" ca="1" si="260"/>
        <v/>
      </c>
      <c r="I4104" s="1109"/>
      <c r="J4104" s="1109"/>
      <c r="K4104" s="1112"/>
      <c r="L4104" s="1091"/>
      <c r="M4104" s="1091"/>
      <c r="N4104" s="1091"/>
      <c r="O4104" s="1091"/>
      <c r="P4104" s="1096"/>
      <c r="Q4104" s="1096"/>
      <c r="R4104" s="1096"/>
      <c r="S4104" s="1091"/>
    </row>
    <row r="4105" spans="1:19" x14ac:dyDescent="0.3">
      <c r="A4105" s="1090">
        <v>4100</v>
      </c>
      <c r="B4105" s="1091"/>
      <c r="C4105" s="1091"/>
      <c r="D4105" s="1097"/>
      <c r="E4105" s="1093">
        <f t="shared" si="257"/>
        <v>0</v>
      </c>
      <c r="F4105" s="1094">
        <f t="shared" si="258"/>
        <v>0</v>
      </c>
      <c r="G4105" s="1095">
        <f t="shared" si="259"/>
        <v>0</v>
      </c>
      <c r="H4105" s="1090" t="str">
        <f t="shared" ca="1" si="260"/>
        <v/>
      </c>
      <c r="I4105" s="1109"/>
      <c r="J4105" s="1109"/>
      <c r="K4105" s="1112"/>
      <c r="L4105" s="1091"/>
      <c r="M4105" s="1091"/>
      <c r="N4105" s="1091"/>
      <c r="O4105" s="1091"/>
      <c r="P4105" s="1096"/>
      <c r="Q4105" s="1096"/>
      <c r="R4105" s="1096"/>
      <c r="S4105" s="1091"/>
    </row>
    <row r="4106" spans="1:19" x14ac:dyDescent="0.3">
      <c r="A4106" s="1090">
        <v>4101</v>
      </c>
      <c r="B4106" s="1091"/>
      <c r="C4106" s="1091"/>
      <c r="D4106" s="1097"/>
      <c r="E4106" s="1093">
        <f t="shared" si="257"/>
        <v>0</v>
      </c>
      <c r="F4106" s="1094">
        <f t="shared" si="258"/>
        <v>0</v>
      </c>
      <c r="G4106" s="1095">
        <f t="shared" si="259"/>
        <v>0</v>
      </c>
      <c r="H4106" s="1090" t="str">
        <f t="shared" ca="1" si="260"/>
        <v/>
      </c>
      <c r="I4106" s="1109"/>
      <c r="J4106" s="1109"/>
      <c r="K4106" s="1112"/>
      <c r="L4106" s="1091"/>
      <c r="M4106" s="1091"/>
      <c r="N4106" s="1091"/>
      <c r="O4106" s="1091"/>
      <c r="P4106" s="1096"/>
      <c r="Q4106" s="1096"/>
      <c r="R4106" s="1096"/>
      <c r="S4106" s="1091"/>
    </row>
    <row r="4107" spans="1:19" x14ac:dyDescent="0.3">
      <c r="A4107" s="1090">
        <v>4102</v>
      </c>
      <c r="B4107" s="1091"/>
      <c r="C4107" s="1091"/>
      <c r="D4107" s="1097"/>
      <c r="E4107" s="1093">
        <f t="shared" si="257"/>
        <v>0</v>
      </c>
      <c r="F4107" s="1094">
        <f t="shared" si="258"/>
        <v>0</v>
      </c>
      <c r="G4107" s="1095">
        <f t="shared" si="259"/>
        <v>0</v>
      </c>
      <c r="H4107" s="1090" t="str">
        <f t="shared" ca="1" si="260"/>
        <v/>
      </c>
      <c r="I4107" s="1109"/>
      <c r="J4107" s="1109"/>
      <c r="K4107" s="1112"/>
      <c r="L4107" s="1091"/>
      <c r="M4107" s="1091"/>
      <c r="N4107" s="1091"/>
      <c r="O4107" s="1091"/>
      <c r="P4107" s="1096"/>
      <c r="Q4107" s="1096"/>
      <c r="R4107" s="1096"/>
      <c r="S4107" s="1091"/>
    </row>
    <row r="4108" spans="1:19" x14ac:dyDescent="0.3">
      <c r="A4108" s="1090">
        <v>4103</v>
      </c>
      <c r="B4108" s="1091"/>
      <c r="C4108" s="1091"/>
      <c r="D4108" s="1097"/>
      <c r="E4108" s="1093">
        <f t="shared" si="257"/>
        <v>0</v>
      </c>
      <c r="F4108" s="1094">
        <f t="shared" si="258"/>
        <v>0</v>
      </c>
      <c r="G4108" s="1095">
        <f t="shared" si="259"/>
        <v>0</v>
      </c>
      <c r="H4108" s="1090" t="str">
        <f t="shared" ca="1" si="260"/>
        <v/>
      </c>
      <c r="I4108" s="1109"/>
      <c r="J4108" s="1109"/>
      <c r="K4108" s="1112"/>
      <c r="L4108" s="1091"/>
      <c r="M4108" s="1091"/>
      <c r="N4108" s="1091"/>
      <c r="O4108" s="1091"/>
      <c r="P4108" s="1096"/>
      <c r="Q4108" s="1096"/>
      <c r="R4108" s="1096"/>
      <c r="S4108" s="1091"/>
    </row>
    <row r="4109" spans="1:19" x14ac:dyDescent="0.3">
      <c r="A4109" s="1090">
        <v>4104</v>
      </c>
      <c r="B4109" s="1091"/>
      <c r="C4109" s="1091"/>
      <c r="D4109" s="1097"/>
      <c r="E4109" s="1093">
        <f t="shared" si="257"/>
        <v>0</v>
      </c>
      <c r="F4109" s="1094">
        <f t="shared" si="258"/>
        <v>0</v>
      </c>
      <c r="G4109" s="1095">
        <f t="shared" si="259"/>
        <v>0</v>
      </c>
      <c r="H4109" s="1090" t="str">
        <f t="shared" ca="1" si="260"/>
        <v/>
      </c>
      <c r="I4109" s="1109"/>
      <c r="J4109" s="1109"/>
      <c r="K4109" s="1112"/>
      <c r="L4109" s="1091"/>
      <c r="M4109" s="1091"/>
      <c r="N4109" s="1091"/>
      <c r="O4109" s="1091"/>
      <c r="P4109" s="1096"/>
      <c r="Q4109" s="1096"/>
      <c r="R4109" s="1096"/>
      <c r="S4109" s="1091"/>
    </row>
    <row r="4110" spans="1:19" x14ac:dyDescent="0.3">
      <c r="A4110" s="1090">
        <v>4105</v>
      </c>
      <c r="B4110" s="1091"/>
      <c r="C4110" s="1091"/>
      <c r="D4110" s="1097"/>
      <c r="E4110" s="1093">
        <f t="shared" si="257"/>
        <v>0</v>
      </c>
      <c r="F4110" s="1094">
        <f t="shared" si="258"/>
        <v>0</v>
      </c>
      <c r="G4110" s="1095">
        <f t="shared" si="259"/>
        <v>0</v>
      </c>
      <c r="H4110" s="1090" t="str">
        <f t="shared" ca="1" si="260"/>
        <v/>
      </c>
      <c r="I4110" s="1109"/>
      <c r="J4110" s="1109"/>
      <c r="K4110" s="1112"/>
      <c r="L4110" s="1091"/>
      <c r="M4110" s="1091"/>
      <c r="N4110" s="1091"/>
      <c r="O4110" s="1091"/>
      <c r="P4110" s="1096"/>
      <c r="Q4110" s="1096"/>
      <c r="R4110" s="1096"/>
      <c r="S4110" s="1091"/>
    </row>
    <row r="4111" spans="1:19" x14ac:dyDescent="0.3">
      <c r="A4111" s="1090">
        <v>4106</v>
      </c>
      <c r="B4111" s="1091"/>
      <c r="C4111" s="1091"/>
      <c r="D4111" s="1097"/>
      <c r="E4111" s="1093">
        <f t="shared" si="257"/>
        <v>0</v>
      </c>
      <c r="F4111" s="1094">
        <f t="shared" si="258"/>
        <v>0</v>
      </c>
      <c r="G4111" s="1095">
        <f t="shared" si="259"/>
        <v>0</v>
      </c>
      <c r="H4111" s="1090" t="str">
        <f t="shared" ca="1" si="260"/>
        <v/>
      </c>
      <c r="I4111" s="1109"/>
      <c r="J4111" s="1109"/>
      <c r="K4111" s="1112"/>
      <c r="L4111" s="1091"/>
      <c r="M4111" s="1091"/>
      <c r="N4111" s="1091"/>
      <c r="O4111" s="1091"/>
      <c r="P4111" s="1096"/>
      <c r="Q4111" s="1096"/>
      <c r="R4111" s="1096"/>
      <c r="S4111" s="1091"/>
    </row>
    <row r="4112" spans="1:19" x14ac:dyDescent="0.3">
      <c r="A4112" s="1090">
        <v>4107</v>
      </c>
      <c r="B4112" s="1091"/>
      <c r="C4112" s="1091"/>
      <c r="D4112" s="1097"/>
      <c r="E4112" s="1093">
        <f t="shared" si="257"/>
        <v>0</v>
      </c>
      <c r="F4112" s="1094">
        <f t="shared" si="258"/>
        <v>0</v>
      </c>
      <c r="G4112" s="1095">
        <f t="shared" si="259"/>
        <v>0</v>
      </c>
      <c r="H4112" s="1090" t="str">
        <f t="shared" ca="1" si="260"/>
        <v/>
      </c>
      <c r="I4112" s="1109"/>
      <c r="J4112" s="1109"/>
      <c r="K4112" s="1112"/>
      <c r="L4112" s="1091"/>
      <c r="M4112" s="1091"/>
      <c r="N4112" s="1091"/>
      <c r="O4112" s="1091"/>
      <c r="P4112" s="1096"/>
      <c r="Q4112" s="1096"/>
      <c r="R4112" s="1096"/>
      <c r="S4112" s="1091"/>
    </row>
    <row r="4113" spans="1:19" x14ac:dyDescent="0.3">
      <c r="A4113" s="1090">
        <v>4108</v>
      </c>
      <c r="B4113" s="1091"/>
      <c r="C4113" s="1091"/>
      <c r="D4113" s="1097"/>
      <c r="E4113" s="1093">
        <f t="shared" si="257"/>
        <v>0</v>
      </c>
      <c r="F4113" s="1094">
        <f t="shared" si="258"/>
        <v>0</v>
      </c>
      <c r="G4113" s="1095">
        <f t="shared" si="259"/>
        <v>0</v>
      </c>
      <c r="H4113" s="1090" t="str">
        <f t="shared" ca="1" si="260"/>
        <v/>
      </c>
      <c r="I4113" s="1109"/>
      <c r="J4113" s="1109"/>
      <c r="K4113" s="1112"/>
      <c r="L4113" s="1091"/>
      <c r="M4113" s="1091"/>
      <c r="N4113" s="1091"/>
      <c r="O4113" s="1091"/>
      <c r="P4113" s="1096"/>
      <c r="Q4113" s="1096"/>
      <c r="R4113" s="1096"/>
      <c r="S4113" s="1091"/>
    </row>
    <row r="4114" spans="1:19" x14ac:dyDescent="0.3">
      <c r="A4114" s="1090">
        <v>4109</v>
      </c>
      <c r="B4114" s="1091"/>
      <c r="C4114" s="1091"/>
      <c r="D4114" s="1097"/>
      <c r="E4114" s="1093">
        <f t="shared" si="257"/>
        <v>0</v>
      </c>
      <c r="F4114" s="1094">
        <f t="shared" si="258"/>
        <v>0</v>
      </c>
      <c r="G4114" s="1095">
        <f t="shared" si="259"/>
        <v>0</v>
      </c>
      <c r="H4114" s="1090" t="str">
        <f t="shared" ca="1" si="260"/>
        <v/>
      </c>
      <c r="I4114" s="1109"/>
      <c r="J4114" s="1109"/>
      <c r="K4114" s="1112"/>
      <c r="L4114" s="1091"/>
      <c r="M4114" s="1091"/>
      <c r="N4114" s="1091"/>
      <c r="O4114" s="1091"/>
      <c r="P4114" s="1096"/>
      <c r="Q4114" s="1096"/>
      <c r="R4114" s="1096"/>
      <c r="S4114" s="1091"/>
    </row>
    <row r="4115" spans="1:19" x14ac:dyDescent="0.3">
      <c r="A4115" s="1090">
        <v>4110</v>
      </c>
      <c r="B4115" s="1091"/>
      <c r="C4115" s="1091"/>
      <c r="D4115" s="1097"/>
      <c r="E4115" s="1093">
        <f t="shared" si="257"/>
        <v>0</v>
      </c>
      <c r="F4115" s="1094">
        <f t="shared" si="258"/>
        <v>0</v>
      </c>
      <c r="G4115" s="1095">
        <f t="shared" si="259"/>
        <v>0</v>
      </c>
      <c r="H4115" s="1090" t="str">
        <f t="shared" ca="1" si="260"/>
        <v/>
      </c>
      <c r="I4115" s="1109"/>
      <c r="J4115" s="1109"/>
      <c r="K4115" s="1112"/>
      <c r="L4115" s="1091"/>
      <c r="M4115" s="1091"/>
      <c r="N4115" s="1091"/>
      <c r="O4115" s="1091"/>
      <c r="P4115" s="1096"/>
      <c r="Q4115" s="1096"/>
      <c r="R4115" s="1096"/>
      <c r="S4115" s="1091"/>
    </row>
    <row r="4116" spans="1:19" x14ac:dyDescent="0.3">
      <c r="A4116" s="1090">
        <v>4111</v>
      </c>
      <c r="B4116" s="1091"/>
      <c r="C4116" s="1091"/>
      <c r="D4116" s="1097"/>
      <c r="E4116" s="1093">
        <f t="shared" si="257"/>
        <v>0</v>
      </c>
      <c r="F4116" s="1094">
        <f t="shared" si="258"/>
        <v>0</v>
      </c>
      <c r="G4116" s="1095">
        <f t="shared" si="259"/>
        <v>0</v>
      </c>
      <c r="H4116" s="1090" t="str">
        <f t="shared" ca="1" si="260"/>
        <v/>
      </c>
      <c r="I4116" s="1109"/>
      <c r="J4116" s="1109"/>
      <c r="K4116" s="1112"/>
      <c r="L4116" s="1091"/>
      <c r="M4116" s="1091"/>
      <c r="N4116" s="1091"/>
      <c r="O4116" s="1091"/>
      <c r="P4116" s="1096"/>
      <c r="Q4116" s="1096"/>
      <c r="R4116" s="1096"/>
      <c r="S4116" s="1091"/>
    </row>
    <row r="4117" spans="1:19" x14ac:dyDescent="0.3">
      <c r="A4117" s="1090">
        <v>4112</v>
      </c>
      <c r="B4117" s="1091"/>
      <c r="C4117" s="1091"/>
      <c r="D4117" s="1097"/>
      <c r="E4117" s="1093">
        <f t="shared" si="257"/>
        <v>0</v>
      </c>
      <c r="F4117" s="1094">
        <f t="shared" si="258"/>
        <v>0</v>
      </c>
      <c r="G4117" s="1095">
        <f t="shared" si="259"/>
        <v>0</v>
      </c>
      <c r="H4117" s="1090" t="str">
        <f t="shared" ca="1" si="260"/>
        <v/>
      </c>
      <c r="I4117" s="1109"/>
      <c r="J4117" s="1109"/>
      <c r="K4117" s="1112"/>
      <c r="L4117" s="1091"/>
      <c r="M4117" s="1091"/>
      <c r="N4117" s="1091"/>
      <c r="O4117" s="1091"/>
      <c r="P4117" s="1096"/>
      <c r="Q4117" s="1096"/>
      <c r="R4117" s="1096"/>
      <c r="S4117" s="1091"/>
    </row>
    <row r="4118" spans="1:19" x14ac:dyDescent="0.3">
      <c r="A4118" s="1090">
        <v>4113</v>
      </c>
      <c r="B4118" s="1091"/>
      <c r="C4118" s="1091"/>
      <c r="D4118" s="1097"/>
      <c r="E4118" s="1093">
        <f t="shared" si="257"/>
        <v>0</v>
      </c>
      <c r="F4118" s="1094">
        <f t="shared" si="258"/>
        <v>0</v>
      </c>
      <c r="G4118" s="1095">
        <f t="shared" si="259"/>
        <v>0</v>
      </c>
      <c r="H4118" s="1090" t="str">
        <f t="shared" ca="1" si="260"/>
        <v/>
      </c>
      <c r="I4118" s="1109"/>
      <c r="J4118" s="1109"/>
      <c r="K4118" s="1112"/>
      <c r="L4118" s="1091"/>
      <c r="M4118" s="1091"/>
      <c r="N4118" s="1091"/>
      <c r="O4118" s="1091"/>
      <c r="P4118" s="1096"/>
      <c r="Q4118" s="1096"/>
      <c r="R4118" s="1096"/>
      <c r="S4118" s="1091"/>
    </row>
    <row r="4119" spans="1:19" x14ac:dyDescent="0.3">
      <c r="A4119" s="1090">
        <v>4114</v>
      </c>
      <c r="B4119" s="1091"/>
      <c r="C4119" s="1091"/>
      <c r="D4119" s="1097"/>
      <c r="E4119" s="1093">
        <f t="shared" si="257"/>
        <v>0</v>
      </c>
      <c r="F4119" s="1094">
        <f t="shared" si="258"/>
        <v>0</v>
      </c>
      <c r="G4119" s="1095">
        <f t="shared" si="259"/>
        <v>0</v>
      </c>
      <c r="H4119" s="1090" t="str">
        <f t="shared" ca="1" si="260"/>
        <v/>
      </c>
      <c r="I4119" s="1109"/>
      <c r="J4119" s="1109"/>
      <c r="K4119" s="1112"/>
      <c r="L4119" s="1091"/>
      <c r="M4119" s="1091"/>
      <c r="N4119" s="1091"/>
      <c r="O4119" s="1091"/>
      <c r="P4119" s="1096"/>
      <c r="Q4119" s="1096"/>
      <c r="R4119" s="1096"/>
      <c r="S4119" s="1091"/>
    </row>
    <row r="4120" spans="1:19" x14ac:dyDescent="0.3">
      <c r="A4120" s="1090">
        <v>4115</v>
      </c>
      <c r="B4120" s="1091"/>
      <c r="C4120" s="1091"/>
      <c r="D4120" s="1097"/>
      <c r="E4120" s="1093">
        <f t="shared" si="257"/>
        <v>0</v>
      </c>
      <c r="F4120" s="1094">
        <f t="shared" si="258"/>
        <v>0</v>
      </c>
      <c r="G4120" s="1095">
        <f t="shared" si="259"/>
        <v>0</v>
      </c>
      <c r="H4120" s="1090" t="str">
        <f t="shared" ca="1" si="260"/>
        <v/>
      </c>
      <c r="I4120" s="1109"/>
      <c r="J4120" s="1109"/>
      <c r="K4120" s="1112"/>
      <c r="L4120" s="1091"/>
      <c r="M4120" s="1091"/>
      <c r="N4120" s="1091"/>
      <c r="O4120" s="1091"/>
      <c r="P4120" s="1096"/>
      <c r="Q4120" s="1096"/>
      <c r="R4120" s="1096"/>
      <c r="S4120" s="1091"/>
    </row>
    <row r="4121" spans="1:19" x14ac:dyDescent="0.3">
      <c r="A4121" s="1090">
        <v>4116</v>
      </c>
      <c r="B4121" s="1091"/>
      <c r="C4121" s="1091"/>
      <c r="D4121" s="1097"/>
      <c r="E4121" s="1093">
        <f t="shared" si="257"/>
        <v>0</v>
      </c>
      <c r="F4121" s="1094">
        <f t="shared" si="258"/>
        <v>0</v>
      </c>
      <c r="G4121" s="1095">
        <f t="shared" si="259"/>
        <v>0</v>
      </c>
      <c r="H4121" s="1090" t="str">
        <f t="shared" ca="1" si="260"/>
        <v/>
      </c>
      <c r="I4121" s="1109"/>
      <c r="J4121" s="1109"/>
      <c r="K4121" s="1112"/>
      <c r="L4121" s="1091"/>
      <c r="M4121" s="1091"/>
      <c r="N4121" s="1091"/>
      <c r="O4121" s="1091"/>
      <c r="P4121" s="1096"/>
      <c r="Q4121" s="1096"/>
      <c r="R4121" s="1096"/>
      <c r="S4121" s="1091"/>
    </row>
    <row r="4122" spans="1:19" x14ac:dyDescent="0.3">
      <c r="A4122" s="1090">
        <v>4117</v>
      </c>
      <c r="B4122" s="1091"/>
      <c r="C4122" s="1091"/>
      <c r="D4122" s="1097"/>
      <c r="E4122" s="1093">
        <f t="shared" si="257"/>
        <v>0</v>
      </c>
      <c r="F4122" s="1094">
        <f t="shared" si="258"/>
        <v>0</v>
      </c>
      <c r="G4122" s="1095">
        <f t="shared" si="259"/>
        <v>0</v>
      </c>
      <c r="H4122" s="1090" t="str">
        <f t="shared" ca="1" si="260"/>
        <v/>
      </c>
      <c r="I4122" s="1109"/>
      <c r="J4122" s="1109"/>
      <c r="K4122" s="1112"/>
      <c r="L4122" s="1091"/>
      <c r="M4122" s="1091"/>
      <c r="N4122" s="1091"/>
      <c r="O4122" s="1091"/>
      <c r="P4122" s="1096"/>
      <c r="Q4122" s="1096"/>
      <c r="R4122" s="1096"/>
      <c r="S4122" s="1091"/>
    </row>
    <row r="4123" spans="1:19" x14ac:dyDescent="0.3">
      <c r="A4123" s="1090">
        <v>4118</v>
      </c>
      <c r="B4123" s="1091"/>
      <c r="C4123" s="1091"/>
      <c r="D4123" s="1097"/>
      <c r="E4123" s="1093">
        <f t="shared" si="257"/>
        <v>0</v>
      </c>
      <c r="F4123" s="1094">
        <f t="shared" si="258"/>
        <v>0</v>
      </c>
      <c r="G4123" s="1095">
        <f t="shared" si="259"/>
        <v>0</v>
      </c>
      <c r="H4123" s="1090" t="str">
        <f t="shared" ca="1" si="260"/>
        <v/>
      </c>
      <c r="I4123" s="1109"/>
      <c r="J4123" s="1109"/>
      <c r="K4123" s="1112"/>
      <c r="L4123" s="1091"/>
      <c r="M4123" s="1091"/>
      <c r="N4123" s="1091"/>
      <c r="O4123" s="1091"/>
      <c r="P4123" s="1096"/>
      <c r="Q4123" s="1096"/>
      <c r="R4123" s="1096"/>
      <c r="S4123" s="1091"/>
    </row>
    <row r="4124" spans="1:19" x14ac:dyDescent="0.3">
      <c r="A4124" s="1090">
        <v>4119</v>
      </c>
      <c r="B4124" s="1091"/>
      <c r="C4124" s="1091"/>
      <c r="D4124" s="1097"/>
      <c r="E4124" s="1093">
        <f t="shared" si="257"/>
        <v>0</v>
      </c>
      <c r="F4124" s="1094">
        <f t="shared" si="258"/>
        <v>0</v>
      </c>
      <c r="G4124" s="1095">
        <f t="shared" si="259"/>
        <v>0</v>
      </c>
      <c r="H4124" s="1090" t="str">
        <f t="shared" ca="1" si="260"/>
        <v/>
      </c>
      <c r="I4124" s="1109"/>
      <c r="J4124" s="1109"/>
      <c r="K4124" s="1112"/>
      <c r="L4124" s="1091"/>
      <c r="M4124" s="1091"/>
      <c r="N4124" s="1091"/>
      <c r="O4124" s="1091"/>
      <c r="P4124" s="1096"/>
      <c r="Q4124" s="1096"/>
      <c r="R4124" s="1096"/>
      <c r="S4124" s="1091"/>
    </row>
    <row r="4125" spans="1:19" x14ac:dyDescent="0.3">
      <c r="A4125" s="1090">
        <v>4120</v>
      </c>
      <c r="B4125" s="1091"/>
      <c r="C4125" s="1091"/>
      <c r="D4125" s="1097"/>
      <c r="E4125" s="1093">
        <f t="shared" si="257"/>
        <v>0</v>
      </c>
      <c r="F4125" s="1094">
        <f t="shared" si="258"/>
        <v>0</v>
      </c>
      <c r="G4125" s="1095">
        <f t="shared" si="259"/>
        <v>0</v>
      </c>
      <c r="H4125" s="1090" t="str">
        <f t="shared" ca="1" si="260"/>
        <v/>
      </c>
      <c r="I4125" s="1109"/>
      <c r="J4125" s="1109"/>
      <c r="K4125" s="1112"/>
      <c r="L4125" s="1091"/>
      <c r="M4125" s="1091"/>
      <c r="N4125" s="1091"/>
      <c r="O4125" s="1091"/>
      <c r="P4125" s="1096"/>
      <c r="Q4125" s="1096"/>
      <c r="R4125" s="1096"/>
      <c r="S4125" s="1091"/>
    </row>
    <row r="4126" spans="1:19" x14ac:dyDescent="0.3">
      <c r="A4126" s="1090">
        <v>4121</v>
      </c>
      <c r="B4126" s="1091"/>
      <c r="C4126" s="1091"/>
      <c r="D4126" s="1097"/>
      <c r="E4126" s="1093">
        <f t="shared" si="257"/>
        <v>0</v>
      </c>
      <c r="F4126" s="1094">
        <f t="shared" si="258"/>
        <v>0</v>
      </c>
      <c r="G4126" s="1095">
        <f t="shared" si="259"/>
        <v>0</v>
      </c>
      <c r="H4126" s="1090" t="str">
        <f t="shared" ca="1" si="260"/>
        <v/>
      </c>
      <c r="I4126" s="1109"/>
      <c r="J4126" s="1109"/>
      <c r="K4126" s="1112"/>
      <c r="L4126" s="1091"/>
      <c r="M4126" s="1091"/>
      <c r="N4126" s="1091"/>
      <c r="O4126" s="1091"/>
      <c r="P4126" s="1096"/>
      <c r="Q4126" s="1096"/>
      <c r="R4126" s="1096"/>
      <c r="S4126" s="1091"/>
    </row>
    <row r="4127" spans="1:19" x14ac:dyDescent="0.3">
      <c r="A4127" s="1090">
        <v>4122</v>
      </c>
      <c r="B4127" s="1091"/>
      <c r="C4127" s="1091"/>
      <c r="D4127" s="1097"/>
      <c r="E4127" s="1093">
        <f t="shared" si="257"/>
        <v>0</v>
      </c>
      <c r="F4127" s="1094">
        <f t="shared" si="258"/>
        <v>0</v>
      </c>
      <c r="G4127" s="1095">
        <f t="shared" si="259"/>
        <v>0</v>
      </c>
      <c r="H4127" s="1090" t="str">
        <f t="shared" ca="1" si="260"/>
        <v/>
      </c>
      <c r="I4127" s="1109"/>
      <c r="J4127" s="1109"/>
      <c r="K4127" s="1112"/>
      <c r="L4127" s="1091"/>
      <c r="M4127" s="1091"/>
      <c r="N4127" s="1091"/>
      <c r="O4127" s="1091"/>
      <c r="P4127" s="1096"/>
      <c r="Q4127" s="1096"/>
      <c r="R4127" s="1096"/>
      <c r="S4127" s="1091"/>
    </row>
    <row r="4128" spans="1:19" x14ac:dyDescent="0.3">
      <c r="A4128" s="1090">
        <v>4123</v>
      </c>
      <c r="B4128" s="1091"/>
      <c r="C4128" s="1091"/>
      <c r="D4128" s="1097"/>
      <c r="E4128" s="1093">
        <f t="shared" si="257"/>
        <v>0</v>
      </c>
      <c r="F4128" s="1094">
        <f t="shared" si="258"/>
        <v>0</v>
      </c>
      <c r="G4128" s="1095">
        <f t="shared" si="259"/>
        <v>0</v>
      </c>
      <c r="H4128" s="1090" t="str">
        <f t="shared" ca="1" si="260"/>
        <v/>
      </c>
      <c r="I4128" s="1109"/>
      <c r="J4128" s="1109"/>
      <c r="K4128" s="1112"/>
      <c r="L4128" s="1091"/>
      <c r="M4128" s="1091"/>
      <c r="N4128" s="1091"/>
      <c r="O4128" s="1091"/>
      <c r="P4128" s="1096"/>
      <c r="Q4128" s="1096"/>
      <c r="R4128" s="1096"/>
      <c r="S4128" s="1091"/>
    </row>
    <row r="4129" spans="1:19" x14ac:dyDescent="0.3">
      <c r="A4129" s="1090">
        <v>4124</v>
      </c>
      <c r="B4129" s="1091"/>
      <c r="C4129" s="1091"/>
      <c r="D4129" s="1097"/>
      <c r="E4129" s="1093">
        <f t="shared" si="257"/>
        <v>0</v>
      </c>
      <c r="F4129" s="1094">
        <f t="shared" si="258"/>
        <v>0</v>
      </c>
      <c r="G4129" s="1095">
        <f t="shared" si="259"/>
        <v>0</v>
      </c>
      <c r="H4129" s="1090" t="str">
        <f t="shared" ca="1" si="260"/>
        <v/>
      </c>
      <c r="I4129" s="1109"/>
      <c r="J4129" s="1109"/>
      <c r="K4129" s="1112"/>
      <c r="L4129" s="1091"/>
      <c r="M4129" s="1091"/>
      <c r="N4129" s="1091"/>
      <c r="O4129" s="1091"/>
      <c r="P4129" s="1096"/>
      <c r="Q4129" s="1096"/>
      <c r="R4129" s="1096"/>
      <c r="S4129" s="1091"/>
    </row>
    <row r="4130" spans="1:19" x14ac:dyDescent="0.3">
      <c r="A4130" s="1090">
        <v>4125</v>
      </c>
      <c r="B4130" s="1091"/>
      <c r="C4130" s="1091"/>
      <c r="D4130" s="1097"/>
      <c r="E4130" s="1093">
        <f t="shared" si="257"/>
        <v>0</v>
      </c>
      <c r="F4130" s="1094">
        <f t="shared" si="258"/>
        <v>0</v>
      </c>
      <c r="G4130" s="1095">
        <f t="shared" si="259"/>
        <v>0</v>
      </c>
      <c r="H4130" s="1090" t="str">
        <f t="shared" ca="1" si="260"/>
        <v/>
      </c>
      <c r="I4130" s="1109"/>
      <c r="J4130" s="1109"/>
      <c r="K4130" s="1112"/>
      <c r="L4130" s="1091"/>
      <c r="M4130" s="1091"/>
      <c r="N4130" s="1091"/>
      <c r="O4130" s="1091"/>
      <c r="P4130" s="1096"/>
      <c r="Q4130" s="1096"/>
      <c r="R4130" s="1096"/>
      <c r="S4130" s="1091"/>
    </row>
    <row r="4131" spans="1:19" x14ac:dyDescent="0.3">
      <c r="A4131" s="1090">
        <v>4126</v>
      </c>
      <c r="B4131" s="1091"/>
      <c r="C4131" s="1091"/>
      <c r="D4131" s="1097"/>
      <c r="E4131" s="1093">
        <f t="shared" si="257"/>
        <v>0</v>
      </c>
      <c r="F4131" s="1094">
        <f t="shared" si="258"/>
        <v>0</v>
      </c>
      <c r="G4131" s="1095">
        <f t="shared" si="259"/>
        <v>0</v>
      </c>
      <c r="H4131" s="1090" t="str">
        <f t="shared" ca="1" si="260"/>
        <v/>
      </c>
      <c r="I4131" s="1109"/>
      <c r="J4131" s="1109"/>
      <c r="K4131" s="1112"/>
      <c r="L4131" s="1091"/>
      <c r="M4131" s="1091"/>
      <c r="N4131" s="1091"/>
      <c r="O4131" s="1091"/>
      <c r="P4131" s="1096"/>
      <c r="Q4131" s="1096"/>
      <c r="R4131" s="1096"/>
      <c r="S4131" s="1091"/>
    </row>
    <row r="4132" spans="1:19" x14ac:dyDescent="0.3">
      <c r="A4132" s="1090">
        <v>4127</v>
      </c>
      <c r="B4132" s="1091"/>
      <c r="C4132" s="1091"/>
      <c r="D4132" s="1097"/>
      <c r="E4132" s="1093">
        <f t="shared" si="257"/>
        <v>0</v>
      </c>
      <c r="F4132" s="1094">
        <f t="shared" si="258"/>
        <v>0</v>
      </c>
      <c r="G4132" s="1095">
        <f t="shared" si="259"/>
        <v>0</v>
      </c>
      <c r="H4132" s="1090" t="str">
        <f t="shared" ca="1" si="260"/>
        <v/>
      </c>
      <c r="I4132" s="1109"/>
      <c r="J4132" s="1109"/>
      <c r="K4132" s="1112"/>
      <c r="L4132" s="1091"/>
      <c r="M4132" s="1091"/>
      <c r="N4132" s="1091"/>
      <c r="O4132" s="1091"/>
      <c r="P4132" s="1096"/>
      <c r="Q4132" s="1096"/>
      <c r="R4132" s="1096"/>
      <c r="S4132" s="1091"/>
    </row>
    <row r="4133" spans="1:19" x14ac:dyDescent="0.3">
      <c r="A4133" s="1090">
        <v>4128</v>
      </c>
      <c r="B4133" s="1091"/>
      <c r="C4133" s="1091"/>
      <c r="D4133" s="1097"/>
      <c r="E4133" s="1093">
        <f t="shared" si="257"/>
        <v>0</v>
      </c>
      <c r="F4133" s="1094">
        <f t="shared" si="258"/>
        <v>0</v>
      </c>
      <c r="G4133" s="1095">
        <f t="shared" si="259"/>
        <v>0</v>
      </c>
      <c r="H4133" s="1090" t="str">
        <f t="shared" ca="1" si="260"/>
        <v/>
      </c>
      <c r="I4133" s="1109"/>
      <c r="J4133" s="1109"/>
      <c r="K4133" s="1112"/>
      <c r="L4133" s="1091"/>
      <c r="M4133" s="1091"/>
      <c r="N4133" s="1091"/>
      <c r="O4133" s="1091"/>
      <c r="P4133" s="1096"/>
      <c r="Q4133" s="1096"/>
      <c r="R4133" s="1096"/>
      <c r="S4133" s="1091"/>
    </row>
    <row r="4134" spans="1:19" x14ac:dyDescent="0.3">
      <c r="A4134" s="1090">
        <v>4129</v>
      </c>
      <c r="B4134" s="1091"/>
      <c r="C4134" s="1091"/>
      <c r="D4134" s="1097"/>
      <c r="E4134" s="1093">
        <f t="shared" si="257"/>
        <v>0</v>
      </c>
      <c r="F4134" s="1094">
        <f t="shared" si="258"/>
        <v>0</v>
      </c>
      <c r="G4134" s="1095">
        <f t="shared" si="259"/>
        <v>0</v>
      </c>
      <c r="H4134" s="1090" t="str">
        <f t="shared" ca="1" si="260"/>
        <v/>
      </c>
      <c r="I4134" s="1109"/>
      <c r="J4134" s="1109"/>
      <c r="K4134" s="1112"/>
      <c r="L4134" s="1091"/>
      <c r="M4134" s="1091"/>
      <c r="N4134" s="1091"/>
      <c r="O4134" s="1091"/>
      <c r="P4134" s="1096"/>
      <c r="Q4134" s="1096"/>
      <c r="R4134" s="1096"/>
      <c r="S4134" s="1091"/>
    </row>
    <row r="4135" spans="1:19" x14ac:dyDescent="0.3">
      <c r="A4135" s="1090">
        <v>4130</v>
      </c>
      <c r="B4135" s="1091"/>
      <c r="C4135" s="1091"/>
      <c r="D4135" s="1097"/>
      <c r="E4135" s="1093">
        <f t="shared" si="257"/>
        <v>0</v>
      </c>
      <c r="F4135" s="1094">
        <f t="shared" si="258"/>
        <v>0</v>
      </c>
      <c r="G4135" s="1095">
        <f t="shared" si="259"/>
        <v>0</v>
      </c>
      <c r="H4135" s="1090" t="str">
        <f t="shared" ca="1" si="260"/>
        <v/>
      </c>
      <c r="I4135" s="1109"/>
      <c r="J4135" s="1109"/>
      <c r="K4135" s="1112"/>
      <c r="L4135" s="1091"/>
      <c r="M4135" s="1091"/>
      <c r="N4135" s="1091"/>
      <c r="O4135" s="1091"/>
      <c r="P4135" s="1096"/>
      <c r="Q4135" s="1096"/>
      <c r="R4135" s="1096"/>
      <c r="S4135" s="1091"/>
    </row>
    <row r="4136" spans="1:19" x14ac:dyDescent="0.3">
      <c r="A4136" s="1090">
        <v>4131</v>
      </c>
      <c r="B4136" s="1091"/>
      <c r="C4136" s="1091"/>
      <c r="D4136" s="1097"/>
      <c r="E4136" s="1093">
        <f t="shared" si="257"/>
        <v>0</v>
      </c>
      <c r="F4136" s="1094">
        <f t="shared" si="258"/>
        <v>0</v>
      </c>
      <c r="G4136" s="1095">
        <f t="shared" si="259"/>
        <v>0</v>
      </c>
      <c r="H4136" s="1090" t="str">
        <f t="shared" ca="1" si="260"/>
        <v/>
      </c>
      <c r="I4136" s="1109"/>
      <c r="J4136" s="1109"/>
      <c r="K4136" s="1112"/>
      <c r="L4136" s="1091"/>
      <c r="M4136" s="1091"/>
      <c r="N4136" s="1091"/>
      <c r="O4136" s="1091"/>
      <c r="P4136" s="1096"/>
      <c r="Q4136" s="1096"/>
      <c r="R4136" s="1096"/>
      <c r="S4136" s="1091"/>
    </row>
    <row r="4137" spans="1:19" x14ac:dyDescent="0.3">
      <c r="A4137" s="1090">
        <v>4132</v>
      </c>
      <c r="B4137" s="1091"/>
      <c r="C4137" s="1091"/>
      <c r="D4137" s="1097"/>
      <c r="E4137" s="1093">
        <f t="shared" si="257"/>
        <v>0</v>
      </c>
      <c r="F4137" s="1094">
        <f t="shared" si="258"/>
        <v>0</v>
      </c>
      <c r="G4137" s="1095">
        <f t="shared" si="259"/>
        <v>0</v>
      </c>
      <c r="H4137" s="1090" t="str">
        <f t="shared" ca="1" si="260"/>
        <v/>
      </c>
      <c r="I4137" s="1109"/>
      <c r="J4137" s="1109"/>
      <c r="K4137" s="1112"/>
      <c r="L4137" s="1091"/>
      <c r="M4137" s="1091"/>
      <c r="N4137" s="1091"/>
      <c r="O4137" s="1091"/>
      <c r="P4137" s="1096"/>
      <c r="Q4137" s="1096"/>
      <c r="R4137" s="1096"/>
      <c r="S4137" s="1091"/>
    </row>
    <row r="4138" spans="1:19" x14ac:dyDescent="0.3">
      <c r="A4138" s="1090">
        <v>4133</v>
      </c>
      <c r="B4138" s="1091"/>
      <c r="C4138" s="1091"/>
      <c r="D4138" s="1097"/>
      <c r="E4138" s="1093">
        <f t="shared" si="257"/>
        <v>0</v>
      </c>
      <c r="F4138" s="1094">
        <f t="shared" si="258"/>
        <v>0</v>
      </c>
      <c r="G4138" s="1095">
        <f t="shared" si="259"/>
        <v>0</v>
      </c>
      <c r="H4138" s="1090" t="str">
        <f t="shared" ca="1" si="260"/>
        <v/>
      </c>
      <c r="I4138" s="1109"/>
      <c r="J4138" s="1109"/>
      <c r="K4138" s="1112"/>
      <c r="L4138" s="1091"/>
      <c r="M4138" s="1091"/>
      <c r="N4138" s="1091"/>
      <c r="O4138" s="1091"/>
      <c r="P4138" s="1096"/>
      <c r="Q4138" s="1096"/>
      <c r="R4138" s="1096"/>
      <c r="S4138" s="1091"/>
    </row>
    <row r="4139" spans="1:19" x14ac:dyDescent="0.3">
      <c r="A4139" s="1090">
        <v>4134</v>
      </c>
      <c r="B4139" s="1091"/>
      <c r="C4139" s="1091"/>
      <c r="D4139" s="1097"/>
      <c r="E4139" s="1093">
        <f t="shared" si="257"/>
        <v>0</v>
      </c>
      <c r="F4139" s="1094">
        <f t="shared" si="258"/>
        <v>0</v>
      </c>
      <c r="G4139" s="1095">
        <f t="shared" si="259"/>
        <v>0</v>
      </c>
      <c r="H4139" s="1090" t="str">
        <f t="shared" ca="1" si="260"/>
        <v/>
      </c>
      <c r="I4139" s="1109"/>
      <c r="J4139" s="1109"/>
      <c r="K4139" s="1112"/>
      <c r="L4139" s="1091"/>
      <c r="M4139" s="1091"/>
      <c r="N4139" s="1091"/>
      <c r="O4139" s="1091"/>
      <c r="P4139" s="1096"/>
      <c r="Q4139" s="1096"/>
      <c r="R4139" s="1096"/>
      <c r="S4139" s="1091"/>
    </row>
    <row r="4140" spans="1:19" x14ac:dyDescent="0.3">
      <c r="A4140" s="1090">
        <v>4135</v>
      </c>
      <c r="B4140" s="1091"/>
      <c r="C4140" s="1091"/>
      <c r="D4140" s="1097"/>
      <c r="E4140" s="1093">
        <f t="shared" si="257"/>
        <v>0</v>
      </c>
      <c r="F4140" s="1094">
        <f t="shared" si="258"/>
        <v>0</v>
      </c>
      <c r="G4140" s="1095">
        <f t="shared" si="259"/>
        <v>0</v>
      </c>
      <c r="H4140" s="1090" t="str">
        <f t="shared" ca="1" si="260"/>
        <v/>
      </c>
      <c r="I4140" s="1109"/>
      <c r="J4140" s="1109"/>
      <c r="K4140" s="1112"/>
      <c r="L4140" s="1091"/>
      <c r="M4140" s="1091"/>
      <c r="N4140" s="1091"/>
      <c r="O4140" s="1091"/>
      <c r="P4140" s="1096"/>
      <c r="Q4140" s="1096"/>
      <c r="R4140" s="1096"/>
      <c r="S4140" s="1091"/>
    </row>
    <row r="4141" spans="1:19" x14ac:dyDescent="0.3">
      <c r="A4141" s="1090">
        <v>4136</v>
      </c>
      <c r="B4141" s="1091"/>
      <c r="C4141" s="1091"/>
      <c r="D4141" s="1097"/>
      <c r="E4141" s="1093">
        <f t="shared" si="257"/>
        <v>0</v>
      </c>
      <c r="F4141" s="1094">
        <f t="shared" si="258"/>
        <v>0</v>
      </c>
      <c r="G4141" s="1095">
        <f t="shared" si="259"/>
        <v>0</v>
      </c>
      <c r="H4141" s="1090" t="str">
        <f t="shared" ca="1" si="260"/>
        <v/>
      </c>
      <c r="I4141" s="1109"/>
      <c r="J4141" s="1109"/>
      <c r="K4141" s="1112"/>
      <c r="L4141" s="1091"/>
      <c r="M4141" s="1091"/>
      <c r="N4141" s="1091"/>
      <c r="O4141" s="1091"/>
      <c r="P4141" s="1096"/>
      <c r="Q4141" s="1096"/>
      <c r="R4141" s="1096"/>
      <c r="S4141" s="1091"/>
    </row>
    <row r="4142" spans="1:19" x14ac:dyDescent="0.3">
      <c r="A4142" s="1090">
        <v>4137</v>
      </c>
      <c r="B4142" s="1091"/>
      <c r="C4142" s="1091"/>
      <c r="D4142" s="1097"/>
      <c r="E4142" s="1093">
        <f t="shared" si="257"/>
        <v>0</v>
      </c>
      <c r="F4142" s="1094">
        <f t="shared" si="258"/>
        <v>0</v>
      </c>
      <c r="G4142" s="1095">
        <f t="shared" si="259"/>
        <v>0</v>
      </c>
      <c r="H4142" s="1090" t="str">
        <f t="shared" ca="1" si="260"/>
        <v/>
      </c>
      <c r="I4142" s="1109"/>
      <c r="J4142" s="1109"/>
      <c r="K4142" s="1112"/>
      <c r="L4142" s="1091"/>
      <c r="M4142" s="1091"/>
      <c r="N4142" s="1091"/>
      <c r="O4142" s="1091"/>
      <c r="P4142" s="1096"/>
      <c r="Q4142" s="1096"/>
      <c r="R4142" s="1096"/>
      <c r="S4142" s="1091"/>
    </row>
    <row r="4143" spans="1:19" x14ac:dyDescent="0.3">
      <c r="A4143" s="1090">
        <v>4138</v>
      </c>
      <c r="B4143" s="1091"/>
      <c r="C4143" s="1091"/>
      <c r="D4143" s="1097"/>
      <c r="E4143" s="1093">
        <f t="shared" si="257"/>
        <v>0</v>
      </c>
      <c r="F4143" s="1094">
        <f t="shared" si="258"/>
        <v>0</v>
      </c>
      <c r="G4143" s="1095">
        <f t="shared" si="259"/>
        <v>0</v>
      </c>
      <c r="H4143" s="1090" t="str">
        <f t="shared" ca="1" si="260"/>
        <v/>
      </c>
      <c r="I4143" s="1109"/>
      <c r="J4143" s="1109"/>
      <c r="K4143" s="1112"/>
      <c r="L4143" s="1091"/>
      <c r="M4143" s="1091"/>
      <c r="N4143" s="1091"/>
      <c r="O4143" s="1091"/>
      <c r="P4143" s="1096"/>
      <c r="Q4143" s="1096"/>
      <c r="R4143" s="1096"/>
      <c r="S4143" s="1091"/>
    </row>
    <row r="4144" spans="1:19" x14ac:dyDescent="0.3">
      <c r="A4144" s="1090">
        <v>4139</v>
      </c>
      <c r="B4144" s="1091"/>
      <c r="C4144" s="1091"/>
      <c r="D4144" s="1097"/>
      <c r="E4144" s="1093">
        <f t="shared" si="257"/>
        <v>0</v>
      </c>
      <c r="F4144" s="1094">
        <f t="shared" si="258"/>
        <v>0</v>
      </c>
      <c r="G4144" s="1095">
        <f t="shared" si="259"/>
        <v>0</v>
      </c>
      <c r="H4144" s="1090" t="str">
        <f t="shared" ca="1" si="260"/>
        <v/>
      </c>
      <c r="I4144" s="1109"/>
      <c r="J4144" s="1109"/>
      <c r="K4144" s="1112"/>
      <c r="L4144" s="1091"/>
      <c r="M4144" s="1091"/>
      <c r="N4144" s="1091"/>
      <c r="O4144" s="1091"/>
      <c r="P4144" s="1096"/>
      <c r="Q4144" s="1096"/>
      <c r="R4144" s="1096"/>
      <c r="S4144" s="1091"/>
    </row>
    <row r="4145" spans="1:19" x14ac:dyDescent="0.3">
      <c r="A4145" s="1090">
        <v>4140</v>
      </c>
      <c r="B4145" s="1091"/>
      <c r="C4145" s="1091"/>
      <c r="D4145" s="1097"/>
      <c r="E4145" s="1093">
        <f t="shared" si="257"/>
        <v>0</v>
      </c>
      <c r="F4145" s="1094">
        <f t="shared" si="258"/>
        <v>0</v>
      </c>
      <c r="G4145" s="1095">
        <f t="shared" si="259"/>
        <v>0</v>
      </c>
      <c r="H4145" s="1090" t="str">
        <f t="shared" ca="1" si="260"/>
        <v/>
      </c>
      <c r="I4145" s="1109"/>
      <c r="J4145" s="1109"/>
      <c r="K4145" s="1112"/>
      <c r="L4145" s="1091"/>
      <c r="M4145" s="1091"/>
      <c r="N4145" s="1091"/>
      <c r="O4145" s="1091"/>
      <c r="P4145" s="1096"/>
      <c r="Q4145" s="1096"/>
      <c r="R4145" s="1096"/>
      <c r="S4145" s="1091"/>
    </row>
    <row r="4146" spans="1:19" x14ac:dyDescent="0.3">
      <c r="A4146" s="1090">
        <v>4141</v>
      </c>
      <c r="B4146" s="1091"/>
      <c r="C4146" s="1091"/>
      <c r="D4146" s="1097"/>
      <c r="E4146" s="1093">
        <f t="shared" si="257"/>
        <v>0</v>
      </c>
      <c r="F4146" s="1094">
        <f t="shared" si="258"/>
        <v>0</v>
      </c>
      <c r="G4146" s="1095">
        <f t="shared" si="259"/>
        <v>0</v>
      </c>
      <c r="H4146" s="1090" t="str">
        <f t="shared" ca="1" si="260"/>
        <v/>
      </c>
      <c r="I4146" s="1109"/>
      <c r="J4146" s="1109"/>
      <c r="K4146" s="1112"/>
      <c r="L4146" s="1091"/>
      <c r="M4146" s="1091"/>
      <c r="N4146" s="1091"/>
      <c r="O4146" s="1091"/>
      <c r="P4146" s="1096"/>
      <c r="Q4146" s="1096"/>
      <c r="R4146" s="1096"/>
      <c r="S4146" s="1091"/>
    </row>
    <row r="4147" spans="1:19" x14ac:dyDescent="0.3">
      <c r="A4147" s="1090">
        <v>4142</v>
      </c>
      <c r="B4147" s="1091"/>
      <c r="C4147" s="1091"/>
      <c r="D4147" s="1097"/>
      <c r="E4147" s="1093">
        <f t="shared" si="257"/>
        <v>0</v>
      </c>
      <c r="F4147" s="1094">
        <f t="shared" si="258"/>
        <v>0</v>
      </c>
      <c r="G4147" s="1095">
        <f t="shared" si="259"/>
        <v>0</v>
      </c>
      <c r="H4147" s="1090" t="str">
        <f t="shared" ca="1" si="260"/>
        <v/>
      </c>
      <c r="I4147" s="1109"/>
      <c r="J4147" s="1109"/>
      <c r="K4147" s="1112"/>
      <c r="L4147" s="1091"/>
      <c r="M4147" s="1091"/>
      <c r="N4147" s="1091"/>
      <c r="O4147" s="1091"/>
      <c r="P4147" s="1096"/>
      <c r="Q4147" s="1096"/>
      <c r="R4147" s="1096"/>
      <c r="S4147" s="1091"/>
    </row>
    <row r="4148" spans="1:19" x14ac:dyDescent="0.3">
      <c r="A4148" s="1090">
        <v>4143</v>
      </c>
      <c r="B4148" s="1091"/>
      <c r="C4148" s="1091"/>
      <c r="D4148" s="1097"/>
      <c r="E4148" s="1093">
        <f t="shared" si="257"/>
        <v>0</v>
      </c>
      <c r="F4148" s="1094">
        <f t="shared" si="258"/>
        <v>0</v>
      </c>
      <c r="G4148" s="1095">
        <f t="shared" si="259"/>
        <v>0</v>
      </c>
      <c r="H4148" s="1090" t="str">
        <f t="shared" ca="1" si="260"/>
        <v/>
      </c>
      <c r="I4148" s="1109"/>
      <c r="J4148" s="1109"/>
      <c r="K4148" s="1112"/>
      <c r="L4148" s="1091"/>
      <c r="M4148" s="1091"/>
      <c r="N4148" s="1091"/>
      <c r="O4148" s="1091"/>
      <c r="P4148" s="1096"/>
      <c r="Q4148" s="1096"/>
      <c r="R4148" s="1096"/>
      <c r="S4148" s="1091"/>
    </row>
    <row r="4149" spans="1:19" x14ac:dyDescent="0.3">
      <c r="A4149" s="1090">
        <v>4144</v>
      </c>
      <c r="B4149" s="1091"/>
      <c r="C4149" s="1091"/>
      <c r="D4149" s="1097"/>
      <c r="E4149" s="1093">
        <f t="shared" si="257"/>
        <v>0</v>
      </c>
      <c r="F4149" s="1094">
        <f t="shared" si="258"/>
        <v>0</v>
      </c>
      <c r="G4149" s="1095">
        <f t="shared" si="259"/>
        <v>0</v>
      </c>
      <c r="H4149" s="1090" t="str">
        <f t="shared" ca="1" si="260"/>
        <v/>
      </c>
      <c r="I4149" s="1109"/>
      <c r="J4149" s="1109"/>
      <c r="K4149" s="1112"/>
      <c r="L4149" s="1091"/>
      <c r="M4149" s="1091"/>
      <c r="N4149" s="1091"/>
      <c r="O4149" s="1091"/>
      <c r="P4149" s="1096"/>
      <c r="Q4149" s="1096"/>
      <c r="R4149" s="1096"/>
      <c r="S4149" s="1091"/>
    </row>
    <row r="4150" spans="1:19" x14ac:dyDescent="0.3">
      <c r="A4150" s="1090">
        <v>4145</v>
      </c>
      <c r="B4150" s="1091"/>
      <c r="C4150" s="1091"/>
      <c r="D4150" s="1097"/>
      <c r="E4150" s="1093">
        <f t="shared" si="257"/>
        <v>0</v>
      </c>
      <c r="F4150" s="1094">
        <f t="shared" si="258"/>
        <v>0</v>
      </c>
      <c r="G4150" s="1095">
        <f t="shared" si="259"/>
        <v>0</v>
      </c>
      <c r="H4150" s="1090" t="str">
        <f t="shared" ca="1" si="260"/>
        <v/>
      </c>
      <c r="I4150" s="1109"/>
      <c r="J4150" s="1109"/>
      <c r="K4150" s="1112"/>
      <c r="L4150" s="1091"/>
      <c r="M4150" s="1091"/>
      <c r="N4150" s="1091"/>
      <c r="O4150" s="1091"/>
      <c r="P4150" s="1096"/>
      <c r="Q4150" s="1096"/>
      <c r="R4150" s="1096"/>
      <c r="S4150" s="1091"/>
    </row>
    <row r="4151" spans="1:19" x14ac:dyDescent="0.3">
      <c r="A4151" s="1090">
        <v>4146</v>
      </c>
      <c r="B4151" s="1091"/>
      <c r="C4151" s="1091"/>
      <c r="D4151" s="1097"/>
      <c r="E4151" s="1093">
        <f t="shared" si="257"/>
        <v>0</v>
      </c>
      <c r="F4151" s="1094">
        <f t="shared" si="258"/>
        <v>0</v>
      </c>
      <c r="G4151" s="1095">
        <f t="shared" si="259"/>
        <v>0</v>
      </c>
      <c r="H4151" s="1090" t="str">
        <f t="shared" ca="1" si="260"/>
        <v/>
      </c>
      <c r="I4151" s="1109"/>
      <c r="J4151" s="1109"/>
      <c r="K4151" s="1112"/>
      <c r="L4151" s="1091"/>
      <c r="M4151" s="1091"/>
      <c r="N4151" s="1091"/>
      <c r="O4151" s="1091"/>
      <c r="P4151" s="1096"/>
      <c r="Q4151" s="1096"/>
      <c r="R4151" s="1096"/>
      <c r="S4151" s="1091"/>
    </row>
    <row r="4152" spans="1:19" x14ac:dyDescent="0.3">
      <c r="A4152" s="1090">
        <v>4147</v>
      </c>
      <c r="B4152" s="1091"/>
      <c r="C4152" s="1091"/>
      <c r="D4152" s="1097"/>
      <c r="E4152" s="1093">
        <f t="shared" si="257"/>
        <v>0</v>
      </c>
      <c r="F4152" s="1094">
        <f t="shared" si="258"/>
        <v>0</v>
      </c>
      <c r="G4152" s="1095">
        <f t="shared" si="259"/>
        <v>0</v>
      </c>
      <c r="H4152" s="1090" t="str">
        <f t="shared" ca="1" si="260"/>
        <v/>
      </c>
      <c r="I4152" s="1109"/>
      <c r="J4152" s="1109"/>
      <c r="K4152" s="1112"/>
      <c r="L4152" s="1091"/>
      <c r="M4152" s="1091"/>
      <c r="N4152" s="1091"/>
      <c r="O4152" s="1091"/>
      <c r="P4152" s="1096"/>
      <c r="Q4152" s="1096"/>
      <c r="R4152" s="1096"/>
      <c r="S4152" s="1091"/>
    </row>
    <row r="4153" spans="1:19" x14ac:dyDescent="0.3">
      <c r="A4153" s="1090">
        <v>4148</v>
      </c>
      <c r="B4153" s="1091"/>
      <c r="C4153" s="1091"/>
      <c r="D4153" s="1097"/>
      <c r="E4153" s="1093">
        <f t="shared" si="257"/>
        <v>0</v>
      </c>
      <c r="F4153" s="1094">
        <f t="shared" si="258"/>
        <v>0</v>
      </c>
      <c r="G4153" s="1095">
        <f t="shared" si="259"/>
        <v>0</v>
      </c>
      <c r="H4153" s="1090" t="str">
        <f t="shared" ca="1" si="260"/>
        <v/>
      </c>
      <c r="I4153" s="1109"/>
      <c r="J4153" s="1109"/>
      <c r="K4153" s="1112"/>
      <c r="L4153" s="1091"/>
      <c r="M4153" s="1091"/>
      <c r="N4153" s="1091"/>
      <c r="O4153" s="1091"/>
      <c r="P4153" s="1096"/>
      <c r="Q4153" s="1096"/>
      <c r="R4153" s="1096"/>
      <c r="S4153" s="1091"/>
    </row>
    <row r="4154" spans="1:19" x14ac:dyDescent="0.3">
      <c r="A4154" s="1090">
        <v>4149</v>
      </c>
      <c r="B4154" s="1091"/>
      <c r="C4154" s="1091"/>
      <c r="D4154" s="1097"/>
      <c r="E4154" s="1093">
        <f t="shared" si="257"/>
        <v>0</v>
      </c>
      <c r="F4154" s="1094">
        <f t="shared" si="258"/>
        <v>0</v>
      </c>
      <c r="G4154" s="1095">
        <f t="shared" si="259"/>
        <v>0</v>
      </c>
      <c r="H4154" s="1090" t="str">
        <f t="shared" ca="1" si="260"/>
        <v/>
      </c>
      <c r="I4154" s="1109"/>
      <c r="J4154" s="1109"/>
      <c r="K4154" s="1112"/>
      <c r="L4154" s="1091"/>
      <c r="M4154" s="1091"/>
      <c r="N4154" s="1091"/>
      <c r="O4154" s="1091"/>
      <c r="P4154" s="1096"/>
      <c r="Q4154" s="1096"/>
      <c r="R4154" s="1096"/>
      <c r="S4154" s="1091"/>
    </row>
    <row r="4155" spans="1:19" x14ac:dyDescent="0.3">
      <c r="A4155" s="1090">
        <v>4150</v>
      </c>
      <c r="B4155" s="1091"/>
      <c r="C4155" s="1091"/>
      <c r="D4155" s="1097"/>
      <c r="E4155" s="1093">
        <f t="shared" si="257"/>
        <v>0</v>
      </c>
      <c r="F4155" s="1094">
        <f t="shared" si="258"/>
        <v>0</v>
      </c>
      <c r="G4155" s="1095">
        <f t="shared" si="259"/>
        <v>0</v>
      </c>
      <c r="H4155" s="1090" t="str">
        <f t="shared" ca="1" si="260"/>
        <v/>
      </c>
      <c r="I4155" s="1109"/>
      <c r="J4155" s="1109"/>
      <c r="K4155" s="1112"/>
      <c r="L4155" s="1091"/>
      <c r="M4155" s="1091"/>
      <c r="N4155" s="1091"/>
      <c r="O4155" s="1091"/>
      <c r="P4155" s="1096"/>
      <c r="Q4155" s="1096"/>
      <c r="R4155" s="1096"/>
      <c r="S4155" s="1091"/>
    </row>
    <row r="4156" spans="1:19" x14ac:dyDescent="0.3">
      <c r="A4156" s="1090">
        <v>4151</v>
      </c>
      <c r="B4156" s="1091"/>
      <c r="C4156" s="1091"/>
      <c r="D4156" s="1097"/>
      <c r="E4156" s="1093">
        <f t="shared" si="257"/>
        <v>0</v>
      </c>
      <c r="F4156" s="1094">
        <f t="shared" si="258"/>
        <v>0</v>
      </c>
      <c r="G4156" s="1095">
        <f t="shared" si="259"/>
        <v>0</v>
      </c>
      <c r="H4156" s="1090" t="str">
        <f t="shared" ca="1" si="260"/>
        <v/>
      </c>
      <c r="I4156" s="1109"/>
      <c r="J4156" s="1109"/>
      <c r="K4156" s="1112"/>
      <c r="L4156" s="1091"/>
      <c r="M4156" s="1091"/>
      <c r="N4156" s="1091"/>
      <c r="O4156" s="1091"/>
      <c r="P4156" s="1096"/>
      <c r="Q4156" s="1096"/>
      <c r="R4156" s="1096"/>
      <c r="S4156" s="1091"/>
    </row>
    <row r="4157" spans="1:19" x14ac:dyDescent="0.3">
      <c r="A4157" s="1090">
        <v>4152</v>
      </c>
      <c r="B4157" s="1091"/>
      <c r="C4157" s="1091"/>
      <c r="D4157" s="1097"/>
      <c r="E4157" s="1093">
        <f t="shared" si="257"/>
        <v>0</v>
      </c>
      <c r="F4157" s="1094">
        <f t="shared" si="258"/>
        <v>0</v>
      </c>
      <c r="G4157" s="1095">
        <f t="shared" si="259"/>
        <v>0</v>
      </c>
      <c r="H4157" s="1090" t="str">
        <f t="shared" ca="1" si="260"/>
        <v/>
      </c>
      <c r="I4157" s="1109"/>
      <c r="J4157" s="1109"/>
      <c r="K4157" s="1112"/>
      <c r="L4157" s="1091"/>
      <c r="M4157" s="1091"/>
      <c r="N4157" s="1091"/>
      <c r="O4157" s="1091"/>
      <c r="P4157" s="1096"/>
      <c r="Q4157" s="1096"/>
      <c r="R4157" s="1096"/>
      <c r="S4157" s="1091"/>
    </row>
    <row r="4158" spans="1:19" x14ac:dyDescent="0.3">
      <c r="A4158" s="1090">
        <v>4153</v>
      </c>
      <c r="B4158" s="1091"/>
      <c r="C4158" s="1091"/>
      <c r="D4158" s="1097"/>
      <c r="E4158" s="1093">
        <f t="shared" si="257"/>
        <v>0</v>
      </c>
      <c r="F4158" s="1094">
        <f t="shared" si="258"/>
        <v>0</v>
      </c>
      <c r="G4158" s="1095">
        <f t="shared" si="259"/>
        <v>0</v>
      </c>
      <c r="H4158" s="1090" t="str">
        <f t="shared" ca="1" si="260"/>
        <v/>
      </c>
      <c r="I4158" s="1109"/>
      <c r="J4158" s="1109"/>
      <c r="K4158" s="1112"/>
      <c r="L4158" s="1091"/>
      <c r="M4158" s="1091"/>
      <c r="N4158" s="1091"/>
      <c r="O4158" s="1091"/>
      <c r="P4158" s="1096"/>
      <c r="Q4158" s="1096"/>
      <c r="R4158" s="1096"/>
      <c r="S4158" s="1091"/>
    </row>
    <row r="4159" spans="1:19" x14ac:dyDescent="0.3">
      <c r="A4159" s="1090">
        <v>4154</v>
      </c>
      <c r="B4159" s="1091"/>
      <c r="C4159" s="1091"/>
      <c r="D4159" s="1097"/>
      <c r="E4159" s="1093">
        <f t="shared" si="257"/>
        <v>0</v>
      </c>
      <c r="F4159" s="1094">
        <f t="shared" si="258"/>
        <v>0</v>
      </c>
      <c r="G4159" s="1095">
        <f t="shared" si="259"/>
        <v>0</v>
      </c>
      <c r="H4159" s="1090" t="str">
        <f t="shared" ca="1" si="260"/>
        <v/>
      </c>
      <c r="I4159" s="1109"/>
      <c r="J4159" s="1109"/>
      <c r="K4159" s="1112"/>
      <c r="L4159" s="1091"/>
      <c r="M4159" s="1091"/>
      <c r="N4159" s="1091"/>
      <c r="O4159" s="1091"/>
      <c r="P4159" s="1096"/>
      <c r="Q4159" s="1096"/>
      <c r="R4159" s="1096"/>
      <c r="S4159" s="1091"/>
    </row>
    <row r="4160" spans="1:19" x14ac:dyDescent="0.3">
      <c r="A4160" s="1090">
        <v>4155</v>
      </c>
      <c r="B4160" s="1091"/>
      <c r="C4160" s="1091"/>
      <c r="D4160" s="1097"/>
      <c r="E4160" s="1093">
        <f t="shared" si="257"/>
        <v>0</v>
      </c>
      <c r="F4160" s="1094">
        <f t="shared" si="258"/>
        <v>0</v>
      </c>
      <c r="G4160" s="1095">
        <f t="shared" si="259"/>
        <v>0</v>
      </c>
      <c r="H4160" s="1090" t="str">
        <f t="shared" ca="1" si="260"/>
        <v/>
      </c>
      <c r="I4160" s="1109"/>
      <c r="J4160" s="1109"/>
      <c r="K4160" s="1112"/>
      <c r="L4160" s="1091"/>
      <c r="M4160" s="1091"/>
      <c r="N4160" s="1091"/>
      <c r="O4160" s="1091"/>
      <c r="P4160" s="1096"/>
      <c r="Q4160" s="1096"/>
      <c r="R4160" s="1096"/>
      <c r="S4160" s="1091"/>
    </row>
    <row r="4161" spans="1:19" x14ac:dyDescent="0.3">
      <c r="A4161" s="1090">
        <v>4156</v>
      </c>
      <c r="B4161" s="1091"/>
      <c r="C4161" s="1091"/>
      <c r="D4161" s="1097"/>
      <c r="E4161" s="1093">
        <f t="shared" si="257"/>
        <v>0</v>
      </c>
      <c r="F4161" s="1094">
        <f t="shared" si="258"/>
        <v>0</v>
      </c>
      <c r="G4161" s="1095">
        <f t="shared" si="259"/>
        <v>0</v>
      </c>
      <c r="H4161" s="1090" t="str">
        <f t="shared" ca="1" si="260"/>
        <v/>
      </c>
      <c r="I4161" s="1109"/>
      <c r="J4161" s="1109"/>
      <c r="K4161" s="1112"/>
      <c r="L4161" s="1091"/>
      <c r="M4161" s="1091"/>
      <c r="N4161" s="1091"/>
      <c r="O4161" s="1091"/>
      <c r="P4161" s="1096"/>
      <c r="Q4161" s="1096"/>
      <c r="R4161" s="1096"/>
      <c r="S4161" s="1091"/>
    </row>
    <row r="4162" spans="1:19" x14ac:dyDescent="0.3">
      <c r="A4162" s="1090">
        <v>4157</v>
      </c>
      <c r="B4162" s="1091"/>
      <c r="C4162" s="1091"/>
      <c r="D4162" s="1097"/>
      <c r="E4162" s="1093">
        <f t="shared" si="257"/>
        <v>0</v>
      </c>
      <c r="F4162" s="1094">
        <f t="shared" si="258"/>
        <v>0</v>
      </c>
      <c r="G4162" s="1095">
        <f t="shared" si="259"/>
        <v>0</v>
      </c>
      <c r="H4162" s="1090" t="str">
        <f t="shared" ca="1" si="260"/>
        <v/>
      </c>
      <c r="I4162" s="1109"/>
      <c r="J4162" s="1109"/>
      <c r="K4162" s="1112"/>
      <c r="L4162" s="1091"/>
      <c r="M4162" s="1091"/>
      <c r="N4162" s="1091"/>
      <c r="O4162" s="1091"/>
      <c r="P4162" s="1096"/>
      <c r="Q4162" s="1096"/>
      <c r="R4162" s="1096"/>
      <c r="S4162" s="1091"/>
    </row>
    <row r="4163" spans="1:19" x14ac:dyDescent="0.3">
      <c r="A4163" s="1090">
        <v>4158</v>
      </c>
      <c r="B4163" s="1091"/>
      <c r="C4163" s="1091"/>
      <c r="D4163" s="1097"/>
      <c r="E4163" s="1093">
        <f t="shared" si="257"/>
        <v>0</v>
      </c>
      <c r="F4163" s="1094">
        <f t="shared" si="258"/>
        <v>0</v>
      </c>
      <c r="G4163" s="1095">
        <f t="shared" si="259"/>
        <v>0</v>
      </c>
      <c r="H4163" s="1090" t="str">
        <f t="shared" ca="1" si="260"/>
        <v/>
      </c>
      <c r="I4163" s="1109"/>
      <c r="J4163" s="1109"/>
      <c r="K4163" s="1112"/>
      <c r="L4163" s="1091"/>
      <c r="M4163" s="1091"/>
      <c r="N4163" s="1091"/>
      <c r="O4163" s="1091"/>
      <c r="P4163" s="1096"/>
      <c r="Q4163" s="1096"/>
      <c r="R4163" s="1096"/>
      <c r="S4163" s="1091"/>
    </row>
    <row r="4164" spans="1:19" x14ac:dyDescent="0.3">
      <c r="A4164" s="1090">
        <v>4159</v>
      </c>
      <c r="B4164" s="1091"/>
      <c r="C4164" s="1091"/>
      <c r="D4164" s="1097"/>
      <c r="E4164" s="1093">
        <f t="shared" si="257"/>
        <v>0</v>
      </c>
      <c r="F4164" s="1094">
        <f t="shared" si="258"/>
        <v>0</v>
      </c>
      <c r="G4164" s="1095">
        <f t="shared" si="259"/>
        <v>0</v>
      </c>
      <c r="H4164" s="1090" t="str">
        <f t="shared" ca="1" si="260"/>
        <v/>
      </c>
      <c r="I4164" s="1109"/>
      <c r="J4164" s="1109"/>
      <c r="K4164" s="1112"/>
      <c r="L4164" s="1091"/>
      <c r="M4164" s="1091"/>
      <c r="N4164" s="1091"/>
      <c r="O4164" s="1091"/>
      <c r="P4164" s="1096"/>
      <c r="Q4164" s="1096"/>
      <c r="R4164" s="1096"/>
      <c r="S4164" s="1091"/>
    </row>
    <row r="4165" spans="1:19" x14ac:dyDescent="0.3">
      <c r="A4165" s="1090">
        <v>4160</v>
      </c>
      <c r="B4165" s="1091"/>
      <c r="C4165" s="1091"/>
      <c r="D4165" s="1097"/>
      <c r="E4165" s="1093">
        <f t="shared" si="257"/>
        <v>0</v>
      </c>
      <c r="F4165" s="1094">
        <f t="shared" si="258"/>
        <v>0</v>
      </c>
      <c r="G4165" s="1095">
        <f t="shared" si="259"/>
        <v>0</v>
      </c>
      <c r="H4165" s="1090" t="str">
        <f t="shared" ca="1" si="260"/>
        <v/>
      </c>
      <c r="I4165" s="1109"/>
      <c r="J4165" s="1109"/>
      <c r="K4165" s="1112"/>
      <c r="L4165" s="1091"/>
      <c r="M4165" s="1091"/>
      <c r="N4165" s="1091"/>
      <c r="O4165" s="1091"/>
      <c r="P4165" s="1096"/>
      <c r="Q4165" s="1096"/>
      <c r="R4165" s="1096"/>
      <c r="S4165" s="1091"/>
    </row>
    <row r="4166" spans="1:19" x14ac:dyDescent="0.3">
      <c r="A4166" s="1090">
        <v>4161</v>
      </c>
      <c r="B4166" s="1091"/>
      <c r="C4166" s="1091"/>
      <c r="D4166" s="1097"/>
      <c r="E4166" s="1093">
        <f t="shared" si="257"/>
        <v>0</v>
      </c>
      <c r="F4166" s="1094">
        <f t="shared" si="258"/>
        <v>0</v>
      </c>
      <c r="G4166" s="1095">
        <f t="shared" si="259"/>
        <v>0</v>
      </c>
      <c r="H4166" s="1090" t="str">
        <f t="shared" ca="1" si="260"/>
        <v/>
      </c>
      <c r="I4166" s="1109"/>
      <c r="J4166" s="1109"/>
      <c r="K4166" s="1112"/>
      <c r="L4166" s="1091"/>
      <c r="M4166" s="1091"/>
      <c r="N4166" s="1091"/>
      <c r="O4166" s="1091"/>
      <c r="P4166" s="1096"/>
      <c r="Q4166" s="1096"/>
      <c r="R4166" s="1096"/>
      <c r="S4166" s="1091"/>
    </row>
    <row r="4167" spans="1:19" x14ac:dyDescent="0.3">
      <c r="A4167" s="1090">
        <v>4162</v>
      </c>
      <c r="B4167" s="1091"/>
      <c r="C4167" s="1091"/>
      <c r="D4167" s="1097"/>
      <c r="E4167" s="1093">
        <f t="shared" ref="E4167:E4230" si="261">D4167</f>
        <v>0</v>
      </c>
      <c r="F4167" s="1094">
        <f t="shared" ref="F4167:F4230" si="262">D4167</f>
        <v>0</v>
      </c>
      <c r="G4167" s="1095">
        <f t="shared" ref="G4167:G4230" si="263">D4167</f>
        <v>0</v>
      </c>
      <c r="H4167" s="1090" t="str">
        <f t="shared" ref="H4167:H4230" ca="1" si="264">IF(ISBLANK(D4167),"",DATEDIF(G4167,TODAY(),"y"))</f>
        <v/>
      </c>
      <c r="I4167" s="1109"/>
      <c r="J4167" s="1109"/>
      <c r="K4167" s="1112"/>
      <c r="L4167" s="1091"/>
      <c r="M4167" s="1091"/>
      <c r="N4167" s="1091"/>
      <c r="O4167" s="1091"/>
      <c r="P4167" s="1096"/>
      <c r="Q4167" s="1096"/>
      <c r="R4167" s="1096"/>
      <c r="S4167" s="1091"/>
    </row>
    <row r="4168" spans="1:19" x14ac:dyDescent="0.3">
      <c r="A4168" s="1090">
        <v>4163</v>
      </c>
      <c r="B4168" s="1091"/>
      <c r="C4168" s="1091"/>
      <c r="D4168" s="1097"/>
      <c r="E4168" s="1093">
        <f t="shared" si="261"/>
        <v>0</v>
      </c>
      <c r="F4168" s="1094">
        <f t="shared" si="262"/>
        <v>0</v>
      </c>
      <c r="G4168" s="1095">
        <f t="shared" si="263"/>
        <v>0</v>
      </c>
      <c r="H4168" s="1090" t="str">
        <f t="shared" ca="1" si="264"/>
        <v/>
      </c>
      <c r="I4168" s="1109"/>
      <c r="J4168" s="1109"/>
      <c r="K4168" s="1112"/>
      <c r="L4168" s="1091"/>
      <c r="M4168" s="1091"/>
      <c r="N4168" s="1091"/>
      <c r="O4168" s="1091"/>
      <c r="P4168" s="1096"/>
      <c r="Q4168" s="1096"/>
      <c r="R4168" s="1096"/>
      <c r="S4168" s="1091"/>
    </row>
    <row r="4169" spans="1:19" x14ac:dyDescent="0.3">
      <c r="A4169" s="1090">
        <v>4164</v>
      </c>
      <c r="B4169" s="1091"/>
      <c r="C4169" s="1091"/>
      <c r="D4169" s="1097"/>
      <c r="E4169" s="1093">
        <f t="shared" si="261"/>
        <v>0</v>
      </c>
      <c r="F4169" s="1094">
        <f t="shared" si="262"/>
        <v>0</v>
      </c>
      <c r="G4169" s="1095">
        <f t="shared" si="263"/>
        <v>0</v>
      </c>
      <c r="H4169" s="1090" t="str">
        <f t="shared" ca="1" si="264"/>
        <v/>
      </c>
      <c r="I4169" s="1109"/>
      <c r="J4169" s="1109"/>
      <c r="K4169" s="1112"/>
      <c r="L4169" s="1091"/>
      <c r="M4169" s="1091"/>
      <c r="N4169" s="1091"/>
      <c r="O4169" s="1091"/>
      <c r="P4169" s="1096"/>
      <c r="Q4169" s="1096"/>
      <c r="R4169" s="1096"/>
      <c r="S4169" s="1091"/>
    </row>
    <row r="4170" spans="1:19" x14ac:dyDescent="0.3">
      <c r="A4170" s="1090">
        <v>4165</v>
      </c>
      <c r="B4170" s="1091"/>
      <c r="C4170" s="1091"/>
      <c r="D4170" s="1097"/>
      <c r="E4170" s="1093">
        <f t="shared" si="261"/>
        <v>0</v>
      </c>
      <c r="F4170" s="1094">
        <f t="shared" si="262"/>
        <v>0</v>
      </c>
      <c r="G4170" s="1095">
        <f t="shared" si="263"/>
        <v>0</v>
      </c>
      <c r="H4170" s="1090" t="str">
        <f t="shared" ca="1" si="264"/>
        <v/>
      </c>
      <c r="I4170" s="1109"/>
      <c r="J4170" s="1109"/>
      <c r="K4170" s="1112"/>
      <c r="L4170" s="1091"/>
      <c r="M4170" s="1091"/>
      <c r="N4170" s="1091"/>
      <c r="O4170" s="1091"/>
      <c r="P4170" s="1096"/>
      <c r="Q4170" s="1096"/>
      <c r="R4170" s="1096"/>
      <c r="S4170" s="1091"/>
    </row>
    <row r="4171" spans="1:19" x14ac:dyDescent="0.3">
      <c r="A4171" s="1090">
        <v>4166</v>
      </c>
      <c r="B4171" s="1091"/>
      <c r="C4171" s="1091"/>
      <c r="D4171" s="1097"/>
      <c r="E4171" s="1093">
        <f t="shared" si="261"/>
        <v>0</v>
      </c>
      <c r="F4171" s="1094">
        <f t="shared" si="262"/>
        <v>0</v>
      </c>
      <c r="G4171" s="1095">
        <f t="shared" si="263"/>
        <v>0</v>
      </c>
      <c r="H4171" s="1090" t="str">
        <f t="shared" ca="1" si="264"/>
        <v/>
      </c>
      <c r="I4171" s="1109"/>
      <c r="J4171" s="1109"/>
      <c r="K4171" s="1112"/>
      <c r="L4171" s="1091"/>
      <c r="M4171" s="1091"/>
      <c r="N4171" s="1091"/>
      <c r="O4171" s="1091"/>
      <c r="P4171" s="1096"/>
      <c r="Q4171" s="1096"/>
      <c r="R4171" s="1096"/>
      <c r="S4171" s="1091"/>
    </row>
    <row r="4172" spans="1:19" x14ac:dyDescent="0.3">
      <c r="A4172" s="1090">
        <v>4167</v>
      </c>
      <c r="B4172" s="1091"/>
      <c r="C4172" s="1091"/>
      <c r="D4172" s="1097"/>
      <c r="E4172" s="1093">
        <f t="shared" si="261"/>
        <v>0</v>
      </c>
      <c r="F4172" s="1094">
        <f t="shared" si="262"/>
        <v>0</v>
      </c>
      <c r="G4172" s="1095">
        <f t="shared" si="263"/>
        <v>0</v>
      </c>
      <c r="H4172" s="1090" t="str">
        <f t="shared" ca="1" si="264"/>
        <v/>
      </c>
      <c r="I4172" s="1109"/>
      <c r="J4172" s="1109"/>
      <c r="K4172" s="1112"/>
      <c r="L4172" s="1091"/>
      <c r="M4172" s="1091"/>
      <c r="N4172" s="1091"/>
      <c r="O4172" s="1091"/>
      <c r="P4172" s="1096"/>
      <c r="Q4172" s="1096"/>
      <c r="R4172" s="1096"/>
      <c r="S4172" s="1091"/>
    </row>
    <row r="4173" spans="1:19" x14ac:dyDescent="0.3">
      <c r="A4173" s="1090">
        <v>4168</v>
      </c>
      <c r="B4173" s="1091"/>
      <c r="C4173" s="1091"/>
      <c r="D4173" s="1097"/>
      <c r="E4173" s="1093">
        <f t="shared" si="261"/>
        <v>0</v>
      </c>
      <c r="F4173" s="1094">
        <f t="shared" si="262"/>
        <v>0</v>
      </c>
      <c r="G4173" s="1095">
        <f t="shared" si="263"/>
        <v>0</v>
      </c>
      <c r="H4173" s="1090" t="str">
        <f t="shared" ca="1" si="264"/>
        <v/>
      </c>
      <c r="I4173" s="1109"/>
      <c r="J4173" s="1109"/>
      <c r="K4173" s="1112"/>
      <c r="L4173" s="1091"/>
      <c r="M4173" s="1091"/>
      <c r="N4173" s="1091"/>
      <c r="O4173" s="1091"/>
      <c r="P4173" s="1096"/>
      <c r="Q4173" s="1096"/>
      <c r="R4173" s="1096"/>
      <c r="S4173" s="1091"/>
    </row>
    <row r="4174" spans="1:19" x14ac:dyDescent="0.3">
      <c r="A4174" s="1090">
        <v>4169</v>
      </c>
      <c r="B4174" s="1091"/>
      <c r="C4174" s="1091"/>
      <c r="D4174" s="1097"/>
      <c r="E4174" s="1093">
        <f t="shared" si="261"/>
        <v>0</v>
      </c>
      <c r="F4174" s="1094">
        <f t="shared" si="262"/>
        <v>0</v>
      </c>
      <c r="G4174" s="1095">
        <f t="shared" si="263"/>
        <v>0</v>
      </c>
      <c r="H4174" s="1090" t="str">
        <f t="shared" ca="1" si="264"/>
        <v/>
      </c>
      <c r="I4174" s="1109"/>
      <c r="J4174" s="1109"/>
      <c r="K4174" s="1112"/>
      <c r="L4174" s="1091"/>
      <c r="M4174" s="1091"/>
      <c r="N4174" s="1091"/>
      <c r="O4174" s="1091"/>
      <c r="P4174" s="1096"/>
      <c r="Q4174" s="1096"/>
      <c r="R4174" s="1096"/>
      <c r="S4174" s="1091"/>
    </row>
    <row r="4175" spans="1:19" x14ac:dyDescent="0.3">
      <c r="A4175" s="1090">
        <v>4170</v>
      </c>
      <c r="B4175" s="1091"/>
      <c r="C4175" s="1091"/>
      <c r="D4175" s="1097"/>
      <c r="E4175" s="1093">
        <f t="shared" si="261"/>
        <v>0</v>
      </c>
      <c r="F4175" s="1094">
        <f t="shared" si="262"/>
        <v>0</v>
      </c>
      <c r="G4175" s="1095">
        <f t="shared" si="263"/>
        <v>0</v>
      </c>
      <c r="H4175" s="1090" t="str">
        <f t="shared" ca="1" si="264"/>
        <v/>
      </c>
      <c r="I4175" s="1109"/>
      <c r="J4175" s="1109"/>
      <c r="K4175" s="1112"/>
      <c r="L4175" s="1091"/>
      <c r="M4175" s="1091"/>
      <c r="N4175" s="1091"/>
      <c r="O4175" s="1091"/>
      <c r="P4175" s="1096"/>
      <c r="Q4175" s="1096"/>
      <c r="R4175" s="1096"/>
      <c r="S4175" s="1091"/>
    </row>
    <row r="4176" spans="1:19" x14ac:dyDescent="0.3">
      <c r="A4176" s="1090">
        <v>4171</v>
      </c>
      <c r="B4176" s="1091"/>
      <c r="C4176" s="1091"/>
      <c r="D4176" s="1097"/>
      <c r="E4176" s="1093">
        <f t="shared" si="261"/>
        <v>0</v>
      </c>
      <c r="F4176" s="1094">
        <f t="shared" si="262"/>
        <v>0</v>
      </c>
      <c r="G4176" s="1095">
        <f t="shared" si="263"/>
        <v>0</v>
      </c>
      <c r="H4176" s="1090" t="str">
        <f t="shared" ca="1" si="264"/>
        <v/>
      </c>
      <c r="I4176" s="1109"/>
      <c r="J4176" s="1109"/>
      <c r="K4176" s="1112"/>
      <c r="L4176" s="1091"/>
      <c r="M4176" s="1091"/>
      <c r="N4176" s="1091"/>
      <c r="O4176" s="1091"/>
      <c r="P4176" s="1096"/>
      <c r="Q4176" s="1096"/>
      <c r="R4176" s="1096"/>
      <c r="S4176" s="1091"/>
    </row>
    <row r="4177" spans="1:19" x14ac:dyDescent="0.3">
      <c r="A4177" s="1090">
        <v>4172</v>
      </c>
      <c r="B4177" s="1091"/>
      <c r="C4177" s="1091"/>
      <c r="D4177" s="1097"/>
      <c r="E4177" s="1093">
        <f t="shared" si="261"/>
        <v>0</v>
      </c>
      <c r="F4177" s="1094">
        <f t="shared" si="262"/>
        <v>0</v>
      </c>
      <c r="G4177" s="1095">
        <f t="shared" si="263"/>
        <v>0</v>
      </c>
      <c r="H4177" s="1090" t="str">
        <f t="shared" ca="1" si="264"/>
        <v/>
      </c>
      <c r="I4177" s="1109"/>
      <c r="J4177" s="1109"/>
      <c r="K4177" s="1112"/>
      <c r="L4177" s="1091"/>
      <c r="M4177" s="1091"/>
      <c r="N4177" s="1091"/>
      <c r="O4177" s="1091"/>
      <c r="P4177" s="1096"/>
      <c r="Q4177" s="1096"/>
      <c r="R4177" s="1096"/>
      <c r="S4177" s="1091"/>
    </row>
    <row r="4178" spans="1:19" x14ac:dyDescent="0.3">
      <c r="A4178" s="1090">
        <v>4173</v>
      </c>
      <c r="B4178" s="1091"/>
      <c r="C4178" s="1091"/>
      <c r="D4178" s="1097"/>
      <c r="E4178" s="1093">
        <f t="shared" si="261"/>
        <v>0</v>
      </c>
      <c r="F4178" s="1094">
        <f t="shared" si="262"/>
        <v>0</v>
      </c>
      <c r="G4178" s="1095">
        <f t="shared" si="263"/>
        <v>0</v>
      </c>
      <c r="H4178" s="1090" t="str">
        <f t="shared" ca="1" si="264"/>
        <v/>
      </c>
      <c r="I4178" s="1109"/>
      <c r="J4178" s="1109"/>
      <c r="K4178" s="1112"/>
      <c r="L4178" s="1091"/>
      <c r="M4178" s="1091"/>
      <c r="N4178" s="1091"/>
      <c r="O4178" s="1091"/>
      <c r="P4178" s="1096"/>
      <c r="Q4178" s="1096"/>
      <c r="R4178" s="1096"/>
      <c r="S4178" s="1091"/>
    </row>
    <row r="4179" spans="1:19" x14ac:dyDescent="0.3">
      <c r="A4179" s="1090">
        <v>4174</v>
      </c>
      <c r="B4179" s="1091"/>
      <c r="C4179" s="1091"/>
      <c r="D4179" s="1097"/>
      <c r="E4179" s="1093">
        <f t="shared" si="261"/>
        <v>0</v>
      </c>
      <c r="F4179" s="1094">
        <f t="shared" si="262"/>
        <v>0</v>
      </c>
      <c r="G4179" s="1095">
        <f t="shared" si="263"/>
        <v>0</v>
      </c>
      <c r="H4179" s="1090" t="str">
        <f t="shared" ca="1" si="264"/>
        <v/>
      </c>
      <c r="I4179" s="1109"/>
      <c r="J4179" s="1109"/>
      <c r="K4179" s="1112"/>
      <c r="L4179" s="1091"/>
      <c r="M4179" s="1091"/>
      <c r="N4179" s="1091"/>
      <c r="O4179" s="1091"/>
      <c r="P4179" s="1096"/>
      <c r="Q4179" s="1096"/>
      <c r="R4179" s="1096"/>
      <c r="S4179" s="1091"/>
    </row>
    <row r="4180" spans="1:19" x14ac:dyDescent="0.3">
      <c r="A4180" s="1090">
        <v>4175</v>
      </c>
      <c r="B4180" s="1091"/>
      <c r="C4180" s="1091"/>
      <c r="D4180" s="1097"/>
      <c r="E4180" s="1093">
        <f t="shared" si="261"/>
        <v>0</v>
      </c>
      <c r="F4180" s="1094">
        <f t="shared" si="262"/>
        <v>0</v>
      </c>
      <c r="G4180" s="1095">
        <f t="shared" si="263"/>
        <v>0</v>
      </c>
      <c r="H4180" s="1090" t="str">
        <f t="shared" ca="1" si="264"/>
        <v/>
      </c>
      <c r="I4180" s="1109"/>
      <c r="J4180" s="1109"/>
      <c r="K4180" s="1112"/>
      <c r="L4180" s="1091"/>
      <c r="M4180" s="1091"/>
      <c r="N4180" s="1091"/>
      <c r="O4180" s="1091"/>
      <c r="P4180" s="1096"/>
      <c r="Q4180" s="1096"/>
      <c r="R4180" s="1096"/>
      <c r="S4180" s="1091"/>
    </row>
    <row r="4181" spans="1:19" x14ac:dyDescent="0.3">
      <c r="A4181" s="1090">
        <v>4176</v>
      </c>
      <c r="B4181" s="1091"/>
      <c r="C4181" s="1091"/>
      <c r="D4181" s="1097"/>
      <c r="E4181" s="1093">
        <f t="shared" si="261"/>
        <v>0</v>
      </c>
      <c r="F4181" s="1094">
        <f t="shared" si="262"/>
        <v>0</v>
      </c>
      <c r="G4181" s="1095">
        <f t="shared" si="263"/>
        <v>0</v>
      </c>
      <c r="H4181" s="1090" t="str">
        <f t="shared" ca="1" si="264"/>
        <v/>
      </c>
      <c r="I4181" s="1109"/>
      <c r="J4181" s="1109"/>
      <c r="K4181" s="1112"/>
      <c r="L4181" s="1091"/>
      <c r="M4181" s="1091"/>
      <c r="N4181" s="1091"/>
      <c r="O4181" s="1091"/>
      <c r="P4181" s="1096"/>
      <c r="Q4181" s="1096"/>
      <c r="R4181" s="1096"/>
      <c r="S4181" s="1091"/>
    </row>
    <row r="4182" spans="1:19" x14ac:dyDescent="0.3">
      <c r="A4182" s="1090">
        <v>4177</v>
      </c>
      <c r="B4182" s="1091"/>
      <c r="C4182" s="1091"/>
      <c r="D4182" s="1097"/>
      <c r="E4182" s="1093">
        <f t="shared" si="261"/>
        <v>0</v>
      </c>
      <c r="F4182" s="1094">
        <f t="shared" si="262"/>
        <v>0</v>
      </c>
      <c r="G4182" s="1095">
        <f t="shared" si="263"/>
        <v>0</v>
      </c>
      <c r="H4182" s="1090" t="str">
        <f t="shared" ca="1" si="264"/>
        <v/>
      </c>
      <c r="I4182" s="1109"/>
      <c r="J4182" s="1109"/>
      <c r="K4182" s="1112"/>
      <c r="L4182" s="1091"/>
      <c r="M4182" s="1091"/>
      <c r="N4182" s="1091"/>
      <c r="O4182" s="1091"/>
      <c r="P4182" s="1096"/>
      <c r="Q4182" s="1096"/>
      <c r="R4182" s="1096"/>
      <c r="S4182" s="1091"/>
    </row>
    <row r="4183" spans="1:19" x14ac:dyDescent="0.3">
      <c r="A4183" s="1090">
        <v>4178</v>
      </c>
      <c r="B4183" s="1091"/>
      <c r="C4183" s="1091"/>
      <c r="D4183" s="1097"/>
      <c r="E4183" s="1093">
        <f t="shared" si="261"/>
        <v>0</v>
      </c>
      <c r="F4183" s="1094">
        <f t="shared" si="262"/>
        <v>0</v>
      </c>
      <c r="G4183" s="1095">
        <f t="shared" si="263"/>
        <v>0</v>
      </c>
      <c r="H4183" s="1090" t="str">
        <f t="shared" ca="1" si="264"/>
        <v/>
      </c>
      <c r="I4183" s="1109"/>
      <c r="J4183" s="1109"/>
      <c r="K4183" s="1112"/>
      <c r="L4183" s="1091"/>
      <c r="M4183" s="1091"/>
      <c r="N4183" s="1091"/>
      <c r="O4183" s="1091"/>
      <c r="P4183" s="1096"/>
      <c r="Q4183" s="1096"/>
      <c r="R4183" s="1096"/>
      <c r="S4183" s="1091"/>
    </row>
    <row r="4184" spans="1:19" x14ac:dyDescent="0.3">
      <c r="A4184" s="1090">
        <v>4179</v>
      </c>
      <c r="B4184" s="1091"/>
      <c r="C4184" s="1091"/>
      <c r="D4184" s="1097"/>
      <c r="E4184" s="1093">
        <f t="shared" si="261"/>
        <v>0</v>
      </c>
      <c r="F4184" s="1094">
        <f t="shared" si="262"/>
        <v>0</v>
      </c>
      <c r="G4184" s="1095">
        <f t="shared" si="263"/>
        <v>0</v>
      </c>
      <c r="H4184" s="1090" t="str">
        <f t="shared" ca="1" si="264"/>
        <v/>
      </c>
      <c r="I4184" s="1109"/>
      <c r="J4184" s="1109"/>
      <c r="K4184" s="1112"/>
      <c r="L4184" s="1091"/>
      <c r="M4184" s="1091"/>
      <c r="N4184" s="1091"/>
      <c r="O4184" s="1091"/>
      <c r="P4184" s="1096"/>
      <c r="Q4184" s="1096"/>
      <c r="R4184" s="1096"/>
      <c r="S4184" s="1091"/>
    </row>
    <row r="4185" spans="1:19" x14ac:dyDescent="0.3">
      <c r="A4185" s="1090">
        <v>4180</v>
      </c>
      <c r="B4185" s="1091"/>
      <c r="C4185" s="1091"/>
      <c r="D4185" s="1097"/>
      <c r="E4185" s="1093">
        <f t="shared" si="261"/>
        <v>0</v>
      </c>
      <c r="F4185" s="1094">
        <f t="shared" si="262"/>
        <v>0</v>
      </c>
      <c r="G4185" s="1095">
        <f t="shared" si="263"/>
        <v>0</v>
      </c>
      <c r="H4185" s="1090" t="str">
        <f t="shared" ca="1" si="264"/>
        <v/>
      </c>
      <c r="I4185" s="1109"/>
      <c r="J4185" s="1109"/>
      <c r="K4185" s="1112"/>
      <c r="L4185" s="1091"/>
      <c r="M4185" s="1091"/>
      <c r="N4185" s="1091"/>
      <c r="O4185" s="1091"/>
      <c r="P4185" s="1096"/>
      <c r="Q4185" s="1096"/>
      <c r="R4185" s="1096"/>
      <c r="S4185" s="1091"/>
    </row>
    <row r="4186" spans="1:19" x14ac:dyDescent="0.3">
      <c r="A4186" s="1090">
        <v>4181</v>
      </c>
      <c r="B4186" s="1091"/>
      <c r="C4186" s="1091"/>
      <c r="D4186" s="1097"/>
      <c r="E4186" s="1093">
        <f t="shared" si="261"/>
        <v>0</v>
      </c>
      <c r="F4186" s="1094">
        <f t="shared" si="262"/>
        <v>0</v>
      </c>
      <c r="G4186" s="1095">
        <f t="shared" si="263"/>
        <v>0</v>
      </c>
      <c r="H4186" s="1090" t="str">
        <f t="shared" ca="1" si="264"/>
        <v/>
      </c>
      <c r="I4186" s="1109"/>
      <c r="J4186" s="1109"/>
      <c r="K4186" s="1112"/>
      <c r="L4186" s="1091"/>
      <c r="M4186" s="1091"/>
      <c r="N4186" s="1091"/>
      <c r="O4186" s="1091"/>
      <c r="P4186" s="1096"/>
      <c r="Q4186" s="1096"/>
      <c r="R4186" s="1096"/>
      <c r="S4186" s="1091"/>
    </row>
    <row r="4187" spans="1:19" x14ac:dyDescent="0.3">
      <c r="A4187" s="1090">
        <v>4182</v>
      </c>
      <c r="B4187" s="1091"/>
      <c r="C4187" s="1091"/>
      <c r="D4187" s="1097"/>
      <c r="E4187" s="1093">
        <f t="shared" si="261"/>
        <v>0</v>
      </c>
      <c r="F4187" s="1094">
        <f t="shared" si="262"/>
        <v>0</v>
      </c>
      <c r="G4187" s="1095">
        <f t="shared" si="263"/>
        <v>0</v>
      </c>
      <c r="H4187" s="1090" t="str">
        <f t="shared" ca="1" si="264"/>
        <v/>
      </c>
      <c r="I4187" s="1109"/>
      <c r="J4187" s="1109"/>
      <c r="K4187" s="1112"/>
      <c r="L4187" s="1091"/>
      <c r="M4187" s="1091"/>
      <c r="N4187" s="1091"/>
      <c r="O4187" s="1091"/>
      <c r="P4187" s="1096"/>
      <c r="Q4187" s="1096"/>
      <c r="R4187" s="1096"/>
      <c r="S4187" s="1091"/>
    </row>
    <row r="4188" spans="1:19" x14ac:dyDescent="0.3">
      <c r="A4188" s="1090">
        <v>4183</v>
      </c>
      <c r="B4188" s="1091"/>
      <c r="C4188" s="1091"/>
      <c r="D4188" s="1097"/>
      <c r="E4188" s="1093">
        <f t="shared" si="261"/>
        <v>0</v>
      </c>
      <c r="F4188" s="1094">
        <f t="shared" si="262"/>
        <v>0</v>
      </c>
      <c r="G4188" s="1095">
        <f t="shared" si="263"/>
        <v>0</v>
      </c>
      <c r="H4188" s="1090" t="str">
        <f t="shared" ca="1" si="264"/>
        <v/>
      </c>
      <c r="I4188" s="1109"/>
      <c r="J4188" s="1109"/>
      <c r="K4188" s="1112"/>
      <c r="L4188" s="1091"/>
      <c r="M4188" s="1091"/>
      <c r="N4188" s="1091"/>
      <c r="O4188" s="1091"/>
      <c r="P4188" s="1096"/>
      <c r="Q4188" s="1096"/>
      <c r="R4188" s="1096"/>
      <c r="S4188" s="1091"/>
    </row>
    <row r="4189" spans="1:19" x14ac:dyDescent="0.3">
      <c r="A4189" s="1090">
        <v>4184</v>
      </c>
      <c r="B4189" s="1091"/>
      <c r="C4189" s="1091"/>
      <c r="D4189" s="1097"/>
      <c r="E4189" s="1093">
        <f t="shared" si="261"/>
        <v>0</v>
      </c>
      <c r="F4189" s="1094">
        <f t="shared" si="262"/>
        <v>0</v>
      </c>
      <c r="G4189" s="1095">
        <f t="shared" si="263"/>
        <v>0</v>
      </c>
      <c r="H4189" s="1090" t="str">
        <f t="shared" ca="1" si="264"/>
        <v/>
      </c>
      <c r="I4189" s="1109"/>
      <c r="J4189" s="1109"/>
      <c r="K4189" s="1112"/>
      <c r="L4189" s="1091"/>
      <c r="M4189" s="1091"/>
      <c r="N4189" s="1091"/>
      <c r="O4189" s="1091"/>
      <c r="P4189" s="1096"/>
      <c r="Q4189" s="1096"/>
      <c r="R4189" s="1096"/>
      <c r="S4189" s="1091"/>
    </row>
    <row r="4190" spans="1:19" x14ac:dyDescent="0.3">
      <c r="A4190" s="1090">
        <v>4185</v>
      </c>
      <c r="B4190" s="1091"/>
      <c r="C4190" s="1091"/>
      <c r="D4190" s="1097"/>
      <c r="E4190" s="1093">
        <f t="shared" si="261"/>
        <v>0</v>
      </c>
      <c r="F4190" s="1094">
        <f t="shared" si="262"/>
        <v>0</v>
      </c>
      <c r="G4190" s="1095">
        <f t="shared" si="263"/>
        <v>0</v>
      </c>
      <c r="H4190" s="1090" t="str">
        <f t="shared" ca="1" si="264"/>
        <v/>
      </c>
      <c r="I4190" s="1109"/>
      <c r="J4190" s="1109"/>
      <c r="K4190" s="1112"/>
      <c r="L4190" s="1091"/>
      <c r="M4190" s="1091"/>
      <c r="N4190" s="1091"/>
      <c r="O4190" s="1091"/>
      <c r="P4190" s="1096"/>
      <c r="Q4190" s="1096"/>
      <c r="R4190" s="1096"/>
      <c r="S4190" s="1091"/>
    </row>
    <row r="4191" spans="1:19" x14ac:dyDescent="0.3">
      <c r="A4191" s="1090">
        <v>4186</v>
      </c>
      <c r="B4191" s="1091"/>
      <c r="C4191" s="1091"/>
      <c r="D4191" s="1097"/>
      <c r="E4191" s="1093">
        <f t="shared" si="261"/>
        <v>0</v>
      </c>
      <c r="F4191" s="1094">
        <f t="shared" si="262"/>
        <v>0</v>
      </c>
      <c r="G4191" s="1095">
        <f t="shared" si="263"/>
        <v>0</v>
      </c>
      <c r="H4191" s="1090" t="str">
        <f t="shared" ca="1" si="264"/>
        <v/>
      </c>
      <c r="I4191" s="1109"/>
      <c r="J4191" s="1109"/>
      <c r="K4191" s="1112"/>
      <c r="L4191" s="1091"/>
      <c r="M4191" s="1091"/>
      <c r="N4191" s="1091"/>
      <c r="O4191" s="1091"/>
      <c r="P4191" s="1096"/>
      <c r="Q4191" s="1096"/>
      <c r="R4191" s="1096"/>
      <c r="S4191" s="1091"/>
    </row>
    <row r="4192" spans="1:19" x14ac:dyDescent="0.3">
      <c r="A4192" s="1090">
        <v>4187</v>
      </c>
      <c r="B4192" s="1091"/>
      <c r="C4192" s="1091"/>
      <c r="D4192" s="1097"/>
      <c r="E4192" s="1093">
        <f t="shared" si="261"/>
        <v>0</v>
      </c>
      <c r="F4192" s="1094">
        <f t="shared" si="262"/>
        <v>0</v>
      </c>
      <c r="G4192" s="1095">
        <f t="shared" si="263"/>
        <v>0</v>
      </c>
      <c r="H4192" s="1090" t="str">
        <f t="shared" ca="1" si="264"/>
        <v/>
      </c>
      <c r="I4192" s="1109"/>
      <c r="J4192" s="1109"/>
      <c r="K4192" s="1112"/>
      <c r="L4192" s="1091"/>
      <c r="M4192" s="1091"/>
      <c r="N4192" s="1091"/>
      <c r="O4192" s="1091"/>
      <c r="P4192" s="1096"/>
      <c r="Q4192" s="1096"/>
      <c r="R4192" s="1096"/>
      <c r="S4192" s="1091"/>
    </row>
    <row r="4193" spans="1:19" x14ac:dyDescent="0.3">
      <c r="A4193" s="1090">
        <v>4188</v>
      </c>
      <c r="B4193" s="1091"/>
      <c r="C4193" s="1091"/>
      <c r="D4193" s="1097"/>
      <c r="E4193" s="1093">
        <f t="shared" si="261"/>
        <v>0</v>
      </c>
      <c r="F4193" s="1094">
        <f t="shared" si="262"/>
        <v>0</v>
      </c>
      <c r="G4193" s="1095">
        <f t="shared" si="263"/>
        <v>0</v>
      </c>
      <c r="H4193" s="1090" t="str">
        <f t="shared" ca="1" si="264"/>
        <v/>
      </c>
      <c r="I4193" s="1109"/>
      <c r="J4193" s="1109"/>
      <c r="K4193" s="1112"/>
      <c r="L4193" s="1091"/>
      <c r="M4193" s="1091"/>
      <c r="N4193" s="1091"/>
      <c r="O4193" s="1091"/>
      <c r="P4193" s="1096"/>
      <c r="Q4193" s="1096"/>
      <c r="R4193" s="1096"/>
      <c r="S4193" s="1091"/>
    </row>
    <row r="4194" spans="1:19" x14ac:dyDescent="0.3">
      <c r="A4194" s="1090">
        <v>4189</v>
      </c>
      <c r="B4194" s="1091"/>
      <c r="C4194" s="1091"/>
      <c r="D4194" s="1097"/>
      <c r="E4194" s="1093">
        <f t="shared" si="261"/>
        <v>0</v>
      </c>
      <c r="F4194" s="1094">
        <f t="shared" si="262"/>
        <v>0</v>
      </c>
      <c r="G4194" s="1095">
        <f t="shared" si="263"/>
        <v>0</v>
      </c>
      <c r="H4194" s="1090" t="str">
        <f t="shared" ca="1" si="264"/>
        <v/>
      </c>
      <c r="I4194" s="1109"/>
      <c r="J4194" s="1109"/>
      <c r="K4194" s="1112"/>
      <c r="L4194" s="1091"/>
      <c r="M4194" s="1091"/>
      <c r="N4194" s="1091"/>
      <c r="O4194" s="1091"/>
      <c r="P4194" s="1096"/>
      <c r="Q4194" s="1096"/>
      <c r="R4194" s="1096"/>
      <c r="S4194" s="1091"/>
    </row>
    <row r="4195" spans="1:19" x14ac:dyDescent="0.3">
      <c r="A4195" s="1090">
        <v>4190</v>
      </c>
      <c r="B4195" s="1091"/>
      <c r="C4195" s="1091"/>
      <c r="D4195" s="1097"/>
      <c r="E4195" s="1093">
        <f t="shared" si="261"/>
        <v>0</v>
      </c>
      <c r="F4195" s="1094">
        <f t="shared" si="262"/>
        <v>0</v>
      </c>
      <c r="G4195" s="1095">
        <f t="shared" si="263"/>
        <v>0</v>
      </c>
      <c r="H4195" s="1090" t="str">
        <f t="shared" ca="1" si="264"/>
        <v/>
      </c>
      <c r="I4195" s="1109"/>
      <c r="J4195" s="1109"/>
      <c r="K4195" s="1112"/>
      <c r="L4195" s="1091"/>
      <c r="M4195" s="1091"/>
      <c r="N4195" s="1091"/>
      <c r="O4195" s="1091"/>
      <c r="P4195" s="1096"/>
      <c r="Q4195" s="1096"/>
      <c r="R4195" s="1096"/>
      <c r="S4195" s="1091"/>
    </row>
    <row r="4196" spans="1:19" x14ac:dyDescent="0.3">
      <c r="A4196" s="1090">
        <v>4191</v>
      </c>
      <c r="B4196" s="1091"/>
      <c r="C4196" s="1091"/>
      <c r="D4196" s="1097"/>
      <c r="E4196" s="1093">
        <f t="shared" si="261"/>
        <v>0</v>
      </c>
      <c r="F4196" s="1094">
        <f t="shared" si="262"/>
        <v>0</v>
      </c>
      <c r="G4196" s="1095">
        <f t="shared" si="263"/>
        <v>0</v>
      </c>
      <c r="H4196" s="1090" t="str">
        <f t="shared" ca="1" si="264"/>
        <v/>
      </c>
      <c r="I4196" s="1109"/>
      <c r="J4196" s="1109"/>
      <c r="K4196" s="1112"/>
      <c r="L4196" s="1091"/>
      <c r="M4196" s="1091"/>
      <c r="N4196" s="1091"/>
      <c r="O4196" s="1091"/>
      <c r="P4196" s="1096"/>
      <c r="Q4196" s="1096"/>
      <c r="R4196" s="1096"/>
      <c r="S4196" s="1091"/>
    </row>
    <row r="4197" spans="1:19" x14ac:dyDescent="0.3">
      <c r="A4197" s="1090">
        <v>4192</v>
      </c>
      <c r="B4197" s="1091"/>
      <c r="C4197" s="1091"/>
      <c r="D4197" s="1097"/>
      <c r="E4197" s="1093">
        <f t="shared" si="261"/>
        <v>0</v>
      </c>
      <c r="F4197" s="1094">
        <f t="shared" si="262"/>
        <v>0</v>
      </c>
      <c r="G4197" s="1095">
        <f t="shared" si="263"/>
        <v>0</v>
      </c>
      <c r="H4197" s="1090" t="str">
        <f t="shared" ca="1" si="264"/>
        <v/>
      </c>
      <c r="I4197" s="1109"/>
      <c r="J4197" s="1109"/>
      <c r="K4197" s="1112"/>
      <c r="L4197" s="1091"/>
      <c r="M4197" s="1091"/>
      <c r="N4197" s="1091"/>
      <c r="O4197" s="1091"/>
      <c r="P4197" s="1096"/>
      <c r="Q4197" s="1096"/>
      <c r="R4197" s="1096"/>
      <c r="S4197" s="1091"/>
    </row>
    <row r="4198" spans="1:19" x14ac:dyDescent="0.3">
      <c r="A4198" s="1090">
        <v>4193</v>
      </c>
      <c r="B4198" s="1091"/>
      <c r="C4198" s="1091"/>
      <c r="D4198" s="1097"/>
      <c r="E4198" s="1093">
        <f t="shared" si="261"/>
        <v>0</v>
      </c>
      <c r="F4198" s="1094">
        <f t="shared" si="262"/>
        <v>0</v>
      </c>
      <c r="G4198" s="1095">
        <f t="shared" si="263"/>
        <v>0</v>
      </c>
      <c r="H4198" s="1090" t="str">
        <f t="shared" ca="1" si="264"/>
        <v/>
      </c>
      <c r="I4198" s="1109"/>
      <c r="J4198" s="1109"/>
      <c r="K4198" s="1112"/>
      <c r="L4198" s="1091"/>
      <c r="M4198" s="1091"/>
      <c r="N4198" s="1091"/>
      <c r="O4198" s="1091"/>
      <c r="P4198" s="1096"/>
      <c r="Q4198" s="1096"/>
      <c r="R4198" s="1096"/>
      <c r="S4198" s="1091"/>
    </row>
    <row r="4199" spans="1:19" x14ac:dyDescent="0.3">
      <c r="A4199" s="1090">
        <v>4194</v>
      </c>
      <c r="B4199" s="1091"/>
      <c r="C4199" s="1091"/>
      <c r="D4199" s="1097"/>
      <c r="E4199" s="1093">
        <f t="shared" si="261"/>
        <v>0</v>
      </c>
      <c r="F4199" s="1094">
        <f t="shared" si="262"/>
        <v>0</v>
      </c>
      <c r="G4199" s="1095">
        <f t="shared" si="263"/>
        <v>0</v>
      </c>
      <c r="H4199" s="1090" t="str">
        <f t="shared" ca="1" si="264"/>
        <v/>
      </c>
      <c r="I4199" s="1109"/>
      <c r="J4199" s="1109"/>
      <c r="K4199" s="1112"/>
      <c r="L4199" s="1091"/>
      <c r="M4199" s="1091"/>
      <c r="N4199" s="1091"/>
      <c r="O4199" s="1091"/>
      <c r="P4199" s="1096"/>
      <c r="Q4199" s="1096"/>
      <c r="R4199" s="1096"/>
      <c r="S4199" s="1091"/>
    </row>
    <row r="4200" spans="1:19" x14ac:dyDescent="0.3">
      <c r="A4200" s="1090">
        <v>4195</v>
      </c>
      <c r="B4200" s="1091"/>
      <c r="C4200" s="1091"/>
      <c r="D4200" s="1097"/>
      <c r="E4200" s="1093">
        <f t="shared" si="261"/>
        <v>0</v>
      </c>
      <c r="F4200" s="1094">
        <f t="shared" si="262"/>
        <v>0</v>
      </c>
      <c r="G4200" s="1095">
        <f t="shared" si="263"/>
        <v>0</v>
      </c>
      <c r="H4200" s="1090" t="str">
        <f t="shared" ca="1" si="264"/>
        <v/>
      </c>
      <c r="I4200" s="1109"/>
      <c r="J4200" s="1109"/>
      <c r="K4200" s="1112"/>
      <c r="L4200" s="1091"/>
      <c r="M4200" s="1091"/>
      <c r="N4200" s="1091"/>
      <c r="O4200" s="1091"/>
      <c r="P4200" s="1096"/>
      <c r="Q4200" s="1096"/>
      <c r="R4200" s="1096"/>
      <c r="S4200" s="1091"/>
    </row>
    <row r="4201" spans="1:19" x14ac:dyDescent="0.3">
      <c r="A4201" s="1090">
        <v>4196</v>
      </c>
      <c r="B4201" s="1091"/>
      <c r="C4201" s="1091"/>
      <c r="D4201" s="1097"/>
      <c r="E4201" s="1093">
        <f t="shared" si="261"/>
        <v>0</v>
      </c>
      <c r="F4201" s="1094">
        <f t="shared" si="262"/>
        <v>0</v>
      </c>
      <c r="G4201" s="1095">
        <f t="shared" si="263"/>
        <v>0</v>
      </c>
      <c r="H4201" s="1090" t="str">
        <f t="shared" ca="1" si="264"/>
        <v/>
      </c>
      <c r="I4201" s="1109"/>
      <c r="J4201" s="1109"/>
      <c r="K4201" s="1112"/>
      <c r="L4201" s="1091"/>
      <c r="M4201" s="1091"/>
      <c r="N4201" s="1091"/>
      <c r="O4201" s="1091"/>
      <c r="P4201" s="1096"/>
      <c r="Q4201" s="1096"/>
      <c r="R4201" s="1096"/>
      <c r="S4201" s="1091"/>
    </row>
    <row r="4202" spans="1:19" x14ac:dyDescent="0.3">
      <c r="A4202" s="1090">
        <v>4197</v>
      </c>
      <c r="B4202" s="1091"/>
      <c r="C4202" s="1091"/>
      <c r="D4202" s="1097"/>
      <c r="E4202" s="1093">
        <f t="shared" si="261"/>
        <v>0</v>
      </c>
      <c r="F4202" s="1094">
        <f t="shared" si="262"/>
        <v>0</v>
      </c>
      <c r="G4202" s="1095">
        <f t="shared" si="263"/>
        <v>0</v>
      </c>
      <c r="H4202" s="1090" t="str">
        <f t="shared" ca="1" si="264"/>
        <v/>
      </c>
      <c r="I4202" s="1109"/>
      <c r="J4202" s="1109"/>
      <c r="K4202" s="1112"/>
      <c r="L4202" s="1091"/>
      <c r="M4202" s="1091"/>
      <c r="N4202" s="1091"/>
      <c r="O4202" s="1091"/>
      <c r="P4202" s="1096"/>
      <c r="Q4202" s="1096"/>
      <c r="R4202" s="1096"/>
      <c r="S4202" s="1091"/>
    </row>
    <row r="4203" spans="1:19" x14ac:dyDescent="0.3">
      <c r="A4203" s="1090">
        <v>4198</v>
      </c>
      <c r="B4203" s="1091"/>
      <c r="C4203" s="1091"/>
      <c r="D4203" s="1097"/>
      <c r="E4203" s="1093">
        <f t="shared" si="261"/>
        <v>0</v>
      </c>
      <c r="F4203" s="1094">
        <f t="shared" si="262"/>
        <v>0</v>
      </c>
      <c r="G4203" s="1095">
        <f t="shared" si="263"/>
        <v>0</v>
      </c>
      <c r="H4203" s="1090" t="str">
        <f t="shared" ca="1" si="264"/>
        <v/>
      </c>
      <c r="I4203" s="1109"/>
      <c r="J4203" s="1109"/>
      <c r="K4203" s="1112"/>
      <c r="L4203" s="1091"/>
      <c r="M4203" s="1091"/>
      <c r="N4203" s="1091"/>
      <c r="O4203" s="1091"/>
      <c r="P4203" s="1096"/>
      <c r="Q4203" s="1096"/>
      <c r="R4203" s="1096"/>
      <c r="S4203" s="1091"/>
    </row>
    <row r="4204" spans="1:19" x14ac:dyDescent="0.3">
      <c r="A4204" s="1090">
        <v>4199</v>
      </c>
      <c r="B4204" s="1091"/>
      <c r="C4204" s="1091"/>
      <c r="D4204" s="1097"/>
      <c r="E4204" s="1093">
        <f t="shared" si="261"/>
        <v>0</v>
      </c>
      <c r="F4204" s="1094">
        <f t="shared" si="262"/>
        <v>0</v>
      </c>
      <c r="G4204" s="1095">
        <f t="shared" si="263"/>
        <v>0</v>
      </c>
      <c r="H4204" s="1090" t="str">
        <f t="shared" ca="1" si="264"/>
        <v/>
      </c>
      <c r="I4204" s="1109"/>
      <c r="J4204" s="1109"/>
      <c r="K4204" s="1112"/>
      <c r="L4204" s="1091"/>
      <c r="M4204" s="1091"/>
      <c r="N4204" s="1091"/>
      <c r="O4204" s="1091"/>
      <c r="P4204" s="1096"/>
      <c r="Q4204" s="1096"/>
      <c r="R4204" s="1096"/>
      <c r="S4204" s="1091"/>
    </row>
    <row r="4205" spans="1:19" x14ac:dyDescent="0.3">
      <c r="A4205" s="1090">
        <v>4200</v>
      </c>
      <c r="B4205" s="1091"/>
      <c r="C4205" s="1091"/>
      <c r="D4205" s="1097"/>
      <c r="E4205" s="1093">
        <f t="shared" si="261"/>
        <v>0</v>
      </c>
      <c r="F4205" s="1094">
        <f t="shared" si="262"/>
        <v>0</v>
      </c>
      <c r="G4205" s="1095">
        <f t="shared" si="263"/>
        <v>0</v>
      </c>
      <c r="H4205" s="1090" t="str">
        <f t="shared" ca="1" si="264"/>
        <v/>
      </c>
      <c r="I4205" s="1109"/>
      <c r="J4205" s="1109"/>
      <c r="K4205" s="1112"/>
      <c r="L4205" s="1091"/>
      <c r="M4205" s="1091"/>
      <c r="N4205" s="1091"/>
      <c r="O4205" s="1091"/>
      <c r="P4205" s="1096"/>
      <c r="Q4205" s="1096"/>
      <c r="R4205" s="1096"/>
      <c r="S4205" s="1091"/>
    </row>
    <row r="4206" spans="1:19" x14ac:dyDescent="0.3">
      <c r="A4206" s="1090">
        <v>4201</v>
      </c>
      <c r="B4206" s="1091"/>
      <c r="C4206" s="1091"/>
      <c r="D4206" s="1097"/>
      <c r="E4206" s="1093">
        <f t="shared" si="261"/>
        <v>0</v>
      </c>
      <c r="F4206" s="1094">
        <f t="shared" si="262"/>
        <v>0</v>
      </c>
      <c r="G4206" s="1095">
        <f t="shared" si="263"/>
        <v>0</v>
      </c>
      <c r="H4206" s="1090" t="str">
        <f t="shared" ca="1" si="264"/>
        <v/>
      </c>
      <c r="I4206" s="1109"/>
      <c r="J4206" s="1109"/>
      <c r="K4206" s="1112"/>
      <c r="L4206" s="1091"/>
      <c r="M4206" s="1091"/>
      <c r="N4206" s="1091"/>
      <c r="O4206" s="1091"/>
      <c r="P4206" s="1096"/>
      <c r="Q4206" s="1096"/>
      <c r="R4206" s="1096"/>
      <c r="S4206" s="1091"/>
    </row>
    <row r="4207" spans="1:19" x14ac:dyDescent="0.3">
      <c r="A4207" s="1090">
        <v>4202</v>
      </c>
      <c r="B4207" s="1091"/>
      <c r="C4207" s="1091"/>
      <c r="D4207" s="1097"/>
      <c r="E4207" s="1093">
        <f t="shared" si="261"/>
        <v>0</v>
      </c>
      <c r="F4207" s="1094">
        <f t="shared" si="262"/>
        <v>0</v>
      </c>
      <c r="G4207" s="1095">
        <f t="shared" si="263"/>
        <v>0</v>
      </c>
      <c r="H4207" s="1090" t="str">
        <f t="shared" ca="1" si="264"/>
        <v/>
      </c>
      <c r="I4207" s="1109"/>
      <c r="J4207" s="1109"/>
      <c r="K4207" s="1112"/>
      <c r="L4207" s="1091"/>
      <c r="M4207" s="1091"/>
      <c r="N4207" s="1091"/>
      <c r="O4207" s="1091"/>
      <c r="P4207" s="1096"/>
      <c r="Q4207" s="1096"/>
      <c r="R4207" s="1096"/>
      <c r="S4207" s="1091"/>
    </row>
    <row r="4208" spans="1:19" x14ac:dyDescent="0.3">
      <c r="A4208" s="1090">
        <v>4203</v>
      </c>
      <c r="B4208" s="1091"/>
      <c r="C4208" s="1091"/>
      <c r="D4208" s="1097"/>
      <c r="E4208" s="1093">
        <f t="shared" si="261"/>
        <v>0</v>
      </c>
      <c r="F4208" s="1094">
        <f t="shared" si="262"/>
        <v>0</v>
      </c>
      <c r="G4208" s="1095">
        <f t="shared" si="263"/>
        <v>0</v>
      </c>
      <c r="H4208" s="1090" t="str">
        <f t="shared" ca="1" si="264"/>
        <v/>
      </c>
      <c r="I4208" s="1109"/>
      <c r="J4208" s="1109"/>
      <c r="K4208" s="1112"/>
      <c r="L4208" s="1091"/>
      <c r="M4208" s="1091"/>
      <c r="N4208" s="1091"/>
      <c r="O4208" s="1091"/>
      <c r="P4208" s="1096"/>
      <c r="Q4208" s="1096"/>
      <c r="R4208" s="1096"/>
      <c r="S4208" s="1091"/>
    </row>
    <row r="4209" spans="1:19" x14ac:dyDescent="0.3">
      <c r="A4209" s="1090">
        <v>4204</v>
      </c>
      <c r="B4209" s="1091"/>
      <c r="C4209" s="1091"/>
      <c r="D4209" s="1097"/>
      <c r="E4209" s="1093">
        <f t="shared" si="261"/>
        <v>0</v>
      </c>
      <c r="F4209" s="1094">
        <f t="shared" si="262"/>
        <v>0</v>
      </c>
      <c r="G4209" s="1095">
        <f t="shared" si="263"/>
        <v>0</v>
      </c>
      <c r="H4209" s="1090" t="str">
        <f t="shared" ca="1" si="264"/>
        <v/>
      </c>
      <c r="I4209" s="1109"/>
      <c r="J4209" s="1109"/>
      <c r="K4209" s="1112"/>
      <c r="L4209" s="1091"/>
      <c r="M4209" s="1091"/>
      <c r="N4209" s="1091"/>
      <c r="O4209" s="1091"/>
      <c r="P4209" s="1096"/>
      <c r="Q4209" s="1096"/>
      <c r="R4209" s="1096"/>
      <c r="S4209" s="1091"/>
    </row>
    <row r="4210" spans="1:19" x14ac:dyDescent="0.3">
      <c r="A4210" s="1090">
        <v>4205</v>
      </c>
      <c r="B4210" s="1091"/>
      <c r="C4210" s="1091"/>
      <c r="D4210" s="1097"/>
      <c r="E4210" s="1093">
        <f t="shared" si="261"/>
        <v>0</v>
      </c>
      <c r="F4210" s="1094">
        <f t="shared" si="262"/>
        <v>0</v>
      </c>
      <c r="G4210" s="1095">
        <f t="shared" si="263"/>
        <v>0</v>
      </c>
      <c r="H4210" s="1090" t="str">
        <f t="shared" ca="1" si="264"/>
        <v/>
      </c>
      <c r="I4210" s="1109"/>
      <c r="J4210" s="1109"/>
      <c r="K4210" s="1112"/>
      <c r="L4210" s="1091"/>
      <c r="M4210" s="1091"/>
      <c r="N4210" s="1091"/>
      <c r="O4210" s="1091"/>
      <c r="P4210" s="1096"/>
      <c r="Q4210" s="1096"/>
      <c r="R4210" s="1096"/>
      <c r="S4210" s="1091"/>
    </row>
    <row r="4211" spans="1:19" x14ac:dyDescent="0.3">
      <c r="A4211" s="1090">
        <v>4206</v>
      </c>
      <c r="B4211" s="1091"/>
      <c r="C4211" s="1091"/>
      <c r="D4211" s="1097"/>
      <c r="E4211" s="1093">
        <f t="shared" si="261"/>
        <v>0</v>
      </c>
      <c r="F4211" s="1094">
        <f t="shared" si="262"/>
        <v>0</v>
      </c>
      <c r="G4211" s="1095">
        <f t="shared" si="263"/>
        <v>0</v>
      </c>
      <c r="H4211" s="1090" t="str">
        <f t="shared" ca="1" si="264"/>
        <v/>
      </c>
      <c r="I4211" s="1109"/>
      <c r="J4211" s="1109"/>
      <c r="K4211" s="1112"/>
      <c r="L4211" s="1091"/>
      <c r="M4211" s="1091"/>
      <c r="N4211" s="1091"/>
      <c r="O4211" s="1091"/>
      <c r="P4211" s="1096"/>
      <c r="Q4211" s="1096"/>
      <c r="R4211" s="1096"/>
      <c r="S4211" s="1091"/>
    </row>
    <row r="4212" spans="1:19" x14ac:dyDescent="0.3">
      <c r="A4212" s="1090">
        <v>4207</v>
      </c>
      <c r="B4212" s="1091"/>
      <c r="C4212" s="1091"/>
      <c r="D4212" s="1097"/>
      <c r="E4212" s="1093">
        <f t="shared" si="261"/>
        <v>0</v>
      </c>
      <c r="F4212" s="1094">
        <f t="shared" si="262"/>
        <v>0</v>
      </c>
      <c r="G4212" s="1095">
        <f t="shared" si="263"/>
        <v>0</v>
      </c>
      <c r="H4212" s="1090" t="str">
        <f t="shared" ca="1" si="264"/>
        <v/>
      </c>
      <c r="I4212" s="1109"/>
      <c r="J4212" s="1109"/>
      <c r="K4212" s="1112"/>
      <c r="L4212" s="1091"/>
      <c r="M4212" s="1091"/>
      <c r="N4212" s="1091"/>
      <c r="O4212" s="1091"/>
      <c r="P4212" s="1096"/>
      <c r="Q4212" s="1096"/>
      <c r="R4212" s="1096"/>
      <c r="S4212" s="1091"/>
    </row>
    <row r="4213" spans="1:19" x14ac:dyDescent="0.3">
      <c r="A4213" s="1090">
        <v>4208</v>
      </c>
      <c r="B4213" s="1091"/>
      <c r="C4213" s="1091"/>
      <c r="D4213" s="1097"/>
      <c r="E4213" s="1093">
        <f t="shared" si="261"/>
        <v>0</v>
      </c>
      <c r="F4213" s="1094">
        <f t="shared" si="262"/>
        <v>0</v>
      </c>
      <c r="G4213" s="1095">
        <f t="shared" si="263"/>
        <v>0</v>
      </c>
      <c r="H4213" s="1090" t="str">
        <f t="shared" ca="1" si="264"/>
        <v/>
      </c>
      <c r="I4213" s="1109"/>
      <c r="J4213" s="1109"/>
      <c r="K4213" s="1112"/>
      <c r="L4213" s="1091"/>
      <c r="M4213" s="1091"/>
      <c r="N4213" s="1091"/>
      <c r="O4213" s="1091"/>
      <c r="P4213" s="1096"/>
      <c r="Q4213" s="1096"/>
      <c r="R4213" s="1096"/>
      <c r="S4213" s="1091"/>
    </row>
    <row r="4214" spans="1:19" x14ac:dyDescent="0.3">
      <c r="A4214" s="1090">
        <v>4209</v>
      </c>
      <c r="B4214" s="1091"/>
      <c r="C4214" s="1091"/>
      <c r="D4214" s="1097"/>
      <c r="E4214" s="1093">
        <f t="shared" si="261"/>
        <v>0</v>
      </c>
      <c r="F4214" s="1094">
        <f t="shared" si="262"/>
        <v>0</v>
      </c>
      <c r="G4214" s="1095">
        <f t="shared" si="263"/>
        <v>0</v>
      </c>
      <c r="H4214" s="1090" t="str">
        <f t="shared" ca="1" si="264"/>
        <v/>
      </c>
      <c r="I4214" s="1109"/>
      <c r="J4214" s="1109"/>
      <c r="K4214" s="1112"/>
      <c r="L4214" s="1091"/>
      <c r="M4214" s="1091"/>
      <c r="N4214" s="1091"/>
      <c r="O4214" s="1091"/>
      <c r="P4214" s="1096"/>
      <c r="Q4214" s="1096"/>
      <c r="R4214" s="1096"/>
      <c r="S4214" s="1091"/>
    </row>
    <row r="4215" spans="1:19" x14ac:dyDescent="0.3">
      <c r="A4215" s="1090">
        <v>4210</v>
      </c>
      <c r="B4215" s="1091"/>
      <c r="C4215" s="1091"/>
      <c r="D4215" s="1097"/>
      <c r="E4215" s="1093">
        <f t="shared" si="261"/>
        <v>0</v>
      </c>
      <c r="F4215" s="1094">
        <f t="shared" si="262"/>
        <v>0</v>
      </c>
      <c r="G4215" s="1095">
        <f t="shared" si="263"/>
        <v>0</v>
      </c>
      <c r="H4215" s="1090" t="str">
        <f t="shared" ca="1" si="264"/>
        <v/>
      </c>
      <c r="I4215" s="1109"/>
      <c r="J4215" s="1109"/>
      <c r="K4215" s="1112"/>
      <c r="L4215" s="1091"/>
      <c r="M4215" s="1091"/>
      <c r="N4215" s="1091"/>
      <c r="O4215" s="1091"/>
      <c r="P4215" s="1096"/>
      <c r="Q4215" s="1096"/>
      <c r="R4215" s="1096"/>
      <c r="S4215" s="1091"/>
    </row>
    <row r="4216" spans="1:19" x14ac:dyDescent="0.3">
      <c r="A4216" s="1090">
        <v>4211</v>
      </c>
      <c r="B4216" s="1091"/>
      <c r="C4216" s="1091"/>
      <c r="D4216" s="1097"/>
      <c r="E4216" s="1093">
        <f t="shared" si="261"/>
        <v>0</v>
      </c>
      <c r="F4216" s="1094">
        <f t="shared" si="262"/>
        <v>0</v>
      </c>
      <c r="G4216" s="1095">
        <f t="shared" si="263"/>
        <v>0</v>
      </c>
      <c r="H4216" s="1090" t="str">
        <f t="shared" ca="1" si="264"/>
        <v/>
      </c>
      <c r="I4216" s="1109"/>
      <c r="J4216" s="1109"/>
      <c r="K4216" s="1112"/>
      <c r="L4216" s="1091"/>
      <c r="M4216" s="1091"/>
      <c r="N4216" s="1091"/>
      <c r="O4216" s="1091"/>
      <c r="P4216" s="1096"/>
      <c r="Q4216" s="1096"/>
      <c r="R4216" s="1096"/>
      <c r="S4216" s="1091"/>
    </row>
    <row r="4217" spans="1:19" x14ac:dyDescent="0.3">
      <c r="A4217" s="1090">
        <v>4212</v>
      </c>
      <c r="B4217" s="1091"/>
      <c r="C4217" s="1091"/>
      <c r="D4217" s="1097"/>
      <c r="E4217" s="1093">
        <f t="shared" si="261"/>
        <v>0</v>
      </c>
      <c r="F4217" s="1094">
        <f t="shared" si="262"/>
        <v>0</v>
      </c>
      <c r="G4217" s="1095">
        <f t="shared" si="263"/>
        <v>0</v>
      </c>
      <c r="H4217" s="1090" t="str">
        <f t="shared" ca="1" si="264"/>
        <v/>
      </c>
      <c r="I4217" s="1109"/>
      <c r="J4217" s="1109"/>
      <c r="K4217" s="1112"/>
      <c r="L4217" s="1091"/>
      <c r="M4217" s="1091"/>
      <c r="N4217" s="1091"/>
      <c r="O4217" s="1091"/>
      <c r="P4217" s="1096"/>
      <c r="Q4217" s="1096"/>
      <c r="R4217" s="1096"/>
      <c r="S4217" s="1091"/>
    </row>
    <row r="4218" spans="1:19" x14ac:dyDescent="0.3">
      <c r="A4218" s="1090">
        <v>4213</v>
      </c>
      <c r="B4218" s="1091"/>
      <c r="C4218" s="1091"/>
      <c r="D4218" s="1097"/>
      <c r="E4218" s="1093">
        <f t="shared" si="261"/>
        <v>0</v>
      </c>
      <c r="F4218" s="1094">
        <f t="shared" si="262"/>
        <v>0</v>
      </c>
      <c r="G4218" s="1095">
        <f t="shared" si="263"/>
        <v>0</v>
      </c>
      <c r="H4218" s="1090" t="str">
        <f t="shared" ca="1" si="264"/>
        <v/>
      </c>
      <c r="I4218" s="1109"/>
      <c r="J4218" s="1109"/>
      <c r="K4218" s="1112"/>
      <c r="L4218" s="1091"/>
      <c r="M4218" s="1091"/>
      <c r="N4218" s="1091"/>
      <c r="O4218" s="1091"/>
      <c r="P4218" s="1096"/>
      <c r="Q4218" s="1096"/>
      <c r="R4218" s="1096"/>
      <c r="S4218" s="1091"/>
    </row>
    <row r="4219" spans="1:19" x14ac:dyDescent="0.3">
      <c r="A4219" s="1090">
        <v>4214</v>
      </c>
      <c r="B4219" s="1091"/>
      <c r="C4219" s="1091"/>
      <c r="D4219" s="1097"/>
      <c r="E4219" s="1093">
        <f t="shared" si="261"/>
        <v>0</v>
      </c>
      <c r="F4219" s="1094">
        <f t="shared" si="262"/>
        <v>0</v>
      </c>
      <c r="G4219" s="1095">
        <f t="shared" si="263"/>
        <v>0</v>
      </c>
      <c r="H4219" s="1090" t="str">
        <f t="shared" ca="1" si="264"/>
        <v/>
      </c>
      <c r="I4219" s="1109"/>
      <c r="J4219" s="1109"/>
      <c r="K4219" s="1112"/>
      <c r="L4219" s="1091"/>
      <c r="M4219" s="1091"/>
      <c r="N4219" s="1091"/>
      <c r="O4219" s="1091"/>
      <c r="P4219" s="1096"/>
      <c r="Q4219" s="1096"/>
      <c r="R4219" s="1096"/>
      <c r="S4219" s="1091"/>
    </row>
    <row r="4220" spans="1:19" x14ac:dyDescent="0.3">
      <c r="A4220" s="1090">
        <v>4215</v>
      </c>
      <c r="B4220" s="1091"/>
      <c r="C4220" s="1091"/>
      <c r="D4220" s="1097"/>
      <c r="E4220" s="1093">
        <f t="shared" si="261"/>
        <v>0</v>
      </c>
      <c r="F4220" s="1094">
        <f t="shared" si="262"/>
        <v>0</v>
      </c>
      <c r="G4220" s="1095">
        <f t="shared" si="263"/>
        <v>0</v>
      </c>
      <c r="H4220" s="1090" t="str">
        <f t="shared" ca="1" si="264"/>
        <v/>
      </c>
      <c r="I4220" s="1109"/>
      <c r="J4220" s="1109"/>
      <c r="K4220" s="1112"/>
      <c r="L4220" s="1091"/>
      <c r="M4220" s="1091"/>
      <c r="N4220" s="1091"/>
      <c r="O4220" s="1091"/>
      <c r="P4220" s="1096"/>
      <c r="Q4220" s="1096"/>
      <c r="R4220" s="1096"/>
      <c r="S4220" s="1091"/>
    </row>
    <row r="4221" spans="1:19" x14ac:dyDescent="0.3">
      <c r="A4221" s="1090">
        <v>4216</v>
      </c>
      <c r="B4221" s="1091"/>
      <c r="C4221" s="1091"/>
      <c r="D4221" s="1097"/>
      <c r="E4221" s="1093">
        <f t="shared" si="261"/>
        <v>0</v>
      </c>
      <c r="F4221" s="1094">
        <f t="shared" si="262"/>
        <v>0</v>
      </c>
      <c r="G4221" s="1095">
        <f t="shared" si="263"/>
        <v>0</v>
      </c>
      <c r="H4221" s="1090" t="str">
        <f t="shared" ca="1" si="264"/>
        <v/>
      </c>
      <c r="I4221" s="1109"/>
      <c r="J4221" s="1109"/>
      <c r="K4221" s="1112"/>
      <c r="L4221" s="1091"/>
      <c r="M4221" s="1091"/>
      <c r="N4221" s="1091"/>
      <c r="O4221" s="1091"/>
      <c r="P4221" s="1096"/>
      <c r="Q4221" s="1096"/>
      <c r="R4221" s="1096"/>
      <c r="S4221" s="1091"/>
    </row>
    <row r="4222" spans="1:19" x14ac:dyDescent="0.3">
      <c r="A4222" s="1090">
        <v>4217</v>
      </c>
      <c r="B4222" s="1091"/>
      <c r="C4222" s="1091"/>
      <c r="D4222" s="1097"/>
      <c r="E4222" s="1093">
        <f t="shared" si="261"/>
        <v>0</v>
      </c>
      <c r="F4222" s="1094">
        <f t="shared" si="262"/>
        <v>0</v>
      </c>
      <c r="G4222" s="1095">
        <f t="shared" si="263"/>
        <v>0</v>
      </c>
      <c r="H4222" s="1090" t="str">
        <f t="shared" ca="1" si="264"/>
        <v/>
      </c>
      <c r="I4222" s="1109"/>
      <c r="J4222" s="1109"/>
      <c r="K4222" s="1112"/>
      <c r="L4222" s="1091"/>
      <c r="M4222" s="1091"/>
      <c r="N4222" s="1091"/>
      <c r="O4222" s="1091"/>
      <c r="P4222" s="1096"/>
      <c r="Q4222" s="1096"/>
      <c r="R4222" s="1096"/>
      <c r="S4222" s="1091"/>
    </row>
    <row r="4223" spans="1:19" x14ac:dyDescent="0.3">
      <c r="A4223" s="1090">
        <v>4218</v>
      </c>
      <c r="B4223" s="1091"/>
      <c r="C4223" s="1091"/>
      <c r="D4223" s="1097"/>
      <c r="E4223" s="1093">
        <f t="shared" si="261"/>
        <v>0</v>
      </c>
      <c r="F4223" s="1094">
        <f t="shared" si="262"/>
        <v>0</v>
      </c>
      <c r="G4223" s="1095">
        <f t="shared" si="263"/>
        <v>0</v>
      </c>
      <c r="H4223" s="1090" t="str">
        <f t="shared" ca="1" si="264"/>
        <v/>
      </c>
      <c r="I4223" s="1109"/>
      <c r="J4223" s="1109"/>
      <c r="K4223" s="1112"/>
      <c r="L4223" s="1091"/>
      <c r="M4223" s="1091"/>
      <c r="N4223" s="1091"/>
      <c r="O4223" s="1091"/>
      <c r="P4223" s="1096"/>
      <c r="Q4223" s="1096"/>
      <c r="R4223" s="1096"/>
      <c r="S4223" s="1091"/>
    </row>
    <row r="4224" spans="1:19" x14ac:dyDescent="0.3">
      <c r="A4224" s="1090">
        <v>4219</v>
      </c>
      <c r="B4224" s="1091"/>
      <c r="C4224" s="1091"/>
      <c r="D4224" s="1097"/>
      <c r="E4224" s="1093">
        <f t="shared" si="261"/>
        <v>0</v>
      </c>
      <c r="F4224" s="1094">
        <f t="shared" si="262"/>
        <v>0</v>
      </c>
      <c r="G4224" s="1095">
        <f t="shared" si="263"/>
        <v>0</v>
      </c>
      <c r="H4224" s="1090" t="str">
        <f t="shared" ca="1" si="264"/>
        <v/>
      </c>
      <c r="I4224" s="1109"/>
      <c r="J4224" s="1109"/>
      <c r="K4224" s="1112"/>
      <c r="L4224" s="1091"/>
      <c r="M4224" s="1091"/>
      <c r="N4224" s="1091"/>
      <c r="O4224" s="1091"/>
      <c r="P4224" s="1096"/>
      <c r="Q4224" s="1096"/>
      <c r="R4224" s="1096"/>
      <c r="S4224" s="1091"/>
    </row>
    <row r="4225" spans="1:19" x14ac:dyDescent="0.3">
      <c r="A4225" s="1090">
        <v>4220</v>
      </c>
      <c r="B4225" s="1091"/>
      <c r="C4225" s="1091"/>
      <c r="D4225" s="1097"/>
      <c r="E4225" s="1093">
        <f t="shared" si="261"/>
        <v>0</v>
      </c>
      <c r="F4225" s="1094">
        <f t="shared" si="262"/>
        <v>0</v>
      </c>
      <c r="G4225" s="1095">
        <f t="shared" si="263"/>
        <v>0</v>
      </c>
      <c r="H4225" s="1090" t="str">
        <f t="shared" ca="1" si="264"/>
        <v/>
      </c>
      <c r="I4225" s="1109"/>
      <c r="J4225" s="1109"/>
      <c r="K4225" s="1112"/>
      <c r="L4225" s="1091"/>
      <c r="M4225" s="1091"/>
      <c r="N4225" s="1091"/>
      <c r="O4225" s="1091"/>
      <c r="P4225" s="1096"/>
      <c r="Q4225" s="1096"/>
      <c r="R4225" s="1096"/>
      <c r="S4225" s="1091"/>
    </row>
    <row r="4226" spans="1:19" x14ac:dyDescent="0.3">
      <c r="A4226" s="1090">
        <v>4221</v>
      </c>
      <c r="B4226" s="1091"/>
      <c r="C4226" s="1091"/>
      <c r="D4226" s="1097"/>
      <c r="E4226" s="1093">
        <f t="shared" si="261"/>
        <v>0</v>
      </c>
      <c r="F4226" s="1094">
        <f t="shared" si="262"/>
        <v>0</v>
      </c>
      <c r="G4226" s="1095">
        <f t="shared" si="263"/>
        <v>0</v>
      </c>
      <c r="H4226" s="1090" t="str">
        <f t="shared" ca="1" si="264"/>
        <v/>
      </c>
      <c r="I4226" s="1109"/>
      <c r="J4226" s="1109"/>
      <c r="K4226" s="1112"/>
      <c r="L4226" s="1091"/>
      <c r="M4226" s="1091"/>
      <c r="N4226" s="1091"/>
      <c r="O4226" s="1091"/>
      <c r="P4226" s="1096"/>
      <c r="Q4226" s="1096"/>
      <c r="R4226" s="1096"/>
      <c r="S4226" s="1091"/>
    </row>
    <row r="4227" spans="1:19" x14ac:dyDescent="0.3">
      <c r="A4227" s="1090">
        <v>4222</v>
      </c>
      <c r="B4227" s="1091"/>
      <c r="C4227" s="1091"/>
      <c r="D4227" s="1097"/>
      <c r="E4227" s="1093">
        <f t="shared" si="261"/>
        <v>0</v>
      </c>
      <c r="F4227" s="1094">
        <f t="shared" si="262"/>
        <v>0</v>
      </c>
      <c r="G4227" s="1095">
        <f t="shared" si="263"/>
        <v>0</v>
      </c>
      <c r="H4227" s="1090" t="str">
        <f t="shared" ca="1" si="264"/>
        <v/>
      </c>
      <c r="I4227" s="1109"/>
      <c r="J4227" s="1109"/>
      <c r="K4227" s="1112"/>
      <c r="L4227" s="1091"/>
      <c r="M4227" s="1091"/>
      <c r="N4227" s="1091"/>
      <c r="O4227" s="1091"/>
      <c r="P4227" s="1096"/>
      <c r="Q4227" s="1096"/>
      <c r="R4227" s="1096"/>
      <c r="S4227" s="1091"/>
    </row>
    <row r="4228" spans="1:19" x14ac:dyDescent="0.3">
      <c r="A4228" s="1090">
        <v>4223</v>
      </c>
      <c r="B4228" s="1091"/>
      <c r="C4228" s="1091"/>
      <c r="D4228" s="1097"/>
      <c r="E4228" s="1093">
        <f t="shared" si="261"/>
        <v>0</v>
      </c>
      <c r="F4228" s="1094">
        <f t="shared" si="262"/>
        <v>0</v>
      </c>
      <c r="G4228" s="1095">
        <f t="shared" si="263"/>
        <v>0</v>
      </c>
      <c r="H4228" s="1090" t="str">
        <f t="shared" ca="1" si="264"/>
        <v/>
      </c>
      <c r="I4228" s="1109"/>
      <c r="J4228" s="1109"/>
      <c r="K4228" s="1112"/>
      <c r="L4228" s="1091"/>
      <c r="M4228" s="1091"/>
      <c r="N4228" s="1091"/>
      <c r="O4228" s="1091"/>
      <c r="P4228" s="1096"/>
      <c r="Q4228" s="1096"/>
      <c r="R4228" s="1096"/>
      <c r="S4228" s="1091"/>
    </row>
    <row r="4229" spans="1:19" x14ac:dyDescent="0.3">
      <c r="A4229" s="1090">
        <v>4224</v>
      </c>
      <c r="B4229" s="1091"/>
      <c r="C4229" s="1091"/>
      <c r="D4229" s="1097"/>
      <c r="E4229" s="1093">
        <f t="shared" si="261"/>
        <v>0</v>
      </c>
      <c r="F4229" s="1094">
        <f t="shared" si="262"/>
        <v>0</v>
      </c>
      <c r="G4229" s="1095">
        <f t="shared" si="263"/>
        <v>0</v>
      </c>
      <c r="H4229" s="1090" t="str">
        <f t="shared" ca="1" si="264"/>
        <v/>
      </c>
      <c r="I4229" s="1109"/>
      <c r="J4229" s="1109"/>
      <c r="K4229" s="1112"/>
      <c r="L4229" s="1091"/>
      <c r="M4229" s="1091"/>
      <c r="N4229" s="1091"/>
      <c r="O4229" s="1091"/>
      <c r="P4229" s="1096"/>
      <c r="Q4229" s="1096"/>
      <c r="R4229" s="1096"/>
      <c r="S4229" s="1091"/>
    </row>
    <row r="4230" spans="1:19" x14ac:dyDescent="0.3">
      <c r="A4230" s="1090">
        <v>4225</v>
      </c>
      <c r="B4230" s="1091"/>
      <c r="C4230" s="1091"/>
      <c r="D4230" s="1097"/>
      <c r="E4230" s="1093">
        <f t="shared" si="261"/>
        <v>0</v>
      </c>
      <c r="F4230" s="1094">
        <f t="shared" si="262"/>
        <v>0</v>
      </c>
      <c r="G4230" s="1095">
        <f t="shared" si="263"/>
        <v>0</v>
      </c>
      <c r="H4230" s="1090" t="str">
        <f t="shared" ca="1" si="264"/>
        <v/>
      </c>
      <c r="I4230" s="1109"/>
      <c r="J4230" s="1109"/>
      <c r="K4230" s="1112"/>
      <c r="L4230" s="1091"/>
      <c r="M4230" s="1091"/>
      <c r="N4230" s="1091"/>
      <c r="O4230" s="1091"/>
      <c r="P4230" s="1096"/>
      <c r="Q4230" s="1096"/>
      <c r="R4230" s="1096"/>
      <c r="S4230" s="1091"/>
    </row>
    <row r="4231" spans="1:19" x14ac:dyDescent="0.3">
      <c r="A4231" s="1090">
        <v>4226</v>
      </c>
      <c r="B4231" s="1091"/>
      <c r="C4231" s="1091"/>
      <c r="D4231" s="1097"/>
      <c r="E4231" s="1093">
        <f t="shared" ref="E4231:E4294" si="265">D4231</f>
        <v>0</v>
      </c>
      <c r="F4231" s="1094">
        <f t="shared" ref="F4231:F4294" si="266">D4231</f>
        <v>0</v>
      </c>
      <c r="G4231" s="1095">
        <f t="shared" ref="G4231:G4294" si="267">D4231</f>
        <v>0</v>
      </c>
      <c r="H4231" s="1090" t="str">
        <f t="shared" ref="H4231:H4294" ca="1" si="268">IF(ISBLANK(D4231),"",DATEDIF(G4231,TODAY(),"y"))</f>
        <v/>
      </c>
      <c r="I4231" s="1109"/>
      <c r="J4231" s="1109"/>
      <c r="K4231" s="1112"/>
      <c r="L4231" s="1091"/>
      <c r="M4231" s="1091"/>
      <c r="N4231" s="1091"/>
      <c r="O4231" s="1091"/>
      <c r="P4231" s="1096"/>
      <c r="Q4231" s="1096"/>
      <c r="R4231" s="1096"/>
      <c r="S4231" s="1091"/>
    </row>
    <row r="4232" spans="1:19" x14ac:dyDescent="0.3">
      <c r="A4232" s="1090">
        <v>4227</v>
      </c>
      <c r="B4232" s="1091"/>
      <c r="C4232" s="1091"/>
      <c r="D4232" s="1097"/>
      <c r="E4232" s="1093">
        <f t="shared" si="265"/>
        <v>0</v>
      </c>
      <c r="F4232" s="1094">
        <f t="shared" si="266"/>
        <v>0</v>
      </c>
      <c r="G4232" s="1095">
        <f t="shared" si="267"/>
        <v>0</v>
      </c>
      <c r="H4232" s="1090" t="str">
        <f t="shared" ca="1" si="268"/>
        <v/>
      </c>
      <c r="I4232" s="1109"/>
      <c r="J4232" s="1109"/>
      <c r="K4232" s="1112"/>
      <c r="L4232" s="1091"/>
      <c r="M4232" s="1091"/>
      <c r="N4232" s="1091"/>
      <c r="O4232" s="1091"/>
      <c r="P4232" s="1096"/>
      <c r="Q4232" s="1096"/>
      <c r="R4232" s="1096"/>
      <c r="S4232" s="1091"/>
    </row>
    <row r="4233" spans="1:19" x14ac:dyDescent="0.3">
      <c r="A4233" s="1090">
        <v>4228</v>
      </c>
      <c r="B4233" s="1091"/>
      <c r="C4233" s="1091"/>
      <c r="D4233" s="1097"/>
      <c r="E4233" s="1093">
        <f t="shared" si="265"/>
        <v>0</v>
      </c>
      <c r="F4233" s="1094">
        <f t="shared" si="266"/>
        <v>0</v>
      </c>
      <c r="G4233" s="1095">
        <f t="shared" si="267"/>
        <v>0</v>
      </c>
      <c r="H4233" s="1090" t="str">
        <f t="shared" ca="1" si="268"/>
        <v/>
      </c>
      <c r="I4233" s="1109"/>
      <c r="J4233" s="1109"/>
      <c r="K4233" s="1112"/>
      <c r="L4233" s="1091"/>
      <c r="M4233" s="1091"/>
      <c r="N4233" s="1091"/>
      <c r="O4233" s="1091"/>
      <c r="P4233" s="1096"/>
      <c r="Q4233" s="1096"/>
      <c r="R4233" s="1096"/>
      <c r="S4233" s="1091"/>
    </row>
    <row r="4234" spans="1:19" x14ac:dyDescent="0.3">
      <c r="A4234" s="1090">
        <v>4229</v>
      </c>
      <c r="B4234" s="1091"/>
      <c r="C4234" s="1091"/>
      <c r="D4234" s="1097"/>
      <c r="E4234" s="1093">
        <f t="shared" si="265"/>
        <v>0</v>
      </c>
      <c r="F4234" s="1094">
        <f t="shared" si="266"/>
        <v>0</v>
      </c>
      <c r="G4234" s="1095">
        <f t="shared" si="267"/>
        <v>0</v>
      </c>
      <c r="H4234" s="1090" t="str">
        <f t="shared" ca="1" si="268"/>
        <v/>
      </c>
      <c r="I4234" s="1109"/>
      <c r="J4234" s="1109"/>
      <c r="K4234" s="1112"/>
      <c r="L4234" s="1091"/>
      <c r="M4234" s="1091"/>
      <c r="N4234" s="1091"/>
      <c r="O4234" s="1091"/>
      <c r="P4234" s="1096"/>
      <c r="Q4234" s="1096"/>
      <c r="R4234" s="1096"/>
      <c r="S4234" s="1091"/>
    </row>
    <row r="4235" spans="1:19" x14ac:dyDescent="0.3">
      <c r="A4235" s="1090">
        <v>4230</v>
      </c>
      <c r="B4235" s="1091"/>
      <c r="C4235" s="1091"/>
      <c r="D4235" s="1097"/>
      <c r="E4235" s="1093">
        <f t="shared" si="265"/>
        <v>0</v>
      </c>
      <c r="F4235" s="1094">
        <f t="shared" si="266"/>
        <v>0</v>
      </c>
      <c r="G4235" s="1095">
        <f t="shared" si="267"/>
        <v>0</v>
      </c>
      <c r="H4235" s="1090" t="str">
        <f t="shared" ca="1" si="268"/>
        <v/>
      </c>
      <c r="I4235" s="1109"/>
      <c r="J4235" s="1109"/>
      <c r="K4235" s="1112"/>
      <c r="L4235" s="1091"/>
      <c r="M4235" s="1091"/>
      <c r="N4235" s="1091"/>
      <c r="O4235" s="1091"/>
      <c r="P4235" s="1096"/>
      <c r="Q4235" s="1096"/>
      <c r="R4235" s="1096"/>
      <c r="S4235" s="1091"/>
    </row>
    <row r="4236" spans="1:19" x14ac:dyDescent="0.3">
      <c r="A4236" s="1090">
        <v>4231</v>
      </c>
      <c r="B4236" s="1091"/>
      <c r="C4236" s="1091"/>
      <c r="D4236" s="1097"/>
      <c r="E4236" s="1093">
        <f t="shared" si="265"/>
        <v>0</v>
      </c>
      <c r="F4236" s="1094">
        <f t="shared" si="266"/>
        <v>0</v>
      </c>
      <c r="G4236" s="1095">
        <f t="shared" si="267"/>
        <v>0</v>
      </c>
      <c r="H4236" s="1090" t="str">
        <f t="shared" ca="1" si="268"/>
        <v/>
      </c>
      <c r="I4236" s="1109"/>
      <c r="J4236" s="1109"/>
      <c r="K4236" s="1112"/>
      <c r="L4236" s="1091"/>
      <c r="M4236" s="1091"/>
      <c r="N4236" s="1091"/>
      <c r="O4236" s="1091"/>
      <c r="P4236" s="1096"/>
      <c r="Q4236" s="1096"/>
      <c r="R4236" s="1096"/>
      <c r="S4236" s="1091"/>
    </row>
    <row r="4237" spans="1:19" x14ac:dyDescent="0.3">
      <c r="A4237" s="1090">
        <v>4232</v>
      </c>
      <c r="B4237" s="1091"/>
      <c r="C4237" s="1091"/>
      <c r="D4237" s="1097"/>
      <c r="E4237" s="1093">
        <f t="shared" si="265"/>
        <v>0</v>
      </c>
      <c r="F4237" s="1094">
        <f t="shared" si="266"/>
        <v>0</v>
      </c>
      <c r="G4237" s="1095">
        <f t="shared" si="267"/>
        <v>0</v>
      </c>
      <c r="H4237" s="1090" t="str">
        <f t="shared" ca="1" si="268"/>
        <v/>
      </c>
      <c r="I4237" s="1109"/>
      <c r="J4237" s="1109"/>
      <c r="K4237" s="1112"/>
      <c r="L4237" s="1091"/>
      <c r="M4237" s="1091"/>
      <c r="N4237" s="1091"/>
      <c r="O4237" s="1091"/>
      <c r="P4237" s="1096"/>
      <c r="Q4237" s="1096"/>
      <c r="R4237" s="1096"/>
      <c r="S4237" s="1091"/>
    </row>
    <row r="4238" spans="1:19" x14ac:dyDescent="0.3">
      <c r="A4238" s="1090">
        <v>4233</v>
      </c>
      <c r="B4238" s="1091"/>
      <c r="C4238" s="1091"/>
      <c r="D4238" s="1097"/>
      <c r="E4238" s="1093">
        <f t="shared" si="265"/>
        <v>0</v>
      </c>
      <c r="F4238" s="1094">
        <f t="shared" si="266"/>
        <v>0</v>
      </c>
      <c r="G4238" s="1095">
        <f t="shared" si="267"/>
        <v>0</v>
      </c>
      <c r="H4238" s="1090" t="str">
        <f t="shared" ca="1" si="268"/>
        <v/>
      </c>
      <c r="I4238" s="1109"/>
      <c r="J4238" s="1109"/>
      <c r="K4238" s="1112"/>
      <c r="L4238" s="1091"/>
      <c r="M4238" s="1091"/>
      <c r="N4238" s="1091"/>
      <c r="O4238" s="1091"/>
      <c r="P4238" s="1096"/>
      <c r="Q4238" s="1096"/>
      <c r="R4238" s="1096"/>
      <c r="S4238" s="1091"/>
    </row>
    <row r="4239" spans="1:19" x14ac:dyDescent="0.3">
      <c r="A4239" s="1090">
        <v>4234</v>
      </c>
      <c r="B4239" s="1091"/>
      <c r="C4239" s="1091"/>
      <c r="D4239" s="1097"/>
      <c r="E4239" s="1093">
        <f t="shared" si="265"/>
        <v>0</v>
      </c>
      <c r="F4239" s="1094">
        <f t="shared" si="266"/>
        <v>0</v>
      </c>
      <c r="G4239" s="1095">
        <f t="shared" si="267"/>
        <v>0</v>
      </c>
      <c r="H4239" s="1090" t="str">
        <f t="shared" ca="1" si="268"/>
        <v/>
      </c>
      <c r="I4239" s="1109"/>
      <c r="J4239" s="1109"/>
      <c r="K4239" s="1112"/>
      <c r="L4239" s="1091"/>
      <c r="M4239" s="1091"/>
      <c r="N4239" s="1091"/>
      <c r="O4239" s="1091"/>
      <c r="P4239" s="1096"/>
      <c r="Q4239" s="1096"/>
      <c r="R4239" s="1096"/>
      <c r="S4239" s="1091"/>
    </row>
    <row r="4240" spans="1:19" x14ac:dyDescent="0.3">
      <c r="A4240" s="1090">
        <v>4235</v>
      </c>
      <c r="B4240" s="1091"/>
      <c r="C4240" s="1091"/>
      <c r="D4240" s="1097"/>
      <c r="E4240" s="1093">
        <f t="shared" si="265"/>
        <v>0</v>
      </c>
      <c r="F4240" s="1094">
        <f t="shared" si="266"/>
        <v>0</v>
      </c>
      <c r="G4240" s="1095">
        <f t="shared" si="267"/>
        <v>0</v>
      </c>
      <c r="H4240" s="1090" t="str">
        <f t="shared" ca="1" si="268"/>
        <v/>
      </c>
      <c r="I4240" s="1109"/>
      <c r="J4240" s="1109"/>
      <c r="K4240" s="1112"/>
      <c r="L4240" s="1091"/>
      <c r="M4240" s="1091"/>
      <c r="N4240" s="1091"/>
      <c r="O4240" s="1091"/>
      <c r="P4240" s="1096"/>
      <c r="Q4240" s="1096"/>
      <c r="R4240" s="1096"/>
      <c r="S4240" s="1091"/>
    </row>
    <row r="4241" spans="1:19" x14ac:dyDescent="0.3">
      <c r="A4241" s="1090">
        <v>4236</v>
      </c>
      <c r="B4241" s="1091"/>
      <c r="C4241" s="1091"/>
      <c r="D4241" s="1097"/>
      <c r="E4241" s="1093">
        <f t="shared" si="265"/>
        <v>0</v>
      </c>
      <c r="F4241" s="1094">
        <f t="shared" si="266"/>
        <v>0</v>
      </c>
      <c r="G4241" s="1095">
        <f t="shared" si="267"/>
        <v>0</v>
      </c>
      <c r="H4241" s="1090" t="str">
        <f t="shared" ca="1" si="268"/>
        <v/>
      </c>
      <c r="I4241" s="1109"/>
      <c r="J4241" s="1109"/>
      <c r="K4241" s="1112"/>
      <c r="L4241" s="1091"/>
      <c r="M4241" s="1091"/>
      <c r="N4241" s="1091"/>
      <c r="O4241" s="1091"/>
      <c r="P4241" s="1096"/>
      <c r="Q4241" s="1096"/>
      <c r="R4241" s="1096"/>
      <c r="S4241" s="1091"/>
    </row>
    <row r="4242" spans="1:19" x14ac:dyDescent="0.3">
      <c r="A4242" s="1090">
        <v>4237</v>
      </c>
      <c r="B4242" s="1091"/>
      <c r="C4242" s="1091"/>
      <c r="D4242" s="1097"/>
      <c r="E4242" s="1093">
        <f t="shared" si="265"/>
        <v>0</v>
      </c>
      <c r="F4242" s="1094">
        <f t="shared" si="266"/>
        <v>0</v>
      </c>
      <c r="G4242" s="1095">
        <f t="shared" si="267"/>
        <v>0</v>
      </c>
      <c r="H4242" s="1090" t="str">
        <f t="shared" ca="1" si="268"/>
        <v/>
      </c>
      <c r="I4242" s="1109"/>
      <c r="J4242" s="1109"/>
      <c r="K4242" s="1112"/>
      <c r="L4242" s="1091"/>
      <c r="M4242" s="1091"/>
      <c r="N4242" s="1091"/>
      <c r="O4242" s="1091"/>
      <c r="P4242" s="1096"/>
      <c r="Q4242" s="1096"/>
      <c r="R4242" s="1096"/>
      <c r="S4242" s="1091"/>
    </row>
    <row r="4243" spans="1:19" x14ac:dyDescent="0.3">
      <c r="A4243" s="1090">
        <v>4238</v>
      </c>
      <c r="B4243" s="1091"/>
      <c r="C4243" s="1091"/>
      <c r="D4243" s="1097"/>
      <c r="E4243" s="1093">
        <f t="shared" si="265"/>
        <v>0</v>
      </c>
      <c r="F4243" s="1094">
        <f t="shared" si="266"/>
        <v>0</v>
      </c>
      <c r="G4243" s="1095">
        <f t="shared" si="267"/>
        <v>0</v>
      </c>
      <c r="H4243" s="1090" t="str">
        <f t="shared" ca="1" si="268"/>
        <v/>
      </c>
      <c r="I4243" s="1109"/>
      <c r="J4243" s="1109"/>
      <c r="K4243" s="1112"/>
      <c r="L4243" s="1091"/>
      <c r="M4243" s="1091"/>
      <c r="N4243" s="1091"/>
      <c r="O4243" s="1091"/>
      <c r="P4243" s="1096"/>
      <c r="Q4243" s="1096"/>
      <c r="R4243" s="1096"/>
      <c r="S4243" s="1091"/>
    </row>
    <row r="4244" spans="1:19" x14ac:dyDescent="0.3">
      <c r="A4244" s="1090">
        <v>4239</v>
      </c>
      <c r="B4244" s="1091"/>
      <c r="C4244" s="1091"/>
      <c r="D4244" s="1097"/>
      <c r="E4244" s="1093">
        <f t="shared" si="265"/>
        <v>0</v>
      </c>
      <c r="F4244" s="1094">
        <f t="shared" si="266"/>
        <v>0</v>
      </c>
      <c r="G4244" s="1095">
        <f t="shared" si="267"/>
        <v>0</v>
      </c>
      <c r="H4244" s="1090" t="str">
        <f t="shared" ca="1" si="268"/>
        <v/>
      </c>
      <c r="I4244" s="1109"/>
      <c r="J4244" s="1109"/>
      <c r="K4244" s="1112"/>
      <c r="L4244" s="1091"/>
      <c r="M4244" s="1091"/>
      <c r="N4244" s="1091"/>
      <c r="O4244" s="1091"/>
      <c r="P4244" s="1096"/>
      <c r="Q4244" s="1096"/>
      <c r="R4244" s="1096"/>
      <c r="S4244" s="1091"/>
    </row>
    <row r="4245" spans="1:19" x14ac:dyDescent="0.3">
      <c r="A4245" s="1090">
        <v>4240</v>
      </c>
      <c r="B4245" s="1091"/>
      <c r="C4245" s="1091"/>
      <c r="D4245" s="1097"/>
      <c r="E4245" s="1093">
        <f t="shared" si="265"/>
        <v>0</v>
      </c>
      <c r="F4245" s="1094">
        <f t="shared" si="266"/>
        <v>0</v>
      </c>
      <c r="G4245" s="1095">
        <f t="shared" si="267"/>
        <v>0</v>
      </c>
      <c r="H4245" s="1090" t="str">
        <f t="shared" ca="1" si="268"/>
        <v/>
      </c>
      <c r="I4245" s="1109"/>
      <c r="J4245" s="1109"/>
      <c r="K4245" s="1112"/>
      <c r="L4245" s="1091"/>
      <c r="M4245" s="1091"/>
      <c r="N4245" s="1091"/>
      <c r="O4245" s="1091"/>
      <c r="P4245" s="1096"/>
      <c r="Q4245" s="1096"/>
      <c r="R4245" s="1096"/>
      <c r="S4245" s="1091"/>
    </row>
    <row r="4246" spans="1:19" x14ac:dyDescent="0.3">
      <c r="A4246" s="1090">
        <v>4241</v>
      </c>
      <c r="B4246" s="1091"/>
      <c r="C4246" s="1091"/>
      <c r="D4246" s="1097"/>
      <c r="E4246" s="1093">
        <f t="shared" si="265"/>
        <v>0</v>
      </c>
      <c r="F4246" s="1094">
        <f t="shared" si="266"/>
        <v>0</v>
      </c>
      <c r="G4246" s="1095">
        <f t="shared" si="267"/>
        <v>0</v>
      </c>
      <c r="H4246" s="1090" t="str">
        <f t="shared" ca="1" si="268"/>
        <v/>
      </c>
      <c r="I4246" s="1109"/>
      <c r="J4246" s="1109"/>
      <c r="K4246" s="1112"/>
      <c r="L4246" s="1091"/>
      <c r="M4246" s="1091"/>
      <c r="N4246" s="1091"/>
      <c r="O4246" s="1091"/>
      <c r="P4246" s="1096"/>
      <c r="Q4246" s="1096"/>
      <c r="R4246" s="1096"/>
      <c r="S4246" s="1091"/>
    </row>
    <row r="4247" spans="1:19" x14ac:dyDescent="0.3">
      <c r="A4247" s="1090">
        <v>4242</v>
      </c>
      <c r="B4247" s="1091"/>
      <c r="C4247" s="1091"/>
      <c r="D4247" s="1097"/>
      <c r="E4247" s="1093">
        <f t="shared" si="265"/>
        <v>0</v>
      </c>
      <c r="F4247" s="1094">
        <f t="shared" si="266"/>
        <v>0</v>
      </c>
      <c r="G4247" s="1095">
        <f t="shared" si="267"/>
        <v>0</v>
      </c>
      <c r="H4247" s="1090" t="str">
        <f t="shared" ca="1" si="268"/>
        <v/>
      </c>
      <c r="I4247" s="1109"/>
      <c r="J4247" s="1109"/>
      <c r="K4247" s="1112"/>
      <c r="L4247" s="1091"/>
      <c r="M4247" s="1091"/>
      <c r="N4247" s="1091"/>
      <c r="O4247" s="1091"/>
      <c r="P4247" s="1096"/>
      <c r="Q4247" s="1096"/>
      <c r="R4247" s="1096"/>
      <c r="S4247" s="1091"/>
    </row>
    <row r="4248" spans="1:19" x14ac:dyDescent="0.3">
      <c r="A4248" s="1090">
        <v>4243</v>
      </c>
      <c r="B4248" s="1091"/>
      <c r="C4248" s="1091"/>
      <c r="D4248" s="1097"/>
      <c r="E4248" s="1093">
        <f t="shared" si="265"/>
        <v>0</v>
      </c>
      <c r="F4248" s="1094">
        <f t="shared" si="266"/>
        <v>0</v>
      </c>
      <c r="G4248" s="1095">
        <f t="shared" si="267"/>
        <v>0</v>
      </c>
      <c r="H4248" s="1090" t="str">
        <f t="shared" ca="1" si="268"/>
        <v/>
      </c>
      <c r="I4248" s="1109"/>
      <c r="J4248" s="1109"/>
      <c r="K4248" s="1112"/>
      <c r="L4248" s="1091"/>
      <c r="M4248" s="1091"/>
      <c r="N4248" s="1091"/>
      <c r="O4248" s="1091"/>
      <c r="P4248" s="1096"/>
      <c r="Q4248" s="1096"/>
      <c r="R4248" s="1096"/>
      <c r="S4248" s="1091"/>
    </row>
    <row r="4249" spans="1:19" x14ac:dyDescent="0.3">
      <c r="A4249" s="1090">
        <v>4244</v>
      </c>
      <c r="B4249" s="1091"/>
      <c r="C4249" s="1091"/>
      <c r="D4249" s="1097"/>
      <c r="E4249" s="1093">
        <f t="shared" si="265"/>
        <v>0</v>
      </c>
      <c r="F4249" s="1094">
        <f t="shared" si="266"/>
        <v>0</v>
      </c>
      <c r="G4249" s="1095">
        <f t="shared" si="267"/>
        <v>0</v>
      </c>
      <c r="H4249" s="1090" t="str">
        <f t="shared" ca="1" si="268"/>
        <v/>
      </c>
      <c r="I4249" s="1109"/>
      <c r="J4249" s="1109"/>
      <c r="K4249" s="1112"/>
      <c r="L4249" s="1091"/>
      <c r="M4249" s="1091"/>
      <c r="N4249" s="1091"/>
      <c r="O4249" s="1091"/>
      <c r="P4249" s="1096"/>
      <c r="Q4249" s="1096"/>
      <c r="R4249" s="1096"/>
      <c r="S4249" s="1091"/>
    </row>
    <row r="4250" spans="1:19" x14ac:dyDescent="0.3">
      <c r="A4250" s="1090">
        <v>4245</v>
      </c>
      <c r="B4250" s="1091"/>
      <c r="C4250" s="1091"/>
      <c r="D4250" s="1097"/>
      <c r="E4250" s="1093">
        <f t="shared" si="265"/>
        <v>0</v>
      </c>
      <c r="F4250" s="1094">
        <f t="shared" si="266"/>
        <v>0</v>
      </c>
      <c r="G4250" s="1095">
        <f t="shared" si="267"/>
        <v>0</v>
      </c>
      <c r="H4250" s="1090" t="str">
        <f t="shared" ca="1" si="268"/>
        <v/>
      </c>
      <c r="I4250" s="1109"/>
      <c r="J4250" s="1109"/>
      <c r="K4250" s="1112"/>
      <c r="L4250" s="1091"/>
      <c r="M4250" s="1091"/>
      <c r="N4250" s="1091"/>
      <c r="O4250" s="1091"/>
      <c r="P4250" s="1096"/>
      <c r="Q4250" s="1096"/>
      <c r="R4250" s="1096"/>
      <c r="S4250" s="1091"/>
    </row>
    <row r="4251" spans="1:19" x14ac:dyDescent="0.3">
      <c r="A4251" s="1090">
        <v>4246</v>
      </c>
      <c r="B4251" s="1091"/>
      <c r="C4251" s="1091"/>
      <c r="D4251" s="1097"/>
      <c r="E4251" s="1093">
        <f t="shared" si="265"/>
        <v>0</v>
      </c>
      <c r="F4251" s="1094">
        <f t="shared" si="266"/>
        <v>0</v>
      </c>
      <c r="G4251" s="1095">
        <f t="shared" si="267"/>
        <v>0</v>
      </c>
      <c r="H4251" s="1090" t="str">
        <f t="shared" ca="1" si="268"/>
        <v/>
      </c>
      <c r="I4251" s="1109"/>
      <c r="J4251" s="1109"/>
      <c r="K4251" s="1112"/>
      <c r="L4251" s="1091"/>
      <c r="M4251" s="1091"/>
      <c r="N4251" s="1091"/>
      <c r="O4251" s="1091"/>
      <c r="P4251" s="1096"/>
      <c r="Q4251" s="1096"/>
      <c r="R4251" s="1096"/>
      <c r="S4251" s="1091"/>
    </row>
    <row r="4252" spans="1:19" x14ac:dyDescent="0.3">
      <c r="A4252" s="1090">
        <v>4247</v>
      </c>
      <c r="B4252" s="1091"/>
      <c r="C4252" s="1091"/>
      <c r="D4252" s="1097"/>
      <c r="E4252" s="1093">
        <f t="shared" si="265"/>
        <v>0</v>
      </c>
      <c r="F4252" s="1094">
        <f t="shared" si="266"/>
        <v>0</v>
      </c>
      <c r="G4252" s="1095">
        <f t="shared" si="267"/>
        <v>0</v>
      </c>
      <c r="H4252" s="1090" t="str">
        <f t="shared" ca="1" si="268"/>
        <v/>
      </c>
      <c r="I4252" s="1109"/>
      <c r="J4252" s="1109"/>
      <c r="K4252" s="1112"/>
      <c r="L4252" s="1091"/>
      <c r="M4252" s="1091"/>
      <c r="N4252" s="1091"/>
      <c r="O4252" s="1091"/>
      <c r="P4252" s="1096"/>
      <c r="Q4252" s="1096"/>
      <c r="R4252" s="1096"/>
      <c r="S4252" s="1091"/>
    </row>
    <row r="4253" spans="1:19" x14ac:dyDescent="0.3">
      <c r="A4253" s="1090">
        <v>4248</v>
      </c>
      <c r="B4253" s="1091"/>
      <c r="C4253" s="1091"/>
      <c r="D4253" s="1097"/>
      <c r="E4253" s="1093">
        <f t="shared" si="265"/>
        <v>0</v>
      </c>
      <c r="F4253" s="1094">
        <f t="shared" si="266"/>
        <v>0</v>
      </c>
      <c r="G4253" s="1095">
        <f t="shared" si="267"/>
        <v>0</v>
      </c>
      <c r="H4253" s="1090" t="str">
        <f t="shared" ca="1" si="268"/>
        <v/>
      </c>
      <c r="I4253" s="1109"/>
      <c r="J4253" s="1109"/>
      <c r="K4253" s="1112"/>
      <c r="L4253" s="1091"/>
      <c r="M4253" s="1091"/>
      <c r="N4253" s="1091"/>
      <c r="O4253" s="1091"/>
      <c r="P4253" s="1096"/>
      <c r="Q4253" s="1096"/>
      <c r="R4253" s="1096"/>
      <c r="S4253" s="1091"/>
    </row>
    <row r="4254" spans="1:19" x14ac:dyDescent="0.3">
      <c r="A4254" s="1090">
        <v>4249</v>
      </c>
      <c r="B4254" s="1091"/>
      <c r="C4254" s="1091"/>
      <c r="D4254" s="1097"/>
      <c r="E4254" s="1093">
        <f t="shared" si="265"/>
        <v>0</v>
      </c>
      <c r="F4254" s="1094">
        <f t="shared" si="266"/>
        <v>0</v>
      </c>
      <c r="G4254" s="1095">
        <f t="shared" si="267"/>
        <v>0</v>
      </c>
      <c r="H4254" s="1090" t="str">
        <f t="shared" ca="1" si="268"/>
        <v/>
      </c>
      <c r="I4254" s="1109"/>
      <c r="J4254" s="1109"/>
      <c r="K4254" s="1112"/>
      <c r="L4254" s="1091"/>
      <c r="M4254" s="1091"/>
      <c r="N4254" s="1091"/>
      <c r="O4254" s="1091"/>
      <c r="P4254" s="1096"/>
      <c r="Q4254" s="1096"/>
      <c r="R4254" s="1096"/>
      <c r="S4254" s="1091"/>
    </row>
    <row r="4255" spans="1:19" x14ac:dyDescent="0.3">
      <c r="A4255" s="1090">
        <v>4250</v>
      </c>
      <c r="B4255" s="1091"/>
      <c r="C4255" s="1091"/>
      <c r="D4255" s="1097"/>
      <c r="E4255" s="1093">
        <f t="shared" si="265"/>
        <v>0</v>
      </c>
      <c r="F4255" s="1094">
        <f t="shared" si="266"/>
        <v>0</v>
      </c>
      <c r="G4255" s="1095">
        <f t="shared" si="267"/>
        <v>0</v>
      </c>
      <c r="H4255" s="1090" t="str">
        <f t="shared" ca="1" si="268"/>
        <v/>
      </c>
      <c r="I4255" s="1109"/>
      <c r="J4255" s="1109"/>
      <c r="K4255" s="1112"/>
      <c r="L4255" s="1091"/>
      <c r="M4255" s="1091"/>
      <c r="N4255" s="1091"/>
      <c r="O4255" s="1091"/>
      <c r="P4255" s="1096"/>
      <c r="Q4255" s="1096"/>
      <c r="R4255" s="1096"/>
      <c r="S4255" s="1091"/>
    </row>
    <row r="4256" spans="1:19" x14ac:dyDescent="0.3">
      <c r="A4256" s="1090">
        <v>4251</v>
      </c>
      <c r="B4256" s="1091"/>
      <c r="C4256" s="1091"/>
      <c r="D4256" s="1097"/>
      <c r="E4256" s="1093">
        <f t="shared" si="265"/>
        <v>0</v>
      </c>
      <c r="F4256" s="1094">
        <f t="shared" si="266"/>
        <v>0</v>
      </c>
      <c r="G4256" s="1095">
        <f t="shared" si="267"/>
        <v>0</v>
      </c>
      <c r="H4256" s="1090" t="str">
        <f t="shared" ca="1" si="268"/>
        <v/>
      </c>
      <c r="I4256" s="1109"/>
      <c r="J4256" s="1109"/>
      <c r="K4256" s="1112"/>
      <c r="L4256" s="1091"/>
      <c r="M4256" s="1091"/>
      <c r="N4256" s="1091"/>
      <c r="O4256" s="1091"/>
      <c r="P4256" s="1096"/>
      <c r="Q4256" s="1096"/>
      <c r="R4256" s="1096"/>
      <c r="S4256" s="1091"/>
    </row>
    <row r="4257" spans="1:19" x14ac:dyDescent="0.3">
      <c r="A4257" s="1090">
        <v>4252</v>
      </c>
      <c r="B4257" s="1091"/>
      <c r="C4257" s="1091"/>
      <c r="D4257" s="1097"/>
      <c r="E4257" s="1093">
        <f t="shared" si="265"/>
        <v>0</v>
      </c>
      <c r="F4257" s="1094">
        <f t="shared" si="266"/>
        <v>0</v>
      </c>
      <c r="G4257" s="1095">
        <f t="shared" si="267"/>
        <v>0</v>
      </c>
      <c r="H4257" s="1090" t="str">
        <f t="shared" ca="1" si="268"/>
        <v/>
      </c>
      <c r="I4257" s="1109"/>
      <c r="J4257" s="1109"/>
      <c r="K4257" s="1112"/>
      <c r="L4257" s="1091"/>
      <c r="M4257" s="1091"/>
      <c r="N4257" s="1091"/>
      <c r="O4257" s="1091"/>
      <c r="P4257" s="1096"/>
      <c r="Q4257" s="1096"/>
      <c r="R4257" s="1096"/>
      <c r="S4257" s="1091"/>
    </row>
    <row r="4258" spans="1:19" x14ac:dyDescent="0.3">
      <c r="A4258" s="1090">
        <v>4253</v>
      </c>
      <c r="B4258" s="1091"/>
      <c r="C4258" s="1091"/>
      <c r="D4258" s="1097"/>
      <c r="E4258" s="1093">
        <f t="shared" si="265"/>
        <v>0</v>
      </c>
      <c r="F4258" s="1094">
        <f t="shared" si="266"/>
        <v>0</v>
      </c>
      <c r="G4258" s="1095">
        <f t="shared" si="267"/>
        <v>0</v>
      </c>
      <c r="H4258" s="1090" t="str">
        <f t="shared" ca="1" si="268"/>
        <v/>
      </c>
      <c r="I4258" s="1109"/>
      <c r="J4258" s="1109"/>
      <c r="K4258" s="1112"/>
      <c r="L4258" s="1091"/>
      <c r="M4258" s="1091"/>
      <c r="N4258" s="1091"/>
      <c r="O4258" s="1091"/>
      <c r="P4258" s="1096"/>
      <c r="Q4258" s="1096"/>
      <c r="R4258" s="1096"/>
      <c r="S4258" s="1091"/>
    </row>
    <row r="4259" spans="1:19" x14ac:dyDescent="0.3">
      <c r="A4259" s="1090">
        <v>4254</v>
      </c>
      <c r="B4259" s="1091"/>
      <c r="C4259" s="1091"/>
      <c r="D4259" s="1097"/>
      <c r="E4259" s="1093">
        <f t="shared" si="265"/>
        <v>0</v>
      </c>
      <c r="F4259" s="1094">
        <f t="shared" si="266"/>
        <v>0</v>
      </c>
      <c r="G4259" s="1095">
        <f t="shared" si="267"/>
        <v>0</v>
      </c>
      <c r="H4259" s="1090" t="str">
        <f t="shared" ca="1" si="268"/>
        <v/>
      </c>
      <c r="I4259" s="1109"/>
      <c r="J4259" s="1109"/>
      <c r="K4259" s="1112"/>
      <c r="L4259" s="1091"/>
      <c r="M4259" s="1091"/>
      <c r="N4259" s="1091"/>
      <c r="O4259" s="1091"/>
      <c r="P4259" s="1096"/>
      <c r="Q4259" s="1096"/>
      <c r="R4259" s="1096"/>
      <c r="S4259" s="1091"/>
    </row>
    <row r="4260" spans="1:19" x14ac:dyDescent="0.3">
      <c r="A4260" s="1090">
        <v>4255</v>
      </c>
      <c r="B4260" s="1091"/>
      <c r="C4260" s="1091"/>
      <c r="D4260" s="1097"/>
      <c r="E4260" s="1093">
        <f t="shared" si="265"/>
        <v>0</v>
      </c>
      <c r="F4260" s="1094">
        <f t="shared" si="266"/>
        <v>0</v>
      </c>
      <c r="G4260" s="1095">
        <f t="shared" si="267"/>
        <v>0</v>
      </c>
      <c r="H4260" s="1090" t="str">
        <f t="shared" ca="1" si="268"/>
        <v/>
      </c>
      <c r="I4260" s="1109"/>
      <c r="J4260" s="1109"/>
      <c r="K4260" s="1112"/>
      <c r="L4260" s="1091"/>
      <c r="M4260" s="1091"/>
      <c r="N4260" s="1091"/>
      <c r="O4260" s="1091"/>
      <c r="P4260" s="1096"/>
      <c r="Q4260" s="1096"/>
      <c r="R4260" s="1096"/>
      <c r="S4260" s="1091"/>
    </row>
    <row r="4261" spans="1:19" x14ac:dyDescent="0.3">
      <c r="A4261" s="1090">
        <v>4256</v>
      </c>
      <c r="B4261" s="1091"/>
      <c r="C4261" s="1091"/>
      <c r="D4261" s="1097"/>
      <c r="E4261" s="1093">
        <f t="shared" si="265"/>
        <v>0</v>
      </c>
      <c r="F4261" s="1094">
        <f t="shared" si="266"/>
        <v>0</v>
      </c>
      <c r="G4261" s="1095">
        <f t="shared" si="267"/>
        <v>0</v>
      </c>
      <c r="H4261" s="1090" t="str">
        <f t="shared" ca="1" si="268"/>
        <v/>
      </c>
      <c r="I4261" s="1109"/>
      <c r="J4261" s="1109"/>
      <c r="K4261" s="1112"/>
      <c r="L4261" s="1091"/>
      <c r="M4261" s="1091"/>
      <c r="N4261" s="1091"/>
      <c r="O4261" s="1091"/>
      <c r="P4261" s="1096"/>
      <c r="Q4261" s="1096"/>
      <c r="R4261" s="1096"/>
      <c r="S4261" s="1091"/>
    </row>
    <row r="4262" spans="1:19" x14ac:dyDescent="0.3">
      <c r="A4262" s="1090">
        <v>4257</v>
      </c>
      <c r="B4262" s="1091"/>
      <c r="C4262" s="1091"/>
      <c r="D4262" s="1097"/>
      <c r="E4262" s="1093">
        <f t="shared" si="265"/>
        <v>0</v>
      </c>
      <c r="F4262" s="1094">
        <f t="shared" si="266"/>
        <v>0</v>
      </c>
      <c r="G4262" s="1095">
        <f t="shared" si="267"/>
        <v>0</v>
      </c>
      <c r="H4262" s="1090" t="str">
        <f t="shared" ca="1" si="268"/>
        <v/>
      </c>
      <c r="I4262" s="1109"/>
      <c r="J4262" s="1109"/>
      <c r="K4262" s="1112"/>
      <c r="L4262" s="1091"/>
      <c r="M4262" s="1091"/>
      <c r="N4262" s="1091"/>
      <c r="O4262" s="1091"/>
      <c r="P4262" s="1096"/>
      <c r="Q4262" s="1096"/>
      <c r="R4262" s="1096"/>
      <c r="S4262" s="1091"/>
    </row>
    <row r="4263" spans="1:19" x14ac:dyDescent="0.3">
      <c r="A4263" s="1090">
        <v>4258</v>
      </c>
      <c r="B4263" s="1091"/>
      <c r="C4263" s="1091"/>
      <c r="D4263" s="1097"/>
      <c r="E4263" s="1093">
        <f t="shared" si="265"/>
        <v>0</v>
      </c>
      <c r="F4263" s="1094">
        <f t="shared" si="266"/>
        <v>0</v>
      </c>
      <c r="G4263" s="1095">
        <f t="shared" si="267"/>
        <v>0</v>
      </c>
      <c r="H4263" s="1090" t="str">
        <f t="shared" ca="1" si="268"/>
        <v/>
      </c>
      <c r="I4263" s="1109"/>
      <c r="J4263" s="1109"/>
      <c r="K4263" s="1112"/>
      <c r="L4263" s="1091"/>
      <c r="M4263" s="1091"/>
      <c r="N4263" s="1091"/>
      <c r="O4263" s="1091"/>
      <c r="P4263" s="1096"/>
      <c r="Q4263" s="1096"/>
      <c r="R4263" s="1096"/>
      <c r="S4263" s="1091"/>
    </row>
    <row r="4264" spans="1:19" x14ac:dyDescent="0.3">
      <c r="A4264" s="1090">
        <v>4259</v>
      </c>
      <c r="B4264" s="1091"/>
      <c r="C4264" s="1091"/>
      <c r="D4264" s="1097"/>
      <c r="E4264" s="1093">
        <f t="shared" si="265"/>
        <v>0</v>
      </c>
      <c r="F4264" s="1094">
        <f t="shared" si="266"/>
        <v>0</v>
      </c>
      <c r="G4264" s="1095">
        <f t="shared" si="267"/>
        <v>0</v>
      </c>
      <c r="H4264" s="1090" t="str">
        <f t="shared" ca="1" si="268"/>
        <v/>
      </c>
      <c r="I4264" s="1109"/>
      <c r="J4264" s="1109"/>
      <c r="K4264" s="1112"/>
      <c r="L4264" s="1091"/>
      <c r="M4264" s="1091"/>
      <c r="N4264" s="1091"/>
      <c r="O4264" s="1091"/>
      <c r="P4264" s="1096"/>
      <c r="Q4264" s="1096"/>
      <c r="R4264" s="1096"/>
      <c r="S4264" s="1091"/>
    </row>
    <row r="4265" spans="1:19" x14ac:dyDescent="0.3">
      <c r="A4265" s="1090">
        <v>4260</v>
      </c>
      <c r="B4265" s="1091"/>
      <c r="C4265" s="1091"/>
      <c r="D4265" s="1097"/>
      <c r="E4265" s="1093">
        <f t="shared" si="265"/>
        <v>0</v>
      </c>
      <c r="F4265" s="1094">
        <f t="shared" si="266"/>
        <v>0</v>
      </c>
      <c r="G4265" s="1095">
        <f t="shared" si="267"/>
        <v>0</v>
      </c>
      <c r="H4265" s="1090" t="str">
        <f t="shared" ca="1" si="268"/>
        <v/>
      </c>
      <c r="I4265" s="1109"/>
      <c r="J4265" s="1109"/>
      <c r="K4265" s="1112"/>
      <c r="L4265" s="1091"/>
      <c r="M4265" s="1091"/>
      <c r="N4265" s="1091"/>
      <c r="O4265" s="1091"/>
      <c r="P4265" s="1096"/>
      <c r="Q4265" s="1096"/>
      <c r="R4265" s="1096"/>
      <c r="S4265" s="1091"/>
    </row>
    <row r="4266" spans="1:19" x14ac:dyDescent="0.3">
      <c r="A4266" s="1090">
        <v>4261</v>
      </c>
      <c r="B4266" s="1091"/>
      <c r="C4266" s="1091"/>
      <c r="D4266" s="1097"/>
      <c r="E4266" s="1093">
        <f t="shared" si="265"/>
        <v>0</v>
      </c>
      <c r="F4266" s="1094">
        <f t="shared" si="266"/>
        <v>0</v>
      </c>
      <c r="G4266" s="1095">
        <f t="shared" si="267"/>
        <v>0</v>
      </c>
      <c r="H4266" s="1090" t="str">
        <f t="shared" ca="1" si="268"/>
        <v/>
      </c>
      <c r="I4266" s="1109"/>
      <c r="J4266" s="1109"/>
      <c r="K4266" s="1112"/>
      <c r="L4266" s="1091"/>
      <c r="M4266" s="1091"/>
      <c r="N4266" s="1091"/>
      <c r="O4266" s="1091"/>
      <c r="P4266" s="1096"/>
      <c r="Q4266" s="1096"/>
      <c r="R4266" s="1096"/>
      <c r="S4266" s="1091"/>
    </row>
    <row r="4267" spans="1:19" x14ac:dyDescent="0.3">
      <c r="A4267" s="1090">
        <v>4262</v>
      </c>
      <c r="B4267" s="1091"/>
      <c r="C4267" s="1091"/>
      <c r="D4267" s="1097"/>
      <c r="E4267" s="1093">
        <f t="shared" si="265"/>
        <v>0</v>
      </c>
      <c r="F4267" s="1094">
        <f t="shared" si="266"/>
        <v>0</v>
      </c>
      <c r="G4267" s="1095">
        <f t="shared" si="267"/>
        <v>0</v>
      </c>
      <c r="H4267" s="1090" t="str">
        <f t="shared" ca="1" si="268"/>
        <v/>
      </c>
      <c r="I4267" s="1109"/>
      <c r="J4267" s="1109"/>
      <c r="K4267" s="1112"/>
      <c r="L4267" s="1091"/>
      <c r="M4267" s="1091"/>
      <c r="N4267" s="1091"/>
      <c r="O4267" s="1091"/>
      <c r="P4267" s="1096"/>
      <c r="Q4267" s="1096"/>
      <c r="R4267" s="1096"/>
      <c r="S4267" s="1091"/>
    </row>
    <row r="4268" spans="1:19" x14ac:dyDescent="0.3">
      <c r="A4268" s="1090">
        <v>4263</v>
      </c>
      <c r="B4268" s="1091"/>
      <c r="C4268" s="1091"/>
      <c r="D4268" s="1097"/>
      <c r="E4268" s="1093">
        <f t="shared" si="265"/>
        <v>0</v>
      </c>
      <c r="F4268" s="1094">
        <f t="shared" si="266"/>
        <v>0</v>
      </c>
      <c r="G4268" s="1095">
        <f t="shared" si="267"/>
        <v>0</v>
      </c>
      <c r="H4268" s="1090" t="str">
        <f t="shared" ca="1" si="268"/>
        <v/>
      </c>
      <c r="I4268" s="1109"/>
      <c r="J4268" s="1109"/>
      <c r="K4268" s="1112"/>
      <c r="L4268" s="1091"/>
      <c r="M4268" s="1091"/>
      <c r="N4268" s="1091"/>
      <c r="O4268" s="1091"/>
      <c r="P4268" s="1096"/>
      <c r="Q4268" s="1096"/>
      <c r="R4268" s="1096"/>
      <c r="S4268" s="1091"/>
    </row>
    <row r="4269" spans="1:19" x14ac:dyDescent="0.3">
      <c r="A4269" s="1090">
        <v>4264</v>
      </c>
      <c r="B4269" s="1091"/>
      <c r="C4269" s="1091"/>
      <c r="D4269" s="1097"/>
      <c r="E4269" s="1093">
        <f t="shared" si="265"/>
        <v>0</v>
      </c>
      <c r="F4269" s="1094">
        <f t="shared" si="266"/>
        <v>0</v>
      </c>
      <c r="G4269" s="1095">
        <f t="shared" si="267"/>
        <v>0</v>
      </c>
      <c r="H4269" s="1090" t="str">
        <f t="shared" ca="1" si="268"/>
        <v/>
      </c>
      <c r="I4269" s="1109"/>
      <c r="J4269" s="1109"/>
      <c r="K4269" s="1112"/>
      <c r="L4269" s="1091"/>
      <c r="M4269" s="1091"/>
      <c r="N4269" s="1091"/>
      <c r="O4269" s="1091"/>
      <c r="P4269" s="1096"/>
      <c r="Q4269" s="1096"/>
      <c r="R4269" s="1096"/>
      <c r="S4269" s="1091"/>
    </row>
    <row r="4270" spans="1:19" x14ac:dyDescent="0.3">
      <c r="A4270" s="1090">
        <v>4265</v>
      </c>
      <c r="B4270" s="1091"/>
      <c r="C4270" s="1091"/>
      <c r="D4270" s="1097"/>
      <c r="E4270" s="1093">
        <f t="shared" si="265"/>
        <v>0</v>
      </c>
      <c r="F4270" s="1094">
        <f t="shared" si="266"/>
        <v>0</v>
      </c>
      <c r="G4270" s="1095">
        <f t="shared" si="267"/>
        <v>0</v>
      </c>
      <c r="H4270" s="1090" t="str">
        <f t="shared" ca="1" si="268"/>
        <v/>
      </c>
      <c r="I4270" s="1109"/>
      <c r="J4270" s="1109"/>
      <c r="K4270" s="1112"/>
      <c r="L4270" s="1091"/>
      <c r="M4270" s="1091"/>
      <c r="N4270" s="1091"/>
      <c r="O4270" s="1091"/>
      <c r="P4270" s="1096"/>
      <c r="Q4270" s="1096"/>
      <c r="R4270" s="1096"/>
      <c r="S4270" s="1091"/>
    </row>
    <row r="4271" spans="1:19" x14ac:dyDescent="0.3">
      <c r="A4271" s="1090">
        <v>4266</v>
      </c>
      <c r="B4271" s="1091"/>
      <c r="C4271" s="1091"/>
      <c r="D4271" s="1097"/>
      <c r="E4271" s="1093">
        <f t="shared" si="265"/>
        <v>0</v>
      </c>
      <c r="F4271" s="1094">
        <f t="shared" si="266"/>
        <v>0</v>
      </c>
      <c r="G4271" s="1095">
        <f t="shared" si="267"/>
        <v>0</v>
      </c>
      <c r="H4271" s="1090" t="str">
        <f t="shared" ca="1" si="268"/>
        <v/>
      </c>
      <c r="I4271" s="1109"/>
      <c r="J4271" s="1109"/>
      <c r="K4271" s="1112"/>
      <c r="L4271" s="1091"/>
      <c r="M4271" s="1091"/>
      <c r="N4271" s="1091"/>
      <c r="O4271" s="1091"/>
      <c r="P4271" s="1096"/>
      <c r="Q4271" s="1096"/>
      <c r="R4271" s="1096"/>
      <c r="S4271" s="1091"/>
    </row>
    <row r="4272" spans="1:19" x14ac:dyDescent="0.3">
      <c r="A4272" s="1090">
        <v>4267</v>
      </c>
      <c r="B4272" s="1091"/>
      <c r="C4272" s="1091"/>
      <c r="D4272" s="1097"/>
      <c r="E4272" s="1093">
        <f t="shared" si="265"/>
        <v>0</v>
      </c>
      <c r="F4272" s="1094">
        <f t="shared" si="266"/>
        <v>0</v>
      </c>
      <c r="G4272" s="1095">
        <f t="shared" si="267"/>
        <v>0</v>
      </c>
      <c r="H4272" s="1090" t="str">
        <f t="shared" ca="1" si="268"/>
        <v/>
      </c>
      <c r="I4272" s="1109"/>
      <c r="J4272" s="1109"/>
      <c r="K4272" s="1112"/>
      <c r="L4272" s="1091"/>
      <c r="M4272" s="1091"/>
      <c r="N4272" s="1091"/>
      <c r="O4272" s="1091"/>
      <c r="P4272" s="1096"/>
      <c r="Q4272" s="1096"/>
      <c r="R4272" s="1096"/>
      <c r="S4272" s="1091"/>
    </row>
    <row r="4273" spans="1:19" x14ac:dyDescent="0.3">
      <c r="A4273" s="1090">
        <v>4268</v>
      </c>
      <c r="B4273" s="1091"/>
      <c r="C4273" s="1091"/>
      <c r="D4273" s="1097"/>
      <c r="E4273" s="1093">
        <f t="shared" si="265"/>
        <v>0</v>
      </c>
      <c r="F4273" s="1094">
        <f t="shared" si="266"/>
        <v>0</v>
      </c>
      <c r="G4273" s="1095">
        <f t="shared" si="267"/>
        <v>0</v>
      </c>
      <c r="H4273" s="1090" t="str">
        <f t="shared" ca="1" si="268"/>
        <v/>
      </c>
      <c r="I4273" s="1109"/>
      <c r="J4273" s="1109"/>
      <c r="K4273" s="1112"/>
      <c r="L4273" s="1091"/>
      <c r="M4273" s="1091"/>
      <c r="N4273" s="1091"/>
      <c r="O4273" s="1091"/>
      <c r="P4273" s="1096"/>
      <c r="Q4273" s="1096"/>
      <c r="R4273" s="1096"/>
      <c r="S4273" s="1091"/>
    </row>
    <row r="4274" spans="1:19" x14ac:dyDescent="0.3">
      <c r="A4274" s="1090">
        <v>4269</v>
      </c>
      <c r="B4274" s="1091"/>
      <c r="C4274" s="1091"/>
      <c r="D4274" s="1097"/>
      <c r="E4274" s="1093">
        <f t="shared" si="265"/>
        <v>0</v>
      </c>
      <c r="F4274" s="1094">
        <f t="shared" si="266"/>
        <v>0</v>
      </c>
      <c r="G4274" s="1095">
        <f t="shared" si="267"/>
        <v>0</v>
      </c>
      <c r="H4274" s="1090" t="str">
        <f t="shared" ca="1" si="268"/>
        <v/>
      </c>
      <c r="I4274" s="1109"/>
      <c r="J4274" s="1109"/>
      <c r="K4274" s="1112"/>
      <c r="L4274" s="1091"/>
      <c r="M4274" s="1091"/>
      <c r="N4274" s="1091"/>
      <c r="O4274" s="1091"/>
      <c r="P4274" s="1096"/>
      <c r="Q4274" s="1096"/>
      <c r="R4274" s="1096"/>
      <c r="S4274" s="1091"/>
    </row>
    <row r="4275" spans="1:19" x14ac:dyDescent="0.3">
      <c r="A4275" s="1090">
        <v>4270</v>
      </c>
      <c r="B4275" s="1091"/>
      <c r="C4275" s="1091"/>
      <c r="D4275" s="1097"/>
      <c r="E4275" s="1093">
        <f t="shared" si="265"/>
        <v>0</v>
      </c>
      <c r="F4275" s="1094">
        <f t="shared" si="266"/>
        <v>0</v>
      </c>
      <c r="G4275" s="1095">
        <f t="shared" si="267"/>
        <v>0</v>
      </c>
      <c r="H4275" s="1090" t="str">
        <f t="shared" ca="1" si="268"/>
        <v/>
      </c>
      <c r="I4275" s="1109"/>
      <c r="J4275" s="1109"/>
      <c r="K4275" s="1112"/>
      <c r="L4275" s="1091"/>
      <c r="M4275" s="1091"/>
      <c r="N4275" s="1091"/>
      <c r="O4275" s="1091"/>
      <c r="P4275" s="1096"/>
      <c r="Q4275" s="1096"/>
      <c r="R4275" s="1096"/>
      <c r="S4275" s="1091"/>
    </row>
    <row r="4276" spans="1:19" x14ac:dyDescent="0.3">
      <c r="A4276" s="1090">
        <v>4271</v>
      </c>
      <c r="B4276" s="1091"/>
      <c r="C4276" s="1091"/>
      <c r="D4276" s="1097"/>
      <c r="E4276" s="1093">
        <f t="shared" si="265"/>
        <v>0</v>
      </c>
      <c r="F4276" s="1094">
        <f t="shared" si="266"/>
        <v>0</v>
      </c>
      <c r="G4276" s="1095">
        <f t="shared" si="267"/>
        <v>0</v>
      </c>
      <c r="H4276" s="1090" t="str">
        <f t="shared" ca="1" si="268"/>
        <v/>
      </c>
      <c r="I4276" s="1109"/>
      <c r="J4276" s="1109"/>
      <c r="K4276" s="1112"/>
      <c r="L4276" s="1091"/>
      <c r="M4276" s="1091"/>
      <c r="N4276" s="1091"/>
      <c r="O4276" s="1091"/>
      <c r="P4276" s="1096"/>
      <c r="Q4276" s="1096"/>
      <c r="R4276" s="1096"/>
      <c r="S4276" s="1091"/>
    </row>
    <row r="4277" spans="1:19" x14ac:dyDescent="0.3">
      <c r="A4277" s="1090">
        <v>4272</v>
      </c>
      <c r="B4277" s="1091"/>
      <c r="C4277" s="1091"/>
      <c r="D4277" s="1097"/>
      <c r="E4277" s="1093">
        <f t="shared" si="265"/>
        <v>0</v>
      </c>
      <c r="F4277" s="1094">
        <f t="shared" si="266"/>
        <v>0</v>
      </c>
      <c r="G4277" s="1095">
        <f t="shared" si="267"/>
        <v>0</v>
      </c>
      <c r="H4277" s="1090" t="str">
        <f t="shared" ca="1" si="268"/>
        <v/>
      </c>
      <c r="I4277" s="1109"/>
      <c r="J4277" s="1109"/>
      <c r="K4277" s="1112"/>
      <c r="L4277" s="1091"/>
      <c r="M4277" s="1091"/>
      <c r="N4277" s="1091"/>
      <c r="O4277" s="1091"/>
      <c r="P4277" s="1096"/>
      <c r="Q4277" s="1096"/>
      <c r="R4277" s="1096"/>
      <c r="S4277" s="1091"/>
    </row>
    <row r="4278" spans="1:19" x14ac:dyDescent="0.3">
      <c r="A4278" s="1090">
        <v>4273</v>
      </c>
      <c r="B4278" s="1091"/>
      <c r="C4278" s="1091"/>
      <c r="D4278" s="1097"/>
      <c r="E4278" s="1093">
        <f t="shared" si="265"/>
        <v>0</v>
      </c>
      <c r="F4278" s="1094">
        <f t="shared" si="266"/>
        <v>0</v>
      </c>
      <c r="G4278" s="1095">
        <f t="shared" si="267"/>
        <v>0</v>
      </c>
      <c r="H4278" s="1090" t="str">
        <f t="shared" ca="1" si="268"/>
        <v/>
      </c>
      <c r="I4278" s="1109"/>
      <c r="J4278" s="1109"/>
      <c r="K4278" s="1112"/>
      <c r="L4278" s="1091"/>
      <c r="M4278" s="1091"/>
      <c r="N4278" s="1091"/>
      <c r="O4278" s="1091"/>
      <c r="P4278" s="1096"/>
      <c r="Q4278" s="1096"/>
      <c r="R4278" s="1096"/>
      <c r="S4278" s="1091"/>
    </row>
    <row r="4279" spans="1:19" x14ac:dyDescent="0.3">
      <c r="A4279" s="1090">
        <v>4274</v>
      </c>
      <c r="B4279" s="1091"/>
      <c r="C4279" s="1091"/>
      <c r="D4279" s="1097"/>
      <c r="E4279" s="1093">
        <f t="shared" si="265"/>
        <v>0</v>
      </c>
      <c r="F4279" s="1094">
        <f t="shared" si="266"/>
        <v>0</v>
      </c>
      <c r="G4279" s="1095">
        <f t="shared" si="267"/>
        <v>0</v>
      </c>
      <c r="H4279" s="1090" t="str">
        <f t="shared" ca="1" si="268"/>
        <v/>
      </c>
      <c r="I4279" s="1109"/>
      <c r="J4279" s="1109"/>
      <c r="K4279" s="1112"/>
      <c r="L4279" s="1091"/>
      <c r="M4279" s="1091"/>
      <c r="N4279" s="1091"/>
      <c r="O4279" s="1091"/>
      <c r="P4279" s="1096"/>
      <c r="Q4279" s="1096"/>
      <c r="R4279" s="1096"/>
      <c r="S4279" s="1091"/>
    </row>
    <row r="4280" spans="1:19" x14ac:dyDescent="0.3">
      <c r="A4280" s="1090">
        <v>4275</v>
      </c>
      <c r="B4280" s="1091"/>
      <c r="C4280" s="1091"/>
      <c r="D4280" s="1097"/>
      <c r="E4280" s="1093">
        <f t="shared" si="265"/>
        <v>0</v>
      </c>
      <c r="F4280" s="1094">
        <f t="shared" si="266"/>
        <v>0</v>
      </c>
      <c r="G4280" s="1095">
        <f t="shared" si="267"/>
        <v>0</v>
      </c>
      <c r="H4280" s="1090" t="str">
        <f t="shared" ca="1" si="268"/>
        <v/>
      </c>
      <c r="I4280" s="1109"/>
      <c r="J4280" s="1109"/>
      <c r="K4280" s="1112"/>
      <c r="L4280" s="1091"/>
      <c r="M4280" s="1091"/>
      <c r="N4280" s="1091"/>
      <c r="O4280" s="1091"/>
      <c r="P4280" s="1096"/>
      <c r="Q4280" s="1096"/>
      <c r="R4280" s="1096"/>
      <c r="S4280" s="1091"/>
    </row>
    <row r="4281" spans="1:19" x14ac:dyDescent="0.3">
      <c r="A4281" s="1090">
        <v>4276</v>
      </c>
      <c r="B4281" s="1091"/>
      <c r="C4281" s="1091"/>
      <c r="D4281" s="1097"/>
      <c r="E4281" s="1093">
        <f t="shared" si="265"/>
        <v>0</v>
      </c>
      <c r="F4281" s="1094">
        <f t="shared" si="266"/>
        <v>0</v>
      </c>
      <c r="G4281" s="1095">
        <f t="shared" si="267"/>
        <v>0</v>
      </c>
      <c r="H4281" s="1090" t="str">
        <f t="shared" ca="1" si="268"/>
        <v/>
      </c>
      <c r="I4281" s="1109"/>
      <c r="J4281" s="1109"/>
      <c r="K4281" s="1112"/>
      <c r="L4281" s="1091"/>
      <c r="M4281" s="1091"/>
      <c r="N4281" s="1091"/>
      <c r="O4281" s="1091"/>
      <c r="P4281" s="1096"/>
      <c r="Q4281" s="1096"/>
      <c r="R4281" s="1096"/>
      <c r="S4281" s="1091"/>
    </row>
    <row r="4282" spans="1:19" x14ac:dyDescent="0.3">
      <c r="A4282" s="1090">
        <v>4277</v>
      </c>
      <c r="B4282" s="1091"/>
      <c r="C4282" s="1091"/>
      <c r="D4282" s="1097"/>
      <c r="E4282" s="1093">
        <f t="shared" si="265"/>
        <v>0</v>
      </c>
      <c r="F4282" s="1094">
        <f t="shared" si="266"/>
        <v>0</v>
      </c>
      <c r="G4282" s="1095">
        <f t="shared" si="267"/>
        <v>0</v>
      </c>
      <c r="H4282" s="1090" t="str">
        <f t="shared" ca="1" si="268"/>
        <v/>
      </c>
      <c r="I4282" s="1109"/>
      <c r="J4282" s="1109"/>
      <c r="K4282" s="1112"/>
      <c r="L4282" s="1091"/>
      <c r="M4282" s="1091"/>
      <c r="N4282" s="1091"/>
      <c r="O4282" s="1091"/>
      <c r="P4282" s="1096"/>
      <c r="Q4282" s="1096"/>
      <c r="R4282" s="1096"/>
      <c r="S4282" s="1091"/>
    </row>
    <row r="4283" spans="1:19" x14ac:dyDescent="0.3">
      <c r="A4283" s="1090">
        <v>4278</v>
      </c>
      <c r="B4283" s="1091"/>
      <c r="C4283" s="1091"/>
      <c r="D4283" s="1097"/>
      <c r="E4283" s="1093">
        <f t="shared" si="265"/>
        <v>0</v>
      </c>
      <c r="F4283" s="1094">
        <f t="shared" si="266"/>
        <v>0</v>
      </c>
      <c r="G4283" s="1095">
        <f t="shared" si="267"/>
        <v>0</v>
      </c>
      <c r="H4283" s="1090" t="str">
        <f t="shared" ca="1" si="268"/>
        <v/>
      </c>
      <c r="I4283" s="1109"/>
      <c r="J4283" s="1109"/>
      <c r="K4283" s="1112"/>
      <c r="L4283" s="1091"/>
      <c r="M4283" s="1091"/>
      <c r="N4283" s="1091"/>
      <c r="O4283" s="1091"/>
      <c r="P4283" s="1096"/>
      <c r="Q4283" s="1096"/>
      <c r="R4283" s="1096"/>
      <c r="S4283" s="1091"/>
    </row>
    <row r="4284" spans="1:19" x14ac:dyDescent="0.3">
      <c r="A4284" s="1090">
        <v>4279</v>
      </c>
      <c r="B4284" s="1091"/>
      <c r="C4284" s="1091"/>
      <c r="D4284" s="1097"/>
      <c r="E4284" s="1093">
        <f t="shared" si="265"/>
        <v>0</v>
      </c>
      <c r="F4284" s="1094">
        <f t="shared" si="266"/>
        <v>0</v>
      </c>
      <c r="G4284" s="1095">
        <f t="shared" si="267"/>
        <v>0</v>
      </c>
      <c r="H4284" s="1090" t="str">
        <f t="shared" ca="1" si="268"/>
        <v/>
      </c>
      <c r="I4284" s="1109"/>
      <c r="J4284" s="1109"/>
      <c r="K4284" s="1112"/>
      <c r="L4284" s="1091"/>
      <c r="M4284" s="1091"/>
      <c r="N4284" s="1091"/>
      <c r="O4284" s="1091"/>
      <c r="P4284" s="1096"/>
      <c r="Q4284" s="1096"/>
      <c r="R4284" s="1096"/>
      <c r="S4284" s="1091"/>
    </row>
    <row r="4285" spans="1:19" x14ac:dyDescent="0.3">
      <c r="A4285" s="1090">
        <v>4280</v>
      </c>
      <c r="B4285" s="1091"/>
      <c r="C4285" s="1091"/>
      <c r="D4285" s="1097"/>
      <c r="E4285" s="1093">
        <f t="shared" si="265"/>
        <v>0</v>
      </c>
      <c r="F4285" s="1094">
        <f t="shared" si="266"/>
        <v>0</v>
      </c>
      <c r="G4285" s="1095">
        <f t="shared" si="267"/>
        <v>0</v>
      </c>
      <c r="H4285" s="1090" t="str">
        <f t="shared" ca="1" si="268"/>
        <v/>
      </c>
      <c r="I4285" s="1109"/>
      <c r="J4285" s="1109"/>
      <c r="K4285" s="1112"/>
      <c r="L4285" s="1091"/>
      <c r="M4285" s="1091"/>
      <c r="N4285" s="1091"/>
      <c r="O4285" s="1091"/>
      <c r="P4285" s="1096"/>
      <c r="Q4285" s="1096"/>
      <c r="R4285" s="1096"/>
      <c r="S4285" s="1091"/>
    </row>
    <row r="4286" spans="1:19" x14ac:dyDescent="0.3">
      <c r="A4286" s="1090">
        <v>4281</v>
      </c>
      <c r="B4286" s="1091"/>
      <c r="C4286" s="1091"/>
      <c r="D4286" s="1097"/>
      <c r="E4286" s="1093">
        <f t="shared" si="265"/>
        <v>0</v>
      </c>
      <c r="F4286" s="1094">
        <f t="shared" si="266"/>
        <v>0</v>
      </c>
      <c r="G4286" s="1095">
        <f t="shared" si="267"/>
        <v>0</v>
      </c>
      <c r="H4286" s="1090" t="str">
        <f t="shared" ca="1" si="268"/>
        <v/>
      </c>
      <c r="I4286" s="1109"/>
      <c r="J4286" s="1109"/>
      <c r="K4286" s="1112"/>
      <c r="L4286" s="1091"/>
      <c r="M4286" s="1091"/>
      <c r="N4286" s="1091"/>
      <c r="O4286" s="1091"/>
      <c r="P4286" s="1096"/>
      <c r="Q4286" s="1096"/>
      <c r="R4286" s="1096"/>
      <c r="S4286" s="1091"/>
    </row>
    <row r="4287" spans="1:19" x14ac:dyDescent="0.3">
      <c r="A4287" s="1090">
        <v>4282</v>
      </c>
      <c r="B4287" s="1091"/>
      <c r="C4287" s="1091"/>
      <c r="D4287" s="1097"/>
      <c r="E4287" s="1093">
        <f t="shared" si="265"/>
        <v>0</v>
      </c>
      <c r="F4287" s="1094">
        <f t="shared" si="266"/>
        <v>0</v>
      </c>
      <c r="G4287" s="1095">
        <f t="shared" si="267"/>
        <v>0</v>
      </c>
      <c r="H4287" s="1090" t="str">
        <f t="shared" ca="1" si="268"/>
        <v/>
      </c>
      <c r="I4287" s="1109"/>
      <c r="J4287" s="1109"/>
      <c r="K4287" s="1112"/>
      <c r="L4287" s="1091"/>
      <c r="M4287" s="1091"/>
      <c r="N4287" s="1091"/>
      <c r="O4287" s="1091"/>
      <c r="P4287" s="1096"/>
      <c r="Q4287" s="1096"/>
      <c r="R4287" s="1096"/>
      <c r="S4287" s="1091"/>
    </row>
    <row r="4288" spans="1:19" x14ac:dyDescent="0.3">
      <c r="A4288" s="1090">
        <v>4283</v>
      </c>
      <c r="B4288" s="1091"/>
      <c r="C4288" s="1091"/>
      <c r="D4288" s="1097"/>
      <c r="E4288" s="1093">
        <f t="shared" si="265"/>
        <v>0</v>
      </c>
      <c r="F4288" s="1094">
        <f t="shared" si="266"/>
        <v>0</v>
      </c>
      <c r="G4288" s="1095">
        <f t="shared" si="267"/>
        <v>0</v>
      </c>
      <c r="H4288" s="1090" t="str">
        <f t="shared" ca="1" si="268"/>
        <v/>
      </c>
      <c r="I4288" s="1109"/>
      <c r="J4288" s="1109"/>
      <c r="K4288" s="1112"/>
      <c r="L4288" s="1091"/>
      <c r="M4288" s="1091"/>
      <c r="N4288" s="1091"/>
      <c r="O4288" s="1091"/>
      <c r="P4288" s="1096"/>
      <c r="Q4288" s="1096"/>
      <c r="R4288" s="1096"/>
      <c r="S4288" s="1091"/>
    </row>
    <row r="4289" spans="1:19" x14ac:dyDescent="0.3">
      <c r="A4289" s="1090">
        <v>4284</v>
      </c>
      <c r="B4289" s="1091"/>
      <c r="C4289" s="1091"/>
      <c r="D4289" s="1097"/>
      <c r="E4289" s="1093">
        <f t="shared" si="265"/>
        <v>0</v>
      </c>
      <c r="F4289" s="1094">
        <f t="shared" si="266"/>
        <v>0</v>
      </c>
      <c r="G4289" s="1095">
        <f t="shared" si="267"/>
        <v>0</v>
      </c>
      <c r="H4289" s="1090" t="str">
        <f t="shared" ca="1" si="268"/>
        <v/>
      </c>
      <c r="I4289" s="1109"/>
      <c r="J4289" s="1109"/>
      <c r="K4289" s="1112"/>
      <c r="L4289" s="1091"/>
      <c r="M4289" s="1091"/>
      <c r="N4289" s="1091"/>
      <c r="O4289" s="1091"/>
      <c r="P4289" s="1096"/>
      <c r="Q4289" s="1096"/>
      <c r="R4289" s="1096"/>
      <c r="S4289" s="1091"/>
    </row>
    <row r="4290" spans="1:19" x14ac:dyDescent="0.3">
      <c r="A4290" s="1090">
        <v>4285</v>
      </c>
      <c r="B4290" s="1091"/>
      <c r="C4290" s="1091"/>
      <c r="D4290" s="1097"/>
      <c r="E4290" s="1093">
        <f t="shared" si="265"/>
        <v>0</v>
      </c>
      <c r="F4290" s="1094">
        <f t="shared" si="266"/>
        <v>0</v>
      </c>
      <c r="G4290" s="1095">
        <f t="shared" si="267"/>
        <v>0</v>
      </c>
      <c r="H4290" s="1090" t="str">
        <f t="shared" ca="1" si="268"/>
        <v/>
      </c>
      <c r="I4290" s="1109"/>
      <c r="J4290" s="1109"/>
      <c r="K4290" s="1112"/>
      <c r="L4290" s="1091"/>
      <c r="M4290" s="1091"/>
      <c r="N4290" s="1091"/>
      <c r="O4290" s="1091"/>
      <c r="P4290" s="1096"/>
      <c r="Q4290" s="1096"/>
      <c r="R4290" s="1096"/>
      <c r="S4290" s="1091"/>
    </row>
    <row r="4291" spans="1:19" x14ac:dyDescent="0.3">
      <c r="A4291" s="1090">
        <v>4286</v>
      </c>
      <c r="B4291" s="1091"/>
      <c r="C4291" s="1091"/>
      <c r="D4291" s="1097"/>
      <c r="E4291" s="1093">
        <f t="shared" si="265"/>
        <v>0</v>
      </c>
      <c r="F4291" s="1094">
        <f t="shared" si="266"/>
        <v>0</v>
      </c>
      <c r="G4291" s="1095">
        <f t="shared" si="267"/>
        <v>0</v>
      </c>
      <c r="H4291" s="1090" t="str">
        <f t="shared" ca="1" si="268"/>
        <v/>
      </c>
      <c r="I4291" s="1109"/>
      <c r="J4291" s="1109"/>
      <c r="K4291" s="1112"/>
      <c r="L4291" s="1091"/>
      <c r="M4291" s="1091"/>
      <c r="N4291" s="1091"/>
      <c r="O4291" s="1091"/>
      <c r="P4291" s="1096"/>
      <c r="Q4291" s="1096"/>
      <c r="R4291" s="1096"/>
      <c r="S4291" s="1091"/>
    </row>
    <row r="4292" spans="1:19" x14ac:dyDescent="0.3">
      <c r="A4292" s="1090">
        <v>4287</v>
      </c>
      <c r="B4292" s="1091"/>
      <c r="C4292" s="1091"/>
      <c r="D4292" s="1097"/>
      <c r="E4292" s="1093">
        <f t="shared" si="265"/>
        <v>0</v>
      </c>
      <c r="F4292" s="1094">
        <f t="shared" si="266"/>
        <v>0</v>
      </c>
      <c r="G4292" s="1095">
        <f t="shared" si="267"/>
        <v>0</v>
      </c>
      <c r="H4292" s="1090" t="str">
        <f t="shared" ca="1" si="268"/>
        <v/>
      </c>
      <c r="I4292" s="1109"/>
      <c r="J4292" s="1109"/>
      <c r="K4292" s="1112"/>
      <c r="L4292" s="1091"/>
      <c r="M4292" s="1091"/>
      <c r="N4292" s="1091"/>
      <c r="O4292" s="1091"/>
      <c r="P4292" s="1096"/>
      <c r="Q4292" s="1096"/>
      <c r="R4292" s="1096"/>
      <c r="S4292" s="1091"/>
    </row>
    <row r="4293" spans="1:19" x14ac:dyDescent="0.3">
      <c r="A4293" s="1090">
        <v>4288</v>
      </c>
      <c r="B4293" s="1091"/>
      <c r="C4293" s="1091"/>
      <c r="D4293" s="1097"/>
      <c r="E4293" s="1093">
        <f t="shared" si="265"/>
        <v>0</v>
      </c>
      <c r="F4293" s="1094">
        <f t="shared" si="266"/>
        <v>0</v>
      </c>
      <c r="G4293" s="1095">
        <f t="shared" si="267"/>
        <v>0</v>
      </c>
      <c r="H4293" s="1090" t="str">
        <f t="shared" ca="1" si="268"/>
        <v/>
      </c>
      <c r="I4293" s="1109"/>
      <c r="J4293" s="1109"/>
      <c r="K4293" s="1112"/>
      <c r="L4293" s="1091"/>
      <c r="M4293" s="1091"/>
      <c r="N4293" s="1091"/>
      <c r="O4293" s="1091"/>
      <c r="P4293" s="1096"/>
      <c r="Q4293" s="1096"/>
      <c r="R4293" s="1096"/>
      <c r="S4293" s="1091"/>
    </row>
    <row r="4294" spans="1:19" x14ac:dyDescent="0.3">
      <c r="A4294" s="1090">
        <v>4289</v>
      </c>
      <c r="B4294" s="1091"/>
      <c r="C4294" s="1091"/>
      <c r="D4294" s="1097"/>
      <c r="E4294" s="1093">
        <f t="shared" si="265"/>
        <v>0</v>
      </c>
      <c r="F4294" s="1094">
        <f t="shared" si="266"/>
        <v>0</v>
      </c>
      <c r="G4294" s="1095">
        <f t="shared" si="267"/>
        <v>0</v>
      </c>
      <c r="H4294" s="1090" t="str">
        <f t="shared" ca="1" si="268"/>
        <v/>
      </c>
      <c r="I4294" s="1109"/>
      <c r="J4294" s="1109"/>
      <c r="K4294" s="1112"/>
      <c r="L4294" s="1091"/>
      <c r="M4294" s="1091"/>
      <c r="N4294" s="1091"/>
      <c r="O4294" s="1091"/>
      <c r="P4294" s="1096"/>
      <c r="Q4294" s="1096"/>
      <c r="R4294" s="1096"/>
      <c r="S4294" s="1091"/>
    </row>
    <row r="4295" spans="1:19" x14ac:dyDescent="0.3">
      <c r="A4295" s="1090">
        <v>4290</v>
      </c>
      <c r="B4295" s="1091"/>
      <c r="C4295" s="1091"/>
      <c r="D4295" s="1097"/>
      <c r="E4295" s="1093">
        <f t="shared" ref="E4295:E4358" si="269">D4295</f>
        <v>0</v>
      </c>
      <c r="F4295" s="1094">
        <f t="shared" ref="F4295:F4358" si="270">D4295</f>
        <v>0</v>
      </c>
      <c r="G4295" s="1095">
        <f t="shared" ref="G4295:G4358" si="271">D4295</f>
        <v>0</v>
      </c>
      <c r="H4295" s="1090" t="str">
        <f t="shared" ref="H4295:H4358" ca="1" si="272">IF(ISBLANK(D4295),"",DATEDIF(G4295,TODAY(),"y"))</f>
        <v/>
      </c>
      <c r="I4295" s="1109"/>
      <c r="J4295" s="1109"/>
      <c r="K4295" s="1112"/>
      <c r="L4295" s="1091"/>
      <c r="M4295" s="1091"/>
      <c r="N4295" s="1091"/>
      <c r="O4295" s="1091"/>
      <c r="P4295" s="1096"/>
      <c r="Q4295" s="1096"/>
      <c r="R4295" s="1096"/>
      <c r="S4295" s="1091"/>
    </row>
    <row r="4296" spans="1:19" x14ac:dyDescent="0.3">
      <c r="A4296" s="1090">
        <v>4291</v>
      </c>
      <c r="B4296" s="1091"/>
      <c r="C4296" s="1091"/>
      <c r="D4296" s="1097"/>
      <c r="E4296" s="1093">
        <f t="shared" si="269"/>
        <v>0</v>
      </c>
      <c r="F4296" s="1094">
        <f t="shared" si="270"/>
        <v>0</v>
      </c>
      <c r="G4296" s="1095">
        <f t="shared" si="271"/>
        <v>0</v>
      </c>
      <c r="H4296" s="1090" t="str">
        <f t="shared" ca="1" si="272"/>
        <v/>
      </c>
      <c r="I4296" s="1109"/>
      <c r="J4296" s="1109"/>
      <c r="K4296" s="1112"/>
      <c r="L4296" s="1091"/>
      <c r="M4296" s="1091"/>
      <c r="N4296" s="1091"/>
      <c r="O4296" s="1091"/>
      <c r="P4296" s="1096"/>
      <c r="Q4296" s="1096"/>
      <c r="R4296" s="1096"/>
      <c r="S4296" s="1091"/>
    </row>
    <row r="4297" spans="1:19" x14ac:dyDescent="0.3">
      <c r="A4297" s="1090">
        <v>4292</v>
      </c>
      <c r="B4297" s="1091"/>
      <c r="C4297" s="1091"/>
      <c r="D4297" s="1097"/>
      <c r="E4297" s="1093">
        <f t="shared" si="269"/>
        <v>0</v>
      </c>
      <c r="F4297" s="1094">
        <f t="shared" si="270"/>
        <v>0</v>
      </c>
      <c r="G4297" s="1095">
        <f t="shared" si="271"/>
        <v>0</v>
      </c>
      <c r="H4297" s="1090" t="str">
        <f t="shared" ca="1" si="272"/>
        <v/>
      </c>
      <c r="I4297" s="1109"/>
      <c r="J4297" s="1109"/>
      <c r="K4297" s="1112"/>
      <c r="L4297" s="1091"/>
      <c r="M4297" s="1091"/>
      <c r="N4297" s="1091"/>
      <c r="O4297" s="1091"/>
      <c r="P4297" s="1096"/>
      <c r="Q4297" s="1096"/>
      <c r="R4297" s="1096"/>
      <c r="S4297" s="1091"/>
    </row>
    <row r="4298" spans="1:19" x14ac:dyDescent="0.3">
      <c r="A4298" s="1090">
        <v>4293</v>
      </c>
      <c r="B4298" s="1091"/>
      <c r="C4298" s="1091"/>
      <c r="D4298" s="1097"/>
      <c r="E4298" s="1093">
        <f t="shared" si="269"/>
        <v>0</v>
      </c>
      <c r="F4298" s="1094">
        <f t="shared" si="270"/>
        <v>0</v>
      </c>
      <c r="G4298" s="1095">
        <f t="shared" si="271"/>
        <v>0</v>
      </c>
      <c r="H4298" s="1090" t="str">
        <f t="shared" ca="1" si="272"/>
        <v/>
      </c>
      <c r="I4298" s="1109"/>
      <c r="J4298" s="1109"/>
      <c r="K4298" s="1112"/>
      <c r="L4298" s="1091"/>
      <c r="M4298" s="1091"/>
      <c r="N4298" s="1091"/>
      <c r="O4298" s="1091"/>
      <c r="P4298" s="1096"/>
      <c r="Q4298" s="1096"/>
      <c r="R4298" s="1096"/>
      <c r="S4298" s="1091"/>
    </row>
    <row r="4299" spans="1:19" x14ac:dyDescent="0.3">
      <c r="A4299" s="1090">
        <v>4294</v>
      </c>
      <c r="B4299" s="1091"/>
      <c r="C4299" s="1091"/>
      <c r="D4299" s="1097"/>
      <c r="E4299" s="1093">
        <f t="shared" si="269"/>
        <v>0</v>
      </c>
      <c r="F4299" s="1094">
        <f t="shared" si="270"/>
        <v>0</v>
      </c>
      <c r="G4299" s="1095">
        <f t="shared" si="271"/>
        <v>0</v>
      </c>
      <c r="H4299" s="1090" t="str">
        <f t="shared" ca="1" si="272"/>
        <v/>
      </c>
      <c r="I4299" s="1109"/>
      <c r="J4299" s="1109"/>
      <c r="K4299" s="1112"/>
      <c r="L4299" s="1091"/>
      <c r="M4299" s="1091"/>
      <c r="N4299" s="1091"/>
      <c r="O4299" s="1091"/>
      <c r="P4299" s="1096"/>
      <c r="Q4299" s="1096"/>
      <c r="R4299" s="1096"/>
      <c r="S4299" s="1091"/>
    </row>
    <row r="4300" spans="1:19" x14ac:dyDescent="0.3">
      <c r="A4300" s="1090">
        <v>4295</v>
      </c>
      <c r="B4300" s="1091"/>
      <c r="C4300" s="1091"/>
      <c r="D4300" s="1097"/>
      <c r="E4300" s="1093">
        <f t="shared" si="269"/>
        <v>0</v>
      </c>
      <c r="F4300" s="1094">
        <f t="shared" si="270"/>
        <v>0</v>
      </c>
      <c r="G4300" s="1095">
        <f t="shared" si="271"/>
        <v>0</v>
      </c>
      <c r="H4300" s="1090" t="str">
        <f t="shared" ca="1" si="272"/>
        <v/>
      </c>
      <c r="I4300" s="1109"/>
      <c r="J4300" s="1109"/>
      <c r="K4300" s="1112"/>
      <c r="L4300" s="1091"/>
      <c r="M4300" s="1091"/>
      <c r="N4300" s="1091"/>
      <c r="O4300" s="1091"/>
      <c r="P4300" s="1096"/>
      <c r="Q4300" s="1096"/>
      <c r="R4300" s="1096"/>
      <c r="S4300" s="1091"/>
    </row>
    <row r="4301" spans="1:19" x14ac:dyDescent="0.3">
      <c r="A4301" s="1090">
        <v>4296</v>
      </c>
      <c r="B4301" s="1091"/>
      <c r="C4301" s="1091"/>
      <c r="D4301" s="1097"/>
      <c r="E4301" s="1093">
        <f t="shared" si="269"/>
        <v>0</v>
      </c>
      <c r="F4301" s="1094">
        <f t="shared" si="270"/>
        <v>0</v>
      </c>
      <c r="G4301" s="1095">
        <f t="shared" si="271"/>
        <v>0</v>
      </c>
      <c r="H4301" s="1090" t="str">
        <f t="shared" ca="1" si="272"/>
        <v/>
      </c>
      <c r="I4301" s="1109"/>
      <c r="J4301" s="1109"/>
      <c r="K4301" s="1112"/>
      <c r="L4301" s="1091"/>
      <c r="M4301" s="1091"/>
      <c r="N4301" s="1091"/>
      <c r="O4301" s="1091"/>
      <c r="P4301" s="1096"/>
      <c r="Q4301" s="1096"/>
      <c r="R4301" s="1096"/>
      <c r="S4301" s="1091"/>
    </row>
    <row r="4302" spans="1:19" x14ac:dyDescent="0.3">
      <c r="A4302" s="1090">
        <v>4297</v>
      </c>
      <c r="B4302" s="1091"/>
      <c r="C4302" s="1091"/>
      <c r="D4302" s="1097"/>
      <c r="E4302" s="1093">
        <f t="shared" si="269"/>
        <v>0</v>
      </c>
      <c r="F4302" s="1094">
        <f t="shared" si="270"/>
        <v>0</v>
      </c>
      <c r="G4302" s="1095">
        <f t="shared" si="271"/>
        <v>0</v>
      </c>
      <c r="H4302" s="1090" t="str">
        <f t="shared" ca="1" si="272"/>
        <v/>
      </c>
      <c r="I4302" s="1109"/>
      <c r="J4302" s="1109"/>
      <c r="K4302" s="1112"/>
      <c r="L4302" s="1091"/>
      <c r="M4302" s="1091"/>
      <c r="N4302" s="1091"/>
      <c r="O4302" s="1091"/>
      <c r="P4302" s="1096"/>
      <c r="Q4302" s="1096"/>
      <c r="R4302" s="1096"/>
      <c r="S4302" s="1091"/>
    </row>
    <row r="4303" spans="1:19" x14ac:dyDescent="0.3">
      <c r="A4303" s="1090">
        <v>4298</v>
      </c>
      <c r="B4303" s="1091"/>
      <c r="C4303" s="1091"/>
      <c r="D4303" s="1097"/>
      <c r="E4303" s="1093">
        <f t="shared" si="269"/>
        <v>0</v>
      </c>
      <c r="F4303" s="1094">
        <f t="shared" si="270"/>
        <v>0</v>
      </c>
      <c r="G4303" s="1095">
        <f t="shared" si="271"/>
        <v>0</v>
      </c>
      <c r="H4303" s="1090" t="str">
        <f t="shared" ca="1" si="272"/>
        <v/>
      </c>
      <c r="I4303" s="1109"/>
      <c r="J4303" s="1109"/>
      <c r="K4303" s="1112"/>
      <c r="L4303" s="1091"/>
      <c r="M4303" s="1091"/>
      <c r="N4303" s="1091"/>
      <c r="O4303" s="1091"/>
      <c r="P4303" s="1096"/>
      <c r="Q4303" s="1096"/>
      <c r="R4303" s="1096"/>
      <c r="S4303" s="1091"/>
    </row>
    <row r="4304" spans="1:19" x14ac:dyDescent="0.3">
      <c r="A4304" s="1090">
        <v>4299</v>
      </c>
      <c r="B4304" s="1091"/>
      <c r="C4304" s="1091"/>
      <c r="D4304" s="1097"/>
      <c r="E4304" s="1093">
        <f t="shared" si="269"/>
        <v>0</v>
      </c>
      <c r="F4304" s="1094">
        <f t="shared" si="270"/>
        <v>0</v>
      </c>
      <c r="G4304" s="1095">
        <f t="shared" si="271"/>
        <v>0</v>
      </c>
      <c r="H4304" s="1090" t="str">
        <f t="shared" ca="1" si="272"/>
        <v/>
      </c>
      <c r="I4304" s="1109"/>
      <c r="J4304" s="1109"/>
      <c r="K4304" s="1112"/>
      <c r="L4304" s="1091"/>
      <c r="M4304" s="1091"/>
      <c r="N4304" s="1091"/>
      <c r="O4304" s="1091"/>
      <c r="P4304" s="1096"/>
      <c r="Q4304" s="1096"/>
      <c r="R4304" s="1096"/>
      <c r="S4304" s="1091"/>
    </row>
    <row r="4305" spans="1:19" x14ac:dyDescent="0.3">
      <c r="A4305" s="1090">
        <v>4300</v>
      </c>
      <c r="B4305" s="1091"/>
      <c r="C4305" s="1091"/>
      <c r="D4305" s="1097"/>
      <c r="E4305" s="1093">
        <f t="shared" si="269"/>
        <v>0</v>
      </c>
      <c r="F4305" s="1094">
        <f t="shared" si="270"/>
        <v>0</v>
      </c>
      <c r="G4305" s="1095">
        <f t="shared" si="271"/>
        <v>0</v>
      </c>
      <c r="H4305" s="1090" t="str">
        <f t="shared" ca="1" si="272"/>
        <v/>
      </c>
      <c r="I4305" s="1109"/>
      <c r="J4305" s="1109"/>
      <c r="K4305" s="1112"/>
      <c r="L4305" s="1091"/>
      <c r="M4305" s="1091"/>
      <c r="N4305" s="1091"/>
      <c r="O4305" s="1091"/>
      <c r="P4305" s="1096"/>
      <c r="Q4305" s="1096"/>
      <c r="R4305" s="1096"/>
      <c r="S4305" s="1091"/>
    </row>
    <row r="4306" spans="1:19" x14ac:dyDescent="0.3">
      <c r="A4306" s="1090">
        <v>4301</v>
      </c>
      <c r="B4306" s="1091"/>
      <c r="C4306" s="1091"/>
      <c r="D4306" s="1097"/>
      <c r="E4306" s="1093">
        <f t="shared" si="269"/>
        <v>0</v>
      </c>
      <c r="F4306" s="1094">
        <f t="shared" si="270"/>
        <v>0</v>
      </c>
      <c r="G4306" s="1095">
        <f t="shared" si="271"/>
        <v>0</v>
      </c>
      <c r="H4306" s="1090" t="str">
        <f t="shared" ca="1" si="272"/>
        <v/>
      </c>
      <c r="I4306" s="1109"/>
      <c r="J4306" s="1109"/>
      <c r="K4306" s="1112"/>
      <c r="L4306" s="1091"/>
      <c r="M4306" s="1091"/>
      <c r="N4306" s="1091"/>
      <c r="O4306" s="1091"/>
      <c r="P4306" s="1096"/>
      <c r="Q4306" s="1096"/>
      <c r="R4306" s="1096"/>
      <c r="S4306" s="1091"/>
    </row>
    <row r="4307" spans="1:19" x14ac:dyDescent="0.3">
      <c r="A4307" s="1090">
        <v>4302</v>
      </c>
      <c r="B4307" s="1091"/>
      <c r="C4307" s="1091"/>
      <c r="D4307" s="1097"/>
      <c r="E4307" s="1093">
        <f t="shared" si="269"/>
        <v>0</v>
      </c>
      <c r="F4307" s="1094">
        <f t="shared" si="270"/>
        <v>0</v>
      </c>
      <c r="G4307" s="1095">
        <f t="shared" si="271"/>
        <v>0</v>
      </c>
      <c r="H4307" s="1090" t="str">
        <f t="shared" ca="1" si="272"/>
        <v/>
      </c>
      <c r="I4307" s="1109"/>
      <c r="J4307" s="1109"/>
      <c r="K4307" s="1112"/>
      <c r="L4307" s="1091"/>
      <c r="M4307" s="1091"/>
      <c r="N4307" s="1091"/>
      <c r="O4307" s="1091"/>
      <c r="P4307" s="1096"/>
      <c r="Q4307" s="1096"/>
      <c r="R4307" s="1096"/>
      <c r="S4307" s="1091"/>
    </row>
    <row r="4308" spans="1:19" x14ac:dyDescent="0.3">
      <c r="A4308" s="1090">
        <v>4303</v>
      </c>
      <c r="B4308" s="1091"/>
      <c r="C4308" s="1091"/>
      <c r="D4308" s="1097"/>
      <c r="E4308" s="1093">
        <f t="shared" si="269"/>
        <v>0</v>
      </c>
      <c r="F4308" s="1094">
        <f t="shared" si="270"/>
        <v>0</v>
      </c>
      <c r="G4308" s="1095">
        <f t="shared" si="271"/>
        <v>0</v>
      </c>
      <c r="H4308" s="1090" t="str">
        <f t="shared" ca="1" si="272"/>
        <v/>
      </c>
      <c r="I4308" s="1109"/>
      <c r="J4308" s="1109"/>
      <c r="K4308" s="1112"/>
      <c r="L4308" s="1091"/>
      <c r="M4308" s="1091"/>
      <c r="N4308" s="1091"/>
      <c r="O4308" s="1091"/>
      <c r="P4308" s="1096"/>
      <c r="Q4308" s="1096"/>
      <c r="R4308" s="1096"/>
      <c r="S4308" s="1091"/>
    </row>
    <row r="4309" spans="1:19" x14ac:dyDescent="0.3">
      <c r="A4309" s="1090">
        <v>4304</v>
      </c>
      <c r="B4309" s="1091"/>
      <c r="C4309" s="1091"/>
      <c r="D4309" s="1097"/>
      <c r="E4309" s="1093">
        <f t="shared" si="269"/>
        <v>0</v>
      </c>
      <c r="F4309" s="1094">
        <f t="shared" si="270"/>
        <v>0</v>
      </c>
      <c r="G4309" s="1095">
        <f t="shared" si="271"/>
        <v>0</v>
      </c>
      <c r="H4309" s="1090" t="str">
        <f t="shared" ca="1" si="272"/>
        <v/>
      </c>
      <c r="I4309" s="1109"/>
      <c r="J4309" s="1109"/>
      <c r="K4309" s="1112"/>
      <c r="L4309" s="1091"/>
      <c r="M4309" s="1091"/>
      <c r="N4309" s="1091"/>
      <c r="O4309" s="1091"/>
      <c r="P4309" s="1096"/>
      <c r="Q4309" s="1096"/>
      <c r="R4309" s="1096"/>
      <c r="S4309" s="1091"/>
    </row>
    <row r="4310" spans="1:19" x14ac:dyDescent="0.3">
      <c r="A4310" s="1090">
        <v>4305</v>
      </c>
      <c r="B4310" s="1091"/>
      <c r="C4310" s="1091"/>
      <c r="D4310" s="1097"/>
      <c r="E4310" s="1093">
        <f t="shared" si="269"/>
        <v>0</v>
      </c>
      <c r="F4310" s="1094">
        <f t="shared" si="270"/>
        <v>0</v>
      </c>
      <c r="G4310" s="1095">
        <f t="shared" si="271"/>
        <v>0</v>
      </c>
      <c r="H4310" s="1090" t="str">
        <f t="shared" ca="1" si="272"/>
        <v/>
      </c>
      <c r="I4310" s="1109"/>
      <c r="J4310" s="1109"/>
      <c r="K4310" s="1112"/>
      <c r="L4310" s="1091"/>
      <c r="M4310" s="1091"/>
      <c r="N4310" s="1091"/>
      <c r="O4310" s="1091"/>
      <c r="P4310" s="1096"/>
      <c r="Q4310" s="1096"/>
      <c r="R4310" s="1096"/>
      <c r="S4310" s="1091"/>
    </row>
    <row r="4311" spans="1:19" x14ac:dyDescent="0.3">
      <c r="A4311" s="1090">
        <v>4306</v>
      </c>
      <c r="B4311" s="1091"/>
      <c r="C4311" s="1091"/>
      <c r="D4311" s="1097"/>
      <c r="E4311" s="1093">
        <f t="shared" si="269"/>
        <v>0</v>
      </c>
      <c r="F4311" s="1094">
        <f t="shared" si="270"/>
        <v>0</v>
      </c>
      <c r="G4311" s="1095">
        <f t="shared" si="271"/>
        <v>0</v>
      </c>
      <c r="H4311" s="1090" t="str">
        <f t="shared" ca="1" si="272"/>
        <v/>
      </c>
      <c r="I4311" s="1109"/>
      <c r="J4311" s="1109"/>
      <c r="K4311" s="1112"/>
      <c r="L4311" s="1091"/>
      <c r="M4311" s="1091"/>
      <c r="N4311" s="1091"/>
      <c r="O4311" s="1091"/>
      <c r="P4311" s="1096"/>
      <c r="Q4311" s="1096"/>
      <c r="R4311" s="1096"/>
      <c r="S4311" s="1091"/>
    </row>
    <row r="4312" spans="1:19" x14ac:dyDescent="0.3">
      <c r="A4312" s="1090">
        <v>4307</v>
      </c>
      <c r="B4312" s="1091"/>
      <c r="C4312" s="1091"/>
      <c r="D4312" s="1097"/>
      <c r="E4312" s="1093">
        <f t="shared" si="269"/>
        <v>0</v>
      </c>
      <c r="F4312" s="1094">
        <f t="shared" si="270"/>
        <v>0</v>
      </c>
      <c r="G4312" s="1095">
        <f t="shared" si="271"/>
        <v>0</v>
      </c>
      <c r="H4312" s="1090" t="str">
        <f t="shared" ca="1" si="272"/>
        <v/>
      </c>
      <c r="I4312" s="1109"/>
      <c r="J4312" s="1109"/>
      <c r="K4312" s="1112"/>
      <c r="L4312" s="1091"/>
      <c r="M4312" s="1091"/>
      <c r="N4312" s="1091"/>
      <c r="O4312" s="1091"/>
      <c r="P4312" s="1096"/>
      <c r="Q4312" s="1096"/>
      <c r="R4312" s="1096"/>
      <c r="S4312" s="1091"/>
    </row>
    <row r="4313" spans="1:19" x14ac:dyDescent="0.3">
      <c r="A4313" s="1090">
        <v>4308</v>
      </c>
      <c r="B4313" s="1091"/>
      <c r="C4313" s="1091"/>
      <c r="D4313" s="1097"/>
      <c r="E4313" s="1093">
        <f t="shared" si="269"/>
        <v>0</v>
      </c>
      <c r="F4313" s="1094">
        <f t="shared" si="270"/>
        <v>0</v>
      </c>
      <c r="G4313" s="1095">
        <f t="shared" si="271"/>
        <v>0</v>
      </c>
      <c r="H4313" s="1090" t="str">
        <f t="shared" ca="1" si="272"/>
        <v/>
      </c>
      <c r="I4313" s="1109"/>
      <c r="J4313" s="1109"/>
      <c r="K4313" s="1112"/>
      <c r="L4313" s="1091"/>
      <c r="M4313" s="1091"/>
      <c r="N4313" s="1091"/>
      <c r="O4313" s="1091"/>
      <c r="P4313" s="1096"/>
      <c r="Q4313" s="1096"/>
      <c r="R4313" s="1096"/>
      <c r="S4313" s="1091"/>
    </row>
    <row r="4314" spans="1:19" x14ac:dyDescent="0.3">
      <c r="A4314" s="1090">
        <v>4309</v>
      </c>
      <c r="B4314" s="1091"/>
      <c r="C4314" s="1091"/>
      <c r="D4314" s="1097"/>
      <c r="E4314" s="1093">
        <f t="shared" si="269"/>
        <v>0</v>
      </c>
      <c r="F4314" s="1094">
        <f t="shared" si="270"/>
        <v>0</v>
      </c>
      <c r="G4314" s="1095">
        <f t="shared" si="271"/>
        <v>0</v>
      </c>
      <c r="H4314" s="1090" t="str">
        <f t="shared" ca="1" si="272"/>
        <v/>
      </c>
      <c r="I4314" s="1109"/>
      <c r="J4314" s="1109"/>
      <c r="K4314" s="1112"/>
      <c r="L4314" s="1091"/>
      <c r="M4314" s="1091"/>
      <c r="N4314" s="1091"/>
      <c r="O4314" s="1091"/>
      <c r="P4314" s="1096"/>
      <c r="Q4314" s="1096"/>
      <c r="R4314" s="1096"/>
      <c r="S4314" s="1091"/>
    </row>
    <row r="4315" spans="1:19" x14ac:dyDescent="0.3">
      <c r="A4315" s="1090">
        <v>4310</v>
      </c>
      <c r="B4315" s="1091"/>
      <c r="C4315" s="1091"/>
      <c r="D4315" s="1097"/>
      <c r="E4315" s="1093">
        <f t="shared" si="269"/>
        <v>0</v>
      </c>
      <c r="F4315" s="1094">
        <f t="shared" si="270"/>
        <v>0</v>
      </c>
      <c r="G4315" s="1095">
        <f t="shared" si="271"/>
        <v>0</v>
      </c>
      <c r="H4315" s="1090" t="str">
        <f t="shared" ca="1" si="272"/>
        <v/>
      </c>
      <c r="I4315" s="1109"/>
      <c r="J4315" s="1109"/>
      <c r="K4315" s="1112"/>
      <c r="L4315" s="1091"/>
      <c r="M4315" s="1091"/>
      <c r="N4315" s="1091"/>
      <c r="O4315" s="1091"/>
      <c r="P4315" s="1096"/>
      <c r="Q4315" s="1096"/>
      <c r="R4315" s="1096"/>
      <c r="S4315" s="1091"/>
    </row>
    <row r="4316" spans="1:19" x14ac:dyDescent="0.3">
      <c r="A4316" s="1090">
        <v>4311</v>
      </c>
      <c r="B4316" s="1091"/>
      <c r="C4316" s="1091"/>
      <c r="D4316" s="1097"/>
      <c r="E4316" s="1093">
        <f t="shared" si="269"/>
        <v>0</v>
      </c>
      <c r="F4316" s="1094">
        <f t="shared" si="270"/>
        <v>0</v>
      </c>
      <c r="G4316" s="1095">
        <f t="shared" si="271"/>
        <v>0</v>
      </c>
      <c r="H4316" s="1090" t="str">
        <f t="shared" ca="1" si="272"/>
        <v/>
      </c>
      <c r="I4316" s="1109"/>
      <c r="J4316" s="1109"/>
      <c r="K4316" s="1112"/>
      <c r="L4316" s="1091"/>
      <c r="M4316" s="1091"/>
      <c r="N4316" s="1091"/>
      <c r="O4316" s="1091"/>
      <c r="P4316" s="1096"/>
      <c r="Q4316" s="1096"/>
      <c r="R4316" s="1096"/>
      <c r="S4316" s="1091"/>
    </row>
    <row r="4317" spans="1:19" x14ac:dyDescent="0.3">
      <c r="A4317" s="1090">
        <v>4312</v>
      </c>
      <c r="B4317" s="1091"/>
      <c r="C4317" s="1091"/>
      <c r="D4317" s="1097"/>
      <c r="E4317" s="1093">
        <f t="shared" si="269"/>
        <v>0</v>
      </c>
      <c r="F4317" s="1094">
        <f t="shared" si="270"/>
        <v>0</v>
      </c>
      <c r="G4317" s="1095">
        <f t="shared" si="271"/>
        <v>0</v>
      </c>
      <c r="H4317" s="1090" t="str">
        <f t="shared" ca="1" si="272"/>
        <v/>
      </c>
      <c r="I4317" s="1109"/>
      <c r="J4317" s="1109"/>
      <c r="K4317" s="1112"/>
      <c r="L4317" s="1091"/>
      <c r="M4317" s="1091"/>
      <c r="N4317" s="1091"/>
      <c r="O4317" s="1091"/>
      <c r="P4317" s="1096"/>
      <c r="Q4317" s="1096"/>
      <c r="R4317" s="1096"/>
      <c r="S4317" s="1091"/>
    </row>
    <row r="4318" spans="1:19" x14ac:dyDescent="0.3">
      <c r="A4318" s="1090">
        <v>4313</v>
      </c>
      <c r="B4318" s="1091"/>
      <c r="C4318" s="1091"/>
      <c r="D4318" s="1097"/>
      <c r="E4318" s="1093">
        <f t="shared" si="269"/>
        <v>0</v>
      </c>
      <c r="F4318" s="1094">
        <f t="shared" si="270"/>
        <v>0</v>
      </c>
      <c r="G4318" s="1095">
        <f t="shared" si="271"/>
        <v>0</v>
      </c>
      <c r="H4318" s="1090" t="str">
        <f t="shared" ca="1" si="272"/>
        <v/>
      </c>
      <c r="I4318" s="1109"/>
      <c r="J4318" s="1109"/>
      <c r="K4318" s="1112"/>
      <c r="L4318" s="1091"/>
      <c r="M4318" s="1091"/>
      <c r="N4318" s="1091"/>
      <c r="O4318" s="1091"/>
      <c r="P4318" s="1096"/>
      <c r="Q4318" s="1096"/>
      <c r="R4318" s="1096"/>
      <c r="S4318" s="1091"/>
    </row>
    <row r="4319" spans="1:19" x14ac:dyDescent="0.3">
      <c r="A4319" s="1090">
        <v>4314</v>
      </c>
      <c r="B4319" s="1091"/>
      <c r="C4319" s="1091"/>
      <c r="D4319" s="1097"/>
      <c r="E4319" s="1093">
        <f t="shared" si="269"/>
        <v>0</v>
      </c>
      <c r="F4319" s="1094">
        <f t="shared" si="270"/>
        <v>0</v>
      </c>
      <c r="G4319" s="1095">
        <f t="shared" si="271"/>
        <v>0</v>
      </c>
      <c r="H4319" s="1090" t="str">
        <f t="shared" ca="1" si="272"/>
        <v/>
      </c>
      <c r="I4319" s="1109"/>
      <c r="J4319" s="1109"/>
      <c r="K4319" s="1112"/>
      <c r="L4319" s="1091"/>
      <c r="M4319" s="1091"/>
      <c r="N4319" s="1091"/>
      <c r="O4319" s="1091"/>
      <c r="P4319" s="1096"/>
      <c r="Q4319" s="1096"/>
      <c r="R4319" s="1096"/>
      <c r="S4319" s="1091"/>
    </row>
    <row r="4320" spans="1:19" x14ac:dyDescent="0.3">
      <c r="A4320" s="1090">
        <v>4315</v>
      </c>
      <c r="B4320" s="1091"/>
      <c r="C4320" s="1091"/>
      <c r="D4320" s="1097"/>
      <c r="E4320" s="1093">
        <f t="shared" si="269"/>
        <v>0</v>
      </c>
      <c r="F4320" s="1094">
        <f t="shared" si="270"/>
        <v>0</v>
      </c>
      <c r="G4320" s="1095">
        <f t="shared" si="271"/>
        <v>0</v>
      </c>
      <c r="H4320" s="1090" t="str">
        <f t="shared" ca="1" si="272"/>
        <v/>
      </c>
      <c r="I4320" s="1109"/>
      <c r="J4320" s="1109"/>
      <c r="K4320" s="1112"/>
      <c r="L4320" s="1091"/>
      <c r="M4320" s="1091"/>
      <c r="N4320" s="1091"/>
      <c r="O4320" s="1091"/>
      <c r="P4320" s="1096"/>
      <c r="Q4320" s="1096"/>
      <c r="R4320" s="1096"/>
      <c r="S4320" s="1091"/>
    </row>
    <row r="4321" spans="1:19" x14ac:dyDescent="0.3">
      <c r="A4321" s="1090">
        <v>4316</v>
      </c>
      <c r="B4321" s="1091"/>
      <c r="C4321" s="1091"/>
      <c r="D4321" s="1097"/>
      <c r="E4321" s="1093">
        <f t="shared" si="269"/>
        <v>0</v>
      </c>
      <c r="F4321" s="1094">
        <f t="shared" si="270"/>
        <v>0</v>
      </c>
      <c r="G4321" s="1095">
        <f t="shared" si="271"/>
        <v>0</v>
      </c>
      <c r="H4321" s="1090" t="str">
        <f t="shared" ca="1" si="272"/>
        <v/>
      </c>
      <c r="I4321" s="1109"/>
      <c r="J4321" s="1109"/>
      <c r="K4321" s="1112"/>
      <c r="L4321" s="1091"/>
      <c r="M4321" s="1091"/>
      <c r="N4321" s="1091"/>
      <c r="O4321" s="1091"/>
      <c r="P4321" s="1096"/>
      <c r="Q4321" s="1096"/>
      <c r="R4321" s="1096"/>
      <c r="S4321" s="1091"/>
    </row>
    <row r="4322" spans="1:19" x14ac:dyDescent="0.3">
      <c r="A4322" s="1090">
        <v>4317</v>
      </c>
      <c r="B4322" s="1091"/>
      <c r="C4322" s="1091"/>
      <c r="D4322" s="1097"/>
      <c r="E4322" s="1093">
        <f t="shared" si="269"/>
        <v>0</v>
      </c>
      <c r="F4322" s="1094">
        <f t="shared" si="270"/>
        <v>0</v>
      </c>
      <c r="G4322" s="1095">
        <f t="shared" si="271"/>
        <v>0</v>
      </c>
      <c r="H4322" s="1090" t="str">
        <f t="shared" ca="1" si="272"/>
        <v/>
      </c>
      <c r="I4322" s="1109"/>
      <c r="J4322" s="1109"/>
      <c r="K4322" s="1112"/>
      <c r="L4322" s="1091"/>
      <c r="M4322" s="1091"/>
      <c r="N4322" s="1091"/>
      <c r="O4322" s="1091"/>
      <c r="P4322" s="1096"/>
      <c r="Q4322" s="1096"/>
      <c r="R4322" s="1096"/>
      <c r="S4322" s="1091"/>
    </row>
    <row r="4323" spans="1:19" x14ac:dyDescent="0.3">
      <c r="A4323" s="1090">
        <v>4318</v>
      </c>
      <c r="B4323" s="1091"/>
      <c r="C4323" s="1091"/>
      <c r="D4323" s="1097"/>
      <c r="E4323" s="1093">
        <f t="shared" si="269"/>
        <v>0</v>
      </c>
      <c r="F4323" s="1094">
        <f t="shared" si="270"/>
        <v>0</v>
      </c>
      <c r="G4323" s="1095">
        <f t="shared" si="271"/>
        <v>0</v>
      </c>
      <c r="H4323" s="1090" t="str">
        <f t="shared" ca="1" si="272"/>
        <v/>
      </c>
      <c r="I4323" s="1109"/>
      <c r="J4323" s="1109"/>
      <c r="K4323" s="1112"/>
      <c r="L4323" s="1091"/>
      <c r="M4323" s="1091"/>
      <c r="N4323" s="1091"/>
      <c r="O4323" s="1091"/>
      <c r="P4323" s="1096"/>
      <c r="Q4323" s="1096"/>
      <c r="R4323" s="1096"/>
      <c r="S4323" s="1091"/>
    </row>
    <row r="4324" spans="1:19" x14ac:dyDescent="0.3">
      <c r="A4324" s="1090">
        <v>4319</v>
      </c>
      <c r="B4324" s="1091"/>
      <c r="C4324" s="1091"/>
      <c r="D4324" s="1097"/>
      <c r="E4324" s="1093">
        <f t="shared" si="269"/>
        <v>0</v>
      </c>
      <c r="F4324" s="1094">
        <f t="shared" si="270"/>
        <v>0</v>
      </c>
      <c r="G4324" s="1095">
        <f t="shared" si="271"/>
        <v>0</v>
      </c>
      <c r="H4324" s="1090" t="str">
        <f t="shared" ca="1" si="272"/>
        <v/>
      </c>
      <c r="I4324" s="1109"/>
      <c r="J4324" s="1109"/>
      <c r="K4324" s="1112"/>
      <c r="L4324" s="1091"/>
      <c r="M4324" s="1091"/>
      <c r="N4324" s="1091"/>
      <c r="O4324" s="1091"/>
      <c r="P4324" s="1096"/>
      <c r="Q4324" s="1096"/>
      <c r="R4324" s="1096"/>
      <c r="S4324" s="1091"/>
    </row>
    <row r="4325" spans="1:19" x14ac:dyDescent="0.3">
      <c r="A4325" s="1090">
        <v>4320</v>
      </c>
      <c r="B4325" s="1091"/>
      <c r="C4325" s="1091"/>
      <c r="D4325" s="1097"/>
      <c r="E4325" s="1093">
        <f t="shared" si="269"/>
        <v>0</v>
      </c>
      <c r="F4325" s="1094">
        <f t="shared" si="270"/>
        <v>0</v>
      </c>
      <c r="G4325" s="1095">
        <f t="shared" si="271"/>
        <v>0</v>
      </c>
      <c r="H4325" s="1090" t="str">
        <f t="shared" ca="1" si="272"/>
        <v/>
      </c>
      <c r="I4325" s="1109"/>
      <c r="J4325" s="1109"/>
      <c r="K4325" s="1112"/>
      <c r="L4325" s="1091"/>
      <c r="M4325" s="1091"/>
      <c r="N4325" s="1091"/>
      <c r="O4325" s="1091"/>
      <c r="P4325" s="1096"/>
      <c r="Q4325" s="1096"/>
      <c r="R4325" s="1096"/>
      <c r="S4325" s="1091"/>
    </row>
    <row r="4326" spans="1:19" x14ac:dyDescent="0.3">
      <c r="A4326" s="1090">
        <v>4321</v>
      </c>
      <c r="B4326" s="1091"/>
      <c r="C4326" s="1091"/>
      <c r="D4326" s="1097"/>
      <c r="E4326" s="1093">
        <f t="shared" si="269"/>
        <v>0</v>
      </c>
      <c r="F4326" s="1094">
        <f t="shared" si="270"/>
        <v>0</v>
      </c>
      <c r="G4326" s="1095">
        <f t="shared" si="271"/>
        <v>0</v>
      </c>
      <c r="H4326" s="1090" t="str">
        <f t="shared" ca="1" si="272"/>
        <v/>
      </c>
      <c r="I4326" s="1109"/>
      <c r="J4326" s="1109"/>
      <c r="K4326" s="1112"/>
      <c r="L4326" s="1091"/>
      <c r="M4326" s="1091"/>
      <c r="N4326" s="1091"/>
      <c r="O4326" s="1091"/>
      <c r="P4326" s="1096"/>
      <c r="Q4326" s="1096"/>
      <c r="R4326" s="1096"/>
      <c r="S4326" s="1091"/>
    </row>
    <row r="4327" spans="1:19" x14ac:dyDescent="0.3">
      <c r="A4327" s="1090">
        <v>4322</v>
      </c>
      <c r="B4327" s="1091"/>
      <c r="C4327" s="1091"/>
      <c r="D4327" s="1097"/>
      <c r="E4327" s="1093">
        <f t="shared" si="269"/>
        <v>0</v>
      </c>
      <c r="F4327" s="1094">
        <f t="shared" si="270"/>
        <v>0</v>
      </c>
      <c r="G4327" s="1095">
        <f t="shared" si="271"/>
        <v>0</v>
      </c>
      <c r="H4327" s="1090" t="str">
        <f t="shared" ca="1" si="272"/>
        <v/>
      </c>
      <c r="I4327" s="1109"/>
      <c r="J4327" s="1109"/>
      <c r="K4327" s="1112"/>
      <c r="L4327" s="1091"/>
      <c r="M4327" s="1091"/>
      <c r="N4327" s="1091"/>
      <c r="O4327" s="1091"/>
      <c r="P4327" s="1096"/>
      <c r="Q4327" s="1096"/>
      <c r="R4327" s="1096"/>
      <c r="S4327" s="1091"/>
    </row>
    <row r="4328" spans="1:19" x14ac:dyDescent="0.3">
      <c r="A4328" s="1090">
        <v>4323</v>
      </c>
      <c r="B4328" s="1091"/>
      <c r="C4328" s="1091"/>
      <c r="D4328" s="1097"/>
      <c r="E4328" s="1093">
        <f t="shared" si="269"/>
        <v>0</v>
      </c>
      <c r="F4328" s="1094">
        <f t="shared" si="270"/>
        <v>0</v>
      </c>
      <c r="G4328" s="1095">
        <f t="shared" si="271"/>
        <v>0</v>
      </c>
      <c r="H4328" s="1090" t="str">
        <f t="shared" ca="1" si="272"/>
        <v/>
      </c>
      <c r="I4328" s="1109"/>
      <c r="J4328" s="1109"/>
      <c r="K4328" s="1112"/>
      <c r="L4328" s="1091"/>
      <c r="M4328" s="1091"/>
      <c r="N4328" s="1091"/>
      <c r="O4328" s="1091"/>
      <c r="P4328" s="1096"/>
      <c r="Q4328" s="1096"/>
      <c r="R4328" s="1096"/>
      <c r="S4328" s="1091"/>
    </row>
    <row r="4329" spans="1:19" x14ac:dyDescent="0.3">
      <c r="A4329" s="1090">
        <v>4324</v>
      </c>
      <c r="B4329" s="1091"/>
      <c r="C4329" s="1091"/>
      <c r="D4329" s="1097"/>
      <c r="E4329" s="1093">
        <f t="shared" si="269"/>
        <v>0</v>
      </c>
      <c r="F4329" s="1094">
        <f t="shared" si="270"/>
        <v>0</v>
      </c>
      <c r="G4329" s="1095">
        <f t="shared" si="271"/>
        <v>0</v>
      </c>
      <c r="H4329" s="1090" t="str">
        <f t="shared" ca="1" si="272"/>
        <v/>
      </c>
      <c r="I4329" s="1109"/>
      <c r="J4329" s="1109"/>
      <c r="K4329" s="1112"/>
      <c r="L4329" s="1091"/>
      <c r="M4329" s="1091"/>
      <c r="N4329" s="1091"/>
      <c r="O4329" s="1091"/>
      <c r="P4329" s="1096"/>
      <c r="Q4329" s="1096"/>
      <c r="R4329" s="1096"/>
      <c r="S4329" s="1091"/>
    </row>
    <row r="4330" spans="1:19" x14ac:dyDescent="0.3">
      <c r="A4330" s="1090">
        <v>4325</v>
      </c>
      <c r="B4330" s="1091"/>
      <c r="C4330" s="1091"/>
      <c r="D4330" s="1097"/>
      <c r="E4330" s="1093">
        <f t="shared" si="269"/>
        <v>0</v>
      </c>
      <c r="F4330" s="1094">
        <f t="shared" si="270"/>
        <v>0</v>
      </c>
      <c r="G4330" s="1095">
        <f t="shared" si="271"/>
        <v>0</v>
      </c>
      <c r="H4330" s="1090" t="str">
        <f t="shared" ca="1" si="272"/>
        <v/>
      </c>
      <c r="I4330" s="1109"/>
      <c r="J4330" s="1109"/>
      <c r="K4330" s="1112"/>
      <c r="L4330" s="1091"/>
      <c r="M4330" s="1091"/>
      <c r="N4330" s="1091"/>
      <c r="O4330" s="1091"/>
      <c r="P4330" s="1096"/>
      <c r="Q4330" s="1096"/>
      <c r="R4330" s="1096"/>
      <c r="S4330" s="1091"/>
    </row>
    <row r="4331" spans="1:19" x14ac:dyDescent="0.3">
      <c r="A4331" s="1090">
        <v>4326</v>
      </c>
      <c r="B4331" s="1091"/>
      <c r="C4331" s="1091"/>
      <c r="D4331" s="1097"/>
      <c r="E4331" s="1093">
        <f t="shared" si="269"/>
        <v>0</v>
      </c>
      <c r="F4331" s="1094">
        <f t="shared" si="270"/>
        <v>0</v>
      </c>
      <c r="G4331" s="1095">
        <f t="shared" si="271"/>
        <v>0</v>
      </c>
      <c r="H4331" s="1090" t="str">
        <f t="shared" ca="1" si="272"/>
        <v/>
      </c>
      <c r="I4331" s="1109"/>
      <c r="J4331" s="1109"/>
      <c r="K4331" s="1112"/>
      <c r="L4331" s="1091"/>
      <c r="M4331" s="1091"/>
      <c r="N4331" s="1091"/>
      <c r="O4331" s="1091"/>
      <c r="P4331" s="1096"/>
      <c r="Q4331" s="1096"/>
      <c r="R4331" s="1096"/>
      <c r="S4331" s="1091"/>
    </row>
    <row r="4332" spans="1:19" x14ac:dyDescent="0.3">
      <c r="A4332" s="1090">
        <v>4327</v>
      </c>
      <c r="B4332" s="1091"/>
      <c r="C4332" s="1091"/>
      <c r="D4332" s="1097"/>
      <c r="E4332" s="1093">
        <f t="shared" si="269"/>
        <v>0</v>
      </c>
      <c r="F4332" s="1094">
        <f t="shared" si="270"/>
        <v>0</v>
      </c>
      <c r="G4332" s="1095">
        <f t="shared" si="271"/>
        <v>0</v>
      </c>
      <c r="H4332" s="1090" t="str">
        <f t="shared" ca="1" si="272"/>
        <v/>
      </c>
      <c r="I4332" s="1109"/>
      <c r="J4332" s="1109"/>
      <c r="K4332" s="1112"/>
      <c r="L4332" s="1091"/>
      <c r="M4332" s="1091"/>
      <c r="N4332" s="1091"/>
      <c r="O4332" s="1091"/>
      <c r="P4332" s="1096"/>
      <c r="Q4332" s="1096"/>
      <c r="R4332" s="1096"/>
      <c r="S4332" s="1091"/>
    </row>
    <row r="4333" spans="1:19" x14ac:dyDescent="0.3">
      <c r="A4333" s="1090">
        <v>4328</v>
      </c>
      <c r="B4333" s="1091"/>
      <c r="C4333" s="1091"/>
      <c r="D4333" s="1097"/>
      <c r="E4333" s="1093">
        <f t="shared" si="269"/>
        <v>0</v>
      </c>
      <c r="F4333" s="1094">
        <f t="shared" si="270"/>
        <v>0</v>
      </c>
      <c r="G4333" s="1095">
        <f t="shared" si="271"/>
        <v>0</v>
      </c>
      <c r="H4333" s="1090" t="str">
        <f t="shared" ca="1" si="272"/>
        <v/>
      </c>
      <c r="I4333" s="1109"/>
      <c r="J4333" s="1109"/>
      <c r="K4333" s="1112"/>
      <c r="L4333" s="1091"/>
      <c r="M4333" s="1091"/>
      <c r="N4333" s="1091"/>
      <c r="O4333" s="1091"/>
      <c r="P4333" s="1096"/>
      <c r="Q4333" s="1096"/>
      <c r="R4333" s="1096"/>
      <c r="S4333" s="1091"/>
    </row>
    <row r="4334" spans="1:19" x14ac:dyDescent="0.3">
      <c r="A4334" s="1090">
        <v>4329</v>
      </c>
      <c r="B4334" s="1091"/>
      <c r="C4334" s="1091"/>
      <c r="D4334" s="1097"/>
      <c r="E4334" s="1093">
        <f t="shared" si="269"/>
        <v>0</v>
      </c>
      <c r="F4334" s="1094">
        <f t="shared" si="270"/>
        <v>0</v>
      </c>
      <c r="G4334" s="1095">
        <f t="shared" si="271"/>
        <v>0</v>
      </c>
      <c r="H4334" s="1090" t="str">
        <f t="shared" ca="1" si="272"/>
        <v/>
      </c>
      <c r="I4334" s="1109"/>
      <c r="J4334" s="1109"/>
      <c r="K4334" s="1112"/>
      <c r="L4334" s="1091"/>
      <c r="M4334" s="1091"/>
      <c r="N4334" s="1091"/>
      <c r="O4334" s="1091"/>
      <c r="P4334" s="1096"/>
      <c r="Q4334" s="1096"/>
      <c r="R4334" s="1096"/>
      <c r="S4334" s="1091"/>
    </row>
    <row r="4335" spans="1:19" x14ac:dyDescent="0.3">
      <c r="A4335" s="1090">
        <v>4330</v>
      </c>
      <c r="B4335" s="1091"/>
      <c r="C4335" s="1091"/>
      <c r="D4335" s="1097"/>
      <c r="E4335" s="1093">
        <f t="shared" si="269"/>
        <v>0</v>
      </c>
      <c r="F4335" s="1094">
        <f t="shared" si="270"/>
        <v>0</v>
      </c>
      <c r="G4335" s="1095">
        <f t="shared" si="271"/>
        <v>0</v>
      </c>
      <c r="H4335" s="1090" t="str">
        <f t="shared" ca="1" si="272"/>
        <v/>
      </c>
      <c r="I4335" s="1109"/>
      <c r="J4335" s="1109"/>
      <c r="K4335" s="1112"/>
      <c r="L4335" s="1091"/>
      <c r="M4335" s="1091"/>
      <c r="N4335" s="1091"/>
      <c r="O4335" s="1091"/>
      <c r="P4335" s="1096"/>
      <c r="Q4335" s="1096"/>
      <c r="R4335" s="1096"/>
      <c r="S4335" s="1091"/>
    </row>
    <row r="4336" spans="1:19" x14ac:dyDescent="0.3">
      <c r="A4336" s="1090">
        <v>4331</v>
      </c>
      <c r="B4336" s="1091"/>
      <c r="C4336" s="1091"/>
      <c r="D4336" s="1097"/>
      <c r="E4336" s="1093">
        <f t="shared" si="269"/>
        <v>0</v>
      </c>
      <c r="F4336" s="1094">
        <f t="shared" si="270"/>
        <v>0</v>
      </c>
      <c r="G4336" s="1095">
        <f t="shared" si="271"/>
        <v>0</v>
      </c>
      <c r="H4336" s="1090" t="str">
        <f t="shared" ca="1" si="272"/>
        <v/>
      </c>
      <c r="I4336" s="1109"/>
      <c r="J4336" s="1109"/>
      <c r="K4336" s="1112"/>
      <c r="L4336" s="1091"/>
      <c r="M4336" s="1091"/>
      <c r="N4336" s="1091"/>
      <c r="O4336" s="1091"/>
      <c r="P4336" s="1096"/>
      <c r="Q4336" s="1096"/>
      <c r="R4336" s="1096"/>
      <c r="S4336" s="1091"/>
    </row>
    <row r="4337" spans="1:19" x14ac:dyDescent="0.3">
      <c r="A4337" s="1090">
        <v>4332</v>
      </c>
      <c r="B4337" s="1091"/>
      <c r="C4337" s="1091"/>
      <c r="D4337" s="1097"/>
      <c r="E4337" s="1093">
        <f t="shared" si="269"/>
        <v>0</v>
      </c>
      <c r="F4337" s="1094">
        <f t="shared" si="270"/>
        <v>0</v>
      </c>
      <c r="G4337" s="1095">
        <f t="shared" si="271"/>
        <v>0</v>
      </c>
      <c r="H4337" s="1090" t="str">
        <f t="shared" ca="1" si="272"/>
        <v/>
      </c>
      <c r="I4337" s="1109"/>
      <c r="J4337" s="1109"/>
      <c r="K4337" s="1112"/>
      <c r="L4337" s="1091"/>
      <c r="M4337" s="1091"/>
      <c r="N4337" s="1091"/>
      <c r="O4337" s="1091"/>
      <c r="P4337" s="1096"/>
      <c r="Q4337" s="1096"/>
      <c r="R4337" s="1096"/>
      <c r="S4337" s="1091"/>
    </row>
    <row r="4338" spans="1:19" x14ac:dyDescent="0.3">
      <c r="A4338" s="1090">
        <v>4333</v>
      </c>
      <c r="B4338" s="1091"/>
      <c r="C4338" s="1091"/>
      <c r="D4338" s="1097"/>
      <c r="E4338" s="1093">
        <f t="shared" si="269"/>
        <v>0</v>
      </c>
      <c r="F4338" s="1094">
        <f t="shared" si="270"/>
        <v>0</v>
      </c>
      <c r="G4338" s="1095">
        <f t="shared" si="271"/>
        <v>0</v>
      </c>
      <c r="H4338" s="1090" t="str">
        <f t="shared" ca="1" si="272"/>
        <v/>
      </c>
      <c r="I4338" s="1109"/>
      <c r="J4338" s="1109"/>
      <c r="K4338" s="1112"/>
      <c r="L4338" s="1091"/>
      <c r="M4338" s="1091"/>
      <c r="N4338" s="1091"/>
      <c r="O4338" s="1091"/>
      <c r="P4338" s="1096"/>
      <c r="Q4338" s="1096"/>
      <c r="R4338" s="1096"/>
      <c r="S4338" s="1091"/>
    </row>
    <row r="4339" spans="1:19" x14ac:dyDescent="0.3">
      <c r="A4339" s="1090">
        <v>4334</v>
      </c>
      <c r="B4339" s="1091"/>
      <c r="C4339" s="1091"/>
      <c r="D4339" s="1097"/>
      <c r="E4339" s="1093">
        <f t="shared" si="269"/>
        <v>0</v>
      </c>
      <c r="F4339" s="1094">
        <f t="shared" si="270"/>
        <v>0</v>
      </c>
      <c r="G4339" s="1095">
        <f t="shared" si="271"/>
        <v>0</v>
      </c>
      <c r="H4339" s="1090" t="str">
        <f t="shared" ca="1" si="272"/>
        <v/>
      </c>
      <c r="I4339" s="1109"/>
      <c r="J4339" s="1109"/>
      <c r="K4339" s="1112"/>
      <c r="L4339" s="1091"/>
      <c r="M4339" s="1091"/>
      <c r="N4339" s="1091"/>
      <c r="O4339" s="1091"/>
      <c r="P4339" s="1096"/>
      <c r="Q4339" s="1096"/>
      <c r="R4339" s="1096"/>
      <c r="S4339" s="1091"/>
    </row>
    <row r="4340" spans="1:19" x14ac:dyDescent="0.3">
      <c r="A4340" s="1090">
        <v>4335</v>
      </c>
      <c r="B4340" s="1091"/>
      <c r="C4340" s="1091"/>
      <c r="D4340" s="1097"/>
      <c r="E4340" s="1093">
        <f t="shared" si="269"/>
        <v>0</v>
      </c>
      <c r="F4340" s="1094">
        <f t="shared" si="270"/>
        <v>0</v>
      </c>
      <c r="G4340" s="1095">
        <f t="shared" si="271"/>
        <v>0</v>
      </c>
      <c r="H4340" s="1090" t="str">
        <f t="shared" ca="1" si="272"/>
        <v/>
      </c>
      <c r="I4340" s="1109"/>
      <c r="J4340" s="1109"/>
      <c r="K4340" s="1112"/>
      <c r="L4340" s="1091"/>
      <c r="M4340" s="1091"/>
      <c r="N4340" s="1091"/>
      <c r="O4340" s="1091"/>
      <c r="P4340" s="1096"/>
      <c r="Q4340" s="1096"/>
      <c r="R4340" s="1096"/>
      <c r="S4340" s="1091"/>
    </row>
    <row r="4341" spans="1:19" x14ac:dyDescent="0.3">
      <c r="A4341" s="1090">
        <v>4336</v>
      </c>
      <c r="B4341" s="1091"/>
      <c r="C4341" s="1091"/>
      <c r="D4341" s="1097"/>
      <c r="E4341" s="1093">
        <f t="shared" si="269"/>
        <v>0</v>
      </c>
      <c r="F4341" s="1094">
        <f t="shared" si="270"/>
        <v>0</v>
      </c>
      <c r="G4341" s="1095">
        <f t="shared" si="271"/>
        <v>0</v>
      </c>
      <c r="H4341" s="1090" t="str">
        <f t="shared" ca="1" si="272"/>
        <v/>
      </c>
      <c r="I4341" s="1109"/>
      <c r="J4341" s="1109"/>
      <c r="K4341" s="1112"/>
      <c r="L4341" s="1091"/>
      <c r="M4341" s="1091"/>
      <c r="N4341" s="1091"/>
      <c r="O4341" s="1091"/>
      <c r="P4341" s="1096"/>
      <c r="Q4341" s="1096"/>
      <c r="R4341" s="1096"/>
      <c r="S4341" s="1091"/>
    </row>
    <row r="4342" spans="1:19" x14ac:dyDescent="0.3">
      <c r="A4342" s="1090">
        <v>4337</v>
      </c>
      <c r="B4342" s="1091"/>
      <c r="C4342" s="1091"/>
      <c r="D4342" s="1097"/>
      <c r="E4342" s="1093">
        <f t="shared" si="269"/>
        <v>0</v>
      </c>
      <c r="F4342" s="1094">
        <f t="shared" si="270"/>
        <v>0</v>
      </c>
      <c r="G4342" s="1095">
        <f t="shared" si="271"/>
        <v>0</v>
      </c>
      <c r="H4342" s="1090" t="str">
        <f t="shared" ca="1" si="272"/>
        <v/>
      </c>
      <c r="I4342" s="1109"/>
      <c r="J4342" s="1109"/>
      <c r="K4342" s="1112"/>
      <c r="L4342" s="1091"/>
      <c r="M4342" s="1091"/>
      <c r="N4342" s="1091"/>
      <c r="O4342" s="1091"/>
      <c r="P4342" s="1096"/>
      <c r="Q4342" s="1096"/>
      <c r="R4342" s="1096"/>
      <c r="S4342" s="1091"/>
    </row>
    <row r="4343" spans="1:19" x14ac:dyDescent="0.3">
      <c r="A4343" s="1090">
        <v>4338</v>
      </c>
      <c r="B4343" s="1091"/>
      <c r="C4343" s="1091"/>
      <c r="D4343" s="1097"/>
      <c r="E4343" s="1093">
        <f t="shared" si="269"/>
        <v>0</v>
      </c>
      <c r="F4343" s="1094">
        <f t="shared" si="270"/>
        <v>0</v>
      </c>
      <c r="G4343" s="1095">
        <f t="shared" si="271"/>
        <v>0</v>
      </c>
      <c r="H4343" s="1090" t="str">
        <f t="shared" ca="1" si="272"/>
        <v/>
      </c>
      <c r="I4343" s="1109"/>
      <c r="J4343" s="1109"/>
      <c r="K4343" s="1112"/>
      <c r="L4343" s="1091"/>
      <c r="M4343" s="1091"/>
      <c r="N4343" s="1091"/>
      <c r="O4343" s="1091"/>
      <c r="P4343" s="1096"/>
      <c r="Q4343" s="1096"/>
      <c r="R4343" s="1096"/>
      <c r="S4343" s="1091"/>
    </row>
    <row r="4344" spans="1:19" x14ac:dyDescent="0.3">
      <c r="A4344" s="1090">
        <v>4339</v>
      </c>
      <c r="B4344" s="1091"/>
      <c r="C4344" s="1091"/>
      <c r="D4344" s="1097"/>
      <c r="E4344" s="1093">
        <f t="shared" si="269"/>
        <v>0</v>
      </c>
      <c r="F4344" s="1094">
        <f t="shared" si="270"/>
        <v>0</v>
      </c>
      <c r="G4344" s="1095">
        <f t="shared" si="271"/>
        <v>0</v>
      </c>
      <c r="H4344" s="1090" t="str">
        <f t="shared" ca="1" si="272"/>
        <v/>
      </c>
      <c r="I4344" s="1109"/>
      <c r="J4344" s="1109"/>
      <c r="K4344" s="1112"/>
      <c r="L4344" s="1091"/>
      <c r="M4344" s="1091"/>
      <c r="N4344" s="1091"/>
      <c r="O4344" s="1091"/>
      <c r="P4344" s="1096"/>
      <c r="Q4344" s="1096"/>
      <c r="R4344" s="1096"/>
      <c r="S4344" s="1091"/>
    </row>
    <row r="4345" spans="1:19" x14ac:dyDescent="0.3">
      <c r="A4345" s="1090">
        <v>4340</v>
      </c>
      <c r="B4345" s="1091"/>
      <c r="C4345" s="1091"/>
      <c r="D4345" s="1097"/>
      <c r="E4345" s="1093">
        <f t="shared" si="269"/>
        <v>0</v>
      </c>
      <c r="F4345" s="1094">
        <f t="shared" si="270"/>
        <v>0</v>
      </c>
      <c r="G4345" s="1095">
        <f t="shared" si="271"/>
        <v>0</v>
      </c>
      <c r="H4345" s="1090" t="str">
        <f t="shared" ca="1" si="272"/>
        <v/>
      </c>
      <c r="I4345" s="1109"/>
      <c r="J4345" s="1109"/>
      <c r="K4345" s="1112"/>
      <c r="L4345" s="1091"/>
      <c r="M4345" s="1091"/>
      <c r="N4345" s="1091"/>
      <c r="O4345" s="1091"/>
      <c r="P4345" s="1096"/>
      <c r="Q4345" s="1096"/>
      <c r="R4345" s="1096"/>
      <c r="S4345" s="1091"/>
    </row>
    <row r="4346" spans="1:19" x14ac:dyDescent="0.3">
      <c r="A4346" s="1090">
        <v>4341</v>
      </c>
      <c r="B4346" s="1091"/>
      <c r="C4346" s="1091"/>
      <c r="D4346" s="1097"/>
      <c r="E4346" s="1093">
        <f t="shared" si="269"/>
        <v>0</v>
      </c>
      <c r="F4346" s="1094">
        <f t="shared" si="270"/>
        <v>0</v>
      </c>
      <c r="G4346" s="1095">
        <f t="shared" si="271"/>
        <v>0</v>
      </c>
      <c r="H4346" s="1090" t="str">
        <f t="shared" ca="1" si="272"/>
        <v/>
      </c>
      <c r="I4346" s="1109"/>
      <c r="J4346" s="1109"/>
      <c r="K4346" s="1112"/>
      <c r="L4346" s="1091"/>
      <c r="M4346" s="1091"/>
      <c r="N4346" s="1091"/>
      <c r="O4346" s="1091"/>
      <c r="P4346" s="1096"/>
      <c r="Q4346" s="1096"/>
      <c r="R4346" s="1096"/>
      <c r="S4346" s="1091"/>
    </row>
    <row r="4347" spans="1:19" x14ac:dyDescent="0.3">
      <c r="A4347" s="1090">
        <v>4342</v>
      </c>
      <c r="B4347" s="1091"/>
      <c r="C4347" s="1091"/>
      <c r="D4347" s="1097"/>
      <c r="E4347" s="1093">
        <f t="shared" si="269"/>
        <v>0</v>
      </c>
      <c r="F4347" s="1094">
        <f t="shared" si="270"/>
        <v>0</v>
      </c>
      <c r="G4347" s="1095">
        <f t="shared" si="271"/>
        <v>0</v>
      </c>
      <c r="H4347" s="1090" t="str">
        <f t="shared" ca="1" si="272"/>
        <v/>
      </c>
      <c r="I4347" s="1109"/>
      <c r="J4347" s="1109"/>
      <c r="K4347" s="1112"/>
      <c r="L4347" s="1091"/>
      <c r="M4347" s="1091"/>
      <c r="N4347" s="1091"/>
      <c r="O4347" s="1091"/>
      <c r="P4347" s="1096"/>
      <c r="Q4347" s="1096"/>
      <c r="R4347" s="1096"/>
      <c r="S4347" s="1091"/>
    </row>
    <row r="4348" spans="1:19" x14ac:dyDescent="0.3">
      <c r="A4348" s="1090">
        <v>4343</v>
      </c>
      <c r="B4348" s="1091"/>
      <c r="C4348" s="1091"/>
      <c r="D4348" s="1097"/>
      <c r="E4348" s="1093">
        <f t="shared" si="269"/>
        <v>0</v>
      </c>
      <c r="F4348" s="1094">
        <f t="shared" si="270"/>
        <v>0</v>
      </c>
      <c r="G4348" s="1095">
        <f t="shared" si="271"/>
        <v>0</v>
      </c>
      <c r="H4348" s="1090" t="str">
        <f t="shared" ca="1" si="272"/>
        <v/>
      </c>
      <c r="I4348" s="1109"/>
      <c r="J4348" s="1109"/>
      <c r="K4348" s="1112"/>
      <c r="L4348" s="1091"/>
      <c r="M4348" s="1091"/>
      <c r="N4348" s="1091"/>
      <c r="O4348" s="1091"/>
      <c r="P4348" s="1096"/>
      <c r="Q4348" s="1096"/>
      <c r="R4348" s="1096"/>
      <c r="S4348" s="1091"/>
    </row>
    <row r="4349" spans="1:19" x14ac:dyDescent="0.3">
      <c r="A4349" s="1090">
        <v>4344</v>
      </c>
      <c r="B4349" s="1091"/>
      <c r="C4349" s="1091"/>
      <c r="D4349" s="1097"/>
      <c r="E4349" s="1093">
        <f t="shared" si="269"/>
        <v>0</v>
      </c>
      <c r="F4349" s="1094">
        <f t="shared" si="270"/>
        <v>0</v>
      </c>
      <c r="G4349" s="1095">
        <f t="shared" si="271"/>
        <v>0</v>
      </c>
      <c r="H4349" s="1090" t="str">
        <f t="shared" ca="1" si="272"/>
        <v/>
      </c>
      <c r="I4349" s="1109"/>
      <c r="J4349" s="1109"/>
      <c r="K4349" s="1112"/>
      <c r="L4349" s="1091"/>
      <c r="M4349" s="1091"/>
      <c r="N4349" s="1091"/>
      <c r="O4349" s="1091"/>
      <c r="P4349" s="1096"/>
      <c r="Q4349" s="1096"/>
      <c r="R4349" s="1096"/>
      <c r="S4349" s="1091"/>
    </row>
    <row r="4350" spans="1:19" x14ac:dyDescent="0.3">
      <c r="A4350" s="1090">
        <v>4345</v>
      </c>
      <c r="B4350" s="1091"/>
      <c r="C4350" s="1091"/>
      <c r="D4350" s="1097"/>
      <c r="E4350" s="1093">
        <f t="shared" si="269"/>
        <v>0</v>
      </c>
      <c r="F4350" s="1094">
        <f t="shared" si="270"/>
        <v>0</v>
      </c>
      <c r="G4350" s="1095">
        <f t="shared" si="271"/>
        <v>0</v>
      </c>
      <c r="H4350" s="1090" t="str">
        <f t="shared" ca="1" si="272"/>
        <v/>
      </c>
      <c r="I4350" s="1109"/>
      <c r="J4350" s="1109"/>
      <c r="K4350" s="1112"/>
      <c r="L4350" s="1091"/>
      <c r="M4350" s="1091"/>
      <c r="N4350" s="1091"/>
      <c r="O4350" s="1091"/>
      <c r="P4350" s="1096"/>
      <c r="Q4350" s="1096"/>
      <c r="R4350" s="1096"/>
      <c r="S4350" s="1091"/>
    </row>
    <row r="4351" spans="1:19" x14ac:dyDescent="0.3">
      <c r="A4351" s="1090">
        <v>4346</v>
      </c>
      <c r="B4351" s="1091"/>
      <c r="C4351" s="1091"/>
      <c r="D4351" s="1097"/>
      <c r="E4351" s="1093">
        <f t="shared" si="269"/>
        <v>0</v>
      </c>
      <c r="F4351" s="1094">
        <f t="shared" si="270"/>
        <v>0</v>
      </c>
      <c r="G4351" s="1095">
        <f t="shared" si="271"/>
        <v>0</v>
      </c>
      <c r="H4351" s="1090" t="str">
        <f t="shared" ca="1" si="272"/>
        <v/>
      </c>
      <c r="I4351" s="1109"/>
      <c r="J4351" s="1109"/>
      <c r="K4351" s="1112"/>
      <c r="L4351" s="1091"/>
      <c r="M4351" s="1091"/>
      <c r="N4351" s="1091"/>
      <c r="O4351" s="1091"/>
      <c r="P4351" s="1096"/>
      <c r="Q4351" s="1096"/>
      <c r="R4351" s="1096"/>
      <c r="S4351" s="1091"/>
    </row>
    <row r="4352" spans="1:19" x14ac:dyDescent="0.3">
      <c r="A4352" s="1090">
        <v>4347</v>
      </c>
      <c r="B4352" s="1091"/>
      <c r="C4352" s="1091"/>
      <c r="D4352" s="1097"/>
      <c r="E4352" s="1093">
        <f t="shared" si="269"/>
        <v>0</v>
      </c>
      <c r="F4352" s="1094">
        <f t="shared" si="270"/>
        <v>0</v>
      </c>
      <c r="G4352" s="1095">
        <f t="shared" si="271"/>
        <v>0</v>
      </c>
      <c r="H4352" s="1090" t="str">
        <f t="shared" ca="1" si="272"/>
        <v/>
      </c>
      <c r="I4352" s="1109"/>
      <c r="J4352" s="1109"/>
      <c r="K4352" s="1112"/>
      <c r="L4352" s="1091"/>
      <c r="M4352" s="1091"/>
      <c r="N4352" s="1091"/>
      <c r="O4352" s="1091"/>
      <c r="P4352" s="1096"/>
      <c r="Q4352" s="1096"/>
      <c r="R4352" s="1096"/>
      <c r="S4352" s="1091"/>
    </row>
    <row r="4353" spans="1:19" x14ac:dyDescent="0.3">
      <c r="A4353" s="1090">
        <v>4348</v>
      </c>
      <c r="B4353" s="1091"/>
      <c r="C4353" s="1091"/>
      <c r="D4353" s="1097"/>
      <c r="E4353" s="1093">
        <f t="shared" si="269"/>
        <v>0</v>
      </c>
      <c r="F4353" s="1094">
        <f t="shared" si="270"/>
        <v>0</v>
      </c>
      <c r="G4353" s="1095">
        <f t="shared" si="271"/>
        <v>0</v>
      </c>
      <c r="H4353" s="1090" t="str">
        <f t="shared" ca="1" si="272"/>
        <v/>
      </c>
      <c r="I4353" s="1109"/>
      <c r="J4353" s="1109"/>
      <c r="K4353" s="1112"/>
      <c r="L4353" s="1091"/>
      <c r="M4353" s="1091"/>
      <c r="N4353" s="1091"/>
      <c r="O4353" s="1091"/>
      <c r="P4353" s="1096"/>
      <c r="Q4353" s="1096"/>
      <c r="R4353" s="1096"/>
      <c r="S4353" s="1091"/>
    </row>
    <row r="4354" spans="1:19" x14ac:dyDescent="0.3">
      <c r="A4354" s="1090">
        <v>4349</v>
      </c>
      <c r="B4354" s="1091"/>
      <c r="C4354" s="1091"/>
      <c r="D4354" s="1097"/>
      <c r="E4354" s="1093">
        <f t="shared" si="269"/>
        <v>0</v>
      </c>
      <c r="F4354" s="1094">
        <f t="shared" si="270"/>
        <v>0</v>
      </c>
      <c r="G4354" s="1095">
        <f t="shared" si="271"/>
        <v>0</v>
      </c>
      <c r="H4354" s="1090" t="str">
        <f t="shared" ca="1" si="272"/>
        <v/>
      </c>
      <c r="I4354" s="1109"/>
      <c r="J4354" s="1109"/>
      <c r="K4354" s="1112"/>
      <c r="L4354" s="1091"/>
      <c r="M4354" s="1091"/>
      <c r="N4354" s="1091"/>
      <c r="O4354" s="1091"/>
      <c r="P4354" s="1096"/>
      <c r="Q4354" s="1096"/>
      <c r="R4354" s="1096"/>
      <c r="S4354" s="1091"/>
    </row>
    <row r="4355" spans="1:19" x14ac:dyDescent="0.3">
      <c r="A4355" s="1090">
        <v>4350</v>
      </c>
      <c r="B4355" s="1091"/>
      <c r="C4355" s="1091"/>
      <c r="D4355" s="1097"/>
      <c r="E4355" s="1093">
        <f t="shared" si="269"/>
        <v>0</v>
      </c>
      <c r="F4355" s="1094">
        <f t="shared" si="270"/>
        <v>0</v>
      </c>
      <c r="G4355" s="1095">
        <f t="shared" si="271"/>
        <v>0</v>
      </c>
      <c r="H4355" s="1090" t="str">
        <f t="shared" ca="1" si="272"/>
        <v/>
      </c>
      <c r="I4355" s="1109"/>
      <c r="J4355" s="1109"/>
      <c r="K4355" s="1112"/>
      <c r="L4355" s="1091"/>
      <c r="M4355" s="1091"/>
      <c r="N4355" s="1091"/>
      <c r="O4355" s="1091"/>
      <c r="P4355" s="1096"/>
      <c r="Q4355" s="1096"/>
      <c r="R4355" s="1096"/>
      <c r="S4355" s="1091"/>
    </row>
    <row r="4356" spans="1:19" x14ac:dyDescent="0.3">
      <c r="A4356" s="1090">
        <v>4351</v>
      </c>
      <c r="B4356" s="1091"/>
      <c r="C4356" s="1091"/>
      <c r="D4356" s="1097"/>
      <c r="E4356" s="1093">
        <f t="shared" si="269"/>
        <v>0</v>
      </c>
      <c r="F4356" s="1094">
        <f t="shared" si="270"/>
        <v>0</v>
      </c>
      <c r="G4356" s="1095">
        <f t="shared" si="271"/>
        <v>0</v>
      </c>
      <c r="H4356" s="1090" t="str">
        <f t="shared" ca="1" si="272"/>
        <v/>
      </c>
      <c r="I4356" s="1109"/>
      <c r="J4356" s="1109"/>
      <c r="K4356" s="1112"/>
      <c r="L4356" s="1091"/>
      <c r="M4356" s="1091"/>
      <c r="N4356" s="1091"/>
      <c r="O4356" s="1091"/>
      <c r="P4356" s="1096"/>
      <c r="Q4356" s="1096"/>
      <c r="R4356" s="1096"/>
      <c r="S4356" s="1091"/>
    </row>
    <row r="4357" spans="1:19" x14ac:dyDescent="0.3">
      <c r="A4357" s="1090">
        <v>4352</v>
      </c>
      <c r="B4357" s="1091"/>
      <c r="C4357" s="1091"/>
      <c r="D4357" s="1097"/>
      <c r="E4357" s="1093">
        <f t="shared" si="269"/>
        <v>0</v>
      </c>
      <c r="F4357" s="1094">
        <f t="shared" si="270"/>
        <v>0</v>
      </c>
      <c r="G4357" s="1095">
        <f t="shared" si="271"/>
        <v>0</v>
      </c>
      <c r="H4357" s="1090" t="str">
        <f t="shared" ca="1" si="272"/>
        <v/>
      </c>
      <c r="I4357" s="1109"/>
      <c r="J4357" s="1109"/>
      <c r="K4357" s="1112"/>
      <c r="L4357" s="1091"/>
      <c r="M4357" s="1091"/>
      <c r="N4357" s="1091"/>
      <c r="O4357" s="1091"/>
      <c r="P4357" s="1096"/>
      <c r="Q4357" s="1096"/>
      <c r="R4357" s="1096"/>
      <c r="S4357" s="1091"/>
    </row>
    <row r="4358" spans="1:19" x14ac:dyDescent="0.3">
      <c r="A4358" s="1090">
        <v>4353</v>
      </c>
      <c r="B4358" s="1091"/>
      <c r="C4358" s="1091"/>
      <c r="D4358" s="1097"/>
      <c r="E4358" s="1093">
        <f t="shared" si="269"/>
        <v>0</v>
      </c>
      <c r="F4358" s="1094">
        <f t="shared" si="270"/>
        <v>0</v>
      </c>
      <c r="G4358" s="1095">
        <f t="shared" si="271"/>
        <v>0</v>
      </c>
      <c r="H4358" s="1090" t="str">
        <f t="shared" ca="1" si="272"/>
        <v/>
      </c>
      <c r="I4358" s="1109"/>
      <c r="J4358" s="1109"/>
      <c r="K4358" s="1112"/>
      <c r="L4358" s="1091"/>
      <c r="M4358" s="1091"/>
      <c r="N4358" s="1091"/>
      <c r="O4358" s="1091"/>
      <c r="P4358" s="1096"/>
      <c r="Q4358" s="1096"/>
      <c r="R4358" s="1096"/>
      <c r="S4358" s="1091"/>
    </row>
    <row r="4359" spans="1:19" x14ac:dyDescent="0.3">
      <c r="A4359" s="1090">
        <v>4354</v>
      </c>
      <c r="B4359" s="1091"/>
      <c r="C4359" s="1091"/>
      <c r="D4359" s="1097"/>
      <c r="E4359" s="1093">
        <f t="shared" ref="E4359:E4422" si="273">D4359</f>
        <v>0</v>
      </c>
      <c r="F4359" s="1094">
        <f t="shared" ref="F4359:F4422" si="274">D4359</f>
        <v>0</v>
      </c>
      <c r="G4359" s="1095">
        <f t="shared" ref="G4359:G4422" si="275">D4359</f>
        <v>0</v>
      </c>
      <c r="H4359" s="1090" t="str">
        <f t="shared" ref="H4359:H4422" ca="1" si="276">IF(ISBLANK(D4359),"",DATEDIF(G4359,TODAY(),"y"))</f>
        <v/>
      </c>
      <c r="I4359" s="1109"/>
      <c r="J4359" s="1109"/>
      <c r="K4359" s="1112"/>
      <c r="L4359" s="1091"/>
      <c r="M4359" s="1091"/>
      <c r="N4359" s="1091"/>
      <c r="O4359" s="1091"/>
      <c r="P4359" s="1096"/>
      <c r="Q4359" s="1096"/>
      <c r="R4359" s="1096"/>
      <c r="S4359" s="1091"/>
    </row>
    <row r="4360" spans="1:19" x14ac:dyDescent="0.3">
      <c r="A4360" s="1090">
        <v>4355</v>
      </c>
      <c r="B4360" s="1091"/>
      <c r="C4360" s="1091"/>
      <c r="D4360" s="1097"/>
      <c r="E4360" s="1093">
        <f t="shared" si="273"/>
        <v>0</v>
      </c>
      <c r="F4360" s="1094">
        <f t="shared" si="274"/>
        <v>0</v>
      </c>
      <c r="G4360" s="1095">
        <f t="shared" si="275"/>
        <v>0</v>
      </c>
      <c r="H4360" s="1090" t="str">
        <f t="shared" ca="1" si="276"/>
        <v/>
      </c>
      <c r="I4360" s="1109"/>
      <c r="J4360" s="1109"/>
      <c r="K4360" s="1112"/>
      <c r="L4360" s="1091"/>
      <c r="M4360" s="1091"/>
      <c r="N4360" s="1091"/>
      <c r="O4360" s="1091"/>
      <c r="P4360" s="1096"/>
      <c r="Q4360" s="1096"/>
      <c r="R4360" s="1096"/>
      <c r="S4360" s="1091"/>
    </row>
    <row r="4361" spans="1:19" x14ac:dyDescent="0.3">
      <c r="A4361" s="1090">
        <v>4356</v>
      </c>
      <c r="B4361" s="1091"/>
      <c r="C4361" s="1091"/>
      <c r="D4361" s="1097"/>
      <c r="E4361" s="1093">
        <f t="shared" si="273"/>
        <v>0</v>
      </c>
      <c r="F4361" s="1094">
        <f t="shared" si="274"/>
        <v>0</v>
      </c>
      <c r="G4361" s="1095">
        <f t="shared" si="275"/>
        <v>0</v>
      </c>
      <c r="H4361" s="1090" t="str">
        <f t="shared" ca="1" si="276"/>
        <v/>
      </c>
      <c r="I4361" s="1109"/>
      <c r="J4361" s="1109"/>
      <c r="K4361" s="1112"/>
      <c r="L4361" s="1091"/>
      <c r="M4361" s="1091"/>
      <c r="N4361" s="1091"/>
      <c r="O4361" s="1091"/>
      <c r="P4361" s="1096"/>
      <c r="Q4361" s="1096"/>
      <c r="R4361" s="1096"/>
      <c r="S4361" s="1091"/>
    </row>
    <row r="4362" spans="1:19" x14ac:dyDescent="0.3">
      <c r="A4362" s="1090">
        <v>4357</v>
      </c>
      <c r="B4362" s="1091"/>
      <c r="C4362" s="1091"/>
      <c r="D4362" s="1097"/>
      <c r="E4362" s="1093">
        <f t="shared" si="273"/>
        <v>0</v>
      </c>
      <c r="F4362" s="1094">
        <f t="shared" si="274"/>
        <v>0</v>
      </c>
      <c r="G4362" s="1095">
        <f t="shared" si="275"/>
        <v>0</v>
      </c>
      <c r="H4362" s="1090" t="str">
        <f t="shared" ca="1" si="276"/>
        <v/>
      </c>
      <c r="I4362" s="1109"/>
      <c r="J4362" s="1109"/>
      <c r="K4362" s="1112"/>
      <c r="L4362" s="1091"/>
      <c r="M4362" s="1091"/>
      <c r="N4362" s="1091"/>
      <c r="O4362" s="1091"/>
      <c r="P4362" s="1096"/>
      <c r="Q4362" s="1096"/>
      <c r="R4362" s="1096"/>
      <c r="S4362" s="1091"/>
    </row>
    <row r="4363" spans="1:19" x14ac:dyDescent="0.3">
      <c r="A4363" s="1090">
        <v>4358</v>
      </c>
      <c r="B4363" s="1091"/>
      <c r="C4363" s="1091"/>
      <c r="D4363" s="1097"/>
      <c r="E4363" s="1093">
        <f t="shared" si="273"/>
        <v>0</v>
      </c>
      <c r="F4363" s="1094">
        <f t="shared" si="274"/>
        <v>0</v>
      </c>
      <c r="G4363" s="1095">
        <f t="shared" si="275"/>
        <v>0</v>
      </c>
      <c r="H4363" s="1090" t="str">
        <f t="shared" ca="1" si="276"/>
        <v/>
      </c>
      <c r="I4363" s="1109"/>
      <c r="J4363" s="1109"/>
      <c r="K4363" s="1112"/>
      <c r="L4363" s="1091"/>
      <c r="M4363" s="1091"/>
      <c r="N4363" s="1091"/>
      <c r="O4363" s="1091"/>
      <c r="P4363" s="1096"/>
      <c r="Q4363" s="1096"/>
      <c r="R4363" s="1096"/>
      <c r="S4363" s="1091"/>
    </row>
    <row r="4364" spans="1:19" x14ac:dyDescent="0.3">
      <c r="A4364" s="1090">
        <v>4359</v>
      </c>
      <c r="B4364" s="1091"/>
      <c r="C4364" s="1091"/>
      <c r="D4364" s="1097"/>
      <c r="E4364" s="1093">
        <f t="shared" si="273"/>
        <v>0</v>
      </c>
      <c r="F4364" s="1094">
        <f t="shared" si="274"/>
        <v>0</v>
      </c>
      <c r="G4364" s="1095">
        <f t="shared" si="275"/>
        <v>0</v>
      </c>
      <c r="H4364" s="1090" t="str">
        <f t="shared" ca="1" si="276"/>
        <v/>
      </c>
      <c r="I4364" s="1109"/>
      <c r="J4364" s="1109"/>
      <c r="K4364" s="1112"/>
      <c r="L4364" s="1091"/>
      <c r="M4364" s="1091"/>
      <c r="N4364" s="1091"/>
      <c r="O4364" s="1091"/>
      <c r="P4364" s="1096"/>
      <c r="Q4364" s="1096"/>
      <c r="R4364" s="1096"/>
      <c r="S4364" s="1091"/>
    </row>
    <row r="4365" spans="1:19" x14ac:dyDescent="0.3">
      <c r="A4365" s="1090">
        <v>4360</v>
      </c>
      <c r="B4365" s="1091"/>
      <c r="C4365" s="1091"/>
      <c r="D4365" s="1097"/>
      <c r="E4365" s="1093">
        <f t="shared" si="273"/>
        <v>0</v>
      </c>
      <c r="F4365" s="1094">
        <f t="shared" si="274"/>
        <v>0</v>
      </c>
      <c r="G4365" s="1095">
        <f t="shared" si="275"/>
        <v>0</v>
      </c>
      <c r="H4365" s="1090" t="str">
        <f t="shared" ca="1" si="276"/>
        <v/>
      </c>
      <c r="I4365" s="1109"/>
      <c r="J4365" s="1109"/>
      <c r="K4365" s="1112"/>
      <c r="L4365" s="1091"/>
      <c r="M4365" s="1091"/>
      <c r="N4365" s="1091"/>
      <c r="O4365" s="1091"/>
      <c r="P4365" s="1096"/>
      <c r="Q4365" s="1096"/>
      <c r="R4365" s="1096"/>
      <c r="S4365" s="1091"/>
    </row>
    <row r="4366" spans="1:19" x14ac:dyDescent="0.3">
      <c r="A4366" s="1090">
        <v>4361</v>
      </c>
      <c r="B4366" s="1091"/>
      <c r="C4366" s="1091"/>
      <c r="D4366" s="1097"/>
      <c r="E4366" s="1093">
        <f t="shared" si="273"/>
        <v>0</v>
      </c>
      <c r="F4366" s="1094">
        <f t="shared" si="274"/>
        <v>0</v>
      </c>
      <c r="G4366" s="1095">
        <f t="shared" si="275"/>
        <v>0</v>
      </c>
      <c r="H4366" s="1090" t="str">
        <f t="shared" ca="1" si="276"/>
        <v/>
      </c>
      <c r="I4366" s="1109"/>
      <c r="J4366" s="1109"/>
      <c r="K4366" s="1112"/>
      <c r="L4366" s="1091"/>
      <c r="M4366" s="1091"/>
      <c r="N4366" s="1091"/>
      <c r="O4366" s="1091"/>
      <c r="P4366" s="1096"/>
      <c r="Q4366" s="1096"/>
      <c r="R4366" s="1096"/>
      <c r="S4366" s="1091"/>
    </row>
    <row r="4367" spans="1:19" x14ac:dyDescent="0.3">
      <c r="A4367" s="1090">
        <v>4362</v>
      </c>
      <c r="B4367" s="1091"/>
      <c r="C4367" s="1091"/>
      <c r="D4367" s="1097"/>
      <c r="E4367" s="1093">
        <f t="shared" si="273"/>
        <v>0</v>
      </c>
      <c r="F4367" s="1094">
        <f t="shared" si="274"/>
        <v>0</v>
      </c>
      <c r="G4367" s="1095">
        <f t="shared" si="275"/>
        <v>0</v>
      </c>
      <c r="H4367" s="1090" t="str">
        <f t="shared" ca="1" si="276"/>
        <v/>
      </c>
      <c r="I4367" s="1109"/>
      <c r="J4367" s="1109"/>
      <c r="K4367" s="1112"/>
      <c r="L4367" s="1091"/>
      <c r="M4367" s="1091"/>
      <c r="N4367" s="1091"/>
      <c r="O4367" s="1091"/>
      <c r="P4367" s="1096"/>
      <c r="Q4367" s="1096"/>
      <c r="R4367" s="1096"/>
      <c r="S4367" s="1091"/>
    </row>
    <row r="4368" spans="1:19" x14ac:dyDescent="0.3">
      <c r="A4368" s="1090">
        <v>4363</v>
      </c>
      <c r="B4368" s="1091"/>
      <c r="C4368" s="1091"/>
      <c r="D4368" s="1097"/>
      <c r="E4368" s="1093">
        <f t="shared" si="273"/>
        <v>0</v>
      </c>
      <c r="F4368" s="1094">
        <f t="shared" si="274"/>
        <v>0</v>
      </c>
      <c r="G4368" s="1095">
        <f t="shared" si="275"/>
        <v>0</v>
      </c>
      <c r="H4368" s="1090" t="str">
        <f t="shared" ca="1" si="276"/>
        <v/>
      </c>
      <c r="I4368" s="1109"/>
      <c r="J4368" s="1109"/>
      <c r="K4368" s="1112"/>
      <c r="L4368" s="1091"/>
      <c r="M4368" s="1091"/>
      <c r="N4368" s="1091"/>
      <c r="O4368" s="1091"/>
      <c r="P4368" s="1096"/>
      <c r="Q4368" s="1096"/>
      <c r="R4368" s="1096"/>
      <c r="S4368" s="1091"/>
    </row>
    <row r="4369" spans="1:19" x14ac:dyDescent="0.3">
      <c r="A4369" s="1090">
        <v>4364</v>
      </c>
      <c r="B4369" s="1091"/>
      <c r="C4369" s="1091"/>
      <c r="D4369" s="1097"/>
      <c r="E4369" s="1093">
        <f t="shared" si="273"/>
        <v>0</v>
      </c>
      <c r="F4369" s="1094">
        <f t="shared" si="274"/>
        <v>0</v>
      </c>
      <c r="G4369" s="1095">
        <f t="shared" si="275"/>
        <v>0</v>
      </c>
      <c r="H4369" s="1090" t="str">
        <f t="shared" ca="1" si="276"/>
        <v/>
      </c>
      <c r="I4369" s="1109"/>
      <c r="J4369" s="1109"/>
      <c r="K4369" s="1112"/>
      <c r="L4369" s="1091"/>
      <c r="M4369" s="1091"/>
      <c r="N4369" s="1091"/>
      <c r="O4369" s="1091"/>
      <c r="P4369" s="1096"/>
      <c r="Q4369" s="1096"/>
      <c r="R4369" s="1096"/>
      <c r="S4369" s="1091"/>
    </row>
    <row r="4370" spans="1:19" x14ac:dyDescent="0.3">
      <c r="A4370" s="1090">
        <v>4365</v>
      </c>
      <c r="B4370" s="1091"/>
      <c r="C4370" s="1091"/>
      <c r="D4370" s="1097"/>
      <c r="E4370" s="1093">
        <f t="shared" si="273"/>
        <v>0</v>
      </c>
      <c r="F4370" s="1094">
        <f t="shared" si="274"/>
        <v>0</v>
      </c>
      <c r="G4370" s="1095">
        <f t="shared" si="275"/>
        <v>0</v>
      </c>
      <c r="H4370" s="1090" t="str">
        <f t="shared" ca="1" si="276"/>
        <v/>
      </c>
      <c r="I4370" s="1109"/>
      <c r="J4370" s="1109"/>
      <c r="K4370" s="1112"/>
      <c r="L4370" s="1091"/>
      <c r="M4370" s="1091"/>
      <c r="N4370" s="1091"/>
      <c r="O4370" s="1091"/>
      <c r="P4370" s="1096"/>
      <c r="Q4370" s="1096"/>
      <c r="R4370" s="1096"/>
      <c r="S4370" s="1091"/>
    </row>
    <row r="4371" spans="1:19" x14ac:dyDescent="0.3">
      <c r="A4371" s="1090">
        <v>4366</v>
      </c>
      <c r="B4371" s="1091"/>
      <c r="C4371" s="1091"/>
      <c r="D4371" s="1097"/>
      <c r="E4371" s="1093">
        <f t="shared" si="273"/>
        <v>0</v>
      </c>
      <c r="F4371" s="1094">
        <f t="shared" si="274"/>
        <v>0</v>
      </c>
      <c r="G4371" s="1095">
        <f t="shared" si="275"/>
        <v>0</v>
      </c>
      <c r="H4371" s="1090" t="str">
        <f t="shared" ca="1" si="276"/>
        <v/>
      </c>
      <c r="I4371" s="1109"/>
      <c r="J4371" s="1109"/>
      <c r="K4371" s="1112"/>
      <c r="L4371" s="1091"/>
      <c r="M4371" s="1091"/>
      <c r="N4371" s="1091"/>
      <c r="O4371" s="1091"/>
      <c r="P4371" s="1096"/>
      <c r="Q4371" s="1096"/>
      <c r="R4371" s="1096"/>
      <c r="S4371" s="1091"/>
    </row>
    <row r="4372" spans="1:19" x14ac:dyDescent="0.3">
      <c r="A4372" s="1090">
        <v>4367</v>
      </c>
      <c r="B4372" s="1091"/>
      <c r="C4372" s="1091"/>
      <c r="D4372" s="1097"/>
      <c r="E4372" s="1093">
        <f t="shared" si="273"/>
        <v>0</v>
      </c>
      <c r="F4372" s="1094">
        <f t="shared" si="274"/>
        <v>0</v>
      </c>
      <c r="G4372" s="1095">
        <f t="shared" si="275"/>
        <v>0</v>
      </c>
      <c r="H4372" s="1090" t="str">
        <f t="shared" ca="1" si="276"/>
        <v/>
      </c>
      <c r="I4372" s="1109"/>
      <c r="J4372" s="1109"/>
      <c r="K4372" s="1112"/>
      <c r="L4372" s="1091"/>
      <c r="M4372" s="1091"/>
      <c r="N4372" s="1091"/>
      <c r="O4372" s="1091"/>
      <c r="P4372" s="1096"/>
      <c r="Q4372" s="1096"/>
      <c r="R4372" s="1096"/>
      <c r="S4372" s="1091"/>
    </row>
    <row r="4373" spans="1:19" x14ac:dyDescent="0.3">
      <c r="A4373" s="1090">
        <v>4368</v>
      </c>
      <c r="B4373" s="1091"/>
      <c r="C4373" s="1091"/>
      <c r="D4373" s="1097"/>
      <c r="E4373" s="1093">
        <f t="shared" si="273"/>
        <v>0</v>
      </c>
      <c r="F4373" s="1094">
        <f t="shared" si="274"/>
        <v>0</v>
      </c>
      <c r="G4373" s="1095">
        <f t="shared" si="275"/>
        <v>0</v>
      </c>
      <c r="H4373" s="1090" t="str">
        <f t="shared" ca="1" si="276"/>
        <v/>
      </c>
      <c r="I4373" s="1109"/>
      <c r="J4373" s="1109"/>
      <c r="K4373" s="1112"/>
      <c r="L4373" s="1091"/>
      <c r="M4373" s="1091"/>
      <c r="N4373" s="1091"/>
      <c r="O4373" s="1091"/>
      <c r="P4373" s="1096"/>
      <c r="Q4373" s="1096"/>
      <c r="R4373" s="1096"/>
      <c r="S4373" s="1091"/>
    </row>
    <row r="4374" spans="1:19" x14ac:dyDescent="0.3">
      <c r="A4374" s="1090">
        <v>4369</v>
      </c>
      <c r="B4374" s="1091"/>
      <c r="C4374" s="1091"/>
      <c r="D4374" s="1097"/>
      <c r="E4374" s="1093">
        <f t="shared" si="273"/>
        <v>0</v>
      </c>
      <c r="F4374" s="1094">
        <f t="shared" si="274"/>
        <v>0</v>
      </c>
      <c r="G4374" s="1095">
        <f t="shared" si="275"/>
        <v>0</v>
      </c>
      <c r="H4374" s="1090" t="str">
        <f t="shared" ca="1" si="276"/>
        <v/>
      </c>
      <c r="I4374" s="1109"/>
      <c r="J4374" s="1109"/>
      <c r="K4374" s="1112"/>
      <c r="L4374" s="1091"/>
      <c r="M4374" s="1091"/>
      <c r="N4374" s="1091"/>
      <c r="O4374" s="1091"/>
      <c r="P4374" s="1096"/>
      <c r="Q4374" s="1096"/>
      <c r="R4374" s="1096"/>
      <c r="S4374" s="1091"/>
    </row>
    <row r="4375" spans="1:19" x14ac:dyDescent="0.3">
      <c r="A4375" s="1090">
        <v>4370</v>
      </c>
      <c r="B4375" s="1091"/>
      <c r="C4375" s="1091"/>
      <c r="D4375" s="1097"/>
      <c r="E4375" s="1093">
        <f t="shared" si="273"/>
        <v>0</v>
      </c>
      <c r="F4375" s="1094">
        <f t="shared" si="274"/>
        <v>0</v>
      </c>
      <c r="G4375" s="1095">
        <f t="shared" si="275"/>
        <v>0</v>
      </c>
      <c r="H4375" s="1090" t="str">
        <f t="shared" ca="1" si="276"/>
        <v/>
      </c>
      <c r="I4375" s="1109"/>
      <c r="J4375" s="1109"/>
      <c r="K4375" s="1112"/>
      <c r="L4375" s="1091"/>
      <c r="M4375" s="1091"/>
      <c r="N4375" s="1091"/>
      <c r="O4375" s="1091"/>
      <c r="P4375" s="1096"/>
      <c r="Q4375" s="1096"/>
      <c r="R4375" s="1096"/>
      <c r="S4375" s="1091"/>
    </row>
    <row r="4376" spans="1:19" x14ac:dyDescent="0.3">
      <c r="A4376" s="1090">
        <v>4371</v>
      </c>
      <c r="B4376" s="1091"/>
      <c r="C4376" s="1091"/>
      <c r="D4376" s="1097"/>
      <c r="E4376" s="1093">
        <f t="shared" si="273"/>
        <v>0</v>
      </c>
      <c r="F4376" s="1094">
        <f t="shared" si="274"/>
        <v>0</v>
      </c>
      <c r="G4376" s="1095">
        <f t="shared" si="275"/>
        <v>0</v>
      </c>
      <c r="H4376" s="1090" t="str">
        <f t="shared" ca="1" si="276"/>
        <v/>
      </c>
      <c r="I4376" s="1109"/>
      <c r="J4376" s="1109"/>
      <c r="K4376" s="1112"/>
      <c r="L4376" s="1091"/>
      <c r="M4376" s="1091"/>
      <c r="N4376" s="1091"/>
      <c r="O4376" s="1091"/>
      <c r="P4376" s="1096"/>
      <c r="Q4376" s="1096"/>
      <c r="R4376" s="1096"/>
      <c r="S4376" s="1091"/>
    </row>
    <row r="4377" spans="1:19" x14ac:dyDescent="0.3">
      <c r="A4377" s="1090">
        <v>4372</v>
      </c>
      <c r="B4377" s="1091"/>
      <c r="C4377" s="1091"/>
      <c r="D4377" s="1097"/>
      <c r="E4377" s="1093">
        <f t="shared" si="273"/>
        <v>0</v>
      </c>
      <c r="F4377" s="1094">
        <f t="shared" si="274"/>
        <v>0</v>
      </c>
      <c r="G4377" s="1095">
        <f t="shared" si="275"/>
        <v>0</v>
      </c>
      <c r="H4377" s="1090" t="str">
        <f t="shared" ca="1" si="276"/>
        <v/>
      </c>
      <c r="I4377" s="1109"/>
      <c r="J4377" s="1109"/>
      <c r="K4377" s="1112"/>
      <c r="L4377" s="1091"/>
      <c r="M4377" s="1091"/>
      <c r="N4377" s="1091"/>
      <c r="O4377" s="1091"/>
      <c r="P4377" s="1096"/>
      <c r="Q4377" s="1096"/>
      <c r="R4377" s="1096"/>
      <c r="S4377" s="1091"/>
    </row>
    <row r="4378" spans="1:19" x14ac:dyDescent="0.3">
      <c r="A4378" s="1090">
        <v>4373</v>
      </c>
      <c r="B4378" s="1091"/>
      <c r="C4378" s="1091"/>
      <c r="D4378" s="1097"/>
      <c r="E4378" s="1093">
        <f t="shared" si="273"/>
        <v>0</v>
      </c>
      <c r="F4378" s="1094">
        <f t="shared" si="274"/>
        <v>0</v>
      </c>
      <c r="G4378" s="1095">
        <f t="shared" si="275"/>
        <v>0</v>
      </c>
      <c r="H4378" s="1090" t="str">
        <f t="shared" ca="1" si="276"/>
        <v/>
      </c>
      <c r="I4378" s="1109"/>
      <c r="J4378" s="1109"/>
      <c r="K4378" s="1112"/>
      <c r="L4378" s="1091"/>
      <c r="M4378" s="1091"/>
      <c r="N4378" s="1091"/>
      <c r="O4378" s="1091"/>
      <c r="P4378" s="1096"/>
      <c r="Q4378" s="1096"/>
      <c r="R4378" s="1096"/>
      <c r="S4378" s="1091"/>
    </row>
    <row r="4379" spans="1:19" x14ac:dyDescent="0.3">
      <c r="A4379" s="1090">
        <v>4374</v>
      </c>
      <c r="B4379" s="1091"/>
      <c r="C4379" s="1091"/>
      <c r="D4379" s="1097"/>
      <c r="E4379" s="1093">
        <f t="shared" si="273"/>
        <v>0</v>
      </c>
      <c r="F4379" s="1094">
        <f t="shared" si="274"/>
        <v>0</v>
      </c>
      <c r="G4379" s="1095">
        <f t="shared" si="275"/>
        <v>0</v>
      </c>
      <c r="H4379" s="1090" t="str">
        <f t="shared" ca="1" si="276"/>
        <v/>
      </c>
      <c r="I4379" s="1109"/>
      <c r="J4379" s="1109"/>
      <c r="K4379" s="1112"/>
      <c r="L4379" s="1091"/>
      <c r="M4379" s="1091"/>
      <c r="N4379" s="1091"/>
      <c r="O4379" s="1091"/>
      <c r="P4379" s="1096"/>
      <c r="Q4379" s="1096"/>
      <c r="R4379" s="1096"/>
      <c r="S4379" s="1091"/>
    </row>
    <row r="4380" spans="1:19" x14ac:dyDescent="0.3">
      <c r="A4380" s="1090">
        <v>4375</v>
      </c>
      <c r="B4380" s="1091"/>
      <c r="C4380" s="1091"/>
      <c r="D4380" s="1097"/>
      <c r="E4380" s="1093">
        <f t="shared" si="273"/>
        <v>0</v>
      </c>
      <c r="F4380" s="1094">
        <f t="shared" si="274"/>
        <v>0</v>
      </c>
      <c r="G4380" s="1095">
        <f t="shared" si="275"/>
        <v>0</v>
      </c>
      <c r="H4380" s="1090" t="str">
        <f t="shared" ca="1" si="276"/>
        <v/>
      </c>
      <c r="I4380" s="1109"/>
      <c r="J4380" s="1109"/>
      <c r="K4380" s="1112"/>
      <c r="L4380" s="1091"/>
      <c r="M4380" s="1091"/>
      <c r="N4380" s="1091"/>
      <c r="O4380" s="1091"/>
      <c r="P4380" s="1096"/>
      <c r="Q4380" s="1096"/>
      <c r="R4380" s="1096"/>
      <c r="S4380" s="1091"/>
    </row>
    <row r="4381" spans="1:19" x14ac:dyDescent="0.3">
      <c r="A4381" s="1090">
        <v>4376</v>
      </c>
      <c r="B4381" s="1091"/>
      <c r="C4381" s="1091"/>
      <c r="D4381" s="1097"/>
      <c r="E4381" s="1093">
        <f t="shared" si="273"/>
        <v>0</v>
      </c>
      <c r="F4381" s="1094">
        <f t="shared" si="274"/>
        <v>0</v>
      </c>
      <c r="G4381" s="1095">
        <f t="shared" si="275"/>
        <v>0</v>
      </c>
      <c r="H4381" s="1090" t="str">
        <f t="shared" ca="1" si="276"/>
        <v/>
      </c>
      <c r="I4381" s="1109"/>
      <c r="J4381" s="1109"/>
      <c r="K4381" s="1112"/>
      <c r="L4381" s="1091"/>
      <c r="M4381" s="1091"/>
      <c r="N4381" s="1091"/>
      <c r="O4381" s="1091"/>
      <c r="P4381" s="1096"/>
      <c r="Q4381" s="1096"/>
      <c r="R4381" s="1096"/>
      <c r="S4381" s="1091"/>
    </row>
    <row r="4382" spans="1:19" x14ac:dyDescent="0.3">
      <c r="A4382" s="1090">
        <v>4377</v>
      </c>
      <c r="B4382" s="1091"/>
      <c r="C4382" s="1091"/>
      <c r="D4382" s="1097"/>
      <c r="E4382" s="1093">
        <f t="shared" si="273"/>
        <v>0</v>
      </c>
      <c r="F4382" s="1094">
        <f t="shared" si="274"/>
        <v>0</v>
      </c>
      <c r="G4382" s="1095">
        <f t="shared" si="275"/>
        <v>0</v>
      </c>
      <c r="H4382" s="1090" t="str">
        <f t="shared" ca="1" si="276"/>
        <v/>
      </c>
      <c r="I4382" s="1109"/>
      <c r="J4382" s="1109"/>
      <c r="K4382" s="1112"/>
      <c r="L4382" s="1091"/>
      <c r="M4382" s="1091"/>
      <c r="N4382" s="1091"/>
      <c r="O4382" s="1091"/>
      <c r="P4382" s="1096"/>
      <c r="Q4382" s="1096"/>
      <c r="R4382" s="1096"/>
      <c r="S4382" s="1091"/>
    </row>
    <row r="4383" spans="1:19" x14ac:dyDescent="0.3">
      <c r="A4383" s="1090">
        <v>4378</v>
      </c>
      <c r="B4383" s="1091"/>
      <c r="C4383" s="1091"/>
      <c r="D4383" s="1097"/>
      <c r="E4383" s="1093">
        <f t="shared" si="273"/>
        <v>0</v>
      </c>
      <c r="F4383" s="1094">
        <f t="shared" si="274"/>
        <v>0</v>
      </c>
      <c r="G4383" s="1095">
        <f t="shared" si="275"/>
        <v>0</v>
      </c>
      <c r="H4383" s="1090" t="str">
        <f t="shared" ca="1" si="276"/>
        <v/>
      </c>
      <c r="I4383" s="1109"/>
      <c r="J4383" s="1109"/>
      <c r="K4383" s="1112"/>
      <c r="L4383" s="1091"/>
      <c r="M4383" s="1091"/>
      <c r="N4383" s="1091"/>
      <c r="O4383" s="1091"/>
      <c r="P4383" s="1096"/>
      <c r="Q4383" s="1096"/>
      <c r="R4383" s="1096"/>
      <c r="S4383" s="1091"/>
    </row>
    <row r="4384" spans="1:19" x14ac:dyDescent="0.3">
      <c r="A4384" s="1090">
        <v>4379</v>
      </c>
      <c r="B4384" s="1091"/>
      <c r="C4384" s="1091"/>
      <c r="D4384" s="1097"/>
      <c r="E4384" s="1093">
        <f t="shared" si="273"/>
        <v>0</v>
      </c>
      <c r="F4384" s="1094">
        <f t="shared" si="274"/>
        <v>0</v>
      </c>
      <c r="G4384" s="1095">
        <f t="shared" si="275"/>
        <v>0</v>
      </c>
      <c r="H4384" s="1090" t="str">
        <f t="shared" ca="1" si="276"/>
        <v/>
      </c>
      <c r="I4384" s="1109"/>
      <c r="J4384" s="1109"/>
      <c r="K4384" s="1112"/>
      <c r="L4384" s="1091"/>
      <c r="M4384" s="1091"/>
      <c r="N4384" s="1091"/>
      <c r="O4384" s="1091"/>
      <c r="P4384" s="1096"/>
      <c r="Q4384" s="1096"/>
      <c r="R4384" s="1096"/>
      <c r="S4384" s="1091"/>
    </row>
    <row r="4385" spans="1:19" x14ac:dyDescent="0.3">
      <c r="A4385" s="1090">
        <v>4380</v>
      </c>
      <c r="B4385" s="1091"/>
      <c r="C4385" s="1091"/>
      <c r="D4385" s="1097"/>
      <c r="E4385" s="1093">
        <f t="shared" si="273"/>
        <v>0</v>
      </c>
      <c r="F4385" s="1094">
        <f t="shared" si="274"/>
        <v>0</v>
      </c>
      <c r="G4385" s="1095">
        <f t="shared" si="275"/>
        <v>0</v>
      </c>
      <c r="H4385" s="1090" t="str">
        <f t="shared" ca="1" si="276"/>
        <v/>
      </c>
      <c r="I4385" s="1109"/>
      <c r="J4385" s="1109"/>
      <c r="K4385" s="1112"/>
      <c r="L4385" s="1091"/>
      <c r="M4385" s="1091"/>
      <c r="N4385" s="1091"/>
      <c r="O4385" s="1091"/>
      <c r="P4385" s="1096"/>
      <c r="Q4385" s="1096"/>
      <c r="R4385" s="1096"/>
      <c r="S4385" s="1091"/>
    </row>
    <row r="4386" spans="1:19" x14ac:dyDescent="0.3">
      <c r="A4386" s="1090">
        <v>4381</v>
      </c>
      <c r="B4386" s="1091"/>
      <c r="C4386" s="1091"/>
      <c r="D4386" s="1097"/>
      <c r="E4386" s="1093">
        <f t="shared" si="273"/>
        <v>0</v>
      </c>
      <c r="F4386" s="1094">
        <f t="shared" si="274"/>
        <v>0</v>
      </c>
      <c r="G4386" s="1095">
        <f t="shared" si="275"/>
        <v>0</v>
      </c>
      <c r="H4386" s="1090" t="str">
        <f t="shared" ca="1" si="276"/>
        <v/>
      </c>
      <c r="I4386" s="1109"/>
      <c r="J4386" s="1109"/>
      <c r="K4386" s="1112"/>
      <c r="L4386" s="1091"/>
      <c r="M4386" s="1091"/>
      <c r="N4386" s="1091"/>
      <c r="O4386" s="1091"/>
      <c r="P4386" s="1096"/>
      <c r="Q4386" s="1096"/>
      <c r="R4386" s="1096"/>
      <c r="S4386" s="1091"/>
    </row>
    <row r="4387" spans="1:19" x14ac:dyDescent="0.3">
      <c r="A4387" s="1090">
        <v>4382</v>
      </c>
      <c r="B4387" s="1091"/>
      <c r="C4387" s="1091"/>
      <c r="D4387" s="1097"/>
      <c r="E4387" s="1093">
        <f t="shared" si="273"/>
        <v>0</v>
      </c>
      <c r="F4387" s="1094">
        <f t="shared" si="274"/>
        <v>0</v>
      </c>
      <c r="G4387" s="1095">
        <f t="shared" si="275"/>
        <v>0</v>
      </c>
      <c r="H4387" s="1090" t="str">
        <f t="shared" ca="1" si="276"/>
        <v/>
      </c>
      <c r="I4387" s="1109"/>
      <c r="J4387" s="1109"/>
      <c r="K4387" s="1112"/>
      <c r="L4387" s="1091"/>
      <c r="M4387" s="1091"/>
      <c r="N4387" s="1091"/>
      <c r="O4387" s="1091"/>
      <c r="P4387" s="1096"/>
      <c r="Q4387" s="1096"/>
      <c r="R4387" s="1096"/>
      <c r="S4387" s="1091"/>
    </row>
    <row r="4388" spans="1:19" x14ac:dyDescent="0.3">
      <c r="A4388" s="1090">
        <v>4383</v>
      </c>
      <c r="B4388" s="1091"/>
      <c r="C4388" s="1091"/>
      <c r="D4388" s="1097"/>
      <c r="E4388" s="1093">
        <f t="shared" si="273"/>
        <v>0</v>
      </c>
      <c r="F4388" s="1094">
        <f t="shared" si="274"/>
        <v>0</v>
      </c>
      <c r="G4388" s="1095">
        <f t="shared" si="275"/>
        <v>0</v>
      </c>
      <c r="H4388" s="1090" t="str">
        <f t="shared" ca="1" si="276"/>
        <v/>
      </c>
      <c r="I4388" s="1109"/>
      <c r="J4388" s="1109"/>
      <c r="K4388" s="1112"/>
      <c r="L4388" s="1091"/>
      <c r="M4388" s="1091"/>
      <c r="N4388" s="1091"/>
      <c r="O4388" s="1091"/>
      <c r="P4388" s="1096"/>
      <c r="Q4388" s="1096"/>
      <c r="R4388" s="1096"/>
      <c r="S4388" s="1091"/>
    </row>
    <row r="4389" spans="1:19" x14ac:dyDescent="0.3">
      <c r="A4389" s="1090">
        <v>4384</v>
      </c>
      <c r="B4389" s="1091"/>
      <c r="C4389" s="1091"/>
      <c r="D4389" s="1097"/>
      <c r="E4389" s="1093">
        <f t="shared" si="273"/>
        <v>0</v>
      </c>
      <c r="F4389" s="1094">
        <f t="shared" si="274"/>
        <v>0</v>
      </c>
      <c r="G4389" s="1095">
        <f t="shared" si="275"/>
        <v>0</v>
      </c>
      <c r="H4389" s="1090" t="str">
        <f t="shared" ca="1" si="276"/>
        <v/>
      </c>
      <c r="I4389" s="1109"/>
      <c r="J4389" s="1109"/>
      <c r="K4389" s="1112"/>
      <c r="L4389" s="1091"/>
      <c r="M4389" s="1091"/>
      <c r="N4389" s="1091"/>
      <c r="O4389" s="1091"/>
      <c r="P4389" s="1096"/>
      <c r="Q4389" s="1096"/>
      <c r="R4389" s="1096"/>
      <c r="S4389" s="1091"/>
    </row>
    <row r="4390" spans="1:19" x14ac:dyDescent="0.3">
      <c r="A4390" s="1090">
        <v>4385</v>
      </c>
      <c r="B4390" s="1091"/>
      <c r="C4390" s="1091"/>
      <c r="D4390" s="1097"/>
      <c r="E4390" s="1093">
        <f t="shared" si="273"/>
        <v>0</v>
      </c>
      <c r="F4390" s="1094">
        <f t="shared" si="274"/>
        <v>0</v>
      </c>
      <c r="G4390" s="1095">
        <f t="shared" si="275"/>
        <v>0</v>
      </c>
      <c r="H4390" s="1090" t="str">
        <f t="shared" ca="1" si="276"/>
        <v/>
      </c>
      <c r="I4390" s="1109"/>
      <c r="J4390" s="1109"/>
      <c r="K4390" s="1112"/>
      <c r="L4390" s="1091"/>
      <c r="M4390" s="1091"/>
      <c r="N4390" s="1091"/>
      <c r="O4390" s="1091"/>
      <c r="P4390" s="1096"/>
      <c r="Q4390" s="1096"/>
      <c r="R4390" s="1096"/>
      <c r="S4390" s="1091"/>
    </row>
    <row r="4391" spans="1:19" x14ac:dyDescent="0.3">
      <c r="A4391" s="1090">
        <v>4386</v>
      </c>
      <c r="B4391" s="1091"/>
      <c r="C4391" s="1091"/>
      <c r="D4391" s="1097"/>
      <c r="E4391" s="1093">
        <f t="shared" si="273"/>
        <v>0</v>
      </c>
      <c r="F4391" s="1094">
        <f t="shared" si="274"/>
        <v>0</v>
      </c>
      <c r="G4391" s="1095">
        <f t="shared" si="275"/>
        <v>0</v>
      </c>
      <c r="H4391" s="1090" t="str">
        <f t="shared" ca="1" si="276"/>
        <v/>
      </c>
      <c r="I4391" s="1109"/>
      <c r="J4391" s="1109"/>
      <c r="K4391" s="1112"/>
      <c r="L4391" s="1091"/>
      <c r="M4391" s="1091"/>
      <c r="N4391" s="1091"/>
      <c r="O4391" s="1091"/>
      <c r="P4391" s="1096"/>
      <c r="Q4391" s="1096"/>
      <c r="R4391" s="1096"/>
      <c r="S4391" s="1091"/>
    </row>
    <row r="4392" spans="1:19" x14ac:dyDescent="0.3">
      <c r="A4392" s="1090">
        <v>4387</v>
      </c>
      <c r="B4392" s="1091"/>
      <c r="C4392" s="1091"/>
      <c r="D4392" s="1097"/>
      <c r="E4392" s="1093">
        <f t="shared" si="273"/>
        <v>0</v>
      </c>
      <c r="F4392" s="1094">
        <f t="shared" si="274"/>
        <v>0</v>
      </c>
      <c r="G4392" s="1095">
        <f t="shared" si="275"/>
        <v>0</v>
      </c>
      <c r="H4392" s="1090" t="str">
        <f t="shared" ca="1" si="276"/>
        <v/>
      </c>
      <c r="I4392" s="1109"/>
      <c r="J4392" s="1109"/>
      <c r="K4392" s="1112"/>
      <c r="L4392" s="1091"/>
      <c r="M4392" s="1091"/>
      <c r="N4392" s="1091"/>
      <c r="O4392" s="1091"/>
      <c r="P4392" s="1096"/>
      <c r="Q4392" s="1096"/>
      <c r="R4392" s="1096"/>
      <c r="S4392" s="1091"/>
    </row>
    <row r="4393" spans="1:19" x14ac:dyDescent="0.3">
      <c r="A4393" s="1090">
        <v>4388</v>
      </c>
      <c r="B4393" s="1091"/>
      <c r="C4393" s="1091"/>
      <c r="D4393" s="1097"/>
      <c r="E4393" s="1093">
        <f t="shared" si="273"/>
        <v>0</v>
      </c>
      <c r="F4393" s="1094">
        <f t="shared" si="274"/>
        <v>0</v>
      </c>
      <c r="G4393" s="1095">
        <f t="shared" si="275"/>
        <v>0</v>
      </c>
      <c r="H4393" s="1090" t="str">
        <f t="shared" ca="1" si="276"/>
        <v/>
      </c>
      <c r="I4393" s="1109"/>
      <c r="J4393" s="1109"/>
      <c r="K4393" s="1112"/>
      <c r="L4393" s="1091"/>
      <c r="M4393" s="1091"/>
      <c r="N4393" s="1091"/>
      <c r="O4393" s="1091"/>
      <c r="P4393" s="1096"/>
      <c r="Q4393" s="1096"/>
      <c r="R4393" s="1096"/>
      <c r="S4393" s="1091"/>
    </row>
    <row r="4394" spans="1:19" x14ac:dyDescent="0.3">
      <c r="A4394" s="1090">
        <v>4389</v>
      </c>
      <c r="B4394" s="1091"/>
      <c r="C4394" s="1091"/>
      <c r="D4394" s="1097"/>
      <c r="E4394" s="1093">
        <f t="shared" si="273"/>
        <v>0</v>
      </c>
      <c r="F4394" s="1094">
        <f t="shared" si="274"/>
        <v>0</v>
      </c>
      <c r="G4394" s="1095">
        <f t="shared" si="275"/>
        <v>0</v>
      </c>
      <c r="H4394" s="1090" t="str">
        <f t="shared" ca="1" si="276"/>
        <v/>
      </c>
      <c r="I4394" s="1109"/>
      <c r="J4394" s="1109"/>
      <c r="K4394" s="1112"/>
      <c r="L4394" s="1091"/>
      <c r="M4394" s="1091"/>
      <c r="N4394" s="1091"/>
      <c r="O4394" s="1091"/>
      <c r="P4394" s="1096"/>
      <c r="Q4394" s="1096"/>
      <c r="R4394" s="1096"/>
      <c r="S4394" s="1091"/>
    </row>
    <row r="4395" spans="1:19" x14ac:dyDescent="0.3">
      <c r="A4395" s="1090">
        <v>4390</v>
      </c>
      <c r="B4395" s="1091"/>
      <c r="C4395" s="1091"/>
      <c r="D4395" s="1097"/>
      <c r="E4395" s="1093">
        <f t="shared" si="273"/>
        <v>0</v>
      </c>
      <c r="F4395" s="1094">
        <f t="shared" si="274"/>
        <v>0</v>
      </c>
      <c r="G4395" s="1095">
        <f t="shared" si="275"/>
        <v>0</v>
      </c>
      <c r="H4395" s="1090" t="str">
        <f t="shared" ca="1" si="276"/>
        <v/>
      </c>
      <c r="I4395" s="1109"/>
      <c r="J4395" s="1109"/>
      <c r="K4395" s="1112"/>
      <c r="L4395" s="1091"/>
      <c r="M4395" s="1091"/>
      <c r="N4395" s="1091"/>
      <c r="O4395" s="1091"/>
      <c r="P4395" s="1096"/>
      <c r="Q4395" s="1096"/>
      <c r="R4395" s="1096"/>
      <c r="S4395" s="1091"/>
    </row>
    <row r="4396" spans="1:19" x14ac:dyDescent="0.3">
      <c r="A4396" s="1090">
        <v>4391</v>
      </c>
      <c r="B4396" s="1091"/>
      <c r="C4396" s="1091"/>
      <c r="D4396" s="1097"/>
      <c r="E4396" s="1093">
        <f t="shared" si="273"/>
        <v>0</v>
      </c>
      <c r="F4396" s="1094">
        <f t="shared" si="274"/>
        <v>0</v>
      </c>
      <c r="G4396" s="1095">
        <f t="shared" si="275"/>
        <v>0</v>
      </c>
      <c r="H4396" s="1090" t="str">
        <f t="shared" ca="1" si="276"/>
        <v/>
      </c>
      <c r="I4396" s="1109"/>
      <c r="J4396" s="1109"/>
      <c r="K4396" s="1112"/>
      <c r="L4396" s="1091"/>
      <c r="M4396" s="1091"/>
      <c r="N4396" s="1091"/>
      <c r="O4396" s="1091"/>
      <c r="P4396" s="1096"/>
      <c r="Q4396" s="1096"/>
      <c r="R4396" s="1096"/>
      <c r="S4396" s="1091"/>
    </row>
    <row r="4397" spans="1:19" x14ac:dyDescent="0.3">
      <c r="A4397" s="1090">
        <v>4392</v>
      </c>
      <c r="B4397" s="1091"/>
      <c r="C4397" s="1091"/>
      <c r="D4397" s="1097"/>
      <c r="E4397" s="1093">
        <f t="shared" si="273"/>
        <v>0</v>
      </c>
      <c r="F4397" s="1094">
        <f t="shared" si="274"/>
        <v>0</v>
      </c>
      <c r="G4397" s="1095">
        <f t="shared" si="275"/>
        <v>0</v>
      </c>
      <c r="H4397" s="1090" t="str">
        <f t="shared" ca="1" si="276"/>
        <v/>
      </c>
      <c r="I4397" s="1109"/>
      <c r="J4397" s="1109"/>
      <c r="K4397" s="1112"/>
      <c r="L4397" s="1091"/>
      <c r="M4397" s="1091"/>
      <c r="N4397" s="1091"/>
      <c r="O4397" s="1091"/>
      <c r="P4397" s="1096"/>
      <c r="Q4397" s="1096"/>
      <c r="R4397" s="1096"/>
      <c r="S4397" s="1091"/>
    </row>
    <row r="4398" spans="1:19" x14ac:dyDescent="0.3">
      <c r="A4398" s="1090">
        <v>4393</v>
      </c>
      <c r="B4398" s="1091"/>
      <c r="C4398" s="1091"/>
      <c r="D4398" s="1097"/>
      <c r="E4398" s="1093">
        <f t="shared" si="273"/>
        <v>0</v>
      </c>
      <c r="F4398" s="1094">
        <f t="shared" si="274"/>
        <v>0</v>
      </c>
      <c r="G4398" s="1095">
        <f t="shared" si="275"/>
        <v>0</v>
      </c>
      <c r="H4398" s="1090" t="str">
        <f t="shared" ca="1" si="276"/>
        <v/>
      </c>
      <c r="I4398" s="1109"/>
      <c r="J4398" s="1109"/>
      <c r="K4398" s="1112"/>
      <c r="L4398" s="1091"/>
      <c r="M4398" s="1091"/>
      <c r="N4398" s="1091"/>
      <c r="O4398" s="1091"/>
      <c r="P4398" s="1096"/>
      <c r="Q4398" s="1096"/>
      <c r="R4398" s="1096"/>
      <c r="S4398" s="1091"/>
    </row>
    <row r="4399" spans="1:19" x14ac:dyDescent="0.3">
      <c r="A4399" s="1090">
        <v>4394</v>
      </c>
      <c r="B4399" s="1091"/>
      <c r="C4399" s="1091"/>
      <c r="D4399" s="1097"/>
      <c r="E4399" s="1093">
        <f t="shared" si="273"/>
        <v>0</v>
      </c>
      <c r="F4399" s="1094">
        <f t="shared" si="274"/>
        <v>0</v>
      </c>
      <c r="G4399" s="1095">
        <f t="shared" si="275"/>
        <v>0</v>
      </c>
      <c r="H4399" s="1090" t="str">
        <f t="shared" ca="1" si="276"/>
        <v/>
      </c>
      <c r="I4399" s="1109"/>
      <c r="J4399" s="1109"/>
      <c r="K4399" s="1112"/>
      <c r="L4399" s="1091"/>
      <c r="M4399" s="1091"/>
      <c r="N4399" s="1091"/>
      <c r="O4399" s="1091"/>
      <c r="P4399" s="1096"/>
      <c r="Q4399" s="1096"/>
      <c r="R4399" s="1096"/>
      <c r="S4399" s="1091"/>
    </row>
    <row r="4400" spans="1:19" x14ac:dyDescent="0.3">
      <c r="A4400" s="1090">
        <v>4395</v>
      </c>
      <c r="B4400" s="1091"/>
      <c r="C4400" s="1091"/>
      <c r="D4400" s="1097"/>
      <c r="E4400" s="1093">
        <f t="shared" si="273"/>
        <v>0</v>
      </c>
      <c r="F4400" s="1094">
        <f t="shared" si="274"/>
        <v>0</v>
      </c>
      <c r="G4400" s="1095">
        <f t="shared" si="275"/>
        <v>0</v>
      </c>
      <c r="H4400" s="1090" t="str">
        <f t="shared" ca="1" si="276"/>
        <v/>
      </c>
      <c r="I4400" s="1109"/>
      <c r="J4400" s="1109"/>
      <c r="K4400" s="1112"/>
      <c r="L4400" s="1091"/>
      <c r="M4400" s="1091"/>
      <c r="N4400" s="1091"/>
      <c r="O4400" s="1091"/>
      <c r="P4400" s="1096"/>
      <c r="Q4400" s="1096"/>
      <c r="R4400" s="1096"/>
      <c r="S4400" s="1091"/>
    </row>
    <row r="4401" spans="1:19" x14ac:dyDescent="0.3">
      <c r="A4401" s="1090">
        <v>4396</v>
      </c>
      <c r="B4401" s="1091"/>
      <c r="C4401" s="1091"/>
      <c r="D4401" s="1097"/>
      <c r="E4401" s="1093">
        <f t="shared" si="273"/>
        <v>0</v>
      </c>
      <c r="F4401" s="1094">
        <f t="shared" si="274"/>
        <v>0</v>
      </c>
      <c r="G4401" s="1095">
        <f t="shared" si="275"/>
        <v>0</v>
      </c>
      <c r="H4401" s="1090" t="str">
        <f t="shared" ca="1" si="276"/>
        <v/>
      </c>
      <c r="I4401" s="1109"/>
      <c r="J4401" s="1109"/>
      <c r="K4401" s="1112"/>
      <c r="L4401" s="1091"/>
      <c r="M4401" s="1091"/>
      <c r="N4401" s="1091"/>
      <c r="O4401" s="1091"/>
      <c r="P4401" s="1096"/>
      <c r="Q4401" s="1096"/>
      <c r="R4401" s="1096"/>
      <c r="S4401" s="1091"/>
    </row>
    <row r="4402" spans="1:19" x14ac:dyDescent="0.3">
      <c r="A4402" s="1090">
        <v>4397</v>
      </c>
      <c r="B4402" s="1091"/>
      <c r="C4402" s="1091"/>
      <c r="D4402" s="1097"/>
      <c r="E4402" s="1093">
        <f t="shared" si="273"/>
        <v>0</v>
      </c>
      <c r="F4402" s="1094">
        <f t="shared" si="274"/>
        <v>0</v>
      </c>
      <c r="G4402" s="1095">
        <f t="shared" si="275"/>
        <v>0</v>
      </c>
      <c r="H4402" s="1090" t="str">
        <f t="shared" ca="1" si="276"/>
        <v/>
      </c>
      <c r="I4402" s="1109"/>
      <c r="J4402" s="1109"/>
      <c r="K4402" s="1112"/>
      <c r="L4402" s="1091"/>
      <c r="M4402" s="1091"/>
      <c r="N4402" s="1091"/>
      <c r="O4402" s="1091"/>
      <c r="P4402" s="1096"/>
      <c r="Q4402" s="1096"/>
      <c r="R4402" s="1096"/>
      <c r="S4402" s="1091"/>
    </row>
    <row r="4403" spans="1:19" x14ac:dyDescent="0.3">
      <c r="A4403" s="1090">
        <v>4398</v>
      </c>
      <c r="B4403" s="1091"/>
      <c r="C4403" s="1091"/>
      <c r="D4403" s="1097"/>
      <c r="E4403" s="1093">
        <f t="shared" si="273"/>
        <v>0</v>
      </c>
      <c r="F4403" s="1094">
        <f t="shared" si="274"/>
        <v>0</v>
      </c>
      <c r="G4403" s="1095">
        <f t="shared" si="275"/>
        <v>0</v>
      </c>
      <c r="H4403" s="1090" t="str">
        <f t="shared" ca="1" si="276"/>
        <v/>
      </c>
      <c r="I4403" s="1109"/>
      <c r="J4403" s="1109"/>
      <c r="K4403" s="1112"/>
      <c r="L4403" s="1091"/>
      <c r="M4403" s="1091"/>
      <c r="N4403" s="1091"/>
      <c r="O4403" s="1091"/>
      <c r="P4403" s="1096"/>
      <c r="Q4403" s="1096"/>
      <c r="R4403" s="1096"/>
      <c r="S4403" s="1091"/>
    </row>
    <row r="4404" spans="1:19" x14ac:dyDescent="0.3">
      <c r="A4404" s="1090">
        <v>4399</v>
      </c>
      <c r="B4404" s="1091"/>
      <c r="C4404" s="1091"/>
      <c r="D4404" s="1097"/>
      <c r="E4404" s="1093">
        <f t="shared" si="273"/>
        <v>0</v>
      </c>
      <c r="F4404" s="1094">
        <f t="shared" si="274"/>
        <v>0</v>
      </c>
      <c r="G4404" s="1095">
        <f t="shared" si="275"/>
        <v>0</v>
      </c>
      <c r="H4404" s="1090" t="str">
        <f t="shared" ca="1" si="276"/>
        <v/>
      </c>
      <c r="I4404" s="1109"/>
      <c r="J4404" s="1109"/>
      <c r="K4404" s="1112"/>
      <c r="L4404" s="1091"/>
      <c r="M4404" s="1091"/>
      <c r="N4404" s="1091"/>
      <c r="O4404" s="1091"/>
      <c r="P4404" s="1096"/>
      <c r="Q4404" s="1096"/>
      <c r="R4404" s="1096"/>
      <c r="S4404" s="1091"/>
    </row>
    <row r="4405" spans="1:19" x14ac:dyDescent="0.3">
      <c r="A4405" s="1090">
        <v>4400</v>
      </c>
      <c r="B4405" s="1091"/>
      <c r="C4405" s="1091"/>
      <c r="D4405" s="1097"/>
      <c r="E4405" s="1093">
        <f t="shared" si="273"/>
        <v>0</v>
      </c>
      <c r="F4405" s="1094">
        <f t="shared" si="274"/>
        <v>0</v>
      </c>
      <c r="G4405" s="1095">
        <f t="shared" si="275"/>
        <v>0</v>
      </c>
      <c r="H4405" s="1090" t="str">
        <f t="shared" ca="1" si="276"/>
        <v/>
      </c>
      <c r="I4405" s="1109"/>
      <c r="J4405" s="1109"/>
      <c r="K4405" s="1112"/>
      <c r="L4405" s="1091"/>
      <c r="M4405" s="1091"/>
      <c r="N4405" s="1091"/>
      <c r="O4405" s="1091"/>
      <c r="P4405" s="1096"/>
      <c r="Q4405" s="1096"/>
      <c r="R4405" s="1096"/>
      <c r="S4405" s="1091"/>
    </row>
    <row r="4406" spans="1:19" x14ac:dyDescent="0.3">
      <c r="A4406" s="1090">
        <v>4401</v>
      </c>
      <c r="B4406" s="1091"/>
      <c r="C4406" s="1091"/>
      <c r="D4406" s="1097"/>
      <c r="E4406" s="1093">
        <f t="shared" si="273"/>
        <v>0</v>
      </c>
      <c r="F4406" s="1094">
        <f t="shared" si="274"/>
        <v>0</v>
      </c>
      <c r="G4406" s="1095">
        <f t="shared" si="275"/>
        <v>0</v>
      </c>
      <c r="H4406" s="1090" t="str">
        <f t="shared" ca="1" si="276"/>
        <v/>
      </c>
      <c r="I4406" s="1109"/>
      <c r="J4406" s="1109"/>
      <c r="K4406" s="1112"/>
      <c r="L4406" s="1091"/>
      <c r="M4406" s="1091"/>
      <c r="N4406" s="1091"/>
      <c r="O4406" s="1091"/>
      <c r="P4406" s="1096"/>
      <c r="Q4406" s="1096"/>
      <c r="R4406" s="1096"/>
      <c r="S4406" s="1091"/>
    </row>
    <row r="4407" spans="1:19" x14ac:dyDescent="0.3">
      <c r="A4407" s="1090">
        <v>4402</v>
      </c>
      <c r="B4407" s="1091"/>
      <c r="C4407" s="1091"/>
      <c r="D4407" s="1097"/>
      <c r="E4407" s="1093">
        <f t="shared" si="273"/>
        <v>0</v>
      </c>
      <c r="F4407" s="1094">
        <f t="shared" si="274"/>
        <v>0</v>
      </c>
      <c r="G4407" s="1095">
        <f t="shared" si="275"/>
        <v>0</v>
      </c>
      <c r="H4407" s="1090" t="str">
        <f t="shared" ca="1" si="276"/>
        <v/>
      </c>
      <c r="I4407" s="1109"/>
      <c r="J4407" s="1109"/>
      <c r="K4407" s="1112"/>
      <c r="L4407" s="1091"/>
      <c r="M4407" s="1091"/>
      <c r="N4407" s="1091"/>
      <c r="O4407" s="1091"/>
      <c r="P4407" s="1096"/>
      <c r="Q4407" s="1096"/>
      <c r="R4407" s="1096"/>
      <c r="S4407" s="1091"/>
    </row>
    <row r="4408" spans="1:19" x14ac:dyDescent="0.3">
      <c r="A4408" s="1090">
        <v>4403</v>
      </c>
      <c r="B4408" s="1091"/>
      <c r="C4408" s="1091"/>
      <c r="D4408" s="1097"/>
      <c r="E4408" s="1093">
        <f t="shared" si="273"/>
        <v>0</v>
      </c>
      <c r="F4408" s="1094">
        <f t="shared" si="274"/>
        <v>0</v>
      </c>
      <c r="G4408" s="1095">
        <f t="shared" si="275"/>
        <v>0</v>
      </c>
      <c r="H4408" s="1090" t="str">
        <f t="shared" ca="1" si="276"/>
        <v/>
      </c>
      <c r="I4408" s="1109"/>
      <c r="J4408" s="1109"/>
      <c r="K4408" s="1112"/>
      <c r="L4408" s="1091"/>
      <c r="M4408" s="1091"/>
      <c r="N4408" s="1091"/>
      <c r="O4408" s="1091"/>
      <c r="P4408" s="1096"/>
      <c r="Q4408" s="1096"/>
      <c r="R4408" s="1096"/>
      <c r="S4408" s="1091"/>
    </row>
    <row r="4409" spans="1:19" x14ac:dyDescent="0.3">
      <c r="A4409" s="1090">
        <v>4404</v>
      </c>
      <c r="B4409" s="1091"/>
      <c r="C4409" s="1091"/>
      <c r="D4409" s="1097"/>
      <c r="E4409" s="1093">
        <f t="shared" si="273"/>
        <v>0</v>
      </c>
      <c r="F4409" s="1094">
        <f t="shared" si="274"/>
        <v>0</v>
      </c>
      <c r="G4409" s="1095">
        <f t="shared" si="275"/>
        <v>0</v>
      </c>
      <c r="H4409" s="1090" t="str">
        <f t="shared" ca="1" si="276"/>
        <v/>
      </c>
      <c r="I4409" s="1109"/>
      <c r="J4409" s="1109"/>
      <c r="K4409" s="1112"/>
      <c r="L4409" s="1091"/>
      <c r="M4409" s="1091"/>
      <c r="N4409" s="1091"/>
      <c r="O4409" s="1091"/>
      <c r="P4409" s="1096"/>
      <c r="Q4409" s="1096"/>
      <c r="R4409" s="1096"/>
      <c r="S4409" s="1091"/>
    </row>
    <row r="4410" spans="1:19" x14ac:dyDescent="0.3">
      <c r="A4410" s="1090">
        <v>4405</v>
      </c>
      <c r="B4410" s="1091"/>
      <c r="C4410" s="1091"/>
      <c r="D4410" s="1097"/>
      <c r="E4410" s="1093">
        <f t="shared" si="273"/>
        <v>0</v>
      </c>
      <c r="F4410" s="1094">
        <f t="shared" si="274"/>
        <v>0</v>
      </c>
      <c r="G4410" s="1095">
        <f t="shared" si="275"/>
        <v>0</v>
      </c>
      <c r="H4410" s="1090" t="str">
        <f t="shared" ca="1" si="276"/>
        <v/>
      </c>
      <c r="I4410" s="1109"/>
      <c r="J4410" s="1109"/>
      <c r="K4410" s="1112"/>
      <c r="L4410" s="1091"/>
      <c r="M4410" s="1091"/>
      <c r="N4410" s="1091"/>
      <c r="O4410" s="1091"/>
      <c r="P4410" s="1096"/>
      <c r="Q4410" s="1096"/>
      <c r="R4410" s="1096"/>
      <c r="S4410" s="1091"/>
    </row>
    <row r="4411" spans="1:19" x14ac:dyDescent="0.3">
      <c r="A4411" s="1090">
        <v>4406</v>
      </c>
      <c r="B4411" s="1091"/>
      <c r="C4411" s="1091"/>
      <c r="D4411" s="1097"/>
      <c r="E4411" s="1093">
        <f t="shared" si="273"/>
        <v>0</v>
      </c>
      <c r="F4411" s="1094">
        <f t="shared" si="274"/>
        <v>0</v>
      </c>
      <c r="G4411" s="1095">
        <f t="shared" si="275"/>
        <v>0</v>
      </c>
      <c r="H4411" s="1090" t="str">
        <f t="shared" ca="1" si="276"/>
        <v/>
      </c>
      <c r="I4411" s="1109"/>
      <c r="J4411" s="1109"/>
      <c r="K4411" s="1112"/>
      <c r="L4411" s="1091"/>
      <c r="M4411" s="1091"/>
      <c r="N4411" s="1091"/>
      <c r="O4411" s="1091"/>
      <c r="P4411" s="1096"/>
      <c r="Q4411" s="1096"/>
      <c r="R4411" s="1096"/>
      <c r="S4411" s="1091"/>
    </row>
    <row r="4412" spans="1:19" x14ac:dyDescent="0.3">
      <c r="A4412" s="1090">
        <v>4407</v>
      </c>
      <c r="B4412" s="1091"/>
      <c r="C4412" s="1091"/>
      <c r="D4412" s="1097"/>
      <c r="E4412" s="1093">
        <f t="shared" si="273"/>
        <v>0</v>
      </c>
      <c r="F4412" s="1094">
        <f t="shared" si="274"/>
        <v>0</v>
      </c>
      <c r="G4412" s="1095">
        <f t="shared" si="275"/>
        <v>0</v>
      </c>
      <c r="H4412" s="1090" t="str">
        <f t="shared" ca="1" si="276"/>
        <v/>
      </c>
      <c r="I4412" s="1109"/>
      <c r="J4412" s="1109"/>
      <c r="K4412" s="1112"/>
      <c r="L4412" s="1091"/>
      <c r="M4412" s="1091"/>
      <c r="N4412" s="1091"/>
      <c r="O4412" s="1091"/>
      <c r="P4412" s="1096"/>
      <c r="Q4412" s="1096"/>
      <c r="R4412" s="1096"/>
      <c r="S4412" s="1091"/>
    </row>
    <row r="4413" spans="1:19" x14ac:dyDescent="0.3">
      <c r="A4413" s="1090">
        <v>4408</v>
      </c>
      <c r="B4413" s="1091"/>
      <c r="C4413" s="1091"/>
      <c r="D4413" s="1097"/>
      <c r="E4413" s="1093">
        <f t="shared" si="273"/>
        <v>0</v>
      </c>
      <c r="F4413" s="1094">
        <f t="shared" si="274"/>
        <v>0</v>
      </c>
      <c r="G4413" s="1095">
        <f t="shared" si="275"/>
        <v>0</v>
      </c>
      <c r="H4413" s="1090" t="str">
        <f t="shared" ca="1" si="276"/>
        <v/>
      </c>
      <c r="I4413" s="1109"/>
      <c r="J4413" s="1109"/>
      <c r="K4413" s="1112"/>
      <c r="L4413" s="1091"/>
      <c r="M4413" s="1091"/>
      <c r="N4413" s="1091"/>
      <c r="O4413" s="1091"/>
      <c r="P4413" s="1096"/>
      <c r="Q4413" s="1096"/>
      <c r="R4413" s="1096"/>
      <c r="S4413" s="1091"/>
    </row>
    <row r="4414" spans="1:19" x14ac:dyDescent="0.3">
      <c r="A4414" s="1090">
        <v>4409</v>
      </c>
      <c r="B4414" s="1091"/>
      <c r="C4414" s="1091"/>
      <c r="D4414" s="1097"/>
      <c r="E4414" s="1093">
        <f t="shared" si="273"/>
        <v>0</v>
      </c>
      <c r="F4414" s="1094">
        <f t="shared" si="274"/>
        <v>0</v>
      </c>
      <c r="G4414" s="1095">
        <f t="shared" si="275"/>
        <v>0</v>
      </c>
      <c r="H4414" s="1090" t="str">
        <f t="shared" ca="1" si="276"/>
        <v/>
      </c>
      <c r="I4414" s="1109"/>
      <c r="J4414" s="1109"/>
      <c r="K4414" s="1112"/>
      <c r="L4414" s="1091"/>
      <c r="M4414" s="1091"/>
      <c r="N4414" s="1091"/>
      <c r="O4414" s="1091"/>
      <c r="P4414" s="1096"/>
      <c r="Q4414" s="1096"/>
      <c r="R4414" s="1096"/>
      <c r="S4414" s="1091"/>
    </row>
    <row r="4415" spans="1:19" x14ac:dyDescent="0.3">
      <c r="A4415" s="1090">
        <v>4410</v>
      </c>
      <c r="B4415" s="1091"/>
      <c r="C4415" s="1091"/>
      <c r="D4415" s="1097"/>
      <c r="E4415" s="1093">
        <f t="shared" si="273"/>
        <v>0</v>
      </c>
      <c r="F4415" s="1094">
        <f t="shared" si="274"/>
        <v>0</v>
      </c>
      <c r="G4415" s="1095">
        <f t="shared" si="275"/>
        <v>0</v>
      </c>
      <c r="H4415" s="1090" t="str">
        <f t="shared" ca="1" si="276"/>
        <v/>
      </c>
      <c r="I4415" s="1109"/>
      <c r="J4415" s="1109"/>
      <c r="K4415" s="1112"/>
      <c r="L4415" s="1091"/>
      <c r="M4415" s="1091"/>
      <c r="N4415" s="1091"/>
      <c r="O4415" s="1091"/>
      <c r="P4415" s="1096"/>
      <c r="Q4415" s="1096"/>
      <c r="R4415" s="1096"/>
      <c r="S4415" s="1091"/>
    </row>
    <row r="4416" spans="1:19" x14ac:dyDescent="0.3">
      <c r="A4416" s="1090">
        <v>4411</v>
      </c>
      <c r="B4416" s="1091"/>
      <c r="C4416" s="1091"/>
      <c r="D4416" s="1097"/>
      <c r="E4416" s="1093">
        <f t="shared" si="273"/>
        <v>0</v>
      </c>
      <c r="F4416" s="1094">
        <f t="shared" si="274"/>
        <v>0</v>
      </c>
      <c r="G4416" s="1095">
        <f t="shared" si="275"/>
        <v>0</v>
      </c>
      <c r="H4416" s="1090" t="str">
        <f t="shared" ca="1" si="276"/>
        <v/>
      </c>
      <c r="I4416" s="1109"/>
      <c r="J4416" s="1109"/>
      <c r="K4416" s="1112"/>
      <c r="L4416" s="1091"/>
      <c r="M4416" s="1091"/>
      <c r="N4416" s="1091"/>
      <c r="O4416" s="1091"/>
      <c r="P4416" s="1096"/>
      <c r="Q4416" s="1096"/>
      <c r="R4416" s="1096"/>
      <c r="S4416" s="1091"/>
    </row>
    <row r="4417" spans="1:19" x14ac:dyDescent="0.3">
      <c r="A4417" s="1090">
        <v>4412</v>
      </c>
      <c r="B4417" s="1091"/>
      <c r="C4417" s="1091"/>
      <c r="D4417" s="1097"/>
      <c r="E4417" s="1093">
        <f t="shared" si="273"/>
        <v>0</v>
      </c>
      <c r="F4417" s="1094">
        <f t="shared" si="274"/>
        <v>0</v>
      </c>
      <c r="G4417" s="1095">
        <f t="shared" si="275"/>
        <v>0</v>
      </c>
      <c r="H4417" s="1090" t="str">
        <f t="shared" ca="1" si="276"/>
        <v/>
      </c>
      <c r="I4417" s="1109"/>
      <c r="J4417" s="1109"/>
      <c r="K4417" s="1112"/>
      <c r="L4417" s="1091"/>
      <c r="M4417" s="1091"/>
      <c r="N4417" s="1091"/>
      <c r="O4417" s="1091"/>
      <c r="P4417" s="1096"/>
      <c r="Q4417" s="1096"/>
      <c r="R4417" s="1096"/>
      <c r="S4417" s="1091"/>
    </row>
    <row r="4418" spans="1:19" x14ac:dyDescent="0.3">
      <c r="A4418" s="1090">
        <v>4413</v>
      </c>
      <c r="B4418" s="1091"/>
      <c r="C4418" s="1091"/>
      <c r="D4418" s="1097"/>
      <c r="E4418" s="1093">
        <f t="shared" si="273"/>
        <v>0</v>
      </c>
      <c r="F4418" s="1094">
        <f t="shared" si="274"/>
        <v>0</v>
      </c>
      <c r="G4418" s="1095">
        <f t="shared" si="275"/>
        <v>0</v>
      </c>
      <c r="H4418" s="1090" t="str">
        <f t="shared" ca="1" si="276"/>
        <v/>
      </c>
      <c r="I4418" s="1109"/>
      <c r="J4418" s="1109"/>
      <c r="K4418" s="1112"/>
      <c r="L4418" s="1091"/>
      <c r="M4418" s="1091"/>
      <c r="N4418" s="1091"/>
      <c r="O4418" s="1091"/>
      <c r="P4418" s="1096"/>
      <c r="Q4418" s="1096"/>
      <c r="R4418" s="1096"/>
      <c r="S4418" s="1091"/>
    </row>
    <row r="4419" spans="1:19" x14ac:dyDescent="0.3">
      <c r="A4419" s="1090">
        <v>4414</v>
      </c>
      <c r="B4419" s="1091"/>
      <c r="C4419" s="1091"/>
      <c r="D4419" s="1097"/>
      <c r="E4419" s="1093">
        <f t="shared" si="273"/>
        <v>0</v>
      </c>
      <c r="F4419" s="1094">
        <f t="shared" si="274"/>
        <v>0</v>
      </c>
      <c r="G4419" s="1095">
        <f t="shared" si="275"/>
        <v>0</v>
      </c>
      <c r="H4419" s="1090" t="str">
        <f t="shared" ca="1" si="276"/>
        <v/>
      </c>
      <c r="I4419" s="1109"/>
      <c r="J4419" s="1109"/>
      <c r="K4419" s="1112"/>
      <c r="L4419" s="1091"/>
      <c r="M4419" s="1091"/>
      <c r="N4419" s="1091"/>
      <c r="O4419" s="1091"/>
      <c r="P4419" s="1096"/>
      <c r="Q4419" s="1096"/>
      <c r="R4419" s="1096"/>
      <c r="S4419" s="1091"/>
    </row>
    <row r="4420" spans="1:19" x14ac:dyDescent="0.3">
      <c r="A4420" s="1090">
        <v>4415</v>
      </c>
      <c r="B4420" s="1091"/>
      <c r="C4420" s="1091"/>
      <c r="D4420" s="1097"/>
      <c r="E4420" s="1093">
        <f t="shared" si="273"/>
        <v>0</v>
      </c>
      <c r="F4420" s="1094">
        <f t="shared" si="274"/>
        <v>0</v>
      </c>
      <c r="G4420" s="1095">
        <f t="shared" si="275"/>
        <v>0</v>
      </c>
      <c r="H4420" s="1090" t="str">
        <f t="shared" ca="1" si="276"/>
        <v/>
      </c>
      <c r="I4420" s="1109"/>
      <c r="J4420" s="1109"/>
      <c r="K4420" s="1112"/>
      <c r="L4420" s="1091"/>
      <c r="M4420" s="1091"/>
      <c r="N4420" s="1091"/>
      <c r="O4420" s="1091"/>
      <c r="P4420" s="1096"/>
      <c r="Q4420" s="1096"/>
      <c r="R4420" s="1096"/>
      <c r="S4420" s="1091"/>
    </row>
    <row r="4421" spans="1:19" x14ac:dyDescent="0.3">
      <c r="A4421" s="1090">
        <v>4416</v>
      </c>
      <c r="B4421" s="1091"/>
      <c r="C4421" s="1091"/>
      <c r="D4421" s="1097"/>
      <c r="E4421" s="1093">
        <f t="shared" si="273"/>
        <v>0</v>
      </c>
      <c r="F4421" s="1094">
        <f t="shared" si="274"/>
        <v>0</v>
      </c>
      <c r="G4421" s="1095">
        <f t="shared" si="275"/>
        <v>0</v>
      </c>
      <c r="H4421" s="1090" t="str">
        <f t="shared" ca="1" si="276"/>
        <v/>
      </c>
      <c r="I4421" s="1109"/>
      <c r="J4421" s="1109"/>
      <c r="K4421" s="1112"/>
      <c r="L4421" s="1091"/>
      <c r="M4421" s="1091"/>
      <c r="N4421" s="1091"/>
      <c r="O4421" s="1091"/>
      <c r="P4421" s="1096"/>
      <c r="Q4421" s="1096"/>
      <c r="R4421" s="1096"/>
      <c r="S4421" s="1091"/>
    </row>
    <row r="4422" spans="1:19" x14ac:dyDescent="0.3">
      <c r="A4422" s="1090">
        <v>4417</v>
      </c>
      <c r="B4422" s="1091"/>
      <c r="C4422" s="1091"/>
      <c r="D4422" s="1097"/>
      <c r="E4422" s="1093">
        <f t="shared" si="273"/>
        <v>0</v>
      </c>
      <c r="F4422" s="1094">
        <f t="shared" si="274"/>
        <v>0</v>
      </c>
      <c r="G4422" s="1095">
        <f t="shared" si="275"/>
        <v>0</v>
      </c>
      <c r="H4422" s="1090" t="str">
        <f t="shared" ca="1" si="276"/>
        <v/>
      </c>
      <c r="I4422" s="1109"/>
      <c r="J4422" s="1109"/>
      <c r="K4422" s="1112"/>
      <c r="L4422" s="1091"/>
      <c r="M4422" s="1091"/>
      <c r="N4422" s="1091"/>
      <c r="O4422" s="1091"/>
      <c r="P4422" s="1096"/>
      <c r="Q4422" s="1096"/>
      <c r="R4422" s="1096"/>
      <c r="S4422" s="1091"/>
    </row>
    <row r="4423" spans="1:19" x14ac:dyDescent="0.3">
      <c r="A4423" s="1090">
        <v>4418</v>
      </c>
      <c r="B4423" s="1091"/>
      <c r="C4423" s="1091"/>
      <c r="D4423" s="1097"/>
      <c r="E4423" s="1093">
        <f t="shared" ref="E4423:E4486" si="277">D4423</f>
        <v>0</v>
      </c>
      <c r="F4423" s="1094">
        <f t="shared" ref="F4423:F4486" si="278">D4423</f>
        <v>0</v>
      </c>
      <c r="G4423" s="1095">
        <f t="shared" ref="G4423:G4486" si="279">D4423</f>
        <v>0</v>
      </c>
      <c r="H4423" s="1090" t="str">
        <f t="shared" ref="H4423:H4486" ca="1" si="280">IF(ISBLANK(D4423),"",DATEDIF(G4423,TODAY(),"y"))</f>
        <v/>
      </c>
      <c r="I4423" s="1109"/>
      <c r="J4423" s="1109"/>
      <c r="K4423" s="1112"/>
      <c r="L4423" s="1091"/>
      <c r="M4423" s="1091"/>
      <c r="N4423" s="1091"/>
      <c r="O4423" s="1091"/>
      <c r="P4423" s="1096"/>
      <c r="Q4423" s="1096"/>
      <c r="R4423" s="1096"/>
      <c r="S4423" s="1091"/>
    </row>
    <row r="4424" spans="1:19" x14ac:dyDescent="0.3">
      <c r="A4424" s="1090">
        <v>4419</v>
      </c>
      <c r="B4424" s="1091"/>
      <c r="C4424" s="1091"/>
      <c r="D4424" s="1097"/>
      <c r="E4424" s="1093">
        <f t="shared" si="277"/>
        <v>0</v>
      </c>
      <c r="F4424" s="1094">
        <f t="shared" si="278"/>
        <v>0</v>
      </c>
      <c r="G4424" s="1095">
        <f t="shared" si="279"/>
        <v>0</v>
      </c>
      <c r="H4424" s="1090" t="str">
        <f t="shared" ca="1" si="280"/>
        <v/>
      </c>
      <c r="I4424" s="1109"/>
      <c r="J4424" s="1109"/>
      <c r="K4424" s="1112"/>
      <c r="L4424" s="1091"/>
      <c r="M4424" s="1091"/>
      <c r="N4424" s="1091"/>
      <c r="O4424" s="1091"/>
      <c r="P4424" s="1096"/>
      <c r="Q4424" s="1096"/>
      <c r="R4424" s="1096"/>
      <c r="S4424" s="1091"/>
    </row>
    <row r="4425" spans="1:19" x14ac:dyDescent="0.3">
      <c r="A4425" s="1090">
        <v>4420</v>
      </c>
      <c r="B4425" s="1091"/>
      <c r="C4425" s="1091"/>
      <c r="D4425" s="1097"/>
      <c r="E4425" s="1093">
        <f t="shared" si="277"/>
        <v>0</v>
      </c>
      <c r="F4425" s="1094">
        <f t="shared" si="278"/>
        <v>0</v>
      </c>
      <c r="G4425" s="1095">
        <f t="shared" si="279"/>
        <v>0</v>
      </c>
      <c r="H4425" s="1090" t="str">
        <f t="shared" ca="1" si="280"/>
        <v/>
      </c>
      <c r="I4425" s="1109"/>
      <c r="J4425" s="1109"/>
      <c r="K4425" s="1112"/>
      <c r="L4425" s="1091"/>
      <c r="M4425" s="1091"/>
      <c r="N4425" s="1091"/>
      <c r="O4425" s="1091"/>
      <c r="P4425" s="1096"/>
      <c r="Q4425" s="1096"/>
      <c r="R4425" s="1096"/>
      <c r="S4425" s="1091"/>
    </row>
    <row r="4426" spans="1:19" x14ac:dyDescent="0.3">
      <c r="A4426" s="1090">
        <v>4421</v>
      </c>
      <c r="B4426" s="1091"/>
      <c r="C4426" s="1091"/>
      <c r="D4426" s="1097"/>
      <c r="E4426" s="1093">
        <f t="shared" si="277"/>
        <v>0</v>
      </c>
      <c r="F4426" s="1094">
        <f t="shared" si="278"/>
        <v>0</v>
      </c>
      <c r="G4426" s="1095">
        <f t="shared" si="279"/>
        <v>0</v>
      </c>
      <c r="H4426" s="1090" t="str">
        <f t="shared" ca="1" si="280"/>
        <v/>
      </c>
      <c r="I4426" s="1109"/>
      <c r="J4426" s="1109"/>
      <c r="K4426" s="1112"/>
      <c r="L4426" s="1091"/>
      <c r="M4426" s="1091"/>
      <c r="N4426" s="1091"/>
      <c r="O4426" s="1091"/>
      <c r="P4426" s="1096"/>
      <c r="Q4426" s="1096"/>
      <c r="R4426" s="1096"/>
      <c r="S4426" s="1091"/>
    </row>
    <row r="4427" spans="1:19" x14ac:dyDescent="0.3">
      <c r="A4427" s="1090">
        <v>4422</v>
      </c>
      <c r="B4427" s="1091"/>
      <c r="C4427" s="1091"/>
      <c r="D4427" s="1097"/>
      <c r="E4427" s="1093">
        <f t="shared" si="277"/>
        <v>0</v>
      </c>
      <c r="F4427" s="1094">
        <f t="shared" si="278"/>
        <v>0</v>
      </c>
      <c r="G4427" s="1095">
        <f t="shared" si="279"/>
        <v>0</v>
      </c>
      <c r="H4427" s="1090" t="str">
        <f t="shared" ca="1" si="280"/>
        <v/>
      </c>
      <c r="I4427" s="1109"/>
      <c r="J4427" s="1109"/>
      <c r="K4427" s="1112"/>
      <c r="L4427" s="1091"/>
      <c r="M4427" s="1091"/>
      <c r="N4427" s="1091"/>
      <c r="O4427" s="1091"/>
      <c r="P4427" s="1096"/>
      <c r="Q4427" s="1096"/>
      <c r="R4427" s="1096"/>
      <c r="S4427" s="1091"/>
    </row>
    <row r="4428" spans="1:19" x14ac:dyDescent="0.3">
      <c r="A4428" s="1090">
        <v>4423</v>
      </c>
      <c r="B4428" s="1091"/>
      <c r="C4428" s="1091"/>
      <c r="D4428" s="1097"/>
      <c r="E4428" s="1093">
        <f t="shared" si="277"/>
        <v>0</v>
      </c>
      <c r="F4428" s="1094">
        <f t="shared" si="278"/>
        <v>0</v>
      </c>
      <c r="G4428" s="1095">
        <f t="shared" si="279"/>
        <v>0</v>
      </c>
      <c r="H4428" s="1090" t="str">
        <f t="shared" ca="1" si="280"/>
        <v/>
      </c>
      <c r="I4428" s="1109"/>
      <c r="J4428" s="1109"/>
      <c r="K4428" s="1112"/>
      <c r="L4428" s="1091"/>
      <c r="M4428" s="1091"/>
      <c r="N4428" s="1091"/>
      <c r="O4428" s="1091"/>
      <c r="P4428" s="1096"/>
      <c r="Q4428" s="1096"/>
      <c r="R4428" s="1096"/>
      <c r="S4428" s="1091"/>
    </row>
    <row r="4429" spans="1:19" x14ac:dyDescent="0.3">
      <c r="A4429" s="1090">
        <v>4424</v>
      </c>
      <c r="B4429" s="1091"/>
      <c r="C4429" s="1091"/>
      <c r="D4429" s="1097"/>
      <c r="E4429" s="1093">
        <f t="shared" si="277"/>
        <v>0</v>
      </c>
      <c r="F4429" s="1094">
        <f t="shared" si="278"/>
        <v>0</v>
      </c>
      <c r="G4429" s="1095">
        <f t="shared" si="279"/>
        <v>0</v>
      </c>
      <c r="H4429" s="1090" t="str">
        <f t="shared" ca="1" si="280"/>
        <v/>
      </c>
      <c r="I4429" s="1109"/>
      <c r="J4429" s="1109"/>
      <c r="K4429" s="1112"/>
      <c r="L4429" s="1091"/>
      <c r="M4429" s="1091"/>
      <c r="N4429" s="1091"/>
      <c r="O4429" s="1091"/>
      <c r="P4429" s="1096"/>
      <c r="Q4429" s="1096"/>
      <c r="R4429" s="1096"/>
      <c r="S4429" s="1091"/>
    </row>
    <row r="4430" spans="1:19" x14ac:dyDescent="0.3">
      <c r="A4430" s="1090">
        <v>4425</v>
      </c>
      <c r="B4430" s="1091"/>
      <c r="C4430" s="1091"/>
      <c r="D4430" s="1097"/>
      <c r="E4430" s="1093">
        <f t="shared" si="277"/>
        <v>0</v>
      </c>
      <c r="F4430" s="1094">
        <f t="shared" si="278"/>
        <v>0</v>
      </c>
      <c r="G4430" s="1095">
        <f t="shared" si="279"/>
        <v>0</v>
      </c>
      <c r="H4430" s="1090" t="str">
        <f t="shared" ca="1" si="280"/>
        <v/>
      </c>
      <c r="I4430" s="1109"/>
      <c r="J4430" s="1109"/>
      <c r="K4430" s="1112"/>
      <c r="L4430" s="1091"/>
      <c r="M4430" s="1091"/>
      <c r="N4430" s="1091"/>
      <c r="O4430" s="1091"/>
      <c r="P4430" s="1096"/>
      <c r="Q4430" s="1096"/>
      <c r="R4430" s="1096"/>
      <c r="S4430" s="1091"/>
    </row>
    <row r="4431" spans="1:19" x14ac:dyDescent="0.3">
      <c r="A4431" s="1090">
        <v>4426</v>
      </c>
      <c r="B4431" s="1091"/>
      <c r="C4431" s="1091"/>
      <c r="D4431" s="1097"/>
      <c r="E4431" s="1093">
        <f t="shared" si="277"/>
        <v>0</v>
      </c>
      <c r="F4431" s="1094">
        <f t="shared" si="278"/>
        <v>0</v>
      </c>
      <c r="G4431" s="1095">
        <f t="shared" si="279"/>
        <v>0</v>
      </c>
      <c r="H4431" s="1090" t="str">
        <f t="shared" ca="1" si="280"/>
        <v/>
      </c>
      <c r="I4431" s="1109"/>
      <c r="J4431" s="1109"/>
      <c r="K4431" s="1112"/>
      <c r="L4431" s="1091"/>
      <c r="M4431" s="1091"/>
      <c r="N4431" s="1091"/>
      <c r="O4431" s="1091"/>
      <c r="P4431" s="1096"/>
      <c r="Q4431" s="1096"/>
      <c r="R4431" s="1096"/>
      <c r="S4431" s="1091"/>
    </row>
    <row r="4432" spans="1:19" x14ac:dyDescent="0.3">
      <c r="A4432" s="1090">
        <v>4427</v>
      </c>
      <c r="B4432" s="1091"/>
      <c r="C4432" s="1091"/>
      <c r="D4432" s="1097"/>
      <c r="E4432" s="1093">
        <f t="shared" si="277"/>
        <v>0</v>
      </c>
      <c r="F4432" s="1094">
        <f t="shared" si="278"/>
        <v>0</v>
      </c>
      <c r="G4432" s="1095">
        <f t="shared" si="279"/>
        <v>0</v>
      </c>
      <c r="H4432" s="1090" t="str">
        <f t="shared" ca="1" si="280"/>
        <v/>
      </c>
      <c r="I4432" s="1109"/>
      <c r="J4432" s="1109"/>
      <c r="K4432" s="1112"/>
      <c r="L4432" s="1091"/>
      <c r="M4432" s="1091"/>
      <c r="N4432" s="1091"/>
      <c r="O4432" s="1091"/>
      <c r="P4432" s="1096"/>
      <c r="Q4432" s="1096"/>
      <c r="R4432" s="1096"/>
      <c r="S4432" s="1091"/>
    </row>
    <row r="4433" spans="1:19" x14ac:dyDescent="0.3">
      <c r="A4433" s="1090">
        <v>4428</v>
      </c>
      <c r="B4433" s="1091"/>
      <c r="C4433" s="1091"/>
      <c r="D4433" s="1097"/>
      <c r="E4433" s="1093">
        <f t="shared" si="277"/>
        <v>0</v>
      </c>
      <c r="F4433" s="1094">
        <f t="shared" si="278"/>
        <v>0</v>
      </c>
      <c r="G4433" s="1095">
        <f t="shared" si="279"/>
        <v>0</v>
      </c>
      <c r="H4433" s="1090" t="str">
        <f t="shared" ca="1" si="280"/>
        <v/>
      </c>
      <c r="I4433" s="1109"/>
      <c r="J4433" s="1109"/>
      <c r="K4433" s="1112"/>
      <c r="L4433" s="1091"/>
      <c r="M4433" s="1091"/>
      <c r="N4433" s="1091"/>
      <c r="O4433" s="1091"/>
      <c r="P4433" s="1096"/>
      <c r="Q4433" s="1096"/>
      <c r="R4433" s="1096"/>
      <c r="S4433" s="1091"/>
    </row>
    <row r="4434" spans="1:19" x14ac:dyDescent="0.3">
      <c r="A4434" s="1090">
        <v>4429</v>
      </c>
      <c r="B4434" s="1091"/>
      <c r="C4434" s="1091"/>
      <c r="D4434" s="1097"/>
      <c r="E4434" s="1093">
        <f t="shared" si="277"/>
        <v>0</v>
      </c>
      <c r="F4434" s="1094">
        <f t="shared" si="278"/>
        <v>0</v>
      </c>
      <c r="G4434" s="1095">
        <f t="shared" si="279"/>
        <v>0</v>
      </c>
      <c r="H4434" s="1090" t="str">
        <f t="shared" ca="1" si="280"/>
        <v/>
      </c>
      <c r="I4434" s="1109"/>
      <c r="J4434" s="1109"/>
      <c r="K4434" s="1112"/>
      <c r="L4434" s="1091"/>
      <c r="M4434" s="1091"/>
      <c r="N4434" s="1091"/>
      <c r="O4434" s="1091"/>
      <c r="P4434" s="1096"/>
      <c r="Q4434" s="1096"/>
      <c r="R4434" s="1096"/>
      <c r="S4434" s="1091"/>
    </row>
    <row r="4435" spans="1:19" x14ac:dyDescent="0.3">
      <c r="A4435" s="1090">
        <v>4430</v>
      </c>
      <c r="B4435" s="1091"/>
      <c r="C4435" s="1091"/>
      <c r="D4435" s="1097"/>
      <c r="E4435" s="1093">
        <f t="shared" si="277"/>
        <v>0</v>
      </c>
      <c r="F4435" s="1094">
        <f t="shared" si="278"/>
        <v>0</v>
      </c>
      <c r="G4435" s="1095">
        <f t="shared" si="279"/>
        <v>0</v>
      </c>
      <c r="H4435" s="1090" t="str">
        <f t="shared" ca="1" si="280"/>
        <v/>
      </c>
      <c r="I4435" s="1109"/>
      <c r="J4435" s="1109"/>
      <c r="K4435" s="1112"/>
      <c r="L4435" s="1091"/>
      <c r="M4435" s="1091"/>
      <c r="N4435" s="1091"/>
      <c r="O4435" s="1091"/>
      <c r="P4435" s="1096"/>
      <c r="Q4435" s="1096"/>
      <c r="R4435" s="1096"/>
      <c r="S4435" s="1091"/>
    </row>
    <row r="4436" spans="1:19" x14ac:dyDescent="0.3">
      <c r="A4436" s="1090">
        <v>4431</v>
      </c>
      <c r="B4436" s="1091"/>
      <c r="C4436" s="1091"/>
      <c r="D4436" s="1097"/>
      <c r="E4436" s="1093">
        <f t="shared" si="277"/>
        <v>0</v>
      </c>
      <c r="F4436" s="1094">
        <f t="shared" si="278"/>
        <v>0</v>
      </c>
      <c r="G4436" s="1095">
        <f t="shared" si="279"/>
        <v>0</v>
      </c>
      <c r="H4436" s="1090" t="str">
        <f t="shared" ca="1" si="280"/>
        <v/>
      </c>
      <c r="I4436" s="1109"/>
      <c r="J4436" s="1109"/>
      <c r="K4436" s="1112"/>
      <c r="L4436" s="1091"/>
      <c r="M4436" s="1091"/>
      <c r="N4436" s="1091"/>
      <c r="O4436" s="1091"/>
      <c r="P4436" s="1096"/>
      <c r="Q4436" s="1096"/>
      <c r="R4436" s="1096"/>
      <c r="S4436" s="1091"/>
    </row>
    <row r="4437" spans="1:19" x14ac:dyDescent="0.3">
      <c r="A4437" s="1090">
        <v>4432</v>
      </c>
      <c r="B4437" s="1091"/>
      <c r="C4437" s="1091"/>
      <c r="D4437" s="1097"/>
      <c r="E4437" s="1093">
        <f t="shared" si="277"/>
        <v>0</v>
      </c>
      <c r="F4437" s="1094">
        <f t="shared" si="278"/>
        <v>0</v>
      </c>
      <c r="G4437" s="1095">
        <f t="shared" si="279"/>
        <v>0</v>
      </c>
      <c r="H4437" s="1090" t="str">
        <f t="shared" ca="1" si="280"/>
        <v/>
      </c>
      <c r="I4437" s="1109"/>
      <c r="J4437" s="1109"/>
      <c r="K4437" s="1112"/>
      <c r="L4437" s="1091"/>
      <c r="M4437" s="1091"/>
      <c r="N4437" s="1091"/>
      <c r="O4437" s="1091"/>
      <c r="P4437" s="1096"/>
      <c r="Q4437" s="1096"/>
      <c r="R4437" s="1096"/>
      <c r="S4437" s="1091"/>
    </row>
    <row r="4438" spans="1:19" x14ac:dyDescent="0.3">
      <c r="A4438" s="1090">
        <v>4433</v>
      </c>
      <c r="B4438" s="1091"/>
      <c r="C4438" s="1091"/>
      <c r="D4438" s="1097"/>
      <c r="E4438" s="1093">
        <f t="shared" si="277"/>
        <v>0</v>
      </c>
      <c r="F4438" s="1094">
        <f t="shared" si="278"/>
        <v>0</v>
      </c>
      <c r="G4438" s="1095">
        <f t="shared" si="279"/>
        <v>0</v>
      </c>
      <c r="H4438" s="1090" t="str">
        <f t="shared" ca="1" si="280"/>
        <v/>
      </c>
      <c r="I4438" s="1109"/>
      <c r="J4438" s="1109"/>
      <c r="K4438" s="1112"/>
      <c r="L4438" s="1091"/>
      <c r="M4438" s="1091"/>
      <c r="N4438" s="1091"/>
      <c r="O4438" s="1091"/>
      <c r="P4438" s="1096"/>
      <c r="Q4438" s="1096"/>
      <c r="R4438" s="1096"/>
      <c r="S4438" s="1091"/>
    </row>
    <row r="4439" spans="1:19" x14ac:dyDescent="0.3">
      <c r="A4439" s="1090">
        <v>4434</v>
      </c>
      <c r="B4439" s="1091"/>
      <c r="C4439" s="1091"/>
      <c r="D4439" s="1097"/>
      <c r="E4439" s="1093">
        <f t="shared" si="277"/>
        <v>0</v>
      </c>
      <c r="F4439" s="1094">
        <f t="shared" si="278"/>
        <v>0</v>
      </c>
      <c r="G4439" s="1095">
        <f t="shared" si="279"/>
        <v>0</v>
      </c>
      <c r="H4439" s="1090" t="str">
        <f t="shared" ca="1" si="280"/>
        <v/>
      </c>
      <c r="I4439" s="1109"/>
      <c r="J4439" s="1109"/>
      <c r="K4439" s="1112"/>
      <c r="L4439" s="1091"/>
      <c r="M4439" s="1091"/>
      <c r="N4439" s="1091"/>
      <c r="O4439" s="1091"/>
      <c r="P4439" s="1096"/>
      <c r="Q4439" s="1096"/>
      <c r="R4439" s="1096"/>
      <c r="S4439" s="1091"/>
    </row>
    <row r="4440" spans="1:19" x14ac:dyDescent="0.3">
      <c r="A4440" s="1090">
        <v>4435</v>
      </c>
      <c r="B4440" s="1091"/>
      <c r="C4440" s="1091"/>
      <c r="D4440" s="1097"/>
      <c r="E4440" s="1093">
        <f t="shared" si="277"/>
        <v>0</v>
      </c>
      <c r="F4440" s="1094">
        <f t="shared" si="278"/>
        <v>0</v>
      </c>
      <c r="G4440" s="1095">
        <f t="shared" si="279"/>
        <v>0</v>
      </c>
      <c r="H4440" s="1090" t="str">
        <f t="shared" ca="1" si="280"/>
        <v/>
      </c>
      <c r="I4440" s="1109"/>
      <c r="J4440" s="1109"/>
      <c r="K4440" s="1112"/>
      <c r="L4440" s="1091"/>
      <c r="M4440" s="1091"/>
      <c r="N4440" s="1091"/>
      <c r="O4440" s="1091"/>
      <c r="P4440" s="1096"/>
      <c r="Q4440" s="1096"/>
      <c r="R4440" s="1096"/>
      <c r="S4440" s="1091"/>
    </row>
    <row r="4441" spans="1:19" x14ac:dyDescent="0.3">
      <c r="A4441" s="1090">
        <v>4436</v>
      </c>
      <c r="B4441" s="1091"/>
      <c r="C4441" s="1091"/>
      <c r="D4441" s="1097"/>
      <c r="E4441" s="1093">
        <f t="shared" si="277"/>
        <v>0</v>
      </c>
      <c r="F4441" s="1094">
        <f t="shared" si="278"/>
        <v>0</v>
      </c>
      <c r="G4441" s="1095">
        <f t="shared" si="279"/>
        <v>0</v>
      </c>
      <c r="H4441" s="1090" t="str">
        <f t="shared" ca="1" si="280"/>
        <v/>
      </c>
      <c r="I4441" s="1109"/>
      <c r="J4441" s="1109"/>
      <c r="K4441" s="1112"/>
      <c r="L4441" s="1091"/>
      <c r="M4441" s="1091"/>
      <c r="N4441" s="1091"/>
      <c r="O4441" s="1091"/>
      <c r="P4441" s="1096"/>
      <c r="Q4441" s="1096"/>
      <c r="R4441" s="1096"/>
      <c r="S4441" s="1091"/>
    </row>
    <row r="4442" spans="1:19" x14ac:dyDescent="0.3">
      <c r="A4442" s="1090">
        <v>4437</v>
      </c>
      <c r="B4442" s="1091"/>
      <c r="C4442" s="1091"/>
      <c r="D4442" s="1097"/>
      <c r="E4442" s="1093">
        <f t="shared" si="277"/>
        <v>0</v>
      </c>
      <c r="F4442" s="1094">
        <f t="shared" si="278"/>
        <v>0</v>
      </c>
      <c r="G4442" s="1095">
        <f t="shared" si="279"/>
        <v>0</v>
      </c>
      <c r="H4442" s="1090" t="str">
        <f t="shared" ca="1" si="280"/>
        <v/>
      </c>
      <c r="I4442" s="1109"/>
      <c r="J4442" s="1109"/>
      <c r="K4442" s="1112"/>
      <c r="L4442" s="1091"/>
      <c r="M4442" s="1091"/>
      <c r="N4442" s="1091"/>
      <c r="O4442" s="1091"/>
      <c r="P4442" s="1096"/>
      <c r="Q4442" s="1096"/>
      <c r="R4442" s="1096"/>
      <c r="S4442" s="1091"/>
    </row>
    <row r="4443" spans="1:19" x14ac:dyDescent="0.3">
      <c r="A4443" s="1090">
        <v>4438</v>
      </c>
      <c r="B4443" s="1091"/>
      <c r="C4443" s="1091"/>
      <c r="D4443" s="1097"/>
      <c r="E4443" s="1093">
        <f t="shared" si="277"/>
        <v>0</v>
      </c>
      <c r="F4443" s="1094">
        <f t="shared" si="278"/>
        <v>0</v>
      </c>
      <c r="G4443" s="1095">
        <f t="shared" si="279"/>
        <v>0</v>
      </c>
      <c r="H4443" s="1090" t="str">
        <f t="shared" ca="1" si="280"/>
        <v/>
      </c>
      <c r="I4443" s="1109"/>
      <c r="J4443" s="1109"/>
      <c r="K4443" s="1112"/>
      <c r="L4443" s="1091"/>
      <c r="M4443" s="1091"/>
      <c r="N4443" s="1091"/>
      <c r="O4443" s="1091"/>
      <c r="P4443" s="1096"/>
      <c r="Q4443" s="1096"/>
      <c r="R4443" s="1096"/>
      <c r="S4443" s="1091"/>
    </row>
    <row r="4444" spans="1:19" x14ac:dyDescent="0.3">
      <c r="A4444" s="1090">
        <v>4439</v>
      </c>
      <c r="B4444" s="1091"/>
      <c r="C4444" s="1091"/>
      <c r="D4444" s="1097"/>
      <c r="E4444" s="1093">
        <f t="shared" si="277"/>
        <v>0</v>
      </c>
      <c r="F4444" s="1094">
        <f t="shared" si="278"/>
        <v>0</v>
      </c>
      <c r="G4444" s="1095">
        <f t="shared" si="279"/>
        <v>0</v>
      </c>
      <c r="H4444" s="1090" t="str">
        <f t="shared" ca="1" si="280"/>
        <v/>
      </c>
      <c r="I4444" s="1109"/>
      <c r="J4444" s="1109"/>
      <c r="K4444" s="1112"/>
      <c r="L4444" s="1091"/>
      <c r="M4444" s="1091"/>
      <c r="N4444" s="1091"/>
      <c r="O4444" s="1091"/>
      <c r="P4444" s="1096"/>
      <c r="Q4444" s="1096"/>
      <c r="R4444" s="1096"/>
      <c r="S4444" s="1091"/>
    </row>
    <row r="4445" spans="1:19" x14ac:dyDescent="0.3">
      <c r="A4445" s="1090">
        <v>4440</v>
      </c>
      <c r="B4445" s="1091"/>
      <c r="C4445" s="1091"/>
      <c r="D4445" s="1097"/>
      <c r="E4445" s="1093">
        <f t="shared" si="277"/>
        <v>0</v>
      </c>
      <c r="F4445" s="1094">
        <f t="shared" si="278"/>
        <v>0</v>
      </c>
      <c r="G4445" s="1095">
        <f t="shared" si="279"/>
        <v>0</v>
      </c>
      <c r="H4445" s="1090" t="str">
        <f t="shared" ca="1" si="280"/>
        <v/>
      </c>
      <c r="I4445" s="1109"/>
      <c r="J4445" s="1109"/>
      <c r="K4445" s="1112"/>
      <c r="L4445" s="1091"/>
      <c r="M4445" s="1091"/>
      <c r="N4445" s="1091"/>
      <c r="O4445" s="1091"/>
      <c r="P4445" s="1096"/>
      <c r="Q4445" s="1096"/>
      <c r="R4445" s="1096"/>
      <c r="S4445" s="1091"/>
    </row>
    <row r="4446" spans="1:19" x14ac:dyDescent="0.3">
      <c r="A4446" s="1090">
        <v>4441</v>
      </c>
      <c r="B4446" s="1091"/>
      <c r="C4446" s="1091"/>
      <c r="D4446" s="1097"/>
      <c r="E4446" s="1093">
        <f t="shared" si="277"/>
        <v>0</v>
      </c>
      <c r="F4446" s="1094">
        <f t="shared" si="278"/>
        <v>0</v>
      </c>
      <c r="G4446" s="1095">
        <f t="shared" si="279"/>
        <v>0</v>
      </c>
      <c r="H4446" s="1090" t="str">
        <f t="shared" ca="1" si="280"/>
        <v/>
      </c>
      <c r="I4446" s="1109"/>
      <c r="J4446" s="1109"/>
      <c r="K4446" s="1112"/>
      <c r="L4446" s="1091"/>
      <c r="M4446" s="1091"/>
      <c r="N4446" s="1091"/>
      <c r="O4446" s="1091"/>
      <c r="P4446" s="1096"/>
      <c r="Q4446" s="1096"/>
      <c r="R4446" s="1096"/>
      <c r="S4446" s="1091"/>
    </row>
    <row r="4447" spans="1:19" x14ac:dyDescent="0.3">
      <c r="A4447" s="1090">
        <v>4442</v>
      </c>
      <c r="B4447" s="1091"/>
      <c r="C4447" s="1091"/>
      <c r="D4447" s="1097"/>
      <c r="E4447" s="1093">
        <f t="shared" si="277"/>
        <v>0</v>
      </c>
      <c r="F4447" s="1094">
        <f t="shared" si="278"/>
        <v>0</v>
      </c>
      <c r="G4447" s="1095">
        <f t="shared" si="279"/>
        <v>0</v>
      </c>
      <c r="H4447" s="1090" t="str">
        <f t="shared" ca="1" si="280"/>
        <v/>
      </c>
      <c r="I4447" s="1109"/>
      <c r="J4447" s="1109"/>
      <c r="K4447" s="1112"/>
      <c r="L4447" s="1091"/>
      <c r="M4447" s="1091"/>
      <c r="N4447" s="1091"/>
      <c r="O4447" s="1091"/>
      <c r="P4447" s="1096"/>
      <c r="Q4447" s="1096"/>
      <c r="R4447" s="1096"/>
      <c r="S4447" s="1091"/>
    </row>
    <row r="4448" spans="1:19" x14ac:dyDescent="0.3">
      <c r="A4448" s="1090">
        <v>4443</v>
      </c>
      <c r="B4448" s="1091"/>
      <c r="C4448" s="1091"/>
      <c r="D4448" s="1097"/>
      <c r="E4448" s="1093">
        <f t="shared" si="277"/>
        <v>0</v>
      </c>
      <c r="F4448" s="1094">
        <f t="shared" si="278"/>
        <v>0</v>
      </c>
      <c r="G4448" s="1095">
        <f t="shared" si="279"/>
        <v>0</v>
      </c>
      <c r="H4448" s="1090" t="str">
        <f t="shared" ca="1" si="280"/>
        <v/>
      </c>
      <c r="I4448" s="1109"/>
      <c r="J4448" s="1109"/>
      <c r="K4448" s="1112"/>
      <c r="L4448" s="1091"/>
      <c r="M4448" s="1091"/>
      <c r="N4448" s="1091"/>
      <c r="O4448" s="1091"/>
      <c r="P4448" s="1096"/>
      <c r="Q4448" s="1096"/>
      <c r="R4448" s="1096"/>
      <c r="S4448" s="1091"/>
    </row>
    <row r="4449" spans="1:19" x14ac:dyDescent="0.3">
      <c r="A4449" s="1090">
        <v>4444</v>
      </c>
      <c r="B4449" s="1091"/>
      <c r="C4449" s="1091"/>
      <c r="D4449" s="1097"/>
      <c r="E4449" s="1093">
        <f t="shared" si="277"/>
        <v>0</v>
      </c>
      <c r="F4449" s="1094">
        <f t="shared" si="278"/>
        <v>0</v>
      </c>
      <c r="G4449" s="1095">
        <f t="shared" si="279"/>
        <v>0</v>
      </c>
      <c r="H4449" s="1090" t="str">
        <f t="shared" ca="1" si="280"/>
        <v/>
      </c>
      <c r="I4449" s="1109"/>
      <c r="J4449" s="1109"/>
      <c r="K4449" s="1112"/>
      <c r="L4449" s="1091"/>
      <c r="M4449" s="1091"/>
      <c r="N4449" s="1091"/>
      <c r="O4449" s="1091"/>
      <c r="P4449" s="1096"/>
      <c r="Q4449" s="1096"/>
      <c r="R4449" s="1096"/>
      <c r="S4449" s="1091"/>
    </row>
    <row r="4450" spans="1:19" x14ac:dyDescent="0.3">
      <c r="A4450" s="1090">
        <v>4445</v>
      </c>
      <c r="B4450" s="1091"/>
      <c r="C4450" s="1091"/>
      <c r="D4450" s="1097"/>
      <c r="E4450" s="1093">
        <f t="shared" si="277"/>
        <v>0</v>
      </c>
      <c r="F4450" s="1094">
        <f t="shared" si="278"/>
        <v>0</v>
      </c>
      <c r="G4450" s="1095">
        <f t="shared" si="279"/>
        <v>0</v>
      </c>
      <c r="H4450" s="1090" t="str">
        <f t="shared" ca="1" si="280"/>
        <v/>
      </c>
      <c r="I4450" s="1109"/>
      <c r="J4450" s="1109"/>
      <c r="K4450" s="1112"/>
      <c r="L4450" s="1091"/>
      <c r="M4450" s="1091"/>
      <c r="N4450" s="1091"/>
      <c r="O4450" s="1091"/>
      <c r="P4450" s="1096"/>
      <c r="Q4450" s="1096"/>
      <c r="R4450" s="1096"/>
      <c r="S4450" s="1091"/>
    </row>
    <row r="4451" spans="1:19" x14ac:dyDescent="0.3">
      <c r="A4451" s="1090">
        <v>4446</v>
      </c>
      <c r="B4451" s="1091"/>
      <c r="C4451" s="1091"/>
      <c r="D4451" s="1097"/>
      <c r="E4451" s="1093">
        <f t="shared" si="277"/>
        <v>0</v>
      </c>
      <c r="F4451" s="1094">
        <f t="shared" si="278"/>
        <v>0</v>
      </c>
      <c r="G4451" s="1095">
        <f t="shared" si="279"/>
        <v>0</v>
      </c>
      <c r="H4451" s="1090" t="str">
        <f t="shared" ca="1" si="280"/>
        <v/>
      </c>
      <c r="I4451" s="1109"/>
      <c r="J4451" s="1109"/>
      <c r="K4451" s="1112"/>
      <c r="L4451" s="1091"/>
      <c r="M4451" s="1091"/>
      <c r="N4451" s="1091"/>
      <c r="O4451" s="1091"/>
      <c r="P4451" s="1096"/>
      <c r="Q4451" s="1096"/>
      <c r="R4451" s="1096"/>
      <c r="S4451" s="1091"/>
    </row>
    <row r="4452" spans="1:19" x14ac:dyDescent="0.3">
      <c r="A4452" s="1090">
        <v>4447</v>
      </c>
      <c r="B4452" s="1091"/>
      <c r="C4452" s="1091"/>
      <c r="D4452" s="1097"/>
      <c r="E4452" s="1093">
        <f t="shared" si="277"/>
        <v>0</v>
      </c>
      <c r="F4452" s="1094">
        <f t="shared" si="278"/>
        <v>0</v>
      </c>
      <c r="G4452" s="1095">
        <f t="shared" si="279"/>
        <v>0</v>
      </c>
      <c r="H4452" s="1090" t="str">
        <f t="shared" ca="1" si="280"/>
        <v/>
      </c>
      <c r="I4452" s="1109"/>
      <c r="J4452" s="1109"/>
      <c r="K4452" s="1112"/>
      <c r="L4452" s="1091"/>
      <c r="M4452" s="1091"/>
      <c r="N4452" s="1091"/>
      <c r="O4452" s="1091"/>
      <c r="P4452" s="1096"/>
      <c r="Q4452" s="1096"/>
      <c r="R4452" s="1096"/>
      <c r="S4452" s="1091"/>
    </row>
    <row r="4453" spans="1:19" x14ac:dyDescent="0.3">
      <c r="A4453" s="1090">
        <v>4448</v>
      </c>
      <c r="B4453" s="1091"/>
      <c r="C4453" s="1091"/>
      <c r="D4453" s="1097"/>
      <c r="E4453" s="1093">
        <f t="shared" si="277"/>
        <v>0</v>
      </c>
      <c r="F4453" s="1094">
        <f t="shared" si="278"/>
        <v>0</v>
      </c>
      <c r="G4453" s="1095">
        <f t="shared" si="279"/>
        <v>0</v>
      </c>
      <c r="H4453" s="1090" t="str">
        <f t="shared" ca="1" si="280"/>
        <v/>
      </c>
      <c r="I4453" s="1109"/>
      <c r="J4453" s="1109"/>
      <c r="K4453" s="1112"/>
      <c r="L4453" s="1091"/>
      <c r="M4453" s="1091"/>
      <c r="N4453" s="1091"/>
      <c r="O4453" s="1091"/>
      <c r="P4453" s="1096"/>
      <c r="Q4453" s="1096"/>
      <c r="R4453" s="1096"/>
      <c r="S4453" s="1091"/>
    </row>
    <row r="4454" spans="1:19" x14ac:dyDescent="0.3">
      <c r="A4454" s="1090">
        <v>4449</v>
      </c>
      <c r="B4454" s="1091"/>
      <c r="C4454" s="1091"/>
      <c r="D4454" s="1097"/>
      <c r="E4454" s="1093">
        <f t="shared" si="277"/>
        <v>0</v>
      </c>
      <c r="F4454" s="1094">
        <f t="shared" si="278"/>
        <v>0</v>
      </c>
      <c r="G4454" s="1095">
        <f t="shared" si="279"/>
        <v>0</v>
      </c>
      <c r="H4454" s="1090" t="str">
        <f t="shared" ca="1" si="280"/>
        <v/>
      </c>
      <c r="I4454" s="1109"/>
      <c r="J4454" s="1109"/>
      <c r="K4454" s="1112"/>
      <c r="L4454" s="1091"/>
      <c r="M4454" s="1091"/>
      <c r="N4454" s="1091"/>
      <c r="O4454" s="1091"/>
      <c r="P4454" s="1096"/>
      <c r="Q4454" s="1096"/>
      <c r="R4454" s="1096"/>
      <c r="S4454" s="1091"/>
    </row>
    <row r="4455" spans="1:19" x14ac:dyDescent="0.3">
      <c r="A4455" s="1090">
        <v>4450</v>
      </c>
      <c r="B4455" s="1091"/>
      <c r="C4455" s="1091"/>
      <c r="D4455" s="1097"/>
      <c r="E4455" s="1093">
        <f t="shared" si="277"/>
        <v>0</v>
      </c>
      <c r="F4455" s="1094">
        <f t="shared" si="278"/>
        <v>0</v>
      </c>
      <c r="G4455" s="1095">
        <f t="shared" si="279"/>
        <v>0</v>
      </c>
      <c r="H4455" s="1090" t="str">
        <f t="shared" ca="1" si="280"/>
        <v/>
      </c>
      <c r="I4455" s="1109"/>
      <c r="J4455" s="1109"/>
      <c r="K4455" s="1112"/>
      <c r="L4455" s="1091"/>
      <c r="M4455" s="1091"/>
      <c r="N4455" s="1091"/>
      <c r="O4455" s="1091"/>
      <c r="P4455" s="1096"/>
      <c r="Q4455" s="1096"/>
      <c r="R4455" s="1096"/>
      <c r="S4455" s="1091"/>
    </row>
    <row r="4456" spans="1:19" x14ac:dyDescent="0.3">
      <c r="A4456" s="1090">
        <v>4451</v>
      </c>
      <c r="B4456" s="1091"/>
      <c r="C4456" s="1091"/>
      <c r="D4456" s="1097"/>
      <c r="E4456" s="1093">
        <f t="shared" si="277"/>
        <v>0</v>
      </c>
      <c r="F4456" s="1094">
        <f t="shared" si="278"/>
        <v>0</v>
      </c>
      <c r="G4456" s="1095">
        <f t="shared" si="279"/>
        <v>0</v>
      </c>
      <c r="H4456" s="1090" t="str">
        <f t="shared" ca="1" si="280"/>
        <v/>
      </c>
      <c r="I4456" s="1109"/>
      <c r="J4456" s="1109"/>
      <c r="K4456" s="1112"/>
      <c r="L4456" s="1091"/>
      <c r="M4456" s="1091"/>
      <c r="N4456" s="1091"/>
      <c r="O4456" s="1091"/>
      <c r="P4456" s="1096"/>
      <c r="Q4456" s="1096"/>
      <c r="R4456" s="1096"/>
      <c r="S4456" s="1091"/>
    </row>
    <row r="4457" spans="1:19" x14ac:dyDescent="0.3">
      <c r="A4457" s="1090">
        <v>4452</v>
      </c>
      <c r="B4457" s="1091"/>
      <c r="C4457" s="1091"/>
      <c r="D4457" s="1097"/>
      <c r="E4457" s="1093">
        <f t="shared" si="277"/>
        <v>0</v>
      </c>
      <c r="F4457" s="1094">
        <f t="shared" si="278"/>
        <v>0</v>
      </c>
      <c r="G4457" s="1095">
        <f t="shared" si="279"/>
        <v>0</v>
      </c>
      <c r="H4457" s="1090" t="str">
        <f t="shared" ca="1" si="280"/>
        <v/>
      </c>
      <c r="I4457" s="1109"/>
      <c r="J4457" s="1109"/>
      <c r="K4457" s="1112"/>
      <c r="L4457" s="1091"/>
      <c r="M4457" s="1091"/>
      <c r="N4457" s="1091"/>
      <c r="O4457" s="1091"/>
      <c r="P4457" s="1096"/>
      <c r="Q4457" s="1096"/>
      <c r="R4457" s="1096"/>
      <c r="S4457" s="1091"/>
    </row>
    <row r="4458" spans="1:19" x14ac:dyDescent="0.3">
      <c r="A4458" s="1090">
        <v>4453</v>
      </c>
      <c r="B4458" s="1091"/>
      <c r="C4458" s="1091"/>
      <c r="D4458" s="1097"/>
      <c r="E4458" s="1093">
        <f t="shared" si="277"/>
        <v>0</v>
      </c>
      <c r="F4458" s="1094">
        <f t="shared" si="278"/>
        <v>0</v>
      </c>
      <c r="G4458" s="1095">
        <f t="shared" si="279"/>
        <v>0</v>
      </c>
      <c r="H4458" s="1090" t="str">
        <f t="shared" ca="1" si="280"/>
        <v/>
      </c>
      <c r="I4458" s="1109"/>
      <c r="J4458" s="1109"/>
      <c r="K4458" s="1112"/>
      <c r="L4458" s="1091"/>
      <c r="M4458" s="1091"/>
      <c r="N4458" s="1091"/>
      <c r="O4458" s="1091"/>
      <c r="P4458" s="1096"/>
      <c r="Q4458" s="1096"/>
      <c r="R4458" s="1096"/>
      <c r="S4458" s="1091"/>
    </row>
    <row r="4459" spans="1:19" x14ac:dyDescent="0.3">
      <c r="A4459" s="1090">
        <v>4454</v>
      </c>
      <c r="B4459" s="1091"/>
      <c r="C4459" s="1091"/>
      <c r="D4459" s="1097"/>
      <c r="E4459" s="1093">
        <f t="shared" si="277"/>
        <v>0</v>
      </c>
      <c r="F4459" s="1094">
        <f t="shared" si="278"/>
        <v>0</v>
      </c>
      <c r="G4459" s="1095">
        <f t="shared" si="279"/>
        <v>0</v>
      </c>
      <c r="H4459" s="1090" t="str">
        <f t="shared" ca="1" si="280"/>
        <v/>
      </c>
      <c r="I4459" s="1109"/>
      <c r="J4459" s="1109"/>
      <c r="K4459" s="1112"/>
      <c r="L4459" s="1091"/>
      <c r="M4459" s="1091"/>
      <c r="N4459" s="1091"/>
      <c r="O4459" s="1091"/>
      <c r="P4459" s="1096"/>
      <c r="Q4459" s="1096"/>
      <c r="R4459" s="1096"/>
      <c r="S4459" s="1091"/>
    </row>
    <row r="4460" spans="1:19" x14ac:dyDescent="0.3">
      <c r="A4460" s="1090">
        <v>4455</v>
      </c>
      <c r="B4460" s="1091"/>
      <c r="C4460" s="1091"/>
      <c r="D4460" s="1097"/>
      <c r="E4460" s="1093">
        <f t="shared" si="277"/>
        <v>0</v>
      </c>
      <c r="F4460" s="1094">
        <f t="shared" si="278"/>
        <v>0</v>
      </c>
      <c r="G4460" s="1095">
        <f t="shared" si="279"/>
        <v>0</v>
      </c>
      <c r="H4460" s="1090" t="str">
        <f t="shared" ca="1" si="280"/>
        <v/>
      </c>
      <c r="I4460" s="1109"/>
      <c r="J4460" s="1109"/>
      <c r="K4460" s="1112"/>
      <c r="L4460" s="1091"/>
      <c r="M4460" s="1091"/>
      <c r="N4460" s="1091"/>
      <c r="O4460" s="1091"/>
      <c r="P4460" s="1096"/>
      <c r="Q4460" s="1096"/>
      <c r="R4460" s="1096"/>
      <c r="S4460" s="1091"/>
    </row>
    <row r="4461" spans="1:19" x14ac:dyDescent="0.3">
      <c r="A4461" s="1090">
        <v>4456</v>
      </c>
      <c r="B4461" s="1091"/>
      <c r="C4461" s="1091"/>
      <c r="D4461" s="1097"/>
      <c r="E4461" s="1093">
        <f t="shared" si="277"/>
        <v>0</v>
      </c>
      <c r="F4461" s="1094">
        <f t="shared" si="278"/>
        <v>0</v>
      </c>
      <c r="G4461" s="1095">
        <f t="shared" si="279"/>
        <v>0</v>
      </c>
      <c r="H4461" s="1090" t="str">
        <f t="shared" ca="1" si="280"/>
        <v/>
      </c>
      <c r="I4461" s="1109"/>
      <c r="J4461" s="1109"/>
      <c r="K4461" s="1112"/>
      <c r="L4461" s="1091"/>
      <c r="M4461" s="1091"/>
      <c r="N4461" s="1091"/>
      <c r="O4461" s="1091"/>
      <c r="P4461" s="1096"/>
      <c r="Q4461" s="1096"/>
      <c r="R4461" s="1096"/>
      <c r="S4461" s="1091"/>
    </row>
    <row r="4462" spans="1:19" x14ac:dyDescent="0.3">
      <c r="A4462" s="1090">
        <v>4457</v>
      </c>
      <c r="B4462" s="1091"/>
      <c r="C4462" s="1091"/>
      <c r="D4462" s="1097"/>
      <c r="E4462" s="1093">
        <f t="shared" si="277"/>
        <v>0</v>
      </c>
      <c r="F4462" s="1094">
        <f t="shared" si="278"/>
        <v>0</v>
      </c>
      <c r="G4462" s="1095">
        <f t="shared" si="279"/>
        <v>0</v>
      </c>
      <c r="H4462" s="1090" t="str">
        <f t="shared" ca="1" si="280"/>
        <v/>
      </c>
      <c r="I4462" s="1109"/>
      <c r="J4462" s="1109"/>
      <c r="K4462" s="1112"/>
      <c r="L4462" s="1091"/>
      <c r="M4462" s="1091"/>
      <c r="N4462" s="1091"/>
      <c r="O4462" s="1091"/>
      <c r="P4462" s="1096"/>
      <c r="Q4462" s="1096"/>
      <c r="R4462" s="1096"/>
      <c r="S4462" s="1091"/>
    </row>
    <row r="4463" spans="1:19" x14ac:dyDescent="0.3">
      <c r="A4463" s="1090">
        <v>4458</v>
      </c>
      <c r="B4463" s="1091"/>
      <c r="C4463" s="1091"/>
      <c r="D4463" s="1097"/>
      <c r="E4463" s="1093">
        <f t="shared" si="277"/>
        <v>0</v>
      </c>
      <c r="F4463" s="1094">
        <f t="shared" si="278"/>
        <v>0</v>
      </c>
      <c r="G4463" s="1095">
        <f t="shared" si="279"/>
        <v>0</v>
      </c>
      <c r="H4463" s="1090" t="str">
        <f t="shared" ca="1" si="280"/>
        <v/>
      </c>
      <c r="I4463" s="1109"/>
      <c r="J4463" s="1109"/>
      <c r="K4463" s="1112"/>
      <c r="L4463" s="1091"/>
      <c r="M4463" s="1091"/>
      <c r="N4463" s="1091"/>
      <c r="O4463" s="1091"/>
      <c r="P4463" s="1096"/>
      <c r="Q4463" s="1096"/>
      <c r="R4463" s="1096"/>
      <c r="S4463" s="1091"/>
    </row>
    <row r="4464" spans="1:19" x14ac:dyDescent="0.3">
      <c r="A4464" s="1090">
        <v>4459</v>
      </c>
      <c r="B4464" s="1091"/>
      <c r="C4464" s="1091"/>
      <c r="D4464" s="1097"/>
      <c r="E4464" s="1093">
        <f t="shared" si="277"/>
        <v>0</v>
      </c>
      <c r="F4464" s="1094">
        <f t="shared" si="278"/>
        <v>0</v>
      </c>
      <c r="G4464" s="1095">
        <f t="shared" si="279"/>
        <v>0</v>
      </c>
      <c r="H4464" s="1090" t="str">
        <f t="shared" ca="1" si="280"/>
        <v/>
      </c>
      <c r="I4464" s="1109"/>
      <c r="J4464" s="1109"/>
      <c r="K4464" s="1112"/>
      <c r="L4464" s="1091"/>
      <c r="M4464" s="1091"/>
      <c r="N4464" s="1091"/>
      <c r="O4464" s="1091"/>
      <c r="P4464" s="1096"/>
      <c r="Q4464" s="1096"/>
      <c r="R4464" s="1096"/>
      <c r="S4464" s="1091"/>
    </row>
    <row r="4465" spans="1:19" x14ac:dyDescent="0.3">
      <c r="A4465" s="1090">
        <v>4460</v>
      </c>
      <c r="B4465" s="1091"/>
      <c r="C4465" s="1091"/>
      <c r="D4465" s="1097"/>
      <c r="E4465" s="1093">
        <f t="shared" si="277"/>
        <v>0</v>
      </c>
      <c r="F4465" s="1094">
        <f t="shared" si="278"/>
        <v>0</v>
      </c>
      <c r="G4465" s="1095">
        <f t="shared" si="279"/>
        <v>0</v>
      </c>
      <c r="H4465" s="1090" t="str">
        <f t="shared" ca="1" si="280"/>
        <v/>
      </c>
      <c r="I4465" s="1109"/>
      <c r="J4465" s="1109"/>
      <c r="K4465" s="1112"/>
      <c r="L4465" s="1091"/>
      <c r="M4465" s="1091"/>
      <c r="N4465" s="1091"/>
      <c r="O4465" s="1091"/>
      <c r="P4465" s="1096"/>
      <c r="Q4465" s="1096"/>
      <c r="R4465" s="1096"/>
      <c r="S4465" s="1091"/>
    </row>
    <row r="4466" spans="1:19" x14ac:dyDescent="0.3">
      <c r="A4466" s="1090">
        <v>4461</v>
      </c>
      <c r="B4466" s="1091"/>
      <c r="C4466" s="1091"/>
      <c r="D4466" s="1097"/>
      <c r="E4466" s="1093">
        <f t="shared" si="277"/>
        <v>0</v>
      </c>
      <c r="F4466" s="1094">
        <f t="shared" si="278"/>
        <v>0</v>
      </c>
      <c r="G4466" s="1095">
        <f t="shared" si="279"/>
        <v>0</v>
      </c>
      <c r="H4466" s="1090" t="str">
        <f t="shared" ca="1" si="280"/>
        <v/>
      </c>
      <c r="I4466" s="1109"/>
      <c r="J4466" s="1109"/>
      <c r="K4466" s="1112"/>
      <c r="L4466" s="1091"/>
      <c r="M4466" s="1091"/>
      <c r="N4466" s="1091"/>
      <c r="O4466" s="1091"/>
      <c r="P4466" s="1096"/>
      <c r="Q4466" s="1096"/>
      <c r="R4466" s="1096"/>
      <c r="S4466" s="1091"/>
    </row>
    <row r="4467" spans="1:19" x14ac:dyDescent="0.3">
      <c r="A4467" s="1090">
        <v>4462</v>
      </c>
      <c r="B4467" s="1091"/>
      <c r="C4467" s="1091"/>
      <c r="D4467" s="1097"/>
      <c r="E4467" s="1093">
        <f t="shared" si="277"/>
        <v>0</v>
      </c>
      <c r="F4467" s="1094">
        <f t="shared" si="278"/>
        <v>0</v>
      </c>
      <c r="G4467" s="1095">
        <f t="shared" si="279"/>
        <v>0</v>
      </c>
      <c r="H4467" s="1090" t="str">
        <f t="shared" ca="1" si="280"/>
        <v/>
      </c>
      <c r="I4467" s="1109"/>
      <c r="J4467" s="1109"/>
      <c r="K4467" s="1112"/>
      <c r="L4467" s="1091"/>
      <c r="M4467" s="1091"/>
      <c r="N4467" s="1091"/>
      <c r="O4467" s="1091"/>
      <c r="P4467" s="1096"/>
      <c r="Q4467" s="1096"/>
      <c r="R4467" s="1096"/>
      <c r="S4467" s="1091"/>
    </row>
    <row r="4468" spans="1:19" x14ac:dyDescent="0.3">
      <c r="A4468" s="1090">
        <v>4463</v>
      </c>
      <c r="B4468" s="1091"/>
      <c r="C4468" s="1091"/>
      <c r="D4468" s="1097"/>
      <c r="E4468" s="1093">
        <f t="shared" si="277"/>
        <v>0</v>
      </c>
      <c r="F4468" s="1094">
        <f t="shared" si="278"/>
        <v>0</v>
      </c>
      <c r="G4468" s="1095">
        <f t="shared" si="279"/>
        <v>0</v>
      </c>
      <c r="H4468" s="1090" t="str">
        <f t="shared" ca="1" si="280"/>
        <v/>
      </c>
      <c r="I4468" s="1109"/>
      <c r="J4468" s="1109"/>
      <c r="K4468" s="1112"/>
      <c r="L4468" s="1091"/>
      <c r="M4468" s="1091"/>
      <c r="N4468" s="1091"/>
      <c r="O4468" s="1091"/>
      <c r="P4468" s="1096"/>
      <c r="Q4468" s="1096"/>
      <c r="R4468" s="1096"/>
      <c r="S4468" s="1091"/>
    </row>
    <row r="4469" spans="1:19" x14ac:dyDescent="0.3">
      <c r="A4469" s="1090">
        <v>4464</v>
      </c>
      <c r="B4469" s="1091"/>
      <c r="C4469" s="1091"/>
      <c r="D4469" s="1097"/>
      <c r="E4469" s="1093">
        <f t="shared" si="277"/>
        <v>0</v>
      </c>
      <c r="F4469" s="1094">
        <f t="shared" si="278"/>
        <v>0</v>
      </c>
      <c r="G4469" s="1095">
        <f t="shared" si="279"/>
        <v>0</v>
      </c>
      <c r="H4469" s="1090" t="str">
        <f t="shared" ca="1" si="280"/>
        <v/>
      </c>
      <c r="I4469" s="1109"/>
      <c r="J4469" s="1109"/>
      <c r="K4469" s="1112"/>
      <c r="L4469" s="1091"/>
      <c r="M4469" s="1091"/>
      <c r="N4469" s="1091"/>
      <c r="O4469" s="1091"/>
      <c r="P4469" s="1096"/>
      <c r="Q4469" s="1096"/>
      <c r="R4469" s="1096"/>
      <c r="S4469" s="1091"/>
    </row>
    <row r="4470" spans="1:19" x14ac:dyDescent="0.3">
      <c r="A4470" s="1090">
        <v>4465</v>
      </c>
      <c r="B4470" s="1091"/>
      <c r="C4470" s="1091"/>
      <c r="D4470" s="1097"/>
      <c r="E4470" s="1093">
        <f t="shared" si="277"/>
        <v>0</v>
      </c>
      <c r="F4470" s="1094">
        <f t="shared" si="278"/>
        <v>0</v>
      </c>
      <c r="G4470" s="1095">
        <f t="shared" si="279"/>
        <v>0</v>
      </c>
      <c r="H4470" s="1090" t="str">
        <f t="shared" ca="1" si="280"/>
        <v/>
      </c>
      <c r="I4470" s="1109"/>
      <c r="J4470" s="1109"/>
      <c r="K4470" s="1112"/>
      <c r="L4470" s="1091"/>
      <c r="M4470" s="1091"/>
      <c r="N4470" s="1091"/>
      <c r="O4470" s="1091"/>
      <c r="P4470" s="1096"/>
      <c r="Q4470" s="1096"/>
      <c r="R4470" s="1096"/>
      <c r="S4470" s="1091"/>
    </row>
    <row r="4471" spans="1:19" x14ac:dyDescent="0.3">
      <c r="A4471" s="1090">
        <v>4466</v>
      </c>
      <c r="B4471" s="1091"/>
      <c r="C4471" s="1091"/>
      <c r="D4471" s="1097"/>
      <c r="E4471" s="1093">
        <f t="shared" si="277"/>
        <v>0</v>
      </c>
      <c r="F4471" s="1094">
        <f t="shared" si="278"/>
        <v>0</v>
      </c>
      <c r="G4471" s="1095">
        <f t="shared" si="279"/>
        <v>0</v>
      </c>
      <c r="H4471" s="1090" t="str">
        <f t="shared" ca="1" si="280"/>
        <v/>
      </c>
      <c r="I4471" s="1109"/>
      <c r="J4471" s="1109"/>
      <c r="K4471" s="1112"/>
      <c r="L4471" s="1091"/>
      <c r="M4471" s="1091"/>
      <c r="N4471" s="1091"/>
      <c r="O4471" s="1091"/>
      <c r="P4471" s="1096"/>
      <c r="Q4471" s="1096"/>
      <c r="R4471" s="1096"/>
      <c r="S4471" s="1091"/>
    </row>
    <row r="4472" spans="1:19" x14ac:dyDescent="0.3">
      <c r="A4472" s="1090">
        <v>4467</v>
      </c>
      <c r="B4472" s="1091"/>
      <c r="C4472" s="1091"/>
      <c r="D4472" s="1097"/>
      <c r="E4472" s="1093">
        <f t="shared" si="277"/>
        <v>0</v>
      </c>
      <c r="F4472" s="1094">
        <f t="shared" si="278"/>
        <v>0</v>
      </c>
      <c r="G4472" s="1095">
        <f t="shared" si="279"/>
        <v>0</v>
      </c>
      <c r="H4472" s="1090" t="str">
        <f t="shared" ca="1" si="280"/>
        <v/>
      </c>
      <c r="I4472" s="1109"/>
      <c r="J4472" s="1109"/>
      <c r="K4472" s="1112"/>
      <c r="L4472" s="1091"/>
      <c r="M4472" s="1091"/>
      <c r="N4472" s="1091"/>
      <c r="O4472" s="1091"/>
      <c r="P4472" s="1096"/>
      <c r="Q4472" s="1096"/>
      <c r="R4472" s="1096"/>
      <c r="S4472" s="1091"/>
    </row>
    <row r="4473" spans="1:19" x14ac:dyDescent="0.3">
      <c r="A4473" s="1090">
        <v>4468</v>
      </c>
      <c r="B4473" s="1091"/>
      <c r="C4473" s="1091"/>
      <c r="D4473" s="1097"/>
      <c r="E4473" s="1093">
        <f t="shared" si="277"/>
        <v>0</v>
      </c>
      <c r="F4473" s="1094">
        <f t="shared" si="278"/>
        <v>0</v>
      </c>
      <c r="G4473" s="1095">
        <f t="shared" si="279"/>
        <v>0</v>
      </c>
      <c r="H4473" s="1090" t="str">
        <f t="shared" ca="1" si="280"/>
        <v/>
      </c>
      <c r="I4473" s="1109"/>
      <c r="J4473" s="1109"/>
      <c r="K4473" s="1112"/>
      <c r="L4473" s="1091"/>
      <c r="M4473" s="1091"/>
      <c r="N4473" s="1091"/>
      <c r="O4473" s="1091"/>
      <c r="P4473" s="1096"/>
      <c r="Q4473" s="1096"/>
      <c r="R4473" s="1096"/>
      <c r="S4473" s="1091"/>
    </row>
    <row r="4474" spans="1:19" x14ac:dyDescent="0.3">
      <c r="A4474" s="1090">
        <v>4469</v>
      </c>
      <c r="B4474" s="1091"/>
      <c r="C4474" s="1091"/>
      <c r="D4474" s="1097"/>
      <c r="E4474" s="1093">
        <f t="shared" si="277"/>
        <v>0</v>
      </c>
      <c r="F4474" s="1094">
        <f t="shared" si="278"/>
        <v>0</v>
      </c>
      <c r="G4474" s="1095">
        <f t="shared" si="279"/>
        <v>0</v>
      </c>
      <c r="H4474" s="1090" t="str">
        <f t="shared" ca="1" si="280"/>
        <v/>
      </c>
      <c r="I4474" s="1109"/>
      <c r="J4474" s="1109"/>
      <c r="K4474" s="1112"/>
      <c r="L4474" s="1091"/>
      <c r="M4474" s="1091"/>
      <c r="N4474" s="1091"/>
      <c r="O4474" s="1091"/>
      <c r="P4474" s="1096"/>
      <c r="Q4474" s="1096"/>
      <c r="R4474" s="1096"/>
      <c r="S4474" s="1091"/>
    </row>
    <row r="4475" spans="1:19" x14ac:dyDescent="0.3">
      <c r="A4475" s="1090">
        <v>4470</v>
      </c>
      <c r="B4475" s="1091"/>
      <c r="C4475" s="1091"/>
      <c r="D4475" s="1097"/>
      <c r="E4475" s="1093">
        <f t="shared" si="277"/>
        <v>0</v>
      </c>
      <c r="F4475" s="1094">
        <f t="shared" si="278"/>
        <v>0</v>
      </c>
      <c r="G4475" s="1095">
        <f t="shared" si="279"/>
        <v>0</v>
      </c>
      <c r="H4475" s="1090" t="str">
        <f t="shared" ca="1" si="280"/>
        <v/>
      </c>
      <c r="I4475" s="1109"/>
      <c r="J4475" s="1109"/>
      <c r="K4475" s="1112"/>
      <c r="L4475" s="1091"/>
      <c r="M4475" s="1091"/>
      <c r="N4475" s="1091"/>
      <c r="O4475" s="1091"/>
      <c r="P4475" s="1096"/>
      <c r="Q4475" s="1096"/>
      <c r="R4475" s="1096"/>
      <c r="S4475" s="1091"/>
    </row>
    <row r="4476" spans="1:19" x14ac:dyDescent="0.3">
      <c r="A4476" s="1090">
        <v>4471</v>
      </c>
      <c r="B4476" s="1091"/>
      <c r="C4476" s="1091"/>
      <c r="D4476" s="1097"/>
      <c r="E4476" s="1093">
        <f t="shared" si="277"/>
        <v>0</v>
      </c>
      <c r="F4476" s="1094">
        <f t="shared" si="278"/>
        <v>0</v>
      </c>
      <c r="G4476" s="1095">
        <f t="shared" si="279"/>
        <v>0</v>
      </c>
      <c r="H4476" s="1090" t="str">
        <f t="shared" ca="1" si="280"/>
        <v/>
      </c>
      <c r="I4476" s="1109"/>
      <c r="J4476" s="1109"/>
      <c r="K4476" s="1112"/>
      <c r="L4476" s="1091"/>
      <c r="M4476" s="1091"/>
      <c r="N4476" s="1091"/>
      <c r="O4476" s="1091"/>
      <c r="P4476" s="1096"/>
      <c r="Q4476" s="1096"/>
      <c r="R4476" s="1096"/>
      <c r="S4476" s="1091"/>
    </row>
    <row r="4477" spans="1:19" x14ac:dyDescent="0.3">
      <c r="A4477" s="1090">
        <v>4472</v>
      </c>
      <c r="B4477" s="1091"/>
      <c r="C4477" s="1091"/>
      <c r="D4477" s="1097"/>
      <c r="E4477" s="1093">
        <f t="shared" si="277"/>
        <v>0</v>
      </c>
      <c r="F4477" s="1094">
        <f t="shared" si="278"/>
        <v>0</v>
      </c>
      <c r="G4477" s="1095">
        <f t="shared" si="279"/>
        <v>0</v>
      </c>
      <c r="H4477" s="1090" t="str">
        <f t="shared" ca="1" si="280"/>
        <v/>
      </c>
      <c r="I4477" s="1109"/>
      <c r="J4477" s="1109"/>
      <c r="K4477" s="1112"/>
      <c r="L4477" s="1091"/>
      <c r="M4477" s="1091"/>
      <c r="N4477" s="1091"/>
      <c r="O4477" s="1091"/>
      <c r="P4477" s="1096"/>
      <c r="Q4477" s="1096"/>
      <c r="R4477" s="1096"/>
      <c r="S4477" s="1091"/>
    </row>
    <row r="4478" spans="1:19" x14ac:dyDescent="0.3">
      <c r="A4478" s="1090">
        <v>4473</v>
      </c>
      <c r="B4478" s="1091"/>
      <c r="C4478" s="1091"/>
      <c r="D4478" s="1097"/>
      <c r="E4478" s="1093">
        <f t="shared" si="277"/>
        <v>0</v>
      </c>
      <c r="F4478" s="1094">
        <f t="shared" si="278"/>
        <v>0</v>
      </c>
      <c r="G4478" s="1095">
        <f t="shared" si="279"/>
        <v>0</v>
      </c>
      <c r="H4478" s="1090" t="str">
        <f t="shared" ca="1" si="280"/>
        <v/>
      </c>
      <c r="I4478" s="1109"/>
      <c r="J4478" s="1109"/>
      <c r="K4478" s="1112"/>
      <c r="L4478" s="1091"/>
      <c r="M4478" s="1091"/>
      <c r="N4478" s="1091"/>
      <c r="O4478" s="1091"/>
      <c r="P4478" s="1096"/>
      <c r="Q4478" s="1096"/>
      <c r="R4478" s="1096"/>
      <c r="S4478" s="1091"/>
    </row>
    <row r="4479" spans="1:19" x14ac:dyDescent="0.3">
      <c r="A4479" s="1090">
        <v>4474</v>
      </c>
      <c r="B4479" s="1091"/>
      <c r="C4479" s="1091"/>
      <c r="D4479" s="1097"/>
      <c r="E4479" s="1093">
        <f t="shared" si="277"/>
        <v>0</v>
      </c>
      <c r="F4479" s="1094">
        <f t="shared" si="278"/>
        <v>0</v>
      </c>
      <c r="G4479" s="1095">
        <f t="shared" si="279"/>
        <v>0</v>
      </c>
      <c r="H4479" s="1090" t="str">
        <f t="shared" ca="1" si="280"/>
        <v/>
      </c>
      <c r="I4479" s="1109"/>
      <c r="J4479" s="1109"/>
      <c r="K4479" s="1112"/>
      <c r="L4479" s="1091"/>
      <c r="M4479" s="1091"/>
      <c r="N4479" s="1091"/>
      <c r="O4479" s="1091"/>
      <c r="P4479" s="1096"/>
      <c r="Q4479" s="1096"/>
      <c r="R4479" s="1096"/>
      <c r="S4479" s="1091"/>
    </row>
    <row r="4480" spans="1:19" x14ac:dyDescent="0.3">
      <c r="A4480" s="1090">
        <v>4475</v>
      </c>
      <c r="B4480" s="1091"/>
      <c r="C4480" s="1091"/>
      <c r="D4480" s="1097"/>
      <c r="E4480" s="1093">
        <f t="shared" si="277"/>
        <v>0</v>
      </c>
      <c r="F4480" s="1094">
        <f t="shared" si="278"/>
        <v>0</v>
      </c>
      <c r="G4480" s="1095">
        <f t="shared" si="279"/>
        <v>0</v>
      </c>
      <c r="H4480" s="1090" t="str">
        <f t="shared" ca="1" si="280"/>
        <v/>
      </c>
      <c r="I4480" s="1109"/>
      <c r="J4480" s="1109"/>
      <c r="K4480" s="1112"/>
      <c r="L4480" s="1091"/>
      <c r="M4480" s="1091"/>
      <c r="N4480" s="1091"/>
      <c r="O4480" s="1091"/>
      <c r="P4480" s="1096"/>
      <c r="Q4480" s="1096"/>
      <c r="R4480" s="1096"/>
      <c r="S4480" s="1091"/>
    </row>
    <row r="4481" spans="1:19" x14ac:dyDescent="0.3">
      <c r="A4481" s="1090">
        <v>4476</v>
      </c>
      <c r="B4481" s="1091"/>
      <c r="C4481" s="1091"/>
      <c r="D4481" s="1097"/>
      <c r="E4481" s="1093">
        <f t="shared" si="277"/>
        <v>0</v>
      </c>
      <c r="F4481" s="1094">
        <f t="shared" si="278"/>
        <v>0</v>
      </c>
      <c r="G4481" s="1095">
        <f t="shared" si="279"/>
        <v>0</v>
      </c>
      <c r="H4481" s="1090" t="str">
        <f t="shared" ca="1" si="280"/>
        <v/>
      </c>
      <c r="I4481" s="1109"/>
      <c r="J4481" s="1109"/>
      <c r="K4481" s="1112"/>
      <c r="L4481" s="1091"/>
      <c r="M4481" s="1091"/>
      <c r="N4481" s="1091"/>
      <c r="O4481" s="1091"/>
      <c r="P4481" s="1096"/>
      <c r="Q4481" s="1096"/>
      <c r="R4481" s="1096"/>
      <c r="S4481" s="1091"/>
    </row>
    <row r="4482" spans="1:19" x14ac:dyDescent="0.3">
      <c r="A4482" s="1090">
        <v>4477</v>
      </c>
      <c r="B4482" s="1091"/>
      <c r="C4482" s="1091"/>
      <c r="D4482" s="1097"/>
      <c r="E4482" s="1093">
        <f t="shared" si="277"/>
        <v>0</v>
      </c>
      <c r="F4482" s="1094">
        <f t="shared" si="278"/>
        <v>0</v>
      </c>
      <c r="G4482" s="1095">
        <f t="shared" si="279"/>
        <v>0</v>
      </c>
      <c r="H4482" s="1090" t="str">
        <f t="shared" ca="1" si="280"/>
        <v/>
      </c>
      <c r="I4482" s="1109"/>
      <c r="J4482" s="1109"/>
      <c r="K4482" s="1112"/>
      <c r="L4482" s="1091"/>
      <c r="M4482" s="1091"/>
      <c r="N4482" s="1091"/>
      <c r="O4482" s="1091"/>
      <c r="P4482" s="1096"/>
      <c r="Q4482" s="1096"/>
      <c r="R4482" s="1096"/>
      <c r="S4482" s="1091"/>
    </row>
    <row r="4483" spans="1:19" x14ac:dyDescent="0.3">
      <c r="A4483" s="1090">
        <v>4478</v>
      </c>
      <c r="B4483" s="1091"/>
      <c r="C4483" s="1091"/>
      <c r="D4483" s="1097"/>
      <c r="E4483" s="1093">
        <f t="shared" si="277"/>
        <v>0</v>
      </c>
      <c r="F4483" s="1094">
        <f t="shared" si="278"/>
        <v>0</v>
      </c>
      <c r="G4483" s="1095">
        <f t="shared" si="279"/>
        <v>0</v>
      </c>
      <c r="H4483" s="1090" t="str">
        <f t="shared" ca="1" si="280"/>
        <v/>
      </c>
      <c r="I4483" s="1109"/>
      <c r="J4483" s="1109"/>
      <c r="K4483" s="1112"/>
      <c r="L4483" s="1091"/>
      <c r="M4483" s="1091"/>
      <c r="N4483" s="1091"/>
      <c r="O4483" s="1091"/>
      <c r="P4483" s="1096"/>
      <c r="Q4483" s="1096"/>
      <c r="R4483" s="1096"/>
      <c r="S4483" s="1091"/>
    </row>
    <row r="4484" spans="1:19" x14ac:dyDescent="0.3">
      <c r="A4484" s="1090">
        <v>4479</v>
      </c>
      <c r="B4484" s="1091"/>
      <c r="C4484" s="1091"/>
      <c r="D4484" s="1097"/>
      <c r="E4484" s="1093">
        <f t="shared" si="277"/>
        <v>0</v>
      </c>
      <c r="F4484" s="1094">
        <f t="shared" si="278"/>
        <v>0</v>
      </c>
      <c r="G4484" s="1095">
        <f t="shared" si="279"/>
        <v>0</v>
      </c>
      <c r="H4484" s="1090" t="str">
        <f t="shared" ca="1" si="280"/>
        <v/>
      </c>
      <c r="I4484" s="1109"/>
      <c r="J4484" s="1109"/>
      <c r="K4484" s="1112"/>
      <c r="L4484" s="1091"/>
      <c r="M4484" s="1091"/>
      <c r="N4484" s="1091"/>
      <c r="O4484" s="1091"/>
      <c r="P4484" s="1096"/>
      <c r="Q4484" s="1096"/>
      <c r="R4484" s="1096"/>
      <c r="S4484" s="1091"/>
    </row>
    <row r="4485" spans="1:19" x14ac:dyDescent="0.3">
      <c r="A4485" s="1090">
        <v>4480</v>
      </c>
      <c r="B4485" s="1091"/>
      <c r="C4485" s="1091"/>
      <c r="D4485" s="1097"/>
      <c r="E4485" s="1093">
        <f t="shared" si="277"/>
        <v>0</v>
      </c>
      <c r="F4485" s="1094">
        <f t="shared" si="278"/>
        <v>0</v>
      </c>
      <c r="G4485" s="1095">
        <f t="shared" si="279"/>
        <v>0</v>
      </c>
      <c r="H4485" s="1090" t="str">
        <f t="shared" ca="1" si="280"/>
        <v/>
      </c>
      <c r="I4485" s="1109"/>
      <c r="J4485" s="1109"/>
      <c r="K4485" s="1112"/>
      <c r="L4485" s="1091"/>
      <c r="M4485" s="1091"/>
      <c r="N4485" s="1091"/>
      <c r="O4485" s="1091"/>
      <c r="P4485" s="1096"/>
      <c r="Q4485" s="1096"/>
      <c r="R4485" s="1096"/>
      <c r="S4485" s="1091"/>
    </row>
    <row r="4486" spans="1:19" x14ac:dyDescent="0.3">
      <c r="A4486" s="1090">
        <v>4481</v>
      </c>
      <c r="B4486" s="1091"/>
      <c r="C4486" s="1091"/>
      <c r="D4486" s="1097"/>
      <c r="E4486" s="1093">
        <f t="shared" si="277"/>
        <v>0</v>
      </c>
      <c r="F4486" s="1094">
        <f t="shared" si="278"/>
        <v>0</v>
      </c>
      <c r="G4486" s="1095">
        <f t="shared" si="279"/>
        <v>0</v>
      </c>
      <c r="H4486" s="1090" t="str">
        <f t="shared" ca="1" si="280"/>
        <v/>
      </c>
      <c r="I4486" s="1109"/>
      <c r="J4486" s="1109"/>
      <c r="K4486" s="1112"/>
      <c r="L4486" s="1091"/>
      <c r="M4486" s="1091"/>
      <c r="N4486" s="1091"/>
      <c r="O4486" s="1091"/>
      <c r="P4486" s="1096"/>
      <c r="Q4486" s="1096"/>
      <c r="R4486" s="1096"/>
      <c r="S4486" s="1091"/>
    </row>
    <row r="4487" spans="1:19" x14ac:dyDescent="0.3">
      <c r="A4487" s="1090">
        <v>4482</v>
      </c>
      <c r="B4487" s="1091"/>
      <c r="C4487" s="1091"/>
      <c r="D4487" s="1097"/>
      <c r="E4487" s="1093">
        <f t="shared" ref="E4487:E4550" si="281">D4487</f>
        <v>0</v>
      </c>
      <c r="F4487" s="1094">
        <f t="shared" ref="F4487:F4550" si="282">D4487</f>
        <v>0</v>
      </c>
      <c r="G4487" s="1095">
        <f t="shared" ref="G4487:G4550" si="283">D4487</f>
        <v>0</v>
      </c>
      <c r="H4487" s="1090" t="str">
        <f t="shared" ref="H4487:H4550" ca="1" si="284">IF(ISBLANK(D4487),"",DATEDIF(G4487,TODAY(),"y"))</f>
        <v/>
      </c>
      <c r="I4487" s="1109"/>
      <c r="J4487" s="1109"/>
      <c r="K4487" s="1112"/>
      <c r="L4487" s="1091"/>
      <c r="M4487" s="1091"/>
      <c r="N4487" s="1091"/>
      <c r="O4487" s="1091"/>
      <c r="P4487" s="1096"/>
      <c r="Q4487" s="1096"/>
      <c r="R4487" s="1096"/>
      <c r="S4487" s="1091"/>
    </row>
    <row r="4488" spans="1:19" x14ac:dyDescent="0.3">
      <c r="A4488" s="1090">
        <v>4483</v>
      </c>
      <c r="B4488" s="1091"/>
      <c r="C4488" s="1091"/>
      <c r="D4488" s="1097"/>
      <c r="E4488" s="1093">
        <f t="shared" si="281"/>
        <v>0</v>
      </c>
      <c r="F4488" s="1094">
        <f t="shared" si="282"/>
        <v>0</v>
      </c>
      <c r="G4488" s="1095">
        <f t="shared" si="283"/>
        <v>0</v>
      </c>
      <c r="H4488" s="1090" t="str">
        <f t="shared" ca="1" si="284"/>
        <v/>
      </c>
      <c r="I4488" s="1109"/>
      <c r="J4488" s="1109"/>
      <c r="K4488" s="1112"/>
      <c r="L4488" s="1091"/>
      <c r="M4488" s="1091"/>
      <c r="N4488" s="1091"/>
      <c r="O4488" s="1091"/>
      <c r="P4488" s="1096"/>
      <c r="Q4488" s="1096"/>
      <c r="R4488" s="1096"/>
      <c r="S4488" s="1091"/>
    </row>
    <row r="4489" spans="1:19" x14ac:dyDescent="0.3">
      <c r="A4489" s="1090">
        <v>4484</v>
      </c>
      <c r="B4489" s="1091"/>
      <c r="C4489" s="1091"/>
      <c r="D4489" s="1097"/>
      <c r="E4489" s="1093">
        <f t="shared" si="281"/>
        <v>0</v>
      </c>
      <c r="F4489" s="1094">
        <f t="shared" si="282"/>
        <v>0</v>
      </c>
      <c r="G4489" s="1095">
        <f t="shared" si="283"/>
        <v>0</v>
      </c>
      <c r="H4489" s="1090" t="str">
        <f t="shared" ca="1" si="284"/>
        <v/>
      </c>
      <c r="I4489" s="1109"/>
      <c r="J4489" s="1109"/>
      <c r="K4489" s="1112"/>
      <c r="L4489" s="1091"/>
      <c r="M4489" s="1091"/>
      <c r="N4489" s="1091"/>
      <c r="O4489" s="1091"/>
      <c r="P4489" s="1096"/>
      <c r="Q4489" s="1096"/>
      <c r="R4489" s="1096"/>
      <c r="S4489" s="1091"/>
    </row>
    <row r="4490" spans="1:19" x14ac:dyDescent="0.3">
      <c r="A4490" s="1090">
        <v>4485</v>
      </c>
      <c r="B4490" s="1091"/>
      <c r="C4490" s="1091"/>
      <c r="D4490" s="1097"/>
      <c r="E4490" s="1093">
        <f t="shared" si="281"/>
        <v>0</v>
      </c>
      <c r="F4490" s="1094">
        <f t="shared" si="282"/>
        <v>0</v>
      </c>
      <c r="G4490" s="1095">
        <f t="shared" si="283"/>
        <v>0</v>
      </c>
      <c r="H4490" s="1090" t="str">
        <f t="shared" ca="1" si="284"/>
        <v/>
      </c>
      <c r="I4490" s="1109"/>
      <c r="J4490" s="1109"/>
      <c r="K4490" s="1112"/>
      <c r="L4490" s="1091"/>
      <c r="M4490" s="1091"/>
      <c r="N4490" s="1091"/>
      <c r="O4490" s="1091"/>
      <c r="P4490" s="1096"/>
      <c r="Q4490" s="1096"/>
      <c r="R4490" s="1096"/>
      <c r="S4490" s="1091"/>
    </row>
    <row r="4491" spans="1:19" x14ac:dyDescent="0.3">
      <c r="A4491" s="1090">
        <v>4486</v>
      </c>
      <c r="B4491" s="1091"/>
      <c r="C4491" s="1091"/>
      <c r="D4491" s="1097"/>
      <c r="E4491" s="1093">
        <f t="shared" si="281"/>
        <v>0</v>
      </c>
      <c r="F4491" s="1094">
        <f t="shared" si="282"/>
        <v>0</v>
      </c>
      <c r="G4491" s="1095">
        <f t="shared" si="283"/>
        <v>0</v>
      </c>
      <c r="H4491" s="1090" t="str">
        <f t="shared" ca="1" si="284"/>
        <v/>
      </c>
      <c r="I4491" s="1109"/>
      <c r="J4491" s="1109"/>
      <c r="K4491" s="1112"/>
      <c r="L4491" s="1091"/>
      <c r="M4491" s="1091"/>
      <c r="N4491" s="1091"/>
      <c r="O4491" s="1091"/>
      <c r="P4491" s="1096"/>
      <c r="Q4491" s="1096"/>
      <c r="R4491" s="1096"/>
      <c r="S4491" s="1091"/>
    </row>
    <row r="4492" spans="1:19" x14ac:dyDescent="0.3">
      <c r="A4492" s="1090">
        <v>4487</v>
      </c>
      <c r="B4492" s="1091"/>
      <c r="C4492" s="1091"/>
      <c r="D4492" s="1097"/>
      <c r="E4492" s="1093">
        <f t="shared" si="281"/>
        <v>0</v>
      </c>
      <c r="F4492" s="1094">
        <f t="shared" si="282"/>
        <v>0</v>
      </c>
      <c r="G4492" s="1095">
        <f t="shared" si="283"/>
        <v>0</v>
      </c>
      <c r="H4492" s="1090" t="str">
        <f t="shared" ca="1" si="284"/>
        <v/>
      </c>
      <c r="I4492" s="1109"/>
      <c r="J4492" s="1109"/>
      <c r="K4492" s="1112"/>
      <c r="L4492" s="1091"/>
      <c r="M4492" s="1091"/>
      <c r="N4492" s="1091"/>
      <c r="O4492" s="1091"/>
      <c r="P4492" s="1096"/>
      <c r="Q4492" s="1096"/>
      <c r="R4492" s="1096"/>
      <c r="S4492" s="1091"/>
    </row>
    <row r="4493" spans="1:19" x14ac:dyDescent="0.3">
      <c r="A4493" s="1090">
        <v>4488</v>
      </c>
      <c r="B4493" s="1091"/>
      <c r="C4493" s="1091"/>
      <c r="D4493" s="1097"/>
      <c r="E4493" s="1093">
        <f t="shared" si="281"/>
        <v>0</v>
      </c>
      <c r="F4493" s="1094">
        <f t="shared" si="282"/>
        <v>0</v>
      </c>
      <c r="G4493" s="1095">
        <f t="shared" si="283"/>
        <v>0</v>
      </c>
      <c r="H4493" s="1090" t="str">
        <f t="shared" ca="1" si="284"/>
        <v/>
      </c>
      <c r="I4493" s="1109"/>
      <c r="J4493" s="1109"/>
      <c r="K4493" s="1112"/>
      <c r="L4493" s="1091"/>
      <c r="M4493" s="1091"/>
      <c r="N4493" s="1091"/>
      <c r="O4493" s="1091"/>
      <c r="P4493" s="1096"/>
      <c r="Q4493" s="1096"/>
      <c r="R4493" s="1096"/>
      <c r="S4493" s="1091"/>
    </row>
    <row r="4494" spans="1:19" x14ac:dyDescent="0.3">
      <c r="A4494" s="1090">
        <v>4489</v>
      </c>
      <c r="B4494" s="1091"/>
      <c r="C4494" s="1091"/>
      <c r="D4494" s="1097"/>
      <c r="E4494" s="1093">
        <f t="shared" si="281"/>
        <v>0</v>
      </c>
      <c r="F4494" s="1094">
        <f t="shared" si="282"/>
        <v>0</v>
      </c>
      <c r="G4494" s="1095">
        <f t="shared" si="283"/>
        <v>0</v>
      </c>
      <c r="H4494" s="1090" t="str">
        <f t="shared" ca="1" si="284"/>
        <v/>
      </c>
      <c r="I4494" s="1109"/>
      <c r="J4494" s="1109"/>
      <c r="K4494" s="1112"/>
      <c r="L4494" s="1091"/>
      <c r="M4494" s="1091"/>
      <c r="N4494" s="1091"/>
      <c r="O4494" s="1091"/>
      <c r="P4494" s="1096"/>
      <c r="Q4494" s="1096"/>
      <c r="R4494" s="1096"/>
      <c r="S4494" s="1091"/>
    </row>
    <row r="4495" spans="1:19" x14ac:dyDescent="0.3">
      <c r="A4495" s="1090">
        <v>4490</v>
      </c>
      <c r="B4495" s="1091"/>
      <c r="C4495" s="1091"/>
      <c r="D4495" s="1097"/>
      <c r="E4495" s="1093">
        <f t="shared" si="281"/>
        <v>0</v>
      </c>
      <c r="F4495" s="1094">
        <f t="shared" si="282"/>
        <v>0</v>
      </c>
      <c r="G4495" s="1095">
        <f t="shared" si="283"/>
        <v>0</v>
      </c>
      <c r="H4495" s="1090" t="str">
        <f t="shared" ca="1" si="284"/>
        <v/>
      </c>
      <c r="I4495" s="1109"/>
      <c r="J4495" s="1109"/>
      <c r="K4495" s="1112"/>
      <c r="L4495" s="1091"/>
      <c r="M4495" s="1091"/>
      <c r="N4495" s="1091"/>
      <c r="O4495" s="1091"/>
      <c r="P4495" s="1096"/>
      <c r="Q4495" s="1096"/>
      <c r="R4495" s="1096"/>
      <c r="S4495" s="1091"/>
    </row>
    <row r="4496" spans="1:19" x14ac:dyDescent="0.3">
      <c r="A4496" s="1090">
        <v>4491</v>
      </c>
      <c r="B4496" s="1091"/>
      <c r="C4496" s="1091"/>
      <c r="D4496" s="1097"/>
      <c r="E4496" s="1093">
        <f t="shared" si="281"/>
        <v>0</v>
      </c>
      <c r="F4496" s="1094">
        <f t="shared" si="282"/>
        <v>0</v>
      </c>
      <c r="G4496" s="1095">
        <f t="shared" si="283"/>
        <v>0</v>
      </c>
      <c r="H4496" s="1090" t="str">
        <f t="shared" ca="1" si="284"/>
        <v/>
      </c>
      <c r="I4496" s="1109"/>
      <c r="J4496" s="1109"/>
      <c r="K4496" s="1112"/>
      <c r="L4496" s="1091"/>
      <c r="M4496" s="1091"/>
      <c r="N4496" s="1091"/>
      <c r="O4496" s="1091"/>
      <c r="P4496" s="1096"/>
      <c r="Q4496" s="1096"/>
      <c r="R4496" s="1096"/>
      <c r="S4496" s="1091"/>
    </row>
    <row r="4497" spans="1:19" x14ac:dyDescent="0.3">
      <c r="A4497" s="1090">
        <v>4492</v>
      </c>
      <c r="B4497" s="1091"/>
      <c r="C4497" s="1091"/>
      <c r="D4497" s="1097"/>
      <c r="E4497" s="1093">
        <f t="shared" si="281"/>
        <v>0</v>
      </c>
      <c r="F4497" s="1094">
        <f t="shared" si="282"/>
        <v>0</v>
      </c>
      <c r="G4497" s="1095">
        <f t="shared" si="283"/>
        <v>0</v>
      </c>
      <c r="H4497" s="1090" t="str">
        <f t="shared" ca="1" si="284"/>
        <v/>
      </c>
      <c r="I4497" s="1109"/>
      <c r="J4497" s="1109"/>
      <c r="K4497" s="1112"/>
      <c r="L4497" s="1091"/>
      <c r="M4497" s="1091"/>
      <c r="N4497" s="1091"/>
      <c r="O4497" s="1091"/>
      <c r="P4497" s="1096"/>
      <c r="Q4497" s="1096"/>
      <c r="R4497" s="1096"/>
      <c r="S4497" s="1091"/>
    </row>
    <row r="4498" spans="1:19" x14ac:dyDescent="0.3">
      <c r="A4498" s="1090">
        <v>4493</v>
      </c>
      <c r="B4498" s="1091"/>
      <c r="C4498" s="1091"/>
      <c r="D4498" s="1097"/>
      <c r="E4498" s="1093">
        <f t="shared" si="281"/>
        <v>0</v>
      </c>
      <c r="F4498" s="1094">
        <f t="shared" si="282"/>
        <v>0</v>
      </c>
      <c r="G4498" s="1095">
        <f t="shared" si="283"/>
        <v>0</v>
      </c>
      <c r="H4498" s="1090" t="str">
        <f t="shared" ca="1" si="284"/>
        <v/>
      </c>
      <c r="I4498" s="1109"/>
      <c r="J4498" s="1109"/>
      <c r="K4498" s="1112"/>
      <c r="L4498" s="1091"/>
      <c r="M4498" s="1091"/>
      <c r="N4498" s="1091"/>
      <c r="O4498" s="1091"/>
      <c r="P4498" s="1096"/>
      <c r="Q4498" s="1096"/>
      <c r="R4498" s="1096"/>
      <c r="S4498" s="1091"/>
    </row>
    <row r="4499" spans="1:19" x14ac:dyDescent="0.3">
      <c r="A4499" s="1090">
        <v>4494</v>
      </c>
      <c r="B4499" s="1091"/>
      <c r="C4499" s="1091"/>
      <c r="D4499" s="1097"/>
      <c r="E4499" s="1093">
        <f t="shared" si="281"/>
        <v>0</v>
      </c>
      <c r="F4499" s="1094">
        <f t="shared" si="282"/>
        <v>0</v>
      </c>
      <c r="G4499" s="1095">
        <f t="shared" si="283"/>
        <v>0</v>
      </c>
      <c r="H4499" s="1090" t="str">
        <f t="shared" ca="1" si="284"/>
        <v/>
      </c>
      <c r="I4499" s="1109"/>
      <c r="J4499" s="1109"/>
      <c r="K4499" s="1112"/>
      <c r="L4499" s="1091"/>
      <c r="M4499" s="1091"/>
      <c r="N4499" s="1091"/>
      <c r="O4499" s="1091"/>
      <c r="P4499" s="1096"/>
      <c r="Q4499" s="1096"/>
      <c r="R4499" s="1096"/>
      <c r="S4499" s="1091"/>
    </row>
    <row r="4500" spans="1:19" x14ac:dyDescent="0.3">
      <c r="A4500" s="1090">
        <v>4495</v>
      </c>
      <c r="B4500" s="1091"/>
      <c r="C4500" s="1091"/>
      <c r="D4500" s="1097"/>
      <c r="E4500" s="1093">
        <f t="shared" si="281"/>
        <v>0</v>
      </c>
      <c r="F4500" s="1094">
        <f t="shared" si="282"/>
        <v>0</v>
      </c>
      <c r="G4500" s="1095">
        <f t="shared" si="283"/>
        <v>0</v>
      </c>
      <c r="H4500" s="1090" t="str">
        <f t="shared" ca="1" si="284"/>
        <v/>
      </c>
      <c r="I4500" s="1109"/>
      <c r="J4500" s="1109"/>
      <c r="K4500" s="1112"/>
      <c r="L4500" s="1091"/>
      <c r="M4500" s="1091"/>
      <c r="N4500" s="1091"/>
      <c r="O4500" s="1091"/>
      <c r="P4500" s="1096"/>
      <c r="Q4500" s="1096"/>
      <c r="R4500" s="1096"/>
      <c r="S4500" s="1091"/>
    </row>
    <row r="4501" spans="1:19" x14ac:dyDescent="0.3">
      <c r="A4501" s="1090">
        <v>4496</v>
      </c>
      <c r="B4501" s="1091"/>
      <c r="C4501" s="1091"/>
      <c r="D4501" s="1097"/>
      <c r="E4501" s="1093">
        <f t="shared" si="281"/>
        <v>0</v>
      </c>
      <c r="F4501" s="1094">
        <f t="shared" si="282"/>
        <v>0</v>
      </c>
      <c r="G4501" s="1095">
        <f t="shared" si="283"/>
        <v>0</v>
      </c>
      <c r="H4501" s="1090" t="str">
        <f t="shared" ca="1" si="284"/>
        <v/>
      </c>
      <c r="I4501" s="1109"/>
      <c r="J4501" s="1109"/>
      <c r="K4501" s="1112"/>
      <c r="L4501" s="1091"/>
      <c r="M4501" s="1091"/>
      <c r="N4501" s="1091"/>
      <c r="O4501" s="1091"/>
      <c r="P4501" s="1096"/>
      <c r="Q4501" s="1096"/>
      <c r="R4501" s="1096"/>
      <c r="S4501" s="1091"/>
    </row>
    <row r="4502" spans="1:19" x14ac:dyDescent="0.3">
      <c r="A4502" s="1090">
        <v>4497</v>
      </c>
      <c r="B4502" s="1091"/>
      <c r="C4502" s="1091"/>
      <c r="D4502" s="1097"/>
      <c r="E4502" s="1093">
        <f t="shared" si="281"/>
        <v>0</v>
      </c>
      <c r="F4502" s="1094">
        <f t="shared" si="282"/>
        <v>0</v>
      </c>
      <c r="G4502" s="1095">
        <f t="shared" si="283"/>
        <v>0</v>
      </c>
      <c r="H4502" s="1090" t="str">
        <f t="shared" ca="1" si="284"/>
        <v/>
      </c>
      <c r="I4502" s="1109"/>
      <c r="J4502" s="1109"/>
      <c r="K4502" s="1112"/>
      <c r="L4502" s="1091"/>
      <c r="M4502" s="1091"/>
      <c r="N4502" s="1091"/>
      <c r="O4502" s="1091"/>
      <c r="P4502" s="1096"/>
      <c r="Q4502" s="1096"/>
      <c r="R4502" s="1096"/>
      <c r="S4502" s="1091"/>
    </row>
    <row r="4503" spans="1:19" x14ac:dyDescent="0.3">
      <c r="A4503" s="1090">
        <v>4498</v>
      </c>
      <c r="B4503" s="1091"/>
      <c r="C4503" s="1091"/>
      <c r="D4503" s="1097"/>
      <c r="E4503" s="1093">
        <f t="shared" si="281"/>
        <v>0</v>
      </c>
      <c r="F4503" s="1094">
        <f t="shared" si="282"/>
        <v>0</v>
      </c>
      <c r="G4503" s="1095">
        <f t="shared" si="283"/>
        <v>0</v>
      </c>
      <c r="H4503" s="1090" t="str">
        <f t="shared" ca="1" si="284"/>
        <v/>
      </c>
      <c r="I4503" s="1109"/>
      <c r="J4503" s="1109"/>
      <c r="K4503" s="1112"/>
      <c r="L4503" s="1091"/>
      <c r="M4503" s="1091"/>
      <c r="N4503" s="1091"/>
      <c r="O4503" s="1091"/>
      <c r="P4503" s="1096"/>
      <c r="Q4503" s="1096"/>
      <c r="R4503" s="1096"/>
      <c r="S4503" s="1091"/>
    </row>
    <row r="4504" spans="1:19" x14ac:dyDescent="0.3">
      <c r="A4504" s="1090">
        <v>4499</v>
      </c>
      <c r="B4504" s="1091"/>
      <c r="C4504" s="1091"/>
      <c r="D4504" s="1097"/>
      <c r="E4504" s="1093">
        <f t="shared" si="281"/>
        <v>0</v>
      </c>
      <c r="F4504" s="1094">
        <f t="shared" si="282"/>
        <v>0</v>
      </c>
      <c r="G4504" s="1095">
        <f t="shared" si="283"/>
        <v>0</v>
      </c>
      <c r="H4504" s="1090" t="str">
        <f t="shared" ca="1" si="284"/>
        <v/>
      </c>
      <c r="I4504" s="1109"/>
      <c r="J4504" s="1109"/>
      <c r="K4504" s="1112"/>
      <c r="L4504" s="1091"/>
      <c r="M4504" s="1091"/>
      <c r="N4504" s="1091"/>
      <c r="O4504" s="1091"/>
      <c r="P4504" s="1096"/>
      <c r="Q4504" s="1096"/>
      <c r="R4504" s="1096"/>
      <c r="S4504" s="1091"/>
    </row>
    <row r="4505" spans="1:19" x14ac:dyDescent="0.3">
      <c r="A4505" s="1090">
        <v>4500</v>
      </c>
      <c r="B4505" s="1091"/>
      <c r="C4505" s="1091"/>
      <c r="D4505" s="1097"/>
      <c r="E4505" s="1093">
        <f t="shared" si="281"/>
        <v>0</v>
      </c>
      <c r="F4505" s="1094">
        <f t="shared" si="282"/>
        <v>0</v>
      </c>
      <c r="G4505" s="1095">
        <f t="shared" si="283"/>
        <v>0</v>
      </c>
      <c r="H4505" s="1090" t="str">
        <f t="shared" ca="1" si="284"/>
        <v/>
      </c>
      <c r="I4505" s="1109"/>
      <c r="J4505" s="1109"/>
      <c r="K4505" s="1112"/>
      <c r="L4505" s="1091"/>
      <c r="M4505" s="1091"/>
      <c r="N4505" s="1091"/>
      <c r="O4505" s="1091"/>
      <c r="P4505" s="1096"/>
      <c r="Q4505" s="1096"/>
      <c r="R4505" s="1096"/>
      <c r="S4505" s="1091"/>
    </row>
    <row r="4506" spans="1:19" x14ac:dyDescent="0.3">
      <c r="A4506" s="1090">
        <v>4501</v>
      </c>
      <c r="B4506" s="1091"/>
      <c r="C4506" s="1091"/>
      <c r="D4506" s="1097"/>
      <c r="E4506" s="1093">
        <f t="shared" si="281"/>
        <v>0</v>
      </c>
      <c r="F4506" s="1094">
        <f t="shared" si="282"/>
        <v>0</v>
      </c>
      <c r="G4506" s="1095">
        <f t="shared" si="283"/>
        <v>0</v>
      </c>
      <c r="H4506" s="1090" t="str">
        <f t="shared" ca="1" si="284"/>
        <v/>
      </c>
      <c r="I4506" s="1109"/>
      <c r="J4506" s="1109"/>
      <c r="K4506" s="1112"/>
      <c r="L4506" s="1091"/>
      <c r="M4506" s="1091"/>
      <c r="N4506" s="1091"/>
      <c r="O4506" s="1091"/>
      <c r="P4506" s="1096"/>
      <c r="Q4506" s="1096"/>
      <c r="R4506" s="1096"/>
      <c r="S4506" s="1091"/>
    </row>
    <row r="4507" spans="1:19" x14ac:dyDescent="0.3">
      <c r="A4507" s="1090">
        <v>4502</v>
      </c>
      <c r="B4507" s="1091"/>
      <c r="C4507" s="1091"/>
      <c r="D4507" s="1097"/>
      <c r="E4507" s="1093">
        <f t="shared" si="281"/>
        <v>0</v>
      </c>
      <c r="F4507" s="1094">
        <f t="shared" si="282"/>
        <v>0</v>
      </c>
      <c r="G4507" s="1095">
        <f t="shared" si="283"/>
        <v>0</v>
      </c>
      <c r="H4507" s="1090" t="str">
        <f t="shared" ca="1" si="284"/>
        <v/>
      </c>
      <c r="I4507" s="1109"/>
      <c r="J4507" s="1109"/>
      <c r="K4507" s="1112"/>
      <c r="L4507" s="1091"/>
      <c r="M4507" s="1091"/>
      <c r="N4507" s="1091"/>
      <c r="O4507" s="1091"/>
      <c r="P4507" s="1096"/>
      <c r="Q4507" s="1096"/>
      <c r="R4507" s="1096"/>
      <c r="S4507" s="1091"/>
    </row>
    <row r="4508" spans="1:19" x14ac:dyDescent="0.3">
      <c r="A4508" s="1090">
        <v>4503</v>
      </c>
      <c r="B4508" s="1091"/>
      <c r="C4508" s="1091"/>
      <c r="D4508" s="1097"/>
      <c r="E4508" s="1093">
        <f t="shared" si="281"/>
        <v>0</v>
      </c>
      <c r="F4508" s="1094">
        <f t="shared" si="282"/>
        <v>0</v>
      </c>
      <c r="G4508" s="1095">
        <f t="shared" si="283"/>
        <v>0</v>
      </c>
      <c r="H4508" s="1090" t="str">
        <f t="shared" ca="1" si="284"/>
        <v/>
      </c>
      <c r="I4508" s="1109"/>
      <c r="J4508" s="1109"/>
      <c r="K4508" s="1112"/>
      <c r="L4508" s="1091"/>
      <c r="M4508" s="1091"/>
      <c r="N4508" s="1091"/>
      <c r="O4508" s="1091"/>
      <c r="P4508" s="1096"/>
      <c r="Q4508" s="1096"/>
      <c r="R4508" s="1096"/>
      <c r="S4508" s="1091"/>
    </row>
    <row r="4509" spans="1:19" x14ac:dyDescent="0.3">
      <c r="A4509" s="1090">
        <v>4504</v>
      </c>
      <c r="B4509" s="1091"/>
      <c r="C4509" s="1091"/>
      <c r="D4509" s="1097"/>
      <c r="E4509" s="1093">
        <f t="shared" si="281"/>
        <v>0</v>
      </c>
      <c r="F4509" s="1094">
        <f t="shared" si="282"/>
        <v>0</v>
      </c>
      <c r="G4509" s="1095">
        <f t="shared" si="283"/>
        <v>0</v>
      </c>
      <c r="H4509" s="1090" t="str">
        <f t="shared" ca="1" si="284"/>
        <v/>
      </c>
      <c r="I4509" s="1109"/>
      <c r="J4509" s="1109"/>
      <c r="K4509" s="1112"/>
      <c r="L4509" s="1091"/>
      <c r="M4509" s="1091"/>
      <c r="N4509" s="1091"/>
      <c r="O4509" s="1091"/>
      <c r="P4509" s="1096"/>
      <c r="Q4509" s="1096"/>
      <c r="R4509" s="1096"/>
      <c r="S4509" s="1091"/>
    </row>
    <row r="4510" spans="1:19" x14ac:dyDescent="0.3">
      <c r="A4510" s="1090">
        <v>4505</v>
      </c>
      <c r="B4510" s="1091"/>
      <c r="C4510" s="1091"/>
      <c r="D4510" s="1097"/>
      <c r="E4510" s="1093">
        <f t="shared" si="281"/>
        <v>0</v>
      </c>
      <c r="F4510" s="1094">
        <f t="shared" si="282"/>
        <v>0</v>
      </c>
      <c r="G4510" s="1095">
        <f t="shared" si="283"/>
        <v>0</v>
      </c>
      <c r="H4510" s="1090" t="str">
        <f t="shared" ca="1" si="284"/>
        <v/>
      </c>
      <c r="I4510" s="1109"/>
      <c r="J4510" s="1109"/>
      <c r="K4510" s="1112"/>
      <c r="L4510" s="1091"/>
      <c r="M4510" s="1091"/>
      <c r="N4510" s="1091"/>
      <c r="O4510" s="1091"/>
      <c r="P4510" s="1096"/>
      <c r="Q4510" s="1096"/>
      <c r="R4510" s="1096"/>
      <c r="S4510" s="1091"/>
    </row>
    <row r="4511" spans="1:19" x14ac:dyDescent="0.3">
      <c r="A4511" s="1090">
        <v>4506</v>
      </c>
      <c r="B4511" s="1091"/>
      <c r="C4511" s="1091"/>
      <c r="D4511" s="1097"/>
      <c r="E4511" s="1093">
        <f t="shared" si="281"/>
        <v>0</v>
      </c>
      <c r="F4511" s="1094">
        <f t="shared" si="282"/>
        <v>0</v>
      </c>
      <c r="G4511" s="1095">
        <f t="shared" si="283"/>
        <v>0</v>
      </c>
      <c r="H4511" s="1090" t="str">
        <f t="shared" ca="1" si="284"/>
        <v/>
      </c>
      <c r="I4511" s="1109"/>
      <c r="J4511" s="1109"/>
      <c r="K4511" s="1112"/>
      <c r="L4511" s="1091"/>
      <c r="M4511" s="1091"/>
      <c r="N4511" s="1091"/>
      <c r="O4511" s="1091"/>
      <c r="P4511" s="1096"/>
      <c r="Q4511" s="1096"/>
      <c r="R4511" s="1096"/>
      <c r="S4511" s="1091"/>
    </row>
    <row r="4512" spans="1:19" x14ac:dyDescent="0.3">
      <c r="A4512" s="1090">
        <v>4507</v>
      </c>
      <c r="B4512" s="1091"/>
      <c r="C4512" s="1091"/>
      <c r="D4512" s="1097"/>
      <c r="E4512" s="1093">
        <f t="shared" si="281"/>
        <v>0</v>
      </c>
      <c r="F4512" s="1094">
        <f t="shared" si="282"/>
        <v>0</v>
      </c>
      <c r="G4512" s="1095">
        <f t="shared" si="283"/>
        <v>0</v>
      </c>
      <c r="H4512" s="1090" t="str">
        <f t="shared" ca="1" si="284"/>
        <v/>
      </c>
      <c r="I4512" s="1109"/>
      <c r="J4512" s="1109"/>
      <c r="K4512" s="1112"/>
      <c r="L4512" s="1091"/>
      <c r="M4512" s="1091"/>
      <c r="N4512" s="1091"/>
      <c r="O4512" s="1091"/>
      <c r="P4512" s="1096"/>
      <c r="Q4512" s="1096"/>
      <c r="R4512" s="1096"/>
      <c r="S4512" s="1091"/>
    </row>
    <row r="4513" spans="1:19" x14ac:dyDescent="0.3">
      <c r="A4513" s="1090">
        <v>4508</v>
      </c>
      <c r="B4513" s="1091"/>
      <c r="C4513" s="1091"/>
      <c r="D4513" s="1097"/>
      <c r="E4513" s="1093">
        <f t="shared" si="281"/>
        <v>0</v>
      </c>
      <c r="F4513" s="1094">
        <f t="shared" si="282"/>
        <v>0</v>
      </c>
      <c r="G4513" s="1095">
        <f t="shared" si="283"/>
        <v>0</v>
      </c>
      <c r="H4513" s="1090" t="str">
        <f t="shared" ca="1" si="284"/>
        <v/>
      </c>
      <c r="I4513" s="1109"/>
      <c r="J4513" s="1109"/>
      <c r="K4513" s="1112"/>
      <c r="L4513" s="1091"/>
      <c r="M4513" s="1091"/>
      <c r="N4513" s="1091"/>
      <c r="O4513" s="1091"/>
      <c r="P4513" s="1096"/>
      <c r="Q4513" s="1096"/>
      <c r="R4513" s="1096"/>
      <c r="S4513" s="1091"/>
    </row>
    <row r="4514" spans="1:19" x14ac:dyDescent="0.3">
      <c r="A4514" s="1090">
        <v>4509</v>
      </c>
      <c r="B4514" s="1091"/>
      <c r="C4514" s="1091"/>
      <c r="D4514" s="1097"/>
      <c r="E4514" s="1093">
        <f t="shared" si="281"/>
        <v>0</v>
      </c>
      <c r="F4514" s="1094">
        <f t="shared" si="282"/>
        <v>0</v>
      </c>
      <c r="G4514" s="1095">
        <f t="shared" si="283"/>
        <v>0</v>
      </c>
      <c r="H4514" s="1090" t="str">
        <f t="shared" ca="1" si="284"/>
        <v/>
      </c>
      <c r="I4514" s="1109"/>
      <c r="J4514" s="1109"/>
      <c r="K4514" s="1112"/>
      <c r="L4514" s="1091"/>
      <c r="M4514" s="1091"/>
      <c r="N4514" s="1091"/>
      <c r="O4514" s="1091"/>
      <c r="P4514" s="1096"/>
      <c r="Q4514" s="1096"/>
      <c r="R4514" s="1096"/>
      <c r="S4514" s="1091"/>
    </row>
    <row r="4515" spans="1:19" x14ac:dyDescent="0.3">
      <c r="A4515" s="1090">
        <v>4510</v>
      </c>
      <c r="B4515" s="1091"/>
      <c r="C4515" s="1091"/>
      <c r="D4515" s="1097"/>
      <c r="E4515" s="1093">
        <f t="shared" si="281"/>
        <v>0</v>
      </c>
      <c r="F4515" s="1094">
        <f t="shared" si="282"/>
        <v>0</v>
      </c>
      <c r="G4515" s="1095">
        <f t="shared" si="283"/>
        <v>0</v>
      </c>
      <c r="H4515" s="1090" t="str">
        <f t="shared" ca="1" si="284"/>
        <v/>
      </c>
      <c r="I4515" s="1109"/>
      <c r="J4515" s="1109"/>
      <c r="K4515" s="1112"/>
      <c r="L4515" s="1091"/>
      <c r="M4515" s="1091"/>
      <c r="N4515" s="1091"/>
      <c r="O4515" s="1091"/>
      <c r="P4515" s="1096"/>
      <c r="Q4515" s="1096"/>
      <c r="R4515" s="1096"/>
      <c r="S4515" s="1091"/>
    </row>
    <row r="4516" spans="1:19" x14ac:dyDescent="0.3">
      <c r="A4516" s="1090">
        <v>4511</v>
      </c>
      <c r="B4516" s="1091"/>
      <c r="C4516" s="1091"/>
      <c r="D4516" s="1097"/>
      <c r="E4516" s="1093">
        <f t="shared" si="281"/>
        <v>0</v>
      </c>
      <c r="F4516" s="1094">
        <f t="shared" si="282"/>
        <v>0</v>
      </c>
      <c r="G4516" s="1095">
        <f t="shared" si="283"/>
        <v>0</v>
      </c>
      <c r="H4516" s="1090" t="str">
        <f t="shared" ca="1" si="284"/>
        <v/>
      </c>
      <c r="I4516" s="1109"/>
      <c r="J4516" s="1109"/>
      <c r="K4516" s="1112"/>
      <c r="L4516" s="1091"/>
      <c r="M4516" s="1091"/>
      <c r="N4516" s="1091"/>
      <c r="O4516" s="1091"/>
      <c r="P4516" s="1096"/>
      <c r="Q4516" s="1096"/>
      <c r="R4516" s="1096"/>
      <c r="S4516" s="1091"/>
    </row>
    <row r="4517" spans="1:19" x14ac:dyDescent="0.3">
      <c r="A4517" s="1090">
        <v>4512</v>
      </c>
      <c r="B4517" s="1091"/>
      <c r="C4517" s="1091"/>
      <c r="D4517" s="1097"/>
      <c r="E4517" s="1093">
        <f t="shared" si="281"/>
        <v>0</v>
      </c>
      <c r="F4517" s="1094">
        <f t="shared" si="282"/>
        <v>0</v>
      </c>
      <c r="G4517" s="1095">
        <f t="shared" si="283"/>
        <v>0</v>
      </c>
      <c r="H4517" s="1090" t="str">
        <f t="shared" ca="1" si="284"/>
        <v/>
      </c>
      <c r="I4517" s="1109"/>
      <c r="J4517" s="1109"/>
      <c r="K4517" s="1112"/>
      <c r="L4517" s="1091"/>
      <c r="M4517" s="1091"/>
      <c r="N4517" s="1091"/>
      <c r="O4517" s="1091"/>
      <c r="P4517" s="1096"/>
      <c r="Q4517" s="1096"/>
      <c r="R4517" s="1096"/>
      <c r="S4517" s="1091"/>
    </row>
    <row r="4518" spans="1:19" x14ac:dyDescent="0.3">
      <c r="A4518" s="1090">
        <v>4513</v>
      </c>
      <c r="B4518" s="1091"/>
      <c r="C4518" s="1091"/>
      <c r="D4518" s="1097"/>
      <c r="E4518" s="1093">
        <f t="shared" si="281"/>
        <v>0</v>
      </c>
      <c r="F4518" s="1094">
        <f t="shared" si="282"/>
        <v>0</v>
      </c>
      <c r="G4518" s="1095">
        <f t="shared" si="283"/>
        <v>0</v>
      </c>
      <c r="H4518" s="1090" t="str">
        <f t="shared" ca="1" si="284"/>
        <v/>
      </c>
      <c r="I4518" s="1109"/>
      <c r="J4518" s="1109"/>
      <c r="K4518" s="1112"/>
      <c r="L4518" s="1091"/>
      <c r="M4518" s="1091"/>
      <c r="N4518" s="1091"/>
      <c r="O4518" s="1091"/>
      <c r="P4518" s="1096"/>
      <c r="Q4518" s="1096"/>
      <c r="R4518" s="1096"/>
      <c r="S4518" s="1091"/>
    </row>
    <row r="4519" spans="1:19" x14ac:dyDescent="0.3">
      <c r="A4519" s="1090">
        <v>4514</v>
      </c>
      <c r="B4519" s="1091"/>
      <c r="C4519" s="1091"/>
      <c r="D4519" s="1097"/>
      <c r="E4519" s="1093">
        <f t="shared" si="281"/>
        <v>0</v>
      </c>
      <c r="F4519" s="1094">
        <f t="shared" si="282"/>
        <v>0</v>
      </c>
      <c r="G4519" s="1095">
        <f t="shared" si="283"/>
        <v>0</v>
      </c>
      <c r="H4519" s="1090" t="str">
        <f t="shared" ca="1" si="284"/>
        <v/>
      </c>
      <c r="I4519" s="1109"/>
      <c r="J4519" s="1109"/>
      <c r="K4519" s="1112"/>
      <c r="L4519" s="1091"/>
      <c r="M4519" s="1091"/>
      <c r="N4519" s="1091"/>
      <c r="O4519" s="1091"/>
      <c r="P4519" s="1096"/>
      <c r="Q4519" s="1096"/>
      <c r="R4519" s="1096"/>
      <c r="S4519" s="1091"/>
    </row>
    <row r="4520" spans="1:19" x14ac:dyDescent="0.3">
      <c r="A4520" s="1090">
        <v>4515</v>
      </c>
      <c r="B4520" s="1091"/>
      <c r="C4520" s="1091"/>
      <c r="D4520" s="1097"/>
      <c r="E4520" s="1093">
        <f t="shared" si="281"/>
        <v>0</v>
      </c>
      <c r="F4520" s="1094">
        <f t="shared" si="282"/>
        <v>0</v>
      </c>
      <c r="G4520" s="1095">
        <f t="shared" si="283"/>
        <v>0</v>
      </c>
      <c r="H4520" s="1090" t="str">
        <f t="shared" ca="1" si="284"/>
        <v/>
      </c>
      <c r="I4520" s="1109"/>
      <c r="J4520" s="1109"/>
      <c r="K4520" s="1112"/>
      <c r="L4520" s="1091"/>
      <c r="M4520" s="1091"/>
      <c r="N4520" s="1091"/>
      <c r="O4520" s="1091"/>
      <c r="P4520" s="1096"/>
      <c r="Q4520" s="1096"/>
      <c r="R4520" s="1096"/>
      <c r="S4520" s="1091"/>
    </row>
    <row r="4521" spans="1:19" x14ac:dyDescent="0.3">
      <c r="A4521" s="1090">
        <v>4516</v>
      </c>
      <c r="B4521" s="1091"/>
      <c r="C4521" s="1091"/>
      <c r="D4521" s="1097"/>
      <c r="E4521" s="1093">
        <f t="shared" si="281"/>
        <v>0</v>
      </c>
      <c r="F4521" s="1094">
        <f t="shared" si="282"/>
        <v>0</v>
      </c>
      <c r="G4521" s="1095">
        <f t="shared" si="283"/>
        <v>0</v>
      </c>
      <c r="H4521" s="1090" t="str">
        <f t="shared" ca="1" si="284"/>
        <v/>
      </c>
      <c r="I4521" s="1109"/>
      <c r="J4521" s="1109"/>
      <c r="K4521" s="1112"/>
      <c r="L4521" s="1091"/>
      <c r="M4521" s="1091"/>
      <c r="N4521" s="1091"/>
      <c r="O4521" s="1091"/>
      <c r="P4521" s="1096"/>
      <c r="Q4521" s="1096"/>
      <c r="R4521" s="1096"/>
      <c r="S4521" s="1091"/>
    </row>
    <row r="4522" spans="1:19" x14ac:dyDescent="0.3">
      <c r="A4522" s="1090">
        <v>4517</v>
      </c>
      <c r="B4522" s="1091"/>
      <c r="C4522" s="1091"/>
      <c r="D4522" s="1097"/>
      <c r="E4522" s="1093">
        <f t="shared" si="281"/>
        <v>0</v>
      </c>
      <c r="F4522" s="1094">
        <f t="shared" si="282"/>
        <v>0</v>
      </c>
      <c r="G4522" s="1095">
        <f t="shared" si="283"/>
        <v>0</v>
      </c>
      <c r="H4522" s="1090" t="str">
        <f t="shared" ca="1" si="284"/>
        <v/>
      </c>
      <c r="I4522" s="1109"/>
      <c r="J4522" s="1109"/>
      <c r="K4522" s="1112"/>
      <c r="L4522" s="1091"/>
      <c r="M4522" s="1091"/>
      <c r="N4522" s="1091"/>
      <c r="O4522" s="1091"/>
      <c r="P4522" s="1096"/>
      <c r="Q4522" s="1096"/>
      <c r="R4522" s="1096"/>
      <c r="S4522" s="1091"/>
    </row>
    <row r="4523" spans="1:19" x14ac:dyDescent="0.3">
      <c r="A4523" s="1090">
        <v>4518</v>
      </c>
      <c r="B4523" s="1091"/>
      <c r="C4523" s="1091"/>
      <c r="D4523" s="1097"/>
      <c r="E4523" s="1093">
        <f t="shared" si="281"/>
        <v>0</v>
      </c>
      <c r="F4523" s="1094">
        <f t="shared" si="282"/>
        <v>0</v>
      </c>
      <c r="G4523" s="1095">
        <f t="shared" si="283"/>
        <v>0</v>
      </c>
      <c r="H4523" s="1090" t="str">
        <f t="shared" ca="1" si="284"/>
        <v/>
      </c>
      <c r="I4523" s="1109"/>
      <c r="J4523" s="1109"/>
      <c r="K4523" s="1112"/>
      <c r="L4523" s="1091"/>
      <c r="M4523" s="1091"/>
      <c r="N4523" s="1091"/>
      <c r="O4523" s="1091"/>
      <c r="P4523" s="1096"/>
      <c r="Q4523" s="1096"/>
      <c r="R4523" s="1096"/>
      <c r="S4523" s="1091"/>
    </row>
    <row r="4524" spans="1:19" x14ac:dyDescent="0.3">
      <c r="A4524" s="1090">
        <v>4519</v>
      </c>
      <c r="B4524" s="1091"/>
      <c r="C4524" s="1091"/>
      <c r="D4524" s="1097"/>
      <c r="E4524" s="1093">
        <f t="shared" si="281"/>
        <v>0</v>
      </c>
      <c r="F4524" s="1094">
        <f t="shared" si="282"/>
        <v>0</v>
      </c>
      <c r="G4524" s="1095">
        <f t="shared" si="283"/>
        <v>0</v>
      </c>
      <c r="H4524" s="1090" t="str">
        <f t="shared" ca="1" si="284"/>
        <v/>
      </c>
      <c r="I4524" s="1109"/>
      <c r="J4524" s="1109"/>
      <c r="K4524" s="1112"/>
      <c r="L4524" s="1091"/>
      <c r="M4524" s="1091"/>
      <c r="N4524" s="1091"/>
      <c r="O4524" s="1091"/>
      <c r="P4524" s="1096"/>
      <c r="Q4524" s="1096"/>
      <c r="R4524" s="1096"/>
      <c r="S4524" s="1091"/>
    </row>
    <row r="4525" spans="1:19" x14ac:dyDescent="0.3">
      <c r="A4525" s="1090">
        <v>4520</v>
      </c>
      <c r="B4525" s="1091"/>
      <c r="C4525" s="1091"/>
      <c r="D4525" s="1097"/>
      <c r="E4525" s="1093">
        <f t="shared" si="281"/>
        <v>0</v>
      </c>
      <c r="F4525" s="1094">
        <f t="shared" si="282"/>
        <v>0</v>
      </c>
      <c r="G4525" s="1095">
        <f t="shared" si="283"/>
        <v>0</v>
      </c>
      <c r="H4525" s="1090" t="str">
        <f t="shared" ca="1" si="284"/>
        <v/>
      </c>
      <c r="I4525" s="1109"/>
      <c r="J4525" s="1109"/>
      <c r="K4525" s="1112"/>
      <c r="L4525" s="1091"/>
      <c r="M4525" s="1091"/>
      <c r="N4525" s="1091"/>
      <c r="O4525" s="1091"/>
      <c r="P4525" s="1096"/>
      <c r="Q4525" s="1096"/>
      <c r="R4525" s="1096"/>
      <c r="S4525" s="1091"/>
    </row>
    <row r="4526" spans="1:19" x14ac:dyDescent="0.3">
      <c r="A4526" s="1090">
        <v>4521</v>
      </c>
      <c r="B4526" s="1091"/>
      <c r="C4526" s="1091"/>
      <c r="D4526" s="1097"/>
      <c r="E4526" s="1093">
        <f t="shared" si="281"/>
        <v>0</v>
      </c>
      <c r="F4526" s="1094">
        <f t="shared" si="282"/>
        <v>0</v>
      </c>
      <c r="G4526" s="1095">
        <f t="shared" si="283"/>
        <v>0</v>
      </c>
      <c r="H4526" s="1090" t="str">
        <f t="shared" ca="1" si="284"/>
        <v/>
      </c>
      <c r="I4526" s="1109"/>
      <c r="J4526" s="1109"/>
      <c r="K4526" s="1112"/>
      <c r="L4526" s="1091"/>
      <c r="M4526" s="1091"/>
      <c r="N4526" s="1091"/>
      <c r="O4526" s="1091"/>
      <c r="P4526" s="1096"/>
      <c r="Q4526" s="1096"/>
      <c r="R4526" s="1096"/>
      <c r="S4526" s="1091"/>
    </row>
    <row r="4527" spans="1:19" x14ac:dyDescent="0.3">
      <c r="A4527" s="1090">
        <v>4522</v>
      </c>
      <c r="B4527" s="1091"/>
      <c r="C4527" s="1091"/>
      <c r="D4527" s="1097"/>
      <c r="E4527" s="1093">
        <f t="shared" si="281"/>
        <v>0</v>
      </c>
      <c r="F4527" s="1094">
        <f t="shared" si="282"/>
        <v>0</v>
      </c>
      <c r="G4527" s="1095">
        <f t="shared" si="283"/>
        <v>0</v>
      </c>
      <c r="H4527" s="1090" t="str">
        <f t="shared" ca="1" si="284"/>
        <v/>
      </c>
      <c r="I4527" s="1109"/>
      <c r="J4527" s="1109"/>
      <c r="K4527" s="1112"/>
      <c r="L4527" s="1091"/>
      <c r="M4527" s="1091"/>
      <c r="N4527" s="1091"/>
      <c r="O4527" s="1091"/>
      <c r="P4527" s="1096"/>
      <c r="Q4527" s="1096"/>
      <c r="R4527" s="1096"/>
      <c r="S4527" s="1091"/>
    </row>
    <row r="4528" spans="1:19" x14ac:dyDescent="0.3">
      <c r="A4528" s="1090">
        <v>4523</v>
      </c>
      <c r="B4528" s="1091"/>
      <c r="C4528" s="1091"/>
      <c r="D4528" s="1097"/>
      <c r="E4528" s="1093">
        <f t="shared" si="281"/>
        <v>0</v>
      </c>
      <c r="F4528" s="1094">
        <f t="shared" si="282"/>
        <v>0</v>
      </c>
      <c r="G4528" s="1095">
        <f t="shared" si="283"/>
        <v>0</v>
      </c>
      <c r="H4528" s="1090" t="str">
        <f t="shared" ca="1" si="284"/>
        <v/>
      </c>
      <c r="I4528" s="1109"/>
      <c r="J4528" s="1109"/>
      <c r="K4528" s="1112"/>
      <c r="L4528" s="1091"/>
      <c r="M4528" s="1091"/>
      <c r="N4528" s="1091"/>
      <c r="O4528" s="1091"/>
      <c r="P4528" s="1096"/>
      <c r="Q4528" s="1096"/>
      <c r="R4528" s="1096"/>
      <c r="S4528" s="1091"/>
    </row>
    <row r="4529" spans="1:19" x14ac:dyDescent="0.3">
      <c r="A4529" s="1090">
        <v>4524</v>
      </c>
      <c r="B4529" s="1091"/>
      <c r="C4529" s="1091"/>
      <c r="D4529" s="1097"/>
      <c r="E4529" s="1093">
        <f t="shared" si="281"/>
        <v>0</v>
      </c>
      <c r="F4529" s="1094">
        <f t="shared" si="282"/>
        <v>0</v>
      </c>
      <c r="G4529" s="1095">
        <f t="shared" si="283"/>
        <v>0</v>
      </c>
      <c r="H4529" s="1090" t="str">
        <f t="shared" ca="1" si="284"/>
        <v/>
      </c>
      <c r="I4529" s="1109"/>
      <c r="J4529" s="1109"/>
      <c r="K4529" s="1112"/>
      <c r="L4529" s="1091"/>
      <c r="M4529" s="1091"/>
      <c r="N4529" s="1091"/>
      <c r="O4529" s="1091"/>
      <c r="P4529" s="1096"/>
      <c r="Q4529" s="1096"/>
      <c r="R4529" s="1096"/>
      <c r="S4529" s="1091"/>
    </row>
    <row r="4530" spans="1:19" x14ac:dyDescent="0.3">
      <c r="A4530" s="1090">
        <v>4525</v>
      </c>
      <c r="B4530" s="1091"/>
      <c r="C4530" s="1091"/>
      <c r="D4530" s="1097"/>
      <c r="E4530" s="1093">
        <f t="shared" si="281"/>
        <v>0</v>
      </c>
      <c r="F4530" s="1094">
        <f t="shared" si="282"/>
        <v>0</v>
      </c>
      <c r="G4530" s="1095">
        <f t="shared" si="283"/>
        <v>0</v>
      </c>
      <c r="H4530" s="1090" t="str">
        <f t="shared" ca="1" si="284"/>
        <v/>
      </c>
      <c r="I4530" s="1109"/>
      <c r="J4530" s="1109"/>
      <c r="K4530" s="1112"/>
      <c r="L4530" s="1091"/>
      <c r="M4530" s="1091"/>
      <c r="N4530" s="1091"/>
      <c r="O4530" s="1091"/>
      <c r="P4530" s="1096"/>
      <c r="Q4530" s="1096"/>
      <c r="R4530" s="1096"/>
      <c r="S4530" s="1091"/>
    </row>
    <row r="4531" spans="1:19" x14ac:dyDescent="0.3">
      <c r="A4531" s="1090">
        <v>4526</v>
      </c>
      <c r="B4531" s="1091"/>
      <c r="C4531" s="1091"/>
      <c r="D4531" s="1097"/>
      <c r="E4531" s="1093">
        <f t="shared" si="281"/>
        <v>0</v>
      </c>
      <c r="F4531" s="1094">
        <f t="shared" si="282"/>
        <v>0</v>
      </c>
      <c r="G4531" s="1095">
        <f t="shared" si="283"/>
        <v>0</v>
      </c>
      <c r="H4531" s="1090" t="str">
        <f t="shared" ca="1" si="284"/>
        <v/>
      </c>
      <c r="I4531" s="1109"/>
      <c r="J4531" s="1109"/>
      <c r="K4531" s="1112"/>
      <c r="L4531" s="1091"/>
      <c r="M4531" s="1091"/>
      <c r="N4531" s="1091"/>
      <c r="O4531" s="1091"/>
      <c r="P4531" s="1096"/>
      <c r="Q4531" s="1096"/>
      <c r="R4531" s="1096"/>
      <c r="S4531" s="1091"/>
    </row>
    <row r="4532" spans="1:19" x14ac:dyDescent="0.3">
      <c r="A4532" s="1090">
        <v>4527</v>
      </c>
      <c r="B4532" s="1091"/>
      <c r="C4532" s="1091"/>
      <c r="D4532" s="1097"/>
      <c r="E4532" s="1093">
        <f t="shared" si="281"/>
        <v>0</v>
      </c>
      <c r="F4532" s="1094">
        <f t="shared" si="282"/>
        <v>0</v>
      </c>
      <c r="G4532" s="1095">
        <f t="shared" si="283"/>
        <v>0</v>
      </c>
      <c r="H4532" s="1090" t="str">
        <f t="shared" ca="1" si="284"/>
        <v/>
      </c>
      <c r="I4532" s="1109"/>
      <c r="J4532" s="1109"/>
      <c r="K4532" s="1112"/>
      <c r="L4532" s="1091"/>
      <c r="M4532" s="1091"/>
      <c r="N4532" s="1091"/>
      <c r="O4532" s="1091"/>
      <c r="P4532" s="1096"/>
      <c r="Q4532" s="1096"/>
      <c r="R4532" s="1096"/>
      <c r="S4532" s="1091"/>
    </row>
    <row r="4533" spans="1:19" x14ac:dyDescent="0.3">
      <c r="A4533" s="1090">
        <v>4528</v>
      </c>
      <c r="B4533" s="1091"/>
      <c r="C4533" s="1091"/>
      <c r="D4533" s="1097"/>
      <c r="E4533" s="1093">
        <f t="shared" si="281"/>
        <v>0</v>
      </c>
      <c r="F4533" s="1094">
        <f t="shared" si="282"/>
        <v>0</v>
      </c>
      <c r="G4533" s="1095">
        <f t="shared" si="283"/>
        <v>0</v>
      </c>
      <c r="H4533" s="1090" t="str">
        <f t="shared" ca="1" si="284"/>
        <v/>
      </c>
      <c r="I4533" s="1109"/>
      <c r="J4533" s="1109"/>
      <c r="K4533" s="1112"/>
      <c r="L4533" s="1091"/>
      <c r="M4533" s="1091"/>
      <c r="N4533" s="1091"/>
      <c r="O4533" s="1091"/>
      <c r="P4533" s="1096"/>
      <c r="Q4533" s="1096"/>
      <c r="R4533" s="1096"/>
      <c r="S4533" s="1091"/>
    </row>
    <row r="4534" spans="1:19" x14ac:dyDescent="0.3">
      <c r="A4534" s="1090">
        <v>4529</v>
      </c>
      <c r="B4534" s="1091"/>
      <c r="C4534" s="1091"/>
      <c r="D4534" s="1097"/>
      <c r="E4534" s="1093">
        <f t="shared" si="281"/>
        <v>0</v>
      </c>
      <c r="F4534" s="1094">
        <f t="shared" si="282"/>
        <v>0</v>
      </c>
      <c r="G4534" s="1095">
        <f t="shared" si="283"/>
        <v>0</v>
      </c>
      <c r="H4534" s="1090" t="str">
        <f t="shared" ca="1" si="284"/>
        <v/>
      </c>
      <c r="I4534" s="1109"/>
      <c r="J4534" s="1109"/>
      <c r="K4534" s="1112"/>
      <c r="L4534" s="1091"/>
      <c r="M4534" s="1091"/>
      <c r="N4534" s="1091"/>
      <c r="O4534" s="1091"/>
      <c r="P4534" s="1096"/>
      <c r="Q4534" s="1096"/>
      <c r="R4534" s="1096"/>
      <c r="S4534" s="1091"/>
    </row>
    <row r="4535" spans="1:19" x14ac:dyDescent="0.3">
      <c r="A4535" s="1090">
        <v>4530</v>
      </c>
      <c r="B4535" s="1091"/>
      <c r="C4535" s="1091"/>
      <c r="D4535" s="1097"/>
      <c r="E4535" s="1093">
        <f t="shared" si="281"/>
        <v>0</v>
      </c>
      <c r="F4535" s="1094">
        <f t="shared" si="282"/>
        <v>0</v>
      </c>
      <c r="G4535" s="1095">
        <f t="shared" si="283"/>
        <v>0</v>
      </c>
      <c r="H4535" s="1090" t="str">
        <f t="shared" ca="1" si="284"/>
        <v/>
      </c>
      <c r="I4535" s="1109"/>
      <c r="J4535" s="1109"/>
      <c r="K4535" s="1112"/>
      <c r="L4535" s="1091"/>
      <c r="M4535" s="1091"/>
      <c r="N4535" s="1091"/>
      <c r="O4535" s="1091"/>
      <c r="P4535" s="1096"/>
      <c r="Q4535" s="1096"/>
      <c r="R4535" s="1096"/>
      <c r="S4535" s="1091"/>
    </row>
    <row r="4536" spans="1:19" x14ac:dyDescent="0.3">
      <c r="A4536" s="1090">
        <v>4531</v>
      </c>
      <c r="B4536" s="1091"/>
      <c r="C4536" s="1091"/>
      <c r="D4536" s="1097"/>
      <c r="E4536" s="1093">
        <f t="shared" si="281"/>
        <v>0</v>
      </c>
      <c r="F4536" s="1094">
        <f t="shared" si="282"/>
        <v>0</v>
      </c>
      <c r="G4536" s="1095">
        <f t="shared" si="283"/>
        <v>0</v>
      </c>
      <c r="H4536" s="1090" t="str">
        <f t="shared" ca="1" si="284"/>
        <v/>
      </c>
      <c r="I4536" s="1109"/>
      <c r="J4536" s="1109"/>
      <c r="K4536" s="1112"/>
      <c r="L4536" s="1091"/>
      <c r="M4536" s="1091"/>
      <c r="N4536" s="1091"/>
      <c r="O4536" s="1091"/>
      <c r="P4536" s="1096"/>
      <c r="Q4536" s="1096"/>
      <c r="R4536" s="1096"/>
      <c r="S4536" s="1091"/>
    </row>
    <row r="4537" spans="1:19" x14ac:dyDescent="0.3">
      <c r="A4537" s="1090">
        <v>4532</v>
      </c>
      <c r="B4537" s="1091"/>
      <c r="C4537" s="1091"/>
      <c r="D4537" s="1097"/>
      <c r="E4537" s="1093">
        <f t="shared" si="281"/>
        <v>0</v>
      </c>
      <c r="F4537" s="1094">
        <f t="shared" si="282"/>
        <v>0</v>
      </c>
      <c r="G4537" s="1095">
        <f t="shared" si="283"/>
        <v>0</v>
      </c>
      <c r="H4537" s="1090" t="str">
        <f t="shared" ca="1" si="284"/>
        <v/>
      </c>
      <c r="I4537" s="1109"/>
      <c r="J4537" s="1109"/>
      <c r="K4537" s="1112"/>
      <c r="L4537" s="1091"/>
      <c r="M4537" s="1091"/>
      <c r="N4537" s="1091"/>
      <c r="O4537" s="1091"/>
      <c r="P4537" s="1096"/>
      <c r="Q4537" s="1096"/>
      <c r="R4537" s="1096"/>
      <c r="S4537" s="1091"/>
    </row>
    <row r="4538" spans="1:19" x14ac:dyDescent="0.3">
      <c r="A4538" s="1090">
        <v>4533</v>
      </c>
      <c r="B4538" s="1091"/>
      <c r="C4538" s="1091"/>
      <c r="D4538" s="1097"/>
      <c r="E4538" s="1093">
        <f t="shared" si="281"/>
        <v>0</v>
      </c>
      <c r="F4538" s="1094">
        <f t="shared" si="282"/>
        <v>0</v>
      </c>
      <c r="G4538" s="1095">
        <f t="shared" si="283"/>
        <v>0</v>
      </c>
      <c r="H4538" s="1090" t="str">
        <f t="shared" ca="1" si="284"/>
        <v/>
      </c>
      <c r="I4538" s="1109"/>
      <c r="J4538" s="1109"/>
      <c r="K4538" s="1112"/>
      <c r="L4538" s="1091"/>
      <c r="M4538" s="1091"/>
      <c r="N4538" s="1091"/>
      <c r="O4538" s="1091"/>
      <c r="P4538" s="1096"/>
      <c r="Q4538" s="1096"/>
      <c r="R4538" s="1096"/>
      <c r="S4538" s="1091"/>
    </row>
    <row r="4539" spans="1:19" x14ac:dyDescent="0.3">
      <c r="A4539" s="1090">
        <v>4534</v>
      </c>
      <c r="B4539" s="1091"/>
      <c r="C4539" s="1091"/>
      <c r="D4539" s="1097"/>
      <c r="E4539" s="1093">
        <f t="shared" si="281"/>
        <v>0</v>
      </c>
      <c r="F4539" s="1094">
        <f t="shared" si="282"/>
        <v>0</v>
      </c>
      <c r="G4539" s="1095">
        <f t="shared" si="283"/>
        <v>0</v>
      </c>
      <c r="H4539" s="1090" t="str">
        <f t="shared" ca="1" si="284"/>
        <v/>
      </c>
      <c r="I4539" s="1109"/>
      <c r="J4539" s="1109"/>
      <c r="K4539" s="1112"/>
      <c r="L4539" s="1091"/>
      <c r="M4539" s="1091"/>
      <c r="N4539" s="1091"/>
      <c r="O4539" s="1091"/>
      <c r="P4539" s="1096"/>
      <c r="Q4539" s="1096"/>
      <c r="R4539" s="1096"/>
      <c r="S4539" s="1091"/>
    </row>
    <row r="4540" spans="1:19" x14ac:dyDescent="0.3">
      <c r="A4540" s="1090">
        <v>4535</v>
      </c>
      <c r="B4540" s="1091"/>
      <c r="C4540" s="1091"/>
      <c r="D4540" s="1097"/>
      <c r="E4540" s="1093">
        <f t="shared" si="281"/>
        <v>0</v>
      </c>
      <c r="F4540" s="1094">
        <f t="shared" si="282"/>
        <v>0</v>
      </c>
      <c r="G4540" s="1095">
        <f t="shared" si="283"/>
        <v>0</v>
      </c>
      <c r="H4540" s="1090" t="str">
        <f t="shared" ca="1" si="284"/>
        <v/>
      </c>
      <c r="I4540" s="1109"/>
      <c r="J4540" s="1109"/>
      <c r="K4540" s="1112"/>
      <c r="L4540" s="1091"/>
      <c r="M4540" s="1091"/>
      <c r="N4540" s="1091"/>
      <c r="O4540" s="1091"/>
      <c r="P4540" s="1096"/>
      <c r="Q4540" s="1096"/>
      <c r="R4540" s="1096"/>
      <c r="S4540" s="1091"/>
    </row>
    <row r="4541" spans="1:19" x14ac:dyDescent="0.3">
      <c r="A4541" s="1090">
        <v>4536</v>
      </c>
      <c r="B4541" s="1091"/>
      <c r="C4541" s="1091"/>
      <c r="D4541" s="1097"/>
      <c r="E4541" s="1093">
        <f t="shared" si="281"/>
        <v>0</v>
      </c>
      <c r="F4541" s="1094">
        <f t="shared" si="282"/>
        <v>0</v>
      </c>
      <c r="G4541" s="1095">
        <f t="shared" si="283"/>
        <v>0</v>
      </c>
      <c r="H4541" s="1090" t="str">
        <f t="shared" ca="1" si="284"/>
        <v/>
      </c>
      <c r="I4541" s="1109"/>
      <c r="J4541" s="1109"/>
      <c r="K4541" s="1112"/>
      <c r="L4541" s="1091"/>
      <c r="M4541" s="1091"/>
      <c r="N4541" s="1091"/>
      <c r="O4541" s="1091"/>
      <c r="P4541" s="1096"/>
      <c r="Q4541" s="1096"/>
      <c r="R4541" s="1096"/>
      <c r="S4541" s="1091"/>
    </row>
    <row r="4542" spans="1:19" x14ac:dyDescent="0.3">
      <c r="A4542" s="1090">
        <v>4537</v>
      </c>
      <c r="B4542" s="1091"/>
      <c r="C4542" s="1091"/>
      <c r="D4542" s="1097"/>
      <c r="E4542" s="1093">
        <f t="shared" si="281"/>
        <v>0</v>
      </c>
      <c r="F4542" s="1094">
        <f t="shared" si="282"/>
        <v>0</v>
      </c>
      <c r="G4542" s="1095">
        <f t="shared" si="283"/>
        <v>0</v>
      </c>
      <c r="H4542" s="1090" t="str">
        <f t="shared" ca="1" si="284"/>
        <v/>
      </c>
      <c r="I4542" s="1109"/>
      <c r="J4542" s="1109"/>
      <c r="K4542" s="1112"/>
      <c r="L4542" s="1091"/>
      <c r="M4542" s="1091"/>
      <c r="N4542" s="1091"/>
      <c r="O4542" s="1091"/>
      <c r="P4542" s="1096"/>
      <c r="Q4542" s="1096"/>
      <c r="R4542" s="1096"/>
      <c r="S4542" s="1091"/>
    </row>
    <row r="4543" spans="1:19" x14ac:dyDescent="0.3">
      <c r="A4543" s="1090">
        <v>4538</v>
      </c>
      <c r="B4543" s="1091"/>
      <c r="C4543" s="1091"/>
      <c r="D4543" s="1097"/>
      <c r="E4543" s="1093">
        <f t="shared" si="281"/>
        <v>0</v>
      </c>
      <c r="F4543" s="1094">
        <f t="shared" si="282"/>
        <v>0</v>
      </c>
      <c r="G4543" s="1095">
        <f t="shared" si="283"/>
        <v>0</v>
      </c>
      <c r="H4543" s="1090" t="str">
        <f t="shared" ca="1" si="284"/>
        <v/>
      </c>
      <c r="I4543" s="1109"/>
      <c r="J4543" s="1109"/>
      <c r="K4543" s="1112"/>
      <c r="L4543" s="1091"/>
      <c r="M4543" s="1091"/>
      <c r="N4543" s="1091"/>
      <c r="O4543" s="1091"/>
      <c r="P4543" s="1096"/>
      <c r="Q4543" s="1096"/>
      <c r="R4543" s="1096"/>
      <c r="S4543" s="1091"/>
    </row>
    <row r="4544" spans="1:19" x14ac:dyDescent="0.3">
      <c r="A4544" s="1090">
        <v>4539</v>
      </c>
      <c r="B4544" s="1091"/>
      <c r="C4544" s="1091"/>
      <c r="D4544" s="1097"/>
      <c r="E4544" s="1093">
        <f t="shared" si="281"/>
        <v>0</v>
      </c>
      <c r="F4544" s="1094">
        <f t="shared" si="282"/>
        <v>0</v>
      </c>
      <c r="G4544" s="1095">
        <f t="shared" si="283"/>
        <v>0</v>
      </c>
      <c r="H4544" s="1090" t="str">
        <f t="shared" ca="1" si="284"/>
        <v/>
      </c>
      <c r="I4544" s="1109"/>
      <c r="J4544" s="1109"/>
      <c r="K4544" s="1112"/>
      <c r="L4544" s="1091"/>
      <c r="M4544" s="1091"/>
      <c r="N4544" s="1091"/>
      <c r="O4544" s="1091"/>
      <c r="P4544" s="1096"/>
      <c r="Q4544" s="1096"/>
      <c r="R4544" s="1096"/>
      <c r="S4544" s="1091"/>
    </row>
    <row r="4545" spans="1:19" x14ac:dyDescent="0.3">
      <c r="A4545" s="1090">
        <v>4540</v>
      </c>
      <c r="B4545" s="1091"/>
      <c r="C4545" s="1091"/>
      <c r="D4545" s="1097"/>
      <c r="E4545" s="1093">
        <f t="shared" si="281"/>
        <v>0</v>
      </c>
      <c r="F4545" s="1094">
        <f t="shared" si="282"/>
        <v>0</v>
      </c>
      <c r="G4545" s="1095">
        <f t="shared" si="283"/>
        <v>0</v>
      </c>
      <c r="H4545" s="1090" t="str">
        <f t="shared" ca="1" si="284"/>
        <v/>
      </c>
      <c r="I4545" s="1109"/>
      <c r="J4545" s="1109"/>
      <c r="K4545" s="1112"/>
      <c r="L4545" s="1091"/>
      <c r="M4545" s="1091"/>
      <c r="N4545" s="1091"/>
      <c r="O4545" s="1091"/>
      <c r="P4545" s="1096"/>
      <c r="Q4545" s="1096"/>
      <c r="R4545" s="1096"/>
      <c r="S4545" s="1091"/>
    </row>
    <row r="4546" spans="1:19" x14ac:dyDescent="0.3">
      <c r="A4546" s="1090">
        <v>4541</v>
      </c>
      <c r="B4546" s="1091"/>
      <c r="C4546" s="1091"/>
      <c r="D4546" s="1097"/>
      <c r="E4546" s="1093">
        <f t="shared" si="281"/>
        <v>0</v>
      </c>
      <c r="F4546" s="1094">
        <f t="shared" si="282"/>
        <v>0</v>
      </c>
      <c r="G4546" s="1095">
        <f t="shared" si="283"/>
        <v>0</v>
      </c>
      <c r="H4546" s="1090" t="str">
        <f t="shared" ca="1" si="284"/>
        <v/>
      </c>
      <c r="I4546" s="1109"/>
      <c r="J4546" s="1109"/>
      <c r="K4546" s="1112"/>
      <c r="L4546" s="1091"/>
      <c r="M4546" s="1091"/>
      <c r="N4546" s="1091"/>
      <c r="O4546" s="1091"/>
      <c r="P4546" s="1096"/>
      <c r="Q4546" s="1096"/>
      <c r="R4546" s="1096"/>
      <c r="S4546" s="1091"/>
    </row>
    <row r="4547" spans="1:19" x14ac:dyDescent="0.3">
      <c r="A4547" s="1090">
        <v>4542</v>
      </c>
      <c r="B4547" s="1091"/>
      <c r="C4547" s="1091"/>
      <c r="D4547" s="1097"/>
      <c r="E4547" s="1093">
        <f t="shared" si="281"/>
        <v>0</v>
      </c>
      <c r="F4547" s="1094">
        <f t="shared" si="282"/>
        <v>0</v>
      </c>
      <c r="G4547" s="1095">
        <f t="shared" si="283"/>
        <v>0</v>
      </c>
      <c r="H4547" s="1090" t="str">
        <f t="shared" ca="1" si="284"/>
        <v/>
      </c>
      <c r="I4547" s="1109"/>
      <c r="J4547" s="1109"/>
      <c r="K4547" s="1112"/>
      <c r="L4547" s="1091"/>
      <c r="M4547" s="1091"/>
      <c r="N4547" s="1091"/>
      <c r="O4547" s="1091"/>
      <c r="P4547" s="1096"/>
      <c r="Q4547" s="1096"/>
      <c r="R4547" s="1096"/>
      <c r="S4547" s="1091"/>
    </row>
    <row r="4548" spans="1:19" x14ac:dyDescent="0.3">
      <c r="A4548" s="1090">
        <v>4543</v>
      </c>
      <c r="B4548" s="1091"/>
      <c r="C4548" s="1091"/>
      <c r="D4548" s="1097"/>
      <c r="E4548" s="1093">
        <f t="shared" si="281"/>
        <v>0</v>
      </c>
      <c r="F4548" s="1094">
        <f t="shared" si="282"/>
        <v>0</v>
      </c>
      <c r="G4548" s="1095">
        <f t="shared" si="283"/>
        <v>0</v>
      </c>
      <c r="H4548" s="1090" t="str">
        <f t="shared" ca="1" si="284"/>
        <v/>
      </c>
      <c r="I4548" s="1109"/>
      <c r="J4548" s="1109"/>
      <c r="K4548" s="1112"/>
      <c r="L4548" s="1091"/>
      <c r="M4548" s="1091"/>
      <c r="N4548" s="1091"/>
      <c r="O4548" s="1091"/>
      <c r="P4548" s="1096"/>
      <c r="Q4548" s="1096"/>
      <c r="R4548" s="1096"/>
      <c r="S4548" s="1091"/>
    </row>
    <row r="4549" spans="1:19" x14ac:dyDescent="0.3">
      <c r="A4549" s="1090">
        <v>4544</v>
      </c>
      <c r="B4549" s="1091"/>
      <c r="C4549" s="1091"/>
      <c r="D4549" s="1097"/>
      <c r="E4549" s="1093">
        <f t="shared" si="281"/>
        <v>0</v>
      </c>
      <c r="F4549" s="1094">
        <f t="shared" si="282"/>
        <v>0</v>
      </c>
      <c r="G4549" s="1095">
        <f t="shared" si="283"/>
        <v>0</v>
      </c>
      <c r="H4549" s="1090" t="str">
        <f t="shared" ca="1" si="284"/>
        <v/>
      </c>
      <c r="I4549" s="1109"/>
      <c r="J4549" s="1109"/>
      <c r="K4549" s="1112"/>
      <c r="L4549" s="1091"/>
      <c r="M4549" s="1091"/>
      <c r="N4549" s="1091"/>
      <c r="O4549" s="1091"/>
      <c r="P4549" s="1096"/>
      <c r="Q4549" s="1096"/>
      <c r="R4549" s="1096"/>
      <c r="S4549" s="1091"/>
    </row>
    <row r="4550" spans="1:19" x14ac:dyDescent="0.3">
      <c r="A4550" s="1090">
        <v>4545</v>
      </c>
      <c r="B4550" s="1091"/>
      <c r="C4550" s="1091"/>
      <c r="D4550" s="1097"/>
      <c r="E4550" s="1093">
        <f t="shared" si="281"/>
        <v>0</v>
      </c>
      <c r="F4550" s="1094">
        <f t="shared" si="282"/>
        <v>0</v>
      </c>
      <c r="G4550" s="1095">
        <f t="shared" si="283"/>
        <v>0</v>
      </c>
      <c r="H4550" s="1090" t="str">
        <f t="shared" ca="1" si="284"/>
        <v/>
      </c>
      <c r="I4550" s="1109"/>
      <c r="J4550" s="1109"/>
      <c r="K4550" s="1112"/>
      <c r="L4550" s="1091"/>
      <c r="M4550" s="1091"/>
      <c r="N4550" s="1091"/>
      <c r="O4550" s="1091"/>
      <c r="P4550" s="1096"/>
      <c r="Q4550" s="1096"/>
      <c r="R4550" s="1096"/>
      <c r="S4550" s="1091"/>
    </row>
    <row r="4551" spans="1:19" x14ac:dyDescent="0.3">
      <c r="A4551" s="1090">
        <v>4546</v>
      </c>
      <c r="B4551" s="1091"/>
      <c r="C4551" s="1091"/>
      <c r="D4551" s="1097"/>
      <c r="E4551" s="1093">
        <f t="shared" ref="E4551:E4614" si="285">D4551</f>
        <v>0</v>
      </c>
      <c r="F4551" s="1094">
        <f t="shared" ref="F4551:F4614" si="286">D4551</f>
        <v>0</v>
      </c>
      <c r="G4551" s="1095">
        <f t="shared" ref="G4551:G4614" si="287">D4551</f>
        <v>0</v>
      </c>
      <c r="H4551" s="1090" t="str">
        <f t="shared" ref="H4551:H4614" ca="1" si="288">IF(ISBLANK(D4551),"",DATEDIF(G4551,TODAY(),"y"))</f>
        <v/>
      </c>
      <c r="I4551" s="1109"/>
      <c r="J4551" s="1109"/>
      <c r="K4551" s="1112"/>
      <c r="L4551" s="1091"/>
      <c r="M4551" s="1091"/>
      <c r="N4551" s="1091"/>
      <c r="O4551" s="1091"/>
      <c r="P4551" s="1096"/>
      <c r="Q4551" s="1096"/>
      <c r="R4551" s="1096"/>
      <c r="S4551" s="1091"/>
    </row>
    <row r="4552" spans="1:19" x14ac:dyDescent="0.3">
      <c r="A4552" s="1090">
        <v>4547</v>
      </c>
      <c r="B4552" s="1091"/>
      <c r="C4552" s="1091"/>
      <c r="D4552" s="1097"/>
      <c r="E4552" s="1093">
        <f t="shared" si="285"/>
        <v>0</v>
      </c>
      <c r="F4552" s="1094">
        <f t="shared" si="286"/>
        <v>0</v>
      </c>
      <c r="G4552" s="1095">
        <f t="shared" si="287"/>
        <v>0</v>
      </c>
      <c r="H4552" s="1090" t="str">
        <f t="shared" ca="1" si="288"/>
        <v/>
      </c>
      <c r="I4552" s="1109"/>
      <c r="J4552" s="1109"/>
      <c r="K4552" s="1112"/>
      <c r="L4552" s="1091"/>
      <c r="M4552" s="1091"/>
      <c r="N4552" s="1091"/>
      <c r="O4552" s="1091"/>
      <c r="P4552" s="1096"/>
      <c r="Q4552" s="1096"/>
      <c r="R4552" s="1096"/>
      <c r="S4552" s="1091"/>
    </row>
    <row r="4553" spans="1:19" x14ac:dyDescent="0.3">
      <c r="A4553" s="1090">
        <v>4548</v>
      </c>
      <c r="B4553" s="1091"/>
      <c r="C4553" s="1091"/>
      <c r="D4553" s="1097"/>
      <c r="E4553" s="1093">
        <f t="shared" si="285"/>
        <v>0</v>
      </c>
      <c r="F4553" s="1094">
        <f t="shared" si="286"/>
        <v>0</v>
      </c>
      <c r="G4553" s="1095">
        <f t="shared" si="287"/>
        <v>0</v>
      </c>
      <c r="H4553" s="1090" t="str">
        <f t="shared" ca="1" si="288"/>
        <v/>
      </c>
      <c r="I4553" s="1109"/>
      <c r="J4553" s="1109"/>
      <c r="K4553" s="1112"/>
      <c r="L4553" s="1091"/>
      <c r="M4553" s="1091"/>
      <c r="N4553" s="1091"/>
      <c r="O4553" s="1091"/>
      <c r="P4553" s="1096"/>
      <c r="Q4553" s="1096"/>
      <c r="R4553" s="1096"/>
      <c r="S4553" s="1091"/>
    </row>
    <row r="4554" spans="1:19" x14ac:dyDescent="0.3">
      <c r="A4554" s="1090">
        <v>4549</v>
      </c>
      <c r="B4554" s="1091"/>
      <c r="C4554" s="1091"/>
      <c r="D4554" s="1097"/>
      <c r="E4554" s="1093">
        <f t="shared" si="285"/>
        <v>0</v>
      </c>
      <c r="F4554" s="1094">
        <f t="shared" si="286"/>
        <v>0</v>
      </c>
      <c r="G4554" s="1095">
        <f t="shared" si="287"/>
        <v>0</v>
      </c>
      <c r="H4554" s="1090" t="str">
        <f t="shared" ca="1" si="288"/>
        <v/>
      </c>
      <c r="I4554" s="1109"/>
      <c r="J4554" s="1109"/>
      <c r="K4554" s="1112"/>
      <c r="L4554" s="1091"/>
      <c r="M4554" s="1091"/>
      <c r="N4554" s="1091"/>
      <c r="O4554" s="1091"/>
      <c r="P4554" s="1096"/>
      <c r="Q4554" s="1096"/>
      <c r="R4554" s="1096"/>
      <c r="S4554" s="1091"/>
    </row>
    <row r="4555" spans="1:19" x14ac:dyDescent="0.3">
      <c r="A4555" s="1090">
        <v>4550</v>
      </c>
      <c r="B4555" s="1091"/>
      <c r="C4555" s="1091"/>
      <c r="D4555" s="1097"/>
      <c r="E4555" s="1093">
        <f t="shared" si="285"/>
        <v>0</v>
      </c>
      <c r="F4555" s="1094">
        <f t="shared" si="286"/>
        <v>0</v>
      </c>
      <c r="G4555" s="1095">
        <f t="shared" si="287"/>
        <v>0</v>
      </c>
      <c r="H4555" s="1090" t="str">
        <f t="shared" ca="1" si="288"/>
        <v/>
      </c>
      <c r="I4555" s="1109"/>
      <c r="J4555" s="1109"/>
      <c r="K4555" s="1112"/>
      <c r="L4555" s="1091"/>
      <c r="M4555" s="1091"/>
      <c r="N4555" s="1091"/>
      <c r="O4555" s="1091"/>
      <c r="P4555" s="1096"/>
      <c r="Q4555" s="1096"/>
      <c r="R4555" s="1096"/>
      <c r="S4555" s="1091"/>
    </row>
    <row r="4556" spans="1:19" x14ac:dyDescent="0.3">
      <c r="A4556" s="1090">
        <v>4551</v>
      </c>
      <c r="B4556" s="1091"/>
      <c r="C4556" s="1091"/>
      <c r="D4556" s="1097"/>
      <c r="E4556" s="1093">
        <f t="shared" si="285"/>
        <v>0</v>
      </c>
      <c r="F4556" s="1094">
        <f t="shared" si="286"/>
        <v>0</v>
      </c>
      <c r="G4556" s="1095">
        <f t="shared" si="287"/>
        <v>0</v>
      </c>
      <c r="H4556" s="1090" t="str">
        <f t="shared" ca="1" si="288"/>
        <v/>
      </c>
      <c r="I4556" s="1109"/>
      <c r="J4556" s="1109"/>
      <c r="K4556" s="1112"/>
      <c r="L4556" s="1091"/>
      <c r="M4556" s="1091"/>
      <c r="N4556" s="1091"/>
      <c r="O4556" s="1091"/>
      <c r="P4556" s="1096"/>
      <c r="Q4556" s="1096"/>
      <c r="R4556" s="1096"/>
      <c r="S4556" s="1091"/>
    </row>
    <row r="4557" spans="1:19" x14ac:dyDescent="0.3">
      <c r="A4557" s="1090">
        <v>4552</v>
      </c>
      <c r="B4557" s="1091"/>
      <c r="C4557" s="1091"/>
      <c r="D4557" s="1097"/>
      <c r="E4557" s="1093">
        <f t="shared" si="285"/>
        <v>0</v>
      </c>
      <c r="F4557" s="1094">
        <f t="shared" si="286"/>
        <v>0</v>
      </c>
      <c r="G4557" s="1095">
        <f t="shared" si="287"/>
        <v>0</v>
      </c>
      <c r="H4557" s="1090" t="str">
        <f t="shared" ca="1" si="288"/>
        <v/>
      </c>
      <c r="I4557" s="1109"/>
      <c r="J4557" s="1109"/>
      <c r="K4557" s="1112"/>
      <c r="L4557" s="1091"/>
      <c r="M4557" s="1091"/>
      <c r="N4557" s="1091"/>
      <c r="O4557" s="1091"/>
      <c r="P4557" s="1096"/>
      <c r="Q4557" s="1096"/>
      <c r="R4557" s="1096"/>
      <c r="S4557" s="1091"/>
    </row>
    <row r="4558" spans="1:19" x14ac:dyDescent="0.3">
      <c r="A4558" s="1090">
        <v>4553</v>
      </c>
      <c r="B4558" s="1091"/>
      <c r="C4558" s="1091"/>
      <c r="D4558" s="1097"/>
      <c r="E4558" s="1093">
        <f t="shared" si="285"/>
        <v>0</v>
      </c>
      <c r="F4558" s="1094">
        <f t="shared" si="286"/>
        <v>0</v>
      </c>
      <c r="G4558" s="1095">
        <f t="shared" si="287"/>
        <v>0</v>
      </c>
      <c r="H4558" s="1090" t="str">
        <f t="shared" ca="1" si="288"/>
        <v/>
      </c>
      <c r="I4558" s="1109"/>
      <c r="J4558" s="1109"/>
      <c r="K4558" s="1112"/>
      <c r="L4558" s="1091"/>
      <c r="M4558" s="1091"/>
      <c r="N4558" s="1091"/>
      <c r="O4558" s="1091"/>
      <c r="P4558" s="1096"/>
      <c r="Q4558" s="1096"/>
      <c r="R4558" s="1096"/>
      <c r="S4558" s="1091"/>
    </row>
    <row r="4559" spans="1:19" x14ac:dyDescent="0.3">
      <c r="A4559" s="1090">
        <v>4554</v>
      </c>
      <c r="B4559" s="1091"/>
      <c r="C4559" s="1091"/>
      <c r="D4559" s="1097"/>
      <c r="E4559" s="1093">
        <f t="shared" si="285"/>
        <v>0</v>
      </c>
      <c r="F4559" s="1094">
        <f t="shared" si="286"/>
        <v>0</v>
      </c>
      <c r="G4559" s="1095">
        <f t="shared" si="287"/>
        <v>0</v>
      </c>
      <c r="H4559" s="1090" t="str">
        <f t="shared" ca="1" si="288"/>
        <v/>
      </c>
      <c r="I4559" s="1109"/>
      <c r="J4559" s="1109"/>
      <c r="K4559" s="1112"/>
      <c r="L4559" s="1091"/>
      <c r="M4559" s="1091"/>
      <c r="N4559" s="1091"/>
      <c r="O4559" s="1091"/>
      <c r="P4559" s="1096"/>
      <c r="Q4559" s="1096"/>
      <c r="R4559" s="1096"/>
      <c r="S4559" s="1091"/>
    </row>
    <row r="4560" spans="1:19" x14ac:dyDescent="0.3">
      <c r="A4560" s="1090">
        <v>4555</v>
      </c>
      <c r="B4560" s="1091"/>
      <c r="C4560" s="1091"/>
      <c r="D4560" s="1097"/>
      <c r="E4560" s="1093">
        <f t="shared" si="285"/>
        <v>0</v>
      </c>
      <c r="F4560" s="1094">
        <f t="shared" si="286"/>
        <v>0</v>
      </c>
      <c r="G4560" s="1095">
        <f t="shared" si="287"/>
        <v>0</v>
      </c>
      <c r="H4560" s="1090" t="str">
        <f t="shared" ca="1" si="288"/>
        <v/>
      </c>
      <c r="I4560" s="1109"/>
      <c r="J4560" s="1109"/>
      <c r="K4560" s="1112"/>
      <c r="L4560" s="1091"/>
      <c r="M4560" s="1091"/>
      <c r="N4560" s="1091"/>
      <c r="O4560" s="1091"/>
      <c r="P4560" s="1096"/>
      <c r="Q4560" s="1096"/>
      <c r="R4560" s="1096"/>
      <c r="S4560" s="1091"/>
    </row>
    <row r="4561" spans="1:19" x14ac:dyDescent="0.3">
      <c r="A4561" s="1090">
        <v>4556</v>
      </c>
      <c r="B4561" s="1091"/>
      <c r="C4561" s="1091"/>
      <c r="D4561" s="1097"/>
      <c r="E4561" s="1093">
        <f t="shared" si="285"/>
        <v>0</v>
      </c>
      <c r="F4561" s="1094">
        <f t="shared" si="286"/>
        <v>0</v>
      </c>
      <c r="G4561" s="1095">
        <f t="shared" si="287"/>
        <v>0</v>
      </c>
      <c r="H4561" s="1090" t="str">
        <f t="shared" ca="1" si="288"/>
        <v/>
      </c>
      <c r="I4561" s="1109"/>
      <c r="J4561" s="1109"/>
      <c r="K4561" s="1112"/>
      <c r="L4561" s="1091"/>
      <c r="M4561" s="1091"/>
      <c r="N4561" s="1091"/>
      <c r="O4561" s="1091"/>
      <c r="P4561" s="1096"/>
      <c r="Q4561" s="1096"/>
      <c r="R4561" s="1096"/>
      <c r="S4561" s="1091"/>
    </row>
    <row r="4562" spans="1:19" x14ac:dyDescent="0.3">
      <c r="A4562" s="1090">
        <v>4557</v>
      </c>
      <c r="B4562" s="1091"/>
      <c r="C4562" s="1091"/>
      <c r="D4562" s="1097"/>
      <c r="E4562" s="1093">
        <f t="shared" si="285"/>
        <v>0</v>
      </c>
      <c r="F4562" s="1094">
        <f t="shared" si="286"/>
        <v>0</v>
      </c>
      <c r="G4562" s="1095">
        <f t="shared" si="287"/>
        <v>0</v>
      </c>
      <c r="H4562" s="1090" t="str">
        <f t="shared" ca="1" si="288"/>
        <v/>
      </c>
      <c r="I4562" s="1109"/>
      <c r="J4562" s="1109"/>
      <c r="K4562" s="1112"/>
      <c r="L4562" s="1091"/>
      <c r="M4562" s="1091"/>
      <c r="N4562" s="1091"/>
      <c r="O4562" s="1091"/>
      <c r="P4562" s="1096"/>
      <c r="Q4562" s="1096"/>
      <c r="R4562" s="1096"/>
      <c r="S4562" s="1091"/>
    </row>
    <row r="4563" spans="1:19" x14ac:dyDescent="0.3">
      <c r="A4563" s="1090">
        <v>4558</v>
      </c>
      <c r="B4563" s="1091"/>
      <c r="C4563" s="1091"/>
      <c r="D4563" s="1097"/>
      <c r="E4563" s="1093">
        <f t="shared" si="285"/>
        <v>0</v>
      </c>
      <c r="F4563" s="1094">
        <f t="shared" si="286"/>
        <v>0</v>
      </c>
      <c r="G4563" s="1095">
        <f t="shared" si="287"/>
        <v>0</v>
      </c>
      <c r="H4563" s="1090" t="str">
        <f t="shared" ca="1" si="288"/>
        <v/>
      </c>
      <c r="I4563" s="1109"/>
      <c r="J4563" s="1109"/>
      <c r="K4563" s="1112"/>
      <c r="L4563" s="1091"/>
      <c r="M4563" s="1091"/>
      <c r="N4563" s="1091"/>
      <c r="O4563" s="1091"/>
      <c r="P4563" s="1096"/>
      <c r="Q4563" s="1096"/>
      <c r="R4563" s="1096"/>
      <c r="S4563" s="1091"/>
    </row>
    <row r="4564" spans="1:19" x14ac:dyDescent="0.3">
      <c r="A4564" s="1090">
        <v>4559</v>
      </c>
      <c r="B4564" s="1091"/>
      <c r="C4564" s="1091"/>
      <c r="D4564" s="1097"/>
      <c r="E4564" s="1093">
        <f t="shared" si="285"/>
        <v>0</v>
      </c>
      <c r="F4564" s="1094">
        <f t="shared" si="286"/>
        <v>0</v>
      </c>
      <c r="G4564" s="1095">
        <f t="shared" si="287"/>
        <v>0</v>
      </c>
      <c r="H4564" s="1090" t="str">
        <f t="shared" ca="1" si="288"/>
        <v/>
      </c>
      <c r="I4564" s="1109"/>
      <c r="J4564" s="1109"/>
      <c r="K4564" s="1112"/>
      <c r="L4564" s="1091"/>
      <c r="M4564" s="1091"/>
      <c r="N4564" s="1091"/>
      <c r="O4564" s="1091"/>
      <c r="P4564" s="1096"/>
      <c r="Q4564" s="1096"/>
      <c r="R4564" s="1096"/>
      <c r="S4564" s="1091"/>
    </row>
    <row r="4565" spans="1:19" x14ac:dyDescent="0.3">
      <c r="A4565" s="1090">
        <v>4560</v>
      </c>
      <c r="B4565" s="1091"/>
      <c r="C4565" s="1091"/>
      <c r="D4565" s="1097"/>
      <c r="E4565" s="1093">
        <f t="shared" si="285"/>
        <v>0</v>
      </c>
      <c r="F4565" s="1094">
        <f t="shared" si="286"/>
        <v>0</v>
      </c>
      <c r="G4565" s="1095">
        <f t="shared" si="287"/>
        <v>0</v>
      </c>
      <c r="H4565" s="1090" t="str">
        <f t="shared" ca="1" si="288"/>
        <v/>
      </c>
      <c r="I4565" s="1109"/>
      <c r="J4565" s="1109"/>
      <c r="K4565" s="1112"/>
      <c r="L4565" s="1091"/>
      <c r="M4565" s="1091"/>
      <c r="N4565" s="1091"/>
      <c r="O4565" s="1091"/>
      <c r="P4565" s="1096"/>
      <c r="Q4565" s="1096"/>
      <c r="R4565" s="1096"/>
      <c r="S4565" s="1091"/>
    </row>
    <row r="4566" spans="1:19" x14ac:dyDescent="0.3">
      <c r="A4566" s="1090">
        <v>4561</v>
      </c>
      <c r="B4566" s="1091"/>
      <c r="C4566" s="1091"/>
      <c r="D4566" s="1097"/>
      <c r="E4566" s="1093">
        <f t="shared" si="285"/>
        <v>0</v>
      </c>
      <c r="F4566" s="1094">
        <f t="shared" si="286"/>
        <v>0</v>
      </c>
      <c r="G4566" s="1095">
        <f t="shared" si="287"/>
        <v>0</v>
      </c>
      <c r="H4566" s="1090" t="str">
        <f t="shared" ca="1" si="288"/>
        <v/>
      </c>
      <c r="I4566" s="1109"/>
      <c r="J4566" s="1109"/>
      <c r="K4566" s="1112"/>
      <c r="L4566" s="1091"/>
      <c r="M4566" s="1091"/>
      <c r="N4566" s="1091"/>
      <c r="O4566" s="1091"/>
      <c r="P4566" s="1096"/>
      <c r="Q4566" s="1096"/>
      <c r="R4566" s="1096"/>
      <c r="S4566" s="1091"/>
    </row>
    <row r="4567" spans="1:19" x14ac:dyDescent="0.3">
      <c r="A4567" s="1090">
        <v>4562</v>
      </c>
      <c r="B4567" s="1091"/>
      <c r="C4567" s="1091"/>
      <c r="D4567" s="1097"/>
      <c r="E4567" s="1093">
        <f t="shared" si="285"/>
        <v>0</v>
      </c>
      <c r="F4567" s="1094">
        <f t="shared" si="286"/>
        <v>0</v>
      </c>
      <c r="G4567" s="1095">
        <f t="shared" si="287"/>
        <v>0</v>
      </c>
      <c r="H4567" s="1090" t="str">
        <f t="shared" ca="1" si="288"/>
        <v/>
      </c>
      <c r="I4567" s="1109"/>
      <c r="J4567" s="1109"/>
      <c r="K4567" s="1112"/>
      <c r="L4567" s="1091"/>
      <c r="M4567" s="1091"/>
      <c r="N4567" s="1091"/>
      <c r="O4567" s="1091"/>
      <c r="P4567" s="1096"/>
      <c r="Q4567" s="1096"/>
      <c r="R4567" s="1096"/>
      <c r="S4567" s="1091"/>
    </row>
    <row r="4568" spans="1:19" x14ac:dyDescent="0.3">
      <c r="A4568" s="1090">
        <v>4563</v>
      </c>
      <c r="B4568" s="1091"/>
      <c r="C4568" s="1091"/>
      <c r="D4568" s="1097"/>
      <c r="E4568" s="1093">
        <f t="shared" si="285"/>
        <v>0</v>
      </c>
      <c r="F4568" s="1094">
        <f t="shared" si="286"/>
        <v>0</v>
      </c>
      <c r="G4568" s="1095">
        <f t="shared" si="287"/>
        <v>0</v>
      </c>
      <c r="H4568" s="1090" t="str">
        <f t="shared" ca="1" si="288"/>
        <v/>
      </c>
      <c r="I4568" s="1109"/>
      <c r="J4568" s="1109"/>
      <c r="K4568" s="1112"/>
      <c r="L4568" s="1091"/>
      <c r="M4568" s="1091"/>
      <c r="N4568" s="1091"/>
      <c r="O4568" s="1091"/>
      <c r="P4568" s="1096"/>
      <c r="Q4568" s="1096"/>
      <c r="R4568" s="1096"/>
      <c r="S4568" s="1091"/>
    </row>
    <row r="4569" spans="1:19" x14ac:dyDescent="0.3">
      <c r="A4569" s="1090">
        <v>4564</v>
      </c>
      <c r="B4569" s="1091"/>
      <c r="C4569" s="1091"/>
      <c r="D4569" s="1097"/>
      <c r="E4569" s="1093">
        <f t="shared" si="285"/>
        <v>0</v>
      </c>
      <c r="F4569" s="1094">
        <f t="shared" si="286"/>
        <v>0</v>
      </c>
      <c r="G4569" s="1095">
        <f t="shared" si="287"/>
        <v>0</v>
      </c>
      <c r="H4569" s="1090" t="str">
        <f t="shared" ca="1" si="288"/>
        <v/>
      </c>
      <c r="I4569" s="1109"/>
      <c r="J4569" s="1109"/>
      <c r="K4569" s="1112"/>
      <c r="L4569" s="1091"/>
      <c r="M4569" s="1091"/>
      <c r="N4569" s="1091"/>
      <c r="O4569" s="1091"/>
      <c r="P4569" s="1096"/>
      <c r="Q4569" s="1096"/>
      <c r="R4569" s="1096"/>
      <c r="S4569" s="1091"/>
    </row>
    <row r="4570" spans="1:19" x14ac:dyDescent="0.3">
      <c r="A4570" s="1090">
        <v>4565</v>
      </c>
      <c r="B4570" s="1091"/>
      <c r="C4570" s="1091"/>
      <c r="D4570" s="1097"/>
      <c r="E4570" s="1093">
        <f t="shared" si="285"/>
        <v>0</v>
      </c>
      <c r="F4570" s="1094">
        <f t="shared" si="286"/>
        <v>0</v>
      </c>
      <c r="G4570" s="1095">
        <f t="shared" si="287"/>
        <v>0</v>
      </c>
      <c r="H4570" s="1090" t="str">
        <f t="shared" ca="1" si="288"/>
        <v/>
      </c>
      <c r="I4570" s="1109"/>
      <c r="J4570" s="1109"/>
      <c r="K4570" s="1112"/>
      <c r="L4570" s="1091"/>
      <c r="M4570" s="1091"/>
      <c r="N4570" s="1091"/>
      <c r="O4570" s="1091"/>
      <c r="P4570" s="1096"/>
      <c r="Q4570" s="1096"/>
      <c r="R4570" s="1096"/>
      <c r="S4570" s="1091"/>
    </row>
    <row r="4571" spans="1:19" x14ac:dyDescent="0.3">
      <c r="A4571" s="1090">
        <v>4566</v>
      </c>
      <c r="B4571" s="1091"/>
      <c r="C4571" s="1091"/>
      <c r="D4571" s="1097"/>
      <c r="E4571" s="1093">
        <f t="shared" si="285"/>
        <v>0</v>
      </c>
      <c r="F4571" s="1094">
        <f t="shared" si="286"/>
        <v>0</v>
      </c>
      <c r="G4571" s="1095">
        <f t="shared" si="287"/>
        <v>0</v>
      </c>
      <c r="H4571" s="1090" t="str">
        <f t="shared" ca="1" si="288"/>
        <v/>
      </c>
      <c r="I4571" s="1109"/>
      <c r="J4571" s="1109"/>
      <c r="K4571" s="1112"/>
      <c r="L4571" s="1091"/>
      <c r="M4571" s="1091"/>
      <c r="N4571" s="1091"/>
      <c r="O4571" s="1091"/>
      <c r="P4571" s="1096"/>
      <c r="Q4571" s="1096"/>
      <c r="R4571" s="1096"/>
      <c r="S4571" s="1091"/>
    </row>
    <row r="4572" spans="1:19" x14ac:dyDescent="0.3">
      <c r="A4572" s="1090">
        <v>4567</v>
      </c>
      <c r="B4572" s="1091"/>
      <c r="C4572" s="1091"/>
      <c r="D4572" s="1097"/>
      <c r="E4572" s="1093">
        <f t="shared" si="285"/>
        <v>0</v>
      </c>
      <c r="F4572" s="1094">
        <f t="shared" si="286"/>
        <v>0</v>
      </c>
      <c r="G4572" s="1095">
        <f t="shared" si="287"/>
        <v>0</v>
      </c>
      <c r="H4572" s="1090" t="str">
        <f t="shared" ca="1" si="288"/>
        <v/>
      </c>
      <c r="I4572" s="1109"/>
      <c r="J4572" s="1109"/>
      <c r="K4572" s="1112"/>
      <c r="L4572" s="1091"/>
      <c r="M4572" s="1091"/>
      <c r="N4572" s="1091"/>
      <c r="O4572" s="1091"/>
      <c r="P4572" s="1096"/>
      <c r="Q4572" s="1096"/>
      <c r="R4572" s="1096"/>
      <c r="S4572" s="1091"/>
    </row>
    <row r="4573" spans="1:19" x14ac:dyDescent="0.3">
      <c r="A4573" s="1090">
        <v>4568</v>
      </c>
      <c r="B4573" s="1091"/>
      <c r="C4573" s="1091"/>
      <c r="D4573" s="1097"/>
      <c r="E4573" s="1093">
        <f t="shared" si="285"/>
        <v>0</v>
      </c>
      <c r="F4573" s="1094">
        <f t="shared" si="286"/>
        <v>0</v>
      </c>
      <c r="G4573" s="1095">
        <f t="shared" si="287"/>
        <v>0</v>
      </c>
      <c r="H4573" s="1090" t="str">
        <f t="shared" ca="1" si="288"/>
        <v/>
      </c>
      <c r="I4573" s="1109"/>
      <c r="J4573" s="1109"/>
      <c r="K4573" s="1112"/>
      <c r="L4573" s="1091"/>
      <c r="M4573" s="1091"/>
      <c r="N4573" s="1091"/>
      <c r="O4573" s="1091"/>
      <c r="P4573" s="1096"/>
      <c r="Q4573" s="1096"/>
      <c r="R4573" s="1096"/>
      <c r="S4573" s="1091"/>
    </row>
    <row r="4574" spans="1:19" x14ac:dyDescent="0.3">
      <c r="A4574" s="1090">
        <v>4569</v>
      </c>
      <c r="B4574" s="1091"/>
      <c r="C4574" s="1091"/>
      <c r="D4574" s="1097"/>
      <c r="E4574" s="1093">
        <f t="shared" si="285"/>
        <v>0</v>
      </c>
      <c r="F4574" s="1094">
        <f t="shared" si="286"/>
        <v>0</v>
      </c>
      <c r="G4574" s="1095">
        <f t="shared" si="287"/>
        <v>0</v>
      </c>
      <c r="H4574" s="1090" t="str">
        <f t="shared" ca="1" si="288"/>
        <v/>
      </c>
      <c r="I4574" s="1109"/>
      <c r="J4574" s="1109"/>
      <c r="K4574" s="1112"/>
      <c r="L4574" s="1091"/>
      <c r="M4574" s="1091"/>
      <c r="N4574" s="1091"/>
      <c r="O4574" s="1091"/>
      <c r="P4574" s="1096"/>
      <c r="Q4574" s="1096"/>
      <c r="R4574" s="1096"/>
      <c r="S4574" s="1091"/>
    </row>
    <row r="4575" spans="1:19" x14ac:dyDescent="0.3">
      <c r="A4575" s="1090">
        <v>4570</v>
      </c>
      <c r="B4575" s="1091"/>
      <c r="C4575" s="1091"/>
      <c r="D4575" s="1097"/>
      <c r="E4575" s="1093">
        <f t="shared" si="285"/>
        <v>0</v>
      </c>
      <c r="F4575" s="1094">
        <f t="shared" si="286"/>
        <v>0</v>
      </c>
      <c r="G4575" s="1095">
        <f t="shared" si="287"/>
        <v>0</v>
      </c>
      <c r="H4575" s="1090" t="str">
        <f t="shared" ca="1" si="288"/>
        <v/>
      </c>
      <c r="I4575" s="1109"/>
      <c r="J4575" s="1109"/>
      <c r="K4575" s="1112"/>
      <c r="L4575" s="1091"/>
      <c r="M4575" s="1091"/>
      <c r="N4575" s="1091"/>
      <c r="O4575" s="1091"/>
      <c r="P4575" s="1096"/>
      <c r="Q4575" s="1096"/>
      <c r="R4575" s="1096"/>
      <c r="S4575" s="1091"/>
    </row>
    <row r="4576" spans="1:19" x14ac:dyDescent="0.3">
      <c r="A4576" s="1090">
        <v>4571</v>
      </c>
      <c r="B4576" s="1091"/>
      <c r="C4576" s="1091"/>
      <c r="D4576" s="1097"/>
      <c r="E4576" s="1093">
        <f t="shared" si="285"/>
        <v>0</v>
      </c>
      <c r="F4576" s="1094">
        <f t="shared" si="286"/>
        <v>0</v>
      </c>
      <c r="G4576" s="1095">
        <f t="shared" si="287"/>
        <v>0</v>
      </c>
      <c r="H4576" s="1090" t="str">
        <f t="shared" ca="1" si="288"/>
        <v/>
      </c>
      <c r="I4576" s="1109"/>
      <c r="J4576" s="1109"/>
      <c r="K4576" s="1112"/>
      <c r="L4576" s="1091"/>
      <c r="M4576" s="1091"/>
      <c r="N4576" s="1091"/>
      <c r="O4576" s="1091"/>
      <c r="P4576" s="1096"/>
      <c r="Q4576" s="1096"/>
      <c r="R4576" s="1096"/>
      <c r="S4576" s="1091"/>
    </row>
    <row r="4577" spans="1:19" x14ac:dyDescent="0.3">
      <c r="A4577" s="1090">
        <v>4572</v>
      </c>
      <c r="B4577" s="1091"/>
      <c r="C4577" s="1091"/>
      <c r="D4577" s="1097"/>
      <c r="E4577" s="1093">
        <f t="shared" si="285"/>
        <v>0</v>
      </c>
      <c r="F4577" s="1094">
        <f t="shared" si="286"/>
        <v>0</v>
      </c>
      <c r="G4577" s="1095">
        <f t="shared" si="287"/>
        <v>0</v>
      </c>
      <c r="H4577" s="1090" t="str">
        <f t="shared" ca="1" si="288"/>
        <v/>
      </c>
      <c r="I4577" s="1109"/>
      <c r="J4577" s="1109"/>
      <c r="K4577" s="1112"/>
      <c r="L4577" s="1091"/>
      <c r="M4577" s="1091"/>
      <c r="N4577" s="1091"/>
      <c r="O4577" s="1091"/>
      <c r="P4577" s="1096"/>
      <c r="Q4577" s="1096"/>
      <c r="R4577" s="1096"/>
      <c r="S4577" s="1091"/>
    </row>
    <row r="4578" spans="1:19" x14ac:dyDescent="0.3">
      <c r="A4578" s="1090">
        <v>4573</v>
      </c>
      <c r="B4578" s="1091"/>
      <c r="C4578" s="1091"/>
      <c r="D4578" s="1097"/>
      <c r="E4578" s="1093">
        <f t="shared" si="285"/>
        <v>0</v>
      </c>
      <c r="F4578" s="1094">
        <f t="shared" si="286"/>
        <v>0</v>
      </c>
      <c r="G4578" s="1095">
        <f t="shared" si="287"/>
        <v>0</v>
      </c>
      <c r="H4578" s="1090" t="str">
        <f t="shared" ca="1" si="288"/>
        <v/>
      </c>
      <c r="I4578" s="1109"/>
      <c r="J4578" s="1109"/>
      <c r="K4578" s="1112"/>
      <c r="L4578" s="1091"/>
      <c r="M4578" s="1091"/>
      <c r="N4578" s="1091"/>
      <c r="O4578" s="1091"/>
      <c r="P4578" s="1096"/>
      <c r="Q4578" s="1096"/>
      <c r="R4578" s="1096"/>
      <c r="S4578" s="1091"/>
    </row>
    <row r="4579" spans="1:19" x14ac:dyDescent="0.3">
      <c r="A4579" s="1090">
        <v>4574</v>
      </c>
      <c r="B4579" s="1091"/>
      <c r="C4579" s="1091"/>
      <c r="D4579" s="1097"/>
      <c r="E4579" s="1093">
        <f t="shared" si="285"/>
        <v>0</v>
      </c>
      <c r="F4579" s="1094">
        <f t="shared" si="286"/>
        <v>0</v>
      </c>
      <c r="G4579" s="1095">
        <f t="shared" si="287"/>
        <v>0</v>
      </c>
      <c r="H4579" s="1090" t="str">
        <f t="shared" ca="1" si="288"/>
        <v/>
      </c>
      <c r="I4579" s="1109"/>
      <c r="J4579" s="1109"/>
      <c r="K4579" s="1112"/>
      <c r="L4579" s="1091"/>
      <c r="M4579" s="1091"/>
      <c r="N4579" s="1091"/>
      <c r="O4579" s="1091"/>
      <c r="P4579" s="1096"/>
      <c r="Q4579" s="1096"/>
      <c r="R4579" s="1096"/>
      <c r="S4579" s="1091"/>
    </row>
    <row r="4580" spans="1:19" x14ac:dyDescent="0.3">
      <c r="A4580" s="1090">
        <v>4575</v>
      </c>
      <c r="B4580" s="1091"/>
      <c r="C4580" s="1091"/>
      <c r="D4580" s="1097"/>
      <c r="E4580" s="1093">
        <f t="shared" si="285"/>
        <v>0</v>
      </c>
      <c r="F4580" s="1094">
        <f t="shared" si="286"/>
        <v>0</v>
      </c>
      <c r="G4580" s="1095">
        <f t="shared" si="287"/>
        <v>0</v>
      </c>
      <c r="H4580" s="1090" t="str">
        <f t="shared" ca="1" si="288"/>
        <v/>
      </c>
      <c r="I4580" s="1109"/>
      <c r="J4580" s="1109"/>
      <c r="K4580" s="1112"/>
      <c r="L4580" s="1091"/>
      <c r="M4580" s="1091"/>
      <c r="N4580" s="1091"/>
      <c r="O4580" s="1091"/>
      <c r="P4580" s="1096"/>
      <c r="Q4580" s="1096"/>
      <c r="R4580" s="1096"/>
      <c r="S4580" s="1091"/>
    </row>
    <row r="4581" spans="1:19" x14ac:dyDescent="0.3">
      <c r="A4581" s="1090">
        <v>4576</v>
      </c>
      <c r="B4581" s="1091"/>
      <c r="C4581" s="1091"/>
      <c r="D4581" s="1097"/>
      <c r="E4581" s="1093">
        <f t="shared" si="285"/>
        <v>0</v>
      </c>
      <c r="F4581" s="1094">
        <f t="shared" si="286"/>
        <v>0</v>
      </c>
      <c r="G4581" s="1095">
        <f t="shared" si="287"/>
        <v>0</v>
      </c>
      <c r="H4581" s="1090" t="str">
        <f t="shared" ca="1" si="288"/>
        <v/>
      </c>
      <c r="I4581" s="1109"/>
      <c r="J4581" s="1109"/>
      <c r="K4581" s="1112"/>
      <c r="L4581" s="1091"/>
      <c r="M4581" s="1091"/>
      <c r="N4581" s="1091"/>
      <c r="O4581" s="1091"/>
      <c r="P4581" s="1096"/>
      <c r="Q4581" s="1096"/>
      <c r="R4581" s="1096"/>
      <c r="S4581" s="1091"/>
    </row>
    <row r="4582" spans="1:19" x14ac:dyDescent="0.3">
      <c r="A4582" s="1090">
        <v>4577</v>
      </c>
      <c r="B4582" s="1091"/>
      <c r="C4582" s="1091"/>
      <c r="D4582" s="1097"/>
      <c r="E4582" s="1093">
        <f t="shared" si="285"/>
        <v>0</v>
      </c>
      <c r="F4582" s="1094">
        <f t="shared" si="286"/>
        <v>0</v>
      </c>
      <c r="G4582" s="1095">
        <f t="shared" si="287"/>
        <v>0</v>
      </c>
      <c r="H4582" s="1090" t="str">
        <f t="shared" ca="1" si="288"/>
        <v/>
      </c>
      <c r="I4582" s="1109"/>
      <c r="J4582" s="1109"/>
      <c r="K4582" s="1112"/>
      <c r="L4582" s="1091"/>
      <c r="M4582" s="1091"/>
      <c r="N4582" s="1091"/>
      <c r="O4582" s="1091"/>
      <c r="P4582" s="1096"/>
      <c r="Q4582" s="1096"/>
      <c r="R4582" s="1096"/>
      <c r="S4582" s="1091"/>
    </row>
    <row r="4583" spans="1:19" x14ac:dyDescent="0.3">
      <c r="A4583" s="1090">
        <v>4578</v>
      </c>
      <c r="B4583" s="1091"/>
      <c r="C4583" s="1091"/>
      <c r="D4583" s="1097"/>
      <c r="E4583" s="1093">
        <f t="shared" si="285"/>
        <v>0</v>
      </c>
      <c r="F4583" s="1094">
        <f t="shared" si="286"/>
        <v>0</v>
      </c>
      <c r="G4583" s="1095">
        <f t="shared" si="287"/>
        <v>0</v>
      </c>
      <c r="H4583" s="1090" t="str">
        <f t="shared" ca="1" si="288"/>
        <v/>
      </c>
      <c r="I4583" s="1109"/>
      <c r="J4583" s="1109"/>
      <c r="K4583" s="1112"/>
      <c r="L4583" s="1091"/>
      <c r="M4583" s="1091"/>
      <c r="N4583" s="1091"/>
      <c r="O4583" s="1091"/>
      <c r="P4583" s="1096"/>
      <c r="Q4583" s="1096"/>
      <c r="R4583" s="1096"/>
      <c r="S4583" s="1091"/>
    </row>
    <row r="4584" spans="1:19" x14ac:dyDescent="0.3">
      <c r="A4584" s="1090">
        <v>4579</v>
      </c>
      <c r="B4584" s="1091"/>
      <c r="C4584" s="1091"/>
      <c r="D4584" s="1097"/>
      <c r="E4584" s="1093">
        <f t="shared" si="285"/>
        <v>0</v>
      </c>
      <c r="F4584" s="1094">
        <f t="shared" si="286"/>
        <v>0</v>
      </c>
      <c r="G4584" s="1095">
        <f t="shared" si="287"/>
        <v>0</v>
      </c>
      <c r="H4584" s="1090" t="str">
        <f t="shared" ca="1" si="288"/>
        <v/>
      </c>
      <c r="I4584" s="1109"/>
      <c r="J4584" s="1109"/>
      <c r="K4584" s="1112"/>
      <c r="L4584" s="1091"/>
      <c r="M4584" s="1091"/>
      <c r="N4584" s="1091"/>
      <c r="O4584" s="1091"/>
      <c r="P4584" s="1096"/>
      <c r="Q4584" s="1096"/>
      <c r="R4584" s="1096"/>
      <c r="S4584" s="1091"/>
    </row>
    <row r="4585" spans="1:19" x14ac:dyDescent="0.3">
      <c r="A4585" s="1090">
        <v>4580</v>
      </c>
      <c r="B4585" s="1091"/>
      <c r="C4585" s="1091"/>
      <c r="D4585" s="1097"/>
      <c r="E4585" s="1093">
        <f t="shared" si="285"/>
        <v>0</v>
      </c>
      <c r="F4585" s="1094">
        <f t="shared" si="286"/>
        <v>0</v>
      </c>
      <c r="G4585" s="1095">
        <f t="shared" si="287"/>
        <v>0</v>
      </c>
      <c r="H4585" s="1090" t="str">
        <f t="shared" ca="1" si="288"/>
        <v/>
      </c>
      <c r="I4585" s="1109"/>
      <c r="J4585" s="1109"/>
      <c r="K4585" s="1112"/>
      <c r="L4585" s="1091"/>
      <c r="M4585" s="1091"/>
      <c r="N4585" s="1091"/>
      <c r="O4585" s="1091"/>
      <c r="P4585" s="1096"/>
      <c r="Q4585" s="1096"/>
      <c r="R4585" s="1096"/>
      <c r="S4585" s="1091"/>
    </row>
    <row r="4586" spans="1:19" x14ac:dyDescent="0.3">
      <c r="A4586" s="1090">
        <v>4581</v>
      </c>
      <c r="B4586" s="1091"/>
      <c r="C4586" s="1091"/>
      <c r="D4586" s="1097"/>
      <c r="E4586" s="1093">
        <f t="shared" si="285"/>
        <v>0</v>
      </c>
      <c r="F4586" s="1094">
        <f t="shared" si="286"/>
        <v>0</v>
      </c>
      <c r="G4586" s="1095">
        <f t="shared" si="287"/>
        <v>0</v>
      </c>
      <c r="H4586" s="1090" t="str">
        <f t="shared" ca="1" si="288"/>
        <v/>
      </c>
      <c r="I4586" s="1109"/>
      <c r="J4586" s="1109"/>
      <c r="K4586" s="1112"/>
      <c r="L4586" s="1091"/>
      <c r="M4586" s="1091"/>
      <c r="N4586" s="1091"/>
      <c r="O4586" s="1091"/>
      <c r="P4586" s="1096"/>
      <c r="Q4586" s="1096"/>
      <c r="R4586" s="1096"/>
      <c r="S4586" s="1091"/>
    </row>
    <row r="4587" spans="1:19" x14ac:dyDescent="0.3">
      <c r="A4587" s="1090">
        <v>4582</v>
      </c>
      <c r="B4587" s="1091"/>
      <c r="C4587" s="1091"/>
      <c r="D4587" s="1097"/>
      <c r="E4587" s="1093">
        <f t="shared" si="285"/>
        <v>0</v>
      </c>
      <c r="F4587" s="1094">
        <f t="shared" si="286"/>
        <v>0</v>
      </c>
      <c r="G4587" s="1095">
        <f t="shared" si="287"/>
        <v>0</v>
      </c>
      <c r="H4587" s="1090" t="str">
        <f t="shared" ca="1" si="288"/>
        <v/>
      </c>
      <c r="I4587" s="1109"/>
      <c r="J4587" s="1109"/>
      <c r="K4587" s="1112"/>
      <c r="L4587" s="1091"/>
      <c r="M4587" s="1091"/>
      <c r="N4587" s="1091"/>
      <c r="O4587" s="1091"/>
      <c r="P4587" s="1096"/>
      <c r="Q4587" s="1096"/>
      <c r="R4587" s="1096"/>
      <c r="S4587" s="1091"/>
    </row>
    <row r="4588" spans="1:19" x14ac:dyDescent="0.3">
      <c r="A4588" s="1090">
        <v>4583</v>
      </c>
      <c r="B4588" s="1091"/>
      <c r="C4588" s="1091"/>
      <c r="D4588" s="1097"/>
      <c r="E4588" s="1093">
        <f t="shared" si="285"/>
        <v>0</v>
      </c>
      <c r="F4588" s="1094">
        <f t="shared" si="286"/>
        <v>0</v>
      </c>
      <c r="G4588" s="1095">
        <f t="shared" si="287"/>
        <v>0</v>
      </c>
      <c r="H4588" s="1090" t="str">
        <f t="shared" ca="1" si="288"/>
        <v/>
      </c>
      <c r="I4588" s="1109"/>
      <c r="J4588" s="1109"/>
      <c r="K4588" s="1112"/>
      <c r="L4588" s="1091"/>
      <c r="M4588" s="1091"/>
      <c r="N4588" s="1091"/>
      <c r="O4588" s="1091"/>
      <c r="P4588" s="1096"/>
      <c r="Q4588" s="1096"/>
      <c r="R4588" s="1096"/>
      <c r="S4588" s="1091"/>
    </row>
    <row r="4589" spans="1:19" x14ac:dyDescent="0.3">
      <c r="A4589" s="1090">
        <v>4584</v>
      </c>
      <c r="B4589" s="1091"/>
      <c r="C4589" s="1091"/>
      <c r="D4589" s="1097"/>
      <c r="E4589" s="1093">
        <f t="shared" si="285"/>
        <v>0</v>
      </c>
      <c r="F4589" s="1094">
        <f t="shared" si="286"/>
        <v>0</v>
      </c>
      <c r="G4589" s="1095">
        <f t="shared" si="287"/>
        <v>0</v>
      </c>
      <c r="H4589" s="1090" t="str">
        <f t="shared" ca="1" si="288"/>
        <v/>
      </c>
      <c r="I4589" s="1109"/>
      <c r="J4589" s="1109"/>
      <c r="K4589" s="1112"/>
      <c r="L4589" s="1091"/>
      <c r="M4589" s="1091"/>
      <c r="N4589" s="1091"/>
      <c r="O4589" s="1091"/>
      <c r="P4589" s="1096"/>
      <c r="Q4589" s="1096"/>
      <c r="R4589" s="1096"/>
      <c r="S4589" s="1091"/>
    </row>
    <row r="4590" spans="1:19" x14ac:dyDescent="0.3">
      <c r="A4590" s="1090">
        <v>4585</v>
      </c>
      <c r="B4590" s="1091"/>
      <c r="C4590" s="1091"/>
      <c r="D4590" s="1097"/>
      <c r="E4590" s="1093">
        <f t="shared" si="285"/>
        <v>0</v>
      </c>
      <c r="F4590" s="1094">
        <f t="shared" si="286"/>
        <v>0</v>
      </c>
      <c r="G4590" s="1095">
        <f t="shared" si="287"/>
        <v>0</v>
      </c>
      <c r="H4590" s="1090" t="str">
        <f t="shared" ca="1" si="288"/>
        <v/>
      </c>
      <c r="I4590" s="1109"/>
      <c r="J4590" s="1109"/>
      <c r="K4590" s="1112"/>
      <c r="L4590" s="1091"/>
      <c r="M4590" s="1091"/>
      <c r="N4590" s="1091"/>
      <c r="O4590" s="1091"/>
      <c r="P4590" s="1096"/>
      <c r="Q4590" s="1096"/>
      <c r="R4590" s="1096"/>
      <c r="S4590" s="1091"/>
    </row>
    <row r="4591" spans="1:19" x14ac:dyDescent="0.3">
      <c r="A4591" s="1090">
        <v>4586</v>
      </c>
      <c r="B4591" s="1091"/>
      <c r="C4591" s="1091"/>
      <c r="D4591" s="1097"/>
      <c r="E4591" s="1093">
        <f t="shared" si="285"/>
        <v>0</v>
      </c>
      <c r="F4591" s="1094">
        <f t="shared" si="286"/>
        <v>0</v>
      </c>
      <c r="G4591" s="1095">
        <f t="shared" si="287"/>
        <v>0</v>
      </c>
      <c r="H4591" s="1090" t="str">
        <f t="shared" ca="1" si="288"/>
        <v/>
      </c>
      <c r="I4591" s="1109"/>
      <c r="J4591" s="1109"/>
      <c r="K4591" s="1112"/>
      <c r="L4591" s="1091"/>
      <c r="M4591" s="1091"/>
      <c r="N4591" s="1091"/>
      <c r="O4591" s="1091"/>
      <c r="P4591" s="1096"/>
      <c r="Q4591" s="1096"/>
      <c r="R4591" s="1096"/>
      <c r="S4591" s="1091"/>
    </row>
    <row r="4592" spans="1:19" x14ac:dyDescent="0.3">
      <c r="A4592" s="1090">
        <v>4587</v>
      </c>
      <c r="B4592" s="1091"/>
      <c r="C4592" s="1091"/>
      <c r="D4592" s="1097"/>
      <c r="E4592" s="1093">
        <f t="shared" si="285"/>
        <v>0</v>
      </c>
      <c r="F4592" s="1094">
        <f t="shared" si="286"/>
        <v>0</v>
      </c>
      <c r="G4592" s="1095">
        <f t="shared" si="287"/>
        <v>0</v>
      </c>
      <c r="H4592" s="1090" t="str">
        <f t="shared" ca="1" si="288"/>
        <v/>
      </c>
      <c r="I4592" s="1109"/>
      <c r="J4592" s="1109"/>
      <c r="K4592" s="1112"/>
      <c r="L4592" s="1091"/>
      <c r="M4592" s="1091"/>
      <c r="N4592" s="1091"/>
      <c r="O4592" s="1091"/>
      <c r="P4592" s="1096"/>
      <c r="Q4592" s="1096"/>
      <c r="R4592" s="1096"/>
      <c r="S4592" s="1091"/>
    </row>
    <row r="4593" spans="1:19" x14ac:dyDescent="0.3">
      <c r="A4593" s="1090">
        <v>4588</v>
      </c>
      <c r="B4593" s="1091"/>
      <c r="C4593" s="1091"/>
      <c r="D4593" s="1097"/>
      <c r="E4593" s="1093">
        <f t="shared" si="285"/>
        <v>0</v>
      </c>
      <c r="F4593" s="1094">
        <f t="shared" si="286"/>
        <v>0</v>
      </c>
      <c r="G4593" s="1095">
        <f t="shared" si="287"/>
        <v>0</v>
      </c>
      <c r="H4593" s="1090" t="str">
        <f t="shared" ca="1" si="288"/>
        <v/>
      </c>
      <c r="I4593" s="1109"/>
      <c r="J4593" s="1109"/>
      <c r="K4593" s="1112"/>
      <c r="L4593" s="1091"/>
      <c r="M4593" s="1091"/>
      <c r="N4593" s="1091"/>
      <c r="O4593" s="1091"/>
      <c r="P4593" s="1096"/>
      <c r="Q4593" s="1096"/>
      <c r="R4593" s="1096"/>
      <c r="S4593" s="1091"/>
    </row>
    <row r="4594" spans="1:19" x14ac:dyDescent="0.3">
      <c r="A4594" s="1090">
        <v>4589</v>
      </c>
      <c r="B4594" s="1091"/>
      <c r="C4594" s="1091"/>
      <c r="D4594" s="1097"/>
      <c r="E4594" s="1093">
        <f t="shared" si="285"/>
        <v>0</v>
      </c>
      <c r="F4594" s="1094">
        <f t="shared" si="286"/>
        <v>0</v>
      </c>
      <c r="G4594" s="1095">
        <f t="shared" si="287"/>
        <v>0</v>
      </c>
      <c r="H4594" s="1090" t="str">
        <f t="shared" ca="1" si="288"/>
        <v/>
      </c>
      <c r="I4594" s="1109"/>
      <c r="J4594" s="1109"/>
      <c r="K4594" s="1112"/>
      <c r="L4594" s="1091"/>
      <c r="M4594" s="1091"/>
      <c r="N4594" s="1091"/>
      <c r="O4594" s="1091"/>
      <c r="P4594" s="1096"/>
      <c r="Q4594" s="1096"/>
      <c r="R4594" s="1096"/>
      <c r="S4594" s="1091"/>
    </row>
    <row r="4595" spans="1:19" x14ac:dyDescent="0.3">
      <c r="A4595" s="1090">
        <v>4590</v>
      </c>
      <c r="B4595" s="1091"/>
      <c r="C4595" s="1091"/>
      <c r="D4595" s="1097"/>
      <c r="E4595" s="1093">
        <f t="shared" si="285"/>
        <v>0</v>
      </c>
      <c r="F4595" s="1094">
        <f t="shared" si="286"/>
        <v>0</v>
      </c>
      <c r="G4595" s="1095">
        <f t="shared" si="287"/>
        <v>0</v>
      </c>
      <c r="H4595" s="1090" t="str">
        <f t="shared" ca="1" si="288"/>
        <v/>
      </c>
      <c r="I4595" s="1109"/>
      <c r="J4595" s="1109"/>
      <c r="K4595" s="1112"/>
      <c r="L4595" s="1091"/>
      <c r="M4595" s="1091"/>
      <c r="N4595" s="1091"/>
      <c r="O4595" s="1091"/>
      <c r="P4595" s="1096"/>
      <c r="Q4595" s="1096"/>
      <c r="R4595" s="1096"/>
      <c r="S4595" s="1091"/>
    </row>
    <row r="4596" spans="1:19" x14ac:dyDescent="0.3">
      <c r="A4596" s="1090">
        <v>4591</v>
      </c>
      <c r="B4596" s="1091"/>
      <c r="C4596" s="1091"/>
      <c r="D4596" s="1097"/>
      <c r="E4596" s="1093">
        <f t="shared" si="285"/>
        <v>0</v>
      </c>
      <c r="F4596" s="1094">
        <f t="shared" si="286"/>
        <v>0</v>
      </c>
      <c r="G4596" s="1095">
        <f t="shared" si="287"/>
        <v>0</v>
      </c>
      <c r="H4596" s="1090" t="str">
        <f t="shared" ca="1" si="288"/>
        <v/>
      </c>
      <c r="I4596" s="1109"/>
      <c r="J4596" s="1109"/>
      <c r="K4596" s="1112"/>
      <c r="L4596" s="1091"/>
      <c r="M4596" s="1091"/>
      <c r="N4596" s="1091"/>
      <c r="O4596" s="1091"/>
      <c r="P4596" s="1096"/>
      <c r="Q4596" s="1096"/>
      <c r="R4596" s="1096"/>
      <c r="S4596" s="1091"/>
    </row>
    <row r="4597" spans="1:19" x14ac:dyDescent="0.3">
      <c r="A4597" s="1090">
        <v>4592</v>
      </c>
      <c r="B4597" s="1091"/>
      <c r="C4597" s="1091"/>
      <c r="D4597" s="1097"/>
      <c r="E4597" s="1093">
        <f t="shared" si="285"/>
        <v>0</v>
      </c>
      <c r="F4597" s="1094">
        <f t="shared" si="286"/>
        <v>0</v>
      </c>
      <c r="G4597" s="1095">
        <f t="shared" si="287"/>
        <v>0</v>
      </c>
      <c r="H4597" s="1090" t="str">
        <f t="shared" ca="1" si="288"/>
        <v/>
      </c>
      <c r="I4597" s="1109"/>
      <c r="J4597" s="1109"/>
      <c r="K4597" s="1112"/>
      <c r="L4597" s="1091"/>
      <c r="M4597" s="1091"/>
      <c r="N4597" s="1091"/>
      <c r="O4597" s="1091"/>
      <c r="P4597" s="1096"/>
      <c r="Q4597" s="1096"/>
      <c r="R4597" s="1096"/>
      <c r="S4597" s="1091"/>
    </row>
    <row r="4598" spans="1:19" x14ac:dyDescent="0.3">
      <c r="A4598" s="1090">
        <v>4593</v>
      </c>
      <c r="B4598" s="1091"/>
      <c r="C4598" s="1091"/>
      <c r="D4598" s="1097"/>
      <c r="E4598" s="1093">
        <f t="shared" si="285"/>
        <v>0</v>
      </c>
      <c r="F4598" s="1094">
        <f t="shared" si="286"/>
        <v>0</v>
      </c>
      <c r="G4598" s="1095">
        <f t="shared" si="287"/>
        <v>0</v>
      </c>
      <c r="H4598" s="1090" t="str">
        <f t="shared" ca="1" si="288"/>
        <v/>
      </c>
      <c r="I4598" s="1109"/>
      <c r="J4598" s="1109"/>
      <c r="K4598" s="1112"/>
      <c r="L4598" s="1091"/>
      <c r="M4598" s="1091"/>
      <c r="N4598" s="1091"/>
      <c r="O4598" s="1091"/>
      <c r="P4598" s="1096"/>
      <c r="Q4598" s="1096"/>
      <c r="R4598" s="1096"/>
      <c r="S4598" s="1091"/>
    </row>
    <row r="4599" spans="1:19" x14ac:dyDescent="0.3">
      <c r="A4599" s="1090">
        <v>4594</v>
      </c>
      <c r="B4599" s="1091"/>
      <c r="C4599" s="1091"/>
      <c r="D4599" s="1097"/>
      <c r="E4599" s="1093">
        <f t="shared" si="285"/>
        <v>0</v>
      </c>
      <c r="F4599" s="1094">
        <f t="shared" si="286"/>
        <v>0</v>
      </c>
      <c r="G4599" s="1095">
        <f t="shared" si="287"/>
        <v>0</v>
      </c>
      <c r="H4599" s="1090" t="str">
        <f t="shared" ca="1" si="288"/>
        <v/>
      </c>
      <c r="I4599" s="1109"/>
      <c r="J4599" s="1109"/>
      <c r="K4599" s="1112"/>
      <c r="L4599" s="1091"/>
      <c r="M4599" s="1091"/>
      <c r="N4599" s="1091"/>
      <c r="O4599" s="1091"/>
      <c r="P4599" s="1096"/>
      <c r="Q4599" s="1096"/>
      <c r="R4599" s="1096"/>
      <c r="S4599" s="1091"/>
    </row>
    <row r="4600" spans="1:19" x14ac:dyDescent="0.3">
      <c r="A4600" s="1090">
        <v>4595</v>
      </c>
      <c r="B4600" s="1091"/>
      <c r="C4600" s="1091"/>
      <c r="D4600" s="1097"/>
      <c r="E4600" s="1093">
        <f t="shared" si="285"/>
        <v>0</v>
      </c>
      <c r="F4600" s="1094">
        <f t="shared" si="286"/>
        <v>0</v>
      </c>
      <c r="G4600" s="1095">
        <f t="shared" si="287"/>
        <v>0</v>
      </c>
      <c r="H4600" s="1090" t="str">
        <f t="shared" ca="1" si="288"/>
        <v/>
      </c>
      <c r="I4600" s="1109"/>
      <c r="J4600" s="1109"/>
      <c r="K4600" s="1112"/>
      <c r="L4600" s="1091"/>
      <c r="M4600" s="1091"/>
      <c r="N4600" s="1091"/>
      <c r="O4600" s="1091"/>
      <c r="P4600" s="1096"/>
      <c r="Q4600" s="1096"/>
      <c r="R4600" s="1096"/>
      <c r="S4600" s="1091"/>
    </row>
    <row r="4601" spans="1:19" x14ac:dyDescent="0.3">
      <c r="A4601" s="1090">
        <v>4596</v>
      </c>
      <c r="B4601" s="1091"/>
      <c r="C4601" s="1091"/>
      <c r="D4601" s="1097"/>
      <c r="E4601" s="1093">
        <f t="shared" si="285"/>
        <v>0</v>
      </c>
      <c r="F4601" s="1094">
        <f t="shared" si="286"/>
        <v>0</v>
      </c>
      <c r="G4601" s="1095">
        <f t="shared" si="287"/>
        <v>0</v>
      </c>
      <c r="H4601" s="1090" t="str">
        <f t="shared" ca="1" si="288"/>
        <v/>
      </c>
      <c r="I4601" s="1109"/>
      <c r="J4601" s="1109"/>
      <c r="K4601" s="1112"/>
      <c r="L4601" s="1091"/>
      <c r="M4601" s="1091"/>
      <c r="N4601" s="1091"/>
      <c r="O4601" s="1091"/>
      <c r="P4601" s="1096"/>
      <c r="Q4601" s="1096"/>
      <c r="R4601" s="1096"/>
      <c r="S4601" s="1091"/>
    </row>
    <row r="4602" spans="1:19" x14ac:dyDescent="0.3">
      <c r="A4602" s="1090">
        <v>4597</v>
      </c>
      <c r="B4602" s="1091"/>
      <c r="C4602" s="1091"/>
      <c r="D4602" s="1097"/>
      <c r="E4602" s="1093">
        <f t="shared" si="285"/>
        <v>0</v>
      </c>
      <c r="F4602" s="1094">
        <f t="shared" si="286"/>
        <v>0</v>
      </c>
      <c r="G4602" s="1095">
        <f t="shared" si="287"/>
        <v>0</v>
      </c>
      <c r="H4602" s="1090" t="str">
        <f t="shared" ca="1" si="288"/>
        <v/>
      </c>
      <c r="I4602" s="1109"/>
      <c r="J4602" s="1109"/>
      <c r="K4602" s="1112"/>
      <c r="L4602" s="1091"/>
      <c r="M4602" s="1091"/>
      <c r="N4602" s="1091"/>
      <c r="O4602" s="1091"/>
      <c r="P4602" s="1096"/>
      <c r="Q4602" s="1096"/>
      <c r="R4602" s="1096"/>
      <c r="S4602" s="1091"/>
    </row>
    <row r="4603" spans="1:19" x14ac:dyDescent="0.3">
      <c r="A4603" s="1090">
        <v>4598</v>
      </c>
      <c r="B4603" s="1091"/>
      <c r="C4603" s="1091"/>
      <c r="D4603" s="1097"/>
      <c r="E4603" s="1093">
        <f t="shared" si="285"/>
        <v>0</v>
      </c>
      <c r="F4603" s="1094">
        <f t="shared" si="286"/>
        <v>0</v>
      </c>
      <c r="G4603" s="1095">
        <f t="shared" si="287"/>
        <v>0</v>
      </c>
      <c r="H4603" s="1090" t="str">
        <f t="shared" ca="1" si="288"/>
        <v/>
      </c>
      <c r="I4603" s="1109"/>
      <c r="J4603" s="1109"/>
      <c r="K4603" s="1112"/>
      <c r="L4603" s="1091"/>
      <c r="M4603" s="1091"/>
      <c r="N4603" s="1091"/>
      <c r="O4603" s="1091"/>
      <c r="P4603" s="1096"/>
      <c r="Q4603" s="1096"/>
      <c r="R4603" s="1096"/>
      <c r="S4603" s="1091"/>
    </row>
    <row r="4604" spans="1:19" x14ac:dyDescent="0.3">
      <c r="A4604" s="1090">
        <v>4599</v>
      </c>
      <c r="B4604" s="1091"/>
      <c r="C4604" s="1091"/>
      <c r="D4604" s="1097"/>
      <c r="E4604" s="1093">
        <f t="shared" si="285"/>
        <v>0</v>
      </c>
      <c r="F4604" s="1094">
        <f t="shared" si="286"/>
        <v>0</v>
      </c>
      <c r="G4604" s="1095">
        <f t="shared" si="287"/>
        <v>0</v>
      </c>
      <c r="H4604" s="1090" t="str">
        <f t="shared" ca="1" si="288"/>
        <v/>
      </c>
      <c r="I4604" s="1109"/>
      <c r="J4604" s="1109"/>
      <c r="K4604" s="1112"/>
      <c r="L4604" s="1091"/>
      <c r="M4604" s="1091"/>
      <c r="N4604" s="1091"/>
      <c r="O4604" s="1091"/>
      <c r="P4604" s="1096"/>
      <c r="Q4604" s="1096"/>
      <c r="R4604" s="1096"/>
      <c r="S4604" s="1091"/>
    </row>
    <row r="4605" spans="1:19" x14ac:dyDescent="0.3">
      <c r="A4605" s="1090">
        <v>4600</v>
      </c>
      <c r="B4605" s="1091"/>
      <c r="C4605" s="1091"/>
      <c r="D4605" s="1097"/>
      <c r="E4605" s="1093">
        <f t="shared" si="285"/>
        <v>0</v>
      </c>
      <c r="F4605" s="1094">
        <f t="shared" si="286"/>
        <v>0</v>
      </c>
      <c r="G4605" s="1095">
        <f t="shared" si="287"/>
        <v>0</v>
      </c>
      <c r="H4605" s="1090" t="str">
        <f t="shared" ca="1" si="288"/>
        <v/>
      </c>
      <c r="I4605" s="1109"/>
      <c r="J4605" s="1109"/>
      <c r="K4605" s="1112"/>
      <c r="L4605" s="1091"/>
      <c r="M4605" s="1091"/>
      <c r="N4605" s="1091"/>
      <c r="O4605" s="1091"/>
      <c r="P4605" s="1096"/>
      <c r="Q4605" s="1096"/>
      <c r="R4605" s="1096"/>
      <c r="S4605" s="1091"/>
    </row>
    <row r="4606" spans="1:19" x14ac:dyDescent="0.3">
      <c r="A4606" s="1090">
        <v>4601</v>
      </c>
      <c r="B4606" s="1091"/>
      <c r="C4606" s="1091"/>
      <c r="D4606" s="1097"/>
      <c r="E4606" s="1093">
        <f t="shared" si="285"/>
        <v>0</v>
      </c>
      <c r="F4606" s="1094">
        <f t="shared" si="286"/>
        <v>0</v>
      </c>
      <c r="G4606" s="1095">
        <f t="shared" si="287"/>
        <v>0</v>
      </c>
      <c r="H4606" s="1090" t="str">
        <f t="shared" ca="1" si="288"/>
        <v/>
      </c>
      <c r="I4606" s="1109"/>
      <c r="J4606" s="1109"/>
      <c r="K4606" s="1112"/>
      <c r="L4606" s="1091"/>
      <c r="M4606" s="1091"/>
      <c r="N4606" s="1091"/>
      <c r="O4606" s="1091"/>
      <c r="P4606" s="1096"/>
      <c r="Q4606" s="1096"/>
      <c r="R4606" s="1096"/>
      <c r="S4606" s="1091"/>
    </row>
    <row r="4607" spans="1:19" x14ac:dyDescent="0.3">
      <c r="A4607" s="1090">
        <v>4602</v>
      </c>
      <c r="B4607" s="1091"/>
      <c r="C4607" s="1091"/>
      <c r="D4607" s="1097"/>
      <c r="E4607" s="1093">
        <f t="shared" si="285"/>
        <v>0</v>
      </c>
      <c r="F4607" s="1094">
        <f t="shared" si="286"/>
        <v>0</v>
      </c>
      <c r="G4607" s="1095">
        <f t="shared" si="287"/>
        <v>0</v>
      </c>
      <c r="H4607" s="1090" t="str">
        <f t="shared" ca="1" si="288"/>
        <v/>
      </c>
      <c r="I4607" s="1109"/>
      <c r="J4607" s="1109"/>
      <c r="K4607" s="1112"/>
      <c r="L4607" s="1091"/>
      <c r="M4607" s="1091"/>
      <c r="N4607" s="1091"/>
      <c r="O4607" s="1091"/>
      <c r="P4607" s="1096"/>
      <c r="Q4607" s="1096"/>
      <c r="R4607" s="1096"/>
      <c r="S4607" s="1091"/>
    </row>
    <row r="4608" spans="1:19" x14ac:dyDescent="0.3">
      <c r="A4608" s="1090">
        <v>4603</v>
      </c>
      <c r="B4608" s="1091"/>
      <c r="C4608" s="1091"/>
      <c r="D4608" s="1097"/>
      <c r="E4608" s="1093">
        <f t="shared" si="285"/>
        <v>0</v>
      </c>
      <c r="F4608" s="1094">
        <f t="shared" si="286"/>
        <v>0</v>
      </c>
      <c r="G4608" s="1095">
        <f t="shared" si="287"/>
        <v>0</v>
      </c>
      <c r="H4608" s="1090" t="str">
        <f t="shared" ca="1" si="288"/>
        <v/>
      </c>
      <c r="I4608" s="1109"/>
      <c r="J4608" s="1109"/>
      <c r="K4608" s="1112"/>
      <c r="L4608" s="1091"/>
      <c r="M4608" s="1091"/>
      <c r="N4608" s="1091"/>
      <c r="O4608" s="1091"/>
      <c r="P4608" s="1096"/>
      <c r="Q4608" s="1096"/>
      <c r="R4608" s="1096"/>
      <c r="S4608" s="1091"/>
    </row>
    <row r="4609" spans="1:19" x14ac:dyDescent="0.3">
      <c r="A4609" s="1090">
        <v>4604</v>
      </c>
      <c r="B4609" s="1091"/>
      <c r="C4609" s="1091"/>
      <c r="D4609" s="1097"/>
      <c r="E4609" s="1093">
        <f t="shared" si="285"/>
        <v>0</v>
      </c>
      <c r="F4609" s="1094">
        <f t="shared" si="286"/>
        <v>0</v>
      </c>
      <c r="G4609" s="1095">
        <f t="shared" si="287"/>
        <v>0</v>
      </c>
      <c r="H4609" s="1090" t="str">
        <f t="shared" ca="1" si="288"/>
        <v/>
      </c>
      <c r="I4609" s="1109"/>
      <c r="J4609" s="1109"/>
      <c r="K4609" s="1112"/>
      <c r="L4609" s="1091"/>
      <c r="M4609" s="1091"/>
      <c r="N4609" s="1091"/>
      <c r="O4609" s="1091"/>
      <c r="P4609" s="1096"/>
      <c r="Q4609" s="1096"/>
      <c r="R4609" s="1096"/>
      <c r="S4609" s="1091"/>
    </row>
    <row r="4610" spans="1:19" x14ac:dyDescent="0.3">
      <c r="A4610" s="1090">
        <v>4605</v>
      </c>
      <c r="B4610" s="1091"/>
      <c r="C4610" s="1091"/>
      <c r="D4610" s="1097"/>
      <c r="E4610" s="1093">
        <f t="shared" si="285"/>
        <v>0</v>
      </c>
      <c r="F4610" s="1094">
        <f t="shared" si="286"/>
        <v>0</v>
      </c>
      <c r="G4610" s="1095">
        <f t="shared" si="287"/>
        <v>0</v>
      </c>
      <c r="H4610" s="1090" t="str">
        <f t="shared" ca="1" si="288"/>
        <v/>
      </c>
      <c r="I4610" s="1109"/>
      <c r="J4610" s="1109"/>
      <c r="K4610" s="1112"/>
      <c r="L4610" s="1091"/>
      <c r="M4610" s="1091"/>
      <c r="N4610" s="1091"/>
      <c r="O4610" s="1091"/>
      <c r="P4610" s="1096"/>
      <c r="Q4610" s="1096"/>
      <c r="R4610" s="1096"/>
      <c r="S4610" s="1091"/>
    </row>
    <row r="4611" spans="1:19" x14ac:dyDescent="0.3">
      <c r="A4611" s="1090">
        <v>4606</v>
      </c>
      <c r="B4611" s="1091"/>
      <c r="C4611" s="1091"/>
      <c r="D4611" s="1097"/>
      <c r="E4611" s="1093">
        <f t="shared" si="285"/>
        <v>0</v>
      </c>
      <c r="F4611" s="1094">
        <f t="shared" si="286"/>
        <v>0</v>
      </c>
      <c r="G4611" s="1095">
        <f t="shared" si="287"/>
        <v>0</v>
      </c>
      <c r="H4611" s="1090" t="str">
        <f t="shared" ca="1" si="288"/>
        <v/>
      </c>
      <c r="I4611" s="1109"/>
      <c r="J4611" s="1109"/>
      <c r="K4611" s="1112"/>
      <c r="L4611" s="1091"/>
      <c r="M4611" s="1091"/>
      <c r="N4611" s="1091"/>
      <c r="O4611" s="1091"/>
      <c r="P4611" s="1096"/>
      <c r="Q4611" s="1096"/>
      <c r="R4611" s="1096"/>
      <c r="S4611" s="1091"/>
    </row>
    <row r="4612" spans="1:19" x14ac:dyDescent="0.3">
      <c r="A4612" s="1090">
        <v>4607</v>
      </c>
      <c r="B4612" s="1091"/>
      <c r="C4612" s="1091"/>
      <c r="D4612" s="1097"/>
      <c r="E4612" s="1093">
        <f t="shared" si="285"/>
        <v>0</v>
      </c>
      <c r="F4612" s="1094">
        <f t="shared" si="286"/>
        <v>0</v>
      </c>
      <c r="G4612" s="1095">
        <f t="shared" si="287"/>
        <v>0</v>
      </c>
      <c r="H4612" s="1090" t="str">
        <f t="shared" ca="1" si="288"/>
        <v/>
      </c>
      <c r="I4612" s="1109"/>
      <c r="J4612" s="1109"/>
      <c r="K4612" s="1112"/>
      <c r="L4612" s="1091"/>
      <c r="M4612" s="1091"/>
      <c r="N4612" s="1091"/>
      <c r="O4612" s="1091"/>
      <c r="P4612" s="1096"/>
      <c r="Q4612" s="1096"/>
      <c r="R4612" s="1096"/>
      <c r="S4612" s="1091"/>
    </row>
    <row r="4613" spans="1:19" x14ac:dyDescent="0.3">
      <c r="A4613" s="1090">
        <v>4608</v>
      </c>
      <c r="B4613" s="1091"/>
      <c r="C4613" s="1091"/>
      <c r="D4613" s="1097"/>
      <c r="E4613" s="1093">
        <f t="shared" si="285"/>
        <v>0</v>
      </c>
      <c r="F4613" s="1094">
        <f t="shared" si="286"/>
        <v>0</v>
      </c>
      <c r="G4613" s="1095">
        <f t="shared" si="287"/>
        <v>0</v>
      </c>
      <c r="H4613" s="1090" t="str">
        <f t="shared" ca="1" si="288"/>
        <v/>
      </c>
      <c r="I4613" s="1109"/>
      <c r="J4613" s="1109"/>
      <c r="K4613" s="1112"/>
      <c r="L4613" s="1091"/>
      <c r="M4613" s="1091"/>
      <c r="N4613" s="1091"/>
      <c r="O4613" s="1091"/>
      <c r="P4613" s="1096"/>
      <c r="Q4613" s="1096"/>
      <c r="R4613" s="1096"/>
      <c r="S4613" s="1091"/>
    </row>
    <row r="4614" spans="1:19" x14ac:dyDescent="0.3">
      <c r="A4614" s="1090">
        <v>4609</v>
      </c>
      <c r="B4614" s="1091"/>
      <c r="C4614" s="1091"/>
      <c r="D4614" s="1097"/>
      <c r="E4614" s="1093">
        <f t="shared" si="285"/>
        <v>0</v>
      </c>
      <c r="F4614" s="1094">
        <f t="shared" si="286"/>
        <v>0</v>
      </c>
      <c r="G4614" s="1095">
        <f t="shared" si="287"/>
        <v>0</v>
      </c>
      <c r="H4614" s="1090" t="str">
        <f t="shared" ca="1" si="288"/>
        <v/>
      </c>
      <c r="I4614" s="1109"/>
      <c r="J4614" s="1109"/>
      <c r="K4614" s="1112"/>
      <c r="L4614" s="1091"/>
      <c r="M4614" s="1091"/>
      <c r="N4614" s="1091"/>
      <c r="O4614" s="1091"/>
      <c r="P4614" s="1096"/>
      <c r="Q4614" s="1096"/>
      <c r="R4614" s="1096"/>
      <c r="S4614" s="1091"/>
    </row>
    <row r="4615" spans="1:19" x14ac:dyDescent="0.3">
      <c r="A4615" s="1090">
        <v>4610</v>
      </c>
      <c r="B4615" s="1091"/>
      <c r="C4615" s="1091"/>
      <c r="D4615" s="1097"/>
      <c r="E4615" s="1093">
        <f t="shared" ref="E4615:E4678" si="289">D4615</f>
        <v>0</v>
      </c>
      <c r="F4615" s="1094">
        <f t="shared" ref="F4615:F4678" si="290">D4615</f>
        <v>0</v>
      </c>
      <c r="G4615" s="1095">
        <f t="shared" ref="G4615:G4678" si="291">D4615</f>
        <v>0</v>
      </c>
      <c r="H4615" s="1090" t="str">
        <f t="shared" ref="H4615:H4678" ca="1" si="292">IF(ISBLANK(D4615),"",DATEDIF(G4615,TODAY(),"y"))</f>
        <v/>
      </c>
      <c r="I4615" s="1109"/>
      <c r="J4615" s="1109"/>
      <c r="K4615" s="1112"/>
      <c r="L4615" s="1091"/>
      <c r="M4615" s="1091"/>
      <c r="N4615" s="1091"/>
      <c r="O4615" s="1091"/>
      <c r="P4615" s="1096"/>
      <c r="Q4615" s="1096"/>
      <c r="R4615" s="1096"/>
      <c r="S4615" s="1091"/>
    </row>
    <row r="4616" spans="1:19" x14ac:dyDescent="0.3">
      <c r="A4616" s="1090">
        <v>4611</v>
      </c>
      <c r="B4616" s="1091"/>
      <c r="C4616" s="1091"/>
      <c r="D4616" s="1097"/>
      <c r="E4616" s="1093">
        <f t="shared" si="289"/>
        <v>0</v>
      </c>
      <c r="F4616" s="1094">
        <f t="shared" si="290"/>
        <v>0</v>
      </c>
      <c r="G4616" s="1095">
        <f t="shared" si="291"/>
        <v>0</v>
      </c>
      <c r="H4616" s="1090" t="str">
        <f t="shared" ca="1" si="292"/>
        <v/>
      </c>
      <c r="I4616" s="1109"/>
      <c r="J4616" s="1109"/>
      <c r="K4616" s="1112"/>
      <c r="L4616" s="1091"/>
      <c r="M4616" s="1091"/>
      <c r="N4616" s="1091"/>
      <c r="O4616" s="1091"/>
      <c r="P4616" s="1096"/>
      <c r="Q4616" s="1096"/>
      <c r="R4616" s="1096"/>
      <c r="S4616" s="1091"/>
    </row>
    <row r="4617" spans="1:19" x14ac:dyDescent="0.3">
      <c r="A4617" s="1090">
        <v>4612</v>
      </c>
      <c r="B4617" s="1091"/>
      <c r="C4617" s="1091"/>
      <c r="D4617" s="1097"/>
      <c r="E4617" s="1093">
        <f t="shared" si="289"/>
        <v>0</v>
      </c>
      <c r="F4617" s="1094">
        <f t="shared" si="290"/>
        <v>0</v>
      </c>
      <c r="G4617" s="1095">
        <f t="shared" si="291"/>
        <v>0</v>
      </c>
      <c r="H4617" s="1090" t="str">
        <f t="shared" ca="1" si="292"/>
        <v/>
      </c>
      <c r="I4617" s="1109"/>
      <c r="J4617" s="1109"/>
      <c r="K4617" s="1112"/>
      <c r="L4617" s="1091"/>
      <c r="M4617" s="1091"/>
      <c r="N4617" s="1091"/>
      <c r="O4617" s="1091"/>
      <c r="P4617" s="1096"/>
      <c r="Q4617" s="1096"/>
      <c r="R4617" s="1096"/>
      <c r="S4617" s="1091"/>
    </row>
    <row r="4618" spans="1:19" x14ac:dyDescent="0.3">
      <c r="A4618" s="1090">
        <v>4613</v>
      </c>
      <c r="B4618" s="1091"/>
      <c r="C4618" s="1091"/>
      <c r="D4618" s="1097"/>
      <c r="E4618" s="1093">
        <f t="shared" si="289"/>
        <v>0</v>
      </c>
      <c r="F4618" s="1094">
        <f t="shared" si="290"/>
        <v>0</v>
      </c>
      <c r="G4618" s="1095">
        <f t="shared" si="291"/>
        <v>0</v>
      </c>
      <c r="H4618" s="1090" t="str">
        <f t="shared" ca="1" si="292"/>
        <v/>
      </c>
      <c r="I4618" s="1109"/>
      <c r="J4618" s="1109"/>
      <c r="K4618" s="1112"/>
      <c r="L4618" s="1091"/>
      <c r="M4618" s="1091"/>
      <c r="N4618" s="1091"/>
      <c r="O4618" s="1091"/>
      <c r="P4618" s="1096"/>
      <c r="Q4618" s="1096"/>
      <c r="R4618" s="1096"/>
      <c r="S4618" s="1091"/>
    </row>
    <row r="4619" spans="1:19" x14ac:dyDescent="0.3">
      <c r="A4619" s="1090">
        <v>4614</v>
      </c>
      <c r="B4619" s="1091"/>
      <c r="C4619" s="1091"/>
      <c r="D4619" s="1097"/>
      <c r="E4619" s="1093">
        <f t="shared" si="289"/>
        <v>0</v>
      </c>
      <c r="F4619" s="1094">
        <f t="shared" si="290"/>
        <v>0</v>
      </c>
      <c r="G4619" s="1095">
        <f t="shared" si="291"/>
        <v>0</v>
      </c>
      <c r="H4619" s="1090" t="str">
        <f t="shared" ca="1" si="292"/>
        <v/>
      </c>
      <c r="I4619" s="1109"/>
      <c r="J4619" s="1109"/>
      <c r="K4619" s="1112"/>
      <c r="L4619" s="1091"/>
      <c r="M4619" s="1091"/>
      <c r="N4619" s="1091"/>
      <c r="O4619" s="1091"/>
      <c r="P4619" s="1096"/>
      <c r="Q4619" s="1096"/>
      <c r="R4619" s="1096"/>
      <c r="S4619" s="1091"/>
    </row>
    <row r="4620" spans="1:19" x14ac:dyDescent="0.3">
      <c r="A4620" s="1090">
        <v>4615</v>
      </c>
      <c r="B4620" s="1091"/>
      <c r="C4620" s="1091"/>
      <c r="D4620" s="1097"/>
      <c r="E4620" s="1093">
        <f t="shared" si="289"/>
        <v>0</v>
      </c>
      <c r="F4620" s="1094">
        <f t="shared" si="290"/>
        <v>0</v>
      </c>
      <c r="G4620" s="1095">
        <f t="shared" si="291"/>
        <v>0</v>
      </c>
      <c r="H4620" s="1090" t="str">
        <f t="shared" ca="1" si="292"/>
        <v/>
      </c>
      <c r="I4620" s="1109"/>
      <c r="J4620" s="1109"/>
      <c r="K4620" s="1112"/>
      <c r="L4620" s="1091"/>
      <c r="M4620" s="1091"/>
      <c r="N4620" s="1091"/>
      <c r="O4620" s="1091"/>
      <c r="P4620" s="1096"/>
      <c r="Q4620" s="1096"/>
      <c r="R4620" s="1096"/>
      <c r="S4620" s="1091"/>
    </row>
    <row r="4621" spans="1:19" x14ac:dyDescent="0.3">
      <c r="A4621" s="1090">
        <v>4616</v>
      </c>
      <c r="B4621" s="1091"/>
      <c r="C4621" s="1091"/>
      <c r="D4621" s="1097"/>
      <c r="E4621" s="1093">
        <f t="shared" si="289"/>
        <v>0</v>
      </c>
      <c r="F4621" s="1094">
        <f t="shared" si="290"/>
        <v>0</v>
      </c>
      <c r="G4621" s="1095">
        <f t="shared" si="291"/>
        <v>0</v>
      </c>
      <c r="H4621" s="1090" t="str">
        <f t="shared" ca="1" si="292"/>
        <v/>
      </c>
      <c r="I4621" s="1109"/>
      <c r="J4621" s="1109"/>
      <c r="K4621" s="1112"/>
      <c r="L4621" s="1091"/>
      <c r="M4621" s="1091"/>
      <c r="N4621" s="1091"/>
      <c r="O4621" s="1091"/>
      <c r="P4621" s="1096"/>
      <c r="Q4621" s="1096"/>
      <c r="R4621" s="1096"/>
      <c r="S4621" s="1091"/>
    </row>
    <row r="4622" spans="1:19" x14ac:dyDescent="0.3">
      <c r="A4622" s="1090">
        <v>4617</v>
      </c>
      <c r="B4622" s="1091"/>
      <c r="C4622" s="1091"/>
      <c r="D4622" s="1097"/>
      <c r="E4622" s="1093">
        <f t="shared" si="289"/>
        <v>0</v>
      </c>
      <c r="F4622" s="1094">
        <f t="shared" si="290"/>
        <v>0</v>
      </c>
      <c r="G4622" s="1095">
        <f t="shared" si="291"/>
        <v>0</v>
      </c>
      <c r="H4622" s="1090" t="str">
        <f t="shared" ca="1" si="292"/>
        <v/>
      </c>
      <c r="I4622" s="1109"/>
      <c r="J4622" s="1109"/>
      <c r="K4622" s="1112"/>
      <c r="L4622" s="1091"/>
      <c r="M4622" s="1091"/>
      <c r="N4622" s="1091"/>
      <c r="O4622" s="1091"/>
      <c r="P4622" s="1096"/>
      <c r="Q4622" s="1096"/>
      <c r="R4622" s="1096"/>
      <c r="S4622" s="1091"/>
    </row>
    <row r="4623" spans="1:19" x14ac:dyDescent="0.3">
      <c r="A4623" s="1090">
        <v>4618</v>
      </c>
      <c r="B4623" s="1091"/>
      <c r="C4623" s="1091"/>
      <c r="D4623" s="1097"/>
      <c r="E4623" s="1093">
        <f t="shared" si="289"/>
        <v>0</v>
      </c>
      <c r="F4623" s="1094">
        <f t="shared" si="290"/>
        <v>0</v>
      </c>
      <c r="G4623" s="1095">
        <f t="shared" si="291"/>
        <v>0</v>
      </c>
      <c r="H4623" s="1090" t="str">
        <f t="shared" ca="1" si="292"/>
        <v/>
      </c>
      <c r="I4623" s="1109"/>
      <c r="J4623" s="1109"/>
      <c r="K4623" s="1112"/>
      <c r="L4623" s="1091"/>
      <c r="M4623" s="1091"/>
      <c r="N4623" s="1091"/>
      <c r="O4623" s="1091"/>
      <c r="P4623" s="1096"/>
      <c r="Q4623" s="1096"/>
      <c r="R4623" s="1096"/>
      <c r="S4623" s="1091"/>
    </row>
    <row r="4624" spans="1:19" x14ac:dyDescent="0.3">
      <c r="A4624" s="1090">
        <v>4619</v>
      </c>
      <c r="B4624" s="1091"/>
      <c r="C4624" s="1091"/>
      <c r="D4624" s="1097"/>
      <c r="E4624" s="1093">
        <f t="shared" si="289"/>
        <v>0</v>
      </c>
      <c r="F4624" s="1094">
        <f t="shared" si="290"/>
        <v>0</v>
      </c>
      <c r="G4624" s="1095">
        <f t="shared" si="291"/>
        <v>0</v>
      </c>
      <c r="H4624" s="1090" t="str">
        <f t="shared" ca="1" si="292"/>
        <v/>
      </c>
      <c r="I4624" s="1109"/>
      <c r="J4624" s="1109"/>
      <c r="K4624" s="1112"/>
      <c r="L4624" s="1091"/>
      <c r="M4624" s="1091"/>
      <c r="N4624" s="1091"/>
      <c r="O4624" s="1091"/>
      <c r="P4624" s="1096"/>
      <c r="Q4624" s="1096"/>
      <c r="R4624" s="1096"/>
      <c r="S4624" s="1091"/>
    </row>
    <row r="4625" spans="1:19" x14ac:dyDescent="0.3">
      <c r="A4625" s="1090">
        <v>4620</v>
      </c>
      <c r="B4625" s="1091"/>
      <c r="C4625" s="1091"/>
      <c r="D4625" s="1097"/>
      <c r="E4625" s="1093">
        <f t="shared" si="289"/>
        <v>0</v>
      </c>
      <c r="F4625" s="1094">
        <f t="shared" si="290"/>
        <v>0</v>
      </c>
      <c r="G4625" s="1095">
        <f t="shared" si="291"/>
        <v>0</v>
      </c>
      <c r="H4625" s="1090" t="str">
        <f t="shared" ca="1" si="292"/>
        <v/>
      </c>
      <c r="I4625" s="1109"/>
      <c r="J4625" s="1109"/>
      <c r="K4625" s="1112"/>
      <c r="L4625" s="1091"/>
      <c r="M4625" s="1091"/>
      <c r="N4625" s="1091"/>
      <c r="O4625" s="1091"/>
      <c r="P4625" s="1096"/>
      <c r="Q4625" s="1096"/>
      <c r="R4625" s="1096"/>
      <c r="S4625" s="1091"/>
    </row>
    <row r="4626" spans="1:19" x14ac:dyDescent="0.3">
      <c r="A4626" s="1090">
        <v>4621</v>
      </c>
      <c r="B4626" s="1091"/>
      <c r="C4626" s="1091"/>
      <c r="D4626" s="1097"/>
      <c r="E4626" s="1093">
        <f t="shared" si="289"/>
        <v>0</v>
      </c>
      <c r="F4626" s="1094">
        <f t="shared" si="290"/>
        <v>0</v>
      </c>
      <c r="G4626" s="1095">
        <f t="shared" si="291"/>
        <v>0</v>
      </c>
      <c r="H4626" s="1090" t="str">
        <f t="shared" ca="1" si="292"/>
        <v/>
      </c>
      <c r="I4626" s="1109"/>
      <c r="J4626" s="1109"/>
      <c r="K4626" s="1112"/>
      <c r="L4626" s="1091"/>
      <c r="M4626" s="1091"/>
      <c r="N4626" s="1091"/>
      <c r="O4626" s="1091"/>
      <c r="P4626" s="1096"/>
      <c r="Q4626" s="1096"/>
      <c r="R4626" s="1096"/>
      <c r="S4626" s="1091"/>
    </row>
    <row r="4627" spans="1:19" x14ac:dyDescent="0.3">
      <c r="A4627" s="1090">
        <v>4622</v>
      </c>
      <c r="B4627" s="1091"/>
      <c r="C4627" s="1091"/>
      <c r="D4627" s="1097"/>
      <c r="E4627" s="1093">
        <f t="shared" si="289"/>
        <v>0</v>
      </c>
      <c r="F4627" s="1094">
        <f t="shared" si="290"/>
        <v>0</v>
      </c>
      <c r="G4627" s="1095">
        <f t="shared" si="291"/>
        <v>0</v>
      </c>
      <c r="H4627" s="1090" t="str">
        <f t="shared" ca="1" si="292"/>
        <v/>
      </c>
      <c r="I4627" s="1109"/>
      <c r="J4627" s="1109"/>
      <c r="K4627" s="1112"/>
      <c r="L4627" s="1091"/>
      <c r="M4627" s="1091"/>
      <c r="N4627" s="1091"/>
      <c r="O4627" s="1091"/>
      <c r="P4627" s="1096"/>
      <c r="Q4627" s="1096"/>
      <c r="R4627" s="1096"/>
      <c r="S4627" s="1091"/>
    </row>
    <row r="4628" spans="1:19" x14ac:dyDescent="0.3">
      <c r="A4628" s="1090">
        <v>4623</v>
      </c>
      <c r="B4628" s="1091"/>
      <c r="C4628" s="1091"/>
      <c r="D4628" s="1097"/>
      <c r="E4628" s="1093">
        <f t="shared" si="289"/>
        <v>0</v>
      </c>
      <c r="F4628" s="1094">
        <f t="shared" si="290"/>
        <v>0</v>
      </c>
      <c r="G4628" s="1095">
        <f t="shared" si="291"/>
        <v>0</v>
      </c>
      <c r="H4628" s="1090" t="str">
        <f t="shared" ca="1" si="292"/>
        <v/>
      </c>
      <c r="I4628" s="1109"/>
      <c r="J4628" s="1109"/>
      <c r="K4628" s="1112"/>
      <c r="L4628" s="1091"/>
      <c r="M4628" s="1091"/>
      <c r="N4628" s="1091"/>
      <c r="O4628" s="1091"/>
      <c r="P4628" s="1096"/>
      <c r="Q4628" s="1096"/>
      <c r="R4628" s="1096"/>
      <c r="S4628" s="1091"/>
    </row>
    <row r="4629" spans="1:19" x14ac:dyDescent="0.3">
      <c r="A4629" s="1090">
        <v>4624</v>
      </c>
      <c r="B4629" s="1091"/>
      <c r="C4629" s="1091"/>
      <c r="D4629" s="1097"/>
      <c r="E4629" s="1093">
        <f t="shared" si="289"/>
        <v>0</v>
      </c>
      <c r="F4629" s="1094">
        <f t="shared" si="290"/>
        <v>0</v>
      </c>
      <c r="G4629" s="1095">
        <f t="shared" si="291"/>
        <v>0</v>
      </c>
      <c r="H4629" s="1090" t="str">
        <f t="shared" ca="1" si="292"/>
        <v/>
      </c>
      <c r="I4629" s="1109"/>
      <c r="J4629" s="1109"/>
      <c r="K4629" s="1112"/>
      <c r="L4629" s="1091"/>
      <c r="M4629" s="1091"/>
      <c r="N4629" s="1091"/>
      <c r="O4629" s="1091"/>
      <c r="P4629" s="1096"/>
      <c r="Q4629" s="1096"/>
      <c r="R4629" s="1096"/>
      <c r="S4629" s="1091"/>
    </row>
    <row r="4630" spans="1:19" x14ac:dyDescent="0.3">
      <c r="A4630" s="1090">
        <v>4625</v>
      </c>
      <c r="B4630" s="1091"/>
      <c r="C4630" s="1091"/>
      <c r="D4630" s="1097"/>
      <c r="E4630" s="1093">
        <f t="shared" si="289"/>
        <v>0</v>
      </c>
      <c r="F4630" s="1094">
        <f t="shared" si="290"/>
        <v>0</v>
      </c>
      <c r="G4630" s="1095">
        <f t="shared" si="291"/>
        <v>0</v>
      </c>
      <c r="H4630" s="1090" t="str">
        <f t="shared" ca="1" si="292"/>
        <v/>
      </c>
      <c r="I4630" s="1109"/>
      <c r="J4630" s="1109"/>
      <c r="K4630" s="1112"/>
      <c r="L4630" s="1091"/>
      <c r="M4630" s="1091"/>
      <c r="N4630" s="1091"/>
      <c r="O4630" s="1091"/>
      <c r="P4630" s="1096"/>
      <c r="Q4630" s="1096"/>
      <c r="R4630" s="1096"/>
      <c r="S4630" s="1091"/>
    </row>
    <row r="4631" spans="1:19" x14ac:dyDescent="0.3">
      <c r="A4631" s="1090">
        <v>4626</v>
      </c>
      <c r="B4631" s="1091"/>
      <c r="C4631" s="1091"/>
      <c r="D4631" s="1097"/>
      <c r="E4631" s="1093">
        <f t="shared" si="289"/>
        <v>0</v>
      </c>
      <c r="F4631" s="1094">
        <f t="shared" si="290"/>
        <v>0</v>
      </c>
      <c r="G4631" s="1095">
        <f t="shared" si="291"/>
        <v>0</v>
      </c>
      <c r="H4631" s="1090" t="str">
        <f t="shared" ca="1" si="292"/>
        <v/>
      </c>
      <c r="I4631" s="1109"/>
      <c r="J4631" s="1109"/>
      <c r="K4631" s="1112"/>
      <c r="L4631" s="1091"/>
      <c r="M4631" s="1091"/>
      <c r="N4631" s="1091"/>
      <c r="O4631" s="1091"/>
      <c r="P4631" s="1096"/>
      <c r="Q4631" s="1096"/>
      <c r="R4631" s="1096"/>
      <c r="S4631" s="1091"/>
    </row>
    <row r="4632" spans="1:19" x14ac:dyDescent="0.3">
      <c r="A4632" s="1090">
        <v>4627</v>
      </c>
      <c r="B4632" s="1091"/>
      <c r="C4632" s="1091"/>
      <c r="D4632" s="1097"/>
      <c r="E4632" s="1093">
        <f t="shared" si="289"/>
        <v>0</v>
      </c>
      <c r="F4632" s="1094">
        <f t="shared" si="290"/>
        <v>0</v>
      </c>
      <c r="G4632" s="1095">
        <f t="shared" si="291"/>
        <v>0</v>
      </c>
      <c r="H4632" s="1090" t="str">
        <f t="shared" ca="1" si="292"/>
        <v/>
      </c>
      <c r="I4632" s="1109"/>
      <c r="J4632" s="1109"/>
      <c r="K4632" s="1112"/>
      <c r="L4632" s="1091"/>
      <c r="M4632" s="1091"/>
      <c r="N4632" s="1091"/>
      <c r="O4632" s="1091"/>
      <c r="P4632" s="1096"/>
      <c r="Q4632" s="1096"/>
      <c r="R4632" s="1096"/>
      <c r="S4632" s="1091"/>
    </row>
    <row r="4633" spans="1:19" x14ac:dyDescent="0.3">
      <c r="A4633" s="1090">
        <v>4628</v>
      </c>
      <c r="B4633" s="1091"/>
      <c r="C4633" s="1091"/>
      <c r="D4633" s="1097"/>
      <c r="E4633" s="1093">
        <f t="shared" si="289"/>
        <v>0</v>
      </c>
      <c r="F4633" s="1094">
        <f t="shared" si="290"/>
        <v>0</v>
      </c>
      <c r="G4633" s="1095">
        <f t="shared" si="291"/>
        <v>0</v>
      </c>
      <c r="H4633" s="1090" t="str">
        <f t="shared" ca="1" si="292"/>
        <v/>
      </c>
      <c r="I4633" s="1109"/>
      <c r="J4633" s="1109"/>
      <c r="K4633" s="1112"/>
      <c r="L4633" s="1091"/>
      <c r="M4633" s="1091"/>
      <c r="N4633" s="1091"/>
      <c r="O4633" s="1091"/>
      <c r="P4633" s="1096"/>
      <c r="Q4633" s="1096"/>
      <c r="R4633" s="1096"/>
      <c r="S4633" s="1091"/>
    </row>
    <row r="4634" spans="1:19" x14ac:dyDescent="0.3">
      <c r="A4634" s="1090">
        <v>4629</v>
      </c>
      <c r="B4634" s="1091"/>
      <c r="C4634" s="1091"/>
      <c r="D4634" s="1097"/>
      <c r="E4634" s="1093">
        <f t="shared" si="289"/>
        <v>0</v>
      </c>
      <c r="F4634" s="1094">
        <f t="shared" si="290"/>
        <v>0</v>
      </c>
      <c r="G4634" s="1095">
        <f t="shared" si="291"/>
        <v>0</v>
      </c>
      <c r="H4634" s="1090" t="str">
        <f t="shared" ca="1" si="292"/>
        <v/>
      </c>
      <c r="I4634" s="1109"/>
      <c r="J4634" s="1109"/>
      <c r="K4634" s="1112"/>
      <c r="L4634" s="1091"/>
      <c r="M4634" s="1091"/>
      <c r="N4634" s="1091"/>
      <c r="O4634" s="1091"/>
      <c r="P4634" s="1096"/>
      <c r="Q4634" s="1096"/>
      <c r="R4634" s="1096"/>
      <c r="S4634" s="1091"/>
    </row>
    <row r="4635" spans="1:19" x14ac:dyDescent="0.3">
      <c r="A4635" s="1090">
        <v>4630</v>
      </c>
      <c r="B4635" s="1091"/>
      <c r="C4635" s="1091"/>
      <c r="D4635" s="1097"/>
      <c r="E4635" s="1093">
        <f t="shared" si="289"/>
        <v>0</v>
      </c>
      <c r="F4635" s="1094">
        <f t="shared" si="290"/>
        <v>0</v>
      </c>
      <c r="G4635" s="1095">
        <f t="shared" si="291"/>
        <v>0</v>
      </c>
      <c r="H4635" s="1090" t="str">
        <f t="shared" ca="1" si="292"/>
        <v/>
      </c>
      <c r="I4635" s="1109"/>
      <c r="J4635" s="1109"/>
      <c r="K4635" s="1112"/>
      <c r="L4635" s="1091"/>
      <c r="M4635" s="1091"/>
      <c r="N4635" s="1091"/>
      <c r="O4635" s="1091"/>
      <c r="P4635" s="1096"/>
      <c r="Q4635" s="1096"/>
      <c r="R4635" s="1096"/>
      <c r="S4635" s="1091"/>
    </row>
    <row r="4636" spans="1:19" x14ac:dyDescent="0.3">
      <c r="A4636" s="1090">
        <v>4631</v>
      </c>
      <c r="B4636" s="1091"/>
      <c r="C4636" s="1091"/>
      <c r="D4636" s="1097"/>
      <c r="E4636" s="1093">
        <f t="shared" si="289"/>
        <v>0</v>
      </c>
      <c r="F4636" s="1094">
        <f t="shared" si="290"/>
        <v>0</v>
      </c>
      <c r="G4636" s="1095">
        <f t="shared" si="291"/>
        <v>0</v>
      </c>
      <c r="H4636" s="1090" t="str">
        <f t="shared" ca="1" si="292"/>
        <v/>
      </c>
      <c r="I4636" s="1109"/>
      <c r="J4636" s="1109"/>
      <c r="K4636" s="1112"/>
      <c r="L4636" s="1091"/>
      <c r="M4636" s="1091"/>
      <c r="N4636" s="1091"/>
      <c r="O4636" s="1091"/>
      <c r="P4636" s="1096"/>
      <c r="Q4636" s="1096"/>
      <c r="R4636" s="1096"/>
      <c r="S4636" s="1091"/>
    </row>
    <row r="4637" spans="1:19" x14ac:dyDescent="0.3">
      <c r="A4637" s="1090">
        <v>4632</v>
      </c>
      <c r="B4637" s="1091"/>
      <c r="C4637" s="1091"/>
      <c r="D4637" s="1097"/>
      <c r="E4637" s="1093">
        <f t="shared" si="289"/>
        <v>0</v>
      </c>
      <c r="F4637" s="1094">
        <f t="shared" si="290"/>
        <v>0</v>
      </c>
      <c r="G4637" s="1095">
        <f t="shared" si="291"/>
        <v>0</v>
      </c>
      <c r="H4637" s="1090" t="str">
        <f t="shared" ca="1" si="292"/>
        <v/>
      </c>
      <c r="I4637" s="1109"/>
      <c r="J4637" s="1109"/>
      <c r="K4637" s="1112"/>
      <c r="L4637" s="1091"/>
      <c r="M4637" s="1091"/>
      <c r="N4637" s="1091"/>
      <c r="O4637" s="1091"/>
      <c r="P4637" s="1096"/>
      <c r="Q4637" s="1096"/>
      <c r="R4637" s="1096"/>
      <c r="S4637" s="1091"/>
    </row>
    <row r="4638" spans="1:19" x14ac:dyDescent="0.3">
      <c r="A4638" s="1090">
        <v>4633</v>
      </c>
      <c r="B4638" s="1091"/>
      <c r="C4638" s="1091"/>
      <c r="D4638" s="1097"/>
      <c r="E4638" s="1093">
        <f t="shared" si="289"/>
        <v>0</v>
      </c>
      <c r="F4638" s="1094">
        <f t="shared" si="290"/>
        <v>0</v>
      </c>
      <c r="G4638" s="1095">
        <f t="shared" si="291"/>
        <v>0</v>
      </c>
      <c r="H4638" s="1090" t="str">
        <f t="shared" ca="1" si="292"/>
        <v/>
      </c>
      <c r="I4638" s="1109"/>
      <c r="J4638" s="1109"/>
      <c r="K4638" s="1112"/>
      <c r="L4638" s="1091"/>
      <c r="M4638" s="1091"/>
      <c r="N4638" s="1091"/>
      <c r="O4638" s="1091"/>
      <c r="P4638" s="1096"/>
      <c r="Q4638" s="1096"/>
      <c r="R4638" s="1096"/>
      <c r="S4638" s="1091"/>
    </row>
    <row r="4639" spans="1:19" x14ac:dyDescent="0.3">
      <c r="A4639" s="1090">
        <v>4634</v>
      </c>
      <c r="B4639" s="1091"/>
      <c r="C4639" s="1091"/>
      <c r="D4639" s="1097"/>
      <c r="E4639" s="1093">
        <f t="shared" si="289"/>
        <v>0</v>
      </c>
      <c r="F4639" s="1094">
        <f t="shared" si="290"/>
        <v>0</v>
      </c>
      <c r="G4639" s="1095">
        <f t="shared" si="291"/>
        <v>0</v>
      </c>
      <c r="H4639" s="1090" t="str">
        <f t="shared" ca="1" si="292"/>
        <v/>
      </c>
      <c r="I4639" s="1109"/>
      <c r="J4639" s="1109"/>
      <c r="K4639" s="1112"/>
      <c r="L4639" s="1091"/>
      <c r="M4639" s="1091"/>
      <c r="N4639" s="1091"/>
      <c r="O4639" s="1091"/>
      <c r="P4639" s="1096"/>
      <c r="Q4639" s="1096"/>
      <c r="R4639" s="1096"/>
      <c r="S4639" s="1091"/>
    </row>
    <row r="4640" spans="1:19" x14ac:dyDescent="0.3">
      <c r="A4640" s="1090">
        <v>4635</v>
      </c>
      <c r="B4640" s="1091"/>
      <c r="C4640" s="1091"/>
      <c r="D4640" s="1097"/>
      <c r="E4640" s="1093">
        <f t="shared" si="289"/>
        <v>0</v>
      </c>
      <c r="F4640" s="1094">
        <f t="shared" si="290"/>
        <v>0</v>
      </c>
      <c r="G4640" s="1095">
        <f t="shared" si="291"/>
        <v>0</v>
      </c>
      <c r="H4640" s="1090" t="str">
        <f t="shared" ca="1" si="292"/>
        <v/>
      </c>
      <c r="I4640" s="1109"/>
      <c r="J4640" s="1109"/>
      <c r="K4640" s="1112"/>
      <c r="L4640" s="1091"/>
      <c r="M4640" s="1091"/>
      <c r="N4640" s="1091"/>
      <c r="O4640" s="1091"/>
      <c r="P4640" s="1096"/>
      <c r="Q4640" s="1096"/>
      <c r="R4640" s="1096"/>
      <c r="S4640" s="1091"/>
    </row>
    <row r="4641" spans="1:19" x14ac:dyDescent="0.3">
      <c r="A4641" s="1090">
        <v>4636</v>
      </c>
      <c r="B4641" s="1091"/>
      <c r="C4641" s="1091"/>
      <c r="D4641" s="1097"/>
      <c r="E4641" s="1093">
        <f t="shared" si="289"/>
        <v>0</v>
      </c>
      <c r="F4641" s="1094">
        <f t="shared" si="290"/>
        <v>0</v>
      </c>
      <c r="G4641" s="1095">
        <f t="shared" si="291"/>
        <v>0</v>
      </c>
      <c r="H4641" s="1090" t="str">
        <f t="shared" ca="1" si="292"/>
        <v/>
      </c>
      <c r="I4641" s="1109"/>
      <c r="J4641" s="1109"/>
      <c r="K4641" s="1112"/>
      <c r="L4641" s="1091"/>
      <c r="M4641" s="1091"/>
      <c r="N4641" s="1091"/>
      <c r="O4641" s="1091"/>
      <c r="P4641" s="1096"/>
      <c r="Q4641" s="1096"/>
      <c r="R4641" s="1096"/>
      <c r="S4641" s="1091"/>
    </row>
    <row r="4642" spans="1:19" x14ac:dyDescent="0.3">
      <c r="A4642" s="1090">
        <v>4637</v>
      </c>
      <c r="B4642" s="1091"/>
      <c r="C4642" s="1091"/>
      <c r="D4642" s="1097"/>
      <c r="E4642" s="1093">
        <f t="shared" si="289"/>
        <v>0</v>
      </c>
      <c r="F4642" s="1094">
        <f t="shared" si="290"/>
        <v>0</v>
      </c>
      <c r="G4642" s="1095">
        <f t="shared" si="291"/>
        <v>0</v>
      </c>
      <c r="H4642" s="1090" t="str">
        <f t="shared" ca="1" si="292"/>
        <v/>
      </c>
      <c r="I4642" s="1109"/>
      <c r="J4642" s="1109"/>
      <c r="K4642" s="1112"/>
      <c r="L4642" s="1091"/>
      <c r="M4642" s="1091"/>
      <c r="N4642" s="1091"/>
      <c r="O4642" s="1091"/>
      <c r="P4642" s="1096"/>
      <c r="Q4642" s="1096"/>
      <c r="R4642" s="1096"/>
      <c r="S4642" s="1091"/>
    </row>
    <row r="4643" spans="1:19" x14ac:dyDescent="0.3">
      <c r="A4643" s="1090">
        <v>4638</v>
      </c>
      <c r="B4643" s="1091"/>
      <c r="C4643" s="1091"/>
      <c r="D4643" s="1097"/>
      <c r="E4643" s="1093">
        <f t="shared" si="289"/>
        <v>0</v>
      </c>
      <c r="F4643" s="1094">
        <f t="shared" si="290"/>
        <v>0</v>
      </c>
      <c r="G4643" s="1095">
        <f t="shared" si="291"/>
        <v>0</v>
      </c>
      <c r="H4643" s="1090" t="str">
        <f t="shared" ca="1" si="292"/>
        <v/>
      </c>
      <c r="I4643" s="1109"/>
      <c r="J4643" s="1109"/>
      <c r="K4643" s="1112"/>
      <c r="L4643" s="1091"/>
      <c r="M4643" s="1091"/>
      <c r="N4643" s="1091"/>
      <c r="O4643" s="1091"/>
      <c r="P4643" s="1096"/>
      <c r="Q4643" s="1096"/>
      <c r="R4643" s="1096"/>
      <c r="S4643" s="1091"/>
    </row>
    <row r="4644" spans="1:19" x14ac:dyDescent="0.3">
      <c r="A4644" s="1090">
        <v>4639</v>
      </c>
      <c r="B4644" s="1091"/>
      <c r="C4644" s="1091"/>
      <c r="D4644" s="1097"/>
      <c r="E4644" s="1093">
        <f t="shared" si="289"/>
        <v>0</v>
      </c>
      <c r="F4644" s="1094">
        <f t="shared" si="290"/>
        <v>0</v>
      </c>
      <c r="G4644" s="1095">
        <f t="shared" si="291"/>
        <v>0</v>
      </c>
      <c r="H4644" s="1090" t="str">
        <f t="shared" ca="1" si="292"/>
        <v/>
      </c>
      <c r="I4644" s="1109"/>
      <c r="J4644" s="1109"/>
      <c r="K4644" s="1112"/>
      <c r="L4644" s="1091"/>
      <c r="M4644" s="1091"/>
      <c r="N4644" s="1091"/>
      <c r="O4644" s="1091"/>
      <c r="P4644" s="1096"/>
      <c r="Q4644" s="1096"/>
      <c r="R4644" s="1096"/>
      <c r="S4644" s="1091"/>
    </row>
    <row r="4645" spans="1:19" x14ac:dyDescent="0.3">
      <c r="A4645" s="1090">
        <v>4640</v>
      </c>
      <c r="B4645" s="1091"/>
      <c r="C4645" s="1091"/>
      <c r="D4645" s="1097"/>
      <c r="E4645" s="1093">
        <f t="shared" si="289"/>
        <v>0</v>
      </c>
      <c r="F4645" s="1094">
        <f t="shared" si="290"/>
        <v>0</v>
      </c>
      <c r="G4645" s="1095">
        <f t="shared" si="291"/>
        <v>0</v>
      </c>
      <c r="H4645" s="1090" t="str">
        <f t="shared" ca="1" si="292"/>
        <v/>
      </c>
      <c r="I4645" s="1109"/>
      <c r="J4645" s="1109"/>
      <c r="K4645" s="1112"/>
      <c r="L4645" s="1091"/>
      <c r="M4645" s="1091"/>
      <c r="N4645" s="1091"/>
      <c r="O4645" s="1091"/>
      <c r="P4645" s="1096"/>
      <c r="Q4645" s="1096"/>
      <c r="R4645" s="1096"/>
      <c r="S4645" s="1091"/>
    </row>
    <row r="4646" spans="1:19" x14ac:dyDescent="0.3">
      <c r="A4646" s="1090">
        <v>4641</v>
      </c>
      <c r="B4646" s="1091"/>
      <c r="C4646" s="1091"/>
      <c r="D4646" s="1097"/>
      <c r="E4646" s="1093">
        <f t="shared" si="289"/>
        <v>0</v>
      </c>
      <c r="F4646" s="1094">
        <f t="shared" si="290"/>
        <v>0</v>
      </c>
      <c r="G4646" s="1095">
        <f t="shared" si="291"/>
        <v>0</v>
      </c>
      <c r="H4646" s="1090" t="str">
        <f t="shared" ca="1" si="292"/>
        <v/>
      </c>
      <c r="I4646" s="1109"/>
      <c r="J4646" s="1109"/>
      <c r="K4646" s="1112"/>
      <c r="L4646" s="1091"/>
      <c r="M4646" s="1091"/>
      <c r="N4646" s="1091"/>
      <c r="O4646" s="1091"/>
      <c r="P4646" s="1096"/>
      <c r="Q4646" s="1096"/>
      <c r="R4646" s="1096"/>
      <c r="S4646" s="1091"/>
    </row>
    <row r="4647" spans="1:19" x14ac:dyDescent="0.3">
      <c r="A4647" s="1090">
        <v>4642</v>
      </c>
      <c r="B4647" s="1091"/>
      <c r="C4647" s="1091"/>
      <c r="D4647" s="1097"/>
      <c r="E4647" s="1093">
        <f t="shared" si="289"/>
        <v>0</v>
      </c>
      <c r="F4647" s="1094">
        <f t="shared" si="290"/>
        <v>0</v>
      </c>
      <c r="G4647" s="1095">
        <f t="shared" si="291"/>
        <v>0</v>
      </c>
      <c r="H4647" s="1090" t="str">
        <f t="shared" ca="1" si="292"/>
        <v/>
      </c>
      <c r="I4647" s="1109"/>
      <c r="J4647" s="1109"/>
      <c r="K4647" s="1112"/>
      <c r="L4647" s="1091"/>
      <c r="M4647" s="1091"/>
      <c r="N4647" s="1091"/>
      <c r="O4647" s="1091"/>
      <c r="P4647" s="1096"/>
      <c r="Q4647" s="1096"/>
      <c r="R4647" s="1096"/>
      <c r="S4647" s="1091"/>
    </row>
    <row r="4648" spans="1:19" x14ac:dyDescent="0.3">
      <c r="A4648" s="1090">
        <v>4643</v>
      </c>
      <c r="B4648" s="1091"/>
      <c r="C4648" s="1091"/>
      <c r="D4648" s="1097"/>
      <c r="E4648" s="1093">
        <f t="shared" si="289"/>
        <v>0</v>
      </c>
      <c r="F4648" s="1094">
        <f t="shared" si="290"/>
        <v>0</v>
      </c>
      <c r="G4648" s="1095">
        <f t="shared" si="291"/>
        <v>0</v>
      </c>
      <c r="H4648" s="1090" t="str">
        <f t="shared" ca="1" si="292"/>
        <v/>
      </c>
      <c r="I4648" s="1109"/>
      <c r="J4648" s="1109"/>
      <c r="K4648" s="1112"/>
      <c r="L4648" s="1091"/>
      <c r="M4648" s="1091"/>
      <c r="N4648" s="1091"/>
      <c r="O4648" s="1091"/>
      <c r="P4648" s="1096"/>
      <c r="Q4648" s="1096"/>
      <c r="R4648" s="1096"/>
      <c r="S4648" s="1091"/>
    </row>
    <row r="4649" spans="1:19" x14ac:dyDescent="0.3">
      <c r="A4649" s="1090">
        <v>4644</v>
      </c>
      <c r="B4649" s="1091"/>
      <c r="C4649" s="1091"/>
      <c r="D4649" s="1097"/>
      <c r="E4649" s="1093">
        <f t="shared" si="289"/>
        <v>0</v>
      </c>
      <c r="F4649" s="1094">
        <f t="shared" si="290"/>
        <v>0</v>
      </c>
      <c r="G4649" s="1095">
        <f t="shared" si="291"/>
        <v>0</v>
      </c>
      <c r="H4649" s="1090" t="str">
        <f t="shared" ca="1" si="292"/>
        <v/>
      </c>
      <c r="I4649" s="1109"/>
      <c r="J4649" s="1109"/>
      <c r="K4649" s="1112"/>
      <c r="L4649" s="1091"/>
      <c r="M4649" s="1091"/>
      <c r="N4649" s="1091"/>
      <c r="O4649" s="1091"/>
      <c r="P4649" s="1096"/>
      <c r="Q4649" s="1096"/>
      <c r="R4649" s="1096"/>
      <c r="S4649" s="1091"/>
    </row>
    <row r="4650" spans="1:19" x14ac:dyDescent="0.3">
      <c r="A4650" s="1090">
        <v>4645</v>
      </c>
      <c r="B4650" s="1091"/>
      <c r="C4650" s="1091"/>
      <c r="D4650" s="1097"/>
      <c r="E4650" s="1093">
        <f t="shared" si="289"/>
        <v>0</v>
      </c>
      <c r="F4650" s="1094">
        <f t="shared" si="290"/>
        <v>0</v>
      </c>
      <c r="G4650" s="1095">
        <f t="shared" si="291"/>
        <v>0</v>
      </c>
      <c r="H4650" s="1090" t="str">
        <f t="shared" ca="1" si="292"/>
        <v/>
      </c>
      <c r="I4650" s="1109"/>
      <c r="J4650" s="1109"/>
      <c r="K4650" s="1112"/>
      <c r="L4650" s="1091"/>
      <c r="M4650" s="1091"/>
      <c r="N4650" s="1091"/>
      <c r="O4650" s="1091"/>
      <c r="P4650" s="1096"/>
      <c r="Q4650" s="1096"/>
      <c r="R4650" s="1096"/>
      <c r="S4650" s="1091"/>
    </row>
    <row r="4651" spans="1:19" x14ac:dyDescent="0.3">
      <c r="A4651" s="1090">
        <v>4646</v>
      </c>
      <c r="B4651" s="1091"/>
      <c r="C4651" s="1091"/>
      <c r="D4651" s="1097"/>
      <c r="E4651" s="1093">
        <f t="shared" si="289"/>
        <v>0</v>
      </c>
      <c r="F4651" s="1094">
        <f t="shared" si="290"/>
        <v>0</v>
      </c>
      <c r="G4651" s="1095">
        <f t="shared" si="291"/>
        <v>0</v>
      </c>
      <c r="H4651" s="1090" t="str">
        <f t="shared" ca="1" si="292"/>
        <v/>
      </c>
      <c r="I4651" s="1109"/>
      <c r="J4651" s="1109"/>
      <c r="K4651" s="1112"/>
      <c r="L4651" s="1091"/>
      <c r="M4651" s="1091"/>
      <c r="N4651" s="1091"/>
      <c r="O4651" s="1091"/>
      <c r="P4651" s="1096"/>
      <c r="Q4651" s="1096"/>
      <c r="R4651" s="1096"/>
      <c r="S4651" s="1091"/>
    </row>
    <row r="4652" spans="1:19" x14ac:dyDescent="0.3">
      <c r="A4652" s="1090">
        <v>4647</v>
      </c>
      <c r="B4652" s="1091"/>
      <c r="C4652" s="1091"/>
      <c r="D4652" s="1097"/>
      <c r="E4652" s="1093">
        <f t="shared" si="289"/>
        <v>0</v>
      </c>
      <c r="F4652" s="1094">
        <f t="shared" si="290"/>
        <v>0</v>
      </c>
      <c r="G4652" s="1095">
        <f t="shared" si="291"/>
        <v>0</v>
      </c>
      <c r="H4652" s="1090" t="str">
        <f t="shared" ca="1" si="292"/>
        <v/>
      </c>
      <c r="I4652" s="1109"/>
      <c r="J4652" s="1109"/>
      <c r="K4652" s="1112"/>
      <c r="L4652" s="1091"/>
      <c r="M4652" s="1091"/>
      <c r="N4652" s="1091"/>
      <c r="O4652" s="1091"/>
      <c r="P4652" s="1096"/>
      <c r="Q4652" s="1096"/>
      <c r="R4652" s="1096"/>
      <c r="S4652" s="1091"/>
    </row>
    <row r="4653" spans="1:19" x14ac:dyDescent="0.3">
      <c r="A4653" s="1090">
        <v>4648</v>
      </c>
      <c r="B4653" s="1091"/>
      <c r="C4653" s="1091"/>
      <c r="D4653" s="1097"/>
      <c r="E4653" s="1093">
        <f t="shared" si="289"/>
        <v>0</v>
      </c>
      <c r="F4653" s="1094">
        <f t="shared" si="290"/>
        <v>0</v>
      </c>
      <c r="G4653" s="1095">
        <f t="shared" si="291"/>
        <v>0</v>
      </c>
      <c r="H4653" s="1090" t="str">
        <f t="shared" ca="1" si="292"/>
        <v/>
      </c>
      <c r="I4653" s="1109"/>
      <c r="J4653" s="1109"/>
      <c r="K4653" s="1112"/>
      <c r="L4653" s="1091"/>
      <c r="M4653" s="1091"/>
      <c r="N4653" s="1091"/>
      <c r="O4653" s="1091"/>
      <c r="P4653" s="1096"/>
      <c r="Q4653" s="1096"/>
      <c r="R4653" s="1096"/>
      <c r="S4653" s="1091"/>
    </row>
    <row r="4654" spans="1:19" x14ac:dyDescent="0.3">
      <c r="A4654" s="1090">
        <v>4649</v>
      </c>
      <c r="B4654" s="1091"/>
      <c r="C4654" s="1091"/>
      <c r="D4654" s="1097"/>
      <c r="E4654" s="1093">
        <f t="shared" si="289"/>
        <v>0</v>
      </c>
      <c r="F4654" s="1094">
        <f t="shared" si="290"/>
        <v>0</v>
      </c>
      <c r="G4654" s="1095">
        <f t="shared" si="291"/>
        <v>0</v>
      </c>
      <c r="H4654" s="1090" t="str">
        <f t="shared" ca="1" si="292"/>
        <v/>
      </c>
      <c r="I4654" s="1109"/>
      <c r="J4654" s="1109"/>
      <c r="K4654" s="1112"/>
      <c r="L4654" s="1091"/>
      <c r="M4654" s="1091"/>
      <c r="N4654" s="1091"/>
      <c r="O4654" s="1091"/>
      <c r="P4654" s="1096"/>
      <c r="Q4654" s="1096"/>
      <c r="R4654" s="1096"/>
      <c r="S4654" s="1091"/>
    </row>
    <row r="4655" spans="1:19" x14ac:dyDescent="0.3">
      <c r="A4655" s="1090">
        <v>4650</v>
      </c>
      <c r="B4655" s="1091"/>
      <c r="C4655" s="1091"/>
      <c r="D4655" s="1097"/>
      <c r="E4655" s="1093">
        <f t="shared" si="289"/>
        <v>0</v>
      </c>
      <c r="F4655" s="1094">
        <f t="shared" si="290"/>
        <v>0</v>
      </c>
      <c r="G4655" s="1095">
        <f t="shared" si="291"/>
        <v>0</v>
      </c>
      <c r="H4655" s="1090" t="str">
        <f t="shared" ca="1" si="292"/>
        <v/>
      </c>
      <c r="I4655" s="1109"/>
      <c r="J4655" s="1109"/>
      <c r="K4655" s="1112"/>
      <c r="L4655" s="1091"/>
      <c r="M4655" s="1091"/>
      <c r="N4655" s="1091"/>
      <c r="O4655" s="1091"/>
      <c r="P4655" s="1096"/>
      <c r="Q4655" s="1096"/>
      <c r="R4655" s="1096"/>
      <c r="S4655" s="1091"/>
    </row>
    <row r="4656" spans="1:19" x14ac:dyDescent="0.3">
      <c r="A4656" s="1090">
        <v>4651</v>
      </c>
      <c r="B4656" s="1091"/>
      <c r="C4656" s="1091"/>
      <c r="D4656" s="1097"/>
      <c r="E4656" s="1093">
        <f t="shared" si="289"/>
        <v>0</v>
      </c>
      <c r="F4656" s="1094">
        <f t="shared" si="290"/>
        <v>0</v>
      </c>
      <c r="G4656" s="1095">
        <f t="shared" si="291"/>
        <v>0</v>
      </c>
      <c r="H4656" s="1090" t="str">
        <f t="shared" ca="1" si="292"/>
        <v/>
      </c>
      <c r="I4656" s="1109"/>
      <c r="J4656" s="1109"/>
      <c r="K4656" s="1112"/>
      <c r="L4656" s="1091"/>
      <c r="M4656" s="1091"/>
      <c r="N4656" s="1091"/>
      <c r="O4656" s="1091"/>
      <c r="P4656" s="1096"/>
      <c r="Q4656" s="1096"/>
      <c r="R4656" s="1096"/>
      <c r="S4656" s="1091"/>
    </row>
    <row r="4657" spans="1:19" x14ac:dyDescent="0.3">
      <c r="A4657" s="1090">
        <v>4652</v>
      </c>
      <c r="B4657" s="1091"/>
      <c r="C4657" s="1091"/>
      <c r="D4657" s="1097"/>
      <c r="E4657" s="1093">
        <f t="shared" si="289"/>
        <v>0</v>
      </c>
      <c r="F4657" s="1094">
        <f t="shared" si="290"/>
        <v>0</v>
      </c>
      <c r="G4657" s="1095">
        <f t="shared" si="291"/>
        <v>0</v>
      </c>
      <c r="H4657" s="1090" t="str">
        <f t="shared" ca="1" si="292"/>
        <v/>
      </c>
      <c r="I4657" s="1109"/>
      <c r="J4657" s="1109"/>
      <c r="K4657" s="1112"/>
      <c r="L4657" s="1091"/>
      <c r="M4657" s="1091"/>
      <c r="N4657" s="1091"/>
      <c r="O4657" s="1091"/>
      <c r="P4657" s="1096"/>
      <c r="Q4657" s="1096"/>
      <c r="R4657" s="1096"/>
      <c r="S4657" s="1091"/>
    </row>
    <row r="4658" spans="1:19" x14ac:dyDescent="0.3">
      <c r="A4658" s="1090">
        <v>4653</v>
      </c>
      <c r="B4658" s="1091"/>
      <c r="C4658" s="1091"/>
      <c r="D4658" s="1097"/>
      <c r="E4658" s="1093">
        <f t="shared" si="289"/>
        <v>0</v>
      </c>
      <c r="F4658" s="1094">
        <f t="shared" si="290"/>
        <v>0</v>
      </c>
      <c r="G4658" s="1095">
        <f t="shared" si="291"/>
        <v>0</v>
      </c>
      <c r="H4658" s="1090" t="str">
        <f t="shared" ca="1" si="292"/>
        <v/>
      </c>
      <c r="I4658" s="1109"/>
      <c r="J4658" s="1109"/>
      <c r="K4658" s="1112"/>
      <c r="L4658" s="1091"/>
      <c r="M4658" s="1091"/>
      <c r="N4658" s="1091"/>
      <c r="O4658" s="1091"/>
      <c r="P4658" s="1096"/>
      <c r="Q4658" s="1096"/>
      <c r="R4658" s="1096"/>
      <c r="S4658" s="1091"/>
    </row>
    <row r="4659" spans="1:19" x14ac:dyDescent="0.3">
      <c r="A4659" s="1090">
        <v>4654</v>
      </c>
      <c r="B4659" s="1091"/>
      <c r="C4659" s="1091"/>
      <c r="D4659" s="1097"/>
      <c r="E4659" s="1093">
        <f t="shared" si="289"/>
        <v>0</v>
      </c>
      <c r="F4659" s="1094">
        <f t="shared" si="290"/>
        <v>0</v>
      </c>
      <c r="G4659" s="1095">
        <f t="shared" si="291"/>
        <v>0</v>
      </c>
      <c r="H4659" s="1090" t="str">
        <f t="shared" ca="1" si="292"/>
        <v/>
      </c>
      <c r="I4659" s="1109"/>
      <c r="J4659" s="1109"/>
      <c r="K4659" s="1112"/>
      <c r="L4659" s="1091"/>
      <c r="M4659" s="1091"/>
      <c r="N4659" s="1091"/>
      <c r="O4659" s="1091"/>
      <c r="P4659" s="1096"/>
      <c r="Q4659" s="1096"/>
      <c r="R4659" s="1096"/>
      <c r="S4659" s="1091"/>
    </row>
    <row r="4660" spans="1:19" x14ac:dyDescent="0.3">
      <c r="A4660" s="1090">
        <v>4655</v>
      </c>
      <c r="B4660" s="1091"/>
      <c r="C4660" s="1091"/>
      <c r="D4660" s="1097"/>
      <c r="E4660" s="1093">
        <f t="shared" si="289"/>
        <v>0</v>
      </c>
      <c r="F4660" s="1094">
        <f t="shared" si="290"/>
        <v>0</v>
      </c>
      <c r="G4660" s="1095">
        <f t="shared" si="291"/>
        <v>0</v>
      </c>
      <c r="H4660" s="1090" t="str">
        <f t="shared" ca="1" si="292"/>
        <v/>
      </c>
      <c r="I4660" s="1109"/>
      <c r="J4660" s="1109"/>
      <c r="K4660" s="1112"/>
      <c r="L4660" s="1091"/>
      <c r="M4660" s="1091"/>
      <c r="N4660" s="1091"/>
      <c r="O4660" s="1091"/>
      <c r="P4660" s="1096"/>
      <c r="Q4660" s="1096"/>
      <c r="R4660" s="1096"/>
      <c r="S4660" s="1091"/>
    </row>
    <row r="4661" spans="1:19" x14ac:dyDescent="0.3">
      <c r="A4661" s="1090">
        <v>4656</v>
      </c>
      <c r="B4661" s="1091"/>
      <c r="C4661" s="1091"/>
      <c r="D4661" s="1097"/>
      <c r="E4661" s="1093">
        <f t="shared" si="289"/>
        <v>0</v>
      </c>
      <c r="F4661" s="1094">
        <f t="shared" si="290"/>
        <v>0</v>
      </c>
      <c r="G4661" s="1095">
        <f t="shared" si="291"/>
        <v>0</v>
      </c>
      <c r="H4661" s="1090" t="str">
        <f t="shared" ca="1" si="292"/>
        <v/>
      </c>
      <c r="I4661" s="1109"/>
      <c r="J4661" s="1109"/>
      <c r="K4661" s="1112"/>
      <c r="L4661" s="1091"/>
      <c r="M4661" s="1091"/>
      <c r="N4661" s="1091"/>
      <c r="O4661" s="1091"/>
      <c r="P4661" s="1096"/>
      <c r="Q4661" s="1096"/>
      <c r="R4661" s="1096"/>
      <c r="S4661" s="1091"/>
    </row>
    <row r="4662" spans="1:19" x14ac:dyDescent="0.3">
      <c r="A4662" s="1090">
        <v>4657</v>
      </c>
      <c r="B4662" s="1091"/>
      <c r="C4662" s="1091"/>
      <c r="D4662" s="1097"/>
      <c r="E4662" s="1093">
        <f t="shared" si="289"/>
        <v>0</v>
      </c>
      <c r="F4662" s="1094">
        <f t="shared" si="290"/>
        <v>0</v>
      </c>
      <c r="G4662" s="1095">
        <f t="shared" si="291"/>
        <v>0</v>
      </c>
      <c r="H4662" s="1090" t="str">
        <f t="shared" ca="1" si="292"/>
        <v/>
      </c>
      <c r="I4662" s="1109"/>
      <c r="J4662" s="1109"/>
      <c r="K4662" s="1112"/>
      <c r="L4662" s="1091"/>
      <c r="M4662" s="1091"/>
      <c r="N4662" s="1091"/>
      <c r="O4662" s="1091"/>
      <c r="P4662" s="1096"/>
      <c r="Q4662" s="1096"/>
      <c r="R4662" s="1096"/>
      <c r="S4662" s="1091"/>
    </row>
    <row r="4663" spans="1:19" x14ac:dyDescent="0.3">
      <c r="A4663" s="1090">
        <v>4658</v>
      </c>
      <c r="B4663" s="1091"/>
      <c r="C4663" s="1091"/>
      <c r="D4663" s="1097"/>
      <c r="E4663" s="1093">
        <f t="shared" si="289"/>
        <v>0</v>
      </c>
      <c r="F4663" s="1094">
        <f t="shared" si="290"/>
        <v>0</v>
      </c>
      <c r="G4663" s="1095">
        <f t="shared" si="291"/>
        <v>0</v>
      </c>
      <c r="H4663" s="1090" t="str">
        <f t="shared" ca="1" si="292"/>
        <v/>
      </c>
      <c r="I4663" s="1109"/>
      <c r="J4663" s="1109"/>
      <c r="K4663" s="1112"/>
      <c r="L4663" s="1091"/>
      <c r="M4663" s="1091"/>
      <c r="N4663" s="1091"/>
      <c r="O4663" s="1091"/>
      <c r="P4663" s="1096"/>
      <c r="Q4663" s="1096"/>
      <c r="R4663" s="1096"/>
      <c r="S4663" s="1091"/>
    </row>
    <row r="4664" spans="1:19" x14ac:dyDescent="0.3">
      <c r="A4664" s="1090">
        <v>4659</v>
      </c>
      <c r="B4664" s="1091"/>
      <c r="C4664" s="1091"/>
      <c r="D4664" s="1097"/>
      <c r="E4664" s="1093">
        <f t="shared" si="289"/>
        <v>0</v>
      </c>
      <c r="F4664" s="1094">
        <f t="shared" si="290"/>
        <v>0</v>
      </c>
      <c r="G4664" s="1095">
        <f t="shared" si="291"/>
        <v>0</v>
      </c>
      <c r="H4664" s="1090" t="str">
        <f t="shared" ca="1" si="292"/>
        <v/>
      </c>
      <c r="I4664" s="1109"/>
      <c r="J4664" s="1109"/>
      <c r="K4664" s="1112"/>
      <c r="L4664" s="1091"/>
      <c r="M4664" s="1091"/>
      <c r="N4664" s="1091"/>
      <c r="O4664" s="1091"/>
      <c r="P4664" s="1096"/>
      <c r="Q4664" s="1096"/>
      <c r="R4664" s="1096"/>
      <c r="S4664" s="1091"/>
    </row>
    <row r="4665" spans="1:19" x14ac:dyDescent="0.3">
      <c r="A4665" s="1090">
        <v>4660</v>
      </c>
      <c r="B4665" s="1091"/>
      <c r="C4665" s="1091"/>
      <c r="D4665" s="1097"/>
      <c r="E4665" s="1093">
        <f t="shared" si="289"/>
        <v>0</v>
      </c>
      <c r="F4665" s="1094">
        <f t="shared" si="290"/>
        <v>0</v>
      </c>
      <c r="G4665" s="1095">
        <f t="shared" si="291"/>
        <v>0</v>
      </c>
      <c r="H4665" s="1090" t="str">
        <f t="shared" ca="1" si="292"/>
        <v/>
      </c>
      <c r="I4665" s="1109"/>
      <c r="J4665" s="1109"/>
      <c r="K4665" s="1112"/>
      <c r="L4665" s="1091"/>
      <c r="M4665" s="1091"/>
      <c r="N4665" s="1091"/>
      <c r="O4665" s="1091"/>
      <c r="P4665" s="1096"/>
      <c r="Q4665" s="1096"/>
      <c r="R4665" s="1096"/>
      <c r="S4665" s="1091"/>
    </row>
    <row r="4666" spans="1:19" x14ac:dyDescent="0.3">
      <c r="A4666" s="1090">
        <v>4661</v>
      </c>
      <c r="B4666" s="1091"/>
      <c r="C4666" s="1091"/>
      <c r="D4666" s="1097"/>
      <c r="E4666" s="1093">
        <f t="shared" si="289"/>
        <v>0</v>
      </c>
      <c r="F4666" s="1094">
        <f t="shared" si="290"/>
        <v>0</v>
      </c>
      <c r="G4666" s="1095">
        <f t="shared" si="291"/>
        <v>0</v>
      </c>
      <c r="H4666" s="1090" t="str">
        <f t="shared" ca="1" si="292"/>
        <v/>
      </c>
      <c r="I4666" s="1109"/>
      <c r="J4666" s="1109"/>
      <c r="K4666" s="1112"/>
      <c r="L4666" s="1091"/>
      <c r="M4666" s="1091"/>
      <c r="N4666" s="1091"/>
      <c r="O4666" s="1091"/>
      <c r="P4666" s="1096"/>
      <c r="Q4666" s="1096"/>
      <c r="R4666" s="1096"/>
      <c r="S4666" s="1091"/>
    </row>
    <row r="4667" spans="1:19" x14ac:dyDescent="0.3">
      <c r="A4667" s="1090">
        <v>4662</v>
      </c>
      <c r="B4667" s="1091"/>
      <c r="C4667" s="1091"/>
      <c r="D4667" s="1097"/>
      <c r="E4667" s="1093">
        <f t="shared" si="289"/>
        <v>0</v>
      </c>
      <c r="F4667" s="1094">
        <f t="shared" si="290"/>
        <v>0</v>
      </c>
      <c r="G4667" s="1095">
        <f t="shared" si="291"/>
        <v>0</v>
      </c>
      <c r="H4667" s="1090" t="str">
        <f t="shared" ca="1" si="292"/>
        <v/>
      </c>
      <c r="I4667" s="1109"/>
      <c r="J4667" s="1109"/>
      <c r="K4667" s="1112"/>
      <c r="L4667" s="1091"/>
      <c r="M4667" s="1091"/>
      <c r="N4667" s="1091"/>
      <c r="O4667" s="1091"/>
      <c r="P4667" s="1096"/>
      <c r="Q4667" s="1096"/>
      <c r="R4667" s="1096"/>
      <c r="S4667" s="1091"/>
    </row>
    <row r="4668" spans="1:19" x14ac:dyDescent="0.3">
      <c r="A4668" s="1090">
        <v>4663</v>
      </c>
      <c r="B4668" s="1091"/>
      <c r="C4668" s="1091"/>
      <c r="D4668" s="1097"/>
      <c r="E4668" s="1093">
        <f t="shared" si="289"/>
        <v>0</v>
      </c>
      <c r="F4668" s="1094">
        <f t="shared" si="290"/>
        <v>0</v>
      </c>
      <c r="G4668" s="1095">
        <f t="shared" si="291"/>
        <v>0</v>
      </c>
      <c r="H4668" s="1090" t="str">
        <f t="shared" ca="1" si="292"/>
        <v/>
      </c>
      <c r="I4668" s="1109"/>
      <c r="J4668" s="1109"/>
      <c r="K4668" s="1112"/>
      <c r="L4668" s="1091"/>
      <c r="M4668" s="1091"/>
      <c r="N4668" s="1091"/>
      <c r="O4668" s="1091"/>
      <c r="P4668" s="1096"/>
      <c r="Q4668" s="1096"/>
      <c r="R4668" s="1096"/>
      <c r="S4668" s="1091"/>
    </row>
    <row r="4669" spans="1:19" x14ac:dyDescent="0.3">
      <c r="A4669" s="1090">
        <v>4664</v>
      </c>
      <c r="B4669" s="1091"/>
      <c r="C4669" s="1091"/>
      <c r="D4669" s="1097"/>
      <c r="E4669" s="1093">
        <f t="shared" si="289"/>
        <v>0</v>
      </c>
      <c r="F4669" s="1094">
        <f t="shared" si="290"/>
        <v>0</v>
      </c>
      <c r="G4669" s="1095">
        <f t="shared" si="291"/>
        <v>0</v>
      </c>
      <c r="H4669" s="1090" t="str">
        <f t="shared" ca="1" si="292"/>
        <v/>
      </c>
      <c r="I4669" s="1109"/>
      <c r="J4669" s="1109"/>
      <c r="K4669" s="1112"/>
      <c r="L4669" s="1091"/>
      <c r="M4669" s="1091"/>
      <c r="N4669" s="1091"/>
      <c r="O4669" s="1091"/>
      <c r="P4669" s="1096"/>
      <c r="Q4669" s="1096"/>
      <c r="R4669" s="1096"/>
      <c r="S4669" s="1091"/>
    </row>
    <row r="4670" spans="1:19" x14ac:dyDescent="0.3">
      <c r="A4670" s="1090">
        <v>4665</v>
      </c>
      <c r="B4670" s="1091"/>
      <c r="C4670" s="1091"/>
      <c r="D4670" s="1097"/>
      <c r="E4670" s="1093">
        <f t="shared" si="289"/>
        <v>0</v>
      </c>
      <c r="F4670" s="1094">
        <f t="shared" si="290"/>
        <v>0</v>
      </c>
      <c r="G4670" s="1095">
        <f t="shared" si="291"/>
        <v>0</v>
      </c>
      <c r="H4670" s="1090" t="str">
        <f t="shared" ca="1" si="292"/>
        <v/>
      </c>
      <c r="I4670" s="1109"/>
      <c r="J4670" s="1109"/>
      <c r="K4670" s="1112"/>
      <c r="L4670" s="1091"/>
      <c r="M4670" s="1091"/>
      <c r="N4670" s="1091"/>
      <c r="O4670" s="1091"/>
      <c r="P4670" s="1096"/>
      <c r="Q4670" s="1096"/>
      <c r="R4670" s="1096"/>
      <c r="S4670" s="1091"/>
    </row>
    <row r="4671" spans="1:19" x14ac:dyDescent="0.3">
      <c r="A4671" s="1090">
        <v>4666</v>
      </c>
      <c r="B4671" s="1091"/>
      <c r="C4671" s="1091"/>
      <c r="D4671" s="1097"/>
      <c r="E4671" s="1093">
        <f t="shared" si="289"/>
        <v>0</v>
      </c>
      <c r="F4671" s="1094">
        <f t="shared" si="290"/>
        <v>0</v>
      </c>
      <c r="G4671" s="1095">
        <f t="shared" si="291"/>
        <v>0</v>
      </c>
      <c r="H4671" s="1090" t="str">
        <f t="shared" ca="1" si="292"/>
        <v/>
      </c>
      <c r="I4671" s="1109"/>
      <c r="J4671" s="1109"/>
      <c r="K4671" s="1112"/>
      <c r="L4671" s="1091"/>
      <c r="M4671" s="1091"/>
      <c r="N4671" s="1091"/>
      <c r="O4671" s="1091"/>
      <c r="P4671" s="1096"/>
      <c r="Q4671" s="1096"/>
      <c r="R4671" s="1096"/>
      <c r="S4671" s="1091"/>
    </row>
    <row r="4672" spans="1:19" x14ac:dyDescent="0.3">
      <c r="A4672" s="1090">
        <v>4667</v>
      </c>
      <c r="B4672" s="1091"/>
      <c r="C4672" s="1091"/>
      <c r="D4672" s="1097"/>
      <c r="E4672" s="1093">
        <f t="shared" si="289"/>
        <v>0</v>
      </c>
      <c r="F4672" s="1094">
        <f t="shared" si="290"/>
        <v>0</v>
      </c>
      <c r="G4672" s="1095">
        <f t="shared" si="291"/>
        <v>0</v>
      </c>
      <c r="H4672" s="1090" t="str">
        <f t="shared" ca="1" si="292"/>
        <v/>
      </c>
      <c r="I4672" s="1109"/>
      <c r="J4672" s="1109"/>
      <c r="K4672" s="1112"/>
      <c r="L4672" s="1091"/>
      <c r="M4672" s="1091"/>
      <c r="N4672" s="1091"/>
      <c r="O4672" s="1091"/>
      <c r="P4672" s="1096"/>
      <c r="Q4672" s="1096"/>
      <c r="R4672" s="1096"/>
      <c r="S4672" s="1091"/>
    </row>
    <row r="4673" spans="1:19" x14ac:dyDescent="0.3">
      <c r="A4673" s="1090">
        <v>4668</v>
      </c>
      <c r="B4673" s="1091"/>
      <c r="C4673" s="1091"/>
      <c r="D4673" s="1097"/>
      <c r="E4673" s="1093">
        <f t="shared" si="289"/>
        <v>0</v>
      </c>
      <c r="F4673" s="1094">
        <f t="shared" si="290"/>
        <v>0</v>
      </c>
      <c r="G4673" s="1095">
        <f t="shared" si="291"/>
        <v>0</v>
      </c>
      <c r="H4673" s="1090" t="str">
        <f t="shared" ca="1" si="292"/>
        <v/>
      </c>
      <c r="I4673" s="1109"/>
      <c r="J4673" s="1109"/>
      <c r="K4673" s="1112"/>
      <c r="L4673" s="1091"/>
      <c r="M4673" s="1091"/>
      <c r="N4673" s="1091"/>
      <c r="O4673" s="1091"/>
      <c r="P4673" s="1096"/>
      <c r="Q4673" s="1096"/>
      <c r="R4673" s="1096"/>
      <c r="S4673" s="1091"/>
    </row>
    <row r="4674" spans="1:19" x14ac:dyDescent="0.3">
      <c r="A4674" s="1090">
        <v>4669</v>
      </c>
      <c r="B4674" s="1091"/>
      <c r="C4674" s="1091"/>
      <c r="D4674" s="1097"/>
      <c r="E4674" s="1093">
        <f t="shared" si="289"/>
        <v>0</v>
      </c>
      <c r="F4674" s="1094">
        <f t="shared" si="290"/>
        <v>0</v>
      </c>
      <c r="G4674" s="1095">
        <f t="shared" si="291"/>
        <v>0</v>
      </c>
      <c r="H4674" s="1090" t="str">
        <f t="shared" ca="1" si="292"/>
        <v/>
      </c>
      <c r="I4674" s="1109"/>
      <c r="J4674" s="1109"/>
      <c r="K4674" s="1112"/>
      <c r="L4674" s="1091"/>
      <c r="M4674" s="1091"/>
      <c r="N4674" s="1091"/>
      <c r="O4674" s="1091"/>
      <c r="P4674" s="1096"/>
      <c r="Q4674" s="1096"/>
      <c r="R4674" s="1096"/>
      <c r="S4674" s="1091"/>
    </row>
    <row r="4675" spans="1:19" x14ac:dyDescent="0.3">
      <c r="A4675" s="1090">
        <v>4670</v>
      </c>
      <c r="B4675" s="1091"/>
      <c r="C4675" s="1091"/>
      <c r="D4675" s="1097"/>
      <c r="E4675" s="1093">
        <f t="shared" si="289"/>
        <v>0</v>
      </c>
      <c r="F4675" s="1094">
        <f t="shared" si="290"/>
        <v>0</v>
      </c>
      <c r="G4675" s="1095">
        <f t="shared" si="291"/>
        <v>0</v>
      </c>
      <c r="H4675" s="1090" t="str">
        <f t="shared" ca="1" si="292"/>
        <v/>
      </c>
      <c r="I4675" s="1109"/>
      <c r="J4675" s="1109"/>
      <c r="K4675" s="1112"/>
      <c r="L4675" s="1091"/>
      <c r="M4675" s="1091"/>
      <c r="N4675" s="1091"/>
      <c r="O4675" s="1091"/>
      <c r="P4675" s="1096"/>
      <c r="Q4675" s="1096"/>
      <c r="R4675" s="1096"/>
      <c r="S4675" s="1091"/>
    </row>
    <row r="4676" spans="1:19" x14ac:dyDescent="0.3">
      <c r="A4676" s="1090">
        <v>4671</v>
      </c>
      <c r="B4676" s="1091"/>
      <c r="C4676" s="1091"/>
      <c r="D4676" s="1097"/>
      <c r="E4676" s="1093">
        <f t="shared" si="289"/>
        <v>0</v>
      </c>
      <c r="F4676" s="1094">
        <f t="shared" si="290"/>
        <v>0</v>
      </c>
      <c r="G4676" s="1095">
        <f t="shared" si="291"/>
        <v>0</v>
      </c>
      <c r="H4676" s="1090" t="str">
        <f t="shared" ca="1" si="292"/>
        <v/>
      </c>
      <c r="I4676" s="1109"/>
      <c r="J4676" s="1109"/>
      <c r="K4676" s="1112"/>
      <c r="L4676" s="1091"/>
      <c r="M4676" s="1091"/>
      <c r="N4676" s="1091"/>
      <c r="O4676" s="1091"/>
      <c r="P4676" s="1096"/>
      <c r="Q4676" s="1096"/>
      <c r="R4676" s="1096"/>
      <c r="S4676" s="1091"/>
    </row>
    <row r="4677" spans="1:19" x14ac:dyDescent="0.3">
      <c r="A4677" s="1090">
        <v>4672</v>
      </c>
      <c r="B4677" s="1091"/>
      <c r="C4677" s="1091"/>
      <c r="D4677" s="1097"/>
      <c r="E4677" s="1093">
        <f t="shared" si="289"/>
        <v>0</v>
      </c>
      <c r="F4677" s="1094">
        <f t="shared" si="290"/>
        <v>0</v>
      </c>
      <c r="G4677" s="1095">
        <f t="shared" si="291"/>
        <v>0</v>
      </c>
      <c r="H4677" s="1090" t="str">
        <f t="shared" ca="1" si="292"/>
        <v/>
      </c>
      <c r="I4677" s="1109"/>
      <c r="J4677" s="1109"/>
      <c r="K4677" s="1112"/>
      <c r="L4677" s="1091"/>
      <c r="M4677" s="1091"/>
      <c r="N4677" s="1091"/>
      <c r="O4677" s="1091"/>
      <c r="P4677" s="1096"/>
      <c r="Q4677" s="1096"/>
      <c r="R4677" s="1096"/>
      <c r="S4677" s="1091"/>
    </row>
    <row r="4678" spans="1:19" x14ac:dyDescent="0.3">
      <c r="A4678" s="1090">
        <v>4673</v>
      </c>
      <c r="B4678" s="1091"/>
      <c r="C4678" s="1091"/>
      <c r="D4678" s="1097"/>
      <c r="E4678" s="1093">
        <f t="shared" si="289"/>
        <v>0</v>
      </c>
      <c r="F4678" s="1094">
        <f t="shared" si="290"/>
        <v>0</v>
      </c>
      <c r="G4678" s="1095">
        <f t="shared" si="291"/>
        <v>0</v>
      </c>
      <c r="H4678" s="1090" t="str">
        <f t="shared" ca="1" si="292"/>
        <v/>
      </c>
      <c r="I4678" s="1109"/>
      <c r="J4678" s="1109"/>
      <c r="K4678" s="1112"/>
      <c r="L4678" s="1091"/>
      <c r="M4678" s="1091"/>
      <c r="N4678" s="1091"/>
      <c r="O4678" s="1091"/>
      <c r="P4678" s="1096"/>
      <c r="Q4678" s="1096"/>
      <c r="R4678" s="1096"/>
      <c r="S4678" s="1091"/>
    </row>
    <row r="4679" spans="1:19" x14ac:dyDescent="0.3">
      <c r="A4679" s="1090">
        <v>4674</v>
      </c>
      <c r="B4679" s="1091"/>
      <c r="C4679" s="1091"/>
      <c r="D4679" s="1097"/>
      <c r="E4679" s="1093">
        <f t="shared" ref="E4679:E4742" si="293">D4679</f>
        <v>0</v>
      </c>
      <c r="F4679" s="1094">
        <f t="shared" ref="F4679:F4742" si="294">D4679</f>
        <v>0</v>
      </c>
      <c r="G4679" s="1095">
        <f t="shared" ref="G4679:G4742" si="295">D4679</f>
        <v>0</v>
      </c>
      <c r="H4679" s="1090" t="str">
        <f t="shared" ref="H4679:H4742" ca="1" si="296">IF(ISBLANK(D4679),"",DATEDIF(G4679,TODAY(),"y"))</f>
        <v/>
      </c>
      <c r="I4679" s="1109"/>
      <c r="J4679" s="1109"/>
      <c r="K4679" s="1112"/>
      <c r="L4679" s="1091"/>
      <c r="M4679" s="1091"/>
      <c r="N4679" s="1091"/>
      <c r="O4679" s="1091"/>
      <c r="P4679" s="1096"/>
      <c r="Q4679" s="1096"/>
      <c r="R4679" s="1096"/>
      <c r="S4679" s="1091"/>
    </row>
    <row r="4680" spans="1:19" x14ac:dyDescent="0.3">
      <c r="A4680" s="1090">
        <v>4675</v>
      </c>
      <c r="B4680" s="1091"/>
      <c r="C4680" s="1091"/>
      <c r="D4680" s="1097"/>
      <c r="E4680" s="1093">
        <f t="shared" si="293"/>
        <v>0</v>
      </c>
      <c r="F4680" s="1094">
        <f t="shared" si="294"/>
        <v>0</v>
      </c>
      <c r="G4680" s="1095">
        <f t="shared" si="295"/>
        <v>0</v>
      </c>
      <c r="H4680" s="1090" t="str">
        <f t="shared" ca="1" si="296"/>
        <v/>
      </c>
      <c r="I4680" s="1109"/>
      <c r="J4680" s="1109"/>
      <c r="K4680" s="1112"/>
      <c r="L4680" s="1091"/>
      <c r="M4680" s="1091"/>
      <c r="N4680" s="1091"/>
      <c r="O4680" s="1091"/>
      <c r="P4680" s="1096"/>
      <c r="Q4680" s="1096"/>
      <c r="R4680" s="1096"/>
      <c r="S4680" s="1091"/>
    </row>
    <row r="4681" spans="1:19" x14ac:dyDescent="0.3">
      <c r="A4681" s="1090">
        <v>4676</v>
      </c>
      <c r="B4681" s="1091"/>
      <c r="C4681" s="1091"/>
      <c r="D4681" s="1097"/>
      <c r="E4681" s="1093">
        <f t="shared" si="293"/>
        <v>0</v>
      </c>
      <c r="F4681" s="1094">
        <f t="shared" si="294"/>
        <v>0</v>
      </c>
      <c r="G4681" s="1095">
        <f t="shared" si="295"/>
        <v>0</v>
      </c>
      <c r="H4681" s="1090" t="str">
        <f t="shared" ca="1" si="296"/>
        <v/>
      </c>
      <c r="I4681" s="1109"/>
      <c r="J4681" s="1109"/>
      <c r="K4681" s="1112"/>
      <c r="L4681" s="1091"/>
      <c r="M4681" s="1091"/>
      <c r="N4681" s="1091"/>
      <c r="O4681" s="1091"/>
      <c r="P4681" s="1096"/>
      <c r="Q4681" s="1096"/>
      <c r="R4681" s="1096"/>
      <c r="S4681" s="1091"/>
    </row>
    <row r="4682" spans="1:19" x14ac:dyDescent="0.3">
      <c r="A4682" s="1090">
        <v>4677</v>
      </c>
      <c r="B4682" s="1091"/>
      <c r="C4682" s="1091"/>
      <c r="D4682" s="1097"/>
      <c r="E4682" s="1093">
        <f t="shared" si="293"/>
        <v>0</v>
      </c>
      <c r="F4682" s="1094">
        <f t="shared" si="294"/>
        <v>0</v>
      </c>
      <c r="G4682" s="1095">
        <f t="shared" si="295"/>
        <v>0</v>
      </c>
      <c r="H4682" s="1090" t="str">
        <f t="shared" ca="1" si="296"/>
        <v/>
      </c>
      <c r="I4682" s="1109"/>
      <c r="J4682" s="1109"/>
      <c r="K4682" s="1112"/>
      <c r="L4682" s="1091"/>
      <c r="M4682" s="1091"/>
      <c r="N4682" s="1091"/>
      <c r="O4682" s="1091"/>
      <c r="P4682" s="1096"/>
      <c r="Q4682" s="1096"/>
      <c r="R4682" s="1096"/>
      <c r="S4682" s="1091"/>
    </row>
    <row r="4683" spans="1:19" x14ac:dyDescent="0.3">
      <c r="A4683" s="1090">
        <v>4678</v>
      </c>
      <c r="B4683" s="1091"/>
      <c r="C4683" s="1091"/>
      <c r="D4683" s="1097"/>
      <c r="E4683" s="1093">
        <f t="shared" si="293"/>
        <v>0</v>
      </c>
      <c r="F4683" s="1094">
        <f t="shared" si="294"/>
        <v>0</v>
      </c>
      <c r="G4683" s="1095">
        <f t="shared" si="295"/>
        <v>0</v>
      </c>
      <c r="H4683" s="1090" t="str">
        <f t="shared" ca="1" si="296"/>
        <v/>
      </c>
      <c r="I4683" s="1109"/>
      <c r="J4683" s="1109"/>
      <c r="K4683" s="1112"/>
      <c r="L4683" s="1091"/>
      <c r="M4683" s="1091"/>
      <c r="N4683" s="1091"/>
      <c r="O4683" s="1091"/>
      <c r="P4683" s="1096"/>
      <c r="Q4683" s="1096"/>
      <c r="R4683" s="1096"/>
      <c r="S4683" s="1091"/>
    </row>
    <row r="4684" spans="1:19" x14ac:dyDescent="0.3">
      <c r="A4684" s="1090">
        <v>4679</v>
      </c>
      <c r="B4684" s="1091"/>
      <c r="C4684" s="1091"/>
      <c r="D4684" s="1097"/>
      <c r="E4684" s="1093">
        <f t="shared" si="293"/>
        <v>0</v>
      </c>
      <c r="F4684" s="1094">
        <f t="shared" si="294"/>
        <v>0</v>
      </c>
      <c r="G4684" s="1095">
        <f t="shared" si="295"/>
        <v>0</v>
      </c>
      <c r="H4684" s="1090" t="str">
        <f t="shared" ca="1" si="296"/>
        <v/>
      </c>
      <c r="I4684" s="1109"/>
      <c r="J4684" s="1109"/>
      <c r="K4684" s="1112"/>
      <c r="L4684" s="1091"/>
      <c r="M4684" s="1091"/>
      <c r="N4684" s="1091"/>
      <c r="O4684" s="1091"/>
      <c r="P4684" s="1096"/>
      <c r="Q4684" s="1096"/>
      <c r="R4684" s="1096"/>
      <c r="S4684" s="1091"/>
    </row>
    <row r="4685" spans="1:19" x14ac:dyDescent="0.3">
      <c r="A4685" s="1090">
        <v>4680</v>
      </c>
      <c r="B4685" s="1091"/>
      <c r="C4685" s="1091"/>
      <c r="D4685" s="1097"/>
      <c r="E4685" s="1093">
        <f t="shared" si="293"/>
        <v>0</v>
      </c>
      <c r="F4685" s="1094">
        <f t="shared" si="294"/>
        <v>0</v>
      </c>
      <c r="G4685" s="1095">
        <f t="shared" si="295"/>
        <v>0</v>
      </c>
      <c r="H4685" s="1090" t="str">
        <f t="shared" ca="1" si="296"/>
        <v/>
      </c>
      <c r="I4685" s="1109"/>
      <c r="J4685" s="1109"/>
      <c r="K4685" s="1112"/>
      <c r="L4685" s="1091"/>
      <c r="M4685" s="1091"/>
      <c r="N4685" s="1091"/>
      <c r="O4685" s="1091"/>
      <c r="P4685" s="1096"/>
      <c r="Q4685" s="1096"/>
      <c r="R4685" s="1096"/>
      <c r="S4685" s="1091"/>
    </row>
    <row r="4686" spans="1:19" x14ac:dyDescent="0.3">
      <c r="A4686" s="1090">
        <v>4681</v>
      </c>
      <c r="B4686" s="1091"/>
      <c r="C4686" s="1091"/>
      <c r="D4686" s="1097"/>
      <c r="E4686" s="1093">
        <f t="shared" si="293"/>
        <v>0</v>
      </c>
      <c r="F4686" s="1094">
        <f t="shared" si="294"/>
        <v>0</v>
      </c>
      <c r="G4686" s="1095">
        <f t="shared" si="295"/>
        <v>0</v>
      </c>
      <c r="H4686" s="1090" t="str">
        <f t="shared" ca="1" si="296"/>
        <v/>
      </c>
      <c r="I4686" s="1109"/>
      <c r="J4686" s="1109"/>
      <c r="K4686" s="1112"/>
      <c r="L4686" s="1091"/>
      <c r="M4686" s="1091"/>
      <c r="N4686" s="1091"/>
      <c r="O4686" s="1091"/>
      <c r="P4686" s="1096"/>
      <c r="Q4686" s="1096"/>
      <c r="R4686" s="1096"/>
      <c r="S4686" s="1091"/>
    </row>
    <row r="4687" spans="1:19" x14ac:dyDescent="0.3">
      <c r="A4687" s="1090">
        <v>4682</v>
      </c>
      <c r="B4687" s="1091"/>
      <c r="C4687" s="1091"/>
      <c r="D4687" s="1097"/>
      <c r="E4687" s="1093">
        <f t="shared" si="293"/>
        <v>0</v>
      </c>
      <c r="F4687" s="1094">
        <f t="shared" si="294"/>
        <v>0</v>
      </c>
      <c r="G4687" s="1095">
        <f t="shared" si="295"/>
        <v>0</v>
      </c>
      <c r="H4687" s="1090" t="str">
        <f t="shared" ca="1" si="296"/>
        <v/>
      </c>
      <c r="I4687" s="1109"/>
      <c r="J4687" s="1109"/>
      <c r="K4687" s="1112"/>
      <c r="L4687" s="1091"/>
      <c r="M4687" s="1091"/>
      <c r="N4687" s="1091"/>
      <c r="O4687" s="1091"/>
      <c r="P4687" s="1096"/>
      <c r="Q4687" s="1096"/>
      <c r="R4687" s="1096"/>
      <c r="S4687" s="1091"/>
    </row>
    <row r="4688" spans="1:19" x14ac:dyDescent="0.3">
      <c r="A4688" s="1090">
        <v>4683</v>
      </c>
      <c r="B4688" s="1091"/>
      <c r="C4688" s="1091"/>
      <c r="D4688" s="1097"/>
      <c r="E4688" s="1093">
        <f t="shared" si="293"/>
        <v>0</v>
      </c>
      <c r="F4688" s="1094">
        <f t="shared" si="294"/>
        <v>0</v>
      </c>
      <c r="G4688" s="1095">
        <f t="shared" si="295"/>
        <v>0</v>
      </c>
      <c r="H4688" s="1090" t="str">
        <f t="shared" ca="1" si="296"/>
        <v/>
      </c>
      <c r="I4688" s="1109"/>
      <c r="J4688" s="1109"/>
      <c r="K4688" s="1112"/>
      <c r="L4688" s="1091"/>
      <c r="M4688" s="1091"/>
      <c r="N4688" s="1091"/>
      <c r="O4688" s="1091"/>
      <c r="P4688" s="1096"/>
      <c r="Q4688" s="1096"/>
      <c r="R4688" s="1096"/>
      <c r="S4688" s="1091"/>
    </row>
    <row r="4689" spans="1:19" x14ac:dyDescent="0.3">
      <c r="A4689" s="1090">
        <v>4684</v>
      </c>
      <c r="B4689" s="1091"/>
      <c r="C4689" s="1091"/>
      <c r="D4689" s="1097"/>
      <c r="E4689" s="1093">
        <f t="shared" si="293"/>
        <v>0</v>
      </c>
      <c r="F4689" s="1094">
        <f t="shared" si="294"/>
        <v>0</v>
      </c>
      <c r="G4689" s="1095">
        <f t="shared" si="295"/>
        <v>0</v>
      </c>
      <c r="H4689" s="1090" t="str">
        <f t="shared" ca="1" si="296"/>
        <v/>
      </c>
      <c r="I4689" s="1109"/>
      <c r="J4689" s="1109"/>
      <c r="K4689" s="1112"/>
      <c r="L4689" s="1091"/>
      <c r="M4689" s="1091"/>
      <c r="N4689" s="1091"/>
      <c r="O4689" s="1091"/>
      <c r="P4689" s="1096"/>
      <c r="Q4689" s="1096"/>
      <c r="R4689" s="1096"/>
      <c r="S4689" s="1091"/>
    </row>
    <row r="4690" spans="1:19" x14ac:dyDescent="0.3">
      <c r="A4690" s="1090">
        <v>4685</v>
      </c>
      <c r="B4690" s="1091"/>
      <c r="C4690" s="1091"/>
      <c r="D4690" s="1097"/>
      <c r="E4690" s="1093">
        <f t="shared" si="293"/>
        <v>0</v>
      </c>
      <c r="F4690" s="1094">
        <f t="shared" si="294"/>
        <v>0</v>
      </c>
      <c r="G4690" s="1095">
        <f t="shared" si="295"/>
        <v>0</v>
      </c>
      <c r="H4690" s="1090" t="str">
        <f t="shared" ca="1" si="296"/>
        <v/>
      </c>
      <c r="I4690" s="1109"/>
      <c r="J4690" s="1109"/>
      <c r="K4690" s="1112"/>
      <c r="L4690" s="1091"/>
      <c r="M4690" s="1091"/>
      <c r="N4690" s="1091"/>
      <c r="O4690" s="1091"/>
      <c r="P4690" s="1096"/>
      <c r="Q4690" s="1096"/>
      <c r="R4690" s="1096"/>
      <c r="S4690" s="1091"/>
    </row>
    <row r="4691" spans="1:19" x14ac:dyDescent="0.3">
      <c r="A4691" s="1090">
        <v>4686</v>
      </c>
      <c r="B4691" s="1091"/>
      <c r="C4691" s="1091"/>
      <c r="D4691" s="1097"/>
      <c r="E4691" s="1093">
        <f t="shared" si="293"/>
        <v>0</v>
      </c>
      <c r="F4691" s="1094">
        <f t="shared" si="294"/>
        <v>0</v>
      </c>
      <c r="G4691" s="1095">
        <f t="shared" si="295"/>
        <v>0</v>
      </c>
      <c r="H4691" s="1090" t="str">
        <f t="shared" ca="1" si="296"/>
        <v/>
      </c>
      <c r="I4691" s="1109"/>
      <c r="J4691" s="1109"/>
      <c r="K4691" s="1112"/>
      <c r="L4691" s="1091"/>
      <c r="M4691" s="1091"/>
      <c r="N4691" s="1091"/>
      <c r="O4691" s="1091"/>
      <c r="P4691" s="1096"/>
      <c r="Q4691" s="1096"/>
      <c r="R4691" s="1096"/>
      <c r="S4691" s="1091"/>
    </row>
    <row r="4692" spans="1:19" x14ac:dyDescent="0.3">
      <c r="A4692" s="1090">
        <v>4687</v>
      </c>
      <c r="B4692" s="1091"/>
      <c r="C4692" s="1091"/>
      <c r="D4692" s="1097"/>
      <c r="E4692" s="1093">
        <f t="shared" si="293"/>
        <v>0</v>
      </c>
      <c r="F4692" s="1094">
        <f t="shared" si="294"/>
        <v>0</v>
      </c>
      <c r="G4692" s="1095">
        <f t="shared" si="295"/>
        <v>0</v>
      </c>
      <c r="H4692" s="1090" t="str">
        <f t="shared" ca="1" si="296"/>
        <v/>
      </c>
      <c r="I4692" s="1109"/>
      <c r="J4692" s="1109"/>
      <c r="K4692" s="1112"/>
      <c r="L4692" s="1091"/>
      <c r="M4692" s="1091"/>
      <c r="N4692" s="1091"/>
      <c r="O4692" s="1091"/>
      <c r="P4692" s="1096"/>
      <c r="Q4692" s="1096"/>
      <c r="R4692" s="1096"/>
      <c r="S4692" s="1091"/>
    </row>
    <row r="4693" spans="1:19" x14ac:dyDescent="0.3">
      <c r="A4693" s="1090">
        <v>4688</v>
      </c>
      <c r="B4693" s="1091"/>
      <c r="C4693" s="1091"/>
      <c r="D4693" s="1097"/>
      <c r="E4693" s="1093">
        <f t="shared" si="293"/>
        <v>0</v>
      </c>
      <c r="F4693" s="1094">
        <f t="shared" si="294"/>
        <v>0</v>
      </c>
      <c r="G4693" s="1095">
        <f t="shared" si="295"/>
        <v>0</v>
      </c>
      <c r="H4693" s="1090" t="str">
        <f t="shared" ca="1" si="296"/>
        <v/>
      </c>
      <c r="I4693" s="1109"/>
      <c r="J4693" s="1109"/>
      <c r="K4693" s="1112"/>
      <c r="L4693" s="1091"/>
      <c r="M4693" s="1091"/>
      <c r="N4693" s="1091"/>
      <c r="O4693" s="1091"/>
      <c r="P4693" s="1096"/>
      <c r="Q4693" s="1096"/>
      <c r="R4693" s="1096"/>
      <c r="S4693" s="1091"/>
    </row>
    <row r="4694" spans="1:19" x14ac:dyDescent="0.3">
      <c r="A4694" s="1090">
        <v>4689</v>
      </c>
      <c r="B4694" s="1091"/>
      <c r="C4694" s="1091"/>
      <c r="D4694" s="1097"/>
      <c r="E4694" s="1093">
        <f t="shared" si="293"/>
        <v>0</v>
      </c>
      <c r="F4694" s="1094">
        <f t="shared" si="294"/>
        <v>0</v>
      </c>
      <c r="G4694" s="1095">
        <f t="shared" si="295"/>
        <v>0</v>
      </c>
      <c r="H4694" s="1090" t="str">
        <f t="shared" ca="1" si="296"/>
        <v/>
      </c>
      <c r="I4694" s="1109"/>
      <c r="J4694" s="1109"/>
      <c r="K4694" s="1112"/>
      <c r="L4694" s="1091"/>
      <c r="M4694" s="1091"/>
      <c r="N4694" s="1091"/>
      <c r="O4694" s="1091"/>
      <c r="P4694" s="1096"/>
      <c r="Q4694" s="1096"/>
      <c r="R4694" s="1096"/>
      <c r="S4694" s="1091"/>
    </row>
    <row r="4695" spans="1:19" x14ac:dyDescent="0.3">
      <c r="A4695" s="1090">
        <v>4690</v>
      </c>
      <c r="B4695" s="1091"/>
      <c r="C4695" s="1091"/>
      <c r="D4695" s="1097"/>
      <c r="E4695" s="1093">
        <f t="shared" si="293"/>
        <v>0</v>
      </c>
      <c r="F4695" s="1094">
        <f t="shared" si="294"/>
        <v>0</v>
      </c>
      <c r="G4695" s="1095">
        <f t="shared" si="295"/>
        <v>0</v>
      </c>
      <c r="H4695" s="1090" t="str">
        <f t="shared" ca="1" si="296"/>
        <v/>
      </c>
      <c r="I4695" s="1109"/>
      <c r="J4695" s="1109"/>
      <c r="K4695" s="1112"/>
      <c r="L4695" s="1091"/>
      <c r="M4695" s="1091"/>
      <c r="N4695" s="1091"/>
      <c r="O4695" s="1091"/>
      <c r="P4695" s="1096"/>
      <c r="Q4695" s="1096"/>
      <c r="R4695" s="1096"/>
      <c r="S4695" s="1091"/>
    </row>
    <row r="4696" spans="1:19" x14ac:dyDescent="0.3">
      <c r="A4696" s="1090">
        <v>4691</v>
      </c>
      <c r="B4696" s="1091"/>
      <c r="C4696" s="1091"/>
      <c r="D4696" s="1097"/>
      <c r="E4696" s="1093">
        <f t="shared" si="293"/>
        <v>0</v>
      </c>
      <c r="F4696" s="1094">
        <f t="shared" si="294"/>
        <v>0</v>
      </c>
      <c r="G4696" s="1095">
        <f t="shared" si="295"/>
        <v>0</v>
      </c>
      <c r="H4696" s="1090" t="str">
        <f t="shared" ca="1" si="296"/>
        <v/>
      </c>
      <c r="I4696" s="1109"/>
      <c r="J4696" s="1109"/>
      <c r="K4696" s="1112"/>
      <c r="L4696" s="1091"/>
      <c r="M4696" s="1091"/>
      <c r="N4696" s="1091"/>
      <c r="O4696" s="1091"/>
      <c r="P4696" s="1096"/>
      <c r="Q4696" s="1096"/>
      <c r="R4696" s="1096"/>
      <c r="S4696" s="1091"/>
    </row>
    <row r="4697" spans="1:19" x14ac:dyDescent="0.3">
      <c r="A4697" s="1090">
        <v>4692</v>
      </c>
      <c r="B4697" s="1091"/>
      <c r="C4697" s="1091"/>
      <c r="D4697" s="1097"/>
      <c r="E4697" s="1093">
        <f t="shared" si="293"/>
        <v>0</v>
      </c>
      <c r="F4697" s="1094">
        <f t="shared" si="294"/>
        <v>0</v>
      </c>
      <c r="G4697" s="1095">
        <f t="shared" si="295"/>
        <v>0</v>
      </c>
      <c r="H4697" s="1090" t="str">
        <f t="shared" ca="1" si="296"/>
        <v/>
      </c>
      <c r="I4697" s="1109"/>
      <c r="J4697" s="1109"/>
      <c r="K4697" s="1112"/>
      <c r="L4697" s="1091"/>
      <c r="M4697" s="1091"/>
      <c r="N4697" s="1091"/>
      <c r="O4697" s="1091"/>
      <c r="P4697" s="1096"/>
      <c r="Q4697" s="1096"/>
      <c r="R4697" s="1096"/>
      <c r="S4697" s="1091"/>
    </row>
    <row r="4698" spans="1:19" x14ac:dyDescent="0.3">
      <c r="A4698" s="1090">
        <v>4693</v>
      </c>
      <c r="B4698" s="1091"/>
      <c r="C4698" s="1091"/>
      <c r="D4698" s="1097"/>
      <c r="E4698" s="1093">
        <f t="shared" si="293"/>
        <v>0</v>
      </c>
      <c r="F4698" s="1094">
        <f t="shared" si="294"/>
        <v>0</v>
      </c>
      <c r="G4698" s="1095">
        <f t="shared" si="295"/>
        <v>0</v>
      </c>
      <c r="H4698" s="1090" t="str">
        <f t="shared" ca="1" si="296"/>
        <v/>
      </c>
      <c r="I4698" s="1109"/>
      <c r="J4698" s="1109"/>
      <c r="K4698" s="1112"/>
      <c r="L4698" s="1091"/>
      <c r="M4698" s="1091"/>
      <c r="N4698" s="1091"/>
      <c r="O4698" s="1091"/>
      <c r="P4698" s="1096"/>
      <c r="Q4698" s="1096"/>
      <c r="R4698" s="1096"/>
      <c r="S4698" s="1091"/>
    </row>
    <row r="4699" spans="1:19" x14ac:dyDescent="0.3">
      <c r="A4699" s="1090">
        <v>4694</v>
      </c>
      <c r="B4699" s="1091"/>
      <c r="C4699" s="1091"/>
      <c r="D4699" s="1097"/>
      <c r="E4699" s="1093">
        <f t="shared" si="293"/>
        <v>0</v>
      </c>
      <c r="F4699" s="1094">
        <f t="shared" si="294"/>
        <v>0</v>
      </c>
      <c r="G4699" s="1095">
        <f t="shared" si="295"/>
        <v>0</v>
      </c>
      <c r="H4699" s="1090" t="str">
        <f t="shared" ca="1" si="296"/>
        <v/>
      </c>
      <c r="I4699" s="1109"/>
      <c r="J4699" s="1109"/>
      <c r="K4699" s="1112"/>
      <c r="L4699" s="1091"/>
      <c r="M4699" s="1091"/>
      <c r="N4699" s="1091"/>
      <c r="O4699" s="1091"/>
      <c r="P4699" s="1096"/>
      <c r="Q4699" s="1096"/>
      <c r="R4699" s="1096"/>
      <c r="S4699" s="1091"/>
    </row>
    <row r="4700" spans="1:19" x14ac:dyDescent="0.3">
      <c r="A4700" s="1090">
        <v>4695</v>
      </c>
      <c r="B4700" s="1091"/>
      <c r="C4700" s="1091"/>
      <c r="D4700" s="1097"/>
      <c r="E4700" s="1093">
        <f t="shared" si="293"/>
        <v>0</v>
      </c>
      <c r="F4700" s="1094">
        <f t="shared" si="294"/>
        <v>0</v>
      </c>
      <c r="G4700" s="1095">
        <f t="shared" si="295"/>
        <v>0</v>
      </c>
      <c r="H4700" s="1090" t="str">
        <f t="shared" ca="1" si="296"/>
        <v/>
      </c>
      <c r="I4700" s="1109"/>
      <c r="J4700" s="1109"/>
      <c r="K4700" s="1112"/>
      <c r="L4700" s="1091"/>
      <c r="M4700" s="1091"/>
      <c r="N4700" s="1091"/>
      <c r="O4700" s="1091"/>
      <c r="P4700" s="1096"/>
      <c r="Q4700" s="1096"/>
      <c r="R4700" s="1096"/>
      <c r="S4700" s="1091"/>
    </row>
    <row r="4701" spans="1:19" x14ac:dyDescent="0.3">
      <c r="A4701" s="1090">
        <v>4696</v>
      </c>
      <c r="B4701" s="1091"/>
      <c r="C4701" s="1091"/>
      <c r="D4701" s="1097"/>
      <c r="E4701" s="1093">
        <f t="shared" si="293"/>
        <v>0</v>
      </c>
      <c r="F4701" s="1094">
        <f t="shared" si="294"/>
        <v>0</v>
      </c>
      <c r="G4701" s="1095">
        <f t="shared" si="295"/>
        <v>0</v>
      </c>
      <c r="H4701" s="1090" t="str">
        <f t="shared" ca="1" si="296"/>
        <v/>
      </c>
      <c r="I4701" s="1109"/>
      <c r="J4701" s="1109"/>
      <c r="K4701" s="1112"/>
      <c r="L4701" s="1091"/>
      <c r="M4701" s="1091"/>
      <c r="N4701" s="1091"/>
      <c r="O4701" s="1091"/>
      <c r="P4701" s="1096"/>
      <c r="Q4701" s="1096"/>
      <c r="R4701" s="1096"/>
      <c r="S4701" s="1091"/>
    </row>
    <row r="4702" spans="1:19" x14ac:dyDescent="0.3">
      <c r="A4702" s="1090">
        <v>4697</v>
      </c>
      <c r="B4702" s="1091"/>
      <c r="C4702" s="1091"/>
      <c r="D4702" s="1097"/>
      <c r="E4702" s="1093">
        <f t="shared" si="293"/>
        <v>0</v>
      </c>
      <c r="F4702" s="1094">
        <f t="shared" si="294"/>
        <v>0</v>
      </c>
      <c r="G4702" s="1095">
        <f t="shared" si="295"/>
        <v>0</v>
      </c>
      <c r="H4702" s="1090" t="str">
        <f t="shared" ca="1" si="296"/>
        <v/>
      </c>
      <c r="I4702" s="1109"/>
      <c r="J4702" s="1109"/>
      <c r="K4702" s="1112"/>
      <c r="L4702" s="1091"/>
      <c r="M4702" s="1091"/>
      <c r="N4702" s="1091"/>
      <c r="O4702" s="1091"/>
      <c r="P4702" s="1096"/>
      <c r="Q4702" s="1096"/>
      <c r="R4702" s="1096"/>
      <c r="S4702" s="1091"/>
    </row>
    <row r="4703" spans="1:19" x14ac:dyDescent="0.3">
      <c r="A4703" s="1090">
        <v>4698</v>
      </c>
      <c r="B4703" s="1091"/>
      <c r="C4703" s="1091"/>
      <c r="D4703" s="1097"/>
      <c r="E4703" s="1093">
        <f t="shared" si="293"/>
        <v>0</v>
      </c>
      <c r="F4703" s="1094">
        <f t="shared" si="294"/>
        <v>0</v>
      </c>
      <c r="G4703" s="1095">
        <f t="shared" si="295"/>
        <v>0</v>
      </c>
      <c r="H4703" s="1090" t="str">
        <f t="shared" ca="1" si="296"/>
        <v/>
      </c>
      <c r="I4703" s="1109"/>
      <c r="J4703" s="1109"/>
      <c r="K4703" s="1112"/>
      <c r="L4703" s="1091"/>
      <c r="M4703" s="1091"/>
      <c r="N4703" s="1091"/>
      <c r="O4703" s="1091"/>
      <c r="P4703" s="1096"/>
      <c r="Q4703" s="1096"/>
      <c r="R4703" s="1096"/>
      <c r="S4703" s="1091"/>
    </row>
    <row r="4704" spans="1:19" x14ac:dyDescent="0.3">
      <c r="A4704" s="1090">
        <v>4699</v>
      </c>
      <c r="B4704" s="1091"/>
      <c r="C4704" s="1091"/>
      <c r="D4704" s="1097"/>
      <c r="E4704" s="1093">
        <f t="shared" si="293"/>
        <v>0</v>
      </c>
      <c r="F4704" s="1094">
        <f t="shared" si="294"/>
        <v>0</v>
      </c>
      <c r="G4704" s="1095">
        <f t="shared" si="295"/>
        <v>0</v>
      </c>
      <c r="H4704" s="1090" t="str">
        <f t="shared" ca="1" si="296"/>
        <v/>
      </c>
      <c r="I4704" s="1109"/>
      <c r="J4704" s="1109"/>
      <c r="K4704" s="1112"/>
      <c r="L4704" s="1091"/>
      <c r="M4704" s="1091"/>
      <c r="N4704" s="1091"/>
      <c r="O4704" s="1091"/>
      <c r="P4704" s="1096"/>
      <c r="Q4704" s="1096"/>
      <c r="R4704" s="1096"/>
      <c r="S4704" s="1091"/>
    </row>
    <row r="4705" spans="1:19" x14ac:dyDescent="0.3">
      <c r="A4705" s="1090">
        <v>4700</v>
      </c>
      <c r="B4705" s="1091"/>
      <c r="C4705" s="1091"/>
      <c r="D4705" s="1097"/>
      <c r="E4705" s="1093">
        <f t="shared" si="293"/>
        <v>0</v>
      </c>
      <c r="F4705" s="1094">
        <f t="shared" si="294"/>
        <v>0</v>
      </c>
      <c r="G4705" s="1095">
        <f t="shared" si="295"/>
        <v>0</v>
      </c>
      <c r="H4705" s="1090" t="str">
        <f t="shared" ca="1" si="296"/>
        <v/>
      </c>
      <c r="I4705" s="1109"/>
      <c r="J4705" s="1109"/>
      <c r="K4705" s="1112"/>
      <c r="L4705" s="1091"/>
      <c r="M4705" s="1091"/>
      <c r="N4705" s="1091"/>
      <c r="O4705" s="1091"/>
      <c r="P4705" s="1096"/>
      <c r="Q4705" s="1096"/>
      <c r="R4705" s="1096"/>
      <c r="S4705" s="1091"/>
    </row>
    <row r="4706" spans="1:19" x14ac:dyDescent="0.3">
      <c r="A4706" s="1090">
        <v>4701</v>
      </c>
      <c r="B4706" s="1091"/>
      <c r="C4706" s="1091"/>
      <c r="D4706" s="1097"/>
      <c r="E4706" s="1093">
        <f t="shared" si="293"/>
        <v>0</v>
      </c>
      <c r="F4706" s="1094">
        <f t="shared" si="294"/>
        <v>0</v>
      </c>
      <c r="G4706" s="1095">
        <f t="shared" si="295"/>
        <v>0</v>
      </c>
      <c r="H4706" s="1090" t="str">
        <f t="shared" ca="1" si="296"/>
        <v/>
      </c>
      <c r="I4706" s="1109"/>
      <c r="J4706" s="1109"/>
      <c r="K4706" s="1112"/>
      <c r="L4706" s="1091"/>
      <c r="M4706" s="1091"/>
      <c r="N4706" s="1091"/>
      <c r="O4706" s="1091"/>
      <c r="P4706" s="1096"/>
      <c r="Q4706" s="1096"/>
      <c r="R4706" s="1096"/>
      <c r="S4706" s="1091"/>
    </row>
    <row r="4707" spans="1:19" x14ac:dyDescent="0.3">
      <c r="A4707" s="1090">
        <v>4702</v>
      </c>
      <c r="B4707" s="1091"/>
      <c r="C4707" s="1091"/>
      <c r="D4707" s="1097"/>
      <c r="E4707" s="1093">
        <f t="shared" si="293"/>
        <v>0</v>
      </c>
      <c r="F4707" s="1094">
        <f t="shared" si="294"/>
        <v>0</v>
      </c>
      <c r="G4707" s="1095">
        <f t="shared" si="295"/>
        <v>0</v>
      </c>
      <c r="H4707" s="1090" t="str">
        <f t="shared" ca="1" si="296"/>
        <v/>
      </c>
      <c r="I4707" s="1109"/>
      <c r="J4707" s="1109"/>
      <c r="K4707" s="1112"/>
      <c r="L4707" s="1091"/>
      <c r="M4707" s="1091"/>
      <c r="N4707" s="1091"/>
      <c r="O4707" s="1091"/>
      <c r="P4707" s="1096"/>
      <c r="Q4707" s="1096"/>
      <c r="R4707" s="1096"/>
      <c r="S4707" s="1091"/>
    </row>
    <row r="4708" spans="1:19" x14ac:dyDescent="0.3">
      <c r="A4708" s="1090">
        <v>4703</v>
      </c>
      <c r="B4708" s="1091"/>
      <c r="C4708" s="1091"/>
      <c r="D4708" s="1097"/>
      <c r="E4708" s="1093">
        <f t="shared" si="293"/>
        <v>0</v>
      </c>
      <c r="F4708" s="1094">
        <f t="shared" si="294"/>
        <v>0</v>
      </c>
      <c r="G4708" s="1095">
        <f t="shared" si="295"/>
        <v>0</v>
      </c>
      <c r="H4708" s="1090" t="str">
        <f t="shared" ca="1" si="296"/>
        <v/>
      </c>
      <c r="I4708" s="1109"/>
      <c r="J4708" s="1109"/>
      <c r="K4708" s="1112"/>
      <c r="L4708" s="1091"/>
      <c r="M4708" s="1091"/>
      <c r="N4708" s="1091"/>
      <c r="O4708" s="1091"/>
      <c r="P4708" s="1096"/>
      <c r="Q4708" s="1096"/>
      <c r="R4708" s="1096"/>
      <c r="S4708" s="1091"/>
    </row>
    <row r="4709" spans="1:19" x14ac:dyDescent="0.3">
      <c r="A4709" s="1090">
        <v>4704</v>
      </c>
      <c r="B4709" s="1091"/>
      <c r="C4709" s="1091"/>
      <c r="D4709" s="1097"/>
      <c r="E4709" s="1093">
        <f t="shared" si="293"/>
        <v>0</v>
      </c>
      <c r="F4709" s="1094">
        <f t="shared" si="294"/>
        <v>0</v>
      </c>
      <c r="G4709" s="1095">
        <f t="shared" si="295"/>
        <v>0</v>
      </c>
      <c r="H4709" s="1090" t="str">
        <f t="shared" ca="1" si="296"/>
        <v/>
      </c>
      <c r="I4709" s="1109"/>
      <c r="J4709" s="1109"/>
      <c r="K4709" s="1112"/>
      <c r="L4709" s="1091"/>
      <c r="M4709" s="1091"/>
      <c r="N4709" s="1091"/>
      <c r="O4709" s="1091"/>
      <c r="P4709" s="1096"/>
      <c r="Q4709" s="1096"/>
      <c r="R4709" s="1096"/>
      <c r="S4709" s="1091"/>
    </row>
    <row r="4710" spans="1:19" x14ac:dyDescent="0.3">
      <c r="A4710" s="1090">
        <v>4705</v>
      </c>
      <c r="B4710" s="1091"/>
      <c r="C4710" s="1091"/>
      <c r="D4710" s="1097"/>
      <c r="E4710" s="1093">
        <f t="shared" si="293"/>
        <v>0</v>
      </c>
      <c r="F4710" s="1094">
        <f t="shared" si="294"/>
        <v>0</v>
      </c>
      <c r="G4710" s="1095">
        <f t="shared" si="295"/>
        <v>0</v>
      </c>
      <c r="H4710" s="1090" t="str">
        <f t="shared" ca="1" si="296"/>
        <v/>
      </c>
      <c r="I4710" s="1109"/>
      <c r="J4710" s="1109"/>
      <c r="K4710" s="1112"/>
      <c r="L4710" s="1091"/>
      <c r="M4710" s="1091"/>
      <c r="N4710" s="1091"/>
      <c r="O4710" s="1091"/>
      <c r="P4710" s="1096"/>
      <c r="Q4710" s="1096"/>
      <c r="R4710" s="1096"/>
      <c r="S4710" s="1091"/>
    </row>
    <row r="4711" spans="1:19" x14ac:dyDescent="0.3">
      <c r="A4711" s="1090">
        <v>4706</v>
      </c>
      <c r="B4711" s="1091"/>
      <c r="C4711" s="1091"/>
      <c r="D4711" s="1097"/>
      <c r="E4711" s="1093">
        <f t="shared" si="293"/>
        <v>0</v>
      </c>
      <c r="F4711" s="1094">
        <f t="shared" si="294"/>
        <v>0</v>
      </c>
      <c r="G4711" s="1095">
        <f t="shared" si="295"/>
        <v>0</v>
      </c>
      <c r="H4711" s="1090" t="str">
        <f t="shared" ca="1" si="296"/>
        <v/>
      </c>
      <c r="I4711" s="1109"/>
      <c r="J4711" s="1109"/>
      <c r="K4711" s="1112"/>
      <c r="L4711" s="1091"/>
      <c r="M4711" s="1091"/>
      <c r="N4711" s="1091"/>
      <c r="O4711" s="1091"/>
      <c r="P4711" s="1096"/>
      <c r="Q4711" s="1096"/>
      <c r="R4711" s="1096"/>
      <c r="S4711" s="1091"/>
    </row>
    <row r="4712" spans="1:19" x14ac:dyDescent="0.3">
      <c r="A4712" s="1090">
        <v>4707</v>
      </c>
      <c r="B4712" s="1091"/>
      <c r="C4712" s="1091"/>
      <c r="D4712" s="1097"/>
      <c r="E4712" s="1093">
        <f t="shared" si="293"/>
        <v>0</v>
      </c>
      <c r="F4712" s="1094">
        <f t="shared" si="294"/>
        <v>0</v>
      </c>
      <c r="G4712" s="1095">
        <f t="shared" si="295"/>
        <v>0</v>
      </c>
      <c r="H4712" s="1090" t="str">
        <f t="shared" ca="1" si="296"/>
        <v/>
      </c>
      <c r="I4712" s="1109"/>
      <c r="J4712" s="1109"/>
      <c r="K4712" s="1112"/>
      <c r="L4712" s="1091"/>
      <c r="M4712" s="1091"/>
      <c r="N4712" s="1091"/>
      <c r="O4712" s="1091"/>
      <c r="P4712" s="1096"/>
      <c r="Q4712" s="1096"/>
      <c r="R4712" s="1096"/>
      <c r="S4712" s="1091"/>
    </row>
    <row r="4713" spans="1:19" x14ac:dyDescent="0.3">
      <c r="A4713" s="1090">
        <v>4708</v>
      </c>
      <c r="B4713" s="1091"/>
      <c r="C4713" s="1091"/>
      <c r="D4713" s="1097"/>
      <c r="E4713" s="1093">
        <f t="shared" si="293"/>
        <v>0</v>
      </c>
      <c r="F4713" s="1094">
        <f t="shared" si="294"/>
        <v>0</v>
      </c>
      <c r="G4713" s="1095">
        <f t="shared" si="295"/>
        <v>0</v>
      </c>
      <c r="H4713" s="1090" t="str">
        <f t="shared" ca="1" si="296"/>
        <v/>
      </c>
      <c r="I4713" s="1109"/>
      <c r="J4713" s="1109"/>
      <c r="K4713" s="1112"/>
      <c r="L4713" s="1091"/>
      <c r="M4713" s="1091"/>
      <c r="N4713" s="1091"/>
      <c r="O4713" s="1091"/>
      <c r="P4713" s="1096"/>
      <c r="Q4713" s="1096"/>
      <c r="R4713" s="1096"/>
      <c r="S4713" s="1091"/>
    </row>
    <row r="4714" spans="1:19" x14ac:dyDescent="0.3">
      <c r="A4714" s="1090">
        <v>4709</v>
      </c>
      <c r="B4714" s="1091"/>
      <c r="C4714" s="1091"/>
      <c r="D4714" s="1097"/>
      <c r="E4714" s="1093">
        <f t="shared" si="293"/>
        <v>0</v>
      </c>
      <c r="F4714" s="1094">
        <f t="shared" si="294"/>
        <v>0</v>
      </c>
      <c r="G4714" s="1095">
        <f t="shared" si="295"/>
        <v>0</v>
      </c>
      <c r="H4714" s="1090" t="str">
        <f t="shared" ca="1" si="296"/>
        <v/>
      </c>
      <c r="I4714" s="1109"/>
      <c r="J4714" s="1109"/>
      <c r="K4714" s="1112"/>
      <c r="L4714" s="1091"/>
      <c r="M4714" s="1091"/>
      <c r="N4714" s="1091"/>
      <c r="O4714" s="1091"/>
      <c r="P4714" s="1096"/>
      <c r="Q4714" s="1096"/>
      <c r="R4714" s="1096"/>
      <c r="S4714" s="1091"/>
    </row>
    <row r="4715" spans="1:19" x14ac:dyDescent="0.3">
      <c r="A4715" s="1090">
        <v>4710</v>
      </c>
      <c r="B4715" s="1091"/>
      <c r="C4715" s="1091"/>
      <c r="D4715" s="1097"/>
      <c r="E4715" s="1093">
        <f t="shared" si="293"/>
        <v>0</v>
      </c>
      <c r="F4715" s="1094">
        <f t="shared" si="294"/>
        <v>0</v>
      </c>
      <c r="G4715" s="1095">
        <f t="shared" si="295"/>
        <v>0</v>
      </c>
      <c r="H4715" s="1090" t="str">
        <f t="shared" ca="1" si="296"/>
        <v/>
      </c>
      <c r="I4715" s="1109"/>
      <c r="J4715" s="1109"/>
      <c r="K4715" s="1112"/>
      <c r="L4715" s="1091"/>
      <c r="M4715" s="1091"/>
      <c r="N4715" s="1091"/>
      <c r="O4715" s="1091"/>
      <c r="P4715" s="1096"/>
      <c r="Q4715" s="1096"/>
      <c r="R4715" s="1096"/>
      <c r="S4715" s="1091"/>
    </row>
    <row r="4716" spans="1:19" x14ac:dyDescent="0.3">
      <c r="A4716" s="1090">
        <v>4711</v>
      </c>
      <c r="B4716" s="1091"/>
      <c r="C4716" s="1091"/>
      <c r="D4716" s="1097"/>
      <c r="E4716" s="1093">
        <f t="shared" si="293"/>
        <v>0</v>
      </c>
      <c r="F4716" s="1094">
        <f t="shared" si="294"/>
        <v>0</v>
      </c>
      <c r="G4716" s="1095">
        <f t="shared" si="295"/>
        <v>0</v>
      </c>
      <c r="H4716" s="1090" t="str">
        <f t="shared" ca="1" si="296"/>
        <v/>
      </c>
      <c r="I4716" s="1109"/>
      <c r="J4716" s="1109"/>
      <c r="K4716" s="1112"/>
      <c r="L4716" s="1091"/>
      <c r="M4716" s="1091"/>
      <c r="N4716" s="1091"/>
      <c r="O4716" s="1091"/>
      <c r="P4716" s="1096"/>
      <c r="Q4716" s="1096"/>
      <c r="R4716" s="1096"/>
      <c r="S4716" s="1091"/>
    </row>
    <row r="4717" spans="1:19" x14ac:dyDescent="0.3">
      <c r="A4717" s="1090">
        <v>4712</v>
      </c>
      <c r="B4717" s="1091"/>
      <c r="C4717" s="1091"/>
      <c r="D4717" s="1097"/>
      <c r="E4717" s="1093">
        <f t="shared" si="293"/>
        <v>0</v>
      </c>
      <c r="F4717" s="1094">
        <f t="shared" si="294"/>
        <v>0</v>
      </c>
      <c r="G4717" s="1095">
        <f t="shared" si="295"/>
        <v>0</v>
      </c>
      <c r="H4717" s="1090" t="str">
        <f t="shared" ca="1" si="296"/>
        <v/>
      </c>
      <c r="I4717" s="1109"/>
      <c r="J4717" s="1109"/>
      <c r="K4717" s="1112"/>
      <c r="L4717" s="1091"/>
      <c r="M4717" s="1091"/>
      <c r="N4717" s="1091"/>
      <c r="O4717" s="1091"/>
      <c r="P4717" s="1096"/>
      <c r="Q4717" s="1096"/>
      <c r="R4717" s="1096"/>
      <c r="S4717" s="1091"/>
    </row>
    <row r="4718" spans="1:19" x14ac:dyDescent="0.3">
      <c r="A4718" s="1090">
        <v>4713</v>
      </c>
      <c r="B4718" s="1091"/>
      <c r="C4718" s="1091"/>
      <c r="D4718" s="1097"/>
      <c r="E4718" s="1093">
        <f t="shared" si="293"/>
        <v>0</v>
      </c>
      <c r="F4718" s="1094">
        <f t="shared" si="294"/>
        <v>0</v>
      </c>
      <c r="G4718" s="1095">
        <f t="shared" si="295"/>
        <v>0</v>
      </c>
      <c r="H4718" s="1090" t="str">
        <f t="shared" ca="1" si="296"/>
        <v/>
      </c>
      <c r="I4718" s="1109"/>
      <c r="J4718" s="1109"/>
      <c r="K4718" s="1112"/>
      <c r="L4718" s="1091"/>
      <c r="M4718" s="1091"/>
      <c r="N4718" s="1091"/>
      <c r="O4718" s="1091"/>
      <c r="P4718" s="1096"/>
      <c r="Q4718" s="1096"/>
      <c r="R4718" s="1096"/>
      <c r="S4718" s="1091"/>
    </row>
    <row r="4719" spans="1:19" x14ac:dyDescent="0.3">
      <c r="A4719" s="1090">
        <v>4714</v>
      </c>
      <c r="B4719" s="1091"/>
      <c r="C4719" s="1091"/>
      <c r="D4719" s="1097"/>
      <c r="E4719" s="1093">
        <f t="shared" si="293"/>
        <v>0</v>
      </c>
      <c r="F4719" s="1094">
        <f t="shared" si="294"/>
        <v>0</v>
      </c>
      <c r="G4719" s="1095">
        <f t="shared" si="295"/>
        <v>0</v>
      </c>
      <c r="H4719" s="1090" t="str">
        <f t="shared" ca="1" si="296"/>
        <v/>
      </c>
      <c r="I4719" s="1109"/>
      <c r="J4719" s="1109"/>
      <c r="K4719" s="1112"/>
      <c r="L4719" s="1091"/>
      <c r="M4719" s="1091"/>
      <c r="N4719" s="1091"/>
      <c r="O4719" s="1091"/>
      <c r="P4719" s="1096"/>
      <c r="Q4719" s="1096"/>
      <c r="R4719" s="1096"/>
      <c r="S4719" s="1091"/>
    </row>
    <row r="4720" spans="1:19" x14ac:dyDescent="0.3">
      <c r="A4720" s="1090">
        <v>4715</v>
      </c>
      <c r="B4720" s="1091"/>
      <c r="C4720" s="1091"/>
      <c r="D4720" s="1097"/>
      <c r="E4720" s="1093">
        <f t="shared" si="293"/>
        <v>0</v>
      </c>
      <c r="F4720" s="1094">
        <f t="shared" si="294"/>
        <v>0</v>
      </c>
      <c r="G4720" s="1095">
        <f t="shared" si="295"/>
        <v>0</v>
      </c>
      <c r="H4720" s="1090" t="str">
        <f t="shared" ca="1" si="296"/>
        <v/>
      </c>
      <c r="I4720" s="1109"/>
      <c r="J4720" s="1109"/>
      <c r="K4720" s="1112"/>
      <c r="L4720" s="1091"/>
      <c r="M4720" s="1091"/>
      <c r="N4720" s="1091"/>
      <c r="O4720" s="1091"/>
      <c r="P4720" s="1096"/>
      <c r="Q4720" s="1096"/>
      <c r="R4720" s="1096"/>
      <c r="S4720" s="1091"/>
    </row>
    <row r="4721" spans="1:19" x14ac:dyDescent="0.3">
      <c r="A4721" s="1090">
        <v>4716</v>
      </c>
      <c r="B4721" s="1091"/>
      <c r="C4721" s="1091"/>
      <c r="D4721" s="1097"/>
      <c r="E4721" s="1093">
        <f t="shared" si="293"/>
        <v>0</v>
      </c>
      <c r="F4721" s="1094">
        <f t="shared" si="294"/>
        <v>0</v>
      </c>
      <c r="G4721" s="1095">
        <f t="shared" si="295"/>
        <v>0</v>
      </c>
      <c r="H4721" s="1090" t="str">
        <f t="shared" ca="1" si="296"/>
        <v/>
      </c>
      <c r="I4721" s="1109"/>
      <c r="J4721" s="1109"/>
      <c r="K4721" s="1112"/>
      <c r="L4721" s="1091"/>
      <c r="M4721" s="1091"/>
      <c r="N4721" s="1091"/>
      <c r="O4721" s="1091"/>
      <c r="P4721" s="1096"/>
      <c r="Q4721" s="1096"/>
      <c r="R4721" s="1096"/>
      <c r="S4721" s="1091"/>
    </row>
    <row r="4722" spans="1:19" x14ac:dyDescent="0.3">
      <c r="A4722" s="1090">
        <v>4717</v>
      </c>
      <c r="B4722" s="1091"/>
      <c r="C4722" s="1091"/>
      <c r="D4722" s="1097"/>
      <c r="E4722" s="1093">
        <f t="shared" si="293"/>
        <v>0</v>
      </c>
      <c r="F4722" s="1094">
        <f t="shared" si="294"/>
        <v>0</v>
      </c>
      <c r="G4722" s="1095">
        <f t="shared" si="295"/>
        <v>0</v>
      </c>
      <c r="H4722" s="1090" t="str">
        <f t="shared" ca="1" si="296"/>
        <v/>
      </c>
      <c r="I4722" s="1109"/>
      <c r="J4722" s="1109"/>
      <c r="K4722" s="1112"/>
      <c r="L4722" s="1091"/>
      <c r="M4722" s="1091"/>
      <c r="N4722" s="1091"/>
      <c r="O4722" s="1091"/>
      <c r="P4722" s="1096"/>
      <c r="Q4722" s="1096"/>
      <c r="R4722" s="1096"/>
      <c r="S4722" s="1091"/>
    </row>
    <row r="4723" spans="1:19" x14ac:dyDescent="0.3">
      <c r="A4723" s="1090">
        <v>4718</v>
      </c>
      <c r="B4723" s="1091"/>
      <c r="C4723" s="1091"/>
      <c r="D4723" s="1097"/>
      <c r="E4723" s="1093">
        <f t="shared" si="293"/>
        <v>0</v>
      </c>
      <c r="F4723" s="1094">
        <f t="shared" si="294"/>
        <v>0</v>
      </c>
      <c r="G4723" s="1095">
        <f t="shared" si="295"/>
        <v>0</v>
      </c>
      <c r="H4723" s="1090" t="str">
        <f t="shared" ca="1" si="296"/>
        <v/>
      </c>
      <c r="I4723" s="1109"/>
      <c r="J4723" s="1109"/>
      <c r="K4723" s="1112"/>
      <c r="L4723" s="1091"/>
      <c r="M4723" s="1091"/>
      <c r="N4723" s="1091"/>
      <c r="O4723" s="1091"/>
      <c r="P4723" s="1096"/>
      <c r="Q4723" s="1096"/>
      <c r="R4723" s="1096"/>
      <c r="S4723" s="1091"/>
    </row>
    <row r="4724" spans="1:19" x14ac:dyDescent="0.3">
      <c r="A4724" s="1090">
        <v>4719</v>
      </c>
      <c r="B4724" s="1091"/>
      <c r="C4724" s="1091"/>
      <c r="D4724" s="1097"/>
      <c r="E4724" s="1093">
        <f t="shared" si="293"/>
        <v>0</v>
      </c>
      <c r="F4724" s="1094">
        <f t="shared" si="294"/>
        <v>0</v>
      </c>
      <c r="G4724" s="1095">
        <f t="shared" si="295"/>
        <v>0</v>
      </c>
      <c r="H4724" s="1090" t="str">
        <f t="shared" ca="1" si="296"/>
        <v/>
      </c>
      <c r="I4724" s="1109"/>
      <c r="J4724" s="1109"/>
      <c r="K4724" s="1112"/>
      <c r="L4724" s="1091"/>
      <c r="M4724" s="1091"/>
      <c r="N4724" s="1091"/>
      <c r="O4724" s="1091"/>
      <c r="P4724" s="1096"/>
      <c r="Q4724" s="1096"/>
      <c r="R4724" s="1096"/>
      <c r="S4724" s="1091"/>
    </row>
    <row r="4725" spans="1:19" x14ac:dyDescent="0.3">
      <c r="A4725" s="1090">
        <v>4720</v>
      </c>
      <c r="B4725" s="1091"/>
      <c r="C4725" s="1091"/>
      <c r="D4725" s="1097"/>
      <c r="E4725" s="1093">
        <f t="shared" si="293"/>
        <v>0</v>
      </c>
      <c r="F4725" s="1094">
        <f t="shared" si="294"/>
        <v>0</v>
      </c>
      <c r="G4725" s="1095">
        <f t="shared" si="295"/>
        <v>0</v>
      </c>
      <c r="H4725" s="1090" t="str">
        <f t="shared" ca="1" si="296"/>
        <v/>
      </c>
      <c r="I4725" s="1109"/>
      <c r="J4725" s="1109"/>
      <c r="K4725" s="1112"/>
      <c r="L4725" s="1091"/>
      <c r="M4725" s="1091"/>
      <c r="N4725" s="1091"/>
      <c r="O4725" s="1091"/>
      <c r="P4725" s="1096"/>
      <c r="Q4725" s="1096"/>
      <c r="R4725" s="1096"/>
      <c r="S4725" s="1091"/>
    </row>
    <row r="4726" spans="1:19" x14ac:dyDescent="0.3">
      <c r="A4726" s="1090">
        <v>4721</v>
      </c>
      <c r="B4726" s="1091"/>
      <c r="C4726" s="1091"/>
      <c r="D4726" s="1097"/>
      <c r="E4726" s="1093">
        <f t="shared" si="293"/>
        <v>0</v>
      </c>
      <c r="F4726" s="1094">
        <f t="shared" si="294"/>
        <v>0</v>
      </c>
      <c r="G4726" s="1095">
        <f t="shared" si="295"/>
        <v>0</v>
      </c>
      <c r="H4726" s="1090" t="str">
        <f t="shared" ca="1" si="296"/>
        <v/>
      </c>
      <c r="I4726" s="1109"/>
      <c r="J4726" s="1109"/>
      <c r="K4726" s="1112"/>
      <c r="L4726" s="1091"/>
      <c r="M4726" s="1091"/>
      <c r="N4726" s="1091"/>
      <c r="O4726" s="1091"/>
      <c r="P4726" s="1096"/>
      <c r="Q4726" s="1096"/>
      <c r="R4726" s="1096"/>
      <c r="S4726" s="1091"/>
    </row>
    <row r="4727" spans="1:19" x14ac:dyDescent="0.3">
      <c r="A4727" s="1090">
        <v>4722</v>
      </c>
      <c r="B4727" s="1091"/>
      <c r="C4727" s="1091"/>
      <c r="D4727" s="1097"/>
      <c r="E4727" s="1093">
        <f t="shared" si="293"/>
        <v>0</v>
      </c>
      <c r="F4727" s="1094">
        <f t="shared" si="294"/>
        <v>0</v>
      </c>
      <c r="G4727" s="1095">
        <f t="shared" si="295"/>
        <v>0</v>
      </c>
      <c r="H4727" s="1090" t="str">
        <f t="shared" ca="1" si="296"/>
        <v/>
      </c>
      <c r="I4727" s="1109"/>
      <c r="J4727" s="1109"/>
      <c r="K4727" s="1112"/>
      <c r="L4727" s="1091"/>
      <c r="M4727" s="1091"/>
      <c r="N4727" s="1091"/>
      <c r="O4727" s="1091"/>
      <c r="P4727" s="1096"/>
      <c r="Q4727" s="1096"/>
      <c r="R4727" s="1096"/>
      <c r="S4727" s="1091"/>
    </row>
    <row r="4728" spans="1:19" x14ac:dyDescent="0.3">
      <c r="A4728" s="1090">
        <v>4723</v>
      </c>
      <c r="B4728" s="1091"/>
      <c r="C4728" s="1091"/>
      <c r="D4728" s="1097"/>
      <c r="E4728" s="1093">
        <f t="shared" si="293"/>
        <v>0</v>
      </c>
      <c r="F4728" s="1094">
        <f t="shared" si="294"/>
        <v>0</v>
      </c>
      <c r="G4728" s="1095">
        <f t="shared" si="295"/>
        <v>0</v>
      </c>
      <c r="H4728" s="1090" t="str">
        <f t="shared" ca="1" si="296"/>
        <v/>
      </c>
      <c r="I4728" s="1109"/>
      <c r="J4728" s="1109"/>
      <c r="K4728" s="1112"/>
      <c r="L4728" s="1091"/>
      <c r="M4728" s="1091"/>
      <c r="N4728" s="1091"/>
      <c r="O4728" s="1091"/>
      <c r="P4728" s="1096"/>
      <c r="Q4728" s="1096"/>
      <c r="R4728" s="1096"/>
      <c r="S4728" s="1091"/>
    </row>
    <row r="4729" spans="1:19" x14ac:dyDescent="0.3">
      <c r="A4729" s="1090">
        <v>4724</v>
      </c>
      <c r="B4729" s="1091"/>
      <c r="C4729" s="1091"/>
      <c r="D4729" s="1097"/>
      <c r="E4729" s="1093">
        <f t="shared" si="293"/>
        <v>0</v>
      </c>
      <c r="F4729" s="1094">
        <f t="shared" si="294"/>
        <v>0</v>
      </c>
      <c r="G4729" s="1095">
        <f t="shared" si="295"/>
        <v>0</v>
      </c>
      <c r="H4729" s="1090" t="str">
        <f t="shared" ca="1" si="296"/>
        <v/>
      </c>
      <c r="I4729" s="1109"/>
      <c r="J4729" s="1109"/>
      <c r="K4729" s="1112"/>
      <c r="L4729" s="1091"/>
      <c r="M4729" s="1091"/>
      <c r="N4729" s="1091"/>
      <c r="O4729" s="1091"/>
      <c r="P4729" s="1096"/>
      <c r="Q4729" s="1096"/>
      <c r="R4729" s="1096"/>
      <c r="S4729" s="1091"/>
    </row>
    <row r="4730" spans="1:19" x14ac:dyDescent="0.3">
      <c r="A4730" s="1090">
        <v>4725</v>
      </c>
      <c r="B4730" s="1091"/>
      <c r="C4730" s="1091"/>
      <c r="D4730" s="1097"/>
      <c r="E4730" s="1093">
        <f t="shared" si="293"/>
        <v>0</v>
      </c>
      <c r="F4730" s="1094">
        <f t="shared" si="294"/>
        <v>0</v>
      </c>
      <c r="G4730" s="1095">
        <f t="shared" si="295"/>
        <v>0</v>
      </c>
      <c r="H4730" s="1090" t="str">
        <f t="shared" ca="1" si="296"/>
        <v/>
      </c>
      <c r="I4730" s="1109"/>
      <c r="J4730" s="1109"/>
      <c r="K4730" s="1112"/>
      <c r="L4730" s="1091"/>
      <c r="M4730" s="1091"/>
      <c r="N4730" s="1091"/>
      <c r="O4730" s="1091"/>
      <c r="P4730" s="1096"/>
      <c r="Q4730" s="1096"/>
      <c r="R4730" s="1096"/>
      <c r="S4730" s="1091"/>
    </row>
    <row r="4731" spans="1:19" x14ac:dyDescent="0.3">
      <c r="A4731" s="1090">
        <v>4726</v>
      </c>
      <c r="B4731" s="1091"/>
      <c r="C4731" s="1091"/>
      <c r="D4731" s="1097"/>
      <c r="E4731" s="1093">
        <f t="shared" si="293"/>
        <v>0</v>
      </c>
      <c r="F4731" s="1094">
        <f t="shared" si="294"/>
        <v>0</v>
      </c>
      <c r="G4731" s="1095">
        <f t="shared" si="295"/>
        <v>0</v>
      </c>
      <c r="H4731" s="1090" t="str">
        <f t="shared" ca="1" si="296"/>
        <v/>
      </c>
      <c r="I4731" s="1109"/>
      <c r="J4731" s="1109"/>
      <c r="K4731" s="1112"/>
      <c r="L4731" s="1091"/>
      <c r="M4731" s="1091"/>
      <c r="N4731" s="1091"/>
      <c r="O4731" s="1091"/>
      <c r="P4731" s="1096"/>
      <c r="Q4731" s="1096"/>
      <c r="R4731" s="1096"/>
      <c r="S4731" s="1091"/>
    </row>
    <row r="4732" spans="1:19" x14ac:dyDescent="0.3">
      <c r="A4732" s="1090">
        <v>4727</v>
      </c>
      <c r="B4732" s="1091"/>
      <c r="C4732" s="1091"/>
      <c r="D4732" s="1097"/>
      <c r="E4732" s="1093">
        <f t="shared" si="293"/>
        <v>0</v>
      </c>
      <c r="F4732" s="1094">
        <f t="shared" si="294"/>
        <v>0</v>
      </c>
      <c r="G4732" s="1095">
        <f t="shared" si="295"/>
        <v>0</v>
      </c>
      <c r="H4732" s="1090" t="str">
        <f t="shared" ca="1" si="296"/>
        <v/>
      </c>
      <c r="I4732" s="1109"/>
      <c r="J4732" s="1109"/>
      <c r="K4732" s="1112"/>
      <c r="L4732" s="1091"/>
      <c r="M4732" s="1091"/>
      <c r="N4732" s="1091"/>
      <c r="O4732" s="1091"/>
      <c r="P4732" s="1096"/>
      <c r="Q4732" s="1096"/>
      <c r="R4732" s="1096"/>
      <c r="S4732" s="1091"/>
    </row>
    <row r="4733" spans="1:19" x14ac:dyDescent="0.3">
      <c r="A4733" s="1090">
        <v>4728</v>
      </c>
      <c r="B4733" s="1091"/>
      <c r="C4733" s="1091"/>
      <c r="D4733" s="1097"/>
      <c r="E4733" s="1093">
        <f t="shared" si="293"/>
        <v>0</v>
      </c>
      <c r="F4733" s="1094">
        <f t="shared" si="294"/>
        <v>0</v>
      </c>
      <c r="G4733" s="1095">
        <f t="shared" si="295"/>
        <v>0</v>
      </c>
      <c r="H4733" s="1090" t="str">
        <f t="shared" ca="1" si="296"/>
        <v/>
      </c>
      <c r="I4733" s="1109"/>
      <c r="J4733" s="1109"/>
      <c r="K4733" s="1112"/>
      <c r="L4733" s="1091"/>
      <c r="M4733" s="1091"/>
      <c r="N4733" s="1091"/>
      <c r="O4733" s="1091"/>
      <c r="P4733" s="1096"/>
      <c r="Q4733" s="1096"/>
      <c r="R4733" s="1096"/>
      <c r="S4733" s="1091"/>
    </row>
    <row r="4734" spans="1:19" x14ac:dyDescent="0.3">
      <c r="A4734" s="1090">
        <v>4729</v>
      </c>
      <c r="B4734" s="1091"/>
      <c r="C4734" s="1091"/>
      <c r="D4734" s="1097"/>
      <c r="E4734" s="1093">
        <f t="shared" si="293"/>
        <v>0</v>
      </c>
      <c r="F4734" s="1094">
        <f t="shared" si="294"/>
        <v>0</v>
      </c>
      <c r="G4734" s="1095">
        <f t="shared" si="295"/>
        <v>0</v>
      </c>
      <c r="H4734" s="1090" t="str">
        <f t="shared" ca="1" si="296"/>
        <v/>
      </c>
      <c r="I4734" s="1109"/>
      <c r="J4734" s="1109"/>
      <c r="K4734" s="1112"/>
      <c r="L4734" s="1091"/>
      <c r="M4734" s="1091"/>
      <c r="N4734" s="1091"/>
      <c r="O4734" s="1091"/>
      <c r="P4734" s="1096"/>
      <c r="Q4734" s="1096"/>
      <c r="R4734" s="1096"/>
      <c r="S4734" s="1091"/>
    </row>
    <row r="4735" spans="1:19" x14ac:dyDescent="0.3">
      <c r="A4735" s="1090">
        <v>4730</v>
      </c>
      <c r="B4735" s="1091"/>
      <c r="C4735" s="1091"/>
      <c r="D4735" s="1097"/>
      <c r="E4735" s="1093">
        <f t="shared" si="293"/>
        <v>0</v>
      </c>
      <c r="F4735" s="1094">
        <f t="shared" si="294"/>
        <v>0</v>
      </c>
      <c r="G4735" s="1095">
        <f t="shared" si="295"/>
        <v>0</v>
      </c>
      <c r="H4735" s="1090" t="str">
        <f t="shared" ca="1" si="296"/>
        <v/>
      </c>
      <c r="I4735" s="1109"/>
      <c r="J4735" s="1109"/>
      <c r="K4735" s="1112"/>
      <c r="L4735" s="1091"/>
      <c r="M4735" s="1091"/>
      <c r="N4735" s="1091"/>
      <c r="O4735" s="1091"/>
      <c r="P4735" s="1096"/>
      <c r="Q4735" s="1096"/>
      <c r="R4735" s="1096"/>
      <c r="S4735" s="1091"/>
    </row>
    <row r="4736" spans="1:19" x14ac:dyDescent="0.3">
      <c r="A4736" s="1090">
        <v>4731</v>
      </c>
      <c r="B4736" s="1091"/>
      <c r="C4736" s="1091"/>
      <c r="D4736" s="1097"/>
      <c r="E4736" s="1093">
        <f t="shared" si="293"/>
        <v>0</v>
      </c>
      <c r="F4736" s="1094">
        <f t="shared" si="294"/>
        <v>0</v>
      </c>
      <c r="G4736" s="1095">
        <f t="shared" si="295"/>
        <v>0</v>
      </c>
      <c r="H4736" s="1090" t="str">
        <f t="shared" ca="1" si="296"/>
        <v/>
      </c>
      <c r="I4736" s="1109"/>
      <c r="J4736" s="1109"/>
      <c r="K4736" s="1112"/>
      <c r="L4736" s="1091"/>
      <c r="M4736" s="1091"/>
      <c r="N4736" s="1091"/>
      <c r="O4736" s="1091"/>
      <c r="P4736" s="1096"/>
      <c r="Q4736" s="1096"/>
      <c r="R4736" s="1096"/>
      <c r="S4736" s="1091"/>
    </row>
    <row r="4737" spans="1:19" x14ac:dyDescent="0.3">
      <c r="A4737" s="1090">
        <v>4732</v>
      </c>
      <c r="B4737" s="1091"/>
      <c r="C4737" s="1091"/>
      <c r="D4737" s="1097"/>
      <c r="E4737" s="1093">
        <f t="shared" si="293"/>
        <v>0</v>
      </c>
      <c r="F4737" s="1094">
        <f t="shared" si="294"/>
        <v>0</v>
      </c>
      <c r="G4737" s="1095">
        <f t="shared" si="295"/>
        <v>0</v>
      </c>
      <c r="H4737" s="1090" t="str">
        <f t="shared" ca="1" si="296"/>
        <v/>
      </c>
      <c r="I4737" s="1109"/>
      <c r="J4737" s="1109"/>
      <c r="K4737" s="1112"/>
      <c r="L4737" s="1091"/>
      <c r="M4737" s="1091"/>
      <c r="N4737" s="1091"/>
      <c r="O4737" s="1091"/>
      <c r="P4737" s="1096"/>
      <c r="Q4737" s="1096"/>
      <c r="R4737" s="1096"/>
      <c r="S4737" s="1091"/>
    </row>
    <row r="4738" spans="1:19" x14ac:dyDescent="0.3">
      <c r="A4738" s="1090">
        <v>4733</v>
      </c>
      <c r="B4738" s="1091"/>
      <c r="C4738" s="1091"/>
      <c r="D4738" s="1097"/>
      <c r="E4738" s="1093">
        <f t="shared" si="293"/>
        <v>0</v>
      </c>
      <c r="F4738" s="1094">
        <f t="shared" si="294"/>
        <v>0</v>
      </c>
      <c r="G4738" s="1095">
        <f t="shared" si="295"/>
        <v>0</v>
      </c>
      <c r="H4738" s="1090" t="str">
        <f t="shared" ca="1" si="296"/>
        <v/>
      </c>
      <c r="I4738" s="1109"/>
      <c r="J4738" s="1109"/>
      <c r="K4738" s="1112"/>
      <c r="L4738" s="1091"/>
      <c r="M4738" s="1091"/>
      <c r="N4738" s="1091"/>
      <c r="O4738" s="1091"/>
      <c r="P4738" s="1096"/>
      <c r="Q4738" s="1096"/>
      <c r="R4738" s="1096"/>
      <c r="S4738" s="1091"/>
    </row>
    <row r="4739" spans="1:19" x14ac:dyDescent="0.3">
      <c r="A4739" s="1090">
        <v>4734</v>
      </c>
      <c r="B4739" s="1091"/>
      <c r="C4739" s="1091"/>
      <c r="D4739" s="1097"/>
      <c r="E4739" s="1093">
        <f t="shared" si="293"/>
        <v>0</v>
      </c>
      <c r="F4739" s="1094">
        <f t="shared" si="294"/>
        <v>0</v>
      </c>
      <c r="G4739" s="1095">
        <f t="shared" si="295"/>
        <v>0</v>
      </c>
      <c r="H4739" s="1090" t="str">
        <f t="shared" ca="1" si="296"/>
        <v/>
      </c>
      <c r="I4739" s="1109"/>
      <c r="J4739" s="1109"/>
      <c r="K4739" s="1112"/>
      <c r="L4739" s="1091"/>
      <c r="M4739" s="1091"/>
      <c r="N4739" s="1091"/>
      <c r="O4739" s="1091"/>
      <c r="P4739" s="1096"/>
      <c r="Q4739" s="1096"/>
      <c r="R4739" s="1096"/>
      <c r="S4739" s="1091"/>
    </row>
    <row r="4740" spans="1:19" x14ac:dyDescent="0.3">
      <c r="A4740" s="1090">
        <v>4735</v>
      </c>
      <c r="B4740" s="1091"/>
      <c r="C4740" s="1091"/>
      <c r="D4740" s="1097"/>
      <c r="E4740" s="1093">
        <f t="shared" si="293"/>
        <v>0</v>
      </c>
      <c r="F4740" s="1094">
        <f t="shared" si="294"/>
        <v>0</v>
      </c>
      <c r="G4740" s="1095">
        <f t="shared" si="295"/>
        <v>0</v>
      </c>
      <c r="H4740" s="1090" t="str">
        <f t="shared" ca="1" si="296"/>
        <v/>
      </c>
      <c r="I4740" s="1109"/>
      <c r="J4740" s="1109"/>
      <c r="K4740" s="1112"/>
      <c r="L4740" s="1091"/>
      <c r="M4740" s="1091"/>
      <c r="N4740" s="1091"/>
      <c r="O4740" s="1091"/>
      <c r="P4740" s="1096"/>
      <c r="Q4740" s="1096"/>
      <c r="R4740" s="1096"/>
      <c r="S4740" s="1091"/>
    </row>
    <row r="4741" spans="1:19" x14ac:dyDescent="0.3">
      <c r="A4741" s="1090">
        <v>4736</v>
      </c>
      <c r="B4741" s="1091"/>
      <c r="C4741" s="1091"/>
      <c r="D4741" s="1097"/>
      <c r="E4741" s="1093">
        <f t="shared" si="293"/>
        <v>0</v>
      </c>
      <c r="F4741" s="1094">
        <f t="shared" si="294"/>
        <v>0</v>
      </c>
      <c r="G4741" s="1095">
        <f t="shared" si="295"/>
        <v>0</v>
      </c>
      <c r="H4741" s="1090" t="str">
        <f t="shared" ca="1" si="296"/>
        <v/>
      </c>
      <c r="I4741" s="1109"/>
      <c r="J4741" s="1109"/>
      <c r="K4741" s="1112"/>
      <c r="L4741" s="1091"/>
      <c r="M4741" s="1091"/>
      <c r="N4741" s="1091"/>
      <c r="O4741" s="1091"/>
      <c r="P4741" s="1096"/>
      <c r="Q4741" s="1096"/>
      <c r="R4741" s="1096"/>
      <c r="S4741" s="1091"/>
    </row>
    <row r="4742" spans="1:19" x14ac:dyDescent="0.3">
      <c r="A4742" s="1090">
        <v>4737</v>
      </c>
      <c r="B4742" s="1091"/>
      <c r="C4742" s="1091"/>
      <c r="D4742" s="1097"/>
      <c r="E4742" s="1093">
        <f t="shared" si="293"/>
        <v>0</v>
      </c>
      <c r="F4742" s="1094">
        <f t="shared" si="294"/>
        <v>0</v>
      </c>
      <c r="G4742" s="1095">
        <f t="shared" si="295"/>
        <v>0</v>
      </c>
      <c r="H4742" s="1090" t="str">
        <f t="shared" ca="1" si="296"/>
        <v/>
      </c>
      <c r="I4742" s="1109"/>
      <c r="J4742" s="1109"/>
      <c r="K4742" s="1112"/>
      <c r="L4742" s="1091"/>
      <c r="M4742" s="1091"/>
      <c r="N4742" s="1091"/>
      <c r="O4742" s="1091"/>
      <c r="P4742" s="1096"/>
      <c r="Q4742" s="1096"/>
      <c r="R4742" s="1096"/>
      <c r="S4742" s="1091"/>
    </row>
    <row r="4743" spans="1:19" x14ac:dyDescent="0.3">
      <c r="A4743" s="1090">
        <v>4738</v>
      </c>
      <c r="B4743" s="1091"/>
      <c r="C4743" s="1091"/>
      <c r="D4743" s="1097"/>
      <c r="E4743" s="1093">
        <f t="shared" ref="E4743:E4806" si="297">D4743</f>
        <v>0</v>
      </c>
      <c r="F4743" s="1094">
        <f t="shared" ref="F4743:F4806" si="298">D4743</f>
        <v>0</v>
      </c>
      <c r="G4743" s="1095">
        <f t="shared" ref="G4743:G4806" si="299">D4743</f>
        <v>0</v>
      </c>
      <c r="H4743" s="1090" t="str">
        <f t="shared" ref="H4743:H4806" ca="1" si="300">IF(ISBLANK(D4743),"",DATEDIF(G4743,TODAY(),"y"))</f>
        <v/>
      </c>
      <c r="I4743" s="1109"/>
      <c r="J4743" s="1109"/>
      <c r="K4743" s="1112"/>
      <c r="L4743" s="1091"/>
      <c r="M4743" s="1091"/>
      <c r="N4743" s="1091"/>
      <c r="O4743" s="1091"/>
      <c r="P4743" s="1096"/>
      <c r="Q4743" s="1096"/>
      <c r="R4743" s="1096"/>
      <c r="S4743" s="1091"/>
    </row>
    <row r="4744" spans="1:19" x14ac:dyDescent="0.3">
      <c r="A4744" s="1090">
        <v>4739</v>
      </c>
      <c r="B4744" s="1091"/>
      <c r="C4744" s="1091"/>
      <c r="D4744" s="1097"/>
      <c r="E4744" s="1093">
        <f t="shared" si="297"/>
        <v>0</v>
      </c>
      <c r="F4744" s="1094">
        <f t="shared" si="298"/>
        <v>0</v>
      </c>
      <c r="G4744" s="1095">
        <f t="shared" si="299"/>
        <v>0</v>
      </c>
      <c r="H4744" s="1090" t="str">
        <f t="shared" ca="1" si="300"/>
        <v/>
      </c>
      <c r="I4744" s="1109"/>
      <c r="J4744" s="1109"/>
      <c r="K4744" s="1112"/>
      <c r="L4744" s="1091"/>
      <c r="M4744" s="1091"/>
      <c r="N4744" s="1091"/>
      <c r="O4744" s="1091"/>
      <c r="P4744" s="1096"/>
      <c r="Q4744" s="1096"/>
      <c r="R4744" s="1096"/>
      <c r="S4744" s="1091"/>
    </row>
    <row r="4745" spans="1:19" x14ac:dyDescent="0.3">
      <c r="A4745" s="1090">
        <v>4740</v>
      </c>
      <c r="B4745" s="1091"/>
      <c r="C4745" s="1091"/>
      <c r="D4745" s="1097"/>
      <c r="E4745" s="1093">
        <f t="shared" si="297"/>
        <v>0</v>
      </c>
      <c r="F4745" s="1094">
        <f t="shared" si="298"/>
        <v>0</v>
      </c>
      <c r="G4745" s="1095">
        <f t="shared" si="299"/>
        <v>0</v>
      </c>
      <c r="H4745" s="1090" t="str">
        <f t="shared" ca="1" si="300"/>
        <v/>
      </c>
      <c r="I4745" s="1109"/>
      <c r="J4745" s="1109"/>
      <c r="K4745" s="1112"/>
      <c r="L4745" s="1091"/>
      <c r="M4745" s="1091"/>
      <c r="N4745" s="1091"/>
      <c r="O4745" s="1091"/>
      <c r="P4745" s="1096"/>
      <c r="Q4745" s="1096"/>
      <c r="R4745" s="1096"/>
      <c r="S4745" s="1091"/>
    </row>
    <row r="4746" spans="1:19" x14ac:dyDescent="0.3">
      <c r="A4746" s="1090">
        <v>4741</v>
      </c>
      <c r="B4746" s="1091"/>
      <c r="C4746" s="1091"/>
      <c r="D4746" s="1097"/>
      <c r="E4746" s="1093">
        <f t="shared" si="297"/>
        <v>0</v>
      </c>
      <c r="F4746" s="1094">
        <f t="shared" si="298"/>
        <v>0</v>
      </c>
      <c r="G4746" s="1095">
        <f t="shared" si="299"/>
        <v>0</v>
      </c>
      <c r="H4746" s="1090" t="str">
        <f t="shared" ca="1" si="300"/>
        <v/>
      </c>
      <c r="I4746" s="1109"/>
      <c r="J4746" s="1109"/>
      <c r="K4746" s="1112"/>
      <c r="L4746" s="1091"/>
      <c r="M4746" s="1091"/>
      <c r="N4746" s="1091"/>
      <c r="O4746" s="1091"/>
      <c r="P4746" s="1096"/>
      <c r="Q4746" s="1096"/>
      <c r="R4746" s="1096"/>
      <c r="S4746" s="1091"/>
    </row>
    <row r="4747" spans="1:19" x14ac:dyDescent="0.3">
      <c r="A4747" s="1090">
        <v>4742</v>
      </c>
      <c r="B4747" s="1091"/>
      <c r="C4747" s="1091"/>
      <c r="D4747" s="1097"/>
      <c r="E4747" s="1093">
        <f t="shared" si="297"/>
        <v>0</v>
      </c>
      <c r="F4747" s="1094">
        <f t="shared" si="298"/>
        <v>0</v>
      </c>
      <c r="G4747" s="1095">
        <f t="shared" si="299"/>
        <v>0</v>
      </c>
      <c r="H4747" s="1090" t="str">
        <f t="shared" ca="1" si="300"/>
        <v/>
      </c>
      <c r="I4747" s="1109"/>
      <c r="J4747" s="1109"/>
      <c r="K4747" s="1112"/>
      <c r="L4747" s="1091"/>
      <c r="M4747" s="1091"/>
      <c r="N4747" s="1091"/>
      <c r="O4747" s="1091"/>
      <c r="P4747" s="1096"/>
      <c r="Q4747" s="1096"/>
      <c r="R4747" s="1096"/>
      <c r="S4747" s="1091"/>
    </row>
    <row r="4748" spans="1:19" x14ac:dyDescent="0.3">
      <c r="A4748" s="1090">
        <v>4743</v>
      </c>
      <c r="B4748" s="1091"/>
      <c r="C4748" s="1091"/>
      <c r="D4748" s="1097"/>
      <c r="E4748" s="1093">
        <f t="shared" si="297"/>
        <v>0</v>
      </c>
      <c r="F4748" s="1094">
        <f t="shared" si="298"/>
        <v>0</v>
      </c>
      <c r="G4748" s="1095">
        <f t="shared" si="299"/>
        <v>0</v>
      </c>
      <c r="H4748" s="1090" t="str">
        <f t="shared" ca="1" si="300"/>
        <v/>
      </c>
      <c r="I4748" s="1109"/>
      <c r="J4748" s="1109"/>
      <c r="K4748" s="1112"/>
      <c r="L4748" s="1091"/>
      <c r="M4748" s="1091"/>
      <c r="N4748" s="1091"/>
      <c r="O4748" s="1091"/>
      <c r="P4748" s="1096"/>
      <c r="Q4748" s="1096"/>
      <c r="R4748" s="1096"/>
      <c r="S4748" s="1091"/>
    </row>
    <row r="4749" spans="1:19" x14ac:dyDescent="0.3">
      <c r="A4749" s="1090">
        <v>4744</v>
      </c>
      <c r="B4749" s="1091"/>
      <c r="C4749" s="1091"/>
      <c r="D4749" s="1097"/>
      <c r="E4749" s="1093">
        <f t="shared" si="297"/>
        <v>0</v>
      </c>
      <c r="F4749" s="1094">
        <f t="shared" si="298"/>
        <v>0</v>
      </c>
      <c r="G4749" s="1095">
        <f t="shared" si="299"/>
        <v>0</v>
      </c>
      <c r="H4749" s="1090" t="str">
        <f t="shared" ca="1" si="300"/>
        <v/>
      </c>
      <c r="I4749" s="1109"/>
      <c r="J4749" s="1109"/>
      <c r="K4749" s="1112"/>
      <c r="L4749" s="1091"/>
      <c r="M4749" s="1091"/>
      <c r="N4749" s="1091"/>
      <c r="O4749" s="1091"/>
      <c r="P4749" s="1096"/>
      <c r="Q4749" s="1096"/>
      <c r="R4749" s="1096"/>
      <c r="S4749" s="1091"/>
    </row>
    <row r="4750" spans="1:19" x14ac:dyDescent="0.3">
      <c r="A4750" s="1090">
        <v>4745</v>
      </c>
      <c r="B4750" s="1091"/>
      <c r="C4750" s="1091"/>
      <c r="D4750" s="1097"/>
      <c r="E4750" s="1093">
        <f t="shared" si="297"/>
        <v>0</v>
      </c>
      <c r="F4750" s="1094">
        <f t="shared" si="298"/>
        <v>0</v>
      </c>
      <c r="G4750" s="1095">
        <f t="shared" si="299"/>
        <v>0</v>
      </c>
      <c r="H4750" s="1090" t="str">
        <f t="shared" ca="1" si="300"/>
        <v/>
      </c>
      <c r="I4750" s="1109"/>
      <c r="J4750" s="1109"/>
      <c r="K4750" s="1112"/>
      <c r="L4750" s="1091"/>
      <c r="M4750" s="1091"/>
      <c r="N4750" s="1091"/>
      <c r="O4750" s="1091"/>
      <c r="P4750" s="1096"/>
      <c r="Q4750" s="1096"/>
      <c r="R4750" s="1096"/>
      <c r="S4750" s="1091"/>
    </row>
    <row r="4751" spans="1:19" x14ac:dyDescent="0.3">
      <c r="A4751" s="1090">
        <v>4746</v>
      </c>
      <c r="B4751" s="1091"/>
      <c r="C4751" s="1091"/>
      <c r="D4751" s="1097"/>
      <c r="E4751" s="1093">
        <f t="shared" si="297"/>
        <v>0</v>
      </c>
      <c r="F4751" s="1094">
        <f t="shared" si="298"/>
        <v>0</v>
      </c>
      <c r="G4751" s="1095">
        <f t="shared" si="299"/>
        <v>0</v>
      </c>
      <c r="H4751" s="1090" t="str">
        <f t="shared" ca="1" si="300"/>
        <v/>
      </c>
      <c r="I4751" s="1109"/>
      <c r="J4751" s="1109"/>
      <c r="K4751" s="1112"/>
      <c r="L4751" s="1091"/>
      <c r="M4751" s="1091"/>
      <c r="N4751" s="1091"/>
      <c r="O4751" s="1091"/>
      <c r="P4751" s="1096"/>
      <c r="Q4751" s="1096"/>
      <c r="R4751" s="1096"/>
      <c r="S4751" s="1091"/>
    </row>
    <row r="4752" spans="1:19" x14ac:dyDescent="0.3">
      <c r="A4752" s="1090">
        <v>4747</v>
      </c>
      <c r="B4752" s="1091"/>
      <c r="C4752" s="1091"/>
      <c r="D4752" s="1097"/>
      <c r="E4752" s="1093">
        <f t="shared" si="297"/>
        <v>0</v>
      </c>
      <c r="F4752" s="1094">
        <f t="shared" si="298"/>
        <v>0</v>
      </c>
      <c r="G4752" s="1095">
        <f t="shared" si="299"/>
        <v>0</v>
      </c>
      <c r="H4752" s="1090" t="str">
        <f t="shared" ca="1" si="300"/>
        <v/>
      </c>
      <c r="I4752" s="1109"/>
      <c r="J4752" s="1109"/>
      <c r="K4752" s="1112"/>
      <c r="L4752" s="1091"/>
      <c r="M4752" s="1091"/>
      <c r="N4752" s="1091"/>
      <c r="O4752" s="1091"/>
      <c r="P4752" s="1096"/>
      <c r="Q4752" s="1096"/>
      <c r="R4752" s="1096"/>
      <c r="S4752" s="1091"/>
    </row>
    <row r="4753" spans="1:19" x14ac:dyDescent="0.3">
      <c r="A4753" s="1090">
        <v>4748</v>
      </c>
      <c r="B4753" s="1091"/>
      <c r="C4753" s="1091"/>
      <c r="D4753" s="1097"/>
      <c r="E4753" s="1093">
        <f t="shared" si="297"/>
        <v>0</v>
      </c>
      <c r="F4753" s="1094">
        <f t="shared" si="298"/>
        <v>0</v>
      </c>
      <c r="G4753" s="1095">
        <f t="shared" si="299"/>
        <v>0</v>
      </c>
      <c r="H4753" s="1090" t="str">
        <f t="shared" ca="1" si="300"/>
        <v/>
      </c>
      <c r="I4753" s="1109"/>
      <c r="J4753" s="1109"/>
      <c r="K4753" s="1112"/>
      <c r="L4753" s="1091"/>
      <c r="M4753" s="1091"/>
      <c r="N4753" s="1091"/>
      <c r="O4753" s="1091"/>
      <c r="P4753" s="1096"/>
      <c r="Q4753" s="1096"/>
      <c r="R4753" s="1096"/>
      <c r="S4753" s="1091"/>
    </row>
    <row r="4754" spans="1:19" x14ac:dyDescent="0.3">
      <c r="A4754" s="1090">
        <v>4749</v>
      </c>
      <c r="B4754" s="1091"/>
      <c r="C4754" s="1091"/>
      <c r="D4754" s="1097"/>
      <c r="E4754" s="1093">
        <f t="shared" si="297"/>
        <v>0</v>
      </c>
      <c r="F4754" s="1094">
        <f t="shared" si="298"/>
        <v>0</v>
      </c>
      <c r="G4754" s="1095">
        <f t="shared" si="299"/>
        <v>0</v>
      </c>
      <c r="H4754" s="1090" t="str">
        <f t="shared" ca="1" si="300"/>
        <v/>
      </c>
      <c r="I4754" s="1109"/>
      <c r="J4754" s="1109"/>
      <c r="K4754" s="1112"/>
      <c r="L4754" s="1091"/>
      <c r="M4754" s="1091"/>
      <c r="N4754" s="1091"/>
      <c r="O4754" s="1091"/>
      <c r="P4754" s="1096"/>
      <c r="Q4754" s="1096"/>
      <c r="R4754" s="1096"/>
      <c r="S4754" s="1091"/>
    </row>
    <row r="4755" spans="1:19" x14ac:dyDescent="0.3">
      <c r="A4755" s="1090">
        <v>4750</v>
      </c>
      <c r="B4755" s="1091"/>
      <c r="C4755" s="1091"/>
      <c r="D4755" s="1097"/>
      <c r="E4755" s="1093">
        <f t="shared" si="297"/>
        <v>0</v>
      </c>
      <c r="F4755" s="1094">
        <f t="shared" si="298"/>
        <v>0</v>
      </c>
      <c r="G4755" s="1095">
        <f t="shared" si="299"/>
        <v>0</v>
      </c>
      <c r="H4755" s="1090" t="str">
        <f t="shared" ca="1" si="300"/>
        <v/>
      </c>
      <c r="I4755" s="1109"/>
      <c r="J4755" s="1109"/>
      <c r="K4755" s="1112"/>
      <c r="L4755" s="1091"/>
      <c r="M4755" s="1091"/>
      <c r="N4755" s="1091"/>
      <c r="O4755" s="1091"/>
      <c r="P4755" s="1096"/>
      <c r="Q4755" s="1096"/>
      <c r="R4755" s="1096"/>
      <c r="S4755" s="1091"/>
    </row>
    <row r="4756" spans="1:19" x14ac:dyDescent="0.3">
      <c r="A4756" s="1090">
        <v>4751</v>
      </c>
      <c r="B4756" s="1091"/>
      <c r="C4756" s="1091"/>
      <c r="D4756" s="1097"/>
      <c r="E4756" s="1093">
        <f t="shared" si="297"/>
        <v>0</v>
      </c>
      <c r="F4756" s="1094">
        <f t="shared" si="298"/>
        <v>0</v>
      </c>
      <c r="G4756" s="1095">
        <f t="shared" si="299"/>
        <v>0</v>
      </c>
      <c r="H4756" s="1090" t="str">
        <f t="shared" ca="1" si="300"/>
        <v/>
      </c>
      <c r="I4756" s="1109"/>
      <c r="J4756" s="1109"/>
      <c r="K4756" s="1112"/>
      <c r="L4756" s="1091"/>
      <c r="M4756" s="1091"/>
      <c r="N4756" s="1091"/>
      <c r="O4756" s="1091"/>
      <c r="P4756" s="1096"/>
      <c r="Q4756" s="1096"/>
      <c r="R4756" s="1096"/>
      <c r="S4756" s="1091"/>
    </row>
    <row r="4757" spans="1:19" x14ac:dyDescent="0.3">
      <c r="A4757" s="1090">
        <v>4752</v>
      </c>
      <c r="B4757" s="1091"/>
      <c r="C4757" s="1091"/>
      <c r="D4757" s="1097"/>
      <c r="E4757" s="1093">
        <f t="shared" si="297"/>
        <v>0</v>
      </c>
      <c r="F4757" s="1094">
        <f t="shared" si="298"/>
        <v>0</v>
      </c>
      <c r="G4757" s="1095">
        <f t="shared" si="299"/>
        <v>0</v>
      </c>
      <c r="H4757" s="1090" t="str">
        <f t="shared" ca="1" si="300"/>
        <v/>
      </c>
      <c r="I4757" s="1109"/>
      <c r="J4757" s="1109"/>
      <c r="K4757" s="1112"/>
      <c r="L4757" s="1091"/>
      <c r="M4757" s="1091"/>
      <c r="N4757" s="1091"/>
      <c r="O4757" s="1091"/>
      <c r="P4757" s="1096"/>
      <c r="Q4757" s="1096"/>
      <c r="R4757" s="1096"/>
      <c r="S4757" s="1091"/>
    </row>
    <row r="4758" spans="1:19" x14ac:dyDescent="0.3">
      <c r="A4758" s="1090">
        <v>4753</v>
      </c>
      <c r="B4758" s="1091"/>
      <c r="C4758" s="1091"/>
      <c r="D4758" s="1097"/>
      <c r="E4758" s="1093">
        <f t="shared" si="297"/>
        <v>0</v>
      </c>
      <c r="F4758" s="1094">
        <f t="shared" si="298"/>
        <v>0</v>
      </c>
      <c r="G4758" s="1095">
        <f t="shared" si="299"/>
        <v>0</v>
      </c>
      <c r="H4758" s="1090" t="str">
        <f t="shared" ca="1" si="300"/>
        <v/>
      </c>
      <c r="I4758" s="1109"/>
      <c r="J4758" s="1109"/>
      <c r="K4758" s="1112"/>
      <c r="L4758" s="1091"/>
      <c r="M4758" s="1091"/>
      <c r="N4758" s="1091"/>
      <c r="O4758" s="1091"/>
      <c r="P4758" s="1096"/>
      <c r="Q4758" s="1096"/>
      <c r="R4758" s="1096"/>
      <c r="S4758" s="1091"/>
    </row>
    <row r="4759" spans="1:19" x14ac:dyDescent="0.3">
      <c r="A4759" s="1090">
        <v>4754</v>
      </c>
      <c r="B4759" s="1091"/>
      <c r="C4759" s="1091"/>
      <c r="D4759" s="1097"/>
      <c r="E4759" s="1093">
        <f t="shared" si="297"/>
        <v>0</v>
      </c>
      <c r="F4759" s="1094">
        <f t="shared" si="298"/>
        <v>0</v>
      </c>
      <c r="G4759" s="1095">
        <f t="shared" si="299"/>
        <v>0</v>
      </c>
      <c r="H4759" s="1090" t="str">
        <f t="shared" ca="1" si="300"/>
        <v/>
      </c>
      <c r="I4759" s="1109"/>
      <c r="J4759" s="1109"/>
      <c r="K4759" s="1112"/>
      <c r="L4759" s="1091"/>
      <c r="M4759" s="1091"/>
      <c r="N4759" s="1091"/>
      <c r="O4759" s="1091"/>
      <c r="P4759" s="1096"/>
      <c r="Q4759" s="1096"/>
      <c r="R4759" s="1096"/>
      <c r="S4759" s="1091"/>
    </row>
    <row r="4760" spans="1:19" x14ac:dyDescent="0.3">
      <c r="A4760" s="1090">
        <v>4755</v>
      </c>
      <c r="B4760" s="1091"/>
      <c r="C4760" s="1091"/>
      <c r="D4760" s="1097"/>
      <c r="E4760" s="1093">
        <f t="shared" si="297"/>
        <v>0</v>
      </c>
      <c r="F4760" s="1094">
        <f t="shared" si="298"/>
        <v>0</v>
      </c>
      <c r="G4760" s="1095">
        <f t="shared" si="299"/>
        <v>0</v>
      </c>
      <c r="H4760" s="1090" t="str">
        <f t="shared" ca="1" si="300"/>
        <v/>
      </c>
      <c r="I4760" s="1109"/>
      <c r="J4760" s="1109"/>
      <c r="K4760" s="1112"/>
      <c r="L4760" s="1091"/>
      <c r="M4760" s="1091"/>
      <c r="N4760" s="1091"/>
      <c r="O4760" s="1091"/>
      <c r="P4760" s="1096"/>
      <c r="Q4760" s="1096"/>
      <c r="R4760" s="1096"/>
      <c r="S4760" s="1091"/>
    </row>
    <row r="4761" spans="1:19" x14ac:dyDescent="0.3">
      <c r="A4761" s="1090">
        <v>4756</v>
      </c>
      <c r="B4761" s="1091"/>
      <c r="C4761" s="1091"/>
      <c r="D4761" s="1097"/>
      <c r="E4761" s="1093">
        <f t="shared" si="297"/>
        <v>0</v>
      </c>
      <c r="F4761" s="1094">
        <f t="shared" si="298"/>
        <v>0</v>
      </c>
      <c r="G4761" s="1095">
        <f t="shared" si="299"/>
        <v>0</v>
      </c>
      <c r="H4761" s="1090" t="str">
        <f t="shared" ca="1" si="300"/>
        <v/>
      </c>
      <c r="I4761" s="1109"/>
      <c r="J4761" s="1109"/>
      <c r="K4761" s="1112"/>
      <c r="L4761" s="1091"/>
      <c r="M4761" s="1091"/>
      <c r="N4761" s="1091"/>
      <c r="O4761" s="1091"/>
      <c r="P4761" s="1096"/>
      <c r="Q4761" s="1096"/>
      <c r="R4761" s="1096"/>
      <c r="S4761" s="1091"/>
    </row>
    <row r="4762" spans="1:19" x14ac:dyDescent="0.3">
      <c r="A4762" s="1090">
        <v>4757</v>
      </c>
      <c r="B4762" s="1091"/>
      <c r="C4762" s="1091"/>
      <c r="D4762" s="1097"/>
      <c r="E4762" s="1093">
        <f t="shared" si="297"/>
        <v>0</v>
      </c>
      <c r="F4762" s="1094">
        <f t="shared" si="298"/>
        <v>0</v>
      </c>
      <c r="G4762" s="1095">
        <f t="shared" si="299"/>
        <v>0</v>
      </c>
      <c r="H4762" s="1090" t="str">
        <f t="shared" ca="1" si="300"/>
        <v/>
      </c>
      <c r="I4762" s="1109"/>
      <c r="J4762" s="1109"/>
      <c r="K4762" s="1112"/>
      <c r="L4762" s="1091"/>
      <c r="M4762" s="1091"/>
      <c r="N4762" s="1091"/>
      <c r="O4762" s="1091"/>
      <c r="P4762" s="1096"/>
      <c r="Q4762" s="1096"/>
      <c r="R4762" s="1096"/>
      <c r="S4762" s="1091"/>
    </row>
    <row r="4763" spans="1:19" x14ac:dyDescent="0.3">
      <c r="A4763" s="1090">
        <v>4758</v>
      </c>
      <c r="B4763" s="1091"/>
      <c r="C4763" s="1091"/>
      <c r="D4763" s="1097"/>
      <c r="E4763" s="1093">
        <f t="shared" si="297"/>
        <v>0</v>
      </c>
      <c r="F4763" s="1094">
        <f t="shared" si="298"/>
        <v>0</v>
      </c>
      <c r="G4763" s="1095">
        <f t="shared" si="299"/>
        <v>0</v>
      </c>
      <c r="H4763" s="1090" t="str">
        <f t="shared" ca="1" si="300"/>
        <v/>
      </c>
      <c r="I4763" s="1109"/>
      <c r="J4763" s="1109"/>
      <c r="K4763" s="1112"/>
      <c r="L4763" s="1091"/>
      <c r="M4763" s="1091"/>
      <c r="N4763" s="1091"/>
      <c r="O4763" s="1091"/>
      <c r="P4763" s="1096"/>
      <c r="Q4763" s="1096"/>
      <c r="R4763" s="1096"/>
      <c r="S4763" s="1091"/>
    </row>
    <row r="4764" spans="1:19" x14ac:dyDescent="0.3">
      <c r="A4764" s="1090">
        <v>4759</v>
      </c>
      <c r="B4764" s="1091"/>
      <c r="C4764" s="1091"/>
      <c r="D4764" s="1097"/>
      <c r="E4764" s="1093">
        <f t="shared" si="297"/>
        <v>0</v>
      </c>
      <c r="F4764" s="1094">
        <f t="shared" si="298"/>
        <v>0</v>
      </c>
      <c r="G4764" s="1095">
        <f t="shared" si="299"/>
        <v>0</v>
      </c>
      <c r="H4764" s="1090" t="str">
        <f t="shared" ca="1" si="300"/>
        <v/>
      </c>
      <c r="I4764" s="1109"/>
      <c r="J4764" s="1109"/>
      <c r="K4764" s="1112"/>
      <c r="L4764" s="1091"/>
      <c r="M4764" s="1091"/>
      <c r="N4764" s="1091"/>
      <c r="O4764" s="1091"/>
      <c r="P4764" s="1096"/>
      <c r="Q4764" s="1096"/>
      <c r="R4764" s="1096"/>
      <c r="S4764" s="1091"/>
    </row>
    <row r="4765" spans="1:19" x14ac:dyDescent="0.3">
      <c r="A4765" s="1090">
        <v>4760</v>
      </c>
      <c r="B4765" s="1091"/>
      <c r="C4765" s="1091"/>
      <c r="D4765" s="1097"/>
      <c r="E4765" s="1093">
        <f t="shared" si="297"/>
        <v>0</v>
      </c>
      <c r="F4765" s="1094">
        <f t="shared" si="298"/>
        <v>0</v>
      </c>
      <c r="G4765" s="1095">
        <f t="shared" si="299"/>
        <v>0</v>
      </c>
      <c r="H4765" s="1090" t="str">
        <f t="shared" ca="1" si="300"/>
        <v/>
      </c>
      <c r="I4765" s="1109"/>
      <c r="J4765" s="1109"/>
      <c r="K4765" s="1112"/>
      <c r="L4765" s="1091"/>
      <c r="M4765" s="1091"/>
      <c r="N4765" s="1091"/>
      <c r="O4765" s="1091"/>
      <c r="P4765" s="1096"/>
      <c r="Q4765" s="1096"/>
      <c r="R4765" s="1096"/>
      <c r="S4765" s="1091"/>
    </row>
    <row r="4766" spans="1:19" x14ac:dyDescent="0.3">
      <c r="A4766" s="1090">
        <v>4761</v>
      </c>
      <c r="B4766" s="1091"/>
      <c r="C4766" s="1091"/>
      <c r="D4766" s="1097"/>
      <c r="E4766" s="1093">
        <f t="shared" si="297"/>
        <v>0</v>
      </c>
      <c r="F4766" s="1094">
        <f t="shared" si="298"/>
        <v>0</v>
      </c>
      <c r="G4766" s="1095">
        <f t="shared" si="299"/>
        <v>0</v>
      </c>
      <c r="H4766" s="1090" t="str">
        <f t="shared" ca="1" si="300"/>
        <v/>
      </c>
      <c r="I4766" s="1109"/>
      <c r="J4766" s="1109"/>
      <c r="K4766" s="1112"/>
      <c r="L4766" s="1091"/>
      <c r="M4766" s="1091"/>
      <c r="N4766" s="1091"/>
      <c r="O4766" s="1091"/>
      <c r="P4766" s="1096"/>
      <c r="Q4766" s="1096"/>
      <c r="R4766" s="1096"/>
      <c r="S4766" s="1091"/>
    </row>
    <row r="4767" spans="1:19" x14ac:dyDescent="0.3">
      <c r="A4767" s="1090">
        <v>4762</v>
      </c>
      <c r="B4767" s="1091"/>
      <c r="C4767" s="1091"/>
      <c r="D4767" s="1097"/>
      <c r="E4767" s="1093">
        <f t="shared" si="297"/>
        <v>0</v>
      </c>
      <c r="F4767" s="1094">
        <f t="shared" si="298"/>
        <v>0</v>
      </c>
      <c r="G4767" s="1095">
        <f t="shared" si="299"/>
        <v>0</v>
      </c>
      <c r="H4767" s="1090" t="str">
        <f t="shared" ca="1" si="300"/>
        <v/>
      </c>
      <c r="I4767" s="1109"/>
      <c r="J4767" s="1109"/>
      <c r="K4767" s="1112"/>
      <c r="L4767" s="1091"/>
      <c r="M4767" s="1091"/>
      <c r="N4767" s="1091"/>
      <c r="O4767" s="1091"/>
      <c r="P4767" s="1096"/>
      <c r="Q4767" s="1096"/>
      <c r="R4767" s="1096"/>
      <c r="S4767" s="1091"/>
    </row>
    <row r="4768" spans="1:19" x14ac:dyDescent="0.3">
      <c r="A4768" s="1090">
        <v>4763</v>
      </c>
      <c r="B4768" s="1091"/>
      <c r="C4768" s="1091"/>
      <c r="D4768" s="1097"/>
      <c r="E4768" s="1093">
        <f t="shared" si="297"/>
        <v>0</v>
      </c>
      <c r="F4768" s="1094">
        <f t="shared" si="298"/>
        <v>0</v>
      </c>
      <c r="G4768" s="1095">
        <f t="shared" si="299"/>
        <v>0</v>
      </c>
      <c r="H4768" s="1090" t="str">
        <f t="shared" ca="1" si="300"/>
        <v/>
      </c>
      <c r="I4768" s="1109"/>
      <c r="J4768" s="1109"/>
      <c r="K4768" s="1112"/>
      <c r="L4768" s="1091"/>
      <c r="M4768" s="1091"/>
      <c r="N4768" s="1091"/>
      <c r="O4768" s="1091"/>
      <c r="P4768" s="1096"/>
      <c r="Q4768" s="1096"/>
      <c r="R4768" s="1096"/>
      <c r="S4768" s="1091"/>
    </row>
    <row r="4769" spans="1:19" x14ac:dyDescent="0.3">
      <c r="A4769" s="1090">
        <v>4764</v>
      </c>
      <c r="B4769" s="1091"/>
      <c r="C4769" s="1091"/>
      <c r="D4769" s="1097"/>
      <c r="E4769" s="1093">
        <f t="shared" si="297"/>
        <v>0</v>
      </c>
      <c r="F4769" s="1094">
        <f t="shared" si="298"/>
        <v>0</v>
      </c>
      <c r="G4769" s="1095">
        <f t="shared" si="299"/>
        <v>0</v>
      </c>
      <c r="H4769" s="1090" t="str">
        <f t="shared" ca="1" si="300"/>
        <v/>
      </c>
      <c r="I4769" s="1109"/>
      <c r="J4769" s="1109"/>
      <c r="K4769" s="1112"/>
      <c r="L4769" s="1091"/>
      <c r="M4769" s="1091"/>
      <c r="N4769" s="1091"/>
      <c r="O4769" s="1091"/>
      <c r="P4769" s="1096"/>
      <c r="Q4769" s="1096"/>
      <c r="R4769" s="1096"/>
      <c r="S4769" s="1091"/>
    </row>
    <row r="4770" spans="1:19" x14ac:dyDescent="0.3">
      <c r="A4770" s="1090">
        <v>4765</v>
      </c>
      <c r="B4770" s="1091"/>
      <c r="C4770" s="1091"/>
      <c r="D4770" s="1097"/>
      <c r="E4770" s="1093">
        <f t="shared" si="297"/>
        <v>0</v>
      </c>
      <c r="F4770" s="1094">
        <f t="shared" si="298"/>
        <v>0</v>
      </c>
      <c r="G4770" s="1095">
        <f t="shared" si="299"/>
        <v>0</v>
      </c>
      <c r="H4770" s="1090" t="str">
        <f t="shared" ca="1" si="300"/>
        <v/>
      </c>
      <c r="I4770" s="1109"/>
      <c r="J4770" s="1109"/>
      <c r="K4770" s="1112"/>
      <c r="L4770" s="1091"/>
      <c r="M4770" s="1091"/>
      <c r="N4770" s="1091"/>
      <c r="O4770" s="1091"/>
      <c r="P4770" s="1096"/>
      <c r="Q4770" s="1096"/>
      <c r="R4770" s="1096"/>
      <c r="S4770" s="1091"/>
    </row>
    <row r="4771" spans="1:19" x14ac:dyDescent="0.3">
      <c r="A4771" s="1090">
        <v>4766</v>
      </c>
      <c r="B4771" s="1091"/>
      <c r="C4771" s="1091"/>
      <c r="D4771" s="1097"/>
      <c r="E4771" s="1093">
        <f t="shared" si="297"/>
        <v>0</v>
      </c>
      <c r="F4771" s="1094">
        <f t="shared" si="298"/>
        <v>0</v>
      </c>
      <c r="G4771" s="1095">
        <f t="shared" si="299"/>
        <v>0</v>
      </c>
      <c r="H4771" s="1090" t="str">
        <f t="shared" ca="1" si="300"/>
        <v/>
      </c>
      <c r="I4771" s="1109"/>
      <c r="J4771" s="1109"/>
      <c r="K4771" s="1112"/>
      <c r="L4771" s="1091"/>
      <c r="M4771" s="1091"/>
      <c r="N4771" s="1091"/>
      <c r="O4771" s="1091"/>
      <c r="P4771" s="1096"/>
      <c r="Q4771" s="1096"/>
      <c r="R4771" s="1096"/>
      <c r="S4771" s="1091"/>
    </row>
    <row r="4772" spans="1:19" x14ac:dyDescent="0.3">
      <c r="A4772" s="1090">
        <v>4767</v>
      </c>
      <c r="B4772" s="1091"/>
      <c r="C4772" s="1091"/>
      <c r="D4772" s="1097"/>
      <c r="E4772" s="1093">
        <f t="shared" si="297"/>
        <v>0</v>
      </c>
      <c r="F4772" s="1094">
        <f t="shared" si="298"/>
        <v>0</v>
      </c>
      <c r="G4772" s="1095">
        <f t="shared" si="299"/>
        <v>0</v>
      </c>
      <c r="H4772" s="1090" t="str">
        <f t="shared" ca="1" si="300"/>
        <v/>
      </c>
      <c r="I4772" s="1109"/>
      <c r="J4772" s="1109"/>
      <c r="K4772" s="1112"/>
      <c r="L4772" s="1091"/>
      <c r="M4772" s="1091"/>
      <c r="N4772" s="1091"/>
      <c r="O4772" s="1091"/>
      <c r="P4772" s="1096"/>
      <c r="Q4772" s="1096"/>
      <c r="R4772" s="1096"/>
      <c r="S4772" s="1091"/>
    </row>
    <row r="4773" spans="1:19" x14ac:dyDescent="0.3">
      <c r="A4773" s="1090">
        <v>4768</v>
      </c>
      <c r="B4773" s="1091"/>
      <c r="C4773" s="1091"/>
      <c r="D4773" s="1097"/>
      <c r="E4773" s="1093">
        <f t="shared" si="297"/>
        <v>0</v>
      </c>
      <c r="F4773" s="1094">
        <f t="shared" si="298"/>
        <v>0</v>
      </c>
      <c r="G4773" s="1095">
        <f t="shared" si="299"/>
        <v>0</v>
      </c>
      <c r="H4773" s="1090" t="str">
        <f t="shared" ca="1" si="300"/>
        <v/>
      </c>
      <c r="I4773" s="1109"/>
      <c r="J4773" s="1109"/>
      <c r="K4773" s="1112"/>
      <c r="L4773" s="1091"/>
      <c r="M4773" s="1091"/>
      <c r="N4773" s="1091"/>
      <c r="O4773" s="1091"/>
      <c r="P4773" s="1096"/>
      <c r="Q4773" s="1096"/>
      <c r="R4773" s="1096"/>
      <c r="S4773" s="1091"/>
    </row>
    <row r="4774" spans="1:19" x14ac:dyDescent="0.3">
      <c r="A4774" s="1090">
        <v>4769</v>
      </c>
      <c r="B4774" s="1091"/>
      <c r="C4774" s="1091"/>
      <c r="D4774" s="1097"/>
      <c r="E4774" s="1093">
        <f t="shared" si="297"/>
        <v>0</v>
      </c>
      <c r="F4774" s="1094">
        <f t="shared" si="298"/>
        <v>0</v>
      </c>
      <c r="G4774" s="1095">
        <f t="shared" si="299"/>
        <v>0</v>
      </c>
      <c r="H4774" s="1090" t="str">
        <f t="shared" ca="1" si="300"/>
        <v/>
      </c>
      <c r="I4774" s="1109"/>
      <c r="J4774" s="1109"/>
      <c r="K4774" s="1112"/>
      <c r="L4774" s="1091"/>
      <c r="M4774" s="1091"/>
      <c r="N4774" s="1091"/>
      <c r="O4774" s="1091"/>
      <c r="P4774" s="1096"/>
      <c r="Q4774" s="1096"/>
      <c r="R4774" s="1096"/>
      <c r="S4774" s="1091"/>
    </row>
    <row r="4775" spans="1:19" x14ac:dyDescent="0.3">
      <c r="A4775" s="1090">
        <v>4770</v>
      </c>
      <c r="B4775" s="1091"/>
      <c r="C4775" s="1091"/>
      <c r="D4775" s="1097"/>
      <c r="E4775" s="1093">
        <f t="shared" si="297"/>
        <v>0</v>
      </c>
      <c r="F4775" s="1094">
        <f t="shared" si="298"/>
        <v>0</v>
      </c>
      <c r="G4775" s="1095">
        <f t="shared" si="299"/>
        <v>0</v>
      </c>
      <c r="H4775" s="1090" t="str">
        <f t="shared" ca="1" si="300"/>
        <v/>
      </c>
      <c r="I4775" s="1109"/>
      <c r="J4775" s="1109"/>
      <c r="K4775" s="1112"/>
      <c r="L4775" s="1091"/>
      <c r="M4775" s="1091"/>
      <c r="N4775" s="1091"/>
      <c r="O4775" s="1091"/>
      <c r="P4775" s="1096"/>
      <c r="Q4775" s="1096"/>
      <c r="R4775" s="1096"/>
      <c r="S4775" s="1091"/>
    </row>
    <row r="4776" spans="1:19" x14ac:dyDescent="0.3">
      <c r="A4776" s="1090">
        <v>4771</v>
      </c>
      <c r="B4776" s="1091"/>
      <c r="C4776" s="1091"/>
      <c r="D4776" s="1097"/>
      <c r="E4776" s="1093">
        <f t="shared" si="297"/>
        <v>0</v>
      </c>
      <c r="F4776" s="1094">
        <f t="shared" si="298"/>
        <v>0</v>
      </c>
      <c r="G4776" s="1095">
        <f t="shared" si="299"/>
        <v>0</v>
      </c>
      <c r="H4776" s="1090" t="str">
        <f t="shared" ca="1" si="300"/>
        <v/>
      </c>
      <c r="I4776" s="1109"/>
      <c r="J4776" s="1109"/>
      <c r="K4776" s="1112"/>
      <c r="L4776" s="1091"/>
      <c r="M4776" s="1091"/>
      <c r="N4776" s="1091"/>
      <c r="O4776" s="1091"/>
      <c r="P4776" s="1096"/>
      <c r="Q4776" s="1096"/>
      <c r="R4776" s="1096"/>
      <c r="S4776" s="1091"/>
    </row>
    <row r="4777" spans="1:19" x14ac:dyDescent="0.3">
      <c r="A4777" s="1090">
        <v>4772</v>
      </c>
      <c r="B4777" s="1091"/>
      <c r="C4777" s="1091"/>
      <c r="D4777" s="1097"/>
      <c r="E4777" s="1093">
        <f t="shared" si="297"/>
        <v>0</v>
      </c>
      <c r="F4777" s="1094">
        <f t="shared" si="298"/>
        <v>0</v>
      </c>
      <c r="G4777" s="1095">
        <f t="shared" si="299"/>
        <v>0</v>
      </c>
      <c r="H4777" s="1090" t="str">
        <f t="shared" ca="1" si="300"/>
        <v/>
      </c>
      <c r="I4777" s="1109"/>
      <c r="J4777" s="1109"/>
      <c r="K4777" s="1112"/>
      <c r="L4777" s="1091"/>
      <c r="M4777" s="1091"/>
      <c r="N4777" s="1091"/>
      <c r="O4777" s="1091"/>
      <c r="P4777" s="1096"/>
      <c r="Q4777" s="1096"/>
      <c r="R4777" s="1096"/>
      <c r="S4777" s="1091"/>
    </row>
    <row r="4778" spans="1:19" x14ac:dyDescent="0.3">
      <c r="A4778" s="1090">
        <v>4773</v>
      </c>
      <c r="B4778" s="1091"/>
      <c r="C4778" s="1091"/>
      <c r="D4778" s="1097"/>
      <c r="E4778" s="1093">
        <f t="shared" si="297"/>
        <v>0</v>
      </c>
      <c r="F4778" s="1094">
        <f t="shared" si="298"/>
        <v>0</v>
      </c>
      <c r="G4778" s="1095">
        <f t="shared" si="299"/>
        <v>0</v>
      </c>
      <c r="H4778" s="1090" t="str">
        <f t="shared" ca="1" si="300"/>
        <v/>
      </c>
      <c r="I4778" s="1109"/>
      <c r="J4778" s="1109"/>
      <c r="K4778" s="1112"/>
      <c r="L4778" s="1091"/>
      <c r="M4778" s="1091"/>
      <c r="N4778" s="1091"/>
      <c r="O4778" s="1091"/>
      <c r="P4778" s="1096"/>
      <c r="Q4778" s="1096"/>
      <c r="R4778" s="1096"/>
      <c r="S4778" s="1091"/>
    </row>
    <row r="4779" spans="1:19" x14ac:dyDescent="0.3">
      <c r="A4779" s="1090">
        <v>4774</v>
      </c>
      <c r="B4779" s="1091"/>
      <c r="C4779" s="1091"/>
      <c r="D4779" s="1097"/>
      <c r="E4779" s="1093">
        <f t="shared" si="297"/>
        <v>0</v>
      </c>
      <c r="F4779" s="1094">
        <f t="shared" si="298"/>
        <v>0</v>
      </c>
      <c r="G4779" s="1095">
        <f t="shared" si="299"/>
        <v>0</v>
      </c>
      <c r="H4779" s="1090" t="str">
        <f t="shared" ca="1" si="300"/>
        <v/>
      </c>
      <c r="I4779" s="1109"/>
      <c r="J4779" s="1109"/>
      <c r="K4779" s="1112"/>
      <c r="L4779" s="1091"/>
      <c r="M4779" s="1091"/>
      <c r="N4779" s="1091"/>
      <c r="O4779" s="1091"/>
      <c r="P4779" s="1096"/>
      <c r="Q4779" s="1096"/>
      <c r="R4779" s="1096"/>
      <c r="S4779" s="1091"/>
    </row>
    <row r="4780" spans="1:19" x14ac:dyDescent="0.3">
      <c r="A4780" s="1090">
        <v>4775</v>
      </c>
      <c r="B4780" s="1091"/>
      <c r="C4780" s="1091"/>
      <c r="D4780" s="1097"/>
      <c r="E4780" s="1093">
        <f t="shared" si="297"/>
        <v>0</v>
      </c>
      <c r="F4780" s="1094">
        <f t="shared" si="298"/>
        <v>0</v>
      </c>
      <c r="G4780" s="1095">
        <f t="shared" si="299"/>
        <v>0</v>
      </c>
      <c r="H4780" s="1090" t="str">
        <f t="shared" ca="1" si="300"/>
        <v/>
      </c>
      <c r="I4780" s="1109"/>
      <c r="J4780" s="1109"/>
      <c r="K4780" s="1112"/>
      <c r="L4780" s="1091"/>
      <c r="M4780" s="1091"/>
      <c r="N4780" s="1091"/>
      <c r="O4780" s="1091"/>
      <c r="P4780" s="1096"/>
      <c r="Q4780" s="1096"/>
      <c r="R4780" s="1096"/>
      <c r="S4780" s="1091"/>
    </row>
    <row r="4781" spans="1:19" x14ac:dyDescent="0.3">
      <c r="A4781" s="1090">
        <v>4776</v>
      </c>
      <c r="B4781" s="1091"/>
      <c r="C4781" s="1091"/>
      <c r="D4781" s="1097"/>
      <c r="E4781" s="1093">
        <f t="shared" si="297"/>
        <v>0</v>
      </c>
      <c r="F4781" s="1094">
        <f t="shared" si="298"/>
        <v>0</v>
      </c>
      <c r="G4781" s="1095">
        <f t="shared" si="299"/>
        <v>0</v>
      </c>
      <c r="H4781" s="1090" t="str">
        <f t="shared" ca="1" si="300"/>
        <v/>
      </c>
      <c r="I4781" s="1109"/>
      <c r="J4781" s="1109"/>
      <c r="K4781" s="1112"/>
      <c r="L4781" s="1091"/>
      <c r="M4781" s="1091"/>
      <c r="N4781" s="1091"/>
      <c r="O4781" s="1091"/>
      <c r="P4781" s="1096"/>
      <c r="Q4781" s="1096"/>
      <c r="R4781" s="1096"/>
      <c r="S4781" s="1091"/>
    </row>
    <row r="4782" spans="1:19" x14ac:dyDescent="0.3">
      <c r="A4782" s="1090">
        <v>4777</v>
      </c>
      <c r="B4782" s="1091"/>
      <c r="C4782" s="1091"/>
      <c r="D4782" s="1097"/>
      <c r="E4782" s="1093">
        <f t="shared" si="297"/>
        <v>0</v>
      </c>
      <c r="F4782" s="1094">
        <f t="shared" si="298"/>
        <v>0</v>
      </c>
      <c r="G4782" s="1095">
        <f t="shared" si="299"/>
        <v>0</v>
      </c>
      <c r="H4782" s="1090" t="str">
        <f t="shared" ca="1" si="300"/>
        <v/>
      </c>
      <c r="I4782" s="1109"/>
      <c r="J4782" s="1109"/>
      <c r="K4782" s="1112"/>
      <c r="L4782" s="1091"/>
      <c r="M4782" s="1091"/>
      <c r="N4782" s="1091"/>
      <c r="O4782" s="1091"/>
      <c r="P4782" s="1096"/>
      <c r="Q4782" s="1096"/>
      <c r="R4782" s="1096"/>
      <c r="S4782" s="1091"/>
    </row>
    <row r="4783" spans="1:19" x14ac:dyDescent="0.3">
      <c r="A4783" s="1090">
        <v>4778</v>
      </c>
      <c r="B4783" s="1091"/>
      <c r="C4783" s="1091"/>
      <c r="D4783" s="1097"/>
      <c r="E4783" s="1093">
        <f t="shared" si="297"/>
        <v>0</v>
      </c>
      <c r="F4783" s="1094">
        <f t="shared" si="298"/>
        <v>0</v>
      </c>
      <c r="G4783" s="1095">
        <f t="shared" si="299"/>
        <v>0</v>
      </c>
      <c r="H4783" s="1090" t="str">
        <f t="shared" ca="1" si="300"/>
        <v/>
      </c>
      <c r="I4783" s="1109"/>
      <c r="J4783" s="1109"/>
      <c r="K4783" s="1112"/>
      <c r="L4783" s="1091"/>
      <c r="M4783" s="1091"/>
      <c r="N4783" s="1091"/>
      <c r="O4783" s="1091"/>
      <c r="P4783" s="1096"/>
      <c r="Q4783" s="1096"/>
      <c r="R4783" s="1096"/>
      <c r="S4783" s="1091"/>
    </row>
    <row r="4784" spans="1:19" x14ac:dyDescent="0.3">
      <c r="A4784" s="1090">
        <v>4779</v>
      </c>
      <c r="B4784" s="1091"/>
      <c r="C4784" s="1091"/>
      <c r="D4784" s="1097"/>
      <c r="E4784" s="1093">
        <f t="shared" si="297"/>
        <v>0</v>
      </c>
      <c r="F4784" s="1094">
        <f t="shared" si="298"/>
        <v>0</v>
      </c>
      <c r="G4784" s="1095">
        <f t="shared" si="299"/>
        <v>0</v>
      </c>
      <c r="H4784" s="1090" t="str">
        <f t="shared" ca="1" si="300"/>
        <v/>
      </c>
      <c r="I4784" s="1109"/>
      <c r="J4784" s="1109"/>
      <c r="K4784" s="1112"/>
      <c r="L4784" s="1091"/>
      <c r="M4784" s="1091"/>
      <c r="N4784" s="1091"/>
      <c r="O4784" s="1091"/>
      <c r="P4784" s="1096"/>
      <c r="Q4784" s="1096"/>
      <c r="R4784" s="1096"/>
      <c r="S4784" s="1091"/>
    </row>
    <row r="4785" spans="1:19" x14ac:dyDescent="0.3">
      <c r="A4785" s="1090">
        <v>4780</v>
      </c>
      <c r="B4785" s="1091"/>
      <c r="C4785" s="1091"/>
      <c r="D4785" s="1097"/>
      <c r="E4785" s="1093">
        <f t="shared" si="297"/>
        <v>0</v>
      </c>
      <c r="F4785" s="1094">
        <f t="shared" si="298"/>
        <v>0</v>
      </c>
      <c r="G4785" s="1095">
        <f t="shared" si="299"/>
        <v>0</v>
      </c>
      <c r="H4785" s="1090" t="str">
        <f t="shared" ca="1" si="300"/>
        <v/>
      </c>
      <c r="I4785" s="1109"/>
      <c r="J4785" s="1109"/>
      <c r="K4785" s="1112"/>
      <c r="L4785" s="1091"/>
      <c r="M4785" s="1091"/>
      <c r="N4785" s="1091"/>
      <c r="O4785" s="1091"/>
      <c r="P4785" s="1096"/>
      <c r="Q4785" s="1096"/>
      <c r="R4785" s="1096"/>
      <c r="S4785" s="1091"/>
    </row>
    <row r="4786" spans="1:19" x14ac:dyDescent="0.3">
      <c r="A4786" s="1090">
        <v>4781</v>
      </c>
      <c r="B4786" s="1091"/>
      <c r="C4786" s="1091"/>
      <c r="D4786" s="1097"/>
      <c r="E4786" s="1093">
        <f t="shared" si="297"/>
        <v>0</v>
      </c>
      <c r="F4786" s="1094">
        <f t="shared" si="298"/>
        <v>0</v>
      </c>
      <c r="G4786" s="1095">
        <f t="shared" si="299"/>
        <v>0</v>
      </c>
      <c r="H4786" s="1090" t="str">
        <f t="shared" ca="1" si="300"/>
        <v/>
      </c>
      <c r="I4786" s="1109"/>
      <c r="J4786" s="1109"/>
      <c r="K4786" s="1112"/>
      <c r="L4786" s="1091"/>
      <c r="M4786" s="1091"/>
      <c r="N4786" s="1091"/>
      <c r="O4786" s="1091"/>
      <c r="P4786" s="1096"/>
      <c r="Q4786" s="1096"/>
      <c r="R4786" s="1096"/>
      <c r="S4786" s="1091"/>
    </row>
    <row r="4787" spans="1:19" x14ac:dyDescent="0.3">
      <c r="A4787" s="1090">
        <v>4782</v>
      </c>
      <c r="B4787" s="1091"/>
      <c r="C4787" s="1091"/>
      <c r="D4787" s="1097"/>
      <c r="E4787" s="1093">
        <f t="shared" si="297"/>
        <v>0</v>
      </c>
      <c r="F4787" s="1094">
        <f t="shared" si="298"/>
        <v>0</v>
      </c>
      <c r="G4787" s="1095">
        <f t="shared" si="299"/>
        <v>0</v>
      </c>
      <c r="H4787" s="1090" t="str">
        <f t="shared" ca="1" si="300"/>
        <v/>
      </c>
      <c r="I4787" s="1109"/>
      <c r="J4787" s="1109"/>
      <c r="K4787" s="1112"/>
      <c r="L4787" s="1091"/>
      <c r="M4787" s="1091"/>
      <c r="N4787" s="1091"/>
      <c r="O4787" s="1091"/>
      <c r="P4787" s="1096"/>
      <c r="Q4787" s="1096"/>
      <c r="R4787" s="1096"/>
      <c r="S4787" s="1091"/>
    </row>
    <row r="4788" spans="1:19" x14ac:dyDescent="0.3">
      <c r="A4788" s="1090">
        <v>4783</v>
      </c>
      <c r="B4788" s="1091"/>
      <c r="C4788" s="1091"/>
      <c r="D4788" s="1097"/>
      <c r="E4788" s="1093">
        <f t="shared" si="297"/>
        <v>0</v>
      </c>
      <c r="F4788" s="1094">
        <f t="shared" si="298"/>
        <v>0</v>
      </c>
      <c r="G4788" s="1095">
        <f t="shared" si="299"/>
        <v>0</v>
      </c>
      <c r="H4788" s="1090" t="str">
        <f t="shared" ca="1" si="300"/>
        <v/>
      </c>
      <c r="I4788" s="1109"/>
      <c r="J4788" s="1109"/>
      <c r="K4788" s="1112"/>
      <c r="L4788" s="1091"/>
      <c r="M4788" s="1091"/>
      <c r="N4788" s="1091"/>
      <c r="O4788" s="1091"/>
      <c r="P4788" s="1096"/>
      <c r="Q4788" s="1096"/>
      <c r="R4788" s="1096"/>
      <c r="S4788" s="1091"/>
    </row>
    <row r="4789" spans="1:19" x14ac:dyDescent="0.3">
      <c r="A4789" s="1090">
        <v>4784</v>
      </c>
      <c r="B4789" s="1091"/>
      <c r="C4789" s="1091"/>
      <c r="D4789" s="1097"/>
      <c r="E4789" s="1093">
        <f t="shared" si="297"/>
        <v>0</v>
      </c>
      <c r="F4789" s="1094">
        <f t="shared" si="298"/>
        <v>0</v>
      </c>
      <c r="G4789" s="1095">
        <f t="shared" si="299"/>
        <v>0</v>
      </c>
      <c r="H4789" s="1090" t="str">
        <f t="shared" ca="1" si="300"/>
        <v/>
      </c>
      <c r="I4789" s="1109"/>
      <c r="J4789" s="1109"/>
      <c r="K4789" s="1112"/>
      <c r="L4789" s="1091"/>
      <c r="M4789" s="1091"/>
      <c r="N4789" s="1091"/>
      <c r="O4789" s="1091"/>
      <c r="P4789" s="1096"/>
      <c r="Q4789" s="1096"/>
      <c r="R4789" s="1096"/>
      <c r="S4789" s="1091"/>
    </row>
    <row r="4790" spans="1:19" x14ac:dyDescent="0.3">
      <c r="A4790" s="1090">
        <v>4785</v>
      </c>
      <c r="B4790" s="1091"/>
      <c r="C4790" s="1091"/>
      <c r="D4790" s="1097"/>
      <c r="E4790" s="1093">
        <f t="shared" si="297"/>
        <v>0</v>
      </c>
      <c r="F4790" s="1094">
        <f t="shared" si="298"/>
        <v>0</v>
      </c>
      <c r="G4790" s="1095">
        <f t="shared" si="299"/>
        <v>0</v>
      </c>
      <c r="H4790" s="1090" t="str">
        <f t="shared" ca="1" si="300"/>
        <v/>
      </c>
      <c r="I4790" s="1109"/>
      <c r="J4790" s="1109"/>
      <c r="K4790" s="1112"/>
      <c r="L4790" s="1091"/>
      <c r="M4790" s="1091"/>
      <c r="N4790" s="1091"/>
      <c r="O4790" s="1091"/>
      <c r="P4790" s="1096"/>
      <c r="Q4790" s="1096"/>
      <c r="R4790" s="1096"/>
      <c r="S4790" s="1091"/>
    </row>
    <row r="4791" spans="1:19" x14ac:dyDescent="0.3">
      <c r="A4791" s="1090">
        <v>4786</v>
      </c>
      <c r="B4791" s="1091"/>
      <c r="C4791" s="1091"/>
      <c r="D4791" s="1097"/>
      <c r="E4791" s="1093">
        <f t="shared" si="297"/>
        <v>0</v>
      </c>
      <c r="F4791" s="1094">
        <f t="shared" si="298"/>
        <v>0</v>
      </c>
      <c r="G4791" s="1095">
        <f t="shared" si="299"/>
        <v>0</v>
      </c>
      <c r="H4791" s="1090" t="str">
        <f t="shared" ca="1" si="300"/>
        <v/>
      </c>
      <c r="I4791" s="1109"/>
      <c r="J4791" s="1109"/>
      <c r="K4791" s="1112"/>
      <c r="L4791" s="1091"/>
      <c r="M4791" s="1091"/>
      <c r="N4791" s="1091"/>
      <c r="O4791" s="1091"/>
      <c r="P4791" s="1096"/>
      <c r="Q4791" s="1096"/>
      <c r="R4791" s="1096"/>
      <c r="S4791" s="1091"/>
    </row>
    <row r="4792" spans="1:19" x14ac:dyDescent="0.3">
      <c r="A4792" s="1090">
        <v>4787</v>
      </c>
      <c r="B4792" s="1091"/>
      <c r="C4792" s="1091"/>
      <c r="D4792" s="1097"/>
      <c r="E4792" s="1093">
        <f t="shared" si="297"/>
        <v>0</v>
      </c>
      <c r="F4792" s="1094">
        <f t="shared" si="298"/>
        <v>0</v>
      </c>
      <c r="G4792" s="1095">
        <f t="shared" si="299"/>
        <v>0</v>
      </c>
      <c r="H4792" s="1090" t="str">
        <f t="shared" ca="1" si="300"/>
        <v/>
      </c>
      <c r="I4792" s="1109"/>
      <c r="J4792" s="1109"/>
      <c r="K4792" s="1112"/>
      <c r="L4792" s="1091"/>
      <c r="M4792" s="1091"/>
      <c r="N4792" s="1091"/>
      <c r="O4792" s="1091"/>
      <c r="P4792" s="1096"/>
      <c r="Q4792" s="1096"/>
      <c r="R4792" s="1096"/>
      <c r="S4792" s="1091"/>
    </row>
    <row r="4793" spans="1:19" x14ac:dyDescent="0.3">
      <c r="A4793" s="1090">
        <v>4788</v>
      </c>
      <c r="B4793" s="1091"/>
      <c r="C4793" s="1091"/>
      <c r="D4793" s="1097"/>
      <c r="E4793" s="1093">
        <f t="shared" si="297"/>
        <v>0</v>
      </c>
      <c r="F4793" s="1094">
        <f t="shared" si="298"/>
        <v>0</v>
      </c>
      <c r="G4793" s="1095">
        <f t="shared" si="299"/>
        <v>0</v>
      </c>
      <c r="H4793" s="1090" t="str">
        <f t="shared" ca="1" si="300"/>
        <v/>
      </c>
      <c r="I4793" s="1109"/>
      <c r="J4793" s="1109"/>
      <c r="K4793" s="1112"/>
      <c r="L4793" s="1091"/>
      <c r="M4793" s="1091"/>
      <c r="N4793" s="1091"/>
      <c r="O4793" s="1091"/>
      <c r="P4793" s="1096"/>
      <c r="Q4793" s="1096"/>
      <c r="R4793" s="1096"/>
      <c r="S4793" s="1091"/>
    </row>
    <row r="4794" spans="1:19" x14ac:dyDescent="0.3">
      <c r="A4794" s="1090">
        <v>4789</v>
      </c>
      <c r="B4794" s="1091"/>
      <c r="C4794" s="1091"/>
      <c r="D4794" s="1097"/>
      <c r="E4794" s="1093">
        <f t="shared" si="297"/>
        <v>0</v>
      </c>
      <c r="F4794" s="1094">
        <f t="shared" si="298"/>
        <v>0</v>
      </c>
      <c r="G4794" s="1095">
        <f t="shared" si="299"/>
        <v>0</v>
      </c>
      <c r="H4794" s="1090" t="str">
        <f t="shared" ca="1" si="300"/>
        <v/>
      </c>
      <c r="I4794" s="1109"/>
      <c r="J4794" s="1109"/>
      <c r="K4794" s="1112"/>
      <c r="L4794" s="1091"/>
      <c r="M4794" s="1091"/>
      <c r="N4794" s="1091"/>
      <c r="O4794" s="1091"/>
      <c r="P4794" s="1096"/>
      <c r="Q4794" s="1096"/>
      <c r="R4794" s="1096"/>
      <c r="S4794" s="1091"/>
    </row>
    <row r="4795" spans="1:19" x14ac:dyDescent="0.3">
      <c r="A4795" s="1090">
        <v>4790</v>
      </c>
      <c r="B4795" s="1091"/>
      <c r="C4795" s="1091"/>
      <c r="D4795" s="1097"/>
      <c r="E4795" s="1093">
        <f t="shared" si="297"/>
        <v>0</v>
      </c>
      <c r="F4795" s="1094">
        <f t="shared" si="298"/>
        <v>0</v>
      </c>
      <c r="G4795" s="1095">
        <f t="shared" si="299"/>
        <v>0</v>
      </c>
      <c r="H4795" s="1090" t="str">
        <f t="shared" ca="1" si="300"/>
        <v/>
      </c>
      <c r="I4795" s="1109"/>
      <c r="J4795" s="1109"/>
      <c r="K4795" s="1112"/>
      <c r="L4795" s="1091"/>
      <c r="M4795" s="1091"/>
      <c r="N4795" s="1091"/>
      <c r="O4795" s="1091"/>
      <c r="P4795" s="1096"/>
      <c r="Q4795" s="1096"/>
      <c r="R4795" s="1096"/>
      <c r="S4795" s="1091"/>
    </row>
    <row r="4796" spans="1:19" x14ac:dyDescent="0.3">
      <c r="A4796" s="1090">
        <v>4791</v>
      </c>
      <c r="B4796" s="1091"/>
      <c r="C4796" s="1091"/>
      <c r="D4796" s="1097"/>
      <c r="E4796" s="1093">
        <f t="shared" si="297"/>
        <v>0</v>
      </c>
      <c r="F4796" s="1094">
        <f t="shared" si="298"/>
        <v>0</v>
      </c>
      <c r="G4796" s="1095">
        <f t="shared" si="299"/>
        <v>0</v>
      </c>
      <c r="H4796" s="1090" t="str">
        <f t="shared" ca="1" si="300"/>
        <v/>
      </c>
      <c r="I4796" s="1109"/>
      <c r="J4796" s="1109"/>
      <c r="K4796" s="1112"/>
      <c r="L4796" s="1091"/>
      <c r="M4796" s="1091"/>
      <c r="N4796" s="1091"/>
      <c r="O4796" s="1091"/>
      <c r="P4796" s="1096"/>
      <c r="Q4796" s="1096"/>
      <c r="R4796" s="1096"/>
      <c r="S4796" s="1091"/>
    </row>
    <row r="4797" spans="1:19" x14ac:dyDescent="0.3">
      <c r="A4797" s="1090">
        <v>4792</v>
      </c>
      <c r="B4797" s="1091"/>
      <c r="C4797" s="1091"/>
      <c r="D4797" s="1097"/>
      <c r="E4797" s="1093">
        <f t="shared" si="297"/>
        <v>0</v>
      </c>
      <c r="F4797" s="1094">
        <f t="shared" si="298"/>
        <v>0</v>
      </c>
      <c r="G4797" s="1095">
        <f t="shared" si="299"/>
        <v>0</v>
      </c>
      <c r="H4797" s="1090" t="str">
        <f t="shared" ca="1" si="300"/>
        <v/>
      </c>
      <c r="I4797" s="1109"/>
      <c r="J4797" s="1109"/>
      <c r="K4797" s="1112"/>
      <c r="L4797" s="1091"/>
      <c r="M4797" s="1091"/>
      <c r="N4797" s="1091"/>
      <c r="O4797" s="1091"/>
      <c r="P4797" s="1096"/>
      <c r="Q4797" s="1096"/>
      <c r="R4797" s="1096"/>
      <c r="S4797" s="1091"/>
    </row>
    <row r="4798" spans="1:19" x14ac:dyDescent="0.3">
      <c r="A4798" s="1090">
        <v>4793</v>
      </c>
      <c r="B4798" s="1091"/>
      <c r="C4798" s="1091"/>
      <c r="D4798" s="1097"/>
      <c r="E4798" s="1093">
        <f t="shared" si="297"/>
        <v>0</v>
      </c>
      <c r="F4798" s="1094">
        <f t="shared" si="298"/>
        <v>0</v>
      </c>
      <c r="G4798" s="1095">
        <f t="shared" si="299"/>
        <v>0</v>
      </c>
      <c r="H4798" s="1090" t="str">
        <f t="shared" ca="1" si="300"/>
        <v/>
      </c>
      <c r="I4798" s="1109"/>
      <c r="J4798" s="1109"/>
      <c r="K4798" s="1112"/>
      <c r="L4798" s="1091"/>
      <c r="M4798" s="1091"/>
      <c r="N4798" s="1091"/>
      <c r="O4798" s="1091"/>
      <c r="P4798" s="1096"/>
      <c r="Q4798" s="1096"/>
      <c r="R4798" s="1096"/>
      <c r="S4798" s="1091"/>
    </row>
    <row r="4799" spans="1:19" x14ac:dyDescent="0.3">
      <c r="A4799" s="1090">
        <v>4794</v>
      </c>
      <c r="B4799" s="1091"/>
      <c r="C4799" s="1091"/>
      <c r="D4799" s="1097"/>
      <c r="E4799" s="1093">
        <f t="shared" si="297"/>
        <v>0</v>
      </c>
      <c r="F4799" s="1094">
        <f t="shared" si="298"/>
        <v>0</v>
      </c>
      <c r="G4799" s="1095">
        <f t="shared" si="299"/>
        <v>0</v>
      </c>
      <c r="H4799" s="1090" t="str">
        <f t="shared" ca="1" si="300"/>
        <v/>
      </c>
      <c r="I4799" s="1109"/>
      <c r="J4799" s="1109"/>
      <c r="K4799" s="1112"/>
      <c r="L4799" s="1091"/>
      <c r="M4799" s="1091"/>
      <c r="N4799" s="1091"/>
      <c r="O4799" s="1091"/>
      <c r="P4799" s="1096"/>
      <c r="Q4799" s="1096"/>
      <c r="R4799" s="1096"/>
      <c r="S4799" s="1091"/>
    </row>
    <row r="4800" spans="1:19" x14ac:dyDescent="0.3">
      <c r="A4800" s="1090">
        <v>4795</v>
      </c>
      <c r="B4800" s="1091"/>
      <c r="C4800" s="1091"/>
      <c r="D4800" s="1097"/>
      <c r="E4800" s="1093">
        <f t="shared" si="297"/>
        <v>0</v>
      </c>
      <c r="F4800" s="1094">
        <f t="shared" si="298"/>
        <v>0</v>
      </c>
      <c r="G4800" s="1095">
        <f t="shared" si="299"/>
        <v>0</v>
      </c>
      <c r="H4800" s="1090" t="str">
        <f t="shared" ca="1" si="300"/>
        <v/>
      </c>
      <c r="I4800" s="1109"/>
      <c r="J4800" s="1109"/>
      <c r="K4800" s="1112"/>
      <c r="L4800" s="1091"/>
      <c r="M4800" s="1091"/>
      <c r="N4800" s="1091"/>
      <c r="O4800" s="1091"/>
      <c r="P4800" s="1096"/>
      <c r="Q4800" s="1096"/>
      <c r="R4800" s="1096"/>
      <c r="S4800" s="1091"/>
    </row>
    <row r="4801" spans="1:19" x14ac:dyDescent="0.3">
      <c r="A4801" s="1090">
        <v>4796</v>
      </c>
      <c r="B4801" s="1091"/>
      <c r="C4801" s="1091"/>
      <c r="D4801" s="1097"/>
      <c r="E4801" s="1093">
        <f t="shared" si="297"/>
        <v>0</v>
      </c>
      <c r="F4801" s="1094">
        <f t="shared" si="298"/>
        <v>0</v>
      </c>
      <c r="G4801" s="1095">
        <f t="shared" si="299"/>
        <v>0</v>
      </c>
      <c r="H4801" s="1090" t="str">
        <f t="shared" ca="1" si="300"/>
        <v/>
      </c>
      <c r="I4801" s="1109"/>
      <c r="J4801" s="1109"/>
      <c r="K4801" s="1112"/>
      <c r="L4801" s="1091"/>
      <c r="M4801" s="1091"/>
      <c r="N4801" s="1091"/>
      <c r="O4801" s="1091"/>
      <c r="P4801" s="1096"/>
      <c r="Q4801" s="1096"/>
      <c r="R4801" s="1096"/>
      <c r="S4801" s="1091"/>
    </row>
    <row r="4802" spans="1:19" x14ac:dyDescent="0.3">
      <c r="A4802" s="1090">
        <v>4797</v>
      </c>
      <c r="B4802" s="1091"/>
      <c r="C4802" s="1091"/>
      <c r="D4802" s="1097"/>
      <c r="E4802" s="1093">
        <f t="shared" si="297"/>
        <v>0</v>
      </c>
      <c r="F4802" s="1094">
        <f t="shared" si="298"/>
        <v>0</v>
      </c>
      <c r="G4802" s="1095">
        <f t="shared" si="299"/>
        <v>0</v>
      </c>
      <c r="H4802" s="1090" t="str">
        <f t="shared" ca="1" si="300"/>
        <v/>
      </c>
      <c r="I4802" s="1109"/>
      <c r="J4802" s="1109"/>
      <c r="K4802" s="1112"/>
      <c r="L4802" s="1091"/>
      <c r="M4802" s="1091"/>
      <c r="N4802" s="1091"/>
      <c r="O4802" s="1091"/>
      <c r="P4802" s="1096"/>
      <c r="Q4802" s="1096"/>
      <c r="R4802" s="1096"/>
      <c r="S4802" s="1091"/>
    </row>
    <row r="4803" spans="1:19" x14ac:dyDescent="0.3">
      <c r="A4803" s="1090">
        <v>4798</v>
      </c>
      <c r="B4803" s="1091"/>
      <c r="C4803" s="1091"/>
      <c r="D4803" s="1097"/>
      <c r="E4803" s="1093">
        <f t="shared" si="297"/>
        <v>0</v>
      </c>
      <c r="F4803" s="1094">
        <f t="shared" si="298"/>
        <v>0</v>
      </c>
      <c r="G4803" s="1095">
        <f t="shared" si="299"/>
        <v>0</v>
      </c>
      <c r="H4803" s="1090" t="str">
        <f t="shared" ca="1" si="300"/>
        <v/>
      </c>
      <c r="I4803" s="1109"/>
      <c r="J4803" s="1109"/>
      <c r="K4803" s="1112"/>
      <c r="L4803" s="1091"/>
      <c r="M4803" s="1091"/>
      <c r="N4803" s="1091"/>
      <c r="O4803" s="1091"/>
      <c r="P4803" s="1096"/>
      <c r="Q4803" s="1096"/>
      <c r="R4803" s="1096"/>
      <c r="S4803" s="1091"/>
    </row>
    <row r="4804" spans="1:19" x14ac:dyDescent="0.3">
      <c r="A4804" s="1090">
        <v>4799</v>
      </c>
      <c r="B4804" s="1091"/>
      <c r="C4804" s="1091"/>
      <c r="D4804" s="1097"/>
      <c r="E4804" s="1093">
        <f t="shared" si="297"/>
        <v>0</v>
      </c>
      <c r="F4804" s="1094">
        <f t="shared" si="298"/>
        <v>0</v>
      </c>
      <c r="G4804" s="1095">
        <f t="shared" si="299"/>
        <v>0</v>
      </c>
      <c r="H4804" s="1090" t="str">
        <f t="shared" ca="1" si="300"/>
        <v/>
      </c>
      <c r="I4804" s="1109"/>
      <c r="J4804" s="1109"/>
      <c r="K4804" s="1112"/>
      <c r="L4804" s="1091"/>
      <c r="M4804" s="1091"/>
      <c r="N4804" s="1091"/>
      <c r="O4804" s="1091"/>
      <c r="P4804" s="1096"/>
      <c r="Q4804" s="1096"/>
      <c r="R4804" s="1096"/>
      <c r="S4804" s="1091"/>
    </row>
    <row r="4805" spans="1:19" x14ac:dyDescent="0.3">
      <c r="A4805" s="1090">
        <v>4800</v>
      </c>
      <c r="B4805" s="1091"/>
      <c r="C4805" s="1091"/>
      <c r="D4805" s="1097"/>
      <c r="E4805" s="1093">
        <f t="shared" si="297"/>
        <v>0</v>
      </c>
      <c r="F4805" s="1094">
        <f t="shared" si="298"/>
        <v>0</v>
      </c>
      <c r="G4805" s="1095">
        <f t="shared" si="299"/>
        <v>0</v>
      </c>
      <c r="H4805" s="1090" t="str">
        <f t="shared" ca="1" si="300"/>
        <v/>
      </c>
      <c r="I4805" s="1109"/>
      <c r="J4805" s="1109"/>
      <c r="K4805" s="1112"/>
      <c r="L4805" s="1091"/>
      <c r="M4805" s="1091"/>
      <c r="N4805" s="1091"/>
      <c r="O4805" s="1091"/>
      <c r="P4805" s="1096"/>
      <c r="Q4805" s="1096"/>
      <c r="R4805" s="1096"/>
      <c r="S4805" s="1091"/>
    </row>
    <row r="4806" spans="1:19" x14ac:dyDescent="0.3">
      <c r="A4806" s="1090">
        <v>4801</v>
      </c>
      <c r="B4806" s="1091"/>
      <c r="C4806" s="1091"/>
      <c r="D4806" s="1097"/>
      <c r="E4806" s="1093">
        <f t="shared" si="297"/>
        <v>0</v>
      </c>
      <c r="F4806" s="1094">
        <f t="shared" si="298"/>
        <v>0</v>
      </c>
      <c r="G4806" s="1095">
        <f t="shared" si="299"/>
        <v>0</v>
      </c>
      <c r="H4806" s="1090" t="str">
        <f t="shared" ca="1" si="300"/>
        <v/>
      </c>
      <c r="I4806" s="1109"/>
      <c r="J4806" s="1109"/>
      <c r="K4806" s="1112"/>
      <c r="L4806" s="1091"/>
      <c r="M4806" s="1091"/>
      <c r="N4806" s="1091"/>
      <c r="O4806" s="1091"/>
      <c r="P4806" s="1096"/>
      <c r="Q4806" s="1096"/>
      <c r="R4806" s="1096"/>
      <c r="S4806" s="1091"/>
    </row>
    <row r="4807" spans="1:19" x14ac:dyDescent="0.3">
      <c r="A4807" s="1090">
        <v>4802</v>
      </c>
      <c r="B4807" s="1091"/>
      <c r="C4807" s="1091"/>
      <c r="D4807" s="1097"/>
      <c r="E4807" s="1093">
        <f t="shared" ref="E4807:E4870" si="301">D4807</f>
        <v>0</v>
      </c>
      <c r="F4807" s="1094">
        <f t="shared" ref="F4807:F4870" si="302">D4807</f>
        <v>0</v>
      </c>
      <c r="G4807" s="1095">
        <f t="shared" ref="G4807:G4870" si="303">D4807</f>
        <v>0</v>
      </c>
      <c r="H4807" s="1090" t="str">
        <f t="shared" ref="H4807:H4870" ca="1" si="304">IF(ISBLANK(D4807),"",DATEDIF(G4807,TODAY(),"y"))</f>
        <v/>
      </c>
      <c r="I4807" s="1109"/>
      <c r="J4807" s="1109"/>
      <c r="K4807" s="1112"/>
      <c r="L4807" s="1091"/>
      <c r="M4807" s="1091"/>
      <c r="N4807" s="1091"/>
      <c r="O4807" s="1091"/>
      <c r="P4807" s="1096"/>
      <c r="Q4807" s="1096"/>
      <c r="R4807" s="1096"/>
      <c r="S4807" s="1091"/>
    </row>
    <row r="4808" spans="1:19" x14ac:dyDescent="0.3">
      <c r="A4808" s="1090">
        <v>4803</v>
      </c>
      <c r="B4808" s="1091"/>
      <c r="C4808" s="1091"/>
      <c r="D4808" s="1097"/>
      <c r="E4808" s="1093">
        <f t="shared" si="301"/>
        <v>0</v>
      </c>
      <c r="F4808" s="1094">
        <f t="shared" si="302"/>
        <v>0</v>
      </c>
      <c r="G4808" s="1095">
        <f t="shared" si="303"/>
        <v>0</v>
      </c>
      <c r="H4808" s="1090" t="str">
        <f t="shared" ca="1" si="304"/>
        <v/>
      </c>
      <c r="I4808" s="1109"/>
      <c r="J4808" s="1109"/>
      <c r="K4808" s="1112"/>
      <c r="L4808" s="1091"/>
      <c r="M4808" s="1091"/>
      <c r="N4808" s="1091"/>
      <c r="O4808" s="1091"/>
      <c r="P4808" s="1096"/>
      <c r="Q4808" s="1096"/>
      <c r="R4808" s="1096"/>
      <c r="S4808" s="1091"/>
    </row>
    <row r="4809" spans="1:19" x14ac:dyDescent="0.3">
      <c r="A4809" s="1090">
        <v>4804</v>
      </c>
      <c r="B4809" s="1091"/>
      <c r="C4809" s="1091"/>
      <c r="D4809" s="1097"/>
      <c r="E4809" s="1093">
        <f t="shared" si="301"/>
        <v>0</v>
      </c>
      <c r="F4809" s="1094">
        <f t="shared" si="302"/>
        <v>0</v>
      </c>
      <c r="G4809" s="1095">
        <f t="shared" si="303"/>
        <v>0</v>
      </c>
      <c r="H4809" s="1090" t="str">
        <f t="shared" ca="1" si="304"/>
        <v/>
      </c>
      <c r="I4809" s="1109"/>
      <c r="J4809" s="1109"/>
      <c r="K4809" s="1112"/>
      <c r="L4809" s="1091"/>
      <c r="M4809" s="1091"/>
      <c r="N4809" s="1091"/>
      <c r="O4809" s="1091"/>
      <c r="P4809" s="1096"/>
      <c r="Q4809" s="1096"/>
      <c r="R4809" s="1096"/>
      <c r="S4809" s="1091"/>
    </row>
    <row r="4810" spans="1:19" x14ac:dyDescent="0.3">
      <c r="A4810" s="1090">
        <v>4805</v>
      </c>
      <c r="B4810" s="1091"/>
      <c r="C4810" s="1091"/>
      <c r="D4810" s="1097"/>
      <c r="E4810" s="1093">
        <f t="shared" si="301"/>
        <v>0</v>
      </c>
      <c r="F4810" s="1094">
        <f t="shared" si="302"/>
        <v>0</v>
      </c>
      <c r="G4810" s="1095">
        <f t="shared" si="303"/>
        <v>0</v>
      </c>
      <c r="H4810" s="1090" t="str">
        <f t="shared" ca="1" si="304"/>
        <v/>
      </c>
      <c r="I4810" s="1109"/>
      <c r="J4810" s="1109"/>
      <c r="K4810" s="1112"/>
      <c r="L4810" s="1091"/>
      <c r="M4810" s="1091"/>
      <c r="N4810" s="1091"/>
      <c r="O4810" s="1091"/>
      <c r="P4810" s="1096"/>
      <c r="Q4810" s="1096"/>
      <c r="R4810" s="1096"/>
      <c r="S4810" s="1091"/>
    </row>
    <row r="4811" spans="1:19" x14ac:dyDescent="0.3">
      <c r="A4811" s="1090">
        <v>4806</v>
      </c>
      <c r="B4811" s="1091"/>
      <c r="C4811" s="1091"/>
      <c r="D4811" s="1097"/>
      <c r="E4811" s="1093">
        <f t="shared" si="301"/>
        <v>0</v>
      </c>
      <c r="F4811" s="1094">
        <f t="shared" si="302"/>
        <v>0</v>
      </c>
      <c r="G4811" s="1095">
        <f t="shared" si="303"/>
        <v>0</v>
      </c>
      <c r="H4811" s="1090" t="str">
        <f t="shared" ca="1" si="304"/>
        <v/>
      </c>
      <c r="I4811" s="1109"/>
      <c r="J4811" s="1109"/>
      <c r="K4811" s="1112"/>
      <c r="L4811" s="1091"/>
      <c r="M4811" s="1091"/>
      <c r="N4811" s="1091"/>
      <c r="O4811" s="1091"/>
      <c r="P4811" s="1096"/>
      <c r="Q4811" s="1096"/>
      <c r="R4811" s="1096"/>
      <c r="S4811" s="1091"/>
    </row>
    <row r="4812" spans="1:19" x14ac:dyDescent="0.3">
      <c r="A4812" s="1090">
        <v>4807</v>
      </c>
      <c r="B4812" s="1091"/>
      <c r="C4812" s="1091"/>
      <c r="D4812" s="1097"/>
      <c r="E4812" s="1093">
        <f t="shared" si="301"/>
        <v>0</v>
      </c>
      <c r="F4812" s="1094">
        <f t="shared" si="302"/>
        <v>0</v>
      </c>
      <c r="G4812" s="1095">
        <f t="shared" si="303"/>
        <v>0</v>
      </c>
      <c r="H4812" s="1090" t="str">
        <f t="shared" ca="1" si="304"/>
        <v/>
      </c>
      <c r="I4812" s="1109"/>
      <c r="J4812" s="1109"/>
      <c r="K4812" s="1112"/>
      <c r="L4812" s="1091"/>
      <c r="M4812" s="1091"/>
      <c r="N4812" s="1091"/>
      <c r="O4812" s="1091"/>
      <c r="P4812" s="1096"/>
      <c r="Q4812" s="1096"/>
      <c r="R4812" s="1096"/>
      <c r="S4812" s="1091"/>
    </row>
    <row r="4813" spans="1:19" x14ac:dyDescent="0.3">
      <c r="A4813" s="1090">
        <v>4808</v>
      </c>
      <c r="B4813" s="1091"/>
      <c r="C4813" s="1091"/>
      <c r="D4813" s="1097"/>
      <c r="E4813" s="1093">
        <f t="shared" si="301"/>
        <v>0</v>
      </c>
      <c r="F4813" s="1094">
        <f t="shared" si="302"/>
        <v>0</v>
      </c>
      <c r="G4813" s="1095">
        <f t="shared" si="303"/>
        <v>0</v>
      </c>
      <c r="H4813" s="1090" t="str">
        <f t="shared" ca="1" si="304"/>
        <v/>
      </c>
      <c r="I4813" s="1109"/>
      <c r="J4813" s="1109"/>
      <c r="K4813" s="1112"/>
      <c r="L4813" s="1091"/>
      <c r="M4813" s="1091"/>
      <c r="N4813" s="1091"/>
      <c r="O4813" s="1091"/>
      <c r="P4813" s="1096"/>
      <c r="Q4813" s="1096"/>
      <c r="R4813" s="1096"/>
      <c r="S4813" s="1091"/>
    </row>
    <row r="4814" spans="1:19" x14ac:dyDescent="0.3">
      <c r="A4814" s="1090">
        <v>4809</v>
      </c>
      <c r="B4814" s="1091"/>
      <c r="C4814" s="1091"/>
      <c r="D4814" s="1097"/>
      <c r="E4814" s="1093">
        <f t="shared" si="301"/>
        <v>0</v>
      </c>
      <c r="F4814" s="1094">
        <f t="shared" si="302"/>
        <v>0</v>
      </c>
      <c r="G4814" s="1095">
        <f t="shared" si="303"/>
        <v>0</v>
      </c>
      <c r="H4814" s="1090" t="str">
        <f t="shared" ca="1" si="304"/>
        <v/>
      </c>
      <c r="I4814" s="1109"/>
      <c r="J4814" s="1109"/>
      <c r="K4814" s="1112"/>
      <c r="L4814" s="1091"/>
      <c r="M4814" s="1091"/>
      <c r="N4814" s="1091"/>
      <c r="O4814" s="1091"/>
      <c r="P4814" s="1096"/>
      <c r="Q4814" s="1096"/>
      <c r="R4814" s="1096"/>
      <c r="S4814" s="1091"/>
    </row>
    <row r="4815" spans="1:19" x14ac:dyDescent="0.3">
      <c r="A4815" s="1090">
        <v>4810</v>
      </c>
      <c r="B4815" s="1091"/>
      <c r="C4815" s="1091"/>
      <c r="D4815" s="1097"/>
      <c r="E4815" s="1093">
        <f t="shared" si="301"/>
        <v>0</v>
      </c>
      <c r="F4815" s="1094">
        <f t="shared" si="302"/>
        <v>0</v>
      </c>
      <c r="G4815" s="1095">
        <f t="shared" si="303"/>
        <v>0</v>
      </c>
      <c r="H4815" s="1090" t="str">
        <f t="shared" ca="1" si="304"/>
        <v/>
      </c>
      <c r="I4815" s="1109"/>
      <c r="J4815" s="1109"/>
      <c r="K4815" s="1112"/>
      <c r="L4815" s="1091"/>
      <c r="M4815" s="1091"/>
      <c r="N4815" s="1091"/>
      <c r="O4815" s="1091"/>
      <c r="P4815" s="1096"/>
      <c r="Q4815" s="1096"/>
      <c r="R4815" s="1096"/>
      <c r="S4815" s="1091"/>
    </row>
    <row r="4816" spans="1:19" x14ac:dyDescent="0.3">
      <c r="A4816" s="1090">
        <v>4811</v>
      </c>
      <c r="B4816" s="1091"/>
      <c r="C4816" s="1091"/>
      <c r="D4816" s="1097"/>
      <c r="E4816" s="1093">
        <f t="shared" si="301"/>
        <v>0</v>
      </c>
      <c r="F4816" s="1094">
        <f t="shared" si="302"/>
        <v>0</v>
      </c>
      <c r="G4816" s="1095">
        <f t="shared" si="303"/>
        <v>0</v>
      </c>
      <c r="H4816" s="1090" t="str">
        <f t="shared" ca="1" si="304"/>
        <v/>
      </c>
      <c r="I4816" s="1109"/>
      <c r="J4816" s="1109"/>
      <c r="K4816" s="1112"/>
      <c r="L4816" s="1091"/>
      <c r="M4816" s="1091"/>
      <c r="N4816" s="1091"/>
      <c r="O4816" s="1091"/>
      <c r="P4816" s="1096"/>
      <c r="Q4816" s="1096"/>
      <c r="R4816" s="1096"/>
      <c r="S4816" s="1091"/>
    </row>
    <row r="4817" spans="1:19" x14ac:dyDescent="0.3">
      <c r="A4817" s="1090">
        <v>4812</v>
      </c>
      <c r="B4817" s="1091"/>
      <c r="C4817" s="1091"/>
      <c r="D4817" s="1097"/>
      <c r="E4817" s="1093">
        <f t="shared" si="301"/>
        <v>0</v>
      </c>
      <c r="F4817" s="1094">
        <f t="shared" si="302"/>
        <v>0</v>
      </c>
      <c r="G4817" s="1095">
        <f t="shared" si="303"/>
        <v>0</v>
      </c>
      <c r="H4817" s="1090" t="str">
        <f t="shared" ca="1" si="304"/>
        <v/>
      </c>
      <c r="I4817" s="1109"/>
      <c r="J4817" s="1109"/>
      <c r="K4817" s="1112"/>
      <c r="L4817" s="1091"/>
      <c r="M4817" s="1091"/>
      <c r="N4817" s="1091"/>
      <c r="O4817" s="1091"/>
      <c r="P4817" s="1096"/>
      <c r="Q4817" s="1096"/>
      <c r="R4817" s="1096"/>
      <c r="S4817" s="1091"/>
    </row>
    <row r="4818" spans="1:19" x14ac:dyDescent="0.3">
      <c r="A4818" s="1090">
        <v>4813</v>
      </c>
      <c r="B4818" s="1091"/>
      <c r="C4818" s="1091"/>
      <c r="D4818" s="1097"/>
      <c r="E4818" s="1093">
        <f t="shared" si="301"/>
        <v>0</v>
      </c>
      <c r="F4818" s="1094">
        <f t="shared" si="302"/>
        <v>0</v>
      </c>
      <c r="G4818" s="1095">
        <f t="shared" si="303"/>
        <v>0</v>
      </c>
      <c r="H4818" s="1090" t="str">
        <f t="shared" ca="1" si="304"/>
        <v/>
      </c>
      <c r="I4818" s="1109"/>
      <c r="J4818" s="1109"/>
      <c r="K4818" s="1112"/>
      <c r="L4818" s="1091"/>
      <c r="M4818" s="1091"/>
      <c r="N4818" s="1091"/>
      <c r="O4818" s="1091"/>
      <c r="P4818" s="1096"/>
      <c r="Q4818" s="1096"/>
      <c r="R4818" s="1096"/>
      <c r="S4818" s="1091"/>
    </row>
    <row r="4819" spans="1:19" x14ac:dyDescent="0.3">
      <c r="A4819" s="1090">
        <v>4814</v>
      </c>
      <c r="B4819" s="1091"/>
      <c r="C4819" s="1091"/>
      <c r="D4819" s="1097"/>
      <c r="E4819" s="1093">
        <f t="shared" si="301"/>
        <v>0</v>
      </c>
      <c r="F4819" s="1094">
        <f t="shared" si="302"/>
        <v>0</v>
      </c>
      <c r="G4819" s="1095">
        <f t="shared" si="303"/>
        <v>0</v>
      </c>
      <c r="H4819" s="1090" t="str">
        <f t="shared" ca="1" si="304"/>
        <v/>
      </c>
      <c r="I4819" s="1109"/>
      <c r="J4819" s="1109"/>
      <c r="K4819" s="1112"/>
      <c r="L4819" s="1091"/>
      <c r="M4819" s="1091"/>
      <c r="N4819" s="1091"/>
      <c r="O4819" s="1091"/>
      <c r="P4819" s="1096"/>
      <c r="Q4819" s="1096"/>
      <c r="R4819" s="1096"/>
      <c r="S4819" s="1091"/>
    </row>
    <row r="4820" spans="1:19" x14ac:dyDescent="0.3">
      <c r="A4820" s="1090">
        <v>4815</v>
      </c>
      <c r="B4820" s="1091"/>
      <c r="C4820" s="1091"/>
      <c r="D4820" s="1097"/>
      <c r="E4820" s="1093">
        <f t="shared" si="301"/>
        <v>0</v>
      </c>
      <c r="F4820" s="1094">
        <f t="shared" si="302"/>
        <v>0</v>
      </c>
      <c r="G4820" s="1095">
        <f t="shared" si="303"/>
        <v>0</v>
      </c>
      <c r="H4820" s="1090" t="str">
        <f t="shared" ca="1" si="304"/>
        <v/>
      </c>
      <c r="I4820" s="1109"/>
      <c r="J4820" s="1109"/>
      <c r="K4820" s="1112"/>
      <c r="L4820" s="1091"/>
      <c r="M4820" s="1091"/>
      <c r="N4820" s="1091"/>
      <c r="O4820" s="1091"/>
      <c r="P4820" s="1096"/>
      <c r="Q4820" s="1096"/>
      <c r="R4820" s="1096"/>
      <c r="S4820" s="1091"/>
    </row>
    <row r="4821" spans="1:19" x14ac:dyDescent="0.3">
      <c r="A4821" s="1090">
        <v>4816</v>
      </c>
      <c r="B4821" s="1091"/>
      <c r="C4821" s="1091"/>
      <c r="D4821" s="1097"/>
      <c r="E4821" s="1093">
        <f t="shared" si="301"/>
        <v>0</v>
      </c>
      <c r="F4821" s="1094">
        <f t="shared" si="302"/>
        <v>0</v>
      </c>
      <c r="G4821" s="1095">
        <f t="shared" si="303"/>
        <v>0</v>
      </c>
      <c r="H4821" s="1090" t="str">
        <f t="shared" ca="1" si="304"/>
        <v/>
      </c>
      <c r="I4821" s="1109"/>
      <c r="J4821" s="1109"/>
      <c r="K4821" s="1112"/>
      <c r="L4821" s="1091"/>
      <c r="M4821" s="1091"/>
      <c r="N4821" s="1091"/>
      <c r="O4821" s="1091"/>
      <c r="P4821" s="1096"/>
      <c r="Q4821" s="1096"/>
      <c r="R4821" s="1096"/>
      <c r="S4821" s="1091"/>
    </row>
    <row r="4822" spans="1:19" x14ac:dyDescent="0.3">
      <c r="A4822" s="1090">
        <v>4817</v>
      </c>
      <c r="B4822" s="1091"/>
      <c r="C4822" s="1091"/>
      <c r="D4822" s="1097"/>
      <c r="E4822" s="1093">
        <f t="shared" si="301"/>
        <v>0</v>
      </c>
      <c r="F4822" s="1094">
        <f t="shared" si="302"/>
        <v>0</v>
      </c>
      <c r="G4822" s="1095">
        <f t="shared" si="303"/>
        <v>0</v>
      </c>
      <c r="H4822" s="1090" t="str">
        <f t="shared" ca="1" si="304"/>
        <v/>
      </c>
      <c r="I4822" s="1109"/>
      <c r="J4822" s="1109"/>
      <c r="K4822" s="1112"/>
      <c r="L4822" s="1091"/>
      <c r="M4822" s="1091"/>
      <c r="N4822" s="1091"/>
      <c r="O4822" s="1091"/>
      <c r="P4822" s="1096"/>
      <c r="Q4822" s="1096"/>
      <c r="R4822" s="1096"/>
      <c r="S4822" s="1091"/>
    </row>
    <row r="4823" spans="1:19" x14ac:dyDescent="0.3">
      <c r="A4823" s="1090">
        <v>4818</v>
      </c>
      <c r="B4823" s="1091"/>
      <c r="C4823" s="1091"/>
      <c r="D4823" s="1097"/>
      <c r="E4823" s="1093">
        <f t="shared" si="301"/>
        <v>0</v>
      </c>
      <c r="F4823" s="1094">
        <f t="shared" si="302"/>
        <v>0</v>
      </c>
      <c r="G4823" s="1095">
        <f t="shared" si="303"/>
        <v>0</v>
      </c>
      <c r="H4823" s="1090" t="str">
        <f t="shared" ca="1" si="304"/>
        <v/>
      </c>
      <c r="I4823" s="1109"/>
      <c r="J4823" s="1109"/>
      <c r="K4823" s="1112"/>
      <c r="L4823" s="1091"/>
      <c r="M4823" s="1091"/>
      <c r="N4823" s="1091"/>
      <c r="O4823" s="1091"/>
      <c r="P4823" s="1096"/>
      <c r="Q4823" s="1096"/>
      <c r="R4823" s="1096"/>
      <c r="S4823" s="1091"/>
    </row>
    <row r="4824" spans="1:19" x14ac:dyDescent="0.3">
      <c r="A4824" s="1090">
        <v>4819</v>
      </c>
      <c r="B4824" s="1091"/>
      <c r="C4824" s="1091"/>
      <c r="D4824" s="1097"/>
      <c r="E4824" s="1093">
        <f t="shared" si="301"/>
        <v>0</v>
      </c>
      <c r="F4824" s="1094">
        <f t="shared" si="302"/>
        <v>0</v>
      </c>
      <c r="G4824" s="1095">
        <f t="shared" si="303"/>
        <v>0</v>
      </c>
      <c r="H4824" s="1090" t="str">
        <f t="shared" ca="1" si="304"/>
        <v/>
      </c>
      <c r="I4824" s="1109"/>
      <c r="J4824" s="1109"/>
      <c r="K4824" s="1112"/>
      <c r="L4824" s="1091"/>
      <c r="M4824" s="1091"/>
      <c r="N4824" s="1091"/>
      <c r="O4824" s="1091"/>
      <c r="P4824" s="1096"/>
      <c r="Q4824" s="1096"/>
      <c r="R4824" s="1096"/>
      <c r="S4824" s="1091"/>
    </row>
    <row r="4825" spans="1:19" x14ac:dyDescent="0.3">
      <c r="A4825" s="1090">
        <v>4820</v>
      </c>
      <c r="B4825" s="1091"/>
      <c r="C4825" s="1091"/>
      <c r="D4825" s="1097"/>
      <c r="E4825" s="1093">
        <f t="shared" si="301"/>
        <v>0</v>
      </c>
      <c r="F4825" s="1094">
        <f t="shared" si="302"/>
        <v>0</v>
      </c>
      <c r="G4825" s="1095">
        <f t="shared" si="303"/>
        <v>0</v>
      </c>
      <c r="H4825" s="1090" t="str">
        <f t="shared" ca="1" si="304"/>
        <v/>
      </c>
      <c r="I4825" s="1109"/>
      <c r="J4825" s="1109"/>
      <c r="K4825" s="1112"/>
      <c r="L4825" s="1091"/>
      <c r="M4825" s="1091"/>
      <c r="N4825" s="1091"/>
      <c r="O4825" s="1091"/>
      <c r="P4825" s="1096"/>
      <c r="Q4825" s="1096"/>
      <c r="R4825" s="1096"/>
      <c r="S4825" s="1091"/>
    </row>
    <row r="4826" spans="1:19" x14ac:dyDescent="0.3">
      <c r="A4826" s="1090">
        <v>4821</v>
      </c>
      <c r="B4826" s="1091"/>
      <c r="C4826" s="1091"/>
      <c r="D4826" s="1097"/>
      <c r="E4826" s="1093">
        <f t="shared" si="301"/>
        <v>0</v>
      </c>
      <c r="F4826" s="1094">
        <f t="shared" si="302"/>
        <v>0</v>
      </c>
      <c r="G4826" s="1095">
        <f t="shared" si="303"/>
        <v>0</v>
      </c>
      <c r="H4826" s="1090" t="str">
        <f t="shared" ca="1" si="304"/>
        <v/>
      </c>
      <c r="I4826" s="1109"/>
      <c r="J4826" s="1109"/>
      <c r="K4826" s="1112"/>
      <c r="L4826" s="1091"/>
      <c r="M4826" s="1091"/>
      <c r="N4826" s="1091"/>
      <c r="O4826" s="1091"/>
      <c r="P4826" s="1096"/>
      <c r="Q4826" s="1096"/>
      <c r="R4826" s="1096"/>
      <c r="S4826" s="1091"/>
    </row>
    <row r="4827" spans="1:19" x14ac:dyDescent="0.3">
      <c r="A4827" s="1090">
        <v>4822</v>
      </c>
      <c r="B4827" s="1091"/>
      <c r="C4827" s="1091"/>
      <c r="D4827" s="1097"/>
      <c r="E4827" s="1093">
        <f t="shared" si="301"/>
        <v>0</v>
      </c>
      <c r="F4827" s="1094">
        <f t="shared" si="302"/>
        <v>0</v>
      </c>
      <c r="G4827" s="1095">
        <f t="shared" si="303"/>
        <v>0</v>
      </c>
      <c r="H4827" s="1090" t="str">
        <f t="shared" ca="1" si="304"/>
        <v/>
      </c>
      <c r="I4827" s="1109"/>
      <c r="J4827" s="1109"/>
      <c r="K4827" s="1112"/>
      <c r="L4827" s="1091"/>
      <c r="M4827" s="1091"/>
      <c r="N4827" s="1091"/>
      <c r="O4827" s="1091"/>
      <c r="P4827" s="1096"/>
      <c r="Q4827" s="1096"/>
      <c r="R4827" s="1096"/>
      <c r="S4827" s="1091"/>
    </row>
    <row r="4828" spans="1:19" x14ac:dyDescent="0.3">
      <c r="A4828" s="1090">
        <v>4823</v>
      </c>
      <c r="B4828" s="1091"/>
      <c r="C4828" s="1091"/>
      <c r="D4828" s="1097"/>
      <c r="E4828" s="1093">
        <f t="shared" si="301"/>
        <v>0</v>
      </c>
      <c r="F4828" s="1094">
        <f t="shared" si="302"/>
        <v>0</v>
      </c>
      <c r="G4828" s="1095">
        <f t="shared" si="303"/>
        <v>0</v>
      </c>
      <c r="H4828" s="1090" t="str">
        <f t="shared" ca="1" si="304"/>
        <v/>
      </c>
      <c r="I4828" s="1109"/>
      <c r="J4828" s="1109"/>
      <c r="K4828" s="1112"/>
      <c r="L4828" s="1091"/>
      <c r="M4828" s="1091"/>
      <c r="N4828" s="1091"/>
      <c r="O4828" s="1091"/>
      <c r="P4828" s="1096"/>
      <c r="Q4828" s="1096"/>
      <c r="R4828" s="1096"/>
      <c r="S4828" s="1091"/>
    </row>
    <row r="4829" spans="1:19" x14ac:dyDescent="0.3">
      <c r="A4829" s="1090">
        <v>4824</v>
      </c>
      <c r="B4829" s="1091"/>
      <c r="C4829" s="1091"/>
      <c r="D4829" s="1097"/>
      <c r="E4829" s="1093">
        <f t="shared" si="301"/>
        <v>0</v>
      </c>
      <c r="F4829" s="1094">
        <f t="shared" si="302"/>
        <v>0</v>
      </c>
      <c r="G4829" s="1095">
        <f t="shared" si="303"/>
        <v>0</v>
      </c>
      <c r="H4829" s="1090" t="str">
        <f t="shared" ca="1" si="304"/>
        <v/>
      </c>
      <c r="I4829" s="1109"/>
      <c r="J4829" s="1109"/>
      <c r="K4829" s="1112"/>
      <c r="L4829" s="1091"/>
      <c r="M4829" s="1091"/>
      <c r="N4829" s="1091"/>
      <c r="O4829" s="1091"/>
      <c r="P4829" s="1096"/>
      <c r="Q4829" s="1096"/>
      <c r="R4829" s="1096"/>
      <c r="S4829" s="1091"/>
    </row>
    <row r="4830" spans="1:19" x14ac:dyDescent="0.3">
      <c r="A4830" s="1090">
        <v>4825</v>
      </c>
      <c r="B4830" s="1091"/>
      <c r="C4830" s="1091"/>
      <c r="D4830" s="1097"/>
      <c r="E4830" s="1093">
        <f t="shared" si="301"/>
        <v>0</v>
      </c>
      <c r="F4830" s="1094">
        <f t="shared" si="302"/>
        <v>0</v>
      </c>
      <c r="G4830" s="1095">
        <f t="shared" si="303"/>
        <v>0</v>
      </c>
      <c r="H4830" s="1090" t="str">
        <f t="shared" ca="1" si="304"/>
        <v/>
      </c>
      <c r="I4830" s="1109"/>
      <c r="J4830" s="1109"/>
      <c r="K4830" s="1112"/>
      <c r="L4830" s="1091"/>
      <c r="M4830" s="1091"/>
      <c r="N4830" s="1091"/>
      <c r="O4830" s="1091"/>
      <c r="P4830" s="1096"/>
      <c r="Q4830" s="1096"/>
      <c r="R4830" s="1096"/>
      <c r="S4830" s="1091"/>
    </row>
    <row r="4831" spans="1:19" x14ac:dyDescent="0.3">
      <c r="A4831" s="1090">
        <v>4826</v>
      </c>
      <c r="B4831" s="1091"/>
      <c r="C4831" s="1091"/>
      <c r="D4831" s="1097"/>
      <c r="E4831" s="1093">
        <f t="shared" si="301"/>
        <v>0</v>
      </c>
      <c r="F4831" s="1094">
        <f t="shared" si="302"/>
        <v>0</v>
      </c>
      <c r="G4831" s="1095">
        <f t="shared" si="303"/>
        <v>0</v>
      </c>
      <c r="H4831" s="1090" t="str">
        <f t="shared" ca="1" si="304"/>
        <v/>
      </c>
      <c r="I4831" s="1109"/>
      <c r="J4831" s="1109"/>
      <c r="K4831" s="1112"/>
      <c r="L4831" s="1091"/>
      <c r="M4831" s="1091"/>
      <c r="N4831" s="1091"/>
      <c r="O4831" s="1091"/>
      <c r="P4831" s="1096"/>
      <c r="Q4831" s="1096"/>
      <c r="R4831" s="1096"/>
      <c r="S4831" s="1091"/>
    </row>
    <row r="4832" spans="1:19" x14ac:dyDescent="0.3">
      <c r="A4832" s="1090">
        <v>4827</v>
      </c>
      <c r="B4832" s="1091"/>
      <c r="C4832" s="1091"/>
      <c r="D4832" s="1097"/>
      <c r="E4832" s="1093">
        <f t="shared" si="301"/>
        <v>0</v>
      </c>
      <c r="F4832" s="1094">
        <f t="shared" si="302"/>
        <v>0</v>
      </c>
      <c r="G4832" s="1095">
        <f t="shared" si="303"/>
        <v>0</v>
      </c>
      <c r="H4832" s="1090" t="str">
        <f t="shared" ca="1" si="304"/>
        <v/>
      </c>
      <c r="I4832" s="1109"/>
      <c r="J4832" s="1109"/>
      <c r="K4832" s="1112"/>
      <c r="L4832" s="1091"/>
      <c r="M4832" s="1091"/>
      <c r="N4832" s="1091"/>
      <c r="O4832" s="1091"/>
      <c r="P4832" s="1096"/>
      <c r="Q4832" s="1096"/>
      <c r="R4832" s="1096"/>
      <c r="S4832" s="1091"/>
    </row>
    <row r="4833" spans="1:19" x14ac:dyDescent="0.3">
      <c r="A4833" s="1090">
        <v>4828</v>
      </c>
      <c r="B4833" s="1091"/>
      <c r="C4833" s="1091"/>
      <c r="D4833" s="1097"/>
      <c r="E4833" s="1093">
        <f t="shared" si="301"/>
        <v>0</v>
      </c>
      <c r="F4833" s="1094">
        <f t="shared" si="302"/>
        <v>0</v>
      </c>
      <c r="G4833" s="1095">
        <f t="shared" si="303"/>
        <v>0</v>
      </c>
      <c r="H4833" s="1090" t="str">
        <f t="shared" ca="1" si="304"/>
        <v/>
      </c>
      <c r="I4833" s="1109"/>
      <c r="J4833" s="1109"/>
      <c r="K4833" s="1112"/>
      <c r="L4833" s="1091"/>
      <c r="M4833" s="1091"/>
      <c r="N4833" s="1091"/>
      <c r="O4833" s="1091"/>
      <c r="P4833" s="1096"/>
      <c r="Q4833" s="1096"/>
      <c r="R4833" s="1096"/>
      <c r="S4833" s="1091"/>
    </row>
    <row r="4834" spans="1:19" x14ac:dyDescent="0.3">
      <c r="A4834" s="1090">
        <v>4829</v>
      </c>
      <c r="B4834" s="1091"/>
      <c r="C4834" s="1091"/>
      <c r="D4834" s="1097"/>
      <c r="E4834" s="1093">
        <f t="shared" si="301"/>
        <v>0</v>
      </c>
      <c r="F4834" s="1094">
        <f t="shared" si="302"/>
        <v>0</v>
      </c>
      <c r="G4834" s="1095">
        <f t="shared" si="303"/>
        <v>0</v>
      </c>
      <c r="H4834" s="1090" t="str">
        <f t="shared" ca="1" si="304"/>
        <v/>
      </c>
      <c r="I4834" s="1109"/>
      <c r="J4834" s="1109"/>
      <c r="K4834" s="1112"/>
      <c r="L4834" s="1091"/>
      <c r="M4834" s="1091"/>
      <c r="N4834" s="1091"/>
      <c r="O4834" s="1091"/>
      <c r="P4834" s="1096"/>
      <c r="Q4834" s="1096"/>
      <c r="R4834" s="1096"/>
      <c r="S4834" s="1091"/>
    </row>
    <row r="4835" spans="1:19" x14ac:dyDescent="0.3">
      <c r="A4835" s="1090">
        <v>4830</v>
      </c>
      <c r="B4835" s="1091"/>
      <c r="C4835" s="1091"/>
      <c r="D4835" s="1097"/>
      <c r="E4835" s="1093">
        <f t="shared" si="301"/>
        <v>0</v>
      </c>
      <c r="F4835" s="1094">
        <f t="shared" si="302"/>
        <v>0</v>
      </c>
      <c r="G4835" s="1095">
        <f t="shared" si="303"/>
        <v>0</v>
      </c>
      <c r="H4835" s="1090" t="str">
        <f t="shared" ca="1" si="304"/>
        <v/>
      </c>
      <c r="I4835" s="1109"/>
      <c r="J4835" s="1109"/>
      <c r="K4835" s="1112"/>
      <c r="L4835" s="1091"/>
      <c r="M4835" s="1091"/>
      <c r="N4835" s="1091"/>
      <c r="O4835" s="1091"/>
      <c r="P4835" s="1096"/>
      <c r="Q4835" s="1096"/>
      <c r="R4835" s="1096"/>
      <c r="S4835" s="1091"/>
    </row>
    <row r="4836" spans="1:19" x14ac:dyDescent="0.3">
      <c r="A4836" s="1090">
        <v>4831</v>
      </c>
      <c r="B4836" s="1091"/>
      <c r="C4836" s="1091"/>
      <c r="D4836" s="1097"/>
      <c r="E4836" s="1093">
        <f t="shared" si="301"/>
        <v>0</v>
      </c>
      <c r="F4836" s="1094">
        <f t="shared" si="302"/>
        <v>0</v>
      </c>
      <c r="G4836" s="1095">
        <f t="shared" si="303"/>
        <v>0</v>
      </c>
      <c r="H4836" s="1090" t="str">
        <f t="shared" ca="1" si="304"/>
        <v/>
      </c>
      <c r="I4836" s="1109"/>
      <c r="J4836" s="1109"/>
      <c r="K4836" s="1112"/>
      <c r="L4836" s="1091"/>
      <c r="M4836" s="1091"/>
      <c r="N4836" s="1091"/>
      <c r="O4836" s="1091"/>
      <c r="P4836" s="1096"/>
      <c r="Q4836" s="1096"/>
      <c r="R4836" s="1096"/>
      <c r="S4836" s="1091"/>
    </row>
    <row r="4837" spans="1:19" x14ac:dyDescent="0.3">
      <c r="A4837" s="1090">
        <v>4832</v>
      </c>
      <c r="B4837" s="1091"/>
      <c r="C4837" s="1091"/>
      <c r="D4837" s="1097"/>
      <c r="E4837" s="1093">
        <f t="shared" si="301"/>
        <v>0</v>
      </c>
      <c r="F4837" s="1094">
        <f t="shared" si="302"/>
        <v>0</v>
      </c>
      <c r="G4837" s="1095">
        <f t="shared" si="303"/>
        <v>0</v>
      </c>
      <c r="H4837" s="1090" t="str">
        <f t="shared" ca="1" si="304"/>
        <v/>
      </c>
      <c r="I4837" s="1109"/>
      <c r="J4837" s="1109"/>
      <c r="K4837" s="1112"/>
      <c r="L4837" s="1091"/>
      <c r="M4837" s="1091"/>
      <c r="N4837" s="1091"/>
      <c r="O4837" s="1091"/>
      <c r="P4837" s="1096"/>
      <c r="Q4837" s="1096"/>
      <c r="R4837" s="1096"/>
      <c r="S4837" s="1091"/>
    </row>
    <row r="4838" spans="1:19" x14ac:dyDescent="0.3">
      <c r="A4838" s="1090">
        <v>4833</v>
      </c>
      <c r="B4838" s="1091"/>
      <c r="C4838" s="1091"/>
      <c r="D4838" s="1097"/>
      <c r="E4838" s="1093">
        <f t="shared" si="301"/>
        <v>0</v>
      </c>
      <c r="F4838" s="1094">
        <f t="shared" si="302"/>
        <v>0</v>
      </c>
      <c r="G4838" s="1095">
        <f t="shared" si="303"/>
        <v>0</v>
      </c>
      <c r="H4838" s="1090" t="str">
        <f t="shared" ca="1" si="304"/>
        <v/>
      </c>
      <c r="I4838" s="1109"/>
      <c r="J4838" s="1109"/>
      <c r="K4838" s="1112"/>
      <c r="L4838" s="1091"/>
      <c r="M4838" s="1091"/>
      <c r="N4838" s="1091"/>
      <c r="O4838" s="1091"/>
      <c r="P4838" s="1096"/>
      <c r="Q4838" s="1096"/>
      <c r="R4838" s="1096"/>
      <c r="S4838" s="1091"/>
    </row>
    <row r="4839" spans="1:19" x14ac:dyDescent="0.3">
      <c r="A4839" s="1090">
        <v>4834</v>
      </c>
      <c r="B4839" s="1091"/>
      <c r="C4839" s="1091"/>
      <c r="D4839" s="1097"/>
      <c r="E4839" s="1093">
        <f t="shared" si="301"/>
        <v>0</v>
      </c>
      <c r="F4839" s="1094">
        <f t="shared" si="302"/>
        <v>0</v>
      </c>
      <c r="G4839" s="1095">
        <f t="shared" si="303"/>
        <v>0</v>
      </c>
      <c r="H4839" s="1090" t="str">
        <f t="shared" ca="1" si="304"/>
        <v/>
      </c>
      <c r="I4839" s="1109"/>
      <c r="J4839" s="1109"/>
      <c r="K4839" s="1112"/>
      <c r="L4839" s="1091"/>
      <c r="M4839" s="1091"/>
      <c r="N4839" s="1091"/>
      <c r="O4839" s="1091"/>
      <c r="P4839" s="1096"/>
      <c r="Q4839" s="1096"/>
      <c r="R4839" s="1096"/>
      <c r="S4839" s="1091"/>
    </row>
    <row r="4840" spans="1:19" x14ac:dyDescent="0.3">
      <c r="A4840" s="1090">
        <v>4835</v>
      </c>
      <c r="B4840" s="1091"/>
      <c r="C4840" s="1091"/>
      <c r="D4840" s="1097"/>
      <c r="E4840" s="1093">
        <f t="shared" si="301"/>
        <v>0</v>
      </c>
      <c r="F4840" s="1094">
        <f t="shared" si="302"/>
        <v>0</v>
      </c>
      <c r="G4840" s="1095">
        <f t="shared" si="303"/>
        <v>0</v>
      </c>
      <c r="H4840" s="1090" t="str">
        <f t="shared" ca="1" si="304"/>
        <v/>
      </c>
      <c r="I4840" s="1109"/>
      <c r="J4840" s="1109"/>
      <c r="K4840" s="1112"/>
      <c r="L4840" s="1091"/>
      <c r="M4840" s="1091"/>
      <c r="N4840" s="1091"/>
      <c r="O4840" s="1091"/>
      <c r="P4840" s="1096"/>
      <c r="Q4840" s="1096"/>
      <c r="R4840" s="1096"/>
      <c r="S4840" s="1091"/>
    </row>
    <row r="4841" spans="1:19" x14ac:dyDescent="0.3">
      <c r="A4841" s="1090">
        <v>4836</v>
      </c>
      <c r="B4841" s="1091"/>
      <c r="C4841" s="1091"/>
      <c r="D4841" s="1097"/>
      <c r="E4841" s="1093">
        <f t="shared" si="301"/>
        <v>0</v>
      </c>
      <c r="F4841" s="1094">
        <f t="shared" si="302"/>
        <v>0</v>
      </c>
      <c r="G4841" s="1095">
        <f t="shared" si="303"/>
        <v>0</v>
      </c>
      <c r="H4841" s="1090" t="str">
        <f t="shared" ca="1" si="304"/>
        <v/>
      </c>
      <c r="I4841" s="1109"/>
      <c r="J4841" s="1109"/>
      <c r="K4841" s="1112"/>
      <c r="L4841" s="1091"/>
      <c r="M4841" s="1091"/>
      <c r="N4841" s="1091"/>
      <c r="O4841" s="1091"/>
      <c r="P4841" s="1096"/>
      <c r="Q4841" s="1096"/>
      <c r="R4841" s="1096"/>
      <c r="S4841" s="1091"/>
    </row>
    <row r="4842" spans="1:19" x14ac:dyDescent="0.3">
      <c r="A4842" s="1090">
        <v>4837</v>
      </c>
      <c r="B4842" s="1091"/>
      <c r="C4842" s="1091"/>
      <c r="D4842" s="1097"/>
      <c r="E4842" s="1093">
        <f t="shared" si="301"/>
        <v>0</v>
      </c>
      <c r="F4842" s="1094">
        <f t="shared" si="302"/>
        <v>0</v>
      </c>
      <c r="G4842" s="1095">
        <f t="shared" si="303"/>
        <v>0</v>
      </c>
      <c r="H4842" s="1090" t="str">
        <f t="shared" ca="1" si="304"/>
        <v/>
      </c>
      <c r="I4842" s="1109"/>
      <c r="J4842" s="1109"/>
      <c r="K4842" s="1112"/>
      <c r="L4842" s="1091"/>
      <c r="M4842" s="1091"/>
      <c r="N4842" s="1091"/>
      <c r="O4842" s="1091"/>
      <c r="P4842" s="1096"/>
      <c r="Q4842" s="1096"/>
      <c r="R4842" s="1096"/>
      <c r="S4842" s="1091"/>
    </row>
    <row r="4843" spans="1:19" x14ac:dyDescent="0.3">
      <c r="A4843" s="1090">
        <v>4838</v>
      </c>
      <c r="B4843" s="1091"/>
      <c r="C4843" s="1091"/>
      <c r="D4843" s="1097"/>
      <c r="E4843" s="1093">
        <f t="shared" si="301"/>
        <v>0</v>
      </c>
      <c r="F4843" s="1094">
        <f t="shared" si="302"/>
        <v>0</v>
      </c>
      <c r="G4843" s="1095">
        <f t="shared" si="303"/>
        <v>0</v>
      </c>
      <c r="H4843" s="1090" t="str">
        <f t="shared" ca="1" si="304"/>
        <v/>
      </c>
      <c r="I4843" s="1109"/>
      <c r="J4843" s="1109"/>
      <c r="K4843" s="1112"/>
      <c r="L4843" s="1091"/>
      <c r="M4843" s="1091"/>
      <c r="N4843" s="1091"/>
      <c r="O4843" s="1091"/>
      <c r="P4843" s="1096"/>
      <c r="Q4843" s="1096"/>
      <c r="R4843" s="1096"/>
      <c r="S4843" s="1091"/>
    </row>
    <row r="4844" spans="1:19" x14ac:dyDescent="0.3">
      <c r="A4844" s="1090">
        <v>4839</v>
      </c>
      <c r="B4844" s="1091"/>
      <c r="C4844" s="1091"/>
      <c r="D4844" s="1097"/>
      <c r="E4844" s="1093">
        <f t="shared" si="301"/>
        <v>0</v>
      </c>
      <c r="F4844" s="1094">
        <f t="shared" si="302"/>
        <v>0</v>
      </c>
      <c r="G4844" s="1095">
        <f t="shared" si="303"/>
        <v>0</v>
      </c>
      <c r="H4844" s="1090" t="str">
        <f t="shared" ca="1" si="304"/>
        <v/>
      </c>
      <c r="I4844" s="1109"/>
      <c r="J4844" s="1109"/>
      <c r="K4844" s="1112"/>
      <c r="L4844" s="1091"/>
      <c r="M4844" s="1091"/>
      <c r="N4844" s="1091"/>
      <c r="O4844" s="1091"/>
      <c r="P4844" s="1096"/>
      <c r="Q4844" s="1096"/>
      <c r="R4844" s="1096"/>
      <c r="S4844" s="1091"/>
    </row>
    <row r="4845" spans="1:19" x14ac:dyDescent="0.3">
      <c r="A4845" s="1090">
        <v>4840</v>
      </c>
      <c r="B4845" s="1091"/>
      <c r="C4845" s="1091"/>
      <c r="D4845" s="1097"/>
      <c r="E4845" s="1093">
        <f t="shared" si="301"/>
        <v>0</v>
      </c>
      <c r="F4845" s="1094">
        <f t="shared" si="302"/>
        <v>0</v>
      </c>
      <c r="G4845" s="1095">
        <f t="shared" si="303"/>
        <v>0</v>
      </c>
      <c r="H4845" s="1090" t="str">
        <f t="shared" ca="1" si="304"/>
        <v/>
      </c>
      <c r="I4845" s="1109"/>
      <c r="J4845" s="1109"/>
      <c r="K4845" s="1112"/>
      <c r="L4845" s="1091"/>
      <c r="M4845" s="1091"/>
      <c r="N4845" s="1091"/>
      <c r="O4845" s="1091"/>
      <c r="P4845" s="1096"/>
      <c r="Q4845" s="1096"/>
      <c r="R4845" s="1096"/>
      <c r="S4845" s="1091"/>
    </row>
    <row r="4846" spans="1:19" x14ac:dyDescent="0.3">
      <c r="A4846" s="1090">
        <v>4841</v>
      </c>
      <c r="B4846" s="1091"/>
      <c r="C4846" s="1091"/>
      <c r="D4846" s="1097"/>
      <c r="E4846" s="1093">
        <f t="shared" si="301"/>
        <v>0</v>
      </c>
      <c r="F4846" s="1094">
        <f t="shared" si="302"/>
        <v>0</v>
      </c>
      <c r="G4846" s="1095">
        <f t="shared" si="303"/>
        <v>0</v>
      </c>
      <c r="H4846" s="1090" t="str">
        <f t="shared" ca="1" si="304"/>
        <v/>
      </c>
      <c r="I4846" s="1109"/>
      <c r="J4846" s="1109"/>
      <c r="K4846" s="1112"/>
      <c r="L4846" s="1091"/>
      <c r="M4846" s="1091"/>
      <c r="N4846" s="1091"/>
      <c r="O4846" s="1091"/>
      <c r="P4846" s="1096"/>
      <c r="Q4846" s="1096"/>
      <c r="R4846" s="1096"/>
      <c r="S4846" s="1091"/>
    </row>
    <row r="4847" spans="1:19" x14ac:dyDescent="0.3">
      <c r="A4847" s="1090">
        <v>4842</v>
      </c>
      <c r="B4847" s="1091"/>
      <c r="C4847" s="1091"/>
      <c r="D4847" s="1097"/>
      <c r="E4847" s="1093">
        <f t="shared" si="301"/>
        <v>0</v>
      </c>
      <c r="F4847" s="1094">
        <f t="shared" si="302"/>
        <v>0</v>
      </c>
      <c r="G4847" s="1095">
        <f t="shared" si="303"/>
        <v>0</v>
      </c>
      <c r="H4847" s="1090" t="str">
        <f t="shared" ca="1" si="304"/>
        <v/>
      </c>
      <c r="I4847" s="1109"/>
      <c r="J4847" s="1109"/>
      <c r="K4847" s="1112"/>
      <c r="L4847" s="1091"/>
      <c r="M4847" s="1091"/>
      <c r="N4847" s="1091"/>
      <c r="O4847" s="1091"/>
      <c r="P4847" s="1096"/>
      <c r="Q4847" s="1096"/>
      <c r="R4847" s="1096"/>
      <c r="S4847" s="1091"/>
    </row>
    <row r="4848" spans="1:19" x14ac:dyDescent="0.3">
      <c r="A4848" s="1090">
        <v>4843</v>
      </c>
      <c r="B4848" s="1091"/>
      <c r="C4848" s="1091"/>
      <c r="D4848" s="1097"/>
      <c r="E4848" s="1093">
        <f t="shared" si="301"/>
        <v>0</v>
      </c>
      <c r="F4848" s="1094">
        <f t="shared" si="302"/>
        <v>0</v>
      </c>
      <c r="G4848" s="1095">
        <f t="shared" si="303"/>
        <v>0</v>
      </c>
      <c r="H4848" s="1090" t="str">
        <f t="shared" ca="1" si="304"/>
        <v/>
      </c>
      <c r="I4848" s="1109"/>
      <c r="J4848" s="1109"/>
      <c r="K4848" s="1112"/>
      <c r="L4848" s="1091"/>
      <c r="M4848" s="1091"/>
      <c r="N4848" s="1091"/>
      <c r="O4848" s="1091"/>
      <c r="P4848" s="1096"/>
      <c r="Q4848" s="1096"/>
      <c r="R4848" s="1096"/>
      <c r="S4848" s="1091"/>
    </row>
    <row r="4849" spans="1:19" x14ac:dyDescent="0.3">
      <c r="A4849" s="1090">
        <v>4844</v>
      </c>
      <c r="B4849" s="1091"/>
      <c r="C4849" s="1091"/>
      <c r="D4849" s="1097"/>
      <c r="E4849" s="1093">
        <f t="shared" si="301"/>
        <v>0</v>
      </c>
      <c r="F4849" s="1094">
        <f t="shared" si="302"/>
        <v>0</v>
      </c>
      <c r="G4849" s="1095">
        <f t="shared" si="303"/>
        <v>0</v>
      </c>
      <c r="H4849" s="1090" t="str">
        <f t="shared" ca="1" si="304"/>
        <v/>
      </c>
      <c r="I4849" s="1109"/>
      <c r="J4849" s="1109"/>
      <c r="K4849" s="1112"/>
      <c r="L4849" s="1091"/>
      <c r="M4849" s="1091"/>
      <c r="N4849" s="1091"/>
      <c r="O4849" s="1091"/>
      <c r="P4849" s="1096"/>
      <c r="Q4849" s="1096"/>
      <c r="R4849" s="1096"/>
      <c r="S4849" s="1091"/>
    </row>
    <row r="4850" spans="1:19" x14ac:dyDescent="0.3">
      <c r="A4850" s="1090">
        <v>4845</v>
      </c>
      <c r="B4850" s="1091"/>
      <c r="C4850" s="1091"/>
      <c r="D4850" s="1097"/>
      <c r="E4850" s="1093">
        <f t="shared" si="301"/>
        <v>0</v>
      </c>
      <c r="F4850" s="1094">
        <f t="shared" si="302"/>
        <v>0</v>
      </c>
      <c r="G4850" s="1095">
        <f t="shared" si="303"/>
        <v>0</v>
      </c>
      <c r="H4850" s="1090" t="str">
        <f t="shared" ca="1" si="304"/>
        <v/>
      </c>
      <c r="I4850" s="1109"/>
      <c r="J4850" s="1109"/>
      <c r="K4850" s="1112"/>
      <c r="L4850" s="1091"/>
      <c r="M4850" s="1091"/>
      <c r="N4850" s="1091"/>
      <c r="O4850" s="1091"/>
      <c r="P4850" s="1096"/>
      <c r="Q4850" s="1096"/>
      <c r="R4850" s="1096"/>
      <c r="S4850" s="1091"/>
    </row>
    <row r="4851" spans="1:19" x14ac:dyDescent="0.3">
      <c r="A4851" s="1090">
        <v>4846</v>
      </c>
      <c r="B4851" s="1091"/>
      <c r="C4851" s="1091"/>
      <c r="D4851" s="1097"/>
      <c r="E4851" s="1093">
        <f t="shared" si="301"/>
        <v>0</v>
      </c>
      <c r="F4851" s="1094">
        <f t="shared" si="302"/>
        <v>0</v>
      </c>
      <c r="G4851" s="1095">
        <f t="shared" si="303"/>
        <v>0</v>
      </c>
      <c r="H4851" s="1090" t="str">
        <f t="shared" ca="1" si="304"/>
        <v/>
      </c>
      <c r="I4851" s="1109"/>
      <c r="J4851" s="1109"/>
      <c r="K4851" s="1112"/>
      <c r="L4851" s="1091"/>
      <c r="M4851" s="1091"/>
      <c r="N4851" s="1091"/>
      <c r="O4851" s="1091"/>
      <c r="P4851" s="1096"/>
      <c r="Q4851" s="1096"/>
      <c r="R4851" s="1096"/>
      <c r="S4851" s="1091"/>
    </row>
    <row r="4852" spans="1:19" x14ac:dyDescent="0.3">
      <c r="A4852" s="1090">
        <v>4847</v>
      </c>
      <c r="B4852" s="1091"/>
      <c r="C4852" s="1091"/>
      <c r="D4852" s="1097"/>
      <c r="E4852" s="1093">
        <f t="shared" si="301"/>
        <v>0</v>
      </c>
      <c r="F4852" s="1094">
        <f t="shared" si="302"/>
        <v>0</v>
      </c>
      <c r="G4852" s="1095">
        <f t="shared" si="303"/>
        <v>0</v>
      </c>
      <c r="H4852" s="1090" t="str">
        <f t="shared" ca="1" si="304"/>
        <v/>
      </c>
      <c r="I4852" s="1109"/>
      <c r="J4852" s="1109"/>
      <c r="K4852" s="1112"/>
      <c r="L4852" s="1091"/>
      <c r="M4852" s="1091"/>
      <c r="N4852" s="1091"/>
      <c r="O4852" s="1091"/>
      <c r="P4852" s="1096"/>
      <c r="Q4852" s="1096"/>
      <c r="R4852" s="1096"/>
      <c r="S4852" s="1091"/>
    </row>
    <row r="4853" spans="1:19" x14ac:dyDescent="0.3">
      <c r="A4853" s="1090">
        <v>4848</v>
      </c>
      <c r="B4853" s="1091"/>
      <c r="C4853" s="1091"/>
      <c r="D4853" s="1097"/>
      <c r="E4853" s="1093">
        <f t="shared" si="301"/>
        <v>0</v>
      </c>
      <c r="F4853" s="1094">
        <f t="shared" si="302"/>
        <v>0</v>
      </c>
      <c r="G4853" s="1095">
        <f t="shared" si="303"/>
        <v>0</v>
      </c>
      <c r="H4853" s="1090" t="str">
        <f t="shared" ca="1" si="304"/>
        <v/>
      </c>
      <c r="I4853" s="1109"/>
      <c r="J4853" s="1109"/>
      <c r="K4853" s="1112"/>
      <c r="L4853" s="1091"/>
      <c r="M4853" s="1091"/>
      <c r="N4853" s="1091"/>
      <c r="O4853" s="1091"/>
      <c r="P4853" s="1096"/>
      <c r="Q4853" s="1096"/>
      <c r="R4853" s="1096"/>
      <c r="S4853" s="1091"/>
    </row>
    <row r="4854" spans="1:19" x14ac:dyDescent="0.3">
      <c r="A4854" s="1090">
        <v>4849</v>
      </c>
      <c r="B4854" s="1091"/>
      <c r="C4854" s="1091"/>
      <c r="D4854" s="1097"/>
      <c r="E4854" s="1093">
        <f t="shared" si="301"/>
        <v>0</v>
      </c>
      <c r="F4854" s="1094">
        <f t="shared" si="302"/>
        <v>0</v>
      </c>
      <c r="G4854" s="1095">
        <f t="shared" si="303"/>
        <v>0</v>
      </c>
      <c r="H4854" s="1090" t="str">
        <f t="shared" ca="1" si="304"/>
        <v/>
      </c>
      <c r="I4854" s="1109"/>
      <c r="J4854" s="1109"/>
      <c r="K4854" s="1112"/>
      <c r="L4854" s="1091"/>
      <c r="M4854" s="1091"/>
      <c r="N4854" s="1091"/>
      <c r="O4854" s="1091"/>
      <c r="P4854" s="1096"/>
      <c r="Q4854" s="1096"/>
      <c r="R4854" s="1096"/>
      <c r="S4854" s="1091"/>
    </row>
    <row r="4855" spans="1:19" x14ac:dyDescent="0.3">
      <c r="A4855" s="1090">
        <v>4850</v>
      </c>
      <c r="B4855" s="1091"/>
      <c r="C4855" s="1091"/>
      <c r="D4855" s="1097"/>
      <c r="E4855" s="1093">
        <f t="shared" si="301"/>
        <v>0</v>
      </c>
      <c r="F4855" s="1094">
        <f t="shared" si="302"/>
        <v>0</v>
      </c>
      <c r="G4855" s="1095">
        <f t="shared" si="303"/>
        <v>0</v>
      </c>
      <c r="H4855" s="1090" t="str">
        <f t="shared" ca="1" si="304"/>
        <v/>
      </c>
      <c r="I4855" s="1109"/>
      <c r="J4855" s="1109"/>
      <c r="K4855" s="1112"/>
      <c r="L4855" s="1091"/>
      <c r="M4855" s="1091"/>
      <c r="N4855" s="1091"/>
      <c r="O4855" s="1091"/>
      <c r="P4855" s="1096"/>
      <c r="Q4855" s="1096"/>
      <c r="R4855" s="1096"/>
      <c r="S4855" s="1091"/>
    </row>
    <row r="4856" spans="1:19" x14ac:dyDescent="0.3">
      <c r="A4856" s="1090">
        <v>4851</v>
      </c>
      <c r="B4856" s="1091"/>
      <c r="C4856" s="1091"/>
      <c r="D4856" s="1097"/>
      <c r="E4856" s="1093">
        <f t="shared" si="301"/>
        <v>0</v>
      </c>
      <c r="F4856" s="1094">
        <f t="shared" si="302"/>
        <v>0</v>
      </c>
      <c r="G4856" s="1095">
        <f t="shared" si="303"/>
        <v>0</v>
      </c>
      <c r="H4856" s="1090" t="str">
        <f t="shared" ca="1" si="304"/>
        <v/>
      </c>
      <c r="I4856" s="1109"/>
      <c r="J4856" s="1109"/>
      <c r="K4856" s="1112"/>
      <c r="L4856" s="1091"/>
      <c r="M4856" s="1091"/>
      <c r="N4856" s="1091"/>
      <c r="O4856" s="1091"/>
      <c r="P4856" s="1096"/>
      <c r="Q4856" s="1096"/>
      <c r="R4856" s="1096"/>
      <c r="S4856" s="1091"/>
    </row>
    <row r="4857" spans="1:19" x14ac:dyDescent="0.3">
      <c r="A4857" s="1090">
        <v>4852</v>
      </c>
      <c r="B4857" s="1091"/>
      <c r="C4857" s="1091"/>
      <c r="D4857" s="1097"/>
      <c r="E4857" s="1093">
        <f t="shared" si="301"/>
        <v>0</v>
      </c>
      <c r="F4857" s="1094">
        <f t="shared" si="302"/>
        <v>0</v>
      </c>
      <c r="G4857" s="1095">
        <f t="shared" si="303"/>
        <v>0</v>
      </c>
      <c r="H4857" s="1090" t="str">
        <f t="shared" ca="1" si="304"/>
        <v/>
      </c>
      <c r="I4857" s="1109"/>
      <c r="J4857" s="1109"/>
      <c r="K4857" s="1112"/>
      <c r="L4857" s="1091"/>
      <c r="M4857" s="1091"/>
      <c r="N4857" s="1091"/>
      <c r="O4857" s="1091"/>
      <c r="P4857" s="1096"/>
      <c r="Q4857" s="1096"/>
      <c r="R4857" s="1096"/>
      <c r="S4857" s="1091"/>
    </row>
    <row r="4858" spans="1:19" x14ac:dyDescent="0.3">
      <c r="A4858" s="1090">
        <v>4853</v>
      </c>
      <c r="B4858" s="1091"/>
      <c r="C4858" s="1091"/>
      <c r="D4858" s="1097"/>
      <c r="E4858" s="1093">
        <f t="shared" si="301"/>
        <v>0</v>
      </c>
      <c r="F4858" s="1094">
        <f t="shared" si="302"/>
        <v>0</v>
      </c>
      <c r="G4858" s="1095">
        <f t="shared" si="303"/>
        <v>0</v>
      </c>
      <c r="H4858" s="1090" t="str">
        <f t="shared" ca="1" si="304"/>
        <v/>
      </c>
      <c r="I4858" s="1109"/>
      <c r="J4858" s="1109"/>
      <c r="K4858" s="1112"/>
      <c r="L4858" s="1091"/>
      <c r="M4858" s="1091"/>
      <c r="N4858" s="1091"/>
      <c r="O4858" s="1091"/>
      <c r="P4858" s="1096"/>
      <c r="Q4858" s="1096"/>
      <c r="R4858" s="1096"/>
      <c r="S4858" s="1091"/>
    </row>
    <row r="4859" spans="1:19" x14ac:dyDescent="0.3">
      <c r="A4859" s="1090">
        <v>4854</v>
      </c>
      <c r="B4859" s="1091"/>
      <c r="C4859" s="1091"/>
      <c r="D4859" s="1097"/>
      <c r="E4859" s="1093">
        <f t="shared" si="301"/>
        <v>0</v>
      </c>
      <c r="F4859" s="1094">
        <f t="shared" si="302"/>
        <v>0</v>
      </c>
      <c r="G4859" s="1095">
        <f t="shared" si="303"/>
        <v>0</v>
      </c>
      <c r="H4859" s="1090" t="str">
        <f t="shared" ca="1" si="304"/>
        <v/>
      </c>
      <c r="I4859" s="1109"/>
      <c r="J4859" s="1109"/>
      <c r="K4859" s="1112"/>
      <c r="L4859" s="1091"/>
      <c r="M4859" s="1091"/>
      <c r="N4859" s="1091"/>
      <c r="O4859" s="1091"/>
      <c r="P4859" s="1096"/>
      <c r="Q4859" s="1096"/>
      <c r="R4859" s="1096"/>
      <c r="S4859" s="1091"/>
    </row>
    <row r="4860" spans="1:19" x14ac:dyDescent="0.3">
      <c r="A4860" s="1090">
        <v>4855</v>
      </c>
      <c r="B4860" s="1091"/>
      <c r="C4860" s="1091"/>
      <c r="D4860" s="1097"/>
      <c r="E4860" s="1093">
        <f t="shared" si="301"/>
        <v>0</v>
      </c>
      <c r="F4860" s="1094">
        <f t="shared" si="302"/>
        <v>0</v>
      </c>
      <c r="G4860" s="1095">
        <f t="shared" si="303"/>
        <v>0</v>
      </c>
      <c r="H4860" s="1090" t="str">
        <f t="shared" ca="1" si="304"/>
        <v/>
      </c>
      <c r="I4860" s="1109"/>
      <c r="J4860" s="1109"/>
      <c r="K4860" s="1112"/>
      <c r="L4860" s="1091"/>
      <c r="M4860" s="1091"/>
      <c r="N4860" s="1091"/>
      <c r="O4860" s="1091"/>
      <c r="P4860" s="1096"/>
      <c r="Q4860" s="1096"/>
      <c r="R4860" s="1096"/>
      <c r="S4860" s="1091"/>
    </row>
    <row r="4861" spans="1:19" x14ac:dyDescent="0.3">
      <c r="A4861" s="1090">
        <v>4856</v>
      </c>
      <c r="B4861" s="1091"/>
      <c r="C4861" s="1091"/>
      <c r="D4861" s="1097"/>
      <c r="E4861" s="1093">
        <f t="shared" si="301"/>
        <v>0</v>
      </c>
      <c r="F4861" s="1094">
        <f t="shared" si="302"/>
        <v>0</v>
      </c>
      <c r="G4861" s="1095">
        <f t="shared" si="303"/>
        <v>0</v>
      </c>
      <c r="H4861" s="1090" t="str">
        <f t="shared" ca="1" si="304"/>
        <v/>
      </c>
      <c r="I4861" s="1109"/>
      <c r="J4861" s="1109"/>
      <c r="K4861" s="1112"/>
      <c r="L4861" s="1091"/>
      <c r="M4861" s="1091"/>
      <c r="N4861" s="1091"/>
      <c r="O4861" s="1091"/>
      <c r="P4861" s="1096"/>
      <c r="Q4861" s="1096"/>
      <c r="R4861" s="1096"/>
      <c r="S4861" s="1091"/>
    </row>
    <row r="4862" spans="1:19" x14ac:dyDescent="0.3">
      <c r="A4862" s="1090">
        <v>4857</v>
      </c>
      <c r="B4862" s="1091"/>
      <c r="C4862" s="1091"/>
      <c r="D4862" s="1097"/>
      <c r="E4862" s="1093">
        <f t="shared" si="301"/>
        <v>0</v>
      </c>
      <c r="F4862" s="1094">
        <f t="shared" si="302"/>
        <v>0</v>
      </c>
      <c r="G4862" s="1095">
        <f t="shared" si="303"/>
        <v>0</v>
      </c>
      <c r="H4862" s="1090" t="str">
        <f t="shared" ca="1" si="304"/>
        <v/>
      </c>
      <c r="I4862" s="1109"/>
      <c r="J4862" s="1109"/>
      <c r="K4862" s="1112"/>
      <c r="L4862" s="1091"/>
      <c r="M4862" s="1091"/>
      <c r="N4862" s="1091"/>
      <c r="O4862" s="1091"/>
      <c r="P4862" s="1096"/>
      <c r="Q4862" s="1096"/>
      <c r="R4862" s="1096"/>
      <c r="S4862" s="1091"/>
    </row>
    <row r="4863" spans="1:19" x14ac:dyDescent="0.3">
      <c r="A4863" s="1090">
        <v>4858</v>
      </c>
      <c r="B4863" s="1091"/>
      <c r="C4863" s="1091"/>
      <c r="D4863" s="1097"/>
      <c r="E4863" s="1093">
        <f t="shared" si="301"/>
        <v>0</v>
      </c>
      <c r="F4863" s="1094">
        <f t="shared" si="302"/>
        <v>0</v>
      </c>
      <c r="G4863" s="1095">
        <f t="shared" si="303"/>
        <v>0</v>
      </c>
      <c r="H4863" s="1090" t="str">
        <f t="shared" ca="1" si="304"/>
        <v/>
      </c>
      <c r="I4863" s="1109"/>
      <c r="J4863" s="1109"/>
      <c r="K4863" s="1112"/>
      <c r="L4863" s="1091"/>
      <c r="M4863" s="1091"/>
      <c r="N4863" s="1091"/>
      <c r="O4863" s="1091"/>
      <c r="P4863" s="1096"/>
      <c r="Q4863" s="1096"/>
      <c r="R4863" s="1096"/>
      <c r="S4863" s="1091"/>
    </row>
    <row r="4864" spans="1:19" x14ac:dyDescent="0.3">
      <c r="A4864" s="1090">
        <v>4859</v>
      </c>
      <c r="B4864" s="1091"/>
      <c r="C4864" s="1091"/>
      <c r="D4864" s="1097"/>
      <c r="E4864" s="1093">
        <f t="shared" si="301"/>
        <v>0</v>
      </c>
      <c r="F4864" s="1094">
        <f t="shared" si="302"/>
        <v>0</v>
      </c>
      <c r="G4864" s="1095">
        <f t="shared" si="303"/>
        <v>0</v>
      </c>
      <c r="H4864" s="1090" t="str">
        <f t="shared" ca="1" si="304"/>
        <v/>
      </c>
      <c r="I4864" s="1109"/>
      <c r="J4864" s="1109"/>
      <c r="K4864" s="1112"/>
      <c r="L4864" s="1091"/>
      <c r="M4864" s="1091"/>
      <c r="N4864" s="1091"/>
      <c r="O4864" s="1091"/>
      <c r="P4864" s="1096"/>
      <c r="Q4864" s="1096"/>
      <c r="R4864" s="1096"/>
      <c r="S4864" s="1091"/>
    </row>
    <row r="4865" spans="1:19" x14ac:dyDescent="0.3">
      <c r="A4865" s="1090">
        <v>4860</v>
      </c>
      <c r="B4865" s="1091"/>
      <c r="C4865" s="1091"/>
      <c r="D4865" s="1097"/>
      <c r="E4865" s="1093">
        <f t="shared" si="301"/>
        <v>0</v>
      </c>
      <c r="F4865" s="1094">
        <f t="shared" si="302"/>
        <v>0</v>
      </c>
      <c r="G4865" s="1095">
        <f t="shared" si="303"/>
        <v>0</v>
      </c>
      <c r="H4865" s="1090" t="str">
        <f t="shared" ca="1" si="304"/>
        <v/>
      </c>
      <c r="I4865" s="1109"/>
      <c r="J4865" s="1109"/>
      <c r="K4865" s="1112"/>
      <c r="L4865" s="1091"/>
      <c r="M4865" s="1091"/>
      <c r="N4865" s="1091"/>
      <c r="O4865" s="1091"/>
      <c r="P4865" s="1096"/>
      <c r="Q4865" s="1096"/>
      <c r="R4865" s="1096"/>
      <c r="S4865" s="1091"/>
    </row>
    <row r="4866" spans="1:19" x14ac:dyDescent="0.3">
      <c r="A4866" s="1090">
        <v>4861</v>
      </c>
      <c r="B4866" s="1091"/>
      <c r="C4866" s="1091"/>
      <c r="D4866" s="1097"/>
      <c r="E4866" s="1093">
        <f t="shared" si="301"/>
        <v>0</v>
      </c>
      <c r="F4866" s="1094">
        <f t="shared" si="302"/>
        <v>0</v>
      </c>
      <c r="G4866" s="1095">
        <f t="shared" si="303"/>
        <v>0</v>
      </c>
      <c r="H4866" s="1090" t="str">
        <f t="shared" ca="1" si="304"/>
        <v/>
      </c>
      <c r="I4866" s="1109"/>
      <c r="J4866" s="1109"/>
      <c r="K4866" s="1112"/>
      <c r="L4866" s="1091"/>
      <c r="M4866" s="1091"/>
      <c r="N4866" s="1091"/>
      <c r="O4866" s="1091"/>
      <c r="P4866" s="1096"/>
      <c r="Q4866" s="1096"/>
      <c r="R4866" s="1096"/>
      <c r="S4866" s="1091"/>
    </row>
    <row r="4867" spans="1:19" x14ac:dyDescent="0.3">
      <c r="A4867" s="1090">
        <v>4862</v>
      </c>
      <c r="B4867" s="1091"/>
      <c r="C4867" s="1091"/>
      <c r="D4867" s="1097"/>
      <c r="E4867" s="1093">
        <f t="shared" si="301"/>
        <v>0</v>
      </c>
      <c r="F4867" s="1094">
        <f t="shared" si="302"/>
        <v>0</v>
      </c>
      <c r="G4867" s="1095">
        <f t="shared" si="303"/>
        <v>0</v>
      </c>
      <c r="H4867" s="1090" t="str">
        <f t="shared" ca="1" si="304"/>
        <v/>
      </c>
      <c r="I4867" s="1109"/>
      <c r="J4867" s="1109"/>
      <c r="K4867" s="1112"/>
      <c r="L4867" s="1091"/>
      <c r="M4867" s="1091"/>
      <c r="N4867" s="1091"/>
      <c r="O4867" s="1091"/>
      <c r="P4867" s="1096"/>
      <c r="Q4867" s="1096"/>
      <c r="R4867" s="1096"/>
      <c r="S4867" s="1091"/>
    </row>
    <row r="4868" spans="1:19" x14ac:dyDescent="0.3">
      <c r="A4868" s="1090">
        <v>4863</v>
      </c>
      <c r="B4868" s="1091"/>
      <c r="C4868" s="1091"/>
      <c r="D4868" s="1097"/>
      <c r="E4868" s="1093">
        <f t="shared" si="301"/>
        <v>0</v>
      </c>
      <c r="F4868" s="1094">
        <f t="shared" si="302"/>
        <v>0</v>
      </c>
      <c r="G4868" s="1095">
        <f t="shared" si="303"/>
        <v>0</v>
      </c>
      <c r="H4868" s="1090" t="str">
        <f t="shared" ca="1" si="304"/>
        <v/>
      </c>
      <c r="I4868" s="1109"/>
      <c r="J4868" s="1109"/>
      <c r="K4868" s="1112"/>
      <c r="L4868" s="1091"/>
      <c r="M4868" s="1091"/>
      <c r="N4868" s="1091"/>
      <c r="O4868" s="1091"/>
      <c r="P4868" s="1096"/>
      <c r="Q4868" s="1096"/>
      <c r="R4868" s="1096"/>
      <c r="S4868" s="1091"/>
    </row>
    <row r="4869" spans="1:19" x14ac:dyDescent="0.3">
      <c r="A4869" s="1090">
        <v>4864</v>
      </c>
      <c r="B4869" s="1091"/>
      <c r="C4869" s="1091"/>
      <c r="D4869" s="1097"/>
      <c r="E4869" s="1093">
        <f t="shared" si="301"/>
        <v>0</v>
      </c>
      <c r="F4869" s="1094">
        <f t="shared" si="302"/>
        <v>0</v>
      </c>
      <c r="G4869" s="1095">
        <f t="shared" si="303"/>
        <v>0</v>
      </c>
      <c r="H4869" s="1090" t="str">
        <f t="shared" ca="1" si="304"/>
        <v/>
      </c>
      <c r="I4869" s="1109"/>
      <c r="J4869" s="1109"/>
      <c r="K4869" s="1112"/>
      <c r="L4869" s="1091"/>
      <c r="M4869" s="1091"/>
      <c r="N4869" s="1091"/>
      <c r="O4869" s="1091"/>
      <c r="P4869" s="1096"/>
      <c r="Q4869" s="1096"/>
      <c r="R4869" s="1096"/>
      <c r="S4869" s="1091"/>
    </row>
    <row r="4870" spans="1:19" x14ac:dyDescent="0.3">
      <c r="A4870" s="1090">
        <v>4865</v>
      </c>
      <c r="B4870" s="1091"/>
      <c r="C4870" s="1091"/>
      <c r="D4870" s="1097"/>
      <c r="E4870" s="1093">
        <f t="shared" si="301"/>
        <v>0</v>
      </c>
      <c r="F4870" s="1094">
        <f t="shared" si="302"/>
        <v>0</v>
      </c>
      <c r="G4870" s="1095">
        <f t="shared" si="303"/>
        <v>0</v>
      </c>
      <c r="H4870" s="1090" t="str">
        <f t="shared" ca="1" si="304"/>
        <v/>
      </c>
      <c r="I4870" s="1109"/>
      <c r="J4870" s="1109"/>
      <c r="K4870" s="1112"/>
      <c r="L4870" s="1091"/>
      <c r="M4870" s="1091"/>
      <c r="N4870" s="1091"/>
      <c r="O4870" s="1091"/>
      <c r="P4870" s="1096"/>
      <c r="Q4870" s="1096"/>
      <c r="R4870" s="1096"/>
      <c r="S4870" s="1091"/>
    </row>
    <row r="4871" spans="1:19" x14ac:dyDescent="0.3">
      <c r="A4871" s="1090">
        <v>4866</v>
      </c>
      <c r="B4871" s="1091"/>
      <c r="C4871" s="1091"/>
      <c r="D4871" s="1097"/>
      <c r="E4871" s="1093">
        <f t="shared" ref="E4871:E4934" si="305">D4871</f>
        <v>0</v>
      </c>
      <c r="F4871" s="1094">
        <f t="shared" ref="F4871:F4934" si="306">D4871</f>
        <v>0</v>
      </c>
      <c r="G4871" s="1095">
        <f t="shared" ref="G4871:G4934" si="307">D4871</f>
        <v>0</v>
      </c>
      <c r="H4871" s="1090" t="str">
        <f t="shared" ref="H4871:H4934" ca="1" si="308">IF(ISBLANK(D4871),"",DATEDIF(G4871,TODAY(),"y"))</f>
        <v/>
      </c>
      <c r="I4871" s="1109"/>
      <c r="J4871" s="1109"/>
      <c r="K4871" s="1112"/>
      <c r="L4871" s="1091"/>
      <c r="M4871" s="1091"/>
      <c r="N4871" s="1091"/>
      <c r="O4871" s="1091"/>
      <c r="P4871" s="1096"/>
      <c r="Q4871" s="1096"/>
      <c r="R4871" s="1096"/>
      <c r="S4871" s="1091"/>
    </row>
    <row r="4872" spans="1:19" x14ac:dyDescent="0.3">
      <c r="A4872" s="1090">
        <v>4867</v>
      </c>
      <c r="B4872" s="1091"/>
      <c r="C4872" s="1091"/>
      <c r="D4872" s="1097"/>
      <c r="E4872" s="1093">
        <f t="shared" si="305"/>
        <v>0</v>
      </c>
      <c r="F4872" s="1094">
        <f t="shared" si="306"/>
        <v>0</v>
      </c>
      <c r="G4872" s="1095">
        <f t="shared" si="307"/>
        <v>0</v>
      </c>
      <c r="H4872" s="1090" t="str">
        <f t="shared" ca="1" si="308"/>
        <v/>
      </c>
      <c r="I4872" s="1109"/>
      <c r="J4872" s="1109"/>
      <c r="K4872" s="1112"/>
      <c r="L4872" s="1091"/>
      <c r="M4872" s="1091"/>
      <c r="N4872" s="1091"/>
      <c r="O4872" s="1091"/>
      <c r="P4872" s="1096"/>
      <c r="Q4872" s="1096"/>
      <c r="R4872" s="1096"/>
      <c r="S4872" s="1091"/>
    </row>
    <row r="4873" spans="1:19" x14ac:dyDescent="0.3">
      <c r="A4873" s="1090">
        <v>4868</v>
      </c>
      <c r="B4873" s="1091"/>
      <c r="C4873" s="1091"/>
      <c r="D4873" s="1097"/>
      <c r="E4873" s="1093">
        <f t="shared" si="305"/>
        <v>0</v>
      </c>
      <c r="F4873" s="1094">
        <f t="shared" si="306"/>
        <v>0</v>
      </c>
      <c r="G4873" s="1095">
        <f t="shared" si="307"/>
        <v>0</v>
      </c>
      <c r="H4873" s="1090" t="str">
        <f t="shared" ca="1" si="308"/>
        <v/>
      </c>
      <c r="I4873" s="1109"/>
      <c r="J4873" s="1109"/>
      <c r="K4873" s="1112"/>
      <c r="L4873" s="1091"/>
      <c r="M4873" s="1091"/>
      <c r="N4873" s="1091"/>
      <c r="O4873" s="1091"/>
      <c r="P4873" s="1096"/>
      <c r="Q4873" s="1096"/>
      <c r="R4873" s="1096"/>
      <c r="S4873" s="1091"/>
    </row>
    <row r="4874" spans="1:19" x14ac:dyDescent="0.3">
      <c r="A4874" s="1090">
        <v>4869</v>
      </c>
      <c r="B4874" s="1091"/>
      <c r="C4874" s="1091"/>
      <c r="D4874" s="1097"/>
      <c r="E4874" s="1093">
        <f t="shared" si="305"/>
        <v>0</v>
      </c>
      <c r="F4874" s="1094">
        <f t="shared" si="306"/>
        <v>0</v>
      </c>
      <c r="G4874" s="1095">
        <f t="shared" si="307"/>
        <v>0</v>
      </c>
      <c r="H4874" s="1090" t="str">
        <f t="shared" ca="1" si="308"/>
        <v/>
      </c>
      <c r="I4874" s="1109"/>
      <c r="J4874" s="1109"/>
      <c r="K4874" s="1112"/>
      <c r="L4874" s="1091"/>
      <c r="M4874" s="1091"/>
      <c r="N4874" s="1091"/>
      <c r="O4874" s="1091"/>
      <c r="P4874" s="1096"/>
      <c r="Q4874" s="1096"/>
      <c r="R4874" s="1096"/>
      <c r="S4874" s="1091"/>
    </row>
    <row r="4875" spans="1:19" x14ac:dyDescent="0.3">
      <c r="A4875" s="1090">
        <v>4870</v>
      </c>
      <c r="B4875" s="1091"/>
      <c r="C4875" s="1091"/>
      <c r="D4875" s="1097"/>
      <c r="E4875" s="1093">
        <f t="shared" si="305"/>
        <v>0</v>
      </c>
      <c r="F4875" s="1094">
        <f t="shared" si="306"/>
        <v>0</v>
      </c>
      <c r="G4875" s="1095">
        <f t="shared" si="307"/>
        <v>0</v>
      </c>
      <c r="H4875" s="1090" t="str">
        <f t="shared" ca="1" si="308"/>
        <v/>
      </c>
      <c r="I4875" s="1109"/>
      <c r="J4875" s="1109"/>
      <c r="K4875" s="1112"/>
      <c r="L4875" s="1091"/>
      <c r="M4875" s="1091"/>
      <c r="N4875" s="1091"/>
      <c r="O4875" s="1091"/>
      <c r="P4875" s="1096"/>
      <c r="Q4875" s="1096"/>
      <c r="R4875" s="1096"/>
      <c r="S4875" s="1091"/>
    </row>
    <row r="4876" spans="1:19" x14ac:dyDescent="0.3">
      <c r="A4876" s="1090">
        <v>4871</v>
      </c>
      <c r="B4876" s="1091"/>
      <c r="C4876" s="1091"/>
      <c r="D4876" s="1097"/>
      <c r="E4876" s="1093">
        <f t="shared" si="305"/>
        <v>0</v>
      </c>
      <c r="F4876" s="1094">
        <f t="shared" si="306"/>
        <v>0</v>
      </c>
      <c r="G4876" s="1095">
        <f t="shared" si="307"/>
        <v>0</v>
      </c>
      <c r="H4876" s="1090" t="str">
        <f t="shared" ca="1" si="308"/>
        <v/>
      </c>
      <c r="I4876" s="1109"/>
      <c r="J4876" s="1109"/>
      <c r="K4876" s="1112"/>
      <c r="L4876" s="1091"/>
      <c r="M4876" s="1091"/>
      <c r="N4876" s="1091"/>
      <c r="O4876" s="1091"/>
      <c r="P4876" s="1096"/>
      <c r="Q4876" s="1096"/>
      <c r="R4876" s="1096"/>
      <c r="S4876" s="1091"/>
    </row>
    <row r="4877" spans="1:19" x14ac:dyDescent="0.3">
      <c r="A4877" s="1090">
        <v>4872</v>
      </c>
      <c r="B4877" s="1091"/>
      <c r="C4877" s="1091"/>
      <c r="D4877" s="1097"/>
      <c r="E4877" s="1093">
        <f t="shared" si="305"/>
        <v>0</v>
      </c>
      <c r="F4877" s="1094">
        <f t="shared" si="306"/>
        <v>0</v>
      </c>
      <c r="G4877" s="1095">
        <f t="shared" si="307"/>
        <v>0</v>
      </c>
      <c r="H4877" s="1090" t="str">
        <f t="shared" ca="1" si="308"/>
        <v/>
      </c>
      <c r="I4877" s="1109"/>
      <c r="J4877" s="1109"/>
      <c r="K4877" s="1112"/>
      <c r="L4877" s="1091"/>
      <c r="M4877" s="1091"/>
      <c r="N4877" s="1091"/>
      <c r="O4877" s="1091"/>
      <c r="P4877" s="1096"/>
      <c r="Q4877" s="1096"/>
      <c r="R4877" s="1096"/>
      <c r="S4877" s="1091"/>
    </row>
    <row r="4878" spans="1:19" x14ac:dyDescent="0.3">
      <c r="A4878" s="1090">
        <v>4873</v>
      </c>
      <c r="B4878" s="1091"/>
      <c r="C4878" s="1091"/>
      <c r="D4878" s="1097"/>
      <c r="E4878" s="1093">
        <f t="shared" si="305"/>
        <v>0</v>
      </c>
      <c r="F4878" s="1094">
        <f t="shared" si="306"/>
        <v>0</v>
      </c>
      <c r="G4878" s="1095">
        <f t="shared" si="307"/>
        <v>0</v>
      </c>
      <c r="H4878" s="1090" t="str">
        <f t="shared" ca="1" si="308"/>
        <v/>
      </c>
      <c r="I4878" s="1109"/>
      <c r="J4878" s="1109"/>
      <c r="K4878" s="1112"/>
      <c r="L4878" s="1091"/>
      <c r="M4878" s="1091"/>
      <c r="N4878" s="1091"/>
      <c r="O4878" s="1091"/>
      <c r="P4878" s="1096"/>
      <c r="Q4878" s="1096"/>
      <c r="R4878" s="1096"/>
      <c r="S4878" s="1091"/>
    </row>
    <row r="4879" spans="1:19" x14ac:dyDescent="0.3">
      <c r="A4879" s="1090">
        <v>4874</v>
      </c>
      <c r="B4879" s="1091"/>
      <c r="C4879" s="1091"/>
      <c r="D4879" s="1097"/>
      <c r="E4879" s="1093">
        <f t="shared" si="305"/>
        <v>0</v>
      </c>
      <c r="F4879" s="1094">
        <f t="shared" si="306"/>
        <v>0</v>
      </c>
      <c r="G4879" s="1095">
        <f t="shared" si="307"/>
        <v>0</v>
      </c>
      <c r="H4879" s="1090" t="str">
        <f t="shared" ca="1" si="308"/>
        <v/>
      </c>
      <c r="I4879" s="1109"/>
      <c r="J4879" s="1109"/>
      <c r="K4879" s="1112"/>
      <c r="L4879" s="1091"/>
      <c r="M4879" s="1091"/>
      <c r="N4879" s="1091"/>
      <c r="O4879" s="1091"/>
      <c r="P4879" s="1096"/>
      <c r="Q4879" s="1096"/>
      <c r="R4879" s="1096"/>
      <c r="S4879" s="1091"/>
    </row>
    <row r="4880" spans="1:19" x14ac:dyDescent="0.3">
      <c r="A4880" s="1090">
        <v>4875</v>
      </c>
      <c r="B4880" s="1091"/>
      <c r="C4880" s="1091"/>
      <c r="D4880" s="1097"/>
      <c r="E4880" s="1093">
        <f t="shared" si="305"/>
        <v>0</v>
      </c>
      <c r="F4880" s="1094">
        <f t="shared" si="306"/>
        <v>0</v>
      </c>
      <c r="G4880" s="1095">
        <f t="shared" si="307"/>
        <v>0</v>
      </c>
      <c r="H4880" s="1090" t="str">
        <f t="shared" ca="1" si="308"/>
        <v/>
      </c>
      <c r="I4880" s="1109"/>
      <c r="J4880" s="1109"/>
      <c r="K4880" s="1112"/>
      <c r="L4880" s="1091"/>
      <c r="M4880" s="1091"/>
      <c r="N4880" s="1091"/>
      <c r="O4880" s="1091"/>
      <c r="P4880" s="1096"/>
      <c r="Q4880" s="1096"/>
      <c r="R4880" s="1096"/>
      <c r="S4880" s="1091"/>
    </row>
    <row r="4881" spans="1:19" x14ac:dyDescent="0.3">
      <c r="A4881" s="1090">
        <v>4876</v>
      </c>
      <c r="B4881" s="1091"/>
      <c r="C4881" s="1091"/>
      <c r="D4881" s="1097"/>
      <c r="E4881" s="1093">
        <f t="shared" si="305"/>
        <v>0</v>
      </c>
      <c r="F4881" s="1094">
        <f t="shared" si="306"/>
        <v>0</v>
      </c>
      <c r="G4881" s="1095">
        <f t="shared" si="307"/>
        <v>0</v>
      </c>
      <c r="H4881" s="1090" t="str">
        <f t="shared" ca="1" si="308"/>
        <v/>
      </c>
      <c r="I4881" s="1109"/>
      <c r="J4881" s="1109"/>
      <c r="K4881" s="1112"/>
      <c r="L4881" s="1091"/>
      <c r="M4881" s="1091"/>
      <c r="N4881" s="1091"/>
      <c r="O4881" s="1091"/>
      <c r="P4881" s="1096"/>
      <c r="Q4881" s="1096"/>
      <c r="R4881" s="1096"/>
      <c r="S4881" s="1091"/>
    </row>
    <row r="4882" spans="1:19" x14ac:dyDescent="0.3">
      <c r="A4882" s="1090">
        <v>4877</v>
      </c>
      <c r="B4882" s="1091"/>
      <c r="C4882" s="1091"/>
      <c r="D4882" s="1097"/>
      <c r="E4882" s="1093">
        <f t="shared" si="305"/>
        <v>0</v>
      </c>
      <c r="F4882" s="1094">
        <f t="shared" si="306"/>
        <v>0</v>
      </c>
      <c r="G4882" s="1095">
        <f t="shared" si="307"/>
        <v>0</v>
      </c>
      <c r="H4882" s="1090" t="str">
        <f t="shared" ca="1" si="308"/>
        <v/>
      </c>
      <c r="I4882" s="1109"/>
      <c r="J4882" s="1109"/>
      <c r="K4882" s="1112"/>
      <c r="L4882" s="1091"/>
      <c r="M4882" s="1091"/>
      <c r="N4882" s="1091"/>
      <c r="O4882" s="1091"/>
      <c r="P4882" s="1096"/>
      <c r="Q4882" s="1096"/>
      <c r="R4882" s="1096"/>
      <c r="S4882" s="1091"/>
    </row>
    <row r="4883" spans="1:19" x14ac:dyDescent="0.3">
      <c r="A4883" s="1090">
        <v>4878</v>
      </c>
      <c r="B4883" s="1091"/>
      <c r="C4883" s="1091"/>
      <c r="D4883" s="1097"/>
      <c r="E4883" s="1093">
        <f t="shared" si="305"/>
        <v>0</v>
      </c>
      <c r="F4883" s="1094">
        <f t="shared" si="306"/>
        <v>0</v>
      </c>
      <c r="G4883" s="1095">
        <f t="shared" si="307"/>
        <v>0</v>
      </c>
      <c r="H4883" s="1090" t="str">
        <f t="shared" ca="1" si="308"/>
        <v/>
      </c>
      <c r="I4883" s="1109"/>
      <c r="J4883" s="1109"/>
      <c r="K4883" s="1112"/>
      <c r="L4883" s="1091"/>
      <c r="M4883" s="1091"/>
      <c r="N4883" s="1091"/>
      <c r="O4883" s="1091"/>
      <c r="P4883" s="1096"/>
      <c r="Q4883" s="1096"/>
      <c r="R4883" s="1096"/>
      <c r="S4883" s="1091"/>
    </row>
    <row r="4884" spans="1:19" x14ac:dyDescent="0.3">
      <c r="A4884" s="1090">
        <v>4879</v>
      </c>
      <c r="B4884" s="1091"/>
      <c r="C4884" s="1091"/>
      <c r="D4884" s="1097"/>
      <c r="E4884" s="1093">
        <f t="shared" si="305"/>
        <v>0</v>
      </c>
      <c r="F4884" s="1094">
        <f t="shared" si="306"/>
        <v>0</v>
      </c>
      <c r="G4884" s="1095">
        <f t="shared" si="307"/>
        <v>0</v>
      </c>
      <c r="H4884" s="1090" t="str">
        <f t="shared" ca="1" si="308"/>
        <v/>
      </c>
      <c r="I4884" s="1109"/>
      <c r="J4884" s="1109"/>
      <c r="K4884" s="1112"/>
      <c r="L4884" s="1091"/>
      <c r="M4884" s="1091"/>
      <c r="N4884" s="1091"/>
      <c r="O4884" s="1091"/>
      <c r="P4884" s="1096"/>
      <c r="Q4884" s="1096"/>
      <c r="R4884" s="1096"/>
      <c r="S4884" s="1091"/>
    </row>
    <row r="4885" spans="1:19" x14ac:dyDescent="0.3">
      <c r="A4885" s="1090">
        <v>4880</v>
      </c>
      <c r="B4885" s="1091"/>
      <c r="C4885" s="1091"/>
      <c r="D4885" s="1097"/>
      <c r="E4885" s="1093">
        <f t="shared" si="305"/>
        <v>0</v>
      </c>
      <c r="F4885" s="1094">
        <f t="shared" si="306"/>
        <v>0</v>
      </c>
      <c r="G4885" s="1095">
        <f t="shared" si="307"/>
        <v>0</v>
      </c>
      <c r="H4885" s="1090" t="str">
        <f t="shared" ca="1" si="308"/>
        <v/>
      </c>
      <c r="I4885" s="1109"/>
      <c r="J4885" s="1109"/>
      <c r="K4885" s="1112"/>
      <c r="L4885" s="1091"/>
      <c r="M4885" s="1091"/>
      <c r="N4885" s="1091"/>
      <c r="O4885" s="1091"/>
      <c r="P4885" s="1096"/>
      <c r="Q4885" s="1096"/>
      <c r="R4885" s="1096"/>
      <c r="S4885" s="1091"/>
    </row>
    <row r="4886" spans="1:19" x14ac:dyDescent="0.3">
      <c r="A4886" s="1090">
        <v>4881</v>
      </c>
      <c r="B4886" s="1091"/>
      <c r="C4886" s="1091"/>
      <c r="D4886" s="1097"/>
      <c r="E4886" s="1093">
        <f t="shared" si="305"/>
        <v>0</v>
      </c>
      <c r="F4886" s="1094">
        <f t="shared" si="306"/>
        <v>0</v>
      </c>
      <c r="G4886" s="1095">
        <f t="shared" si="307"/>
        <v>0</v>
      </c>
      <c r="H4886" s="1090" t="str">
        <f t="shared" ca="1" si="308"/>
        <v/>
      </c>
      <c r="I4886" s="1109"/>
      <c r="J4886" s="1109"/>
      <c r="K4886" s="1112"/>
      <c r="L4886" s="1091"/>
      <c r="M4886" s="1091"/>
      <c r="N4886" s="1091"/>
      <c r="O4886" s="1091"/>
      <c r="P4886" s="1096"/>
      <c r="Q4886" s="1096"/>
      <c r="R4886" s="1096"/>
      <c r="S4886" s="1091"/>
    </row>
    <row r="4887" spans="1:19" x14ac:dyDescent="0.3">
      <c r="A4887" s="1090">
        <v>4882</v>
      </c>
      <c r="B4887" s="1091"/>
      <c r="C4887" s="1091"/>
      <c r="D4887" s="1097"/>
      <c r="E4887" s="1093">
        <f t="shared" si="305"/>
        <v>0</v>
      </c>
      <c r="F4887" s="1094">
        <f t="shared" si="306"/>
        <v>0</v>
      </c>
      <c r="G4887" s="1095">
        <f t="shared" si="307"/>
        <v>0</v>
      </c>
      <c r="H4887" s="1090" t="str">
        <f t="shared" ca="1" si="308"/>
        <v/>
      </c>
      <c r="I4887" s="1109"/>
      <c r="J4887" s="1109"/>
      <c r="K4887" s="1112"/>
      <c r="L4887" s="1091"/>
      <c r="M4887" s="1091"/>
      <c r="N4887" s="1091"/>
      <c r="O4887" s="1091"/>
      <c r="P4887" s="1096"/>
      <c r="Q4887" s="1096"/>
      <c r="R4887" s="1096"/>
      <c r="S4887" s="1091"/>
    </row>
    <row r="4888" spans="1:19" x14ac:dyDescent="0.3">
      <c r="A4888" s="1090">
        <v>4883</v>
      </c>
      <c r="B4888" s="1091"/>
      <c r="C4888" s="1091"/>
      <c r="D4888" s="1097"/>
      <c r="E4888" s="1093">
        <f t="shared" si="305"/>
        <v>0</v>
      </c>
      <c r="F4888" s="1094">
        <f t="shared" si="306"/>
        <v>0</v>
      </c>
      <c r="G4888" s="1095">
        <f t="shared" si="307"/>
        <v>0</v>
      </c>
      <c r="H4888" s="1090" t="str">
        <f t="shared" ca="1" si="308"/>
        <v/>
      </c>
      <c r="I4888" s="1109"/>
      <c r="J4888" s="1109"/>
      <c r="K4888" s="1112"/>
      <c r="L4888" s="1091"/>
      <c r="M4888" s="1091"/>
      <c r="N4888" s="1091"/>
      <c r="O4888" s="1091"/>
      <c r="P4888" s="1096"/>
      <c r="Q4888" s="1096"/>
      <c r="R4888" s="1096"/>
      <c r="S4888" s="1091"/>
    </row>
    <row r="4889" spans="1:19" x14ac:dyDescent="0.3">
      <c r="A4889" s="1090">
        <v>4884</v>
      </c>
      <c r="B4889" s="1091"/>
      <c r="C4889" s="1091"/>
      <c r="D4889" s="1097"/>
      <c r="E4889" s="1093">
        <f t="shared" si="305"/>
        <v>0</v>
      </c>
      <c r="F4889" s="1094">
        <f t="shared" si="306"/>
        <v>0</v>
      </c>
      <c r="G4889" s="1095">
        <f t="shared" si="307"/>
        <v>0</v>
      </c>
      <c r="H4889" s="1090" t="str">
        <f t="shared" ca="1" si="308"/>
        <v/>
      </c>
      <c r="I4889" s="1109"/>
      <c r="J4889" s="1109"/>
      <c r="K4889" s="1112"/>
      <c r="L4889" s="1091"/>
      <c r="M4889" s="1091"/>
      <c r="N4889" s="1091"/>
      <c r="O4889" s="1091"/>
      <c r="P4889" s="1096"/>
      <c r="Q4889" s="1096"/>
      <c r="R4889" s="1096"/>
      <c r="S4889" s="1091"/>
    </row>
    <row r="4890" spans="1:19" x14ac:dyDescent="0.3">
      <c r="A4890" s="1090">
        <v>4885</v>
      </c>
      <c r="B4890" s="1091"/>
      <c r="C4890" s="1091"/>
      <c r="D4890" s="1097"/>
      <c r="E4890" s="1093">
        <f t="shared" si="305"/>
        <v>0</v>
      </c>
      <c r="F4890" s="1094">
        <f t="shared" si="306"/>
        <v>0</v>
      </c>
      <c r="G4890" s="1095">
        <f t="shared" si="307"/>
        <v>0</v>
      </c>
      <c r="H4890" s="1090" t="str">
        <f t="shared" ca="1" si="308"/>
        <v/>
      </c>
      <c r="I4890" s="1109"/>
      <c r="J4890" s="1109"/>
      <c r="K4890" s="1112"/>
      <c r="L4890" s="1091"/>
      <c r="M4890" s="1091"/>
      <c r="N4890" s="1091"/>
      <c r="O4890" s="1091"/>
      <c r="P4890" s="1096"/>
      <c r="Q4890" s="1096"/>
      <c r="R4890" s="1096"/>
      <c r="S4890" s="1091"/>
    </row>
    <row r="4891" spans="1:19" x14ac:dyDescent="0.3">
      <c r="A4891" s="1090">
        <v>4886</v>
      </c>
      <c r="B4891" s="1091"/>
      <c r="C4891" s="1091"/>
      <c r="D4891" s="1097"/>
      <c r="E4891" s="1093">
        <f t="shared" si="305"/>
        <v>0</v>
      </c>
      <c r="F4891" s="1094">
        <f t="shared" si="306"/>
        <v>0</v>
      </c>
      <c r="G4891" s="1095">
        <f t="shared" si="307"/>
        <v>0</v>
      </c>
      <c r="H4891" s="1090" t="str">
        <f t="shared" ca="1" si="308"/>
        <v/>
      </c>
      <c r="I4891" s="1109"/>
      <c r="J4891" s="1109"/>
      <c r="K4891" s="1112"/>
      <c r="L4891" s="1091"/>
      <c r="M4891" s="1091"/>
      <c r="N4891" s="1091"/>
      <c r="O4891" s="1091"/>
      <c r="P4891" s="1096"/>
      <c r="Q4891" s="1096"/>
      <c r="R4891" s="1096"/>
      <c r="S4891" s="1091"/>
    </row>
    <row r="4892" spans="1:19" x14ac:dyDescent="0.3">
      <c r="A4892" s="1090">
        <v>4887</v>
      </c>
      <c r="B4892" s="1091"/>
      <c r="C4892" s="1091"/>
      <c r="D4892" s="1097"/>
      <c r="E4892" s="1093">
        <f t="shared" si="305"/>
        <v>0</v>
      </c>
      <c r="F4892" s="1094">
        <f t="shared" si="306"/>
        <v>0</v>
      </c>
      <c r="G4892" s="1095">
        <f t="shared" si="307"/>
        <v>0</v>
      </c>
      <c r="H4892" s="1090" t="str">
        <f t="shared" ca="1" si="308"/>
        <v/>
      </c>
      <c r="I4892" s="1109"/>
      <c r="J4892" s="1109"/>
      <c r="K4892" s="1112"/>
      <c r="L4892" s="1091"/>
      <c r="M4892" s="1091"/>
      <c r="N4892" s="1091"/>
      <c r="O4892" s="1091"/>
      <c r="P4892" s="1096"/>
      <c r="Q4892" s="1096"/>
      <c r="R4892" s="1096"/>
      <c r="S4892" s="1091"/>
    </row>
    <row r="4893" spans="1:19" x14ac:dyDescent="0.3">
      <c r="A4893" s="1090">
        <v>4888</v>
      </c>
      <c r="B4893" s="1091"/>
      <c r="C4893" s="1091"/>
      <c r="D4893" s="1097"/>
      <c r="E4893" s="1093">
        <f t="shared" si="305"/>
        <v>0</v>
      </c>
      <c r="F4893" s="1094">
        <f t="shared" si="306"/>
        <v>0</v>
      </c>
      <c r="G4893" s="1095">
        <f t="shared" si="307"/>
        <v>0</v>
      </c>
      <c r="H4893" s="1090" t="str">
        <f t="shared" ca="1" si="308"/>
        <v/>
      </c>
      <c r="I4893" s="1109"/>
      <c r="J4893" s="1109"/>
      <c r="K4893" s="1112"/>
      <c r="L4893" s="1091"/>
      <c r="M4893" s="1091"/>
      <c r="N4893" s="1091"/>
      <c r="O4893" s="1091"/>
      <c r="P4893" s="1096"/>
      <c r="Q4893" s="1096"/>
      <c r="R4893" s="1096"/>
      <c r="S4893" s="1091"/>
    </row>
    <row r="4894" spans="1:19" x14ac:dyDescent="0.3">
      <c r="A4894" s="1090">
        <v>4889</v>
      </c>
      <c r="B4894" s="1091"/>
      <c r="C4894" s="1091"/>
      <c r="D4894" s="1097"/>
      <c r="E4894" s="1093">
        <f t="shared" si="305"/>
        <v>0</v>
      </c>
      <c r="F4894" s="1094">
        <f t="shared" si="306"/>
        <v>0</v>
      </c>
      <c r="G4894" s="1095">
        <f t="shared" si="307"/>
        <v>0</v>
      </c>
      <c r="H4894" s="1090" t="str">
        <f t="shared" ca="1" si="308"/>
        <v/>
      </c>
      <c r="I4894" s="1109"/>
      <c r="J4894" s="1109"/>
      <c r="K4894" s="1112"/>
      <c r="L4894" s="1091"/>
      <c r="M4894" s="1091"/>
      <c r="N4894" s="1091"/>
      <c r="O4894" s="1091"/>
      <c r="P4894" s="1096"/>
      <c r="Q4894" s="1096"/>
      <c r="R4894" s="1096"/>
      <c r="S4894" s="1091"/>
    </row>
    <row r="4895" spans="1:19" x14ac:dyDescent="0.3">
      <c r="A4895" s="1090">
        <v>4890</v>
      </c>
      <c r="B4895" s="1091"/>
      <c r="C4895" s="1091"/>
      <c r="D4895" s="1097"/>
      <c r="E4895" s="1093">
        <f t="shared" si="305"/>
        <v>0</v>
      </c>
      <c r="F4895" s="1094">
        <f t="shared" si="306"/>
        <v>0</v>
      </c>
      <c r="G4895" s="1095">
        <f t="shared" si="307"/>
        <v>0</v>
      </c>
      <c r="H4895" s="1090" t="str">
        <f t="shared" ca="1" si="308"/>
        <v/>
      </c>
      <c r="I4895" s="1109"/>
      <c r="J4895" s="1109"/>
      <c r="K4895" s="1112"/>
      <c r="L4895" s="1091"/>
      <c r="M4895" s="1091"/>
      <c r="N4895" s="1091"/>
      <c r="O4895" s="1091"/>
      <c r="P4895" s="1096"/>
      <c r="Q4895" s="1096"/>
      <c r="R4895" s="1096"/>
      <c r="S4895" s="1091"/>
    </row>
    <row r="4896" spans="1:19" x14ac:dyDescent="0.3">
      <c r="A4896" s="1090">
        <v>4891</v>
      </c>
      <c r="B4896" s="1091"/>
      <c r="C4896" s="1091"/>
      <c r="D4896" s="1097"/>
      <c r="E4896" s="1093">
        <f t="shared" si="305"/>
        <v>0</v>
      </c>
      <c r="F4896" s="1094">
        <f t="shared" si="306"/>
        <v>0</v>
      </c>
      <c r="G4896" s="1095">
        <f t="shared" si="307"/>
        <v>0</v>
      </c>
      <c r="H4896" s="1090" t="str">
        <f t="shared" ca="1" si="308"/>
        <v/>
      </c>
      <c r="I4896" s="1109"/>
      <c r="J4896" s="1109"/>
      <c r="K4896" s="1112"/>
      <c r="L4896" s="1091"/>
      <c r="M4896" s="1091"/>
      <c r="N4896" s="1091"/>
      <c r="O4896" s="1091"/>
      <c r="P4896" s="1096"/>
      <c r="Q4896" s="1096"/>
      <c r="R4896" s="1096"/>
      <c r="S4896" s="1091"/>
    </row>
    <row r="4897" spans="1:19" x14ac:dyDescent="0.3">
      <c r="A4897" s="1090">
        <v>4892</v>
      </c>
      <c r="B4897" s="1091"/>
      <c r="C4897" s="1091"/>
      <c r="D4897" s="1097"/>
      <c r="E4897" s="1093">
        <f t="shared" si="305"/>
        <v>0</v>
      </c>
      <c r="F4897" s="1094">
        <f t="shared" si="306"/>
        <v>0</v>
      </c>
      <c r="G4897" s="1095">
        <f t="shared" si="307"/>
        <v>0</v>
      </c>
      <c r="H4897" s="1090" t="str">
        <f t="shared" ca="1" si="308"/>
        <v/>
      </c>
      <c r="I4897" s="1109"/>
      <c r="J4897" s="1109"/>
      <c r="K4897" s="1112"/>
      <c r="L4897" s="1091"/>
      <c r="M4897" s="1091"/>
      <c r="N4897" s="1091"/>
      <c r="O4897" s="1091"/>
      <c r="P4897" s="1096"/>
      <c r="Q4897" s="1096"/>
      <c r="R4897" s="1096"/>
      <c r="S4897" s="1091"/>
    </row>
    <row r="4898" spans="1:19" x14ac:dyDescent="0.3">
      <c r="A4898" s="1090">
        <v>4893</v>
      </c>
      <c r="B4898" s="1091"/>
      <c r="C4898" s="1091"/>
      <c r="D4898" s="1097"/>
      <c r="E4898" s="1093">
        <f t="shared" si="305"/>
        <v>0</v>
      </c>
      <c r="F4898" s="1094">
        <f t="shared" si="306"/>
        <v>0</v>
      </c>
      <c r="G4898" s="1095">
        <f t="shared" si="307"/>
        <v>0</v>
      </c>
      <c r="H4898" s="1090" t="str">
        <f t="shared" ca="1" si="308"/>
        <v/>
      </c>
      <c r="I4898" s="1109"/>
      <c r="J4898" s="1109"/>
      <c r="K4898" s="1112"/>
      <c r="L4898" s="1091"/>
      <c r="M4898" s="1091"/>
      <c r="N4898" s="1091"/>
      <c r="O4898" s="1091"/>
      <c r="P4898" s="1096"/>
      <c r="Q4898" s="1096"/>
      <c r="R4898" s="1096"/>
      <c r="S4898" s="1091"/>
    </row>
    <row r="4899" spans="1:19" x14ac:dyDescent="0.3">
      <c r="A4899" s="1090">
        <v>4894</v>
      </c>
      <c r="B4899" s="1091"/>
      <c r="C4899" s="1091"/>
      <c r="D4899" s="1097"/>
      <c r="E4899" s="1093">
        <f t="shared" si="305"/>
        <v>0</v>
      </c>
      <c r="F4899" s="1094">
        <f t="shared" si="306"/>
        <v>0</v>
      </c>
      <c r="G4899" s="1095">
        <f t="shared" si="307"/>
        <v>0</v>
      </c>
      <c r="H4899" s="1090" t="str">
        <f t="shared" ca="1" si="308"/>
        <v/>
      </c>
      <c r="I4899" s="1109"/>
      <c r="J4899" s="1109"/>
      <c r="K4899" s="1112"/>
      <c r="L4899" s="1091"/>
      <c r="M4899" s="1091"/>
      <c r="N4899" s="1091"/>
      <c r="O4899" s="1091"/>
      <c r="P4899" s="1096"/>
      <c r="Q4899" s="1096"/>
      <c r="R4899" s="1096"/>
      <c r="S4899" s="1091"/>
    </row>
    <row r="4900" spans="1:19" x14ac:dyDescent="0.3">
      <c r="A4900" s="1090">
        <v>4895</v>
      </c>
      <c r="B4900" s="1091"/>
      <c r="C4900" s="1091"/>
      <c r="D4900" s="1097"/>
      <c r="E4900" s="1093">
        <f t="shared" si="305"/>
        <v>0</v>
      </c>
      <c r="F4900" s="1094">
        <f t="shared" si="306"/>
        <v>0</v>
      </c>
      <c r="G4900" s="1095">
        <f t="shared" si="307"/>
        <v>0</v>
      </c>
      <c r="H4900" s="1090" t="str">
        <f t="shared" ca="1" si="308"/>
        <v/>
      </c>
      <c r="I4900" s="1109"/>
      <c r="J4900" s="1109"/>
      <c r="K4900" s="1112"/>
      <c r="L4900" s="1091"/>
      <c r="M4900" s="1091"/>
      <c r="N4900" s="1091"/>
      <c r="O4900" s="1091"/>
      <c r="P4900" s="1096"/>
      <c r="Q4900" s="1096"/>
      <c r="R4900" s="1096"/>
      <c r="S4900" s="1091"/>
    </row>
    <row r="4901" spans="1:19" x14ac:dyDescent="0.3">
      <c r="A4901" s="1090">
        <v>4896</v>
      </c>
      <c r="B4901" s="1091"/>
      <c r="C4901" s="1091"/>
      <c r="D4901" s="1097"/>
      <c r="E4901" s="1093">
        <f t="shared" si="305"/>
        <v>0</v>
      </c>
      <c r="F4901" s="1094">
        <f t="shared" si="306"/>
        <v>0</v>
      </c>
      <c r="G4901" s="1095">
        <f t="shared" si="307"/>
        <v>0</v>
      </c>
      <c r="H4901" s="1090" t="str">
        <f t="shared" ca="1" si="308"/>
        <v/>
      </c>
      <c r="I4901" s="1109"/>
      <c r="J4901" s="1109"/>
      <c r="K4901" s="1112"/>
      <c r="L4901" s="1091"/>
      <c r="M4901" s="1091"/>
      <c r="N4901" s="1091"/>
      <c r="O4901" s="1091"/>
      <c r="P4901" s="1096"/>
      <c r="Q4901" s="1096"/>
      <c r="R4901" s="1096"/>
      <c r="S4901" s="1091"/>
    </row>
    <row r="4902" spans="1:19" x14ac:dyDescent="0.3">
      <c r="A4902" s="1090">
        <v>4897</v>
      </c>
      <c r="B4902" s="1091"/>
      <c r="C4902" s="1091"/>
      <c r="D4902" s="1097"/>
      <c r="E4902" s="1093">
        <f t="shared" si="305"/>
        <v>0</v>
      </c>
      <c r="F4902" s="1094">
        <f t="shared" si="306"/>
        <v>0</v>
      </c>
      <c r="G4902" s="1095">
        <f t="shared" si="307"/>
        <v>0</v>
      </c>
      <c r="H4902" s="1090" t="str">
        <f t="shared" ca="1" si="308"/>
        <v/>
      </c>
      <c r="I4902" s="1109"/>
      <c r="J4902" s="1109"/>
      <c r="K4902" s="1112"/>
      <c r="L4902" s="1091"/>
      <c r="M4902" s="1091"/>
      <c r="N4902" s="1091"/>
      <c r="O4902" s="1091"/>
      <c r="P4902" s="1096"/>
      <c r="Q4902" s="1096"/>
      <c r="R4902" s="1096"/>
      <c r="S4902" s="1091"/>
    </row>
    <row r="4903" spans="1:19" x14ac:dyDescent="0.3">
      <c r="A4903" s="1090">
        <v>4898</v>
      </c>
      <c r="B4903" s="1091"/>
      <c r="C4903" s="1091"/>
      <c r="D4903" s="1097"/>
      <c r="E4903" s="1093">
        <f t="shared" si="305"/>
        <v>0</v>
      </c>
      <c r="F4903" s="1094">
        <f t="shared" si="306"/>
        <v>0</v>
      </c>
      <c r="G4903" s="1095">
        <f t="shared" si="307"/>
        <v>0</v>
      </c>
      <c r="H4903" s="1090" t="str">
        <f t="shared" ca="1" si="308"/>
        <v/>
      </c>
      <c r="I4903" s="1109"/>
      <c r="J4903" s="1109"/>
      <c r="K4903" s="1112"/>
      <c r="L4903" s="1091"/>
      <c r="M4903" s="1091"/>
      <c r="N4903" s="1091"/>
      <c r="O4903" s="1091"/>
      <c r="P4903" s="1096"/>
      <c r="Q4903" s="1096"/>
      <c r="R4903" s="1096"/>
      <c r="S4903" s="1091"/>
    </row>
    <row r="4904" spans="1:19" x14ac:dyDescent="0.3">
      <c r="A4904" s="1090">
        <v>4899</v>
      </c>
      <c r="B4904" s="1091"/>
      <c r="C4904" s="1091"/>
      <c r="D4904" s="1097"/>
      <c r="E4904" s="1093">
        <f t="shared" si="305"/>
        <v>0</v>
      </c>
      <c r="F4904" s="1094">
        <f t="shared" si="306"/>
        <v>0</v>
      </c>
      <c r="G4904" s="1095">
        <f t="shared" si="307"/>
        <v>0</v>
      </c>
      <c r="H4904" s="1090" t="str">
        <f t="shared" ca="1" si="308"/>
        <v/>
      </c>
      <c r="I4904" s="1109"/>
      <c r="J4904" s="1109"/>
      <c r="K4904" s="1112"/>
      <c r="L4904" s="1091"/>
      <c r="M4904" s="1091"/>
      <c r="N4904" s="1091"/>
      <c r="O4904" s="1091"/>
      <c r="P4904" s="1096"/>
      <c r="Q4904" s="1096"/>
      <c r="R4904" s="1096"/>
      <c r="S4904" s="1091"/>
    </row>
    <row r="4905" spans="1:19" x14ac:dyDescent="0.3">
      <c r="A4905" s="1090">
        <v>4900</v>
      </c>
      <c r="B4905" s="1091"/>
      <c r="C4905" s="1091"/>
      <c r="D4905" s="1097"/>
      <c r="E4905" s="1093">
        <f t="shared" si="305"/>
        <v>0</v>
      </c>
      <c r="F4905" s="1094">
        <f t="shared" si="306"/>
        <v>0</v>
      </c>
      <c r="G4905" s="1095">
        <f t="shared" si="307"/>
        <v>0</v>
      </c>
      <c r="H4905" s="1090" t="str">
        <f t="shared" ca="1" si="308"/>
        <v/>
      </c>
      <c r="I4905" s="1109"/>
      <c r="J4905" s="1109"/>
      <c r="K4905" s="1112"/>
      <c r="L4905" s="1091"/>
      <c r="M4905" s="1091"/>
      <c r="N4905" s="1091"/>
      <c r="O4905" s="1091"/>
      <c r="P4905" s="1096"/>
      <c r="Q4905" s="1096"/>
      <c r="R4905" s="1096"/>
      <c r="S4905" s="1091"/>
    </row>
    <row r="4906" spans="1:19" x14ac:dyDescent="0.3">
      <c r="A4906" s="1090">
        <v>4901</v>
      </c>
      <c r="B4906" s="1091"/>
      <c r="C4906" s="1091"/>
      <c r="D4906" s="1097"/>
      <c r="E4906" s="1093">
        <f t="shared" si="305"/>
        <v>0</v>
      </c>
      <c r="F4906" s="1094">
        <f t="shared" si="306"/>
        <v>0</v>
      </c>
      <c r="G4906" s="1095">
        <f t="shared" si="307"/>
        <v>0</v>
      </c>
      <c r="H4906" s="1090" t="str">
        <f t="shared" ca="1" si="308"/>
        <v/>
      </c>
      <c r="I4906" s="1109"/>
      <c r="J4906" s="1109"/>
      <c r="K4906" s="1112"/>
      <c r="L4906" s="1091"/>
      <c r="M4906" s="1091"/>
      <c r="N4906" s="1091"/>
      <c r="O4906" s="1091"/>
      <c r="P4906" s="1096"/>
      <c r="Q4906" s="1096"/>
      <c r="R4906" s="1096"/>
      <c r="S4906" s="1091"/>
    </row>
    <row r="4907" spans="1:19" x14ac:dyDescent="0.3">
      <c r="A4907" s="1090">
        <v>4902</v>
      </c>
      <c r="B4907" s="1091"/>
      <c r="C4907" s="1091"/>
      <c r="D4907" s="1097"/>
      <c r="E4907" s="1093">
        <f t="shared" si="305"/>
        <v>0</v>
      </c>
      <c r="F4907" s="1094">
        <f t="shared" si="306"/>
        <v>0</v>
      </c>
      <c r="G4907" s="1095">
        <f t="shared" si="307"/>
        <v>0</v>
      </c>
      <c r="H4907" s="1090" t="str">
        <f t="shared" ca="1" si="308"/>
        <v/>
      </c>
      <c r="I4907" s="1109"/>
      <c r="J4907" s="1109"/>
      <c r="K4907" s="1112"/>
      <c r="L4907" s="1091"/>
      <c r="M4907" s="1091"/>
      <c r="N4907" s="1091"/>
      <c r="O4907" s="1091"/>
      <c r="P4907" s="1096"/>
      <c r="Q4907" s="1096"/>
      <c r="R4907" s="1096"/>
      <c r="S4907" s="1091"/>
    </row>
    <row r="4908" spans="1:19" x14ac:dyDescent="0.3">
      <c r="A4908" s="1090">
        <v>4903</v>
      </c>
      <c r="B4908" s="1091"/>
      <c r="C4908" s="1091"/>
      <c r="D4908" s="1097"/>
      <c r="E4908" s="1093">
        <f t="shared" si="305"/>
        <v>0</v>
      </c>
      <c r="F4908" s="1094">
        <f t="shared" si="306"/>
        <v>0</v>
      </c>
      <c r="G4908" s="1095">
        <f t="shared" si="307"/>
        <v>0</v>
      </c>
      <c r="H4908" s="1090" t="str">
        <f t="shared" ca="1" si="308"/>
        <v/>
      </c>
      <c r="I4908" s="1109"/>
      <c r="J4908" s="1109"/>
      <c r="K4908" s="1112"/>
      <c r="L4908" s="1091"/>
      <c r="M4908" s="1091"/>
      <c r="N4908" s="1091"/>
      <c r="O4908" s="1091"/>
      <c r="P4908" s="1096"/>
      <c r="Q4908" s="1096"/>
      <c r="R4908" s="1096"/>
      <c r="S4908" s="1091"/>
    </row>
    <row r="4909" spans="1:19" x14ac:dyDescent="0.3">
      <c r="A4909" s="1090">
        <v>4904</v>
      </c>
      <c r="B4909" s="1091"/>
      <c r="C4909" s="1091"/>
      <c r="D4909" s="1097"/>
      <c r="E4909" s="1093">
        <f t="shared" si="305"/>
        <v>0</v>
      </c>
      <c r="F4909" s="1094">
        <f t="shared" si="306"/>
        <v>0</v>
      </c>
      <c r="G4909" s="1095">
        <f t="shared" si="307"/>
        <v>0</v>
      </c>
      <c r="H4909" s="1090" t="str">
        <f t="shared" ca="1" si="308"/>
        <v/>
      </c>
      <c r="I4909" s="1109"/>
      <c r="J4909" s="1109"/>
      <c r="K4909" s="1112"/>
      <c r="L4909" s="1091"/>
      <c r="M4909" s="1091"/>
      <c r="N4909" s="1091"/>
      <c r="O4909" s="1091"/>
      <c r="P4909" s="1096"/>
      <c r="Q4909" s="1096"/>
      <c r="R4909" s="1096"/>
      <c r="S4909" s="1091"/>
    </row>
    <row r="4910" spans="1:19" x14ac:dyDescent="0.3">
      <c r="A4910" s="1090">
        <v>4905</v>
      </c>
      <c r="B4910" s="1091"/>
      <c r="C4910" s="1091"/>
      <c r="D4910" s="1097"/>
      <c r="E4910" s="1093">
        <f t="shared" si="305"/>
        <v>0</v>
      </c>
      <c r="F4910" s="1094">
        <f t="shared" si="306"/>
        <v>0</v>
      </c>
      <c r="G4910" s="1095">
        <f t="shared" si="307"/>
        <v>0</v>
      </c>
      <c r="H4910" s="1090" t="str">
        <f t="shared" ca="1" si="308"/>
        <v/>
      </c>
      <c r="I4910" s="1109"/>
      <c r="J4910" s="1109"/>
      <c r="K4910" s="1112"/>
      <c r="L4910" s="1091"/>
      <c r="M4910" s="1091"/>
      <c r="N4910" s="1091"/>
      <c r="O4910" s="1091"/>
      <c r="P4910" s="1096"/>
      <c r="Q4910" s="1096"/>
      <c r="R4910" s="1096"/>
      <c r="S4910" s="1091"/>
    </row>
    <row r="4911" spans="1:19" x14ac:dyDescent="0.3">
      <c r="A4911" s="1090">
        <v>4906</v>
      </c>
      <c r="B4911" s="1091"/>
      <c r="C4911" s="1091"/>
      <c r="D4911" s="1097"/>
      <c r="E4911" s="1093">
        <f t="shared" si="305"/>
        <v>0</v>
      </c>
      <c r="F4911" s="1094">
        <f t="shared" si="306"/>
        <v>0</v>
      </c>
      <c r="G4911" s="1095">
        <f t="shared" si="307"/>
        <v>0</v>
      </c>
      <c r="H4911" s="1090" t="str">
        <f t="shared" ca="1" si="308"/>
        <v/>
      </c>
      <c r="I4911" s="1109"/>
      <c r="J4911" s="1109"/>
      <c r="K4911" s="1112"/>
      <c r="L4911" s="1091"/>
      <c r="M4911" s="1091"/>
      <c r="N4911" s="1091"/>
      <c r="O4911" s="1091"/>
      <c r="P4911" s="1096"/>
      <c r="Q4911" s="1096"/>
      <c r="R4911" s="1096"/>
      <c r="S4911" s="1091"/>
    </row>
    <row r="4912" spans="1:19" x14ac:dyDescent="0.3">
      <c r="A4912" s="1090">
        <v>4907</v>
      </c>
      <c r="B4912" s="1091"/>
      <c r="C4912" s="1091"/>
      <c r="D4912" s="1097"/>
      <c r="E4912" s="1093">
        <f t="shared" si="305"/>
        <v>0</v>
      </c>
      <c r="F4912" s="1094">
        <f t="shared" si="306"/>
        <v>0</v>
      </c>
      <c r="G4912" s="1095">
        <f t="shared" si="307"/>
        <v>0</v>
      </c>
      <c r="H4912" s="1090" t="str">
        <f t="shared" ca="1" si="308"/>
        <v/>
      </c>
      <c r="I4912" s="1109"/>
      <c r="J4912" s="1109"/>
      <c r="K4912" s="1112"/>
      <c r="L4912" s="1091"/>
      <c r="M4912" s="1091"/>
      <c r="N4912" s="1091"/>
      <c r="O4912" s="1091"/>
      <c r="P4912" s="1096"/>
      <c r="Q4912" s="1096"/>
      <c r="R4912" s="1096"/>
      <c r="S4912" s="1091"/>
    </row>
    <row r="4913" spans="1:19" x14ac:dyDescent="0.3">
      <c r="A4913" s="1090">
        <v>4908</v>
      </c>
      <c r="B4913" s="1091"/>
      <c r="C4913" s="1091"/>
      <c r="D4913" s="1097"/>
      <c r="E4913" s="1093">
        <f t="shared" si="305"/>
        <v>0</v>
      </c>
      <c r="F4913" s="1094">
        <f t="shared" si="306"/>
        <v>0</v>
      </c>
      <c r="G4913" s="1095">
        <f t="shared" si="307"/>
        <v>0</v>
      </c>
      <c r="H4913" s="1090" t="str">
        <f t="shared" ca="1" si="308"/>
        <v/>
      </c>
      <c r="I4913" s="1109"/>
      <c r="J4913" s="1109"/>
      <c r="K4913" s="1112"/>
      <c r="L4913" s="1091"/>
      <c r="M4913" s="1091"/>
      <c r="N4913" s="1091"/>
      <c r="O4913" s="1091"/>
      <c r="P4913" s="1096"/>
      <c r="Q4913" s="1096"/>
      <c r="R4913" s="1096"/>
      <c r="S4913" s="1091"/>
    </row>
    <row r="4914" spans="1:19" x14ac:dyDescent="0.3">
      <c r="A4914" s="1090">
        <v>4909</v>
      </c>
      <c r="B4914" s="1091"/>
      <c r="C4914" s="1091"/>
      <c r="D4914" s="1097"/>
      <c r="E4914" s="1093">
        <f t="shared" si="305"/>
        <v>0</v>
      </c>
      <c r="F4914" s="1094">
        <f t="shared" si="306"/>
        <v>0</v>
      </c>
      <c r="G4914" s="1095">
        <f t="shared" si="307"/>
        <v>0</v>
      </c>
      <c r="H4914" s="1090" t="str">
        <f t="shared" ca="1" si="308"/>
        <v/>
      </c>
      <c r="I4914" s="1109"/>
      <c r="J4914" s="1109"/>
      <c r="K4914" s="1112"/>
      <c r="L4914" s="1091"/>
      <c r="M4914" s="1091"/>
      <c r="N4914" s="1091"/>
      <c r="O4914" s="1091"/>
      <c r="P4914" s="1096"/>
      <c r="Q4914" s="1096"/>
      <c r="R4914" s="1096"/>
      <c r="S4914" s="1091"/>
    </row>
    <row r="4915" spans="1:19" x14ac:dyDescent="0.3">
      <c r="A4915" s="1090">
        <v>4910</v>
      </c>
      <c r="B4915" s="1091"/>
      <c r="C4915" s="1091"/>
      <c r="D4915" s="1097"/>
      <c r="E4915" s="1093">
        <f t="shared" si="305"/>
        <v>0</v>
      </c>
      <c r="F4915" s="1094">
        <f t="shared" si="306"/>
        <v>0</v>
      </c>
      <c r="G4915" s="1095">
        <f t="shared" si="307"/>
        <v>0</v>
      </c>
      <c r="H4915" s="1090" t="str">
        <f t="shared" ca="1" si="308"/>
        <v/>
      </c>
      <c r="I4915" s="1109"/>
      <c r="J4915" s="1109"/>
      <c r="K4915" s="1112"/>
      <c r="L4915" s="1091"/>
      <c r="M4915" s="1091"/>
      <c r="N4915" s="1091"/>
      <c r="O4915" s="1091"/>
      <c r="P4915" s="1096"/>
      <c r="Q4915" s="1096"/>
      <c r="R4915" s="1096"/>
      <c r="S4915" s="1091"/>
    </row>
    <row r="4916" spans="1:19" x14ac:dyDescent="0.3">
      <c r="A4916" s="1090">
        <v>4911</v>
      </c>
      <c r="B4916" s="1091"/>
      <c r="C4916" s="1091"/>
      <c r="D4916" s="1097"/>
      <c r="E4916" s="1093">
        <f t="shared" si="305"/>
        <v>0</v>
      </c>
      <c r="F4916" s="1094">
        <f t="shared" si="306"/>
        <v>0</v>
      </c>
      <c r="G4916" s="1095">
        <f t="shared" si="307"/>
        <v>0</v>
      </c>
      <c r="H4916" s="1090" t="str">
        <f t="shared" ca="1" si="308"/>
        <v/>
      </c>
      <c r="I4916" s="1109"/>
      <c r="J4916" s="1109"/>
      <c r="K4916" s="1112"/>
      <c r="L4916" s="1091"/>
      <c r="M4916" s="1091"/>
      <c r="N4916" s="1091"/>
      <c r="O4916" s="1091"/>
      <c r="P4916" s="1096"/>
      <c r="Q4916" s="1096"/>
      <c r="R4916" s="1096"/>
      <c r="S4916" s="1091"/>
    </row>
    <row r="4917" spans="1:19" x14ac:dyDescent="0.3">
      <c r="A4917" s="1090">
        <v>4912</v>
      </c>
      <c r="B4917" s="1091"/>
      <c r="C4917" s="1091"/>
      <c r="D4917" s="1097"/>
      <c r="E4917" s="1093">
        <f t="shared" si="305"/>
        <v>0</v>
      </c>
      <c r="F4917" s="1094">
        <f t="shared" si="306"/>
        <v>0</v>
      </c>
      <c r="G4917" s="1095">
        <f t="shared" si="307"/>
        <v>0</v>
      </c>
      <c r="H4917" s="1090" t="str">
        <f t="shared" ca="1" si="308"/>
        <v/>
      </c>
      <c r="I4917" s="1109"/>
      <c r="J4917" s="1109"/>
      <c r="K4917" s="1112"/>
      <c r="L4917" s="1091"/>
      <c r="M4917" s="1091"/>
      <c r="N4917" s="1091"/>
      <c r="O4917" s="1091"/>
      <c r="P4917" s="1096"/>
      <c r="Q4917" s="1096"/>
      <c r="R4917" s="1096"/>
      <c r="S4917" s="1091"/>
    </row>
    <row r="4918" spans="1:19" x14ac:dyDescent="0.3">
      <c r="A4918" s="1090">
        <v>4913</v>
      </c>
      <c r="B4918" s="1091"/>
      <c r="C4918" s="1091"/>
      <c r="D4918" s="1097"/>
      <c r="E4918" s="1093">
        <f t="shared" si="305"/>
        <v>0</v>
      </c>
      <c r="F4918" s="1094">
        <f t="shared" si="306"/>
        <v>0</v>
      </c>
      <c r="G4918" s="1095">
        <f t="shared" si="307"/>
        <v>0</v>
      </c>
      <c r="H4918" s="1090" t="str">
        <f t="shared" ca="1" si="308"/>
        <v/>
      </c>
      <c r="I4918" s="1109"/>
      <c r="J4918" s="1109"/>
      <c r="K4918" s="1112"/>
      <c r="L4918" s="1091"/>
      <c r="M4918" s="1091"/>
      <c r="N4918" s="1091"/>
      <c r="O4918" s="1091"/>
      <c r="P4918" s="1096"/>
      <c r="Q4918" s="1096"/>
      <c r="R4918" s="1096"/>
      <c r="S4918" s="1091"/>
    </row>
    <row r="4919" spans="1:19" x14ac:dyDescent="0.3">
      <c r="A4919" s="1090">
        <v>4914</v>
      </c>
      <c r="B4919" s="1091"/>
      <c r="C4919" s="1091"/>
      <c r="D4919" s="1097"/>
      <c r="E4919" s="1093">
        <f t="shared" si="305"/>
        <v>0</v>
      </c>
      <c r="F4919" s="1094">
        <f t="shared" si="306"/>
        <v>0</v>
      </c>
      <c r="G4919" s="1095">
        <f t="shared" si="307"/>
        <v>0</v>
      </c>
      <c r="H4919" s="1090" t="str">
        <f t="shared" ca="1" si="308"/>
        <v/>
      </c>
      <c r="I4919" s="1109"/>
      <c r="J4919" s="1109"/>
      <c r="K4919" s="1112"/>
      <c r="L4919" s="1091"/>
      <c r="M4919" s="1091"/>
      <c r="N4919" s="1091"/>
      <c r="O4919" s="1091"/>
      <c r="P4919" s="1096"/>
      <c r="Q4919" s="1096"/>
      <c r="R4919" s="1096"/>
      <c r="S4919" s="1091"/>
    </row>
    <row r="4920" spans="1:19" x14ac:dyDescent="0.3">
      <c r="A4920" s="1090">
        <v>4915</v>
      </c>
      <c r="B4920" s="1091"/>
      <c r="C4920" s="1091"/>
      <c r="D4920" s="1097"/>
      <c r="E4920" s="1093">
        <f t="shared" si="305"/>
        <v>0</v>
      </c>
      <c r="F4920" s="1094">
        <f t="shared" si="306"/>
        <v>0</v>
      </c>
      <c r="G4920" s="1095">
        <f t="shared" si="307"/>
        <v>0</v>
      </c>
      <c r="H4920" s="1090" t="str">
        <f t="shared" ca="1" si="308"/>
        <v/>
      </c>
      <c r="I4920" s="1109"/>
      <c r="J4920" s="1109"/>
      <c r="K4920" s="1112"/>
      <c r="L4920" s="1091"/>
      <c r="M4920" s="1091"/>
      <c r="N4920" s="1091"/>
      <c r="O4920" s="1091"/>
      <c r="P4920" s="1096"/>
      <c r="Q4920" s="1096"/>
      <c r="R4920" s="1096"/>
      <c r="S4920" s="1091"/>
    </row>
    <row r="4921" spans="1:19" x14ac:dyDescent="0.3">
      <c r="A4921" s="1090">
        <v>4916</v>
      </c>
      <c r="B4921" s="1091"/>
      <c r="C4921" s="1091"/>
      <c r="D4921" s="1097"/>
      <c r="E4921" s="1093">
        <f t="shared" si="305"/>
        <v>0</v>
      </c>
      <c r="F4921" s="1094">
        <f t="shared" si="306"/>
        <v>0</v>
      </c>
      <c r="G4921" s="1095">
        <f t="shared" si="307"/>
        <v>0</v>
      </c>
      <c r="H4921" s="1090" t="str">
        <f t="shared" ca="1" si="308"/>
        <v/>
      </c>
      <c r="I4921" s="1109"/>
      <c r="J4921" s="1109"/>
      <c r="K4921" s="1112"/>
      <c r="L4921" s="1091"/>
      <c r="M4921" s="1091"/>
      <c r="N4921" s="1091"/>
      <c r="O4921" s="1091"/>
      <c r="P4921" s="1096"/>
      <c r="Q4921" s="1096"/>
      <c r="R4921" s="1096"/>
      <c r="S4921" s="1091"/>
    </row>
    <row r="4922" spans="1:19" x14ac:dyDescent="0.3">
      <c r="A4922" s="1090">
        <v>4917</v>
      </c>
      <c r="B4922" s="1091"/>
      <c r="C4922" s="1091"/>
      <c r="D4922" s="1097"/>
      <c r="E4922" s="1093">
        <f t="shared" si="305"/>
        <v>0</v>
      </c>
      <c r="F4922" s="1094">
        <f t="shared" si="306"/>
        <v>0</v>
      </c>
      <c r="G4922" s="1095">
        <f t="shared" si="307"/>
        <v>0</v>
      </c>
      <c r="H4922" s="1090" t="str">
        <f t="shared" ca="1" si="308"/>
        <v/>
      </c>
      <c r="I4922" s="1109"/>
      <c r="J4922" s="1109"/>
      <c r="K4922" s="1112"/>
      <c r="L4922" s="1091"/>
      <c r="M4922" s="1091"/>
      <c r="N4922" s="1091"/>
      <c r="O4922" s="1091"/>
      <c r="P4922" s="1096"/>
      <c r="Q4922" s="1096"/>
      <c r="R4922" s="1096"/>
      <c r="S4922" s="1091"/>
    </row>
    <row r="4923" spans="1:19" x14ac:dyDescent="0.3">
      <c r="A4923" s="1090">
        <v>4918</v>
      </c>
      <c r="B4923" s="1091"/>
      <c r="C4923" s="1091"/>
      <c r="D4923" s="1097"/>
      <c r="E4923" s="1093">
        <f t="shared" si="305"/>
        <v>0</v>
      </c>
      <c r="F4923" s="1094">
        <f t="shared" si="306"/>
        <v>0</v>
      </c>
      <c r="G4923" s="1095">
        <f t="shared" si="307"/>
        <v>0</v>
      </c>
      <c r="H4923" s="1090" t="str">
        <f t="shared" ca="1" si="308"/>
        <v/>
      </c>
      <c r="I4923" s="1109"/>
      <c r="J4923" s="1109"/>
      <c r="K4923" s="1112"/>
      <c r="L4923" s="1091"/>
      <c r="M4923" s="1091"/>
      <c r="N4923" s="1091"/>
      <c r="O4923" s="1091"/>
      <c r="P4923" s="1096"/>
      <c r="Q4923" s="1096"/>
      <c r="R4923" s="1096"/>
      <c r="S4923" s="1091"/>
    </row>
    <row r="4924" spans="1:19" x14ac:dyDescent="0.3">
      <c r="A4924" s="1090">
        <v>4919</v>
      </c>
      <c r="B4924" s="1091"/>
      <c r="C4924" s="1091"/>
      <c r="D4924" s="1097"/>
      <c r="E4924" s="1093">
        <f t="shared" si="305"/>
        <v>0</v>
      </c>
      <c r="F4924" s="1094">
        <f t="shared" si="306"/>
        <v>0</v>
      </c>
      <c r="G4924" s="1095">
        <f t="shared" si="307"/>
        <v>0</v>
      </c>
      <c r="H4924" s="1090" t="str">
        <f t="shared" ca="1" si="308"/>
        <v/>
      </c>
      <c r="I4924" s="1109"/>
      <c r="J4924" s="1109"/>
      <c r="K4924" s="1112"/>
      <c r="L4924" s="1091"/>
      <c r="M4924" s="1091"/>
      <c r="N4924" s="1091"/>
      <c r="O4924" s="1091"/>
      <c r="P4924" s="1096"/>
      <c r="Q4924" s="1096"/>
      <c r="R4924" s="1096"/>
      <c r="S4924" s="1091"/>
    </row>
    <row r="4925" spans="1:19" x14ac:dyDescent="0.3">
      <c r="A4925" s="1090">
        <v>4920</v>
      </c>
      <c r="B4925" s="1091"/>
      <c r="C4925" s="1091"/>
      <c r="D4925" s="1097"/>
      <c r="E4925" s="1093">
        <f t="shared" si="305"/>
        <v>0</v>
      </c>
      <c r="F4925" s="1094">
        <f t="shared" si="306"/>
        <v>0</v>
      </c>
      <c r="G4925" s="1095">
        <f t="shared" si="307"/>
        <v>0</v>
      </c>
      <c r="H4925" s="1090" t="str">
        <f t="shared" ca="1" si="308"/>
        <v/>
      </c>
      <c r="I4925" s="1109"/>
      <c r="J4925" s="1109"/>
      <c r="K4925" s="1112"/>
      <c r="L4925" s="1091"/>
      <c r="M4925" s="1091"/>
      <c r="N4925" s="1091"/>
      <c r="O4925" s="1091"/>
      <c r="P4925" s="1096"/>
      <c r="Q4925" s="1096"/>
      <c r="R4925" s="1096"/>
      <c r="S4925" s="1091"/>
    </row>
    <row r="4926" spans="1:19" x14ac:dyDescent="0.3">
      <c r="A4926" s="1090">
        <v>4921</v>
      </c>
      <c r="B4926" s="1091"/>
      <c r="C4926" s="1091"/>
      <c r="D4926" s="1097"/>
      <c r="E4926" s="1093">
        <f t="shared" si="305"/>
        <v>0</v>
      </c>
      <c r="F4926" s="1094">
        <f t="shared" si="306"/>
        <v>0</v>
      </c>
      <c r="G4926" s="1095">
        <f t="shared" si="307"/>
        <v>0</v>
      </c>
      <c r="H4926" s="1090" t="str">
        <f t="shared" ca="1" si="308"/>
        <v/>
      </c>
      <c r="I4926" s="1109"/>
      <c r="J4926" s="1109"/>
      <c r="K4926" s="1112"/>
      <c r="L4926" s="1091"/>
      <c r="M4926" s="1091"/>
      <c r="N4926" s="1091"/>
      <c r="O4926" s="1091"/>
      <c r="P4926" s="1096"/>
      <c r="Q4926" s="1096"/>
      <c r="R4926" s="1096"/>
      <c r="S4926" s="1091"/>
    </row>
    <row r="4927" spans="1:19" x14ac:dyDescent="0.3">
      <c r="A4927" s="1090">
        <v>4922</v>
      </c>
      <c r="B4927" s="1091"/>
      <c r="C4927" s="1091"/>
      <c r="D4927" s="1097"/>
      <c r="E4927" s="1093">
        <f t="shared" si="305"/>
        <v>0</v>
      </c>
      <c r="F4927" s="1094">
        <f t="shared" si="306"/>
        <v>0</v>
      </c>
      <c r="G4927" s="1095">
        <f t="shared" si="307"/>
        <v>0</v>
      </c>
      <c r="H4927" s="1090" t="str">
        <f t="shared" ca="1" si="308"/>
        <v/>
      </c>
      <c r="I4927" s="1109"/>
      <c r="J4927" s="1109"/>
      <c r="K4927" s="1112"/>
      <c r="L4927" s="1091"/>
      <c r="M4927" s="1091"/>
      <c r="N4927" s="1091"/>
      <c r="O4927" s="1091"/>
      <c r="P4927" s="1096"/>
      <c r="Q4927" s="1096"/>
      <c r="R4927" s="1096"/>
      <c r="S4927" s="1091"/>
    </row>
    <row r="4928" spans="1:19" x14ac:dyDescent="0.3">
      <c r="A4928" s="1090">
        <v>4923</v>
      </c>
      <c r="B4928" s="1091"/>
      <c r="C4928" s="1091"/>
      <c r="D4928" s="1097"/>
      <c r="E4928" s="1093">
        <f t="shared" si="305"/>
        <v>0</v>
      </c>
      <c r="F4928" s="1094">
        <f t="shared" si="306"/>
        <v>0</v>
      </c>
      <c r="G4928" s="1095">
        <f t="shared" si="307"/>
        <v>0</v>
      </c>
      <c r="H4928" s="1090" t="str">
        <f t="shared" ca="1" si="308"/>
        <v/>
      </c>
      <c r="I4928" s="1109"/>
      <c r="J4928" s="1109"/>
      <c r="K4928" s="1112"/>
      <c r="L4928" s="1091"/>
      <c r="M4928" s="1091"/>
      <c r="N4928" s="1091"/>
      <c r="O4928" s="1091"/>
      <c r="P4928" s="1096"/>
      <c r="Q4928" s="1096"/>
      <c r="R4928" s="1096"/>
      <c r="S4928" s="1091"/>
    </row>
    <row r="4929" spans="1:19" x14ac:dyDescent="0.3">
      <c r="A4929" s="1090">
        <v>4924</v>
      </c>
      <c r="B4929" s="1091"/>
      <c r="C4929" s="1091"/>
      <c r="D4929" s="1097"/>
      <c r="E4929" s="1093">
        <f t="shared" si="305"/>
        <v>0</v>
      </c>
      <c r="F4929" s="1094">
        <f t="shared" si="306"/>
        <v>0</v>
      </c>
      <c r="G4929" s="1095">
        <f t="shared" si="307"/>
        <v>0</v>
      </c>
      <c r="H4929" s="1090" t="str">
        <f t="shared" ca="1" si="308"/>
        <v/>
      </c>
      <c r="I4929" s="1109"/>
      <c r="J4929" s="1109"/>
      <c r="K4929" s="1112"/>
      <c r="L4929" s="1091"/>
      <c r="M4929" s="1091"/>
      <c r="N4929" s="1091"/>
      <c r="O4929" s="1091"/>
      <c r="P4929" s="1096"/>
      <c r="Q4929" s="1096"/>
      <c r="R4929" s="1096"/>
      <c r="S4929" s="1091"/>
    </row>
    <row r="4930" spans="1:19" x14ac:dyDescent="0.3">
      <c r="A4930" s="1090">
        <v>4925</v>
      </c>
      <c r="B4930" s="1091"/>
      <c r="C4930" s="1091"/>
      <c r="D4930" s="1097"/>
      <c r="E4930" s="1093">
        <f t="shared" si="305"/>
        <v>0</v>
      </c>
      <c r="F4930" s="1094">
        <f t="shared" si="306"/>
        <v>0</v>
      </c>
      <c r="G4930" s="1095">
        <f t="shared" si="307"/>
        <v>0</v>
      </c>
      <c r="H4930" s="1090" t="str">
        <f t="shared" ca="1" si="308"/>
        <v/>
      </c>
      <c r="I4930" s="1109"/>
      <c r="J4930" s="1109"/>
      <c r="K4930" s="1112"/>
      <c r="L4930" s="1091"/>
      <c r="M4930" s="1091"/>
      <c r="N4930" s="1091"/>
      <c r="O4930" s="1091"/>
      <c r="P4930" s="1096"/>
      <c r="Q4930" s="1096"/>
      <c r="R4930" s="1096"/>
      <c r="S4930" s="1091"/>
    </row>
    <row r="4931" spans="1:19" x14ac:dyDescent="0.3">
      <c r="A4931" s="1090">
        <v>4926</v>
      </c>
      <c r="B4931" s="1091"/>
      <c r="C4931" s="1091"/>
      <c r="D4931" s="1097"/>
      <c r="E4931" s="1093">
        <f t="shared" si="305"/>
        <v>0</v>
      </c>
      <c r="F4931" s="1094">
        <f t="shared" si="306"/>
        <v>0</v>
      </c>
      <c r="G4931" s="1095">
        <f t="shared" si="307"/>
        <v>0</v>
      </c>
      <c r="H4931" s="1090" t="str">
        <f t="shared" ca="1" si="308"/>
        <v/>
      </c>
      <c r="I4931" s="1109"/>
      <c r="J4931" s="1109"/>
      <c r="K4931" s="1112"/>
      <c r="L4931" s="1091"/>
      <c r="M4931" s="1091"/>
      <c r="N4931" s="1091"/>
      <c r="O4931" s="1091"/>
      <c r="P4931" s="1096"/>
      <c r="Q4931" s="1096"/>
      <c r="R4931" s="1096"/>
      <c r="S4931" s="1091"/>
    </row>
    <row r="4932" spans="1:19" x14ac:dyDescent="0.3">
      <c r="A4932" s="1090">
        <v>4927</v>
      </c>
      <c r="B4932" s="1091"/>
      <c r="C4932" s="1091"/>
      <c r="D4932" s="1097"/>
      <c r="E4932" s="1093">
        <f t="shared" si="305"/>
        <v>0</v>
      </c>
      <c r="F4932" s="1094">
        <f t="shared" si="306"/>
        <v>0</v>
      </c>
      <c r="G4932" s="1095">
        <f t="shared" si="307"/>
        <v>0</v>
      </c>
      <c r="H4932" s="1090" t="str">
        <f t="shared" ca="1" si="308"/>
        <v/>
      </c>
      <c r="I4932" s="1109"/>
      <c r="J4932" s="1109"/>
      <c r="K4932" s="1112"/>
      <c r="L4932" s="1091"/>
      <c r="M4932" s="1091"/>
      <c r="N4932" s="1091"/>
      <c r="O4932" s="1091"/>
      <c r="P4932" s="1096"/>
      <c r="Q4932" s="1096"/>
      <c r="R4932" s="1096"/>
      <c r="S4932" s="1091"/>
    </row>
    <row r="4933" spans="1:19" x14ac:dyDescent="0.3">
      <c r="A4933" s="1090">
        <v>4928</v>
      </c>
      <c r="B4933" s="1091"/>
      <c r="C4933" s="1091"/>
      <c r="D4933" s="1097"/>
      <c r="E4933" s="1093">
        <f t="shared" si="305"/>
        <v>0</v>
      </c>
      <c r="F4933" s="1094">
        <f t="shared" si="306"/>
        <v>0</v>
      </c>
      <c r="G4933" s="1095">
        <f t="shared" si="307"/>
        <v>0</v>
      </c>
      <c r="H4933" s="1090" t="str">
        <f t="shared" ca="1" si="308"/>
        <v/>
      </c>
      <c r="I4933" s="1109"/>
      <c r="J4933" s="1109"/>
      <c r="K4933" s="1112"/>
      <c r="L4933" s="1091"/>
      <c r="M4933" s="1091"/>
      <c r="N4933" s="1091"/>
      <c r="O4933" s="1091"/>
      <c r="P4933" s="1096"/>
      <c r="Q4933" s="1096"/>
      <c r="R4933" s="1096"/>
      <c r="S4933" s="1091"/>
    </row>
    <row r="4934" spans="1:19" x14ac:dyDescent="0.3">
      <c r="A4934" s="1090">
        <v>4929</v>
      </c>
      <c r="B4934" s="1091"/>
      <c r="C4934" s="1091"/>
      <c r="D4934" s="1097"/>
      <c r="E4934" s="1093">
        <f t="shared" si="305"/>
        <v>0</v>
      </c>
      <c r="F4934" s="1094">
        <f t="shared" si="306"/>
        <v>0</v>
      </c>
      <c r="G4934" s="1095">
        <f t="shared" si="307"/>
        <v>0</v>
      </c>
      <c r="H4934" s="1090" t="str">
        <f t="shared" ca="1" si="308"/>
        <v/>
      </c>
      <c r="I4934" s="1109"/>
      <c r="J4934" s="1109"/>
      <c r="K4934" s="1112"/>
      <c r="L4934" s="1091"/>
      <c r="M4934" s="1091"/>
      <c r="N4934" s="1091"/>
      <c r="O4934" s="1091"/>
      <c r="P4934" s="1096"/>
      <c r="Q4934" s="1096"/>
      <c r="R4934" s="1096"/>
      <c r="S4934" s="1091"/>
    </row>
    <row r="4935" spans="1:19" x14ac:dyDescent="0.3">
      <c r="A4935" s="1090">
        <v>4930</v>
      </c>
      <c r="B4935" s="1091"/>
      <c r="C4935" s="1091"/>
      <c r="D4935" s="1097"/>
      <c r="E4935" s="1093">
        <f t="shared" ref="E4935:E4998" si="309">D4935</f>
        <v>0</v>
      </c>
      <c r="F4935" s="1094">
        <f t="shared" ref="F4935:F4998" si="310">D4935</f>
        <v>0</v>
      </c>
      <c r="G4935" s="1095">
        <f t="shared" ref="G4935:G4998" si="311">D4935</f>
        <v>0</v>
      </c>
      <c r="H4935" s="1090" t="str">
        <f t="shared" ref="H4935:H4998" ca="1" si="312">IF(ISBLANK(D4935),"",DATEDIF(G4935,TODAY(),"y"))</f>
        <v/>
      </c>
      <c r="I4935" s="1109"/>
      <c r="J4935" s="1109"/>
      <c r="K4935" s="1112"/>
      <c r="L4935" s="1091"/>
      <c r="M4935" s="1091"/>
      <c r="N4935" s="1091"/>
      <c r="O4935" s="1091"/>
      <c r="P4935" s="1096"/>
      <c r="Q4935" s="1096"/>
      <c r="R4935" s="1096"/>
      <c r="S4935" s="1091"/>
    </row>
    <row r="4936" spans="1:19" x14ac:dyDescent="0.3">
      <c r="A4936" s="1090">
        <v>4931</v>
      </c>
      <c r="B4936" s="1091"/>
      <c r="C4936" s="1091"/>
      <c r="D4936" s="1097"/>
      <c r="E4936" s="1093">
        <f t="shared" si="309"/>
        <v>0</v>
      </c>
      <c r="F4936" s="1094">
        <f t="shared" si="310"/>
        <v>0</v>
      </c>
      <c r="G4936" s="1095">
        <f t="shared" si="311"/>
        <v>0</v>
      </c>
      <c r="H4936" s="1090" t="str">
        <f t="shared" ca="1" si="312"/>
        <v/>
      </c>
      <c r="I4936" s="1109"/>
      <c r="J4936" s="1109"/>
      <c r="K4936" s="1112"/>
      <c r="L4936" s="1091"/>
      <c r="M4936" s="1091"/>
      <c r="N4936" s="1091"/>
      <c r="O4936" s="1091"/>
      <c r="P4936" s="1096"/>
      <c r="Q4936" s="1096"/>
      <c r="R4936" s="1096"/>
      <c r="S4936" s="1091"/>
    </row>
    <row r="4937" spans="1:19" x14ac:dyDescent="0.3">
      <c r="A4937" s="1090">
        <v>4932</v>
      </c>
      <c r="B4937" s="1091"/>
      <c r="C4937" s="1091"/>
      <c r="D4937" s="1097"/>
      <c r="E4937" s="1093">
        <f t="shared" si="309"/>
        <v>0</v>
      </c>
      <c r="F4937" s="1094">
        <f t="shared" si="310"/>
        <v>0</v>
      </c>
      <c r="G4937" s="1095">
        <f t="shared" si="311"/>
        <v>0</v>
      </c>
      <c r="H4937" s="1090" t="str">
        <f t="shared" ca="1" si="312"/>
        <v/>
      </c>
      <c r="I4937" s="1109"/>
      <c r="J4937" s="1109"/>
      <c r="K4937" s="1112"/>
      <c r="L4937" s="1091"/>
      <c r="M4937" s="1091"/>
      <c r="N4937" s="1091"/>
      <c r="O4937" s="1091"/>
      <c r="P4937" s="1096"/>
      <c r="Q4937" s="1096"/>
      <c r="R4937" s="1096"/>
      <c r="S4937" s="1091"/>
    </row>
    <row r="4938" spans="1:19" x14ac:dyDescent="0.3">
      <c r="A4938" s="1090">
        <v>4933</v>
      </c>
      <c r="B4938" s="1091"/>
      <c r="C4938" s="1091"/>
      <c r="D4938" s="1097"/>
      <c r="E4938" s="1093">
        <f t="shared" si="309"/>
        <v>0</v>
      </c>
      <c r="F4938" s="1094">
        <f t="shared" si="310"/>
        <v>0</v>
      </c>
      <c r="G4938" s="1095">
        <f t="shared" si="311"/>
        <v>0</v>
      </c>
      <c r="H4938" s="1090" t="str">
        <f t="shared" ca="1" si="312"/>
        <v/>
      </c>
      <c r="I4938" s="1109"/>
      <c r="J4938" s="1109"/>
      <c r="K4938" s="1112"/>
      <c r="L4938" s="1091"/>
      <c r="M4938" s="1091"/>
      <c r="N4938" s="1091"/>
      <c r="O4938" s="1091"/>
      <c r="P4938" s="1096"/>
      <c r="Q4938" s="1096"/>
      <c r="R4938" s="1096"/>
      <c r="S4938" s="1091"/>
    </row>
    <row r="4939" spans="1:19" x14ac:dyDescent="0.3">
      <c r="A4939" s="1090">
        <v>4934</v>
      </c>
      <c r="B4939" s="1091"/>
      <c r="C4939" s="1091"/>
      <c r="D4939" s="1097"/>
      <c r="E4939" s="1093">
        <f t="shared" si="309"/>
        <v>0</v>
      </c>
      <c r="F4939" s="1094">
        <f t="shared" si="310"/>
        <v>0</v>
      </c>
      <c r="G4939" s="1095">
        <f t="shared" si="311"/>
        <v>0</v>
      </c>
      <c r="H4939" s="1090" t="str">
        <f t="shared" ca="1" si="312"/>
        <v/>
      </c>
      <c r="I4939" s="1109"/>
      <c r="J4939" s="1109"/>
      <c r="K4939" s="1112"/>
      <c r="L4939" s="1091"/>
      <c r="M4939" s="1091"/>
      <c r="N4939" s="1091"/>
      <c r="O4939" s="1091"/>
      <c r="P4939" s="1096"/>
      <c r="Q4939" s="1096"/>
      <c r="R4939" s="1096"/>
      <c r="S4939" s="1091"/>
    </row>
    <row r="4940" spans="1:19" x14ac:dyDescent="0.3">
      <c r="A4940" s="1090">
        <v>4935</v>
      </c>
      <c r="B4940" s="1091"/>
      <c r="C4940" s="1091"/>
      <c r="D4940" s="1097"/>
      <c r="E4940" s="1093">
        <f t="shared" si="309"/>
        <v>0</v>
      </c>
      <c r="F4940" s="1094">
        <f t="shared" si="310"/>
        <v>0</v>
      </c>
      <c r="G4940" s="1095">
        <f t="shared" si="311"/>
        <v>0</v>
      </c>
      <c r="H4940" s="1090" t="str">
        <f t="shared" ca="1" si="312"/>
        <v/>
      </c>
      <c r="I4940" s="1109"/>
      <c r="J4940" s="1109"/>
      <c r="K4940" s="1112"/>
      <c r="L4940" s="1091"/>
      <c r="M4940" s="1091"/>
      <c r="N4940" s="1091"/>
      <c r="O4940" s="1091"/>
      <c r="P4940" s="1096"/>
      <c r="Q4940" s="1096"/>
      <c r="R4940" s="1096"/>
      <c r="S4940" s="1091"/>
    </row>
    <row r="4941" spans="1:19" x14ac:dyDescent="0.3">
      <c r="A4941" s="1090">
        <v>4936</v>
      </c>
      <c r="B4941" s="1091"/>
      <c r="C4941" s="1091"/>
      <c r="D4941" s="1097"/>
      <c r="E4941" s="1093">
        <f t="shared" si="309"/>
        <v>0</v>
      </c>
      <c r="F4941" s="1094">
        <f t="shared" si="310"/>
        <v>0</v>
      </c>
      <c r="G4941" s="1095">
        <f t="shared" si="311"/>
        <v>0</v>
      </c>
      <c r="H4941" s="1090" t="str">
        <f t="shared" ca="1" si="312"/>
        <v/>
      </c>
      <c r="I4941" s="1109"/>
      <c r="J4941" s="1109"/>
      <c r="K4941" s="1112"/>
      <c r="L4941" s="1091"/>
      <c r="M4941" s="1091"/>
      <c r="N4941" s="1091"/>
      <c r="O4941" s="1091"/>
      <c r="P4941" s="1096"/>
      <c r="Q4941" s="1096"/>
      <c r="R4941" s="1096"/>
      <c r="S4941" s="1091"/>
    </row>
    <row r="4942" spans="1:19" x14ac:dyDescent="0.3">
      <c r="A4942" s="1090">
        <v>4937</v>
      </c>
      <c r="B4942" s="1091"/>
      <c r="C4942" s="1091"/>
      <c r="D4942" s="1097"/>
      <c r="E4942" s="1093">
        <f t="shared" si="309"/>
        <v>0</v>
      </c>
      <c r="F4942" s="1094">
        <f t="shared" si="310"/>
        <v>0</v>
      </c>
      <c r="G4942" s="1095">
        <f t="shared" si="311"/>
        <v>0</v>
      </c>
      <c r="H4942" s="1090" t="str">
        <f t="shared" ca="1" si="312"/>
        <v/>
      </c>
      <c r="I4942" s="1109"/>
      <c r="J4942" s="1109"/>
      <c r="K4942" s="1112"/>
      <c r="L4942" s="1091"/>
      <c r="M4942" s="1091"/>
      <c r="N4942" s="1091"/>
      <c r="O4942" s="1091"/>
      <c r="P4942" s="1096"/>
      <c r="Q4942" s="1096"/>
      <c r="R4942" s="1096"/>
      <c r="S4942" s="1091"/>
    </row>
    <row r="4943" spans="1:19" x14ac:dyDescent="0.3">
      <c r="A4943" s="1090">
        <v>4938</v>
      </c>
      <c r="B4943" s="1091"/>
      <c r="C4943" s="1091"/>
      <c r="D4943" s="1097"/>
      <c r="E4943" s="1093">
        <f t="shared" si="309"/>
        <v>0</v>
      </c>
      <c r="F4943" s="1094">
        <f t="shared" si="310"/>
        <v>0</v>
      </c>
      <c r="G4943" s="1095">
        <f t="shared" si="311"/>
        <v>0</v>
      </c>
      <c r="H4943" s="1090" t="str">
        <f t="shared" ca="1" si="312"/>
        <v/>
      </c>
      <c r="I4943" s="1109"/>
      <c r="J4943" s="1109"/>
      <c r="K4943" s="1112"/>
      <c r="L4943" s="1091"/>
      <c r="M4943" s="1091"/>
      <c r="N4943" s="1091"/>
      <c r="O4943" s="1091"/>
      <c r="P4943" s="1096"/>
      <c r="Q4943" s="1096"/>
      <c r="R4943" s="1096"/>
      <c r="S4943" s="1091"/>
    </row>
    <row r="4944" spans="1:19" x14ac:dyDescent="0.3">
      <c r="A4944" s="1090">
        <v>4939</v>
      </c>
      <c r="B4944" s="1091"/>
      <c r="C4944" s="1091"/>
      <c r="D4944" s="1097"/>
      <c r="E4944" s="1093">
        <f t="shared" si="309"/>
        <v>0</v>
      </c>
      <c r="F4944" s="1094">
        <f t="shared" si="310"/>
        <v>0</v>
      </c>
      <c r="G4944" s="1095">
        <f t="shared" si="311"/>
        <v>0</v>
      </c>
      <c r="H4944" s="1090" t="str">
        <f t="shared" ca="1" si="312"/>
        <v/>
      </c>
      <c r="I4944" s="1109"/>
      <c r="J4944" s="1109"/>
      <c r="K4944" s="1112"/>
      <c r="L4944" s="1091"/>
      <c r="M4944" s="1091"/>
      <c r="N4944" s="1091"/>
      <c r="O4944" s="1091"/>
      <c r="P4944" s="1096"/>
      <c r="Q4944" s="1096"/>
      <c r="R4944" s="1096"/>
      <c r="S4944" s="1091"/>
    </row>
    <row r="4945" spans="1:19" x14ac:dyDescent="0.3">
      <c r="A4945" s="1090">
        <v>4940</v>
      </c>
      <c r="B4945" s="1091"/>
      <c r="C4945" s="1091"/>
      <c r="D4945" s="1097"/>
      <c r="E4945" s="1093">
        <f t="shared" si="309"/>
        <v>0</v>
      </c>
      <c r="F4945" s="1094">
        <f t="shared" si="310"/>
        <v>0</v>
      </c>
      <c r="G4945" s="1095">
        <f t="shared" si="311"/>
        <v>0</v>
      </c>
      <c r="H4945" s="1090" t="str">
        <f t="shared" ca="1" si="312"/>
        <v/>
      </c>
      <c r="I4945" s="1109"/>
      <c r="J4945" s="1109"/>
      <c r="K4945" s="1112"/>
      <c r="L4945" s="1091"/>
      <c r="M4945" s="1091"/>
      <c r="N4945" s="1091"/>
      <c r="O4945" s="1091"/>
      <c r="P4945" s="1096"/>
      <c r="Q4945" s="1096"/>
      <c r="R4945" s="1096"/>
      <c r="S4945" s="1091"/>
    </row>
    <row r="4946" spans="1:19" x14ac:dyDescent="0.3">
      <c r="A4946" s="1090">
        <v>4941</v>
      </c>
      <c r="B4946" s="1091"/>
      <c r="C4946" s="1091"/>
      <c r="D4946" s="1097"/>
      <c r="E4946" s="1093">
        <f t="shared" si="309"/>
        <v>0</v>
      </c>
      <c r="F4946" s="1094">
        <f t="shared" si="310"/>
        <v>0</v>
      </c>
      <c r="G4946" s="1095">
        <f t="shared" si="311"/>
        <v>0</v>
      </c>
      <c r="H4946" s="1090" t="str">
        <f t="shared" ca="1" si="312"/>
        <v/>
      </c>
      <c r="I4946" s="1109"/>
      <c r="J4946" s="1109"/>
      <c r="K4946" s="1112"/>
      <c r="L4946" s="1091"/>
      <c r="M4946" s="1091"/>
      <c r="N4946" s="1091"/>
      <c r="O4946" s="1091"/>
      <c r="P4946" s="1096"/>
      <c r="Q4946" s="1096"/>
      <c r="R4946" s="1096"/>
      <c r="S4946" s="1091"/>
    </row>
    <row r="4947" spans="1:19" x14ac:dyDescent="0.3">
      <c r="A4947" s="1090">
        <v>4942</v>
      </c>
      <c r="B4947" s="1091"/>
      <c r="C4947" s="1091"/>
      <c r="D4947" s="1097"/>
      <c r="E4947" s="1093">
        <f t="shared" si="309"/>
        <v>0</v>
      </c>
      <c r="F4947" s="1094">
        <f t="shared" si="310"/>
        <v>0</v>
      </c>
      <c r="G4947" s="1095">
        <f t="shared" si="311"/>
        <v>0</v>
      </c>
      <c r="H4947" s="1090" t="str">
        <f t="shared" ca="1" si="312"/>
        <v/>
      </c>
      <c r="I4947" s="1109"/>
      <c r="J4947" s="1109"/>
      <c r="K4947" s="1112"/>
      <c r="L4947" s="1091"/>
      <c r="M4947" s="1091"/>
      <c r="N4947" s="1091"/>
      <c r="O4947" s="1091"/>
      <c r="P4947" s="1096"/>
      <c r="Q4947" s="1096"/>
      <c r="R4947" s="1096"/>
      <c r="S4947" s="1091"/>
    </row>
    <row r="4948" spans="1:19" x14ac:dyDescent="0.3">
      <c r="A4948" s="1090">
        <v>4943</v>
      </c>
      <c r="B4948" s="1091"/>
      <c r="C4948" s="1091"/>
      <c r="D4948" s="1097"/>
      <c r="E4948" s="1093">
        <f t="shared" si="309"/>
        <v>0</v>
      </c>
      <c r="F4948" s="1094">
        <f t="shared" si="310"/>
        <v>0</v>
      </c>
      <c r="G4948" s="1095">
        <f t="shared" si="311"/>
        <v>0</v>
      </c>
      <c r="H4948" s="1090" t="str">
        <f t="shared" ca="1" si="312"/>
        <v/>
      </c>
      <c r="I4948" s="1109"/>
      <c r="J4948" s="1109"/>
      <c r="K4948" s="1112"/>
      <c r="L4948" s="1091"/>
      <c r="M4948" s="1091"/>
      <c r="N4948" s="1091"/>
      <c r="O4948" s="1091"/>
      <c r="P4948" s="1096"/>
      <c r="Q4948" s="1096"/>
      <c r="R4948" s="1096"/>
      <c r="S4948" s="1091"/>
    </row>
    <row r="4949" spans="1:19" x14ac:dyDescent="0.3">
      <c r="A4949" s="1090">
        <v>4944</v>
      </c>
      <c r="B4949" s="1091"/>
      <c r="C4949" s="1091"/>
      <c r="D4949" s="1097"/>
      <c r="E4949" s="1093">
        <f t="shared" si="309"/>
        <v>0</v>
      </c>
      <c r="F4949" s="1094">
        <f t="shared" si="310"/>
        <v>0</v>
      </c>
      <c r="G4949" s="1095">
        <f t="shared" si="311"/>
        <v>0</v>
      </c>
      <c r="H4949" s="1090" t="str">
        <f t="shared" ca="1" si="312"/>
        <v/>
      </c>
      <c r="I4949" s="1109"/>
      <c r="J4949" s="1109"/>
      <c r="K4949" s="1112"/>
      <c r="L4949" s="1091"/>
      <c r="M4949" s="1091"/>
      <c r="N4949" s="1091"/>
      <c r="O4949" s="1091"/>
      <c r="P4949" s="1096"/>
      <c r="Q4949" s="1096"/>
      <c r="R4949" s="1096"/>
      <c r="S4949" s="1091"/>
    </row>
    <row r="4950" spans="1:19" x14ac:dyDescent="0.3">
      <c r="A4950" s="1090">
        <v>4945</v>
      </c>
      <c r="B4950" s="1091"/>
      <c r="C4950" s="1091"/>
      <c r="D4950" s="1097"/>
      <c r="E4950" s="1093">
        <f t="shared" si="309"/>
        <v>0</v>
      </c>
      <c r="F4950" s="1094">
        <f t="shared" si="310"/>
        <v>0</v>
      </c>
      <c r="G4950" s="1095">
        <f t="shared" si="311"/>
        <v>0</v>
      </c>
      <c r="H4950" s="1090" t="str">
        <f t="shared" ca="1" si="312"/>
        <v/>
      </c>
      <c r="I4950" s="1109"/>
      <c r="J4950" s="1109"/>
      <c r="K4950" s="1112"/>
      <c r="L4950" s="1091"/>
      <c r="M4950" s="1091"/>
      <c r="N4950" s="1091"/>
      <c r="O4950" s="1091"/>
      <c r="P4950" s="1096"/>
      <c r="Q4950" s="1096"/>
      <c r="R4950" s="1096"/>
      <c r="S4950" s="1091"/>
    </row>
    <row r="4951" spans="1:19" x14ac:dyDescent="0.3">
      <c r="A4951" s="1090">
        <v>4946</v>
      </c>
      <c r="B4951" s="1091"/>
      <c r="C4951" s="1091"/>
      <c r="D4951" s="1097"/>
      <c r="E4951" s="1093">
        <f t="shared" si="309"/>
        <v>0</v>
      </c>
      <c r="F4951" s="1094">
        <f t="shared" si="310"/>
        <v>0</v>
      </c>
      <c r="G4951" s="1095">
        <f t="shared" si="311"/>
        <v>0</v>
      </c>
      <c r="H4951" s="1090" t="str">
        <f t="shared" ca="1" si="312"/>
        <v/>
      </c>
      <c r="I4951" s="1109"/>
      <c r="J4951" s="1109"/>
      <c r="K4951" s="1112"/>
      <c r="L4951" s="1091"/>
      <c r="M4951" s="1091"/>
      <c r="N4951" s="1091"/>
      <c r="O4951" s="1091"/>
      <c r="P4951" s="1096"/>
      <c r="Q4951" s="1096"/>
      <c r="R4951" s="1096"/>
      <c r="S4951" s="1091"/>
    </row>
    <row r="4952" spans="1:19" x14ac:dyDescent="0.3">
      <c r="A4952" s="1090">
        <v>4947</v>
      </c>
      <c r="B4952" s="1091"/>
      <c r="C4952" s="1091"/>
      <c r="D4952" s="1097"/>
      <c r="E4952" s="1093">
        <f t="shared" si="309"/>
        <v>0</v>
      </c>
      <c r="F4952" s="1094">
        <f t="shared" si="310"/>
        <v>0</v>
      </c>
      <c r="G4952" s="1095">
        <f t="shared" si="311"/>
        <v>0</v>
      </c>
      <c r="H4952" s="1090" t="str">
        <f t="shared" ca="1" si="312"/>
        <v/>
      </c>
      <c r="I4952" s="1109"/>
      <c r="J4952" s="1109"/>
      <c r="K4952" s="1112"/>
      <c r="L4952" s="1091"/>
      <c r="M4952" s="1091"/>
      <c r="N4952" s="1091"/>
      <c r="O4952" s="1091"/>
      <c r="P4952" s="1096"/>
      <c r="Q4952" s="1096"/>
      <c r="R4952" s="1096"/>
      <c r="S4952" s="1091"/>
    </row>
    <row r="4953" spans="1:19" x14ac:dyDescent="0.3">
      <c r="A4953" s="1090">
        <v>4948</v>
      </c>
      <c r="B4953" s="1091"/>
      <c r="C4953" s="1091"/>
      <c r="D4953" s="1097"/>
      <c r="E4953" s="1093">
        <f t="shared" si="309"/>
        <v>0</v>
      </c>
      <c r="F4953" s="1094">
        <f t="shared" si="310"/>
        <v>0</v>
      </c>
      <c r="G4953" s="1095">
        <f t="shared" si="311"/>
        <v>0</v>
      </c>
      <c r="H4953" s="1090" t="str">
        <f t="shared" ca="1" si="312"/>
        <v/>
      </c>
      <c r="I4953" s="1109"/>
      <c r="J4953" s="1109"/>
      <c r="K4953" s="1112"/>
      <c r="L4953" s="1091"/>
      <c r="M4953" s="1091"/>
      <c r="N4953" s="1091"/>
      <c r="O4953" s="1091"/>
      <c r="P4953" s="1096"/>
      <c r="Q4953" s="1096"/>
      <c r="R4953" s="1096"/>
      <c r="S4953" s="1091"/>
    </row>
    <row r="4954" spans="1:19" x14ac:dyDescent="0.3">
      <c r="A4954" s="1090">
        <v>4949</v>
      </c>
      <c r="B4954" s="1091"/>
      <c r="C4954" s="1091"/>
      <c r="D4954" s="1097"/>
      <c r="E4954" s="1093">
        <f t="shared" si="309"/>
        <v>0</v>
      </c>
      <c r="F4954" s="1094">
        <f t="shared" si="310"/>
        <v>0</v>
      </c>
      <c r="G4954" s="1095">
        <f t="shared" si="311"/>
        <v>0</v>
      </c>
      <c r="H4954" s="1090" t="str">
        <f t="shared" ca="1" si="312"/>
        <v/>
      </c>
      <c r="I4954" s="1109"/>
      <c r="J4954" s="1109"/>
      <c r="K4954" s="1112"/>
      <c r="L4954" s="1091"/>
      <c r="M4954" s="1091"/>
      <c r="N4954" s="1091"/>
      <c r="O4954" s="1091"/>
      <c r="P4954" s="1096"/>
      <c r="Q4954" s="1096"/>
      <c r="R4954" s="1096"/>
      <c r="S4954" s="1091"/>
    </row>
    <row r="4955" spans="1:19" x14ac:dyDescent="0.3">
      <c r="A4955" s="1090">
        <v>4950</v>
      </c>
      <c r="B4955" s="1091"/>
      <c r="C4955" s="1091"/>
      <c r="D4955" s="1097"/>
      <c r="E4955" s="1093">
        <f t="shared" si="309"/>
        <v>0</v>
      </c>
      <c r="F4955" s="1094">
        <f t="shared" si="310"/>
        <v>0</v>
      </c>
      <c r="G4955" s="1095">
        <f t="shared" si="311"/>
        <v>0</v>
      </c>
      <c r="H4955" s="1090" t="str">
        <f t="shared" ca="1" si="312"/>
        <v/>
      </c>
      <c r="I4955" s="1109"/>
      <c r="J4955" s="1109"/>
      <c r="K4955" s="1112"/>
      <c r="L4955" s="1091"/>
      <c r="M4955" s="1091"/>
      <c r="N4955" s="1091"/>
      <c r="O4955" s="1091"/>
      <c r="P4955" s="1096"/>
      <c r="Q4955" s="1096"/>
      <c r="R4955" s="1096"/>
      <c r="S4955" s="1091"/>
    </row>
    <row r="4956" spans="1:19" x14ac:dyDescent="0.3">
      <c r="A4956" s="1090">
        <v>4951</v>
      </c>
      <c r="B4956" s="1091"/>
      <c r="C4956" s="1091"/>
      <c r="D4956" s="1097"/>
      <c r="E4956" s="1093">
        <f t="shared" si="309"/>
        <v>0</v>
      </c>
      <c r="F4956" s="1094">
        <f t="shared" si="310"/>
        <v>0</v>
      </c>
      <c r="G4956" s="1095">
        <f t="shared" si="311"/>
        <v>0</v>
      </c>
      <c r="H4956" s="1090" t="str">
        <f t="shared" ca="1" si="312"/>
        <v/>
      </c>
      <c r="I4956" s="1109"/>
      <c r="J4956" s="1109"/>
      <c r="K4956" s="1112"/>
      <c r="L4956" s="1091"/>
      <c r="M4956" s="1091"/>
      <c r="N4956" s="1091"/>
      <c r="O4956" s="1091"/>
      <c r="P4956" s="1096"/>
      <c r="Q4956" s="1096"/>
      <c r="R4956" s="1096"/>
      <c r="S4956" s="1091"/>
    </row>
    <row r="4957" spans="1:19" x14ac:dyDescent="0.3">
      <c r="A4957" s="1090">
        <v>4952</v>
      </c>
      <c r="B4957" s="1091"/>
      <c r="C4957" s="1091"/>
      <c r="D4957" s="1097"/>
      <c r="E4957" s="1093">
        <f t="shared" si="309"/>
        <v>0</v>
      </c>
      <c r="F4957" s="1094">
        <f t="shared" si="310"/>
        <v>0</v>
      </c>
      <c r="G4957" s="1095">
        <f t="shared" si="311"/>
        <v>0</v>
      </c>
      <c r="H4957" s="1090" t="str">
        <f t="shared" ca="1" si="312"/>
        <v/>
      </c>
      <c r="I4957" s="1109"/>
      <c r="J4957" s="1109"/>
      <c r="K4957" s="1112"/>
      <c r="L4957" s="1091"/>
      <c r="M4957" s="1091"/>
      <c r="N4957" s="1091"/>
      <c r="O4957" s="1091"/>
      <c r="P4957" s="1096"/>
      <c r="Q4957" s="1096"/>
      <c r="R4957" s="1096"/>
      <c r="S4957" s="1091"/>
    </row>
    <row r="4958" spans="1:19" x14ac:dyDescent="0.3">
      <c r="A4958" s="1090">
        <v>4953</v>
      </c>
      <c r="B4958" s="1091"/>
      <c r="C4958" s="1091"/>
      <c r="D4958" s="1097"/>
      <c r="E4958" s="1093">
        <f t="shared" si="309"/>
        <v>0</v>
      </c>
      <c r="F4958" s="1094">
        <f t="shared" si="310"/>
        <v>0</v>
      </c>
      <c r="G4958" s="1095">
        <f t="shared" si="311"/>
        <v>0</v>
      </c>
      <c r="H4958" s="1090" t="str">
        <f t="shared" ca="1" si="312"/>
        <v/>
      </c>
      <c r="I4958" s="1109"/>
      <c r="J4958" s="1109"/>
      <c r="K4958" s="1112"/>
      <c r="L4958" s="1091"/>
      <c r="M4958" s="1091"/>
      <c r="N4958" s="1091"/>
      <c r="O4958" s="1091"/>
      <c r="P4958" s="1096"/>
      <c r="Q4958" s="1096"/>
      <c r="R4958" s="1096"/>
      <c r="S4958" s="1091"/>
    </row>
    <row r="4959" spans="1:19" x14ac:dyDescent="0.3">
      <c r="A4959" s="1090">
        <v>4954</v>
      </c>
      <c r="B4959" s="1091"/>
      <c r="C4959" s="1091"/>
      <c r="D4959" s="1097"/>
      <c r="E4959" s="1093">
        <f t="shared" si="309"/>
        <v>0</v>
      </c>
      <c r="F4959" s="1094">
        <f t="shared" si="310"/>
        <v>0</v>
      </c>
      <c r="G4959" s="1095">
        <f t="shared" si="311"/>
        <v>0</v>
      </c>
      <c r="H4959" s="1090" t="str">
        <f t="shared" ca="1" si="312"/>
        <v/>
      </c>
      <c r="I4959" s="1109"/>
      <c r="J4959" s="1109"/>
      <c r="K4959" s="1112"/>
      <c r="L4959" s="1091"/>
      <c r="M4959" s="1091"/>
      <c r="N4959" s="1091"/>
      <c r="O4959" s="1091"/>
      <c r="P4959" s="1096"/>
      <c r="Q4959" s="1096"/>
      <c r="R4959" s="1096"/>
      <c r="S4959" s="1091"/>
    </row>
    <row r="4960" spans="1:19" x14ac:dyDescent="0.3">
      <c r="A4960" s="1090">
        <v>4955</v>
      </c>
      <c r="B4960" s="1091"/>
      <c r="C4960" s="1091"/>
      <c r="D4960" s="1097"/>
      <c r="E4960" s="1093">
        <f t="shared" si="309"/>
        <v>0</v>
      </c>
      <c r="F4960" s="1094">
        <f t="shared" si="310"/>
        <v>0</v>
      </c>
      <c r="G4960" s="1095">
        <f t="shared" si="311"/>
        <v>0</v>
      </c>
      <c r="H4960" s="1090" t="str">
        <f t="shared" ca="1" si="312"/>
        <v/>
      </c>
      <c r="I4960" s="1109"/>
      <c r="J4960" s="1109"/>
      <c r="K4960" s="1112"/>
      <c r="L4960" s="1091"/>
      <c r="M4960" s="1091"/>
      <c r="N4960" s="1091"/>
      <c r="O4960" s="1091"/>
      <c r="P4960" s="1096"/>
      <c r="Q4960" s="1096"/>
      <c r="R4960" s="1096"/>
      <c r="S4960" s="1091"/>
    </row>
    <row r="4961" spans="1:19" x14ac:dyDescent="0.3">
      <c r="A4961" s="1090">
        <v>4956</v>
      </c>
      <c r="B4961" s="1091"/>
      <c r="C4961" s="1091"/>
      <c r="D4961" s="1097"/>
      <c r="E4961" s="1093">
        <f t="shared" si="309"/>
        <v>0</v>
      </c>
      <c r="F4961" s="1094">
        <f t="shared" si="310"/>
        <v>0</v>
      </c>
      <c r="G4961" s="1095">
        <f t="shared" si="311"/>
        <v>0</v>
      </c>
      <c r="H4961" s="1090" t="str">
        <f t="shared" ca="1" si="312"/>
        <v/>
      </c>
      <c r="I4961" s="1109"/>
      <c r="J4961" s="1109"/>
      <c r="K4961" s="1112"/>
      <c r="L4961" s="1091"/>
      <c r="M4961" s="1091"/>
      <c r="N4961" s="1091"/>
      <c r="O4961" s="1091"/>
      <c r="P4961" s="1096"/>
      <c r="Q4961" s="1096"/>
      <c r="R4961" s="1096"/>
      <c r="S4961" s="1091"/>
    </row>
    <row r="4962" spans="1:19" x14ac:dyDescent="0.3">
      <c r="A4962" s="1090">
        <v>4957</v>
      </c>
      <c r="B4962" s="1091"/>
      <c r="C4962" s="1091"/>
      <c r="D4962" s="1097"/>
      <c r="E4962" s="1093">
        <f t="shared" si="309"/>
        <v>0</v>
      </c>
      <c r="F4962" s="1094">
        <f t="shared" si="310"/>
        <v>0</v>
      </c>
      <c r="G4962" s="1095">
        <f t="shared" si="311"/>
        <v>0</v>
      </c>
      <c r="H4962" s="1090" t="str">
        <f t="shared" ca="1" si="312"/>
        <v/>
      </c>
      <c r="I4962" s="1109"/>
      <c r="J4962" s="1109"/>
      <c r="K4962" s="1112"/>
      <c r="L4962" s="1091"/>
      <c r="M4962" s="1091"/>
      <c r="N4962" s="1091"/>
      <c r="O4962" s="1091"/>
      <c r="P4962" s="1096"/>
      <c r="Q4962" s="1096"/>
      <c r="R4962" s="1096"/>
      <c r="S4962" s="1091"/>
    </row>
    <row r="4963" spans="1:19" x14ac:dyDescent="0.3">
      <c r="A4963" s="1090">
        <v>4958</v>
      </c>
      <c r="B4963" s="1091"/>
      <c r="C4963" s="1091"/>
      <c r="D4963" s="1097"/>
      <c r="E4963" s="1093">
        <f t="shared" si="309"/>
        <v>0</v>
      </c>
      <c r="F4963" s="1094">
        <f t="shared" si="310"/>
        <v>0</v>
      </c>
      <c r="G4963" s="1095">
        <f t="shared" si="311"/>
        <v>0</v>
      </c>
      <c r="H4963" s="1090" t="str">
        <f t="shared" ca="1" si="312"/>
        <v/>
      </c>
      <c r="I4963" s="1109"/>
      <c r="J4963" s="1109"/>
      <c r="K4963" s="1112"/>
      <c r="L4963" s="1091"/>
      <c r="M4963" s="1091"/>
      <c r="N4963" s="1091"/>
      <c r="O4963" s="1091"/>
      <c r="P4963" s="1096"/>
      <c r="Q4963" s="1096"/>
      <c r="R4963" s="1096"/>
      <c r="S4963" s="1091"/>
    </row>
    <row r="4964" spans="1:19" x14ac:dyDescent="0.3">
      <c r="A4964" s="1090">
        <v>4959</v>
      </c>
      <c r="B4964" s="1091"/>
      <c r="C4964" s="1091"/>
      <c r="D4964" s="1097"/>
      <c r="E4964" s="1093">
        <f t="shared" si="309"/>
        <v>0</v>
      </c>
      <c r="F4964" s="1094">
        <f t="shared" si="310"/>
        <v>0</v>
      </c>
      <c r="G4964" s="1095">
        <f t="shared" si="311"/>
        <v>0</v>
      </c>
      <c r="H4964" s="1090" t="str">
        <f t="shared" ca="1" si="312"/>
        <v/>
      </c>
      <c r="I4964" s="1109"/>
      <c r="J4964" s="1109"/>
      <c r="K4964" s="1112"/>
      <c r="L4964" s="1091"/>
      <c r="M4964" s="1091"/>
      <c r="N4964" s="1091"/>
      <c r="O4964" s="1091"/>
      <c r="P4964" s="1096"/>
      <c r="Q4964" s="1096"/>
      <c r="R4964" s="1096"/>
      <c r="S4964" s="1091"/>
    </row>
    <row r="4965" spans="1:19" x14ac:dyDescent="0.3">
      <c r="A4965" s="1090">
        <v>4960</v>
      </c>
      <c r="B4965" s="1091"/>
      <c r="C4965" s="1091"/>
      <c r="D4965" s="1097"/>
      <c r="E4965" s="1093">
        <f t="shared" si="309"/>
        <v>0</v>
      </c>
      <c r="F4965" s="1094">
        <f t="shared" si="310"/>
        <v>0</v>
      </c>
      <c r="G4965" s="1095">
        <f t="shared" si="311"/>
        <v>0</v>
      </c>
      <c r="H4965" s="1090" t="str">
        <f t="shared" ca="1" si="312"/>
        <v/>
      </c>
      <c r="I4965" s="1109"/>
      <c r="J4965" s="1109"/>
      <c r="K4965" s="1112"/>
      <c r="L4965" s="1091"/>
      <c r="M4965" s="1091"/>
      <c r="N4965" s="1091"/>
      <c r="O4965" s="1091"/>
      <c r="P4965" s="1096"/>
      <c r="Q4965" s="1096"/>
      <c r="R4965" s="1096"/>
      <c r="S4965" s="1091"/>
    </row>
    <row r="4966" spans="1:19" x14ac:dyDescent="0.3">
      <c r="A4966" s="1090">
        <v>4961</v>
      </c>
      <c r="B4966" s="1091"/>
      <c r="C4966" s="1091"/>
      <c r="D4966" s="1097"/>
      <c r="E4966" s="1093">
        <f t="shared" si="309"/>
        <v>0</v>
      </c>
      <c r="F4966" s="1094">
        <f t="shared" si="310"/>
        <v>0</v>
      </c>
      <c r="G4966" s="1095">
        <f t="shared" si="311"/>
        <v>0</v>
      </c>
      <c r="H4966" s="1090" t="str">
        <f t="shared" ca="1" si="312"/>
        <v/>
      </c>
      <c r="I4966" s="1109"/>
      <c r="J4966" s="1109"/>
      <c r="K4966" s="1112"/>
      <c r="L4966" s="1091"/>
      <c r="M4966" s="1091"/>
      <c r="N4966" s="1091"/>
      <c r="O4966" s="1091"/>
      <c r="P4966" s="1096"/>
      <c r="Q4966" s="1096"/>
      <c r="R4966" s="1096"/>
      <c r="S4966" s="1091"/>
    </row>
    <row r="4967" spans="1:19" x14ac:dyDescent="0.3">
      <c r="A4967" s="1090">
        <v>4962</v>
      </c>
      <c r="B4967" s="1091"/>
      <c r="C4967" s="1091"/>
      <c r="D4967" s="1097"/>
      <c r="E4967" s="1093">
        <f t="shared" si="309"/>
        <v>0</v>
      </c>
      <c r="F4967" s="1094">
        <f t="shared" si="310"/>
        <v>0</v>
      </c>
      <c r="G4967" s="1095">
        <f t="shared" si="311"/>
        <v>0</v>
      </c>
      <c r="H4967" s="1090" t="str">
        <f t="shared" ca="1" si="312"/>
        <v/>
      </c>
      <c r="I4967" s="1109"/>
      <c r="J4967" s="1109"/>
      <c r="K4967" s="1112"/>
      <c r="L4967" s="1091"/>
      <c r="M4967" s="1091"/>
      <c r="N4967" s="1091"/>
      <c r="O4967" s="1091"/>
      <c r="P4967" s="1096"/>
      <c r="Q4967" s="1096"/>
      <c r="R4967" s="1096"/>
      <c r="S4967" s="1091"/>
    </row>
    <row r="4968" spans="1:19" x14ac:dyDescent="0.3">
      <c r="A4968" s="1090">
        <v>4963</v>
      </c>
      <c r="B4968" s="1091"/>
      <c r="C4968" s="1091"/>
      <c r="D4968" s="1097"/>
      <c r="E4968" s="1093">
        <f t="shared" si="309"/>
        <v>0</v>
      </c>
      <c r="F4968" s="1094">
        <f t="shared" si="310"/>
        <v>0</v>
      </c>
      <c r="G4968" s="1095">
        <f t="shared" si="311"/>
        <v>0</v>
      </c>
      <c r="H4968" s="1090" t="str">
        <f t="shared" ca="1" si="312"/>
        <v/>
      </c>
      <c r="I4968" s="1109"/>
      <c r="J4968" s="1109"/>
      <c r="K4968" s="1112"/>
      <c r="L4968" s="1091"/>
      <c r="M4968" s="1091"/>
      <c r="N4968" s="1091"/>
      <c r="O4968" s="1091"/>
      <c r="P4968" s="1096"/>
      <c r="Q4968" s="1096"/>
      <c r="R4968" s="1096"/>
      <c r="S4968" s="1091"/>
    </row>
    <row r="4969" spans="1:19" x14ac:dyDescent="0.3">
      <c r="A4969" s="1090">
        <v>4964</v>
      </c>
      <c r="B4969" s="1091"/>
      <c r="C4969" s="1091"/>
      <c r="D4969" s="1097"/>
      <c r="E4969" s="1093">
        <f t="shared" si="309"/>
        <v>0</v>
      </c>
      <c r="F4969" s="1094">
        <f t="shared" si="310"/>
        <v>0</v>
      </c>
      <c r="G4969" s="1095">
        <f t="shared" si="311"/>
        <v>0</v>
      </c>
      <c r="H4969" s="1090" t="str">
        <f t="shared" ca="1" si="312"/>
        <v/>
      </c>
      <c r="I4969" s="1109"/>
      <c r="J4969" s="1109"/>
      <c r="K4969" s="1112"/>
      <c r="L4969" s="1091"/>
      <c r="M4969" s="1091"/>
      <c r="N4969" s="1091"/>
      <c r="O4969" s="1091"/>
      <c r="P4969" s="1096"/>
      <c r="Q4969" s="1096"/>
      <c r="R4969" s="1096"/>
      <c r="S4969" s="1091"/>
    </row>
    <row r="4970" spans="1:19" x14ac:dyDescent="0.3">
      <c r="A4970" s="1090">
        <v>4965</v>
      </c>
      <c r="B4970" s="1091"/>
      <c r="C4970" s="1091"/>
      <c r="D4970" s="1097"/>
      <c r="E4970" s="1093">
        <f t="shared" si="309"/>
        <v>0</v>
      </c>
      <c r="F4970" s="1094">
        <f t="shared" si="310"/>
        <v>0</v>
      </c>
      <c r="G4970" s="1095">
        <f t="shared" si="311"/>
        <v>0</v>
      </c>
      <c r="H4970" s="1090" t="str">
        <f t="shared" ca="1" si="312"/>
        <v/>
      </c>
      <c r="I4970" s="1109"/>
      <c r="J4970" s="1109"/>
      <c r="K4970" s="1112"/>
      <c r="L4970" s="1091"/>
      <c r="M4970" s="1091"/>
      <c r="N4970" s="1091"/>
      <c r="O4970" s="1091"/>
      <c r="P4970" s="1096"/>
      <c r="Q4970" s="1096"/>
      <c r="R4970" s="1096"/>
      <c r="S4970" s="1091"/>
    </row>
    <row r="4971" spans="1:19" x14ac:dyDescent="0.3">
      <c r="A4971" s="1090">
        <v>4966</v>
      </c>
      <c r="B4971" s="1091"/>
      <c r="C4971" s="1091"/>
      <c r="D4971" s="1097"/>
      <c r="E4971" s="1093">
        <f t="shared" si="309"/>
        <v>0</v>
      </c>
      <c r="F4971" s="1094">
        <f t="shared" si="310"/>
        <v>0</v>
      </c>
      <c r="G4971" s="1095">
        <f t="shared" si="311"/>
        <v>0</v>
      </c>
      <c r="H4971" s="1090" t="str">
        <f t="shared" ca="1" si="312"/>
        <v/>
      </c>
      <c r="I4971" s="1109"/>
      <c r="J4971" s="1109"/>
      <c r="K4971" s="1112"/>
      <c r="L4971" s="1091"/>
      <c r="M4971" s="1091"/>
      <c r="N4971" s="1091"/>
      <c r="O4971" s="1091"/>
      <c r="P4971" s="1096"/>
      <c r="Q4971" s="1096"/>
      <c r="R4971" s="1096"/>
      <c r="S4971" s="1091"/>
    </row>
    <row r="4972" spans="1:19" x14ac:dyDescent="0.3">
      <c r="A4972" s="1090">
        <v>4967</v>
      </c>
      <c r="B4972" s="1091"/>
      <c r="C4972" s="1091"/>
      <c r="D4972" s="1097"/>
      <c r="E4972" s="1093">
        <f t="shared" si="309"/>
        <v>0</v>
      </c>
      <c r="F4972" s="1094">
        <f t="shared" si="310"/>
        <v>0</v>
      </c>
      <c r="G4972" s="1095">
        <f t="shared" si="311"/>
        <v>0</v>
      </c>
      <c r="H4972" s="1090" t="str">
        <f t="shared" ca="1" si="312"/>
        <v/>
      </c>
      <c r="I4972" s="1109"/>
      <c r="J4972" s="1109"/>
      <c r="K4972" s="1112"/>
      <c r="L4972" s="1091"/>
      <c r="M4972" s="1091"/>
      <c r="N4972" s="1091"/>
      <c r="O4972" s="1091"/>
      <c r="P4972" s="1096"/>
      <c r="Q4972" s="1096"/>
      <c r="R4972" s="1096"/>
      <c r="S4972" s="1091"/>
    </row>
    <row r="4973" spans="1:19" x14ac:dyDescent="0.3">
      <c r="A4973" s="1090">
        <v>4968</v>
      </c>
      <c r="B4973" s="1091"/>
      <c r="C4973" s="1091"/>
      <c r="D4973" s="1097"/>
      <c r="E4973" s="1093">
        <f t="shared" si="309"/>
        <v>0</v>
      </c>
      <c r="F4973" s="1094">
        <f t="shared" si="310"/>
        <v>0</v>
      </c>
      <c r="G4973" s="1095">
        <f t="shared" si="311"/>
        <v>0</v>
      </c>
      <c r="H4973" s="1090" t="str">
        <f t="shared" ca="1" si="312"/>
        <v/>
      </c>
      <c r="I4973" s="1109"/>
      <c r="J4973" s="1109"/>
      <c r="K4973" s="1112"/>
      <c r="L4973" s="1091"/>
      <c r="M4973" s="1091"/>
      <c r="N4973" s="1091"/>
      <c r="O4973" s="1091"/>
      <c r="P4973" s="1096"/>
      <c r="Q4973" s="1096"/>
      <c r="R4973" s="1096"/>
      <c r="S4973" s="1091"/>
    </row>
    <row r="4974" spans="1:19" x14ac:dyDescent="0.3">
      <c r="A4974" s="1090">
        <v>4969</v>
      </c>
      <c r="B4974" s="1091"/>
      <c r="C4974" s="1091"/>
      <c r="D4974" s="1097"/>
      <c r="E4974" s="1093">
        <f t="shared" si="309"/>
        <v>0</v>
      </c>
      <c r="F4974" s="1094">
        <f t="shared" si="310"/>
        <v>0</v>
      </c>
      <c r="G4974" s="1095">
        <f t="shared" si="311"/>
        <v>0</v>
      </c>
      <c r="H4974" s="1090" t="str">
        <f t="shared" ca="1" si="312"/>
        <v/>
      </c>
      <c r="I4974" s="1109"/>
      <c r="J4974" s="1109"/>
      <c r="K4974" s="1112"/>
      <c r="L4974" s="1091"/>
      <c r="M4974" s="1091"/>
      <c r="N4974" s="1091"/>
      <c r="O4974" s="1091"/>
      <c r="P4974" s="1096"/>
      <c r="Q4974" s="1096"/>
      <c r="R4974" s="1096"/>
      <c r="S4974" s="1091"/>
    </row>
    <row r="4975" spans="1:19" x14ac:dyDescent="0.3">
      <c r="A4975" s="1090">
        <v>4970</v>
      </c>
      <c r="B4975" s="1091"/>
      <c r="C4975" s="1091"/>
      <c r="D4975" s="1097"/>
      <c r="E4975" s="1093">
        <f t="shared" si="309"/>
        <v>0</v>
      </c>
      <c r="F4975" s="1094">
        <f t="shared" si="310"/>
        <v>0</v>
      </c>
      <c r="G4975" s="1095">
        <f t="shared" si="311"/>
        <v>0</v>
      </c>
      <c r="H4975" s="1090" t="str">
        <f t="shared" ca="1" si="312"/>
        <v/>
      </c>
      <c r="I4975" s="1109"/>
      <c r="J4975" s="1109"/>
      <c r="K4975" s="1112"/>
      <c r="L4975" s="1091"/>
      <c r="M4975" s="1091"/>
      <c r="N4975" s="1091"/>
      <c r="O4975" s="1091"/>
      <c r="P4975" s="1096"/>
      <c r="Q4975" s="1096"/>
      <c r="R4975" s="1096"/>
      <c r="S4975" s="1091"/>
    </row>
    <row r="4976" spans="1:19" x14ac:dyDescent="0.3">
      <c r="A4976" s="1090">
        <v>4971</v>
      </c>
      <c r="B4976" s="1091"/>
      <c r="C4976" s="1091"/>
      <c r="D4976" s="1097"/>
      <c r="E4976" s="1093">
        <f t="shared" si="309"/>
        <v>0</v>
      </c>
      <c r="F4976" s="1094">
        <f t="shared" si="310"/>
        <v>0</v>
      </c>
      <c r="G4976" s="1095">
        <f t="shared" si="311"/>
        <v>0</v>
      </c>
      <c r="H4976" s="1090" t="str">
        <f t="shared" ca="1" si="312"/>
        <v/>
      </c>
      <c r="I4976" s="1109"/>
      <c r="J4976" s="1109"/>
      <c r="K4976" s="1112"/>
      <c r="L4976" s="1091"/>
      <c r="M4976" s="1091"/>
      <c r="N4976" s="1091"/>
      <c r="O4976" s="1091"/>
      <c r="P4976" s="1096"/>
      <c r="Q4976" s="1096"/>
      <c r="R4976" s="1096"/>
      <c r="S4976" s="1091"/>
    </row>
    <row r="4977" spans="1:19" x14ac:dyDescent="0.3">
      <c r="A4977" s="1090">
        <v>4972</v>
      </c>
      <c r="B4977" s="1091"/>
      <c r="C4977" s="1091"/>
      <c r="D4977" s="1097"/>
      <c r="E4977" s="1093">
        <f t="shared" si="309"/>
        <v>0</v>
      </c>
      <c r="F4977" s="1094">
        <f t="shared" si="310"/>
        <v>0</v>
      </c>
      <c r="G4977" s="1095">
        <f t="shared" si="311"/>
        <v>0</v>
      </c>
      <c r="H4977" s="1090" t="str">
        <f t="shared" ca="1" si="312"/>
        <v/>
      </c>
      <c r="I4977" s="1109"/>
      <c r="J4977" s="1109"/>
      <c r="K4977" s="1112"/>
      <c r="L4977" s="1091"/>
      <c r="M4977" s="1091"/>
      <c r="N4977" s="1091"/>
      <c r="O4977" s="1091"/>
      <c r="P4977" s="1096"/>
      <c r="Q4977" s="1096"/>
      <c r="R4977" s="1096"/>
      <c r="S4977" s="1091"/>
    </row>
    <row r="4978" spans="1:19" x14ac:dyDescent="0.3">
      <c r="A4978" s="1090">
        <v>4973</v>
      </c>
      <c r="B4978" s="1091"/>
      <c r="C4978" s="1091"/>
      <c r="D4978" s="1097"/>
      <c r="E4978" s="1093">
        <f t="shared" si="309"/>
        <v>0</v>
      </c>
      <c r="F4978" s="1094">
        <f t="shared" si="310"/>
        <v>0</v>
      </c>
      <c r="G4978" s="1095">
        <f t="shared" si="311"/>
        <v>0</v>
      </c>
      <c r="H4978" s="1090" t="str">
        <f t="shared" ca="1" si="312"/>
        <v/>
      </c>
      <c r="I4978" s="1109"/>
      <c r="J4978" s="1109"/>
      <c r="K4978" s="1112"/>
      <c r="L4978" s="1091"/>
      <c r="M4978" s="1091"/>
      <c r="N4978" s="1091"/>
      <c r="O4978" s="1091"/>
      <c r="P4978" s="1096"/>
      <c r="Q4978" s="1096"/>
      <c r="R4978" s="1096"/>
      <c r="S4978" s="1091"/>
    </row>
    <row r="4979" spans="1:19" x14ac:dyDescent="0.3">
      <c r="A4979" s="1090">
        <v>4974</v>
      </c>
      <c r="B4979" s="1091"/>
      <c r="C4979" s="1091"/>
      <c r="D4979" s="1097"/>
      <c r="E4979" s="1093">
        <f t="shared" si="309"/>
        <v>0</v>
      </c>
      <c r="F4979" s="1094">
        <f t="shared" si="310"/>
        <v>0</v>
      </c>
      <c r="G4979" s="1095">
        <f t="shared" si="311"/>
        <v>0</v>
      </c>
      <c r="H4979" s="1090" t="str">
        <f t="shared" ca="1" si="312"/>
        <v/>
      </c>
      <c r="I4979" s="1109"/>
      <c r="J4979" s="1109"/>
      <c r="K4979" s="1112"/>
      <c r="L4979" s="1091"/>
      <c r="M4979" s="1091"/>
      <c r="N4979" s="1091"/>
      <c r="O4979" s="1091"/>
      <c r="P4979" s="1096"/>
      <c r="Q4979" s="1096"/>
      <c r="R4979" s="1096"/>
      <c r="S4979" s="1091"/>
    </row>
    <row r="4980" spans="1:19" x14ac:dyDescent="0.3">
      <c r="A4980" s="1090">
        <v>4975</v>
      </c>
      <c r="B4980" s="1091"/>
      <c r="C4980" s="1091"/>
      <c r="D4980" s="1097"/>
      <c r="E4980" s="1093">
        <f t="shared" si="309"/>
        <v>0</v>
      </c>
      <c r="F4980" s="1094">
        <f t="shared" si="310"/>
        <v>0</v>
      </c>
      <c r="G4980" s="1095">
        <f t="shared" si="311"/>
        <v>0</v>
      </c>
      <c r="H4980" s="1090" t="str">
        <f t="shared" ca="1" si="312"/>
        <v/>
      </c>
      <c r="I4980" s="1109"/>
      <c r="J4980" s="1109"/>
      <c r="K4980" s="1112"/>
      <c r="L4980" s="1091"/>
      <c r="M4980" s="1091"/>
      <c r="N4980" s="1091"/>
      <c r="O4980" s="1091"/>
      <c r="P4980" s="1096"/>
      <c r="Q4980" s="1096"/>
      <c r="R4980" s="1096"/>
      <c r="S4980" s="1091"/>
    </row>
    <row r="4981" spans="1:19" x14ac:dyDescent="0.3">
      <c r="A4981" s="1090">
        <v>4976</v>
      </c>
      <c r="B4981" s="1091"/>
      <c r="C4981" s="1091"/>
      <c r="D4981" s="1097"/>
      <c r="E4981" s="1093">
        <f t="shared" si="309"/>
        <v>0</v>
      </c>
      <c r="F4981" s="1094">
        <f t="shared" si="310"/>
        <v>0</v>
      </c>
      <c r="G4981" s="1095">
        <f t="shared" si="311"/>
        <v>0</v>
      </c>
      <c r="H4981" s="1090" t="str">
        <f t="shared" ca="1" si="312"/>
        <v/>
      </c>
      <c r="I4981" s="1109"/>
      <c r="J4981" s="1109"/>
      <c r="K4981" s="1112"/>
      <c r="L4981" s="1091"/>
      <c r="M4981" s="1091"/>
      <c r="N4981" s="1091"/>
      <c r="O4981" s="1091"/>
      <c r="P4981" s="1096"/>
      <c r="Q4981" s="1096"/>
      <c r="R4981" s="1096"/>
      <c r="S4981" s="1091"/>
    </row>
    <row r="4982" spans="1:19" x14ac:dyDescent="0.3">
      <c r="A4982" s="1090">
        <v>4977</v>
      </c>
      <c r="B4982" s="1091"/>
      <c r="C4982" s="1091"/>
      <c r="D4982" s="1097"/>
      <c r="E4982" s="1093">
        <f t="shared" si="309"/>
        <v>0</v>
      </c>
      <c r="F4982" s="1094">
        <f t="shared" si="310"/>
        <v>0</v>
      </c>
      <c r="G4982" s="1095">
        <f t="shared" si="311"/>
        <v>0</v>
      </c>
      <c r="H4982" s="1090" t="str">
        <f t="shared" ca="1" si="312"/>
        <v/>
      </c>
      <c r="I4982" s="1109"/>
      <c r="J4982" s="1109"/>
      <c r="K4982" s="1112"/>
      <c r="L4982" s="1091"/>
      <c r="M4982" s="1091"/>
      <c r="N4982" s="1091"/>
      <c r="O4982" s="1091"/>
      <c r="P4982" s="1096"/>
      <c r="Q4982" s="1096"/>
      <c r="R4982" s="1096"/>
      <c r="S4982" s="1091"/>
    </row>
    <row r="4983" spans="1:19" x14ac:dyDescent="0.3">
      <c r="A4983" s="1090">
        <v>4978</v>
      </c>
      <c r="B4983" s="1091"/>
      <c r="C4983" s="1091"/>
      <c r="D4983" s="1097"/>
      <c r="E4983" s="1093">
        <f t="shared" si="309"/>
        <v>0</v>
      </c>
      <c r="F4983" s="1094">
        <f t="shared" si="310"/>
        <v>0</v>
      </c>
      <c r="G4983" s="1095">
        <f t="shared" si="311"/>
        <v>0</v>
      </c>
      <c r="H4983" s="1090" t="str">
        <f t="shared" ca="1" si="312"/>
        <v/>
      </c>
      <c r="I4983" s="1109"/>
      <c r="J4983" s="1109"/>
      <c r="K4983" s="1112"/>
      <c r="L4983" s="1091"/>
      <c r="M4983" s="1091"/>
      <c r="N4983" s="1091"/>
      <c r="O4983" s="1091"/>
      <c r="P4983" s="1096"/>
      <c r="Q4983" s="1096"/>
      <c r="R4983" s="1096"/>
      <c r="S4983" s="1091"/>
    </row>
    <row r="4984" spans="1:19" x14ac:dyDescent="0.3">
      <c r="A4984" s="1090">
        <v>4979</v>
      </c>
      <c r="B4984" s="1091"/>
      <c r="C4984" s="1091"/>
      <c r="D4984" s="1097"/>
      <c r="E4984" s="1093">
        <f t="shared" si="309"/>
        <v>0</v>
      </c>
      <c r="F4984" s="1094">
        <f t="shared" si="310"/>
        <v>0</v>
      </c>
      <c r="G4984" s="1095">
        <f t="shared" si="311"/>
        <v>0</v>
      </c>
      <c r="H4984" s="1090" t="str">
        <f t="shared" ca="1" si="312"/>
        <v/>
      </c>
      <c r="I4984" s="1109"/>
      <c r="J4984" s="1109"/>
      <c r="K4984" s="1112"/>
      <c r="L4984" s="1091"/>
      <c r="M4984" s="1091"/>
      <c r="N4984" s="1091"/>
      <c r="O4984" s="1091"/>
      <c r="P4984" s="1096"/>
      <c r="Q4984" s="1096"/>
      <c r="R4984" s="1096"/>
      <c r="S4984" s="1091"/>
    </row>
    <row r="4985" spans="1:19" x14ac:dyDescent="0.3">
      <c r="A4985" s="1090">
        <v>4980</v>
      </c>
      <c r="B4985" s="1091"/>
      <c r="C4985" s="1091"/>
      <c r="D4985" s="1097"/>
      <c r="E4985" s="1093">
        <f t="shared" si="309"/>
        <v>0</v>
      </c>
      <c r="F4985" s="1094">
        <f t="shared" si="310"/>
        <v>0</v>
      </c>
      <c r="G4985" s="1095">
        <f t="shared" si="311"/>
        <v>0</v>
      </c>
      <c r="H4985" s="1090" t="str">
        <f t="shared" ca="1" si="312"/>
        <v/>
      </c>
      <c r="I4985" s="1109"/>
      <c r="J4985" s="1109"/>
      <c r="K4985" s="1112"/>
      <c r="L4985" s="1091"/>
      <c r="M4985" s="1091"/>
      <c r="N4985" s="1091"/>
      <c r="O4985" s="1091"/>
      <c r="P4985" s="1096"/>
      <c r="Q4985" s="1096"/>
      <c r="R4985" s="1096"/>
      <c r="S4985" s="1091"/>
    </row>
    <row r="4986" spans="1:19" x14ac:dyDescent="0.3">
      <c r="A4986" s="1090">
        <v>4981</v>
      </c>
      <c r="B4986" s="1091"/>
      <c r="C4986" s="1091"/>
      <c r="D4986" s="1097"/>
      <c r="E4986" s="1093">
        <f t="shared" si="309"/>
        <v>0</v>
      </c>
      <c r="F4986" s="1094">
        <f t="shared" si="310"/>
        <v>0</v>
      </c>
      <c r="G4986" s="1095">
        <f t="shared" si="311"/>
        <v>0</v>
      </c>
      <c r="H4986" s="1090" t="str">
        <f t="shared" ca="1" si="312"/>
        <v/>
      </c>
      <c r="I4986" s="1109"/>
      <c r="J4986" s="1109"/>
      <c r="K4986" s="1112"/>
      <c r="L4986" s="1091"/>
      <c r="M4986" s="1091"/>
      <c r="N4986" s="1091"/>
      <c r="O4986" s="1091"/>
      <c r="P4986" s="1096"/>
      <c r="Q4986" s="1096"/>
      <c r="R4986" s="1096"/>
      <c r="S4986" s="1091"/>
    </row>
    <row r="4987" spans="1:19" x14ac:dyDescent="0.3">
      <c r="A4987" s="1090">
        <v>4982</v>
      </c>
      <c r="B4987" s="1091"/>
      <c r="C4987" s="1091"/>
      <c r="D4987" s="1097"/>
      <c r="E4987" s="1093">
        <f t="shared" si="309"/>
        <v>0</v>
      </c>
      <c r="F4987" s="1094">
        <f t="shared" si="310"/>
        <v>0</v>
      </c>
      <c r="G4987" s="1095">
        <f t="shared" si="311"/>
        <v>0</v>
      </c>
      <c r="H4987" s="1090" t="str">
        <f t="shared" ca="1" si="312"/>
        <v/>
      </c>
      <c r="I4987" s="1109"/>
      <c r="J4987" s="1109"/>
      <c r="K4987" s="1112"/>
      <c r="L4987" s="1091"/>
      <c r="M4987" s="1091"/>
      <c r="N4987" s="1091"/>
      <c r="O4987" s="1091"/>
      <c r="P4987" s="1096"/>
      <c r="Q4987" s="1096"/>
      <c r="R4987" s="1096"/>
      <c r="S4987" s="1091"/>
    </row>
    <row r="4988" spans="1:19" x14ac:dyDescent="0.3">
      <c r="A4988" s="1090">
        <v>4983</v>
      </c>
      <c r="B4988" s="1091"/>
      <c r="C4988" s="1091"/>
      <c r="D4988" s="1097"/>
      <c r="E4988" s="1093">
        <f t="shared" si="309"/>
        <v>0</v>
      </c>
      <c r="F4988" s="1094">
        <f t="shared" si="310"/>
        <v>0</v>
      </c>
      <c r="G4988" s="1095">
        <f t="shared" si="311"/>
        <v>0</v>
      </c>
      <c r="H4988" s="1090" t="str">
        <f t="shared" ca="1" si="312"/>
        <v/>
      </c>
      <c r="I4988" s="1109"/>
      <c r="J4988" s="1109"/>
      <c r="K4988" s="1112"/>
      <c r="L4988" s="1091"/>
      <c r="M4988" s="1091"/>
      <c r="N4988" s="1091"/>
      <c r="O4988" s="1091"/>
      <c r="P4988" s="1096"/>
      <c r="Q4988" s="1096"/>
      <c r="R4988" s="1096"/>
      <c r="S4988" s="1091"/>
    </row>
    <row r="4989" spans="1:19" x14ac:dyDescent="0.3">
      <c r="A4989" s="1090">
        <v>4984</v>
      </c>
      <c r="B4989" s="1091"/>
      <c r="C4989" s="1091"/>
      <c r="D4989" s="1097"/>
      <c r="E4989" s="1093">
        <f t="shared" si="309"/>
        <v>0</v>
      </c>
      <c r="F4989" s="1094">
        <f t="shared" si="310"/>
        <v>0</v>
      </c>
      <c r="G4989" s="1095">
        <f t="shared" si="311"/>
        <v>0</v>
      </c>
      <c r="H4989" s="1090" t="str">
        <f t="shared" ca="1" si="312"/>
        <v/>
      </c>
      <c r="I4989" s="1109"/>
      <c r="J4989" s="1109"/>
      <c r="K4989" s="1112"/>
      <c r="L4989" s="1091"/>
      <c r="M4989" s="1091"/>
      <c r="N4989" s="1091"/>
      <c r="O4989" s="1091"/>
      <c r="P4989" s="1096"/>
      <c r="Q4989" s="1096"/>
      <c r="R4989" s="1096"/>
      <c r="S4989" s="1091"/>
    </row>
    <row r="4990" spans="1:19" x14ac:dyDescent="0.3">
      <c r="A4990" s="1090">
        <v>4985</v>
      </c>
      <c r="B4990" s="1091"/>
      <c r="C4990" s="1091"/>
      <c r="D4990" s="1097"/>
      <c r="E4990" s="1093">
        <f t="shared" si="309"/>
        <v>0</v>
      </c>
      <c r="F4990" s="1094">
        <f t="shared" si="310"/>
        <v>0</v>
      </c>
      <c r="G4990" s="1095">
        <f t="shared" si="311"/>
        <v>0</v>
      </c>
      <c r="H4990" s="1090" t="str">
        <f t="shared" ca="1" si="312"/>
        <v/>
      </c>
      <c r="I4990" s="1109"/>
      <c r="J4990" s="1109"/>
      <c r="K4990" s="1112"/>
      <c r="L4990" s="1091"/>
      <c r="M4990" s="1091"/>
      <c r="N4990" s="1091"/>
      <c r="O4990" s="1091"/>
      <c r="P4990" s="1096"/>
      <c r="Q4990" s="1096"/>
      <c r="R4990" s="1096"/>
      <c r="S4990" s="1091"/>
    </row>
    <row r="4991" spans="1:19" x14ac:dyDescent="0.3">
      <c r="A4991" s="1090">
        <v>4986</v>
      </c>
      <c r="B4991" s="1091"/>
      <c r="C4991" s="1091"/>
      <c r="D4991" s="1097"/>
      <c r="E4991" s="1093">
        <f t="shared" si="309"/>
        <v>0</v>
      </c>
      <c r="F4991" s="1094">
        <f t="shared" si="310"/>
        <v>0</v>
      </c>
      <c r="G4991" s="1095">
        <f t="shared" si="311"/>
        <v>0</v>
      </c>
      <c r="H4991" s="1090" t="str">
        <f t="shared" ca="1" si="312"/>
        <v/>
      </c>
      <c r="I4991" s="1109"/>
      <c r="J4991" s="1109"/>
      <c r="K4991" s="1112"/>
      <c r="L4991" s="1091"/>
      <c r="M4991" s="1091"/>
      <c r="N4991" s="1091"/>
      <c r="O4991" s="1091"/>
      <c r="P4991" s="1096"/>
      <c r="Q4991" s="1096"/>
      <c r="R4991" s="1096"/>
      <c r="S4991" s="1091"/>
    </row>
    <row r="4992" spans="1:19" x14ac:dyDescent="0.3">
      <c r="A4992" s="1090">
        <v>4987</v>
      </c>
      <c r="B4992" s="1091"/>
      <c r="C4992" s="1091"/>
      <c r="D4992" s="1097"/>
      <c r="E4992" s="1093">
        <f t="shared" si="309"/>
        <v>0</v>
      </c>
      <c r="F4992" s="1094">
        <f t="shared" si="310"/>
        <v>0</v>
      </c>
      <c r="G4992" s="1095">
        <f t="shared" si="311"/>
        <v>0</v>
      </c>
      <c r="H4992" s="1090" t="str">
        <f t="shared" ca="1" si="312"/>
        <v/>
      </c>
      <c r="I4992" s="1109"/>
      <c r="J4992" s="1109"/>
      <c r="K4992" s="1112"/>
      <c r="L4992" s="1091"/>
      <c r="M4992" s="1091"/>
      <c r="N4992" s="1091"/>
      <c r="O4992" s="1091"/>
      <c r="P4992" s="1096"/>
      <c r="Q4992" s="1096"/>
      <c r="R4992" s="1096"/>
      <c r="S4992" s="1091"/>
    </row>
    <row r="4993" spans="1:19" x14ac:dyDescent="0.3">
      <c r="A4993" s="1090">
        <v>4988</v>
      </c>
      <c r="B4993" s="1091"/>
      <c r="C4993" s="1091"/>
      <c r="D4993" s="1097"/>
      <c r="E4993" s="1093">
        <f t="shared" si="309"/>
        <v>0</v>
      </c>
      <c r="F4993" s="1094">
        <f t="shared" si="310"/>
        <v>0</v>
      </c>
      <c r="G4993" s="1095">
        <f t="shared" si="311"/>
        <v>0</v>
      </c>
      <c r="H4993" s="1090" t="str">
        <f t="shared" ca="1" si="312"/>
        <v/>
      </c>
      <c r="I4993" s="1109"/>
      <c r="J4993" s="1109"/>
      <c r="K4993" s="1112"/>
      <c r="L4993" s="1091"/>
      <c r="M4993" s="1091"/>
      <c r="N4993" s="1091"/>
      <c r="O4993" s="1091"/>
      <c r="P4993" s="1096"/>
      <c r="Q4993" s="1096"/>
      <c r="R4993" s="1096"/>
      <c r="S4993" s="1091"/>
    </row>
    <row r="4994" spans="1:19" x14ac:dyDescent="0.3">
      <c r="A4994" s="1090">
        <v>4989</v>
      </c>
      <c r="B4994" s="1091"/>
      <c r="C4994" s="1091"/>
      <c r="D4994" s="1097"/>
      <c r="E4994" s="1093">
        <f t="shared" si="309"/>
        <v>0</v>
      </c>
      <c r="F4994" s="1094">
        <f t="shared" si="310"/>
        <v>0</v>
      </c>
      <c r="G4994" s="1095">
        <f t="shared" si="311"/>
        <v>0</v>
      </c>
      <c r="H4994" s="1090" t="str">
        <f t="shared" ca="1" si="312"/>
        <v/>
      </c>
      <c r="I4994" s="1109"/>
      <c r="J4994" s="1109"/>
      <c r="K4994" s="1112"/>
      <c r="L4994" s="1091"/>
      <c r="M4994" s="1091"/>
      <c r="N4994" s="1091"/>
      <c r="O4994" s="1091"/>
      <c r="P4994" s="1096"/>
      <c r="Q4994" s="1096"/>
      <c r="R4994" s="1096"/>
      <c r="S4994" s="1091"/>
    </row>
    <row r="4995" spans="1:19" x14ac:dyDescent="0.3">
      <c r="A4995" s="1090">
        <v>4990</v>
      </c>
      <c r="B4995" s="1091"/>
      <c r="C4995" s="1091"/>
      <c r="D4995" s="1097"/>
      <c r="E4995" s="1093">
        <f t="shared" si="309"/>
        <v>0</v>
      </c>
      <c r="F4995" s="1094">
        <f t="shared" si="310"/>
        <v>0</v>
      </c>
      <c r="G4995" s="1095">
        <f t="shared" si="311"/>
        <v>0</v>
      </c>
      <c r="H4995" s="1090" t="str">
        <f t="shared" ca="1" si="312"/>
        <v/>
      </c>
      <c r="I4995" s="1109"/>
      <c r="J4995" s="1109"/>
      <c r="K4995" s="1112"/>
      <c r="L4995" s="1091"/>
      <c r="M4995" s="1091"/>
      <c r="N4995" s="1091"/>
      <c r="O4995" s="1091"/>
      <c r="P4995" s="1096"/>
      <c r="Q4995" s="1096"/>
      <c r="R4995" s="1096"/>
      <c r="S4995" s="1091"/>
    </row>
    <row r="4996" spans="1:19" x14ac:dyDescent="0.3">
      <c r="A4996" s="1090">
        <v>4991</v>
      </c>
      <c r="B4996" s="1091"/>
      <c r="C4996" s="1091"/>
      <c r="D4996" s="1097"/>
      <c r="E4996" s="1093">
        <f t="shared" si="309"/>
        <v>0</v>
      </c>
      <c r="F4996" s="1094">
        <f t="shared" si="310"/>
        <v>0</v>
      </c>
      <c r="G4996" s="1095">
        <f t="shared" si="311"/>
        <v>0</v>
      </c>
      <c r="H4996" s="1090" t="str">
        <f t="shared" ca="1" si="312"/>
        <v/>
      </c>
      <c r="I4996" s="1109"/>
      <c r="J4996" s="1109"/>
      <c r="K4996" s="1112"/>
      <c r="L4996" s="1091"/>
      <c r="M4996" s="1091"/>
      <c r="N4996" s="1091"/>
      <c r="O4996" s="1091"/>
      <c r="P4996" s="1096"/>
      <c r="Q4996" s="1096"/>
      <c r="R4996" s="1096"/>
      <c r="S4996" s="1091"/>
    </row>
    <row r="4997" spans="1:19" x14ac:dyDescent="0.3">
      <c r="A4997" s="1090">
        <v>4992</v>
      </c>
      <c r="B4997" s="1091"/>
      <c r="C4997" s="1091"/>
      <c r="D4997" s="1097"/>
      <c r="E4997" s="1093">
        <f t="shared" si="309"/>
        <v>0</v>
      </c>
      <c r="F4997" s="1094">
        <f t="shared" si="310"/>
        <v>0</v>
      </c>
      <c r="G4997" s="1095">
        <f t="shared" si="311"/>
        <v>0</v>
      </c>
      <c r="H4997" s="1090" t="str">
        <f t="shared" ca="1" si="312"/>
        <v/>
      </c>
      <c r="I4997" s="1109"/>
      <c r="J4997" s="1109"/>
      <c r="K4997" s="1112"/>
      <c r="L4997" s="1091"/>
      <c r="M4997" s="1091"/>
      <c r="N4997" s="1091"/>
      <c r="O4997" s="1091"/>
      <c r="P4997" s="1096"/>
      <c r="Q4997" s="1096"/>
      <c r="R4997" s="1096"/>
      <c r="S4997" s="1091"/>
    </row>
    <row r="4998" spans="1:19" x14ac:dyDescent="0.3">
      <c r="A4998" s="1090">
        <v>4993</v>
      </c>
      <c r="B4998" s="1091"/>
      <c r="C4998" s="1091"/>
      <c r="D4998" s="1097"/>
      <c r="E4998" s="1093">
        <f t="shared" si="309"/>
        <v>0</v>
      </c>
      <c r="F4998" s="1094">
        <f t="shared" si="310"/>
        <v>0</v>
      </c>
      <c r="G4998" s="1095">
        <f t="shared" si="311"/>
        <v>0</v>
      </c>
      <c r="H4998" s="1090" t="str">
        <f t="shared" ca="1" si="312"/>
        <v/>
      </c>
      <c r="I4998" s="1109"/>
      <c r="J4998" s="1109"/>
      <c r="K4998" s="1112"/>
      <c r="L4998" s="1091"/>
      <c r="M4998" s="1091"/>
      <c r="N4998" s="1091"/>
      <c r="O4998" s="1091"/>
      <c r="P4998" s="1096"/>
      <c r="Q4998" s="1096"/>
      <c r="R4998" s="1096"/>
      <c r="S4998" s="1091"/>
    </row>
    <row r="4999" spans="1:19" x14ac:dyDescent="0.3">
      <c r="A4999" s="1090">
        <v>4994</v>
      </c>
      <c r="B4999" s="1091"/>
      <c r="C4999" s="1091"/>
      <c r="D4999" s="1097"/>
      <c r="E4999" s="1093">
        <f t="shared" ref="E4999:E5062" si="313">D4999</f>
        <v>0</v>
      </c>
      <c r="F4999" s="1094">
        <f t="shared" ref="F4999:F5062" si="314">D4999</f>
        <v>0</v>
      </c>
      <c r="G4999" s="1095">
        <f t="shared" ref="G4999:G5062" si="315">D4999</f>
        <v>0</v>
      </c>
      <c r="H4999" s="1090" t="str">
        <f t="shared" ref="H4999:H5062" ca="1" si="316">IF(ISBLANK(D4999),"",DATEDIF(G4999,TODAY(),"y"))</f>
        <v/>
      </c>
      <c r="I4999" s="1109"/>
      <c r="J4999" s="1109"/>
      <c r="K4999" s="1112"/>
      <c r="L4999" s="1091"/>
      <c r="M4999" s="1091"/>
      <c r="N4999" s="1091"/>
      <c r="O4999" s="1091"/>
      <c r="P4999" s="1096"/>
      <c r="Q4999" s="1096"/>
      <c r="R4999" s="1096"/>
      <c r="S4999" s="1091"/>
    </row>
    <row r="5000" spans="1:19" x14ac:dyDescent="0.3">
      <c r="A5000" s="1090">
        <v>4995</v>
      </c>
      <c r="B5000" s="1091"/>
      <c r="C5000" s="1091"/>
      <c r="D5000" s="1097"/>
      <c r="E5000" s="1093">
        <f t="shared" si="313"/>
        <v>0</v>
      </c>
      <c r="F5000" s="1094">
        <f t="shared" si="314"/>
        <v>0</v>
      </c>
      <c r="G5000" s="1095">
        <f t="shared" si="315"/>
        <v>0</v>
      </c>
      <c r="H5000" s="1090" t="str">
        <f t="shared" ca="1" si="316"/>
        <v/>
      </c>
      <c r="I5000" s="1109"/>
      <c r="J5000" s="1109"/>
      <c r="K5000" s="1112"/>
      <c r="L5000" s="1091"/>
      <c r="M5000" s="1091"/>
      <c r="N5000" s="1091"/>
      <c r="O5000" s="1091"/>
      <c r="P5000" s="1096"/>
      <c r="Q5000" s="1096"/>
      <c r="R5000" s="1096"/>
      <c r="S5000" s="1091"/>
    </row>
    <row r="5001" spans="1:19" x14ac:dyDescent="0.3">
      <c r="A5001" s="1090">
        <v>4996</v>
      </c>
      <c r="B5001" s="1091"/>
      <c r="C5001" s="1091"/>
      <c r="D5001" s="1097"/>
      <c r="E5001" s="1093">
        <f t="shared" si="313"/>
        <v>0</v>
      </c>
      <c r="F5001" s="1094">
        <f t="shared" si="314"/>
        <v>0</v>
      </c>
      <c r="G5001" s="1095">
        <f t="shared" si="315"/>
        <v>0</v>
      </c>
      <c r="H5001" s="1090" t="str">
        <f t="shared" ca="1" si="316"/>
        <v/>
      </c>
      <c r="I5001" s="1109"/>
      <c r="J5001" s="1109"/>
      <c r="K5001" s="1112"/>
      <c r="L5001" s="1091"/>
      <c r="M5001" s="1091"/>
      <c r="N5001" s="1091"/>
      <c r="O5001" s="1091"/>
      <c r="P5001" s="1096"/>
      <c r="Q5001" s="1096"/>
      <c r="R5001" s="1096"/>
      <c r="S5001" s="1091"/>
    </row>
    <row r="5002" spans="1:19" x14ac:dyDescent="0.3">
      <c r="A5002" s="1090">
        <v>4997</v>
      </c>
      <c r="B5002" s="1091"/>
      <c r="C5002" s="1091"/>
      <c r="D5002" s="1097"/>
      <c r="E5002" s="1093">
        <f t="shared" si="313"/>
        <v>0</v>
      </c>
      <c r="F5002" s="1094">
        <f t="shared" si="314"/>
        <v>0</v>
      </c>
      <c r="G5002" s="1095">
        <f t="shared" si="315"/>
        <v>0</v>
      </c>
      <c r="H5002" s="1090" t="str">
        <f t="shared" ca="1" si="316"/>
        <v/>
      </c>
      <c r="I5002" s="1109"/>
      <c r="J5002" s="1109"/>
      <c r="K5002" s="1112"/>
      <c r="L5002" s="1091"/>
      <c r="M5002" s="1091"/>
      <c r="N5002" s="1091"/>
      <c r="O5002" s="1091"/>
      <c r="P5002" s="1096"/>
      <c r="Q5002" s="1096"/>
      <c r="R5002" s="1096"/>
      <c r="S5002" s="1091"/>
    </row>
    <row r="5003" spans="1:19" x14ac:dyDescent="0.3">
      <c r="A5003" s="1090">
        <v>4998</v>
      </c>
      <c r="B5003" s="1091"/>
      <c r="C5003" s="1091"/>
      <c r="D5003" s="1097"/>
      <c r="E5003" s="1093">
        <f t="shared" si="313"/>
        <v>0</v>
      </c>
      <c r="F5003" s="1094">
        <f t="shared" si="314"/>
        <v>0</v>
      </c>
      <c r="G5003" s="1095">
        <f t="shared" si="315"/>
        <v>0</v>
      </c>
      <c r="H5003" s="1090" t="str">
        <f t="shared" ca="1" si="316"/>
        <v/>
      </c>
      <c r="I5003" s="1109"/>
      <c r="J5003" s="1109"/>
      <c r="K5003" s="1112"/>
      <c r="L5003" s="1091"/>
      <c r="M5003" s="1091"/>
      <c r="N5003" s="1091"/>
      <c r="O5003" s="1091"/>
      <c r="P5003" s="1096"/>
      <c r="Q5003" s="1096"/>
      <c r="R5003" s="1096"/>
      <c r="S5003" s="1091"/>
    </row>
    <row r="5004" spans="1:19" x14ac:dyDescent="0.3">
      <c r="A5004" s="1090">
        <v>4999</v>
      </c>
      <c r="B5004" s="1091"/>
      <c r="C5004" s="1091"/>
      <c r="D5004" s="1097"/>
      <c r="E5004" s="1093">
        <f t="shared" si="313"/>
        <v>0</v>
      </c>
      <c r="F5004" s="1094">
        <f t="shared" si="314"/>
        <v>0</v>
      </c>
      <c r="G5004" s="1095">
        <f t="shared" si="315"/>
        <v>0</v>
      </c>
      <c r="H5004" s="1090" t="str">
        <f t="shared" ca="1" si="316"/>
        <v/>
      </c>
      <c r="I5004" s="1109"/>
      <c r="J5004" s="1109"/>
      <c r="K5004" s="1112"/>
      <c r="L5004" s="1091"/>
      <c r="M5004" s="1091"/>
      <c r="N5004" s="1091"/>
      <c r="O5004" s="1091"/>
      <c r="P5004" s="1096"/>
      <c r="Q5004" s="1096"/>
      <c r="R5004" s="1096"/>
      <c r="S5004" s="1091"/>
    </row>
    <row r="5005" spans="1:19" x14ac:dyDescent="0.3">
      <c r="A5005" s="1090">
        <v>5000</v>
      </c>
      <c r="B5005" s="1091"/>
      <c r="C5005" s="1091"/>
      <c r="D5005" s="1097"/>
      <c r="E5005" s="1093">
        <f t="shared" si="313"/>
        <v>0</v>
      </c>
      <c r="F5005" s="1094">
        <f t="shared" si="314"/>
        <v>0</v>
      </c>
      <c r="G5005" s="1095">
        <f t="shared" si="315"/>
        <v>0</v>
      </c>
      <c r="H5005" s="1090" t="str">
        <f t="shared" ca="1" si="316"/>
        <v/>
      </c>
      <c r="I5005" s="1109"/>
      <c r="J5005" s="1109"/>
      <c r="K5005" s="1112"/>
      <c r="L5005" s="1091"/>
      <c r="M5005" s="1091"/>
      <c r="N5005" s="1091"/>
      <c r="O5005" s="1091"/>
      <c r="P5005" s="1096"/>
      <c r="Q5005" s="1096"/>
      <c r="R5005" s="1096"/>
      <c r="S5005" s="1091"/>
    </row>
    <row r="5006" spans="1:19" x14ac:dyDescent="0.3">
      <c r="A5006" s="1090">
        <v>5001</v>
      </c>
      <c r="B5006" s="1091"/>
      <c r="C5006" s="1091"/>
      <c r="D5006" s="1097"/>
      <c r="E5006" s="1093">
        <f t="shared" si="313"/>
        <v>0</v>
      </c>
      <c r="F5006" s="1094">
        <f t="shared" si="314"/>
        <v>0</v>
      </c>
      <c r="G5006" s="1095">
        <f t="shared" si="315"/>
        <v>0</v>
      </c>
      <c r="H5006" s="1090" t="str">
        <f t="shared" ca="1" si="316"/>
        <v/>
      </c>
      <c r="I5006" s="1109"/>
      <c r="J5006" s="1109"/>
      <c r="K5006" s="1112"/>
      <c r="L5006" s="1091"/>
      <c r="M5006" s="1091"/>
      <c r="N5006" s="1091"/>
      <c r="O5006" s="1091"/>
      <c r="P5006" s="1096"/>
      <c r="Q5006" s="1096"/>
      <c r="R5006" s="1096"/>
      <c r="S5006" s="1091"/>
    </row>
    <row r="5007" spans="1:19" x14ac:dyDescent="0.3">
      <c r="A5007" s="1090">
        <v>5002</v>
      </c>
      <c r="B5007" s="1091"/>
      <c r="C5007" s="1091"/>
      <c r="D5007" s="1097"/>
      <c r="E5007" s="1093">
        <f t="shared" si="313"/>
        <v>0</v>
      </c>
      <c r="F5007" s="1094">
        <f t="shared" si="314"/>
        <v>0</v>
      </c>
      <c r="G5007" s="1095">
        <f t="shared" si="315"/>
        <v>0</v>
      </c>
      <c r="H5007" s="1090" t="str">
        <f t="shared" ca="1" si="316"/>
        <v/>
      </c>
      <c r="I5007" s="1109"/>
      <c r="J5007" s="1109"/>
      <c r="K5007" s="1112"/>
      <c r="L5007" s="1091"/>
      <c r="M5007" s="1091"/>
      <c r="N5007" s="1091"/>
      <c r="O5007" s="1091"/>
      <c r="P5007" s="1096"/>
      <c r="Q5007" s="1096"/>
      <c r="R5007" s="1096"/>
      <c r="S5007" s="1091"/>
    </row>
    <row r="5008" spans="1:19" x14ac:dyDescent="0.3">
      <c r="A5008" s="1090">
        <v>5003</v>
      </c>
      <c r="B5008" s="1091"/>
      <c r="C5008" s="1091"/>
      <c r="D5008" s="1097"/>
      <c r="E5008" s="1093">
        <f t="shared" si="313"/>
        <v>0</v>
      </c>
      <c r="F5008" s="1094">
        <f t="shared" si="314"/>
        <v>0</v>
      </c>
      <c r="G5008" s="1095">
        <f t="shared" si="315"/>
        <v>0</v>
      </c>
      <c r="H5008" s="1090" t="str">
        <f t="shared" ca="1" si="316"/>
        <v/>
      </c>
      <c r="I5008" s="1109"/>
      <c r="J5008" s="1109"/>
      <c r="K5008" s="1112"/>
      <c r="L5008" s="1091"/>
      <c r="M5008" s="1091"/>
      <c r="N5008" s="1091"/>
      <c r="O5008" s="1091"/>
      <c r="P5008" s="1096"/>
      <c r="Q5008" s="1096"/>
      <c r="R5008" s="1096"/>
      <c r="S5008" s="1091"/>
    </row>
    <row r="5009" spans="1:19" x14ac:dyDescent="0.3">
      <c r="A5009" s="1090">
        <v>5004</v>
      </c>
      <c r="B5009" s="1091"/>
      <c r="C5009" s="1091"/>
      <c r="D5009" s="1097"/>
      <c r="E5009" s="1093">
        <f t="shared" si="313"/>
        <v>0</v>
      </c>
      <c r="F5009" s="1094">
        <f t="shared" si="314"/>
        <v>0</v>
      </c>
      <c r="G5009" s="1095">
        <f t="shared" si="315"/>
        <v>0</v>
      </c>
      <c r="H5009" s="1090" t="str">
        <f t="shared" ca="1" si="316"/>
        <v/>
      </c>
      <c r="I5009" s="1109"/>
      <c r="J5009" s="1109"/>
      <c r="K5009" s="1112"/>
      <c r="L5009" s="1091"/>
      <c r="M5009" s="1091"/>
      <c r="N5009" s="1091"/>
      <c r="O5009" s="1091"/>
      <c r="P5009" s="1096"/>
      <c r="Q5009" s="1096"/>
      <c r="R5009" s="1096"/>
      <c r="S5009" s="1091"/>
    </row>
    <row r="5010" spans="1:19" x14ac:dyDescent="0.3">
      <c r="A5010" s="1090">
        <v>5005</v>
      </c>
      <c r="B5010" s="1091"/>
      <c r="C5010" s="1091"/>
      <c r="D5010" s="1097"/>
      <c r="E5010" s="1093">
        <f t="shared" si="313"/>
        <v>0</v>
      </c>
      <c r="F5010" s="1094">
        <f t="shared" si="314"/>
        <v>0</v>
      </c>
      <c r="G5010" s="1095">
        <f t="shared" si="315"/>
        <v>0</v>
      </c>
      <c r="H5010" s="1090" t="str">
        <f t="shared" ca="1" si="316"/>
        <v/>
      </c>
      <c r="I5010" s="1109"/>
      <c r="J5010" s="1109"/>
      <c r="K5010" s="1112"/>
      <c r="L5010" s="1091"/>
      <c r="M5010" s="1091"/>
      <c r="N5010" s="1091"/>
      <c r="O5010" s="1091"/>
      <c r="P5010" s="1096"/>
      <c r="Q5010" s="1096"/>
      <c r="R5010" s="1096"/>
      <c r="S5010" s="1091"/>
    </row>
    <row r="5011" spans="1:19" x14ac:dyDescent="0.3">
      <c r="A5011" s="1090">
        <v>5006</v>
      </c>
      <c r="B5011" s="1091"/>
      <c r="C5011" s="1091"/>
      <c r="D5011" s="1097"/>
      <c r="E5011" s="1093">
        <f t="shared" si="313"/>
        <v>0</v>
      </c>
      <c r="F5011" s="1094">
        <f t="shared" si="314"/>
        <v>0</v>
      </c>
      <c r="G5011" s="1095">
        <f t="shared" si="315"/>
        <v>0</v>
      </c>
      <c r="H5011" s="1090" t="str">
        <f t="shared" ca="1" si="316"/>
        <v/>
      </c>
      <c r="I5011" s="1109"/>
      <c r="J5011" s="1109"/>
      <c r="K5011" s="1112"/>
      <c r="L5011" s="1091"/>
      <c r="M5011" s="1091"/>
      <c r="N5011" s="1091"/>
      <c r="O5011" s="1091"/>
      <c r="P5011" s="1096"/>
      <c r="Q5011" s="1096"/>
      <c r="R5011" s="1096"/>
      <c r="S5011" s="1091"/>
    </row>
    <row r="5012" spans="1:19" x14ac:dyDescent="0.3">
      <c r="A5012" s="1090">
        <v>5007</v>
      </c>
      <c r="B5012" s="1091"/>
      <c r="C5012" s="1091"/>
      <c r="D5012" s="1097"/>
      <c r="E5012" s="1093">
        <f t="shared" si="313"/>
        <v>0</v>
      </c>
      <c r="F5012" s="1094">
        <f t="shared" si="314"/>
        <v>0</v>
      </c>
      <c r="G5012" s="1095">
        <f t="shared" si="315"/>
        <v>0</v>
      </c>
      <c r="H5012" s="1090" t="str">
        <f t="shared" ca="1" si="316"/>
        <v/>
      </c>
      <c r="I5012" s="1109"/>
      <c r="J5012" s="1109"/>
      <c r="K5012" s="1112"/>
      <c r="L5012" s="1091"/>
      <c r="M5012" s="1091"/>
      <c r="N5012" s="1091"/>
      <c r="O5012" s="1091"/>
      <c r="P5012" s="1096"/>
      <c r="Q5012" s="1096"/>
      <c r="R5012" s="1096"/>
      <c r="S5012" s="1091"/>
    </row>
    <row r="5013" spans="1:19" x14ac:dyDescent="0.3">
      <c r="A5013" s="1090">
        <v>5008</v>
      </c>
      <c r="B5013" s="1091"/>
      <c r="C5013" s="1091"/>
      <c r="D5013" s="1097"/>
      <c r="E5013" s="1093">
        <f t="shared" si="313"/>
        <v>0</v>
      </c>
      <c r="F5013" s="1094">
        <f t="shared" si="314"/>
        <v>0</v>
      </c>
      <c r="G5013" s="1095">
        <f t="shared" si="315"/>
        <v>0</v>
      </c>
      <c r="H5013" s="1090" t="str">
        <f t="shared" ca="1" si="316"/>
        <v/>
      </c>
      <c r="I5013" s="1109"/>
      <c r="J5013" s="1109"/>
      <c r="K5013" s="1112"/>
      <c r="L5013" s="1091"/>
      <c r="M5013" s="1091"/>
      <c r="N5013" s="1091"/>
      <c r="O5013" s="1091"/>
      <c r="P5013" s="1096"/>
      <c r="Q5013" s="1096"/>
      <c r="R5013" s="1096"/>
      <c r="S5013" s="1091"/>
    </row>
    <row r="5014" spans="1:19" x14ac:dyDescent="0.3">
      <c r="A5014" s="1090">
        <v>5009</v>
      </c>
      <c r="B5014" s="1091"/>
      <c r="C5014" s="1091"/>
      <c r="D5014" s="1097"/>
      <c r="E5014" s="1093">
        <f t="shared" si="313"/>
        <v>0</v>
      </c>
      <c r="F5014" s="1094">
        <f t="shared" si="314"/>
        <v>0</v>
      </c>
      <c r="G5014" s="1095">
        <f t="shared" si="315"/>
        <v>0</v>
      </c>
      <c r="H5014" s="1090" t="str">
        <f t="shared" ca="1" si="316"/>
        <v/>
      </c>
      <c r="I5014" s="1109"/>
      <c r="J5014" s="1109"/>
      <c r="K5014" s="1112"/>
      <c r="L5014" s="1091"/>
      <c r="M5014" s="1091"/>
      <c r="N5014" s="1091"/>
      <c r="O5014" s="1091"/>
      <c r="P5014" s="1096"/>
      <c r="Q5014" s="1096"/>
      <c r="R5014" s="1096"/>
      <c r="S5014" s="1091"/>
    </row>
    <row r="5015" spans="1:19" x14ac:dyDescent="0.3">
      <c r="A5015" s="1090">
        <v>5010</v>
      </c>
      <c r="B5015" s="1091"/>
      <c r="C5015" s="1091"/>
      <c r="D5015" s="1097"/>
      <c r="E5015" s="1093">
        <f t="shared" si="313"/>
        <v>0</v>
      </c>
      <c r="F5015" s="1094">
        <f t="shared" si="314"/>
        <v>0</v>
      </c>
      <c r="G5015" s="1095">
        <f t="shared" si="315"/>
        <v>0</v>
      </c>
      <c r="H5015" s="1090" t="str">
        <f t="shared" ca="1" si="316"/>
        <v/>
      </c>
      <c r="I5015" s="1109"/>
      <c r="J5015" s="1109"/>
      <c r="K5015" s="1112"/>
      <c r="L5015" s="1091"/>
      <c r="M5015" s="1091"/>
      <c r="N5015" s="1091"/>
      <c r="O5015" s="1091"/>
      <c r="P5015" s="1096"/>
      <c r="Q5015" s="1096"/>
      <c r="R5015" s="1096"/>
      <c r="S5015" s="1091"/>
    </row>
    <row r="5016" spans="1:19" x14ac:dyDescent="0.3">
      <c r="A5016" s="1090">
        <v>5011</v>
      </c>
      <c r="B5016" s="1091"/>
      <c r="C5016" s="1091"/>
      <c r="D5016" s="1097"/>
      <c r="E5016" s="1093">
        <f t="shared" si="313"/>
        <v>0</v>
      </c>
      <c r="F5016" s="1094">
        <f t="shared" si="314"/>
        <v>0</v>
      </c>
      <c r="G5016" s="1095">
        <f t="shared" si="315"/>
        <v>0</v>
      </c>
      <c r="H5016" s="1090" t="str">
        <f t="shared" ca="1" si="316"/>
        <v/>
      </c>
      <c r="I5016" s="1109"/>
      <c r="J5016" s="1109"/>
      <c r="K5016" s="1112"/>
      <c r="L5016" s="1091"/>
      <c r="M5016" s="1091"/>
      <c r="N5016" s="1091"/>
      <c r="O5016" s="1091"/>
      <c r="P5016" s="1096"/>
      <c r="Q5016" s="1096"/>
      <c r="R5016" s="1096"/>
      <c r="S5016" s="1091"/>
    </row>
    <row r="5017" spans="1:19" x14ac:dyDescent="0.3">
      <c r="A5017" s="1090">
        <v>5012</v>
      </c>
      <c r="B5017" s="1091"/>
      <c r="C5017" s="1091"/>
      <c r="D5017" s="1097"/>
      <c r="E5017" s="1093">
        <f t="shared" si="313"/>
        <v>0</v>
      </c>
      <c r="F5017" s="1094">
        <f t="shared" si="314"/>
        <v>0</v>
      </c>
      <c r="G5017" s="1095">
        <f t="shared" si="315"/>
        <v>0</v>
      </c>
      <c r="H5017" s="1090" t="str">
        <f t="shared" ca="1" si="316"/>
        <v/>
      </c>
      <c r="I5017" s="1109"/>
      <c r="J5017" s="1109"/>
      <c r="K5017" s="1112"/>
      <c r="L5017" s="1091"/>
      <c r="M5017" s="1091"/>
      <c r="N5017" s="1091"/>
      <c r="O5017" s="1091"/>
      <c r="P5017" s="1096"/>
      <c r="Q5017" s="1096"/>
      <c r="R5017" s="1096"/>
      <c r="S5017" s="1091"/>
    </row>
    <row r="5018" spans="1:19" x14ac:dyDescent="0.3">
      <c r="A5018" s="1090">
        <v>5013</v>
      </c>
      <c r="B5018" s="1091"/>
      <c r="C5018" s="1091"/>
      <c r="D5018" s="1097"/>
      <c r="E5018" s="1093">
        <f t="shared" si="313"/>
        <v>0</v>
      </c>
      <c r="F5018" s="1094">
        <f t="shared" si="314"/>
        <v>0</v>
      </c>
      <c r="G5018" s="1095">
        <f t="shared" si="315"/>
        <v>0</v>
      </c>
      <c r="H5018" s="1090" t="str">
        <f t="shared" ca="1" si="316"/>
        <v/>
      </c>
      <c r="I5018" s="1109"/>
      <c r="J5018" s="1109"/>
      <c r="K5018" s="1112"/>
      <c r="L5018" s="1091"/>
      <c r="M5018" s="1091"/>
      <c r="N5018" s="1091"/>
      <c r="O5018" s="1091"/>
      <c r="P5018" s="1096"/>
      <c r="Q5018" s="1096"/>
      <c r="R5018" s="1096"/>
      <c r="S5018" s="1091"/>
    </row>
    <row r="5019" spans="1:19" x14ac:dyDescent="0.3">
      <c r="A5019" s="1090">
        <v>5014</v>
      </c>
      <c r="B5019" s="1091"/>
      <c r="C5019" s="1091"/>
      <c r="D5019" s="1097"/>
      <c r="E5019" s="1093">
        <f t="shared" si="313"/>
        <v>0</v>
      </c>
      <c r="F5019" s="1094">
        <f t="shared" si="314"/>
        <v>0</v>
      </c>
      <c r="G5019" s="1095">
        <f t="shared" si="315"/>
        <v>0</v>
      </c>
      <c r="H5019" s="1090" t="str">
        <f t="shared" ca="1" si="316"/>
        <v/>
      </c>
      <c r="I5019" s="1109"/>
      <c r="J5019" s="1109"/>
      <c r="K5019" s="1112"/>
      <c r="L5019" s="1091"/>
      <c r="M5019" s="1091"/>
      <c r="N5019" s="1091"/>
      <c r="O5019" s="1091"/>
      <c r="P5019" s="1096"/>
      <c r="Q5019" s="1096"/>
      <c r="R5019" s="1096"/>
      <c r="S5019" s="1091"/>
    </row>
    <row r="5020" spans="1:19" x14ac:dyDescent="0.3">
      <c r="A5020" s="1090">
        <v>5015</v>
      </c>
      <c r="B5020" s="1091"/>
      <c r="C5020" s="1091"/>
      <c r="D5020" s="1097"/>
      <c r="E5020" s="1093">
        <f t="shared" si="313"/>
        <v>0</v>
      </c>
      <c r="F5020" s="1094">
        <f t="shared" si="314"/>
        <v>0</v>
      </c>
      <c r="G5020" s="1095">
        <f t="shared" si="315"/>
        <v>0</v>
      </c>
      <c r="H5020" s="1090" t="str">
        <f t="shared" ca="1" si="316"/>
        <v/>
      </c>
      <c r="I5020" s="1109"/>
      <c r="J5020" s="1109"/>
      <c r="K5020" s="1112"/>
      <c r="L5020" s="1091"/>
      <c r="M5020" s="1091"/>
      <c r="N5020" s="1091"/>
      <c r="O5020" s="1091"/>
      <c r="P5020" s="1096"/>
      <c r="Q5020" s="1096"/>
      <c r="R5020" s="1096"/>
      <c r="S5020" s="1091"/>
    </row>
    <row r="5021" spans="1:19" x14ac:dyDescent="0.3">
      <c r="A5021" s="1090">
        <v>5016</v>
      </c>
      <c r="B5021" s="1091"/>
      <c r="C5021" s="1091"/>
      <c r="D5021" s="1097"/>
      <c r="E5021" s="1093">
        <f t="shared" si="313"/>
        <v>0</v>
      </c>
      <c r="F5021" s="1094">
        <f t="shared" si="314"/>
        <v>0</v>
      </c>
      <c r="G5021" s="1095">
        <f t="shared" si="315"/>
        <v>0</v>
      </c>
      <c r="H5021" s="1090" t="str">
        <f t="shared" ca="1" si="316"/>
        <v/>
      </c>
      <c r="I5021" s="1109"/>
      <c r="J5021" s="1109"/>
      <c r="K5021" s="1112"/>
      <c r="L5021" s="1091"/>
      <c r="M5021" s="1091"/>
      <c r="N5021" s="1091"/>
      <c r="O5021" s="1091"/>
      <c r="P5021" s="1096"/>
      <c r="Q5021" s="1096"/>
      <c r="R5021" s="1096"/>
      <c r="S5021" s="1091"/>
    </row>
    <row r="5022" spans="1:19" x14ac:dyDescent="0.3">
      <c r="A5022" s="1090">
        <v>5017</v>
      </c>
      <c r="B5022" s="1091"/>
      <c r="C5022" s="1091"/>
      <c r="D5022" s="1097"/>
      <c r="E5022" s="1093">
        <f t="shared" si="313"/>
        <v>0</v>
      </c>
      <c r="F5022" s="1094">
        <f t="shared" si="314"/>
        <v>0</v>
      </c>
      <c r="G5022" s="1095">
        <f t="shared" si="315"/>
        <v>0</v>
      </c>
      <c r="H5022" s="1090" t="str">
        <f t="shared" ca="1" si="316"/>
        <v/>
      </c>
      <c r="I5022" s="1109"/>
      <c r="J5022" s="1109"/>
      <c r="K5022" s="1112"/>
      <c r="L5022" s="1091"/>
      <c r="M5022" s="1091"/>
      <c r="N5022" s="1091"/>
      <c r="O5022" s="1091"/>
      <c r="P5022" s="1096"/>
      <c r="Q5022" s="1096"/>
      <c r="R5022" s="1096"/>
      <c r="S5022" s="1091"/>
    </row>
    <row r="5023" spans="1:19" x14ac:dyDescent="0.3">
      <c r="A5023" s="1090">
        <v>5018</v>
      </c>
      <c r="B5023" s="1091"/>
      <c r="C5023" s="1091"/>
      <c r="D5023" s="1097"/>
      <c r="E5023" s="1093">
        <f t="shared" si="313"/>
        <v>0</v>
      </c>
      <c r="F5023" s="1094">
        <f t="shared" si="314"/>
        <v>0</v>
      </c>
      <c r="G5023" s="1095">
        <f t="shared" si="315"/>
        <v>0</v>
      </c>
      <c r="H5023" s="1090" t="str">
        <f t="shared" ca="1" si="316"/>
        <v/>
      </c>
      <c r="I5023" s="1109"/>
      <c r="J5023" s="1109"/>
      <c r="K5023" s="1112"/>
      <c r="L5023" s="1091"/>
      <c r="M5023" s="1091"/>
      <c r="N5023" s="1091"/>
      <c r="O5023" s="1091"/>
      <c r="P5023" s="1096"/>
      <c r="Q5023" s="1096"/>
      <c r="R5023" s="1096"/>
      <c r="S5023" s="1091"/>
    </row>
    <row r="5024" spans="1:19" x14ac:dyDescent="0.3">
      <c r="A5024" s="1090">
        <v>5019</v>
      </c>
      <c r="B5024" s="1091"/>
      <c r="C5024" s="1091"/>
      <c r="D5024" s="1097"/>
      <c r="E5024" s="1093">
        <f t="shared" si="313"/>
        <v>0</v>
      </c>
      <c r="F5024" s="1094">
        <f t="shared" si="314"/>
        <v>0</v>
      </c>
      <c r="G5024" s="1095">
        <f t="shared" si="315"/>
        <v>0</v>
      </c>
      <c r="H5024" s="1090" t="str">
        <f t="shared" ca="1" si="316"/>
        <v/>
      </c>
      <c r="I5024" s="1109"/>
      <c r="J5024" s="1109"/>
      <c r="K5024" s="1112"/>
      <c r="L5024" s="1091"/>
      <c r="M5024" s="1091"/>
      <c r="N5024" s="1091"/>
      <c r="O5024" s="1091"/>
      <c r="P5024" s="1096"/>
      <c r="Q5024" s="1096"/>
      <c r="R5024" s="1096"/>
      <c r="S5024" s="1091"/>
    </row>
    <row r="5025" spans="1:19" x14ac:dyDescent="0.3">
      <c r="A5025" s="1090">
        <v>5020</v>
      </c>
      <c r="B5025" s="1091"/>
      <c r="C5025" s="1091"/>
      <c r="D5025" s="1097"/>
      <c r="E5025" s="1093">
        <f t="shared" si="313"/>
        <v>0</v>
      </c>
      <c r="F5025" s="1094">
        <f t="shared" si="314"/>
        <v>0</v>
      </c>
      <c r="G5025" s="1095">
        <f t="shared" si="315"/>
        <v>0</v>
      </c>
      <c r="H5025" s="1090" t="str">
        <f t="shared" ca="1" si="316"/>
        <v/>
      </c>
      <c r="I5025" s="1109"/>
      <c r="J5025" s="1109"/>
      <c r="K5025" s="1112"/>
      <c r="L5025" s="1091"/>
      <c r="M5025" s="1091"/>
      <c r="N5025" s="1091"/>
      <c r="O5025" s="1091"/>
      <c r="P5025" s="1096"/>
      <c r="Q5025" s="1096"/>
      <c r="R5025" s="1096"/>
      <c r="S5025" s="1091"/>
    </row>
    <row r="5026" spans="1:19" x14ac:dyDescent="0.3">
      <c r="A5026" s="1090">
        <v>5021</v>
      </c>
      <c r="B5026" s="1091"/>
      <c r="C5026" s="1091"/>
      <c r="D5026" s="1097"/>
      <c r="E5026" s="1093">
        <f t="shared" si="313"/>
        <v>0</v>
      </c>
      <c r="F5026" s="1094">
        <f t="shared" si="314"/>
        <v>0</v>
      </c>
      <c r="G5026" s="1095">
        <f t="shared" si="315"/>
        <v>0</v>
      </c>
      <c r="H5026" s="1090" t="str">
        <f t="shared" ca="1" si="316"/>
        <v/>
      </c>
      <c r="I5026" s="1109"/>
      <c r="J5026" s="1109"/>
      <c r="K5026" s="1112"/>
      <c r="L5026" s="1091"/>
      <c r="M5026" s="1091"/>
      <c r="N5026" s="1091"/>
      <c r="O5026" s="1091"/>
      <c r="P5026" s="1096"/>
      <c r="Q5026" s="1096"/>
      <c r="R5026" s="1096"/>
      <c r="S5026" s="1091"/>
    </row>
    <row r="5027" spans="1:19" x14ac:dyDescent="0.3">
      <c r="A5027" s="1090">
        <v>5022</v>
      </c>
      <c r="B5027" s="1091"/>
      <c r="C5027" s="1091"/>
      <c r="D5027" s="1097"/>
      <c r="E5027" s="1093">
        <f t="shared" si="313"/>
        <v>0</v>
      </c>
      <c r="F5027" s="1094">
        <f t="shared" si="314"/>
        <v>0</v>
      </c>
      <c r="G5027" s="1095">
        <f t="shared" si="315"/>
        <v>0</v>
      </c>
      <c r="H5027" s="1090" t="str">
        <f t="shared" ca="1" si="316"/>
        <v/>
      </c>
      <c r="I5027" s="1109"/>
      <c r="J5027" s="1109"/>
      <c r="K5027" s="1112"/>
      <c r="L5027" s="1091"/>
      <c r="M5027" s="1091"/>
      <c r="N5027" s="1091"/>
      <c r="O5027" s="1091"/>
      <c r="P5027" s="1096"/>
      <c r="Q5027" s="1096"/>
      <c r="R5027" s="1096"/>
      <c r="S5027" s="1091"/>
    </row>
    <row r="5028" spans="1:19" x14ac:dyDescent="0.3">
      <c r="A5028" s="1090">
        <v>5023</v>
      </c>
      <c r="B5028" s="1091"/>
      <c r="C5028" s="1091"/>
      <c r="D5028" s="1097"/>
      <c r="E5028" s="1093">
        <f t="shared" si="313"/>
        <v>0</v>
      </c>
      <c r="F5028" s="1094">
        <f t="shared" si="314"/>
        <v>0</v>
      </c>
      <c r="G5028" s="1095">
        <f t="shared" si="315"/>
        <v>0</v>
      </c>
      <c r="H5028" s="1090" t="str">
        <f t="shared" ca="1" si="316"/>
        <v/>
      </c>
      <c r="I5028" s="1109"/>
      <c r="J5028" s="1109"/>
      <c r="K5028" s="1112"/>
      <c r="L5028" s="1091"/>
      <c r="M5028" s="1091"/>
      <c r="N5028" s="1091"/>
      <c r="O5028" s="1091"/>
      <c r="P5028" s="1096"/>
      <c r="Q5028" s="1096"/>
      <c r="R5028" s="1096"/>
      <c r="S5028" s="1091"/>
    </row>
    <row r="5029" spans="1:19" x14ac:dyDescent="0.3">
      <c r="A5029" s="1090">
        <v>5024</v>
      </c>
      <c r="B5029" s="1091"/>
      <c r="C5029" s="1091"/>
      <c r="D5029" s="1097"/>
      <c r="E5029" s="1093">
        <f t="shared" si="313"/>
        <v>0</v>
      </c>
      <c r="F5029" s="1094">
        <f t="shared" si="314"/>
        <v>0</v>
      </c>
      <c r="G5029" s="1095">
        <f t="shared" si="315"/>
        <v>0</v>
      </c>
      <c r="H5029" s="1090" t="str">
        <f t="shared" ca="1" si="316"/>
        <v/>
      </c>
      <c r="I5029" s="1109"/>
      <c r="J5029" s="1109"/>
      <c r="K5029" s="1112"/>
      <c r="L5029" s="1091"/>
      <c r="M5029" s="1091"/>
      <c r="N5029" s="1091"/>
      <c r="O5029" s="1091"/>
      <c r="P5029" s="1096"/>
      <c r="Q5029" s="1096"/>
      <c r="R5029" s="1096"/>
      <c r="S5029" s="1091"/>
    </row>
    <row r="5030" spans="1:19" x14ac:dyDescent="0.3">
      <c r="A5030" s="1090">
        <v>5025</v>
      </c>
      <c r="B5030" s="1091"/>
      <c r="C5030" s="1091"/>
      <c r="D5030" s="1097"/>
      <c r="E5030" s="1093">
        <f t="shared" si="313"/>
        <v>0</v>
      </c>
      <c r="F5030" s="1094">
        <f t="shared" si="314"/>
        <v>0</v>
      </c>
      <c r="G5030" s="1095">
        <f t="shared" si="315"/>
        <v>0</v>
      </c>
      <c r="H5030" s="1090" t="str">
        <f t="shared" ca="1" si="316"/>
        <v/>
      </c>
      <c r="I5030" s="1109"/>
      <c r="J5030" s="1109"/>
      <c r="K5030" s="1112"/>
      <c r="L5030" s="1091"/>
      <c r="M5030" s="1091"/>
      <c r="N5030" s="1091"/>
      <c r="O5030" s="1091"/>
      <c r="P5030" s="1096"/>
      <c r="Q5030" s="1096"/>
      <c r="R5030" s="1096"/>
      <c r="S5030" s="1091"/>
    </row>
    <row r="5031" spans="1:19" x14ac:dyDescent="0.3">
      <c r="A5031" s="1090">
        <v>5026</v>
      </c>
      <c r="B5031" s="1091"/>
      <c r="C5031" s="1091"/>
      <c r="D5031" s="1097"/>
      <c r="E5031" s="1093">
        <f t="shared" si="313"/>
        <v>0</v>
      </c>
      <c r="F5031" s="1094">
        <f t="shared" si="314"/>
        <v>0</v>
      </c>
      <c r="G5031" s="1095">
        <f t="shared" si="315"/>
        <v>0</v>
      </c>
      <c r="H5031" s="1090" t="str">
        <f t="shared" ca="1" si="316"/>
        <v/>
      </c>
      <c r="I5031" s="1109"/>
      <c r="J5031" s="1109"/>
      <c r="K5031" s="1112"/>
      <c r="L5031" s="1091"/>
      <c r="M5031" s="1091"/>
      <c r="N5031" s="1091"/>
      <c r="O5031" s="1091"/>
      <c r="P5031" s="1096"/>
      <c r="Q5031" s="1096"/>
      <c r="R5031" s="1096"/>
      <c r="S5031" s="1091"/>
    </row>
    <row r="5032" spans="1:19" x14ac:dyDescent="0.3">
      <c r="A5032" s="1090">
        <v>5027</v>
      </c>
      <c r="B5032" s="1091"/>
      <c r="C5032" s="1091"/>
      <c r="D5032" s="1097"/>
      <c r="E5032" s="1093">
        <f t="shared" si="313"/>
        <v>0</v>
      </c>
      <c r="F5032" s="1094">
        <f t="shared" si="314"/>
        <v>0</v>
      </c>
      <c r="G5032" s="1095">
        <f t="shared" si="315"/>
        <v>0</v>
      </c>
      <c r="H5032" s="1090" t="str">
        <f t="shared" ca="1" si="316"/>
        <v/>
      </c>
      <c r="I5032" s="1109"/>
      <c r="J5032" s="1109"/>
      <c r="K5032" s="1112"/>
      <c r="L5032" s="1091"/>
      <c r="M5032" s="1091"/>
      <c r="N5032" s="1091"/>
      <c r="O5032" s="1091"/>
      <c r="P5032" s="1096"/>
      <c r="Q5032" s="1096"/>
      <c r="R5032" s="1096"/>
      <c r="S5032" s="1091"/>
    </row>
    <row r="5033" spans="1:19" x14ac:dyDescent="0.3">
      <c r="A5033" s="1090">
        <v>5028</v>
      </c>
      <c r="B5033" s="1091"/>
      <c r="C5033" s="1091"/>
      <c r="D5033" s="1097"/>
      <c r="E5033" s="1093">
        <f t="shared" si="313"/>
        <v>0</v>
      </c>
      <c r="F5033" s="1094">
        <f t="shared" si="314"/>
        <v>0</v>
      </c>
      <c r="G5033" s="1095">
        <f t="shared" si="315"/>
        <v>0</v>
      </c>
      <c r="H5033" s="1090" t="str">
        <f t="shared" ca="1" si="316"/>
        <v/>
      </c>
      <c r="I5033" s="1109"/>
      <c r="J5033" s="1109"/>
      <c r="K5033" s="1112"/>
      <c r="L5033" s="1091"/>
      <c r="M5033" s="1091"/>
      <c r="N5033" s="1091"/>
      <c r="O5033" s="1091"/>
      <c r="P5033" s="1096"/>
      <c r="Q5033" s="1096"/>
      <c r="R5033" s="1096"/>
      <c r="S5033" s="1091"/>
    </row>
    <row r="5034" spans="1:19" x14ac:dyDescent="0.3">
      <c r="A5034" s="1090">
        <v>5029</v>
      </c>
      <c r="B5034" s="1091"/>
      <c r="C5034" s="1091"/>
      <c r="D5034" s="1097"/>
      <c r="E5034" s="1093">
        <f t="shared" si="313"/>
        <v>0</v>
      </c>
      <c r="F5034" s="1094">
        <f t="shared" si="314"/>
        <v>0</v>
      </c>
      <c r="G5034" s="1095">
        <f t="shared" si="315"/>
        <v>0</v>
      </c>
      <c r="H5034" s="1090" t="str">
        <f t="shared" ca="1" si="316"/>
        <v/>
      </c>
      <c r="I5034" s="1109"/>
      <c r="J5034" s="1109"/>
      <c r="K5034" s="1112"/>
      <c r="L5034" s="1091"/>
      <c r="M5034" s="1091"/>
      <c r="N5034" s="1091"/>
      <c r="O5034" s="1091"/>
      <c r="P5034" s="1096"/>
      <c r="Q5034" s="1096"/>
      <c r="R5034" s="1096"/>
      <c r="S5034" s="1091"/>
    </row>
    <row r="5035" spans="1:19" x14ac:dyDescent="0.3">
      <c r="A5035" s="1090">
        <v>5030</v>
      </c>
      <c r="B5035" s="1091"/>
      <c r="C5035" s="1091"/>
      <c r="D5035" s="1097"/>
      <c r="E5035" s="1093">
        <f t="shared" si="313"/>
        <v>0</v>
      </c>
      <c r="F5035" s="1094">
        <f t="shared" si="314"/>
        <v>0</v>
      </c>
      <c r="G5035" s="1095">
        <f t="shared" si="315"/>
        <v>0</v>
      </c>
      <c r="H5035" s="1090" t="str">
        <f t="shared" ca="1" si="316"/>
        <v/>
      </c>
      <c r="I5035" s="1109"/>
      <c r="J5035" s="1109"/>
      <c r="K5035" s="1112"/>
      <c r="L5035" s="1091"/>
      <c r="M5035" s="1091"/>
      <c r="N5035" s="1091"/>
      <c r="O5035" s="1091"/>
      <c r="P5035" s="1096"/>
      <c r="Q5035" s="1096"/>
      <c r="R5035" s="1096"/>
      <c r="S5035" s="1091"/>
    </row>
    <row r="5036" spans="1:19" x14ac:dyDescent="0.3">
      <c r="A5036" s="1090">
        <v>5031</v>
      </c>
      <c r="B5036" s="1091"/>
      <c r="C5036" s="1091"/>
      <c r="D5036" s="1097"/>
      <c r="E5036" s="1093">
        <f t="shared" si="313"/>
        <v>0</v>
      </c>
      <c r="F5036" s="1094">
        <f t="shared" si="314"/>
        <v>0</v>
      </c>
      <c r="G5036" s="1095">
        <f t="shared" si="315"/>
        <v>0</v>
      </c>
      <c r="H5036" s="1090" t="str">
        <f t="shared" ca="1" si="316"/>
        <v/>
      </c>
      <c r="I5036" s="1109"/>
      <c r="J5036" s="1109"/>
      <c r="K5036" s="1112"/>
      <c r="L5036" s="1091"/>
      <c r="M5036" s="1091"/>
      <c r="N5036" s="1091"/>
      <c r="O5036" s="1091"/>
      <c r="P5036" s="1096"/>
      <c r="Q5036" s="1096"/>
      <c r="R5036" s="1096"/>
      <c r="S5036" s="1091"/>
    </row>
    <row r="5037" spans="1:19" x14ac:dyDescent="0.3">
      <c r="A5037" s="1090">
        <v>5032</v>
      </c>
      <c r="B5037" s="1091"/>
      <c r="C5037" s="1091"/>
      <c r="D5037" s="1097"/>
      <c r="E5037" s="1093">
        <f t="shared" si="313"/>
        <v>0</v>
      </c>
      <c r="F5037" s="1094">
        <f t="shared" si="314"/>
        <v>0</v>
      </c>
      <c r="G5037" s="1095">
        <f t="shared" si="315"/>
        <v>0</v>
      </c>
      <c r="H5037" s="1090" t="str">
        <f t="shared" ca="1" si="316"/>
        <v/>
      </c>
      <c r="I5037" s="1109"/>
      <c r="J5037" s="1109"/>
      <c r="K5037" s="1112"/>
      <c r="L5037" s="1091"/>
      <c r="M5037" s="1091"/>
      <c r="N5037" s="1091"/>
      <c r="O5037" s="1091"/>
      <c r="P5037" s="1096"/>
      <c r="Q5037" s="1096"/>
      <c r="R5037" s="1096"/>
      <c r="S5037" s="1091"/>
    </row>
    <row r="5038" spans="1:19" x14ac:dyDescent="0.3">
      <c r="A5038" s="1090">
        <v>5033</v>
      </c>
      <c r="B5038" s="1091"/>
      <c r="C5038" s="1091"/>
      <c r="D5038" s="1097"/>
      <c r="E5038" s="1093">
        <f t="shared" si="313"/>
        <v>0</v>
      </c>
      <c r="F5038" s="1094">
        <f t="shared" si="314"/>
        <v>0</v>
      </c>
      <c r="G5038" s="1095">
        <f t="shared" si="315"/>
        <v>0</v>
      </c>
      <c r="H5038" s="1090" t="str">
        <f t="shared" ca="1" si="316"/>
        <v/>
      </c>
      <c r="I5038" s="1109"/>
      <c r="J5038" s="1109"/>
      <c r="K5038" s="1112"/>
      <c r="L5038" s="1091"/>
      <c r="M5038" s="1091"/>
      <c r="N5038" s="1091"/>
      <c r="O5038" s="1091"/>
      <c r="P5038" s="1096"/>
      <c r="Q5038" s="1096"/>
      <c r="R5038" s="1096"/>
      <c r="S5038" s="1091"/>
    </row>
    <row r="5039" spans="1:19" x14ac:dyDescent="0.3">
      <c r="A5039" s="1090">
        <v>5034</v>
      </c>
      <c r="B5039" s="1091"/>
      <c r="C5039" s="1091"/>
      <c r="D5039" s="1097"/>
      <c r="E5039" s="1093">
        <f t="shared" si="313"/>
        <v>0</v>
      </c>
      <c r="F5039" s="1094">
        <f t="shared" si="314"/>
        <v>0</v>
      </c>
      <c r="G5039" s="1095">
        <f t="shared" si="315"/>
        <v>0</v>
      </c>
      <c r="H5039" s="1090" t="str">
        <f t="shared" ca="1" si="316"/>
        <v/>
      </c>
      <c r="I5039" s="1109"/>
      <c r="J5039" s="1109"/>
      <c r="K5039" s="1112"/>
      <c r="L5039" s="1091"/>
      <c r="M5039" s="1091"/>
      <c r="N5039" s="1091"/>
      <c r="O5039" s="1091"/>
      <c r="P5039" s="1096"/>
      <c r="Q5039" s="1096"/>
      <c r="R5039" s="1096"/>
      <c r="S5039" s="1091"/>
    </row>
    <row r="5040" spans="1:19" x14ac:dyDescent="0.3">
      <c r="A5040" s="1090">
        <v>5035</v>
      </c>
      <c r="B5040" s="1091"/>
      <c r="C5040" s="1091"/>
      <c r="D5040" s="1097"/>
      <c r="E5040" s="1093">
        <f t="shared" si="313"/>
        <v>0</v>
      </c>
      <c r="F5040" s="1094">
        <f t="shared" si="314"/>
        <v>0</v>
      </c>
      <c r="G5040" s="1095">
        <f t="shared" si="315"/>
        <v>0</v>
      </c>
      <c r="H5040" s="1090" t="str">
        <f t="shared" ca="1" si="316"/>
        <v/>
      </c>
      <c r="I5040" s="1109"/>
      <c r="J5040" s="1109"/>
      <c r="K5040" s="1112"/>
      <c r="L5040" s="1091"/>
      <c r="M5040" s="1091"/>
      <c r="N5040" s="1091"/>
      <c r="O5040" s="1091"/>
      <c r="P5040" s="1096"/>
      <c r="Q5040" s="1096"/>
      <c r="R5040" s="1096"/>
      <c r="S5040" s="1091"/>
    </row>
    <row r="5041" spans="1:19" x14ac:dyDescent="0.3">
      <c r="A5041" s="1090">
        <v>5036</v>
      </c>
      <c r="B5041" s="1091"/>
      <c r="C5041" s="1091"/>
      <c r="D5041" s="1097"/>
      <c r="E5041" s="1093">
        <f t="shared" si="313"/>
        <v>0</v>
      </c>
      <c r="F5041" s="1094">
        <f t="shared" si="314"/>
        <v>0</v>
      </c>
      <c r="G5041" s="1095">
        <f t="shared" si="315"/>
        <v>0</v>
      </c>
      <c r="H5041" s="1090" t="str">
        <f t="shared" ca="1" si="316"/>
        <v/>
      </c>
      <c r="I5041" s="1109"/>
      <c r="J5041" s="1109"/>
      <c r="K5041" s="1112"/>
      <c r="L5041" s="1091"/>
      <c r="M5041" s="1091"/>
      <c r="N5041" s="1091"/>
      <c r="O5041" s="1091"/>
      <c r="P5041" s="1096"/>
      <c r="Q5041" s="1096"/>
      <c r="R5041" s="1096"/>
      <c r="S5041" s="1091"/>
    </row>
    <row r="5042" spans="1:19" x14ac:dyDescent="0.3">
      <c r="A5042" s="1090">
        <v>5037</v>
      </c>
      <c r="B5042" s="1091"/>
      <c r="C5042" s="1091"/>
      <c r="D5042" s="1097"/>
      <c r="E5042" s="1093">
        <f t="shared" si="313"/>
        <v>0</v>
      </c>
      <c r="F5042" s="1094">
        <f t="shared" si="314"/>
        <v>0</v>
      </c>
      <c r="G5042" s="1095">
        <f t="shared" si="315"/>
        <v>0</v>
      </c>
      <c r="H5042" s="1090" t="str">
        <f t="shared" ca="1" si="316"/>
        <v/>
      </c>
      <c r="I5042" s="1109"/>
      <c r="J5042" s="1109"/>
      <c r="K5042" s="1112"/>
      <c r="L5042" s="1091"/>
      <c r="M5042" s="1091"/>
      <c r="N5042" s="1091"/>
      <c r="O5042" s="1091"/>
      <c r="P5042" s="1096"/>
      <c r="Q5042" s="1096"/>
      <c r="R5042" s="1096"/>
      <c r="S5042" s="1091"/>
    </row>
    <row r="5043" spans="1:19" x14ac:dyDescent="0.3">
      <c r="A5043" s="1090">
        <v>5038</v>
      </c>
      <c r="B5043" s="1091"/>
      <c r="C5043" s="1091"/>
      <c r="D5043" s="1097"/>
      <c r="E5043" s="1093">
        <f t="shared" si="313"/>
        <v>0</v>
      </c>
      <c r="F5043" s="1094">
        <f t="shared" si="314"/>
        <v>0</v>
      </c>
      <c r="G5043" s="1095">
        <f t="shared" si="315"/>
        <v>0</v>
      </c>
      <c r="H5043" s="1090" t="str">
        <f t="shared" ca="1" si="316"/>
        <v/>
      </c>
      <c r="I5043" s="1109"/>
      <c r="J5043" s="1109"/>
      <c r="K5043" s="1112"/>
      <c r="L5043" s="1091"/>
      <c r="M5043" s="1091"/>
      <c r="N5043" s="1091"/>
      <c r="O5043" s="1091"/>
      <c r="P5043" s="1096"/>
      <c r="Q5043" s="1096"/>
      <c r="R5043" s="1096"/>
      <c r="S5043" s="1091"/>
    </row>
    <row r="5044" spans="1:19" x14ac:dyDescent="0.3">
      <c r="A5044" s="1090">
        <v>5039</v>
      </c>
      <c r="B5044" s="1091"/>
      <c r="C5044" s="1091"/>
      <c r="D5044" s="1097"/>
      <c r="E5044" s="1093">
        <f t="shared" si="313"/>
        <v>0</v>
      </c>
      <c r="F5044" s="1094">
        <f t="shared" si="314"/>
        <v>0</v>
      </c>
      <c r="G5044" s="1095">
        <f t="shared" si="315"/>
        <v>0</v>
      </c>
      <c r="H5044" s="1090" t="str">
        <f t="shared" ca="1" si="316"/>
        <v/>
      </c>
      <c r="I5044" s="1109"/>
      <c r="J5044" s="1109"/>
      <c r="K5044" s="1112"/>
      <c r="L5044" s="1091"/>
      <c r="M5044" s="1091"/>
      <c r="N5044" s="1091"/>
      <c r="O5044" s="1091"/>
      <c r="P5044" s="1096"/>
      <c r="Q5044" s="1096"/>
      <c r="R5044" s="1096"/>
      <c r="S5044" s="1091"/>
    </row>
    <row r="5045" spans="1:19" x14ac:dyDescent="0.3">
      <c r="A5045" s="1090">
        <v>5040</v>
      </c>
      <c r="B5045" s="1091"/>
      <c r="C5045" s="1091"/>
      <c r="D5045" s="1097"/>
      <c r="E5045" s="1093">
        <f t="shared" si="313"/>
        <v>0</v>
      </c>
      <c r="F5045" s="1094">
        <f t="shared" si="314"/>
        <v>0</v>
      </c>
      <c r="G5045" s="1095">
        <f t="shared" si="315"/>
        <v>0</v>
      </c>
      <c r="H5045" s="1090" t="str">
        <f t="shared" ca="1" si="316"/>
        <v/>
      </c>
      <c r="I5045" s="1109"/>
      <c r="J5045" s="1109"/>
      <c r="K5045" s="1112"/>
      <c r="L5045" s="1091"/>
      <c r="M5045" s="1091"/>
      <c r="N5045" s="1091"/>
      <c r="O5045" s="1091"/>
      <c r="P5045" s="1096"/>
      <c r="Q5045" s="1096"/>
      <c r="R5045" s="1096"/>
      <c r="S5045" s="1091"/>
    </row>
    <row r="5046" spans="1:19" x14ac:dyDescent="0.3">
      <c r="A5046" s="1090">
        <v>5041</v>
      </c>
      <c r="B5046" s="1091"/>
      <c r="C5046" s="1091"/>
      <c r="D5046" s="1097"/>
      <c r="E5046" s="1093">
        <f t="shared" si="313"/>
        <v>0</v>
      </c>
      <c r="F5046" s="1094">
        <f t="shared" si="314"/>
        <v>0</v>
      </c>
      <c r="G5046" s="1095">
        <f t="shared" si="315"/>
        <v>0</v>
      </c>
      <c r="H5046" s="1090" t="str">
        <f t="shared" ca="1" si="316"/>
        <v/>
      </c>
      <c r="I5046" s="1109"/>
      <c r="J5046" s="1109"/>
      <c r="K5046" s="1112"/>
      <c r="L5046" s="1091"/>
      <c r="M5046" s="1091"/>
      <c r="N5046" s="1091"/>
      <c r="O5046" s="1091"/>
      <c r="P5046" s="1096"/>
      <c r="Q5046" s="1096"/>
      <c r="R5046" s="1096"/>
      <c r="S5046" s="1091"/>
    </row>
    <row r="5047" spans="1:19" x14ac:dyDescent="0.3">
      <c r="A5047" s="1090">
        <v>5042</v>
      </c>
      <c r="B5047" s="1091"/>
      <c r="C5047" s="1091"/>
      <c r="D5047" s="1097"/>
      <c r="E5047" s="1093">
        <f t="shared" si="313"/>
        <v>0</v>
      </c>
      <c r="F5047" s="1094">
        <f t="shared" si="314"/>
        <v>0</v>
      </c>
      <c r="G5047" s="1095">
        <f t="shared" si="315"/>
        <v>0</v>
      </c>
      <c r="H5047" s="1090" t="str">
        <f t="shared" ca="1" si="316"/>
        <v/>
      </c>
      <c r="I5047" s="1109"/>
      <c r="J5047" s="1109"/>
      <c r="K5047" s="1112"/>
      <c r="L5047" s="1091"/>
      <c r="M5047" s="1091"/>
      <c r="N5047" s="1091"/>
      <c r="O5047" s="1091"/>
      <c r="P5047" s="1096"/>
      <c r="Q5047" s="1096"/>
      <c r="R5047" s="1096"/>
      <c r="S5047" s="1091"/>
    </row>
    <row r="5048" spans="1:19" x14ac:dyDescent="0.3">
      <c r="A5048" s="1090">
        <v>5043</v>
      </c>
      <c r="B5048" s="1091"/>
      <c r="C5048" s="1091"/>
      <c r="D5048" s="1097"/>
      <c r="E5048" s="1093">
        <f t="shared" si="313"/>
        <v>0</v>
      </c>
      <c r="F5048" s="1094">
        <f t="shared" si="314"/>
        <v>0</v>
      </c>
      <c r="G5048" s="1095">
        <f t="shared" si="315"/>
        <v>0</v>
      </c>
      <c r="H5048" s="1090" t="str">
        <f t="shared" ca="1" si="316"/>
        <v/>
      </c>
      <c r="I5048" s="1109"/>
      <c r="J5048" s="1109"/>
      <c r="K5048" s="1112"/>
      <c r="L5048" s="1091"/>
      <c r="M5048" s="1091"/>
      <c r="N5048" s="1091"/>
      <c r="O5048" s="1091"/>
      <c r="P5048" s="1096"/>
      <c r="Q5048" s="1096"/>
      <c r="R5048" s="1096"/>
      <c r="S5048" s="1091"/>
    </row>
    <row r="5049" spans="1:19" x14ac:dyDescent="0.3">
      <c r="A5049" s="1090">
        <v>5044</v>
      </c>
      <c r="B5049" s="1091"/>
      <c r="C5049" s="1091"/>
      <c r="D5049" s="1097"/>
      <c r="E5049" s="1093">
        <f t="shared" si="313"/>
        <v>0</v>
      </c>
      <c r="F5049" s="1094">
        <f t="shared" si="314"/>
        <v>0</v>
      </c>
      <c r="G5049" s="1095">
        <f t="shared" si="315"/>
        <v>0</v>
      </c>
      <c r="H5049" s="1090" t="str">
        <f t="shared" ca="1" si="316"/>
        <v/>
      </c>
      <c r="I5049" s="1109"/>
      <c r="J5049" s="1109"/>
      <c r="K5049" s="1112"/>
      <c r="L5049" s="1091"/>
      <c r="M5049" s="1091"/>
      <c r="N5049" s="1091"/>
      <c r="O5049" s="1091"/>
      <c r="P5049" s="1096"/>
      <c r="Q5049" s="1096"/>
      <c r="R5049" s="1096"/>
      <c r="S5049" s="1091"/>
    </row>
    <row r="5050" spans="1:19" x14ac:dyDescent="0.3">
      <c r="A5050" s="1090">
        <v>5045</v>
      </c>
      <c r="B5050" s="1091"/>
      <c r="C5050" s="1091"/>
      <c r="D5050" s="1097"/>
      <c r="E5050" s="1093">
        <f t="shared" si="313"/>
        <v>0</v>
      </c>
      <c r="F5050" s="1094">
        <f t="shared" si="314"/>
        <v>0</v>
      </c>
      <c r="G5050" s="1095">
        <f t="shared" si="315"/>
        <v>0</v>
      </c>
      <c r="H5050" s="1090" t="str">
        <f t="shared" ca="1" si="316"/>
        <v/>
      </c>
      <c r="I5050" s="1109"/>
      <c r="J5050" s="1109"/>
      <c r="K5050" s="1112"/>
      <c r="L5050" s="1091"/>
      <c r="M5050" s="1091"/>
      <c r="N5050" s="1091"/>
      <c r="O5050" s="1091"/>
      <c r="P5050" s="1096"/>
      <c r="Q5050" s="1096"/>
      <c r="R5050" s="1096"/>
      <c r="S5050" s="1091"/>
    </row>
    <row r="5051" spans="1:19" x14ac:dyDescent="0.3">
      <c r="A5051" s="1090">
        <v>5046</v>
      </c>
      <c r="B5051" s="1091"/>
      <c r="C5051" s="1091"/>
      <c r="D5051" s="1097"/>
      <c r="E5051" s="1093">
        <f t="shared" si="313"/>
        <v>0</v>
      </c>
      <c r="F5051" s="1094">
        <f t="shared" si="314"/>
        <v>0</v>
      </c>
      <c r="G5051" s="1095">
        <f t="shared" si="315"/>
        <v>0</v>
      </c>
      <c r="H5051" s="1090" t="str">
        <f t="shared" ca="1" si="316"/>
        <v/>
      </c>
      <c r="I5051" s="1109"/>
      <c r="J5051" s="1109"/>
      <c r="K5051" s="1112"/>
      <c r="L5051" s="1091"/>
      <c r="M5051" s="1091"/>
      <c r="N5051" s="1091"/>
      <c r="O5051" s="1091"/>
      <c r="P5051" s="1096"/>
      <c r="Q5051" s="1096"/>
      <c r="R5051" s="1096"/>
      <c r="S5051" s="1091"/>
    </row>
    <row r="5052" spans="1:19" x14ac:dyDescent="0.3">
      <c r="A5052" s="1090">
        <v>5047</v>
      </c>
      <c r="B5052" s="1091"/>
      <c r="C5052" s="1091"/>
      <c r="D5052" s="1097"/>
      <c r="E5052" s="1093">
        <f t="shared" si="313"/>
        <v>0</v>
      </c>
      <c r="F5052" s="1094">
        <f t="shared" si="314"/>
        <v>0</v>
      </c>
      <c r="G5052" s="1095">
        <f t="shared" si="315"/>
        <v>0</v>
      </c>
      <c r="H5052" s="1090" t="str">
        <f t="shared" ca="1" si="316"/>
        <v/>
      </c>
      <c r="I5052" s="1109"/>
      <c r="J5052" s="1109"/>
      <c r="K5052" s="1112"/>
      <c r="L5052" s="1091"/>
      <c r="M5052" s="1091"/>
      <c r="N5052" s="1091"/>
      <c r="O5052" s="1091"/>
      <c r="P5052" s="1096"/>
      <c r="Q5052" s="1096"/>
      <c r="R5052" s="1096"/>
      <c r="S5052" s="1091"/>
    </row>
    <row r="5053" spans="1:19" x14ac:dyDescent="0.3">
      <c r="A5053" s="1090">
        <v>5048</v>
      </c>
      <c r="B5053" s="1091"/>
      <c r="C5053" s="1091"/>
      <c r="D5053" s="1097"/>
      <c r="E5053" s="1093">
        <f t="shared" si="313"/>
        <v>0</v>
      </c>
      <c r="F5053" s="1094">
        <f t="shared" si="314"/>
        <v>0</v>
      </c>
      <c r="G5053" s="1095">
        <f t="shared" si="315"/>
        <v>0</v>
      </c>
      <c r="H5053" s="1090" t="str">
        <f t="shared" ca="1" si="316"/>
        <v/>
      </c>
      <c r="I5053" s="1109"/>
      <c r="J5053" s="1109"/>
      <c r="K5053" s="1112"/>
      <c r="L5053" s="1091"/>
      <c r="M5053" s="1091"/>
      <c r="N5053" s="1091"/>
      <c r="O5053" s="1091"/>
      <c r="P5053" s="1096"/>
      <c r="Q5053" s="1096"/>
      <c r="R5053" s="1096"/>
      <c r="S5053" s="1091"/>
    </row>
    <row r="5054" spans="1:19" x14ac:dyDescent="0.3">
      <c r="A5054" s="1090">
        <v>5049</v>
      </c>
      <c r="B5054" s="1091"/>
      <c r="C5054" s="1091"/>
      <c r="D5054" s="1097"/>
      <c r="E5054" s="1093">
        <f t="shared" si="313"/>
        <v>0</v>
      </c>
      <c r="F5054" s="1094">
        <f t="shared" si="314"/>
        <v>0</v>
      </c>
      <c r="G5054" s="1095">
        <f t="shared" si="315"/>
        <v>0</v>
      </c>
      <c r="H5054" s="1090" t="str">
        <f t="shared" ca="1" si="316"/>
        <v/>
      </c>
      <c r="I5054" s="1109"/>
      <c r="J5054" s="1109"/>
      <c r="K5054" s="1112"/>
      <c r="L5054" s="1091"/>
      <c r="M5054" s="1091"/>
      <c r="N5054" s="1091"/>
      <c r="O5054" s="1091"/>
      <c r="P5054" s="1096"/>
      <c r="Q5054" s="1096"/>
      <c r="R5054" s="1096"/>
      <c r="S5054" s="1091"/>
    </row>
    <row r="5055" spans="1:19" x14ac:dyDescent="0.3">
      <c r="A5055" s="1090">
        <v>5050</v>
      </c>
      <c r="B5055" s="1091"/>
      <c r="C5055" s="1091"/>
      <c r="D5055" s="1097"/>
      <c r="E5055" s="1093">
        <f t="shared" si="313"/>
        <v>0</v>
      </c>
      <c r="F5055" s="1094">
        <f t="shared" si="314"/>
        <v>0</v>
      </c>
      <c r="G5055" s="1095">
        <f t="shared" si="315"/>
        <v>0</v>
      </c>
      <c r="H5055" s="1090" t="str">
        <f t="shared" ca="1" si="316"/>
        <v/>
      </c>
      <c r="I5055" s="1109"/>
      <c r="J5055" s="1109"/>
      <c r="K5055" s="1112"/>
      <c r="L5055" s="1091"/>
      <c r="M5055" s="1091"/>
      <c r="N5055" s="1091"/>
      <c r="O5055" s="1091"/>
      <c r="P5055" s="1096"/>
      <c r="Q5055" s="1096"/>
      <c r="R5055" s="1096"/>
      <c r="S5055" s="1091"/>
    </row>
    <row r="5056" spans="1:19" x14ac:dyDescent="0.3">
      <c r="A5056" s="1090">
        <v>5051</v>
      </c>
      <c r="B5056" s="1091"/>
      <c r="C5056" s="1091"/>
      <c r="D5056" s="1097"/>
      <c r="E5056" s="1093">
        <f t="shared" si="313"/>
        <v>0</v>
      </c>
      <c r="F5056" s="1094">
        <f t="shared" si="314"/>
        <v>0</v>
      </c>
      <c r="G5056" s="1095">
        <f t="shared" si="315"/>
        <v>0</v>
      </c>
      <c r="H5056" s="1090" t="str">
        <f t="shared" ca="1" si="316"/>
        <v/>
      </c>
      <c r="I5056" s="1109"/>
      <c r="J5056" s="1109"/>
      <c r="K5056" s="1112"/>
      <c r="L5056" s="1091"/>
      <c r="M5056" s="1091"/>
      <c r="N5056" s="1091"/>
      <c r="O5056" s="1091"/>
      <c r="P5056" s="1096"/>
      <c r="Q5056" s="1096"/>
      <c r="R5056" s="1096"/>
      <c r="S5056" s="1091"/>
    </row>
    <row r="5057" spans="1:19" x14ac:dyDescent="0.3">
      <c r="A5057" s="1090">
        <v>5052</v>
      </c>
      <c r="B5057" s="1091"/>
      <c r="C5057" s="1091"/>
      <c r="D5057" s="1097"/>
      <c r="E5057" s="1093">
        <f t="shared" si="313"/>
        <v>0</v>
      </c>
      <c r="F5057" s="1094">
        <f t="shared" si="314"/>
        <v>0</v>
      </c>
      <c r="G5057" s="1095">
        <f t="shared" si="315"/>
        <v>0</v>
      </c>
      <c r="H5057" s="1090" t="str">
        <f t="shared" ca="1" si="316"/>
        <v/>
      </c>
      <c r="I5057" s="1109"/>
      <c r="J5057" s="1109"/>
      <c r="K5057" s="1112"/>
      <c r="L5057" s="1091"/>
      <c r="M5057" s="1091"/>
      <c r="N5057" s="1091"/>
      <c r="O5057" s="1091"/>
      <c r="P5057" s="1096"/>
      <c r="Q5057" s="1096"/>
      <c r="R5057" s="1096"/>
      <c r="S5057" s="1091"/>
    </row>
    <row r="5058" spans="1:19" x14ac:dyDescent="0.3">
      <c r="A5058" s="1090">
        <v>5053</v>
      </c>
      <c r="B5058" s="1091"/>
      <c r="C5058" s="1091"/>
      <c r="D5058" s="1097"/>
      <c r="E5058" s="1093">
        <f t="shared" si="313"/>
        <v>0</v>
      </c>
      <c r="F5058" s="1094">
        <f t="shared" si="314"/>
        <v>0</v>
      </c>
      <c r="G5058" s="1095">
        <f t="shared" si="315"/>
        <v>0</v>
      </c>
      <c r="H5058" s="1090" t="str">
        <f t="shared" ca="1" si="316"/>
        <v/>
      </c>
      <c r="I5058" s="1109"/>
      <c r="J5058" s="1109"/>
      <c r="K5058" s="1112"/>
      <c r="L5058" s="1091"/>
      <c r="M5058" s="1091"/>
      <c r="N5058" s="1091"/>
      <c r="O5058" s="1091"/>
      <c r="P5058" s="1096"/>
      <c r="Q5058" s="1096"/>
      <c r="R5058" s="1096"/>
      <c r="S5058" s="1091"/>
    </row>
    <row r="5059" spans="1:19" x14ac:dyDescent="0.3">
      <c r="A5059" s="1090">
        <v>5054</v>
      </c>
      <c r="B5059" s="1091"/>
      <c r="C5059" s="1091"/>
      <c r="D5059" s="1097"/>
      <c r="E5059" s="1093">
        <f t="shared" si="313"/>
        <v>0</v>
      </c>
      <c r="F5059" s="1094">
        <f t="shared" si="314"/>
        <v>0</v>
      </c>
      <c r="G5059" s="1095">
        <f t="shared" si="315"/>
        <v>0</v>
      </c>
      <c r="H5059" s="1090" t="str">
        <f t="shared" ca="1" si="316"/>
        <v/>
      </c>
      <c r="I5059" s="1109"/>
      <c r="J5059" s="1109"/>
      <c r="K5059" s="1112"/>
      <c r="L5059" s="1091"/>
      <c r="M5059" s="1091"/>
      <c r="N5059" s="1091"/>
      <c r="O5059" s="1091"/>
      <c r="P5059" s="1096"/>
      <c r="Q5059" s="1096"/>
      <c r="R5059" s="1096"/>
      <c r="S5059" s="1091"/>
    </row>
    <row r="5060" spans="1:19" x14ac:dyDescent="0.3">
      <c r="A5060" s="1090">
        <v>5055</v>
      </c>
      <c r="B5060" s="1091"/>
      <c r="C5060" s="1091"/>
      <c r="D5060" s="1097"/>
      <c r="E5060" s="1093">
        <f t="shared" si="313"/>
        <v>0</v>
      </c>
      <c r="F5060" s="1094">
        <f t="shared" si="314"/>
        <v>0</v>
      </c>
      <c r="G5060" s="1095">
        <f t="shared" si="315"/>
        <v>0</v>
      </c>
      <c r="H5060" s="1090" t="str">
        <f t="shared" ca="1" si="316"/>
        <v/>
      </c>
      <c r="I5060" s="1109"/>
      <c r="J5060" s="1109"/>
      <c r="K5060" s="1112"/>
      <c r="L5060" s="1091"/>
      <c r="M5060" s="1091"/>
      <c r="N5060" s="1091"/>
      <c r="O5060" s="1091"/>
      <c r="P5060" s="1096"/>
      <c r="Q5060" s="1096"/>
      <c r="R5060" s="1096"/>
      <c r="S5060" s="1091"/>
    </row>
    <row r="5061" spans="1:19" x14ac:dyDescent="0.3">
      <c r="A5061" s="1090">
        <v>5056</v>
      </c>
      <c r="B5061" s="1091"/>
      <c r="C5061" s="1091"/>
      <c r="D5061" s="1097"/>
      <c r="E5061" s="1093">
        <f t="shared" si="313"/>
        <v>0</v>
      </c>
      <c r="F5061" s="1094">
        <f t="shared" si="314"/>
        <v>0</v>
      </c>
      <c r="G5061" s="1095">
        <f t="shared" si="315"/>
        <v>0</v>
      </c>
      <c r="H5061" s="1090" t="str">
        <f t="shared" ca="1" si="316"/>
        <v/>
      </c>
      <c r="I5061" s="1109"/>
      <c r="J5061" s="1109"/>
      <c r="K5061" s="1112"/>
      <c r="L5061" s="1091"/>
      <c r="M5061" s="1091"/>
      <c r="N5061" s="1091"/>
      <c r="O5061" s="1091"/>
      <c r="P5061" s="1096"/>
      <c r="Q5061" s="1096"/>
      <c r="R5061" s="1096"/>
      <c r="S5061" s="1091"/>
    </row>
    <row r="5062" spans="1:19" x14ac:dyDescent="0.3">
      <c r="A5062" s="1090">
        <v>5057</v>
      </c>
      <c r="B5062" s="1091"/>
      <c r="C5062" s="1091"/>
      <c r="D5062" s="1097"/>
      <c r="E5062" s="1093">
        <f t="shared" si="313"/>
        <v>0</v>
      </c>
      <c r="F5062" s="1094">
        <f t="shared" si="314"/>
        <v>0</v>
      </c>
      <c r="G5062" s="1095">
        <f t="shared" si="315"/>
        <v>0</v>
      </c>
      <c r="H5062" s="1090" t="str">
        <f t="shared" ca="1" si="316"/>
        <v/>
      </c>
      <c r="I5062" s="1109"/>
      <c r="J5062" s="1109"/>
      <c r="K5062" s="1112"/>
      <c r="L5062" s="1091"/>
      <c r="M5062" s="1091"/>
      <c r="N5062" s="1091"/>
      <c r="O5062" s="1091"/>
      <c r="P5062" s="1096"/>
      <c r="Q5062" s="1096"/>
      <c r="R5062" s="1096"/>
      <c r="S5062" s="1091"/>
    </row>
    <row r="5063" spans="1:19" x14ac:dyDescent="0.3">
      <c r="A5063" s="1090">
        <v>5058</v>
      </c>
      <c r="B5063" s="1091"/>
      <c r="C5063" s="1091"/>
      <c r="D5063" s="1097"/>
      <c r="E5063" s="1093">
        <f t="shared" ref="E5063:E5126" si="317">D5063</f>
        <v>0</v>
      </c>
      <c r="F5063" s="1094">
        <f t="shared" ref="F5063:F5126" si="318">D5063</f>
        <v>0</v>
      </c>
      <c r="G5063" s="1095">
        <f t="shared" ref="G5063:G5126" si="319">D5063</f>
        <v>0</v>
      </c>
      <c r="H5063" s="1090" t="str">
        <f t="shared" ref="H5063:H5126" ca="1" si="320">IF(ISBLANK(D5063),"",DATEDIF(G5063,TODAY(),"y"))</f>
        <v/>
      </c>
      <c r="I5063" s="1109"/>
      <c r="J5063" s="1109"/>
      <c r="K5063" s="1112"/>
      <c r="L5063" s="1091"/>
      <c r="M5063" s="1091"/>
      <c r="N5063" s="1091"/>
      <c r="O5063" s="1091"/>
      <c r="P5063" s="1096"/>
      <c r="Q5063" s="1096"/>
      <c r="R5063" s="1096"/>
      <c r="S5063" s="1091"/>
    </row>
    <row r="5064" spans="1:19" x14ac:dyDescent="0.3">
      <c r="A5064" s="1090">
        <v>5059</v>
      </c>
      <c r="B5064" s="1091"/>
      <c r="C5064" s="1091"/>
      <c r="D5064" s="1097"/>
      <c r="E5064" s="1093">
        <f t="shared" si="317"/>
        <v>0</v>
      </c>
      <c r="F5064" s="1094">
        <f t="shared" si="318"/>
        <v>0</v>
      </c>
      <c r="G5064" s="1095">
        <f t="shared" si="319"/>
        <v>0</v>
      </c>
      <c r="H5064" s="1090" t="str">
        <f t="shared" ca="1" si="320"/>
        <v/>
      </c>
      <c r="I5064" s="1109"/>
      <c r="J5064" s="1109"/>
      <c r="K5064" s="1112"/>
      <c r="L5064" s="1091"/>
      <c r="M5064" s="1091"/>
      <c r="N5064" s="1091"/>
      <c r="O5064" s="1091"/>
      <c r="P5064" s="1096"/>
      <c r="Q5064" s="1096"/>
      <c r="R5064" s="1096"/>
      <c r="S5064" s="1091"/>
    </row>
    <row r="5065" spans="1:19" x14ac:dyDescent="0.3">
      <c r="A5065" s="1090">
        <v>5060</v>
      </c>
      <c r="B5065" s="1091"/>
      <c r="C5065" s="1091"/>
      <c r="D5065" s="1097"/>
      <c r="E5065" s="1093">
        <f t="shared" si="317"/>
        <v>0</v>
      </c>
      <c r="F5065" s="1094">
        <f t="shared" si="318"/>
        <v>0</v>
      </c>
      <c r="G5065" s="1095">
        <f t="shared" si="319"/>
        <v>0</v>
      </c>
      <c r="H5065" s="1090" t="str">
        <f t="shared" ca="1" si="320"/>
        <v/>
      </c>
      <c r="I5065" s="1109"/>
      <c r="J5065" s="1109"/>
      <c r="K5065" s="1112"/>
      <c r="L5065" s="1091"/>
      <c r="M5065" s="1091"/>
      <c r="N5065" s="1091"/>
      <c r="O5065" s="1091"/>
      <c r="P5065" s="1096"/>
      <c r="Q5065" s="1096"/>
      <c r="R5065" s="1096"/>
      <c r="S5065" s="1091"/>
    </row>
    <row r="5066" spans="1:19" x14ac:dyDescent="0.3">
      <c r="A5066" s="1090">
        <v>5061</v>
      </c>
      <c r="B5066" s="1091"/>
      <c r="C5066" s="1091"/>
      <c r="D5066" s="1097"/>
      <c r="E5066" s="1093">
        <f t="shared" si="317"/>
        <v>0</v>
      </c>
      <c r="F5066" s="1094">
        <f t="shared" si="318"/>
        <v>0</v>
      </c>
      <c r="G5066" s="1095">
        <f t="shared" si="319"/>
        <v>0</v>
      </c>
      <c r="H5066" s="1090" t="str">
        <f t="shared" ca="1" si="320"/>
        <v/>
      </c>
      <c r="I5066" s="1109"/>
      <c r="J5066" s="1109"/>
      <c r="K5066" s="1112"/>
      <c r="L5066" s="1091"/>
      <c r="M5066" s="1091"/>
      <c r="N5066" s="1091"/>
      <c r="O5066" s="1091"/>
      <c r="P5066" s="1096"/>
      <c r="Q5066" s="1096"/>
      <c r="R5066" s="1096"/>
      <c r="S5066" s="1091"/>
    </row>
    <row r="5067" spans="1:19" x14ac:dyDescent="0.3">
      <c r="A5067" s="1090">
        <v>5062</v>
      </c>
      <c r="B5067" s="1091"/>
      <c r="C5067" s="1091"/>
      <c r="D5067" s="1097"/>
      <c r="E5067" s="1093">
        <f t="shared" si="317"/>
        <v>0</v>
      </c>
      <c r="F5067" s="1094">
        <f t="shared" si="318"/>
        <v>0</v>
      </c>
      <c r="G5067" s="1095">
        <f t="shared" si="319"/>
        <v>0</v>
      </c>
      <c r="H5067" s="1090" t="str">
        <f t="shared" ca="1" si="320"/>
        <v/>
      </c>
      <c r="I5067" s="1109"/>
      <c r="J5067" s="1109"/>
      <c r="K5067" s="1112"/>
      <c r="L5067" s="1091"/>
      <c r="M5067" s="1091"/>
      <c r="N5067" s="1091"/>
      <c r="O5067" s="1091"/>
      <c r="P5067" s="1096"/>
      <c r="Q5067" s="1096"/>
      <c r="R5067" s="1096"/>
      <c r="S5067" s="1091"/>
    </row>
    <row r="5068" spans="1:19" x14ac:dyDescent="0.3">
      <c r="A5068" s="1090">
        <v>5063</v>
      </c>
      <c r="B5068" s="1091"/>
      <c r="C5068" s="1091"/>
      <c r="D5068" s="1097"/>
      <c r="E5068" s="1093">
        <f t="shared" si="317"/>
        <v>0</v>
      </c>
      <c r="F5068" s="1094">
        <f t="shared" si="318"/>
        <v>0</v>
      </c>
      <c r="G5068" s="1095">
        <f t="shared" si="319"/>
        <v>0</v>
      </c>
      <c r="H5068" s="1090" t="str">
        <f t="shared" ca="1" si="320"/>
        <v/>
      </c>
      <c r="I5068" s="1109"/>
      <c r="J5068" s="1109"/>
      <c r="K5068" s="1112"/>
      <c r="L5068" s="1091"/>
      <c r="M5068" s="1091"/>
      <c r="N5068" s="1091"/>
      <c r="O5068" s="1091"/>
      <c r="P5068" s="1096"/>
      <c r="Q5068" s="1096"/>
      <c r="R5068" s="1096"/>
      <c r="S5068" s="1091"/>
    </row>
    <row r="5069" spans="1:19" x14ac:dyDescent="0.3">
      <c r="A5069" s="1090">
        <v>5064</v>
      </c>
      <c r="B5069" s="1091"/>
      <c r="C5069" s="1091"/>
      <c r="D5069" s="1097"/>
      <c r="E5069" s="1093">
        <f t="shared" si="317"/>
        <v>0</v>
      </c>
      <c r="F5069" s="1094">
        <f t="shared" si="318"/>
        <v>0</v>
      </c>
      <c r="G5069" s="1095">
        <f t="shared" si="319"/>
        <v>0</v>
      </c>
      <c r="H5069" s="1090" t="str">
        <f t="shared" ca="1" si="320"/>
        <v/>
      </c>
      <c r="I5069" s="1109"/>
      <c r="J5069" s="1109"/>
      <c r="K5069" s="1112"/>
      <c r="L5069" s="1091"/>
      <c r="M5069" s="1091"/>
      <c r="N5069" s="1091"/>
      <c r="O5069" s="1091"/>
      <c r="P5069" s="1096"/>
      <c r="Q5069" s="1096"/>
      <c r="R5069" s="1096"/>
      <c r="S5069" s="1091"/>
    </row>
    <row r="5070" spans="1:19" x14ac:dyDescent="0.3">
      <c r="A5070" s="1090">
        <v>5065</v>
      </c>
      <c r="B5070" s="1091"/>
      <c r="C5070" s="1091"/>
      <c r="D5070" s="1097"/>
      <c r="E5070" s="1093">
        <f t="shared" si="317"/>
        <v>0</v>
      </c>
      <c r="F5070" s="1094">
        <f t="shared" si="318"/>
        <v>0</v>
      </c>
      <c r="G5070" s="1095">
        <f t="shared" si="319"/>
        <v>0</v>
      </c>
      <c r="H5070" s="1090" t="str">
        <f t="shared" ca="1" si="320"/>
        <v/>
      </c>
      <c r="I5070" s="1109"/>
      <c r="J5070" s="1109"/>
      <c r="K5070" s="1112"/>
      <c r="L5070" s="1091"/>
      <c r="M5070" s="1091"/>
      <c r="N5070" s="1091"/>
      <c r="O5070" s="1091"/>
      <c r="P5070" s="1096"/>
      <c r="Q5070" s="1096"/>
      <c r="R5070" s="1096"/>
      <c r="S5070" s="1091"/>
    </row>
    <row r="5071" spans="1:19" x14ac:dyDescent="0.3">
      <c r="A5071" s="1090">
        <v>5066</v>
      </c>
      <c r="B5071" s="1091"/>
      <c r="C5071" s="1091"/>
      <c r="D5071" s="1097"/>
      <c r="E5071" s="1093">
        <f t="shared" si="317"/>
        <v>0</v>
      </c>
      <c r="F5071" s="1094">
        <f t="shared" si="318"/>
        <v>0</v>
      </c>
      <c r="G5071" s="1095">
        <f t="shared" si="319"/>
        <v>0</v>
      </c>
      <c r="H5071" s="1090" t="str">
        <f t="shared" ca="1" si="320"/>
        <v/>
      </c>
      <c r="I5071" s="1109"/>
      <c r="J5071" s="1109"/>
      <c r="K5071" s="1112"/>
      <c r="L5071" s="1091"/>
      <c r="M5071" s="1091"/>
      <c r="N5071" s="1091"/>
      <c r="O5071" s="1091"/>
      <c r="P5071" s="1096"/>
      <c r="Q5071" s="1096"/>
      <c r="R5071" s="1096"/>
      <c r="S5071" s="1091"/>
    </row>
    <row r="5072" spans="1:19" x14ac:dyDescent="0.3">
      <c r="A5072" s="1090">
        <v>5067</v>
      </c>
      <c r="B5072" s="1091"/>
      <c r="C5072" s="1091"/>
      <c r="D5072" s="1097"/>
      <c r="E5072" s="1093">
        <f t="shared" si="317"/>
        <v>0</v>
      </c>
      <c r="F5072" s="1094">
        <f t="shared" si="318"/>
        <v>0</v>
      </c>
      <c r="G5072" s="1095">
        <f t="shared" si="319"/>
        <v>0</v>
      </c>
      <c r="H5072" s="1090" t="str">
        <f t="shared" ca="1" si="320"/>
        <v/>
      </c>
      <c r="I5072" s="1109"/>
      <c r="J5072" s="1109"/>
      <c r="K5072" s="1112"/>
      <c r="L5072" s="1091"/>
      <c r="M5072" s="1091"/>
      <c r="N5072" s="1091"/>
      <c r="O5072" s="1091"/>
      <c r="P5072" s="1096"/>
      <c r="Q5072" s="1096"/>
      <c r="R5072" s="1096"/>
      <c r="S5072" s="1091"/>
    </row>
    <row r="5073" spans="1:19" x14ac:dyDescent="0.3">
      <c r="A5073" s="1090">
        <v>5068</v>
      </c>
      <c r="B5073" s="1091"/>
      <c r="C5073" s="1091"/>
      <c r="D5073" s="1097"/>
      <c r="E5073" s="1093">
        <f t="shared" si="317"/>
        <v>0</v>
      </c>
      <c r="F5073" s="1094">
        <f t="shared" si="318"/>
        <v>0</v>
      </c>
      <c r="G5073" s="1095">
        <f t="shared" si="319"/>
        <v>0</v>
      </c>
      <c r="H5073" s="1090" t="str">
        <f t="shared" ca="1" si="320"/>
        <v/>
      </c>
      <c r="I5073" s="1109"/>
      <c r="J5073" s="1109"/>
      <c r="K5073" s="1112"/>
      <c r="L5073" s="1091"/>
      <c r="M5073" s="1091"/>
      <c r="N5073" s="1091"/>
      <c r="O5073" s="1091"/>
      <c r="P5073" s="1096"/>
      <c r="Q5073" s="1096"/>
      <c r="R5073" s="1096"/>
      <c r="S5073" s="1091"/>
    </row>
    <row r="5074" spans="1:19" x14ac:dyDescent="0.3">
      <c r="A5074" s="1090">
        <v>5069</v>
      </c>
      <c r="B5074" s="1091"/>
      <c r="C5074" s="1091"/>
      <c r="D5074" s="1097"/>
      <c r="E5074" s="1093">
        <f t="shared" si="317"/>
        <v>0</v>
      </c>
      <c r="F5074" s="1094">
        <f t="shared" si="318"/>
        <v>0</v>
      </c>
      <c r="G5074" s="1095">
        <f t="shared" si="319"/>
        <v>0</v>
      </c>
      <c r="H5074" s="1090" t="str">
        <f t="shared" ca="1" si="320"/>
        <v/>
      </c>
      <c r="I5074" s="1109"/>
      <c r="J5074" s="1109"/>
      <c r="K5074" s="1112"/>
      <c r="L5074" s="1091"/>
      <c r="M5074" s="1091"/>
      <c r="N5074" s="1091"/>
      <c r="O5074" s="1091"/>
      <c r="P5074" s="1096"/>
      <c r="Q5074" s="1096"/>
      <c r="R5074" s="1096"/>
      <c r="S5074" s="1091"/>
    </row>
    <row r="5075" spans="1:19" x14ac:dyDescent="0.3">
      <c r="A5075" s="1090">
        <v>5070</v>
      </c>
      <c r="B5075" s="1091"/>
      <c r="C5075" s="1091"/>
      <c r="D5075" s="1097"/>
      <c r="E5075" s="1093">
        <f t="shared" si="317"/>
        <v>0</v>
      </c>
      <c r="F5075" s="1094">
        <f t="shared" si="318"/>
        <v>0</v>
      </c>
      <c r="G5075" s="1095">
        <f t="shared" si="319"/>
        <v>0</v>
      </c>
      <c r="H5075" s="1090" t="str">
        <f t="shared" ca="1" si="320"/>
        <v/>
      </c>
      <c r="I5075" s="1109"/>
      <c r="J5075" s="1109"/>
      <c r="K5075" s="1112"/>
      <c r="L5075" s="1091"/>
      <c r="M5075" s="1091"/>
      <c r="N5075" s="1091"/>
      <c r="O5075" s="1091"/>
      <c r="P5075" s="1096"/>
      <c r="Q5075" s="1096"/>
      <c r="R5075" s="1096"/>
      <c r="S5075" s="1091"/>
    </row>
    <row r="5076" spans="1:19" x14ac:dyDescent="0.3">
      <c r="A5076" s="1090">
        <v>5071</v>
      </c>
      <c r="B5076" s="1091"/>
      <c r="C5076" s="1091"/>
      <c r="D5076" s="1097"/>
      <c r="E5076" s="1093">
        <f t="shared" si="317"/>
        <v>0</v>
      </c>
      <c r="F5076" s="1094">
        <f t="shared" si="318"/>
        <v>0</v>
      </c>
      <c r="G5076" s="1095">
        <f t="shared" si="319"/>
        <v>0</v>
      </c>
      <c r="H5076" s="1090" t="str">
        <f t="shared" ca="1" si="320"/>
        <v/>
      </c>
      <c r="I5076" s="1109"/>
      <c r="J5076" s="1109"/>
      <c r="K5076" s="1112"/>
      <c r="L5076" s="1091"/>
      <c r="M5076" s="1091"/>
      <c r="N5076" s="1091"/>
      <c r="O5076" s="1091"/>
      <c r="P5076" s="1096"/>
      <c r="Q5076" s="1096"/>
      <c r="R5076" s="1096"/>
      <c r="S5076" s="1091"/>
    </row>
    <row r="5077" spans="1:19" x14ac:dyDescent="0.3">
      <c r="A5077" s="1090">
        <v>5072</v>
      </c>
      <c r="B5077" s="1091"/>
      <c r="C5077" s="1091"/>
      <c r="D5077" s="1097"/>
      <c r="E5077" s="1093">
        <f t="shared" si="317"/>
        <v>0</v>
      </c>
      <c r="F5077" s="1094">
        <f t="shared" si="318"/>
        <v>0</v>
      </c>
      <c r="G5077" s="1095">
        <f t="shared" si="319"/>
        <v>0</v>
      </c>
      <c r="H5077" s="1090" t="str">
        <f t="shared" ca="1" si="320"/>
        <v/>
      </c>
      <c r="I5077" s="1109"/>
      <c r="J5077" s="1109"/>
      <c r="K5077" s="1112"/>
      <c r="L5077" s="1091"/>
      <c r="M5077" s="1091"/>
      <c r="N5077" s="1091"/>
      <c r="O5077" s="1091"/>
      <c r="P5077" s="1096"/>
      <c r="Q5077" s="1096"/>
      <c r="R5077" s="1096"/>
      <c r="S5077" s="1091"/>
    </row>
    <row r="5078" spans="1:19" x14ac:dyDescent="0.3">
      <c r="A5078" s="1090">
        <v>5073</v>
      </c>
      <c r="B5078" s="1091"/>
      <c r="C5078" s="1091"/>
      <c r="D5078" s="1097"/>
      <c r="E5078" s="1093">
        <f t="shared" si="317"/>
        <v>0</v>
      </c>
      <c r="F5078" s="1094">
        <f t="shared" si="318"/>
        <v>0</v>
      </c>
      <c r="G5078" s="1095">
        <f t="shared" si="319"/>
        <v>0</v>
      </c>
      <c r="H5078" s="1090" t="str">
        <f t="shared" ca="1" si="320"/>
        <v/>
      </c>
      <c r="I5078" s="1109"/>
      <c r="J5078" s="1109"/>
      <c r="K5078" s="1112"/>
      <c r="L5078" s="1091"/>
      <c r="M5078" s="1091"/>
      <c r="N5078" s="1091"/>
      <c r="O5078" s="1091"/>
      <c r="P5078" s="1096"/>
      <c r="Q5078" s="1096"/>
      <c r="R5078" s="1096"/>
      <c r="S5078" s="1091"/>
    </row>
    <row r="5079" spans="1:19" x14ac:dyDescent="0.3">
      <c r="A5079" s="1090">
        <v>5074</v>
      </c>
      <c r="B5079" s="1091"/>
      <c r="C5079" s="1091"/>
      <c r="D5079" s="1097"/>
      <c r="E5079" s="1093">
        <f t="shared" si="317"/>
        <v>0</v>
      </c>
      <c r="F5079" s="1094">
        <f t="shared" si="318"/>
        <v>0</v>
      </c>
      <c r="G5079" s="1095">
        <f t="shared" si="319"/>
        <v>0</v>
      </c>
      <c r="H5079" s="1090" t="str">
        <f t="shared" ca="1" si="320"/>
        <v/>
      </c>
      <c r="I5079" s="1109"/>
      <c r="J5079" s="1109"/>
      <c r="K5079" s="1112"/>
      <c r="L5079" s="1091"/>
      <c r="M5079" s="1091"/>
      <c r="N5079" s="1091"/>
      <c r="O5079" s="1091"/>
      <c r="P5079" s="1096"/>
      <c r="Q5079" s="1096"/>
      <c r="R5079" s="1096"/>
      <c r="S5079" s="1091"/>
    </row>
    <row r="5080" spans="1:19" x14ac:dyDescent="0.3">
      <c r="A5080" s="1090">
        <v>5075</v>
      </c>
      <c r="B5080" s="1091"/>
      <c r="C5080" s="1091"/>
      <c r="D5080" s="1097"/>
      <c r="E5080" s="1093">
        <f t="shared" si="317"/>
        <v>0</v>
      </c>
      <c r="F5080" s="1094">
        <f t="shared" si="318"/>
        <v>0</v>
      </c>
      <c r="G5080" s="1095">
        <f t="shared" si="319"/>
        <v>0</v>
      </c>
      <c r="H5080" s="1090" t="str">
        <f t="shared" ca="1" si="320"/>
        <v/>
      </c>
      <c r="I5080" s="1109"/>
      <c r="J5080" s="1109"/>
      <c r="K5080" s="1112"/>
      <c r="L5080" s="1091"/>
      <c r="M5080" s="1091"/>
      <c r="N5080" s="1091"/>
      <c r="O5080" s="1091"/>
      <c r="P5080" s="1096"/>
      <c r="Q5080" s="1096"/>
      <c r="R5080" s="1096"/>
      <c r="S5080" s="1091"/>
    </row>
    <row r="5081" spans="1:19" x14ac:dyDescent="0.3">
      <c r="A5081" s="1090">
        <v>5076</v>
      </c>
      <c r="B5081" s="1091"/>
      <c r="C5081" s="1091"/>
      <c r="D5081" s="1097"/>
      <c r="E5081" s="1093">
        <f t="shared" si="317"/>
        <v>0</v>
      </c>
      <c r="F5081" s="1094">
        <f t="shared" si="318"/>
        <v>0</v>
      </c>
      <c r="G5081" s="1095">
        <f t="shared" si="319"/>
        <v>0</v>
      </c>
      <c r="H5081" s="1090" t="str">
        <f t="shared" ca="1" si="320"/>
        <v/>
      </c>
      <c r="I5081" s="1109"/>
      <c r="J5081" s="1109"/>
      <c r="K5081" s="1112"/>
      <c r="L5081" s="1091"/>
      <c r="M5081" s="1091"/>
      <c r="N5081" s="1091"/>
      <c r="O5081" s="1091"/>
      <c r="P5081" s="1096"/>
      <c r="Q5081" s="1096"/>
      <c r="R5081" s="1096"/>
      <c r="S5081" s="1091"/>
    </row>
    <row r="5082" spans="1:19" x14ac:dyDescent="0.3">
      <c r="A5082" s="1090">
        <v>5077</v>
      </c>
      <c r="B5082" s="1091"/>
      <c r="C5082" s="1091"/>
      <c r="D5082" s="1097"/>
      <c r="E5082" s="1093">
        <f t="shared" si="317"/>
        <v>0</v>
      </c>
      <c r="F5082" s="1094">
        <f t="shared" si="318"/>
        <v>0</v>
      </c>
      <c r="G5082" s="1095">
        <f t="shared" si="319"/>
        <v>0</v>
      </c>
      <c r="H5082" s="1090" t="str">
        <f t="shared" ca="1" si="320"/>
        <v/>
      </c>
      <c r="I5082" s="1109"/>
      <c r="J5082" s="1109"/>
      <c r="K5082" s="1112"/>
      <c r="L5082" s="1091"/>
      <c r="M5082" s="1091"/>
      <c r="N5082" s="1091"/>
      <c r="O5082" s="1091"/>
      <c r="P5082" s="1096"/>
      <c r="Q5082" s="1096"/>
      <c r="R5082" s="1096"/>
      <c r="S5082" s="1091"/>
    </row>
    <row r="5083" spans="1:19" x14ac:dyDescent="0.3">
      <c r="A5083" s="1090">
        <v>5078</v>
      </c>
      <c r="B5083" s="1091"/>
      <c r="C5083" s="1091"/>
      <c r="D5083" s="1097"/>
      <c r="E5083" s="1093">
        <f t="shared" si="317"/>
        <v>0</v>
      </c>
      <c r="F5083" s="1094">
        <f t="shared" si="318"/>
        <v>0</v>
      </c>
      <c r="G5083" s="1095">
        <f t="shared" si="319"/>
        <v>0</v>
      </c>
      <c r="H5083" s="1090" t="str">
        <f t="shared" ca="1" si="320"/>
        <v/>
      </c>
      <c r="I5083" s="1109"/>
      <c r="J5083" s="1109"/>
      <c r="K5083" s="1112"/>
      <c r="L5083" s="1091"/>
      <c r="M5083" s="1091"/>
      <c r="N5083" s="1091"/>
      <c r="O5083" s="1091"/>
      <c r="P5083" s="1096"/>
      <c r="Q5083" s="1096"/>
      <c r="R5083" s="1096"/>
      <c r="S5083" s="1091"/>
    </row>
    <row r="5084" spans="1:19" x14ac:dyDescent="0.3">
      <c r="A5084" s="1090">
        <v>5079</v>
      </c>
      <c r="B5084" s="1091"/>
      <c r="C5084" s="1091"/>
      <c r="D5084" s="1097"/>
      <c r="E5084" s="1093">
        <f t="shared" si="317"/>
        <v>0</v>
      </c>
      <c r="F5084" s="1094">
        <f t="shared" si="318"/>
        <v>0</v>
      </c>
      <c r="G5084" s="1095">
        <f t="shared" si="319"/>
        <v>0</v>
      </c>
      <c r="H5084" s="1090" t="str">
        <f t="shared" ca="1" si="320"/>
        <v/>
      </c>
      <c r="I5084" s="1109"/>
      <c r="J5084" s="1109"/>
      <c r="K5084" s="1112"/>
      <c r="L5084" s="1091"/>
      <c r="M5084" s="1091"/>
      <c r="N5084" s="1091"/>
      <c r="O5084" s="1091"/>
      <c r="P5084" s="1096"/>
      <c r="Q5084" s="1096"/>
      <c r="R5084" s="1096"/>
      <c r="S5084" s="1091"/>
    </row>
    <row r="5085" spans="1:19" x14ac:dyDescent="0.3">
      <c r="A5085" s="1090">
        <v>5080</v>
      </c>
      <c r="B5085" s="1091"/>
      <c r="C5085" s="1091"/>
      <c r="D5085" s="1097"/>
      <c r="E5085" s="1093">
        <f t="shared" si="317"/>
        <v>0</v>
      </c>
      <c r="F5085" s="1094">
        <f t="shared" si="318"/>
        <v>0</v>
      </c>
      <c r="G5085" s="1095">
        <f t="shared" si="319"/>
        <v>0</v>
      </c>
      <c r="H5085" s="1090" t="str">
        <f t="shared" ca="1" si="320"/>
        <v/>
      </c>
      <c r="I5085" s="1109"/>
      <c r="J5085" s="1109"/>
      <c r="K5085" s="1112"/>
      <c r="L5085" s="1091"/>
      <c r="M5085" s="1091"/>
      <c r="N5085" s="1091"/>
      <c r="O5085" s="1091"/>
      <c r="P5085" s="1096"/>
      <c r="Q5085" s="1096"/>
      <c r="R5085" s="1096"/>
      <c r="S5085" s="1091"/>
    </row>
    <row r="5086" spans="1:19" x14ac:dyDescent="0.3">
      <c r="A5086" s="1090">
        <v>5081</v>
      </c>
      <c r="B5086" s="1091"/>
      <c r="C5086" s="1091"/>
      <c r="D5086" s="1097"/>
      <c r="E5086" s="1093">
        <f t="shared" si="317"/>
        <v>0</v>
      </c>
      <c r="F5086" s="1094">
        <f t="shared" si="318"/>
        <v>0</v>
      </c>
      <c r="G5086" s="1095">
        <f t="shared" si="319"/>
        <v>0</v>
      </c>
      <c r="H5086" s="1090" t="str">
        <f t="shared" ca="1" si="320"/>
        <v/>
      </c>
      <c r="I5086" s="1109"/>
      <c r="J5086" s="1109"/>
      <c r="K5086" s="1112"/>
      <c r="L5086" s="1091"/>
      <c r="M5086" s="1091"/>
      <c r="N5086" s="1091"/>
      <c r="O5086" s="1091"/>
      <c r="P5086" s="1096"/>
      <c r="Q5086" s="1096"/>
      <c r="R5086" s="1096"/>
      <c r="S5086" s="1091"/>
    </row>
    <row r="5087" spans="1:19" x14ac:dyDescent="0.3">
      <c r="A5087" s="1090">
        <v>5082</v>
      </c>
      <c r="B5087" s="1091"/>
      <c r="C5087" s="1091"/>
      <c r="D5087" s="1097"/>
      <c r="E5087" s="1093">
        <f t="shared" si="317"/>
        <v>0</v>
      </c>
      <c r="F5087" s="1094">
        <f t="shared" si="318"/>
        <v>0</v>
      </c>
      <c r="G5087" s="1095">
        <f t="shared" si="319"/>
        <v>0</v>
      </c>
      <c r="H5087" s="1090" t="str">
        <f t="shared" ca="1" si="320"/>
        <v/>
      </c>
      <c r="I5087" s="1109"/>
      <c r="J5087" s="1109"/>
      <c r="K5087" s="1112"/>
      <c r="L5087" s="1091"/>
      <c r="M5087" s="1091"/>
      <c r="N5087" s="1091"/>
      <c r="O5087" s="1091"/>
      <c r="P5087" s="1096"/>
      <c r="Q5087" s="1096"/>
      <c r="R5087" s="1096"/>
      <c r="S5087" s="1091"/>
    </row>
    <row r="5088" spans="1:19" x14ac:dyDescent="0.3">
      <c r="A5088" s="1090">
        <v>5083</v>
      </c>
      <c r="B5088" s="1091"/>
      <c r="C5088" s="1091"/>
      <c r="D5088" s="1097"/>
      <c r="E5088" s="1093">
        <f t="shared" si="317"/>
        <v>0</v>
      </c>
      <c r="F5088" s="1094">
        <f t="shared" si="318"/>
        <v>0</v>
      </c>
      <c r="G5088" s="1095">
        <f t="shared" si="319"/>
        <v>0</v>
      </c>
      <c r="H5088" s="1090" t="str">
        <f t="shared" ca="1" si="320"/>
        <v/>
      </c>
      <c r="I5088" s="1109"/>
      <c r="J5088" s="1109"/>
      <c r="K5088" s="1112"/>
      <c r="L5088" s="1091"/>
      <c r="M5088" s="1091"/>
      <c r="N5088" s="1091"/>
      <c r="O5088" s="1091"/>
      <c r="P5088" s="1096"/>
      <c r="Q5088" s="1096"/>
      <c r="R5088" s="1096"/>
      <c r="S5088" s="1091"/>
    </row>
    <row r="5089" spans="1:19" x14ac:dyDescent="0.3">
      <c r="A5089" s="1090">
        <v>5084</v>
      </c>
      <c r="B5089" s="1091"/>
      <c r="C5089" s="1091"/>
      <c r="D5089" s="1097"/>
      <c r="E5089" s="1093">
        <f t="shared" si="317"/>
        <v>0</v>
      </c>
      <c r="F5089" s="1094">
        <f t="shared" si="318"/>
        <v>0</v>
      </c>
      <c r="G5089" s="1095">
        <f t="shared" si="319"/>
        <v>0</v>
      </c>
      <c r="H5089" s="1090" t="str">
        <f t="shared" ca="1" si="320"/>
        <v/>
      </c>
      <c r="I5089" s="1109"/>
      <c r="J5089" s="1109"/>
      <c r="K5089" s="1112"/>
      <c r="L5089" s="1091"/>
      <c r="M5089" s="1091"/>
      <c r="N5089" s="1091"/>
      <c r="O5089" s="1091"/>
      <c r="P5089" s="1096"/>
      <c r="Q5089" s="1096"/>
      <c r="R5089" s="1096"/>
      <c r="S5089" s="1091"/>
    </row>
    <row r="5090" spans="1:19" x14ac:dyDescent="0.3">
      <c r="A5090" s="1090">
        <v>5085</v>
      </c>
      <c r="B5090" s="1091"/>
      <c r="C5090" s="1091"/>
      <c r="D5090" s="1097"/>
      <c r="E5090" s="1093">
        <f t="shared" si="317"/>
        <v>0</v>
      </c>
      <c r="F5090" s="1094">
        <f t="shared" si="318"/>
        <v>0</v>
      </c>
      <c r="G5090" s="1095">
        <f t="shared" si="319"/>
        <v>0</v>
      </c>
      <c r="H5090" s="1090" t="str">
        <f t="shared" ca="1" si="320"/>
        <v/>
      </c>
      <c r="I5090" s="1109"/>
      <c r="J5090" s="1109"/>
      <c r="K5090" s="1112"/>
      <c r="L5090" s="1091"/>
      <c r="M5090" s="1091"/>
      <c r="N5090" s="1091"/>
      <c r="O5090" s="1091"/>
      <c r="P5090" s="1096"/>
      <c r="Q5090" s="1096"/>
      <c r="R5090" s="1096"/>
      <c r="S5090" s="1091"/>
    </row>
    <row r="5091" spans="1:19" x14ac:dyDescent="0.3">
      <c r="A5091" s="1090">
        <v>5086</v>
      </c>
      <c r="B5091" s="1091"/>
      <c r="C5091" s="1091"/>
      <c r="D5091" s="1097"/>
      <c r="E5091" s="1093">
        <f t="shared" si="317"/>
        <v>0</v>
      </c>
      <c r="F5091" s="1094">
        <f t="shared" si="318"/>
        <v>0</v>
      </c>
      <c r="G5091" s="1095">
        <f t="shared" si="319"/>
        <v>0</v>
      </c>
      <c r="H5091" s="1090" t="str">
        <f t="shared" ca="1" si="320"/>
        <v/>
      </c>
      <c r="I5091" s="1109"/>
      <c r="J5091" s="1109"/>
      <c r="K5091" s="1112"/>
      <c r="L5091" s="1091"/>
      <c r="M5091" s="1091"/>
      <c r="N5091" s="1091"/>
      <c r="O5091" s="1091"/>
      <c r="P5091" s="1096"/>
      <c r="Q5091" s="1096"/>
      <c r="R5091" s="1096"/>
      <c r="S5091" s="1091"/>
    </row>
    <row r="5092" spans="1:19" x14ac:dyDescent="0.3">
      <c r="A5092" s="1090">
        <v>5087</v>
      </c>
      <c r="B5092" s="1091"/>
      <c r="C5092" s="1091"/>
      <c r="D5092" s="1097"/>
      <c r="E5092" s="1093">
        <f t="shared" si="317"/>
        <v>0</v>
      </c>
      <c r="F5092" s="1094">
        <f t="shared" si="318"/>
        <v>0</v>
      </c>
      <c r="G5092" s="1095">
        <f t="shared" si="319"/>
        <v>0</v>
      </c>
      <c r="H5092" s="1090" t="str">
        <f t="shared" ca="1" si="320"/>
        <v/>
      </c>
      <c r="I5092" s="1109"/>
      <c r="J5092" s="1109"/>
      <c r="K5092" s="1112"/>
      <c r="L5092" s="1091"/>
      <c r="M5092" s="1091"/>
      <c r="N5092" s="1091"/>
      <c r="O5092" s="1091"/>
      <c r="P5092" s="1096"/>
      <c r="Q5092" s="1096"/>
      <c r="R5092" s="1096"/>
      <c r="S5092" s="1091"/>
    </row>
    <row r="5093" spans="1:19" x14ac:dyDescent="0.3">
      <c r="A5093" s="1090">
        <v>5088</v>
      </c>
      <c r="B5093" s="1091"/>
      <c r="C5093" s="1091"/>
      <c r="D5093" s="1097"/>
      <c r="E5093" s="1093">
        <f t="shared" si="317"/>
        <v>0</v>
      </c>
      <c r="F5093" s="1094">
        <f t="shared" si="318"/>
        <v>0</v>
      </c>
      <c r="G5093" s="1095">
        <f t="shared" si="319"/>
        <v>0</v>
      </c>
      <c r="H5093" s="1090" t="str">
        <f t="shared" ca="1" si="320"/>
        <v/>
      </c>
      <c r="I5093" s="1109"/>
      <c r="J5093" s="1109"/>
      <c r="K5093" s="1112"/>
      <c r="L5093" s="1091"/>
      <c r="M5093" s="1091"/>
      <c r="N5093" s="1091"/>
      <c r="O5093" s="1091"/>
      <c r="P5093" s="1096"/>
      <c r="Q5093" s="1096"/>
      <c r="R5093" s="1096"/>
      <c r="S5093" s="1091"/>
    </row>
    <row r="5094" spans="1:19" x14ac:dyDescent="0.3">
      <c r="A5094" s="1090">
        <v>5089</v>
      </c>
      <c r="B5094" s="1091"/>
      <c r="C5094" s="1091"/>
      <c r="D5094" s="1097"/>
      <c r="E5094" s="1093">
        <f t="shared" si="317"/>
        <v>0</v>
      </c>
      <c r="F5094" s="1094">
        <f t="shared" si="318"/>
        <v>0</v>
      </c>
      <c r="G5094" s="1095">
        <f t="shared" si="319"/>
        <v>0</v>
      </c>
      <c r="H5094" s="1090" t="str">
        <f t="shared" ca="1" si="320"/>
        <v/>
      </c>
      <c r="I5094" s="1109"/>
      <c r="J5094" s="1109"/>
      <c r="K5094" s="1112"/>
      <c r="L5094" s="1091"/>
      <c r="M5094" s="1091"/>
      <c r="N5094" s="1091"/>
      <c r="O5094" s="1091"/>
      <c r="P5094" s="1096"/>
      <c r="Q5094" s="1096"/>
      <c r="R5094" s="1096"/>
      <c r="S5094" s="1091"/>
    </row>
    <row r="5095" spans="1:19" x14ac:dyDescent="0.3">
      <c r="A5095" s="1090">
        <v>5090</v>
      </c>
      <c r="B5095" s="1091"/>
      <c r="C5095" s="1091"/>
      <c r="D5095" s="1097"/>
      <c r="E5095" s="1093">
        <f t="shared" si="317"/>
        <v>0</v>
      </c>
      <c r="F5095" s="1094">
        <f t="shared" si="318"/>
        <v>0</v>
      </c>
      <c r="G5095" s="1095">
        <f t="shared" si="319"/>
        <v>0</v>
      </c>
      <c r="H5095" s="1090" t="str">
        <f t="shared" ca="1" si="320"/>
        <v/>
      </c>
      <c r="I5095" s="1109"/>
      <c r="J5095" s="1109"/>
      <c r="K5095" s="1112"/>
      <c r="L5095" s="1091"/>
      <c r="M5095" s="1091"/>
      <c r="N5095" s="1091"/>
      <c r="O5095" s="1091"/>
      <c r="P5095" s="1096"/>
      <c r="Q5095" s="1096"/>
      <c r="R5095" s="1096"/>
      <c r="S5095" s="1091"/>
    </row>
    <row r="5096" spans="1:19" x14ac:dyDescent="0.3">
      <c r="A5096" s="1090">
        <v>5091</v>
      </c>
      <c r="B5096" s="1091"/>
      <c r="C5096" s="1091"/>
      <c r="D5096" s="1097"/>
      <c r="E5096" s="1093">
        <f t="shared" si="317"/>
        <v>0</v>
      </c>
      <c r="F5096" s="1094">
        <f t="shared" si="318"/>
        <v>0</v>
      </c>
      <c r="G5096" s="1095">
        <f t="shared" si="319"/>
        <v>0</v>
      </c>
      <c r="H5096" s="1090" t="str">
        <f t="shared" ca="1" si="320"/>
        <v/>
      </c>
      <c r="I5096" s="1109"/>
      <c r="J5096" s="1109"/>
      <c r="K5096" s="1112"/>
      <c r="L5096" s="1091"/>
      <c r="M5096" s="1091"/>
      <c r="N5096" s="1091"/>
      <c r="O5096" s="1091"/>
      <c r="P5096" s="1096"/>
      <c r="Q5096" s="1096"/>
      <c r="R5096" s="1096"/>
      <c r="S5096" s="1091"/>
    </row>
    <row r="5097" spans="1:19" x14ac:dyDescent="0.3">
      <c r="A5097" s="1090">
        <v>5092</v>
      </c>
      <c r="B5097" s="1091"/>
      <c r="C5097" s="1091"/>
      <c r="D5097" s="1097"/>
      <c r="E5097" s="1093">
        <f t="shared" si="317"/>
        <v>0</v>
      </c>
      <c r="F5097" s="1094">
        <f t="shared" si="318"/>
        <v>0</v>
      </c>
      <c r="G5097" s="1095">
        <f t="shared" si="319"/>
        <v>0</v>
      </c>
      <c r="H5097" s="1090" t="str">
        <f t="shared" ca="1" si="320"/>
        <v/>
      </c>
      <c r="I5097" s="1109"/>
      <c r="J5097" s="1109"/>
      <c r="K5097" s="1112"/>
      <c r="L5097" s="1091"/>
      <c r="M5097" s="1091"/>
      <c r="N5097" s="1091"/>
      <c r="O5097" s="1091"/>
      <c r="P5097" s="1096"/>
      <c r="Q5097" s="1096"/>
      <c r="R5097" s="1096"/>
      <c r="S5097" s="1091"/>
    </row>
    <row r="5098" spans="1:19" x14ac:dyDescent="0.3">
      <c r="A5098" s="1090">
        <v>5093</v>
      </c>
      <c r="B5098" s="1091"/>
      <c r="C5098" s="1091"/>
      <c r="D5098" s="1097"/>
      <c r="E5098" s="1093">
        <f t="shared" si="317"/>
        <v>0</v>
      </c>
      <c r="F5098" s="1094">
        <f t="shared" si="318"/>
        <v>0</v>
      </c>
      <c r="G5098" s="1095">
        <f t="shared" si="319"/>
        <v>0</v>
      </c>
      <c r="H5098" s="1090" t="str">
        <f t="shared" ca="1" si="320"/>
        <v/>
      </c>
      <c r="I5098" s="1109"/>
      <c r="J5098" s="1109"/>
      <c r="K5098" s="1112"/>
      <c r="L5098" s="1091"/>
      <c r="M5098" s="1091"/>
      <c r="N5098" s="1091"/>
      <c r="O5098" s="1091"/>
      <c r="P5098" s="1096"/>
      <c r="Q5098" s="1096"/>
      <c r="R5098" s="1096"/>
      <c r="S5098" s="1091"/>
    </row>
    <row r="5099" spans="1:19" x14ac:dyDescent="0.3">
      <c r="A5099" s="1090">
        <v>5094</v>
      </c>
      <c r="B5099" s="1091"/>
      <c r="C5099" s="1091"/>
      <c r="D5099" s="1097"/>
      <c r="E5099" s="1093">
        <f t="shared" si="317"/>
        <v>0</v>
      </c>
      <c r="F5099" s="1094">
        <f t="shared" si="318"/>
        <v>0</v>
      </c>
      <c r="G5099" s="1095">
        <f t="shared" si="319"/>
        <v>0</v>
      </c>
      <c r="H5099" s="1090" t="str">
        <f t="shared" ca="1" si="320"/>
        <v/>
      </c>
      <c r="I5099" s="1109"/>
      <c r="J5099" s="1109"/>
      <c r="K5099" s="1112"/>
      <c r="L5099" s="1091"/>
      <c r="M5099" s="1091"/>
      <c r="N5099" s="1091"/>
      <c r="O5099" s="1091"/>
      <c r="P5099" s="1096"/>
      <c r="Q5099" s="1096"/>
      <c r="R5099" s="1096"/>
      <c r="S5099" s="1091"/>
    </row>
    <row r="5100" spans="1:19" x14ac:dyDescent="0.3">
      <c r="A5100" s="1090">
        <v>5095</v>
      </c>
      <c r="B5100" s="1091"/>
      <c r="C5100" s="1091"/>
      <c r="D5100" s="1097"/>
      <c r="E5100" s="1093">
        <f t="shared" si="317"/>
        <v>0</v>
      </c>
      <c r="F5100" s="1094">
        <f t="shared" si="318"/>
        <v>0</v>
      </c>
      <c r="G5100" s="1095">
        <f t="shared" si="319"/>
        <v>0</v>
      </c>
      <c r="H5100" s="1090" t="str">
        <f t="shared" ca="1" si="320"/>
        <v/>
      </c>
      <c r="I5100" s="1109"/>
      <c r="J5100" s="1109"/>
      <c r="K5100" s="1112"/>
      <c r="L5100" s="1091"/>
      <c r="M5100" s="1091"/>
      <c r="N5100" s="1091"/>
      <c r="O5100" s="1091"/>
      <c r="P5100" s="1096"/>
      <c r="Q5100" s="1096"/>
      <c r="R5100" s="1096"/>
      <c r="S5100" s="1091"/>
    </row>
    <row r="5101" spans="1:19" x14ac:dyDescent="0.3">
      <c r="A5101" s="1090">
        <v>5096</v>
      </c>
      <c r="B5101" s="1091"/>
      <c r="C5101" s="1091"/>
      <c r="D5101" s="1097"/>
      <c r="E5101" s="1093">
        <f t="shared" si="317"/>
        <v>0</v>
      </c>
      <c r="F5101" s="1094">
        <f t="shared" si="318"/>
        <v>0</v>
      </c>
      <c r="G5101" s="1095">
        <f t="shared" si="319"/>
        <v>0</v>
      </c>
      <c r="H5101" s="1090" t="str">
        <f t="shared" ca="1" si="320"/>
        <v/>
      </c>
      <c r="I5101" s="1109"/>
      <c r="J5101" s="1109"/>
      <c r="K5101" s="1112"/>
      <c r="L5101" s="1091"/>
      <c r="M5101" s="1091"/>
      <c r="N5101" s="1091"/>
      <c r="O5101" s="1091"/>
      <c r="P5101" s="1096"/>
      <c r="Q5101" s="1096"/>
      <c r="R5101" s="1096"/>
      <c r="S5101" s="1091"/>
    </row>
    <row r="5102" spans="1:19" x14ac:dyDescent="0.3">
      <c r="A5102" s="1090">
        <v>5097</v>
      </c>
      <c r="B5102" s="1091"/>
      <c r="C5102" s="1091"/>
      <c r="D5102" s="1097"/>
      <c r="E5102" s="1093">
        <f t="shared" si="317"/>
        <v>0</v>
      </c>
      <c r="F5102" s="1094">
        <f t="shared" si="318"/>
        <v>0</v>
      </c>
      <c r="G5102" s="1095">
        <f t="shared" si="319"/>
        <v>0</v>
      </c>
      <c r="H5102" s="1090" t="str">
        <f t="shared" ca="1" si="320"/>
        <v/>
      </c>
      <c r="I5102" s="1109"/>
      <c r="J5102" s="1109"/>
      <c r="K5102" s="1112"/>
      <c r="L5102" s="1091"/>
      <c r="M5102" s="1091"/>
      <c r="N5102" s="1091"/>
      <c r="O5102" s="1091"/>
      <c r="P5102" s="1096"/>
      <c r="Q5102" s="1096"/>
      <c r="R5102" s="1096"/>
      <c r="S5102" s="1091"/>
    </row>
    <row r="5103" spans="1:19" x14ac:dyDescent="0.3">
      <c r="A5103" s="1090">
        <v>5098</v>
      </c>
      <c r="B5103" s="1091"/>
      <c r="C5103" s="1091"/>
      <c r="D5103" s="1097"/>
      <c r="E5103" s="1093">
        <f t="shared" si="317"/>
        <v>0</v>
      </c>
      <c r="F5103" s="1094">
        <f t="shared" si="318"/>
        <v>0</v>
      </c>
      <c r="G5103" s="1095">
        <f t="shared" si="319"/>
        <v>0</v>
      </c>
      <c r="H5103" s="1090" t="str">
        <f t="shared" ca="1" si="320"/>
        <v/>
      </c>
      <c r="I5103" s="1109"/>
      <c r="J5103" s="1109"/>
      <c r="K5103" s="1112"/>
      <c r="L5103" s="1091"/>
      <c r="M5103" s="1091"/>
      <c r="N5103" s="1091"/>
      <c r="O5103" s="1091"/>
      <c r="P5103" s="1096"/>
      <c r="Q5103" s="1096"/>
      <c r="R5103" s="1096"/>
      <c r="S5103" s="1091"/>
    </row>
    <row r="5104" spans="1:19" x14ac:dyDescent="0.3">
      <c r="A5104" s="1090">
        <v>5099</v>
      </c>
      <c r="B5104" s="1091"/>
      <c r="C5104" s="1091"/>
      <c r="D5104" s="1097"/>
      <c r="E5104" s="1093">
        <f t="shared" si="317"/>
        <v>0</v>
      </c>
      <c r="F5104" s="1094">
        <f t="shared" si="318"/>
        <v>0</v>
      </c>
      <c r="G5104" s="1095">
        <f t="shared" si="319"/>
        <v>0</v>
      </c>
      <c r="H5104" s="1090" t="str">
        <f t="shared" ca="1" si="320"/>
        <v/>
      </c>
      <c r="I5104" s="1109"/>
      <c r="J5104" s="1109"/>
      <c r="K5104" s="1112"/>
      <c r="L5104" s="1091"/>
      <c r="M5104" s="1091"/>
      <c r="N5104" s="1091"/>
      <c r="O5104" s="1091"/>
      <c r="P5104" s="1096"/>
      <c r="Q5104" s="1096"/>
      <c r="R5104" s="1096"/>
      <c r="S5104" s="1091"/>
    </row>
    <row r="5105" spans="1:19" x14ac:dyDescent="0.3">
      <c r="A5105" s="1090">
        <v>5100</v>
      </c>
      <c r="B5105" s="1091"/>
      <c r="C5105" s="1091"/>
      <c r="D5105" s="1097"/>
      <c r="E5105" s="1093">
        <f t="shared" si="317"/>
        <v>0</v>
      </c>
      <c r="F5105" s="1094">
        <f t="shared" si="318"/>
        <v>0</v>
      </c>
      <c r="G5105" s="1095">
        <f t="shared" si="319"/>
        <v>0</v>
      </c>
      <c r="H5105" s="1090" t="str">
        <f t="shared" ca="1" si="320"/>
        <v/>
      </c>
      <c r="I5105" s="1109"/>
      <c r="J5105" s="1109"/>
      <c r="K5105" s="1112"/>
      <c r="L5105" s="1091"/>
      <c r="M5105" s="1091"/>
      <c r="N5105" s="1091"/>
      <c r="O5105" s="1091"/>
      <c r="P5105" s="1096"/>
      <c r="Q5105" s="1096"/>
      <c r="R5105" s="1096"/>
      <c r="S5105" s="1091"/>
    </row>
    <row r="5106" spans="1:19" x14ac:dyDescent="0.3">
      <c r="A5106" s="1090">
        <v>5101</v>
      </c>
      <c r="B5106" s="1091"/>
      <c r="C5106" s="1091"/>
      <c r="D5106" s="1097"/>
      <c r="E5106" s="1093">
        <f t="shared" si="317"/>
        <v>0</v>
      </c>
      <c r="F5106" s="1094">
        <f t="shared" si="318"/>
        <v>0</v>
      </c>
      <c r="G5106" s="1095">
        <f t="shared" si="319"/>
        <v>0</v>
      </c>
      <c r="H5106" s="1090" t="str">
        <f t="shared" ca="1" si="320"/>
        <v/>
      </c>
      <c r="I5106" s="1109"/>
      <c r="J5106" s="1109"/>
      <c r="K5106" s="1112"/>
      <c r="L5106" s="1091"/>
      <c r="M5106" s="1091"/>
      <c r="N5106" s="1091"/>
      <c r="O5106" s="1091"/>
      <c r="P5106" s="1096"/>
      <c r="Q5106" s="1096"/>
      <c r="R5106" s="1096"/>
      <c r="S5106" s="1091"/>
    </row>
    <row r="5107" spans="1:19" x14ac:dyDescent="0.3">
      <c r="A5107" s="1090">
        <v>5102</v>
      </c>
      <c r="B5107" s="1091"/>
      <c r="C5107" s="1091"/>
      <c r="D5107" s="1097"/>
      <c r="E5107" s="1093">
        <f t="shared" si="317"/>
        <v>0</v>
      </c>
      <c r="F5107" s="1094">
        <f t="shared" si="318"/>
        <v>0</v>
      </c>
      <c r="G5107" s="1095">
        <f t="shared" si="319"/>
        <v>0</v>
      </c>
      <c r="H5107" s="1090" t="str">
        <f t="shared" ca="1" si="320"/>
        <v/>
      </c>
      <c r="I5107" s="1109"/>
      <c r="J5107" s="1109"/>
      <c r="K5107" s="1112"/>
      <c r="L5107" s="1091"/>
      <c r="M5107" s="1091"/>
      <c r="N5107" s="1091"/>
      <c r="O5107" s="1091"/>
      <c r="P5107" s="1096"/>
      <c r="Q5107" s="1096"/>
      <c r="R5107" s="1096"/>
      <c r="S5107" s="1091"/>
    </row>
    <row r="5108" spans="1:19" x14ac:dyDescent="0.3">
      <c r="A5108" s="1090">
        <v>5103</v>
      </c>
      <c r="B5108" s="1091"/>
      <c r="C5108" s="1091"/>
      <c r="D5108" s="1097"/>
      <c r="E5108" s="1093">
        <f t="shared" si="317"/>
        <v>0</v>
      </c>
      <c r="F5108" s="1094">
        <f t="shared" si="318"/>
        <v>0</v>
      </c>
      <c r="G5108" s="1095">
        <f t="shared" si="319"/>
        <v>0</v>
      </c>
      <c r="H5108" s="1090" t="str">
        <f t="shared" ca="1" si="320"/>
        <v/>
      </c>
      <c r="I5108" s="1109"/>
      <c r="J5108" s="1109"/>
      <c r="K5108" s="1112"/>
      <c r="L5108" s="1091"/>
      <c r="M5108" s="1091"/>
      <c r="N5108" s="1091"/>
      <c r="O5108" s="1091"/>
      <c r="P5108" s="1096"/>
      <c r="Q5108" s="1096"/>
      <c r="R5108" s="1096"/>
      <c r="S5108" s="1091"/>
    </row>
    <row r="5109" spans="1:19" x14ac:dyDescent="0.3">
      <c r="A5109" s="1090">
        <v>5104</v>
      </c>
      <c r="B5109" s="1091"/>
      <c r="C5109" s="1091"/>
      <c r="D5109" s="1097"/>
      <c r="E5109" s="1093">
        <f t="shared" si="317"/>
        <v>0</v>
      </c>
      <c r="F5109" s="1094">
        <f t="shared" si="318"/>
        <v>0</v>
      </c>
      <c r="G5109" s="1095">
        <f t="shared" si="319"/>
        <v>0</v>
      </c>
      <c r="H5109" s="1090" t="str">
        <f t="shared" ca="1" si="320"/>
        <v/>
      </c>
      <c r="I5109" s="1109"/>
      <c r="J5109" s="1109"/>
      <c r="K5109" s="1112"/>
      <c r="L5109" s="1091"/>
      <c r="M5109" s="1091"/>
      <c r="N5109" s="1091"/>
      <c r="O5109" s="1091"/>
      <c r="P5109" s="1096"/>
      <c r="Q5109" s="1096"/>
      <c r="R5109" s="1096"/>
      <c r="S5109" s="1091"/>
    </row>
    <row r="5110" spans="1:19" x14ac:dyDescent="0.3">
      <c r="A5110" s="1090">
        <v>5105</v>
      </c>
      <c r="B5110" s="1091"/>
      <c r="C5110" s="1091"/>
      <c r="D5110" s="1097"/>
      <c r="E5110" s="1093">
        <f t="shared" si="317"/>
        <v>0</v>
      </c>
      <c r="F5110" s="1094">
        <f t="shared" si="318"/>
        <v>0</v>
      </c>
      <c r="G5110" s="1095">
        <f t="shared" si="319"/>
        <v>0</v>
      </c>
      <c r="H5110" s="1090" t="str">
        <f t="shared" ca="1" si="320"/>
        <v/>
      </c>
      <c r="I5110" s="1109"/>
      <c r="J5110" s="1109"/>
      <c r="K5110" s="1112"/>
      <c r="L5110" s="1091"/>
      <c r="M5110" s="1091"/>
      <c r="N5110" s="1091"/>
      <c r="O5110" s="1091"/>
      <c r="P5110" s="1096"/>
      <c r="Q5110" s="1096"/>
      <c r="R5110" s="1096"/>
      <c r="S5110" s="1091"/>
    </row>
    <row r="5111" spans="1:19" x14ac:dyDescent="0.3">
      <c r="A5111" s="1090">
        <v>5106</v>
      </c>
      <c r="B5111" s="1091"/>
      <c r="C5111" s="1091"/>
      <c r="D5111" s="1097"/>
      <c r="E5111" s="1093">
        <f t="shared" si="317"/>
        <v>0</v>
      </c>
      <c r="F5111" s="1094">
        <f t="shared" si="318"/>
        <v>0</v>
      </c>
      <c r="G5111" s="1095">
        <f t="shared" si="319"/>
        <v>0</v>
      </c>
      <c r="H5111" s="1090" t="str">
        <f t="shared" ca="1" si="320"/>
        <v/>
      </c>
      <c r="I5111" s="1109"/>
      <c r="J5111" s="1109"/>
      <c r="K5111" s="1112"/>
      <c r="L5111" s="1091"/>
      <c r="M5111" s="1091"/>
      <c r="N5111" s="1091"/>
      <c r="O5111" s="1091"/>
      <c r="P5111" s="1096"/>
      <c r="Q5111" s="1096"/>
      <c r="R5111" s="1096"/>
      <c r="S5111" s="1091"/>
    </row>
    <row r="5112" spans="1:19" x14ac:dyDescent="0.3">
      <c r="A5112" s="1090">
        <v>5107</v>
      </c>
      <c r="B5112" s="1091"/>
      <c r="C5112" s="1091"/>
      <c r="D5112" s="1097"/>
      <c r="E5112" s="1093">
        <f t="shared" si="317"/>
        <v>0</v>
      </c>
      <c r="F5112" s="1094">
        <f t="shared" si="318"/>
        <v>0</v>
      </c>
      <c r="G5112" s="1095">
        <f t="shared" si="319"/>
        <v>0</v>
      </c>
      <c r="H5112" s="1090" t="str">
        <f t="shared" ca="1" si="320"/>
        <v/>
      </c>
      <c r="I5112" s="1109"/>
      <c r="J5112" s="1109"/>
      <c r="K5112" s="1112"/>
      <c r="L5112" s="1091"/>
      <c r="M5112" s="1091"/>
      <c r="N5112" s="1091"/>
      <c r="O5112" s="1091"/>
      <c r="P5112" s="1096"/>
      <c r="Q5112" s="1096"/>
      <c r="R5112" s="1096"/>
      <c r="S5112" s="1091"/>
    </row>
    <row r="5113" spans="1:19" x14ac:dyDescent="0.3">
      <c r="A5113" s="1090">
        <v>5108</v>
      </c>
      <c r="B5113" s="1091"/>
      <c r="C5113" s="1091"/>
      <c r="D5113" s="1097"/>
      <c r="E5113" s="1093">
        <f t="shared" si="317"/>
        <v>0</v>
      </c>
      <c r="F5113" s="1094">
        <f t="shared" si="318"/>
        <v>0</v>
      </c>
      <c r="G5113" s="1095">
        <f t="shared" si="319"/>
        <v>0</v>
      </c>
      <c r="H5113" s="1090" t="str">
        <f t="shared" ca="1" si="320"/>
        <v/>
      </c>
      <c r="I5113" s="1109"/>
      <c r="J5113" s="1109"/>
      <c r="K5113" s="1112"/>
      <c r="L5113" s="1091"/>
      <c r="M5113" s="1091"/>
      <c r="N5113" s="1091"/>
      <c r="O5113" s="1091"/>
      <c r="P5113" s="1096"/>
      <c r="Q5113" s="1096"/>
      <c r="R5113" s="1096"/>
      <c r="S5113" s="1091"/>
    </row>
    <row r="5114" spans="1:19" x14ac:dyDescent="0.3">
      <c r="A5114" s="1090">
        <v>5109</v>
      </c>
      <c r="B5114" s="1091"/>
      <c r="C5114" s="1091"/>
      <c r="D5114" s="1097"/>
      <c r="E5114" s="1093">
        <f t="shared" si="317"/>
        <v>0</v>
      </c>
      <c r="F5114" s="1094">
        <f t="shared" si="318"/>
        <v>0</v>
      </c>
      <c r="G5114" s="1095">
        <f t="shared" si="319"/>
        <v>0</v>
      </c>
      <c r="H5114" s="1090" t="str">
        <f t="shared" ca="1" si="320"/>
        <v/>
      </c>
      <c r="I5114" s="1109"/>
      <c r="J5114" s="1109"/>
      <c r="K5114" s="1112"/>
      <c r="L5114" s="1091"/>
      <c r="M5114" s="1091"/>
      <c r="N5114" s="1091"/>
      <c r="O5114" s="1091"/>
      <c r="P5114" s="1096"/>
      <c r="Q5114" s="1096"/>
      <c r="R5114" s="1096"/>
      <c r="S5114" s="1091"/>
    </row>
    <row r="5115" spans="1:19" x14ac:dyDescent="0.3">
      <c r="A5115" s="1090">
        <v>5110</v>
      </c>
      <c r="B5115" s="1091"/>
      <c r="C5115" s="1091"/>
      <c r="D5115" s="1097"/>
      <c r="E5115" s="1093">
        <f t="shared" si="317"/>
        <v>0</v>
      </c>
      <c r="F5115" s="1094">
        <f t="shared" si="318"/>
        <v>0</v>
      </c>
      <c r="G5115" s="1095">
        <f t="shared" si="319"/>
        <v>0</v>
      </c>
      <c r="H5115" s="1090" t="str">
        <f t="shared" ca="1" si="320"/>
        <v/>
      </c>
      <c r="I5115" s="1109"/>
      <c r="J5115" s="1109"/>
      <c r="K5115" s="1112"/>
      <c r="L5115" s="1091"/>
      <c r="M5115" s="1091"/>
      <c r="N5115" s="1091"/>
      <c r="O5115" s="1091"/>
      <c r="P5115" s="1096"/>
      <c r="Q5115" s="1096"/>
      <c r="R5115" s="1096"/>
      <c r="S5115" s="1091"/>
    </row>
    <row r="5116" spans="1:19" x14ac:dyDescent="0.3">
      <c r="A5116" s="1090">
        <v>5111</v>
      </c>
      <c r="B5116" s="1091"/>
      <c r="C5116" s="1091"/>
      <c r="D5116" s="1097"/>
      <c r="E5116" s="1093">
        <f t="shared" si="317"/>
        <v>0</v>
      </c>
      <c r="F5116" s="1094">
        <f t="shared" si="318"/>
        <v>0</v>
      </c>
      <c r="G5116" s="1095">
        <f t="shared" si="319"/>
        <v>0</v>
      </c>
      <c r="H5116" s="1090" t="str">
        <f t="shared" ca="1" si="320"/>
        <v/>
      </c>
      <c r="I5116" s="1109"/>
      <c r="J5116" s="1109"/>
      <c r="K5116" s="1112"/>
      <c r="L5116" s="1091"/>
      <c r="M5116" s="1091"/>
      <c r="N5116" s="1091"/>
      <c r="O5116" s="1091"/>
      <c r="P5116" s="1096"/>
      <c r="Q5116" s="1096"/>
      <c r="R5116" s="1096"/>
      <c r="S5116" s="1091"/>
    </row>
    <row r="5117" spans="1:19" x14ac:dyDescent="0.3">
      <c r="A5117" s="1090">
        <v>5112</v>
      </c>
      <c r="B5117" s="1091"/>
      <c r="C5117" s="1091"/>
      <c r="D5117" s="1097"/>
      <c r="E5117" s="1093">
        <f t="shared" si="317"/>
        <v>0</v>
      </c>
      <c r="F5117" s="1094">
        <f t="shared" si="318"/>
        <v>0</v>
      </c>
      <c r="G5117" s="1095">
        <f t="shared" si="319"/>
        <v>0</v>
      </c>
      <c r="H5117" s="1090" t="str">
        <f t="shared" ca="1" si="320"/>
        <v/>
      </c>
      <c r="I5117" s="1109"/>
      <c r="J5117" s="1109"/>
      <c r="K5117" s="1112"/>
      <c r="L5117" s="1091"/>
      <c r="M5117" s="1091"/>
      <c r="N5117" s="1091"/>
      <c r="O5117" s="1091"/>
      <c r="P5117" s="1096"/>
      <c r="Q5117" s="1096"/>
      <c r="R5117" s="1096"/>
      <c r="S5117" s="1091"/>
    </row>
    <row r="5118" spans="1:19" x14ac:dyDescent="0.3">
      <c r="A5118" s="1090">
        <v>5113</v>
      </c>
      <c r="B5118" s="1091"/>
      <c r="C5118" s="1091"/>
      <c r="D5118" s="1097"/>
      <c r="E5118" s="1093">
        <f t="shared" si="317"/>
        <v>0</v>
      </c>
      <c r="F5118" s="1094">
        <f t="shared" si="318"/>
        <v>0</v>
      </c>
      <c r="G5118" s="1095">
        <f t="shared" si="319"/>
        <v>0</v>
      </c>
      <c r="H5118" s="1090" t="str">
        <f t="shared" ca="1" si="320"/>
        <v/>
      </c>
      <c r="I5118" s="1109"/>
      <c r="J5118" s="1109"/>
      <c r="K5118" s="1112"/>
      <c r="L5118" s="1091"/>
      <c r="M5118" s="1091"/>
      <c r="N5118" s="1091"/>
      <c r="O5118" s="1091"/>
      <c r="P5118" s="1096"/>
      <c r="Q5118" s="1096"/>
      <c r="R5118" s="1096"/>
      <c r="S5118" s="1091"/>
    </row>
    <row r="5119" spans="1:19" x14ac:dyDescent="0.3">
      <c r="A5119" s="1090">
        <v>5114</v>
      </c>
      <c r="B5119" s="1091"/>
      <c r="C5119" s="1091"/>
      <c r="D5119" s="1097"/>
      <c r="E5119" s="1093">
        <f t="shared" si="317"/>
        <v>0</v>
      </c>
      <c r="F5119" s="1094">
        <f t="shared" si="318"/>
        <v>0</v>
      </c>
      <c r="G5119" s="1095">
        <f t="shared" si="319"/>
        <v>0</v>
      </c>
      <c r="H5119" s="1090" t="str">
        <f t="shared" ca="1" si="320"/>
        <v/>
      </c>
      <c r="I5119" s="1109"/>
      <c r="J5119" s="1109"/>
      <c r="K5119" s="1112"/>
      <c r="L5119" s="1091"/>
      <c r="M5119" s="1091"/>
      <c r="N5119" s="1091"/>
      <c r="O5119" s="1091"/>
      <c r="P5119" s="1096"/>
      <c r="Q5119" s="1096"/>
      <c r="R5119" s="1096"/>
      <c r="S5119" s="1091"/>
    </row>
    <row r="5120" spans="1:19" x14ac:dyDescent="0.3">
      <c r="A5120" s="1090">
        <v>5115</v>
      </c>
      <c r="B5120" s="1091"/>
      <c r="C5120" s="1091"/>
      <c r="D5120" s="1097"/>
      <c r="E5120" s="1093">
        <f t="shared" si="317"/>
        <v>0</v>
      </c>
      <c r="F5120" s="1094">
        <f t="shared" si="318"/>
        <v>0</v>
      </c>
      <c r="G5120" s="1095">
        <f t="shared" si="319"/>
        <v>0</v>
      </c>
      <c r="H5120" s="1090" t="str">
        <f t="shared" ca="1" si="320"/>
        <v/>
      </c>
      <c r="I5120" s="1109"/>
      <c r="J5120" s="1109"/>
      <c r="K5120" s="1112"/>
      <c r="L5120" s="1091"/>
      <c r="M5120" s="1091"/>
      <c r="N5120" s="1091"/>
      <c r="O5120" s="1091"/>
      <c r="P5120" s="1096"/>
      <c r="Q5120" s="1096"/>
      <c r="R5120" s="1096"/>
      <c r="S5120" s="1091"/>
    </row>
    <row r="5121" spans="1:19" x14ac:dyDescent="0.3">
      <c r="A5121" s="1090">
        <v>5116</v>
      </c>
      <c r="B5121" s="1091"/>
      <c r="C5121" s="1091"/>
      <c r="D5121" s="1097"/>
      <c r="E5121" s="1093">
        <f t="shared" si="317"/>
        <v>0</v>
      </c>
      <c r="F5121" s="1094">
        <f t="shared" si="318"/>
        <v>0</v>
      </c>
      <c r="G5121" s="1095">
        <f t="shared" si="319"/>
        <v>0</v>
      </c>
      <c r="H5121" s="1090" t="str">
        <f t="shared" ca="1" si="320"/>
        <v/>
      </c>
      <c r="I5121" s="1109"/>
      <c r="J5121" s="1109"/>
      <c r="K5121" s="1112"/>
      <c r="L5121" s="1091"/>
      <c r="M5121" s="1091"/>
      <c r="N5121" s="1091"/>
      <c r="O5121" s="1091"/>
      <c r="P5121" s="1096"/>
      <c r="Q5121" s="1096"/>
      <c r="R5121" s="1096"/>
      <c r="S5121" s="1091"/>
    </row>
    <row r="5122" spans="1:19" x14ac:dyDescent="0.3">
      <c r="A5122" s="1090">
        <v>5117</v>
      </c>
      <c r="B5122" s="1091"/>
      <c r="C5122" s="1091"/>
      <c r="D5122" s="1097"/>
      <c r="E5122" s="1093">
        <f t="shared" si="317"/>
        <v>0</v>
      </c>
      <c r="F5122" s="1094">
        <f t="shared" si="318"/>
        <v>0</v>
      </c>
      <c r="G5122" s="1095">
        <f t="shared" si="319"/>
        <v>0</v>
      </c>
      <c r="H5122" s="1090" t="str">
        <f t="shared" ca="1" si="320"/>
        <v/>
      </c>
      <c r="I5122" s="1109"/>
      <c r="J5122" s="1109"/>
      <c r="K5122" s="1112"/>
      <c r="L5122" s="1091"/>
      <c r="M5122" s="1091"/>
      <c r="N5122" s="1091"/>
      <c r="O5122" s="1091"/>
      <c r="P5122" s="1096"/>
      <c r="Q5122" s="1096"/>
      <c r="R5122" s="1096"/>
      <c r="S5122" s="1091"/>
    </row>
    <row r="5123" spans="1:19" x14ac:dyDescent="0.3">
      <c r="A5123" s="1090">
        <v>5118</v>
      </c>
      <c r="B5123" s="1091"/>
      <c r="C5123" s="1091"/>
      <c r="D5123" s="1097"/>
      <c r="E5123" s="1093">
        <f t="shared" si="317"/>
        <v>0</v>
      </c>
      <c r="F5123" s="1094">
        <f t="shared" si="318"/>
        <v>0</v>
      </c>
      <c r="G5123" s="1095">
        <f t="shared" si="319"/>
        <v>0</v>
      </c>
      <c r="H5123" s="1090" t="str">
        <f t="shared" ca="1" si="320"/>
        <v/>
      </c>
      <c r="I5123" s="1109"/>
      <c r="J5123" s="1109"/>
      <c r="K5123" s="1112"/>
      <c r="L5123" s="1091"/>
      <c r="M5123" s="1091"/>
      <c r="N5123" s="1091"/>
      <c r="O5123" s="1091"/>
      <c r="P5123" s="1096"/>
      <c r="Q5123" s="1096"/>
      <c r="R5123" s="1096"/>
      <c r="S5123" s="1091"/>
    </row>
    <row r="5124" spans="1:19" x14ac:dyDescent="0.3">
      <c r="A5124" s="1090">
        <v>5119</v>
      </c>
      <c r="B5124" s="1091"/>
      <c r="C5124" s="1091"/>
      <c r="D5124" s="1097"/>
      <c r="E5124" s="1093">
        <f t="shared" si="317"/>
        <v>0</v>
      </c>
      <c r="F5124" s="1094">
        <f t="shared" si="318"/>
        <v>0</v>
      </c>
      <c r="G5124" s="1095">
        <f t="shared" si="319"/>
        <v>0</v>
      </c>
      <c r="H5124" s="1090" t="str">
        <f t="shared" ca="1" si="320"/>
        <v/>
      </c>
      <c r="I5124" s="1109"/>
      <c r="J5124" s="1109"/>
      <c r="K5124" s="1112"/>
      <c r="L5124" s="1091"/>
      <c r="M5124" s="1091"/>
      <c r="N5124" s="1091"/>
      <c r="O5124" s="1091"/>
      <c r="P5124" s="1096"/>
      <c r="Q5124" s="1096"/>
      <c r="R5124" s="1096"/>
      <c r="S5124" s="1091"/>
    </row>
    <row r="5125" spans="1:19" x14ac:dyDescent="0.3">
      <c r="A5125" s="1090">
        <v>5120</v>
      </c>
      <c r="B5125" s="1091"/>
      <c r="C5125" s="1091"/>
      <c r="D5125" s="1097"/>
      <c r="E5125" s="1093">
        <f t="shared" si="317"/>
        <v>0</v>
      </c>
      <c r="F5125" s="1094">
        <f t="shared" si="318"/>
        <v>0</v>
      </c>
      <c r="G5125" s="1095">
        <f t="shared" si="319"/>
        <v>0</v>
      </c>
      <c r="H5125" s="1090" t="str">
        <f t="shared" ca="1" si="320"/>
        <v/>
      </c>
      <c r="I5125" s="1109"/>
      <c r="J5125" s="1109"/>
      <c r="K5125" s="1112"/>
      <c r="L5125" s="1091"/>
      <c r="M5125" s="1091"/>
      <c r="N5125" s="1091"/>
      <c r="O5125" s="1091"/>
      <c r="P5125" s="1096"/>
      <c r="Q5125" s="1096"/>
      <c r="R5125" s="1096"/>
      <c r="S5125" s="1091"/>
    </row>
    <row r="5126" spans="1:19" x14ac:dyDescent="0.3">
      <c r="A5126" s="1090">
        <v>5121</v>
      </c>
      <c r="B5126" s="1091"/>
      <c r="C5126" s="1091"/>
      <c r="D5126" s="1097"/>
      <c r="E5126" s="1093">
        <f t="shared" si="317"/>
        <v>0</v>
      </c>
      <c r="F5126" s="1094">
        <f t="shared" si="318"/>
        <v>0</v>
      </c>
      <c r="G5126" s="1095">
        <f t="shared" si="319"/>
        <v>0</v>
      </c>
      <c r="H5126" s="1090" t="str">
        <f t="shared" ca="1" si="320"/>
        <v/>
      </c>
      <c r="I5126" s="1109"/>
      <c r="J5126" s="1109"/>
      <c r="K5126" s="1112"/>
      <c r="L5126" s="1091"/>
      <c r="M5126" s="1091"/>
      <c r="N5126" s="1091"/>
      <c r="O5126" s="1091"/>
      <c r="P5126" s="1096"/>
      <c r="Q5126" s="1096"/>
      <c r="R5126" s="1096"/>
      <c r="S5126" s="1091"/>
    </row>
    <row r="5127" spans="1:19" x14ac:dyDescent="0.3">
      <c r="A5127" s="1090">
        <v>5122</v>
      </c>
      <c r="B5127" s="1091"/>
      <c r="C5127" s="1091"/>
      <c r="D5127" s="1097"/>
      <c r="E5127" s="1093">
        <f t="shared" ref="E5127:E5190" si="321">D5127</f>
        <v>0</v>
      </c>
      <c r="F5127" s="1094">
        <f t="shared" ref="F5127:F5190" si="322">D5127</f>
        <v>0</v>
      </c>
      <c r="G5127" s="1095">
        <f t="shared" ref="G5127:G5190" si="323">D5127</f>
        <v>0</v>
      </c>
      <c r="H5127" s="1090" t="str">
        <f t="shared" ref="H5127:H5190" ca="1" si="324">IF(ISBLANK(D5127),"",DATEDIF(G5127,TODAY(),"y"))</f>
        <v/>
      </c>
      <c r="I5127" s="1109"/>
      <c r="J5127" s="1109"/>
      <c r="K5127" s="1112"/>
      <c r="L5127" s="1091"/>
      <c r="M5127" s="1091"/>
      <c r="N5127" s="1091"/>
      <c r="O5127" s="1091"/>
      <c r="P5127" s="1096"/>
      <c r="Q5127" s="1096"/>
      <c r="R5127" s="1096"/>
      <c r="S5127" s="1091"/>
    </row>
    <row r="5128" spans="1:19" x14ac:dyDescent="0.3">
      <c r="A5128" s="1090">
        <v>5123</v>
      </c>
      <c r="B5128" s="1091"/>
      <c r="C5128" s="1091"/>
      <c r="D5128" s="1097"/>
      <c r="E5128" s="1093">
        <f t="shared" si="321"/>
        <v>0</v>
      </c>
      <c r="F5128" s="1094">
        <f t="shared" si="322"/>
        <v>0</v>
      </c>
      <c r="G5128" s="1095">
        <f t="shared" si="323"/>
        <v>0</v>
      </c>
      <c r="H5128" s="1090" t="str">
        <f t="shared" ca="1" si="324"/>
        <v/>
      </c>
      <c r="I5128" s="1109"/>
      <c r="J5128" s="1109"/>
      <c r="K5128" s="1112"/>
      <c r="L5128" s="1091"/>
      <c r="M5128" s="1091"/>
      <c r="N5128" s="1091"/>
      <c r="O5128" s="1091"/>
      <c r="P5128" s="1096"/>
      <c r="Q5128" s="1096"/>
      <c r="R5128" s="1096"/>
      <c r="S5128" s="1091"/>
    </row>
    <row r="5129" spans="1:19" x14ac:dyDescent="0.3">
      <c r="A5129" s="1090">
        <v>5124</v>
      </c>
      <c r="B5129" s="1091"/>
      <c r="C5129" s="1091"/>
      <c r="D5129" s="1097"/>
      <c r="E5129" s="1093">
        <f t="shared" si="321"/>
        <v>0</v>
      </c>
      <c r="F5129" s="1094">
        <f t="shared" si="322"/>
        <v>0</v>
      </c>
      <c r="G5129" s="1095">
        <f t="shared" si="323"/>
        <v>0</v>
      </c>
      <c r="H5129" s="1090" t="str">
        <f t="shared" ca="1" si="324"/>
        <v/>
      </c>
      <c r="I5129" s="1109"/>
      <c r="J5129" s="1109"/>
      <c r="K5129" s="1112"/>
      <c r="L5129" s="1091"/>
      <c r="M5129" s="1091"/>
      <c r="N5129" s="1091"/>
      <c r="O5129" s="1091"/>
      <c r="P5129" s="1096"/>
      <c r="Q5129" s="1096"/>
      <c r="R5129" s="1096"/>
      <c r="S5129" s="1091"/>
    </row>
    <row r="5130" spans="1:19" x14ac:dyDescent="0.3">
      <c r="A5130" s="1090">
        <v>5125</v>
      </c>
      <c r="B5130" s="1091"/>
      <c r="C5130" s="1091"/>
      <c r="D5130" s="1097"/>
      <c r="E5130" s="1093">
        <f t="shared" si="321"/>
        <v>0</v>
      </c>
      <c r="F5130" s="1094">
        <f t="shared" si="322"/>
        <v>0</v>
      </c>
      <c r="G5130" s="1095">
        <f t="shared" si="323"/>
        <v>0</v>
      </c>
      <c r="H5130" s="1090" t="str">
        <f t="shared" ca="1" si="324"/>
        <v/>
      </c>
      <c r="I5130" s="1109"/>
      <c r="J5130" s="1109"/>
      <c r="K5130" s="1112"/>
      <c r="L5130" s="1091"/>
      <c r="M5130" s="1091"/>
      <c r="N5130" s="1091"/>
      <c r="O5130" s="1091"/>
      <c r="P5130" s="1096"/>
      <c r="Q5130" s="1096"/>
      <c r="R5130" s="1096"/>
      <c r="S5130" s="1091"/>
    </row>
    <row r="5131" spans="1:19" x14ac:dyDescent="0.3">
      <c r="A5131" s="1090">
        <v>5126</v>
      </c>
      <c r="B5131" s="1091"/>
      <c r="C5131" s="1091"/>
      <c r="D5131" s="1097"/>
      <c r="E5131" s="1093">
        <f t="shared" si="321"/>
        <v>0</v>
      </c>
      <c r="F5131" s="1094">
        <f t="shared" si="322"/>
        <v>0</v>
      </c>
      <c r="G5131" s="1095">
        <f t="shared" si="323"/>
        <v>0</v>
      </c>
      <c r="H5131" s="1090" t="str">
        <f t="shared" ca="1" si="324"/>
        <v/>
      </c>
      <c r="I5131" s="1109"/>
      <c r="J5131" s="1109"/>
      <c r="K5131" s="1112"/>
      <c r="L5131" s="1091"/>
      <c r="M5131" s="1091"/>
      <c r="N5131" s="1091"/>
      <c r="O5131" s="1091"/>
      <c r="P5131" s="1096"/>
      <c r="Q5131" s="1096"/>
      <c r="R5131" s="1096"/>
      <c r="S5131" s="1091"/>
    </row>
    <row r="5132" spans="1:19" x14ac:dyDescent="0.3">
      <c r="A5132" s="1090">
        <v>5127</v>
      </c>
      <c r="B5132" s="1091"/>
      <c r="C5132" s="1091"/>
      <c r="D5132" s="1097"/>
      <c r="E5132" s="1093">
        <f t="shared" si="321"/>
        <v>0</v>
      </c>
      <c r="F5132" s="1094">
        <f t="shared" si="322"/>
        <v>0</v>
      </c>
      <c r="G5132" s="1095">
        <f t="shared" si="323"/>
        <v>0</v>
      </c>
      <c r="H5132" s="1090" t="str">
        <f t="shared" ca="1" si="324"/>
        <v/>
      </c>
      <c r="I5132" s="1109"/>
      <c r="J5132" s="1109"/>
      <c r="K5132" s="1112"/>
      <c r="L5132" s="1091"/>
      <c r="M5132" s="1091"/>
      <c r="N5132" s="1091"/>
      <c r="O5132" s="1091"/>
      <c r="P5132" s="1096"/>
      <c r="Q5132" s="1096"/>
      <c r="R5132" s="1096"/>
      <c r="S5132" s="1091"/>
    </row>
    <row r="5133" spans="1:19" x14ac:dyDescent="0.3">
      <c r="A5133" s="1090">
        <v>5128</v>
      </c>
      <c r="B5133" s="1091"/>
      <c r="C5133" s="1091"/>
      <c r="D5133" s="1097"/>
      <c r="E5133" s="1093">
        <f t="shared" si="321"/>
        <v>0</v>
      </c>
      <c r="F5133" s="1094">
        <f t="shared" si="322"/>
        <v>0</v>
      </c>
      <c r="G5133" s="1095">
        <f t="shared" si="323"/>
        <v>0</v>
      </c>
      <c r="H5133" s="1090" t="str">
        <f t="shared" ca="1" si="324"/>
        <v/>
      </c>
      <c r="I5133" s="1109"/>
      <c r="J5133" s="1109"/>
      <c r="K5133" s="1112"/>
      <c r="L5133" s="1091"/>
      <c r="M5133" s="1091"/>
      <c r="N5133" s="1091"/>
      <c r="O5133" s="1091"/>
      <c r="P5133" s="1096"/>
      <c r="Q5133" s="1096"/>
      <c r="R5133" s="1096"/>
      <c r="S5133" s="1091"/>
    </row>
    <row r="5134" spans="1:19" x14ac:dyDescent="0.3">
      <c r="A5134" s="1090">
        <v>5129</v>
      </c>
      <c r="B5134" s="1091"/>
      <c r="C5134" s="1091"/>
      <c r="D5134" s="1097"/>
      <c r="E5134" s="1093">
        <f t="shared" si="321"/>
        <v>0</v>
      </c>
      <c r="F5134" s="1094">
        <f t="shared" si="322"/>
        <v>0</v>
      </c>
      <c r="G5134" s="1095">
        <f t="shared" si="323"/>
        <v>0</v>
      </c>
      <c r="H5134" s="1090" t="str">
        <f t="shared" ca="1" si="324"/>
        <v/>
      </c>
      <c r="I5134" s="1109"/>
      <c r="J5134" s="1109"/>
      <c r="K5134" s="1112"/>
      <c r="L5134" s="1091"/>
      <c r="M5134" s="1091"/>
      <c r="N5134" s="1091"/>
      <c r="O5134" s="1091"/>
      <c r="P5134" s="1096"/>
      <c r="Q5134" s="1096"/>
      <c r="R5134" s="1096"/>
      <c r="S5134" s="1091"/>
    </row>
    <row r="5135" spans="1:19" x14ac:dyDescent="0.3">
      <c r="A5135" s="1090">
        <v>5130</v>
      </c>
      <c r="B5135" s="1091"/>
      <c r="C5135" s="1091"/>
      <c r="D5135" s="1097"/>
      <c r="E5135" s="1093">
        <f t="shared" si="321"/>
        <v>0</v>
      </c>
      <c r="F5135" s="1094">
        <f t="shared" si="322"/>
        <v>0</v>
      </c>
      <c r="G5135" s="1095">
        <f t="shared" si="323"/>
        <v>0</v>
      </c>
      <c r="H5135" s="1090" t="str">
        <f t="shared" ca="1" si="324"/>
        <v/>
      </c>
      <c r="I5135" s="1109"/>
      <c r="J5135" s="1109"/>
      <c r="K5135" s="1112"/>
      <c r="L5135" s="1091"/>
      <c r="M5135" s="1091"/>
      <c r="N5135" s="1091"/>
      <c r="O5135" s="1091"/>
      <c r="P5135" s="1096"/>
      <c r="Q5135" s="1096"/>
      <c r="R5135" s="1096"/>
      <c r="S5135" s="1091"/>
    </row>
    <row r="5136" spans="1:19" x14ac:dyDescent="0.3">
      <c r="A5136" s="1090">
        <v>5131</v>
      </c>
      <c r="B5136" s="1091"/>
      <c r="C5136" s="1091"/>
      <c r="D5136" s="1097"/>
      <c r="E5136" s="1093">
        <f t="shared" si="321"/>
        <v>0</v>
      </c>
      <c r="F5136" s="1094">
        <f t="shared" si="322"/>
        <v>0</v>
      </c>
      <c r="G5136" s="1095">
        <f t="shared" si="323"/>
        <v>0</v>
      </c>
      <c r="H5136" s="1090" t="str">
        <f t="shared" ca="1" si="324"/>
        <v/>
      </c>
      <c r="I5136" s="1109"/>
      <c r="J5136" s="1109"/>
      <c r="K5136" s="1112"/>
      <c r="L5136" s="1091"/>
      <c r="M5136" s="1091"/>
      <c r="N5136" s="1091"/>
      <c r="O5136" s="1091"/>
      <c r="P5136" s="1096"/>
      <c r="Q5136" s="1096"/>
      <c r="R5136" s="1096"/>
      <c r="S5136" s="1091"/>
    </row>
    <row r="5137" spans="1:19" x14ac:dyDescent="0.3">
      <c r="A5137" s="1090">
        <v>5132</v>
      </c>
      <c r="B5137" s="1091"/>
      <c r="C5137" s="1091"/>
      <c r="D5137" s="1097"/>
      <c r="E5137" s="1093">
        <f t="shared" si="321"/>
        <v>0</v>
      </c>
      <c r="F5137" s="1094">
        <f t="shared" si="322"/>
        <v>0</v>
      </c>
      <c r="G5137" s="1095">
        <f t="shared" si="323"/>
        <v>0</v>
      </c>
      <c r="H5137" s="1090" t="str">
        <f t="shared" ca="1" si="324"/>
        <v/>
      </c>
      <c r="I5137" s="1109"/>
      <c r="J5137" s="1109"/>
      <c r="K5137" s="1112"/>
      <c r="L5137" s="1091"/>
      <c r="M5137" s="1091"/>
      <c r="N5137" s="1091"/>
      <c r="O5137" s="1091"/>
      <c r="P5137" s="1096"/>
      <c r="Q5137" s="1096"/>
      <c r="R5137" s="1096"/>
      <c r="S5137" s="1091"/>
    </row>
    <row r="5138" spans="1:19" x14ac:dyDescent="0.3">
      <c r="A5138" s="1090">
        <v>5133</v>
      </c>
      <c r="B5138" s="1091"/>
      <c r="C5138" s="1091"/>
      <c r="D5138" s="1097"/>
      <c r="E5138" s="1093">
        <f t="shared" si="321"/>
        <v>0</v>
      </c>
      <c r="F5138" s="1094">
        <f t="shared" si="322"/>
        <v>0</v>
      </c>
      <c r="G5138" s="1095">
        <f t="shared" si="323"/>
        <v>0</v>
      </c>
      <c r="H5138" s="1090" t="str">
        <f t="shared" ca="1" si="324"/>
        <v/>
      </c>
      <c r="I5138" s="1109"/>
      <c r="J5138" s="1109"/>
      <c r="K5138" s="1112"/>
      <c r="L5138" s="1091"/>
      <c r="M5138" s="1091"/>
      <c r="N5138" s="1091"/>
      <c r="O5138" s="1091"/>
      <c r="P5138" s="1096"/>
      <c r="Q5138" s="1096"/>
      <c r="R5138" s="1096"/>
      <c r="S5138" s="1091"/>
    </row>
    <row r="5139" spans="1:19" x14ac:dyDescent="0.3">
      <c r="A5139" s="1090">
        <v>5134</v>
      </c>
      <c r="B5139" s="1091"/>
      <c r="C5139" s="1091"/>
      <c r="D5139" s="1097"/>
      <c r="E5139" s="1093">
        <f t="shared" si="321"/>
        <v>0</v>
      </c>
      <c r="F5139" s="1094">
        <f t="shared" si="322"/>
        <v>0</v>
      </c>
      <c r="G5139" s="1095">
        <f t="shared" si="323"/>
        <v>0</v>
      </c>
      <c r="H5139" s="1090" t="str">
        <f t="shared" ca="1" si="324"/>
        <v/>
      </c>
      <c r="I5139" s="1109"/>
      <c r="J5139" s="1109"/>
      <c r="K5139" s="1112"/>
      <c r="L5139" s="1091"/>
      <c r="M5139" s="1091"/>
      <c r="N5139" s="1091"/>
      <c r="O5139" s="1091"/>
      <c r="P5139" s="1096"/>
      <c r="Q5139" s="1096"/>
      <c r="R5139" s="1096"/>
      <c r="S5139" s="1091"/>
    </row>
    <row r="5140" spans="1:19" x14ac:dyDescent="0.3">
      <c r="A5140" s="1090">
        <v>5135</v>
      </c>
      <c r="B5140" s="1091"/>
      <c r="C5140" s="1091"/>
      <c r="D5140" s="1097"/>
      <c r="E5140" s="1093">
        <f t="shared" si="321"/>
        <v>0</v>
      </c>
      <c r="F5140" s="1094">
        <f t="shared" si="322"/>
        <v>0</v>
      </c>
      <c r="G5140" s="1095">
        <f t="shared" si="323"/>
        <v>0</v>
      </c>
      <c r="H5140" s="1090" t="str">
        <f t="shared" ca="1" si="324"/>
        <v/>
      </c>
      <c r="I5140" s="1109"/>
      <c r="J5140" s="1109"/>
      <c r="K5140" s="1112"/>
      <c r="L5140" s="1091"/>
      <c r="M5140" s="1091"/>
      <c r="N5140" s="1091"/>
      <c r="O5140" s="1091"/>
      <c r="P5140" s="1096"/>
      <c r="Q5140" s="1096"/>
      <c r="R5140" s="1096"/>
      <c r="S5140" s="1091"/>
    </row>
    <row r="5141" spans="1:19" x14ac:dyDescent="0.3">
      <c r="A5141" s="1090">
        <v>5136</v>
      </c>
      <c r="B5141" s="1091"/>
      <c r="C5141" s="1091"/>
      <c r="D5141" s="1097"/>
      <c r="E5141" s="1093">
        <f t="shared" si="321"/>
        <v>0</v>
      </c>
      <c r="F5141" s="1094">
        <f t="shared" si="322"/>
        <v>0</v>
      </c>
      <c r="G5141" s="1095">
        <f t="shared" si="323"/>
        <v>0</v>
      </c>
      <c r="H5141" s="1090" t="str">
        <f t="shared" ca="1" si="324"/>
        <v/>
      </c>
      <c r="I5141" s="1109"/>
      <c r="J5141" s="1109"/>
      <c r="K5141" s="1112"/>
      <c r="L5141" s="1091"/>
      <c r="M5141" s="1091"/>
      <c r="N5141" s="1091"/>
      <c r="O5141" s="1091"/>
      <c r="P5141" s="1096"/>
      <c r="Q5141" s="1096"/>
      <c r="R5141" s="1096"/>
      <c r="S5141" s="1091"/>
    </row>
    <row r="5142" spans="1:19" x14ac:dyDescent="0.3">
      <c r="A5142" s="1090">
        <v>5137</v>
      </c>
      <c r="B5142" s="1091"/>
      <c r="C5142" s="1091"/>
      <c r="D5142" s="1097"/>
      <c r="E5142" s="1093">
        <f t="shared" si="321"/>
        <v>0</v>
      </c>
      <c r="F5142" s="1094">
        <f t="shared" si="322"/>
        <v>0</v>
      </c>
      <c r="G5142" s="1095">
        <f t="shared" si="323"/>
        <v>0</v>
      </c>
      <c r="H5142" s="1090" t="str">
        <f t="shared" ca="1" si="324"/>
        <v/>
      </c>
      <c r="I5142" s="1109"/>
      <c r="J5142" s="1109"/>
      <c r="K5142" s="1112"/>
      <c r="L5142" s="1091"/>
      <c r="M5142" s="1091"/>
      <c r="N5142" s="1091"/>
      <c r="O5142" s="1091"/>
      <c r="P5142" s="1096"/>
      <c r="Q5142" s="1096"/>
      <c r="R5142" s="1096"/>
      <c r="S5142" s="1091"/>
    </row>
    <row r="5143" spans="1:19" x14ac:dyDescent="0.3">
      <c r="A5143" s="1090">
        <v>5138</v>
      </c>
      <c r="B5143" s="1091"/>
      <c r="C5143" s="1091"/>
      <c r="D5143" s="1097"/>
      <c r="E5143" s="1093">
        <f t="shared" si="321"/>
        <v>0</v>
      </c>
      <c r="F5143" s="1094">
        <f t="shared" si="322"/>
        <v>0</v>
      </c>
      <c r="G5143" s="1095">
        <f t="shared" si="323"/>
        <v>0</v>
      </c>
      <c r="H5143" s="1090" t="str">
        <f t="shared" ca="1" si="324"/>
        <v/>
      </c>
      <c r="I5143" s="1109"/>
      <c r="J5143" s="1109"/>
      <c r="K5143" s="1112"/>
      <c r="L5143" s="1091"/>
      <c r="M5143" s="1091"/>
      <c r="N5143" s="1091"/>
      <c r="O5143" s="1091"/>
      <c r="P5143" s="1096"/>
      <c r="Q5143" s="1096"/>
      <c r="R5143" s="1096"/>
      <c r="S5143" s="1091"/>
    </row>
    <row r="5144" spans="1:19" x14ac:dyDescent="0.3">
      <c r="A5144" s="1090">
        <v>5139</v>
      </c>
      <c r="B5144" s="1091"/>
      <c r="C5144" s="1091"/>
      <c r="D5144" s="1097"/>
      <c r="E5144" s="1093">
        <f t="shared" si="321"/>
        <v>0</v>
      </c>
      <c r="F5144" s="1094">
        <f t="shared" si="322"/>
        <v>0</v>
      </c>
      <c r="G5144" s="1095">
        <f t="shared" si="323"/>
        <v>0</v>
      </c>
      <c r="H5144" s="1090" t="str">
        <f t="shared" ca="1" si="324"/>
        <v/>
      </c>
      <c r="I5144" s="1109"/>
      <c r="J5144" s="1109"/>
      <c r="K5144" s="1112"/>
      <c r="L5144" s="1091"/>
      <c r="M5144" s="1091"/>
      <c r="N5144" s="1091"/>
      <c r="O5144" s="1091"/>
      <c r="P5144" s="1096"/>
      <c r="Q5144" s="1096"/>
      <c r="R5144" s="1096"/>
      <c r="S5144" s="1091"/>
    </row>
    <row r="5145" spans="1:19" x14ac:dyDescent="0.3">
      <c r="A5145" s="1090">
        <v>5140</v>
      </c>
      <c r="B5145" s="1091"/>
      <c r="C5145" s="1091"/>
      <c r="D5145" s="1097"/>
      <c r="E5145" s="1093">
        <f t="shared" si="321"/>
        <v>0</v>
      </c>
      <c r="F5145" s="1094">
        <f t="shared" si="322"/>
        <v>0</v>
      </c>
      <c r="G5145" s="1095">
        <f t="shared" si="323"/>
        <v>0</v>
      </c>
      <c r="H5145" s="1090" t="str">
        <f t="shared" ca="1" si="324"/>
        <v/>
      </c>
      <c r="I5145" s="1109"/>
      <c r="J5145" s="1109"/>
      <c r="K5145" s="1112"/>
      <c r="L5145" s="1091"/>
      <c r="M5145" s="1091"/>
      <c r="N5145" s="1091"/>
      <c r="O5145" s="1091"/>
      <c r="P5145" s="1096"/>
      <c r="Q5145" s="1096"/>
      <c r="R5145" s="1096"/>
      <c r="S5145" s="1091"/>
    </row>
    <row r="5146" spans="1:19" x14ac:dyDescent="0.3">
      <c r="A5146" s="1090">
        <v>5141</v>
      </c>
      <c r="B5146" s="1091"/>
      <c r="C5146" s="1091"/>
      <c r="D5146" s="1097"/>
      <c r="E5146" s="1093">
        <f t="shared" si="321"/>
        <v>0</v>
      </c>
      <c r="F5146" s="1094">
        <f t="shared" si="322"/>
        <v>0</v>
      </c>
      <c r="G5146" s="1095">
        <f t="shared" si="323"/>
        <v>0</v>
      </c>
      <c r="H5146" s="1090" t="str">
        <f t="shared" ca="1" si="324"/>
        <v/>
      </c>
      <c r="I5146" s="1109"/>
      <c r="J5146" s="1109"/>
      <c r="K5146" s="1112"/>
      <c r="L5146" s="1091"/>
      <c r="M5146" s="1091"/>
      <c r="N5146" s="1091"/>
      <c r="O5146" s="1091"/>
      <c r="P5146" s="1096"/>
      <c r="Q5146" s="1096"/>
      <c r="R5146" s="1096"/>
      <c r="S5146" s="1091"/>
    </row>
    <row r="5147" spans="1:19" x14ac:dyDescent="0.3">
      <c r="A5147" s="1090">
        <v>5142</v>
      </c>
      <c r="B5147" s="1091"/>
      <c r="C5147" s="1091"/>
      <c r="D5147" s="1097"/>
      <c r="E5147" s="1093">
        <f t="shared" si="321"/>
        <v>0</v>
      </c>
      <c r="F5147" s="1094">
        <f t="shared" si="322"/>
        <v>0</v>
      </c>
      <c r="G5147" s="1095">
        <f t="shared" si="323"/>
        <v>0</v>
      </c>
      <c r="H5147" s="1090" t="str">
        <f t="shared" ca="1" si="324"/>
        <v/>
      </c>
      <c r="I5147" s="1109"/>
      <c r="J5147" s="1109"/>
      <c r="K5147" s="1112"/>
      <c r="L5147" s="1091"/>
      <c r="M5147" s="1091"/>
      <c r="N5147" s="1091"/>
      <c r="O5147" s="1091"/>
      <c r="P5147" s="1096"/>
      <c r="Q5147" s="1096"/>
      <c r="R5147" s="1096"/>
      <c r="S5147" s="1091"/>
    </row>
    <row r="5148" spans="1:19" x14ac:dyDescent="0.3">
      <c r="A5148" s="1090">
        <v>5143</v>
      </c>
      <c r="B5148" s="1091"/>
      <c r="C5148" s="1091"/>
      <c r="D5148" s="1097"/>
      <c r="E5148" s="1093">
        <f t="shared" si="321"/>
        <v>0</v>
      </c>
      <c r="F5148" s="1094">
        <f t="shared" si="322"/>
        <v>0</v>
      </c>
      <c r="G5148" s="1095">
        <f t="shared" si="323"/>
        <v>0</v>
      </c>
      <c r="H5148" s="1090" t="str">
        <f t="shared" ca="1" si="324"/>
        <v/>
      </c>
      <c r="I5148" s="1109"/>
      <c r="J5148" s="1109"/>
      <c r="K5148" s="1112"/>
      <c r="L5148" s="1091"/>
      <c r="M5148" s="1091"/>
      <c r="N5148" s="1091"/>
      <c r="O5148" s="1091"/>
      <c r="P5148" s="1096"/>
      <c r="Q5148" s="1096"/>
      <c r="R5148" s="1096"/>
      <c r="S5148" s="1091"/>
    </row>
    <row r="5149" spans="1:19" x14ac:dyDescent="0.3">
      <c r="A5149" s="1090">
        <v>5144</v>
      </c>
      <c r="B5149" s="1091"/>
      <c r="C5149" s="1091"/>
      <c r="D5149" s="1097"/>
      <c r="E5149" s="1093">
        <f t="shared" si="321"/>
        <v>0</v>
      </c>
      <c r="F5149" s="1094">
        <f t="shared" si="322"/>
        <v>0</v>
      </c>
      <c r="G5149" s="1095">
        <f t="shared" si="323"/>
        <v>0</v>
      </c>
      <c r="H5149" s="1090" t="str">
        <f t="shared" ca="1" si="324"/>
        <v/>
      </c>
      <c r="I5149" s="1109"/>
      <c r="J5149" s="1109"/>
      <c r="K5149" s="1112"/>
      <c r="L5149" s="1091"/>
      <c r="M5149" s="1091"/>
      <c r="N5149" s="1091"/>
      <c r="O5149" s="1091"/>
      <c r="P5149" s="1096"/>
      <c r="Q5149" s="1096"/>
      <c r="R5149" s="1096"/>
      <c r="S5149" s="1091"/>
    </row>
    <row r="5150" spans="1:19" x14ac:dyDescent="0.3">
      <c r="A5150" s="1090">
        <v>5145</v>
      </c>
      <c r="B5150" s="1091"/>
      <c r="C5150" s="1091"/>
      <c r="D5150" s="1097"/>
      <c r="E5150" s="1093">
        <f t="shared" si="321"/>
        <v>0</v>
      </c>
      <c r="F5150" s="1094">
        <f t="shared" si="322"/>
        <v>0</v>
      </c>
      <c r="G5150" s="1095">
        <f t="shared" si="323"/>
        <v>0</v>
      </c>
      <c r="H5150" s="1090" t="str">
        <f t="shared" ca="1" si="324"/>
        <v/>
      </c>
      <c r="I5150" s="1109"/>
      <c r="J5150" s="1109"/>
      <c r="K5150" s="1112"/>
      <c r="L5150" s="1091"/>
      <c r="M5150" s="1091"/>
      <c r="N5150" s="1091"/>
      <c r="O5150" s="1091"/>
      <c r="P5150" s="1096"/>
      <c r="Q5150" s="1096"/>
      <c r="R5150" s="1096"/>
      <c r="S5150" s="1091"/>
    </row>
    <row r="5151" spans="1:19" x14ac:dyDescent="0.3">
      <c r="A5151" s="1090">
        <v>5146</v>
      </c>
      <c r="B5151" s="1091"/>
      <c r="C5151" s="1091"/>
      <c r="D5151" s="1097"/>
      <c r="E5151" s="1093">
        <f t="shared" si="321"/>
        <v>0</v>
      </c>
      <c r="F5151" s="1094">
        <f t="shared" si="322"/>
        <v>0</v>
      </c>
      <c r="G5151" s="1095">
        <f t="shared" si="323"/>
        <v>0</v>
      </c>
      <c r="H5151" s="1090" t="str">
        <f t="shared" ca="1" si="324"/>
        <v/>
      </c>
      <c r="I5151" s="1109"/>
      <c r="J5151" s="1109"/>
      <c r="K5151" s="1112"/>
      <c r="L5151" s="1091"/>
      <c r="M5151" s="1091"/>
      <c r="N5151" s="1091"/>
      <c r="O5151" s="1091"/>
      <c r="P5151" s="1096"/>
      <c r="Q5151" s="1096"/>
      <c r="R5151" s="1096"/>
      <c r="S5151" s="1091"/>
    </row>
    <row r="5152" spans="1:19" x14ac:dyDescent="0.3">
      <c r="A5152" s="1090">
        <v>5147</v>
      </c>
      <c r="B5152" s="1091"/>
      <c r="C5152" s="1091"/>
      <c r="D5152" s="1097"/>
      <c r="E5152" s="1093">
        <f t="shared" si="321"/>
        <v>0</v>
      </c>
      <c r="F5152" s="1094">
        <f t="shared" si="322"/>
        <v>0</v>
      </c>
      <c r="G5152" s="1095">
        <f t="shared" si="323"/>
        <v>0</v>
      </c>
      <c r="H5152" s="1090" t="str">
        <f t="shared" ca="1" si="324"/>
        <v/>
      </c>
      <c r="I5152" s="1109"/>
      <c r="J5152" s="1109"/>
      <c r="K5152" s="1112"/>
      <c r="L5152" s="1091"/>
      <c r="M5152" s="1091"/>
      <c r="N5152" s="1091"/>
      <c r="O5152" s="1091"/>
      <c r="P5152" s="1096"/>
      <c r="Q5152" s="1096"/>
      <c r="R5152" s="1096"/>
      <c r="S5152" s="1091"/>
    </row>
    <row r="5153" spans="1:19" x14ac:dyDescent="0.3">
      <c r="A5153" s="1090">
        <v>5148</v>
      </c>
      <c r="B5153" s="1091"/>
      <c r="C5153" s="1091"/>
      <c r="D5153" s="1097"/>
      <c r="E5153" s="1093">
        <f t="shared" si="321"/>
        <v>0</v>
      </c>
      <c r="F5153" s="1094">
        <f t="shared" si="322"/>
        <v>0</v>
      </c>
      <c r="G5153" s="1095">
        <f t="shared" si="323"/>
        <v>0</v>
      </c>
      <c r="H5153" s="1090" t="str">
        <f t="shared" ca="1" si="324"/>
        <v/>
      </c>
      <c r="I5153" s="1109"/>
      <c r="J5153" s="1109"/>
      <c r="K5153" s="1112"/>
      <c r="L5153" s="1091"/>
      <c r="M5153" s="1091"/>
      <c r="N5153" s="1091"/>
      <c r="O5153" s="1091"/>
      <c r="P5153" s="1096"/>
      <c r="Q5153" s="1096"/>
      <c r="R5153" s="1096"/>
      <c r="S5153" s="1091"/>
    </row>
    <row r="5154" spans="1:19" x14ac:dyDescent="0.3">
      <c r="A5154" s="1090">
        <v>5149</v>
      </c>
      <c r="B5154" s="1091"/>
      <c r="C5154" s="1091"/>
      <c r="D5154" s="1097"/>
      <c r="E5154" s="1093">
        <f t="shared" si="321"/>
        <v>0</v>
      </c>
      <c r="F5154" s="1094">
        <f t="shared" si="322"/>
        <v>0</v>
      </c>
      <c r="G5154" s="1095">
        <f t="shared" si="323"/>
        <v>0</v>
      </c>
      <c r="H5154" s="1090" t="str">
        <f t="shared" ca="1" si="324"/>
        <v/>
      </c>
      <c r="I5154" s="1109"/>
      <c r="J5154" s="1109"/>
      <c r="K5154" s="1112"/>
      <c r="L5154" s="1091"/>
      <c r="M5154" s="1091"/>
      <c r="N5154" s="1091"/>
      <c r="O5154" s="1091"/>
      <c r="P5154" s="1096"/>
      <c r="Q5154" s="1096"/>
      <c r="R5154" s="1096"/>
      <c r="S5154" s="1091"/>
    </row>
    <row r="5155" spans="1:19" x14ac:dyDescent="0.3">
      <c r="A5155" s="1090">
        <v>5150</v>
      </c>
      <c r="B5155" s="1091"/>
      <c r="C5155" s="1091"/>
      <c r="D5155" s="1097"/>
      <c r="E5155" s="1093">
        <f t="shared" si="321"/>
        <v>0</v>
      </c>
      <c r="F5155" s="1094">
        <f t="shared" si="322"/>
        <v>0</v>
      </c>
      <c r="G5155" s="1095">
        <f t="shared" si="323"/>
        <v>0</v>
      </c>
      <c r="H5155" s="1090" t="str">
        <f t="shared" ca="1" si="324"/>
        <v/>
      </c>
      <c r="I5155" s="1109"/>
      <c r="J5155" s="1109"/>
      <c r="K5155" s="1112"/>
      <c r="L5155" s="1091"/>
      <c r="M5155" s="1091"/>
      <c r="N5155" s="1091"/>
      <c r="O5155" s="1091"/>
      <c r="P5155" s="1096"/>
      <c r="Q5155" s="1096"/>
      <c r="R5155" s="1096"/>
      <c r="S5155" s="1091"/>
    </row>
    <row r="5156" spans="1:19" x14ac:dyDescent="0.3">
      <c r="A5156" s="1090">
        <v>5151</v>
      </c>
      <c r="B5156" s="1091"/>
      <c r="C5156" s="1091"/>
      <c r="D5156" s="1097"/>
      <c r="E5156" s="1093">
        <f t="shared" si="321"/>
        <v>0</v>
      </c>
      <c r="F5156" s="1094">
        <f t="shared" si="322"/>
        <v>0</v>
      </c>
      <c r="G5156" s="1095">
        <f t="shared" si="323"/>
        <v>0</v>
      </c>
      <c r="H5156" s="1090" t="str">
        <f t="shared" ca="1" si="324"/>
        <v/>
      </c>
      <c r="I5156" s="1109"/>
      <c r="J5156" s="1109"/>
      <c r="K5156" s="1112"/>
      <c r="L5156" s="1091"/>
      <c r="M5156" s="1091"/>
      <c r="N5156" s="1091"/>
      <c r="O5156" s="1091"/>
      <c r="P5156" s="1096"/>
      <c r="Q5156" s="1096"/>
      <c r="R5156" s="1096"/>
      <c r="S5156" s="1091"/>
    </row>
    <row r="5157" spans="1:19" x14ac:dyDescent="0.3">
      <c r="A5157" s="1090">
        <v>5152</v>
      </c>
      <c r="B5157" s="1091"/>
      <c r="C5157" s="1091"/>
      <c r="D5157" s="1097"/>
      <c r="E5157" s="1093">
        <f t="shared" si="321"/>
        <v>0</v>
      </c>
      <c r="F5157" s="1094">
        <f t="shared" si="322"/>
        <v>0</v>
      </c>
      <c r="G5157" s="1095">
        <f t="shared" si="323"/>
        <v>0</v>
      </c>
      <c r="H5157" s="1090" t="str">
        <f t="shared" ca="1" si="324"/>
        <v/>
      </c>
      <c r="I5157" s="1109"/>
      <c r="J5157" s="1109"/>
      <c r="K5157" s="1112"/>
      <c r="L5157" s="1091"/>
      <c r="M5157" s="1091"/>
      <c r="N5157" s="1091"/>
      <c r="O5157" s="1091"/>
      <c r="P5157" s="1096"/>
      <c r="Q5157" s="1096"/>
      <c r="R5157" s="1096"/>
      <c r="S5157" s="1091"/>
    </row>
    <row r="5158" spans="1:19" x14ac:dyDescent="0.3">
      <c r="A5158" s="1090">
        <v>5153</v>
      </c>
      <c r="B5158" s="1091"/>
      <c r="C5158" s="1091"/>
      <c r="D5158" s="1097"/>
      <c r="E5158" s="1093">
        <f t="shared" si="321"/>
        <v>0</v>
      </c>
      <c r="F5158" s="1094">
        <f t="shared" si="322"/>
        <v>0</v>
      </c>
      <c r="G5158" s="1095">
        <f t="shared" si="323"/>
        <v>0</v>
      </c>
      <c r="H5158" s="1090" t="str">
        <f t="shared" ca="1" si="324"/>
        <v/>
      </c>
      <c r="I5158" s="1109"/>
      <c r="J5158" s="1109"/>
      <c r="K5158" s="1112"/>
      <c r="L5158" s="1091"/>
      <c r="M5158" s="1091"/>
      <c r="N5158" s="1091"/>
      <c r="O5158" s="1091"/>
      <c r="P5158" s="1096"/>
      <c r="Q5158" s="1096"/>
      <c r="R5158" s="1096"/>
      <c r="S5158" s="1091"/>
    </row>
    <row r="5159" spans="1:19" x14ac:dyDescent="0.3">
      <c r="A5159" s="1090">
        <v>5154</v>
      </c>
      <c r="B5159" s="1091"/>
      <c r="C5159" s="1091"/>
      <c r="D5159" s="1097"/>
      <c r="E5159" s="1093">
        <f t="shared" si="321"/>
        <v>0</v>
      </c>
      <c r="F5159" s="1094">
        <f t="shared" si="322"/>
        <v>0</v>
      </c>
      <c r="G5159" s="1095">
        <f t="shared" si="323"/>
        <v>0</v>
      </c>
      <c r="H5159" s="1090" t="str">
        <f t="shared" ca="1" si="324"/>
        <v/>
      </c>
      <c r="I5159" s="1109"/>
      <c r="J5159" s="1109"/>
      <c r="K5159" s="1112"/>
      <c r="L5159" s="1091"/>
      <c r="M5159" s="1091"/>
      <c r="N5159" s="1091"/>
      <c r="O5159" s="1091"/>
      <c r="P5159" s="1096"/>
      <c r="Q5159" s="1096"/>
      <c r="R5159" s="1096"/>
      <c r="S5159" s="1091"/>
    </row>
    <row r="5160" spans="1:19" x14ac:dyDescent="0.3">
      <c r="A5160" s="1090">
        <v>5155</v>
      </c>
      <c r="B5160" s="1091"/>
      <c r="C5160" s="1091"/>
      <c r="D5160" s="1097"/>
      <c r="E5160" s="1093">
        <f t="shared" si="321"/>
        <v>0</v>
      </c>
      <c r="F5160" s="1094">
        <f t="shared" si="322"/>
        <v>0</v>
      </c>
      <c r="G5160" s="1095">
        <f t="shared" si="323"/>
        <v>0</v>
      </c>
      <c r="H5160" s="1090" t="str">
        <f t="shared" ca="1" si="324"/>
        <v/>
      </c>
      <c r="I5160" s="1109"/>
      <c r="J5160" s="1109"/>
      <c r="K5160" s="1112"/>
      <c r="L5160" s="1091"/>
      <c r="M5160" s="1091"/>
      <c r="N5160" s="1091"/>
      <c r="O5160" s="1091"/>
      <c r="P5160" s="1096"/>
      <c r="Q5160" s="1096"/>
      <c r="R5160" s="1096"/>
      <c r="S5160" s="1091"/>
    </row>
    <row r="5161" spans="1:19" x14ac:dyDescent="0.3">
      <c r="A5161" s="1090">
        <v>5156</v>
      </c>
      <c r="B5161" s="1091"/>
      <c r="C5161" s="1091"/>
      <c r="D5161" s="1097"/>
      <c r="E5161" s="1093">
        <f t="shared" si="321"/>
        <v>0</v>
      </c>
      <c r="F5161" s="1094">
        <f t="shared" si="322"/>
        <v>0</v>
      </c>
      <c r="G5161" s="1095">
        <f t="shared" si="323"/>
        <v>0</v>
      </c>
      <c r="H5161" s="1090" t="str">
        <f t="shared" ca="1" si="324"/>
        <v/>
      </c>
      <c r="I5161" s="1109"/>
      <c r="J5161" s="1109"/>
      <c r="K5161" s="1112"/>
      <c r="L5161" s="1091"/>
      <c r="M5161" s="1091"/>
      <c r="N5161" s="1091"/>
      <c r="O5161" s="1091"/>
      <c r="P5161" s="1096"/>
      <c r="Q5161" s="1096"/>
      <c r="R5161" s="1096"/>
      <c r="S5161" s="1091"/>
    </row>
    <row r="5162" spans="1:19" x14ac:dyDescent="0.3">
      <c r="A5162" s="1090">
        <v>5157</v>
      </c>
      <c r="B5162" s="1091"/>
      <c r="C5162" s="1091"/>
      <c r="D5162" s="1097"/>
      <c r="E5162" s="1093">
        <f t="shared" si="321"/>
        <v>0</v>
      </c>
      <c r="F5162" s="1094">
        <f t="shared" si="322"/>
        <v>0</v>
      </c>
      <c r="G5162" s="1095">
        <f t="shared" si="323"/>
        <v>0</v>
      </c>
      <c r="H5162" s="1090" t="str">
        <f t="shared" ca="1" si="324"/>
        <v/>
      </c>
      <c r="I5162" s="1109"/>
      <c r="J5162" s="1109"/>
      <c r="K5162" s="1112"/>
      <c r="L5162" s="1091"/>
      <c r="M5162" s="1091"/>
      <c r="N5162" s="1091"/>
      <c r="O5162" s="1091"/>
      <c r="P5162" s="1096"/>
      <c r="Q5162" s="1096"/>
      <c r="R5162" s="1096"/>
      <c r="S5162" s="1091"/>
    </row>
    <row r="5163" spans="1:19" x14ac:dyDescent="0.3">
      <c r="A5163" s="1090">
        <v>5158</v>
      </c>
      <c r="B5163" s="1091"/>
      <c r="C5163" s="1091"/>
      <c r="D5163" s="1097"/>
      <c r="E5163" s="1093">
        <f t="shared" si="321"/>
        <v>0</v>
      </c>
      <c r="F5163" s="1094">
        <f t="shared" si="322"/>
        <v>0</v>
      </c>
      <c r="G5163" s="1095">
        <f t="shared" si="323"/>
        <v>0</v>
      </c>
      <c r="H5163" s="1090" t="str">
        <f t="shared" ca="1" si="324"/>
        <v/>
      </c>
      <c r="I5163" s="1109"/>
      <c r="J5163" s="1109"/>
      <c r="K5163" s="1112"/>
      <c r="L5163" s="1091"/>
      <c r="M5163" s="1091"/>
      <c r="N5163" s="1091"/>
      <c r="O5163" s="1091"/>
      <c r="P5163" s="1096"/>
      <c r="Q5163" s="1096"/>
      <c r="R5163" s="1096"/>
      <c r="S5163" s="1091"/>
    </row>
    <row r="5164" spans="1:19" x14ac:dyDescent="0.3">
      <c r="A5164" s="1090">
        <v>5159</v>
      </c>
      <c r="B5164" s="1091"/>
      <c r="C5164" s="1091"/>
      <c r="D5164" s="1097"/>
      <c r="E5164" s="1093">
        <f t="shared" si="321"/>
        <v>0</v>
      </c>
      <c r="F5164" s="1094">
        <f t="shared" si="322"/>
        <v>0</v>
      </c>
      <c r="G5164" s="1095">
        <f t="shared" si="323"/>
        <v>0</v>
      </c>
      <c r="H5164" s="1090" t="str">
        <f t="shared" ca="1" si="324"/>
        <v/>
      </c>
      <c r="I5164" s="1109"/>
      <c r="J5164" s="1109"/>
      <c r="K5164" s="1112"/>
      <c r="L5164" s="1091"/>
      <c r="M5164" s="1091"/>
      <c r="N5164" s="1091"/>
      <c r="O5164" s="1091"/>
      <c r="P5164" s="1096"/>
      <c r="Q5164" s="1096"/>
      <c r="R5164" s="1096"/>
      <c r="S5164" s="1091"/>
    </row>
    <row r="5165" spans="1:19" x14ac:dyDescent="0.3">
      <c r="A5165" s="1090">
        <v>5160</v>
      </c>
      <c r="B5165" s="1091"/>
      <c r="C5165" s="1091"/>
      <c r="D5165" s="1097"/>
      <c r="E5165" s="1093">
        <f t="shared" si="321"/>
        <v>0</v>
      </c>
      <c r="F5165" s="1094">
        <f t="shared" si="322"/>
        <v>0</v>
      </c>
      <c r="G5165" s="1095">
        <f t="shared" si="323"/>
        <v>0</v>
      </c>
      <c r="H5165" s="1090" t="str">
        <f t="shared" ca="1" si="324"/>
        <v/>
      </c>
      <c r="I5165" s="1109"/>
      <c r="J5165" s="1109"/>
      <c r="K5165" s="1112"/>
      <c r="L5165" s="1091"/>
      <c r="M5165" s="1091"/>
      <c r="N5165" s="1091"/>
      <c r="O5165" s="1091"/>
      <c r="P5165" s="1096"/>
      <c r="Q5165" s="1096"/>
      <c r="R5165" s="1096"/>
      <c r="S5165" s="1091"/>
    </row>
    <row r="5166" spans="1:19" x14ac:dyDescent="0.3">
      <c r="A5166" s="1090">
        <v>5161</v>
      </c>
      <c r="B5166" s="1091"/>
      <c r="C5166" s="1091"/>
      <c r="D5166" s="1097"/>
      <c r="E5166" s="1093">
        <f t="shared" si="321"/>
        <v>0</v>
      </c>
      <c r="F5166" s="1094">
        <f t="shared" si="322"/>
        <v>0</v>
      </c>
      <c r="G5166" s="1095">
        <f t="shared" si="323"/>
        <v>0</v>
      </c>
      <c r="H5166" s="1090" t="str">
        <f t="shared" ca="1" si="324"/>
        <v/>
      </c>
      <c r="I5166" s="1109"/>
      <c r="J5166" s="1109"/>
      <c r="K5166" s="1112"/>
      <c r="L5166" s="1091"/>
      <c r="M5166" s="1091"/>
      <c r="N5166" s="1091"/>
      <c r="O5166" s="1091"/>
      <c r="P5166" s="1096"/>
      <c r="Q5166" s="1096"/>
      <c r="R5166" s="1096"/>
      <c r="S5166" s="1091"/>
    </row>
    <row r="5167" spans="1:19" x14ac:dyDescent="0.3">
      <c r="A5167" s="1090">
        <v>5162</v>
      </c>
      <c r="B5167" s="1091"/>
      <c r="C5167" s="1091"/>
      <c r="D5167" s="1097"/>
      <c r="E5167" s="1093">
        <f t="shared" si="321"/>
        <v>0</v>
      </c>
      <c r="F5167" s="1094">
        <f t="shared" si="322"/>
        <v>0</v>
      </c>
      <c r="G5167" s="1095">
        <f t="shared" si="323"/>
        <v>0</v>
      </c>
      <c r="H5167" s="1090" t="str">
        <f t="shared" ca="1" si="324"/>
        <v/>
      </c>
      <c r="I5167" s="1109"/>
      <c r="J5167" s="1109"/>
      <c r="K5167" s="1112"/>
      <c r="L5167" s="1091"/>
      <c r="M5167" s="1091"/>
      <c r="N5167" s="1091"/>
      <c r="O5167" s="1091"/>
      <c r="P5167" s="1096"/>
      <c r="Q5167" s="1096"/>
      <c r="R5167" s="1096"/>
      <c r="S5167" s="1091"/>
    </row>
    <row r="5168" spans="1:19" x14ac:dyDescent="0.3">
      <c r="A5168" s="1090">
        <v>5163</v>
      </c>
      <c r="B5168" s="1091"/>
      <c r="C5168" s="1091"/>
      <c r="D5168" s="1097"/>
      <c r="E5168" s="1093">
        <f t="shared" si="321"/>
        <v>0</v>
      </c>
      <c r="F5168" s="1094">
        <f t="shared" si="322"/>
        <v>0</v>
      </c>
      <c r="G5168" s="1095">
        <f t="shared" si="323"/>
        <v>0</v>
      </c>
      <c r="H5168" s="1090" t="str">
        <f t="shared" ca="1" si="324"/>
        <v/>
      </c>
      <c r="I5168" s="1109"/>
      <c r="J5168" s="1109"/>
      <c r="K5168" s="1112"/>
      <c r="L5168" s="1091"/>
      <c r="M5168" s="1091"/>
      <c r="N5168" s="1091"/>
      <c r="O5168" s="1091"/>
      <c r="P5168" s="1096"/>
      <c r="Q5168" s="1096"/>
      <c r="R5168" s="1096"/>
      <c r="S5168" s="1091"/>
    </row>
    <row r="5169" spans="1:19" x14ac:dyDescent="0.3">
      <c r="A5169" s="1090">
        <v>5164</v>
      </c>
      <c r="B5169" s="1091"/>
      <c r="C5169" s="1091"/>
      <c r="D5169" s="1097"/>
      <c r="E5169" s="1093">
        <f t="shared" si="321"/>
        <v>0</v>
      </c>
      <c r="F5169" s="1094">
        <f t="shared" si="322"/>
        <v>0</v>
      </c>
      <c r="G5169" s="1095">
        <f t="shared" si="323"/>
        <v>0</v>
      </c>
      <c r="H5169" s="1090" t="str">
        <f t="shared" ca="1" si="324"/>
        <v/>
      </c>
      <c r="I5169" s="1109"/>
      <c r="J5169" s="1109"/>
      <c r="K5169" s="1112"/>
      <c r="L5169" s="1091"/>
      <c r="M5169" s="1091"/>
      <c r="N5169" s="1091"/>
      <c r="O5169" s="1091"/>
      <c r="P5169" s="1096"/>
      <c r="Q5169" s="1096"/>
      <c r="R5169" s="1096"/>
      <c r="S5169" s="1091"/>
    </row>
    <row r="5170" spans="1:19" x14ac:dyDescent="0.3">
      <c r="A5170" s="1090">
        <v>5165</v>
      </c>
      <c r="B5170" s="1091"/>
      <c r="C5170" s="1091"/>
      <c r="D5170" s="1097"/>
      <c r="E5170" s="1093">
        <f t="shared" si="321"/>
        <v>0</v>
      </c>
      <c r="F5170" s="1094">
        <f t="shared" si="322"/>
        <v>0</v>
      </c>
      <c r="G5170" s="1095">
        <f t="shared" si="323"/>
        <v>0</v>
      </c>
      <c r="H5170" s="1090" t="str">
        <f t="shared" ca="1" si="324"/>
        <v/>
      </c>
      <c r="I5170" s="1109"/>
      <c r="J5170" s="1109"/>
      <c r="K5170" s="1112"/>
      <c r="L5170" s="1091"/>
      <c r="M5170" s="1091"/>
      <c r="N5170" s="1091"/>
      <c r="O5170" s="1091"/>
      <c r="P5170" s="1096"/>
      <c r="Q5170" s="1096"/>
      <c r="R5170" s="1096"/>
      <c r="S5170" s="1091"/>
    </row>
    <row r="5171" spans="1:19" x14ac:dyDescent="0.3">
      <c r="A5171" s="1090">
        <v>5166</v>
      </c>
      <c r="B5171" s="1091"/>
      <c r="C5171" s="1091"/>
      <c r="D5171" s="1097"/>
      <c r="E5171" s="1093">
        <f t="shared" si="321"/>
        <v>0</v>
      </c>
      <c r="F5171" s="1094">
        <f t="shared" si="322"/>
        <v>0</v>
      </c>
      <c r="G5171" s="1095">
        <f t="shared" si="323"/>
        <v>0</v>
      </c>
      <c r="H5171" s="1090" t="str">
        <f t="shared" ca="1" si="324"/>
        <v/>
      </c>
      <c r="I5171" s="1109"/>
      <c r="J5171" s="1109"/>
      <c r="K5171" s="1112"/>
      <c r="L5171" s="1091"/>
      <c r="M5171" s="1091"/>
      <c r="N5171" s="1091"/>
      <c r="O5171" s="1091"/>
      <c r="P5171" s="1096"/>
      <c r="Q5171" s="1096"/>
      <c r="R5171" s="1096"/>
      <c r="S5171" s="1091"/>
    </row>
    <row r="5172" spans="1:19" x14ac:dyDescent="0.3">
      <c r="A5172" s="1090">
        <v>5167</v>
      </c>
      <c r="B5172" s="1091"/>
      <c r="C5172" s="1091"/>
      <c r="D5172" s="1097"/>
      <c r="E5172" s="1093">
        <f t="shared" si="321"/>
        <v>0</v>
      </c>
      <c r="F5172" s="1094">
        <f t="shared" si="322"/>
        <v>0</v>
      </c>
      <c r="G5172" s="1095">
        <f t="shared" si="323"/>
        <v>0</v>
      </c>
      <c r="H5172" s="1090" t="str">
        <f t="shared" ca="1" si="324"/>
        <v/>
      </c>
      <c r="I5172" s="1109"/>
      <c r="J5172" s="1109"/>
      <c r="K5172" s="1112"/>
      <c r="L5172" s="1091"/>
      <c r="M5172" s="1091"/>
      <c r="N5172" s="1091"/>
      <c r="O5172" s="1091"/>
      <c r="P5172" s="1096"/>
      <c r="Q5172" s="1096"/>
      <c r="R5172" s="1096"/>
      <c r="S5172" s="1091"/>
    </row>
    <row r="5173" spans="1:19" x14ac:dyDescent="0.3">
      <c r="A5173" s="1090">
        <v>5168</v>
      </c>
      <c r="B5173" s="1091"/>
      <c r="C5173" s="1091"/>
      <c r="D5173" s="1097"/>
      <c r="E5173" s="1093">
        <f t="shared" si="321"/>
        <v>0</v>
      </c>
      <c r="F5173" s="1094">
        <f t="shared" si="322"/>
        <v>0</v>
      </c>
      <c r="G5173" s="1095">
        <f t="shared" si="323"/>
        <v>0</v>
      </c>
      <c r="H5173" s="1090" t="str">
        <f t="shared" ca="1" si="324"/>
        <v/>
      </c>
      <c r="I5173" s="1109"/>
      <c r="J5173" s="1109"/>
      <c r="K5173" s="1112"/>
      <c r="L5173" s="1091"/>
      <c r="M5173" s="1091"/>
      <c r="N5173" s="1091"/>
      <c r="O5173" s="1091"/>
      <c r="P5173" s="1096"/>
      <c r="Q5173" s="1096"/>
      <c r="R5173" s="1096"/>
      <c r="S5173" s="1091"/>
    </row>
    <row r="5174" spans="1:19" x14ac:dyDescent="0.3">
      <c r="A5174" s="1090">
        <v>5169</v>
      </c>
      <c r="B5174" s="1091"/>
      <c r="C5174" s="1091"/>
      <c r="D5174" s="1097"/>
      <c r="E5174" s="1093">
        <f t="shared" si="321"/>
        <v>0</v>
      </c>
      <c r="F5174" s="1094">
        <f t="shared" si="322"/>
        <v>0</v>
      </c>
      <c r="G5174" s="1095">
        <f t="shared" si="323"/>
        <v>0</v>
      </c>
      <c r="H5174" s="1090" t="str">
        <f t="shared" ca="1" si="324"/>
        <v/>
      </c>
      <c r="I5174" s="1109"/>
      <c r="J5174" s="1109"/>
      <c r="K5174" s="1112"/>
      <c r="L5174" s="1091"/>
      <c r="M5174" s="1091"/>
      <c r="N5174" s="1091"/>
      <c r="O5174" s="1091"/>
      <c r="P5174" s="1096"/>
      <c r="Q5174" s="1096"/>
      <c r="R5174" s="1096"/>
      <c r="S5174" s="1091"/>
    </row>
    <row r="5175" spans="1:19" x14ac:dyDescent="0.3">
      <c r="A5175" s="1090">
        <v>5170</v>
      </c>
      <c r="B5175" s="1091"/>
      <c r="C5175" s="1091"/>
      <c r="D5175" s="1097"/>
      <c r="E5175" s="1093">
        <f t="shared" si="321"/>
        <v>0</v>
      </c>
      <c r="F5175" s="1094">
        <f t="shared" si="322"/>
        <v>0</v>
      </c>
      <c r="G5175" s="1095">
        <f t="shared" si="323"/>
        <v>0</v>
      </c>
      <c r="H5175" s="1090" t="str">
        <f t="shared" ca="1" si="324"/>
        <v/>
      </c>
      <c r="I5175" s="1109"/>
      <c r="J5175" s="1109"/>
      <c r="K5175" s="1112"/>
      <c r="L5175" s="1091"/>
      <c r="M5175" s="1091"/>
      <c r="N5175" s="1091"/>
      <c r="O5175" s="1091"/>
      <c r="P5175" s="1096"/>
      <c r="Q5175" s="1096"/>
      <c r="R5175" s="1096"/>
      <c r="S5175" s="1091"/>
    </row>
    <row r="5176" spans="1:19" x14ac:dyDescent="0.3">
      <c r="A5176" s="1090">
        <v>5171</v>
      </c>
      <c r="B5176" s="1091"/>
      <c r="C5176" s="1091"/>
      <c r="D5176" s="1097"/>
      <c r="E5176" s="1093">
        <f t="shared" si="321"/>
        <v>0</v>
      </c>
      <c r="F5176" s="1094">
        <f t="shared" si="322"/>
        <v>0</v>
      </c>
      <c r="G5176" s="1095">
        <f t="shared" si="323"/>
        <v>0</v>
      </c>
      <c r="H5176" s="1090" t="str">
        <f t="shared" ca="1" si="324"/>
        <v/>
      </c>
      <c r="I5176" s="1109"/>
      <c r="J5176" s="1109"/>
      <c r="K5176" s="1112"/>
      <c r="L5176" s="1091"/>
      <c r="M5176" s="1091"/>
      <c r="N5176" s="1091"/>
      <c r="O5176" s="1091"/>
      <c r="P5176" s="1096"/>
      <c r="Q5176" s="1096"/>
      <c r="R5176" s="1096"/>
      <c r="S5176" s="1091"/>
    </row>
    <row r="5177" spans="1:19" x14ac:dyDescent="0.3">
      <c r="A5177" s="1090">
        <v>5172</v>
      </c>
      <c r="B5177" s="1091"/>
      <c r="C5177" s="1091"/>
      <c r="D5177" s="1097"/>
      <c r="E5177" s="1093">
        <f t="shared" si="321"/>
        <v>0</v>
      </c>
      <c r="F5177" s="1094">
        <f t="shared" si="322"/>
        <v>0</v>
      </c>
      <c r="G5177" s="1095">
        <f t="shared" si="323"/>
        <v>0</v>
      </c>
      <c r="H5177" s="1090" t="str">
        <f t="shared" ca="1" si="324"/>
        <v/>
      </c>
      <c r="I5177" s="1109"/>
      <c r="J5177" s="1109"/>
      <c r="K5177" s="1112"/>
      <c r="L5177" s="1091"/>
      <c r="M5177" s="1091"/>
      <c r="N5177" s="1091"/>
      <c r="O5177" s="1091"/>
      <c r="P5177" s="1096"/>
      <c r="Q5177" s="1096"/>
      <c r="R5177" s="1096"/>
      <c r="S5177" s="1091"/>
    </row>
    <row r="5178" spans="1:19" x14ac:dyDescent="0.3">
      <c r="A5178" s="1090">
        <v>5173</v>
      </c>
      <c r="B5178" s="1091"/>
      <c r="C5178" s="1091"/>
      <c r="D5178" s="1097"/>
      <c r="E5178" s="1093">
        <f t="shared" si="321"/>
        <v>0</v>
      </c>
      <c r="F5178" s="1094">
        <f t="shared" si="322"/>
        <v>0</v>
      </c>
      <c r="G5178" s="1095">
        <f t="shared" si="323"/>
        <v>0</v>
      </c>
      <c r="H5178" s="1090" t="str">
        <f t="shared" ca="1" si="324"/>
        <v/>
      </c>
      <c r="I5178" s="1109"/>
      <c r="J5178" s="1109"/>
      <c r="K5178" s="1112"/>
      <c r="L5178" s="1091"/>
      <c r="M5178" s="1091"/>
      <c r="N5178" s="1091"/>
      <c r="O5178" s="1091"/>
      <c r="P5178" s="1096"/>
      <c r="Q5178" s="1096"/>
      <c r="R5178" s="1096"/>
      <c r="S5178" s="1091"/>
    </row>
    <row r="5179" spans="1:19" x14ac:dyDescent="0.3">
      <c r="A5179" s="1090">
        <v>5174</v>
      </c>
      <c r="B5179" s="1091"/>
      <c r="C5179" s="1091"/>
      <c r="D5179" s="1097"/>
      <c r="E5179" s="1093">
        <f t="shared" si="321"/>
        <v>0</v>
      </c>
      <c r="F5179" s="1094">
        <f t="shared" si="322"/>
        <v>0</v>
      </c>
      <c r="G5179" s="1095">
        <f t="shared" si="323"/>
        <v>0</v>
      </c>
      <c r="H5179" s="1090" t="str">
        <f t="shared" ca="1" si="324"/>
        <v/>
      </c>
      <c r="I5179" s="1109"/>
      <c r="J5179" s="1109"/>
      <c r="K5179" s="1112"/>
      <c r="L5179" s="1091"/>
      <c r="M5179" s="1091"/>
      <c r="N5179" s="1091"/>
      <c r="O5179" s="1091"/>
      <c r="P5179" s="1096"/>
      <c r="Q5179" s="1096"/>
      <c r="R5179" s="1096"/>
      <c r="S5179" s="1091"/>
    </row>
    <row r="5180" spans="1:19" x14ac:dyDescent="0.3">
      <c r="A5180" s="1090">
        <v>5175</v>
      </c>
      <c r="B5180" s="1091"/>
      <c r="C5180" s="1091"/>
      <c r="D5180" s="1097"/>
      <c r="E5180" s="1093">
        <f t="shared" si="321"/>
        <v>0</v>
      </c>
      <c r="F5180" s="1094">
        <f t="shared" si="322"/>
        <v>0</v>
      </c>
      <c r="G5180" s="1095">
        <f t="shared" si="323"/>
        <v>0</v>
      </c>
      <c r="H5180" s="1090" t="str">
        <f t="shared" ca="1" si="324"/>
        <v/>
      </c>
      <c r="I5180" s="1109"/>
      <c r="J5180" s="1109"/>
      <c r="K5180" s="1112"/>
      <c r="L5180" s="1091"/>
      <c r="M5180" s="1091"/>
      <c r="N5180" s="1091"/>
      <c r="O5180" s="1091"/>
      <c r="P5180" s="1096"/>
      <c r="Q5180" s="1096"/>
      <c r="R5180" s="1096"/>
      <c r="S5180" s="1091"/>
    </row>
    <row r="5181" spans="1:19" x14ac:dyDescent="0.3">
      <c r="A5181" s="1090">
        <v>5176</v>
      </c>
      <c r="B5181" s="1091"/>
      <c r="C5181" s="1091"/>
      <c r="D5181" s="1097"/>
      <c r="E5181" s="1093">
        <f t="shared" si="321"/>
        <v>0</v>
      </c>
      <c r="F5181" s="1094">
        <f t="shared" si="322"/>
        <v>0</v>
      </c>
      <c r="G5181" s="1095">
        <f t="shared" si="323"/>
        <v>0</v>
      </c>
      <c r="H5181" s="1090" t="str">
        <f t="shared" ca="1" si="324"/>
        <v/>
      </c>
      <c r="I5181" s="1109"/>
      <c r="J5181" s="1109"/>
      <c r="K5181" s="1112"/>
      <c r="L5181" s="1091"/>
      <c r="M5181" s="1091"/>
      <c r="N5181" s="1091"/>
      <c r="O5181" s="1091"/>
      <c r="P5181" s="1096"/>
      <c r="Q5181" s="1096"/>
      <c r="R5181" s="1096"/>
      <c r="S5181" s="1091"/>
    </row>
    <row r="5182" spans="1:19" x14ac:dyDescent="0.3">
      <c r="A5182" s="1090">
        <v>5177</v>
      </c>
      <c r="B5182" s="1091"/>
      <c r="C5182" s="1091"/>
      <c r="D5182" s="1097"/>
      <c r="E5182" s="1093">
        <f t="shared" si="321"/>
        <v>0</v>
      </c>
      <c r="F5182" s="1094">
        <f t="shared" si="322"/>
        <v>0</v>
      </c>
      <c r="G5182" s="1095">
        <f t="shared" si="323"/>
        <v>0</v>
      </c>
      <c r="H5182" s="1090" t="str">
        <f t="shared" ca="1" si="324"/>
        <v/>
      </c>
      <c r="I5182" s="1109"/>
      <c r="J5182" s="1109"/>
      <c r="K5182" s="1112"/>
      <c r="L5182" s="1091"/>
      <c r="M5182" s="1091"/>
      <c r="N5182" s="1091"/>
      <c r="O5182" s="1091"/>
      <c r="P5182" s="1096"/>
      <c r="Q5182" s="1096"/>
      <c r="R5182" s="1096"/>
      <c r="S5182" s="1091"/>
    </row>
    <row r="5183" spans="1:19" x14ac:dyDescent="0.3">
      <c r="A5183" s="1090">
        <v>5178</v>
      </c>
      <c r="B5183" s="1091"/>
      <c r="C5183" s="1091"/>
      <c r="D5183" s="1097"/>
      <c r="E5183" s="1093">
        <f t="shared" si="321"/>
        <v>0</v>
      </c>
      <c r="F5183" s="1094">
        <f t="shared" si="322"/>
        <v>0</v>
      </c>
      <c r="G5183" s="1095">
        <f t="shared" si="323"/>
        <v>0</v>
      </c>
      <c r="H5183" s="1090" t="str">
        <f t="shared" ca="1" si="324"/>
        <v/>
      </c>
      <c r="I5183" s="1109"/>
      <c r="J5183" s="1109"/>
      <c r="K5183" s="1112"/>
      <c r="L5183" s="1091"/>
      <c r="M5183" s="1091"/>
      <c r="N5183" s="1091"/>
      <c r="O5183" s="1091"/>
      <c r="P5183" s="1096"/>
      <c r="Q5183" s="1096"/>
      <c r="R5183" s="1096"/>
      <c r="S5183" s="1091"/>
    </row>
    <row r="5184" spans="1:19" x14ac:dyDescent="0.3">
      <c r="A5184" s="1090">
        <v>5179</v>
      </c>
      <c r="B5184" s="1091"/>
      <c r="C5184" s="1091"/>
      <c r="D5184" s="1097"/>
      <c r="E5184" s="1093">
        <f t="shared" si="321"/>
        <v>0</v>
      </c>
      <c r="F5184" s="1094">
        <f t="shared" si="322"/>
        <v>0</v>
      </c>
      <c r="G5184" s="1095">
        <f t="shared" si="323"/>
        <v>0</v>
      </c>
      <c r="H5184" s="1090" t="str">
        <f t="shared" ca="1" si="324"/>
        <v/>
      </c>
      <c r="I5184" s="1109"/>
      <c r="J5184" s="1109"/>
      <c r="K5184" s="1112"/>
      <c r="L5184" s="1091"/>
      <c r="M5184" s="1091"/>
      <c r="N5184" s="1091"/>
      <c r="O5184" s="1091"/>
      <c r="P5184" s="1096"/>
      <c r="Q5184" s="1096"/>
      <c r="R5184" s="1096"/>
      <c r="S5184" s="1091"/>
    </row>
    <row r="5185" spans="1:19" x14ac:dyDescent="0.3">
      <c r="A5185" s="1090">
        <v>5180</v>
      </c>
      <c r="B5185" s="1091"/>
      <c r="C5185" s="1091"/>
      <c r="D5185" s="1097"/>
      <c r="E5185" s="1093">
        <f t="shared" si="321"/>
        <v>0</v>
      </c>
      <c r="F5185" s="1094">
        <f t="shared" si="322"/>
        <v>0</v>
      </c>
      <c r="G5185" s="1095">
        <f t="shared" si="323"/>
        <v>0</v>
      </c>
      <c r="H5185" s="1090" t="str">
        <f t="shared" ca="1" si="324"/>
        <v/>
      </c>
      <c r="I5185" s="1109"/>
      <c r="J5185" s="1109"/>
      <c r="K5185" s="1112"/>
      <c r="L5185" s="1091"/>
      <c r="M5185" s="1091"/>
      <c r="N5185" s="1091"/>
      <c r="O5185" s="1091"/>
      <c r="P5185" s="1096"/>
      <c r="Q5185" s="1096"/>
      <c r="R5185" s="1096"/>
      <c r="S5185" s="1091"/>
    </row>
    <row r="5186" spans="1:19" x14ac:dyDescent="0.3">
      <c r="A5186" s="1090">
        <v>5181</v>
      </c>
      <c r="B5186" s="1091"/>
      <c r="C5186" s="1091"/>
      <c r="D5186" s="1097"/>
      <c r="E5186" s="1093">
        <f t="shared" si="321"/>
        <v>0</v>
      </c>
      <c r="F5186" s="1094">
        <f t="shared" si="322"/>
        <v>0</v>
      </c>
      <c r="G5186" s="1095">
        <f t="shared" si="323"/>
        <v>0</v>
      </c>
      <c r="H5186" s="1090" t="str">
        <f t="shared" ca="1" si="324"/>
        <v/>
      </c>
      <c r="I5186" s="1109"/>
      <c r="J5186" s="1109"/>
      <c r="K5186" s="1112"/>
      <c r="L5186" s="1091"/>
      <c r="M5186" s="1091"/>
      <c r="N5186" s="1091"/>
      <c r="O5186" s="1091"/>
      <c r="P5186" s="1096"/>
      <c r="Q5186" s="1096"/>
      <c r="R5186" s="1096"/>
      <c r="S5186" s="1091"/>
    </row>
    <row r="5187" spans="1:19" x14ac:dyDescent="0.3">
      <c r="A5187" s="1090">
        <v>5182</v>
      </c>
      <c r="B5187" s="1091"/>
      <c r="C5187" s="1091"/>
      <c r="D5187" s="1097"/>
      <c r="E5187" s="1093">
        <f t="shared" si="321"/>
        <v>0</v>
      </c>
      <c r="F5187" s="1094">
        <f t="shared" si="322"/>
        <v>0</v>
      </c>
      <c r="G5187" s="1095">
        <f t="shared" si="323"/>
        <v>0</v>
      </c>
      <c r="H5187" s="1090" t="str">
        <f t="shared" ca="1" si="324"/>
        <v/>
      </c>
      <c r="I5187" s="1109"/>
      <c r="J5187" s="1109"/>
      <c r="K5187" s="1112"/>
      <c r="L5187" s="1091"/>
      <c r="M5187" s="1091"/>
      <c r="N5187" s="1091"/>
      <c r="O5187" s="1091"/>
      <c r="P5187" s="1096"/>
      <c r="Q5187" s="1096"/>
      <c r="R5187" s="1096"/>
      <c r="S5187" s="1091"/>
    </row>
    <row r="5188" spans="1:19" x14ac:dyDescent="0.3">
      <c r="A5188" s="1090">
        <v>5183</v>
      </c>
      <c r="B5188" s="1091"/>
      <c r="C5188" s="1091"/>
      <c r="D5188" s="1097"/>
      <c r="E5188" s="1093">
        <f t="shared" si="321"/>
        <v>0</v>
      </c>
      <c r="F5188" s="1094">
        <f t="shared" si="322"/>
        <v>0</v>
      </c>
      <c r="G5188" s="1095">
        <f t="shared" si="323"/>
        <v>0</v>
      </c>
      <c r="H5188" s="1090" t="str">
        <f t="shared" ca="1" si="324"/>
        <v/>
      </c>
      <c r="I5188" s="1109"/>
      <c r="J5188" s="1109"/>
      <c r="K5188" s="1112"/>
      <c r="L5188" s="1091"/>
      <c r="M5188" s="1091"/>
      <c r="N5188" s="1091"/>
      <c r="O5188" s="1091"/>
      <c r="P5188" s="1096"/>
      <c r="Q5188" s="1096"/>
      <c r="R5188" s="1096"/>
      <c r="S5188" s="1091"/>
    </row>
    <row r="5189" spans="1:19" x14ac:dyDescent="0.3">
      <c r="A5189" s="1090">
        <v>5184</v>
      </c>
      <c r="B5189" s="1091"/>
      <c r="C5189" s="1091"/>
      <c r="D5189" s="1097"/>
      <c r="E5189" s="1093">
        <f t="shared" si="321"/>
        <v>0</v>
      </c>
      <c r="F5189" s="1094">
        <f t="shared" si="322"/>
        <v>0</v>
      </c>
      <c r="G5189" s="1095">
        <f t="shared" si="323"/>
        <v>0</v>
      </c>
      <c r="H5189" s="1090" t="str">
        <f t="shared" ca="1" si="324"/>
        <v/>
      </c>
      <c r="I5189" s="1109"/>
      <c r="J5189" s="1109"/>
      <c r="K5189" s="1112"/>
      <c r="L5189" s="1091"/>
      <c r="M5189" s="1091"/>
      <c r="N5189" s="1091"/>
      <c r="O5189" s="1091"/>
      <c r="P5189" s="1096"/>
      <c r="Q5189" s="1096"/>
      <c r="R5189" s="1096"/>
      <c r="S5189" s="1091"/>
    </row>
    <row r="5190" spans="1:19" x14ac:dyDescent="0.3">
      <c r="A5190" s="1090">
        <v>5185</v>
      </c>
      <c r="B5190" s="1091"/>
      <c r="C5190" s="1091"/>
      <c r="D5190" s="1097"/>
      <c r="E5190" s="1093">
        <f t="shared" si="321"/>
        <v>0</v>
      </c>
      <c r="F5190" s="1094">
        <f t="shared" si="322"/>
        <v>0</v>
      </c>
      <c r="G5190" s="1095">
        <f t="shared" si="323"/>
        <v>0</v>
      </c>
      <c r="H5190" s="1090" t="str">
        <f t="shared" ca="1" si="324"/>
        <v/>
      </c>
      <c r="I5190" s="1109"/>
      <c r="J5190" s="1109"/>
      <c r="K5190" s="1112"/>
      <c r="L5190" s="1091"/>
      <c r="M5190" s="1091"/>
      <c r="N5190" s="1091"/>
      <c r="O5190" s="1091"/>
      <c r="P5190" s="1096"/>
      <c r="Q5190" s="1096"/>
      <c r="R5190" s="1096"/>
      <c r="S5190" s="1091"/>
    </row>
    <row r="5191" spans="1:19" x14ac:dyDescent="0.3">
      <c r="A5191" s="1090">
        <v>5186</v>
      </c>
      <c r="B5191" s="1091"/>
      <c r="C5191" s="1091"/>
      <c r="D5191" s="1097"/>
      <c r="E5191" s="1093">
        <f t="shared" ref="E5191:E5254" si="325">D5191</f>
        <v>0</v>
      </c>
      <c r="F5191" s="1094">
        <f t="shared" ref="F5191:F5254" si="326">D5191</f>
        <v>0</v>
      </c>
      <c r="G5191" s="1095">
        <f t="shared" ref="G5191:G5254" si="327">D5191</f>
        <v>0</v>
      </c>
      <c r="H5191" s="1090" t="str">
        <f t="shared" ref="H5191:H5254" ca="1" si="328">IF(ISBLANK(D5191),"",DATEDIF(G5191,TODAY(),"y"))</f>
        <v/>
      </c>
      <c r="I5191" s="1109"/>
      <c r="J5191" s="1109"/>
      <c r="K5191" s="1112"/>
      <c r="L5191" s="1091"/>
      <c r="M5191" s="1091"/>
      <c r="N5191" s="1091"/>
      <c r="O5191" s="1091"/>
      <c r="P5191" s="1096"/>
      <c r="Q5191" s="1096"/>
      <c r="R5191" s="1096"/>
      <c r="S5191" s="1091"/>
    </row>
    <row r="5192" spans="1:19" x14ac:dyDescent="0.3">
      <c r="A5192" s="1090">
        <v>5187</v>
      </c>
      <c r="B5192" s="1091"/>
      <c r="C5192" s="1091"/>
      <c r="D5192" s="1097"/>
      <c r="E5192" s="1093">
        <f t="shared" si="325"/>
        <v>0</v>
      </c>
      <c r="F5192" s="1094">
        <f t="shared" si="326"/>
        <v>0</v>
      </c>
      <c r="G5192" s="1095">
        <f t="shared" si="327"/>
        <v>0</v>
      </c>
      <c r="H5192" s="1090" t="str">
        <f t="shared" ca="1" si="328"/>
        <v/>
      </c>
      <c r="I5192" s="1109"/>
      <c r="J5192" s="1109"/>
      <c r="K5192" s="1112"/>
      <c r="L5192" s="1091"/>
      <c r="M5192" s="1091"/>
      <c r="N5192" s="1091"/>
      <c r="O5192" s="1091"/>
      <c r="P5192" s="1096"/>
      <c r="Q5192" s="1096"/>
      <c r="R5192" s="1096"/>
      <c r="S5192" s="1091"/>
    </row>
    <row r="5193" spans="1:19" x14ac:dyDescent="0.3">
      <c r="A5193" s="1090">
        <v>5188</v>
      </c>
      <c r="B5193" s="1091"/>
      <c r="C5193" s="1091"/>
      <c r="D5193" s="1097"/>
      <c r="E5193" s="1093">
        <f t="shared" si="325"/>
        <v>0</v>
      </c>
      <c r="F5193" s="1094">
        <f t="shared" si="326"/>
        <v>0</v>
      </c>
      <c r="G5193" s="1095">
        <f t="shared" si="327"/>
        <v>0</v>
      </c>
      <c r="H5193" s="1090" t="str">
        <f t="shared" ca="1" si="328"/>
        <v/>
      </c>
      <c r="I5193" s="1109"/>
      <c r="J5193" s="1109"/>
      <c r="K5193" s="1112"/>
      <c r="L5193" s="1091"/>
      <c r="M5193" s="1091"/>
      <c r="N5193" s="1091"/>
      <c r="O5193" s="1091"/>
      <c r="P5193" s="1096"/>
      <c r="Q5193" s="1096"/>
      <c r="R5193" s="1096"/>
      <c r="S5193" s="1091"/>
    </row>
    <row r="5194" spans="1:19" x14ac:dyDescent="0.3">
      <c r="A5194" s="1090">
        <v>5189</v>
      </c>
      <c r="B5194" s="1091"/>
      <c r="C5194" s="1091"/>
      <c r="D5194" s="1097"/>
      <c r="E5194" s="1093">
        <f t="shared" si="325"/>
        <v>0</v>
      </c>
      <c r="F5194" s="1094">
        <f t="shared" si="326"/>
        <v>0</v>
      </c>
      <c r="G5194" s="1095">
        <f t="shared" si="327"/>
        <v>0</v>
      </c>
      <c r="H5194" s="1090" t="str">
        <f t="shared" ca="1" si="328"/>
        <v/>
      </c>
      <c r="I5194" s="1109"/>
      <c r="J5194" s="1109"/>
      <c r="K5194" s="1112"/>
      <c r="L5194" s="1091"/>
      <c r="M5194" s="1091"/>
      <c r="N5194" s="1091"/>
      <c r="O5194" s="1091"/>
      <c r="P5194" s="1096"/>
      <c r="Q5194" s="1096"/>
      <c r="R5194" s="1096"/>
      <c r="S5194" s="1091"/>
    </row>
    <row r="5195" spans="1:19" x14ac:dyDescent="0.3">
      <c r="A5195" s="1090">
        <v>5190</v>
      </c>
      <c r="B5195" s="1091"/>
      <c r="C5195" s="1091"/>
      <c r="D5195" s="1097"/>
      <c r="E5195" s="1093">
        <f t="shared" si="325"/>
        <v>0</v>
      </c>
      <c r="F5195" s="1094">
        <f t="shared" si="326"/>
        <v>0</v>
      </c>
      <c r="G5195" s="1095">
        <f t="shared" si="327"/>
        <v>0</v>
      </c>
      <c r="H5195" s="1090" t="str">
        <f t="shared" ca="1" si="328"/>
        <v/>
      </c>
      <c r="I5195" s="1109"/>
      <c r="J5195" s="1109"/>
      <c r="K5195" s="1112"/>
      <c r="L5195" s="1091"/>
      <c r="M5195" s="1091"/>
      <c r="N5195" s="1091"/>
      <c r="O5195" s="1091"/>
      <c r="P5195" s="1096"/>
      <c r="Q5195" s="1096"/>
      <c r="R5195" s="1096"/>
      <c r="S5195" s="1091"/>
    </row>
    <row r="5196" spans="1:19" x14ac:dyDescent="0.3">
      <c r="A5196" s="1090">
        <v>5191</v>
      </c>
      <c r="B5196" s="1091"/>
      <c r="C5196" s="1091"/>
      <c r="D5196" s="1097"/>
      <c r="E5196" s="1093">
        <f t="shared" si="325"/>
        <v>0</v>
      </c>
      <c r="F5196" s="1094">
        <f t="shared" si="326"/>
        <v>0</v>
      </c>
      <c r="G5196" s="1095">
        <f t="shared" si="327"/>
        <v>0</v>
      </c>
      <c r="H5196" s="1090" t="str">
        <f t="shared" ca="1" si="328"/>
        <v/>
      </c>
      <c r="I5196" s="1109"/>
      <c r="J5196" s="1109"/>
      <c r="K5196" s="1112"/>
      <c r="L5196" s="1091"/>
      <c r="M5196" s="1091"/>
      <c r="N5196" s="1091"/>
      <c r="O5196" s="1091"/>
      <c r="P5196" s="1096"/>
      <c r="Q5196" s="1096"/>
      <c r="R5196" s="1096"/>
      <c r="S5196" s="1091"/>
    </row>
    <row r="5197" spans="1:19" x14ac:dyDescent="0.3">
      <c r="A5197" s="1090">
        <v>5192</v>
      </c>
      <c r="B5197" s="1091"/>
      <c r="C5197" s="1091"/>
      <c r="D5197" s="1097"/>
      <c r="E5197" s="1093">
        <f t="shared" si="325"/>
        <v>0</v>
      </c>
      <c r="F5197" s="1094">
        <f t="shared" si="326"/>
        <v>0</v>
      </c>
      <c r="G5197" s="1095">
        <f t="shared" si="327"/>
        <v>0</v>
      </c>
      <c r="H5197" s="1090" t="str">
        <f t="shared" ca="1" si="328"/>
        <v/>
      </c>
      <c r="I5197" s="1109"/>
      <c r="J5197" s="1109"/>
      <c r="K5197" s="1112"/>
      <c r="L5197" s="1091"/>
      <c r="M5197" s="1091"/>
      <c r="N5197" s="1091"/>
      <c r="O5197" s="1091"/>
      <c r="P5197" s="1096"/>
      <c r="Q5197" s="1096"/>
      <c r="R5197" s="1096"/>
      <c r="S5197" s="1091"/>
    </row>
    <row r="5198" spans="1:19" x14ac:dyDescent="0.3">
      <c r="A5198" s="1090">
        <v>5193</v>
      </c>
      <c r="B5198" s="1091"/>
      <c r="C5198" s="1091"/>
      <c r="D5198" s="1097"/>
      <c r="E5198" s="1093">
        <f t="shared" si="325"/>
        <v>0</v>
      </c>
      <c r="F5198" s="1094">
        <f t="shared" si="326"/>
        <v>0</v>
      </c>
      <c r="G5198" s="1095">
        <f t="shared" si="327"/>
        <v>0</v>
      </c>
      <c r="H5198" s="1090" t="str">
        <f t="shared" ca="1" si="328"/>
        <v/>
      </c>
      <c r="I5198" s="1109"/>
      <c r="J5198" s="1109"/>
      <c r="K5198" s="1112"/>
      <c r="L5198" s="1091"/>
      <c r="M5198" s="1091"/>
      <c r="N5198" s="1091"/>
      <c r="O5198" s="1091"/>
      <c r="P5198" s="1096"/>
      <c r="Q5198" s="1096"/>
      <c r="R5198" s="1096"/>
      <c r="S5198" s="1091"/>
    </row>
    <row r="5199" spans="1:19" x14ac:dyDescent="0.3">
      <c r="A5199" s="1090">
        <v>5194</v>
      </c>
      <c r="B5199" s="1091"/>
      <c r="C5199" s="1091"/>
      <c r="D5199" s="1097"/>
      <c r="E5199" s="1093">
        <f t="shared" si="325"/>
        <v>0</v>
      </c>
      <c r="F5199" s="1094">
        <f t="shared" si="326"/>
        <v>0</v>
      </c>
      <c r="G5199" s="1095">
        <f t="shared" si="327"/>
        <v>0</v>
      </c>
      <c r="H5199" s="1090" t="str">
        <f t="shared" ca="1" si="328"/>
        <v/>
      </c>
      <c r="I5199" s="1109"/>
      <c r="J5199" s="1109"/>
      <c r="K5199" s="1112"/>
      <c r="L5199" s="1091"/>
      <c r="M5199" s="1091"/>
      <c r="N5199" s="1091"/>
      <c r="O5199" s="1091"/>
      <c r="P5199" s="1096"/>
      <c r="Q5199" s="1096"/>
      <c r="R5199" s="1096"/>
      <c r="S5199" s="1091"/>
    </row>
    <row r="5200" spans="1:19" x14ac:dyDescent="0.3">
      <c r="A5200" s="1090">
        <v>5195</v>
      </c>
      <c r="B5200" s="1091"/>
      <c r="C5200" s="1091"/>
      <c r="D5200" s="1097"/>
      <c r="E5200" s="1093">
        <f t="shared" si="325"/>
        <v>0</v>
      </c>
      <c r="F5200" s="1094">
        <f t="shared" si="326"/>
        <v>0</v>
      </c>
      <c r="G5200" s="1095">
        <f t="shared" si="327"/>
        <v>0</v>
      </c>
      <c r="H5200" s="1090" t="str">
        <f t="shared" ca="1" si="328"/>
        <v/>
      </c>
      <c r="I5200" s="1109"/>
      <c r="J5200" s="1109"/>
      <c r="K5200" s="1112"/>
      <c r="L5200" s="1091"/>
      <c r="M5200" s="1091"/>
      <c r="N5200" s="1091"/>
      <c r="O5200" s="1091"/>
      <c r="P5200" s="1096"/>
      <c r="Q5200" s="1096"/>
      <c r="R5200" s="1096"/>
      <c r="S5200" s="1091"/>
    </row>
    <row r="5201" spans="1:19" x14ac:dyDescent="0.3">
      <c r="A5201" s="1090">
        <v>5196</v>
      </c>
      <c r="B5201" s="1091"/>
      <c r="C5201" s="1091"/>
      <c r="D5201" s="1097"/>
      <c r="E5201" s="1093">
        <f t="shared" si="325"/>
        <v>0</v>
      </c>
      <c r="F5201" s="1094">
        <f t="shared" si="326"/>
        <v>0</v>
      </c>
      <c r="G5201" s="1095">
        <f t="shared" si="327"/>
        <v>0</v>
      </c>
      <c r="H5201" s="1090" t="str">
        <f t="shared" ca="1" si="328"/>
        <v/>
      </c>
      <c r="I5201" s="1109"/>
      <c r="J5201" s="1109"/>
      <c r="K5201" s="1112"/>
      <c r="L5201" s="1091"/>
      <c r="M5201" s="1091"/>
      <c r="N5201" s="1091"/>
      <c r="O5201" s="1091"/>
      <c r="P5201" s="1096"/>
      <c r="Q5201" s="1096"/>
      <c r="R5201" s="1096"/>
      <c r="S5201" s="1091"/>
    </row>
    <row r="5202" spans="1:19" x14ac:dyDescent="0.3">
      <c r="A5202" s="1090">
        <v>5197</v>
      </c>
      <c r="B5202" s="1091"/>
      <c r="C5202" s="1091"/>
      <c r="D5202" s="1097"/>
      <c r="E5202" s="1093">
        <f t="shared" si="325"/>
        <v>0</v>
      </c>
      <c r="F5202" s="1094">
        <f t="shared" si="326"/>
        <v>0</v>
      </c>
      <c r="G5202" s="1095">
        <f t="shared" si="327"/>
        <v>0</v>
      </c>
      <c r="H5202" s="1090" t="str">
        <f t="shared" ca="1" si="328"/>
        <v/>
      </c>
      <c r="I5202" s="1109"/>
      <c r="J5202" s="1109"/>
      <c r="K5202" s="1112"/>
      <c r="L5202" s="1091"/>
      <c r="M5202" s="1091"/>
      <c r="N5202" s="1091"/>
      <c r="O5202" s="1091"/>
      <c r="P5202" s="1096"/>
      <c r="Q5202" s="1096"/>
      <c r="R5202" s="1096"/>
      <c r="S5202" s="1091"/>
    </row>
    <row r="5203" spans="1:19" x14ac:dyDescent="0.3">
      <c r="A5203" s="1090">
        <v>5198</v>
      </c>
      <c r="B5203" s="1091"/>
      <c r="C5203" s="1091"/>
      <c r="D5203" s="1097"/>
      <c r="E5203" s="1093">
        <f t="shared" si="325"/>
        <v>0</v>
      </c>
      <c r="F5203" s="1094">
        <f t="shared" si="326"/>
        <v>0</v>
      </c>
      <c r="G5203" s="1095">
        <f t="shared" si="327"/>
        <v>0</v>
      </c>
      <c r="H5203" s="1090" t="str">
        <f t="shared" ca="1" si="328"/>
        <v/>
      </c>
      <c r="I5203" s="1109"/>
      <c r="J5203" s="1109"/>
      <c r="K5203" s="1112"/>
      <c r="L5203" s="1091"/>
      <c r="M5203" s="1091"/>
      <c r="N5203" s="1091"/>
      <c r="O5203" s="1091"/>
      <c r="P5203" s="1096"/>
      <c r="Q5203" s="1096"/>
      <c r="R5203" s="1096"/>
      <c r="S5203" s="1091"/>
    </row>
    <row r="5204" spans="1:19" x14ac:dyDescent="0.3">
      <c r="A5204" s="1090">
        <v>5199</v>
      </c>
      <c r="B5204" s="1091"/>
      <c r="C5204" s="1091"/>
      <c r="D5204" s="1097"/>
      <c r="E5204" s="1093">
        <f t="shared" si="325"/>
        <v>0</v>
      </c>
      <c r="F5204" s="1094">
        <f t="shared" si="326"/>
        <v>0</v>
      </c>
      <c r="G5204" s="1095">
        <f t="shared" si="327"/>
        <v>0</v>
      </c>
      <c r="H5204" s="1090" t="str">
        <f t="shared" ca="1" si="328"/>
        <v/>
      </c>
      <c r="I5204" s="1109"/>
      <c r="J5204" s="1109"/>
      <c r="K5204" s="1112"/>
      <c r="L5204" s="1091"/>
      <c r="M5204" s="1091"/>
      <c r="N5204" s="1091"/>
      <c r="O5204" s="1091"/>
      <c r="P5204" s="1096"/>
      <c r="Q5204" s="1096"/>
      <c r="R5204" s="1096"/>
      <c r="S5204" s="1091"/>
    </row>
    <row r="5205" spans="1:19" x14ac:dyDescent="0.3">
      <c r="A5205" s="1090">
        <v>5200</v>
      </c>
      <c r="B5205" s="1091"/>
      <c r="C5205" s="1091"/>
      <c r="D5205" s="1097"/>
      <c r="E5205" s="1093">
        <f t="shared" si="325"/>
        <v>0</v>
      </c>
      <c r="F5205" s="1094">
        <f t="shared" si="326"/>
        <v>0</v>
      </c>
      <c r="G5205" s="1095">
        <f t="shared" si="327"/>
        <v>0</v>
      </c>
      <c r="H5205" s="1090" t="str">
        <f t="shared" ca="1" si="328"/>
        <v/>
      </c>
      <c r="I5205" s="1109"/>
      <c r="J5205" s="1109"/>
      <c r="K5205" s="1112"/>
      <c r="L5205" s="1091"/>
      <c r="M5205" s="1091"/>
      <c r="N5205" s="1091"/>
      <c r="O5205" s="1091"/>
      <c r="P5205" s="1096"/>
      <c r="Q5205" s="1096"/>
      <c r="R5205" s="1096"/>
      <c r="S5205" s="1091"/>
    </row>
    <row r="5206" spans="1:19" x14ac:dyDescent="0.3">
      <c r="A5206" s="1090">
        <v>5201</v>
      </c>
      <c r="B5206" s="1091"/>
      <c r="C5206" s="1091"/>
      <c r="D5206" s="1097"/>
      <c r="E5206" s="1093">
        <f t="shared" si="325"/>
        <v>0</v>
      </c>
      <c r="F5206" s="1094">
        <f t="shared" si="326"/>
        <v>0</v>
      </c>
      <c r="G5206" s="1095">
        <f t="shared" si="327"/>
        <v>0</v>
      </c>
      <c r="H5206" s="1090" t="str">
        <f t="shared" ca="1" si="328"/>
        <v/>
      </c>
      <c r="I5206" s="1109"/>
      <c r="J5206" s="1109"/>
      <c r="K5206" s="1112"/>
      <c r="L5206" s="1091"/>
      <c r="M5206" s="1091"/>
      <c r="N5206" s="1091"/>
      <c r="O5206" s="1091"/>
      <c r="P5206" s="1096"/>
      <c r="Q5206" s="1096"/>
      <c r="R5206" s="1096"/>
      <c r="S5206" s="1091"/>
    </row>
    <row r="5207" spans="1:19" x14ac:dyDescent="0.3">
      <c r="A5207" s="1090">
        <v>5202</v>
      </c>
      <c r="B5207" s="1091"/>
      <c r="C5207" s="1091"/>
      <c r="D5207" s="1097"/>
      <c r="E5207" s="1093">
        <f t="shared" si="325"/>
        <v>0</v>
      </c>
      <c r="F5207" s="1094">
        <f t="shared" si="326"/>
        <v>0</v>
      </c>
      <c r="G5207" s="1095">
        <f t="shared" si="327"/>
        <v>0</v>
      </c>
      <c r="H5207" s="1090" t="str">
        <f t="shared" ca="1" si="328"/>
        <v/>
      </c>
      <c r="I5207" s="1109"/>
      <c r="J5207" s="1109"/>
      <c r="K5207" s="1112"/>
      <c r="L5207" s="1091"/>
      <c r="M5207" s="1091"/>
      <c r="N5207" s="1091"/>
      <c r="O5207" s="1091"/>
      <c r="P5207" s="1096"/>
      <c r="Q5207" s="1096"/>
      <c r="R5207" s="1096"/>
      <c r="S5207" s="1091"/>
    </row>
    <row r="5208" spans="1:19" x14ac:dyDescent="0.3">
      <c r="A5208" s="1090">
        <v>5203</v>
      </c>
      <c r="B5208" s="1091"/>
      <c r="C5208" s="1091"/>
      <c r="D5208" s="1097"/>
      <c r="E5208" s="1093">
        <f t="shared" si="325"/>
        <v>0</v>
      </c>
      <c r="F5208" s="1094">
        <f t="shared" si="326"/>
        <v>0</v>
      </c>
      <c r="G5208" s="1095">
        <f t="shared" si="327"/>
        <v>0</v>
      </c>
      <c r="H5208" s="1090" t="str">
        <f t="shared" ca="1" si="328"/>
        <v/>
      </c>
      <c r="I5208" s="1109"/>
      <c r="J5208" s="1109"/>
      <c r="K5208" s="1112"/>
      <c r="L5208" s="1091"/>
      <c r="M5208" s="1091"/>
      <c r="N5208" s="1091"/>
      <c r="O5208" s="1091"/>
      <c r="P5208" s="1096"/>
      <c r="Q5208" s="1096"/>
      <c r="R5208" s="1096"/>
      <c r="S5208" s="1091"/>
    </row>
    <row r="5209" spans="1:19" x14ac:dyDescent="0.3">
      <c r="A5209" s="1090">
        <v>5204</v>
      </c>
      <c r="B5209" s="1091"/>
      <c r="C5209" s="1091"/>
      <c r="D5209" s="1097"/>
      <c r="E5209" s="1093">
        <f t="shared" si="325"/>
        <v>0</v>
      </c>
      <c r="F5209" s="1094">
        <f t="shared" si="326"/>
        <v>0</v>
      </c>
      <c r="G5209" s="1095">
        <f t="shared" si="327"/>
        <v>0</v>
      </c>
      <c r="H5209" s="1090" t="str">
        <f t="shared" ca="1" si="328"/>
        <v/>
      </c>
      <c r="I5209" s="1109"/>
      <c r="J5209" s="1109"/>
      <c r="K5209" s="1112"/>
      <c r="L5209" s="1091"/>
      <c r="M5209" s="1091"/>
      <c r="N5209" s="1091"/>
      <c r="O5209" s="1091"/>
      <c r="P5209" s="1096"/>
      <c r="Q5209" s="1096"/>
      <c r="R5209" s="1096"/>
      <c r="S5209" s="1091"/>
    </row>
    <row r="5210" spans="1:19" x14ac:dyDescent="0.3">
      <c r="A5210" s="1090">
        <v>5205</v>
      </c>
      <c r="B5210" s="1091"/>
      <c r="C5210" s="1091"/>
      <c r="D5210" s="1097"/>
      <c r="E5210" s="1093">
        <f t="shared" si="325"/>
        <v>0</v>
      </c>
      <c r="F5210" s="1094">
        <f t="shared" si="326"/>
        <v>0</v>
      </c>
      <c r="G5210" s="1095">
        <f t="shared" si="327"/>
        <v>0</v>
      </c>
      <c r="H5210" s="1090" t="str">
        <f t="shared" ca="1" si="328"/>
        <v/>
      </c>
      <c r="I5210" s="1109"/>
      <c r="J5210" s="1109"/>
      <c r="K5210" s="1112"/>
      <c r="L5210" s="1091"/>
      <c r="M5210" s="1091"/>
      <c r="N5210" s="1091"/>
      <c r="O5210" s="1091"/>
      <c r="P5210" s="1096"/>
      <c r="Q5210" s="1096"/>
      <c r="R5210" s="1096"/>
      <c r="S5210" s="1091"/>
    </row>
    <row r="5211" spans="1:19" x14ac:dyDescent="0.3">
      <c r="A5211" s="1090">
        <v>5206</v>
      </c>
      <c r="B5211" s="1091"/>
      <c r="C5211" s="1091"/>
      <c r="D5211" s="1097"/>
      <c r="E5211" s="1093">
        <f t="shared" si="325"/>
        <v>0</v>
      </c>
      <c r="F5211" s="1094">
        <f t="shared" si="326"/>
        <v>0</v>
      </c>
      <c r="G5211" s="1095">
        <f t="shared" si="327"/>
        <v>0</v>
      </c>
      <c r="H5211" s="1090" t="str">
        <f t="shared" ca="1" si="328"/>
        <v/>
      </c>
      <c r="I5211" s="1109"/>
      <c r="J5211" s="1109"/>
      <c r="K5211" s="1112"/>
      <c r="L5211" s="1091"/>
      <c r="M5211" s="1091"/>
      <c r="N5211" s="1091"/>
      <c r="O5211" s="1091"/>
      <c r="P5211" s="1096"/>
      <c r="Q5211" s="1096"/>
      <c r="R5211" s="1096"/>
      <c r="S5211" s="1091"/>
    </row>
    <row r="5212" spans="1:19" x14ac:dyDescent="0.3">
      <c r="A5212" s="1090">
        <v>5207</v>
      </c>
      <c r="B5212" s="1091"/>
      <c r="C5212" s="1091"/>
      <c r="D5212" s="1097"/>
      <c r="E5212" s="1093">
        <f t="shared" si="325"/>
        <v>0</v>
      </c>
      <c r="F5212" s="1094">
        <f t="shared" si="326"/>
        <v>0</v>
      </c>
      <c r="G5212" s="1095">
        <f t="shared" si="327"/>
        <v>0</v>
      </c>
      <c r="H5212" s="1090" t="str">
        <f t="shared" ca="1" si="328"/>
        <v/>
      </c>
      <c r="I5212" s="1109"/>
      <c r="J5212" s="1109"/>
      <c r="K5212" s="1112"/>
      <c r="L5212" s="1091"/>
      <c r="M5212" s="1091"/>
      <c r="N5212" s="1091"/>
      <c r="O5212" s="1091"/>
      <c r="P5212" s="1096"/>
      <c r="Q5212" s="1096"/>
      <c r="R5212" s="1096"/>
      <c r="S5212" s="1091"/>
    </row>
    <row r="5213" spans="1:19" x14ac:dyDescent="0.3">
      <c r="A5213" s="1090">
        <v>5208</v>
      </c>
      <c r="B5213" s="1091"/>
      <c r="C5213" s="1091"/>
      <c r="D5213" s="1097"/>
      <c r="E5213" s="1093">
        <f t="shared" si="325"/>
        <v>0</v>
      </c>
      <c r="F5213" s="1094">
        <f t="shared" si="326"/>
        <v>0</v>
      </c>
      <c r="G5213" s="1095">
        <f t="shared" si="327"/>
        <v>0</v>
      </c>
      <c r="H5213" s="1090" t="str">
        <f t="shared" ca="1" si="328"/>
        <v/>
      </c>
      <c r="I5213" s="1109"/>
      <c r="J5213" s="1109"/>
      <c r="K5213" s="1112"/>
      <c r="L5213" s="1091"/>
      <c r="M5213" s="1091"/>
      <c r="N5213" s="1091"/>
      <c r="O5213" s="1091"/>
      <c r="P5213" s="1096"/>
      <c r="Q5213" s="1096"/>
      <c r="R5213" s="1096"/>
      <c r="S5213" s="1091"/>
    </row>
    <row r="5214" spans="1:19" x14ac:dyDescent="0.3">
      <c r="A5214" s="1090">
        <v>5209</v>
      </c>
      <c r="B5214" s="1091"/>
      <c r="C5214" s="1091"/>
      <c r="D5214" s="1097"/>
      <c r="E5214" s="1093">
        <f t="shared" si="325"/>
        <v>0</v>
      </c>
      <c r="F5214" s="1094">
        <f t="shared" si="326"/>
        <v>0</v>
      </c>
      <c r="G5214" s="1095">
        <f t="shared" si="327"/>
        <v>0</v>
      </c>
      <c r="H5214" s="1090" t="str">
        <f t="shared" ca="1" si="328"/>
        <v/>
      </c>
      <c r="I5214" s="1109"/>
      <c r="J5214" s="1109"/>
      <c r="K5214" s="1112"/>
      <c r="L5214" s="1091"/>
      <c r="M5214" s="1091"/>
      <c r="N5214" s="1091"/>
      <c r="O5214" s="1091"/>
      <c r="P5214" s="1096"/>
      <c r="Q5214" s="1096"/>
      <c r="R5214" s="1096"/>
      <c r="S5214" s="1091"/>
    </row>
    <row r="5215" spans="1:19" x14ac:dyDescent="0.3">
      <c r="A5215" s="1090">
        <v>5210</v>
      </c>
      <c r="B5215" s="1091"/>
      <c r="C5215" s="1091"/>
      <c r="D5215" s="1097"/>
      <c r="E5215" s="1093">
        <f t="shared" si="325"/>
        <v>0</v>
      </c>
      <c r="F5215" s="1094">
        <f t="shared" si="326"/>
        <v>0</v>
      </c>
      <c r="G5215" s="1095">
        <f t="shared" si="327"/>
        <v>0</v>
      </c>
      <c r="H5215" s="1090" t="str">
        <f t="shared" ca="1" si="328"/>
        <v/>
      </c>
      <c r="I5215" s="1109"/>
      <c r="J5215" s="1109"/>
      <c r="K5215" s="1112"/>
      <c r="L5215" s="1091"/>
      <c r="M5215" s="1091"/>
      <c r="N5215" s="1091"/>
      <c r="O5215" s="1091"/>
      <c r="P5215" s="1096"/>
      <c r="Q5215" s="1096"/>
      <c r="R5215" s="1096"/>
      <c r="S5215" s="1091"/>
    </row>
    <row r="5216" spans="1:19" x14ac:dyDescent="0.3">
      <c r="A5216" s="1090">
        <v>5211</v>
      </c>
      <c r="B5216" s="1091"/>
      <c r="C5216" s="1091"/>
      <c r="D5216" s="1097"/>
      <c r="E5216" s="1093">
        <f t="shared" si="325"/>
        <v>0</v>
      </c>
      <c r="F5216" s="1094">
        <f t="shared" si="326"/>
        <v>0</v>
      </c>
      <c r="G5216" s="1095">
        <f t="shared" si="327"/>
        <v>0</v>
      </c>
      <c r="H5216" s="1090" t="str">
        <f t="shared" ca="1" si="328"/>
        <v/>
      </c>
      <c r="I5216" s="1109"/>
      <c r="J5216" s="1109"/>
      <c r="K5216" s="1112"/>
      <c r="L5216" s="1091"/>
      <c r="M5216" s="1091"/>
      <c r="N5216" s="1091"/>
      <c r="O5216" s="1091"/>
      <c r="P5216" s="1096"/>
      <c r="Q5216" s="1096"/>
      <c r="R5216" s="1096"/>
      <c r="S5216" s="1091"/>
    </row>
    <row r="5217" spans="1:19" x14ac:dyDescent="0.3">
      <c r="A5217" s="1090">
        <v>5212</v>
      </c>
      <c r="B5217" s="1091"/>
      <c r="C5217" s="1091"/>
      <c r="D5217" s="1097"/>
      <c r="E5217" s="1093">
        <f t="shared" si="325"/>
        <v>0</v>
      </c>
      <c r="F5217" s="1094">
        <f t="shared" si="326"/>
        <v>0</v>
      </c>
      <c r="G5217" s="1095">
        <f t="shared" si="327"/>
        <v>0</v>
      </c>
      <c r="H5217" s="1090" t="str">
        <f t="shared" ca="1" si="328"/>
        <v/>
      </c>
      <c r="I5217" s="1109"/>
      <c r="J5217" s="1109"/>
      <c r="K5217" s="1112"/>
      <c r="L5217" s="1091"/>
      <c r="M5217" s="1091"/>
      <c r="N5217" s="1091"/>
      <c r="O5217" s="1091"/>
      <c r="P5217" s="1096"/>
      <c r="Q5217" s="1096"/>
      <c r="R5217" s="1096"/>
      <c r="S5217" s="1091"/>
    </row>
    <row r="5218" spans="1:19" x14ac:dyDescent="0.3">
      <c r="A5218" s="1090">
        <v>5213</v>
      </c>
      <c r="B5218" s="1091"/>
      <c r="C5218" s="1091"/>
      <c r="D5218" s="1097"/>
      <c r="E5218" s="1093">
        <f t="shared" si="325"/>
        <v>0</v>
      </c>
      <c r="F5218" s="1094">
        <f t="shared" si="326"/>
        <v>0</v>
      </c>
      <c r="G5218" s="1095">
        <f t="shared" si="327"/>
        <v>0</v>
      </c>
      <c r="H5218" s="1090" t="str">
        <f t="shared" ca="1" si="328"/>
        <v/>
      </c>
      <c r="I5218" s="1109"/>
      <c r="J5218" s="1109"/>
      <c r="K5218" s="1112"/>
      <c r="L5218" s="1091"/>
      <c r="M5218" s="1091"/>
      <c r="N5218" s="1091"/>
      <c r="O5218" s="1091"/>
      <c r="P5218" s="1096"/>
      <c r="Q5218" s="1096"/>
      <c r="R5218" s="1096"/>
      <c r="S5218" s="1091"/>
    </row>
    <row r="5219" spans="1:19" x14ac:dyDescent="0.3">
      <c r="A5219" s="1090">
        <v>5214</v>
      </c>
      <c r="B5219" s="1091"/>
      <c r="C5219" s="1091"/>
      <c r="D5219" s="1097"/>
      <c r="E5219" s="1093">
        <f t="shared" si="325"/>
        <v>0</v>
      </c>
      <c r="F5219" s="1094">
        <f t="shared" si="326"/>
        <v>0</v>
      </c>
      <c r="G5219" s="1095">
        <f t="shared" si="327"/>
        <v>0</v>
      </c>
      <c r="H5219" s="1090" t="str">
        <f t="shared" ca="1" si="328"/>
        <v/>
      </c>
      <c r="I5219" s="1109"/>
      <c r="J5219" s="1109"/>
      <c r="K5219" s="1112"/>
      <c r="L5219" s="1091"/>
      <c r="M5219" s="1091"/>
      <c r="N5219" s="1091"/>
      <c r="O5219" s="1091"/>
      <c r="P5219" s="1096"/>
      <c r="Q5219" s="1096"/>
      <c r="R5219" s="1096"/>
      <c r="S5219" s="1091"/>
    </row>
    <row r="5220" spans="1:19" x14ac:dyDescent="0.3">
      <c r="A5220" s="1090">
        <v>5215</v>
      </c>
      <c r="B5220" s="1091"/>
      <c r="C5220" s="1091"/>
      <c r="D5220" s="1097"/>
      <c r="E5220" s="1093">
        <f t="shared" si="325"/>
        <v>0</v>
      </c>
      <c r="F5220" s="1094">
        <f t="shared" si="326"/>
        <v>0</v>
      </c>
      <c r="G5220" s="1095">
        <f t="shared" si="327"/>
        <v>0</v>
      </c>
      <c r="H5220" s="1090" t="str">
        <f t="shared" ca="1" si="328"/>
        <v/>
      </c>
      <c r="I5220" s="1109"/>
      <c r="J5220" s="1109"/>
      <c r="K5220" s="1112"/>
      <c r="L5220" s="1091"/>
      <c r="M5220" s="1091"/>
      <c r="N5220" s="1091"/>
      <c r="O5220" s="1091"/>
      <c r="P5220" s="1096"/>
      <c r="Q5220" s="1096"/>
      <c r="R5220" s="1096"/>
      <c r="S5220" s="1091"/>
    </row>
    <row r="5221" spans="1:19" x14ac:dyDescent="0.3">
      <c r="A5221" s="1090">
        <v>5216</v>
      </c>
      <c r="B5221" s="1091"/>
      <c r="C5221" s="1091"/>
      <c r="D5221" s="1097"/>
      <c r="E5221" s="1093">
        <f t="shared" si="325"/>
        <v>0</v>
      </c>
      <c r="F5221" s="1094">
        <f t="shared" si="326"/>
        <v>0</v>
      </c>
      <c r="G5221" s="1095">
        <f t="shared" si="327"/>
        <v>0</v>
      </c>
      <c r="H5221" s="1090" t="str">
        <f t="shared" ca="1" si="328"/>
        <v/>
      </c>
      <c r="I5221" s="1109"/>
      <c r="J5221" s="1109"/>
      <c r="K5221" s="1112"/>
      <c r="L5221" s="1091"/>
      <c r="M5221" s="1091"/>
      <c r="N5221" s="1091"/>
      <c r="O5221" s="1091"/>
      <c r="P5221" s="1096"/>
      <c r="Q5221" s="1096"/>
      <c r="R5221" s="1096"/>
      <c r="S5221" s="1091"/>
    </row>
    <row r="5222" spans="1:19" x14ac:dyDescent="0.3">
      <c r="A5222" s="1090">
        <v>5217</v>
      </c>
      <c r="B5222" s="1091"/>
      <c r="C5222" s="1091"/>
      <c r="D5222" s="1097"/>
      <c r="E5222" s="1093">
        <f t="shared" si="325"/>
        <v>0</v>
      </c>
      <c r="F5222" s="1094">
        <f t="shared" si="326"/>
        <v>0</v>
      </c>
      <c r="G5222" s="1095">
        <f t="shared" si="327"/>
        <v>0</v>
      </c>
      <c r="H5222" s="1090" t="str">
        <f t="shared" ca="1" si="328"/>
        <v/>
      </c>
      <c r="I5222" s="1109"/>
      <c r="J5222" s="1109"/>
      <c r="K5222" s="1112"/>
      <c r="L5222" s="1091"/>
      <c r="M5222" s="1091"/>
      <c r="N5222" s="1091"/>
      <c r="O5222" s="1091"/>
      <c r="P5222" s="1096"/>
      <c r="Q5222" s="1096"/>
      <c r="R5222" s="1096"/>
      <c r="S5222" s="1091"/>
    </row>
    <row r="5223" spans="1:19" x14ac:dyDescent="0.3">
      <c r="A5223" s="1090">
        <v>5218</v>
      </c>
      <c r="B5223" s="1091"/>
      <c r="C5223" s="1091"/>
      <c r="D5223" s="1097"/>
      <c r="E5223" s="1093">
        <f t="shared" si="325"/>
        <v>0</v>
      </c>
      <c r="F5223" s="1094">
        <f t="shared" si="326"/>
        <v>0</v>
      </c>
      <c r="G5223" s="1095">
        <f t="shared" si="327"/>
        <v>0</v>
      </c>
      <c r="H5223" s="1090" t="str">
        <f t="shared" ca="1" si="328"/>
        <v/>
      </c>
      <c r="I5223" s="1109"/>
      <c r="J5223" s="1109"/>
      <c r="K5223" s="1112"/>
      <c r="L5223" s="1091"/>
      <c r="M5223" s="1091"/>
      <c r="N5223" s="1091"/>
      <c r="O5223" s="1091"/>
      <c r="P5223" s="1096"/>
      <c r="Q5223" s="1096"/>
      <c r="R5223" s="1096"/>
      <c r="S5223" s="1091"/>
    </row>
    <row r="5224" spans="1:19" x14ac:dyDescent="0.3">
      <c r="A5224" s="1090">
        <v>5219</v>
      </c>
      <c r="B5224" s="1091"/>
      <c r="C5224" s="1091"/>
      <c r="D5224" s="1097"/>
      <c r="E5224" s="1093">
        <f t="shared" si="325"/>
        <v>0</v>
      </c>
      <c r="F5224" s="1094">
        <f t="shared" si="326"/>
        <v>0</v>
      </c>
      <c r="G5224" s="1095">
        <f t="shared" si="327"/>
        <v>0</v>
      </c>
      <c r="H5224" s="1090" t="str">
        <f t="shared" ca="1" si="328"/>
        <v/>
      </c>
      <c r="I5224" s="1109"/>
      <c r="J5224" s="1109"/>
      <c r="K5224" s="1112"/>
      <c r="L5224" s="1091"/>
      <c r="M5224" s="1091"/>
      <c r="N5224" s="1091"/>
      <c r="O5224" s="1091"/>
      <c r="P5224" s="1096"/>
      <c r="Q5224" s="1096"/>
      <c r="R5224" s="1096"/>
      <c r="S5224" s="1091"/>
    </row>
    <row r="5225" spans="1:19" x14ac:dyDescent="0.3">
      <c r="A5225" s="1090">
        <v>5220</v>
      </c>
      <c r="B5225" s="1091"/>
      <c r="C5225" s="1091"/>
      <c r="D5225" s="1097"/>
      <c r="E5225" s="1093">
        <f t="shared" si="325"/>
        <v>0</v>
      </c>
      <c r="F5225" s="1094">
        <f t="shared" si="326"/>
        <v>0</v>
      </c>
      <c r="G5225" s="1095">
        <f t="shared" si="327"/>
        <v>0</v>
      </c>
      <c r="H5225" s="1090" t="str">
        <f t="shared" ca="1" si="328"/>
        <v/>
      </c>
      <c r="I5225" s="1109"/>
      <c r="J5225" s="1109"/>
      <c r="K5225" s="1112"/>
      <c r="L5225" s="1091"/>
      <c r="M5225" s="1091"/>
      <c r="N5225" s="1091"/>
      <c r="O5225" s="1091"/>
      <c r="P5225" s="1096"/>
      <c r="Q5225" s="1096"/>
      <c r="R5225" s="1096"/>
      <c r="S5225" s="1091"/>
    </row>
    <row r="5226" spans="1:19" x14ac:dyDescent="0.3">
      <c r="A5226" s="1090">
        <v>5221</v>
      </c>
      <c r="B5226" s="1091"/>
      <c r="C5226" s="1091"/>
      <c r="D5226" s="1097"/>
      <c r="E5226" s="1093">
        <f t="shared" si="325"/>
        <v>0</v>
      </c>
      <c r="F5226" s="1094">
        <f t="shared" si="326"/>
        <v>0</v>
      </c>
      <c r="G5226" s="1095">
        <f t="shared" si="327"/>
        <v>0</v>
      </c>
      <c r="H5226" s="1090" t="str">
        <f t="shared" ca="1" si="328"/>
        <v/>
      </c>
      <c r="I5226" s="1109"/>
      <c r="J5226" s="1109"/>
      <c r="K5226" s="1112"/>
      <c r="L5226" s="1091"/>
      <c r="M5226" s="1091"/>
      <c r="N5226" s="1091"/>
      <c r="O5226" s="1091"/>
      <c r="P5226" s="1096"/>
      <c r="Q5226" s="1096"/>
      <c r="R5226" s="1096"/>
      <c r="S5226" s="1091"/>
    </row>
    <row r="5227" spans="1:19" x14ac:dyDescent="0.3">
      <c r="A5227" s="1090">
        <v>5222</v>
      </c>
      <c r="B5227" s="1091"/>
      <c r="C5227" s="1091"/>
      <c r="D5227" s="1097"/>
      <c r="E5227" s="1093">
        <f t="shared" si="325"/>
        <v>0</v>
      </c>
      <c r="F5227" s="1094">
        <f t="shared" si="326"/>
        <v>0</v>
      </c>
      <c r="G5227" s="1095">
        <f t="shared" si="327"/>
        <v>0</v>
      </c>
      <c r="H5227" s="1090" t="str">
        <f t="shared" ca="1" si="328"/>
        <v/>
      </c>
      <c r="I5227" s="1109"/>
      <c r="J5227" s="1109"/>
      <c r="K5227" s="1112"/>
      <c r="L5227" s="1091"/>
      <c r="M5227" s="1091"/>
      <c r="N5227" s="1091"/>
      <c r="O5227" s="1091"/>
      <c r="P5227" s="1096"/>
      <c r="Q5227" s="1096"/>
      <c r="R5227" s="1096"/>
      <c r="S5227" s="1091"/>
    </row>
    <row r="5228" spans="1:19" x14ac:dyDescent="0.3">
      <c r="A5228" s="1090">
        <v>5223</v>
      </c>
      <c r="B5228" s="1091"/>
      <c r="C5228" s="1091"/>
      <c r="D5228" s="1097"/>
      <c r="E5228" s="1093">
        <f t="shared" si="325"/>
        <v>0</v>
      </c>
      <c r="F5228" s="1094">
        <f t="shared" si="326"/>
        <v>0</v>
      </c>
      <c r="G5228" s="1095">
        <f t="shared" si="327"/>
        <v>0</v>
      </c>
      <c r="H5228" s="1090" t="str">
        <f t="shared" ca="1" si="328"/>
        <v/>
      </c>
      <c r="I5228" s="1109"/>
      <c r="J5228" s="1109"/>
      <c r="K5228" s="1112"/>
      <c r="L5228" s="1091"/>
      <c r="M5228" s="1091"/>
      <c r="N5228" s="1091"/>
      <c r="O5228" s="1091"/>
      <c r="P5228" s="1096"/>
      <c r="Q5228" s="1096"/>
      <c r="R5228" s="1096"/>
      <c r="S5228" s="1091"/>
    </row>
    <row r="5229" spans="1:19" x14ac:dyDescent="0.3">
      <c r="A5229" s="1090">
        <v>5224</v>
      </c>
      <c r="B5229" s="1091"/>
      <c r="C5229" s="1091"/>
      <c r="D5229" s="1097"/>
      <c r="E5229" s="1093">
        <f t="shared" si="325"/>
        <v>0</v>
      </c>
      <c r="F5229" s="1094">
        <f t="shared" si="326"/>
        <v>0</v>
      </c>
      <c r="G5229" s="1095">
        <f t="shared" si="327"/>
        <v>0</v>
      </c>
      <c r="H5229" s="1090" t="str">
        <f t="shared" ca="1" si="328"/>
        <v/>
      </c>
      <c r="I5229" s="1109"/>
      <c r="J5229" s="1109"/>
      <c r="K5229" s="1112"/>
      <c r="L5229" s="1091"/>
      <c r="M5229" s="1091"/>
      <c r="N5229" s="1091"/>
      <c r="O5229" s="1091"/>
      <c r="P5229" s="1096"/>
      <c r="Q5229" s="1096"/>
      <c r="R5229" s="1096"/>
      <c r="S5229" s="1091"/>
    </row>
    <row r="5230" spans="1:19" x14ac:dyDescent="0.3">
      <c r="A5230" s="1090">
        <v>5225</v>
      </c>
      <c r="B5230" s="1091"/>
      <c r="C5230" s="1091"/>
      <c r="D5230" s="1097"/>
      <c r="E5230" s="1093">
        <f t="shared" si="325"/>
        <v>0</v>
      </c>
      <c r="F5230" s="1094">
        <f t="shared" si="326"/>
        <v>0</v>
      </c>
      <c r="G5230" s="1095">
        <f t="shared" si="327"/>
        <v>0</v>
      </c>
      <c r="H5230" s="1090" t="str">
        <f t="shared" ca="1" si="328"/>
        <v/>
      </c>
      <c r="I5230" s="1109"/>
      <c r="J5230" s="1109"/>
      <c r="K5230" s="1112"/>
      <c r="L5230" s="1091"/>
      <c r="M5230" s="1091"/>
      <c r="N5230" s="1091"/>
      <c r="O5230" s="1091"/>
      <c r="P5230" s="1096"/>
      <c r="Q5230" s="1096"/>
      <c r="R5230" s="1096"/>
      <c r="S5230" s="1091"/>
    </row>
    <row r="5231" spans="1:19" x14ac:dyDescent="0.3">
      <c r="A5231" s="1090">
        <v>5226</v>
      </c>
      <c r="B5231" s="1091"/>
      <c r="C5231" s="1091"/>
      <c r="D5231" s="1097"/>
      <c r="E5231" s="1093">
        <f t="shared" si="325"/>
        <v>0</v>
      </c>
      <c r="F5231" s="1094">
        <f t="shared" si="326"/>
        <v>0</v>
      </c>
      <c r="G5231" s="1095">
        <f t="shared" si="327"/>
        <v>0</v>
      </c>
      <c r="H5231" s="1090" t="str">
        <f t="shared" ca="1" si="328"/>
        <v/>
      </c>
      <c r="I5231" s="1109"/>
      <c r="J5231" s="1109"/>
      <c r="K5231" s="1112"/>
      <c r="L5231" s="1091"/>
      <c r="M5231" s="1091"/>
      <c r="N5231" s="1091"/>
      <c r="O5231" s="1091"/>
      <c r="P5231" s="1096"/>
      <c r="Q5231" s="1096"/>
      <c r="R5231" s="1096"/>
      <c r="S5231" s="1091"/>
    </row>
    <row r="5232" spans="1:19" x14ac:dyDescent="0.3">
      <c r="A5232" s="1090">
        <v>5227</v>
      </c>
      <c r="B5232" s="1091"/>
      <c r="C5232" s="1091"/>
      <c r="D5232" s="1097"/>
      <c r="E5232" s="1093">
        <f t="shared" si="325"/>
        <v>0</v>
      </c>
      <c r="F5232" s="1094">
        <f t="shared" si="326"/>
        <v>0</v>
      </c>
      <c r="G5232" s="1095">
        <f t="shared" si="327"/>
        <v>0</v>
      </c>
      <c r="H5232" s="1090" t="str">
        <f t="shared" ca="1" si="328"/>
        <v/>
      </c>
      <c r="I5232" s="1109"/>
      <c r="J5232" s="1109"/>
      <c r="K5232" s="1112"/>
      <c r="L5232" s="1091"/>
      <c r="M5232" s="1091"/>
      <c r="N5232" s="1091"/>
      <c r="O5232" s="1091"/>
      <c r="P5232" s="1096"/>
      <c r="Q5232" s="1096"/>
      <c r="R5232" s="1096"/>
      <c r="S5232" s="1091"/>
    </row>
    <row r="5233" spans="1:19" x14ac:dyDescent="0.3">
      <c r="A5233" s="1090">
        <v>5228</v>
      </c>
      <c r="B5233" s="1091"/>
      <c r="C5233" s="1091"/>
      <c r="D5233" s="1097"/>
      <c r="E5233" s="1093">
        <f t="shared" si="325"/>
        <v>0</v>
      </c>
      <c r="F5233" s="1094">
        <f t="shared" si="326"/>
        <v>0</v>
      </c>
      <c r="G5233" s="1095">
        <f t="shared" si="327"/>
        <v>0</v>
      </c>
      <c r="H5233" s="1090" t="str">
        <f t="shared" ca="1" si="328"/>
        <v/>
      </c>
      <c r="I5233" s="1109"/>
      <c r="J5233" s="1109"/>
      <c r="K5233" s="1112"/>
      <c r="L5233" s="1091"/>
      <c r="M5233" s="1091"/>
      <c r="N5233" s="1091"/>
      <c r="O5233" s="1091"/>
      <c r="P5233" s="1096"/>
      <c r="Q5233" s="1096"/>
      <c r="R5233" s="1096"/>
      <c r="S5233" s="1091"/>
    </row>
    <row r="5234" spans="1:19" x14ac:dyDescent="0.3">
      <c r="A5234" s="1090">
        <v>5229</v>
      </c>
      <c r="B5234" s="1091"/>
      <c r="C5234" s="1091"/>
      <c r="D5234" s="1097"/>
      <c r="E5234" s="1093">
        <f t="shared" si="325"/>
        <v>0</v>
      </c>
      <c r="F5234" s="1094">
        <f t="shared" si="326"/>
        <v>0</v>
      </c>
      <c r="G5234" s="1095">
        <f t="shared" si="327"/>
        <v>0</v>
      </c>
      <c r="H5234" s="1090" t="str">
        <f t="shared" ca="1" si="328"/>
        <v/>
      </c>
      <c r="I5234" s="1109"/>
      <c r="J5234" s="1109"/>
      <c r="K5234" s="1112"/>
      <c r="L5234" s="1091"/>
      <c r="M5234" s="1091"/>
      <c r="N5234" s="1091"/>
      <c r="O5234" s="1091"/>
      <c r="P5234" s="1096"/>
      <c r="Q5234" s="1096"/>
      <c r="R5234" s="1096"/>
      <c r="S5234" s="1091"/>
    </row>
    <row r="5235" spans="1:19" x14ac:dyDescent="0.3">
      <c r="A5235" s="1090">
        <v>5230</v>
      </c>
      <c r="B5235" s="1091"/>
      <c r="C5235" s="1091"/>
      <c r="D5235" s="1097"/>
      <c r="E5235" s="1093">
        <f t="shared" si="325"/>
        <v>0</v>
      </c>
      <c r="F5235" s="1094">
        <f t="shared" si="326"/>
        <v>0</v>
      </c>
      <c r="G5235" s="1095">
        <f t="shared" si="327"/>
        <v>0</v>
      </c>
      <c r="H5235" s="1090" t="str">
        <f t="shared" ca="1" si="328"/>
        <v/>
      </c>
      <c r="I5235" s="1109"/>
      <c r="J5235" s="1109"/>
      <c r="K5235" s="1112"/>
      <c r="L5235" s="1091"/>
      <c r="M5235" s="1091"/>
      <c r="N5235" s="1091"/>
      <c r="O5235" s="1091"/>
      <c r="P5235" s="1096"/>
      <c r="Q5235" s="1096"/>
      <c r="R5235" s="1096"/>
      <c r="S5235" s="1091"/>
    </row>
    <row r="5236" spans="1:19" x14ac:dyDescent="0.3">
      <c r="A5236" s="1090">
        <v>5231</v>
      </c>
      <c r="B5236" s="1091"/>
      <c r="C5236" s="1091"/>
      <c r="D5236" s="1097"/>
      <c r="E5236" s="1093">
        <f t="shared" si="325"/>
        <v>0</v>
      </c>
      <c r="F5236" s="1094">
        <f t="shared" si="326"/>
        <v>0</v>
      </c>
      <c r="G5236" s="1095">
        <f t="shared" si="327"/>
        <v>0</v>
      </c>
      <c r="H5236" s="1090" t="str">
        <f t="shared" ca="1" si="328"/>
        <v/>
      </c>
      <c r="I5236" s="1109"/>
      <c r="J5236" s="1109"/>
      <c r="K5236" s="1112"/>
      <c r="L5236" s="1091"/>
      <c r="M5236" s="1091"/>
      <c r="N5236" s="1091"/>
      <c r="O5236" s="1091"/>
      <c r="P5236" s="1096"/>
      <c r="Q5236" s="1096"/>
      <c r="R5236" s="1096"/>
      <c r="S5236" s="1091"/>
    </row>
    <row r="5237" spans="1:19" x14ac:dyDescent="0.3">
      <c r="A5237" s="1090">
        <v>5232</v>
      </c>
      <c r="B5237" s="1091"/>
      <c r="C5237" s="1091"/>
      <c r="D5237" s="1097"/>
      <c r="E5237" s="1093">
        <f t="shared" si="325"/>
        <v>0</v>
      </c>
      <c r="F5237" s="1094">
        <f t="shared" si="326"/>
        <v>0</v>
      </c>
      <c r="G5237" s="1095">
        <f t="shared" si="327"/>
        <v>0</v>
      </c>
      <c r="H5237" s="1090" t="str">
        <f t="shared" ca="1" si="328"/>
        <v/>
      </c>
      <c r="I5237" s="1109"/>
      <c r="J5237" s="1109"/>
      <c r="K5237" s="1112"/>
      <c r="L5237" s="1091"/>
      <c r="M5237" s="1091"/>
      <c r="N5237" s="1091"/>
      <c r="O5237" s="1091"/>
      <c r="P5237" s="1096"/>
      <c r="Q5237" s="1096"/>
      <c r="R5237" s="1096"/>
      <c r="S5237" s="1091"/>
    </row>
    <row r="5238" spans="1:19" x14ac:dyDescent="0.3">
      <c r="A5238" s="1090">
        <v>5233</v>
      </c>
      <c r="B5238" s="1091"/>
      <c r="C5238" s="1091"/>
      <c r="D5238" s="1097"/>
      <c r="E5238" s="1093">
        <f t="shared" si="325"/>
        <v>0</v>
      </c>
      <c r="F5238" s="1094">
        <f t="shared" si="326"/>
        <v>0</v>
      </c>
      <c r="G5238" s="1095">
        <f t="shared" si="327"/>
        <v>0</v>
      </c>
      <c r="H5238" s="1090" t="str">
        <f t="shared" ca="1" si="328"/>
        <v/>
      </c>
      <c r="I5238" s="1109"/>
      <c r="J5238" s="1109"/>
      <c r="K5238" s="1112"/>
      <c r="L5238" s="1091"/>
      <c r="M5238" s="1091"/>
      <c r="N5238" s="1091"/>
      <c r="O5238" s="1091"/>
      <c r="P5238" s="1096"/>
      <c r="Q5238" s="1096"/>
      <c r="R5238" s="1096"/>
      <c r="S5238" s="1091"/>
    </row>
    <row r="5239" spans="1:19" x14ac:dyDescent="0.3">
      <c r="A5239" s="1090">
        <v>5234</v>
      </c>
      <c r="B5239" s="1091"/>
      <c r="C5239" s="1091"/>
      <c r="D5239" s="1097"/>
      <c r="E5239" s="1093">
        <f t="shared" si="325"/>
        <v>0</v>
      </c>
      <c r="F5239" s="1094">
        <f t="shared" si="326"/>
        <v>0</v>
      </c>
      <c r="G5239" s="1095">
        <f t="shared" si="327"/>
        <v>0</v>
      </c>
      <c r="H5239" s="1090" t="str">
        <f t="shared" ca="1" si="328"/>
        <v/>
      </c>
      <c r="I5239" s="1109"/>
      <c r="J5239" s="1109"/>
      <c r="K5239" s="1112"/>
      <c r="L5239" s="1091"/>
      <c r="M5239" s="1091"/>
      <c r="N5239" s="1091"/>
      <c r="O5239" s="1091"/>
      <c r="P5239" s="1096"/>
      <c r="Q5239" s="1096"/>
      <c r="R5239" s="1096"/>
      <c r="S5239" s="1091"/>
    </row>
    <row r="5240" spans="1:19" x14ac:dyDescent="0.3">
      <c r="A5240" s="1090">
        <v>5235</v>
      </c>
      <c r="B5240" s="1091"/>
      <c r="C5240" s="1091"/>
      <c r="D5240" s="1097"/>
      <c r="E5240" s="1093">
        <f t="shared" si="325"/>
        <v>0</v>
      </c>
      <c r="F5240" s="1094">
        <f t="shared" si="326"/>
        <v>0</v>
      </c>
      <c r="G5240" s="1095">
        <f t="shared" si="327"/>
        <v>0</v>
      </c>
      <c r="H5240" s="1090" t="str">
        <f t="shared" ca="1" si="328"/>
        <v/>
      </c>
      <c r="I5240" s="1109"/>
      <c r="J5240" s="1109"/>
      <c r="K5240" s="1112"/>
      <c r="L5240" s="1091"/>
      <c r="M5240" s="1091"/>
      <c r="N5240" s="1091"/>
      <c r="O5240" s="1091"/>
      <c r="P5240" s="1096"/>
      <c r="Q5240" s="1096"/>
      <c r="R5240" s="1096"/>
      <c r="S5240" s="1091"/>
    </row>
    <row r="5241" spans="1:19" x14ac:dyDescent="0.3">
      <c r="A5241" s="1090">
        <v>5236</v>
      </c>
      <c r="B5241" s="1091"/>
      <c r="C5241" s="1091"/>
      <c r="D5241" s="1097"/>
      <c r="E5241" s="1093">
        <f t="shared" si="325"/>
        <v>0</v>
      </c>
      <c r="F5241" s="1094">
        <f t="shared" si="326"/>
        <v>0</v>
      </c>
      <c r="G5241" s="1095">
        <f t="shared" si="327"/>
        <v>0</v>
      </c>
      <c r="H5241" s="1090" t="str">
        <f t="shared" ca="1" si="328"/>
        <v/>
      </c>
      <c r="I5241" s="1109"/>
      <c r="J5241" s="1109"/>
      <c r="K5241" s="1112"/>
      <c r="L5241" s="1091"/>
      <c r="M5241" s="1091"/>
      <c r="N5241" s="1091"/>
      <c r="O5241" s="1091"/>
      <c r="P5241" s="1096"/>
      <c r="Q5241" s="1096"/>
      <c r="R5241" s="1096"/>
      <c r="S5241" s="1091"/>
    </row>
    <row r="5242" spans="1:19" x14ac:dyDescent="0.3">
      <c r="A5242" s="1090">
        <v>5237</v>
      </c>
      <c r="B5242" s="1091"/>
      <c r="C5242" s="1091"/>
      <c r="D5242" s="1097"/>
      <c r="E5242" s="1093">
        <f t="shared" si="325"/>
        <v>0</v>
      </c>
      <c r="F5242" s="1094">
        <f t="shared" si="326"/>
        <v>0</v>
      </c>
      <c r="G5242" s="1095">
        <f t="shared" si="327"/>
        <v>0</v>
      </c>
      <c r="H5242" s="1090" t="str">
        <f t="shared" ca="1" si="328"/>
        <v/>
      </c>
      <c r="I5242" s="1109"/>
      <c r="J5242" s="1109"/>
      <c r="K5242" s="1112"/>
      <c r="L5242" s="1091"/>
      <c r="M5242" s="1091"/>
      <c r="N5242" s="1091"/>
      <c r="O5242" s="1091"/>
      <c r="P5242" s="1096"/>
      <c r="Q5242" s="1096"/>
      <c r="R5242" s="1096"/>
      <c r="S5242" s="1091"/>
    </row>
    <row r="5243" spans="1:19" x14ac:dyDescent="0.3">
      <c r="A5243" s="1090">
        <v>5238</v>
      </c>
      <c r="B5243" s="1091"/>
      <c r="C5243" s="1091"/>
      <c r="D5243" s="1097"/>
      <c r="E5243" s="1093">
        <f t="shared" si="325"/>
        <v>0</v>
      </c>
      <c r="F5243" s="1094">
        <f t="shared" si="326"/>
        <v>0</v>
      </c>
      <c r="G5243" s="1095">
        <f t="shared" si="327"/>
        <v>0</v>
      </c>
      <c r="H5243" s="1090" t="str">
        <f t="shared" ca="1" si="328"/>
        <v/>
      </c>
      <c r="I5243" s="1109"/>
      <c r="J5243" s="1109"/>
      <c r="K5243" s="1112"/>
      <c r="L5243" s="1091"/>
      <c r="M5243" s="1091"/>
      <c r="N5243" s="1091"/>
      <c r="O5243" s="1091"/>
      <c r="P5243" s="1096"/>
      <c r="Q5243" s="1096"/>
      <c r="R5243" s="1096"/>
      <c r="S5243" s="1091"/>
    </row>
    <row r="5244" spans="1:19" x14ac:dyDescent="0.3">
      <c r="A5244" s="1090">
        <v>5239</v>
      </c>
      <c r="B5244" s="1091"/>
      <c r="C5244" s="1091"/>
      <c r="D5244" s="1097"/>
      <c r="E5244" s="1093">
        <f t="shared" si="325"/>
        <v>0</v>
      </c>
      <c r="F5244" s="1094">
        <f t="shared" si="326"/>
        <v>0</v>
      </c>
      <c r="G5244" s="1095">
        <f t="shared" si="327"/>
        <v>0</v>
      </c>
      <c r="H5244" s="1090" t="str">
        <f t="shared" ca="1" si="328"/>
        <v/>
      </c>
      <c r="I5244" s="1109"/>
      <c r="J5244" s="1109"/>
      <c r="K5244" s="1112"/>
      <c r="L5244" s="1091"/>
      <c r="M5244" s="1091"/>
      <c r="N5244" s="1091"/>
      <c r="O5244" s="1091"/>
      <c r="P5244" s="1096"/>
      <c r="Q5244" s="1096"/>
      <c r="R5244" s="1096"/>
      <c r="S5244" s="1091"/>
    </row>
    <row r="5245" spans="1:19" x14ac:dyDescent="0.3">
      <c r="A5245" s="1090">
        <v>5240</v>
      </c>
      <c r="B5245" s="1091"/>
      <c r="C5245" s="1091"/>
      <c r="D5245" s="1097"/>
      <c r="E5245" s="1093">
        <f t="shared" si="325"/>
        <v>0</v>
      </c>
      <c r="F5245" s="1094">
        <f t="shared" si="326"/>
        <v>0</v>
      </c>
      <c r="G5245" s="1095">
        <f t="shared" si="327"/>
        <v>0</v>
      </c>
      <c r="H5245" s="1090" t="str">
        <f t="shared" ca="1" si="328"/>
        <v/>
      </c>
      <c r="I5245" s="1109"/>
      <c r="J5245" s="1109"/>
      <c r="K5245" s="1112"/>
      <c r="L5245" s="1091"/>
      <c r="M5245" s="1091"/>
      <c r="N5245" s="1091"/>
      <c r="O5245" s="1091"/>
      <c r="P5245" s="1096"/>
      <c r="Q5245" s="1096"/>
      <c r="R5245" s="1096"/>
      <c r="S5245" s="1091"/>
    </row>
    <row r="5246" spans="1:19" x14ac:dyDescent="0.3">
      <c r="A5246" s="1090">
        <v>5241</v>
      </c>
      <c r="B5246" s="1091"/>
      <c r="C5246" s="1091"/>
      <c r="D5246" s="1097"/>
      <c r="E5246" s="1093">
        <f t="shared" si="325"/>
        <v>0</v>
      </c>
      <c r="F5246" s="1094">
        <f t="shared" si="326"/>
        <v>0</v>
      </c>
      <c r="G5246" s="1095">
        <f t="shared" si="327"/>
        <v>0</v>
      </c>
      <c r="H5246" s="1090" t="str">
        <f t="shared" ca="1" si="328"/>
        <v/>
      </c>
      <c r="I5246" s="1109"/>
      <c r="J5246" s="1109"/>
      <c r="K5246" s="1112"/>
      <c r="L5246" s="1091"/>
      <c r="M5246" s="1091"/>
      <c r="N5246" s="1091"/>
      <c r="O5246" s="1091"/>
      <c r="P5246" s="1096"/>
      <c r="Q5246" s="1096"/>
      <c r="R5246" s="1096"/>
      <c r="S5246" s="1091"/>
    </row>
    <row r="5247" spans="1:19" x14ac:dyDescent="0.3">
      <c r="A5247" s="1090">
        <v>5242</v>
      </c>
      <c r="B5247" s="1091"/>
      <c r="C5247" s="1091"/>
      <c r="D5247" s="1097"/>
      <c r="E5247" s="1093">
        <f t="shared" si="325"/>
        <v>0</v>
      </c>
      <c r="F5247" s="1094">
        <f t="shared" si="326"/>
        <v>0</v>
      </c>
      <c r="G5247" s="1095">
        <f t="shared" si="327"/>
        <v>0</v>
      </c>
      <c r="H5247" s="1090" t="str">
        <f t="shared" ca="1" si="328"/>
        <v/>
      </c>
      <c r="I5247" s="1109"/>
      <c r="J5247" s="1109"/>
      <c r="K5247" s="1112"/>
      <c r="L5247" s="1091"/>
      <c r="M5247" s="1091"/>
      <c r="N5247" s="1091"/>
      <c r="O5247" s="1091"/>
      <c r="P5247" s="1096"/>
      <c r="Q5247" s="1096"/>
      <c r="R5247" s="1096"/>
      <c r="S5247" s="1091"/>
    </row>
    <row r="5248" spans="1:19" x14ac:dyDescent="0.3">
      <c r="A5248" s="1090">
        <v>5243</v>
      </c>
      <c r="B5248" s="1091"/>
      <c r="C5248" s="1091"/>
      <c r="D5248" s="1097"/>
      <c r="E5248" s="1093">
        <f t="shared" si="325"/>
        <v>0</v>
      </c>
      <c r="F5248" s="1094">
        <f t="shared" si="326"/>
        <v>0</v>
      </c>
      <c r="G5248" s="1095">
        <f t="shared" si="327"/>
        <v>0</v>
      </c>
      <c r="H5248" s="1090" t="str">
        <f t="shared" ca="1" si="328"/>
        <v/>
      </c>
      <c r="I5248" s="1109"/>
      <c r="J5248" s="1109"/>
      <c r="K5248" s="1112"/>
      <c r="L5248" s="1091"/>
      <c r="M5248" s="1091"/>
      <c r="N5248" s="1091"/>
      <c r="O5248" s="1091"/>
      <c r="P5248" s="1096"/>
      <c r="Q5248" s="1096"/>
      <c r="R5248" s="1096"/>
      <c r="S5248" s="1091"/>
    </row>
    <row r="5249" spans="1:19" x14ac:dyDescent="0.3">
      <c r="A5249" s="1090">
        <v>5244</v>
      </c>
      <c r="B5249" s="1091"/>
      <c r="C5249" s="1091"/>
      <c r="D5249" s="1097"/>
      <c r="E5249" s="1093">
        <f t="shared" si="325"/>
        <v>0</v>
      </c>
      <c r="F5249" s="1094">
        <f t="shared" si="326"/>
        <v>0</v>
      </c>
      <c r="G5249" s="1095">
        <f t="shared" si="327"/>
        <v>0</v>
      </c>
      <c r="H5249" s="1090" t="str">
        <f t="shared" ca="1" si="328"/>
        <v/>
      </c>
      <c r="I5249" s="1109"/>
      <c r="J5249" s="1109"/>
      <c r="K5249" s="1112"/>
      <c r="L5249" s="1091"/>
      <c r="M5249" s="1091"/>
      <c r="N5249" s="1091"/>
      <c r="O5249" s="1091"/>
      <c r="P5249" s="1096"/>
      <c r="Q5249" s="1096"/>
      <c r="R5249" s="1096"/>
      <c r="S5249" s="1091"/>
    </row>
    <row r="5250" spans="1:19" x14ac:dyDescent="0.3">
      <c r="A5250" s="1090">
        <v>5245</v>
      </c>
      <c r="B5250" s="1091"/>
      <c r="C5250" s="1091"/>
      <c r="D5250" s="1097"/>
      <c r="E5250" s="1093">
        <f t="shared" si="325"/>
        <v>0</v>
      </c>
      <c r="F5250" s="1094">
        <f t="shared" si="326"/>
        <v>0</v>
      </c>
      <c r="G5250" s="1095">
        <f t="shared" si="327"/>
        <v>0</v>
      </c>
      <c r="H5250" s="1090" t="str">
        <f t="shared" ca="1" si="328"/>
        <v/>
      </c>
      <c r="I5250" s="1109"/>
      <c r="J5250" s="1109"/>
      <c r="K5250" s="1112"/>
      <c r="L5250" s="1091"/>
      <c r="M5250" s="1091"/>
      <c r="N5250" s="1091"/>
      <c r="O5250" s="1091"/>
      <c r="P5250" s="1096"/>
      <c r="Q5250" s="1096"/>
      <c r="R5250" s="1096"/>
      <c r="S5250" s="1091"/>
    </row>
    <row r="5251" spans="1:19" x14ac:dyDescent="0.3">
      <c r="A5251" s="1090">
        <v>5246</v>
      </c>
      <c r="B5251" s="1091"/>
      <c r="C5251" s="1091"/>
      <c r="D5251" s="1097"/>
      <c r="E5251" s="1093">
        <f t="shared" si="325"/>
        <v>0</v>
      </c>
      <c r="F5251" s="1094">
        <f t="shared" si="326"/>
        <v>0</v>
      </c>
      <c r="G5251" s="1095">
        <f t="shared" si="327"/>
        <v>0</v>
      </c>
      <c r="H5251" s="1090" t="str">
        <f t="shared" ca="1" si="328"/>
        <v/>
      </c>
      <c r="I5251" s="1109"/>
      <c r="J5251" s="1109"/>
      <c r="K5251" s="1112"/>
      <c r="L5251" s="1091"/>
      <c r="M5251" s="1091"/>
      <c r="N5251" s="1091"/>
      <c r="O5251" s="1091"/>
      <c r="P5251" s="1096"/>
      <c r="Q5251" s="1096"/>
      <c r="R5251" s="1096"/>
      <c r="S5251" s="1091"/>
    </row>
    <row r="5252" spans="1:19" x14ac:dyDescent="0.3">
      <c r="A5252" s="1090">
        <v>5247</v>
      </c>
      <c r="B5252" s="1091"/>
      <c r="C5252" s="1091"/>
      <c r="D5252" s="1097"/>
      <c r="E5252" s="1093">
        <f t="shared" si="325"/>
        <v>0</v>
      </c>
      <c r="F5252" s="1094">
        <f t="shared" si="326"/>
        <v>0</v>
      </c>
      <c r="G5252" s="1095">
        <f t="shared" si="327"/>
        <v>0</v>
      </c>
      <c r="H5252" s="1090" t="str">
        <f t="shared" ca="1" si="328"/>
        <v/>
      </c>
      <c r="I5252" s="1109"/>
      <c r="J5252" s="1109"/>
      <c r="K5252" s="1112"/>
      <c r="L5252" s="1091"/>
      <c r="M5252" s="1091"/>
      <c r="N5252" s="1091"/>
      <c r="O5252" s="1091"/>
      <c r="P5252" s="1096"/>
      <c r="Q5252" s="1096"/>
      <c r="R5252" s="1096"/>
      <c r="S5252" s="1091"/>
    </row>
    <row r="5253" spans="1:19" x14ac:dyDescent="0.3">
      <c r="A5253" s="1090">
        <v>5248</v>
      </c>
      <c r="B5253" s="1091"/>
      <c r="C5253" s="1091"/>
      <c r="D5253" s="1097"/>
      <c r="E5253" s="1093">
        <f t="shared" si="325"/>
        <v>0</v>
      </c>
      <c r="F5253" s="1094">
        <f t="shared" si="326"/>
        <v>0</v>
      </c>
      <c r="G5253" s="1095">
        <f t="shared" si="327"/>
        <v>0</v>
      </c>
      <c r="H5253" s="1090" t="str">
        <f t="shared" ca="1" si="328"/>
        <v/>
      </c>
      <c r="I5253" s="1109"/>
      <c r="J5253" s="1109"/>
      <c r="K5253" s="1112"/>
      <c r="L5253" s="1091"/>
      <c r="M5253" s="1091"/>
      <c r="N5253" s="1091"/>
      <c r="O5253" s="1091"/>
      <c r="P5253" s="1096"/>
      <c r="Q5253" s="1096"/>
      <c r="R5253" s="1096"/>
      <c r="S5253" s="1091"/>
    </row>
    <row r="5254" spans="1:19" x14ac:dyDescent="0.3">
      <c r="A5254" s="1090">
        <v>5249</v>
      </c>
      <c r="B5254" s="1091"/>
      <c r="C5254" s="1091"/>
      <c r="D5254" s="1097"/>
      <c r="E5254" s="1093">
        <f t="shared" si="325"/>
        <v>0</v>
      </c>
      <c r="F5254" s="1094">
        <f t="shared" si="326"/>
        <v>0</v>
      </c>
      <c r="G5254" s="1095">
        <f t="shared" si="327"/>
        <v>0</v>
      </c>
      <c r="H5254" s="1090" t="str">
        <f t="shared" ca="1" si="328"/>
        <v/>
      </c>
      <c r="I5254" s="1109"/>
      <c r="J5254" s="1109"/>
      <c r="K5254" s="1112"/>
      <c r="L5254" s="1091"/>
      <c r="M5254" s="1091"/>
      <c r="N5254" s="1091"/>
      <c r="O5254" s="1091"/>
      <c r="P5254" s="1096"/>
      <c r="Q5254" s="1096"/>
      <c r="R5254" s="1096"/>
      <c r="S5254" s="1091"/>
    </row>
    <row r="5255" spans="1:19" x14ac:dyDescent="0.3">
      <c r="A5255" s="1090">
        <v>5250</v>
      </c>
      <c r="B5255" s="1091"/>
      <c r="C5255" s="1091"/>
      <c r="D5255" s="1097"/>
      <c r="E5255" s="1093">
        <f t="shared" ref="E5255:E5318" si="329">D5255</f>
        <v>0</v>
      </c>
      <c r="F5255" s="1094">
        <f t="shared" ref="F5255:F5318" si="330">D5255</f>
        <v>0</v>
      </c>
      <c r="G5255" s="1095">
        <f t="shared" ref="G5255:G5318" si="331">D5255</f>
        <v>0</v>
      </c>
      <c r="H5255" s="1090" t="str">
        <f t="shared" ref="H5255:H5318" ca="1" si="332">IF(ISBLANK(D5255),"",DATEDIF(G5255,TODAY(),"y"))</f>
        <v/>
      </c>
      <c r="I5255" s="1109"/>
      <c r="J5255" s="1109"/>
      <c r="K5255" s="1112"/>
      <c r="L5255" s="1091"/>
      <c r="M5255" s="1091"/>
      <c r="N5255" s="1091"/>
      <c r="O5255" s="1091"/>
      <c r="P5255" s="1096"/>
      <c r="Q5255" s="1096"/>
      <c r="R5255" s="1096"/>
      <c r="S5255" s="1091"/>
    </row>
    <row r="5256" spans="1:19" x14ac:dyDescent="0.3">
      <c r="A5256" s="1090">
        <v>5251</v>
      </c>
      <c r="B5256" s="1091"/>
      <c r="C5256" s="1091"/>
      <c r="D5256" s="1097"/>
      <c r="E5256" s="1093">
        <f t="shared" si="329"/>
        <v>0</v>
      </c>
      <c r="F5256" s="1094">
        <f t="shared" si="330"/>
        <v>0</v>
      </c>
      <c r="G5256" s="1095">
        <f t="shared" si="331"/>
        <v>0</v>
      </c>
      <c r="H5256" s="1090" t="str">
        <f t="shared" ca="1" si="332"/>
        <v/>
      </c>
      <c r="I5256" s="1109"/>
      <c r="J5256" s="1109"/>
      <c r="K5256" s="1112"/>
      <c r="L5256" s="1091"/>
      <c r="M5256" s="1091"/>
      <c r="N5256" s="1091"/>
      <c r="O5256" s="1091"/>
      <c r="P5256" s="1096"/>
      <c r="Q5256" s="1096"/>
      <c r="R5256" s="1096"/>
      <c r="S5256" s="1091"/>
    </row>
    <row r="5257" spans="1:19" x14ac:dyDescent="0.3">
      <c r="A5257" s="1090">
        <v>5252</v>
      </c>
      <c r="B5257" s="1091"/>
      <c r="C5257" s="1091"/>
      <c r="D5257" s="1097"/>
      <c r="E5257" s="1093">
        <f t="shared" si="329"/>
        <v>0</v>
      </c>
      <c r="F5257" s="1094">
        <f t="shared" si="330"/>
        <v>0</v>
      </c>
      <c r="G5257" s="1095">
        <f t="shared" si="331"/>
        <v>0</v>
      </c>
      <c r="H5257" s="1090" t="str">
        <f t="shared" ca="1" si="332"/>
        <v/>
      </c>
      <c r="I5257" s="1109"/>
      <c r="J5257" s="1109"/>
      <c r="K5257" s="1112"/>
      <c r="L5257" s="1091"/>
      <c r="M5257" s="1091"/>
      <c r="N5257" s="1091"/>
      <c r="O5257" s="1091"/>
      <c r="P5257" s="1096"/>
      <c r="Q5257" s="1096"/>
      <c r="R5257" s="1096"/>
      <c r="S5257" s="1091"/>
    </row>
    <row r="5258" spans="1:19" x14ac:dyDescent="0.3">
      <c r="A5258" s="1090">
        <v>5253</v>
      </c>
      <c r="B5258" s="1091"/>
      <c r="C5258" s="1091"/>
      <c r="D5258" s="1097"/>
      <c r="E5258" s="1093">
        <f t="shared" si="329"/>
        <v>0</v>
      </c>
      <c r="F5258" s="1094">
        <f t="shared" si="330"/>
        <v>0</v>
      </c>
      <c r="G5258" s="1095">
        <f t="shared" si="331"/>
        <v>0</v>
      </c>
      <c r="H5258" s="1090" t="str">
        <f t="shared" ca="1" si="332"/>
        <v/>
      </c>
      <c r="I5258" s="1109"/>
      <c r="J5258" s="1109"/>
      <c r="K5258" s="1112"/>
      <c r="L5258" s="1091"/>
      <c r="M5258" s="1091"/>
      <c r="N5258" s="1091"/>
      <c r="O5258" s="1091"/>
      <c r="P5258" s="1096"/>
      <c r="Q5258" s="1096"/>
      <c r="R5258" s="1096"/>
      <c r="S5258" s="1091"/>
    </row>
    <row r="5259" spans="1:19" x14ac:dyDescent="0.3">
      <c r="A5259" s="1090">
        <v>5254</v>
      </c>
      <c r="B5259" s="1091"/>
      <c r="C5259" s="1091"/>
      <c r="D5259" s="1097"/>
      <c r="E5259" s="1093">
        <f t="shared" si="329"/>
        <v>0</v>
      </c>
      <c r="F5259" s="1094">
        <f t="shared" si="330"/>
        <v>0</v>
      </c>
      <c r="G5259" s="1095">
        <f t="shared" si="331"/>
        <v>0</v>
      </c>
      <c r="H5259" s="1090" t="str">
        <f t="shared" ca="1" si="332"/>
        <v/>
      </c>
      <c r="I5259" s="1109"/>
      <c r="J5259" s="1109"/>
      <c r="K5259" s="1112"/>
      <c r="L5259" s="1091"/>
      <c r="M5259" s="1091"/>
      <c r="N5259" s="1091"/>
      <c r="O5259" s="1091"/>
      <c r="P5259" s="1096"/>
      <c r="Q5259" s="1096"/>
      <c r="R5259" s="1096"/>
      <c r="S5259" s="1091"/>
    </row>
    <row r="5260" spans="1:19" x14ac:dyDescent="0.3">
      <c r="A5260" s="1090">
        <v>5255</v>
      </c>
      <c r="B5260" s="1091"/>
      <c r="C5260" s="1091"/>
      <c r="D5260" s="1097"/>
      <c r="E5260" s="1093">
        <f t="shared" si="329"/>
        <v>0</v>
      </c>
      <c r="F5260" s="1094">
        <f t="shared" si="330"/>
        <v>0</v>
      </c>
      <c r="G5260" s="1095">
        <f t="shared" si="331"/>
        <v>0</v>
      </c>
      <c r="H5260" s="1090" t="str">
        <f t="shared" ca="1" si="332"/>
        <v/>
      </c>
      <c r="I5260" s="1109"/>
      <c r="J5260" s="1109"/>
      <c r="K5260" s="1112"/>
      <c r="L5260" s="1091"/>
      <c r="M5260" s="1091"/>
      <c r="N5260" s="1091"/>
      <c r="O5260" s="1091"/>
      <c r="P5260" s="1096"/>
      <c r="Q5260" s="1096"/>
      <c r="R5260" s="1096"/>
      <c r="S5260" s="1091"/>
    </row>
    <row r="5261" spans="1:19" x14ac:dyDescent="0.3">
      <c r="A5261" s="1090">
        <v>5256</v>
      </c>
      <c r="B5261" s="1091"/>
      <c r="C5261" s="1091"/>
      <c r="D5261" s="1097"/>
      <c r="E5261" s="1093">
        <f t="shared" si="329"/>
        <v>0</v>
      </c>
      <c r="F5261" s="1094">
        <f t="shared" si="330"/>
        <v>0</v>
      </c>
      <c r="G5261" s="1095">
        <f t="shared" si="331"/>
        <v>0</v>
      </c>
      <c r="H5261" s="1090" t="str">
        <f t="shared" ca="1" si="332"/>
        <v/>
      </c>
      <c r="I5261" s="1109"/>
      <c r="J5261" s="1109"/>
      <c r="K5261" s="1112"/>
      <c r="L5261" s="1091"/>
      <c r="M5261" s="1091"/>
      <c r="N5261" s="1091"/>
      <c r="O5261" s="1091"/>
      <c r="P5261" s="1096"/>
      <c r="Q5261" s="1096"/>
      <c r="R5261" s="1096"/>
      <c r="S5261" s="1091"/>
    </row>
    <row r="5262" spans="1:19" x14ac:dyDescent="0.3">
      <c r="A5262" s="1090">
        <v>5257</v>
      </c>
      <c r="B5262" s="1091"/>
      <c r="C5262" s="1091"/>
      <c r="D5262" s="1097"/>
      <c r="E5262" s="1093">
        <f t="shared" si="329"/>
        <v>0</v>
      </c>
      <c r="F5262" s="1094">
        <f t="shared" si="330"/>
        <v>0</v>
      </c>
      <c r="G5262" s="1095">
        <f t="shared" si="331"/>
        <v>0</v>
      </c>
      <c r="H5262" s="1090" t="str">
        <f t="shared" ca="1" si="332"/>
        <v/>
      </c>
      <c r="I5262" s="1109"/>
      <c r="J5262" s="1109"/>
      <c r="K5262" s="1112"/>
      <c r="L5262" s="1091"/>
      <c r="M5262" s="1091"/>
      <c r="N5262" s="1091"/>
      <c r="O5262" s="1091"/>
      <c r="P5262" s="1096"/>
      <c r="Q5262" s="1096"/>
      <c r="R5262" s="1096"/>
      <c r="S5262" s="1091"/>
    </row>
    <row r="5263" spans="1:19" x14ac:dyDescent="0.3">
      <c r="A5263" s="1090">
        <v>5258</v>
      </c>
      <c r="B5263" s="1091"/>
      <c r="C5263" s="1091"/>
      <c r="D5263" s="1097"/>
      <c r="E5263" s="1093">
        <f t="shared" si="329"/>
        <v>0</v>
      </c>
      <c r="F5263" s="1094">
        <f t="shared" si="330"/>
        <v>0</v>
      </c>
      <c r="G5263" s="1095">
        <f t="shared" si="331"/>
        <v>0</v>
      </c>
      <c r="H5263" s="1090" t="str">
        <f t="shared" ca="1" si="332"/>
        <v/>
      </c>
      <c r="I5263" s="1109"/>
      <c r="J5263" s="1109"/>
      <c r="K5263" s="1112"/>
      <c r="L5263" s="1091"/>
      <c r="M5263" s="1091"/>
      <c r="N5263" s="1091"/>
      <c r="O5263" s="1091"/>
      <c r="P5263" s="1096"/>
      <c r="Q5263" s="1096"/>
      <c r="R5263" s="1096"/>
      <c r="S5263" s="1091"/>
    </row>
    <row r="5264" spans="1:19" x14ac:dyDescent="0.3">
      <c r="A5264" s="1090">
        <v>5259</v>
      </c>
      <c r="B5264" s="1091"/>
      <c r="C5264" s="1091"/>
      <c r="D5264" s="1097"/>
      <c r="E5264" s="1093">
        <f t="shared" si="329"/>
        <v>0</v>
      </c>
      <c r="F5264" s="1094">
        <f t="shared" si="330"/>
        <v>0</v>
      </c>
      <c r="G5264" s="1095">
        <f t="shared" si="331"/>
        <v>0</v>
      </c>
      <c r="H5264" s="1090" t="str">
        <f t="shared" ca="1" si="332"/>
        <v/>
      </c>
      <c r="I5264" s="1109"/>
      <c r="J5264" s="1109"/>
      <c r="K5264" s="1112"/>
      <c r="L5264" s="1091"/>
      <c r="M5264" s="1091"/>
      <c r="N5264" s="1091"/>
      <c r="O5264" s="1091"/>
      <c r="P5264" s="1096"/>
      <c r="Q5264" s="1096"/>
      <c r="R5264" s="1096"/>
      <c r="S5264" s="1091"/>
    </row>
    <row r="5265" spans="1:19" x14ac:dyDescent="0.3">
      <c r="A5265" s="1090">
        <v>5260</v>
      </c>
      <c r="B5265" s="1091"/>
      <c r="C5265" s="1091"/>
      <c r="D5265" s="1097"/>
      <c r="E5265" s="1093">
        <f t="shared" si="329"/>
        <v>0</v>
      </c>
      <c r="F5265" s="1094">
        <f t="shared" si="330"/>
        <v>0</v>
      </c>
      <c r="G5265" s="1095">
        <f t="shared" si="331"/>
        <v>0</v>
      </c>
      <c r="H5265" s="1090" t="str">
        <f t="shared" ca="1" si="332"/>
        <v/>
      </c>
      <c r="I5265" s="1109"/>
      <c r="J5265" s="1109"/>
      <c r="K5265" s="1112"/>
      <c r="L5265" s="1091"/>
      <c r="M5265" s="1091"/>
      <c r="N5265" s="1091"/>
      <c r="O5265" s="1091"/>
      <c r="P5265" s="1096"/>
      <c r="Q5265" s="1096"/>
      <c r="R5265" s="1096"/>
      <c r="S5265" s="1091"/>
    </row>
    <row r="5266" spans="1:19" x14ac:dyDescent="0.3">
      <c r="A5266" s="1090">
        <v>5261</v>
      </c>
      <c r="B5266" s="1091"/>
      <c r="C5266" s="1091"/>
      <c r="D5266" s="1097"/>
      <c r="E5266" s="1093">
        <f t="shared" si="329"/>
        <v>0</v>
      </c>
      <c r="F5266" s="1094">
        <f t="shared" si="330"/>
        <v>0</v>
      </c>
      <c r="G5266" s="1095">
        <f t="shared" si="331"/>
        <v>0</v>
      </c>
      <c r="H5266" s="1090" t="str">
        <f t="shared" ca="1" si="332"/>
        <v/>
      </c>
      <c r="I5266" s="1109"/>
      <c r="J5266" s="1109"/>
      <c r="K5266" s="1112"/>
      <c r="L5266" s="1091"/>
      <c r="M5266" s="1091"/>
      <c r="N5266" s="1091"/>
      <c r="O5266" s="1091"/>
      <c r="P5266" s="1096"/>
      <c r="Q5266" s="1096"/>
      <c r="R5266" s="1096"/>
      <c r="S5266" s="1091"/>
    </row>
    <row r="5267" spans="1:19" x14ac:dyDescent="0.3">
      <c r="A5267" s="1090">
        <v>5262</v>
      </c>
      <c r="B5267" s="1091"/>
      <c r="C5267" s="1091"/>
      <c r="D5267" s="1097"/>
      <c r="E5267" s="1093">
        <f t="shared" si="329"/>
        <v>0</v>
      </c>
      <c r="F5267" s="1094">
        <f t="shared" si="330"/>
        <v>0</v>
      </c>
      <c r="G5267" s="1095">
        <f t="shared" si="331"/>
        <v>0</v>
      </c>
      <c r="H5267" s="1090" t="str">
        <f t="shared" ca="1" si="332"/>
        <v/>
      </c>
      <c r="I5267" s="1109"/>
      <c r="J5267" s="1109"/>
      <c r="K5267" s="1112"/>
      <c r="L5267" s="1091"/>
      <c r="M5267" s="1091"/>
      <c r="N5267" s="1091"/>
      <c r="O5267" s="1091"/>
      <c r="P5267" s="1096"/>
      <c r="Q5267" s="1096"/>
      <c r="R5267" s="1096"/>
      <c r="S5267" s="1091"/>
    </row>
    <row r="5268" spans="1:19" x14ac:dyDescent="0.3">
      <c r="A5268" s="1090">
        <v>5263</v>
      </c>
      <c r="B5268" s="1091"/>
      <c r="C5268" s="1091"/>
      <c r="D5268" s="1097"/>
      <c r="E5268" s="1093">
        <f t="shared" si="329"/>
        <v>0</v>
      </c>
      <c r="F5268" s="1094">
        <f t="shared" si="330"/>
        <v>0</v>
      </c>
      <c r="G5268" s="1095">
        <f t="shared" si="331"/>
        <v>0</v>
      </c>
      <c r="H5268" s="1090" t="str">
        <f t="shared" ca="1" si="332"/>
        <v/>
      </c>
      <c r="I5268" s="1109"/>
      <c r="J5268" s="1109"/>
      <c r="K5268" s="1112"/>
      <c r="L5268" s="1091"/>
      <c r="M5268" s="1091"/>
      <c r="N5268" s="1091"/>
      <c r="O5268" s="1091"/>
      <c r="P5268" s="1096"/>
      <c r="Q5268" s="1096"/>
      <c r="R5268" s="1096"/>
      <c r="S5268" s="1091"/>
    </row>
    <row r="5269" spans="1:19" x14ac:dyDescent="0.3">
      <c r="A5269" s="1090">
        <v>5264</v>
      </c>
      <c r="B5269" s="1091"/>
      <c r="C5269" s="1091"/>
      <c r="D5269" s="1097"/>
      <c r="E5269" s="1093">
        <f t="shared" si="329"/>
        <v>0</v>
      </c>
      <c r="F5269" s="1094">
        <f t="shared" si="330"/>
        <v>0</v>
      </c>
      <c r="G5269" s="1095">
        <f t="shared" si="331"/>
        <v>0</v>
      </c>
      <c r="H5269" s="1090" t="str">
        <f t="shared" ca="1" si="332"/>
        <v/>
      </c>
      <c r="I5269" s="1109"/>
      <c r="J5269" s="1109"/>
      <c r="K5269" s="1112"/>
      <c r="L5269" s="1091"/>
      <c r="M5269" s="1091"/>
      <c r="N5269" s="1091"/>
      <c r="O5269" s="1091"/>
      <c r="P5269" s="1096"/>
      <c r="Q5269" s="1096"/>
      <c r="R5269" s="1096"/>
      <c r="S5269" s="1091"/>
    </row>
    <row r="5270" spans="1:19" x14ac:dyDescent="0.3">
      <c r="A5270" s="1090">
        <v>5265</v>
      </c>
      <c r="B5270" s="1091"/>
      <c r="C5270" s="1091"/>
      <c r="D5270" s="1097"/>
      <c r="E5270" s="1093">
        <f t="shared" si="329"/>
        <v>0</v>
      </c>
      <c r="F5270" s="1094">
        <f t="shared" si="330"/>
        <v>0</v>
      </c>
      <c r="G5270" s="1095">
        <f t="shared" si="331"/>
        <v>0</v>
      </c>
      <c r="H5270" s="1090" t="str">
        <f t="shared" ca="1" si="332"/>
        <v/>
      </c>
      <c r="I5270" s="1109"/>
      <c r="J5270" s="1109"/>
      <c r="K5270" s="1112"/>
      <c r="L5270" s="1091"/>
      <c r="M5270" s="1091"/>
      <c r="N5270" s="1091"/>
      <c r="O5270" s="1091"/>
      <c r="P5270" s="1096"/>
      <c r="Q5270" s="1096"/>
      <c r="R5270" s="1096"/>
      <c r="S5270" s="1091"/>
    </row>
    <row r="5271" spans="1:19" x14ac:dyDescent="0.3">
      <c r="A5271" s="1090">
        <v>5266</v>
      </c>
      <c r="B5271" s="1091"/>
      <c r="C5271" s="1091"/>
      <c r="D5271" s="1097"/>
      <c r="E5271" s="1093">
        <f t="shared" si="329"/>
        <v>0</v>
      </c>
      <c r="F5271" s="1094">
        <f t="shared" si="330"/>
        <v>0</v>
      </c>
      <c r="G5271" s="1095">
        <f t="shared" si="331"/>
        <v>0</v>
      </c>
      <c r="H5271" s="1090" t="str">
        <f t="shared" ca="1" si="332"/>
        <v/>
      </c>
      <c r="I5271" s="1109"/>
      <c r="J5271" s="1109"/>
      <c r="K5271" s="1112"/>
      <c r="L5271" s="1091"/>
      <c r="M5271" s="1091"/>
      <c r="N5271" s="1091"/>
      <c r="O5271" s="1091"/>
      <c r="P5271" s="1096"/>
      <c r="Q5271" s="1096"/>
      <c r="R5271" s="1096"/>
      <c r="S5271" s="1091"/>
    </row>
    <row r="5272" spans="1:19" x14ac:dyDescent="0.3">
      <c r="A5272" s="1090">
        <v>5267</v>
      </c>
      <c r="B5272" s="1091"/>
      <c r="C5272" s="1091"/>
      <c r="D5272" s="1097"/>
      <c r="E5272" s="1093">
        <f t="shared" si="329"/>
        <v>0</v>
      </c>
      <c r="F5272" s="1094">
        <f t="shared" si="330"/>
        <v>0</v>
      </c>
      <c r="G5272" s="1095">
        <f t="shared" si="331"/>
        <v>0</v>
      </c>
      <c r="H5272" s="1090" t="str">
        <f t="shared" ca="1" si="332"/>
        <v/>
      </c>
      <c r="I5272" s="1109"/>
      <c r="J5272" s="1109"/>
      <c r="K5272" s="1112"/>
      <c r="L5272" s="1091"/>
      <c r="M5272" s="1091"/>
      <c r="N5272" s="1091"/>
      <c r="O5272" s="1091"/>
      <c r="P5272" s="1096"/>
      <c r="Q5272" s="1096"/>
      <c r="R5272" s="1096"/>
      <c r="S5272" s="1091"/>
    </row>
    <row r="5273" spans="1:19" x14ac:dyDescent="0.3">
      <c r="A5273" s="1090">
        <v>5268</v>
      </c>
      <c r="B5273" s="1091"/>
      <c r="C5273" s="1091"/>
      <c r="D5273" s="1097"/>
      <c r="E5273" s="1093">
        <f t="shared" si="329"/>
        <v>0</v>
      </c>
      <c r="F5273" s="1094">
        <f t="shared" si="330"/>
        <v>0</v>
      </c>
      <c r="G5273" s="1095">
        <f t="shared" si="331"/>
        <v>0</v>
      </c>
      <c r="H5273" s="1090" t="str">
        <f t="shared" ca="1" si="332"/>
        <v/>
      </c>
      <c r="I5273" s="1109"/>
      <c r="J5273" s="1109"/>
      <c r="K5273" s="1112"/>
      <c r="L5273" s="1091"/>
      <c r="M5273" s="1091"/>
      <c r="N5273" s="1091"/>
      <c r="O5273" s="1091"/>
      <c r="P5273" s="1096"/>
      <c r="Q5273" s="1096"/>
      <c r="R5273" s="1096"/>
      <c r="S5273" s="1091"/>
    </row>
    <row r="5274" spans="1:19" x14ac:dyDescent="0.3">
      <c r="A5274" s="1090">
        <v>5269</v>
      </c>
      <c r="B5274" s="1091"/>
      <c r="C5274" s="1091"/>
      <c r="D5274" s="1097"/>
      <c r="E5274" s="1093">
        <f t="shared" si="329"/>
        <v>0</v>
      </c>
      <c r="F5274" s="1094">
        <f t="shared" si="330"/>
        <v>0</v>
      </c>
      <c r="G5274" s="1095">
        <f t="shared" si="331"/>
        <v>0</v>
      </c>
      <c r="H5274" s="1090" t="str">
        <f t="shared" ca="1" si="332"/>
        <v/>
      </c>
      <c r="I5274" s="1109"/>
      <c r="J5274" s="1109"/>
      <c r="K5274" s="1112"/>
      <c r="L5274" s="1091"/>
      <c r="M5274" s="1091"/>
      <c r="N5274" s="1091"/>
      <c r="O5274" s="1091"/>
      <c r="P5274" s="1096"/>
      <c r="Q5274" s="1096"/>
      <c r="R5274" s="1096"/>
      <c r="S5274" s="1091"/>
    </row>
    <row r="5275" spans="1:19" x14ac:dyDescent="0.3">
      <c r="A5275" s="1090">
        <v>5270</v>
      </c>
      <c r="B5275" s="1091"/>
      <c r="C5275" s="1091"/>
      <c r="D5275" s="1097"/>
      <c r="E5275" s="1093">
        <f t="shared" si="329"/>
        <v>0</v>
      </c>
      <c r="F5275" s="1094">
        <f t="shared" si="330"/>
        <v>0</v>
      </c>
      <c r="G5275" s="1095">
        <f t="shared" si="331"/>
        <v>0</v>
      </c>
      <c r="H5275" s="1090" t="str">
        <f t="shared" ca="1" si="332"/>
        <v/>
      </c>
      <c r="I5275" s="1109"/>
      <c r="J5275" s="1109"/>
      <c r="K5275" s="1112"/>
      <c r="L5275" s="1091"/>
      <c r="M5275" s="1091"/>
      <c r="N5275" s="1091"/>
      <c r="O5275" s="1091"/>
      <c r="P5275" s="1096"/>
      <c r="Q5275" s="1096"/>
      <c r="R5275" s="1096"/>
      <c r="S5275" s="1091"/>
    </row>
    <row r="5276" spans="1:19" x14ac:dyDescent="0.3">
      <c r="A5276" s="1090">
        <v>5271</v>
      </c>
      <c r="B5276" s="1091"/>
      <c r="C5276" s="1091"/>
      <c r="D5276" s="1097"/>
      <c r="E5276" s="1093">
        <f t="shared" si="329"/>
        <v>0</v>
      </c>
      <c r="F5276" s="1094">
        <f t="shared" si="330"/>
        <v>0</v>
      </c>
      <c r="G5276" s="1095">
        <f t="shared" si="331"/>
        <v>0</v>
      </c>
      <c r="H5276" s="1090" t="str">
        <f t="shared" ca="1" si="332"/>
        <v/>
      </c>
      <c r="I5276" s="1109"/>
      <c r="J5276" s="1109"/>
      <c r="K5276" s="1112"/>
      <c r="L5276" s="1091"/>
      <c r="M5276" s="1091"/>
      <c r="N5276" s="1091"/>
      <c r="O5276" s="1091"/>
      <c r="P5276" s="1096"/>
      <c r="Q5276" s="1096"/>
      <c r="R5276" s="1096"/>
      <c r="S5276" s="1091"/>
    </row>
    <row r="5277" spans="1:19" x14ac:dyDescent="0.3">
      <c r="A5277" s="1090">
        <v>5272</v>
      </c>
      <c r="B5277" s="1091"/>
      <c r="C5277" s="1091"/>
      <c r="D5277" s="1097"/>
      <c r="E5277" s="1093">
        <f t="shared" si="329"/>
        <v>0</v>
      </c>
      <c r="F5277" s="1094">
        <f t="shared" si="330"/>
        <v>0</v>
      </c>
      <c r="G5277" s="1095">
        <f t="shared" si="331"/>
        <v>0</v>
      </c>
      <c r="H5277" s="1090" t="str">
        <f t="shared" ca="1" si="332"/>
        <v/>
      </c>
      <c r="I5277" s="1109"/>
      <c r="J5277" s="1109"/>
      <c r="K5277" s="1112"/>
      <c r="L5277" s="1091"/>
      <c r="M5277" s="1091"/>
      <c r="N5277" s="1091"/>
      <c r="O5277" s="1091"/>
      <c r="P5277" s="1096"/>
      <c r="Q5277" s="1096"/>
      <c r="R5277" s="1096"/>
      <c r="S5277" s="1091"/>
    </row>
    <row r="5278" spans="1:19" x14ac:dyDescent="0.3">
      <c r="A5278" s="1090">
        <v>5273</v>
      </c>
      <c r="B5278" s="1091"/>
      <c r="C5278" s="1091"/>
      <c r="D5278" s="1097"/>
      <c r="E5278" s="1093">
        <f t="shared" si="329"/>
        <v>0</v>
      </c>
      <c r="F5278" s="1094">
        <f t="shared" si="330"/>
        <v>0</v>
      </c>
      <c r="G5278" s="1095">
        <f t="shared" si="331"/>
        <v>0</v>
      </c>
      <c r="H5278" s="1090" t="str">
        <f t="shared" ca="1" si="332"/>
        <v/>
      </c>
      <c r="I5278" s="1109"/>
      <c r="J5278" s="1109"/>
      <c r="K5278" s="1112"/>
      <c r="L5278" s="1091"/>
      <c r="M5278" s="1091"/>
      <c r="N5278" s="1091"/>
      <c r="O5278" s="1091"/>
      <c r="P5278" s="1096"/>
      <c r="Q5278" s="1096"/>
      <c r="R5278" s="1096"/>
      <c r="S5278" s="1091"/>
    </row>
    <row r="5279" spans="1:19" x14ac:dyDescent="0.3">
      <c r="A5279" s="1090">
        <v>5274</v>
      </c>
      <c r="B5279" s="1091"/>
      <c r="C5279" s="1091"/>
      <c r="D5279" s="1097"/>
      <c r="E5279" s="1093">
        <f t="shared" si="329"/>
        <v>0</v>
      </c>
      <c r="F5279" s="1094">
        <f t="shared" si="330"/>
        <v>0</v>
      </c>
      <c r="G5279" s="1095">
        <f t="shared" si="331"/>
        <v>0</v>
      </c>
      <c r="H5279" s="1090" t="str">
        <f t="shared" ca="1" si="332"/>
        <v/>
      </c>
      <c r="I5279" s="1109"/>
      <c r="J5279" s="1109"/>
      <c r="K5279" s="1112"/>
      <c r="L5279" s="1091"/>
      <c r="M5279" s="1091"/>
      <c r="N5279" s="1091"/>
      <c r="O5279" s="1091"/>
      <c r="P5279" s="1096"/>
      <c r="Q5279" s="1096"/>
      <c r="R5279" s="1096"/>
      <c r="S5279" s="1091"/>
    </row>
    <row r="5280" spans="1:19" x14ac:dyDescent="0.3">
      <c r="A5280" s="1090">
        <v>5275</v>
      </c>
      <c r="B5280" s="1091"/>
      <c r="C5280" s="1091"/>
      <c r="D5280" s="1097"/>
      <c r="E5280" s="1093">
        <f t="shared" si="329"/>
        <v>0</v>
      </c>
      <c r="F5280" s="1094">
        <f t="shared" si="330"/>
        <v>0</v>
      </c>
      <c r="G5280" s="1095">
        <f t="shared" si="331"/>
        <v>0</v>
      </c>
      <c r="H5280" s="1090" t="str">
        <f t="shared" ca="1" si="332"/>
        <v/>
      </c>
      <c r="I5280" s="1109"/>
      <c r="J5280" s="1109"/>
      <c r="K5280" s="1112"/>
      <c r="L5280" s="1091"/>
      <c r="M5280" s="1091"/>
      <c r="N5280" s="1091"/>
      <c r="O5280" s="1091"/>
      <c r="P5280" s="1096"/>
      <c r="Q5280" s="1096"/>
      <c r="R5280" s="1096"/>
      <c r="S5280" s="1091"/>
    </row>
    <row r="5281" spans="1:19" x14ac:dyDescent="0.3">
      <c r="A5281" s="1090">
        <v>5276</v>
      </c>
      <c r="B5281" s="1091"/>
      <c r="C5281" s="1091"/>
      <c r="D5281" s="1097"/>
      <c r="E5281" s="1093">
        <f t="shared" si="329"/>
        <v>0</v>
      </c>
      <c r="F5281" s="1094">
        <f t="shared" si="330"/>
        <v>0</v>
      </c>
      <c r="G5281" s="1095">
        <f t="shared" si="331"/>
        <v>0</v>
      </c>
      <c r="H5281" s="1090" t="str">
        <f t="shared" ca="1" si="332"/>
        <v/>
      </c>
      <c r="I5281" s="1109"/>
      <c r="J5281" s="1109"/>
      <c r="K5281" s="1112"/>
      <c r="L5281" s="1091"/>
      <c r="M5281" s="1091"/>
      <c r="N5281" s="1091"/>
      <c r="O5281" s="1091"/>
      <c r="P5281" s="1096"/>
      <c r="Q5281" s="1096"/>
      <c r="R5281" s="1096"/>
      <c r="S5281" s="1091"/>
    </row>
    <row r="5282" spans="1:19" x14ac:dyDescent="0.3">
      <c r="A5282" s="1090">
        <v>5277</v>
      </c>
      <c r="B5282" s="1091"/>
      <c r="C5282" s="1091"/>
      <c r="D5282" s="1097"/>
      <c r="E5282" s="1093">
        <f t="shared" si="329"/>
        <v>0</v>
      </c>
      <c r="F5282" s="1094">
        <f t="shared" si="330"/>
        <v>0</v>
      </c>
      <c r="G5282" s="1095">
        <f t="shared" si="331"/>
        <v>0</v>
      </c>
      <c r="H5282" s="1090" t="str">
        <f t="shared" ca="1" si="332"/>
        <v/>
      </c>
      <c r="I5282" s="1109"/>
      <c r="J5282" s="1109"/>
      <c r="K5282" s="1112"/>
      <c r="L5282" s="1091"/>
      <c r="M5282" s="1091"/>
      <c r="N5282" s="1091"/>
      <c r="O5282" s="1091"/>
      <c r="P5282" s="1096"/>
      <c r="Q5282" s="1096"/>
      <c r="R5282" s="1096"/>
      <c r="S5282" s="1091"/>
    </row>
    <row r="5283" spans="1:19" x14ac:dyDescent="0.3">
      <c r="A5283" s="1090">
        <v>5278</v>
      </c>
      <c r="B5283" s="1091"/>
      <c r="C5283" s="1091"/>
      <c r="D5283" s="1097"/>
      <c r="E5283" s="1093">
        <f t="shared" si="329"/>
        <v>0</v>
      </c>
      <c r="F5283" s="1094">
        <f t="shared" si="330"/>
        <v>0</v>
      </c>
      <c r="G5283" s="1095">
        <f t="shared" si="331"/>
        <v>0</v>
      </c>
      <c r="H5283" s="1090" t="str">
        <f t="shared" ca="1" si="332"/>
        <v/>
      </c>
      <c r="I5283" s="1109"/>
      <c r="J5283" s="1109"/>
      <c r="K5283" s="1112"/>
      <c r="L5283" s="1091"/>
      <c r="M5283" s="1091"/>
      <c r="N5283" s="1091"/>
      <c r="O5283" s="1091"/>
      <c r="P5283" s="1096"/>
      <c r="Q5283" s="1096"/>
      <c r="R5283" s="1096"/>
      <c r="S5283" s="1091"/>
    </row>
    <row r="5284" spans="1:19" x14ac:dyDescent="0.3">
      <c r="A5284" s="1090">
        <v>5279</v>
      </c>
      <c r="B5284" s="1091"/>
      <c r="C5284" s="1091"/>
      <c r="D5284" s="1097"/>
      <c r="E5284" s="1093">
        <f t="shared" si="329"/>
        <v>0</v>
      </c>
      <c r="F5284" s="1094">
        <f t="shared" si="330"/>
        <v>0</v>
      </c>
      <c r="G5284" s="1095">
        <f t="shared" si="331"/>
        <v>0</v>
      </c>
      <c r="H5284" s="1090" t="str">
        <f t="shared" ca="1" si="332"/>
        <v/>
      </c>
      <c r="I5284" s="1109"/>
      <c r="J5284" s="1109"/>
      <c r="K5284" s="1112"/>
      <c r="L5284" s="1091"/>
      <c r="M5284" s="1091"/>
      <c r="N5284" s="1091"/>
      <c r="O5284" s="1091"/>
      <c r="P5284" s="1096"/>
      <c r="Q5284" s="1096"/>
      <c r="R5284" s="1096"/>
      <c r="S5284" s="1091"/>
    </row>
    <row r="5285" spans="1:19" x14ac:dyDescent="0.3">
      <c r="A5285" s="1090">
        <v>5280</v>
      </c>
      <c r="B5285" s="1091"/>
      <c r="C5285" s="1091"/>
      <c r="D5285" s="1097"/>
      <c r="E5285" s="1093">
        <f t="shared" si="329"/>
        <v>0</v>
      </c>
      <c r="F5285" s="1094">
        <f t="shared" si="330"/>
        <v>0</v>
      </c>
      <c r="G5285" s="1095">
        <f t="shared" si="331"/>
        <v>0</v>
      </c>
      <c r="H5285" s="1090" t="str">
        <f t="shared" ca="1" si="332"/>
        <v/>
      </c>
      <c r="I5285" s="1109"/>
      <c r="J5285" s="1109"/>
      <c r="K5285" s="1112"/>
      <c r="L5285" s="1091"/>
      <c r="M5285" s="1091"/>
      <c r="N5285" s="1091"/>
      <c r="O5285" s="1091"/>
      <c r="P5285" s="1096"/>
      <c r="Q5285" s="1096"/>
      <c r="R5285" s="1096"/>
      <c r="S5285" s="1091"/>
    </row>
    <row r="5286" spans="1:19" x14ac:dyDescent="0.3">
      <c r="A5286" s="1090">
        <v>5281</v>
      </c>
      <c r="B5286" s="1091"/>
      <c r="C5286" s="1091"/>
      <c r="D5286" s="1097"/>
      <c r="E5286" s="1093">
        <f t="shared" si="329"/>
        <v>0</v>
      </c>
      <c r="F5286" s="1094">
        <f t="shared" si="330"/>
        <v>0</v>
      </c>
      <c r="G5286" s="1095">
        <f t="shared" si="331"/>
        <v>0</v>
      </c>
      <c r="H5286" s="1090" t="str">
        <f t="shared" ca="1" si="332"/>
        <v/>
      </c>
      <c r="I5286" s="1109"/>
      <c r="J5286" s="1109"/>
      <c r="K5286" s="1112"/>
      <c r="L5286" s="1091"/>
      <c r="M5286" s="1091"/>
      <c r="N5286" s="1091"/>
      <c r="O5286" s="1091"/>
      <c r="P5286" s="1096"/>
      <c r="Q5286" s="1096"/>
      <c r="R5286" s="1096"/>
      <c r="S5286" s="1091"/>
    </row>
    <row r="5287" spans="1:19" x14ac:dyDescent="0.3">
      <c r="A5287" s="1090">
        <v>5282</v>
      </c>
      <c r="B5287" s="1091"/>
      <c r="C5287" s="1091"/>
      <c r="D5287" s="1097"/>
      <c r="E5287" s="1093">
        <f t="shared" si="329"/>
        <v>0</v>
      </c>
      <c r="F5287" s="1094">
        <f t="shared" si="330"/>
        <v>0</v>
      </c>
      <c r="G5287" s="1095">
        <f t="shared" si="331"/>
        <v>0</v>
      </c>
      <c r="H5287" s="1090" t="str">
        <f t="shared" ca="1" si="332"/>
        <v/>
      </c>
      <c r="I5287" s="1109"/>
      <c r="J5287" s="1109"/>
      <c r="K5287" s="1112"/>
      <c r="L5287" s="1091"/>
      <c r="M5287" s="1091"/>
      <c r="N5287" s="1091"/>
      <c r="O5287" s="1091"/>
      <c r="P5287" s="1096"/>
      <c r="Q5287" s="1096"/>
      <c r="R5287" s="1096"/>
      <c r="S5287" s="1091"/>
    </row>
    <row r="5288" spans="1:19" x14ac:dyDescent="0.3">
      <c r="A5288" s="1090">
        <v>5283</v>
      </c>
      <c r="B5288" s="1091"/>
      <c r="C5288" s="1091"/>
      <c r="D5288" s="1097"/>
      <c r="E5288" s="1093">
        <f t="shared" si="329"/>
        <v>0</v>
      </c>
      <c r="F5288" s="1094">
        <f t="shared" si="330"/>
        <v>0</v>
      </c>
      <c r="G5288" s="1095">
        <f t="shared" si="331"/>
        <v>0</v>
      </c>
      <c r="H5288" s="1090" t="str">
        <f t="shared" ca="1" si="332"/>
        <v/>
      </c>
      <c r="I5288" s="1109"/>
      <c r="J5288" s="1109"/>
      <c r="K5288" s="1112"/>
      <c r="L5288" s="1091"/>
      <c r="M5288" s="1091"/>
      <c r="N5288" s="1091"/>
      <c r="O5288" s="1091"/>
      <c r="P5288" s="1096"/>
      <c r="Q5288" s="1096"/>
      <c r="R5288" s="1096"/>
      <c r="S5288" s="1091"/>
    </row>
    <row r="5289" spans="1:19" x14ac:dyDescent="0.3">
      <c r="A5289" s="1090">
        <v>5284</v>
      </c>
      <c r="B5289" s="1091"/>
      <c r="C5289" s="1091"/>
      <c r="D5289" s="1097"/>
      <c r="E5289" s="1093">
        <f t="shared" si="329"/>
        <v>0</v>
      </c>
      <c r="F5289" s="1094">
        <f t="shared" si="330"/>
        <v>0</v>
      </c>
      <c r="G5289" s="1095">
        <f t="shared" si="331"/>
        <v>0</v>
      </c>
      <c r="H5289" s="1090" t="str">
        <f t="shared" ca="1" si="332"/>
        <v/>
      </c>
      <c r="I5289" s="1109"/>
      <c r="J5289" s="1109"/>
      <c r="K5289" s="1112"/>
      <c r="L5289" s="1091"/>
      <c r="M5289" s="1091"/>
      <c r="N5289" s="1091"/>
      <c r="O5289" s="1091"/>
      <c r="P5289" s="1096"/>
      <c r="Q5289" s="1096"/>
      <c r="R5289" s="1096"/>
      <c r="S5289" s="1091"/>
    </row>
    <row r="5290" spans="1:19" x14ac:dyDescent="0.3">
      <c r="A5290" s="1090">
        <v>5285</v>
      </c>
      <c r="B5290" s="1091"/>
      <c r="C5290" s="1091"/>
      <c r="D5290" s="1097"/>
      <c r="E5290" s="1093">
        <f t="shared" si="329"/>
        <v>0</v>
      </c>
      <c r="F5290" s="1094">
        <f t="shared" si="330"/>
        <v>0</v>
      </c>
      <c r="G5290" s="1095">
        <f t="shared" si="331"/>
        <v>0</v>
      </c>
      <c r="H5290" s="1090" t="str">
        <f t="shared" ca="1" si="332"/>
        <v/>
      </c>
      <c r="I5290" s="1109"/>
      <c r="J5290" s="1109"/>
      <c r="K5290" s="1112"/>
      <c r="L5290" s="1091"/>
      <c r="M5290" s="1091"/>
      <c r="N5290" s="1091"/>
      <c r="O5290" s="1091"/>
      <c r="P5290" s="1096"/>
      <c r="Q5290" s="1096"/>
      <c r="R5290" s="1096"/>
      <c r="S5290" s="1091"/>
    </row>
    <row r="5291" spans="1:19" x14ac:dyDescent="0.3">
      <c r="A5291" s="1090">
        <v>5286</v>
      </c>
      <c r="B5291" s="1091"/>
      <c r="C5291" s="1091"/>
      <c r="D5291" s="1097"/>
      <c r="E5291" s="1093">
        <f t="shared" si="329"/>
        <v>0</v>
      </c>
      <c r="F5291" s="1094">
        <f t="shared" si="330"/>
        <v>0</v>
      </c>
      <c r="G5291" s="1095">
        <f t="shared" si="331"/>
        <v>0</v>
      </c>
      <c r="H5291" s="1090" t="str">
        <f t="shared" ca="1" si="332"/>
        <v/>
      </c>
      <c r="I5291" s="1109"/>
      <c r="J5291" s="1109"/>
      <c r="K5291" s="1112"/>
      <c r="L5291" s="1091"/>
      <c r="M5291" s="1091"/>
      <c r="N5291" s="1091"/>
      <c r="O5291" s="1091"/>
      <c r="P5291" s="1096"/>
      <c r="Q5291" s="1096"/>
      <c r="R5291" s="1096"/>
      <c r="S5291" s="1091"/>
    </row>
    <row r="5292" spans="1:19" x14ac:dyDescent="0.3">
      <c r="A5292" s="1090">
        <v>5287</v>
      </c>
      <c r="B5292" s="1091"/>
      <c r="C5292" s="1091"/>
      <c r="D5292" s="1097"/>
      <c r="E5292" s="1093">
        <f t="shared" si="329"/>
        <v>0</v>
      </c>
      <c r="F5292" s="1094">
        <f t="shared" si="330"/>
        <v>0</v>
      </c>
      <c r="G5292" s="1095">
        <f t="shared" si="331"/>
        <v>0</v>
      </c>
      <c r="H5292" s="1090" t="str">
        <f t="shared" ca="1" si="332"/>
        <v/>
      </c>
      <c r="I5292" s="1109"/>
      <c r="J5292" s="1109"/>
      <c r="K5292" s="1112"/>
      <c r="L5292" s="1091"/>
      <c r="M5292" s="1091"/>
      <c r="N5292" s="1091"/>
      <c r="O5292" s="1091"/>
      <c r="P5292" s="1096"/>
      <c r="Q5292" s="1096"/>
      <c r="R5292" s="1096"/>
      <c r="S5292" s="1091"/>
    </row>
    <row r="5293" spans="1:19" x14ac:dyDescent="0.3">
      <c r="A5293" s="1090">
        <v>5288</v>
      </c>
      <c r="B5293" s="1091"/>
      <c r="C5293" s="1091"/>
      <c r="D5293" s="1097"/>
      <c r="E5293" s="1093">
        <f t="shared" si="329"/>
        <v>0</v>
      </c>
      <c r="F5293" s="1094">
        <f t="shared" si="330"/>
        <v>0</v>
      </c>
      <c r="G5293" s="1095">
        <f t="shared" si="331"/>
        <v>0</v>
      </c>
      <c r="H5293" s="1090" t="str">
        <f t="shared" ca="1" si="332"/>
        <v/>
      </c>
      <c r="I5293" s="1109"/>
      <c r="J5293" s="1109"/>
      <c r="K5293" s="1112"/>
      <c r="L5293" s="1091"/>
      <c r="M5293" s="1091"/>
      <c r="N5293" s="1091"/>
      <c r="O5293" s="1091"/>
      <c r="P5293" s="1096"/>
      <c r="Q5293" s="1096"/>
      <c r="R5293" s="1096"/>
      <c r="S5293" s="1091"/>
    </row>
    <row r="5294" spans="1:19" x14ac:dyDescent="0.3">
      <c r="A5294" s="1090">
        <v>5289</v>
      </c>
      <c r="B5294" s="1091"/>
      <c r="C5294" s="1091"/>
      <c r="D5294" s="1097"/>
      <c r="E5294" s="1093">
        <f t="shared" si="329"/>
        <v>0</v>
      </c>
      <c r="F5294" s="1094">
        <f t="shared" si="330"/>
        <v>0</v>
      </c>
      <c r="G5294" s="1095">
        <f t="shared" si="331"/>
        <v>0</v>
      </c>
      <c r="H5294" s="1090" t="str">
        <f t="shared" ca="1" si="332"/>
        <v/>
      </c>
      <c r="I5294" s="1109"/>
      <c r="J5294" s="1109"/>
      <c r="K5294" s="1112"/>
      <c r="L5294" s="1091"/>
      <c r="M5294" s="1091"/>
      <c r="N5294" s="1091"/>
      <c r="O5294" s="1091"/>
      <c r="P5294" s="1096"/>
      <c r="Q5294" s="1096"/>
      <c r="R5294" s="1096"/>
      <c r="S5294" s="1091"/>
    </row>
    <row r="5295" spans="1:19" x14ac:dyDescent="0.3">
      <c r="A5295" s="1090">
        <v>5290</v>
      </c>
      <c r="B5295" s="1091"/>
      <c r="C5295" s="1091"/>
      <c r="D5295" s="1097"/>
      <c r="E5295" s="1093">
        <f t="shared" si="329"/>
        <v>0</v>
      </c>
      <c r="F5295" s="1094">
        <f t="shared" si="330"/>
        <v>0</v>
      </c>
      <c r="G5295" s="1095">
        <f t="shared" si="331"/>
        <v>0</v>
      </c>
      <c r="H5295" s="1090" t="str">
        <f t="shared" ca="1" si="332"/>
        <v/>
      </c>
      <c r="I5295" s="1109"/>
      <c r="J5295" s="1109"/>
      <c r="K5295" s="1112"/>
      <c r="L5295" s="1091"/>
      <c r="M5295" s="1091"/>
      <c r="N5295" s="1091"/>
      <c r="O5295" s="1091"/>
      <c r="P5295" s="1096"/>
      <c r="Q5295" s="1096"/>
      <c r="R5295" s="1096"/>
      <c r="S5295" s="1091"/>
    </row>
    <row r="5296" spans="1:19" x14ac:dyDescent="0.3">
      <c r="A5296" s="1090">
        <v>5291</v>
      </c>
      <c r="B5296" s="1091"/>
      <c r="C5296" s="1091"/>
      <c r="D5296" s="1097"/>
      <c r="E5296" s="1093">
        <f t="shared" si="329"/>
        <v>0</v>
      </c>
      <c r="F5296" s="1094">
        <f t="shared" si="330"/>
        <v>0</v>
      </c>
      <c r="G5296" s="1095">
        <f t="shared" si="331"/>
        <v>0</v>
      </c>
      <c r="H5296" s="1090" t="str">
        <f t="shared" ca="1" si="332"/>
        <v/>
      </c>
      <c r="I5296" s="1109"/>
      <c r="J5296" s="1109"/>
      <c r="K5296" s="1112"/>
      <c r="L5296" s="1091"/>
      <c r="M5296" s="1091"/>
      <c r="N5296" s="1091"/>
      <c r="O5296" s="1091"/>
      <c r="P5296" s="1096"/>
      <c r="Q5296" s="1096"/>
      <c r="R5296" s="1096"/>
      <c r="S5296" s="1091"/>
    </row>
    <row r="5297" spans="1:19" x14ac:dyDescent="0.3">
      <c r="A5297" s="1090">
        <v>5292</v>
      </c>
      <c r="B5297" s="1091"/>
      <c r="C5297" s="1091"/>
      <c r="D5297" s="1097"/>
      <c r="E5297" s="1093">
        <f t="shared" si="329"/>
        <v>0</v>
      </c>
      <c r="F5297" s="1094">
        <f t="shared" si="330"/>
        <v>0</v>
      </c>
      <c r="G5297" s="1095">
        <f t="shared" si="331"/>
        <v>0</v>
      </c>
      <c r="H5297" s="1090" t="str">
        <f t="shared" ca="1" si="332"/>
        <v/>
      </c>
      <c r="I5297" s="1109"/>
      <c r="J5297" s="1109"/>
      <c r="K5297" s="1112"/>
      <c r="L5297" s="1091"/>
      <c r="M5297" s="1091"/>
      <c r="N5297" s="1091"/>
      <c r="O5297" s="1091"/>
      <c r="P5297" s="1096"/>
      <c r="Q5297" s="1096"/>
      <c r="R5297" s="1096"/>
      <c r="S5297" s="1091"/>
    </row>
    <row r="5298" spans="1:19" x14ac:dyDescent="0.3">
      <c r="A5298" s="1090">
        <v>5293</v>
      </c>
      <c r="B5298" s="1091"/>
      <c r="C5298" s="1091"/>
      <c r="D5298" s="1097"/>
      <c r="E5298" s="1093">
        <f t="shared" si="329"/>
        <v>0</v>
      </c>
      <c r="F5298" s="1094">
        <f t="shared" si="330"/>
        <v>0</v>
      </c>
      <c r="G5298" s="1095">
        <f t="shared" si="331"/>
        <v>0</v>
      </c>
      <c r="H5298" s="1090" t="str">
        <f t="shared" ca="1" si="332"/>
        <v/>
      </c>
      <c r="I5298" s="1109"/>
      <c r="J5298" s="1109"/>
      <c r="K5298" s="1112"/>
      <c r="L5298" s="1091"/>
      <c r="M5298" s="1091"/>
      <c r="N5298" s="1091"/>
      <c r="O5298" s="1091"/>
      <c r="P5298" s="1096"/>
      <c r="Q5298" s="1096"/>
      <c r="R5298" s="1096"/>
      <c r="S5298" s="1091"/>
    </row>
    <row r="5299" spans="1:19" x14ac:dyDescent="0.3">
      <c r="A5299" s="1090">
        <v>5294</v>
      </c>
      <c r="B5299" s="1091"/>
      <c r="C5299" s="1091"/>
      <c r="D5299" s="1097"/>
      <c r="E5299" s="1093">
        <f t="shared" si="329"/>
        <v>0</v>
      </c>
      <c r="F5299" s="1094">
        <f t="shared" si="330"/>
        <v>0</v>
      </c>
      <c r="G5299" s="1095">
        <f t="shared" si="331"/>
        <v>0</v>
      </c>
      <c r="H5299" s="1090" t="str">
        <f t="shared" ca="1" si="332"/>
        <v/>
      </c>
      <c r="I5299" s="1109"/>
      <c r="J5299" s="1109"/>
      <c r="K5299" s="1112"/>
      <c r="L5299" s="1091"/>
      <c r="M5299" s="1091"/>
      <c r="N5299" s="1091"/>
      <c r="O5299" s="1091"/>
      <c r="P5299" s="1096"/>
      <c r="Q5299" s="1096"/>
      <c r="R5299" s="1096"/>
      <c r="S5299" s="1091"/>
    </row>
    <row r="5300" spans="1:19" x14ac:dyDescent="0.3">
      <c r="A5300" s="1090">
        <v>5295</v>
      </c>
      <c r="B5300" s="1091"/>
      <c r="C5300" s="1091"/>
      <c r="D5300" s="1097"/>
      <c r="E5300" s="1093">
        <f t="shared" si="329"/>
        <v>0</v>
      </c>
      <c r="F5300" s="1094">
        <f t="shared" si="330"/>
        <v>0</v>
      </c>
      <c r="G5300" s="1095">
        <f t="shared" si="331"/>
        <v>0</v>
      </c>
      <c r="H5300" s="1090" t="str">
        <f t="shared" ca="1" si="332"/>
        <v/>
      </c>
      <c r="I5300" s="1109"/>
      <c r="J5300" s="1109"/>
      <c r="K5300" s="1112"/>
      <c r="L5300" s="1091"/>
      <c r="M5300" s="1091"/>
      <c r="N5300" s="1091"/>
      <c r="O5300" s="1091"/>
      <c r="P5300" s="1096"/>
      <c r="Q5300" s="1096"/>
      <c r="R5300" s="1096"/>
      <c r="S5300" s="1091"/>
    </row>
    <row r="5301" spans="1:19" x14ac:dyDescent="0.3">
      <c r="A5301" s="1090">
        <v>5296</v>
      </c>
      <c r="B5301" s="1091"/>
      <c r="C5301" s="1091"/>
      <c r="D5301" s="1097"/>
      <c r="E5301" s="1093">
        <f t="shared" si="329"/>
        <v>0</v>
      </c>
      <c r="F5301" s="1094">
        <f t="shared" si="330"/>
        <v>0</v>
      </c>
      <c r="G5301" s="1095">
        <f t="shared" si="331"/>
        <v>0</v>
      </c>
      <c r="H5301" s="1090" t="str">
        <f t="shared" ca="1" si="332"/>
        <v/>
      </c>
      <c r="I5301" s="1109"/>
      <c r="J5301" s="1109"/>
      <c r="K5301" s="1112"/>
      <c r="L5301" s="1091"/>
      <c r="M5301" s="1091"/>
      <c r="N5301" s="1091"/>
      <c r="O5301" s="1091"/>
      <c r="P5301" s="1096"/>
      <c r="Q5301" s="1096"/>
      <c r="R5301" s="1096"/>
      <c r="S5301" s="1091"/>
    </row>
    <row r="5302" spans="1:19" x14ac:dyDescent="0.3">
      <c r="A5302" s="1090">
        <v>5297</v>
      </c>
      <c r="B5302" s="1091"/>
      <c r="C5302" s="1091"/>
      <c r="D5302" s="1097"/>
      <c r="E5302" s="1093">
        <f t="shared" si="329"/>
        <v>0</v>
      </c>
      <c r="F5302" s="1094">
        <f t="shared" si="330"/>
        <v>0</v>
      </c>
      <c r="G5302" s="1095">
        <f t="shared" si="331"/>
        <v>0</v>
      </c>
      <c r="H5302" s="1090" t="str">
        <f t="shared" ca="1" si="332"/>
        <v/>
      </c>
      <c r="I5302" s="1109"/>
      <c r="J5302" s="1109"/>
      <c r="K5302" s="1112"/>
      <c r="L5302" s="1091"/>
      <c r="M5302" s="1091"/>
      <c r="N5302" s="1091"/>
      <c r="O5302" s="1091"/>
      <c r="P5302" s="1096"/>
      <c r="Q5302" s="1096"/>
      <c r="R5302" s="1096"/>
      <c r="S5302" s="1091"/>
    </row>
    <row r="5303" spans="1:19" x14ac:dyDescent="0.3">
      <c r="A5303" s="1090">
        <v>5298</v>
      </c>
      <c r="B5303" s="1091"/>
      <c r="C5303" s="1091"/>
      <c r="D5303" s="1097"/>
      <c r="E5303" s="1093">
        <f t="shared" si="329"/>
        <v>0</v>
      </c>
      <c r="F5303" s="1094">
        <f t="shared" si="330"/>
        <v>0</v>
      </c>
      <c r="G5303" s="1095">
        <f t="shared" si="331"/>
        <v>0</v>
      </c>
      <c r="H5303" s="1090" t="str">
        <f t="shared" ca="1" si="332"/>
        <v/>
      </c>
      <c r="I5303" s="1109"/>
      <c r="J5303" s="1109"/>
      <c r="K5303" s="1112"/>
      <c r="L5303" s="1091"/>
      <c r="M5303" s="1091"/>
      <c r="N5303" s="1091"/>
      <c r="O5303" s="1091"/>
      <c r="P5303" s="1096"/>
      <c r="Q5303" s="1096"/>
      <c r="R5303" s="1096"/>
      <c r="S5303" s="1091"/>
    </row>
    <row r="5304" spans="1:19" x14ac:dyDescent="0.3">
      <c r="A5304" s="1090">
        <v>5299</v>
      </c>
      <c r="B5304" s="1091"/>
      <c r="C5304" s="1091"/>
      <c r="D5304" s="1097"/>
      <c r="E5304" s="1093">
        <f t="shared" si="329"/>
        <v>0</v>
      </c>
      <c r="F5304" s="1094">
        <f t="shared" si="330"/>
        <v>0</v>
      </c>
      <c r="G5304" s="1095">
        <f t="shared" si="331"/>
        <v>0</v>
      </c>
      <c r="H5304" s="1090" t="str">
        <f t="shared" ca="1" si="332"/>
        <v/>
      </c>
      <c r="I5304" s="1109"/>
      <c r="J5304" s="1109"/>
      <c r="K5304" s="1112"/>
      <c r="L5304" s="1091"/>
      <c r="M5304" s="1091"/>
      <c r="N5304" s="1091"/>
      <c r="O5304" s="1091"/>
      <c r="P5304" s="1096"/>
      <c r="Q5304" s="1096"/>
      <c r="R5304" s="1096"/>
      <c r="S5304" s="1091"/>
    </row>
    <row r="5305" spans="1:19" x14ac:dyDescent="0.3">
      <c r="A5305" s="1090">
        <v>5300</v>
      </c>
      <c r="B5305" s="1091"/>
      <c r="C5305" s="1091"/>
      <c r="D5305" s="1097"/>
      <c r="E5305" s="1093">
        <f t="shared" si="329"/>
        <v>0</v>
      </c>
      <c r="F5305" s="1094">
        <f t="shared" si="330"/>
        <v>0</v>
      </c>
      <c r="G5305" s="1095">
        <f t="shared" si="331"/>
        <v>0</v>
      </c>
      <c r="H5305" s="1090" t="str">
        <f t="shared" ca="1" si="332"/>
        <v/>
      </c>
      <c r="I5305" s="1109"/>
      <c r="J5305" s="1109"/>
      <c r="K5305" s="1112"/>
      <c r="L5305" s="1091"/>
      <c r="M5305" s="1091"/>
      <c r="N5305" s="1091"/>
      <c r="O5305" s="1091"/>
      <c r="P5305" s="1096"/>
      <c r="Q5305" s="1096"/>
      <c r="R5305" s="1096"/>
      <c r="S5305" s="1091"/>
    </row>
    <row r="5306" spans="1:19" x14ac:dyDescent="0.3">
      <c r="A5306" s="1090">
        <v>5301</v>
      </c>
      <c r="B5306" s="1091"/>
      <c r="C5306" s="1091"/>
      <c r="D5306" s="1097"/>
      <c r="E5306" s="1093">
        <f t="shared" si="329"/>
        <v>0</v>
      </c>
      <c r="F5306" s="1094">
        <f t="shared" si="330"/>
        <v>0</v>
      </c>
      <c r="G5306" s="1095">
        <f t="shared" si="331"/>
        <v>0</v>
      </c>
      <c r="H5306" s="1090" t="str">
        <f t="shared" ca="1" si="332"/>
        <v/>
      </c>
      <c r="I5306" s="1109"/>
      <c r="J5306" s="1109"/>
      <c r="K5306" s="1112"/>
      <c r="L5306" s="1091"/>
      <c r="M5306" s="1091"/>
      <c r="N5306" s="1091"/>
      <c r="O5306" s="1091"/>
      <c r="P5306" s="1096"/>
      <c r="Q5306" s="1096"/>
      <c r="R5306" s="1096"/>
      <c r="S5306" s="1091"/>
    </row>
    <row r="5307" spans="1:19" x14ac:dyDescent="0.3">
      <c r="A5307" s="1090">
        <v>5302</v>
      </c>
      <c r="B5307" s="1091"/>
      <c r="C5307" s="1091"/>
      <c r="D5307" s="1097"/>
      <c r="E5307" s="1093">
        <f t="shared" si="329"/>
        <v>0</v>
      </c>
      <c r="F5307" s="1094">
        <f t="shared" si="330"/>
        <v>0</v>
      </c>
      <c r="G5307" s="1095">
        <f t="shared" si="331"/>
        <v>0</v>
      </c>
      <c r="H5307" s="1090" t="str">
        <f t="shared" ca="1" si="332"/>
        <v/>
      </c>
      <c r="I5307" s="1109"/>
      <c r="J5307" s="1109"/>
      <c r="K5307" s="1112"/>
      <c r="L5307" s="1091"/>
      <c r="M5307" s="1091"/>
      <c r="N5307" s="1091"/>
      <c r="O5307" s="1091"/>
      <c r="P5307" s="1096"/>
      <c r="Q5307" s="1096"/>
      <c r="R5307" s="1096"/>
      <c r="S5307" s="1091"/>
    </row>
    <row r="5308" spans="1:19" x14ac:dyDescent="0.3">
      <c r="A5308" s="1090">
        <v>5303</v>
      </c>
      <c r="B5308" s="1091"/>
      <c r="C5308" s="1091"/>
      <c r="D5308" s="1097"/>
      <c r="E5308" s="1093">
        <f t="shared" si="329"/>
        <v>0</v>
      </c>
      <c r="F5308" s="1094">
        <f t="shared" si="330"/>
        <v>0</v>
      </c>
      <c r="G5308" s="1095">
        <f t="shared" si="331"/>
        <v>0</v>
      </c>
      <c r="H5308" s="1090" t="str">
        <f t="shared" ca="1" si="332"/>
        <v/>
      </c>
      <c r="I5308" s="1109"/>
      <c r="J5308" s="1109"/>
      <c r="K5308" s="1112"/>
      <c r="L5308" s="1091"/>
      <c r="M5308" s="1091"/>
      <c r="N5308" s="1091"/>
      <c r="O5308" s="1091"/>
      <c r="P5308" s="1096"/>
      <c r="Q5308" s="1096"/>
      <c r="R5308" s="1096"/>
      <c r="S5308" s="1091"/>
    </row>
    <row r="5309" spans="1:19" x14ac:dyDescent="0.3">
      <c r="A5309" s="1090">
        <v>5304</v>
      </c>
      <c r="B5309" s="1091"/>
      <c r="C5309" s="1091"/>
      <c r="D5309" s="1097"/>
      <c r="E5309" s="1093">
        <f t="shared" si="329"/>
        <v>0</v>
      </c>
      <c r="F5309" s="1094">
        <f t="shared" si="330"/>
        <v>0</v>
      </c>
      <c r="G5309" s="1095">
        <f t="shared" si="331"/>
        <v>0</v>
      </c>
      <c r="H5309" s="1090" t="str">
        <f t="shared" ca="1" si="332"/>
        <v/>
      </c>
      <c r="I5309" s="1109"/>
      <c r="J5309" s="1109"/>
      <c r="K5309" s="1112"/>
      <c r="L5309" s="1091"/>
      <c r="M5309" s="1091"/>
      <c r="N5309" s="1091"/>
      <c r="O5309" s="1091"/>
      <c r="P5309" s="1096"/>
      <c r="Q5309" s="1096"/>
      <c r="R5309" s="1096"/>
      <c r="S5309" s="1091"/>
    </row>
    <row r="5310" spans="1:19" x14ac:dyDescent="0.3">
      <c r="A5310" s="1090">
        <v>5305</v>
      </c>
      <c r="B5310" s="1091"/>
      <c r="C5310" s="1091"/>
      <c r="D5310" s="1097"/>
      <c r="E5310" s="1093">
        <f t="shared" si="329"/>
        <v>0</v>
      </c>
      <c r="F5310" s="1094">
        <f t="shared" si="330"/>
        <v>0</v>
      </c>
      <c r="G5310" s="1095">
        <f t="shared" si="331"/>
        <v>0</v>
      </c>
      <c r="H5310" s="1090" t="str">
        <f t="shared" ca="1" si="332"/>
        <v/>
      </c>
      <c r="I5310" s="1109"/>
      <c r="J5310" s="1109"/>
      <c r="K5310" s="1112"/>
      <c r="L5310" s="1091"/>
      <c r="M5310" s="1091"/>
      <c r="N5310" s="1091"/>
      <c r="O5310" s="1091"/>
      <c r="P5310" s="1096"/>
      <c r="Q5310" s="1096"/>
      <c r="R5310" s="1096"/>
      <c r="S5310" s="1091"/>
    </row>
    <row r="5311" spans="1:19" x14ac:dyDescent="0.3">
      <c r="A5311" s="1090">
        <v>5306</v>
      </c>
      <c r="B5311" s="1091"/>
      <c r="C5311" s="1091"/>
      <c r="D5311" s="1097"/>
      <c r="E5311" s="1093">
        <f t="shared" si="329"/>
        <v>0</v>
      </c>
      <c r="F5311" s="1094">
        <f t="shared" si="330"/>
        <v>0</v>
      </c>
      <c r="G5311" s="1095">
        <f t="shared" si="331"/>
        <v>0</v>
      </c>
      <c r="H5311" s="1090" t="str">
        <f t="shared" ca="1" si="332"/>
        <v/>
      </c>
      <c r="I5311" s="1109"/>
      <c r="J5311" s="1109"/>
      <c r="K5311" s="1112"/>
      <c r="L5311" s="1091"/>
      <c r="M5311" s="1091"/>
      <c r="N5311" s="1091"/>
      <c r="O5311" s="1091"/>
      <c r="P5311" s="1096"/>
      <c r="Q5311" s="1096"/>
      <c r="R5311" s="1096"/>
      <c r="S5311" s="1091"/>
    </row>
    <row r="5312" spans="1:19" x14ac:dyDescent="0.3">
      <c r="A5312" s="1090">
        <v>5307</v>
      </c>
      <c r="B5312" s="1091"/>
      <c r="C5312" s="1091"/>
      <c r="D5312" s="1097"/>
      <c r="E5312" s="1093">
        <f t="shared" si="329"/>
        <v>0</v>
      </c>
      <c r="F5312" s="1094">
        <f t="shared" si="330"/>
        <v>0</v>
      </c>
      <c r="G5312" s="1095">
        <f t="shared" si="331"/>
        <v>0</v>
      </c>
      <c r="H5312" s="1090" t="str">
        <f t="shared" ca="1" si="332"/>
        <v/>
      </c>
      <c r="I5312" s="1109"/>
      <c r="J5312" s="1109"/>
      <c r="K5312" s="1112"/>
      <c r="L5312" s="1091"/>
      <c r="M5312" s="1091"/>
      <c r="N5312" s="1091"/>
      <c r="O5312" s="1091"/>
      <c r="P5312" s="1096"/>
      <c r="Q5312" s="1096"/>
      <c r="R5312" s="1096"/>
      <c r="S5312" s="1091"/>
    </row>
    <row r="5313" spans="1:19" x14ac:dyDescent="0.3">
      <c r="A5313" s="1090">
        <v>5308</v>
      </c>
      <c r="B5313" s="1091"/>
      <c r="C5313" s="1091"/>
      <c r="D5313" s="1097"/>
      <c r="E5313" s="1093">
        <f t="shared" si="329"/>
        <v>0</v>
      </c>
      <c r="F5313" s="1094">
        <f t="shared" si="330"/>
        <v>0</v>
      </c>
      <c r="G5313" s="1095">
        <f t="shared" si="331"/>
        <v>0</v>
      </c>
      <c r="H5313" s="1090" t="str">
        <f t="shared" ca="1" si="332"/>
        <v/>
      </c>
      <c r="I5313" s="1109"/>
      <c r="J5313" s="1109"/>
      <c r="K5313" s="1112"/>
      <c r="L5313" s="1091"/>
      <c r="M5313" s="1091"/>
      <c r="N5313" s="1091"/>
      <c r="O5313" s="1091"/>
      <c r="P5313" s="1096"/>
      <c r="Q5313" s="1096"/>
      <c r="R5313" s="1096"/>
      <c r="S5313" s="1091"/>
    </row>
    <row r="5314" spans="1:19" x14ac:dyDescent="0.3">
      <c r="A5314" s="1090">
        <v>5309</v>
      </c>
      <c r="B5314" s="1091"/>
      <c r="C5314" s="1091"/>
      <c r="D5314" s="1097"/>
      <c r="E5314" s="1093">
        <f t="shared" si="329"/>
        <v>0</v>
      </c>
      <c r="F5314" s="1094">
        <f t="shared" si="330"/>
        <v>0</v>
      </c>
      <c r="G5314" s="1095">
        <f t="shared" si="331"/>
        <v>0</v>
      </c>
      <c r="H5314" s="1090" t="str">
        <f t="shared" ca="1" si="332"/>
        <v/>
      </c>
      <c r="I5314" s="1109"/>
      <c r="J5314" s="1109"/>
      <c r="K5314" s="1112"/>
      <c r="L5314" s="1091"/>
      <c r="M5314" s="1091"/>
      <c r="N5314" s="1091"/>
      <c r="O5314" s="1091"/>
      <c r="P5314" s="1096"/>
      <c r="Q5314" s="1096"/>
      <c r="R5314" s="1096"/>
      <c r="S5314" s="1091"/>
    </row>
    <row r="5315" spans="1:19" x14ac:dyDescent="0.3">
      <c r="A5315" s="1090">
        <v>5310</v>
      </c>
      <c r="B5315" s="1091"/>
      <c r="C5315" s="1091"/>
      <c r="D5315" s="1097"/>
      <c r="E5315" s="1093">
        <f t="shared" si="329"/>
        <v>0</v>
      </c>
      <c r="F5315" s="1094">
        <f t="shared" si="330"/>
        <v>0</v>
      </c>
      <c r="G5315" s="1095">
        <f t="shared" si="331"/>
        <v>0</v>
      </c>
      <c r="H5315" s="1090" t="str">
        <f t="shared" ca="1" si="332"/>
        <v/>
      </c>
      <c r="I5315" s="1109"/>
      <c r="J5315" s="1109"/>
      <c r="K5315" s="1112"/>
      <c r="L5315" s="1091"/>
      <c r="M5315" s="1091"/>
      <c r="N5315" s="1091"/>
      <c r="O5315" s="1091"/>
      <c r="P5315" s="1096"/>
      <c r="Q5315" s="1096"/>
      <c r="R5315" s="1096"/>
      <c r="S5315" s="1091"/>
    </row>
    <row r="5316" spans="1:19" x14ac:dyDescent="0.3">
      <c r="A5316" s="1090">
        <v>5311</v>
      </c>
      <c r="B5316" s="1091"/>
      <c r="C5316" s="1091"/>
      <c r="D5316" s="1097"/>
      <c r="E5316" s="1093">
        <f t="shared" si="329"/>
        <v>0</v>
      </c>
      <c r="F5316" s="1094">
        <f t="shared" si="330"/>
        <v>0</v>
      </c>
      <c r="G5316" s="1095">
        <f t="shared" si="331"/>
        <v>0</v>
      </c>
      <c r="H5316" s="1090" t="str">
        <f t="shared" ca="1" si="332"/>
        <v/>
      </c>
      <c r="I5316" s="1109"/>
      <c r="J5316" s="1109"/>
      <c r="K5316" s="1112"/>
      <c r="L5316" s="1091"/>
      <c r="M5316" s="1091"/>
      <c r="N5316" s="1091"/>
      <c r="O5316" s="1091"/>
      <c r="P5316" s="1096"/>
      <c r="Q5316" s="1096"/>
      <c r="R5316" s="1096"/>
      <c r="S5316" s="1091"/>
    </row>
    <row r="5317" spans="1:19" x14ac:dyDescent="0.3">
      <c r="A5317" s="1090">
        <v>5312</v>
      </c>
      <c r="B5317" s="1091"/>
      <c r="C5317" s="1091"/>
      <c r="D5317" s="1097"/>
      <c r="E5317" s="1093">
        <f t="shared" si="329"/>
        <v>0</v>
      </c>
      <c r="F5317" s="1094">
        <f t="shared" si="330"/>
        <v>0</v>
      </c>
      <c r="G5317" s="1095">
        <f t="shared" si="331"/>
        <v>0</v>
      </c>
      <c r="H5317" s="1090" t="str">
        <f t="shared" ca="1" si="332"/>
        <v/>
      </c>
      <c r="I5317" s="1109"/>
      <c r="J5317" s="1109"/>
      <c r="K5317" s="1112"/>
      <c r="L5317" s="1091"/>
      <c r="M5317" s="1091"/>
      <c r="N5317" s="1091"/>
      <c r="O5317" s="1091"/>
      <c r="P5317" s="1096"/>
      <c r="Q5317" s="1096"/>
      <c r="R5317" s="1096"/>
      <c r="S5317" s="1091"/>
    </row>
    <row r="5318" spans="1:19" x14ac:dyDescent="0.3">
      <c r="A5318" s="1090">
        <v>5313</v>
      </c>
      <c r="B5318" s="1091"/>
      <c r="C5318" s="1091"/>
      <c r="D5318" s="1097"/>
      <c r="E5318" s="1093">
        <f t="shared" si="329"/>
        <v>0</v>
      </c>
      <c r="F5318" s="1094">
        <f t="shared" si="330"/>
        <v>0</v>
      </c>
      <c r="G5318" s="1095">
        <f t="shared" si="331"/>
        <v>0</v>
      </c>
      <c r="H5318" s="1090" t="str">
        <f t="shared" ca="1" si="332"/>
        <v/>
      </c>
      <c r="I5318" s="1109"/>
      <c r="J5318" s="1109"/>
      <c r="K5318" s="1112"/>
      <c r="L5318" s="1091"/>
      <c r="M5318" s="1091"/>
      <c r="N5318" s="1091"/>
      <c r="O5318" s="1091"/>
      <c r="P5318" s="1096"/>
      <c r="Q5318" s="1096"/>
      <c r="R5318" s="1096"/>
      <c r="S5318" s="1091"/>
    </row>
    <row r="5319" spans="1:19" x14ac:dyDescent="0.3">
      <c r="A5319" s="1090">
        <v>5314</v>
      </c>
      <c r="B5319" s="1091"/>
      <c r="C5319" s="1091"/>
      <c r="D5319" s="1097"/>
      <c r="E5319" s="1093">
        <f t="shared" ref="E5319:E5382" si="333">D5319</f>
        <v>0</v>
      </c>
      <c r="F5319" s="1094">
        <f t="shared" ref="F5319:F5382" si="334">D5319</f>
        <v>0</v>
      </c>
      <c r="G5319" s="1095">
        <f t="shared" ref="G5319:G5382" si="335">D5319</f>
        <v>0</v>
      </c>
      <c r="H5319" s="1090" t="str">
        <f t="shared" ref="H5319:H5382" ca="1" si="336">IF(ISBLANK(D5319),"",DATEDIF(G5319,TODAY(),"y"))</f>
        <v/>
      </c>
      <c r="I5319" s="1109"/>
      <c r="J5319" s="1109"/>
      <c r="K5319" s="1112"/>
      <c r="L5319" s="1091"/>
      <c r="M5319" s="1091"/>
      <c r="N5319" s="1091"/>
      <c r="O5319" s="1091"/>
      <c r="P5319" s="1096"/>
      <c r="Q5319" s="1096"/>
      <c r="R5319" s="1096"/>
      <c r="S5319" s="1091"/>
    </row>
    <row r="5320" spans="1:19" x14ac:dyDescent="0.3">
      <c r="A5320" s="1090">
        <v>5315</v>
      </c>
      <c r="B5320" s="1091"/>
      <c r="C5320" s="1091"/>
      <c r="D5320" s="1097"/>
      <c r="E5320" s="1093">
        <f t="shared" si="333"/>
        <v>0</v>
      </c>
      <c r="F5320" s="1094">
        <f t="shared" si="334"/>
        <v>0</v>
      </c>
      <c r="G5320" s="1095">
        <f t="shared" si="335"/>
        <v>0</v>
      </c>
      <c r="H5320" s="1090" t="str">
        <f t="shared" ca="1" si="336"/>
        <v/>
      </c>
      <c r="I5320" s="1109"/>
      <c r="J5320" s="1109"/>
      <c r="K5320" s="1112"/>
      <c r="L5320" s="1091"/>
      <c r="M5320" s="1091"/>
      <c r="N5320" s="1091"/>
      <c r="O5320" s="1091"/>
      <c r="P5320" s="1096"/>
      <c r="Q5320" s="1096"/>
      <c r="R5320" s="1096"/>
      <c r="S5320" s="1091"/>
    </row>
    <row r="5321" spans="1:19" x14ac:dyDescent="0.3">
      <c r="A5321" s="1090">
        <v>5316</v>
      </c>
      <c r="B5321" s="1091"/>
      <c r="C5321" s="1091"/>
      <c r="D5321" s="1097"/>
      <c r="E5321" s="1093">
        <f t="shared" si="333"/>
        <v>0</v>
      </c>
      <c r="F5321" s="1094">
        <f t="shared" si="334"/>
        <v>0</v>
      </c>
      <c r="G5321" s="1095">
        <f t="shared" si="335"/>
        <v>0</v>
      </c>
      <c r="H5321" s="1090" t="str">
        <f t="shared" ca="1" si="336"/>
        <v/>
      </c>
      <c r="I5321" s="1109"/>
      <c r="J5321" s="1109"/>
      <c r="K5321" s="1112"/>
      <c r="L5321" s="1091"/>
      <c r="M5321" s="1091"/>
      <c r="N5321" s="1091"/>
      <c r="O5321" s="1091"/>
      <c r="P5321" s="1096"/>
      <c r="Q5321" s="1096"/>
      <c r="R5321" s="1096"/>
      <c r="S5321" s="1091"/>
    </row>
    <row r="5322" spans="1:19" x14ac:dyDescent="0.3">
      <c r="A5322" s="1090">
        <v>5317</v>
      </c>
      <c r="B5322" s="1091"/>
      <c r="C5322" s="1091"/>
      <c r="D5322" s="1097"/>
      <c r="E5322" s="1093">
        <f t="shared" si="333"/>
        <v>0</v>
      </c>
      <c r="F5322" s="1094">
        <f t="shared" si="334"/>
        <v>0</v>
      </c>
      <c r="G5322" s="1095">
        <f t="shared" si="335"/>
        <v>0</v>
      </c>
      <c r="H5322" s="1090" t="str">
        <f t="shared" ca="1" si="336"/>
        <v/>
      </c>
      <c r="I5322" s="1109"/>
      <c r="J5322" s="1109"/>
      <c r="K5322" s="1112"/>
      <c r="L5322" s="1091"/>
      <c r="M5322" s="1091"/>
      <c r="N5322" s="1091"/>
      <c r="O5322" s="1091"/>
      <c r="P5322" s="1096"/>
      <c r="Q5322" s="1096"/>
      <c r="R5322" s="1096"/>
      <c r="S5322" s="1091"/>
    </row>
    <row r="5323" spans="1:19" x14ac:dyDescent="0.3">
      <c r="A5323" s="1090">
        <v>5318</v>
      </c>
      <c r="B5323" s="1091"/>
      <c r="C5323" s="1091"/>
      <c r="D5323" s="1097"/>
      <c r="E5323" s="1093">
        <f t="shared" si="333"/>
        <v>0</v>
      </c>
      <c r="F5323" s="1094">
        <f t="shared" si="334"/>
        <v>0</v>
      </c>
      <c r="G5323" s="1095">
        <f t="shared" si="335"/>
        <v>0</v>
      </c>
      <c r="H5323" s="1090" t="str">
        <f t="shared" ca="1" si="336"/>
        <v/>
      </c>
      <c r="I5323" s="1109"/>
      <c r="J5323" s="1109"/>
      <c r="K5323" s="1112"/>
      <c r="L5323" s="1091"/>
      <c r="M5323" s="1091"/>
      <c r="N5323" s="1091"/>
      <c r="O5323" s="1091"/>
      <c r="P5323" s="1096"/>
      <c r="Q5323" s="1096"/>
      <c r="R5323" s="1096"/>
      <c r="S5323" s="1091"/>
    </row>
    <row r="5324" spans="1:19" x14ac:dyDescent="0.3">
      <c r="A5324" s="1090">
        <v>5319</v>
      </c>
      <c r="B5324" s="1091"/>
      <c r="C5324" s="1091"/>
      <c r="D5324" s="1097"/>
      <c r="E5324" s="1093">
        <f t="shared" si="333"/>
        <v>0</v>
      </c>
      <c r="F5324" s="1094">
        <f t="shared" si="334"/>
        <v>0</v>
      </c>
      <c r="G5324" s="1095">
        <f t="shared" si="335"/>
        <v>0</v>
      </c>
      <c r="H5324" s="1090" t="str">
        <f t="shared" ca="1" si="336"/>
        <v/>
      </c>
      <c r="I5324" s="1109"/>
      <c r="J5324" s="1109"/>
      <c r="K5324" s="1112"/>
      <c r="L5324" s="1091"/>
      <c r="M5324" s="1091"/>
      <c r="N5324" s="1091"/>
      <c r="O5324" s="1091"/>
      <c r="P5324" s="1096"/>
      <c r="Q5324" s="1096"/>
      <c r="R5324" s="1096"/>
      <c r="S5324" s="1091"/>
    </row>
    <row r="5325" spans="1:19" x14ac:dyDescent="0.3">
      <c r="A5325" s="1090">
        <v>5320</v>
      </c>
      <c r="B5325" s="1091"/>
      <c r="C5325" s="1091"/>
      <c r="D5325" s="1097"/>
      <c r="E5325" s="1093">
        <f t="shared" si="333"/>
        <v>0</v>
      </c>
      <c r="F5325" s="1094">
        <f t="shared" si="334"/>
        <v>0</v>
      </c>
      <c r="G5325" s="1095">
        <f t="shared" si="335"/>
        <v>0</v>
      </c>
      <c r="H5325" s="1090" t="str">
        <f t="shared" ca="1" si="336"/>
        <v/>
      </c>
      <c r="I5325" s="1109"/>
      <c r="J5325" s="1109"/>
      <c r="K5325" s="1112"/>
      <c r="L5325" s="1091"/>
      <c r="M5325" s="1091"/>
      <c r="N5325" s="1091"/>
      <c r="O5325" s="1091"/>
      <c r="P5325" s="1096"/>
      <c r="Q5325" s="1096"/>
      <c r="R5325" s="1096"/>
      <c r="S5325" s="1091"/>
    </row>
    <row r="5326" spans="1:19" x14ac:dyDescent="0.3">
      <c r="A5326" s="1090">
        <v>5321</v>
      </c>
      <c r="B5326" s="1091"/>
      <c r="C5326" s="1091"/>
      <c r="D5326" s="1097"/>
      <c r="E5326" s="1093">
        <f t="shared" si="333"/>
        <v>0</v>
      </c>
      <c r="F5326" s="1094">
        <f t="shared" si="334"/>
        <v>0</v>
      </c>
      <c r="G5326" s="1095">
        <f t="shared" si="335"/>
        <v>0</v>
      </c>
      <c r="H5326" s="1090" t="str">
        <f t="shared" ca="1" si="336"/>
        <v/>
      </c>
      <c r="I5326" s="1109"/>
      <c r="J5326" s="1109"/>
      <c r="K5326" s="1112"/>
      <c r="L5326" s="1091"/>
      <c r="M5326" s="1091"/>
      <c r="N5326" s="1091"/>
      <c r="O5326" s="1091"/>
      <c r="P5326" s="1096"/>
      <c r="Q5326" s="1096"/>
      <c r="R5326" s="1096"/>
      <c r="S5326" s="1091"/>
    </row>
    <row r="5327" spans="1:19" x14ac:dyDescent="0.3">
      <c r="A5327" s="1090">
        <v>5322</v>
      </c>
      <c r="B5327" s="1091"/>
      <c r="C5327" s="1091"/>
      <c r="D5327" s="1097"/>
      <c r="E5327" s="1093">
        <f t="shared" si="333"/>
        <v>0</v>
      </c>
      <c r="F5327" s="1094">
        <f t="shared" si="334"/>
        <v>0</v>
      </c>
      <c r="G5327" s="1095">
        <f t="shared" si="335"/>
        <v>0</v>
      </c>
      <c r="H5327" s="1090" t="str">
        <f t="shared" ca="1" si="336"/>
        <v/>
      </c>
      <c r="I5327" s="1109"/>
      <c r="J5327" s="1109"/>
      <c r="K5327" s="1112"/>
      <c r="L5327" s="1091"/>
      <c r="M5327" s="1091"/>
      <c r="N5327" s="1091"/>
      <c r="O5327" s="1091"/>
      <c r="P5327" s="1096"/>
      <c r="Q5327" s="1096"/>
      <c r="R5327" s="1096"/>
      <c r="S5327" s="1091"/>
    </row>
    <row r="5328" spans="1:19" x14ac:dyDescent="0.3">
      <c r="A5328" s="1090">
        <v>5323</v>
      </c>
      <c r="B5328" s="1091"/>
      <c r="C5328" s="1091"/>
      <c r="D5328" s="1097"/>
      <c r="E5328" s="1093">
        <f t="shared" si="333"/>
        <v>0</v>
      </c>
      <c r="F5328" s="1094">
        <f t="shared" si="334"/>
        <v>0</v>
      </c>
      <c r="G5328" s="1095">
        <f t="shared" si="335"/>
        <v>0</v>
      </c>
      <c r="H5328" s="1090" t="str">
        <f t="shared" ca="1" si="336"/>
        <v/>
      </c>
      <c r="I5328" s="1109"/>
      <c r="J5328" s="1109"/>
      <c r="K5328" s="1112"/>
      <c r="L5328" s="1091"/>
      <c r="M5328" s="1091"/>
      <c r="N5328" s="1091"/>
      <c r="O5328" s="1091"/>
      <c r="P5328" s="1096"/>
      <c r="Q5328" s="1096"/>
      <c r="R5328" s="1096"/>
      <c r="S5328" s="1091"/>
    </row>
    <row r="5329" spans="1:19" x14ac:dyDescent="0.3">
      <c r="A5329" s="1090">
        <v>5324</v>
      </c>
      <c r="B5329" s="1091"/>
      <c r="C5329" s="1091"/>
      <c r="D5329" s="1097"/>
      <c r="E5329" s="1093">
        <f t="shared" si="333"/>
        <v>0</v>
      </c>
      <c r="F5329" s="1094">
        <f t="shared" si="334"/>
        <v>0</v>
      </c>
      <c r="G5329" s="1095">
        <f t="shared" si="335"/>
        <v>0</v>
      </c>
      <c r="H5329" s="1090" t="str">
        <f t="shared" ca="1" si="336"/>
        <v/>
      </c>
      <c r="I5329" s="1109"/>
      <c r="J5329" s="1109"/>
      <c r="K5329" s="1112"/>
      <c r="L5329" s="1091"/>
      <c r="M5329" s="1091"/>
      <c r="N5329" s="1091"/>
      <c r="O5329" s="1091"/>
      <c r="P5329" s="1096"/>
      <c r="Q5329" s="1096"/>
      <c r="R5329" s="1096"/>
      <c r="S5329" s="1091"/>
    </row>
    <row r="5330" spans="1:19" x14ac:dyDescent="0.3">
      <c r="A5330" s="1090">
        <v>5325</v>
      </c>
      <c r="B5330" s="1091"/>
      <c r="C5330" s="1091"/>
      <c r="D5330" s="1097"/>
      <c r="E5330" s="1093">
        <f t="shared" si="333"/>
        <v>0</v>
      </c>
      <c r="F5330" s="1094">
        <f t="shared" si="334"/>
        <v>0</v>
      </c>
      <c r="G5330" s="1095">
        <f t="shared" si="335"/>
        <v>0</v>
      </c>
      <c r="H5330" s="1090" t="str">
        <f t="shared" ca="1" si="336"/>
        <v/>
      </c>
      <c r="I5330" s="1109"/>
      <c r="J5330" s="1109"/>
      <c r="K5330" s="1112"/>
      <c r="L5330" s="1091"/>
      <c r="M5330" s="1091"/>
      <c r="N5330" s="1091"/>
      <c r="O5330" s="1091"/>
      <c r="P5330" s="1096"/>
      <c r="Q5330" s="1096"/>
      <c r="R5330" s="1096"/>
      <c r="S5330" s="1091"/>
    </row>
    <row r="5331" spans="1:19" x14ac:dyDescent="0.3">
      <c r="A5331" s="1090">
        <v>5326</v>
      </c>
      <c r="B5331" s="1091"/>
      <c r="C5331" s="1091"/>
      <c r="D5331" s="1097"/>
      <c r="E5331" s="1093">
        <f t="shared" si="333"/>
        <v>0</v>
      </c>
      <c r="F5331" s="1094">
        <f t="shared" si="334"/>
        <v>0</v>
      </c>
      <c r="G5331" s="1095">
        <f t="shared" si="335"/>
        <v>0</v>
      </c>
      <c r="H5331" s="1090" t="str">
        <f t="shared" ca="1" si="336"/>
        <v/>
      </c>
      <c r="I5331" s="1109"/>
      <c r="J5331" s="1109"/>
      <c r="K5331" s="1112"/>
      <c r="L5331" s="1091"/>
      <c r="M5331" s="1091"/>
      <c r="N5331" s="1091"/>
      <c r="O5331" s="1091"/>
      <c r="P5331" s="1096"/>
      <c r="Q5331" s="1096"/>
      <c r="R5331" s="1096"/>
      <c r="S5331" s="1091"/>
    </row>
    <row r="5332" spans="1:19" x14ac:dyDescent="0.3">
      <c r="A5332" s="1090">
        <v>5327</v>
      </c>
      <c r="B5332" s="1091"/>
      <c r="C5332" s="1091"/>
      <c r="D5332" s="1097"/>
      <c r="E5332" s="1093">
        <f t="shared" si="333"/>
        <v>0</v>
      </c>
      <c r="F5332" s="1094">
        <f t="shared" si="334"/>
        <v>0</v>
      </c>
      <c r="G5332" s="1095">
        <f t="shared" si="335"/>
        <v>0</v>
      </c>
      <c r="H5332" s="1090" t="str">
        <f t="shared" ca="1" si="336"/>
        <v/>
      </c>
      <c r="I5332" s="1109"/>
      <c r="J5332" s="1109"/>
      <c r="K5332" s="1112"/>
      <c r="L5332" s="1091"/>
      <c r="M5332" s="1091"/>
      <c r="N5332" s="1091"/>
      <c r="O5332" s="1091"/>
      <c r="P5332" s="1096"/>
      <c r="Q5332" s="1096"/>
      <c r="R5332" s="1096"/>
      <c r="S5332" s="1091"/>
    </row>
    <row r="5333" spans="1:19" x14ac:dyDescent="0.3">
      <c r="A5333" s="1090">
        <v>5328</v>
      </c>
      <c r="B5333" s="1091"/>
      <c r="C5333" s="1091"/>
      <c r="D5333" s="1097"/>
      <c r="E5333" s="1093">
        <f t="shared" si="333"/>
        <v>0</v>
      </c>
      <c r="F5333" s="1094">
        <f t="shared" si="334"/>
        <v>0</v>
      </c>
      <c r="G5333" s="1095">
        <f t="shared" si="335"/>
        <v>0</v>
      </c>
      <c r="H5333" s="1090" t="str">
        <f t="shared" ca="1" si="336"/>
        <v/>
      </c>
      <c r="I5333" s="1109"/>
      <c r="J5333" s="1109"/>
      <c r="K5333" s="1112"/>
      <c r="L5333" s="1091"/>
      <c r="M5333" s="1091"/>
      <c r="N5333" s="1091"/>
      <c r="O5333" s="1091"/>
      <c r="P5333" s="1096"/>
      <c r="Q5333" s="1096"/>
      <c r="R5333" s="1096"/>
      <c r="S5333" s="1091"/>
    </row>
    <row r="5334" spans="1:19" x14ac:dyDescent="0.3">
      <c r="A5334" s="1090">
        <v>5329</v>
      </c>
      <c r="B5334" s="1091"/>
      <c r="C5334" s="1091"/>
      <c r="D5334" s="1097"/>
      <c r="E5334" s="1093">
        <f t="shared" si="333"/>
        <v>0</v>
      </c>
      <c r="F5334" s="1094">
        <f t="shared" si="334"/>
        <v>0</v>
      </c>
      <c r="G5334" s="1095">
        <f t="shared" si="335"/>
        <v>0</v>
      </c>
      <c r="H5334" s="1090" t="str">
        <f t="shared" ca="1" si="336"/>
        <v/>
      </c>
      <c r="I5334" s="1109"/>
      <c r="J5334" s="1109"/>
      <c r="K5334" s="1112"/>
      <c r="L5334" s="1091"/>
      <c r="M5334" s="1091"/>
      <c r="N5334" s="1091"/>
      <c r="O5334" s="1091"/>
      <c r="P5334" s="1096"/>
      <c r="Q5334" s="1096"/>
      <c r="R5334" s="1096"/>
      <c r="S5334" s="1091"/>
    </row>
    <row r="5335" spans="1:19" x14ac:dyDescent="0.3">
      <c r="A5335" s="1090">
        <v>5330</v>
      </c>
      <c r="B5335" s="1091"/>
      <c r="C5335" s="1091"/>
      <c r="D5335" s="1097"/>
      <c r="E5335" s="1093">
        <f t="shared" si="333"/>
        <v>0</v>
      </c>
      <c r="F5335" s="1094">
        <f t="shared" si="334"/>
        <v>0</v>
      </c>
      <c r="G5335" s="1095">
        <f t="shared" si="335"/>
        <v>0</v>
      </c>
      <c r="H5335" s="1090" t="str">
        <f t="shared" ca="1" si="336"/>
        <v/>
      </c>
      <c r="I5335" s="1109"/>
      <c r="J5335" s="1109"/>
      <c r="K5335" s="1112"/>
      <c r="L5335" s="1091"/>
      <c r="M5335" s="1091"/>
      <c r="N5335" s="1091"/>
      <c r="O5335" s="1091"/>
      <c r="P5335" s="1096"/>
      <c r="Q5335" s="1096"/>
      <c r="R5335" s="1096"/>
      <c r="S5335" s="1091"/>
    </row>
    <row r="5336" spans="1:19" x14ac:dyDescent="0.3">
      <c r="A5336" s="1090">
        <v>5331</v>
      </c>
      <c r="B5336" s="1091"/>
      <c r="C5336" s="1091"/>
      <c r="D5336" s="1097"/>
      <c r="E5336" s="1093">
        <f t="shared" si="333"/>
        <v>0</v>
      </c>
      <c r="F5336" s="1094">
        <f t="shared" si="334"/>
        <v>0</v>
      </c>
      <c r="G5336" s="1095">
        <f t="shared" si="335"/>
        <v>0</v>
      </c>
      <c r="H5336" s="1090" t="str">
        <f t="shared" ca="1" si="336"/>
        <v/>
      </c>
      <c r="I5336" s="1109"/>
      <c r="J5336" s="1109"/>
      <c r="K5336" s="1112"/>
      <c r="L5336" s="1091"/>
      <c r="M5336" s="1091"/>
      <c r="N5336" s="1091"/>
      <c r="O5336" s="1091"/>
      <c r="P5336" s="1096"/>
      <c r="Q5336" s="1096"/>
      <c r="R5336" s="1096"/>
      <c r="S5336" s="1091"/>
    </row>
    <row r="5337" spans="1:19" x14ac:dyDescent="0.3">
      <c r="A5337" s="1090">
        <v>5332</v>
      </c>
      <c r="B5337" s="1091"/>
      <c r="C5337" s="1091"/>
      <c r="D5337" s="1097"/>
      <c r="E5337" s="1093">
        <f t="shared" si="333"/>
        <v>0</v>
      </c>
      <c r="F5337" s="1094">
        <f t="shared" si="334"/>
        <v>0</v>
      </c>
      <c r="G5337" s="1095">
        <f t="shared" si="335"/>
        <v>0</v>
      </c>
      <c r="H5337" s="1090" t="str">
        <f t="shared" ca="1" si="336"/>
        <v/>
      </c>
      <c r="I5337" s="1109"/>
      <c r="J5337" s="1109"/>
      <c r="K5337" s="1112"/>
      <c r="L5337" s="1091"/>
      <c r="M5337" s="1091"/>
      <c r="N5337" s="1091"/>
      <c r="O5337" s="1091"/>
      <c r="P5337" s="1096"/>
      <c r="Q5337" s="1096"/>
      <c r="R5337" s="1096"/>
      <c r="S5337" s="1091"/>
    </row>
    <row r="5338" spans="1:19" x14ac:dyDescent="0.3">
      <c r="A5338" s="1090">
        <v>5333</v>
      </c>
      <c r="B5338" s="1091"/>
      <c r="C5338" s="1091"/>
      <c r="D5338" s="1097"/>
      <c r="E5338" s="1093">
        <f t="shared" si="333"/>
        <v>0</v>
      </c>
      <c r="F5338" s="1094">
        <f t="shared" si="334"/>
        <v>0</v>
      </c>
      <c r="G5338" s="1095">
        <f t="shared" si="335"/>
        <v>0</v>
      </c>
      <c r="H5338" s="1090" t="str">
        <f t="shared" ca="1" si="336"/>
        <v/>
      </c>
      <c r="I5338" s="1109"/>
      <c r="J5338" s="1109"/>
      <c r="K5338" s="1112"/>
      <c r="L5338" s="1091"/>
      <c r="M5338" s="1091"/>
      <c r="N5338" s="1091"/>
      <c r="O5338" s="1091"/>
      <c r="P5338" s="1096"/>
      <c r="Q5338" s="1096"/>
      <c r="R5338" s="1096"/>
      <c r="S5338" s="1091"/>
    </row>
    <row r="5339" spans="1:19" x14ac:dyDescent="0.3">
      <c r="A5339" s="1090">
        <v>5334</v>
      </c>
      <c r="B5339" s="1091"/>
      <c r="C5339" s="1091"/>
      <c r="D5339" s="1097"/>
      <c r="E5339" s="1093">
        <f t="shared" si="333"/>
        <v>0</v>
      </c>
      <c r="F5339" s="1094">
        <f t="shared" si="334"/>
        <v>0</v>
      </c>
      <c r="G5339" s="1095">
        <f t="shared" si="335"/>
        <v>0</v>
      </c>
      <c r="H5339" s="1090" t="str">
        <f t="shared" ca="1" si="336"/>
        <v/>
      </c>
      <c r="I5339" s="1109"/>
      <c r="J5339" s="1109"/>
      <c r="K5339" s="1112"/>
      <c r="L5339" s="1091"/>
      <c r="M5339" s="1091"/>
      <c r="N5339" s="1091"/>
      <c r="O5339" s="1091"/>
      <c r="P5339" s="1096"/>
      <c r="Q5339" s="1096"/>
      <c r="R5339" s="1096"/>
      <c r="S5339" s="1091"/>
    </row>
    <row r="5340" spans="1:19" x14ac:dyDescent="0.3">
      <c r="A5340" s="1090">
        <v>5335</v>
      </c>
      <c r="B5340" s="1091"/>
      <c r="C5340" s="1091"/>
      <c r="D5340" s="1097"/>
      <c r="E5340" s="1093">
        <f t="shared" si="333"/>
        <v>0</v>
      </c>
      <c r="F5340" s="1094">
        <f t="shared" si="334"/>
        <v>0</v>
      </c>
      <c r="G5340" s="1095">
        <f t="shared" si="335"/>
        <v>0</v>
      </c>
      <c r="H5340" s="1090" t="str">
        <f t="shared" ca="1" si="336"/>
        <v/>
      </c>
      <c r="I5340" s="1109"/>
      <c r="J5340" s="1109"/>
      <c r="K5340" s="1112"/>
      <c r="L5340" s="1091"/>
      <c r="M5340" s="1091"/>
      <c r="N5340" s="1091"/>
      <c r="O5340" s="1091"/>
      <c r="P5340" s="1096"/>
      <c r="Q5340" s="1096"/>
      <c r="R5340" s="1096"/>
      <c r="S5340" s="1091"/>
    </row>
    <row r="5341" spans="1:19" x14ac:dyDescent="0.3">
      <c r="A5341" s="1090">
        <v>5336</v>
      </c>
      <c r="B5341" s="1091"/>
      <c r="C5341" s="1091"/>
      <c r="D5341" s="1097"/>
      <c r="E5341" s="1093">
        <f t="shared" si="333"/>
        <v>0</v>
      </c>
      <c r="F5341" s="1094">
        <f t="shared" si="334"/>
        <v>0</v>
      </c>
      <c r="G5341" s="1095">
        <f t="shared" si="335"/>
        <v>0</v>
      </c>
      <c r="H5341" s="1090" t="str">
        <f t="shared" ca="1" si="336"/>
        <v/>
      </c>
      <c r="I5341" s="1109"/>
      <c r="J5341" s="1109"/>
      <c r="K5341" s="1112"/>
      <c r="L5341" s="1091"/>
      <c r="M5341" s="1091"/>
      <c r="N5341" s="1091"/>
      <c r="O5341" s="1091"/>
      <c r="P5341" s="1096"/>
      <c r="Q5341" s="1096"/>
      <c r="R5341" s="1096"/>
      <c r="S5341" s="1091"/>
    </row>
    <row r="5342" spans="1:19" x14ac:dyDescent="0.3">
      <c r="A5342" s="1090">
        <v>5337</v>
      </c>
      <c r="B5342" s="1091"/>
      <c r="C5342" s="1091"/>
      <c r="D5342" s="1097"/>
      <c r="E5342" s="1093">
        <f t="shared" si="333"/>
        <v>0</v>
      </c>
      <c r="F5342" s="1094">
        <f t="shared" si="334"/>
        <v>0</v>
      </c>
      <c r="G5342" s="1095">
        <f t="shared" si="335"/>
        <v>0</v>
      </c>
      <c r="H5342" s="1090" t="str">
        <f t="shared" ca="1" si="336"/>
        <v/>
      </c>
      <c r="I5342" s="1109"/>
      <c r="J5342" s="1109"/>
      <c r="K5342" s="1112"/>
      <c r="L5342" s="1091"/>
      <c r="M5342" s="1091"/>
      <c r="N5342" s="1091"/>
      <c r="O5342" s="1091"/>
      <c r="P5342" s="1096"/>
      <c r="Q5342" s="1096"/>
      <c r="R5342" s="1096"/>
      <c r="S5342" s="1091"/>
    </row>
    <row r="5343" spans="1:19" x14ac:dyDescent="0.3">
      <c r="A5343" s="1090">
        <v>5338</v>
      </c>
      <c r="B5343" s="1091"/>
      <c r="C5343" s="1091"/>
      <c r="D5343" s="1097"/>
      <c r="E5343" s="1093">
        <f t="shared" si="333"/>
        <v>0</v>
      </c>
      <c r="F5343" s="1094">
        <f t="shared" si="334"/>
        <v>0</v>
      </c>
      <c r="G5343" s="1095">
        <f t="shared" si="335"/>
        <v>0</v>
      </c>
      <c r="H5343" s="1090" t="str">
        <f t="shared" ca="1" si="336"/>
        <v/>
      </c>
      <c r="I5343" s="1109"/>
      <c r="J5343" s="1109"/>
      <c r="K5343" s="1112"/>
      <c r="L5343" s="1091"/>
      <c r="M5343" s="1091"/>
      <c r="N5343" s="1091"/>
      <c r="O5343" s="1091"/>
      <c r="P5343" s="1096"/>
      <c r="Q5343" s="1096"/>
      <c r="R5343" s="1096"/>
      <c r="S5343" s="1091"/>
    </row>
    <row r="5344" spans="1:19" x14ac:dyDescent="0.3">
      <c r="A5344" s="1090">
        <v>5339</v>
      </c>
      <c r="B5344" s="1091"/>
      <c r="C5344" s="1091"/>
      <c r="D5344" s="1097"/>
      <c r="E5344" s="1093">
        <f t="shared" si="333"/>
        <v>0</v>
      </c>
      <c r="F5344" s="1094">
        <f t="shared" si="334"/>
        <v>0</v>
      </c>
      <c r="G5344" s="1095">
        <f t="shared" si="335"/>
        <v>0</v>
      </c>
      <c r="H5344" s="1090" t="str">
        <f t="shared" ca="1" si="336"/>
        <v/>
      </c>
      <c r="I5344" s="1109"/>
      <c r="J5344" s="1109"/>
      <c r="K5344" s="1112"/>
      <c r="L5344" s="1091"/>
      <c r="M5344" s="1091"/>
      <c r="N5344" s="1091"/>
      <c r="O5344" s="1091"/>
      <c r="P5344" s="1096"/>
      <c r="Q5344" s="1096"/>
      <c r="R5344" s="1096"/>
      <c r="S5344" s="1091"/>
    </row>
    <row r="5345" spans="1:19" x14ac:dyDescent="0.3">
      <c r="A5345" s="1090">
        <v>5340</v>
      </c>
      <c r="B5345" s="1091"/>
      <c r="C5345" s="1091"/>
      <c r="D5345" s="1097"/>
      <c r="E5345" s="1093">
        <f t="shared" si="333"/>
        <v>0</v>
      </c>
      <c r="F5345" s="1094">
        <f t="shared" si="334"/>
        <v>0</v>
      </c>
      <c r="G5345" s="1095">
        <f t="shared" si="335"/>
        <v>0</v>
      </c>
      <c r="H5345" s="1090" t="str">
        <f t="shared" ca="1" si="336"/>
        <v/>
      </c>
      <c r="I5345" s="1109"/>
      <c r="J5345" s="1109"/>
      <c r="K5345" s="1112"/>
      <c r="L5345" s="1091"/>
      <c r="M5345" s="1091"/>
      <c r="N5345" s="1091"/>
      <c r="O5345" s="1091"/>
      <c r="P5345" s="1096"/>
      <c r="Q5345" s="1096"/>
      <c r="R5345" s="1096"/>
      <c r="S5345" s="1091"/>
    </row>
    <row r="5346" spans="1:19" x14ac:dyDescent="0.3">
      <c r="A5346" s="1090">
        <v>5341</v>
      </c>
      <c r="B5346" s="1091"/>
      <c r="C5346" s="1091"/>
      <c r="D5346" s="1097"/>
      <c r="E5346" s="1093">
        <f t="shared" si="333"/>
        <v>0</v>
      </c>
      <c r="F5346" s="1094">
        <f t="shared" si="334"/>
        <v>0</v>
      </c>
      <c r="G5346" s="1095">
        <f t="shared" si="335"/>
        <v>0</v>
      </c>
      <c r="H5346" s="1090" t="str">
        <f t="shared" ca="1" si="336"/>
        <v/>
      </c>
      <c r="I5346" s="1109"/>
      <c r="J5346" s="1109"/>
      <c r="K5346" s="1112"/>
      <c r="L5346" s="1091"/>
      <c r="M5346" s="1091"/>
      <c r="N5346" s="1091"/>
      <c r="O5346" s="1091"/>
      <c r="P5346" s="1096"/>
      <c r="Q5346" s="1096"/>
      <c r="R5346" s="1096"/>
      <c r="S5346" s="1091"/>
    </row>
    <row r="5347" spans="1:19" x14ac:dyDescent="0.3">
      <c r="A5347" s="1090">
        <v>5342</v>
      </c>
      <c r="B5347" s="1091"/>
      <c r="C5347" s="1091"/>
      <c r="D5347" s="1097"/>
      <c r="E5347" s="1093">
        <f t="shared" si="333"/>
        <v>0</v>
      </c>
      <c r="F5347" s="1094">
        <f t="shared" si="334"/>
        <v>0</v>
      </c>
      <c r="G5347" s="1095">
        <f t="shared" si="335"/>
        <v>0</v>
      </c>
      <c r="H5347" s="1090" t="str">
        <f t="shared" ca="1" si="336"/>
        <v/>
      </c>
      <c r="I5347" s="1109"/>
      <c r="J5347" s="1109"/>
      <c r="K5347" s="1112"/>
      <c r="L5347" s="1091"/>
      <c r="M5347" s="1091"/>
      <c r="N5347" s="1091"/>
      <c r="O5347" s="1091"/>
      <c r="P5347" s="1096"/>
      <c r="Q5347" s="1096"/>
      <c r="R5347" s="1096"/>
      <c r="S5347" s="1091"/>
    </row>
    <row r="5348" spans="1:19" x14ac:dyDescent="0.3">
      <c r="A5348" s="1090">
        <v>5343</v>
      </c>
      <c r="B5348" s="1091"/>
      <c r="C5348" s="1091"/>
      <c r="D5348" s="1097"/>
      <c r="E5348" s="1093">
        <f t="shared" si="333"/>
        <v>0</v>
      </c>
      <c r="F5348" s="1094">
        <f t="shared" si="334"/>
        <v>0</v>
      </c>
      <c r="G5348" s="1095">
        <f t="shared" si="335"/>
        <v>0</v>
      </c>
      <c r="H5348" s="1090" t="str">
        <f t="shared" ca="1" si="336"/>
        <v/>
      </c>
      <c r="I5348" s="1109"/>
      <c r="J5348" s="1109"/>
      <c r="K5348" s="1112"/>
      <c r="L5348" s="1091"/>
      <c r="M5348" s="1091"/>
      <c r="N5348" s="1091"/>
      <c r="O5348" s="1091"/>
      <c r="P5348" s="1096"/>
      <c r="Q5348" s="1096"/>
      <c r="R5348" s="1096"/>
      <c r="S5348" s="1091"/>
    </row>
    <row r="5349" spans="1:19" x14ac:dyDescent="0.3">
      <c r="A5349" s="1090">
        <v>5344</v>
      </c>
      <c r="B5349" s="1091"/>
      <c r="C5349" s="1091"/>
      <c r="D5349" s="1097"/>
      <c r="E5349" s="1093">
        <f t="shared" si="333"/>
        <v>0</v>
      </c>
      <c r="F5349" s="1094">
        <f t="shared" si="334"/>
        <v>0</v>
      </c>
      <c r="G5349" s="1095">
        <f t="shared" si="335"/>
        <v>0</v>
      </c>
      <c r="H5349" s="1090" t="str">
        <f t="shared" ca="1" si="336"/>
        <v/>
      </c>
      <c r="I5349" s="1109"/>
      <c r="J5349" s="1109"/>
      <c r="K5349" s="1112"/>
      <c r="L5349" s="1091"/>
      <c r="M5349" s="1091"/>
      <c r="N5349" s="1091"/>
      <c r="O5349" s="1091"/>
      <c r="P5349" s="1096"/>
      <c r="Q5349" s="1096"/>
      <c r="R5349" s="1096"/>
      <c r="S5349" s="1091"/>
    </row>
    <row r="5350" spans="1:19" x14ac:dyDescent="0.3">
      <c r="A5350" s="1090">
        <v>5345</v>
      </c>
      <c r="B5350" s="1091"/>
      <c r="C5350" s="1091"/>
      <c r="D5350" s="1097"/>
      <c r="E5350" s="1093">
        <f t="shared" si="333"/>
        <v>0</v>
      </c>
      <c r="F5350" s="1094">
        <f t="shared" si="334"/>
        <v>0</v>
      </c>
      <c r="G5350" s="1095">
        <f t="shared" si="335"/>
        <v>0</v>
      </c>
      <c r="H5350" s="1090" t="str">
        <f t="shared" ca="1" si="336"/>
        <v/>
      </c>
      <c r="I5350" s="1109"/>
      <c r="J5350" s="1109"/>
      <c r="K5350" s="1112"/>
      <c r="L5350" s="1091"/>
      <c r="M5350" s="1091"/>
      <c r="N5350" s="1091"/>
      <c r="O5350" s="1091"/>
      <c r="P5350" s="1096"/>
      <c r="Q5350" s="1096"/>
      <c r="R5350" s="1096"/>
      <c r="S5350" s="1091"/>
    </row>
    <row r="5351" spans="1:19" x14ac:dyDescent="0.3">
      <c r="A5351" s="1090">
        <v>5346</v>
      </c>
      <c r="B5351" s="1091"/>
      <c r="C5351" s="1091"/>
      <c r="D5351" s="1097"/>
      <c r="E5351" s="1093">
        <f t="shared" si="333"/>
        <v>0</v>
      </c>
      <c r="F5351" s="1094">
        <f t="shared" si="334"/>
        <v>0</v>
      </c>
      <c r="G5351" s="1095">
        <f t="shared" si="335"/>
        <v>0</v>
      </c>
      <c r="H5351" s="1090" t="str">
        <f t="shared" ca="1" si="336"/>
        <v/>
      </c>
      <c r="I5351" s="1109"/>
      <c r="J5351" s="1109"/>
      <c r="K5351" s="1112"/>
      <c r="L5351" s="1091"/>
      <c r="M5351" s="1091"/>
      <c r="N5351" s="1091"/>
      <c r="O5351" s="1091"/>
      <c r="P5351" s="1096"/>
      <c r="Q5351" s="1096"/>
      <c r="R5351" s="1096"/>
      <c r="S5351" s="1091"/>
    </row>
    <row r="5352" spans="1:19" x14ac:dyDescent="0.3">
      <c r="A5352" s="1090">
        <v>5347</v>
      </c>
      <c r="B5352" s="1091"/>
      <c r="C5352" s="1091"/>
      <c r="D5352" s="1097"/>
      <c r="E5352" s="1093">
        <f t="shared" si="333"/>
        <v>0</v>
      </c>
      <c r="F5352" s="1094">
        <f t="shared" si="334"/>
        <v>0</v>
      </c>
      <c r="G5352" s="1095">
        <f t="shared" si="335"/>
        <v>0</v>
      </c>
      <c r="H5352" s="1090" t="str">
        <f t="shared" ca="1" si="336"/>
        <v/>
      </c>
      <c r="I5352" s="1109"/>
      <c r="J5352" s="1109"/>
      <c r="K5352" s="1112"/>
      <c r="L5352" s="1091"/>
      <c r="M5352" s="1091"/>
      <c r="N5352" s="1091"/>
      <c r="O5352" s="1091"/>
      <c r="P5352" s="1096"/>
      <c r="Q5352" s="1096"/>
      <c r="R5352" s="1096"/>
      <c r="S5352" s="1091"/>
    </row>
    <row r="5353" spans="1:19" x14ac:dyDescent="0.3">
      <c r="A5353" s="1090">
        <v>5348</v>
      </c>
      <c r="B5353" s="1091"/>
      <c r="C5353" s="1091"/>
      <c r="D5353" s="1097"/>
      <c r="E5353" s="1093">
        <f t="shared" si="333"/>
        <v>0</v>
      </c>
      <c r="F5353" s="1094">
        <f t="shared" si="334"/>
        <v>0</v>
      </c>
      <c r="G5353" s="1095">
        <f t="shared" si="335"/>
        <v>0</v>
      </c>
      <c r="H5353" s="1090" t="str">
        <f t="shared" ca="1" si="336"/>
        <v/>
      </c>
      <c r="I5353" s="1109"/>
      <c r="J5353" s="1109"/>
      <c r="K5353" s="1112"/>
      <c r="L5353" s="1091"/>
      <c r="M5353" s="1091"/>
      <c r="N5353" s="1091"/>
      <c r="O5353" s="1091"/>
      <c r="P5353" s="1096"/>
      <c r="Q5353" s="1096"/>
      <c r="R5353" s="1096"/>
      <c r="S5353" s="1091"/>
    </row>
    <row r="5354" spans="1:19" x14ac:dyDescent="0.3">
      <c r="A5354" s="1090">
        <v>5349</v>
      </c>
      <c r="B5354" s="1091"/>
      <c r="C5354" s="1091"/>
      <c r="D5354" s="1097"/>
      <c r="E5354" s="1093">
        <f t="shared" si="333"/>
        <v>0</v>
      </c>
      <c r="F5354" s="1094">
        <f t="shared" si="334"/>
        <v>0</v>
      </c>
      <c r="G5354" s="1095">
        <f t="shared" si="335"/>
        <v>0</v>
      </c>
      <c r="H5354" s="1090" t="str">
        <f t="shared" ca="1" si="336"/>
        <v/>
      </c>
      <c r="I5354" s="1109"/>
      <c r="J5354" s="1109"/>
      <c r="K5354" s="1112"/>
      <c r="L5354" s="1091"/>
      <c r="M5354" s="1091"/>
      <c r="N5354" s="1091"/>
      <c r="O5354" s="1091"/>
      <c r="P5354" s="1096"/>
      <c r="Q5354" s="1096"/>
      <c r="R5354" s="1096"/>
      <c r="S5354" s="1091"/>
    </row>
    <row r="5355" spans="1:19" x14ac:dyDescent="0.3">
      <c r="A5355" s="1090">
        <v>5350</v>
      </c>
      <c r="B5355" s="1091"/>
      <c r="C5355" s="1091"/>
      <c r="D5355" s="1097"/>
      <c r="E5355" s="1093">
        <f t="shared" si="333"/>
        <v>0</v>
      </c>
      <c r="F5355" s="1094">
        <f t="shared" si="334"/>
        <v>0</v>
      </c>
      <c r="G5355" s="1095">
        <f t="shared" si="335"/>
        <v>0</v>
      </c>
      <c r="H5355" s="1090" t="str">
        <f t="shared" ca="1" si="336"/>
        <v/>
      </c>
      <c r="I5355" s="1109"/>
      <c r="J5355" s="1109"/>
      <c r="K5355" s="1112"/>
      <c r="L5355" s="1091"/>
      <c r="M5355" s="1091"/>
      <c r="N5355" s="1091"/>
      <c r="O5355" s="1091"/>
      <c r="P5355" s="1096"/>
      <c r="Q5355" s="1096"/>
      <c r="R5355" s="1096"/>
      <c r="S5355" s="1091"/>
    </row>
    <row r="5356" spans="1:19" x14ac:dyDescent="0.3">
      <c r="A5356" s="1090">
        <v>5351</v>
      </c>
      <c r="B5356" s="1091"/>
      <c r="C5356" s="1091"/>
      <c r="D5356" s="1097"/>
      <c r="E5356" s="1093">
        <f t="shared" si="333"/>
        <v>0</v>
      </c>
      <c r="F5356" s="1094">
        <f t="shared" si="334"/>
        <v>0</v>
      </c>
      <c r="G5356" s="1095">
        <f t="shared" si="335"/>
        <v>0</v>
      </c>
      <c r="H5356" s="1090" t="str">
        <f t="shared" ca="1" si="336"/>
        <v/>
      </c>
      <c r="I5356" s="1109"/>
      <c r="J5356" s="1109"/>
      <c r="K5356" s="1112"/>
      <c r="L5356" s="1091"/>
      <c r="M5356" s="1091"/>
      <c r="N5356" s="1091"/>
      <c r="O5356" s="1091"/>
      <c r="P5356" s="1096"/>
      <c r="Q5356" s="1096"/>
      <c r="R5356" s="1096"/>
      <c r="S5356" s="1091"/>
    </row>
    <row r="5357" spans="1:19" x14ac:dyDescent="0.3">
      <c r="A5357" s="1090">
        <v>5352</v>
      </c>
      <c r="B5357" s="1091"/>
      <c r="C5357" s="1091"/>
      <c r="D5357" s="1097"/>
      <c r="E5357" s="1093">
        <f t="shared" si="333"/>
        <v>0</v>
      </c>
      <c r="F5357" s="1094">
        <f t="shared" si="334"/>
        <v>0</v>
      </c>
      <c r="G5357" s="1095">
        <f t="shared" si="335"/>
        <v>0</v>
      </c>
      <c r="H5357" s="1090" t="str">
        <f t="shared" ca="1" si="336"/>
        <v/>
      </c>
      <c r="I5357" s="1109"/>
      <c r="J5357" s="1109"/>
      <c r="K5357" s="1112"/>
      <c r="L5357" s="1091"/>
      <c r="M5357" s="1091"/>
      <c r="N5357" s="1091"/>
      <c r="O5357" s="1091"/>
      <c r="P5357" s="1096"/>
      <c r="Q5357" s="1096"/>
      <c r="R5357" s="1096"/>
      <c r="S5357" s="1091"/>
    </row>
    <row r="5358" spans="1:19" x14ac:dyDescent="0.3">
      <c r="A5358" s="1090">
        <v>5353</v>
      </c>
      <c r="B5358" s="1091"/>
      <c r="C5358" s="1091"/>
      <c r="D5358" s="1097"/>
      <c r="E5358" s="1093">
        <f t="shared" si="333"/>
        <v>0</v>
      </c>
      <c r="F5358" s="1094">
        <f t="shared" si="334"/>
        <v>0</v>
      </c>
      <c r="G5358" s="1095">
        <f t="shared" si="335"/>
        <v>0</v>
      </c>
      <c r="H5358" s="1090" t="str">
        <f t="shared" ca="1" si="336"/>
        <v/>
      </c>
      <c r="I5358" s="1109"/>
      <c r="J5358" s="1109"/>
      <c r="K5358" s="1112"/>
      <c r="L5358" s="1091"/>
      <c r="M5358" s="1091"/>
      <c r="N5358" s="1091"/>
      <c r="O5358" s="1091"/>
      <c r="P5358" s="1096"/>
      <c r="Q5358" s="1096"/>
      <c r="R5358" s="1096"/>
      <c r="S5358" s="1091"/>
    </row>
    <row r="5359" spans="1:19" x14ac:dyDescent="0.3">
      <c r="A5359" s="1090">
        <v>5354</v>
      </c>
      <c r="B5359" s="1091"/>
      <c r="C5359" s="1091"/>
      <c r="D5359" s="1097"/>
      <c r="E5359" s="1093">
        <f t="shared" si="333"/>
        <v>0</v>
      </c>
      <c r="F5359" s="1094">
        <f t="shared" si="334"/>
        <v>0</v>
      </c>
      <c r="G5359" s="1095">
        <f t="shared" si="335"/>
        <v>0</v>
      </c>
      <c r="H5359" s="1090" t="str">
        <f t="shared" ca="1" si="336"/>
        <v/>
      </c>
      <c r="I5359" s="1109"/>
      <c r="J5359" s="1109"/>
      <c r="K5359" s="1112"/>
      <c r="L5359" s="1091"/>
      <c r="M5359" s="1091"/>
      <c r="N5359" s="1091"/>
      <c r="O5359" s="1091"/>
      <c r="P5359" s="1096"/>
      <c r="Q5359" s="1096"/>
      <c r="R5359" s="1096"/>
      <c r="S5359" s="1091"/>
    </row>
    <row r="5360" spans="1:19" x14ac:dyDescent="0.3">
      <c r="A5360" s="1090">
        <v>5355</v>
      </c>
      <c r="B5360" s="1091"/>
      <c r="C5360" s="1091"/>
      <c r="D5360" s="1097"/>
      <c r="E5360" s="1093">
        <f t="shared" si="333"/>
        <v>0</v>
      </c>
      <c r="F5360" s="1094">
        <f t="shared" si="334"/>
        <v>0</v>
      </c>
      <c r="G5360" s="1095">
        <f t="shared" si="335"/>
        <v>0</v>
      </c>
      <c r="H5360" s="1090" t="str">
        <f t="shared" ca="1" si="336"/>
        <v/>
      </c>
      <c r="I5360" s="1109"/>
      <c r="J5360" s="1109"/>
      <c r="K5360" s="1112"/>
      <c r="L5360" s="1091"/>
      <c r="M5360" s="1091"/>
      <c r="N5360" s="1091"/>
      <c r="O5360" s="1091"/>
      <c r="P5360" s="1096"/>
      <c r="Q5360" s="1096"/>
      <c r="R5360" s="1096"/>
      <c r="S5360" s="1091"/>
    </row>
    <row r="5361" spans="1:19" x14ac:dyDescent="0.3">
      <c r="A5361" s="1090">
        <v>5356</v>
      </c>
      <c r="B5361" s="1091"/>
      <c r="C5361" s="1091"/>
      <c r="D5361" s="1097"/>
      <c r="E5361" s="1093">
        <f t="shared" si="333"/>
        <v>0</v>
      </c>
      <c r="F5361" s="1094">
        <f t="shared" si="334"/>
        <v>0</v>
      </c>
      <c r="G5361" s="1095">
        <f t="shared" si="335"/>
        <v>0</v>
      </c>
      <c r="H5361" s="1090" t="str">
        <f t="shared" ca="1" si="336"/>
        <v/>
      </c>
      <c r="I5361" s="1109"/>
      <c r="J5361" s="1109"/>
      <c r="K5361" s="1112"/>
      <c r="L5361" s="1091"/>
      <c r="M5361" s="1091"/>
      <c r="N5361" s="1091"/>
      <c r="O5361" s="1091"/>
      <c r="P5361" s="1096"/>
      <c r="Q5361" s="1096"/>
      <c r="R5361" s="1096"/>
      <c r="S5361" s="1091"/>
    </row>
    <row r="5362" spans="1:19" x14ac:dyDescent="0.3">
      <c r="A5362" s="1090">
        <v>5357</v>
      </c>
      <c r="B5362" s="1091"/>
      <c r="C5362" s="1091"/>
      <c r="D5362" s="1097"/>
      <c r="E5362" s="1093">
        <f t="shared" si="333"/>
        <v>0</v>
      </c>
      <c r="F5362" s="1094">
        <f t="shared" si="334"/>
        <v>0</v>
      </c>
      <c r="G5362" s="1095">
        <f t="shared" si="335"/>
        <v>0</v>
      </c>
      <c r="H5362" s="1090" t="str">
        <f t="shared" ca="1" si="336"/>
        <v/>
      </c>
      <c r="I5362" s="1109"/>
      <c r="J5362" s="1109"/>
      <c r="K5362" s="1112"/>
      <c r="L5362" s="1091"/>
      <c r="M5362" s="1091"/>
      <c r="N5362" s="1091"/>
      <c r="O5362" s="1091"/>
      <c r="P5362" s="1096"/>
      <c r="Q5362" s="1096"/>
      <c r="R5362" s="1096"/>
      <c r="S5362" s="1091"/>
    </row>
    <row r="5363" spans="1:19" x14ac:dyDescent="0.3">
      <c r="A5363" s="1090">
        <v>5358</v>
      </c>
      <c r="B5363" s="1091"/>
      <c r="C5363" s="1091"/>
      <c r="D5363" s="1097"/>
      <c r="E5363" s="1093">
        <f t="shared" si="333"/>
        <v>0</v>
      </c>
      <c r="F5363" s="1094">
        <f t="shared" si="334"/>
        <v>0</v>
      </c>
      <c r="G5363" s="1095">
        <f t="shared" si="335"/>
        <v>0</v>
      </c>
      <c r="H5363" s="1090" t="str">
        <f t="shared" ca="1" si="336"/>
        <v/>
      </c>
      <c r="I5363" s="1109"/>
      <c r="J5363" s="1109"/>
      <c r="K5363" s="1112"/>
      <c r="L5363" s="1091"/>
      <c r="M5363" s="1091"/>
      <c r="N5363" s="1091"/>
      <c r="O5363" s="1091"/>
      <c r="P5363" s="1096"/>
      <c r="Q5363" s="1096"/>
      <c r="R5363" s="1096"/>
      <c r="S5363" s="1091"/>
    </row>
    <row r="5364" spans="1:19" x14ac:dyDescent="0.3">
      <c r="A5364" s="1090">
        <v>5359</v>
      </c>
      <c r="B5364" s="1091"/>
      <c r="C5364" s="1091"/>
      <c r="D5364" s="1097"/>
      <c r="E5364" s="1093">
        <f t="shared" si="333"/>
        <v>0</v>
      </c>
      <c r="F5364" s="1094">
        <f t="shared" si="334"/>
        <v>0</v>
      </c>
      <c r="G5364" s="1095">
        <f t="shared" si="335"/>
        <v>0</v>
      </c>
      <c r="H5364" s="1090" t="str">
        <f t="shared" ca="1" si="336"/>
        <v/>
      </c>
      <c r="I5364" s="1109"/>
      <c r="J5364" s="1109"/>
      <c r="K5364" s="1112"/>
      <c r="L5364" s="1091"/>
      <c r="M5364" s="1091"/>
      <c r="N5364" s="1091"/>
      <c r="O5364" s="1091"/>
      <c r="P5364" s="1096"/>
      <c r="Q5364" s="1096"/>
      <c r="R5364" s="1096"/>
      <c r="S5364" s="1091"/>
    </row>
    <row r="5365" spans="1:19" x14ac:dyDescent="0.3">
      <c r="A5365" s="1090">
        <v>5360</v>
      </c>
      <c r="B5365" s="1091"/>
      <c r="C5365" s="1091"/>
      <c r="D5365" s="1097"/>
      <c r="E5365" s="1093">
        <f t="shared" si="333"/>
        <v>0</v>
      </c>
      <c r="F5365" s="1094">
        <f t="shared" si="334"/>
        <v>0</v>
      </c>
      <c r="G5365" s="1095">
        <f t="shared" si="335"/>
        <v>0</v>
      </c>
      <c r="H5365" s="1090" t="str">
        <f t="shared" ca="1" si="336"/>
        <v/>
      </c>
      <c r="I5365" s="1109"/>
      <c r="J5365" s="1109"/>
      <c r="K5365" s="1112"/>
      <c r="L5365" s="1091"/>
      <c r="M5365" s="1091"/>
      <c r="N5365" s="1091"/>
      <c r="O5365" s="1091"/>
      <c r="P5365" s="1096"/>
      <c r="Q5365" s="1096"/>
      <c r="R5365" s="1096"/>
      <c r="S5365" s="1091"/>
    </row>
    <row r="5366" spans="1:19" x14ac:dyDescent="0.3">
      <c r="A5366" s="1090">
        <v>5361</v>
      </c>
      <c r="B5366" s="1091"/>
      <c r="C5366" s="1091"/>
      <c r="D5366" s="1097"/>
      <c r="E5366" s="1093">
        <f t="shared" si="333"/>
        <v>0</v>
      </c>
      <c r="F5366" s="1094">
        <f t="shared" si="334"/>
        <v>0</v>
      </c>
      <c r="G5366" s="1095">
        <f t="shared" si="335"/>
        <v>0</v>
      </c>
      <c r="H5366" s="1090" t="str">
        <f t="shared" ca="1" si="336"/>
        <v/>
      </c>
      <c r="I5366" s="1109"/>
      <c r="J5366" s="1109"/>
      <c r="K5366" s="1112"/>
      <c r="L5366" s="1091"/>
      <c r="M5366" s="1091"/>
      <c r="N5366" s="1091"/>
      <c r="O5366" s="1091"/>
      <c r="P5366" s="1096"/>
      <c r="Q5366" s="1096"/>
      <c r="R5366" s="1096"/>
      <c r="S5366" s="1091"/>
    </row>
    <row r="5367" spans="1:19" x14ac:dyDescent="0.3">
      <c r="A5367" s="1090">
        <v>5362</v>
      </c>
      <c r="B5367" s="1091"/>
      <c r="C5367" s="1091"/>
      <c r="D5367" s="1097"/>
      <c r="E5367" s="1093">
        <f t="shared" si="333"/>
        <v>0</v>
      </c>
      <c r="F5367" s="1094">
        <f t="shared" si="334"/>
        <v>0</v>
      </c>
      <c r="G5367" s="1095">
        <f t="shared" si="335"/>
        <v>0</v>
      </c>
      <c r="H5367" s="1090" t="str">
        <f t="shared" ca="1" si="336"/>
        <v/>
      </c>
      <c r="I5367" s="1109"/>
      <c r="J5367" s="1109"/>
      <c r="K5367" s="1112"/>
      <c r="L5367" s="1091"/>
      <c r="M5367" s="1091"/>
      <c r="N5367" s="1091"/>
      <c r="O5367" s="1091"/>
      <c r="P5367" s="1096"/>
      <c r="Q5367" s="1096"/>
      <c r="R5367" s="1096"/>
      <c r="S5367" s="1091"/>
    </row>
    <row r="5368" spans="1:19" x14ac:dyDescent="0.3">
      <c r="A5368" s="1090">
        <v>5363</v>
      </c>
      <c r="B5368" s="1091"/>
      <c r="C5368" s="1091"/>
      <c r="D5368" s="1097"/>
      <c r="E5368" s="1093">
        <f t="shared" si="333"/>
        <v>0</v>
      </c>
      <c r="F5368" s="1094">
        <f t="shared" si="334"/>
        <v>0</v>
      </c>
      <c r="G5368" s="1095">
        <f t="shared" si="335"/>
        <v>0</v>
      </c>
      <c r="H5368" s="1090" t="str">
        <f t="shared" ca="1" si="336"/>
        <v/>
      </c>
      <c r="I5368" s="1109"/>
      <c r="J5368" s="1109"/>
      <c r="K5368" s="1112"/>
      <c r="L5368" s="1091"/>
      <c r="M5368" s="1091"/>
      <c r="N5368" s="1091"/>
      <c r="O5368" s="1091"/>
      <c r="P5368" s="1096"/>
      <c r="Q5368" s="1096"/>
      <c r="R5368" s="1096"/>
      <c r="S5368" s="1091"/>
    </row>
    <row r="5369" spans="1:19" x14ac:dyDescent="0.3">
      <c r="A5369" s="1090">
        <v>5364</v>
      </c>
      <c r="B5369" s="1091"/>
      <c r="C5369" s="1091"/>
      <c r="D5369" s="1097"/>
      <c r="E5369" s="1093">
        <f t="shared" si="333"/>
        <v>0</v>
      </c>
      <c r="F5369" s="1094">
        <f t="shared" si="334"/>
        <v>0</v>
      </c>
      <c r="G5369" s="1095">
        <f t="shared" si="335"/>
        <v>0</v>
      </c>
      <c r="H5369" s="1090" t="str">
        <f t="shared" ca="1" si="336"/>
        <v/>
      </c>
      <c r="I5369" s="1109"/>
      <c r="J5369" s="1109"/>
      <c r="K5369" s="1112"/>
      <c r="L5369" s="1091"/>
      <c r="M5369" s="1091"/>
      <c r="N5369" s="1091"/>
      <c r="O5369" s="1091"/>
      <c r="P5369" s="1096"/>
      <c r="Q5369" s="1096"/>
      <c r="R5369" s="1096"/>
      <c r="S5369" s="1091"/>
    </row>
    <row r="5370" spans="1:19" x14ac:dyDescent="0.3">
      <c r="A5370" s="1090">
        <v>5365</v>
      </c>
      <c r="B5370" s="1091"/>
      <c r="C5370" s="1091"/>
      <c r="D5370" s="1097"/>
      <c r="E5370" s="1093">
        <f t="shared" si="333"/>
        <v>0</v>
      </c>
      <c r="F5370" s="1094">
        <f t="shared" si="334"/>
        <v>0</v>
      </c>
      <c r="G5370" s="1095">
        <f t="shared" si="335"/>
        <v>0</v>
      </c>
      <c r="H5370" s="1090" t="str">
        <f t="shared" ca="1" si="336"/>
        <v/>
      </c>
      <c r="I5370" s="1109"/>
      <c r="J5370" s="1109"/>
      <c r="K5370" s="1112"/>
      <c r="L5370" s="1091"/>
      <c r="M5370" s="1091"/>
      <c r="N5370" s="1091"/>
      <c r="O5370" s="1091"/>
      <c r="P5370" s="1096"/>
      <c r="Q5370" s="1096"/>
      <c r="R5370" s="1096"/>
      <c r="S5370" s="1091"/>
    </row>
    <row r="5371" spans="1:19" x14ac:dyDescent="0.3">
      <c r="A5371" s="1090">
        <v>5366</v>
      </c>
      <c r="B5371" s="1091"/>
      <c r="C5371" s="1091"/>
      <c r="D5371" s="1097"/>
      <c r="E5371" s="1093">
        <f t="shared" si="333"/>
        <v>0</v>
      </c>
      <c r="F5371" s="1094">
        <f t="shared" si="334"/>
        <v>0</v>
      </c>
      <c r="G5371" s="1095">
        <f t="shared" si="335"/>
        <v>0</v>
      </c>
      <c r="H5371" s="1090" t="str">
        <f t="shared" ca="1" si="336"/>
        <v/>
      </c>
      <c r="I5371" s="1109"/>
      <c r="J5371" s="1109"/>
      <c r="K5371" s="1112"/>
      <c r="L5371" s="1091"/>
      <c r="M5371" s="1091"/>
      <c r="N5371" s="1091"/>
      <c r="O5371" s="1091"/>
      <c r="P5371" s="1096"/>
      <c r="Q5371" s="1096"/>
      <c r="R5371" s="1096"/>
      <c r="S5371" s="1091"/>
    </row>
    <row r="5372" spans="1:19" x14ac:dyDescent="0.3">
      <c r="A5372" s="1090">
        <v>5367</v>
      </c>
      <c r="B5372" s="1091"/>
      <c r="C5372" s="1091"/>
      <c r="D5372" s="1097"/>
      <c r="E5372" s="1093">
        <f t="shared" si="333"/>
        <v>0</v>
      </c>
      <c r="F5372" s="1094">
        <f t="shared" si="334"/>
        <v>0</v>
      </c>
      <c r="G5372" s="1095">
        <f t="shared" si="335"/>
        <v>0</v>
      </c>
      <c r="H5372" s="1090" t="str">
        <f t="shared" ca="1" si="336"/>
        <v/>
      </c>
      <c r="I5372" s="1109"/>
      <c r="J5372" s="1109"/>
      <c r="K5372" s="1112"/>
      <c r="L5372" s="1091"/>
      <c r="M5372" s="1091"/>
      <c r="N5372" s="1091"/>
      <c r="O5372" s="1091"/>
      <c r="P5372" s="1096"/>
      <c r="Q5372" s="1096"/>
      <c r="R5372" s="1096"/>
      <c r="S5372" s="1091"/>
    </row>
    <row r="5373" spans="1:19" x14ac:dyDescent="0.3">
      <c r="A5373" s="1090">
        <v>5368</v>
      </c>
      <c r="B5373" s="1091"/>
      <c r="C5373" s="1091"/>
      <c r="D5373" s="1097"/>
      <c r="E5373" s="1093">
        <f t="shared" si="333"/>
        <v>0</v>
      </c>
      <c r="F5373" s="1094">
        <f t="shared" si="334"/>
        <v>0</v>
      </c>
      <c r="G5373" s="1095">
        <f t="shared" si="335"/>
        <v>0</v>
      </c>
      <c r="H5373" s="1090" t="str">
        <f t="shared" ca="1" si="336"/>
        <v/>
      </c>
      <c r="I5373" s="1109"/>
      <c r="J5373" s="1109"/>
      <c r="K5373" s="1112"/>
      <c r="L5373" s="1091"/>
      <c r="M5373" s="1091"/>
      <c r="N5373" s="1091"/>
      <c r="O5373" s="1091"/>
      <c r="P5373" s="1096"/>
      <c r="Q5373" s="1096"/>
      <c r="R5373" s="1096"/>
      <c r="S5373" s="1091"/>
    </row>
    <row r="5374" spans="1:19" x14ac:dyDescent="0.3">
      <c r="A5374" s="1090">
        <v>5369</v>
      </c>
      <c r="B5374" s="1091"/>
      <c r="C5374" s="1091"/>
      <c r="D5374" s="1097"/>
      <c r="E5374" s="1093">
        <f t="shared" si="333"/>
        <v>0</v>
      </c>
      <c r="F5374" s="1094">
        <f t="shared" si="334"/>
        <v>0</v>
      </c>
      <c r="G5374" s="1095">
        <f t="shared" si="335"/>
        <v>0</v>
      </c>
      <c r="H5374" s="1090" t="str">
        <f t="shared" ca="1" si="336"/>
        <v/>
      </c>
      <c r="I5374" s="1109"/>
      <c r="J5374" s="1109"/>
      <c r="K5374" s="1112"/>
      <c r="L5374" s="1091"/>
      <c r="M5374" s="1091"/>
      <c r="N5374" s="1091"/>
      <c r="O5374" s="1091"/>
      <c r="P5374" s="1096"/>
      <c r="Q5374" s="1096"/>
      <c r="R5374" s="1096"/>
      <c r="S5374" s="1091"/>
    </row>
    <row r="5375" spans="1:19" x14ac:dyDescent="0.3">
      <c r="A5375" s="1090">
        <v>5370</v>
      </c>
      <c r="B5375" s="1091"/>
      <c r="C5375" s="1091"/>
      <c r="D5375" s="1097"/>
      <c r="E5375" s="1093">
        <f t="shared" si="333"/>
        <v>0</v>
      </c>
      <c r="F5375" s="1094">
        <f t="shared" si="334"/>
        <v>0</v>
      </c>
      <c r="G5375" s="1095">
        <f t="shared" si="335"/>
        <v>0</v>
      </c>
      <c r="H5375" s="1090" t="str">
        <f t="shared" ca="1" si="336"/>
        <v/>
      </c>
      <c r="I5375" s="1109"/>
      <c r="J5375" s="1109"/>
      <c r="K5375" s="1112"/>
      <c r="L5375" s="1091"/>
      <c r="M5375" s="1091"/>
      <c r="N5375" s="1091"/>
      <c r="O5375" s="1091"/>
      <c r="P5375" s="1096"/>
      <c r="Q5375" s="1096"/>
      <c r="R5375" s="1096"/>
      <c r="S5375" s="1091"/>
    </row>
    <row r="5376" spans="1:19" x14ac:dyDescent="0.3">
      <c r="A5376" s="1090">
        <v>5371</v>
      </c>
      <c r="B5376" s="1091"/>
      <c r="C5376" s="1091"/>
      <c r="D5376" s="1097"/>
      <c r="E5376" s="1093">
        <f t="shared" si="333"/>
        <v>0</v>
      </c>
      <c r="F5376" s="1094">
        <f t="shared" si="334"/>
        <v>0</v>
      </c>
      <c r="G5376" s="1095">
        <f t="shared" si="335"/>
        <v>0</v>
      </c>
      <c r="H5376" s="1090" t="str">
        <f t="shared" ca="1" si="336"/>
        <v/>
      </c>
      <c r="I5376" s="1109"/>
      <c r="J5376" s="1109"/>
      <c r="K5376" s="1112"/>
      <c r="L5376" s="1091"/>
      <c r="M5376" s="1091"/>
      <c r="N5376" s="1091"/>
      <c r="O5376" s="1091"/>
      <c r="P5376" s="1096"/>
      <c r="Q5376" s="1096"/>
      <c r="R5376" s="1096"/>
      <c r="S5376" s="1091"/>
    </row>
    <row r="5377" spans="1:19" x14ac:dyDescent="0.3">
      <c r="A5377" s="1090">
        <v>5372</v>
      </c>
      <c r="B5377" s="1091"/>
      <c r="C5377" s="1091"/>
      <c r="D5377" s="1097"/>
      <c r="E5377" s="1093">
        <f t="shared" si="333"/>
        <v>0</v>
      </c>
      <c r="F5377" s="1094">
        <f t="shared" si="334"/>
        <v>0</v>
      </c>
      <c r="G5377" s="1095">
        <f t="shared" si="335"/>
        <v>0</v>
      </c>
      <c r="H5377" s="1090" t="str">
        <f t="shared" ca="1" si="336"/>
        <v/>
      </c>
      <c r="I5377" s="1109"/>
      <c r="J5377" s="1109"/>
      <c r="K5377" s="1112"/>
      <c r="L5377" s="1091"/>
      <c r="M5377" s="1091"/>
      <c r="N5377" s="1091"/>
      <c r="O5377" s="1091"/>
      <c r="P5377" s="1096"/>
      <c r="Q5377" s="1096"/>
      <c r="R5377" s="1096"/>
      <c r="S5377" s="1091"/>
    </row>
    <row r="5378" spans="1:19" x14ac:dyDescent="0.3">
      <c r="A5378" s="1090">
        <v>5373</v>
      </c>
      <c r="B5378" s="1091"/>
      <c r="C5378" s="1091"/>
      <c r="D5378" s="1097"/>
      <c r="E5378" s="1093">
        <f t="shared" si="333"/>
        <v>0</v>
      </c>
      <c r="F5378" s="1094">
        <f t="shared" si="334"/>
        <v>0</v>
      </c>
      <c r="G5378" s="1095">
        <f t="shared" si="335"/>
        <v>0</v>
      </c>
      <c r="H5378" s="1090" t="str">
        <f t="shared" ca="1" si="336"/>
        <v/>
      </c>
      <c r="I5378" s="1109"/>
      <c r="J5378" s="1109"/>
      <c r="K5378" s="1112"/>
      <c r="L5378" s="1091"/>
      <c r="M5378" s="1091"/>
      <c r="N5378" s="1091"/>
      <c r="O5378" s="1091"/>
      <c r="P5378" s="1096"/>
      <c r="Q5378" s="1096"/>
      <c r="R5378" s="1096"/>
      <c r="S5378" s="1091"/>
    </row>
    <row r="5379" spans="1:19" x14ac:dyDescent="0.3">
      <c r="A5379" s="1090">
        <v>5374</v>
      </c>
      <c r="B5379" s="1091"/>
      <c r="C5379" s="1091"/>
      <c r="D5379" s="1097"/>
      <c r="E5379" s="1093">
        <f t="shared" si="333"/>
        <v>0</v>
      </c>
      <c r="F5379" s="1094">
        <f t="shared" si="334"/>
        <v>0</v>
      </c>
      <c r="G5379" s="1095">
        <f t="shared" si="335"/>
        <v>0</v>
      </c>
      <c r="H5379" s="1090" t="str">
        <f t="shared" ca="1" si="336"/>
        <v/>
      </c>
      <c r="I5379" s="1109"/>
      <c r="J5379" s="1109"/>
      <c r="K5379" s="1112"/>
      <c r="L5379" s="1091"/>
      <c r="M5379" s="1091"/>
      <c r="N5379" s="1091"/>
      <c r="O5379" s="1091"/>
      <c r="P5379" s="1096"/>
      <c r="Q5379" s="1096"/>
      <c r="R5379" s="1096"/>
      <c r="S5379" s="1091"/>
    </row>
    <row r="5380" spans="1:19" x14ac:dyDescent="0.3">
      <c r="A5380" s="1090">
        <v>5375</v>
      </c>
      <c r="B5380" s="1091"/>
      <c r="C5380" s="1091"/>
      <c r="D5380" s="1097"/>
      <c r="E5380" s="1093">
        <f t="shared" si="333"/>
        <v>0</v>
      </c>
      <c r="F5380" s="1094">
        <f t="shared" si="334"/>
        <v>0</v>
      </c>
      <c r="G5380" s="1095">
        <f t="shared" si="335"/>
        <v>0</v>
      </c>
      <c r="H5380" s="1090" t="str">
        <f t="shared" ca="1" si="336"/>
        <v/>
      </c>
      <c r="I5380" s="1109"/>
      <c r="J5380" s="1109"/>
      <c r="K5380" s="1112"/>
      <c r="L5380" s="1091"/>
      <c r="M5380" s="1091"/>
      <c r="N5380" s="1091"/>
      <c r="O5380" s="1091"/>
      <c r="P5380" s="1096"/>
      <c r="Q5380" s="1096"/>
      <c r="R5380" s="1096"/>
      <c r="S5380" s="1091"/>
    </row>
    <row r="5381" spans="1:19" x14ac:dyDescent="0.3">
      <c r="A5381" s="1090">
        <v>5376</v>
      </c>
      <c r="B5381" s="1091"/>
      <c r="C5381" s="1091"/>
      <c r="D5381" s="1097"/>
      <c r="E5381" s="1093">
        <f t="shared" si="333"/>
        <v>0</v>
      </c>
      <c r="F5381" s="1094">
        <f t="shared" si="334"/>
        <v>0</v>
      </c>
      <c r="G5381" s="1095">
        <f t="shared" si="335"/>
        <v>0</v>
      </c>
      <c r="H5381" s="1090" t="str">
        <f t="shared" ca="1" si="336"/>
        <v/>
      </c>
      <c r="I5381" s="1109"/>
      <c r="J5381" s="1109"/>
      <c r="K5381" s="1112"/>
      <c r="L5381" s="1091"/>
      <c r="M5381" s="1091"/>
      <c r="N5381" s="1091"/>
      <c r="O5381" s="1091"/>
      <c r="P5381" s="1096"/>
      <c r="Q5381" s="1096"/>
      <c r="R5381" s="1096"/>
      <c r="S5381" s="1091"/>
    </row>
    <row r="5382" spans="1:19" x14ac:dyDescent="0.3">
      <c r="A5382" s="1090">
        <v>5377</v>
      </c>
      <c r="B5382" s="1091"/>
      <c r="C5382" s="1091"/>
      <c r="D5382" s="1097"/>
      <c r="E5382" s="1093">
        <f t="shared" si="333"/>
        <v>0</v>
      </c>
      <c r="F5382" s="1094">
        <f t="shared" si="334"/>
        <v>0</v>
      </c>
      <c r="G5382" s="1095">
        <f t="shared" si="335"/>
        <v>0</v>
      </c>
      <c r="H5382" s="1090" t="str">
        <f t="shared" ca="1" si="336"/>
        <v/>
      </c>
      <c r="I5382" s="1109"/>
      <c r="J5382" s="1109"/>
      <c r="K5382" s="1112"/>
      <c r="L5382" s="1091"/>
      <c r="M5382" s="1091"/>
      <c r="N5382" s="1091"/>
      <c r="O5382" s="1091"/>
      <c r="P5382" s="1096"/>
      <c r="Q5382" s="1096"/>
      <c r="R5382" s="1096"/>
      <c r="S5382" s="1091"/>
    </row>
    <row r="5383" spans="1:19" x14ac:dyDescent="0.3">
      <c r="A5383" s="1090">
        <v>5378</v>
      </c>
      <c r="B5383" s="1091"/>
      <c r="C5383" s="1091"/>
      <c r="D5383" s="1097"/>
      <c r="E5383" s="1093">
        <f t="shared" ref="E5383:E5446" si="337">D5383</f>
        <v>0</v>
      </c>
      <c r="F5383" s="1094">
        <f t="shared" ref="F5383:F5446" si="338">D5383</f>
        <v>0</v>
      </c>
      <c r="G5383" s="1095">
        <f t="shared" ref="G5383:G5446" si="339">D5383</f>
        <v>0</v>
      </c>
      <c r="H5383" s="1090" t="str">
        <f t="shared" ref="H5383:H5446" ca="1" si="340">IF(ISBLANK(D5383),"",DATEDIF(G5383,TODAY(),"y"))</f>
        <v/>
      </c>
      <c r="I5383" s="1109"/>
      <c r="J5383" s="1109"/>
      <c r="K5383" s="1112"/>
      <c r="L5383" s="1091"/>
      <c r="M5383" s="1091"/>
      <c r="N5383" s="1091"/>
      <c r="O5383" s="1091"/>
      <c r="P5383" s="1096"/>
      <c r="Q5383" s="1096"/>
      <c r="R5383" s="1096"/>
      <c r="S5383" s="1091"/>
    </row>
    <row r="5384" spans="1:19" x14ac:dyDescent="0.3">
      <c r="A5384" s="1090">
        <v>5379</v>
      </c>
      <c r="B5384" s="1091"/>
      <c r="C5384" s="1091"/>
      <c r="D5384" s="1097"/>
      <c r="E5384" s="1093">
        <f t="shared" si="337"/>
        <v>0</v>
      </c>
      <c r="F5384" s="1094">
        <f t="shared" si="338"/>
        <v>0</v>
      </c>
      <c r="G5384" s="1095">
        <f t="shared" si="339"/>
        <v>0</v>
      </c>
      <c r="H5384" s="1090" t="str">
        <f t="shared" ca="1" si="340"/>
        <v/>
      </c>
      <c r="I5384" s="1109"/>
      <c r="J5384" s="1109"/>
      <c r="K5384" s="1112"/>
      <c r="L5384" s="1091"/>
      <c r="M5384" s="1091"/>
      <c r="N5384" s="1091"/>
      <c r="O5384" s="1091"/>
      <c r="P5384" s="1096"/>
      <c r="Q5384" s="1096"/>
      <c r="R5384" s="1096"/>
      <c r="S5384" s="1091"/>
    </row>
    <row r="5385" spans="1:19" x14ac:dyDescent="0.3">
      <c r="A5385" s="1090">
        <v>5380</v>
      </c>
      <c r="B5385" s="1091"/>
      <c r="C5385" s="1091"/>
      <c r="D5385" s="1097"/>
      <c r="E5385" s="1093">
        <f t="shared" si="337"/>
        <v>0</v>
      </c>
      <c r="F5385" s="1094">
        <f t="shared" si="338"/>
        <v>0</v>
      </c>
      <c r="G5385" s="1095">
        <f t="shared" si="339"/>
        <v>0</v>
      </c>
      <c r="H5385" s="1090" t="str">
        <f t="shared" ca="1" si="340"/>
        <v/>
      </c>
      <c r="I5385" s="1109"/>
      <c r="J5385" s="1109"/>
      <c r="K5385" s="1112"/>
      <c r="L5385" s="1091"/>
      <c r="M5385" s="1091"/>
      <c r="N5385" s="1091"/>
      <c r="O5385" s="1091"/>
      <c r="P5385" s="1096"/>
      <c r="Q5385" s="1096"/>
      <c r="R5385" s="1096"/>
      <c r="S5385" s="1091"/>
    </row>
    <row r="5386" spans="1:19" x14ac:dyDescent="0.3">
      <c r="A5386" s="1090">
        <v>5381</v>
      </c>
      <c r="B5386" s="1091"/>
      <c r="C5386" s="1091"/>
      <c r="D5386" s="1097"/>
      <c r="E5386" s="1093">
        <f t="shared" si="337"/>
        <v>0</v>
      </c>
      <c r="F5386" s="1094">
        <f t="shared" si="338"/>
        <v>0</v>
      </c>
      <c r="G5386" s="1095">
        <f t="shared" si="339"/>
        <v>0</v>
      </c>
      <c r="H5386" s="1090" t="str">
        <f t="shared" ca="1" si="340"/>
        <v/>
      </c>
      <c r="I5386" s="1109"/>
      <c r="J5386" s="1109"/>
      <c r="K5386" s="1112"/>
      <c r="L5386" s="1091"/>
      <c r="M5386" s="1091"/>
      <c r="N5386" s="1091"/>
      <c r="O5386" s="1091"/>
      <c r="P5386" s="1096"/>
      <c r="Q5386" s="1096"/>
      <c r="R5386" s="1096"/>
      <c r="S5386" s="1091"/>
    </row>
    <row r="5387" spans="1:19" x14ac:dyDescent="0.3">
      <c r="A5387" s="1090">
        <v>5382</v>
      </c>
      <c r="B5387" s="1091"/>
      <c r="C5387" s="1091"/>
      <c r="D5387" s="1097"/>
      <c r="E5387" s="1093">
        <f t="shared" si="337"/>
        <v>0</v>
      </c>
      <c r="F5387" s="1094">
        <f t="shared" si="338"/>
        <v>0</v>
      </c>
      <c r="G5387" s="1095">
        <f t="shared" si="339"/>
        <v>0</v>
      </c>
      <c r="H5387" s="1090" t="str">
        <f t="shared" ca="1" si="340"/>
        <v/>
      </c>
      <c r="I5387" s="1109"/>
      <c r="J5387" s="1109"/>
      <c r="K5387" s="1112"/>
      <c r="L5387" s="1091"/>
      <c r="M5387" s="1091"/>
      <c r="N5387" s="1091"/>
      <c r="O5387" s="1091"/>
      <c r="P5387" s="1096"/>
      <c r="Q5387" s="1096"/>
      <c r="R5387" s="1096"/>
      <c r="S5387" s="1091"/>
    </row>
    <row r="5388" spans="1:19" x14ac:dyDescent="0.3">
      <c r="A5388" s="1090">
        <v>5383</v>
      </c>
      <c r="B5388" s="1091"/>
      <c r="C5388" s="1091"/>
      <c r="D5388" s="1097"/>
      <c r="E5388" s="1093">
        <f t="shared" si="337"/>
        <v>0</v>
      </c>
      <c r="F5388" s="1094">
        <f t="shared" si="338"/>
        <v>0</v>
      </c>
      <c r="G5388" s="1095">
        <f t="shared" si="339"/>
        <v>0</v>
      </c>
      <c r="H5388" s="1090" t="str">
        <f t="shared" ca="1" si="340"/>
        <v/>
      </c>
      <c r="I5388" s="1109"/>
      <c r="J5388" s="1109"/>
      <c r="K5388" s="1112"/>
      <c r="L5388" s="1091"/>
      <c r="M5388" s="1091"/>
      <c r="N5388" s="1091"/>
      <c r="O5388" s="1091"/>
      <c r="P5388" s="1096"/>
      <c r="Q5388" s="1096"/>
      <c r="R5388" s="1096"/>
      <c r="S5388" s="1091"/>
    </row>
    <row r="5389" spans="1:19" x14ac:dyDescent="0.3">
      <c r="A5389" s="1090">
        <v>5384</v>
      </c>
      <c r="B5389" s="1091"/>
      <c r="C5389" s="1091"/>
      <c r="D5389" s="1097"/>
      <c r="E5389" s="1093">
        <f t="shared" si="337"/>
        <v>0</v>
      </c>
      <c r="F5389" s="1094">
        <f t="shared" si="338"/>
        <v>0</v>
      </c>
      <c r="G5389" s="1095">
        <f t="shared" si="339"/>
        <v>0</v>
      </c>
      <c r="H5389" s="1090" t="str">
        <f t="shared" ca="1" si="340"/>
        <v/>
      </c>
      <c r="I5389" s="1109"/>
      <c r="J5389" s="1109"/>
      <c r="K5389" s="1112"/>
      <c r="L5389" s="1091"/>
      <c r="M5389" s="1091"/>
      <c r="N5389" s="1091"/>
      <c r="O5389" s="1091"/>
      <c r="P5389" s="1096"/>
      <c r="Q5389" s="1096"/>
      <c r="R5389" s="1096"/>
      <c r="S5389" s="1091"/>
    </row>
    <row r="5390" spans="1:19" x14ac:dyDescent="0.3">
      <c r="A5390" s="1090">
        <v>5385</v>
      </c>
      <c r="B5390" s="1091"/>
      <c r="C5390" s="1091"/>
      <c r="D5390" s="1097"/>
      <c r="E5390" s="1093">
        <f t="shared" si="337"/>
        <v>0</v>
      </c>
      <c r="F5390" s="1094">
        <f t="shared" si="338"/>
        <v>0</v>
      </c>
      <c r="G5390" s="1095">
        <f t="shared" si="339"/>
        <v>0</v>
      </c>
      <c r="H5390" s="1090" t="str">
        <f t="shared" ca="1" si="340"/>
        <v/>
      </c>
      <c r="I5390" s="1109"/>
      <c r="J5390" s="1109"/>
      <c r="K5390" s="1112"/>
      <c r="L5390" s="1091"/>
      <c r="M5390" s="1091"/>
      <c r="N5390" s="1091"/>
      <c r="O5390" s="1091"/>
      <c r="P5390" s="1096"/>
      <c r="Q5390" s="1096"/>
      <c r="R5390" s="1096"/>
      <c r="S5390" s="1091"/>
    </row>
    <row r="5391" spans="1:19" x14ac:dyDescent="0.3">
      <c r="A5391" s="1090">
        <v>5386</v>
      </c>
      <c r="B5391" s="1091"/>
      <c r="C5391" s="1091"/>
      <c r="D5391" s="1097"/>
      <c r="E5391" s="1093">
        <f t="shared" si="337"/>
        <v>0</v>
      </c>
      <c r="F5391" s="1094">
        <f t="shared" si="338"/>
        <v>0</v>
      </c>
      <c r="G5391" s="1095">
        <f t="shared" si="339"/>
        <v>0</v>
      </c>
      <c r="H5391" s="1090" t="str">
        <f t="shared" ca="1" si="340"/>
        <v/>
      </c>
      <c r="I5391" s="1109"/>
      <c r="J5391" s="1109"/>
      <c r="K5391" s="1112"/>
      <c r="L5391" s="1091"/>
      <c r="M5391" s="1091"/>
      <c r="N5391" s="1091"/>
      <c r="O5391" s="1091"/>
      <c r="P5391" s="1096"/>
      <c r="Q5391" s="1096"/>
      <c r="R5391" s="1096"/>
      <c r="S5391" s="1091"/>
    </row>
    <row r="5392" spans="1:19" x14ac:dyDescent="0.3">
      <c r="A5392" s="1090">
        <v>5387</v>
      </c>
      <c r="B5392" s="1091"/>
      <c r="C5392" s="1091"/>
      <c r="D5392" s="1097"/>
      <c r="E5392" s="1093">
        <f t="shared" si="337"/>
        <v>0</v>
      </c>
      <c r="F5392" s="1094">
        <f t="shared" si="338"/>
        <v>0</v>
      </c>
      <c r="G5392" s="1095">
        <f t="shared" si="339"/>
        <v>0</v>
      </c>
      <c r="H5392" s="1090" t="str">
        <f t="shared" ca="1" si="340"/>
        <v/>
      </c>
      <c r="I5392" s="1109"/>
      <c r="J5392" s="1109"/>
      <c r="K5392" s="1112"/>
      <c r="L5392" s="1091"/>
      <c r="M5392" s="1091"/>
      <c r="N5392" s="1091"/>
      <c r="O5392" s="1091"/>
      <c r="P5392" s="1096"/>
      <c r="Q5392" s="1096"/>
      <c r="R5392" s="1096"/>
      <c r="S5392" s="1091"/>
    </row>
    <row r="5393" spans="1:19" x14ac:dyDescent="0.3">
      <c r="A5393" s="1090">
        <v>5388</v>
      </c>
      <c r="B5393" s="1091"/>
      <c r="C5393" s="1091"/>
      <c r="D5393" s="1097"/>
      <c r="E5393" s="1093">
        <f t="shared" si="337"/>
        <v>0</v>
      </c>
      <c r="F5393" s="1094">
        <f t="shared" si="338"/>
        <v>0</v>
      </c>
      <c r="G5393" s="1095">
        <f t="shared" si="339"/>
        <v>0</v>
      </c>
      <c r="H5393" s="1090" t="str">
        <f t="shared" ca="1" si="340"/>
        <v/>
      </c>
      <c r="I5393" s="1109"/>
      <c r="J5393" s="1109"/>
      <c r="K5393" s="1112"/>
      <c r="L5393" s="1091"/>
      <c r="M5393" s="1091"/>
      <c r="N5393" s="1091"/>
      <c r="O5393" s="1091"/>
      <c r="P5393" s="1096"/>
      <c r="Q5393" s="1096"/>
      <c r="R5393" s="1096"/>
      <c r="S5393" s="1091"/>
    </row>
    <row r="5394" spans="1:19" x14ac:dyDescent="0.3">
      <c r="A5394" s="1090">
        <v>5389</v>
      </c>
      <c r="B5394" s="1091"/>
      <c r="C5394" s="1091"/>
      <c r="D5394" s="1097"/>
      <c r="E5394" s="1093">
        <f t="shared" si="337"/>
        <v>0</v>
      </c>
      <c r="F5394" s="1094">
        <f t="shared" si="338"/>
        <v>0</v>
      </c>
      <c r="G5394" s="1095">
        <f t="shared" si="339"/>
        <v>0</v>
      </c>
      <c r="H5394" s="1090" t="str">
        <f t="shared" ca="1" si="340"/>
        <v/>
      </c>
      <c r="I5394" s="1109"/>
      <c r="J5394" s="1109"/>
      <c r="K5394" s="1112"/>
      <c r="L5394" s="1091"/>
      <c r="M5394" s="1091"/>
      <c r="N5394" s="1091"/>
      <c r="O5394" s="1091"/>
      <c r="P5394" s="1096"/>
      <c r="Q5394" s="1096"/>
      <c r="R5394" s="1096"/>
      <c r="S5394" s="1091"/>
    </row>
    <row r="5395" spans="1:19" x14ac:dyDescent="0.3">
      <c r="A5395" s="1090">
        <v>5390</v>
      </c>
      <c r="B5395" s="1091"/>
      <c r="C5395" s="1091"/>
      <c r="D5395" s="1097"/>
      <c r="E5395" s="1093">
        <f t="shared" si="337"/>
        <v>0</v>
      </c>
      <c r="F5395" s="1094">
        <f t="shared" si="338"/>
        <v>0</v>
      </c>
      <c r="G5395" s="1095">
        <f t="shared" si="339"/>
        <v>0</v>
      </c>
      <c r="H5395" s="1090" t="str">
        <f t="shared" ca="1" si="340"/>
        <v/>
      </c>
      <c r="I5395" s="1109"/>
      <c r="J5395" s="1109"/>
      <c r="K5395" s="1112"/>
      <c r="L5395" s="1091"/>
      <c r="M5395" s="1091"/>
      <c r="N5395" s="1091"/>
      <c r="O5395" s="1091"/>
      <c r="P5395" s="1096"/>
      <c r="Q5395" s="1096"/>
      <c r="R5395" s="1096"/>
      <c r="S5395" s="1091"/>
    </row>
    <row r="5396" spans="1:19" x14ac:dyDescent="0.3">
      <c r="A5396" s="1090">
        <v>5391</v>
      </c>
      <c r="B5396" s="1091"/>
      <c r="C5396" s="1091"/>
      <c r="D5396" s="1097"/>
      <c r="E5396" s="1093">
        <f t="shared" si="337"/>
        <v>0</v>
      </c>
      <c r="F5396" s="1094">
        <f t="shared" si="338"/>
        <v>0</v>
      </c>
      <c r="G5396" s="1095">
        <f t="shared" si="339"/>
        <v>0</v>
      </c>
      <c r="H5396" s="1090" t="str">
        <f t="shared" ca="1" si="340"/>
        <v/>
      </c>
      <c r="I5396" s="1109"/>
      <c r="J5396" s="1109"/>
      <c r="K5396" s="1112"/>
      <c r="L5396" s="1091"/>
      <c r="M5396" s="1091"/>
      <c r="N5396" s="1091"/>
      <c r="O5396" s="1091"/>
      <c r="P5396" s="1096"/>
      <c r="Q5396" s="1096"/>
      <c r="R5396" s="1096"/>
      <c r="S5396" s="1091"/>
    </row>
    <row r="5397" spans="1:19" x14ac:dyDescent="0.3">
      <c r="A5397" s="1090">
        <v>5392</v>
      </c>
      <c r="B5397" s="1091"/>
      <c r="C5397" s="1091"/>
      <c r="D5397" s="1097"/>
      <c r="E5397" s="1093">
        <f t="shared" si="337"/>
        <v>0</v>
      </c>
      <c r="F5397" s="1094">
        <f t="shared" si="338"/>
        <v>0</v>
      </c>
      <c r="G5397" s="1095">
        <f t="shared" si="339"/>
        <v>0</v>
      </c>
      <c r="H5397" s="1090" t="str">
        <f t="shared" ca="1" si="340"/>
        <v/>
      </c>
      <c r="I5397" s="1109"/>
      <c r="J5397" s="1109"/>
      <c r="K5397" s="1112"/>
      <c r="L5397" s="1091"/>
      <c r="M5397" s="1091"/>
      <c r="N5397" s="1091"/>
      <c r="O5397" s="1091"/>
      <c r="P5397" s="1096"/>
      <c r="Q5397" s="1096"/>
      <c r="R5397" s="1096"/>
      <c r="S5397" s="1091"/>
    </row>
    <row r="5398" spans="1:19" x14ac:dyDescent="0.3">
      <c r="A5398" s="1090">
        <v>5393</v>
      </c>
      <c r="B5398" s="1091"/>
      <c r="C5398" s="1091"/>
      <c r="D5398" s="1097"/>
      <c r="E5398" s="1093">
        <f t="shared" si="337"/>
        <v>0</v>
      </c>
      <c r="F5398" s="1094">
        <f t="shared" si="338"/>
        <v>0</v>
      </c>
      <c r="G5398" s="1095">
        <f t="shared" si="339"/>
        <v>0</v>
      </c>
      <c r="H5398" s="1090" t="str">
        <f t="shared" ca="1" si="340"/>
        <v/>
      </c>
      <c r="I5398" s="1109"/>
      <c r="J5398" s="1109"/>
      <c r="K5398" s="1112"/>
      <c r="L5398" s="1091"/>
      <c r="M5398" s="1091"/>
      <c r="N5398" s="1091"/>
      <c r="O5398" s="1091"/>
      <c r="P5398" s="1096"/>
      <c r="Q5398" s="1096"/>
      <c r="R5398" s="1096"/>
      <c r="S5398" s="1091"/>
    </row>
    <row r="5399" spans="1:19" x14ac:dyDescent="0.3">
      <c r="A5399" s="1090">
        <v>5394</v>
      </c>
      <c r="B5399" s="1091"/>
      <c r="C5399" s="1091"/>
      <c r="D5399" s="1097"/>
      <c r="E5399" s="1093">
        <f t="shared" si="337"/>
        <v>0</v>
      </c>
      <c r="F5399" s="1094">
        <f t="shared" si="338"/>
        <v>0</v>
      </c>
      <c r="G5399" s="1095">
        <f t="shared" si="339"/>
        <v>0</v>
      </c>
      <c r="H5399" s="1090" t="str">
        <f t="shared" ca="1" si="340"/>
        <v/>
      </c>
      <c r="I5399" s="1109"/>
      <c r="J5399" s="1109"/>
      <c r="K5399" s="1112"/>
      <c r="L5399" s="1091"/>
      <c r="M5399" s="1091"/>
      <c r="N5399" s="1091"/>
      <c r="O5399" s="1091"/>
      <c r="P5399" s="1096"/>
      <c r="Q5399" s="1096"/>
      <c r="R5399" s="1096"/>
      <c r="S5399" s="1091"/>
    </row>
    <row r="5400" spans="1:19" x14ac:dyDescent="0.3">
      <c r="A5400" s="1090">
        <v>5395</v>
      </c>
      <c r="B5400" s="1091"/>
      <c r="C5400" s="1091"/>
      <c r="D5400" s="1097"/>
      <c r="E5400" s="1093">
        <f t="shared" si="337"/>
        <v>0</v>
      </c>
      <c r="F5400" s="1094">
        <f t="shared" si="338"/>
        <v>0</v>
      </c>
      <c r="G5400" s="1095">
        <f t="shared" si="339"/>
        <v>0</v>
      </c>
      <c r="H5400" s="1090" t="str">
        <f t="shared" ca="1" si="340"/>
        <v/>
      </c>
      <c r="I5400" s="1109"/>
      <c r="J5400" s="1109"/>
      <c r="K5400" s="1112"/>
      <c r="L5400" s="1091"/>
      <c r="M5400" s="1091"/>
      <c r="N5400" s="1091"/>
      <c r="O5400" s="1091"/>
      <c r="P5400" s="1096"/>
      <c r="Q5400" s="1096"/>
      <c r="R5400" s="1096"/>
      <c r="S5400" s="1091"/>
    </row>
    <row r="5401" spans="1:19" x14ac:dyDescent="0.3">
      <c r="A5401" s="1090">
        <v>5396</v>
      </c>
      <c r="B5401" s="1091"/>
      <c r="C5401" s="1091"/>
      <c r="D5401" s="1097"/>
      <c r="E5401" s="1093">
        <f t="shared" si="337"/>
        <v>0</v>
      </c>
      <c r="F5401" s="1094">
        <f t="shared" si="338"/>
        <v>0</v>
      </c>
      <c r="G5401" s="1095">
        <f t="shared" si="339"/>
        <v>0</v>
      </c>
      <c r="H5401" s="1090" t="str">
        <f t="shared" ca="1" si="340"/>
        <v/>
      </c>
      <c r="I5401" s="1109"/>
      <c r="J5401" s="1109"/>
      <c r="K5401" s="1112"/>
      <c r="L5401" s="1091"/>
      <c r="M5401" s="1091"/>
      <c r="N5401" s="1091"/>
      <c r="O5401" s="1091"/>
      <c r="P5401" s="1096"/>
      <c r="Q5401" s="1096"/>
      <c r="R5401" s="1096"/>
      <c r="S5401" s="1091"/>
    </row>
    <row r="5402" spans="1:19" x14ac:dyDescent="0.3">
      <c r="A5402" s="1090">
        <v>5397</v>
      </c>
      <c r="B5402" s="1091"/>
      <c r="C5402" s="1091"/>
      <c r="D5402" s="1097"/>
      <c r="E5402" s="1093">
        <f t="shared" si="337"/>
        <v>0</v>
      </c>
      <c r="F5402" s="1094">
        <f t="shared" si="338"/>
        <v>0</v>
      </c>
      <c r="G5402" s="1095">
        <f t="shared" si="339"/>
        <v>0</v>
      </c>
      <c r="H5402" s="1090" t="str">
        <f t="shared" ca="1" si="340"/>
        <v/>
      </c>
      <c r="I5402" s="1109"/>
      <c r="J5402" s="1109"/>
      <c r="K5402" s="1112"/>
      <c r="L5402" s="1091"/>
      <c r="M5402" s="1091"/>
      <c r="N5402" s="1091"/>
      <c r="O5402" s="1091"/>
      <c r="P5402" s="1096"/>
      <c r="Q5402" s="1096"/>
      <c r="R5402" s="1096"/>
      <c r="S5402" s="1091"/>
    </row>
    <row r="5403" spans="1:19" x14ac:dyDescent="0.3">
      <c r="A5403" s="1090">
        <v>5398</v>
      </c>
      <c r="B5403" s="1091"/>
      <c r="C5403" s="1091"/>
      <c r="D5403" s="1097"/>
      <c r="E5403" s="1093">
        <f t="shared" si="337"/>
        <v>0</v>
      </c>
      <c r="F5403" s="1094">
        <f t="shared" si="338"/>
        <v>0</v>
      </c>
      <c r="G5403" s="1095">
        <f t="shared" si="339"/>
        <v>0</v>
      </c>
      <c r="H5403" s="1090" t="str">
        <f t="shared" ca="1" si="340"/>
        <v/>
      </c>
      <c r="I5403" s="1109"/>
      <c r="J5403" s="1109"/>
      <c r="K5403" s="1112"/>
      <c r="L5403" s="1091"/>
      <c r="M5403" s="1091"/>
      <c r="N5403" s="1091"/>
      <c r="O5403" s="1091"/>
      <c r="P5403" s="1096"/>
      <c r="Q5403" s="1096"/>
      <c r="R5403" s="1096"/>
      <c r="S5403" s="1091"/>
    </row>
    <row r="5404" spans="1:19" x14ac:dyDescent="0.3">
      <c r="A5404" s="1090">
        <v>5399</v>
      </c>
      <c r="B5404" s="1091"/>
      <c r="C5404" s="1091"/>
      <c r="D5404" s="1097"/>
      <c r="E5404" s="1093">
        <f t="shared" si="337"/>
        <v>0</v>
      </c>
      <c r="F5404" s="1094">
        <f t="shared" si="338"/>
        <v>0</v>
      </c>
      <c r="G5404" s="1095">
        <f t="shared" si="339"/>
        <v>0</v>
      </c>
      <c r="H5404" s="1090" t="str">
        <f t="shared" ca="1" si="340"/>
        <v/>
      </c>
      <c r="I5404" s="1109"/>
      <c r="J5404" s="1109"/>
      <c r="K5404" s="1112"/>
      <c r="L5404" s="1091"/>
      <c r="M5404" s="1091"/>
      <c r="N5404" s="1091"/>
      <c r="O5404" s="1091"/>
      <c r="P5404" s="1096"/>
      <c r="Q5404" s="1096"/>
      <c r="R5404" s="1096"/>
      <c r="S5404" s="1091"/>
    </row>
    <row r="5405" spans="1:19" x14ac:dyDescent="0.3">
      <c r="A5405" s="1090">
        <v>5400</v>
      </c>
      <c r="B5405" s="1091"/>
      <c r="C5405" s="1091"/>
      <c r="D5405" s="1097"/>
      <c r="E5405" s="1093">
        <f t="shared" si="337"/>
        <v>0</v>
      </c>
      <c r="F5405" s="1094">
        <f t="shared" si="338"/>
        <v>0</v>
      </c>
      <c r="G5405" s="1095">
        <f t="shared" si="339"/>
        <v>0</v>
      </c>
      <c r="H5405" s="1090" t="str">
        <f t="shared" ca="1" si="340"/>
        <v/>
      </c>
      <c r="I5405" s="1109"/>
      <c r="J5405" s="1109"/>
      <c r="K5405" s="1112"/>
      <c r="L5405" s="1091"/>
      <c r="M5405" s="1091"/>
      <c r="N5405" s="1091"/>
      <c r="O5405" s="1091"/>
      <c r="P5405" s="1096"/>
      <c r="Q5405" s="1096"/>
      <c r="R5405" s="1096"/>
      <c r="S5405" s="1091"/>
    </row>
    <row r="5406" spans="1:19" x14ac:dyDescent="0.3">
      <c r="A5406" s="1090">
        <v>5401</v>
      </c>
      <c r="B5406" s="1091"/>
      <c r="C5406" s="1091"/>
      <c r="D5406" s="1097"/>
      <c r="E5406" s="1093">
        <f t="shared" si="337"/>
        <v>0</v>
      </c>
      <c r="F5406" s="1094">
        <f t="shared" si="338"/>
        <v>0</v>
      </c>
      <c r="G5406" s="1095">
        <f t="shared" si="339"/>
        <v>0</v>
      </c>
      <c r="H5406" s="1090" t="str">
        <f t="shared" ca="1" si="340"/>
        <v/>
      </c>
      <c r="I5406" s="1109"/>
      <c r="J5406" s="1109"/>
      <c r="K5406" s="1112"/>
      <c r="L5406" s="1091"/>
      <c r="M5406" s="1091"/>
      <c r="N5406" s="1091"/>
      <c r="O5406" s="1091"/>
      <c r="P5406" s="1096"/>
      <c r="Q5406" s="1096"/>
      <c r="R5406" s="1096"/>
      <c r="S5406" s="1091"/>
    </row>
    <row r="5407" spans="1:19" x14ac:dyDescent="0.3">
      <c r="A5407" s="1090">
        <v>5402</v>
      </c>
      <c r="B5407" s="1091"/>
      <c r="C5407" s="1091"/>
      <c r="D5407" s="1097"/>
      <c r="E5407" s="1093">
        <f t="shared" si="337"/>
        <v>0</v>
      </c>
      <c r="F5407" s="1094">
        <f t="shared" si="338"/>
        <v>0</v>
      </c>
      <c r="G5407" s="1095">
        <f t="shared" si="339"/>
        <v>0</v>
      </c>
      <c r="H5407" s="1090" t="str">
        <f t="shared" ca="1" si="340"/>
        <v/>
      </c>
      <c r="I5407" s="1109"/>
      <c r="J5407" s="1109"/>
      <c r="K5407" s="1112"/>
      <c r="L5407" s="1091"/>
      <c r="M5407" s="1091"/>
      <c r="N5407" s="1091"/>
      <c r="O5407" s="1091"/>
      <c r="P5407" s="1096"/>
      <c r="Q5407" s="1096"/>
      <c r="R5407" s="1096"/>
      <c r="S5407" s="1091"/>
    </row>
    <row r="5408" spans="1:19" x14ac:dyDescent="0.3">
      <c r="A5408" s="1090">
        <v>5403</v>
      </c>
      <c r="B5408" s="1091"/>
      <c r="C5408" s="1091"/>
      <c r="D5408" s="1097"/>
      <c r="E5408" s="1093">
        <f t="shared" si="337"/>
        <v>0</v>
      </c>
      <c r="F5408" s="1094">
        <f t="shared" si="338"/>
        <v>0</v>
      </c>
      <c r="G5408" s="1095">
        <f t="shared" si="339"/>
        <v>0</v>
      </c>
      <c r="H5408" s="1090" t="str">
        <f t="shared" ca="1" si="340"/>
        <v/>
      </c>
      <c r="I5408" s="1109"/>
      <c r="J5408" s="1109"/>
      <c r="K5408" s="1112"/>
      <c r="L5408" s="1091"/>
      <c r="M5408" s="1091"/>
      <c r="N5408" s="1091"/>
      <c r="O5408" s="1091"/>
      <c r="P5408" s="1096"/>
      <c r="Q5408" s="1096"/>
      <c r="R5408" s="1096"/>
      <c r="S5408" s="1091"/>
    </row>
    <row r="5409" spans="1:19" x14ac:dyDescent="0.3">
      <c r="A5409" s="1090">
        <v>5404</v>
      </c>
      <c r="B5409" s="1091"/>
      <c r="C5409" s="1091"/>
      <c r="D5409" s="1097"/>
      <c r="E5409" s="1093">
        <f t="shared" si="337"/>
        <v>0</v>
      </c>
      <c r="F5409" s="1094">
        <f t="shared" si="338"/>
        <v>0</v>
      </c>
      <c r="G5409" s="1095">
        <f t="shared" si="339"/>
        <v>0</v>
      </c>
      <c r="H5409" s="1090" t="str">
        <f t="shared" ca="1" si="340"/>
        <v/>
      </c>
      <c r="I5409" s="1109"/>
      <c r="J5409" s="1109"/>
      <c r="K5409" s="1112"/>
      <c r="L5409" s="1091"/>
      <c r="M5409" s="1091"/>
      <c r="N5409" s="1091"/>
      <c r="O5409" s="1091"/>
      <c r="P5409" s="1096"/>
      <c r="Q5409" s="1096"/>
      <c r="R5409" s="1096"/>
      <c r="S5409" s="1091"/>
    </row>
    <row r="5410" spans="1:19" x14ac:dyDescent="0.3">
      <c r="A5410" s="1090">
        <v>5405</v>
      </c>
      <c r="B5410" s="1091"/>
      <c r="C5410" s="1091"/>
      <c r="D5410" s="1097"/>
      <c r="E5410" s="1093">
        <f t="shared" si="337"/>
        <v>0</v>
      </c>
      <c r="F5410" s="1094">
        <f t="shared" si="338"/>
        <v>0</v>
      </c>
      <c r="G5410" s="1095">
        <f t="shared" si="339"/>
        <v>0</v>
      </c>
      <c r="H5410" s="1090" t="str">
        <f t="shared" ca="1" si="340"/>
        <v/>
      </c>
      <c r="I5410" s="1109"/>
      <c r="J5410" s="1109"/>
      <c r="K5410" s="1112"/>
      <c r="L5410" s="1091"/>
      <c r="M5410" s="1091"/>
      <c r="N5410" s="1091"/>
      <c r="O5410" s="1091"/>
      <c r="P5410" s="1096"/>
      <c r="Q5410" s="1096"/>
      <c r="R5410" s="1096"/>
      <c r="S5410" s="1091"/>
    </row>
    <row r="5411" spans="1:19" x14ac:dyDescent="0.3">
      <c r="A5411" s="1090">
        <v>5406</v>
      </c>
      <c r="B5411" s="1091"/>
      <c r="C5411" s="1091"/>
      <c r="D5411" s="1097"/>
      <c r="E5411" s="1093">
        <f t="shared" si="337"/>
        <v>0</v>
      </c>
      <c r="F5411" s="1094">
        <f t="shared" si="338"/>
        <v>0</v>
      </c>
      <c r="G5411" s="1095">
        <f t="shared" si="339"/>
        <v>0</v>
      </c>
      <c r="H5411" s="1090" t="str">
        <f t="shared" ca="1" si="340"/>
        <v/>
      </c>
      <c r="I5411" s="1109"/>
      <c r="J5411" s="1109"/>
      <c r="K5411" s="1112"/>
      <c r="L5411" s="1091"/>
      <c r="M5411" s="1091"/>
      <c r="N5411" s="1091"/>
      <c r="O5411" s="1091"/>
      <c r="P5411" s="1096"/>
      <c r="Q5411" s="1096"/>
      <c r="R5411" s="1096"/>
      <c r="S5411" s="1091"/>
    </row>
    <row r="5412" spans="1:19" x14ac:dyDescent="0.3">
      <c r="A5412" s="1090">
        <v>5407</v>
      </c>
      <c r="B5412" s="1091"/>
      <c r="C5412" s="1091"/>
      <c r="D5412" s="1097"/>
      <c r="E5412" s="1093">
        <f t="shared" si="337"/>
        <v>0</v>
      </c>
      <c r="F5412" s="1094">
        <f t="shared" si="338"/>
        <v>0</v>
      </c>
      <c r="G5412" s="1095">
        <f t="shared" si="339"/>
        <v>0</v>
      </c>
      <c r="H5412" s="1090" t="str">
        <f t="shared" ca="1" si="340"/>
        <v/>
      </c>
      <c r="I5412" s="1109"/>
      <c r="J5412" s="1109"/>
      <c r="K5412" s="1112"/>
      <c r="L5412" s="1091"/>
      <c r="M5412" s="1091"/>
      <c r="N5412" s="1091"/>
      <c r="O5412" s="1091"/>
      <c r="P5412" s="1096"/>
      <c r="Q5412" s="1096"/>
      <c r="R5412" s="1096"/>
      <c r="S5412" s="1091"/>
    </row>
    <row r="5413" spans="1:19" x14ac:dyDescent="0.3">
      <c r="A5413" s="1090">
        <v>5408</v>
      </c>
      <c r="B5413" s="1091"/>
      <c r="C5413" s="1091"/>
      <c r="D5413" s="1097"/>
      <c r="E5413" s="1093">
        <f t="shared" si="337"/>
        <v>0</v>
      </c>
      <c r="F5413" s="1094">
        <f t="shared" si="338"/>
        <v>0</v>
      </c>
      <c r="G5413" s="1095">
        <f t="shared" si="339"/>
        <v>0</v>
      </c>
      <c r="H5413" s="1090" t="str">
        <f t="shared" ca="1" si="340"/>
        <v/>
      </c>
      <c r="I5413" s="1109"/>
      <c r="J5413" s="1109"/>
      <c r="K5413" s="1112"/>
      <c r="L5413" s="1091"/>
      <c r="M5413" s="1091"/>
      <c r="N5413" s="1091"/>
      <c r="O5413" s="1091"/>
      <c r="P5413" s="1096"/>
      <c r="Q5413" s="1096"/>
      <c r="R5413" s="1096"/>
      <c r="S5413" s="1091"/>
    </row>
    <row r="5414" spans="1:19" x14ac:dyDescent="0.3">
      <c r="A5414" s="1090">
        <v>5409</v>
      </c>
      <c r="B5414" s="1091"/>
      <c r="C5414" s="1091"/>
      <c r="D5414" s="1097"/>
      <c r="E5414" s="1093">
        <f t="shared" si="337"/>
        <v>0</v>
      </c>
      <c r="F5414" s="1094">
        <f t="shared" si="338"/>
        <v>0</v>
      </c>
      <c r="G5414" s="1095">
        <f t="shared" si="339"/>
        <v>0</v>
      </c>
      <c r="H5414" s="1090" t="str">
        <f t="shared" ca="1" si="340"/>
        <v/>
      </c>
      <c r="I5414" s="1109"/>
      <c r="J5414" s="1109"/>
      <c r="K5414" s="1112"/>
      <c r="L5414" s="1091"/>
      <c r="M5414" s="1091"/>
      <c r="N5414" s="1091"/>
      <c r="O5414" s="1091"/>
      <c r="P5414" s="1096"/>
      <c r="Q5414" s="1096"/>
      <c r="R5414" s="1096"/>
      <c r="S5414" s="1091"/>
    </row>
    <row r="5415" spans="1:19" x14ac:dyDescent="0.3">
      <c r="A5415" s="1090">
        <v>5410</v>
      </c>
      <c r="B5415" s="1091"/>
      <c r="C5415" s="1091"/>
      <c r="D5415" s="1097"/>
      <c r="E5415" s="1093">
        <f t="shared" si="337"/>
        <v>0</v>
      </c>
      <c r="F5415" s="1094">
        <f t="shared" si="338"/>
        <v>0</v>
      </c>
      <c r="G5415" s="1095">
        <f t="shared" si="339"/>
        <v>0</v>
      </c>
      <c r="H5415" s="1090" t="str">
        <f t="shared" ca="1" si="340"/>
        <v/>
      </c>
      <c r="I5415" s="1109"/>
      <c r="J5415" s="1109"/>
      <c r="K5415" s="1112"/>
      <c r="L5415" s="1091"/>
      <c r="M5415" s="1091"/>
      <c r="N5415" s="1091"/>
      <c r="O5415" s="1091"/>
      <c r="P5415" s="1096"/>
      <c r="Q5415" s="1096"/>
      <c r="R5415" s="1096"/>
      <c r="S5415" s="1091"/>
    </row>
    <row r="5416" spans="1:19" x14ac:dyDescent="0.3">
      <c r="A5416" s="1090">
        <v>5411</v>
      </c>
      <c r="B5416" s="1091"/>
      <c r="C5416" s="1091"/>
      <c r="D5416" s="1097"/>
      <c r="E5416" s="1093">
        <f t="shared" si="337"/>
        <v>0</v>
      </c>
      <c r="F5416" s="1094">
        <f t="shared" si="338"/>
        <v>0</v>
      </c>
      <c r="G5416" s="1095">
        <f t="shared" si="339"/>
        <v>0</v>
      </c>
      <c r="H5416" s="1090" t="str">
        <f t="shared" ca="1" si="340"/>
        <v/>
      </c>
      <c r="I5416" s="1109"/>
      <c r="J5416" s="1109"/>
      <c r="K5416" s="1112"/>
      <c r="L5416" s="1091"/>
      <c r="M5416" s="1091"/>
      <c r="N5416" s="1091"/>
      <c r="O5416" s="1091"/>
      <c r="P5416" s="1096"/>
      <c r="Q5416" s="1096"/>
      <c r="R5416" s="1096"/>
      <c r="S5416" s="1091"/>
    </row>
    <row r="5417" spans="1:19" x14ac:dyDescent="0.3">
      <c r="A5417" s="1090">
        <v>5412</v>
      </c>
      <c r="B5417" s="1091"/>
      <c r="C5417" s="1091"/>
      <c r="D5417" s="1097"/>
      <c r="E5417" s="1093">
        <f t="shared" si="337"/>
        <v>0</v>
      </c>
      <c r="F5417" s="1094">
        <f t="shared" si="338"/>
        <v>0</v>
      </c>
      <c r="G5417" s="1095">
        <f t="shared" si="339"/>
        <v>0</v>
      </c>
      <c r="H5417" s="1090" t="str">
        <f t="shared" ca="1" si="340"/>
        <v/>
      </c>
      <c r="I5417" s="1109"/>
      <c r="J5417" s="1109"/>
      <c r="K5417" s="1112"/>
      <c r="L5417" s="1091"/>
      <c r="M5417" s="1091"/>
      <c r="N5417" s="1091"/>
      <c r="O5417" s="1091"/>
      <c r="P5417" s="1096"/>
      <c r="Q5417" s="1096"/>
      <c r="R5417" s="1096"/>
      <c r="S5417" s="1091"/>
    </row>
    <row r="5418" spans="1:19" x14ac:dyDescent="0.3">
      <c r="A5418" s="1090">
        <v>5413</v>
      </c>
      <c r="B5418" s="1091"/>
      <c r="C5418" s="1091"/>
      <c r="D5418" s="1097"/>
      <c r="E5418" s="1093">
        <f t="shared" si="337"/>
        <v>0</v>
      </c>
      <c r="F5418" s="1094">
        <f t="shared" si="338"/>
        <v>0</v>
      </c>
      <c r="G5418" s="1095">
        <f t="shared" si="339"/>
        <v>0</v>
      </c>
      <c r="H5418" s="1090" t="str">
        <f t="shared" ca="1" si="340"/>
        <v/>
      </c>
      <c r="I5418" s="1109"/>
      <c r="J5418" s="1109"/>
      <c r="K5418" s="1112"/>
      <c r="L5418" s="1091"/>
      <c r="M5418" s="1091"/>
      <c r="N5418" s="1091"/>
      <c r="O5418" s="1091"/>
      <c r="P5418" s="1096"/>
      <c r="Q5418" s="1096"/>
      <c r="R5418" s="1096"/>
      <c r="S5418" s="1091"/>
    </row>
    <row r="5419" spans="1:19" x14ac:dyDescent="0.3">
      <c r="A5419" s="1090">
        <v>5414</v>
      </c>
      <c r="B5419" s="1091"/>
      <c r="C5419" s="1091"/>
      <c r="D5419" s="1097"/>
      <c r="E5419" s="1093">
        <f t="shared" si="337"/>
        <v>0</v>
      </c>
      <c r="F5419" s="1094">
        <f t="shared" si="338"/>
        <v>0</v>
      </c>
      <c r="G5419" s="1095">
        <f t="shared" si="339"/>
        <v>0</v>
      </c>
      <c r="H5419" s="1090" t="str">
        <f t="shared" ca="1" si="340"/>
        <v/>
      </c>
      <c r="I5419" s="1109"/>
      <c r="J5419" s="1109"/>
      <c r="K5419" s="1112"/>
      <c r="L5419" s="1091"/>
      <c r="M5419" s="1091"/>
      <c r="N5419" s="1091"/>
      <c r="O5419" s="1091"/>
      <c r="P5419" s="1096"/>
      <c r="Q5419" s="1096"/>
      <c r="R5419" s="1096"/>
      <c r="S5419" s="1091"/>
    </row>
    <row r="5420" spans="1:19" x14ac:dyDescent="0.3">
      <c r="A5420" s="1090">
        <v>5415</v>
      </c>
      <c r="B5420" s="1091"/>
      <c r="C5420" s="1091"/>
      <c r="D5420" s="1097"/>
      <c r="E5420" s="1093">
        <f t="shared" si="337"/>
        <v>0</v>
      </c>
      <c r="F5420" s="1094">
        <f t="shared" si="338"/>
        <v>0</v>
      </c>
      <c r="G5420" s="1095">
        <f t="shared" si="339"/>
        <v>0</v>
      </c>
      <c r="H5420" s="1090" t="str">
        <f t="shared" ca="1" si="340"/>
        <v/>
      </c>
      <c r="I5420" s="1109"/>
      <c r="J5420" s="1109"/>
      <c r="K5420" s="1112"/>
      <c r="L5420" s="1091"/>
      <c r="M5420" s="1091"/>
      <c r="N5420" s="1091"/>
      <c r="O5420" s="1091"/>
      <c r="P5420" s="1096"/>
      <c r="Q5420" s="1096"/>
      <c r="R5420" s="1096"/>
      <c r="S5420" s="1091"/>
    </row>
    <row r="5421" spans="1:19" x14ac:dyDescent="0.3">
      <c r="A5421" s="1090">
        <v>5416</v>
      </c>
      <c r="B5421" s="1091"/>
      <c r="C5421" s="1091"/>
      <c r="D5421" s="1097"/>
      <c r="E5421" s="1093">
        <f t="shared" si="337"/>
        <v>0</v>
      </c>
      <c r="F5421" s="1094">
        <f t="shared" si="338"/>
        <v>0</v>
      </c>
      <c r="G5421" s="1095">
        <f t="shared" si="339"/>
        <v>0</v>
      </c>
      <c r="H5421" s="1090" t="str">
        <f t="shared" ca="1" si="340"/>
        <v/>
      </c>
      <c r="I5421" s="1109"/>
      <c r="J5421" s="1109"/>
      <c r="K5421" s="1112"/>
      <c r="L5421" s="1091"/>
      <c r="M5421" s="1091"/>
      <c r="N5421" s="1091"/>
      <c r="O5421" s="1091"/>
      <c r="P5421" s="1096"/>
      <c r="Q5421" s="1096"/>
      <c r="R5421" s="1096"/>
      <c r="S5421" s="1091"/>
    </row>
    <row r="5422" spans="1:19" x14ac:dyDescent="0.3">
      <c r="A5422" s="1090">
        <v>5417</v>
      </c>
      <c r="B5422" s="1091"/>
      <c r="C5422" s="1091"/>
      <c r="D5422" s="1097"/>
      <c r="E5422" s="1093">
        <f t="shared" si="337"/>
        <v>0</v>
      </c>
      <c r="F5422" s="1094">
        <f t="shared" si="338"/>
        <v>0</v>
      </c>
      <c r="G5422" s="1095">
        <f t="shared" si="339"/>
        <v>0</v>
      </c>
      <c r="H5422" s="1090" t="str">
        <f t="shared" ca="1" si="340"/>
        <v/>
      </c>
      <c r="I5422" s="1109"/>
      <c r="J5422" s="1109"/>
      <c r="K5422" s="1112"/>
      <c r="L5422" s="1091"/>
      <c r="M5422" s="1091"/>
      <c r="N5422" s="1091"/>
      <c r="O5422" s="1091"/>
      <c r="P5422" s="1096"/>
      <c r="Q5422" s="1096"/>
      <c r="R5422" s="1096"/>
      <c r="S5422" s="1091"/>
    </row>
    <row r="5423" spans="1:19" x14ac:dyDescent="0.3">
      <c r="A5423" s="1090">
        <v>5418</v>
      </c>
      <c r="B5423" s="1091"/>
      <c r="C5423" s="1091"/>
      <c r="D5423" s="1097"/>
      <c r="E5423" s="1093">
        <f t="shared" si="337"/>
        <v>0</v>
      </c>
      <c r="F5423" s="1094">
        <f t="shared" si="338"/>
        <v>0</v>
      </c>
      <c r="G5423" s="1095">
        <f t="shared" si="339"/>
        <v>0</v>
      </c>
      <c r="H5423" s="1090" t="str">
        <f t="shared" ca="1" si="340"/>
        <v/>
      </c>
      <c r="I5423" s="1109"/>
      <c r="J5423" s="1109"/>
      <c r="K5423" s="1112"/>
      <c r="L5423" s="1091"/>
      <c r="M5423" s="1091"/>
      <c r="N5423" s="1091"/>
      <c r="O5423" s="1091"/>
      <c r="P5423" s="1096"/>
      <c r="Q5423" s="1096"/>
      <c r="R5423" s="1096"/>
      <c r="S5423" s="1091"/>
    </row>
    <row r="5424" spans="1:19" x14ac:dyDescent="0.3">
      <c r="A5424" s="1090">
        <v>5419</v>
      </c>
      <c r="B5424" s="1091"/>
      <c r="C5424" s="1091"/>
      <c r="D5424" s="1097"/>
      <c r="E5424" s="1093">
        <f t="shared" si="337"/>
        <v>0</v>
      </c>
      <c r="F5424" s="1094">
        <f t="shared" si="338"/>
        <v>0</v>
      </c>
      <c r="G5424" s="1095">
        <f t="shared" si="339"/>
        <v>0</v>
      </c>
      <c r="H5424" s="1090" t="str">
        <f t="shared" ca="1" si="340"/>
        <v/>
      </c>
      <c r="I5424" s="1109"/>
      <c r="J5424" s="1109"/>
      <c r="K5424" s="1112"/>
      <c r="L5424" s="1091"/>
      <c r="M5424" s="1091"/>
      <c r="N5424" s="1091"/>
      <c r="O5424" s="1091"/>
      <c r="P5424" s="1096"/>
      <c r="Q5424" s="1096"/>
      <c r="R5424" s="1096"/>
      <c r="S5424" s="1091"/>
    </row>
    <row r="5425" spans="1:19" x14ac:dyDescent="0.3">
      <c r="A5425" s="1090">
        <v>5420</v>
      </c>
      <c r="B5425" s="1091"/>
      <c r="C5425" s="1091"/>
      <c r="D5425" s="1097"/>
      <c r="E5425" s="1093">
        <f t="shared" si="337"/>
        <v>0</v>
      </c>
      <c r="F5425" s="1094">
        <f t="shared" si="338"/>
        <v>0</v>
      </c>
      <c r="G5425" s="1095">
        <f t="shared" si="339"/>
        <v>0</v>
      </c>
      <c r="H5425" s="1090" t="str">
        <f t="shared" ca="1" si="340"/>
        <v/>
      </c>
      <c r="I5425" s="1109"/>
      <c r="J5425" s="1109"/>
      <c r="K5425" s="1112"/>
      <c r="L5425" s="1091"/>
      <c r="M5425" s="1091"/>
      <c r="N5425" s="1091"/>
      <c r="O5425" s="1091"/>
      <c r="P5425" s="1096"/>
      <c r="Q5425" s="1096"/>
      <c r="R5425" s="1096"/>
      <c r="S5425" s="1091"/>
    </row>
    <row r="5426" spans="1:19" x14ac:dyDescent="0.3">
      <c r="A5426" s="1090">
        <v>5421</v>
      </c>
      <c r="B5426" s="1091"/>
      <c r="C5426" s="1091"/>
      <c r="D5426" s="1097"/>
      <c r="E5426" s="1093">
        <f t="shared" si="337"/>
        <v>0</v>
      </c>
      <c r="F5426" s="1094">
        <f t="shared" si="338"/>
        <v>0</v>
      </c>
      <c r="G5426" s="1095">
        <f t="shared" si="339"/>
        <v>0</v>
      </c>
      <c r="H5426" s="1090" t="str">
        <f t="shared" ca="1" si="340"/>
        <v/>
      </c>
      <c r="I5426" s="1109"/>
      <c r="J5426" s="1109"/>
      <c r="K5426" s="1112"/>
      <c r="L5426" s="1091"/>
      <c r="M5426" s="1091"/>
      <c r="N5426" s="1091"/>
      <c r="O5426" s="1091"/>
      <c r="P5426" s="1096"/>
      <c r="Q5426" s="1096"/>
      <c r="R5426" s="1096"/>
      <c r="S5426" s="1091"/>
    </row>
    <row r="5427" spans="1:19" x14ac:dyDescent="0.3">
      <c r="A5427" s="1090">
        <v>5422</v>
      </c>
      <c r="B5427" s="1091"/>
      <c r="C5427" s="1091"/>
      <c r="D5427" s="1097"/>
      <c r="E5427" s="1093">
        <f t="shared" si="337"/>
        <v>0</v>
      </c>
      <c r="F5427" s="1094">
        <f t="shared" si="338"/>
        <v>0</v>
      </c>
      <c r="G5427" s="1095">
        <f t="shared" si="339"/>
        <v>0</v>
      </c>
      <c r="H5427" s="1090" t="str">
        <f t="shared" ca="1" si="340"/>
        <v/>
      </c>
      <c r="I5427" s="1109"/>
      <c r="J5427" s="1109"/>
      <c r="K5427" s="1112"/>
      <c r="L5427" s="1091"/>
      <c r="M5427" s="1091"/>
      <c r="N5427" s="1091"/>
      <c r="O5427" s="1091"/>
      <c r="P5427" s="1096"/>
      <c r="Q5427" s="1096"/>
      <c r="R5427" s="1096"/>
      <c r="S5427" s="1091"/>
    </row>
    <row r="5428" spans="1:19" x14ac:dyDescent="0.3">
      <c r="A5428" s="1090">
        <v>5423</v>
      </c>
      <c r="B5428" s="1091"/>
      <c r="C5428" s="1091"/>
      <c r="D5428" s="1097"/>
      <c r="E5428" s="1093">
        <f t="shared" si="337"/>
        <v>0</v>
      </c>
      <c r="F5428" s="1094">
        <f t="shared" si="338"/>
        <v>0</v>
      </c>
      <c r="G5428" s="1095">
        <f t="shared" si="339"/>
        <v>0</v>
      </c>
      <c r="H5428" s="1090" t="str">
        <f t="shared" ca="1" si="340"/>
        <v/>
      </c>
      <c r="I5428" s="1109"/>
      <c r="J5428" s="1109"/>
      <c r="K5428" s="1112"/>
      <c r="L5428" s="1091"/>
      <c r="M5428" s="1091"/>
      <c r="N5428" s="1091"/>
      <c r="O5428" s="1091"/>
      <c r="P5428" s="1096"/>
      <c r="Q5428" s="1096"/>
      <c r="R5428" s="1096"/>
      <c r="S5428" s="1091"/>
    </row>
    <row r="5429" spans="1:19" x14ac:dyDescent="0.3">
      <c r="A5429" s="1090">
        <v>5424</v>
      </c>
      <c r="B5429" s="1091"/>
      <c r="C5429" s="1091"/>
      <c r="D5429" s="1097"/>
      <c r="E5429" s="1093">
        <f t="shared" si="337"/>
        <v>0</v>
      </c>
      <c r="F5429" s="1094">
        <f t="shared" si="338"/>
        <v>0</v>
      </c>
      <c r="G5429" s="1095">
        <f t="shared" si="339"/>
        <v>0</v>
      </c>
      <c r="H5429" s="1090" t="str">
        <f t="shared" ca="1" si="340"/>
        <v/>
      </c>
      <c r="I5429" s="1109"/>
      <c r="J5429" s="1109"/>
      <c r="K5429" s="1112"/>
      <c r="L5429" s="1091"/>
      <c r="M5429" s="1091"/>
      <c r="N5429" s="1091"/>
      <c r="O5429" s="1091"/>
      <c r="P5429" s="1096"/>
      <c r="Q5429" s="1096"/>
      <c r="R5429" s="1096"/>
      <c r="S5429" s="1091"/>
    </row>
    <row r="5430" spans="1:19" x14ac:dyDescent="0.3">
      <c r="A5430" s="1090">
        <v>5425</v>
      </c>
      <c r="B5430" s="1091"/>
      <c r="C5430" s="1091"/>
      <c r="D5430" s="1097"/>
      <c r="E5430" s="1093">
        <f t="shared" si="337"/>
        <v>0</v>
      </c>
      <c r="F5430" s="1094">
        <f t="shared" si="338"/>
        <v>0</v>
      </c>
      <c r="G5430" s="1095">
        <f t="shared" si="339"/>
        <v>0</v>
      </c>
      <c r="H5430" s="1090" t="str">
        <f t="shared" ca="1" si="340"/>
        <v/>
      </c>
      <c r="I5430" s="1109"/>
      <c r="J5430" s="1109"/>
      <c r="K5430" s="1112"/>
      <c r="L5430" s="1091"/>
      <c r="M5430" s="1091"/>
      <c r="N5430" s="1091"/>
      <c r="O5430" s="1091"/>
      <c r="P5430" s="1096"/>
      <c r="Q5430" s="1096"/>
      <c r="R5430" s="1096"/>
      <c r="S5430" s="1091"/>
    </row>
    <row r="5431" spans="1:19" x14ac:dyDescent="0.3">
      <c r="A5431" s="1090">
        <v>5426</v>
      </c>
      <c r="B5431" s="1091"/>
      <c r="C5431" s="1091"/>
      <c r="D5431" s="1097"/>
      <c r="E5431" s="1093">
        <f t="shared" si="337"/>
        <v>0</v>
      </c>
      <c r="F5431" s="1094">
        <f t="shared" si="338"/>
        <v>0</v>
      </c>
      <c r="G5431" s="1095">
        <f t="shared" si="339"/>
        <v>0</v>
      </c>
      <c r="H5431" s="1090" t="str">
        <f t="shared" ca="1" si="340"/>
        <v/>
      </c>
      <c r="I5431" s="1109"/>
      <c r="J5431" s="1109"/>
      <c r="K5431" s="1112"/>
      <c r="L5431" s="1091"/>
      <c r="M5431" s="1091"/>
      <c r="N5431" s="1091"/>
      <c r="O5431" s="1091"/>
      <c r="P5431" s="1096"/>
      <c r="Q5431" s="1096"/>
      <c r="R5431" s="1096"/>
      <c r="S5431" s="1091"/>
    </row>
    <row r="5432" spans="1:19" x14ac:dyDescent="0.3">
      <c r="A5432" s="1090">
        <v>5427</v>
      </c>
      <c r="B5432" s="1091"/>
      <c r="C5432" s="1091"/>
      <c r="D5432" s="1097"/>
      <c r="E5432" s="1093">
        <f t="shared" si="337"/>
        <v>0</v>
      </c>
      <c r="F5432" s="1094">
        <f t="shared" si="338"/>
        <v>0</v>
      </c>
      <c r="G5432" s="1095">
        <f t="shared" si="339"/>
        <v>0</v>
      </c>
      <c r="H5432" s="1090" t="str">
        <f t="shared" ca="1" si="340"/>
        <v/>
      </c>
      <c r="I5432" s="1109"/>
      <c r="J5432" s="1109"/>
      <c r="K5432" s="1112"/>
      <c r="L5432" s="1091"/>
      <c r="M5432" s="1091"/>
      <c r="N5432" s="1091"/>
      <c r="O5432" s="1091"/>
      <c r="P5432" s="1096"/>
      <c r="Q5432" s="1096"/>
      <c r="R5432" s="1096"/>
      <c r="S5432" s="1091"/>
    </row>
    <row r="5433" spans="1:19" x14ac:dyDescent="0.3">
      <c r="A5433" s="1090">
        <v>5428</v>
      </c>
      <c r="B5433" s="1091"/>
      <c r="C5433" s="1091"/>
      <c r="D5433" s="1097"/>
      <c r="E5433" s="1093">
        <f t="shared" si="337"/>
        <v>0</v>
      </c>
      <c r="F5433" s="1094">
        <f t="shared" si="338"/>
        <v>0</v>
      </c>
      <c r="G5433" s="1095">
        <f t="shared" si="339"/>
        <v>0</v>
      </c>
      <c r="H5433" s="1090" t="str">
        <f t="shared" ca="1" si="340"/>
        <v/>
      </c>
      <c r="I5433" s="1109"/>
      <c r="J5433" s="1109"/>
      <c r="K5433" s="1112"/>
      <c r="L5433" s="1091"/>
      <c r="M5433" s="1091"/>
      <c r="N5433" s="1091"/>
      <c r="O5433" s="1091"/>
      <c r="P5433" s="1096"/>
      <c r="Q5433" s="1096"/>
      <c r="R5433" s="1096"/>
      <c r="S5433" s="1091"/>
    </row>
    <row r="5434" spans="1:19" x14ac:dyDescent="0.3">
      <c r="A5434" s="1090">
        <v>5429</v>
      </c>
      <c r="B5434" s="1091"/>
      <c r="C5434" s="1091"/>
      <c r="D5434" s="1097"/>
      <c r="E5434" s="1093">
        <f t="shared" si="337"/>
        <v>0</v>
      </c>
      <c r="F5434" s="1094">
        <f t="shared" si="338"/>
        <v>0</v>
      </c>
      <c r="G5434" s="1095">
        <f t="shared" si="339"/>
        <v>0</v>
      </c>
      <c r="H5434" s="1090" t="str">
        <f t="shared" ca="1" si="340"/>
        <v/>
      </c>
      <c r="I5434" s="1109"/>
      <c r="J5434" s="1109"/>
      <c r="K5434" s="1112"/>
      <c r="L5434" s="1091"/>
      <c r="M5434" s="1091"/>
      <c r="N5434" s="1091"/>
      <c r="O5434" s="1091"/>
      <c r="P5434" s="1096"/>
      <c r="Q5434" s="1096"/>
      <c r="R5434" s="1096"/>
      <c r="S5434" s="1091"/>
    </row>
    <row r="5435" spans="1:19" x14ac:dyDescent="0.3">
      <c r="A5435" s="1090">
        <v>5430</v>
      </c>
      <c r="B5435" s="1091"/>
      <c r="C5435" s="1091"/>
      <c r="D5435" s="1097"/>
      <c r="E5435" s="1093">
        <f t="shared" si="337"/>
        <v>0</v>
      </c>
      <c r="F5435" s="1094">
        <f t="shared" si="338"/>
        <v>0</v>
      </c>
      <c r="G5435" s="1095">
        <f t="shared" si="339"/>
        <v>0</v>
      </c>
      <c r="H5435" s="1090" t="str">
        <f t="shared" ca="1" si="340"/>
        <v/>
      </c>
      <c r="I5435" s="1109"/>
      <c r="J5435" s="1109"/>
      <c r="K5435" s="1112"/>
      <c r="L5435" s="1091"/>
      <c r="M5435" s="1091"/>
      <c r="N5435" s="1091"/>
      <c r="O5435" s="1091"/>
      <c r="P5435" s="1096"/>
      <c r="Q5435" s="1096"/>
      <c r="R5435" s="1096"/>
      <c r="S5435" s="1091"/>
    </row>
    <row r="5436" spans="1:19" x14ac:dyDescent="0.3">
      <c r="A5436" s="1090">
        <v>5431</v>
      </c>
      <c r="B5436" s="1091"/>
      <c r="C5436" s="1091"/>
      <c r="D5436" s="1097"/>
      <c r="E5436" s="1093">
        <f t="shared" si="337"/>
        <v>0</v>
      </c>
      <c r="F5436" s="1094">
        <f t="shared" si="338"/>
        <v>0</v>
      </c>
      <c r="G5436" s="1095">
        <f t="shared" si="339"/>
        <v>0</v>
      </c>
      <c r="H5436" s="1090" t="str">
        <f t="shared" ca="1" si="340"/>
        <v/>
      </c>
      <c r="I5436" s="1109"/>
      <c r="J5436" s="1109"/>
      <c r="K5436" s="1112"/>
      <c r="L5436" s="1091"/>
      <c r="M5436" s="1091"/>
      <c r="N5436" s="1091"/>
      <c r="O5436" s="1091"/>
      <c r="P5436" s="1096"/>
      <c r="Q5436" s="1096"/>
      <c r="R5436" s="1096"/>
      <c r="S5436" s="1091"/>
    </row>
    <row r="5437" spans="1:19" x14ac:dyDescent="0.3">
      <c r="A5437" s="1090">
        <v>5432</v>
      </c>
      <c r="B5437" s="1091"/>
      <c r="C5437" s="1091"/>
      <c r="D5437" s="1097"/>
      <c r="E5437" s="1093">
        <f t="shared" si="337"/>
        <v>0</v>
      </c>
      <c r="F5437" s="1094">
        <f t="shared" si="338"/>
        <v>0</v>
      </c>
      <c r="G5437" s="1095">
        <f t="shared" si="339"/>
        <v>0</v>
      </c>
      <c r="H5437" s="1090" t="str">
        <f t="shared" ca="1" si="340"/>
        <v/>
      </c>
      <c r="I5437" s="1109"/>
      <c r="J5437" s="1109"/>
      <c r="K5437" s="1112"/>
      <c r="L5437" s="1091"/>
      <c r="M5437" s="1091"/>
      <c r="N5437" s="1091"/>
      <c r="O5437" s="1091"/>
      <c r="P5437" s="1096"/>
      <c r="Q5437" s="1096"/>
      <c r="R5437" s="1096"/>
      <c r="S5437" s="1091"/>
    </row>
    <row r="5438" spans="1:19" x14ac:dyDescent="0.3">
      <c r="A5438" s="1090">
        <v>5433</v>
      </c>
      <c r="B5438" s="1091"/>
      <c r="C5438" s="1091"/>
      <c r="D5438" s="1097"/>
      <c r="E5438" s="1093">
        <f t="shared" si="337"/>
        <v>0</v>
      </c>
      <c r="F5438" s="1094">
        <f t="shared" si="338"/>
        <v>0</v>
      </c>
      <c r="G5438" s="1095">
        <f t="shared" si="339"/>
        <v>0</v>
      </c>
      <c r="H5438" s="1090" t="str">
        <f t="shared" ca="1" si="340"/>
        <v/>
      </c>
      <c r="I5438" s="1109"/>
      <c r="J5438" s="1109"/>
      <c r="K5438" s="1112"/>
      <c r="L5438" s="1091"/>
      <c r="M5438" s="1091"/>
      <c r="N5438" s="1091"/>
      <c r="O5438" s="1091"/>
      <c r="P5438" s="1096"/>
      <c r="Q5438" s="1096"/>
      <c r="R5438" s="1096"/>
      <c r="S5438" s="1091"/>
    </row>
    <row r="5439" spans="1:19" x14ac:dyDescent="0.3">
      <c r="A5439" s="1090">
        <v>5434</v>
      </c>
      <c r="B5439" s="1091"/>
      <c r="C5439" s="1091"/>
      <c r="D5439" s="1097"/>
      <c r="E5439" s="1093">
        <f t="shared" si="337"/>
        <v>0</v>
      </c>
      <c r="F5439" s="1094">
        <f t="shared" si="338"/>
        <v>0</v>
      </c>
      <c r="G5439" s="1095">
        <f t="shared" si="339"/>
        <v>0</v>
      </c>
      <c r="H5439" s="1090" t="str">
        <f t="shared" ca="1" si="340"/>
        <v/>
      </c>
      <c r="I5439" s="1109"/>
      <c r="J5439" s="1109"/>
      <c r="K5439" s="1112"/>
      <c r="L5439" s="1091"/>
      <c r="M5439" s="1091"/>
      <c r="N5439" s="1091"/>
      <c r="O5439" s="1091"/>
      <c r="P5439" s="1096"/>
      <c r="Q5439" s="1096"/>
      <c r="R5439" s="1096"/>
      <c r="S5439" s="1091"/>
    </row>
    <row r="5440" spans="1:19" x14ac:dyDescent="0.3">
      <c r="A5440" s="1090">
        <v>5435</v>
      </c>
      <c r="B5440" s="1091"/>
      <c r="C5440" s="1091"/>
      <c r="D5440" s="1097"/>
      <c r="E5440" s="1093">
        <f t="shared" si="337"/>
        <v>0</v>
      </c>
      <c r="F5440" s="1094">
        <f t="shared" si="338"/>
        <v>0</v>
      </c>
      <c r="G5440" s="1095">
        <f t="shared" si="339"/>
        <v>0</v>
      </c>
      <c r="H5440" s="1090" t="str">
        <f t="shared" ca="1" si="340"/>
        <v/>
      </c>
      <c r="I5440" s="1109"/>
      <c r="J5440" s="1109"/>
      <c r="K5440" s="1112"/>
      <c r="L5440" s="1091"/>
      <c r="M5440" s="1091"/>
      <c r="N5440" s="1091"/>
      <c r="O5440" s="1091"/>
      <c r="P5440" s="1096"/>
      <c r="Q5440" s="1096"/>
      <c r="R5440" s="1096"/>
      <c r="S5440" s="1091"/>
    </row>
    <row r="5441" spans="1:19" x14ac:dyDescent="0.3">
      <c r="A5441" s="1090">
        <v>5436</v>
      </c>
      <c r="B5441" s="1091"/>
      <c r="C5441" s="1091"/>
      <c r="D5441" s="1097"/>
      <c r="E5441" s="1093">
        <f t="shared" si="337"/>
        <v>0</v>
      </c>
      <c r="F5441" s="1094">
        <f t="shared" si="338"/>
        <v>0</v>
      </c>
      <c r="G5441" s="1095">
        <f t="shared" si="339"/>
        <v>0</v>
      </c>
      <c r="H5441" s="1090" t="str">
        <f t="shared" ca="1" si="340"/>
        <v/>
      </c>
      <c r="I5441" s="1109"/>
      <c r="J5441" s="1109"/>
      <c r="K5441" s="1112"/>
      <c r="L5441" s="1091"/>
      <c r="M5441" s="1091"/>
      <c r="N5441" s="1091"/>
      <c r="O5441" s="1091"/>
      <c r="P5441" s="1096"/>
      <c r="Q5441" s="1096"/>
      <c r="R5441" s="1096"/>
      <c r="S5441" s="1091"/>
    </row>
    <row r="5442" spans="1:19" x14ac:dyDescent="0.3">
      <c r="A5442" s="1090">
        <v>5437</v>
      </c>
      <c r="B5442" s="1091"/>
      <c r="C5442" s="1091"/>
      <c r="D5442" s="1097"/>
      <c r="E5442" s="1093">
        <f t="shared" si="337"/>
        <v>0</v>
      </c>
      <c r="F5442" s="1094">
        <f t="shared" si="338"/>
        <v>0</v>
      </c>
      <c r="G5442" s="1095">
        <f t="shared" si="339"/>
        <v>0</v>
      </c>
      <c r="H5442" s="1090" t="str">
        <f t="shared" ca="1" si="340"/>
        <v/>
      </c>
      <c r="I5442" s="1109"/>
      <c r="J5442" s="1109"/>
      <c r="K5442" s="1112"/>
      <c r="L5442" s="1091"/>
      <c r="M5442" s="1091"/>
      <c r="N5442" s="1091"/>
      <c r="O5442" s="1091"/>
      <c r="P5442" s="1096"/>
      <c r="Q5442" s="1096"/>
      <c r="R5442" s="1096"/>
      <c r="S5442" s="1091"/>
    </row>
    <row r="5443" spans="1:19" x14ac:dyDescent="0.3">
      <c r="A5443" s="1090">
        <v>5438</v>
      </c>
      <c r="B5443" s="1091"/>
      <c r="C5443" s="1091"/>
      <c r="D5443" s="1097"/>
      <c r="E5443" s="1093">
        <f t="shared" si="337"/>
        <v>0</v>
      </c>
      <c r="F5443" s="1094">
        <f t="shared" si="338"/>
        <v>0</v>
      </c>
      <c r="G5443" s="1095">
        <f t="shared" si="339"/>
        <v>0</v>
      </c>
      <c r="H5443" s="1090" t="str">
        <f t="shared" ca="1" si="340"/>
        <v/>
      </c>
      <c r="I5443" s="1109"/>
      <c r="J5443" s="1109"/>
      <c r="K5443" s="1112"/>
      <c r="L5443" s="1091"/>
      <c r="M5443" s="1091"/>
      <c r="N5443" s="1091"/>
      <c r="O5443" s="1091"/>
      <c r="P5443" s="1096"/>
      <c r="Q5443" s="1096"/>
      <c r="R5443" s="1096"/>
      <c r="S5443" s="1091"/>
    </row>
    <row r="5444" spans="1:19" x14ac:dyDescent="0.3">
      <c r="A5444" s="1090">
        <v>5439</v>
      </c>
      <c r="B5444" s="1091"/>
      <c r="C5444" s="1091"/>
      <c r="D5444" s="1097"/>
      <c r="E5444" s="1093">
        <f t="shared" si="337"/>
        <v>0</v>
      </c>
      <c r="F5444" s="1094">
        <f t="shared" si="338"/>
        <v>0</v>
      </c>
      <c r="G5444" s="1095">
        <f t="shared" si="339"/>
        <v>0</v>
      </c>
      <c r="H5444" s="1090" t="str">
        <f t="shared" ca="1" si="340"/>
        <v/>
      </c>
      <c r="I5444" s="1109"/>
      <c r="J5444" s="1109"/>
      <c r="K5444" s="1112"/>
      <c r="L5444" s="1091"/>
      <c r="M5444" s="1091"/>
      <c r="N5444" s="1091"/>
      <c r="O5444" s="1091"/>
      <c r="P5444" s="1096"/>
      <c r="Q5444" s="1096"/>
      <c r="R5444" s="1096"/>
      <c r="S5444" s="1091"/>
    </row>
    <row r="5445" spans="1:19" x14ac:dyDescent="0.3">
      <c r="A5445" s="1090">
        <v>5440</v>
      </c>
      <c r="B5445" s="1091"/>
      <c r="C5445" s="1091"/>
      <c r="D5445" s="1097"/>
      <c r="E5445" s="1093">
        <f t="shared" si="337"/>
        <v>0</v>
      </c>
      <c r="F5445" s="1094">
        <f t="shared" si="338"/>
        <v>0</v>
      </c>
      <c r="G5445" s="1095">
        <f t="shared" si="339"/>
        <v>0</v>
      </c>
      <c r="H5445" s="1090" t="str">
        <f t="shared" ca="1" si="340"/>
        <v/>
      </c>
      <c r="I5445" s="1109"/>
      <c r="J5445" s="1109"/>
      <c r="K5445" s="1112"/>
      <c r="L5445" s="1091"/>
      <c r="M5445" s="1091"/>
      <c r="N5445" s="1091"/>
      <c r="O5445" s="1091"/>
      <c r="P5445" s="1096"/>
      <c r="Q5445" s="1096"/>
      <c r="R5445" s="1096"/>
      <c r="S5445" s="1091"/>
    </row>
    <row r="5446" spans="1:19" x14ac:dyDescent="0.3">
      <c r="A5446" s="1090">
        <v>5441</v>
      </c>
      <c r="B5446" s="1091"/>
      <c r="C5446" s="1091"/>
      <c r="D5446" s="1097"/>
      <c r="E5446" s="1093">
        <f t="shared" si="337"/>
        <v>0</v>
      </c>
      <c r="F5446" s="1094">
        <f t="shared" si="338"/>
        <v>0</v>
      </c>
      <c r="G5446" s="1095">
        <f t="shared" si="339"/>
        <v>0</v>
      </c>
      <c r="H5446" s="1090" t="str">
        <f t="shared" ca="1" si="340"/>
        <v/>
      </c>
      <c r="I5446" s="1109"/>
      <c r="J5446" s="1109"/>
      <c r="K5446" s="1112"/>
      <c r="L5446" s="1091"/>
      <c r="M5446" s="1091"/>
      <c r="N5446" s="1091"/>
      <c r="O5446" s="1091"/>
      <c r="P5446" s="1096"/>
      <c r="Q5446" s="1096"/>
      <c r="R5446" s="1096"/>
      <c r="S5446" s="1091"/>
    </row>
    <row r="5447" spans="1:19" x14ac:dyDescent="0.3">
      <c r="A5447" s="1090">
        <v>5442</v>
      </c>
      <c r="B5447" s="1091"/>
      <c r="C5447" s="1091"/>
      <c r="D5447" s="1097"/>
      <c r="E5447" s="1093">
        <f t="shared" ref="E5447:E5510" si="341">D5447</f>
        <v>0</v>
      </c>
      <c r="F5447" s="1094">
        <f t="shared" ref="F5447:F5510" si="342">D5447</f>
        <v>0</v>
      </c>
      <c r="G5447" s="1095">
        <f t="shared" ref="G5447:G5510" si="343">D5447</f>
        <v>0</v>
      </c>
      <c r="H5447" s="1090" t="str">
        <f t="shared" ref="H5447:H5510" ca="1" si="344">IF(ISBLANK(D5447),"",DATEDIF(G5447,TODAY(),"y"))</f>
        <v/>
      </c>
      <c r="I5447" s="1109"/>
      <c r="J5447" s="1109"/>
      <c r="K5447" s="1112"/>
      <c r="L5447" s="1091"/>
      <c r="M5447" s="1091"/>
      <c r="N5447" s="1091"/>
      <c r="O5447" s="1091"/>
      <c r="P5447" s="1096"/>
      <c r="Q5447" s="1096"/>
      <c r="R5447" s="1096"/>
      <c r="S5447" s="1091"/>
    </row>
    <row r="5448" spans="1:19" x14ac:dyDescent="0.3">
      <c r="A5448" s="1090">
        <v>5443</v>
      </c>
      <c r="B5448" s="1091"/>
      <c r="C5448" s="1091"/>
      <c r="D5448" s="1097"/>
      <c r="E5448" s="1093">
        <f t="shared" si="341"/>
        <v>0</v>
      </c>
      <c r="F5448" s="1094">
        <f t="shared" si="342"/>
        <v>0</v>
      </c>
      <c r="G5448" s="1095">
        <f t="shared" si="343"/>
        <v>0</v>
      </c>
      <c r="H5448" s="1090" t="str">
        <f t="shared" ca="1" si="344"/>
        <v/>
      </c>
      <c r="I5448" s="1109"/>
      <c r="J5448" s="1109"/>
      <c r="K5448" s="1112"/>
      <c r="L5448" s="1091"/>
      <c r="M5448" s="1091"/>
      <c r="N5448" s="1091"/>
      <c r="O5448" s="1091"/>
      <c r="P5448" s="1096"/>
      <c r="Q5448" s="1096"/>
      <c r="R5448" s="1096"/>
      <c r="S5448" s="1091"/>
    </row>
    <row r="5449" spans="1:19" x14ac:dyDescent="0.3">
      <c r="A5449" s="1090">
        <v>5444</v>
      </c>
      <c r="B5449" s="1091"/>
      <c r="C5449" s="1091"/>
      <c r="D5449" s="1097"/>
      <c r="E5449" s="1093">
        <f t="shared" si="341"/>
        <v>0</v>
      </c>
      <c r="F5449" s="1094">
        <f t="shared" si="342"/>
        <v>0</v>
      </c>
      <c r="G5449" s="1095">
        <f t="shared" si="343"/>
        <v>0</v>
      </c>
      <c r="H5449" s="1090" t="str">
        <f t="shared" ca="1" si="344"/>
        <v/>
      </c>
      <c r="I5449" s="1109"/>
      <c r="J5449" s="1109"/>
      <c r="K5449" s="1112"/>
      <c r="L5449" s="1091"/>
      <c r="M5449" s="1091"/>
      <c r="N5449" s="1091"/>
      <c r="O5449" s="1091"/>
      <c r="P5449" s="1096"/>
      <c r="Q5449" s="1096"/>
      <c r="R5449" s="1096"/>
      <c r="S5449" s="1091"/>
    </row>
    <row r="5450" spans="1:19" x14ac:dyDescent="0.3">
      <c r="A5450" s="1090">
        <v>5445</v>
      </c>
      <c r="B5450" s="1091"/>
      <c r="C5450" s="1091"/>
      <c r="D5450" s="1097"/>
      <c r="E5450" s="1093">
        <f t="shared" si="341"/>
        <v>0</v>
      </c>
      <c r="F5450" s="1094">
        <f t="shared" si="342"/>
        <v>0</v>
      </c>
      <c r="G5450" s="1095">
        <f t="shared" si="343"/>
        <v>0</v>
      </c>
      <c r="H5450" s="1090" t="str">
        <f t="shared" ca="1" si="344"/>
        <v/>
      </c>
      <c r="I5450" s="1109"/>
      <c r="J5450" s="1109"/>
      <c r="K5450" s="1112"/>
      <c r="L5450" s="1091"/>
      <c r="M5450" s="1091"/>
      <c r="N5450" s="1091"/>
      <c r="O5450" s="1091"/>
      <c r="P5450" s="1096"/>
      <c r="Q5450" s="1096"/>
      <c r="R5450" s="1096"/>
      <c r="S5450" s="1091"/>
    </row>
    <row r="5451" spans="1:19" x14ac:dyDescent="0.3">
      <c r="A5451" s="1090">
        <v>5446</v>
      </c>
      <c r="B5451" s="1091"/>
      <c r="C5451" s="1091"/>
      <c r="D5451" s="1097"/>
      <c r="E5451" s="1093">
        <f t="shared" si="341"/>
        <v>0</v>
      </c>
      <c r="F5451" s="1094">
        <f t="shared" si="342"/>
        <v>0</v>
      </c>
      <c r="G5451" s="1095">
        <f t="shared" si="343"/>
        <v>0</v>
      </c>
      <c r="H5451" s="1090" t="str">
        <f t="shared" ca="1" si="344"/>
        <v/>
      </c>
      <c r="I5451" s="1109"/>
      <c r="J5451" s="1109"/>
      <c r="K5451" s="1112"/>
      <c r="L5451" s="1091"/>
      <c r="M5451" s="1091"/>
      <c r="N5451" s="1091"/>
      <c r="O5451" s="1091"/>
      <c r="P5451" s="1096"/>
      <c r="Q5451" s="1096"/>
      <c r="R5451" s="1096"/>
      <c r="S5451" s="1091"/>
    </row>
    <row r="5452" spans="1:19" x14ac:dyDescent="0.3">
      <c r="A5452" s="1090">
        <v>5447</v>
      </c>
      <c r="B5452" s="1091"/>
      <c r="C5452" s="1091"/>
      <c r="D5452" s="1097"/>
      <c r="E5452" s="1093">
        <f t="shared" si="341"/>
        <v>0</v>
      </c>
      <c r="F5452" s="1094">
        <f t="shared" si="342"/>
        <v>0</v>
      </c>
      <c r="G5452" s="1095">
        <f t="shared" si="343"/>
        <v>0</v>
      </c>
      <c r="H5452" s="1090" t="str">
        <f t="shared" ca="1" si="344"/>
        <v/>
      </c>
      <c r="I5452" s="1109"/>
      <c r="J5452" s="1109"/>
      <c r="K5452" s="1112"/>
      <c r="L5452" s="1091"/>
      <c r="M5452" s="1091"/>
      <c r="N5452" s="1091"/>
      <c r="O5452" s="1091"/>
      <c r="P5452" s="1096"/>
      <c r="Q5452" s="1096"/>
      <c r="R5452" s="1096"/>
      <c r="S5452" s="1091"/>
    </row>
    <row r="5453" spans="1:19" x14ac:dyDescent="0.3">
      <c r="A5453" s="1090">
        <v>5448</v>
      </c>
      <c r="B5453" s="1091"/>
      <c r="C5453" s="1091"/>
      <c r="D5453" s="1097"/>
      <c r="E5453" s="1093">
        <f t="shared" si="341"/>
        <v>0</v>
      </c>
      <c r="F5453" s="1094">
        <f t="shared" si="342"/>
        <v>0</v>
      </c>
      <c r="G5453" s="1095">
        <f t="shared" si="343"/>
        <v>0</v>
      </c>
      <c r="H5453" s="1090" t="str">
        <f t="shared" ca="1" si="344"/>
        <v/>
      </c>
      <c r="I5453" s="1109"/>
      <c r="J5453" s="1109"/>
      <c r="K5453" s="1112"/>
      <c r="L5453" s="1091"/>
      <c r="M5453" s="1091"/>
      <c r="N5453" s="1091"/>
      <c r="O5453" s="1091"/>
      <c r="P5453" s="1096"/>
      <c r="Q5453" s="1096"/>
      <c r="R5453" s="1096"/>
      <c r="S5453" s="1091"/>
    </row>
    <row r="5454" spans="1:19" x14ac:dyDescent="0.3">
      <c r="A5454" s="1090">
        <v>5449</v>
      </c>
      <c r="B5454" s="1091"/>
      <c r="C5454" s="1091"/>
      <c r="D5454" s="1097"/>
      <c r="E5454" s="1093">
        <f t="shared" si="341"/>
        <v>0</v>
      </c>
      <c r="F5454" s="1094">
        <f t="shared" si="342"/>
        <v>0</v>
      </c>
      <c r="G5454" s="1095">
        <f t="shared" si="343"/>
        <v>0</v>
      </c>
      <c r="H5454" s="1090" t="str">
        <f t="shared" ca="1" si="344"/>
        <v/>
      </c>
      <c r="I5454" s="1109"/>
      <c r="J5454" s="1109"/>
      <c r="K5454" s="1112"/>
      <c r="L5454" s="1091"/>
      <c r="M5454" s="1091"/>
      <c r="N5454" s="1091"/>
      <c r="O5454" s="1091"/>
      <c r="P5454" s="1096"/>
      <c r="Q5454" s="1096"/>
      <c r="R5454" s="1096"/>
      <c r="S5454" s="1091"/>
    </row>
    <row r="5455" spans="1:19" x14ac:dyDescent="0.3">
      <c r="A5455" s="1090">
        <v>5450</v>
      </c>
      <c r="B5455" s="1091"/>
      <c r="C5455" s="1091"/>
      <c r="D5455" s="1097"/>
      <c r="E5455" s="1093">
        <f t="shared" si="341"/>
        <v>0</v>
      </c>
      <c r="F5455" s="1094">
        <f t="shared" si="342"/>
        <v>0</v>
      </c>
      <c r="G5455" s="1095">
        <f t="shared" si="343"/>
        <v>0</v>
      </c>
      <c r="H5455" s="1090" t="str">
        <f t="shared" ca="1" si="344"/>
        <v/>
      </c>
      <c r="I5455" s="1109"/>
      <c r="J5455" s="1109"/>
      <c r="K5455" s="1112"/>
      <c r="L5455" s="1091"/>
      <c r="M5455" s="1091"/>
      <c r="N5455" s="1091"/>
      <c r="O5455" s="1091"/>
      <c r="P5455" s="1096"/>
      <c r="Q5455" s="1096"/>
      <c r="R5455" s="1096"/>
      <c r="S5455" s="1091"/>
    </row>
    <row r="5456" spans="1:19" x14ac:dyDescent="0.3">
      <c r="A5456" s="1090">
        <v>5451</v>
      </c>
      <c r="B5456" s="1091"/>
      <c r="C5456" s="1091"/>
      <c r="D5456" s="1097"/>
      <c r="E5456" s="1093">
        <f t="shared" si="341"/>
        <v>0</v>
      </c>
      <c r="F5456" s="1094">
        <f t="shared" si="342"/>
        <v>0</v>
      </c>
      <c r="G5456" s="1095">
        <f t="shared" si="343"/>
        <v>0</v>
      </c>
      <c r="H5456" s="1090" t="str">
        <f t="shared" ca="1" si="344"/>
        <v/>
      </c>
      <c r="I5456" s="1109"/>
      <c r="J5456" s="1109"/>
      <c r="K5456" s="1112"/>
      <c r="L5456" s="1091"/>
      <c r="M5456" s="1091"/>
      <c r="N5456" s="1091"/>
      <c r="O5456" s="1091"/>
      <c r="P5456" s="1096"/>
      <c r="Q5456" s="1096"/>
      <c r="R5456" s="1096"/>
      <c r="S5456" s="1091"/>
    </row>
    <row r="5457" spans="1:19" x14ac:dyDescent="0.3">
      <c r="A5457" s="1090">
        <v>5452</v>
      </c>
      <c r="B5457" s="1091"/>
      <c r="C5457" s="1091"/>
      <c r="D5457" s="1097"/>
      <c r="E5457" s="1093">
        <f t="shared" si="341"/>
        <v>0</v>
      </c>
      <c r="F5457" s="1094">
        <f t="shared" si="342"/>
        <v>0</v>
      </c>
      <c r="G5457" s="1095">
        <f t="shared" si="343"/>
        <v>0</v>
      </c>
      <c r="H5457" s="1090" t="str">
        <f t="shared" ca="1" si="344"/>
        <v/>
      </c>
      <c r="I5457" s="1109"/>
      <c r="J5457" s="1109"/>
      <c r="K5457" s="1112"/>
      <c r="L5457" s="1091"/>
      <c r="M5457" s="1091"/>
      <c r="N5457" s="1091"/>
      <c r="O5457" s="1091"/>
      <c r="P5457" s="1096"/>
      <c r="Q5457" s="1096"/>
      <c r="R5457" s="1096"/>
      <c r="S5457" s="1091"/>
    </row>
    <row r="5458" spans="1:19" x14ac:dyDescent="0.3">
      <c r="A5458" s="1090">
        <v>5453</v>
      </c>
      <c r="B5458" s="1091"/>
      <c r="C5458" s="1091"/>
      <c r="D5458" s="1097"/>
      <c r="E5458" s="1093">
        <f t="shared" si="341"/>
        <v>0</v>
      </c>
      <c r="F5458" s="1094">
        <f t="shared" si="342"/>
        <v>0</v>
      </c>
      <c r="G5458" s="1095">
        <f t="shared" si="343"/>
        <v>0</v>
      </c>
      <c r="H5458" s="1090" t="str">
        <f t="shared" ca="1" si="344"/>
        <v/>
      </c>
      <c r="I5458" s="1109"/>
      <c r="J5458" s="1109"/>
      <c r="K5458" s="1112"/>
      <c r="L5458" s="1091"/>
      <c r="M5458" s="1091"/>
      <c r="N5458" s="1091"/>
      <c r="O5458" s="1091"/>
      <c r="P5458" s="1096"/>
      <c r="Q5458" s="1096"/>
      <c r="R5458" s="1096"/>
      <c r="S5458" s="1091"/>
    </row>
    <row r="5459" spans="1:19" x14ac:dyDescent="0.3">
      <c r="A5459" s="1090">
        <v>5454</v>
      </c>
      <c r="B5459" s="1091"/>
      <c r="C5459" s="1091"/>
      <c r="D5459" s="1097"/>
      <c r="E5459" s="1093">
        <f t="shared" si="341"/>
        <v>0</v>
      </c>
      <c r="F5459" s="1094">
        <f t="shared" si="342"/>
        <v>0</v>
      </c>
      <c r="G5459" s="1095">
        <f t="shared" si="343"/>
        <v>0</v>
      </c>
      <c r="H5459" s="1090" t="str">
        <f t="shared" ca="1" si="344"/>
        <v/>
      </c>
      <c r="I5459" s="1109"/>
      <c r="J5459" s="1109"/>
      <c r="K5459" s="1112"/>
      <c r="L5459" s="1091"/>
      <c r="M5459" s="1091"/>
      <c r="N5459" s="1091"/>
      <c r="O5459" s="1091"/>
      <c r="P5459" s="1096"/>
      <c r="Q5459" s="1096"/>
      <c r="R5459" s="1096"/>
      <c r="S5459" s="1091"/>
    </row>
    <row r="5460" spans="1:19" x14ac:dyDescent="0.3">
      <c r="A5460" s="1090">
        <v>5455</v>
      </c>
      <c r="B5460" s="1091"/>
      <c r="C5460" s="1091"/>
      <c r="D5460" s="1097"/>
      <c r="E5460" s="1093">
        <f t="shared" si="341"/>
        <v>0</v>
      </c>
      <c r="F5460" s="1094">
        <f t="shared" si="342"/>
        <v>0</v>
      </c>
      <c r="G5460" s="1095">
        <f t="shared" si="343"/>
        <v>0</v>
      </c>
      <c r="H5460" s="1090" t="str">
        <f t="shared" ca="1" si="344"/>
        <v/>
      </c>
      <c r="I5460" s="1109"/>
      <c r="J5460" s="1109"/>
      <c r="K5460" s="1112"/>
      <c r="L5460" s="1091"/>
      <c r="M5460" s="1091"/>
      <c r="N5460" s="1091"/>
      <c r="O5460" s="1091"/>
      <c r="P5460" s="1096"/>
      <c r="Q5460" s="1096"/>
      <c r="R5460" s="1096"/>
      <c r="S5460" s="1091"/>
    </row>
    <row r="5461" spans="1:19" x14ac:dyDescent="0.3">
      <c r="A5461" s="1090">
        <v>5456</v>
      </c>
      <c r="B5461" s="1091"/>
      <c r="C5461" s="1091"/>
      <c r="D5461" s="1097"/>
      <c r="E5461" s="1093">
        <f t="shared" si="341"/>
        <v>0</v>
      </c>
      <c r="F5461" s="1094">
        <f t="shared" si="342"/>
        <v>0</v>
      </c>
      <c r="G5461" s="1095">
        <f t="shared" si="343"/>
        <v>0</v>
      </c>
      <c r="H5461" s="1090" t="str">
        <f t="shared" ca="1" si="344"/>
        <v/>
      </c>
      <c r="I5461" s="1109"/>
      <c r="J5461" s="1109"/>
      <c r="K5461" s="1112"/>
      <c r="L5461" s="1091"/>
      <c r="M5461" s="1091"/>
      <c r="N5461" s="1091"/>
      <c r="O5461" s="1091"/>
      <c r="P5461" s="1096"/>
      <c r="Q5461" s="1096"/>
      <c r="R5461" s="1096"/>
      <c r="S5461" s="1091"/>
    </row>
    <row r="5462" spans="1:19" x14ac:dyDescent="0.3">
      <c r="A5462" s="1090">
        <v>5457</v>
      </c>
      <c r="B5462" s="1091"/>
      <c r="C5462" s="1091"/>
      <c r="D5462" s="1097"/>
      <c r="E5462" s="1093">
        <f t="shared" si="341"/>
        <v>0</v>
      </c>
      <c r="F5462" s="1094">
        <f t="shared" si="342"/>
        <v>0</v>
      </c>
      <c r="G5462" s="1095">
        <f t="shared" si="343"/>
        <v>0</v>
      </c>
      <c r="H5462" s="1090" t="str">
        <f t="shared" ca="1" si="344"/>
        <v/>
      </c>
      <c r="I5462" s="1109"/>
      <c r="J5462" s="1109"/>
      <c r="K5462" s="1112"/>
      <c r="L5462" s="1091"/>
      <c r="M5462" s="1091"/>
      <c r="N5462" s="1091"/>
      <c r="O5462" s="1091"/>
      <c r="P5462" s="1096"/>
      <c r="Q5462" s="1096"/>
      <c r="R5462" s="1096"/>
      <c r="S5462" s="1091"/>
    </row>
    <row r="5463" spans="1:19" x14ac:dyDescent="0.3">
      <c r="A5463" s="1090">
        <v>5458</v>
      </c>
      <c r="B5463" s="1091"/>
      <c r="C5463" s="1091"/>
      <c r="D5463" s="1097"/>
      <c r="E5463" s="1093">
        <f t="shared" si="341"/>
        <v>0</v>
      </c>
      <c r="F5463" s="1094">
        <f t="shared" si="342"/>
        <v>0</v>
      </c>
      <c r="G5463" s="1095">
        <f t="shared" si="343"/>
        <v>0</v>
      </c>
      <c r="H5463" s="1090" t="str">
        <f t="shared" ca="1" si="344"/>
        <v/>
      </c>
      <c r="I5463" s="1109"/>
      <c r="J5463" s="1109"/>
      <c r="K5463" s="1112"/>
      <c r="L5463" s="1091"/>
      <c r="M5463" s="1091"/>
      <c r="N5463" s="1091"/>
      <c r="O5463" s="1091"/>
      <c r="P5463" s="1096"/>
      <c r="Q5463" s="1096"/>
      <c r="R5463" s="1096"/>
      <c r="S5463" s="1091"/>
    </row>
    <row r="5464" spans="1:19" x14ac:dyDescent="0.3">
      <c r="A5464" s="1090">
        <v>5459</v>
      </c>
      <c r="B5464" s="1091"/>
      <c r="C5464" s="1091"/>
      <c r="D5464" s="1097"/>
      <c r="E5464" s="1093">
        <f t="shared" si="341"/>
        <v>0</v>
      </c>
      <c r="F5464" s="1094">
        <f t="shared" si="342"/>
        <v>0</v>
      </c>
      <c r="G5464" s="1095">
        <f t="shared" si="343"/>
        <v>0</v>
      </c>
      <c r="H5464" s="1090" t="str">
        <f t="shared" ca="1" si="344"/>
        <v/>
      </c>
      <c r="I5464" s="1109"/>
      <c r="J5464" s="1109"/>
      <c r="K5464" s="1112"/>
      <c r="L5464" s="1091"/>
      <c r="M5464" s="1091"/>
      <c r="N5464" s="1091"/>
      <c r="O5464" s="1091"/>
      <c r="P5464" s="1096"/>
      <c r="Q5464" s="1096"/>
      <c r="R5464" s="1096"/>
      <c r="S5464" s="1091"/>
    </row>
    <row r="5465" spans="1:19" x14ac:dyDescent="0.3">
      <c r="A5465" s="1090">
        <v>5460</v>
      </c>
      <c r="B5465" s="1091"/>
      <c r="C5465" s="1091"/>
      <c r="D5465" s="1097"/>
      <c r="E5465" s="1093">
        <f t="shared" si="341"/>
        <v>0</v>
      </c>
      <c r="F5465" s="1094">
        <f t="shared" si="342"/>
        <v>0</v>
      </c>
      <c r="G5465" s="1095">
        <f t="shared" si="343"/>
        <v>0</v>
      </c>
      <c r="H5465" s="1090" t="str">
        <f t="shared" ca="1" si="344"/>
        <v/>
      </c>
      <c r="I5465" s="1109"/>
      <c r="J5465" s="1109"/>
      <c r="K5465" s="1112"/>
      <c r="L5465" s="1091"/>
      <c r="M5465" s="1091"/>
      <c r="N5465" s="1091"/>
      <c r="O5465" s="1091"/>
      <c r="P5465" s="1096"/>
      <c r="Q5465" s="1096"/>
      <c r="R5465" s="1096"/>
      <c r="S5465" s="1091"/>
    </row>
    <row r="5466" spans="1:19" x14ac:dyDescent="0.3">
      <c r="A5466" s="1090">
        <v>5461</v>
      </c>
      <c r="B5466" s="1091"/>
      <c r="C5466" s="1091"/>
      <c r="D5466" s="1097"/>
      <c r="E5466" s="1093">
        <f t="shared" si="341"/>
        <v>0</v>
      </c>
      <c r="F5466" s="1094">
        <f t="shared" si="342"/>
        <v>0</v>
      </c>
      <c r="G5466" s="1095">
        <f t="shared" si="343"/>
        <v>0</v>
      </c>
      <c r="H5466" s="1090" t="str">
        <f t="shared" ca="1" si="344"/>
        <v/>
      </c>
      <c r="I5466" s="1109"/>
      <c r="J5466" s="1109"/>
      <c r="K5466" s="1112"/>
      <c r="L5466" s="1091"/>
      <c r="M5466" s="1091"/>
      <c r="N5466" s="1091"/>
      <c r="O5466" s="1091"/>
      <c r="P5466" s="1096"/>
      <c r="Q5466" s="1096"/>
      <c r="R5466" s="1096"/>
      <c r="S5466" s="1091"/>
    </row>
    <row r="5467" spans="1:19" x14ac:dyDescent="0.3">
      <c r="A5467" s="1090">
        <v>5462</v>
      </c>
      <c r="B5467" s="1091"/>
      <c r="C5467" s="1091"/>
      <c r="D5467" s="1097"/>
      <c r="E5467" s="1093">
        <f t="shared" si="341"/>
        <v>0</v>
      </c>
      <c r="F5467" s="1094">
        <f t="shared" si="342"/>
        <v>0</v>
      </c>
      <c r="G5467" s="1095">
        <f t="shared" si="343"/>
        <v>0</v>
      </c>
      <c r="H5467" s="1090" t="str">
        <f t="shared" ca="1" si="344"/>
        <v/>
      </c>
      <c r="I5467" s="1109"/>
      <c r="J5467" s="1109"/>
      <c r="K5467" s="1112"/>
      <c r="L5467" s="1091"/>
      <c r="M5467" s="1091"/>
      <c r="N5467" s="1091"/>
      <c r="O5467" s="1091"/>
      <c r="P5467" s="1096"/>
      <c r="Q5467" s="1096"/>
      <c r="R5467" s="1096"/>
      <c r="S5467" s="1091"/>
    </row>
    <row r="5468" spans="1:19" x14ac:dyDescent="0.3">
      <c r="A5468" s="1090">
        <v>5463</v>
      </c>
      <c r="B5468" s="1091"/>
      <c r="C5468" s="1091"/>
      <c r="D5468" s="1097"/>
      <c r="E5468" s="1093">
        <f t="shared" si="341"/>
        <v>0</v>
      </c>
      <c r="F5468" s="1094">
        <f t="shared" si="342"/>
        <v>0</v>
      </c>
      <c r="G5468" s="1095">
        <f t="shared" si="343"/>
        <v>0</v>
      </c>
      <c r="H5468" s="1090" t="str">
        <f t="shared" ca="1" si="344"/>
        <v/>
      </c>
      <c r="I5468" s="1109"/>
      <c r="J5468" s="1109"/>
      <c r="K5468" s="1112"/>
      <c r="L5468" s="1091"/>
      <c r="M5468" s="1091"/>
      <c r="N5468" s="1091"/>
      <c r="O5468" s="1091"/>
      <c r="P5468" s="1096"/>
      <c r="Q5468" s="1096"/>
      <c r="R5468" s="1096"/>
      <c r="S5468" s="1091"/>
    </row>
    <row r="5469" spans="1:19" x14ac:dyDescent="0.3">
      <c r="A5469" s="1090">
        <v>5464</v>
      </c>
      <c r="B5469" s="1091"/>
      <c r="C5469" s="1091"/>
      <c r="D5469" s="1097"/>
      <c r="E5469" s="1093">
        <f t="shared" si="341"/>
        <v>0</v>
      </c>
      <c r="F5469" s="1094">
        <f t="shared" si="342"/>
        <v>0</v>
      </c>
      <c r="G5469" s="1095">
        <f t="shared" si="343"/>
        <v>0</v>
      </c>
      <c r="H5469" s="1090" t="str">
        <f t="shared" ca="1" si="344"/>
        <v/>
      </c>
      <c r="I5469" s="1109"/>
      <c r="J5469" s="1109"/>
      <c r="K5469" s="1112"/>
      <c r="L5469" s="1091"/>
      <c r="M5469" s="1091"/>
      <c r="N5469" s="1091"/>
      <c r="O5469" s="1091"/>
      <c r="P5469" s="1096"/>
      <c r="Q5469" s="1096"/>
      <c r="R5469" s="1096"/>
      <c r="S5469" s="1091"/>
    </row>
    <row r="5470" spans="1:19" x14ac:dyDescent="0.3">
      <c r="A5470" s="1090">
        <v>5465</v>
      </c>
      <c r="B5470" s="1091"/>
      <c r="C5470" s="1091"/>
      <c r="D5470" s="1097"/>
      <c r="E5470" s="1093">
        <f t="shared" si="341"/>
        <v>0</v>
      </c>
      <c r="F5470" s="1094">
        <f t="shared" si="342"/>
        <v>0</v>
      </c>
      <c r="G5470" s="1095">
        <f t="shared" si="343"/>
        <v>0</v>
      </c>
      <c r="H5470" s="1090" t="str">
        <f t="shared" ca="1" si="344"/>
        <v/>
      </c>
      <c r="I5470" s="1109"/>
      <c r="J5470" s="1109"/>
      <c r="K5470" s="1112"/>
      <c r="L5470" s="1091"/>
      <c r="M5470" s="1091"/>
      <c r="N5470" s="1091"/>
      <c r="O5470" s="1091"/>
      <c r="P5470" s="1096"/>
      <c r="Q5470" s="1096"/>
      <c r="R5470" s="1096"/>
      <c r="S5470" s="1091"/>
    </row>
    <row r="5471" spans="1:19" x14ac:dyDescent="0.3">
      <c r="A5471" s="1090">
        <v>5466</v>
      </c>
      <c r="B5471" s="1091"/>
      <c r="C5471" s="1091"/>
      <c r="D5471" s="1097"/>
      <c r="E5471" s="1093">
        <f t="shared" si="341"/>
        <v>0</v>
      </c>
      <c r="F5471" s="1094">
        <f t="shared" si="342"/>
        <v>0</v>
      </c>
      <c r="G5471" s="1095">
        <f t="shared" si="343"/>
        <v>0</v>
      </c>
      <c r="H5471" s="1090" t="str">
        <f t="shared" ca="1" si="344"/>
        <v/>
      </c>
      <c r="I5471" s="1109"/>
      <c r="J5471" s="1109"/>
      <c r="K5471" s="1112"/>
      <c r="L5471" s="1091"/>
      <c r="M5471" s="1091"/>
      <c r="N5471" s="1091"/>
      <c r="O5471" s="1091"/>
      <c r="P5471" s="1096"/>
      <c r="Q5471" s="1096"/>
      <c r="R5471" s="1096"/>
      <c r="S5471" s="1091"/>
    </row>
    <row r="5472" spans="1:19" x14ac:dyDescent="0.3">
      <c r="A5472" s="1090">
        <v>5467</v>
      </c>
      <c r="B5472" s="1091"/>
      <c r="C5472" s="1091"/>
      <c r="D5472" s="1097"/>
      <c r="E5472" s="1093">
        <f t="shared" si="341"/>
        <v>0</v>
      </c>
      <c r="F5472" s="1094">
        <f t="shared" si="342"/>
        <v>0</v>
      </c>
      <c r="G5472" s="1095">
        <f t="shared" si="343"/>
        <v>0</v>
      </c>
      <c r="H5472" s="1090" t="str">
        <f t="shared" ca="1" si="344"/>
        <v/>
      </c>
      <c r="I5472" s="1109"/>
      <c r="J5472" s="1109"/>
      <c r="K5472" s="1112"/>
      <c r="L5472" s="1091"/>
      <c r="M5472" s="1091"/>
      <c r="N5472" s="1091"/>
      <c r="O5472" s="1091"/>
      <c r="P5472" s="1096"/>
      <c r="Q5472" s="1096"/>
      <c r="R5472" s="1096"/>
      <c r="S5472" s="1091"/>
    </row>
    <row r="5473" spans="1:19" x14ac:dyDescent="0.3">
      <c r="A5473" s="1090">
        <v>5468</v>
      </c>
      <c r="B5473" s="1091"/>
      <c r="C5473" s="1091"/>
      <c r="D5473" s="1097"/>
      <c r="E5473" s="1093">
        <f t="shared" si="341"/>
        <v>0</v>
      </c>
      <c r="F5473" s="1094">
        <f t="shared" si="342"/>
        <v>0</v>
      </c>
      <c r="G5473" s="1095">
        <f t="shared" si="343"/>
        <v>0</v>
      </c>
      <c r="H5473" s="1090" t="str">
        <f t="shared" ca="1" si="344"/>
        <v/>
      </c>
      <c r="I5473" s="1109"/>
      <c r="J5473" s="1109"/>
      <c r="K5473" s="1112"/>
      <c r="L5473" s="1091"/>
      <c r="M5473" s="1091"/>
      <c r="N5473" s="1091"/>
      <c r="O5473" s="1091"/>
      <c r="P5473" s="1096"/>
      <c r="Q5473" s="1096"/>
      <c r="R5473" s="1096"/>
      <c r="S5473" s="1091"/>
    </row>
    <row r="5474" spans="1:19" x14ac:dyDescent="0.3">
      <c r="A5474" s="1090">
        <v>5469</v>
      </c>
      <c r="B5474" s="1091"/>
      <c r="C5474" s="1091"/>
      <c r="D5474" s="1097"/>
      <c r="E5474" s="1093">
        <f t="shared" si="341"/>
        <v>0</v>
      </c>
      <c r="F5474" s="1094">
        <f t="shared" si="342"/>
        <v>0</v>
      </c>
      <c r="G5474" s="1095">
        <f t="shared" si="343"/>
        <v>0</v>
      </c>
      <c r="H5474" s="1090" t="str">
        <f t="shared" ca="1" si="344"/>
        <v/>
      </c>
      <c r="I5474" s="1109"/>
      <c r="J5474" s="1109"/>
      <c r="K5474" s="1112"/>
      <c r="L5474" s="1091"/>
      <c r="M5474" s="1091"/>
      <c r="N5474" s="1091"/>
      <c r="O5474" s="1091"/>
      <c r="P5474" s="1096"/>
      <c r="Q5474" s="1096"/>
      <c r="R5474" s="1096"/>
      <c r="S5474" s="1091"/>
    </row>
    <row r="5475" spans="1:19" x14ac:dyDescent="0.3">
      <c r="A5475" s="1090">
        <v>5470</v>
      </c>
      <c r="B5475" s="1091"/>
      <c r="C5475" s="1091"/>
      <c r="D5475" s="1097"/>
      <c r="E5475" s="1093">
        <f t="shared" si="341"/>
        <v>0</v>
      </c>
      <c r="F5475" s="1094">
        <f t="shared" si="342"/>
        <v>0</v>
      </c>
      <c r="G5475" s="1095">
        <f t="shared" si="343"/>
        <v>0</v>
      </c>
      <c r="H5475" s="1090" t="str">
        <f t="shared" ca="1" si="344"/>
        <v/>
      </c>
      <c r="I5475" s="1109"/>
      <c r="J5475" s="1109"/>
      <c r="K5475" s="1112"/>
      <c r="L5475" s="1091"/>
      <c r="M5475" s="1091"/>
      <c r="N5475" s="1091"/>
      <c r="O5475" s="1091"/>
      <c r="P5475" s="1096"/>
      <c r="Q5475" s="1096"/>
      <c r="R5475" s="1096"/>
      <c r="S5475" s="1091"/>
    </row>
    <row r="5476" spans="1:19" x14ac:dyDescent="0.3">
      <c r="A5476" s="1090">
        <v>5471</v>
      </c>
      <c r="B5476" s="1091"/>
      <c r="C5476" s="1091"/>
      <c r="D5476" s="1097"/>
      <c r="E5476" s="1093">
        <f t="shared" si="341"/>
        <v>0</v>
      </c>
      <c r="F5476" s="1094">
        <f t="shared" si="342"/>
        <v>0</v>
      </c>
      <c r="G5476" s="1095">
        <f t="shared" si="343"/>
        <v>0</v>
      </c>
      <c r="H5476" s="1090" t="str">
        <f t="shared" ca="1" si="344"/>
        <v/>
      </c>
      <c r="I5476" s="1109"/>
      <c r="J5476" s="1109"/>
      <c r="K5476" s="1112"/>
      <c r="L5476" s="1091"/>
      <c r="M5476" s="1091"/>
      <c r="N5476" s="1091"/>
      <c r="O5476" s="1091"/>
      <c r="P5476" s="1096"/>
      <c r="Q5476" s="1096"/>
      <c r="R5476" s="1096"/>
      <c r="S5476" s="1091"/>
    </row>
    <row r="5477" spans="1:19" x14ac:dyDescent="0.3">
      <c r="A5477" s="1090">
        <v>5472</v>
      </c>
      <c r="B5477" s="1091"/>
      <c r="C5477" s="1091"/>
      <c r="D5477" s="1097"/>
      <c r="E5477" s="1093">
        <f t="shared" si="341"/>
        <v>0</v>
      </c>
      <c r="F5477" s="1094">
        <f t="shared" si="342"/>
        <v>0</v>
      </c>
      <c r="G5477" s="1095">
        <f t="shared" si="343"/>
        <v>0</v>
      </c>
      <c r="H5477" s="1090" t="str">
        <f t="shared" ca="1" si="344"/>
        <v/>
      </c>
      <c r="I5477" s="1109"/>
      <c r="J5477" s="1109"/>
      <c r="K5477" s="1112"/>
      <c r="L5477" s="1091"/>
      <c r="M5477" s="1091"/>
      <c r="N5477" s="1091"/>
      <c r="O5477" s="1091"/>
      <c r="P5477" s="1096"/>
      <c r="Q5477" s="1096"/>
      <c r="R5477" s="1096"/>
      <c r="S5477" s="1091"/>
    </row>
    <row r="5478" spans="1:19" x14ac:dyDescent="0.3">
      <c r="A5478" s="1090">
        <v>5473</v>
      </c>
      <c r="B5478" s="1091"/>
      <c r="C5478" s="1091"/>
      <c r="D5478" s="1097"/>
      <c r="E5478" s="1093">
        <f t="shared" si="341"/>
        <v>0</v>
      </c>
      <c r="F5478" s="1094">
        <f t="shared" si="342"/>
        <v>0</v>
      </c>
      <c r="G5478" s="1095">
        <f t="shared" si="343"/>
        <v>0</v>
      </c>
      <c r="H5478" s="1090" t="str">
        <f t="shared" ca="1" si="344"/>
        <v/>
      </c>
      <c r="I5478" s="1109"/>
      <c r="J5478" s="1109"/>
      <c r="K5478" s="1112"/>
      <c r="L5478" s="1091"/>
      <c r="M5478" s="1091"/>
      <c r="N5478" s="1091"/>
      <c r="O5478" s="1091"/>
      <c r="P5478" s="1096"/>
      <c r="Q5478" s="1096"/>
      <c r="R5478" s="1096"/>
      <c r="S5478" s="1091"/>
    </row>
    <row r="5479" spans="1:19" x14ac:dyDescent="0.3">
      <c r="A5479" s="1090">
        <v>5474</v>
      </c>
      <c r="B5479" s="1091"/>
      <c r="C5479" s="1091"/>
      <c r="D5479" s="1097"/>
      <c r="E5479" s="1093">
        <f t="shared" si="341"/>
        <v>0</v>
      </c>
      <c r="F5479" s="1094">
        <f t="shared" si="342"/>
        <v>0</v>
      </c>
      <c r="G5479" s="1095">
        <f t="shared" si="343"/>
        <v>0</v>
      </c>
      <c r="H5479" s="1090" t="str">
        <f t="shared" ca="1" si="344"/>
        <v/>
      </c>
      <c r="I5479" s="1109"/>
      <c r="J5479" s="1109"/>
      <c r="K5479" s="1112"/>
      <c r="L5479" s="1091"/>
      <c r="M5479" s="1091"/>
      <c r="N5479" s="1091"/>
      <c r="O5479" s="1091"/>
      <c r="P5479" s="1096"/>
      <c r="Q5479" s="1096"/>
      <c r="R5479" s="1096"/>
      <c r="S5479" s="1091"/>
    </row>
    <row r="5480" spans="1:19" x14ac:dyDescent="0.3">
      <c r="A5480" s="1090">
        <v>5475</v>
      </c>
      <c r="B5480" s="1091"/>
      <c r="C5480" s="1091"/>
      <c r="D5480" s="1097"/>
      <c r="E5480" s="1093">
        <f t="shared" si="341"/>
        <v>0</v>
      </c>
      <c r="F5480" s="1094">
        <f t="shared" si="342"/>
        <v>0</v>
      </c>
      <c r="G5480" s="1095">
        <f t="shared" si="343"/>
        <v>0</v>
      </c>
      <c r="H5480" s="1090" t="str">
        <f t="shared" ca="1" si="344"/>
        <v/>
      </c>
      <c r="I5480" s="1109"/>
      <c r="J5480" s="1109"/>
      <c r="K5480" s="1112"/>
      <c r="L5480" s="1091"/>
      <c r="M5480" s="1091"/>
      <c r="N5480" s="1091"/>
      <c r="O5480" s="1091"/>
      <c r="P5480" s="1096"/>
      <c r="Q5480" s="1096"/>
      <c r="R5480" s="1096"/>
      <c r="S5480" s="1091"/>
    </row>
    <row r="5481" spans="1:19" x14ac:dyDescent="0.3">
      <c r="A5481" s="1090">
        <v>5476</v>
      </c>
      <c r="B5481" s="1091"/>
      <c r="C5481" s="1091"/>
      <c r="D5481" s="1097"/>
      <c r="E5481" s="1093">
        <f t="shared" si="341"/>
        <v>0</v>
      </c>
      <c r="F5481" s="1094">
        <f t="shared" si="342"/>
        <v>0</v>
      </c>
      <c r="G5481" s="1095">
        <f t="shared" si="343"/>
        <v>0</v>
      </c>
      <c r="H5481" s="1090" t="str">
        <f t="shared" ca="1" si="344"/>
        <v/>
      </c>
      <c r="I5481" s="1109"/>
      <c r="J5481" s="1109"/>
      <c r="K5481" s="1112"/>
      <c r="L5481" s="1091"/>
      <c r="M5481" s="1091"/>
      <c r="N5481" s="1091"/>
      <c r="O5481" s="1091"/>
      <c r="P5481" s="1096"/>
      <c r="Q5481" s="1096"/>
      <c r="R5481" s="1096"/>
      <c r="S5481" s="1091"/>
    </row>
    <row r="5482" spans="1:19" x14ac:dyDescent="0.3">
      <c r="A5482" s="1090">
        <v>5477</v>
      </c>
      <c r="B5482" s="1091"/>
      <c r="C5482" s="1091"/>
      <c r="D5482" s="1097"/>
      <c r="E5482" s="1093">
        <f t="shared" si="341"/>
        <v>0</v>
      </c>
      <c r="F5482" s="1094">
        <f t="shared" si="342"/>
        <v>0</v>
      </c>
      <c r="G5482" s="1095">
        <f t="shared" si="343"/>
        <v>0</v>
      </c>
      <c r="H5482" s="1090" t="str">
        <f t="shared" ca="1" si="344"/>
        <v/>
      </c>
      <c r="I5482" s="1109"/>
      <c r="J5482" s="1109"/>
      <c r="K5482" s="1112"/>
      <c r="L5482" s="1091"/>
      <c r="M5482" s="1091"/>
      <c r="N5482" s="1091"/>
      <c r="O5482" s="1091"/>
      <c r="P5482" s="1096"/>
      <c r="Q5482" s="1096"/>
      <c r="R5482" s="1096"/>
      <c r="S5482" s="1091"/>
    </row>
    <row r="5483" spans="1:19" x14ac:dyDescent="0.3">
      <c r="A5483" s="1090">
        <v>5478</v>
      </c>
      <c r="B5483" s="1091"/>
      <c r="C5483" s="1091"/>
      <c r="D5483" s="1097"/>
      <c r="E5483" s="1093">
        <f t="shared" si="341"/>
        <v>0</v>
      </c>
      <c r="F5483" s="1094">
        <f t="shared" si="342"/>
        <v>0</v>
      </c>
      <c r="G5483" s="1095">
        <f t="shared" si="343"/>
        <v>0</v>
      </c>
      <c r="H5483" s="1090" t="str">
        <f t="shared" ca="1" si="344"/>
        <v/>
      </c>
      <c r="I5483" s="1109"/>
      <c r="J5483" s="1109"/>
      <c r="K5483" s="1112"/>
      <c r="L5483" s="1091"/>
      <c r="M5483" s="1091"/>
      <c r="N5483" s="1091"/>
      <c r="O5483" s="1091"/>
      <c r="P5483" s="1096"/>
      <c r="Q5483" s="1096"/>
      <c r="R5483" s="1096"/>
      <c r="S5483" s="1091"/>
    </row>
    <row r="5484" spans="1:19" x14ac:dyDescent="0.3">
      <c r="A5484" s="1090">
        <v>5479</v>
      </c>
      <c r="B5484" s="1091"/>
      <c r="C5484" s="1091"/>
      <c r="D5484" s="1097"/>
      <c r="E5484" s="1093">
        <f t="shared" si="341"/>
        <v>0</v>
      </c>
      <c r="F5484" s="1094">
        <f t="shared" si="342"/>
        <v>0</v>
      </c>
      <c r="G5484" s="1095">
        <f t="shared" si="343"/>
        <v>0</v>
      </c>
      <c r="H5484" s="1090" t="str">
        <f t="shared" ca="1" si="344"/>
        <v/>
      </c>
      <c r="I5484" s="1109"/>
      <c r="J5484" s="1109"/>
      <c r="K5484" s="1112"/>
      <c r="L5484" s="1091"/>
      <c r="M5484" s="1091"/>
      <c r="N5484" s="1091"/>
      <c r="O5484" s="1091"/>
      <c r="P5484" s="1096"/>
      <c r="Q5484" s="1096"/>
      <c r="R5484" s="1096"/>
      <c r="S5484" s="1091"/>
    </row>
    <row r="5485" spans="1:19" x14ac:dyDescent="0.3">
      <c r="A5485" s="1090">
        <v>5480</v>
      </c>
      <c r="B5485" s="1091"/>
      <c r="C5485" s="1091"/>
      <c r="D5485" s="1097"/>
      <c r="E5485" s="1093">
        <f t="shared" si="341"/>
        <v>0</v>
      </c>
      <c r="F5485" s="1094">
        <f t="shared" si="342"/>
        <v>0</v>
      </c>
      <c r="G5485" s="1095">
        <f t="shared" si="343"/>
        <v>0</v>
      </c>
      <c r="H5485" s="1090" t="str">
        <f t="shared" ca="1" si="344"/>
        <v/>
      </c>
      <c r="I5485" s="1109"/>
      <c r="J5485" s="1109"/>
      <c r="K5485" s="1112"/>
      <c r="L5485" s="1091"/>
      <c r="M5485" s="1091"/>
      <c r="N5485" s="1091"/>
      <c r="O5485" s="1091"/>
      <c r="P5485" s="1096"/>
      <c r="Q5485" s="1096"/>
      <c r="R5485" s="1096"/>
      <c r="S5485" s="1091"/>
    </row>
    <row r="5486" spans="1:19" x14ac:dyDescent="0.3">
      <c r="A5486" s="1090">
        <v>5481</v>
      </c>
      <c r="B5486" s="1091"/>
      <c r="C5486" s="1091"/>
      <c r="D5486" s="1097"/>
      <c r="E5486" s="1093">
        <f t="shared" si="341"/>
        <v>0</v>
      </c>
      <c r="F5486" s="1094">
        <f t="shared" si="342"/>
        <v>0</v>
      </c>
      <c r="G5486" s="1095">
        <f t="shared" si="343"/>
        <v>0</v>
      </c>
      <c r="H5486" s="1090" t="str">
        <f t="shared" ca="1" si="344"/>
        <v/>
      </c>
      <c r="I5486" s="1109"/>
      <c r="J5486" s="1109"/>
      <c r="K5486" s="1112"/>
      <c r="L5486" s="1091"/>
      <c r="M5486" s="1091"/>
      <c r="N5486" s="1091"/>
      <c r="O5486" s="1091"/>
      <c r="P5486" s="1096"/>
      <c r="Q5486" s="1096"/>
      <c r="R5486" s="1096"/>
      <c r="S5486" s="1091"/>
    </row>
    <row r="5487" spans="1:19" x14ac:dyDescent="0.3">
      <c r="A5487" s="1090">
        <v>5482</v>
      </c>
      <c r="B5487" s="1091"/>
      <c r="C5487" s="1091"/>
      <c r="D5487" s="1097"/>
      <c r="E5487" s="1093">
        <f t="shared" si="341"/>
        <v>0</v>
      </c>
      <c r="F5487" s="1094">
        <f t="shared" si="342"/>
        <v>0</v>
      </c>
      <c r="G5487" s="1095">
        <f t="shared" si="343"/>
        <v>0</v>
      </c>
      <c r="H5487" s="1090" t="str">
        <f t="shared" ca="1" si="344"/>
        <v/>
      </c>
      <c r="I5487" s="1109"/>
      <c r="J5487" s="1109"/>
      <c r="K5487" s="1112"/>
      <c r="L5487" s="1091"/>
      <c r="M5487" s="1091"/>
      <c r="N5487" s="1091"/>
      <c r="O5487" s="1091"/>
      <c r="P5487" s="1096"/>
      <c r="Q5487" s="1096"/>
      <c r="R5487" s="1096"/>
      <c r="S5487" s="1091"/>
    </row>
    <row r="5488" spans="1:19" x14ac:dyDescent="0.3">
      <c r="A5488" s="1090">
        <v>5483</v>
      </c>
      <c r="B5488" s="1091"/>
      <c r="C5488" s="1091"/>
      <c r="D5488" s="1097"/>
      <c r="E5488" s="1093">
        <f t="shared" si="341"/>
        <v>0</v>
      </c>
      <c r="F5488" s="1094">
        <f t="shared" si="342"/>
        <v>0</v>
      </c>
      <c r="G5488" s="1095">
        <f t="shared" si="343"/>
        <v>0</v>
      </c>
      <c r="H5488" s="1090" t="str">
        <f t="shared" ca="1" si="344"/>
        <v/>
      </c>
      <c r="I5488" s="1109"/>
      <c r="J5488" s="1109"/>
      <c r="K5488" s="1112"/>
      <c r="L5488" s="1091"/>
      <c r="M5488" s="1091"/>
      <c r="N5488" s="1091"/>
      <c r="O5488" s="1091"/>
      <c r="P5488" s="1096"/>
      <c r="Q5488" s="1096"/>
      <c r="R5488" s="1096"/>
      <c r="S5488" s="1091"/>
    </row>
    <row r="5489" spans="1:19" x14ac:dyDescent="0.3">
      <c r="A5489" s="1090">
        <v>5484</v>
      </c>
      <c r="B5489" s="1091"/>
      <c r="C5489" s="1091"/>
      <c r="D5489" s="1097"/>
      <c r="E5489" s="1093">
        <f t="shared" si="341"/>
        <v>0</v>
      </c>
      <c r="F5489" s="1094">
        <f t="shared" si="342"/>
        <v>0</v>
      </c>
      <c r="G5489" s="1095">
        <f t="shared" si="343"/>
        <v>0</v>
      </c>
      <c r="H5489" s="1090" t="str">
        <f t="shared" ca="1" si="344"/>
        <v/>
      </c>
      <c r="I5489" s="1109"/>
      <c r="J5489" s="1109"/>
      <c r="K5489" s="1112"/>
      <c r="L5489" s="1091"/>
      <c r="M5489" s="1091"/>
      <c r="N5489" s="1091"/>
      <c r="O5489" s="1091"/>
      <c r="P5489" s="1096"/>
      <c r="Q5489" s="1096"/>
      <c r="R5489" s="1096"/>
      <c r="S5489" s="1091"/>
    </row>
    <row r="5490" spans="1:19" x14ac:dyDescent="0.3">
      <c r="A5490" s="1090">
        <v>5485</v>
      </c>
      <c r="B5490" s="1091"/>
      <c r="C5490" s="1091"/>
      <c r="D5490" s="1097"/>
      <c r="E5490" s="1093">
        <f t="shared" si="341"/>
        <v>0</v>
      </c>
      <c r="F5490" s="1094">
        <f t="shared" si="342"/>
        <v>0</v>
      </c>
      <c r="G5490" s="1095">
        <f t="shared" si="343"/>
        <v>0</v>
      </c>
      <c r="H5490" s="1090" t="str">
        <f t="shared" ca="1" si="344"/>
        <v/>
      </c>
      <c r="I5490" s="1109"/>
      <c r="J5490" s="1109"/>
      <c r="K5490" s="1112"/>
      <c r="L5490" s="1091"/>
      <c r="M5490" s="1091"/>
      <c r="N5490" s="1091"/>
      <c r="O5490" s="1091"/>
      <c r="P5490" s="1096"/>
      <c r="Q5490" s="1096"/>
      <c r="R5490" s="1096"/>
      <c r="S5490" s="1091"/>
    </row>
    <row r="5491" spans="1:19" x14ac:dyDescent="0.3">
      <c r="A5491" s="1090">
        <v>5486</v>
      </c>
      <c r="B5491" s="1091"/>
      <c r="C5491" s="1091"/>
      <c r="D5491" s="1097"/>
      <c r="E5491" s="1093">
        <f t="shared" si="341"/>
        <v>0</v>
      </c>
      <c r="F5491" s="1094">
        <f t="shared" si="342"/>
        <v>0</v>
      </c>
      <c r="G5491" s="1095">
        <f t="shared" si="343"/>
        <v>0</v>
      </c>
      <c r="H5491" s="1090" t="str">
        <f t="shared" ca="1" si="344"/>
        <v/>
      </c>
      <c r="I5491" s="1109"/>
      <c r="J5491" s="1109"/>
      <c r="K5491" s="1112"/>
      <c r="L5491" s="1091"/>
      <c r="M5491" s="1091"/>
      <c r="N5491" s="1091"/>
      <c r="O5491" s="1091"/>
      <c r="P5491" s="1096"/>
      <c r="Q5491" s="1096"/>
      <c r="R5491" s="1096"/>
      <c r="S5491" s="1091"/>
    </row>
    <row r="5492" spans="1:19" x14ac:dyDescent="0.3">
      <c r="A5492" s="1090">
        <v>5487</v>
      </c>
      <c r="B5492" s="1091"/>
      <c r="C5492" s="1091"/>
      <c r="D5492" s="1097"/>
      <c r="E5492" s="1093">
        <f t="shared" si="341"/>
        <v>0</v>
      </c>
      <c r="F5492" s="1094">
        <f t="shared" si="342"/>
        <v>0</v>
      </c>
      <c r="G5492" s="1095">
        <f t="shared" si="343"/>
        <v>0</v>
      </c>
      <c r="H5492" s="1090" t="str">
        <f t="shared" ca="1" si="344"/>
        <v/>
      </c>
      <c r="I5492" s="1109"/>
      <c r="J5492" s="1109"/>
      <c r="K5492" s="1112"/>
      <c r="L5492" s="1091"/>
      <c r="M5492" s="1091"/>
      <c r="N5492" s="1091"/>
      <c r="O5492" s="1091"/>
      <c r="P5492" s="1096"/>
      <c r="Q5492" s="1096"/>
      <c r="R5492" s="1096"/>
      <c r="S5492" s="1091"/>
    </row>
    <row r="5493" spans="1:19" x14ac:dyDescent="0.3">
      <c r="A5493" s="1090">
        <v>5488</v>
      </c>
      <c r="B5493" s="1091"/>
      <c r="C5493" s="1091"/>
      <c r="D5493" s="1097"/>
      <c r="E5493" s="1093">
        <f t="shared" si="341"/>
        <v>0</v>
      </c>
      <c r="F5493" s="1094">
        <f t="shared" si="342"/>
        <v>0</v>
      </c>
      <c r="G5493" s="1095">
        <f t="shared" si="343"/>
        <v>0</v>
      </c>
      <c r="H5493" s="1090" t="str">
        <f t="shared" ca="1" si="344"/>
        <v/>
      </c>
      <c r="I5493" s="1109"/>
      <c r="J5493" s="1109"/>
      <c r="K5493" s="1112"/>
      <c r="L5493" s="1091"/>
      <c r="M5493" s="1091"/>
      <c r="N5493" s="1091"/>
      <c r="O5493" s="1091"/>
      <c r="P5493" s="1096"/>
      <c r="Q5493" s="1096"/>
      <c r="R5493" s="1096"/>
      <c r="S5493" s="1091"/>
    </row>
    <row r="5494" spans="1:19" x14ac:dyDescent="0.3">
      <c r="A5494" s="1090">
        <v>5489</v>
      </c>
      <c r="B5494" s="1091"/>
      <c r="C5494" s="1091"/>
      <c r="D5494" s="1097"/>
      <c r="E5494" s="1093">
        <f t="shared" si="341"/>
        <v>0</v>
      </c>
      <c r="F5494" s="1094">
        <f t="shared" si="342"/>
        <v>0</v>
      </c>
      <c r="G5494" s="1095">
        <f t="shared" si="343"/>
        <v>0</v>
      </c>
      <c r="H5494" s="1090" t="str">
        <f t="shared" ca="1" si="344"/>
        <v/>
      </c>
      <c r="I5494" s="1109"/>
      <c r="J5494" s="1109"/>
      <c r="K5494" s="1112"/>
      <c r="L5494" s="1091"/>
      <c r="M5494" s="1091"/>
      <c r="N5494" s="1091"/>
      <c r="O5494" s="1091"/>
      <c r="P5494" s="1096"/>
      <c r="Q5494" s="1096"/>
      <c r="R5494" s="1096"/>
      <c r="S5494" s="1091"/>
    </row>
    <row r="5495" spans="1:19" x14ac:dyDescent="0.3">
      <c r="A5495" s="1090">
        <v>5490</v>
      </c>
      <c r="B5495" s="1091"/>
      <c r="C5495" s="1091"/>
      <c r="D5495" s="1097"/>
      <c r="E5495" s="1093">
        <f t="shared" si="341"/>
        <v>0</v>
      </c>
      <c r="F5495" s="1094">
        <f t="shared" si="342"/>
        <v>0</v>
      </c>
      <c r="G5495" s="1095">
        <f t="shared" si="343"/>
        <v>0</v>
      </c>
      <c r="H5495" s="1090" t="str">
        <f t="shared" ca="1" si="344"/>
        <v/>
      </c>
      <c r="I5495" s="1109"/>
      <c r="J5495" s="1109"/>
      <c r="K5495" s="1112"/>
      <c r="L5495" s="1091"/>
      <c r="M5495" s="1091"/>
      <c r="N5495" s="1091"/>
      <c r="O5495" s="1091"/>
      <c r="P5495" s="1096"/>
      <c r="Q5495" s="1096"/>
      <c r="R5495" s="1096"/>
      <c r="S5495" s="1091"/>
    </row>
    <row r="5496" spans="1:19" x14ac:dyDescent="0.3">
      <c r="A5496" s="1090">
        <v>5491</v>
      </c>
      <c r="B5496" s="1091"/>
      <c r="C5496" s="1091"/>
      <c r="D5496" s="1097"/>
      <c r="E5496" s="1093">
        <f t="shared" si="341"/>
        <v>0</v>
      </c>
      <c r="F5496" s="1094">
        <f t="shared" si="342"/>
        <v>0</v>
      </c>
      <c r="G5496" s="1095">
        <f t="shared" si="343"/>
        <v>0</v>
      </c>
      <c r="H5496" s="1090" t="str">
        <f t="shared" ca="1" si="344"/>
        <v/>
      </c>
      <c r="I5496" s="1109"/>
      <c r="J5496" s="1109"/>
      <c r="K5496" s="1112"/>
      <c r="L5496" s="1091"/>
      <c r="M5496" s="1091"/>
      <c r="N5496" s="1091"/>
      <c r="O5496" s="1091"/>
      <c r="P5496" s="1096"/>
      <c r="Q5496" s="1096"/>
      <c r="R5496" s="1096"/>
      <c r="S5496" s="1091"/>
    </row>
    <row r="5497" spans="1:19" x14ac:dyDescent="0.3">
      <c r="A5497" s="1090">
        <v>5492</v>
      </c>
      <c r="B5497" s="1091"/>
      <c r="C5497" s="1091"/>
      <c r="D5497" s="1097"/>
      <c r="E5497" s="1093">
        <f t="shared" si="341"/>
        <v>0</v>
      </c>
      <c r="F5497" s="1094">
        <f t="shared" si="342"/>
        <v>0</v>
      </c>
      <c r="G5497" s="1095">
        <f t="shared" si="343"/>
        <v>0</v>
      </c>
      <c r="H5497" s="1090" t="str">
        <f t="shared" ca="1" si="344"/>
        <v/>
      </c>
      <c r="I5497" s="1109"/>
      <c r="J5497" s="1109"/>
      <c r="K5497" s="1112"/>
      <c r="L5497" s="1091"/>
      <c r="M5497" s="1091"/>
      <c r="N5497" s="1091"/>
      <c r="O5497" s="1091"/>
      <c r="P5497" s="1096"/>
      <c r="Q5497" s="1096"/>
      <c r="R5497" s="1096"/>
      <c r="S5497" s="1091"/>
    </row>
    <row r="5498" spans="1:19" x14ac:dyDescent="0.3">
      <c r="A5498" s="1090">
        <v>5493</v>
      </c>
      <c r="B5498" s="1091"/>
      <c r="C5498" s="1091"/>
      <c r="D5498" s="1097"/>
      <c r="E5498" s="1093">
        <f t="shared" si="341"/>
        <v>0</v>
      </c>
      <c r="F5498" s="1094">
        <f t="shared" si="342"/>
        <v>0</v>
      </c>
      <c r="G5498" s="1095">
        <f t="shared" si="343"/>
        <v>0</v>
      </c>
      <c r="H5498" s="1090" t="str">
        <f t="shared" ca="1" si="344"/>
        <v/>
      </c>
      <c r="I5498" s="1109"/>
      <c r="J5498" s="1109"/>
      <c r="K5498" s="1112"/>
      <c r="L5498" s="1091"/>
      <c r="M5498" s="1091"/>
      <c r="N5498" s="1091"/>
      <c r="O5498" s="1091"/>
      <c r="P5498" s="1096"/>
      <c r="Q5498" s="1096"/>
      <c r="R5498" s="1096"/>
      <c r="S5498" s="1091"/>
    </row>
    <row r="5499" spans="1:19" x14ac:dyDescent="0.3">
      <c r="A5499" s="1090">
        <v>5494</v>
      </c>
      <c r="B5499" s="1091"/>
      <c r="C5499" s="1091"/>
      <c r="D5499" s="1097"/>
      <c r="E5499" s="1093">
        <f t="shared" si="341"/>
        <v>0</v>
      </c>
      <c r="F5499" s="1094">
        <f t="shared" si="342"/>
        <v>0</v>
      </c>
      <c r="G5499" s="1095">
        <f t="shared" si="343"/>
        <v>0</v>
      </c>
      <c r="H5499" s="1090" t="str">
        <f t="shared" ca="1" si="344"/>
        <v/>
      </c>
      <c r="I5499" s="1109"/>
      <c r="J5499" s="1109"/>
      <c r="K5499" s="1112"/>
      <c r="L5499" s="1091"/>
      <c r="M5499" s="1091"/>
      <c r="N5499" s="1091"/>
      <c r="O5499" s="1091"/>
      <c r="P5499" s="1096"/>
      <c r="Q5499" s="1096"/>
      <c r="R5499" s="1096"/>
      <c r="S5499" s="1091"/>
    </row>
    <row r="5500" spans="1:19" x14ac:dyDescent="0.3">
      <c r="A5500" s="1090">
        <v>5495</v>
      </c>
      <c r="B5500" s="1091"/>
      <c r="C5500" s="1091"/>
      <c r="D5500" s="1097"/>
      <c r="E5500" s="1093">
        <f t="shared" si="341"/>
        <v>0</v>
      </c>
      <c r="F5500" s="1094">
        <f t="shared" si="342"/>
        <v>0</v>
      </c>
      <c r="G5500" s="1095">
        <f t="shared" si="343"/>
        <v>0</v>
      </c>
      <c r="H5500" s="1090" t="str">
        <f t="shared" ca="1" si="344"/>
        <v/>
      </c>
      <c r="I5500" s="1109"/>
      <c r="J5500" s="1109"/>
      <c r="K5500" s="1112"/>
      <c r="L5500" s="1091"/>
      <c r="M5500" s="1091"/>
      <c r="N5500" s="1091"/>
      <c r="O5500" s="1091"/>
      <c r="P5500" s="1096"/>
      <c r="Q5500" s="1096"/>
      <c r="R5500" s="1096"/>
      <c r="S5500" s="1091"/>
    </row>
    <row r="5501" spans="1:19" x14ac:dyDescent="0.3">
      <c r="A5501" s="1090">
        <v>5496</v>
      </c>
      <c r="B5501" s="1091"/>
      <c r="C5501" s="1091"/>
      <c r="D5501" s="1097"/>
      <c r="E5501" s="1093">
        <f t="shared" si="341"/>
        <v>0</v>
      </c>
      <c r="F5501" s="1094">
        <f t="shared" si="342"/>
        <v>0</v>
      </c>
      <c r="G5501" s="1095">
        <f t="shared" si="343"/>
        <v>0</v>
      </c>
      <c r="H5501" s="1090" t="str">
        <f t="shared" ca="1" si="344"/>
        <v/>
      </c>
      <c r="I5501" s="1109"/>
      <c r="J5501" s="1109"/>
      <c r="K5501" s="1112"/>
      <c r="L5501" s="1091"/>
      <c r="M5501" s="1091"/>
      <c r="N5501" s="1091"/>
      <c r="O5501" s="1091"/>
      <c r="P5501" s="1096"/>
      <c r="Q5501" s="1096"/>
      <c r="R5501" s="1096"/>
      <c r="S5501" s="1091"/>
    </row>
    <row r="5502" spans="1:19" x14ac:dyDescent="0.3">
      <c r="A5502" s="1090">
        <v>5497</v>
      </c>
      <c r="B5502" s="1091"/>
      <c r="C5502" s="1091"/>
      <c r="D5502" s="1097"/>
      <c r="E5502" s="1093">
        <f t="shared" si="341"/>
        <v>0</v>
      </c>
      <c r="F5502" s="1094">
        <f t="shared" si="342"/>
        <v>0</v>
      </c>
      <c r="G5502" s="1095">
        <f t="shared" si="343"/>
        <v>0</v>
      </c>
      <c r="H5502" s="1090" t="str">
        <f t="shared" ca="1" si="344"/>
        <v/>
      </c>
      <c r="I5502" s="1109"/>
      <c r="J5502" s="1109"/>
      <c r="K5502" s="1112"/>
      <c r="L5502" s="1091"/>
      <c r="M5502" s="1091"/>
      <c r="N5502" s="1091"/>
      <c r="O5502" s="1091"/>
      <c r="P5502" s="1096"/>
      <c r="Q5502" s="1096"/>
      <c r="R5502" s="1096"/>
      <c r="S5502" s="1091"/>
    </row>
    <row r="5503" spans="1:19" x14ac:dyDescent="0.3">
      <c r="A5503" s="1090">
        <v>5498</v>
      </c>
      <c r="B5503" s="1091"/>
      <c r="C5503" s="1091"/>
      <c r="D5503" s="1097"/>
      <c r="E5503" s="1093">
        <f t="shared" si="341"/>
        <v>0</v>
      </c>
      <c r="F5503" s="1094">
        <f t="shared" si="342"/>
        <v>0</v>
      </c>
      <c r="G5503" s="1095">
        <f t="shared" si="343"/>
        <v>0</v>
      </c>
      <c r="H5503" s="1090" t="str">
        <f t="shared" ca="1" si="344"/>
        <v/>
      </c>
      <c r="I5503" s="1109"/>
      <c r="J5503" s="1109"/>
      <c r="K5503" s="1112"/>
      <c r="L5503" s="1091"/>
      <c r="M5503" s="1091"/>
      <c r="N5503" s="1091"/>
      <c r="O5503" s="1091"/>
      <c r="P5503" s="1096"/>
      <c r="Q5503" s="1096"/>
      <c r="R5503" s="1096"/>
      <c r="S5503" s="1091"/>
    </row>
    <row r="5504" spans="1:19" x14ac:dyDescent="0.3">
      <c r="A5504" s="1090">
        <v>5499</v>
      </c>
      <c r="B5504" s="1091"/>
      <c r="C5504" s="1091"/>
      <c r="D5504" s="1097"/>
      <c r="E5504" s="1093">
        <f t="shared" si="341"/>
        <v>0</v>
      </c>
      <c r="F5504" s="1094">
        <f t="shared" si="342"/>
        <v>0</v>
      </c>
      <c r="G5504" s="1095">
        <f t="shared" si="343"/>
        <v>0</v>
      </c>
      <c r="H5504" s="1090" t="str">
        <f t="shared" ca="1" si="344"/>
        <v/>
      </c>
      <c r="I5504" s="1109"/>
      <c r="J5504" s="1109"/>
      <c r="K5504" s="1112"/>
      <c r="L5504" s="1091"/>
      <c r="M5504" s="1091"/>
      <c r="N5504" s="1091"/>
      <c r="O5504" s="1091"/>
      <c r="P5504" s="1096"/>
      <c r="Q5504" s="1096"/>
      <c r="R5504" s="1096"/>
      <c r="S5504" s="1091"/>
    </row>
    <row r="5505" spans="1:19" x14ac:dyDescent="0.3">
      <c r="A5505" s="1090">
        <v>5500</v>
      </c>
      <c r="B5505" s="1091"/>
      <c r="C5505" s="1091"/>
      <c r="D5505" s="1097"/>
      <c r="E5505" s="1093">
        <f t="shared" si="341"/>
        <v>0</v>
      </c>
      <c r="F5505" s="1094">
        <f t="shared" si="342"/>
        <v>0</v>
      </c>
      <c r="G5505" s="1095">
        <f t="shared" si="343"/>
        <v>0</v>
      </c>
      <c r="H5505" s="1090" t="str">
        <f t="shared" ca="1" si="344"/>
        <v/>
      </c>
      <c r="I5505" s="1109"/>
      <c r="J5505" s="1109"/>
      <c r="K5505" s="1112"/>
      <c r="L5505" s="1091"/>
      <c r="M5505" s="1091"/>
      <c r="N5505" s="1091"/>
      <c r="O5505" s="1091"/>
      <c r="P5505" s="1096"/>
      <c r="Q5505" s="1096"/>
      <c r="R5505" s="1096"/>
      <c r="S5505" s="1091"/>
    </row>
    <row r="5506" spans="1:19" x14ac:dyDescent="0.3">
      <c r="A5506" s="1090">
        <v>5501</v>
      </c>
      <c r="B5506" s="1091"/>
      <c r="C5506" s="1091"/>
      <c r="D5506" s="1097"/>
      <c r="E5506" s="1093">
        <f t="shared" si="341"/>
        <v>0</v>
      </c>
      <c r="F5506" s="1094">
        <f t="shared" si="342"/>
        <v>0</v>
      </c>
      <c r="G5506" s="1095">
        <f t="shared" si="343"/>
        <v>0</v>
      </c>
      <c r="H5506" s="1090" t="str">
        <f t="shared" ca="1" si="344"/>
        <v/>
      </c>
      <c r="I5506" s="1109"/>
      <c r="J5506" s="1109"/>
      <c r="K5506" s="1112"/>
      <c r="L5506" s="1091"/>
      <c r="M5506" s="1091"/>
      <c r="N5506" s="1091"/>
      <c r="O5506" s="1091"/>
      <c r="P5506" s="1096"/>
      <c r="Q5506" s="1096"/>
      <c r="R5506" s="1096"/>
      <c r="S5506" s="1091"/>
    </row>
    <row r="5507" spans="1:19" x14ac:dyDescent="0.3">
      <c r="A5507" s="1090">
        <v>5502</v>
      </c>
      <c r="B5507" s="1091"/>
      <c r="C5507" s="1091"/>
      <c r="D5507" s="1097"/>
      <c r="E5507" s="1093">
        <f t="shared" si="341"/>
        <v>0</v>
      </c>
      <c r="F5507" s="1094">
        <f t="shared" si="342"/>
        <v>0</v>
      </c>
      <c r="G5507" s="1095">
        <f t="shared" si="343"/>
        <v>0</v>
      </c>
      <c r="H5507" s="1090" t="str">
        <f t="shared" ca="1" si="344"/>
        <v/>
      </c>
      <c r="I5507" s="1109"/>
      <c r="J5507" s="1109"/>
      <c r="K5507" s="1112"/>
      <c r="L5507" s="1091"/>
      <c r="M5507" s="1091"/>
      <c r="N5507" s="1091"/>
      <c r="O5507" s="1091"/>
      <c r="P5507" s="1096"/>
      <c r="Q5507" s="1096"/>
      <c r="R5507" s="1096"/>
      <c r="S5507" s="1091"/>
    </row>
    <row r="5508" spans="1:19" x14ac:dyDescent="0.3">
      <c r="A5508" s="1090">
        <v>5503</v>
      </c>
      <c r="B5508" s="1091"/>
      <c r="C5508" s="1091"/>
      <c r="D5508" s="1097"/>
      <c r="E5508" s="1093">
        <f t="shared" si="341"/>
        <v>0</v>
      </c>
      <c r="F5508" s="1094">
        <f t="shared" si="342"/>
        <v>0</v>
      </c>
      <c r="G5508" s="1095">
        <f t="shared" si="343"/>
        <v>0</v>
      </c>
      <c r="H5508" s="1090" t="str">
        <f t="shared" ca="1" si="344"/>
        <v/>
      </c>
      <c r="I5508" s="1109"/>
      <c r="J5508" s="1109"/>
      <c r="K5508" s="1112"/>
      <c r="L5508" s="1091"/>
      <c r="M5508" s="1091"/>
      <c r="N5508" s="1091"/>
      <c r="O5508" s="1091"/>
      <c r="P5508" s="1096"/>
      <c r="Q5508" s="1096"/>
      <c r="R5508" s="1096"/>
      <c r="S5508" s="1091"/>
    </row>
    <row r="5509" spans="1:19" x14ac:dyDescent="0.3">
      <c r="A5509" s="1090">
        <v>5504</v>
      </c>
      <c r="B5509" s="1091"/>
      <c r="C5509" s="1091"/>
      <c r="D5509" s="1097"/>
      <c r="E5509" s="1093">
        <f t="shared" si="341"/>
        <v>0</v>
      </c>
      <c r="F5509" s="1094">
        <f t="shared" si="342"/>
        <v>0</v>
      </c>
      <c r="G5509" s="1095">
        <f t="shared" si="343"/>
        <v>0</v>
      </c>
      <c r="H5509" s="1090" t="str">
        <f t="shared" ca="1" si="344"/>
        <v/>
      </c>
      <c r="I5509" s="1109"/>
      <c r="J5509" s="1109"/>
      <c r="K5509" s="1112"/>
      <c r="L5509" s="1091"/>
      <c r="M5509" s="1091"/>
      <c r="N5509" s="1091"/>
      <c r="O5509" s="1091"/>
      <c r="P5509" s="1096"/>
      <c r="Q5509" s="1096"/>
      <c r="R5509" s="1096"/>
      <c r="S5509" s="1091"/>
    </row>
    <row r="5510" spans="1:19" x14ac:dyDescent="0.3">
      <c r="A5510" s="1090">
        <v>5505</v>
      </c>
      <c r="B5510" s="1091"/>
      <c r="C5510" s="1091"/>
      <c r="D5510" s="1097"/>
      <c r="E5510" s="1093">
        <f t="shared" si="341"/>
        <v>0</v>
      </c>
      <c r="F5510" s="1094">
        <f t="shared" si="342"/>
        <v>0</v>
      </c>
      <c r="G5510" s="1095">
        <f t="shared" si="343"/>
        <v>0</v>
      </c>
      <c r="H5510" s="1090" t="str">
        <f t="shared" ca="1" si="344"/>
        <v/>
      </c>
      <c r="I5510" s="1109"/>
      <c r="J5510" s="1109"/>
      <c r="K5510" s="1112"/>
      <c r="L5510" s="1091"/>
      <c r="M5510" s="1091"/>
      <c r="N5510" s="1091"/>
      <c r="O5510" s="1091"/>
      <c r="P5510" s="1096"/>
      <c r="Q5510" s="1096"/>
      <c r="R5510" s="1096"/>
      <c r="S5510" s="1091"/>
    </row>
    <row r="5511" spans="1:19" x14ac:dyDescent="0.3">
      <c r="A5511" s="1090">
        <v>5506</v>
      </c>
      <c r="B5511" s="1091"/>
      <c r="C5511" s="1091"/>
      <c r="D5511" s="1097"/>
      <c r="E5511" s="1093">
        <f t="shared" ref="E5511:E5574" si="345">D5511</f>
        <v>0</v>
      </c>
      <c r="F5511" s="1094">
        <f t="shared" ref="F5511:F5574" si="346">D5511</f>
        <v>0</v>
      </c>
      <c r="G5511" s="1095">
        <f t="shared" ref="G5511:G5574" si="347">D5511</f>
        <v>0</v>
      </c>
      <c r="H5511" s="1090" t="str">
        <f t="shared" ref="H5511:H5574" ca="1" si="348">IF(ISBLANK(D5511),"",DATEDIF(G5511,TODAY(),"y"))</f>
        <v/>
      </c>
      <c r="I5511" s="1109"/>
      <c r="J5511" s="1109"/>
      <c r="K5511" s="1112"/>
      <c r="L5511" s="1091"/>
      <c r="M5511" s="1091"/>
      <c r="N5511" s="1091"/>
      <c r="O5511" s="1091"/>
      <c r="P5511" s="1096"/>
      <c r="Q5511" s="1096"/>
      <c r="R5511" s="1096"/>
      <c r="S5511" s="1091"/>
    </row>
    <row r="5512" spans="1:19" x14ac:dyDescent="0.3">
      <c r="A5512" s="1090">
        <v>5507</v>
      </c>
      <c r="B5512" s="1091"/>
      <c r="C5512" s="1091"/>
      <c r="D5512" s="1097"/>
      <c r="E5512" s="1093">
        <f t="shared" si="345"/>
        <v>0</v>
      </c>
      <c r="F5512" s="1094">
        <f t="shared" si="346"/>
        <v>0</v>
      </c>
      <c r="G5512" s="1095">
        <f t="shared" si="347"/>
        <v>0</v>
      </c>
      <c r="H5512" s="1090" t="str">
        <f t="shared" ca="1" si="348"/>
        <v/>
      </c>
      <c r="I5512" s="1109"/>
      <c r="J5512" s="1109"/>
      <c r="K5512" s="1112"/>
      <c r="L5512" s="1091"/>
      <c r="M5512" s="1091"/>
      <c r="N5512" s="1091"/>
      <c r="O5512" s="1091"/>
      <c r="P5512" s="1096"/>
      <c r="Q5512" s="1096"/>
      <c r="R5512" s="1096"/>
      <c r="S5512" s="1091"/>
    </row>
    <row r="5513" spans="1:19" x14ac:dyDescent="0.3">
      <c r="A5513" s="1090">
        <v>5508</v>
      </c>
      <c r="B5513" s="1091"/>
      <c r="C5513" s="1091"/>
      <c r="D5513" s="1097"/>
      <c r="E5513" s="1093">
        <f t="shared" si="345"/>
        <v>0</v>
      </c>
      <c r="F5513" s="1094">
        <f t="shared" si="346"/>
        <v>0</v>
      </c>
      <c r="G5513" s="1095">
        <f t="shared" si="347"/>
        <v>0</v>
      </c>
      <c r="H5513" s="1090" t="str">
        <f t="shared" ca="1" si="348"/>
        <v/>
      </c>
      <c r="I5513" s="1109"/>
      <c r="J5513" s="1109"/>
      <c r="K5513" s="1112"/>
      <c r="L5513" s="1091"/>
      <c r="M5513" s="1091"/>
      <c r="N5513" s="1091"/>
      <c r="O5513" s="1091"/>
      <c r="P5513" s="1096"/>
      <c r="Q5513" s="1096"/>
      <c r="R5513" s="1096"/>
      <c r="S5513" s="1091"/>
    </row>
    <row r="5514" spans="1:19" x14ac:dyDescent="0.3">
      <c r="A5514" s="1090">
        <v>5509</v>
      </c>
      <c r="B5514" s="1091"/>
      <c r="C5514" s="1091"/>
      <c r="D5514" s="1097"/>
      <c r="E5514" s="1093">
        <f t="shared" si="345"/>
        <v>0</v>
      </c>
      <c r="F5514" s="1094">
        <f t="shared" si="346"/>
        <v>0</v>
      </c>
      <c r="G5514" s="1095">
        <f t="shared" si="347"/>
        <v>0</v>
      </c>
      <c r="H5514" s="1090" t="str">
        <f t="shared" ca="1" si="348"/>
        <v/>
      </c>
      <c r="I5514" s="1109"/>
      <c r="J5514" s="1109"/>
      <c r="K5514" s="1112"/>
      <c r="L5514" s="1091"/>
      <c r="M5514" s="1091"/>
      <c r="N5514" s="1091"/>
      <c r="O5514" s="1091"/>
      <c r="P5514" s="1096"/>
      <c r="Q5514" s="1096"/>
      <c r="R5514" s="1096"/>
      <c r="S5514" s="1091"/>
    </row>
    <row r="5515" spans="1:19" x14ac:dyDescent="0.3">
      <c r="A5515" s="1090">
        <v>5510</v>
      </c>
      <c r="B5515" s="1091"/>
      <c r="C5515" s="1091"/>
      <c r="D5515" s="1097"/>
      <c r="E5515" s="1093">
        <f t="shared" si="345"/>
        <v>0</v>
      </c>
      <c r="F5515" s="1094">
        <f t="shared" si="346"/>
        <v>0</v>
      </c>
      <c r="G5515" s="1095">
        <f t="shared" si="347"/>
        <v>0</v>
      </c>
      <c r="H5515" s="1090" t="str">
        <f t="shared" ca="1" si="348"/>
        <v/>
      </c>
      <c r="I5515" s="1109"/>
      <c r="J5515" s="1109"/>
      <c r="K5515" s="1112"/>
      <c r="L5515" s="1091"/>
      <c r="M5515" s="1091"/>
      <c r="N5515" s="1091"/>
      <c r="O5515" s="1091"/>
      <c r="P5515" s="1096"/>
      <c r="Q5515" s="1096"/>
      <c r="R5515" s="1096"/>
      <c r="S5515" s="1091"/>
    </row>
    <row r="5516" spans="1:19" x14ac:dyDescent="0.3">
      <c r="A5516" s="1090">
        <v>5511</v>
      </c>
      <c r="B5516" s="1091"/>
      <c r="C5516" s="1091"/>
      <c r="D5516" s="1097"/>
      <c r="E5516" s="1093">
        <f t="shared" si="345"/>
        <v>0</v>
      </c>
      <c r="F5516" s="1094">
        <f t="shared" si="346"/>
        <v>0</v>
      </c>
      <c r="G5516" s="1095">
        <f t="shared" si="347"/>
        <v>0</v>
      </c>
      <c r="H5516" s="1090" t="str">
        <f t="shared" ca="1" si="348"/>
        <v/>
      </c>
      <c r="I5516" s="1109"/>
      <c r="J5516" s="1109"/>
      <c r="K5516" s="1112"/>
      <c r="L5516" s="1091"/>
      <c r="M5516" s="1091"/>
      <c r="N5516" s="1091"/>
      <c r="O5516" s="1091"/>
      <c r="P5516" s="1096"/>
      <c r="Q5516" s="1096"/>
      <c r="R5516" s="1096"/>
      <c r="S5516" s="1091"/>
    </row>
    <row r="5517" spans="1:19" x14ac:dyDescent="0.3">
      <c r="A5517" s="1090">
        <v>5512</v>
      </c>
      <c r="B5517" s="1091"/>
      <c r="C5517" s="1091"/>
      <c r="D5517" s="1097"/>
      <c r="E5517" s="1093">
        <f t="shared" si="345"/>
        <v>0</v>
      </c>
      <c r="F5517" s="1094">
        <f t="shared" si="346"/>
        <v>0</v>
      </c>
      <c r="G5517" s="1095">
        <f t="shared" si="347"/>
        <v>0</v>
      </c>
      <c r="H5517" s="1090" t="str">
        <f t="shared" ca="1" si="348"/>
        <v/>
      </c>
      <c r="I5517" s="1109"/>
      <c r="J5517" s="1109"/>
      <c r="K5517" s="1112"/>
      <c r="L5517" s="1091"/>
      <c r="M5517" s="1091"/>
      <c r="N5517" s="1091"/>
      <c r="O5517" s="1091"/>
      <c r="P5517" s="1096"/>
      <c r="Q5517" s="1096"/>
      <c r="R5517" s="1096"/>
      <c r="S5517" s="1091"/>
    </row>
    <row r="5518" spans="1:19" x14ac:dyDescent="0.3">
      <c r="A5518" s="1090">
        <v>5513</v>
      </c>
      <c r="B5518" s="1091"/>
      <c r="C5518" s="1091"/>
      <c r="D5518" s="1097"/>
      <c r="E5518" s="1093">
        <f t="shared" si="345"/>
        <v>0</v>
      </c>
      <c r="F5518" s="1094">
        <f t="shared" si="346"/>
        <v>0</v>
      </c>
      <c r="G5518" s="1095">
        <f t="shared" si="347"/>
        <v>0</v>
      </c>
      <c r="H5518" s="1090" t="str">
        <f t="shared" ca="1" si="348"/>
        <v/>
      </c>
      <c r="I5518" s="1109"/>
      <c r="J5518" s="1109"/>
      <c r="K5518" s="1112"/>
      <c r="L5518" s="1091"/>
      <c r="M5518" s="1091"/>
      <c r="N5518" s="1091"/>
      <c r="O5518" s="1091"/>
      <c r="P5518" s="1096"/>
      <c r="Q5518" s="1096"/>
      <c r="R5518" s="1096"/>
      <c r="S5518" s="1091"/>
    </row>
    <row r="5519" spans="1:19" x14ac:dyDescent="0.3">
      <c r="A5519" s="1090">
        <v>5514</v>
      </c>
      <c r="B5519" s="1091"/>
      <c r="C5519" s="1091"/>
      <c r="D5519" s="1097"/>
      <c r="E5519" s="1093">
        <f t="shared" si="345"/>
        <v>0</v>
      </c>
      <c r="F5519" s="1094">
        <f t="shared" si="346"/>
        <v>0</v>
      </c>
      <c r="G5519" s="1095">
        <f t="shared" si="347"/>
        <v>0</v>
      </c>
      <c r="H5519" s="1090" t="str">
        <f t="shared" ca="1" si="348"/>
        <v/>
      </c>
      <c r="I5519" s="1109"/>
      <c r="J5519" s="1109"/>
      <c r="K5519" s="1112"/>
      <c r="L5519" s="1091"/>
      <c r="M5519" s="1091"/>
      <c r="N5519" s="1091"/>
      <c r="O5519" s="1091"/>
      <c r="P5519" s="1096"/>
      <c r="Q5519" s="1096"/>
      <c r="R5519" s="1096"/>
      <c r="S5519" s="1091"/>
    </row>
    <row r="5520" spans="1:19" x14ac:dyDescent="0.3">
      <c r="A5520" s="1090">
        <v>5515</v>
      </c>
      <c r="B5520" s="1091"/>
      <c r="C5520" s="1091"/>
      <c r="D5520" s="1097"/>
      <c r="E5520" s="1093">
        <f t="shared" si="345"/>
        <v>0</v>
      </c>
      <c r="F5520" s="1094">
        <f t="shared" si="346"/>
        <v>0</v>
      </c>
      <c r="G5520" s="1095">
        <f t="shared" si="347"/>
        <v>0</v>
      </c>
      <c r="H5520" s="1090" t="str">
        <f t="shared" ca="1" si="348"/>
        <v/>
      </c>
      <c r="I5520" s="1109"/>
      <c r="J5520" s="1109"/>
      <c r="K5520" s="1112"/>
      <c r="L5520" s="1091"/>
      <c r="M5520" s="1091"/>
      <c r="N5520" s="1091"/>
      <c r="O5520" s="1091"/>
      <c r="P5520" s="1096"/>
      <c r="Q5520" s="1096"/>
      <c r="R5520" s="1096"/>
      <c r="S5520" s="1091"/>
    </row>
    <row r="5521" spans="1:19" x14ac:dyDescent="0.3">
      <c r="A5521" s="1090">
        <v>5516</v>
      </c>
      <c r="B5521" s="1091"/>
      <c r="C5521" s="1091"/>
      <c r="D5521" s="1097"/>
      <c r="E5521" s="1093">
        <f t="shared" si="345"/>
        <v>0</v>
      </c>
      <c r="F5521" s="1094">
        <f t="shared" si="346"/>
        <v>0</v>
      </c>
      <c r="G5521" s="1095">
        <f t="shared" si="347"/>
        <v>0</v>
      </c>
      <c r="H5521" s="1090" t="str">
        <f t="shared" ca="1" si="348"/>
        <v/>
      </c>
      <c r="I5521" s="1109"/>
      <c r="J5521" s="1109"/>
      <c r="K5521" s="1112"/>
      <c r="L5521" s="1091"/>
      <c r="M5521" s="1091"/>
      <c r="N5521" s="1091"/>
      <c r="O5521" s="1091"/>
      <c r="P5521" s="1096"/>
      <c r="Q5521" s="1096"/>
      <c r="R5521" s="1096"/>
      <c r="S5521" s="1091"/>
    </row>
    <row r="5522" spans="1:19" x14ac:dyDescent="0.3">
      <c r="A5522" s="1090">
        <v>5517</v>
      </c>
      <c r="B5522" s="1091"/>
      <c r="C5522" s="1091"/>
      <c r="D5522" s="1097"/>
      <c r="E5522" s="1093">
        <f t="shared" si="345"/>
        <v>0</v>
      </c>
      <c r="F5522" s="1094">
        <f t="shared" si="346"/>
        <v>0</v>
      </c>
      <c r="G5522" s="1095">
        <f t="shared" si="347"/>
        <v>0</v>
      </c>
      <c r="H5522" s="1090" t="str">
        <f t="shared" ca="1" si="348"/>
        <v/>
      </c>
      <c r="I5522" s="1109"/>
      <c r="J5522" s="1109"/>
      <c r="K5522" s="1112"/>
      <c r="L5522" s="1091"/>
      <c r="M5522" s="1091"/>
      <c r="N5522" s="1091"/>
      <c r="O5522" s="1091"/>
      <c r="P5522" s="1096"/>
      <c r="Q5522" s="1096"/>
      <c r="R5522" s="1096"/>
      <c r="S5522" s="1091"/>
    </row>
    <row r="5523" spans="1:19" x14ac:dyDescent="0.3">
      <c r="A5523" s="1090">
        <v>5518</v>
      </c>
      <c r="B5523" s="1091"/>
      <c r="C5523" s="1091"/>
      <c r="D5523" s="1097"/>
      <c r="E5523" s="1093">
        <f t="shared" si="345"/>
        <v>0</v>
      </c>
      <c r="F5523" s="1094">
        <f t="shared" si="346"/>
        <v>0</v>
      </c>
      <c r="G5523" s="1095">
        <f t="shared" si="347"/>
        <v>0</v>
      </c>
      <c r="H5523" s="1090" t="str">
        <f t="shared" ca="1" si="348"/>
        <v/>
      </c>
      <c r="I5523" s="1109"/>
      <c r="J5523" s="1109"/>
      <c r="K5523" s="1112"/>
      <c r="L5523" s="1091"/>
      <c r="M5523" s="1091"/>
      <c r="N5523" s="1091"/>
      <c r="O5523" s="1091"/>
      <c r="P5523" s="1096"/>
      <c r="Q5523" s="1096"/>
      <c r="R5523" s="1096"/>
      <c r="S5523" s="1091"/>
    </row>
    <row r="5524" spans="1:19" x14ac:dyDescent="0.3">
      <c r="A5524" s="1090">
        <v>5519</v>
      </c>
      <c r="B5524" s="1091"/>
      <c r="C5524" s="1091"/>
      <c r="D5524" s="1097"/>
      <c r="E5524" s="1093">
        <f t="shared" si="345"/>
        <v>0</v>
      </c>
      <c r="F5524" s="1094">
        <f t="shared" si="346"/>
        <v>0</v>
      </c>
      <c r="G5524" s="1095">
        <f t="shared" si="347"/>
        <v>0</v>
      </c>
      <c r="H5524" s="1090" t="str">
        <f t="shared" ca="1" si="348"/>
        <v/>
      </c>
      <c r="I5524" s="1109"/>
      <c r="J5524" s="1109"/>
      <c r="K5524" s="1112"/>
      <c r="L5524" s="1091"/>
      <c r="M5524" s="1091"/>
      <c r="N5524" s="1091"/>
      <c r="O5524" s="1091"/>
      <c r="P5524" s="1096"/>
      <c r="Q5524" s="1096"/>
      <c r="R5524" s="1096"/>
      <c r="S5524" s="1091"/>
    </row>
    <row r="5525" spans="1:19" x14ac:dyDescent="0.3">
      <c r="A5525" s="1090">
        <v>5520</v>
      </c>
      <c r="B5525" s="1091"/>
      <c r="C5525" s="1091"/>
      <c r="D5525" s="1097"/>
      <c r="E5525" s="1093">
        <f t="shared" si="345"/>
        <v>0</v>
      </c>
      <c r="F5525" s="1094">
        <f t="shared" si="346"/>
        <v>0</v>
      </c>
      <c r="G5525" s="1095">
        <f t="shared" si="347"/>
        <v>0</v>
      </c>
      <c r="H5525" s="1090" t="str">
        <f t="shared" ca="1" si="348"/>
        <v/>
      </c>
      <c r="I5525" s="1109"/>
      <c r="J5525" s="1109"/>
      <c r="K5525" s="1112"/>
      <c r="L5525" s="1091"/>
      <c r="M5525" s="1091"/>
      <c r="N5525" s="1091"/>
      <c r="O5525" s="1091"/>
      <c r="P5525" s="1096"/>
      <c r="Q5525" s="1096"/>
      <c r="R5525" s="1096"/>
      <c r="S5525" s="1091"/>
    </row>
    <row r="5526" spans="1:19" x14ac:dyDescent="0.3">
      <c r="A5526" s="1090">
        <v>5521</v>
      </c>
      <c r="B5526" s="1091"/>
      <c r="C5526" s="1091"/>
      <c r="D5526" s="1097"/>
      <c r="E5526" s="1093">
        <f t="shared" si="345"/>
        <v>0</v>
      </c>
      <c r="F5526" s="1094">
        <f t="shared" si="346"/>
        <v>0</v>
      </c>
      <c r="G5526" s="1095">
        <f t="shared" si="347"/>
        <v>0</v>
      </c>
      <c r="H5526" s="1090" t="str">
        <f t="shared" ca="1" si="348"/>
        <v/>
      </c>
      <c r="I5526" s="1109"/>
      <c r="J5526" s="1109"/>
      <c r="K5526" s="1112"/>
      <c r="L5526" s="1091"/>
      <c r="M5526" s="1091"/>
      <c r="N5526" s="1091"/>
      <c r="O5526" s="1091"/>
      <c r="P5526" s="1096"/>
      <c r="Q5526" s="1096"/>
      <c r="R5526" s="1096"/>
      <c r="S5526" s="1091"/>
    </row>
    <row r="5527" spans="1:19" x14ac:dyDescent="0.3">
      <c r="A5527" s="1090">
        <v>5522</v>
      </c>
      <c r="B5527" s="1091"/>
      <c r="C5527" s="1091"/>
      <c r="D5527" s="1097"/>
      <c r="E5527" s="1093">
        <f t="shared" si="345"/>
        <v>0</v>
      </c>
      <c r="F5527" s="1094">
        <f t="shared" si="346"/>
        <v>0</v>
      </c>
      <c r="G5527" s="1095">
        <f t="shared" si="347"/>
        <v>0</v>
      </c>
      <c r="H5527" s="1090" t="str">
        <f t="shared" ca="1" si="348"/>
        <v/>
      </c>
      <c r="I5527" s="1109"/>
      <c r="J5527" s="1109"/>
      <c r="K5527" s="1112"/>
      <c r="L5527" s="1091"/>
      <c r="M5527" s="1091"/>
      <c r="N5527" s="1091"/>
      <c r="O5527" s="1091"/>
      <c r="P5527" s="1096"/>
      <c r="Q5527" s="1096"/>
      <c r="R5527" s="1096"/>
      <c r="S5527" s="1091"/>
    </row>
    <row r="5528" spans="1:19" x14ac:dyDescent="0.3">
      <c r="A5528" s="1090">
        <v>5523</v>
      </c>
      <c r="B5528" s="1091"/>
      <c r="C5528" s="1091"/>
      <c r="D5528" s="1097"/>
      <c r="E5528" s="1093">
        <f t="shared" si="345"/>
        <v>0</v>
      </c>
      <c r="F5528" s="1094">
        <f t="shared" si="346"/>
        <v>0</v>
      </c>
      <c r="G5528" s="1095">
        <f t="shared" si="347"/>
        <v>0</v>
      </c>
      <c r="H5528" s="1090" t="str">
        <f t="shared" ca="1" si="348"/>
        <v/>
      </c>
      <c r="I5528" s="1109"/>
      <c r="J5528" s="1109"/>
      <c r="K5528" s="1112"/>
      <c r="L5528" s="1091"/>
      <c r="M5528" s="1091"/>
      <c r="N5528" s="1091"/>
      <c r="O5528" s="1091"/>
      <c r="P5528" s="1096"/>
      <c r="Q5528" s="1096"/>
      <c r="R5528" s="1096"/>
      <c r="S5528" s="1091"/>
    </row>
    <row r="5529" spans="1:19" x14ac:dyDescent="0.3">
      <c r="A5529" s="1090">
        <v>5524</v>
      </c>
      <c r="B5529" s="1091"/>
      <c r="C5529" s="1091"/>
      <c r="D5529" s="1097"/>
      <c r="E5529" s="1093">
        <f t="shared" si="345"/>
        <v>0</v>
      </c>
      <c r="F5529" s="1094">
        <f t="shared" si="346"/>
        <v>0</v>
      </c>
      <c r="G5529" s="1095">
        <f t="shared" si="347"/>
        <v>0</v>
      </c>
      <c r="H5529" s="1090" t="str">
        <f t="shared" ca="1" si="348"/>
        <v/>
      </c>
      <c r="I5529" s="1109"/>
      <c r="J5529" s="1109"/>
      <c r="K5529" s="1112"/>
      <c r="L5529" s="1091"/>
      <c r="M5529" s="1091"/>
      <c r="N5529" s="1091"/>
      <c r="O5529" s="1091"/>
      <c r="P5529" s="1096"/>
      <c r="Q5529" s="1096"/>
      <c r="R5529" s="1096"/>
      <c r="S5529" s="1091"/>
    </row>
    <row r="5530" spans="1:19" x14ac:dyDescent="0.3">
      <c r="A5530" s="1090">
        <v>5525</v>
      </c>
      <c r="B5530" s="1091"/>
      <c r="C5530" s="1091"/>
      <c r="D5530" s="1097"/>
      <c r="E5530" s="1093">
        <f t="shared" si="345"/>
        <v>0</v>
      </c>
      <c r="F5530" s="1094">
        <f t="shared" si="346"/>
        <v>0</v>
      </c>
      <c r="G5530" s="1095">
        <f t="shared" si="347"/>
        <v>0</v>
      </c>
      <c r="H5530" s="1090" t="str">
        <f t="shared" ca="1" si="348"/>
        <v/>
      </c>
      <c r="I5530" s="1109"/>
      <c r="J5530" s="1109"/>
      <c r="K5530" s="1112"/>
      <c r="L5530" s="1091"/>
      <c r="M5530" s="1091"/>
      <c r="N5530" s="1091"/>
      <c r="O5530" s="1091"/>
      <c r="P5530" s="1096"/>
      <c r="Q5530" s="1096"/>
      <c r="R5530" s="1096"/>
      <c r="S5530" s="1091"/>
    </row>
    <row r="5531" spans="1:19" x14ac:dyDescent="0.3">
      <c r="A5531" s="1090">
        <v>5526</v>
      </c>
      <c r="B5531" s="1091"/>
      <c r="C5531" s="1091"/>
      <c r="D5531" s="1097"/>
      <c r="E5531" s="1093">
        <f t="shared" si="345"/>
        <v>0</v>
      </c>
      <c r="F5531" s="1094">
        <f t="shared" si="346"/>
        <v>0</v>
      </c>
      <c r="G5531" s="1095">
        <f t="shared" si="347"/>
        <v>0</v>
      </c>
      <c r="H5531" s="1090" t="str">
        <f t="shared" ca="1" si="348"/>
        <v/>
      </c>
      <c r="I5531" s="1109"/>
      <c r="J5531" s="1109"/>
      <c r="K5531" s="1112"/>
      <c r="L5531" s="1091"/>
      <c r="M5531" s="1091"/>
      <c r="N5531" s="1091"/>
      <c r="O5531" s="1091"/>
      <c r="P5531" s="1096"/>
      <c r="Q5531" s="1096"/>
      <c r="R5531" s="1096"/>
      <c r="S5531" s="1091"/>
    </row>
    <row r="5532" spans="1:19" x14ac:dyDescent="0.3">
      <c r="A5532" s="1090">
        <v>5527</v>
      </c>
      <c r="B5532" s="1091"/>
      <c r="C5532" s="1091"/>
      <c r="D5532" s="1097"/>
      <c r="E5532" s="1093">
        <f t="shared" si="345"/>
        <v>0</v>
      </c>
      <c r="F5532" s="1094">
        <f t="shared" si="346"/>
        <v>0</v>
      </c>
      <c r="G5532" s="1095">
        <f t="shared" si="347"/>
        <v>0</v>
      </c>
      <c r="H5532" s="1090" t="str">
        <f t="shared" ca="1" si="348"/>
        <v/>
      </c>
      <c r="I5532" s="1109"/>
      <c r="J5532" s="1109"/>
      <c r="K5532" s="1112"/>
      <c r="L5532" s="1091"/>
      <c r="M5532" s="1091"/>
      <c r="N5532" s="1091"/>
      <c r="O5532" s="1091"/>
      <c r="P5532" s="1096"/>
      <c r="Q5532" s="1096"/>
      <c r="R5532" s="1096"/>
      <c r="S5532" s="1091"/>
    </row>
    <row r="5533" spans="1:19" x14ac:dyDescent="0.3">
      <c r="A5533" s="1090">
        <v>5528</v>
      </c>
      <c r="B5533" s="1091"/>
      <c r="C5533" s="1091"/>
      <c r="D5533" s="1097"/>
      <c r="E5533" s="1093">
        <f t="shared" si="345"/>
        <v>0</v>
      </c>
      <c r="F5533" s="1094">
        <f t="shared" si="346"/>
        <v>0</v>
      </c>
      <c r="G5533" s="1095">
        <f t="shared" si="347"/>
        <v>0</v>
      </c>
      <c r="H5533" s="1090" t="str">
        <f t="shared" ca="1" si="348"/>
        <v/>
      </c>
      <c r="I5533" s="1109"/>
      <c r="J5533" s="1109"/>
      <c r="K5533" s="1112"/>
      <c r="L5533" s="1091"/>
      <c r="M5533" s="1091"/>
      <c r="N5533" s="1091"/>
      <c r="O5533" s="1091"/>
      <c r="P5533" s="1096"/>
      <c r="Q5533" s="1096"/>
      <c r="R5533" s="1096"/>
      <c r="S5533" s="1091"/>
    </row>
    <row r="5534" spans="1:19" x14ac:dyDescent="0.3">
      <c r="A5534" s="1090">
        <v>5529</v>
      </c>
      <c r="B5534" s="1091"/>
      <c r="C5534" s="1091"/>
      <c r="D5534" s="1097"/>
      <c r="E5534" s="1093">
        <f t="shared" si="345"/>
        <v>0</v>
      </c>
      <c r="F5534" s="1094">
        <f t="shared" si="346"/>
        <v>0</v>
      </c>
      <c r="G5534" s="1095">
        <f t="shared" si="347"/>
        <v>0</v>
      </c>
      <c r="H5534" s="1090" t="str">
        <f t="shared" ca="1" si="348"/>
        <v/>
      </c>
      <c r="I5534" s="1109"/>
      <c r="J5534" s="1109"/>
      <c r="K5534" s="1112"/>
      <c r="L5534" s="1091"/>
      <c r="M5534" s="1091"/>
      <c r="N5534" s="1091"/>
      <c r="O5534" s="1091"/>
      <c r="P5534" s="1096"/>
      <c r="Q5534" s="1096"/>
      <c r="R5534" s="1096"/>
      <c r="S5534" s="1091"/>
    </row>
    <row r="5535" spans="1:19" x14ac:dyDescent="0.3">
      <c r="A5535" s="1090">
        <v>5530</v>
      </c>
      <c r="B5535" s="1091"/>
      <c r="C5535" s="1091"/>
      <c r="D5535" s="1097"/>
      <c r="E5535" s="1093">
        <f t="shared" si="345"/>
        <v>0</v>
      </c>
      <c r="F5535" s="1094">
        <f t="shared" si="346"/>
        <v>0</v>
      </c>
      <c r="G5535" s="1095">
        <f t="shared" si="347"/>
        <v>0</v>
      </c>
      <c r="H5535" s="1090" t="str">
        <f t="shared" ca="1" si="348"/>
        <v/>
      </c>
      <c r="I5535" s="1109"/>
      <c r="J5535" s="1109"/>
      <c r="K5535" s="1112"/>
      <c r="L5535" s="1091"/>
      <c r="M5535" s="1091"/>
      <c r="N5535" s="1091"/>
      <c r="O5535" s="1091"/>
      <c r="P5535" s="1096"/>
      <c r="Q5535" s="1096"/>
      <c r="R5535" s="1096"/>
      <c r="S5535" s="1091"/>
    </row>
    <row r="5536" spans="1:19" x14ac:dyDescent="0.3">
      <c r="A5536" s="1090">
        <v>5531</v>
      </c>
      <c r="B5536" s="1091"/>
      <c r="C5536" s="1091"/>
      <c r="D5536" s="1097"/>
      <c r="E5536" s="1093">
        <f t="shared" si="345"/>
        <v>0</v>
      </c>
      <c r="F5536" s="1094">
        <f t="shared" si="346"/>
        <v>0</v>
      </c>
      <c r="G5536" s="1095">
        <f t="shared" si="347"/>
        <v>0</v>
      </c>
      <c r="H5536" s="1090" t="str">
        <f t="shared" ca="1" si="348"/>
        <v/>
      </c>
      <c r="I5536" s="1109"/>
      <c r="J5536" s="1109"/>
      <c r="K5536" s="1112"/>
      <c r="L5536" s="1091"/>
      <c r="M5536" s="1091"/>
      <c r="N5536" s="1091"/>
      <c r="O5536" s="1091"/>
      <c r="P5536" s="1096"/>
      <c r="Q5536" s="1096"/>
      <c r="R5536" s="1096"/>
      <c r="S5536" s="1091"/>
    </row>
    <row r="5537" spans="1:19" x14ac:dyDescent="0.3">
      <c r="A5537" s="1090">
        <v>5532</v>
      </c>
      <c r="B5537" s="1091"/>
      <c r="C5537" s="1091"/>
      <c r="D5537" s="1097"/>
      <c r="E5537" s="1093">
        <f t="shared" si="345"/>
        <v>0</v>
      </c>
      <c r="F5537" s="1094">
        <f t="shared" si="346"/>
        <v>0</v>
      </c>
      <c r="G5537" s="1095">
        <f t="shared" si="347"/>
        <v>0</v>
      </c>
      <c r="H5537" s="1090" t="str">
        <f t="shared" ca="1" si="348"/>
        <v/>
      </c>
      <c r="I5537" s="1109"/>
      <c r="J5537" s="1109"/>
      <c r="K5537" s="1112"/>
      <c r="L5537" s="1091"/>
      <c r="M5537" s="1091"/>
      <c r="N5537" s="1091"/>
      <c r="O5537" s="1091"/>
      <c r="P5537" s="1096"/>
      <c r="Q5537" s="1096"/>
      <c r="R5537" s="1096"/>
      <c r="S5537" s="1091"/>
    </row>
    <row r="5538" spans="1:19" x14ac:dyDescent="0.3">
      <c r="A5538" s="1090">
        <v>5533</v>
      </c>
      <c r="B5538" s="1091"/>
      <c r="C5538" s="1091"/>
      <c r="D5538" s="1097"/>
      <c r="E5538" s="1093">
        <f t="shared" si="345"/>
        <v>0</v>
      </c>
      <c r="F5538" s="1094">
        <f t="shared" si="346"/>
        <v>0</v>
      </c>
      <c r="G5538" s="1095">
        <f t="shared" si="347"/>
        <v>0</v>
      </c>
      <c r="H5538" s="1090" t="str">
        <f t="shared" ca="1" si="348"/>
        <v/>
      </c>
      <c r="I5538" s="1109"/>
      <c r="J5538" s="1109"/>
      <c r="K5538" s="1112"/>
      <c r="L5538" s="1091"/>
      <c r="M5538" s="1091"/>
      <c r="N5538" s="1091"/>
      <c r="O5538" s="1091"/>
      <c r="P5538" s="1096"/>
      <c r="Q5538" s="1096"/>
      <c r="R5538" s="1096"/>
      <c r="S5538" s="1091"/>
    </row>
    <row r="5539" spans="1:19" x14ac:dyDescent="0.3">
      <c r="A5539" s="1090">
        <v>5534</v>
      </c>
      <c r="B5539" s="1091"/>
      <c r="C5539" s="1091"/>
      <c r="D5539" s="1097"/>
      <c r="E5539" s="1093">
        <f t="shared" si="345"/>
        <v>0</v>
      </c>
      <c r="F5539" s="1094">
        <f t="shared" si="346"/>
        <v>0</v>
      </c>
      <c r="G5539" s="1095">
        <f t="shared" si="347"/>
        <v>0</v>
      </c>
      <c r="H5539" s="1090" t="str">
        <f t="shared" ca="1" si="348"/>
        <v/>
      </c>
      <c r="I5539" s="1109"/>
      <c r="J5539" s="1109"/>
      <c r="K5539" s="1112"/>
      <c r="L5539" s="1091"/>
      <c r="M5539" s="1091"/>
      <c r="N5539" s="1091"/>
      <c r="O5539" s="1091"/>
      <c r="P5539" s="1096"/>
      <c r="Q5539" s="1096"/>
      <c r="R5539" s="1096"/>
      <c r="S5539" s="1091"/>
    </row>
    <row r="5540" spans="1:19" x14ac:dyDescent="0.3">
      <c r="A5540" s="1090">
        <v>5535</v>
      </c>
      <c r="B5540" s="1091"/>
      <c r="C5540" s="1091"/>
      <c r="D5540" s="1097"/>
      <c r="E5540" s="1093">
        <f t="shared" si="345"/>
        <v>0</v>
      </c>
      <c r="F5540" s="1094">
        <f t="shared" si="346"/>
        <v>0</v>
      </c>
      <c r="G5540" s="1095">
        <f t="shared" si="347"/>
        <v>0</v>
      </c>
      <c r="H5540" s="1090" t="str">
        <f t="shared" ca="1" si="348"/>
        <v/>
      </c>
      <c r="I5540" s="1109"/>
      <c r="J5540" s="1109"/>
      <c r="K5540" s="1112"/>
      <c r="L5540" s="1091"/>
      <c r="M5540" s="1091"/>
      <c r="N5540" s="1091"/>
      <c r="O5540" s="1091"/>
      <c r="P5540" s="1096"/>
      <c r="Q5540" s="1096"/>
      <c r="R5540" s="1096"/>
      <c r="S5540" s="1091"/>
    </row>
    <row r="5541" spans="1:19" x14ac:dyDescent="0.3">
      <c r="A5541" s="1090">
        <v>5536</v>
      </c>
      <c r="B5541" s="1091"/>
      <c r="C5541" s="1091"/>
      <c r="D5541" s="1097"/>
      <c r="E5541" s="1093">
        <f t="shared" si="345"/>
        <v>0</v>
      </c>
      <c r="F5541" s="1094">
        <f t="shared" si="346"/>
        <v>0</v>
      </c>
      <c r="G5541" s="1095">
        <f t="shared" si="347"/>
        <v>0</v>
      </c>
      <c r="H5541" s="1090" t="str">
        <f t="shared" ca="1" si="348"/>
        <v/>
      </c>
      <c r="I5541" s="1109"/>
      <c r="J5541" s="1109"/>
      <c r="K5541" s="1112"/>
      <c r="L5541" s="1091"/>
      <c r="M5541" s="1091"/>
      <c r="N5541" s="1091"/>
      <c r="O5541" s="1091"/>
      <c r="P5541" s="1096"/>
      <c r="Q5541" s="1096"/>
      <c r="R5541" s="1096"/>
      <c r="S5541" s="1091"/>
    </row>
    <row r="5542" spans="1:19" x14ac:dyDescent="0.3">
      <c r="A5542" s="1090">
        <v>5537</v>
      </c>
      <c r="B5542" s="1091"/>
      <c r="C5542" s="1091"/>
      <c r="D5542" s="1097"/>
      <c r="E5542" s="1093">
        <f t="shared" si="345"/>
        <v>0</v>
      </c>
      <c r="F5542" s="1094">
        <f t="shared" si="346"/>
        <v>0</v>
      </c>
      <c r="G5542" s="1095">
        <f t="shared" si="347"/>
        <v>0</v>
      </c>
      <c r="H5542" s="1090" t="str">
        <f t="shared" ca="1" si="348"/>
        <v/>
      </c>
      <c r="I5542" s="1109"/>
      <c r="J5542" s="1109"/>
      <c r="K5542" s="1112"/>
      <c r="L5542" s="1091"/>
      <c r="M5542" s="1091"/>
      <c r="N5542" s="1091"/>
      <c r="O5542" s="1091"/>
      <c r="P5542" s="1096"/>
      <c r="Q5542" s="1096"/>
      <c r="R5542" s="1096"/>
      <c r="S5542" s="1091"/>
    </row>
    <row r="5543" spans="1:19" x14ac:dyDescent="0.3">
      <c r="A5543" s="1090">
        <v>5538</v>
      </c>
      <c r="B5543" s="1091"/>
      <c r="C5543" s="1091"/>
      <c r="D5543" s="1097"/>
      <c r="E5543" s="1093">
        <f t="shared" si="345"/>
        <v>0</v>
      </c>
      <c r="F5543" s="1094">
        <f t="shared" si="346"/>
        <v>0</v>
      </c>
      <c r="G5543" s="1095">
        <f t="shared" si="347"/>
        <v>0</v>
      </c>
      <c r="H5543" s="1090" t="str">
        <f t="shared" ca="1" si="348"/>
        <v/>
      </c>
      <c r="I5543" s="1109"/>
      <c r="J5543" s="1109"/>
      <c r="K5543" s="1112"/>
      <c r="L5543" s="1091"/>
      <c r="M5543" s="1091"/>
      <c r="N5543" s="1091"/>
      <c r="O5543" s="1091"/>
      <c r="P5543" s="1096"/>
      <c r="Q5543" s="1096"/>
      <c r="R5543" s="1096"/>
      <c r="S5543" s="1091"/>
    </row>
    <row r="5544" spans="1:19" x14ac:dyDescent="0.3">
      <c r="A5544" s="1090">
        <v>5539</v>
      </c>
      <c r="B5544" s="1091"/>
      <c r="C5544" s="1091"/>
      <c r="D5544" s="1097"/>
      <c r="E5544" s="1093">
        <f t="shared" si="345"/>
        <v>0</v>
      </c>
      <c r="F5544" s="1094">
        <f t="shared" si="346"/>
        <v>0</v>
      </c>
      <c r="G5544" s="1095">
        <f t="shared" si="347"/>
        <v>0</v>
      </c>
      <c r="H5544" s="1090" t="str">
        <f t="shared" ca="1" si="348"/>
        <v/>
      </c>
      <c r="I5544" s="1109"/>
      <c r="J5544" s="1109"/>
      <c r="K5544" s="1112"/>
      <c r="L5544" s="1091"/>
      <c r="M5544" s="1091"/>
      <c r="N5544" s="1091"/>
      <c r="O5544" s="1091"/>
      <c r="P5544" s="1096"/>
      <c r="Q5544" s="1096"/>
      <c r="R5544" s="1096"/>
      <c r="S5544" s="1091"/>
    </row>
    <row r="5545" spans="1:19" x14ac:dyDescent="0.3">
      <c r="A5545" s="1090">
        <v>5540</v>
      </c>
      <c r="B5545" s="1091"/>
      <c r="C5545" s="1091"/>
      <c r="D5545" s="1097"/>
      <c r="E5545" s="1093">
        <f t="shared" si="345"/>
        <v>0</v>
      </c>
      <c r="F5545" s="1094">
        <f t="shared" si="346"/>
        <v>0</v>
      </c>
      <c r="G5545" s="1095">
        <f t="shared" si="347"/>
        <v>0</v>
      </c>
      <c r="H5545" s="1090" t="str">
        <f t="shared" ca="1" si="348"/>
        <v/>
      </c>
      <c r="I5545" s="1109"/>
      <c r="J5545" s="1109"/>
      <c r="K5545" s="1112"/>
      <c r="L5545" s="1091"/>
      <c r="M5545" s="1091"/>
      <c r="N5545" s="1091"/>
      <c r="O5545" s="1091"/>
      <c r="P5545" s="1096"/>
      <c r="Q5545" s="1096"/>
      <c r="R5545" s="1096"/>
      <c r="S5545" s="1091"/>
    </row>
    <row r="5546" spans="1:19" x14ac:dyDescent="0.3">
      <c r="A5546" s="1090">
        <v>5541</v>
      </c>
      <c r="B5546" s="1091"/>
      <c r="C5546" s="1091"/>
      <c r="D5546" s="1097"/>
      <c r="E5546" s="1093">
        <f t="shared" si="345"/>
        <v>0</v>
      </c>
      <c r="F5546" s="1094">
        <f t="shared" si="346"/>
        <v>0</v>
      </c>
      <c r="G5546" s="1095">
        <f t="shared" si="347"/>
        <v>0</v>
      </c>
      <c r="H5546" s="1090" t="str">
        <f t="shared" ca="1" si="348"/>
        <v/>
      </c>
      <c r="I5546" s="1109"/>
      <c r="J5546" s="1109"/>
      <c r="K5546" s="1112"/>
      <c r="L5546" s="1091"/>
      <c r="M5546" s="1091"/>
      <c r="N5546" s="1091"/>
      <c r="O5546" s="1091"/>
      <c r="P5546" s="1096"/>
      <c r="Q5546" s="1096"/>
      <c r="R5546" s="1096"/>
      <c r="S5546" s="1091"/>
    </row>
    <row r="5547" spans="1:19" x14ac:dyDescent="0.3">
      <c r="A5547" s="1090">
        <v>5542</v>
      </c>
      <c r="B5547" s="1091"/>
      <c r="C5547" s="1091"/>
      <c r="D5547" s="1097"/>
      <c r="E5547" s="1093">
        <f t="shared" si="345"/>
        <v>0</v>
      </c>
      <c r="F5547" s="1094">
        <f t="shared" si="346"/>
        <v>0</v>
      </c>
      <c r="G5547" s="1095">
        <f t="shared" si="347"/>
        <v>0</v>
      </c>
      <c r="H5547" s="1090" t="str">
        <f t="shared" ca="1" si="348"/>
        <v/>
      </c>
      <c r="I5547" s="1109"/>
      <c r="J5547" s="1109"/>
      <c r="K5547" s="1112"/>
      <c r="L5547" s="1091"/>
      <c r="M5547" s="1091"/>
      <c r="N5547" s="1091"/>
      <c r="O5547" s="1091"/>
      <c r="P5547" s="1096"/>
      <c r="Q5547" s="1096"/>
      <c r="R5547" s="1096"/>
      <c r="S5547" s="1091"/>
    </row>
    <row r="5548" spans="1:19" x14ac:dyDescent="0.3">
      <c r="A5548" s="1090">
        <v>5543</v>
      </c>
      <c r="B5548" s="1091"/>
      <c r="C5548" s="1091"/>
      <c r="D5548" s="1097"/>
      <c r="E5548" s="1093">
        <f t="shared" si="345"/>
        <v>0</v>
      </c>
      <c r="F5548" s="1094">
        <f t="shared" si="346"/>
        <v>0</v>
      </c>
      <c r="G5548" s="1095">
        <f t="shared" si="347"/>
        <v>0</v>
      </c>
      <c r="H5548" s="1090" t="str">
        <f t="shared" ca="1" si="348"/>
        <v/>
      </c>
      <c r="I5548" s="1109"/>
      <c r="J5548" s="1109"/>
      <c r="K5548" s="1112"/>
      <c r="L5548" s="1091"/>
      <c r="M5548" s="1091"/>
      <c r="N5548" s="1091"/>
      <c r="O5548" s="1091"/>
      <c r="P5548" s="1096"/>
      <c r="Q5548" s="1096"/>
      <c r="R5548" s="1096"/>
      <c r="S5548" s="1091"/>
    </row>
    <row r="5549" spans="1:19" x14ac:dyDescent="0.3">
      <c r="A5549" s="1090">
        <v>5544</v>
      </c>
      <c r="B5549" s="1091"/>
      <c r="C5549" s="1091"/>
      <c r="D5549" s="1097"/>
      <c r="E5549" s="1093">
        <f t="shared" si="345"/>
        <v>0</v>
      </c>
      <c r="F5549" s="1094">
        <f t="shared" si="346"/>
        <v>0</v>
      </c>
      <c r="G5549" s="1095">
        <f t="shared" si="347"/>
        <v>0</v>
      </c>
      <c r="H5549" s="1090" t="str">
        <f t="shared" ca="1" si="348"/>
        <v/>
      </c>
      <c r="I5549" s="1109"/>
      <c r="J5549" s="1109"/>
      <c r="K5549" s="1112"/>
      <c r="L5549" s="1091"/>
      <c r="M5549" s="1091"/>
      <c r="N5549" s="1091"/>
      <c r="O5549" s="1091"/>
      <c r="P5549" s="1096"/>
      <c r="Q5549" s="1096"/>
      <c r="R5549" s="1096"/>
      <c r="S5549" s="1091"/>
    </row>
    <row r="5550" spans="1:19" x14ac:dyDescent="0.3">
      <c r="A5550" s="1090">
        <v>5545</v>
      </c>
      <c r="B5550" s="1091"/>
      <c r="C5550" s="1091"/>
      <c r="D5550" s="1097"/>
      <c r="E5550" s="1093">
        <f t="shared" si="345"/>
        <v>0</v>
      </c>
      <c r="F5550" s="1094">
        <f t="shared" si="346"/>
        <v>0</v>
      </c>
      <c r="G5550" s="1095">
        <f t="shared" si="347"/>
        <v>0</v>
      </c>
      <c r="H5550" s="1090" t="str">
        <f t="shared" ca="1" si="348"/>
        <v/>
      </c>
      <c r="I5550" s="1109"/>
      <c r="J5550" s="1109"/>
      <c r="K5550" s="1112"/>
      <c r="L5550" s="1091"/>
      <c r="M5550" s="1091"/>
      <c r="N5550" s="1091"/>
      <c r="O5550" s="1091"/>
      <c r="P5550" s="1096"/>
      <c r="Q5550" s="1096"/>
      <c r="R5550" s="1096"/>
      <c r="S5550" s="1091"/>
    </row>
    <row r="5551" spans="1:19" x14ac:dyDescent="0.3">
      <c r="A5551" s="1090">
        <v>5546</v>
      </c>
      <c r="B5551" s="1091"/>
      <c r="C5551" s="1091"/>
      <c r="D5551" s="1097"/>
      <c r="E5551" s="1093">
        <f t="shared" si="345"/>
        <v>0</v>
      </c>
      <c r="F5551" s="1094">
        <f t="shared" si="346"/>
        <v>0</v>
      </c>
      <c r="G5551" s="1095">
        <f t="shared" si="347"/>
        <v>0</v>
      </c>
      <c r="H5551" s="1090" t="str">
        <f t="shared" ca="1" si="348"/>
        <v/>
      </c>
      <c r="I5551" s="1109"/>
      <c r="J5551" s="1109"/>
      <c r="K5551" s="1112"/>
      <c r="L5551" s="1091"/>
      <c r="M5551" s="1091"/>
      <c r="N5551" s="1091"/>
      <c r="O5551" s="1091"/>
      <c r="P5551" s="1096"/>
      <c r="Q5551" s="1096"/>
      <c r="R5551" s="1096"/>
      <c r="S5551" s="1091"/>
    </row>
    <row r="5552" spans="1:19" x14ac:dyDescent="0.3">
      <c r="A5552" s="1090">
        <v>5547</v>
      </c>
      <c r="B5552" s="1091"/>
      <c r="C5552" s="1091"/>
      <c r="D5552" s="1097"/>
      <c r="E5552" s="1093">
        <f t="shared" si="345"/>
        <v>0</v>
      </c>
      <c r="F5552" s="1094">
        <f t="shared" si="346"/>
        <v>0</v>
      </c>
      <c r="G5552" s="1095">
        <f t="shared" si="347"/>
        <v>0</v>
      </c>
      <c r="H5552" s="1090" t="str">
        <f t="shared" ca="1" si="348"/>
        <v/>
      </c>
      <c r="I5552" s="1109"/>
      <c r="J5552" s="1109"/>
      <c r="K5552" s="1112"/>
      <c r="L5552" s="1091"/>
      <c r="M5552" s="1091"/>
      <c r="N5552" s="1091"/>
      <c r="O5552" s="1091"/>
      <c r="P5552" s="1096"/>
      <c r="Q5552" s="1096"/>
      <c r="R5552" s="1096"/>
      <c r="S5552" s="1091"/>
    </row>
    <row r="5553" spans="1:19" x14ac:dyDescent="0.3">
      <c r="A5553" s="1090">
        <v>5548</v>
      </c>
      <c r="B5553" s="1091"/>
      <c r="C5553" s="1091"/>
      <c r="D5553" s="1097"/>
      <c r="E5553" s="1093">
        <f t="shared" si="345"/>
        <v>0</v>
      </c>
      <c r="F5553" s="1094">
        <f t="shared" si="346"/>
        <v>0</v>
      </c>
      <c r="G5553" s="1095">
        <f t="shared" si="347"/>
        <v>0</v>
      </c>
      <c r="H5553" s="1090" t="str">
        <f t="shared" ca="1" si="348"/>
        <v/>
      </c>
      <c r="I5553" s="1109"/>
      <c r="J5553" s="1109"/>
      <c r="K5553" s="1112"/>
      <c r="L5553" s="1091"/>
      <c r="M5553" s="1091"/>
      <c r="N5553" s="1091"/>
      <c r="O5553" s="1091"/>
      <c r="P5553" s="1096"/>
      <c r="Q5553" s="1096"/>
      <c r="R5553" s="1096"/>
      <c r="S5553" s="1091"/>
    </row>
    <row r="5554" spans="1:19" x14ac:dyDescent="0.3">
      <c r="A5554" s="1090">
        <v>5549</v>
      </c>
      <c r="B5554" s="1091"/>
      <c r="C5554" s="1091"/>
      <c r="D5554" s="1097"/>
      <c r="E5554" s="1093">
        <f t="shared" si="345"/>
        <v>0</v>
      </c>
      <c r="F5554" s="1094">
        <f t="shared" si="346"/>
        <v>0</v>
      </c>
      <c r="G5554" s="1095">
        <f t="shared" si="347"/>
        <v>0</v>
      </c>
      <c r="H5554" s="1090" t="str">
        <f t="shared" ca="1" si="348"/>
        <v/>
      </c>
      <c r="I5554" s="1109"/>
      <c r="J5554" s="1109"/>
      <c r="K5554" s="1112"/>
      <c r="L5554" s="1091"/>
      <c r="M5554" s="1091"/>
      <c r="N5554" s="1091"/>
      <c r="O5554" s="1091"/>
      <c r="P5554" s="1096"/>
      <c r="Q5554" s="1096"/>
      <c r="R5554" s="1096"/>
      <c r="S5554" s="1091"/>
    </row>
    <row r="5555" spans="1:19" x14ac:dyDescent="0.3">
      <c r="A5555" s="1090">
        <v>5550</v>
      </c>
      <c r="B5555" s="1091"/>
      <c r="C5555" s="1091"/>
      <c r="D5555" s="1097"/>
      <c r="E5555" s="1093">
        <f t="shared" si="345"/>
        <v>0</v>
      </c>
      <c r="F5555" s="1094">
        <f t="shared" si="346"/>
        <v>0</v>
      </c>
      <c r="G5555" s="1095">
        <f t="shared" si="347"/>
        <v>0</v>
      </c>
      <c r="H5555" s="1090" t="str">
        <f t="shared" ca="1" si="348"/>
        <v/>
      </c>
      <c r="I5555" s="1109"/>
      <c r="J5555" s="1109"/>
      <c r="K5555" s="1112"/>
      <c r="L5555" s="1091"/>
      <c r="M5555" s="1091"/>
      <c r="N5555" s="1091"/>
      <c r="O5555" s="1091"/>
      <c r="P5555" s="1096"/>
      <c r="Q5555" s="1096"/>
      <c r="R5555" s="1096"/>
      <c r="S5555" s="1091"/>
    </row>
    <row r="5556" spans="1:19" x14ac:dyDescent="0.3">
      <c r="A5556" s="1090">
        <v>5551</v>
      </c>
      <c r="B5556" s="1091"/>
      <c r="C5556" s="1091"/>
      <c r="D5556" s="1097"/>
      <c r="E5556" s="1093">
        <f t="shared" si="345"/>
        <v>0</v>
      </c>
      <c r="F5556" s="1094">
        <f t="shared" si="346"/>
        <v>0</v>
      </c>
      <c r="G5556" s="1095">
        <f t="shared" si="347"/>
        <v>0</v>
      </c>
      <c r="H5556" s="1090" t="str">
        <f t="shared" ca="1" si="348"/>
        <v/>
      </c>
      <c r="I5556" s="1109"/>
      <c r="J5556" s="1109"/>
      <c r="K5556" s="1112"/>
      <c r="L5556" s="1091"/>
      <c r="M5556" s="1091"/>
      <c r="N5556" s="1091"/>
      <c r="O5556" s="1091"/>
      <c r="P5556" s="1096"/>
      <c r="Q5556" s="1096"/>
      <c r="R5556" s="1096"/>
      <c r="S5556" s="1091"/>
    </row>
    <row r="5557" spans="1:19" x14ac:dyDescent="0.3">
      <c r="A5557" s="1090">
        <v>5552</v>
      </c>
      <c r="B5557" s="1091"/>
      <c r="C5557" s="1091"/>
      <c r="D5557" s="1097"/>
      <c r="E5557" s="1093">
        <f t="shared" si="345"/>
        <v>0</v>
      </c>
      <c r="F5557" s="1094">
        <f t="shared" si="346"/>
        <v>0</v>
      </c>
      <c r="G5557" s="1095">
        <f t="shared" si="347"/>
        <v>0</v>
      </c>
      <c r="H5557" s="1090" t="str">
        <f t="shared" ca="1" si="348"/>
        <v/>
      </c>
      <c r="I5557" s="1109"/>
      <c r="J5557" s="1109"/>
      <c r="K5557" s="1112"/>
      <c r="L5557" s="1091"/>
      <c r="M5557" s="1091"/>
      <c r="N5557" s="1091"/>
      <c r="O5557" s="1091"/>
      <c r="P5557" s="1096"/>
      <c r="Q5557" s="1096"/>
      <c r="R5557" s="1096"/>
      <c r="S5557" s="1091"/>
    </row>
    <row r="5558" spans="1:19" x14ac:dyDescent="0.3">
      <c r="A5558" s="1090">
        <v>5553</v>
      </c>
      <c r="B5558" s="1091"/>
      <c r="C5558" s="1091"/>
      <c r="D5558" s="1097"/>
      <c r="E5558" s="1093">
        <f t="shared" si="345"/>
        <v>0</v>
      </c>
      <c r="F5558" s="1094">
        <f t="shared" si="346"/>
        <v>0</v>
      </c>
      <c r="G5558" s="1095">
        <f t="shared" si="347"/>
        <v>0</v>
      </c>
      <c r="H5558" s="1090" t="str">
        <f t="shared" ca="1" si="348"/>
        <v/>
      </c>
      <c r="I5558" s="1109"/>
      <c r="J5558" s="1109"/>
      <c r="K5558" s="1112"/>
      <c r="L5558" s="1091"/>
      <c r="M5558" s="1091"/>
      <c r="N5558" s="1091"/>
      <c r="O5558" s="1091"/>
      <c r="P5558" s="1096"/>
      <c r="Q5558" s="1096"/>
      <c r="R5558" s="1096"/>
      <c r="S5558" s="1091"/>
    </row>
    <row r="5559" spans="1:19" x14ac:dyDescent="0.3">
      <c r="A5559" s="1090">
        <v>5554</v>
      </c>
      <c r="B5559" s="1091"/>
      <c r="C5559" s="1091"/>
      <c r="D5559" s="1097"/>
      <c r="E5559" s="1093">
        <f t="shared" si="345"/>
        <v>0</v>
      </c>
      <c r="F5559" s="1094">
        <f t="shared" si="346"/>
        <v>0</v>
      </c>
      <c r="G5559" s="1095">
        <f t="shared" si="347"/>
        <v>0</v>
      </c>
      <c r="H5559" s="1090" t="str">
        <f t="shared" ca="1" si="348"/>
        <v/>
      </c>
      <c r="I5559" s="1109"/>
      <c r="J5559" s="1109"/>
      <c r="K5559" s="1112"/>
      <c r="L5559" s="1091"/>
      <c r="M5559" s="1091"/>
      <c r="N5559" s="1091"/>
      <c r="O5559" s="1091"/>
      <c r="P5559" s="1096"/>
      <c r="Q5559" s="1096"/>
      <c r="R5559" s="1096"/>
      <c r="S5559" s="1091"/>
    </row>
    <row r="5560" spans="1:19" x14ac:dyDescent="0.3">
      <c r="A5560" s="1090">
        <v>5555</v>
      </c>
      <c r="B5560" s="1091"/>
      <c r="C5560" s="1091"/>
      <c r="D5560" s="1097"/>
      <c r="E5560" s="1093">
        <f t="shared" si="345"/>
        <v>0</v>
      </c>
      <c r="F5560" s="1094">
        <f t="shared" si="346"/>
        <v>0</v>
      </c>
      <c r="G5560" s="1095">
        <f t="shared" si="347"/>
        <v>0</v>
      </c>
      <c r="H5560" s="1090" t="str">
        <f t="shared" ca="1" si="348"/>
        <v/>
      </c>
      <c r="I5560" s="1109"/>
      <c r="J5560" s="1109"/>
      <c r="K5560" s="1112"/>
      <c r="L5560" s="1091"/>
      <c r="M5560" s="1091"/>
      <c r="N5560" s="1091"/>
      <c r="O5560" s="1091"/>
      <c r="P5560" s="1096"/>
      <c r="Q5560" s="1096"/>
      <c r="R5560" s="1096"/>
      <c r="S5560" s="1091"/>
    </row>
    <row r="5561" spans="1:19" x14ac:dyDescent="0.3">
      <c r="A5561" s="1090">
        <v>5556</v>
      </c>
      <c r="B5561" s="1091"/>
      <c r="C5561" s="1091"/>
      <c r="D5561" s="1097"/>
      <c r="E5561" s="1093">
        <f t="shared" si="345"/>
        <v>0</v>
      </c>
      <c r="F5561" s="1094">
        <f t="shared" si="346"/>
        <v>0</v>
      </c>
      <c r="G5561" s="1095">
        <f t="shared" si="347"/>
        <v>0</v>
      </c>
      <c r="H5561" s="1090" t="str">
        <f t="shared" ca="1" si="348"/>
        <v/>
      </c>
      <c r="I5561" s="1109"/>
      <c r="J5561" s="1109"/>
      <c r="K5561" s="1112"/>
      <c r="L5561" s="1091"/>
      <c r="M5561" s="1091"/>
      <c r="N5561" s="1091"/>
      <c r="O5561" s="1091"/>
      <c r="P5561" s="1096"/>
      <c r="Q5561" s="1096"/>
      <c r="R5561" s="1096"/>
      <c r="S5561" s="1091"/>
    </row>
    <row r="5562" spans="1:19" x14ac:dyDescent="0.3">
      <c r="A5562" s="1090">
        <v>5557</v>
      </c>
      <c r="B5562" s="1091"/>
      <c r="C5562" s="1091"/>
      <c r="D5562" s="1097"/>
      <c r="E5562" s="1093">
        <f t="shared" si="345"/>
        <v>0</v>
      </c>
      <c r="F5562" s="1094">
        <f t="shared" si="346"/>
        <v>0</v>
      </c>
      <c r="G5562" s="1095">
        <f t="shared" si="347"/>
        <v>0</v>
      </c>
      <c r="H5562" s="1090" t="str">
        <f t="shared" ca="1" si="348"/>
        <v/>
      </c>
      <c r="I5562" s="1109"/>
      <c r="J5562" s="1109"/>
      <c r="K5562" s="1112"/>
      <c r="L5562" s="1091"/>
      <c r="M5562" s="1091"/>
      <c r="N5562" s="1091"/>
      <c r="O5562" s="1091"/>
      <c r="P5562" s="1096"/>
      <c r="Q5562" s="1096"/>
      <c r="R5562" s="1096"/>
      <c r="S5562" s="1091"/>
    </row>
    <row r="5563" spans="1:19" x14ac:dyDescent="0.3">
      <c r="A5563" s="1090">
        <v>5558</v>
      </c>
      <c r="B5563" s="1091"/>
      <c r="C5563" s="1091"/>
      <c r="D5563" s="1097"/>
      <c r="E5563" s="1093">
        <f t="shared" si="345"/>
        <v>0</v>
      </c>
      <c r="F5563" s="1094">
        <f t="shared" si="346"/>
        <v>0</v>
      </c>
      <c r="G5563" s="1095">
        <f t="shared" si="347"/>
        <v>0</v>
      </c>
      <c r="H5563" s="1090" t="str">
        <f t="shared" ca="1" si="348"/>
        <v/>
      </c>
      <c r="I5563" s="1109"/>
      <c r="J5563" s="1109"/>
      <c r="K5563" s="1112"/>
      <c r="L5563" s="1091"/>
      <c r="M5563" s="1091"/>
      <c r="N5563" s="1091"/>
      <c r="O5563" s="1091"/>
      <c r="P5563" s="1096"/>
      <c r="Q5563" s="1096"/>
      <c r="R5563" s="1096"/>
      <c r="S5563" s="1091"/>
    </row>
    <row r="5564" spans="1:19" x14ac:dyDescent="0.3">
      <c r="A5564" s="1090">
        <v>5559</v>
      </c>
      <c r="B5564" s="1091"/>
      <c r="C5564" s="1091"/>
      <c r="D5564" s="1097"/>
      <c r="E5564" s="1093">
        <f t="shared" si="345"/>
        <v>0</v>
      </c>
      <c r="F5564" s="1094">
        <f t="shared" si="346"/>
        <v>0</v>
      </c>
      <c r="G5564" s="1095">
        <f t="shared" si="347"/>
        <v>0</v>
      </c>
      <c r="H5564" s="1090" t="str">
        <f t="shared" ca="1" si="348"/>
        <v/>
      </c>
      <c r="I5564" s="1109"/>
      <c r="J5564" s="1109"/>
      <c r="K5564" s="1112"/>
      <c r="L5564" s="1091"/>
      <c r="M5564" s="1091"/>
      <c r="N5564" s="1091"/>
      <c r="O5564" s="1091"/>
      <c r="P5564" s="1096"/>
      <c r="Q5564" s="1096"/>
      <c r="R5564" s="1096"/>
      <c r="S5564" s="1091"/>
    </row>
    <row r="5565" spans="1:19" x14ac:dyDescent="0.3">
      <c r="A5565" s="1090">
        <v>5560</v>
      </c>
      <c r="B5565" s="1091"/>
      <c r="C5565" s="1091"/>
      <c r="D5565" s="1097"/>
      <c r="E5565" s="1093">
        <f t="shared" si="345"/>
        <v>0</v>
      </c>
      <c r="F5565" s="1094">
        <f t="shared" si="346"/>
        <v>0</v>
      </c>
      <c r="G5565" s="1095">
        <f t="shared" si="347"/>
        <v>0</v>
      </c>
      <c r="H5565" s="1090" t="str">
        <f t="shared" ca="1" si="348"/>
        <v/>
      </c>
      <c r="I5565" s="1109"/>
      <c r="J5565" s="1109"/>
      <c r="K5565" s="1112"/>
      <c r="L5565" s="1091"/>
      <c r="M5565" s="1091"/>
      <c r="N5565" s="1091"/>
      <c r="O5565" s="1091"/>
      <c r="P5565" s="1096"/>
      <c r="Q5565" s="1096"/>
      <c r="R5565" s="1096"/>
      <c r="S5565" s="1091"/>
    </row>
    <row r="5566" spans="1:19" x14ac:dyDescent="0.3">
      <c r="A5566" s="1090">
        <v>5561</v>
      </c>
      <c r="B5566" s="1091"/>
      <c r="C5566" s="1091"/>
      <c r="D5566" s="1097"/>
      <c r="E5566" s="1093">
        <f t="shared" si="345"/>
        <v>0</v>
      </c>
      <c r="F5566" s="1094">
        <f t="shared" si="346"/>
        <v>0</v>
      </c>
      <c r="G5566" s="1095">
        <f t="shared" si="347"/>
        <v>0</v>
      </c>
      <c r="H5566" s="1090" t="str">
        <f t="shared" ca="1" si="348"/>
        <v/>
      </c>
      <c r="I5566" s="1109"/>
      <c r="J5566" s="1109"/>
      <c r="K5566" s="1112"/>
      <c r="L5566" s="1091"/>
      <c r="M5566" s="1091"/>
      <c r="N5566" s="1091"/>
      <c r="O5566" s="1091"/>
      <c r="P5566" s="1096"/>
      <c r="Q5566" s="1096"/>
      <c r="R5566" s="1096"/>
      <c r="S5566" s="1091"/>
    </row>
    <row r="5567" spans="1:19" x14ac:dyDescent="0.3">
      <c r="A5567" s="1090">
        <v>5562</v>
      </c>
      <c r="B5567" s="1091"/>
      <c r="C5567" s="1091"/>
      <c r="D5567" s="1097"/>
      <c r="E5567" s="1093">
        <f t="shared" si="345"/>
        <v>0</v>
      </c>
      <c r="F5567" s="1094">
        <f t="shared" si="346"/>
        <v>0</v>
      </c>
      <c r="G5567" s="1095">
        <f t="shared" si="347"/>
        <v>0</v>
      </c>
      <c r="H5567" s="1090" t="str">
        <f t="shared" ca="1" si="348"/>
        <v/>
      </c>
      <c r="I5567" s="1109"/>
      <c r="J5567" s="1109"/>
      <c r="K5567" s="1112"/>
      <c r="L5567" s="1091"/>
      <c r="M5567" s="1091"/>
      <c r="N5567" s="1091"/>
      <c r="O5567" s="1091"/>
      <c r="P5567" s="1096"/>
      <c r="Q5567" s="1096"/>
      <c r="R5567" s="1096"/>
      <c r="S5567" s="1091"/>
    </row>
    <row r="5568" spans="1:19" x14ac:dyDescent="0.3">
      <c r="A5568" s="1090">
        <v>5563</v>
      </c>
      <c r="B5568" s="1091"/>
      <c r="C5568" s="1091"/>
      <c r="D5568" s="1097"/>
      <c r="E5568" s="1093">
        <f t="shared" si="345"/>
        <v>0</v>
      </c>
      <c r="F5568" s="1094">
        <f t="shared" si="346"/>
        <v>0</v>
      </c>
      <c r="G5568" s="1095">
        <f t="shared" si="347"/>
        <v>0</v>
      </c>
      <c r="H5568" s="1090" t="str">
        <f t="shared" ca="1" si="348"/>
        <v/>
      </c>
      <c r="I5568" s="1109"/>
      <c r="J5568" s="1109"/>
      <c r="K5568" s="1112"/>
      <c r="L5568" s="1091"/>
      <c r="M5568" s="1091"/>
      <c r="N5568" s="1091"/>
      <c r="O5568" s="1091"/>
      <c r="P5568" s="1096"/>
      <c r="Q5568" s="1096"/>
      <c r="R5568" s="1096"/>
      <c r="S5568" s="1091"/>
    </row>
    <row r="5569" spans="1:19" x14ac:dyDescent="0.3">
      <c r="A5569" s="1090">
        <v>5564</v>
      </c>
      <c r="B5569" s="1091"/>
      <c r="C5569" s="1091"/>
      <c r="D5569" s="1097"/>
      <c r="E5569" s="1093">
        <f t="shared" si="345"/>
        <v>0</v>
      </c>
      <c r="F5569" s="1094">
        <f t="shared" si="346"/>
        <v>0</v>
      </c>
      <c r="G5569" s="1095">
        <f t="shared" si="347"/>
        <v>0</v>
      </c>
      <c r="H5569" s="1090" t="str">
        <f t="shared" ca="1" si="348"/>
        <v/>
      </c>
      <c r="I5569" s="1109"/>
      <c r="J5569" s="1109"/>
      <c r="K5569" s="1112"/>
      <c r="L5569" s="1091"/>
      <c r="M5569" s="1091"/>
      <c r="N5569" s="1091"/>
      <c r="O5569" s="1091"/>
      <c r="P5569" s="1096"/>
      <c r="Q5569" s="1096"/>
      <c r="R5569" s="1096"/>
      <c r="S5569" s="1091"/>
    </row>
    <row r="5570" spans="1:19" x14ac:dyDescent="0.3">
      <c r="A5570" s="1090">
        <v>5565</v>
      </c>
      <c r="B5570" s="1091"/>
      <c r="C5570" s="1091"/>
      <c r="D5570" s="1097"/>
      <c r="E5570" s="1093">
        <f t="shared" si="345"/>
        <v>0</v>
      </c>
      <c r="F5570" s="1094">
        <f t="shared" si="346"/>
        <v>0</v>
      </c>
      <c r="G5570" s="1095">
        <f t="shared" si="347"/>
        <v>0</v>
      </c>
      <c r="H5570" s="1090" t="str">
        <f t="shared" ca="1" si="348"/>
        <v/>
      </c>
      <c r="I5570" s="1109"/>
      <c r="J5570" s="1109"/>
      <c r="K5570" s="1112"/>
      <c r="L5570" s="1091"/>
      <c r="M5570" s="1091"/>
      <c r="N5570" s="1091"/>
      <c r="O5570" s="1091"/>
      <c r="P5570" s="1096"/>
      <c r="Q5570" s="1096"/>
      <c r="R5570" s="1096"/>
      <c r="S5570" s="1091"/>
    </row>
    <row r="5571" spans="1:19" x14ac:dyDescent="0.3">
      <c r="A5571" s="1090">
        <v>5566</v>
      </c>
      <c r="B5571" s="1091"/>
      <c r="C5571" s="1091"/>
      <c r="D5571" s="1097"/>
      <c r="E5571" s="1093">
        <f t="shared" si="345"/>
        <v>0</v>
      </c>
      <c r="F5571" s="1094">
        <f t="shared" si="346"/>
        <v>0</v>
      </c>
      <c r="G5571" s="1095">
        <f t="shared" si="347"/>
        <v>0</v>
      </c>
      <c r="H5571" s="1090" t="str">
        <f t="shared" ca="1" si="348"/>
        <v/>
      </c>
      <c r="I5571" s="1109"/>
      <c r="J5571" s="1109"/>
      <c r="K5571" s="1112"/>
      <c r="L5571" s="1091"/>
      <c r="M5571" s="1091"/>
      <c r="N5571" s="1091"/>
      <c r="O5571" s="1091"/>
      <c r="P5571" s="1096"/>
      <c r="Q5571" s="1096"/>
      <c r="R5571" s="1096"/>
      <c r="S5571" s="1091"/>
    </row>
    <row r="5572" spans="1:19" x14ac:dyDescent="0.3">
      <c r="A5572" s="1090">
        <v>5567</v>
      </c>
      <c r="B5572" s="1091"/>
      <c r="C5572" s="1091"/>
      <c r="D5572" s="1097"/>
      <c r="E5572" s="1093">
        <f t="shared" si="345"/>
        <v>0</v>
      </c>
      <c r="F5572" s="1094">
        <f t="shared" si="346"/>
        <v>0</v>
      </c>
      <c r="G5572" s="1095">
        <f t="shared" si="347"/>
        <v>0</v>
      </c>
      <c r="H5572" s="1090" t="str">
        <f t="shared" ca="1" si="348"/>
        <v/>
      </c>
      <c r="I5572" s="1109"/>
      <c r="J5572" s="1109"/>
      <c r="K5572" s="1112"/>
      <c r="L5572" s="1091"/>
      <c r="M5572" s="1091"/>
      <c r="N5572" s="1091"/>
      <c r="O5572" s="1091"/>
      <c r="P5572" s="1096"/>
      <c r="Q5572" s="1096"/>
      <c r="R5572" s="1096"/>
      <c r="S5572" s="1091"/>
    </row>
    <row r="5573" spans="1:19" x14ac:dyDescent="0.3">
      <c r="A5573" s="1090">
        <v>5568</v>
      </c>
      <c r="B5573" s="1091"/>
      <c r="C5573" s="1091"/>
      <c r="D5573" s="1097"/>
      <c r="E5573" s="1093">
        <f t="shared" si="345"/>
        <v>0</v>
      </c>
      <c r="F5573" s="1094">
        <f t="shared" si="346"/>
        <v>0</v>
      </c>
      <c r="G5573" s="1095">
        <f t="shared" si="347"/>
        <v>0</v>
      </c>
      <c r="H5573" s="1090" t="str">
        <f t="shared" ca="1" si="348"/>
        <v/>
      </c>
      <c r="I5573" s="1109"/>
      <c r="J5573" s="1109"/>
      <c r="K5573" s="1112"/>
      <c r="L5573" s="1091"/>
      <c r="M5573" s="1091"/>
      <c r="N5573" s="1091"/>
      <c r="O5573" s="1091"/>
      <c r="P5573" s="1096"/>
      <c r="Q5573" s="1096"/>
      <c r="R5573" s="1096"/>
      <c r="S5573" s="1091"/>
    </row>
    <row r="5574" spans="1:19" x14ac:dyDescent="0.3">
      <c r="A5574" s="1090">
        <v>5569</v>
      </c>
      <c r="B5574" s="1091"/>
      <c r="C5574" s="1091"/>
      <c r="D5574" s="1097"/>
      <c r="E5574" s="1093">
        <f t="shared" si="345"/>
        <v>0</v>
      </c>
      <c r="F5574" s="1094">
        <f t="shared" si="346"/>
        <v>0</v>
      </c>
      <c r="G5574" s="1095">
        <f t="shared" si="347"/>
        <v>0</v>
      </c>
      <c r="H5574" s="1090" t="str">
        <f t="shared" ca="1" si="348"/>
        <v/>
      </c>
      <c r="I5574" s="1109"/>
      <c r="J5574" s="1109"/>
      <c r="K5574" s="1112"/>
      <c r="L5574" s="1091"/>
      <c r="M5574" s="1091"/>
      <c r="N5574" s="1091"/>
      <c r="O5574" s="1091"/>
      <c r="P5574" s="1096"/>
      <c r="Q5574" s="1096"/>
      <c r="R5574" s="1096"/>
      <c r="S5574" s="1091"/>
    </row>
    <row r="5575" spans="1:19" x14ac:dyDescent="0.3">
      <c r="A5575" s="1090">
        <v>5570</v>
      </c>
      <c r="B5575" s="1091"/>
      <c r="C5575" s="1091"/>
      <c r="D5575" s="1097"/>
      <c r="E5575" s="1093">
        <f t="shared" ref="E5575:E5638" si="349">D5575</f>
        <v>0</v>
      </c>
      <c r="F5575" s="1094">
        <f t="shared" ref="F5575:F5638" si="350">D5575</f>
        <v>0</v>
      </c>
      <c r="G5575" s="1095">
        <f t="shared" ref="G5575:G5638" si="351">D5575</f>
        <v>0</v>
      </c>
      <c r="H5575" s="1090" t="str">
        <f t="shared" ref="H5575:H5638" ca="1" si="352">IF(ISBLANK(D5575),"",DATEDIF(G5575,TODAY(),"y"))</f>
        <v/>
      </c>
      <c r="I5575" s="1109"/>
      <c r="J5575" s="1109"/>
      <c r="K5575" s="1112"/>
      <c r="L5575" s="1091"/>
      <c r="M5575" s="1091"/>
      <c r="N5575" s="1091"/>
      <c r="O5575" s="1091"/>
      <c r="P5575" s="1096"/>
      <c r="Q5575" s="1096"/>
      <c r="R5575" s="1096"/>
      <c r="S5575" s="1091"/>
    </row>
    <row r="5576" spans="1:19" x14ac:dyDescent="0.3">
      <c r="A5576" s="1090">
        <v>5571</v>
      </c>
      <c r="B5576" s="1091"/>
      <c r="C5576" s="1091"/>
      <c r="D5576" s="1097"/>
      <c r="E5576" s="1093">
        <f t="shared" si="349"/>
        <v>0</v>
      </c>
      <c r="F5576" s="1094">
        <f t="shared" si="350"/>
        <v>0</v>
      </c>
      <c r="G5576" s="1095">
        <f t="shared" si="351"/>
        <v>0</v>
      </c>
      <c r="H5576" s="1090" t="str">
        <f t="shared" ca="1" si="352"/>
        <v/>
      </c>
      <c r="I5576" s="1109"/>
      <c r="J5576" s="1109"/>
      <c r="K5576" s="1112"/>
      <c r="L5576" s="1091"/>
      <c r="M5576" s="1091"/>
      <c r="N5576" s="1091"/>
      <c r="O5576" s="1091"/>
      <c r="P5576" s="1096"/>
      <c r="Q5576" s="1096"/>
      <c r="R5576" s="1096"/>
      <c r="S5576" s="1091"/>
    </row>
    <row r="5577" spans="1:19" x14ac:dyDescent="0.3">
      <c r="A5577" s="1090">
        <v>5572</v>
      </c>
      <c r="B5577" s="1091"/>
      <c r="C5577" s="1091"/>
      <c r="D5577" s="1097"/>
      <c r="E5577" s="1093">
        <f t="shared" si="349"/>
        <v>0</v>
      </c>
      <c r="F5577" s="1094">
        <f t="shared" si="350"/>
        <v>0</v>
      </c>
      <c r="G5577" s="1095">
        <f t="shared" si="351"/>
        <v>0</v>
      </c>
      <c r="H5577" s="1090" t="str">
        <f t="shared" ca="1" si="352"/>
        <v/>
      </c>
      <c r="I5577" s="1109"/>
      <c r="J5577" s="1109"/>
      <c r="K5577" s="1112"/>
      <c r="L5577" s="1091"/>
      <c r="M5577" s="1091"/>
      <c r="N5577" s="1091"/>
      <c r="O5577" s="1091"/>
      <c r="P5577" s="1096"/>
      <c r="Q5577" s="1096"/>
      <c r="R5577" s="1096"/>
      <c r="S5577" s="1091"/>
    </row>
    <row r="5578" spans="1:19" x14ac:dyDescent="0.3">
      <c r="A5578" s="1090">
        <v>5573</v>
      </c>
      <c r="B5578" s="1091"/>
      <c r="C5578" s="1091"/>
      <c r="D5578" s="1097"/>
      <c r="E5578" s="1093">
        <f t="shared" si="349"/>
        <v>0</v>
      </c>
      <c r="F5578" s="1094">
        <f t="shared" si="350"/>
        <v>0</v>
      </c>
      <c r="G5578" s="1095">
        <f t="shared" si="351"/>
        <v>0</v>
      </c>
      <c r="H5578" s="1090" t="str">
        <f t="shared" ca="1" si="352"/>
        <v/>
      </c>
      <c r="I5578" s="1109"/>
      <c r="J5578" s="1109"/>
      <c r="K5578" s="1112"/>
      <c r="L5578" s="1091"/>
      <c r="M5578" s="1091"/>
      <c r="N5578" s="1091"/>
      <c r="O5578" s="1091"/>
      <c r="P5578" s="1096"/>
      <c r="Q5578" s="1096"/>
      <c r="R5578" s="1096"/>
      <c r="S5578" s="1091"/>
    </row>
    <row r="5579" spans="1:19" x14ac:dyDescent="0.3">
      <c r="A5579" s="1090">
        <v>5574</v>
      </c>
      <c r="B5579" s="1091"/>
      <c r="C5579" s="1091"/>
      <c r="D5579" s="1097"/>
      <c r="E5579" s="1093">
        <f t="shared" si="349"/>
        <v>0</v>
      </c>
      <c r="F5579" s="1094">
        <f t="shared" si="350"/>
        <v>0</v>
      </c>
      <c r="G5579" s="1095">
        <f t="shared" si="351"/>
        <v>0</v>
      </c>
      <c r="H5579" s="1090" t="str">
        <f t="shared" ca="1" si="352"/>
        <v/>
      </c>
      <c r="I5579" s="1109"/>
      <c r="J5579" s="1109"/>
      <c r="K5579" s="1112"/>
      <c r="L5579" s="1091"/>
      <c r="M5579" s="1091"/>
      <c r="N5579" s="1091"/>
      <c r="O5579" s="1091"/>
      <c r="P5579" s="1096"/>
      <c r="Q5579" s="1096"/>
      <c r="R5579" s="1096"/>
      <c r="S5579" s="1091"/>
    </row>
    <row r="5580" spans="1:19" x14ac:dyDescent="0.3">
      <c r="A5580" s="1090">
        <v>5575</v>
      </c>
      <c r="B5580" s="1091"/>
      <c r="C5580" s="1091"/>
      <c r="D5580" s="1097"/>
      <c r="E5580" s="1093">
        <f t="shared" si="349"/>
        <v>0</v>
      </c>
      <c r="F5580" s="1094">
        <f t="shared" si="350"/>
        <v>0</v>
      </c>
      <c r="G5580" s="1095">
        <f t="shared" si="351"/>
        <v>0</v>
      </c>
      <c r="H5580" s="1090" t="str">
        <f t="shared" ca="1" si="352"/>
        <v/>
      </c>
      <c r="I5580" s="1109"/>
      <c r="J5580" s="1109"/>
      <c r="K5580" s="1112"/>
      <c r="L5580" s="1091"/>
      <c r="M5580" s="1091"/>
      <c r="N5580" s="1091"/>
      <c r="O5580" s="1091"/>
      <c r="P5580" s="1096"/>
      <c r="Q5580" s="1096"/>
      <c r="R5580" s="1096"/>
      <c r="S5580" s="1091"/>
    </row>
    <row r="5581" spans="1:19" x14ac:dyDescent="0.3">
      <c r="A5581" s="1090">
        <v>5576</v>
      </c>
      <c r="B5581" s="1091"/>
      <c r="C5581" s="1091"/>
      <c r="D5581" s="1097"/>
      <c r="E5581" s="1093">
        <f t="shared" si="349"/>
        <v>0</v>
      </c>
      <c r="F5581" s="1094">
        <f t="shared" si="350"/>
        <v>0</v>
      </c>
      <c r="G5581" s="1095">
        <f t="shared" si="351"/>
        <v>0</v>
      </c>
      <c r="H5581" s="1090" t="str">
        <f t="shared" ca="1" si="352"/>
        <v/>
      </c>
      <c r="I5581" s="1109"/>
      <c r="J5581" s="1109"/>
      <c r="K5581" s="1112"/>
      <c r="L5581" s="1091"/>
      <c r="M5581" s="1091"/>
      <c r="N5581" s="1091"/>
      <c r="O5581" s="1091"/>
      <c r="P5581" s="1096"/>
      <c r="Q5581" s="1096"/>
      <c r="R5581" s="1096"/>
      <c r="S5581" s="1091"/>
    </row>
    <row r="5582" spans="1:19" x14ac:dyDescent="0.3">
      <c r="A5582" s="1090">
        <v>5577</v>
      </c>
      <c r="B5582" s="1091"/>
      <c r="C5582" s="1091"/>
      <c r="D5582" s="1097"/>
      <c r="E5582" s="1093">
        <f t="shared" si="349"/>
        <v>0</v>
      </c>
      <c r="F5582" s="1094">
        <f t="shared" si="350"/>
        <v>0</v>
      </c>
      <c r="G5582" s="1095">
        <f t="shared" si="351"/>
        <v>0</v>
      </c>
      <c r="H5582" s="1090" t="str">
        <f t="shared" ca="1" si="352"/>
        <v/>
      </c>
      <c r="I5582" s="1109"/>
      <c r="J5582" s="1109"/>
      <c r="K5582" s="1112"/>
      <c r="L5582" s="1091"/>
      <c r="M5582" s="1091"/>
      <c r="N5582" s="1091"/>
      <c r="O5582" s="1091"/>
      <c r="P5582" s="1096"/>
      <c r="Q5582" s="1096"/>
      <c r="R5582" s="1096"/>
      <c r="S5582" s="1091"/>
    </row>
    <row r="5583" spans="1:19" x14ac:dyDescent="0.3">
      <c r="A5583" s="1090">
        <v>5578</v>
      </c>
      <c r="B5583" s="1091"/>
      <c r="C5583" s="1091"/>
      <c r="D5583" s="1097"/>
      <c r="E5583" s="1093">
        <f t="shared" si="349"/>
        <v>0</v>
      </c>
      <c r="F5583" s="1094">
        <f t="shared" si="350"/>
        <v>0</v>
      </c>
      <c r="G5583" s="1095">
        <f t="shared" si="351"/>
        <v>0</v>
      </c>
      <c r="H5583" s="1090" t="str">
        <f t="shared" ca="1" si="352"/>
        <v/>
      </c>
      <c r="I5583" s="1109"/>
      <c r="J5583" s="1109"/>
      <c r="K5583" s="1112"/>
      <c r="L5583" s="1091"/>
      <c r="M5583" s="1091"/>
      <c r="N5583" s="1091"/>
      <c r="O5583" s="1091"/>
      <c r="P5583" s="1096"/>
      <c r="Q5583" s="1096"/>
      <c r="R5583" s="1096"/>
      <c r="S5583" s="1091"/>
    </row>
    <row r="5584" spans="1:19" x14ac:dyDescent="0.3">
      <c r="A5584" s="1090">
        <v>5579</v>
      </c>
      <c r="B5584" s="1091"/>
      <c r="C5584" s="1091"/>
      <c r="D5584" s="1097"/>
      <c r="E5584" s="1093">
        <f t="shared" si="349"/>
        <v>0</v>
      </c>
      <c r="F5584" s="1094">
        <f t="shared" si="350"/>
        <v>0</v>
      </c>
      <c r="G5584" s="1095">
        <f t="shared" si="351"/>
        <v>0</v>
      </c>
      <c r="H5584" s="1090" t="str">
        <f t="shared" ca="1" si="352"/>
        <v/>
      </c>
      <c r="I5584" s="1109"/>
      <c r="J5584" s="1109"/>
      <c r="K5584" s="1112"/>
      <c r="L5584" s="1091"/>
      <c r="M5584" s="1091"/>
      <c r="N5584" s="1091"/>
      <c r="O5584" s="1091"/>
      <c r="P5584" s="1096"/>
      <c r="Q5584" s="1096"/>
      <c r="R5584" s="1096"/>
      <c r="S5584" s="1091"/>
    </row>
    <row r="5585" spans="1:19" x14ac:dyDescent="0.3">
      <c r="A5585" s="1090">
        <v>5580</v>
      </c>
      <c r="B5585" s="1091"/>
      <c r="C5585" s="1091"/>
      <c r="D5585" s="1097"/>
      <c r="E5585" s="1093">
        <f t="shared" si="349"/>
        <v>0</v>
      </c>
      <c r="F5585" s="1094">
        <f t="shared" si="350"/>
        <v>0</v>
      </c>
      <c r="G5585" s="1095">
        <f t="shared" si="351"/>
        <v>0</v>
      </c>
      <c r="H5585" s="1090" t="str">
        <f t="shared" ca="1" si="352"/>
        <v/>
      </c>
      <c r="I5585" s="1109"/>
      <c r="J5585" s="1109"/>
      <c r="K5585" s="1112"/>
      <c r="L5585" s="1091"/>
      <c r="M5585" s="1091"/>
      <c r="N5585" s="1091"/>
      <c r="O5585" s="1091"/>
      <c r="P5585" s="1096"/>
      <c r="Q5585" s="1096"/>
      <c r="R5585" s="1096"/>
      <c r="S5585" s="1091"/>
    </row>
    <row r="5586" spans="1:19" x14ac:dyDescent="0.3">
      <c r="A5586" s="1090">
        <v>5581</v>
      </c>
      <c r="B5586" s="1091"/>
      <c r="C5586" s="1091"/>
      <c r="D5586" s="1097"/>
      <c r="E5586" s="1093">
        <f t="shared" si="349"/>
        <v>0</v>
      </c>
      <c r="F5586" s="1094">
        <f t="shared" si="350"/>
        <v>0</v>
      </c>
      <c r="G5586" s="1095">
        <f t="shared" si="351"/>
        <v>0</v>
      </c>
      <c r="H5586" s="1090" t="str">
        <f t="shared" ca="1" si="352"/>
        <v/>
      </c>
      <c r="I5586" s="1109"/>
      <c r="J5586" s="1109"/>
      <c r="K5586" s="1112"/>
      <c r="L5586" s="1091"/>
      <c r="M5586" s="1091"/>
      <c r="N5586" s="1091"/>
      <c r="O5586" s="1091"/>
      <c r="P5586" s="1096"/>
      <c r="Q5586" s="1096"/>
      <c r="R5586" s="1096"/>
      <c r="S5586" s="1091"/>
    </row>
    <row r="5587" spans="1:19" x14ac:dyDescent="0.3">
      <c r="A5587" s="1090">
        <v>5582</v>
      </c>
      <c r="B5587" s="1091"/>
      <c r="C5587" s="1091"/>
      <c r="D5587" s="1097"/>
      <c r="E5587" s="1093">
        <f t="shared" si="349"/>
        <v>0</v>
      </c>
      <c r="F5587" s="1094">
        <f t="shared" si="350"/>
        <v>0</v>
      </c>
      <c r="G5587" s="1095">
        <f t="shared" si="351"/>
        <v>0</v>
      </c>
      <c r="H5587" s="1090" t="str">
        <f t="shared" ca="1" si="352"/>
        <v/>
      </c>
      <c r="I5587" s="1109"/>
      <c r="J5587" s="1109"/>
      <c r="K5587" s="1112"/>
      <c r="L5587" s="1091"/>
      <c r="M5587" s="1091"/>
      <c r="N5587" s="1091"/>
      <c r="O5587" s="1091"/>
      <c r="P5587" s="1096"/>
      <c r="Q5587" s="1096"/>
      <c r="R5587" s="1096"/>
      <c r="S5587" s="1091"/>
    </row>
    <row r="5588" spans="1:19" x14ac:dyDescent="0.3">
      <c r="A5588" s="1090">
        <v>5583</v>
      </c>
      <c r="B5588" s="1091"/>
      <c r="C5588" s="1091"/>
      <c r="D5588" s="1097"/>
      <c r="E5588" s="1093">
        <f t="shared" si="349"/>
        <v>0</v>
      </c>
      <c r="F5588" s="1094">
        <f t="shared" si="350"/>
        <v>0</v>
      </c>
      <c r="G5588" s="1095">
        <f t="shared" si="351"/>
        <v>0</v>
      </c>
      <c r="H5588" s="1090" t="str">
        <f t="shared" ca="1" si="352"/>
        <v/>
      </c>
      <c r="I5588" s="1109"/>
      <c r="J5588" s="1109"/>
      <c r="K5588" s="1112"/>
      <c r="L5588" s="1091"/>
      <c r="M5588" s="1091"/>
      <c r="N5588" s="1091"/>
      <c r="O5588" s="1091"/>
      <c r="P5588" s="1096"/>
      <c r="Q5588" s="1096"/>
      <c r="R5588" s="1096"/>
      <c r="S5588" s="1091"/>
    </row>
    <row r="5589" spans="1:19" x14ac:dyDescent="0.3">
      <c r="A5589" s="1090">
        <v>5584</v>
      </c>
      <c r="B5589" s="1091"/>
      <c r="C5589" s="1091"/>
      <c r="D5589" s="1097"/>
      <c r="E5589" s="1093">
        <f t="shared" si="349"/>
        <v>0</v>
      </c>
      <c r="F5589" s="1094">
        <f t="shared" si="350"/>
        <v>0</v>
      </c>
      <c r="G5589" s="1095">
        <f t="shared" si="351"/>
        <v>0</v>
      </c>
      <c r="H5589" s="1090" t="str">
        <f t="shared" ca="1" si="352"/>
        <v/>
      </c>
      <c r="I5589" s="1109"/>
      <c r="J5589" s="1109"/>
      <c r="K5589" s="1112"/>
      <c r="L5589" s="1091"/>
      <c r="M5589" s="1091"/>
      <c r="N5589" s="1091"/>
      <c r="O5589" s="1091"/>
      <c r="P5589" s="1096"/>
      <c r="Q5589" s="1096"/>
      <c r="R5589" s="1096"/>
      <c r="S5589" s="1091"/>
    </row>
    <row r="5590" spans="1:19" x14ac:dyDescent="0.3">
      <c r="A5590" s="1090">
        <v>5585</v>
      </c>
      <c r="B5590" s="1091"/>
      <c r="C5590" s="1091"/>
      <c r="D5590" s="1097"/>
      <c r="E5590" s="1093">
        <f t="shared" si="349"/>
        <v>0</v>
      </c>
      <c r="F5590" s="1094">
        <f t="shared" si="350"/>
        <v>0</v>
      </c>
      <c r="G5590" s="1095">
        <f t="shared" si="351"/>
        <v>0</v>
      </c>
      <c r="H5590" s="1090" t="str">
        <f t="shared" ca="1" si="352"/>
        <v/>
      </c>
      <c r="I5590" s="1109"/>
      <c r="J5590" s="1109"/>
      <c r="K5590" s="1112"/>
      <c r="L5590" s="1091"/>
      <c r="M5590" s="1091"/>
      <c r="N5590" s="1091"/>
      <c r="O5590" s="1091"/>
      <c r="P5590" s="1096"/>
      <c r="Q5590" s="1096"/>
      <c r="R5590" s="1096"/>
      <c r="S5590" s="1091"/>
    </row>
    <row r="5591" spans="1:19" x14ac:dyDescent="0.3">
      <c r="A5591" s="1090">
        <v>5586</v>
      </c>
      <c r="B5591" s="1091"/>
      <c r="C5591" s="1091"/>
      <c r="D5591" s="1097"/>
      <c r="E5591" s="1093">
        <f t="shared" si="349"/>
        <v>0</v>
      </c>
      <c r="F5591" s="1094">
        <f t="shared" si="350"/>
        <v>0</v>
      </c>
      <c r="G5591" s="1095">
        <f t="shared" si="351"/>
        <v>0</v>
      </c>
      <c r="H5591" s="1090" t="str">
        <f t="shared" ca="1" si="352"/>
        <v/>
      </c>
      <c r="I5591" s="1109"/>
      <c r="J5591" s="1109"/>
      <c r="K5591" s="1112"/>
      <c r="L5591" s="1091"/>
      <c r="M5591" s="1091"/>
      <c r="N5591" s="1091"/>
      <c r="O5591" s="1091"/>
      <c r="P5591" s="1096"/>
      <c r="Q5591" s="1096"/>
      <c r="R5591" s="1096"/>
      <c r="S5591" s="1091"/>
    </row>
    <row r="5592" spans="1:19" x14ac:dyDescent="0.3">
      <c r="A5592" s="1090">
        <v>5587</v>
      </c>
      <c r="B5592" s="1091"/>
      <c r="C5592" s="1091"/>
      <c r="D5592" s="1097"/>
      <c r="E5592" s="1093">
        <f t="shared" si="349"/>
        <v>0</v>
      </c>
      <c r="F5592" s="1094">
        <f t="shared" si="350"/>
        <v>0</v>
      </c>
      <c r="G5592" s="1095">
        <f t="shared" si="351"/>
        <v>0</v>
      </c>
      <c r="H5592" s="1090" t="str">
        <f t="shared" ca="1" si="352"/>
        <v/>
      </c>
      <c r="I5592" s="1109"/>
      <c r="J5592" s="1109"/>
      <c r="K5592" s="1112"/>
      <c r="L5592" s="1091"/>
      <c r="M5592" s="1091"/>
      <c r="N5592" s="1091"/>
      <c r="O5592" s="1091"/>
      <c r="P5592" s="1096"/>
      <c r="Q5592" s="1096"/>
      <c r="R5592" s="1096"/>
      <c r="S5592" s="1091"/>
    </row>
    <row r="5593" spans="1:19" x14ac:dyDescent="0.3">
      <c r="A5593" s="1090">
        <v>5588</v>
      </c>
      <c r="B5593" s="1091"/>
      <c r="C5593" s="1091"/>
      <c r="D5593" s="1097"/>
      <c r="E5593" s="1093">
        <f t="shared" si="349"/>
        <v>0</v>
      </c>
      <c r="F5593" s="1094">
        <f t="shared" si="350"/>
        <v>0</v>
      </c>
      <c r="G5593" s="1095">
        <f t="shared" si="351"/>
        <v>0</v>
      </c>
      <c r="H5593" s="1090" t="str">
        <f t="shared" ca="1" si="352"/>
        <v/>
      </c>
      <c r="I5593" s="1109"/>
      <c r="J5593" s="1109"/>
      <c r="K5593" s="1112"/>
      <c r="L5593" s="1091"/>
      <c r="M5593" s="1091"/>
      <c r="N5593" s="1091"/>
      <c r="O5593" s="1091"/>
      <c r="P5593" s="1096"/>
      <c r="Q5593" s="1096"/>
      <c r="R5593" s="1096"/>
      <c r="S5593" s="1091"/>
    </row>
    <row r="5594" spans="1:19" x14ac:dyDescent="0.3">
      <c r="A5594" s="1090">
        <v>5589</v>
      </c>
      <c r="B5594" s="1091"/>
      <c r="C5594" s="1091"/>
      <c r="D5594" s="1097"/>
      <c r="E5594" s="1093">
        <f t="shared" si="349"/>
        <v>0</v>
      </c>
      <c r="F5594" s="1094">
        <f t="shared" si="350"/>
        <v>0</v>
      </c>
      <c r="G5594" s="1095">
        <f t="shared" si="351"/>
        <v>0</v>
      </c>
      <c r="H5594" s="1090" t="str">
        <f t="shared" ca="1" si="352"/>
        <v/>
      </c>
      <c r="I5594" s="1109"/>
      <c r="J5594" s="1109"/>
      <c r="K5594" s="1112"/>
      <c r="L5594" s="1091"/>
      <c r="M5594" s="1091"/>
      <c r="N5594" s="1091"/>
      <c r="O5594" s="1091"/>
      <c r="P5594" s="1096"/>
      <c r="Q5594" s="1096"/>
      <c r="R5594" s="1096"/>
      <c r="S5594" s="1091"/>
    </row>
    <row r="5595" spans="1:19" x14ac:dyDescent="0.3">
      <c r="A5595" s="1090">
        <v>5590</v>
      </c>
      <c r="B5595" s="1091"/>
      <c r="C5595" s="1091"/>
      <c r="D5595" s="1097"/>
      <c r="E5595" s="1093">
        <f t="shared" si="349"/>
        <v>0</v>
      </c>
      <c r="F5595" s="1094">
        <f t="shared" si="350"/>
        <v>0</v>
      </c>
      <c r="G5595" s="1095">
        <f t="shared" si="351"/>
        <v>0</v>
      </c>
      <c r="H5595" s="1090" t="str">
        <f t="shared" ca="1" si="352"/>
        <v/>
      </c>
      <c r="I5595" s="1109"/>
      <c r="J5595" s="1109"/>
      <c r="K5595" s="1112"/>
      <c r="L5595" s="1091"/>
      <c r="M5595" s="1091"/>
      <c r="N5595" s="1091"/>
      <c r="O5595" s="1091"/>
      <c r="P5595" s="1096"/>
      <c r="Q5595" s="1096"/>
      <c r="R5595" s="1096"/>
      <c r="S5595" s="1091"/>
    </row>
    <row r="5596" spans="1:19" x14ac:dyDescent="0.3">
      <c r="A5596" s="1090">
        <v>5591</v>
      </c>
      <c r="B5596" s="1091"/>
      <c r="C5596" s="1091"/>
      <c r="D5596" s="1097"/>
      <c r="E5596" s="1093">
        <f t="shared" si="349"/>
        <v>0</v>
      </c>
      <c r="F5596" s="1094">
        <f t="shared" si="350"/>
        <v>0</v>
      </c>
      <c r="G5596" s="1095">
        <f t="shared" si="351"/>
        <v>0</v>
      </c>
      <c r="H5596" s="1090" t="str">
        <f t="shared" ca="1" si="352"/>
        <v/>
      </c>
      <c r="I5596" s="1109"/>
      <c r="J5596" s="1109"/>
      <c r="K5596" s="1112"/>
      <c r="L5596" s="1091"/>
      <c r="M5596" s="1091"/>
      <c r="N5596" s="1091"/>
      <c r="O5596" s="1091"/>
      <c r="P5596" s="1096"/>
      <c r="Q5596" s="1096"/>
      <c r="R5596" s="1096"/>
      <c r="S5596" s="1091"/>
    </row>
    <row r="5597" spans="1:19" x14ac:dyDescent="0.3">
      <c r="A5597" s="1090">
        <v>5592</v>
      </c>
      <c r="B5597" s="1091"/>
      <c r="C5597" s="1091"/>
      <c r="D5597" s="1097"/>
      <c r="E5597" s="1093">
        <f t="shared" si="349"/>
        <v>0</v>
      </c>
      <c r="F5597" s="1094">
        <f t="shared" si="350"/>
        <v>0</v>
      </c>
      <c r="G5597" s="1095">
        <f t="shared" si="351"/>
        <v>0</v>
      </c>
      <c r="H5597" s="1090" t="str">
        <f t="shared" ca="1" si="352"/>
        <v/>
      </c>
      <c r="I5597" s="1109"/>
      <c r="J5597" s="1109"/>
      <c r="K5597" s="1112"/>
      <c r="L5597" s="1091"/>
      <c r="M5597" s="1091"/>
      <c r="N5597" s="1091"/>
      <c r="O5597" s="1091"/>
      <c r="P5597" s="1096"/>
      <c r="Q5597" s="1096"/>
      <c r="R5597" s="1096"/>
      <c r="S5597" s="1091"/>
    </row>
    <row r="5598" spans="1:19" x14ac:dyDescent="0.3">
      <c r="A5598" s="1090">
        <v>5593</v>
      </c>
      <c r="B5598" s="1091"/>
      <c r="C5598" s="1091"/>
      <c r="D5598" s="1097"/>
      <c r="E5598" s="1093">
        <f t="shared" si="349"/>
        <v>0</v>
      </c>
      <c r="F5598" s="1094">
        <f t="shared" si="350"/>
        <v>0</v>
      </c>
      <c r="G5598" s="1095">
        <f t="shared" si="351"/>
        <v>0</v>
      </c>
      <c r="H5598" s="1090" t="str">
        <f t="shared" ca="1" si="352"/>
        <v/>
      </c>
      <c r="I5598" s="1109"/>
      <c r="J5598" s="1109"/>
      <c r="K5598" s="1112"/>
      <c r="L5598" s="1091"/>
      <c r="M5598" s="1091"/>
      <c r="N5598" s="1091"/>
      <c r="O5598" s="1091"/>
      <c r="P5598" s="1096"/>
      <c r="Q5598" s="1096"/>
      <c r="R5598" s="1096"/>
      <c r="S5598" s="1091"/>
    </row>
    <row r="5599" spans="1:19" x14ac:dyDescent="0.3">
      <c r="A5599" s="1090">
        <v>5594</v>
      </c>
      <c r="B5599" s="1091"/>
      <c r="C5599" s="1091"/>
      <c r="D5599" s="1097"/>
      <c r="E5599" s="1093">
        <f t="shared" si="349"/>
        <v>0</v>
      </c>
      <c r="F5599" s="1094">
        <f t="shared" si="350"/>
        <v>0</v>
      </c>
      <c r="G5599" s="1095">
        <f t="shared" si="351"/>
        <v>0</v>
      </c>
      <c r="H5599" s="1090" t="str">
        <f t="shared" ca="1" si="352"/>
        <v/>
      </c>
      <c r="I5599" s="1109"/>
      <c r="J5599" s="1109"/>
      <c r="K5599" s="1112"/>
      <c r="L5599" s="1091"/>
      <c r="M5599" s="1091"/>
      <c r="N5599" s="1091"/>
      <c r="O5599" s="1091"/>
      <c r="P5599" s="1096"/>
      <c r="Q5599" s="1096"/>
      <c r="R5599" s="1096"/>
      <c r="S5599" s="1091"/>
    </row>
    <row r="5600" spans="1:19" x14ac:dyDescent="0.3">
      <c r="A5600" s="1090">
        <v>5595</v>
      </c>
      <c r="B5600" s="1091"/>
      <c r="C5600" s="1091"/>
      <c r="D5600" s="1097"/>
      <c r="E5600" s="1093">
        <f t="shared" si="349"/>
        <v>0</v>
      </c>
      <c r="F5600" s="1094">
        <f t="shared" si="350"/>
        <v>0</v>
      </c>
      <c r="G5600" s="1095">
        <f t="shared" si="351"/>
        <v>0</v>
      </c>
      <c r="H5600" s="1090" t="str">
        <f t="shared" ca="1" si="352"/>
        <v/>
      </c>
      <c r="I5600" s="1109"/>
      <c r="J5600" s="1109"/>
      <c r="K5600" s="1112"/>
      <c r="L5600" s="1091"/>
      <c r="M5600" s="1091"/>
      <c r="N5600" s="1091"/>
      <c r="O5600" s="1091"/>
      <c r="P5600" s="1096"/>
      <c r="Q5600" s="1096"/>
      <c r="R5600" s="1096"/>
      <c r="S5600" s="1091"/>
    </row>
    <row r="5601" spans="1:19" x14ac:dyDescent="0.3">
      <c r="A5601" s="1090">
        <v>5596</v>
      </c>
      <c r="B5601" s="1091"/>
      <c r="C5601" s="1091"/>
      <c r="D5601" s="1097"/>
      <c r="E5601" s="1093">
        <f t="shared" si="349"/>
        <v>0</v>
      </c>
      <c r="F5601" s="1094">
        <f t="shared" si="350"/>
        <v>0</v>
      </c>
      <c r="G5601" s="1095">
        <f t="shared" si="351"/>
        <v>0</v>
      </c>
      <c r="H5601" s="1090" t="str">
        <f t="shared" ca="1" si="352"/>
        <v/>
      </c>
      <c r="I5601" s="1109"/>
      <c r="J5601" s="1109"/>
      <c r="K5601" s="1112"/>
      <c r="L5601" s="1091"/>
      <c r="M5601" s="1091"/>
      <c r="N5601" s="1091"/>
      <c r="O5601" s="1091"/>
      <c r="P5601" s="1096"/>
      <c r="Q5601" s="1096"/>
      <c r="R5601" s="1096"/>
      <c r="S5601" s="1091"/>
    </row>
    <row r="5602" spans="1:19" x14ac:dyDescent="0.3">
      <c r="A5602" s="1090">
        <v>5597</v>
      </c>
      <c r="B5602" s="1091"/>
      <c r="C5602" s="1091"/>
      <c r="D5602" s="1097"/>
      <c r="E5602" s="1093">
        <f t="shared" si="349"/>
        <v>0</v>
      </c>
      <c r="F5602" s="1094">
        <f t="shared" si="350"/>
        <v>0</v>
      </c>
      <c r="G5602" s="1095">
        <f t="shared" si="351"/>
        <v>0</v>
      </c>
      <c r="H5602" s="1090" t="str">
        <f t="shared" ca="1" si="352"/>
        <v/>
      </c>
      <c r="I5602" s="1109"/>
      <c r="J5602" s="1109"/>
      <c r="K5602" s="1112"/>
      <c r="L5602" s="1091"/>
      <c r="M5602" s="1091"/>
      <c r="N5602" s="1091"/>
      <c r="O5602" s="1091"/>
      <c r="P5602" s="1096"/>
      <c r="Q5602" s="1096"/>
      <c r="R5602" s="1096"/>
      <c r="S5602" s="1091"/>
    </row>
    <row r="5603" spans="1:19" x14ac:dyDescent="0.3">
      <c r="A5603" s="1090">
        <v>5598</v>
      </c>
      <c r="B5603" s="1091"/>
      <c r="C5603" s="1091"/>
      <c r="D5603" s="1097"/>
      <c r="E5603" s="1093">
        <f t="shared" si="349"/>
        <v>0</v>
      </c>
      <c r="F5603" s="1094">
        <f t="shared" si="350"/>
        <v>0</v>
      </c>
      <c r="G5603" s="1095">
        <f t="shared" si="351"/>
        <v>0</v>
      </c>
      <c r="H5603" s="1090" t="str">
        <f t="shared" ca="1" si="352"/>
        <v/>
      </c>
      <c r="I5603" s="1109"/>
      <c r="J5603" s="1109"/>
      <c r="K5603" s="1112"/>
      <c r="L5603" s="1091"/>
      <c r="M5603" s="1091"/>
      <c r="N5603" s="1091"/>
      <c r="O5603" s="1091"/>
      <c r="P5603" s="1096"/>
      <c r="Q5603" s="1096"/>
      <c r="R5603" s="1096"/>
      <c r="S5603" s="1091"/>
    </row>
    <row r="5604" spans="1:19" x14ac:dyDescent="0.3">
      <c r="A5604" s="1090">
        <v>5599</v>
      </c>
      <c r="B5604" s="1091"/>
      <c r="C5604" s="1091"/>
      <c r="D5604" s="1097"/>
      <c r="E5604" s="1093">
        <f t="shared" si="349"/>
        <v>0</v>
      </c>
      <c r="F5604" s="1094">
        <f t="shared" si="350"/>
        <v>0</v>
      </c>
      <c r="G5604" s="1095">
        <f t="shared" si="351"/>
        <v>0</v>
      </c>
      <c r="H5604" s="1090" t="str">
        <f t="shared" ca="1" si="352"/>
        <v/>
      </c>
      <c r="I5604" s="1109"/>
      <c r="J5604" s="1109"/>
      <c r="K5604" s="1112"/>
      <c r="L5604" s="1091"/>
      <c r="M5604" s="1091"/>
      <c r="N5604" s="1091"/>
      <c r="O5604" s="1091"/>
      <c r="P5604" s="1096"/>
      <c r="Q5604" s="1096"/>
      <c r="R5604" s="1096"/>
      <c r="S5604" s="1091"/>
    </row>
    <row r="5605" spans="1:19" x14ac:dyDescent="0.3">
      <c r="A5605" s="1090">
        <v>5600</v>
      </c>
      <c r="B5605" s="1091"/>
      <c r="C5605" s="1091"/>
      <c r="D5605" s="1097"/>
      <c r="E5605" s="1093">
        <f t="shared" si="349"/>
        <v>0</v>
      </c>
      <c r="F5605" s="1094">
        <f t="shared" si="350"/>
        <v>0</v>
      </c>
      <c r="G5605" s="1095">
        <f t="shared" si="351"/>
        <v>0</v>
      </c>
      <c r="H5605" s="1090" t="str">
        <f t="shared" ca="1" si="352"/>
        <v/>
      </c>
      <c r="I5605" s="1109"/>
      <c r="J5605" s="1109"/>
      <c r="K5605" s="1112"/>
      <c r="L5605" s="1091"/>
      <c r="M5605" s="1091"/>
      <c r="N5605" s="1091"/>
      <c r="O5605" s="1091"/>
      <c r="P5605" s="1096"/>
      <c r="Q5605" s="1096"/>
      <c r="R5605" s="1096"/>
      <c r="S5605" s="1091"/>
    </row>
    <row r="5606" spans="1:19" x14ac:dyDescent="0.3">
      <c r="A5606" s="1090">
        <v>5601</v>
      </c>
      <c r="B5606" s="1091"/>
      <c r="C5606" s="1091"/>
      <c r="D5606" s="1097"/>
      <c r="E5606" s="1093">
        <f t="shared" si="349"/>
        <v>0</v>
      </c>
      <c r="F5606" s="1094">
        <f t="shared" si="350"/>
        <v>0</v>
      </c>
      <c r="G5606" s="1095">
        <f t="shared" si="351"/>
        <v>0</v>
      </c>
      <c r="H5606" s="1090" t="str">
        <f t="shared" ca="1" si="352"/>
        <v/>
      </c>
      <c r="I5606" s="1109"/>
      <c r="J5606" s="1109"/>
      <c r="K5606" s="1112"/>
      <c r="L5606" s="1091"/>
      <c r="M5606" s="1091"/>
      <c r="N5606" s="1091"/>
      <c r="O5606" s="1091"/>
      <c r="P5606" s="1096"/>
      <c r="Q5606" s="1096"/>
      <c r="R5606" s="1096"/>
      <c r="S5606" s="1091"/>
    </row>
    <row r="5607" spans="1:19" x14ac:dyDescent="0.3">
      <c r="A5607" s="1090">
        <v>5602</v>
      </c>
      <c r="B5607" s="1091"/>
      <c r="C5607" s="1091"/>
      <c r="D5607" s="1097"/>
      <c r="E5607" s="1093">
        <f t="shared" si="349"/>
        <v>0</v>
      </c>
      <c r="F5607" s="1094">
        <f t="shared" si="350"/>
        <v>0</v>
      </c>
      <c r="G5607" s="1095">
        <f t="shared" si="351"/>
        <v>0</v>
      </c>
      <c r="H5607" s="1090" t="str">
        <f t="shared" ca="1" si="352"/>
        <v/>
      </c>
      <c r="I5607" s="1109"/>
      <c r="J5607" s="1109"/>
      <c r="K5607" s="1112"/>
      <c r="L5607" s="1091"/>
      <c r="M5607" s="1091"/>
      <c r="N5607" s="1091"/>
      <c r="O5607" s="1091"/>
      <c r="P5607" s="1096"/>
      <c r="Q5607" s="1096"/>
      <c r="R5607" s="1096"/>
      <c r="S5607" s="1091"/>
    </row>
    <row r="5608" spans="1:19" x14ac:dyDescent="0.3">
      <c r="A5608" s="1090">
        <v>5603</v>
      </c>
      <c r="B5608" s="1091"/>
      <c r="C5608" s="1091"/>
      <c r="D5608" s="1097"/>
      <c r="E5608" s="1093">
        <f t="shared" si="349"/>
        <v>0</v>
      </c>
      <c r="F5608" s="1094">
        <f t="shared" si="350"/>
        <v>0</v>
      </c>
      <c r="G5608" s="1095">
        <f t="shared" si="351"/>
        <v>0</v>
      </c>
      <c r="H5608" s="1090" t="str">
        <f t="shared" ca="1" si="352"/>
        <v/>
      </c>
      <c r="I5608" s="1109"/>
      <c r="J5608" s="1109"/>
      <c r="K5608" s="1112"/>
      <c r="L5608" s="1091"/>
      <c r="M5608" s="1091"/>
      <c r="N5608" s="1091"/>
      <c r="O5608" s="1091"/>
      <c r="P5608" s="1096"/>
      <c r="Q5608" s="1096"/>
      <c r="R5608" s="1096"/>
      <c r="S5608" s="1091"/>
    </row>
    <row r="5609" spans="1:19" x14ac:dyDescent="0.3">
      <c r="A5609" s="1090">
        <v>5604</v>
      </c>
      <c r="B5609" s="1091"/>
      <c r="C5609" s="1091"/>
      <c r="D5609" s="1097"/>
      <c r="E5609" s="1093">
        <f t="shared" si="349"/>
        <v>0</v>
      </c>
      <c r="F5609" s="1094">
        <f t="shared" si="350"/>
        <v>0</v>
      </c>
      <c r="G5609" s="1095">
        <f t="shared" si="351"/>
        <v>0</v>
      </c>
      <c r="H5609" s="1090" t="str">
        <f t="shared" ca="1" si="352"/>
        <v/>
      </c>
      <c r="I5609" s="1109"/>
      <c r="J5609" s="1109"/>
      <c r="K5609" s="1112"/>
      <c r="L5609" s="1091"/>
      <c r="M5609" s="1091"/>
      <c r="N5609" s="1091"/>
      <c r="O5609" s="1091"/>
      <c r="P5609" s="1096"/>
      <c r="Q5609" s="1096"/>
      <c r="R5609" s="1096"/>
      <c r="S5609" s="1091"/>
    </row>
    <row r="5610" spans="1:19" x14ac:dyDescent="0.3">
      <c r="A5610" s="1090">
        <v>5605</v>
      </c>
      <c r="B5610" s="1091"/>
      <c r="C5610" s="1091"/>
      <c r="D5610" s="1097"/>
      <c r="E5610" s="1093">
        <f t="shared" si="349"/>
        <v>0</v>
      </c>
      <c r="F5610" s="1094">
        <f t="shared" si="350"/>
        <v>0</v>
      </c>
      <c r="G5610" s="1095">
        <f t="shared" si="351"/>
        <v>0</v>
      </c>
      <c r="H5610" s="1090" t="str">
        <f t="shared" ca="1" si="352"/>
        <v/>
      </c>
      <c r="I5610" s="1109"/>
      <c r="J5610" s="1109"/>
      <c r="K5610" s="1112"/>
      <c r="L5610" s="1091"/>
      <c r="M5610" s="1091"/>
      <c r="N5610" s="1091"/>
      <c r="O5610" s="1091"/>
      <c r="P5610" s="1096"/>
      <c r="Q5610" s="1096"/>
      <c r="R5610" s="1096"/>
      <c r="S5610" s="1091"/>
    </row>
    <row r="5611" spans="1:19" x14ac:dyDescent="0.3">
      <c r="A5611" s="1090">
        <v>5606</v>
      </c>
      <c r="B5611" s="1091"/>
      <c r="C5611" s="1091"/>
      <c r="D5611" s="1097"/>
      <c r="E5611" s="1093">
        <f t="shared" si="349"/>
        <v>0</v>
      </c>
      <c r="F5611" s="1094">
        <f t="shared" si="350"/>
        <v>0</v>
      </c>
      <c r="G5611" s="1095">
        <f t="shared" si="351"/>
        <v>0</v>
      </c>
      <c r="H5611" s="1090" t="str">
        <f t="shared" ca="1" si="352"/>
        <v/>
      </c>
      <c r="I5611" s="1109"/>
      <c r="J5611" s="1109"/>
      <c r="K5611" s="1112"/>
      <c r="L5611" s="1091"/>
      <c r="M5611" s="1091"/>
      <c r="N5611" s="1091"/>
      <c r="O5611" s="1091"/>
      <c r="P5611" s="1096"/>
      <c r="Q5611" s="1096"/>
      <c r="R5611" s="1096"/>
      <c r="S5611" s="1091"/>
    </row>
    <row r="5612" spans="1:19" x14ac:dyDescent="0.3">
      <c r="A5612" s="1090">
        <v>5607</v>
      </c>
      <c r="B5612" s="1091"/>
      <c r="C5612" s="1091"/>
      <c r="D5612" s="1097"/>
      <c r="E5612" s="1093">
        <f t="shared" si="349"/>
        <v>0</v>
      </c>
      <c r="F5612" s="1094">
        <f t="shared" si="350"/>
        <v>0</v>
      </c>
      <c r="G5612" s="1095">
        <f t="shared" si="351"/>
        <v>0</v>
      </c>
      <c r="H5612" s="1090" t="str">
        <f t="shared" ca="1" si="352"/>
        <v/>
      </c>
      <c r="I5612" s="1109"/>
      <c r="J5612" s="1109"/>
      <c r="K5612" s="1112"/>
      <c r="L5612" s="1091"/>
      <c r="M5612" s="1091"/>
      <c r="N5612" s="1091"/>
      <c r="O5612" s="1091"/>
      <c r="P5612" s="1096"/>
      <c r="Q5612" s="1096"/>
      <c r="R5612" s="1096"/>
      <c r="S5612" s="1091"/>
    </row>
    <row r="5613" spans="1:19" x14ac:dyDescent="0.3">
      <c r="A5613" s="1090">
        <v>5608</v>
      </c>
      <c r="B5613" s="1091"/>
      <c r="C5613" s="1091"/>
      <c r="D5613" s="1097"/>
      <c r="E5613" s="1093">
        <f t="shared" si="349"/>
        <v>0</v>
      </c>
      <c r="F5613" s="1094">
        <f t="shared" si="350"/>
        <v>0</v>
      </c>
      <c r="G5613" s="1095">
        <f t="shared" si="351"/>
        <v>0</v>
      </c>
      <c r="H5613" s="1090" t="str">
        <f t="shared" ca="1" si="352"/>
        <v/>
      </c>
      <c r="I5613" s="1109"/>
      <c r="J5613" s="1109"/>
      <c r="K5613" s="1112"/>
      <c r="L5613" s="1091"/>
      <c r="M5613" s="1091"/>
      <c r="N5613" s="1091"/>
      <c r="O5613" s="1091"/>
      <c r="P5613" s="1096"/>
      <c r="Q5613" s="1096"/>
      <c r="R5613" s="1096"/>
      <c r="S5613" s="1091"/>
    </row>
    <row r="5614" spans="1:19" x14ac:dyDescent="0.3">
      <c r="A5614" s="1090">
        <v>5609</v>
      </c>
      <c r="B5614" s="1091"/>
      <c r="C5614" s="1091"/>
      <c r="D5614" s="1097"/>
      <c r="E5614" s="1093">
        <f t="shared" si="349"/>
        <v>0</v>
      </c>
      <c r="F5614" s="1094">
        <f t="shared" si="350"/>
        <v>0</v>
      </c>
      <c r="G5614" s="1095">
        <f t="shared" si="351"/>
        <v>0</v>
      </c>
      <c r="H5614" s="1090" t="str">
        <f t="shared" ca="1" si="352"/>
        <v/>
      </c>
      <c r="I5614" s="1109"/>
      <c r="J5614" s="1109"/>
      <c r="K5614" s="1112"/>
      <c r="L5614" s="1091"/>
      <c r="M5614" s="1091"/>
      <c r="N5614" s="1091"/>
      <c r="O5614" s="1091"/>
      <c r="P5614" s="1096"/>
      <c r="Q5614" s="1096"/>
      <c r="R5614" s="1096"/>
      <c r="S5614" s="1091"/>
    </row>
    <row r="5615" spans="1:19" x14ac:dyDescent="0.3">
      <c r="A5615" s="1090">
        <v>5610</v>
      </c>
      <c r="B5615" s="1091"/>
      <c r="C5615" s="1091"/>
      <c r="D5615" s="1097"/>
      <c r="E5615" s="1093">
        <f t="shared" si="349"/>
        <v>0</v>
      </c>
      <c r="F5615" s="1094">
        <f t="shared" si="350"/>
        <v>0</v>
      </c>
      <c r="G5615" s="1095">
        <f t="shared" si="351"/>
        <v>0</v>
      </c>
      <c r="H5615" s="1090" t="str">
        <f t="shared" ca="1" si="352"/>
        <v/>
      </c>
      <c r="I5615" s="1109"/>
      <c r="J5615" s="1109"/>
      <c r="K5615" s="1112"/>
      <c r="L5615" s="1091"/>
      <c r="M5615" s="1091"/>
      <c r="N5615" s="1091"/>
      <c r="O5615" s="1091"/>
      <c r="P5615" s="1096"/>
      <c r="Q5615" s="1096"/>
      <c r="R5615" s="1096"/>
      <c r="S5615" s="1091"/>
    </row>
    <row r="5616" spans="1:19" x14ac:dyDescent="0.3">
      <c r="A5616" s="1090">
        <v>5611</v>
      </c>
      <c r="B5616" s="1091"/>
      <c r="C5616" s="1091"/>
      <c r="D5616" s="1097"/>
      <c r="E5616" s="1093">
        <f t="shared" si="349"/>
        <v>0</v>
      </c>
      <c r="F5616" s="1094">
        <f t="shared" si="350"/>
        <v>0</v>
      </c>
      <c r="G5616" s="1095">
        <f t="shared" si="351"/>
        <v>0</v>
      </c>
      <c r="H5616" s="1090" t="str">
        <f t="shared" ca="1" si="352"/>
        <v/>
      </c>
      <c r="I5616" s="1109"/>
      <c r="J5616" s="1109"/>
      <c r="K5616" s="1112"/>
      <c r="L5616" s="1091"/>
      <c r="M5616" s="1091"/>
      <c r="N5616" s="1091"/>
      <c r="O5616" s="1091"/>
      <c r="P5616" s="1096"/>
      <c r="Q5616" s="1096"/>
      <c r="R5616" s="1096"/>
      <c r="S5616" s="1091"/>
    </row>
    <row r="5617" spans="1:19" x14ac:dyDescent="0.3">
      <c r="A5617" s="1090">
        <v>5612</v>
      </c>
      <c r="B5617" s="1091"/>
      <c r="C5617" s="1091"/>
      <c r="D5617" s="1097"/>
      <c r="E5617" s="1093">
        <f t="shared" si="349"/>
        <v>0</v>
      </c>
      <c r="F5617" s="1094">
        <f t="shared" si="350"/>
        <v>0</v>
      </c>
      <c r="G5617" s="1095">
        <f t="shared" si="351"/>
        <v>0</v>
      </c>
      <c r="H5617" s="1090" t="str">
        <f t="shared" ca="1" si="352"/>
        <v/>
      </c>
      <c r="I5617" s="1109"/>
      <c r="J5617" s="1109"/>
      <c r="K5617" s="1112"/>
      <c r="L5617" s="1091"/>
      <c r="M5617" s="1091"/>
      <c r="N5617" s="1091"/>
      <c r="O5617" s="1091"/>
      <c r="P5617" s="1096"/>
      <c r="Q5617" s="1096"/>
      <c r="R5617" s="1096"/>
      <c r="S5617" s="1091"/>
    </row>
    <row r="5618" spans="1:19" x14ac:dyDescent="0.3">
      <c r="A5618" s="1090">
        <v>5613</v>
      </c>
      <c r="B5618" s="1091"/>
      <c r="C5618" s="1091"/>
      <c r="D5618" s="1097"/>
      <c r="E5618" s="1093">
        <f t="shared" si="349"/>
        <v>0</v>
      </c>
      <c r="F5618" s="1094">
        <f t="shared" si="350"/>
        <v>0</v>
      </c>
      <c r="G5618" s="1095">
        <f t="shared" si="351"/>
        <v>0</v>
      </c>
      <c r="H5618" s="1090" t="str">
        <f t="shared" ca="1" si="352"/>
        <v/>
      </c>
      <c r="I5618" s="1109"/>
      <c r="J5618" s="1109"/>
      <c r="K5618" s="1112"/>
      <c r="L5618" s="1091"/>
      <c r="M5618" s="1091"/>
      <c r="N5618" s="1091"/>
      <c r="O5618" s="1091"/>
      <c r="P5618" s="1096"/>
      <c r="Q5618" s="1096"/>
      <c r="R5618" s="1096"/>
      <c r="S5618" s="1091"/>
    </row>
    <row r="5619" spans="1:19" x14ac:dyDescent="0.3">
      <c r="A5619" s="1090">
        <v>5614</v>
      </c>
      <c r="B5619" s="1091"/>
      <c r="C5619" s="1091"/>
      <c r="D5619" s="1097"/>
      <c r="E5619" s="1093">
        <f t="shared" si="349"/>
        <v>0</v>
      </c>
      <c r="F5619" s="1094">
        <f t="shared" si="350"/>
        <v>0</v>
      </c>
      <c r="G5619" s="1095">
        <f t="shared" si="351"/>
        <v>0</v>
      </c>
      <c r="H5619" s="1090" t="str">
        <f t="shared" ca="1" si="352"/>
        <v/>
      </c>
      <c r="I5619" s="1109"/>
      <c r="J5619" s="1109"/>
      <c r="K5619" s="1112"/>
      <c r="L5619" s="1091"/>
      <c r="M5619" s="1091"/>
      <c r="N5619" s="1091"/>
      <c r="O5619" s="1091"/>
      <c r="P5619" s="1096"/>
      <c r="Q5619" s="1096"/>
      <c r="R5619" s="1096"/>
      <c r="S5619" s="1091"/>
    </row>
    <row r="5620" spans="1:19" x14ac:dyDescent="0.3">
      <c r="A5620" s="1090">
        <v>5615</v>
      </c>
      <c r="B5620" s="1091"/>
      <c r="C5620" s="1091"/>
      <c r="D5620" s="1097"/>
      <c r="E5620" s="1093">
        <f t="shared" si="349"/>
        <v>0</v>
      </c>
      <c r="F5620" s="1094">
        <f t="shared" si="350"/>
        <v>0</v>
      </c>
      <c r="G5620" s="1095">
        <f t="shared" si="351"/>
        <v>0</v>
      </c>
      <c r="H5620" s="1090" t="str">
        <f t="shared" ca="1" si="352"/>
        <v/>
      </c>
      <c r="I5620" s="1109"/>
      <c r="J5620" s="1109"/>
      <c r="K5620" s="1112"/>
      <c r="L5620" s="1091"/>
      <c r="M5620" s="1091"/>
      <c r="N5620" s="1091"/>
      <c r="O5620" s="1091"/>
      <c r="P5620" s="1096"/>
      <c r="Q5620" s="1096"/>
      <c r="R5620" s="1096"/>
      <c r="S5620" s="1091"/>
    </row>
    <row r="5621" spans="1:19" x14ac:dyDescent="0.3">
      <c r="A5621" s="1090">
        <v>5616</v>
      </c>
      <c r="B5621" s="1091"/>
      <c r="C5621" s="1091"/>
      <c r="D5621" s="1097"/>
      <c r="E5621" s="1093">
        <f t="shared" si="349"/>
        <v>0</v>
      </c>
      <c r="F5621" s="1094">
        <f t="shared" si="350"/>
        <v>0</v>
      </c>
      <c r="G5621" s="1095">
        <f t="shared" si="351"/>
        <v>0</v>
      </c>
      <c r="H5621" s="1090" t="str">
        <f t="shared" ca="1" si="352"/>
        <v/>
      </c>
      <c r="I5621" s="1109"/>
      <c r="J5621" s="1109"/>
      <c r="K5621" s="1112"/>
      <c r="L5621" s="1091"/>
      <c r="M5621" s="1091"/>
      <c r="N5621" s="1091"/>
      <c r="O5621" s="1091"/>
      <c r="P5621" s="1096"/>
      <c r="Q5621" s="1096"/>
      <c r="R5621" s="1096"/>
      <c r="S5621" s="1091"/>
    </row>
    <row r="5622" spans="1:19" x14ac:dyDescent="0.3">
      <c r="A5622" s="1090">
        <v>5617</v>
      </c>
      <c r="B5622" s="1091"/>
      <c r="C5622" s="1091"/>
      <c r="D5622" s="1097"/>
      <c r="E5622" s="1093">
        <f t="shared" si="349"/>
        <v>0</v>
      </c>
      <c r="F5622" s="1094">
        <f t="shared" si="350"/>
        <v>0</v>
      </c>
      <c r="G5622" s="1095">
        <f t="shared" si="351"/>
        <v>0</v>
      </c>
      <c r="H5622" s="1090" t="str">
        <f t="shared" ca="1" si="352"/>
        <v/>
      </c>
      <c r="I5622" s="1109"/>
      <c r="J5622" s="1109"/>
      <c r="K5622" s="1112"/>
      <c r="L5622" s="1091"/>
      <c r="M5622" s="1091"/>
      <c r="N5622" s="1091"/>
      <c r="O5622" s="1091"/>
      <c r="P5622" s="1096"/>
      <c r="Q5622" s="1096"/>
      <c r="R5622" s="1096"/>
      <c r="S5622" s="1091"/>
    </row>
    <row r="5623" spans="1:19" x14ac:dyDescent="0.3">
      <c r="A5623" s="1090">
        <v>5618</v>
      </c>
      <c r="B5623" s="1091"/>
      <c r="C5623" s="1091"/>
      <c r="D5623" s="1097"/>
      <c r="E5623" s="1093">
        <f t="shared" si="349"/>
        <v>0</v>
      </c>
      <c r="F5623" s="1094">
        <f t="shared" si="350"/>
        <v>0</v>
      </c>
      <c r="G5623" s="1095">
        <f t="shared" si="351"/>
        <v>0</v>
      </c>
      <c r="H5623" s="1090" t="str">
        <f t="shared" ca="1" si="352"/>
        <v/>
      </c>
      <c r="I5623" s="1109"/>
      <c r="J5623" s="1109"/>
      <c r="K5623" s="1112"/>
      <c r="L5623" s="1091"/>
      <c r="M5623" s="1091"/>
      <c r="N5623" s="1091"/>
      <c r="O5623" s="1091"/>
      <c r="P5623" s="1096"/>
      <c r="Q5623" s="1096"/>
      <c r="R5623" s="1096"/>
      <c r="S5623" s="1091"/>
    </row>
    <row r="5624" spans="1:19" x14ac:dyDescent="0.3">
      <c r="A5624" s="1090">
        <v>5619</v>
      </c>
      <c r="B5624" s="1091"/>
      <c r="C5624" s="1091"/>
      <c r="D5624" s="1097"/>
      <c r="E5624" s="1093">
        <f t="shared" si="349"/>
        <v>0</v>
      </c>
      <c r="F5624" s="1094">
        <f t="shared" si="350"/>
        <v>0</v>
      </c>
      <c r="G5624" s="1095">
        <f t="shared" si="351"/>
        <v>0</v>
      </c>
      <c r="H5624" s="1090" t="str">
        <f t="shared" ca="1" si="352"/>
        <v/>
      </c>
      <c r="I5624" s="1109"/>
      <c r="J5624" s="1109"/>
      <c r="K5624" s="1112"/>
      <c r="L5624" s="1091"/>
      <c r="M5624" s="1091"/>
      <c r="N5624" s="1091"/>
      <c r="O5624" s="1091"/>
      <c r="P5624" s="1096"/>
      <c r="Q5624" s="1096"/>
      <c r="R5624" s="1096"/>
      <c r="S5624" s="1091"/>
    </row>
    <row r="5625" spans="1:19" x14ac:dyDescent="0.3">
      <c r="A5625" s="1090">
        <v>5620</v>
      </c>
      <c r="B5625" s="1091"/>
      <c r="C5625" s="1091"/>
      <c r="D5625" s="1097"/>
      <c r="E5625" s="1093">
        <f t="shared" si="349"/>
        <v>0</v>
      </c>
      <c r="F5625" s="1094">
        <f t="shared" si="350"/>
        <v>0</v>
      </c>
      <c r="G5625" s="1095">
        <f t="shared" si="351"/>
        <v>0</v>
      </c>
      <c r="H5625" s="1090" t="str">
        <f t="shared" ca="1" si="352"/>
        <v/>
      </c>
      <c r="I5625" s="1109"/>
      <c r="J5625" s="1109"/>
      <c r="K5625" s="1112"/>
      <c r="L5625" s="1091"/>
      <c r="M5625" s="1091"/>
      <c r="N5625" s="1091"/>
      <c r="O5625" s="1091"/>
      <c r="P5625" s="1096"/>
      <c r="Q5625" s="1096"/>
      <c r="R5625" s="1096"/>
      <c r="S5625" s="1091"/>
    </row>
    <row r="5626" spans="1:19" x14ac:dyDescent="0.3">
      <c r="A5626" s="1090">
        <v>5621</v>
      </c>
      <c r="B5626" s="1091"/>
      <c r="C5626" s="1091"/>
      <c r="D5626" s="1097"/>
      <c r="E5626" s="1093">
        <f t="shared" si="349"/>
        <v>0</v>
      </c>
      <c r="F5626" s="1094">
        <f t="shared" si="350"/>
        <v>0</v>
      </c>
      <c r="G5626" s="1095">
        <f t="shared" si="351"/>
        <v>0</v>
      </c>
      <c r="H5626" s="1090" t="str">
        <f t="shared" ca="1" si="352"/>
        <v/>
      </c>
      <c r="I5626" s="1109"/>
      <c r="J5626" s="1109"/>
      <c r="K5626" s="1112"/>
      <c r="L5626" s="1091"/>
      <c r="M5626" s="1091"/>
      <c r="N5626" s="1091"/>
      <c r="O5626" s="1091"/>
      <c r="P5626" s="1096"/>
      <c r="Q5626" s="1096"/>
      <c r="R5626" s="1096"/>
      <c r="S5626" s="1091"/>
    </row>
    <row r="5627" spans="1:19" x14ac:dyDescent="0.3">
      <c r="A5627" s="1090">
        <v>5622</v>
      </c>
      <c r="B5627" s="1091"/>
      <c r="C5627" s="1091"/>
      <c r="D5627" s="1097"/>
      <c r="E5627" s="1093">
        <f t="shared" si="349"/>
        <v>0</v>
      </c>
      <c r="F5627" s="1094">
        <f t="shared" si="350"/>
        <v>0</v>
      </c>
      <c r="G5627" s="1095">
        <f t="shared" si="351"/>
        <v>0</v>
      </c>
      <c r="H5627" s="1090" t="str">
        <f t="shared" ca="1" si="352"/>
        <v/>
      </c>
      <c r="I5627" s="1109"/>
      <c r="J5627" s="1109"/>
      <c r="K5627" s="1112"/>
      <c r="L5627" s="1091"/>
      <c r="M5627" s="1091"/>
      <c r="N5627" s="1091"/>
      <c r="O5627" s="1091"/>
      <c r="P5627" s="1096"/>
      <c r="Q5627" s="1096"/>
      <c r="R5627" s="1096"/>
      <c r="S5627" s="1091"/>
    </row>
    <row r="5628" spans="1:19" x14ac:dyDescent="0.3">
      <c r="A5628" s="1090">
        <v>5623</v>
      </c>
      <c r="B5628" s="1091"/>
      <c r="C5628" s="1091"/>
      <c r="D5628" s="1097"/>
      <c r="E5628" s="1093">
        <f t="shared" si="349"/>
        <v>0</v>
      </c>
      <c r="F5628" s="1094">
        <f t="shared" si="350"/>
        <v>0</v>
      </c>
      <c r="G5628" s="1095">
        <f t="shared" si="351"/>
        <v>0</v>
      </c>
      <c r="H5628" s="1090" t="str">
        <f t="shared" ca="1" si="352"/>
        <v/>
      </c>
      <c r="I5628" s="1109"/>
      <c r="J5628" s="1109"/>
      <c r="K5628" s="1112"/>
      <c r="L5628" s="1091"/>
      <c r="M5628" s="1091"/>
      <c r="N5628" s="1091"/>
      <c r="O5628" s="1091"/>
      <c r="P5628" s="1096"/>
      <c r="Q5628" s="1096"/>
      <c r="R5628" s="1096"/>
      <c r="S5628" s="1091"/>
    </row>
    <row r="5629" spans="1:19" x14ac:dyDescent="0.3">
      <c r="A5629" s="1090">
        <v>5624</v>
      </c>
      <c r="B5629" s="1091"/>
      <c r="C5629" s="1091"/>
      <c r="D5629" s="1097"/>
      <c r="E5629" s="1093">
        <f t="shared" si="349"/>
        <v>0</v>
      </c>
      <c r="F5629" s="1094">
        <f t="shared" si="350"/>
        <v>0</v>
      </c>
      <c r="G5629" s="1095">
        <f t="shared" si="351"/>
        <v>0</v>
      </c>
      <c r="H5629" s="1090" t="str">
        <f t="shared" ca="1" si="352"/>
        <v/>
      </c>
      <c r="I5629" s="1109"/>
      <c r="J5629" s="1109"/>
      <c r="K5629" s="1112"/>
      <c r="L5629" s="1091"/>
      <c r="M5629" s="1091"/>
      <c r="N5629" s="1091"/>
      <c r="O5629" s="1091"/>
      <c r="P5629" s="1096"/>
      <c r="Q5629" s="1096"/>
      <c r="R5629" s="1096"/>
      <c r="S5629" s="1091"/>
    </row>
    <row r="5630" spans="1:19" x14ac:dyDescent="0.3">
      <c r="A5630" s="1090">
        <v>5625</v>
      </c>
      <c r="B5630" s="1091"/>
      <c r="C5630" s="1091"/>
      <c r="D5630" s="1097"/>
      <c r="E5630" s="1093">
        <f t="shared" si="349"/>
        <v>0</v>
      </c>
      <c r="F5630" s="1094">
        <f t="shared" si="350"/>
        <v>0</v>
      </c>
      <c r="G5630" s="1095">
        <f t="shared" si="351"/>
        <v>0</v>
      </c>
      <c r="H5630" s="1090" t="str">
        <f t="shared" ca="1" si="352"/>
        <v/>
      </c>
      <c r="I5630" s="1109"/>
      <c r="J5630" s="1109"/>
      <c r="K5630" s="1112"/>
      <c r="L5630" s="1091"/>
      <c r="M5630" s="1091"/>
      <c r="N5630" s="1091"/>
      <c r="O5630" s="1091"/>
      <c r="P5630" s="1096"/>
      <c r="Q5630" s="1096"/>
      <c r="R5630" s="1096"/>
      <c r="S5630" s="1091"/>
    </row>
    <row r="5631" spans="1:19" x14ac:dyDescent="0.3">
      <c r="A5631" s="1090">
        <v>5626</v>
      </c>
      <c r="B5631" s="1091"/>
      <c r="C5631" s="1091"/>
      <c r="D5631" s="1097"/>
      <c r="E5631" s="1093">
        <f t="shared" si="349"/>
        <v>0</v>
      </c>
      <c r="F5631" s="1094">
        <f t="shared" si="350"/>
        <v>0</v>
      </c>
      <c r="G5631" s="1095">
        <f t="shared" si="351"/>
        <v>0</v>
      </c>
      <c r="H5631" s="1090" t="str">
        <f t="shared" ca="1" si="352"/>
        <v/>
      </c>
      <c r="I5631" s="1109"/>
      <c r="J5631" s="1109"/>
      <c r="K5631" s="1112"/>
      <c r="L5631" s="1091"/>
      <c r="M5631" s="1091"/>
      <c r="N5631" s="1091"/>
      <c r="O5631" s="1091"/>
      <c r="P5631" s="1096"/>
      <c r="Q5631" s="1096"/>
      <c r="R5631" s="1096"/>
      <c r="S5631" s="1091"/>
    </row>
    <row r="5632" spans="1:19" x14ac:dyDescent="0.3">
      <c r="A5632" s="1090">
        <v>5627</v>
      </c>
      <c r="B5632" s="1091"/>
      <c r="C5632" s="1091"/>
      <c r="D5632" s="1097"/>
      <c r="E5632" s="1093">
        <f t="shared" si="349"/>
        <v>0</v>
      </c>
      <c r="F5632" s="1094">
        <f t="shared" si="350"/>
        <v>0</v>
      </c>
      <c r="G5632" s="1095">
        <f t="shared" si="351"/>
        <v>0</v>
      </c>
      <c r="H5632" s="1090" t="str">
        <f t="shared" ca="1" si="352"/>
        <v/>
      </c>
      <c r="I5632" s="1109"/>
      <c r="J5632" s="1109"/>
      <c r="K5632" s="1112"/>
      <c r="L5632" s="1091"/>
      <c r="M5632" s="1091"/>
      <c r="N5632" s="1091"/>
      <c r="O5632" s="1091"/>
      <c r="P5632" s="1096"/>
      <c r="Q5632" s="1096"/>
      <c r="R5632" s="1096"/>
      <c r="S5632" s="1091"/>
    </row>
    <row r="5633" spans="1:19" x14ac:dyDescent="0.3">
      <c r="A5633" s="1090">
        <v>5628</v>
      </c>
      <c r="B5633" s="1091"/>
      <c r="C5633" s="1091"/>
      <c r="D5633" s="1097"/>
      <c r="E5633" s="1093">
        <f t="shared" si="349"/>
        <v>0</v>
      </c>
      <c r="F5633" s="1094">
        <f t="shared" si="350"/>
        <v>0</v>
      </c>
      <c r="G5633" s="1095">
        <f t="shared" si="351"/>
        <v>0</v>
      </c>
      <c r="H5633" s="1090" t="str">
        <f t="shared" ca="1" si="352"/>
        <v/>
      </c>
      <c r="I5633" s="1109"/>
      <c r="J5633" s="1109"/>
      <c r="K5633" s="1112"/>
      <c r="L5633" s="1091"/>
      <c r="M5633" s="1091"/>
      <c r="N5633" s="1091"/>
      <c r="O5633" s="1091"/>
      <c r="P5633" s="1096"/>
      <c r="Q5633" s="1096"/>
      <c r="R5633" s="1096"/>
      <c r="S5633" s="1091"/>
    </row>
    <row r="5634" spans="1:19" x14ac:dyDescent="0.3">
      <c r="A5634" s="1090">
        <v>5629</v>
      </c>
      <c r="B5634" s="1091"/>
      <c r="C5634" s="1091"/>
      <c r="D5634" s="1097"/>
      <c r="E5634" s="1093">
        <f t="shared" si="349"/>
        <v>0</v>
      </c>
      <c r="F5634" s="1094">
        <f t="shared" si="350"/>
        <v>0</v>
      </c>
      <c r="G5634" s="1095">
        <f t="shared" si="351"/>
        <v>0</v>
      </c>
      <c r="H5634" s="1090" t="str">
        <f t="shared" ca="1" si="352"/>
        <v/>
      </c>
      <c r="I5634" s="1109"/>
      <c r="J5634" s="1109"/>
      <c r="K5634" s="1112"/>
      <c r="L5634" s="1091"/>
      <c r="M5634" s="1091"/>
      <c r="N5634" s="1091"/>
      <c r="O5634" s="1091"/>
      <c r="P5634" s="1096"/>
      <c r="Q5634" s="1096"/>
      <c r="R5634" s="1096"/>
      <c r="S5634" s="1091"/>
    </row>
    <row r="5635" spans="1:19" x14ac:dyDescent="0.3">
      <c r="A5635" s="1090">
        <v>5630</v>
      </c>
      <c r="B5635" s="1091"/>
      <c r="C5635" s="1091"/>
      <c r="D5635" s="1097"/>
      <c r="E5635" s="1093">
        <f t="shared" si="349"/>
        <v>0</v>
      </c>
      <c r="F5635" s="1094">
        <f t="shared" si="350"/>
        <v>0</v>
      </c>
      <c r="G5635" s="1095">
        <f t="shared" si="351"/>
        <v>0</v>
      </c>
      <c r="H5635" s="1090" t="str">
        <f t="shared" ca="1" si="352"/>
        <v/>
      </c>
      <c r="I5635" s="1109"/>
      <c r="J5635" s="1109"/>
      <c r="K5635" s="1112"/>
      <c r="L5635" s="1091"/>
      <c r="M5635" s="1091"/>
      <c r="N5635" s="1091"/>
      <c r="O5635" s="1091"/>
      <c r="P5635" s="1096"/>
      <c r="Q5635" s="1096"/>
      <c r="R5635" s="1096"/>
      <c r="S5635" s="1091"/>
    </row>
    <row r="5636" spans="1:19" x14ac:dyDescent="0.3">
      <c r="A5636" s="1090">
        <v>5631</v>
      </c>
      <c r="B5636" s="1091"/>
      <c r="C5636" s="1091"/>
      <c r="D5636" s="1097"/>
      <c r="E5636" s="1093">
        <f t="shared" si="349"/>
        <v>0</v>
      </c>
      <c r="F5636" s="1094">
        <f t="shared" si="350"/>
        <v>0</v>
      </c>
      <c r="G5636" s="1095">
        <f t="shared" si="351"/>
        <v>0</v>
      </c>
      <c r="H5636" s="1090" t="str">
        <f t="shared" ca="1" si="352"/>
        <v/>
      </c>
      <c r="I5636" s="1109"/>
      <c r="J5636" s="1109"/>
      <c r="K5636" s="1112"/>
      <c r="L5636" s="1091"/>
      <c r="M5636" s="1091"/>
      <c r="N5636" s="1091"/>
      <c r="O5636" s="1091"/>
      <c r="P5636" s="1096"/>
      <c r="Q5636" s="1096"/>
      <c r="R5636" s="1096"/>
      <c r="S5636" s="1091"/>
    </row>
    <row r="5637" spans="1:19" x14ac:dyDescent="0.3">
      <c r="A5637" s="1090">
        <v>5632</v>
      </c>
      <c r="B5637" s="1091"/>
      <c r="C5637" s="1091"/>
      <c r="D5637" s="1097"/>
      <c r="E5637" s="1093">
        <f t="shared" si="349"/>
        <v>0</v>
      </c>
      <c r="F5637" s="1094">
        <f t="shared" si="350"/>
        <v>0</v>
      </c>
      <c r="G5637" s="1095">
        <f t="shared" si="351"/>
        <v>0</v>
      </c>
      <c r="H5637" s="1090" t="str">
        <f t="shared" ca="1" si="352"/>
        <v/>
      </c>
      <c r="I5637" s="1109"/>
      <c r="J5637" s="1109"/>
      <c r="K5637" s="1112"/>
      <c r="L5637" s="1091"/>
      <c r="M5637" s="1091"/>
      <c r="N5637" s="1091"/>
      <c r="O5637" s="1091"/>
      <c r="P5637" s="1096"/>
      <c r="Q5637" s="1096"/>
      <c r="R5637" s="1096"/>
      <c r="S5637" s="1091"/>
    </row>
    <row r="5638" spans="1:19" x14ac:dyDescent="0.3">
      <c r="A5638" s="1090">
        <v>5633</v>
      </c>
      <c r="B5638" s="1091"/>
      <c r="C5638" s="1091"/>
      <c r="D5638" s="1097"/>
      <c r="E5638" s="1093">
        <f t="shared" si="349"/>
        <v>0</v>
      </c>
      <c r="F5638" s="1094">
        <f t="shared" si="350"/>
        <v>0</v>
      </c>
      <c r="G5638" s="1095">
        <f t="shared" si="351"/>
        <v>0</v>
      </c>
      <c r="H5638" s="1090" t="str">
        <f t="shared" ca="1" si="352"/>
        <v/>
      </c>
      <c r="I5638" s="1109"/>
      <c r="J5638" s="1109"/>
      <c r="K5638" s="1112"/>
      <c r="L5638" s="1091"/>
      <c r="M5638" s="1091"/>
      <c r="N5638" s="1091"/>
      <c r="O5638" s="1091"/>
      <c r="P5638" s="1096"/>
      <c r="Q5638" s="1096"/>
      <c r="R5638" s="1096"/>
      <c r="S5638" s="1091"/>
    </row>
    <row r="5639" spans="1:19" x14ac:dyDescent="0.3">
      <c r="A5639" s="1090">
        <v>5634</v>
      </c>
      <c r="B5639" s="1091"/>
      <c r="C5639" s="1091"/>
      <c r="D5639" s="1097"/>
      <c r="E5639" s="1093">
        <f t="shared" ref="E5639:E5702" si="353">D5639</f>
        <v>0</v>
      </c>
      <c r="F5639" s="1094">
        <f t="shared" ref="F5639:F5702" si="354">D5639</f>
        <v>0</v>
      </c>
      <c r="G5639" s="1095">
        <f t="shared" ref="G5639:G5702" si="355">D5639</f>
        <v>0</v>
      </c>
      <c r="H5639" s="1090" t="str">
        <f t="shared" ref="H5639:H5702" ca="1" si="356">IF(ISBLANK(D5639),"",DATEDIF(G5639,TODAY(),"y"))</f>
        <v/>
      </c>
      <c r="I5639" s="1109"/>
      <c r="J5639" s="1109"/>
      <c r="K5639" s="1112"/>
      <c r="L5639" s="1091"/>
      <c r="M5639" s="1091"/>
      <c r="N5639" s="1091"/>
      <c r="O5639" s="1091"/>
      <c r="P5639" s="1096"/>
      <c r="Q5639" s="1096"/>
      <c r="R5639" s="1096"/>
      <c r="S5639" s="1091"/>
    </row>
    <row r="5640" spans="1:19" x14ac:dyDescent="0.3">
      <c r="A5640" s="1090">
        <v>5635</v>
      </c>
      <c r="B5640" s="1091"/>
      <c r="C5640" s="1091"/>
      <c r="D5640" s="1097"/>
      <c r="E5640" s="1093">
        <f t="shared" si="353"/>
        <v>0</v>
      </c>
      <c r="F5640" s="1094">
        <f t="shared" si="354"/>
        <v>0</v>
      </c>
      <c r="G5640" s="1095">
        <f t="shared" si="355"/>
        <v>0</v>
      </c>
      <c r="H5640" s="1090" t="str">
        <f t="shared" ca="1" si="356"/>
        <v/>
      </c>
      <c r="I5640" s="1109"/>
      <c r="J5640" s="1109"/>
      <c r="K5640" s="1112"/>
      <c r="L5640" s="1091"/>
      <c r="M5640" s="1091"/>
      <c r="N5640" s="1091"/>
      <c r="O5640" s="1091"/>
      <c r="P5640" s="1096"/>
      <c r="Q5640" s="1096"/>
      <c r="R5640" s="1096"/>
      <c r="S5640" s="1091"/>
    </row>
    <row r="5641" spans="1:19" x14ac:dyDescent="0.3">
      <c r="A5641" s="1090">
        <v>5636</v>
      </c>
      <c r="B5641" s="1091"/>
      <c r="C5641" s="1091"/>
      <c r="D5641" s="1097"/>
      <c r="E5641" s="1093">
        <f t="shared" si="353"/>
        <v>0</v>
      </c>
      <c r="F5641" s="1094">
        <f t="shared" si="354"/>
        <v>0</v>
      </c>
      <c r="G5641" s="1095">
        <f t="shared" si="355"/>
        <v>0</v>
      </c>
      <c r="H5641" s="1090" t="str">
        <f t="shared" ca="1" si="356"/>
        <v/>
      </c>
      <c r="I5641" s="1109"/>
      <c r="J5641" s="1109"/>
      <c r="K5641" s="1112"/>
      <c r="L5641" s="1091"/>
      <c r="M5641" s="1091"/>
      <c r="N5641" s="1091"/>
      <c r="O5641" s="1091"/>
      <c r="P5641" s="1096"/>
      <c r="Q5641" s="1096"/>
      <c r="R5641" s="1096"/>
      <c r="S5641" s="1091"/>
    </row>
    <row r="5642" spans="1:19" x14ac:dyDescent="0.3">
      <c r="A5642" s="1090">
        <v>5637</v>
      </c>
      <c r="B5642" s="1091"/>
      <c r="C5642" s="1091"/>
      <c r="D5642" s="1097"/>
      <c r="E5642" s="1093">
        <f t="shared" si="353"/>
        <v>0</v>
      </c>
      <c r="F5642" s="1094">
        <f t="shared" si="354"/>
        <v>0</v>
      </c>
      <c r="G5642" s="1095">
        <f t="shared" si="355"/>
        <v>0</v>
      </c>
      <c r="H5642" s="1090" t="str">
        <f t="shared" ca="1" si="356"/>
        <v/>
      </c>
      <c r="I5642" s="1109"/>
      <c r="J5642" s="1109"/>
      <c r="K5642" s="1112"/>
      <c r="L5642" s="1091"/>
      <c r="M5642" s="1091"/>
      <c r="N5642" s="1091"/>
      <c r="O5642" s="1091"/>
      <c r="P5642" s="1096"/>
      <c r="Q5642" s="1096"/>
      <c r="R5642" s="1096"/>
      <c r="S5642" s="1091"/>
    </row>
    <row r="5643" spans="1:19" x14ac:dyDescent="0.3">
      <c r="A5643" s="1090">
        <v>5638</v>
      </c>
      <c r="B5643" s="1091"/>
      <c r="C5643" s="1091"/>
      <c r="D5643" s="1097"/>
      <c r="E5643" s="1093">
        <f t="shared" si="353"/>
        <v>0</v>
      </c>
      <c r="F5643" s="1094">
        <f t="shared" si="354"/>
        <v>0</v>
      </c>
      <c r="G5643" s="1095">
        <f t="shared" si="355"/>
        <v>0</v>
      </c>
      <c r="H5643" s="1090" t="str">
        <f t="shared" ca="1" si="356"/>
        <v/>
      </c>
      <c r="I5643" s="1109"/>
      <c r="J5643" s="1109"/>
      <c r="K5643" s="1112"/>
      <c r="L5643" s="1091"/>
      <c r="M5643" s="1091"/>
      <c r="N5643" s="1091"/>
      <c r="O5643" s="1091"/>
      <c r="P5643" s="1096"/>
      <c r="Q5643" s="1096"/>
      <c r="R5643" s="1096"/>
      <c r="S5643" s="1091"/>
    </row>
    <row r="5644" spans="1:19" x14ac:dyDescent="0.3">
      <c r="A5644" s="1090">
        <v>5639</v>
      </c>
      <c r="B5644" s="1091"/>
      <c r="C5644" s="1091"/>
      <c r="D5644" s="1097"/>
      <c r="E5644" s="1093">
        <f t="shared" si="353"/>
        <v>0</v>
      </c>
      <c r="F5644" s="1094">
        <f t="shared" si="354"/>
        <v>0</v>
      </c>
      <c r="G5644" s="1095">
        <f t="shared" si="355"/>
        <v>0</v>
      </c>
      <c r="H5644" s="1090" t="str">
        <f t="shared" ca="1" si="356"/>
        <v/>
      </c>
      <c r="I5644" s="1109"/>
      <c r="J5644" s="1109"/>
      <c r="K5644" s="1112"/>
      <c r="L5644" s="1091"/>
      <c r="M5644" s="1091"/>
      <c r="N5644" s="1091"/>
      <c r="O5644" s="1091"/>
      <c r="P5644" s="1096"/>
      <c r="Q5644" s="1096"/>
      <c r="R5644" s="1096"/>
      <c r="S5644" s="1091"/>
    </row>
    <row r="5645" spans="1:19" x14ac:dyDescent="0.3">
      <c r="A5645" s="1090">
        <v>5640</v>
      </c>
      <c r="B5645" s="1091"/>
      <c r="C5645" s="1091"/>
      <c r="D5645" s="1097"/>
      <c r="E5645" s="1093">
        <f t="shared" si="353"/>
        <v>0</v>
      </c>
      <c r="F5645" s="1094">
        <f t="shared" si="354"/>
        <v>0</v>
      </c>
      <c r="G5645" s="1095">
        <f t="shared" si="355"/>
        <v>0</v>
      </c>
      <c r="H5645" s="1090" t="str">
        <f t="shared" ca="1" si="356"/>
        <v/>
      </c>
      <c r="I5645" s="1109"/>
      <c r="J5645" s="1109"/>
      <c r="K5645" s="1112"/>
      <c r="L5645" s="1091"/>
      <c r="M5645" s="1091"/>
      <c r="N5645" s="1091"/>
      <c r="O5645" s="1091"/>
      <c r="P5645" s="1096"/>
      <c r="Q5645" s="1096"/>
      <c r="R5645" s="1096"/>
      <c r="S5645" s="1091"/>
    </row>
    <row r="5646" spans="1:19" x14ac:dyDescent="0.3">
      <c r="A5646" s="1090">
        <v>5641</v>
      </c>
      <c r="B5646" s="1091"/>
      <c r="C5646" s="1091"/>
      <c r="D5646" s="1097"/>
      <c r="E5646" s="1093">
        <f t="shared" si="353"/>
        <v>0</v>
      </c>
      <c r="F5646" s="1094">
        <f t="shared" si="354"/>
        <v>0</v>
      </c>
      <c r="G5646" s="1095">
        <f t="shared" si="355"/>
        <v>0</v>
      </c>
      <c r="H5646" s="1090" t="str">
        <f t="shared" ca="1" si="356"/>
        <v/>
      </c>
      <c r="I5646" s="1109"/>
      <c r="J5646" s="1109"/>
      <c r="K5646" s="1112"/>
      <c r="L5646" s="1091"/>
      <c r="M5646" s="1091"/>
      <c r="N5646" s="1091"/>
      <c r="O5646" s="1091"/>
      <c r="P5646" s="1096"/>
      <c r="Q5646" s="1096"/>
      <c r="R5646" s="1096"/>
      <c r="S5646" s="1091"/>
    </row>
    <row r="5647" spans="1:19" x14ac:dyDescent="0.3">
      <c r="A5647" s="1090">
        <v>5642</v>
      </c>
      <c r="B5647" s="1091"/>
      <c r="C5647" s="1091"/>
      <c r="D5647" s="1097"/>
      <c r="E5647" s="1093">
        <f t="shared" si="353"/>
        <v>0</v>
      </c>
      <c r="F5647" s="1094">
        <f t="shared" si="354"/>
        <v>0</v>
      </c>
      <c r="G5647" s="1095">
        <f t="shared" si="355"/>
        <v>0</v>
      </c>
      <c r="H5647" s="1090" t="str">
        <f t="shared" ca="1" si="356"/>
        <v/>
      </c>
      <c r="I5647" s="1109"/>
      <c r="J5647" s="1109"/>
      <c r="K5647" s="1112"/>
      <c r="L5647" s="1091"/>
      <c r="M5647" s="1091"/>
      <c r="N5647" s="1091"/>
      <c r="O5647" s="1091"/>
      <c r="P5647" s="1096"/>
      <c r="Q5647" s="1096"/>
      <c r="R5647" s="1096"/>
      <c r="S5647" s="1091"/>
    </row>
    <row r="5648" spans="1:19" x14ac:dyDescent="0.3">
      <c r="A5648" s="1090">
        <v>5643</v>
      </c>
      <c r="B5648" s="1091"/>
      <c r="C5648" s="1091"/>
      <c r="D5648" s="1097"/>
      <c r="E5648" s="1093">
        <f t="shared" si="353"/>
        <v>0</v>
      </c>
      <c r="F5648" s="1094">
        <f t="shared" si="354"/>
        <v>0</v>
      </c>
      <c r="G5648" s="1095">
        <f t="shared" si="355"/>
        <v>0</v>
      </c>
      <c r="H5648" s="1090" t="str">
        <f t="shared" ca="1" si="356"/>
        <v/>
      </c>
      <c r="I5648" s="1109"/>
      <c r="J5648" s="1109"/>
      <c r="K5648" s="1112"/>
      <c r="L5648" s="1091"/>
      <c r="M5648" s="1091"/>
      <c r="N5648" s="1091"/>
      <c r="O5648" s="1091"/>
      <c r="P5648" s="1096"/>
      <c r="Q5648" s="1096"/>
      <c r="R5648" s="1096"/>
      <c r="S5648" s="1091"/>
    </row>
    <row r="5649" spans="1:19" x14ac:dyDescent="0.3">
      <c r="A5649" s="1090">
        <v>5644</v>
      </c>
      <c r="B5649" s="1091"/>
      <c r="C5649" s="1091"/>
      <c r="D5649" s="1097"/>
      <c r="E5649" s="1093">
        <f t="shared" si="353"/>
        <v>0</v>
      </c>
      <c r="F5649" s="1094">
        <f t="shared" si="354"/>
        <v>0</v>
      </c>
      <c r="G5649" s="1095">
        <f t="shared" si="355"/>
        <v>0</v>
      </c>
      <c r="H5649" s="1090" t="str">
        <f t="shared" ca="1" si="356"/>
        <v/>
      </c>
      <c r="I5649" s="1109"/>
      <c r="J5649" s="1109"/>
      <c r="K5649" s="1112"/>
      <c r="L5649" s="1091"/>
      <c r="M5649" s="1091"/>
      <c r="N5649" s="1091"/>
      <c r="O5649" s="1091"/>
      <c r="P5649" s="1096"/>
      <c r="Q5649" s="1096"/>
      <c r="R5649" s="1096"/>
      <c r="S5649" s="1091"/>
    </row>
    <row r="5650" spans="1:19" x14ac:dyDescent="0.3">
      <c r="A5650" s="1090">
        <v>5645</v>
      </c>
      <c r="B5650" s="1091"/>
      <c r="C5650" s="1091"/>
      <c r="D5650" s="1097"/>
      <c r="E5650" s="1093">
        <f t="shared" si="353"/>
        <v>0</v>
      </c>
      <c r="F5650" s="1094">
        <f t="shared" si="354"/>
        <v>0</v>
      </c>
      <c r="G5650" s="1095">
        <f t="shared" si="355"/>
        <v>0</v>
      </c>
      <c r="H5650" s="1090" t="str">
        <f t="shared" ca="1" si="356"/>
        <v/>
      </c>
      <c r="I5650" s="1109"/>
      <c r="J5650" s="1109"/>
      <c r="K5650" s="1112"/>
      <c r="L5650" s="1091"/>
      <c r="M5650" s="1091"/>
      <c r="N5650" s="1091"/>
      <c r="O5650" s="1091"/>
      <c r="P5650" s="1096"/>
      <c r="Q5650" s="1096"/>
      <c r="R5650" s="1096"/>
      <c r="S5650" s="1091"/>
    </row>
    <row r="5651" spans="1:19" x14ac:dyDescent="0.3">
      <c r="A5651" s="1090">
        <v>5646</v>
      </c>
      <c r="B5651" s="1091"/>
      <c r="C5651" s="1091"/>
      <c r="D5651" s="1097"/>
      <c r="E5651" s="1093">
        <f t="shared" si="353"/>
        <v>0</v>
      </c>
      <c r="F5651" s="1094">
        <f t="shared" si="354"/>
        <v>0</v>
      </c>
      <c r="G5651" s="1095">
        <f t="shared" si="355"/>
        <v>0</v>
      </c>
      <c r="H5651" s="1090" t="str">
        <f t="shared" ca="1" si="356"/>
        <v/>
      </c>
      <c r="I5651" s="1109"/>
      <c r="J5651" s="1109"/>
      <c r="K5651" s="1112"/>
      <c r="L5651" s="1091"/>
      <c r="M5651" s="1091"/>
      <c r="N5651" s="1091"/>
      <c r="O5651" s="1091"/>
      <c r="P5651" s="1096"/>
      <c r="Q5651" s="1096"/>
      <c r="R5651" s="1096"/>
      <c r="S5651" s="1091"/>
    </row>
    <row r="5652" spans="1:19" x14ac:dyDescent="0.3">
      <c r="A5652" s="1090">
        <v>5647</v>
      </c>
      <c r="B5652" s="1091"/>
      <c r="C5652" s="1091"/>
      <c r="D5652" s="1097"/>
      <c r="E5652" s="1093">
        <f t="shared" si="353"/>
        <v>0</v>
      </c>
      <c r="F5652" s="1094">
        <f t="shared" si="354"/>
        <v>0</v>
      </c>
      <c r="G5652" s="1095">
        <f t="shared" si="355"/>
        <v>0</v>
      </c>
      <c r="H5652" s="1090" t="str">
        <f t="shared" ca="1" si="356"/>
        <v/>
      </c>
      <c r="I5652" s="1109"/>
      <c r="J5652" s="1109"/>
      <c r="K5652" s="1112"/>
      <c r="L5652" s="1091"/>
      <c r="M5652" s="1091"/>
      <c r="N5652" s="1091"/>
      <c r="O5652" s="1091"/>
      <c r="P5652" s="1096"/>
      <c r="Q5652" s="1096"/>
      <c r="R5652" s="1096"/>
      <c r="S5652" s="1091"/>
    </row>
    <row r="5653" spans="1:19" x14ac:dyDescent="0.3">
      <c r="A5653" s="1090">
        <v>5648</v>
      </c>
      <c r="B5653" s="1091"/>
      <c r="C5653" s="1091"/>
      <c r="D5653" s="1097"/>
      <c r="E5653" s="1093">
        <f t="shared" si="353"/>
        <v>0</v>
      </c>
      <c r="F5653" s="1094">
        <f t="shared" si="354"/>
        <v>0</v>
      </c>
      <c r="G5653" s="1095">
        <f t="shared" si="355"/>
        <v>0</v>
      </c>
      <c r="H5653" s="1090" t="str">
        <f t="shared" ca="1" si="356"/>
        <v/>
      </c>
      <c r="I5653" s="1109"/>
      <c r="J5653" s="1109"/>
      <c r="K5653" s="1112"/>
      <c r="L5653" s="1091"/>
      <c r="M5653" s="1091"/>
      <c r="N5653" s="1091"/>
      <c r="O5653" s="1091"/>
      <c r="P5653" s="1096"/>
      <c r="Q5653" s="1096"/>
      <c r="R5653" s="1096"/>
      <c r="S5653" s="1091"/>
    </row>
    <row r="5654" spans="1:19" x14ac:dyDescent="0.3">
      <c r="A5654" s="1090">
        <v>5649</v>
      </c>
      <c r="B5654" s="1091"/>
      <c r="C5654" s="1091"/>
      <c r="D5654" s="1097"/>
      <c r="E5654" s="1093">
        <f t="shared" si="353"/>
        <v>0</v>
      </c>
      <c r="F5654" s="1094">
        <f t="shared" si="354"/>
        <v>0</v>
      </c>
      <c r="G5654" s="1095">
        <f t="shared" si="355"/>
        <v>0</v>
      </c>
      <c r="H5654" s="1090" t="str">
        <f t="shared" ca="1" si="356"/>
        <v/>
      </c>
      <c r="I5654" s="1109"/>
      <c r="J5654" s="1109"/>
      <c r="K5654" s="1112"/>
      <c r="L5654" s="1091"/>
      <c r="M5654" s="1091"/>
      <c r="N5654" s="1091"/>
      <c r="O5654" s="1091"/>
      <c r="P5654" s="1096"/>
      <c r="Q5654" s="1096"/>
      <c r="R5654" s="1096"/>
      <c r="S5654" s="1091"/>
    </row>
    <row r="5655" spans="1:19" x14ac:dyDescent="0.3">
      <c r="A5655" s="1090">
        <v>5650</v>
      </c>
      <c r="B5655" s="1091"/>
      <c r="C5655" s="1091"/>
      <c r="D5655" s="1097"/>
      <c r="E5655" s="1093">
        <f t="shared" si="353"/>
        <v>0</v>
      </c>
      <c r="F5655" s="1094">
        <f t="shared" si="354"/>
        <v>0</v>
      </c>
      <c r="G5655" s="1095">
        <f t="shared" si="355"/>
        <v>0</v>
      </c>
      <c r="H5655" s="1090" t="str">
        <f t="shared" ca="1" si="356"/>
        <v/>
      </c>
      <c r="I5655" s="1109"/>
      <c r="J5655" s="1109"/>
      <c r="K5655" s="1112"/>
      <c r="L5655" s="1091"/>
      <c r="M5655" s="1091"/>
      <c r="N5655" s="1091"/>
      <c r="O5655" s="1091"/>
      <c r="P5655" s="1096"/>
      <c r="Q5655" s="1096"/>
      <c r="R5655" s="1096"/>
      <c r="S5655" s="1091"/>
    </row>
    <row r="5656" spans="1:19" x14ac:dyDescent="0.3">
      <c r="A5656" s="1090">
        <v>5651</v>
      </c>
      <c r="B5656" s="1091"/>
      <c r="C5656" s="1091"/>
      <c r="D5656" s="1097"/>
      <c r="E5656" s="1093">
        <f t="shared" si="353"/>
        <v>0</v>
      </c>
      <c r="F5656" s="1094">
        <f t="shared" si="354"/>
        <v>0</v>
      </c>
      <c r="G5656" s="1095">
        <f t="shared" si="355"/>
        <v>0</v>
      </c>
      <c r="H5656" s="1090" t="str">
        <f t="shared" ca="1" si="356"/>
        <v/>
      </c>
      <c r="I5656" s="1109"/>
      <c r="J5656" s="1109"/>
      <c r="K5656" s="1112"/>
      <c r="L5656" s="1091"/>
      <c r="M5656" s="1091"/>
      <c r="N5656" s="1091"/>
      <c r="O5656" s="1091"/>
      <c r="P5656" s="1096"/>
      <c r="Q5656" s="1096"/>
      <c r="R5656" s="1096"/>
      <c r="S5656" s="1091"/>
    </row>
    <row r="5657" spans="1:19" x14ac:dyDescent="0.3">
      <c r="A5657" s="1090">
        <v>5652</v>
      </c>
      <c r="B5657" s="1091"/>
      <c r="C5657" s="1091"/>
      <c r="D5657" s="1097"/>
      <c r="E5657" s="1093">
        <f t="shared" si="353"/>
        <v>0</v>
      </c>
      <c r="F5657" s="1094">
        <f t="shared" si="354"/>
        <v>0</v>
      </c>
      <c r="G5657" s="1095">
        <f t="shared" si="355"/>
        <v>0</v>
      </c>
      <c r="H5657" s="1090" t="str">
        <f t="shared" ca="1" si="356"/>
        <v/>
      </c>
      <c r="I5657" s="1109"/>
      <c r="J5657" s="1109"/>
      <c r="K5657" s="1112"/>
      <c r="L5657" s="1091"/>
      <c r="M5657" s="1091"/>
      <c r="N5657" s="1091"/>
      <c r="O5657" s="1091"/>
      <c r="P5657" s="1096"/>
      <c r="Q5657" s="1096"/>
      <c r="R5657" s="1096"/>
      <c r="S5657" s="1091"/>
    </row>
    <row r="5658" spans="1:19" x14ac:dyDescent="0.3">
      <c r="A5658" s="1090">
        <v>5653</v>
      </c>
      <c r="B5658" s="1091"/>
      <c r="C5658" s="1091"/>
      <c r="D5658" s="1097"/>
      <c r="E5658" s="1093">
        <f t="shared" si="353"/>
        <v>0</v>
      </c>
      <c r="F5658" s="1094">
        <f t="shared" si="354"/>
        <v>0</v>
      </c>
      <c r="G5658" s="1095">
        <f t="shared" si="355"/>
        <v>0</v>
      </c>
      <c r="H5658" s="1090" t="str">
        <f t="shared" ca="1" si="356"/>
        <v/>
      </c>
      <c r="I5658" s="1109"/>
      <c r="J5658" s="1109"/>
      <c r="K5658" s="1112"/>
      <c r="L5658" s="1091"/>
      <c r="M5658" s="1091"/>
      <c r="N5658" s="1091"/>
      <c r="O5658" s="1091"/>
      <c r="P5658" s="1096"/>
      <c r="Q5658" s="1096"/>
      <c r="R5658" s="1096"/>
      <c r="S5658" s="1091"/>
    </row>
    <row r="5659" spans="1:19" x14ac:dyDescent="0.3">
      <c r="A5659" s="1090">
        <v>5654</v>
      </c>
      <c r="B5659" s="1091"/>
      <c r="C5659" s="1091"/>
      <c r="D5659" s="1097"/>
      <c r="E5659" s="1093">
        <f t="shared" si="353"/>
        <v>0</v>
      </c>
      <c r="F5659" s="1094">
        <f t="shared" si="354"/>
        <v>0</v>
      </c>
      <c r="G5659" s="1095">
        <f t="shared" si="355"/>
        <v>0</v>
      </c>
      <c r="H5659" s="1090" t="str">
        <f t="shared" ca="1" si="356"/>
        <v/>
      </c>
      <c r="I5659" s="1109"/>
      <c r="J5659" s="1109"/>
      <c r="K5659" s="1112"/>
      <c r="L5659" s="1091"/>
      <c r="M5659" s="1091"/>
      <c r="N5659" s="1091"/>
      <c r="O5659" s="1091"/>
      <c r="P5659" s="1096"/>
      <c r="Q5659" s="1096"/>
      <c r="R5659" s="1096"/>
      <c r="S5659" s="1091"/>
    </row>
    <row r="5660" spans="1:19" x14ac:dyDescent="0.3">
      <c r="A5660" s="1090">
        <v>5655</v>
      </c>
      <c r="B5660" s="1091"/>
      <c r="C5660" s="1091"/>
      <c r="D5660" s="1097"/>
      <c r="E5660" s="1093">
        <f t="shared" si="353"/>
        <v>0</v>
      </c>
      <c r="F5660" s="1094">
        <f t="shared" si="354"/>
        <v>0</v>
      </c>
      <c r="G5660" s="1095">
        <f t="shared" si="355"/>
        <v>0</v>
      </c>
      <c r="H5660" s="1090" t="str">
        <f t="shared" ca="1" si="356"/>
        <v/>
      </c>
      <c r="I5660" s="1109"/>
      <c r="J5660" s="1109"/>
      <c r="K5660" s="1112"/>
      <c r="L5660" s="1091"/>
      <c r="M5660" s="1091"/>
      <c r="N5660" s="1091"/>
      <c r="O5660" s="1091"/>
      <c r="P5660" s="1096"/>
      <c r="Q5660" s="1096"/>
      <c r="R5660" s="1096"/>
      <c r="S5660" s="1091"/>
    </row>
    <row r="5661" spans="1:19" x14ac:dyDescent="0.3">
      <c r="A5661" s="1090">
        <v>5656</v>
      </c>
      <c r="B5661" s="1091"/>
      <c r="C5661" s="1091"/>
      <c r="D5661" s="1097"/>
      <c r="E5661" s="1093">
        <f t="shared" si="353"/>
        <v>0</v>
      </c>
      <c r="F5661" s="1094">
        <f t="shared" si="354"/>
        <v>0</v>
      </c>
      <c r="G5661" s="1095">
        <f t="shared" si="355"/>
        <v>0</v>
      </c>
      <c r="H5661" s="1090" t="str">
        <f t="shared" ca="1" si="356"/>
        <v/>
      </c>
      <c r="I5661" s="1109"/>
      <c r="J5661" s="1109"/>
      <c r="K5661" s="1112"/>
      <c r="L5661" s="1091"/>
      <c r="M5661" s="1091"/>
      <c r="N5661" s="1091"/>
      <c r="O5661" s="1091"/>
      <c r="P5661" s="1096"/>
      <c r="Q5661" s="1096"/>
      <c r="R5661" s="1096"/>
      <c r="S5661" s="1091"/>
    </row>
    <row r="5662" spans="1:19" x14ac:dyDescent="0.3">
      <c r="A5662" s="1090">
        <v>5657</v>
      </c>
      <c r="B5662" s="1091"/>
      <c r="C5662" s="1091"/>
      <c r="D5662" s="1097"/>
      <c r="E5662" s="1093">
        <f t="shared" si="353"/>
        <v>0</v>
      </c>
      <c r="F5662" s="1094">
        <f t="shared" si="354"/>
        <v>0</v>
      </c>
      <c r="G5662" s="1095">
        <f t="shared" si="355"/>
        <v>0</v>
      </c>
      <c r="H5662" s="1090" t="str">
        <f t="shared" ca="1" si="356"/>
        <v/>
      </c>
      <c r="I5662" s="1109"/>
      <c r="J5662" s="1109"/>
      <c r="K5662" s="1112"/>
      <c r="L5662" s="1091"/>
      <c r="M5662" s="1091"/>
      <c r="N5662" s="1091"/>
      <c r="O5662" s="1091"/>
      <c r="P5662" s="1096"/>
      <c r="Q5662" s="1096"/>
      <c r="R5662" s="1096"/>
      <c r="S5662" s="1091"/>
    </row>
    <row r="5663" spans="1:19" x14ac:dyDescent="0.3">
      <c r="A5663" s="1090">
        <v>5658</v>
      </c>
      <c r="B5663" s="1091"/>
      <c r="C5663" s="1091"/>
      <c r="D5663" s="1097"/>
      <c r="E5663" s="1093">
        <f t="shared" si="353"/>
        <v>0</v>
      </c>
      <c r="F5663" s="1094">
        <f t="shared" si="354"/>
        <v>0</v>
      </c>
      <c r="G5663" s="1095">
        <f t="shared" si="355"/>
        <v>0</v>
      </c>
      <c r="H5663" s="1090" t="str">
        <f t="shared" ca="1" si="356"/>
        <v/>
      </c>
      <c r="I5663" s="1109"/>
      <c r="J5663" s="1109"/>
      <c r="K5663" s="1112"/>
      <c r="L5663" s="1091"/>
      <c r="M5663" s="1091"/>
      <c r="N5663" s="1091"/>
      <c r="O5663" s="1091"/>
      <c r="P5663" s="1096"/>
      <c r="Q5663" s="1096"/>
      <c r="R5663" s="1096"/>
      <c r="S5663" s="1091"/>
    </row>
    <row r="5664" spans="1:19" x14ac:dyDescent="0.3">
      <c r="A5664" s="1090">
        <v>5659</v>
      </c>
      <c r="B5664" s="1091"/>
      <c r="C5664" s="1091"/>
      <c r="D5664" s="1097"/>
      <c r="E5664" s="1093">
        <f t="shared" si="353"/>
        <v>0</v>
      </c>
      <c r="F5664" s="1094">
        <f t="shared" si="354"/>
        <v>0</v>
      </c>
      <c r="G5664" s="1095">
        <f t="shared" si="355"/>
        <v>0</v>
      </c>
      <c r="H5664" s="1090" t="str">
        <f t="shared" ca="1" si="356"/>
        <v/>
      </c>
      <c r="I5664" s="1109"/>
      <c r="J5664" s="1109"/>
      <c r="K5664" s="1112"/>
      <c r="L5664" s="1091"/>
      <c r="M5664" s="1091"/>
      <c r="N5664" s="1091"/>
      <c r="O5664" s="1091"/>
      <c r="P5664" s="1096"/>
      <c r="Q5664" s="1096"/>
      <c r="R5664" s="1096"/>
      <c r="S5664" s="1091"/>
    </row>
    <row r="5665" spans="1:19" x14ac:dyDescent="0.3">
      <c r="A5665" s="1090">
        <v>5660</v>
      </c>
      <c r="B5665" s="1091"/>
      <c r="C5665" s="1091"/>
      <c r="D5665" s="1097"/>
      <c r="E5665" s="1093">
        <f t="shared" si="353"/>
        <v>0</v>
      </c>
      <c r="F5665" s="1094">
        <f t="shared" si="354"/>
        <v>0</v>
      </c>
      <c r="G5665" s="1095">
        <f t="shared" si="355"/>
        <v>0</v>
      </c>
      <c r="H5665" s="1090" t="str">
        <f t="shared" ca="1" si="356"/>
        <v/>
      </c>
      <c r="I5665" s="1109"/>
      <c r="J5665" s="1109"/>
      <c r="K5665" s="1112"/>
      <c r="L5665" s="1091"/>
      <c r="M5665" s="1091"/>
      <c r="N5665" s="1091"/>
      <c r="O5665" s="1091"/>
      <c r="P5665" s="1096"/>
      <c r="Q5665" s="1096"/>
      <c r="R5665" s="1096"/>
      <c r="S5665" s="1091"/>
    </row>
    <row r="5666" spans="1:19" x14ac:dyDescent="0.3">
      <c r="A5666" s="1090">
        <v>5661</v>
      </c>
      <c r="B5666" s="1091"/>
      <c r="C5666" s="1091"/>
      <c r="D5666" s="1097"/>
      <c r="E5666" s="1093">
        <f t="shared" si="353"/>
        <v>0</v>
      </c>
      <c r="F5666" s="1094">
        <f t="shared" si="354"/>
        <v>0</v>
      </c>
      <c r="G5666" s="1095">
        <f t="shared" si="355"/>
        <v>0</v>
      </c>
      <c r="H5666" s="1090" t="str">
        <f t="shared" ca="1" si="356"/>
        <v/>
      </c>
      <c r="I5666" s="1109"/>
      <c r="J5666" s="1109"/>
      <c r="K5666" s="1112"/>
      <c r="L5666" s="1091"/>
      <c r="M5666" s="1091"/>
      <c r="N5666" s="1091"/>
      <c r="O5666" s="1091"/>
      <c r="P5666" s="1096"/>
      <c r="Q5666" s="1096"/>
      <c r="R5666" s="1096"/>
      <c r="S5666" s="1091"/>
    </row>
    <row r="5667" spans="1:19" x14ac:dyDescent="0.3">
      <c r="A5667" s="1090">
        <v>5662</v>
      </c>
      <c r="B5667" s="1091"/>
      <c r="C5667" s="1091"/>
      <c r="D5667" s="1097"/>
      <c r="E5667" s="1093">
        <f t="shared" si="353"/>
        <v>0</v>
      </c>
      <c r="F5667" s="1094">
        <f t="shared" si="354"/>
        <v>0</v>
      </c>
      <c r="G5667" s="1095">
        <f t="shared" si="355"/>
        <v>0</v>
      </c>
      <c r="H5667" s="1090" t="str">
        <f t="shared" ca="1" si="356"/>
        <v/>
      </c>
      <c r="I5667" s="1109"/>
      <c r="J5667" s="1109"/>
      <c r="K5667" s="1112"/>
      <c r="L5667" s="1091"/>
      <c r="M5667" s="1091"/>
      <c r="N5667" s="1091"/>
      <c r="O5667" s="1091"/>
      <c r="P5667" s="1096"/>
      <c r="Q5667" s="1096"/>
      <c r="R5667" s="1096"/>
      <c r="S5667" s="1091"/>
    </row>
    <row r="5668" spans="1:19" x14ac:dyDescent="0.3">
      <c r="A5668" s="1090">
        <v>5663</v>
      </c>
      <c r="B5668" s="1091"/>
      <c r="C5668" s="1091"/>
      <c r="D5668" s="1097"/>
      <c r="E5668" s="1093">
        <f t="shared" si="353"/>
        <v>0</v>
      </c>
      <c r="F5668" s="1094">
        <f t="shared" si="354"/>
        <v>0</v>
      </c>
      <c r="G5668" s="1095">
        <f t="shared" si="355"/>
        <v>0</v>
      </c>
      <c r="H5668" s="1090" t="str">
        <f t="shared" ca="1" si="356"/>
        <v/>
      </c>
      <c r="I5668" s="1109"/>
      <c r="J5668" s="1109"/>
      <c r="K5668" s="1112"/>
      <c r="L5668" s="1091"/>
      <c r="M5668" s="1091"/>
      <c r="N5668" s="1091"/>
      <c r="O5668" s="1091"/>
      <c r="P5668" s="1096"/>
      <c r="Q5668" s="1096"/>
      <c r="R5668" s="1096"/>
      <c r="S5668" s="1091"/>
    </row>
    <row r="5669" spans="1:19" x14ac:dyDescent="0.3">
      <c r="A5669" s="1090">
        <v>5664</v>
      </c>
      <c r="B5669" s="1091"/>
      <c r="C5669" s="1091"/>
      <c r="D5669" s="1097"/>
      <c r="E5669" s="1093">
        <f t="shared" si="353"/>
        <v>0</v>
      </c>
      <c r="F5669" s="1094">
        <f t="shared" si="354"/>
        <v>0</v>
      </c>
      <c r="G5669" s="1095">
        <f t="shared" si="355"/>
        <v>0</v>
      </c>
      <c r="H5669" s="1090" t="str">
        <f t="shared" ca="1" si="356"/>
        <v/>
      </c>
      <c r="I5669" s="1109"/>
      <c r="J5669" s="1109"/>
      <c r="K5669" s="1112"/>
      <c r="L5669" s="1091"/>
      <c r="M5669" s="1091"/>
      <c r="N5669" s="1091"/>
      <c r="O5669" s="1091"/>
      <c r="P5669" s="1096"/>
      <c r="Q5669" s="1096"/>
      <c r="R5669" s="1096"/>
      <c r="S5669" s="1091"/>
    </row>
    <row r="5670" spans="1:19" x14ac:dyDescent="0.3">
      <c r="A5670" s="1090">
        <v>5665</v>
      </c>
      <c r="B5670" s="1091"/>
      <c r="C5670" s="1091"/>
      <c r="D5670" s="1097"/>
      <c r="E5670" s="1093">
        <f t="shared" si="353"/>
        <v>0</v>
      </c>
      <c r="F5670" s="1094">
        <f t="shared" si="354"/>
        <v>0</v>
      </c>
      <c r="G5670" s="1095">
        <f t="shared" si="355"/>
        <v>0</v>
      </c>
      <c r="H5670" s="1090" t="str">
        <f t="shared" ca="1" si="356"/>
        <v/>
      </c>
      <c r="I5670" s="1109"/>
      <c r="J5670" s="1109"/>
      <c r="K5670" s="1112"/>
      <c r="L5670" s="1091"/>
      <c r="M5670" s="1091"/>
      <c r="N5670" s="1091"/>
      <c r="O5670" s="1091"/>
      <c r="P5670" s="1096"/>
      <c r="Q5670" s="1096"/>
      <c r="R5670" s="1096"/>
      <c r="S5670" s="1091"/>
    </row>
    <row r="5671" spans="1:19" x14ac:dyDescent="0.3">
      <c r="A5671" s="1090">
        <v>5666</v>
      </c>
      <c r="B5671" s="1091"/>
      <c r="C5671" s="1091"/>
      <c r="D5671" s="1097"/>
      <c r="E5671" s="1093">
        <f t="shared" si="353"/>
        <v>0</v>
      </c>
      <c r="F5671" s="1094">
        <f t="shared" si="354"/>
        <v>0</v>
      </c>
      <c r="G5671" s="1095">
        <f t="shared" si="355"/>
        <v>0</v>
      </c>
      <c r="H5671" s="1090" t="str">
        <f t="shared" ca="1" si="356"/>
        <v/>
      </c>
      <c r="I5671" s="1109"/>
      <c r="J5671" s="1109"/>
      <c r="K5671" s="1112"/>
      <c r="L5671" s="1091"/>
      <c r="M5671" s="1091"/>
      <c r="N5671" s="1091"/>
      <c r="O5671" s="1091"/>
      <c r="P5671" s="1096"/>
      <c r="Q5671" s="1096"/>
      <c r="R5671" s="1096"/>
      <c r="S5671" s="1091"/>
    </row>
    <row r="5672" spans="1:19" x14ac:dyDescent="0.3">
      <c r="A5672" s="1090">
        <v>5667</v>
      </c>
      <c r="B5672" s="1091"/>
      <c r="C5672" s="1091"/>
      <c r="D5672" s="1097"/>
      <c r="E5672" s="1093">
        <f t="shared" si="353"/>
        <v>0</v>
      </c>
      <c r="F5672" s="1094">
        <f t="shared" si="354"/>
        <v>0</v>
      </c>
      <c r="G5672" s="1095">
        <f t="shared" si="355"/>
        <v>0</v>
      </c>
      <c r="H5672" s="1090" t="str">
        <f t="shared" ca="1" si="356"/>
        <v/>
      </c>
      <c r="I5672" s="1109"/>
      <c r="J5672" s="1109"/>
      <c r="K5672" s="1112"/>
      <c r="L5672" s="1091"/>
      <c r="M5672" s="1091"/>
      <c r="N5672" s="1091"/>
      <c r="O5672" s="1091"/>
      <c r="P5672" s="1096"/>
      <c r="Q5672" s="1096"/>
      <c r="R5672" s="1096"/>
      <c r="S5672" s="1091"/>
    </row>
    <row r="5673" spans="1:19" x14ac:dyDescent="0.3">
      <c r="A5673" s="1090">
        <v>5668</v>
      </c>
      <c r="B5673" s="1091"/>
      <c r="C5673" s="1091"/>
      <c r="D5673" s="1097"/>
      <c r="E5673" s="1093">
        <f t="shared" si="353"/>
        <v>0</v>
      </c>
      <c r="F5673" s="1094">
        <f t="shared" si="354"/>
        <v>0</v>
      </c>
      <c r="G5673" s="1095">
        <f t="shared" si="355"/>
        <v>0</v>
      </c>
      <c r="H5673" s="1090" t="str">
        <f t="shared" ca="1" si="356"/>
        <v/>
      </c>
      <c r="I5673" s="1109"/>
      <c r="J5673" s="1109"/>
      <c r="K5673" s="1112"/>
      <c r="L5673" s="1091"/>
      <c r="M5673" s="1091"/>
      <c r="N5673" s="1091"/>
      <c r="O5673" s="1091"/>
      <c r="P5673" s="1096"/>
      <c r="Q5673" s="1096"/>
      <c r="R5673" s="1096"/>
      <c r="S5673" s="1091"/>
    </row>
    <row r="5674" spans="1:19" x14ac:dyDescent="0.3">
      <c r="A5674" s="1090">
        <v>5669</v>
      </c>
      <c r="B5674" s="1091"/>
      <c r="C5674" s="1091"/>
      <c r="D5674" s="1097"/>
      <c r="E5674" s="1093">
        <f t="shared" si="353"/>
        <v>0</v>
      </c>
      <c r="F5674" s="1094">
        <f t="shared" si="354"/>
        <v>0</v>
      </c>
      <c r="G5674" s="1095">
        <f t="shared" si="355"/>
        <v>0</v>
      </c>
      <c r="H5674" s="1090" t="str">
        <f t="shared" ca="1" si="356"/>
        <v/>
      </c>
      <c r="I5674" s="1109"/>
      <c r="J5674" s="1109"/>
      <c r="K5674" s="1112"/>
      <c r="L5674" s="1091"/>
      <c r="M5674" s="1091"/>
      <c r="N5674" s="1091"/>
      <c r="O5674" s="1091"/>
      <c r="P5674" s="1096"/>
      <c r="Q5674" s="1096"/>
      <c r="R5674" s="1096"/>
      <c r="S5674" s="1091"/>
    </row>
    <row r="5675" spans="1:19" x14ac:dyDescent="0.3">
      <c r="A5675" s="1090">
        <v>5670</v>
      </c>
      <c r="B5675" s="1091"/>
      <c r="C5675" s="1091"/>
      <c r="D5675" s="1097"/>
      <c r="E5675" s="1093">
        <f t="shared" si="353"/>
        <v>0</v>
      </c>
      <c r="F5675" s="1094">
        <f t="shared" si="354"/>
        <v>0</v>
      </c>
      <c r="G5675" s="1095">
        <f t="shared" si="355"/>
        <v>0</v>
      </c>
      <c r="H5675" s="1090" t="str">
        <f t="shared" ca="1" si="356"/>
        <v/>
      </c>
      <c r="I5675" s="1109"/>
      <c r="J5675" s="1109"/>
      <c r="K5675" s="1112"/>
      <c r="L5675" s="1091"/>
      <c r="M5675" s="1091"/>
      <c r="N5675" s="1091"/>
      <c r="O5675" s="1091"/>
      <c r="P5675" s="1096"/>
      <c r="Q5675" s="1096"/>
      <c r="R5675" s="1096"/>
      <c r="S5675" s="1091"/>
    </row>
    <row r="5676" spans="1:19" x14ac:dyDescent="0.3">
      <c r="A5676" s="1090">
        <v>5671</v>
      </c>
      <c r="B5676" s="1091"/>
      <c r="C5676" s="1091"/>
      <c r="D5676" s="1097"/>
      <c r="E5676" s="1093">
        <f t="shared" si="353"/>
        <v>0</v>
      </c>
      <c r="F5676" s="1094">
        <f t="shared" si="354"/>
        <v>0</v>
      </c>
      <c r="G5676" s="1095">
        <f t="shared" si="355"/>
        <v>0</v>
      </c>
      <c r="H5676" s="1090" t="str">
        <f t="shared" ca="1" si="356"/>
        <v/>
      </c>
      <c r="I5676" s="1109"/>
      <c r="J5676" s="1109"/>
      <c r="K5676" s="1112"/>
      <c r="L5676" s="1091"/>
      <c r="M5676" s="1091"/>
      <c r="N5676" s="1091"/>
      <c r="O5676" s="1091"/>
      <c r="P5676" s="1096"/>
      <c r="Q5676" s="1096"/>
      <c r="R5676" s="1096"/>
      <c r="S5676" s="1091"/>
    </row>
    <row r="5677" spans="1:19" x14ac:dyDescent="0.3">
      <c r="A5677" s="1090">
        <v>5672</v>
      </c>
      <c r="B5677" s="1091"/>
      <c r="C5677" s="1091"/>
      <c r="D5677" s="1097"/>
      <c r="E5677" s="1093">
        <f t="shared" si="353"/>
        <v>0</v>
      </c>
      <c r="F5677" s="1094">
        <f t="shared" si="354"/>
        <v>0</v>
      </c>
      <c r="G5677" s="1095">
        <f t="shared" si="355"/>
        <v>0</v>
      </c>
      <c r="H5677" s="1090" t="str">
        <f t="shared" ca="1" si="356"/>
        <v/>
      </c>
      <c r="I5677" s="1109"/>
      <c r="J5677" s="1109"/>
      <c r="K5677" s="1112"/>
      <c r="L5677" s="1091"/>
      <c r="M5677" s="1091"/>
      <c r="N5677" s="1091"/>
      <c r="O5677" s="1091"/>
      <c r="P5677" s="1096"/>
      <c r="Q5677" s="1096"/>
      <c r="R5677" s="1096"/>
      <c r="S5677" s="1091"/>
    </row>
    <row r="5678" spans="1:19" x14ac:dyDescent="0.3">
      <c r="A5678" s="1090">
        <v>5673</v>
      </c>
      <c r="B5678" s="1091"/>
      <c r="C5678" s="1091"/>
      <c r="D5678" s="1097"/>
      <c r="E5678" s="1093">
        <f t="shared" si="353"/>
        <v>0</v>
      </c>
      <c r="F5678" s="1094">
        <f t="shared" si="354"/>
        <v>0</v>
      </c>
      <c r="G5678" s="1095">
        <f t="shared" si="355"/>
        <v>0</v>
      </c>
      <c r="H5678" s="1090" t="str">
        <f t="shared" ca="1" si="356"/>
        <v/>
      </c>
      <c r="I5678" s="1109"/>
      <c r="J5678" s="1109"/>
      <c r="K5678" s="1112"/>
      <c r="L5678" s="1091"/>
      <c r="M5678" s="1091"/>
      <c r="N5678" s="1091"/>
      <c r="O5678" s="1091"/>
      <c r="P5678" s="1096"/>
      <c r="Q5678" s="1096"/>
      <c r="R5678" s="1096"/>
      <c r="S5678" s="1091"/>
    </row>
    <row r="5679" spans="1:19" x14ac:dyDescent="0.3">
      <c r="A5679" s="1090">
        <v>5674</v>
      </c>
      <c r="B5679" s="1091"/>
      <c r="C5679" s="1091"/>
      <c r="D5679" s="1097"/>
      <c r="E5679" s="1093">
        <f t="shared" si="353"/>
        <v>0</v>
      </c>
      <c r="F5679" s="1094">
        <f t="shared" si="354"/>
        <v>0</v>
      </c>
      <c r="G5679" s="1095">
        <f t="shared" si="355"/>
        <v>0</v>
      </c>
      <c r="H5679" s="1090" t="str">
        <f t="shared" ca="1" si="356"/>
        <v/>
      </c>
      <c r="I5679" s="1109"/>
      <c r="J5679" s="1109"/>
      <c r="K5679" s="1112"/>
      <c r="L5679" s="1091"/>
      <c r="M5679" s="1091"/>
      <c r="N5679" s="1091"/>
      <c r="O5679" s="1091"/>
      <c r="P5679" s="1096"/>
      <c r="Q5679" s="1096"/>
      <c r="R5679" s="1096"/>
      <c r="S5679" s="1091"/>
    </row>
    <row r="5680" spans="1:19" x14ac:dyDescent="0.3">
      <c r="A5680" s="1090">
        <v>5675</v>
      </c>
      <c r="B5680" s="1091"/>
      <c r="C5680" s="1091"/>
      <c r="D5680" s="1097"/>
      <c r="E5680" s="1093">
        <f t="shared" si="353"/>
        <v>0</v>
      </c>
      <c r="F5680" s="1094">
        <f t="shared" si="354"/>
        <v>0</v>
      </c>
      <c r="G5680" s="1095">
        <f t="shared" si="355"/>
        <v>0</v>
      </c>
      <c r="H5680" s="1090" t="str">
        <f t="shared" ca="1" si="356"/>
        <v/>
      </c>
      <c r="I5680" s="1109"/>
      <c r="J5680" s="1109"/>
      <c r="K5680" s="1112"/>
      <c r="L5680" s="1091"/>
      <c r="M5680" s="1091"/>
      <c r="N5680" s="1091"/>
      <c r="O5680" s="1091"/>
      <c r="P5680" s="1096"/>
      <c r="Q5680" s="1096"/>
      <c r="R5680" s="1096"/>
      <c r="S5680" s="1091"/>
    </row>
    <row r="5681" spans="1:19" x14ac:dyDescent="0.3">
      <c r="A5681" s="1090">
        <v>5676</v>
      </c>
      <c r="B5681" s="1091"/>
      <c r="C5681" s="1091"/>
      <c r="D5681" s="1097"/>
      <c r="E5681" s="1093">
        <f t="shared" si="353"/>
        <v>0</v>
      </c>
      <c r="F5681" s="1094">
        <f t="shared" si="354"/>
        <v>0</v>
      </c>
      <c r="G5681" s="1095">
        <f t="shared" si="355"/>
        <v>0</v>
      </c>
      <c r="H5681" s="1090" t="str">
        <f t="shared" ca="1" si="356"/>
        <v/>
      </c>
      <c r="I5681" s="1109"/>
      <c r="J5681" s="1109"/>
      <c r="K5681" s="1112"/>
      <c r="L5681" s="1091"/>
      <c r="M5681" s="1091"/>
      <c r="N5681" s="1091"/>
      <c r="O5681" s="1091"/>
      <c r="P5681" s="1096"/>
      <c r="Q5681" s="1096"/>
      <c r="R5681" s="1096"/>
      <c r="S5681" s="1091"/>
    </row>
    <row r="5682" spans="1:19" x14ac:dyDescent="0.3">
      <c r="A5682" s="1090">
        <v>5677</v>
      </c>
      <c r="B5682" s="1091"/>
      <c r="C5682" s="1091"/>
      <c r="D5682" s="1097"/>
      <c r="E5682" s="1093">
        <f t="shared" si="353"/>
        <v>0</v>
      </c>
      <c r="F5682" s="1094">
        <f t="shared" si="354"/>
        <v>0</v>
      </c>
      <c r="G5682" s="1095">
        <f t="shared" si="355"/>
        <v>0</v>
      </c>
      <c r="H5682" s="1090" t="str">
        <f t="shared" ca="1" si="356"/>
        <v/>
      </c>
      <c r="I5682" s="1109"/>
      <c r="J5682" s="1109"/>
      <c r="K5682" s="1112"/>
      <c r="L5682" s="1091"/>
      <c r="M5682" s="1091"/>
      <c r="N5682" s="1091"/>
      <c r="O5682" s="1091"/>
      <c r="P5682" s="1096"/>
      <c r="Q5682" s="1096"/>
      <c r="R5682" s="1096"/>
      <c r="S5682" s="1091"/>
    </row>
    <row r="5683" spans="1:19" x14ac:dyDescent="0.3">
      <c r="A5683" s="1090">
        <v>5678</v>
      </c>
      <c r="B5683" s="1091"/>
      <c r="C5683" s="1091"/>
      <c r="D5683" s="1097"/>
      <c r="E5683" s="1093">
        <f t="shared" si="353"/>
        <v>0</v>
      </c>
      <c r="F5683" s="1094">
        <f t="shared" si="354"/>
        <v>0</v>
      </c>
      <c r="G5683" s="1095">
        <f t="shared" si="355"/>
        <v>0</v>
      </c>
      <c r="H5683" s="1090" t="str">
        <f t="shared" ca="1" si="356"/>
        <v/>
      </c>
      <c r="I5683" s="1109"/>
      <c r="J5683" s="1109"/>
      <c r="K5683" s="1112"/>
      <c r="L5683" s="1091"/>
      <c r="M5683" s="1091"/>
      <c r="N5683" s="1091"/>
      <c r="O5683" s="1091"/>
      <c r="P5683" s="1096"/>
      <c r="Q5683" s="1096"/>
      <c r="R5683" s="1096"/>
      <c r="S5683" s="1091"/>
    </row>
    <row r="5684" spans="1:19" x14ac:dyDescent="0.3">
      <c r="A5684" s="1090">
        <v>5679</v>
      </c>
      <c r="B5684" s="1091"/>
      <c r="C5684" s="1091"/>
      <c r="D5684" s="1097"/>
      <c r="E5684" s="1093">
        <f t="shared" si="353"/>
        <v>0</v>
      </c>
      <c r="F5684" s="1094">
        <f t="shared" si="354"/>
        <v>0</v>
      </c>
      <c r="G5684" s="1095">
        <f t="shared" si="355"/>
        <v>0</v>
      </c>
      <c r="H5684" s="1090" t="str">
        <f t="shared" ca="1" si="356"/>
        <v/>
      </c>
      <c r="I5684" s="1109"/>
      <c r="J5684" s="1109"/>
      <c r="K5684" s="1112"/>
      <c r="L5684" s="1091"/>
      <c r="M5684" s="1091"/>
      <c r="N5684" s="1091"/>
      <c r="O5684" s="1091"/>
      <c r="P5684" s="1096"/>
      <c r="Q5684" s="1096"/>
      <c r="R5684" s="1096"/>
      <c r="S5684" s="1091"/>
    </row>
    <row r="5685" spans="1:19" x14ac:dyDescent="0.3">
      <c r="A5685" s="1090">
        <v>5680</v>
      </c>
      <c r="B5685" s="1091"/>
      <c r="C5685" s="1091"/>
      <c r="D5685" s="1097"/>
      <c r="E5685" s="1093">
        <f t="shared" si="353"/>
        <v>0</v>
      </c>
      <c r="F5685" s="1094">
        <f t="shared" si="354"/>
        <v>0</v>
      </c>
      <c r="G5685" s="1095">
        <f t="shared" si="355"/>
        <v>0</v>
      </c>
      <c r="H5685" s="1090" t="str">
        <f t="shared" ca="1" si="356"/>
        <v/>
      </c>
      <c r="I5685" s="1109"/>
      <c r="J5685" s="1109"/>
      <c r="K5685" s="1112"/>
      <c r="L5685" s="1091"/>
      <c r="M5685" s="1091"/>
      <c r="N5685" s="1091"/>
      <c r="O5685" s="1091"/>
      <c r="P5685" s="1096"/>
      <c r="Q5685" s="1096"/>
      <c r="R5685" s="1096"/>
      <c r="S5685" s="1091"/>
    </row>
    <row r="5686" spans="1:19" x14ac:dyDescent="0.3">
      <c r="A5686" s="1090">
        <v>5681</v>
      </c>
      <c r="B5686" s="1091"/>
      <c r="C5686" s="1091"/>
      <c r="D5686" s="1097"/>
      <c r="E5686" s="1093">
        <f t="shared" si="353"/>
        <v>0</v>
      </c>
      <c r="F5686" s="1094">
        <f t="shared" si="354"/>
        <v>0</v>
      </c>
      <c r="G5686" s="1095">
        <f t="shared" si="355"/>
        <v>0</v>
      </c>
      <c r="H5686" s="1090" t="str">
        <f t="shared" ca="1" si="356"/>
        <v/>
      </c>
      <c r="I5686" s="1109"/>
      <c r="J5686" s="1109"/>
      <c r="K5686" s="1112"/>
      <c r="L5686" s="1091"/>
      <c r="M5686" s="1091"/>
      <c r="N5686" s="1091"/>
      <c r="O5686" s="1091"/>
      <c r="P5686" s="1096"/>
      <c r="Q5686" s="1096"/>
      <c r="R5686" s="1096"/>
      <c r="S5686" s="1091"/>
    </row>
    <row r="5687" spans="1:19" x14ac:dyDescent="0.3">
      <c r="A5687" s="1090">
        <v>5682</v>
      </c>
      <c r="B5687" s="1091"/>
      <c r="C5687" s="1091"/>
      <c r="D5687" s="1097"/>
      <c r="E5687" s="1093">
        <f t="shared" si="353"/>
        <v>0</v>
      </c>
      <c r="F5687" s="1094">
        <f t="shared" si="354"/>
        <v>0</v>
      </c>
      <c r="G5687" s="1095">
        <f t="shared" si="355"/>
        <v>0</v>
      </c>
      <c r="H5687" s="1090" t="str">
        <f t="shared" ca="1" si="356"/>
        <v/>
      </c>
      <c r="I5687" s="1109"/>
      <c r="J5687" s="1109"/>
      <c r="K5687" s="1112"/>
      <c r="L5687" s="1091"/>
      <c r="M5687" s="1091"/>
      <c r="N5687" s="1091"/>
      <c r="O5687" s="1091"/>
      <c r="P5687" s="1096"/>
      <c r="Q5687" s="1096"/>
      <c r="R5687" s="1096"/>
      <c r="S5687" s="1091"/>
    </row>
    <row r="5688" spans="1:19" x14ac:dyDescent="0.3">
      <c r="A5688" s="1090">
        <v>5683</v>
      </c>
      <c r="B5688" s="1091"/>
      <c r="C5688" s="1091"/>
      <c r="D5688" s="1097"/>
      <c r="E5688" s="1093">
        <f t="shared" si="353"/>
        <v>0</v>
      </c>
      <c r="F5688" s="1094">
        <f t="shared" si="354"/>
        <v>0</v>
      </c>
      <c r="G5688" s="1095">
        <f t="shared" si="355"/>
        <v>0</v>
      </c>
      <c r="H5688" s="1090" t="str">
        <f t="shared" ca="1" si="356"/>
        <v/>
      </c>
      <c r="I5688" s="1109"/>
      <c r="J5688" s="1109"/>
      <c r="K5688" s="1112"/>
      <c r="L5688" s="1091"/>
      <c r="M5688" s="1091"/>
      <c r="N5688" s="1091"/>
      <c r="O5688" s="1091"/>
      <c r="P5688" s="1096"/>
      <c r="Q5688" s="1096"/>
      <c r="R5688" s="1096"/>
      <c r="S5688" s="1091"/>
    </row>
    <row r="5689" spans="1:19" x14ac:dyDescent="0.3">
      <c r="A5689" s="1090">
        <v>5684</v>
      </c>
      <c r="B5689" s="1091"/>
      <c r="C5689" s="1091"/>
      <c r="D5689" s="1097"/>
      <c r="E5689" s="1093">
        <f t="shared" si="353"/>
        <v>0</v>
      </c>
      <c r="F5689" s="1094">
        <f t="shared" si="354"/>
        <v>0</v>
      </c>
      <c r="G5689" s="1095">
        <f t="shared" si="355"/>
        <v>0</v>
      </c>
      <c r="H5689" s="1090" t="str">
        <f t="shared" ca="1" si="356"/>
        <v/>
      </c>
      <c r="I5689" s="1109"/>
      <c r="J5689" s="1109"/>
      <c r="K5689" s="1112"/>
      <c r="L5689" s="1091"/>
      <c r="M5689" s="1091"/>
      <c r="N5689" s="1091"/>
      <c r="O5689" s="1091"/>
      <c r="P5689" s="1096"/>
      <c r="Q5689" s="1096"/>
      <c r="R5689" s="1096"/>
      <c r="S5689" s="1091"/>
    </row>
    <row r="5690" spans="1:19" x14ac:dyDescent="0.3">
      <c r="A5690" s="1090">
        <v>5685</v>
      </c>
      <c r="B5690" s="1091"/>
      <c r="C5690" s="1091"/>
      <c r="D5690" s="1097"/>
      <c r="E5690" s="1093">
        <f t="shared" si="353"/>
        <v>0</v>
      </c>
      <c r="F5690" s="1094">
        <f t="shared" si="354"/>
        <v>0</v>
      </c>
      <c r="G5690" s="1095">
        <f t="shared" si="355"/>
        <v>0</v>
      </c>
      <c r="H5690" s="1090" t="str">
        <f t="shared" ca="1" si="356"/>
        <v/>
      </c>
      <c r="I5690" s="1109"/>
      <c r="J5690" s="1109"/>
      <c r="K5690" s="1112"/>
      <c r="L5690" s="1091"/>
      <c r="M5690" s="1091"/>
      <c r="N5690" s="1091"/>
      <c r="O5690" s="1091"/>
      <c r="P5690" s="1096"/>
      <c r="Q5690" s="1096"/>
      <c r="R5690" s="1096"/>
      <c r="S5690" s="1091"/>
    </row>
    <row r="5691" spans="1:19" x14ac:dyDescent="0.3">
      <c r="A5691" s="1090">
        <v>5686</v>
      </c>
      <c r="B5691" s="1091"/>
      <c r="C5691" s="1091"/>
      <c r="D5691" s="1097"/>
      <c r="E5691" s="1093">
        <f t="shared" si="353"/>
        <v>0</v>
      </c>
      <c r="F5691" s="1094">
        <f t="shared" si="354"/>
        <v>0</v>
      </c>
      <c r="G5691" s="1095">
        <f t="shared" si="355"/>
        <v>0</v>
      </c>
      <c r="H5691" s="1090" t="str">
        <f t="shared" ca="1" si="356"/>
        <v/>
      </c>
      <c r="I5691" s="1109"/>
      <c r="J5691" s="1109"/>
      <c r="K5691" s="1112"/>
      <c r="L5691" s="1091"/>
      <c r="M5691" s="1091"/>
      <c r="N5691" s="1091"/>
      <c r="O5691" s="1091"/>
      <c r="P5691" s="1096"/>
      <c r="Q5691" s="1096"/>
      <c r="R5691" s="1096"/>
      <c r="S5691" s="1091"/>
    </row>
    <row r="5692" spans="1:19" x14ac:dyDescent="0.3">
      <c r="A5692" s="1090">
        <v>5687</v>
      </c>
      <c r="B5692" s="1091"/>
      <c r="C5692" s="1091"/>
      <c r="D5692" s="1097"/>
      <c r="E5692" s="1093">
        <f t="shared" si="353"/>
        <v>0</v>
      </c>
      <c r="F5692" s="1094">
        <f t="shared" si="354"/>
        <v>0</v>
      </c>
      <c r="G5692" s="1095">
        <f t="shared" si="355"/>
        <v>0</v>
      </c>
      <c r="H5692" s="1090" t="str">
        <f t="shared" ca="1" si="356"/>
        <v/>
      </c>
      <c r="I5692" s="1109"/>
      <c r="J5692" s="1109"/>
      <c r="K5692" s="1112"/>
      <c r="L5692" s="1091"/>
      <c r="M5692" s="1091"/>
      <c r="N5692" s="1091"/>
      <c r="O5692" s="1091"/>
      <c r="P5692" s="1096"/>
      <c r="Q5692" s="1096"/>
      <c r="R5692" s="1096"/>
      <c r="S5692" s="1091"/>
    </row>
    <row r="5693" spans="1:19" x14ac:dyDescent="0.3">
      <c r="A5693" s="1090">
        <v>5688</v>
      </c>
      <c r="B5693" s="1091"/>
      <c r="C5693" s="1091"/>
      <c r="D5693" s="1097"/>
      <c r="E5693" s="1093">
        <f t="shared" si="353"/>
        <v>0</v>
      </c>
      <c r="F5693" s="1094">
        <f t="shared" si="354"/>
        <v>0</v>
      </c>
      <c r="G5693" s="1095">
        <f t="shared" si="355"/>
        <v>0</v>
      </c>
      <c r="H5693" s="1090" t="str">
        <f t="shared" ca="1" si="356"/>
        <v/>
      </c>
      <c r="I5693" s="1109"/>
      <c r="J5693" s="1109"/>
      <c r="K5693" s="1112"/>
      <c r="L5693" s="1091"/>
      <c r="M5693" s="1091"/>
      <c r="N5693" s="1091"/>
      <c r="O5693" s="1091"/>
      <c r="P5693" s="1096"/>
      <c r="Q5693" s="1096"/>
      <c r="R5693" s="1096"/>
      <c r="S5693" s="1091"/>
    </row>
    <row r="5694" spans="1:19" x14ac:dyDescent="0.3">
      <c r="A5694" s="1090">
        <v>5689</v>
      </c>
      <c r="B5694" s="1091"/>
      <c r="C5694" s="1091"/>
      <c r="D5694" s="1097"/>
      <c r="E5694" s="1093">
        <f t="shared" si="353"/>
        <v>0</v>
      </c>
      <c r="F5694" s="1094">
        <f t="shared" si="354"/>
        <v>0</v>
      </c>
      <c r="G5694" s="1095">
        <f t="shared" si="355"/>
        <v>0</v>
      </c>
      <c r="H5694" s="1090" t="str">
        <f t="shared" ca="1" si="356"/>
        <v/>
      </c>
      <c r="I5694" s="1109"/>
      <c r="J5694" s="1109"/>
      <c r="K5694" s="1112"/>
      <c r="L5694" s="1091"/>
      <c r="M5694" s="1091"/>
      <c r="N5694" s="1091"/>
      <c r="O5694" s="1091"/>
      <c r="P5694" s="1096"/>
      <c r="Q5694" s="1096"/>
      <c r="R5694" s="1096"/>
      <c r="S5694" s="1091"/>
    </row>
    <row r="5695" spans="1:19" x14ac:dyDescent="0.3">
      <c r="A5695" s="1090">
        <v>5690</v>
      </c>
      <c r="B5695" s="1091"/>
      <c r="C5695" s="1091"/>
      <c r="D5695" s="1097"/>
      <c r="E5695" s="1093">
        <f t="shared" si="353"/>
        <v>0</v>
      </c>
      <c r="F5695" s="1094">
        <f t="shared" si="354"/>
        <v>0</v>
      </c>
      <c r="G5695" s="1095">
        <f t="shared" si="355"/>
        <v>0</v>
      </c>
      <c r="H5695" s="1090" t="str">
        <f t="shared" ca="1" si="356"/>
        <v/>
      </c>
      <c r="I5695" s="1109"/>
      <c r="J5695" s="1109"/>
      <c r="K5695" s="1112"/>
      <c r="L5695" s="1091"/>
      <c r="M5695" s="1091"/>
      <c r="N5695" s="1091"/>
      <c r="O5695" s="1091"/>
      <c r="P5695" s="1096"/>
      <c r="Q5695" s="1096"/>
      <c r="R5695" s="1096"/>
      <c r="S5695" s="1091"/>
    </row>
    <row r="5696" spans="1:19" x14ac:dyDescent="0.3">
      <c r="A5696" s="1090">
        <v>5691</v>
      </c>
      <c r="B5696" s="1091"/>
      <c r="C5696" s="1091"/>
      <c r="D5696" s="1097"/>
      <c r="E5696" s="1093">
        <f t="shared" si="353"/>
        <v>0</v>
      </c>
      <c r="F5696" s="1094">
        <f t="shared" si="354"/>
        <v>0</v>
      </c>
      <c r="G5696" s="1095">
        <f t="shared" si="355"/>
        <v>0</v>
      </c>
      <c r="H5696" s="1090" t="str">
        <f t="shared" ca="1" si="356"/>
        <v/>
      </c>
      <c r="I5696" s="1109"/>
      <c r="J5696" s="1109"/>
      <c r="K5696" s="1112"/>
      <c r="L5696" s="1091"/>
      <c r="M5696" s="1091"/>
      <c r="N5696" s="1091"/>
      <c r="O5696" s="1091"/>
      <c r="P5696" s="1096"/>
      <c r="Q5696" s="1096"/>
      <c r="R5696" s="1096"/>
      <c r="S5696" s="1091"/>
    </row>
    <row r="5697" spans="1:19" x14ac:dyDescent="0.3">
      <c r="A5697" s="1090">
        <v>5692</v>
      </c>
      <c r="B5697" s="1091"/>
      <c r="C5697" s="1091"/>
      <c r="D5697" s="1097"/>
      <c r="E5697" s="1093">
        <f t="shared" si="353"/>
        <v>0</v>
      </c>
      <c r="F5697" s="1094">
        <f t="shared" si="354"/>
        <v>0</v>
      </c>
      <c r="G5697" s="1095">
        <f t="shared" si="355"/>
        <v>0</v>
      </c>
      <c r="H5697" s="1090" t="str">
        <f t="shared" ca="1" si="356"/>
        <v/>
      </c>
      <c r="I5697" s="1109"/>
      <c r="J5697" s="1109"/>
      <c r="K5697" s="1112"/>
      <c r="L5697" s="1091"/>
      <c r="M5697" s="1091"/>
      <c r="N5697" s="1091"/>
      <c r="O5697" s="1091"/>
      <c r="P5697" s="1096"/>
      <c r="Q5697" s="1096"/>
      <c r="R5697" s="1096"/>
      <c r="S5697" s="1091"/>
    </row>
    <row r="5698" spans="1:19" x14ac:dyDescent="0.3">
      <c r="A5698" s="1090">
        <v>5693</v>
      </c>
      <c r="B5698" s="1091"/>
      <c r="C5698" s="1091"/>
      <c r="D5698" s="1097"/>
      <c r="E5698" s="1093">
        <f t="shared" si="353"/>
        <v>0</v>
      </c>
      <c r="F5698" s="1094">
        <f t="shared" si="354"/>
        <v>0</v>
      </c>
      <c r="G5698" s="1095">
        <f t="shared" si="355"/>
        <v>0</v>
      </c>
      <c r="H5698" s="1090" t="str">
        <f t="shared" ca="1" si="356"/>
        <v/>
      </c>
      <c r="I5698" s="1109"/>
      <c r="J5698" s="1109"/>
      <c r="K5698" s="1112"/>
      <c r="L5698" s="1091"/>
      <c r="M5698" s="1091"/>
      <c r="N5698" s="1091"/>
      <c r="O5698" s="1091"/>
      <c r="P5698" s="1096"/>
      <c r="Q5698" s="1096"/>
      <c r="R5698" s="1096"/>
      <c r="S5698" s="1091"/>
    </row>
    <row r="5699" spans="1:19" x14ac:dyDescent="0.3">
      <c r="A5699" s="1090">
        <v>5694</v>
      </c>
      <c r="B5699" s="1091"/>
      <c r="C5699" s="1091"/>
      <c r="D5699" s="1097"/>
      <c r="E5699" s="1093">
        <f t="shared" si="353"/>
        <v>0</v>
      </c>
      <c r="F5699" s="1094">
        <f t="shared" si="354"/>
        <v>0</v>
      </c>
      <c r="G5699" s="1095">
        <f t="shared" si="355"/>
        <v>0</v>
      </c>
      <c r="H5699" s="1090" t="str">
        <f t="shared" ca="1" si="356"/>
        <v/>
      </c>
      <c r="I5699" s="1109"/>
      <c r="J5699" s="1109"/>
      <c r="K5699" s="1112"/>
      <c r="L5699" s="1091"/>
      <c r="M5699" s="1091"/>
      <c r="N5699" s="1091"/>
      <c r="O5699" s="1091"/>
      <c r="P5699" s="1096"/>
      <c r="Q5699" s="1096"/>
      <c r="R5699" s="1096"/>
      <c r="S5699" s="1091"/>
    </row>
    <row r="5700" spans="1:19" x14ac:dyDescent="0.3">
      <c r="A5700" s="1090">
        <v>5695</v>
      </c>
      <c r="B5700" s="1091"/>
      <c r="C5700" s="1091"/>
      <c r="D5700" s="1097"/>
      <c r="E5700" s="1093">
        <f t="shared" si="353"/>
        <v>0</v>
      </c>
      <c r="F5700" s="1094">
        <f t="shared" si="354"/>
        <v>0</v>
      </c>
      <c r="G5700" s="1095">
        <f t="shared" si="355"/>
        <v>0</v>
      </c>
      <c r="H5700" s="1090" t="str">
        <f t="shared" ca="1" si="356"/>
        <v/>
      </c>
      <c r="I5700" s="1109"/>
      <c r="J5700" s="1109"/>
      <c r="K5700" s="1112"/>
      <c r="L5700" s="1091"/>
      <c r="M5700" s="1091"/>
      <c r="N5700" s="1091"/>
      <c r="O5700" s="1091"/>
      <c r="P5700" s="1096"/>
      <c r="Q5700" s="1096"/>
      <c r="R5700" s="1096"/>
      <c r="S5700" s="1091"/>
    </row>
    <row r="5701" spans="1:19" x14ac:dyDescent="0.3">
      <c r="A5701" s="1090">
        <v>5696</v>
      </c>
      <c r="B5701" s="1091"/>
      <c r="C5701" s="1091"/>
      <c r="D5701" s="1097"/>
      <c r="E5701" s="1093">
        <f t="shared" si="353"/>
        <v>0</v>
      </c>
      <c r="F5701" s="1094">
        <f t="shared" si="354"/>
        <v>0</v>
      </c>
      <c r="G5701" s="1095">
        <f t="shared" si="355"/>
        <v>0</v>
      </c>
      <c r="H5701" s="1090" t="str">
        <f t="shared" ca="1" si="356"/>
        <v/>
      </c>
      <c r="I5701" s="1109"/>
      <c r="J5701" s="1109"/>
      <c r="K5701" s="1112"/>
      <c r="L5701" s="1091"/>
      <c r="M5701" s="1091"/>
      <c r="N5701" s="1091"/>
      <c r="O5701" s="1091"/>
      <c r="P5701" s="1096"/>
      <c r="Q5701" s="1096"/>
      <c r="R5701" s="1096"/>
      <c r="S5701" s="1091"/>
    </row>
    <row r="5702" spans="1:19" x14ac:dyDescent="0.3">
      <c r="A5702" s="1090">
        <v>5697</v>
      </c>
      <c r="B5702" s="1091"/>
      <c r="C5702" s="1091"/>
      <c r="D5702" s="1097"/>
      <c r="E5702" s="1093">
        <f t="shared" si="353"/>
        <v>0</v>
      </c>
      <c r="F5702" s="1094">
        <f t="shared" si="354"/>
        <v>0</v>
      </c>
      <c r="G5702" s="1095">
        <f t="shared" si="355"/>
        <v>0</v>
      </c>
      <c r="H5702" s="1090" t="str">
        <f t="shared" ca="1" si="356"/>
        <v/>
      </c>
      <c r="I5702" s="1109"/>
      <c r="J5702" s="1109"/>
      <c r="K5702" s="1112"/>
      <c r="L5702" s="1091"/>
      <c r="M5702" s="1091"/>
      <c r="N5702" s="1091"/>
      <c r="O5702" s="1091"/>
      <c r="P5702" s="1096"/>
      <c r="Q5702" s="1096"/>
      <c r="R5702" s="1096"/>
      <c r="S5702" s="1091"/>
    </row>
    <row r="5703" spans="1:19" x14ac:dyDescent="0.3">
      <c r="A5703" s="1090">
        <v>5698</v>
      </c>
      <c r="B5703" s="1091"/>
      <c r="C5703" s="1091"/>
      <c r="D5703" s="1097"/>
      <c r="E5703" s="1093">
        <f t="shared" ref="E5703:E5766" si="357">D5703</f>
        <v>0</v>
      </c>
      <c r="F5703" s="1094">
        <f t="shared" ref="F5703:F5766" si="358">D5703</f>
        <v>0</v>
      </c>
      <c r="G5703" s="1095">
        <f t="shared" ref="G5703:G5766" si="359">D5703</f>
        <v>0</v>
      </c>
      <c r="H5703" s="1090" t="str">
        <f t="shared" ref="H5703:H5766" ca="1" si="360">IF(ISBLANK(D5703),"",DATEDIF(G5703,TODAY(),"y"))</f>
        <v/>
      </c>
      <c r="I5703" s="1109"/>
      <c r="J5703" s="1109"/>
      <c r="K5703" s="1112"/>
      <c r="L5703" s="1091"/>
      <c r="M5703" s="1091"/>
      <c r="N5703" s="1091"/>
      <c r="O5703" s="1091"/>
      <c r="P5703" s="1096"/>
      <c r="Q5703" s="1096"/>
      <c r="R5703" s="1096"/>
      <c r="S5703" s="1091"/>
    </row>
    <row r="5704" spans="1:19" x14ac:dyDescent="0.3">
      <c r="A5704" s="1090">
        <v>5699</v>
      </c>
      <c r="B5704" s="1091"/>
      <c r="C5704" s="1091"/>
      <c r="D5704" s="1097"/>
      <c r="E5704" s="1093">
        <f t="shared" si="357"/>
        <v>0</v>
      </c>
      <c r="F5704" s="1094">
        <f t="shared" si="358"/>
        <v>0</v>
      </c>
      <c r="G5704" s="1095">
        <f t="shared" si="359"/>
        <v>0</v>
      </c>
      <c r="H5704" s="1090" t="str">
        <f t="shared" ca="1" si="360"/>
        <v/>
      </c>
      <c r="I5704" s="1109"/>
      <c r="J5704" s="1109"/>
      <c r="K5704" s="1112"/>
      <c r="L5704" s="1091"/>
      <c r="M5704" s="1091"/>
      <c r="N5704" s="1091"/>
      <c r="O5704" s="1091"/>
      <c r="P5704" s="1096"/>
      <c r="Q5704" s="1096"/>
      <c r="R5704" s="1096"/>
      <c r="S5704" s="1091"/>
    </row>
    <row r="5705" spans="1:19" x14ac:dyDescent="0.3">
      <c r="A5705" s="1090">
        <v>5700</v>
      </c>
      <c r="B5705" s="1091"/>
      <c r="C5705" s="1091"/>
      <c r="D5705" s="1097"/>
      <c r="E5705" s="1093">
        <f t="shared" si="357"/>
        <v>0</v>
      </c>
      <c r="F5705" s="1094">
        <f t="shared" si="358"/>
        <v>0</v>
      </c>
      <c r="G5705" s="1095">
        <f t="shared" si="359"/>
        <v>0</v>
      </c>
      <c r="H5705" s="1090" t="str">
        <f t="shared" ca="1" si="360"/>
        <v/>
      </c>
      <c r="I5705" s="1109"/>
      <c r="J5705" s="1109"/>
      <c r="K5705" s="1112"/>
      <c r="L5705" s="1091"/>
      <c r="M5705" s="1091"/>
      <c r="N5705" s="1091"/>
      <c r="O5705" s="1091"/>
      <c r="P5705" s="1096"/>
      <c r="Q5705" s="1096"/>
      <c r="R5705" s="1096"/>
      <c r="S5705" s="1091"/>
    </row>
    <row r="5706" spans="1:19" x14ac:dyDescent="0.3">
      <c r="A5706" s="1090">
        <v>5701</v>
      </c>
      <c r="B5706" s="1091"/>
      <c r="C5706" s="1091"/>
      <c r="D5706" s="1097"/>
      <c r="E5706" s="1093">
        <f t="shared" si="357"/>
        <v>0</v>
      </c>
      <c r="F5706" s="1094">
        <f t="shared" si="358"/>
        <v>0</v>
      </c>
      <c r="G5706" s="1095">
        <f t="shared" si="359"/>
        <v>0</v>
      </c>
      <c r="H5706" s="1090" t="str">
        <f t="shared" ca="1" si="360"/>
        <v/>
      </c>
      <c r="I5706" s="1109"/>
      <c r="J5706" s="1109"/>
      <c r="K5706" s="1112"/>
      <c r="L5706" s="1091"/>
      <c r="M5706" s="1091"/>
      <c r="N5706" s="1091"/>
      <c r="O5706" s="1091"/>
      <c r="P5706" s="1096"/>
      <c r="Q5706" s="1096"/>
      <c r="R5706" s="1096"/>
      <c r="S5706" s="1091"/>
    </row>
    <row r="5707" spans="1:19" x14ac:dyDescent="0.3">
      <c r="A5707" s="1090">
        <v>5702</v>
      </c>
      <c r="B5707" s="1091"/>
      <c r="C5707" s="1091"/>
      <c r="D5707" s="1097"/>
      <c r="E5707" s="1093">
        <f t="shared" si="357"/>
        <v>0</v>
      </c>
      <c r="F5707" s="1094">
        <f t="shared" si="358"/>
        <v>0</v>
      </c>
      <c r="G5707" s="1095">
        <f t="shared" si="359"/>
        <v>0</v>
      </c>
      <c r="H5707" s="1090" t="str">
        <f t="shared" ca="1" si="360"/>
        <v/>
      </c>
      <c r="I5707" s="1109"/>
      <c r="J5707" s="1109"/>
      <c r="K5707" s="1112"/>
      <c r="L5707" s="1091"/>
      <c r="M5707" s="1091"/>
      <c r="N5707" s="1091"/>
      <c r="O5707" s="1091"/>
      <c r="P5707" s="1096"/>
      <c r="Q5707" s="1096"/>
      <c r="R5707" s="1096"/>
      <c r="S5707" s="1091"/>
    </row>
    <row r="5708" spans="1:19" x14ac:dyDescent="0.3">
      <c r="A5708" s="1090">
        <v>5703</v>
      </c>
      <c r="B5708" s="1091"/>
      <c r="C5708" s="1091"/>
      <c r="D5708" s="1097"/>
      <c r="E5708" s="1093">
        <f t="shared" si="357"/>
        <v>0</v>
      </c>
      <c r="F5708" s="1094">
        <f t="shared" si="358"/>
        <v>0</v>
      </c>
      <c r="G5708" s="1095">
        <f t="shared" si="359"/>
        <v>0</v>
      </c>
      <c r="H5708" s="1090" t="str">
        <f t="shared" ca="1" si="360"/>
        <v/>
      </c>
      <c r="I5708" s="1109"/>
      <c r="J5708" s="1109"/>
      <c r="K5708" s="1112"/>
      <c r="L5708" s="1091"/>
      <c r="M5708" s="1091"/>
      <c r="N5708" s="1091"/>
      <c r="O5708" s="1091"/>
      <c r="P5708" s="1096"/>
      <c r="Q5708" s="1096"/>
      <c r="R5708" s="1096"/>
      <c r="S5708" s="1091"/>
    </row>
    <row r="5709" spans="1:19" x14ac:dyDescent="0.3">
      <c r="A5709" s="1090">
        <v>5704</v>
      </c>
      <c r="B5709" s="1091"/>
      <c r="C5709" s="1091"/>
      <c r="D5709" s="1097"/>
      <c r="E5709" s="1093">
        <f t="shared" si="357"/>
        <v>0</v>
      </c>
      <c r="F5709" s="1094">
        <f t="shared" si="358"/>
        <v>0</v>
      </c>
      <c r="G5709" s="1095">
        <f t="shared" si="359"/>
        <v>0</v>
      </c>
      <c r="H5709" s="1090" t="str">
        <f t="shared" ca="1" si="360"/>
        <v/>
      </c>
      <c r="I5709" s="1109"/>
      <c r="J5709" s="1109"/>
      <c r="K5709" s="1112"/>
      <c r="L5709" s="1091"/>
      <c r="M5709" s="1091"/>
      <c r="N5709" s="1091"/>
      <c r="O5709" s="1091"/>
      <c r="P5709" s="1096"/>
      <c r="Q5709" s="1096"/>
      <c r="R5709" s="1096"/>
      <c r="S5709" s="1091"/>
    </row>
    <row r="5710" spans="1:19" x14ac:dyDescent="0.3">
      <c r="A5710" s="1090">
        <v>5705</v>
      </c>
      <c r="B5710" s="1091"/>
      <c r="C5710" s="1091"/>
      <c r="D5710" s="1097"/>
      <c r="E5710" s="1093">
        <f t="shared" si="357"/>
        <v>0</v>
      </c>
      <c r="F5710" s="1094">
        <f t="shared" si="358"/>
        <v>0</v>
      </c>
      <c r="G5710" s="1095">
        <f t="shared" si="359"/>
        <v>0</v>
      </c>
      <c r="H5710" s="1090" t="str">
        <f t="shared" ca="1" si="360"/>
        <v/>
      </c>
      <c r="I5710" s="1109"/>
      <c r="J5710" s="1109"/>
      <c r="K5710" s="1112"/>
      <c r="L5710" s="1091"/>
      <c r="M5710" s="1091"/>
      <c r="N5710" s="1091"/>
      <c r="O5710" s="1091"/>
      <c r="P5710" s="1096"/>
      <c r="Q5710" s="1096"/>
      <c r="R5710" s="1096"/>
      <c r="S5710" s="1091"/>
    </row>
    <row r="5711" spans="1:19" x14ac:dyDescent="0.3">
      <c r="A5711" s="1090">
        <v>5706</v>
      </c>
      <c r="B5711" s="1091"/>
      <c r="C5711" s="1091"/>
      <c r="D5711" s="1097"/>
      <c r="E5711" s="1093">
        <f t="shared" si="357"/>
        <v>0</v>
      </c>
      <c r="F5711" s="1094">
        <f t="shared" si="358"/>
        <v>0</v>
      </c>
      <c r="G5711" s="1095">
        <f t="shared" si="359"/>
        <v>0</v>
      </c>
      <c r="H5711" s="1090" t="str">
        <f t="shared" ca="1" si="360"/>
        <v/>
      </c>
      <c r="I5711" s="1109"/>
      <c r="J5711" s="1109"/>
      <c r="K5711" s="1112"/>
      <c r="L5711" s="1091"/>
      <c r="M5711" s="1091"/>
      <c r="N5711" s="1091"/>
      <c r="O5711" s="1091"/>
      <c r="P5711" s="1096"/>
      <c r="Q5711" s="1096"/>
      <c r="R5711" s="1096"/>
      <c r="S5711" s="1091"/>
    </row>
    <row r="5712" spans="1:19" x14ac:dyDescent="0.3">
      <c r="A5712" s="1090">
        <v>5707</v>
      </c>
      <c r="B5712" s="1091"/>
      <c r="C5712" s="1091"/>
      <c r="D5712" s="1097"/>
      <c r="E5712" s="1093">
        <f t="shared" si="357"/>
        <v>0</v>
      </c>
      <c r="F5712" s="1094">
        <f t="shared" si="358"/>
        <v>0</v>
      </c>
      <c r="G5712" s="1095">
        <f t="shared" si="359"/>
        <v>0</v>
      </c>
      <c r="H5712" s="1090" t="str">
        <f t="shared" ca="1" si="360"/>
        <v/>
      </c>
      <c r="I5712" s="1109"/>
      <c r="J5712" s="1109"/>
      <c r="K5712" s="1112"/>
      <c r="L5712" s="1091"/>
      <c r="M5712" s="1091"/>
      <c r="N5712" s="1091"/>
      <c r="O5712" s="1091"/>
      <c r="P5712" s="1096"/>
      <c r="Q5712" s="1096"/>
      <c r="R5712" s="1096"/>
      <c r="S5712" s="1091"/>
    </row>
    <row r="5713" spans="1:19" x14ac:dyDescent="0.3">
      <c r="A5713" s="1090">
        <v>5708</v>
      </c>
      <c r="B5713" s="1091"/>
      <c r="C5713" s="1091"/>
      <c r="D5713" s="1097"/>
      <c r="E5713" s="1093">
        <f t="shared" si="357"/>
        <v>0</v>
      </c>
      <c r="F5713" s="1094">
        <f t="shared" si="358"/>
        <v>0</v>
      </c>
      <c r="G5713" s="1095">
        <f t="shared" si="359"/>
        <v>0</v>
      </c>
      <c r="H5713" s="1090" t="str">
        <f t="shared" ca="1" si="360"/>
        <v/>
      </c>
      <c r="I5713" s="1109"/>
      <c r="J5713" s="1109"/>
      <c r="K5713" s="1112"/>
      <c r="L5713" s="1091"/>
      <c r="M5713" s="1091"/>
      <c r="N5713" s="1091"/>
      <c r="O5713" s="1091"/>
      <c r="P5713" s="1096"/>
      <c r="Q5713" s="1096"/>
      <c r="R5713" s="1096"/>
      <c r="S5713" s="1091"/>
    </row>
    <row r="5714" spans="1:19" x14ac:dyDescent="0.3">
      <c r="A5714" s="1090">
        <v>5709</v>
      </c>
      <c r="B5714" s="1091"/>
      <c r="C5714" s="1091"/>
      <c r="D5714" s="1097"/>
      <c r="E5714" s="1093">
        <f t="shared" si="357"/>
        <v>0</v>
      </c>
      <c r="F5714" s="1094">
        <f t="shared" si="358"/>
        <v>0</v>
      </c>
      <c r="G5714" s="1095">
        <f t="shared" si="359"/>
        <v>0</v>
      </c>
      <c r="H5714" s="1090" t="str">
        <f t="shared" ca="1" si="360"/>
        <v/>
      </c>
      <c r="I5714" s="1109"/>
      <c r="J5714" s="1109"/>
      <c r="K5714" s="1112"/>
      <c r="L5714" s="1091"/>
      <c r="M5714" s="1091"/>
      <c r="N5714" s="1091"/>
      <c r="O5714" s="1091"/>
      <c r="P5714" s="1096"/>
      <c r="Q5714" s="1096"/>
      <c r="R5714" s="1096"/>
      <c r="S5714" s="1091"/>
    </row>
    <row r="5715" spans="1:19" x14ac:dyDescent="0.3">
      <c r="A5715" s="1090">
        <v>5710</v>
      </c>
      <c r="B5715" s="1091"/>
      <c r="C5715" s="1091"/>
      <c r="D5715" s="1097"/>
      <c r="E5715" s="1093">
        <f t="shared" si="357"/>
        <v>0</v>
      </c>
      <c r="F5715" s="1094">
        <f t="shared" si="358"/>
        <v>0</v>
      </c>
      <c r="G5715" s="1095">
        <f t="shared" si="359"/>
        <v>0</v>
      </c>
      <c r="H5715" s="1090" t="str">
        <f t="shared" ca="1" si="360"/>
        <v/>
      </c>
      <c r="I5715" s="1109"/>
      <c r="J5715" s="1109"/>
      <c r="K5715" s="1112"/>
      <c r="L5715" s="1091"/>
      <c r="M5715" s="1091"/>
      <c r="N5715" s="1091"/>
      <c r="O5715" s="1091"/>
      <c r="P5715" s="1096"/>
      <c r="Q5715" s="1096"/>
      <c r="R5715" s="1096"/>
      <c r="S5715" s="1091"/>
    </row>
    <row r="5716" spans="1:19" x14ac:dyDescent="0.3">
      <c r="A5716" s="1090">
        <v>5711</v>
      </c>
      <c r="B5716" s="1091"/>
      <c r="C5716" s="1091"/>
      <c r="D5716" s="1097"/>
      <c r="E5716" s="1093">
        <f t="shared" si="357"/>
        <v>0</v>
      </c>
      <c r="F5716" s="1094">
        <f t="shared" si="358"/>
        <v>0</v>
      </c>
      <c r="G5716" s="1095">
        <f t="shared" si="359"/>
        <v>0</v>
      </c>
      <c r="H5716" s="1090" t="str">
        <f t="shared" ca="1" si="360"/>
        <v/>
      </c>
      <c r="I5716" s="1109"/>
      <c r="J5716" s="1109"/>
      <c r="K5716" s="1112"/>
      <c r="L5716" s="1091"/>
      <c r="M5716" s="1091"/>
      <c r="N5716" s="1091"/>
      <c r="O5716" s="1091"/>
      <c r="P5716" s="1096"/>
      <c r="Q5716" s="1096"/>
      <c r="R5716" s="1096"/>
      <c r="S5716" s="1091"/>
    </row>
    <row r="5717" spans="1:19" x14ac:dyDescent="0.3">
      <c r="A5717" s="1090">
        <v>5712</v>
      </c>
      <c r="B5717" s="1091"/>
      <c r="C5717" s="1091"/>
      <c r="D5717" s="1097"/>
      <c r="E5717" s="1093">
        <f t="shared" si="357"/>
        <v>0</v>
      </c>
      <c r="F5717" s="1094">
        <f t="shared" si="358"/>
        <v>0</v>
      </c>
      <c r="G5717" s="1095">
        <f t="shared" si="359"/>
        <v>0</v>
      </c>
      <c r="H5717" s="1090" t="str">
        <f t="shared" ca="1" si="360"/>
        <v/>
      </c>
      <c r="I5717" s="1109"/>
      <c r="J5717" s="1109"/>
      <c r="K5717" s="1112"/>
      <c r="L5717" s="1091"/>
      <c r="M5717" s="1091"/>
      <c r="N5717" s="1091"/>
      <c r="O5717" s="1091"/>
      <c r="P5717" s="1096"/>
      <c r="Q5717" s="1096"/>
      <c r="R5717" s="1096"/>
      <c r="S5717" s="1091"/>
    </row>
    <row r="5718" spans="1:19" x14ac:dyDescent="0.3">
      <c r="A5718" s="1090">
        <v>5713</v>
      </c>
      <c r="B5718" s="1091"/>
      <c r="C5718" s="1091"/>
      <c r="D5718" s="1097"/>
      <c r="E5718" s="1093">
        <f t="shared" si="357"/>
        <v>0</v>
      </c>
      <c r="F5718" s="1094">
        <f t="shared" si="358"/>
        <v>0</v>
      </c>
      <c r="G5718" s="1095">
        <f t="shared" si="359"/>
        <v>0</v>
      </c>
      <c r="H5718" s="1090" t="str">
        <f t="shared" ca="1" si="360"/>
        <v/>
      </c>
      <c r="I5718" s="1109"/>
      <c r="J5718" s="1109"/>
      <c r="K5718" s="1112"/>
      <c r="L5718" s="1091"/>
      <c r="M5718" s="1091"/>
      <c r="N5718" s="1091"/>
      <c r="O5718" s="1091"/>
      <c r="P5718" s="1096"/>
      <c r="Q5718" s="1096"/>
      <c r="R5718" s="1096"/>
      <c r="S5718" s="1091"/>
    </row>
    <row r="5719" spans="1:19" x14ac:dyDescent="0.3">
      <c r="A5719" s="1090">
        <v>5714</v>
      </c>
      <c r="B5719" s="1091"/>
      <c r="C5719" s="1091"/>
      <c r="D5719" s="1097"/>
      <c r="E5719" s="1093">
        <f t="shared" si="357"/>
        <v>0</v>
      </c>
      <c r="F5719" s="1094">
        <f t="shared" si="358"/>
        <v>0</v>
      </c>
      <c r="G5719" s="1095">
        <f t="shared" si="359"/>
        <v>0</v>
      </c>
      <c r="H5719" s="1090" t="str">
        <f t="shared" ca="1" si="360"/>
        <v/>
      </c>
      <c r="I5719" s="1109"/>
      <c r="J5719" s="1109"/>
      <c r="K5719" s="1112"/>
      <c r="L5719" s="1091"/>
      <c r="M5719" s="1091"/>
      <c r="N5719" s="1091"/>
      <c r="O5719" s="1091"/>
      <c r="P5719" s="1096"/>
      <c r="Q5719" s="1096"/>
      <c r="R5719" s="1096"/>
      <c r="S5719" s="1091"/>
    </row>
    <row r="5720" spans="1:19" x14ac:dyDescent="0.3">
      <c r="A5720" s="1090">
        <v>5715</v>
      </c>
      <c r="B5720" s="1091"/>
      <c r="C5720" s="1091"/>
      <c r="D5720" s="1097"/>
      <c r="E5720" s="1093">
        <f t="shared" si="357"/>
        <v>0</v>
      </c>
      <c r="F5720" s="1094">
        <f t="shared" si="358"/>
        <v>0</v>
      </c>
      <c r="G5720" s="1095">
        <f t="shared" si="359"/>
        <v>0</v>
      </c>
      <c r="H5720" s="1090" t="str">
        <f t="shared" ca="1" si="360"/>
        <v/>
      </c>
      <c r="I5720" s="1109"/>
      <c r="J5720" s="1109"/>
      <c r="K5720" s="1112"/>
      <c r="L5720" s="1091"/>
      <c r="M5720" s="1091"/>
      <c r="N5720" s="1091"/>
      <c r="O5720" s="1091"/>
      <c r="P5720" s="1096"/>
      <c r="Q5720" s="1096"/>
      <c r="R5720" s="1096"/>
      <c r="S5720" s="1091"/>
    </row>
    <row r="5721" spans="1:19" x14ac:dyDescent="0.3">
      <c r="A5721" s="1090">
        <v>5716</v>
      </c>
      <c r="B5721" s="1091"/>
      <c r="C5721" s="1091"/>
      <c r="D5721" s="1097"/>
      <c r="E5721" s="1093">
        <f t="shared" si="357"/>
        <v>0</v>
      </c>
      <c r="F5721" s="1094">
        <f t="shared" si="358"/>
        <v>0</v>
      </c>
      <c r="G5721" s="1095">
        <f t="shared" si="359"/>
        <v>0</v>
      </c>
      <c r="H5721" s="1090" t="str">
        <f t="shared" ca="1" si="360"/>
        <v/>
      </c>
      <c r="I5721" s="1109"/>
      <c r="J5721" s="1109"/>
      <c r="K5721" s="1112"/>
      <c r="L5721" s="1091"/>
      <c r="M5721" s="1091"/>
      <c r="N5721" s="1091"/>
      <c r="O5721" s="1091"/>
      <c r="P5721" s="1096"/>
      <c r="Q5721" s="1096"/>
      <c r="R5721" s="1096"/>
      <c r="S5721" s="1091"/>
    </row>
    <row r="5722" spans="1:19" x14ac:dyDescent="0.3">
      <c r="A5722" s="1090">
        <v>5717</v>
      </c>
      <c r="B5722" s="1091"/>
      <c r="C5722" s="1091"/>
      <c r="D5722" s="1097"/>
      <c r="E5722" s="1093">
        <f t="shared" si="357"/>
        <v>0</v>
      </c>
      <c r="F5722" s="1094">
        <f t="shared" si="358"/>
        <v>0</v>
      </c>
      <c r="G5722" s="1095">
        <f t="shared" si="359"/>
        <v>0</v>
      </c>
      <c r="H5722" s="1090" t="str">
        <f t="shared" ca="1" si="360"/>
        <v/>
      </c>
      <c r="I5722" s="1109"/>
      <c r="J5722" s="1109"/>
      <c r="K5722" s="1112"/>
      <c r="L5722" s="1091"/>
      <c r="M5722" s="1091"/>
      <c r="N5722" s="1091"/>
      <c r="O5722" s="1091"/>
      <c r="P5722" s="1096"/>
      <c r="Q5722" s="1096"/>
      <c r="R5722" s="1096"/>
      <c r="S5722" s="1091"/>
    </row>
    <row r="5723" spans="1:19" x14ac:dyDescent="0.3">
      <c r="A5723" s="1090">
        <v>5718</v>
      </c>
      <c r="B5723" s="1091"/>
      <c r="C5723" s="1091"/>
      <c r="D5723" s="1097"/>
      <c r="E5723" s="1093">
        <f t="shared" si="357"/>
        <v>0</v>
      </c>
      <c r="F5723" s="1094">
        <f t="shared" si="358"/>
        <v>0</v>
      </c>
      <c r="G5723" s="1095">
        <f t="shared" si="359"/>
        <v>0</v>
      </c>
      <c r="H5723" s="1090" t="str">
        <f t="shared" ca="1" si="360"/>
        <v/>
      </c>
      <c r="I5723" s="1109"/>
      <c r="J5723" s="1109"/>
      <c r="K5723" s="1112"/>
      <c r="L5723" s="1091"/>
      <c r="M5723" s="1091"/>
      <c r="N5723" s="1091"/>
      <c r="O5723" s="1091"/>
      <c r="P5723" s="1096"/>
      <c r="Q5723" s="1096"/>
      <c r="R5723" s="1096"/>
      <c r="S5723" s="1091"/>
    </row>
    <row r="5724" spans="1:19" x14ac:dyDescent="0.3">
      <c r="A5724" s="1090">
        <v>5719</v>
      </c>
      <c r="B5724" s="1091"/>
      <c r="C5724" s="1091"/>
      <c r="D5724" s="1097"/>
      <c r="E5724" s="1093">
        <f t="shared" si="357"/>
        <v>0</v>
      </c>
      <c r="F5724" s="1094">
        <f t="shared" si="358"/>
        <v>0</v>
      </c>
      <c r="G5724" s="1095">
        <f t="shared" si="359"/>
        <v>0</v>
      </c>
      <c r="H5724" s="1090" t="str">
        <f t="shared" ca="1" si="360"/>
        <v/>
      </c>
      <c r="I5724" s="1109"/>
      <c r="J5724" s="1109"/>
      <c r="K5724" s="1112"/>
      <c r="L5724" s="1091"/>
      <c r="M5724" s="1091"/>
      <c r="N5724" s="1091"/>
      <c r="O5724" s="1091"/>
      <c r="P5724" s="1096"/>
      <c r="Q5724" s="1096"/>
      <c r="R5724" s="1096"/>
      <c r="S5724" s="1091"/>
    </row>
    <row r="5725" spans="1:19" x14ac:dyDescent="0.3">
      <c r="A5725" s="1090">
        <v>5720</v>
      </c>
      <c r="B5725" s="1091"/>
      <c r="C5725" s="1091"/>
      <c r="D5725" s="1097"/>
      <c r="E5725" s="1093">
        <f t="shared" si="357"/>
        <v>0</v>
      </c>
      <c r="F5725" s="1094">
        <f t="shared" si="358"/>
        <v>0</v>
      </c>
      <c r="G5725" s="1095">
        <f t="shared" si="359"/>
        <v>0</v>
      </c>
      <c r="H5725" s="1090" t="str">
        <f t="shared" ca="1" si="360"/>
        <v/>
      </c>
      <c r="I5725" s="1109"/>
      <c r="J5725" s="1109"/>
      <c r="K5725" s="1112"/>
      <c r="L5725" s="1091"/>
      <c r="M5725" s="1091"/>
      <c r="N5725" s="1091"/>
      <c r="O5725" s="1091"/>
      <c r="P5725" s="1096"/>
      <c r="Q5725" s="1096"/>
      <c r="R5725" s="1096"/>
      <c r="S5725" s="1091"/>
    </row>
    <row r="5726" spans="1:19" x14ac:dyDescent="0.3">
      <c r="A5726" s="1090">
        <v>5721</v>
      </c>
      <c r="B5726" s="1091"/>
      <c r="C5726" s="1091"/>
      <c r="D5726" s="1097"/>
      <c r="E5726" s="1093">
        <f t="shared" si="357"/>
        <v>0</v>
      </c>
      <c r="F5726" s="1094">
        <f t="shared" si="358"/>
        <v>0</v>
      </c>
      <c r="G5726" s="1095">
        <f t="shared" si="359"/>
        <v>0</v>
      </c>
      <c r="H5726" s="1090" t="str">
        <f t="shared" ca="1" si="360"/>
        <v/>
      </c>
      <c r="I5726" s="1109"/>
      <c r="J5726" s="1109"/>
      <c r="K5726" s="1112"/>
      <c r="L5726" s="1091"/>
      <c r="M5726" s="1091"/>
      <c r="N5726" s="1091"/>
      <c r="O5726" s="1091"/>
      <c r="P5726" s="1096"/>
      <c r="Q5726" s="1096"/>
      <c r="R5726" s="1096"/>
      <c r="S5726" s="1091"/>
    </row>
    <row r="5727" spans="1:19" x14ac:dyDescent="0.3">
      <c r="A5727" s="1090">
        <v>5722</v>
      </c>
      <c r="B5727" s="1091"/>
      <c r="C5727" s="1091"/>
      <c r="D5727" s="1097"/>
      <c r="E5727" s="1093">
        <f t="shared" si="357"/>
        <v>0</v>
      </c>
      <c r="F5727" s="1094">
        <f t="shared" si="358"/>
        <v>0</v>
      </c>
      <c r="G5727" s="1095">
        <f t="shared" si="359"/>
        <v>0</v>
      </c>
      <c r="H5727" s="1090" t="str">
        <f t="shared" ca="1" si="360"/>
        <v/>
      </c>
      <c r="I5727" s="1109"/>
      <c r="J5727" s="1109"/>
      <c r="K5727" s="1112"/>
      <c r="L5727" s="1091"/>
      <c r="M5727" s="1091"/>
      <c r="N5727" s="1091"/>
      <c r="O5727" s="1091"/>
      <c r="P5727" s="1096"/>
      <c r="Q5727" s="1096"/>
      <c r="R5727" s="1096"/>
      <c r="S5727" s="1091"/>
    </row>
    <row r="5728" spans="1:19" x14ac:dyDescent="0.3">
      <c r="A5728" s="1090">
        <v>5723</v>
      </c>
      <c r="B5728" s="1091"/>
      <c r="C5728" s="1091"/>
      <c r="D5728" s="1097"/>
      <c r="E5728" s="1093">
        <f t="shared" si="357"/>
        <v>0</v>
      </c>
      <c r="F5728" s="1094">
        <f t="shared" si="358"/>
        <v>0</v>
      </c>
      <c r="G5728" s="1095">
        <f t="shared" si="359"/>
        <v>0</v>
      </c>
      <c r="H5728" s="1090" t="str">
        <f t="shared" ca="1" si="360"/>
        <v/>
      </c>
      <c r="I5728" s="1109"/>
      <c r="J5728" s="1109"/>
      <c r="K5728" s="1112"/>
      <c r="L5728" s="1091"/>
      <c r="M5728" s="1091"/>
      <c r="N5728" s="1091"/>
      <c r="O5728" s="1091"/>
      <c r="P5728" s="1096"/>
      <c r="Q5728" s="1096"/>
      <c r="R5728" s="1096"/>
      <c r="S5728" s="1091"/>
    </row>
    <row r="5729" spans="1:19" x14ac:dyDescent="0.3">
      <c r="A5729" s="1090">
        <v>5724</v>
      </c>
      <c r="B5729" s="1091"/>
      <c r="C5729" s="1091"/>
      <c r="D5729" s="1097"/>
      <c r="E5729" s="1093">
        <f t="shared" si="357"/>
        <v>0</v>
      </c>
      <c r="F5729" s="1094">
        <f t="shared" si="358"/>
        <v>0</v>
      </c>
      <c r="G5729" s="1095">
        <f t="shared" si="359"/>
        <v>0</v>
      </c>
      <c r="H5729" s="1090" t="str">
        <f t="shared" ca="1" si="360"/>
        <v/>
      </c>
      <c r="I5729" s="1109"/>
      <c r="J5729" s="1109"/>
      <c r="K5729" s="1112"/>
      <c r="L5729" s="1091"/>
      <c r="M5729" s="1091"/>
      <c r="N5729" s="1091"/>
      <c r="O5729" s="1091"/>
      <c r="P5729" s="1096"/>
      <c r="Q5729" s="1096"/>
      <c r="R5729" s="1096"/>
      <c r="S5729" s="1091"/>
    </row>
    <row r="5730" spans="1:19" x14ac:dyDescent="0.3">
      <c r="A5730" s="1090">
        <v>5725</v>
      </c>
      <c r="B5730" s="1091"/>
      <c r="C5730" s="1091"/>
      <c r="D5730" s="1097"/>
      <c r="E5730" s="1093">
        <f t="shared" si="357"/>
        <v>0</v>
      </c>
      <c r="F5730" s="1094">
        <f t="shared" si="358"/>
        <v>0</v>
      </c>
      <c r="G5730" s="1095">
        <f t="shared" si="359"/>
        <v>0</v>
      </c>
      <c r="H5730" s="1090" t="str">
        <f t="shared" ca="1" si="360"/>
        <v/>
      </c>
      <c r="I5730" s="1109"/>
      <c r="J5730" s="1109"/>
      <c r="K5730" s="1112"/>
      <c r="L5730" s="1091"/>
      <c r="M5730" s="1091"/>
      <c r="N5730" s="1091"/>
      <c r="O5730" s="1091"/>
      <c r="P5730" s="1096"/>
      <c r="Q5730" s="1096"/>
      <c r="R5730" s="1096"/>
      <c r="S5730" s="1091"/>
    </row>
    <row r="5731" spans="1:19" x14ac:dyDescent="0.3">
      <c r="A5731" s="1090">
        <v>5726</v>
      </c>
      <c r="B5731" s="1091"/>
      <c r="C5731" s="1091"/>
      <c r="D5731" s="1097"/>
      <c r="E5731" s="1093">
        <f t="shared" si="357"/>
        <v>0</v>
      </c>
      <c r="F5731" s="1094">
        <f t="shared" si="358"/>
        <v>0</v>
      </c>
      <c r="G5731" s="1095">
        <f t="shared" si="359"/>
        <v>0</v>
      </c>
      <c r="H5731" s="1090" t="str">
        <f t="shared" ca="1" si="360"/>
        <v/>
      </c>
      <c r="I5731" s="1109"/>
      <c r="J5731" s="1109"/>
      <c r="K5731" s="1112"/>
      <c r="L5731" s="1091"/>
      <c r="M5731" s="1091"/>
      <c r="N5731" s="1091"/>
      <c r="O5731" s="1091"/>
      <c r="P5731" s="1096"/>
      <c r="Q5731" s="1096"/>
      <c r="R5731" s="1096"/>
      <c r="S5731" s="1091"/>
    </row>
    <row r="5732" spans="1:19" x14ac:dyDescent="0.3">
      <c r="A5732" s="1090">
        <v>5727</v>
      </c>
      <c r="B5732" s="1091"/>
      <c r="C5732" s="1091"/>
      <c r="D5732" s="1097"/>
      <c r="E5732" s="1093">
        <f t="shared" si="357"/>
        <v>0</v>
      </c>
      <c r="F5732" s="1094">
        <f t="shared" si="358"/>
        <v>0</v>
      </c>
      <c r="G5732" s="1095">
        <f t="shared" si="359"/>
        <v>0</v>
      </c>
      <c r="H5732" s="1090" t="str">
        <f t="shared" ca="1" si="360"/>
        <v/>
      </c>
      <c r="I5732" s="1109"/>
      <c r="J5732" s="1109"/>
      <c r="K5732" s="1112"/>
      <c r="L5732" s="1091"/>
      <c r="M5732" s="1091"/>
      <c r="N5732" s="1091"/>
      <c r="O5732" s="1091"/>
      <c r="P5732" s="1096"/>
      <c r="Q5732" s="1096"/>
      <c r="R5732" s="1096"/>
      <c r="S5732" s="1091"/>
    </row>
    <row r="5733" spans="1:19" x14ac:dyDescent="0.3">
      <c r="A5733" s="1090">
        <v>5728</v>
      </c>
      <c r="B5733" s="1091"/>
      <c r="C5733" s="1091"/>
      <c r="D5733" s="1097"/>
      <c r="E5733" s="1093">
        <f t="shared" si="357"/>
        <v>0</v>
      </c>
      <c r="F5733" s="1094">
        <f t="shared" si="358"/>
        <v>0</v>
      </c>
      <c r="G5733" s="1095">
        <f t="shared" si="359"/>
        <v>0</v>
      </c>
      <c r="H5733" s="1090" t="str">
        <f t="shared" ca="1" si="360"/>
        <v/>
      </c>
      <c r="I5733" s="1109"/>
      <c r="J5733" s="1109"/>
      <c r="K5733" s="1112"/>
      <c r="L5733" s="1091"/>
      <c r="M5733" s="1091"/>
      <c r="N5733" s="1091"/>
      <c r="O5733" s="1091"/>
      <c r="P5733" s="1096"/>
      <c r="Q5733" s="1096"/>
      <c r="R5733" s="1096"/>
      <c r="S5733" s="1091"/>
    </row>
    <row r="5734" spans="1:19" x14ac:dyDescent="0.3">
      <c r="A5734" s="1090">
        <v>5729</v>
      </c>
      <c r="B5734" s="1091"/>
      <c r="C5734" s="1091"/>
      <c r="D5734" s="1097"/>
      <c r="E5734" s="1093">
        <f t="shared" si="357"/>
        <v>0</v>
      </c>
      <c r="F5734" s="1094">
        <f t="shared" si="358"/>
        <v>0</v>
      </c>
      <c r="G5734" s="1095">
        <f t="shared" si="359"/>
        <v>0</v>
      </c>
      <c r="H5734" s="1090" t="str">
        <f t="shared" ca="1" si="360"/>
        <v/>
      </c>
      <c r="I5734" s="1109"/>
      <c r="J5734" s="1109"/>
      <c r="K5734" s="1112"/>
      <c r="L5734" s="1091"/>
      <c r="M5734" s="1091"/>
      <c r="N5734" s="1091"/>
      <c r="O5734" s="1091"/>
      <c r="P5734" s="1096"/>
      <c r="Q5734" s="1096"/>
      <c r="R5734" s="1096"/>
      <c r="S5734" s="1091"/>
    </row>
    <row r="5735" spans="1:19" x14ac:dyDescent="0.3">
      <c r="A5735" s="1090">
        <v>5730</v>
      </c>
      <c r="B5735" s="1091"/>
      <c r="C5735" s="1091"/>
      <c r="D5735" s="1097"/>
      <c r="E5735" s="1093">
        <f t="shared" si="357"/>
        <v>0</v>
      </c>
      <c r="F5735" s="1094">
        <f t="shared" si="358"/>
        <v>0</v>
      </c>
      <c r="G5735" s="1095">
        <f t="shared" si="359"/>
        <v>0</v>
      </c>
      <c r="H5735" s="1090" t="str">
        <f t="shared" ca="1" si="360"/>
        <v/>
      </c>
      <c r="I5735" s="1109"/>
      <c r="J5735" s="1109"/>
      <c r="K5735" s="1112"/>
      <c r="L5735" s="1091"/>
      <c r="M5735" s="1091"/>
      <c r="N5735" s="1091"/>
      <c r="O5735" s="1091"/>
      <c r="P5735" s="1096"/>
      <c r="Q5735" s="1096"/>
      <c r="R5735" s="1096"/>
      <c r="S5735" s="1091"/>
    </row>
    <row r="5736" spans="1:19" x14ac:dyDescent="0.3">
      <c r="A5736" s="1090">
        <v>5731</v>
      </c>
      <c r="B5736" s="1091"/>
      <c r="C5736" s="1091"/>
      <c r="D5736" s="1097"/>
      <c r="E5736" s="1093">
        <f t="shared" si="357"/>
        <v>0</v>
      </c>
      <c r="F5736" s="1094">
        <f t="shared" si="358"/>
        <v>0</v>
      </c>
      <c r="G5736" s="1095">
        <f t="shared" si="359"/>
        <v>0</v>
      </c>
      <c r="H5736" s="1090" t="str">
        <f t="shared" ca="1" si="360"/>
        <v/>
      </c>
      <c r="I5736" s="1109"/>
      <c r="J5736" s="1109"/>
      <c r="K5736" s="1112"/>
      <c r="L5736" s="1091"/>
      <c r="M5736" s="1091"/>
      <c r="N5736" s="1091"/>
      <c r="O5736" s="1091"/>
      <c r="P5736" s="1096"/>
      <c r="Q5736" s="1096"/>
      <c r="R5736" s="1096"/>
      <c r="S5736" s="1091"/>
    </row>
    <row r="5737" spans="1:19" x14ac:dyDescent="0.3">
      <c r="A5737" s="1090">
        <v>5732</v>
      </c>
      <c r="B5737" s="1091"/>
      <c r="C5737" s="1091"/>
      <c r="D5737" s="1097"/>
      <c r="E5737" s="1093">
        <f t="shared" si="357"/>
        <v>0</v>
      </c>
      <c r="F5737" s="1094">
        <f t="shared" si="358"/>
        <v>0</v>
      </c>
      <c r="G5737" s="1095">
        <f t="shared" si="359"/>
        <v>0</v>
      </c>
      <c r="H5737" s="1090" t="str">
        <f t="shared" ca="1" si="360"/>
        <v/>
      </c>
      <c r="I5737" s="1109"/>
      <c r="J5737" s="1109"/>
      <c r="K5737" s="1112"/>
      <c r="L5737" s="1091"/>
      <c r="M5737" s="1091"/>
      <c r="N5737" s="1091"/>
      <c r="O5737" s="1091"/>
      <c r="P5737" s="1096"/>
      <c r="Q5737" s="1096"/>
      <c r="R5737" s="1096"/>
      <c r="S5737" s="1091"/>
    </row>
    <row r="5738" spans="1:19" x14ac:dyDescent="0.3">
      <c r="A5738" s="1090">
        <v>5733</v>
      </c>
      <c r="B5738" s="1091"/>
      <c r="C5738" s="1091"/>
      <c r="D5738" s="1097"/>
      <c r="E5738" s="1093">
        <f t="shared" si="357"/>
        <v>0</v>
      </c>
      <c r="F5738" s="1094">
        <f t="shared" si="358"/>
        <v>0</v>
      </c>
      <c r="G5738" s="1095">
        <f t="shared" si="359"/>
        <v>0</v>
      </c>
      <c r="H5738" s="1090" t="str">
        <f t="shared" ca="1" si="360"/>
        <v/>
      </c>
      <c r="I5738" s="1109"/>
      <c r="J5738" s="1109"/>
      <c r="K5738" s="1112"/>
      <c r="L5738" s="1091"/>
      <c r="M5738" s="1091"/>
      <c r="N5738" s="1091"/>
      <c r="O5738" s="1091"/>
      <c r="P5738" s="1096"/>
      <c r="Q5738" s="1096"/>
      <c r="R5738" s="1096"/>
      <c r="S5738" s="1091"/>
    </row>
    <row r="5739" spans="1:19" x14ac:dyDescent="0.3">
      <c r="A5739" s="1090">
        <v>5734</v>
      </c>
      <c r="B5739" s="1091"/>
      <c r="C5739" s="1091"/>
      <c r="D5739" s="1097"/>
      <c r="E5739" s="1093">
        <f t="shared" si="357"/>
        <v>0</v>
      </c>
      <c r="F5739" s="1094">
        <f t="shared" si="358"/>
        <v>0</v>
      </c>
      <c r="G5739" s="1095">
        <f t="shared" si="359"/>
        <v>0</v>
      </c>
      <c r="H5739" s="1090" t="str">
        <f t="shared" ca="1" si="360"/>
        <v/>
      </c>
      <c r="I5739" s="1109"/>
      <c r="J5739" s="1109"/>
      <c r="K5739" s="1112"/>
      <c r="L5739" s="1091"/>
      <c r="M5739" s="1091"/>
      <c r="N5739" s="1091"/>
      <c r="O5739" s="1091"/>
      <c r="P5739" s="1096"/>
      <c r="Q5739" s="1096"/>
      <c r="R5739" s="1096"/>
      <c r="S5739" s="1091"/>
    </row>
    <row r="5740" spans="1:19" x14ac:dyDescent="0.3">
      <c r="A5740" s="1090">
        <v>5735</v>
      </c>
      <c r="B5740" s="1091"/>
      <c r="C5740" s="1091"/>
      <c r="D5740" s="1097"/>
      <c r="E5740" s="1093">
        <f t="shared" si="357"/>
        <v>0</v>
      </c>
      <c r="F5740" s="1094">
        <f t="shared" si="358"/>
        <v>0</v>
      </c>
      <c r="G5740" s="1095">
        <f t="shared" si="359"/>
        <v>0</v>
      </c>
      <c r="H5740" s="1090" t="str">
        <f t="shared" ca="1" si="360"/>
        <v/>
      </c>
      <c r="I5740" s="1109"/>
      <c r="J5740" s="1109"/>
      <c r="K5740" s="1112"/>
      <c r="L5740" s="1091"/>
      <c r="M5740" s="1091"/>
      <c r="N5740" s="1091"/>
      <c r="O5740" s="1091"/>
      <c r="P5740" s="1096"/>
      <c r="Q5740" s="1096"/>
      <c r="R5740" s="1096"/>
      <c r="S5740" s="1091"/>
    </row>
    <row r="5741" spans="1:19" x14ac:dyDescent="0.3">
      <c r="A5741" s="1090">
        <v>5736</v>
      </c>
      <c r="B5741" s="1091"/>
      <c r="C5741" s="1091"/>
      <c r="D5741" s="1097"/>
      <c r="E5741" s="1093">
        <f t="shared" si="357"/>
        <v>0</v>
      </c>
      <c r="F5741" s="1094">
        <f t="shared" si="358"/>
        <v>0</v>
      </c>
      <c r="G5741" s="1095">
        <f t="shared" si="359"/>
        <v>0</v>
      </c>
      <c r="H5741" s="1090" t="str">
        <f t="shared" ca="1" si="360"/>
        <v/>
      </c>
      <c r="I5741" s="1109"/>
      <c r="J5741" s="1109"/>
      <c r="K5741" s="1112"/>
      <c r="L5741" s="1091"/>
      <c r="M5741" s="1091"/>
      <c r="N5741" s="1091"/>
      <c r="O5741" s="1091"/>
      <c r="P5741" s="1096"/>
      <c r="Q5741" s="1096"/>
      <c r="R5741" s="1096"/>
      <c r="S5741" s="1091"/>
    </row>
    <row r="5742" spans="1:19" x14ac:dyDescent="0.3">
      <c r="A5742" s="1090">
        <v>5737</v>
      </c>
      <c r="B5742" s="1091"/>
      <c r="C5742" s="1091"/>
      <c r="D5742" s="1097"/>
      <c r="E5742" s="1093">
        <f t="shared" si="357"/>
        <v>0</v>
      </c>
      <c r="F5742" s="1094">
        <f t="shared" si="358"/>
        <v>0</v>
      </c>
      <c r="G5742" s="1095">
        <f t="shared" si="359"/>
        <v>0</v>
      </c>
      <c r="H5742" s="1090" t="str">
        <f t="shared" ca="1" si="360"/>
        <v/>
      </c>
      <c r="I5742" s="1109"/>
      <c r="J5742" s="1109"/>
      <c r="K5742" s="1112"/>
      <c r="L5742" s="1091"/>
      <c r="M5742" s="1091"/>
      <c r="N5742" s="1091"/>
      <c r="O5742" s="1091"/>
      <c r="P5742" s="1096"/>
      <c r="Q5742" s="1096"/>
      <c r="R5742" s="1096"/>
      <c r="S5742" s="1091"/>
    </row>
    <row r="5743" spans="1:19" x14ac:dyDescent="0.3">
      <c r="A5743" s="1090">
        <v>5738</v>
      </c>
      <c r="B5743" s="1091"/>
      <c r="C5743" s="1091"/>
      <c r="D5743" s="1097"/>
      <c r="E5743" s="1093">
        <f t="shared" si="357"/>
        <v>0</v>
      </c>
      <c r="F5743" s="1094">
        <f t="shared" si="358"/>
        <v>0</v>
      </c>
      <c r="G5743" s="1095">
        <f t="shared" si="359"/>
        <v>0</v>
      </c>
      <c r="H5743" s="1090" t="str">
        <f t="shared" ca="1" si="360"/>
        <v/>
      </c>
      <c r="I5743" s="1109"/>
      <c r="J5743" s="1109"/>
      <c r="K5743" s="1112"/>
      <c r="L5743" s="1091"/>
      <c r="M5743" s="1091"/>
      <c r="N5743" s="1091"/>
      <c r="O5743" s="1091"/>
      <c r="P5743" s="1096"/>
      <c r="Q5743" s="1096"/>
      <c r="R5743" s="1096"/>
      <c r="S5743" s="1091"/>
    </row>
    <row r="5744" spans="1:19" x14ac:dyDescent="0.3">
      <c r="A5744" s="1090">
        <v>5739</v>
      </c>
      <c r="B5744" s="1091"/>
      <c r="C5744" s="1091"/>
      <c r="D5744" s="1097"/>
      <c r="E5744" s="1093">
        <f t="shared" si="357"/>
        <v>0</v>
      </c>
      <c r="F5744" s="1094">
        <f t="shared" si="358"/>
        <v>0</v>
      </c>
      <c r="G5744" s="1095">
        <f t="shared" si="359"/>
        <v>0</v>
      </c>
      <c r="H5744" s="1090" t="str">
        <f t="shared" ca="1" si="360"/>
        <v/>
      </c>
      <c r="I5744" s="1109"/>
      <c r="J5744" s="1109"/>
      <c r="K5744" s="1112"/>
      <c r="L5744" s="1091"/>
      <c r="M5744" s="1091"/>
      <c r="N5744" s="1091"/>
      <c r="O5744" s="1091"/>
      <c r="P5744" s="1096"/>
      <c r="Q5744" s="1096"/>
      <c r="R5744" s="1096"/>
      <c r="S5744" s="1091"/>
    </row>
    <row r="5745" spans="1:19" x14ac:dyDescent="0.3">
      <c r="A5745" s="1090">
        <v>5740</v>
      </c>
      <c r="B5745" s="1091"/>
      <c r="C5745" s="1091"/>
      <c r="D5745" s="1097"/>
      <c r="E5745" s="1093">
        <f t="shared" si="357"/>
        <v>0</v>
      </c>
      <c r="F5745" s="1094">
        <f t="shared" si="358"/>
        <v>0</v>
      </c>
      <c r="G5745" s="1095">
        <f t="shared" si="359"/>
        <v>0</v>
      </c>
      <c r="H5745" s="1090" t="str">
        <f t="shared" ca="1" si="360"/>
        <v/>
      </c>
      <c r="I5745" s="1109"/>
      <c r="J5745" s="1109"/>
      <c r="K5745" s="1112"/>
      <c r="L5745" s="1091"/>
      <c r="M5745" s="1091"/>
      <c r="N5745" s="1091"/>
      <c r="O5745" s="1091"/>
      <c r="P5745" s="1096"/>
      <c r="Q5745" s="1096"/>
      <c r="R5745" s="1096"/>
      <c r="S5745" s="1091"/>
    </row>
    <row r="5746" spans="1:19" x14ac:dyDescent="0.3">
      <c r="A5746" s="1090">
        <v>5741</v>
      </c>
      <c r="B5746" s="1091"/>
      <c r="C5746" s="1091"/>
      <c r="D5746" s="1097"/>
      <c r="E5746" s="1093">
        <f t="shared" si="357"/>
        <v>0</v>
      </c>
      <c r="F5746" s="1094">
        <f t="shared" si="358"/>
        <v>0</v>
      </c>
      <c r="G5746" s="1095">
        <f t="shared" si="359"/>
        <v>0</v>
      </c>
      <c r="H5746" s="1090" t="str">
        <f t="shared" ca="1" si="360"/>
        <v/>
      </c>
      <c r="I5746" s="1109"/>
      <c r="J5746" s="1109"/>
      <c r="K5746" s="1112"/>
      <c r="L5746" s="1091"/>
      <c r="M5746" s="1091"/>
      <c r="N5746" s="1091"/>
      <c r="O5746" s="1091"/>
      <c r="P5746" s="1096"/>
      <c r="Q5746" s="1096"/>
      <c r="R5746" s="1096"/>
      <c r="S5746" s="1091"/>
    </row>
    <row r="5747" spans="1:19" x14ac:dyDescent="0.3">
      <c r="A5747" s="1090">
        <v>5742</v>
      </c>
      <c r="B5747" s="1091"/>
      <c r="C5747" s="1091"/>
      <c r="D5747" s="1097"/>
      <c r="E5747" s="1093">
        <f t="shared" si="357"/>
        <v>0</v>
      </c>
      <c r="F5747" s="1094">
        <f t="shared" si="358"/>
        <v>0</v>
      </c>
      <c r="G5747" s="1095">
        <f t="shared" si="359"/>
        <v>0</v>
      </c>
      <c r="H5747" s="1090" t="str">
        <f t="shared" ca="1" si="360"/>
        <v/>
      </c>
      <c r="I5747" s="1109"/>
      <c r="J5747" s="1109"/>
      <c r="K5747" s="1112"/>
      <c r="L5747" s="1091"/>
      <c r="M5747" s="1091"/>
      <c r="N5747" s="1091"/>
      <c r="O5747" s="1091"/>
      <c r="P5747" s="1096"/>
      <c r="Q5747" s="1096"/>
      <c r="R5747" s="1096"/>
      <c r="S5747" s="1091"/>
    </row>
    <row r="5748" spans="1:19" x14ac:dyDescent="0.3">
      <c r="A5748" s="1090">
        <v>5743</v>
      </c>
      <c r="B5748" s="1091"/>
      <c r="C5748" s="1091"/>
      <c r="D5748" s="1097"/>
      <c r="E5748" s="1093">
        <f t="shared" si="357"/>
        <v>0</v>
      </c>
      <c r="F5748" s="1094">
        <f t="shared" si="358"/>
        <v>0</v>
      </c>
      <c r="G5748" s="1095">
        <f t="shared" si="359"/>
        <v>0</v>
      </c>
      <c r="H5748" s="1090" t="str">
        <f t="shared" ca="1" si="360"/>
        <v/>
      </c>
      <c r="I5748" s="1109"/>
      <c r="J5748" s="1109"/>
      <c r="K5748" s="1112"/>
      <c r="L5748" s="1091"/>
      <c r="M5748" s="1091"/>
      <c r="N5748" s="1091"/>
      <c r="O5748" s="1091"/>
      <c r="P5748" s="1096"/>
      <c r="Q5748" s="1096"/>
      <c r="R5748" s="1096"/>
      <c r="S5748" s="1091"/>
    </row>
    <row r="5749" spans="1:19" x14ac:dyDescent="0.3">
      <c r="A5749" s="1090">
        <v>5744</v>
      </c>
      <c r="B5749" s="1091"/>
      <c r="C5749" s="1091"/>
      <c r="D5749" s="1097"/>
      <c r="E5749" s="1093">
        <f t="shared" si="357"/>
        <v>0</v>
      </c>
      <c r="F5749" s="1094">
        <f t="shared" si="358"/>
        <v>0</v>
      </c>
      <c r="G5749" s="1095">
        <f t="shared" si="359"/>
        <v>0</v>
      </c>
      <c r="H5749" s="1090" t="str">
        <f t="shared" ca="1" si="360"/>
        <v/>
      </c>
      <c r="I5749" s="1109"/>
      <c r="J5749" s="1109"/>
      <c r="K5749" s="1112"/>
      <c r="L5749" s="1091"/>
      <c r="M5749" s="1091"/>
      <c r="N5749" s="1091"/>
      <c r="O5749" s="1091"/>
      <c r="P5749" s="1096"/>
      <c r="Q5749" s="1096"/>
      <c r="R5749" s="1096"/>
      <c r="S5749" s="1091"/>
    </row>
    <row r="5750" spans="1:19" x14ac:dyDescent="0.3">
      <c r="A5750" s="1090">
        <v>5745</v>
      </c>
      <c r="B5750" s="1091"/>
      <c r="C5750" s="1091"/>
      <c r="D5750" s="1097"/>
      <c r="E5750" s="1093">
        <f t="shared" si="357"/>
        <v>0</v>
      </c>
      <c r="F5750" s="1094">
        <f t="shared" si="358"/>
        <v>0</v>
      </c>
      <c r="G5750" s="1095">
        <f t="shared" si="359"/>
        <v>0</v>
      </c>
      <c r="H5750" s="1090" t="str">
        <f t="shared" ca="1" si="360"/>
        <v/>
      </c>
      <c r="I5750" s="1109"/>
      <c r="J5750" s="1109"/>
      <c r="K5750" s="1112"/>
      <c r="L5750" s="1091"/>
      <c r="M5750" s="1091"/>
      <c r="N5750" s="1091"/>
      <c r="O5750" s="1091"/>
      <c r="P5750" s="1096"/>
      <c r="Q5750" s="1096"/>
      <c r="R5750" s="1096"/>
      <c r="S5750" s="1091"/>
    </row>
    <row r="5751" spans="1:19" x14ac:dyDescent="0.3">
      <c r="A5751" s="1090">
        <v>5746</v>
      </c>
      <c r="B5751" s="1091"/>
      <c r="C5751" s="1091"/>
      <c r="D5751" s="1097"/>
      <c r="E5751" s="1093">
        <f t="shared" si="357"/>
        <v>0</v>
      </c>
      <c r="F5751" s="1094">
        <f t="shared" si="358"/>
        <v>0</v>
      </c>
      <c r="G5751" s="1095">
        <f t="shared" si="359"/>
        <v>0</v>
      </c>
      <c r="H5751" s="1090" t="str">
        <f t="shared" ca="1" si="360"/>
        <v/>
      </c>
      <c r="I5751" s="1109"/>
      <c r="J5751" s="1109"/>
      <c r="K5751" s="1112"/>
      <c r="L5751" s="1091"/>
      <c r="M5751" s="1091"/>
      <c r="N5751" s="1091"/>
      <c r="O5751" s="1091"/>
      <c r="P5751" s="1096"/>
      <c r="Q5751" s="1096"/>
      <c r="R5751" s="1096"/>
      <c r="S5751" s="1091"/>
    </row>
    <row r="5752" spans="1:19" x14ac:dyDescent="0.3">
      <c r="A5752" s="1090">
        <v>5747</v>
      </c>
      <c r="B5752" s="1091"/>
      <c r="C5752" s="1091"/>
      <c r="D5752" s="1097"/>
      <c r="E5752" s="1093">
        <f t="shared" si="357"/>
        <v>0</v>
      </c>
      <c r="F5752" s="1094">
        <f t="shared" si="358"/>
        <v>0</v>
      </c>
      <c r="G5752" s="1095">
        <f t="shared" si="359"/>
        <v>0</v>
      </c>
      <c r="H5752" s="1090" t="str">
        <f t="shared" ca="1" si="360"/>
        <v/>
      </c>
      <c r="I5752" s="1109"/>
      <c r="J5752" s="1109"/>
      <c r="K5752" s="1112"/>
      <c r="L5752" s="1091"/>
      <c r="M5752" s="1091"/>
      <c r="N5752" s="1091"/>
      <c r="O5752" s="1091"/>
      <c r="P5752" s="1096"/>
      <c r="Q5752" s="1096"/>
      <c r="R5752" s="1096"/>
      <c r="S5752" s="1091"/>
    </row>
    <row r="5753" spans="1:19" x14ac:dyDescent="0.3">
      <c r="A5753" s="1090">
        <v>5748</v>
      </c>
      <c r="B5753" s="1091"/>
      <c r="C5753" s="1091"/>
      <c r="D5753" s="1097"/>
      <c r="E5753" s="1093">
        <f t="shared" si="357"/>
        <v>0</v>
      </c>
      <c r="F5753" s="1094">
        <f t="shared" si="358"/>
        <v>0</v>
      </c>
      <c r="G5753" s="1095">
        <f t="shared" si="359"/>
        <v>0</v>
      </c>
      <c r="H5753" s="1090" t="str">
        <f t="shared" ca="1" si="360"/>
        <v/>
      </c>
      <c r="I5753" s="1109"/>
      <c r="J5753" s="1109"/>
      <c r="K5753" s="1112"/>
      <c r="L5753" s="1091"/>
      <c r="M5753" s="1091"/>
      <c r="N5753" s="1091"/>
      <c r="O5753" s="1091"/>
      <c r="P5753" s="1096"/>
      <c r="Q5753" s="1096"/>
      <c r="R5753" s="1096"/>
      <c r="S5753" s="1091"/>
    </row>
    <row r="5754" spans="1:19" x14ac:dyDescent="0.3">
      <c r="A5754" s="1090">
        <v>5749</v>
      </c>
      <c r="B5754" s="1091"/>
      <c r="C5754" s="1091"/>
      <c r="D5754" s="1097"/>
      <c r="E5754" s="1093">
        <f t="shared" si="357"/>
        <v>0</v>
      </c>
      <c r="F5754" s="1094">
        <f t="shared" si="358"/>
        <v>0</v>
      </c>
      <c r="G5754" s="1095">
        <f t="shared" si="359"/>
        <v>0</v>
      </c>
      <c r="H5754" s="1090" t="str">
        <f t="shared" ca="1" si="360"/>
        <v/>
      </c>
      <c r="I5754" s="1109"/>
      <c r="J5754" s="1109"/>
      <c r="K5754" s="1112"/>
      <c r="L5754" s="1091"/>
      <c r="M5754" s="1091"/>
      <c r="N5754" s="1091"/>
      <c r="O5754" s="1091"/>
      <c r="P5754" s="1096"/>
      <c r="Q5754" s="1096"/>
      <c r="R5754" s="1096"/>
      <c r="S5754" s="1091"/>
    </row>
    <row r="5755" spans="1:19" x14ac:dyDescent="0.3">
      <c r="A5755" s="1090">
        <v>5750</v>
      </c>
      <c r="B5755" s="1091"/>
      <c r="C5755" s="1091"/>
      <c r="D5755" s="1097"/>
      <c r="E5755" s="1093">
        <f t="shared" si="357"/>
        <v>0</v>
      </c>
      <c r="F5755" s="1094">
        <f t="shared" si="358"/>
        <v>0</v>
      </c>
      <c r="G5755" s="1095">
        <f t="shared" si="359"/>
        <v>0</v>
      </c>
      <c r="H5755" s="1090" t="str">
        <f t="shared" ca="1" si="360"/>
        <v/>
      </c>
      <c r="I5755" s="1109"/>
      <c r="J5755" s="1109"/>
      <c r="K5755" s="1112"/>
      <c r="L5755" s="1091"/>
      <c r="M5755" s="1091"/>
      <c r="N5755" s="1091"/>
      <c r="O5755" s="1091"/>
      <c r="P5755" s="1096"/>
      <c r="Q5755" s="1096"/>
      <c r="R5755" s="1096"/>
      <c r="S5755" s="1091"/>
    </row>
    <row r="5756" spans="1:19" x14ac:dyDescent="0.3">
      <c r="A5756" s="1090">
        <v>5751</v>
      </c>
      <c r="B5756" s="1091"/>
      <c r="C5756" s="1091"/>
      <c r="D5756" s="1097"/>
      <c r="E5756" s="1093">
        <f t="shared" si="357"/>
        <v>0</v>
      </c>
      <c r="F5756" s="1094">
        <f t="shared" si="358"/>
        <v>0</v>
      </c>
      <c r="G5756" s="1095">
        <f t="shared" si="359"/>
        <v>0</v>
      </c>
      <c r="H5756" s="1090" t="str">
        <f t="shared" ca="1" si="360"/>
        <v/>
      </c>
      <c r="I5756" s="1109"/>
      <c r="J5756" s="1109"/>
      <c r="K5756" s="1112"/>
      <c r="L5756" s="1091"/>
      <c r="M5756" s="1091"/>
      <c r="N5756" s="1091"/>
      <c r="O5756" s="1091"/>
      <c r="P5756" s="1096"/>
      <c r="Q5756" s="1096"/>
      <c r="R5756" s="1096"/>
      <c r="S5756" s="1091"/>
    </row>
    <row r="5757" spans="1:19" x14ac:dyDescent="0.3">
      <c r="A5757" s="1090">
        <v>5752</v>
      </c>
      <c r="B5757" s="1091"/>
      <c r="C5757" s="1091"/>
      <c r="D5757" s="1097"/>
      <c r="E5757" s="1093">
        <f t="shared" si="357"/>
        <v>0</v>
      </c>
      <c r="F5757" s="1094">
        <f t="shared" si="358"/>
        <v>0</v>
      </c>
      <c r="G5757" s="1095">
        <f t="shared" si="359"/>
        <v>0</v>
      </c>
      <c r="H5757" s="1090" t="str">
        <f t="shared" ca="1" si="360"/>
        <v/>
      </c>
      <c r="I5757" s="1109"/>
      <c r="J5757" s="1109"/>
      <c r="K5757" s="1112"/>
      <c r="L5757" s="1091"/>
      <c r="M5757" s="1091"/>
      <c r="N5757" s="1091"/>
      <c r="O5757" s="1091"/>
      <c r="P5757" s="1096"/>
      <c r="Q5757" s="1096"/>
      <c r="R5757" s="1096"/>
      <c r="S5757" s="1091"/>
    </row>
    <row r="5758" spans="1:19" x14ac:dyDescent="0.3">
      <c r="A5758" s="1090">
        <v>5753</v>
      </c>
      <c r="B5758" s="1091"/>
      <c r="C5758" s="1091"/>
      <c r="D5758" s="1097"/>
      <c r="E5758" s="1093">
        <f t="shared" si="357"/>
        <v>0</v>
      </c>
      <c r="F5758" s="1094">
        <f t="shared" si="358"/>
        <v>0</v>
      </c>
      <c r="G5758" s="1095">
        <f t="shared" si="359"/>
        <v>0</v>
      </c>
      <c r="H5758" s="1090" t="str">
        <f t="shared" ca="1" si="360"/>
        <v/>
      </c>
      <c r="I5758" s="1109"/>
      <c r="J5758" s="1109"/>
      <c r="K5758" s="1112"/>
      <c r="L5758" s="1091"/>
      <c r="M5758" s="1091"/>
      <c r="N5758" s="1091"/>
      <c r="O5758" s="1091"/>
      <c r="P5758" s="1096"/>
      <c r="Q5758" s="1096"/>
      <c r="R5758" s="1096"/>
      <c r="S5758" s="1091"/>
    </row>
    <row r="5759" spans="1:19" x14ac:dyDescent="0.3">
      <c r="A5759" s="1090">
        <v>5754</v>
      </c>
      <c r="B5759" s="1091"/>
      <c r="C5759" s="1091"/>
      <c r="D5759" s="1097"/>
      <c r="E5759" s="1093">
        <f t="shared" si="357"/>
        <v>0</v>
      </c>
      <c r="F5759" s="1094">
        <f t="shared" si="358"/>
        <v>0</v>
      </c>
      <c r="G5759" s="1095">
        <f t="shared" si="359"/>
        <v>0</v>
      </c>
      <c r="H5759" s="1090" t="str">
        <f t="shared" ca="1" si="360"/>
        <v/>
      </c>
      <c r="I5759" s="1109"/>
      <c r="J5759" s="1109"/>
      <c r="K5759" s="1112"/>
      <c r="L5759" s="1091"/>
      <c r="M5759" s="1091"/>
      <c r="N5759" s="1091"/>
      <c r="O5759" s="1091"/>
      <c r="P5759" s="1096"/>
      <c r="Q5759" s="1096"/>
      <c r="R5759" s="1096"/>
      <c r="S5759" s="1091"/>
    </row>
    <row r="5760" spans="1:19" x14ac:dyDescent="0.3">
      <c r="A5760" s="1090">
        <v>5755</v>
      </c>
      <c r="B5760" s="1091"/>
      <c r="C5760" s="1091"/>
      <c r="D5760" s="1097"/>
      <c r="E5760" s="1093">
        <f t="shared" si="357"/>
        <v>0</v>
      </c>
      <c r="F5760" s="1094">
        <f t="shared" si="358"/>
        <v>0</v>
      </c>
      <c r="G5760" s="1095">
        <f t="shared" si="359"/>
        <v>0</v>
      </c>
      <c r="H5760" s="1090" t="str">
        <f t="shared" ca="1" si="360"/>
        <v/>
      </c>
      <c r="I5760" s="1109"/>
      <c r="J5760" s="1109"/>
      <c r="K5760" s="1112"/>
      <c r="L5760" s="1091"/>
      <c r="M5760" s="1091"/>
      <c r="N5760" s="1091"/>
      <c r="O5760" s="1091"/>
      <c r="P5760" s="1096"/>
      <c r="Q5760" s="1096"/>
      <c r="R5760" s="1096"/>
      <c r="S5760" s="1091"/>
    </row>
    <row r="5761" spans="1:19" x14ac:dyDescent="0.3">
      <c r="A5761" s="1090">
        <v>5756</v>
      </c>
      <c r="B5761" s="1091"/>
      <c r="C5761" s="1091"/>
      <c r="D5761" s="1097"/>
      <c r="E5761" s="1093">
        <f t="shared" si="357"/>
        <v>0</v>
      </c>
      <c r="F5761" s="1094">
        <f t="shared" si="358"/>
        <v>0</v>
      </c>
      <c r="G5761" s="1095">
        <f t="shared" si="359"/>
        <v>0</v>
      </c>
      <c r="H5761" s="1090" t="str">
        <f t="shared" ca="1" si="360"/>
        <v/>
      </c>
      <c r="I5761" s="1109"/>
      <c r="J5761" s="1109"/>
      <c r="K5761" s="1112"/>
      <c r="L5761" s="1091"/>
      <c r="M5761" s="1091"/>
      <c r="N5761" s="1091"/>
      <c r="O5761" s="1091"/>
      <c r="P5761" s="1096"/>
      <c r="Q5761" s="1096"/>
      <c r="R5761" s="1096"/>
      <c r="S5761" s="1091"/>
    </row>
    <row r="5762" spans="1:19" x14ac:dyDescent="0.3">
      <c r="A5762" s="1090">
        <v>5757</v>
      </c>
      <c r="B5762" s="1091"/>
      <c r="C5762" s="1091"/>
      <c r="D5762" s="1097"/>
      <c r="E5762" s="1093">
        <f t="shared" si="357"/>
        <v>0</v>
      </c>
      <c r="F5762" s="1094">
        <f t="shared" si="358"/>
        <v>0</v>
      </c>
      <c r="G5762" s="1095">
        <f t="shared" si="359"/>
        <v>0</v>
      </c>
      <c r="H5762" s="1090" t="str">
        <f t="shared" ca="1" si="360"/>
        <v/>
      </c>
      <c r="I5762" s="1109"/>
      <c r="J5762" s="1109"/>
      <c r="K5762" s="1112"/>
      <c r="L5762" s="1091"/>
      <c r="M5762" s="1091"/>
      <c r="N5762" s="1091"/>
      <c r="O5762" s="1091"/>
      <c r="P5762" s="1096"/>
      <c r="Q5762" s="1096"/>
      <c r="R5762" s="1096"/>
      <c r="S5762" s="1091"/>
    </row>
    <row r="5763" spans="1:19" x14ac:dyDescent="0.3">
      <c r="A5763" s="1090">
        <v>5758</v>
      </c>
      <c r="B5763" s="1091"/>
      <c r="C5763" s="1091"/>
      <c r="D5763" s="1097"/>
      <c r="E5763" s="1093">
        <f t="shared" si="357"/>
        <v>0</v>
      </c>
      <c r="F5763" s="1094">
        <f t="shared" si="358"/>
        <v>0</v>
      </c>
      <c r="G5763" s="1095">
        <f t="shared" si="359"/>
        <v>0</v>
      </c>
      <c r="H5763" s="1090" t="str">
        <f t="shared" ca="1" si="360"/>
        <v/>
      </c>
      <c r="I5763" s="1109"/>
      <c r="J5763" s="1109"/>
      <c r="K5763" s="1112"/>
      <c r="L5763" s="1091"/>
      <c r="M5763" s="1091"/>
      <c r="N5763" s="1091"/>
      <c r="O5763" s="1091"/>
      <c r="P5763" s="1096"/>
      <c r="Q5763" s="1096"/>
      <c r="R5763" s="1096"/>
      <c r="S5763" s="1091"/>
    </row>
    <row r="5764" spans="1:19" x14ac:dyDescent="0.3">
      <c r="A5764" s="1090">
        <v>5759</v>
      </c>
      <c r="B5764" s="1091"/>
      <c r="C5764" s="1091"/>
      <c r="D5764" s="1097"/>
      <c r="E5764" s="1093">
        <f t="shared" si="357"/>
        <v>0</v>
      </c>
      <c r="F5764" s="1094">
        <f t="shared" si="358"/>
        <v>0</v>
      </c>
      <c r="G5764" s="1095">
        <f t="shared" si="359"/>
        <v>0</v>
      </c>
      <c r="H5764" s="1090" t="str">
        <f t="shared" ca="1" si="360"/>
        <v/>
      </c>
      <c r="I5764" s="1109"/>
      <c r="J5764" s="1109"/>
      <c r="K5764" s="1112"/>
      <c r="L5764" s="1091"/>
      <c r="M5764" s="1091"/>
      <c r="N5764" s="1091"/>
      <c r="O5764" s="1091"/>
      <c r="P5764" s="1096"/>
      <c r="Q5764" s="1096"/>
      <c r="R5764" s="1096"/>
      <c r="S5764" s="1091"/>
    </row>
    <row r="5765" spans="1:19" x14ac:dyDescent="0.3">
      <c r="A5765" s="1090">
        <v>5760</v>
      </c>
      <c r="B5765" s="1091"/>
      <c r="C5765" s="1091"/>
      <c r="D5765" s="1097"/>
      <c r="E5765" s="1093">
        <f t="shared" si="357"/>
        <v>0</v>
      </c>
      <c r="F5765" s="1094">
        <f t="shared" si="358"/>
        <v>0</v>
      </c>
      <c r="G5765" s="1095">
        <f t="shared" si="359"/>
        <v>0</v>
      </c>
      <c r="H5765" s="1090" t="str">
        <f t="shared" ca="1" si="360"/>
        <v/>
      </c>
      <c r="I5765" s="1109"/>
      <c r="J5765" s="1109"/>
      <c r="K5765" s="1112"/>
      <c r="L5765" s="1091"/>
      <c r="M5765" s="1091"/>
      <c r="N5765" s="1091"/>
      <c r="O5765" s="1091"/>
      <c r="P5765" s="1096"/>
      <c r="Q5765" s="1096"/>
      <c r="R5765" s="1096"/>
      <c r="S5765" s="1091"/>
    </row>
    <row r="5766" spans="1:19" x14ac:dyDescent="0.3">
      <c r="A5766" s="1090">
        <v>5761</v>
      </c>
      <c r="B5766" s="1091"/>
      <c r="C5766" s="1091"/>
      <c r="D5766" s="1097"/>
      <c r="E5766" s="1093">
        <f t="shared" si="357"/>
        <v>0</v>
      </c>
      <c r="F5766" s="1094">
        <f t="shared" si="358"/>
        <v>0</v>
      </c>
      <c r="G5766" s="1095">
        <f t="shared" si="359"/>
        <v>0</v>
      </c>
      <c r="H5766" s="1090" t="str">
        <f t="shared" ca="1" si="360"/>
        <v/>
      </c>
      <c r="I5766" s="1109"/>
      <c r="J5766" s="1109"/>
      <c r="K5766" s="1112"/>
      <c r="L5766" s="1091"/>
      <c r="M5766" s="1091"/>
      <c r="N5766" s="1091"/>
      <c r="O5766" s="1091"/>
      <c r="P5766" s="1096"/>
      <c r="Q5766" s="1096"/>
      <c r="R5766" s="1096"/>
      <c r="S5766" s="1091"/>
    </row>
    <row r="5767" spans="1:19" x14ac:dyDescent="0.3">
      <c r="A5767" s="1090">
        <v>5762</v>
      </c>
      <c r="B5767" s="1091"/>
      <c r="C5767" s="1091"/>
      <c r="D5767" s="1097"/>
      <c r="E5767" s="1093">
        <f t="shared" ref="E5767:E5830" si="361">D5767</f>
        <v>0</v>
      </c>
      <c r="F5767" s="1094">
        <f t="shared" ref="F5767:F5830" si="362">D5767</f>
        <v>0</v>
      </c>
      <c r="G5767" s="1095">
        <f t="shared" ref="G5767:G5830" si="363">D5767</f>
        <v>0</v>
      </c>
      <c r="H5767" s="1090" t="str">
        <f t="shared" ref="H5767:H5830" ca="1" si="364">IF(ISBLANK(D5767),"",DATEDIF(G5767,TODAY(),"y"))</f>
        <v/>
      </c>
      <c r="I5767" s="1109"/>
      <c r="J5767" s="1109"/>
      <c r="K5767" s="1112"/>
      <c r="L5767" s="1091"/>
      <c r="M5767" s="1091"/>
      <c r="N5767" s="1091"/>
      <c r="O5767" s="1091"/>
      <c r="P5767" s="1096"/>
      <c r="Q5767" s="1096"/>
      <c r="R5767" s="1096"/>
      <c r="S5767" s="1091"/>
    </row>
    <row r="5768" spans="1:19" x14ac:dyDescent="0.3">
      <c r="A5768" s="1090">
        <v>5763</v>
      </c>
      <c r="B5768" s="1091"/>
      <c r="C5768" s="1091"/>
      <c r="D5768" s="1097"/>
      <c r="E5768" s="1093">
        <f t="shared" si="361"/>
        <v>0</v>
      </c>
      <c r="F5768" s="1094">
        <f t="shared" si="362"/>
        <v>0</v>
      </c>
      <c r="G5768" s="1095">
        <f t="shared" si="363"/>
        <v>0</v>
      </c>
      <c r="H5768" s="1090" t="str">
        <f t="shared" ca="1" si="364"/>
        <v/>
      </c>
      <c r="I5768" s="1109"/>
      <c r="J5768" s="1109"/>
      <c r="K5768" s="1112"/>
      <c r="L5768" s="1091"/>
      <c r="M5768" s="1091"/>
      <c r="N5768" s="1091"/>
      <c r="O5768" s="1091"/>
      <c r="P5768" s="1096"/>
      <c r="Q5768" s="1096"/>
      <c r="R5768" s="1096"/>
      <c r="S5768" s="1091"/>
    </row>
    <row r="5769" spans="1:19" x14ac:dyDescent="0.3">
      <c r="A5769" s="1090">
        <v>5764</v>
      </c>
      <c r="B5769" s="1091"/>
      <c r="C5769" s="1091"/>
      <c r="D5769" s="1097"/>
      <c r="E5769" s="1093">
        <f t="shared" si="361"/>
        <v>0</v>
      </c>
      <c r="F5769" s="1094">
        <f t="shared" si="362"/>
        <v>0</v>
      </c>
      <c r="G5769" s="1095">
        <f t="shared" si="363"/>
        <v>0</v>
      </c>
      <c r="H5769" s="1090" t="str">
        <f t="shared" ca="1" si="364"/>
        <v/>
      </c>
      <c r="I5769" s="1109"/>
      <c r="J5769" s="1109"/>
      <c r="K5769" s="1112"/>
      <c r="L5769" s="1091"/>
      <c r="M5769" s="1091"/>
      <c r="N5769" s="1091"/>
      <c r="O5769" s="1091"/>
      <c r="P5769" s="1096"/>
      <c r="Q5769" s="1096"/>
      <c r="R5769" s="1096"/>
      <c r="S5769" s="1091"/>
    </row>
    <row r="5770" spans="1:19" x14ac:dyDescent="0.3">
      <c r="A5770" s="1090">
        <v>5765</v>
      </c>
      <c r="B5770" s="1091"/>
      <c r="C5770" s="1091"/>
      <c r="D5770" s="1097"/>
      <c r="E5770" s="1093">
        <f t="shared" si="361"/>
        <v>0</v>
      </c>
      <c r="F5770" s="1094">
        <f t="shared" si="362"/>
        <v>0</v>
      </c>
      <c r="G5770" s="1095">
        <f t="shared" si="363"/>
        <v>0</v>
      </c>
      <c r="H5770" s="1090" t="str">
        <f t="shared" ca="1" si="364"/>
        <v/>
      </c>
      <c r="I5770" s="1109"/>
      <c r="J5770" s="1109"/>
      <c r="K5770" s="1112"/>
      <c r="L5770" s="1091"/>
      <c r="M5770" s="1091"/>
      <c r="N5770" s="1091"/>
      <c r="O5770" s="1091"/>
      <c r="P5770" s="1096"/>
      <c r="Q5770" s="1096"/>
      <c r="R5770" s="1096"/>
      <c r="S5770" s="1091"/>
    </row>
    <row r="5771" spans="1:19" x14ac:dyDescent="0.3">
      <c r="A5771" s="1090">
        <v>5766</v>
      </c>
      <c r="B5771" s="1091"/>
      <c r="C5771" s="1091"/>
      <c r="D5771" s="1097"/>
      <c r="E5771" s="1093">
        <f t="shared" si="361"/>
        <v>0</v>
      </c>
      <c r="F5771" s="1094">
        <f t="shared" si="362"/>
        <v>0</v>
      </c>
      <c r="G5771" s="1095">
        <f t="shared" si="363"/>
        <v>0</v>
      </c>
      <c r="H5771" s="1090" t="str">
        <f t="shared" ca="1" si="364"/>
        <v/>
      </c>
      <c r="I5771" s="1109"/>
      <c r="J5771" s="1109"/>
      <c r="K5771" s="1112"/>
      <c r="L5771" s="1091"/>
      <c r="M5771" s="1091"/>
      <c r="N5771" s="1091"/>
      <c r="O5771" s="1091"/>
      <c r="P5771" s="1096"/>
      <c r="Q5771" s="1096"/>
      <c r="R5771" s="1096"/>
      <c r="S5771" s="1091"/>
    </row>
    <row r="5772" spans="1:19" x14ac:dyDescent="0.3">
      <c r="A5772" s="1090">
        <v>5767</v>
      </c>
      <c r="B5772" s="1091"/>
      <c r="C5772" s="1091"/>
      <c r="D5772" s="1097"/>
      <c r="E5772" s="1093">
        <f t="shared" si="361"/>
        <v>0</v>
      </c>
      <c r="F5772" s="1094">
        <f t="shared" si="362"/>
        <v>0</v>
      </c>
      <c r="G5772" s="1095">
        <f t="shared" si="363"/>
        <v>0</v>
      </c>
      <c r="H5772" s="1090" t="str">
        <f t="shared" ca="1" si="364"/>
        <v/>
      </c>
      <c r="I5772" s="1109"/>
      <c r="J5772" s="1109"/>
      <c r="K5772" s="1112"/>
      <c r="L5772" s="1091"/>
      <c r="M5772" s="1091"/>
      <c r="N5772" s="1091"/>
      <c r="O5772" s="1091"/>
      <c r="P5772" s="1096"/>
      <c r="Q5772" s="1096"/>
      <c r="R5772" s="1096"/>
      <c r="S5772" s="1091"/>
    </row>
    <row r="5773" spans="1:19" x14ac:dyDescent="0.3">
      <c r="A5773" s="1090">
        <v>5768</v>
      </c>
      <c r="B5773" s="1091"/>
      <c r="C5773" s="1091"/>
      <c r="D5773" s="1097"/>
      <c r="E5773" s="1093">
        <f t="shared" si="361"/>
        <v>0</v>
      </c>
      <c r="F5773" s="1094">
        <f t="shared" si="362"/>
        <v>0</v>
      </c>
      <c r="G5773" s="1095">
        <f t="shared" si="363"/>
        <v>0</v>
      </c>
      <c r="H5773" s="1090" t="str">
        <f t="shared" ca="1" si="364"/>
        <v/>
      </c>
      <c r="I5773" s="1109"/>
      <c r="J5773" s="1109"/>
      <c r="K5773" s="1112"/>
      <c r="L5773" s="1091"/>
      <c r="M5773" s="1091"/>
      <c r="N5773" s="1091"/>
      <c r="O5773" s="1091"/>
      <c r="P5773" s="1096"/>
      <c r="Q5773" s="1096"/>
      <c r="R5773" s="1096"/>
      <c r="S5773" s="1091"/>
    </row>
    <row r="5774" spans="1:19" x14ac:dyDescent="0.3">
      <c r="A5774" s="1090">
        <v>5769</v>
      </c>
      <c r="B5774" s="1091"/>
      <c r="C5774" s="1091"/>
      <c r="D5774" s="1097"/>
      <c r="E5774" s="1093">
        <f t="shared" si="361"/>
        <v>0</v>
      </c>
      <c r="F5774" s="1094">
        <f t="shared" si="362"/>
        <v>0</v>
      </c>
      <c r="G5774" s="1095">
        <f t="shared" si="363"/>
        <v>0</v>
      </c>
      <c r="H5774" s="1090" t="str">
        <f t="shared" ca="1" si="364"/>
        <v/>
      </c>
      <c r="I5774" s="1109"/>
      <c r="J5774" s="1109"/>
      <c r="K5774" s="1112"/>
      <c r="L5774" s="1091"/>
      <c r="M5774" s="1091"/>
      <c r="N5774" s="1091"/>
      <c r="O5774" s="1091"/>
      <c r="P5774" s="1096"/>
      <c r="Q5774" s="1096"/>
      <c r="R5774" s="1096"/>
      <c r="S5774" s="1091"/>
    </row>
    <row r="5775" spans="1:19" x14ac:dyDescent="0.3">
      <c r="A5775" s="1090">
        <v>5770</v>
      </c>
      <c r="B5775" s="1091"/>
      <c r="C5775" s="1091"/>
      <c r="D5775" s="1097"/>
      <c r="E5775" s="1093">
        <f t="shared" si="361"/>
        <v>0</v>
      </c>
      <c r="F5775" s="1094">
        <f t="shared" si="362"/>
        <v>0</v>
      </c>
      <c r="G5775" s="1095">
        <f t="shared" si="363"/>
        <v>0</v>
      </c>
      <c r="H5775" s="1090" t="str">
        <f t="shared" ca="1" si="364"/>
        <v/>
      </c>
      <c r="I5775" s="1109"/>
      <c r="J5775" s="1109"/>
      <c r="K5775" s="1112"/>
      <c r="L5775" s="1091"/>
      <c r="M5775" s="1091"/>
      <c r="N5775" s="1091"/>
      <c r="O5775" s="1091"/>
      <c r="P5775" s="1096"/>
      <c r="Q5775" s="1096"/>
      <c r="R5775" s="1096"/>
      <c r="S5775" s="1091"/>
    </row>
    <row r="5776" spans="1:19" x14ac:dyDescent="0.3">
      <c r="A5776" s="1090">
        <v>5771</v>
      </c>
      <c r="B5776" s="1091"/>
      <c r="C5776" s="1091"/>
      <c r="D5776" s="1097"/>
      <c r="E5776" s="1093">
        <f t="shared" si="361"/>
        <v>0</v>
      </c>
      <c r="F5776" s="1094">
        <f t="shared" si="362"/>
        <v>0</v>
      </c>
      <c r="G5776" s="1095">
        <f t="shared" si="363"/>
        <v>0</v>
      </c>
      <c r="H5776" s="1090" t="str">
        <f t="shared" ca="1" si="364"/>
        <v/>
      </c>
      <c r="I5776" s="1109"/>
      <c r="J5776" s="1109"/>
      <c r="K5776" s="1112"/>
      <c r="L5776" s="1091"/>
      <c r="M5776" s="1091"/>
      <c r="N5776" s="1091"/>
      <c r="O5776" s="1091"/>
      <c r="P5776" s="1096"/>
      <c r="Q5776" s="1096"/>
      <c r="R5776" s="1096"/>
      <c r="S5776" s="1091"/>
    </row>
    <row r="5777" spans="1:19" x14ac:dyDescent="0.3">
      <c r="A5777" s="1090">
        <v>5772</v>
      </c>
      <c r="B5777" s="1091"/>
      <c r="C5777" s="1091"/>
      <c r="D5777" s="1097"/>
      <c r="E5777" s="1093">
        <f t="shared" si="361"/>
        <v>0</v>
      </c>
      <c r="F5777" s="1094">
        <f t="shared" si="362"/>
        <v>0</v>
      </c>
      <c r="G5777" s="1095">
        <f t="shared" si="363"/>
        <v>0</v>
      </c>
      <c r="H5777" s="1090" t="str">
        <f t="shared" ca="1" si="364"/>
        <v/>
      </c>
      <c r="I5777" s="1109"/>
      <c r="J5777" s="1109"/>
      <c r="K5777" s="1112"/>
      <c r="L5777" s="1091"/>
      <c r="M5777" s="1091"/>
      <c r="N5777" s="1091"/>
      <c r="O5777" s="1091"/>
      <c r="P5777" s="1096"/>
      <c r="Q5777" s="1096"/>
      <c r="R5777" s="1096"/>
      <c r="S5777" s="1091"/>
    </row>
    <row r="5778" spans="1:19" x14ac:dyDescent="0.3">
      <c r="A5778" s="1090">
        <v>5773</v>
      </c>
      <c r="B5778" s="1091"/>
      <c r="C5778" s="1091"/>
      <c r="D5778" s="1097"/>
      <c r="E5778" s="1093">
        <f t="shared" si="361"/>
        <v>0</v>
      </c>
      <c r="F5778" s="1094">
        <f t="shared" si="362"/>
        <v>0</v>
      </c>
      <c r="G5778" s="1095">
        <f t="shared" si="363"/>
        <v>0</v>
      </c>
      <c r="H5778" s="1090" t="str">
        <f t="shared" ca="1" si="364"/>
        <v/>
      </c>
      <c r="I5778" s="1109"/>
      <c r="J5778" s="1109"/>
      <c r="K5778" s="1112"/>
      <c r="L5778" s="1091"/>
      <c r="M5778" s="1091"/>
      <c r="N5778" s="1091"/>
      <c r="O5778" s="1091"/>
      <c r="P5778" s="1096"/>
      <c r="Q5778" s="1096"/>
      <c r="R5778" s="1096"/>
      <c r="S5778" s="1091"/>
    </row>
    <row r="5779" spans="1:19" x14ac:dyDescent="0.3">
      <c r="A5779" s="1090">
        <v>5774</v>
      </c>
      <c r="B5779" s="1091"/>
      <c r="C5779" s="1091"/>
      <c r="D5779" s="1097"/>
      <c r="E5779" s="1093">
        <f t="shared" si="361"/>
        <v>0</v>
      </c>
      <c r="F5779" s="1094">
        <f t="shared" si="362"/>
        <v>0</v>
      </c>
      <c r="G5779" s="1095">
        <f t="shared" si="363"/>
        <v>0</v>
      </c>
      <c r="H5779" s="1090" t="str">
        <f t="shared" ca="1" si="364"/>
        <v/>
      </c>
      <c r="I5779" s="1109"/>
      <c r="J5779" s="1109"/>
      <c r="K5779" s="1112"/>
      <c r="L5779" s="1091"/>
      <c r="M5779" s="1091"/>
      <c r="N5779" s="1091"/>
      <c r="O5779" s="1091"/>
      <c r="P5779" s="1096"/>
      <c r="Q5779" s="1096"/>
      <c r="R5779" s="1096"/>
      <c r="S5779" s="1091"/>
    </row>
    <row r="5780" spans="1:19" x14ac:dyDescent="0.3">
      <c r="A5780" s="1090">
        <v>5775</v>
      </c>
      <c r="B5780" s="1091"/>
      <c r="C5780" s="1091"/>
      <c r="D5780" s="1097"/>
      <c r="E5780" s="1093">
        <f t="shared" si="361"/>
        <v>0</v>
      </c>
      <c r="F5780" s="1094">
        <f t="shared" si="362"/>
        <v>0</v>
      </c>
      <c r="G5780" s="1095">
        <f t="shared" si="363"/>
        <v>0</v>
      </c>
      <c r="H5780" s="1090" t="str">
        <f t="shared" ca="1" si="364"/>
        <v/>
      </c>
      <c r="I5780" s="1109"/>
      <c r="J5780" s="1109"/>
      <c r="K5780" s="1112"/>
      <c r="L5780" s="1091"/>
      <c r="M5780" s="1091"/>
      <c r="N5780" s="1091"/>
      <c r="O5780" s="1091"/>
      <c r="P5780" s="1096"/>
      <c r="Q5780" s="1096"/>
      <c r="R5780" s="1096"/>
      <c r="S5780" s="1091"/>
    </row>
    <row r="5781" spans="1:19" x14ac:dyDescent="0.3">
      <c r="A5781" s="1090">
        <v>5776</v>
      </c>
      <c r="B5781" s="1091"/>
      <c r="C5781" s="1091"/>
      <c r="D5781" s="1097"/>
      <c r="E5781" s="1093">
        <f t="shared" si="361"/>
        <v>0</v>
      </c>
      <c r="F5781" s="1094">
        <f t="shared" si="362"/>
        <v>0</v>
      </c>
      <c r="G5781" s="1095">
        <f t="shared" si="363"/>
        <v>0</v>
      </c>
      <c r="H5781" s="1090" t="str">
        <f t="shared" ca="1" si="364"/>
        <v/>
      </c>
      <c r="I5781" s="1109"/>
      <c r="J5781" s="1109"/>
      <c r="K5781" s="1112"/>
      <c r="L5781" s="1091"/>
      <c r="M5781" s="1091"/>
      <c r="N5781" s="1091"/>
      <c r="O5781" s="1091"/>
      <c r="P5781" s="1096"/>
      <c r="Q5781" s="1096"/>
      <c r="R5781" s="1096"/>
      <c r="S5781" s="1091"/>
    </row>
    <row r="5782" spans="1:19" x14ac:dyDescent="0.3">
      <c r="A5782" s="1090">
        <v>5777</v>
      </c>
      <c r="B5782" s="1091"/>
      <c r="C5782" s="1091"/>
      <c r="D5782" s="1097"/>
      <c r="E5782" s="1093">
        <f t="shared" si="361"/>
        <v>0</v>
      </c>
      <c r="F5782" s="1094">
        <f t="shared" si="362"/>
        <v>0</v>
      </c>
      <c r="G5782" s="1095">
        <f t="shared" si="363"/>
        <v>0</v>
      </c>
      <c r="H5782" s="1090" t="str">
        <f t="shared" ca="1" si="364"/>
        <v/>
      </c>
      <c r="I5782" s="1109"/>
      <c r="J5782" s="1109"/>
      <c r="K5782" s="1112"/>
      <c r="L5782" s="1091"/>
      <c r="M5782" s="1091"/>
      <c r="N5782" s="1091"/>
      <c r="O5782" s="1091"/>
      <c r="P5782" s="1096"/>
      <c r="Q5782" s="1096"/>
      <c r="R5782" s="1096"/>
      <c r="S5782" s="1091"/>
    </row>
    <row r="5783" spans="1:19" x14ac:dyDescent="0.3">
      <c r="A5783" s="1090">
        <v>5778</v>
      </c>
      <c r="B5783" s="1091"/>
      <c r="C5783" s="1091"/>
      <c r="D5783" s="1097"/>
      <c r="E5783" s="1093">
        <f t="shared" si="361"/>
        <v>0</v>
      </c>
      <c r="F5783" s="1094">
        <f t="shared" si="362"/>
        <v>0</v>
      </c>
      <c r="G5783" s="1095">
        <f t="shared" si="363"/>
        <v>0</v>
      </c>
      <c r="H5783" s="1090" t="str">
        <f t="shared" ca="1" si="364"/>
        <v/>
      </c>
      <c r="I5783" s="1109"/>
      <c r="J5783" s="1109"/>
      <c r="K5783" s="1112"/>
      <c r="L5783" s="1091"/>
      <c r="M5783" s="1091"/>
      <c r="N5783" s="1091"/>
      <c r="O5783" s="1091"/>
      <c r="P5783" s="1096"/>
      <c r="Q5783" s="1096"/>
      <c r="R5783" s="1096"/>
      <c r="S5783" s="1091"/>
    </row>
    <row r="5784" spans="1:19" x14ac:dyDescent="0.3">
      <c r="A5784" s="1090">
        <v>5779</v>
      </c>
      <c r="B5784" s="1091"/>
      <c r="C5784" s="1091"/>
      <c r="D5784" s="1097"/>
      <c r="E5784" s="1093">
        <f t="shared" si="361"/>
        <v>0</v>
      </c>
      <c r="F5784" s="1094">
        <f t="shared" si="362"/>
        <v>0</v>
      </c>
      <c r="G5784" s="1095">
        <f t="shared" si="363"/>
        <v>0</v>
      </c>
      <c r="H5784" s="1090" t="str">
        <f t="shared" ca="1" si="364"/>
        <v/>
      </c>
      <c r="I5784" s="1109"/>
      <c r="J5784" s="1109"/>
      <c r="K5784" s="1112"/>
      <c r="L5784" s="1091"/>
      <c r="M5784" s="1091"/>
      <c r="N5784" s="1091"/>
      <c r="O5784" s="1091"/>
      <c r="P5784" s="1096"/>
      <c r="Q5784" s="1096"/>
      <c r="R5784" s="1096"/>
      <c r="S5784" s="1091"/>
    </row>
    <row r="5785" spans="1:19" x14ac:dyDescent="0.3">
      <c r="A5785" s="1090">
        <v>5780</v>
      </c>
      <c r="B5785" s="1091"/>
      <c r="C5785" s="1091"/>
      <c r="D5785" s="1097"/>
      <c r="E5785" s="1093">
        <f t="shared" si="361"/>
        <v>0</v>
      </c>
      <c r="F5785" s="1094">
        <f t="shared" si="362"/>
        <v>0</v>
      </c>
      <c r="G5785" s="1095">
        <f t="shared" si="363"/>
        <v>0</v>
      </c>
      <c r="H5785" s="1090" t="str">
        <f t="shared" ca="1" si="364"/>
        <v/>
      </c>
      <c r="I5785" s="1109"/>
      <c r="J5785" s="1109"/>
      <c r="K5785" s="1112"/>
      <c r="L5785" s="1091"/>
      <c r="M5785" s="1091"/>
      <c r="N5785" s="1091"/>
      <c r="O5785" s="1091"/>
      <c r="P5785" s="1096"/>
      <c r="Q5785" s="1096"/>
      <c r="R5785" s="1096"/>
      <c r="S5785" s="1091"/>
    </row>
    <row r="5786" spans="1:19" x14ac:dyDescent="0.3">
      <c r="A5786" s="1090">
        <v>5781</v>
      </c>
      <c r="B5786" s="1091"/>
      <c r="C5786" s="1091"/>
      <c r="D5786" s="1097"/>
      <c r="E5786" s="1093">
        <f t="shared" si="361"/>
        <v>0</v>
      </c>
      <c r="F5786" s="1094">
        <f t="shared" si="362"/>
        <v>0</v>
      </c>
      <c r="G5786" s="1095">
        <f t="shared" si="363"/>
        <v>0</v>
      </c>
      <c r="H5786" s="1090" t="str">
        <f t="shared" ca="1" si="364"/>
        <v/>
      </c>
      <c r="I5786" s="1109"/>
      <c r="J5786" s="1109"/>
      <c r="K5786" s="1112"/>
      <c r="L5786" s="1091"/>
      <c r="M5786" s="1091"/>
      <c r="N5786" s="1091"/>
      <c r="O5786" s="1091"/>
      <c r="P5786" s="1096"/>
      <c r="Q5786" s="1096"/>
      <c r="R5786" s="1096"/>
      <c r="S5786" s="1091"/>
    </row>
    <row r="5787" spans="1:19" x14ac:dyDescent="0.3">
      <c r="A5787" s="1090">
        <v>5782</v>
      </c>
      <c r="B5787" s="1091"/>
      <c r="C5787" s="1091"/>
      <c r="D5787" s="1097"/>
      <c r="E5787" s="1093">
        <f t="shared" si="361"/>
        <v>0</v>
      </c>
      <c r="F5787" s="1094">
        <f t="shared" si="362"/>
        <v>0</v>
      </c>
      <c r="G5787" s="1095">
        <f t="shared" si="363"/>
        <v>0</v>
      </c>
      <c r="H5787" s="1090" t="str">
        <f t="shared" ca="1" si="364"/>
        <v/>
      </c>
      <c r="I5787" s="1109"/>
      <c r="J5787" s="1109"/>
      <c r="K5787" s="1112"/>
      <c r="L5787" s="1091"/>
      <c r="M5787" s="1091"/>
      <c r="N5787" s="1091"/>
      <c r="O5787" s="1091"/>
      <c r="P5787" s="1096"/>
      <c r="Q5787" s="1096"/>
      <c r="R5787" s="1096"/>
      <c r="S5787" s="1091"/>
    </row>
    <row r="5788" spans="1:19" x14ac:dyDescent="0.3">
      <c r="A5788" s="1090">
        <v>5783</v>
      </c>
      <c r="B5788" s="1091"/>
      <c r="C5788" s="1091"/>
      <c r="D5788" s="1097"/>
      <c r="E5788" s="1093">
        <f t="shared" si="361"/>
        <v>0</v>
      </c>
      <c r="F5788" s="1094">
        <f t="shared" si="362"/>
        <v>0</v>
      </c>
      <c r="G5788" s="1095">
        <f t="shared" si="363"/>
        <v>0</v>
      </c>
      <c r="H5788" s="1090" t="str">
        <f t="shared" ca="1" si="364"/>
        <v/>
      </c>
      <c r="I5788" s="1109"/>
      <c r="J5788" s="1109"/>
      <c r="K5788" s="1112"/>
      <c r="L5788" s="1091"/>
      <c r="M5788" s="1091"/>
      <c r="N5788" s="1091"/>
      <c r="O5788" s="1091"/>
      <c r="P5788" s="1096"/>
      <c r="Q5788" s="1096"/>
      <c r="R5788" s="1096"/>
      <c r="S5788" s="1091"/>
    </row>
    <row r="5789" spans="1:19" x14ac:dyDescent="0.3">
      <c r="A5789" s="1090">
        <v>5784</v>
      </c>
      <c r="B5789" s="1091"/>
      <c r="C5789" s="1091"/>
      <c r="D5789" s="1097"/>
      <c r="E5789" s="1093">
        <f t="shared" si="361"/>
        <v>0</v>
      </c>
      <c r="F5789" s="1094">
        <f t="shared" si="362"/>
        <v>0</v>
      </c>
      <c r="G5789" s="1095">
        <f t="shared" si="363"/>
        <v>0</v>
      </c>
      <c r="H5789" s="1090" t="str">
        <f t="shared" ca="1" si="364"/>
        <v/>
      </c>
      <c r="I5789" s="1109"/>
      <c r="J5789" s="1109"/>
      <c r="K5789" s="1112"/>
      <c r="L5789" s="1091"/>
      <c r="M5789" s="1091"/>
      <c r="N5789" s="1091"/>
      <c r="O5789" s="1091"/>
      <c r="P5789" s="1096"/>
      <c r="Q5789" s="1096"/>
      <c r="R5789" s="1096"/>
      <c r="S5789" s="1091"/>
    </row>
    <row r="5790" spans="1:19" x14ac:dyDescent="0.3">
      <c r="A5790" s="1090">
        <v>5785</v>
      </c>
      <c r="B5790" s="1091"/>
      <c r="C5790" s="1091"/>
      <c r="D5790" s="1097"/>
      <c r="E5790" s="1093">
        <f t="shared" si="361"/>
        <v>0</v>
      </c>
      <c r="F5790" s="1094">
        <f t="shared" si="362"/>
        <v>0</v>
      </c>
      <c r="G5790" s="1095">
        <f t="shared" si="363"/>
        <v>0</v>
      </c>
      <c r="H5790" s="1090" t="str">
        <f t="shared" ca="1" si="364"/>
        <v/>
      </c>
      <c r="I5790" s="1109"/>
      <c r="J5790" s="1109"/>
      <c r="K5790" s="1112"/>
      <c r="L5790" s="1091"/>
      <c r="M5790" s="1091"/>
      <c r="N5790" s="1091"/>
      <c r="O5790" s="1091"/>
      <c r="P5790" s="1096"/>
      <c r="Q5790" s="1096"/>
      <c r="R5790" s="1096"/>
      <c r="S5790" s="1091"/>
    </row>
    <row r="5791" spans="1:19" x14ac:dyDescent="0.3">
      <c r="A5791" s="1090">
        <v>5786</v>
      </c>
      <c r="B5791" s="1091"/>
      <c r="C5791" s="1091"/>
      <c r="D5791" s="1097"/>
      <c r="E5791" s="1093">
        <f t="shared" si="361"/>
        <v>0</v>
      </c>
      <c r="F5791" s="1094">
        <f t="shared" si="362"/>
        <v>0</v>
      </c>
      <c r="G5791" s="1095">
        <f t="shared" si="363"/>
        <v>0</v>
      </c>
      <c r="H5791" s="1090" t="str">
        <f t="shared" ca="1" si="364"/>
        <v/>
      </c>
      <c r="I5791" s="1109"/>
      <c r="J5791" s="1109"/>
      <c r="K5791" s="1112"/>
      <c r="L5791" s="1091"/>
      <c r="M5791" s="1091"/>
      <c r="N5791" s="1091"/>
      <c r="O5791" s="1091"/>
      <c r="P5791" s="1096"/>
      <c r="Q5791" s="1096"/>
      <c r="R5791" s="1096"/>
      <c r="S5791" s="1091"/>
    </row>
    <row r="5792" spans="1:19" x14ac:dyDescent="0.3">
      <c r="A5792" s="1090">
        <v>5787</v>
      </c>
      <c r="B5792" s="1091"/>
      <c r="C5792" s="1091"/>
      <c r="D5792" s="1097"/>
      <c r="E5792" s="1093">
        <f t="shared" si="361"/>
        <v>0</v>
      </c>
      <c r="F5792" s="1094">
        <f t="shared" si="362"/>
        <v>0</v>
      </c>
      <c r="G5792" s="1095">
        <f t="shared" si="363"/>
        <v>0</v>
      </c>
      <c r="H5792" s="1090" t="str">
        <f t="shared" ca="1" si="364"/>
        <v/>
      </c>
      <c r="I5792" s="1109"/>
      <c r="J5792" s="1109"/>
      <c r="K5792" s="1112"/>
      <c r="L5792" s="1091"/>
      <c r="M5792" s="1091"/>
      <c r="N5792" s="1091"/>
      <c r="O5792" s="1091"/>
      <c r="P5792" s="1096"/>
      <c r="Q5792" s="1096"/>
      <c r="R5792" s="1096"/>
      <c r="S5792" s="1091"/>
    </row>
    <row r="5793" spans="1:19" x14ac:dyDescent="0.3">
      <c r="A5793" s="1090">
        <v>5788</v>
      </c>
      <c r="B5793" s="1091"/>
      <c r="C5793" s="1091"/>
      <c r="D5793" s="1097"/>
      <c r="E5793" s="1093">
        <f t="shared" si="361"/>
        <v>0</v>
      </c>
      <c r="F5793" s="1094">
        <f t="shared" si="362"/>
        <v>0</v>
      </c>
      <c r="G5793" s="1095">
        <f t="shared" si="363"/>
        <v>0</v>
      </c>
      <c r="H5793" s="1090" t="str">
        <f t="shared" ca="1" si="364"/>
        <v/>
      </c>
      <c r="I5793" s="1109"/>
      <c r="J5793" s="1109"/>
      <c r="K5793" s="1112"/>
      <c r="L5793" s="1091"/>
      <c r="M5793" s="1091"/>
      <c r="N5793" s="1091"/>
      <c r="O5793" s="1091"/>
      <c r="P5793" s="1096"/>
      <c r="Q5793" s="1096"/>
      <c r="R5793" s="1096"/>
      <c r="S5793" s="1091"/>
    </row>
    <row r="5794" spans="1:19" x14ac:dyDescent="0.3">
      <c r="A5794" s="1090">
        <v>5789</v>
      </c>
      <c r="B5794" s="1091"/>
      <c r="C5794" s="1091"/>
      <c r="D5794" s="1097"/>
      <c r="E5794" s="1093">
        <f t="shared" si="361"/>
        <v>0</v>
      </c>
      <c r="F5794" s="1094">
        <f t="shared" si="362"/>
        <v>0</v>
      </c>
      <c r="G5794" s="1095">
        <f t="shared" si="363"/>
        <v>0</v>
      </c>
      <c r="H5794" s="1090" t="str">
        <f t="shared" ca="1" si="364"/>
        <v/>
      </c>
      <c r="I5794" s="1109"/>
      <c r="J5794" s="1109"/>
      <c r="K5794" s="1112"/>
      <c r="L5794" s="1091"/>
      <c r="M5794" s="1091"/>
      <c r="N5794" s="1091"/>
      <c r="O5794" s="1091"/>
      <c r="P5794" s="1096"/>
      <c r="Q5794" s="1096"/>
      <c r="R5794" s="1096"/>
      <c r="S5794" s="1091"/>
    </row>
    <row r="5795" spans="1:19" x14ac:dyDescent="0.3">
      <c r="A5795" s="1090">
        <v>5790</v>
      </c>
      <c r="B5795" s="1091"/>
      <c r="C5795" s="1091"/>
      <c r="D5795" s="1097"/>
      <c r="E5795" s="1093">
        <f t="shared" si="361"/>
        <v>0</v>
      </c>
      <c r="F5795" s="1094">
        <f t="shared" si="362"/>
        <v>0</v>
      </c>
      <c r="G5795" s="1095">
        <f t="shared" si="363"/>
        <v>0</v>
      </c>
      <c r="H5795" s="1090" t="str">
        <f t="shared" ca="1" si="364"/>
        <v/>
      </c>
      <c r="I5795" s="1109"/>
      <c r="J5795" s="1109"/>
      <c r="K5795" s="1112"/>
      <c r="L5795" s="1091"/>
      <c r="M5795" s="1091"/>
      <c r="N5795" s="1091"/>
      <c r="O5795" s="1091"/>
      <c r="P5795" s="1096"/>
      <c r="Q5795" s="1096"/>
      <c r="R5795" s="1096"/>
      <c r="S5795" s="1091"/>
    </row>
    <row r="5796" spans="1:19" x14ac:dyDescent="0.3">
      <c r="A5796" s="1090">
        <v>5791</v>
      </c>
      <c r="B5796" s="1091"/>
      <c r="C5796" s="1091"/>
      <c r="D5796" s="1097"/>
      <c r="E5796" s="1093">
        <f t="shared" si="361"/>
        <v>0</v>
      </c>
      <c r="F5796" s="1094">
        <f t="shared" si="362"/>
        <v>0</v>
      </c>
      <c r="G5796" s="1095">
        <f t="shared" si="363"/>
        <v>0</v>
      </c>
      <c r="H5796" s="1090" t="str">
        <f t="shared" ca="1" si="364"/>
        <v/>
      </c>
      <c r="I5796" s="1109"/>
      <c r="J5796" s="1109"/>
      <c r="K5796" s="1112"/>
      <c r="L5796" s="1091"/>
      <c r="M5796" s="1091"/>
      <c r="N5796" s="1091"/>
      <c r="O5796" s="1091"/>
      <c r="P5796" s="1096"/>
      <c r="Q5796" s="1096"/>
      <c r="R5796" s="1096"/>
      <c r="S5796" s="1091"/>
    </row>
    <row r="5797" spans="1:19" x14ac:dyDescent="0.3">
      <c r="A5797" s="1090">
        <v>5792</v>
      </c>
      <c r="B5797" s="1091"/>
      <c r="C5797" s="1091"/>
      <c r="D5797" s="1097"/>
      <c r="E5797" s="1093">
        <f t="shared" si="361"/>
        <v>0</v>
      </c>
      <c r="F5797" s="1094">
        <f t="shared" si="362"/>
        <v>0</v>
      </c>
      <c r="G5797" s="1095">
        <f t="shared" si="363"/>
        <v>0</v>
      </c>
      <c r="H5797" s="1090" t="str">
        <f t="shared" ca="1" si="364"/>
        <v/>
      </c>
      <c r="I5797" s="1109"/>
      <c r="J5797" s="1109"/>
      <c r="K5797" s="1112"/>
      <c r="L5797" s="1091"/>
      <c r="M5797" s="1091"/>
      <c r="N5797" s="1091"/>
      <c r="O5797" s="1091"/>
      <c r="P5797" s="1096"/>
      <c r="Q5797" s="1096"/>
      <c r="R5797" s="1096"/>
      <c r="S5797" s="1091"/>
    </row>
    <row r="5798" spans="1:19" x14ac:dyDescent="0.3">
      <c r="A5798" s="1090">
        <v>5793</v>
      </c>
      <c r="B5798" s="1091"/>
      <c r="C5798" s="1091"/>
      <c r="D5798" s="1097"/>
      <c r="E5798" s="1093">
        <f t="shared" si="361"/>
        <v>0</v>
      </c>
      <c r="F5798" s="1094">
        <f t="shared" si="362"/>
        <v>0</v>
      </c>
      <c r="G5798" s="1095">
        <f t="shared" si="363"/>
        <v>0</v>
      </c>
      <c r="H5798" s="1090" t="str">
        <f t="shared" ca="1" si="364"/>
        <v/>
      </c>
      <c r="I5798" s="1109"/>
      <c r="J5798" s="1109"/>
      <c r="K5798" s="1112"/>
      <c r="L5798" s="1091"/>
      <c r="M5798" s="1091"/>
      <c r="N5798" s="1091"/>
      <c r="O5798" s="1091"/>
      <c r="P5798" s="1096"/>
      <c r="Q5798" s="1096"/>
      <c r="R5798" s="1096"/>
      <c r="S5798" s="1091"/>
    </row>
    <row r="5799" spans="1:19" x14ac:dyDescent="0.3">
      <c r="A5799" s="1090">
        <v>5794</v>
      </c>
      <c r="B5799" s="1091"/>
      <c r="C5799" s="1091"/>
      <c r="D5799" s="1097"/>
      <c r="E5799" s="1093">
        <f t="shared" si="361"/>
        <v>0</v>
      </c>
      <c r="F5799" s="1094">
        <f t="shared" si="362"/>
        <v>0</v>
      </c>
      <c r="G5799" s="1095">
        <f t="shared" si="363"/>
        <v>0</v>
      </c>
      <c r="H5799" s="1090" t="str">
        <f t="shared" ca="1" si="364"/>
        <v/>
      </c>
      <c r="I5799" s="1109"/>
      <c r="J5799" s="1109"/>
      <c r="K5799" s="1112"/>
      <c r="L5799" s="1091"/>
      <c r="M5799" s="1091"/>
      <c r="N5799" s="1091"/>
      <c r="O5799" s="1091"/>
      <c r="P5799" s="1096"/>
      <c r="Q5799" s="1096"/>
      <c r="R5799" s="1096"/>
      <c r="S5799" s="1091"/>
    </row>
    <row r="5800" spans="1:19" x14ac:dyDescent="0.3">
      <c r="A5800" s="1090">
        <v>5795</v>
      </c>
      <c r="B5800" s="1091"/>
      <c r="C5800" s="1091"/>
      <c r="D5800" s="1097"/>
      <c r="E5800" s="1093">
        <f t="shared" si="361"/>
        <v>0</v>
      </c>
      <c r="F5800" s="1094">
        <f t="shared" si="362"/>
        <v>0</v>
      </c>
      <c r="G5800" s="1095">
        <f t="shared" si="363"/>
        <v>0</v>
      </c>
      <c r="H5800" s="1090" t="str">
        <f t="shared" ca="1" si="364"/>
        <v/>
      </c>
      <c r="I5800" s="1109"/>
      <c r="J5800" s="1109"/>
      <c r="K5800" s="1112"/>
      <c r="L5800" s="1091"/>
      <c r="M5800" s="1091"/>
      <c r="N5800" s="1091"/>
      <c r="O5800" s="1091"/>
      <c r="P5800" s="1096"/>
      <c r="Q5800" s="1096"/>
      <c r="R5800" s="1096"/>
      <c r="S5800" s="1091"/>
    </row>
    <row r="5801" spans="1:19" x14ac:dyDescent="0.3">
      <c r="A5801" s="1090">
        <v>5796</v>
      </c>
      <c r="B5801" s="1091"/>
      <c r="C5801" s="1091"/>
      <c r="D5801" s="1097"/>
      <c r="E5801" s="1093">
        <f t="shared" si="361"/>
        <v>0</v>
      </c>
      <c r="F5801" s="1094">
        <f t="shared" si="362"/>
        <v>0</v>
      </c>
      <c r="G5801" s="1095">
        <f t="shared" si="363"/>
        <v>0</v>
      </c>
      <c r="H5801" s="1090" t="str">
        <f t="shared" ca="1" si="364"/>
        <v/>
      </c>
      <c r="I5801" s="1109"/>
      <c r="J5801" s="1109"/>
      <c r="K5801" s="1112"/>
      <c r="L5801" s="1091"/>
      <c r="M5801" s="1091"/>
      <c r="N5801" s="1091"/>
      <c r="O5801" s="1091"/>
      <c r="P5801" s="1096"/>
      <c r="Q5801" s="1096"/>
      <c r="R5801" s="1096"/>
      <c r="S5801" s="1091"/>
    </row>
    <row r="5802" spans="1:19" x14ac:dyDescent="0.3">
      <c r="A5802" s="1090">
        <v>5797</v>
      </c>
      <c r="B5802" s="1091"/>
      <c r="C5802" s="1091"/>
      <c r="D5802" s="1097"/>
      <c r="E5802" s="1093">
        <f t="shared" si="361"/>
        <v>0</v>
      </c>
      <c r="F5802" s="1094">
        <f t="shared" si="362"/>
        <v>0</v>
      </c>
      <c r="G5802" s="1095">
        <f t="shared" si="363"/>
        <v>0</v>
      </c>
      <c r="H5802" s="1090" t="str">
        <f t="shared" ca="1" si="364"/>
        <v/>
      </c>
      <c r="I5802" s="1109"/>
      <c r="J5802" s="1109"/>
      <c r="K5802" s="1112"/>
      <c r="L5802" s="1091"/>
      <c r="M5802" s="1091"/>
      <c r="N5802" s="1091"/>
      <c r="O5802" s="1091"/>
      <c r="P5802" s="1096"/>
      <c r="Q5802" s="1096"/>
      <c r="R5802" s="1096"/>
      <c r="S5802" s="1091"/>
    </row>
    <row r="5803" spans="1:19" x14ac:dyDescent="0.3">
      <c r="A5803" s="1090">
        <v>5798</v>
      </c>
      <c r="B5803" s="1091"/>
      <c r="C5803" s="1091"/>
      <c r="D5803" s="1097"/>
      <c r="E5803" s="1093">
        <f t="shared" si="361"/>
        <v>0</v>
      </c>
      <c r="F5803" s="1094">
        <f t="shared" si="362"/>
        <v>0</v>
      </c>
      <c r="G5803" s="1095">
        <f t="shared" si="363"/>
        <v>0</v>
      </c>
      <c r="H5803" s="1090" t="str">
        <f t="shared" ca="1" si="364"/>
        <v/>
      </c>
      <c r="I5803" s="1109"/>
      <c r="J5803" s="1109"/>
      <c r="K5803" s="1112"/>
      <c r="L5803" s="1091"/>
      <c r="M5803" s="1091"/>
      <c r="N5803" s="1091"/>
      <c r="O5803" s="1091"/>
      <c r="P5803" s="1096"/>
      <c r="Q5803" s="1096"/>
      <c r="R5803" s="1096"/>
      <c r="S5803" s="1091"/>
    </row>
    <row r="5804" spans="1:19" x14ac:dyDescent="0.3">
      <c r="A5804" s="1090">
        <v>5799</v>
      </c>
      <c r="B5804" s="1091"/>
      <c r="C5804" s="1091"/>
      <c r="D5804" s="1097"/>
      <c r="E5804" s="1093">
        <f t="shared" si="361"/>
        <v>0</v>
      </c>
      <c r="F5804" s="1094">
        <f t="shared" si="362"/>
        <v>0</v>
      </c>
      <c r="G5804" s="1095">
        <f t="shared" si="363"/>
        <v>0</v>
      </c>
      <c r="H5804" s="1090" t="str">
        <f t="shared" ca="1" si="364"/>
        <v/>
      </c>
      <c r="I5804" s="1109"/>
      <c r="J5804" s="1109"/>
      <c r="K5804" s="1112"/>
      <c r="L5804" s="1091"/>
      <c r="M5804" s="1091"/>
      <c r="N5804" s="1091"/>
      <c r="O5804" s="1091"/>
      <c r="P5804" s="1096"/>
      <c r="Q5804" s="1096"/>
      <c r="R5804" s="1096"/>
      <c r="S5804" s="1091"/>
    </row>
    <row r="5805" spans="1:19" x14ac:dyDescent="0.3">
      <c r="A5805" s="1090">
        <v>5800</v>
      </c>
      <c r="B5805" s="1091"/>
      <c r="C5805" s="1091"/>
      <c r="D5805" s="1097"/>
      <c r="E5805" s="1093">
        <f t="shared" si="361"/>
        <v>0</v>
      </c>
      <c r="F5805" s="1094">
        <f t="shared" si="362"/>
        <v>0</v>
      </c>
      <c r="G5805" s="1095">
        <f t="shared" si="363"/>
        <v>0</v>
      </c>
      <c r="H5805" s="1090" t="str">
        <f t="shared" ca="1" si="364"/>
        <v/>
      </c>
      <c r="I5805" s="1109"/>
      <c r="J5805" s="1109"/>
      <c r="K5805" s="1112"/>
      <c r="L5805" s="1091"/>
      <c r="M5805" s="1091"/>
      <c r="N5805" s="1091"/>
      <c r="O5805" s="1091"/>
      <c r="P5805" s="1096"/>
      <c r="Q5805" s="1096"/>
      <c r="R5805" s="1096"/>
      <c r="S5805" s="1091"/>
    </row>
    <row r="5806" spans="1:19" x14ac:dyDescent="0.3">
      <c r="A5806" s="1090">
        <v>5801</v>
      </c>
      <c r="B5806" s="1091"/>
      <c r="C5806" s="1091"/>
      <c r="D5806" s="1097"/>
      <c r="E5806" s="1093">
        <f t="shared" si="361"/>
        <v>0</v>
      </c>
      <c r="F5806" s="1094">
        <f t="shared" si="362"/>
        <v>0</v>
      </c>
      <c r="G5806" s="1095">
        <f t="shared" si="363"/>
        <v>0</v>
      </c>
      <c r="H5806" s="1090" t="str">
        <f t="shared" ca="1" si="364"/>
        <v/>
      </c>
      <c r="I5806" s="1109"/>
      <c r="J5806" s="1109"/>
      <c r="K5806" s="1112"/>
      <c r="L5806" s="1091"/>
      <c r="M5806" s="1091"/>
      <c r="N5806" s="1091"/>
      <c r="O5806" s="1091"/>
      <c r="P5806" s="1096"/>
      <c r="Q5806" s="1096"/>
      <c r="R5806" s="1096"/>
      <c r="S5806" s="1091"/>
    </row>
    <row r="5807" spans="1:19" x14ac:dyDescent="0.3">
      <c r="A5807" s="1090">
        <v>5802</v>
      </c>
      <c r="B5807" s="1091"/>
      <c r="C5807" s="1091"/>
      <c r="D5807" s="1097"/>
      <c r="E5807" s="1093">
        <f t="shared" si="361"/>
        <v>0</v>
      </c>
      <c r="F5807" s="1094">
        <f t="shared" si="362"/>
        <v>0</v>
      </c>
      <c r="G5807" s="1095">
        <f t="shared" si="363"/>
        <v>0</v>
      </c>
      <c r="H5807" s="1090" t="str">
        <f t="shared" ca="1" si="364"/>
        <v/>
      </c>
      <c r="I5807" s="1109"/>
      <c r="J5807" s="1109"/>
      <c r="K5807" s="1112"/>
      <c r="L5807" s="1091"/>
      <c r="M5807" s="1091"/>
      <c r="N5807" s="1091"/>
      <c r="O5807" s="1091"/>
      <c r="P5807" s="1096"/>
      <c r="Q5807" s="1096"/>
      <c r="R5807" s="1096"/>
      <c r="S5807" s="1091"/>
    </row>
    <row r="5808" spans="1:19" x14ac:dyDescent="0.3">
      <c r="A5808" s="1090">
        <v>5803</v>
      </c>
      <c r="B5808" s="1091"/>
      <c r="C5808" s="1091"/>
      <c r="D5808" s="1097"/>
      <c r="E5808" s="1093">
        <f t="shared" si="361"/>
        <v>0</v>
      </c>
      <c r="F5808" s="1094">
        <f t="shared" si="362"/>
        <v>0</v>
      </c>
      <c r="G5808" s="1095">
        <f t="shared" si="363"/>
        <v>0</v>
      </c>
      <c r="H5808" s="1090" t="str">
        <f t="shared" ca="1" si="364"/>
        <v/>
      </c>
      <c r="I5808" s="1109"/>
      <c r="J5808" s="1109"/>
      <c r="K5808" s="1112"/>
      <c r="L5808" s="1091"/>
      <c r="M5808" s="1091"/>
      <c r="N5808" s="1091"/>
      <c r="O5808" s="1091"/>
      <c r="P5808" s="1096"/>
      <c r="Q5808" s="1096"/>
      <c r="R5808" s="1096"/>
      <c r="S5808" s="1091"/>
    </row>
    <row r="5809" spans="1:19" x14ac:dyDescent="0.3">
      <c r="A5809" s="1090">
        <v>5804</v>
      </c>
      <c r="B5809" s="1091"/>
      <c r="C5809" s="1091"/>
      <c r="D5809" s="1097"/>
      <c r="E5809" s="1093">
        <f t="shared" si="361"/>
        <v>0</v>
      </c>
      <c r="F5809" s="1094">
        <f t="shared" si="362"/>
        <v>0</v>
      </c>
      <c r="G5809" s="1095">
        <f t="shared" si="363"/>
        <v>0</v>
      </c>
      <c r="H5809" s="1090" t="str">
        <f t="shared" ca="1" si="364"/>
        <v/>
      </c>
      <c r="I5809" s="1109"/>
      <c r="J5809" s="1109"/>
      <c r="K5809" s="1112"/>
      <c r="L5809" s="1091"/>
      <c r="M5809" s="1091"/>
      <c r="N5809" s="1091"/>
      <c r="O5809" s="1091"/>
      <c r="P5809" s="1096"/>
      <c r="Q5809" s="1096"/>
      <c r="R5809" s="1096"/>
      <c r="S5809" s="1091"/>
    </row>
    <row r="5810" spans="1:19" x14ac:dyDescent="0.3">
      <c r="A5810" s="1090">
        <v>5805</v>
      </c>
      <c r="B5810" s="1091"/>
      <c r="C5810" s="1091"/>
      <c r="D5810" s="1097"/>
      <c r="E5810" s="1093">
        <f t="shared" si="361"/>
        <v>0</v>
      </c>
      <c r="F5810" s="1094">
        <f t="shared" si="362"/>
        <v>0</v>
      </c>
      <c r="G5810" s="1095">
        <f t="shared" si="363"/>
        <v>0</v>
      </c>
      <c r="H5810" s="1090" t="str">
        <f t="shared" ca="1" si="364"/>
        <v/>
      </c>
      <c r="I5810" s="1109"/>
      <c r="J5810" s="1109"/>
      <c r="K5810" s="1112"/>
      <c r="L5810" s="1091"/>
      <c r="M5810" s="1091"/>
      <c r="N5810" s="1091"/>
      <c r="O5810" s="1091"/>
      <c r="P5810" s="1096"/>
      <c r="Q5810" s="1096"/>
      <c r="R5810" s="1096"/>
      <c r="S5810" s="1091"/>
    </row>
    <row r="5811" spans="1:19" x14ac:dyDescent="0.3">
      <c r="A5811" s="1090">
        <v>5806</v>
      </c>
      <c r="B5811" s="1091"/>
      <c r="C5811" s="1091"/>
      <c r="D5811" s="1097"/>
      <c r="E5811" s="1093">
        <f t="shared" si="361"/>
        <v>0</v>
      </c>
      <c r="F5811" s="1094">
        <f t="shared" si="362"/>
        <v>0</v>
      </c>
      <c r="G5811" s="1095">
        <f t="shared" si="363"/>
        <v>0</v>
      </c>
      <c r="H5811" s="1090" t="str">
        <f t="shared" ca="1" si="364"/>
        <v/>
      </c>
      <c r="I5811" s="1109"/>
      <c r="J5811" s="1109"/>
      <c r="K5811" s="1112"/>
      <c r="L5811" s="1091"/>
      <c r="M5811" s="1091"/>
      <c r="N5811" s="1091"/>
      <c r="O5811" s="1091"/>
      <c r="P5811" s="1096"/>
      <c r="Q5811" s="1096"/>
      <c r="R5811" s="1096"/>
      <c r="S5811" s="1091"/>
    </row>
    <row r="5812" spans="1:19" x14ac:dyDescent="0.3">
      <c r="A5812" s="1090">
        <v>5807</v>
      </c>
      <c r="B5812" s="1091"/>
      <c r="C5812" s="1091"/>
      <c r="D5812" s="1097"/>
      <c r="E5812" s="1093">
        <f t="shared" si="361"/>
        <v>0</v>
      </c>
      <c r="F5812" s="1094">
        <f t="shared" si="362"/>
        <v>0</v>
      </c>
      <c r="G5812" s="1095">
        <f t="shared" si="363"/>
        <v>0</v>
      </c>
      <c r="H5812" s="1090" t="str">
        <f t="shared" ca="1" si="364"/>
        <v/>
      </c>
      <c r="I5812" s="1109"/>
      <c r="J5812" s="1109"/>
      <c r="K5812" s="1112"/>
      <c r="L5812" s="1091"/>
      <c r="M5812" s="1091"/>
      <c r="N5812" s="1091"/>
      <c r="O5812" s="1091"/>
      <c r="P5812" s="1096"/>
      <c r="Q5812" s="1096"/>
      <c r="R5812" s="1096"/>
      <c r="S5812" s="1091"/>
    </row>
    <row r="5813" spans="1:19" x14ac:dyDescent="0.3">
      <c r="A5813" s="1090">
        <v>5808</v>
      </c>
      <c r="B5813" s="1091"/>
      <c r="C5813" s="1091"/>
      <c r="D5813" s="1097"/>
      <c r="E5813" s="1093">
        <f t="shared" si="361"/>
        <v>0</v>
      </c>
      <c r="F5813" s="1094">
        <f t="shared" si="362"/>
        <v>0</v>
      </c>
      <c r="G5813" s="1095">
        <f t="shared" si="363"/>
        <v>0</v>
      </c>
      <c r="H5813" s="1090" t="str">
        <f t="shared" ca="1" si="364"/>
        <v/>
      </c>
      <c r="I5813" s="1109"/>
      <c r="J5813" s="1109"/>
      <c r="K5813" s="1112"/>
      <c r="L5813" s="1091"/>
      <c r="M5813" s="1091"/>
      <c r="N5813" s="1091"/>
      <c r="O5813" s="1091"/>
      <c r="P5813" s="1096"/>
      <c r="Q5813" s="1096"/>
      <c r="R5813" s="1096"/>
      <c r="S5813" s="1091"/>
    </row>
    <row r="5814" spans="1:19" x14ac:dyDescent="0.3">
      <c r="A5814" s="1090">
        <v>5809</v>
      </c>
      <c r="B5814" s="1091"/>
      <c r="C5814" s="1091"/>
      <c r="D5814" s="1097"/>
      <c r="E5814" s="1093">
        <f t="shared" si="361"/>
        <v>0</v>
      </c>
      <c r="F5814" s="1094">
        <f t="shared" si="362"/>
        <v>0</v>
      </c>
      <c r="G5814" s="1095">
        <f t="shared" si="363"/>
        <v>0</v>
      </c>
      <c r="H5814" s="1090" t="str">
        <f t="shared" ca="1" si="364"/>
        <v/>
      </c>
      <c r="I5814" s="1109"/>
      <c r="J5814" s="1109"/>
      <c r="K5814" s="1112"/>
      <c r="L5814" s="1091"/>
      <c r="M5814" s="1091"/>
      <c r="N5814" s="1091"/>
      <c r="O5814" s="1091"/>
      <c r="P5814" s="1096"/>
      <c r="Q5814" s="1096"/>
      <c r="R5814" s="1096"/>
      <c r="S5814" s="1091"/>
    </row>
    <row r="5815" spans="1:19" x14ac:dyDescent="0.3">
      <c r="A5815" s="1090">
        <v>5810</v>
      </c>
      <c r="B5815" s="1091"/>
      <c r="C5815" s="1091"/>
      <c r="D5815" s="1097"/>
      <c r="E5815" s="1093">
        <f t="shared" si="361"/>
        <v>0</v>
      </c>
      <c r="F5815" s="1094">
        <f t="shared" si="362"/>
        <v>0</v>
      </c>
      <c r="G5815" s="1095">
        <f t="shared" si="363"/>
        <v>0</v>
      </c>
      <c r="H5815" s="1090" t="str">
        <f t="shared" ca="1" si="364"/>
        <v/>
      </c>
      <c r="I5815" s="1109"/>
      <c r="J5815" s="1109"/>
      <c r="K5815" s="1112"/>
      <c r="L5815" s="1091"/>
      <c r="M5815" s="1091"/>
      <c r="N5815" s="1091"/>
      <c r="O5815" s="1091"/>
      <c r="P5815" s="1096"/>
      <c r="Q5815" s="1096"/>
      <c r="R5815" s="1096"/>
      <c r="S5815" s="1091"/>
    </row>
    <row r="5816" spans="1:19" x14ac:dyDescent="0.3">
      <c r="A5816" s="1090">
        <v>5811</v>
      </c>
      <c r="B5816" s="1091"/>
      <c r="C5816" s="1091"/>
      <c r="D5816" s="1097"/>
      <c r="E5816" s="1093">
        <f t="shared" si="361"/>
        <v>0</v>
      </c>
      <c r="F5816" s="1094">
        <f t="shared" si="362"/>
        <v>0</v>
      </c>
      <c r="G5816" s="1095">
        <f t="shared" si="363"/>
        <v>0</v>
      </c>
      <c r="H5816" s="1090" t="str">
        <f t="shared" ca="1" si="364"/>
        <v/>
      </c>
      <c r="I5816" s="1109"/>
      <c r="J5816" s="1109"/>
      <c r="K5816" s="1112"/>
      <c r="L5816" s="1091"/>
      <c r="M5816" s="1091"/>
      <c r="N5816" s="1091"/>
      <c r="O5816" s="1091"/>
      <c r="P5816" s="1096"/>
      <c r="Q5816" s="1096"/>
      <c r="R5816" s="1096"/>
      <c r="S5816" s="1091"/>
    </row>
    <row r="5817" spans="1:19" x14ac:dyDescent="0.3">
      <c r="A5817" s="1090">
        <v>5812</v>
      </c>
      <c r="B5817" s="1091"/>
      <c r="C5817" s="1091"/>
      <c r="D5817" s="1097"/>
      <c r="E5817" s="1093">
        <f t="shared" si="361"/>
        <v>0</v>
      </c>
      <c r="F5817" s="1094">
        <f t="shared" si="362"/>
        <v>0</v>
      </c>
      <c r="G5817" s="1095">
        <f t="shared" si="363"/>
        <v>0</v>
      </c>
      <c r="H5817" s="1090" t="str">
        <f t="shared" ca="1" si="364"/>
        <v/>
      </c>
      <c r="I5817" s="1109"/>
      <c r="J5817" s="1109"/>
      <c r="K5817" s="1112"/>
      <c r="L5817" s="1091"/>
      <c r="M5817" s="1091"/>
      <c r="N5817" s="1091"/>
      <c r="O5817" s="1091"/>
      <c r="P5817" s="1096"/>
      <c r="Q5817" s="1096"/>
      <c r="R5817" s="1096"/>
      <c r="S5817" s="1091"/>
    </row>
    <row r="5818" spans="1:19" x14ac:dyDescent="0.3">
      <c r="A5818" s="1090">
        <v>5813</v>
      </c>
      <c r="B5818" s="1091"/>
      <c r="C5818" s="1091"/>
      <c r="D5818" s="1097"/>
      <c r="E5818" s="1093">
        <f t="shared" si="361"/>
        <v>0</v>
      </c>
      <c r="F5818" s="1094">
        <f t="shared" si="362"/>
        <v>0</v>
      </c>
      <c r="G5818" s="1095">
        <f t="shared" si="363"/>
        <v>0</v>
      </c>
      <c r="H5818" s="1090" t="str">
        <f t="shared" ca="1" si="364"/>
        <v/>
      </c>
      <c r="I5818" s="1109"/>
      <c r="J5818" s="1109"/>
      <c r="K5818" s="1112"/>
      <c r="L5818" s="1091"/>
      <c r="M5818" s="1091"/>
      <c r="N5818" s="1091"/>
      <c r="O5818" s="1091"/>
      <c r="P5818" s="1096"/>
      <c r="Q5818" s="1096"/>
      <c r="R5818" s="1096"/>
      <c r="S5818" s="1091"/>
    </row>
    <row r="5819" spans="1:19" x14ac:dyDescent="0.3">
      <c r="A5819" s="1090">
        <v>5814</v>
      </c>
      <c r="B5819" s="1091"/>
      <c r="C5819" s="1091"/>
      <c r="D5819" s="1097"/>
      <c r="E5819" s="1093">
        <f t="shared" si="361"/>
        <v>0</v>
      </c>
      <c r="F5819" s="1094">
        <f t="shared" si="362"/>
        <v>0</v>
      </c>
      <c r="G5819" s="1095">
        <f t="shared" si="363"/>
        <v>0</v>
      </c>
      <c r="H5819" s="1090" t="str">
        <f t="shared" ca="1" si="364"/>
        <v/>
      </c>
      <c r="I5819" s="1109"/>
      <c r="J5819" s="1109"/>
      <c r="K5819" s="1112"/>
      <c r="L5819" s="1091"/>
      <c r="M5819" s="1091"/>
      <c r="N5819" s="1091"/>
      <c r="O5819" s="1091"/>
      <c r="P5819" s="1096"/>
      <c r="Q5819" s="1096"/>
      <c r="R5819" s="1096"/>
      <c r="S5819" s="1091"/>
    </row>
    <row r="5820" spans="1:19" x14ac:dyDescent="0.3">
      <c r="A5820" s="1090">
        <v>5815</v>
      </c>
      <c r="B5820" s="1091"/>
      <c r="C5820" s="1091"/>
      <c r="D5820" s="1097"/>
      <c r="E5820" s="1093">
        <f t="shared" si="361"/>
        <v>0</v>
      </c>
      <c r="F5820" s="1094">
        <f t="shared" si="362"/>
        <v>0</v>
      </c>
      <c r="G5820" s="1095">
        <f t="shared" si="363"/>
        <v>0</v>
      </c>
      <c r="H5820" s="1090" t="str">
        <f t="shared" ca="1" si="364"/>
        <v/>
      </c>
      <c r="I5820" s="1109"/>
      <c r="J5820" s="1109"/>
      <c r="K5820" s="1112"/>
      <c r="L5820" s="1091"/>
      <c r="M5820" s="1091"/>
      <c r="N5820" s="1091"/>
      <c r="O5820" s="1091"/>
      <c r="P5820" s="1096"/>
      <c r="Q5820" s="1096"/>
      <c r="R5820" s="1096"/>
      <c r="S5820" s="1091"/>
    </row>
    <row r="5821" spans="1:19" x14ac:dyDescent="0.3">
      <c r="A5821" s="1090">
        <v>5816</v>
      </c>
      <c r="B5821" s="1091"/>
      <c r="C5821" s="1091"/>
      <c r="D5821" s="1097"/>
      <c r="E5821" s="1093">
        <f t="shared" si="361"/>
        <v>0</v>
      </c>
      <c r="F5821" s="1094">
        <f t="shared" si="362"/>
        <v>0</v>
      </c>
      <c r="G5821" s="1095">
        <f t="shared" si="363"/>
        <v>0</v>
      </c>
      <c r="H5821" s="1090" t="str">
        <f t="shared" ca="1" si="364"/>
        <v/>
      </c>
      <c r="I5821" s="1109"/>
      <c r="J5821" s="1109"/>
      <c r="K5821" s="1112"/>
      <c r="L5821" s="1091"/>
      <c r="M5821" s="1091"/>
      <c r="N5821" s="1091"/>
      <c r="O5821" s="1091"/>
      <c r="P5821" s="1096"/>
      <c r="Q5821" s="1096"/>
      <c r="R5821" s="1096"/>
      <c r="S5821" s="1091"/>
    </row>
    <row r="5822" spans="1:19" x14ac:dyDescent="0.3">
      <c r="A5822" s="1090">
        <v>5817</v>
      </c>
      <c r="B5822" s="1091"/>
      <c r="C5822" s="1091"/>
      <c r="D5822" s="1097"/>
      <c r="E5822" s="1093">
        <f t="shared" si="361"/>
        <v>0</v>
      </c>
      <c r="F5822" s="1094">
        <f t="shared" si="362"/>
        <v>0</v>
      </c>
      <c r="G5822" s="1095">
        <f t="shared" si="363"/>
        <v>0</v>
      </c>
      <c r="H5822" s="1090" t="str">
        <f t="shared" ca="1" si="364"/>
        <v/>
      </c>
      <c r="I5822" s="1109"/>
      <c r="J5822" s="1109"/>
      <c r="K5822" s="1112"/>
      <c r="L5822" s="1091"/>
      <c r="M5822" s="1091"/>
      <c r="N5822" s="1091"/>
      <c r="O5822" s="1091"/>
      <c r="P5822" s="1096"/>
      <c r="Q5822" s="1096"/>
      <c r="R5822" s="1096"/>
      <c r="S5822" s="1091"/>
    </row>
    <row r="5823" spans="1:19" x14ac:dyDescent="0.3">
      <c r="A5823" s="1090">
        <v>5818</v>
      </c>
      <c r="B5823" s="1091"/>
      <c r="C5823" s="1091"/>
      <c r="D5823" s="1097"/>
      <c r="E5823" s="1093">
        <f t="shared" si="361"/>
        <v>0</v>
      </c>
      <c r="F5823" s="1094">
        <f t="shared" si="362"/>
        <v>0</v>
      </c>
      <c r="G5823" s="1095">
        <f t="shared" si="363"/>
        <v>0</v>
      </c>
      <c r="H5823" s="1090" t="str">
        <f t="shared" ca="1" si="364"/>
        <v/>
      </c>
      <c r="I5823" s="1109"/>
      <c r="J5823" s="1109"/>
      <c r="K5823" s="1112"/>
      <c r="L5823" s="1091"/>
      <c r="M5823" s="1091"/>
      <c r="N5823" s="1091"/>
      <c r="O5823" s="1091"/>
      <c r="P5823" s="1096"/>
      <c r="Q5823" s="1096"/>
      <c r="R5823" s="1096"/>
      <c r="S5823" s="1091"/>
    </row>
    <row r="5824" spans="1:19" x14ac:dyDescent="0.3">
      <c r="A5824" s="1090">
        <v>5819</v>
      </c>
      <c r="B5824" s="1091"/>
      <c r="C5824" s="1091"/>
      <c r="D5824" s="1097"/>
      <c r="E5824" s="1093">
        <f t="shared" si="361"/>
        <v>0</v>
      </c>
      <c r="F5824" s="1094">
        <f t="shared" si="362"/>
        <v>0</v>
      </c>
      <c r="G5824" s="1095">
        <f t="shared" si="363"/>
        <v>0</v>
      </c>
      <c r="H5824" s="1090" t="str">
        <f t="shared" ca="1" si="364"/>
        <v/>
      </c>
      <c r="I5824" s="1109"/>
      <c r="J5824" s="1109"/>
      <c r="K5824" s="1112"/>
      <c r="L5824" s="1091"/>
      <c r="M5824" s="1091"/>
      <c r="N5824" s="1091"/>
      <c r="O5824" s="1091"/>
      <c r="P5824" s="1096"/>
      <c r="Q5824" s="1096"/>
      <c r="R5824" s="1096"/>
      <c r="S5824" s="1091"/>
    </row>
    <row r="5825" spans="1:19" x14ac:dyDescent="0.3">
      <c r="A5825" s="1090">
        <v>5820</v>
      </c>
      <c r="B5825" s="1091"/>
      <c r="C5825" s="1091"/>
      <c r="D5825" s="1097"/>
      <c r="E5825" s="1093">
        <f t="shared" si="361"/>
        <v>0</v>
      </c>
      <c r="F5825" s="1094">
        <f t="shared" si="362"/>
        <v>0</v>
      </c>
      <c r="G5825" s="1095">
        <f t="shared" si="363"/>
        <v>0</v>
      </c>
      <c r="H5825" s="1090" t="str">
        <f t="shared" ca="1" si="364"/>
        <v/>
      </c>
      <c r="I5825" s="1109"/>
      <c r="J5825" s="1109"/>
      <c r="K5825" s="1112"/>
      <c r="L5825" s="1091"/>
      <c r="M5825" s="1091"/>
      <c r="N5825" s="1091"/>
      <c r="O5825" s="1091"/>
      <c r="P5825" s="1096"/>
      <c r="Q5825" s="1096"/>
      <c r="R5825" s="1096"/>
      <c r="S5825" s="1091"/>
    </row>
    <row r="5826" spans="1:19" x14ac:dyDescent="0.3">
      <c r="A5826" s="1090">
        <v>5821</v>
      </c>
      <c r="B5826" s="1091"/>
      <c r="C5826" s="1091"/>
      <c r="D5826" s="1097"/>
      <c r="E5826" s="1093">
        <f t="shared" si="361"/>
        <v>0</v>
      </c>
      <c r="F5826" s="1094">
        <f t="shared" si="362"/>
        <v>0</v>
      </c>
      <c r="G5826" s="1095">
        <f t="shared" si="363"/>
        <v>0</v>
      </c>
      <c r="H5826" s="1090" t="str">
        <f t="shared" ca="1" si="364"/>
        <v/>
      </c>
      <c r="I5826" s="1109"/>
      <c r="J5826" s="1109"/>
      <c r="K5826" s="1112"/>
      <c r="L5826" s="1091"/>
      <c r="M5826" s="1091"/>
      <c r="N5826" s="1091"/>
      <c r="O5826" s="1091"/>
      <c r="P5826" s="1096"/>
      <c r="Q5826" s="1096"/>
      <c r="R5826" s="1096"/>
      <c r="S5826" s="1091"/>
    </row>
    <row r="5827" spans="1:19" x14ac:dyDescent="0.3">
      <c r="A5827" s="1090">
        <v>5822</v>
      </c>
      <c r="B5827" s="1091"/>
      <c r="C5827" s="1091"/>
      <c r="D5827" s="1097"/>
      <c r="E5827" s="1093">
        <f t="shared" si="361"/>
        <v>0</v>
      </c>
      <c r="F5827" s="1094">
        <f t="shared" si="362"/>
        <v>0</v>
      </c>
      <c r="G5827" s="1095">
        <f t="shared" si="363"/>
        <v>0</v>
      </c>
      <c r="H5827" s="1090" t="str">
        <f t="shared" ca="1" si="364"/>
        <v/>
      </c>
      <c r="I5827" s="1109"/>
      <c r="J5827" s="1109"/>
      <c r="K5827" s="1112"/>
      <c r="L5827" s="1091"/>
      <c r="M5827" s="1091"/>
      <c r="N5827" s="1091"/>
      <c r="O5827" s="1091"/>
      <c r="P5827" s="1096"/>
      <c r="Q5827" s="1096"/>
      <c r="R5827" s="1096"/>
      <c r="S5827" s="1091"/>
    </row>
    <row r="5828" spans="1:19" x14ac:dyDescent="0.3">
      <c r="A5828" s="1090">
        <v>5823</v>
      </c>
      <c r="B5828" s="1091"/>
      <c r="C5828" s="1091"/>
      <c r="D5828" s="1097"/>
      <c r="E5828" s="1093">
        <f t="shared" si="361"/>
        <v>0</v>
      </c>
      <c r="F5828" s="1094">
        <f t="shared" si="362"/>
        <v>0</v>
      </c>
      <c r="G5828" s="1095">
        <f t="shared" si="363"/>
        <v>0</v>
      </c>
      <c r="H5828" s="1090" t="str">
        <f t="shared" ca="1" si="364"/>
        <v/>
      </c>
      <c r="I5828" s="1109"/>
      <c r="J5828" s="1109"/>
      <c r="K5828" s="1112"/>
      <c r="L5828" s="1091"/>
      <c r="M5828" s="1091"/>
      <c r="N5828" s="1091"/>
      <c r="O5828" s="1091"/>
      <c r="P5828" s="1096"/>
      <c r="Q5828" s="1096"/>
      <c r="R5828" s="1096"/>
      <c r="S5828" s="1091"/>
    </row>
    <row r="5829" spans="1:19" x14ac:dyDescent="0.3">
      <c r="A5829" s="1090">
        <v>5824</v>
      </c>
      <c r="B5829" s="1091"/>
      <c r="C5829" s="1091"/>
      <c r="D5829" s="1097"/>
      <c r="E5829" s="1093">
        <f t="shared" si="361"/>
        <v>0</v>
      </c>
      <c r="F5829" s="1094">
        <f t="shared" si="362"/>
        <v>0</v>
      </c>
      <c r="G5829" s="1095">
        <f t="shared" si="363"/>
        <v>0</v>
      </c>
      <c r="H5829" s="1090" t="str">
        <f t="shared" ca="1" si="364"/>
        <v/>
      </c>
      <c r="I5829" s="1109"/>
      <c r="J5829" s="1109"/>
      <c r="K5829" s="1112"/>
      <c r="L5829" s="1091"/>
      <c r="M5829" s="1091"/>
      <c r="N5829" s="1091"/>
      <c r="O5829" s="1091"/>
      <c r="P5829" s="1096"/>
      <c r="Q5829" s="1096"/>
      <c r="R5829" s="1096"/>
      <c r="S5829" s="1091"/>
    </row>
    <row r="5830" spans="1:19" x14ac:dyDescent="0.3">
      <c r="A5830" s="1090">
        <v>5825</v>
      </c>
      <c r="B5830" s="1091"/>
      <c r="C5830" s="1091"/>
      <c r="D5830" s="1097"/>
      <c r="E5830" s="1093">
        <f t="shared" si="361"/>
        <v>0</v>
      </c>
      <c r="F5830" s="1094">
        <f t="shared" si="362"/>
        <v>0</v>
      </c>
      <c r="G5830" s="1095">
        <f t="shared" si="363"/>
        <v>0</v>
      </c>
      <c r="H5830" s="1090" t="str">
        <f t="shared" ca="1" si="364"/>
        <v/>
      </c>
      <c r="I5830" s="1109"/>
      <c r="J5830" s="1109"/>
      <c r="K5830" s="1112"/>
      <c r="L5830" s="1091"/>
      <c r="M5830" s="1091"/>
      <c r="N5830" s="1091"/>
      <c r="O5830" s="1091"/>
      <c r="P5830" s="1096"/>
      <c r="Q5830" s="1096"/>
      <c r="R5830" s="1096"/>
      <c r="S5830" s="1091"/>
    </row>
    <row r="5831" spans="1:19" x14ac:dyDescent="0.3">
      <c r="A5831" s="1090">
        <v>5826</v>
      </c>
      <c r="B5831" s="1091"/>
      <c r="C5831" s="1091"/>
      <c r="D5831" s="1097"/>
      <c r="E5831" s="1093">
        <f t="shared" ref="E5831:E5894" si="365">D5831</f>
        <v>0</v>
      </c>
      <c r="F5831" s="1094">
        <f t="shared" ref="F5831:F5894" si="366">D5831</f>
        <v>0</v>
      </c>
      <c r="G5831" s="1095">
        <f t="shared" ref="G5831:G5894" si="367">D5831</f>
        <v>0</v>
      </c>
      <c r="H5831" s="1090" t="str">
        <f t="shared" ref="H5831:H5894" ca="1" si="368">IF(ISBLANK(D5831),"",DATEDIF(G5831,TODAY(),"y"))</f>
        <v/>
      </c>
      <c r="I5831" s="1109"/>
      <c r="J5831" s="1109"/>
      <c r="K5831" s="1112"/>
      <c r="L5831" s="1091"/>
      <c r="M5831" s="1091"/>
      <c r="N5831" s="1091"/>
      <c r="O5831" s="1091"/>
      <c r="P5831" s="1096"/>
      <c r="Q5831" s="1096"/>
      <c r="R5831" s="1096"/>
      <c r="S5831" s="1091"/>
    </row>
    <row r="5832" spans="1:19" x14ac:dyDescent="0.3">
      <c r="A5832" s="1090">
        <v>5827</v>
      </c>
      <c r="B5832" s="1091"/>
      <c r="C5832" s="1091"/>
      <c r="D5832" s="1097"/>
      <c r="E5832" s="1093">
        <f t="shared" si="365"/>
        <v>0</v>
      </c>
      <c r="F5832" s="1094">
        <f t="shared" si="366"/>
        <v>0</v>
      </c>
      <c r="G5832" s="1095">
        <f t="shared" si="367"/>
        <v>0</v>
      </c>
      <c r="H5832" s="1090" t="str">
        <f t="shared" ca="1" si="368"/>
        <v/>
      </c>
      <c r="I5832" s="1109"/>
      <c r="J5832" s="1109"/>
      <c r="K5832" s="1112"/>
      <c r="L5832" s="1091"/>
      <c r="M5832" s="1091"/>
      <c r="N5832" s="1091"/>
      <c r="O5832" s="1091"/>
      <c r="P5832" s="1096"/>
      <c r="Q5832" s="1096"/>
      <c r="R5832" s="1096"/>
      <c r="S5832" s="1091"/>
    </row>
    <row r="5833" spans="1:19" x14ac:dyDescent="0.3">
      <c r="A5833" s="1090">
        <v>5828</v>
      </c>
      <c r="B5833" s="1091"/>
      <c r="C5833" s="1091"/>
      <c r="D5833" s="1097"/>
      <c r="E5833" s="1093">
        <f t="shared" si="365"/>
        <v>0</v>
      </c>
      <c r="F5833" s="1094">
        <f t="shared" si="366"/>
        <v>0</v>
      </c>
      <c r="G5833" s="1095">
        <f t="shared" si="367"/>
        <v>0</v>
      </c>
      <c r="H5833" s="1090" t="str">
        <f t="shared" ca="1" si="368"/>
        <v/>
      </c>
      <c r="I5833" s="1109"/>
      <c r="J5833" s="1109"/>
      <c r="K5833" s="1112"/>
      <c r="L5833" s="1091"/>
      <c r="M5833" s="1091"/>
      <c r="N5833" s="1091"/>
      <c r="O5833" s="1091"/>
      <c r="P5833" s="1096"/>
      <c r="Q5833" s="1096"/>
      <c r="R5833" s="1096"/>
      <c r="S5833" s="1091"/>
    </row>
    <row r="5834" spans="1:19" x14ac:dyDescent="0.3">
      <c r="A5834" s="1090">
        <v>5829</v>
      </c>
      <c r="B5834" s="1091"/>
      <c r="C5834" s="1091"/>
      <c r="D5834" s="1097"/>
      <c r="E5834" s="1093">
        <f t="shared" si="365"/>
        <v>0</v>
      </c>
      <c r="F5834" s="1094">
        <f t="shared" si="366"/>
        <v>0</v>
      </c>
      <c r="G5834" s="1095">
        <f t="shared" si="367"/>
        <v>0</v>
      </c>
      <c r="H5834" s="1090" t="str">
        <f t="shared" ca="1" si="368"/>
        <v/>
      </c>
      <c r="I5834" s="1109"/>
      <c r="J5834" s="1109"/>
      <c r="K5834" s="1112"/>
      <c r="L5834" s="1091"/>
      <c r="M5834" s="1091"/>
      <c r="N5834" s="1091"/>
      <c r="O5834" s="1091"/>
      <c r="P5834" s="1096"/>
      <c r="Q5834" s="1096"/>
      <c r="R5834" s="1096"/>
      <c r="S5834" s="1091"/>
    </row>
    <row r="5835" spans="1:19" x14ac:dyDescent="0.3">
      <c r="A5835" s="1090">
        <v>5830</v>
      </c>
      <c r="B5835" s="1091"/>
      <c r="C5835" s="1091"/>
      <c r="D5835" s="1097"/>
      <c r="E5835" s="1093">
        <f t="shared" si="365"/>
        <v>0</v>
      </c>
      <c r="F5835" s="1094">
        <f t="shared" si="366"/>
        <v>0</v>
      </c>
      <c r="G5835" s="1095">
        <f t="shared" si="367"/>
        <v>0</v>
      </c>
      <c r="H5835" s="1090" t="str">
        <f t="shared" ca="1" si="368"/>
        <v/>
      </c>
      <c r="I5835" s="1109"/>
      <c r="J5835" s="1109"/>
      <c r="K5835" s="1112"/>
      <c r="L5835" s="1091"/>
      <c r="M5835" s="1091"/>
      <c r="N5835" s="1091"/>
      <c r="O5835" s="1091"/>
      <c r="P5835" s="1096"/>
      <c r="Q5835" s="1096"/>
      <c r="R5835" s="1096"/>
      <c r="S5835" s="1091"/>
    </row>
    <row r="5836" spans="1:19" x14ac:dyDescent="0.3">
      <c r="A5836" s="1090">
        <v>5831</v>
      </c>
      <c r="B5836" s="1091"/>
      <c r="C5836" s="1091"/>
      <c r="D5836" s="1097"/>
      <c r="E5836" s="1093">
        <f t="shared" si="365"/>
        <v>0</v>
      </c>
      <c r="F5836" s="1094">
        <f t="shared" si="366"/>
        <v>0</v>
      </c>
      <c r="G5836" s="1095">
        <f t="shared" si="367"/>
        <v>0</v>
      </c>
      <c r="H5836" s="1090" t="str">
        <f t="shared" ca="1" si="368"/>
        <v/>
      </c>
      <c r="I5836" s="1109"/>
      <c r="J5836" s="1109"/>
      <c r="K5836" s="1112"/>
      <c r="L5836" s="1091"/>
      <c r="M5836" s="1091"/>
      <c r="N5836" s="1091"/>
      <c r="O5836" s="1091"/>
      <c r="P5836" s="1096"/>
      <c r="Q5836" s="1096"/>
      <c r="R5836" s="1096"/>
      <c r="S5836" s="1091"/>
    </row>
    <row r="5837" spans="1:19" x14ac:dyDescent="0.3">
      <c r="A5837" s="1090">
        <v>5832</v>
      </c>
      <c r="B5837" s="1091"/>
      <c r="C5837" s="1091"/>
      <c r="D5837" s="1097"/>
      <c r="E5837" s="1093">
        <f t="shared" si="365"/>
        <v>0</v>
      </c>
      <c r="F5837" s="1094">
        <f t="shared" si="366"/>
        <v>0</v>
      </c>
      <c r="G5837" s="1095">
        <f t="shared" si="367"/>
        <v>0</v>
      </c>
      <c r="H5837" s="1090" t="str">
        <f t="shared" ca="1" si="368"/>
        <v/>
      </c>
      <c r="I5837" s="1109"/>
      <c r="J5837" s="1109"/>
      <c r="K5837" s="1112"/>
      <c r="L5837" s="1091"/>
      <c r="M5837" s="1091"/>
      <c r="N5837" s="1091"/>
      <c r="O5837" s="1091"/>
      <c r="P5837" s="1096"/>
      <c r="Q5837" s="1096"/>
      <c r="R5837" s="1096"/>
      <c r="S5837" s="1091"/>
    </row>
    <row r="5838" spans="1:19" x14ac:dyDescent="0.3">
      <c r="A5838" s="1090">
        <v>5833</v>
      </c>
      <c r="B5838" s="1091"/>
      <c r="C5838" s="1091"/>
      <c r="D5838" s="1097"/>
      <c r="E5838" s="1093">
        <f t="shared" si="365"/>
        <v>0</v>
      </c>
      <c r="F5838" s="1094">
        <f t="shared" si="366"/>
        <v>0</v>
      </c>
      <c r="G5838" s="1095">
        <f t="shared" si="367"/>
        <v>0</v>
      </c>
      <c r="H5838" s="1090" t="str">
        <f t="shared" ca="1" si="368"/>
        <v/>
      </c>
      <c r="I5838" s="1109"/>
      <c r="J5838" s="1109"/>
      <c r="K5838" s="1112"/>
      <c r="L5838" s="1091"/>
      <c r="M5838" s="1091"/>
      <c r="N5838" s="1091"/>
      <c r="O5838" s="1091"/>
      <c r="P5838" s="1096"/>
      <c r="Q5838" s="1096"/>
      <c r="R5838" s="1096"/>
      <c r="S5838" s="1091"/>
    </row>
    <row r="5839" spans="1:19" x14ac:dyDescent="0.3">
      <c r="A5839" s="1090">
        <v>5834</v>
      </c>
      <c r="B5839" s="1091"/>
      <c r="C5839" s="1091"/>
      <c r="D5839" s="1097"/>
      <c r="E5839" s="1093">
        <f t="shared" si="365"/>
        <v>0</v>
      </c>
      <c r="F5839" s="1094">
        <f t="shared" si="366"/>
        <v>0</v>
      </c>
      <c r="G5839" s="1095">
        <f t="shared" si="367"/>
        <v>0</v>
      </c>
      <c r="H5839" s="1090" t="str">
        <f t="shared" ca="1" si="368"/>
        <v/>
      </c>
      <c r="I5839" s="1109"/>
      <c r="J5839" s="1109"/>
      <c r="K5839" s="1112"/>
      <c r="L5839" s="1091"/>
      <c r="M5839" s="1091"/>
      <c r="N5839" s="1091"/>
      <c r="O5839" s="1091"/>
      <c r="P5839" s="1096"/>
      <c r="Q5839" s="1096"/>
      <c r="R5839" s="1096"/>
      <c r="S5839" s="1091"/>
    </row>
    <row r="5840" spans="1:19" x14ac:dyDescent="0.3">
      <c r="A5840" s="1090">
        <v>5835</v>
      </c>
      <c r="B5840" s="1091"/>
      <c r="C5840" s="1091"/>
      <c r="D5840" s="1097"/>
      <c r="E5840" s="1093">
        <f t="shared" si="365"/>
        <v>0</v>
      </c>
      <c r="F5840" s="1094">
        <f t="shared" si="366"/>
        <v>0</v>
      </c>
      <c r="G5840" s="1095">
        <f t="shared" si="367"/>
        <v>0</v>
      </c>
      <c r="H5840" s="1090" t="str">
        <f t="shared" ca="1" si="368"/>
        <v/>
      </c>
      <c r="I5840" s="1109"/>
      <c r="J5840" s="1109"/>
      <c r="K5840" s="1112"/>
      <c r="L5840" s="1091"/>
      <c r="M5840" s="1091"/>
      <c r="N5840" s="1091"/>
      <c r="O5840" s="1091"/>
      <c r="P5840" s="1096"/>
      <c r="Q5840" s="1096"/>
      <c r="R5840" s="1096"/>
      <c r="S5840" s="1091"/>
    </row>
    <row r="5841" spans="1:19" x14ac:dyDescent="0.3">
      <c r="A5841" s="1090">
        <v>5836</v>
      </c>
      <c r="B5841" s="1091"/>
      <c r="C5841" s="1091"/>
      <c r="D5841" s="1097"/>
      <c r="E5841" s="1093">
        <f t="shared" si="365"/>
        <v>0</v>
      </c>
      <c r="F5841" s="1094">
        <f t="shared" si="366"/>
        <v>0</v>
      </c>
      <c r="G5841" s="1095">
        <f t="shared" si="367"/>
        <v>0</v>
      </c>
      <c r="H5841" s="1090" t="str">
        <f t="shared" ca="1" si="368"/>
        <v/>
      </c>
      <c r="I5841" s="1109"/>
      <c r="J5841" s="1109"/>
      <c r="K5841" s="1112"/>
      <c r="L5841" s="1091"/>
      <c r="M5841" s="1091"/>
      <c r="N5841" s="1091"/>
      <c r="O5841" s="1091"/>
      <c r="P5841" s="1096"/>
      <c r="Q5841" s="1096"/>
      <c r="R5841" s="1096"/>
      <c r="S5841" s="1091"/>
    </row>
    <row r="5842" spans="1:19" x14ac:dyDescent="0.3">
      <c r="A5842" s="1090">
        <v>5837</v>
      </c>
      <c r="B5842" s="1091"/>
      <c r="C5842" s="1091"/>
      <c r="D5842" s="1097"/>
      <c r="E5842" s="1093">
        <f t="shared" si="365"/>
        <v>0</v>
      </c>
      <c r="F5842" s="1094">
        <f t="shared" si="366"/>
        <v>0</v>
      </c>
      <c r="G5842" s="1095">
        <f t="shared" si="367"/>
        <v>0</v>
      </c>
      <c r="H5842" s="1090" t="str">
        <f t="shared" ca="1" si="368"/>
        <v/>
      </c>
      <c r="I5842" s="1109"/>
      <c r="J5842" s="1109"/>
      <c r="K5842" s="1112"/>
      <c r="L5842" s="1091"/>
      <c r="M5842" s="1091"/>
      <c r="N5842" s="1091"/>
      <c r="O5842" s="1091"/>
      <c r="P5842" s="1096"/>
      <c r="Q5842" s="1096"/>
      <c r="R5842" s="1096"/>
      <c r="S5842" s="1091"/>
    </row>
    <row r="5843" spans="1:19" x14ac:dyDescent="0.3">
      <c r="A5843" s="1090">
        <v>5838</v>
      </c>
      <c r="B5843" s="1091"/>
      <c r="C5843" s="1091"/>
      <c r="D5843" s="1097"/>
      <c r="E5843" s="1093">
        <f t="shared" si="365"/>
        <v>0</v>
      </c>
      <c r="F5843" s="1094">
        <f t="shared" si="366"/>
        <v>0</v>
      </c>
      <c r="G5843" s="1095">
        <f t="shared" si="367"/>
        <v>0</v>
      </c>
      <c r="H5843" s="1090" t="str">
        <f t="shared" ca="1" si="368"/>
        <v/>
      </c>
      <c r="I5843" s="1109"/>
      <c r="J5843" s="1109"/>
      <c r="K5843" s="1112"/>
      <c r="L5843" s="1091"/>
      <c r="M5843" s="1091"/>
      <c r="N5843" s="1091"/>
      <c r="O5843" s="1091"/>
      <c r="P5843" s="1096"/>
      <c r="Q5843" s="1096"/>
      <c r="R5843" s="1096"/>
      <c r="S5843" s="1091"/>
    </row>
    <row r="5844" spans="1:19" x14ac:dyDescent="0.3">
      <c r="A5844" s="1090">
        <v>5839</v>
      </c>
      <c r="B5844" s="1091"/>
      <c r="C5844" s="1091"/>
      <c r="D5844" s="1097"/>
      <c r="E5844" s="1093">
        <f t="shared" si="365"/>
        <v>0</v>
      </c>
      <c r="F5844" s="1094">
        <f t="shared" si="366"/>
        <v>0</v>
      </c>
      <c r="G5844" s="1095">
        <f t="shared" si="367"/>
        <v>0</v>
      </c>
      <c r="H5844" s="1090" t="str">
        <f t="shared" ca="1" si="368"/>
        <v/>
      </c>
      <c r="I5844" s="1109"/>
      <c r="J5844" s="1109"/>
      <c r="K5844" s="1112"/>
      <c r="L5844" s="1091"/>
      <c r="M5844" s="1091"/>
      <c r="N5844" s="1091"/>
      <c r="O5844" s="1091"/>
      <c r="P5844" s="1096"/>
      <c r="Q5844" s="1096"/>
      <c r="R5844" s="1096"/>
      <c r="S5844" s="1091"/>
    </row>
    <row r="5845" spans="1:19" x14ac:dyDescent="0.3">
      <c r="A5845" s="1090">
        <v>5840</v>
      </c>
      <c r="B5845" s="1091"/>
      <c r="C5845" s="1091"/>
      <c r="D5845" s="1097"/>
      <c r="E5845" s="1093">
        <f t="shared" si="365"/>
        <v>0</v>
      </c>
      <c r="F5845" s="1094">
        <f t="shared" si="366"/>
        <v>0</v>
      </c>
      <c r="G5845" s="1095">
        <f t="shared" si="367"/>
        <v>0</v>
      </c>
      <c r="H5845" s="1090" t="str">
        <f t="shared" ca="1" si="368"/>
        <v/>
      </c>
      <c r="I5845" s="1109"/>
      <c r="J5845" s="1109"/>
      <c r="K5845" s="1112"/>
      <c r="L5845" s="1091"/>
      <c r="M5845" s="1091"/>
      <c r="N5845" s="1091"/>
      <c r="O5845" s="1091"/>
      <c r="P5845" s="1096"/>
      <c r="Q5845" s="1096"/>
      <c r="R5845" s="1096"/>
      <c r="S5845" s="1091"/>
    </row>
    <row r="5846" spans="1:19" x14ac:dyDescent="0.3">
      <c r="A5846" s="1090">
        <v>5841</v>
      </c>
      <c r="B5846" s="1091"/>
      <c r="C5846" s="1091"/>
      <c r="D5846" s="1097"/>
      <c r="E5846" s="1093">
        <f t="shared" si="365"/>
        <v>0</v>
      </c>
      <c r="F5846" s="1094">
        <f t="shared" si="366"/>
        <v>0</v>
      </c>
      <c r="G5846" s="1095">
        <f t="shared" si="367"/>
        <v>0</v>
      </c>
      <c r="H5846" s="1090" t="str">
        <f t="shared" ca="1" si="368"/>
        <v/>
      </c>
      <c r="I5846" s="1109"/>
      <c r="J5846" s="1109"/>
      <c r="K5846" s="1112"/>
      <c r="L5846" s="1091"/>
      <c r="M5846" s="1091"/>
      <c r="N5846" s="1091"/>
      <c r="O5846" s="1091"/>
      <c r="P5846" s="1096"/>
      <c r="Q5846" s="1096"/>
      <c r="R5846" s="1096"/>
      <c r="S5846" s="1091"/>
    </row>
    <row r="5847" spans="1:19" x14ac:dyDescent="0.3">
      <c r="A5847" s="1090">
        <v>5842</v>
      </c>
      <c r="B5847" s="1091"/>
      <c r="C5847" s="1091"/>
      <c r="D5847" s="1097"/>
      <c r="E5847" s="1093">
        <f t="shared" si="365"/>
        <v>0</v>
      </c>
      <c r="F5847" s="1094">
        <f t="shared" si="366"/>
        <v>0</v>
      </c>
      <c r="G5847" s="1095">
        <f t="shared" si="367"/>
        <v>0</v>
      </c>
      <c r="H5847" s="1090" t="str">
        <f t="shared" ca="1" si="368"/>
        <v/>
      </c>
      <c r="I5847" s="1109"/>
      <c r="J5847" s="1109"/>
      <c r="K5847" s="1112"/>
      <c r="L5847" s="1091"/>
      <c r="M5847" s="1091"/>
      <c r="N5847" s="1091"/>
      <c r="O5847" s="1091"/>
      <c r="P5847" s="1096"/>
      <c r="Q5847" s="1096"/>
      <c r="R5847" s="1096"/>
      <c r="S5847" s="1091"/>
    </row>
    <row r="5848" spans="1:19" x14ac:dyDescent="0.3">
      <c r="A5848" s="1090">
        <v>5843</v>
      </c>
      <c r="B5848" s="1091"/>
      <c r="C5848" s="1091"/>
      <c r="D5848" s="1097"/>
      <c r="E5848" s="1093">
        <f t="shared" si="365"/>
        <v>0</v>
      </c>
      <c r="F5848" s="1094">
        <f t="shared" si="366"/>
        <v>0</v>
      </c>
      <c r="G5848" s="1095">
        <f t="shared" si="367"/>
        <v>0</v>
      </c>
      <c r="H5848" s="1090" t="str">
        <f t="shared" ca="1" si="368"/>
        <v/>
      </c>
      <c r="I5848" s="1109"/>
      <c r="J5848" s="1109"/>
      <c r="K5848" s="1112"/>
      <c r="L5848" s="1091"/>
      <c r="M5848" s="1091"/>
      <c r="N5848" s="1091"/>
      <c r="O5848" s="1091"/>
      <c r="P5848" s="1096"/>
      <c r="Q5848" s="1096"/>
      <c r="R5848" s="1096"/>
      <c r="S5848" s="1091"/>
    </row>
    <row r="5849" spans="1:19" x14ac:dyDescent="0.3">
      <c r="A5849" s="1090">
        <v>5844</v>
      </c>
      <c r="B5849" s="1091"/>
      <c r="C5849" s="1091"/>
      <c r="D5849" s="1097"/>
      <c r="E5849" s="1093">
        <f t="shared" si="365"/>
        <v>0</v>
      </c>
      <c r="F5849" s="1094">
        <f t="shared" si="366"/>
        <v>0</v>
      </c>
      <c r="G5849" s="1095">
        <f t="shared" si="367"/>
        <v>0</v>
      </c>
      <c r="H5849" s="1090" t="str">
        <f t="shared" ca="1" si="368"/>
        <v/>
      </c>
      <c r="I5849" s="1109"/>
      <c r="J5849" s="1109"/>
      <c r="K5849" s="1112"/>
      <c r="L5849" s="1091"/>
      <c r="M5849" s="1091"/>
      <c r="N5849" s="1091"/>
      <c r="O5849" s="1091"/>
      <c r="P5849" s="1096"/>
      <c r="Q5849" s="1096"/>
      <c r="R5849" s="1096"/>
      <c r="S5849" s="1091"/>
    </row>
    <row r="5850" spans="1:19" x14ac:dyDescent="0.3">
      <c r="A5850" s="1090">
        <v>5845</v>
      </c>
      <c r="B5850" s="1091"/>
      <c r="C5850" s="1091"/>
      <c r="D5850" s="1097"/>
      <c r="E5850" s="1093">
        <f t="shared" si="365"/>
        <v>0</v>
      </c>
      <c r="F5850" s="1094">
        <f t="shared" si="366"/>
        <v>0</v>
      </c>
      <c r="G5850" s="1095">
        <f t="shared" si="367"/>
        <v>0</v>
      </c>
      <c r="H5850" s="1090" t="str">
        <f t="shared" ca="1" si="368"/>
        <v/>
      </c>
      <c r="I5850" s="1109"/>
      <c r="J5850" s="1109"/>
      <c r="K5850" s="1112"/>
      <c r="L5850" s="1091"/>
      <c r="M5850" s="1091"/>
      <c r="N5850" s="1091"/>
      <c r="O5850" s="1091"/>
      <c r="P5850" s="1096"/>
      <c r="Q5850" s="1096"/>
      <c r="R5850" s="1096"/>
      <c r="S5850" s="1091"/>
    </row>
    <row r="5851" spans="1:19" x14ac:dyDescent="0.3">
      <c r="A5851" s="1090">
        <v>5846</v>
      </c>
      <c r="B5851" s="1091"/>
      <c r="C5851" s="1091"/>
      <c r="D5851" s="1097"/>
      <c r="E5851" s="1093">
        <f t="shared" si="365"/>
        <v>0</v>
      </c>
      <c r="F5851" s="1094">
        <f t="shared" si="366"/>
        <v>0</v>
      </c>
      <c r="G5851" s="1095">
        <f t="shared" si="367"/>
        <v>0</v>
      </c>
      <c r="H5851" s="1090" t="str">
        <f t="shared" ca="1" si="368"/>
        <v/>
      </c>
      <c r="I5851" s="1109"/>
      <c r="J5851" s="1109"/>
      <c r="K5851" s="1112"/>
      <c r="L5851" s="1091"/>
      <c r="M5851" s="1091"/>
      <c r="N5851" s="1091"/>
      <c r="O5851" s="1091"/>
      <c r="P5851" s="1096"/>
      <c r="Q5851" s="1096"/>
      <c r="R5851" s="1096"/>
      <c r="S5851" s="1091"/>
    </row>
    <row r="5852" spans="1:19" x14ac:dyDescent="0.3">
      <c r="A5852" s="1090">
        <v>5847</v>
      </c>
      <c r="B5852" s="1091"/>
      <c r="C5852" s="1091"/>
      <c r="D5852" s="1097"/>
      <c r="E5852" s="1093">
        <f t="shared" si="365"/>
        <v>0</v>
      </c>
      <c r="F5852" s="1094">
        <f t="shared" si="366"/>
        <v>0</v>
      </c>
      <c r="G5852" s="1095">
        <f t="shared" si="367"/>
        <v>0</v>
      </c>
      <c r="H5852" s="1090" t="str">
        <f t="shared" ca="1" si="368"/>
        <v/>
      </c>
      <c r="I5852" s="1109"/>
      <c r="J5852" s="1109"/>
      <c r="K5852" s="1112"/>
      <c r="L5852" s="1091"/>
      <c r="M5852" s="1091"/>
      <c r="N5852" s="1091"/>
      <c r="O5852" s="1091"/>
      <c r="P5852" s="1096"/>
      <c r="Q5852" s="1096"/>
      <c r="R5852" s="1096"/>
      <c r="S5852" s="1091"/>
    </row>
    <row r="5853" spans="1:19" x14ac:dyDescent="0.3">
      <c r="A5853" s="1090">
        <v>5848</v>
      </c>
      <c r="B5853" s="1091"/>
      <c r="C5853" s="1091"/>
      <c r="D5853" s="1097"/>
      <c r="E5853" s="1093">
        <f t="shared" si="365"/>
        <v>0</v>
      </c>
      <c r="F5853" s="1094">
        <f t="shared" si="366"/>
        <v>0</v>
      </c>
      <c r="G5853" s="1095">
        <f t="shared" si="367"/>
        <v>0</v>
      </c>
      <c r="H5853" s="1090" t="str">
        <f t="shared" ca="1" si="368"/>
        <v/>
      </c>
      <c r="I5853" s="1109"/>
      <c r="J5853" s="1109"/>
      <c r="K5853" s="1112"/>
      <c r="L5853" s="1091"/>
      <c r="M5853" s="1091"/>
      <c r="N5853" s="1091"/>
      <c r="O5853" s="1091"/>
      <c r="P5853" s="1096"/>
      <c r="Q5853" s="1096"/>
      <c r="R5853" s="1096"/>
      <c r="S5853" s="1091"/>
    </row>
    <row r="5854" spans="1:19" x14ac:dyDescent="0.3">
      <c r="A5854" s="1090">
        <v>5849</v>
      </c>
      <c r="B5854" s="1091"/>
      <c r="C5854" s="1091"/>
      <c r="D5854" s="1097"/>
      <c r="E5854" s="1093">
        <f t="shared" si="365"/>
        <v>0</v>
      </c>
      <c r="F5854" s="1094">
        <f t="shared" si="366"/>
        <v>0</v>
      </c>
      <c r="G5854" s="1095">
        <f t="shared" si="367"/>
        <v>0</v>
      </c>
      <c r="H5854" s="1090" t="str">
        <f t="shared" ca="1" si="368"/>
        <v/>
      </c>
      <c r="I5854" s="1109"/>
      <c r="J5854" s="1109"/>
      <c r="K5854" s="1112"/>
      <c r="L5854" s="1091"/>
      <c r="M5854" s="1091"/>
      <c r="N5854" s="1091"/>
      <c r="O5854" s="1091"/>
      <c r="P5854" s="1096"/>
      <c r="Q5854" s="1096"/>
      <c r="R5854" s="1096"/>
      <c r="S5854" s="1091"/>
    </row>
    <row r="5855" spans="1:19" x14ac:dyDescent="0.3">
      <c r="A5855" s="1090">
        <v>5850</v>
      </c>
      <c r="B5855" s="1091"/>
      <c r="C5855" s="1091"/>
      <c r="D5855" s="1097"/>
      <c r="E5855" s="1093">
        <f t="shared" si="365"/>
        <v>0</v>
      </c>
      <c r="F5855" s="1094">
        <f t="shared" si="366"/>
        <v>0</v>
      </c>
      <c r="G5855" s="1095">
        <f t="shared" si="367"/>
        <v>0</v>
      </c>
      <c r="H5855" s="1090" t="str">
        <f t="shared" ca="1" si="368"/>
        <v/>
      </c>
      <c r="I5855" s="1109"/>
      <c r="J5855" s="1109"/>
      <c r="K5855" s="1112"/>
      <c r="L5855" s="1091"/>
      <c r="M5855" s="1091"/>
      <c r="N5855" s="1091"/>
      <c r="O5855" s="1091"/>
      <c r="P5855" s="1096"/>
      <c r="Q5855" s="1096"/>
      <c r="R5855" s="1096"/>
      <c r="S5855" s="1091"/>
    </row>
    <row r="5856" spans="1:19" x14ac:dyDescent="0.3">
      <c r="A5856" s="1090">
        <v>5851</v>
      </c>
      <c r="B5856" s="1091"/>
      <c r="C5856" s="1091"/>
      <c r="D5856" s="1097"/>
      <c r="E5856" s="1093">
        <f t="shared" si="365"/>
        <v>0</v>
      </c>
      <c r="F5856" s="1094">
        <f t="shared" si="366"/>
        <v>0</v>
      </c>
      <c r="G5856" s="1095">
        <f t="shared" si="367"/>
        <v>0</v>
      </c>
      <c r="H5856" s="1090" t="str">
        <f t="shared" ca="1" si="368"/>
        <v/>
      </c>
      <c r="I5856" s="1109"/>
      <c r="J5856" s="1109"/>
      <c r="K5856" s="1112"/>
      <c r="L5856" s="1091"/>
      <c r="M5856" s="1091"/>
      <c r="N5856" s="1091"/>
      <c r="O5856" s="1091"/>
      <c r="P5856" s="1096"/>
      <c r="Q5856" s="1096"/>
      <c r="R5856" s="1096"/>
      <c r="S5856" s="1091"/>
    </row>
    <row r="5857" spans="1:19" x14ac:dyDescent="0.3">
      <c r="A5857" s="1090">
        <v>5852</v>
      </c>
      <c r="B5857" s="1091"/>
      <c r="C5857" s="1091"/>
      <c r="D5857" s="1097"/>
      <c r="E5857" s="1093">
        <f t="shared" si="365"/>
        <v>0</v>
      </c>
      <c r="F5857" s="1094">
        <f t="shared" si="366"/>
        <v>0</v>
      </c>
      <c r="G5857" s="1095">
        <f t="shared" si="367"/>
        <v>0</v>
      </c>
      <c r="H5857" s="1090" t="str">
        <f t="shared" ca="1" si="368"/>
        <v/>
      </c>
      <c r="I5857" s="1109"/>
      <c r="J5857" s="1109"/>
      <c r="K5857" s="1112"/>
      <c r="L5857" s="1091"/>
      <c r="M5857" s="1091"/>
      <c r="N5857" s="1091"/>
      <c r="O5857" s="1091"/>
      <c r="P5857" s="1096"/>
      <c r="Q5857" s="1096"/>
      <c r="R5857" s="1096"/>
      <c r="S5857" s="1091"/>
    </row>
    <row r="5858" spans="1:19" x14ac:dyDescent="0.3">
      <c r="A5858" s="1090">
        <v>5853</v>
      </c>
      <c r="B5858" s="1091"/>
      <c r="C5858" s="1091"/>
      <c r="D5858" s="1097"/>
      <c r="E5858" s="1093">
        <f t="shared" si="365"/>
        <v>0</v>
      </c>
      <c r="F5858" s="1094">
        <f t="shared" si="366"/>
        <v>0</v>
      </c>
      <c r="G5858" s="1095">
        <f t="shared" si="367"/>
        <v>0</v>
      </c>
      <c r="H5858" s="1090" t="str">
        <f t="shared" ca="1" si="368"/>
        <v/>
      </c>
      <c r="I5858" s="1109"/>
      <c r="J5858" s="1109"/>
      <c r="K5858" s="1112"/>
      <c r="L5858" s="1091"/>
      <c r="M5858" s="1091"/>
      <c r="N5858" s="1091"/>
      <c r="O5858" s="1091"/>
      <c r="P5858" s="1096"/>
      <c r="Q5858" s="1096"/>
      <c r="R5858" s="1096"/>
      <c r="S5858" s="1091"/>
    </row>
    <row r="5859" spans="1:19" x14ac:dyDescent="0.3">
      <c r="A5859" s="1090">
        <v>5854</v>
      </c>
      <c r="B5859" s="1091"/>
      <c r="C5859" s="1091"/>
      <c r="D5859" s="1097"/>
      <c r="E5859" s="1093">
        <f t="shared" si="365"/>
        <v>0</v>
      </c>
      <c r="F5859" s="1094">
        <f t="shared" si="366"/>
        <v>0</v>
      </c>
      <c r="G5859" s="1095">
        <f t="shared" si="367"/>
        <v>0</v>
      </c>
      <c r="H5859" s="1090" t="str">
        <f t="shared" ca="1" si="368"/>
        <v/>
      </c>
      <c r="I5859" s="1109"/>
      <c r="J5859" s="1109"/>
      <c r="K5859" s="1112"/>
      <c r="L5859" s="1091"/>
      <c r="M5859" s="1091"/>
      <c r="N5859" s="1091"/>
      <c r="O5859" s="1091"/>
      <c r="P5859" s="1096"/>
      <c r="Q5859" s="1096"/>
      <c r="R5859" s="1096"/>
      <c r="S5859" s="1091"/>
    </row>
    <row r="5860" spans="1:19" x14ac:dyDescent="0.3">
      <c r="A5860" s="1090">
        <v>5855</v>
      </c>
      <c r="B5860" s="1091"/>
      <c r="C5860" s="1091"/>
      <c r="D5860" s="1097"/>
      <c r="E5860" s="1093">
        <f t="shared" si="365"/>
        <v>0</v>
      </c>
      <c r="F5860" s="1094">
        <f t="shared" si="366"/>
        <v>0</v>
      </c>
      <c r="G5860" s="1095">
        <f t="shared" si="367"/>
        <v>0</v>
      </c>
      <c r="H5860" s="1090" t="str">
        <f t="shared" ca="1" si="368"/>
        <v/>
      </c>
      <c r="I5860" s="1109"/>
      <c r="J5860" s="1109"/>
      <c r="K5860" s="1112"/>
      <c r="L5860" s="1091"/>
      <c r="M5860" s="1091"/>
      <c r="N5860" s="1091"/>
      <c r="O5860" s="1091"/>
      <c r="P5860" s="1096"/>
      <c r="Q5860" s="1096"/>
      <c r="R5860" s="1096"/>
      <c r="S5860" s="1091"/>
    </row>
    <row r="5861" spans="1:19" x14ac:dyDescent="0.3">
      <c r="A5861" s="1090">
        <v>5856</v>
      </c>
      <c r="B5861" s="1091"/>
      <c r="C5861" s="1091"/>
      <c r="D5861" s="1097"/>
      <c r="E5861" s="1093">
        <f t="shared" si="365"/>
        <v>0</v>
      </c>
      <c r="F5861" s="1094">
        <f t="shared" si="366"/>
        <v>0</v>
      </c>
      <c r="G5861" s="1095">
        <f t="shared" si="367"/>
        <v>0</v>
      </c>
      <c r="H5861" s="1090" t="str">
        <f t="shared" ca="1" si="368"/>
        <v/>
      </c>
      <c r="I5861" s="1109"/>
      <c r="J5861" s="1109"/>
      <c r="K5861" s="1112"/>
      <c r="L5861" s="1091"/>
      <c r="M5861" s="1091"/>
      <c r="N5861" s="1091"/>
      <c r="O5861" s="1091"/>
      <c r="P5861" s="1096"/>
      <c r="Q5861" s="1096"/>
      <c r="R5861" s="1096"/>
      <c r="S5861" s="1091"/>
    </row>
    <row r="5862" spans="1:19" x14ac:dyDescent="0.3">
      <c r="A5862" s="1090">
        <v>5857</v>
      </c>
      <c r="B5862" s="1091"/>
      <c r="C5862" s="1091"/>
      <c r="D5862" s="1097"/>
      <c r="E5862" s="1093">
        <f t="shared" si="365"/>
        <v>0</v>
      </c>
      <c r="F5862" s="1094">
        <f t="shared" si="366"/>
        <v>0</v>
      </c>
      <c r="G5862" s="1095">
        <f t="shared" si="367"/>
        <v>0</v>
      </c>
      <c r="H5862" s="1090" t="str">
        <f t="shared" ca="1" si="368"/>
        <v/>
      </c>
      <c r="I5862" s="1109"/>
      <c r="J5862" s="1109"/>
      <c r="K5862" s="1112"/>
      <c r="L5862" s="1091"/>
      <c r="M5862" s="1091"/>
      <c r="N5862" s="1091"/>
      <c r="O5862" s="1091"/>
      <c r="P5862" s="1096"/>
      <c r="Q5862" s="1096"/>
      <c r="R5862" s="1096"/>
      <c r="S5862" s="1091"/>
    </row>
    <row r="5863" spans="1:19" x14ac:dyDescent="0.3">
      <c r="A5863" s="1090">
        <v>5858</v>
      </c>
      <c r="B5863" s="1091"/>
      <c r="C5863" s="1091"/>
      <c r="D5863" s="1097"/>
      <c r="E5863" s="1093">
        <f t="shared" si="365"/>
        <v>0</v>
      </c>
      <c r="F5863" s="1094">
        <f t="shared" si="366"/>
        <v>0</v>
      </c>
      <c r="G5863" s="1095">
        <f t="shared" si="367"/>
        <v>0</v>
      </c>
      <c r="H5863" s="1090" t="str">
        <f t="shared" ca="1" si="368"/>
        <v/>
      </c>
      <c r="I5863" s="1109"/>
      <c r="J5863" s="1109"/>
      <c r="K5863" s="1112"/>
      <c r="L5863" s="1091"/>
      <c r="M5863" s="1091"/>
      <c r="N5863" s="1091"/>
      <c r="O5863" s="1091"/>
      <c r="P5863" s="1096"/>
      <c r="Q5863" s="1096"/>
      <c r="R5863" s="1096"/>
      <c r="S5863" s="1091"/>
    </row>
    <row r="5864" spans="1:19" x14ac:dyDescent="0.3">
      <c r="A5864" s="1090">
        <v>5859</v>
      </c>
      <c r="B5864" s="1091"/>
      <c r="C5864" s="1091"/>
      <c r="D5864" s="1097"/>
      <c r="E5864" s="1093">
        <f t="shared" si="365"/>
        <v>0</v>
      </c>
      <c r="F5864" s="1094">
        <f t="shared" si="366"/>
        <v>0</v>
      </c>
      <c r="G5864" s="1095">
        <f t="shared" si="367"/>
        <v>0</v>
      </c>
      <c r="H5864" s="1090" t="str">
        <f t="shared" ca="1" si="368"/>
        <v/>
      </c>
      <c r="I5864" s="1109"/>
      <c r="J5864" s="1109"/>
      <c r="K5864" s="1112"/>
      <c r="L5864" s="1091"/>
      <c r="M5864" s="1091"/>
      <c r="N5864" s="1091"/>
      <c r="O5864" s="1091"/>
      <c r="P5864" s="1096"/>
      <c r="Q5864" s="1096"/>
      <c r="R5864" s="1096"/>
      <c r="S5864" s="1091"/>
    </row>
    <row r="5865" spans="1:19" x14ac:dyDescent="0.3">
      <c r="A5865" s="1090">
        <v>5860</v>
      </c>
      <c r="B5865" s="1091"/>
      <c r="C5865" s="1091"/>
      <c r="D5865" s="1097"/>
      <c r="E5865" s="1093">
        <f t="shared" si="365"/>
        <v>0</v>
      </c>
      <c r="F5865" s="1094">
        <f t="shared" si="366"/>
        <v>0</v>
      </c>
      <c r="G5865" s="1095">
        <f t="shared" si="367"/>
        <v>0</v>
      </c>
      <c r="H5865" s="1090" t="str">
        <f t="shared" ca="1" si="368"/>
        <v/>
      </c>
      <c r="I5865" s="1109"/>
      <c r="J5865" s="1109"/>
      <c r="K5865" s="1112"/>
      <c r="L5865" s="1091"/>
      <c r="M5865" s="1091"/>
      <c r="N5865" s="1091"/>
      <c r="O5865" s="1091"/>
      <c r="P5865" s="1096"/>
      <c r="Q5865" s="1096"/>
      <c r="R5865" s="1096"/>
      <c r="S5865" s="1091"/>
    </row>
    <row r="5866" spans="1:19" x14ac:dyDescent="0.3">
      <c r="A5866" s="1090">
        <v>5861</v>
      </c>
      <c r="B5866" s="1091"/>
      <c r="C5866" s="1091"/>
      <c r="D5866" s="1097"/>
      <c r="E5866" s="1093">
        <f t="shared" si="365"/>
        <v>0</v>
      </c>
      <c r="F5866" s="1094">
        <f t="shared" si="366"/>
        <v>0</v>
      </c>
      <c r="G5866" s="1095">
        <f t="shared" si="367"/>
        <v>0</v>
      </c>
      <c r="H5866" s="1090" t="str">
        <f t="shared" ca="1" si="368"/>
        <v/>
      </c>
      <c r="I5866" s="1109"/>
      <c r="J5866" s="1109"/>
      <c r="K5866" s="1112"/>
      <c r="L5866" s="1091"/>
      <c r="M5866" s="1091"/>
      <c r="N5866" s="1091"/>
      <c r="O5866" s="1091"/>
      <c r="P5866" s="1096"/>
      <c r="Q5866" s="1096"/>
      <c r="R5866" s="1096"/>
      <c r="S5866" s="1091"/>
    </row>
    <row r="5867" spans="1:19" x14ac:dyDescent="0.3">
      <c r="A5867" s="1090">
        <v>5862</v>
      </c>
      <c r="B5867" s="1091"/>
      <c r="C5867" s="1091"/>
      <c r="D5867" s="1097"/>
      <c r="E5867" s="1093">
        <f t="shared" si="365"/>
        <v>0</v>
      </c>
      <c r="F5867" s="1094">
        <f t="shared" si="366"/>
        <v>0</v>
      </c>
      <c r="G5867" s="1095">
        <f t="shared" si="367"/>
        <v>0</v>
      </c>
      <c r="H5867" s="1090" t="str">
        <f t="shared" ca="1" si="368"/>
        <v/>
      </c>
      <c r="I5867" s="1109"/>
      <c r="J5867" s="1109"/>
      <c r="K5867" s="1112"/>
      <c r="L5867" s="1091"/>
      <c r="M5867" s="1091"/>
      <c r="N5867" s="1091"/>
      <c r="O5867" s="1091"/>
      <c r="P5867" s="1096"/>
      <c r="Q5867" s="1096"/>
      <c r="R5867" s="1096"/>
      <c r="S5867" s="1091"/>
    </row>
    <row r="5868" spans="1:19" x14ac:dyDescent="0.3">
      <c r="A5868" s="1090">
        <v>5863</v>
      </c>
      <c r="B5868" s="1091"/>
      <c r="C5868" s="1091"/>
      <c r="D5868" s="1097"/>
      <c r="E5868" s="1093">
        <f t="shared" si="365"/>
        <v>0</v>
      </c>
      <c r="F5868" s="1094">
        <f t="shared" si="366"/>
        <v>0</v>
      </c>
      <c r="G5868" s="1095">
        <f t="shared" si="367"/>
        <v>0</v>
      </c>
      <c r="H5868" s="1090" t="str">
        <f t="shared" ca="1" si="368"/>
        <v/>
      </c>
      <c r="I5868" s="1109"/>
      <c r="J5868" s="1109"/>
      <c r="K5868" s="1112"/>
      <c r="L5868" s="1091"/>
      <c r="M5868" s="1091"/>
      <c r="N5868" s="1091"/>
      <c r="O5868" s="1091"/>
      <c r="P5868" s="1096"/>
      <c r="Q5868" s="1096"/>
      <c r="R5868" s="1096"/>
      <c r="S5868" s="1091"/>
    </row>
    <row r="5869" spans="1:19" x14ac:dyDescent="0.3">
      <c r="A5869" s="1090">
        <v>5864</v>
      </c>
      <c r="B5869" s="1091"/>
      <c r="C5869" s="1091"/>
      <c r="D5869" s="1097"/>
      <c r="E5869" s="1093">
        <f t="shared" si="365"/>
        <v>0</v>
      </c>
      <c r="F5869" s="1094">
        <f t="shared" si="366"/>
        <v>0</v>
      </c>
      <c r="G5869" s="1095">
        <f t="shared" si="367"/>
        <v>0</v>
      </c>
      <c r="H5869" s="1090" t="str">
        <f t="shared" ca="1" si="368"/>
        <v/>
      </c>
      <c r="I5869" s="1109"/>
      <c r="J5869" s="1109"/>
      <c r="K5869" s="1112"/>
      <c r="L5869" s="1091"/>
      <c r="M5869" s="1091"/>
      <c r="N5869" s="1091"/>
      <c r="O5869" s="1091"/>
      <c r="P5869" s="1096"/>
      <c r="Q5869" s="1096"/>
      <c r="R5869" s="1096"/>
      <c r="S5869" s="1091"/>
    </row>
    <row r="5870" spans="1:19" x14ac:dyDescent="0.3">
      <c r="A5870" s="1090">
        <v>5865</v>
      </c>
      <c r="B5870" s="1091"/>
      <c r="C5870" s="1091"/>
      <c r="D5870" s="1097"/>
      <c r="E5870" s="1093">
        <f t="shared" si="365"/>
        <v>0</v>
      </c>
      <c r="F5870" s="1094">
        <f t="shared" si="366"/>
        <v>0</v>
      </c>
      <c r="G5870" s="1095">
        <f t="shared" si="367"/>
        <v>0</v>
      </c>
      <c r="H5870" s="1090" t="str">
        <f t="shared" ca="1" si="368"/>
        <v/>
      </c>
      <c r="I5870" s="1109"/>
      <c r="J5870" s="1109"/>
      <c r="K5870" s="1112"/>
      <c r="L5870" s="1091"/>
      <c r="M5870" s="1091"/>
      <c r="N5870" s="1091"/>
      <c r="O5870" s="1091"/>
      <c r="P5870" s="1096"/>
      <c r="Q5870" s="1096"/>
      <c r="R5870" s="1096"/>
      <c r="S5870" s="1091"/>
    </row>
    <row r="5871" spans="1:19" x14ac:dyDescent="0.3">
      <c r="A5871" s="1090">
        <v>5866</v>
      </c>
      <c r="B5871" s="1091"/>
      <c r="C5871" s="1091"/>
      <c r="D5871" s="1097"/>
      <c r="E5871" s="1093">
        <f t="shared" si="365"/>
        <v>0</v>
      </c>
      <c r="F5871" s="1094">
        <f t="shared" si="366"/>
        <v>0</v>
      </c>
      <c r="G5871" s="1095">
        <f t="shared" si="367"/>
        <v>0</v>
      </c>
      <c r="H5871" s="1090" t="str">
        <f t="shared" ca="1" si="368"/>
        <v/>
      </c>
      <c r="I5871" s="1109"/>
      <c r="J5871" s="1109"/>
      <c r="K5871" s="1112"/>
      <c r="L5871" s="1091"/>
      <c r="M5871" s="1091"/>
      <c r="N5871" s="1091"/>
      <c r="O5871" s="1091"/>
      <c r="P5871" s="1096"/>
      <c r="Q5871" s="1096"/>
      <c r="R5871" s="1096"/>
      <c r="S5871" s="1091"/>
    </row>
    <row r="5872" spans="1:19" x14ac:dyDescent="0.3">
      <c r="A5872" s="1090">
        <v>5867</v>
      </c>
      <c r="B5872" s="1091"/>
      <c r="C5872" s="1091"/>
      <c r="D5872" s="1097"/>
      <c r="E5872" s="1093">
        <f t="shared" si="365"/>
        <v>0</v>
      </c>
      <c r="F5872" s="1094">
        <f t="shared" si="366"/>
        <v>0</v>
      </c>
      <c r="G5872" s="1095">
        <f t="shared" si="367"/>
        <v>0</v>
      </c>
      <c r="H5872" s="1090" t="str">
        <f t="shared" ca="1" si="368"/>
        <v/>
      </c>
      <c r="I5872" s="1109"/>
      <c r="J5872" s="1109"/>
      <c r="K5872" s="1112"/>
      <c r="L5872" s="1091"/>
      <c r="M5872" s="1091"/>
      <c r="N5872" s="1091"/>
      <c r="O5872" s="1091"/>
      <c r="P5872" s="1096"/>
      <c r="Q5872" s="1096"/>
      <c r="R5872" s="1096"/>
      <c r="S5872" s="1091"/>
    </row>
    <row r="5873" spans="1:19" x14ac:dyDescent="0.3">
      <c r="A5873" s="1090">
        <v>5868</v>
      </c>
      <c r="B5873" s="1091"/>
      <c r="C5873" s="1091"/>
      <c r="D5873" s="1097"/>
      <c r="E5873" s="1093">
        <f t="shared" si="365"/>
        <v>0</v>
      </c>
      <c r="F5873" s="1094">
        <f t="shared" si="366"/>
        <v>0</v>
      </c>
      <c r="G5873" s="1095">
        <f t="shared" si="367"/>
        <v>0</v>
      </c>
      <c r="H5873" s="1090" t="str">
        <f t="shared" ca="1" si="368"/>
        <v/>
      </c>
      <c r="I5873" s="1109"/>
      <c r="J5873" s="1109"/>
      <c r="K5873" s="1112"/>
      <c r="L5873" s="1091"/>
      <c r="M5873" s="1091"/>
      <c r="N5873" s="1091"/>
      <c r="O5873" s="1091"/>
      <c r="P5873" s="1096"/>
      <c r="Q5873" s="1096"/>
      <c r="R5873" s="1096"/>
      <c r="S5873" s="1091"/>
    </row>
    <row r="5874" spans="1:19" x14ac:dyDescent="0.3">
      <c r="A5874" s="1090">
        <v>5869</v>
      </c>
      <c r="B5874" s="1091"/>
      <c r="C5874" s="1091"/>
      <c r="D5874" s="1097"/>
      <c r="E5874" s="1093">
        <f t="shared" si="365"/>
        <v>0</v>
      </c>
      <c r="F5874" s="1094">
        <f t="shared" si="366"/>
        <v>0</v>
      </c>
      <c r="G5874" s="1095">
        <f t="shared" si="367"/>
        <v>0</v>
      </c>
      <c r="H5874" s="1090" t="str">
        <f t="shared" ca="1" si="368"/>
        <v/>
      </c>
      <c r="I5874" s="1109"/>
      <c r="J5874" s="1109"/>
      <c r="K5874" s="1112"/>
      <c r="L5874" s="1091"/>
      <c r="M5874" s="1091"/>
      <c r="N5874" s="1091"/>
      <c r="O5874" s="1091"/>
      <c r="P5874" s="1096"/>
      <c r="Q5874" s="1096"/>
      <c r="R5874" s="1096"/>
      <c r="S5874" s="1091"/>
    </row>
    <row r="5875" spans="1:19" x14ac:dyDescent="0.3">
      <c r="A5875" s="1090">
        <v>5870</v>
      </c>
      <c r="B5875" s="1091"/>
      <c r="C5875" s="1091"/>
      <c r="D5875" s="1097"/>
      <c r="E5875" s="1093">
        <f t="shared" si="365"/>
        <v>0</v>
      </c>
      <c r="F5875" s="1094">
        <f t="shared" si="366"/>
        <v>0</v>
      </c>
      <c r="G5875" s="1095">
        <f t="shared" si="367"/>
        <v>0</v>
      </c>
      <c r="H5875" s="1090" t="str">
        <f t="shared" ca="1" si="368"/>
        <v/>
      </c>
      <c r="I5875" s="1109"/>
      <c r="J5875" s="1109"/>
      <c r="K5875" s="1112"/>
      <c r="L5875" s="1091"/>
      <c r="M5875" s="1091"/>
      <c r="N5875" s="1091"/>
      <c r="O5875" s="1091"/>
      <c r="P5875" s="1096"/>
      <c r="Q5875" s="1096"/>
      <c r="R5875" s="1096"/>
      <c r="S5875" s="1091"/>
    </row>
    <row r="5876" spans="1:19" x14ac:dyDescent="0.3">
      <c r="A5876" s="1090">
        <v>5871</v>
      </c>
      <c r="B5876" s="1091"/>
      <c r="C5876" s="1091"/>
      <c r="D5876" s="1097"/>
      <c r="E5876" s="1093">
        <f t="shared" si="365"/>
        <v>0</v>
      </c>
      <c r="F5876" s="1094">
        <f t="shared" si="366"/>
        <v>0</v>
      </c>
      <c r="G5876" s="1095">
        <f t="shared" si="367"/>
        <v>0</v>
      </c>
      <c r="H5876" s="1090" t="str">
        <f t="shared" ca="1" si="368"/>
        <v/>
      </c>
      <c r="I5876" s="1109"/>
      <c r="J5876" s="1109"/>
      <c r="K5876" s="1112"/>
      <c r="L5876" s="1091"/>
      <c r="M5876" s="1091"/>
      <c r="N5876" s="1091"/>
      <c r="O5876" s="1091"/>
      <c r="P5876" s="1096"/>
      <c r="Q5876" s="1096"/>
      <c r="R5876" s="1096"/>
      <c r="S5876" s="1091"/>
    </row>
    <row r="5877" spans="1:19" x14ac:dyDescent="0.3">
      <c r="A5877" s="1090">
        <v>5872</v>
      </c>
      <c r="B5877" s="1091"/>
      <c r="C5877" s="1091"/>
      <c r="D5877" s="1097"/>
      <c r="E5877" s="1093">
        <f t="shared" si="365"/>
        <v>0</v>
      </c>
      <c r="F5877" s="1094">
        <f t="shared" si="366"/>
        <v>0</v>
      </c>
      <c r="G5877" s="1095">
        <f t="shared" si="367"/>
        <v>0</v>
      </c>
      <c r="H5877" s="1090" t="str">
        <f t="shared" ca="1" si="368"/>
        <v/>
      </c>
      <c r="I5877" s="1109"/>
      <c r="J5877" s="1109"/>
      <c r="K5877" s="1112"/>
      <c r="L5877" s="1091"/>
      <c r="M5877" s="1091"/>
      <c r="N5877" s="1091"/>
      <c r="O5877" s="1091"/>
      <c r="P5877" s="1096"/>
      <c r="Q5877" s="1096"/>
      <c r="R5877" s="1096"/>
      <c r="S5877" s="1091"/>
    </row>
    <row r="5878" spans="1:19" x14ac:dyDescent="0.3">
      <c r="A5878" s="1090">
        <v>5873</v>
      </c>
      <c r="B5878" s="1091"/>
      <c r="C5878" s="1091"/>
      <c r="D5878" s="1097"/>
      <c r="E5878" s="1093">
        <f t="shared" si="365"/>
        <v>0</v>
      </c>
      <c r="F5878" s="1094">
        <f t="shared" si="366"/>
        <v>0</v>
      </c>
      <c r="G5878" s="1095">
        <f t="shared" si="367"/>
        <v>0</v>
      </c>
      <c r="H5878" s="1090" t="str">
        <f t="shared" ca="1" si="368"/>
        <v/>
      </c>
      <c r="I5878" s="1109"/>
      <c r="J5878" s="1109"/>
      <c r="K5878" s="1112"/>
      <c r="L5878" s="1091"/>
      <c r="M5878" s="1091"/>
      <c r="N5878" s="1091"/>
      <c r="O5878" s="1091"/>
      <c r="P5878" s="1096"/>
      <c r="Q5878" s="1096"/>
      <c r="R5878" s="1096"/>
      <c r="S5878" s="1091"/>
    </row>
    <row r="5879" spans="1:19" x14ac:dyDescent="0.3">
      <c r="A5879" s="1090">
        <v>5874</v>
      </c>
      <c r="B5879" s="1091"/>
      <c r="C5879" s="1091"/>
      <c r="D5879" s="1097"/>
      <c r="E5879" s="1093">
        <f t="shared" si="365"/>
        <v>0</v>
      </c>
      <c r="F5879" s="1094">
        <f t="shared" si="366"/>
        <v>0</v>
      </c>
      <c r="G5879" s="1095">
        <f t="shared" si="367"/>
        <v>0</v>
      </c>
      <c r="H5879" s="1090" t="str">
        <f t="shared" ca="1" si="368"/>
        <v/>
      </c>
      <c r="I5879" s="1109"/>
      <c r="J5879" s="1109"/>
      <c r="K5879" s="1112"/>
      <c r="L5879" s="1091"/>
      <c r="M5879" s="1091"/>
      <c r="N5879" s="1091"/>
      <c r="O5879" s="1091"/>
      <c r="P5879" s="1096"/>
      <c r="Q5879" s="1096"/>
      <c r="R5879" s="1096"/>
      <c r="S5879" s="1091"/>
    </row>
    <row r="5880" spans="1:19" x14ac:dyDescent="0.3">
      <c r="A5880" s="1090">
        <v>5875</v>
      </c>
      <c r="B5880" s="1091"/>
      <c r="C5880" s="1091"/>
      <c r="D5880" s="1097"/>
      <c r="E5880" s="1093">
        <f t="shared" si="365"/>
        <v>0</v>
      </c>
      <c r="F5880" s="1094">
        <f t="shared" si="366"/>
        <v>0</v>
      </c>
      <c r="G5880" s="1095">
        <f t="shared" si="367"/>
        <v>0</v>
      </c>
      <c r="H5880" s="1090" t="str">
        <f t="shared" ca="1" si="368"/>
        <v/>
      </c>
      <c r="I5880" s="1109"/>
      <c r="J5880" s="1109"/>
      <c r="K5880" s="1112"/>
      <c r="L5880" s="1091"/>
      <c r="M5880" s="1091"/>
      <c r="N5880" s="1091"/>
      <c r="O5880" s="1091"/>
      <c r="P5880" s="1096"/>
      <c r="Q5880" s="1096"/>
      <c r="R5880" s="1096"/>
      <c r="S5880" s="1091"/>
    </row>
    <row r="5881" spans="1:19" x14ac:dyDescent="0.3">
      <c r="A5881" s="1090">
        <v>5876</v>
      </c>
      <c r="B5881" s="1091"/>
      <c r="C5881" s="1091"/>
      <c r="D5881" s="1097"/>
      <c r="E5881" s="1093">
        <f t="shared" si="365"/>
        <v>0</v>
      </c>
      <c r="F5881" s="1094">
        <f t="shared" si="366"/>
        <v>0</v>
      </c>
      <c r="G5881" s="1095">
        <f t="shared" si="367"/>
        <v>0</v>
      </c>
      <c r="H5881" s="1090" t="str">
        <f t="shared" ca="1" si="368"/>
        <v/>
      </c>
      <c r="I5881" s="1109"/>
      <c r="J5881" s="1109"/>
      <c r="K5881" s="1112"/>
      <c r="L5881" s="1091"/>
      <c r="M5881" s="1091"/>
      <c r="N5881" s="1091"/>
      <c r="O5881" s="1091"/>
      <c r="P5881" s="1096"/>
      <c r="Q5881" s="1096"/>
      <c r="R5881" s="1096"/>
      <c r="S5881" s="1091"/>
    </row>
    <row r="5882" spans="1:19" x14ac:dyDescent="0.3">
      <c r="A5882" s="1090">
        <v>5877</v>
      </c>
      <c r="B5882" s="1091"/>
      <c r="C5882" s="1091"/>
      <c r="D5882" s="1097"/>
      <c r="E5882" s="1093">
        <f t="shared" si="365"/>
        <v>0</v>
      </c>
      <c r="F5882" s="1094">
        <f t="shared" si="366"/>
        <v>0</v>
      </c>
      <c r="G5882" s="1095">
        <f t="shared" si="367"/>
        <v>0</v>
      </c>
      <c r="H5882" s="1090" t="str">
        <f t="shared" ca="1" si="368"/>
        <v/>
      </c>
      <c r="I5882" s="1109"/>
      <c r="J5882" s="1109"/>
      <c r="K5882" s="1112"/>
      <c r="L5882" s="1091"/>
      <c r="M5882" s="1091"/>
      <c r="N5882" s="1091"/>
      <c r="O5882" s="1091"/>
      <c r="P5882" s="1096"/>
      <c r="Q5882" s="1096"/>
      <c r="R5882" s="1096"/>
      <c r="S5882" s="1091"/>
    </row>
    <row r="5883" spans="1:19" x14ac:dyDescent="0.3">
      <c r="A5883" s="1090">
        <v>5878</v>
      </c>
      <c r="B5883" s="1091"/>
      <c r="C5883" s="1091"/>
      <c r="D5883" s="1097"/>
      <c r="E5883" s="1093">
        <f t="shared" si="365"/>
        <v>0</v>
      </c>
      <c r="F5883" s="1094">
        <f t="shared" si="366"/>
        <v>0</v>
      </c>
      <c r="G5883" s="1095">
        <f t="shared" si="367"/>
        <v>0</v>
      </c>
      <c r="H5883" s="1090" t="str">
        <f t="shared" ca="1" si="368"/>
        <v/>
      </c>
      <c r="I5883" s="1109"/>
      <c r="J5883" s="1109"/>
      <c r="K5883" s="1112"/>
      <c r="L5883" s="1091"/>
      <c r="M5883" s="1091"/>
      <c r="N5883" s="1091"/>
      <c r="O5883" s="1091"/>
      <c r="P5883" s="1096"/>
      <c r="Q5883" s="1096"/>
      <c r="R5883" s="1096"/>
      <c r="S5883" s="1091"/>
    </row>
    <row r="5884" spans="1:19" x14ac:dyDescent="0.3">
      <c r="A5884" s="1090">
        <v>5879</v>
      </c>
      <c r="B5884" s="1091"/>
      <c r="C5884" s="1091"/>
      <c r="D5884" s="1097"/>
      <c r="E5884" s="1093">
        <f t="shared" si="365"/>
        <v>0</v>
      </c>
      <c r="F5884" s="1094">
        <f t="shared" si="366"/>
        <v>0</v>
      </c>
      <c r="G5884" s="1095">
        <f t="shared" si="367"/>
        <v>0</v>
      </c>
      <c r="H5884" s="1090" t="str">
        <f t="shared" ca="1" si="368"/>
        <v/>
      </c>
      <c r="I5884" s="1109"/>
      <c r="J5884" s="1109"/>
      <c r="K5884" s="1112"/>
      <c r="L5884" s="1091"/>
      <c r="M5884" s="1091"/>
      <c r="N5884" s="1091"/>
      <c r="O5884" s="1091"/>
      <c r="P5884" s="1096"/>
      <c r="Q5884" s="1096"/>
      <c r="R5884" s="1096"/>
      <c r="S5884" s="1091"/>
    </row>
    <row r="5885" spans="1:19" x14ac:dyDescent="0.3">
      <c r="A5885" s="1090">
        <v>5880</v>
      </c>
      <c r="B5885" s="1091"/>
      <c r="C5885" s="1091"/>
      <c r="D5885" s="1097"/>
      <c r="E5885" s="1093">
        <f t="shared" si="365"/>
        <v>0</v>
      </c>
      <c r="F5885" s="1094">
        <f t="shared" si="366"/>
        <v>0</v>
      </c>
      <c r="G5885" s="1095">
        <f t="shared" si="367"/>
        <v>0</v>
      </c>
      <c r="H5885" s="1090" t="str">
        <f t="shared" ca="1" si="368"/>
        <v/>
      </c>
      <c r="I5885" s="1109"/>
      <c r="J5885" s="1109"/>
      <c r="K5885" s="1112"/>
      <c r="L5885" s="1091"/>
      <c r="M5885" s="1091"/>
      <c r="N5885" s="1091"/>
      <c r="O5885" s="1091"/>
      <c r="P5885" s="1096"/>
      <c r="Q5885" s="1096"/>
      <c r="R5885" s="1096"/>
      <c r="S5885" s="1091"/>
    </row>
    <row r="5886" spans="1:19" x14ac:dyDescent="0.3">
      <c r="A5886" s="1090">
        <v>5881</v>
      </c>
      <c r="B5886" s="1091"/>
      <c r="C5886" s="1091"/>
      <c r="D5886" s="1097"/>
      <c r="E5886" s="1093">
        <f t="shared" si="365"/>
        <v>0</v>
      </c>
      <c r="F5886" s="1094">
        <f t="shared" si="366"/>
        <v>0</v>
      </c>
      <c r="G5886" s="1095">
        <f t="shared" si="367"/>
        <v>0</v>
      </c>
      <c r="H5886" s="1090" t="str">
        <f t="shared" ca="1" si="368"/>
        <v/>
      </c>
      <c r="I5886" s="1109"/>
      <c r="J5886" s="1109"/>
      <c r="K5886" s="1112"/>
      <c r="L5886" s="1091"/>
      <c r="M5886" s="1091"/>
      <c r="N5886" s="1091"/>
      <c r="O5886" s="1091"/>
      <c r="P5886" s="1096"/>
      <c r="Q5886" s="1096"/>
      <c r="R5886" s="1096"/>
      <c r="S5886" s="1091"/>
    </row>
    <row r="5887" spans="1:19" x14ac:dyDescent="0.3">
      <c r="A5887" s="1090">
        <v>5882</v>
      </c>
      <c r="B5887" s="1091"/>
      <c r="C5887" s="1091"/>
      <c r="D5887" s="1097"/>
      <c r="E5887" s="1093">
        <f t="shared" si="365"/>
        <v>0</v>
      </c>
      <c r="F5887" s="1094">
        <f t="shared" si="366"/>
        <v>0</v>
      </c>
      <c r="G5887" s="1095">
        <f t="shared" si="367"/>
        <v>0</v>
      </c>
      <c r="H5887" s="1090" t="str">
        <f t="shared" ca="1" si="368"/>
        <v/>
      </c>
      <c r="I5887" s="1109"/>
      <c r="J5887" s="1109"/>
      <c r="K5887" s="1112"/>
      <c r="L5887" s="1091"/>
      <c r="M5887" s="1091"/>
      <c r="N5887" s="1091"/>
      <c r="O5887" s="1091"/>
      <c r="P5887" s="1096"/>
      <c r="Q5887" s="1096"/>
      <c r="R5887" s="1096"/>
      <c r="S5887" s="1091"/>
    </row>
    <row r="5888" spans="1:19" x14ac:dyDescent="0.3">
      <c r="A5888" s="1090">
        <v>5883</v>
      </c>
      <c r="B5888" s="1091"/>
      <c r="C5888" s="1091"/>
      <c r="D5888" s="1097"/>
      <c r="E5888" s="1093">
        <f t="shared" si="365"/>
        <v>0</v>
      </c>
      <c r="F5888" s="1094">
        <f t="shared" si="366"/>
        <v>0</v>
      </c>
      <c r="G5888" s="1095">
        <f t="shared" si="367"/>
        <v>0</v>
      </c>
      <c r="H5888" s="1090" t="str">
        <f t="shared" ca="1" si="368"/>
        <v/>
      </c>
      <c r="I5888" s="1109"/>
      <c r="J5888" s="1109"/>
      <c r="K5888" s="1112"/>
      <c r="L5888" s="1091"/>
      <c r="M5888" s="1091"/>
      <c r="N5888" s="1091"/>
      <c r="O5888" s="1091"/>
      <c r="P5888" s="1096"/>
      <c r="Q5888" s="1096"/>
      <c r="R5888" s="1096"/>
      <c r="S5888" s="1091"/>
    </row>
    <row r="5889" spans="1:19" x14ac:dyDescent="0.3">
      <c r="A5889" s="1090">
        <v>5884</v>
      </c>
      <c r="B5889" s="1091"/>
      <c r="C5889" s="1091"/>
      <c r="D5889" s="1097"/>
      <c r="E5889" s="1093">
        <f t="shared" si="365"/>
        <v>0</v>
      </c>
      <c r="F5889" s="1094">
        <f t="shared" si="366"/>
        <v>0</v>
      </c>
      <c r="G5889" s="1095">
        <f t="shared" si="367"/>
        <v>0</v>
      </c>
      <c r="H5889" s="1090" t="str">
        <f t="shared" ca="1" si="368"/>
        <v/>
      </c>
      <c r="I5889" s="1109"/>
      <c r="J5889" s="1109"/>
      <c r="K5889" s="1112"/>
      <c r="L5889" s="1091"/>
      <c r="M5889" s="1091"/>
      <c r="N5889" s="1091"/>
      <c r="O5889" s="1091"/>
      <c r="P5889" s="1096"/>
      <c r="Q5889" s="1096"/>
      <c r="R5889" s="1096"/>
      <c r="S5889" s="1091"/>
    </row>
    <row r="5890" spans="1:19" x14ac:dyDescent="0.3">
      <c r="A5890" s="1090">
        <v>5885</v>
      </c>
      <c r="B5890" s="1091"/>
      <c r="C5890" s="1091"/>
      <c r="D5890" s="1097"/>
      <c r="E5890" s="1093">
        <f t="shared" si="365"/>
        <v>0</v>
      </c>
      <c r="F5890" s="1094">
        <f t="shared" si="366"/>
        <v>0</v>
      </c>
      <c r="G5890" s="1095">
        <f t="shared" si="367"/>
        <v>0</v>
      </c>
      <c r="H5890" s="1090" t="str">
        <f t="shared" ca="1" si="368"/>
        <v/>
      </c>
      <c r="I5890" s="1109"/>
      <c r="J5890" s="1109"/>
      <c r="K5890" s="1112"/>
      <c r="L5890" s="1091"/>
      <c r="M5890" s="1091"/>
      <c r="N5890" s="1091"/>
      <c r="O5890" s="1091"/>
      <c r="P5890" s="1096"/>
      <c r="Q5890" s="1096"/>
      <c r="R5890" s="1096"/>
      <c r="S5890" s="1091"/>
    </row>
    <row r="5891" spans="1:19" x14ac:dyDescent="0.3">
      <c r="A5891" s="1090">
        <v>5886</v>
      </c>
      <c r="B5891" s="1091"/>
      <c r="C5891" s="1091"/>
      <c r="D5891" s="1097"/>
      <c r="E5891" s="1093">
        <f t="shared" si="365"/>
        <v>0</v>
      </c>
      <c r="F5891" s="1094">
        <f t="shared" si="366"/>
        <v>0</v>
      </c>
      <c r="G5891" s="1095">
        <f t="shared" si="367"/>
        <v>0</v>
      </c>
      <c r="H5891" s="1090" t="str">
        <f t="shared" ca="1" si="368"/>
        <v/>
      </c>
      <c r="I5891" s="1109"/>
      <c r="J5891" s="1109"/>
      <c r="K5891" s="1112"/>
      <c r="L5891" s="1091"/>
      <c r="M5891" s="1091"/>
      <c r="N5891" s="1091"/>
      <c r="O5891" s="1091"/>
      <c r="P5891" s="1096"/>
      <c r="Q5891" s="1096"/>
      <c r="R5891" s="1096"/>
      <c r="S5891" s="1091"/>
    </row>
    <row r="5892" spans="1:19" x14ac:dyDescent="0.3">
      <c r="A5892" s="1090">
        <v>5887</v>
      </c>
      <c r="B5892" s="1091"/>
      <c r="C5892" s="1091"/>
      <c r="D5892" s="1097"/>
      <c r="E5892" s="1093">
        <f t="shared" si="365"/>
        <v>0</v>
      </c>
      <c r="F5892" s="1094">
        <f t="shared" si="366"/>
        <v>0</v>
      </c>
      <c r="G5892" s="1095">
        <f t="shared" si="367"/>
        <v>0</v>
      </c>
      <c r="H5892" s="1090" t="str">
        <f t="shared" ca="1" si="368"/>
        <v/>
      </c>
      <c r="I5892" s="1109"/>
      <c r="J5892" s="1109"/>
      <c r="K5892" s="1112"/>
      <c r="L5892" s="1091"/>
      <c r="M5892" s="1091"/>
      <c r="N5892" s="1091"/>
      <c r="O5892" s="1091"/>
      <c r="P5892" s="1096"/>
      <c r="Q5892" s="1096"/>
      <c r="R5892" s="1096"/>
      <c r="S5892" s="1091"/>
    </row>
    <row r="5893" spans="1:19" x14ac:dyDescent="0.3">
      <c r="A5893" s="1090">
        <v>5888</v>
      </c>
      <c r="B5893" s="1091"/>
      <c r="C5893" s="1091"/>
      <c r="D5893" s="1097"/>
      <c r="E5893" s="1093">
        <f t="shared" si="365"/>
        <v>0</v>
      </c>
      <c r="F5893" s="1094">
        <f t="shared" si="366"/>
        <v>0</v>
      </c>
      <c r="G5893" s="1095">
        <f t="shared" si="367"/>
        <v>0</v>
      </c>
      <c r="H5893" s="1090" t="str">
        <f t="shared" ca="1" si="368"/>
        <v/>
      </c>
      <c r="I5893" s="1109"/>
      <c r="J5893" s="1109"/>
      <c r="K5893" s="1112"/>
      <c r="L5893" s="1091"/>
      <c r="M5893" s="1091"/>
      <c r="N5893" s="1091"/>
      <c r="O5893" s="1091"/>
      <c r="P5893" s="1096"/>
      <c r="Q5893" s="1096"/>
      <c r="R5893" s="1096"/>
      <c r="S5893" s="1091"/>
    </row>
    <row r="5894" spans="1:19" x14ac:dyDescent="0.3">
      <c r="A5894" s="1090">
        <v>5889</v>
      </c>
      <c r="B5894" s="1091"/>
      <c r="C5894" s="1091"/>
      <c r="D5894" s="1097"/>
      <c r="E5894" s="1093">
        <f t="shared" si="365"/>
        <v>0</v>
      </c>
      <c r="F5894" s="1094">
        <f t="shared" si="366"/>
        <v>0</v>
      </c>
      <c r="G5894" s="1095">
        <f t="shared" si="367"/>
        <v>0</v>
      </c>
      <c r="H5894" s="1090" t="str">
        <f t="shared" ca="1" si="368"/>
        <v/>
      </c>
      <c r="I5894" s="1109"/>
      <c r="J5894" s="1109"/>
      <c r="K5894" s="1112"/>
      <c r="L5894" s="1091"/>
      <c r="M5894" s="1091"/>
      <c r="N5894" s="1091"/>
      <c r="O5894" s="1091"/>
      <c r="P5894" s="1096"/>
      <c r="Q5894" s="1096"/>
      <c r="R5894" s="1096"/>
      <c r="S5894" s="1091"/>
    </row>
    <row r="5895" spans="1:19" x14ac:dyDescent="0.3">
      <c r="A5895" s="1090">
        <v>5890</v>
      </c>
      <c r="B5895" s="1091"/>
      <c r="C5895" s="1091"/>
      <c r="D5895" s="1097"/>
      <c r="E5895" s="1093">
        <f t="shared" ref="E5895:E5958" si="369">D5895</f>
        <v>0</v>
      </c>
      <c r="F5895" s="1094">
        <f t="shared" ref="F5895:F5958" si="370">D5895</f>
        <v>0</v>
      </c>
      <c r="G5895" s="1095">
        <f t="shared" ref="G5895:G5958" si="371">D5895</f>
        <v>0</v>
      </c>
      <c r="H5895" s="1090" t="str">
        <f t="shared" ref="H5895:H5958" ca="1" si="372">IF(ISBLANK(D5895),"",DATEDIF(G5895,TODAY(),"y"))</f>
        <v/>
      </c>
      <c r="I5895" s="1109"/>
      <c r="J5895" s="1109"/>
      <c r="K5895" s="1112"/>
      <c r="L5895" s="1091"/>
      <c r="M5895" s="1091"/>
      <c r="N5895" s="1091"/>
      <c r="O5895" s="1091"/>
      <c r="P5895" s="1096"/>
      <c r="Q5895" s="1096"/>
      <c r="R5895" s="1096"/>
      <c r="S5895" s="1091"/>
    </row>
    <row r="5896" spans="1:19" x14ac:dyDescent="0.3">
      <c r="A5896" s="1090">
        <v>5891</v>
      </c>
      <c r="B5896" s="1091"/>
      <c r="C5896" s="1091"/>
      <c r="D5896" s="1097"/>
      <c r="E5896" s="1093">
        <f t="shared" si="369"/>
        <v>0</v>
      </c>
      <c r="F5896" s="1094">
        <f t="shared" si="370"/>
        <v>0</v>
      </c>
      <c r="G5896" s="1095">
        <f t="shared" si="371"/>
        <v>0</v>
      </c>
      <c r="H5896" s="1090" t="str">
        <f t="shared" ca="1" si="372"/>
        <v/>
      </c>
      <c r="I5896" s="1109"/>
      <c r="J5896" s="1109"/>
      <c r="K5896" s="1112"/>
      <c r="L5896" s="1091"/>
      <c r="M5896" s="1091"/>
      <c r="N5896" s="1091"/>
      <c r="O5896" s="1091"/>
      <c r="P5896" s="1096"/>
      <c r="Q5896" s="1096"/>
      <c r="R5896" s="1096"/>
      <c r="S5896" s="1091"/>
    </row>
    <row r="5897" spans="1:19" x14ac:dyDescent="0.3">
      <c r="A5897" s="1090">
        <v>5892</v>
      </c>
      <c r="B5897" s="1091"/>
      <c r="C5897" s="1091"/>
      <c r="D5897" s="1097"/>
      <c r="E5897" s="1093">
        <f t="shared" si="369"/>
        <v>0</v>
      </c>
      <c r="F5897" s="1094">
        <f t="shared" si="370"/>
        <v>0</v>
      </c>
      <c r="G5897" s="1095">
        <f t="shared" si="371"/>
        <v>0</v>
      </c>
      <c r="H5897" s="1090" t="str">
        <f t="shared" ca="1" si="372"/>
        <v/>
      </c>
      <c r="I5897" s="1109"/>
      <c r="J5897" s="1109"/>
      <c r="K5897" s="1112"/>
      <c r="L5897" s="1091"/>
      <c r="M5897" s="1091"/>
      <c r="N5897" s="1091"/>
      <c r="O5897" s="1091"/>
      <c r="P5897" s="1096"/>
      <c r="Q5897" s="1096"/>
      <c r="R5897" s="1096"/>
      <c r="S5897" s="1091"/>
    </row>
    <row r="5898" spans="1:19" x14ac:dyDescent="0.3">
      <c r="A5898" s="1090">
        <v>5893</v>
      </c>
      <c r="B5898" s="1091"/>
      <c r="C5898" s="1091"/>
      <c r="D5898" s="1097"/>
      <c r="E5898" s="1093">
        <f t="shared" si="369"/>
        <v>0</v>
      </c>
      <c r="F5898" s="1094">
        <f t="shared" si="370"/>
        <v>0</v>
      </c>
      <c r="G5898" s="1095">
        <f t="shared" si="371"/>
        <v>0</v>
      </c>
      <c r="H5898" s="1090" t="str">
        <f t="shared" ca="1" si="372"/>
        <v/>
      </c>
      <c r="I5898" s="1109"/>
      <c r="J5898" s="1109"/>
      <c r="K5898" s="1112"/>
      <c r="L5898" s="1091"/>
      <c r="M5898" s="1091"/>
      <c r="N5898" s="1091"/>
      <c r="O5898" s="1091"/>
      <c r="P5898" s="1096"/>
      <c r="Q5898" s="1096"/>
      <c r="R5898" s="1096"/>
      <c r="S5898" s="1091"/>
    </row>
    <row r="5899" spans="1:19" x14ac:dyDescent="0.3">
      <c r="A5899" s="1090">
        <v>5894</v>
      </c>
      <c r="B5899" s="1091"/>
      <c r="C5899" s="1091"/>
      <c r="D5899" s="1097"/>
      <c r="E5899" s="1093">
        <f t="shared" si="369"/>
        <v>0</v>
      </c>
      <c r="F5899" s="1094">
        <f t="shared" si="370"/>
        <v>0</v>
      </c>
      <c r="G5899" s="1095">
        <f t="shared" si="371"/>
        <v>0</v>
      </c>
      <c r="H5899" s="1090" t="str">
        <f t="shared" ca="1" si="372"/>
        <v/>
      </c>
      <c r="I5899" s="1109"/>
      <c r="J5899" s="1109"/>
      <c r="K5899" s="1112"/>
      <c r="L5899" s="1091"/>
      <c r="M5899" s="1091"/>
      <c r="N5899" s="1091"/>
      <c r="O5899" s="1091"/>
      <c r="P5899" s="1096"/>
      <c r="Q5899" s="1096"/>
      <c r="R5899" s="1096"/>
      <c r="S5899" s="1091"/>
    </row>
    <row r="5900" spans="1:19" x14ac:dyDescent="0.3">
      <c r="A5900" s="1090">
        <v>5895</v>
      </c>
      <c r="B5900" s="1091"/>
      <c r="C5900" s="1091"/>
      <c r="D5900" s="1097"/>
      <c r="E5900" s="1093">
        <f t="shared" si="369"/>
        <v>0</v>
      </c>
      <c r="F5900" s="1094">
        <f t="shared" si="370"/>
        <v>0</v>
      </c>
      <c r="G5900" s="1095">
        <f t="shared" si="371"/>
        <v>0</v>
      </c>
      <c r="H5900" s="1090" t="str">
        <f t="shared" ca="1" si="372"/>
        <v/>
      </c>
      <c r="I5900" s="1109"/>
      <c r="J5900" s="1109"/>
      <c r="K5900" s="1112"/>
      <c r="L5900" s="1091"/>
      <c r="M5900" s="1091"/>
      <c r="N5900" s="1091"/>
      <c r="O5900" s="1091"/>
      <c r="P5900" s="1096"/>
      <c r="Q5900" s="1096"/>
      <c r="R5900" s="1096"/>
      <c r="S5900" s="1091"/>
    </row>
    <row r="5901" spans="1:19" x14ac:dyDescent="0.3">
      <c r="A5901" s="1090">
        <v>5896</v>
      </c>
      <c r="B5901" s="1091"/>
      <c r="C5901" s="1091"/>
      <c r="D5901" s="1097"/>
      <c r="E5901" s="1093">
        <f t="shared" si="369"/>
        <v>0</v>
      </c>
      <c r="F5901" s="1094">
        <f t="shared" si="370"/>
        <v>0</v>
      </c>
      <c r="G5901" s="1095">
        <f t="shared" si="371"/>
        <v>0</v>
      </c>
      <c r="H5901" s="1090" t="str">
        <f t="shared" ca="1" si="372"/>
        <v/>
      </c>
      <c r="I5901" s="1109"/>
      <c r="J5901" s="1109"/>
      <c r="K5901" s="1112"/>
      <c r="L5901" s="1091"/>
      <c r="M5901" s="1091"/>
      <c r="N5901" s="1091"/>
      <c r="O5901" s="1091"/>
      <c r="P5901" s="1096"/>
      <c r="Q5901" s="1096"/>
      <c r="R5901" s="1096"/>
      <c r="S5901" s="1091"/>
    </row>
    <row r="5902" spans="1:19" x14ac:dyDescent="0.3">
      <c r="A5902" s="1090">
        <v>5897</v>
      </c>
      <c r="B5902" s="1091"/>
      <c r="C5902" s="1091"/>
      <c r="D5902" s="1097"/>
      <c r="E5902" s="1093">
        <f t="shared" si="369"/>
        <v>0</v>
      </c>
      <c r="F5902" s="1094">
        <f t="shared" si="370"/>
        <v>0</v>
      </c>
      <c r="G5902" s="1095">
        <f t="shared" si="371"/>
        <v>0</v>
      </c>
      <c r="H5902" s="1090" t="str">
        <f t="shared" ca="1" si="372"/>
        <v/>
      </c>
      <c r="I5902" s="1109"/>
      <c r="J5902" s="1109"/>
      <c r="K5902" s="1112"/>
      <c r="L5902" s="1091"/>
      <c r="M5902" s="1091"/>
      <c r="N5902" s="1091"/>
      <c r="O5902" s="1091"/>
      <c r="P5902" s="1096"/>
      <c r="Q5902" s="1096"/>
      <c r="R5902" s="1096"/>
      <c r="S5902" s="1091"/>
    </row>
    <row r="5903" spans="1:19" x14ac:dyDescent="0.3">
      <c r="A5903" s="1090">
        <v>5898</v>
      </c>
      <c r="B5903" s="1091"/>
      <c r="C5903" s="1091"/>
      <c r="D5903" s="1097"/>
      <c r="E5903" s="1093">
        <f t="shared" si="369"/>
        <v>0</v>
      </c>
      <c r="F5903" s="1094">
        <f t="shared" si="370"/>
        <v>0</v>
      </c>
      <c r="G5903" s="1095">
        <f t="shared" si="371"/>
        <v>0</v>
      </c>
      <c r="H5903" s="1090" t="str">
        <f t="shared" ca="1" si="372"/>
        <v/>
      </c>
      <c r="I5903" s="1109"/>
      <c r="J5903" s="1109"/>
      <c r="K5903" s="1112"/>
      <c r="L5903" s="1091"/>
      <c r="M5903" s="1091"/>
      <c r="N5903" s="1091"/>
      <c r="O5903" s="1091"/>
      <c r="P5903" s="1096"/>
      <c r="Q5903" s="1096"/>
      <c r="R5903" s="1096"/>
      <c r="S5903" s="1091"/>
    </row>
    <row r="5904" spans="1:19" x14ac:dyDescent="0.3">
      <c r="A5904" s="1090">
        <v>5899</v>
      </c>
      <c r="B5904" s="1091"/>
      <c r="C5904" s="1091"/>
      <c r="D5904" s="1097"/>
      <c r="E5904" s="1093">
        <f t="shared" si="369"/>
        <v>0</v>
      </c>
      <c r="F5904" s="1094">
        <f t="shared" si="370"/>
        <v>0</v>
      </c>
      <c r="G5904" s="1095">
        <f t="shared" si="371"/>
        <v>0</v>
      </c>
      <c r="H5904" s="1090" t="str">
        <f t="shared" ca="1" si="372"/>
        <v/>
      </c>
      <c r="I5904" s="1109"/>
      <c r="J5904" s="1109"/>
      <c r="K5904" s="1112"/>
      <c r="L5904" s="1091"/>
      <c r="M5904" s="1091"/>
      <c r="N5904" s="1091"/>
      <c r="O5904" s="1091"/>
      <c r="P5904" s="1096"/>
      <c r="Q5904" s="1096"/>
      <c r="R5904" s="1096"/>
      <c r="S5904" s="1091"/>
    </row>
    <row r="5905" spans="1:19" x14ac:dyDescent="0.3">
      <c r="A5905" s="1090">
        <v>5900</v>
      </c>
      <c r="B5905" s="1091"/>
      <c r="C5905" s="1091"/>
      <c r="D5905" s="1097"/>
      <c r="E5905" s="1093">
        <f t="shared" si="369"/>
        <v>0</v>
      </c>
      <c r="F5905" s="1094">
        <f t="shared" si="370"/>
        <v>0</v>
      </c>
      <c r="G5905" s="1095">
        <f t="shared" si="371"/>
        <v>0</v>
      </c>
      <c r="H5905" s="1090" t="str">
        <f t="shared" ca="1" si="372"/>
        <v/>
      </c>
      <c r="I5905" s="1109"/>
      <c r="J5905" s="1109"/>
      <c r="K5905" s="1112"/>
      <c r="L5905" s="1091"/>
      <c r="M5905" s="1091"/>
      <c r="N5905" s="1091"/>
      <c r="O5905" s="1091"/>
      <c r="P5905" s="1096"/>
      <c r="Q5905" s="1096"/>
      <c r="R5905" s="1096"/>
      <c r="S5905" s="1091"/>
    </row>
    <row r="5906" spans="1:19" x14ac:dyDescent="0.3">
      <c r="A5906" s="1090">
        <v>5901</v>
      </c>
      <c r="B5906" s="1091"/>
      <c r="C5906" s="1091"/>
      <c r="D5906" s="1097"/>
      <c r="E5906" s="1093">
        <f t="shared" si="369"/>
        <v>0</v>
      </c>
      <c r="F5906" s="1094">
        <f t="shared" si="370"/>
        <v>0</v>
      </c>
      <c r="G5906" s="1095">
        <f t="shared" si="371"/>
        <v>0</v>
      </c>
      <c r="H5906" s="1090" t="str">
        <f t="shared" ca="1" si="372"/>
        <v/>
      </c>
      <c r="I5906" s="1109"/>
      <c r="J5906" s="1109"/>
      <c r="K5906" s="1112"/>
      <c r="L5906" s="1091"/>
      <c r="M5906" s="1091"/>
      <c r="N5906" s="1091"/>
      <c r="O5906" s="1091"/>
      <c r="P5906" s="1096"/>
      <c r="Q5906" s="1096"/>
      <c r="R5906" s="1096"/>
      <c r="S5906" s="1091"/>
    </row>
    <row r="5907" spans="1:19" x14ac:dyDescent="0.3">
      <c r="A5907" s="1090">
        <v>5902</v>
      </c>
      <c r="B5907" s="1091"/>
      <c r="C5907" s="1091"/>
      <c r="D5907" s="1097"/>
      <c r="E5907" s="1093">
        <f t="shared" si="369"/>
        <v>0</v>
      </c>
      <c r="F5907" s="1094">
        <f t="shared" si="370"/>
        <v>0</v>
      </c>
      <c r="G5907" s="1095">
        <f t="shared" si="371"/>
        <v>0</v>
      </c>
      <c r="H5907" s="1090" t="str">
        <f t="shared" ca="1" si="372"/>
        <v/>
      </c>
      <c r="I5907" s="1109"/>
      <c r="J5907" s="1109"/>
      <c r="K5907" s="1112"/>
      <c r="L5907" s="1091"/>
      <c r="M5907" s="1091"/>
      <c r="N5907" s="1091"/>
      <c r="O5907" s="1091"/>
      <c r="P5907" s="1096"/>
      <c r="Q5907" s="1096"/>
      <c r="R5907" s="1096"/>
      <c r="S5907" s="1091"/>
    </row>
    <row r="5908" spans="1:19" x14ac:dyDescent="0.3">
      <c r="A5908" s="1090">
        <v>5903</v>
      </c>
      <c r="B5908" s="1091"/>
      <c r="C5908" s="1091"/>
      <c r="D5908" s="1097"/>
      <c r="E5908" s="1093">
        <f t="shared" si="369"/>
        <v>0</v>
      </c>
      <c r="F5908" s="1094">
        <f t="shared" si="370"/>
        <v>0</v>
      </c>
      <c r="G5908" s="1095">
        <f t="shared" si="371"/>
        <v>0</v>
      </c>
      <c r="H5908" s="1090" t="str">
        <f t="shared" ca="1" si="372"/>
        <v/>
      </c>
      <c r="I5908" s="1109"/>
      <c r="J5908" s="1109"/>
      <c r="K5908" s="1112"/>
      <c r="L5908" s="1091"/>
      <c r="M5908" s="1091"/>
      <c r="N5908" s="1091"/>
      <c r="O5908" s="1091"/>
      <c r="P5908" s="1096"/>
      <c r="Q5908" s="1096"/>
      <c r="R5908" s="1096"/>
      <c r="S5908" s="1091"/>
    </row>
    <row r="5909" spans="1:19" x14ac:dyDescent="0.3">
      <c r="A5909" s="1090">
        <v>5904</v>
      </c>
      <c r="B5909" s="1091"/>
      <c r="C5909" s="1091"/>
      <c r="D5909" s="1097"/>
      <c r="E5909" s="1093">
        <f t="shared" si="369"/>
        <v>0</v>
      </c>
      <c r="F5909" s="1094">
        <f t="shared" si="370"/>
        <v>0</v>
      </c>
      <c r="G5909" s="1095">
        <f t="shared" si="371"/>
        <v>0</v>
      </c>
      <c r="H5909" s="1090" t="str">
        <f t="shared" ca="1" si="372"/>
        <v/>
      </c>
      <c r="I5909" s="1109"/>
      <c r="J5909" s="1109"/>
      <c r="K5909" s="1112"/>
      <c r="L5909" s="1091"/>
      <c r="M5909" s="1091"/>
      <c r="N5909" s="1091"/>
      <c r="O5909" s="1091"/>
      <c r="P5909" s="1096"/>
      <c r="Q5909" s="1096"/>
      <c r="R5909" s="1096"/>
      <c r="S5909" s="1091"/>
    </row>
    <row r="5910" spans="1:19" x14ac:dyDescent="0.3">
      <c r="A5910" s="1090">
        <v>5905</v>
      </c>
      <c r="B5910" s="1091"/>
      <c r="C5910" s="1091"/>
      <c r="D5910" s="1097"/>
      <c r="E5910" s="1093">
        <f t="shared" si="369"/>
        <v>0</v>
      </c>
      <c r="F5910" s="1094">
        <f t="shared" si="370"/>
        <v>0</v>
      </c>
      <c r="G5910" s="1095">
        <f t="shared" si="371"/>
        <v>0</v>
      </c>
      <c r="H5910" s="1090" t="str">
        <f t="shared" ca="1" si="372"/>
        <v/>
      </c>
      <c r="I5910" s="1109"/>
      <c r="J5910" s="1109"/>
      <c r="K5910" s="1112"/>
      <c r="L5910" s="1091"/>
      <c r="M5910" s="1091"/>
      <c r="N5910" s="1091"/>
      <c r="O5910" s="1091"/>
      <c r="P5910" s="1096"/>
      <c r="Q5910" s="1096"/>
      <c r="R5910" s="1096"/>
      <c r="S5910" s="1091"/>
    </row>
    <row r="5911" spans="1:19" x14ac:dyDescent="0.3">
      <c r="A5911" s="1090">
        <v>5906</v>
      </c>
      <c r="B5911" s="1091"/>
      <c r="C5911" s="1091"/>
      <c r="D5911" s="1097"/>
      <c r="E5911" s="1093">
        <f t="shared" si="369"/>
        <v>0</v>
      </c>
      <c r="F5911" s="1094">
        <f t="shared" si="370"/>
        <v>0</v>
      </c>
      <c r="G5911" s="1095">
        <f t="shared" si="371"/>
        <v>0</v>
      </c>
      <c r="H5911" s="1090" t="str">
        <f t="shared" ca="1" si="372"/>
        <v/>
      </c>
      <c r="I5911" s="1109"/>
      <c r="J5911" s="1109"/>
      <c r="K5911" s="1112"/>
      <c r="L5911" s="1091"/>
      <c r="M5911" s="1091"/>
      <c r="N5911" s="1091"/>
      <c r="O5911" s="1091"/>
      <c r="P5911" s="1096"/>
      <c r="Q5911" s="1096"/>
      <c r="R5911" s="1096"/>
      <c r="S5911" s="1091"/>
    </row>
    <row r="5912" spans="1:19" x14ac:dyDescent="0.3">
      <c r="A5912" s="1090">
        <v>5907</v>
      </c>
      <c r="B5912" s="1091"/>
      <c r="C5912" s="1091"/>
      <c r="D5912" s="1097"/>
      <c r="E5912" s="1093">
        <f t="shared" si="369"/>
        <v>0</v>
      </c>
      <c r="F5912" s="1094">
        <f t="shared" si="370"/>
        <v>0</v>
      </c>
      <c r="G5912" s="1095">
        <f t="shared" si="371"/>
        <v>0</v>
      </c>
      <c r="H5912" s="1090" t="str">
        <f t="shared" ca="1" si="372"/>
        <v/>
      </c>
      <c r="I5912" s="1109"/>
      <c r="J5912" s="1109"/>
      <c r="K5912" s="1112"/>
      <c r="L5912" s="1091"/>
      <c r="M5912" s="1091"/>
      <c r="N5912" s="1091"/>
      <c r="O5912" s="1091"/>
      <c r="P5912" s="1096"/>
      <c r="Q5912" s="1096"/>
      <c r="R5912" s="1096"/>
      <c r="S5912" s="1091"/>
    </row>
    <row r="5913" spans="1:19" x14ac:dyDescent="0.3">
      <c r="A5913" s="1090">
        <v>5908</v>
      </c>
      <c r="B5913" s="1091"/>
      <c r="C5913" s="1091"/>
      <c r="D5913" s="1097"/>
      <c r="E5913" s="1093">
        <f t="shared" si="369"/>
        <v>0</v>
      </c>
      <c r="F5913" s="1094">
        <f t="shared" si="370"/>
        <v>0</v>
      </c>
      <c r="G5913" s="1095">
        <f t="shared" si="371"/>
        <v>0</v>
      </c>
      <c r="H5913" s="1090" t="str">
        <f t="shared" ca="1" si="372"/>
        <v/>
      </c>
      <c r="I5913" s="1109"/>
      <c r="J5913" s="1109"/>
      <c r="K5913" s="1112"/>
      <c r="L5913" s="1091"/>
      <c r="M5913" s="1091"/>
      <c r="N5913" s="1091"/>
      <c r="O5913" s="1091"/>
      <c r="P5913" s="1096"/>
      <c r="Q5913" s="1096"/>
      <c r="R5913" s="1096"/>
      <c r="S5913" s="1091"/>
    </row>
    <row r="5914" spans="1:19" x14ac:dyDescent="0.3">
      <c r="A5914" s="1090">
        <v>5909</v>
      </c>
      <c r="B5914" s="1091"/>
      <c r="C5914" s="1091"/>
      <c r="D5914" s="1097"/>
      <c r="E5914" s="1093">
        <f t="shared" si="369"/>
        <v>0</v>
      </c>
      <c r="F5914" s="1094">
        <f t="shared" si="370"/>
        <v>0</v>
      </c>
      <c r="G5914" s="1095">
        <f t="shared" si="371"/>
        <v>0</v>
      </c>
      <c r="H5914" s="1090" t="str">
        <f t="shared" ca="1" si="372"/>
        <v/>
      </c>
      <c r="I5914" s="1109"/>
      <c r="J5914" s="1109"/>
      <c r="K5914" s="1112"/>
      <c r="L5914" s="1091"/>
      <c r="M5914" s="1091"/>
      <c r="N5914" s="1091"/>
      <c r="O5914" s="1091"/>
      <c r="P5914" s="1096"/>
      <c r="Q5914" s="1096"/>
      <c r="R5914" s="1096"/>
      <c r="S5914" s="1091"/>
    </row>
    <row r="5915" spans="1:19" x14ac:dyDescent="0.3">
      <c r="A5915" s="1090">
        <v>5910</v>
      </c>
      <c r="B5915" s="1091"/>
      <c r="C5915" s="1091"/>
      <c r="D5915" s="1097"/>
      <c r="E5915" s="1093">
        <f t="shared" si="369"/>
        <v>0</v>
      </c>
      <c r="F5915" s="1094">
        <f t="shared" si="370"/>
        <v>0</v>
      </c>
      <c r="G5915" s="1095">
        <f t="shared" si="371"/>
        <v>0</v>
      </c>
      <c r="H5915" s="1090" t="str">
        <f t="shared" ca="1" si="372"/>
        <v/>
      </c>
      <c r="I5915" s="1109"/>
      <c r="J5915" s="1109"/>
      <c r="K5915" s="1112"/>
      <c r="L5915" s="1091"/>
      <c r="M5915" s="1091"/>
      <c r="N5915" s="1091"/>
      <c r="O5915" s="1091"/>
      <c r="P5915" s="1096"/>
      <c r="Q5915" s="1096"/>
      <c r="R5915" s="1096"/>
      <c r="S5915" s="1091"/>
    </row>
    <row r="5916" spans="1:19" x14ac:dyDescent="0.3">
      <c r="A5916" s="1090">
        <v>5911</v>
      </c>
      <c r="B5916" s="1091"/>
      <c r="C5916" s="1091"/>
      <c r="D5916" s="1097"/>
      <c r="E5916" s="1093">
        <f t="shared" si="369"/>
        <v>0</v>
      </c>
      <c r="F5916" s="1094">
        <f t="shared" si="370"/>
        <v>0</v>
      </c>
      <c r="G5916" s="1095">
        <f t="shared" si="371"/>
        <v>0</v>
      </c>
      <c r="H5916" s="1090" t="str">
        <f t="shared" ca="1" si="372"/>
        <v/>
      </c>
      <c r="I5916" s="1109"/>
      <c r="J5916" s="1109"/>
      <c r="K5916" s="1112"/>
      <c r="L5916" s="1091"/>
      <c r="M5916" s="1091"/>
      <c r="N5916" s="1091"/>
      <c r="O5916" s="1091"/>
      <c r="P5916" s="1096"/>
      <c r="Q5916" s="1096"/>
      <c r="R5916" s="1096"/>
      <c r="S5916" s="1091"/>
    </row>
    <row r="5917" spans="1:19" x14ac:dyDescent="0.3">
      <c r="A5917" s="1090">
        <v>5912</v>
      </c>
      <c r="B5917" s="1091"/>
      <c r="C5917" s="1091"/>
      <c r="D5917" s="1097"/>
      <c r="E5917" s="1093">
        <f t="shared" si="369"/>
        <v>0</v>
      </c>
      <c r="F5917" s="1094">
        <f t="shared" si="370"/>
        <v>0</v>
      </c>
      <c r="G5917" s="1095">
        <f t="shared" si="371"/>
        <v>0</v>
      </c>
      <c r="H5917" s="1090" t="str">
        <f t="shared" ca="1" si="372"/>
        <v/>
      </c>
      <c r="I5917" s="1109"/>
      <c r="J5917" s="1109"/>
      <c r="K5917" s="1112"/>
      <c r="L5917" s="1091"/>
      <c r="M5917" s="1091"/>
      <c r="N5917" s="1091"/>
      <c r="O5917" s="1091"/>
      <c r="P5917" s="1096"/>
      <c r="Q5917" s="1096"/>
      <c r="R5917" s="1096"/>
      <c r="S5917" s="1091"/>
    </row>
    <row r="5918" spans="1:19" x14ac:dyDescent="0.3">
      <c r="A5918" s="1090">
        <v>5913</v>
      </c>
      <c r="B5918" s="1091"/>
      <c r="C5918" s="1091"/>
      <c r="D5918" s="1097"/>
      <c r="E5918" s="1093">
        <f t="shared" si="369"/>
        <v>0</v>
      </c>
      <c r="F5918" s="1094">
        <f t="shared" si="370"/>
        <v>0</v>
      </c>
      <c r="G5918" s="1095">
        <f t="shared" si="371"/>
        <v>0</v>
      </c>
      <c r="H5918" s="1090" t="str">
        <f t="shared" ca="1" si="372"/>
        <v/>
      </c>
      <c r="I5918" s="1109"/>
      <c r="J5918" s="1109"/>
      <c r="K5918" s="1112"/>
      <c r="L5918" s="1091"/>
      <c r="M5918" s="1091"/>
      <c r="N5918" s="1091"/>
      <c r="O5918" s="1091"/>
      <c r="P5918" s="1096"/>
      <c r="Q5918" s="1096"/>
      <c r="R5918" s="1096"/>
      <c r="S5918" s="1091"/>
    </row>
    <row r="5919" spans="1:19" x14ac:dyDescent="0.3">
      <c r="A5919" s="1090">
        <v>5914</v>
      </c>
      <c r="B5919" s="1091"/>
      <c r="C5919" s="1091"/>
      <c r="D5919" s="1097"/>
      <c r="E5919" s="1093">
        <f t="shared" si="369"/>
        <v>0</v>
      </c>
      <c r="F5919" s="1094">
        <f t="shared" si="370"/>
        <v>0</v>
      </c>
      <c r="G5919" s="1095">
        <f t="shared" si="371"/>
        <v>0</v>
      </c>
      <c r="H5919" s="1090" t="str">
        <f t="shared" ca="1" si="372"/>
        <v/>
      </c>
      <c r="I5919" s="1109"/>
      <c r="J5919" s="1109"/>
      <c r="K5919" s="1112"/>
      <c r="L5919" s="1091"/>
      <c r="M5919" s="1091"/>
      <c r="N5919" s="1091"/>
      <c r="O5919" s="1091"/>
      <c r="P5919" s="1096"/>
      <c r="Q5919" s="1096"/>
      <c r="R5919" s="1096"/>
      <c r="S5919" s="1091"/>
    </row>
    <row r="5920" spans="1:19" x14ac:dyDescent="0.3">
      <c r="A5920" s="1090">
        <v>5915</v>
      </c>
      <c r="B5920" s="1091"/>
      <c r="C5920" s="1091"/>
      <c r="D5920" s="1097"/>
      <c r="E5920" s="1093">
        <f t="shared" si="369"/>
        <v>0</v>
      </c>
      <c r="F5920" s="1094">
        <f t="shared" si="370"/>
        <v>0</v>
      </c>
      <c r="G5920" s="1095">
        <f t="shared" si="371"/>
        <v>0</v>
      </c>
      <c r="H5920" s="1090" t="str">
        <f t="shared" ca="1" si="372"/>
        <v/>
      </c>
      <c r="I5920" s="1109"/>
      <c r="J5920" s="1109"/>
      <c r="K5920" s="1112"/>
      <c r="L5920" s="1091"/>
      <c r="M5920" s="1091"/>
      <c r="N5920" s="1091"/>
      <c r="O5920" s="1091"/>
      <c r="P5920" s="1096"/>
      <c r="Q5920" s="1096"/>
      <c r="R5920" s="1096"/>
      <c r="S5920" s="1091"/>
    </row>
    <row r="5921" spans="1:19" x14ac:dyDescent="0.3">
      <c r="A5921" s="1090">
        <v>5916</v>
      </c>
      <c r="B5921" s="1091"/>
      <c r="C5921" s="1091"/>
      <c r="D5921" s="1097"/>
      <c r="E5921" s="1093">
        <f t="shared" si="369"/>
        <v>0</v>
      </c>
      <c r="F5921" s="1094">
        <f t="shared" si="370"/>
        <v>0</v>
      </c>
      <c r="G5921" s="1095">
        <f t="shared" si="371"/>
        <v>0</v>
      </c>
      <c r="H5921" s="1090" t="str">
        <f t="shared" ca="1" si="372"/>
        <v/>
      </c>
      <c r="I5921" s="1109"/>
      <c r="J5921" s="1109"/>
      <c r="K5921" s="1112"/>
      <c r="L5921" s="1091"/>
      <c r="M5921" s="1091"/>
      <c r="N5921" s="1091"/>
      <c r="O5921" s="1091"/>
      <c r="P5921" s="1096"/>
      <c r="Q5921" s="1096"/>
      <c r="R5921" s="1096"/>
      <c r="S5921" s="1091"/>
    </row>
    <row r="5922" spans="1:19" x14ac:dyDescent="0.3">
      <c r="A5922" s="1090">
        <v>5917</v>
      </c>
      <c r="B5922" s="1091"/>
      <c r="C5922" s="1091"/>
      <c r="D5922" s="1097"/>
      <c r="E5922" s="1093">
        <f t="shared" si="369"/>
        <v>0</v>
      </c>
      <c r="F5922" s="1094">
        <f t="shared" si="370"/>
        <v>0</v>
      </c>
      <c r="G5922" s="1095">
        <f t="shared" si="371"/>
        <v>0</v>
      </c>
      <c r="H5922" s="1090" t="str">
        <f t="shared" ca="1" si="372"/>
        <v/>
      </c>
      <c r="I5922" s="1109"/>
      <c r="J5922" s="1109"/>
      <c r="K5922" s="1112"/>
      <c r="L5922" s="1091"/>
      <c r="M5922" s="1091"/>
      <c r="N5922" s="1091"/>
      <c r="O5922" s="1091"/>
      <c r="P5922" s="1096"/>
      <c r="Q5922" s="1096"/>
      <c r="R5922" s="1096"/>
      <c r="S5922" s="1091"/>
    </row>
    <row r="5923" spans="1:19" x14ac:dyDescent="0.3">
      <c r="A5923" s="1090">
        <v>5918</v>
      </c>
      <c r="B5923" s="1091"/>
      <c r="C5923" s="1091"/>
      <c r="D5923" s="1097"/>
      <c r="E5923" s="1093">
        <f t="shared" si="369"/>
        <v>0</v>
      </c>
      <c r="F5923" s="1094">
        <f t="shared" si="370"/>
        <v>0</v>
      </c>
      <c r="G5923" s="1095">
        <f t="shared" si="371"/>
        <v>0</v>
      </c>
      <c r="H5923" s="1090" t="str">
        <f t="shared" ca="1" si="372"/>
        <v/>
      </c>
      <c r="I5923" s="1109"/>
      <c r="J5923" s="1109"/>
      <c r="K5923" s="1112"/>
      <c r="L5923" s="1091"/>
      <c r="M5923" s="1091"/>
      <c r="N5923" s="1091"/>
      <c r="O5923" s="1091"/>
      <c r="P5923" s="1096"/>
      <c r="Q5923" s="1096"/>
      <c r="R5923" s="1096"/>
      <c r="S5923" s="1091"/>
    </row>
    <row r="5924" spans="1:19" x14ac:dyDescent="0.3">
      <c r="A5924" s="1090">
        <v>5919</v>
      </c>
      <c r="B5924" s="1091"/>
      <c r="C5924" s="1091"/>
      <c r="D5924" s="1097"/>
      <c r="E5924" s="1093">
        <f t="shared" si="369"/>
        <v>0</v>
      </c>
      <c r="F5924" s="1094">
        <f t="shared" si="370"/>
        <v>0</v>
      </c>
      <c r="G5924" s="1095">
        <f t="shared" si="371"/>
        <v>0</v>
      </c>
      <c r="H5924" s="1090" t="str">
        <f t="shared" ca="1" si="372"/>
        <v/>
      </c>
      <c r="I5924" s="1109"/>
      <c r="J5924" s="1109"/>
      <c r="K5924" s="1112"/>
      <c r="L5924" s="1091"/>
      <c r="M5924" s="1091"/>
      <c r="N5924" s="1091"/>
      <c r="O5924" s="1091"/>
      <c r="P5924" s="1096"/>
      <c r="Q5924" s="1096"/>
      <c r="R5924" s="1096"/>
      <c r="S5924" s="1091"/>
    </row>
    <row r="5925" spans="1:19" x14ac:dyDescent="0.3">
      <c r="A5925" s="1090">
        <v>5920</v>
      </c>
      <c r="B5925" s="1091"/>
      <c r="C5925" s="1091"/>
      <c r="D5925" s="1097"/>
      <c r="E5925" s="1093">
        <f t="shared" si="369"/>
        <v>0</v>
      </c>
      <c r="F5925" s="1094">
        <f t="shared" si="370"/>
        <v>0</v>
      </c>
      <c r="G5925" s="1095">
        <f t="shared" si="371"/>
        <v>0</v>
      </c>
      <c r="H5925" s="1090" t="str">
        <f t="shared" ca="1" si="372"/>
        <v/>
      </c>
      <c r="I5925" s="1109"/>
      <c r="J5925" s="1109"/>
      <c r="K5925" s="1112"/>
      <c r="L5925" s="1091"/>
      <c r="M5925" s="1091"/>
      <c r="N5925" s="1091"/>
      <c r="O5925" s="1091"/>
      <c r="P5925" s="1096"/>
      <c r="Q5925" s="1096"/>
      <c r="R5925" s="1096"/>
      <c r="S5925" s="1091"/>
    </row>
    <row r="5926" spans="1:19" x14ac:dyDescent="0.3">
      <c r="A5926" s="1090">
        <v>5921</v>
      </c>
      <c r="B5926" s="1091"/>
      <c r="C5926" s="1091"/>
      <c r="D5926" s="1097"/>
      <c r="E5926" s="1093">
        <f t="shared" si="369"/>
        <v>0</v>
      </c>
      <c r="F5926" s="1094">
        <f t="shared" si="370"/>
        <v>0</v>
      </c>
      <c r="G5926" s="1095">
        <f t="shared" si="371"/>
        <v>0</v>
      </c>
      <c r="H5926" s="1090" t="str">
        <f t="shared" ca="1" si="372"/>
        <v/>
      </c>
      <c r="I5926" s="1109"/>
      <c r="J5926" s="1109"/>
      <c r="K5926" s="1112"/>
      <c r="L5926" s="1091"/>
      <c r="M5926" s="1091"/>
      <c r="N5926" s="1091"/>
      <c r="O5926" s="1091"/>
      <c r="P5926" s="1096"/>
      <c r="Q5926" s="1096"/>
      <c r="R5926" s="1096"/>
      <c r="S5926" s="1091"/>
    </row>
    <row r="5927" spans="1:19" x14ac:dyDescent="0.3">
      <c r="A5927" s="1090">
        <v>5922</v>
      </c>
      <c r="B5927" s="1091"/>
      <c r="C5927" s="1091"/>
      <c r="D5927" s="1097"/>
      <c r="E5927" s="1093">
        <f t="shared" si="369"/>
        <v>0</v>
      </c>
      <c r="F5927" s="1094">
        <f t="shared" si="370"/>
        <v>0</v>
      </c>
      <c r="G5927" s="1095">
        <f t="shared" si="371"/>
        <v>0</v>
      </c>
      <c r="H5927" s="1090" t="str">
        <f t="shared" ca="1" si="372"/>
        <v/>
      </c>
      <c r="I5927" s="1109"/>
      <c r="J5927" s="1109"/>
      <c r="K5927" s="1112"/>
      <c r="L5927" s="1091"/>
      <c r="M5927" s="1091"/>
      <c r="N5927" s="1091"/>
      <c r="O5927" s="1091"/>
      <c r="P5927" s="1096"/>
      <c r="Q5927" s="1096"/>
      <c r="R5927" s="1096"/>
      <c r="S5927" s="1091"/>
    </row>
    <row r="5928" spans="1:19" x14ac:dyDescent="0.3">
      <c r="A5928" s="1090">
        <v>5923</v>
      </c>
      <c r="B5928" s="1091"/>
      <c r="C5928" s="1091"/>
      <c r="D5928" s="1097"/>
      <c r="E5928" s="1093">
        <f t="shared" si="369"/>
        <v>0</v>
      </c>
      <c r="F5928" s="1094">
        <f t="shared" si="370"/>
        <v>0</v>
      </c>
      <c r="G5928" s="1095">
        <f t="shared" si="371"/>
        <v>0</v>
      </c>
      <c r="H5928" s="1090" t="str">
        <f t="shared" ca="1" si="372"/>
        <v/>
      </c>
      <c r="I5928" s="1109"/>
      <c r="J5928" s="1109"/>
      <c r="K5928" s="1112"/>
      <c r="L5928" s="1091"/>
      <c r="M5928" s="1091"/>
      <c r="N5928" s="1091"/>
      <c r="O5928" s="1091"/>
      <c r="P5928" s="1096"/>
      <c r="Q5928" s="1096"/>
      <c r="R5928" s="1096"/>
      <c r="S5928" s="1091"/>
    </row>
    <row r="5929" spans="1:19" x14ac:dyDescent="0.3">
      <c r="A5929" s="1090">
        <v>5924</v>
      </c>
      <c r="B5929" s="1091"/>
      <c r="C5929" s="1091"/>
      <c r="D5929" s="1097"/>
      <c r="E5929" s="1093">
        <f t="shared" si="369"/>
        <v>0</v>
      </c>
      <c r="F5929" s="1094">
        <f t="shared" si="370"/>
        <v>0</v>
      </c>
      <c r="G5929" s="1095">
        <f t="shared" si="371"/>
        <v>0</v>
      </c>
      <c r="H5929" s="1090" t="str">
        <f t="shared" ca="1" si="372"/>
        <v/>
      </c>
      <c r="I5929" s="1109"/>
      <c r="J5929" s="1109"/>
      <c r="K5929" s="1112"/>
      <c r="L5929" s="1091"/>
      <c r="M5929" s="1091"/>
      <c r="N5929" s="1091"/>
      <c r="O5929" s="1091"/>
      <c r="P5929" s="1096"/>
      <c r="Q5929" s="1096"/>
      <c r="R5929" s="1096"/>
      <c r="S5929" s="1091"/>
    </row>
    <row r="5930" spans="1:19" x14ac:dyDescent="0.3">
      <c r="A5930" s="1090">
        <v>5925</v>
      </c>
      <c r="B5930" s="1091"/>
      <c r="C5930" s="1091"/>
      <c r="D5930" s="1097"/>
      <c r="E5930" s="1093">
        <f t="shared" si="369"/>
        <v>0</v>
      </c>
      <c r="F5930" s="1094">
        <f t="shared" si="370"/>
        <v>0</v>
      </c>
      <c r="G5930" s="1095">
        <f t="shared" si="371"/>
        <v>0</v>
      </c>
      <c r="H5930" s="1090" t="str">
        <f t="shared" ca="1" si="372"/>
        <v/>
      </c>
      <c r="I5930" s="1109"/>
      <c r="J5930" s="1109"/>
      <c r="K5930" s="1112"/>
      <c r="L5930" s="1091"/>
      <c r="M5930" s="1091"/>
      <c r="N5930" s="1091"/>
      <c r="O5930" s="1091"/>
      <c r="P5930" s="1096"/>
      <c r="Q5930" s="1096"/>
      <c r="R5930" s="1096"/>
      <c r="S5930" s="1091"/>
    </row>
    <row r="5931" spans="1:19" x14ac:dyDescent="0.3">
      <c r="A5931" s="1090">
        <v>5926</v>
      </c>
      <c r="B5931" s="1091"/>
      <c r="C5931" s="1091"/>
      <c r="D5931" s="1097"/>
      <c r="E5931" s="1093">
        <f t="shared" si="369"/>
        <v>0</v>
      </c>
      <c r="F5931" s="1094">
        <f t="shared" si="370"/>
        <v>0</v>
      </c>
      <c r="G5931" s="1095">
        <f t="shared" si="371"/>
        <v>0</v>
      </c>
      <c r="H5931" s="1090" t="str">
        <f t="shared" ca="1" si="372"/>
        <v/>
      </c>
      <c r="I5931" s="1109"/>
      <c r="J5931" s="1109"/>
      <c r="K5931" s="1112"/>
      <c r="L5931" s="1091"/>
      <c r="M5931" s="1091"/>
      <c r="N5931" s="1091"/>
      <c r="O5931" s="1091"/>
      <c r="P5931" s="1096"/>
      <c r="Q5931" s="1096"/>
      <c r="R5931" s="1096"/>
      <c r="S5931" s="1091"/>
    </row>
    <row r="5932" spans="1:19" x14ac:dyDescent="0.3">
      <c r="A5932" s="1090">
        <v>5927</v>
      </c>
      <c r="B5932" s="1091"/>
      <c r="C5932" s="1091"/>
      <c r="D5932" s="1097"/>
      <c r="E5932" s="1093">
        <f t="shared" si="369"/>
        <v>0</v>
      </c>
      <c r="F5932" s="1094">
        <f t="shared" si="370"/>
        <v>0</v>
      </c>
      <c r="G5932" s="1095">
        <f t="shared" si="371"/>
        <v>0</v>
      </c>
      <c r="H5932" s="1090" t="str">
        <f t="shared" ca="1" si="372"/>
        <v/>
      </c>
      <c r="I5932" s="1109"/>
      <c r="J5932" s="1109"/>
      <c r="K5932" s="1112"/>
      <c r="L5932" s="1091"/>
      <c r="M5932" s="1091"/>
      <c r="N5932" s="1091"/>
      <c r="O5932" s="1091"/>
      <c r="P5932" s="1096"/>
      <c r="Q5932" s="1096"/>
      <c r="R5932" s="1096"/>
      <c r="S5932" s="1091"/>
    </row>
    <row r="5933" spans="1:19" x14ac:dyDescent="0.3">
      <c r="A5933" s="1090">
        <v>5928</v>
      </c>
      <c r="B5933" s="1091"/>
      <c r="C5933" s="1091"/>
      <c r="D5933" s="1097"/>
      <c r="E5933" s="1093">
        <f t="shared" si="369"/>
        <v>0</v>
      </c>
      <c r="F5933" s="1094">
        <f t="shared" si="370"/>
        <v>0</v>
      </c>
      <c r="G5933" s="1095">
        <f t="shared" si="371"/>
        <v>0</v>
      </c>
      <c r="H5933" s="1090" t="str">
        <f t="shared" ca="1" si="372"/>
        <v/>
      </c>
      <c r="I5933" s="1109"/>
      <c r="J5933" s="1109"/>
      <c r="K5933" s="1112"/>
      <c r="L5933" s="1091"/>
      <c r="M5933" s="1091"/>
      <c r="N5933" s="1091"/>
      <c r="O5933" s="1091"/>
      <c r="P5933" s="1096"/>
      <c r="Q5933" s="1096"/>
      <c r="R5933" s="1096"/>
      <c r="S5933" s="1091"/>
    </row>
    <row r="5934" spans="1:19" x14ac:dyDescent="0.3">
      <c r="A5934" s="1090">
        <v>5929</v>
      </c>
      <c r="B5934" s="1091"/>
      <c r="C5934" s="1091"/>
      <c r="D5934" s="1097"/>
      <c r="E5934" s="1093">
        <f t="shared" si="369"/>
        <v>0</v>
      </c>
      <c r="F5934" s="1094">
        <f t="shared" si="370"/>
        <v>0</v>
      </c>
      <c r="G5934" s="1095">
        <f t="shared" si="371"/>
        <v>0</v>
      </c>
      <c r="H5934" s="1090" t="str">
        <f t="shared" ca="1" si="372"/>
        <v/>
      </c>
      <c r="I5934" s="1109"/>
      <c r="J5934" s="1109"/>
      <c r="K5934" s="1112"/>
      <c r="L5934" s="1091"/>
      <c r="M5934" s="1091"/>
      <c r="N5934" s="1091"/>
      <c r="O5934" s="1091"/>
      <c r="P5934" s="1096"/>
      <c r="Q5934" s="1096"/>
      <c r="R5934" s="1096"/>
      <c r="S5934" s="1091"/>
    </row>
    <row r="5935" spans="1:19" x14ac:dyDescent="0.3">
      <c r="A5935" s="1090">
        <v>5930</v>
      </c>
      <c r="B5935" s="1091"/>
      <c r="C5935" s="1091"/>
      <c r="D5935" s="1097"/>
      <c r="E5935" s="1093">
        <f t="shared" si="369"/>
        <v>0</v>
      </c>
      <c r="F5935" s="1094">
        <f t="shared" si="370"/>
        <v>0</v>
      </c>
      <c r="G5935" s="1095">
        <f t="shared" si="371"/>
        <v>0</v>
      </c>
      <c r="H5935" s="1090" t="str">
        <f t="shared" ca="1" si="372"/>
        <v/>
      </c>
      <c r="I5935" s="1109"/>
      <c r="J5935" s="1109"/>
      <c r="K5935" s="1112"/>
      <c r="L5935" s="1091"/>
      <c r="M5935" s="1091"/>
      <c r="N5935" s="1091"/>
      <c r="O5935" s="1091"/>
      <c r="P5935" s="1096"/>
      <c r="Q5935" s="1096"/>
      <c r="R5935" s="1096"/>
      <c r="S5935" s="1091"/>
    </row>
    <row r="5936" spans="1:19" x14ac:dyDescent="0.3">
      <c r="A5936" s="1090">
        <v>5931</v>
      </c>
      <c r="B5936" s="1091"/>
      <c r="C5936" s="1091"/>
      <c r="D5936" s="1097"/>
      <c r="E5936" s="1093">
        <f t="shared" si="369"/>
        <v>0</v>
      </c>
      <c r="F5936" s="1094">
        <f t="shared" si="370"/>
        <v>0</v>
      </c>
      <c r="G5936" s="1095">
        <f t="shared" si="371"/>
        <v>0</v>
      </c>
      <c r="H5936" s="1090" t="str">
        <f t="shared" ca="1" si="372"/>
        <v/>
      </c>
      <c r="I5936" s="1109"/>
      <c r="J5936" s="1109"/>
      <c r="K5936" s="1112"/>
      <c r="L5936" s="1091"/>
      <c r="M5936" s="1091"/>
      <c r="N5936" s="1091"/>
      <c r="O5936" s="1091"/>
      <c r="P5936" s="1096"/>
      <c r="Q5936" s="1096"/>
      <c r="R5936" s="1096"/>
      <c r="S5936" s="1091"/>
    </row>
    <row r="5937" spans="1:19" x14ac:dyDescent="0.3">
      <c r="A5937" s="1090">
        <v>5932</v>
      </c>
      <c r="B5937" s="1091"/>
      <c r="C5937" s="1091"/>
      <c r="D5937" s="1097"/>
      <c r="E5937" s="1093">
        <f t="shared" si="369"/>
        <v>0</v>
      </c>
      <c r="F5937" s="1094">
        <f t="shared" si="370"/>
        <v>0</v>
      </c>
      <c r="G5937" s="1095">
        <f t="shared" si="371"/>
        <v>0</v>
      </c>
      <c r="H5937" s="1090" t="str">
        <f t="shared" ca="1" si="372"/>
        <v/>
      </c>
      <c r="I5937" s="1109"/>
      <c r="J5937" s="1109"/>
      <c r="K5937" s="1112"/>
      <c r="L5937" s="1091"/>
      <c r="M5937" s="1091"/>
      <c r="N5937" s="1091"/>
      <c r="O5937" s="1091"/>
      <c r="P5937" s="1096"/>
      <c r="Q5937" s="1096"/>
      <c r="R5937" s="1096"/>
      <c r="S5937" s="1091"/>
    </row>
    <row r="5938" spans="1:19" x14ac:dyDescent="0.3">
      <c r="A5938" s="1090">
        <v>5933</v>
      </c>
      <c r="B5938" s="1091"/>
      <c r="C5938" s="1091"/>
      <c r="D5938" s="1097"/>
      <c r="E5938" s="1093">
        <f t="shared" si="369"/>
        <v>0</v>
      </c>
      <c r="F5938" s="1094">
        <f t="shared" si="370"/>
        <v>0</v>
      </c>
      <c r="G5938" s="1095">
        <f t="shared" si="371"/>
        <v>0</v>
      </c>
      <c r="H5938" s="1090" t="str">
        <f t="shared" ca="1" si="372"/>
        <v/>
      </c>
      <c r="I5938" s="1109"/>
      <c r="J5938" s="1109"/>
      <c r="K5938" s="1112"/>
      <c r="L5938" s="1091"/>
      <c r="M5938" s="1091"/>
      <c r="N5938" s="1091"/>
      <c r="O5938" s="1091"/>
      <c r="P5938" s="1096"/>
      <c r="Q5938" s="1096"/>
      <c r="R5938" s="1096"/>
      <c r="S5938" s="1091"/>
    </row>
    <row r="5939" spans="1:19" x14ac:dyDescent="0.3">
      <c r="A5939" s="1090">
        <v>5934</v>
      </c>
      <c r="B5939" s="1091"/>
      <c r="C5939" s="1091"/>
      <c r="D5939" s="1097"/>
      <c r="E5939" s="1093">
        <f t="shared" si="369"/>
        <v>0</v>
      </c>
      <c r="F5939" s="1094">
        <f t="shared" si="370"/>
        <v>0</v>
      </c>
      <c r="G5939" s="1095">
        <f t="shared" si="371"/>
        <v>0</v>
      </c>
      <c r="H5939" s="1090" t="str">
        <f t="shared" ca="1" si="372"/>
        <v/>
      </c>
      <c r="I5939" s="1109"/>
      <c r="J5939" s="1109"/>
      <c r="K5939" s="1112"/>
      <c r="L5939" s="1091"/>
      <c r="M5939" s="1091"/>
      <c r="N5939" s="1091"/>
      <c r="O5939" s="1091"/>
      <c r="P5939" s="1096"/>
      <c r="Q5939" s="1096"/>
      <c r="R5939" s="1096"/>
      <c r="S5939" s="1091"/>
    </row>
    <row r="5940" spans="1:19" x14ac:dyDescent="0.3">
      <c r="A5940" s="1090">
        <v>5935</v>
      </c>
      <c r="B5940" s="1091"/>
      <c r="C5940" s="1091"/>
      <c r="D5940" s="1097"/>
      <c r="E5940" s="1093">
        <f t="shared" si="369"/>
        <v>0</v>
      </c>
      <c r="F5940" s="1094">
        <f t="shared" si="370"/>
        <v>0</v>
      </c>
      <c r="G5940" s="1095">
        <f t="shared" si="371"/>
        <v>0</v>
      </c>
      <c r="H5940" s="1090" t="str">
        <f t="shared" ca="1" si="372"/>
        <v/>
      </c>
      <c r="I5940" s="1109"/>
      <c r="J5940" s="1109"/>
      <c r="K5940" s="1112"/>
      <c r="L5940" s="1091"/>
      <c r="M5940" s="1091"/>
      <c r="N5940" s="1091"/>
      <c r="O5940" s="1091"/>
      <c r="P5940" s="1096"/>
      <c r="Q5940" s="1096"/>
      <c r="R5940" s="1096"/>
      <c r="S5940" s="1091"/>
    </row>
    <row r="5941" spans="1:19" x14ac:dyDescent="0.3">
      <c r="A5941" s="1090">
        <v>5936</v>
      </c>
      <c r="B5941" s="1091"/>
      <c r="C5941" s="1091"/>
      <c r="D5941" s="1097"/>
      <c r="E5941" s="1093">
        <f t="shared" si="369"/>
        <v>0</v>
      </c>
      <c r="F5941" s="1094">
        <f t="shared" si="370"/>
        <v>0</v>
      </c>
      <c r="G5941" s="1095">
        <f t="shared" si="371"/>
        <v>0</v>
      </c>
      <c r="H5941" s="1090" t="str">
        <f t="shared" ca="1" si="372"/>
        <v/>
      </c>
      <c r="I5941" s="1109"/>
      <c r="J5941" s="1109"/>
      <c r="K5941" s="1112"/>
      <c r="L5941" s="1091"/>
      <c r="M5941" s="1091"/>
      <c r="N5941" s="1091"/>
      <c r="O5941" s="1091"/>
      <c r="P5941" s="1096"/>
      <c r="Q5941" s="1096"/>
      <c r="R5941" s="1096"/>
      <c r="S5941" s="1091"/>
    </row>
    <row r="5942" spans="1:19" x14ac:dyDescent="0.3">
      <c r="A5942" s="1090">
        <v>5937</v>
      </c>
      <c r="B5942" s="1091"/>
      <c r="C5942" s="1091"/>
      <c r="D5942" s="1097"/>
      <c r="E5942" s="1093">
        <f t="shared" si="369"/>
        <v>0</v>
      </c>
      <c r="F5942" s="1094">
        <f t="shared" si="370"/>
        <v>0</v>
      </c>
      <c r="G5942" s="1095">
        <f t="shared" si="371"/>
        <v>0</v>
      </c>
      <c r="H5942" s="1090" t="str">
        <f t="shared" ca="1" si="372"/>
        <v/>
      </c>
      <c r="I5942" s="1109"/>
      <c r="J5942" s="1109"/>
      <c r="K5942" s="1112"/>
      <c r="L5942" s="1091"/>
      <c r="M5942" s="1091"/>
      <c r="N5942" s="1091"/>
      <c r="O5942" s="1091"/>
      <c r="P5942" s="1096"/>
      <c r="Q5942" s="1096"/>
      <c r="R5942" s="1096"/>
      <c r="S5942" s="1091"/>
    </row>
    <row r="5943" spans="1:19" x14ac:dyDescent="0.3">
      <c r="A5943" s="1090">
        <v>5938</v>
      </c>
      <c r="B5943" s="1091"/>
      <c r="C5943" s="1091"/>
      <c r="D5943" s="1097"/>
      <c r="E5943" s="1093">
        <f t="shared" si="369"/>
        <v>0</v>
      </c>
      <c r="F5943" s="1094">
        <f t="shared" si="370"/>
        <v>0</v>
      </c>
      <c r="G5943" s="1095">
        <f t="shared" si="371"/>
        <v>0</v>
      </c>
      <c r="H5943" s="1090" t="str">
        <f t="shared" ca="1" si="372"/>
        <v/>
      </c>
      <c r="I5943" s="1109"/>
      <c r="J5943" s="1109"/>
      <c r="K5943" s="1112"/>
      <c r="L5943" s="1091"/>
      <c r="M5943" s="1091"/>
      <c r="N5943" s="1091"/>
      <c r="O5943" s="1091"/>
      <c r="P5943" s="1096"/>
      <c r="Q5943" s="1096"/>
      <c r="R5943" s="1096"/>
      <c r="S5943" s="1091"/>
    </row>
    <row r="5944" spans="1:19" x14ac:dyDescent="0.3">
      <c r="A5944" s="1090">
        <v>5939</v>
      </c>
      <c r="B5944" s="1091"/>
      <c r="C5944" s="1091"/>
      <c r="D5944" s="1097"/>
      <c r="E5944" s="1093">
        <f t="shared" si="369"/>
        <v>0</v>
      </c>
      <c r="F5944" s="1094">
        <f t="shared" si="370"/>
        <v>0</v>
      </c>
      <c r="G5944" s="1095">
        <f t="shared" si="371"/>
        <v>0</v>
      </c>
      <c r="H5944" s="1090" t="str">
        <f t="shared" ca="1" si="372"/>
        <v/>
      </c>
      <c r="I5944" s="1109"/>
      <c r="J5944" s="1109"/>
      <c r="K5944" s="1112"/>
      <c r="L5944" s="1091"/>
      <c r="M5944" s="1091"/>
      <c r="N5944" s="1091"/>
      <c r="O5944" s="1091"/>
      <c r="P5944" s="1096"/>
      <c r="Q5944" s="1096"/>
      <c r="R5944" s="1096"/>
      <c r="S5944" s="1091"/>
    </row>
    <row r="5945" spans="1:19" x14ac:dyDescent="0.3">
      <c r="A5945" s="1090">
        <v>5940</v>
      </c>
      <c r="B5945" s="1091"/>
      <c r="C5945" s="1091"/>
      <c r="D5945" s="1097"/>
      <c r="E5945" s="1093">
        <f t="shared" si="369"/>
        <v>0</v>
      </c>
      <c r="F5945" s="1094">
        <f t="shared" si="370"/>
        <v>0</v>
      </c>
      <c r="G5945" s="1095">
        <f t="shared" si="371"/>
        <v>0</v>
      </c>
      <c r="H5945" s="1090" t="str">
        <f t="shared" ca="1" si="372"/>
        <v/>
      </c>
      <c r="I5945" s="1109"/>
      <c r="J5945" s="1109"/>
      <c r="K5945" s="1112"/>
      <c r="L5945" s="1091"/>
      <c r="M5945" s="1091"/>
      <c r="N5945" s="1091"/>
      <c r="O5945" s="1091"/>
      <c r="P5945" s="1096"/>
      <c r="Q5945" s="1096"/>
      <c r="R5945" s="1096"/>
      <c r="S5945" s="1091"/>
    </row>
    <row r="5946" spans="1:19" x14ac:dyDescent="0.3">
      <c r="A5946" s="1090">
        <v>5941</v>
      </c>
      <c r="B5946" s="1091"/>
      <c r="C5946" s="1091"/>
      <c r="D5946" s="1097"/>
      <c r="E5946" s="1093">
        <f t="shared" si="369"/>
        <v>0</v>
      </c>
      <c r="F5946" s="1094">
        <f t="shared" si="370"/>
        <v>0</v>
      </c>
      <c r="G5946" s="1095">
        <f t="shared" si="371"/>
        <v>0</v>
      </c>
      <c r="H5946" s="1090" t="str">
        <f t="shared" ca="1" si="372"/>
        <v/>
      </c>
      <c r="I5946" s="1109"/>
      <c r="J5946" s="1109"/>
      <c r="K5946" s="1112"/>
      <c r="L5946" s="1091"/>
      <c r="M5946" s="1091"/>
      <c r="N5946" s="1091"/>
      <c r="O5946" s="1091"/>
      <c r="P5946" s="1096"/>
      <c r="Q5946" s="1096"/>
      <c r="R5946" s="1096"/>
      <c r="S5946" s="1091"/>
    </row>
    <row r="5947" spans="1:19" x14ac:dyDescent="0.3">
      <c r="A5947" s="1090">
        <v>5942</v>
      </c>
      <c r="B5947" s="1091"/>
      <c r="C5947" s="1091"/>
      <c r="D5947" s="1097"/>
      <c r="E5947" s="1093">
        <f t="shared" si="369"/>
        <v>0</v>
      </c>
      <c r="F5947" s="1094">
        <f t="shared" si="370"/>
        <v>0</v>
      </c>
      <c r="G5947" s="1095">
        <f t="shared" si="371"/>
        <v>0</v>
      </c>
      <c r="H5947" s="1090" t="str">
        <f t="shared" ca="1" si="372"/>
        <v/>
      </c>
      <c r="I5947" s="1109"/>
      <c r="J5947" s="1109"/>
      <c r="K5947" s="1112"/>
      <c r="L5947" s="1091"/>
      <c r="M5947" s="1091"/>
      <c r="N5947" s="1091"/>
      <c r="O5947" s="1091"/>
      <c r="P5947" s="1096"/>
      <c r="Q5947" s="1096"/>
      <c r="R5947" s="1096"/>
      <c r="S5947" s="1091"/>
    </row>
    <row r="5948" spans="1:19" x14ac:dyDescent="0.3">
      <c r="A5948" s="1090">
        <v>5943</v>
      </c>
      <c r="B5948" s="1091"/>
      <c r="C5948" s="1091"/>
      <c r="D5948" s="1097"/>
      <c r="E5948" s="1093">
        <f t="shared" si="369"/>
        <v>0</v>
      </c>
      <c r="F5948" s="1094">
        <f t="shared" si="370"/>
        <v>0</v>
      </c>
      <c r="G5948" s="1095">
        <f t="shared" si="371"/>
        <v>0</v>
      </c>
      <c r="H5948" s="1090" t="str">
        <f t="shared" ca="1" si="372"/>
        <v/>
      </c>
      <c r="I5948" s="1109"/>
      <c r="J5948" s="1109"/>
      <c r="K5948" s="1112"/>
      <c r="L5948" s="1091"/>
      <c r="M5948" s="1091"/>
      <c r="N5948" s="1091"/>
      <c r="O5948" s="1091"/>
      <c r="P5948" s="1096"/>
      <c r="Q5948" s="1096"/>
      <c r="R5948" s="1096"/>
      <c r="S5948" s="1091"/>
    </row>
    <row r="5949" spans="1:19" x14ac:dyDescent="0.3">
      <c r="A5949" s="1090">
        <v>5944</v>
      </c>
      <c r="B5949" s="1091"/>
      <c r="C5949" s="1091"/>
      <c r="D5949" s="1097"/>
      <c r="E5949" s="1093">
        <f t="shared" si="369"/>
        <v>0</v>
      </c>
      <c r="F5949" s="1094">
        <f t="shared" si="370"/>
        <v>0</v>
      </c>
      <c r="G5949" s="1095">
        <f t="shared" si="371"/>
        <v>0</v>
      </c>
      <c r="H5949" s="1090" t="str">
        <f t="shared" ca="1" si="372"/>
        <v/>
      </c>
      <c r="I5949" s="1109"/>
      <c r="J5949" s="1109"/>
      <c r="K5949" s="1112"/>
      <c r="L5949" s="1091"/>
      <c r="M5949" s="1091"/>
      <c r="N5949" s="1091"/>
      <c r="O5949" s="1091"/>
      <c r="P5949" s="1096"/>
      <c r="Q5949" s="1096"/>
      <c r="R5949" s="1096"/>
      <c r="S5949" s="1091"/>
    </row>
    <row r="5950" spans="1:19" x14ac:dyDescent="0.3">
      <c r="A5950" s="1090">
        <v>5945</v>
      </c>
      <c r="B5950" s="1091"/>
      <c r="C5950" s="1091"/>
      <c r="D5950" s="1097"/>
      <c r="E5950" s="1093">
        <f t="shared" si="369"/>
        <v>0</v>
      </c>
      <c r="F5950" s="1094">
        <f t="shared" si="370"/>
        <v>0</v>
      </c>
      <c r="G5950" s="1095">
        <f t="shared" si="371"/>
        <v>0</v>
      </c>
      <c r="H5950" s="1090" t="str">
        <f t="shared" ca="1" si="372"/>
        <v/>
      </c>
      <c r="I5950" s="1109"/>
      <c r="J5950" s="1109"/>
      <c r="K5950" s="1112"/>
      <c r="L5950" s="1091"/>
      <c r="M5950" s="1091"/>
      <c r="N5950" s="1091"/>
      <c r="O5950" s="1091"/>
      <c r="P5950" s="1096"/>
      <c r="Q5950" s="1096"/>
      <c r="R5950" s="1096"/>
      <c r="S5950" s="1091"/>
    </row>
    <row r="5951" spans="1:19" x14ac:dyDescent="0.3">
      <c r="A5951" s="1090">
        <v>5946</v>
      </c>
      <c r="B5951" s="1091"/>
      <c r="C5951" s="1091"/>
      <c r="D5951" s="1097"/>
      <c r="E5951" s="1093">
        <f t="shared" si="369"/>
        <v>0</v>
      </c>
      <c r="F5951" s="1094">
        <f t="shared" si="370"/>
        <v>0</v>
      </c>
      <c r="G5951" s="1095">
        <f t="shared" si="371"/>
        <v>0</v>
      </c>
      <c r="H5951" s="1090" t="str">
        <f t="shared" ca="1" si="372"/>
        <v/>
      </c>
      <c r="I5951" s="1109"/>
      <c r="J5951" s="1109"/>
      <c r="K5951" s="1112"/>
      <c r="L5951" s="1091"/>
      <c r="M5951" s="1091"/>
      <c r="N5951" s="1091"/>
      <c r="O5951" s="1091"/>
      <c r="P5951" s="1096"/>
      <c r="Q5951" s="1096"/>
      <c r="R5951" s="1096"/>
      <c r="S5951" s="1091"/>
    </row>
    <row r="5952" spans="1:19" x14ac:dyDescent="0.3">
      <c r="A5952" s="1090">
        <v>5947</v>
      </c>
      <c r="B5952" s="1091"/>
      <c r="C5952" s="1091"/>
      <c r="D5952" s="1097"/>
      <c r="E5952" s="1093">
        <f t="shared" si="369"/>
        <v>0</v>
      </c>
      <c r="F5952" s="1094">
        <f t="shared" si="370"/>
        <v>0</v>
      </c>
      <c r="G5952" s="1095">
        <f t="shared" si="371"/>
        <v>0</v>
      </c>
      <c r="H5952" s="1090" t="str">
        <f t="shared" ca="1" si="372"/>
        <v/>
      </c>
      <c r="I5952" s="1109"/>
      <c r="J5952" s="1109"/>
      <c r="K5952" s="1112"/>
      <c r="L5952" s="1091"/>
      <c r="M5952" s="1091"/>
      <c r="N5952" s="1091"/>
      <c r="O5952" s="1091"/>
      <c r="P5952" s="1096"/>
      <c r="Q5952" s="1096"/>
      <c r="R5952" s="1096"/>
      <c r="S5952" s="1091"/>
    </row>
    <row r="5953" spans="1:19" x14ac:dyDescent="0.3">
      <c r="A5953" s="1090">
        <v>5948</v>
      </c>
      <c r="B5953" s="1091"/>
      <c r="C5953" s="1091"/>
      <c r="D5953" s="1097"/>
      <c r="E5953" s="1093">
        <f t="shared" si="369"/>
        <v>0</v>
      </c>
      <c r="F5953" s="1094">
        <f t="shared" si="370"/>
        <v>0</v>
      </c>
      <c r="G5953" s="1095">
        <f t="shared" si="371"/>
        <v>0</v>
      </c>
      <c r="H5953" s="1090" t="str">
        <f t="shared" ca="1" si="372"/>
        <v/>
      </c>
      <c r="I5953" s="1109"/>
      <c r="J5953" s="1109"/>
      <c r="K5953" s="1112"/>
      <c r="L5953" s="1091"/>
      <c r="M5953" s="1091"/>
      <c r="N5953" s="1091"/>
      <c r="O5953" s="1091"/>
      <c r="P5953" s="1096"/>
      <c r="Q5953" s="1096"/>
      <c r="R5953" s="1096"/>
      <c r="S5953" s="1091"/>
    </row>
    <row r="5954" spans="1:19" x14ac:dyDescent="0.3">
      <c r="A5954" s="1090">
        <v>5949</v>
      </c>
      <c r="B5954" s="1091"/>
      <c r="C5954" s="1091"/>
      <c r="D5954" s="1097"/>
      <c r="E5954" s="1093">
        <f t="shared" si="369"/>
        <v>0</v>
      </c>
      <c r="F5954" s="1094">
        <f t="shared" si="370"/>
        <v>0</v>
      </c>
      <c r="G5954" s="1095">
        <f t="shared" si="371"/>
        <v>0</v>
      </c>
      <c r="H5954" s="1090" t="str">
        <f t="shared" ca="1" si="372"/>
        <v/>
      </c>
      <c r="I5954" s="1109"/>
      <c r="J5954" s="1109"/>
      <c r="K5954" s="1112"/>
      <c r="L5954" s="1091"/>
      <c r="M5954" s="1091"/>
      <c r="N5954" s="1091"/>
      <c r="O5954" s="1091"/>
      <c r="P5954" s="1096"/>
      <c r="Q5954" s="1096"/>
      <c r="R5954" s="1096"/>
      <c r="S5954" s="1091"/>
    </row>
    <row r="5955" spans="1:19" x14ac:dyDescent="0.3">
      <c r="A5955" s="1090">
        <v>5950</v>
      </c>
      <c r="B5955" s="1091"/>
      <c r="C5955" s="1091"/>
      <c r="D5955" s="1097"/>
      <c r="E5955" s="1093">
        <f t="shared" si="369"/>
        <v>0</v>
      </c>
      <c r="F5955" s="1094">
        <f t="shared" si="370"/>
        <v>0</v>
      </c>
      <c r="G5955" s="1095">
        <f t="shared" si="371"/>
        <v>0</v>
      </c>
      <c r="H5955" s="1090" t="str">
        <f t="shared" ca="1" si="372"/>
        <v/>
      </c>
      <c r="I5955" s="1109"/>
      <c r="J5955" s="1109"/>
      <c r="K5955" s="1112"/>
      <c r="L5955" s="1091"/>
      <c r="M5955" s="1091"/>
      <c r="N5955" s="1091"/>
      <c r="O5955" s="1091"/>
      <c r="P5955" s="1096"/>
      <c r="Q5955" s="1096"/>
      <c r="R5955" s="1096"/>
      <c r="S5955" s="1091"/>
    </row>
    <row r="5956" spans="1:19" x14ac:dyDescent="0.3">
      <c r="A5956" s="1090">
        <v>5951</v>
      </c>
      <c r="B5956" s="1091"/>
      <c r="C5956" s="1091"/>
      <c r="D5956" s="1097"/>
      <c r="E5956" s="1093">
        <f t="shared" si="369"/>
        <v>0</v>
      </c>
      <c r="F5956" s="1094">
        <f t="shared" si="370"/>
        <v>0</v>
      </c>
      <c r="G5956" s="1095">
        <f t="shared" si="371"/>
        <v>0</v>
      </c>
      <c r="H5956" s="1090" t="str">
        <f t="shared" ca="1" si="372"/>
        <v/>
      </c>
      <c r="I5956" s="1109"/>
      <c r="J5956" s="1109"/>
      <c r="K5956" s="1112"/>
      <c r="L5956" s="1091"/>
      <c r="M5956" s="1091"/>
      <c r="N5956" s="1091"/>
      <c r="O5956" s="1091"/>
      <c r="P5956" s="1096"/>
      <c r="Q5956" s="1096"/>
      <c r="R5956" s="1096"/>
      <c r="S5956" s="1091"/>
    </row>
    <row r="5957" spans="1:19" x14ac:dyDescent="0.3">
      <c r="A5957" s="1090">
        <v>5952</v>
      </c>
      <c r="B5957" s="1091"/>
      <c r="C5957" s="1091"/>
      <c r="D5957" s="1097"/>
      <c r="E5957" s="1093">
        <f t="shared" si="369"/>
        <v>0</v>
      </c>
      <c r="F5957" s="1094">
        <f t="shared" si="370"/>
        <v>0</v>
      </c>
      <c r="G5957" s="1095">
        <f t="shared" si="371"/>
        <v>0</v>
      </c>
      <c r="H5957" s="1090" t="str">
        <f t="shared" ca="1" si="372"/>
        <v/>
      </c>
      <c r="I5957" s="1109"/>
      <c r="J5957" s="1109"/>
      <c r="K5957" s="1112"/>
      <c r="L5957" s="1091"/>
      <c r="M5957" s="1091"/>
      <c r="N5957" s="1091"/>
      <c r="O5957" s="1091"/>
      <c r="P5957" s="1096"/>
      <c r="Q5957" s="1096"/>
      <c r="R5957" s="1096"/>
      <c r="S5957" s="1091"/>
    </row>
    <row r="5958" spans="1:19" x14ac:dyDescent="0.3">
      <c r="A5958" s="1090">
        <v>5953</v>
      </c>
      <c r="B5958" s="1091"/>
      <c r="C5958" s="1091"/>
      <c r="D5958" s="1097"/>
      <c r="E5958" s="1093">
        <f t="shared" si="369"/>
        <v>0</v>
      </c>
      <c r="F5958" s="1094">
        <f t="shared" si="370"/>
        <v>0</v>
      </c>
      <c r="G5958" s="1095">
        <f t="shared" si="371"/>
        <v>0</v>
      </c>
      <c r="H5958" s="1090" t="str">
        <f t="shared" ca="1" si="372"/>
        <v/>
      </c>
      <c r="I5958" s="1109"/>
      <c r="J5958" s="1109"/>
      <c r="K5958" s="1112"/>
      <c r="L5958" s="1091"/>
      <c r="M5958" s="1091"/>
      <c r="N5958" s="1091"/>
      <c r="O5958" s="1091"/>
      <c r="P5958" s="1096"/>
      <c r="Q5958" s="1096"/>
      <c r="R5958" s="1096"/>
      <c r="S5958" s="1091"/>
    </row>
    <row r="5959" spans="1:19" x14ac:dyDescent="0.3">
      <c r="A5959" s="1090">
        <v>5954</v>
      </c>
      <c r="B5959" s="1091"/>
      <c r="C5959" s="1091"/>
      <c r="D5959" s="1097"/>
      <c r="E5959" s="1093">
        <f t="shared" ref="E5959:E6022" si="373">D5959</f>
        <v>0</v>
      </c>
      <c r="F5959" s="1094">
        <f t="shared" ref="F5959:F6022" si="374">D5959</f>
        <v>0</v>
      </c>
      <c r="G5959" s="1095">
        <f t="shared" ref="G5959:G6022" si="375">D5959</f>
        <v>0</v>
      </c>
      <c r="H5959" s="1090" t="str">
        <f t="shared" ref="H5959:H6022" ca="1" si="376">IF(ISBLANK(D5959),"",DATEDIF(G5959,TODAY(),"y"))</f>
        <v/>
      </c>
      <c r="I5959" s="1109"/>
      <c r="J5959" s="1109"/>
      <c r="K5959" s="1112"/>
      <c r="L5959" s="1091"/>
      <c r="M5959" s="1091"/>
      <c r="N5959" s="1091"/>
      <c r="O5959" s="1091"/>
      <c r="P5959" s="1096"/>
      <c r="Q5959" s="1096"/>
      <c r="R5959" s="1096"/>
      <c r="S5959" s="1091"/>
    </row>
    <row r="5960" spans="1:19" x14ac:dyDescent="0.3">
      <c r="A5960" s="1090">
        <v>5955</v>
      </c>
      <c r="B5960" s="1091"/>
      <c r="C5960" s="1091"/>
      <c r="D5960" s="1097"/>
      <c r="E5960" s="1093">
        <f t="shared" si="373"/>
        <v>0</v>
      </c>
      <c r="F5960" s="1094">
        <f t="shared" si="374"/>
        <v>0</v>
      </c>
      <c r="G5960" s="1095">
        <f t="shared" si="375"/>
        <v>0</v>
      </c>
      <c r="H5960" s="1090" t="str">
        <f t="shared" ca="1" si="376"/>
        <v/>
      </c>
      <c r="I5960" s="1109"/>
      <c r="J5960" s="1109"/>
      <c r="K5960" s="1112"/>
      <c r="L5960" s="1091"/>
      <c r="M5960" s="1091"/>
      <c r="N5960" s="1091"/>
      <c r="O5960" s="1091"/>
      <c r="P5960" s="1096"/>
      <c r="Q5960" s="1096"/>
      <c r="R5960" s="1096"/>
      <c r="S5960" s="1091"/>
    </row>
    <row r="5961" spans="1:19" x14ac:dyDescent="0.3">
      <c r="A5961" s="1090">
        <v>5956</v>
      </c>
      <c r="B5961" s="1091"/>
      <c r="C5961" s="1091"/>
      <c r="D5961" s="1097"/>
      <c r="E5961" s="1093">
        <f t="shared" si="373"/>
        <v>0</v>
      </c>
      <c r="F5961" s="1094">
        <f t="shared" si="374"/>
        <v>0</v>
      </c>
      <c r="G5961" s="1095">
        <f t="shared" si="375"/>
        <v>0</v>
      </c>
      <c r="H5961" s="1090" t="str">
        <f t="shared" ca="1" si="376"/>
        <v/>
      </c>
      <c r="I5961" s="1109"/>
      <c r="J5961" s="1109"/>
      <c r="K5961" s="1112"/>
      <c r="L5961" s="1091"/>
      <c r="M5961" s="1091"/>
      <c r="N5961" s="1091"/>
      <c r="O5961" s="1091"/>
      <c r="P5961" s="1096"/>
      <c r="Q5961" s="1096"/>
      <c r="R5961" s="1096"/>
      <c r="S5961" s="1091"/>
    </row>
    <row r="5962" spans="1:19" x14ac:dyDescent="0.3">
      <c r="A5962" s="1090">
        <v>5957</v>
      </c>
      <c r="B5962" s="1091"/>
      <c r="C5962" s="1091"/>
      <c r="D5962" s="1097"/>
      <c r="E5962" s="1093">
        <f t="shared" si="373"/>
        <v>0</v>
      </c>
      <c r="F5962" s="1094">
        <f t="shared" si="374"/>
        <v>0</v>
      </c>
      <c r="G5962" s="1095">
        <f t="shared" si="375"/>
        <v>0</v>
      </c>
      <c r="H5962" s="1090" t="str">
        <f t="shared" ca="1" si="376"/>
        <v/>
      </c>
      <c r="I5962" s="1109"/>
      <c r="J5962" s="1109"/>
      <c r="K5962" s="1112"/>
      <c r="L5962" s="1091"/>
      <c r="M5962" s="1091"/>
      <c r="N5962" s="1091"/>
      <c r="O5962" s="1091"/>
      <c r="P5962" s="1096"/>
      <c r="Q5962" s="1096"/>
      <c r="R5962" s="1096"/>
      <c r="S5962" s="1091"/>
    </row>
    <row r="5963" spans="1:19" x14ac:dyDescent="0.3">
      <c r="A5963" s="1090">
        <v>5958</v>
      </c>
      <c r="B5963" s="1091"/>
      <c r="C5963" s="1091"/>
      <c r="D5963" s="1097"/>
      <c r="E5963" s="1093">
        <f t="shared" si="373"/>
        <v>0</v>
      </c>
      <c r="F5963" s="1094">
        <f t="shared" si="374"/>
        <v>0</v>
      </c>
      <c r="G5963" s="1095">
        <f t="shared" si="375"/>
        <v>0</v>
      </c>
      <c r="H5963" s="1090" t="str">
        <f t="shared" ca="1" si="376"/>
        <v/>
      </c>
      <c r="I5963" s="1109"/>
      <c r="J5963" s="1109"/>
      <c r="K5963" s="1112"/>
      <c r="L5963" s="1091"/>
      <c r="M5963" s="1091"/>
      <c r="N5963" s="1091"/>
      <c r="O5963" s="1091"/>
      <c r="P5963" s="1096"/>
      <c r="Q5963" s="1096"/>
      <c r="R5963" s="1096"/>
      <c r="S5963" s="1091"/>
    </row>
    <row r="5964" spans="1:19" x14ac:dyDescent="0.3">
      <c r="A5964" s="1090">
        <v>5959</v>
      </c>
      <c r="B5964" s="1091"/>
      <c r="C5964" s="1091"/>
      <c r="D5964" s="1097"/>
      <c r="E5964" s="1093">
        <f t="shared" si="373"/>
        <v>0</v>
      </c>
      <c r="F5964" s="1094">
        <f t="shared" si="374"/>
        <v>0</v>
      </c>
      <c r="G5964" s="1095">
        <f t="shared" si="375"/>
        <v>0</v>
      </c>
      <c r="H5964" s="1090" t="str">
        <f t="shared" ca="1" si="376"/>
        <v/>
      </c>
      <c r="I5964" s="1109"/>
      <c r="J5964" s="1109"/>
      <c r="K5964" s="1112"/>
      <c r="L5964" s="1091"/>
      <c r="M5964" s="1091"/>
      <c r="N5964" s="1091"/>
      <c r="O5964" s="1091"/>
      <c r="P5964" s="1096"/>
      <c r="Q5964" s="1096"/>
      <c r="R5964" s="1096"/>
      <c r="S5964" s="1091"/>
    </row>
    <row r="5965" spans="1:19" x14ac:dyDescent="0.3">
      <c r="A5965" s="1090">
        <v>5960</v>
      </c>
      <c r="B5965" s="1091"/>
      <c r="C5965" s="1091"/>
      <c r="D5965" s="1097"/>
      <c r="E5965" s="1093">
        <f t="shared" si="373"/>
        <v>0</v>
      </c>
      <c r="F5965" s="1094">
        <f t="shared" si="374"/>
        <v>0</v>
      </c>
      <c r="G5965" s="1095">
        <f t="shared" si="375"/>
        <v>0</v>
      </c>
      <c r="H5965" s="1090" t="str">
        <f t="shared" ca="1" si="376"/>
        <v/>
      </c>
      <c r="I5965" s="1109"/>
      <c r="J5965" s="1109"/>
      <c r="K5965" s="1112"/>
      <c r="L5965" s="1091"/>
      <c r="M5965" s="1091"/>
      <c r="N5965" s="1091"/>
      <c r="O5965" s="1091"/>
      <c r="P5965" s="1096"/>
      <c r="Q5965" s="1096"/>
      <c r="R5965" s="1096"/>
      <c r="S5965" s="1091"/>
    </row>
    <row r="5966" spans="1:19" x14ac:dyDescent="0.3">
      <c r="A5966" s="1090">
        <v>5961</v>
      </c>
      <c r="B5966" s="1091"/>
      <c r="C5966" s="1091"/>
      <c r="D5966" s="1097"/>
      <c r="E5966" s="1093">
        <f t="shared" si="373"/>
        <v>0</v>
      </c>
      <c r="F5966" s="1094">
        <f t="shared" si="374"/>
        <v>0</v>
      </c>
      <c r="G5966" s="1095">
        <f t="shared" si="375"/>
        <v>0</v>
      </c>
      <c r="H5966" s="1090" t="str">
        <f t="shared" ca="1" si="376"/>
        <v/>
      </c>
      <c r="I5966" s="1109"/>
      <c r="J5966" s="1109"/>
      <c r="K5966" s="1112"/>
      <c r="L5966" s="1091"/>
      <c r="M5966" s="1091"/>
      <c r="N5966" s="1091"/>
      <c r="O5966" s="1091"/>
      <c r="P5966" s="1096"/>
      <c r="Q5966" s="1096"/>
      <c r="R5966" s="1096"/>
      <c r="S5966" s="1091"/>
    </row>
    <row r="5967" spans="1:19" x14ac:dyDescent="0.3">
      <c r="A5967" s="1090">
        <v>5962</v>
      </c>
      <c r="B5967" s="1091"/>
      <c r="C5967" s="1091"/>
      <c r="D5967" s="1097"/>
      <c r="E5967" s="1093">
        <f t="shared" si="373"/>
        <v>0</v>
      </c>
      <c r="F5967" s="1094">
        <f t="shared" si="374"/>
        <v>0</v>
      </c>
      <c r="G5967" s="1095">
        <f t="shared" si="375"/>
        <v>0</v>
      </c>
      <c r="H5967" s="1090" t="str">
        <f t="shared" ca="1" si="376"/>
        <v/>
      </c>
      <c r="I5967" s="1109"/>
      <c r="J5967" s="1109"/>
      <c r="K5967" s="1112"/>
      <c r="L5967" s="1091"/>
      <c r="M5967" s="1091"/>
      <c r="N5967" s="1091"/>
      <c r="O5967" s="1091"/>
      <c r="P5967" s="1096"/>
      <c r="Q5967" s="1096"/>
      <c r="R5967" s="1096"/>
      <c r="S5967" s="1091"/>
    </row>
    <row r="5968" spans="1:19" x14ac:dyDescent="0.3">
      <c r="A5968" s="1090">
        <v>5963</v>
      </c>
      <c r="B5968" s="1091"/>
      <c r="C5968" s="1091"/>
      <c r="D5968" s="1097"/>
      <c r="E5968" s="1093">
        <f t="shared" si="373"/>
        <v>0</v>
      </c>
      <c r="F5968" s="1094">
        <f t="shared" si="374"/>
        <v>0</v>
      </c>
      <c r="G5968" s="1095">
        <f t="shared" si="375"/>
        <v>0</v>
      </c>
      <c r="H5968" s="1090" t="str">
        <f t="shared" ca="1" si="376"/>
        <v/>
      </c>
      <c r="I5968" s="1109"/>
      <c r="J5968" s="1109"/>
      <c r="K5968" s="1112"/>
      <c r="L5968" s="1091"/>
      <c r="M5968" s="1091"/>
      <c r="N5968" s="1091"/>
      <c r="O5968" s="1091"/>
      <c r="P5968" s="1096"/>
      <c r="Q5968" s="1096"/>
      <c r="R5968" s="1096"/>
      <c r="S5968" s="1091"/>
    </row>
    <row r="5969" spans="1:19" x14ac:dyDescent="0.3">
      <c r="A5969" s="1090">
        <v>5964</v>
      </c>
      <c r="B5969" s="1091"/>
      <c r="C5969" s="1091"/>
      <c r="D5969" s="1097"/>
      <c r="E5969" s="1093">
        <f t="shared" si="373"/>
        <v>0</v>
      </c>
      <c r="F5969" s="1094">
        <f t="shared" si="374"/>
        <v>0</v>
      </c>
      <c r="G5969" s="1095">
        <f t="shared" si="375"/>
        <v>0</v>
      </c>
      <c r="H5969" s="1090" t="str">
        <f t="shared" ca="1" si="376"/>
        <v/>
      </c>
      <c r="I5969" s="1109"/>
      <c r="J5969" s="1109"/>
      <c r="K5969" s="1112"/>
      <c r="L5969" s="1091"/>
      <c r="M5969" s="1091"/>
      <c r="N5969" s="1091"/>
      <c r="O5969" s="1091"/>
      <c r="P5969" s="1096"/>
      <c r="Q5969" s="1096"/>
      <c r="R5969" s="1096"/>
      <c r="S5969" s="1091"/>
    </row>
    <row r="5970" spans="1:19" x14ac:dyDescent="0.3">
      <c r="A5970" s="1090">
        <v>5965</v>
      </c>
      <c r="B5970" s="1091"/>
      <c r="C5970" s="1091"/>
      <c r="D5970" s="1097"/>
      <c r="E5970" s="1093">
        <f t="shared" si="373"/>
        <v>0</v>
      </c>
      <c r="F5970" s="1094">
        <f t="shared" si="374"/>
        <v>0</v>
      </c>
      <c r="G5970" s="1095">
        <f t="shared" si="375"/>
        <v>0</v>
      </c>
      <c r="H5970" s="1090" t="str">
        <f t="shared" ca="1" si="376"/>
        <v/>
      </c>
      <c r="I5970" s="1109"/>
      <c r="J5970" s="1109"/>
      <c r="K5970" s="1112"/>
      <c r="L5970" s="1091"/>
      <c r="M5970" s="1091"/>
      <c r="N5970" s="1091"/>
      <c r="O5970" s="1091"/>
      <c r="P5970" s="1096"/>
      <c r="Q5970" s="1096"/>
      <c r="R5970" s="1096"/>
      <c r="S5970" s="1091"/>
    </row>
    <row r="5971" spans="1:19" x14ac:dyDescent="0.3">
      <c r="A5971" s="1090">
        <v>5966</v>
      </c>
      <c r="B5971" s="1091"/>
      <c r="C5971" s="1091"/>
      <c r="D5971" s="1097"/>
      <c r="E5971" s="1093">
        <f t="shared" si="373"/>
        <v>0</v>
      </c>
      <c r="F5971" s="1094">
        <f t="shared" si="374"/>
        <v>0</v>
      </c>
      <c r="G5971" s="1095">
        <f t="shared" si="375"/>
        <v>0</v>
      </c>
      <c r="H5971" s="1090" t="str">
        <f t="shared" ca="1" si="376"/>
        <v/>
      </c>
      <c r="I5971" s="1109"/>
      <c r="J5971" s="1109"/>
      <c r="K5971" s="1112"/>
      <c r="L5971" s="1091"/>
      <c r="M5971" s="1091"/>
      <c r="N5971" s="1091"/>
      <c r="O5971" s="1091"/>
      <c r="P5971" s="1096"/>
      <c r="Q5971" s="1096"/>
      <c r="R5971" s="1096"/>
      <c r="S5971" s="1091"/>
    </row>
    <row r="5972" spans="1:19" x14ac:dyDescent="0.3">
      <c r="A5972" s="1090">
        <v>5967</v>
      </c>
      <c r="B5972" s="1091"/>
      <c r="C5972" s="1091"/>
      <c r="D5972" s="1097"/>
      <c r="E5972" s="1093">
        <f t="shared" si="373"/>
        <v>0</v>
      </c>
      <c r="F5972" s="1094">
        <f t="shared" si="374"/>
        <v>0</v>
      </c>
      <c r="G5972" s="1095">
        <f t="shared" si="375"/>
        <v>0</v>
      </c>
      <c r="H5972" s="1090" t="str">
        <f t="shared" ca="1" si="376"/>
        <v/>
      </c>
      <c r="I5972" s="1109"/>
      <c r="J5972" s="1109"/>
      <c r="K5972" s="1112"/>
      <c r="L5972" s="1091"/>
      <c r="M5972" s="1091"/>
      <c r="N5972" s="1091"/>
      <c r="O5972" s="1091"/>
      <c r="P5972" s="1096"/>
      <c r="Q5972" s="1096"/>
      <c r="R5972" s="1096"/>
      <c r="S5972" s="1091"/>
    </row>
    <row r="5973" spans="1:19" x14ac:dyDescent="0.3">
      <c r="A5973" s="1090">
        <v>5968</v>
      </c>
      <c r="B5973" s="1091"/>
      <c r="C5973" s="1091"/>
      <c r="D5973" s="1097"/>
      <c r="E5973" s="1093">
        <f t="shared" si="373"/>
        <v>0</v>
      </c>
      <c r="F5973" s="1094">
        <f t="shared" si="374"/>
        <v>0</v>
      </c>
      <c r="G5973" s="1095">
        <f t="shared" si="375"/>
        <v>0</v>
      </c>
      <c r="H5973" s="1090" t="str">
        <f t="shared" ca="1" si="376"/>
        <v/>
      </c>
      <c r="I5973" s="1109"/>
      <c r="J5973" s="1109"/>
      <c r="K5973" s="1112"/>
      <c r="L5973" s="1091"/>
      <c r="M5973" s="1091"/>
      <c r="N5973" s="1091"/>
      <c r="O5973" s="1091"/>
      <c r="P5973" s="1096"/>
      <c r="Q5973" s="1096"/>
      <c r="R5973" s="1096"/>
      <c r="S5973" s="1091"/>
    </row>
    <row r="5974" spans="1:19" x14ac:dyDescent="0.3">
      <c r="A5974" s="1090">
        <v>5969</v>
      </c>
      <c r="B5974" s="1091"/>
      <c r="C5974" s="1091"/>
      <c r="D5974" s="1097"/>
      <c r="E5974" s="1093">
        <f t="shared" si="373"/>
        <v>0</v>
      </c>
      <c r="F5974" s="1094">
        <f t="shared" si="374"/>
        <v>0</v>
      </c>
      <c r="G5974" s="1095">
        <f t="shared" si="375"/>
        <v>0</v>
      </c>
      <c r="H5974" s="1090" t="str">
        <f t="shared" ca="1" si="376"/>
        <v/>
      </c>
      <c r="I5974" s="1109"/>
      <c r="J5974" s="1109"/>
      <c r="K5974" s="1112"/>
      <c r="L5974" s="1091"/>
      <c r="M5974" s="1091"/>
      <c r="N5974" s="1091"/>
      <c r="O5974" s="1091"/>
      <c r="P5974" s="1096"/>
      <c r="Q5974" s="1096"/>
      <c r="R5974" s="1096"/>
      <c r="S5974" s="1091"/>
    </row>
    <row r="5975" spans="1:19" x14ac:dyDescent="0.3">
      <c r="A5975" s="1090">
        <v>5970</v>
      </c>
      <c r="B5975" s="1091"/>
      <c r="C5975" s="1091"/>
      <c r="D5975" s="1097"/>
      <c r="E5975" s="1093">
        <f t="shared" si="373"/>
        <v>0</v>
      </c>
      <c r="F5975" s="1094">
        <f t="shared" si="374"/>
        <v>0</v>
      </c>
      <c r="G5975" s="1095">
        <f t="shared" si="375"/>
        <v>0</v>
      </c>
      <c r="H5975" s="1090" t="str">
        <f t="shared" ca="1" si="376"/>
        <v/>
      </c>
      <c r="I5975" s="1109"/>
      <c r="J5975" s="1109"/>
      <c r="K5975" s="1112"/>
      <c r="L5975" s="1091"/>
      <c r="M5975" s="1091"/>
      <c r="N5975" s="1091"/>
      <c r="O5975" s="1091"/>
      <c r="P5975" s="1096"/>
      <c r="Q5975" s="1096"/>
      <c r="R5975" s="1096"/>
      <c r="S5975" s="1091"/>
    </row>
    <row r="5976" spans="1:19" x14ac:dyDescent="0.3">
      <c r="A5976" s="1090">
        <v>5971</v>
      </c>
      <c r="B5976" s="1091"/>
      <c r="C5976" s="1091"/>
      <c r="D5976" s="1097"/>
      <c r="E5976" s="1093">
        <f t="shared" si="373"/>
        <v>0</v>
      </c>
      <c r="F5976" s="1094">
        <f t="shared" si="374"/>
        <v>0</v>
      </c>
      <c r="G5976" s="1095">
        <f t="shared" si="375"/>
        <v>0</v>
      </c>
      <c r="H5976" s="1090" t="str">
        <f t="shared" ca="1" si="376"/>
        <v/>
      </c>
      <c r="I5976" s="1109"/>
      <c r="J5976" s="1109"/>
      <c r="K5976" s="1112"/>
      <c r="L5976" s="1091"/>
      <c r="M5976" s="1091"/>
      <c r="N5976" s="1091"/>
      <c r="O5976" s="1091"/>
      <c r="P5976" s="1096"/>
      <c r="Q5976" s="1096"/>
      <c r="R5976" s="1096"/>
      <c r="S5976" s="1091"/>
    </row>
    <row r="5977" spans="1:19" x14ac:dyDescent="0.3">
      <c r="A5977" s="1090">
        <v>5972</v>
      </c>
      <c r="B5977" s="1091"/>
      <c r="C5977" s="1091"/>
      <c r="D5977" s="1097"/>
      <c r="E5977" s="1093">
        <f t="shared" si="373"/>
        <v>0</v>
      </c>
      <c r="F5977" s="1094">
        <f t="shared" si="374"/>
        <v>0</v>
      </c>
      <c r="G5977" s="1095">
        <f t="shared" si="375"/>
        <v>0</v>
      </c>
      <c r="H5977" s="1090" t="str">
        <f t="shared" ca="1" si="376"/>
        <v/>
      </c>
      <c r="I5977" s="1109"/>
      <c r="J5977" s="1109"/>
      <c r="K5977" s="1112"/>
      <c r="L5977" s="1091"/>
      <c r="M5977" s="1091"/>
      <c r="N5977" s="1091"/>
      <c r="O5977" s="1091"/>
      <c r="P5977" s="1096"/>
      <c r="Q5977" s="1096"/>
      <c r="R5977" s="1096"/>
      <c r="S5977" s="1091"/>
    </row>
    <row r="5978" spans="1:19" x14ac:dyDescent="0.3">
      <c r="A5978" s="1090">
        <v>5973</v>
      </c>
      <c r="B5978" s="1091"/>
      <c r="C5978" s="1091"/>
      <c r="D5978" s="1097"/>
      <c r="E5978" s="1093">
        <f t="shared" si="373"/>
        <v>0</v>
      </c>
      <c r="F5978" s="1094">
        <f t="shared" si="374"/>
        <v>0</v>
      </c>
      <c r="G5978" s="1095">
        <f t="shared" si="375"/>
        <v>0</v>
      </c>
      <c r="H5978" s="1090" t="str">
        <f t="shared" ca="1" si="376"/>
        <v/>
      </c>
      <c r="I5978" s="1109"/>
      <c r="J5978" s="1109"/>
      <c r="K5978" s="1112"/>
      <c r="L5978" s="1091"/>
      <c r="M5978" s="1091"/>
      <c r="N5978" s="1091"/>
      <c r="O5978" s="1091"/>
      <c r="P5978" s="1096"/>
      <c r="Q5978" s="1096"/>
      <c r="R5978" s="1096"/>
      <c r="S5978" s="1091"/>
    </row>
    <row r="5979" spans="1:19" x14ac:dyDescent="0.3">
      <c r="A5979" s="1090">
        <v>5974</v>
      </c>
      <c r="B5979" s="1091"/>
      <c r="C5979" s="1091"/>
      <c r="D5979" s="1097"/>
      <c r="E5979" s="1093">
        <f t="shared" si="373"/>
        <v>0</v>
      </c>
      <c r="F5979" s="1094">
        <f t="shared" si="374"/>
        <v>0</v>
      </c>
      <c r="G5979" s="1095">
        <f t="shared" si="375"/>
        <v>0</v>
      </c>
      <c r="H5979" s="1090" t="str">
        <f t="shared" ca="1" si="376"/>
        <v/>
      </c>
      <c r="I5979" s="1109"/>
      <c r="J5979" s="1109"/>
      <c r="K5979" s="1112"/>
      <c r="L5979" s="1091"/>
      <c r="M5979" s="1091"/>
      <c r="N5979" s="1091"/>
      <c r="O5979" s="1091"/>
      <c r="P5979" s="1096"/>
      <c r="Q5979" s="1096"/>
      <c r="R5979" s="1096"/>
      <c r="S5979" s="1091"/>
    </row>
    <row r="5980" spans="1:19" x14ac:dyDescent="0.3">
      <c r="A5980" s="1090">
        <v>5975</v>
      </c>
      <c r="B5980" s="1091"/>
      <c r="C5980" s="1091"/>
      <c r="D5980" s="1097"/>
      <c r="E5980" s="1093">
        <f t="shared" si="373"/>
        <v>0</v>
      </c>
      <c r="F5980" s="1094">
        <f t="shared" si="374"/>
        <v>0</v>
      </c>
      <c r="G5980" s="1095">
        <f t="shared" si="375"/>
        <v>0</v>
      </c>
      <c r="H5980" s="1090" t="str">
        <f t="shared" ca="1" si="376"/>
        <v/>
      </c>
      <c r="I5980" s="1109"/>
      <c r="J5980" s="1109"/>
      <c r="K5980" s="1112"/>
      <c r="L5980" s="1091"/>
      <c r="M5980" s="1091"/>
      <c r="N5980" s="1091"/>
      <c r="O5980" s="1091"/>
      <c r="P5980" s="1096"/>
      <c r="Q5980" s="1096"/>
      <c r="R5980" s="1096"/>
      <c r="S5980" s="1091"/>
    </row>
    <row r="5981" spans="1:19" x14ac:dyDescent="0.3">
      <c r="A5981" s="1090">
        <v>5976</v>
      </c>
      <c r="B5981" s="1091"/>
      <c r="C5981" s="1091"/>
      <c r="D5981" s="1097"/>
      <c r="E5981" s="1093">
        <f t="shared" si="373"/>
        <v>0</v>
      </c>
      <c r="F5981" s="1094">
        <f t="shared" si="374"/>
        <v>0</v>
      </c>
      <c r="G5981" s="1095">
        <f t="shared" si="375"/>
        <v>0</v>
      </c>
      <c r="H5981" s="1090" t="str">
        <f t="shared" ca="1" si="376"/>
        <v/>
      </c>
      <c r="I5981" s="1109"/>
      <c r="J5981" s="1109"/>
      <c r="K5981" s="1112"/>
      <c r="L5981" s="1091"/>
      <c r="M5981" s="1091"/>
      <c r="N5981" s="1091"/>
      <c r="O5981" s="1091"/>
      <c r="P5981" s="1096"/>
      <c r="Q5981" s="1096"/>
      <c r="R5981" s="1096"/>
      <c r="S5981" s="1091"/>
    </row>
    <row r="5982" spans="1:19" x14ac:dyDescent="0.3">
      <c r="A5982" s="1090">
        <v>5977</v>
      </c>
      <c r="B5982" s="1091"/>
      <c r="C5982" s="1091"/>
      <c r="D5982" s="1097"/>
      <c r="E5982" s="1093">
        <f t="shared" si="373"/>
        <v>0</v>
      </c>
      <c r="F5982" s="1094">
        <f t="shared" si="374"/>
        <v>0</v>
      </c>
      <c r="G5982" s="1095">
        <f t="shared" si="375"/>
        <v>0</v>
      </c>
      <c r="H5982" s="1090" t="str">
        <f t="shared" ca="1" si="376"/>
        <v/>
      </c>
      <c r="I5982" s="1109"/>
      <c r="J5982" s="1109"/>
      <c r="K5982" s="1112"/>
      <c r="L5982" s="1091"/>
      <c r="M5982" s="1091"/>
      <c r="N5982" s="1091"/>
      <c r="O5982" s="1091"/>
      <c r="P5982" s="1096"/>
      <c r="Q5982" s="1096"/>
      <c r="R5982" s="1096"/>
      <c r="S5982" s="1091"/>
    </row>
    <row r="5983" spans="1:19" x14ac:dyDescent="0.3">
      <c r="A5983" s="1090">
        <v>5978</v>
      </c>
      <c r="B5983" s="1091"/>
      <c r="C5983" s="1091"/>
      <c r="D5983" s="1097"/>
      <c r="E5983" s="1093">
        <f t="shared" si="373"/>
        <v>0</v>
      </c>
      <c r="F5983" s="1094">
        <f t="shared" si="374"/>
        <v>0</v>
      </c>
      <c r="G5983" s="1095">
        <f t="shared" si="375"/>
        <v>0</v>
      </c>
      <c r="H5983" s="1090" t="str">
        <f t="shared" ca="1" si="376"/>
        <v/>
      </c>
      <c r="I5983" s="1109"/>
      <c r="J5983" s="1109"/>
      <c r="K5983" s="1112"/>
      <c r="L5983" s="1091"/>
      <c r="M5983" s="1091"/>
      <c r="N5983" s="1091"/>
      <c r="O5983" s="1091"/>
      <c r="P5983" s="1096"/>
      <c r="Q5983" s="1096"/>
      <c r="R5983" s="1096"/>
      <c r="S5983" s="1091"/>
    </row>
    <row r="5984" spans="1:19" x14ac:dyDescent="0.3">
      <c r="A5984" s="1090">
        <v>5979</v>
      </c>
      <c r="B5984" s="1091"/>
      <c r="C5984" s="1091"/>
      <c r="D5984" s="1097"/>
      <c r="E5984" s="1093">
        <f t="shared" si="373"/>
        <v>0</v>
      </c>
      <c r="F5984" s="1094">
        <f t="shared" si="374"/>
        <v>0</v>
      </c>
      <c r="G5984" s="1095">
        <f t="shared" si="375"/>
        <v>0</v>
      </c>
      <c r="H5984" s="1090" t="str">
        <f t="shared" ca="1" si="376"/>
        <v/>
      </c>
      <c r="I5984" s="1109"/>
      <c r="J5984" s="1109"/>
      <c r="K5984" s="1112"/>
      <c r="L5984" s="1091"/>
      <c r="M5984" s="1091"/>
      <c r="N5984" s="1091"/>
      <c r="O5984" s="1091"/>
      <c r="P5984" s="1096"/>
      <c r="Q5984" s="1096"/>
      <c r="R5984" s="1096"/>
      <c r="S5984" s="1091"/>
    </row>
    <row r="5985" spans="1:19" x14ac:dyDescent="0.3">
      <c r="A5985" s="1090">
        <v>5980</v>
      </c>
      <c r="B5985" s="1091"/>
      <c r="C5985" s="1091"/>
      <c r="D5985" s="1097"/>
      <c r="E5985" s="1093">
        <f t="shared" si="373"/>
        <v>0</v>
      </c>
      <c r="F5985" s="1094">
        <f t="shared" si="374"/>
        <v>0</v>
      </c>
      <c r="G5985" s="1095">
        <f t="shared" si="375"/>
        <v>0</v>
      </c>
      <c r="H5985" s="1090" t="str">
        <f t="shared" ca="1" si="376"/>
        <v/>
      </c>
      <c r="I5985" s="1109"/>
      <c r="J5985" s="1109"/>
      <c r="K5985" s="1112"/>
      <c r="L5985" s="1091"/>
      <c r="M5985" s="1091"/>
      <c r="N5985" s="1091"/>
      <c r="O5985" s="1091"/>
      <c r="P5985" s="1096"/>
      <c r="Q5985" s="1096"/>
      <c r="R5985" s="1096"/>
      <c r="S5985" s="1091"/>
    </row>
    <row r="5986" spans="1:19" x14ac:dyDescent="0.3">
      <c r="A5986" s="1090">
        <v>5981</v>
      </c>
      <c r="B5986" s="1091"/>
      <c r="C5986" s="1091"/>
      <c r="D5986" s="1097"/>
      <c r="E5986" s="1093">
        <f t="shared" si="373"/>
        <v>0</v>
      </c>
      <c r="F5986" s="1094">
        <f t="shared" si="374"/>
        <v>0</v>
      </c>
      <c r="G5986" s="1095">
        <f t="shared" si="375"/>
        <v>0</v>
      </c>
      <c r="H5986" s="1090" t="str">
        <f t="shared" ca="1" si="376"/>
        <v/>
      </c>
      <c r="I5986" s="1109"/>
      <c r="J5986" s="1109"/>
      <c r="K5986" s="1112"/>
      <c r="L5986" s="1091"/>
      <c r="M5986" s="1091"/>
      <c r="N5986" s="1091"/>
      <c r="O5986" s="1091"/>
      <c r="P5986" s="1096"/>
      <c r="Q5986" s="1096"/>
      <c r="R5986" s="1096"/>
      <c r="S5986" s="1091"/>
    </row>
    <row r="5987" spans="1:19" x14ac:dyDescent="0.3">
      <c r="A5987" s="1090">
        <v>5982</v>
      </c>
      <c r="B5987" s="1091"/>
      <c r="C5987" s="1091"/>
      <c r="D5987" s="1097"/>
      <c r="E5987" s="1093">
        <f t="shared" si="373"/>
        <v>0</v>
      </c>
      <c r="F5987" s="1094">
        <f t="shared" si="374"/>
        <v>0</v>
      </c>
      <c r="G5987" s="1095">
        <f t="shared" si="375"/>
        <v>0</v>
      </c>
      <c r="H5987" s="1090" t="str">
        <f t="shared" ca="1" si="376"/>
        <v/>
      </c>
      <c r="I5987" s="1109"/>
      <c r="J5987" s="1109"/>
      <c r="K5987" s="1112"/>
      <c r="L5987" s="1091"/>
      <c r="M5987" s="1091"/>
      <c r="N5987" s="1091"/>
      <c r="O5987" s="1091"/>
      <c r="P5987" s="1096"/>
      <c r="Q5987" s="1096"/>
      <c r="R5987" s="1096"/>
      <c r="S5987" s="1091"/>
    </row>
    <row r="5988" spans="1:19" x14ac:dyDescent="0.3">
      <c r="A5988" s="1090">
        <v>5983</v>
      </c>
      <c r="B5988" s="1091"/>
      <c r="C5988" s="1091"/>
      <c r="D5988" s="1097"/>
      <c r="E5988" s="1093">
        <f t="shared" si="373"/>
        <v>0</v>
      </c>
      <c r="F5988" s="1094">
        <f t="shared" si="374"/>
        <v>0</v>
      </c>
      <c r="G5988" s="1095">
        <f t="shared" si="375"/>
        <v>0</v>
      </c>
      <c r="H5988" s="1090" t="str">
        <f t="shared" ca="1" si="376"/>
        <v/>
      </c>
      <c r="I5988" s="1109"/>
      <c r="J5988" s="1109"/>
      <c r="K5988" s="1112"/>
      <c r="L5988" s="1091"/>
      <c r="M5988" s="1091"/>
      <c r="N5988" s="1091"/>
      <c r="O5988" s="1091"/>
      <c r="P5988" s="1096"/>
      <c r="Q5988" s="1096"/>
      <c r="R5988" s="1096"/>
      <c r="S5988" s="1091"/>
    </row>
    <row r="5989" spans="1:19" x14ac:dyDescent="0.3">
      <c r="A5989" s="1090">
        <v>5984</v>
      </c>
      <c r="B5989" s="1091"/>
      <c r="C5989" s="1091"/>
      <c r="D5989" s="1097"/>
      <c r="E5989" s="1093">
        <f t="shared" si="373"/>
        <v>0</v>
      </c>
      <c r="F5989" s="1094">
        <f t="shared" si="374"/>
        <v>0</v>
      </c>
      <c r="G5989" s="1095">
        <f t="shared" si="375"/>
        <v>0</v>
      </c>
      <c r="H5989" s="1090" t="str">
        <f t="shared" ca="1" si="376"/>
        <v/>
      </c>
      <c r="I5989" s="1109"/>
      <c r="J5989" s="1109"/>
      <c r="K5989" s="1112"/>
      <c r="L5989" s="1091"/>
      <c r="M5989" s="1091"/>
      <c r="N5989" s="1091"/>
      <c r="O5989" s="1091"/>
      <c r="P5989" s="1096"/>
      <c r="Q5989" s="1096"/>
      <c r="R5989" s="1096"/>
      <c r="S5989" s="1091"/>
    </row>
    <row r="5990" spans="1:19" x14ac:dyDescent="0.3">
      <c r="A5990" s="1090">
        <v>5985</v>
      </c>
      <c r="B5990" s="1091"/>
      <c r="C5990" s="1091"/>
      <c r="D5990" s="1097"/>
      <c r="E5990" s="1093">
        <f t="shared" si="373"/>
        <v>0</v>
      </c>
      <c r="F5990" s="1094">
        <f t="shared" si="374"/>
        <v>0</v>
      </c>
      <c r="G5990" s="1095">
        <f t="shared" si="375"/>
        <v>0</v>
      </c>
      <c r="H5990" s="1090" t="str">
        <f t="shared" ca="1" si="376"/>
        <v/>
      </c>
      <c r="I5990" s="1109"/>
      <c r="J5990" s="1109"/>
      <c r="K5990" s="1112"/>
      <c r="L5990" s="1091"/>
      <c r="M5990" s="1091"/>
      <c r="N5990" s="1091"/>
      <c r="O5990" s="1091"/>
      <c r="P5990" s="1096"/>
      <c r="Q5990" s="1096"/>
      <c r="R5990" s="1096"/>
      <c r="S5990" s="1091"/>
    </row>
    <row r="5991" spans="1:19" x14ac:dyDescent="0.3">
      <c r="A5991" s="1090">
        <v>5986</v>
      </c>
      <c r="B5991" s="1091"/>
      <c r="C5991" s="1091"/>
      <c r="D5991" s="1097"/>
      <c r="E5991" s="1093">
        <f t="shared" si="373"/>
        <v>0</v>
      </c>
      <c r="F5991" s="1094">
        <f t="shared" si="374"/>
        <v>0</v>
      </c>
      <c r="G5991" s="1095">
        <f t="shared" si="375"/>
        <v>0</v>
      </c>
      <c r="H5991" s="1090" t="str">
        <f t="shared" ca="1" si="376"/>
        <v/>
      </c>
      <c r="I5991" s="1109"/>
      <c r="J5991" s="1109"/>
      <c r="K5991" s="1112"/>
      <c r="L5991" s="1091"/>
      <c r="M5991" s="1091"/>
      <c r="N5991" s="1091"/>
      <c r="O5991" s="1091"/>
      <c r="P5991" s="1096"/>
      <c r="Q5991" s="1096"/>
      <c r="R5991" s="1096"/>
      <c r="S5991" s="1091"/>
    </row>
    <row r="5992" spans="1:19" x14ac:dyDescent="0.3">
      <c r="A5992" s="1090">
        <v>5987</v>
      </c>
      <c r="B5992" s="1091"/>
      <c r="C5992" s="1091"/>
      <c r="D5992" s="1097"/>
      <c r="E5992" s="1093">
        <f t="shared" si="373"/>
        <v>0</v>
      </c>
      <c r="F5992" s="1094">
        <f t="shared" si="374"/>
        <v>0</v>
      </c>
      <c r="G5992" s="1095">
        <f t="shared" si="375"/>
        <v>0</v>
      </c>
      <c r="H5992" s="1090" t="str">
        <f t="shared" ca="1" si="376"/>
        <v/>
      </c>
      <c r="I5992" s="1109"/>
      <c r="J5992" s="1109"/>
      <c r="K5992" s="1112"/>
      <c r="L5992" s="1091"/>
      <c r="M5992" s="1091"/>
      <c r="N5992" s="1091"/>
      <c r="O5992" s="1091"/>
      <c r="P5992" s="1096"/>
      <c r="Q5992" s="1096"/>
      <c r="R5992" s="1096"/>
      <c r="S5992" s="1091"/>
    </row>
    <row r="5993" spans="1:19" x14ac:dyDescent="0.3">
      <c r="A5993" s="1090">
        <v>5988</v>
      </c>
      <c r="B5993" s="1091"/>
      <c r="C5993" s="1091"/>
      <c r="D5993" s="1097"/>
      <c r="E5993" s="1093">
        <f t="shared" si="373"/>
        <v>0</v>
      </c>
      <c r="F5993" s="1094">
        <f t="shared" si="374"/>
        <v>0</v>
      </c>
      <c r="G5993" s="1095">
        <f t="shared" si="375"/>
        <v>0</v>
      </c>
      <c r="H5993" s="1090" t="str">
        <f t="shared" ca="1" si="376"/>
        <v/>
      </c>
      <c r="I5993" s="1109"/>
      <c r="J5993" s="1109"/>
      <c r="K5993" s="1112"/>
      <c r="L5993" s="1091"/>
      <c r="M5993" s="1091"/>
      <c r="N5993" s="1091"/>
      <c r="O5993" s="1091"/>
      <c r="P5993" s="1096"/>
      <c r="Q5993" s="1096"/>
      <c r="R5993" s="1096"/>
      <c r="S5993" s="1091"/>
    </row>
    <row r="5994" spans="1:19" x14ac:dyDescent="0.3">
      <c r="A5994" s="1090">
        <v>5989</v>
      </c>
      <c r="B5994" s="1091"/>
      <c r="C5994" s="1091"/>
      <c r="D5994" s="1097"/>
      <c r="E5994" s="1093">
        <f t="shared" si="373"/>
        <v>0</v>
      </c>
      <c r="F5994" s="1094">
        <f t="shared" si="374"/>
        <v>0</v>
      </c>
      <c r="G5994" s="1095">
        <f t="shared" si="375"/>
        <v>0</v>
      </c>
      <c r="H5994" s="1090" t="str">
        <f t="shared" ca="1" si="376"/>
        <v/>
      </c>
      <c r="I5994" s="1109"/>
      <c r="J5994" s="1109"/>
      <c r="K5994" s="1112"/>
      <c r="L5994" s="1091"/>
      <c r="M5994" s="1091"/>
      <c r="N5994" s="1091"/>
      <c r="O5994" s="1091"/>
      <c r="P5994" s="1096"/>
      <c r="Q5994" s="1096"/>
      <c r="R5994" s="1096"/>
      <c r="S5994" s="1091"/>
    </row>
    <row r="5995" spans="1:19" x14ac:dyDescent="0.3">
      <c r="A5995" s="1090">
        <v>5990</v>
      </c>
      <c r="B5995" s="1091"/>
      <c r="C5995" s="1091"/>
      <c r="D5995" s="1097"/>
      <c r="E5995" s="1093">
        <f t="shared" si="373"/>
        <v>0</v>
      </c>
      <c r="F5995" s="1094">
        <f t="shared" si="374"/>
        <v>0</v>
      </c>
      <c r="G5995" s="1095">
        <f t="shared" si="375"/>
        <v>0</v>
      </c>
      <c r="H5995" s="1090" t="str">
        <f t="shared" ca="1" si="376"/>
        <v/>
      </c>
      <c r="I5995" s="1109"/>
      <c r="J5995" s="1109"/>
      <c r="K5995" s="1112"/>
      <c r="L5995" s="1091"/>
      <c r="M5995" s="1091"/>
      <c r="N5995" s="1091"/>
      <c r="O5995" s="1091"/>
      <c r="P5995" s="1096"/>
      <c r="Q5995" s="1096"/>
      <c r="R5995" s="1096"/>
      <c r="S5995" s="1091"/>
    </row>
    <row r="5996" spans="1:19" x14ac:dyDescent="0.3">
      <c r="A5996" s="1090">
        <v>5991</v>
      </c>
      <c r="B5996" s="1091"/>
      <c r="C5996" s="1091"/>
      <c r="D5996" s="1097"/>
      <c r="E5996" s="1093">
        <f t="shared" si="373"/>
        <v>0</v>
      </c>
      <c r="F5996" s="1094">
        <f t="shared" si="374"/>
        <v>0</v>
      </c>
      <c r="G5996" s="1095">
        <f t="shared" si="375"/>
        <v>0</v>
      </c>
      <c r="H5996" s="1090" t="str">
        <f t="shared" ca="1" si="376"/>
        <v/>
      </c>
      <c r="I5996" s="1109"/>
      <c r="J5996" s="1109"/>
      <c r="K5996" s="1112"/>
      <c r="L5996" s="1091"/>
      <c r="M5996" s="1091"/>
      <c r="N5996" s="1091"/>
      <c r="O5996" s="1091"/>
      <c r="P5996" s="1096"/>
      <c r="Q5996" s="1096"/>
      <c r="R5996" s="1096"/>
      <c r="S5996" s="1091"/>
    </row>
    <row r="5997" spans="1:19" x14ac:dyDescent="0.3">
      <c r="A5997" s="1090">
        <v>5992</v>
      </c>
      <c r="B5997" s="1091"/>
      <c r="C5997" s="1091"/>
      <c r="D5997" s="1097"/>
      <c r="E5997" s="1093">
        <f t="shared" si="373"/>
        <v>0</v>
      </c>
      <c r="F5997" s="1094">
        <f t="shared" si="374"/>
        <v>0</v>
      </c>
      <c r="G5997" s="1095">
        <f t="shared" si="375"/>
        <v>0</v>
      </c>
      <c r="H5997" s="1090" t="str">
        <f t="shared" ca="1" si="376"/>
        <v/>
      </c>
      <c r="I5997" s="1109"/>
      <c r="J5997" s="1109"/>
      <c r="K5997" s="1112"/>
      <c r="L5997" s="1091"/>
      <c r="M5997" s="1091"/>
      <c r="N5997" s="1091"/>
      <c r="O5997" s="1091"/>
      <c r="P5997" s="1096"/>
      <c r="Q5997" s="1096"/>
      <c r="R5997" s="1096"/>
      <c r="S5997" s="1091"/>
    </row>
    <row r="5998" spans="1:19" x14ac:dyDescent="0.3">
      <c r="A5998" s="1090">
        <v>5993</v>
      </c>
      <c r="B5998" s="1091"/>
      <c r="C5998" s="1091"/>
      <c r="D5998" s="1097"/>
      <c r="E5998" s="1093">
        <f t="shared" si="373"/>
        <v>0</v>
      </c>
      <c r="F5998" s="1094">
        <f t="shared" si="374"/>
        <v>0</v>
      </c>
      <c r="G5998" s="1095">
        <f t="shared" si="375"/>
        <v>0</v>
      </c>
      <c r="H5998" s="1090" t="str">
        <f t="shared" ca="1" si="376"/>
        <v/>
      </c>
      <c r="I5998" s="1109"/>
      <c r="J5998" s="1109"/>
      <c r="K5998" s="1112"/>
      <c r="L5998" s="1091"/>
      <c r="M5998" s="1091"/>
      <c r="N5998" s="1091"/>
      <c r="O5998" s="1091"/>
      <c r="P5998" s="1096"/>
      <c r="Q5998" s="1096"/>
      <c r="R5998" s="1096"/>
      <c r="S5998" s="1091"/>
    </row>
    <row r="5999" spans="1:19" x14ac:dyDescent="0.3">
      <c r="A5999" s="1090">
        <v>5994</v>
      </c>
      <c r="B5999" s="1091"/>
      <c r="C5999" s="1091"/>
      <c r="D5999" s="1097"/>
      <c r="E5999" s="1093">
        <f t="shared" si="373"/>
        <v>0</v>
      </c>
      <c r="F5999" s="1094">
        <f t="shared" si="374"/>
        <v>0</v>
      </c>
      <c r="G5999" s="1095">
        <f t="shared" si="375"/>
        <v>0</v>
      </c>
      <c r="H5999" s="1090" t="str">
        <f t="shared" ca="1" si="376"/>
        <v/>
      </c>
      <c r="I5999" s="1109"/>
      <c r="J5999" s="1109"/>
      <c r="K5999" s="1112"/>
      <c r="L5999" s="1091"/>
      <c r="M5999" s="1091"/>
      <c r="N5999" s="1091"/>
      <c r="O5999" s="1091"/>
      <c r="P5999" s="1096"/>
      <c r="Q5999" s="1096"/>
      <c r="R5999" s="1096"/>
      <c r="S5999" s="1091"/>
    </row>
    <row r="6000" spans="1:19" x14ac:dyDescent="0.3">
      <c r="A6000" s="1090">
        <v>5995</v>
      </c>
      <c r="B6000" s="1091"/>
      <c r="C6000" s="1091"/>
      <c r="D6000" s="1097"/>
      <c r="E6000" s="1093">
        <f t="shared" si="373"/>
        <v>0</v>
      </c>
      <c r="F6000" s="1094">
        <f t="shared" si="374"/>
        <v>0</v>
      </c>
      <c r="G6000" s="1095">
        <f t="shared" si="375"/>
        <v>0</v>
      </c>
      <c r="H6000" s="1090" t="str">
        <f t="shared" ca="1" si="376"/>
        <v/>
      </c>
      <c r="I6000" s="1109"/>
      <c r="J6000" s="1109"/>
      <c r="K6000" s="1112"/>
      <c r="L6000" s="1091"/>
      <c r="M6000" s="1091"/>
      <c r="N6000" s="1091"/>
      <c r="O6000" s="1091"/>
      <c r="P6000" s="1096"/>
      <c r="Q6000" s="1096"/>
      <c r="R6000" s="1096"/>
      <c r="S6000" s="1091"/>
    </row>
    <row r="6001" spans="1:19" x14ac:dyDescent="0.3">
      <c r="A6001" s="1090">
        <v>5996</v>
      </c>
      <c r="B6001" s="1091"/>
      <c r="C6001" s="1091"/>
      <c r="D6001" s="1097"/>
      <c r="E6001" s="1093">
        <f t="shared" si="373"/>
        <v>0</v>
      </c>
      <c r="F6001" s="1094">
        <f t="shared" si="374"/>
        <v>0</v>
      </c>
      <c r="G6001" s="1095">
        <f t="shared" si="375"/>
        <v>0</v>
      </c>
      <c r="H6001" s="1090" t="str">
        <f t="shared" ca="1" si="376"/>
        <v/>
      </c>
      <c r="I6001" s="1109"/>
      <c r="J6001" s="1109"/>
      <c r="K6001" s="1112"/>
      <c r="L6001" s="1091"/>
      <c r="M6001" s="1091"/>
      <c r="N6001" s="1091"/>
      <c r="O6001" s="1091"/>
      <c r="P6001" s="1096"/>
      <c r="Q6001" s="1096"/>
      <c r="R6001" s="1096"/>
      <c r="S6001" s="1091"/>
    </row>
    <row r="6002" spans="1:19" x14ac:dyDescent="0.3">
      <c r="A6002" s="1090">
        <v>5997</v>
      </c>
      <c r="B6002" s="1091"/>
      <c r="C6002" s="1091"/>
      <c r="D6002" s="1097"/>
      <c r="E6002" s="1093">
        <f t="shared" si="373"/>
        <v>0</v>
      </c>
      <c r="F6002" s="1094">
        <f t="shared" si="374"/>
        <v>0</v>
      </c>
      <c r="G6002" s="1095">
        <f t="shared" si="375"/>
        <v>0</v>
      </c>
      <c r="H6002" s="1090" t="str">
        <f t="shared" ca="1" si="376"/>
        <v/>
      </c>
      <c r="I6002" s="1109"/>
      <c r="J6002" s="1109"/>
      <c r="K6002" s="1112"/>
      <c r="L6002" s="1091"/>
      <c r="M6002" s="1091"/>
      <c r="N6002" s="1091"/>
      <c r="O6002" s="1091"/>
      <c r="P6002" s="1096"/>
      <c r="Q6002" s="1096"/>
      <c r="R6002" s="1096"/>
      <c r="S6002" s="1091"/>
    </row>
    <row r="6003" spans="1:19" x14ac:dyDescent="0.3">
      <c r="A6003" s="1090">
        <v>5998</v>
      </c>
      <c r="B6003" s="1091"/>
      <c r="C6003" s="1091"/>
      <c r="D6003" s="1097"/>
      <c r="E6003" s="1093">
        <f t="shared" si="373"/>
        <v>0</v>
      </c>
      <c r="F6003" s="1094">
        <f t="shared" si="374"/>
        <v>0</v>
      </c>
      <c r="G6003" s="1095">
        <f t="shared" si="375"/>
        <v>0</v>
      </c>
      <c r="H6003" s="1090" t="str">
        <f t="shared" ca="1" si="376"/>
        <v/>
      </c>
      <c r="I6003" s="1109"/>
      <c r="J6003" s="1109"/>
      <c r="K6003" s="1112"/>
      <c r="L6003" s="1091"/>
      <c r="M6003" s="1091"/>
      <c r="N6003" s="1091"/>
      <c r="O6003" s="1091"/>
      <c r="P6003" s="1096"/>
      <c r="Q6003" s="1096"/>
      <c r="R6003" s="1096"/>
      <c r="S6003" s="1091"/>
    </row>
    <row r="6004" spans="1:19" x14ac:dyDescent="0.3">
      <c r="A6004" s="1090">
        <v>5999</v>
      </c>
      <c r="B6004" s="1091"/>
      <c r="C6004" s="1091"/>
      <c r="D6004" s="1097"/>
      <c r="E6004" s="1093">
        <f t="shared" si="373"/>
        <v>0</v>
      </c>
      <c r="F6004" s="1094">
        <f t="shared" si="374"/>
        <v>0</v>
      </c>
      <c r="G6004" s="1095">
        <f t="shared" si="375"/>
        <v>0</v>
      </c>
      <c r="H6004" s="1090" t="str">
        <f t="shared" ca="1" si="376"/>
        <v/>
      </c>
      <c r="I6004" s="1109"/>
      <c r="J6004" s="1109"/>
      <c r="K6004" s="1112"/>
      <c r="L6004" s="1091"/>
      <c r="M6004" s="1091"/>
      <c r="N6004" s="1091"/>
      <c r="O6004" s="1091"/>
      <c r="P6004" s="1096"/>
      <c r="Q6004" s="1096"/>
      <c r="R6004" s="1096"/>
      <c r="S6004" s="1091"/>
    </row>
    <row r="6005" spans="1:19" x14ac:dyDescent="0.3">
      <c r="A6005" s="1090">
        <v>6000</v>
      </c>
      <c r="B6005" s="1091"/>
      <c r="C6005" s="1091"/>
      <c r="D6005" s="1097"/>
      <c r="E6005" s="1093">
        <f t="shared" si="373"/>
        <v>0</v>
      </c>
      <c r="F6005" s="1094">
        <f t="shared" si="374"/>
        <v>0</v>
      </c>
      <c r="G6005" s="1095">
        <f t="shared" si="375"/>
        <v>0</v>
      </c>
      <c r="H6005" s="1090" t="str">
        <f t="shared" ca="1" si="376"/>
        <v/>
      </c>
      <c r="I6005" s="1109"/>
      <c r="J6005" s="1109"/>
      <c r="K6005" s="1112"/>
      <c r="L6005" s="1091"/>
      <c r="M6005" s="1091"/>
      <c r="N6005" s="1091"/>
      <c r="O6005" s="1091"/>
      <c r="P6005" s="1096"/>
      <c r="Q6005" s="1096"/>
      <c r="R6005" s="1096"/>
      <c r="S6005" s="1091"/>
    </row>
    <row r="6006" spans="1:19" x14ac:dyDescent="0.3">
      <c r="A6006" s="1090">
        <v>6001</v>
      </c>
      <c r="B6006" s="1091"/>
      <c r="C6006" s="1091"/>
      <c r="D6006" s="1097"/>
      <c r="E6006" s="1093">
        <f t="shared" si="373"/>
        <v>0</v>
      </c>
      <c r="F6006" s="1094">
        <f t="shared" si="374"/>
        <v>0</v>
      </c>
      <c r="G6006" s="1095">
        <f t="shared" si="375"/>
        <v>0</v>
      </c>
      <c r="H6006" s="1090" t="str">
        <f t="shared" ca="1" si="376"/>
        <v/>
      </c>
      <c r="I6006" s="1109"/>
      <c r="J6006" s="1109"/>
      <c r="K6006" s="1112"/>
      <c r="L6006" s="1091"/>
      <c r="M6006" s="1091"/>
      <c r="N6006" s="1091"/>
      <c r="O6006" s="1091"/>
      <c r="P6006" s="1096"/>
      <c r="Q6006" s="1096"/>
      <c r="R6006" s="1096"/>
      <c r="S6006" s="1091"/>
    </row>
    <row r="6007" spans="1:19" x14ac:dyDescent="0.3">
      <c r="A6007" s="1090">
        <v>6002</v>
      </c>
      <c r="B6007" s="1091"/>
      <c r="C6007" s="1091"/>
      <c r="D6007" s="1097"/>
      <c r="E6007" s="1093">
        <f t="shared" si="373"/>
        <v>0</v>
      </c>
      <c r="F6007" s="1094">
        <f t="shared" si="374"/>
        <v>0</v>
      </c>
      <c r="G6007" s="1095">
        <f t="shared" si="375"/>
        <v>0</v>
      </c>
      <c r="H6007" s="1090" t="str">
        <f t="shared" ca="1" si="376"/>
        <v/>
      </c>
      <c r="I6007" s="1109"/>
      <c r="J6007" s="1109"/>
      <c r="K6007" s="1112"/>
      <c r="L6007" s="1091"/>
      <c r="M6007" s="1091"/>
      <c r="N6007" s="1091"/>
      <c r="O6007" s="1091"/>
      <c r="P6007" s="1096"/>
      <c r="Q6007" s="1096"/>
      <c r="R6007" s="1096"/>
      <c r="S6007" s="1091"/>
    </row>
    <row r="6008" spans="1:19" x14ac:dyDescent="0.3">
      <c r="A6008" s="1090">
        <v>6003</v>
      </c>
      <c r="B6008" s="1091"/>
      <c r="C6008" s="1091"/>
      <c r="D6008" s="1097"/>
      <c r="E6008" s="1093">
        <f t="shared" si="373"/>
        <v>0</v>
      </c>
      <c r="F6008" s="1094">
        <f t="shared" si="374"/>
        <v>0</v>
      </c>
      <c r="G6008" s="1095">
        <f t="shared" si="375"/>
        <v>0</v>
      </c>
      <c r="H6008" s="1090" t="str">
        <f t="shared" ca="1" si="376"/>
        <v/>
      </c>
      <c r="I6008" s="1109"/>
      <c r="J6008" s="1109"/>
      <c r="K6008" s="1112"/>
      <c r="L6008" s="1091"/>
      <c r="M6008" s="1091"/>
      <c r="N6008" s="1091"/>
      <c r="O6008" s="1091"/>
      <c r="P6008" s="1096"/>
      <c r="Q6008" s="1096"/>
      <c r="R6008" s="1096"/>
      <c r="S6008" s="1091"/>
    </row>
    <row r="6009" spans="1:19" x14ac:dyDescent="0.3">
      <c r="A6009" s="1090">
        <v>6004</v>
      </c>
      <c r="B6009" s="1091"/>
      <c r="C6009" s="1091"/>
      <c r="D6009" s="1097"/>
      <c r="E6009" s="1093">
        <f t="shared" si="373"/>
        <v>0</v>
      </c>
      <c r="F6009" s="1094">
        <f t="shared" si="374"/>
        <v>0</v>
      </c>
      <c r="G6009" s="1095">
        <f t="shared" si="375"/>
        <v>0</v>
      </c>
      <c r="H6009" s="1090" t="str">
        <f t="shared" ca="1" si="376"/>
        <v/>
      </c>
      <c r="I6009" s="1109"/>
      <c r="J6009" s="1109"/>
      <c r="K6009" s="1112"/>
      <c r="L6009" s="1091"/>
      <c r="M6009" s="1091"/>
      <c r="N6009" s="1091"/>
      <c r="O6009" s="1091"/>
      <c r="P6009" s="1096"/>
      <c r="Q6009" s="1096"/>
      <c r="R6009" s="1096"/>
      <c r="S6009" s="1091"/>
    </row>
    <row r="6010" spans="1:19" x14ac:dyDescent="0.3">
      <c r="A6010" s="1090">
        <v>6005</v>
      </c>
      <c r="B6010" s="1091"/>
      <c r="C6010" s="1091"/>
      <c r="D6010" s="1097"/>
      <c r="E6010" s="1093">
        <f t="shared" si="373"/>
        <v>0</v>
      </c>
      <c r="F6010" s="1094">
        <f t="shared" si="374"/>
        <v>0</v>
      </c>
      <c r="G6010" s="1095">
        <f t="shared" si="375"/>
        <v>0</v>
      </c>
      <c r="H6010" s="1090" t="str">
        <f t="shared" ca="1" si="376"/>
        <v/>
      </c>
      <c r="I6010" s="1109"/>
      <c r="J6010" s="1109"/>
      <c r="K6010" s="1112"/>
      <c r="L6010" s="1091"/>
      <c r="M6010" s="1091"/>
      <c r="N6010" s="1091"/>
      <c r="O6010" s="1091"/>
      <c r="P6010" s="1096"/>
      <c r="Q6010" s="1096"/>
      <c r="R6010" s="1096"/>
      <c r="S6010" s="1091"/>
    </row>
    <row r="6011" spans="1:19" x14ac:dyDescent="0.3">
      <c r="A6011" s="1090">
        <v>6006</v>
      </c>
      <c r="B6011" s="1091"/>
      <c r="C6011" s="1091"/>
      <c r="D6011" s="1097"/>
      <c r="E6011" s="1093">
        <f t="shared" si="373"/>
        <v>0</v>
      </c>
      <c r="F6011" s="1094">
        <f t="shared" si="374"/>
        <v>0</v>
      </c>
      <c r="G6011" s="1095">
        <f t="shared" si="375"/>
        <v>0</v>
      </c>
      <c r="H6011" s="1090" t="str">
        <f t="shared" ca="1" si="376"/>
        <v/>
      </c>
      <c r="I6011" s="1109"/>
      <c r="J6011" s="1109"/>
      <c r="K6011" s="1112"/>
      <c r="L6011" s="1091"/>
      <c r="M6011" s="1091"/>
      <c r="N6011" s="1091"/>
      <c r="O6011" s="1091"/>
      <c r="P6011" s="1096"/>
      <c r="Q6011" s="1096"/>
      <c r="R6011" s="1096"/>
      <c r="S6011" s="1091"/>
    </row>
    <row r="6012" spans="1:19" x14ac:dyDescent="0.3">
      <c r="A6012" s="1090">
        <v>6007</v>
      </c>
      <c r="B6012" s="1091"/>
      <c r="C6012" s="1091"/>
      <c r="D6012" s="1097"/>
      <c r="E6012" s="1093">
        <f t="shared" si="373"/>
        <v>0</v>
      </c>
      <c r="F6012" s="1094">
        <f t="shared" si="374"/>
        <v>0</v>
      </c>
      <c r="G6012" s="1095">
        <f t="shared" si="375"/>
        <v>0</v>
      </c>
      <c r="H6012" s="1090" t="str">
        <f t="shared" ca="1" si="376"/>
        <v/>
      </c>
      <c r="I6012" s="1109"/>
      <c r="J6012" s="1109"/>
      <c r="K6012" s="1112"/>
      <c r="L6012" s="1091"/>
      <c r="M6012" s="1091"/>
      <c r="N6012" s="1091"/>
      <c r="O6012" s="1091"/>
      <c r="P6012" s="1096"/>
      <c r="Q6012" s="1096"/>
      <c r="R6012" s="1096"/>
      <c r="S6012" s="1091"/>
    </row>
    <row r="6013" spans="1:19" x14ac:dyDescent="0.3">
      <c r="A6013" s="1090">
        <v>6008</v>
      </c>
      <c r="B6013" s="1091"/>
      <c r="C6013" s="1091"/>
      <c r="D6013" s="1097"/>
      <c r="E6013" s="1093">
        <f t="shared" si="373"/>
        <v>0</v>
      </c>
      <c r="F6013" s="1094">
        <f t="shared" si="374"/>
        <v>0</v>
      </c>
      <c r="G6013" s="1095">
        <f t="shared" si="375"/>
        <v>0</v>
      </c>
      <c r="H6013" s="1090" t="str">
        <f t="shared" ca="1" si="376"/>
        <v/>
      </c>
      <c r="I6013" s="1109"/>
      <c r="J6013" s="1109"/>
      <c r="K6013" s="1112"/>
      <c r="L6013" s="1091"/>
      <c r="M6013" s="1091"/>
      <c r="N6013" s="1091"/>
      <c r="O6013" s="1091"/>
      <c r="P6013" s="1096"/>
      <c r="Q6013" s="1096"/>
      <c r="R6013" s="1096"/>
      <c r="S6013" s="1091"/>
    </row>
    <row r="6014" spans="1:19" x14ac:dyDescent="0.3">
      <c r="A6014" s="1090">
        <v>6009</v>
      </c>
      <c r="B6014" s="1091"/>
      <c r="C6014" s="1091"/>
      <c r="D6014" s="1097"/>
      <c r="E6014" s="1093">
        <f t="shared" si="373"/>
        <v>0</v>
      </c>
      <c r="F6014" s="1094">
        <f t="shared" si="374"/>
        <v>0</v>
      </c>
      <c r="G6014" s="1095">
        <f t="shared" si="375"/>
        <v>0</v>
      </c>
      <c r="H6014" s="1090" t="str">
        <f t="shared" ca="1" si="376"/>
        <v/>
      </c>
      <c r="I6014" s="1109"/>
      <c r="J6014" s="1109"/>
      <c r="K6014" s="1112"/>
      <c r="L6014" s="1091"/>
      <c r="M6014" s="1091"/>
      <c r="N6014" s="1091"/>
      <c r="O6014" s="1091"/>
      <c r="P6014" s="1096"/>
      <c r="Q6014" s="1096"/>
      <c r="R6014" s="1096"/>
      <c r="S6014" s="1091"/>
    </row>
    <row r="6015" spans="1:19" x14ac:dyDescent="0.3">
      <c r="A6015" s="1090">
        <v>6010</v>
      </c>
      <c r="B6015" s="1091"/>
      <c r="C6015" s="1091"/>
      <c r="D6015" s="1097"/>
      <c r="E6015" s="1093">
        <f t="shared" si="373"/>
        <v>0</v>
      </c>
      <c r="F6015" s="1094">
        <f t="shared" si="374"/>
        <v>0</v>
      </c>
      <c r="G6015" s="1095">
        <f t="shared" si="375"/>
        <v>0</v>
      </c>
      <c r="H6015" s="1090" t="str">
        <f t="shared" ca="1" si="376"/>
        <v/>
      </c>
      <c r="I6015" s="1109"/>
      <c r="J6015" s="1109"/>
      <c r="K6015" s="1112"/>
      <c r="L6015" s="1091"/>
      <c r="M6015" s="1091"/>
      <c r="N6015" s="1091"/>
      <c r="O6015" s="1091"/>
      <c r="P6015" s="1096"/>
      <c r="Q6015" s="1096"/>
      <c r="R6015" s="1096"/>
      <c r="S6015" s="1091"/>
    </row>
    <row r="6016" spans="1:19" x14ac:dyDescent="0.3">
      <c r="A6016" s="1090">
        <v>6011</v>
      </c>
      <c r="B6016" s="1091"/>
      <c r="C6016" s="1091"/>
      <c r="D6016" s="1097"/>
      <c r="E6016" s="1093">
        <f t="shared" si="373"/>
        <v>0</v>
      </c>
      <c r="F6016" s="1094">
        <f t="shared" si="374"/>
        <v>0</v>
      </c>
      <c r="G6016" s="1095">
        <f t="shared" si="375"/>
        <v>0</v>
      </c>
      <c r="H6016" s="1090" t="str">
        <f t="shared" ca="1" si="376"/>
        <v/>
      </c>
      <c r="I6016" s="1109"/>
      <c r="J6016" s="1109"/>
      <c r="K6016" s="1112"/>
      <c r="L6016" s="1091"/>
      <c r="M6016" s="1091"/>
      <c r="N6016" s="1091"/>
      <c r="O6016" s="1091"/>
      <c r="P6016" s="1096"/>
      <c r="Q6016" s="1096"/>
      <c r="R6016" s="1096"/>
      <c r="S6016" s="1091"/>
    </row>
    <row r="6017" spans="1:19" x14ac:dyDescent="0.3">
      <c r="A6017" s="1090">
        <v>6012</v>
      </c>
      <c r="B6017" s="1091"/>
      <c r="C6017" s="1091"/>
      <c r="D6017" s="1097"/>
      <c r="E6017" s="1093">
        <f t="shared" si="373"/>
        <v>0</v>
      </c>
      <c r="F6017" s="1094">
        <f t="shared" si="374"/>
        <v>0</v>
      </c>
      <c r="G6017" s="1095">
        <f t="shared" si="375"/>
        <v>0</v>
      </c>
      <c r="H6017" s="1090" t="str">
        <f t="shared" ca="1" si="376"/>
        <v/>
      </c>
      <c r="I6017" s="1109"/>
      <c r="J6017" s="1109"/>
      <c r="K6017" s="1112"/>
      <c r="L6017" s="1091"/>
      <c r="M6017" s="1091"/>
      <c r="N6017" s="1091"/>
      <c r="O6017" s="1091"/>
      <c r="P6017" s="1096"/>
      <c r="Q6017" s="1096"/>
      <c r="R6017" s="1096"/>
      <c r="S6017" s="1091"/>
    </row>
    <row r="6018" spans="1:19" x14ac:dyDescent="0.3">
      <c r="A6018" s="1090">
        <v>6013</v>
      </c>
      <c r="B6018" s="1091"/>
      <c r="C6018" s="1091"/>
      <c r="D6018" s="1097"/>
      <c r="E6018" s="1093">
        <f t="shared" si="373"/>
        <v>0</v>
      </c>
      <c r="F6018" s="1094">
        <f t="shared" si="374"/>
        <v>0</v>
      </c>
      <c r="G6018" s="1095">
        <f t="shared" si="375"/>
        <v>0</v>
      </c>
      <c r="H6018" s="1090" t="str">
        <f t="shared" ca="1" si="376"/>
        <v/>
      </c>
      <c r="I6018" s="1109"/>
      <c r="J6018" s="1109"/>
      <c r="K6018" s="1112"/>
      <c r="L6018" s="1091"/>
      <c r="M6018" s="1091"/>
      <c r="N6018" s="1091"/>
      <c r="O6018" s="1091"/>
      <c r="P6018" s="1096"/>
      <c r="Q6018" s="1096"/>
      <c r="R6018" s="1096"/>
      <c r="S6018" s="1091"/>
    </row>
    <row r="6019" spans="1:19" x14ac:dyDescent="0.3">
      <c r="A6019" s="1090">
        <v>6014</v>
      </c>
      <c r="B6019" s="1091"/>
      <c r="C6019" s="1091"/>
      <c r="D6019" s="1097"/>
      <c r="E6019" s="1093">
        <f t="shared" si="373"/>
        <v>0</v>
      </c>
      <c r="F6019" s="1094">
        <f t="shared" si="374"/>
        <v>0</v>
      </c>
      <c r="G6019" s="1095">
        <f t="shared" si="375"/>
        <v>0</v>
      </c>
      <c r="H6019" s="1090" t="str">
        <f t="shared" ca="1" si="376"/>
        <v/>
      </c>
      <c r="I6019" s="1109"/>
      <c r="J6019" s="1109"/>
      <c r="K6019" s="1112"/>
      <c r="L6019" s="1091"/>
      <c r="M6019" s="1091"/>
      <c r="N6019" s="1091"/>
      <c r="O6019" s="1091"/>
      <c r="P6019" s="1096"/>
      <c r="Q6019" s="1096"/>
      <c r="R6019" s="1096"/>
      <c r="S6019" s="1091"/>
    </row>
    <row r="6020" spans="1:19" x14ac:dyDescent="0.3">
      <c r="A6020" s="1090">
        <v>6015</v>
      </c>
      <c r="B6020" s="1091"/>
      <c r="C6020" s="1091"/>
      <c r="D6020" s="1097"/>
      <c r="E6020" s="1093">
        <f t="shared" si="373"/>
        <v>0</v>
      </c>
      <c r="F6020" s="1094">
        <f t="shared" si="374"/>
        <v>0</v>
      </c>
      <c r="G6020" s="1095">
        <f t="shared" si="375"/>
        <v>0</v>
      </c>
      <c r="H6020" s="1090" t="str">
        <f t="shared" ca="1" si="376"/>
        <v/>
      </c>
      <c r="I6020" s="1109"/>
      <c r="J6020" s="1109"/>
      <c r="K6020" s="1112"/>
      <c r="L6020" s="1091"/>
      <c r="M6020" s="1091"/>
      <c r="N6020" s="1091"/>
      <c r="O6020" s="1091"/>
      <c r="P6020" s="1096"/>
      <c r="Q6020" s="1096"/>
      <c r="R6020" s="1096"/>
      <c r="S6020" s="1091"/>
    </row>
    <row r="6021" spans="1:19" x14ac:dyDescent="0.3">
      <c r="A6021" s="1090">
        <v>6016</v>
      </c>
      <c r="B6021" s="1091"/>
      <c r="C6021" s="1091"/>
      <c r="D6021" s="1097"/>
      <c r="E6021" s="1093">
        <f t="shared" si="373"/>
        <v>0</v>
      </c>
      <c r="F6021" s="1094">
        <f t="shared" si="374"/>
        <v>0</v>
      </c>
      <c r="G6021" s="1095">
        <f t="shared" si="375"/>
        <v>0</v>
      </c>
      <c r="H6021" s="1090" t="str">
        <f t="shared" ca="1" si="376"/>
        <v/>
      </c>
      <c r="I6021" s="1109"/>
      <c r="J6021" s="1109"/>
      <c r="K6021" s="1112"/>
      <c r="L6021" s="1091"/>
      <c r="M6021" s="1091"/>
      <c r="N6021" s="1091"/>
      <c r="O6021" s="1091"/>
      <c r="P6021" s="1096"/>
      <c r="Q6021" s="1096"/>
      <c r="R6021" s="1096"/>
      <c r="S6021" s="1091"/>
    </row>
    <row r="6022" spans="1:19" x14ac:dyDescent="0.3">
      <c r="A6022" s="1090">
        <v>6017</v>
      </c>
      <c r="B6022" s="1091"/>
      <c r="C6022" s="1091"/>
      <c r="D6022" s="1097"/>
      <c r="E6022" s="1093">
        <f t="shared" si="373"/>
        <v>0</v>
      </c>
      <c r="F6022" s="1094">
        <f t="shared" si="374"/>
        <v>0</v>
      </c>
      <c r="G6022" s="1095">
        <f t="shared" si="375"/>
        <v>0</v>
      </c>
      <c r="H6022" s="1090" t="str">
        <f t="shared" ca="1" si="376"/>
        <v/>
      </c>
      <c r="I6022" s="1109"/>
      <c r="J6022" s="1109"/>
      <c r="K6022" s="1112"/>
      <c r="L6022" s="1091"/>
      <c r="M6022" s="1091"/>
      <c r="N6022" s="1091"/>
      <c r="O6022" s="1091"/>
      <c r="P6022" s="1096"/>
      <c r="Q6022" s="1096"/>
      <c r="R6022" s="1096"/>
      <c r="S6022" s="1091"/>
    </row>
    <row r="6023" spans="1:19" x14ac:dyDescent="0.3">
      <c r="A6023" s="1090">
        <v>6018</v>
      </c>
      <c r="B6023" s="1091"/>
      <c r="C6023" s="1091"/>
      <c r="D6023" s="1097"/>
      <c r="E6023" s="1093">
        <f t="shared" ref="E6023:E6086" si="377">D6023</f>
        <v>0</v>
      </c>
      <c r="F6023" s="1094">
        <f t="shared" ref="F6023:F6086" si="378">D6023</f>
        <v>0</v>
      </c>
      <c r="G6023" s="1095">
        <f t="shared" ref="G6023:G6086" si="379">D6023</f>
        <v>0</v>
      </c>
      <c r="H6023" s="1090" t="str">
        <f t="shared" ref="H6023:H6086" ca="1" si="380">IF(ISBLANK(D6023),"",DATEDIF(G6023,TODAY(),"y"))</f>
        <v/>
      </c>
      <c r="I6023" s="1109"/>
      <c r="J6023" s="1109"/>
      <c r="K6023" s="1112"/>
      <c r="L6023" s="1091"/>
      <c r="M6023" s="1091"/>
      <c r="N6023" s="1091"/>
      <c r="O6023" s="1091"/>
      <c r="P6023" s="1096"/>
      <c r="Q6023" s="1096"/>
      <c r="R6023" s="1096"/>
      <c r="S6023" s="1091"/>
    </row>
    <row r="6024" spans="1:19" x14ac:dyDescent="0.3">
      <c r="A6024" s="1090">
        <v>6019</v>
      </c>
      <c r="B6024" s="1091"/>
      <c r="C6024" s="1091"/>
      <c r="D6024" s="1097"/>
      <c r="E6024" s="1093">
        <f t="shared" si="377"/>
        <v>0</v>
      </c>
      <c r="F6024" s="1094">
        <f t="shared" si="378"/>
        <v>0</v>
      </c>
      <c r="G6024" s="1095">
        <f t="shared" si="379"/>
        <v>0</v>
      </c>
      <c r="H6024" s="1090" t="str">
        <f t="shared" ca="1" si="380"/>
        <v/>
      </c>
      <c r="I6024" s="1109"/>
      <c r="J6024" s="1109"/>
      <c r="K6024" s="1112"/>
      <c r="L6024" s="1091"/>
      <c r="M6024" s="1091"/>
      <c r="N6024" s="1091"/>
      <c r="O6024" s="1091"/>
      <c r="P6024" s="1096"/>
      <c r="Q6024" s="1096"/>
      <c r="R6024" s="1096"/>
      <c r="S6024" s="1091"/>
    </row>
    <row r="6025" spans="1:19" x14ac:dyDescent="0.3">
      <c r="A6025" s="1090">
        <v>6020</v>
      </c>
      <c r="B6025" s="1091"/>
      <c r="C6025" s="1091"/>
      <c r="D6025" s="1097"/>
      <c r="E6025" s="1093">
        <f t="shared" si="377"/>
        <v>0</v>
      </c>
      <c r="F6025" s="1094">
        <f t="shared" si="378"/>
        <v>0</v>
      </c>
      <c r="G6025" s="1095">
        <f t="shared" si="379"/>
        <v>0</v>
      </c>
      <c r="H6025" s="1090" t="str">
        <f t="shared" ca="1" si="380"/>
        <v/>
      </c>
      <c r="I6025" s="1109"/>
      <c r="J6025" s="1109"/>
      <c r="K6025" s="1112"/>
      <c r="L6025" s="1091"/>
      <c r="M6025" s="1091"/>
      <c r="N6025" s="1091"/>
      <c r="O6025" s="1091"/>
      <c r="P6025" s="1096"/>
      <c r="Q6025" s="1096"/>
      <c r="R6025" s="1096"/>
      <c r="S6025" s="1091"/>
    </row>
    <row r="6026" spans="1:19" x14ac:dyDescent="0.3">
      <c r="A6026" s="1090">
        <v>6021</v>
      </c>
      <c r="B6026" s="1091"/>
      <c r="C6026" s="1091"/>
      <c r="D6026" s="1097"/>
      <c r="E6026" s="1093">
        <f t="shared" si="377"/>
        <v>0</v>
      </c>
      <c r="F6026" s="1094">
        <f t="shared" si="378"/>
        <v>0</v>
      </c>
      <c r="G6026" s="1095">
        <f t="shared" si="379"/>
        <v>0</v>
      </c>
      <c r="H6026" s="1090" t="str">
        <f t="shared" ca="1" si="380"/>
        <v/>
      </c>
      <c r="I6026" s="1109"/>
      <c r="J6026" s="1109"/>
      <c r="K6026" s="1112"/>
      <c r="L6026" s="1091"/>
      <c r="M6026" s="1091"/>
      <c r="N6026" s="1091"/>
      <c r="O6026" s="1091"/>
      <c r="P6026" s="1096"/>
      <c r="Q6026" s="1096"/>
      <c r="R6026" s="1096"/>
      <c r="S6026" s="1091"/>
    </row>
    <row r="6027" spans="1:19" x14ac:dyDescent="0.3">
      <c r="A6027" s="1090">
        <v>6022</v>
      </c>
      <c r="B6027" s="1091"/>
      <c r="C6027" s="1091"/>
      <c r="D6027" s="1097"/>
      <c r="E6027" s="1093">
        <f t="shared" si="377"/>
        <v>0</v>
      </c>
      <c r="F6027" s="1094">
        <f t="shared" si="378"/>
        <v>0</v>
      </c>
      <c r="G6027" s="1095">
        <f t="shared" si="379"/>
        <v>0</v>
      </c>
      <c r="H6027" s="1090" t="str">
        <f t="shared" ca="1" si="380"/>
        <v/>
      </c>
      <c r="I6027" s="1109"/>
      <c r="J6027" s="1109"/>
      <c r="K6027" s="1112"/>
      <c r="L6027" s="1091"/>
      <c r="M6027" s="1091"/>
      <c r="N6027" s="1091"/>
      <c r="O6027" s="1091"/>
      <c r="P6027" s="1096"/>
      <c r="Q6027" s="1096"/>
      <c r="R6027" s="1096"/>
      <c r="S6027" s="1091"/>
    </row>
    <row r="6028" spans="1:19" x14ac:dyDescent="0.3">
      <c r="A6028" s="1090">
        <v>6023</v>
      </c>
      <c r="B6028" s="1091"/>
      <c r="C6028" s="1091"/>
      <c r="D6028" s="1097"/>
      <c r="E6028" s="1093">
        <f t="shared" si="377"/>
        <v>0</v>
      </c>
      <c r="F6028" s="1094">
        <f t="shared" si="378"/>
        <v>0</v>
      </c>
      <c r="G6028" s="1095">
        <f t="shared" si="379"/>
        <v>0</v>
      </c>
      <c r="H6028" s="1090" t="str">
        <f t="shared" ca="1" si="380"/>
        <v/>
      </c>
      <c r="I6028" s="1109"/>
      <c r="J6028" s="1109"/>
      <c r="K6028" s="1112"/>
      <c r="L6028" s="1091"/>
      <c r="M6028" s="1091"/>
      <c r="N6028" s="1091"/>
      <c r="O6028" s="1091"/>
      <c r="P6028" s="1096"/>
      <c r="Q6028" s="1096"/>
      <c r="R6028" s="1096"/>
      <c r="S6028" s="1091"/>
    </row>
    <row r="6029" spans="1:19" x14ac:dyDescent="0.3">
      <c r="A6029" s="1090">
        <v>6024</v>
      </c>
      <c r="B6029" s="1091"/>
      <c r="C6029" s="1091"/>
      <c r="D6029" s="1097"/>
      <c r="E6029" s="1093">
        <f t="shared" si="377"/>
        <v>0</v>
      </c>
      <c r="F6029" s="1094">
        <f t="shared" si="378"/>
        <v>0</v>
      </c>
      <c r="G6029" s="1095">
        <f t="shared" si="379"/>
        <v>0</v>
      </c>
      <c r="H6029" s="1090" t="str">
        <f t="shared" ca="1" si="380"/>
        <v/>
      </c>
      <c r="I6029" s="1109"/>
      <c r="J6029" s="1109"/>
      <c r="K6029" s="1112"/>
      <c r="L6029" s="1091"/>
      <c r="M6029" s="1091"/>
      <c r="N6029" s="1091"/>
      <c r="O6029" s="1091"/>
      <c r="P6029" s="1096"/>
      <c r="Q6029" s="1096"/>
      <c r="R6029" s="1096"/>
      <c r="S6029" s="1091"/>
    </row>
    <row r="6030" spans="1:19" x14ac:dyDescent="0.3">
      <c r="A6030" s="1090">
        <v>6025</v>
      </c>
      <c r="B6030" s="1091"/>
      <c r="C6030" s="1091"/>
      <c r="D6030" s="1097"/>
      <c r="E6030" s="1093">
        <f t="shared" si="377"/>
        <v>0</v>
      </c>
      <c r="F6030" s="1094">
        <f t="shared" si="378"/>
        <v>0</v>
      </c>
      <c r="G6030" s="1095">
        <f t="shared" si="379"/>
        <v>0</v>
      </c>
      <c r="H6030" s="1090" t="str">
        <f t="shared" ca="1" si="380"/>
        <v/>
      </c>
      <c r="I6030" s="1109"/>
      <c r="J6030" s="1109"/>
      <c r="K6030" s="1112"/>
      <c r="L6030" s="1091"/>
      <c r="M6030" s="1091"/>
      <c r="N6030" s="1091"/>
      <c r="O6030" s="1091"/>
      <c r="P6030" s="1096"/>
      <c r="Q6030" s="1096"/>
      <c r="R6030" s="1096"/>
      <c r="S6030" s="1091"/>
    </row>
    <row r="6031" spans="1:19" x14ac:dyDescent="0.3">
      <c r="A6031" s="1090">
        <v>6026</v>
      </c>
      <c r="B6031" s="1091"/>
      <c r="C6031" s="1091"/>
      <c r="D6031" s="1097"/>
      <c r="E6031" s="1093">
        <f t="shared" si="377"/>
        <v>0</v>
      </c>
      <c r="F6031" s="1094">
        <f t="shared" si="378"/>
        <v>0</v>
      </c>
      <c r="G6031" s="1095">
        <f t="shared" si="379"/>
        <v>0</v>
      </c>
      <c r="H6031" s="1090" t="str">
        <f t="shared" ca="1" si="380"/>
        <v/>
      </c>
      <c r="I6031" s="1109"/>
      <c r="J6031" s="1109"/>
      <c r="K6031" s="1112"/>
      <c r="L6031" s="1091"/>
      <c r="M6031" s="1091"/>
      <c r="N6031" s="1091"/>
      <c r="O6031" s="1091"/>
      <c r="P6031" s="1096"/>
      <c r="Q6031" s="1096"/>
      <c r="R6031" s="1096"/>
      <c r="S6031" s="1091"/>
    </row>
    <row r="6032" spans="1:19" x14ac:dyDescent="0.3">
      <c r="A6032" s="1090">
        <v>6027</v>
      </c>
      <c r="B6032" s="1091"/>
      <c r="C6032" s="1091"/>
      <c r="D6032" s="1097"/>
      <c r="E6032" s="1093">
        <f t="shared" si="377"/>
        <v>0</v>
      </c>
      <c r="F6032" s="1094">
        <f t="shared" si="378"/>
        <v>0</v>
      </c>
      <c r="G6032" s="1095">
        <f t="shared" si="379"/>
        <v>0</v>
      </c>
      <c r="H6032" s="1090" t="str">
        <f t="shared" ca="1" si="380"/>
        <v/>
      </c>
      <c r="I6032" s="1109"/>
      <c r="J6032" s="1109"/>
      <c r="K6032" s="1112"/>
      <c r="L6032" s="1091"/>
      <c r="M6032" s="1091"/>
      <c r="N6032" s="1091"/>
      <c r="O6032" s="1091"/>
      <c r="P6032" s="1096"/>
      <c r="Q6032" s="1096"/>
      <c r="R6032" s="1096"/>
      <c r="S6032" s="1091"/>
    </row>
    <row r="6033" spans="1:19" x14ac:dyDescent="0.3">
      <c r="A6033" s="1090">
        <v>6028</v>
      </c>
      <c r="B6033" s="1091"/>
      <c r="C6033" s="1091"/>
      <c r="D6033" s="1097"/>
      <c r="E6033" s="1093">
        <f t="shared" si="377"/>
        <v>0</v>
      </c>
      <c r="F6033" s="1094">
        <f t="shared" si="378"/>
        <v>0</v>
      </c>
      <c r="G6033" s="1095">
        <f t="shared" si="379"/>
        <v>0</v>
      </c>
      <c r="H6033" s="1090" t="str">
        <f t="shared" ca="1" si="380"/>
        <v/>
      </c>
      <c r="I6033" s="1109"/>
      <c r="J6033" s="1109"/>
      <c r="K6033" s="1112"/>
      <c r="L6033" s="1091"/>
      <c r="M6033" s="1091"/>
      <c r="N6033" s="1091"/>
      <c r="O6033" s="1091"/>
      <c r="P6033" s="1096"/>
      <c r="Q6033" s="1096"/>
      <c r="R6033" s="1096"/>
      <c r="S6033" s="1091"/>
    </row>
    <row r="6034" spans="1:19" x14ac:dyDescent="0.3">
      <c r="A6034" s="1090">
        <v>6029</v>
      </c>
      <c r="B6034" s="1091"/>
      <c r="C6034" s="1091"/>
      <c r="D6034" s="1097"/>
      <c r="E6034" s="1093">
        <f t="shared" si="377"/>
        <v>0</v>
      </c>
      <c r="F6034" s="1094">
        <f t="shared" si="378"/>
        <v>0</v>
      </c>
      <c r="G6034" s="1095">
        <f t="shared" si="379"/>
        <v>0</v>
      </c>
      <c r="H6034" s="1090" t="str">
        <f t="shared" ca="1" si="380"/>
        <v/>
      </c>
      <c r="I6034" s="1109"/>
      <c r="J6034" s="1109"/>
      <c r="K6034" s="1112"/>
      <c r="L6034" s="1091"/>
      <c r="M6034" s="1091"/>
      <c r="N6034" s="1091"/>
      <c r="O6034" s="1091"/>
      <c r="P6034" s="1096"/>
      <c r="Q6034" s="1096"/>
      <c r="R6034" s="1096"/>
      <c r="S6034" s="1091"/>
    </row>
    <row r="6035" spans="1:19" x14ac:dyDescent="0.3">
      <c r="A6035" s="1090">
        <v>6030</v>
      </c>
      <c r="B6035" s="1091"/>
      <c r="C6035" s="1091"/>
      <c r="D6035" s="1097"/>
      <c r="E6035" s="1093">
        <f t="shared" si="377"/>
        <v>0</v>
      </c>
      <c r="F6035" s="1094">
        <f t="shared" si="378"/>
        <v>0</v>
      </c>
      <c r="G6035" s="1095">
        <f t="shared" si="379"/>
        <v>0</v>
      </c>
      <c r="H6035" s="1090" t="str">
        <f t="shared" ca="1" si="380"/>
        <v/>
      </c>
      <c r="I6035" s="1109"/>
      <c r="J6035" s="1109"/>
      <c r="K6035" s="1112"/>
      <c r="L6035" s="1091"/>
      <c r="M6035" s="1091"/>
      <c r="N6035" s="1091"/>
      <c r="O6035" s="1091"/>
      <c r="P6035" s="1096"/>
      <c r="Q6035" s="1096"/>
      <c r="R6035" s="1096"/>
      <c r="S6035" s="1091"/>
    </row>
    <row r="6036" spans="1:19" x14ac:dyDescent="0.3">
      <c r="A6036" s="1090">
        <v>6031</v>
      </c>
      <c r="B6036" s="1091"/>
      <c r="C6036" s="1091"/>
      <c r="D6036" s="1097"/>
      <c r="E6036" s="1093">
        <f t="shared" si="377"/>
        <v>0</v>
      </c>
      <c r="F6036" s="1094">
        <f t="shared" si="378"/>
        <v>0</v>
      </c>
      <c r="G6036" s="1095">
        <f t="shared" si="379"/>
        <v>0</v>
      </c>
      <c r="H6036" s="1090" t="str">
        <f t="shared" ca="1" si="380"/>
        <v/>
      </c>
      <c r="I6036" s="1109"/>
      <c r="J6036" s="1109"/>
      <c r="K6036" s="1112"/>
      <c r="L6036" s="1091"/>
      <c r="M6036" s="1091"/>
      <c r="N6036" s="1091"/>
      <c r="O6036" s="1091"/>
      <c r="P6036" s="1096"/>
      <c r="Q6036" s="1096"/>
      <c r="R6036" s="1096"/>
      <c r="S6036" s="1091"/>
    </row>
    <row r="6037" spans="1:19" x14ac:dyDescent="0.3">
      <c r="A6037" s="1090">
        <v>6032</v>
      </c>
      <c r="B6037" s="1091"/>
      <c r="C6037" s="1091"/>
      <c r="D6037" s="1097"/>
      <c r="E6037" s="1093">
        <f t="shared" si="377"/>
        <v>0</v>
      </c>
      <c r="F6037" s="1094">
        <f t="shared" si="378"/>
        <v>0</v>
      </c>
      <c r="G6037" s="1095">
        <f t="shared" si="379"/>
        <v>0</v>
      </c>
      <c r="H6037" s="1090" t="str">
        <f t="shared" ca="1" si="380"/>
        <v/>
      </c>
      <c r="I6037" s="1109"/>
      <c r="J6037" s="1109"/>
      <c r="K6037" s="1112"/>
      <c r="L6037" s="1091"/>
      <c r="M6037" s="1091"/>
      <c r="N6037" s="1091"/>
      <c r="O6037" s="1091"/>
      <c r="P6037" s="1096"/>
      <c r="Q6037" s="1096"/>
      <c r="R6037" s="1096"/>
      <c r="S6037" s="1091"/>
    </row>
    <row r="6038" spans="1:19" x14ac:dyDescent="0.3">
      <c r="A6038" s="1090">
        <v>6033</v>
      </c>
      <c r="B6038" s="1091"/>
      <c r="C6038" s="1091"/>
      <c r="D6038" s="1097"/>
      <c r="E6038" s="1093">
        <f t="shared" si="377"/>
        <v>0</v>
      </c>
      <c r="F6038" s="1094">
        <f t="shared" si="378"/>
        <v>0</v>
      </c>
      <c r="G6038" s="1095">
        <f t="shared" si="379"/>
        <v>0</v>
      </c>
      <c r="H6038" s="1090" t="str">
        <f t="shared" ca="1" si="380"/>
        <v/>
      </c>
      <c r="I6038" s="1109"/>
      <c r="J6038" s="1109"/>
      <c r="K6038" s="1112"/>
      <c r="L6038" s="1091"/>
      <c r="M6038" s="1091"/>
      <c r="N6038" s="1091"/>
      <c r="O6038" s="1091"/>
      <c r="P6038" s="1096"/>
      <c r="Q6038" s="1096"/>
      <c r="R6038" s="1096"/>
      <c r="S6038" s="1091"/>
    </row>
    <row r="6039" spans="1:19" x14ac:dyDescent="0.3">
      <c r="A6039" s="1090">
        <v>6034</v>
      </c>
      <c r="B6039" s="1091"/>
      <c r="C6039" s="1091"/>
      <c r="D6039" s="1097"/>
      <c r="E6039" s="1093">
        <f t="shared" si="377"/>
        <v>0</v>
      </c>
      <c r="F6039" s="1094">
        <f t="shared" si="378"/>
        <v>0</v>
      </c>
      <c r="G6039" s="1095">
        <f t="shared" si="379"/>
        <v>0</v>
      </c>
      <c r="H6039" s="1090" t="str">
        <f t="shared" ca="1" si="380"/>
        <v/>
      </c>
      <c r="I6039" s="1109"/>
      <c r="J6039" s="1109"/>
      <c r="K6039" s="1112"/>
      <c r="L6039" s="1091"/>
      <c r="M6039" s="1091"/>
      <c r="N6039" s="1091"/>
      <c r="O6039" s="1091"/>
      <c r="P6039" s="1096"/>
      <c r="Q6039" s="1096"/>
      <c r="R6039" s="1096"/>
      <c r="S6039" s="1091"/>
    </row>
    <row r="6040" spans="1:19" x14ac:dyDescent="0.3">
      <c r="A6040" s="1090">
        <v>6035</v>
      </c>
      <c r="B6040" s="1091"/>
      <c r="C6040" s="1091"/>
      <c r="D6040" s="1097"/>
      <c r="E6040" s="1093">
        <f t="shared" si="377"/>
        <v>0</v>
      </c>
      <c r="F6040" s="1094">
        <f t="shared" si="378"/>
        <v>0</v>
      </c>
      <c r="G6040" s="1095">
        <f t="shared" si="379"/>
        <v>0</v>
      </c>
      <c r="H6040" s="1090" t="str">
        <f t="shared" ca="1" si="380"/>
        <v/>
      </c>
      <c r="I6040" s="1109"/>
      <c r="J6040" s="1109"/>
      <c r="K6040" s="1112"/>
      <c r="L6040" s="1091"/>
      <c r="M6040" s="1091"/>
      <c r="N6040" s="1091"/>
      <c r="O6040" s="1091"/>
      <c r="P6040" s="1096"/>
      <c r="Q6040" s="1096"/>
      <c r="R6040" s="1096"/>
      <c r="S6040" s="1091"/>
    </row>
    <row r="6041" spans="1:19" x14ac:dyDescent="0.3">
      <c r="A6041" s="1090">
        <v>6036</v>
      </c>
      <c r="B6041" s="1091"/>
      <c r="C6041" s="1091"/>
      <c r="D6041" s="1097"/>
      <c r="E6041" s="1093">
        <f t="shared" si="377"/>
        <v>0</v>
      </c>
      <c r="F6041" s="1094">
        <f t="shared" si="378"/>
        <v>0</v>
      </c>
      <c r="G6041" s="1095">
        <f t="shared" si="379"/>
        <v>0</v>
      </c>
      <c r="H6041" s="1090" t="str">
        <f t="shared" ca="1" si="380"/>
        <v/>
      </c>
      <c r="I6041" s="1109"/>
      <c r="J6041" s="1109"/>
      <c r="K6041" s="1112"/>
      <c r="L6041" s="1091"/>
      <c r="M6041" s="1091"/>
      <c r="N6041" s="1091"/>
      <c r="O6041" s="1091"/>
      <c r="P6041" s="1096"/>
      <c r="Q6041" s="1096"/>
      <c r="R6041" s="1096"/>
      <c r="S6041" s="1091"/>
    </row>
    <row r="6042" spans="1:19" x14ac:dyDescent="0.3">
      <c r="A6042" s="1090">
        <v>6037</v>
      </c>
      <c r="B6042" s="1091"/>
      <c r="C6042" s="1091"/>
      <c r="D6042" s="1097"/>
      <c r="E6042" s="1093">
        <f t="shared" si="377"/>
        <v>0</v>
      </c>
      <c r="F6042" s="1094">
        <f t="shared" si="378"/>
        <v>0</v>
      </c>
      <c r="G6042" s="1095">
        <f t="shared" si="379"/>
        <v>0</v>
      </c>
      <c r="H6042" s="1090" t="str">
        <f t="shared" ca="1" si="380"/>
        <v/>
      </c>
      <c r="I6042" s="1109"/>
      <c r="J6042" s="1109"/>
      <c r="K6042" s="1112"/>
      <c r="L6042" s="1091"/>
      <c r="M6042" s="1091"/>
      <c r="N6042" s="1091"/>
      <c r="O6042" s="1091"/>
      <c r="P6042" s="1096"/>
      <c r="Q6042" s="1096"/>
      <c r="R6042" s="1096"/>
      <c r="S6042" s="1091"/>
    </row>
    <row r="6043" spans="1:19" x14ac:dyDescent="0.3">
      <c r="A6043" s="1090">
        <v>6038</v>
      </c>
      <c r="B6043" s="1091"/>
      <c r="C6043" s="1091"/>
      <c r="D6043" s="1097"/>
      <c r="E6043" s="1093">
        <f t="shared" si="377"/>
        <v>0</v>
      </c>
      <c r="F6043" s="1094">
        <f t="shared" si="378"/>
        <v>0</v>
      </c>
      <c r="G6043" s="1095">
        <f t="shared" si="379"/>
        <v>0</v>
      </c>
      <c r="H6043" s="1090" t="str">
        <f t="shared" ca="1" si="380"/>
        <v/>
      </c>
      <c r="I6043" s="1109"/>
      <c r="J6043" s="1109"/>
      <c r="K6043" s="1112"/>
      <c r="L6043" s="1091"/>
      <c r="M6043" s="1091"/>
      <c r="N6043" s="1091"/>
      <c r="O6043" s="1091"/>
      <c r="P6043" s="1096"/>
      <c r="Q6043" s="1096"/>
      <c r="R6043" s="1096"/>
      <c r="S6043" s="1091"/>
    </row>
    <row r="6044" spans="1:19" x14ac:dyDescent="0.3">
      <c r="A6044" s="1090">
        <v>6039</v>
      </c>
      <c r="B6044" s="1091"/>
      <c r="C6044" s="1091"/>
      <c r="D6044" s="1097"/>
      <c r="E6044" s="1093">
        <f t="shared" si="377"/>
        <v>0</v>
      </c>
      <c r="F6044" s="1094">
        <f t="shared" si="378"/>
        <v>0</v>
      </c>
      <c r="G6044" s="1095">
        <f t="shared" si="379"/>
        <v>0</v>
      </c>
      <c r="H6044" s="1090" t="str">
        <f t="shared" ca="1" si="380"/>
        <v/>
      </c>
      <c r="I6044" s="1109"/>
      <c r="J6044" s="1109"/>
      <c r="K6044" s="1112"/>
      <c r="L6044" s="1091"/>
      <c r="M6044" s="1091"/>
      <c r="N6044" s="1091"/>
      <c r="O6044" s="1091"/>
      <c r="P6044" s="1096"/>
      <c r="Q6044" s="1096"/>
      <c r="R6044" s="1096"/>
      <c r="S6044" s="1091"/>
    </row>
    <row r="6045" spans="1:19" x14ac:dyDescent="0.3">
      <c r="A6045" s="1090">
        <v>6040</v>
      </c>
      <c r="B6045" s="1091"/>
      <c r="C6045" s="1091"/>
      <c r="D6045" s="1097"/>
      <c r="E6045" s="1093">
        <f t="shared" si="377"/>
        <v>0</v>
      </c>
      <c r="F6045" s="1094">
        <f t="shared" si="378"/>
        <v>0</v>
      </c>
      <c r="G6045" s="1095">
        <f t="shared" si="379"/>
        <v>0</v>
      </c>
      <c r="H6045" s="1090" t="str">
        <f t="shared" ca="1" si="380"/>
        <v/>
      </c>
      <c r="I6045" s="1109"/>
      <c r="J6045" s="1109"/>
      <c r="K6045" s="1112"/>
      <c r="L6045" s="1091"/>
      <c r="M6045" s="1091"/>
      <c r="N6045" s="1091"/>
      <c r="O6045" s="1091"/>
      <c r="P6045" s="1096"/>
      <c r="Q6045" s="1096"/>
      <c r="R6045" s="1096"/>
      <c r="S6045" s="1091"/>
    </row>
    <row r="6046" spans="1:19" x14ac:dyDescent="0.3">
      <c r="A6046" s="1090">
        <v>6041</v>
      </c>
      <c r="B6046" s="1091"/>
      <c r="C6046" s="1091"/>
      <c r="D6046" s="1097"/>
      <c r="E6046" s="1093">
        <f t="shared" si="377"/>
        <v>0</v>
      </c>
      <c r="F6046" s="1094">
        <f t="shared" si="378"/>
        <v>0</v>
      </c>
      <c r="G6046" s="1095">
        <f t="shared" si="379"/>
        <v>0</v>
      </c>
      <c r="H6046" s="1090" t="str">
        <f t="shared" ca="1" si="380"/>
        <v/>
      </c>
      <c r="I6046" s="1109"/>
      <c r="J6046" s="1109"/>
      <c r="K6046" s="1112"/>
      <c r="L6046" s="1091"/>
      <c r="M6046" s="1091"/>
      <c r="N6046" s="1091"/>
      <c r="O6046" s="1091"/>
      <c r="P6046" s="1096"/>
      <c r="Q6046" s="1096"/>
      <c r="R6046" s="1096"/>
      <c r="S6046" s="1091"/>
    </row>
    <row r="6047" spans="1:19" x14ac:dyDescent="0.3">
      <c r="A6047" s="1090">
        <v>6042</v>
      </c>
      <c r="B6047" s="1091"/>
      <c r="C6047" s="1091"/>
      <c r="D6047" s="1097"/>
      <c r="E6047" s="1093">
        <f t="shared" si="377"/>
        <v>0</v>
      </c>
      <c r="F6047" s="1094">
        <f t="shared" si="378"/>
        <v>0</v>
      </c>
      <c r="G6047" s="1095">
        <f t="shared" si="379"/>
        <v>0</v>
      </c>
      <c r="H6047" s="1090" t="str">
        <f t="shared" ca="1" si="380"/>
        <v/>
      </c>
      <c r="I6047" s="1109"/>
      <c r="J6047" s="1109"/>
      <c r="K6047" s="1112"/>
      <c r="L6047" s="1091"/>
      <c r="M6047" s="1091"/>
      <c r="N6047" s="1091"/>
      <c r="O6047" s="1091"/>
      <c r="P6047" s="1096"/>
      <c r="Q6047" s="1096"/>
      <c r="R6047" s="1096"/>
      <c r="S6047" s="1091"/>
    </row>
    <row r="6048" spans="1:19" x14ac:dyDescent="0.3">
      <c r="A6048" s="1090">
        <v>6043</v>
      </c>
      <c r="B6048" s="1091"/>
      <c r="C6048" s="1091"/>
      <c r="D6048" s="1097"/>
      <c r="E6048" s="1093">
        <f t="shared" si="377"/>
        <v>0</v>
      </c>
      <c r="F6048" s="1094">
        <f t="shared" si="378"/>
        <v>0</v>
      </c>
      <c r="G6048" s="1095">
        <f t="shared" si="379"/>
        <v>0</v>
      </c>
      <c r="H6048" s="1090" t="str">
        <f t="shared" ca="1" si="380"/>
        <v/>
      </c>
      <c r="I6048" s="1109"/>
      <c r="J6048" s="1109"/>
      <c r="K6048" s="1112"/>
      <c r="L6048" s="1091"/>
      <c r="M6048" s="1091"/>
      <c r="N6048" s="1091"/>
      <c r="O6048" s="1091"/>
      <c r="P6048" s="1096"/>
      <c r="Q6048" s="1096"/>
      <c r="R6048" s="1096"/>
      <c r="S6048" s="1091"/>
    </row>
    <row r="6049" spans="1:19" x14ac:dyDescent="0.3">
      <c r="A6049" s="1090">
        <v>6044</v>
      </c>
      <c r="B6049" s="1091"/>
      <c r="C6049" s="1091"/>
      <c r="D6049" s="1097"/>
      <c r="E6049" s="1093">
        <f t="shared" si="377"/>
        <v>0</v>
      </c>
      <c r="F6049" s="1094">
        <f t="shared" si="378"/>
        <v>0</v>
      </c>
      <c r="G6049" s="1095">
        <f t="shared" si="379"/>
        <v>0</v>
      </c>
      <c r="H6049" s="1090" t="str">
        <f t="shared" ca="1" si="380"/>
        <v/>
      </c>
      <c r="I6049" s="1109"/>
      <c r="J6049" s="1109"/>
      <c r="K6049" s="1112"/>
      <c r="L6049" s="1091"/>
      <c r="M6049" s="1091"/>
      <c r="N6049" s="1091"/>
      <c r="O6049" s="1091"/>
      <c r="P6049" s="1096"/>
      <c r="Q6049" s="1096"/>
      <c r="R6049" s="1096"/>
      <c r="S6049" s="1091"/>
    </row>
    <row r="6050" spans="1:19" x14ac:dyDescent="0.3">
      <c r="A6050" s="1090">
        <v>6045</v>
      </c>
      <c r="B6050" s="1091"/>
      <c r="C6050" s="1091"/>
      <c r="D6050" s="1097"/>
      <c r="E6050" s="1093">
        <f t="shared" si="377"/>
        <v>0</v>
      </c>
      <c r="F6050" s="1094">
        <f t="shared" si="378"/>
        <v>0</v>
      </c>
      <c r="G6050" s="1095">
        <f t="shared" si="379"/>
        <v>0</v>
      </c>
      <c r="H6050" s="1090" t="str">
        <f t="shared" ca="1" si="380"/>
        <v/>
      </c>
      <c r="I6050" s="1109"/>
      <c r="J6050" s="1109"/>
      <c r="K6050" s="1112"/>
      <c r="L6050" s="1091"/>
      <c r="M6050" s="1091"/>
      <c r="N6050" s="1091"/>
      <c r="O6050" s="1091"/>
      <c r="P6050" s="1096"/>
      <c r="Q6050" s="1096"/>
      <c r="R6050" s="1096"/>
      <c r="S6050" s="1091"/>
    </row>
    <row r="6051" spans="1:19" x14ac:dyDescent="0.3">
      <c r="A6051" s="1090">
        <v>6046</v>
      </c>
      <c r="B6051" s="1091"/>
      <c r="C6051" s="1091"/>
      <c r="D6051" s="1097"/>
      <c r="E6051" s="1093">
        <f t="shared" si="377"/>
        <v>0</v>
      </c>
      <c r="F6051" s="1094">
        <f t="shared" si="378"/>
        <v>0</v>
      </c>
      <c r="G6051" s="1095">
        <f t="shared" si="379"/>
        <v>0</v>
      </c>
      <c r="H6051" s="1090" t="str">
        <f t="shared" ca="1" si="380"/>
        <v/>
      </c>
      <c r="I6051" s="1109"/>
      <c r="J6051" s="1109"/>
      <c r="K6051" s="1112"/>
      <c r="L6051" s="1091"/>
      <c r="M6051" s="1091"/>
      <c r="N6051" s="1091"/>
      <c r="O6051" s="1091"/>
      <c r="P6051" s="1096"/>
      <c r="Q6051" s="1096"/>
      <c r="R6051" s="1096"/>
      <c r="S6051" s="1091"/>
    </row>
    <row r="6052" spans="1:19" x14ac:dyDescent="0.3">
      <c r="A6052" s="1090">
        <v>6047</v>
      </c>
      <c r="B6052" s="1091"/>
      <c r="C6052" s="1091"/>
      <c r="D6052" s="1097"/>
      <c r="E6052" s="1093">
        <f t="shared" si="377"/>
        <v>0</v>
      </c>
      <c r="F6052" s="1094">
        <f t="shared" si="378"/>
        <v>0</v>
      </c>
      <c r="G6052" s="1095">
        <f t="shared" si="379"/>
        <v>0</v>
      </c>
      <c r="H6052" s="1090" t="str">
        <f t="shared" ca="1" si="380"/>
        <v/>
      </c>
      <c r="I6052" s="1109"/>
      <c r="J6052" s="1109"/>
      <c r="K6052" s="1112"/>
      <c r="L6052" s="1091"/>
      <c r="M6052" s="1091"/>
      <c r="N6052" s="1091"/>
      <c r="O6052" s="1091"/>
      <c r="P6052" s="1096"/>
      <c r="Q6052" s="1096"/>
      <c r="R6052" s="1096"/>
      <c r="S6052" s="1091"/>
    </row>
    <row r="6053" spans="1:19" x14ac:dyDescent="0.3">
      <c r="A6053" s="1090">
        <v>6048</v>
      </c>
      <c r="B6053" s="1091"/>
      <c r="C6053" s="1091"/>
      <c r="D6053" s="1097"/>
      <c r="E6053" s="1093">
        <f t="shared" si="377"/>
        <v>0</v>
      </c>
      <c r="F6053" s="1094">
        <f t="shared" si="378"/>
        <v>0</v>
      </c>
      <c r="G6053" s="1095">
        <f t="shared" si="379"/>
        <v>0</v>
      </c>
      <c r="H6053" s="1090" t="str">
        <f t="shared" ca="1" si="380"/>
        <v/>
      </c>
      <c r="I6053" s="1109"/>
      <c r="J6053" s="1109"/>
      <c r="K6053" s="1112"/>
      <c r="L6053" s="1091"/>
      <c r="M6053" s="1091"/>
      <c r="N6053" s="1091"/>
      <c r="O6053" s="1091"/>
      <c r="P6053" s="1096"/>
      <c r="Q6053" s="1096"/>
      <c r="R6053" s="1096"/>
      <c r="S6053" s="1091"/>
    </row>
    <row r="6054" spans="1:19" x14ac:dyDescent="0.3">
      <c r="A6054" s="1090">
        <v>6049</v>
      </c>
      <c r="B6054" s="1091"/>
      <c r="C6054" s="1091"/>
      <c r="D6054" s="1097"/>
      <c r="E6054" s="1093">
        <f t="shared" si="377"/>
        <v>0</v>
      </c>
      <c r="F6054" s="1094">
        <f t="shared" si="378"/>
        <v>0</v>
      </c>
      <c r="G6054" s="1095">
        <f t="shared" si="379"/>
        <v>0</v>
      </c>
      <c r="H6054" s="1090" t="str">
        <f t="shared" ca="1" si="380"/>
        <v/>
      </c>
      <c r="I6054" s="1109"/>
      <c r="J6054" s="1109"/>
      <c r="K6054" s="1112"/>
      <c r="L6054" s="1091"/>
      <c r="M6054" s="1091"/>
      <c r="N6054" s="1091"/>
      <c r="O6054" s="1091"/>
      <c r="P6054" s="1096"/>
      <c r="Q6054" s="1096"/>
      <c r="R6054" s="1096"/>
      <c r="S6054" s="1091"/>
    </row>
    <row r="6055" spans="1:19" x14ac:dyDescent="0.3">
      <c r="A6055" s="1090">
        <v>6050</v>
      </c>
      <c r="B6055" s="1091"/>
      <c r="C6055" s="1091"/>
      <c r="D6055" s="1097"/>
      <c r="E6055" s="1093">
        <f t="shared" si="377"/>
        <v>0</v>
      </c>
      <c r="F6055" s="1094">
        <f t="shared" si="378"/>
        <v>0</v>
      </c>
      <c r="G6055" s="1095">
        <f t="shared" si="379"/>
        <v>0</v>
      </c>
      <c r="H6055" s="1090" t="str">
        <f t="shared" ca="1" si="380"/>
        <v/>
      </c>
      <c r="I6055" s="1109"/>
      <c r="J6055" s="1109"/>
      <c r="K6055" s="1112"/>
      <c r="L6055" s="1091"/>
      <c r="M6055" s="1091"/>
      <c r="N6055" s="1091"/>
      <c r="O6055" s="1091"/>
      <c r="P6055" s="1096"/>
      <c r="Q6055" s="1096"/>
      <c r="R6055" s="1096"/>
      <c r="S6055" s="1091"/>
    </row>
    <row r="6056" spans="1:19" x14ac:dyDescent="0.3">
      <c r="A6056" s="1090">
        <v>6051</v>
      </c>
      <c r="B6056" s="1091"/>
      <c r="C6056" s="1091"/>
      <c r="D6056" s="1097"/>
      <c r="E6056" s="1093">
        <f t="shared" si="377"/>
        <v>0</v>
      </c>
      <c r="F6056" s="1094">
        <f t="shared" si="378"/>
        <v>0</v>
      </c>
      <c r="G6056" s="1095">
        <f t="shared" si="379"/>
        <v>0</v>
      </c>
      <c r="H6056" s="1090" t="str">
        <f t="shared" ca="1" si="380"/>
        <v/>
      </c>
      <c r="I6056" s="1109"/>
      <c r="J6056" s="1109"/>
      <c r="K6056" s="1112"/>
      <c r="L6056" s="1091"/>
      <c r="M6056" s="1091"/>
      <c r="N6056" s="1091"/>
      <c r="O6056" s="1091"/>
      <c r="P6056" s="1096"/>
      <c r="Q6056" s="1096"/>
      <c r="R6056" s="1096"/>
      <c r="S6056" s="1091"/>
    </row>
    <row r="6057" spans="1:19" x14ac:dyDescent="0.3">
      <c r="A6057" s="1090">
        <v>6052</v>
      </c>
      <c r="B6057" s="1091"/>
      <c r="C6057" s="1091"/>
      <c r="D6057" s="1097"/>
      <c r="E6057" s="1093">
        <f t="shared" si="377"/>
        <v>0</v>
      </c>
      <c r="F6057" s="1094">
        <f t="shared" si="378"/>
        <v>0</v>
      </c>
      <c r="G6057" s="1095">
        <f t="shared" si="379"/>
        <v>0</v>
      </c>
      <c r="H6057" s="1090" t="str">
        <f t="shared" ca="1" si="380"/>
        <v/>
      </c>
      <c r="I6057" s="1109"/>
      <c r="J6057" s="1109"/>
      <c r="K6057" s="1112"/>
      <c r="L6057" s="1091"/>
      <c r="M6057" s="1091"/>
      <c r="N6057" s="1091"/>
      <c r="O6057" s="1091"/>
      <c r="P6057" s="1096"/>
      <c r="Q6057" s="1096"/>
      <c r="R6057" s="1096"/>
      <c r="S6057" s="1091"/>
    </row>
    <row r="6058" spans="1:19" x14ac:dyDescent="0.3">
      <c r="A6058" s="1090">
        <v>6053</v>
      </c>
      <c r="B6058" s="1091"/>
      <c r="C6058" s="1091"/>
      <c r="D6058" s="1097"/>
      <c r="E6058" s="1093">
        <f t="shared" si="377"/>
        <v>0</v>
      </c>
      <c r="F6058" s="1094">
        <f t="shared" si="378"/>
        <v>0</v>
      </c>
      <c r="G6058" s="1095">
        <f t="shared" si="379"/>
        <v>0</v>
      </c>
      <c r="H6058" s="1090" t="str">
        <f t="shared" ca="1" si="380"/>
        <v/>
      </c>
      <c r="I6058" s="1109"/>
      <c r="J6058" s="1109"/>
      <c r="K6058" s="1112"/>
      <c r="L6058" s="1091"/>
      <c r="M6058" s="1091"/>
      <c r="N6058" s="1091"/>
      <c r="O6058" s="1091"/>
      <c r="P6058" s="1096"/>
      <c r="Q6058" s="1096"/>
      <c r="R6058" s="1096"/>
      <c r="S6058" s="1091"/>
    </row>
    <row r="6059" spans="1:19" x14ac:dyDescent="0.3">
      <c r="A6059" s="1090">
        <v>6054</v>
      </c>
      <c r="B6059" s="1091"/>
      <c r="C6059" s="1091"/>
      <c r="D6059" s="1097"/>
      <c r="E6059" s="1093">
        <f t="shared" si="377"/>
        <v>0</v>
      </c>
      <c r="F6059" s="1094">
        <f t="shared" si="378"/>
        <v>0</v>
      </c>
      <c r="G6059" s="1095">
        <f t="shared" si="379"/>
        <v>0</v>
      </c>
      <c r="H6059" s="1090" t="str">
        <f t="shared" ca="1" si="380"/>
        <v/>
      </c>
      <c r="I6059" s="1109"/>
      <c r="J6059" s="1109"/>
      <c r="K6059" s="1112"/>
      <c r="L6059" s="1091"/>
      <c r="M6059" s="1091"/>
      <c r="N6059" s="1091"/>
      <c r="O6059" s="1091"/>
      <c r="P6059" s="1096"/>
      <c r="Q6059" s="1096"/>
      <c r="R6059" s="1096"/>
      <c r="S6059" s="1091"/>
    </row>
    <row r="6060" spans="1:19" x14ac:dyDescent="0.3">
      <c r="A6060" s="1090">
        <v>6055</v>
      </c>
      <c r="B6060" s="1091"/>
      <c r="C6060" s="1091"/>
      <c r="D6060" s="1097"/>
      <c r="E6060" s="1093">
        <f t="shared" si="377"/>
        <v>0</v>
      </c>
      <c r="F6060" s="1094">
        <f t="shared" si="378"/>
        <v>0</v>
      </c>
      <c r="G6060" s="1095">
        <f t="shared" si="379"/>
        <v>0</v>
      </c>
      <c r="H6060" s="1090" t="str">
        <f t="shared" ca="1" si="380"/>
        <v/>
      </c>
      <c r="I6060" s="1109"/>
      <c r="J6060" s="1109"/>
      <c r="K6060" s="1112"/>
      <c r="L6060" s="1091"/>
      <c r="M6060" s="1091"/>
      <c r="N6060" s="1091"/>
      <c r="O6060" s="1091"/>
      <c r="P6060" s="1096"/>
      <c r="Q6060" s="1096"/>
      <c r="R6060" s="1096"/>
      <c r="S6060" s="1091"/>
    </row>
    <row r="6061" spans="1:19" x14ac:dyDescent="0.3">
      <c r="A6061" s="1090">
        <v>6056</v>
      </c>
      <c r="B6061" s="1091"/>
      <c r="C6061" s="1091"/>
      <c r="D6061" s="1097"/>
      <c r="E6061" s="1093">
        <f t="shared" si="377"/>
        <v>0</v>
      </c>
      <c r="F6061" s="1094">
        <f t="shared" si="378"/>
        <v>0</v>
      </c>
      <c r="G6061" s="1095">
        <f t="shared" si="379"/>
        <v>0</v>
      </c>
      <c r="H6061" s="1090" t="str">
        <f t="shared" ca="1" si="380"/>
        <v/>
      </c>
      <c r="I6061" s="1109"/>
      <c r="J6061" s="1109"/>
      <c r="K6061" s="1112"/>
      <c r="L6061" s="1091"/>
      <c r="M6061" s="1091"/>
      <c r="N6061" s="1091"/>
      <c r="O6061" s="1091"/>
      <c r="P6061" s="1096"/>
      <c r="Q6061" s="1096"/>
      <c r="R6061" s="1096"/>
      <c r="S6061" s="1091"/>
    </row>
    <row r="6062" spans="1:19" x14ac:dyDescent="0.3">
      <c r="A6062" s="1090">
        <v>6057</v>
      </c>
      <c r="B6062" s="1091"/>
      <c r="C6062" s="1091"/>
      <c r="D6062" s="1097"/>
      <c r="E6062" s="1093">
        <f t="shared" si="377"/>
        <v>0</v>
      </c>
      <c r="F6062" s="1094">
        <f t="shared" si="378"/>
        <v>0</v>
      </c>
      <c r="G6062" s="1095">
        <f t="shared" si="379"/>
        <v>0</v>
      </c>
      <c r="H6062" s="1090" t="str">
        <f t="shared" ca="1" si="380"/>
        <v/>
      </c>
      <c r="I6062" s="1109"/>
      <c r="J6062" s="1109"/>
      <c r="K6062" s="1112"/>
      <c r="L6062" s="1091"/>
      <c r="M6062" s="1091"/>
      <c r="N6062" s="1091"/>
      <c r="O6062" s="1091"/>
      <c r="P6062" s="1096"/>
      <c r="Q6062" s="1096"/>
      <c r="R6062" s="1096"/>
      <c r="S6062" s="1091"/>
    </row>
    <row r="6063" spans="1:19" x14ac:dyDescent="0.3">
      <c r="A6063" s="1090">
        <v>6058</v>
      </c>
      <c r="B6063" s="1091"/>
      <c r="C6063" s="1091"/>
      <c r="D6063" s="1097"/>
      <c r="E6063" s="1093">
        <f t="shared" si="377"/>
        <v>0</v>
      </c>
      <c r="F6063" s="1094">
        <f t="shared" si="378"/>
        <v>0</v>
      </c>
      <c r="G6063" s="1095">
        <f t="shared" si="379"/>
        <v>0</v>
      </c>
      <c r="H6063" s="1090" t="str">
        <f t="shared" ca="1" si="380"/>
        <v/>
      </c>
      <c r="I6063" s="1109"/>
      <c r="J6063" s="1109"/>
      <c r="K6063" s="1112"/>
      <c r="L6063" s="1091"/>
      <c r="M6063" s="1091"/>
      <c r="N6063" s="1091"/>
      <c r="O6063" s="1091"/>
      <c r="P6063" s="1096"/>
      <c r="Q6063" s="1096"/>
      <c r="R6063" s="1096"/>
      <c r="S6063" s="1091"/>
    </row>
    <row r="6064" spans="1:19" x14ac:dyDescent="0.3">
      <c r="A6064" s="1090">
        <v>6059</v>
      </c>
      <c r="B6064" s="1091"/>
      <c r="C6064" s="1091"/>
      <c r="D6064" s="1097"/>
      <c r="E6064" s="1093">
        <f t="shared" si="377"/>
        <v>0</v>
      </c>
      <c r="F6064" s="1094">
        <f t="shared" si="378"/>
        <v>0</v>
      </c>
      <c r="G6064" s="1095">
        <f t="shared" si="379"/>
        <v>0</v>
      </c>
      <c r="H6064" s="1090" t="str">
        <f t="shared" ca="1" si="380"/>
        <v/>
      </c>
      <c r="I6064" s="1109"/>
      <c r="J6064" s="1109"/>
      <c r="K6064" s="1112"/>
      <c r="L6064" s="1091"/>
      <c r="M6064" s="1091"/>
      <c r="N6064" s="1091"/>
      <c r="O6064" s="1091"/>
      <c r="P6064" s="1096"/>
      <c r="Q6064" s="1096"/>
      <c r="R6064" s="1096"/>
      <c r="S6064" s="1091"/>
    </row>
    <row r="6065" spans="1:19" x14ac:dyDescent="0.3">
      <c r="A6065" s="1090">
        <v>6060</v>
      </c>
      <c r="B6065" s="1091"/>
      <c r="C6065" s="1091"/>
      <c r="D6065" s="1097"/>
      <c r="E6065" s="1093">
        <f t="shared" si="377"/>
        <v>0</v>
      </c>
      <c r="F6065" s="1094">
        <f t="shared" si="378"/>
        <v>0</v>
      </c>
      <c r="G6065" s="1095">
        <f t="shared" si="379"/>
        <v>0</v>
      </c>
      <c r="H6065" s="1090" t="str">
        <f t="shared" ca="1" si="380"/>
        <v/>
      </c>
      <c r="I6065" s="1109"/>
      <c r="J6065" s="1109"/>
      <c r="K6065" s="1112"/>
      <c r="L6065" s="1091"/>
      <c r="M6065" s="1091"/>
      <c r="N6065" s="1091"/>
      <c r="O6065" s="1091"/>
      <c r="P6065" s="1096"/>
      <c r="Q6065" s="1096"/>
      <c r="R6065" s="1096"/>
      <c r="S6065" s="1091"/>
    </row>
    <row r="6066" spans="1:19" x14ac:dyDescent="0.3">
      <c r="A6066" s="1090">
        <v>6061</v>
      </c>
      <c r="B6066" s="1091"/>
      <c r="C6066" s="1091"/>
      <c r="D6066" s="1097"/>
      <c r="E6066" s="1093">
        <f t="shared" si="377"/>
        <v>0</v>
      </c>
      <c r="F6066" s="1094">
        <f t="shared" si="378"/>
        <v>0</v>
      </c>
      <c r="G6066" s="1095">
        <f t="shared" si="379"/>
        <v>0</v>
      </c>
      <c r="H6066" s="1090" t="str">
        <f t="shared" ca="1" si="380"/>
        <v/>
      </c>
      <c r="I6066" s="1109"/>
      <c r="J6066" s="1109"/>
      <c r="K6066" s="1112"/>
      <c r="L6066" s="1091"/>
      <c r="M6066" s="1091"/>
      <c r="N6066" s="1091"/>
      <c r="O6066" s="1091"/>
      <c r="P6066" s="1096"/>
      <c r="Q6066" s="1096"/>
      <c r="R6066" s="1096"/>
      <c r="S6066" s="1091"/>
    </row>
    <row r="6067" spans="1:19" x14ac:dyDescent="0.3">
      <c r="A6067" s="1090">
        <v>6062</v>
      </c>
      <c r="B6067" s="1091"/>
      <c r="C6067" s="1091"/>
      <c r="D6067" s="1097"/>
      <c r="E6067" s="1093">
        <f t="shared" si="377"/>
        <v>0</v>
      </c>
      <c r="F6067" s="1094">
        <f t="shared" si="378"/>
        <v>0</v>
      </c>
      <c r="G6067" s="1095">
        <f t="shared" si="379"/>
        <v>0</v>
      </c>
      <c r="H6067" s="1090" t="str">
        <f t="shared" ca="1" si="380"/>
        <v/>
      </c>
      <c r="I6067" s="1109"/>
      <c r="J6067" s="1109"/>
      <c r="K6067" s="1112"/>
      <c r="L6067" s="1091"/>
      <c r="M6067" s="1091"/>
      <c r="N6067" s="1091"/>
      <c r="O6067" s="1091"/>
      <c r="P6067" s="1096"/>
      <c r="Q6067" s="1096"/>
      <c r="R6067" s="1096"/>
      <c r="S6067" s="1091"/>
    </row>
    <row r="6068" spans="1:19" x14ac:dyDescent="0.3">
      <c r="A6068" s="1090">
        <v>6063</v>
      </c>
      <c r="B6068" s="1091"/>
      <c r="C6068" s="1091"/>
      <c r="D6068" s="1097"/>
      <c r="E6068" s="1093">
        <f t="shared" si="377"/>
        <v>0</v>
      </c>
      <c r="F6068" s="1094">
        <f t="shared" si="378"/>
        <v>0</v>
      </c>
      <c r="G6068" s="1095">
        <f t="shared" si="379"/>
        <v>0</v>
      </c>
      <c r="H6068" s="1090" t="str">
        <f t="shared" ca="1" si="380"/>
        <v/>
      </c>
      <c r="I6068" s="1109"/>
      <c r="J6068" s="1109"/>
      <c r="K6068" s="1112"/>
      <c r="L6068" s="1091"/>
      <c r="M6068" s="1091"/>
      <c r="N6068" s="1091"/>
      <c r="O6068" s="1091"/>
      <c r="P6068" s="1096"/>
      <c r="Q6068" s="1096"/>
      <c r="R6068" s="1096"/>
      <c r="S6068" s="1091"/>
    </row>
    <row r="6069" spans="1:19" x14ac:dyDescent="0.3">
      <c r="A6069" s="1090">
        <v>6064</v>
      </c>
      <c r="B6069" s="1091"/>
      <c r="C6069" s="1091"/>
      <c r="D6069" s="1097"/>
      <c r="E6069" s="1093">
        <f t="shared" si="377"/>
        <v>0</v>
      </c>
      <c r="F6069" s="1094">
        <f t="shared" si="378"/>
        <v>0</v>
      </c>
      <c r="G6069" s="1095">
        <f t="shared" si="379"/>
        <v>0</v>
      </c>
      <c r="H6069" s="1090" t="str">
        <f t="shared" ca="1" si="380"/>
        <v/>
      </c>
      <c r="I6069" s="1109"/>
      <c r="J6069" s="1109"/>
      <c r="K6069" s="1112"/>
      <c r="L6069" s="1091"/>
      <c r="M6069" s="1091"/>
      <c r="N6069" s="1091"/>
      <c r="O6069" s="1091"/>
      <c r="P6069" s="1096"/>
      <c r="Q6069" s="1096"/>
      <c r="R6069" s="1096"/>
      <c r="S6069" s="1091"/>
    </row>
    <row r="6070" spans="1:19" x14ac:dyDescent="0.3">
      <c r="A6070" s="1090">
        <v>6065</v>
      </c>
      <c r="B6070" s="1091"/>
      <c r="C6070" s="1091"/>
      <c r="D6070" s="1097"/>
      <c r="E6070" s="1093">
        <f t="shared" si="377"/>
        <v>0</v>
      </c>
      <c r="F6070" s="1094">
        <f t="shared" si="378"/>
        <v>0</v>
      </c>
      <c r="G6070" s="1095">
        <f t="shared" si="379"/>
        <v>0</v>
      </c>
      <c r="H6070" s="1090" t="str">
        <f t="shared" ca="1" si="380"/>
        <v/>
      </c>
      <c r="I6070" s="1109"/>
      <c r="J6070" s="1109"/>
      <c r="K6070" s="1112"/>
      <c r="L6070" s="1091"/>
      <c r="M6070" s="1091"/>
      <c r="N6070" s="1091"/>
      <c r="O6070" s="1091"/>
      <c r="P6070" s="1096"/>
      <c r="Q6070" s="1096"/>
      <c r="R6070" s="1096"/>
      <c r="S6070" s="1091"/>
    </row>
    <row r="6071" spans="1:19" x14ac:dyDescent="0.3">
      <c r="A6071" s="1090">
        <v>6066</v>
      </c>
      <c r="B6071" s="1091"/>
      <c r="C6071" s="1091"/>
      <c r="D6071" s="1097"/>
      <c r="E6071" s="1093">
        <f t="shared" si="377"/>
        <v>0</v>
      </c>
      <c r="F6071" s="1094">
        <f t="shared" si="378"/>
        <v>0</v>
      </c>
      <c r="G6071" s="1095">
        <f t="shared" si="379"/>
        <v>0</v>
      </c>
      <c r="H6071" s="1090" t="str">
        <f t="shared" ca="1" si="380"/>
        <v/>
      </c>
      <c r="I6071" s="1109"/>
      <c r="J6071" s="1109"/>
      <c r="K6071" s="1112"/>
      <c r="L6071" s="1091"/>
      <c r="M6071" s="1091"/>
      <c r="N6071" s="1091"/>
      <c r="O6071" s="1091"/>
      <c r="P6071" s="1096"/>
      <c r="Q6071" s="1096"/>
      <c r="R6071" s="1096"/>
      <c r="S6071" s="1091"/>
    </row>
    <row r="6072" spans="1:19" x14ac:dyDescent="0.3">
      <c r="A6072" s="1090">
        <v>6067</v>
      </c>
      <c r="B6072" s="1091"/>
      <c r="C6072" s="1091"/>
      <c r="D6072" s="1097"/>
      <c r="E6072" s="1093">
        <f t="shared" si="377"/>
        <v>0</v>
      </c>
      <c r="F6072" s="1094">
        <f t="shared" si="378"/>
        <v>0</v>
      </c>
      <c r="G6072" s="1095">
        <f t="shared" si="379"/>
        <v>0</v>
      </c>
      <c r="H6072" s="1090" t="str">
        <f t="shared" ca="1" si="380"/>
        <v/>
      </c>
      <c r="I6072" s="1109"/>
      <c r="J6072" s="1109"/>
      <c r="K6072" s="1112"/>
      <c r="L6072" s="1091"/>
      <c r="M6072" s="1091"/>
      <c r="N6072" s="1091"/>
      <c r="O6072" s="1091"/>
      <c r="P6072" s="1096"/>
      <c r="Q6072" s="1096"/>
      <c r="R6072" s="1096"/>
      <c r="S6072" s="1091"/>
    </row>
    <row r="6073" spans="1:19" x14ac:dyDescent="0.3">
      <c r="A6073" s="1090">
        <v>6068</v>
      </c>
      <c r="B6073" s="1091"/>
      <c r="C6073" s="1091"/>
      <c r="D6073" s="1097"/>
      <c r="E6073" s="1093">
        <f t="shared" si="377"/>
        <v>0</v>
      </c>
      <c r="F6073" s="1094">
        <f t="shared" si="378"/>
        <v>0</v>
      </c>
      <c r="G6073" s="1095">
        <f t="shared" si="379"/>
        <v>0</v>
      </c>
      <c r="H6073" s="1090" t="str">
        <f t="shared" ca="1" si="380"/>
        <v/>
      </c>
      <c r="I6073" s="1109"/>
      <c r="J6073" s="1109"/>
      <c r="K6073" s="1112"/>
      <c r="L6073" s="1091"/>
      <c r="M6073" s="1091"/>
      <c r="N6073" s="1091"/>
      <c r="O6073" s="1091"/>
      <c r="P6073" s="1096"/>
      <c r="Q6073" s="1096"/>
      <c r="R6073" s="1096"/>
      <c r="S6073" s="1091"/>
    </row>
    <row r="6074" spans="1:19" x14ac:dyDescent="0.3">
      <c r="A6074" s="1090">
        <v>6069</v>
      </c>
      <c r="B6074" s="1091"/>
      <c r="C6074" s="1091"/>
      <c r="D6074" s="1097"/>
      <c r="E6074" s="1093">
        <f t="shared" si="377"/>
        <v>0</v>
      </c>
      <c r="F6074" s="1094">
        <f t="shared" si="378"/>
        <v>0</v>
      </c>
      <c r="G6074" s="1095">
        <f t="shared" si="379"/>
        <v>0</v>
      </c>
      <c r="H6074" s="1090" t="str">
        <f t="shared" ca="1" si="380"/>
        <v/>
      </c>
      <c r="I6074" s="1109"/>
      <c r="J6074" s="1109"/>
      <c r="K6074" s="1112"/>
      <c r="L6074" s="1091"/>
      <c r="M6074" s="1091"/>
      <c r="N6074" s="1091"/>
      <c r="O6074" s="1091"/>
      <c r="P6074" s="1096"/>
      <c r="Q6074" s="1096"/>
      <c r="R6074" s="1096"/>
      <c r="S6074" s="1091"/>
    </row>
    <row r="6075" spans="1:19" x14ac:dyDescent="0.3">
      <c r="A6075" s="1090">
        <v>6070</v>
      </c>
      <c r="B6075" s="1091"/>
      <c r="C6075" s="1091"/>
      <c r="D6075" s="1097"/>
      <c r="E6075" s="1093">
        <f t="shared" si="377"/>
        <v>0</v>
      </c>
      <c r="F6075" s="1094">
        <f t="shared" si="378"/>
        <v>0</v>
      </c>
      <c r="G6075" s="1095">
        <f t="shared" si="379"/>
        <v>0</v>
      </c>
      <c r="H6075" s="1090" t="str">
        <f t="shared" ca="1" si="380"/>
        <v/>
      </c>
      <c r="I6075" s="1109"/>
      <c r="J6075" s="1109"/>
      <c r="K6075" s="1112"/>
      <c r="L6075" s="1091"/>
      <c r="M6075" s="1091"/>
      <c r="N6075" s="1091"/>
      <c r="O6075" s="1091"/>
      <c r="P6075" s="1096"/>
      <c r="Q6075" s="1096"/>
      <c r="R6075" s="1096"/>
      <c r="S6075" s="1091"/>
    </row>
    <row r="6076" spans="1:19" x14ac:dyDescent="0.3">
      <c r="A6076" s="1090">
        <v>6071</v>
      </c>
      <c r="B6076" s="1091"/>
      <c r="C6076" s="1091"/>
      <c r="D6076" s="1097"/>
      <c r="E6076" s="1093">
        <f t="shared" si="377"/>
        <v>0</v>
      </c>
      <c r="F6076" s="1094">
        <f t="shared" si="378"/>
        <v>0</v>
      </c>
      <c r="G6076" s="1095">
        <f t="shared" si="379"/>
        <v>0</v>
      </c>
      <c r="H6076" s="1090" t="str">
        <f t="shared" ca="1" si="380"/>
        <v/>
      </c>
      <c r="I6076" s="1109"/>
      <c r="J6076" s="1109"/>
      <c r="K6076" s="1112"/>
      <c r="L6076" s="1091"/>
      <c r="M6076" s="1091"/>
      <c r="N6076" s="1091"/>
      <c r="O6076" s="1091"/>
      <c r="P6076" s="1096"/>
      <c r="Q6076" s="1096"/>
      <c r="R6076" s="1096"/>
      <c r="S6076" s="1091"/>
    </row>
    <row r="6077" spans="1:19" x14ac:dyDescent="0.3">
      <c r="A6077" s="1090">
        <v>6072</v>
      </c>
      <c r="B6077" s="1091"/>
      <c r="C6077" s="1091"/>
      <c r="D6077" s="1097"/>
      <c r="E6077" s="1093">
        <f t="shared" si="377"/>
        <v>0</v>
      </c>
      <c r="F6077" s="1094">
        <f t="shared" si="378"/>
        <v>0</v>
      </c>
      <c r="G6077" s="1095">
        <f t="shared" si="379"/>
        <v>0</v>
      </c>
      <c r="H6077" s="1090" t="str">
        <f t="shared" ca="1" si="380"/>
        <v/>
      </c>
      <c r="I6077" s="1109"/>
      <c r="J6077" s="1109"/>
      <c r="K6077" s="1112"/>
      <c r="L6077" s="1091"/>
      <c r="M6077" s="1091"/>
      <c r="N6077" s="1091"/>
      <c r="O6077" s="1091"/>
      <c r="P6077" s="1096"/>
      <c r="Q6077" s="1096"/>
      <c r="R6077" s="1096"/>
      <c r="S6077" s="1091"/>
    </row>
    <row r="6078" spans="1:19" x14ac:dyDescent="0.3">
      <c r="A6078" s="1090">
        <v>6073</v>
      </c>
      <c r="B6078" s="1091"/>
      <c r="C6078" s="1091"/>
      <c r="D6078" s="1097"/>
      <c r="E6078" s="1093">
        <f t="shared" si="377"/>
        <v>0</v>
      </c>
      <c r="F6078" s="1094">
        <f t="shared" si="378"/>
        <v>0</v>
      </c>
      <c r="G6078" s="1095">
        <f t="shared" si="379"/>
        <v>0</v>
      </c>
      <c r="H6078" s="1090" t="str">
        <f t="shared" ca="1" si="380"/>
        <v/>
      </c>
      <c r="I6078" s="1109"/>
      <c r="J6078" s="1109"/>
      <c r="K6078" s="1112"/>
      <c r="L6078" s="1091"/>
      <c r="M6078" s="1091"/>
      <c r="N6078" s="1091"/>
      <c r="O6078" s="1091"/>
      <c r="P6078" s="1096"/>
      <c r="Q6078" s="1096"/>
      <c r="R6078" s="1096"/>
      <c r="S6078" s="1091"/>
    </row>
    <row r="6079" spans="1:19" x14ac:dyDescent="0.3">
      <c r="A6079" s="1090">
        <v>6074</v>
      </c>
      <c r="B6079" s="1091"/>
      <c r="C6079" s="1091"/>
      <c r="D6079" s="1097"/>
      <c r="E6079" s="1093">
        <f t="shared" si="377"/>
        <v>0</v>
      </c>
      <c r="F6079" s="1094">
        <f t="shared" si="378"/>
        <v>0</v>
      </c>
      <c r="G6079" s="1095">
        <f t="shared" si="379"/>
        <v>0</v>
      </c>
      <c r="H6079" s="1090" t="str">
        <f t="shared" ca="1" si="380"/>
        <v/>
      </c>
      <c r="I6079" s="1109"/>
      <c r="J6079" s="1109"/>
      <c r="K6079" s="1112"/>
      <c r="L6079" s="1091"/>
      <c r="M6079" s="1091"/>
      <c r="N6079" s="1091"/>
      <c r="O6079" s="1091"/>
      <c r="P6079" s="1096"/>
      <c r="Q6079" s="1096"/>
      <c r="R6079" s="1096"/>
      <c r="S6079" s="1091"/>
    </row>
    <row r="6080" spans="1:19" x14ac:dyDescent="0.3">
      <c r="A6080" s="1090">
        <v>6075</v>
      </c>
      <c r="B6080" s="1091"/>
      <c r="C6080" s="1091"/>
      <c r="D6080" s="1097"/>
      <c r="E6080" s="1093">
        <f t="shared" si="377"/>
        <v>0</v>
      </c>
      <c r="F6080" s="1094">
        <f t="shared" si="378"/>
        <v>0</v>
      </c>
      <c r="G6080" s="1095">
        <f t="shared" si="379"/>
        <v>0</v>
      </c>
      <c r="H6080" s="1090" t="str">
        <f t="shared" ca="1" si="380"/>
        <v/>
      </c>
      <c r="I6080" s="1109"/>
      <c r="J6080" s="1109"/>
      <c r="K6080" s="1112"/>
      <c r="L6080" s="1091"/>
      <c r="M6080" s="1091"/>
      <c r="N6080" s="1091"/>
      <c r="O6080" s="1091"/>
      <c r="P6080" s="1096"/>
      <c r="Q6080" s="1096"/>
      <c r="R6080" s="1096"/>
      <c r="S6080" s="1091"/>
    </row>
    <row r="6081" spans="1:19" x14ac:dyDescent="0.3">
      <c r="A6081" s="1090">
        <v>6076</v>
      </c>
      <c r="B6081" s="1091"/>
      <c r="C6081" s="1091"/>
      <c r="D6081" s="1097"/>
      <c r="E6081" s="1093">
        <f t="shared" si="377"/>
        <v>0</v>
      </c>
      <c r="F6081" s="1094">
        <f t="shared" si="378"/>
        <v>0</v>
      </c>
      <c r="G6081" s="1095">
        <f t="shared" si="379"/>
        <v>0</v>
      </c>
      <c r="H6081" s="1090" t="str">
        <f t="shared" ca="1" si="380"/>
        <v/>
      </c>
      <c r="I6081" s="1109"/>
      <c r="J6081" s="1109"/>
      <c r="K6081" s="1112"/>
      <c r="L6081" s="1091"/>
      <c r="M6081" s="1091"/>
      <c r="N6081" s="1091"/>
      <c r="O6081" s="1091"/>
      <c r="P6081" s="1096"/>
      <c r="Q6081" s="1096"/>
      <c r="R6081" s="1096"/>
      <c r="S6081" s="1091"/>
    </row>
    <row r="6082" spans="1:19" x14ac:dyDescent="0.3">
      <c r="A6082" s="1090">
        <v>6077</v>
      </c>
      <c r="B6082" s="1091"/>
      <c r="C6082" s="1091"/>
      <c r="D6082" s="1097"/>
      <c r="E6082" s="1093">
        <f t="shared" si="377"/>
        <v>0</v>
      </c>
      <c r="F6082" s="1094">
        <f t="shared" si="378"/>
        <v>0</v>
      </c>
      <c r="G6082" s="1095">
        <f t="shared" si="379"/>
        <v>0</v>
      </c>
      <c r="H6082" s="1090" t="str">
        <f t="shared" ca="1" si="380"/>
        <v/>
      </c>
      <c r="I6082" s="1109"/>
      <c r="J6082" s="1109"/>
      <c r="K6082" s="1112"/>
      <c r="L6082" s="1091"/>
      <c r="M6082" s="1091"/>
      <c r="N6082" s="1091"/>
      <c r="O6082" s="1091"/>
      <c r="P6082" s="1096"/>
      <c r="Q6082" s="1096"/>
      <c r="R6082" s="1096"/>
      <c r="S6082" s="1091"/>
    </row>
    <row r="6083" spans="1:19" x14ac:dyDescent="0.3">
      <c r="A6083" s="1090">
        <v>6078</v>
      </c>
      <c r="B6083" s="1091"/>
      <c r="C6083" s="1091"/>
      <c r="D6083" s="1097"/>
      <c r="E6083" s="1093">
        <f t="shared" si="377"/>
        <v>0</v>
      </c>
      <c r="F6083" s="1094">
        <f t="shared" si="378"/>
        <v>0</v>
      </c>
      <c r="G6083" s="1095">
        <f t="shared" si="379"/>
        <v>0</v>
      </c>
      <c r="H6083" s="1090" t="str">
        <f t="shared" ca="1" si="380"/>
        <v/>
      </c>
      <c r="I6083" s="1109"/>
      <c r="J6083" s="1109"/>
      <c r="K6083" s="1112"/>
      <c r="L6083" s="1091"/>
      <c r="M6083" s="1091"/>
      <c r="N6083" s="1091"/>
      <c r="O6083" s="1091"/>
      <c r="P6083" s="1096"/>
      <c r="Q6083" s="1096"/>
      <c r="R6083" s="1096"/>
      <c r="S6083" s="1091"/>
    </row>
    <row r="6084" spans="1:19" x14ac:dyDescent="0.3">
      <c r="A6084" s="1090">
        <v>6079</v>
      </c>
      <c r="B6084" s="1091"/>
      <c r="C6084" s="1091"/>
      <c r="D6084" s="1097"/>
      <c r="E6084" s="1093">
        <f t="shared" si="377"/>
        <v>0</v>
      </c>
      <c r="F6084" s="1094">
        <f t="shared" si="378"/>
        <v>0</v>
      </c>
      <c r="G6084" s="1095">
        <f t="shared" si="379"/>
        <v>0</v>
      </c>
      <c r="H6084" s="1090" t="str">
        <f t="shared" ca="1" si="380"/>
        <v/>
      </c>
      <c r="I6084" s="1109"/>
      <c r="J6084" s="1109"/>
      <c r="K6084" s="1112"/>
      <c r="L6084" s="1091"/>
      <c r="M6084" s="1091"/>
      <c r="N6084" s="1091"/>
      <c r="O6084" s="1091"/>
      <c r="P6084" s="1096"/>
      <c r="Q6084" s="1096"/>
      <c r="R6084" s="1096"/>
      <c r="S6084" s="1091"/>
    </row>
    <row r="6085" spans="1:19" x14ac:dyDescent="0.3">
      <c r="A6085" s="1090">
        <v>6080</v>
      </c>
      <c r="B6085" s="1091"/>
      <c r="C6085" s="1091"/>
      <c r="D6085" s="1097"/>
      <c r="E6085" s="1093">
        <f t="shared" si="377"/>
        <v>0</v>
      </c>
      <c r="F6085" s="1094">
        <f t="shared" si="378"/>
        <v>0</v>
      </c>
      <c r="G6085" s="1095">
        <f t="shared" si="379"/>
        <v>0</v>
      </c>
      <c r="H6085" s="1090" t="str">
        <f t="shared" ca="1" si="380"/>
        <v/>
      </c>
      <c r="I6085" s="1109"/>
      <c r="J6085" s="1109"/>
      <c r="K6085" s="1112"/>
      <c r="L6085" s="1091"/>
      <c r="M6085" s="1091"/>
      <c r="N6085" s="1091"/>
      <c r="O6085" s="1091"/>
      <c r="P6085" s="1096"/>
      <c r="Q6085" s="1096"/>
      <c r="R6085" s="1096"/>
      <c r="S6085" s="1091"/>
    </row>
    <row r="6086" spans="1:19" x14ac:dyDescent="0.3">
      <c r="A6086" s="1090">
        <v>6081</v>
      </c>
      <c r="B6086" s="1091"/>
      <c r="C6086" s="1091"/>
      <c r="D6086" s="1097"/>
      <c r="E6086" s="1093">
        <f t="shared" si="377"/>
        <v>0</v>
      </c>
      <c r="F6086" s="1094">
        <f t="shared" si="378"/>
        <v>0</v>
      </c>
      <c r="G6086" s="1095">
        <f t="shared" si="379"/>
        <v>0</v>
      </c>
      <c r="H6086" s="1090" t="str">
        <f t="shared" ca="1" si="380"/>
        <v/>
      </c>
      <c r="I6086" s="1109"/>
      <c r="J6086" s="1109"/>
      <c r="K6086" s="1112"/>
      <c r="L6086" s="1091"/>
      <c r="M6086" s="1091"/>
      <c r="N6086" s="1091"/>
      <c r="O6086" s="1091"/>
      <c r="P6086" s="1096"/>
      <c r="Q6086" s="1096"/>
      <c r="R6086" s="1096"/>
      <c r="S6086" s="1091"/>
    </row>
    <row r="6087" spans="1:19" x14ac:dyDescent="0.3">
      <c r="A6087" s="1090">
        <v>6082</v>
      </c>
      <c r="B6087" s="1091"/>
      <c r="C6087" s="1091"/>
      <c r="D6087" s="1097"/>
      <c r="E6087" s="1093">
        <f t="shared" ref="E6087:E6150" si="381">D6087</f>
        <v>0</v>
      </c>
      <c r="F6087" s="1094">
        <f t="shared" ref="F6087:F6150" si="382">D6087</f>
        <v>0</v>
      </c>
      <c r="G6087" s="1095">
        <f t="shared" ref="G6087:G6150" si="383">D6087</f>
        <v>0</v>
      </c>
      <c r="H6087" s="1090" t="str">
        <f t="shared" ref="H6087:H6150" ca="1" si="384">IF(ISBLANK(D6087),"",DATEDIF(G6087,TODAY(),"y"))</f>
        <v/>
      </c>
      <c r="I6087" s="1109"/>
      <c r="J6087" s="1109"/>
      <c r="K6087" s="1112"/>
      <c r="L6087" s="1091"/>
      <c r="M6087" s="1091"/>
      <c r="N6087" s="1091"/>
      <c r="O6087" s="1091"/>
      <c r="P6087" s="1096"/>
      <c r="Q6087" s="1096"/>
      <c r="R6087" s="1096"/>
      <c r="S6087" s="1091"/>
    </row>
    <row r="6088" spans="1:19" x14ac:dyDescent="0.3">
      <c r="A6088" s="1090">
        <v>6083</v>
      </c>
      <c r="B6088" s="1091"/>
      <c r="C6088" s="1091"/>
      <c r="D6088" s="1097"/>
      <c r="E6088" s="1093">
        <f t="shared" si="381"/>
        <v>0</v>
      </c>
      <c r="F6088" s="1094">
        <f t="shared" si="382"/>
        <v>0</v>
      </c>
      <c r="G6088" s="1095">
        <f t="shared" si="383"/>
        <v>0</v>
      </c>
      <c r="H6088" s="1090" t="str">
        <f t="shared" ca="1" si="384"/>
        <v/>
      </c>
      <c r="I6088" s="1109"/>
      <c r="J6088" s="1109"/>
      <c r="K6088" s="1112"/>
      <c r="L6088" s="1091"/>
      <c r="M6088" s="1091"/>
      <c r="N6088" s="1091"/>
      <c r="O6088" s="1091"/>
      <c r="P6088" s="1096"/>
      <c r="Q6088" s="1096"/>
      <c r="R6088" s="1096"/>
      <c r="S6088" s="1091"/>
    </row>
    <row r="6089" spans="1:19" x14ac:dyDescent="0.3">
      <c r="A6089" s="1090">
        <v>6084</v>
      </c>
      <c r="B6089" s="1091"/>
      <c r="C6089" s="1091"/>
      <c r="D6089" s="1097"/>
      <c r="E6089" s="1093">
        <f t="shared" si="381"/>
        <v>0</v>
      </c>
      <c r="F6089" s="1094">
        <f t="shared" si="382"/>
        <v>0</v>
      </c>
      <c r="G6089" s="1095">
        <f t="shared" si="383"/>
        <v>0</v>
      </c>
      <c r="H6089" s="1090" t="str">
        <f t="shared" ca="1" si="384"/>
        <v/>
      </c>
      <c r="I6089" s="1109"/>
      <c r="J6089" s="1109"/>
      <c r="K6089" s="1112"/>
      <c r="L6089" s="1091"/>
      <c r="M6089" s="1091"/>
      <c r="N6089" s="1091"/>
      <c r="O6089" s="1091"/>
      <c r="P6089" s="1096"/>
      <c r="Q6089" s="1096"/>
      <c r="R6089" s="1096"/>
      <c r="S6089" s="1091"/>
    </row>
    <row r="6090" spans="1:19" x14ac:dyDescent="0.3">
      <c r="A6090" s="1090">
        <v>6085</v>
      </c>
      <c r="B6090" s="1091"/>
      <c r="C6090" s="1091"/>
      <c r="D6090" s="1097"/>
      <c r="E6090" s="1093">
        <f t="shared" si="381"/>
        <v>0</v>
      </c>
      <c r="F6090" s="1094">
        <f t="shared" si="382"/>
        <v>0</v>
      </c>
      <c r="G6090" s="1095">
        <f t="shared" si="383"/>
        <v>0</v>
      </c>
      <c r="H6090" s="1090" t="str">
        <f t="shared" ca="1" si="384"/>
        <v/>
      </c>
      <c r="I6090" s="1109"/>
      <c r="J6090" s="1109"/>
      <c r="K6090" s="1112"/>
      <c r="L6090" s="1091"/>
      <c r="M6090" s="1091"/>
      <c r="N6090" s="1091"/>
      <c r="O6090" s="1091"/>
      <c r="P6090" s="1096"/>
      <c r="Q6090" s="1096"/>
      <c r="R6090" s="1096"/>
      <c r="S6090" s="1091"/>
    </row>
    <row r="6091" spans="1:19" x14ac:dyDescent="0.3">
      <c r="A6091" s="1090">
        <v>6086</v>
      </c>
      <c r="B6091" s="1091"/>
      <c r="C6091" s="1091"/>
      <c r="D6091" s="1097"/>
      <c r="E6091" s="1093">
        <f t="shared" si="381"/>
        <v>0</v>
      </c>
      <c r="F6091" s="1094">
        <f t="shared" si="382"/>
        <v>0</v>
      </c>
      <c r="G6091" s="1095">
        <f t="shared" si="383"/>
        <v>0</v>
      </c>
      <c r="H6091" s="1090" t="str">
        <f t="shared" ca="1" si="384"/>
        <v/>
      </c>
      <c r="I6091" s="1109"/>
      <c r="J6091" s="1109"/>
      <c r="K6091" s="1112"/>
      <c r="L6091" s="1091"/>
      <c r="M6091" s="1091"/>
      <c r="N6091" s="1091"/>
      <c r="O6091" s="1091"/>
      <c r="P6091" s="1096"/>
      <c r="Q6091" s="1096"/>
      <c r="R6091" s="1096"/>
      <c r="S6091" s="1091"/>
    </row>
    <row r="6092" spans="1:19" x14ac:dyDescent="0.3">
      <c r="A6092" s="1090">
        <v>6087</v>
      </c>
      <c r="B6092" s="1091"/>
      <c r="C6092" s="1091"/>
      <c r="D6092" s="1097"/>
      <c r="E6092" s="1093">
        <f t="shared" si="381"/>
        <v>0</v>
      </c>
      <c r="F6092" s="1094">
        <f t="shared" si="382"/>
        <v>0</v>
      </c>
      <c r="G6092" s="1095">
        <f t="shared" si="383"/>
        <v>0</v>
      </c>
      <c r="H6092" s="1090" t="str">
        <f t="shared" ca="1" si="384"/>
        <v/>
      </c>
      <c r="I6092" s="1109"/>
      <c r="J6092" s="1109"/>
      <c r="K6092" s="1112"/>
      <c r="L6092" s="1091"/>
      <c r="M6092" s="1091"/>
      <c r="N6092" s="1091"/>
      <c r="O6092" s="1091"/>
      <c r="P6092" s="1096"/>
      <c r="Q6092" s="1096"/>
      <c r="R6092" s="1096"/>
      <c r="S6092" s="1091"/>
    </row>
    <row r="6093" spans="1:19" x14ac:dyDescent="0.3">
      <c r="A6093" s="1090">
        <v>6088</v>
      </c>
      <c r="B6093" s="1091"/>
      <c r="C6093" s="1091"/>
      <c r="D6093" s="1097"/>
      <c r="E6093" s="1093">
        <f t="shared" si="381"/>
        <v>0</v>
      </c>
      <c r="F6093" s="1094">
        <f t="shared" si="382"/>
        <v>0</v>
      </c>
      <c r="G6093" s="1095">
        <f t="shared" si="383"/>
        <v>0</v>
      </c>
      <c r="H6093" s="1090" t="str">
        <f t="shared" ca="1" si="384"/>
        <v/>
      </c>
      <c r="I6093" s="1109"/>
      <c r="J6093" s="1109"/>
      <c r="K6093" s="1112"/>
      <c r="L6093" s="1091"/>
      <c r="M6093" s="1091"/>
      <c r="N6093" s="1091"/>
      <c r="O6093" s="1091"/>
      <c r="P6093" s="1096"/>
      <c r="Q6093" s="1096"/>
      <c r="R6093" s="1096"/>
      <c r="S6093" s="1091"/>
    </row>
    <row r="6094" spans="1:19" x14ac:dyDescent="0.3">
      <c r="A6094" s="1090">
        <v>6089</v>
      </c>
      <c r="B6094" s="1091"/>
      <c r="C6094" s="1091"/>
      <c r="D6094" s="1097"/>
      <c r="E6094" s="1093">
        <f t="shared" si="381"/>
        <v>0</v>
      </c>
      <c r="F6094" s="1094">
        <f t="shared" si="382"/>
        <v>0</v>
      </c>
      <c r="G6094" s="1095">
        <f t="shared" si="383"/>
        <v>0</v>
      </c>
      <c r="H6094" s="1090" t="str">
        <f t="shared" ca="1" si="384"/>
        <v/>
      </c>
      <c r="I6094" s="1109"/>
      <c r="J6094" s="1109"/>
      <c r="K6094" s="1112"/>
      <c r="L6094" s="1091"/>
      <c r="M6094" s="1091"/>
      <c r="N6094" s="1091"/>
      <c r="O6094" s="1091"/>
      <c r="P6094" s="1096"/>
      <c r="Q6094" s="1096"/>
      <c r="R6094" s="1096"/>
      <c r="S6094" s="1091"/>
    </row>
    <row r="6095" spans="1:19" x14ac:dyDescent="0.3">
      <c r="A6095" s="1090">
        <v>6090</v>
      </c>
      <c r="B6095" s="1091"/>
      <c r="C6095" s="1091"/>
      <c r="D6095" s="1097"/>
      <c r="E6095" s="1093">
        <f t="shared" si="381"/>
        <v>0</v>
      </c>
      <c r="F6095" s="1094">
        <f t="shared" si="382"/>
        <v>0</v>
      </c>
      <c r="G6095" s="1095">
        <f t="shared" si="383"/>
        <v>0</v>
      </c>
      <c r="H6095" s="1090" t="str">
        <f t="shared" ca="1" si="384"/>
        <v/>
      </c>
      <c r="I6095" s="1109"/>
      <c r="J6095" s="1109"/>
      <c r="K6095" s="1112"/>
      <c r="L6095" s="1091"/>
      <c r="M6095" s="1091"/>
      <c r="N6095" s="1091"/>
      <c r="O6095" s="1091"/>
      <c r="P6095" s="1096"/>
      <c r="Q6095" s="1096"/>
      <c r="R6095" s="1096"/>
      <c r="S6095" s="1091"/>
    </row>
    <row r="6096" spans="1:19" x14ac:dyDescent="0.3">
      <c r="A6096" s="1090">
        <v>6091</v>
      </c>
      <c r="B6096" s="1091"/>
      <c r="C6096" s="1091"/>
      <c r="D6096" s="1097"/>
      <c r="E6096" s="1093">
        <f t="shared" si="381"/>
        <v>0</v>
      </c>
      <c r="F6096" s="1094">
        <f t="shared" si="382"/>
        <v>0</v>
      </c>
      <c r="G6096" s="1095">
        <f t="shared" si="383"/>
        <v>0</v>
      </c>
      <c r="H6096" s="1090" t="str">
        <f t="shared" ca="1" si="384"/>
        <v/>
      </c>
      <c r="I6096" s="1109"/>
      <c r="J6096" s="1109"/>
      <c r="K6096" s="1112"/>
      <c r="L6096" s="1091"/>
      <c r="M6096" s="1091"/>
      <c r="N6096" s="1091"/>
      <c r="O6096" s="1091"/>
      <c r="P6096" s="1096"/>
      <c r="Q6096" s="1096"/>
      <c r="R6096" s="1096"/>
      <c r="S6096" s="1091"/>
    </row>
    <row r="6097" spans="1:19" x14ac:dyDescent="0.3">
      <c r="A6097" s="1090">
        <v>6092</v>
      </c>
      <c r="B6097" s="1091"/>
      <c r="C6097" s="1091"/>
      <c r="D6097" s="1097"/>
      <c r="E6097" s="1093">
        <f t="shared" si="381"/>
        <v>0</v>
      </c>
      <c r="F6097" s="1094">
        <f t="shared" si="382"/>
        <v>0</v>
      </c>
      <c r="G6097" s="1095">
        <f t="shared" si="383"/>
        <v>0</v>
      </c>
      <c r="H6097" s="1090" t="str">
        <f t="shared" ca="1" si="384"/>
        <v/>
      </c>
      <c r="I6097" s="1109"/>
      <c r="J6097" s="1109"/>
      <c r="K6097" s="1112"/>
      <c r="L6097" s="1091"/>
      <c r="M6097" s="1091"/>
      <c r="N6097" s="1091"/>
      <c r="O6097" s="1091"/>
      <c r="P6097" s="1096"/>
      <c r="Q6097" s="1096"/>
      <c r="R6097" s="1096"/>
      <c r="S6097" s="1091"/>
    </row>
    <row r="6098" spans="1:19" x14ac:dyDescent="0.3">
      <c r="A6098" s="1090">
        <v>6093</v>
      </c>
      <c r="B6098" s="1091"/>
      <c r="C6098" s="1091"/>
      <c r="D6098" s="1097"/>
      <c r="E6098" s="1093">
        <f t="shared" si="381"/>
        <v>0</v>
      </c>
      <c r="F6098" s="1094">
        <f t="shared" si="382"/>
        <v>0</v>
      </c>
      <c r="G6098" s="1095">
        <f t="shared" si="383"/>
        <v>0</v>
      </c>
      <c r="H6098" s="1090" t="str">
        <f t="shared" ca="1" si="384"/>
        <v/>
      </c>
      <c r="I6098" s="1109"/>
      <c r="J6098" s="1109"/>
      <c r="K6098" s="1112"/>
      <c r="L6098" s="1091"/>
      <c r="M6098" s="1091"/>
      <c r="N6098" s="1091"/>
      <c r="O6098" s="1091"/>
      <c r="P6098" s="1096"/>
      <c r="Q6098" s="1096"/>
      <c r="R6098" s="1096"/>
      <c r="S6098" s="1091"/>
    </row>
    <row r="6099" spans="1:19" x14ac:dyDescent="0.3">
      <c r="A6099" s="1090">
        <v>6094</v>
      </c>
      <c r="B6099" s="1091"/>
      <c r="C6099" s="1091"/>
      <c r="D6099" s="1097"/>
      <c r="E6099" s="1093">
        <f t="shared" si="381"/>
        <v>0</v>
      </c>
      <c r="F6099" s="1094">
        <f t="shared" si="382"/>
        <v>0</v>
      </c>
      <c r="G6099" s="1095">
        <f t="shared" si="383"/>
        <v>0</v>
      </c>
      <c r="H6099" s="1090" t="str">
        <f t="shared" ca="1" si="384"/>
        <v/>
      </c>
      <c r="I6099" s="1109"/>
      <c r="J6099" s="1109"/>
      <c r="K6099" s="1112"/>
      <c r="L6099" s="1091"/>
      <c r="M6099" s="1091"/>
      <c r="N6099" s="1091"/>
      <c r="O6099" s="1091"/>
      <c r="P6099" s="1096"/>
      <c r="Q6099" s="1096"/>
      <c r="R6099" s="1096"/>
      <c r="S6099" s="1091"/>
    </row>
    <row r="6100" spans="1:19" x14ac:dyDescent="0.3">
      <c r="A6100" s="1090">
        <v>6095</v>
      </c>
      <c r="B6100" s="1091"/>
      <c r="C6100" s="1091"/>
      <c r="D6100" s="1097"/>
      <c r="E6100" s="1093">
        <f t="shared" si="381"/>
        <v>0</v>
      </c>
      <c r="F6100" s="1094">
        <f t="shared" si="382"/>
        <v>0</v>
      </c>
      <c r="G6100" s="1095">
        <f t="shared" si="383"/>
        <v>0</v>
      </c>
      <c r="H6100" s="1090" t="str">
        <f t="shared" ca="1" si="384"/>
        <v/>
      </c>
      <c r="I6100" s="1109"/>
      <c r="J6100" s="1109"/>
      <c r="K6100" s="1112"/>
      <c r="L6100" s="1091"/>
      <c r="M6100" s="1091"/>
      <c r="N6100" s="1091"/>
      <c r="O6100" s="1091"/>
      <c r="P6100" s="1096"/>
      <c r="Q6100" s="1096"/>
      <c r="R6100" s="1096"/>
      <c r="S6100" s="1091"/>
    </row>
    <row r="6101" spans="1:19" x14ac:dyDescent="0.3">
      <c r="A6101" s="1090">
        <v>6096</v>
      </c>
      <c r="B6101" s="1091"/>
      <c r="C6101" s="1091"/>
      <c r="D6101" s="1097"/>
      <c r="E6101" s="1093">
        <f t="shared" si="381"/>
        <v>0</v>
      </c>
      <c r="F6101" s="1094">
        <f t="shared" si="382"/>
        <v>0</v>
      </c>
      <c r="G6101" s="1095">
        <f t="shared" si="383"/>
        <v>0</v>
      </c>
      <c r="H6101" s="1090" t="str">
        <f t="shared" ca="1" si="384"/>
        <v/>
      </c>
      <c r="I6101" s="1109"/>
      <c r="J6101" s="1109"/>
      <c r="K6101" s="1112"/>
      <c r="L6101" s="1091"/>
      <c r="M6101" s="1091"/>
      <c r="N6101" s="1091"/>
      <c r="O6101" s="1091"/>
      <c r="P6101" s="1096"/>
      <c r="Q6101" s="1096"/>
      <c r="R6101" s="1096"/>
      <c r="S6101" s="1091"/>
    </row>
    <row r="6102" spans="1:19" x14ac:dyDescent="0.3">
      <c r="A6102" s="1090">
        <v>6097</v>
      </c>
      <c r="B6102" s="1091"/>
      <c r="C6102" s="1091"/>
      <c r="D6102" s="1097"/>
      <c r="E6102" s="1093">
        <f t="shared" si="381"/>
        <v>0</v>
      </c>
      <c r="F6102" s="1094">
        <f t="shared" si="382"/>
        <v>0</v>
      </c>
      <c r="G6102" s="1095">
        <f t="shared" si="383"/>
        <v>0</v>
      </c>
      <c r="H6102" s="1090" t="str">
        <f t="shared" ca="1" si="384"/>
        <v/>
      </c>
      <c r="I6102" s="1109"/>
      <c r="J6102" s="1109"/>
      <c r="K6102" s="1112"/>
      <c r="L6102" s="1091"/>
      <c r="M6102" s="1091"/>
      <c r="N6102" s="1091"/>
      <c r="O6102" s="1091"/>
      <c r="P6102" s="1096"/>
      <c r="Q6102" s="1096"/>
      <c r="R6102" s="1096"/>
      <c r="S6102" s="1091"/>
    </row>
    <row r="6103" spans="1:19" x14ac:dyDescent="0.3">
      <c r="A6103" s="1090">
        <v>6098</v>
      </c>
      <c r="B6103" s="1091"/>
      <c r="C6103" s="1091"/>
      <c r="D6103" s="1097"/>
      <c r="E6103" s="1093">
        <f t="shared" si="381"/>
        <v>0</v>
      </c>
      <c r="F6103" s="1094">
        <f t="shared" si="382"/>
        <v>0</v>
      </c>
      <c r="G6103" s="1095">
        <f t="shared" si="383"/>
        <v>0</v>
      </c>
      <c r="H6103" s="1090" t="str">
        <f t="shared" ca="1" si="384"/>
        <v/>
      </c>
      <c r="I6103" s="1109"/>
      <c r="J6103" s="1109"/>
      <c r="K6103" s="1112"/>
      <c r="L6103" s="1091"/>
      <c r="M6103" s="1091"/>
      <c r="N6103" s="1091"/>
      <c r="O6103" s="1091"/>
      <c r="P6103" s="1096"/>
      <c r="Q6103" s="1096"/>
      <c r="R6103" s="1096"/>
      <c r="S6103" s="1091"/>
    </row>
    <row r="6104" spans="1:19" x14ac:dyDescent="0.3">
      <c r="A6104" s="1090">
        <v>6099</v>
      </c>
      <c r="B6104" s="1091"/>
      <c r="C6104" s="1091"/>
      <c r="D6104" s="1097"/>
      <c r="E6104" s="1093">
        <f t="shared" si="381"/>
        <v>0</v>
      </c>
      <c r="F6104" s="1094">
        <f t="shared" si="382"/>
        <v>0</v>
      </c>
      <c r="G6104" s="1095">
        <f t="shared" si="383"/>
        <v>0</v>
      </c>
      <c r="H6104" s="1090" t="str">
        <f t="shared" ca="1" si="384"/>
        <v/>
      </c>
      <c r="I6104" s="1109"/>
      <c r="J6104" s="1109"/>
      <c r="K6104" s="1112"/>
      <c r="L6104" s="1091"/>
      <c r="M6104" s="1091"/>
      <c r="N6104" s="1091"/>
      <c r="O6104" s="1091"/>
      <c r="P6104" s="1096"/>
      <c r="Q6104" s="1096"/>
      <c r="R6104" s="1096"/>
      <c r="S6104" s="1091"/>
    </row>
    <row r="6105" spans="1:19" x14ac:dyDescent="0.3">
      <c r="A6105" s="1090">
        <v>6100</v>
      </c>
      <c r="B6105" s="1091"/>
      <c r="C6105" s="1091"/>
      <c r="D6105" s="1097"/>
      <c r="E6105" s="1093">
        <f t="shared" si="381"/>
        <v>0</v>
      </c>
      <c r="F6105" s="1094">
        <f t="shared" si="382"/>
        <v>0</v>
      </c>
      <c r="G6105" s="1095">
        <f t="shared" si="383"/>
        <v>0</v>
      </c>
      <c r="H6105" s="1090" t="str">
        <f t="shared" ca="1" si="384"/>
        <v/>
      </c>
      <c r="I6105" s="1109"/>
      <c r="J6105" s="1109"/>
      <c r="K6105" s="1112"/>
      <c r="L6105" s="1091"/>
      <c r="M6105" s="1091"/>
      <c r="N6105" s="1091"/>
      <c r="O6105" s="1091"/>
      <c r="P6105" s="1096"/>
      <c r="Q6105" s="1096"/>
      <c r="R6105" s="1096"/>
      <c r="S6105" s="1091"/>
    </row>
    <row r="6106" spans="1:19" x14ac:dyDescent="0.3">
      <c r="A6106" s="1090">
        <v>6101</v>
      </c>
      <c r="B6106" s="1091"/>
      <c r="C6106" s="1091"/>
      <c r="D6106" s="1097"/>
      <c r="E6106" s="1093">
        <f t="shared" si="381"/>
        <v>0</v>
      </c>
      <c r="F6106" s="1094">
        <f t="shared" si="382"/>
        <v>0</v>
      </c>
      <c r="G6106" s="1095">
        <f t="shared" si="383"/>
        <v>0</v>
      </c>
      <c r="H6106" s="1090" t="str">
        <f t="shared" ca="1" si="384"/>
        <v/>
      </c>
      <c r="I6106" s="1109"/>
      <c r="J6106" s="1109"/>
      <c r="K6106" s="1112"/>
      <c r="L6106" s="1091"/>
      <c r="M6106" s="1091"/>
      <c r="N6106" s="1091"/>
      <c r="O6106" s="1091"/>
      <c r="P6106" s="1096"/>
      <c r="Q6106" s="1096"/>
      <c r="R6106" s="1096"/>
      <c r="S6106" s="1091"/>
    </row>
    <row r="6107" spans="1:19" x14ac:dyDescent="0.3">
      <c r="A6107" s="1090">
        <v>6102</v>
      </c>
      <c r="B6107" s="1091"/>
      <c r="C6107" s="1091"/>
      <c r="D6107" s="1097"/>
      <c r="E6107" s="1093">
        <f t="shared" si="381"/>
        <v>0</v>
      </c>
      <c r="F6107" s="1094">
        <f t="shared" si="382"/>
        <v>0</v>
      </c>
      <c r="G6107" s="1095">
        <f t="shared" si="383"/>
        <v>0</v>
      </c>
      <c r="H6107" s="1090" t="str">
        <f t="shared" ca="1" si="384"/>
        <v/>
      </c>
      <c r="I6107" s="1109"/>
      <c r="J6107" s="1109"/>
      <c r="K6107" s="1112"/>
      <c r="L6107" s="1091"/>
      <c r="M6107" s="1091"/>
      <c r="N6107" s="1091"/>
      <c r="O6107" s="1091"/>
      <c r="P6107" s="1096"/>
      <c r="Q6107" s="1096"/>
      <c r="R6107" s="1096"/>
      <c r="S6107" s="1091"/>
    </row>
    <row r="6108" spans="1:19" x14ac:dyDescent="0.3">
      <c r="A6108" s="1090">
        <v>6103</v>
      </c>
      <c r="B6108" s="1091"/>
      <c r="C6108" s="1091"/>
      <c r="D6108" s="1097"/>
      <c r="E6108" s="1093">
        <f t="shared" si="381"/>
        <v>0</v>
      </c>
      <c r="F6108" s="1094">
        <f t="shared" si="382"/>
        <v>0</v>
      </c>
      <c r="G6108" s="1095">
        <f t="shared" si="383"/>
        <v>0</v>
      </c>
      <c r="H6108" s="1090" t="str">
        <f t="shared" ca="1" si="384"/>
        <v/>
      </c>
      <c r="I6108" s="1109"/>
      <c r="J6108" s="1109"/>
      <c r="K6108" s="1112"/>
      <c r="L6108" s="1091"/>
      <c r="M6108" s="1091"/>
      <c r="N6108" s="1091"/>
      <c r="O6108" s="1091"/>
      <c r="P6108" s="1096"/>
      <c r="Q6108" s="1096"/>
      <c r="R6108" s="1096"/>
      <c r="S6108" s="1091"/>
    </row>
    <row r="6109" spans="1:19" x14ac:dyDescent="0.3">
      <c r="A6109" s="1090">
        <v>6104</v>
      </c>
      <c r="B6109" s="1091"/>
      <c r="C6109" s="1091"/>
      <c r="D6109" s="1097"/>
      <c r="E6109" s="1093">
        <f t="shared" si="381"/>
        <v>0</v>
      </c>
      <c r="F6109" s="1094">
        <f t="shared" si="382"/>
        <v>0</v>
      </c>
      <c r="G6109" s="1095">
        <f t="shared" si="383"/>
        <v>0</v>
      </c>
      <c r="H6109" s="1090" t="str">
        <f t="shared" ca="1" si="384"/>
        <v/>
      </c>
      <c r="I6109" s="1109"/>
      <c r="J6109" s="1109"/>
      <c r="K6109" s="1112"/>
      <c r="L6109" s="1091"/>
      <c r="M6109" s="1091"/>
      <c r="N6109" s="1091"/>
      <c r="O6109" s="1091"/>
      <c r="P6109" s="1096"/>
      <c r="Q6109" s="1096"/>
      <c r="R6109" s="1096"/>
      <c r="S6109" s="1091"/>
    </row>
    <row r="6110" spans="1:19" x14ac:dyDescent="0.3">
      <c r="A6110" s="1090">
        <v>6105</v>
      </c>
      <c r="B6110" s="1091"/>
      <c r="C6110" s="1091"/>
      <c r="D6110" s="1097"/>
      <c r="E6110" s="1093">
        <f t="shared" si="381"/>
        <v>0</v>
      </c>
      <c r="F6110" s="1094">
        <f t="shared" si="382"/>
        <v>0</v>
      </c>
      <c r="G6110" s="1095">
        <f t="shared" si="383"/>
        <v>0</v>
      </c>
      <c r="H6110" s="1090" t="str">
        <f t="shared" ca="1" si="384"/>
        <v/>
      </c>
      <c r="I6110" s="1109"/>
      <c r="J6110" s="1109"/>
      <c r="K6110" s="1112"/>
      <c r="L6110" s="1091"/>
      <c r="M6110" s="1091"/>
      <c r="N6110" s="1091"/>
      <c r="O6110" s="1091"/>
      <c r="P6110" s="1096"/>
      <c r="Q6110" s="1096"/>
      <c r="R6110" s="1096"/>
      <c r="S6110" s="1091"/>
    </row>
    <row r="6111" spans="1:19" x14ac:dyDescent="0.3">
      <c r="A6111" s="1090">
        <v>6106</v>
      </c>
      <c r="B6111" s="1091"/>
      <c r="C6111" s="1091"/>
      <c r="D6111" s="1097"/>
      <c r="E6111" s="1093">
        <f t="shared" si="381"/>
        <v>0</v>
      </c>
      <c r="F6111" s="1094">
        <f t="shared" si="382"/>
        <v>0</v>
      </c>
      <c r="G6111" s="1095">
        <f t="shared" si="383"/>
        <v>0</v>
      </c>
      <c r="H6111" s="1090" t="str">
        <f t="shared" ca="1" si="384"/>
        <v/>
      </c>
      <c r="I6111" s="1109"/>
      <c r="J6111" s="1109"/>
      <c r="K6111" s="1112"/>
      <c r="L6111" s="1091"/>
      <c r="M6111" s="1091"/>
      <c r="N6111" s="1091"/>
      <c r="O6111" s="1091"/>
      <c r="P6111" s="1096"/>
      <c r="Q6111" s="1096"/>
      <c r="R6111" s="1096"/>
      <c r="S6111" s="1091"/>
    </row>
    <row r="6112" spans="1:19" x14ac:dyDescent="0.3">
      <c r="A6112" s="1090">
        <v>6107</v>
      </c>
      <c r="B6112" s="1091"/>
      <c r="C6112" s="1091"/>
      <c r="D6112" s="1097"/>
      <c r="E6112" s="1093">
        <f t="shared" si="381"/>
        <v>0</v>
      </c>
      <c r="F6112" s="1094">
        <f t="shared" si="382"/>
        <v>0</v>
      </c>
      <c r="G6112" s="1095">
        <f t="shared" si="383"/>
        <v>0</v>
      </c>
      <c r="H6112" s="1090" t="str">
        <f t="shared" ca="1" si="384"/>
        <v/>
      </c>
      <c r="I6112" s="1109"/>
      <c r="J6112" s="1109"/>
      <c r="K6112" s="1112"/>
      <c r="L6112" s="1091"/>
      <c r="M6112" s="1091"/>
      <c r="N6112" s="1091"/>
      <c r="O6112" s="1091"/>
      <c r="P6112" s="1096"/>
      <c r="Q6112" s="1096"/>
      <c r="R6112" s="1096"/>
      <c r="S6112" s="1091"/>
    </row>
    <row r="6113" spans="1:19" x14ac:dyDescent="0.3">
      <c r="A6113" s="1090">
        <v>6108</v>
      </c>
      <c r="B6113" s="1091"/>
      <c r="C6113" s="1091"/>
      <c r="D6113" s="1097"/>
      <c r="E6113" s="1093">
        <f t="shared" si="381"/>
        <v>0</v>
      </c>
      <c r="F6113" s="1094">
        <f t="shared" si="382"/>
        <v>0</v>
      </c>
      <c r="G6113" s="1095">
        <f t="shared" si="383"/>
        <v>0</v>
      </c>
      <c r="H6113" s="1090" t="str">
        <f t="shared" ca="1" si="384"/>
        <v/>
      </c>
      <c r="I6113" s="1109"/>
      <c r="J6113" s="1109"/>
      <c r="K6113" s="1112"/>
      <c r="L6113" s="1091"/>
      <c r="M6113" s="1091"/>
      <c r="N6113" s="1091"/>
      <c r="O6113" s="1091"/>
      <c r="P6113" s="1096"/>
      <c r="Q6113" s="1096"/>
      <c r="R6113" s="1096"/>
      <c r="S6113" s="1091"/>
    </row>
    <row r="6114" spans="1:19" x14ac:dyDescent="0.3">
      <c r="A6114" s="1090">
        <v>6109</v>
      </c>
      <c r="B6114" s="1091"/>
      <c r="C6114" s="1091"/>
      <c r="D6114" s="1097"/>
      <c r="E6114" s="1093">
        <f t="shared" si="381"/>
        <v>0</v>
      </c>
      <c r="F6114" s="1094">
        <f t="shared" si="382"/>
        <v>0</v>
      </c>
      <c r="G6114" s="1095">
        <f t="shared" si="383"/>
        <v>0</v>
      </c>
      <c r="H6114" s="1090" t="str">
        <f t="shared" ca="1" si="384"/>
        <v/>
      </c>
      <c r="I6114" s="1109"/>
      <c r="J6114" s="1109"/>
      <c r="K6114" s="1112"/>
      <c r="L6114" s="1091"/>
      <c r="M6114" s="1091"/>
      <c r="N6114" s="1091"/>
      <c r="O6114" s="1091"/>
      <c r="P6114" s="1096"/>
      <c r="Q6114" s="1096"/>
      <c r="R6114" s="1096"/>
      <c r="S6114" s="1091"/>
    </row>
    <row r="6115" spans="1:19" x14ac:dyDescent="0.3">
      <c r="A6115" s="1090">
        <v>6110</v>
      </c>
      <c r="B6115" s="1091"/>
      <c r="C6115" s="1091"/>
      <c r="D6115" s="1097"/>
      <c r="E6115" s="1093">
        <f t="shared" si="381"/>
        <v>0</v>
      </c>
      <c r="F6115" s="1094">
        <f t="shared" si="382"/>
        <v>0</v>
      </c>
      <c r="G6115" s="1095">
        <f t="shared" si="383"/>
        <v>0</v>
      </c>
      <c r="H6115" s="1090" t="str">
        <f t="shared" ca="1" si="384"/>
        <v/>
      </c>
      <c r="I6115" s="1109"/>
      <c r="J6115" s="1109"/>
      <c r="K6115" s="1112"/>
      <c r="L6115" s="1091"/>
      <c r="M6115" s="1091"/>
      <c r="N6115" s="1091"/>
      <c r="O6115" s="1091"/>
      <c r="P6115" s="1096"/>
      <c r="Q6115" s="1096"/>
      <c r="R6115" s="1096"/>
      <c r="S6115" s="1091"/>
    </row>
    <row r="6116" spans="1:19" x14ac:dyDescent="0.3">
      <c r="A6116" s="1090">
        <v>6111</v>
      </c>
      <c r="B6116" s="1091"/>
      <c r="C6116" s="1091"/>
      <c r="D6116" s="1097"/>
      <c r="E6116" s="1093">
        <f t="shared" si="381"/>
        <v>0</v>
      </c>
      <c r="F6116" s="1094">
        <f t="shared" si="382"/>
        <v>0</v>
      </c>
      <c r="G6116" s="1095">
        <f t="shared" si="383"/>
        <v>0</v>
      </c>
      <c r="H6116" s="1090" t="str">
        <f t="shared" ca="1" si="384"/>
        <v/>
      </c>
      <c r="I6116" s="1109"/>
      <c r="J6116" s="1109"/>
      <c r="K6116" s="1112"/>
      <c r="L6116" s="1091"/>
      <c r="M6116" s="1091"/>
      <c r="N6116" s="1091"/>
      <c r="O6116" s="1091"/>
      <c r="P6116" s="1096"/>
      <c r="Q6116" s="1096"/>
      <c r="R6116" s="1096"/>
      <c r="S6116" s="1091"/>
    </row>
    <row r="6117" spans="1:19" x14ac:dyDescent="0.3">
      <c r="A6117" s="1090">
        <v>6112</v>
      </c>
      <c r="B6117" s="1091"/>
      <c r="C6117" s="1091"/>
      <c r="D6117" s="1097"/>
      <c r="E6117" s="1093">
        <f t="shared" si="381"/>
        <v>0</v>
      </c>
      <c r="F6117" s="1094">
        <f t="shared" si="382"/>
        <v>0</v>
      </c>
      <c r="G6117" s="1095">
        <f t="shared" si="383"/>
        <v>0</v>
      </c>
      <c r="H6117" s="1090" t="str">
        <f t="shared" ca="1" si="384"/>
        <v/>
      </c>
      <c r="I6117" s="1109"/>
      <c r="J6117" s="1109"/>
      <c r="K6117" s="1112"/>
      <c r="L6117" s="1091"/>
      <c r="M6117" s="1091"/>
      <c r="N6117" s="1091"/>
      <c r="O6117" s="1091"/>
      <c r="P6117" s="1096"/>
      <c r="Q6117" s="1096"/>
      <c r="R6117" s="1096"/>
      <c r="S6117" s="1091"/>
    </row>
    <row r="6118" spans="1:19" x14ac:dyDescent="0.3">
      <c r="A6118" s="1090">
        <v>6113</v>
      </c>
      <c r="B6118" s="1091"/>
      <c r="C6118" s="1091"/>
      <c r="D6118" s="1097"/>
      <c r="E6118" s="1093">
        <f t="shared" si="381"/>
        <v>0</v>
      </c>
      <c r="F6118" s="1094">
        <f t="shared" si="382"/>
        <v>0</v>
      </c>
      <c r="G6118" s="1095">
        <f t="shared" si="383"/>
        <v>0</v>
      </c>
      <c r="H6118" s="1090" t="str">
        <f t="shared" ca="1" si="384"/>
        <v/>
      </c>
      <c r="I6118" s="1109"/>
      <c r="J6118" s="1109"/>
      <c r="K6118" s="1112"/>
      <c r="L6118" s="1091"/>
      <c r="M6118" s="1091"/>
      <c r="N6118" s="1091"/>
      <c r="O6118" s="1091"/>
      <c r="P6118" s="1096"/>
      <c r="Q6118" s="1096"/>
      <c r="R6118" s="1096"/>
      <c r="S6118" s="1091"/>
    </row>
    <row r="6119" spans="1:19" x14ac:dyDescent="0.3">
      <c r="A6119" s="1090">
        <v>6114</v>
      </c>
      <c r="B6119" s="1091"/>
      <c r="C6119" s="1091"/>
      <c r="D6119" s="1097"/>
      <c r="E6119" s="1093">
        <f t="shared" si="381"/>
        <v>0</v>
      </c>
      <c r="F6119" s="1094">
        <f t="shared" si="382"/>
        <v>0</v>
      </c>
      <c r="G6119" s="1095">
        <f t="shared" si="383"/>
        <v>0</v>
      </c>
      <c r="H6119" s="1090" t="str">
        <f t="shared" ca="1" si="384"/>
        <v/>
      </c>
      <c r="I6119" s="1109"/>
      <c r="J6119" s="1109"/>
      <c r="K6119" s="1112"/>
      <c r="L6119" s="1091"/>
      <c r="M6119" s="1091"/>
      <c r="N6119" s="1091"/>
      <c r="O6119" s="1091"/>
      <c r="P6119" s="1096"/>
      <c r="Q6119" s="1096"/>
      <c r="R6119" s="1096"/>
      <c r="S6119" s="1091"/>
    </row>
    <row r="6120" spans="1:19" x14ac:dyDescent="0.3">
      <c r="A6120" s="1090">
        <v>6115</v>
      </c>
      <c r="B6120" s="1091"/>
      <c r="C6120" s="1091"/>
      <c r="D6120" s="1097"/>
      <c r="E6120" s="1093">
        <f t="shared" si="381"/>
        <v>0</v>
      </c>
      <c r="F6120" s="1094">
        <f t="shared" si="382"/>
        <v>0</v>
      </c>
      <c r="G6120" s="1095">
        <f t="shared" si="383"/>
        <v>0</v>
      </c>
      <c r="H6120" s="1090" t="str">
        <f t="shared" ca="1" si="384"/>
        <v/>
      </c>
      <c r="I6120" s="1109"/>
      <c r="J6120" s="1109"/>
      <c r="K6120" s="1112"/>
      <c r="L6120" s="1091"/>
      <c r="M6120" s="1091"/>
      <c r="N6120" s="1091"/>
      <c r="O6120" s="1091"/>
      <c r="P6120" s="1096"/>
      <c r="Q6120" s="1096"/>
      <c r="R6120" s="1096"/>
      <c r="S6120" s="1091"/>
    </row>
    <row r="6121" spans="1:19" x14ac:dyDescent="0.3">
      <c r="A6121" s="1090">
        <v>6116</v>
      </c>
      <c r="B6121" s="1091"/>
      <c r="C6121" s="1091"/>
      <c r="D6121" s="1097"/>
      <c r="E6121" s="1093">
        <f t="shared" si="381"/>
        <v>0</v>
      </c>
      <c r="F6121" s="1094">
        <f t="shared" si="382"/>
        <v>0</v>
      </c>
      <c r="G6121" s="1095">
        <f t="shared" si="383"/>
        <v>0</v>
      </c>
      <c r="H6121" s="1090" t="str">
        <f t="shared" ca="1" si="384"/>
        <v/>
      </c>
      <c r="I6121" s="1109"/>
      <c r="J6121" s="1109"/>
      <c r="K6121" s="1112"/>
      <c r="L6121" s="1091"/>
      <c r="M6121" s="1091"/>
      <c r="N6121" s="1091"/>
      <c r="O6121" s="1091"/>
      <c r="P6121" s="1096"/>
      <c r="Q6121" s="1096"/>
      <c r="R6121" s="1096"/>
      <c r="S6121" s="1091"/>
    </row>
    <row r="6122" spans="1:19" x14ac:dyDescent="0.3">
      <c r="A6122" s="1090">
        <v>6117</v>
      </c>
      <c r="B6122" s="1091"/>
      <c r="C6122" s="1091"/>
      <c r="D6122" s="1097"/>
      <c r="E6122" s="1093">
        <f t="shared" si="381"/>
        <v>0</v>
      </c>
      <c r="F6122" s="1094">
        <f t="shared" si="382"/>
        <v>0</v>
      </c>
      <c r="G6122" s="1095">
        <f t="shared" si="383"/>
        <v>0</v>
      </c>
      <c r="H6122" s="1090" t="str">
        <f t="shared" ca="1" si="384"/>
        <v/>
      </c>
      <c r="I6122" s="1109"/>
      <c r="J6122" s="1109"/>
      <c r="K6122" s="1112"/>
      <c r="L6122" s="1091"/>
      <c r="M6122" s="1091"/>
      <c r="N6122" s="1091"/>
      <c r="O6122" s="1091"/>
      <c r="P6122" s="1096"/>
      <c r="Q6122" s="1096"/>
      <c r="R6122" s="1096"/>
      <c r="S6122" s="1091"/>
    </row>
    <row r="6123" spans="1:19" x14ac:dyDescent="0.3">
      <c r="A6123" s="1090">
        <v>6118</v>
      </c>
      <c r="B6123" s="1091"/>
      <c r="C6123" s="1091"/>
      <c r="D6123" s="1097"/>
      <c r="E6123" s="1093">
        <f t="shared" si="381"/>
        <v>0</v>
      </c>
      <c r="F6123" s="1094">
        <f t="shared" si="382"/>
        <v>0</v>
      </c>
      <c r="G6123" s="1095">
        <f t="shared" si="383"/>
        <v>0</v>
      </c>
      <c r="H6123" s="1090" t="str">
        <f t="shared" ca="1" si="384"/>
        <v/>
      </c>
      <c r="I6123" s="1109"/>
      <c r="J6123" s="1109"/>
      <c r="K6123" s="1112"/>
      <c r="L6123" s="1091"/>
      <c r="M6123" s="1091"/>
      <c r="N6123" s="1091"/>
      <c r="O6123" s="1091"/>
      <c r="P6123" s="1096"/>
      <c r="Q6123" s="1096"/>
      <c r="R6123" s="1096"/>
      <c r="S6123" s="1091"/>
    </row>
    <row r="6124" spans="1:19" x14ac:dyDescent="0.3">
      <c r="A6124" s="1090">
        <v>6119</v>
      </c>
      <c r="B6124" s="1091"/>
      <c r="C6124" s="1091"/>
      <c r="D6124" s="1097"/>
      <c r="E6124" s="1093">
        <f t="shared" si="381"/>
        <v>0</v>
      </c>
      <c r="F6124" s="1094">
        <f t="shared" si="382"/>
        <v>0</v>
      </c>
      <c r="G6124" s="1095">
        <f t="shared" si="383"/>
        <v>0</v>
      </c>
      <c r="H6124" s="1090" t="str">
        <f t="shared" ca="1" si="384"/>
        <v/>
      </c>
      <c r="I6124" s="1109"/>
      <c r="J6124" s="1109"/>
      <c r="K6124" s="1112"/>
      <c r="L6124" s="1091"/>
      <c r="M6124" s="1091"/>
      <c r="N6124" s="1091"/>
      <c r="O6124" s="1091"/>
      <c r="P6124" s="1096"/>
      <c r="Q6124" s="1096"/>
      <c r="R6124" s="1096"/>
      <c r="S6124" s="1091"/>
    </row>
    <row r="6125" spans="1:19" x14ac:dyDescent="0.3">
      <c r="A6125" s="1090">
        <v>6120</v>
      </c>
      <c r="B6125" s="1091"/>
      <c r="C6125" s="1091"/>
      <c r="D6125" s="1097"/>
      <c r="E6125" s="1093">
        <f t="shared" si="381"/>
        <v>0</v>
      </c>
      <c r="F6125" s="1094">
        <f t="shared" si="382"/>
        <v>0</v>
      </c>
      <c r="G6125" s="1095">
        <f t="shared" si="383"/>
        <v>0</v>
      </c>
      <c r="H6125" s="1090" t="str">
        <f t="shared" ca="1" si="384"/>
        <v/>
      </c>
      <c r="I6125" s="1109"/>
      <c r="J6125" s="1109"/>
      <c r="K6125" s="1112"/>
      <c r="L6125" s="1091"/>
      <c r="M6125" s="1091"/>
      <c r="N6125" s="1091"/>
      <c r="O6125" s="1091"/>
      <c r="P6125" s="1096"/>
      <c r="Q6125" s="1096"/>
      <c r="R6125" s="1096"/>
      <c r="S6125" s="1091"/>
    </row>
    <row r="6126" spans="1:19" x14ac:dyDescent="0.3">
      <c r="A6126" s="1090">
        <v>6121</v>
      </c>
      <c r="B6126" s="1091"/>
      <c r="C6126" s="1091"/>
      <c r="D6126" s="1097"/>
      <c r="E6126" s="1093">
        <f t="shared" si="381"/>
        <v>0</v>
      </c>
      <c r="F6126" s="1094">
        <f t="shared" si="382"/>
        <v>0</v>
      </c>
      <c r="G6126" s="1095">
        <f t="shared" si="383"/>
        <v>0</v>
      </c>
      <c r="H6126" s="1090" t="str">
        <f t="shared" ca="1" si="384"/>
        <v/>
      </c>
      <c r="I6126" s="1109"/>
      <c r="J6126" s="1109"/>
      <c r="K6126" s="1112"/>
      <c r="L6126" s="1091"/>
      <c r="M6126" s="1091"/>
      <c r="N6126" s="1091"/>
      <c r="O6126" s="1091"/>
      <c r="P6126" s="1096"/>
      <c r="Q6126" s="1096"/>
      <c r="R6126" s="1096"/>
      <c r="S6126" s="1091"/>
    </row>
    <row r="6127" spans="1:19" x14ac:dyDescent="0.3">
      <c r="A6127" s="1090">
        <v>6122</v>
      </c>
      <c r="B6127" s="1091"/>
      <c r="C6127" s="1091"/>
      <c r="D6127" s="1097"/>
      <c r="E6127" s="1093">
        <f t="shared" si="381"/>
        <v>0</v>
      </c>
      <c r="F6127" s="1094">
        <f t="shared" si="382"/>
        <v>0</v>
      </c>
      <c r="G6127" s="1095">
        <f t="shared" si="383"/>
        <v>0</v>
      </c>
      <c r="H6127" s="1090" t="str">
        <f t="shared" ca="1" si="384"/>
        <v/>
      </c>
      <c r="I6127" s="1109"/>
      <c r="J6127" s="1109"/>
      <c r="K6127" s="1112"/>
      <c r="L6127" s="1091"/>
      <c r="M6127" s="1091"/>
      <c r="N6127" s="1091"/>
      <c r="O6127" s="1091"/>
      <c r="P6127" s="1096"/>
      <c r="Q6127" s="1096"/>
      <c r="R6127" s="1096"/>
      <c r="S6127" s="1091"/>
    </row>
    <row r="6128" spans="1:19" x14ac:dyDescent="0.3">
      <c r="A6128" s="1090">
        <v>6123</v>
      </c>
      <c r="B6128" s="1091"/>
      <c r="C6128" s="1091"/>
      <c r="D6128" s="1097"/>
      <c r="E6128" s="1093">
        <f t="shared" si="381"/>
        <v>0</v>
      </c>
      <c r="F6128" s="1094">
        <f t="shared" si="382"/>
        <v>0</v>
      </c>
      <c r="G6128" s="1095">
        <f t="shared" si="383"/>
        <v>0</v>
      </c>
      <c r="H6128" s="1090" t="str">
        <f t="shared" ca="1" si="384"/>
        <v/>
      </c>
      <c r="I6128" s="1109"/>
      <c r="J6128" s="1109"/>
      <c r="K6128" s="1112"/>
      <c r="L6128" s="1091"/>
      <c r="M6128" s="1091"/>
      <c r="N6128" s="1091"/>
      <c r="O6128" s="1091"/>
      <c r="P6128" s="1096"/>
      <c r="Q6128" s="1096"/>
      <c r="R6128" s="1096"/>
      <c r="S6128" s="1091"/>
    </row>
    <row r="6129" spans="1:19" x14ac:dyDescent="0.3">
      <c r="A6129" s="1090">
        <v>6124</v>
      </c>
      <c r="B6129" s="1091"/>
      <c r="C6129" s="1091"/>
      <c r="D6129" s="1097"/>
      <c r="E6129" s="1093">
        <f t="shared" si="381"/>
        <v>0</v>
      </c>
      <c r="F6129" s="1094">
        <f t="shared" si="382"/>
        <v>0</v>
      </c>
      <c r="G6129" s="1095">
        <f t="shared" si="383"/>
        <v>0</v>
      </c>
      <c r="H6129" s="1090" t="str">
        <f t="shared" ca="1" si="384"/>
        <v/>
      </c>
      <c r="I6129" s="1109"/>
      <c r="J6129" s="1109"/>
      <c r="K6129" s="1112"/>
      <c r="L6129" s="1091"/>
      <c r="M6129" s="1091"/>
      <c r="N6129" s="1091"/>
      <c r="O6129" s="1091"/>
      <c r="P6129" s="1096"/>
      <c r="Q6129" s="1096"/>
      <c r="R6129" s="1096"/>
      <c r="S6129" s="1091"/>
    </row>
    <row r="6130" spans="1:19" x14ac:dyDescent="0.3">
      <c r="A6130" s="1090">
        <v>6125</v>
      </c>
      <c r="B6130" s="1091"/>
      <c r="C6130" s="1091"/>
      <c r="D6130" s="1097"/>
      <c r="E6130" s="1093">
        <f t="shared" si="381"/>
        <v>0</v>
      </c>
      <c r="F6130" s="1094">
        <f t="shared" si="382"/>
        <v>0</v>
      </c>
      <c r="G6130" s="1095">
        <f t="shared" si="383"/>
        <v>0</v>
      </c>
      <c r="H6130" s="1090" t="str">
        <f t="shared" ca="1" si="384"/>
        <v/>
      </c>
      <c r="I6130" s="1109"/>
      <c r="J6130" s="1109"/>
      <c r="K6130" s="1112"/>
      <c r="L6130" s="1091"/>
      <c r="M6130" s="1091"/>
      <c r="N6130" s="1091"/>
      <c r="O6130" s="1091"/>
      <c r="P6130" s="1096"/>
      <c r="Q6130" s="1096"/>
      <c r="R6130" s="1096"/>
      <c r="S6130" s="1091"/>
    </row>
    <row r="6131" spans="1:19" x14ac:dyDescent="0.3">
      <c r="A6131" s="1090">
        <v>6126</v>
      </c>
      <c r="B6131" s="1091"/>
      <c r="C6131" s="1091"/>
      <c r="D6131" s="1097"/>
      <c r="E6131" s="1093">
        <f t="shared" si="381"/>
        <v>0</v>
      </c>
      <c r="F6131" s="1094">
        <f t="shared" si="382"/>
        <v>0</v>
      </c>
      <c r="G6131" s="1095">
        <f t="shared" si="383"/>
        <v>0</v>
      </c>
      <c r="H6131" s="1090" t="str">
        <f t="shared" ca="1" si="384"/>
        <v/>
      </c>
      <c r="I6131" s="1109"/>
      <c r="J6131" s="1109"/>
      <c r="K6131" s="1112"/>
      <c r="L6131" s="1091"/>
      <c r="M6131" s="1091"/>
      <c r="N6131" s="1091"/>
      <c r="O6131" s="1091"/>
      <c r="P6131" s="1096"/>
      <c r="Q6131" s="1096"/>
      <c r="R6131" s="1096"/>
      <c r="S6131" s="1091"/>
    </row>
    <row r="6132" spans="1:19" x14ac:dyDescent="0.3">
      <c r="A6132" s="1090">
        <v>6127</v>
      </c>
      <c r="B6132" s="1091"/>
      <c r="C6132" s="1091"/>
      <c r="D6132" s="1097"/>
      <c r="E6132" s="1093">
        <f t="shared" si="381"/>
        <v>0</v>
      </c>
      <c r="F6132" s="1094">
        <f t="shared" si="382"/>
        <v>0</v>
      </c>
      <c r="G6132" s="1095">
        <f t="shared" si="383"/>
        <v>0</v>
      </c>
      <c r="H6132" s="1090" t="str">
        <f t="shared" ca="1" si="384"/>
        <v/>
      </c>
      <c r="I6132" s="1109"/>
      <c r="J6132" s="1109"/>
      <c r="K6132" s="1112"/>
      <c r="L6132" s="1091"/>
      <c r="M6132" s="1091"/>
      <c r="N6132" s="1091"/>
      <c r="O6132" s="1091"/>
      <c r="P6132" s="1096"/>
      <c r="Q6132" s="1096"/>
      <c r="R6132" s="1096"/>
      <c r="S6132" s="1091"/>
    </row>
    <row r="6133" spans="1:19" x14ac:dyDescent="0.3">
      <c r="A6133" s="1090">
        <v>6128</v>
      </c>
      <c r="B6133" s="1091"/>
      <c r="C6133" s="1091"/>
      <c r="D6133" s="1097"/>
      <c r="E6133" s="1093">
        <f t="shared" si="381"/>
        <v>0</v>
      </c>
      <c r="F6133" s="1094">
        <f t="shared" si="382"/>
        <v>0</v>
      </c>
      <c r="G6133" s="1095">
        <f t="shared" si="383"/>
        <v>0</v>
      </c>
      <c r="H6133" s="1090" t="str">
        <f t="shared" ca="1" si="384"/>
        <v/>
      </c>
      <c r="I6133" s="1109"/>
      <c r="J6133" s="1109"/>
      <c r="K6133" s="1112"/>
      <c r="L6133" s="1091"/>
      <c r="M6133" s="1091"/>
      <c r="N6133" s="1091"/>
      <c r="O6133" s="1091"/>
      <c r="P6133" s="1096"/>
      <c r="Q6133" s="1096"/>
      <c r="R6133" s="1096"/>
      <c r="S6133" s="1091"/>
    </row>
    <row r="6134" spans="1:19" x14ac:dyDescent="0.3">
      <c r="A6134" s="1090">
        <v>6129</v>
      </c>
      <c r="B6134" s="1091"/>
      <c r="C6134" s="1091"/>
      <c r="D6134" s="1097"/>
      <c r="E6134" s="1093">
        <f t="shared" si="381"/>
        <v>0</v>
      </c>
      <c r="F6134" s="1094">
        <f t="shared" si="382"/>
        <v>0</v>
      </c>
      <c r="G6134" s="1095">
        <f t="shared" si="383"/>
        <v>0</v>
      </c>
      <c r="H6134" s="1090" t="str">
        <f t="shared" ca="1" si="384"/>
        <v/>
      </c>
      <c r="I6134" s="1109"/>
      <c r="J6134" s="1109"/>
      <c r="K6134" s="1112"/>
      <c r="L6134" s="1091"/>
      <c r="M6134" s="1091"/>
      <c r="N6134" s="1091"/>
      <c r="O6134" s="1091"/>
      <c r="P6134" s="1096"/>
      <c r="Q6134" s="1096"/>
      <c r="R6134" s="1096"/>
      <c r="S6134" s="1091"/>
    </row>
    <row r="6135" spans="1:19" x14ac:dyDescent="0.3">
      <c r="A6135" s="1090">
        <v>6130</v>
      </c>
      <c r="B6135" s="1091"/>
      <c r="C6135" s="1091"/>
      <c r="D6135" s="1097"/>
      <c r="E6135" s="1093">
        <f t="shared" si="381"/>
        <v>0</v>
      </c>
      <c r="F6135" s="1094">
        <f t="shared" si="382"/>
        <v>0</v>
      </c>
      <c r="G6135" s="1095">
        <f t="shared" si="383"/>
        <v>0</v>
      </c>
      <c r="H6135" s="1090" t="str">
        <f t="shared" ca="1" si="384"/>
        <v/>
      </c>
      <c r="I6135" s="1109"/>
      <c r="J6135" s="1109"/>
      <c r="K6135" s="1112"/>
      <c r="L6135" s="1091"/>
      <c r="M6135" s="1091"/>
      <c r="N6135" s="1091"/>
      <c r="O6135" s="1091"/>
      <c r="P6135" s="1096"/>
      <c r="Q6135" s="1096"/>
      <c r="R6135" s="1096"/>
      <c r="S6135" s="1091"/>
    </row>
    <row r="6136" spans="1:19" x14ac:dyDescent="0.3">
      <c r="A6136" s="1090">
        <v>6131</v>
      </c>
      <c r="B6136" s="1091"/>
      <c r="C6136" s="1091"/>
      <c r="D6136" s="1097"/>
      <c r="E6136" s="1093">
        <f t="shared" si="381"/>
        <v>0</v>
      </c>
      <c r="F6136" s="1094">
        <f t="shared" si="382"/>
        <v>0</v>
      </c>
      <c r="G6136" s="1095">
        <f t="shared" si="383"/>
        <v>0</v>
      </c>
      <c r="H6136" s="1090" t="str">
        <f t="shared" ca="1" si="384"/>
        <v/>
      </c>
      <c r="I6136" s="1109"/>
      <c r="J6136" s="1109"/>
      <c r="K6136" s="1112"/>
      <c r="L6136" s="1091"/>
      <c r="M6136" s="1091"/>
      <c r="N6136" s="1091"/>
      <c r="O6136" s="1091"/>
      <c r="P6136" s="1096"/>
      <c r="Q6136" s="1096"/>
      <c r="R6136" s="1096"/>
      <c r="S6136" s="1091"/>
    </row>
    <row r="6137" spans="1:19" x14ac:dyDescent="0.3">
      <c r="A6137" s="1090">
        <v>6132</v>
      </c>
      <c r="B6137" s="1091"/>
      <c r="C6137" s="1091"/>
      <c r="D6137" s="1097"/>
      <c r="E6137" s="1093">
        <f t="shared" si="381"/>
        <v>0</v>
      </c>
      <c r="F6137" s="1094">
        <f t="shared" si="382"/>
        <v>0</v>
      </c>
      <c r="G6137" s="1095">
        <f t="shared" si="383"/>
        <v>0</v>
      </c>
      <c r="H6137" s="1090" t="str">
        <f t="shared" ca="1" si="384"/>
        <v/>
      </c>
      <c r="I6137" s="1109"/>
      <c r="J6137" s="1109"/>
      <c r="K6137" s="1112"/>
      <c r="L6137" s="1091"/>
      <c r="M6137" s="1091"/>
      <c r="N6137" s="1091"/>
      <c r="O6137" s="1091"/>
      <c r="P6137" s="1096"/>
      <c r="Q6137" s="1096"/>
      <c r="R6137" s="1096"/>
      <c r="S6137" s="1091"/>
    </row>
    <row r="6138" spans="1:19" x14ac:dyDescent="0.3">
      <c r="A6138" s="1090">
        <v>6133</v>
      </c>
      <c r="B6138" s="1091"/>
      <c r="C6138" s="1091"/>
      <c r="D6138" s="1097"/>
      <c r="E6138" s="1093">
        <f t="shared" si="381"/>
        <v>0</v>
      </c>
      <c r="F6138" s="1094">
        <f t="shared" si="382"/>
        <v>0</v>
      </c>
      <c r="G6138" s="1095">
        <f t="shared" si="383"/>
        <v>0</v>
      </c>
      <c r="H6138" s="1090" t="str">
        <f t="shared" ca="1" si="384"/>
        <v/>
      </c>
      <c r="I6138" s="1109"/>
      <c r="J6138" s="1109"/>
      <c r="K6138" s="1112"/>
      <c r="L6138" s="1091"/>
      <c r="M6138" s="1091"/>
      <c r="N6138" s="1091"/>
      <c r="O6138" s="1091"/>
      <c r="P6138" s="1096"/>
      <c r="Q6138" s="1096"/>
      <c r="R6138" s="1096"/>
      <c r="S6138" s="1091"/>
    </row>
    <row r="6139" spans="1:19" x14ac:dyDescent="0.3">
      <c r="A6139" s="1090">
        <v>6134</v>
      </c>
      <c r="B6139" s="1091"/>
      <c r="C6139" s="1091"/>
      <c r="D6139" s="1097"/>
      <c r="E6139" s="1093">
        <f t="shared" si="381"/>
        <v>0</v>
      </c>
      <c r="F6139" s="1094">
        <f t="shared" si="382"/>
        <v>0</v>
      </c>
      <c r="G6139" s="1095">
        <f t="shared" si="383"/>
        <v>0</v>
      </c>
      <c r="H6139" s="1090" t="str">
        <f t="shared" ca="1" si="384"/>
        <v/>
      </c>
      <c r="I6139" s="1109"/>
      <c r="J6139" s="1109"/>
      <c r="K6139" s="1112"/>
      <c r="L6139" s="1091"/>
      <c r="M6139" s="1091"/>
      <c r="N6139" s="1091"/>
      <c r="O6139" s="1091"/>
      <c r="P6139" s="1096"/>
      <c r="Q6139" s="1096"/>
      <c r="R6139" s="1096"/>
      <c r="S6139" s="1091"/>
    </row>
    <row r="6140" spans="1:19" x14ac:dyDescent="0.3">
      <c r="A6140" s="1090">
        <v>6135</v>
      </c>
      <c r="B6140" s="1091"/>
      <c r="C6140" s="1091"/>
      <c r="D6140" s="1097"/>
      <c r="E6140" s="1093">
        <f t="shared" si="381"/>
        <v>0</v>
      </c>
      <c r="F6140" s="1094">
        <f t="shared" si="382"/>
        <v>0</v>
      </c>
      <c r="G6140" s="1095">
        <f t="shared" si="383"/>
        <v>0</v>
      </c>
      <c r="H6140" s="1090" t="str">
        <f t="shared" ca="1" si="384"/>
        <v/>
      </c>
      <c r="I6140" s="1109"/>
      <c r="J6140" s="1109"/>
      <c r="K6140" s="1112"/>
      <c r="L6140" s="1091"/>
      <c r="M6140" s="1091"/>
      <c r="N6140" s="1091"/>
      <c r="O6140" s="1091"/>
      <c r="P6140" s="1096"/>
      <c r="Q6140" s="1096"/>
      <c r="R6140" s="1096"/>
      <c r="S6140" s="1091"/>
    </row>
    <row r="6141" spans="1:19" x14ac:dyDescent="0.3">
      <c r="A6141" s="1090">
        <v>6136</v>
      </c>
      <c r="B6141" s="1091"/>
      <c r="C6141" s="1091"/>
      <c r="D6141" s="1097"/>
      <c r="E6141" s="1093">
        <f t="shared" si="381"/>
        <v>0</v>
      </c>
      <c r="F6141" s="1094">
        <f t="shared" si="382"/>
        <v>0</v>
      </c>
      <c r="G6141" s="1095">
        <f t="shared" si="383"/>
        <v>0</v>
      </c>
      <c r="H6141" s="1090" t="str">
        <f t="shared" ca="1" si="384"/>
        <v/>
      </c>
      <c r="I6141" s="1109"/>
      <c r="J6141" s="1109"/>
      <c r="K6141" s="1112"/>
      <c r="L6141" s="1091"/>
      <c r="M6141" s="1091"/>
      <c r="N6141" s="1091"/>
      <c r="O6141" s="1091"/>
      <c r="P6141" s="1096"/>
      <c r="Q6141" s="1096"/>
      <c r="R6141" s="1096"/>
      <c r="S6141" s="1091"/>
    </row>
    <row r="6142" spans="1:19" x14ac:dyDescent="0.3">
      <c r="A6142" s="1090">
        <v>6137</v>
      </c>
      <c r="B6142" s="1091"/>
      <c r="C6142" s="1091"/>
      <c r="D6142" s="1097"/>
      <c r="E6142" s="1093">
        <f t="shared" si="381"/>
        <v>0</v>
      </c>
      <c r="F6142" s="1094">
        <f t="shared" si="382"/>
        <v>0</v>
      </c>
      <c r="G6142" s="1095">
        <f t="shared" si="383"/>
        <v>0</v>
      </c>
      <c r="H6142" s="1090" t="str">
        <f t="shared" ca="1" si="384"/>
        <v/>
      </c>
      <c r="I6142" s="1109"/>
      <c r="J6142" s="1109"/>
      <c r="K6142" s="1112"/>
      <c r="L6142" s="1091"/>
      <c r="M6142" s="1091"/>
      <c r="N6142" s="1091"/>
      <c r="O6142" s="1091"/>
      <c r="P6142" s="1096"/>
      <c r="Q6142" s="1096"/>
      <c r="R6142" s="1096"/>
      <c r="S6142" s="1091"/>
    </row>
    <row r="6143" spans="1:19" x14ac:dyDescent="0.3">
      <c r="A6143" s="1090">
        <v>6138</v>
      </c>
      <c r="B6143" s="1091"/>
      <c r="C6143" s="1091"/>
      <c r="D6143" s="1097"/>
      <c r="E6143" s="1093">
        <f t="shared" si="381"/>
        <v>0</v>
      </c>
      <c r="F6143" s="1094">
        <f t="shared" si="382"/>
        <v>0</v>
      </c>
      <c r="G6143" s="1095">
        <f t="shared" si="383"/>
        <v>0</v>
      </c>
      <c r="H6143" s="1090" t="str">
        <f t="shared" ca="1" si="384"/>
        <v/>
      </c>
      <c r="I6143" s="1109"/>
      <c r="J6143" s="1109"/>
      <c r="K6143" s="1112"/>
      <c r="L6143" s="1091"/>
      <c r="M6143" s="1091"/>
      <c r="N6143" s="1091"/>
      <c r="O6143" s="1091"/>
      <c r="P6143" s="1096"/>
      <c r="Q6143" s="1096"/>
      <c r="R6143" s="1096"/>
      <c r="S6143" s="1091"/>
    </row>
    <row r="6144" spans="1:19" x14ac:dyDescent="0.3">
      <c r="A6144" s="1090">
        <v>6139</v>
      </c>
      <c r="B6144" s="1091"/>
      <c r="C6144" s="1091"/>
      <c r="D6144" s="1097"/>
      <c r="E6144" s="1093">
        <f t="shared" si="381"/>
        <v>0</v>
      </c>
      <c r="F6144" s="1094">
        <f t="shared" si="382"/>
        <v>0</v>
      </c>
      <c r="G6144" s="1095">
        <f t="shared" si="383"/>
        <v>0</v>
      </c>
      <c r="H6144" s="1090" t="str">
        <f t="shared" ca="1" si="384"/>
        <v/>
      </c>
      <c r="I6144" s="1109"/>
      <c r="J6144" s="1109"/>
      <c r="K6144" s="1112"/>
      <c r="L6144" s="1091"/>
      <c r="M6144" s="1091"/>
      <c r="N6144" s="1091"/>
      <c r="O6144" s="1091"/>
      <c r="P6144" s="1096"/>
      <c r="Q6144" s="1096"/>
      <c r="R6144" s="1096"/>
      <c r="S6144" s="1091"/>
    </row>
    <row r="6145" spans="1:19" x14ac:dyDescent="0.3">
      <c r="A6145" s="1090">
        <v>6140</v>
      </c>
      <c r="B6145" s="1091"/>
      <c r="C6145" s="1091"/>
      <c r="D6145" s="1097"/>
      <c r="E6145" s="1093">
        <f t="shared" si="381"/>
        <v>0</v>
      </c>
      <c r="F6145" s="1094">
        <f t="shared" si="382"/>
        <v>0</v>
      </c>
      <c r="G6145" s="1095">
        <f t="shared" si="383"/>
        <v>0</v>
      </c>
      <c r="H6145" s="1090" t="str">
        <f t="shared" ca="1" si="384"/>
        <v/>
      </c>
      <c r="I6145" s="1109"/>
      <c r="J6145" s="1109"/>
      <c r="K6145" s="1112"/>
      <c r="L6145" s="1091"/>
      <c r="M6145" s="1091"/>
      <c r="N6145" s="1091"/>
      <c r="O6145" s="1091"/>
      <c r="P6145" s="1096"/>
      <c r="Q6145" s="1096"/>
      <c r="R6145" s="1096"/>
      <c r="S6145" s="1091"/>
    </row>
    <row r="6146" spans="1:19" x14ac:dyDescent="0.3">
      <c r="A6146" s="1090">
        <v>6141</v>
      </c>
      <c r="B6146" s="1091"/>
      <c r="C6146" s="1091"/>
      <c r="D6146" s="1097"/>
      <c r="E6146" s="1093">
        <f t="shared" si="381"/>
        <v>0</v>
      </c>
      <c r="F6146" s="1094">
        <f t="shared" si="382"/>
        <v>0</v>
      </c>
      <c r="G6146" s="1095">
        <f t="shared" si="383"/>
        <v>0</v>
      </c>
      <c r="H6146" s="1090" t="str">
        <f t="shared" ca="1" si="384"/>
        <v/>
      </c>
      <c r="I6146" s="1109"/>
      <c r="J6146" s="1109"/>
      <c r="K6146" s="1112"/>
      <c r="L6146" s="1091"/>
      <c r="M6146" s="1091"/>
      <c r="N6146" s="1091"/>
      <c r="O6146" s="1091"/>
      <c r="P6146" s="1096"/>
      <c r="Q6146" s="1096"/>
      <c r="R6146" s="1096"/>
      <c r="S6146" s="1091"/>
    </row>
    <row r="6147" spans="1:19" x14ac:dyDescent="0.3">
      <c r="A6147" s="1090">
        <v>6142</v>
      </c>
      <c r="B6147" s="1091"/>
      <c r="C6147" s="1091"/>
      <c r="D6147" s="1097"/>
      <c r="E6147" s="1093">
        <f t="shared" si="381"/>
        <v>0</v>
      </c>
      <c r="F6147" s="1094">
        <f t="shared" si="382"/>
        <v>0</v>
      </c>
      <c r="G6147" s="1095">
        <f t="shared" si="383"/>
        <v>0</v>
      </c>
      <c r="H6147" s="1090" t="str">
        <f t="shared" ca="1" si="384"/>
        <v/>
      </c>
      <c r="I6147" s="1109"/>
      <c r="J6147" s="1109"/>
      <c r="K6147" s="1112"/>
      <c r="L6147" s="1091"/>
      <c r="M6147" s="1091"/>
      <c r="N6147" s="1091"/>
      <c r="O6147" s="1091"/>
      <c r="P6147" s="1096"/>
      <c r="Q6147" s="1096"/>
      <c r="R6147" s="1096"/>
      <c r="S6147" s="1091"/>
    </row>
    <row r="6148" spans="1:19" x14ac:dyDescent="0.3">
      <c r="A6148" s="1090">
        <v>6143</v>
      </c>
      <c r="B6148" s="1091"/>
      <c r="C6148" s="1091"/>
      <c r="D6148" s="1097"/>
      <c r="E6148" s="1093">
        <f t="shared" si="381"/>
        <v>0</v>
      </c>
      <c r="F6148" s="1094">
        <f t="shared" si="382"/>
        <v>0</v>
      </c>
      <c r="G6148" s="1095">
        <f t="shared" si="383"/>
        <v>0</v>
      </c>
      <c r="H6148" s="1090" t="str">
        <f t="shared" ca="1" si="384"/>
        <v/>
      </c>
      <c r="I6148" s="1109"/>
      <c r="J6148" s="1109"/>
      <c r="K6148" s="1112"/>
      <c r="L6148" s="1091"/>
      <c r="M6148" s="1091"/>
      <c r="N6148" s="1091"/>
      <c r="O6148" s="1091"/>
      <c r="P6148" s="1096"/>
      <c r="Q6148" s="1096"/>
      <c r="R6148" s="1096"/>
      <c r="S6148" s="1091"/>
    </row>
    <row r="6149" spans="1:19" x14ac:dyDescent="0.3">
      <c r="A6149" s="1090">
        <v>6144</v>
      </c>
      <c r="B6149" s="1091"/>
      <c r="C6149" s="1091"/>
      <c r="D6149" s="1097"/>
      <c r="E6149" s="1093">
        <f t="shared" si="381"/>
        <v>0</v>
      </c>
      <c r="F6149" s="1094">
        <f t="shared" si="382"/>
        <v>0</v>
      </c>
      <c r="G6149" s="1095">
        <f t="shared" si="383"/>
        <v>0</v>
      </c>
      <c r="H6149" s="1090" t="str">
        <f t="shared" ca="1" si="384"/>
        <v/>
      </c>
      <c r="I6149" s="1109"/>
      <c r="J6149" s="1109"/>
      <c r="K6149" s="1112"/>
      <c r="L6149" s="1091"/>
      <c r="M6149" s="1091"/>
      <c r="N6149" s="1091"/>
      <c r="O6149" s="1091"/>
      <c r="P6149" s="1096"/>
      <c r="Q6149" s="1096"/>
      <c r="R6149" s="1096"/>
      <c r="S6149" s="1091"/>
    </row>
    <row r="6150" spans="1:19" x14ac:dyDescent="0.3">
      <c r="A6150" s="1090">
        <v>6145</v>
      </c>
      <c r="B6150" s="1091"/>
      <c r="C6150" s="1091"/>
      <c r="D6150" s="1097"/>
      <c r="E6150" s="1093">
        <f t="shared" si="381"/>
        <v>0</v>
      </c>
      <c r="F6150" s="1094">
        <f t="shared" si="382"/>
        <v>0</v>
      </c>
      <c r="G6150" s="1095">
        <f t="shared" si="383"/>
        <v>0</v>
      </c>
      <c r="H6150" s="1090" t="str">
        <f t="shared" ca="1" si="384"/>
        <v/>
      </c>
      <c r="I6150" s="1109"/>
      <c r="J6150" s="1109"/>
      <c r="K6150" s="1112"/>
      <c r="L6150" s="1091"/>
      <c r="M6150" s="1091"/>
      <c r="N6150" s="1091"/>
      <c r="O6150" s="1091"/>
      <c r="P6150" s="1096"/>
      <c r="Q6150" s="1096"/>
      <c r="R6150" s="1096"/>
      <c r="S6150" s="1091"/>
    </row>
    <row r="6151" spans="1:19" x14ac:dyDescent="0.3">
      <c r="A6151" s="1090">
        <v>6146</v>
      </c>
      <c r="B6151" s="1091"/>
      <c r="C6151" s="1091"/>
      <c r="D6151" s="1097"/>
      <c r="E6151" s="1093">
        <f t="shared" ref="E6151:E6214" si="385">D6151</f>
        <v>0</v>
      </c>
      <c r="F6151" s="1094">
        <f t="shared" ref="F6151:F6214" si="386">D6151</f>
        <v>0</v>
      </c>
      <c r="G6151" s="1095">
        <f t="shared" ref="G6151:G6214" si="387">D6151</f>
        <v>0</v>
      </c>
      <c r="H6151" s="1090" t="str">
        <f t="shared" ref="H6151:H6214" ca="1" si="388">IF(ISBLANK(D6151),"",DATEDIF(G6151,TODAY(),"y"))</f>
        <v/>
      </c>
      <c r="I6151" s="1109"/>
      <c r="J6151" s="1109"/>
      <c r="K6151" s="1112"/>
      <c r="L6151" s="1091"/>
      <c r="M6151" s="1091"/>
      <c r="N6151" s="1091"/>
      <c r="O6151" s="1091"/>
      <c r="P6151" s="1096"/>
      <c r="Q6151" s="1096"/>
      <c r="R6151" s="1096"/>
      <c r="S6151" s="1091"/>
    </row>
    <row r="6152" spans="1:19" x14ac:dyDescent="0.3">
      <c r="A6152" s="1090">
        <v>6147</v>
      </c>
      <c r="B6152" s="1091"/>
      <c r="C6152" s="1091"/>
      <c r="D6152" s="1097"/>
      <c r="E6152" s="1093">
        <f t="shared" si="385"/>
        <v>0</v>
      </c>
      <c r="F6152" s="1094">
        <f t="shared" si="386"/>
        <v>0</v>
      </c>
      <c r="G6152" s="1095">
        <f t="shared" si="387"/>
        <v>0</v>
      </c>
      <c r="H6152" s="1090" t="str">
        <f t="shared" ca="1" si="388"/>
        <v/>
      </c>
      <c r="I6152" s="1109"/>
      <c r="J6152" s="1109"/>
      <c r="K6152" s="1112"/>
      <c r="L6152" s="1091"/>
      <c r="M6152" s="1091"/>
      <c r="N6152" s="1091"/>
      <c r="O6152" s="1091"/>
      <c r="P6152" s="1096"/>
      <c r="Q6152" s="1096"/>
      <c r="R6152" s="1096"/>
      <c r="S6152" s="1091"/>
    </row>
    <row r="6153" spans="1:19" x14ac:dyDescent="0.3">
      <c r="A6153" s="1090">
        <v>6148</v>
      </c>
      <c r="B6153" s="1091"/>
      <c r="C6153" s="1091"/>
      <c r="D6153" s="1097"/>
      <c r="E6153" s="1093">
        <f t="shared" si="385"/>
        <v>0</v>
      </c>
      <c r="F6153" s="1094">
        <f t="shared" si="386"/>
        <v>0</v>
      </c>
      <c r="G6153" s="1095">
        <f t="shared" si="387"/>
        <v>0</v>
      </c>
      <c r="H6153" s="1090" t="str">
        <f t="shared" ca="1" si="388"/>
        <v/>
      </c>
      <c r="I6153" s="1109"/>
      <c r="J6153" s="1109"/>
      <c r="K6153" s="1112"/>
      <c r="L6153" s="1091"/>
      <c r="M6153" s="1091"/>
      <c r="N6153" s="1091"/>
      <c r="O6153" s="1091"/>
      <c r="P6153" s="1096"/>
      <c r="Q6153" s="1096"/>
      <c r="R6153" s="1096"/>
      <c r="S6153" s="1091"/>
    </row>
    <row r="6154" spans="1:19" x14ac:dyDescent="0.3">
      <c r="A6154" s="1090">
        <v>6149</v>
      </c>
      <c r="B6154" s="1091"/>
      <c r="C6154" s="1091"/>
      <c r="D6154" s="1097"/>
      <c r="E6154" s="1093">
        <f t="shared" si="385"/>
        <v>0</v>
      </c>
      <c r="F6154" s="1094">
        <f t="shared" si="386"/>
        <v>0</v>
      </c>
      <c r="G6154" s="1095">
        <f t="shared" si="387"/>
        <v>0</v>
      </c>
      <c r="H6154" s="1090" t="str">
        <f t="shared" ca="1" si="388"/>
        <v/>
      </c>
      <c r="I6154" s="1109"/>
      <c r="J6154" s="1109"/>
      <c r="K6154" s="1112"/>
      <c r="L6154" s="1091"/>
      <c r="M6154" s="1091"/>
      <c r="N6154" s="1091"/>
      <c r="O6154" s="1091"/>
      <c r="P6154" s="1096"/>
      <c r="Q6154" s="1096"/>
      <c r="R6154" s="1096"/>
      <c r="S6154" s="1091"/>
    </row>
    <row r="6155" spans="1:19" x14ac:dyDescent="0.3">
      <c r="A6155" s="1090">
        <v>6150</v>
      </c>
      <c r="B6155" s="1091"/>
      <c r="C6155" s="1091"/>
      <c r="D6155" s="1097"/>
      <c r="E6155" s="1093">
        <f t="shared" si="385"/>
        <v>0</v>
      </c>
      <c r="F6155" s="1094">
        <f t="shared" si="386"/>
        <v>0</v>
      </c>
      <c r="G6155" s="1095">
        <f t="shared" si="387"/>
        <v>0</v>
      </c>
      <c r="H6155" s="1090" t="str">
        <f t="shared" ca="1" si="388"/>
        <v/>
      </c>
      <c r="I6155" s="1109"/>
      <c r="J6155" s="1109"/>
      <c r="K6155" s="1112"/>
      <c r="L6155" s="1091"/>
      <c r="M6155" s="1091"/>
      <c r="N6155" s="1091"/>
      <c r="O6155" s="1091"/>
      <c r="P6155" s="1096"/>
      <c r="Q6155" s="1096"/>
      <c r="R6155" s="1096"/>
      <c r="S6155" s="1091"/>
    </row>
    <row r="6156" spans="1:19" x14ac:dyDescent="0.3">
      <c r="A6156" s="1090">
        <v>6151</v>
      </c>
      <c r="B6156" s="1091"/>
      <c r="C6156" s="1091"/>
      <c r="D6156" s="1097"/>
      <c r="E6156" s="1093">
        <f t="shared" si="385"/>
        <v>0</v>
      </c>
      <c r="F6156" s="1094">
        <f t="shared" si="386"/>
        <v>0</v>
      </c>
      <c r="G6156" s="1095">
        <f t="shared" si="387"/>
        <v>0</v>
      </c>
      <c r="H6156" s="1090" t="str">
        <f t="shared" ca="1" si="388"/>
        <v/>
      </c>
      <c r="I6156" s="1109"/>
      <c r="J6156" s="1109"/>
      <c r="K6156" s="1112"/>
      <c r="L6156" s="1091"/>
      <c r="M6156" s="1091"/>
      <c r="N6156" s="1091"/>
      <c r="O6156" s="1091"/>
      <c r="P6156" s="1096"/>
      <c r="Q6156" s="1096"/>
      <c r="R6156" s="1096"/>
      <c r="S6156" s="1091"/>
    </row>
    <row r="6157" spans="1:19" x14ac:dyDescent="0.3">
      <c r="A6157" s="1090">
        <v>6152</v>
      </c>
      <c r="B6157" s="1091"/>
      <c r="C6157" s="1091"/>
      <c r="D6157" s="1097"/>
      <c r="E6157" s="1093">
        <f t="shared" si="385"/>
        <v>0</v>
      </c>
      <c r="F6157" s="1094">
        <f t="shared" si="386"/>
        <v>0</v>
      </c>
      <c r="G6157" s="1095">
        <f t="shared" si="387"/>
        <v>0</v>
      </c>
      <c r="H6157" s="1090" t="str">
        <f t="shared" ca="1" si="388"/>
        <v/>
      </c>
      <c r="I6157" s="1109"/>
      <c r="J6157" s="1109"/>
      <c r="K6157" s="1112"/>
      <c r="L6157" s="1091"/>
      <c r="M6157" s="1091"/>
      <c r="N6157" s="1091"/>
      <c r="O6157" s="1091"/>
      <c r="P6157" s="1096"/>
      <c r="Q6157" s="1096"/>
      <c r="R6157" s="1096"/>
      <c r="S6157" s="1091"/>
    </row>
    <row r="6158" spans="1:19" x14ac:dyDescent="0.3">
      <c r="A6158" s="1090">
        <v>6153</v>
      </c>
      <c r="B6158" s="1091"/>
      <c r="C6158" s="1091"/>
      <c r="D6158" s="1097"/>
      <c r="E6158" s="1093">
        <f t="shared" si="385"/>
        <v>0</v>
      </c>
      <c r="F6158" s="1094">
        <f t="shared" si="386"/>
        <v>0</v>
      </c>
      <c r="G6158" s="1095">
        <f t="shared" si="387"/>
        <v>0</v>
      </c>
      <c r="H6158" s="1090" t="str">
        <f t="shared" ca="1" si="388"/>
        <v/>
      </c>
      <c r="I6158" s="1109"/>
      <c r="J6158" s="1109"/>
      <c r="K6158" s="1112"/>
      <c r="L6158" s="1091"/>
      <c r="M6158" s="1091"/>
      <c r="N6158" s="1091"/>
      <c r="O6158" s="1091"/>
      <c r="P6158" s="1096"/>
      <c r="Q6158" s="1096"/>
      <c r="R6158" s="1096"/>
      <c r="S6158" s="1091"/>
    </row>
    <row r="6159" spans="1:19" x14ac:dyDescent="0.3">
      <c r="A6159" s="1090">
        <v>6154</v>
      </c>
      <c r="B6159" s="1091"/>
      <c r="C6159" s="1091"/>
      <c r="D6159" s="1097"/>
      <c r="E6159" s="1093">
        <f t="shared" si="385"/>
        <v>0</v>
      </c>
      <c r="F6159" s="1094">
        <f t="shared" si="386"/>
        <v>0</v>
      </c>
      <c r="G6159" s="1095">
        <f t="shared" si="387"/>
        <v>0</v>
      </c>
      <c r="H6159" s="1090" t="str">
        <f t="shared" ca="1" si="388"/>
        <v/>
      </c>
      <c r="I6159" s="1109"/>
      <c r="J6159" s="1109"/>
      <c r="K6159" s="1112"/>
      <c r="L6159" s="1091"/>
      <c r="M6159" s="1091"/>
      <c r="N6159" s="1091"/>
      <c r="O6159" s="1091"/>
      <c r="P6159" s="1096"/>
      <c r="Q6159" s="1096"/>
      <c r="R6159" s="1096"/>
      <c r="S6159" s="1091"/>
    </row>
    <row r="6160" spans="1:19" x14ac:dyDescent="0.3">
      <c r="A6160" s="1090">
        <v>6155</v>
      </c>
      <c r="B6160" s="1091"/>
      <c r="C6160" s="1091"/>
      <c r="D6160" s="1097"/>
      <c r="E6160" s="1093">
        <f t="shared" si="385"/>
        <v>0</v>
      </c>
      <c r="F6160" s="1094">
        <f t="shared" si="386"/>
        <v>0</v>
      </c>
      <c r="G6160" s="1095">
        <f t="shared" si="387"/>
        <v>0</v>
      </c>
      <c r="H6160" s="1090" t="str">
        <f t="shared" ca="1" si="388"/>
        <v/>
      </c>
      <c r="I6160" s="1109"/>
      <c r="J6160" s="1109"/>
      <c r="K6160" s="1112"/>
      <c r="L6160" s="1091"/>
      <c r="M6160" s="1091"/>
      <c r="N6160" s="1091"/>
      <c r="O6160" s="1091"/>
      <c r="P6160" s="1096"/>
      <c r="Q6160" s="1096"/>
      <c r="R6160" s="1096"/>
      <c r="S6160" s="1091"/>
    </row>
    <row r="6161" spans="1:19" x14ac:dyDescent="0.3">
      <c r="A6161" s="1090">
        <v>6156</v>
      </c>
      <c r="B6161" s="1091"/>
      <c r="C6161" s="1091"/>
      <c r="D6161" s="1097"/>
      <c r="E6161" s="1093">
        <f t="shared" si="385"/>
        <v>0</v>
      </c>
      <c r="F6161" s="1094">
        <f t="shared" si="386"/>
        <v>0</v>
      </c>
      <c r="G6161" s="1095">
        <f t="shared" si="387"/>
        <v>0</v>
      </c>
      <c r="H6161" s="1090" t="str">
        <f t="shared" ca="1" si="388"/>
        <v/>
      </c>
      <c r="I6161" s="1109"/>
      <c r="J6161" s="1109"/>
      <c r="K6161" s="1112"/>
      <c r="L6161" s="1091"/>
      <c r="M6161" s="1091"/>
      <c r="N6161" s="1091"/>
      <c r="O6161" s="1091"/>
      <c r="P6161" s="1096"/>
      <c r="Q6161" s="1096"/>
      <c r="R6161" s="1096"/>
      <c r="S6161" s="1091"/>
    </row>
    <row r="6162" spans="1:19" x14ac:dyDescent="0.3">
      <c r="A6162" s="1090">
        <v>6157</v>
      </c>
      <c r="B6162" s="1091"/>
      <c r="C6162" s="1091"/>
      <c r="D6162" s="1097"/>
      <c r="E6162" s="1093">
        <f t="shared" si="385"/>
        <v>0</v>
      </c>
      <c r="F6162" s="1094">
        <f t="shared" si="386"/>
        <v>0</v>
      </c>
      <c r="G6162" s="1095">
        <f t="shared" si="387"/>
        <v>0</v>
      </c>
      <c r="H6162" s="1090" t="str">
        <f t="shared" ca="1" si="388"/>
        <v/>
      </c>
      <c r="I6162" s="1109"/>
      <c r="J6162" s="1109"/>
      <c r="K6162" s="1112"/>
      <c r="L6162" s="1091"/>
      <c r="M6162" s="1091"/>
      <c r="N6162" s="1091"/>
      <c r="O6162" s="1091"/>
      <c r="P6162" s="1096"/>
      <c r="Q6162" s="1096"/>
      <c r="R6162" s="1096"/>
      <c r="S6162" s="1091"/>
    </row>
    <row r="6163" spans="1:19" x14ac:dyDescent="0.3">
      <c r="A6163" s="1090">
        <v>6158</v>
      </c>
      <c r="B6163" s="1091"/>
      <c r="C6163" s="1091"/>
      <c r="D6163" s="1097"/>
      <c r="E6163" s="1093">
        <f t="shared" si="385"/>
        <v>0</v>
      </c>
      <c r="F6163" s="1094">
        <f t="shared" si="386"/>
        <v>0</v>
      </c>
      <c r="G6163" s="1095">
        <f t="shared" si="387"/>
        <v>0</v>
      </c>
      <c r="H6163" s="1090" t="str">
        <f t="shared" ca="1" si="388"/>
        <v/>
      </c>
      <c r="I6163" s="1109"/>
      <c r="J6163" s="1109"/>
      <c r="K6163" s="1112"/>
      <c r="L6163" s="1091"/>
      <c r="M6163" s="1091"/>
      <c r="N6163" s="1091"/>
      <c r="O6163" s="1091"/>
      <c r="P6163" s="1096"/>
      <c r="Q6163" s="1096"/>
      <c r="R6163" s="1096"/>
      <c r="S6163" s="1091"/>
    </row>
    <row r="6164" spans="1:19" x14ac:dyDescent="0.3">
      <c r="A6164" s="1090">
        <v>6159</v>
      </c>
      <c r="B6164" s="1091"/>
      <c r="C6164" s="1091"/>
      <c r="D6164" s="1097"/>
      <c r="E6164" s="1093">
        <f t="shared" si="385"/>
        <v>0</v>
      </c>
      <c r="F6164" s="1094">
        <f t="shared" si="386"/>
        <v>0</v>
      </c>
      <c r="G6164" s="1095">
        <f t="shared" si="387"/>
        <v>0</v>
      </c>
      <c r="H6164" s="1090" t="str">
        <f t="shared" ca="1" si="388"/>
        <v/>
      </c>
      <c r="I6164" s="1109"/>
      <c r="J6164" s="1109"/>
      <c r="K6164" s="1112"/>
      <c r="L6164" s="1091"/>
      <c r="M6164" s="1091"/>
      <c r="N6164" s="1091"/>
      <c r="O6164" s="1091"/>
      <c r="P6164" s="1096"/>
      <c r="Q6164" s="1096"/>
      <c r="R6164" s="1096"/>
      <c r="S6164" s="1091"/>
    </row>
    <row r="6165" spans="1:19" x14ac:dyDescent="0.3">
      <c r="A6165" s="1090">
        <v>6160</v>
      </c>
      <c r="B6165" s="1091"/>
      <c r="C6165" s="1091"/>
      <c r="D6165" s="1097"/>
      <c r="E6165" s="1093">
        <f t="shared" si="385"/>
        <v>0</v>
      </c>
      <c r="F6165" s="1094">
        <f t="shared" si="386"/>
        <v>0</v>
      </c>
      <c r="G6165" s="1095">
        <f t="shared" si="387"/>
        <v>0</v>
      </c>
      <c r="H6165" s="1090" t="str">
        <f t="shared" ca="1" si="388"/>
        <v/>
      </c>
      <c r="I6165" s="1109"/>
      <c r="J6165" s="1109"/>
      <c r="K6165" s="1112"/>
      <c r="L6165" s="1091"/>
      <c r="M6165" s="1091"/>
      <c r="N6165" s="1091"/>
      <c r="O6165" s="1091"/>
      <c r="P6165" s="1096"/>
      <c r="Q6165" s="1096"/>
      <c r="R6165" s="1096"/>
      <c r="S6165" s="1091"/>
    </row>
    <row r="6166" spans="1:19" x14ac:dyDescent="0.3">
      <c r="A6166" s="1090">
        <v>6161</v>
      </c>
      <c r="B6166" s="1091"/>
      <c r="C6166" s="1091"/>
      <c r="D6166" s="1097"/>
      <c r="E6166" s="1093">
        <f t="shared" si="385"/>
        <v>0</v>
      </c>
      <c r="F6166" s="1094">
        <f t="shared" si="386"/>
        <v>0</v>
      </c>
      <c r="G6166" s="1095">
        <f t="shared" si="387"/>
        <v>0</v>
      </c>
      <c r="H6166" s="1090" t="str">
        <f t="shared" ca="1" si="388"/>
        <v/>
      </c>
      <c r="I6166" s="1109"/>
      <c r="J6166" s="1109"/>
      <c r="K6166" s="1112"/>
      <c r="L6166" s="1091"/>
      <c r="M6166" s="1091"/>
      <c r="N6166" s="1091"/>
      <c r="O6166" s="1091"/>
      <c r="P6166" s="1096"/>
      <c r="Q6166" s="1096"/>
      <c r="R6166" s="1096"/>
      <c r="S6166" s="1091"/>
    </row>
    <row r="6167" spans="1:19" x14ac:dyDescent="0.3">
      <c r="A6167" s="1090">
        <v>6162</v>
      </c>
      <c r="B6167" s="1091"/>
      <c r="C6167" s="1091"/>
      <c r="D6167" s="1097"/>
      <c r="E6167" s="1093">
        <f t="shared" si="385"/>
        <v>0</v>
      </c>
      <c r="F6167" s="1094">
        <f t="shared" si="386"/>
        <v>0</v>
      </c>
      <c r="G6167" s="1095">
        <f t="shared" si="387"/>
        <v>0</v>
      </c>
      <c r="H6167" s="1090" t="str">
        <f t="shared" ca="1" si="388"/>
        <v/>
      </c>
      <c r="I6167" s="1109"/>
      <c r="J6167" s="1109"/>
      <c r="K6167" s="1112"/>
      <c r="L6167" s="1091"/>
      <c r="M6167" s="1091"/>
      <c r="N6167" s="1091"/>
      <c r="O6167" s="1091"/>
      <c r="P6167" s="1096"/>
      <c r="Q6167" s="1096"/>
      <c r="R6167" s="1096"/>
      <c r="S6167" s="1091"/>
    </row>
    <row r="6168" spans="1:19" x14ac:dyDescent="0.3">
      <c r="A6168" s="1090">
        <v>6163</v>
      </c>
      <c r="B6168" s="1091"/>
      <c r="C6168" s="1091"/>
      <c r="D6168" s="1097"/>
      <c r="E6168" s="1093">
        <f t="shared" si="385"/>
        <v>0</v>
      </c>
      <c r="F6168" s="1094">
        <f t="shared" si="386"/>
        <v>0</v>
      </c>
      <c r="G6168" s="1095">
        <f t="shared" si="387"/>
        <v>0</v>
      </c>
      <c r="H6168" s="1090" t="str">
        <f t="shared" ca="1" si="388"/>
        <v/>
      </c>
      <c r="I6168" s="1109"/>
      <c r="J6168" s="1109"/>
      <c r="K6168" s="1112"/>
      <c r="L6168" s="1091"/>
      <c r="M6168" s="1091"/>
      <c r="N6168" s="1091"/>
      <c r="O6168" s="1091"/>
      <c r="P6168" s="1096"/>
      <c r="Q6168" s="1096"/>
      <c r="R6168" s="1096"/>
      <c r="S6168" s="1091"/>
    </row>
    <row r="6169" spans="1:19" x14ac:dyDescent="0.3">
      <c r="A6169" s="1090">
        <v>6164</v>
      </c>
      <c r="B6169" s="1091"/>
      <c r="C6169" s="1091"/>
      <c r="D6169" s="1097"/>
      <c r="E6169" s="1093">
        <f t="shared" si="385"/>
        <v>0</v>
      </c>
      <c r="F6169" s="1094">
        <f t="shared" si="386"/>
        <v>0</v>
      </c>
      <c r="G6169" s="1095">
        <f t="shared" si="387"/>
        <v>0</v>
      </c>
      <c r="H6169" s="1090" t="str">
        <f t="shared" ca="1" si="388"/>
        <v/>
      </c>
      <c r="I6169" s="1109"/>
      <c r="J6169" s="1109"/>
      <c r="K6169" s="1112"/>
      <c r="L6169" s="1091"/>
      <c r="M6169" s="1091"/>
      <c r="N6169" s="1091"/>
      <c r="O6169" s="1091"/>
      <c r="P6169" s="1096"/>
      <c r="Q6169" s="1096"/>
      <c r="R6169" s="1096"/>
      <c r="S6169" s="1091"/>
    </row>
    <row r="6170" spans="1:19" x14ac:dyDescent="0.3">
      <c r="A6170" s="1090">
        <v>6165</v>
      </c>
      <c r="B6170" s="1091"/>
      <c r="C6170" s="1091"/>
      <c r="D6170" s="1097"/>
      <c r="E6170" s="1093">
        <f t="shared" si="385"/>
        <v>0</v>
      </c>
      <c r="F6170" s="1094">
        <f t="shared" si="386"/>
        <v>0</v>
      </c>
      <c r="G6170" s="1095">
        <f t="shared" si="387"/>
        <v>0</v>
      </c>
      <c r="H6170" s="1090" t="str">
        <f t="shared" ca="1" si="388"/>
        <v/>
      </c>
      <c r="I6170" s="1109"/>
      <c r="J6170" s="1109"/>
      <c r="K6170" s="1112"/>
      <c r="L6170" s="1091"/>
      <c r="M6170" s="1091"/>
      <c r="N6170" s="1091"/>
      <c r="O6170" s="1091"/>
      <c r="P6170" s="1096"/>
      <c r="Q6170" s="1096"/>
      <c r="R6170" s="1096"/>
      <c r="S6170" s="1091"/>
    </row>
    <row r="6171" spans="1:19" x14ac:dyDescent="0.3">
      <c r="A6171" s="1090">
        <v>6166</v>
      </c>
      <c r="B6171" s="1091"/>
      <c r="C6171" s="1091"/>
      <c r="D6171" s="1097"/>
      <c r="E6171" s="1093">
        <f t="shared" si="385"/>
        <v>0</v>
      </c>
      <c r="F6171" s="1094">
        <f t="shared" si="386"/>
        <v>0</v>
      </c>
      <c r="G6171" s="1095">
        <f t="shared" si="387"/>
        <v>0</v>
      </c>
      <c r="H6171" s="1090" t="str">
        <f t="shared" ca="1" si="388"/>
        <v/>
      </c>
      <c r="I6171" s="1109"/>
      <c r="J6171" s="1109"/>
      <c r="K6171" s="1112"/>
      <c r="L6171" s="1091"/>
      <c r="M6171" s="1091"/>
      <c r="N6171" s="1091"/>
      <c r="O6171" s="1091"/>
      <c r="P6171" s="1096"/>
      <c r="Q6171" s="1096"/>
      <c r="R6171" s="1096"/>
      <c r="S6171" s="1091"/>
    </row>
    <row r="6172" spans="1:19" x14ac:dyDescent="0.3">
      <c r="A6172" s="1090">
        <v>6167</v>
      </c>
      <c r="B6172" s="1091"/>
      <c r="C6172" s="1091"/>
      <c r="D6172" s="1097"/>
      <c r="E6172" s="1093">
        <f t="shared" si="385"/>
        <v>0</v>
      </c>
      <c r="F6172" s="1094">
        <f t="shared" si="386"/>
        <v>0</v>
      </c>
      <c r="G6172" s="1095">
        <f t="shared" si="387"/>
        <v>0</v>
      </c>
      <c r="H6172" s="1090" t="str">
        <f t="shared" ca="1" si="388"/>
        <v/>
      </c>
      <c r="I6172" s="1109"/>
      <c r="J6172" s="1109"/>
      <c r="K6172" s="1112"/>
      <c r="L6172" s="1091"/>
      <c r="M6172" s="1091"/>
      <c r="N6172" s="1091"/>
      <c r="O6172" s="1091"/>
      <c r="P6172" s="1096"/>
      <c r="Q6172" s="1096"/>
      <c r="R6172" s="1096"/>
      <c r="S6172" s="1091"/>
    </row>
    <row r="6173" spans="1:19" x14ac:dyDescent="0.3">
      <c r="A6173" s="1090">
        <v>6168</v>
      </c>
      <c r="B6173" s="1091"/>
      <c r="C6173" s="1091"/>
      <c r="D6173" s="1097"/>
      <c r="E6173" s="1093">
        <f t="shared" si="385"/>
        <v>0</v>
      </c>
      <c r="F6173" s="1094">
        <f t="shared" si="386"/>
        <v>0</v>
      </c>
      <c r="G6173" s="1095">
        <f t="shared" si="387"/>
        <v>0</v>
      </c>
      <c r="H6173" s="1090" t="str">
        <f t="shared" ca="1" si="388"/>
        <v/>
      </c>
      <c r="I6173" s="1109"/>
      <c r="J6173" s="1109"/>
      <c r="K6173" s="1112"/>
      <c r="L6173" s="1091"/>
      <c r="M6173" s="1091"/>
      <c r="N6173" s="1091"/>
      <c r="O6173" s="1091"/>
      <c r="P6173" s="1096"/>
      <c r="Q6173" s="1096"/>
      <c r="R6173" s="1096"/>
      <c r="S6173" s="1091"/>
    </row>
    <row r="6174" spans="1:19" x14ac:dyDescent="0.3">
      <c r="A6174" s="1090">
        <v>6169</v>
      </c>
      <c r="B6174" s="1091"/>
      <c r="C6174" s="1091"/>
      <c r="D6174" s="1097"/>
      <c r="E6174" s="1093">
        <f t="shared" si="385"/>
        <v>0</v>
      </c>
      <c r="F6174" s="1094">
        <f t="shared" si="386"/>
        <v>0</v>
      </c>
      <c r="G6174" s="1095">
        <f t="shared" si="387"/>
        <v>0</v>
      </c>
      <c r="H6174" s="1090" t="str">
        <f t="shared" ca="1" si="388"/>
        <v/>
      </c>
      <c r="I6174" s="1109"/>
      <c r="J6174" s="1109"/>
      <c r="K6174" s="1112"/>
      <c r="L6174" s="1091"/>
      <c r="M6174" s="1091"/>
      <c r="N6174" s="1091"/>
      <c r="O6174" s="1091"/>
      <c r="P6174" s="1096"/>
      <c r="Q6174" s="1096"/>
      <c r="R6174" s="1096"/>
      <c r="S6174" s="1091"/>
    </row>
    <row r="6175" spans="1:19" x14ac:dyDescent="0.3">
      <c r="A6175" s="1090">
        <v>6170</v>
      </c>
      <c r="B6175" s="1091"/>
      <c r="C6175" s="1091"/>
      <c r="D6175" s="1097"/>
      <c r="E6175" s="1093">
        <f t="shared" si="385"/>
        <v>0</v>
      </c>
      <c r="F6175" s="1094">
        <f t="shared" si="386"/>
        <v>0</v>
      </c>
      <c r="G6175" s="1095">
        <f t="shared" si="387"/>
        <v>0</v>
      </c>
      <c r="H6175" s="1090" t="str">
        <f t="shared" ca="1" si="388"/>
        <v/>
      </c>
      <c r="I6175" s="1109"/>
      <c r="J6175" s="1109"/>
      <c r="K6175" s="1112"/>
      <c r="L6175" s="1091"/>
      <c r="M6175" s="1091"/>
      <c r="N6175" s="1091"/>
      <c r="O6175" s="1091"/>
      <c r="P6175" s="1096"/>
      <c r="Q6175" s="1096"/>
      <c r="R6175" s="1096"/>
      <c r="S6175" s="1091"/>
    </row>
    <row r="6176" spans="1:19" x14ac:dyDescent="0.3">
      <c r="A6176" s="1090">
        <v>6171</v>
      </c>
      <c r="B6176" s="1091"/>
      <c r="C6176" s="1091"/>
      <c r="D6176" s="1097"/>
      <c r="E6176" s="1093">
        <f t="shared" si="385"/>
        <v>0</v>
      </c>
      <c r="F6176" s="1094">
        <f t="shared" si="386"/>
        <v>0</v>
      </c>
      <c r="G6176" s="1095">
        <f t="shared" si="387"/>
        <v>0</v>
      </c>
      <c r="H6176" s="1090" t="str">
        <f t="shared" ca="1" si="388"/>
        <v/>
      </c>
      <c r="I6176" s="1109"/>
      <c r="J6176" s="1109"/>
      <c r="K6176" s="1112"/>
      <c r="L6176" s="1091"/>
      <c r="M6176" s="1091"/>
      <c r="N6176" s="1091"/>
      <c r="O6176" s="1091"/>
      <c r="P6176" s="1096"/>
      <c r="Q6176" s="1096"/>
      <c r="R6176" s="1096"/>
      <c r="S6176" s="1091"/>
    </row>
    <row r="6177" spans="1:19" x14ac:dyDescent="0.3">
      <c r="A6177" s="1090">
        <v>6172</v>
      </c>
      <c r="B6177" s="1091"/>
      <c r="C6177" s="1091"/>
      <c r="D6177" s="1097"/>
      <c r="E6177" s="1093">
        <f t="shared" si="385"/>
        <v>0</v>
      </c>
      <c r="F6177" s="1094">
        <f t="shared" si="386"/>
        <v>0</v>
      </c>
      <c r="G6177" s="1095">
        <f t="shared" si="387"/>
        <v>0</v>
      </c>
      <c r="H6177" s="1090" t="str">
        <f t="shared" ca="1" si="388"/>
        <v/>
      </c>
      <c r="I6177" s="1109"/>
      <c r="J6177" s="1109"/>
      <c r="K6177" s="1112"/>
      <c r="L6177" s="1091"/>
      <c r="M6177" s="1091"/>
      <c r="N6177" s="1091"/>
      <c r="O6177" s="1091"/>
      <c r="P6177" s="1096"/>
      <c r="Q6177" s="1096"/>
      <c r="R6177" s="1096"/>
      <c r="S6177" s="1091"/>
    </row>
    <row r="6178" spans="1:19" x14ac:dyDescent="0.3">
      <c r="A6178" s="1090">
        <v>6173</v>
      </c>
      <c r="B6178" s="1091"/>
      <c r="C6178" s="1091"/>
      <c r="D6178" s="1097"/>
      <c r="E6178" s="1093">
        <f t="shared" si="385"/>
        <v>0</v>
      </c>
      <c r="F6178" s="1094">
        <f t="shared" si="386"/>
        <v>0</v>
      </c>
      <c r="G6178" s="1095">
        <f t="shared" si="387"/>
        <v>0</v>
      </c>
      <c r="H6178" s="1090" t="str">
        <f t="shared" ca="1" si="388"/>
        <v/>
      </c>
      <c r="I6178" s="1109"/>
      <c r="J6178" s="1109"/>
      <c r="K6178" s="1112"/>
      <c r="L6178" s="1091"/>
      <c r="M6178" s="1091"/>
      <c r="N6178" s="1091"/>
      <c r="O6178" s="1091"/>
      <c r="P6178" s="1096"/>
      <c r="Q6178" s="1096"/>
      <c r="R6178" s="1096"/>
      <c r="S6178" s="1091"/>
    </row>
    <row r="6179" spans="1:19" x14ac:dyDescent="0.3">
      <c r="A6179" s="1090">
        <v>6174</v>
      </c>
      <c r="B6179" s="1091"/>
      <c r="C6179" s="1091"/>
      <c r="D6179" s="1097"/>
      <c r="E6179" s="1093">
        <f t="shared" si="385"/>
        <v>0</v>
      </c>
      <c r="F6179" s="1094">
        <f t="shared" si="386"/>
        <v>0</v>
      </c>
      <c r="G6179" s="1095">
        <f t="shared" si="387"/>
        <v>0</v>
      </c>
      <c r="H6179" s="1090" t="str">
        <f t="shared" ca="1" si="388"/>
        <v/>
      </c>
      <c r="I6179" s="1109"/>
      <c r="J6179" s="1109"/>
      <c r="K6179" s="1112"/>
      <c r="L6179" s="1091"/>
      <c r="M6179" s="1091"/>
      <c r="N6179" s="1091"/>
      <c r="O6179" s="1091"/>
      <c r="P6179" s="1096"/>
      <c r="Q6179" s="1096"/>
      <c r="R6179" s="1096"/>
      <c r="S6179" s="1091"/>
    </row>
    <row r="6180" spans="1:19" x14ac:dyDescent="0.3">
      <c r="A6180" s="1090">
        <v>6175</v>
      </c>
      <c r="B6180" s="1091"/>
      <c r="C6180" s="1091"/>
      <c r="D6180" s="1097"/>
      <c r="E6180" s="1093">
        <f t="shared" si="385"/>
        <v>0</v>
      </c>
      <c r="F6180" s="1094">
        <f t="shared" si="386"/>
        <v>0</v>
      </c>
      <c r="G6180" s="1095">
        <f t="shared" si="387"/>
        <v>0</v>
      </c>
      <c r="H6180" s="1090" t="str">
        <f t="shared" ca="1" si="388"/>
        <v/>
      </c>
      <c r="I6180" s="1109"/>
      <c r="J6180" s="1109"/>
      <c r="K6180" s="1112"/>
      <c r="L6180" s="1091"/>
      <c r="M6180" s="1091"/>
      <c r="N6180" s="1091"/>
      <c r="O6180" s="1091"/>
      <c r="P6180" s="1096"/>
      <c r="Q6180" s="1096"/>
      <c r="R6180" s="1096"/>
      <c r="S6180" s="1091"/>
    </row>
    <row r="6181" spans="1:19" x14ac:dyDescent="0.3">
      <c r="A6181" s="1090">
        <v>6176</v>
      </c>
      <c r="B6181" s="1091"/>
      <c r="C6181" s="1091"/>
      <c r="D6181" s="1097"/>
      <c r="E6181" s="1093">
        <f t="shared" si="385"/>
        <v>0</v>
      </c>
      <c r="F6181" s="1094">
        <f t="shared" si="386"/>
        <v>0</v>
      </c>
      <c r="G6181" s="1095">
        <f t="shared" si="387"/>
        <v>0</v>
      </c>
      <c r="H6181" s="1090" t="str">
        <f t="shared" ca="1" si="388"/>
        <v/>
      </c>
      <c r="I6181" s="1109"/>
      <c r="J6181" s="1109"/>
      <c r="K6181" s="1112"/>
      <c r="L6181" s="1091"/>
      <c r="M6181" s="1091"/>
      <c r="N6181" s="1091"/>
      <c r="O6181" s="1091"/>
      <c r="P6181" s="1096"/>
      <c r="Q6181" s="1096"/>
      <c r="R6181" s="1096"/>
      <c r="S6181" s="1091"/>
    </row>
    <row r="6182" spans="1:19" x14ac:dyDescent="0.3">
      <c r="A6182" s="1090">
        <v>6177</v>
      </c>
      <c r="B6182" s="1091"/>
      <c r="C6182" s="1091"/>
      <c r="D6182" s="1097"/>
      <c r="E6182" s="1093">
        <f t="shared" si="385"/>
        <v>0</v>
      </c>
      <c r="F6182" s="1094">
        <f t="shared" si="386"/>
        <v>0</v>
      </c>
      <c r="G6182" s="1095">
        <f t="shared" si="387"/>
        <v>0</v>
      </c>
      <c r="H6182" s="1090" t="str">
        <f t="shared" ca="1" si="388"/>
        <v/>
      </c>
      <c r="I6182" s="1109"/>
      <c r="J6182" s="1109"/>
      <c r="K6182" s="1112"/>
      <c r="L6182" s="1091"/>
      <c r="M6182" s="1091"/>
      <c r="N6182" s="1091"/>
      <c r="O6182" s="1091"/>
      <c r="P6182" s="1096"/>
      <c r="Q6182" s="1096"/>
      <c r="R6182" s="1096"/>
      <c r="S6182" s="1091"/>
    </row>
    <row r="6183" spans="1:19" x14ac:dyDescent="0.3">
      <c r="A6183" s="1090">
        <v>6178</v>
      </c>
      <c r="B6183" s="1091"/>
      <c r="C6183" s="1091"/>
      <c r="D6183" s="1097"/>
      <c r="E6183" s="1093">
        <f t="shared" si="385"/>
        <v>0</v>
      </c>
      <c r="F6183" s="1094">
        <f t="shared" si="386"/>
        <v>0</v>
      </c>
      <c r="G6183" s="1095">
        <f t="shared" si="387"/>
        <v>0</v>
      </c>
      <c r="H6183" s="1090" t="str">
        <f t="shared" ca="1" si="388"/>
        <v/>
      </c>
      <c r="I6183" s="1109"/>
      <c r="J6183" s="1109"/>
      <c r="K6183" s="1112"/>
      <c r="L6183" s="1091"/>
      <c r="M6183" s="1091"/>
      <c r="N6183" s="1091"/>
      <c r="O6183" s="1091"/>
      <c r="P6183" s="1096"/>
      <c r="Q6183" s="1096"/>
      <c r="R6183" s="1096"/>
      <c r="S6183" s="1091"/>
    </row>
    <row r="6184" spans="1:19" x14ac:dyDescent="0.3">
      <c r="A6184" s="1090">
        <v>6179</v>
      </c>
      <c r="B6184" s="1091"/>
      <c r="C6184" s="1091"/>
      <c r="D6184" s="1097"/>
      <c r="E6184" s="1093">
        <f t="shared" si="385"/>
        <v>0</v>
      </c>
      <c r="F6184" s="1094">
        <f t="shared" si="386"/>
        <v>0</v>
      </c>
      <c r="G6184" s="1095">
        <f t="shared" si="387"/>
        <v>0</v>
      </c>
      <c r="H6184" s="1090" t="str">
        <f t="shared" ca="1" si="388"/>
        <v/>
      </c>
      <c r="I6184" s="1109"/>
      <c r="J6184" s="1109"/>
      <c r="K6184" s="1112"/>
      <c r="L6184" s="1091"/>
      <c r="M6184" s="1091"/>
      <c r="N6184" s="1091"/>
      <c r="O6184" s="1091"/>
      <c r="P6184" s="1096"/>
      <c r="Q6184" s="1096"/>
      <c r="R6184" s="1096"/>
      <c r="S6184" s="1091"/>
    </row>
    <row r="6185" spans="1:19" x14ac:dyDescent="0.3">
      <c r="A6185" s="1090">
        <v>6180</v>
      </c>
      <c r="B6185" s="1091"/>
      <c r="C6185" s="1091"/>
      <c r="D6185" s="1097"/>
      <c r="E6185" s="1093">
        <f t="shared" si="385"/>
        <v>0</v>
      </c>
      <c r="F6185" s="1094">
        <f t="shared" si="386"/>
        <v>0</v>
      </c>
      <c r="G6185" s="1095">
        <f t="shared" si="387"/>
        <v>0</v>
      </c>
      <c r="H6185" s="1090" t="str">
        <f t="shared" ca="1" si="388"/>
        <v/>
      </c>
      <c r="I6185" s="1109"/>
      <c r="J6185" s="1109"/>
      <c r="K6185" s="1112"/>
      <c r="L6185" s="1091"/>
      <c r="M6185" s="1091"/>
      <c r="N6185" s="1091"/>
      <c r="O6185" s="1091"/>
      <c r="P6185" s="1096"/>
      <c r="Q6185" s="1096"/>
      <c r="R6185" s="1096"/>
      <c r="S6185" s="1091"/>
    </row>
    <row r="6186" spans="1:19" x14ac:dyDescent="0.3">
      <c r="A6186" s="1090">
        <v>6181</v>
      </c>
      <c r="B6186" s="1091"/>
      <c r="C6186" s="1091"/>
      <c r="D6186" s="1097"/>
      <c r="E6186" s="1093">
        <f t="shared" si="385"/>
        <v>0</v>
      </c>
      <c r="F6186" s="1094">
        <f t="shared" si="386"/>
        <v>0</v>
      </c>
      <c r="G6186" s="1095">
        <f t="shared" si="387"/>
        <v>0</v>
      </c>
      <c r="H6186" s="1090" t="str">
        <f t="shared" ca="1" si="388"/>
        <v/>
      </c>
      <c r="I6186" s="1109"/>
      <c r="J6186" s="1109"/>
      <c r="K6186" s="1112"/>
      <c r="L6186" s="1091"/>
      <c r="M6186" s="1091"/>
      <c r="N6186" s="1091"/>
      <c r="O6186" s="1091"/>
      <c r="P6186" s="1096"/>
      <c r="Q6186" s="1096"/>
      <c r="R6186" s="1096"/>
      <c r="S6186" s="1091"/>
    </row>
    <row r="6187" spans="1:19" x14ac:dyDescent="0.3">
      <c r="A6187" s="1090">
        <v>6182</v>
      </c>
      <c r="B6187" s="1091"/>
      <c r="C6187" s="1091"/>
      <c r="D6187" s="1097"/>
      <c r="E6187" s="1093">
        <f t="shared" si="385"/>
        <v>0</v>
      </c>
      <c r="F6187" s="1094">
        <f t="shared" si="386"/>
        <v>0</v>
      </c>
      <c r="G6187" s="1095">
        <f t="shared" si="387"/>
        <v>0</v>
      </c>
      <c r="H6187" s="1090" t="str">
        <f t="shared" ca="1" si="388"/>
        <v/>
      </c>
      <c r="I6187" s="1109"/>
      <c r="J6187" s="1109"/>
      <c r="K6187" s="1112"/>
      <c r="L6187" s="1091"/>
      <c r="M6187" s="1091"/>
      <c r="N6187" s="1091"/>
      <c r="O6187" s="1091"/>
      <c r="P6187" s="1096"/>
      <c r="Q6187" s="1096"/>
      <c r="R6187" s="1096"/>
      <c r="S6187" s="1091"/>
    </row>
    <row r="6188" spans="1:19" x14ac:dyDescent="0.3">
      <c r="A6188" s="1090">
        <v>6183</v>
      </c>
      <c r="B6188" s="1091"/>
      <c r="C6188" s="1091"/>
      <c r="D6188" s="1097"/>
      <c r="E6188" s="1093">
        <f t="shared" si="385"/>
        <v>0</v>
      </c>
      <c r="F6188" s="1094">
        <f t="shared" si="386"/>
        <v>0</v>
      </c>
      <c r="G6188" s="1095">
        <f t="shared" si="387"/>
        <v>0</v>
      </c>
      <c r="H6188" s="1090" t="str">
        <f t="shared" ca="1" si="388"/>
        <v/>
      </c>
      <c r="I6188" s="1109"/>
      <c r="J6188" s="1109"/>
      <c r="K6188" s="1112"/>
      <c r="L6188" s="1091"/>
      <c r="M6188" s="1091"/>
      <c r="N6188" s="1091"/>
      <c r="O6188" s="1091"/>
      <c r="P6188" s="1096"/>
      <c r="Q6188" s="1096"/>
      <c r="R6188" s="1096"/>
      <c r="S6188" s="1091"/>
    </row>
    <row r="6189" spans="1:19" x14ac:dyDescent="0.3">
      <c r="A6189" s="1090">
        <v>6184</v>
      </c>
      <c r="B6189" s="1091"/>
      <c r="C6189" s="1091"/>
      <c r="D6189" s="1097"/>
      <c r="E6189" s="1093">
        <f t="shared" si="385"/>
        <v>0</v>
      </c>
      <c r="F6189" s="1094">
        <f t="shared" si="386"/>
        <v>0</v>
      </c>
      <c r="G6189" s="1095">
        <f t="shared" si="387"/>
        <v>0</v>
      </c>
      <c r="H6189" s="1090" t="str">
        <f t="shared" ca="1" si="388"/>
        <v/>
      </c>
      <c r="I6189" s="1109"/>
      <c r="J6189" s="1109"/>
      <c r="K6189" s="1112"/>
      <c r="L6189" s="1091"/>
      <c r="M6189" s="1091"/>
      <c r="N6189" s="1091"/>
      <c r="O6189" s="1091"/>
      <c r="P6189" s="1096"/>
      <c r="Q6189" s="1096"/>
      <c r="R6189" s="1096"/>
      <c r="S6189" s="1091"/>
    </row>
    <row r="6190" spans="1:19" x14ac:dyDescent="0.3">
      <c r="A6190" s="1090">
        <v>6185</v>
      </c>
      <c r="B6190" s="1091"/>
      <c r="C6190" s="1091"/>
      <c r="D6190" s="1097"/>
      <c r="E6190" s="1093">
        <f t="shared" si="385"/>
        <v>0</v>
      </c>
      <c r="F6190" s="1094">
        <f t="shared" si="386"/>
        <v>0</v>
      </c>
      <c r="G6190" s="1095">
        <f t="shared" si="387"/>
        <v>0</v>
      </c>
      <c r="H6190" s="1090" t="str">
        <f t="shared" ca="1" si="388"/>
        <v/>
      </c>
      <c r="I6190" s="1109"/>
      <c r="J6190" s="1109"/>
      <c r="K6190" s="1112"/>
      <c r="L6190" s="1091"/>
      <c r="M6190" s="1091"/>
      <c r="N6190" s="1091"/>
      <c r="O6190" s="1091"/>
      <c r="P6190" s="1096"/>
      <c r="Q6190" s="1096"/>
      <c r="R6190" s="1096"/>
      <c r="S6190" s="1091"/>
    </row>
    <row r="6191" spans="1:19" x14ac:dyDescent="0.3">
      <c r="A6191" s="1090">
        <v>6186</v>
      </c>
      <c r="B6191" s="1091"/>
      <c r="C6191" s="1091"/>
      <c r="D6191" s="1097"/>
      <c r="E6191" s="1093">
        <f t="shared" si="385"/>
        <v>0</v>
      </c>
      <c r="F6191" s="1094">
        <f t="shared" si="386"/>
        <v>0</v>
      </c>
      <c r="G6191" s="1095">
        <f t="shared" si="387"/>
        <v>0</v>
      </c>
      <c r="H6191" s="1090" t="str">
        <f t="shared" ca="1" si="388"/>
        <v/>
      </c>
      <c r="I6191" s="1109"/>
      <c r="J6191" s="1109"/>
      <c r="K6191" s="1112"/>
      <c r="L6191" s="1091"/>
      <c r="M6191" s="1091"/>
      <c r="N6191" s="1091"/>
      <c r="O6191" s="1091"/>
      <c r="P6191" s="1096"/>
      <c r="Q6191" s="1096"/>
      <c r="R6191" s="1096"/>
      <c r="S6191" s="1091"/>
    </row>
    <row r="6192" spans="1:19" x14ac:dyDescent="0.3">
      <c r="A6192" s="1090">
        <v>6187</v>
      </c>
      <c r="B6192" s="1091"/>
      <c r="C6192" s="1091"/>
      <c r="D6192" s="1097"/>
      <c r="E6192" s="1093">
        <f t="shared" si="385"/>
        <v>0</v>
      </c>
      <c r="F6192" s="1094">
        <f t="shared" si="386"/>
        <v>0</v>
      </c>
      <c r="G6192" s="1095">
        <f t="shared" si="387"/>
        <v>0</v>
      </c>
      <c r="H6192" s="1090" t="str">
        <f t="shared" ca="1" si="388"/>
        <v/>
      </c>
      <c r="I6192" s="1109"/>
      <c r="J6192" s="1109"/>
      <c r="K6192" s="1112"/>
      <c r="L6192" s="1091"/>
      <c r="M6192" s="1091"/>
      <c r="N6192" s="1091"/>
      <c r="O6192" s="1091"/>
      <c r="P6192" s="1096"/>
      <c r="Q6192" s="1096"/>
      <c r="R6192" s="1096"/>
      <c r="S6192" s="1091"/>
    </row>
    <row r="6193" spans="1:19" x14ac:dyDescent="0.3">
      <c r="A6193" s="1090">
        <v>6188</v>
      </c>
      <c r="B6193" s="1091"/>
      <c r="C6193" s="1091"/>
      <c r="D6193" s="1097"/>
      <c r="E6193" s="1093">
        <f t="shared" si="385"/>
        <v>0</v>
      </c>
      <c r="F6193" s="1094">
        <f t="shared" si="386"/>
        <v>0</v>
      </c>
      <c r="G6193" s="1095">
        <f t="shared" si="387"/>
        <v>0</v>
      </c>
      <c r="H6193" s="1090" t="str">
        <f t="shared" ca="1" si="388"/>
        <v/>
      </c>
      <c r="I6193" s="1109"/>
      <c r="J6193" s="1109"/>
      <c r="K6193" s="1112"/>
      <c r="L6193" s="1091"/>
      <c r="M6193" s="1091"/>
      <c r="N6193" s="1091"/>
      <c r="O6193" s="1091"/>
      <c r="P6193" s="1096"/>
      <c r="Q6193" s="1096"/>
      <c r="R6193" s="1096"/>
      <c r="S6193" s="1091"/>
    </row>
    <row r="6194" spans="1:19" x14ac:dyDescent="0.3">
      <c r="A6194" s="1090">
        <v>6189</v>
      </c>
      <c r="B6194" s="1091"/>
      <c r="C6194" s="1091"/>
      <c r="D6194" s="1097"/>
      <c r="E6194" s="1093">
        <f t="shared" si="385"/>
        <v>0</v>
      </c>
      <c r="F6194" s="1094">
        <f t="shared" si="386"/>
        <v>0</v>
      </c>
      <c r="G6194" s="1095">
        <f t="shared" si="387"/>
        <v>0</v>
      </c>
      <c r="H6194" s="1090" t="str">
        <f t="shared" ca="1" si="388"/>
        <v/>
      </c>
      <c r="I6194" s="1109"/>
      <c r="J6194" s="1109"/>
      <c r="K6194" s="1112"/>
      <c r="L6194" s="1091"/>
      <c r="M6194" s="1091"/>
      <c r="N6194" s="1091"/>
      <c r="O6194" s="1091"/>
      <c r="P6194" s="1096"/>
      <c r="Q6194" s="1096"/>
      <c r="R6194" s="1096"/>
      <c r="S6194" s="1091"/>
    </row>
    <row r="6195" spans="1:19" x14ac:dyDescent="0.3">
      <c r="A6195" s="1090">
        <v>6190</v>
      </c>
      <c r="B6195" s="1091"/>
      <c r="C6195" s="1091"/>
      <c r="D6195" s="1097"/>
      <c r="E6195" s="1093">
        <f t="shared" si="385"/>
        <v>0</v>
      </c>
      <c r="F6195" s="1094">
        <f t="shared" si="386"/>
        <v>0</v>
      </c>
      <c r="G6195" s="1095">
        <f t="shared" si="387"/>
        <v>0</v>
      </c>
      <c r="H6195" s="1090" t="str">
        <f t="shared" ca="1" si="388"/>
        <v/>
      </c>
      <c r="I6195" s="1109"/>
      <c r="J6195" s="1109"/>
      <c r="K6195" s="1112"/>
      <c r="L6195" s="1091"/>
      <c r="M6195" s="1091"/>
      <c r="N6195" s="1091"/>
      <c r="O6195" s="1091"/>
      <c r="P6195" s="1096"/>
      <c r="Q6195" s="1096"/>
      <c r="R6195" s="1096"/>
      <c r="S6195" s="1091"/>
    </row>
    <row r="6196" spans="1:19" x14ac:dyDescent="0.3">
      <c r="A6196" s="1090">
        <v>6191</v>
      </c>
      <c r="B6196" s="1091"/>
      <c r="C6196" s="1091"/>
      <c r="D6196" s="1097"/>
      <c r="E6196" s="1093">
        <f t="shared" si="385"/>
        <v>0</v>
      </c>
      <c r="F6196" s="1094">
        <f t="shared" si="386"/>
        <v>0</v>
      </c>
      <c r="G6196" s="1095">
        <f t="shared" si="387"/>
        <v>0</v>
      </c>
      <c r="H6196" s="1090" t="str">
        <f t="shared" ca="1" si="388"/>
        <v/>
      </c>
      <c r="I6196" s="1109"/>
      <c r="J6196" s="1109"/>
      <c r="K6196" s="1112"/>
      <c r="L6196" s="1091"/>
      <c r="M6196" s="1091"/>
      <c r="N6196" s="1091"/>
      <c r="O6196" s="1091"/>
      <c r="P6196" s="1096"/>
      <c r="Q6196" s="1096"/>
      <c r="R6196" s="1096"/>
      <c r="S6196" s="1091"/>
    </row>
    <row r="6197" spans="1:19" x14ac:dyDescent="0.3">
      <c r="A6197" s="1090">
        <v>6192</v>
      </c>
      <c r="B6197" s="1091"/>
      <c r="C6197" s="1091"/>
      <c r="D6197" s="1097"/>
      <c r="E6197" s="1093">
        <f t="shared" si="385"/>
        <v>0</v>
      </c>
      <c r="F6197" s="1094">
        <f t="shared" si="386"/>
        <v>0</v>
      </c>
      <c r="G6197" s="1095">
        <f t="shared" si="387"/>
        <v>0</v>
      </c>
      <c r="H6197" s="1090" t="str">
        <f t="shared" ca="1" si="388"/>
        <v/>
      </c>
      <c r="I6197" s="1109"/>
      <c r="J6197" s="1109"/>
      <c r="K6197" s="1112"/>
      <c r="L6197" s="1091"/>
      <c r="M6197" s="1091"/>
      <c r="N6197" s="1091"/>
      <c r="O6197" s="1091"/>
      <c r="P6197" s="1096"/>
      <c r="Q6197" s="1096"/>
      <c r="R6197" s="1096"/>
      <c r="S6197" s="1091"/>
    </row>
    <row r="6198" spans="1:19" x14ac:dyDescent="0.3">
      <c r="A6198" s="1090">
        <v>6193</v>
      </c>
      <c r="B6198" s="1091"/>
      <c r="C6198" s="1091"/>
      <c r="D6198" s="1097"/>
      <c r="E6198" s="1093">
        <f t="shared" si="385"/>
        <v>0</v>
      </c>
      <c r="F6198" s="1094">
        <f t="shared" si="386"/>
        <v>0</v>
      </c>
      <c r="G6198" s="1095">
        <f t="shared" si="387"/>
        <v>0</v>
      </c>
      <c r="H6198" s="1090" t="str">
        <f t="shared" ca="1" si="388"/>
        <v/>
      </c>
      <c r="I6198" s="1109"/>
      <c r="J6198" s="1109"/>
      <c r="K6198" s="1112"/>
      <c r="L6198" s="1091"/>
      <c r="M6198" s="1091"/>
      <c r="N6198" s="1091"/>
      <c r="O6198" s="1091"/>
      <c r="P6198" s="1096"/>
      <c r="Q6198" s="1096"/>
      <c r="R6198" s="1096"/>
      <c r="S6198" s="1091"/>
    </row>
    <row r="6199" spans="1:19" x14ac:dyDescent="0.3">
      <c r="A6199" s="1090">
        <v>6194</v>
      </c>
      <c r="B6199" s="1091"/>
      <c r="C6199" s="1091"/>
      <c r="D6199" s="1097"/>
      <c r="E6199" s="1093">
        <f t="shared" si="385"/>
        <v>0</v>
      </c>
      <c r="F6199" s="1094">
        <f t="shared" si="386"/>
        <v>0</v>
      </c>
      <c r="G6199" s="1095">
        <f t="shared" si="387"/>
        <v>0</v>
      </c>
      <c r="H6199" s="1090" t="str">
        <f t="shared" ca="1" si="388"/>
        <v/>
      </c>
      <c r="I6199" s="1109"/>
      <c r="J6199" s="1109"/>
      <c r="K6199" s="1112"/>
      <c r="L6199" s="1091"/>
      <c r="M6199" s="1091"/>
      <c r="N6199" s="1091"/>
      <c r="O6199" s="1091"/>
      <c r="P6199" s="1096"/>
      <c r="Q6199" s="1096"/>
      <c r="R6199" s="1096"/>
      <c r="S6199" s="1091"/>
    </row>
    <row r="6200" spans="1:19" x14ac:dyDescent="0.3">
      <c r="A6200" s="1090">
        <v>6195</v>
      </c>
      <c r="B6200" s="1091"/>
      <c r="C6200" s="1091"/>
      <c r="D6200" s="1097"/>
      <c r="E6200" s="1093">
        <f t="shared" si="385"/>
        <v>0</v>
      </c>
      <c r="F6200" s="1094">
        <f t="shared" si="386"/>
        <v>0</v>
      </c>
      <c r="G6200" s="1095">
        <f t="shared" si="387"/>
        <v>0</v>
      </c>
      <c r="H6200" s="1090" t="str">
        <f t="shared" ca="1" si="388"/>
        <v/>
      </c>
      <c r="I6200" s="1109"/>
      <c r="J6200" s="1109"/>
      <c r="K6200" s="1112"/>
      <c r="L6200" s="1091"/>
      <c r="M6200" s="1091"/>
      <c r="N6200" s="1091"/>
      <c r="O6200" s="1091"/>
      <c r="P6200" s="1096"/>
      <c r="Q6200" s="1096"/>
      <c r="R6200" s="1096"/>
      <c r="S6200" s="1091"/>
    </row>
    <row r="6201" spans="1:19" x14ac:dyDescent="0.3">
      <c r="A6201" s="1090">
        <v>6196</v>
      </c>
      <c r="B6201" s="1091"/>
      <c r="C6201" s="1091"/>
      <c r="D6201" s="1097"/>
      <c r="E6201" s="1093">
        <f t="shared" si="385"/>
        <v>0</v>
      </c>
      <c r="F6201" s="1094">
        <f t="shared" si="386"/>
        <v>0</v>
      </c>
      <c r="G6201" s="1095">
        <f t="shared" si="387"/>
        <v>0</v>
      </c>
      <c r="H6201" s="1090" t="str">
        <f t="shared" ca="1" si="388"/>
        <v/>
      </c>
      <c r="I6201" s="1109"/>
      <c r="J6201" s="1109"/>
      <c r="K6201" s="1112"/>
      <c r="L6201" s="1091"/>
      <c r="M6201" s="1091"/>
      <c r="N6201" s="1091"/>
      <c r="O6201" s="1091"/>
      <c r="P6201" s="1096"/>
      <c r="Q6201" s="1096"/>
      <c r="R6201" s="1096"/>
      <c r="S6201" s="1091"/>
    </row>
    <row r="6202" spans="1:19" x14ac:dyDescent="0.3">
      <c r="A6202" s="1090">
        <v>6197</v>
      </c>
      <c r="B6202" s="1091"/>
      <c r="C6202" s="1091"/>
      <c r="D6202" s="1097"/>
      <c r="E6202" s="1093">
        <f t="shared" si="385"/>
        <v>0</v>
      </c>
      <c r="F6202" s="1094">
        <f t="shared" si="386"/>
        <v>0</v>
      </c>
      <c r="G6202" s="1095">
        <f t="shared" si="387"/>
        <v>0</v>
      </c>
      <c r="H6202" s="1090" t="str">
        <f t="shared" ca="1" si="388"/>
        <v/>
      </c>
      <c r="I6202" s="1109"/>
      <c r="J6202" s="1109"/>
      <c r="K6202" s="1112"/>
      <c r="L6202" s="1091"/>
      <c r="M6202" s="1091"/>
      <c r="N6202" s="1091"/>
      <c r="O6202" s="1091"/>
      <c r="P6202" s="1096"/>
      <c r="Q6202" s="1096"/>
      <c r="R6202" s="1096"/>
      <c r="S6202" s="1091"/>
    </row>
    <row r="6203" spans="1:19" x14ac:dyDescent="0.3">
      <c r="A6203" s="1090">
        <v>6198</v>
      </c>
      <c r="B6203" s="1091"/>
      <c r="C6203" s="1091"/>
      <c r="D6203" s="1097"/>
      <c r="E6203" s="1093">
        <f t="shared" si="385"/>
        <v>0</v>
      </c>
      <c r="F6203" s="1094">
        <f t="shared" si="386"/>
        <v>0</v>
      </c>
      <c r="G6203" s="1095">
        <f t="shared" si="387"/>
        <v>0</v>
      </c>
      <c r="H6203" s="1090" t="str">
        <f t="shared" ca="1" si="388"/>
        <v/>
      </c>
      <c r="I6203" s="1109"/>
      <c r="J6203" s="1109"/>
      <c r="K6203" s="1112"/>
      <c r="L6203" s="1091"/>
      <c r="M6203" s="1091"/>
      <c r="N6203" s="1091"/>
      <c r="O6203" s="1091"/>
      <c r="P6203" s="1096"/>
      <c r="Q6203" s="1096"/>
      <c r="R6203" s="1096"/>
      <c r="S6203" s="1091"/>
    </row>
    <row r="6204" spans="1:19" x14ac:dyDescent="0.3">
      <c r="A6204" s="1090">
        <v>6199</v>
      </c>
      <c r="B6204" s="1091"/>
      <c r="C6204" s="1091"/>
      <c r="D6204" s="1097"/>
      <c r="E6204" s="1093">
        <f t="shared" si="385"/>
        <v>0</v>
      </c>
      <c r="F6204" s="1094">
        <f t="shared" si="386"/>
        <v>0</v>
      </c>
      <c r="G6204" s="1095">
        <f t="shared" si="387"/>
        <v>0</v>
      </c>
      <c r="H6204" s="1090" t="str">
        <f t="shared" ca="1" si="388"/>
        <v/>
      </c>
      <c r="I6204" s="1109"/>
      <c r="J6204" s="1109"/>
      <c r="K6204" s="1112"/>
      <c r="L6204" s="1091"/>
      <c r="M6204" s="1091"/>
      <c r="N6204" s="1091"/>
      <c r="O6204" s="1091"/>
      <c r="P6204" s="1096"/>
      <c r="Q6204" s="1096"/>
      <c r="R6204" s="1096"/>
      <c r="S6204" s="1091"/>
    </row>
    <row r="6205" spans="1:19" x14ac:dyDescent="0.3">
      <c r="A6205" s="1090">
        <v>6200</v>
      </c>
      <c r="B6205" s="1091"/>
      <c r="C6205" s="1091"/>
      <c r="D6205" s="1097"/>
      <c r="E6205" s="1093">
        <f t="shared" si="385"/>
        <v>0</v>
      </c>
      <c r="F6205" s="1094">
        <f t="shared" si="386"/>
        <v>0</v>
      </c>
      <c r="G6205" s="1095">
        <f t="shared" si="387"/>
        <v>0</v>
      </c>
      <c r="H6205" s="1090" t="str">
        <f t="shared" ca="1" si="388"/>
        <v/>
      </c>
      <c r="I6205" s="1109"/>
      <c r="J6205" s="1109"/>
      <c r="K6205" s="1112"/>
      <c r="L6205" s="1091"/>
      <c r="M6205" s="1091"/>
      <c r="N6205" s="1091"/>
      <c r="O6205" s="1091"/>
      <c r="P6205" s="1096"/>
      <c r="Q6205" s="1096"/>
      <c r="R6205" s="1096"/>
      <c r="S6205" s="1091"/>
    </row>
    <row r="6206" spans="1:19" x14ac:dyDescent="0.3">
      <c r="A6206" s="1090">
        <v>6201</v>
      </c>
      <c r="B6206" s="1091"/>
      <c r="C6206" s="1091"/>
      <c r="D6206" s="1097"/>
      <c r="E6206" s="1093">
        <f t="shared" si="385"/>
        <v>0</v>
      </c>
      <c r="F6206" s="1094">
        <f t="shared" si="386"/>
        <v>0</v>
      </c>
      <c r="G6206" s="1095">
        <f t="shared" si="387"/>
        <v>0</v>
      </c>
      <c r="H6206" s="1090" t="str">
        <f t="shared" ca="1" si="388"/>
        <v/>
      </c>
      <c r="I6206" s="1109"/>
      <c r="J6206" s="1109"/>
      <c r="K6206" s="1112"/>
      <c r="L6206" s="1091"/>
      <c r="M6206" s="1091"/>
      <c r="N6206" s="1091"/>
      <c r="O6206" s="1091"/>
      <c r="P6206" s="1096"/>
      <c r="Q6206" s="1096"/>
      <c r="R6206" s="1096"/>
      <c r="S6206" s="1091"/>
    </row>
    <row r="6207" spans="1:19" x14ac:dyDescent="0.3">
      <c r="A6207" s="1090">
        <v>6202</v>
      </c>
      <c r="B6207" s="1091"/>
      <c r="C6207" s="1091"/>
      <c r="D6207" s="1097"/>
      <c r="E6207" s="1093">
        <f t="shared" si="385"/>
        <v>0</v>
      </c>
      <c r="F6207" s="1094">
        <f t="shared" si="386"/>
        <v>0</v>
      </c>
      <c r="G6207" s="1095">
        <f t="shared" si="387"/>
        <v>0</v>
      </c>
      <c r="H6207" s="1090" t="str">
        <f t="shared" ca="1" si="388"/>
        <v/>
      </c>
      <c r="I6207" s="1109"/>
      <c r="J6207" s="1109"/>
      <c r="K6207" s="1112"/>
      <c r="L6207" s="1091"/>
      <c r="M6207" s="1091"/>
      <c r="N6207" s="1091"/>
      <c r="O6207" s="1091"/>
      <c r="P6207" s="1096"/>
      <c r="Q6207" s="1096"/>
      <c r="R6207" s="1096"/>
      <c r="S6207" s="1091"/>
    </row>
    <row r="6208" spans="1:19" x14ac:dyDescent="0.3">
      <c r="A6208" s="1090">
        <v>6203</v>
      </c>
      <c r="B6208" s="1091"/>
      <c r="C6208" s="1091"/>
      <c r="D6208" s="1097"/>
      <c r="E6208" s="1093">
        <f t="shared" si="385"/>
        <v>0</v>
      </c>
      <c r="F6208" s="1094">
        <f t="shared" si="386"/>
        <v>0</v>
      </c>
      <c r="G6208" s="1095">
        <f t="shared" si="387"/>
        <v>0</v>
      </c>
      <c r="H6208" s="1090" t="str">
        <f t="shared" ca="1" si="388"/>
        <v/>
      </c>
      <c r="I6208" s="1109"/>
      <c r="J6208" s="1109"/>
      <c r="K6208" s="1112"/>
      <c r="L6208" s="1091"/>
      <c r="M6208" s="1091"/>
      <c r="N6208" s="1091"/>
      <c r="O6208" s="1091"/>
      <c r="P6208" s="1096"/>
      <c r="Q6208" s="1096"/>
      <c r="R6208" s="1096"/>
      <c r="S6208" s="1091"/>
    </row>
    <row r="6209" spans="1:19" x14ac:dyDescent="0.3">
      <c r="A6209" s="1090">
        <v>6204</v>
      </c>
      <c r="B6209" s="1091"/>
      <c r="C6209" s="1091"/>
      <c r="D6209" s="1097"/>
      <c r="E6209" s="1093">
        <f t="shared" si="385"/>
        <v>0</v>
      </c>
      <c r="F6209" s="1094">
        <f t="shared" si="386"/>
        <v>0</v>
      </c>
      <c r="G6209" s="1095">
        <f t="shared" si="387"/>
        <v>0</v>
      </c>
      <c r="H6209" s="1090" t="str">
        <f t="shared" ca="1" si="388"/>
        <v/>
      </c>
      <c r="I6209" s="1109"/>
      <c r="J6209" s="1109"/>
      <c r="K6209" s="1112"/>
      <c r="L6209" s="1091"/>
      <c r="M6209" s="1091"/>
      <c r="N6209" s="1091"/>
      <c r="O6209" s="1091"/>
      <c r="P6209" s="1096"/>
      <c r="Q6209" s="1096"/>
      <c r="R6209" s="1096"/>
      <c r="S6209" s="1091"/>
    </row>
    <row r="6210" spans="1:19" x14ac:dyDescent="0.3">
      <c r="A6210" s="1090">
        <v>6205</v>
      </c>
      <c r="B6210" s="1091"/>
      <c r="C6210" s="1091"/>
      <c r="D6210" s="1097"/>
      <c r="E6210" s="1093">
        <f t="shared" si="385"/>
        <v>0</v>
      </c>
      <c r="F6210" s="1094">
        <f t="shared" si="386"/>
        <v>0</v>
      </c>
      <c r="G6210" s="1095">
        <f t="shared" si="387"/>
        <v>0</v>
      </c>
      <c r="H6210" s="1090" t="str">
        <f t="shared" ca="1" si="388"/>
        <v/>
      </c>
      <c r="I6210" s="1109"/>
      <c r="J6210" s="1109"/>
      <c r="K6210" s="1112"/>
      <c r="L6210" s="1091"/>
      <c r="M6210" s="1091"/>
      <c r="N6210" s="1091"/>
      <c r="O6210" s="1091"/>
      <c r="P6210" s="1096"/>
      <c r="Q6210" s="1096"/>
      <c r="R6210" s="1096"/>
      <c r="S6210" s="1091"/>
    </row>
    <row r="6211" spans="1:19" x14ac:dyDescent="0.3">
      <c r="A6211" s="1090">
        <v>6206</v>
      </c>
      <c r="B6211" s="1091"/>
      <c r="C6211" s="1091"/>
      <c r="D6211" s="1097"/>
      <c r="E6211" s="1093">
        <f t="shared" si="385"/>
        <v>0</v>
      </c>
      <c r="F6211" s="1094">
        <f t="shared" si="386"/>
        <v>0</v>
      </c>
      <c r="G6211" s="1095">
        <f t="shared" si="387"/>
        <v>0</v>
      </c>
      <c r="H6211" s="1090" t="str">
        <f t="shared" ca="1" si="388"/>
        <v/>
      </c>
      <c r="I6211" s="1109"/>
      <c r="J6211" s="1109"/>
      <c r="K6211" s="1112"/>
      <c r="L6211" s="1091"/>
      <c r="M6211" s="1091"/>
      <c r="N6211" s="1091"/>
      <c r="O6211" s="1091"/>
      <c r="P6211" s="1096"/>
      <c r="Q6211" s="1096"/>
      <c r="R6211" s="1096"/>
      <c r="S6211" s="1091"/>
    </row>
    <row r="6212" spans="1:19" x14ac:dyDescent="0.3">
      <c r="A6212" s="1090">
        <v>6207</v>
      </c>
      <c r="B6212" s="1091"/>
      <c r="C6212" s="1091"/>
      <c r="D6212" s="1097"/>
      <c r="E6212" s="1093">
        <f t="shared" si="385"/>
        <v>0</v>
      </c>
      <c r="F6212" s="1094">
        <f t="shared" si="386"/>
        <v>0</v>
      </c>
      <c r="G6212" s="1095">
        <f t="shared" si="387"/>
        <v>0</v>
      </c>
      <c r="H6212" s="1090" t="str">
        <f t="shared" ca="1" si="388"/>
        <v/>
      </c>
      <c r="I6212" s="1109"/>
      <c r="J6212" s="1109"/>
      <c r="K6212" s="1112"/>
      <c r="L6212" s="1091"/>
      <c r="M6212" s="1091"/>
      <c r="N6212" s="1091"/>
      <c r="O6212" s="1091"/>
      <c r="P6212" s="1096"/>
      <c r="Q6212" s="1096"/>
      <c r="R6212" s="1096"/>
      <c r="S6212" s="1091"/>
    </row>
    <row r="6213" spans="1:19" x14ac:dyDescent="0.3">
      <c r="A6213" s="1090">
        <v>6208</v>
      </c>
      <c r="B6213" s="1091"/>
      <c r="C6213" s="1091"/>
      <c r="D6213" s="1097"/>
      <c r="E6213" s="1093">
        <f t="shared" si="385"/>
        <v>0</v>
      </c>
      <c r="F6213" s="1094">
        <f t="shared" si="386"/>
        <v>0</v>
      </c>
      <c r="G6213" s="1095">
        <f t="shared" si="387"/>
        <v>0</v>
      </c>
      <c r="H6213" s="1090" t="str">
        <f t="shared" ca="1" si="388"/>
        <v/>
      </c>
      <c r="I6213" s="1109"/>
      <c r="J6213" s="1109"/>
      <c r="K6213" s="1112"/>
      <c r="L6213" s="1091"/>
      <c r="M6213" s="1091"/>
      <c r="N6213" s="1091"/>
      <c r="O6213" s="1091"/>
      <c r="P6213" s="1096"/>
      <c r="Q6213" s="1096"/>
      <c r="R6213" s="1096"/>
      <c r="S6213" s="1091"/>
    </row>
    <row r="6214" spans="1:19" x14ac:dyDescent="0.3">
      <c r="A6214" s="1090">
        <v>6209</v>
      </c>
      <c r="B6214" s="1091"/>
      <c r="C6214" s="1091"/>
      <c r="D6214" s="1097"/>
      <c r="E6214" s="1093">
        <f t="shared" si="385"/>
        <v>0</v>
      </c>
      <c r="F6214" s="1094">
        <f t="shared" si="386"/>
        <v>0</v>
      </c>
      <c r="G6214" s="1095">
        <f t="shared" si="387"/>
        <v>0</v>
      </c>
      <c r="H6214" s="1090" t="str">
        <f t="shared" ca="1" si="388"/>
        <v/>
      </c>
      <c r="I6214" s="1109"/>
      <c r="J6214" s="1109"/>
      <c r="K6214" s="1112"/>
      <c r="L6214" s="1091"/>
      <c r="M6214" s="1091"/>
      <c r="N6214" s="1091"/>
      <c r="O6214" s="1091"/>
      <c r="P6214" s="1096"/>
      <c r="Q6214" s="1096"/>
      <c r="R6214" s="1096"/>
      <c r="S6214" s="1091"/>
    </row>
    <row r="6215" spans="1:19" x14ac:dyDescent="0.3">
      <c r="A6215" s="1090">
        <v>6210</v>
      </c>
      <c r="B6215" s="1091"/>
      <c r="C6215" s="1091"/>
      <c r="D6215" s="1097"/>
      <c r="E6215" s="1093">
        <f t="shared" ref="E6215:E6278" si="389">D6215</f>
        <v>0</v>
      </c>
      <c r="F6215" s="1094">
        <f t="shared" ref="F6215:F6278" si="390">D6215</f>
        <v>0</v>
      </c>
      <c r="G6215" s="1095">
        <f t="shared" ref="G6215:G6278" si="391">D6215</f>
        <v>0</v>
      </c>
      <c r="H6215" s="1090" t="str">
        <f t="shared" ref="H6215:H6278" ca="1" si="392">IF(ISBLANK(D6215),"",DATEDIF(G6215,TODAY(),"y"))</f>
        <v/>
      </c>
      <c r="I6215" s="1109"/>
      <c r="J6215" s="1109"/>
      <c r="K6215" s="1112"/>
      <c r="L6215" s="1091"/>
      <c r="M6215" s="1091"/>
      <c r="N6215" s="1091"/>
      <c r="O6215" s="1091"/>
      <c r="P6215" s="1096"/>
      <c r="Q6215" s="1096"/>
      <c r="R6215" s="1096"/>
      <c r="S6215" s="1091"/>
    </row>
    <row r="6216" spans="1:19" x14ac:dyDescent="0.3">
      <c r="A6216" s="1090">
        <v>6211</v>
      </c>
      <c r="B6216" s="1091"/>
      <c r="C6216" s="1091"/>
      <c r="D6216" s="1097"/>
      <c r="E6216" s="1093">
        <f t="shared" si="389"/>
        <v>0</v>
      </c>
      <c r="F6216" s="1094">
        <f t="shared" si="390"/>
        <v>0</v>
      </c>
      <c r="G6216" s="1095">
        <f t="shared" si="391"/>
        <v>0</v>
      </c>
      <c r="H6216" s="1090" t="str">
        <f t="shared" ca="1" si="392"/>
        <v/>
      </c>
      <c r="I6216" s="1109"/>
      <c r="J6216" s="1109"/>
      <c r="K6216" s="1112"/>
      <c r="L6216" s="1091"/>
      <c r="M6216" s="1091"/>
      <c r="N6216" s="1091"/>
      <c r="O6216" s="1091"/>
      <c r="P6216" s="1096"/>
      <c r="Q6216" s="1096"/>
      <c r="R6216" s="1096"/>
      <c r="S6216" s="1091"/>
    </row>
    <row r="6217" spans="1:19" x14ac:dyDescent="0.3">
      <c r="A6217" s="1090">
        <v>6212</v>
      </c>
      <c r="B6217" s="1091"/>
      <c r="C6217" s="1091"/>
      <c r="D6217" s="1097"/>
      <c r="E6217" s="1093">
        <f t="shared" si="389"/>
        <v>0</v>
      </c>
      <c r="F6217" s="1094">
        <f t="shared" si="390"/>
        <v>0</v>
      </c>
      <c r="G6217" s="1095">
        <f t="shared" si="391"/>
        <v>0</v>
      </c>
      <c r="H6217" s="1090" t="str">
        <f t="shared" ca="1" si="392"/>
        <v/>
      </c>
      <c r="I6217" s="1109"/>
      <c r="J6217" s="1109"/>
      <c r="K6217" s="1112"/>
      <c r="L6217" s="1091"/>
      <c r="M6217" s="1091"/>
      <c r="N6217" s="1091"/>
      <c r="O6217" s="1091"/>
      <c r="P6217" s="1096"/>
      <c r="Q6217" s="1096"/>
      <c r="R6217" s="1096"/>
      <c r="S6217" s="1091"/>
    </row>
    <row r="6218" spans="1:19" x14ac:dyDescent="0.3">
      <c r="A6218" s="1090">
        <v>6213</v>
      </c>
      <c r="B6218" s="1091"/>
      <c r="C6218" s="1091"/>
      <c r="D6218" s="1097"/>
      <c r="E6218" s="1093">
        <f t="shared" si="389"/>
        <v>0</v>
      </c>
      <c r="F6218" s="1094">
        <f t="shared" si="390"/>
        <v>0</v>
      </c>
      <c r="G6218" s="1095">
        <f t="shared" si="391"/>
        <v>0</v>
      </c>
      <c r="H6218" s="1090" t="str">
        <f t="shared" ca="1" si="392"/>
        <v/>
      </c>
      <c r="I6218" s="1109"/>
      <c r="J6218" s="1109"/>
      <c r="K6218" s="1112"/>
      <c r="L6218" s="1091"/>
      <c r="M6218" s="1091"/>
      <c r="N6218" s="1091"/>
      <c r="O6218" s="1091"/>
      <c r="P6218" s="1096"/>
      <c r="Q6218" s="1096"/>
      <c r="R6218" s="1096"/>
      <c r="S6218" s="1091"/>
    </row>
    <row r="6219" spans="1:19" x14ac:dyDescent="0.3">
      <c r="A6219" s="1090">
        <v>6214</v>
      </c>
      <c r="B6219" s="1091"/>
      <c r="C6219" s="1091"/>
      <c r="D6219" s="1097"/>
      <c r="E6219" s="1093">
        <f t="shared" si="389"/>
        <v>0</v>
      </c>
      <c r="F6219" s="1094">
        <f t="shared" si="390"/>
        <v>0</v>
      </c>
      <c r="G6219" s="1095">
        <f t="shared" si="391"/>
        <v>0</v>
      </c>
      <c r="H6219" s="1090" t="str">
        <f t="shared" ca="1" si="392"/>
        <v/>
      </c>
      <c r="I6219" s="1109"/>
      <c r="J6219" s="1109"/>
      <c r="K6219" s="1112"/>
      <c r="L6219" s="1091"/>
      <c r="M6219" s="1091"/>
      <c r="N6219" s="1091"/>
      <c r="O6219" s="1091"/>
      <c r="P6219" s="1096"/>
      <c r="Q6219" s="1096"/>
      <c r="R6219" s="1096"/>
      <c r="S6219" s="1091"/>
    </row>
    <row r="6220" spans="1:19" x14ac:dyDescent="0.3">
      <c r="A6220" s="1090">
        <v>6215</v>
      </c>
      <c r="B6220" s="1091"/>
      <c r="C6220" s="1091"/>
      <c r="D6220" s="1097"/>
      <c r="E6220" s="1093">
        <f t="shared" si="389"/>
        <v>0</v>
      </c>
      <c r="F6220" s="1094">
        <f t="shared" si="390"/>
        <v>0</v>
      </c>
      <c r="G6220" s="1095">
        <f t="shared" si="391"/>
        <v>0</v>
      </c>
      <c r="H6220" s="1090" t="str">
        <f t="shared" ca="1" si="392"/>
        <v/>
      </c>
      <c r="I6220" s="1109"/>
      <c r="J6220" s="1109"/>
      <c r="K6220" s="1112"/>
      <c r="L6220" s="1091"/>
      <c r="M6220" s="1091"/>
      <c r="N6220" s="1091"/>
      <c r="O6220" s="1091"/>
      <c r="P6220" s="1096"/>
      <c r="Q6220" s="1096"/>
      <c r="R6220" s="1096"/>
      <c r="S6220" s="1091"/>
    </row>
    <row r="6221" spans="1:19" x14ac:dyDescent="0.3">
      <c r="A6221" s="1090">
        <v>6216</v>
      </c>
      <c r="B6221" s="1091"/>
      <c r="C6221" s="1091"/>
      <c r="D6221" s="1097"/>
      <c r="E6221" s="1093">
        <f t="shared" si="389"/>
        <v>0</v>
      </c>
      <c r="F6221" s="1094">
        <f t="shared" si="390"/>
        <v>0</v>
      </c>
      <c r="G6221" s="1095">
        <f t="shared" si="391"/>
        <v>0</v>
      </c>
      <c r="H6221" s="1090" t="str">
        <f t="shared" ca="1" si="392"/>
        <v/>
      </c>
      <c r="I6221" s="1109"/>
      <c r="J6221" s="1109"/>
      <c r="K6221" s="1112"/>
      <c r="L6221" s="1091"/>
      <c r="M6221" s="1091"/>
      <c r="N6221" s="1091"/>
      <c r="O6221" s="1091"/>
      <c r="P6221" s="1096"/>
      <c r="Q6221" s="1096"/>
      <c r="R6221" s="1096"/>
      <c r="S6221" s="1091"/>
    </row>
    <row r="6222" spans="1:19" x14ac:dyDescent="0.3">
      <c r="A6222" s="1090">
        <v>6217</v>
      </c>
      <c r="B6222" s="1091"/>
      <c r="C6222" s="1091"/>
      <c r="D6222" s="1097"/>
      <c r="E6222" s="1093">
        <f t="shared" si="389"/>
        <v>0</v>
      </c>
      <c r="F6222" s="1094">
        <f t="shared" si="390"/>
        <v>0</v>
      </c>
      <c r="G6222" s="1095">
        <f t="shared" si="391"/>
        <v>0</v>
      </c>
      <c r="H6222" s="1090" t="str">
        <f t="shared" ca="1" si="392"/>
        <v/>
      </c>
      <c r="I6222" s="1109"/>
      <c r="J6222" s="1109"/>
      <c r="K6222" s="1112"/>
      <c r="L6222" s="1091"/>
      <c r="M6222" s="1091"/>
      <c r="N6222" s="1091"/>
      <c r="O6222" s="1091"/>
      <c r="P6222" s="1096"/>
      <c r="Q6222" s="1096"/>
      <c r="R6222" s="1096"/>
      <c r="S6222" s="1091"/>
    </row>
    <row r="6223" spans="1:19" x14ac:dyDescent="0.3">
      <c r="A6223" s="1090">
        <v>6218</v>
      </c>
      <c r="B6223" s="1091"/>
      <c r="C6223" s="1091"/>
      <c r="D6223" s="1097"/>
      <c r="E6223" s="1093">
        <f t="shared" si="389"/>
        <v>0</v>
      </c>
      <c r="F6223" s="1094">
        <f t="shared" si="390"/>
        <v>0</v>
      </c>
      <c r="G6223" s="1095">
        <f t="shared" si="391"/>
        <v>0</v>
      </c>
      <c r="H6223" s="1090" t="str">
        <f t="shared" ca="1" si="392"/>
        <v/>
      </c>
      <c r="I6223" s="1109"/>
      <c r="J6223" s="1109"/>
      <c r="K6223" s="1112"/>
      <c r="L6223" s="1091"/>
      <c r="M6223" s="1091"/>
      <c r="N6223" s="1091"/>
      <c r="O6223" s="1091"/>
      <c r="P6223" s="1096"/>
      <c r="Q6223" s="1096"/>
      <c r="R6223" s="1096"/>
      <c r="S6223" s="1091"/>
    </row>
    <row r="6224" spans="1:19" x14ac:dyDescent="0.3">
      <c r="A6224" s="1090">
        <v>6219</v>
      </c>
      <c r="B6224" s="1091"/>
      <c r="C6224" s="1091"/>
      <c r="D6224" s="1097"/>
      <c r="E6224" s="1093">
        <f t="shared" si="389"/>
        <v>0</v>
      </c>
      <c r="F6224" s="1094">
        <f t="shared" si="390"/>
        <v>0</v>
      </c>
      <c r="G6224" s="1095">
        <f t="shared" si="391"/>
        <v>0</v>
      </c>
      <c r="H6224" s="1090" t="str">
        <f t="shared" ca="1" si="392"/>
        <v/>
      </c>
      <c r="I6224" s="1109"/>
      <c r="J6224" s="1109"/>
      <c r="K6224" s="1112"/>
      <c r="L6224" s="1091"/>
      <c r="M6224" s="1091"/>
      <c r="N6224" s="1091"/>
      <c r="O6224" s="1091"/>
      <c r="P6224" s="1096"/>
      <c r="Q6224" s="1096"/>
      <c r="R6224" s="1096"/>
      <c r="S6224" s="1091"/>
    </row>
    <row r="6225" spans="1:19" x14ac:dyDescent="0.3">
      <c r="A6225" s="1090">
        <v>6220</v>
      </c>
      <c r="B6225" s="1091"/>
      <c r="C6225" s="1091"/>
      <c r="D6225" s="1097"/>
      <c r="E6225" s="1093">
        <f t="shared" si="389"/>
        <v>0</v>
      </c>
      <c r="F6225" s="1094">
        <f t="shared" si="390"/>
        <v>0</v>
      </c>
      <c r="G6225" s="1095">
        <f t="shared" si="391"/>
        <v>0</v>
      </c>
      <c r="H6225" s="1090" t="str">
        <f t="shared" ca="1" si="392"/>
        <v/>
      </c>
      <c r="I6225" s="1109"/>
      <c r="J6225" s="1109"/>
      <c r="K6225" s="1112"/>
      <c r="L6225" s="1091"/>
      <c r="M6225" s="1091"/>
      <c r="N6225" s="1091"/>
      <c r="O6225" s="1091"/>
      <c r="P6225" s="1096"/>
      <c r="Q6225" s="1096"/>
      <c r="R6225" s="1096"/>
      <c r="S6225" s="1091"/>
    </row>
    <row r="6226" spans="1:19" x14ac:dyDescent="0.3">
      <c r="A6226" s="1090">
        <v>6221</v>
      </c>
      <c r="B6226" s="1091"/>
      <c r="C6226" s="1091"/>
      <c r="D6226" s="1097"/>
      <c r="E6226" s="1093">
        <f t="shared" si="389"/>
        <v>0</v>
      </c>
      <c r="F6226" s="1094">
        <f t="shared" si="390"/>
        <v>0</v>
      </c>
      <c r="G6226" s="1095">
        <f t="shared" si="391"/>
        <v>0</v>
      </c>
      <c r="H6226" s="1090" t="str">
        <f t="shared" ca="1" si="392"/>
        <v/>
      </c>
      <c r="I6226" s="1109"/>
      <c r="J6226" s="1109"/>
      <c r="K6226" s="1112"/>
      <c r="L6226" s="1091"/>
      <c r="M6226" s="1091"/>
      <c r="N6226" s="1091"/>
      <c r="O6226" s="1091"/>
      <c r="P6226" s="1096"/>
      <c r="Q6226" s="1096"/>
      <c r="R6226" s="1096"/>
      <c r="S6226" s="1091"/>
    </row>
    <row r="6227" spans="1:19" x14ac:dyDescent="0.3">
      <c r="A6227" s="1090">
        <v>6222</v>
      </c>
      <c r="B6227" s="1091"/>
      <c r="C6227" s="1091"/>
      <c r="D6227" s="1097"/>
      <c r="E6227" s="1093">
        <f t="shared" si="389"/>
        <v>0</v>
      </c>
      <c r="F6227" s="1094">
        <f t="shared" si="390"/>
        <v>0</v>
      </c>
      <c r="G6227" s="1095">
        <f t="shared" si="391"/>
        <v>0</v>
      </c>
      <c r="H6227" s="1090" t="str">
        <f t="shared" ca="1" si="392"/>
        <v/>
      </c>
      <c r="I6227" s="1109"/>
      <c r="J6227" s="1109"/>
      <c r="K6227" s="1112"/>
      <c r="L6227" s="1091"/>
      <c r="M6227" s="1091"/>
      <c r="N6227" s="1091"/>
      <c r="O6227" s="1091"/>
      <c r="P6227" s="1096"/>
      <c r="Q6227" s="1096"/>
      <c r="R6227" s="1096"/>
      <c r="S6227" s="1091"/>
    </row>
    <row r="6228" spans="1:19" x14ac:dyDescent="0.3">
      <c r="A6228" s="1090">
        <v>6223</v>
      </c>
      <c r="B6228" s="1091"/>
      <c r="C6228" s="1091"/>
      <c r="D6228" s="1097"/>
      <c r="E6228" s="1093">
        <f t="shared" si="389"/>
        <v>0</v>
      </c>
      <c r="F6228" s="1094">
        <f t="shared" si="390"/>
        <v>0</v>
      </c>
      <c r="G6228" s="1095">
        <f t="shared" si="391"/>
        <v>0</v>
      </c>
      <c r="H6228" s="1090" t="str">
        <f t="shared" ca="1" si="392"/>
        <v/>
      </c>
      <c r="I6228" s="1109"/>
      <c r="J6228" s="1109"/>
      <c r="K6228" s="1112"/>
      <c r="L6228" s="1091"/>
      <c r="M6228" s="1091"/>
      <c r="N6228" s="1091"/>
      <c r="O6228" s="1091"/>
      <c r="P6228" s="1096"/>
      <c r="Q6228" s="1096"/>
      <c r="R6228" s="1096"/>
      <c r="S6228" s="1091"/>
    </row>
    <row r="6229" spans="1:19" x14ac:dyDescent="0.3">
      <c r="A6229" s="1090">
        <v>6224</v>
      </c>
      <c r="B6229" s="1091"/>
      <c r="C6229" s="1091"/>
      <c r="D6229" s="1097"/>
      <c r="E6229" s="1093">
        <f t="shared" si="389"/>
        <v>0</v>
      </c>
      <c r="F6229" s="1094">
        <f t="shared" si="390"/>
        <v>0</v>
      </c>
      <c r="G6229" s="1095">
        <f t="shared" si="391"/>
        <v>0</v>
      </c>
      <c r="H6229" s="1090" t="str">
        <f t="shared" ca="1" si="392"/>
        <v/>
      </c>
      <c r="I6229" s="1109"/>
      <c r="J6229" s="1109"/>
      <c r="K6229" s="1112"/>
      <c r="L6229" s="1091"/>
      <c r="M6229" s="1091"/>
      <c r="N6229" s="1091"/>
      <c r="O6229" s="1091"/>
      <c r="P6229" s="1096"/>
      <c r="Q6229" s="1096"/>
      <c r="R6229" s="1096"/>
      <c r="S6229" s="1091"/>
    </row>
    <row r="6230" spans="1:19" x14ac:dyDescent="0.3">
      <c r="A6230" s="1090">
        <v>6225</v>
      </c>
      <c r="B6230" s="1091"/>
      <c r="C6230" s="1091"/>
      <c r="D6230" s="1097"/>
      <c r="E6230" s="1093">
        <f t="shared" si="389"/>
        <v>0</v>
      </c>
      <c r="F6230" s="1094">
        <f t="shared" si="390"/>
        <v>0</v>
      </c>
      <c r="G6230" s="1095">
        <f t="shared" si="391"/>
        <v>0</v>
      </c>
      <c r="H6230" s="1090" t="str">
        <f t="shared" ca="1" si="392"/>
        <v/>
      </c>
      <c r="I6230" s="1109"/>
      <c r="J6230" s="1109"/>
      <c r="K6230" s="1112"/>
      <c r="L6230" s="1091"/>
      <c r="M6230" s="1091"/>
      <c r="N6230" s="1091"/>
      <c r="O6230" s="1091"/>
      <c r="P6230" s="1096"/>
      <c r="Q6230" s="1096"/>
      <c r="R6230" s="1096"/>
      <c r="S6230" s="1091"/>
    </row>
    <row r="6231" spans="1:19" x14ac:dyDescent="0.3">
      <c r="A6231" s="1090">
        <v>6226</v>
      </c>
      <c r="B6231" s="1091"/>
      <c r="C6231" s="1091"/>
      <c r="D6231" s="1097"/>
      <c r="E6231" s="1093">
        <f t="shared" si="389"/>
        <v>0</v>
      </c>
      <c r="F6231" s="1094">
        <f t="shared" si="390"/>
        <v>0</v>
      </c>
      <c r="G6231" s="1095">
        <f t="shared" si="391"/>
        <v>0</v>
      </c>
      <c r="H6231" s="1090" t="str">
        <f t="shared" ca="1" si="392"/>
        <v/>
      </c>
      <c r="I6231" s="1109"/>
      <c r="J6231" s="1109"/>
      <c r="K6231" s="1112"/>
      <c r="L6231" s="1091"/>
      <c r="M6231" s="1091"/>
      <c r="N6231" s="1091"/>
      <c r="O6231" s="1091"/>
      <c r="P6231" s="1096"/>
      <c r="Q6231" s="1096"/>
      <c r="R6231" s="1096"/>
      <c r="S6231" s="1091"/>
    </row>
    <row r="6232" spans="1:19" x14ac:dyDescent="0.3">
      <c r="A6232" s="1090">
        <v>6227</v>
      </c>
      <c r="B6232" s="1091"/>
      <c r="C6232" s="1091"/>
      <c r="D6232" s="1097"/>
      <c r="E6232" s="1093">
        <f t="shared" si="389"/>
        <v>0</v>
      </c>
      <c r="F6232" s="1094">
        <f t="shared" si="390"/>
        <v>0</v>
      </c>
      <c r="G6232" s="1095">
        <f t="shared" si="391"/>
        <v>0</v>
      </c>
      <c r="H6232" s="1090" t="str">
        <f t="shared" ca="1" si="392"/>
        <v/>
      </c>
      <c r="I6232" s="1109"/>
      <c r="J6232" s="1109"/>
      <c r="K6232" s="1112"/>
      <c r="L6232" s="1091"/>
      <c r="M6232" s="1091"/>
      <c r="N6232" s="1091"/>
      <c r="O6232" s="1091"/>
      <c r="P6232" s="1096"/>
      <c r="Q6232" s="1096"/>
      <c r="R6232" s="1096"/>
      <c r="S6232" s="1091"/>
    </row>
    <row r="6233" spans="1:19" x14ac:dyDescent="0.3">
      <c r="A6233" s="1090">
        <v>6228</v>
      </c>
      <c r="B6233" s="1091"/>
      <c r="C6233" s="1091"/>
      <c r="D6233" s="1097"/>
      <c r="E6233" s="1093">
        <f t="shared" si="389"/>
        <v>0</v>
      </c>
      <c r="F6233" s="1094">
        <f t="shared" si="390"/>
        <v>0</v>
      </c>
      <c r="G6233" s="1095">
        <f t="shared" si="391"/>
        <v>0</v>
      </c>
      <c r="H6233" s="1090" t="str">
        <f t="shared" ca="1" si="392"/>
        <v/>
      </c>
      <c r="I6233" s="1109"/>
      <c r="J6233" s="1109"/>
      <c r="K6233" s="1112"/>
      <c r="L6233" s="1091"/>
      <c r="M6233" s="1091"/>
      <c r="N6233" s="1091"/>
      <c r="O6233" s="1091"/>
      <c r="P6233" s="1096"/>
      <c r="Q6233" s="1096"/>
      <c r="R6233" s="1096"/>
      <c r="S6233" s="1091"/>
    </row>
    <row r="6234" spans="1:19" x14ac:dyDescent="0.3">
      <c r="A6234" s="1090">
        <v>6229</v>
      </c>
      <c r="B6234" s="1091"/>
      <c r="C6234" s="1091"/>
      <c r="D6234" s="1097"/>
      <c r="E6234" s="1093">
        <f t="shared" si="389"/>
        <v>0</v>
      </c>
      <c r="F6234" s="1094">
        <f t="shared" si="390"/>
        <v>0</v>
      </c>
      <c r="G6234" s="1095">
        <f t="shared" si="391"/>
        <v>0</v>
      </c>
      <c r="H6234" s="1090" t="str">
        <f t="shared" ca="1" si="392"/>
        <v/>
      </c>
      <c r="I6234" s="1109"/>
      <c r="J6234" s="1109"/>
      <c r="K6234" s="1112"/>
      <c r="L6234" s="1091"/>
      <c r="M6234" s="1091"/>
      <c r="N6234" s="1091"/>
      <c r="O6234" s="1091"/>
      <c r="P6234" s="1096"/>
      <c r="Q6234" s="1096"/>
      <c r="R6234" s="1096"/>
      <c r="S6234" s="1091"/>
    </row>
    <row r="6235" spans="1:19" x14ac:dyDescent="0.3">
      <c r="A6235" s="1090">
        <v>6230</v>
      </c>
      <c r="B6235" s="1091"/>
      <c r="C6235" s="1091"/>
      <c r="D6235" s="1097"/>
      <c r="E6235" s="1093">
        <f t="shared" si="389"/>
        <v>0</v>
      </c>
      <c r="F6235" s="1094">
        <f t="shared" si="390"/>
        <v>0</v>
      </c>
      <c r="G6235" s="1095">
        <f t="shared" si="391"/>
        <v>0</v>
      </c>
      <c r="H6235" s="1090" t="str">
        <f t="shared" ca="1" si="392"/>
        <v/>
      </c>
      <c r="I6235" s="1109"/>
      <c r="J6235" s="1109"/>
      <c r="K6235" s="1112"/>
      <c r="L6235" s="1091"/>
      <c r="M6235" s="1091"/>
      <c r="N6235" s="1091"/>
      <c r="O6235" s="1091"/>
      <c r="P6235" s="1096"/>
      <c r="Q6235" s="1096"/>
      <c r="R6235" s="1096"/>
      <c r="S6235" s="1091"/>
    </row>
    <row r="6236" spans="1:19" x14ac:dyDescent="0.3">
      <c r="A6236" s="1090">
        <v>6231</v>
      </c>
      <c r="B6236" s="1091"/>
      <c r="C6236" s="1091"/>
      <c r="D6236" s="1097"/>
      <c r="E6236" s="1093">
        <f t="shared" si="389"/>
        <v>0</v>
      </c>
      <c r="F6236" s="1094">
        <f t="shared" si="390"/>
        <v>0</v>
      </c>
      <c r="G6236" s="1095">
        <f t="shared" si="391"/>
        <v>0</v>
      </c>
      <c r="H6236" s="1090" t="str">
        <f t="shared" ca="1" si="392"/>
        <v/>
      </c>
      <c r="I6236" s="1109"/>
      <c r="J6236" s="1109"/>
      <c r="K6236" s="1112"/>
      <c r="L6236" s="1091"/>
      <c r="M6236" s="1091"/>
      <c r="N6236" s="1091"/>
      <c r="O6236" s="1091"/>
      <c r="P6236" s="1096"/>
      <c r="Q6236" s="1096"/>
      <c r="R6236" s="1096"/>
      <c r="S6236" s="1091"/>
    </row>
    <row r="6237" spans="1:19" x14ac:dyDescent="0.3">
      <c r="A6237" s="1090">
        <v>6232</v>
      </c>
      <c r="B6237" s="1091"/>
      <c r="C6237" s="1091"/>
      <c r="D6237" s="1097"/>
      <c r="E6237" s="1093">
        <f t="shared" si="389"/>
        <v>0</v>
      </c>
      <c r="F6237" s="1094">
        <f t="shared" si="390"/>
        <v>0</v>
      </c>
      <c r="G6237" s="1095">
        <f t="shared" si="391"/>
        <v>0</v>
      </c>
      <c r="H6237" s="1090" t="str">
        <f t="shared" ca="1" si="392"/>
        <v/>
      </c>
      <c r="I6237" s="1109"/>
      <c r="J6237" s="1109"/>
      <c r="K6237" s="1112"/>
      <c r="L6237" s="1091"/>
      <c r="M6237" s="1091"/>
      <c r="N6237" s="1091"/>
      <c r="O6237" s="1091"/>
      <c r="P6237" s="1096"/>
      <c r="Q6237" s="1096"/>
      <c r="R6237" s="1096"/>
      <c r="S6237" s="1091"/>
    </row>
    <row r="6238" spans="1:19" x14ac:dyDescent="0.3">
      <c r="A6238" s="1090">
        <v>6233</v>
      </c>
      <c r="B6238" s="1091"/>
      <c r="C6238" s="1091"/>
      <c r="D6238" s="1097"/>
      <c r="E6238" s="1093">
        <f t="shared" si="389"/>
        <v>0</v>
      </c>
      <c r="F6238" s="1094">
        <f t="shared" si="390"/>
        <v>0</v>
      </c>
      <c r="G6238" s="1095">
        <f t="shared" si="391"/>
        <v>0</v>
      </c>
      <c r="H6238" s="1090" t="str">
        <f t="shared" ca="1" si="392"/>
        <v/>
      </c>
      <c r="I6238" s="1109"/>
      <c r="J6238" s="1109"/>
      <c r="K6238" s="1112"/>
      <c r="L6238" s="1091"/>
      <c r="M6238" s="1091"/>
      <c r="N6238" s="1091"/>
      <c r="O6238" s="1091"/>
      <c r="P6238" s="1096"/>
      <c r="Q6238" s="1096"/>
      <c r="R6238" s="1096"/>
      <c r="S6238" s="1091"/>
    </row>
    <row r="6239" spans="1:19" x14ac:dyDescent="0.3">
      <c r="A6239" s="1090">
        <v>6234</v>
      </c>
      <c r="B6239" s="1091"/>
      <c r="C6239" s="1091"/>
      <c r="D6239" s="1097"/>
      <c r="E6239" s="1093">
        <f t="shared" si="389"/>
        <v>0</v>
      </c>
      <c r="F6239" s="1094">
        <f t="shared" si="390"/>
        <v>0</v>
      </c>
      <c r="G6239" s="1095">
        <f t="shared" si="391"/>
        <v>0</v>
      </c>
      <c r="H6239" s="1090" t="str">
        <f t="shared" ca="1" si="392"/>
        <v/>
      </c>
      <c r="I6239" s="1109"/>
      <c r="J6239" s="1109"/>
      <c r="K6239" s="1112"/>
      <c r="L6239" s="1091"/>
      <c r="M6239" s="1091"/>
      <c r="N6239" s="1091"/>
      <c r="O6239" s="1091"/>
      <c r="P6239" s="1096"/>
      <c r="Q6239" s="1096"/>
      <c r="R6239" s="1096"/>
      <c r="S6239" s="1091"/>
    </row>
    <row r="6240" spans="1:19" x14ac:dyDescent="0.3">
      <c r="A6240" s="1090">
        <v>6235</v>
      </c>
      <c r="B6240" s="1091"/>
      <c r="C6240" s="1091"/>
      <c r="D6240" s="1097"/>
      <c r="E6240" s="1093">
        <f t="shared" si="389"/>
        <v>0</v>
      </c>
      <c r="F6240" s="1094">
        <f t="shared" si="390"/>
        <v>0</v>
      </c>
      <c r="G6240" s="1095">
        <f t="shared" si="391"/>
        <v>0</v>
      </c>
      <c r="H6240" s="1090" t="str">
        <f t="shared" ca="1" si="392"/>
        <v/>
      </c>
      <c r="I6240" s="1109"/>
      <c r="J6240" s="1109"/>
      <c r="K6240" s="1112"/>
      <c r="L6240" s="1091"/>
      <c r="M6240" s="1091"/>
      <c r="N6240" s="1091"/>
      <c r="O6240" s="1091"/>
      <c r="P6240" s="1096"/>
      <c r="Q6240" s="1096"/>
      <c r="R6240" s="1096"/>
      <c r="S6240" s="1091"/>
    </row>
    <row r="6241" spans="1:19" x14ac:dyDescent="0.3">
      <c r="A6241" s="1090">
        <v>6236</v>
      </c>
      <c r="B6241" s="1091"/>
      <c r="C6241" s="1091"/>
      <c r="D6241" s="1097"/>
      <c r="E6241" s="1093">
        <f t="shared" si="389"/>
        <v>0</v>
      </c>
      <c r="F6241" s="1094">
        <f t="shared" si="390"/>
        <v>0</v>
      </c>
      <c r="G6241" s="1095">
        <f t="shared" si="391"/>
        <v>0</v>
      </c>
      <c r="H6241" s="1090" t="str">
        <f t="shared" ca="1" si="392"/>
        <v/>
      </c>
      <c r="I6241" s="1109"/>
      <c r="J6241" s="1109"/>
      <c r="K6241" s="1112"/>
      <c r="L6241" s="1091"/>
      <c r="M6241" s="1091"/>
      <c r="N6241" s="1091"/>
      <c r="O6241" s="1091"/>
      <c r="P6241" s="1096"/>
      <c r="Q6241" s="1096"/>
      <c r="R6241" s="1096"/>
      <c r="S6241" s="1091"/>
    </row>
    <row r="6242" spans="1:19" x14ac:dyDescent="0.3">
      <c r="A6242" s="1090">
        <v>6237</v>
      </c>
      <c r="B6242" s="1091"/>
      <c r="C6242" s="1091"/>
      <c r="D6242" s="1097"/>
      <c r="E6242" s="1093">
        <f t="shared" si="389"/>
        <v>0</v>
      </c>
      <c r="F6242" s="1094">
        <f t="shared" si="390"/>
        <v>0</v>
      </c>
      <c r="G6242" s="1095">
        <f t="shared" si="391"/>
        <v>0</v>
      </c>
      <c r="H6242" s="1090" t="str">
        <f t="shared" ca="1" si="392"/>
        <v/>
      </c>
      <c r="I6242" s="1109"/>
      <c r="J6242" s="1109"/>
      <c r="K6242" s="1112"/>
      <c r="L6242" s="1091"/>
      <c r="M6242" s="1091"/>
      <c r="N6242" s="1091"/>
      <c r="O6242" s="1091"/>
      <c r="P6242" s="1096"/>
      <c r="Q6242" s="1096"/>
      <c r="R6242" s="1096"/>
      <c r="S6242" s="1091"/>
    </row>
    <row r="6243" spans="1:19" x14ac:dyDescent="0.3">
      <c r="A6243" s="1090">
        <v>6238</v>
      </c>
      <c r="B6243" s="1091"/>
      <c r="C6243" s="1091"/>
      <c r="D6243" s="1097"/>
      <c r="E6243" s="1093">
        <f t="shared" si="389"/>
        <v>0</v>
      </c>
      <c r="F6243" s="1094">
        <f t="shared" si="390"/>
        <v>0</v>
      </c>
      <c r="G6243" s="1095">
        <f t="shared" si="391"/>
        <v>0</v>
      </c>
      <c r="H6243" s="1090" t="str">
        <f t="shared" ca="1" si="392"/>
        <v/>
      </c>
      <c r="I6243" s="1109"/>
      <c r="J6243" s="1109"/>
      <c r="K6243" s="1112"/>
      <c r="L6243" s="1091"/>
      <c r="M6243" s="1091"/>
      <c r="N6243" s="1091"/>
      <c r="O6243" s="1091"/>
      <c r="P6243" s="1096"/>
      <c r="Q6243" s="1096"/>
      <c r="R6243" s="1096"/>
      <c r="S6243" s="1091"/>
    </row>
    <row r="6244" spans="1:19" x14ac:dyDescent="0.3">
      <c r="A6244" s="1090">
        <v>6239</v>
      </c>
      <c r="B6244" s="1091"/>
      <c r="C6244" s="1091"/>
      <c r="D6244" s="1097"/>
      <c r="E6244" s="1093">
        <f t="shared" si="389"/>
        <v>0</v>
      </c>
      <c r="F6244" s="1094">
        <f t="shared" si="390"/>
        <v>0</v>
      </c>
      <c r="G6244" s="1095">
        <f t="shared" si="391"/>
        <v>0</v>
      </c>
      <c r="H6244" s="1090" t="str">
        <f t="shared" ca="1" si="392"/>
        <v/>
      </c>
      <c r="I6244" s="1109"/>
      <c r="J6244" s="1109"/>
      <c r="K6244" s="1112"/>
      <c r="L6244" s="1091"/>
      <c r="M6244" s="1091"/>
      <c r="N6244" s="1091"/>
      <c r="O6244" s="1091"/>
      <c r="P6244" s="1096"/>
      <c r="Q6244" s="1096"/>
      <c r="R6244" s="1096"/>
      <c r="S6244" s="1091"/>
    </row>
    <row r="6245" spans="1:19" x14ac:dyDescent="0.3">
      <c r="A6245" s="1090">
        <v>6240</v>
      </c>
      <c r="B6245" s="1091"/>
      <c r="C6245" s="1091"/>
      <c r="D6245" s="1097"/>
      <c r="E6245" s="1093">
        <f t="shared" si="389"/>
        <v>0</v>
      </c>
      <c r="F6245" s="1094">
        <f t="shared" si="390"/>
        <v>0</v>
      </c>
      <c r="G6245" s="1095">
        <f t="shared" si="391"/>
        <v>0</v>
      </c>
      <c r="H6245" s="1090" t="str">
        <f t="shared" ca="1" si="392"/>
        <v/>
      </c>
      <c r="I6245" s="1109"/>
      <c r="J6245" s="1109"/>
      <c r="K6245" s="1112"/>
      <c r="L6245" s="1091"/>
      <c r="M6245" s="1091"/>
      <c r="N6245" s="1091"/>
      <c r="O6245" s="1091"/>
      <c r="P6245" s="1096"/>
      <c r="Q6245" s="1096"/>
      <c r="R6245" s="1096"/>
      <c r="S6245" s="1091"/>
    </row>
    <row r="6246" spans="1:19" x14ac:dyDescent="0.3">
      <c r="A6246" s="1090">
        <v>6241</v>
      </c>
      <c r="B6246" s="1091"/>
      <c r="C6246" s="1091"/>
      <c r="D6246" s="1097"/>
      <c r="E6246" s="1093">
        <f t="shared" si="389"/>
        <v>0</v>
      </c>
      <c r="F6246" s="1094">
        <f t="shared" si="390"/>
        <v>0</v>
      </c>
      <c r="G6246" s="1095">
        <f t="shared" si="391"/>
        <v>0</v>
      </c>
      <c r="H6246" s="1090" t="str">
        <f t="shared" ca="1" si="392"/>
        <v/>
      </c>
      <c r="I6246" s="1109"/>
      <c r="J6246" s="1109"/>
      <c r="K6246" s="1112"/>
      <c r="L6246" s="1091"/>
      <c r="M6246" s="1091"/>
      <c r="N6246" s="1091"/>
      <c r="O6246" s="1091"/>
      <c r="P6246" s="1096"/>
      <c r="Q6246" s="1096"/>
      <c r="R6246" s="1096"/>
      <c r="S6246" s="1091"/>
    </row>
    <row r="6247" spans="1:19" x14ac:dyDescent="0.3">
      <c r="A6247" s="1090">
        <v>6242</v>
      </c>
      <c r="B6247" s="1091"/>
      <c r="C6247" s="1091"/>
      <c r="D6247" s="1097"/>
      <c r="E6247" s="1093">
        <f t="shared" si="389"/>
        <v>0</v>
      </c>
      <c r="F6247" s="1094">
        <f t="shared" si="390"/>
        <v>0</v>
      </c>
      <c r="G6247" s="1095">
        <f t="shared" si="391"/>
        <v>0</v>
      </c>
      <c r="H6247" s="1090" t="str">
        <f t="shared" ca="1" si="392"/>
        <v/>
      </c>
      <c r="I6247" s="1109"/>
      <c r="J6247" s="1109"/>
      <c r="K6247" s="1112"/>
      <c r="L6247" s="1091"/>
      <c r="M6247" s="1091"/>
      <c r="N6247" s="1091"/>
      <c r="O6247" s="1091"/>
      <c r="P6247" s="1096"/>
      <c r="Q6247" s="1096"/>
      <c r="R6247" s="1096"/>
      <c r="S6247" s="1091"/>
    </row>
    <row r="6248" spans="1:19" x14ac:dyDescent="0.3">
      <c r="A6248" s="1090">
        <v>6243</v>
      </c>
      <c r="B6248" s="1091"/>
      <c r="C6248" s="1091"/>
      <c r="D6248" s="1097"/>
      <c r="E6248" s="1093">
        <f t="shared" si="389"/>
        <v>0</v>
      </c>
      <c r="F6248" s="1094">
        <f t="shared" si="390"/>
        <v>0</v>
      </c>
      <c r="G6248" s="1095">
        <f t="shared" si="391"/>
        <v>0</v>
      </c>
      <c r="H6248" s="1090" t="str">
        <f t="shared" ca="1" si="392"/>
        <v/>
      </c>
      <c r="I6248" s="1109"/>
      <c r="J6248" s="1109"/>
      <c r="K6248" s="1112"/>
      <c r="L6248" s="1091"/>
      <c r="M6248" s="1091"/>
      <c r="N6248" s="1091"/>
      <c r="O6248" s="1091"/>
      <c r="P6248" s="1096"/>
      <c r="Q6248" s="1096"/>
      <c r="R6248" s="1096"/>
      <c r="S6248" s="1091"/>
    </row>
    <row r="6249" spans="1:19" x14ac:dyDescent="0.3">
      <c r="A6249" s="1090">
        <v>6244</v>
      </c>
      <c r="B6249" s="1091"/>
      <c r="C6249" s="1091"/>
      <c r="D6249" s="1097"/>
      <c r="E6249" s="1093">
        <f t="shared" si="389"/>
        <v>0</v>
      </c>
      <c r="F6249" s="1094">
        <f t="shared" si="390"/>
        <v>0</v>
      </c>
      <c r="G6249" s="1095">
        <f t="shared" si="391"/>
        <v>0</v>
      </c>
      <c r="H6249" s="1090" t="str">
        <f t="shared" ca="1" si="392"/>
        <v/>
      </c>
      <c r="I6249" s="1109"/>
      <c r="J6249" s="1109"/>
      <c r="K6249" s="1112"/>
      <c r="L6249" s="1091"/>
      <c r="M6249" s="1091"/>
      <c r="N6249" s="1091"/>
      <c r="O6249" s="1091"/>
      <c r="P6249" s="1096"/>
      <c r="Q6249" s="1096"/>
      <c r="R6249" s="1096"/>
      <c r="S6249" s="1091"/>
    </row>
    <row r="6250" spans="1:19" x14ac:dyDescent="0.3">
      <c r="A6250" s="1090">
        <v>6245</v>
      </c>
      <c r="B6250" s="1091"/>
      <c r="C6250" s="1091"/>
      <c r="D6250" s="1097"/>
      <c r="E6250" s="1093">
        <f t="shared" si="389"/>
        <v>0</v>
      </c>
      <c r="F6250" s="1094">
        <f t="shared" si="390"/>
        <v>0</v>
      </c>
      <c r="G6250" s="1095">
        <f t="shared" si="391"/>
        <v>0</v>
      </c>
      <c r="H6250" s="1090" t="str">
        <f t="shared" ca="1" si="392"/>
        <v/>
      </c>
      <c r="I6250" s="1109"/>
      <c r="J6250" s="1109"/>
      <c r="K6250" s="1112"/>
      <c r="L6250" s="1091"/>
      <c r="M6250" s="1091"/>
      <c r="N6250" s="1091"/>
      <c r="O6250" s="1091"/>
      <c r="P6250" s="1096"/>
      <c r="Q6250" s="1096"/>
      <c r="R6250" s="1096"/>
      <c r="S6250" s="1091"/>
    </row>
    <row r="6251" spans="1:19" x14ac:dyDescent="0.3">
      <c r="A6251" s="1090">
        <v>6246</v>
      </c>
      <c r="B6251" s="1091"/>
      <c r="C6251" s="1091"/>
      <c r="D6251" s="1097"/>
      <c r="E6251" s="1093">
        <f t="shared" si="389"/>
        <v>0</v>
      </c>
      <c r="F6251" s="1094">
        <f t="shared" si="390"/>
        <v>0</v>
      </c>
      <c r="G6251" s="1095">
        <f t="shared" si="391"/>
        <v>0</v>
      </c>
      <c r="H6251" s="1090" t="str">
        <f t="shared" ca="1" si="392"/>
        <v/>
      </c>
      <c r="I6251" s="1109"/>
      <c r="J6251" s="1109"/>
      <c r="K6251" s="1112"/>
      <c r="L6251" s="1091"/>
      <c r="M6251" s="1091"/>
      <c r="N6251" s="1091"/>
      <c r="O6251" s="1091"/>
      <c r="P6251" s="1096"/>
      <c r="Q6251" s="1096"/>
      <c r="R6251" s="1096"/>
      <c r="S6251" s="1091"/>
    </row>
    <row r="6252" spans="1:19" x14ac:dyDescent="0.3">
      <c r="A6252" s="1090">
        <v>6247</v>
      </c>
      <c r="B6252" s="1091"/>
      <c r="C6252" s="1091"/>
      <c r="D6252" s="1097"/>
      <c r="E6252" s="1093">
        <f t="shared" si="389"/>
        <v>0</v>
      </c>
      <c r="F6252" s="1094">
        <f t="shared" si="390"/>
        <v>0</v>
      </c>
      <c r="G6252" s="1095">
        <f t="shared" si="391"/>
        <v>0</v>
      </c>
      <c r="H6252" s="1090" t="str">
        <f t="shared" ca="1" si="392"/>
        <v/>
      </c>
      <c r="I6252" s="1109"/>
      <c r="J6252" s="1109"/>
      <c r="K6252" s="1112"/>
      <c r="L6252" s="1091"/>
      <c r="M6252" s="1091"/>
      <c r="N6252" s="1091"/>
      <c r="O6252" s="1091"/>
      <c r="P6252" s="1096"/>
      <c r="Q6252" s="1096"/>
      <c r="R6252" s="1096"/>
      <c r="S6252" s="1091"/>
    </row>
    <row r="6253" spans="1:19" x14ac:dyDescent="0.3">
      <c r="A6253" s="1090">
        <v>6248</v>
      </c>
      <c r="B6253" s="1091"/>
      <c r="C6253" s="1091"/>
      <c r="D6253" s="1097"/>
      <c r="E6253" s="1093">
        <f t="shared" si="389"/>
        <v>0</v>
      </c>
      <c r="F6253" s="1094">
        <f t="shared" si="390"/>
        <v>0</v>
      </c>
      <c r="G6253" s="1095">
        <f t="shared" si="391"/>
        <v>0</v>
      </c>
      <c r="H6253" s="1090" t="str">
        <f t="shared" ca="1" si="392"/>
        <v/>
      </c>
      <c r="I6253" s="1109"/>
      <c r="J6253" s="1109"/>
      <c r="K6253" s="1112"/>
      <c r="L6253" s="1091"/>
      <c r="M6253" s="1091"/>
      <c r="N6253" s="1091"/>
      <c r="O6253" s="1091"/>
      <c r="P6253" s="1096"/>
      <c r="Q6253" s="1096"/>
      <c r="R6253" s="1096"/>
      <c r="S6253" s="1091"/>
    </row>
    <row r="6254" spans="1:19" x14ac:dyDescent="0.3">
      <c r="A6254" s="1090">
        <v>6249</v>
      </c>
      <c r="B6254" s="1091"/>
      <c r="C6254" s="1091"/>
      <c r="D6254" s="1097"/>
      <c r="E6254" s="1093">
        <f t="shared" si="389"/>
        <v>0</v>
      </c>
      <c r="F6254" s="1094">
        <f t="shared" si="390"/>
        <v>0</v>
      </c>
      <c r="G6254" s="1095">
        <f t="shared" si="391"/>
        <v>0</v>
      </c>
      <c r="H6254" s="1090" t="str">
        <f t="shared" ca="1" si="392"/>
        <v/>
      </c>
      <c r="I6254" s="1109"/>
      <c r="J6254" s="1109"/>
      <c r="K6254" s="1112"/>
      <c r="L6254" s="1091"/>
      <c r="M6254" s="1091"/>
      <c r="N6254" s="1091"/>
      <c r="O6254" s="1091"/>
      <c r="P6254" s="1096"/>
      <c r="Q6254" s="1096"/>
      <c r="R6254" s="1096"/>
      <c r="S6254" s="1091"/>
    </row>
    <row r="6255" spans="1:19" x14ac:dyDescent="0.3">
      <c r="A6255" s="1090">
        <v>6250</v>
      </c>
      <c r="B6255" s="1091"/>
      <c r="C6255" s="1091"/>
      <c r="D6255" s="1097"/>
      <c r="E6255" s="1093">
        <f t="shared" si="389"/>
        <v>0</v>
      </c>
      <c r="F6255" s="1094">
        <f t="shared" si="390"/>
        <v>0</v>
      </c>
      <c r="G6255" s="1095">
        <f t="shared" si="391"/>
        <v>0</v>
      </c>
      <c r="H6255" s="1090" t="str">
        <f t="shared" ca="1" si="392"/>
        <v/>
      </c>
      <c r="I6255" s="1109"/>
      <c r="J6255" s="1109"/>
      <c r="K6255" s="1112"/>
      <c r="L6255" s="1091"/>
      <c r="M6255" s="1091"/>
      <c r="N6255" s="1091"/>
      <c r="O6255" s="1091"/>
      <c r="P6255" s="1096"/>
      <c r="Q6255" s="1096"/>
      <c r="R6255" s="1096"/>
      <c r="S6255" s="1091"/>
    </row>
    <row r="6256" spans="1:19" x14ac:dyDescent="0.3">
      <c r="A6256" s="1090">
        <v>6251</v>
      </c>
      <c r="B6256" s="1091"/>
      <c r="C6256" s="1091"/>
      <c r="D6256" s="1097"/>
      <c r="E6256" s="1093">
        <f t="shared" si="389"/>
        <v>0</v>
      </c>
      <c r="F6256" s="1094">
        <f t="shared" si="390"/>
        <v>0</v>
      </c>
      <c r="G6256" s="1095">
        <f t="shared" si="391"/>
        <v>0</v>
      </c>
      <c r="H6256" s="1090" t="str">
        <f t="shared" ca="1" si="392"/>
        <v/>
      </c>
      <c r="I6256" s="1109"/>
      <c r="J6256" s="1109"/>
      <c r="K6256" s="1112"/>
      <c r="L6256" s="1091"/>
      <c r="M6256" s="1091"/>
      <c r="N6256" s="1091"/>
      <c r="O6256" s="1091"/>
      <c r="P6256" s="1096"/>
      <c r="Q6256" s="1096"/>
      <c r="R6256" s="1096"/>
      <c r="S6256" s="1091"/>
    </row>
    <row r="6257" spans="1:19" x14ac:dyDescent="0.3">
      <c r="A6257" s="1090">
        <v>6252</v>
      </c>
      <c r="B6257" s="1091"/>
      <c r="C6257" s="1091"/>
      <c r="D6257" s="1097"/>
      <c r="E6257" s="1093">
        <f t="shared" si="389"/>
        <v>0</v>
      </c>
      <c r="F6257" s="1094">
        <f t="shared" si="390"/>
        <v>0</v>
      </c>
      <c r="G6257" s="1095">
        <f t="shared" si="391"/>
        <v>0</v>
      </c>
      <c r="H6257" s="1090" t="str">
        <f t="shared" ca="1" si="392"/>
        <v/>
      </c>
      <c r="I6257" s="1109"/>
      <c r="J6257" s="1109"/>
      <c r="K6257" s="1112"/>
      <c r="L6257" s="1091"/>
      <c r="M6257" s="1091"/>
      <c r="N6257" s="1091"/>
      <c r="O6257" s="1091"/>
      <c r="P6257" s="1096"/>
      <c r="Q6257" s="1096"/>
      <c r="R6257" s="1096"/>
      <c r="S6257" s="1091"/>
    </row>
    <row r="6258" spans="1:19" x14ac:dyDescent="0.3">
      <c r="A6258" s="1090">
        <v>6253</v>
      </c>
      <c r="B6258" s="1091"/>
      <c r="C6258" s="1091"/>
      <c r="D6258" s="1097"/>
      <c r="E6258" s="1093">
        <f t="shared" si="389"/>
        <v>0</v>
      </c>
      <c r="F6258" s="1094">
        <f t="shared" si="390"/>
        <v>0</v>
      </c>
      <c r="G6258" s="1095">
        <f t="shared" si="391"/>
        <v>0</v>
      </c>
      <c r="H6258" s="1090" t="str">
        <f t="shared" ca="1" si="392"/>
        <v/>
      </c>
      <c r="I6258" s="1109"/>
      <c r="J6258" s="1109"/>
      <c r="K6258" s="1112"/>
      <c r="L6258" s="1091"/>
      <c r="M6258" s="1091"/>
      <c r="N6258" s="1091"/>
      <c r="O6258" s="1091"/>
      <c r="P6258" s="1096"/>
      <c r="Q6258" s="1096"/>
      <c r="R6258" s="1096"/>
      <c r="S6258" s="1091"/>
    </row>
    <row r="6259" spans="1:19" x14ac:dyDescent="0.3">
      <c r="A6259" s="1090">
        <v>6254</v>
      </c>
      <c r="B6259" s="1091"/>
      <c r="C6259" s="1091"/>
      <c r="D6259" s="1097"/>
      <c r="E6259" s="1093">
        <f t="shared" si="389"/>
        <v>0</v>
      </c>
      <c r="F6259" s="1094">
        <f t="shared" si="390"/>
        <v>0</v>
      </c>
      <c r="G6259" s="1095">
        <f t="shared" si="391"/>
        <v>0</v>
      </c>
      <c r="H6259" s="1090" t="str">
        <f t="shared" ca="1" si="392"/>
        <v/>
      </c>
      <c r="I6259" s="1109"/>
      <c r="J6259" s="1109"/>
      <c r="K6259" s="1112"/>
      <c r="L6259" s="1091"/>
      <c r="M6259" s="1091"/>
      <c r="N6259" s="1091"/>
      <c r="O6259" s="1091"/>
      <c r="P6259" s="1096"/>
      <c r="Q6259" s="1096"/>
      <c r="R6259" s="1096"/>
      <c r="S6259" s="1091"/>
    </row>
    <row r="6260" spans="1:19" x14ac:dyDescent="0.3">
      <c r="A6260" s="1090">
        <v>6255</v>
      </c>
      <c r="B6260" s="1091"/>
      <c r="C6260" s="1091"/>
      <c r="D6260" s="1097"/>
      <c r="E6260" s="1093">
        <f t="shared" si="389"/>
        <v>0</v>
      </c>
      <c r="F6260" s="1094">
        <f t="shared" si="390"/>
        <v>0</v>
      </c>
      <c r="G6260" s="1095">
        <f t="shared" si="391"/>
        <v>0</v>
      </c>
      <c r="H6260" s="1090" t="str">
        <f t="shared" ca="1" si="392"/>
        <v/>
      </c>
      <c r="I6260" s="1109"/>
      <c r="J6260" s="1109"/>
      <c r="K6260" s="1112"/>
      <c r="L6260" s="1091"/>
      <c r="M6260" s="1091"/>
      <c r="N6260" s="1091"/>
      <c r="O6260" s="1091"/>
      <c r="P6260" s="1096"/>
      <c r="Q6260" s="1096"/>
      <c r="R6260" s="1096"/>
      <c r="S6260" s="1091"/>
    </row>
    <row r="6261" spans="1:19" x14ac:dyDescent="0.3">
      <c r="A6261" s="1090">
        <v>6256</v>
      </c>
      <c r="B6261" s="1091"/>
      <c r="C6261" s="1091"/>
      <c r="D6261" s="1097"/>
      <c r="E6261" s="1093">
        <f t="shared" si="389"/>
        <v>0</v>
      </c>
      <c r="F6261" s="1094">
        <f t="shared" si="390"/>
        <v>0</v>
      </c>
      <c r="G6261" s="1095">
        <f t="shared" si="391"/>
        <v>0</v>
      </c>
      <c r="H6261" s="1090" t="str">
        <f t="shared" ca="1" si="392"/>
        <v/>
      </c>
      <c r="I6261" s="1109"/>
      <c r="J6261" s="1109"/>
      <c r="K6261" s="1112"/>
      <c r="L6261" s="1091"/>
      <c r="M6261" s="1091"/>
      <c r="N6261" s="1091"/>
      <c r="O6261" s="1091"/>
      <c r="P6261" s="1096"/>
      <c r="Q6261" s="1096"/>
      <c r="R6261" s="1096"/>
      <c r="S6261" s="1091"/>
    </row>
    <row r="6262" spans="1:19" x14ac:dyDescent="0.3">
      <c r="A6262" s="1090">
        <v>6257</v>
      </c>
      <c r="B6262" s="1091"/>
      <c r="C6262" s="1091"/>
      <c r="D6262" s="1097"/>
      <c r="E6262" s="1093">
        <f t="shared" si="389"/>
        <v>0</v>
      </c>
      <c r="F6262" s="1094">
        <f t="shared" si="390"/>
        <v>0</v>
      </c>
      <c r="G6262" s="1095">
        <f t="shared" si="391"/>
        <v>0</v>
      </c>
      <c r="H6262" s="1090" t="str">
        <f t="shared" ca="1" si="392"/>
        <v/>
      </c>
      <c r="I6262" s="1109"/>
      <c r="J6262" s="1109"/>
      <c r="K6262" s="1112"/>
      <c r="L6262" s="1091"/>
      <c r="M6262" s="1091"/>
      <c r="N6262" s="1091"/>
      <c r="O6262" s="1091"/>
      <c r="P6262" s="1096"/>
      <c r="Q6262" s="1096"/>
      <c r="R6262" s="1096"/>
      <c r="S6262" s="1091"/>
    </row>
    <row r="6263" spans="1:19" x14ac:dyDescent="0.3">
      <c r="A6263" s="1090">
        <v>6258</v>
      </c>
      <c r="B6263" s="1091"/>
      <c r="C6263" s="1091"/>
      <c r="D6263" s="1097"/>
      <c r="E6263" s="1093">
        <f t="shared" si="389"/>
        <v>0</v>
      </c>
      <c r="F6263" s="1094">
        <f t="shared" si="390"/>
        <v>0</v>
      </c>
      <c r="G6263" s="1095">
        <f t="shared" si="391"/>
        <v>0</v>
      </c>
      <c r="H6263" s="1090" t="str">
        <f t="shared" ca="1" si="392"/>
        <v/>
      </c>
      <c r="I6263" s="1109"/>
      <c r="J6263" s="1109"/>
      <c r="K6263" s="1112"/>
      <c r="L6263" s="1091"/>
      <c r="M6263" s="1091"/>
      <c r="N6263" s="1091"/>
      <c r="O6263" s="1091"/>
      <c r="P6263" s="1096"/>
      <c r="Q6263" s="1096"/>
      <c r="R6263" s="1096"/>
      <c r="S6263" s="1091"/>
    </row>
    <row r="6264" spans="1:19" x14ac:dyDescent="0.3">
      <c r="A6264" s="1090">
        <v>6259</v>
      </c>
      <c r="B6264" s="1091"/>
      <c r="C6264" s="1091"/>
      <c r="D6264" s="1097"/>
      <c r="E6264" s="1093">
        <f t="shared" si="389"/>
        <v>0</v>
      </c>
      <c r="F6264" s="1094">
        <f t="shared" si="390"/>
        <v>0</v>
      </c>
      <c r="G6264" s="1095">
        <f t="shared" si="391"/>
        <v>0</v>
      </c>
      <c r="H6264" s="1090" t="str">
        <f t="shared" ca="1" si="392"/>
        <v/>
      </c>
      <c r="I6264" s="1109"/>
      <c r="J6264" s="1109"/>
      <c r="K6264" s="1112"/>
      <c r="L6264" s="1091"/>
      <c r="M6264" s="1091"/>
      <c r="N6264" s="1091"/>
      <c r="O6264" s="1091"/>
      <c r="P6264" s="1096"/>
      <c r="Q6264" s="1096"/>
      <c r="R6264" s="1096"/>
      <c r="S6264" s="1091"/>
    </row>
    <row r="6265" spans="1:19" x14ac:dyDescent="0.3">
      <c r="A6265" s="1090">
        <v>6260</v>
      </c>
      <c r="B6265" s="1091"/>
      <c r="C6265" s="1091"/>
      <c r="D6265" s="1097"/>
      <c r="E6265" s="1093">
        <f t="shared" si="389"/>
        <v>0</v>
      </c>
      <c r="F6265" s="1094">
        <f t="shared" si="390"/>
        <v>0</v>
      </c>
      <c r="G6265" s="1095">
        <f t="shared" si="391"/>
        <v>0</v>
      </c>
      <c r="H6265" s="1090" t="str">
        <f t="shared" ca="1" si="392"/>
        <v/>
      </c>
      <c r="I6265" s="1109"/>
      <c r="J6265" s="1109"/>
      <c r="K6265" s="1112"/>
      <c r="L6265" s="1091"/>
      <c r="M6265" s="1091"/>
      <c r="N6265" s="1091"/>
      <c r="O6265" s="1091"/>
      <c r="P6265" s="1096"/>
      <c r="Q6265" s="1096"/>
      <c r="R6265" s="1096"/>
      <c r="S6265" s="1091"/>
    </row>
    <row r="6266" spans="1:19" x14ac:dyDescent="0.3">
      <c r="A6266" s="1090">
        <v>6261</v>
      </c>
      <c r="B6266" s="1091"/>
      <c r="C6266" s="1091"/>
      <c r="D6266" s="1097"/>
      <c r="E6266" s="1093">
        <f t="shared" si="389"/>
        <v>0</v>
      </c>
      <c r="F6266" s="1094">
        <f t="shared" si="390"/>
        <v>0</v>
      </c>
      <c r="G6266" s="1095">
        <f t="shared" si="391"/>
        <v>0</v>
      </c>
      <c r="H6266" s="1090" t="str">
        <f t="shared" ca="1" si="392"/>
        <v/>
      </c>
      <c r="I6266" s="1109"/>
      <c r="J6266" s="1109"/>
      <c r="K6266" s="1112"/>
      <c r="L6266" s="1091"/>
      <c r="M6266" s="1091"/>
      <c r="N6266" s="1091"/>
      <c r="O6266" s="1091"/>
      <c r="P6266" s="1096"/>
      <c r="Q6266" s="1096"/>
      <c r="R6266" s="1096"/>
      <c r="S6266" s="1091"/>
    </row>
    <row r="6267" spans="1:19" x14ac:dyDescent="0.3">
      <c r="A6267" s="1090">
        <v>6262</v>
      </c>
      <c r="B6267" s="1091"/>
      <c r="C6267" s="1091"/>
      <c r="D6267" s="1097"/>
      <c r="E6267" s="1093">
        <f t="shared" si="389"/>
        <v>0</v>
      </c>
      <c r="F6267" s="1094">
        <f t="shared" si="390"/>
        <v>0</v>
      </c>
      <c r="G6267" s="1095">
        <f t="shared" si="391"/>
        <v>0</v>
      </c>
      <c r="H6267" s="1090" t="str">
        <f t="shared" ca="1" si="392"/>
        <v/>
      </c>
      <c r="I6267" s="1109"/>
      <c r="J6267" s="1109"/>
      <c r="K6267" s="1112"/>
      <c r="L6267" s="1091"/>
      <c r="M6267" s="1091"/>
      <c r="N6267" s="1091"/>
      <c r="O6267" s="1091"/>
      <c r="P6267" s="1096"/>
      <c r="Q6267" s="1096"/>
      <c r="R6267" s="1096"/>
      <c r="S6267" s="1091"/>
    </row>
    <row r="6268" spans="1:19" x14ac:dyDescent="0.3">
      <c r="A6268" s="1090">
        <v>6263</v>
      </c>
      <c r="B6268" s="1091"/>
      <c r="C6268" s="1091"/>
      <c r="D6268" s="1097"/>
      <c r="E6268" s="1093">
        <f t="shared" si="389"/>
        <v>0</v>
      </c>
      <c r="F6268" s="1094">
        <f t="shared" si="390"/>
        <v>0</v>
      </c>
      <c r="G6268" s="1095">
        <f t="shared" si="391"/>
        <v>0</v>
      </c>
      <c r="H6268" s="1090" t="str">
        <f t="shared" ca="1" si="392"/>
        <v/>
      </c>
      <c r="I6268" s="1109"/>
      <c r="J6268" s="1109"/>
      <c r="K6268" s="1112"/>
      <c r="L6268" s="1091"/>
      <c r="M6268" s="1091"/>
      <c r="N6268" s="1091"/>
      <c r="O6268" s="1091"/>
      <c r="P6268" s="1096"/>
      <c r="Q6268" s="1096"/>
      <c r="R6268" s="1096"/>
      <c r="S6268" s="1091"/>
    </row>
    <row r="6269" spans="1:19" x14ac:dyDescent="0.3">
      <c r="A6269" s="1090">
        <v>6264</v>
      </c>
      <c r="B6269" s="1091"/>
      <c r="C6269" s="1091"/>
      <c r="D6269" s="1097"/>
      <c r="E6269" s="1093">
        <f t="shared" si="389"/>
        <v>0</v>
      </c>
      <c r="F6269" s="1094">
        <f t="shared" si="390"/>
        <v>0</v>
      </c>
      <c r="G6269" s="1095">
        <f t="shared" si="391"/>
        <v>0</v>
      </c>
      <c r="H6269" s="1090" t="str">
        <f t="shared" ca="1" si="392"/>
        <v/>
      </c>
      <c r="I6269" s="1109"/>
      <c r="J6269" s="1109"/>
      <c r="K6269" s="1112"/>
      <c r="L6269" s="1091"/>
      <c r="M6269" s="1091"/>
      <c r="N6269" s="1091"/>
      <c r="O6269" s="1091"/>
      <c r="P6269" s="1096"/>
      <c r="Q6269" s="1096"/>
      <c r="R6269" s="1096"/>
      <c r="S6269" s="1091"/>
    </row>
    <row r="6270" spans="1:19" x14ac:dyDescent="0.3">
      <c r="A6270" s="1090">
        <v>6265</v>
      </c>
      <c r="B6270" s="1091"/>
      <c r="C6270" s="1091"/>
      <c r="D6270" s="1097"/>
      <c r="E6270" s="1093">
        <f t="shared" si="389"/>
        <v>0</v>
      </c>
      <c r="F6270" s="1094">
        <f t="shared" si="390"/>
        <v>0</v>
      </c>
      <c r="G6270" s="1095">
        <f t="shared" si="391"/>
        <v>0</v>
      </c>
      <c r="H6270" s="1090" t="str">
        <f t="shared" ca="1" si="392"/>
        <v/>
      </c>
      <c r="I6270" s="1109"/>
      <c r="J6270" s="1109"/>
      <c r="K6270" s="1112"/>
      <c r="L6270" s="1091"/>
      <c r="M6270" s="1091"/>
      <c r="N6270" s="1091"/>
      <c r="O6270" s="1091"/>
      <c r="P6270" s="1096"/>
      <c r="Q6270" s="1096"/>
      <c r="R6270" s="1096"/>
      <c r="S6270" s="1091"/>
    </row>
    <row r="6271" spans="1:19" x14ac:dyDescent="0.3">
      <c r="A6271" s="1090">
        <v>6266</v>
      </c>
      <c r="B6271" s="1091"/>
      <c r="C6271" s="1091"/>
      <c r="D6271" s="1097"/>
      <c r="E6271" s="1093">
        <f t="shared" si="389"/>
        <v>0</v>
      </c>
      <c r="F6271" s="1094">
        <f t="shared" si="390"/>
        <v>0</v>
      </c>
      <c r="G6271" s="1095">
        <f t="shared" si="391"/>
        <v>0</v>
      </c>
      <c r="H6271" s="1090" t="str">
        <f t="shared" ca="1" si="392"/>
        <v/>
      </c>
      <c r="I6271" s="1109"/>
      <c r="J6271" s="1109"/>
      <c r="K6271" s="1112"/>
      <c r="L6271" s="1091"/>
      <c r="M6271" s="1091"/>
      <c r="N6271" s="1091"/>
      <c r="O6271" s="1091"/>
      <c r="P6271" s="1096"/>
      <c r="Q6271" s="1096"/>
      <c r="R6271" s="1096"/>
      <c r="S6271" s="1091"/>
    </row>
    <row r="6272" spans="1:19" x14ac:dyDescent="0.3">
      <c r="A6272" s="1090">
        <v>6267</v>
      </c>
      <c r="B6272" s="1091"/>
      <c r="C6272" s="1091"/>
      <c r="D6272" s="1097"/>
      <c r="E6272" s="1093">
        <f t="shared" si="389"/>
        <v>0</v>
      </c>
      <c r="F6272" s="1094">
        <f t="shared" si="390"/>
        <v>0</v>
      </c>
      <c r="G6272" s="1095">
        <f t="shared" si="391"/>
        <v>0</v>
      </c>
      <c r="H6272" s="1090" t="str">
        <f t="shared" ca="1" si="392"/>
        <v/>
      </c>
      <c r="I6272" s="1109"/>
      <c r="J6272" s="1109"/>
      <c r="K6272" s="1112"/>
      <c r="L6272" s="1091"/>
      <c r="M6272" s="1091"/>
      <c r="N6272" s="1091"/>
      <c r="O6272" s="1091"/>
      <c r="P6272" s="1096"/>
      <c r="Q6272" s="1096"/>
      <c r="R6272" s="1096"/>
      <c r="S6272" s="1091"/>
    </row>
    <row r="6273" spans="1:19" x14ac:dyDescent="0.3">
      <c r="A6273" s="1090">
        <v>6268</v>
      </c>
      <c r="B6273" s="1091"/>
      <c r="C6273" s="1091"/>
      <c r="D6273" s="1097"/>
      <c r="E6273" s="1093">
        <f t="shared" si="389"/>
        <v>0</v>
      </c>
      <c r="F6273" s="1094">
        <f t="shared" si="390"/>
        <v>0</v>
      </c>
      <c r="G6273" s="1095">
        <f t="shared" si="391"/>
        <v>0</v>
      </c>
      <c r="H6273" s="1090" t="str">
        <f t="shared" ca="1" si="392"/>
        <v/>
      </c>
      <c r="I6273" s="1109"/>
      <c r="J6273" s="1109"/>
      <c r="K6273" s="1112"/>
      <c r="L6273" s="1091"/>
      <c r="M6273" s="1091"/>
      <c r="N6273" s="1091"/>
      <c r="O6273" s="1091"/>
      <c r="P6273" s="1096"/>
      <c r="Q6273" s="1096"/>
      <c r="R6273" s="1096"/>
      <c r="S6273" s="1091"/>
    </row>
    <row r="6274" spans="1:19" x14ac:dyDescent="0.3">
      <c r="A6274" s="1090">
        <v>6269</v>
      </c>
      <c r="B6274" s="1091"/>
      <c r="C6274" s="1091"/>
      <c r="D6274" s="1097"/>
      <c r="E6274" s="1093">
        <f t="shared" si="389"/>
        <v>0</v>
      </c>
      <c r="F6274" s="1094">
        <f t="shared" si="390"/>
        <v>0</v>
      </c>
      <c r="G6274" s="1095">
        <f t="shared" si="391"/>
        <v>0</v>
      </c>
      <c r="H6274" s="1090" t="str">
        <f t="shared" ca="1" si="392"/>
        <v/>
      </c>
      <c r="I6274" s="1109"/>
      <c r="J6274" s="1109"/>
      <c r="K6274" s="1112"/>
      <c r="L6274" s="1091"/>
      <c r="M6274" s="1091"/>
      <c r="N6274" s="1091"/>
      <c r="O6274" s="1091"/>
      <c r="P6274" s="1096"/>
      <c r="Q6274" s="1096"/>
      <c r="R6274" s="1096"/>
      <c r="S6274" s="1091"/>
    </row>
    <row r="6275" spans="1:19" x14ac:dyDescent="0.3">
      <c r="A6275" s="1090">
        <v>6270</v>
      </c>
      <c r="B6275" s="1091"/>
      <c r="C6275" s="1091"/>
      <c r="D6275" s="1097"/>
      <c r="E6275" s="1093">
        <f t="shared" si="389"/>
        <v>0</v>
      </c>
      <c r="F6275" s="1094">
        <f t="shared" si="390"/>
        <v>0</v>
      </c>
      <c r="G6275" s="1095">
        <f t="shared" si="391"/>
        <v>0</v>
      </c>
      <c r="H6275" s="1090" t="str">
        <f t="shared" ca="1" si="392"/>
        <v/>
      </c>
      <c r="I6275" s="1109"/>
      <c r="J6275" s="1109"/>
      <c r="K6275" s="1112"/>
      <c r="L6275" s="1091"/>
      <c r="M6275" s="1091"/>
      <c r="N6275" s="1091"/>
      <c r="O6275" s="1091"/>
      <c r="P6275" s="1096"/>
      <c r="Q6275" s="1096"/>
      <c r="R6275" s="1096"/>
      <c r="S6275" s="1091"/>
    </row>
    <row r="6276" spans="1:19" x14ac:dyDescent="0.3">
      <c r="A6276" s="1090">
        <v>6271</v>
      </c>
      <c r="B6276" s="1091"/>
      <c r="C6276" s="1091"/>
      <c r="D6276" s="1097"/>
      <c r="E6276" s="1093">
        <f t="shared" si="389"/>
        <v>0</v>
      </c>
      <c r="F6276" s="1094">
        <f t="shared" si="390"/>
        <v>0</v>
      </c>
      <c r="G6276" s="1095">
        <f t="shared" si="391"/>
        <v>0</v>
      </c>
      <c r="H6276" s="1090" t="str">
        <f t="shared" ca="1" si="392"/>
        <v/>
      </c>
      <c r="I6276" s="1109"/>
      <c r="J6276" s="1109"/>
      <c r="K6276" s="1112"/>
      <c r="L6276" s="1091"/>
      <c r="M6276" s="1091"/>
      <c r="N6276" s="1091"/>
      <c r="O6276" s="1091"/>
      <c r="P6276" s="1096"/>
      <c r="Q6276" s="1096"/>
      <c r="R6276" s="1096"/>
      <c r="S6276" s="1091"/>
    </row>
    <row r="6277" spans="1:19" x14ac:dyDescent="0.3">
      <c r="A6277" s="1090">
        <v>6272</v>
      </c>
      <c r="B6277" s="1091"/>
      <c r="C6277" s="1091"/>
      <c r="D6277" s="1097"/>
      <c r="E6277" s="1093">
        <f t="shared" si="389"/>
        <v>0</v>
      </c>
      <c r="F6277" s="1094">
        <f t="shared" si="390"/>
        <v>0</v>
      </c>
      <c r="G6277" s="1095">
        <f t="shared" si="391"/>
        <v>0</v>
      </c>
      <c r="H6277" s="1090" t="str">
        <f t="shared" ca="1" si="392"/>
        <v/>
      </c>
      <c r="I6277" s="1109"/>
      <c r="J6277" s="1109"/>
      <c r="K6277" s="1112"/>
      <c r="L6277" s="1091"/>
      <c r="M6277" s="1091"/>
      <c r="N6277" s="1091"/>
      <c r="O6277" s="1091"/>
      <c r="P6277" s="1096"/>
      <c r="Q6277" s="1096"/>
      <c r="R6277" s="1096"/>
      <c r="S6277" s="1091"/>
    </row>
    <row r="6278" spans="1:19" x14ac:dyDescent="0.3">
      <c r="A6278" s="1090">
        <v>6273</v>
      </c>
      <c r="B6278" s="1091"/>
      <c r="C6278" s="1091"/>
      <c r="D6278" s="1097"/>
      <c r="E6278" s="1093">
        <f t="shared" si="389"/>
        <v>0</v>
      </c>
      <c r="F6278" s="1094">
        <f t="shared" si="390"/>
        <v>0</v>
      </c>
      <c r="G6278" s="1095">
        <f t="shared" si="391"/>
        <v>0</v>
      </c>
      <c r="H6278" s="1090" t="str">
        <f t="shared" ca="1" si="392"/>
        <v/>
      </c>
      <c r="I6278" s="1109"/>
      <c r="J6278" s="1109"/>
      <c r="K6278" s="1112"/>
      <c r="L6278" s="1091"/>
      <c r="M6278" s="1091"/>
      <c r="N6278" s="1091"/>
      <c r="O6278" s="1091"/>
      <c r="P6278" s="1096"/>
      <c r="Q6278" s="1096"/>
      <c r="R6278" s="1096"/>
      <c r="S6278" s="1091"/>
    </row>
    <row r="6279" spans="1:19" x14ac:dyDescent="0.3">
      <c r="A6279" s="1090">
        <v>6274</v>
      </c>
      <c r="B6279" s="1091"/>
      <c r="C6279" s="1091"/>
      <c r="D6279" s="1097"/>
      <c r="E6279" s="1093">
        <f t="shared" ref="E6279:E6342" si="393">D6279</f>
        <v>0</v>
      </c>
      <c r="F6279" s="1094">
        <f t="shared" ref="F6279:F6342" si="394">D6279</f>
        <v>0</v>
      </c>
      <c r="G6279" s="1095">
        <f t="shared" ref="G6279:G6342" si="395">D6279</f>
        <v>0</v>
      </c>
      <c r="H6279" s="1090" t="str">
        <f t="shared" ref="H6279:H6342" ca="1" si="396">IF(ISBLANK(D6279),"",DATEDIF(G6279,TODAY(),"y"))</f>
        <v/>
      </c>
      <c r="I6279" s="1109"/>
      <c r="J6279" s="1109"/>
      <c r="K6279" s="1112"/>
      <c r="L6279" s="1091"/>
      <c r="M6279" s="1091"/>
      <c r="N6279" s="1091"/>
      <c r="O6279" s="1091"/>
      <c r="P6279" s="1096"/>
      <c r="Q6279" s="1096"/>
      <c r="R6279" s="1096"/>
      <c r="S6279" s="1091"/>
    </row>
    <row r="6280" spans="1:19" x14ac:dyDescent="0.3">
      <c r="A6280" s="1090">
        <v>6275</v>
      </c>
      <c r="B6280" s="1091"/>
      <c r="C6280" s="1091"/>
      <c r="D6280" s="1097"/>
      <c r="E6280" s="1093">
        <f t="shared" si="393"/>
        <v>0</v>
      </c>
      <c r="F6280" s="1094">
        <f t="shared" si="394"/>
        <v>0</v>
      </c>
      <c r="G6280" s="1095">
        <f t="shared" si="395"/>
        <v>0</v>
      </c>
      <c r="H6280" s="1090" t="str">
        <f t="shared" ca="1" si="396"/>
        <v/>
      </c>
      <c r="I6280" s="1109"/>
      <c r="J6280" s="1109"/>
      <c r="K6280" s="1112"/>
      <c r="L6280" s="1091"/>
      <c r="M6280" s="1091"/>
      <c r="N6280" s="1091"/>
      <c r="O6280" s="1091"/>
      <c r="P6280" s="1096"/>
      <c r="Q6280" s="1096"/>
      <c r="R6280" s="1096"/>
      <c r="S6280" s="1091"/>
    </row>
    <row r="6281" spans="1:19" x14ac:dyDescent="0.3">
      <c r="A6281" s="1090">
        <v>6276</v>
      </c>
      <c r="B6281" s="1091"/>
      <c r="C6281" s="1091"/>
      <c r="D6281" s="1097"/>
      <c r="E6281" s="1093">
        <f t="shared" si="393"/>
        <v>0</v>
      </c>
      <c r="F6281" s="1094">
        <f t="shared" si="394"/>
        <v>0</v>
      </c>
      <c r="G6281" s="1095">
        <f t="shared" si="395"/>
        <v>0</v>
      </c>
      <c r="H6281" s="1090" t="str">
        <f t="shared" ca="1" si="396"/>
        <v/>
      </c>
      <c r="I6281" s="1109"/>
      <c r="J6281" s="1109"/>
      <c r="K6281" s="1112"/>
      <c r="L6281" s="1091"/>
      <c r="M6281" s="1091"/>
      <c r="N6281" s="1091"/>
      <c r="O6281" s="1091"/>
      <c r="P6281" s="1096"/>
      <c r="Q6281" s="1096"/>
      <c r="R6281" s="1096"/>
      <c r="S6281" s="1091"/>
    </row>
    <row r="6282" spans="1:19" x14ac:dyDescent="0.3">
      <c r="A6282" s="1090">
        <v>6277</v>
      </c>
      <c r="B6282" s="1091"/>
      <c r="C6282" s="1091"/>
      <c r="D6282" s="1097"/>
      <c r="E6282" s="1093">
        <f t="shared" si="393"/>
        <v>0</v>
      </c>
      <c r="F6282" s="1094">
        <f t="shared" si="394"/>
        <v>0</v>
      </c>
      <c r="G6282" s="1095">
        <f t="shared" si="395"/>
        <v>0</v>
      </c>
      <c r="H6282" s="1090" t="str">
        <f t="shared" ca="1" si="396"/>
        <v/>
      </c>
      <c r="I6282" s="1109"/>
      <c r="J6282" s="1109"/>
      <c r="K6282" s="1112"/>
      <c r="L6282" s="1091"/>
      <c r="M6282" s="1091"/>
      <c r="N6282" s="1091"/>
      <c r="O6282" s="1091"/>
      <c r="P6282" s="1096"/>
      <c r="Q6282" s="1096"/>
      <c r="R6282" s="1096"/>
      <c r="S6282" s="1091"/>
    </row>
    <row r="6283" spans="1:19" x14ac:dyDescent="0.3">
      <c r="A6283" s="1090">
        <v>6278</v>
      </c>
      <c r="B6283" s="1091"/>
      <c r="C6283" s="1091"/>
      <c r="D6283" s="1097"/>
      <c r="E6283" s="1093">
        <f t="shared" si="393"/>
        <v>0</v>
      </c>
      <c r="F6283" s="1094">
        <f t="shared" si="394"/>
        <v>0</v>
      </c>
      <c r="G6283" s="1095">
        <f t="shared" si="395"/>
        <v>0</v>
      </c>
      <c r="H6283" s="1090" t="str">
        <f t="shared" ca="1" si="396"/>
        <v/>
      </c>
      <c r="I6283" s="1109"/>
      <c r="J6283" s="1109"/>
      <c r="K6283" s="1112"/>
      <c r="L6283" s="1091"/>
      <c r="M6283" s="1091"/>
      <c r="N6283" s="1091"/>
      <c r="O6283" s="1091"/>
      <c r="P6283" s="1096"/>
      <c r="Q6283" s="1096"/>
      <c r="R6283" s="1096"/>
      <c r="S6283" s="1091"/>
    </row>
    <row r="6284" spans="1:19" x14ac:dyDescent="0.3">
      <c r="A6284" s="1090">
        <v>6279</v>
      </c>
      <c r="B6284" s="1091"/>
      <c r="C6284" s="1091"/>
      <c r="D6284" s="1097"/>
      <c r="E6284" s="1093">
        <f t="shared" si="393"/>
        <v>0</v>
      </c>
      <c r="F6284" s="1094">
        <f t="shared" si="394"/>
        <v>0</v>
      </c>
      <c r="G6284" s="1095">
        <f t="shared" si="395"/>
        <v>0</v>
      </c>
      <c r="H6284" s="1090" t="str">
        <f t="shared" ca="1" si="396"/>
        <v/>
      </c>
      <c r="I6284" s="1109"/>
      <c r="J6284" s="1109"/>
      <c r="K6284" s="1112"/>
      <c r="L6284" s="1091"/>
      <c r="M6284" s="1091"/>
      <c r="N6284" s="1091"/>
      <c r="O6284" s="1091"/>
      <c r="P6284" s="1096"/>
      <c r="Q6284" s="1096"/>
      <c r="R6284" s="1096"/>
      <c r="S6284" s="1091"/>
    </row>
    <row r="6285" spans="1:19" x14ac:dyDescent="0.3">
      <c r="A6285" s="1090">
        <v>6280</v>
      </c>
      <c r="B6285" s="1091"/>
      <c r="C6285" s="1091"/>
      <c r="D6285" s="1097"/>
      <c r="E6285" s="1093">
        <f t="shared" si="393"/>
        <v>0</v>
      </c>
      <c r="F6285" s="1094">
        <f t="shared" si="394"/>
        <v>0</v>
      </c>
      <c r="G6285" s="1095">
        <f t="shared" si="395"/>
        <v>0</v>
      </c>
      <c r="H6285" s="1090" t="str">
        <f t="shared" ca="1" si="396"/>
        <v/>
      </c>
      <c r="I6285" s="1109"/>
      <c r="J6285" s="1109"/>
      <c r="K6285" s="1112"/>
      <c r="L6285" s="1091"/>
      <c r="M6285" s="1091"/>
      <c r="N6285" s="1091"/>
      <c r="O6285" s="1091"/>
      <c r="P6285" s="1096"/>
      <c r="Q6285" s="1096"/>
      <c r="R6285" s="1096"/>
      <c r="S6285" s="1091"/>
    </row>
    <row r="6286" spans="1:19" x14ac:dyDescent="0.3">
      <c r="A6286" s="1090">
        <v>6281</v>
      </c>
      <c r="B6286" s="1091"/>
      <c r="C6286" s="1091"/>
      <c r="D6286" s="1097"/>
      <c r="E6286" s="1093">
        <f t="shared" si="393"/>
        <v>0</v>
      </c>
      <c r="F6286" s="1094">
        <f t="shared" si="394"/>
        <v>0</v>
      </c>
      <c r="G6286" s="1095">
        <f t="shared" si="395"/>
        <v>0</v>
      </c>
      <c r="H6286" s="1090" t="str">
        <f t="shared" ca="1" si="396"/>
        <v/>
      </c>
      <c r="I6286" s="1109"/>
      <c r="J6286" s="1109"/>
      <c r="K6286" s="1112"/>
      <c r="L6286" s="1091"/>
      <c r="M6286" s="1091"/>
      <c r="N6286" s="1091"/>
      <c r="O6286" s="1091"/>
      <c r="P6286" s="1096"/>
      <c r="Q6286" s="1096"/>
      <c r="R6286" s="1096"/>
      <c r="S6286" s="1091"/>
    </row>
    <row r="6287" spans="1:19" x14ac:dyDescent="0.3">
      <c r="A6287" s="1090">
        <v>6282</v>
      </c>
      <c r="B6287" s="1091"/>
      <c r="C6287" s="1091"/>
      <c r="D6287" s="1097"/>
      <c r="E6287" s="1093">
        <f t="shared" si="393"/>
        <v>0</v>
      </c>
      <c r="F6287" s="1094">
        <f t="shared" si="394"/>
        <v>0</v>
      </c>
      <c r="G6287" s="1095">
        <f t="shared" si="395"/>
        <v>0</v>
      </c>
      <c r="H6287" s="1090" t="str">
        <f t="shared" ca="1" si="396"/>
        <v/>
      </c>
      <c r="I6287" s="1109"/>
      <c r="J6287" s="1109"/>
      <c r="K6287" s="1112"/>
      <c r="L6287" s="1091"/>
      <c r="M6287" s="1091"/>
      <c r="N6287" s="1091"/>
      <c r="O6287" s="1091"/>
      <c r="P6287" s="1096"/>
      <c r="Q6287" s="1096"/>
      <c r="R6287" s="1096"/>
      <c r="S6287" s="1091"/>
    </row>
    <row r="6288" spans="1:19" x14ac:dyDescent="0.3">
      <c r="A6288" s="1090">
        <v>6283</v>
      </c>
      <c r="B6288" s="1091"/>
      <c r="C6288" s="1091"/>
      <c r="D6288" s="1097"/>
      <c r="E6288" s="1093">
        <f t="shared" si="393"/>
        <v>0</v>
      </c>
      <c r="F6288" s="1094">
        <f t="shared" si="394"/>
        <v>0</v>
      </c>
      <c r="G6288" s="1095">
        <f t="shared" si="395"/>
        <v>0</v>
      </c>
      <c r="H6288" s="1090" t="str">
        <f t="shared" ca="1" si="396"/>
        <v/>
      </c>
      <c r="I6288" s="1109"/>
      <c r="J6288" s="1109"/>
      <c r="K6288" s="1112"/>
      <c r="L6288" s="1091"/>
      <c r="M6288" s="1091"/>
      <c r="N6288" s="1091"/>
      <c r="O6288" s="1091"/>
      <c r="P6288" s="1096"/>
      <c r="Q6288" s="1096"/>
      <c r="R6288" s="1096"/>
      <c r="S6288" s="1091"/>
    </row>
    <row r="6289" spans="1:19" x14ac:dyDescent="0.3">
      <c r="A6289" s="1090">
        <v>6284</v>
      </c>
      <c r="B6289" s="1091"/>
      <c r="C6289" s="1091"/>
      <c r="D6289" s="1097"/>
      <c r="E6289" s="1093">
        <f t="shared" si="393"/>
        <v>0</v>
      </c>
      <c r="F6289" s="1094">
        <f t="shared" si="394"/>
        <v>0</v>
      </c>
      <c r="G6289" s="1095">
        <f t="shared" si="395"/>
        <v>0</v>
      </c>
      <c r="H6289" s="1090" t="str">
        <f t="shared" ca="1" si="396"/>
        <v/>
      </c>
      <c r="I6289" s="1109"/>
      <c r="J6289" s="1109"/>
      <c r="K6289" s="1112"/>
      <c r="L6289" s="1091"/>
      <c r="M6289" s="1091"/>
      <c r="N6289" s="1091"/>
      <c r="O6289" s="1091"/>
      <c r="P6289" s="1096"/>
      <c r="Q6289" s="1096"/>
      <c r="R6289" s="1096"/>
      <c r="S6289" s="1091"/>
    </row>
    <row r="6290" spans="1:19" x14ac:dyDescent="0.3">
      <c r="A6290" s="1090">
        <v>6285</v>
      </c>
      <c r="B6290" s="1091"/>
      <c r="C6290" s="1091"/>
      <c r="D6290" s="1097"/>
      <c r="E6290" s="1093">
        <f t="shared" si="393"/>
        <v>0</v>
      </c>
      <c r="F6290" s="1094">
        <f t="shared" si="394"/>
        <v>0</v>
      </c>
      <c r="G6290" s="1095">
        <f t="shared" si="395"/>
        <v>0</v>
      </c>
      <c r="H6290" s="1090" t="str">
        <f t="shared" ca="1" si="396"/>
        <v/>
      </c>
      <c r="I6290" s="1109"/>
      <c r="J6290" s="1109"/>
      <c r="K6290" s="1112"/>
      <c r="L6290" s="1091"/>
      <c r="M6290" s="1091"/>
      <c r="N6290" s="1091"/>
      <c r="O6290" s="1091"/>
      <c r="P6290" s="1096"/>
      <c r="Q6290" s="1096"/>
      <c r="R6290" s="1096"/>
      <c r="S6290" s="1091"/>
    </row>
    <row r="6291" spans="1:19" x14ac:dyDescent="0.3">
      <c r="A6291" s="1090">
        <v>6286</v>
      </c>
      <c r="B6291" s="1091"/>
      <c r="C6291" s="1091"/>
      <c r="D6291" s="1097"/>
      <c r="E6291" s="1093">
        <f t="shared" si="393"/>
        <v>0</v>
      </c>
      <c r="F6291" s="1094">
        <f t="shared" si="394"/>
        <v>0</v>
      </c>
      <c r="G6291" s="1095">
        <f t="shared" si="395"/>
        <v>0</v>
      </c>
      <c r="H6291" s="1090" t="str">
        <f t="shared" ca="1" si="396"/>
        <v/>
      </c>
      <c r="I6291" s="1109"/>
      <c r="J6291" s="1109"/>
      <c r="K6291" s="1112"/>
      <c r="L6291" s="1091"/>
      <c r="M6291" s="1091"/>
      <c r="N6291" s="1091"/>
      <c r="O6291" s="1091"/>
      <c r="P6291" s="1096"/>
      <c r="Q6291" s="1096"/>
      <c r="R6291" s="1096"/>
      <c r="S6291" s="1091"/>
    </row>
    <row r="6292" spans="1:19" x14ac:dyDescent="0.3">
      <c r="A6292" s="1090">
        <v>6287</v>
      </c>
      <c r="B6292" s="1091"/>
      <c r="C6292" s="1091"/>
      <c r="D6292" s="1097"/>
      <c r="E6292" s="1093">
        <f t="shared" si="393"/>
        <v>0</v>
      </c>
      <c r="F6292" s="1094">
        <f t="shared" si="394"/>
        <v>0</v>
      </c>
      <c r="G6292" s="1095">
        <f t="shared" si="395"/>
        <v>0</v>
      </c>
      <c r="H6292" s="1090" t="str">
        <f t="shared" ca="1" si="396"/>
        <v/>
      </c>
      <c r="I6292" s="1109"/>
      <c r="J6292" s="1109"/>
      <c r="K6292" s="1112"/>
      <c r="L6292" s="1091"/>
      <c r="M6292" s="1091"/>
      <c r="N6292" s="1091"/>
      <c r="O6292" s="1091"/>
      <c r="P6292" s="1096"/>
      <c r="Q6292" s="1096"/>
      <c r="R6292" s="1096"/>
      <c r="S6292" s="1091"/>
    </row>
    <row r="6293" spans="1:19" x14ac:dyDescent="0.3">
      <c r="A6293" s="1090">
        <v>6288</v>
      </c>
      <c r="B6293" s="1091"/>
      <c r="C6293" s="1091"/>
      <c r="D6293" s="1097"/>
      <c r="E6293" s="1093">
        <f t="shared" si="393"/>
        <v>0</v>
      </c>
      <c r="F6293" s="1094">
        <f t="shared" si="394"/>
        <v>0</v>
      </c>
      <c r="G6293" s="1095">
        <f t="shared" si="395"/>
        <v>0</v>
      </c>
      <c r="H6293" s="1090" t="str">
        <f t="shared" ca="1" si="396"/>
        <v/>
      </c>
      <c r="I6293" s="1109"/>
      <c r="J6293" s="1109"/>
      <c r="K6293" s="1112"/>
      <c r="L6293" s="1091"/>
      <c r="M6293" s="1091"/>
      <c r="N6293" s="1091"/>
      <c r="O6293" s="1091"/>
      <c r="P6293" s="1096"/>
      <c r="Q6293" s="1096"/>
      <c r="R6293" s="1096"/>
      <c r="S6293" s="1091"/>
    </row>
    <row r="6294" spans="1:19" x14ac:dyDescent="0.3">
      <c r="A6294" s="1090">
        <v>6289</v>
      </c>
      <c r="B6294" s="1091"/>
      <c r="C6294" s="1091"/>
      <c r="D6294" s="1097"/>
      <c r="E6294" s="1093">
        <f t="shared" si="393"/>
        <v>0</v>
      </c>
      <c r="F6294" s="1094">
        <f t="shared" si="394"/>
        <v>0</v>
      </c>
      <c r="G6294" s="1095">
        <f t="shared" si="395"/>
        <v>0</v>
      </c>
      <c r="H6294" s="1090" t="str">
        <f t="shared" ca="1" si="396"/>
        <v/>
      </c>
      <c r="I6294" s="1109"/>
      <c r="J6294" s="1109"/>
      <c r="K6294" s="1112"/>
      <c r="L6294" s="1091"/>
      <c r="M6294" s="1091"/>
      <c r="N6294" s="1091"/>
      <c r="O6294" s="1091"/>
      <c r="P6294" s="1096"/>
      <c r="Q6294" s="1096"/>
      <c r="R6294" s="1096"/>
      <c r="S6294" s="1091"/>
    </row>
    <row r="6295" spans="1:19" x14ac:dyDescent="0.3">
      <c r="A6295" s="1090">
        <v>6290</v>
      </c>
      <c r="B6295" s="1091"/>
      <c r="C6295" s="1091"/>
      <c r="D6295" s="1097"/>
      <c r="E6295" s="1093">
        <f t="shared" si="393"/>
        <v>0</v>
      </c>
      <c r="F6295" s="1094">
        <f t="shared" si="394"/>
        <v>0</v>
      </c>
      <c r="G6295" s="1095">
        <f t="shared" si="395"/>
        <v>0</v>
      </c>
      <c r="H6295" s="1090" t="str">
        <f t="shared" ca="1" si="396"/>
        <v/>
      </c>
      <c r="I6295" s="1109"/>
      <c r="J6295" s="1109"/>
      <c r="K6295" s="1112"/>
      <c r="L6295" s="1091"/>
      <c r="M6295" s="1091"/>
      <c r="N6295" s="1091"/>
      <c r="O6295" s="1091"/>
      <c r="P6295" s="1096"/>
      <c r="Q6295" s="1096"/>
      <c r="R6295" s="1096"/>
      <c r="S6295" s="1091"/>
    </row>
    <row r="6296" spans="1:19" x14ac:dyDescent="0.3">
      <c r="A6296" s="1090">
        <v>6291</v>
      </c>
      <c r="B6296" s="1091"/>
      <c r="C6296" s="1091"/>
      <c r="D6296" s="1097"/>
      <c r="E6296" s="1093">
        <f t="shared" si="393"/>
        <v>0</v>
      </c>
      <c r="F6296" s="1094">
        <f t="shared" si="394"/>
        <v>0</v>
      </c>
      <c r="G6296" s="1095">
        <f t="shared" si="395"/>
        <v>0</v>
      </c>
      <c r="H6296" s="1090" t="str">
        <f t="shared" ca="1" si="396"/>
        <v/>
      </c>
      <c r="I6296" s="1109"/>
      <c r="J6296" s="1109"/>
      <c r="K6296" s="1112"/>
      <c r="L6296" s="1091"/>
      <c r="M6296" s="1091"/>
      <c r="N6296" s="1091"/>
      <c r="O6296" s="1091"/>
      <c r="P6296" s="1096"/>
      <c r="Q6296" s="1096"/>
      <c r="R6296" s="1096"/>
      <c r="S6296" s="1091"/>
    </row>
    <row r="6297" spans="1:19" x14ac:dyDescent="0.3">
      <c r="A6297" s="1090">
        <v>6292</v>
      </c>
      <c r="B6297" s="1091"/>
      <c r="C6297" s="1091"/>
      <c r="D6297" s="1097"/>
      <c r="E6297" s="1093">
        <f t="shared" si="393"/>
        <v>0</v>
      </c>
      <c r="F6297" s="1094">
        <f t="shared" si="394"/>
        <v>0</v>
      </c>
      <c r="G6297" s="1095">
        <f t="shared" si="395"/>
        <v>0</v>
      </c>
      <c r="H6297" s="1090" t="str">
        <f t="shared" ca="1" si="396"/>
        <v/>
      </c>
      <c r="I6297" s="1109"/>
      <c r="J6297" s="1109"/>
      <c r="K6297" s="1112"/>
      <c r="L6297" s="1091"/>
      <c r="M6297" s="1091"/>
      <c r="N6297" s="1091"/>
      <c r="O6297" s="1091"/>
      <c r="P6297" s="1096"/>
      <c r="Q6297" s="1096"/>
      <c r="R6297" s="1096"/>
      <c r="S6297" s="1091"/>
    </row>
    <row r="6298" spans="1:19" x14ac:dyDescent="0.3">
      <c r="A6298" s="1090">
        <v>6293</v>
      </c>
      <c r="B6298" s="1091"/>
      <c r="C6298" s="1091"/>
      <c r="D6298" s="1097"/>
      <c r="E6298" s="1093">
        <f t="shared" si="393"/>
        <v>0</v>
      </c>
      <c r="F6298" s="1094">
        <f t="shared" si="394"/>
        <v>0</v>
      </c>
      <c r="G6298" s="1095">
        <f t="shared" si="395"/>
        <v>0</v>
      </c>
      <c r="H6298" s="1090" t="str">
        <f t="shared" ca="1" si="396"/>
        <v/>
      </c>
      <c r="I6298" s="1109"/>
      <c r="J6298" s="1109"/>
      <c r="K6298" s="1112"/>
      <c r="L6298" s="1091"/>
      <c r="M6298" s="1091"/>
      <c r="N6298" s="1091"/>
      <c r="O6298" s="1091"/>
      <c r="P6298" s="1096"/>
      <c r="Q6298" s="1096"/>
      <c r="R6298" s="1096"/>
      <c r="S6298" s="1091"/>
    </row>
    <row r="6299" spans="1:19" x14ac:dyDescent="0.3">
      <c r="A6299" s="1090">
        <v>6294</v>
      </c>
      <c r="B6299" s="1091"/>
      <c r="C6299" s="1091"/>
      <c r="D6299" s="1097"/>
      <c r="E6299" s="1093">
        <f t="shared" si="393"/>
        <v>0</v>
      </c>
      <c r="F6299" s="1094">
        <f t="shared" si="394"/>
        <v>0</v>
      </c>
      <c r="G6299" s="1095">
        <f t="shared" si="395"/>
        <v>0</v>
      </c>
      <c r="H6299" s="1090" t="str">
        <f t="shared" ca="1" si="396"/>
        <v/>
      </c>
      <c r="I6299" s="1109"/>
      <c r="J6299" s="1109"/>
      <c r="K6299" s="1112"/>
      <c r="L6299" s="1091"/>
      <c r="M6299" s="1091"/>
      <c r="N6299" s="1091"/>
      <c r="O6299" s="1091"/>
      <c r="P6299" s="1096"/>
      <c r="Q6299" s="1096"/>
      <c r="R6299" s="1096"/>
      <c r="S6299" s="1091"/>
    </row>
    <row r="6300" spans="1:19" x14ac:dyDescent="0.3">
      <c r="A6300" s="1090">
        <v>6295</v>
      </c>
      <c r="B6300" s="1091"/>
      <c r="C6300" s="1091"/>
      <c r="D6300" s="1097"/>
      <c r="E6300" s="1093">
        <f t="shared" si="393"/>
        <v>0</v>
      </c>
      <c r="F6300" s="1094">
        <f t="shared" si="394"/>
        <v>0</v>
      </c>
      <c r="G6300" s="1095">
        <f t="shared" si="395"/>
        <v>0</v>
      </c>
      <c r="H6300" s="1090" t="str">
        <f t="shared" ca="1" si="396"/>
        <v/>
      </c>
      <c r="I6300" s="1109"/>
      <c r="J6300" s="1109"/>
      <c r="K6300" s="1112"/>
      <c r="L6300" s="1091"/>
      <c r="M6300" s="1091"/>
      <c r="N6300" s="1091"/>
      <c r="O6300" s="1091"/>
      <c r="P6300" s="1096"/>
      <c r="Q6300" s="1096"/>
      <c r="R6300" s="1096"/>
      <c r="S6300" s="1091"/>
    </row>
    <row r="6301" spans="1:19" x14ac:dyDescent="0.3">
      <c r="A6301" s="1090">
        <v>6296</v>
      </c>
      <c r="B6301" s="1091"/>
      <c r="C6301" s="1091"/>
      <c r="D6301" s="1097"/>
      <c r="E6301" s="1093">
        <f t="shared" si="393"/>
        <v>0</v>
      </c>
      <c r="F6301" s="1094">
        <f t="shared" si="394"/>
        <v>0</v>
      </c>
      <c r="G6301" s="1095">
        <f t="shared" si="395"/>
        <v>0</v>
      </c>
      <c r="H6301" s="1090" t="str">
        <f t="shared" ca="1" si="396"/>
        <v/>
      </c>
      <c r="I6301" s="1109"/>
      <c r="J6301" s="1109"/>
      <c r="K6301" s="1112"/>
      <c r="L6301" s="1091"/>
      <c r="M6301" s="1091"/>
      <c r="N6301" s="1091"/>
      <c r="O6301" s="1091"/>
      <c r="P6301" s="1096"/>
      <c r="Q6301" s="1096"/>
      <c r="R6301" s="1096"/>
      <c r="S6301" s="1091"/>
    </row>
    <row r="6302" spans="1:19" x14ac:dyDescent="0.3">
      <c r="A6302" s="1090">
        <v>6297</v>
      </c>
      <c r="B6302" s="1091"/>
      <c r="C6302" s="1091"/>
      <c r="D6302" s="1097"/>
      <c r="E6302" s="1093">
        <f t="shared" si="393"/>
        <v>0</v>
      </c>
      <c r="F6302" s="1094">
        <f t="shared" si="394"/>
        <v>0</v>
      </c>
      <c r="G6302" s="1095">
        <f t="shared" si="395"/>
        <v>0</v>
      </c>
      <c r="H6302" s="1090" t="str">
        <f t="shared" ca="1" si="396"/>
        <v/>
      </c>
      <c r="I6302" s="1109"/>
      <c r="J6302" s="1109"/>
      <c r="K6302" s="1112"/>
      <c r="L6302" s="1091"/>
      <c r="M6302" s="1091"/>
      <c r="N6302" s="1091"/>
      <c r="O6302" s="1091"/>
      <c r="P6302" s="1096"/>
      <c r="Q6302" s="1096"/>
      <c r="R6302" s="1096"/>
      <c r="S6302" s="1091"/>
    </row>
    <row r="6303" spans="1:19" x14ac:dyDescent="0.3">
      <c r="A6303" s="1090">
        <v>6298</v>
      </c>
      <c r="B6303" s="1091"/>
      <c r="C6303" s="1091"/>
      <c r="D6303" s="1097"/>
      <c r="E6303" s="1093">
        <f t="shared" si="393"/>
        <v>0</v>
      </c>
      <c r="F6303" s="1094">
        <f t="shared" si="394"/>
        <v>0</v>
      </c>
      <c r="G6303" s="1095">
        <f t="shared" si="395"/>
        <v>0</v>
      </c>
      <c r="H6303" s="1090" t="str">
        <f t="shared" ca="1" si="396"/>
        <v/>
      </c>
      <c r="I6303" s="1109"/>
      <c r="J6303" s="1109"/>
      <c r="K6303" s="1112"/>
      <c r="L6303" s="1091"/>
      <c r="M6303" s="1091"/>
      <c r="N6303" s="1091"/>
      <c r="O6303" s="1091"/>
      <c r="P6303" s="1096"/>
      <c r="Q6303" s="1096"/>
      <c r="R6303" s="1096"/>
      <c r="S6303" s="1091"/>
    </row>
    <row r="6304" spans="1:19" x14ac:dyDescent="0.3">
      <c r="A6304" s="1090">
        <v>6299</v>
      </c>
      <c r="B6304" s="1091"/>
      <c r="C6304" s="1091"/>
      <c r="D6304" s="1097"/>
      <c r="E6304" s="1093">
        <f t="shared" si="393"/>
        <v>0</v>
      </c>
      <c r="F6304" s="1094">
        <f t="shared" si="394"/>
        <v>0</v>
      </c>
      <c r="G6304" s="1095">
        <f t="shared" si="395"/>
        <v>0</v>
      </c>
      <c r="H6304" s="1090" t="str">
        <f t="shared" ca="1" si="396"/>
        <v/>
      </c>
      <c r="I6304" s="1109"/>
      <c r="J6304" s="1109"/>
      <c r="K6304" s="1112"/>
      <c r="L6304" s="1091"/>
      <c r="M6304" s="1091"/>
      <c r="N6304" s="1091"/>
      <c r="O6304" s="1091"/>
      <c r="P6304" s="1096"/>
      <c r="Q6304" s="1096"/>
      <c r="R6304" s="1096"/>
      <c r="S6304" s="1091"/>
    </row>
    <row r="6305" spans="1:19" x14ac:dyDescent="0.3">
      <c r="A6305" s="1090">
        <v>6300</v>
      </c>
      <c r="B6305" s="1091"/>
      <c r="C6305" s="1091"/>
      <c r="D6305" s="1097"/>
      <c r="E6305" s="1093">
        <f t="shared" si="393"/>
        <v>0</v>
      </c>
      <c r="F6305" s="1094">
        <f t="shared" si="394"/>
        <v>0</v>
      </c>
      <c r="G6305" s="1095">
        <f t="shared" si="395"/>
        <v>0</v>
      </c>
      <c r="H6305" s="1090" t="str">
        <f t="shared" ca="1" si="396"/>
        <v/>
      </c>
      <c r="I6305" s="1109"/>
      <c r="J6305" s="1109"/>
      <c r="K6305" s="1112"/>
      <c r="L6305" s="1091"/>
      <c r="M6305" s="1091"/>
      <c r="N6305" s="1091"/>
      <c r="O6305" s="1091"/>
      <c r="P6305" s="1096"/>
      <c r="Q6305" s="1096"/>
      <c r="R6305" s="1096"/>
      <c r="S6305" s="1091"/>
    </row>
    <row r="6306" spans="1:19" x14ac:dyDescent="0.3">
      <c r="A6306" s="1090">
        <v>6301</v>
      </c>
      <c r="B6306" s="1091"/>
      <c r="C6306" s="1091"/>
      <c r="D6306" s="1097"/>
      <c r="E6306" s="1093">
        <f t="shared" si="393"/>
        <v>0</v>
      </c>
      <c r="F6306" s="1094">
        <f t="shared" si="394"/>
        <v>0</v>
      </c>
      <c r="G6306" s="1095">
        <f t="shared" si="395"/>
        <v>0</v>
      </c>
      <c r="H6306" s="1090" t="str">
        <f t="shared" ca="1" si="396"/>
        <v/>
      </c>
      <c r="I6306" s="1109"/>
      <c r="J6306" s="1109"/>
      <c r="K6306" s="1112"/>
      <c r="L6306" s="1091"/>
      <c r="M6306" s="1091"/>
      <c r="N6306" s="1091"/>
      <c r="O6306" s="1091"/>
      <c r="P6306" s="1096"/>
      <c r="Q6306" s="1096"/>
      <c r="R6306" s="1096"/>
      <c r="S6306" s="1091"/>
    </row>
    <row r="6307" spans="1:19" x14ac:dyDescent="0.3">
      <c r="A6307" s="1090">
        <v>6302</v>
      </c>
      <c r="B6307" s="1091"/>
      <c r="C6307" s="1091"/>
      <c r="D6307" s="1097"/>
      <c r="E6307" s="1093">
        <f t="shared" si="393"/>
        <v>0</v>
      </c>
      <c r="F6307" s="1094">
        <f t="shared" si="394"/>
        <v>0</v>
      </c>
      <c r="G6307" s="1095">
        <f t="shared" si="395"/>
        <v>0</v>
      </c>
      <c r="H6307" s="1090" t="str">
        <f t="shared" ca="1" si="396"/>
        <v/>
      </c>
      <c r="I6307" s="1109"/>
      <c r="J6307" s="1109"/>
      <c r="K6307" s="1112"/>
      <c r="L6307" s="1091"/>
      <c r="M6307" s="1091"/>
      <c r="N6307" s="1091"/>
      <c r="O6307" s="1091"/>
      <c r="P6307" s="1096"/>
      <c r="Q6307" s="1096"/>
      <c r="R6307" s="1096"/>
      <c r="S6307" s="1091"/>
    </row>
    <row r="6308" spans="1:19" x14ac:dyDescent="0.3">
      <c r="A6308" s="1090">
        <v>6303</v>
      </c>
      <c r="B6308" s="1091"/>
      <c r="C6308" s="1091"/>
      <c r="D6308" s="1097"/>
      <c r="E6308" s="1093">
        <f t="shared" si="393"/>
        <v>0</v>
      </c>
      <c r="F6308" s="1094">
        <f t="shared" si="394"/>
        <v>0</v>
      </c>
      <c r="G6308" s="1095">
        <f t="shared" si="395"/>
        <v>0</v>
      </c>
      <c r="H6308" s="1090" t="str">
        <f t="shared" ca="1" si="396"/>
        <v/>
      </c>
      <c r="I6308" s="1109"/>
      <c r="J6308" s="1109"/>
      <c r="K6308" s="1112"/>
      <c r="L6308" s="1091"/>
      <c r="M6308" s="1091"/>
      <c r="N6308" s="1091"/>
      <c r="O6308" s="1091"/>
      <c r="P6308" s="1096"/>
      <c r="Q6308" s="1096"/>
      <c r="R6308" s="1096"/>
      <c r="S6308" s="1091"/>
    </row>
    <row r="6309" spans="1:19" x14ac:dyDescent="0.3">
      <c r="A6309" s="1090">
        <v>6304</v>
      </c>
      <c r="B6309" s="1091"/>
      <c r="C6309" s="1091"/>
      <c r="D6309" s="1097"/>
      <c r="E6309" s="1093">
        <f t="shared" si="393"/>
        <v>0</v>
      </c>
      <c r="F6309" s="1094">
        <f t="shared" si="394"/>
        <v>0</v>
      </c>
      <c r="G6309" s="1095">
        <f t="shared" si="395"/>
        <v>0</v>
      </c>
      <c r="H6309" s="1090" t="str">
        <f t="shared" ca="1" si="396"/>
        <v/>
      </c>
      <c r="I6309" s="1109"/>
      <c r="J6309" s="1109"/>
      <c r="K6309" s="1112"/>
      <c r="L6309" s="1091"/>
      <c r="M6309" s="1091"/>
      <c r="N6309" s="1091"/>
      <c r="O6309" s="1091"/>
      <c r="P6309" s="1096"/>
      <c r="Q6309" s="1096"/>
      <c r="R6309" s="1096"/>
      <c r="S6309" s="1091"/>
    </row>
    <row r="6310" spans="1:19" x14ac:dyDescent="0.3">
      <c r="A6310" s="1090">
        <v>6305</v>
      </c>
      <c r="B6310" s="1091"/>
      <c r="C6310" s="1091"/>
      <c r="D6310" s="1097"/>
      <c r="E6310" s="1093">
        <f t="shared" si="393"/>
        <v>0</v>
      </c>
      <c r="F6310" s="1094">
        <f t="shared" si="394"/>
        <v>0</v>
      </c>
      <c r="G6310" s="1095">
        <f t="shared" si="395"/>
        <v>0</v>
      </c>
      <c r="H6310" s="1090" t="str">
        <f t="shared" ca="1" si="396"/>
        <v/>
      </c>
      <c r="I6310" s="1109"/>
      <c r="J6310" s="1109"/>
      <c r="K6310" s="1112"/>
      <c r="L6310" s="1091"/>
      <c r="M6310" s="1091"/>
      <c r="N6310" s="1091"/>
      <c r="O6310" s="1091"/>
      <c r="P6310" s="1096"/>
      <c r="Q6310" s="1096"/>
      <c r="R6310" s="1096"/>
      <c r="S6310" s="1091"/>
    </row>
    <row r="6311" spans="1:19" x14ac:dyDescent="0.3">
      <c r="A6311" s="1090">
        <v>6306</v>
      </c>
      <c r="B6311" s="1091"/>
      <c r="C6311" s="1091"/>
      <c r="D6311" s="1097"/>
      <c r="E6311" s="1093">
        <f t="shared" si="393"/>
        <v>0</v>
      </c>
      <c r="F6311" s="1094">
        <f t="shared" si="394"/>
        <v>0</v>
      </c>
      <c r="G6311" s="1095">
        <f t="shared" si="395"/>
        <v>0</v>
      </c>
      <c r="H6311" s="1090" t="str">
        <f t="shared" ca="1" si="396"/>
        <v/>
      </c>
      <c r="I6311" s="1109"/>
      <c r="J6311" s="1109"/>
      <c r="K6311" s="1112"/>
      <c r="L6311" s="1091"/>
      <c r="M6311" s="1091"/>
      <c r="N6311" s="1091"/>
      <c r="O6311" s="1091"/>
      <c r="P6311" s="1096"/>
      <c r="Q6311" s="1096"/>
      <c r="R6311" s="1096"/>
      <c r="S6311" s="1091"/>
    </row>
    <row r="6312" spans="1:19" x14ac:dyDescent="0.3">
      <c r="A6312" s="1090">
        <v>6307</v>
      </c>
      <c r="B6312" s="1091"/>
      <c r="C6312" s="1091"/>
      <c r="D6312" s="1097"/>
      <c r="E6312" s="1093">
        <f t="shared" si="393"/>
        <v>0</v>
      </c>
      <c r="F6312" s="1094">
        <f t="shared" si="394"/>
        <v>0</v>
      </c>
      <c r="G6312" s="1095">
        <f t="shared" si="395"/>
        <v>0</v>
      </c>
      <c r="H6312" s="1090" t="str">
        <f t="shared" ca="1" si="396"/>
        <v/>
      </c>
      <c r="I6312" s="1109"/>
      <c r="J6312" s="1109"/>
      <c r="K6312" s="1112"/>
      <c r="L6312" s="1091"/>
      <c r="M6312" s="1091"/>
      <c r="N6312" s="1091"/>
      <c r="O6312" s="1091"/>
      <c r="P6312" s="1096"/>
      <c r="Q6312" s="1096"/>
      <c r="R6312" s="1096"/>
      <c r="S6312" s="1091"/>
    </row>
    <row r="6313" spans="1:19" x14ac:dyDescent="0.3">
      <c r="A6313" s="1090">
        <v>6308</v>
      </c>
      <c r="B6313" s="1091"/>
      <c r="C6313" s="1091"/>
      <c r="D6313" s="1097"/>
      <c r="E6313" s="1093">
        <f t="shared" si="393"/>
        <v>0</v>
      </c>
      <c r="F6313" s="1094">
        <f t="shared" si="394"/>
        <v>0</v>
      </c>
      <c r="G6313" s="1095">
        <f t="shared" si="395"/>
        <v>0</v>
      </c>
      <c r="H6313" s="1090" t="str">
        <f t="shared" ca="1" si="396"/>
        <v/>
      </c>
      <c r="I6313" s="1109"/>
      <c r="J6313" s="1109"/>
      <c r="K6313" s="1112"/>
      <c r="L6313" s="1091"/>
      <c r="M6313" s="1091"/>
      <c r="N6313" s="1091"/>
      <c r="O6313" s="1091"/>
      <c r="P6313" s="1096"/>
      <c r="Q6313" s="1096"/>
      <c r="R6313" s="1096"/>
      <c r="S6313" s="1091"/>
    </row>
    <row r="6314" spans="1:19" x14ac:dyDescent="0.3">
      <c r="A6314" s="1090">
        <v>6309</v>
      </c>
      <c r="B6314" s="1091"/>
      <c r="C6314" s="1091"/>
      <c r="D6314" s="1097"/>
      <c r="E6314" s="1093">
        <f t="shared" si="393"/>
        <v>0</v>
      </c>
      <c r="F6314" s="1094">
        <f t="shared" si="394"/>
        <v>0</v>
      </c>
      <c r="G6314" s="1095">
        <f t="shared" si="395"/>
        <v>0</v>
      </c>
      <c r="H6314" s="1090" t="str">
        <f t="shared" ca="1" si="396"/>
        <v/>
      </c>
      <c r="I6314" s="1109"/>
      <c r="J6314" s="1109"/>
      <c r="K6314" s="1112"/>
      <c r="L6314" s="1091"/>
      <c r="M6314" s="1091"/>
      <c r="N6314" s="1091"/>
      <c r="O6314" s="1091"/>
      <c r="P6314" s="1096"/>
      <c r="Q6314" s="1096"/>
      <c r="R6314" s="1096"/>
      <c r="S6314" s="1091"/>
    </row>
    <row r="6315" spans="1:19" x14ac:dyDescent="0.3">
      <c r="A6315" s="1090">
        <v>6310</v>
      </c>
      <c r="B6315" s="1091"/>
      <c r="C6315" s="1091"/>
      <c r="D6315" s="1097"/>
      <c r="E6315" s="1093">
        <f t="shared" si="393"/>
        <v>0</v>
      </c>
      <c r="F6315" s="1094">
        <f t="shared" si="394"/>
        <v>0</v>
      </c>
      <c r="G6315" s="1095">
        <f t="shared" si="395"/>
        <v>0</v>
      </c>
      <c r="H6315" s="1090" t="str">
        <f t="shared" ca="1" si="396"/>
        <v/>
      </c>
      <c r="I6315" s="1109"/>
      <c r="J6315" s="1109"/>
      <c r="K6315" s="1112"/>
      <c r="L6315" s="1091"/>
      <c r="M6315" s="1091"/>
      <c r="N6315" s="1091"/>
      <c r="O6315" s="1091"/>
      <c r="P6315" s="1096"/>
      <c r="Q6315" s="1096"/>
      <c r="R6315" s="1096"/>
      <c r="S6315" s="1091"/>
    </row>
    <row r="6316" spans="1:19" x14ac:dyDescent="0.3">
      <c r="A6316" s="1090">
        <v>6311</v>
      </c>
      <c r="B6316" s="1091"/>
      <c r="C6316" s="1091"/>
      <c r="D6316" s="1097"/>
      <c r="E6316" s="1093">
        <f t="shared" si="393"/>
        <v>0</v>
      </c>
      <c r="F6316" s="1094">
        <f t="shared" si="394"/>
        <v>0</v>
      </c>
      <c r="G6316" s="1095">
        <f t="shared" si="395"/>
        <v>0</v>
      </c>
      <c r="H6316" s="1090" t="str">
        <f t="shared" ca="1" si="396"/>
        <v/>
      </c>
      <c r="I6316" s="1109"/>
      <c r="J6316" s="1109"/>
      <c r="K6316" s="1112"/>
      <c r="L6316" s="1091"/>
      <c r="M6316" s="1091"/>
      <c r="N6316" s="1091"/>
      <c r="O6316" s="1091"/>
      <c r="P6316" s="1096"/>
      <c r="Q6316" s="1096"/>
      <c r="R6316" s="1096"/>
      <c r="S6316" s="1091"/>
    </row>
    <row r="6317" spans="1:19" x14ac:dyDescent="0.3">
      <c r="A6317" s="1090">
        <v>6312</v>
      </c>
      <c r="B6317" s="1091"/>
      <c r="C6317" s="1091"/>
      <c r="D6317" s="1097"/>
      <c r="E6317" s="1093">
        <f t="shared" si="393"/>
        <v>0</v>
      </c>
      <c r="F6317" s="1094">
        <f t="shared" si="394"/>
        <v>0</v>
      </c>
      <c r="G6317" s="1095">
        <f t="shared" si="395"/>
        <v>0</v>
      </c>
      <c r="H6317" s="1090" t="str">
        <f t="shared" ca="1" si="396"/>
        <v/>
      </c>
      <c r="I6317" s="1109"/>
      <c r="J6317" s="1109"/>
      <c r="K6317" s="1112"/>
      <c r="L6317" s="1091"/>
      <c r="M6317" s="1091"/>
      <c r="N6317" s="1091"/>
      <c r="O6317" s="1091"/>
      <c r="P6317" s="1096"/>
      <c r="Q6317" s="1096"/>
      <c r="R6317" s="1096"/>
      <c r="S6317" s="1091"/>
    </row>
    <row r="6318" spans="1:19" x14ac:dyDescent="0.3">
      <c r="A6318" s="1090">
        <v>6313</v>
      </c>
      <c r="B6318" s="1091"/>
      <c r="C6318" s="1091"/>
      <c r="D6318" s="1097"/>
      <c r="E6318" s="1093">
        <f t="shared" si="393"/>
        <v>0</v>
      </c>
      <c r="F6318" s="1094">
        <f t="shared" si="394"/>
        <v>0</v>
      </c>
      <c r="G6318" s="1095">
        <f t="shared" si="395"/>
        <v>0</v>
      </c>
      <c r="H6318" s="1090" t="str">
        <f t="shared" ca="1" si="396"/>
        <v/>
      </c>
      <c r="I6318" s="1109"/>
      <c r="J6318" s="1109"/>
      <c r="K6318" s="1112"/>
      <c r="L6318" s="1091"/>
      <c r="M6318" s="1091"/>
      <c r="N6318" s="1091"/>
      <c r="O6318" s="1091"/>
      <c r="P6318" s="1096"/>
      <c r="Q6318" s="1096"/>
      <c r="R6318" s="1096"/>
      <c r="S6318" s="1091"/>
    </row>
    <row r="6319" spans="1:19" x14ac:dyDescent="0.3">
      <c r="A6319" s="1090">
        <v>6314</v>
      </c>
      <c r="B6319" s="1091"/>
      <c r="C6319" s="1091"/>
      <c r="D6319" s="1097"/>
      <c r="E6319" s="1093">
        <f t="shared" si="393"/>
        <v>0</v>
      </c>
      <c r="F6319" s="1094">
        <f t="shared" si="394"/>
        <v>0</v>
      </c>
      <c r="G6319" s="1095">
        <f t="shared" si="395"/>
        <v>0</v>
      </c>
      <c r="H6319" s="1090" t="str">
        <f t="shared" ca="1" si="396"/>
        <v/>
      </c>
      <c r="I6319" s="1109"/>
      <c r="J6319" s="1109"/>
      <c r="K6319" s="1112"/>
      <c r="L6319" s="1091"/>
      <c r="M6319" s="1091"/>
      <c r="N6319" s="1091"/>
      <c r="O6319" s="1091"/>
      <c r="P6319" s="1096"/>
      <c r="Q6319" s="1096"/>
      <c r="R6319" s="1096"/>
      <c r="S6319" s="1091"/>
    </row>
    <row r="6320" spans="1:19" x14ac:dyDescent="0.3">
      <c r="A6320" s="1090">
        <v>6315</v>
      </c>
      <c r="B6320" s="1091"/>
      <c r="C6320" s="1091"/>
      <c r="D6320" s="1097"/>
      <c r="E6320" s="1093">
        <f t="shared" si="393"/>
        <v>0</v>
      </c>
      <c r="F6320" s="1094">
        <f t="shared" si="394"/>
        <v>0</v>
      </c>
      <c r="G6320" s="1095">
        <f t="shared" si="395"/>
        <v>0</v>
      </c>
      <c r="H6320" s="1090" t="str">
        <f t="shared" ca="1" si="396"/>
        <v/>
      </c>
      <c r="I6320" s="1109"/>
      <c r="J6320" s="1109"/>
      <c r="K6320" s="1112"/>
      <c r="L6320" s="1091"/>
      <c r="M6320" s="1091"/>
      <c r="N6320" s="1091"/>
      <c r="O6320" s="1091"/>
      <c r="P6320" s="1096"/>
      <c r="Q6320" s="1096"/>
      <c r="R6320" s="1096"/>
      <c r="S6320" s="1091"/>
    </row>
    <row r="6321" spans="1:19" x14ac:dyDescent="0.3">
      <c r="A6321" s="1090">
        <v>6316</v>
      </c>
      <c r="B6321" s="1091"/>
      <c r="C6321" s="1091"/>
      <c r="D6321" s="1097"/>
      <c r="E6321" s="1093">
        <f t="shared" si="393"/>
        <v>0</v>
      </c>
      <c r="F6321" s="1094">
        <f t="shared" si="394"/>
        <v>0</v>
      </c>
      <c r="G6321" s="1095">
        <f t="shared" si="395"/>
        <v>0</v>
      </c>
      <c r="H6321" s="1090" t="str">
        <f t="shared" ca="1" si="396"/>
        <v/>
      </c>
      <c r="I6321" s="1109"/>
      <c r="J6321" s="1109"/>
      <c r="K6321" s="1112"/>
      <c r="L6321" s="1091"/>
      <c r="M6321" s="1091"/>
      <c r="N6321" s="1091"/>
      <c r="O6321" s="1091"/>
      <c r="P6321" s="1096"/>
      <c r="Q6321" s="1096"/>
      <c r="R6321" s="1096"/>
      <c r="S6321" s="1091"/>
    </row>
    <row r="6322" spans="1:19" x14ac:dyDescent="0.3">
      <c r="A6322" s="1090">
        <v>6317</v>
      </c>
      <c r="B6322" s="1091"/>
      <c r="C6322" s="1091"/>
      <c r="D6322" s="1097"/>
      <c r="E6322" s="1093">
        <f t="shared" si="393"/>
        <v>0</v>
      </c>
      <c r="F6322" s="1094">
        <f t="shared" si="394"/>
        <v>0</v>
      </c>
      <c r="G6322" s="1095">
        <f t="shared" si="395"/>
        <v>0</v>
      </c>
      <c r="H6322" s="1090" t="str">
        <f t="shared" ca="1" si="396"/>
        <v/>
      </c>
      <c r="I6322" s="1109"/>
      <c r="J6322" s="1109"/>
      <c r="K6322" s="1112"/>
      <c r="L6322" s="1091"/>
      <c r="M6322" s="1091"/>
      <c r="N6322" s="1091"/>
      <c r="O6322" s="1091"/>
      <c r="P6322" s="1096"/>
      <c r="Q6322" s="1096"/>
      <c r="R6322" s="1096"/>
      <c r="S6322" s="1091"/>
    </row>
    <row r="6323" spans="1:19" x14ac:dyDescent="0.3">
      <c r="A6323" s="1090">
        <v>6318</v>
      </c>
      <c r="B6323" s="1091"/>
      <c r="C6323" s="1091"/>
      <c r="D6323" s="1097"/>
      <c r="E6323" s="1093">
        <f t="shared" si="393"/>
        <v>0</v>
      </c>
      <c r="F6323" s="1094">
        <f t="shared" si="394"/>
        <v>0</v>
      </c>
      <c r="G6323" s="1095">
        <f t="shared" si="395"/>
        <v>0</v>
      </c>
      <c r="H6323" s="1090" t="str">
        <f t="shared" ca="1" si="396"/>
        <v/>
      </c>
      <c r="I6323" s="1109"/>
      <c r="J6323" s="1109"/>
      <c r="K6323" s="1112"/>
      <c r="L6323" s="1091"/>
      <c r="M6323" s="1091"/>
      <c r="N6323" s="1091"/>
      <c r="O6323" s="1091"/>
      <c r="P6323" s="1096"/>
      <c r="Q6323" s="1096"/>
      <c r="R6323" s="1096"/>
      <c r="S6323" s="1091"/>
    </row>
    <row r="6324" spans="1:19" x14ac:dyDescent="0.3">
      <c r="A6324" s="1090">
        <v>6319</v>
      </c>
      <c r="B6324" s="1091"/>
      <c r="C6324" s="1091"/>
      <c r="D6324" s="1097"/>
      <c r="E6324" s="1093">
        <f t="shared" si="393"/>
        <v>0</v>
      </c>
      <c r="F6324" s="1094">
        <f t="shared" si="394"/>
        <v>0</v>
      </c>
      <c r="G6324" s="1095">
        <f t="shared" si="395"/>
        <v>0</v>
      </c>
      <c r="H6324" s="1090" t="str">
        <f t="shared" ca="1" si="396"/>
        <v/>
      </c>
      <c r="I6324" s="1109"/>
      <c r="J6324" s="1109"/>
      <c r="K6324" s="1112"/>
      <c r="L6324" s="1091"/>
      <c r="M6324" s="1091"/>
      <c r="N6324" s="1091"/>
      <c r="O6324" s="1091"/>
      <c r="P6324" s="1096"/>
      <c r="Q6324" s="1096"/>
      <c r="R6324" s="1096"/>
      <c r="S6324" s="1091"/>
    </row>
    <row r="6325" spans="1:19" x14ac:dyDescent="0.3">
      <c r="A6325" s="1090">
        <v>6320</v>
      </c>
      <c r="B6325" s="1091"/>
      <c r="C6325" s="1091"/>
      <c r="D6325" s="1097"/>
      <c r="E6325" s="1093">
        <f t="shared" si="393"/>
        <v>0</v>
      </c>
      <c r="F6325" s="1094">
        <f t="shared" si="394"/>
        <v>0</v>
      </c>
      <c r="G6325" s="1095">
        <f t="shared" si="395"/>
        <v>0</v>
      </c>
      <c r="H6325" s="1090" t="str">
        <f t="shared" ca="1" si="396"/>
        <v/>
      </c>
      <c r="I6325" s="1109"/>
      <c r="J6325" s="1109"/>
      <c r="K6325" s="1112"/>
      <c r="L6325" s="1091"/>
      <c r="M6325" s="1091"/>
      <c r="N6325" s="1091"/>
      <c r="O6325" s="1091"/>
      <c r="P6325" s="1096"/>
      <c r="Q6325" s="1096"/>
      <c r="R6325" s="1096"/>
      <c r="S6325" s="1091"/>
    </row>
    <row r="6326" spans="1:19" x14ac:dyDescent="0.3">
      <c r="A6326" s="1090">
        <v>6321</v>
      </c>
      <c r="B6326" s="1091"/>
      <c r="C6326" s="1091"/>
      <c r="D6326" s="1097"/>
      <c r="E6326" s="1093">
        <f t="shared" si="393"/>
        <v>0</v>
      </c>
      <c r="F6326" s="1094">
        <f t="shared" si="394"/>
        <v>0</v>
      </c>
      <c r="G6326" s="1095">
        <f t="shared" si="395"/>
        <v>0</v>
      </c>
      <c r="H6326" s="1090" t="str">
        <f t="shared" ca="1" si="396"/>
        <v/>
      </c>
      <c r="I6326" s="1109"/>
      <c r="J6326" s="1109"/>
      <c r="K6326" s="1112"/>
      <c r="L6326" s="1091"/>
      <c r="M6326" s="1091"/>
      <c r="N6326" s="1091"/>
      <c r="O6326" s="1091"/>
      <c r="P6326" s="1096"/>
      <c r="Q6326" s="1096"/>
      <c r="R6326" s="1096"/>
      <c r="S6326" s="1091"/>
    </row>
    <row r="6327" spans="1:19" x14ac:dyDescent="0.3">
      <c r="A6327" s="1090">
        <v>6322</v>
      </c>
      <c r="B6327" s="1091"/>
      <c r="C6327" s="1091"/>
      <c r="D6327" s="1097"/>
      <c r="E6327" s="1093">
        <f t="shared" si="393"/>
        <v>0</v>
      </c>
      <c r="F6327" s="1094">
        <f t="shared" si="394"/>
        <v>0</v>
      </c>
      <c r="G6327" s="1095">
        <f t="shared" si="395"/>
        <v>0</v>
      </c>
      <c r="H6327" s="1090" t="str">
        <f t="shared" ca="1" si="396"/>
        <v/>
      </c>
      <c r="I6327" s="1109"/>
      <c r="J6327" s="1109"/>
      <c r="K6327" s="1112"/>
      <c r="L6327" s="1091"/>
      <c r="M6327" s="1091"/>
      <c r="N6327" s="1091"/>
      <c r="O6327" s="1091"/>
      <c r="P6327" s="1096"/>
      <c r="Q6327" s="1096"/>
      <c r="R6327" s="1096"/>
      <c r="S6327" s="1091"/>
    </row>
    <row r="6328" spans="1:19" x14ac:dyDescent="0.3">
      <c r="A6328" s="1090">
        <v>6323</v>
      </c>
      <c r="B6328" s="1091"/>
      <c r="C6328" s="1091"/>
      <c r="D6328" s="1097"/>
      <c r="E6328" s="1093">
        <f t="shared" si="393"/>
        <v>0</v>
      </c>
      <c r="F6328" s="1094">
        <f t="shared" si="394"/>
        <v>0</v>
      </c>
      <c r="G6328" s="1095">
        <f t="shared" si="395"/>
        <v>0</v>
      </c>
      <c r="H6328" s="1090" t="str">
        <f t="shared" ca="1" si="396"/>
        <v/>
      </c>
      <c r="I6328" s="1109"/>
      <c r="J6328" s="1109"/>
      <c r="K6328" s="1112"/>
      <c r="L6328" s="1091"/>
      <c r="M6328" s="1091"/>
      <c r="N6328" s="1091"/>
      <c r="O6328" s="1091"/>
      <c r="P6328" s="1096"/>
      <c r="Q6328" s="1096"/>
      <c r="R6328" s="1096"/>
      <c r="S6328" s="1091"/>
    </row>
    <row r="6329" spans="1:19" x14ac:dyDescent="0.3">
      <c r="A6329" s="1090">
        <v>6324</v>
      </c>
      <c r="B6329" s="1091"/>
      <c r="C6329" s="1091"/>
      <c r="D6329" s="1097"/>
      <c r="E6329" s="1093">
        <f t="shared" si="393"/>
        <v>0</v>
      </c>
      <c r="F6329" s="1094">
        <f t="shared" si="394"/>
        <v>0</v>
      </c>
      <c r="G6329" s="1095">
        <f t="shared" si="395"/>
        <v>0</v>
      </c>
      <c r="H6329" s="1090" t="str">
        <f t="shared" ca="1" si="396"/>
        <v/>
      </c>
      <c r="I6329" s="1109"/>
      <c r="J6329" s="1109"/>
      <c r="K6329" s="1112"/>
      <c r="L6329" s="1091"/>
      <c r="M6329" s="1091"/>
      <c r="N6329" s="1091"/>
      <c r="O6329" s="1091"/>
      <c r="P6329" s="1096"/>
      <c r="Q6329" s="1096"/>
      <c r="R6329" s="1096"/>
      <c r="S6329" s="1091"/>
    </row>
    <row r="6330" spans="1:19" x14ac:dyDescent="0.3">
      <c r="A6330" s="1090">
        <v>6325</v>
      </c>
      <c r="B6330" s="1091"/>
      <c r="C6330" s="1091"/>
      <c r="D6330" s="1097"/>
      <c r="E6330" s="1093">
        <f t="shared" si="393"/>
        <v>0</v>
      </c>
      <c r="F6330" s="1094">
        <f t="shared" si="394"/>
        <v>0</v>
      </c>
      <c r="G6330" s="1095">
        <f t="shared" si="395"/>
        <v>0</v>
      </c>
      <c r="H6330" s="1090" t="str">
        <f t="shared" ca="1" si="396"/>
        <v/>
      </c>
      <c r="I6330" s="1109"/>
      <c r="J6330" s="1109"/>
      <c r="K6330" s="1112"/>
      <c r="L6330" s="1091"/>
      <c r="M6330" s="1091"/>
      <c r="N6330" s="1091"/>
      <c r="O6330" s="1091"/>
      <c r="P6330" s="1096"/>
      <c r="Q6330" s="1096"/>
      <c r="R6330" s="1096"/>
      <c r="S6330" s="1091"/>
    </row>
    <row r="6331" spans="1:19" x14ac:dyDescent="0.3">
      <c r="A6331" s="1090">
        <v>6326</v>
      </c>
      <c r="B6331" s="1091"/>
      <c r="C6331" s="1091"/>
      <c r="D6331" s="1097"/>
      <c r="E6331" s="1093">
        <f t="shared" si="393"/>
        <v>0</v>
      </c>
      <c r="F6331" s="1094">
        <f t="shared" si="394"/>
        <v>0</v>
      </c>
      <c r="G6331" s="1095">
        <f t="shared" si="395"/>
        <v>0</v>
      </c>
      <c r="H6331" s="1090" t="str">
        <f t="shared" ca="1" si="396"/>
        <v/>
      </c>
      <c r="I6331" s="1109"/>
      <c r="J6331" s="1109"/>
      <c r="K6331" s="1112"/>
      <c r="L6331" s="1091"/>
      <c r="M6331" s="1091"/>
      <c r="N6331" s="1091"/>
      <c r="O6331" s="1091"/>
      <c r="P6331" s="1096"/>
      <c r="Q6331" s="1096"/>
      <c r="R6331" s="1096"/>
      <c r="S6331" s="1091"/>
    </row>
    <row r="6332" spans="1:19" x14ac:dyDescent="0.3">
      <c r="A6332" s="1090">
        <v>6327</v>
      </c>
      <c r="B6332" s="1091"/>
      <c r="C6332" s="1091"/>
      <c r="D6332" s="1097"/>
      <c r="E6332" s="1093">
        <f t="shared" si="393"/>
        <v>0</v>
      </c>
      <c r="F6332" s="1094">
        <f t="shared" si="394"/>
        <v>0</v>
      </c>
      <c r="G6332" s="1095">
        <f t="shared" si="395"/>
        <v>0</v>
      </c>
      <c r="H6332" s="1090" t="str">
        <f t="shared" ca="1" si="396"/>
        <v/>
      </c>
      <c r="I6332" s="1109"/>
      <c r="J6332" s="1109"/>
      <c r="K6332" s="1112"/>
      <c r="L6332" s="1091"/>
      <c r="M6332" s="1091"/>
      <c r="N6332" s="1091"/>
      <c r="O6332" s="1091"/>
      <c r="P6332" s="1096"/>
      <c r="Q6332" s="1096"/>
      <c r="R6332" s="1096"/>
      <c r="S6332" s="1091"/>
    </row>
    <row r="6333" spans="1:19" x14ac:dyDescent="0.3">
      <c r="A6333" s="1090">
        <v>6328</v>
      </c>
      <c r="B6333" s="1091"/>
      <c r="C6333" s="1091"/>
      <c r="D6333" s="1097"/>
      <c r="E6333" s="1093">
        <f t="shared" si="393"/>
        <v>0</v>
      </c>
      <c r="F6333" s="1094">
        <f t="shared" si="394"/>
        <v>0</v>
      </c>
      <c r="G6333" s="1095">
        <f t="shared" si="395"/>
        <v>0</v>
      </c>
      <c r="H6333" s="1090" t="str">
        <f t="shared" ca="1" si="396"/>
        <v/>
      </c>
      <c r="I6333" s="1109"/>
      <c r="J6333" s="1109"/>
      <c r="K6333" s="1112"/>
      <c r="L6333" s="1091"/>
      <c r="M6333" s="1091"/>
      <c r="N6333" s="1091"/>
      <c r="O6333" s="1091"/>
      <c r="P6333" s="1096"/>
      <c r="Q6333" s="1096"/>
      <c r="R6333" s="1096"/>
      <c r="S6333" s="1091"/>
    </row>
    <row r="6334" spans="1:19" x14ac:dyDescent="0.3">
      <c r="A6334" s="1090">
        <v>6329</v>
      </c>
      <c r="B6334" s="1091"/>
      <c r="C6334" s="1091"/>
      <c r="D6334" s="1097"/>
      <c r="E6334" s="1093">
        <f t="shared" si="393"/>
        <v>0</v>
      </c>
      <c r="F6334" s="1094">
        <f t="shared" si="394"/>
        <v>0</v>
      </c>
      <c r="G6334" s="1095">
        <f t="shared" si="395"/>
        <v>0</v>
      </c>
      <c r="H6334" s="1090" t="str">
        <f t="shared" ca="1" si="396"/>
        <v/>
      </c>
      <c r="I6334" s="1109"/>
      <c r="J6334" s="1109"/>
      <c r="K6334" s="1112"/>
      <c r="L6334" s="1091"/>
      <c r="M6334" s="1091"/>
      <c r="N6334" s="1091"/>
      <c r="O6334" s="1091"/>
      <c r="P6334" s="1096"/>
      <c r="Q6334" s="1096"/>
      <c r="R6334" s="1096"/>
      <c r="S6334" s="1091"/>
    </row>
    <row r="6335" spans="1:19" x14ac:dyDescent="0.3">
      <c r="A6335" s="1090">
        <v>6330</v>
      </c>
      <c r="B6335" s="1091"/>
      <c r="C6335" s="1091"/>
      <c r="D6335" s="1097"/>
      <c r="E6335" s="1093">
        <f t="shared" si="393"/>
        <v>0</v>
      </c>
      <c r="F6335" s="1094">
        <f t="shared" si="394"/>
        <v>0</v>
      </c>
      <c r="G6335" s="1095">
        <f t="shared" si="395"/>
        <v>0</v>
      </c>
      <c r="H6335" s="1090" t="str">
        <f t="shared" ca="1" si="396"/>
        <v/>
      </c>
      <c r="I6335" s="1109"/>
      <c r="J6335" s="1109"/>
      <c r="K6335" s="1112"/>
      <c r="L6335" s="1091"/>
      <c r="M6335" s="1091"/>
      <c r="N6335" s="1091"/>
      <c r="O6335" s="1091"/>
      <c r="P6335" s="1096"/>
      <c r="Q6335" s="1096"/>
      <c r="R6335" s="1096"/>
      <c r="S6335" s="1091"/>
    </row>
    <row r="6336" spans="1:19" x14ac:dyDescent="0.3">
      <c r="A6336" s="1090">
        <v>6331</v>
      </c>
      <c r="B6336" s="1091"/>
      <c r="C6336" s="1091"/>
      <c r="D6336" s="1097"/>
      <c r="E6336" s="1093">
        <f t="shared" si="393"/>
        <v>0</v>
      </c>
      <c r="F6336" s="1094">
        <f t="shared" si="394"/>
        <v>0</v>
      </c>
      <c r="G6336" s="1095">
        <f t="shared" si="395"/>
        <v>0</v>
      </c>
      <c r="H6336" s="1090" t="str">
        <f t="shared" ca="1" si="396"/>
        <v/>
      </c>
      <c r="I6336" s="1109"/>
      <c r="J6336" s="1109"/>
      <c r="K6336" s="1112"/>
      <c r="L6336" s="1091"/>
      <c r="M6336" s="1091"/>
      <c r="N6336" s="1091"/>
      <c r="O6336" s="1091"/>
      <c r="P6336" s="1096"/>
      <c r="Q6336" s="1096"/>
      <c r="R6336" s="1096"/>
      <c r="S6336" s="1091"/>
    </row>
    <row r="6337" spans="1:19" x14ac:dyDescent="0.3">
      <c r="A6337" s="1090">
        <v>6332</v>
      </c>
      <c r="B6337" s="1091"/>
      <c r="C6337" s="1091"/>
      <c r="D6337" s="1097"/>
      <c r="E6337" s="1093">
        <f t="shared" si="393"/>
        <v>0</v>
      </c>
      <c r="F6337" s="1094">
        <f t="shared" si="394"/>
        <v>0</v>
      </c>
      <c r="G6337" s="1095">
        <f t="shared" si="395"/>
        <v>0</v>
      </c>
      <c r="H6337" s="1090" t="str">
        <f t="shared" ca="1" si="396"/>
        <v/>
      </c>
      <c r="I6337" s="1109"/>
      <c r="J6337" s="1109"/>
      <c r="K6337" s="1112"/>
      <c r="L6337" s="1091"/>
      <c r="M6337" s="1091"/>
      <c r="N6337" s="1091"/>
      <c r="O6337" s="1091"/>
      <c r="P6337" s="1096"/>
      <c r="Q6337" s="1096"/>
      <c r="R6337" s="1096"/>
      <c r="S6337" s="1091"/>
    </row>
    <row r="6338" spans="1:19" x14ac:dyDescent="0.3">
      <c r="A6338" s="1090">
        <v>6333</v>
      </c>
      <c r="B6338" s="1091"/>
      <c r="C6338" s="1091"/>
      <c r="D6338" s="1097"/>
      <c r="E6338" s="1093">
        <f t="shared" si="393"/>
        <v>0</v>
      </c>
      <c r="F6338" s="1094">
        <f t="shared" si="394"/>
        <v>0</v>
      </c>
      <c r="G6338" s="1095">
        <f t="shared" si="395"/>
        <v>0</v>
      </c>
      <c r="H6338" s="1090" t="str">
        <f t="shared" ca="1" si="396"/>
        <v/>
      </c>
      <c r="I6338" s="1109"/>
      <c r="J6338" s="1109"/>
      <c r="K6338" s="1112"/>
      <c r="L6338" s="1091"/>
      <c r="M6338" s="1091"/>
      <c r="N6338" s="1091"/>
      <c r="O6338" s="1091"/>
      <c r="P6338" s="1096"/>
      <c r="Q6338" s="1096"/>
      <c r="R6338" s="1096"/>
      <c r="S6338" s="1091"/>
    </row>
    <row r="6339" spans="1:19" x14ac:dyDescent="0.3">
      <c r="A6339" s="1090">
        <v>6334</v>
      </c>
      <c r="B6339" s="1091"/>
      <c r="C6339" s="1091"/>
      <c r="D6339" s="1097"/>
      <c r="E6339" s="1093">
        <f t="shared" si="393"/>
        <v>0</v>
      </c>
      <c r="F6339" s="1094">
        <f t="shared" si="394"/>
        <v>0</v>
      </c>
      <c r="G6339" s="1095">
        <f t="shared" si="395"/>
        <v>0</v>
      </c>
      <c r="H6339" s="1090" t="str">
        <f t="shared" ca="1" si="396"/>
        <v/>
      </c>
      <c r="I6339" s="1109"/>
      <c r="J6339" s="1109"/>
      <c r="K6339" s="1112"/>
      <c r="L6339" s="1091"/>
      <c r="M6339" s="1091"/>
      <c r="N6339" s="1091"/>
      <c r="O6339" s="1091"/>
      <c r="P6339" s="1096"/>
      <c r="Q6339" s="1096"/>
      <c r="R6339" s="1096"/>
      <c r="S6339" s="1091"/>
    </row>
    <row r="6340" spans="1:19" x14ac:dyDescent="0.3">
      <c r="A6340" s="1090">
        <v>6335</v>
      </c>
      <c r="B6340" s="1091"/>
      <c r="C6340" s="1091"/>
      <c r="D6340" s="1097"/>
      <c r="E6340" s="1093">
        <f t="shared" si="393"/>
        <v>0</v>
      </c>
      <c r="F6340" s="1094">
        <f t="shared" si="394"/>
        <v>0</v>
      </c>
      <c r="G6340" s="1095">
        <f t="shared" si="395"/>
        <v>0</v>
      </c>
      <c r="H6340" s="1090" t="str">
        <f t="shared" ca="1" si="396"/>
        <v/>
      </c>
      <c r="I6340" s="1109"/>
      <c r="J6340" s="1109"/>
      <c r="K6340" s="1112"/>
      <c r="L6340" s="1091"/>
      <c r="M6340" s="1091"/>
      <c r="N6340" s="1091"/>
      <c r="O6340" s="1091"/>
      <c r="P6340" s="1096"/>
      <c r="Q6340" s="1096"/>
      <c r="R6340" s="1096"/>
      <c r="S6340" s="1091"/>
    </row>
    <row r="6341" spans="1:19" x14ac:dyDescent="0.3">
      <c r="A6341" s="1090">
        <v>6336</v>
      </c>
      <c r="B6341" s="1091"/>
      <c r="C6341" s="1091"/>
      <c r="D6341" s="1097"/>
      <c r="E6341" s="1093">
        <f t="shared" si="393"/>
        <v>0</v>
      </c>
      <c r="F6341" s="1094">
        <f t="shared" si="394"/>
        <v>0</v>
      </c>
      <c r="G6341" s="1095">
        <f t="shared" si="395"/>
        <v>0</v>
      </c>
      <c r="H6341" s="1090" t="str">
        <f t="shared" ca="1" si="396"/>
        <v/>
      </c>
      <c r="I6341" s="1109"/>
      <c r="J6341" s="1109"/>
      <c r="K6341" s="1112"/>
      <c r="L6341" s="1091"/>
      <c r="M6341" s="1091"/>
      <c r="N6341" s="1091"/>
      <c r="O6341" s="1091"/>
      <c r="P6341" s="1096"/>
      <c r="Q6341" s="1096"/>
      <c r="R6341" s="1096"/>
      <c r="S6341" s="1091"/>
    </row>
    <row r="6342" spans="1:19" x14ac:dyDescent="0.3">
      <c r="A6342" s="1090">
        <v>6337</v>
      </c>
      <c r="B6342" s="1091"/>
      <c r="C6342" s="1091"/>
      <c r="D6342" s="1097"/>
      <c r="E6342" s="1093">
        <f t="shared" si="393"/>
        <v>0</v>
      </c>
      <c r="F6342" s="1094">
        <f t="shared" si="394"/>
        <v>0</v>
      </c>
      <c r="G6342" s="1095">
        <f t="shared" si="395"/>
        <v>0</v>
      </c>
      <c r="H6342" s="1090" t="str">
        <f t="shared" ca="1" si="396"/>
        <v/>
      </c>
      <c r="I6342" s="1109"/>
      <c r="J6342" s="1109"/>
      <c r="K6342" s="1112"/>
      <c r="L6342" s="1091"/>
      <c r="M6342" s="1091"/>
      <c r="N6342" s="1091"/>
      <c r="O6342" s="1091"/>
      <c r="P6342" s="1096"/>
      <c r="Q6342" s="1096"/>
      <c r="R6342" s="1096"/>
      <c r="S6342" s="1091"/>
    </row>
    <row r="6343" spans="1:19" x14ac:dyDescent="0.3">
      <c r="A6343" s="1090">
        <v>6338</v>
      </c>
      <c r="B6343" s="1091"/>
      <c r="C6343" s="1091"/>
      <c r="D6343" s="1097"/>
      <c r="E6343" s="1093">
        <f t="shared" ref="E6343:E6406" si="397">D6343</f>
        <v>0</v>
      </c>
      <c r="F6343" s="1094">
        <f t="shared" ref="F6343:F6406" si="398">D6343</f>
        <v>0</v>
      </c>
      <c r="G6343" s="1095">
        <f t="shared" ref="G6343:G6406" si="399">D6343</f>
        <v>0</v>
      </c>
      <c r="H6343" s="1090" t="str">
        <f t="shared" ref="H6343:H6406" ca="1" si="400">IF(ISBLANK(D6343),"",DATEDIF(G6343,TODAY(),"y"))</f>
        <v/>
      </c>
      <c r="I6343" s="1109"/>
      <c r="J6343" s="1109"/>
      <c r="K6343" s="1112"/>
      <c r="L6343" s="1091"/>
      <c r="M6343" s="1091"/>
      <c r="N6343" s="1091"/>
      <c r="O6343" s="1091"/>
      <c r="P6343" s="1096"/>
      <c r="Q6343" s="1096"/>
      <c r="R6343" s="1096"/>
      <c r="S6343" s="1091"/>
    </row>
    <row r="6344" spans="1:19" x14ac:dyDescent="0.3">
      <c r="A6344" s="1090">
        <v>6339</v>
      </c>
      <c r="B6344" s="1091"/>
      <c r="C6344" s="1091"/>
      <c r="D6344" s="1097"/>
      <c r="E6344" s="1093">
        <f t="shared" si="397"/>
        <v>0</v>
      </c>
      <c r="F6344" s="1094">
        <f t="shared" si="398"/>
        <v>0</v>
      </c>
      <c r="G6344" s="1095">
        <f t="shared" si="399"/>
        <v>0</v>
      </c>
      <c r="H6344" s="1090" t="str">
        <f t="shared" ca="1" si="400"/>
        <v/>
      </c>
      <c r="I6344" s="1109"/>
      <c r="J6344" s="1109"/>
      <c r="K6344" s="1112"/>
      <c r="L6344" s="1091"/>
      <c r="M6344" s="1091"/>
      <c r="N6344" s="1091"/>
      <c r="O6344" s="1091"/>
      <c r="P6344" s="1096"/>
      <c r="Q6344" s="1096"/>
      <c r="R6344" s="1096"/>
      <c r="S6344" s="1091"/>
    </row>
    <row r="6345" spans="1:19" x14ac:dyDescent="0.3">
      <c r="A6345" s="1090">
        <v>6340</v>
      </c>
      <c r="B6345" s="1091"/>
      <c r="C6345" s="1091"/>
      <c r="D6345" s="1097"/>
      <c r="E6345" s="1093">
        <f t="shared" si="397"/>
        <v>0</v>
      </c>
      <c r="F6345" s="1094">
        <f t="shared" si="398"/>
        <v>0</v>
      </c>
      <c r="G6345" s="1095">
        <f t="shared" si="399"/>
        <v>0</v>
      </c>
      <c r="H6345" s="1090" t="str">
        <f t="shared" ca="1" si="400"/>
        <v/>
      </c>
      <c r="I6345" s="1109"/>
      <c r="J6345" s="1109"/>
      <c r="K6345" s="1112"/>
      <c r="L6345" s="1091"/>
      <c r="M6345" s="1091"/>
      <c r="N6345" s="1091"/>
      <c r="O6345" s="1091"/>
      <c r="P6345" s="1096"/>
      <c r="Q6345" s="1096"/>
      <c r="R6345" s="1096"/>
      <c r="S6345" s="1091"/>
    </row>
    <row r="6346" spans="1:19" x14ac:dyDescent="0.3">
      <c r="A6346" s="1090">
        <v>6341</v>
      </c>
      <c r="B6346" s="1091"/>
      <c r="C6346" s="1091"/>
      <c r="D6346" s="1097"/>
      <c r="E6346" s="1093">
        <f t="shared" si="397"/>
        <v>0</v>
      </c>
      <c r="F6346" s="1094">
        <f t="shared" si="398"/>
        <v>0</v>
      </c>
      <c r="G6346" s="1095">
        <f t="shared" si="399"/>
        <v>0</v>
      </c>
      <c r="H6346" s="1090" t="str">
        <f t="shared" ca="1" si="400"/>
        <v/>
      </c>
      <c r="I6346" s="1109"/>
      <c r="J6346" s="1109"/>
      <c r="K6346" s="1112"/>
      <c r="L6346" s="1091"/>
      <c r="M6346" s="1091"/>
      <c r="N6346" s="1091"/>
      <c r="O6346" s="1091"/>
      <c r="P6346" s="1096"/>
      <c r="Q6346" s="1096"/>
      <c r="R6346" s="1096"/>
      <c r="S6346" s="1091"/>
    </row>
    <row r="6347" spans="1:19" x14ac:dyDescent="0.3">
      <c r="A6347" s="1090">
        <v>6342</v>
      </c>
      <c r="B6347" s="1091"/>
      <c r="C6347" s="1091"/>
      <c r="D6347" s="1097"/>
      <c r="E6347" s="1093">
        <f t="shared" si="397"/>
        <v>0</v>
      </c>
      <c r="F6347" s="1094">
        <f t="shared" si="398"/>
        <v>0</v>
      </c>
      <c r="G6347" s="1095">
        <f t="shared" si="399"/>
        <v>0</v>
      </c>
      <c r="H6347" s="1090" t="str">
        <f t="shared" ca="1" si="400"/>
        <v/>
      </c>
      <c r="I6347" s="1109"/>
      <c r="J6347" s="1109"/>
      <c r="K6347" s="1112"/>
      <c r="L6347" s="1091"/>
      <c r="M6347" s="1091"/>
      <c r="N6347" s="1091"/>
      <c r="O6347" s="1091"/>
      <c r="P6347" s="1096"/>
      <c r="Q6347" s="1096"/>
      <c r="R6347" s="1096"/>
      <c r="S6347" s="1091"/>
    </row>
    <row r="6348" spans="1:19" x14ac:dyDescent="0.3">
      <c r="A6348" s="1090">
        <v>6343</v>
      </c>
      <c r="B6348" s="1091"/>
      <c r="C6348" s="1091"/>
      <c r="D6348" s="1097"/>
      <c r="E6348" s="1093">
        <f t="shared" si="397"/>
        <v>0</v>
      </c>
      <c r="F6348" s="1094">
        <f t="shared" si="398"/>
        <v>0</v>
      </c>
      <c r="G6348" s="1095">
        <f t="shared" si="399"/>
        <v>0</v>
      </c>
      <c r="H6348" s="1090" t="str">
        <f t="shared" ca="1" si="400"/>
        <v/>
      </c>
      <c r="I6348" s="1109"/>
      <c r="J6348" s="1109"/>
      <c r="K6348" s="1112"/>
      <c r="L6348" s="1091"/>
      <c r="M6348" s="1091"/>
      <c r="N6348" s="1091"/>
      <c r="O6348" s="1091"/>
      <c r="P6348" s="1096"/>
      <c r="Q6348" s="1096"/>
      <c r="R6348" s="1096"/>
      <c r="S6348" s="1091"/>
    </row>
    <row r="6349" spans="1:19" x14ac:dyDescent="0.3">
      <c r="A6349" s="1090">
        <v>6344</v>
      </c>
      <c r="B6349" s="1091"/>
      <c r="C6349" s="1091"/>
      <c r="D6349" s="1097"/>
      <c r="E6349" s="1093">
        <f t="shared" si="397"/>
        <v>0</v>
      </c>
      <c r="F6349" s="1094">
        <f t="shared" si="398"/>
        <v>0</v>
      </c>
      <c r="G6349" s="1095">
        <f t="shared" si="399"/>
        <v>0</v>
      </c>
      <c r="H6349" s="1090" t="str">
        <f t="shared" ca="1" si="400"/>
        <v/>
      </c>
      <c r="I6349" s="1109"/>
      <c r="J6349" s="1109"/>
      <c r="K6349" s="1112"/>
      <c r="L6349" s="1091"/>
      <c r="M6349" s="1091"/>
      <c r="N6349" s="1091"/>
      <c r="O6349" s="1091"/>
      <c r="P6349" s="1096"/>
      <c r="Q6349" s="1096"/>
      <c r="R6349" s="1096"/>
      <c r="S6349" s="1091"/>
    </row>
    <row r="6350" spans="1:19" x14ac:dyDescent="0.3">
      <c r="A6350" s="1090">
        <v>6345</v>
      </c>
      <c r="B6350" s="1091"/>
      <c r="C6350" s="1091"/>
      <c r="D6350" s="1097"/>
      <c r="E6350" s="1093">
        <f t="shared" si="397"/>
        <v>0</v>
      </c>
      <c r="F6350" s="1094">
        <f t="shared" si="398"/>
        <v>0</v>
      </c>
      <c r="G6350" s="1095">
        <f t="shared" si="399"/>
        <v>0</v>
      </c>
      <c r="H6350" s="1090" t="str">
        <f t="shared" ca="1" si="400"/>
        <v/>
      </c>
      <c r="I6350" s="1109"/>
      <c r="J6350" s="1109"/>
      <c r="K6350" s="1112"/>
      <c r="L6350" s="1091"/>
      <c r="M6350" s="1091"/>
      <c r="N6350" s="1091"/>
      <c r="O6350" s="1091"/>
      <c r="P6350" s="1096"/>
      <c r="Q6350" s="1096"/>
      <c r="R6350" s="1096"/>
      <c r="S6350" s="1091"/>
    </row>
    <row r="6351" spans="1:19" x14ac:dyDescent="0.3">
      <c r="A6351" s="1090">
        <v>6346</v>
      </c>
      <c r="B6351" s="1091"/>
      <c r="C6351" s="1091"/>
      <c r="D6351" s="1097"/>
      <c r="E6351" s="1093">
        <f t="shared" si="397"/>
        <v>0</v>
      </c>
      <c r="F6351" s="1094">
        <f t="shared" si="398"/>
        <v>0</v>
      </c>
      <c r="G6351" s="1095">
        <f t="shared" si="399"/>
        <v>0</v>
      </c>
      <c r="H6351" s="1090" t="str">
        <f t="shared" ca="1" si="400"/>
        <v/>
      </c>
      <c r="I6351" s="1109"/>
      <c r="J6351" s="1109"/>
      <c r="K6351" s="1112"/>
      <c r="L6351" s="1091"/>
      <c r="M6351" s="1091"/>
      <c r="N6351" s="1091"/>
      <c r="O6351" s="1091"/>
      <c r="P6351" s="1096"/>
      <c r="Q6351" s="1096"/>
      <c r="R6351" s="1096"/>
      <c r="S6351" s="1091"/>
    </row>
    <row r="6352" spans="1:19" x14ac:dyDescent="0.3">
      <c r="A6352" s="1090">
        <v>6347</v>
      </c>
      <c r="B6352" s="1091"/>
      <c r="C6352" s="1091"/>
      <c r="D6352" s="1097"/>
      <c r="E6352" s="1093">
        <f t="shared" si="397"/>
        <v>0</v>
      </c>
      <c r="F6352" s="1094">
        <f t="shared" si="398"/>
        <v>0</v>
      </c>
      <c r="G6352" s="1095">
        <f t="shared" si="399"/>
        <v>0</v>
      </c>
      <c r="H6352" s="1090" t="str">
        <f t="shared" ca="1" si="400"/>
        <v/>
      </c>
      <c r="I6352" s="1109"/>
      <c r="J6352" s="1109"/>
      <c r="K6352" s="1112"/>
      <c r="L6352" s="1091"/>
      <c r="M6352" s="1091"/>
      <c r="N6352" s="1091"/>
      <c r="O6352" s="1091"/>
      <c r="P6352" s="1096"/>
      <c r="Q6352" s="1096"/>
      <c r="R6352" s="1096"/>
      <c r="S6352" s="1091"/>
    </row>
    <row r="6353" spans="1:19" x14ac:dyDescent="0.3">
      <c r="A6353" s="1090">
        <v>6348</v>
      </c>
      <c r="B6353" s="1091"/>
      <c r="C6353" s="1091"/>
      <c r="D6353" s="1097"/>
      <c r="E6353" s="1093">
        <f t="shared" si="397"/>
        <v>0</v>
      </c>
      <c r="F6353" s="1094">
        <f t="shared" si="398"/>
        <v>0</v>
      </c>
      <c r="G6353" s="1095">
        <f t="shared" si="399"/>
        <v>0</v>
      </c>
      <c r="H6353" s="1090" t="str">
        <f t="shared" ca="1" si="400"/>
        <v/>
      </c>
      <c r="I6353" s="1109"/>
      <c r="J6353" s="1109"/>
      <c r="K6353" s="1112"/>
      <c r="L6353" s="1091"/>
      <c r="M6353" s="1091"/>
      <c r="N6353" s="1091"/>
      <c r="O6353" s="1091"/>
      <c r="P6353" s="1096"/>
      <c r="Q6353" s="1096"/>
      <c r="R6353" s="1096"/>
      <c r="S6353" s="1091"/>
    </row>
    <row r="6354" spans="1:19" x14ac:dyDescent="0.3">
      <c r="A6354" s="1090">
        <v>6349</v>
      </c>
      <c r="B6354" s="1091"/>
      <c r="C6354" s="1091"/>
      <c r="D6354" s="1097"/>
      <c r="E6354" s="1093">
        <f t="shared" si="397"/>
        <v>0</v>
      </c>
      <c r="F6354" s="1094">
        <f t="shared" si="398"/>
        <v>0</v>
      </c>
      <c r="G6354" s="1095">
        <f t="shared" si="399"/>
        <v>0</v>
      </c>
      <c r="H6354" s="1090" t="str">
        <f t="shared" ca="1" si="400"/>
        <v/>
      </c>
      <c r="I6354" s="1109"/>
      <c r="J6354" s="1109"/>
      <c r="K6354" s="1112"/>
      <c r="L6354" s="1091"/>
      <c r="M6354" s="1091"/>
      <c r="N6354" s="1091"/>
      <c r="O6354" s="1091"/>
      <c r="P6354" s="1096"/>
      <c r="Q6354" s="1096"/>
      <c r="R6354" s="1096"/>
      <c r="S6354" s="1091"/>
    </row>
    <row r="6355" spans="1:19" x14ac:dyDescent="0.3">
      <c r="A6355" s="1090">
        <v>6350</v>
      </c>
      <c r="B6355" s="1091"/>
      <c r="C6355" s="1091"/>
      <c r="D6355" s="1097"/>
      <c r="E6355" s="1093">
        <f t="shared" si="397"/>
        <v>0</v>
      </c>
      <c r="F6355" s="1094">
        <f t="shared" si="398"/>
        <v>0</v>
      </c>
      <c r="G6355" s="1095">
        <f t="shared" si="399"/>
        <v>0</v>
      </c>
      <c r="H6355" s="1090" t="str">
        <f t="shared" ca="1" si="400"/>
        <v/>
      </c>
      <c r="I6355" s="1109"/>
      <c r="J6355" s="1109"/>
      <c r="K6355" s="1112"/>
      <c r="L6355" s="1091"/>
      <c r="M6355" s="1091"/>
      <c r="N6355" s="1091"/>
      <c r="O6355" s="1091"/>
      <c r="P6355" s="1096"/>
      <c r="Q6355" s="1096"/>
      <c r="R6355" s="1096"/>
      <c r="S6355" s="1091"/>
    </row>
    <row r="6356" spans="1:19" x14ac:dyDescent="0.3">
      <c r="A6356" s="1090">
        <v>6351</v>
      </c>
      <c r="B6356" s="1091"/>
      <c r="C6356" s="1091"/>
      <c r="D6356" s="1097"/>
      <c r="E6356" s="1093">
        <f t="shared" si="397"/>
        <v>0</v>
      </c>
      <c r="F6356" s="1094">
        <f t="shared" si="398"/>
        <v>0</v>
      </c>
      <c r="G6356" s="1095">
        <f t="shared" si="399"/>
        <v>0</v>
      </c>
      <c r="H6356" s="1090" t="str">
        <f t="shared" ca="1" si="400"/>
        <v/>
      </c>
      <c r="I6356" s="1109"/>
      <c r="J6356" s="1109"/>
      <c r="K6356" s="1112"/>
      <c r="L6356" s="1091"/>
      <c r="M6356" s="1091"/>
      <c r="N6356" s="1091"/>
      <c r="O6356" s="1091"/>
      <c r="P6356" s="1096"/>
      <c r="Q6356" s="1096"/>
      <c r="R6356" s="1096"/>
      <c r="S6356" s="1091"/>
    </row>
    <row r="6357" spans="1:19" x14ac:dyDescent="0.3">
      <c r="A6357" s="1090">
        <v>6352</v>
      </c>
      <c r="B6357" s="1091"/>
      <c r="C6357" s="1091"/>
      <c r="D6357" s="1097"/>
      <c r="E6357" s="1093">
        <f t="shared" si="397"/>
        <v>0</v>
      </c>
      <c r="F6357" s="1094">
        <f t="shared" si="398"/>
        <v>0</v>
      </c>
      <c r="G6357" s="1095">
        <f t="shared" si="399"/>
        <v>0</v>
      </c>
      <c r="H6357" s="1090" t="str">
        <f t="shared" ca="1" si="400"/>
        <v/>
      </c>
      <c r="I6357" s="1109"/>
      <c r="J6357" s="1109"/>
      <c r="K6357" s="1112"/>
      <c r="L6357" s="1091"/>
      <c r="M6357" s="1091"/>
      <c r="N6357" s="1091"/>
      <c r="O6357" s="1091"/>
      <c r="P6357" s="1096"/>
      <c r="Q6357" s="1096"/>
      <c r="R6357" s="1096"/>
      <c r="S6357" s="1091"/>
    </row>
    <row r="6358" spans="1:19" x14ac:dyDescent="0.3">
      <c r="A6358" s="1090">
        <v>6353</v>
      </c>
      <c r="B6358" s="1091"/>
      <c r="C6358" s="1091"/>
      <c r="D6358" s="1097"/>
      <c r="E6358" s="1093">
        <f t="shared" si="397"/>
        <v>0</v>
      </c>
      <c r="F6358" s="1094">
        <f t="shared" si="398"/>
        <v>0</v>
      </c>
      <c r="G6358" s="1095">
        <f t="shared" si="399"/>
        <v>0</v>
      </c>
      <c r="H6358" s="1090" t="str">
        <f t="shared" ca="1" si="400"/>
        <v/>
      </c>
      <c r="I6358" s="1109"/>
      <c r="J6358" s="1109"/>
      <c r="K6358" s="1112"/>
      <c r="L6358" s="1091"/>
      <c r="M6358" s="1091"/>
      <c r="N6358" s="1091"/>
      <c r="O6358" s="1091"/>
      <c r="P6358" s="1096"/>
      <c r="Q6358" s="1096"/>
      <c r="R6358" s="1096"/>
      <c r="S6358" s="1091"/>
    </row>
    <row r="6359" spans="1:19" x14ac:dyDescent="0.3">
      <c r="A6359" s="1090">
        <v>6354</v>
      </c>
      <c r="B6359" s="1091"/>
      <c r="C6359" s="1091"/>
      <c r="D6359" s="1097"/>
      <c r="E6359" s="1093">
        <f t="shared" si="397"/>
        <v>0</v>
      </c>
      <c r="F6359" s="1094">
        <f t="shared" si="398"/>
        <v>0</v>
      </c>
      <c r="G6359" s="1095">
        <f t="shared" si="399"/>
        <v>0</v>
      </c>
      <c r="H6359" s="1090" t="str">
        <f t="shared" ca="1" si="400"/>
        <v/>
      </c>
      <c r="I6359" s="1109"/>
      <c r="J6359" s="1109"/>
      <c r="K6359" s="1112"/>
      <c r="L6359" s="1091"/>
      <c r="M6359" s="1091"/>
      <c r="N6359" s="1091"/>
      <c r="O6359" s="1091"/>
      <c r="P6359" s="1096"/>
      <c r="Q6359" s="1096"/>
      <c r="R6359" s="1096"/>
      <c r="S6359" s="1091"/>
    </row>
    <row r="6360" spans="1:19" x14ac:dyDescent="0.3">
      <c r="A6360" s="1090">
        <v>6355</v>
      </c>
      <c r="B6360" s="1091"/>
      <c r="C6360" s="1091"/>
      <c r="D6360" s="1097"/>
      <c r="E6360" s="1093">
        <f t="shared" si="397"/>
        <v>0</v>
      </c>
      <c r="F6360" s="1094">
        <f t="shared" si="398"/>
        <v>0</v>
      </c>
      <c r="G6360" s="1095">
        <f t="shared" si="399"/>
        <v>0</v>
      </c>
      <c r="H6360" s="1090" t="str">
        <f t="shared" ca="1" si="400"/>
        <v/>
      </c>
      <c r="I6360" s="1109"/>
      <c r="J6360" s="1109"/>
      <c r="K6360" s="1112"/>
      <c r="L6360" s="1091"/>
      <c r="M6360" s="1091"/>
      <c r="N6360" s="1091"/>
      <c r="O6360" s="1091"/>
      <c r="P6360" s="1096"/>
      <c r="Q6360" s="1096"/>
      <c r="R6360" s="1096"/>
      <c r="S6360" s="1091"/>
    </row>
    <row r="6361" spans="1:19" x14ac:dyDescent="0.3">
      <c r="A6361" s="1090">
        <v>6356</v>
      </c>
      <c r="B6361" s="1091"/>
      <c r="C6361" s="1091"/>
      <c r="D6361" s="1097"/>
      <c r="E6361" s="1093">
        <f t="shared" si="397"/>
        <v>0</v>
      </c>
      <c r="F6361" s="1094">
        <f t="shared" si="398"/>
        <v>0</v>
      </c>
      <c r="G6361" s="1095">
        <f t="shared" si="399"/>
        <v>0</v>
      </c>
      <c r="H6361" s="1090" t="str">
        <f t="shared" ca="1" si="400"/>
        <v/>
      </c>
      <c r="I6361" s="1109"/>
      <c r="J6361" s="1109"/>
      <c r="K6361" s="1112"/>
      <c r="L6361" s="1091"/>
      <c r="M6361" s="1091"/>
      <c r="N6361" s="1091"/>
      <c r="O6361" s="1091"/>
      <c r="P6361" s="1096"/>
      <c r="Q6361" s="1096"/>
      <c r="R6361" s="1096"/>
      <c r="S6361" s="1091"/>
    </row>
    <row r="6362" spans="1:19" x14ac:dyDescent="0.3">
      <c r="A6362" s="1090">
        <v>6357</v>
      </c>
      <c r="B6362" s="1091"/>
      <c r="C6362" s="1091"/>
      <c r="D6362" s="1097"/>
      <c r="E6362" s="1093">
        <f t="shared" si="397"/>
        <v>0</v>
      </c>
      <c r="F6362" s="1094">
        <f t="shared" si="398"/>
        <v>0</v>
      </c>
      <c r="G6362" s="1095">
        <f t="shared" si="399"/>
        <v>0</v>
      </c>
      <c r="H6362" s="1090" t="str">
        <f t="shared" ca="1" si="400"/>
        <v/>
      </c>
      <c r="I6362" s="1109"/>
      <c r="J6362" s="1109"/>
      <c r="K6362" s="1112"/>
      <c r="L6362" s="1091"/>
      <c r="M6362" s="1091"/>
      <c r="N6362" s="1091"/>
      <c r="O6362" s="1091"/>
      <c r="P6362" s="1096"/>
      <c r="Q6362" s="1096"/>
      <c r="R6362" s="1096"/>
      <c r="S6362" s="1091"/>
    </row>
    <row r="6363" spans="1:19" x14ac:dyDescent="0.3">
      <c r="A6363" s="1090">
        <v>6358</v>
      </c>
      <c r="B6363" s="1091"/>
      <c r="C6363" s="1091"/>
      <c r="D6363" s="1097"/>
      <c r="E6363" s="1093">
        <f t="shared" si="397"/>
        <v>0</v>
      </c>
      <c r="F6363" s="1094">
        <f t="shared" si="398"/>
        <v>0</v>
      </c>
      <c r="G6363" s="1095">
        <f t="shared" si="399"/>
        <v>0</v>
      </c>
      <c r="H6363" s="1090" t="str">
        <f t="shared" ca="1" si="400"/>
        <v/>
      </c>
      <c r="I6363" s="1109"/>
      <c r="J6363" s="1109"/>
      <c r="K6363" s="1112"/>
      <c r="L6363" s="1091"/>
      <c r="M6363" s="1091"/>
      <c r="N6363" s="1091"/>
      <c r="O6363" s="1091"/>
      <c r="P6363" s="1096"/>
      <c r="Q6363" s="1096"/>
      <c r="R6363" s="1096"/>
      <c r="S6363" s="1091"/>
    </row>
    <row r="6364" spans="1:19" x14ac:dyDescent="0.3">
      <c r="A6364" s="1090">
        <v>6359</v>
      </c>
      <c r="B6364" s="1091"/>
      <c r="C6364" s="1091"/>
      <c r="D6364" s="1097"/>
      <c r="E6364" s="1093">
        <f t="shared" si="397"/>
        <v>0</v>
      </c>
      <c r="F6364" s="1094">
        <f t="shared" si="398"/>
        <v>0</v>
      </c>
      <c r="G6364" s="1095">
        <f t="shared" si="399"/>
        <v>0</v>
      </c>
      <c r="H6364" s="1090" t="str">
        <f t="shared" ca="1" si="400"/>
        <v/>
      </c>
      <c r="I6364" s="1109"/>
      <c r="J6364" s="1109"/>
      <c r="K6364" s="1112"/>
      <c r="L6364" s="1091"/>
      <c r="M6364" s="1091"/>
      <c r="N6364" s="1091"/>
      <c r="O6364" s="1091"/>
      <c r="P6364" s="1096"/>
      <c r="Q6364" s="1096"/>
      <c r="R6364" s="1096"/>
      <c r="S6364" s="1091"/>
    </row>
    <row r="6365" spans="1:19" x14ac:dyDescent="0.3">
      <c r="A6365" s="1090">
        <v>6360</v>
      </c>
      <c r="B6365" s="1091"/>
      <c r="C6365" s="1091"/>
      <c r="D6365" s="1097"/>
      <c r="E6365" s="1093">
        <f t="shared" si="397"/>
        <v>0</v>
      </c>
      <c r="F6365" s="1094">
        <f t="shared" si="398"/>
        <v>0</v>
      </c>
      <c r="G6365" s="1095">
        <f t="shared" si="399"/>
        <v>0</v>
      </c>
      <c r="H6365" s="1090" t="str">
        <f t="shared" ca="1" si="400"/>
        <v/>
      </c>
      <c r="I6365" s="1109"/>
      <c r="J6365" s="1109"/>
      <c r="K6365" s="1112"/>
      <c r="L6365" s="1091"/>
      <c r="M6365" s="1091"/>
      <c r="N6365" s="1091"/>
      <c r="O6365" s="1091"/>
      <c r="P6365" s="1096"/>
      <c r="Q6365" s="1096"/>
      <c r="R6365" s="1096"/>
      <c r="S6365" s="1091"/>
    </row>
    <row r="6366" spans="1:19" x14ac:dyDescent="0.3">
      <c r="A6366" s="1090">
        <v>6361</v>
      </c>
      <c r="B6366" s="1091"/>
      <c r="C6366" s="1091"/>
      <c r="D6366" s="1097"/>
      <c r="E6366" s="1093">
        <f t="shared" si="397"/>
        <v>0</v>
      </c>
      <c r="F6366" s="1094">
        <f t="shared" si="398"/>
        <v>0</v>
      </c>
      <c r="G6366" s="1095">
        <f t="shared" si="399"/>
        <v>0</v>
      </c>
      <c r="H6366" s="1090" t="str">
        <f t="shared" ca="1" si="400"/>
        <v/>
      </c>
      <c r="I6366" s="1109"/>
      <c r="J6366" s="1109"/>
      <c r="K6366" s="1112"/>
      <c r="L6366" s="1091"/>
      <c r="M6366" s="1091"/>
      <c r="N6366" s="1091"/>
      <c r="O6366" s="1091"/>
      <c r="P6366" s="1096"/>
      <c r="Q6366" s="1096"/>
      <c r="R6366" s="1096"/>
      <c r="S6366" s="1091"/>
    </row>
    <row r="6367" spans="1:19" x14ac:dyDescent="0.3">
      <c r="A6367" s="1090">
        <v>6362</v>
      </c>
      <c r="B6367" s="1091"/>
      <c r="C6367" s="1091"/>
      <c r="D6367" s="1097"/>
      <c r="E6367" s="1093">
        <f t="shared" si="397"/>
        <v>0</v>
      </c>
      <c r="F6367" s="1094">
        <f t="shared" si="398"/>
        <v>0</v>
      </c>
      <c r="G6367" s="1095">
        <f t="shared" si="399"/>
        <v>0</v>
      </c>
      <c r="H6367" s="1090" t="str">
        <f t="shared" ca="1" si="400"/>
        <v/>
      </c>
      <c r="I6367" s="1109"/>
      <c r="J6367" s="1109"/>
      <c r="K6367" s="1112"/>
      <c r="L6367" s="1091"/>
      <c r="M6367" s="1091"/>
      <c r="N6367" s="1091"/>
      <c r="O6367" s="1091"/>
      <c r="P6367" s="1096"/>
      <c r="Q6367" s="1096"/>
      <c r="R6367" s="1096"/>
      <c r="S6367" s="1091"/>
    </row>
    <row r="6368" spans="1:19" x14ac:dyDescent="0.3">
      <c r="A6368" s="1090">
        <v>6363</v>
      </c>
      <c r="B6368" s="1091"/>
      <c r="C6368" s="1091"/>
      <c r="D6368" s="1097"/>
      <c r="E6368" s="1093">
        <f t="shared" si="397"/>
        <v>0</v>
      </c>
      <c r="F6368" s="1094">
        <f t="shared" si="398"/>
        <v>0</v>
      </c>
      <c r="G6368" s="1095">
        <f t="shared" si="399"/>
        <v>0</v>
      </c>
      <c r="H6368" s="1090" t="str">
        <f t="shared" ca="1" si="400"/>
        <v/>
      </c>
      <c r="I6368" s="1109"/>
      <c r="J6368" s="1109"/>
      <c r="K6368" s="1112"/>
      <c r="L6368" s="1091"/>
      <c r="M6368" s="1091"/>
      <c r="N6368" s="1091"/>
      <c r="O6368" s="1091"/>
      <c r="P6368" s="1096"/>
      <c r="Q6368" s="1096"/>
      <c r="R6368" s="1096"/>
      <c r="S6368" s="1091"/>
    </row>
    <row r="6369" spans="1:19" x14ac:dyDescent="0.3">
      <c r="A6369" s="1090">
        <v>6364</v>
      </c>
      <c r="B6369" s="1091"/>
      <c r="C6369" s="1091"/>
      <c r="D6369" s="1097"/>
      <c r="E6369" s="1093">
        <f t="shared" si="397"/>
        <v>0</v>
      </c>
      <c r="F6369" s="1094">
        <f t="shared" si="398"/>
        <v>0</v>
      </c>
      <c r="G6369" s="1095">
        <f t="shared" si="399"/>
        <v>0</v>
      </c>
      <c r="H6369" s="1090" t="str">
        <f t="shared" ca="1" si="400"/>
        <v/>
      </c>
      <c r="I6369" s="1109"/>
      <c r="J6369" s="1109"/>
      <c r="K6369" s="1112"/>
      <c r="L6369" s="1091"/>
      <c r="M6369" s="1091"/>
      <c r="N6369" s="1091"/>
      <c r="O6369" s="1091"/>
      <c r="P6369" s="1096"/>
      <c r="Q6369" s="1096"/>
      <c r="R6369" s="1096"/>
      <c r="S6369" s="1091"/>
    </row>
    <row r="6370" spans="1:19" x14ac:dyDescent="0.3">
      <c r="A6370" s="1090">
        <v>6365</v>
      </c>
      <c r="B6370" s="1091"/>
      <c r="C6370" s="1091"/>
      <c r="D6370" s="1097"/>
      <c r="E6370" s="1093">
        <f t="shared" si="397"/>
        <v>0</v>
      </c>
      <c r="F6370" s="1094">
        <f t="shared" si="398"/>
        <v>0</v>
      </c>
      <c r="G6370" s="1095">
        <f t="shared" si="399"/>
        <v>0</v>
      </c>
      <c r="H6370" s="1090" t="str">
        <f t="shared" ca="1" si="400"/>
        <v/>
      </c>
      <c r="I6370" s="1109"/>
      <c r="J6370" s="1109"/>
      <c r="K6370" s="1112"/>
      <c r="L6370" s="1091"/>
      <c r="M6370" s="1091"/>
      <c r="N6370" s="1091"/>
      <c r="O6370" s="1091"/>
      <c r="P6370" s="1096"/>
      <c r="Q6370" s="1096"/>
      <c r="R6370" s="1096"/>
      <c r="S6370" s="1091"/>
    </row>
    <row r="6371" spans="1:19" x14ac:dyDescent="0.3">
      <c r="A6371" s="1090">
        <v>6366</v>
      </c>
      <c r="B6371" s="1091"/>
      <c r="C6371" s="1091"/>
      <c r="D6371" s="1097"/>
      <c r="E6371" s="1093">
        <f t="shared" si="397"/>
        <v>0</v>
      </c>
      <c r="F6371" s="1094">
        <f t="shared" si="398"/>
        <v>0</v>
      </c>
      <c r="G6371" s="1095">
        <f t="shared" si="399"/>
        <v>0</v>
      </c>
      <c r="H6371" s="1090" t="str">
        <f t="shared" ca="1" si="400"/>
        <v/>
      </c>
      <c r="I6371" s="1109"/>
      <c r="J6371" s="1109"/>
      <c r="K6371" s="1112"/>
      <c r="L6371" s="1091"/>
      <c r="M6371" s="1091"/>
      <c r="N6371" s="1091"/>
      <c r="O6371" s="1091"/>
      <c r="P6371" s="1096"/>
      <c r="Q6371" s="1096"/>
      <c r="R6371" s="1096"/>
      <c r="S6371" s="1091"/>
    </row>
    <row r="6372" spans="1:19" x14ac:dyDescent="0.3">
      <c r="A6372" s="1090">
        <v>6367</v>
      </c>
      <c r="B6372" s="1091"/>
      <c r="C6372" s="1091"/>
      <c r="D6372" s="1097"/>
      <c r="E6372" s="1093">
        <f t="shared" si="397"/>
        <v>0</v>
      </c>
      <c r="F6372" s="1094">
        <f t="shared" si="398"/>
        <v>0</v>
      </c>
      <c r="G6372" s="1095">
        <f t="shared" si="399"/>
        <v>0</v>
      </c>
      <c r="H6372" s="1090" t="str">
        <f t="shared" ca="1" si="400"/>
        <v/>
      </c>
      <c r="I6372" s="1109"/>
      <c r="J6372" s="1109"/>
      <c r="K6372" s="1112"/>
      <c r="L6372" s="1091"/>
      <c r="M6372" s="1091"/>
      <c r="N6372" s="1091"/>
      <c r="O6372" s="1091"/>
      <c r="P6372" s="1096"/>
      <c r="Q6372" s="1096"/>
      <c r="R6372" s="1096"/>
      <c r="S6372" s="1091"/>
    </row>
    <row r="6373" spans="1:19" x14ac:dyDescent="0.3">
      <c r="A6373" s="1090">
        <v>6368</v>
      </c>
      <c r="B6373" s="1091"/>
      <c r="C6373" s="1091"/>
      <c r="D6373" s="1097"/>
      <c r="E6373" s="1093">
        <f t="shared" si="397"/>
        <v>0</v>
      </c>
      <c r="F6373" s="1094">
        <f t="shared" si="398"/>
        <v>0</v>
      </c>
      <c r="G6373" s="1095">
        <f t="shared" si="399"/>
        <v>0</v>
      </c>
      <c r="H6373" s="1090" t="str">
        <f t="shared" ca="1" si="400"/>
        <v/>
      </c>
      <c r="I6373" s="1109"/>
      <c r="J6373" s="1109"/>
      <c r="K6373" s="1112"/>
      <c r="L6373" s="1091"/>
      <c r="M6373" s="1091"/>
      <c r="N6373" s="1091"/>
      <c r="O6373" s="1091"/>
      <c r="P6373" s="1096"/>
      <c r="Q6373" s="1096"/>
      <c r="R6373" s="1096"/>
      <c r="S6373" s="1091"/>
    </row>
    <row r="6374" spans="1:19" x14ac:dyDescent="0.3">
      <c r="A6374" s="1090">
        <v>6369</v>
      </c>
      <c r="B6374" s="1091"/>
      <c r="C6374" s="1091"/>
      <c r="D6374" s="1097"/>
      <c r="E6374" s="1093">
        <f t="shared" si="397"/>
        <v>0</v>
      </c>
      <c r="F6374" s="1094">
        <f t="shared" si="398"/>
        <v>0</v>
      </c>
      <c r="G6374" s="1095">
        <f t="shared" si="399"/>
        <v>0</v>
      </c>
      <c r="H6374" s="1090" t="str">
        <f t="shared" ca="1" si="400"/>
        <v/>
      </c>
      <c r="I6374" s="1109"/>
      <c r="J6374" s="1109"/>
      <c r="K6374" s="1112"/>
      <c r="L6374" s="1091"/>
      <c r="M6374" s="1091"/>
      <c r="N6374" s="1091"/>
      <c r="O6374" s="1091"/>
      <c r="P6374" s="1096"/>
      <c r="Q6374" s="1096"/>
      <c r="R6374" s="1096"/>
      <c r="S6374" s="1091"/>
    </row>
    <row r="6375" spans="1:19" x14ac:dyDescent="0.3">
      <c r="A6375" s="1090">
        <v>6370</v>
      </c>
      <c r="B6375" s="1091"/>
      <c r="C6375" s="1091"/>
      <c r="D6375" s="1097"/>
      <c r="E6375" s="1093">
        <f t="shared" si="397"/>
        <v>0</v>
      </c>
      <c r="F6375" s="1094">
        <f t="shared" si="398"/>
        <v>0</v>
      </c>
      <c r="G6375" s="1095">
        <f t="shared" si="399"/>
        <v>0</v>
      </c>
      <c r="H6375" s="1090" t="str">
        <f t="shared" ca="1" si="400"/>
        <v/>
      </c>
      <c r="I6375" s="1109"/>
      <c r="J6375" s="1109"/>
      <c r="K6375" s="1112"/>
      <c r="L6375" s="1091"/>
      <c r="M6375" s="1091"/>
      <c r="N6375" s="1091"/>
      <c r="O6375" s="1091"/>
      <c r="P6375" s="1096"/>
      <c r="Q6375" s="1096"/>
      <c r="R6375" s="1096"/>
      <c r="S6375" s="1091"/>
    </row>
    <row r="6376" spans="1:19" x14ac:dyDescent="0.3">
      <c r="A6376" s="1090">
        <v>6371</v>
      </c>
      <c r="B6376" s="1091"/>
      <c r="C6376" s="1091"/>
      <c r="D6376" s="1097"/>
      <c r="E6376" s="1093">
        <f t="shared" si="397"/>
        <v>0</v>
      </c>
      <c r="F6376" s="1094">
        <f t="shared" si="398"/>
        <v>0</v>
      </c>
      <c r="G6376" s="1095">
        <f t="shared" si="399"/>
        <v>0</v>
      </c>
      <c r="H6376" s="1090" t="str">
        <f t="shared" ca="1" si="400"/>
        <v/>
      </c>
      <c r="I6376" s="1109"/>
      <c r="J6376" s="1109"/>
      <c r="K6376" s="1112"/>
      <c r="L6376" s="1091"/>
      <c r="M6376" s="1091"/>
      <c r="N6376" s="1091"/>
      <c r="O6376" s="1091"/>
      <c r="P6376" s="1096"/>
      <c r="Q6376" s="1096"/>
      <c r="R6376" s="1096"/>
      <c r="S6376" s="1091"/>
    </row>
    <row r="6377" spans="1:19" x14ac:dyDescent="0.3">
      <c r="A6377" s="1090">
        <v>6372</v>
      </c>
      <c r="B6377" s="1091"/>
      <c r="C6377" s="1091"/>
      <c r="D6377" s="1097"/>
      <c r="E6377" s="1093">
        <f t="shared" si="397"/>
        <v>0</v>
      </c>
      <c r="F6377" s="1094">
        <f t="shared" si="398"/>
        <v>0</v>
      </c>
      <c r="G6377" s="1095">
        <f t="shared" si="399"/>
        <v>0</v>
      </c>
      <c r="H6377" s="1090" t="str">
        <f t="shared" ca="1" si="400"/>
        <v/>
      </c>
      <c r="I6377" s="1109"/>
      <c r="J6377" s="1109"/>
      <c r="K6377" s="1112"/>
      <c r="L6377" s="1091"/>
      <c r="M6377" s="1091"/>
      <c r="N6377" s="1091"/>
      <c r="O6377" s="1091"/>
      <c r="P6377" s="1096"/>
      <c r="Q6377" s="1096"/>
      <c r="R6377" s="1096"/>
      <c r="S6377" s="1091"/>
    </row>
    <row r="6378" spans="1:19" x14ac:dyDescent="0.3">
      <c r="A6378" s="1090">
        <v>6373</v>
      </c>
      <c r="B6378" s="1091"/>
      <c r="C6378" s="1091"/>
      <c r="D6378" s="1097"/>
      <c r="E6378" s="1093">
        <f t="shared" si="397"/>
        <v>0</v>
      </c>
      <c r="F6378" s="1094">
        <f t="shared" si="398"/>
        <v>0</v>
      </c>
      <c r="G6378" s="1095">
        <f t="shared" si="399"/>
        <v>0</v>
      </c>
      <c r="H6378" s="1090" t="str">
        <f t="shared" ca="1" si="400"/>
        <v/>
      </c>
      <c r="I6378" s="1109"/>
      <c r="J6378" s="1109"/>
      <c r="K6378" s="1112"/>
      <c r="L6378" s="1091"/>
      <c r="M6378" s="1091"/>
      <c r="N6378" s="1091"/>
      <c r="O6378" s="1091"/>
      <c r="P6378" s="1096"/>
      <c r="Q6378" s="1096"/>
      <c r="R6378" s="1096"/>
      <c r="S6378" s="1091"/>
    </row>
    <row r="6379" spans="1:19" x14ac:dyDescent="0.3">
      <c r="A6379" s="1090">
        <v>6374</v>
      </c>
      <c r="B6379" s="1091"/>
      <c r="C6379" s="1091"/>
      <c r="D6379" s="1097"/>
      <c r="E6379" s="1093">
        <f t="shared" si="397"/>
        <v>0</v>
      </c>
      <c r="F6379" s="1094">
        <f t="shared" si="398"/>
        <v>0</v>
      </c>
      <c r="G6379" s="1095">
        <f t="shared" si="399"/>
        <v>0</v>
      </c>
      <c r="H6379" s="1090" t="str">
        <f t="shared" ca="1" si="400"/>
        <v/>
      </c>
      <c r="I6379" s="1109"/>
      <c r="J6379" s="1109"/>
      <c r="K6379" s="1112"/>
      <c r="L6379" s="1091"/>
      <c r="M6379" s="1091"/>
      <c r="N6379" s="1091"/>
      <c r="O6379" s="1091"/>
      <c r="P6379" s="1096"/>
      <c r="Q6379" s="1096"/>
      <c r="R6379" s="1096"/>
      <c r="S6379" s="1091"/>
    </row>
    <row r="6380" spans="1:19" x14ac:dyDescent="0.3">
      <c r="A6380" s="1090">
        <v>6375</v>
      </c>
      <c r="B6380" s="1091"/>
      <c r="C6380" s="1091"/>
      <c r="D6380" s="1097"/>
      <c r="E6380" s="1093">
        <f t="shared" si="397"/>
        <v>0</v>
      </c>
      <c r="F6380" s="1094">
        <f t="shared" si="398"/>
        <v>0</v>
      </c>
      <c r="G6380" s="1095">
        <f t="shared" si="399"/>
        <v>0</v>
      </c>
      <c r="H6380" s="1090" t="str">
        <f t="shared" ca="1" si="400"/>
        <v/>
      </c>
      <c r="I6380" s="1109"/>
      <c r="J6380" s="1109"/>
      <c r="K6380" s="1112"/>
      <c r="L6380" s="1091"/>
      <c r="M6380" s="1091"/>
      <c r="N6380" s="1091"/>
      <c r="O6380" s="1091"/>
      <c r="P6380" s="1096"/>
      <c r="Q6380" s="1096"/>
      <c r="R6380" s="1096"/>
      <c r="S6380" s="1091"/>
    </row>
    <row r="6381" spans="1:19" x14ac:dyDescent="0.3">
      <c r="A6381" s="1090">
        <v>6376</v>
      </c>
      <c r="B6381" s="1091"/>
      <c r="C6381" s="1091"/>
      <c r="D6381" s="1097"/>
      <c r="E6381" s="1093">
        <f t="shared" si="397"/>
        <v>0</v>
      </c>
      <c r="F6381" s="1094">
        <f t="shared" si="398"/>
        <v>0</v>
      </c>
      <c r="G6381" s="1095">
        <f t="shared" si="399"/>
        <v>0</v>
      </c>
      <c r="H6381" s="1090" t="str">
        <f t="shared" ca="1" si="400"/>
        <v/>
      </c>
      <c r="I6381" s="1109"/>
      <c r="J6381" s="1109"/>
      <c r="K6381" s="1112"/>
      <c r="L6381" s="1091"/>
      <c r="M6381" s="1091"/>
      <c r="N6381" s="1091"/>
      <c r="O6381" s="1091"/>
      <c r="P6381" s="1096"/>
      <c r="Q6381" s="1096"/>
      <c r="R6381" s="1096"/>
      <c r="S6381" s="1091"/>
    </row>
    <row r="6382" spans="1:19" x14ac:dyDescent="0.3">
      <c r="A6382" s="1090">
        <v>6377</v>
      </c>
      <c r="B6382" s="1091"/>
      <c r="C6382" s="1091"/>
      <c r="D6382" s="1097"/>
      <c r="E6382" s="1093">
        <f t="shared" si="397"/>
        <v>0</v>
      </c>
      <c r="F6382" s="1094">
        <f t="shared" si="398"/>
        <v>0</v>
      </c>
      <c r="G6382" s="1095">
        <f t="shared" si="399"/>
        <v>0</v>
      </c>
      <c r="H6382" s="1090" t="str">
        <f t="shared" ca="1" si="400"/>
        <v/>
      </c>
      <c r="I6382" s="1109"/>
      <c r="J6382" s="1109"/>
      <c r="K6382" s="1112"/>
      <c r="L6382" s="1091"/>
      <c r="M6382" s="1091"/>
      <c r="N6382" s="1091"/>
      <c r="O6382" s="1091"/>
      <c r="P6382" s="1096"/>
      <c r="Q6382" s="1096"/>
      <c r="R6382" s="1096"/>
      <c r="S6382" s="1091"/>
    </row>
    <row r="6383" spans="1:19" x14ac:dyDescent="0.3">
      <c r="A6383" s="1090">
        <v>6378</v>
      </c>
      <c r="B6383" s="1091"/>
      <c r="C6383" s="1091"/>
      <c r="D6383" s="1097"/>
      <c r="E6383" s="1093">
        <f t="shared" si="397"/>
        <v>0</v>
      </c>
      <c r="F6383" s="1094">
        <f t="shared" si="398"/>
        <v>0</v>
      </c>
      <c r="G6383" s="1095">
        <f t="shared" si="399"/>
        <v>0</v>
      </c>
      <c r="H6383" s="1090" t="str">
        <f t="shared" ca="1" si="400"/>
        <v/>
      </c>
      <c r="I6383" s="1109"/>
      <c r="J6383" s="1109"/>
      <c r="K6383" s="1112"/>
      <c r="L6383" s="1091"/>
      <c r="M6383" s="1091"/>
      <c r="N6383" s="1091"/>
      <c r="O6383" s="1091"/>
      <c r="P6383" s="1096"/>
      <c r="Q6383" s="1096"/>
      <c r="R6383" s="1096"/>
      <c r="S6383" s="1091"/>
    </row>
    <row r="6384" spans="1:19" x14ac:dyDescent="0.3">
      <c r="A6384" s="1090">
        <v>6379</v>
      </c>
      <c r="B6384" s="1091"/>
      <c r="C6384" s="1091"/>
      <c r="D6384" s="1097"/>
      <c r="E6384" s="1093">
        <f t="shared" si="397"/>
        <v>0</v>
      </c>
      <c r="F6384" s="1094">
        <f t="shared" si="398"/>
        <v>0</v>
      </c>
      <c r="G6384" s="1095">
        <f t="shared" si="399"/>
        <v>0</v>
      </c>
      <c r="H6384" s="1090" t="str">
        <f t="shared" ca="1" si="400"/>
        <v/>
      </c>
      <c r="I6384" s="1109"/>
      <c r="J6384" s="1109"/>
      <c r="K6384" s="1112"/>
      <c r="L6384" s="1091"/>
      <c r="M6384" s="1091"/>
      <c r="N6384" s="1091"/>
      <c r="O6384" s="1091"/>
      <c r="P6384" s="1096"/>
      <c r="Q6384" s="1096"/>
      <c r="R6384" s="1096"/>
      <c r="S6384" s="1091"/>
    </row>
    <row r="6385" spans="1:19" x14ac:dyDescent="0.3">
      <c r="A6385" s="1090">
        <v>6380</v>
      </c>
      <c r="B6385" s="1091"/>
      <c r="C6385" s="1091"/>
      <c r="D6385" s="1097"/>
      <c r="E6385" s="1093">
        <f t="shared" si="397"/>
        <v>0</v>
      </c>
      <c r="F6385" s="1094">
        <f t="shared" si="398"/>
        <v>0</v>
      </c>
      <c r="G6385" s="1095">
        <f t="shared" si="399"/>
        <v>0</v>
      </c>
      <c r="H6385" s="1090" t="str">
        <f t="shared" ca="1" si="400"/>
        <v/>
      </c>
      <c r="I6385" s="1109"/>
      <c r="J6385" s="1109"/>
      <c r="K6385" s="1112"/>
      <c r="L6385" s="1091"/>
      <c r="M6385" s="1091"/>
      <c r="N6385" s="1091"/>
      <c r="O6385" s="1091"/>
      <c r="P6385" s="1096"/>
      <c r="Q6385" s="1096"/>
      <c r="R6385" s="1096"/>
      <c r="S6385" s="1091"/>
    </row>
    <row r="6386" spans="1:19" x14ac:dyDescent="0.3">
      <c r="A6386" s="1090">
        <v>6381</v>
      </c>
      <c r="B6386" s="1091"/>
      <c r="C6386" s="1091"/>
      <c r="D6386" s="1097"/>
      <c r="E6386" s="1093">
        <f t="shared" si="397"/>
        <v>0</v>
      </c>
      <c r="F6386" s="1094">
        <f t="shared" si="398"/>
        <v>0</v>
      </c>
      <c r="G6386" s="1095">
        <f t="shared" si="399"/>
        <v>0</v>
      </c>
      <c r="H6386" s="1090" t="str">
        <f t="shared" ca="1" si="400"/>
        <v/>
      </c>
      <c r="I6386" s="1109"/>
      <c r="J6386" s="1109"/>
      <c r="K6386" s="1112"/>
      <c r="L6386" s="1091"/>
      <c r="M6386" s="1091"/>
      <c r="N6386" s="1091"/>
      <c r="O6386" s="1091"/>
      <c r="P6386" s="1096"/>
      <c r="Q6386" s="1096"/>
      <c r="R6386" s="1096"/>
      <c r="S6386" s="1091"/>
    </row>
    <row r="6387" spans="1:19" x14ac:dyDescent="0.3">
      <c r="A6387" s="1090">
        <v>6382</v>
      </c>
      <c r="B6387" s="1091"/>
      <c r="C6387" s="1091"/>
      <c r="D6387" s="1097"/>
      <c r="E6387" s="1093">
        <f t="shared" si="397"/>
        <v>0</v>
      </c>
      <c r="F6387" s="1094">
        <f t="shared" si="398"/>
        <v>0</v>
      </c>
      <c r="G6387" s="1095">
        <f t="shared" si="399"/>
        <v>0</v>
      </c>
      <c r="H6387" s="1090" t="str">
        <f t="shared" ca="1" si="400"/>
        <v/>
      </c>
      <c r="I6387" s="1109"/>
      <c r="J6387" s="1109"/>
      <c r="K6387" s="1112"/>
      <c r="L6387" s="1091"/>
      <c r="M6387" s="1091"/>
      <c r="N6387" s="1091"/>
      <c r="O6387" s="1091"/>
      <c r="P6387" s="1096"/>
      <c r="Q6387" s="1096"/>
      <c r="R6387" s="1096"/>
      <c r="S6387" s="1091"/>
    </row>
    <row r="6388" spans="1:19" x14ac:dyDescent="0.3">
      <c r="A6388" s="1090">
        <v>6383</v>
      </c>
      <c r="B6388" s="1091"/>
      <c r="C6388" s="1091"/>
      <c r="D6388" s="1097"/>
      <c r="E6388" s="1093">
        <f t="shared" si="397"/>
        <v>0</v>
      </c>
      <c r="F6388" s="1094">
        <f t="shared" si="398"/>
        <v>0</v>
      </c>
      <c r="G6388" s="1095">
        <f t="shared" si="399"/>
        <v>0</v>
      </c>
      <c r="H6388" s="1090" t="str">
        <f t="shared" ca="1" si="400"/>
        <v/>
      </c>
      <c r="I6388" s="1109"/>
      <c r="J6388" s="1109"/>
      <c r="K6388" s="1112"/>
      <c r="L6388" s="1091"/>
      <c r="M6388" s="1091"/>
      <c r="N6388" s="1091"/>
      <c r="O6388" s="1091"/>
      <c r="P6388" s="1096"/>
      <c r="Q6388" s="1096"/>
      <c r="R6388" s="1096"/>
      <c r="S6388" s="1091"/>
    </row>
    <row r="6389" spans="1:19" x14ac:dyDescent="0.3">
      <c r="A6389" s="1090">
        <v>6384</v>
      </c>
      <c r="B6389" s="1091"/>
      <c r="C6389" s="1091"/>
      <c r="D6389" s="1097"/>
      <c r="E6389" s="1093">
        <f t="shared" si="397"/>
        <v>0</v>
      </c>
      <c r="F6389" s="1094">
        <f t="shared" si="398"/>
        <v>0</v>
      </c>
      <c r="G6389" s="1095">
        <f t="shared" si="399"/>
        <v>0</v>
      </c>
      <c r="H6389" s="1090" t="str">
        <f t="shared" ca="1" si="400"/>
        <v/>
      </c>
      <c r="I6389" s="1109"/>
      <c r="J6389" s="1109"/>
      <c r="K6389" s="1112"/>
      <c r="L6389" s="1091"/>
      <c r="M6389" s="1091"/>
      <c r="N6389" s="1091"/>
      <c r="O6389" s="1091"/>
      <c r="P6389" s="1096"/>
      <c r="Q6389" s="1096"/>
      <c r="R6389" s="1096"/>
      <c r="S6389" s="1091"/>
    </row>
    <row r="6390" spans="1:19" x14ac:dyDescent="0.3">
      <c r="A6390" s="1090">
        <v>6385</v>
      </c>
      <c r="B6390" s="1091"/>
      <c r="C6390" s="1091"/>
      <c r="D6390" s="1097"/>
      <c r="E6390" s="1093">
        <f t="shared" si="397"/>
        <v>0</v>
      </c>
      <c r="F6390" s="1094">
        <f t="shared" si="398"/>
        <v>0</v>
      </c>
      <c r="G6390" s="1095">
        <f t="shared" si="399"/>
        <v>0</v>
      </c>
      <c r="H6390" s="1090" t="str">
        <f t="shared" ca="1" si="400"/>
        <v/>
      </c>
      <c r="I6390" s="1109"/>
      <c r="J6390" s="1109"/>
      <c r="K6390" s="1112"/>
      <c r="L6390" s="1091"/>
      <c r="M6390" s="1091"/>
      <c r="N6390" s="1091"/>
      <c r="O6390" s="1091"/>
      <c r="P6390" s="1096"/>
      <c r="Q6390" s="1096"/>
      <c r="R6390" s="1096"/>
      <c r="S6390" s="1091"/>
    </row>
    <row r="6391" spans="1:19" x14ac:dyDescent="0.3">
      <c r="A6391" s="1090">
        <v>6386</v>
      </c>
      <c r="B6391" s="1091"/>
      <c r="C6391" s="1091"/>
      <c r="D6391" s="1097"/>
      <c r="E6391" s="1093">
        <f t="shared" si="397"/>
        <v>0</v>
      </c>
      <c r="F6391" s="1094">
        <f t="shared" si="398"/>
        <v>0</v>
      </c>
      <c r="G6391" s="1095">
        <f t="shared" si="399"/>
        <v>0</v>
      </c>
      <c r="H6391" s="1090" t="str">
        <f t="shared" ca="1" si="400"/>
        <v/>
      </c>
      <c r="I6391" s="1109"/>
      <c r="J6391" s="1109"/>
      <c r="K6391" s="1112"/>
      <c r="L6391" s="1091"/>
      <c r="M6391" s="1091"/>
      <c r="N6391" s="1091"/>
      <c r="O6391" s="1091"/>
      <c r="P6391" s="1096"/>
      <c r="Q6391" s="1096"/>
      <c r="R6391" s="1096"/>
      <c r="S6391" s="1091"/>
    </row>
    <row r="6392" spans="1:19" x14ac:dyDescent="0.3">
      <c r="A6392" s="1090">
        <v>6387</v>
      </c>
      <c r="B6392" s="1091"/>
      <c r="C6392" s="1091"/>
      <c r="D6392" s="1097"/>
      <c r="E6392" s="1093">
        <f t="shared" si="397"/>
        <v>0</v>
      </c>
      <c r="F6392" s="1094">
        <f t="shared" si="398"/>
        <v>0</v>
      </c>
      <c r="G6392" s="1095">
        <f t="shared" si="399"/>
        <v>0</v>
      </c>
      <c r="H6392" s="1090" t="str">
        <f t="shared" ca="1" si="400"/>
        <v/>
      </c>
      <c r="I6392" s="1109"/>
      <c r="J6392" s="1109"/>
      <c r="K6392" s="1112"/>
      <c r="L6392" s="1091"/>
      <c r="M6392" s="1091"/>
      <c r="N6392" s="1091"/>
      <c r="O6392" s="1091"/>
      <c r="P6392" s="1096"/>
      <c r="Q6392" s="1096"/>
      <c r="R6392" s="1096"/>
      <c r="S6392" s="1091"/>
    </row>
    <row r="6393" spans="1:19" x14ac:dyDescent="0.3">
      <c r="A6393" s="1090">
        <v>6388</v>
      </c>
      <c r="B6393" s="1091"/>
      <c r="C6393" s="1091"/>
      <c r="D6393" s="1097"/>
      <c r="E6393" s="1093">
        <f t="shared" si="397"/>
        <v>0</v>
      </c>
      <c r="F6393" s="1094">
        <f t="shared" si="398"/>
        <v>0</v>
      </c>
      <c r="G6393" s="1095">
        <f t="shared" si="399"/>
        <v>0</v>
      </c>
      <c r="H6393" s="1090" t="str">
        <f t="shared" ca="1" si="400"/>
        <v/>
      </c>
      <c r="I6393" s="1109"/>
      <c r="J6393" s="1109"/>
      <c r="K6393" s="1112"/>
      <c r="L6393" s="1091"/>
      <c r="M6393" s="1091"/>
      <c r="N6393" s="1091"/>
      <c r="O6393" s="1091"/>
      <c r="P6393" s="1096"/>
      <c r="Q6393" s="1096"/>
      <c r="R6393" s="1096"/>
      <c r="S6393" s="1091"/>
    </row>
    <row r="6394" spans="1:19" x14ac:dyDescent="0.3">
      <c r="A6394" s="1090">
        <v>6389</v>
      </c>
      <c r="B6394" s="1091"/>
      <c r="C6394" s="1091"/>
      <c r="D6394" s="1097"/>
      <c r="E6394" s="1093">
        <f t="shared" si="397"/>
        <v>0</v>
      </c>
      <c r="F6394" s="1094">
        <f t="shared" si="398"/>
        <v>0</v>
      </c>
      <c r="G6394" s="1095">
        <f t="shared" si="399"/>
        <v>0</v>
      </c>
      <c r="H6394" s="1090" t="str">
        <f t="shared" ca="1" si="400"/>
        <v/>
      </c>
      <c r="I6394" s="1109"/>
      <c r="J6394" s="1109"/>
      <c r="K6394" s="1112"/>
      <c r="L6394" s="1091"/>
      <c r="M6394" s="1091"/>
      <c r="N6394" s="1091"/>
      <c r="O6394" s="1091"/>
      <c r="P6394" s="1096"/>
      <c r="Q6394" s="1096"/>
      <c r="R6394" s="1096"/>
      <c r="S6394" s="1091"/>
    </row>
    <row r="6395" spans="1:19" x14ac:dyDescent="0.3">
      <c r="A6395" s="1090">
        <v>6390</v>
      </c>
      <c r="B6395" s="1091"/>
      <c r="C6395" s="1091"/>
      <c r="D6395" s="1097"/>
      <c r="E6395" s="1093">
        <f t="shared" si="397"/>
        <v>0</v>
      </c>
      <c r="F6395" s="1094">
        <f t="shared" si="398"/>
        <v>0</v>
      </c>
      <c r="G6395" s="1095">
        <f t="shared" si="399"/>
        <v>0</v>
      </c>
      <c r="H6395" s="1090" t="str">
        <f t="shared" ca="1" si="400"/>
        <v/>
      </c>
      <c r="I6395" s="1109"/>
      <c r="J6395" s="1109"/>
      <c r="K6395" s="1112"/>
      <c r="L6395" s="1091"/>
      <c r="M6395" s="1091"/>
      <c r="N6395" s="1091"/>
      <c r="O6395" s="1091"/>
      <c r="P6395" s="1096"/>
      <c r="Q6395" s="1096"/>
      <c r="R6395" s="1096"/>
      <c r="S6395" s="1091"/>
    </row>
    <row r="6396" spans="1:19" x14ac:dyDescent="0.3">
      <c r="A6396" s="1090">
        <v>6391</v>
      </c>
      <c r="B6396" s="1091"/>
      <c r="C6396" s="1091"/>
      <c r="D6396" s="1097"/>
      <c r="E6396" s="1093">
        <f t="shared" si="397"/>
        <v>0</v>
      </c>
      <c r="F6396" s="1094">
        <f t="shared" si="398"/>
        <v>0</v>
      </c>
      <c r="G6396" s="1095">
        <f t="shared" si="399"/>
        <v>0</v>
      </c>
      <c r="H6396" s="1090" t="str">
        <f t="shared" ca="1" si="400"/>
        <v/>
      </c>
      <c r="I6396" s="1109"/>
      <c r="J6396" s="1109"/>
      <c r="K6396" s="1112"/>
      <c r="L6396" s="1091"/>
      <c r="M6396" s="1091"/>
      <c r="N6396" s="1091"/>
      <c r="O6396" s="1091"/>
      <c r="P6396" s="1096"/>
      <c r="Q6396" s="1096"/>
      <c r="R6396" s="1096"/>
      <c r="S6396" s="1091"/>
    </row>
    <row r="6397" spans="1:19" x14ac:dyDescent="0.3">
      <c r="A6397" s="1090">
        <v>6392</v>
      </c>
      <c r="B6397" s="1091"/>
      <c r="C6397" s="1091"/>
      <c r="D6397" s="1097"/>
      <c r="E6397" s="1093">
        <f t="shared" si="397"/>
        <v>0</v>
      </c>
      <c r="F6397" s="1094">
        <f t="shared" si="398"/>
        <v>0</v>
      </c>
      <c r="G6397" s="1095">
        <f t="shared" si="399"/>
        <v>0</v>
      </c>
      <c r="H6397" s="1090" t="str">
        <f t="shared" ca="1" si="400"/>
        <v/>
      </c>
      <c r="I6397" s="1109"/>
      <c r="J6397" s="1109"/>
      <c r="K6397" s="1112"/>
      <c r="L6397" s="1091"/>
      <c r="M6397" s="1091"/>
      <c r="N6397" s="1091"/>
      <c r="O6397" s="1091"/>
      <c r="P6397" s="1096"/>
      <c r="Q6397" s="1096"/>
      <c r="R6397" s="1096"/>
      <c r="S6397" s="1091"/>
    </row>
    <row r="6398" spans="1:19" x14ac:dyDescent="0.3">
      <c r="A6398" s="1090">
        <v>6393</v>
      </c>
      <c r="B6398" s="1091"/>
      <c r="C6398" s="1091"/>
      <c r="D6398" s="1097"/>
      <c r="E6398" s="1093">
        <f t="shared" si="397"/>
        <v>0</v>
      </c>
      <c r="F6398" s="1094">
        <f t="shared" si="398"/>
        <v>0</v>
      </c>
      <c r="G6398" s="1095">
        <f t="shared" si="399"/>
        <v>0</v>
      </c>
      <c r="H6398" s="1090" t="str">
        <f t="shared" ca="1" si="400"/>
        <v/>
      </c>
      <c r="I6398" s="1109"/>
      <c r="J6398" s="1109"/>
      <c r="K6398" s="1112"/>
      <c r="L6398" s="1091"/>
      <c r="M6398" s="1091"/>
      <c r="N6398" s="1091"/>
      <c r="O6398" s="1091"/>
      <c r="P6398" s="1096"/>
      <c r="Q6398" s="1096"/>
      <c r="R6398" s="1096"/>
      <c r="S6398" s="1091"/>
    </row>
    <row r="6399" spans="1:19" x14ac:dyDescent="0.3">
      <c r="A6399" s="1090">
        <v>6394</v>
      </c>
      <c r="B6399" s="1091"/>
      <c r="C6399" s="1091"/>
      <c r="D6399" s="1097"/>
      <c r="E6399" s="1093">
        <f t="shared" si="397"/>
        <v>0</v>
      </c>
      <c r="F6399" s="1094">
        <f t="shared" si="398"/>
        <v>0</v>
      </c>
      <c r="G6399" s="1095">
        <f t="shared" si="399"/>
        <v>0</v>
      </c>
      <c r="H6399" s="1090" t="str">
        <f t="shared" ca="1" si="400"/>
        <v/>
      </c>
      <c r="I6399" s="1109"/>
      <c r="J6399" s="1109"/>
      <c r="K6399" s="1112"/>
      <c r="L6399" s="1091"/>
      <c r="M6399" s="1091"/>
      <c r="N6399" s="1091"/>
      <c r="O6399" s="1091"/>
      <c r="P6399" s="1096"/>
      <c r="Q6399" s="1096"/>
      <c r="R6399" s="1096"/>
      <c r="S6399" s="1091"/>
    </row>
    <row r="6400" spans="1:19" x14ac:dyDescent="0.3">
      <c r="A6400" s="1090">
        <v>6395</v>
      </c>
      <c r="B6400" s="1091"/>
      <c r="C6400" s="1091"/>
      <c r="D6400" s="1097"/>
      <c r="E6400" s="1093">
        <f t="shared" si="397"/>
        <v>0</v>
      </c>
      <c r="F6400" s="1094">
        <f t="shared" si="398"/>
        <v>0</v>
      </c>
      <c r="G6400" s="1095">
        <f t="shared" si="399"/>
        <v>0</v>
      </c>
      <c r="H6400" s="1090" t="str">
        <f t="shared" ca="1" si="400"/>
        <v/>
      </c>
      <c r="I6400" s="1109"/>
      <c r="J6400" s="1109"/>
      <c r="K6400" s="1112"/>
      <c r="L6400" s="1091"/>
      <c r="M6400" s="1091"/>
      <c r="N6400" s="1091"/>
      <c r="O6400" s="1091"/>
      <c r="P6400" s="1096"/>
      <c r="Q6400" s="1096"/>
      <c r="R6400" s="1096"/>
      <c r="S6400" s="1091"/>
    </row>
    <row r="6401" spans="1:19" x14ac:dyDescent="0.3">
      <c r="A6401" s="1090">
        <v>6396</v>
      </c>
      <c r="B6401" s="1091"/>
      <c r="C6401" s="1091"/>
      <c r="D6401" s="1097"/>
      <c r="E6401" s="1093">
        <f t="shared" si="397"/>
        <v>0</v>
      </c>
      <c r="F6401" s="1094">
        <f t="shared" si="398"/>
        <v>0</v>
      </c>
      <c r="G6401" s="1095">
        <f t="shared" si="399"/>
        <v>0</v>
      </c>
      <c r="H6401" s="1090" t="str">
        <f t="shared" ca="1" si="400"/>
        <v/>
      </c>
      <c r="I6401" s="1109"/>
      <c r="J6401" s="1109"/>
      <c r="K6401" s="1112"/>
      <c r="L6401" s="1091"/>
      <c r="M6401" s="1091"/>
      <c r="N6401" s="1091"/>
      <c r="O6401" s="1091"/>
      <c r="P6401" s="1096"/>
      <c r="Q6401" s="1096"/>
      <c r="R6401" s="1096"/>
      <c r="S6401" s="1091"/>
    </row>
    <row r="6402" spans="1:19" x14ac:dyDescent="0.3">
      <c r="A6402" s="1090">
        <v>6397</v>
      </c>
      <c r="B6402" s="1091"/>
      <c r="C6402" s="1091"/>
      <c r="D6402" s="1097"/>
      <c r="E6402" s="1093">
        <f t="shared" si="397"/>
        <v>0</v>
      </c>
      <c r="F6402" s="1094">
        <f t="shared" si="398"/>
        <v>0</v>
      </c>
      <c r="G6402" s="1095">
        <f t="shared" si="399"/>
        <v>0</v>
      </c>
      <c r="H6402" s="1090" t="str">
        <f t="shared" ca="1" si="400"/>
        <v/>
      </c>
      <c r="I6402" s="1109"/>
      <c r="J6402" s="1109"/>
      <c r="K6402" s="1112"/>
      <c r="L6402" s="1091"/>
      <c r="M6402" s="1091"/>
      <c r="N6402" s="1091"/>
      <c r="O6402" s="1091"/>
      <c r="P6402" s="1096"/>
      <c r="Q6402" s="1096"/>
      <c r="R6402" s="1096"/>
      <c r="S6402" s="1091"/>
    </row>
    <row r="6403" spans="1:19" x14ac:dyDescent="0.3">
      <c r="A6403" s="1090">
        <v>6398</v>
      </c>
      <c r="B6403" s="1091"/>
      <c r="C6403" s="1091"/>
      <c r="D6403" s="1097"/>
      <c r="E6403" s="1093">
        <f t="shared" si="397"/>
        <v>0</v>
      </c>
      <c r="F6403" s="1094">
        <f t="shared" si="398"/>
        <v>0</v>
      </c>
      <c r="G6403" s="1095">
        <f t="shared" si="399"/>
        <v>0</v>
      </c>
      <c r="H6403" s="1090" t="str">
        <f t="shared" ca="1" si="400"/>
        <v/>
      </c>
      <c r="I6403" s="1109"/>
      <c r="J6403" s="1109"/>
      <c r="K6403" s="1112"/>
      <c r="L6403" s="1091"/>
      <c r="M6403" s="1091"/>
      <c r="N6403" s="1091"/>
      <c r="O6403" s="1091"/>
      <c r="P6403" s="1096"/>
      <c r="Q6403" s="1096"/>
      <c r="R6403" s="1096"/>
      <c r="S6403" s="1091"/>
    </row>
    <row r="6404" spans="1:19" x14ac:dyDescent="0.3">
      <c r="A6404" s="1090">
        <v>6399</v>
      </c>
      <c r="B6404" s="1091"/>
      <c r="C6404" s="1091"/>
      <c r="D6404" s="1097"/>
      <c r="E6404" s="1093">
        <f t="shared" si="397"/>
        <v>0</v>
      </c>
      <c r="F6404" s="1094">
        <f t="shared" si="398"/>
        <v>0</v>
      </c>
      <c r="G6404" s="1095">
        <f t="shared" si="399"/>
        <v>0</v>
      </c>
      <c r="H6404" s="1090" t="str">
        <f t="shared" ca="1" si="400"/>
        <v/>
      </c>
      <c r="I6404" s="1109"/>
      <c r="J6404" s="1109"/>
      <c r="K6404" s="1112"/>
      <c r="L6404" s="1091"/>
      <c r="M6404" s="1091"/>
      <c r="N6404" s="1091"/>
      <c r="O6404" s="1091"/>
      <c r="P6404" s="1096"/>
      <c r="Q6404" s="1096"/>
      <c r="R6404" s="1096"/>
      <c r="S6404" s="1091"/>
    </row>
    <row r="6405" spans="1:19" x14ac:dyDescent="0.3">
      <c r="A6405" s="1090">
        <v>6400</v>
      </c>
      <c r="B6405" s="1091"/>
      <c r="C6405" s="1091"/>
      <c r="D6405" s="1097"/>
      <c r="E6405" s="1093">
        <f t="shared" si="397"/>
        <v>0</v>
      </c>
      <c r="F6405" s="1094">
        <f t="shared" si="398"/>
        <v>0</v>
      </c>
      <c r="G6405" s="1095">
        <f t="shared" si="399"/>
        <v>0</v>
      </c>
      <c r="H6405" s="1090" t="str">
        <f t="shared" ca="1" si="400"/>
        <v/>
      </c>
      <c r="I6405" s="1109"/>
      <c r="J6405" s="1109"/>
      <c r="K6405" s="1112"/>
      <c r="L6405" s="1091"/>
      <c r="M6405" s="1091"/>
      <c r="N6405" s="1091"/>
      <c r="O6405" s="1091"/>
      <c r="P6405" s="1096"/>
      <c r="Q6405" s="1096"/>
      <c r="R6405" s="1096"/>
      <c r="S6405" s="1091"/>
    </row>
    <row r="6406" spans="1:19" x14ac:dyDescent="0.3">
      <c r="A6406" s="1090">
        <v>6401</v>
      </c>
      <c r="B6406" s="1091"/>
      <c r="C6406" s="1091"/>
      <c r="D6406" s="1097"/>
      <c r="E6406" s="1093">
        <f t="shared" si="397"/>
        <v>0</v>
      </c>
      <c r="F6406" s="1094">
        <f t="shared" si="398"/>
        <v>0</v>
      </c>
      <c r="G6406" s="1095">
        <f t="shared" si="399"/>
        <v>0</v>
      </c>
      <c r="H6406" s="1090" t="str">
        <f t="shared" ca="1" si="400"/>
        <v/>
      </c>
      <c r="I6406" s="1109"/>
      <c r="J6406" s="1109"/>
      <c r="K6406" s="1112"/>
      <c r="L6406" s="1091"/>
      <c r="M6406" s="1091"/>
      <c r="N6406" s="1091"/>
      <c r="O6406" s="1091"/>
      <c r="P6406" s="1096"/>
      <c r="Q6406" s="1096"/>
      <c r="R6406" s="1096"/>
      <c r="S6406" s="1091"/>
    </row>
    <row r="6407" spans="1:19" x14ac:dyDescent="0.3">
      <c r="A6407" s="1090">
        <v>6402</v>
      </c>
      <c r="B6407" s="1091"/>
      <c r="C6407" s="1091"/>
      <c r="D6407" s="1097"/>
      <c r="E6407" s="1093">
        <f t="shared" ref="E6407:E6470" si="401">D6407</f>
        <v>0</v>
      </c>
      <c r="F6407" s="1094">
        <f t="shared" ref="F6407:F6470" si="402">D6407</f>
        <v>0</v>
      </c>
      <c r="G6407" s="1095">
        <f t="shared" ref="G6407:G6470" si="403">D6407</f>
        <v>0</v>
      </c>
      <c r="H6407" s="1090" t="str">
        <f t="shared" ref="H6407:H6470" ca="1" si="404">IF(ISBLANK(D6407),"",DATEDIF(G6407,TODAY(),"y"))</f>
        <v/>
      </c>
      <c r="I6407" s="1109"/>
      <c r="J6407" s="1109"/>
      <c r="K6407" s="1112"/>
      <c r="L6407" s="1091"/>
      <c r="M6407" s="1091"/>
      <c r="N6407" s="1091"/>
      <c r="O6407" s="1091"/>
      <c r="P6407" s="1096"/>
      <c r="Q6407" s="1096"/>
      <c r="R6407" s="1096"/>
      <c r="S6407" s="1091"/>
    </row>
    <row r="6408" spans="1:19" x14ac:dyDescent="0.3">
      <c r="A6408" s="1090">
        <v>6403</v>
      </c>
      <c r="B6408" s="1091"/>
      <c r="C6408" s="1091"/>
      <c r="D6408" s="1097"/>
      <c r="E6408" s="1093">
        <f t="shared" si="401"/>
        <v>0</v>
      </c>
      <c r="F6408" s="1094">
        <f t="shared" si="402"/>
        <v>0</v>
      </c>
      <c r="G6408" s="1095">
        <f t="shared" si="403"/>
        <v>0</v>
      </c>
      <c r="H6408" s="1090" t="str">
        <f t="shared" ca="1" si="404"/>
        <v/>
      </c>
      <c r="I6408" s="1109"/>
      <c r="J6408" s="1109"/>
      <c r="K6408" s="1112"/>
      <c r="L6408" s="1091"/>
      <c r="M6408" s="1091"/>
      <c r="N6408" s="1091"/>
      <c r="O6408" s="1091"/>
      <c r="P6408" s="1096"/>
      <c r="Q6408" s="1096"/>
      <c r="R6408" s="1096"/>
      <c r="S6408" s="1091"/>
    </row>
    <row r="6409" spans="1:19" x14ac:dyDescent="0.3">
      <c r="A6409" s="1090">
        <v>6404</v>
      </c>
      <c r="B6409" s="1091"/>
      <c r="C6409" s="1091"/>
      <c r="D6409" s="1097"/>
      <c r="E6409" s="1093">
        <f t="shared" si="401"/>
        <v>0</v>
      </c>
      <c r="F6409" s="1094">
        <f t="shared" si="402"/>
        <v>0</v>
      </c>
      <c r="G6409" s="1095">
        <f t="shared" si="403"/>
        <v>0</v>
      </c>
      <c r="H6409" s="1090" t="str">
        <f t="shared" ca="1" si="404"/>
        <v/>
      </c>
      <c r="I6409" s="1109"/>
      <c r="J6409" s="1109"/>
      <c r="K6409" s="1112"/>
      <c r="L6409" s="1091"/>
      <c r="M6409" s="1091"/>
      <c r="N6409" s="1091"/>
      <c r="O6409" s="1091"/>
      <c r="P6409" s="1096"/>
      <c r="Q6409" s="1096"/>
      <c r="R6409" s="1096"/>
      <c r="S6409" s="1091"/>
    </row>
    <row r="6410" spans="1:19" x14ac:dyDescent="0.3">
      <c r="A6410" s="1090">
        <v>6405</v>
      </c>
      <c r="B6410" s="1091"/>
      <c r="C6410" s="1091"/>
      <c r="D6410" s="1097"/>
      <c r="E6410" s="1093">
        <f t="shared" si="401"/>
        <v>0</v>
      </c>
      <c r="F6410" s="1094">
        <f t="shared" si="402"/>
        <v>0</v>
      </c>
      <c r="G6410" s="1095">
        <f t="shared" si="403"/>
        <v>0</v>
      </c>
      <c r="H6410" s="1090" t="str">
        <f t="shared" ca="1" si="404"/>
        <v/>
      </c>
      <c r="I6410" s="1109"/>
      <c r="J6410" s="1109"/>
      <c r="K6410" s="1112"/>
      <c r="L6410" s="1091"/>
      <c r="M6410" s="1091"/>
      <c r="N6410" s="1091"/>
      <c r="O6410" s="1091"/>
      <c r="P6410" s="1096"/>
      <c r="Q6410" s="1096"/>
      <c r="R6410" s="1096"/>
      <c r="S6410" s="1091"/>
    </row>
    <row r="6411" spans="1:19" x14ac:dyDescent="0.3">
      <c r="A6411" s="1090">
        <v>6406</v>
      </c>
      <c r="B6411" s="1091"/>
      <c r="C6411" s="1091"/>
      <c r="D6411" s="1097"/>
      <c r="E6411" s="1093">
        <f t="shared" si="401"/>
        <v>0</v>
      </c>
      <c r="F6411" s="1094">
        <f t="shared" si="402"/>
        <v>0</v>
      </c>
      <c r="G6411" s="1095">
        <f t="shared" si="403"/>
        <v>0</v>
      </c>
      <c r="H6411" s="1090" t="str">
        <f t="shared" ca="1" si="404"/>
        <v/>
      </c>
      <c r="I6411" s="1109"/>
      <c r="J6411" s="1109"/>
      <c r="K6411" s="1112"/>
      <c r="L6411" s="1091"/>
      <c r="M6411" s="1091"/>
      <c r="N6411" s="1091"/>
      <c r="O6411" s="1091"/>
      <c r="P6411" s="1096"/>
      <c r="Q6411" s="1096"/>
      <c r="R6411" s="1096"/>
      <c r="S6411" s="1091"/>
    </row>
    <row r="6412" spans="1:19" x14ac:dyDescent="0.3">
      <c r="A6412" s="1090">
        <v>6407</v>
      </c>
      <c r="B6412" s="1091"/>
      <c r="C6412" s="1091"/>
      <c r="D6412" s="1097"/>
      <c r="E6412" s="1093">
        <f t="shared" si="401"/>
        <v>0</v>
      </c>
      <c r="F6412" s="1094">
        <f t="shared" si="402"/>
        <v>0</v>
      </c>
      <c r="G6412" s="1095">
        <f t="shared" si="403"/>
        <v>0</v>
      </c>
      <c r="H6412" s="1090" t="str">
        <f t="shared" ca="1" si="404"/>
        <v/>
      </c>
      <c r="I6412" s="1109"/>
      <c r="J6412" s="1109"/>
      <c r="K6412" s="1112"/>
      <c r="L6412" s="1091"/>
      <c r="M6412" s="1091"/>
      <c r="N6412" s="1091"/>
      <c r="O6412" s="1091"/>
      <c r="P6412" s="1096"/>
      <c r="Q6412" s="1096"/>
      <c r="R6412" s="1096"/>
      <c r="S6412" s="1091"/>
    </row>
    <row r="6413" spans="1:19" x14ac:dyDescent="0.3">
      <c r="A6413" s="1090">
        <v>6408</v>
      </c>
      <c r="B6413" s="1091"/>
      <c r="C6413" s="1091"/>
      <c r="D6413" s="1097"/>
      <c r="E6413" s="1093">
        <f t="shared" si="401"/>
        <v>0</v>
      </c>
      <c r="F6413" s="1094">
        <f t="shared" si="402"/>
        <v>0</v>
      </c>
      <c r="G6413" s="1095">
        <f t="shared" si="403"/>
        <v>0</v>
      </c>
      <c r="H6413" s="1090" t="str">
        <f t="shared" ca="1" si="404"/>
        <v/>
      </c>
      <c r="I6413" s="1109"/>
      <c r="J6413" s="1109"/>
      <c r="K6413" s="1112"/>
      <c r="L6413" s="1091"/>
      <c r="M6413" s="1091"/>
      <c r="N6413" s="1091"/>
      <c r="O6413" s="1091"/>
      <c r="P6413" s="1096"/>
      <c r="Q6413" s="1096"/>
      <c r="R6413" s="1096"/>
      <c r="S6413" s="1091"/>
    </row>
    <row r="6414" spans="1:19" x14ac:dyDescent="0.3">
      <c r="A6414" s="1090">
        <v>6409</v>
      </c>
      <c r="B6414" s="1091"/>
      <c r="C6414" s="1091"/>
      <c r="D6414" s="1097"/>
      <c r="E6414" s="1093">
        <f t="shared" si="401"/>
        <v>0</v>
      </c>
      <c r="F6414" s="1094">
        <f t="shared" si="402"/>
        <v>0</v>
      </c>
      <c r="G6414" s="1095">
        <f t="shared" si="403"/>
        <v>0</v>
      </c>
      <c r="H6414" s="1090" t="str">
        <f t="shared" ca="1" si="404"/>
        <v/>
      </c>
      <c r="I6414" s="1109"/>
      <c r="J6414" s="1109"/>
      <c r="K6414" s="1112"/>
      <c r="L6414" s="1091"/>
      <c r="M6414" s="1091"/>
      <c r="N6414" s="1091"/>
      <c r="O6414" s="1091"/>
      <c r="P6414" s="1096"/>
      <c r="Q6414" s="1096"/>
      <c r="R6414" s="1096"/>
      <c r="S6414" s="1091"/>
    </row>
    <row r="6415" spans="1:19" x14ac:dyDescent="0.3">
      <c r="A6415" s="1090">
        <v>6410</v>
      </c>
      <c r="B6415" s="1091"/>
      <c r="C6415" s="1091"/>
      <c r="D6415" s="1097"/>
      <c r="E6415" s="1093">
        <f t="shared" si="401"/>
        <v>0</v>
      </c>
      <c r="F6415" s="1094">
        <f t="shared" si="402"/>
        <v>0</v>
      </c>
      <c r="G6415" s="1095">
        <f t="shared" si="403"/>
        <v>0</v>
      </c>
      <c r="H6415" s="1090" t="str">
        <f t="shared" ca="1" si="404"/>
        <v/>
      </c>
      <c r="I6415" s="1109"/>
      <c r="J6415" s="1109"/>
      <c r="K6415" s="1112"/>
      <c r="L6415" s="1091"/>
      <c r="M6415" s="1091"/>
      <c r="N6415" s="1091"/>
      <c r="O6415" s="1091"/>
      <c r="P6415" s="1096"/>
      <c r="Q6415" s="1096"/>
      <c r="R6415" s="1096"/>
      <c r="S6415" s="1091"/>
    </row>
    <row r="6416" spans="1:19" x14ac:dyDescent="0.3">
      <c r="A6416" s="1090">
        <v>6411</v>
      </c>
      <c r="B6416" s="1091"/>
      <c r="C6416" s="1091"/>
      <c r="D6416" s="1097"/>
      <c r="E6416" s="1093">
        <f t="shared" si="401"/>
        <v>0</v>
      </c>
      <c r="F6416" s="1094">
        <f t="shared" si="402"/>
        <v>0</v>
      </c>
      <c r="G6416" s="1095">
        <f t="shared" si="403"/>
        <v>0</v>
      </c>
      <c r="H6416" s="1090" t="str">
        <f t="shared" ca="1" si="404"/>
        <v/>
      </c>
      <c r="I6416" s="1109"/>
      <c r="J6416" s="1109"/>
      <c r="K6416" s="1112"/>
      <c r="L6416" s="1091"/>
      <c r="M6416" s="1091"/>
      <c r="N6416" s="1091"/>
      <c r="O6416" s="1091"/>
      <c r="P6416" s="1096"/>
      <c r="Q6416" s="1096"/>
      <c r="R6416" s="1096"/>
      <c r="S6416" s="1091"/>
    </row>
    <row r="6417" spans="1:19" x14ac:dyDescent="0.3">
      <c r="A6417" s="1090">
        <v>6412</v>
      </c>
      <c r="B6417" s="1091"/>
      <c r="C6417" s="1091"/>
      <c r="D6417" s="1097"/>
      <c r="E6417" s="1093">
        <f t="shared" si="401"/>
        <v>0</v>
      </c>
      <c r="F6417" s="1094">
        <f t="shared" si="402"/>
        <v>0</v>
      </c>
      <c r="G6417" s="1095">
        <f t="shared" si="403"/>
        <v>0</v>
      </c>
      <c r="H6417" s="1090" t="str">
        <f t="shared" ca="1" si="404"/>
        <v/>
      </c>
      <c r="I6417" s="1109"/>
      <c r="J6417" s="1109"/>
      <c r="K6417" s="1112"/>
      <c r="L6417" s="1091"/>
      <c r="M6417" s="1091"/>
      <c r="N6417" s="1091"/>
      <c r="O6417" s="1091"/>
      <c r="P6417" s="1096"/>
      <c r="Q6417" s="1096"/>
      <c r="R6417" s="1096"/>
      <c r="S6417" s="1091"/>
    </row>
    <row r="6418" spans="1:19" x14ac:dyDescent="0.3">
      <c r="A6418" s="1090">
        <v>6413</v>
      </c>
      <c r="B6418" s="1091"/>
      <c r="C6418" s="1091"/>
      <c r="D6418" s="1097"/>
      <c r="E6418" s="1093">
        <f t="shared" si="401"/>
        <v>0</v>
      </c>
      <c r="F6418" s="1094">
        <f t="shared" si="402"/>
        <v>0</v>
      </c>
      <c r="G6418" s="1095">
        <f t="shared" si="403"/>
        <v>0</v>
      </c>
      <c r="H6418" s="1090" t="str">
        <f t="shared" ca="1" si="404"/>
        <v/>
      </c>
      <c r="I6418" s="1109"/>
      <c r="J6418" s="1109"/>
      <c r="K6418" s="1112"/>
      <c r="L6418" s="1091"/>
      <c r="M6418" s="1091"/>
      <c r="N6418" s="1091"/>
      <c r="O6418" s="1091"/>
      <c r="P6418" s="1096"/>
      <c r="Q6418" s="1096"/>
      <c r="R6418" s="1096"/>
      <c r="S6418" s="1091"/>
    </row>
    <row r="6419" spans="1:19" x14ac:dyDescent="0.3">
      <c r="A6419" s="1090">
        <v>6414</v>
      </c>
      <c r="B6419" s="1091"/>
      <c r="C6419" s="1091"/>
      <c r="D6419" s="1097"/>
      <c r="E6419" s="1093">
        <f t="shared" si="401"/>
        <v>0</v>
      </c>
      <c r="F6419" s="1094">
        <f t="shared" si="402"/>
        <v>0</v>
      </c>
      <c r="G6419" s="1095">
        <f t="shared" si="403"/>
        <v>0</v>
      </c>
      <c r="H6419" s="1090" t="str">
        <f t="shared" ca="1" si="404"/>
        <v/>
      </c>
      <c r="I6419" s="1109"/>
      <c r="J6419" s="1109"/>
      <c r="K6419" s="1112"/>
      <c r="L6419" s="1091"/>
      <c r="M6419" s="1091"/>
      <c r="N6419" s="1091"/>
      <c r="O6419" s="1091"/>
      <c r="P6419" s="1096"/>
      <c r="Q6419" s="1096"/>
      <c r="R6419" s="1096"/>
      <c r="S6419" s="1091"/>
    </row>
    <row r="6420" spans="1:19" x14ac:dyDescent="0.3">
      <c r="A6420" s="1090">
        <v>6415</v>
      </c>
      <c r="B6420" s="1091"/>
      <c r="C6420" s="1091"/>
      <c r="D6420" s="1097"/>
      <c r="E6420" s="1093">
        <f t="shared" si="401"/>
        <v>0</v>
      </c>
      <c r="F6420" s="1094">
        <f t="shared" si="402"/>
        <v>0</v>
      </c>
      <c r="G6420" s="1095">
        <f t="shared" si="403"/>
        <v>0</v>
      </c>
      <c r="H6420" s="1090" t="str">
        <f t="shared" ca="1" si="404"/>
        <v/>
      </c>
      <c r="I6420" s="1109"/>
      <c r="J6420" s="1109"/>
      <c r="K6420" s="1112"/>
      <c r="L6420" s="1091"/>
      <c r="M6420" s="1091"/>
      <c r="N6420" s="1091"/>
      <c r="O6420" s="1091"/>
      <c r="P6420" s="1096"/>
      <c r="Q6420" s="1096"/>
      <c r="R6420" s="1096"/>
      <c r="S6420" s="1091"/>
    </row>
    <row r="6421" spans="1:19" x14ac:dyDescent="0.3">
      <c r="A6421" s="1090">
        <v>6416</v>
      </c>
      <c r="B6421" s="1091"/>
      <c r="C6421" s="1091"/>
      <c r="D6421" s="1097"/>
      <c r="E6421" s="1093">
        <f t="shared" si="401"/>
        <v>0</v>
      </c>
      <c r="F6421" s="1094">
        <f t="shared" si="402"/>
        <v>0</v>
      </c>
      <c r="G6421" s="1095">
        <f t="shared" si="403"/>
        <v>0</v>
      </c>
      <c r="H6421" s="1090" t="str">
        <f t="shared" ca="1" si="404"/>
        <v/>
      </c>
      <c r="I6421" s="1109"/>
      <c r="J6421" s="1109"/>
      <c r="K6421" s="1112"/>
      <c r="L6421" s="1091"/>
      <c r="M6421" s="1091"/>
      <c r="N6421" s="1091"/>
      <c r="O6421" s="1091"/>
      <c r="P6421" s="1096"/>
      <c r="Q6421" s="1096"/>
      <c r="R6421" s="1096"/>
      <c r="S6421" s="1091"/>
    </row>
    <row r="6422" spans="1:19" x14ac:dyDescent="0.3">
      <c r="A6422" s="1090">
        <v>6417</v>
      </c>
      <c r="B6422" s="1091"/>
      <c r="C6422" s="1091"/>
      <c r="D6422" s="1097"/>
      <c r="E6422" s="1093">
        <f t="shared" si="401"/>
        <v>0</v>
      </c>
      <c r="F6422" s="1094">
        <f t="shared" si="402"/>
        <v>0</v>
      </c>
      <c r="G6422" s="1095">
        <f t="shared" si="403"/>
        <v>0</v>
      </c>
      <c r="H6422" s="1090" t="str">
        <f t="shared" ca="1" si="404"/>
        <v/>
      </c>
      <c r="I6422" s="1109"/>
      <c r="J6422" s="1109"/>
      <c r="K6422" s="1112"/>
      <c r="L6422" s="1091"/>
      <c r="M6422" s="1091"/>
      <c r="N6422" s="1091"/>
      <c r="O6422" s="1091"/>
      <c r="P6422" s="1096"/>
      <c r="Q6422" s="1096"/>
      <c r="R6422" s="1096"/>
      <c r="S6422" s="1091"/>
    </row>
    <row r="6423" spans="1:19" x14ac:dyDescent="0.3">
      <c r="A6423" s="1090">
        <v>6418</v>
      </c>
      <c r="B6423" s="1091"/>
      <c r="C6423" s="1091"/>
      <c r="D6423" s="1097"/>
      <c r="E6423" s="1093">
        <f t="shared" si="401"/>
        <v>0</v>
      </c>
      <c r="F6423" s="1094">
        <f t="shared" si="402"/>
        <v>0</v>
      </c>
      <c r="G6423" s="1095">
        <f t="shared" si="403"/>
        <v>0</v>
      </c>
      <c r="H6423" s="1090" t="str">
        <f t="shared" ca="1" si="404"/>
        <v/>
      </c>
      <c r="I6423" s="1109"/>
      <c r="J6423" s="1109"/>
      <c r="K6423" s="1112"/>
      <c r="L6423" s="1091"/>
      <c r="M6423" s="1091"/>
      <c r="N6423" s="1091"/>
      <c r="O6423" s="1091"/>
      <c r="P6423" s="1096"/>
      <c r="Q6423" s="1096"/>
      <c r="R6423" s="1096"/>
      <c r="S6423" s="1091"/>
    </row>
    <row r="6424" spans="1:19" x14ac:dyDescent="0.3">
      <c r="A6424" s="1090">
        <v>6419</v>
      </c>
      <c r="B6424" s="1091"/>
      <c r="C6424" s="1091"/>
      <c r="D6424" s="1097"/>
      <c r="E6424" s="1093">
        <f t="shared" si="401"/>
        <v>0</v>
      </c>
      <c r="F6424" s="1094">
        <f t="shared" si="402"/>
        <v>0</v>
      </c>
      <c r="G6424" s="1095">
        <f t="shared" si="403"/>
        <v>0</v>
      </c>
      <c r="H6424" s="1090" t="str">
        <f t="shared" ca="1" si="404"/>
        <v/>
      </c>
      <c r="I6424" s="1109"/>
      <c r="J6424" s="1109"/>
      <c r="K6424" s="1112"/>
      <c r="L6424" s="1091"/>
      <c r="M6424" s="1091"/>
      <c r="N6424" s="1091"/>
      <c r="O6424" s="1091"/>
      <c r="P6424" s="1096"/>
      <c r="Q6424" s="1096"/>
      <c r="R6424" s="1096"/>
      <c r="S6424" s="1091"/>
    </row>
    <row r="6425" spans="1:19" x14ac:dyDescent="0.3">
      <c r="A6425" s="1090">
        <v>6420</v>
      </c>
      <c r="B6425" s="1091"/>
      <c r="C6425" s="1091"/>
      <c r="D6425" s="1097"/>
      <c r="E6425" s="1093">
        <f t="shared" si="401"/>
        <v>0</v>
      </c>
      <c r="F6425" s="1094">
        <f t="shared" si="402"/>
        <v>0</v>
      </c>
      <c r="G6425" s="1095">
        <f t="shared" si="403"/>
        <v>0</v>
      </c>
      <c r="H6425" s="1090" t="str">
        <f t="shared" ca="1" si="404"/>
        <v/>
      </c>
      <c r="I6425" s="1109"/>
      <c r="J6425" s="1109"/>
      <c r="K6425" s="1112"/>
      <c r="L6425" s="1091"/>
      <c r="M6425" s="1091"/>
      <c r="N6425" s="1091"/>
      <c r="O6425" s="1091"/>
      <c r="P6425" s="1096"/>
      <c r="Q6425" s="1096"/>
      <c r="R6425" s="1096"/>
      <c r="S6425" s="1091"/>
    </row>
    <row r="6426" spans="1:19" x14ac:dyDescent="0.3">
      <c r="A6426" s="1090">
        <v>6421</v>
      </c>
      <c r="B6426" s="1091"/>
      <c r="C6426" s="1091"/>
      <c r="D6426" s="1097"/>
      <c r="E6426" s="1093">
        <f t="shared" si="401"/>
        <v>0</v>
      </c>
      <c r="F6426" s="1094">
        <f t="shared" si="402"/>
        <v>0</v>
      </c>
      <c r="G6426" s="1095">
        <f t="shared" si="403"/>
        <v>0</v>
      </c>
      <c r="H6426" s="1090" t="str">
        <f t="shared" ca="1" si="404"/>
        <v/>
      </c>
      <c r="I6426" s="1109"/>
      <c r="J6426" s="1109"/>
      <c r="K6426" s="1112"/>
      <c r="L6426" s="1091"/>
      <c r="M6426" s="1091"/>
      <c r="N6426" s="1091"/>
      <c r="O6426" s="1091"/>
      <c r="P6426" s="1096"/>
      <c r="Q6426" s="1096"/>
      <c r="R6426" s="1096"/>
      <c r="S6426" s="1091"/>
    </row>
    <row r="6427" spans="1:19" x14ac:dyDescent="0.3">
      <c r="A6427" s="1090">
        <v>6422</v>
      </c>
      <c r="B6427" s="1091"/>
      <c r="C6427" s="1091"/>
      <c r="D6427" s="1097"/>
      <c r="E6427" s="1093">
        <f t="shared" si="401"/>
        <v>0</v>
      </c>
      <c r="F6427" s="1094">
        <f t="shared" si="402"/>
        <v>0</v>
      </c>
      <c r="G6427" s="1095">
        <f t="shared" si="403"/>
        <v>0</v>
      </c>
      <c r="H6427" s="1090" t="str">
        <f t="shared" ca="1" si="404"/>
        <v/>
      </c>
      <c r="I6427" s="1109"/>
      <c r="J6427" s="1109"/>
      <c r="K6427" s="1112"/>
      <c r="L6427" s="1091"/>
      <c r="M6427" s="1091"/>
      <c r="N6427" s="1091"/>
      <c r="O6427" s="1091"/>
      <c r="P6427" s="1096"/>
      <c r="Q6427" s="1096"/>
      <c r="R6427" s="1096"/>
      <c r="S6427" s="1091"/>
    </row>
    <row r="6428" spans="1:19" x14ac:dyDescent="0.3">
      <c r="A6428" s="1090">
        <v>6423</v>
      </c>
      <c r="B6428" s="1091"/>
      <c r="C6428" s="1091"/>
      <c r="D6428" s="1097"/>
      <c r="E6428" s="1093">
        <f t="shared" si="401"/>
        <v>0</v>
      </c>
      <c r="F6428" s="1094">
        <f t="shared" si="402"/>
        <v>0</v>
      </c>
      <c r="G6428" s="1095">
        <f t="shared" si="403"/>
        <v>0</v>
      </c>
      <c r="H6428" s="1090" t="str">
        <f t="shared" ca="1" si="404"/>
        <v/>
      </c>
      <c r="I6428" s="1109"/>
      <c r="J6428" s="1109"/>
      <c r="K6428" s="1112"/>
      <c r="L6428" s="1091"/>
      <c r="M6428" s="1091"/>
      <c r="N6428" s="1091"/>
      <c r="O6428" s="1091"/>
      <c r="P6428" s="1096"/>
      <c r="Q6428" s="1096"/>
      <c r="R6428" s="1096"/>
      <c r="S6428" s="1091"/>
    </row>
    <row r="6429" spans="1:19" x14ac:dyDescent="0.3">
      <c r="A6429" s="1090">
        <v>6424</v>
      </c>
      <c r="B6429" s="1091"/>
      <c r="C6429" s="1091"/>
      <c r="D6429" s="1097"/>
      <c r="E6429" s="1093">
        <f t="shared" si="401"/>
        <v>0</v>
      </c>
      <c r="F6429" s="1094">
        <f t="shared" si="402"/>
        <v>0</v>
      </c>
      <c r="G6429" s="1095">
        <f t="shared" si="403"/>
        <v>0</v>
      </c>
      <c r="H6429" s="1090" t="str">
        <f t="shared" ca="1" si="404"/>
        <v/>
      </c>
      <c r="I6429" s="1109"/>
      <c r="J6429" s="1109"/>
      <c r="K6429" s="1112"/>
      <c r="L6429" s="1091"/>
      <c r="M6429" s="1091"/>
      <c r="N6429" s="1091"/>
      <c r="O6429" s="1091"/>
      <c r="P6429" s="1096"/>
      <c r="Q6429" s="1096"/>
      <c r="R6429" s="1096"/>
      <c r="S6429" s="1091"/>
    </row>
    <row r="6430" spans="1:19" x14ac:dyDescent="0.3">
      <c r="A6430" s="1090">
        <v>6425</v>
      </c>
      <c r="B6430" s="1091"/>
      <c r="C6430" s="1091"/>
      <c r="D6430" s="1097"/>
      <c r="E6430" s="1093">
        <f t="shared" si="401"/>
        <v>0</v>
      </c>
      <c r="F6430" s="1094">
        <f t="shared" si="402"/>
        <v>0</v>
      </c>
      <c r="G6430" s="1095">
        <f t="shared" si="403"/>
        <v>0</v>
      </c>
      <c r="H6430" s="1090" t="str">
        <f t="shared" ca="1" si="404"/>
        <v/>
      </c>
      <c r="I6430" s="1109"/>
      <c r="J6430" s="1109"/>
      <c r="K6430" s="1112"/>
      <c r="L6430" s="1091"/>
      <c r="M6430" s="1091"/>
      <c r="N6430" s="1091"/>
      <c r="O6430" s="1091"/>
      <c r="P6430" s="1096"/>
      <c r="Q6430" s="1096"/>
      <c r="R6430" s="1096"/>
      <c r="S6430" s="1091"/>
    </row>
    <row r="6431" spans="1:19" x14ac:dyDescent="0.3">
      <c r="A6431" s="1090">
        <v>6426</v>
      </c>
      <c r="B6431" s="1091"/>
      <c r="C6431" s="1091"/>
      <c r="D6431" s="1097"/>
      <c r="E6431" s="1093">
        <f t="shared" si="401"/>
        <v>0</v>
      </c>
      <c r="F6431" s="1094">
        <f t="shared" si="402"/>
        <v>0</v>
      </c>
      <c r="G6431" s="1095">
        <f t="shared" si="403"/>
        <v>0</v>
      </c>
      <c r="H6431" s="1090" t="str">
        <f t="shared" ca="1" si="404"/>
        <v/>
      </c>
      <c r="I6431" s="1109"/>
      <c r="J6431" s="1109"/>
      <c r="K6431" s="1112"/>
      <c r="L6431" s="1091"/>
      <c r="M6431" s="1091"/>
      <c r="N6431" s="1091"/>
      <c r="O6431" s="1091"/>
      <c r="P6431" s="1096"/>
      <c r="Q6431" s="1096"/>
      <c r="R6431" s="1096"/>
      <c r="S6431" s="1091"/>
    </row>
    <row r="6432" spans="1:19" x14ac:dyDescent="0.3">
      <c r="A6432" s="1090">
        <v>6427</v>
      </c>
      <c r="B6432" s="1091"/>
      <c r="C6432" s="1091"/>
      <c r="D6432" s="1097"/>
      <c r="E6432" s="1093">
        <f t="shared" si="401"/>
        <v>0</v>
      </c>
      <c r="F6432" s="1094">
        <f t="shared" si="402"/>
        <v>0</v>
      </c>
      <c r="G6432" s="1095">
        <f t="shared" si="403"/>
        <v>0</v>
      </c>
      <c r="H6432" s="1090" t="str">
        <f t="shared" ca="1" si="404"/>
        <v/>
      </c>
      <c r="I6432" s="1109"/>
      <c r="J6432" s="1109"/>
      <c r="K6432" s="1112"/>
      <c r="L6432" s="1091"/>
      <c r="M6432" s="1091"/>
      <c r="N6432" s="1091"/>
      <c r="O6432" s="1091"/>
      <c r="P6432" s="1096"/>
      <c r="Q6432" s="1096"/>
      <c r="R6432" s="1096"/>
      <c r="S6432" s="1091"/>
    </row>
    <row r="6433" spans="1:19" x14ac:dyDescent="0.3">
      <c r="A6433" s="1090">
        <v>6428</v>
      </c>
      <c r="B6433" s="1091"/>
      <c r="C6433" s="1091"/>
      <c r="D6433" s="1097"/>
      <c r="E6433" s="1093">
        <f t="shared" si="401"/>
        <v>0</v>
      </c>
      <c r="F6433" s="1094">
        <f t="shared" si="402"/>
        <v>0</v>
      </c>
      <c r="G6433" s="1095">
        <f t="shared" si="403"/>
        <v>0</v>
      </c>
      <c r="H6433" s="1090" t="str">
        <f t="shared" ca="1" si="404"/>
        <v/>
      </c>
      <c r="I6433" s="1109"/>
      <c r="J6433" s="1109"/>
      <c r="K6433" s="1112"/>
      <c r="L6433" s="1091"/>
      <c r="M6433" s="1091"/>
      <c r="N6433" s="1091"/>
      <c r="O6433" s="1091"/>
      <c r="P6433" s="1096"/>
      <c r="Q6433" s="1096"/>
      <c r="R6433" s="1096"/>
      <c r="S6433" s="1091"/>
    </row>
    <row r="6434" spans="1:19" x14ac:dyDescent="0.3">
      <c r="A6434" s="1090">
        <v>6429</v>
      </c>
      <c r="B6434" s="1091"/>
      <c r="C6434" s="1091"/>
      <c r="D6434" s="1097"/>
      <c r="E6434" s="1093">
        <f t="shared" si="401"/>
        <v>0</v>
      </c>
      <c r="F6434" s="1094">
        <f t="shared" si="402"/>
        <v>0</v>
      </c>
      <c r="G6434" s="1095">
        <f t="shared" si="403"/>
        <v>0</v>
      </c>
      <c r="H6434" s="1090" t="str">
        <f t="shared" ca="1" si="404"/>
        <v/>
      </c>
      <c r="I6434" s="1109"/>
      <c r="J6434" s="1109"/>
      <c r="K6434" s="1112"/>
      <c r="L6434" s="1091"/>
      <c r="M6434" s="1091"/>
      <c r="N6434" s="1091"/>
      <c r="O6434" s="1091"/>
      <c r="P6434" s="1096"/>
      <c r="Q6434" s="1096"/>
      <c r="R6434" s="1096"/>
      <c r="S6434" s="1091"/>
    </row>
    <row r="6435" spans="1:19" x14ac:dyDescent="0.3">
      <c r="A6435" s="1090">
        <v>6430</v>
      </c>
      <c r="B6435" s="1091"/>
      <c r="C6435" s="1091"/>
      <c r="D6435" s="1097"/>
      <c r="E6435" s="1093">
        <f t="shared" si="401"/>
        <v>0</v>
      </c>
      <c r="F6435" s="1094">
        <f t="shared" si="402"/>
        <v>0</v>
      </c>
      <c r="G6435" s="1095">
        <f t="shared" si="403"/>
        <v>0</v>
      </c>
      <c r="H6435" s="1090" t="str">
        <f t="shared" ca="1" si="404"/>
        <v/>
      </c>
      <c r="I6435" s="1109"/>
      <c r="J6435" s="1109"/>
      <c r="K6435" s="1112"/>
      <c r="L6435" s="1091"/>
      <c r="M6435" s="1091"/>
      <c r="N6435" s="1091"/>
      <c r="O6435" s="1091"/>
      <c r="P6435" s="1096"/>
      <c r="Q6435" s="1096"/>
      <c r="R6435" s="1096"/>
      <c r="S6435" s="1091"/>
    </row>
    <row r="6436" spans="1:19" x14ac:dyDescent="0.3">
      <c r="A6436" s="1090">
        <v>6431</v>
      </c>
      <c r="B6436" s="1091"/>
      <c r="C6436" s="1091"/>
      <c r="D6436" s="1097"/>
      <c r="E6436" s="1093">
        <f t="shared" si="401"/>
        <v>0</v>
      </c>
      <c r="F6436" s="1094">
        <f t="shared" si="402"/>
        <v>0</v>
      </c>
      <c r="G6436" s="1095">
        <f t="shared" si="403"/>
        <v>0</v>
      </c>
      <c r="H6436" s="1090" t="str">
        <f t="shared" ca="1" si="404"/>
        <v/>
      </c>
      <c r="I6436" s="1109"/>
      <c r="J6436" s="1109"/>
      <c r="K6436" s="1112"/>
      <c r="L6436" s="1091"/>
      <c r="M6436" s="1091"/>
      <c r="N6436" s="1091"/>
      <c r="O6436" s="1091"/>
      <c r="P6436" s="1096"/>
      <c r="Q6436" s="1096"/>
      <c r="R6436" s="1096"/>
      <c r="S6436" s="1091"/>
    </row>
    <row r="6437" spans="1:19" x14ac:dyDescent="0.3">
      <c r="A6437" s="1090">
        <v>6432</v>
      </c>
      <c r="B6437" s="1091"/>
      <c r="C6437" s="1091"/>
      <c r="D6437" s="1097"/>
      <c r="E6437" s="1093">
        <f t="shared" si="401"/>
        <v>0</v>
      </c>
      <c r="F6437" s="1094">
        <f t="shared" si="402"/>
        <v>0</v>
      </c>
      <c r="G6437" s="1095">
        <f t="shared" si="403"/>
        <v>0</v>
      </c>
      <c r="H6437" s="1090" t="str">
        <f t="shared" ca="1" si="404"/>
        <v/>
      </c>
      <c r="I6437" s="1109"/>
      <c r="J6437" s="1109"/>
      <c r="K6437" s="1112"/>
      <c r="L6437" s="1091"/>
      <c r="M6437" s="1091"/>
      <c r="N6437" s="1091"/>
      <c r="O6437" s="1091"/>
      <c r="P6437" s="1096"/>
      <c r="Q6437" s="1096"/>
      <c r="R6437" s="1096"/>
      <c r="S6437" s="1091"/>
    </row>
    <row r="6438" spans="1:19" x14ac:dyDescent="0.3">
      <c r="A6438" s="1090">
        <v>6433</v>
      </c>
      <c r="B6438" s="1091"/>
      <c r="C6438" s="1091"/>
      <c r="D6438" s="1097"/>
      <c r="E6438" s="1093">
        <f t="shared" si="401"/>
        <v>0</v>
      </c>
      <c r="F6438" s="1094">
        <f t="shared" si="402"/>
        <v>0</v>
      </c>
      <c r="G6438" s="1095">
        <f t="shared" si="403"/>
        <v>0</v>
      </c>
      <c r="H6438" s="1090" t="str">
        <f t="shared" ca="1" si="404"/>
        <v/>
      </c>
      <c r="I6438" s="1109"/>
      <c r="J6438" s="1109"/>
      <c r="K6438" s="1112"/>
      <c r="L6438" s="1091"/>
      <c r="M6438" s="1091"/>
      <c r="N6438" s="1091"/>
      <c r="O6438" s="1091"/>
      <c r="P6438" s="1096"/>
      <c r="Q6438" s="1096"/>
      <c r="R6438" s="1096"/>
      <c r="S6438" s="1091"/>
    </row>
    <row r="6439" spans="1:19" x14ac:dyDescent="0.3">
      <c r="A6439" s="1090">
        <v>6434</v>
      </c>
      <c r="B6439" s="1091"/>
      <c r="C6439" s="1091"/>
      <c r="D6439" s="1097"/>
      <c r="E6439" s="1093">
        <f t="shared" si="401"/>
        <v>0</v>
      </c>
      <c r="F6439" s="1094">
        <f t="shared" si="402"/>
        <v>0</v>
      </c>
      <c r="G6439" s="1095">
        <f t="shared" si="403"/>
        <v>0</v>
      </c>
      <c r="H6439" s="1090" t="str">
        <f t="shared" ca="1" si="404"/>
        <v/>
      </c>
      <c r="I6439" s="1109"/>
      <c r="J6439" s="1109"/>
      <c r="K6439" s="1112"/>
      <c r="L6439" s="1091"/>
      <c r="M6439" s="1091"/>
      <c r="N6439" s="1091"/>
      <c r="O6439" s="1091"/>
      <c r="P6439" s="1096"/>
      <c r="Q6439" s="1096"/>
      <c r="R6439" s="1096"/>
      <c r="S6439" s="1091"/>
    </row>
    <row r="6440" spans="1:19" x14ac:dyDescent="0.3">
      <c r="A6440" s="1090">
        <v>6435</v>
      </c>
      <c r="B6440" s="1091"/>
      <c r="C6440" s="1091"/>
      <c r="D6440" s="1097"/>
      <c r="E6440" s="1093">
        <f t="shared" si="401"/>
        <v>0</v>
      </c>
      <c r="F6440" s="1094">
        <f t="shared" si="402"/>
        <v>0</v>
      </c>
      <c r="G6440" s="1095">
        <f t="shared" si="403"/>
        <v>0</v>
      </c>
      <c r="H6440" s="1090" t="str">
        <f t="shared" ca="1" si="404"/>
        <v/>
      </c>
      <c r="I6440" s="1109"/>
      <c r="J6440" s="1109"/>
      <c r="K6440" s="1112"/>
      <c r="L6440" s="1091"/>
      <c r="M6440" s="1091"/>
      <c r="N6440" s="1091"/>
      <c r="O6440" s="1091"/>
      <c r="P6440" s="1096"/>
      <c r="Q6440" s="1096"/>
      <c r="R6440" s="1096"/>
      <c r="S6440" s="1091"/>
    </row>
    <row r="6441" spans="1:19" x14ac:dyDescent="0.3">
      <c r="A6441" s="1090">
        <v>6436</v>
      </c>
      <c r="B6441" s="1091"/>
      <c r="C6441" s="1091"/>
      <c r="D6441" s="1097"/>
      <c r="E6441" s="1093">
        <f t="shared" si="401"/>
        <v>0</v>
      </c>
      <c r="F6441" s="1094">
        <f t="shared" si="402"/>
        <v>0</v>
      </c>
      <c r="G6441" s="1095">
        <f t="shared" si="403"/>
        <v>0</v>
      </c>
      <c r="H6441" s="1090" t="str">
        <f t="shared" ca="1" si="404"/>
        <v/>
      </c>
      <c r="I6441" s="1109"/>
      <c r="J6441" s="1109"/>
      <c r="K6441" s="1112"/>
      <c r="L6441" s="1091"/>
      <c r="M6441" s="1091"/>
      <c r="N6441" s="1091"/>
      <c r="O6441" s="1091"/>
      <c r="P6441" s="1096"/>
      <c r="Q6441" s="1096"/>
      <c r="R6441" s="1096"/>
      <c r="S6441" s="1091"/>
    </row>
    <row r="6442" spans="1:19" x14ac:dyDescent="0.3">
      <c r="A6442" s="1090">
        <v>6437</v>
      </c>
      <c r="B6442" s="1091"/>
      <c r="C6442" s="1091"/>
      <c r="D6442" s="1097"/>
      <c r="E6442" s="1093">
        <f t="shared" si="401"/>
        <v>0</v>
      </c>
      <c r="F6442" s="1094">
        <f t="shared" si="402"/>
        <v>0</v>
      </c>
      <c r="G6442" s="1095">
        <f t="shared" si="403"/>
        <v>0</v>
      </c>
      <c r="H6442" s="1090" t="str">
        <f t="shared" ca="1" si="404"/>
        <v/>
      </c>
      <c r="I6442" s="1109"/>
      <c r="J6442" s="1109"/>
      <c r="K6442" s="1112"/>
      <c r="L6442" s="1091"/>
      <c r="M6442" s="1091"/>
      <c r="N6442" s="1091"/>
      <c r="O6442" s="1091"/>
      <c r="P6442" s="1096"/>
      <c r="Q6442" s="1096"/>
      <c r="R6442" s="1096"/>
      <c r="S6442" s="1091"/>
    </row>
    <row r="6443" spans="1:19" x14ac:dyDescent="0.3">
      <c r="A6443" s="1090">
        <v>6438</v>
      </c>
      <c r="B6443" s="1091"/>
      <c r="C6443" s="1091"/>
      <c r="D6443" s="1097"/>
      <c r="E6443" s="1093">
        <f t="shared" si="401"/>
        <v>0</v>
      </c>
      <c r="F6443" s="1094">
        <f t="shared" si="402"/>
        <v>0</v>
      </c>
      <c r="G6443" s="1095">
        <f t="shared" si="403"/>
        <v>0</v>
      </c>
      <c r="H6443" s="1090" t="str">
        <f t="shared" ca="1" si="404"/>
        <v/>
      </c>
      <c r="I6443" s="1109"/>
      <c r="J6443" s="1109"/>
      <c r="K6443" s="1112"/>
      <c r="L6443" s="1091"/>
      <c r="M6443" s="1091"/>
      <c r="N6443" s="1091"/>
      <c r="O6443" s="1091"/>
      <c r="P6443" s="1096"/>
      <c r="Q6443" s="1096"/>
      <c r="R6443" s="1096"/>
      <c r="S6443" s="1091"/>
    </row>
    <row r="6444" spans="1:19" x14ac:dyDescent="0.3">
      <c r="A6444" s="1090">
        <v>6439</v>
      </c>
      <c r="B6444" s="1091"/>
      <c r="C6444" s="1091"/>
      <c r="D6444" s="1097"/>
      <c r="E6444" s="1093">
        <f t="shared" si="401"/>
        <v>0</v>
      </c>
      <c r="F6444" s="1094">
        <f t="shared" si="402"/>
        <v>0</v>
      </c>
      <c r="G6444" s="1095">
        <f t="shared" si="403"/>
        <v>0</v>
      </c>
      <c r="H6444" s="1090" t="str">
        <f t="shared" ca="1" si="404"/>
        <v/>
      </c>
      <c r="I6444" s="1109"/>
      <c r="J6444" s="1109"/>
      <c r="K6444" s="1112"/>
      <c r="L6444" s="1091"/>
      <c r="M6444" s="1091"/>
      <c r="N6444" s="1091"/>
      <c r="O6444" s="1091"/>
      <c r="P6444" s="1096"/>
      <c r="Q6444" s="1096"/>
      <c r="R6444" s="1096"/>
      <c r="S6444" s="1091"/>
    </row>
    <row r="6445" spans="1:19" x14ac:dyDescent="0.3">
      <c r="A6445" s="1090">
        <v>6440</v>
      </c>
      <c r="B6445" s="1091"/>
      <c r="C6445" s="1091"/>
      <c r="D6445" s="1097"/>
      <c r="E6445" s="1093">
        <f t="shared" si="401"/>
        <v>0</v>
      </c>
      <c r="F6445" s="1094">
        <f t="shared" si="402"/>
        <v>0</v>
      </c>
      <c r="G6445" s="1095">
        <f t="shared" si="403"/>
        <v>0</v>
      </c>
      <c r="H6445" s="1090" t="str">
        <f t="shared" ca="1" si="404"/>
        <v/>
      </c>
      <c r="I6445" s="1109"/>
      <c r="J6445" s="1109"/>
      <c r="K6445" s="1112"/>
      <c r="L6445" s="1091"/>
      <c r="M6445" s="1091"/>
      <c r="N6445" s="1091"/>
      <c r="O6445" s="1091"/>
      <c r="P6445" s="1096"/>
      <c r="Q6445" s="1096"/>
      <c r="R6445" s="1096"/>
      <c r="S6445" s="1091"/>
    </row>
    <row r="6446" spans="1:19" x14ac:dyDescent="0.3">
      <c r="A6446" s="1090">
        <v>6441</v>
      </c>
      <c r="B6446" s="1091"/>
      <c r="C6446" s="1091"/>
      <c r="D6446" s="1097"/>
      <c r="E6446" s="1093">
        <f t="shared" si="401"/>
        <v>0</v>
      </c>
      <c r="F6446" s="1094">
        <f t="shared" si="402"/>
        <v>0</v>
      </c>
      <c r="G6446" s="1095">
        <f t="shared" si="403"/>
        <v>0</v>
      </c>
      <c r="H6446" s="1090" t="str">
        <f t="shared" ca="1" si="404"/>
        <v/>
      </c>
      <c r="I6446" s="1109"/>
      <c r="J6446" s="1109"/>
      <c r="K6446" s="1112"/>
      <c r="L6446" s="1091"/>
      <c r="M6446" s="1091"/>
      <c r="N6446" s="1091"/>
      <c r="O6446" s="1091"/>
      <c r="P6446" s="1096"/>
      <c r="Q6446" s="1096"/>
      <c r="R6446" s="1096"/>
      <c r="S6446" s="1091"/>
    </row>
    <row r="6447" spans="1:19" x14ac:dyDescent="0.3">
      <c r="A6447" s="1090">
        <v>6442</v>
      </c>
      <c r="B6447" s="1091"/>
      <c r="C6447" s="1091"/>
      <c r="D6447" s="1097"/>
      <c r="E6447" s="1093">
        <f t="shared" si="401"/>
        <v>0</v>
      </c>
      <c r="F6447" s="1094">
        <f t="shared" si="402"/>
        <v>0</v>
      </c>
      <c r="G6447" s="1095">
        <f t="shared" si="403"/>
        <v>0</v>
      </c>
      <c r="H6447" s="1090" t="str">
        <f t="shared" ca="1" si="404"/>
        <v/>
      </c>
      <c r="I6447" s="1109"/>
      <c r="J6447" s="1109"/>
      <c r="K6447" s="1112"/>
      <c r="L6447" s="1091"/>
      <c r="M6447" s="1091"/>
      <c r="N6447" s="1091"/>
      <c r="O6447" s="1091"/>
      <c r="P6447" s="1096"/>
      <c r="Q6447" s="1096"/>
      <c r="R6447" s="1096"/>
      <c r="S6447" s="1091"/>
    </row>
    <row r="6448" spans="1:19" x14ac:dyDescent="0.3">
      <c r="A6448" s="1090">
        <v>6443</v>
      </c>
      <c r="B6448" s="1091"/>
      <c r="C6448" s="1091"/>
      <c r="D6448" s="1097"/>
      <c r="E6448" s="1093">
        <f t="shared" si="401"/>
        <v>0</v>
      </c>
      <c r="F6448" s="1094">
        <f t="shared" si="402"/>
        <v>0</v>
      </c>
      <c r="G6448" s="1095">
        <f t="shared" si="403"/>
        <v>0</v>
      </c>
      <c r="H6448" s="1090" t="str">
        <f t="shared" ca="1" si="404"/>
        <v/>
      </c>
      <c r="I6448" s="1109"/>
      <c r="J6448" s="1109"/>
      <c r="K6448" s="1112"/>
      <c r="L6448" s="1091"/>
      <c r="M6448" s="1091"/>
      <c r="N6448" s="1091"/>
      <c r="O6448" s="1091"/>
      <c r="P6448" s="1096"/>
      <c r="Q6448" s="1096"/>
      <c r="R6448" s="1096"/>
      <c r="S6448" s="1091"/>
    </row>
    <row r="6449" spans="1:19" x14ac:dyDescent="0.3">
      <c r="A6449" s="1090">
        <v>6444</v>
      </c>
      <c r="B6449" s="1091"/>
      <c r="C6449" s="1091"/>
      <c r="D6449" s="1097"/>
      <c r="E6449" s="1093">
        <f t="shared" si="401"/>
        <v>0</v>
      </c>
      <c r="F6449" s="1094">
        <f t="shared" si="402"/>
        <v>0</v>
      </c>
      <c r="G6449" s="1095">
        <f t="shared" si="403"/>
        <v>0</v>
      </c>
      <c r="H6449" s="1090" t="str">
        <f t="shared" ca="1" si="404"/>
        <v/>
      </c>
      <c r="I6449" s="1109"/>
      <c r="J6449" s="1109"/>
      <c r="K6449" s="1112"/>
      <c r="L6449" s="1091"/>
      <c r="M6449" s="1091"/>
      <c r="N6449" s="1091"/>
      <c r="O6449" s="1091"/>
      <c r="P6449" s="1096"/>
      <c r="Q6449" s="1096"/>
      <c r="R6449" s="1096"/>
      <c r="S6449" s="1091"/>
    </row>
    <row r="6450" spans="1:19" x14ac:dyDescent="0.3">
      <c r="A6450" s="1090">
        <v>6445</v>
      </c>
      <c r="B6450" s="1091"/>
      <c r="C6450" s="1091"/>
      <c r="D6450" s="1097"/>
      <c r="E6450" s="1093">
        <f t="shared" si="401"/>
        <v>0</v>
      </c>
      <c r="F6450" s="1094">
        <f t="shared" si="402"/>
        <v>0</v>
      </c>
      <c r="G6450" s="1095">
        <f t="shared" si="403"/>
        <v>0</v>
      </c>
      <c r="H6450" s="1090" t="str">
        <f t="shared" ca="1" si="404"/>
        <v/>
      </c>
      <c r="I6450" s="1109"/>
      <c r="J6450" s="1109"/>
      <c r="K6450" s="1112"/>
      <c r="L6450" s="1091"/>
      <c r="M6450" s="1091"/>
      <c r="N6450" s="1091"/>
      <c r="O6450" s="1091"/>
      <c r="P6450" s="1096"/>
      <c r="Q6450" s="1096"/>
      <c r="R6450" s="1096"/>
      <c r="S6450" s="1091"/>
    </row>
    <row r="6451" spans="1:19" x14ac:dyDescent="0.3">
      <c r="A6451" s="1090">
        <v>6446</v>
      </c>
      <c r="B6451" s="1091"/>
      <c r="C6451" s="1091"/>
      <c r="D6451" s="1097"/>
      <c r="E6451" s="1093">
        <f t="shared" si="401"/>
        <v>0</v>
      </c>
      <c r="F6451" s="1094">
        <f t="shared" si="402"/>
        <v>0</v>
      </c>
      <c r="G6451" s="1095">
        <f t="shared" si="403"/>
        <v>0</v>
      </c>
      <c r="H6451" s="1090" t="str">
        <f t="shared" ca="1" si="404"/>
        <v/>
      </c>
      <c r="I6451" s="1109"/>
      <c r="J6451" s="1109"/>
      <c r="K6451" s="1112"/>
      <c r="L6451" s="1091"/>
      <c r="M6451" s="1091"/>
      <c r="N6451" s="1091"/>
      <c r="O6451" s="1091"/>
      <c r="P6451" s="1096"/>
      <c r="Q6451" s="1096"/>
      <c r="R6451" s="1096"/>
      <c r="S6451" s="1091"/>
    </row>
    <row r="6452" spans="1:19" x14ac:dyDescent="0.3">
      <c r="A6452" s="1090">
        <v>6447</v>
      </c>
      <c r="B6452" s="1091"/>
      <c r="C6452" s="1091"/>
      <c r="D6452" s="1097"/>
      <c r="E6452" s="1093">
        <f t="shared" si="401"/>
        <v>0</v>
      </c>
      <c r="F6452" s="1094">
        <f t="shared" si="402"/>
        <v>0</v>
      </c>
      <c r="G6452" s="1095">
        <f t="shared" si="403"/>
        <v>0</v>
      </c>
      <c r="H6452" s="1090" t="str">
        <f t="shared" ca="1" si="404"/>
        <v/>
      </c>
      <c r="I6452" s="1109"/>
      <c r="J6452" s="1109"/>
      <c r="K6452" s="1112"/>
      <c r="L6452" s="1091"/>
      <c r="M6452" s="1091"/>
      <c r="N6452" s="1091"/>
      <c r="O6452" s="1091"/>
      <c r="P6452" s="1096"/>
      <c r="Q6452" s="1096"/>
      <c r="R6452" s="1096"/>
      <c r="S6452" s="1091"/>
    </row>
    <row r="6453" spans="1:19" x14ac:dyDescent="0.3">
      <c r="A6453" s="1090">
        <v>6448</v>
      </c>
      <c r="B6453" s="1091"/>
      <c r="C6453" s="1091"/>
      <c r="D6453" s="1097"/>
      <c r="E6453" s="1093">
        <f t="shared" si="401"/>
        <v>0</v>
      </c>
      <c r="F6453" s="1094">
        <f t="shared" si="402"/>
        <v>0</v>
      </c>
      <c r="G6453" s="1095">
        <f t="shared" si="403"/>
        <v>0</v>
      </c>
      <c r="H6453" s="1090" t="str">
        <f t="shared" ca="1" si="404"/>
        <v/>
      </c>
      <c r="I6453" s="1109"/>
      <c r="J6453" s="1109"/>
      <c r="K6453" s="1112"/>
      <c r="L6453" s="1091"/>
      <c r="M6453" s="1091"/>
      <c r="N6453" s="1091"/>
      <c r="O6453" s="1091"/>
      <c r="P6453" s="1096"/>
      <c r="Q6453" s="1096"/>
      <c r="R6453" s="1096"/>
      <c r="S6453" s="1091"/>
    </row>
    <row r="6454" spans="1:19" x14ac:dyDescent="0.3">
      <c r="A6454" s="1090">
        <v>6449</v>
      </c>
      <c r="B6454" s="1091"/>
      <c r="C6454" s="1091"/>
      <c r="D6454" s="1097"/>
      <c r="E6454" s="1093">
        <f t="shared" si="401"/>
        <v>0</v>
      </c>
      <c r="F6454" s="1094">
        <f t="shared" si="402"/>
        <v>0</v>
      </c>
      <c r="G6454" s="1095">
        <f t="shared" si="403"/>
        <v>0</v>
      </c>
      <c r="H6454" s="1090" t="str">
        <f t="shared" ca="1" si="404"/>
        <v/>
      </c>
      <c r="I6454" s="1109"/>
      <c r="J6454" s="1109"/>
      <c r="K6454" s="1112"/>
      <c r="L6454" s="1091"/>
      <c r="M6454" s="1091"/>
      <c r="N6454" s="1091"/>
      <c r="O6454" s="1091"/>
      <c r="P6454" s="1096"/>
      <c r="Q6454" s="1096"/>
      <c r="R6454" s="1096"/>
      <c r="S6454" s="1091"/>
    </row>
    <row r="6455" spans="1:19" x14ac:dyDescent="0.3">
      <c r="A6455" s="1090">
        <v>6450</v>
      </c>
      <c r="B6455" s="1091"/>
      <c r="C6455" s="1091"/>
      <c r="D6455" s="1097"/>
      <c r="E6455" s="1093">
        <f t="shared" si="401"/>
        <v>0</v>
      </c>
      <c r="F6455" s="1094">
        <f t="shared" si="402"/>
        <v>0</v>
      </c>
      <c r="G6455" s="1095">
        <f t="shared" si="403"/>
        <v>0</v>
      </c>
      <c r="H6455" s="1090" t="str">
        <f t="shared" ca="1" si="404"/>
        <v/>
      </c>
      <c r="I6455" s="1109"/>
      <c r="J6455" s="1109"/>
      <c r="K6455" s="1112"/>
      <c r="L6455" s="1091"/>
      <c r="M6455" s="1091"/>
      <c r="N6455" s="1091"/>
      <c r="O6455" s="1091"/>
      <c r="P6455" s="1096"/>
      <c r="Q6455" s="1096"/>
      <c r="R6455" s="1096"/>
      <c r="S6455" s="1091"/>
    </row>
    <row r="6456" spans="1:19" x14ac:dyDescent="0.3">
      <c r="A6456" s="1090">
        <v>6451</v>
      </c>
      <c r="B6456" s="1091"/>
      <c r="C6456" s="1091"/>
      <c r="D6456" s="1097"/>
      <c r="E6456" s="1093">
        <f t="shared" si="401"/>
        <v>0</v>
      </c>
      <c r="F6456" s="1094">
        <f t="shared" si="402"/>
        <v>0</v>
      </c>
      <c r="G6456" s="1095">
        <f t="shared" si="403"/>
        <v>0</v>
      </c>
      <c r="H6456" s="1090" t="str">
        <f t="shared" ca="1" si="404"/>
        <v/>
      </c>
      <c r="I6456" s="1109"/>
      <c r="J6456" s="1109"/>
      <c r="K6456" s="1112"/>
      <c r="L6456" s="1091"/>
      <c r="M6456" s="1091"/>
      <c r="N6456" s="1091"/>
      <c r="O6456" s="1091"/>
      <c r="P6456" s="1096"/>
      <c r="Q6456" s="1096"/>
      <c r="R6456" s="1096"/>
      <c r="S6456" s="1091"/>
    </row>
    <row r="6457" spans="1:19" x14ac:dyDescent="0.3">
      <c r="A6457" s="1090">
        <v>6452</v>
      </c>
      <c r="B6457" s="1091"/>
      <c r="C6457" s="1091"/>
      <c r="D6457" s="1097"/>
      <c r="E6457" s="1093">
        <f t="shared" si="401"/>
        <v>0</v>
      </c>
      <c r="F6457" s="1094">
        <f t="shared" si="402"/>
        <v>0</v>
      </c>
      <c r="G6457" s="1095">
        <f t="shared" si="403"/>
        <v>0</v>
      </c>
      <c r="H6457" s="1090" t="str">
        <f t="shared" ca="1" si="404"/>
        <v/>
      </c>
      <c r="I6457" s="1109"/>
      <c r="J6457" s="1109"/>
      <c r="K6457" s="1112"/>
      <c r="L6457" s="1091"/>
      <c r="M6457" s="1091"/>
      <c r="N6457" s="1091"/>
      <c r="O6457" s="1091"/>
      <c r="P6457" s="1096"/>
      <c r="Q6457" s="1096"/>
      <c r="R6457" s="1096"/>
      <c r="S6457" s="1091"/>
    </row>
    <row r="6458" spans="1:19" x14ac:dyDescent="0.3">
      <c r="A6458" s="1090">
        <v>6453</v>
      </c>
      <c r="B6458" s="1091"/>
      <c r="C6458" s="1091"/>
      <c r="D6458" s="1097"/>
      <c r="E6458" s="1093">
        <f t="shared" si="401"/>
        <v>0</v>
      </c>
      <c r="F6458" s="1094">
        <f t="shared" si="402"/>
        <v>0</v>
      </c>
      <c r="G6458" s="1095">
        <f t="shared" si="403"/>
        <v>0</v>
      </c>
      <c r="H6458" s="1090" t="str">
        <f t="shared" ca="1" si="404"/>
        <v/>
      </c>
      <c r="I6458" s="1109"/>
      <c r="J6458" s="1109"/>
      <c r="K6458" s="1112"/>
      <c r="L6458" s="1091"/>
      <c r="M6458" s="1091"/>
      <c r="N6458" s="1091"/>
      <c r="O6458" s="1091"/>
      <c r="P6458" s="1096"/>
      <c r="Q6458" s="1096"/>
      <c r="R6458" s="1096"/>
      <c r="S6458" s="1091"/>
    </row>
    <row r="6459" spans="1:19" x14ac:dyDescent="0.3">
      <c r="A6459" s="1090">
        <v>6454</v>
      </c>
      <c r="B6459" s="1091"/>
      <c r="C6459" s="1091"/>
      <c r="D6459" s="1097"/>
      <c r="E6459" s="1093">
        <f t="shared" si="401"/>
        <v>0</v>
      </c>
      <c r="F6459" s="1094">
        <f t="shared" si="402"/>
        <v>0</v>
      </c>
      <c r="G6459" s="1095">
        <f t="shared" si="403"/>
        <v>0</v>
      </c>
      <c r="H6459" s="1090" t="str">
        <f t="shared" ca="1" si="404"/>
        <v/>
      </c>
      <c r="I6459" s="1109"/>
      <c r="J6459" s="1109"/>
      <c r="K6459" s="1112"/>
      <c r="L6459" s="1091"/>
      <c r="M6459" s="1091"/>
      <c r="N6459" s="1091"/>
      <c r="O6459" s="1091"/>
      <c r="P6459" s="1096"/>
      <c r="Q6459" s="1096"/>
      <c r="R6459" s="1096"/>
      <c r="S6459" s="1091"/>
    </row>
    <row r="6460" spans="1:19" x14ac:dyDescent="0.3">
      <c r="A6460" s="1090">
        <v>6455</v>
      </c>
      <c r="B6460" s="1091"/>
      <c r="C6460" s="1091"/>
      <c r="D6460" s="1097"/>
      <c r="E6460" s="1093">
        <f t="shared" si="401"/>
        <v>0</v>
      </c>
      <c r="F6460" s="1094">
        <f t="shared" si="402"/>
        <v>0</v>
      </c>
      <c r="G6460" s="1095">
        <f t="shared" si="403"/>
        <v>0</v>
      </c>
      <c r="H6460" s="1090" t="str">
        <f t="shared" ca="1" si="404"/>
        <v/>
      </c>
      <c r="I6460" s="1109"/>
      <c r="J6460" s="1109"/>
      <c r="K6460" s="1112"/>
      <c r="L6460" s="1091"/>
      <c r="M6460" s="1091"/>
      <c r="N6460" s="1091"/>
      <c r="O6460" s="1091"/>
      <c r="P6460" s="1096"/>
      <c r="Q6460" s="1096"/>
      <c r="R6460" s="1096"/>
      <c r="S6460" s="1091"/>
    </row>
    <row r="6461" spans="1:19" x14ac:dyDescent="0.3">
      <c r="A6461" s="1090">
        <v>6456</v>
      </c>
      <c r="B6461" s="1091"/>
      <c r="C6461" s="1091"/>
      <c r="D6461" s="1097"/>
      <c r="E6461" s="1093">
        <f t="shared" si="401"/>
        <v>0</v>
      </c>
      <c r="F6461" s="1094">
        <f t="shared" si="402"/>
        <v>0</v>
      </c>
      <c r="G6461" s="1095">
        <f t="shared" si="403"/>
        <v>0</v>
      </c>
      <c r="H6461" s="1090" t="str">
        <f t="shared" ca="1" si="404"/>
        <v/>
      </c>
      <c r="I6461" s="1109"/>
      <c r="J6461" s="1109"/>
      <c r="K6461" s="1112"/>
      <c r="L6461" s="1091"/>
      <c r="M6461" s="1091"/>
      <c r="N6461" s="1091"/>
      <c r="O6461" s="1091"/>
      <c r="P6461" s="1096"/>
      <c r="Q6461" s="1096"/>
      <c r="R6461" s="1096"/>
      <c r="S6461" s="1091"/>
    </row>
    <row r="6462" spans="1:19" x14ac:dyDescent="0.3">
      <c r="A6462" s="1090">
        <v>6457</v>
      </c>
      <c r="B6462" s="1091"/>
      <c r="C6462" s="1091"/>
      <c r="D6462" s="1097"/>
      <c r="E6462" s="1093">
        <f t="shared" si="401"/>
        <v>0</v>
      </c>
      <c r="F6462" s="1094">
        <f t="shared" si="402"/>
        <v>0</v>
      </c>
      <c r="G6462" s="1095">
        <f t="shared" si="403"/>
        <v>0</v>
      </c>
      <c r="H6462" s="1090" t="str">
        <f t="shared" ca="1" si="404"/>
        <v/>
      </c>
      <c r="I6462" s="1109"/>
      <c r="J6462" s="1109"/>
      <c r="K6462" s="1112"/>
      <c r="L6462" s="1091"/>
      <c r="M6462" s="1091"/>
      <c r="N6462" s="1091"/>
      <c r="O6462" s="1091"/>
      <c r="P6462" s="1096"/>
      <c r="Q6462" s="1096"/>
      <c r="R6462" s="1096"/>
      <c r="S6462" s="1091"/>
    </row>
    <row r="6463" spans="1:19" x14ac:dyDescent="0.3">
      <c r="A6463" s="1090">
        <v>6458</v>
      </c>
      <c r="B6463" s="1091"/>
      <c r="C6463" s="1091"/>
      <c r="D6463" s="1097"/>
      <c r="E6463" s="1093">
        <f t="shared" si="401"/>
        <v>0</v>
      </c>
      <c r="F6463" s="1094">
        <f t="shared" si="402"/>
        <v>0</v>
      </c>
      <c r="G6463" s="1095">
        <f t="shared" si="403"/>
        <v>0</v>
      </c>
      <c r="H6463" s="1090" t="str">
        <f t="shared" ca="1" si="404"/>
        <v/>
      </c>
      <c r="I6463" s="1109"/>
      <c r="J6463" s="1109"/>
      <c r="K6463" s="1112"/>
      <c r="L6463" s="1091"/>
      <c r="M6463" s="1091"/>
      <c r="N6463" s="1091"/>
      <c r="O6463" s="1091"/>
      <c r="P6463" s="1096"/>
      <c r="Q6463" s="1096"/>
      <c r="R6463" s="1096"/>
      <c r="S6463" s="1091"/>
    </row>
    <row r="6464" spans="1:19" x14ac:dyDescent="0.3">
      <c r="A6464" s="1090">
        <v>6459</v>
      </c>
      <c r="B6464" s="1091"/>
      <c r="C6464" s="1091"/>
      <c r="D6464" s="1097"/>
      <c r="E6464" s="1093">
        <f t="shared" si="401"/>
        <v>0</v>
      </c>
      <c r="F6464" s="1094">
        <f t="shared" si="402"/>
        <v>0</v>
      </c>
      <c r="G6464" s="1095">
        <f t="shared" si="403"/>
        <v>0</v>
      </c>
      <c r="H6464" s="1090" t="str">
        <f t="shared" ca="1" si="404"/>
        <v/>
      </c>
      <c r="I6464" s="1109"/>
      <c r="J6464" s="1109"/>
      <c r="K6464" s="1112"/>
      <c r="L6464" s="1091"/>
      <c r="M6464" s="1091"/>
      <c r="N6464" s="1091"/>
      <c r="O6464" s="1091"/>
      <c r="P6464" s="1096"/>
      <c r="Q6464" s="1096"/>
      <c r="R6464" s="1096"/>
      <c r="S6464" s="1091"/>
    </row>
    <row r="6465" spans="1:19" x14ac:dyDescent="0.3">
      <c r="A6465" s="1090">
        <v>6460</v>
      </c>
      <c r="B6465" s="1091"/>
      <c r="C6465" s="1091"/>
      <c r="D6465" s="1097"/>
      <c r="E6465" s="1093">
        <f t="shared" si="401"/>
        <v>0</v>
      </c>
      <c r="F6465" s="1094">
        <f t="shared" si="402"/>
        <v>0</v>
      </c>
      <c r="G6465" s="1095">
        <f t="shared" si="403"/>
        <v>0</v>
      </c>
      <c r="H6465" s="1090" t="str">
        <f t="shared" ca="1" si="404"/>
        <v/>
      </c>
      <c r="I6465" s="1109"/>
      <c r="J6465" s="1109"/>
      <c r="K6465" s="1112"/>
      <c r="L6465" s="1091"/>
      <c r="M6465" s="1091"/>
      <c r="N6465" s="1091"/>
      <c r="O6465" s="1091"/>
      <c r="P6465" s="1096"/>
      <c r="Q6465" s="1096"/>
      <c r="R6465" s="1096"/>
      <c r="S6465" s="1091"/>
    </row>
    <row r="6466" spans="1:19" x14ac:dyDescent="0.3">
      <c r="A6466" s="1090">
        <v>6461</v>
      </c>
      <c r="B6466" s="1091"/>
      <c r="C6466" s="1091"/>
      <c r="D6466" s="1097"/>
      <c r="E6466" s="1093">
        <f t="shared" si="401"/>
        <v>0</v>
      </c>
      <c r="F6466" s="1094">
        <f t="shared" si="402"/>
        <v>0</v>
      </c>
      <c r="G6466" s="1095">
        <f t="shared" si="403"/>
        <v>0</v>
      </c>
      <c r="H6466" s="1090" t="str">
        <f t="shared" ca="1" si="404"/>
        <v/>
      </c>
      <c r="I6466" s="1109"/>
      <c r="J6466" s="1109"/>
      <c r="K6466" s="1112"/>
      <c r="L6466" s="1091"/>
      <c r="M6466" s="1091"/>
      <c r="N6466" s="1091"/>
      <c r="O6466" s="1091"/>
      <c r="P6466" s="1096"/>
      <c r="Q6466" s="1096"/>
      <c r="R6466" s="1096"/>
      <c r="S6466" s="1091"/>
    </row>
    <row r="6467" spans="1:19" x14ac:dyDescent="0.3">
      <c r="A6467" s="1090">
        <v>6462</v>
      </c>
      <c r="B6467" s="1091"/>
      <c r="C6467" s="1091"/>
      <c r="D6467" s="1097"/>
      <c r="E6467" s="1093">
        <f t="shared" si="401"/>
        <v>0</v>
      </c>
      <c r="F6467" s="1094">
        <f t="shared" si="402"/>
        <v>0</v>
      </c>
      <c r="G6467" s="1095">
        <f t="shared" si="403"/>
        <v>0</v>
      </c>
      <c r="H6467" s="1090" t="str">
        <f t="shared" ca="1" si="404"/>
        <v/>
      </c>
      <c r="I6467" s="1109"/>
      <c r="J6467" s="1109"/>
      <c r="K6467" s="1112"/>
      <c r="L6467" s="1091"/>
      <c r="M6467" s="1091"/>
      <c r="N6467" s="1091"/>
      <c r="O6467" s="1091"/>
      <c r="P6467" s="1096"/>
      <c r="Q6467" s="1096"/>
      <c r="R6467" s="1096"/>
      <c r="S6467" s="1091"/>
    </row>
    <row r="6468" spans="1:19" x14ac:dyDescent="0.3">
      <c r="A6468" s="1090">
        <v>6463</v>
      </c>
      <c r="B6468" s="1091"/>
      <c r="C6468" s="1091"/>
      <c r="D6468" s="1097"/>
      <c r="E6468" s="1093">
        <f t="shared" si="401"/>
        <v>0</v>
      </c>
      <c r="F6468" s="1094">
        <f t="shared" si="402"/>
        <v>0</v>
      </c>
      <c r="G6468" s="1095">
        <f t="shared" si="403"/>
        <v>0</v>
      </c>
      <c r="H6468" s="1090" t="str">
        <f t="shared" ca="1" si="404"/>
        <v/>
      </c>
      <c r="I6468" s="1109"/>
      <c r="J6468" s="1109"/>
      <c r="K6468" s="1112"/>
      <c r="L6468" s="1091"/>
      <c r="M6468" s="1091"/>
      <c r="N6468" s="1091"/>
      <c r="O6468" s="1091"/>
      <c r="P6468" s="1096"/>
      <c r="Q6468" s="1096"/>
      <c r="R6468" s="1096"/>
      <c r="S6468" s="1091"/>
    </row>
    <row r="6469" spans="1:19" x14ac:dyDescent="0.3">
      <c r="A6469" s="1090">
        <v>6464</v>
      </c>
      <c r="B6469" s="1091"/>
      <c r="C6469" s="1091"/>
      <c r="D6469" s="1097"/>
      <c r="E6469" s="1093">
        <f t="shared" si="401"/>
        <v>0</v>
      </c>
      <c r="F6469" s="1094">
        <f t="shared" si="402"/>
        <v>0</v>
      </c>
      <c r="G6469" s="1095">
        <f t="shared" si="403"/>
        <v>0</v>
      </c>
      <c r="H6469" s="1090" t="str">
        <f t="shared" ca="1" si="404"/>
        <v/>
      </c>
      <c r="I6469" s="1109"/>
      <c r="J6469" s="1109"/>
      <c r="K6469" s="1112"/>
      <c r="L6469" s="1091"/>
      <c r="M6469" s="1091"/>
      <c r="N6469" s="1091"/>
      <c r="O6469" s="1091"/>
      <c r="P6469" s="1096"/>
      <c r="Q6469" s="1096"/>
      <c r="R6469" s="1096"/>
      <c r="S6469" s="1091"/>
    </row>
    <row r="6470" spans="1:19" x14ac:dyDescent="0.3">
      <c r="A6470" s="1090">
        <v>6465</v>
      </c>
      <c r="B6470" s="1091"/>
      <c r="C6470" s="1091"/>
      <c r="D6470" s="1097"/>
      <c r="E6470" s="1093">
        <f t="shared" si="401"/>
        <v>0</v>
      </c>
      <c r="F6470" s="1094">
        <f t="shared" si="402"/>
        <v>0</v>
      </c>
      <c r="G6470" s="1095">
        <f t="shared" si="403"/>
        <v>0</v>
      </c>
      <c r="H6470" s="1090" t="str">
        <f t="shared" ca="1" si="404"/>
        <v/>
      </c>
      <c r="I6470" s="1109"/>
      <c r="J6470" s="1109"/>
      <c r="K6470" s="1112"/>
      <c r="L6470" s="1091"/>
      <c r="M6470" s="1091"/>
      <c r="N6470" s="1091"/>
      <c r="O6470" s="1091"/>
      <c r="P6470" s="1096"/>
      <c r="Q6470" s="1096"/>
      <c r="R6470" s="1096"/>
      <c r="S6470" s="1091"/>
    </row>
    <row r="6471" spans="1:19" x14ac:dyDescent="0.3">
      <c r="A6471" s="1090">
        <v>6466</v>
      </c>
      <c r="B6471" s="1091"/>
      <c r="C6471" s="1091"/>
      <c r="D6471" s="1097"/>
      <c r="E6471" s="1093">
        <f t="shared" ref="E6471:E6534" si="405">D6471</f>
        <v>0</v>
      </c>
      <c r="F6471" s="1094">
        <f t="shared" ref="F6471:F6534" si="406">D6471</f>
        <v>0</v>
      </c>
      <c r="G6471" s="1095">
        <f t="shared" ref="G6471:G6534" si="407">D6471</f>
        <v>0</v>
      </c>
      <c r="H6471" s="1090" t="str">
        <f t="shared" ref="H6471:H6534" ca="1" si="408">IF(ISBLANK(D6471),"",DATEDIF(G6471,TODAY(),"y"))</f>
        <v/>
      </c>
      <c r="I6471" s="1109"/>
      <c r="J6471" s="1109"/>
      <c r="K6471" s="1112"/>
      <c r="L6471" s="1091"/>
      <c r="M6471" s="1091"/>
      <c r="N6471" s="1091"/>
      <c r="O6471" s="1091"/>
      <c r="P6471" s="1096"/>
      <c r="Q6471" s="1096"/>
      <c r="R6471" s="1096"/>
      <c r="S6471" s="1091"/>
    </row>
    <row r="6472" spans="1:19" x14ac:dyDescent="0.3">
      <c r="A6472" s="1090">
        <v>6467</v>
      </c>
      <c r="B6472" s="1091"/>
      <c r="C6472" s="1091"/>
      <c r="D6472" s="1097"/>
      <c r="E6472" s="1093">
        <f t="shared" si="405"/>
        <v>0</v>
      </c>
      <c r="F6472" s="1094">
        <f t="shared" si="406"/>
        <v>0</v>
      </c>
      <c r="G6472" s="1095">
        <f t="shared" si="407"/>
        <v>0</v>
      </c>
      <c r="H6472" s="1090" t="str">
        <f t="shared" ca="1" si="408"/>
        <v/>
      </c>
      <c r="I6472" s="1109"/>
      <c r="J6472" s="1109"/>
      <c r="K6472" s="1112"/>
      <c r="L6472" s="1091"/>
      <c r="M6472" s="1091"/>
      <c r="N6472" s="1091"/>
      <c r="O6472" s="1091"/>
      <c r="P6472" s="1096"/>
      <c r="Q6472" s="1096"/>
      <c r="R6472" s="1096"/>
      <c r="S6472" s="1091"/>
    </row>
    <row r="6473" spans="1:19" x14ac:dyDescent="0.3">
      <c r="A6473" s="1090">
        <v>6468</v>
      </c>
      <c r="B6473" s="1091"/>
      <c r="C6473" s="1091"/>
      <c r="D6473" s="1097"/>
      <c r="E6473" s="1093">
        <f t="shared" si="405"/>
        <v>0</v>
      </c>
      <c r="F6473" s="1094">
        <f t="shared" si="406"/>
        <v>0</v>
      </c>
      <c r="G6473" s="1095">
        <f t="shared" si="407"/>
        <v>0</v>
      </c>
      <c r="H6473" s="1090" t="str">
        <f t="shared" ca="1" si="408"/>
        <v/>
      </c>
      <c r="I6473" s="1109"/>
      <c r="J6473" s="1109"/>
      <c r="K6473" s="1112"/>
      <c r="L6473" s="1091"/>
      <c r="M6473" s="1091"/>
      <c r="N6473" s="1091"/>
      <c r="O6473" s="1091"/>
      <c r="P6473" s="1096"/>
      <c r="Q6473" s="1096"/>
      <c r="R6473" s="1096"/>
      <c r="S6473" s="1091"/>
    </row>
    <row r="6474" spans="1:19" x14ac:dyDescent="0.3">
      <c r="A6474" s="1090">
        <v>6469</v>
      </c>
      <c r="B6474" s="1091"/>
      <c r="C6474" s="1091"/>
      <c r="D6474" s="1097"/>
      <c r="E6474" s="1093">
        <f t="shared" si="405"/>
        <v>0</v>
      </c>
      <c r="F6474" s="1094">
        <f t="shared" si="406"/>
        <v>0</v>
      </c>
      <c r="G6474" s="1095">
        <f t="shared" si="407"/>
        <v>0</v>
      </c>
      <c r="H6474" s="1090" t="str">
        <f t="shared" ca="1" si="408"/>
        <v/>
      </c>
      <c r="I6474" s="1109"/>
      <c r="J6474" s="1109"/>
      <c r="K6474" s="1112"/>
      <c r="L6474" s="1091"/>
      <c r="M6474" s="1091"/>
      <c r="N6474" s="1091"/>
      <c r="O6474" s="1091"/>
      <c r="P6474" s="1096"/>
      <c r="Q6474" s="1096"/>
      <c r="R6474" s="1096"/>
      <c r="S6474" s="1091"/>
    </row>
    <row r="6475" spans="1:19" x14ac:dyDescent="0.3">
      <c r="A6475" s="1090">
        <v>6470</v>
      </c>
      <c r="B6475" s="1091"/>
      <c r="C6475" s="1091"/>
      <c r="D6475" s="1097"/>
      <c r="E6475" s="1093">
        <f t="shared" si="405"/>
        <v>0</v>
      </c>
      <c r="F6475" s="1094">
        <f t="shared" si="406"/>
        <v>0</v>
      </c>
      <c r="G6475" s="1095">
        <f t="shared" si="407"/>
        <v>0</v>
      </c>
      <c r="H6475" s="1090" t="str">
        <f t="shared" ca="1" si="408"/>
        <v/>
      </c>
      <c r="I6475" s="1109"/>
      <c r="J6475" s="1109"/>
      <c r="K6475" s="1112"/>
      <c r="L6475" s="1091"/>
      <c r="M6475" s="1091"/>
      <c r="N6475" s="1091"/>
      <c r="O6475" s="1091"/>
      <c r="P6475" s="1096"/>
      <c r="Q6475" s="1096"/>
      <c r="R6475" s="1096"/>
      <c r="S6475" s="1091"/>
    </row>
    <row r="6476" spans="1:19" x14ac:dyDescent="0.3">
      <c r="A6476" s="1090">
        <v>6471</v>
      </c>
      <c r="B6476" s="1091"/>
      <c r="C6476" s="1091"/>
      <c r="D6476" s="1097"/>
      <c r="E6476" s="1093">
        <f t="shared" si="405"/>
        <v>0</v>
      </c>
      <c r="F6476" s="1094">
        <f t="shared" si="406"/>
        <v>0</v>
      </c>
      <c r="G6476" s="1095">
        <f t="shared" si="407"/>
        <v>0</v>
      </c>
      <c r="H6476" s="1090" t="str">
        <f t="shared" ca="1" si="408"/>
        <v/>
      </c>
      <c r="I6476" s="1109"/>
      <c r="J6476" s="1109"/>
      <c r="K6476" s="1112"/>
      <c r="L6476" s="1091"/>
      <c r="M6476" s="1091"/>
      <c r="N6476" s="1091"/>
      <c r="O6476" s="1091"/>
      <c r="P6476" s="1096"/>
      <c r="Q6476" s="1096"/>
      <c r="R6476" s="1096"/>
      <c r="S6476" s="1091"/>
    </row>
    <row r="6477" spans="1:19" x14ac:dyDescent="0.3">
      <c r="A6477" s="1090">
        <v>6472</v>
      </c>
      <c r="B6477" s="1091"/>
      <c r="C6477" s="1091"/>
      <c r="D6477" s="1097"/>
      <c r="E6477" s="1093">
        <f t="shared" si="405"/>
        <v>0</v>
      </c>
      <c r="F6477" s="1094">
        <f t="shared" si="406"/>
        <v>0</v>
      </c>
      <c r="G6477" s="1095">
        <f t="shared" si="407"/>
        <v>0</v>
      </c>
      <c r="H6477" s="1090" t="str">
        <f t="shared" ca="1" si="408"/>
        <v/>
      </c>
      <c r="I6477" s="1109"/>
      <c r="J6477" s="1109"/>
      <c r="K6477" s="1112"/>
      <c r="L6477" s="1091"/>
      <c r="M6477" s="1091"/>
      <c r="N6477" s="1091"/>
      <c r="O6477" s="1091"/>
      <c r="P6477" s="1096"/>
      <c r="Q6477" s="1096"/>
      <c r="R6477" s="1096"/>
      <c r="S6477" s="1091"/>
    </row>
    <row r="6478" spans="1:19" x14ac:dyDescent="0.3">
      <c r="A6478" s="1090">
        <v>6473</v>
      </c>
      <c r="B6478" s="1091"/>
      <c r="C6478" s="1091"/>
      <c r="D6478" s="1097"/>
      <c r="E6478" s="1093">
        <f t="shared" si="405"/>
        <v>0</v>
      </c>
      <c r="F6478" s="1094">
        <f t="shared" si="406"/>
        <v>0</v>
      </c>
      <c r="G6478" s="1095">
        <f t="shared" si="407"/>
        <v>0</v>
      </c>
      <c r="H6478" s="1090" t="str">
        <f t="shared" ca="1" si="408"/>
        <v/>
      </c>
      <c r="I6478" s="1109"/>
      <c r="J6478" s="1109"/>
      <c r="K6478" s="1112"/>
      <c r="L6478" s="1091"/>
      <c r="M6478" s="1091"/>
      <c r="N6478" s="1091"/>
      <c r="O6478" s="1091"/>
      <c r="P6478" s="1096"/>
      <c r="Q6478" s="1096"/>
      <c r="R6478" s="1096"/>
      <c r="S6478" s="1091"/>
    </row>
    <row r="6479" spans="1:19" x14ac:dyDescent="0.3">
      <c r="A6479" s="1090">
        <v>6474</v>
      </c>
      <c r="B6479" s="1091"/>
      <c r="C6479" s="1091"/>
      <c r="D6479" s="1097"/>
      <c r="E6479" s="1093">
        <f t="shared" si="405"/>
        <v>0</v>
      </c>
      <c r="F6479" s="1094">
        <f t="shared" si="406"/>
        <v>0</v>
      </c>
      <c r="G6479" s="1095">
        <f t="shared" si="407"/>
        <v>0</v>
      </c>
      <c r="H6479" s="1090" t="str">
        <f t="shared" ca="1" si="408"/>
        <v/>
      </c>
      <c r="I6479" s="1109"/>
      <c r="J6479" s="1109"/>
      <c r="K6479" s="1112"/>
      <c r="L6479" s="1091"/>
      <c r="M6479" s="1091"/>
      <c r="N6479" s="1091"/>
      <c r="O6479" s="1091"/>
      <c r="P6479" s="1096"/>
      <c r="Q6479" s="1096"/>
      <c r="R6479" s="1096"/>
      <c r="S6479" s="1091"/>
    </row>
    <row r="6480" spans="1:19" x14ac:dyDescent="0.3">
      <c r="A6480" s="1090">
        <v>6475</v>
      </c>
      <c r="B6480" s="1091"/>
      <c r="C6480" s="1091"/>
      <c r="D6480" s="1097"/>
      <c r="E6480" s="1093">
        <f t="shared" si="405"/>
        <v>0</v>
      </c>
      <c r="F6480" s="1094">
        <f t="shared" si="406"/>
        <v>0</v>
      </c>
      <c r="G6480" s="1095">
        <f t="shared" si="407"/>
        <v>0</v>
      </c>
      <c r="H6480" s="1090" t="str">
        <f t="shared" ca="1" si="408"/>
        <v/>
      </c>
      <c r="I6480" s="1109"/>
      <c r="J6480" s="1109"/>
      <c r="K6480" s="1112"/>
      <c r="L6480" s="1091"/>
      <c r="M6480" s="1091"/>
      <c r="N6480" s="1091"/>
      <c r="O6480" s="1091"/>
      <c r="P6480" s="1096"/>
      <c r="Q6480" s="1096"/>
      <c r="R6480" s="1096"/>
      <c r="S6480" s="1091"/>
    </row>
    <row r="6481" spans="1:19" x14ac:dyDescent="0.3">
      <c r="A6481" s="1090">
        <v>6476</v>
      </c>
      <c r="B6481" s="1091"/>
      <c r="C6481" s="1091"/>
      <c r="D6481" s="1097"/>
      <c r="E6481" s="1093">
        <f t="shared" si="405"/>
        <v>0</v>
      </c>
      <c r="F6481" s="1094">
        <f t="shared" si="406"/>
        <v>0</v>
      </c>
      <c r="G6481" s="1095">
        <f t="shared" si="407"/>
        <v>0</v>
      </c>
      <c r="H6481" s="1090" t="str">
        <f t="shared" ca="1" si="408"/>
        <v/>
      </c>
      <c r="I6481" s="1109"/>
      <c r="J6481" s="1109"/>
      <c r="K6481" s="1112"/>
      <c r="L6481" s="1091"/>
      <c r="M6481" s="1091"/>
      <c r="N6481" s="1091"/>
      <c r="O6481" s="1091"/>
      <c r="P6481" s="1096"/>
      <c r="Q6481" s="1096"/>
      <c r="R6481" s="1096"/>
      <c r="S6481" s="1091"/>
    </row>
    <row r="6482" spans="1:19" x14ac:dyDescent="0.3">
      <c r="A6482" s="1090">
        <v>6477</v>
      </c>
      <c r="B6482" s="1091"/>
      <c r="C6482" s="1091"/>
      <c r="D6482" s="1097"/>
      <c r="E6482" s="1093">
        <f t="shared" si="405"/>
        <v>0</v>
      </c>
      <c r="F6482" s="1094">
        <f t="shared" si="406"/>
        <v>0</v>
      </c>
      <c r="G6482" s="1095">
        <f t="shared" si="407"/>
        <v>0</v>
      </c>
      <c r="H6482" s="1090" t="str">
        <f t="shared" ca="1" si="408"/>
        <v/>
      </c>
      <c r="I6482" s="1109"/>
      <c r="J6482" s="1109"/>
      <c r="K6482" s="1112"/>
      <c r="L6482" s="1091"/>
      <c r="M6482" s="1091"/>
      <c r="N6482" s="1091"/>
      <c r="O6482" s="1091"/>
      <c r="P6482" s="1096"/>
      <c r="Q6482" s="1096"/>
      <c r="R6482" s="1096"/>
      <c r="S6482" s="1091"/>
    </row>
    <row r="6483" spans="1:19" x14ac:dyDescent="0.3">
      <c r="A6483" s="1090">
        <v>6478</v>
      </c>
      <c r="B6483" s="1091"/>
      <c r="C6483" s="1091"/>
      <c r="D6483" s="1097"/>
      <c r="E6483" s="1093">
        <f t="shared" si="405"/>
        <v>0</v>
      </c>
      <c r="F6483" s="1094">
        <f t="shared" si="406"/>
        <v>0</v>
      </c>
      <c r="G6483" s="1095">
        <f t="shared" si="407"/>
        <v>0</v>
      </c>
      <c r="H6483" s="1090" t="str">
        <f t="shared" ca="1" si="408"/>
        <v/>
      </c>
      <c r="I6483" s="1109"/>
      <c r="J6483" s="1109"/>
      <c r="K6483" s="1112"/>
      <c r="L6483" s="1091"/>
      <c r="M6483" s="1091"/>
      <c r="N6483" s="1091"/>
      <c r="O6483" s="1091"/>
      <c r="P6483" s="1096"/>
      <c r="Q6483" s="1096"/>
      <c r="R6483" s="1096"/>
      <c r="S6483" s="1091"/>
    </row>
    <row r="6484" spans="1:19" x14ac:dyDescent="0.3">
      <c r="A6484" s="1090">
        <v>6479</v>
      </c>
      <c r="B6484" s="1091"/>
      <c r="C6484" s="1091"/>
      <c r="D6484" s="1097"/>
      <c r="E6484" s="1093">
        <f t="shared" si="405"/>
        <v>0</v>
      </c>
      <c r="F6484" s="1094">
        <f t="shared" si="406"/>
        <v>0</v>
      </c>
      <c r="G6484" s="1095">
        <f t="shared" si="407"/>
        <v>0</v>
      </c>
      <c r="H6484" s="1090" t="str">
        <f t="shared" ca="1" si="408"/>
        <v/>
      </c>
      <c r="I6484" s="1109"/>
      <c r="J6484" s="1109"/>
      <c r="K6484" s="1112"/>
      <c r="L6484" s="1091"/>
      <c r="M6484" s="1091"/>
      <c r="N6484" s="1091"/>
      <c r="O6484" s="1091"/>
      <c r="P6484" s="1096"/>
      <c r="Q6484" s="1096"/>
      <c r="R6484" s="1096"/>
      <c r="S6484" s="1091"/>
    </row>
    <row r="6485" spans="1:19" x14ac:dyDescent="0.3">
      <c r="A6485" s="1090">
        <v>6480</v>
      </c>
      <c r="B6485" s="1091"/>
      <c r="C6485" s="1091"/>
      <c r="D6485" s="1097"/>
      <c r="E6485" s="1093">
        <f t="shared" si="405"/>
        <v>0</v>
      </c>
      <c r="F6485" s="1094">
        <f t="shared" si="406"/>
        <v>0</v>
      </c>
      <c r="G6485" s="1095">
        <f t="shared" si="407"/>
        <v>0</v>
      </c>
      <c r="H6485" s="1090" t="str">
        <f t="shared" ca="1" si="408"/>
        <v/>
      </c>
      <c r="I6485" s="1109"/>
      <c r="J6485" s="1109"/>
      <c r="K6485" s="1112"/>
      <c r="L6485" s="1091"/>
      <c r="M6485" s="1091"/>
      <c r="N6485" s="1091"/>
      <c r="O6485" s="1091"/>
      <c r="P6485" s="1096"/>
      <c r="Q6485" s="1096"/>
      <c r="R6485" s="1096"/>
      <c r="S6485" s="1091"/>
    </row>
    <row r="6486" spans="1:19" x14ac:dyDescent="0.3">
      <c r="A6486" s="1090">
        <v>6481</v>
      </c>
      <c r="B6486" s="1091"/>
      <c r="C6486" s="1091"/>
      <c r="D6486" s="1097"/>
      <c r="E6486" s="1093">
        <f t="shared" si="405"/>
        <v>0</v>
      </c>
      <c r="F6486" s="1094">
        <f t="shared" si="406"/>
        <v>0</v>
      </c>
      <c r="G6486" s="1095">
        <f t="shared" si="407"/>
        <v>0</v>
      </c>
      <c r="H6486" s="1090" t="str">
        <f t="shared" ca="1" si="408"/>
        <v/>
      </c>
      <c r="I6486" s="1109"/>
      <c r="J6486" s="1109"/>
      <c r="K6486" s="1112"/>
      <c r="L6486" s="1091"/>
      <c r="M6486" s="1091"/>
      <c r="N6486" s="1091"/>
      <c r="O6486" s="1091"/>
      <c r="P6486" s="1096"/>
      <c r="Q6486" s="1096"/>
      <c r="R6486" s="1096"/>
      <c r="S6486" s="1091"/>
    </row>
    <row r="6487" spans="1:19" x14ac:dyDescent="0.3">
      <c r="A6487" s="1090">
        <v>6482</v>
      </c>
      <c r="B6487" s="1091"/>
      <c r="C6487" s="1091"/>
      <c r="D6487" s="1097"/>
      <c r="E6487" s="1093">
        <f t="shared" si="405"/>
        <v>0</v>
      </c>
      <c r="F6487" s="1094">
        <f t="shared" si="406"/>
        <v>0</v>
      </c>
      <c r="G6487" s="1095">
        <f t="shared" si="407"/>
        <v>0</v>
      </c>
      <c r="H6487" s="1090" t="str">
        <f t="shared" ca="1" si="408"/>
        <v/>
      </c>
      <c r="I6487" s="1109"/>
      <c r="J6487" s="1109"/>
      <c r="K6487" s="1112"/>
      <c r="L6487" s="1091"/>
      <c r="M6487" s="1091"/>
      <c r="N6487" s="1091"/>
      <c r="O6487" s="1091"/>
      <c r="P6487" s="1096"/>
      <c r="Q6487" s="1096"/>
      <c r="R6487" s="1096"/>
      <c r="S6487" s="1091"/>
    </row>
    <row r="6488" spans="1:19" x14ac:dyDescent="0.3">
      <c r="A6488" s="1090">
        <v>6483</v>
      </c>
      <c r="B6488" s="1091"/>
      <c r="C6488" s="1091"/>
      <c r="D6488" s="1097"/>
      <c r="E6488" s="1093">
        <f t="shared" si="405"/>
        <v>0</v>
      </c>
      <c r="F6488" s="1094">
        <f t="shared" si="406"/>
        <v>0</v>
      </c>
      <c r="G6488" s="1095">
        <f t="shared" si="407"/>
        <v>0</v>
      </c>
      <c r="H6488" s="1090" t="str">
        <f t="shared" ca="1" si="408"/>
        <v/>
      </c>
      <c r="I6488" s="1109"/>
      <c r="J6488" s="1109"/>
      <c r="K6488" s="1112"/>
      <c r="L6488" s="1091"/>
      <c r="M6488" s="1091"/>
      <c r="N6488" s="1091"/>
      <c r="O6488" s="1091"/>
      <c r="P6488" s="1096"/>
      <c r="Q6488" s="1096"/>
      <c r="R6488" s="1096"/>
      <c r="S6488" s="1091"/>
    </row>
    <row r="6489" spans="1:19" x14ac:dyDescent="0.3">
      <c r="A6489" s="1090">
        <v>6484</v>
      </c>
      <c r="B6489" s="1091"/>
      <c r="C6489" s="1091"/>
      <c r="D6489" s="1097"/>
      <c r="E6489" s="1093">
        <f t="shared" si="405"/>
        <v>0</v>
      </c>
      <c r="F6489" s="1094">
        <f t="shared" si="406"/>
        <v>0</v>
      </c>
      <c r="G6489" s="1095">
        <f t="shared" si="407"/>
        <v>0</v>
      </c>
      <c r="H6489" s="1090" t="str">
        <f t="shared" ca="1" si="408"/>
        <v/>
      </c>
      <c r="I6489" s="1109"/>
      <c r="J6489" s="1109"/>
      <c r="K6489" s="1112"/>
      <c r="L6489" s="1091"/>
      <c r="M6489" s="1091"/>
      <c r="N6489" s="1091"/>
      <c r="O6489" s="1091"/>
      <c r="P6489" s="1096"/>
      <c r="Q6489" s="1096"/>
      <c r="R6489" s="1096"/>
      <c r="S6489" s="1091"/>
    </row>
    <row r="6490" spans="1:19" x14ac:dyDescent="0.3">
      <c r="A6490" s="1090">
        <v>6485</v>
      </c>
      <c r="B6490" s="1091"/>
      <c r="C6490" s="1091"/>
      <c r="D6490" s="1097"/>
      <c r="E6490" s="1093">
        <f t="shared" si="405"/>
        <v>0</v>
      </c>
      <c r="F6490" s="1094">
        <f t="shared" si="406"/>
        <v>0</v>
      </c>
      <c r="G6490" s="1095">
        <f t="shared" si="407"/>
        <v>0</v>
      </c>
      <c r="H6490" s="1090" t="str">
        <f t="shared" ca="1" si="408"/>
        <v/>
      </c>
      <c r="I6490" s="1109"/>
      <c r="J6490" s="1109"/>
      <c r="K6490" s="1112"/>
      <c r="L6490" s="1091"/>
      <c r="M6490" s="1091"/>
      <c r="N6490" s="1091"/>
      <c r="O6490" s="1091"/>
      <c r="P6490" s="1096"/>
      <c r="Q6490" s="1096"/>
      <c r="R6490" s="1096"/>
      <c r="S6490" s="1091"/>
    </row>
    <row r="6491" spans="1:19" x14ac:dyDescent="0.3">
      <c r="A6491" s="1090">
        <v>6486</v>
      </c>
      <c r="B6491" s="1091"/>
      <c r="C6491" s="1091"/>
      <c r="D6491" s="1097"/>
      <c r="E6491" s="1093">
        <f t="shared" si="405"/>
        <v>0</v>
      </c>
      <c r="F6491" s="1094">
        <f t="shared" si="406"/>
        <v>0</v>
      </c>
      <c r="G6491" s="1095">
        <f t="shared" si="407"/>
        <v>0</v>
      </c>
      <c r="H6491" s="1090" t="str">
        <f t="shared" ca="1" si="408"/>
        <v/>
      </c>
      <c r="I6491" s="1109"/>
      <c r="J6491" s="1109"/>
      <c r="K6491" s="1112"/>
      <c r="L6491" s="1091"/>
      <c r="M6491" s="1091"/>
      <c r="N6491" s="1091"/>
      <c r="O6491" s="1091"/>
      <c r="P6491" s="1096"/>
      <c r="Q6491" s="1096"/>
      <c r="R6491" s="1096"/>
      <c r="S6491" s="1091"/>
    </row>
    <row r="6492" spans="1:19" x14ac:dyDescent="0.3">
      <c r="A6492" s="1090">
        <v>6487</v>
      </c>
      <c r="B6492" s="1091"/>
      <c r="C6492" s="1091"/>
      <c r="D6492" s="1097"/>
      <c r="E6492" s="1093">
        <f t="shared" si="405"/>
        <v>0</v>
      </c>
      <c r="F6492" s="1094">
        <f t="shared" si="406"/>
        <v>0</v>
      </c>
      <c r="G6492" s="1095">
        <f t="shared" si="407"/>
        <v>0</v>
      </c>
      <c r="H6492" s="1090" t="str">
        <f t="shared" ca="1" si="408"/>
        <v/>
      </c>
      <c r="I6492" s="1109"/>
      <c r="J6492" s="1109"/>
      <c r="K6492" s="1112"/>
      <c r="L6492" s="1091"/>
      <c r="M6492" s="1091"/>
      <c r="N6492" s="1091"/>
      <c r="O6492" s="1091"/>
      <c r="P6492" s="1096"/>
      <c r="Q6492" s="1096"/>
      <c r="R6492" s="1096"/>
      <c r="S6492" s="1091"/>
    </row>
    <row r="6493" spans="1:19" x14ac:dyDescent="0.3">
      <c r="A6493" s="1090">
        <v>6488</v>
      </c>
      <c r="B6493" s="1091"/>
      <c r="C6493" s="1091"/>
      <c r="D6493" s="1097"/>
      <c r="E6493" s="1093">
        <f t="shared" si="405"/>
        <v>0</v>
      </c>
      <c r="F6493" s="1094">
        <f t="shared" si="406"/>
        <v>0</v>
      </c>
      <c r="G6493" s="1095">
        <f t="shared" si="407"/>
        <v>0</v>
      </c>
      <c r="H6493" s="1090" t="str">
        <f t="shared" ca="1" si="408"/>
        <v/>
      </c>
      <c r="I6493" s="1109"/>
      <c r="J6493" s="1109"/>
      <c r="K6493" s="1112"/>
      <c r="L6493" s="1091"/>
      <c r="M6493" s="1091"/>
      <c r="N6493" s="1091"/>
      <c r="O6493" s="1091"/>
      <c r="P6493" s="1096"/>
      <c r="Q6493" s="1096"/>
      <c r="R6493" s="1096"/>
      <c r="S6493" s="1091"/>
    </row>
    <row r="6494" spans="1:19" x14ac:dyDescent="0.3">
      <c r="A6494" s="1090">
        <v>6489</v>
      </c>
      <c r="B6494" s="1091"/>
      <c r="C6494" s="1091"/>
      <c r="D6494" s="1097"/>
      <c r="E6494" s="1093">
        <f t="shared" si="405"/>
        <v>0</v>
      </c>
      <c r="F6494" s="1094">
        <f t="shared" si="406"/>
        <v>0</v>
      </c>
      <c r="G6494" s="1095">
        <f t="shared" si="407"/>
        <v>0</v>
      </c>
      <c r="H6494" s="1090" t="str">
        <f t="shared" ca="1" si="408"/>
        <v/>
      </c>
      <c r="I6494" s="1109"/>
      <c r="J6494" s="1109"/>
      <c r="K6494" s="1112"/>
      <c r="L6494" s="1091"/>
      <c r="M6494" s="1091"/>
      <c r="N6494" s="1091"/>
      <c r="O6494" s="1091"/>
      <c r="P6494" s="1096"/>
      <c r="Q6494" s="1096"/>
      <c r="R6494" s="1096"/>
      <c r="S6494" s="1091"/>
    </row>
    <row r="6495" spans="1:19" x14ac:dyDescent="0.3">
      <c r="A6495" s="1090">
        <v>6490</v>
      </c>
      <c r="B6495" s="1091"/>
      <c r="C6495" s="1091"/>
      <c r="D6495" s="1097"/>
      <c r="E6495" s="1093">
        <f t="shared" si="405"/>
        <v>0</v>
      </c>
      <c r="F6495" s="1094">
        <f t="shared" si="406"/>
        <v>0</v>
      </c>
      <c r="G6495" s="1095">
        <f t="shared" si="407"/>
        <v>0</v>
      </c>
      <c r="H6495" s="1090" t="str">
        <f t="shared" ca="1" si="408"/>
        <v/>
      </c>
      <c r="I6495" s="1109"/>
      <c r="J6495" s="1109"/>
      <c r="K6495" s="1112"/>
      <c r="L6495" s="1091"/>
      <c r="M6495" s="1091"/>
      <c r="N6495" s="1091"/>
      <c r="O6495" s="1091"/>
      <c r="P6495" s="1096"/>
      <c r="Q6495" s="1096"/>
      <c r="R6495" s="1096"/>
      <c r="S6495" s="1091"/>
    </row>
    <row r="6496" spans="1:19" x14ac:dyDescent="0.3">
      <c r="A6496" s="1090">
        <v>6491</v>
      </c>
      <c r="B6496" s="1091"/>
      <c r="C6496" s="1091"/>
      <c r="D6496" s="1097"/>
      <c r="E6496" s="1093">
        <f t="shared" si="405"/>
        <v>0</v>
      </c>
      <c r="F6496" s="1094">
        <f t="shared" si="406"/>
        <v>0</v>
      </c>
      <c r="G6496" s="1095">
        <f t="shared" si="407"/>
        <v>0</v>
      </c>
      <c r="H6496" s="1090" t="str">
        <f t="shared" ca="1" si="408"/>
        <v/>
      </c>
      <c r="I6496" s="1109"/>
      <c r="J6496" s="1109"/>
      <c r="K6496" s="1112"/>
      <c r="L6496" s="1091"/>
      <c r="M6496" s="1091"/>
      <c r="N6496" s="1091"/>
      <c r="O6496" s="1091"/>
      <c r="P6496" s="1096"/>
      <c r="Q6496" s="1096"/>
      <c r="R6496" s="1096"/>
      <c r="S6496" s="1091"/>
    </row>
    <row r="6497" spans="1:19" x14ac:dyDescent="0.3">
      <c r="A6497" s="1090">
        <v>6492</v>
      </c>
      <c r="B6497" s="1091"/>
      <c r="C6497" s="1091"/>
      <c r="D6497" s="1097"/>
      <c r="E6497" s="1093">
        <f t="shared" si="405"/>
        <v>0</v>
      </c>
      <c r="F6497" s="1094">
        <f t="shared" si="406"/>
        <v>0</v>
      </c>
      <c r="G6497" s="1095">
        <f t="shared" si="407"/>
        <v>0</v>
      </c>
      <c r="H6497" s="1090" t="str">
        <f t="shared" ca="1" si="408"/>
        <v/>
      </c>
      <c r="I6497" s="1109"/>
      <c r="J6497" s="1109"/>
      <c r="K6497" s="1112"/>
      <c r="L6497" s="1091"/>
      <c r="M6497" s="1091"/>
      <c r="N6497" s="1091"/>
      <c r="O6497" s="1091"/>
      <c r="P6497" s="1096"/>
      <c r="Q6497" s="1096"/>
      <c r="R6497" s="1096"/>
      <c r="S6497" s="1091"/>
    </row>
    <row r="6498" spans="1:19" x14ac:dyDescent="0.3">
      <c r="A6498" s="1090">
        <v>6493</v>
      </c>
      <c r="B6498" s="1091"/>
      <c r="C6498" s="1091"/>
      <c r="D6498" s="1097"/>
      <c r="E6498" s="1093">
        <f t="shared" si="405"/>
        <v>0</v>
      </c>
      <c r="F6498" s="1094">
        <f t="shared" si="406"/>
        <v>0</v>
      </c>
      <c r="G6498" s="1095">
        <f t="shared" si="407"/>
        <v>0</v>
      </c>
      <c r="H6498" s="1090" t="str">
        <f t="shared" ca="1" si="408"/>
        <v/>
      </c>
      <c r="I6498" s="1109"/>
      <c r="J6498" s="1109"/>
      <c r="K6498" s="1112"/>
      <c r="L6498" s="1091"/>
      <c r="M6498" s="1091"/>
      <c r="N6498" s="1091"/>
      <c r="O6498" s="1091"/>
      <c r="P6498" s="1096"/>
      <c r="Q6498" s="1096"/>
      <c r="R6498" s="1096"/>
      <c r="S6498" s="1091"/>
    </row>
    <row r="6499" spans="1:19" x14ac:dyDescent="0.3">
      <c r="A6499" s="1090">
        <v>6494</v>
      </c>
      <c r="B6499" s="1091"/>
      <c r="C6499" s="1091"/>
      <c r="D6499" s="1097"/>
      <c r="E6499" s="1093">
        <f t="shared" si="405"/>
        <v>0</v>
      </c>
      <c r="F6499" s="1094">
        <f t="shared" si="406"/>
        <v>0</v>
      </c>
      <c r="G6499" s="1095">
        <f t="shared" si="407"/>
        <v>0</v>
      </c>
      <c r="H6499" s="1090" t="str">
        <f t="shared" ca="1" si="408"/>
        <v/>
      </c>
      <c r="I6499" s="1109"/>
      <c r="J6499" s="1109"/>
      <c r="K6499" s="1112"/>
      <c r="L6499" s="1091"/>
      <c r="M6499" s="1091"/>
      <c r="N6499" s="1091"/>
      <c r="O6499" s="1091"/>
      <c r="P6499" s="1096"/>
      <c r="Q6499" s="1096"/>
      <c r="R6499" s="1096"/>
      <c r="S6499" s="1091"/>
    </row>
    <row r="6500" spans="1:19" x14ac:dyDescent="0.3">
      <c r="A6500" s="1090">
        <v>6495</v>
      </c>
      <c r="B6500" s="1091"/>
      <c r="C6500" s="1091"/>
      <c r="D6500" s="1097"/>
      <c r="E6500" s="1093">
        <f t="shared" si="405"/>
        <v>0</v>
      </c>
      <c r="F6500" s="1094">
        <f t="shared" si="406"/>
        <v>0</v>
      </c>
      <c r="G6500" s="1095">
        <f t="shared" si="407"/>
        <v>0</v>
      </c>
      <c r="H6500" s="1090" t="str">
        <f t="shared" ca="1" si="408"/>
        <v/>
      </c>
      <c r="I6500" s="1109"/>
      <c r="J6500" s="1109"/>
      <c r="K6500" s="1112"/>
      <c r="L6500" s="1091"/>
      <c r="M6500" s="1091"/>
      <c r="N6500" s="1091"/>
      <c r="O6500" s="1091"/>
      <c r="P6500" s="1096"/>
      <c r="Q6500" s="1096"/>
      <c r="R6500" s="1096"/>
      <c r="S6500" s="1091"/>
    </row>
    <row r="6501" spans="1:19" x14ac:dyDescent="0.3">
      <c r="A6501" s="1090">
        <v>6496</v>
      </c>
      <c r="B6501" s="1091"/>
      <c r="C6501" s="1091"/>
      <c r="D6501" s="1097"/>
      <c r="E6501" s="1093">
        <f t="shared" si="405"/>
        <v>0</v>
      </c>
      <c r="F6501" s="1094">
        <f t="shared" si="406"/>
        <v>0</v>
      </c>
      <c r="G6501" s="1095">
        <f t="shared" si="407"/>
        <v>0</v>
      </c>
      <c r="H6501" s="1090" t="str">
        <f t="shared" ca="1" si="408"/>
        <v/>
      </c>
      <c r="I6501" s="1109"/>
      <c r="J6501" s="1109"/>
      <c r="K6501" s="1112"/>
      <c r="L6501" s="1091"/>
      <c r="M6501" s="1091"/>
      <c r="N6501" s="1091"/>
      <c r="O6501" s="1091"/>
      <c r="P6501" s="1096"/>
      <c r="Q6501" s="1096"/>
      <c r="R6501" s="1096"/>
      <c r="S6501" s="1091"/>
    </row>
    <row r="6502" spans="1:19" x14ac:dyDescent="0.3">
      <c r="A6502" s="1090">
        <v>6497</v>
      </c>
      <c r="B6502" s="1091"/>
      <c r="C6502" s="1091"/>
      <c r="D6502" s="1097"/>
      <c r="E6502" s="1093">
        <f t="shared" si="405"/>
        <v>0</v>
      </c>
      <c r="F6502" s="1094">
        <f t="shared" si="406"/>
        <v>0</v>
      </c>
      <c r="G6502" s="1095">
        <f t="shared" si="407"/>
        <v>0</v>
      </c>
      <c r="H6502" s="1090" t="str">
        <f t="shared" ca="1" si="408"/>
        <v/>
      </c>
      <c r="I6502" s="1109"/>
      <c r="J6502" s="1109"/>
      <c r="K6502" s="1112"/>
      <c r="L6502" s="1091"/>
      <c r="M6502" s="1091"/>
      <c r="N6502" s="1091"/>
      <c r="O6502" s="1091"/>
      <c r="P6502" s="1096"/>
      <c r="Q6502" s="1096"/>
      <c r="R6502" s="1096"/>
      <c r="S6502" s="1091"/>
    </row>
    <row r="6503" spans="1:19" x14ac:dyDescent="0.3">
      <c r="A6503" s="1090">
        <v>6498</v>
      </c>
      <c r="B6503" s="1091"/>
      <c r="C6503" s="1091"/>
      <c r="D6503" s="1097"/>
      <c r="E6503" s="1093">
        <f t="shared" si="405"/>
        <v>0</v>
      </c>
      <c r="F6503" s="1094">
        <f t="shared" si="406"/>
        <v>0</v>
      </c>
      <c r="G6503" s="1095">
        <f t="shared" si="407"/>
        <v>0</v>
      </c>
      <c r="H6503" s="1090" t="str">
        <f t="shared" ca="1" si="408"/>
        <v/>
      </c>
      <c r="I6503" s="1109"/>
      <c r="J6503" s="1109"/>
      <c r="K6503" s="1112"/>
      <c r="L6503" s="1091"/>
      <c r="M6503" s="1091"/>
      <c r="N6503" s="1091"/>
      <c r="O6503" s="1091"/>
      <c r="P6503" s="1096"/>
      <c r="Q6503" s="1096"/>
      <c r="R6503" s="1096"/>
      <c r="S6503" s="1091"/>
    </row>
    <row r="6504" spans="1:19" x14ac:dyDescent="0.3">
      <c r="A6504" s="1090">
        <v>6499</v>
      </c>
      <c r="B6504" s="1091"/>
      <c r="C6504" s="1091"/>
      <c r="D6504" s="1097"/>
      <c r="E6504" s="1093">
        <f t="shared" si="405"/>
        <v>0</v>
      </c>
      <c r="F6504" s="1094">
        <f t="shared" si="406"/>
        <v>0</v>
      </c>
      <c r="G6504" s="1095">
        <f t="shared" si="407"/>
        <v>0</v>
      </c>
      <c r="H6504" s="1090" t="str">
        <f t="shared" ca="1" si="408"/>
        <v/>
      </c>
      <c r="I6504" s="1109"/>
      <c r="J6504" s="1109"/>
      <c r="K6504" s="1112"/>
      <c r="L6504" s="1091"/>
      <c r="M6504" s="1091"/>
      <c r="N6504" s="1091"/>
      <c r="O6504" s="1091"/>
      <c r="P6504" s="1096"/>
      <c r="Q6504" s="1096"/>
      <c r="R6504" s="1096"/>
      <c r="S6504" s="1091"/>
    </row>
    <row r="6505" spans="1:19" x14ac:dyDescent="0.3">
      <c r="A6505" s="1090">
        <v>6500</v>
      </c>
      <c r="B6505" s="1091"/>
      <c r="C6505" s="1091"/>
      <c r="D6505" s="1097"/>
      <c r="E6505" s="1093">
        <f t="shared" si="405"/>
        <v>0</v>
      </c>
      <c r="F6505" s="1094">
        <f t="shared" si="406"/>
        <v>0</v>
      </c>
      <c r="G6505" s="1095">
        <f t="shared" si="407"/>
        <v>0</v>
      </c>
      <c r="H6505" s="1090" t="str">
        <f t="shared" ca="1" si="408"/>
        <v/>
      </c>
      <c r="I6505" s="1109"/>
      <c r="J6505" s="1109"/>
      <c r="K6505" s="1112"/>
      <c r="L6505" s="1091"/>
      <c r="M6505" s="1091"/>
      <c r="N6505" s="1091"/>
      <c r="O6505" s="1091"/>
      <c r="P6505" s="1096"/>
      <c r="Q6505" s="1096"/>
      <c r="R6505" s="1096"/>
      <c r="S6505" s="1091"/>
    </row>
    <row r="6506" spans="1:19" x14ac:dyDescent="0.3">
      <c r="A6506" s="1090">
        <v>6501</v>
      </c>
      <c r="B6506" s="1091"/>
      <c r="C6506" s="1091"/>
      <c r="D6506" s="1097"/>
      <c r="E6506" s="1093">
        <f t="shared" si="405"/>
        <v>0</v>
      </c>
      <c r="F6506" s="1094">
        <f t="shared" si="406"/>
        <v>0</v>
      </c>
      <c r="G6506" s="1095">
        <f t="shared" si="407"/>
        <v>0</v>
      </c>
      <c r="H6506" s="1090" t="str">
        <f t="shared" ca="1" si="408"/>
        <v/>
      </c>
      <c r="I6506" s="1109"/>
      <c r="J6506" s="1109"/>
      <c r="K6506" s="1112"/>
      <c r="L6506" s="1091"/>
      <c r="M6506" s="1091"/>
      <c r="N6506" s="1091"/>
      <c r="O6506" s="1091"/>
      <c r="P6506" s="1096"/>
      <c r="Q6506" s="1096"/>
      <c r="R6506" s="1096"/>
      <c r="S6506" s="1091"/>
    </row>
    <row r="6507" spans="1:19" x14ac:dyDescent="0.3">
      <c r="A6507" s="1090">
        <v>6502</v>
      </c>
      <c r="B6507" s="1091"/>
      <c r="C6507" s="1091"/>
      <c r="D6507" s="1097"/>
      <c r="E6507" s="1093">
        <f t="shared" si="405"/>
        <v>0</v>
      </c>
      <c r="F6507" s="1094">
        <f t="shared" si="406"/>
        <v>0</v>
      </c>
      <c r="G6507" s="1095">
        <f t="shared" si="407"/>
        <v>0</v>
      </c>
      <c r="H6507" s="1090" t="str">
        <f t="shared" ca="1" si="408"/>
        <v/>
      </c>
      <c r="I6507" s="1109"/>
      <c r="J6507" s="1109"/>
      <c r="K6507" s="1112"/>
      <c r="L6507" s="1091"/>
      <c r="M6507" s="1091"/>
      <c r="N6507" s="1091"/>
      <c r="O6507" s="1091"/>
      <c r="P6507" s="1096"/>
      <c r="Q6507" s="1096"/>
      <c r="R6507" s="1096"/>
      <c r="S6507" s="1091"/>
    </row>
    <row r="6508" spans="1:19" x14ac:dyDescent="0.3">
      <c r="A6508" s="1090">
        <v>6503</v>
      </c>
      <c r="B6508" s="1091"/>
      <c r="C6508" s="1091"/>
      <c r="D6508" s="1097"/>
      <c r="E6508" s="1093">
        <f t="shared" si="405"/>
        <v>0</v>
      </c>
      <c r="F6508" s="1094">
        <f t="shared" si="406"/>
        <v>0</v>
      </c>
      <c r="G6508" s="1095">
        <f t="shared" si="407"/>
        <v>0</v>
      </c>
      <c r="H6508" s="1090" t="str">
        <f t="shared" ca="1" si="408"/>
        <v/>
      </c>
      <c r="I6508" s="1109"/>
      <c r="J6508" s="1109"/>
      <c r="K6508" s="1112"/>
      <c r="L6508" s="1091"/>
      <c r="M6508" s="1091"/>
      <c r="N6508" s="1091"/>
      <c r="O6508" s="1091"/>
      <c r="P6508" s="1096"/>
      <c r="Q6508" s="1096"/>
      <c r="R6508" s="1096"/>
      <c r="S6508" s="1091"/>
    </row>
    <row r="6509" spans="1:19" x14ac:dyDescent="0.3">
      <c r="A6509" s="1090">
        <v>6504</v>
      </c>
      <c r="B6509" s="1091"/>
      <c r="C6509" s="1091"/>
      <c r="D6509" s="1097"/>
      <c r="E6509" s="1093">
        <f t="shared" si="405"/>
        <v>0</v>
      </c>
      <c r="F6509" s="1094">
        <f t="shared" si="406"/>
        <v>0</v>
      </c>
      <c r="G6509" s="1095">
        <f t="shared" si="407"/>
        <v>0</v>
      </c>
      <c r="H6509" s="1090" t="str">
        <f t="shared" ca="1" si="408"/>
        <v/>
      </c>
      <c r="I6509" s="1109"/>
      <c r="J6509" s="1109"/>
      <c r="K6509" s="1112"/>
      <c r="L6509" s="1091"/>
      <c r="M6509" s="1091"/>
      <c r="N6509" s="1091"/>
      <c r="O6509" s="1091"/>
      <c r="P6509" s="1096"/>
      <c r="Q6509" s="1096"/>
      <c r="R6509" s="1096"/>
      <c r="S6509" s="1091"/>
    </row>
    <row r="6510" spans="1:19" x14ac:dyDescent="0.3">
      <c r="A6510" s="1090">
        <v>6505</v>
      </c>
      <c r="B6510" s="1091"/>
      <c r="C6510" s="1091"/>
      <c r="D6510" s="1097"/>
      <c r="E6510" s="1093">
        <f t="shared" si="405"/>
        <v>0</v>
      </c>
      <c r="F6510" s="1094">
        <f t="shared" si="406"/>
        <v>0</v>
      </c>
      <c r="G6510" s="1095">
        <f t="shared" si="407"/>
        <v>0</v>
      </c>
      <c r="H6510" s="1090" t="str">
        <f t="shared" ca="1" si="408"/>
        <v/>
      </c>
      <c r="I6510" s="1109"/>
      <c r="J6510" s="1109"/>
      <c r="K6510" s="1112"/>
      <c r="L6510" s="1091"/>
      <c r="M6510" s="1091"/>
      <c r="N6510" s="1091"/>
      <c r="O6510" s="1091"/>
      <c r="P6510" s="1096"/>
      <c r="Q6510" s="1096"/>
      <c r="R6510" s="1096"/>
      <c r="S6510" s="1091"/>
    </row>
    <row r="6511" spans="1:19" x14ac:dyDescent="0.3">
      <c r="A6511" s="1090">
        <v>6506</v>
      </c>
      <c r="B6511" s="1091"/>
      <c r="C6511" s="1091"/>
      <c r="D6511" s="1097"/>
      <c r="E6511" s="1093">
        <f t="shared" si="405"/>
        <v>0</v>
      </c>
      <c r="F6511" s="1094">
        <f t="shared" si="406"/>
        <v>0</v>
      </c>
      <c r="G6511" s="1095">
        <f t="shared" si="407"/>
        <v>0</v>
      </c>
      <c r="H6511" s="1090" t="str">
        <f t="shared" ca="1" si="408"/>
        <v/>
      </c>
      <c r="I6511" s="1109"/>
      <c r="J6511" s="1109"/>
      <c r="K6511" s="1112"/>
      <c r="L6511" s="1091"/>
      <c r="M6511" s="1091"/>
      <c r="N6511" s="1091"/>
      <c r="O6511" s="1091"/>
      <c r="P6511" s="1096"/>
      <c r="Q6511" s="1096"/>
      <c r="R6511" s="1096"/>
      <c r="S6511" s="1091"/>
    </row>
    <row r="6512" spans="1:19" x14ac:dyDescent="0.3">
      <c r="A6512" s="1090">
        <v>6507</v>
      </c>
      <c r="B6512" s="1091"/>
      <c r="C6512" s="1091"/>
      <c r="D6512" s="1097"/>
      <c r="E6512" s="1093">
        <f t="shared" si="405"/>
        <v>0</v>
      </c>
      <c r="F6512" s="1094">
        <f t="shared" si="406"/>
        <v>0</v>
      </c>
      <c r="G6512" s="1095">
        <f t="shared" si="407"/>
        <v>0</v>
      </c>
      <c r="H6512" s="1090" t="str">
        <f t="shared" ca="1" si="408"/>
        <v/>
      </c>
      <c r="I6512" s="1109"/>
      <c r="J6512" s="1109"/>
      <c r="K6512" s="1112"/>
      <c r="L6512" s="1091"/>
      <c r="M6512" s="1091"/>
      <c r="N6512" s="1091"/>
      <c r="O6512" s="1091"/>
      <c r="P6512" s="1096"/>
      <c r="Q6512" s="1096"/>
      <c r="R6512" s="1096"/>
      <c r="S6512" s="1091"/>
    </row>
    <row r="6513" spans="1:19" x14ac:dyDescent="0.3">
      <c r="A6513" s="1090">
        <v>6508</v>
      </c>
      <c r="B6513" s="1091"/>
      <c r="C6513" s="1091"/>
      <c r="D6513" s="1097"/>
      <c r="E6513" s="1093">
        <f t="shared" si="405"/>
        <v>0</v>
      </c>
      <c r="F6513" s="1094">
        <f t="shared" si="406"/>
        <v>0</v>
      </c>
      <c r="G6513" s="1095">
        <f t="shared" si="407"/>
        <v>0</v>
      </c>
      <c r="H6513" s="1090" t="str">
        <f t="shared" ca="1" si="408"/>
        <v/>
      </c>
      <c r="I6513" s="1109"/>
      <c r="J6513" s="1109"/>
      <c r="K6513" s="1112"/>
      <c r="L6513" s="1091"/>
      <c r="M6513" s="1091"/>
      <c r="N6513" s="1091"/>
      <c r="O6513" s="1091"/>
      <c r="P6513" s="1096"/>
      <c r="Q6513" s="1096"/>
      <c r="R6513" s="1096"/>
      <c r="S6513" s="1091"/>
    </row>
    <row r="6514" spans="1:19" x14ac:dyDescent="0.3">
      <c r="A6514" s="1090">
        <v>6509</v>
      </c>
      <c r="B6514" s="1091"/>
      <c r="C6514" s="1091"/>
      <c r="D6514" s="1097"/>
      <c r="E6514" s="1093">
        <f t="shared" si="405"/>
        <v>0</v>
      </c>
      <c r="F6514" s="1094">
        <f t="shared" si="406"/>
        <v>0</v>
      </c>
      <c r="G6514" s="1095">
        <f t="shared" si="407"/>
        <v>0</v>
      </c>
      <c r="H6514" s="1090" t="str">
        <f t="shared" ca="1" si="408"/>
        <v/>
      </c>
      <c r="I6514" s="1109"/>
      <c r="J6514" s="1109"/>
      <c r="K6514" s="1112"/>
      <c r="L6514" s="1091"/>
      <c r="M6514" s="1091"/>
      <c r="N6514" s="1091"/>
      <c r="O6514" s="1091"/>
      <c r="P6514" s="1096"/>
      <c r="Q6514" s="1096"/>
      <c r="R6514" s="1096"/>
      <c r="S6514" s="1091"/>
    </row>
    <row r="6515" spans="1:19" x14ac:dyDescent="0.3">
      <c r="A6515" s="1090">
        <v>6510</v>
      </c>
      <c r="B6515" s="1091"/>
      <c r="C6515" s="1091"/>
      <c r="D6515" s="1097"/>
      <c r="E6515" s="1093">
        <f t="shared" si="405"/>
        <v>0</v>
      </c>
      <c r="F6515" s="1094">
        <f t="shared" si="406"/>
        <v>0</v>
      </c>
      <c r="G6515" s="1095">
        <f t="shared" si="407"/>
        <v>0</v>
      </c>
      <c r="H6515" s="1090" t="str">
        <f t="shared" ca="1" si="408"/>
        <v/>
      </c>
      <c r="I6515" s="1109"/>
      <c r="J6515" s="1109"/>
      <c r="K6515" s="1112"/>
      <c r="L6515" s="1091"/>
      <c r="M6515" s="1091"/>
      <c r="N6515" s="1091"/>
      <c r="O6515" s="1091"/>
      <c r="P6515" s="1096"/>
      <c r="Q6515" s="1096"/>
      <c r="R6515" s="1096"/>
      <c r="S6515" s="1091"/>
    </row>
    <row r="6516" spans="1:19" x14ac:dyDescent="0.3">
      <c r="A6516" s="1090">
        <v>6511</v>
      </c>
      <c r="B6516" s="1091"/>
      <c r="C6516" s="1091"/>
      <c r="D6516" s="1097"/>
      <c r="E6516" s="1093">
        <f t="shared" si="405"/>
        <v>0</v>
      </c>
      <c r="F6516" s="1094">
        <f t="shared" si="406"/>
        <v>0</v>
      </c>
      <c r="G6516" s="1095">
        <f t="shared" si="407"/>
        <v>0</v>
      </c>
      <c r="H6516" s="1090" t="str">
        <f t="shared" ca="1" si="408"/>
        <v/>
      </c>
      <c r="I6516" s="1109"/>
      <c r="J6516" s="1109"/>
      <c r="K6516" s="1112"/>
      <c r="L6516" s="1091"/>
      <c r="M6516" s="1091"/>
      <c r="N6516" s="1091"/>
      <c r="O6516" s="1091"/>
      <c r="P6516" s="1096"/>
      <c r="Q6516" s="1096"/>
      <c r="R6516" s="1096"/>
      <c r="S6516" s="1091"/>
    </row>
    <row r="6517" spans="1:19" x14ac:dyDescent="0.3">
      <c r="A6517" s="1090">
        <v>6512</v>
      </c>
      <c r="B6517" s="1091"/>
      <c r="C6517" s="1091"/>
      <c r="D6517" s="1097"/>
      <c r="E6517" s="1093">
        <f t="shared" si="405"/>
        <v>0</v>
      </c>
      <c r="F6517" s="1094">
        <f t="shared" si="406"/>
        <v>0</v>
      </c>
      <c r="G6517" s="1095">
        <f t="shared" si="407"/>
        <v>0</v>
      </c>
      <c r="H6517" s="1090" t="str">
        <f t="shared" ca="1" si="408"/>
        <v/>
      </c>
      <c r="I6517" s="1109"/>
      <c r="J6517" s="1109"/>
      <c r="K6517" s="1112"/>
      <c r="L6517" s="1091"/>
      <c r="M6517" s="1091"/>
      <c r="N6517" s="1091"/>
      <c r="O6517" s="1091"/>
      <c r="P6517" s="1096"/>
      <c r="Q6517" s="1096"/>
      <c r="R6517" s="1096"/>
      <c r="S6517" s="1091"/>
    </row>
    <row r="6518" spans="1:19" x14ac:dyDescent="0.3">
      <c r="A6518" s="1090">
        <v>6513</v>
      </c>
      <c r="B6518" s="1091"/>
      <c r="C6518" s="1091"/>
      <c r="D6518" s="1097"/>
      <c r="E6518" s="1093">
        <f t="shared" si="405"/>
        <v>0</v>
      </c>
      <c r="F6518" s="1094">
        <f t="shared" si="406"/>
        <v>0</v>
      </c>
      <c r="G6518" s="1095">
        <f t="shared" si="407"/>
        <v>0</v>
      </c>
      <c r="H6518" s="1090" t="str">
        <f t="shared" ca="1" si="408"/>
        <v/>
      </c>
      <c r="I6518" s="1109"/>
      <c r="J6518" s="1109"/>
      <c r="K6518" s="1112"/>
      <c r="L6518" s="1091"/>
      <c r="M6518" s="1091"/>
      <c r="N6518" s="1091"/>
      <c r="O6518" s="1091"/>
      <c r="P6518" s="1096"/>
      <c r="Q6518" s="1096"/>
      <c r="R6518" s="1096"/>
      <c r="S6518" s="1091"/>
    </row>
    <row r="6519" spans="1:19" x14ac:dyDescent="0.3">
      <c r="A6519" s="1090">
        <v>6514</v>
      </c>
      <c r="B6519" s="1091"/>
      <c r="C6519" s="1091"/>
      <c r="D6519" s="1097"/>
      <c r="E6519" s="1093">
        <f t="shared" si="405"/>
        <v>0</v>
      </c>
      <c r="F6519" s="1094">
        <f t="shared" si="406"/>
        <v>0</v>
      </c>
      <c r="G6519" s="1095">
        <f t="shared" si="407"/>
        <v>0</v>
      </c>
      <c r="H6519" s="1090" t="str">
        <f t="shared" ca="1" si="408"/>
        <v/>
      </c>
      <c r="I6519" s="1109"/>
      <c r="J6519" s="1109"/>
      <c r="K6519" s="1112"/>
      <c r="L6519" s="1091"/>
      <c r="M6519" s="1091"/>
      <c r="N6519" s="1091"/>
      <c r="O6519" s="1091"/>
      <c r="P6519" s="1096"/>
      <c r="Q6519" s="1096"/>
      <c r="R6519" s="1096"/>
      <c r="S6519" s="1091"/>
    </row>
    <row r="6520" spans="1:19" x14ac:dyDescent="0.3">
      <c r="A6520" s="1090">
        <v>6515</v>
      </c>
      <c r="B6520" s="1091"/>
      <c r="C6520" s="1091"/>
      <c r="D6520" s="1097"/>
      <c r="E6520" s="1093">
        <f t="shared" si="405"/>
        <v>0</v>
      </c>
      <c r="F6520" s="1094">
        <f t="shared" si="406"/>
        <v>0</v>
      </c>
      <c r="G6520" s="1095">
        <f t="shared" si="407"/>
        <v>0</v>
      </c>
      <c r="H6520" s="1090" t="str">
        <f t="shared" ca="1" si="408"/>
        <v/>
      </c>
      <c r="I6520" s="1109"/>
      <c r="J6520" s="1109"/>
      <c r="K6520" s="1112"/>
      <c r="L6520" s="1091"/>
      <c r="M6520" s="1091"/>
      <c r="N6520" s="1091"/>
      <c r="O6520" s="1091"/>
      <c r="P6520" s="1096"/>
      <c r="Q6520" s="1096"/>
      <c r="R6520" s="1096"/>
      <c r="S6520" s="1091"/>
    </row>
    <row r="6521" spans="1:19" x14ac:dyDescent="0.3">
      <c r="A6521" s="1090">
        <v>6516</v>
      </c>
      <c r="B6521" s="1091"/>
      <c r="C6521" s="1091"/>
      <c r="D6521" s="1097"/>
      <c r="E6521" s="1093">
        <f t="shared" si="405"/>
        <v>0</v>
      </c>
      <c r="F6521" s="1094">
        <f t="shared" si="406"/>
        <v>0</v>
      </c>
      <c r="G6521" s="1095">
        <f t="shared" si="407"/>
        <v>0</v>
      </c>
      <c r="H6521" s="1090" t="str">
        <f t="shared" ca="1" si="408"/>
        <v/>
      </c>
      <c r="I6521" s="1109"/>
      <c r="J6521" s="1109"/>
      <c r="K6521" s="1112"/>
      <c r="L6521" s="1091"/>
      <c r="M6521" s="1091"/>
      <c r="N6521" s="1091"/>
      <c r="O6521" s="1091"/>
      <c r="P6521" s="1096"/>
      <c r="Q6521" s="1096"/>
      <c r="R6521" s="1096"/>
      <c r="S6521" s="1091"/>
    </row>
    <row r="6522" spans="1:19" x14ac:dyDescent="0.3">
      <c r="A6522" s="1090">
        <v>6517</v>
      </c>
      <c r="B6522" s="1091"/>
      <c r="C6522" s="1091"/>
      <c r="D6522" s="1097"/>
      <c r="E6522" s="1093">
        <f t="shared" si="405"/>
        <v>0</v>
      </c>
      <c r="F6522" s="1094">
        <f t="shared" si="406"/>
        <v>0</v>
      </c>
      <c r="G6522" s="1095">
        <f t="shared" si="407"/>
        <v>0</v>
      </c>
      <c r="H6522" s="1090" t="str">
        <f t="shared" ca="1" si="408"/>
        <v/>
      </c>
      <c r="I6522" s="1109"/>
      <c r="J6522" s="1109"/>
      <c r="K6522" s="1112"/>
      <c r="L6522" s="1091"/>
      <c r="M6522" s="1091"/>
      <c r="N6522" s="1091"/>
      <c r="O6522" s="1091"/>
      <c r="P6522" s="1096"/>
      <c r="Q6522" s="1096"/>
      <c r="R6522" s="1096"/>
      <c r="S6522" s="1091"/>
    </row>
    <row r="6523" spans="1:19" x14ac:dyDescent="0.3">
      <c r="A6523" s="1090">
        <v>6518</v>
      </c>
      <c r="B6523" s="1091"/>
      <c r="C6523" s="1091"/>
      <c r="D6523" s="1097"/>
      <c r="E6523" s="1093">
        <f t="shared" si="405"/>
        <v>0</v>
      </c>
      <c r="F6523" s="1094">
        <f t="shared" si="406"/>
        <v>0</v>
      </c>
      <c r="G6523" s="1095">
        <f t="shared" si="407"/>
        <v>0</v>
      </c>
      <c r="H6523" s="1090" t="str">
        <f t="shared" ca="1" si="408"/>
        <v/>
      </c>
      <c r="I6523" s="1109"/>
      <c r="J6523" s="1109"/>
      <c r="K6523" s="1112"/>
      <c r="L6523" s="1091"/>
      <c r="M6523" s="1091"/>
      <c r="N6523" s="1091"/>
      <c r="O6523" s="1091"/>
      <c r="P6523" s="1096"/>
      <c r="Q6523" s="1096"/>
      <c r="R6523" s="1096"/>
      <c r="S6523" s="1091"/>
    </row>
    <row r="6524" spans="1:19" x14ac:dyDescent="0.3">
      <c r="A6524" s="1090">
        <v>6519</v>
      </c>
      <c r="B6524" s="1091"/>
      <c r="C6524" s="1091"/>
      <c r="D6524" s="1097"/>
      <c r="E6524" s="1093">
        <f t="shared" si="405"/>
        <v>0</v>
      </c>
      <c r="F6524" s="1094">
        <f t="shared" si="406"/>
        <v>0</v>
      </c>
      <c r="G6524" s="1095">
        <f t="shared" si="407"/>
        <v>0</v>
      </c>
      <c r="H6524" s="1090" t="str">
        <f t="shared" ca="1" si="408"/>
        <v/>
      </c>
      <c r="I6524" s="1109"/>
      <c r="J6524" s="1109"/>
      <c r="K6524" s="1112"/>
      <c r="L6524" s="1091"/>
      <c r="M6524" s="1091"/>
      <c r="N6524" s="1091"/>
      <c r="O6524" s="1091"/>
      <c r="P6524" s="1096"/>
      <c r="Q6524" s="1096"/>
      <c r="R6524" s="1096"/>
      <c r="S6524" s="1091"/>
    </row>
    <row r="6525" spans="1:19" x14ac:dyDescent="0.3">
      <c r="A6525" s="1090">
        <v>6520</v>
      </c>
      <c r="B6525" s="1091"/>
      <c r="C6525" s="1091"/>
      <c r="D6525" s="1097"/>
      <c r="E6525" s="1093">
        <f t="shared" si="405"/>
        <v>0</v>
      </c>
      <c r="F6525" s="1094">
        <f t="shared" si="406"/>
        <v>0</v>
      </c>
      <c r="G6525" s="1095">
        <f t="shared" si="407"/>
        <v>0</v>
      </c>
      <c r="H6525" s="1090" t="str">
        <f t="shared" ca="1" si="408"/>
        <v/>
      </c>
      <c r="I6525" s="1109"/>
      <c r="J6525" s="1109"/>
      <c r="K6525" s="1112"/>
      <c r="L6525" s="1091"/>
      <c r="M6525" s="1091"/>
      <c r="N6525" s="1091"/>
      <c r="O6525" s="1091"/>
      <c r="P6525" s="1096"/>
      <c r="Q6525" s="1096"/>
      <c r="R6525" s="1096"/>
      <c r="S6525" s="1091"/>
    </row>
    <row r="6526" spans="1:19" x14ac:dyDescent="0.3">
      <c r="A6526" s="1090">
        <v>6521</v>
      </c>
      <c r="B6526" s="1091"/>
      <c r="C6526" s="1091"/>
      <c r="D6526" s="1097"/>
      <c r="E6526" s="1093">
        <f t="shared" si="405"/>
        <v>0</v>
      </c>
      <c r="F6526" s="1094">
        <f t="shared" si="406"/>
        <v>0</v>
      </c>
      <c r="G6526" s="1095">
        <f t="shared" si="407"/>
        <v>0</v>
      </c>
      <c r="H6526" s="1090" t="str">
        <f t="shared" ca="1" si="408"/>
        <v/>
      </c>
      <c r="I6526" s="1109"/>
      <c r="J6526" s="1109"/>
      <c r="K6526" s="1112"/>
      <c r="L6526" s="1091"/>
      <c r="M6526" s="1091"/>
      <c r="N6526" s="1091"/>
      <c r="O6526" s="1091"/>
      <c r="P6526" s="1096"/>
      <c r="Q6526" s="1096"/>
      <c r="R6526" s="1096"/>
      <c r="S6526" s="1091"/>
    </row>
    <row r="6527" spans="1:19" x14ac:dyDescent="0.3">
      <c r="A6527" s="1090">
        <v>6522</v>
      </c>
      <c r="B6527" s="1091"/>
      <c r="C6527" s="1091"/>
      <c r="D6527" s="1097"/>
      <c r="E6527" s="1093">
        <f t="shared" si="405"/>
        <v>0</v>
      </c>
      <c r="F6527" s="1094">
        <f t="shared" si="406"/>
        <v>0</v>
      </c>
      <c r="G6527" s="1095">
        <f t="shared" si="407"/>
        <v>0</v>
      </c>
      <c r="H6527" s="1090" t="str">
        <f t="shared" ca="1" si="408"/>
        <v/>
      </c>
      <c r="I6527" s="1109"/>
      <c r="J6527" s="1109"/>
      <c r="K6527" s="1112"/>
      <c r="L6527" s="1091"/>
      <c r="M6527" s="1091"/>
      <c r="N6527" s="1091"/>
      <c r="O6527" s="1091"/>
      <c r="P6527" s="1096"/>
      <c r="Q6527" s="1096"/>
      <c r="R6527" s="1096"/>
      <c r="S6527" s="1091"/>
    </row>
    <row r="6528" spans="1:19" x14ac:dyDescent="0.3">
      <c r="A6528" s="1090">
        <v>6523</v>
      </c>
      <c r="B6528" s="1091"/>
      <c r="C6528" s="1091"/>
      <c r="D6528" s="1097"/>
      <c r="E6528" s="1093">
        <f t="shared" si="405"/>
        <v>0</v>
      </c>
      <c r="F6528" s="1094">
        <f t="shared" si="406"/>
        <v>0</v>
      </c>
      <c r="G6528" s="1095">
        <f t="shared" si="407"/>
        <v>0</v>
      </c>
      <c r="H6528" s="1090" t="str">
        <f t="shared" ca="1" si="408"/>
        <v/>
      </c>
      <c r="I6528" s="1109"/>
      <c r="J6528" s="1109"/>
      <c r="K6528" s="1112"/>
      <c r="L6528" s="1091"/>
      <c r="M6528" s="1091"/>
      <c r="N6528" s="1091"/>
      <c r="O6528" s="1091"/>
      <c r="P6528" s="1096"/>
      <c r="Q6528" s="1096"/>
      <c r="R6528" s="1096"/>
      <c r="S6528" s="1091"/>
    </row>
    <row r="6529" spans="1:19" x14ac:dyDescent="0.3">
      <c r="A6529" s="1090">
        <v>6524</v>
      </c>
      <c r="B6529" s="1091"/>
      <c r="C6529" s="1091"/>
      <c r="D6529" s="1097"/>
      <c r="E6529" s="1093">
        <f t="shared" si="405"/>
        <v>0</v>
      </c>
      <c r="F6529" s="1094">
        <f t="shared" si="406"/>
        <v>0</v>
      </c>
      <c r="G6529" s="1095">
        <f t="shared" si="407"/>
        <v>0</v>
      </c>
      <c r="H6529" s="1090" t="str">
        <f t="shared" ca="1" si="408"/>
        <v/>
      </c>
      <c r="I6529" s="1109"/>
      <c r="J6529" s="1109"/>
      <c r="K6529" s="1112"/>
      <c r="L6529" s="1091"/>
      <c r="M6529" s="1091"/>
      <c r="N6529" s="1091"/>
      <c r="O6529" s="1091"/>
      <c r="P6529" s="1096"/>
      <c r="Q6529" s="1096"/>
      <c r="R6529" s="1096"/>
      <c r="S6529" s="1091"/>
    </row>
    <row r="6530" spans="1:19" x14ac:dyDescent="0.3">
      <c r="A6530" s="1090">
        <v>6525</v>
      </c>
      <c r="B6530" s="1091"/>
      <c r="C6530" s="1091"/>
      <c r="D6530" s="1097"/>
      <c r="E6530" s="1093">
        <f t="shared" si="405"/>
        <v>0</v>
      </c>
      <c r="F6530" s="1094">
        <f t="shared" si="406"/>
        <v>0</v>
      </c>
      <c r="G6530" s="1095">
        <f t="shared" si="407"/>
        <v>0</v>
      </c>
      <c r="H6530" s="1090" t="str">
        <f t="shared" ca="1" si="408"/>
        <v/>
      </c>
      <c r="I6530" s="1109"/>
      <c r="J6530" s="1109"/>
      <c r="K6530" s="1112"/>
      <c r="L6530" s="1091"/>
      <c r="M6530" s="1091"/>
      <c r="N6530" s="1091"/>
      <c r="O6530" s="1091"/>
      <c r="P6530" s="1096"/>
      <c r="Q6530" s="1096"/>
      <c r="R6530" s="1096"/>
      <c r="S6530" s="1091"/>
    </row>
    <row r="6531" spans="1:19" x14ac:dyDescent="0.3">
      <c r="A6531" s="1090">
        <v>6526</v>
      </c>
      <c r="B6531" s="1091"/>
      <c r="C6531" s="1091"/>
      <c r="D6531" s="1097"/>
      <c r="E6531" s="1093">
        <f t="shared" si="405"/>
        <v>0</v>
      </c>
      <c r="F6531" s="1094">
        <f t="shared" si="406"/>
        <v>0</v>
      </c>
      <c r="G6531" s="1095">
        <f t="shared" si="407"/>
        <v>0</v>
      </c>
      <c r="H6531" s="1090" t="str">
        <f t="shared" ca="1" si="408"/>
        <v/>
      </c>
      <c r="I6531" s="1109"/>
      <c r="J6531" s="1109"/>
      <c r="K6531" s="1112"/>
      <c r="L6531" s="1091"/>
      <c r="M6531" s="1091"/>
      <c r="N6531" s="1091"/>
      <c r="O6531" s="1091"/>
      <c r="P6531" s="1096"/>
      <c r="Q6531" s="1096"/>
      <c r="R6531" s="1096"/>
      <c r="S6531" s="1091"/>
    </row>
    <row r="6532" spans="1:19" x14ac:dyDescent="0.3">
      <c r="A6532" s="1090">
        <v>6527</v>
      </c>
      <c r="B6532" s="1091"/>
      <c r="C6532" s="1091"/>
      <c r="D6532" s="1097"/>
      <c r="E6532" s="1093">
        <f t="shared" si="405"/>
        <v>0</v>
      </c>
      <c r="F6532" s="1094">
        <f t="shared" si="406"/>
        <v>0</v>
      </c>
      <c r="G6532" s="1095">
        <f t="shared" si="407"/>
        <v>0</v>
      </c>
      <c r="H6532" s="1090" t="str">
        <f t="shared" ca="1" si="408"/>
        <v/>
      </c>
      <c r="I6532" s="1109"/>
      <c r="J6532" s="1109"/>
      <c r="K6532" s="1112"/>
      <c r="L6532" s="1091"/>
      <c r="M6532" s="1091"/>
      <c r="N6532" s="1091"/>
      <c r="O6532" s="1091"/>
      <c r="P6532" s="1096"/>
      <c r="Q6532" s="1096"/>
      <c r="R6532" s="1096"/>
      <c r="S6532" s="1091"/>
    </row>
    <row r="6533" spans="1:19" x14ac:dyDescent="0.3">
      <c r="A6533" s="1090">
        <v>6528</v>
      </c>
      <c r="B6533" s="1091"/>
      <c r="C6533" s="1091"/>
      <c r="D6533" s="1097"/>
      <c r="E6533" s="1093">
        <f t="shared" si="405"/>
        <v>0</v>
      </c>
      <c r="F6533" s="1094">
        <f t="shared" si="406"/>
        <v>0</v>
      </c>
      <c r="G6533" s="1095">
        <f t="shared" si="407"/>
        <v>0</v>
      </c>
      <c r="H6533" s="1090" t="str">
        <f t="shared" ca="1" si="408"/>
        <v/>
      </c>
      <c r="I6533" s="1109"/>
      <c r="J6533" s="1109"/>
      <c r="K6533" s="1112"/>
      <c r="L6533" s="1091"/>
      <c r="M6533" s="1091"/>
      <c r="N6533" s="1091"/>
      <c r="O6533" s="1091"/>
      <c r="P6533" s="1096"/>
      <c r="Q6533" s="1096"/>
      <c r="R6533" s="1096"/>
      <c r="S6533" s="1091"/>
    </row>
    <row r="6534" spans="1:19" x14ac:dyDescent="0.3">
      <c r="A6534" s="1090">
        <v>6529</v>
      </c>
      <c r="B6534" s="1091"/>
      <c r="C6534" s="1091"/>
      <c r="D6534" s="1097"/>
      <c r="E6534" s="1093">
        <f t="shared" si="405"/>
        <v>0</v>
      </c>
      <c r="F6534" s="1094">
        <f t="shared" si="406"/>
        <v>0</v>
      </c>
      <c r="G6534" s="1095">
        <f t="shared" si="407"/>
        <v>0</v>
      </c>
      <c r="H6534" s="1090" t="str">
        <f t="shared" ca="1" si="408"/>
        <v/>
      </c>
      <c r="I6534" s="1109"/>
      <c r="J6534" s="1109"/>
      <c r="K6534" s="1112"/>
      <c r="L6534" s="1091"/>
      <c r="M6534" s="1091"/>
      <c r="N6534" s="1091"/>
      <c r="O6534" s="1091"/>
      <c r="P6534" s="1096"/>
      <c r="Q6534" s="1096"/>
      <c r="R6534" s="1096"/>
      <c r="S6534" s="1091"/>
    </row>
    <row r="6535" spans="1:19" x14ac:dyDescent="0.3">
      <c r="A6535" s="1090">
        <v>6530</v>
      </c>
      <c r="B6535" s="1091"/>
      <c r="C6535" s="1091"/>
      <c r="D6535" s="1097"/>
      <c r="E6535" s="1093">
        <f t="shared" ref="E6535:E6598" si="409">D6535</f>
        <v>0</v>
      </c>
      <c r="F6535" s="1094">
        <f t="shared" ref="F6535:F6598" si="410">D6535</f>
        <v>0</v>
      </c>
      <c r="G6535" s="1095">
        <f t="shared" ref="G6535:G6598" si="411">D6535</f>
        <v>0</v>
      </c>
      <c r="H6535" s="1090" t="str">
        <f t="shared" ref="H6535:H6598" ca="1" si="412">IF(ISBLANK(D6535),"",DATEDIF(G6535,TODAY(),"y"))</f>
        <v/>
      </c>
      <c r="I6535" s="1109"/>
      <c r="J6535" s="1109"/>
      <c r="K6535" s="1112"/>
      <c r="L6535" s="1091"/>
      <c r="M6535" s="1091"/>
      <c r="N6535" s="1091"/>
      <c r="O6535" s="1091"/>
      <c r="P6535" s="1096"/>
      <c r="Q6535" s="1096"/>
      <c r="R6535" s="1096"/>
      <c r="S6535" s="1091"/>
    </row>
    <row r="6536" spans="1:19" x14ac:dyDescent="0.3">
      <c r="A6536" s="1090">
        <v>6531</v>
      </c>
      <c r="B6536" s="1091"/>
      <c r="C6536" s="1091"/>
      <c r="D6536" s="1097"/>
      <c r="E6536" s="1093">
        <f t="shared" si="409"/>
        <v>0</v>
      </c>
      <c r="F6536" s="1094">
        <f t="shared" si="410"/>
        <v>0</v>
      </c>
      <c r="G6536" s="1095">
        <f t="shared" si="411"/>
        <v>0</v>
      </c>
      <c r="H6536" s="1090" t="str">
        <f t="shared" ca="1" si="412"/>
        <v/>
      </c>
      <c r="I6536" s="1109"/>
      <c r="J6536" s="1109"/>
      <c r="K6536" s="1112"/>
      <c r="L6536" s="1091"/>
      <c r="M6536" s="1091"/>
      <c r="N6536" s="1091"/>
      <c r="O6536" s="1091"/>
      <c r="P6536" s="1096"/>
      <c r="Q6536" s="1096"/>
      <c r="R6536" s="1096"/>
      <c r="S6536" s="1091"/>
    </row>
    <row r="6537" spans="1:19" x14ac:dyDescent="0.3">
      <c r="A6537" s="1090">
        <v>6532</v>
      </c>
      <c r="B6537" s="1091"/>
      <c r="C6537" s="1091"/>
      <c r="D6537" s="1097"/>
      <c r="E6537" s="1093">
        <f t="shared" si="409"/>
        <v>0</v>
      </c>
      <c r="F6537" s="1094">
        <f t="shared" si="410"/>
        <v>0</v>
      </c>
      <c r="G6537" s="1095">
        <f t="shared" si="411"/>
        <v>0</v>
      </c>
      <c r="H6537" s="1090" t="str">
        <f t="shared" ca="1" si="412"/>
        <v/>
      </c>
      <c r="I6537" s="1109"/>
      <c r="J6537" s="1109"/>
      <c r="K6537" s="1112"/>
      <c r="L6537" s="1091"/>
      <c r="M6537" s="1091"/>
      <c r="N6537" s="1091"/>
      <c r="O6537" s="1091"/>
      <c r="P6537" s="1096"/>
      <c r="Q6537" s="1096"/>
      <c r="R6537" s="1096"/>
      <c r="S6537" s="1091"/>
    </row>
    <row r="6538" spans="1:19" x14ac:dyDescent="0.3">
      <c r="A6538" s="1090">
        <v>6533</v>
      </c>
      <c r="B6538" s="1091"/>
      <c r="C6538" s="1091"/>
      <c r="D6538" s="1097"/>
      <c r="E6538" s="1093">
        <f t="shared" si="409"/>
        <v>0</v>
      </c>
      <c r="F6538" s="1094">
        <f t="shared" si="410"/>
        <v>0</v>
      </c>
      <c r="G6538" s="1095">
        <f t="shared" si="411"/>
        <v>0</v>
      </c>
      <c r="H6538" s="1090" t="str">
        <f t="shared" ca="1" si="412"/>
        <v/>
      </c>
      <c r="I6538" s="1109"/>
      <c r="J6538" s="1109"/>
      <c r="K6538" s="1112"/>
      <c r="L6538" s="1091"/>
      <c r="M6538" s="1091"/>
      <c r="N6538" s="1091"/>
      <c r="O6538" s="1091"/>
      <c r="P6538" s="1096"/>
      <c r="Q6538" s="1096"/>
      <c r="R6538" s="1096"/>
      <c r="S6538" s="1091"/>
    </row>
    <row r="6539" spans="1:19" x14ac:dyDescent="0.3">
      <c r="A6539" s="1090">
        <v>6534</v>
      </c>
      <c r="B6539" s="1091"/>
      <c r="C6539" s="1091"/>
      <c r="D6539" s="1097"/>
      <c r="E6539" s="1093">
        <f t="shared" si="409"/>
        <v>0</v>
      </c>
      <c r="F6539" s="1094">
        <f t="shared" si="410"/>
        <v>0</v>
      </c>
      <c r="G6539" s="1095">
        <f t="shared" si="411"/>
        <v>0</v>
      </c>
      <c r="H6539" s="1090" t="str">
        <f t="shared" ca="1" si="412"/>
        <v/>
      </c>
      <c r="I6539" s="1109"/>
      <c r="J6539" s="1109"/>
      <c r="K6539" s="1112"/>
      <c r="L6539" s="1091"/>
      <c r="M6539" s="1091"/>
      <c r="N6539" s="1091"/>
      <c r="O6539" s="1091"/>
      <c r="P6539" s="1096"/>
      <c r="Q6539" s="1096"/>
      <c r="R6539" s="1096"/>
      <c r="S6539" s="1091"/>
    </row>
    <row r="6540" spans="1:19" x14ac:dyDescent="0.3">
      <c r="A6540" s="1090">
        <v>6535</v>
      </c>
      <c r="B6540" s="1091"/>
      <c r="C6540" s="1091"/>
      <c r="D6540" s="1097"/>
      <c r="E6540" s="1093">
        <f t="shared" si="409"/>
        <v>0</v>
      </c>
      <c r="F6540" s="1094">
        <f t="shared" si="410"/>
        <v>0</v>
      </c>
      <c r="G6540" s="1095">
        <f t="shared" si="411"/>
        <v>0</v>
      </c>
      <c r="H6540" s="1090" t="str">
        <f t="shared" ca="1" si="412"/>
        <v/>
      </c>
      <c r="I6540" s="1109"/>
      <c r="J6540" s="1109"/>
      <c r="K6540" s="1112"/>
      <c r="L6540" s="1091"/>
      <c r="M6540" s="1091"/>
      <c r="N6540" s="1091"/>
      <c r="O6540" s="1091"/>
      <c r="P6540" s="1096"/>
      <c r="Q6540" s="1096"/>
      <c r="R6540" s="1096"/>
      <c r="S6540" s="1091"/>
    </row>
    <row r="6541" spans="1:19" x14ac:dyDescent="0.3">
      <c r="A6541" s="1090">
        <v>6536</v>
      </c>
      <c r="B6541" s="1091"/>
      <c r="C6541" s="1091"/>
      <c r="D6541" s="1097"/>
      <c r="E6541" s="1093">
        <f t="shared" si="409"/>
        <v>0</v>
      </c>
      <c r="F6541" s="1094">
        <f t="shared" si="410"/>
        <v>0</v>
      </c>
      <c r="G6541" s="1095">
        <f t="shared" si="411"/>
        <v>0</v>
      </c>
      <c r="H6541" s="1090" t="str">
        <f t="shared" ca="1" si="412"/>
        <v/>
      </c>
      <c r="I6541" s="1109"/>
      <c r="J6541" s="1109"/>
      <c r="K6541" s="1112"/>
      <c r="L6541" s="1091"/>
      <c r="M6541" s="1091"/>
      <c r="N6541" s="1091"/>
      <c r="O6541" s="1091"/>
      <c r="P6541" s="1096"/>
      <c r="Q6541" s="1096"/>
      <c r="R6541" s="1096"/>
      <c r="S6541" s="1091"/>
    </row>
    <row r="6542" spans="1:19" x14ac:dyDescent="0.3">
      <c r="A6542" s="1090">
        <v>6537</v>
      </c>
      <c r="B6542" s="1091"/>
      <c r="C6542" s="1091"/>
      <c r="D6542" s="1097"/>
      <c r="E6542" s="1093">
        <f t="shared" si="409"/>
        <v>0</v>
      </c>
      <c r="F6542" s="1094">
        <f t="shared" si="410"/>
        <v>0</v>
      </c>
      <c r="G6542" s="1095">
        <f t="shared" si="411"/>
        <v>0</v>
      </c>
      <c r="H6542" s="1090" t="str">
        <f t="shared" ca="1" si="412"/>
        <v/>
      </c>
      <c r="I6542" s="1109"/>
      <c r="J6542" s="1109"/>
      <c r="K6542" s="1112"/>
      <c r="L6542" s="1091"/>
      <c r="M6542" s="1091"/>
      <c r="N6542" s="1091"/>
      <c r="O6542" s="1091"/>
      <c r="P6542" s="1096"/>
      <c r="Q6542" s="1096"/>
      <c r="R6542" s="1096"/>
      <c r="S6542" s="1091"/>
    </row>
    <row r="6543" spans="1:19" x14ac:dyDescent="0.3">
      <c r="A6543" s="1090">
        <v>6538</v>
      </c>
      <c r="B6543" s="1091"/>
      <c r="C6543" s="1091"/>
      <c r="D6543" s="1097"/>
      <c r="E6543" s="1093">
        <f t="shared" si="409"/>
        <v>0</v>
      </c>
      <c r="F6543" s="1094">
        <f t="shared" si="410"/>
        <v>0</v>
      </c>
      <c r="G6543" s="1095">
        <f t="shared" si="411"/>
        <v>0</v>
      </c>
      <c r="H6543" s="1090" t="str">
        <f t="shared" ca="1" si="412"/>
        <v/>
      </c>
      <c r="I6543" s="1109"/>
      <c r="J6543" s="1109"/>
      <c r="K6543" s="1112"/>
      <c r="L6543" s="1091"/>
      <c r="M6543" s="1091"/>
      <c r="N6543" s="1091"/>
      <c r="O6543" s="1091"/>
      <c r="P6543" s="1096"/>
      <c r="Q6543" s="1096"/>
      <c r="R6543" s="1096"/>
      <c r="S6543" s="1091"/>
    </row>
    <row r="6544" spans="1:19" x14ac:dyDescent="0.3">
      <c r="A6544" s="1090">
        <v>6539</v>
      </c>
      <c r="B6544" s="1091"/>
      <c r="C6544" s="1091"/>
      <c r="D6544" s="1097"/>
      <c r="E6544" s="1093">
        <f t="shared" si="409"/>
        <v>0</v>
      </c>
      <c r="F6544" s="1094">
        <f t="shared" si="410"/>
        <v>0</v>
      </c>
      <c r="G6544" s="1095">
        <f t="shared" si="411"/>
        <v>0</v>
      </c>
      <c r="H6544" s="1090" t="str">
        <f t="shared" ca="1" si="412"/>
        <v/>
      </c>
      <c r="I6544" s="1109"/>
      <c r="J6544" s="1109"/>
      <c r="K6544" s="1112"/>
      <c r="L6544" s="1091"/>
      <c r="M6544" s="1091"/>
      <c r="N6544" s="1091"/>
      <c r="O6544" s="1091"/>
      <c r="P6544" s="1096"/>
      <c r="Q6544" s="1096"/>
      <c r="R6544" s="1096"/>
      <c r="S6544" s="1091"/>
    </row>
    <row r="6545" spans="1:19" x14ac:dyDescent="0.3">
      <c r="A6545" s="1090">
        <v>6540</v>
      </c>
      <c r="B6545" s="1091"/>
      <c r="C6545" s="1091"/>
      <c r="D6545" s="1097"/>
      <c r="E6545" s="1093">
        <f t="shared" si="409"/>
        <v>0</v>
      </c>
      <c r="F6545" s="1094">
        <f t="shared" si="410"/>
        <v>0</v>
      </c>
      <c r="G6545" s="1095">
        <f t="shared" si="411"/>
        <v>0</v>
      </c>
      <c r="H6545" s="1090" t="str">
        <f t="shared" ca="1" si="412"/>
        <v/>
      </c>
      <c r="I6545" s="1109"/>
      <c r="J6545" s="1109"/>
      <c r="K6545" s="1112"/>
      <c r="L6545" s="1091"/>
      <c r="M6545" s="1091"/>
      <c r="N6545" s="1091"/>
      <c r="O6545" s="1091"/>
      <c r="P6545" s="1096"/>
      <c r="Q6545" s="1096"/>
      <c r="R6545" s="1096"/>
      <c r="S6545" s="1091"/>
    </row>
    <row r="6546" spans="1:19" x14ac:dyDescent="0.3">
      <c r="A6546" s="1090">
        <v>6541</v>
      </c>
      <c r="B6546" s="1091"/>
      <c r="C6546" s="1091"/>
      <c r="D6546" s="1097"/>
      <c r="E6546" s="1093">
        <f t="shared" si="409"/>
        <v>0</v>
      </c>
      <c r="F6546" s="1094">
        <f t="shared" si="410"/>
        <v>0</v>
      </c>
      <c r="G6546" s="1095">
        <f t="shared" si="411"/>
        <v>0</v>
      </c>
      <c r="H6546" s="1090" t="str">
        <f t="shared" ca="1" si="412"/>
        <v/>
      </c>
      <c r="I6546" s="1109"/>
      <c r="J6546" s="1109"/>
      <c r="K6546" s="1112"/>
      <c r="L6546" s="1091"/>
      <c r="M6546" s="1091"/>
      <c r="N6546" s="1091"/>
      <c r="O6546" s="1091"/>
      <c r="P6546" s="1096"/>
      <c r="Q6546" s="1096"/>
      <c r="R6546" s="1096"/>
      <c r="S6546" s="1091"/>
    </row>
    <row r="6547" spans="1:19" x14ac:dyDescent="0.3">
      <c r="A6547" s="1090">
        <v>6542</v>
      </c>
      <c r="B6547" s="1091"/>
      <c r="C6547" s="1091"/>
      <c r="D6547" s="1097"/>
      <c r="E6547" s="1093">
        <f t="shared" si="409"/>
        <v>0</v>
      </c>
      <c r="F6547" s="1094">
        <f t="shared" si="410"/>
        <v>0</v>
      </c>
      <c r="G6547" s="1095">
        <f t="shared" si="411"/>
        <v>0</v>
      </c>
      <c r="H6547" s="1090" t="str">
        <f t="shared" ca="1" si="412"/>
        <v/>
      </c>
      <c r="I6547" s="1109"/>
      <c r="J6547" s="1109"/>
      <c r="K6547" s="1112"/>
      <c r="L6547" s="1091"/>
      <c r="M6547" s="1091"/>
      <c r="N6547" s="1091"/>
      <c r="O6547" s="1091"/>
      <c r="P6547" s="1096"/>
      <c r="Q6547" s="1096"/>
      <c r="R6547" s="1096"/>
      <c r="S6547" s="1091"/>
    </row>
    <row r="6548" spans="1:19" x14ac:dyDescent="0.3">
      <c r="A6548" s="1090">
        <v>6543</v>
      </c>
      <c r="B6548" s="1091"/>
      <c r="C6548" s="1091"/>
      <c r="D6548" s="1097"/>
      <c r="E6548" s="1093">
        <f t="shared" si="409"/>
        <v>0</v>
      </c>
      <c r="F6548" s="1094">
        <f t="shared" si="410"/>
        <v>0</v>
      </c>
      <c r="G6548" s="1095">
        <f t="shared" si="411"/>
        <v>0</v>
      </c>
      <c r="H6548" s="1090" t="str">
        <f t="shared" ca="1" si="412"/>
        <v/>
      </c>
      <c r="I6548" s="1109"/>
      <c r="J6548" s="1109"/>
      <c r="K6548" s="1112"/>
      <c r="L6548" s="1091"/>
      <c r="M6548" s="1091"/>
      <c r="N6548" s="1091"/>
      <c r="O6548" s="1091"/>
      <c r="P6548" s="1096"/>
      <c r="Q6548" s="1096"/>
      <c r="R6548" s="1096"/>
      <c r="S6548" s="1091"/>
    </row>
    <row r="6549" spans="1:19" x14ac:dyDescent="0.3">
      <c r="A6549" s="1090">
        <v>6544</v>
      </c>
      <c r="B6549" s="1091"/>
      <c r="C6549" s="1091"/>
      <c r="D6549" s="1097"/>
      <c r="E6549" s="1093">
        <f t="shared" si="409"/>
        <v>0</v>
      </c>
      <c r="F6549" s="1094">
        <f t="shared" si="410"/>
        <v>0</v>
      </c>
      <c r="G6549" s="1095">
        <f t="shared" si="411"/>
        <v>0</v>
      </c>
      <c r="H6549" s="1090" t="str">
        <f t="shared" ca="1" si="412"/>
        <v/>
      </c>
      <c r="I6549" s="1109"/>
      <c r="J6549" s="1109"/>
      <c r="K6549" s="1112"/>
      <c r="L6549" s="1091"/>
      <c r="M6549" s="1091"/>
      <c r="N6549" s="1091"/>
      <c r="O6549" s="1091"/>
      <c r="P6549" s="1096"/>
      <c r="Q6549" s="1096"/>
      <c r="R6549" s="1096"/>
      <c r="S6549" s="1091"/>
    </row>
    <row r="6550" spans="1:19" x14ac:dyDescent="0.3">
      <c r="A6550" s="1090">
        <v>6545</v>
      </c>
      <c r="B6550" s="1091"/>
      <c r="C6550" s="1091"/>
      <c r="D6550" s="1097"/>
      <c r="E6550" s="1093">
        <f t="shared" si="409"/>
        <v>0</v>
      </c>
      <c r="F6550" s="1094">
        <f t="shared" si="410"/>
        <v>0</v>
      </c>
      <c r="G6550" s="1095">
        <f t="shared" si="411"/>
        <v>0</v>
      </c>
      <c r="H6550" s="1090" t="str">
        <f t="shared" ca="1" si="412"/>
        <v/>
      </c>
      <c r="I6550" s="1109"/>
      <c r="J6550" s="1109"/>
      <c r="K6550" s="1112"/>
      <c r="L6550" s="1091"/>
      <c r="M6550" s="1091"/>
      <c r="N6550" s="1091"/>
      <c r="O6550" s="1091"/>
      <c r="P6550" s="1096"/>
      <c r="Q6550" s="1096"/>
      <c r="R6550" s="1096"/>
      <c r="S6550" s="1091"/>
    </row>
    <row r="6551" spans="1:19" x14ac:dyDescent="0.3">
      <c r="A6551" s="1090">
        <v>6546</v>
      </c>
      <c r="B6551" s="1091"/>
      <c r="C6551" s="1091"/>
      <c r="D6551" s="1097"/>
      <c r="E6551" s="1093">
        <f t="shared" si="409"/>
        <v>0</v>
      </c>
      <c r="F6551" s="1094">
        <f t="shared" si="410"/>
        <v>0</v>
      </c>
      <c r="G6551" s="1095">
        <f t="shared" si="411"/>
        <v>0</v>
      </c>
      <c r="H6551" s="1090" t="str">
        <f t="shared" ca="1" si="412"/>
        <v/>
      </c>
      <c r="I6551" s="1109"/>
      <c r="J6551" s="1109"/>
      <c r="K6551" s="1112"/>
      <c r="L6551" s="1091"/>
      <c r="M6551" s="1091"/>
      <c r="N6551" s="1091"/>
      <c r="O6551" s="1091"/>
      <c r="P6551" s="1096"/>
      <c r="Q6551" s="1096"/>
      <c r="R6551" s="1096"/>
      <c r="S6551" s="1091"/>
    </row>
    <row r="6552" spans="1:19" x14ac:dyDescent="0.3">
      <c r="A6552" s="1090">
        <v>6547</v>
      </c>
      <c r="B6552" s="1091"/>
      <c r="C6552" s="1091"/>
      <c r="D6552" s="1097"/>
      <c r="E6552" s="1093">
        <f t="shared" si="409"/>
        <v>0</v>
      </c>
      <c r="F6552" s="1094">
        <f t="shared" si="410"/>
        <v>0</v>
      </c>
      <c r="G6552" s="1095">
        <f t="shared" si="411"/>
        <v>0</v>
      </c>
      <c r="H6552" s="1090" t="str">
        <f t="shared" ca="1" si="412"/>
        <v/>
      </c>
      <c r="I6552" s="1109"/>
      <c r="J6552" s="1109"/>
      <c r="K6552" s="1112"/>
      <c r="L6552" s="1091"/>
      <c r="M6552" s="1091"/>
      <c r="N6552" s="1091"/>
      <c r="O6552" s="1091"/>
      <c r="P6552" s="1096"/>
      <c r="Q6552" s="1096"/>
      <c r="R6552" s="1096"/>
      <c r="S6552" s="1091"/>
    </row>
    <row r="6553" spans="1:19" x14ac:dyDescent="0.3">
      <c r="A6553" s="1090">
        <v>6548</v>
      </c>
      <c r="B6553" s="1091"/>
      <c r="C6553" s="1091"/>
      <c r="D6553" s="1097"/>
      <c r="E6553" s="1093">
        <f t="shared" si="409"/>
        <v>0</v>
      </c>
      <c r="F6553" s="1094">
        <f t="shared" si="410"/>
        <v>0</v>
      </c>
      <c r="G6553" s="1095">
        <f t="shared" si="411"/>
        <v>0</v>
      </c>
      <c r="H6553" s="1090" t="str">
        <f t="shared" ca="1" si="412"/>
        <v/>
      </c>
      <c r="I6553" s="1109"/>
      <c r="J6553" s="1109"/>
      <c r="K6553" s="1112"/>
      <c r="L6553" s="1091"/>
      <c r="M6553" s="1091"/>
      <c r="N6553" s="1091"/>
      <c r="O6553" s="1091"/>
      <c r="P6553" s="1096"/>
      <c r="Q6553" s="1096"/>
      <c r="R6553" s="1096"/>
      <c r="S6553" s="1091"/>
    </row>
    <row r="6554" spans="1:19" x14ac:dyDescent="0.3">
      <c r="A6554" s="1090">
        <v>6549</v>
      </c>
      <c r="B6554" s="1091"/>
      <c r="C6554" s="1091"/>
      <c r="D6554" s="1097"/>
      <c r="E6554" s="1093">
        <f t="shared" si="409"/>
        <v>0</v>
      </c>
      <c r="F6554" s="1094">
        <f t="shared" si="410"/>
        <v>0</v>
      </c>
      <c r="G6554" s="1095">
        <f t="shared" si="411"/>
        <v>0</v>
      </c>
      <c r="H6554" s="1090" t="str">
        <f t="shared" ca="1" si="412"/>
        <v/>
      </c>
      <c r="I6554" s="1109"/>
      <c r="J6554" s="1109"/>
      <c r="K6554" s="1112"/>
      <c r="L6554" s="1091"/>
      <c r="M6554" s="1091"/>
      <c r="N6554" s="1091"/>
      <c r="O6554" s="1091"/>
      <c r="P6554" s="1096"/>
      <c r="Q6554" s="1096"/>
      <c r="R6554" s="1096"/>
      <c r="S6554" s="1091"/>
    </row>
    <row r="6555" spans="1:19" x14ac:dyDescent="0.3">
      <c r="A6555" s="1090">
        <v>6550</v>
      </c>
      <c r="B6555" s="1091"/>
      <c r="C6555" s="1091"/>
      <c r="D6555" s="1097"/>
      <c r="E6555" s="1093">
        <f t="shared" si="409"/>
        <v>0</v>
      </c>
      <c r="F6555" s="1094">
        <f t="shared" si="410"/>
        <v>0</v>
      </c>
      <c r="G6555" s="1095">
        <f t="shared" si="411"/>
        <v>0</v>
      </c>
      <c r="H6555" s="1090" t="str">
        <f t="shared" ca="1" si="412"/>
        <v/>
      </c>
      <c r="I6555" s="1109"/>
      <c r="J6555" s="1109"/>
      <c r="K6555" s="1112"/>
      <c r="L6555" s="1091"/>
      <c r="M6555" s="1091"/>
      <c r="N6555" s="1091"/>
      <c r="O6555" s="1091"/>
      <c r="P6555" s="1096"/>
      <c r="Q6555" s="1096"/>
      <c r="R6555" s="1096"/>
      <c r="S6555" s="1091"/>
    </row>
    <row r="6556" spans="1:19" x14ac:dyDescent="0.3">
      <c r="A6556" s="1090">
        <v>6551</v>
      </c>
      <c r="B6556" s="1091"/>
      <c r="C6556" s="1091"/>
      <c r="D6556" s="1097"/>
      <c r="E6556" s="1093">
        <f t="shared" si="409"/>
        <v>0</v>
      </c>
      <c r="F6556" s="1094">
        <f t="shared" si="410"/>
        <v>0</v>
      </c>
      <c r="G6556" s="1095">
        <f t="shared" si="411"/>
        <v>0</v>
      </c>
      <c r="H6556" s="1090" t="str">
        <f t="shared" ca="1" si="412"/>
        <v/>
      </c>
      <c r="I6556" s="1109"/>
      <c r="J6556" s="1109"/>
      <c r="K6556" s="1112"/>
      <c r="L6556" s="1091"/>
      <c r="M6556" s="1091"/>
      <c r="N6556" s="1091"/>
      <c r="O6556" s="1091"/>
      <c r="P6556" s="1096"/>
      <c r="Q6556" s="1096"/>
      <c r="R6556" s="1096"/>
      <c r="S6556" s="1091"/>
    </row>
    <row r="6557" spans="1:19" x14ac:dyDescent="0.3">
      <c r="A6557" s="1090">
        <v>6552</v>
      </c>
      <c r="B6557" s="1091"/>
      <c r="C6557" s="1091"/>
      <c r="D6557" s="1097"/>
      <c r="E6557" s="1093">
        <f t="shared" si="409"/>
        <v>0</v>
      </c>
      <c r="F6557" s="1094">
        <f t="shared" si="410"/>
        <v>0</v>
      </c>
      <c r="G6557" s="1095">
        <f t="shared" si="411"/>
        <v>0</v>
      </c>
      <c r="H6557" s="1090" t="str">
        <f t="shared" ca="1" si="412"/>
        <v/>
      </c>
      <c r="I6557" s="1109"/>
      <c r="J6557" s="1109"/>
      <c r="K6557" s="1112"/>
      <c r="L6557" s="1091"/>
      <c r="M6557" s="1091"/>
      <c r="N6557" s="1091"/>
      <c r="O6557" s="1091"/>
      <c r="P6557" s="1096"/>
      <c r="Q6557" s="1096"/>
      <c r="R6557" s="1096"/>
      <c r="S6557" s="1091"/>
    </row>
    <row r="6558" spans="1:19" x14ac:dyDescent="0.3">
      <c r="A6558" s="1090">
        <v>6553</v>
      </c>
      <c r="B6558" s="1091"/>
      <c r="C6558" s="1091"/>
      <c r="D6558" s="1097"/>
      <c r="E6558" s="1093">
        <f t="shared" si="409"/>
        <v>0</v>
      </c>
      <c r="F6558" s="1094">
        <f t="shared" si="410"/>
        <v>0</v>
      </c>
      <c r="G6558" s="1095">
        <f t="shared" si="411"/>
        <v>0</v>
      </c>
      <c r="H6558" s="1090" t="str">
        <f t="shared" ca="1" si="412"/>
        <v/>
      </c>
      <c r="I6558" s="1109"/>
      <c r="J6558" s="1109"/>
      <c r="K6558" s="1112"/>
      <c r="L6558" s="1091"/>
      <c r="M6558" s="1091"/>
      <c r="N6558" s="1091"/>
      <c r="O6558" s="1091"/>
      <c r="P6558" s="1096"/>
      <c r="Q6558" s="1096"/>
      <c r="R6558" s="1096"/>
      <c r="S6558" s="1091"/>
    </row>
    <row r="6559" spans="1:19" x14ac:dyDescent="0.3">
      <c r="A6559" s="1090">
        <v>6554</v>
      </c>
      <c r="B6559" s="1091"/>
      <c r="C6559" s="1091"/>
      <c r="D6559" s="1097"/>
      <c r="E6559" s="1093">
        <f t="shared" si="409"/>
        <v>0</v>
      </c>
      <c r="F6559" s="1094">
        <f t="shared" si="410"/>
        <v>0</v>
      </c>
      <c r="G6559" s="1095">
        <f t="shared" si="411"/>
        <v>0</v>
      </c>
      <c r="H6559" s="1090" t="str">
        <f t="shared" ca="1" si="412"/>
        <v/>
      </c>
      <c r="I6559" s="1109"/>
      <c r="J6559" s="1109"/>
      <c r="K6559" s="1112"/>
      <c r="L6559" s="1091"/>
      <c r="M6559" s="1091"/>
      <c r="N6559" s="1091"/>
      <c r="O6559" s="1091"/>
      <c r="P6559" s="1096"/>
      <c r="Q6559" s="1096"/>
      <c r="R6559" s="1096"/>
      <c r="S6559" s="1091"/>
    </row>
    <row r="6560" spans="1:19" x14ac:dyDescent="0.3">
      <c r="A6560" s="1090">
        <v>6555</v>
      </c>
      <c r="B6560" s="1091"/>
      <c r="C6560" s="1091"/>
      <c r="D6560" s="1097"/>
      <c r="E6560" s="1093">
        <f t="shared" si="409"/>
        <v>0</v>
      </c>
      <c r="F6560" s="1094">
        <f t="shared" si="410"/>
        <v>0</v>
      </c>
      <c r="G6560" s="1095">
        <f t="shared" si="411"/>
        <v>0</v>
      </c>
      <c r="H6560" s="1090" t="str">
        <f t="shared" ca="1" si="412"/>
        <v/>
      </c>
      <c r="I6560" s="1109"/>
      <c r="J6560" s="1109"/>
      <c r="K6560" s="1112"/>
      <c r="L6560" s="1091"/>
      <c r="M6560" s="1091"/>
      <c r="N6560" s="1091"/>
      <c r="O6560" s="1091"/>
      <c r="P6560" s="1096"/>
      <c r="Q6560" s="1096"/>
      <c r="R6560" s="1096"/>
      <c r="S6560" s="1091"/>
    </row>
    <row r="6561" spans="1:19" x14ac:dyDescent="0.3">
      <c r="A6561" s="1090">
        <v>6556</v>
      </c>
      <c r="B6561" s="1091"/>
      <c r="C6561" s="1091"/>
      <c r="D6561" s="1097"/>
      <c r="E6561" s="1093">
        <f t="shared" si="409"/>
        <v>0</v>
      </c>
      <c r="F6561" s="1094">
        <f t="shared" si="410"/>
        <v>0</v>
      </c>
      <c r="G6561" s="1095">
        <f t="shared" si="411"/>
        <v>0</v>
      </c>
      <c r="H6561" s="1090" t="str">
        <f t="shared" ca="1" si="412"/>
        <v/>
      </c>
      <c r="I6561" s="1109"/>
      <c r="J6561" s="1109"/>
      <c r="K6561" s="1112"/>
      <c r="L6561" s="1091"/>
      <c r="M6561" s="1091"/>
      <c r="N6561" s="1091"/>
      <c r="O6561" s="1091"/>
      <c r="P6561" s="1096"/>
      <c r="Q6561" s="1096"/>
      <c r="R6561" s="1096"/>
      <c r="S6561" s="1091"/>
    </row>
    <row r="6562" spans="1:19" x14ac:dyDescent="0.3">
      <c r="A6562" s="1090">
        <v>6557</v>
      </c>
      <c r="B6562" s="1091"/>
      <c r="C6562" s="1091"/>
      <c r="D6562" s="1097"/>
      <c r="E6562" s="1093">
        <f t="shared" si="409"/>
        <v>0</v>
      </c>
      <c r="F6562" s="1094">
        <f t="shared" si="410"/>
        <v>0</v>
      </c>
      <c r="G6562" s="1095">
        <f t="shared" si="411"/>
        <v>0</v>
      </c>
      <c r="H6562" s="1090" t="str">
        <f t="shared" ca="1" si="412"/>
        <v/>
      </c>
      <c r="I6562" s="1109"/>
      <c r="J6562" s="1109"/>
      <c r="K6562" s="1112"/>
      <c r="L6562" s="1091"/>
      <c r="M6562" s="1091"/>
      <c r="N6562" s="1091"/>
      <c r="O6562" s="1091"/>
      <c r="P6562" s="1096"/>
      <c r="Q6562" s="1096"/>
      <c r="R6562" s="1096"/>
      <c r="S6562" s="1091"/>
    </row>
    <row r="6563" spans="1:19" x14ac:dyDescent="0.3">
      <c r="A6563" s="1090">
        <v>6558</v>
      </c>
      <c r="B6563" s="1091"/>
      <c r="C6563" s="1091"/>
      <c r="D6563" s="1097"/>
      <c r="E6563" s="1093">
        <f t="shared" si="409"/>
        <v>0</v>
      </c>
      <c r="F6563" s="1094">
        <f t="shared" si="410"/>
        <v>0</v>
      </c>
      <c r="G6563" s="1095">
        <f t="shared" si="411"/>
        <v>0</v>
      </c>
      <c r="H6563" s="1090" t="str">
        <f t="shared" ca="1" si="412"/>
        <v/>
      </c>
      <c r="I6563" s="1109"/>
      <c r="J6563" s="1109"/>
      <c r="K6563" s="1112"/>
      <c r="L6563" s="1091"/>
      <c r="M6563" s="1091"/>
      <c r="N6563" s="1091"/>
      <c r="O6563" s="1091"/>
      <c r="P6563" s="1096"/>
      <c r="Q6563" s="1096"/>
      <c r="R6563" s="1096"/>
      <c r="S6563" s="1091"/>
    </row>
    <row r="6564" spans="1:19" x14ac:dyDescent="0.3">
      <c r="A6564" s="1090">
        <v>6559</v>
      </c>
      <c r="B6564" s="1091"/>
      <c r="C6564" s="1091"/>
      <c r="D6564" s="1097"/>
      <c r="E6564" s="1093">
        <f t="shared" si="409"/>
        <v>0</v>
      </c>
      <c r="F6564" s="1094">
        <f t="shared" si="410"/>
        <v>0</v>
      </c>
      <c r="G6564" s="1095">
        <f t="shared" si="411"/>
        <v>0</v>
      </c>
      <c r="H6564" s="1090" t="str">
        <f t="shared" ca="1" si="412"/>
        <v/>
      </c>
      <c r="I6564" s="1109"/>
      <c r="J6564" s="1109"/>
      <c r="K6564" s="1112"/>
      <c r="L6564" s="1091"/>
      <c r="M6564" s="1091"/>
      <c r="N6564" s="1091"/>
      <c r="O6564" s="1091"/>
      <c r="P6564" s="1096"/>
      <c r="Q6564" s="1096"/>
      <c r="R6564" s="1096"/>
      <c r="S6564" s="1091"/>
    </row>
    <row r="6565" spans="1:19" x14ac:dyDescent="0.3">
      <c r="A6565" s="1090">
        <v>6560</v>
      </c>
      <c r="B6565" s="1091"/>
      <c r="C6565" s="1091"/>
      <c r="D6565" s="1097"/>
      <c r="E6565" s="1093">
        <f t="shared" si="409"/>
        <v>0</v>
      </c>
      <c r="F6565" s="1094">
        <f t="shared" si="410"/>
        <v>0</v>
      </c>
      <c r="G6565" s="1095">
        <f t="shared" si="411"/>
        <v>0</v>
      </c>
      <c r="H6565" s="1090" t="str">
        <f t="shared" ca="1" si="412"/>
        <v/>
      </c>
      <c r="I6565" s="1109"/>
      <c r="J6565" s="1109"/>
      <c r="K6565" s="1112"/>
      <c r="L6565" s="1091"/>
      <c r="M6565" s="1091"/>
      <c r="N6565" s="1091"/>
      <c r="O6565" s="1091"/>
      <c r="P6565" s="1096"/>
      <c r="Q6565" s="1096"/>
      <c r="R6565" s="1096"/>
      <c r="S6565" s="1091"/>
    </row>
    <row r="6566" spans="1:19" x14ac:dyDescent="0.3">
      <c r="A6566" s="1090">
        <v>6561</v>
      </c>
      <c r="B6566" s="1091"/>
      <c r="C6566" s="1091"/>
      <c r="D6566" s="1097"/>
      <c r="E6566" s="1093">
        <f t="shared" si="409"/>
        <v>0</v>
      </c>
      <c r="F6566" s="1094">
        <f t="shared" si="410"/>
        <v>0</v>
      </c>
      <c r="G6566" s="1095">
        <f t="shared" si="411"/>
        <v>0</v>
      </c>
      <c r="H6566" s="1090" t="str">
        <f t="shared" ca="1" si="412"/>
        <v/>
      </c>
      <c r="I6566" s="1109"/>
      <c r="J6566" s="1109"/>
      <c r="K6566" s="1112"/>
      <c r="L6566" s="1091"/>
      <c r="M6566" s="1091"/>
      <c r="N6566" s="1091"/>
      <c r="O6566" s="1091"/>
      <c r="P6566" s="1096"/>
      <c r="Q6566" s="1096"/>
      <c r="R6566" s="1096"/>
      <c r="S6566" s="1091"/>
    </row>
    <row r="6567" spans="1:19" x14ac:dyDescent="0.3">
      <c r="A6567" s="1090">
        <v>6562</v>
      </c>
      <c r="B6567" s="1091"/>
      <c r="C6567" s="1091"/>
      <c r="D6567" s="1097"/>
      <c r="E6567" s="1093">
        <f t="shared" si="409"/>
        <v>0</v>
      </c>
      <c r="F6567" s="1094">
        <f t="shared" si="410"/>
        <v>0</v>
      </c>
      <c r="G6567" s="1095">
        <f t="shared" si="411"/>
        <v>0</v>
      </c>
      <c r="H6567" s="1090" t="str">
        <f t="shared" ca="1" si="412"/>
        <v/>
      </c>
      <c r="I6567" s="1109"/>
      <c r="J6567" s="1109"/>
      <c r="K6567" s="1112"/>
      <c r="L6567" s="1091"/>
      <c r="M6567" s="1091"/>
      <c r="N6567" s="1091"/>
      <c r="O6567" s="1091"/>
      <c r="P6567" s="1096"/>
      <c r="Q6567" s="1096"/>
      <c r="R6567" s="1096"/>
      <c r="S6567" s="1091"/>
    </row>
    <row r="6568" spans="1:19" x14ac:dyDescent="0.3">
      <c r="A6568" s="1090">
        <v>6563</v>
      </c>
      <c r="B6568" s="1091"/>
      <c r="C6568" s="1091"/>
      <c r="D6568" s="1097"/>
      <c r="E6568" s="1093">
        <f t="shared" si="409"/>
        <v>0</v>
      </c>
      <c r="F6568" s="1094">
        <f t="shared" si="410"/>
        <v>0</v>
      </c>
      <c r="G6568" s="1095">
        <f t="shared" si="411"/>
        <v>0</v>
      </c>
      <c r="H6568" s="1090" t="str">
        <f t="shared" ca="1" si="412"/>
        <v/>
      </c>
      <c r="I6568" s="1109"/>
      <c r="J6568" s="1109"/>
      <c r="K6568" s="1112"/>
      <c r="L6568" s="1091"/>
      <c r="M6568" s="1091"/>
      <c r="N6568" s="1091"/>
      <c r="O6568" s="1091"/>
      <c r="P6568" s="1096"/>
      <c r="Q6568" s="1096"/>
      <c r="R6568" s="1096"/>
      <c r="S6568" s="1091"/>
    </row>
    <row r="6569" spans="1:19" x14ac:dyDescent="0.3">
      <c r="A6569" s="1090">
        <v>6564</v>
      </c>
      <c r="B6569" s="1091"/>
      <c r="C6569" s="1091"/>
      <c r="D6569" s="1097"/>
      <c r="E6569" s="1093">
        <f t="shared" si="409"/>
        <v>0</v>
      </c>
      <c r="F6569" s="1094">
        <f t="shared" si="410"/>
        <v>0</v>
      </c>
      <c r="G6569" s="1095">
        <f t="shared" si="411"/>
        <v>0</v>
      </c>
      <c r="H6569" s="1090" t="str">
        <f t="shared" ca="1" si="412"/>
        <v/>
      </c>
      <c r="I6569" s="1109"/>
      <c r="J6569" s="1109"/>
      <c r="K6569" s="1112"/>
      <c r="L6569" s="1091"/>
      <c r="M6569" s="1091"/>
      <c r="N6569" s="1091"/>
      <c r="O6569" s="1091"/>
      <c r="P6569" s="1096"/>
      <c r="Q6569" s="1096"/>
      <c r="R6569" s="1096"/>
      <c r="S6569" s="1091"/>
    </row>
    <row r="6570" spans="1:19" x14ac:dyDescent="0.3">
      <c r="A6570" s="1090">
        <v>6565</v>
      </c>
      <c r="B6570" s="1091"/>
      <c r="C6570" s="1091"/>
      <c r="D6570" s="1097"/>
      <c r="E6570" s="1093">
        <f t="shared" si="409"/>
        <v>0</v>
      </c>
      <c r="F6570" s="1094">
        <f t="shared" si="410"/>
        <v>0</v>
      </c>
      <c r="G6570" s="1095">
        <f t="shared" si="411"/>
        <v>0</v>
      </c>
      <c r="H6570" s="1090" t="str">
        <f t="shared" ca="1" si="412"/>
        <v/>
      </c>
      <c r="I6570" s="1109"/>
      <c r="J6570" s="1109"/>
      <c r="K6570" s="1112"/>
      <c r="L6570" s="1091"/>
      <c r="M6570" s="1091"/>
      <c r="N6570" s="1091"/>
      <c r="O6570" s="1091"/>
      <c r="P6570" s="1096"/>
      <c r="Q6570" s="1096"/>
      <c r="R6570" s="1096"/>
      <c r="S6570" s="1091"/>
    </row>
    <row r="6571" spans="1:19" x14ac:dyDescent="0.3">
      <c r="A6571" s="1090">
        <v>6566</v>
      </c>
      <c r="B6571" s="1091"/>
      <c r="C6571" s="1091"/>
      <c r="D6571" s="1097"/>
      <c r="E6571" s="1093">
        <f t="shared" si="409"/>
        <v>0</v>
      </c>
      <c r="F6571" s="1094">
        <f t="shared" si="410"/>
        <v>0</v>
      </c>
      <c r="G6571" s="1095">
        <f t="shared" si="411"/>
        <v>0</v>
      </c>
      <c r="H6571" s="1090" t="str">
        <f t="shared" ca="1" si="412"/>
        <v/>
      </c>
      <c r="I6571" s="1109"/>
      <c r="J6571" s="1109"/>
      <c r="K6571" s="1112"/>
      <c r="L6571" s="1091"/>
      <c r="M6571" s="1091"/>
      <c r="N6571" s="1091"/>
      <c r="O6571" s="1091"/>
      <c r="P6571" s="1096"/>
      <c r="Q6571" s="1096"/>
      <c r="R6571" s="1096"/>
      <c r="S6571" s="1091"/>
    </row>
    <row r="6572" spans="1:19" x14ac:dyDescent="0.3">
      <c r="A6572" s="1090">
        <v>6567</v>
      </c>
      <c r="B6572" s="1091"/>
      <c r="C6572" s="1091"/>
      <c r="D6572" s="1097"/>
      <c r="E6572" s="1093">
        <f t="shared" si="409"/>
        <v>0</v>
      </c>
      <c r="F6572" s="1094">
        <f t="shared" si="410"/>
        <v>0</v>
      </c>
      <c r="G6572" s="1095">
        <f t="shared" si="411"/>
        <v>0</v>
      </c>
      <c r="H6572" s="1090" t="str">
        <f t="shared" ca="1" si="412"/>
        <v/>
      </c>
      <c r="I6572" s="1109"/>
      <c r="J6572" s="1109"/>
      <c r="K6572" s="1112"/>
      <c r="L6572" s="1091"/>
      <c r="M6572" s="1091"/>
      <c r="N6572" s="1091"/>
      <c r="O6572" s="1091"/>
      <c r="P6572" s="1096"/>
      <c r="Q6572" s="1096"/>
      <c r="R6572" s="1096"/>
      <c r="S6572" s="1091"/>
    </row>
    <row r="6573" spans="1:19" x14ac:dyDescent="0.3">
      <c r="A6573" s="1090">
        <v>6568</v>
      </c>
      <c r="B6573" s="1091"/>
      <c r="C6573" s="1091"/>
      <c r="D6573" s="1097"/>
      <c r="E6573" s="1093">
        <f t="shared" si="409"/>
        <v>0</v>
      </c>
      <c r="F6573" s="1094">
        <f t="shared" si="410"/>
        <v>0</v>
      </c>
      <c r="G6573" s="1095">
        <f t="shared" si="411"/>
        <v>0</v>
      </c>
      <c r="H6573" s="1090" t="str">
        <f t="shared" ca="1" si="412"/>
        <v/>
      </c>
      <c r="I6573" s="1109"/>
      <c r="J6573" s="1109"/>
      <c r="K6573" s="1112"/>
      <c r="L6573" s="1091"/>
      <c r="M6573" s="1091"/>
      <c r="N6573" s="1091"/>
      <c r="O6573" s="1091"/>
      <c r="P6573" s="1096"/>
      <c r="Q6573" s="1096"/>
      <c r="R6573" s="1096"/>
      <c r="S6573" s="1091"/>
    </row>
    <row r="6574" spans="1:19" x14ac:dyDescent="0.3">
      <c r="A6574" s="1090">
        <v>6569</v>
      </c>
      <c r="B6574" s="1091"/>
      <c r="C6574" s="1091"/>
      <c r="D6574" s="1097"/>
      <c r="E6574" s="1093">
        <f t="shared" si="409"/>
        <v>0</v>
      </c>
      <c r="F6574" s="1094">
        <f t="shared" si="410"/>
        <v>0</v>
      </c>
      <c r="G6574" s="1095">
        <f t="shared" si="411"/>
        <v>0</v>
      </c>
      <c r="H6574" s="1090" t="str">
        <f t="shared" ca="1" si="412"/>
        <v/>
      </c>
      <c r="I6574" s="1109"/>
      <c r="J6574" s="1109"/>
      <c r="K6574" s="1112"/>
      <c r="L6574" s="1091"/>
      <c r="M6574" s="1091"/>
      <c r="N6574" s="1091"/>
      <c r="O6574" s="1091"/>
      <c r="P6574" s="1096"/>
      <c r="Q6574" s="1096"/>
      <c r="R6574" s="1096"/>
      <c r="S6574" s="1091"/>
    </row>
    <row r="6575" spans="1:19" x14ac:dyDescent="0.3">
      <c r="A6575" s="1090">
        <v>6570</v>
      </c>
      <c r="B6575" s="1091"/>
      <c r="C6575" s="1091"/>
      <c r="D6575" s="1097"/>
      <c r="E6575" s="1093">
        <f t="shared" si="409"/>
        <v>0</v>
      </c>
      <c r="F6575" s="1094">
        <f t="shared" si="410"/>
        <v>0</v>
      </c>
      <c r="G6575" s="1095">
        <f t="shared" si="411"/>
        <v>0</v>
      </c>
      <c r="H6575" s="1090" t="str">
        <f t="shared" ca="1" si="412"/>
        <v/>
      </c>
      <c r="I6575" s="1109"/>
      <c r="J6575" s="1109"/>
      <c r="K6575" s="1112"/>
      <c r="L6575" s="1091"/>
      <c r="M6575" s="1091"/>
      <c r="N6575" s="1091"/>
      <c r="O6575" s="1091"/>
      <c r="P6575" s="1096"/>
      <c r="Q6575" s="1096"/>
      <c r="R6575" s="1096"/>
      <c r="S6575" s="1091"/>
    </row>
    <row r="6576" spans="1:19" x14ac:dyDescent="0.3">
      <c r="A6576" s="1090">
        <v>6571</v>
      </c>
      <c r="B6576" s="1091"/>
      <c r="C6576" s="1091"/>
      <c r="D6576" s="1097"/>
      <c r="E6576" s="1093">
        <f t="shared" si="409"/>
        <v>0</v>
      </c>
      <c r="F6576" s="1094">
        <f t="shared" si="410"/>
        <v>0</v>
      </c>
      <c r="G6576" s="1095">
        <f t="shared" si="411"/>
        <v>0</v>
      </c>
      <c r="H6576" s="1090" t="str">
        <f t="shared" ca="1" si="412"/>
        <v/>
      </c>
      <c r="I6576" s="1109"/>
      <c r="J6576" s="1109"/>
      <c r="K6576" s="1112"/>
      <c r="L6576" s="1091"/>
      <c r="M6576" s="1091"/>
      <c r="N6576" s="1091"/>
      <c r="O6576" s="1091"/>
      <c r="P6576" s="1096"/>
      <c r="Q6576" s="1096"/>
      <c r="R6576" s="1096"/>
      <c r="S6576" s="1091"/>
    </row>
    <row r="6577" spans="1:19" x14ac:dyDescent="0.3">
      <c r="A6577" s="1090">
        <v>6572</v>
      </c>
      <c r="B6577" s="1091"/>
      <c r="C6577" s="1091"/>
      <c r="D6577" s="1097"/>
      <c r="E6577" s="1093">
        <f t="shared" si="409"/>
        <v>0</v>
      </c>
      <c r="F6577" s="1094">
        <f t="shared" si="410"/>
        <v>0</v>
      </c>
      <c r="G6577" s="1095">
        <f t="shared" si="411"/>
        <v>0</v>
      </c>
      <c r="H6577" s="1090" t="str">
        <f t="shared" ca="1" si="412"/>
        <v/>
      </c>
      <c r="I6577" s="1109"/>
      <c r="J6577" s="1109"/>
      <c r="K6577" s="1112"/>
      <c r="L6577" s="1091"/>
      <c r="M6577" s="1091"/>
      <c r="N6577" s="1091"/>
      <c r="O6577" s="1091"/>
      <c r="P6577" s="1096"/>
      <c r="Q6577" s="1096"/>
      <c r="R6577" s="1096"/>
      <c r="S6577" s="1091"/>
    </row>
    <row r="6578" spans="1:19" x14ac:dyDescent="0.3">
      <c r="A6578" s="1090">
        <v>6573</v>
      </c>
      <c r="B6578" s="1091"/>
      <c r="C6578" s="1091"/>
      <c r="D6578" s="1097"/>
      <c r="E6578" s="1093">
        <f t="shared" si="409"/>
        <v>0</v>
      </c>
      <c r="F6578" s="1094">
        <f t="shared" si="410"/>
        <v>0</v>
      </c>
      <c r="G6578" s="1095">
        <f t="shared" si="411"/>
        <v>0</v>
      </c>
      <c r="H6578" s="1090" t="str">
        <f t="shared" ca="1" si="412"/>
        <v/>
      </c>
      <c r="I6578" s="1109"/>
      <c r="J6578" s="1109"/>
      <c r="K6578" s="1112"/>
      <c r="L6578" s="1091"/>
      <c r="M6578" s="1091"/>
      <c r="N6578" s="1091"/>
      <c r="O6578" s="1091"/>
      <c r="P6578" s="1096"/>
      <c r="Q6578" s="1096"/>
      <c r="R6578" s="1096"/>
      <c r="S6578" s="1091"/>
    </row>
    <row r="6579" spans="1:19" x14ac:dyDescent="0.3">
      <c r="A6579" s="1090">
        <v>6574</v>
      </c>
      <c r="B6579" s="1091"/>
      <c r="C6579" s="1091"/>
      <c r="D6579" s="1097"/>
      <c r="E6579" s="1093">
        <f t="shared" si="409"/>
        <v>0</v>
      </c>
      <c r="F6579" s="1094">
        <f t="shared" si="410"/>
        <v>0</v>
      </c>
      <c r="G6579" s="1095">
        <f t="shared" si="411"/>
        <v>0</v>
      </c>
      <c r="H6579" s="1090" t="str">
        <f t="shared" ca="1" si="412"/>
        <v/>
      </c>
      <c r="I6579" s="1109"/>
      <c r="J6579" s="1109"/>
      <c r="K6579" s="1112"/>
      <c r="L6579" s="1091"/>
      <c r="M6579" s="1091"/>
      <c r="N6579" s="1091"/>
      <c r="O6579" s="1091"/>
      <c r="P6579" s="1096"/>
      <c r="Q6579" s="1096"/>
      <c r="R6579" s="1096"/>
      <c r="S6579" s="1091"/>
    </row>
    <row r="6580" spans="1:19" x14ac:dyDescent="0.3">
      <c r="A6580" s="1090">
        <v>6575</v>
      </c>
      <c r="B6580" s="1091"/>
      <c r="C6580" s="1091"/>
      <c r="D6580" s="1097"/>
      <c r="E6580" s="1093">
        <f t="shared" si="409"/>
        <v>0</v>
      </c>
      <c r="F6580" s="1094">
        <f t="shared" si="410"/>
        <v>0</v>
      </c>
      <c r="G6580" s="1095">
        <f t="shared" si="411"/>
        <v>0</v>
      </c>
      <c r="H6580" s="1090" t="str">
        <f t="shared" ca="1" si="412"/>
        <v/>
      </c>
      <c r="I6580" s="1109"/>
      <c r="J6580" s="1109"/>
      <c r="K6580" s="1112"/>
      <c r="L6580" s="1091"/>
      <c r="M6580" s="1091"/>
      <c r="N6580" s="1091"/>
      <c r="O6580" s="1091"/>
      <c r="P6580" s="1096"/>
      <c r="Q6580" s="1096"/>
      <c r="R6580" s="1096"/>
      <c r="S6580" s="1091"/>
    </row>
    <row r="6581" spans="1:19" x14ac:dyDescent="0.3">
      <c r="A6581" s="1090">
        <v>6576</v>
      </c>
      <c r="B6581" s="1091"/>
      <c r="C6581" s="1091"/>
      <c r="D6581" s="1097"/>
      <c r="E6581" s="1093">
        <f t="shared" si="409"/>
        <v>0</v>
      </c>
      <c r="F6581" s="1094">
        <f t="shared" si="410"/>
        <v>0</v>
      </c>
      <c r="G6581" s="1095">
        <f t="shared" si="411"/>
        <v>0</v>
      </c>
      <c r="H6581" s="1090" t="str">
        <f t="shared" ca="1" si="412"/>
        <v/>
      </c>
      <c r="I6581" s="1109"/>
      <c r="J6581" s="1109"/>
      <c r="K6581" s="1112"/>
      <c r="L6581" s="1091"/>
      <c r="M6581" s="1091"/>
      <c r="N6581" s="1091"/>
      <c r="O6581" s="1091"/>
      <c r="P6581" s="1096"/>
      <c r="Q6581" s="1096"/>
      <c r="R6581" s="1096"/>
      <c r="S6581" s="1091"/>
    </row>
    <row r="6582" spans="1:19" x14ac:dyDescent="0.3">
      <c r="A6582" s="1090">
        <v>6577</v>
      </c>
      <c r="B6582" s="1091"/>
      <c r="C6582" s="1091"/>
      <c r="D6582" s="1097"/>
      <c r="E6582" s="1093">
        <f t="shared" si="409"/>
        <v>0</v>
      </c>
      <c r="F6582" s="1094">
        <f t="shared" si="410"/>
        <v>0</v>
      </c>
      <c r="G6582" s="1095">
        <f t="shared" si="411"/>
        <v>0</v>
      </c>
      <c r="H6582" s="1090" t="str">
        <f t="shared" ca="1" si="412"/>
        <v/>
      </c>
      <c r="I6582" s="1109"/>
      <c r="J6582" s="1109"/>
      <c r="K6582" s="1112"/>
      <c r="L6582" s="1091"/>
      <c r="M6582" s="1091"/>
      <c r="N6582" s="1091"/>
      <c r="O6582" s="1091"/>
      <c r="P6582" s="1096"/>
      <c r="Q6582" s="1096"/>
      <c r="R6582" s="1096"/>
      <c r="S6582" s="1091"/>
    </row>
    <row r="6583" spans="1:19" x14ac:dyDescent="0.3">
      <c r="A6583" s="1090">
        <v>6578</v>
      </c>
      <c r="B6583" s="1091"/>
      <c r="C6583" s="1091"/>
      <c r="D6583" s="1097"/>
      <c r="E6583" s="1093">
        <f t="shared" si="409"/>
        <v>0</v>
      </c>
      <c r="F6583" s="1094">
        <f t="shared" si="410"/>
        <v>0</v>
      </c>
      <c r="G6583" s="1095">
        <f t="shared" si="411"/>
        <v>0</v>
      </c>
      <c r="H6583" s="1090" t="str">
        <f t="shared" ca="1" si="412"/>
        <v/>
      </c>
      <c r="I6583" s="1109"/>
      <c r="J6583" s="1109"/>
      <c r="K6583" s="1112"/>
      <c r="L6583" s="1091"/>
      <c r="M6583" s="1091"/>
      <c r="N6583" s="1091"/>
      <c r="O6583" s="1091"/>
      <c r="P6583" s="1096"/>
      <c r="Q6583" s="1096"/>
      <c r="R6583" s="1096"/>
      <c r="S6583" s="1091"/>
    </row>
    <row r="6584" spans="1:19" x14ac:dyDescent="0.3">
      <c r="A6584" s="1090">
        <v>6579</v>
      </c>
      <c r="B6584" s="1091"/>
      <c r="C6584" s="1091"/>
      <c r="D6584" s="1097"/>
      <c r="E6584" s="1093">
        <f t="shared" si="409"/>
        <v>0</v>
      </c>
      <c r="F6584" s="1094">
        <f t="shared" si="410"/>
        <v>0</v>
      </c>
      <c r="G6584" s="1095">
        <f t="shared" si="411"/>
        <v>0</v>
      </c>
      <c r="H6584" s="1090" t="str">
        <f t="shared" ca="1" si="412"/>
        <v/>
      </c>
      <c r="I6584" s="1109"/>
      <c r="J6584" s="1109"/>
      <c r="K6584" s="1112"/>
      <c r="L6584" s="1091"/>
      <c r="M6584" s="1091"/>
      <c r="N6584" s="1091"/>
      <c r="O6584" s="1091"/>
      <c r="P6584" s="1096"/>
      <c r="Q6584" s="1096"/>
      <c r="R6584" s="1096"/>
      <c r="S6584" s="1091"/>
    </row>
    <row r="6585" spans="1:19" x14ac:dyDescent="0.3">
      <c r="A6585" s="1090">
        <v>6580</v>
      </c>
      <c r="B6585" s="1091"/>
      <c r="C6585" s="1091"/>
      <c r="D6585" s="1097"/>
      <c r="E6585" s="1093">
        <f t="shared" si="409"/>
        <v>0</v>
      </c>
      <c r="F6585" s="1094">
        <f t="shared" si="410"/>
        <v>0</v>
      </c>
      <c r="G6585" s="1095">
        <f t="shared" si="411"/>
        <v>0</v>
      </c>
      <c r="H6585" s="1090" t="str">
        <f t="shared" ca="1" si="412"/>
        <v/>
      </c>
      <c r="I6585" s="1109"/>
      <c r="J6585" s="1109"/>
      <c r="K6585" s="1112"/>
      <c r="L6585" s="1091"/>
      <c r="M6585" s="1091"/>
      <c r="N6585" s="1091"/>
      <c r="O6585" s="1091"/>
      <c r="P6585" s="1096"/>
      <c r="Q6585" s="1096"/>
      <c r="R6585" s="1096"/>
      <c r="S6585" s="1091"/>
    </row>
    <row r="6586" spans="1:19" x14ac:dyDescent="0.3">
      <c r="A6586" s="1090">
        <v>6581</v>
      </c>
      <c r="B6586" s="1091"/>
      <c r="C6586" s="1091"/>
      <c r="D6586" s="1097"/>
      <c r="E6586" s="1093">
        <f t="shared" si="409"/>
        <v>0</v>
      </c>
      <c r="F6586" s="1094">
        <f t="shared" si="410"/>
        <v>0</v>
      </c>
      <c r="G6586" s="1095">
        <f t="shared" si="411"/>
        <v>0</v>
      </c>
      <c r="H6586" s="1090" t="str">
        <f t="shared" ca="1" si="412"/>
        <v/>
      </c>
      <c r="I6586" s="1109"/>
      <c r="J6586" s="1109"/>
      <c r="K6586" s="1112"/>
      <c r="L6586" s="1091"/>
      <c r="M6586" s="1091"/>
      <c r="N6586" s="1091"/>
      <c r="O6586" s="1091"/>
      <c r="P6586" s="1096"/>
      <c r="Q6586" s="1096"/>
      <c r="R6586" s="1096"/>
      <c r="S6586" s="1091"/>
    </row>
    <row r="6587" spans="1:19" x14ac:dyDescent="0.3">
      <c r="A6587" s="1090">
        <v>6582</v>
      </c>
      <c r="B6587" s="1091"/>
      <c r="C6587" s="1091"/>
      <c r="D6587" s="1097"/>
      <c r="E6587" s="1093">
        <f t="shared" si="409"/>
        <v>0</v>
      </c>
      <c r="F6587" s="1094">
        <f t="shared" si="410"/>
        <v>0</v>
      </c>
      <c r="G6587" s="1095">
        <f t="shared" si="411"/>
        <v>0</v>
      </c>
      <c r="H6587" s="1090" t="str">
        <f t="shared" ca="1" si="412"/>
        <v/>
      </c>
      <c r="I6587" s="1109"/>
      <c r="J6587" s="1109"/>
      <c r="K6587" s="1112"/>
      <c r="L6587" s="1091"/>
      <c r="M6587" s="1091"/>
      <c r="N6587" s="1091"/>
      <c r="O6587" s="1091"/>
      <c r="P6587" s="1096"/>
      <c r="Q6587" s="1096"/>
      <c r="R6587" s="1096"/>
      <c r="S6587" s="1091"/>
    </row>
    <row r="6588" spans="1:19" x14ac:dyDescent="0.3">
      <c r="A6588" s="1090">
        <v>6583</v>
      </c>
      <c r="B6588" s="1091"/>
      <c r="C6588" s="1091"/>
      <c r="D6588" s="1097"/>
      <c r="E6588" s="1093">
        <f t="shared" si="409"/>
        <v>0</v>
      </c>
      <c r="F6588" s="1094">
        <f t="shared" si="410"/>
        <v>0</v>
      </c>
      <c r="G6588" s="1095">
        <f t="shared" si="411"/>
        <v>0</v>
      </c>
      <c r="H6588" s="1090" t="str">
        <f t="shared" ca="1" si="412"/>
        <v/>
      </c>
      <c r="I6588" s="1109"/>
      <c r="J6588" s="1109"/>
      <c r="K6588" s="1112"/>
      <c r="L6588" s="1091"/>
      <c r="M6588" s="1091"/>
      <c r="N6588" s="1091"/>
      <c r="O6588" s="1091"/>
      <c r="P6588" s="1096"/>
      <c r="Q6588" s="1096"/>
      <c r="R6588" s="1096"/>
      <c r="S6588" s="1091"/>
    </row>
    <row r="6589" spans="1:19" x14ac:dyDescent="0.3">
      <c r="A6589" s="1090">
        <v>6584</v>
      </c>
      <c r="B6589" s="1091"/>
      <c r="C6589" s="1091"/>
      <c r="D6589" s="1097"/>
      <c r="E6589" s="1093">
        <f t="shared" si="409"/>
        <v>0</v>
      </c>
      <c r="F6589" s="1094">
        <f t="shared" si="410"/>
        <v>0</v>
      </c>
      <c r="G6589" s="1095">
        <f t="shared" si="411"/>
        <v>0</v>
      </c>
      <c r="H6589" s="1090" t="str">
        <f t="shared" ca="1" si="412"/>
        <v/>
      </c>
      <c r="I6589" s="1109"/>
      <c r="J6589" s="1109"/>
      <c r="K6589" s="1112"/>
      <c r="L6589" s="1091"/>
      <c r="M6589" s="1091"/>
      <c r="N6589" s="1091"/>
      <c r="O6589" s="1091"/>
      <c r="P6589" s="1096"/>
      <c r="Q6589" s="1096"/>
      <c r="R6589" s="1096"/>
      <c r="S6589" s="1091"/>
    </row>
    <row r="6590" spans="1:19" x14ac:dyDescent="0.3">
      <c r="A6590" s="1090">
        <v>6585</v>
      </c>
      <c r="B6590" s="1091"/>
      <c r="C6590" s="1091"/>
      <c r="D6590" s="1097"/>
      <c r="E6590" s="1093">
        <f t="shared" si="409"/>
        <v>0</v>
      </c>
      <c r="F6590" s="1094">
        <f t="shared" si="410"/>
        <v>0</v>
      </c>
      <c r="G6590" s="1095">
        <f t="shared" si="411"/>
        <v>0</v>
      </c>
      <c r="H6590" s="1090" t="str">
        <f t="shared" ca="1" si="412"/>
        <v/>
      </c>
      <c r="I6590" s="1109"/>
      <c r="J6590" s="1109"/>
      <c r="K6590" s="1112"/>
      <c r="L6590" s="1091"/>
      <c r="M6590" s="1091"/>
      <c r="N6590" s="1091"/>
      <c r="O6590" s="1091"/>
      <c r="P6590" s="1096"/>
      <c r="Q6590" s="1096"/>
      <c r="R6590" s="1096"/>
      <c r="S6590" s="1091"/>
    </row>
    <row r="6591" spans="1:19" x14ac:dyDescent="0.3">
      <c r="A6591" s="1090">
        <v>6586</v>
      </c>
      <c r="B6591" s="1091"/>
      <c r="C6591" s="1091"/>
      <c r="D6591" s="1097"/>
      <c r="E6591" s="1093">
        <f t="shared" si="409"/>
        <v>0</v>
      </c>
      <c r="F6591" s="1094">
        <f t="shared" si="410"/>
        <v>0</v>
      </c>
      <c r="G6591" s="1095">
        <f t="shared" si="411"/>
        <v>0</v>
      </c>
      <c r="H6591" s="1090" t="str">
        <f t="shared" ca="1" si="412"/>
        <v/>
      </c>
      <c r="I6591" s="1109"/>
      <c r="J6591" s="1109"/>
      <c r="K6591" s="1112"/>
      <c r="L6591" s="1091"/>
      <c r="M6591" s="1091"/>
      <c r="N6591" s="1091"/>
      <c r="O6591" s="1091"/>
      <c r="P6591" s="1096"/>
      <c r="Q6591" s="1096"/>
      <c r="R6591" s="1096"/>
      <c r="S6591" s="1091"/>
    </row>
    <row r="6592" spans="1:19" x14ac:dyDescent="0.3">
      <c r="A6592" s="1090">
        <v>6587</v>
      </c>
      <c r="B6592" s="1091"/>
      <c r="C6592" s="1091"/>
      <c r="D6592" s="1097"/>
      <c r="E6592" s="1093">
        <f t="shared" si="409"/>
        <v>0</v>
      </c>
      <c r="F6592" s="1094">
        <f t="shared" si="410"/>
        <v>0</v>
      </c>
      <c r="G6592" s="1095">
        <f t="shared" si="411"/>
        <v>0</v>
      </c>
      <c r="H6592" s="1090" t="str">
        <f t="shared" ca="1" si="412"/>
        <v/>
      </c>
      <c r="I6592" s="1109"/>
      <c r="J6592" s="1109"/>
      <c r="K6592" s="1112"/>
      <c r="L6592" s="1091"/>
      <c r="M6592" s="1091"/>
      <c r="N6592" s="1091"/>
      <c r="O6592" s="1091"/>
      <c r="P6592" s="1096"/>
      <c r="Q6592" s="1096"/>
      <c r="R6592" s="1096"/>
      <c r="S6592" s="1091"/>
    </row>
    <row r="6593" spans="1:19" x14ac:dyDescent="0.3">
      <c r="A6593" s="1090">
        <v>6588</v>
      </c>
      <c r="B6593" s="1091"/>
      <c r="C6593" s="1091"/>
      <c r="D6593" s="1097"/>
      <c r="E6593" s="1093">
        <f t="shared" si="409"/>
        <v>0</v>
      </c>
      <c r="F6593" s="1094">
        <f t="shared" si="410"/>
        <v>0</v>
      </c>
      <c r="G6593" s="1095">
        <f t="shared" si="411"/>
        <v>0</v>
      </c>
      <c r="H6593" s="1090" t="str">
        <f t="shared" ca="1" si="412"/>
        <v/>
      </c>
      <c r="I6593" s="1109"/>
      <c r="J6593" s="1109"/>
      <c r="K6593" s="1112"/>
      <c r="L6593" s="1091"/>
      <c r="M6593" s="1091"/>
      <c r="N6593" s="1091"/>
      <c r="O6593" s="1091"/>
      <c r="P6593" s="1096"/>
      <c r="Q6593" s="1096"/>
      <c r="R6593" s="1096"/>
      <c r="S6593" s="1091"/>
    </row>
    <row r="6594" spans="1:19" x14ac:dyDescent="0.3">
      <c r="A6594" s="1090">
        <v>6589</v>
      </c>
      <c r="B6594" s="1091"/>
      <c r="C6594" s="1091"/>
      <c r="D6594" s="1097"/>
      <c r="E6594" s="1093">
        <f t="shared" si="409"/>
        <v>0</v>
      </c>
      <c r="F6594" s="1094">
        <f t="shared" si="410"/>
        <v>0</v>
      </c>
      <c r="G6594" s="1095">
        <f t="shared" si="411"/>
        <v>0</v>
      </c>
      <c r="H6594" s="1090" t="str">
        <f t="shared" ca="1" si="412"/>
        <v/>
      </c>
      <c r="I6594" s="1109"/>
      <c r="J6594" s="1109"/>
      <c r="K6594" s="1112"/>
      <c r="L6594" s="1091"/>
      <c r="M6594" s="1091"/>
      <c r="N6594" s="1091"/>
      <c r="O6594" s="1091"/>
      <c r="P6594" s="1096"/>
      <c r="Q6594" s="1096"/>
      <c r="R6594" s="1096"/>
      <c r="S6594" s="1091"/>
    </row>
    <row r="6595" spans="1:19" x14ac:dyDescent="0.3">
      <c r="A6595" s="1090">
        <v>6590</v>
      </c>
      <c r="B6595" s="1091"/>
      <c r="C6595" s="1091"/>
      <c r="D6595" s="1097"/>
      <c r="E6595" s="1093">
        <f t="shared" si="409"/>
        <v>0</v>
      </c>
      <c r="F6595" s="1094">
        <f t="shared" si="410"/>
        <v>0</v>
      </c>
      <c r="G6595" s="1095">
        <f t="shared" si="411"/>
        <v>0</v>
      </c>
      <c r="H6595" s="1090" t="str">
        <f t="shared" ca="1" si="412"/>
        <v/>
      </c>
      <c r="I6595" s="1109"/>
      <c r="J6595" s="1109"/>
      <c r="K6595" s="1112"/>
      <c r="L6595" s="1091"/>
      <c r="M6595" s="1091"/>
      <c r="N6595" s="1091"/>
      <c r="O6595" s="1091"/>
      <c r="P6595" s="1096"/>
      <c r="Q6595" s="1096"/>
      <c r="R6595" s="1096"/>
      <c r="S6595" s="1091"/>
    </row>
    <row r="6596" spans="1:19" x14ac:dyDescent="0.3">
      <c r="A6596" s="1090">
        <v>6591</v>
      </c>
      <c r="B6596" s="1091"/>
      <c r="C6596" s="1091"/>
      <c r="D6596" s="1097"/>
      <c r="E6596" s="1093">
        <f t="shared" si="409"/>
        <v>0</v>
      </c>
      <c r="F6596" s="1094">
        <f t="shared" si="410"/>
        <v>0</v>
      </c>
      <c r="G6596" s="1095">
        <f t="shared" si="411"/>
        <v>0</v>
      </c>
      <c r="H6596" s="1090" t="str">
        <f t="shared" ca="1" si="412"/>
        <v/>
      </c>
      <c r="I6596" s="1109"/>
      <c r="J6596" s="1109"/>
      <c r="K6596" s="1112"/>
      <c r="L6596" s="1091"/>
      <c r="M6596" s="1091"/>
      <c r="N6596" s="1091"/>
      <c r="O6596" s="1091"/>
      <c r="P6596" s="1096"/>
      <c r="Q6596" s="1096"/>
      <c r="R6596" s="1096"/>
      <c r="S6596" s="1091"/>
    </row>
    <row r="6597" spans="1:19" x14ac:dyDescent="0.3">
      <c r="A6597" s="1090">
        <v>6592</v>
      </c>
      <c r="B6597" s="1091"/>
      <c r="C6597" s="1091"/>
      <c r="D6597" s="1097"/>
      <c r="E6597" s="1093">
        <f t="shared" si="409"/>
        <v>0</v>
      </c>
      <c r="F6597" s="1094">
        <f t="shared" si="410"/>
        <v>0</v>
      </c>
      <c r="G6597" s="1095">
        <f t="shared" si="411"/>
        <v>0</v>
      </c>
      <c r="H6597" s="1090" t="str">
        <f t="shared" ca="1" si="412"/>
        <v/>
      </c>
      <c r="I6597" s="1109"/>
      <c r="J6597" s="1109"/>
      <c r="K6597" s="1112"/>
      <c r="L6597" s="1091"/>
      <c r="M6597" s="1091"/>
      <c r="N6597" s="1091"/>
      <c r="O6597" s="1091"/>
      <c r="P6597" s="1096"/>
      <c r="Q6597" s="1096"/>
      <c r="R6597" s="1096"/>
      <c r="S6597" s="1091"/>
    </row>
    <row r="6598" spans="1:19" x14ac:dyDescent="0.3">
      <c r="A6598" s="1090">
        <v>6593</v>
      </c>
      <c r="B6598" s="1091"/>
      <c r="C6598" s="1091"/>
      <c r="D6598" s="1097"/>
      <c r="E6598" s="1093">
        <f t="shared" si="409"/>
        <v>0</v>
      </c>
      <c r="F6598" s="1094">
        <f t="shared" si="410"/>
        <v>0</v>
      </c>
      <c r="G6598" s="1095">
        <f t="shared" si="411"/>
        <v>0</v>
      </c>
      <c r="H6598" s="1090" t="str">
        <f t="shared" ca="1" si="412"/>
        <v/>
      </c>
      <c r="I6598" s="1109"/>
      <c r="J6598" s="1109"/>
      <c r="K6598" s="1112"/>
      <c r="L6598" s="1091"/>
      <c r="M6598" s="1091"/>
      <c r="N6598" s="1091"/>
      <c r="O6598" s="1091"/>
      <c r="P6598" s="1096"/>
      <c r="Q6598" s="1096"/>
      <c r="R6598" s="1096"/>
      <c r="S6598" s="1091"/>
    </row>
    <row r="6599" spans="1:19" x14ac:dyDescent="0.3">
      <c r="A6599" s="1090">
        <v>6594</v>
      </c>
      <c r="B6599" s="1091"/>
      <c r="C6599" s="1091"/>
      <c r="D6599" s="1097"/>
      <c r="E6599" s="1093">
        <f t="shared" ref="E6599:E6662" si="413">D6599</f>
        <v>0</v>
      </c>
      <c r="F6599" s="1094">
        <f t="shared" ref="F6599:F6662" si="414">D6599</f>
        <v>0</v>
      </c>
      <c r="G6599" s="1095">
        <f t="shared" ref="G6599:G6662" si="415">D6599</f>
        <v>0</v>
      </c>
      <c r="H6599" s="1090" t="str">
        <f t="shared" ref="H6599:H6662" ca="1" si="416">IF(ISBLANK(D6599),"",DATEDIF(G6599,TODAY(),"y"))</f>
        <v/>
      </c>
      <c r="I6599" s="1109"/>
      <c r="J6599" s="1109"/>
      <c r="K6599" s="1112"/>
      <c r="L6599" s="1091"/>
      <c r="M6599" s="1091"/>
      <c r="N6599" s="1091"/>
      <c r="O6599" s="1091"/>
      <c r="P6599" s="1096"/>
      <c r="Q6599" s="1096"/>
      <c r="R6599" s="1096"/>
      <c r="S6599" s="1091"/>
    </row>
    <row r="6600" spans="1:19" x14ac:dyDescent="0.3">
      <c r="A6600" s="1090">
        <v>6595</v>
      </c>
      <c r="B6600" s="1091"/>
      <c r="C6600" s="1091"/>
      <c r="D6600" s="1097"/>
      <c r="E6600" s="1093">
        <f t="shared" si="413"/>
        <v>0</v>
      </c>
      <c r="F6600" s="1094">
        <f t="shared" si="414"/>
        <v>0</v>
      </c>
      <c r="G6600" s="1095">
        <f t="shared" si="415"/>
        <v>0</v>
      </c>
      <c r="H6600" s="1090" t="str">
        <f t="shared" ca="1" si="416"/>
        <v/>
      </c>
      <c r="I6600" s="1109"/>
      <c r="J6600" s="1109"/>
      <c r="K6600" s="1112"/>
      <c r="L6600" s="1091"/>
      <c r="M6600" s="1091"/>
      <c r="N6600" s="1091"/>
      <c r="O6600" s="1091"/>
      <c r="P6600" s="1096"/>
      <c r="Q6600" s="1096"/>
      <c r="R6600" s="1096"/>
      <c r="S6600" s="1091"/>
    </row>
    <row r="6601" spans="1:19" x14ac:dyDescent="0.3">
      <c r="A6601" s="1090">
        <v>6596</v>
      </c>
      <c r="B6601" s="1091"/>
      <c r="C6601" s="1091"/>
      <c r="D6601" s="1097"/>
      <c r="E6601" s="1093">
        <f t="shared" si="413"/>
        <v>0</v>
      </c>
      <c r="F6601" s="1094">
        <f t="shared" si="414"/>
        <v>0</v>
      </c>
      <c r="G6601" s="1095">
        <f t="shared" si="415"/>
        <v>0</v>
      </c>
      <c r="H6601" s="1090" t="str">
        <f t="shared" ca="1" si="416"/>
        <v/>
      </c>
      <c r="I6601" s="1109"/>
      <c r="J6601" s="1109"/>
      <c r="K6601" s="1112"/>
      <c r="L6601" s="1091"/>
      <c r="M6601" s="1091"/>
      <c r="N6601" s="1091"/>
      <c r="O6601" s="1091"/>
      <c r="P6601" s="1096"/>
      <c r="Q6601" s="1096"/>
      <c r="R6601" s="1096"/>
      <c r="S6601" s="1091"/>
    </row>
    <row r="6602" spans="1:19" x14ac:dyDescent="0.3">
      <c r="A6602" s="1090">
        <v>6597</v>
      </c>
      <c r="B6602" s="1091"/>
      <c r="C6602" s="1091"/>
      <c r="D6602" s="1097"/>
      <c r="E6602" s="1093">
        <f t="shared" si="413"/>
        <v>0</v>
      </c>
      <c r="F6602" s="1094">
        <f t="shared" si="414"/>
        <v>0</v>
      </c>
      <c r="G6602" s="1095">
        <f t="shared" si="415"/>
        <v>0</v>
      </c>
      <c r="H6602" s="1090" t="str">
        <f t="shared" ca="1" si="416"/>
        <v/>
      </c>
      <c r="I6602" s="1109"/>
      <c r="J6602" s="1109"/>
      <c r="K6602" s="1112"/>
      <c r="L6602" s="1091"/>
      <c r="M6602" s="1091"/>
      <c r="N6602" s="1091"/>
      <c r="O6602" s="1091"/>
      <c r="P6602" s="1096"/>
      <c r="Q6602" s="1096"/>
      <c r="R6602" s="1096"/>
      <c r="S6602" s="1091"/>
    </row>
    <row r="6603" spans="1:19" x14ac:dyDescent="0.3">
      <c r="A6603" s="1090">
        <v>6598</v>
      </c>
      <c r="B6603" s="1091"/>
      <c r="C6603" s="1091"/>
      <c r="D6603" s="1097"/>
      <c r="E6603" s="1093">
        <f t="shared" si="413"/>
        <v>0</v>
      </c>
      <c r="F6603" s="1094">
        <f t="shared" si="414"/>
        <v>0</v>
      </c>
      <c r="G6603" s="1095">
        <f t="shared" si="415"/>
        <v>0</v>
      </c>
      <c r="H6603" s="1090" t="str">
        <f t="shared" ca="1" si="416"/>
        <v/>
      </c>
      <c r="I6603" s="1109"/>
      <c r="J6603" s="1109"/>
      <c r="K6603" s="1112"/>
      <c r="L6603" s="1091"/>
      <c r="M6603" s="1091"/>
      <c r="N6603" s="1091"/>
      <c r="O6603" s="1091"/>
      <c r="P6603" s="1096"/>
      <c r="Q6603" s="1096"/>
      <c r="R6603" s="1096"/>
      <c r="S6603" s="1091"/>
    </row>
    <row r="6604" spans="1:19" x14ac:dyDescent="0.3">
      <c r="A6604" s="1090">
        <v>6599</v>
      </c>
      <c r="B6604" s="1091"/>
      <c r="C6604" s="1091"/>
      <c r="D6604" s="1097"/>
      <c r="E6604" s="1093">
        <f t="shared" si="413"/>
        <v>0</v>
      </c>
      <c r="F6604" s="1094">
        <f t="shared" si="414"/>
        <v>0</v>
      </c>
      <c r="G6604" s="1095">
        <f t="shared" si="415"/>
        <v>0</v>
      </c>
      <c r="H6604" s="1090" t="str">
        <f t="shared" ca="1" si="416"/>
        <v/>
      </c>
      <c r="I6604" s="1109"/>
      <c r="J6604" s="1109"/>
      <c r="K6604" s="1112"/>
      <c r="L6604" s="1091"/>
      <c r="M6604" s="1091"/>
      <c r="N6604" s="1091"/>
      <c r="O6604" s="1091"/>
      <c r="P6604" s="1096"/>
      <c r="Q6604" s="1096"/>
      <c r="R6604" s="1096"/>
      <c r="S6604" s="1091"/>
    </row>
    <row r="6605" spans="1:19" x14ac:dyDescent="0.3">
      <c r="A6605" s="1090">
        <v>6600</v>
      </c>
      <c r="B6605" s="1091"/>
      <c r="C6605" s="1091"/>
      <c r="D6605" s="1097"/>
      <c r="E6605" s="1093">
        <f t="shared" si="413"/>
        <v>0</v>
      </c>
      <c r="F6605" s="1094">
        <f t="shared" si="414"/>
        <v>0</v>
      </c>
      <c r="G6605" s="1095">
        <f t="shared" si="415"/>
        <v>0</v>
      </c>
      <c r="H6605" s="1090" t="str">
        <f t="shared" ca="1" si="416"/>
        <v/>
      </c>
      <c r="I6605" s="1109"/>
      <c r="J6605" s="1109"/>
      <c r="K6605" s="1112"/>
      <c r="L6605" s="1091"/>
      <c r="M6605" s="1091"/>
      <c r="N6605" s="1091"/>
      <c r="O6605" s="1091"/>
      <c r="P6605" s="1096"/>
      <c r="Q6605" s="1096"/>
      <c r="R6605" s="1096"/>
      <c r="S6605" s="1091"/>
    </row>
    <row r="6606" spans="1:19" x14ac:dyDescent="0.3">
      <c r="A6606" s="1090">
        <v>6601</v>
      </c>
      <c r="B6606" s="1091"/>
      <c r="C6606" s="1091"/>
      <c r="D6606" s="1097"/>
      <c r="E6606" s="1093">
        <f t="shared" si="413"/>
        <v>0</v>
      </c>
      <c r="F6606" s="1094">
        <f t="shared" si="414"/>
        <v>0</v>
      </c>
      <c r="G6606" s="1095">
        <f t="shared" si="415"/>
        <v>0</v>
      </c>
      <c r="H6606" s="1090" t="str">
        <f t="shared" ca="1" si="416"/>
        <v/>
      </c>
      <c r="I6606" s="1109"/>
      <c r="J6606" s="1109"/>
      <c r="K6606" s="1112"/>
      <c r="L6606" s="1091"/>
      <c r="M6606" s="1091"/>
      <c r="N6606" s="1091"/>
      <c r="O6606" s="1091"/>
      <c r="P6606" s="1096"/>
      <c r="Q6606" s="1096"/>
      <c r="R6606" s="1096"/>
      <c r="S6606" s="1091"/>
    </row>
    <row r="6607" spans="1:19" x14ac:dyDescent="0.3">
      <c r="A6607" s="1090">
        <v>6602</v>
      </c>
      <c r="B6607" s="1091"/>
      <c r="C6607" s="1091"/>
      <c r="D6607" s="1097"/>
      <c r="E6607" s="1093">
        <f t="shared" si="413"/>
        <v>0</v>
      </c>
      <c r="F6607" s="1094">
        <f t="shared" si="414"/>
        <v>0</v>
      </c>
      <c r="G6607" s="1095">
        <f t="shared" si="415"/>
        <v>0</v>
      </c>
      <c r="H6607" s="1090" t="str">
        <f t="shared" ca="1" si="416"/>
        <v/>
      </c>
      <c r="I6607" s="1109"/>
      <c r="J6607" s="1109"/>
      <c r="K6607" s="1112"/>
      <c r="L6607" s="1091"/>
      <c r="M6607" s="1091"/>
      <c r="N6607" s="1091"/>
      <c r="O6607" s="1091"/>
      <c r="P6607" s="1096"/>
      <c r="Q6607" s="1096"/>
      <c r="R6607" s="1096"/>
      <c r="S6607" s="1091"/>
    </row>
    <row r="6608" spans="1:19" x14ac:dyDescent="0.3">
      <c r="A6608" s="1090">
        <v>6603</v>
      </c>
      <c r="B6608" s="1091"/>
      <c r="C6608" s="1091"/>
      <c r="D6608" s="1097"/>
      <c r="E6608" s="1093">
        <f t="shared" si="413"/>
        <v>0</v>
      </c>
      <c r="F6608" s="1094">
        <f t="shared" si="414"/>
        <v>0</v>
      </c>
      <c r="G6608" s="1095">
        <f t="shared" si="415"/>
        <v>0</v>
      </c>
      <c r="H6608" s="1090" t="str">
        <f t="shared" ca="1" si="416"/>
        <v/>
      </c>
      <c r="I6608" s="1109"/>
      <c r="J6608" s="1109"/>
      <c r="K6608" s="1112"/>
      <c r="L6608" s="1091"/>
      <c r="M6608" s="1091"/>
      <c r="N6608" s="1091"/>
      <c r="O6608" s="1091"/>
      <c r="P6608" s="1096"/>
      <c r="Q6608" s="1096"/>
      <c r="R6608" s="1096"/>
      <c r="S6608" s="1091"/>
    </row>
    <row r="6609" spans="1:19" x14ac:dyDescent="0.3">
      <c r="A6609" s="1090">
        <v>6604</v>
      </c>
      <c r="B6609" s="1091"/>
      <c r="C6609" s="1091"/>
      <c r="D6609" s="1097"/>
      <c r="E6609" s="1093">
        <f t="shared" si="413"/>
        <v>0</v>
      </c>
      <c r="F6609" s="1094">
        <f t="shared" si="414"/>
        <v>0</v>
      </c>
      <c r="G6609" s="1095">
        <f t="shared" si="415"/>
        <v>0</v>
      </c>
      <c r="H6609" s="1090" t="str">
        <f t="shared" ca="1" si="416"/>
        <v/>
      </c>
      <c r="I6609" s="1109"/>
      <c r="J6609" s="1109"/>
      <c r="K6609" s="1112"/>
      <c r="L6609" s="1091"/>
      <c r="M6609" s="1091"/>
      <c r="N6609" s="1091"/>
      <c r="O6609" s="1091"/>
      <c r="P6609" s="1096"/>
      <c r="Q6609" s="1096"/>
      <c r="R6609" s="1096"/>
      <c r="S6609" s="1091"/>
    </row>
    <row r="6610" spans="1:19" x14ac:dyDescent="0.3">
      <c r="A6610" s="1090">
        <v>6605</v>
      </c>
      <c r="B6610" s="1091"/>
      <c r="C6610" s="1091"/>
      <c r="D6610" s="1097"/>
      <c r="E6610" s="1093">
        <f t="shared" si="413"/>
        <v>0</v>
      </c>
      <c r="F6610" s="1094">
        <f t="shared" si="414"/>
        <v>0</v>
      </c>
      <c r="G6610" s="1095">
        <f t="shared" si="415"/>
        <v>0</v>
      </c>
      <c r="H6610" s="1090" t="str">
        <f t="shared" ca="1" si="416"/>
        <v/>
      </c>
      <c r="I6610" s="1109"/>
      <c r="J6610" s="1109"/>
      <c r="K6610" s="1112"/>
      <c r="L6610" s="1091"/>
      <c r="M6610" s="1091"/>
      <c r="N6610" s="1091"/>
      <c r="O6610" s="1091"/>
      <c r="P6610" s="1096"/>
      <c r="Q6610" s="1096"/>
      <c r="R6610" s="1096"/>
      <c r="S6610" s="1091"/>
    </row>
    <row r="6611" spans="1:19" x14ac:dyDescent="0.3">
      <c r="A6611" s="1090">
        <v>6606</v>
      </c>
      <c r="B6611" s="1091"/>
      <c r="C6611" s="1091"/>
      <c r="D6611" s="1097"/>
      <c r="E6611" s="1093">
        <f t="shared" si="413"/>
        <v>0</v>
      </c>
      <c r="F6611" s="1094">
        <f t="shared" si="414"/>
        <v>0</v>
      </c>
      <c r="G6611" s="1095">
        <f t="shared" si="415"/>
        <v>0</v>
      </c>
      <c r="H6611" s="1090" t="str">
        <f t="shared" ca="1" si="416"/>
        <v/>
      </c>
      <c r="I6611" s="1109"/>
      <c r="J6611" s="1109"/>
      <c r="K6611" s="1112"/>
      <c r="L6611" s="1091"/>
      <c r="M6611" s="1091"/>
      <c r="N6611" s="1091"/>
      <c r="O6611" s="1091"/>
      <c r="P6611" s="1096"/>
      <c r="Q6611" s="1096"/>
      <c r="R6611" s="1096"/>
      <c r="S6611" s="1091"/>
    </row>
    <row r="6612" spans="1:19" x14ac:dyDescent="0.3">
      <c r="A6612" s="1090">
        <v>6607</v>
      </c>
      <c r="B6612" s="1091"/>
      <c r="C6612" s="1091"/>
      <c r="D6612" s="1097"/>
      <c r="E6612" s="1093">
        <f t="shared" si="413"/>
        <v>0</v>
      </c>
      <c r="F6612" s="1094">
        <f t="shared" si="414"/>
        <v>0</v>
      </c>
      <c r="G6612" s="1095">
        <f t="shared" si="415"/>
        <v>0</v>
      </c>
      <c r="H6612" s="1090" t="str">
        <f t="shared" ca="1" si="416"/>
        <v/>
      </c>
      <c r="I6612" s="1109"/>
      <c r="J6612" s="1109"/>
      <c r="K6612" s="1112"/>
      <c r="L6612" s="1091"/>
      <c r="M6612" s="1091"/>
      <c r="N6612" s="1091"/>
      <c r="O6612" s="1091"/>
      <c r="P6612" s="1096"/>
      <c r="Q6612" s="1096"/>
      <c r="R6612" s="1096"/>
      <c r="S6612" s="1091"/>
    </row>
    <row r="6613" spans="1:19" x14ac:dyDescent="0.3">
      <c r="A6613" s="1090">
        <v>6608</v>
      </c>
      <c r="B6613" s="1091"/>
      <c r="C6613" s="1091"/>
      <c r="D6613" s="1097"/>
      <c r="E6613" s="1093">
        <f t="shared" si="413"/>
        <v>0</v>
      </c>
      <c r="F6613" s="1094">
        <f t="shared" si="414"/>
        <v>0</v>
      </c>
      <c r="G6613" s="1095">
        <f t="shared" si="415"/>
        <v>0</v>
      </c>
      <c r="H6613" s="1090" t="str">
        <f t="shared" ca="1" si="416"/>
        <v/>
      </c>
      <c r="I6613" s="1109"/>
      <c r="J6613" s="1109"/>
      <c r="K6613" s="1112"/>
      <c r="L6613" s="1091"/>
      <c r="M6613" s="1091"/>
      <c r="N6613" s="1091"/>
      <c r="O6613" s="1091"/>
      <c r="P6613" s="1096"/>
      <c r="Q6613" s="1096"/>
      <c r="R6613" s="1096"/>
      <c r="S6613" s="1091"/>
    </row>
    <row r="6614" spans="1:19" x14ac:dyDescent="0.3">
      <c r="A6614" s="1090">
        <v>6609</v>
      </c>
      <c r="B6614" s="1091"/>
      <c r="C6614" s="1091"/>
      <c r="D6614" s="1097"/>
      <c r="E6614" s="1093">
        <f t="shared" si="413"/>
        <v>0</v>
      </c>
      <c r="F6614" s="1094">
        <f t="shared" si="414"/>
        <v>0</v>
      </c>
      <c r="G6614" s="1095">
        <f t="shared" si="415"/>
        <v>0</v>
      </c>
      <c r="H6614" s="1090" t="str">
        <f t="shared" ca="1" si="416"/>
        <v/>
      </c>
      <c r="I6614" s="1109"/>
      <c r="J6614" s="1109"/>
      <c r="K6614" s="1112"/>
      <c r="L6614" s="1091"/>
      <c r="M6614" s="1091"/>
      <c r="N6614" s="1091"/>
      <c r="O6614" s="1091"/>
      <c r="P6614" s="1096"/>
      <c r="Q6614" s="1096"/>
      <c r="R6614" s="1096"/>
      <c r="S6614" s="1091"/>
    </row>
    <row r="6615" spans="1:19" x14ac:dyDescent="0.3">
      <c r="A6615" s="1090">
        <v>6610</v>
      </c>
      <c r="B6615" s="1091"/>
      <c r="C6615" s="1091"/>
      <c r="D6615" s="1097"/>
      <c r="E6615" s="1093">
        <f t="shared" si="413"/>
        <v>0</v>
      </c>
      <c r="F6615" s="1094">
        <f t="shared" si="414"/>
        <v>0</v>
      </c>
      <c r="G6615" s="1095">
        <f t="shared" si="415"/>
        <v>0</v>
      </c>
      <c r="H6615" s="1090" t="str">
        <f t="shared" ca="1" si="416"/>
        <v/>
      </c>
      <c r="I6615" s="1109"/>
      <c r="J6615" s="1109"/>
      <c r="K6615" s="1112"/>
      <c r="L6615" s="1091"/>
      <c r="M6615" s="1091"/>
      <c r="N6615" s="1091"/>
      <c r="O6615" s="1091"/>
      <c r="P6615" s="1096"/>
      <c r="Q6615" s="1096"/>
      <c r="R6615" s="1096"/>
      <c r="S6615" s="1091"/>
    </row>
    <row r="6616" spans="1:19" x14ac:dyDescent="0.3">
      <c r="A6616" s="1090">
        <v>6611</v>
      </c>
      <c r="B6616" s="1091"/>
      <c r="C6616" s="1091"/>
      <c r="D6616" s="1097"/>
      <c r="E6616" s="1093">
        <f t="shared" si="413"/>
        <v>0</v>
      </c>
      <c r="F6616" s="1094">
        <f t="shared" si="414"/>
        <v>0</v>
      </c>
      <c r="G6616" s="1095">
        <f t="shared" si="415"/>
        <v>0</v>
      </c>
      <c r="H6616" s="1090" t="str">
        <f t="shared" ca="1" si="416"/>
        <v/>
      </c>
      <c r="I6616" s="1109"/>
      <c r="J6616" s="1109"/>
      <c r="K6616" s="1112"/>
      <c r="L6616" s="1091"/>
      <c r="M6616" s="1091"/>
      <c r="N6616" s="1091"/>
      <c r="O6616" s="1091"/>
      <c r="P6616" s="1096"/>
      <c r="Q6616" s="1096"/>
      <c r="R6616" s="1096"/>
      <c r="S6616" s="1091"/>
    </row>
    <row r="6617" spans="1:19" x14ac:dyDescent="0.3">
      <c r="A6617" s="1090">
        <v>6612</v>
      </c>
      <c r="B6617" s="1091"/>
      <c r="C6617" s="1091"/>
      <c r="D6617" s="1097"/>
      <c r="E6617" s="1093">
        <f t="shared" si="413"/>
        <v>0</v>
      </c>
      <c r="F6617" s="1094">
        <f t="shared" si="414"/>
        <v>0</v>
      </c>
      <c r="G6617" s="1095">
        <f t="shared" si="415"/>
        <v>0</v>
      </c>
      <c r="H6617" s="1090" t="str">
        <f t="shared" ca="1" si="416"/>
        <v/>
      </c>
      <c r="I6617" s="1109"/>
      <c r="J6617" s="1109"/>
      <c r="K6617" s="1112"/>
      <c r="L6617" s="1091"/>
      <c r="M6617" s="1091"/>
      <c r="N6617" s="1091"/>
      <c r="O6617" s="1091"/>
      <c r="P6617" s="1096"/>
      <c r="Q6617" s="1096"/>
      <c r="R6617" s="1096"/>
      <c r="S6617" s="1091"/>
    </row>
    <row r="6618" spans="1:19" x14ac:dyDescent="0.3">
      <c r="A6618" s="1090">
        <v>6613</v>
      </c>
      <c r="B6618" s="1091"/>
      <c r="C6618" s="1091"/>
      <c r="D6618" s="1097"/>
      <c r="E6618" s="1093">
        <f t="shared" si="413"/>
        <v>0</v>
      </c>
      <c r="F6618" s="1094">
        <f t="shared" si="414"/>
        <v>0</v>
      </c>
      <c r="G6618" s="1095">
        <f t="shared" si="415"/>
        <v>0</v>
      </c>
      <c r="H6618" s="1090" t="str">
        <f t="shared" ca="1" si="416"/>
        <v/>
      </c>
      <c r="I6618" s="1109"/>
      <c r="J6618" s="1109"/>
      <c r="K6618" s="1112"/>
      <c r="L6618" s="1091"/>
      <c r="M6618" s="1091"/>
      <c r="N6618" s="1091"/>
      <c r="O6618" s="1091"/>
      <c r="P6618" s="1096"/>
      <c r="Q6618" s="1096"/>
      <c r="R6618" s="1096"/>
      <c r="S6618" s="1091"/>
    </row>
    <row r="6619" spans="1:19" x14ac:dyDescent="0.3">
      <c r="A6619" s="1090">
        <v>6614</v>
      </c>
      <c r="B6619" s="1091"/>
      <c r="C6619" s="1091"/>
      <c r="D6619" s="1097"/>
      <c r="E6619" s="1093">
        <f t="shared" si="413"/>
        <v>0</v>
      </c>
      <c r="F6619" s="1094">
        <f t="shared" si="414"/>
        <v>0</v>
      </c>
      <c r="G6619" s="1095">
        <f t="shared" si="415"/>
        <v>0</v>
      </c>
      <c r="H6619" s="1090" t="str">
        <f t="shared" ca="1" si="416"/>
        <v/>
      </c>
      <c r="I6619" s="1109"/>
      <c r="J6619" s="1109"/>
      <c r="K6619" s="1112"/>
      <c r="L6619" s="1091"/>
      <c r="M6619" s="1091"/>
      <c r="N6619" s="1091"/>
      <c r="O6619" s="1091"/>
      <c r="P6619" s="1096"/>
      <c r="Q6619" s="1096"/>
      <c r="R6619" s="1096"/>
      <c r="S6619" s="1091"/>
    </row>
    <row r="6620" spans="1:19" x14ac:dyDescent="0.3">
      <c r="A6620" s="1090">
        <v>6615</v>
      </c>
      <c r="B6620" s="1091"/>
      <c r="C6620" s="1091"/>
      <c r="D6620" s="1097"/>
      <c r="E6620" s="1093">
        <f t="shared" si="413"/>
        <v>0</v>
      </c>
      <c r="F6620" s="1094">
        <f t="shared" si="414"/>
        <v>0</v>
      </c>
      <c r="G6620" s="1095">
        <f t="shared" si="415"/>
        <v>0</v>
      </c>
      <c r="H6620" s="1090" t="str">
        <f t="shared" ca="1" si="416"/>
        <v/>
      </c>
      <c r="I6620" s="1109"/>
      <c r="J6620" s="1109"/>
      <c r="K6620" s="1112"/>
      <c r="L6620" s="1091"/>
      <c r="M6620" s="1091"/>
      <c r="N6620" s="1091"/>
      <c r="O6620" s="1091"/>
      <c r="P6620" s="1096"/>
      <c r="Q6620" s="1096"/>
      <c r="R6620" s="1096"/>
      <c r="S6620" s="1091"/>
    </row>
    <row r="6621" spans="1:19" x14ac:dyDescent="0.3">
      <c r="A6621" s="1090">
        <v>6616</v>
      </c>
      <c r="B6621" s="1091"/>
      <c r="C6621" s="1091"/>
      <c r="D6621" s="1097"/>
      <c r="E6621" s="1093">
        <f t="shared" si="413"/>
        <v>0</v>
      </c>
      <c r="F6621" s="1094">
        <f t="shared" si="414"/>
        <v>0</v>
      </c>
      <c r="G6621" s="1095">
        <f t="shared" si="415"/>
        <v>0</v>
      </c>
      <c r="H6621" s="1090" t="str">
        <f t="shared" ca="1" si="416"/>
        <v/>
      </c>
      <c r="I6621" s="1109"/>
      <c r="J6621" s="1109"/>
      <c r="K6621" s="1112"/>
      <c r="L6621" s="1091"/>
      <c r="M6621" s="1091"/>
      <c r="N6621" s="1091"/>
      <c r="O6621" s="1091"/>
      <c r="P6621" s="1096"/>
      <c r="Q6621" s="1096"/>
      <c r="R6621" s="1096"/>
      <c r="S6621" s="1091"/>
    </row>
    <row r="6622" spans="1:19" x14ac:dyDescent="0.3">
      <c r="A6622" s="1090">
        <v>6617</v>
      </c>
      <c r="B6622" s="1091"/>
      <c r="C6622" s="1091"/>
      <c r="D6622" s="1097"/>
      <c r="E6622" s="1093">
        <f t="shared" si="413"/>
        <v>0</v>
      </c>
      <c r="F6622" s="1094">
        <f t="shared" si="414"/>
        <v>0</v>
      </c>
      <c r="G6622" s="1095">
        <f t="shared" si="415"/>
        <v>0</v>
      </c>
      <c r="H6622" s="1090" t="str">
        <f t="shared" ca="1" si="416"/>
        <v/>
      </c>
      <c r="I6622" s="1109"/>
      <c r="J6622" s="1109"/>
      <c r="K6622" s="1112"/>
      <c r="L6622" s="1091"/>
      <c r="M6622" s="1091"/>
      <c r="N6622" s="1091"/>
      <c r="O6622" s="1091"/>
      <c r="P6622" s="1096"/>
      <c r="Q6622" s="1096"/>
      <c r="R6622" s="1096"/>
      <c r="S6622" s="1091"/>
    </row>
    <row r="6623" spans="1:19" x14ac:dyDescent="0.3">
      <c r="A6623" s="1090">
        <v>6618</v>
      </c>
      <c r="B6623" s="1091"/>
      <c r="C6623" s="1091"/>
      <c r="D6623" s="1097"/>
      <c r="E6623" s="1093">
        <f t="shared" si="413"/>
        <v>0</v>
      </c>
      <c r="F6623" s="1094">
        <f t="shared" si="414"/>
        <v>0</v>
      </c>
      <c r="G6623" s="1095">
        <f t="shared" si="415"/>
        <v>0</v>
      </c>
      <c r="H6623" s="1090" t="str">
        <f t="shared" ca="1" si="416"/>
        <v/>
      </c>
      <c r="I6623" s="1109"/>
      <c r="J6623" s="1109"/>
      <c r="K6623" s="1112"/>
      <c r="L6623" s="1091"/>
      <c r="M6623" s="1091"/>
      <c r="N6623" s="1091"/>
      <c r="O6623" s="1091"/>
      <c r="P6623" s="1096"/>
      <c r="Q6623" s="1096"/>
      <c r="R6623" s="1096"/>
      <c r="S6623" s="1091"/>
    </row>
    <row r="6624" spans="1:19" x14ac:dyDescent="0.3">
      <c r="A6624" s="1090">
        <v>6619</v>
      </c>
      <c r="B6624" s="1091"/>
      <c r="C6624" s="1091"/>
      <c r="D6624" s="1097"/>
      <c r="E6624" s="1093">
        <f t="shared" si="413"/>
        <v>0</v>
      </c>
      <c r="F6624" s="1094">
        <f t="shared" si="414"/>
        <v>0</v>
      </c>
      <c r="G6624" s="1095">
        <f t="shared" si="415"/>
        <v>0</v>
      </c>
      <c r="H6624" s="1090" t="str">
        <f t="shared" ca="1" si="416"/>
        <v/>
      </c>
      <c r="I6624" s="1109"/>
      <c r="J6624" s="1109"/>
      <c r="K6624" s="1112"/>
      <c r="L6624" s="1091"/>
      <c r="M6624" s="1091"/>
      <c r="N6624" s="1091"/>
      <c r="O6624" s="1091"/>
      <c r="P6624" s="1096"/>
      <c r="Q6624" s="1096"/>
      <c r="R6624" s="1096"/>
      <c r="S6624" s="1091"/>
    </row>
    <row r="6625" spans="1:19" x14ac:dyDescent="0.3">
      <c r="A6625" s="1090">
        <v>6620</v>
      </c>
      <c r="B6625" s="1091"/>
      <c r="C6625" s="1091"/>
      <c r="D6625" s="1097"/>
      <c r="E6625" s="1093">
        <f t="shared" si="413"/>
        <v>0</v>
      </c>
      <c r="F6625" s="1094">
        <f t="shared" si="414"/>
        <v>0</v>
      </c>
      <c r="G6625" s="1095">
        <f t="shared" si="415"/>
        <v>0</v>
      </c>
      <c r="H6625" s="1090" t="str">
        <f t="shared" ca="1" si="416"/>
        <v/>
      </c>
      <c r="I6625" s="1109"/>
      <c r="J6625" s="1109"/>
      <c r="K6625" s="1112"/>
      <c r="L6625" s="1091"/>
      <c r="M6625" s="1091"/>
      <c r="N6625" s="1091"/>
      <c r="O6625" s="1091"/>
      <c r="P6625" s="1096"/>
      <c r="Q6625" s="1096"/>
      <c r="R6625" s="1096"/>
      <c r="S6625" s="1091"/>
    </row>
    <row r="6626" spans="1:19" x14ac:dyDescent="0.3">
      <c r="A6626" s="1090">
        <v>6621</v>
      </c>
      <c r="B6626" s="1091"/>
      <c r="C6626" s="1091"/>
      <c r="D6626" s="1097"/>
      <c r="E6626" s="1093">
        <f t="shared" si="413"/>
        <v>0</v>
      </c>
      <c r="F6626" s="1094">
        <f t="shared" si="414"/>
        <v>0</v>
      </c>
      <c r="G6626" s="1095">
        <f t="shared" si="415"/>
        <v>0</v>
      </c>
      <c r="H6626" s="1090" t="str">
        <f t="shared" ca="1" si="416"/>
        <v/>
      </c>
      <c r="I6626" s="1109"/>
      <c r="J6626" s="1109"/>
      <c r="K6626" s="1112"/>
      <c r="L6626" s="1091"/>
      <c r="M6626" s="1091"/>
      <c r="N6626" s="1091"/>
      <c r="O6626" s="1091"/>
      <c r="P6626" s="1096"/>
      <c r="Q6626" s="1096"/>
      <c r="R6626" s="1096"/>
      <c r="S6626" s="1091"/>
    </row>
    <row r="6627" spans="1:19" x14ac:dyDescent="0.3">
      <c r="A6627" s="1090">
        <v>6622</v>
      </c>
      <c r="B6627" s="1091"/>
      <c r="C6627" s="1091"/>
      <c r="D6627" s="1097"/>
      <c r="E6627" s="1093">
        <f t="shared" si="413"/>
        <v>0</v>
      </c>
      <c r="F6627" s="1094">
        <f t="shared" si="414"/>
        <v>0</v>
      </c>
      <c r="G6627" s="1095">
        <f t="shared" si="415"/>
        <v>0</v>
      </c>
      <c r="H6627" s="1090" t="str">
        <f t="shared" ca="1" si="416"/>
        <v/>
      </c>
      <c r="I6627" s="1109"/>
      <c r="J6627" s="1109"/>
      <c r="K6627" s="1112"/>
      <c r="L6627" s="1091"/>
      <c r="M6627" s="1091"/>
      <c r="N6627" s="1091"/>
      <c r="O6627" s="1091"/>
      <c r="P6627" s="1096"/>
      <c r="Q6627" s="1096"/>
      <c r="R6627" s="1096"/>
      <c r="S6627" s="1091"/>
    </row>
    <row r="6628" spans="1:19" x14ac:dyDescent="0.3">
      <c r="A6628" s="1090">
        <v>6623</v>
      </c>
      <c r="B6628" s="1091"/>
      <c r="C6628" s="1091"/>
      <c r="D6628" s="1097"/>
      <c r="E6628" s="1093">
        <f t="shared" si="413"/>
        <v>0</v>
      </c>
      <c r="F6628" s="1094">
        <f t="shared" si="414"/>
        <v>0</v>
      </c>
      <c r="G6628" s="1095">
        <f t="shared" si="415"/>
        <v>0</v>
      </c>
      <c r="H6628" s="1090" t="str">
        <f t="shared" ca="1" si="416"/>
        <v/>
      </c>
      <c r="I6628" s="1109"/>
      <c r="J6628" s="1109"/>
      <c r="K6628" s="1112"/>
      <c r="L6628" s="1091"/>
      <c r="M6628" s="1091"/>
      <c r="N6628" s="1091"/>
      <c r="O6628" s="1091"/>
      <c r="P6628" s="1096"/>
      <c r="Q6628" s="1096"/>
      <c r="R6628" s="1096"/>
      <c r="S6628" s="1091"/>
    </row>
    <row r="6629" spans="1:19" x14ac:dyDescent="0.3">
      <c r="A6629" s="1090">
        <v>6624</v>
      </c>
      <c r="B6629" s="1091"/>
      <c r="C6629" s="1091"/>
      <c r="D6629" s="1097"/>
      <c r="E6629" s="1093">
        <f t="shared" si="413"/>
        <v>0</v>
      </c>
      <c r="F6629" s="1094">
        <f t="shared" si="414"/>
        <v>0</v>
      </c>
      <c r="G6629" s="1095">
        <f t="shared" si="415"/>
        <v>0</v>
      </c>
      <c r="H6629" s="1090" t="str">
        <f t="shared" ca="1" si="416"/>
        <v/>
      </c>
      <c r="I6629" s="1109"/>
      <c r="J6629" s="1109"/>
      <c r="K6629" s="1112"/>
      <c r="L6629" s="1091"/>
      <c r="M6629" s="1091"/>
      <c r="N6629" s="1091"/>
      <c r="O6629" s="1091"/>
      <c r="P6629" s="1096"/>
      <c r="Q6629" s="1096"/>
      <c r="R6629" s="1096"/>
      <c r="S6629" s="1091"/>
    </row>
    <row r="6630" spans="1:19" x14ac:dyDescent="0.3">
      <c r="A6630" s="1090">
        <v>6625</v>
      </c>
      <c r="B6630" s="1091"/>
      <c r="C6630" s="1091"/>
      <c r="D6630" s="1097"/>
      <c r="E6630" s="1093">
        <f t="shared" si="413"/>
        <v>0</v>
      </c>
      <c r="F6630" s="1094">
        <f t="shared" si="414"/>
        <v>0</v>
      </c>
      <c r="G6630" s="1095">
        <f t="shared" si="415"/>
        <v>0</v>
      </c>
      <c r="H6630" s="1090" t="str">
        <f t="shared" ca="1" si="416"/>
        <v/>
      </c>
      <c r="I6630" s="1109"/>
      <c r="J6630" s="1109"/>
      <c r="K6630" s="1112"/>
      <c r="L6630" s="1091"/>
      <c r="M6630" s="1091"/>
      <c r="N6630" s="1091"/>
      <c r="O6630" s="1091"/>
      <c r="P6630" s="1096"/>
      <c r="Q6630" s="1096"/>
      <c r="R6630" s="1096"/>
      <c r="S6630" s="1091"/>
    </row>
    <row r="6631" spans="1:19" x14ac:dyDescent="0.3">
      <c r="A6631" s="1090">
        <v>6626</v>
      </c>
      <c r="B6631" s="1091"/>
      <c r="C6631" s="1091"/>
      <c r="D6631" s="1097"/>
      <c r="E6631" s="1093">
        <f t="shared" si="413"/>
        <v>0</v>
      </c>
      <c r="F6631" s="1094">
        <f t="shared" si="414"/>
        <v>0</v>
      </c>
      <c r="G6631" s="1095">
        <f t="shared" si="415"/>
        <v>0</v>
      </c>
      <c r="H6631" s="1090" t="str">
        <f t="shared" ca="1" si="416"/>
        <v/>
      </c>
      <c r="I6631" s="1109"/>
      <c r="J6631" s="1109"/>
      <c r="K6631" s="1112"/>
      <c r="L6631" s="1091"/>
      <c r="M6631" s="1091"/>
      <c r="N6631" s="1091"/>
      <c r="O6631" s="1091"/>
      <c r="P6631" s="1096"/>
      <c r="Q6631" s="1096"/>
      <c r="R6631" s="1096"/>
      <c r="S6631" s="1091"/>
    </row>
    <row r="6632" spans="1:19" x14ac:dyDescent="0.3">
      <c r="A6632" s="1090">
        <v>6627</v>
      </c>
      <c r="B6632" s="1091"/>
      <c r="C6632" s="1091"/>
      <c r="D6632" s="1097"/>
      <c r="E6632" s="1093">
        <f t="shared" si="413"/>
        <v>0</v>
      </c>
      <c r="F6632" s="1094">
        <f t="shared" si="414"/>
        <v>0</v>
      </c>
      <c r="G6632" s="1095">
        <f t="shared" si="415"/>
        <v>0</v>
      </c>
      <c r="H6632" s="1090" t="str">
        <f t="shared" ca="1" si="416"/>
        <v/>
      </c>
      <c r="I6632" s="1109"/>
      <c r="J6632" s="1109"/>
      <c r="K6632" s="1112"/>
      <c r="L6632" s="1091"/>
      <c r="M6632" s="1091"/>
      <c r="N6632" s="1091"/>
      <c r="O6632" s="1091"/>
      <c r="P6632" s="1096"/>
      <c r="Q6632" s="1096"/>
      <c r="R6632" s="1096"/>
      <c r="S6632" s="1091"/>
    </row>
    <row r="6633" spans="1:19" x14ac:dyDescent="0.3">
      <c r="A6633" s="1090">
        <v>6628</v>
      </c>
      <c r="B6633" s="1091"/>
      <c r="C6633" s="1091"/>
      <c r="D6633" s="1097"/>
      <c r="E6633" s="1093">
        <f t="shared" si="413"/>
        <v>0</v>
      </c>
      <c r="F6633" s="1094">
        <f t="shared" si="414"/>
        <v>0</v>
      </c>
      <c r="G6633" s="1095">
        <f t="shared" si="415"/>
        <v>0</v>
      </c>
      <c r="H6633" s="1090" t="str">
        <f t="shared" ca="1" si="416"/>
        <v/>
      </c>
      <c r="I6633" s="1109"/>
      <c r="J6633" s="1109"/>
      <c r="K6633" s="1112"/>
      <c r="L6633" s="1091"/>
      <c r="M6633" s="1091"/>
      <c r="N6633" s="1091"/>
      <c r="O6633" s="1091"/>
      <c r="P6633" s="1096"/>
      <c r="Q6633" s="1096"/>
      <c r="R6633" s="1096"/>
      <c r="S6633" s="1091"/>
    </row>
    <row r="6634" spans="1:19" x14ac:dyDescent="0.3">
      <c r="A6634" s="1090">
        <v>6629</v>
      </c>
      <c r="B6634" s="1091"/>
      <c r="C6634" s="1091"/>
      <c r="D6634" s="1097"/>
      <c r="E6634" s="1093">
        <f t="shared" si="413"/>
        <v>0</v>
      </c>
      <c r="F6634" s="1094">
        <f t="shared" si="414"/>
        <v>0</v>
      </c>
      <c r="G6634" s="1095">
        <f t="shared" si="415"/>
        <v>0</v>
      </c>
      <c r="H6634" s="1090" t="str">
        <f t="shared" ca="1" si="416"/>
        <v/>
      </c>
      <c r="I6634" s="1109"/>
      <c r="J6634" s="1109"/>
      <c r="K6634" s="1112"/>
      <c r="L6634" s="1091"/>
      <c r="M6634" s="1091"/>
      <c r="N6634" s="1091"/>
      <c r="O6634" s="1091"/>
      <c r="P6634" s="1096"/>
      <c r="Q6634" s="1096"/>
      <c r="R6634" s="1096"/>
      <c r="S6634" s="1091"/>
    </row>
    <row r="6635" spans="1:19" x14ac:dyDescent="0.3">
      <c r="A6635" s="1090">
        <v>6630</v>
      </c>
      <c r="B6635" s="1091"/>
      <c r="C6635" s="1091"/>
      <c r="D6635" s="1097"/>
      <c r="E6635" s="1093">
        <f t="shared" si="413"/>
        <v>0</v>
      </c>
      <c r="F6635" s="1094">
        <f t="shared" si="414"/>
        <v>0</v>
      </c>
      <c r="G6635" s="1095">
        <f t="shared" si="415"/>
        <v>0</v>
      </c>
      <c r="H6635" s="1090" t="str">
        <f t="shared" ca="1" si="416"/>
        <v/>
      </c>
      <c r="I6635" s="1109"/>
      <c r="J6635" s="1109"/>
      <c r="K6635" s="1112"/>
      <c r="L6635" s="1091"/>
      <c r="M6635" s="1091"/>
      <c r="N6635" s="1091"/>
      <c r="O6635" s="1091"/>
      <c r="P6635" s="1096"/>
      <c r="Q6635" s="1096"/>
      <c r="R6635" s="1096"/>
      <c r="S6635" s="1091"/>
    </row>
    <row r="6636" spans="1:19" x14ac:dyDescent="0.3">
      <c r="A6636" s="1090">
        <v>6631</v>
      </c>
      <c r="B6636" s="1091"/>
      <c r="C6636" s="1091"/>
      <c r="D6636" s="1097"/>
      <c r="E6636" s="1093">
        <f t="shared" si="413"/>
        <v>0</v>
      </c>
      <c r="F6636" s="1094">
        <f t="shared" si="414"/>
        <v>0</v>
      </c>
      <c r="G6636" s="1095">
        <f t="shared" si="415"/>
        <v>0</v>
      </c>
      <c r="H6636" s="1090" t="str">
        <f t="shared" ca="1" si="416"/>
        <v/>
      </c>
      <c r="I6636" s="1109"/>
      <c r="J6636" s="1109"/>
      <c r="K6636" s="1112"/>
      <c r="L6636" s="1091"/>
      <c r="M6636" s="1091"/>
      <c r="N6636" s="1091"/>
      <c r="O6636" s="1091"/>
      <c r="P6636" s="1096"/>
      <c r="Q6636" s="1096"/>
      <c r="R6636" s="1096"/>
      <c r="S6636" s="1091"/>
    </row>
    <row r="6637" spans="1:19" x14ac:dyDescent="0.3">
      <c r="A6637" s="1090">
        <v>6632</v>
      </c>
      <c r="B6637" s="1091"/>
      <c r="C6637" s="1091"/>
      <c r="D6637" s="1097"/>
      <c r="E6637" s="1093">
        <f t="shared" si="413"/>
        <v>0</v>
      </c>
      <c r="F6637" s="1094">
        <f t="shared" si="414"/>
        <v>0</v>
      </c>
      <c r="G6637" s="1095">
        <f t="shared" si="415"/>
        <v>0</v>
      </c>
      <c r="H6637" s="1090" t="str">
        <f t="shared" ca="1" si="416"/>
        <v/>
      </c>
      <c r="I6637" s="1109"/>
      <c r="J6637" s="1109"/>
      <c r="K6637" s="1112"/>
      <c r="L6637" s="1091"/>
      <c r="M6637" s="1091"/>
      <c r="N6637" s="1091"/>
      <c r="O6637" s="1091"/>
      <c r="P6637" s="1096"/>
      <c r="Q6637" s="1096"/>
      <c r="R6637" s="1096"/>
      <c r="S6637" s="1091"/>
    </row>
    <row r="6638" spans="1:19" x14ac:dyDescent="0.3">
      <c r="A6638" s="1090">
        <v>6633</v>
      </c>
      <c r="B6638" s="1091"/>
      <c r="C6638" s="1091"/>
      <c r="D6638" s="1097"/>
      <c r="E6638" s="1093">
        <f t="shared" si="413"/>
        <v>0</v>
      </c>
      <c r="F6638" s="1094">
        <f t="shared" si="414"/>
        <v>0</v>
      </c>
      <c r="G6638" s="1095">
        <f t="shared" si="415"/>
        <v>0</v>
      </c>
      <c r="H6638" s="1090" t="str">
        <f t="shared" ca="1" si="416"/>
        <v/>
      </c>
      <c r="I6638" s="1109"/>
      <c r="J6638" s="1109"/>
      <c r="K6638" s="1112"/>
      <c r="L6638" s="1091"/>
      <c r="M6638" s="1091"/>
      <c r="N6638" s="1091"/>
      <c r="O6638" s="1091"/>
      <c r="P6638" s="1096"/>
      <c r="Q6638" s="1096"/>
      <c r="R6638" s="1096"/>
      <c r="S6638" s="1091"/>
    </row>
    <row r="6639" spans="1:19" x14ac:dyDescent="0.3">
      <c r="A6639" s="1090">
        <v>6634</v>
      </c>
      <c r="B6639" s="1091"/>
      <c r="C6639" s="1091"/>
      <c r="D6639" s="1097"/>
      <c r="E6639" s="1093">
        <f t="shared" si="413"/>
        <v>0</v>
      </c>
      <c r="F6639" s="1094">
        <f t="shared" si="414"/>
        <v>0</v>
      </c>
      <c r="G6639" s="1095">
        <f t="shared" si="415"/>
        <v>0</v>
      </c>
      <c r="H6639" s="1090" t="str">
        <f t="shared" ca="1" si="416"/>
        <v/>
      </c>
      <c r="I6639" s="1109"/>
      <c r="J6639" s="1109"/>
      <c r="K6639" s="1112"/>
      <c r="L6639" s="1091"/>
      <c r="M6639" s="1091"/>
      <c r="N6639" s="1091"/>
      <c r="O6639" s="1091"/>
      <c r="P6639" s="1096"/>
      <c r="Q6639" s="1096"/>
      <c r="R6639" s="1096"/>
      <c r="S6639" s="1091"/>
    </row>
    <row r="6640" spans="1:19" x14ac:dyDescent="0.3">
      <c r="A6640" s="1090">
        <v>6635</v>
      </c>
      <c r="B6640" s="1091"/>
      <c r="C6640" s="1091"/>
      <c r="D6640" s="1097"/>
      <c r="E6640" s="1093">
        <f t="shared" si="413"/>
        <v>0</v>
      </c>
      <c r="F6640" s="1094">
        <f t="shared" si="414"/>
        <v>0</v>
      </c>
      <c r="G6640" s="1095">
        <f t="shared" si="415"/>
        <v>0</v>
      </c>
      <c r="H6640" s="1090" t="str">
        <f t="shared" ca="1" si="416"/>
        <v/>
      </c>
      <c r="I6640" s="1109"/>
      <c r="J6640" s="1109"/>
      <c r="K6640" s="1112"/>
      <c r="L6640" s="1091"/>
      <c r="M6640" s="1091"/>
      <c r="N6640" s="1091"/>
      <c r="O6640" s="1091"/>
      <c r="P6640" s="1096"/>
      <c r="Q6640" s="1096"/>
      <c r="R6640" s="1096"/>
      <c r="S6640" s="1091"/>
    </row>
    <row r="6641" spans="1:19" x14ac:dyDescent="0.3">
      <c r="A6641" s="1090">
        <v>6636</v>
      </c>
      <c r="B6641" s="1091"/>
      <c r="C6641" s="1091"/>
      <c r="D6641" s="1097"/>
      <c r="E6641" s="1093">
        <f t="shared" si="413"/>
        <v>0</v>
      </c>
      <c r="F6641" s="1094">
        <f t="shared" si="414"/>
        <v>0</v>
      </c>
      <c r="G6641" s="1095">
        <f t="shared" si="415"/>
        <v>0</v>
      </c>
      <c r="H6641" s="1090" t="str">
        <f t="shared" ca="1" si="416"/>
        <v/>
      </c>
      <c r="I6641" s="1109"/>
      <c r="J6641" s="1109"/>
      <c r="K6641" s="1112"/>
      <c r="L6641" s="1091"/>
      <c r="M6641" s="1091"/>
      <c r="N6641" s="1091"/>
      <c r="O6641" s="1091"/>
      <c r="P6641" s="1096"/>
      <c r="Q6641" s="1096"/>
      <c r="R6641" s="1096"/>
      <c r="S6641" s="1091"/>
    </row>
    <row r="6642" spans="1:19" x14ac:dyDescent="0.3">
      <c r="A6642" s="1090">
        <v>6637</v>
      </c>
      <c r="B6642" s="1091"/>
      <c r="C6642" s="1091"/>
      <c r="D6642" s="1097"/>
      <c r="E6642" s="1093">
        <f t="shared" si="413"/>
        <v>0</v>
      </c>
      <c r="F6642" s="1094">
        <f t="shared" si="414"/>
        <v>0</v>
      </c>
      <c r="G6642" s="1095">
        <f t="shared" si="415"/>
        <v>0</v>
      </c>
      <c r="H6642" s="1090" t="str">
        <f t="shared" ca="1" si="416"/>
        <v/>
      </c>
      <c r="I6642" s="1109"/>
      <c r="J6642" s="1109"/>
      <c r="K6642" s="1112"/>
      <c r="L6642" s="1091"/>
      <c r="M6642" s="1091"/>
      <c r="N6642" s="1091"/>
      <c r="O6642" s="1091"/>
      <c r="P6642" s="1096"/>
      <c r="Q6642" s="1096"/>
      <c r="R6642" s="1096"/>
      <c r="S6642" s="1091"/>
    </row>
    <row r="6643" spans="1:19" x14ac:dyDescent="0.3">
      <c r="A6643" s="1090">
        <v>6638</v>
      </c>
      <c r="B6643" s="1091"/>
      <c r="C6643" s="1091"/>
      <c r="D6643" s="1097"/>
      <c r="E6643" s="1093">
        <f t="shared" si="413"/>
        <v>0</v>
      </c>
      <c r="F6643" s="1094">
        <f t="shared" si="414"/>
        <v>0</v>
      </c>
      <c r="G6643" s="1095">
        <f t="shared" si="415"/>
        <v>0</v>
      </c>
      <c r="H6643" s="1090" t="str">
        <f t="shared" ca="1" si="416"/>
        <v/>
      </c>
      <c r="I6643" s="1109"/>
      <c r="J6643" s="1109"/>
      <c r="K6643" s="1112"/>
      <c r="L6643" s="1091"/>
      <c r="M6643" s="1091"/>
      <c r="N6643" s="1091"/>
      <c r="O6643" s="1091"/>
      <c r="P6643" s="1096"/>
      <c r="Q6643" s="1096"/>
      <c r="R6643" s="1096"/>
      <c r="S6643" s="1091"/>
    </row>
    <row r="6644" spans="1:19" x14ac:dyDescent="0.3">
      <c r="A6644" s="1090">
        <v>6639</v>
      </c>
      <c r="B6644" s="1091"/>
      <c r="C6644" s="1091"/>
      <c r="D6644" s="1097"/>
      <c r="E6644" s="1093">
        <f t="shared" si="413"/>
        <v>0</v>
      </c>
      <c r="F6644" s="1094">
        <f t="shared" si="414"/>
        <v>0</v>
      </c>
      <c r="G6644" s="1095">
        <f t="shared" si="415"/>
        <v>0</v>
      </c>
      <c r="H6644" s="1090" t="str">
        <f t="shared" ca="1" si="416"/>
        <v/>
      </c>
      <c r="I6644" s="1109"/>
      <c r="J6644" s="1109"/>
      <c r="K6644" s="1112"/>
      <c r="L6644" s="1091"/>
      <c r="M6644" s="1091"/>
      <c r="N6644" s="1091"/>
      <c r="O6644" s="1091"/>
      <c r="P6644" s="1096"/>
      <c r="Q6644" s="1096"/>
      <c r="R6644" s="1096"/>
      <c r="S6644" s="1091"/>
    </row>
    <row r="6645" spans="1:19" x14ac:dyDescent="0.3">
      <c r="A6645" s="1090">
        <v>6640</v>
      </c>
      <c r="B6645" s="1091"/>
      <c r="C6645" s="1091"/>
      <c r="D6645" s="1097"/>
      <c r="E6645" s="1093">
        <f t="shared" si="413"/>
        <v>0</v>
      </c>
      <c r="F6645" s="1094">
        <f t="shared" si="414"/>
        <v>0</v>
      </c>
      <c r="G6645" s="1095">
        <f t="shared" si="415"/>
        <v>0</v>
      </c>
      <c r="H6645" s="1090" t="str">
        <f t="shared" ca="1" si="416"/>
        <v/>
      </c>
      <c r="I6645" s="1109"/>
      <c r="J6645" s="1109"/>
      <c r="K6645" s="1112"/>
      <c r="L6645" s="1091"/>
      <c r="M6645" s="1091"/>
      <c r="N6645" s="1091"/>
      <c r="O6645" s="1091"/>
      <c r="P6645" s="1096"/>
      <c r="Q6645" s="1096"/>
      <c r="R6645" s="1096"/>
      <c r="S6645" s="1091"/>
    </row>
    <row r="6646" spans="1:19" x14ac:dyDescent="0.3">
      <c r="A6646" s="1090">
        <v>6641</v>
      </c>
      <c r="B6646" s="1091"/>
      <c r="C6646" s="1091"/>
      <c r="D6646" s="1097"/>
      <c r="E6646" s="1093">
        <f t="shared" si="413"/>
        <v>0</v>
      </c>
      <c r="F6646" s="1094">
        <f t="shared" si="414"/>
        <v>0</v>
      </c>
      <c r="G6646" s="1095">
        <f t="shared" si="415"/>
        <v>0</v>
      </c>
      <c r="H6646" s="1090" t="str">
        <f t="shared" ca="1" si="416"/>
        <v/>
      </c>
      <c r="I6646" s="1109"/>
      <c r="J6646" s="1109"/>
      <c r="K6646" s="1112"/>
      <c r="L6646" s="1091"/>
      <c r="M6646" s="1091"/>
      <c r="N6646" s="1091"/>
      <c r="O6646" s="1091"/>
      <c r="P6646" s="1096"/>
      <c r="Q6646" s="1096"/>
      <c r="R6646" s="1096"/>
      <c r="S6646" s="1091"/>
    </row>
    <row r="6647" spans="1:19" x14ac:dyDescent="0.3">
      <c r="A6647" s="1090">
        <v>6642</v>
      </c>
      <c r="B6647" s="1091"/>
      <c r="C6647" s="1091"/>
      <c r="D6647" s="1097"/>
      <c r="E6647" s="1093">
        <f t="shared" si="413"/>
        <v>0</v>
      </c>
      <c r="F6647" s="1094">
        <f t="shared" si="414"/>
        <v>0</v>
      </c>
      <c r="G6647" s="1095">
        <f t="shared" si="415"/>
        <v>0</v>
      </c>
      <c r="H6647" s="1090" t="str">
        <f t="shared" ca="1" si="416"/>
        <v/>
      </c>
      <c r="I6647" s="1109"/>
      <c r="J6647" s="1109"/>
      <c r="K6647" s="1112"/>
      <c r="L6647" s="1091"/>
      <c r="M6647" s="1091"/>
      <c r="N6647" s="1091"/>
      <c r="O6647" s="1091"/>
      <c r="P6647" s="1096"/>
      <c r="Q6647" s="1096"/>
      <c r="R6647" s="1096"/>
      <c r="S6647" s="1091"/>
    </row>
    <row r="6648" spans="1:19" x14ac:dyDescent="0.3">
      <c r="A6648" s="1090">
        <v>6643</v>
      </c>
      <c r="B6648" s="1091"/>
      <c r="C6648" s="1091"/>
      <c r="D6648" s="1097"/>
      <c r="E6648" s="1093">
        <f t="shared" si="413"/>
        <v>0</v>
      </c>
      <c r="F6648" s="1094">
        <f t="shared" si="414"/>
        <v>0</v>
      </c>
      <c r="G6648" s="1095">
        <f t="shared" si="415"/>
        <v>0</v>
      </c>
      <c r="H6648" s="1090" t="str">
        <f t="shared" ca="1" si="416"/>
        <v/>
      </c>
      <c r="I6648" s="1109"/>
      <c r="J6648" s="1109"/>
      <c r="K6648" s="1112"/>
      <c r="L6648" s="1091"/>
      <c r="M6648" s="1091"/>
      <c r="N6648" s="1091"/>
      <c r="O6648" s="1091"/>
      <c r="P6648" s="1096"/>
      <c r="Q6648" s="1096"/>
      <c r="R6648" s="1096"/>
      <c r="S6648" s="1091"/>
    </row>
    <row r="6649" spans="1:19" x14ac:dyDescent="0.3">
      <c r="A6649" s="1090">
        <v>6644</v>
      </c>
      <c r="B6649" s="1091"/>
      <c r="C6649" s="1091"/>
      <c r="D6649" s="1097"/>
      <c r="E6649" s="1093">
        <f t="shared" si="413"/>
        <v>0</v>
      </c>
      <c r="F6649" s="1094">
        <f t="shared" si="414"/>
        <v>0</v>
      </c>
      <c r="G6649" s="1095">
        <f t="shared" si="415"/>
        <v>0</v>
      </c>
      <c r="H6649" s="1090" t="str">
        <f t="shared" ca="1" si="416"/>
        <v/>
      </c>
      <c r="I6649" s="1109"/>
      <c r="J6649" s="1109"/>
      <c r="K6649" s="1112"/>
      <c r="L6649" s="1091"/>
      <c r="M6649" s="1091"/>
      <c r="N6649" s="1091"/>
      <c r="O6649" s="1091"/>
      <c r="P6649" s="1096"/>
      <c r="Q6649" s="1096"/>
      <c r="R6649" s="1096"/>
      <c r="S6649" s="1091"/>
    </row>
    <row r="6650" spans="1:19" x14ac:dyDescent="0.3">
      <c r="A6650" s="1090">
        <v>6645</v>
      </c>
      <c r="B6650" s="1091"/>
      <c r="C6650" s="1091"/>
      <c r="D6650" s="1097"/>
      <c r="E6650" s="1093">
        <f t="shared" si="413"/>
        <v>0</v>
      </c>
      <c r="F6650" s="1094">
        <f t="shared" si="414"/>
        <v>0</v>
      </c>
      <c r="G6650" s="1095">
        <f t="shared" si="415"/>
        <v>0</v>
      </c>
      <c r="H6650" s="1090" t="str">
        <f t="shared" ca="1" si="416"/>
        <v/>
      </c>
      <c r="I6650" s="1109"/>
      <c r="J6650" s="1109"/>
      <c r="K6650" s="1112"/>
      <c r="L6650" s="1091"/>
      <c r="M6650" s="1091"/>
      <c r="N6650" s="1091"/>
      <c r="O6650" s="1091"/>
      <c r="P6650" s="1096"/>
      <c r="Q6650" s="1096"/>
      <c r="R6650" s="1096"/>
      <c r="S6650" s="1091"/>
    </row>
    <row r="6651" spans="1:19" x14ac:dyDescent="0.3">
      <c r="A6651" s="1090">
        <v>6646</v>
      </c>
      <c r="B6651" s="1091"/>
      <c r="C6651" s="1091"/>
      <c r="D6651" s="1097"/>
      <c r="E6651" s="1093">
        <f t="shared" si="413"/>
        <v>0</v>
      </c>
      <c r="F6651" s="1094">
        <f t="shared" si="414"/>
        <v>0</v>
      </c>
      <c r="G6651" s="1095">
        <f t="shared" si="415"/>
        <v>0</v>
      </c>
      <c r="H6651" s="1090" t="str">
        <f t="shared" ca="1" si="416"/>
        <v/>
      </c>
      <c r="I6651" s="1109"/>
      <c r="J6651" s="1109"/>
      <c r="K6651" s="1112"/>
      <c r="L6651" s="1091"/>
      <c r="M6651" s="1091"/>
      <c r="N6651" s="1091"/>
      <c r="O6651" s="1091"/>
      <c r="P6651" s="1096"/>
      <c r="Q6651" s="1096"/>
      <c r="R6651" s="1096"/>
      <c r="S6651" s="1091"/>
    </row>
    <row r="6652" spans="1:19" x14ac:dyDescent="0.3">
      <c r="A6652" s="1090">
        <v>6647</v>
      </c>
      <c r="B6652" s="1091"/>
      <c r="C6652" s="1091"/>
      <c r="D6652" s="1097"/>
      <c r="E6652" s="1093">
        <f t="shared" si="413"/>
        <v>0</v>
      </c>
      <c r="F6652" s="1094">
        <f t="shared" si="414"/>
        <v>0</v>
      </c>
      <c r="G6652" s="1095">
        <f t="shared" si="415"/>
        <v>0</v>
      </c>
      <c r="H6652" s="1090" t="str">
        <f t="shared" ca="1" si="416"/>
        <v/>
      </c>
      <c r="I6652" s="1109"/>
      <c r="J6652" s="1109"/>
      <c r="K6652" s="1112"/>
      <c r="L6652" s="1091"/>
      <c r="M6652" s="1091"/>
      <c r="N6652" s="1091"/>
      <c r="O6652" s="1091"/>
      <c r="P6652" s="1096"/>
      <c r="Q6652" s="1096"/>
      <c r="R6652" s="1096"/>
      <c r="S6652" s="1091"/>
    </row>
    <row r="6653" spans="1:19" x14ac:dyDescent="0.3">
      <c r="A6653" s="1090">
        <v>6648</v>
      </c>
      <c r="B6653" s="1091"/>
      <c r="C6653" s="1091"/>
      <c r="D6653" s="1097"/>
      <c r="E6653" s="1093">
        <f t="shared" si="413"/>
        <v>0</v>
      </c>
      <c r="F6653" s="1094">
        <f t="shared" si="414"/>
        <v>0</v>
      </c>
      <c r="G6653" s="1095">
        <f t="shared" si="415"/>
        <v>0</v>
      </c>
      <c r="H6653" s="1090" t="str">
        <f t="shared" ca="1" si="416"/>
        <v/>
      </c>
      <c r="I6653" s="1109"/>
      <c r="J6653" s="1109"/>
      <c r="K6653" s="1112"/>
      <c r="L6653" s="1091"/>
      <c r="M6653" s="1091"/>
      <c r="N6653" s="1091"/>
      <c r="O6653" s="1091"/>
      <c r="P6653" s="1096"/>
      <c r="Q6653" s="1096"/>
      <c r="R6653" s="1096"/>
      <c r="S6653" s="1091"/>
    </row>
    <row r="6654" spans="1:19" x14ac:dyDescent="0.3">
      <c r="A6654" s="1090">
        <v>6649</v>
      </c>
      <c r="B6654" s="1091"/>
      <c r="C6654" s="1091"/>
      <c r="D6654" s="1097"/>
      <c r="E6654" s="1093">
        <f t="shared" si="413"/>
        <v>0</v>
      </c>
      <c r="F6654" s="1094">
        <f t="shared" si="414"/>
        <v>0</v>
      </c>
      <c r="G6654" s="1095">
        <f t="shared" si="415"/>
        <v>0</v>
      </c>
      <c r="H6654" s="1090" t="str">
        <f t="shared" ca="1" si="416"/>
        <v/>
      </c>
      <c r="I6654" s="1109"/>
      <c r="J6654" s="1109"/>
      <c r="K6654" s="1112"/>
      <c r="L6654" s="1091"/>
      <c r="M6654" s="1091"/>
      <c r="N6654" s="1091"/>
      <c r="O6654" s="1091"/>
      <c r="P6654" s="1096"/>
      <c r="Q6654" s="1096"/>
      <c r="R6654" s="1096"/>
      <c r="S6654" s="1091"/>
    </row>
    <row r="6655" spans="1:19" x14ac:dyDescent="0.3">
      <c r="A6655" s="1090">
        <v>6650</v>
      </c>
      <c r="B6655" s="1091"/>
      <c r="C6655" s="1091"/>
      <c r="D6655" s="1097"/>
      <c r="E6655" s="1093">
        <f t="shared" si="413"/>
        <v>0</v>
      </c>
      <c r="F6655" s="1094">
        <f t="shared" si="414"/>
        <v>0</v>
      </c>
      <c r="G6655" s="1095">
        <f t="shared" si="415"/>
        <v>0</v>
      </c>
      <c r="H6655" s="1090" t="str">
        <f t="shared" ca="1" si="416"/>
        <v/>
      </c>
      <c r="I6655" s="1109"/>
      <c r="J6655" s="1109"/>
      <c r="K6655" s="1112"/>
      <c r="L6655" s="1091"/>
      <c r="M6655" s="1091"/>
      <c r="N6655" s="1091"/>
      <c r="O6655" s="1091"/>
      <c r="P6655" s="1096"/>
      <c r="Q6655" s="1096"/>
      <c r="R6655" s="1096"/>
      <c r="S6655" s="1091"/>
    </row>
    <row r="6656" spans="1:19" x14ac:dyDescent="0.3">
      <c r="A6656" s="1090">
        <v>6651</v>
      </c>
      <c r="B6656" s="1091"/>
      <c r="C6656" s="1091"/>
      <c r="D6656" s="1097"/>
      <c r="E6656" s="1093">
        <f t="shared" si="413"/>
        <v>0</v>
      </c>
      <c r="F6656" s="1094">
        <f t="shared" si="414"/>
        <v>0</v>
      </c>
      <c r="G6656" s="1095">
        <f t="shared" si="415"/>
        <v>0</v>
      </c>
      <c r="H6656" s="1090" t="str">
        <f t="shared" ca="1" si="416"/>
        <v/>
      </c>
      <c r="I6656" s="1109"/>
      <c r="J6656" s="1109"/>
      <c r="K6656" s="1112"/>
      <c r="L6656" s="1091"/>
      <c r="M6656" s="1091"/>
      <c r="N6656" s="1091"/>
      <c r="O6656" s="1091"/>
      <c r="P6656" s="1096"/>
      <c r="Q6656" s="1096"/>
      <c r="R6656" s="1096"/>
      <c r="S6656" s="1091"/>
    </row>
    <row r="6657" spans="1:19" x14ac:dyDescent="0.3">
      <c r="A6657" s="1090">
        <v>6652</v>
      </c>
      <c r="B6657" s="1091"/>
      <c r="C6657" s="1091"/>
      <c r="D6657" s="1097"/>
      <c r="E6657" s="1093">
        <f t="shared" si="413"/>
        <v>0</v>
      </c>
      <c r="F6657" s="1094">
        <f t="shared" si="414"/>
        <v>0</v>
      </c>
      <c r="G6657" s="1095">
        <f t="shared" si="415"/>
        <v>0</v>
      </c>
      <c r="H6657" s="1090" t="str">
        <f t="shared" ca="1" si="416"/>
        <v/>
      </c>
      <c r="I6657" s="1109"/>
      <c r="J6657" s="1109"/>
      <c r="K6657" s="1112"/>
      <c r="L6657" s="1091"/>
      <c r="M6657" s="1091"/>
      <c r="N6657" s="1091"/>
      <c r="O6657" s="1091"/>
      <c r="P6657" s="1096"/>
      <c r="Q6657" s="1096"/>
      <c r="R6657" s="1096"/>
      <c r="S6657" s="1091"/>
    </row>
    <row r="6658" spans="1:19" x14ac:dyDescent="0.3">
      <c r="A6658" s="1090">
        <v>6653</v>
      </c>
      <c r="B6658" s="1091"/>
      <c r="C6658" s="1091"/>
      <c r="D6658" s="1097"/>
      <c r="E6658" s="1093">
        <f t="shared" si="413"/>
        <v>0</v>
      </c>
      <c r="F6658" s="1094">
        <f t="shared" si="414"/>
        <v>0</v>
      </c>
      <c r="G6658" s="1095">
        <f t="shared" si="415"/>
        <v>0</v>
      </c>
      <c r="H6658" s="1090" t="str">
        <f t="shared" ca="1" si="416"/>
        <v/>
      </c>
      <c r="I6658" s="1109"/>
      <c r="J6658" s="1109"/>
      <c r="K6658" s="1112"/>
      <c r="L6658" s="1091"/>
      <c r="M6658" s="1091"/>
      <c r="N6658" s="1091"/>
      <c r="O6658" s="1091"/>
      <c r="P6658" s="1096"/>
      <c r="Q6658" s="1096"/>
      <c r="R6658" s="1096"/>
      <c r="S6658" s="1091"/>
    </row>
    <row r="6659" spans="1:19" x14ac:dyDescent="0.3">
      <c r="A6659" s="1090">
        <v>6654</v>
      </c>
      <c r="B6659" s="1091"/>
      <c r="C6659" s="1091"/>
      <c r="D6659" s="1097"/>
      <c r="E6659" s="1093">
        <f t="shared" si="413"/>
        <v>0</v>
      </c>
      <c r="F6659" s="1094">
        <f t="shared" si="414"/>
        <v>0</v>
      </c>
      <c r="G6659" s="1095">
        <f t="shared" si="415"/>
        <v>0</v>
      </c>
      <c r="H6659" s="1090" t="str">
        <f t="shared" ca="1" si="416"/>
        <v/>
      </c>
      <c r="I6659" s="1109"/>
      <c r="J6659" s="1109"/>
      <c r="K6659" s="1112"/>
      <c r="L6659" s="1091"/>
      <c r="M6659" s="1091"/>
      <c r="N6659" s="1091"/>
      <c r="O6659" s="1091"/>
      <c r="P6659" s="1096"/>
      <c r="Q6659" s="1096"/>
      <c r="R6659" s="1096"/>
      <c r="S6659" s="1091"/>
    </row>
    <row r="6660" spans="1:19" x14ac:dyDescent="0.3">
      <c r="A6660" s="1090">
        <v>6655</v>
      </c>
      <c r="B6660" s="1091"/>
      <c r="C6660" s="1091"/>
      <c r="D6660" s="1097"/>
      <c r="E6660" s="1093">
        <f t="shared" si="413"/>
        <v>0</v>
      </c>
      <c r="F6660" s="1094">
        <f t="shared" si="414"/>
        <v>0</v>
      </c>
      <c r="G6660" s="1095">
        <f t="shared" si="415"/>
        <v>0</v>
      </c>
      <c r="H6660" s="1090" t="str">
        <f t="shared" ca="1" si="416"/>
        <v/>
      </c>
      <c r="I6660" s="1109"/>
      <c r="J6660" s="1109"/>
      <c r="K6660" s="1112"/>
      <c r="L6660" s="1091"/>
      <c r="M6660" s="1091"/>
      <c r="N6660" s="1091"/>
      <c r="O6660" s="1091"/>
      <c r="P6660" s="1096"/>
      <c r="Q6660" s="1096"/>
      <c r="R6660" s="1096"/>
      <c r="S6660" s="1091"/>
    </row>
    <row r="6661" spans="1:19" x14ac:dyDescent="0.3">
      <c r="A6661" s="1090">
        <v>6656</v>
      </c>
      <c r="B6661" s="1091"/>
      <c r="C6661" s="1091"/>
      <c r="D6661" s="1097"/>
      <c r="E6661" s="1093">
        <f t="shared" si="413"/>
        <v>0</v>
      </c>
      <c r="F6661" s="1094">
        <f t="shared" si="414"/>
        <v>0</v>
      </c>
      <c r="G6661" s="1095">
        <f t="shared" si="415"/>
        <v>0</v>
      </c>
      <c r="H6661" s="1090" t="str">
        <f t="shared" ca="1" si="416"/>
        <v/>
      </c>
      <c r="I6661" s="1109"/>
      <c r="J6661" s="1109"/>
      <c r="K6661" s="1112"/>
      <c r="L6661" s="1091"/>
      <c r="M6661" s="1091"/>
      <c r="N6661" s="1091"/>
      <c r="O6661" s="1091"/>
      <c r="P6661" s="1096"/>
      <c r="Q6661" s="1096"/>
      <c r="R6661" s="1096"/>
      <c r="S6661" s="1091"/>
    </row>
    <row r="6662" spans="1:19" x14ac:dyDescent="0.3">
      <c r="A6662" s="1090">
        <v>6657</v>
      </c>
      <c r="B6662" s="1091"/>
      <c r="C6662" s="1091"/>
      <c r="D6662" s="1097"/>
      <c r="E6662" s="1093">
        <f t="shared" si="413"/>
        <v>0</v>
      </c>
      <c r="F6662" s="1094">
        <f t="shared" si="414"/>
        <v>0</v>
      </c>
      <c r="G6662" s="1095">
        <f t="shared" si="415"/>
        <v>0</v>
      </c>
      <c r="H6662" s="1090" t="str">
        <f t="shared" ca="1" si="416"/>
        <v/>
      </c>
      <c r="I6662" s="1109"/>
      <c r="J6662" s="1109"/>
      <c r="K6662" s="1112"/>
      <c r="L6662" s="1091"/>
      <c r="M6662" s="1091"/>
      <c r="N6662" s="1091"/>
      <c r="O6662" s="1091"/>
      <c r="P6662" s="1096"/>
      <c r="Q6662" s="1096"/>
      <c r="R6662" s="1096"/>
      <c r="S6662" s="1091"/>
    </row>
    <row r="6663" spans="1:19" x14ac:dyDescent="0.3">
      <c r="A6663" s="1090">
        <v>6658</v>
      </c>
      <c r="B6663" s="1091"/>
      <c r="C6663" s="1091"/>
      <c r="D6663" s="1097"/>
      <c r="E6663" s="1093">
        <f t="shared" ref="E6663:E6726" si="417">D6663</f>
        <v>0</v>
      </c>
      <c r="F6663" s="1094">
        <f t="shared" ref="F6663:F6726" si="418">D6663</f>
        <v>0</v>
      </c>
      <c r="G6663" s="1095">
        <f t="shared" ref="G6663:G6726" si="419">D6663</f>
        <v>0</v>
      </c>
      <c r="H6663" s="1090" t="str">
        <f t="shared" ref="H6663:H6726" ca="1" si="420">IF(ISBLANK(D6663),"",DATEDIF(G6663,TODAY(),"y"))</f>
        <v/>
      </c>
      <c r="I6663" s="1109"/>
      <c r="J6663" s="1109"/>
      <c r="K6663" s="1112"/>
      <c r="L6663" s="1091"/>
      <c r="M6663" s="1091"/>
      <c r="N6663" s="1091"/>
      <c r="O6663" s="1091"/>
      <c r="P6663" s="1096"/>
      <c r="Q6663" s="1096"/>
      <c r="R6663" s="1096"/>
      <c r="S6663" s="1091"/>
    </row>
    <row r="6664" spans="1:19" x14ac:dyDescent="0.3">
      <c r="A6664" s="1090">
        <v>6659</v>
      </c>
      <c r="B6664" s="1091"/>
      <c r="C6664" s="1091"/>
      <c r="D6664" s="1097"/>
      <c r="E6664" s="1093">
        <f t="shared" si="417"/>
        <v>0</v>
      </c>
      <c r="F6664" s="1094">
        <f t="shared" si="418"/>
        <v>0</v>
      </c>
      <c r="G6664" s="1095">
        <f t="shared" si="419"/>
        <v>0</v>
      </c>
      <c r="H6664" s="1090" t="str">
        <f t="shared" ca="1" si="420"/>
        <v/>
      </c>
      <c r="I6664" s="1109"/>
      <c r="J6664" s="1109"/>
      <c r="K6664" s="1112"/>
      <c r="L6664" s="1091"/>
      <c r="M6664" s="1091"/>
      <c r="N6664" s="1091"/>
      <c r="O6664" s="1091"/>
      <c r="P6664" s="1096"/>
      <c r="Q6664" s="1096"/>
      <c r="R6664" s="1096"/>
      <c r="S6664" s="1091"/>
    </row>
    <row r="6665" spans="1:19" x14ac:dyDescent="0.3">
      <c r="A6665" s="1090">
        <v>6660</v>
      </c>
      <c r="B6665" s="1091"/>
      <c r="C6665" s="1091"/>
      <c r="D6665" s="1097"/>
      <c r="E6665" s="1093">
        <f t="shared" si="417"/>
        <v>0</v>
      </c>
      <c r="F6665" s="1094">
        <f t="shared" si="418"/>
        <v>0</v>
      </c>
      <c r="G6665" s="1095">
        <f t="shared" si="419"/>
        <v>0</v>
      </c>
      <c r="H6665" s="1090" t="str">
        <f t="shared" ca="1" si="420"/>
        <v/>
      </c>
      <c r="I6665" s="1109"/>
      <c r="J6665" s="1109"/>
      <c r="K6665" s="1112"/>
      <c r="L6665" s="1091"/>
      <c r="M6665" s="1091"/>
      <c r="N6665" s="1091"/>
      <c r="O6665" s="1091"/>
      <c r="P6665" s="1096"/>
      <c r="Q6665" s="1096"/>
      <c r="R6665" s="1096"/>
      <c r="S6665" s="1091"/>
    </row>
    <row r="6666" spans="1:19" x14ac:dyDescent="0.3">
      <c r="A6666" s="1090">
        <v>6661</v>
      </c>
      <c r="B6666" s="1091"/>
      <c r="C6666" s="1091"/>
      <c r="D6666" s="1097"/>
      <c r="E6666" s="1093">
        <f t="shared" si="417"/>
        <v>0</v>
      </c>
      <c r="F6666" s="1094">
        <f t="shared" si="418"/>
        <v>0</v>
      </c>
      <c r="G6666" s="1095">
        <f t="shared" si="419"/>
        <v>0</v>
      </c>
      <c r="H6666" s="1090" t="str">
        <f t="shared" ca="1" si="420"/>
        <v/>
      </c>
      <c r="I6666" s="1109"/>
      <c r="J6666" s="1109"/>
      <c r="K6666" s="1112"/>
      <c r="L6666" s="1091"/>
      <c r="M6666" s="1091"/>
      <c r="N6666" s="1091"/>
      <c r="O6666" s="1091"/>
      <c r="P6666" s="1096"/>
      <c r="Q6666" s="1096"/>
      <c r="R6666" s="1096"/>
      <c r="S6666" s="1091"/>
    </row>
    <row r="6667" spans="1:19" x14ac:dyDescent="0.3">
      <c r="A6667" s="1090">
        <v>6662</v>
      </c>
      <c r="B6667" s="1091"/>
      <c r="C6667" s="1091"/>
      <c r="D6667" s="1097"/>
      <c r="E6667" s="1093">
        <f t="shared" si="417"/>
        <v>0</v>
      </c>
      <c r="F6667" s="1094">
        <f t="shared" si="418"/>
        <v>0</v>
      </c>
      <c r="G6667" s="1095">
        <f t="shared" si="419"/>
        <v>0</v>
      </c>
      <c r="H6667" s="1090" t="str">
        <f t="shared" ca="1" si="420"/>
        <v/>
      </c>
      <c r="I6667" s="1109"/>
      <c r="J6667" s="1109"/>
      <c r="K6667" s="1112"/>
      <c r="L6667" s="1091"/>
      <c r="M6667" s="1091"/>
      <c r="N6667" s="1091"/>
      <c r="O6667" s="1091"/>
      <c r="P6667" s="1096"/>
      <c r="Q6667" s="1096"/>
      <c r="R6667" s="1096"/>
      <c r="S6667" s="1091"/>
    </row>
    <row r="6668" spans="1:19" x14ac:dyDescent="0.3">
      <c r="A6668" s="1090">
        <v>6663</v>
      </c>
      <c r="B6668" s="1091"/>
      <c r="C6668" s="1091"/>
      <c r="D6668" s="1097"/>
      <c r="E6668" s="1093">
        <f t="shared" si="417"/>
        <v>0</v>
      </c>
      <c r="F6668" s="1094">
        <f t="shared" si="418"/>
        <v>0</v>
      </c>
      <c r="G6668" s="1095">
        <f t="shared" si="419"/>
        <v>0</v>
      </c>
      <c r="H6668" s="1090" t="str">
        <f t="shared" ca="1" si="420"/>
        <v/>
      </c>
      <c r="I6668" s="1109"/>
      <c r="J6668" s="1109"/>
      <c r="K6668" s="1112"/>
      <c r="L6668" s="1091"/>
      <c r="M6668" s="1091"/>
      <c r="N6668" s="1091"/>
      <c r="O6668" s="1091"/>
      <c r="P6668" s="1096"/>
      <c r="Q6668" s="1096"/>
      <c r="R6668" s="1096"/>
      <c r="S6668" s="1091"/>
    </row>
    <row r="6669" spans="1:19" x14ac:dyDescent="0.3">
      <c r="A6669" s="1090">
        <v>6664</v>
      </c>
      <c r="B6669" s="1091"/>
      <c r="C6669" s="1091"/>
      <c r="D6669" s="1097"/>
      <c r="E6669" s="1093">
        <f t="shared" si="417"/>
        <v>0</v>
      </c>
      <c r="F6669" s="1094">
        <f t="shared" si="418"/>
        <v>0</v>
      </c>
      <c r="G6669" s="1095">
        <f t="shared" si="419"/>
        <v>0</v>
      </c>
      <c r="H6669" s="1090" t="str">
        <f t="shared" ca="1" si="420"/>
        <v/>
      </c>
      <c r="I6669" s="1109"/>
      <c r="J6669" s="1109"/>
      <c r="K6669" s="1112"/>
      <c r="L6669" s="1091"/>
      <c r="M6669" s="1091"/>
      <c r="N6669" s="1091"/>
      <c r="O6669" s="1091"/>
      <c r="P6669" s="1096"/>
      <c r="Q6669" s="1096"/>
      <c r="R6669" s="1096"/>
      <c r="S6669" s="1091"/>
    </row>
    <row r="6670" spans="1:19" x14ac:dyDescent="0.3">
      <c r="A6670" s="1090">
        <v>6665</v>
      </c>
      <c r="B6670" s="1091"/>
      <c r="C6670" s="1091"/>
      <c r="D6670" s="1097"/>
      <c r="E6670" s="1093">
        <f t="shared" si="417"/>
        <v>0</v>
      </c>
      <c r="F6670" s="1094">
        <f t="shared" si="418"/>
        <v>0</v>
      </c>
      <c r="G6670" s="1095">
        <f t="shared" si="419"/>
        <v>0</v>
      </c>
      <c r="H6670" s="1090" t="str">
        <f t="shared" ca="1" si="420"/>
        <v/>
      </c>
      <c r="I6670" s="1109"/>
      <c r="J6670" s="1109"/>
      <c r="K6670" s="1112"/>
      <c r="L6670" s="1091"/>
      <c r="M6670" s="1091"/>
      <c r="N6670" s="1091"/>
      <c r="O6670" s="1091"/>
      <c r="P6670" s="1096"/>
      <c r="Q6670" s="1096"/>
      <c r="R6670" s="1096"/>
      <c r="S6670" s="1091"/>
    </row>
    <row r="6671" spans="1:19" x14ac:dyDescent="0.3">
      <c r="A6671" s="1090">
        <v>6666</v>
      </c>
      <c r="B6671" s="1091"/>
      <c r="C6671" s="1091"/>
      <c r="D6671" s="1097"/>
      <c r="E6671" s="1093">
        <f t="shared" si="417"/>
        <v>0</v>
      </c>
      <c r="F6671" s="1094">
        <f t="shared" si="418"/>
        <v>0</v>
      </c>
      <c r="G6671" s="1095">
        <f t="shared" si="419"/>
        <v>0</v>
      </c>
      <c r="H6671" s="1090" t="str">
        <f t="shared" ca="1" si="420"/>
        <v/>
      </c>
      <c r="I6671" s="1109"/>
      <c r="J6671" s="1109"/>
      <c r="K6671" s="1112"/>
      <c r="L6671" s="1091"/>
      <c r="M6671" s="1091"/>
      <c r="N6671" s="1091"/>
      <c r="O6671" s="1091"/>
      <c r="P6671" s="1096"/>
      <c r="Q6671" s="1096"/>
      <c r="R6671" s="1096"/>
      <c r="S6671" s="1091"/>
    </row>
    <row r="6672" spans="1:19" x14ac:dyDescent="0.3">
      <c r="A6672" s="1090">
        <v>6667</v>
      </c>
      <c r="B6672" s="1091"/>
      <c r="C6672" s="1091"/>
      <c r="D6672" s="1097"/>
      <c r="E6672" s="1093">
        <f t="shared" si="417"/>
        <v>0</v>
      </c>
      <c r="F6672" s="1094">
        <f t="shared" si="418"/>
        <v>0</v>
      </c>
      <c r="G6672" s="1095">
        <f t="shared" si="419"/>
        <v>0</v>
      </c>
      <c r="H6672" s="1090" t="str">
        <f t="shared" ca="1" si="420"/>
        <v/>
      </c>
      <c r="I6672" s="1109"/>
      <c r="J6672" s="1109"/>
      <c r="K6672" s="1112"/>
      <c r="L6672" s="1091"/>
      <c r="M6672" s="1091"/>
      <c r="N6672" s="1091"/>
      <c r="O6672" s="1091"/>
      <c r="P6672" s="1096"/>
      <c r="Q6672" s="1096"/>
      <c r="R6672" s="1096"/>
      <c r="S6672" s="1091"/>
    </row>
    <row r="6673" spans="1:19" x14ac:dyDescent="0.3">
      <c r="A6673" s="1090">
        <v>6668</v>
      </c>
      <c r="B6673" s="1091"/>
      <c r="C6673" s="1091"/>
      <c r="D6673" s="1097"/>
      <c r="E6673" s="1093">
        <f t="shared" si="417"/>
        <v>0</v>
      </c>
      <c r="F6673" s="1094">
        <f t="shared" si="418"/>
        <v>0</v>
      </c>
      <c r="G6673" s="1095">
        <f t="shared" si="419"/>
        <v>0</v>
      </c>
      <c r="H6673" s="1090" t="str">
        <f t="shared" ca="1" si="420"/>
        <v/>
      </c>
      <c r="I6673" s="1109"/>
      <c r="J6673" s="1109"/>
      <c r="K6673" s="1112"/>
      <c r="L6673" s="1091"/>
      <c r="M6673" s="1091"/>
      <c r="N6673" s="1091"/>
      <c r="O6673" s="1091"/>
      <c r="P6673" s="1096"/>
      <c r="Q6673" s="1096"/>
      <c r="R6673" s="1096"/>
      <c r="S6673" s="1091"/>
    </row>
    <row r="6674" spans="1:19" x14ac:dyDescent="0.3">
      <c r="A6674" s="1090">
        <v>6669</v>
      </c>
      <c r="B6674" s="1091"/>
      <c r="C6674" s="1091"/>
      <c r="D6674" s="1097"/>
      <c r="E6674" s="1093">
        <f t="shared" si="417"/>
        <v>0</v>
      </c>
      <c r="F6674" s="1094">
        <f t="shared" si="418"/>
        <v>0</v>
      </c>
      <c r="G6674" s="1095">
        <f t="shared" si="419"/>
        <v>0</v>
      </c>
      <c r="H6674" s="1090" t="str">
        <f t="shared" ca="1" si="420"/>
        <v/>
      </c>
      <c r="I6674" s="1109"/>
      <c r="J6674" s="1109"/>
      <c r="K6674" s="1112"/>
      <c r="L6674" s="1091"/>
      <c r="M6674" s="1091"/>
      <c r="N6674" s="1091"/>
      <c r="O6674" s="1091"/>
      <c r="P6674" s="1096"/>
      <c r="Q6674" s="1096"/>
      <c r="R6674" s="1096"/>
      <c r="S6674" s="1091"/>
    </row>
    <row r="6675" spans="1:19" x14ac:dyDescent="0.3">
      <c r="A6675" s="1090">
        <v>6670</v>
      </c>
      <c r="B6675" s="1091"/>
      <c r="C6675" s="1091"/>
      <c r="D6675" s="1097"/>
      <c r="E6675" s="1093">
        <f t="shared" si="417"/>
        <v>0</v>
      </c>
      <c r="F6675" s="1094">
        <f t="shared" si="418"/>
        <v>0</v>
      </c>
      <c r="G6675" s="1095">
        <f t="shared" si="419"/>
        <v>0</v>
      </c>
      <c r="H6675" s="1090" t="str">
        <f t="shared" ca="1" si="420"/>
        <v/>
      </c>
      <c r="I6675" s="1109"/>
      <c r="J6675" s="1109"/>
      <c r="K6675" s="1112"/>
      <c r="L6675" s="1091"/>
      <c r="M6675" s="1091"/>
      <c r="N6675" s="1091"/>
      <c r="O6675" s="1091"/>
      <c r="P6675" s="1096"/>
      <c r="Q6675" s="1096"/>
      <c r="R6675" s="1096"/>
      <c r="S6675" s="1091"/>
    </row>
    <row r="6676" spans="1:19" x14ac:dyDescent="0.3">
      <c r="A6676" s="1090">
        <v>6671</v>
      </c>
      <c r="B6676" s="1091"/>
      <c r="C6676" s="1091"/>
      <c r="D6676" s="1097"/>
      <c r="E6676" s="1093">
        <f t="shared" si="417"/>
        <v>0</v>
      </c>
      <c r="F6676" s="1094">
        <f t="shared" si="418"/>
        <v>0</v>
      </c>
      <c r="G6676" s="1095">
        <f t="shared" si="419"/>
        <v>0</v>
      </c>
      <c r="H6676" s="1090" t="str">
        <f t="shared" ca="1" si="420"/>
        <v/>
      </c>
      <c r="I6676" s="1109"/>
      <c r="J6676" s="1109"/>
      <c r="K6676" s="1112"/>
      <c r="L6676" s="1091"/>
      <c r="M6676" s="1091"/>
      <c r="N6676" s="1091"/>
      <c r="O6676" s="1091"/>
      <c r="P6676" s="1096"/>
      <c r="Q6676" s="1096"/>
      <c r="R6676" s="1096"/>
      <c r="S6676" s="1091"/>
    </row>
    <row r="6677" spans="1:19" x14ac:dyDescent="0.3">
      <c r="A6677" s="1090">
        <v>6672</v>
      </c>
      <c r="B6677" s="1091"/>
      <c r="C6677" s="1091"/>
      <c r="D6677" s="1097"/>
      <c r="E6677" s="1093">
        <f t="shared" si="417"/>
        <v>0</v>
      </c>
      <c r="F6677" s="1094">
        <f t="shared" si="418"/>
        <v>0</v>
      </c>
      <c r="G6677" s="1095">
        <f t="shared" si="419"/>
        <v>0</v>
      </c>
      <c r="H6677" s="1090" t="str">
        <f t="shared" ca="1" si="420"/>
        <v/>
      </c>
      <c r="I6677" s="1109"/>
      <c r="J6677" s="1109"/>
      <c r="K6677" s="1112"/>
      <c r="L6677" s="1091"/>
      <c r="M6677" s="1091"/>
      <c r="N6677" s="1091"/>
      <c r="O6677" s="1091"/>
      <c r="P6677" s="1096"/>
      <c r="Q6677" s="1096"/>
      <c r="R6677" s="1096"/>
      <c r="S6677" s="1091"/>
    </row>
    <row r="6678" spans="1:19" x14ac:dyDescent="0.3">
      <c r="A6678" s="1090">
        <v>6673</v>
      </c>
      <c r="B6678" s="1091"/>
      <c r="C6678" s="1091"/>
      <c r="D6678" s="1097"/>
      <c r="E6678" s="1093">
        <f t="shared" si="417"/>
        <v>0</v>
      </c>
      <c r="F6678" s="1094">
        <f t="shared" si="418"/>
        <v>0</v>
      </c>
      <c r="G6678" s="1095">
        <f t="shared" si="419"/>
        <v>0</v>
      </c>
      <c r="H6678" s="1090" t="str">
        <f t="shared" ca="1" si="420"/>
        <v/>
      </c>
      <c r="I6678" s="1109"/>
      <c r="J6678" s="1109"/>
      <c r="K6678" s="1112"/>
      <c r="L6678" s="1091"/>
      <c r="M6678" s="1091"/>
      <c r="N6678" s="1091"/>
      <c r="O6678" s="1091"/>
      <c r="P6678" s="1096"/>
      <c r="Q6678" s="1096"/>
      <c r="R6678" s="1096"/>
      <c r="S6678" s="1091"/>
    </row>
    <row r="6679" spans="1:19" x14ac:dyDescent="0.3">
      <c r="A6679" s="1090">
        <v>6674</v>
      </c>
      <c r="B6679" s="1091"/>
      <c r="C6679" s="1091"/>
      <c r="D6679" s="1097"/>
      <c r="E6679" s="1093">
        <f t="shared" si="417"/>
        <v>0</v>
      </c>
      <c r="F6679" s="1094">
        <f t="shared" si="418"/>
        <v>0</v>
      </c>
      <c r="G6679" s="1095">
        <f t="shared" si="419"/>
        <v>0</v>
      </c>
      <c r="H6679" s="1090" t="str">
        <f t="shared" ca="1" si="420"/>
        <v/>
      </c>
      <c r="I6679" s="1109"/>
      <c r="J6679" s="1109"/>
      <c r="K6679" s="1112"/>
      <c r="L6679" s="1091"/>
      <c r="M6679" s="1091"/>
      <c r="N6679" s="1091"/>
      <c r="O6679" s="1091"/>
      <c r="P6679" s="1096"/>
      <c r="Q6679" s="1096"/>
      <c r="R6679" s="1096"/>
      <c r="S6679" s="1091"/>
    </row>
    <row r="6680" spans="1:19" x14ac:dyDescent="0.3">
      <c r="A6680" s="1090">
        <v>6675</v>
      </c>
      <c r="B6680" s="1091"/>
      <c r="C6680" s="1091"/>
      <c r="D6680" s="1097"/>
      <c r="E6680" s="1093">
        <f t="shared" si="417"/>
        <v>0</v>
      </c>
      <c r="F6680" s="1094">
        <f t="shared" si="418"/>
        <v>0</v>
      </c>
      <c r="G6680" s="1095">
        <f t="shared" si="419"/>
        <v>0</v>
      </c>
      <c r="H6680" s="1090" t="str">
        <f t="shared" ca="1" si="420"/>
        <v/>
      </c>
      <c r="I6680" s="1109"/>
      <c r="J6680" s="1109"/>
      <c r="K6680" s="1112"/>
      <c r="L6680" s="1091"/>
      <c r="M6680" s="1091"/>
      <c r="N6680" s="1091"/>
      <c r="O6680" s="1091"/>
      <c r="P6680" s="1096"/>
      <c r="Q6680" s="1096"/>
      <c r="R6680" s="1096"/>
      <c r="S6680" s="1091"/>
    </row>
    <row r="6681" spans="1:19" x14ac:dyDescent="0.3">
      <c r="A6681" s="1090">
        <v>6676</v>
      </c>
      <c r="B6681" s="1091"/>
      <c r="C6681" s="1091"/>
      <c r="D6681" s="1097"/>
      <c r="E6681" s="1093">
        <f t="shared" si="417"/>
        <v>0</v>
      </c>
      <c r="F6681" s="1094">
        <f t="shared" si="418"/>
        <v>0</v>
      </c>
      <c r="G6681" s="1095">
        <f t="shared" si="419"/>
        <v>0</v>
      </c>
      <c r="H6681" s="1090" t="str">
        <f t="shared" ca="1" si="420"/>
        <v/>
      </c>
      <c r="I6681" s="1109"/>
      <c r="J6681" s="1109"/>
      <c r="K6681" s="1112"/>
      <c r="L6681" s="1091"/>
      <c r="M6681" s="1091"/>
      <c r="N6681" s="1091"/>
      <c r="O6681" s="1091"/>
      <c r="P6681" s="1096"/>
      <c r="Q6681" s="1096"/>
      <c r="R6681" s="1096"/>
      <c r="S6681" s="1091"/>
    </row>
    <row r="6682" spans="1:19" x14ac:dyDescent="0.3">
      <c r="A6682" s="1090">
        <v>6677</v>
      </c>
      <c r="B6682" s="1091"/>
      <c r="C6682" s="1091"/>
      <c r="D6682" s="1097"/>
      <c r="E6682" s="1093">
        <f t="shared" si="417"/>
        <v>0</v>
      </c>
      <c r="F6682" s="1094">
        <f t="shared" si="418"/>
        <v>0</v>
      </c>
      <c r="G6682" s="1095">
        <f t="shared" si="419"/>
        <v>0</v>
      </c>
      <c r="H6682" s="1090" t="str">
        <f t="shared" ca="1" si="420"/>
        <v/>
      </c>
      <c r="I6682" s="1109"/>
      <c r="J6682" s="1109"/>
      <c r="K6682" s="1112"/>
      <c r="L6682" s="1091"/>
      <c r="M6682" s="1091"/>
      <c r="N6682" s="1091"/>
      <c r="O6682" s="1091"/>
      <c r="P6682" s="1096"/>
      <c r="Q6682" s="1096"/>
      <c r="R6682" s="1096"/>
      <c r="S6682" s="1091"/>
    </row>
    <row r="6683" spans="1:19" x14ac:dyDescent="0.3">
      <c r="A6683" s="1090">
        <v>6678</v>
      </c>
      <c r="B6683" s="1091"/>
      <c r="C6683" s="1091"/>
      <c r="D6683" s="1097"/>
      <c r="E6683" s="1093">
        <f t="shared" si="417"/>
        <v>0</v>
      </c>
      <c r="F6683" s="1094">
        <f t="shared" si="418"/>
        <v>0</v>
      </c>
      <c r="G6683" s="1095">
        <f t="shared" si="419"/>
        <v>0</v>
      </c>
      <c r="H6683" s="1090" t="str">
        <f t="shared" ca="1" si="420"/>
        <v/>
      </c>
      <c r="I6683" s="1109"/>
      <c r="J6683" s="1109"/>
      <c r="K6683" s="1112"/>
      <c r="L6683" s="1091"/>
      <c r="M6683" s="1091"/>
      <c r="N6683" s="1091"/>
      <c r="O6683" s="1091"/>
      <c r="P6683" s="1096"/>
      <c r="Q6683" s="1096"/>
      <c r="R6683" s="1096"/>
      <c r="S6683" s="1091"/>
    </row>
    <row r="6684" spans="1:19" x14ac:dyDescent="0.3">
      <c r="A6684" s="1090">
        <v>6679</v>
      </c>
      <c r="B6684" s="1091"/>
      <c r="C6684" s="1091"/>
      <c r="D6684" s="1097"/>
      <c r="E6684" s="1093">
        <f t="shared" si="417"/>
        <v>0</v>
      </c>
      <c r="F6684" s="1094">
        <f t="shared" si="418"/>
        <v>0</v>
      </c>
      <c r="G6684" s="1095">
        <f t="shared" si="419"/>
        <v>0</v>
      </c>
      <c r="H6684" s="1090" t="str">
        <f t="shared" ca="1" si="420"/>
        <v/>
      </c>
      <c r="I6684" s="1109"/>
      <c r="J6684" s="1109"/>
      <c r="K6684" s="1112"/>
      <c r="L6684" s="1091"/>
      <c r="M6684" s="1091"/>
      <c r="N6684" s="1091"/>
      <c r="O6684" s="1091"/>
      <c r="P6684" s="1096"/>
      <c r="Q6684" s="1096"/>
      <c r="R6684" s="1096"/>
      <c r="S6684" s="1091"/>
    </row>
    <row r="6685" spans="1:19" x14ac:dyDescent="0.3">
      <c r="A6685" s="1090">
        <v>6680</v>
      </c>
      <c r="B6685" s="1091"/>
      <c r="C6685" s="1091"/>
      <c r="D6685" s="1097"/>
      <c r="E6685" s="1093">
        <f t="shared" si="417"/>
        <v>0</v>
      </c>
      <c r="F6685" s="1094">
        <f t="shared" si="418"/>
        <v>0</v>
      </c>
      <c r="G6685" s="1095">
        <f t="shared" si="419"/>
        <v>0</v>
      </c>
      <c r="H6685" s="1090" t="str">
        <f t="shared" ca="1" si="420"/>
        <v/>
      </c>
      <c r="I6685" s="1109"/>
      <c r="J6685" s="1109"/>
      <c r="K6685" s="1112"/>
      <c r="L6685" s="1091"/>
      <c r="M6685" s="1091"/>
      <c r="N6685" s="1091"/>
      <c r="O6685" s="1091"/>
      <c r="P6685" s="1096"/>
      <c r="Q6685" s="1096"/>
      <c r="R6685" s="1096"/>
      <c r="S6685" s="1091"/>
    </row>
    <row r="6686" spans="1:19" x14ac:dyDescent="0.3">
      <c r="A6686" s="1090">
        <v>6681</v>
      </c>
      <c r="B6686" s="1091"/>
      <c r="C6686" s="1091"/>
      <c r="D6686" s="1097"/>
      <c r="E6686" s="1093">
        <f t="shared" si="417"/>
        <v>0</v>
      </c>
      <c r="F6686" s="1094">
        <f t="shared" si="418"/>
        <v>0</v>
      </c>
      <c r="G6686" s="1095">
        <f t="shared" si="419"/>
        <v>0</v>
      </c>
      <c r="H6686" s="1090" t="str">
        <f t="shared" ca="1" si="420"/>
        <v/>
      </c>
      <c r="I6686" s="1109"/>
      <c r="J6686" s="1109"/>
      <c r="K6686" s="1112"/>
      <c r="L6686" s="1091"/>
      <c r="M6686" s="1091"/>
      <c r="N6686" s="1091"/>
      <c r="O6686" s="1091"/>
      <c r="P6686" s="1096"/>
      <c r="Q6686" s="1096"/>
      <c r="R6686" s="1096"/>
      <c r="S6686" s="1091"/>
    </row>
    <row r="6687" spans="1:19" x14ac:dyDescent="0.3">
      <c r="A6687" s="1090">
        <v>6682</v>
      </c>
      <c r="B6687" s="1091"/>
      <c r="C6687" s="1091"/>
      <c r="D6687" s="1097"/>
      <c r="E6687" s="1093">
        <f t="shared" si="417"/>
        <v>0</v>
      </c>
      <c r="F6687" s="1094">
        <f t="shared" si="418"/>
        <v>0</v>
      </c>
      <c r="G6687" s="1095">
        <f t="shared" si="419"/>
        <v>0</v>
      </c>
      <c r="H6687" s="1090" t="str">
        <f t="shared" ca="1" si="420"/>
        <v/>
      </c>
      <c r="I6687" s="1109"/>
      <c r="J6687" s="1109"/>
      <c r="K6687" s="1112"/>
      <c r="L6687" s="1091"/>
      <c r="M6687" s="1091"/>
      <c r="N6687" s="1091"/>
      <c r="O6687" s="1091"/>
      <c r="P6687" s="1096"/>
      <c r="Q6687" s="1096"/>
      <c r="R6687" s="1096"/>
      <c r="S6687" s="1091"/>
    </row>
    <row r="6688" spans="1:19" x14ac:dyDescent="0.3">
      <c r="A6688" s="1090">
        <v>6683</v>
      </c>
      <c r="B6688" s="1091"/>
      <c r="C6688" s="1091"/>
      <c r="D6688" s="1097"/>
      <c r="E6688" s="1093">
        <f t="shared" si="417"/>
        <v>0</v>
      </c>
      <c r="F6688" s="1094">
        <f t="shared" si="418"/>
        <v>0</v>
      </c>
      <c r="G6688" s="1095">
        <f t="shared" si="419"/>
        <v>0</v>
      </c>
      <c r="H6688" s="1090" t="str">
        <f t="shared" ca="1" si="420"/>
        <v/>
      </c>
      <c r="I6688" s="1109"/>
      <c r="J6688" s="1109"/>
      <c r="K6688" s="1112"/>
      <c r="L6688" s="1091"/>
      <c r="M6688" s="1091"/>
      <c r="N6688" s="1091"/>
      <c r="O6688" s="1091"/>
      <c r="P6688" s="1096"/>
      <c r="Q6688" s="1096"/>
      <c r="R6688" s="1096"/>
      <c r="S6688" s="1091"/>
    </row>
    <row r="6689" spans="1:19" x14ac:dyDescent="0.3">
      <c r="A6689" s="1090">
        <v>6684</v>
      </c>
      <c r="B6689" s="1091"/>
      <c r="C6689" s="1091"/>
      <c r="D6689" s="1097"/>
      <c r="E6689" s="1093">
        <f t="shared" si="417"/>
        <v>0</v>
      </c>
      <c r="F6689" s="1094">
        <f t="shared" si="418"/>
        <v>0</v>
      </c>
      <c r="G6689" s="1095">
        <f t="shared" si="419"/>
        <v>0</v>
      </c>
      <c r="H6689" s="1090" t="str">
        <f t="shared" ca="1" si="420"/>
        <v/>
      </c>
      <c r="I6689" s="1109"/>
      <c r="J6689" s="1109"/>
      <c r="K6689" s="1112"/>
      <c r="L6689" s="1091"/>
      <c r="M6689" s="1091"/>
      <c r="N6689" s="1091"/>
      <c r="O6689" s="1091"/>
      <c r="P6689" s="1096"/>
      <c r="Q6689" s="1096"/>
      <c r="R6689" s="1096"/>
      <c r="S6689" s="1091"/>
    </row>
    <row r="6690" spans="1:19" x14ac:dyDescent="0.3">
      <c r="A6690" s="1090">
        <v>6685</v>
      </c>
      <c r="B6690" s="1091"/>
      <c r="C6690" s="1091"/>
      <c r="D6690" s="1097"/>
      <c r="E6690" s="1093">
        <f t="shared" si="417"/>
        <v>0</v>
      </c>
      <c r="F6690" s="1094">
        <f t="shared" si="418"/>
        <v>0</v>
      </c>
      <c r="G6690" s="1095">
        <f t="shared" si="419"/>
        <v>0</v>
      </c>
      <c r="H6690" s="1090" t="str">
        <f t="shared" ca="1" si="420"/>
        <v/>
      </c>
      <c r="I6690" s="1109"/>
      <c r="J6690" s="1109"/>
      <c r="K6690" s="1112"/>
      <c r="L6690" s="1091"/>
      <c r="M6690" s="1091"/>
      <c r="N6690" s="1091"/>
      <c r="O6690" s="1091"/>
      <c r="P6690" s="1096"/>
      <c r="Q6690" s="1096"/>
      <c r="R6690" s="1096"/>
      <c r="S6690" s="1091"/>
    </row>
    <row r="6691" spans="1:19" x14ac:dyDescent="0.3">
      <c r="A6691" s="1090">
        <v>6686</v>
      </c>
      <c r="B6691" s="1091"/>
      <c r="C6691" s="1091"/>
      <c r="D6691" s="1097"/>
      <c r="E6691" s="1093">
        <f t="shared" si="417"/>
        <v>0</v>
      </c>
      <c r="F6691" s="1094">
        <f t="shared" si="418"/>
        <v>0</v>
      </c>
      <c r="G6691" s="1095">
        <f t="shared" si="419"/>
        <v>0</v>
      </c>
      <c r="H6691" s="1090" t="str">
        <f t="shared" ca="1" si="420"/>
        <v/>
      </c>
      <c r="I6691" s="1109"/>
      <c r="J6691" s="1109"/>
      <c r="K6691" s="1112"/>
      <c r="L6691" s="1091"/>
      <c r="M6691" s="1091"/>
      <c r="N6691" s="1091"/>
      <c r="O6691" s="1091"/>
      <c r="P6691" s="1096"/>
      <c r="Q6691" s="1096"/>
      <c r="R6691" s="1096"/>
      <c r="S6691" s="1091"/>
    </row>
    <row r="6692" spans="1:19" x14ac:dyDescent="0.3">
      <c r="A6692" s="1090">
        <v>6687</v>
      </c>
      <c r="B6692" s="1091"/>
      <c r="C6692" s="1091"/>
      <c r="D6692" s="1097"/>
      <c r="E6692" s="1093">
        <f t="shared" si="417"/>
        <v>0</v>
      </c>
      <c r="F6692" s="1094">
        <f t="shared" si="418"/>
        <v>0</v>
      </c>
      <c r="G6692" s="1095">
        <f t="shared" si="419"/>
        <v>0</v>
      </c>
      <c r="H6692" s="1090" t="str">
        <f t="shared" ca="1" si="420"/>
        <v/>
      </c>
      <c r="I6692" s="1109"/>
      <c r="J6692" s="1109"/>
      <c r="K6692" s="1112"/>
      <c r="L6692" s="1091"/>
      <c r="M6692" s="1091"/>
      <c r="N6692" s="1091"/>
      <c r="O6692" s="1091"/>
      <c r="P6692" s="1096"/>
      <c r="Q6692" s="1096"/>
      <c r="R6692" s="1096"/>
      <c r="S6692" s="1091"/>
    </row>
    <row r="6693" spans="1:19" x14ac:dyDescent="0.3">
      <c r="A6693" s="1090">
        <v>6688</v>
      </c>
      <c r="B6693" s="1091"/>
      <c r="C6693" s="1091"/>
      <c r="D6693" s="1097"/>
      <c r="E6693" s="1093">
        <f t="shared" si="417"/>
        <v>0</v>
      </c>
      <c r="F6693" s="1094">
        <f t="shared" si="418"/>
        <v>0</v>
      </c>
      <c r="G6693" s="1095">
        <f t="shared" si="419"/>
        <v>0</v>
      </c>
      <c r="H6693" s="1090" t="str">
        <f t="shared" ca="1" si="420"/>
        <v/>
      </c>
      <c r="I6693" s="1109"/>
      <c r="J6693" s="1109"/>
      <c r="K6693" s="1112"/>
      <c r="L6693" s="1091"/>
      <c r="M6693" s="1091"/>
      <c r="N6693" s="1091"/>
      <c r="O6693" s="1091"/>
      <c r="P6693" s="1096"/>
      <c r="Q6693" s="1096"/>
      <c r="R6693" s="1096"/>
      <c r="S6693" s="1091"/>
    </row>
    <row r="6694" spans="1:19" x14ac:dyDescent="0.3">
      <c r="A6694" s="1090">
        <v>6689</v>
      </c>
      <c r="B6694" s="1091"/>
      <c r="C6694" s="1091"/>
      <c r="D6694" s="1097"/>
      <c r="E6694" s="1093">
        <f t="shared" si="417"/>
        <v>0</v>
      </c>
      <c r="F6694" s="1094">
        <f t="shared" si="418"/>
        <v>0</v>
      </c>
      <c r="G6694" s="1095">
        <f t="shared" si="419"/>
        <v>0</v>
      </c>
      <c r="H6694" s="1090" t="str">
        <f t="shared" ca="1" si="420"/>
        <v/>
      </c>
      <c r="I6694" s="1109"/>
      <c r="J6694" s="1109"/>
      <c r="K6694" s="1112"/>
      <c r="L6694" s="1091"/>
      <c r="M6694" s="1091"/>
      <c r="N6694" s="1091"/>
      <c r="O6694" s="1091"/>
      <c r="P6694" s="1096"/>
      <c r="Q6694" s="1096"/>
      <c r="R6694" s="1096"/>
      <c r="S6694" s="1091"/>
    </row>
    <row r="6695" spans="1:19" x14ac:dyDescent="0.3">
      <c r="A6695" s="1090">
        <v>6690</v>
      </c>
      <c r="B6695" s="1091"/>
      <c r="C6695" s="1091"/>
      <c r="D6695" s="1097"/>
      <c r="E6695" s="1093">
        <f t="shared" si="417"/>
        <v>0</v>
      </c>
      <c r="F6695" s="1094">
        <f t="shared" si="418"/>
        <v>0</v>
      </c>
      <c r="G6695" s="1095">
        <f t="shared" si="419"/>
        <v>0</v>
      </c>
      <c r="H6695" s="1090" t="str">
        <f t="shared" ca="1" si="420"/>
        <v/>
      </c>
      <c r="I6695" s="1109"/>
      <c r="J6695" s="1109"/>
      <c r="K6695" s="1112"/>
      <c r="L6695" s="1091"/>
      <c r="M6695" s="1091"/>
      <c r="N6695" s="1091"/>
      <c r="O6695" s="1091"/>
      <c r="P6695" s="1096"/>
      <c r="Q6695" s="1096"/>
      <c r="R6695" s="1096"/>
      <c r="S6695" s="1091"/>
    </row>
    <row r="6696" spans="1:19" x14ac:dyDescent="0.3">
      <c r="A6696" s="1090">
        <v>6691</v>
      </c>
      <c r="B6696" s="1091"/>
      <c r="C6696" s="1091"/>
      <c r="D6696" s="1097"/>
      <c r="E6696" s="1093">
        <f t="shared" si="417"/>
        <v>0</v>
      </c>
      <c r="F6696" s="1094">
        <f t="shared" si="418"/>
        <v>0</v>
      </c>
      <c r="G6696" s="1095">
        <f t="shared" si="419"/>
        <v>0</v>
      </c>
      <c r="H6696" s="1090" t="str">
        <f t="shared" ca="1" si="420"/>
        <v/>
      </c>
      <c r="I6696" s="1109"/>
      <c r="J6696" s="1109"/>
      <c r="K6696" s="1112"/>
      <c r="L6696" s="1091"/>
      <c r="M6696" s="1091"/>
      <c r="N6696" s="1091"/>
      <c r="O6696" s="1091"/>
      <c r="P6696" s="1096"/>
      <c r="Q6696" s="1096"/>
      <c r="R6696" s="1096"/>
      <c r="S6696" s="1091"/>
    </row>
    <row r="6697" spans="1:19" x14ac:dyDescent="0.3">
      <c r="A6697" s="1090">
        <v>6692</v>
      </c>
      <c r="B6697" s="1091"/>
      <c r="C6697" s="1091"/>
      <c r="D6697" s="1097"/>
      <c r="E6697" s="1093">
        <f t="shared" si="417"/>
        <v>0</v>
      </c>
      <c r="F6697" s="1094">
        <f t="shared" si="418"/>
        <v>0</v>
      </c>
      <c r="G6697" s="1095">
        <f t="shared" si="419"/>
        <v>0</v>
      </c>
      <c r="H6697" s="1090" t="str">
        <f t="shared" ca="1" si="420"/>
        <v/>
      </c>
      <c r="I6697" s="1109"/>
      <c r="J6697" s="1109"/>
      <c r="K6697" s="1112"/>
      <c r="L6697" s="1091"/>
      <c r="M6697" s="1091"/>
      <c r="N6697" s="1091"/>
      <c r="O6697" s="1091"/>
      <c r="P6697" s="1096"/>
      <c r="Q6697" s="1096"/>
      <c r="R6697" s="1096"/>
      <c r="S6697" s="1091"/>
    </row>
    <row r="6698" spans="1:19" x14ac:dyDescent="0.3">
      <c r="A6698" s="1090">
        <v>6693</v>
      </c>
      <c r="B6698" s="1091"/>
      <c r="C6698" s="1091"/>
      <c r="D6698" s="1097"/>
      <c r="E6698" s="1093">
        <f t="shared" si="417"/>
        <v>0</v>
      </c>
      <c r="F6698" s="1094">
        <f t="shared" si="418"/>
        <v>0</v>
      </c>
      <c r="G6698" s="1095">
        <f t="shared" si="419"/>
        <v>0</v>
      </c>
      <c r="H6698" s="1090" t="str">
        <f t="shared" ca="1" si="420"/>
        <v/>
      </c>
      <c r="I6698" s="1109"/>
      <c r="J6698" s="1109"/>
      <c r="K6698" s="1112"/>
      <c r="L6698" s="1091"/>
      <c r="M6698" s="1091"/>
      <c r="N6698" s="1091"/>
      <c r="O6698" s="1091"/>
      <c r="P6698" s="1096"/>
      <c r="Q6698" s="1096"/>
      <c r="R6698" s="1096"/>
      <c r="S6698" s="1091"/>
    </row>
    <row r="6699" spans="1:19" x14ac:dyDescent="0.3">
      <c r="A6699" s="1090">
        <v>6694</v>
      </c>
      <c r="B6699" s="1091"/>
      <c r="C6699" s="1091"/>
      <c r="D6699" s="1097"/>
      <c r="E6699" s="1093">
        <f t="shared" si="417"/>
        <v>0</v>
      </c>
      <c r="F6699" s="1094">
        <f t="shared" si="418"/>
        <v>0</v>
      </c>
      <c r="G6699" s="1095">
        <f t="shared" si="419"/>
        <v>0</v>
      </c>
      <c r="H6699" s="1090" t="str">
        <f t="shared" ca="1" si="420"/>
        <v/>
      </c>
      <c r="I6699" s="1109"/>
      <c r="J6699" s="1109"/>
      <c r="K6699" s="1112"/>
      <c r="L6699" s="1091"/>
      <c r="M6699" s="1091"/>
      <c r="N6699" s="1091"/>
      <c r="O6699" s="1091"/>
      <c r="P6699" s="1096"/>
      <c r="Q6699" s="1096"/>
      <c r="R6699" s="1096"/>
      <c r="S6699" s="1091"/>
    </row>
    <row r="6700" spans="1:19" x14ac:dyDescent="0.3">
      <c r="A6700" s="1090">
        <v>6695</v>
      </c>
      <c r="B6700" s="1091"/>
      <c r="C6700" s="1091"/>
      <c r="D6700" s="1097"/>
      <c r="E6700" s="1093">
        <f t="shared" si="417"/>
        <v>0</v>
      </c>
      <c r="F6700" s="1094">
        <f t="shared" si="418"/>
        <v>0</v>
      </c>
      <c r="G6700" s="1095">
        <f t="shared" si="419"/>
        <v>0</v>
      </c>
      <c r="H6700" s="1090" t="str">
        <f t="shared" ca="1" si="420"/>
        <v/>
      </c>
      <c r="I6700" s="1109"/>
      <c r="J6700" s="1109"/>
      <c r="K6700" s="1112"/>
      <c r="L6700" s="1091"/>
      <c r="M6700" s="1091"/>
      <c r="N6700" s="1091"/>
      <c r="O6700" s="1091"/>
      <c r="P6700" s="1096"/>
      <c r="Q6700" s="1096"/>
      <c r="R6700" s="1096"/>
      <c r="S6700" s="1091"/>
    </row>
    <row r="6701" spans="1:19" x14ac:dyDescent="0.3">
      <c r="A6701" s="1090">
        <v>6696</v>
      </c>
      <c r="B6701" s="1091"/>
      <c r="C6701" s="1091"/>
      <c r="D6701" s="1097"/>
      <c r="E6701" s="1093">
        <f t="shared" si="417"/>
        <v>0</v>
      </c>
      <c r="F6701" s="1094">
        <f t="shared" si="418"/>
        <v>0</v>
      </c>
      <c r="G6701" s="1095">
        <f t="shared" si="419"/>
        <v>0</v>
      </c>
      <c r="H6701" s="1090" t="str">
        <f t="shared" ca="1" si="420"/>
        <v/>
      </c>
      <c r="I6701" s="1109"/>
      <c r="J6701" s="1109"/>
      <c r="K6701" s="1112"/>
      <c r="L6701" s="1091"/>
      <c r="M6701" s="1091"/>
      <c r="N6701" s="1091"/>
      <c r="O6701" s="1091"/>
      <c r="P6701" s="1096"/>
      <c r="Q6701" s="1096"/>
      <c r="R6701" s="1096"/>
      <c r="S6701" s="1091"/>
    </row>
    <row r="6702" spans="1:19" x14ac:dyDescent="0.3">
      <c r="A6702" s="1090">
        <v>6697</v>
      </c>
      <c r="B6702" s="1091"/>
      <c r="C6702" s="1091"/>
      <c r="D6702" s="1097"/>
      <c r="E6702" s="1093">
        <f t="shared" si="417"/>
        <v>0</v>
      </c>
      <c r="F6702" s="1094">
        <f t="shared" si="418"/>
        <v>0</v>
      </c>
      <c r="G6702" s="1095">
        <f t="shared" si="419"/>
        <v>0</v>
      </c>
      <c r="H6702" s="1090" t="str">
        <f t="shared" ca="1" si="420"/>
        <v/>
      </c>
      <c r="I6702" s="1109"/>
      <c r="J6702" s="1109"/>
      <c r="K6702" s="1112"/>
      <c r="L6702" s="1091"/>
      <c r="M6702" s="1091"/>
      <c r="N6702" s="1091"/>
      <c r="O6702" s="1091"/>
      <c r="P6702" s="1096"/>
      <c r="Q6702" s="1096"/>
      <c r="R6702" s="1096"/>
      <c r="S6702" s="1091"/>
    </row>
    <row r="6703" spans="1:19" x14ac:dyDescent="0.3">
      <c r="A6703" s="1090">
        <v>6698</v>
      </c>
      <c r="B6703" s="1091"/>
      <c r="C6703" s="1091"/>
      <c r="D6703" s="1097"/>
      <c r="E6703" s="1093">
        <f t="shared" si="417"/>
        <v>0</v>
      </c>
      <c r="F6703" s="1094">
        <f t="shared" si="418"/>
        <v>0</v>
      </c>
      <c r="G6703" s="1095">
        <f t="shared" si="419"/>
        <v>0</v>
      </c>
      <c r="H6703" s="1090" t="str">
        <f t="shared" ca="1" si="420"/>
        <v/>
      </c>
      <c r="I6703" s="1109"/>
      <c r="J6703" s="1109"/>
      <c r="K6703" s="1112"/>
      <c r="L6703" s="1091"/>
      <c r="M6703" s="1091"/>
      <c r="N6703" s="1091"/>
      <c r="O6703" s="1091"/>
      <c r="P6703" s="1096"/>
      <c r="Q6703" s="1096"/>
      <c r="R6703" s="1096"/>
      <c r="S6703" s="1091"/>
    </row>
    <row r="6704" spans="1:19" x14ac:dyDescent="0.3">
      <c r="A6704" s="1090">
        <v>6699</v>
      </c>
      <c r="B6704" s="1091"/>
      <c r="C6704" s="1091"/>
      <c r="D6704" s="1097"/>
      <c r="E6704" s="1093">
        <f t="shared" si="417"/>
        <v>0</v>
      </c>
      <c r="F6704" s="1094">
        <f t="shared" si="418"/>
        <v>0</v>
      </c>
      <c r="G6704" s="1095">
        <f t="shared" si="419"/>
        <v>0</v>
      </c>
      <c r="H6704" s="1090" t="str">
        <f t="shared" ca="1" si="420"/>
        <v/>
      </c>
      <c r="I6704" s="1109"/>
      <c r="J6704" s="1109"/>
      <c r="K6704" s="1112"/>
      <c r="L6704" s="1091"/>
      <c r="M6704" s="1091"/>
      <c r="N6704" s="1091"/>
      <c r="O6704" s="1091"/>
      <c r="P6704" s="1096"/>
      <c r="Q6704" s="1096"/>
      <c r="R6704" s="1096"/>
      <c r="S6704" s="1091"/>
    </row>
    <row r="6705" spans="1:19" x14ac:dyDescent="0.3">
      <c r="A6705" s="1090">
        <v>6700</v>
      </c>
      <c r="B6705" s="1091"/>
      <c r="C6705" s="1091"/>
      <c r="D6705" s="1097"/>
      <c r="E6705" s="1093">
        <f t="shared" si="417"/>
        <v>0</v>
      </c>
      <c r="F6705" s="1094">
        <f t="shared" si="418"/>
        <v>0</v>
      </c>
      <c r="G6705" s="1095">
        <f t="shared" si="419"/>
        <v>0</v>
      </c>
      <c r="H6705" s="1090" t="str">
        <f t="shared" ca="1" si="420"/>
        <v/>
      </c>
      <c r="I6705" s="1109"/>
      <c r="J6705" s="1109"/>
      <c r="K6705" s="1112"/>
      <c r="L6705" s="1091"/>
      <c r="M6705" s="1091"/>
      <c r="N6705" s="1091"/>
      <c r="O6705" s="1091"/>
      <c r="P6705" s="1096"/>
      <c r="Q6705" s="1096"/>
      <c r="R6705" s="1096"/>
      <c r="S6705" s="1091"/>
    </row>
    <row r="6706" spans="1:19" x14ac:dyDescent="0.3">
      <c r="A6706" s="1090">
        <v>6701</v>
      </c>
      <c r="B6706" s="1091"/>
      <c r="C6706" s="1091"/>
      <c r="D6706" s="1097"/>
      <c r="E6706" s="1093">
        <f t="shared" si="417"/>
        <v>0</v>
      </c>
      <c r="F6706" s="1094">
        <f t="shared" si="418"/>
        <v>0</v>
      </c>
      <c r="G6706" s="1095">
        <f t="shared" si="419"/>
        <v>0</v>
      </c>
      <c r="H6706" s="1090" t="str">
        <f t="shared" ca="1" si="420"/>
        <v/>
      </c>
      <c r="I6706" s="1109"/>
      <c r="J6706" s="1109"/>
      <c r="K6706" s="1112"/>
      <c r="L6706" s="1091"/>
      <c r="M6706" s="1091"/>
      <c r="N6706" s="1091"/>
      <c r="O6706" s="1091"/>
      <c r="P6706" s="1096"/>
      <c r="Q6706" s="1096"/>
      <c r="R6706" s="1096"/>
      <c r="S6706" s="1091"/>
    </row>
    <row r="6707" spans="1:19" x14ac:dyDescent="0.3">
      <c r="A6707" s="1090">
        <v>6702</v>
      </c>
      <c r="B6707" s="1091"/>
      <c r="C6707" s="1091"/>
      <c r="D6707" s="1097"/>
      <c r="E6707" s="1093">
        <f t="shared" si="417"/>
        <v>0</v>
      </c>
      <c r="F6707" s="1094">
        <f t="shared" si="418"/>
        <v>0</v>
      </c>
      <c r="G6707" s="1095">
        <f t="shared" si="419"/>
        <v>0</v>
      </c>
      <c r="H6707" s="1090" t="str">
        <f t="shared" ca="1" si="420"/>
        <v/>
      </c>
      <c r="I6707" s="1109"/>
      <c r="J6707" s="1109"/>
      <c r="K6707" s="1112"/>
      <c r="L6707" s="1091"/>
      <c r="M6707" s="1091"/>
      <c r="N6707" s="1091"/>
      <c r="O6707" s="1091"/>
      <c r="P6707" s="1096"/>
      <c r="Q6707" s="1096"/>
      <c r="R6707" s="1096"/>
      <c r="S6707" s="1091"/>
    </row>
    <row r="6708" spans="1:19" x14ac:dyDescent="0.3">
      <c r="A6708" s="1090">
        <v>6703</v>
      </c>
      <c r="B6708" s="1091"/>
      <c r="C6708" s="1091"/>
      <c r="D6708" s="1097"/>
      <c r="E6708" s="1093">
        <f t="shared" si="417"/>
        <v>0</v>
      </c>
      <c r="F6708" s="1094">
        <f t="shared" si="418"/>
        <v>0</v>
      </c>
      <c r="G6708" s="1095">
        <f t="shared" si="419"/>
        <v>0</v>
      </c>
      <c r="H6708" s="1090" t="str">
        <f t="shared" ca="1" si="420"/>
        <v/>
      </c>
      <c r="I6708" s="1109"/>
      <c r="J6708" s="1109"/>
      <c r="K6708" s="1112"/>
      <c r="L6708" s="1091"/>
      <c r="M6708" s="1091"/>
      <c r="N6708" s="1091"/>
      <c r="O6708" s="1091"/>
      <c r="P6708" s="1096"/>
      <c r="Q6708" s="1096"/>
      <c r="R6708" s="1096"/>
      <c r="S6708" s="1091"/>
    </row>
    <row r="6709" spans="1:19" x14ac:dyDescent="0.3">
      <c r="A6709" s="1090">
        <v>6704</v>
      </c>
      <c r="B6709" s="1091"/>
      <c r="C6709" s="1091"/>
      <c r="D6709" s="1097"/>
      <c r="E6709" s="1093">
        <f t="shared" si="417"/>
        <v>0</v>
      </c>
      <c r="F6709" s="1094">
        <f t="shared" si="418"/>
        <v>0</v>
      </c>
      <c r="G6709" s="1095">
        <f t="shared" si="419"/>
        <v>0</v>
      </c>
      <c r="H6709" s="1090" t="str">
        <f t="shared" ca="1" si="420"/>
        <v/>
      </c>
      <c r="I6709" s="1109"/>
      <c r="J6709" s="1109"/>
      <c r="K6709" s="1112"/>
      <c r="L6709" s="1091"/>
      <c r="M6709" s="1091"/>
      <c r="N6709" s="1091"/>
      <c r="O6709" s="1091"/>
      <c r="P6709" s="1096"/>
      <c r="Q6709" s="1096"/>
      <c r="R6709" s="1096"/>
      <c r="S6709" s="1091"/>
    </row>
    <row r="6710" spans="1:19" x14ac:dyDescent="0.3">
      <c r="A6710" s="1090">
        <v>6705</v>
      </c>
      <c r="B6710" s="1091"/>
      <c r="C6710" s="1091"/>
      <c r="D6710" s="1097"/>
      <c r="E6710" s="1093">
        <f t="shared" si="417"/>
        <v>0</v>
      </c>
      <c r="F6710" s="1094">
        <f t="shared" si="418"/>
        <v>0</v>
      </c>
      <c r="G6710" s="1095">
        <f t="shared" si="419"/>
        <v>0</v>
      </c>
      <c r="H6710" s="1090" t="str">
        <f t="shared" ca="1" si="420"/>
        <v/>
      </c>
      <c r="I6710" s="1109"/>
      <c r="J6710" s="1109"/>
      <c r="K6710" s="1112"/>
      <c r="L6710" s="1091"/>
      <c r="M6710" s="1091"/>
      <c r="N6710" s="1091"/>
      <c r="O6710" s="1091"/>
      <c r="P6710" s="1096"/>
      <c r="Q6710" s="1096"/>
      <c r="R6710" s="1096"/>
      <c r="S6710" s="1091"/>
    </row>
    <row r="6711" spans="1:19" x14ac:dyDescent="0.3">
      <c r="A6711" s="1090">
        <v>6706</v>
      </c>
      <c r="B6711" s="1091"/>
      <c r="C6711" s="1091"/>
      <c r="D6711" s="1097"/>
      <c r="E6711" s="1093">
        <f t="shared" si="417"/>
        <v>0</v>
      </c>
      <c r="F6711" s="1094">
        <f t="shared" si="418"/>
        <v>0</v>
      </c>
      <c r="G6711" s="1095">
        <f t="shared" si="419"/>
        <v>0</v>
      </c>
      <c r="H6711" s="1090" t="str">
        <f t="shared" ca="1" si="420"/>
        <v/>
      </c>
      <c r="I6711" s="1109"/>
      <c r="J6711" s="1109"/>
      <c r="K6711" s="1112"/>
      <c r="L6711" s="1091"/>
      <c r="M6711" s="1091"/>
      <c r="N6711" s="1091"/>
      <c r="O6711" s="1091"/>
      <c r="P6711" s="1096"/>
      <c r="Q6711" s="1096"/>
      <c r="R6711" s="1096"/>
      <c r="S6711" s="1091"/>
    </row>
    <row r="6712" spans="1:19" x14ac:dyDescent="0.3">
      <c r="A6712" s="1090">
        <v>6707</v>
      </c>
      <c r="B6712" s="1091"/>
      <c r="C6712" s="1091"/>
      <c r="D6712" s="1097"/>
      <c r="E6712" s="1093">
        <f t="shared" si="417"/>
        <v>0</v>
      </c>
      <c r="F6712" s="1094">
        <f t="shared" si="418"/>
        <v>0</v>
      </c>
      <c r="G6712" s="1095">
        <f t="shared" si="419"/>
        <v>0</v>
      </c>
      <c r="H6712" s="1090" t="str">
        <f t="shared" ca="1" si="420"/>
        <v/>
      </c>
      <c r="I6712" s="1109"/>
      <c r="J6712" s="1109"/>
      <c r="K6712" s="1112"/>
      <c r="L6712" s="1091"/>
      <c r="M6712" s="1091"/>
      <c r="N6712" s="1091"/>
      <c r="O6712" s="1091"/>
      <c r="P6712" s="1096"/>
      <c r="Q6712" s="1096"/>
      <c r="R6712" s="1096"/>
      <c r="S6712" s="1091"/>
    </row>
    <row r="6713" spans="1:19" x14ac:dyDescent="0.3">
      <c r="A6713" s="1090">
        <v>6708</v>
      </c>
      <c r="B6713" s="1091"/>
      <c r="C6713" s="1091"/>
      <c r="D6713" s="1097"/>
      <c r="E6713" s="1093">
        <f t="shared" si="417"/>
        <v>0</v>
      </c>
      <c r="F6713" s="1094">
        <f t="shared" si="418"/>
        <v>0</v>
      </c>
      <c r="G6713" s="1095">
        <f t="shared" si="419"/>
        <v>0</v>
      </c>
      <c r="H6713" s="1090" t="str">
        <f t="shared" ca="1" si="420"/>
        <v/>
      </c>
      <c r="I6713" s="1109"/>
      <c r="J6713" s="1109"/>
      <c r="K6713" s="1112"/>
      <c r="L6713" s="1091"/>
      <c r="M6713" s="1091"/>
      <c r="N6713" s="1091"/>
      <c r="O6713" s="1091"/>
      <c r="P6713" s="1096"/>
      <c r="Q6713" s="1096"/>
      <c r="R6713" s="1096"/>
      <c r="S6713" s="1091"/>
    </row>
    <row r="6714" spans="1:19" x14ac:dyDescent="0.3">
      <c r="A6714" s="1090">
        <v>6709</v>
      </c>
      <c r="B6714" s="1091"/>
      <c r="C6714" s="1091"/>
      <c r="D6714" s="1097"/>
      <c r="E6714" s="1093">
        <f t="shared" si="417"/>
        <v>0</v>
      </c>
      <c r="F6714" s="1094">
        <f t="shared" si="418"/>
        <v>0</v>
      </c>
      <c r="G6714" s="1095">
        <f t="shared" si="419"/>
        <v>0</v>
      </c>
      <c r="H6714" s="1090" t="str">
        <f t="shared" ca="1" si="420"/>
        <v/>
      </c>
      <c r="I6714" s="1109"/>
      <c r="J6714" s="1109"/>
      <c r="K6714" s="1112"/>
      <c r="L6714" s="1091"/>
      <c r="M6714" s="1091"/>
      <c r="N6714" s="1091"/>
      <c r="O6714" s="1091"/>
      <c r="P6714" s="1096"/>
      <c r="Q6714" s="1096"/>
      <c r="R6714" s="1096"/>
      <c r="S6714" s="1091"/>
    </row>
    <row r="6715" spans="1:19" x14ac:dyDescent="0.3">
      <c r="A6715" s="1090">
        <v>6710</v>
      </c>
      <c r="B6715" s="1091"/>
      <c r="C6715" s="1091"/>
      <c r="D6715" s="1097"/>
      <c r="E6715" s="1093">
        <f t="shared" si="417"/>
        <v>0</v>
      </c>
      <c r="F6715" s="1094">
        <f t="shared" si="418"/>
        <v>0</v>
      </c>
      <c r="G6715" s="1095">
        <f t="shared" si="419"/>
        <v>0</v>
      </c>
      <c r="H6715" s="1090" t="str">
        <f t="shared" ca="1" si="420"/>
        <v/>
      </c>
      <c r="I6715" s="1109"/>
      <c r="J6715" s="1109"/>
      <c r="K6715" s="1112"/>
      <c r="L6715" s="1091"/>
      <c r="M6715" s="1091"/>
      <c r="N6715" s="1091"/>
      <c r="O6715" s="1091"/>
      <c r="P6715" s="1096"/>
      <c r="Q6715" s="1096"/>
      <c r="R6715" s="1096"/>
      <c r="S6715" s="1091"/>
    </row>
    <row r="6716" spans="1:19" x14ac:dyDescent="0.3">
      <c r="A6716" s="1090">
        <v>6711</v>
      </c>
      <c r="B6716" s="1091"/>
      <c r="C6716" s="1091"/>
      <c r="D6716" s="1097"/>
      <c r="E6716" s="1093">
        <f t="shared" si="417"/>
        <v>0</v>
      </c>
      <c r="F6716" s="1094">
        <f t="shared" si="418"/>
        <v>0</v>
      </c>
      <c r="G6716" s="1095">
        <f t="shared" si="419"/>
        <v>0</v>
      </c>
      <c r="H6716" s="1090" t="str">
        <f t="shared" ca="1" si="420"/>
        <v/>
      </c>
      <c r="I6716" s="1109"/>
      <c r="J6716" s="1109"/>
      <c r="K6716" s="1112"/>
      <c r="L6716" s="1091"/>
      <c r="M6716" s="1091"/>
      <c r="N6716" s="1091"/>
      <c r="O6716" s="1091"/>
      <c r="P6716" s="1096"/>
      <c r="Q6716" s="1096"/>
      <c r="R6716" s="1096"/>
      <c r="S6716" s="1091"/>
    </row>
    <row r="6717" spans="1:19" x14ac:dyDescent="0.3">
      <c r="A6717" s="1090">
        <v>6712</v>
      </c>
      <c r="B6717" s="1091"/>
      <c r="C6717" s="1091"/>
      <c r="D6717" s="1097"/>
      <c r="E6717" s="1093">
        <f t="shared" si="417"/>
        <v>0</v>
      </c>
      <c r="F6717" s="1094">
        <f t="shared" si="418"/>
        <v>0</v>
      </c>
      <c r="G6717" s="1095">
        <f t="shared" si="419"/>
        <v>0</v>
      </c>
      <c r="H6717" s="1090" t="str">
        <f t="shared" ca="1" si="420"/>
        <v/>
      </c>
      <c r="I6717" s="1109"/>
      <c r="J6717" s="1109"/>
      <c r="K6717" s="1112"/>
      <c r="L6717" s="1091"/>
      <c r="M6717" s="1091"/>
      <c r="N6717" s="1091"/>
      <c r="O6717" s="1091"/>
      <c r="P6717" s="1096"/>
      <c r="Q6717" s="1096"/>
      <c r="R6717" s="1096"/>
      <c r="S6717" s="1091"/>
    </row>
    <row r="6718" spans="1:19" x14ac:dyDescent="0.3">
      <c r="A6718" s="1090">
        <v>6713</v>
      </c>
      <c r="B6718" s="1091"/>
      <c r="C6718" s="1091"/>
      <c r="D6718" s="1097"/>
      <c r="E6718" s="1093">
        <f t="shared" si="417"/>
        <v>0</v>
      </c>
      <c r="F6718" s="1094">
        <f t="shared" si="418"/>
        <v>0</v>
      </c>
      <c r="G6718" s="1095">
        <f t="shared" si="419"/>
        <v>0</v>
      </c>
      <c r="H6718" s="1090" t="str">
        <f t="shared" ca="1" si="420"/>
        <v/>
      </c>
      <c r="I6718" s="1109"/>
      <c r="J6718" s="1109"/>
      <c r="K6718" s="1112"/>
      <c r="L6718" s="1091"/>
      <c r="M6718" s="1091"/>
      <c r="N6718" s="1091"/>
      <c r="O6718" s="1091"/>
      <c r="P6718" s="1096"/>
      <c r="Q6718" s="1096"/>
      <c r="R6718" s="1096"/>
      <c r="S6718" s="1091"/>
    </row>
    <row r="6719" spans="1:19" x14ac:dyDescent="0.3">
      <c r="A6719" s="1090">
        <v>6714</v>
      </c>
      <c r="B6719" s="1091"/>
      <c r="C6719" s="1091"/>
      <c r="D6719" s="1097"/>
      <c r="E6719" s="1093">
        <f t="shared" si="417"/>
        <v>0</v>
      </c>
      <c r="F6719" s="1094">
        <f t="shared" si="418"/>
        <v>0</v>
      </c>
      <c r="G6719" s="1095">
        <f t="shared" si="419"/>
        <v>0</v>
      </c>
      <c r="H6719" s="1090" t="str">
        <f t="shared" ca="1" si="420"/>
        <v/>
      </c>
      <c r="I6719" s="1109"/>
      <c r="J6719" s="1109"/>
      <c r="K6719" s="1112"/>
      <c r="L6719" s="1091"/>
      <c r="M6719" s="1091"/>
      <c r="N6719" s="1091"/>
      <c r="O6719" s="1091"/>
      <c r="P6719" s="1096"/>
      <c r="Q6719" s="1096"/>
      <c r="R6719" s="1096"/>
      <c r="S6719" s="1091"/>
    </row>
    <row r="6720" spans="1:19" x14ac:dyDescent="0.3">
      <c r="A6720" s="1090">
        <v>6715</v>
      </c>
      <c r="B6720" s="1091"/>
      <c r="C6720" s="1091"/>
      <c r="D6720" s="1097"/>
      <c r="E6720" s="1093">
        <f t="shared" si="417"/>
        <v>0</v>
      </c>
      <c r="F6720" s="1094">
        <f t="shared" si="418"/>
        <v>0</v>
      </c>
      <c r="G6720" s="1095">
        <f t="shared" si="419"/>
        <v>0</v>
      </c>
      <c r="H6720" s="1090" t="str">
        <f t="shared" ca="1" si="420"/>
        <v/>
      </c>
      <c r="I6720" s="1109"/>
      <c r="J6720" s="1109"/>
      <c r="K6720" s="1112"/>
      <c r="L6720" s="1091"/>
      <c r="M6720" s="1091"/>
      <c r="N6720" s="1091"/>
      <c r="O6720" s="1091"/>
      <c r="P6720" s="1096"/>
      <c r="Q6720" s="1096"/>
      <c r="R6720" s="1096"/>
      <c r="S6720" s="1091"/>
    </row>
    <row r="6721" spans="1:19" x14ac:dyDescent="0.3">
      <c r="A6721" s="1090">
        <v>6716</v>
      </c>
      <c r="B6721" s="1091"/>
      <c r="C6721" s="1091"/>
      <c r="D6721" s="1097"/>
      <c r="E6721" s="1093">
        <f t="shared" si="417"/>
        <v>0</v>
      </c>
      <c r="F6721" s="1094">
        <f t="shared" si="418"/>
        <v>0</v>
      </c>
      <c r="G6721" s="1095">
        <f t="shared" si="419"/>
        <v>0</v>
      </c>
      <c r="H6721" s="1090" t="str">
        <f t="shared" ca="1" si="420"/>
        <v/>
      </c>
      <c r="I6721" s="1109"/>
      <c r="J6721" s="1109"/>
      <c r="K6721" s="1112"/>
      <c r="L6721" s="1091"/>
      <c r="M6721" s="1091"/>
      <c r="N6721" s="1091"/>
      <c r="O6721" s="1091"/>
      <c r="P6721" s="1096"/>
      <c r="Q6721" s="1096"/>
      <c r="R6721" s="1096"/>
      <c r="S6721" s="1091"/>
    </row>
    <row r="6722" spans="1:19" x14ac:dyDescent="0.3">
      <c r="A6722" s="1090">
        <v>6717</v>
      </c>
      <c r="B6722" s="1091"/>
      <c r="C6722" s="1091"/>
      <c r="D6722" s="1097"/>
      <c r="E6722" s="1093">
        <f t="shared" si="417"/>
        <v>0</v>
      </c>
      <c r="F6722" s="1094">
        <f t="shared" si="418"/>
        <v>0</v>
      </c>
      <c r="G6722" s="1095">
        <f t="shared" si="419"/>
        <v>0</v>
      </c>
      <c r="H6722" s="1090" t="str">
        <f t="shared" ca="1" si="420"/>
        <v/>
      </c>
      <c r="I6722" s="1109"/>
      <c r="J6722" s="1109"/>
      <c r="K6722" s="1112"/>
      <c r="L6722" s="1091"/>
      <c r="M6722" s="1091"/>
      <c r="N6722" s="1091"/>
      <c r="O6722" s="1091"/>
      <c r="P6722" s="1096"/>
      <c r="Q6722" s="1096"/>
      <c r="R6722" s="1096"/>
      <c r="S6722" s="1091"/>
    </row>
    <row r="6723" spans="1:19" x14ac:dyDescent="0.3">
      <c r="A6723" s="1090">
        <v>6718</v>
      </c>
      <c r="B6723" s="1091"/>
      <c r="C6723" s="1091"/>
      <c r="D6723" s="1097"/>
      <c r="E6723" s="1093">
        <f t="shared" si="417"/>
        <v>0</v>
      </c>
      <c r="F6723" s="1094">
        <f t="shared" si="418"/>
        <v>0</v>
      </c>
      <c r="G6723" s="1095">
        <f t="shared" si="419"/>
        <v>0</v>
      </c>
      <c r="H6723" s="1090" t="str">
        <f t="shared" ca="1" si="420"/>
        <v/>
      </c>
      <c r="I6723" s="1109"/>
      <c r="J6723" s="1109"/>
      <c r="K6723" s="1112"/>
      <c r="L6723" s="1091"/>
      <c r="M6723" s="1091"/>
      <c r="N6723" s="1091"/>
      <c r="O6723" s="1091"/>
      <c r="P6723" s="1096"/>
      <c r="Q6723" s="1096"/>
      <c r="R6723" s="1096"/>
      <c r="S6723" s="1091"/>
    </row>
    <row r="6724" spans="1:19" x14ac:dyDescent="0.3">
      <c r="A6724" s="1090">
        <v>6719</v>
      </c>
      <c r="B6724" s="1091"/>
      <c r="C6724" s="1091"/>
      <c r="D6724" s="1097"/>
      <c r="E6724" s="1093">
        <f t="shared" si="417"/>
        <v>0</v>
      </c>
      <c r="F6724" s="1094">
        <f t="shared" si="418"/>
        <v>0</v>
      </c>
      <c r="G6724" s="1095">
        <f t="shared" si="419"/>
        <v>0</v>
      </c>
      <c r="H6724" s="1090" t="str">
        <f t="shared" ca="1" si="420"/>
        <v/>
      </c>
      <c r="I6724" s="1109"/>
      <c r="J6724" s="1109"/>
      <c r="K6724" s="1112"/>
      <c r="L6724" s="1091"/>
      <c r="M6724" s="1091"/>
      <c r="N6724" s="1091"/>
      <c r="O6724" s="1091"/>
      <c r="P6724" s="1096"/>
      <c r="Q6724" s="1096"/>
      <c r="R6724" s="1096"/>
      <c r="S6724" s="1091"/>
    </row>
    <row r="6725" spans="1:19" x14ac:dyDescent="0.3">
      <c r="A6725" s="1090">
        <v>6720</v>
      </c>
      <c r="B6725" s="1091"/>
      <c r="C6725" s="1091"/>
      <c r="D6725" s="1097"/>
      <c r="E6725" s="1093">
        <f t="shared" si="417"/>
        <v>0</v>
      </c>
      <c r="F6725" s="1094">
        <f t="shared" si="418"/>
        <v>0</v>
      </c>
      <c r="G6725" s="1095">
        <f t="shared" si="419"/>
        <v>0</v>
      </c>
      <c r="H6725" s="1090" t="str">
        <f t="shared" ca="1" si="420"/>
        <v/>
      </c>
      <c r="I6725" s="1109"/>
      <c r="J6725" s="1109"/>
      <c r="K6725" s="1112"/>
      <c r="L6725" s="1091"/>
      <c r="M6725" s="1091"/>
      <c r="N6725" s="1091"/>
      <c r="O6725" s="1091"/>
      <c r="P6725" s="1096"/>
      <c r="Q6725" s="1096"/>
      <c r="R6725" s="1096"/>
      <c r="S6725" s="1091"/>
    </row>
    <row r="6726" spans="1:19" x14ac:dyDescent="0.3">
      <c r="A6726" s="1090">
        <v>6721</v>
      </c>
      <c r="B6726" s="1091"/>
      <c r="C6726" s="1091"/>
      <c r="D6726" s="1097"/>
      <c r="E6726" s="1093">
        <f t="shared" si="417"/>
        <v>0</v>
      </c>
      <c r="F6726" s="1094">
        <f t="shared" si="418"/>
        <v>0</v>
      </c>
      <c r="G6726" s="1095">
        <f t="shared" si="419"/>
        <v>0</v>
      </c>
      <c r="H6726" s="1090" t="str">
        <f t="shared" ca="1" si="420"/>
        <v/>
      </c>
      <c r="I6726" s="1109"/>
      <c r="J6726" s="1109"/>
      <c r="K6726" s="1112"/>
      <c r="L6726" s="1091"/>
      <c r="M6726" s="1091"/>
      <c r="N6726" s="1091"/>
      <c r="O6726" s="1091"/>
      <c r="P6726" s="1096"/>
      <c r="Q6726" s="1096"/>
      <c r="R6726" s="1096"/>
      <c r="S6726" s="1091"/>
    </row>
    <row r="6727" spans="1:19" x14ac:dyDescent="0.3">
      <c r="A6727" s="1090">
        <v>6722</v>
      </c>
      <c r="B6727" s="1091"/>
      <c r="C6727" s="1091"/>
      <c r="D6727" s="1097"/>
      <c r="E6727" s="1093">
        <f t="shared" ref="E6727:E6790" si="421">D6727</f>
        <v>0</v>
      </c>
      <c r="F6727" s="1094">
        <f t="shared" ref="F6727:F6790" si="422">D6727</f>
        <v>0</v>
      </c>
      <c r="G6727" s="1095">
        <f t="shared" ref="G6727:G6790" si="423">D6727</f>
        <v>0</v>
      </c>
      <c r="H6727" s="1090" t="str">
        <f t="shared" ref="H6727:H6790" ca="1" si="424">IF(ISBLANK(D6727),"",DATEDIF(G6727,TODAY(),"y"))</f>
        <v/>
      </c>
      <c r="I6727" s="1109"/>
      <c r="J6727" s="1109"/>
      <c r="K6727" s="1112"/>
      <c r="L6727" s="1091"/>
      <c r="M6727" s="1091"/>
      <c r="N6727" s="1091"/>
      <c r="O6727" s="1091"/>
      <c r="P6727" s="1096"/>
      <c r="Q6727" s="1096"/>
      <c r="R6727" s="1096"/>
      <c r="S6727" s="1091"/>
    </row>
    <row r="6728" spans="1:19" x14ac:dyDescent="0.3">
      <c r="A6728" s="1090">
        <v>6723</v>
      </c>
      <c r="B6728" s="1091"/>
      <c r="C6728" s="1091"/>
      <c r="D6728" s="1097"/>
      <c r="E6728" s="1093">
        <f t="shared" si="421"/>
        <v>0</v>
      </c>
      <c r="F6728" s="1094">
        <f t="shared" si="422"/>
        <v>0</v>
      </c>
      <c r="G6728" s="1095">
        <f t="shared" si="423"/>
        <v>0</v>
      </c>
      <c r="H6728" s="1090" t="str">
        <f t="shared" ca="1" si="424"/>
        <v/>
      </c>
      <c r="I6728" s="1109"/>
      <c r="J6728" s="1109"/>
      <c r="K6728" s="1112"/>
      <c r="L6728" s="1091"/>
      <c r="M6728" s="1091"/>
      <c r="N6728" s="1091"/>
      <c r="O6728" s="1091"/>
      <c r="P6728" s="1096"/>
      <c r="Q6728" s="1096"/>
      <c r="R6728" s="1096"/>
      <c r="S6728" s="1091"/>
    </row>
    <row r="6729" spans="1:19" x14ac:dyDescent="0.3">
      <c r="A6729" s="1090">
        <v>6724</v>
      </c>
      <c r="B6729" s="1091"/>
      <c r="C6729" s="1091"/>
      <c r="D6729" s="1097"/>
      <c r="E6729" s="1093">
        <f t="shared" si="421"/>
        <v>0</v>
      </c>
      <c r="F6729" s="1094">
        <f t="shared" si="422"/>
        <v>0</v>
      </c>
      <c r="G6729" s="1095">
        <f t="shared" si="423"/>
        <v>0</v>
      </c>
      <c r="H6729" s="1090" t="str">
        <f t="shared" ca="1" si="424"/>
        <v/>
      </c>
      <c r="I6729" s="1109"/>
      <c r="J6729" s="1109"/>
      <c r="K6729" s="1112"/>
      <c r="L6729" s="1091"/>
      <c r="M6729" s="1091"/>
      <c r="N6729" s="1091"/>
      <c r="O6729" s="1091"/>
      <c r="P6729" s="1096"/>
      <c r="Q6729" s="1096"/>
      <c r="R6729" s="1096"/>
      <c r="S6729" s="1091"/>
    </row>
    <row r="6730" spans="1:19" x14ac:dyDescent="0.3">
      <c r="A6730" s="1090">
        <v>6725</v>
      </c>
      <c r="B6730" s="1091"/>
      <c r="C6730" s="1091"/>
      <c r="D6730" s="1097"/>
      <c r="E6730" s="1093">
        <f t="shared" si="421"/>
        <v>0</v>
      </c>
      <c r="F6730" s="1094">
        <f t="shared" si="422"/>
        <v>0</v>
      </c>
      <c r="G6730" s="1095">
        <f t="shared" si="423"/>
        <v>0</v>
      </c>
      <c r="H6730" s="1090" t="str">
        <f t="shared" ca="1" si="424"/>
        <v/>
      </c>
      <c r="I6730" s="1109"/>
      <c r="J6730" s="1109"/>
      <c r="K6730" s="1112"/>
      <c r="L6730" s="1091"/>
      <c r="M6730" s="1091"/>
      <c r="N6730" s="1091"/>
      <c r="O6730" s="1091"/>
      <c r="P6730" s="1096"/>
      <c r="Q6730" s="1096"/>
      <c r="R6730" s="1096"/>
      <c r="S6730" s="1091"/>
    </row>
    <row r="6731" spans="1:19" x14ac:dyDescent="0.3">
      <c r="A6731" s="1090">
        <v>6726</v>
      </c>
      <c r="B6731" s="1091"/>
      <c r="C6731" s="1091"/>
      <c r="D6731" s="1097"/>
      <c r="E6731" s="1093">
        <f t="shared" si="421"/>
        <v>0</v>
      </c>
      <c r="F6731" s="1094">
        <f t="shared" si="422"/>
        <v>0</v>
      </c>
      <c r="G6731" s="1095">
        <f t="shared" si="423"/>
        <v>0</v>
      </c>
      <c r="H6731" s="1090" t="str">
        <f t="shared" ca="1" si="424"/>
        <v/>
      </c>
      <c r="I6731" s="1109"/>
      <c r="J6731" s="1109"/>
      <c r="K6731" s="1112"/>
      <c r="L6731" s="1091"/>
      <c r="M6731" s="1091"/>
      <c r="N6731" s="1091"/>
      <c r="O6731" s="1091"/>
      <c r="P6731" s="1096"/>
      <c r="Q6731" s="1096"/>
      <c r="R6731" s="1096"/>
      <c r="S6731" s="1091"/>
    </row>
    <row r="6732" spans="1:19" x14ac:dyDescent="0.3">
      <c r="A6732" s="1090">
        <v>6727</v>
      </c>
      <c r="B6732" s="1091"/>
      <c r="C6732" s="1091"/>
      <c r="D6732" s="1097"/>
      <c r="E6732" s="1093">
        <f t="shared" si="421"/>
        <v>0</v>
      </c>
      <c r="F6732" s="1094">
        <f t="shared" si="422"/>
        <v>0</v>
      </c>
      <c r="G6732" s="1095">
        <f t="shared" si="423"/>
        <v>0</v>
      </c>
      <c r="H6732" s="1090" t="str">
        <f t="shared" ca="1" si="424"/>
        <v/>
      </c>
      <c r="I6732" s="1109"/>
      <c r="J6732" s="1109"/>
      <c r="K6732" s="1112"/>
      <c r="L6732" s="1091"/>
      <c r="M6732" s="1091"/>
      <c r="N6732" s="1091"/>
      <c r="O6732" s="1091"/>
      <c r="P6732" s="1096"/>
      <c r="Q6732" s="1096"/>
      <c r="R6732" s="1096"/>
      <c r="S6732" s="1091"/>
    </row>
    <row r="6733" spans="1:19" x14ac:dyDescent="0.3">
      <c r="A6733" s="1090">
        <v>6728</v>
      </c>
      <c r="B6733" s="1091"/>
      <c r="C6733" s="1091"/>
      <c r="D6733" s="1097"/>
      <c r="E6733" s="1093">
        <f t="shared" si="421"/>
        <v>0</v>
      </c>
      <c r="F6733" s="1094">
        <f t="shared" si="422"/>
        <v>0</v>
      </c>
      <c r="G6733" s="1095">
        <f t="shared" si="423"/>
        <v>0</v>
      </c>
      <c r="H6733" s="1090" t="str">
        <f t="shared" ca="1" si="424"/>
        <v/>
      </c>
      <c r="I6733" s="1109"/>
      <c r="J6733" s="1109"/>
      <c r="K6733" s="1112"/>
      <c r="L6733" s="1091"/>
      <c r="M6733" s="1091"/>
      <c r="N6733" s="1091"/>
      <c r="O6733" s="1091"/>
      <c r="P6733" s="1096"/>
      <c r="Q6733" s="1096"/>
      <c r="R6733" s="1096"/>
      <c r="S6733" s="1091"/>
    </row>
    <row r="6734" spans="1:19" x14ac:dyDescent="0.3">
      <c r="A6734" s="1090">
        <v>6729</v>
      </c>
      <c r="B6734" s="1091"/>
      <c r="C6734" s="1091"/>
      <c r="D6734" s="1097"/>
      <c r="E6734" s="1093">
        <f t="shared" si="421"/>
        <v>0</v>
      </c>
      <c r="F6734" s="1094">
        <f t="shared" si="422"/>
        <v>0</v>
      </c>
      <c r="G6734" s="1095">
        <f t="shared" si="423"/>
        <v>0</v>
      </c>
      <c r="H6734" s="1090" t="str">
        <f t="shared" ca="1" si="424"/>
        <v/>
      </c>
      <c r="I6734" s="1109"/>
      <c r="J6734" s="1109"/>
      <c r="K6734" s="1112"/>
      <c r="L6734" s="1091"/>
      <c r="M6734" s="1091"/>
      <c r="N6734" s="1091"/>
      <c r="O6734" s="1091"/>
      <c r="P6734" s="1096"/>
      <c r="Q6734" s="1096"/>
      <c r="R6734" s="1096"/>
      <c r="S6734" s="1091"/>
    </row>
    <row r="6735" spans="1:19" x14ac:dyDescent="0.3">
      <c r="A6735" s="1090">
        <v>6730</v>
      </c>
      <c r="B6735" s="1091"/>
      <c r="C6735" s="1091"/>
      <c r="D6735" s="1097"/>
      <c r="E6735" s="1093">
        <f t="shared" si="421"/>
        <v>0</v>
      </c>
      <c r="F6735" s="1094">
        <f t="shared" si="422"/>
        <v>0</v>
      </c>
      <c r="G6735" s="1095">
        <f t="shared" si="423"/>
        <v>0</v>
      </c>
      <c r="H6735" s="1090" t="str">
        <f t="shared" ca="1" si="424"/>
        <v/>
      </c>
      <c r="I6735" s="1109"/>
      <c r="J6735" s="1109"/>
      <c r="K6735" s="1112"/>
      <c r="L6735" s="1091"/>
      <c r="M6735" s="1091"/>
      <c r="N6735" s="1091"/>
      <c r="O6735" s="1091"/>
      <c r="P6735" s="1096"/>
      <c r="Q6735" s="1096"/>
      <c r="R6735" s="1096"/>
      <c r="S6735" s="1091"/>
    </row>
    <row r="6736" spans="1:19" x14ac:dyDescent="0.3">
      <c r="A6736" s="1090">
        <v>6731</v>
      </c>
      <c r="B6736" s="1091"/>
      <c r="C6736" s="1091"/>
      <c r="D6736" s="1097"/>
      <c r="E6736" s="1093">
        <f t="shared" si="421"/>
        <v>0</v>
      </c>
      <c r="F6736" s="1094">
        <f t="shared" si="422"/>
        <v>0</v>
      </c>
      <c r="G6736" s="1095">
        <f t="shared" si="423"/>
        <v>0</v>
      </c>
      <c r="H6736" s="1090" t="str">
        <f t="shared" ca="1" si="424"/>
        <v/>
      </c>
      <c r="I6736" s="1109"/>
      <c r="J6736" s="1109"/>
      <c r="K6736" s="1112"/>
      <c r="L6736" s="1091"/>
      <c r="M6736" s="1091"/>
      <c r="N6736" s="1091"/>
      <c r="O6736" s="1091"/>
      <c r="P6736" s="1096"/>
      <c r="Q6736" s="1096"/>
      <c r="R6736" s="1096"/>
      <c r="S6736" s="1091"/>
    </row>
    <row r="6737" spans="1:19" x14ac:dyDescent="0.3">
      <c r="A6737" s="1090">
        <v>6732</v>
      </c>
      <c r="B6737" s="1091"/>
      <c r="C6737" s="1091"/>
      <c r="D6737" s="1097"/>
      <c r="E6737" s="1093">
        <f t="shared" si="421"/>
        <v>0</v>
      </c>
      <c r="F6737" s="1094">
        <f t="shared" si="422"/>
        <v>0</v>
      </c>
      <c r="G6737" s="1095">
        <f t="shared" si="423"/>
        <v>0</v>
      </c>
      <c r="H6737" s="1090" t="str">
        <f t="shared" ca="1" si="424"/>
        <v/>
      </c>
      <c r="I6737" s="1109"/>
      <c r="J6737" s="1109"/>
      <c r="K6737" s="1112"/>
      <c r="L6737" s="1091"/>
      <c r="M6737" s="1091"/>
      <c r="N6737" s="1091"/>
      <c r="O6737" s="1091"/>
      <c r="P6737" s="1096"/>
      <c r="Q6737" s="1096"/>
      <c r="R6737" s="1096"/>
      <c r="S6737" s="1091"/>
    </row>
    <row r="6738" spans="1:19" x14ac:dyDescent="0.3">
      <c r="A6738" s="1090">
        <v>6733</v>
      </c>
      <c r="B6738" s="1091"/>
      <c r="C6738" s="1091"/>
      <c r="D6738" s="1097"/>
      <c r="E6738" s="1093">
        <f t="shared" si="421"/>
        <v>0</v>
      </c>
      <c r="F6738" s="1094">
        <f t="shared" si="422"/>
        <v>0</v>
      </c>
      <c r="G6738" s="1095">
        <f t="shared" si="423"/>
        <v>0</v>
      </c>
      <c r="H6738" s="1090" t="str">
        <f t="shared" ca="1" si="424"/>
        <v/>
      </c>
      <c r="I6738" s="1109"/>
      <c r="J6738" s="1109"/>
      <c r="K6738" s="1112"/>
      <c r="L6738" s="1091"/>
      <c r="M6738" s="1091"/>
      <c r="N6738" s="1091"/>
      <c r="O6738" s="1091"/>
      <c r="P6738" s="1096"/>
      <c r="Q6738" s="1096"/>
      <c r="R6738" s="1096"/>
      <c r="S6738" s="1091"/>
    </row>
    <row r="6739" spans="1:19" x14ac:dyDescent="0.3">
      <c r="A6739" s="1090">
        <v>6734</v>
      </c>
      <c r="B6739" s="1091"/>
      <c r="C6739" s="1091"/>
      <c r="D6739" s="1097"/>
      <c r="E6739" s="1093">
        <f t="shared" si="421"/>
        <v>0</v>
      </c>
      <c r="F6739" s="1094">
        <f t="shared" si="422"/>
        <v>0</v>
      </c>
      <c r="G6739" s="1095">
        <f t="shared" si="423"/>
        <v>0</v>
      </c>
      <c r="H6739" s="1090" t="str">
        <f t="shared" ca="1" si="424"/>
        <v/>
      </c>
      <c r="I6739" s="1109"/>
      <c r="J6739" s="1109"/>
      <c r="K6739" s="1112"/>
      <c r="L6739" s="1091"/>
      <c r="M6739" s="1091"/>
      <c r="N6739" s="1091"/>
      <c r="O6739" s="1091"/>
      <c r="P6739" s="1096"/>
      <c r="Q6739" s="1096"/>
      <c r="R6739" s="1096"/>
      <c r="S6739" s="1091"/>
    </row>
    <row r="6740" spans="1:19" x14ac:dyDescent="0.3">
      <c r="A6740" s="1090">
        <v>6735</v>
      </c>
      <c r="B6740" s="1091"/>
      <c r="C6740" s="1091"/>
      <c r="D6740" s="1097"/>
      <c r="E6740" s="1093">
        <f t="shared" si="421"/>
        <v>0</v>
      </c>
      <c r="F6740" s="1094">
        <f t="shared" si="422"/>
        <v>0</v>
      </c>
      <c r="G6740" s="1095">
        <f t="shared" si="423"/>
        <v>0</v>
      </c>
      <c r="H6740" s="1090" t="str">
        <f t="shared" ca="1" si="424"/>
        <v/>
      </c>
      <c r="I6740" s="1109"/>
      <c r="J6740" s="1109"/>
      <c r="K6740" s="1112"/>
      <c r="L6740" s="1091"/>
      <c r="M6740" s="1091"/>
      <c r="N6740" s="1091"/>
      <c r="O6740" s="1091"/>
      <c r="P6740" s="1096"/>
      <c r="Q6740" s="1096"/>
      <c r="R6740" s="1096"/>
      <c r="S6740" s="1091"/>
    </row>
    <row r="6741" spans="1:19" x14ac:dyDescent="0.3">
      <c r="A6741" s="1090">
        <v>6736</v>
      </c>
      <c r="B6741" s="1091"/>
      <c r="C6741" s="1091"/>
      <c r="D6741" s="1097"/>
      <c r="E6741" s="1093">
        <f t="shared" si="421"/>
        <v>0</v>
      </c>
      <c r="F6741" s="1094">
        <f t="shared" si="422"/>
        <v>0</v>
      </c>
      <c r="G6741" s="1095">
        <f t="shared" si="423"/>
        <v>0</v>
      </c>
      <c r="H6741" s="1090" t="str">
        <f t="shared" ca="1" si="424"/>
        <v/>
      </c>
      <c r="I6741" s="1109"/>
      <c r="J6741" s="1109"/>
      <c r="K6741" s="1112"/>
      <c r="L6741" s="1091"/>
      <c r="M6741" s="1091"/>
      <c r="N6741" s="1091"/>
      <c r="O6741" s="1091"/>
      <c r="P6741" s="1096"/>
      <c r="Q6741" s="1096"/>
      <c r="R6741" s="1096"/>
      <c r="S6741" s="1091"/>
    </row>
    <row r="6742" spans="1:19" x14ac:dyDescent="0.3">
      <c r="A6742" s="1090">
        <v>6737</v>
      </c>
      <c r="B6742" s="1091"/>
      <c r="C6742" s="1091"/>
      <c r="D6742" s="1097"/>
      <c r="E6742" s="1093">
        <f t="shared" si="421"/>
        <v>0</v>
      </c>
      <c r="F6742" s="1094">
        <f t="shared" si="422"/>
        <v>0</v>
      </c>
      <c r="G6742" s="1095">
        <f t="shared" si="423"/>
        <v>0</v>
      </c>
      <c r="H6742" s="1090" t="str">
        <f t="shared" ca="1" si="424"/>
        <v/>
      </c>
      <c r="I6742" s="1109"/>
      <c r="J6742" s="1109"/>
      <c r="K6742" s="1112"/>
      <c r="L6742" s="1091"/>
      <c r="M6742" s="1091"/>
      <c r="N6742" s="1091"/>
      <c r="O6742" s="1091"/>
      <c r="P6742" s="1096"/>
      <c r="Q6742" s="1096"/>
      <c r="R6742" s="1096"/>
      <c r="S6742" s="1091"/>
    </row>
    <row r="6743" spans="1:19" x14ac:dyDescent="0.3">
      <c r="A6743" s="1090">
        <v>6738</v>
      </c>
      <c r="B6743" s="1091"/>
      <c r="C6743" s="1091"/>
      <c r="D6743" s="1097"/>
      <c r="E6743" s="1093">
        <f t="shared" si="421"/>
        <v>0</v>
      </c>
      <c r="F6743" s="1094">
        <f t="shared" si="422"/>
        <v>0</v>
      </c>
      <c r="G6743" s="1095">
        <f t="shared" si="423"/>
        <v>0</v>
      </c>
      <c r="H6743" s="1090" t="str">
        <f t="shared" ca="1" si="424"/>
        <v/>
      </c>
      <c r="I6743" s="1109"/>
      <c r="J6743" s="1109"/>
      <c r="K6743" s="1112"/>
      <c r="L6743" s="1091"/>
      <c r="M6743" s="1091"/>
      <c r="N6743" s="1091"/>
      <c r="O6743" s="1091"/>
      <c r="P6743" s="1096"/>
      <c r="Q6743" s="1096"/>
      <c r="R6743" s="1096"/>
      <c r="S6743" s="1091"/>
    </row>
    <row r="6744" spans="1:19" x14ac:dyDescent="0.3">
      <c r="A6744" s="1090">
        <v>6739</v>
      </c>
      <c r="B6744" s="1091"/>
      <c r="C6744" s="1091"/>
      <c r="D6744" s="1097"/>
      <c r="E6744" s="1093">
        <f t="shared" si="421"/>
        <v>0</v>
      </c>
      <c r="F6744" s="1094">
        <f t="shared" si="422"/>
        <v>0</v>
      </c>
      <c r="G6744" s="1095">
        <f t="shared" si="423"/>
        <v>0</v>
      </c>
      <c r="H6744" s="1090" t="str">
        <f t="shared" ca="1" si="424"/>
        <v/>
      </c>
      <c r="I6744" s="1109"/>
      <c r="J6744" s="1109"/>
      <c r="K6744" s="1112"/>
      <c r="L6744" s="1091"/>
      <c r="M6744" s="1091"/>
      <c r="N6744" s="1091"/>
      <c r="O6744" s="1091"/>
      <c r="P6744" s="1096"/>
      <c r="Q6744" s="1096"/>
      <c r="R6744" s="1096"/>
      <c r="S6744" s="1091"/>
    </row>
    <row r="6745" spans="1:19" x14ac:dyDescent="0.3">
      <c r="A6745" s="1090">
        <v>6740</v>
      </c>
      <c r="B6745" s="1091"/>
      <c r="C6745" s="1091"/>
      <c r="D6745" s="1097"/>
      <c r="E6745" s="1093">
        <f t="shared" si="421"/>
        <v>0</v>
      </c>
      <c r="F6745" s="1094">
        <f t="shared" si="422"/>
        <v>0</v>
      </c>
      <c r="G6745" s="1095">
        <f t="shared" si="423"/>
        <v>0</v>
      </c>
      <c r="H6745" s="1090" t="str">
        <f t="shared" ca="1" si="424"/>
        <v/>
      </c>
      <c r="I6745" s="1109"/>
      <c r="J6745" s="1109"/>
      <c r="K6745" s="1112"/>
      <c r="L6745" s="1091"/>
      <c r="M6745" s="1091"/>
      <c r="N6745" s="1091"/>
      <c r="O6745" s="1091"/>
      <c r="P6745" s="1096"/>
      <c r="Q6745" s="1096"/>
      <c r="R6745" s="1096"/>
      <c r="S6745" s="1091"/>
    </row>
    <row r="6746" spans="1:19" x14ac:dyDescent="0.3">
      <c r="A6746" s="1090">
        <v>6741</v>
      </c>
      <c r="B6746" s="1091"/>
      <c r="C6746" s="1091"/>
      <c r="D6746" s="1097"/>
      <c r="E6746" s="1093">
        <f t="shared" si="421"/>
        <v>0</v>
      </c>
      <c r="F6746" s="1094">
        <f t="shared" si="422"/>
        <v>0</v>
      </c>
      <c r="G6746" s="1095">
        <f t="shared" si="423"/>
        <v>0</v>
      </c>
      <c r="H6746" s="1090" t="str">
        <f t="shared" ca="1" si="424"/>
        <v/>
      </c>
      <c r="I6746" s="1109"/>
      <c r="J6746" s="1109"/>
      <c r="K6746" s="1112"/>
      <c r="L6746" s="1091"/>
      <c r="M6746" s="1091"/>
      <c r="N6746" s="1091"/>
      <c r="O6746" s="1091"/>
      <c r="P6746" s="1096"/>
      <c r="Q6746" s="1096"/>
      <c r="R6746" s="1096"/>
      <c r="S6746" s="1091"/>
    </row>
    <row r="6747" spans="1:19" x14ac:dyDescent="0.3">
      <c r="A6747" s="1090">
        <v>6742</v>
      </c>
      <c r="B6747" s="1091"/>
      <c r="C6747" s="1091"/>
      <c r="D6747" s="1097"/>
      <c r="E6747" s="1093">
        <f t="shared" si="421"/>
        <v>0</v>
      </c>
      <c r="F6747" s="1094">
        <f t="shared" si="422"/>
        <v>0</v>
      </c>
      <c r="G6747" s="1095">
        <f t="shared" si="423"/>
        <v>0</v>
      </c>
      <c r="H6747" s="1090" t="str">
        <f t="shared" ca="1" si="424"/>
        <v/>
      </c>
      <c r="I6747" s="1109"/>
      <c r="J6747" s="1109"/>
      <c r="K6747" s="1112"/>
      <c r="L6747" s="1091"/>
      <c r="M6747" s="1091"/>
      <c r="N6747" s="1091"/>
      <c r="O6747" s="1091"/>
      <c r="P6747" s="1096"/>
      <c r="Q6747" s="1096"/>
      <c r="R6747" s="1096"/>
      <c r="S6747" s="1091"/>
    </row>
    <row r="6748" spans="1:19" x14ac:dyDescent="0.3">
      <c r="A6748" s="1090">
        <v>6743</v>
      </c>
      <c r="B6748" s="1091"/>
      <c r="C6748" s="1091"/>
      <c r="D6748" s="1097"/>
      <c r="E6748" s="1093">
        <f t="shared" si="421"/>
        <v>0</v>
      </c>
      <c r="F6748" s="1094">
        <f t="shared" si="422"/>
        <v>0</v>
      </c>
      <c r="G6748" s="1095">
        <f t="shared" si="423"/>
        <v>0</v>
      </c>
      <c r="H6748" s="1090" t="str">
        <f t="shared" ca="1" si="424"/>
        <v/>
      </c>
      <c r="I6748" s="1109"/>
      <c r="J6748" s="1109"/>
      <c r="K6748" s="1112"/>
      <c r="L6748" s="1091"/>
      <c r="M6748" s="1091"/>
      <c r="N6748" s="1091"/>
      <c r="O6748" s="1091"/>
      <c r="P6748" s="1096"/>
      <c r="Q6748" s="1096"/>
      <c r="R6748" s="1096"/>
      <c r="S6748" s="1091"/>
    </row>
    <row r="6749" spans="1:19" x14ac:dyDescent="0.3">
      <c r="A6749" s="1090">
        <v>6744</v>
      </c>
      <c r="B6749" s="1091"/>
      <c r="C6749" s="1091"/>
      <c r="D6749" s="1097"/>
      <c r="E6749" s="1093">
        <f t="shared" si="421"/>
        <v>0</v>
      </c>
      <c r="F6749" s="1094">
        <f t="shared" si="422"/>
        <v>0</v>
      </c>
      <c r="G6749" s="1095">
        <f t="shared" si="423"/>
        <v>0</v>
      </c>
      <c r="H6749" s="1090" t="str">
        <f t="shared" ca="1" si="424"/>
        <v/>
      </c>
      <c r="I6749" s="1109"/>
      <c r="J6749" s="1109"/>
      <c r="K6749" s="1112"/>
      <c r="L6749" s="1091"/>
      <c r="M6749" s="1091"/>
      <c r="N6749" s="1091"/>
      <c r="O6749" s="1091"/>
      <c r="P6749" s="1096"/>
      <c r="Q6749" s="1096"/>
      <c r="R6749" s="1096"/>
      <c r="S6749" s="1091"/>
    </row>
    <row r="6750" spans="1:19" x14ac:dyDescent="0.3">
      <c r="A6750" s="1090">
        <v>6745</v>
      </c>
      <c r="B6750" s="1091"/>
      <c r="C6750" s="1091"/>
      <c r="D6750" s="1097"/>
      <c r="E6750" s="1093">
        <f t="shared" si="421"/>
        <v>0</v>
      </c>
      <c r="F6750" s="1094">
        <f t="shared" si="422"/>
        <v>0</v>
      </c>
      <c r="G6750" s="1095">
        <f t="shared" si="423"/>
        <v>0</v>
      </c>
      <c r="H6750" s="1090" t="str">
        <f t="shared" ca="1" si="424"/>
        <v/>
      </c>
      <c r="I6750" s="1109"/>
      <c r="J6750" s="1109"/>
      <c r="K6750" s="1112"/>
      <c r="L6750" s="1091"/>
      <c r="M6750" s="1091"/>
      <c r="N6750" s="1091"/>
      <c r="O6750" s="1091"/>
      <c r="P6750" s="1096"/>
      <c r="Q6750" s="1096"/>
      <c r="R6750" s="1096"/>
      <c r="S6750" s="1091"/>
    </row>
    <row r="6751" spans="1:19" x14ac:dyDescent="0.3">
      <c r="A6751" s="1090">
        <v>6746</v>
      </c>
      <c r="B6751" s="1091"/>
      <c r="C6751" s="1091"/>
      <c r="D6751" s="1097"/>
      <c r="E6751" s="1093">
        <f t="shared" si="421"/>
        <v>0</v>
      </c>
      <c r="F6751" s="1094">
        <f t="shared" si="422"/>
        <v>0</v>
      </c>
      <c r="G6751" s="1095">
        <f t="shared" si="423"/>
        <v>0</v>
      </c>
      <c r="H6751" s="1090" t="str">
        <f t="shared" ca="1" si="424"/>
        <v/>
      </c>
      <c r="I6751" s="1109"/>
      <c r="J6751" s="1109"/>
      <c r="K6751" s="1112"/>
      <c r="L6751" s="1091"/>
      <c r="M6751" s="1091"/>
      <c r="N6751" s="1091"/>
      <c r="O6751" s="1091"/>
      <c r="P6751" s="1096"/>
      <c r="Q6751" s="1096"/>
      <c r="R6751" s="1096"/>
      <c r="S6751" s="1091"/>
    </row>
    <row r="6752" spans="1:19" x14ac:dyDescent="0.3">
      <c r="A6752" s="1090">
        <v>6747</v>
      </c>
      <c r="B6752" s="1091"/>
      <c r="C6752" s="1091"/>
      <c r="D6752" s="1097"/>
      <c r="E6752" s="1093">
        <f t="shared" si="421"/>
        <v>0</v>
      </c>
      <c r="F6752" s="1094">
        <f t="shared" si="422"/>
        <v>0</v>
      </c>
      <c r="G6752" s="1095">
        <f t="shared" si="423"/>
        <v>0</v>
      </c>
      <c r="H6752" s="1090" t="str">
        <f t="shared" ca="1" si="424"/>
        <v/>
      </c>
      <c r="I6752" s="1109"/>
      <c r="J6752" s="1109"/>
      <c r="K6752" s="1112"/>
      <c r="L6752" s="1091"/>
      <c r="M6752" s="1091"/>
      <c r="N6752" s="1091"/>
      <c r="O6752" s="1091"/>
      <c r="P6752" s="1096"/>
      <c r="Q6752" s="1096"/>
      <c r="R6752" s="1096"/>
      <c r="S6752" s="1091"/>
    </row>
    <row r="6753" spans="1:19" x14ac:dyDescent="0.3">
      <c r="A6753" s="1090">
        <v>6748</v>
      </c>
      <c r="B6753" s="1091"/>
      <c r="C6753" s="1091"/>
      <c r="D6753" s="1097"/>
      <c r="E6753" s="1093">
        <f t="shared" si="421"/>
        <v>0</v>
      </c>
      <c r="F6753" s="1094">
        <f t="shared" si="422"/>
        <v>0</v>
      </c>
      <c r="G6753" s="1095">
        <f t="shared" si="423"/>
        <v>0</v>
      </c>
      <c r="H6753" s="1090" t="str">
        <f t="shared" ca="1" si="424"/>
        <v/>
      </c>
      <c r="I6753" s="1109"/>
      <c r="J6753" s="1109"/>
      <c r="K6753" s="1112"/>
      <c r="L6753" s="1091"/>
      <c r="M6753" s="1091"/>
      <c r="N6753" s="1091"/>
      <c r="O6753" s="1091"/>
      <c r="P6753" s="1096"/>
      <c r="Q6753" s="1096"/>
      <c r="R6753" s="1096"/>
      <c r="S6753" s="1091"/>
    </row>
    <row r="6754" spans="1:19" x14ac:dyDescent="0.3">
      <c r="A6754" s="1090">
        <v>6749</v>
      </c>
      <c r="B6754" s="1091"/>
      <c r="C6754" s="1091"/>
      <c r="D6754" s="1097"/>
      <c r="E6754" s="1093">
        <f t="shared" si="421"/>
        <v>0</v>
      </c>
      <c r="F6754" s="1094">
        <f t="shared" si="422"/>
        <v>0</v>
      </c>
      <c r="G6754" s="1095">
        <f t="shared" si="423"/>
        <v>0</v>
      </c>
      <c r="H6754" s="1090" t="str">
        <f t="shared" ca="1" si="424"/>
        <v/>
      </c>
      <c r="I6754" s="1109"/>
      <c r="J6754" s="1109"/>
      <c r="K6754" s="1112"/>
      <c r="L6754" s="1091"/>
      <c r="M6754" s="1091"/>
      <c r="N6754" s="1091"/>
      <c r="O6754" s="1091"/>
      <c r="P6754" s="1096"/>
      <c r="Q6754" s="1096"/>
      <c r="R6754" s="1096"/>
      <c r="S6754" s="1091"/>
    </row>
    <row r="6755" spans="1:19" x14ac:dyDescent="0.3">
      <c r="A6755" s="1090">
        <v>6750</v>
      </c>
      <c r="B6755" s="1091"/>
      <c r="C6755" s="1091"/>
      <c r="D6755" s="1097"/>
      <c r="E6755" s="1093">
        <f t="shared" si="421"/>
        <v>0</v>
      </c>
      <c r="F6755" s="1094">
        <f t="shared" si="422"/>
        <v>0</v>
      </c>
      <c r="G6755" s="1095">
        <f t="shared" si="423"/>
        <v>0</v>
      </c>
      <c r="H6755" s="1090" t="str">
        <f t="shared" ca="1" si="424"/>
        <v/>
      </c>
      <c r="I6755" s="1109"/>
      <c r="J6755" s="1109"/>
      <c r="K6755" s="1112"/>
      <c r="L6755" s="1091"/>
      <c r="M6755" s="1091"/>
      <c r="N6755" s="1091"/>
      <c r="O6755" s="1091"/>
      <c r="P6755" s="1096"/>
      <c r="Q6755" s="1096"/>
      <c r="R6755" s="1096"/>
      <c r="S6755" s="1091"/>
    </row>
    <row r="6756" spans="1:19" x14ac:dyDescent="0.3">
      <c r="A6756" s="1090">
        <v>6751</v>
      </c>
      <c r="B6756" s="1091"/>
      <c r="C6756" s="1091"/>
      <c r="D6756" s="1097"/>
      <c r="E6756" s="1093">
        <f t="shared" si="421"/>
        <v>0</v>
      </c>
      <c r="F6756" s="1094">
        <f t="shared" si="422"/>
        <v>0</v>
      </c>
      <c r="G6756" s="1095">
        <f t="shared" si="423"/>
        <v>0</v>
      </c>
      <c r="H6756" s="1090" t="str">
        <f t="shared" ca="1" si="424"/>
        <v/>
      </c>
      <c r="I6756" s="1109"/>
      <c r="J6756" s="1109"/>
      <c r="K6756" s="1112"/>
      <c r="L6756" s="1091"/>
      <c r="M6756" s="1091"/>
      <c r="N6756" s="1091"/>
      <c r="O6756" s="1091"/>
      <c r="P6756" s="1096"/>
      <c r="Q6756" s="1096"/>
      <c r="R6756" s="1096"/>
      <c r="S6756" s="1091"/>
    </row>
    <row r="6757" spans="1:19" x14ac:dyDescent="0.3">
      <c r="A6757" s="1090">
        <v>6752</v>
      </c>
      <c r="B6757" s="1091"/>
      <c r="C6757" s="1091"/>
      <c r="D6757" s="1097"/>
      <c r="E6757" s="1093">
        <f t="shared" si="421"/>
        <v>0</v>
      </c>
      <c r="F6757" s="1094">
        <f t="shared" si="422"/>
        <v>0</v>
      </c>
      <c r="G6757" s="1095">
        <f t="shared" si="423"/>
        <v>0</v>
      </c>
      <c r="H6757" s="1090" t="str">
        <f t="shared" ca="1" si="424"/>
        <v/>
      </c>
      <c r="I6757" s="1109"/>
      <c r="J6757" s="1109"/>
      <c r="K6757" s="1112"/>
      <c r="L6757" s="1091"/>
      <c r="M6757" s="1091"/>
      <c r="N6757" s="1091"/>
      <c r="O6757" s="1091"/>
      <c r="P6757" s="1096"/>
      <c r="Q6757" s="1096"/>
      <c r="R6757" s="1096"/>
      <c r="S6757" s="1091"/>
    </row>
    <row r="6758" spans="1:19" x14ac:dyDescent="0.3">
      <c r="A6758" s="1090">
        <v>6753</v>
      </c>
      <c r="B6758" s="1091"/>
      <c r="C6758" s="1091"/>
      <c r="D6758" s="1097"/>
      <c r="E6758" s="1093">
        <f t="shared" si="421"/>
        <v>0</v>
      </c>
      <c r="F6758" s="1094">
        <f t="shared" si="422"/>
        <v>0</v>
      </c>
      <c r="G6758" s="1095">
        <f t="shared" si="423"/>
        <v>0</v>
      </c>
      <c r="H6758" s="1090" t="str">
        <f t="shared" ca="1" si="424"/>
        <v/>
      </c>
      <c r="I6758" s="1109"/>
      <c r="J6758" s="1109"/>
      <c r="K6758" s="1112"/>
      <c r="L6758" s="1091"/>
      <c r="M6758" s="1091"/>
      <c r="N6758" s="1091"/>
      <c r="O6758" s="1091"/>
      <c r="P6758" s="1096"/>
      <c r="Q6758" s="1096"/>
      <c r="R6758" s="1096"/>
      <c r="S6758" s="1091"/>
    </row>
    <row r="6759" spans="1:19" x14ac:dyDescent="0.3">
      <c r="A6759" s="1090">
        <v>6754</v>
      </c>
      <c r="B6759" s="1091"/>
      <c r="C6759" s="1091"/>
      <c r="D6759" s="1097"/>
      <c r="E6759" s="1093">
        <f t="shared" si="421"/>
        <v>0</v>
      </c>
      <c r="F6759" s="1094">
        <f t="shared" si="422"/>
        <v>0</v>
      </c>
      <c r="G6759" s="1095">
        <f t="shared" si="423"/>
        <v>0</v>
      </c>
      <c r="H6759" s="1090" t="str">
        <f t="shared" ca="1" si="424"/>
        <v/>
      </c>
      <c r="I6759" s="1109"/>
      <c r="J6759" s="1109"/>
      <c r="K6759" s="1112"/>
      <c r="L6759" s="1091"/>
      <c r="M6759" s="1091"/>
      <c r="N6759" s="1091"/>
      <c r="O6759" s="1091"/>
      <c r="P6759" s="1096"/>
      <c r="Q6759" s="1096"/>
      <c r="R6759" s="1096"/>
      <c r="S6759" s="1091"/>
    </row>
    <row r="6760" spans="1:19" x14ac:dyDescent="0.3">
      <c r="A6760" s="1090">
        <v>6755</v>
      </c>
      <c r="B6760" s="1091"/>
      <c r="C6760" s="1091"/>
      <c r="D6760" s="1097"/>
      <c r="E6760" s="1093">
        <f t="shared" si="421"/>
        <v>0</v>
      </c>
      <c r="F6760" s="1094">
        <f t="shared" si="422"/>
        <v>0</v>
      </c>
      <c r="G6760" s="1095">
        <f t="shared" si="423"/>
        <v>0</v>
      </c>
      <c r="H6760" s="1090" t="str">
        <f t="shared" ca="1" si="424"/>
        <v/>
      </c>
      <c r="I6760" s="1109"/>
      <c r="J6760" s="1109"/>
      <c r="K6760" s="1112"/>
      <c r="L6760" s="1091"/>
      <c r="M6760" s="1091"/>
      <c r="N6760" s="1091"/>
      <c r="O6760" s="1091"/>
      <c r="P6760" s="1096"/>
      <c r="Q6760" s="1096"/>
      <c r="R6760" s="1096"/>
      <c r="S6760" s="1091"/>
    </row>
    <row r="6761" spans="1:19" x14ac:dyDescent="0.3">
      <c r="A6761" s="1090">
        <v>6756</v>
      </c>
      <c r="B6761" s="1091"/>
      <c r="C6761" s="1091"/>
      <c r="D6761" s="1097"/>
      <c r="E6761" s="1093">
        <f t="shared" si="421"/>
        <v>0</v>
      </c>
      <c r="F6761" s="1094">
        <f t="shared" si="422"/>
        <v>0</v>
      </c>
      <c r="G6761" s="1095">
        <f t="shared" si="423"/>
        <v>0</v>
      </c>
      <c r="H6761" s="1090" t="str">
        <f t="shared" ca="1" si="424"/>
        <v/>
      </c>
      <c r="I6761" s="1109"/>
      <c r="J6761" s="1109"/>
      <c r="K6761" s="1112"/>
      <c r="L6761" s="1091"/>
      <c r="M6761" s="1091"/>
      <c r="N6761" s="1091"/>
      <c r="O6761" s="1091"/>
      <c r="P6761" s="1096"/>
      <c r="Q6761" s="1096"/>
      <c r="R6761" s="1096"/>
      <c r="S6761" s="1091"/>
    </row>
    <row r="6762" spans="1:19" x14ac:dyDescent="0.3">
      <c r="A6762" s="1090">
        <v>6757</v>
      </c>
      <c r="B6762" s="1091"/>
      <c r="C6762" s="1091"/>
      <c r="D6762" s="1097"/>
      <c r="E6762" s="1093">
        <f t="shared" si="421"/>
        <v>0</v>
      </c>
      <c r="F6762" s="1094">
        <f t="shared" si="422"/>
        <v>0</v>
      </c>
      <c r="G6762" s="1095">
        <f t="shared" si="423"/>
        <v>0</v>
      </c>
      <c r="H6762" s="1090" t="str">
        <f t="shared" ca="1" si="424"/>
        <v/>
      </c>
      <c r="I6762" s="1109"/>
      <c r="J6762" s="1109"/>
      <c r="K6762" s="1112"/>
      <c r="L6762" s="1091"/>
      <c r="M6762" s="1091"/>
      <c r="N6762" s="1091"/>
      <c r="O6762" s="1091"/>
      <c r="P6762" s="1096"/>
      <c r="Q6762" s="1096"/>
      <c r="R6762" s="1096"/>
      <c r="S6762" s="1091"/>
    </row>
    <row r="6763" spans="1:19" x14ac:dyDescent="0.3">
      <c r="A6763" s="1090">
        <v>6758</v>
      </c>
      <c r="B6763" s="1091"/>
      <c r="C6763" s="1091"/>
      <c r="D6763" s="1097"/>
      <c r="E6763" s="1093">
        <f t="shared" si="421"/>
        <v>0</v>
      </c>
      <c r="F6763" s="1094">
        <f t="shared" si="422"/>
        <v>0</v>
      </c>
      <c r="G6763" s="1095">
        <f t="shared" si="423"/>
        <v>0</v>
      </c>
      <c r="H6763" s="1090" t="str">
        <f t="shared" ca="1" si="424"/>
        <v/>
      </c>
      <c r="I6763" s="1109"/>
      <c r="J6763" s="1109"/>
      <c r="K6763" s="1112"/>
      <c r="L6763" s="1091"/>
      <c r="M6763" s="1091"/>
      <c r="N6763" s="1091"/>
      <c r="O6763" s="1091"/>
      <c r="P6763" s="1096"/>
      <c r="Q6763" s="1096"/>
      <c r="R6763" s="1096"/>
      <c r="S6763" s="1091"/>
    </row>
    <row r="6764" spans="1:19" x14ac:dyDescent="0.3">
      <c r="A6764" s="1090">
        <v>6759</v>
      </c>
      <c r="B6764" s="1091"/>
      <c r="C6764" s="1091"/>
      <c r="D6764" s="1097"/>
      <c r="E6764" s="1093">
        <f t="shared" si="421"/>
        <v>0</v>
      </c>
      <c r="F6764" s="1094">
        <f t="shared" si="422"/>
        <v>0</v>
      </c>
      <c r="G6764" s="1095">
        <f t="shared" si="423"/>
        <v>0</v>
      </c>
      <c r="H6764" s="1090" t="str">
        <f t="shared" ca="1" si="424"/>
        <v/>
      </c>
      <c r="I6764" s="1109"/>
      <c r="J6764" s="1109"/>
      <c r="K6764" s="1112"/>
      <c r="L6764" s="1091"/>
      <c r="M6764" s="1091"/>
      <c r="N6764" s="1091"/>
      <c r="O6764" s="1091"/>
      <c r="P6764" s="1096"/>
      <c r="Q6764" s="1096"/>
      <c r="R6764" s="1096"/>
      <c r="S6764" s="1091"/>
    </row>
    <row r="6765" spans="1:19" x14ac:dyDescent="0.3">
      <c r="A6765" s="1090">
        <v>6760</v>
      </c>
      <c r="B6765" s="1091"/>
      <c r="C6765" s="1091"/>
      <c r="D6765" s="1097"/>
      <c r="E6765" s="1093">
        <f t="shared" si="421"/>
        <v>0</v>
      </c>
      <c r="F6765" s="1094">
        <f t="shared" si="422"/>
        <v>0</v>
      </c>
      <c r="G6765" s="1095">
        <f t="shared" si="423"/>
        <v>0</v>
      </c>
      <c r="H6765" s="1090" t="str">
        <f t="shared" ca="1" si="424"/>
        <v/>
      </c>
      <c r="I6765" s="1109"/>
      <c r="J6765" s="1109"/>
      <c r="K6765" s="1112"/>
      <c r="L6765" s="1091"/>
      <c r="M6765" s="1091"/>
      <c r="N6765" s="1091"/>
      <c r="O6765" s="1091"/>
      <c r="P6765" s="1096"/>
      <c r="Q6765" s="1096"/>
      <c r="R6765" s="1096"/>
      <c r="S6765" s="1091"/>
    </row>
    <row r="6766" spans="1:19" x14ac:dyDescent="0.3">
      <c r="A6766" s="1090">
        <v>6761</v>
      </c>
      <c r="B6766" s="1091"/>
      <c r="C6766" s="1091"/>
      <c r="D6766" s="1097"/>
      <c r="E6766" s="1093">
        <f t="shared" si="421"/>
        <v>0</v>
      </c>
      <c r="F6766" s="1094">
        <f t="shared" si="422"/>
        <v>0</v>
      </c>
      <c r="G6766" s="1095">
        <f t="shared" si="423"/>
        <v>0</v>
      </c>
      <c r="H6766" s="1090" t="str">
        <f t="shared" ca="1" si="424"/>
        <v/>
      </c>
      <c r="I6766" s="1109"/>
      <c r="J6766" s="1109"/>
      <c r="K6766" s="1112"/>
      <c r="L6766" s="1091"/>
      <c r="M6766" s="1091"/>
      <c r="N6766" s="1091"/>
      <c r="O6766" s="1091"/>
      <c r="P6766" s="1096"/>
      <c r="Q6766" s="1096"/>
      <c r="R6766" s="1096"/>
      <c r="S6766" s="1091"/>
    </row>
    <row r="6767" spans="1:19" x14ac:dyDescent="0.3">
      <c r="A6767" s="1090">
        <v>6762</v>
      </c>
      <c r="B6767" s="1091"/>
      <c r="C6767" s="1091"/>
      <c r="D6767" s="1097"/>
      <c r="E6767" s="1093">
        <f t="shared" si="421"/>
        <v>0</v>
      </c>
      <c r="F6767" s="1094">
        <f t="shared" si="422"/>
        <v>0</v>
      </c>
      <c r="G6767" s="1095">
        <f t="shared" si="423"/>
        <v>0</v>
      </c>
      <c r="H6767" s="1090" t="str">
        <f t="shared" ca="1" si="424"/>
        <v/>
      </c>
      <c r="I6767" s="1109"/>
      <c r="J6767" s="1109"/>
      <c r="K6767" s="1112"/>
      <c r="L6767" s="1091"/>
      <c r="M6767" s="1091"/>
      <c r="N6767" s="1091"/>
      <c r="O6767" s="1091"/>
      <c r="P6767" s="1096"/>
      <c r="Q6767" s="1096"/>
      <c r="R6767" s="1096"/>
      <c r="S6767" s="1091"/>
    </row>
    <row r="6768" spans="1:19" x14ac:dyDescent="0.3">
      <c r="A6768" s="1090">
        <v>6763</v>
      </c>
      <c r="B6768" s="1091"/>
      <c r="C6768" s="1091"/>
      <c r="D6768" s="1097"/>
      <c r="E6768" s="1093">
        <f t="shared" si="421"/>
        <v>0</v>
      </c>
      <c r="F6768" s="1094">
        <f t="shared" si="422"/>
        <v>0</v>
      </c>
      <c r="G6768" s="1095">
        <f t="shared" si="423"/>
        <v>0</v>
      </c>
      <c r="H6768" s="1090" t="str">
        <f t="shared" ca="1" si="424"/>
        <v/>
      </c>
      <c r="I6768" s="1109"/>
      <c r="J6768" s="1109"/>
      <c r="K6768" s="1112"/>
      <c r="L6768" s="1091"/>
      <c r="M6768" s="1091"/>
      <c r="N6768" s="1091"/>
      <c r="O6768" s="1091"/>
      <c r="P6768" s="1096"/>
      <c r="Q6768" s="1096"/>
      <c r="R6768" s="1096"/>
      <c r="S6768" s="1091"/>
    </row>
    <row r="6769" spans="1:19" x14ac:dyDescent="0.3">
      <c r="A6769" s="1090">
        <v>6764</v>
      </c>
      <c r="B6769" s="1091"/>
      <c r="C6769" s="1091"/>
      <c r="D6769" s="1097"/>
      <c r="E6769" s="1093">
        <f t="shared" si="421"/>
        <v>0</v>
      </c>
      <c r="F6769" s="1094">
        <f t="shared" si="422"/>
        <v>0</v>
      </c>
      <c r="G6769" s="1095">
        <f t="shared" si="423"/>
        <v>0</v>
      </c>
      <c r="H6769" s="1090" t="str">
        <f t="shared" ca="1" si="424"/>
        <v/>
      </c>
      <c r="I6769" s="1109"/>
      <c r="J6769" s="1109"/>
      <c r="K6769" s="1112"/>
      <c r="L6769" s="1091"/>
      <c r="M6769" s="1091"/>
      <c r="N6769" s="1091"/>
      <c r="O6769" s="1091"/>
      <c r="P6769" s="1096"/>
      <c r="Q6769" s="1096"/>
      <c r="R6769" s="1096"/>
      <c r="S6769" s="1091"/>
    </row>
    <row r="6770" spans="1:19" x14ac:dyDescent="0.3">
      <c r="A6770" s="1090">
        <v>6765</v>
      </c>
      <c r="B6770" s="1091"/>
      <c r="C6770" s="1091"/>
      <c r="D6770" s="1097"/>
      <c r="E6770" s="1093">
        <f t="shared" si="421"/>
        <v>0</v>
      </c>
      <c r="F6770" s="1094">
        <f t="shared" si="422"/>
        <v>0</v>
      </c>
      <c r="G6770" s="1095">
        <f t="shared" si="423"/>
        <v>0</v>
      </c>
      <c r="H6770" s="1090" t="str">
        <f t="shared" ca="1" si="424"/>
        <v/>
      </c>
      <c r="I6770" s="1109"/>
      <c r="J6770" s="1109"/>
      <c r="K6770" s="1112"/>
      <c r="L6770" s="1091"/>
      <c r="M6770" s="1091"/>
      <c r="N6770" s="1091"/>
      <c r="O6770" s="1091"/>
      <c r="P6770" s="1096"/>
      <c r="Q6770" s="1096"/>
      <c r="R6770" s="1096"/>
      <c r="S6770" s="1091"/>
    </row>
    <row r="6771" spans="1:19" x14ac:dyDescent="0.3">
      <c r="A6771" s="1090">
        <v>6766</v>
      </c>
      <c r="B6771" s="1091"/>
      <c r="C6771" s="1091"/>
      <c r="D6771" s="1097"/>
      <c r="E6771" s="1093">
        <f t="shared" si="421"/>
        <v>0</v>
      </c>
      <c r="F6771" s="1094">
        <f t="shared" si="422"/>
        <v>0</v>
      </c>
      <c r="G6771" s="1095">
        <f t="shared" si="423"/>
        <v>0</v>
      </c>
      <c r="H6771" s="1090" t="str">
        <f t="shared" ca="1" si="424"/>
        <v/>
      </c>
      <c r="I6771" s="1109"/>
      <c r="J6771" s="1109"/>
      <c r="K6771" s="1112"/>
      <c r="L6771" s="1091"/>
      <c r="M6771" s="1091"/>
      <c r="N6771" s="1091"/>
      <c r="O6771" s="1091"/>
      <c r="P6771" s="1096"/>
      <c r="Q6771" s="1096"/>
      <c r="R6771" s="1096"/>
      <c r="S6771" s="1091"/>
    </row>
    <row r="6772" spans="1:19" x14ac:dyDescent="0.3">
      <c r="A6772" s="1090">
        <v>6767</v>
      </c>
      <c r="B6772" s="1091"/>
      <c r="C6772" s="1091"/>
      <c r="D6772" s="1097"/>
      <c r="E6772" s="1093">
        <f t="shared" si="421"/>
        <v>0</v>
      </c>
      <c r="F6772" s="1094">
        <f t="shared" si="422"/>
        <v>0</v>
      </c>
      <c r="G6772" s="1095">
        <f t="shared" si="423"/>
        <v>0</v>
      </c>
      <c r="H6772" s="1090" t="str">
        <f t="shared" ca="1" si="424"/>
        <v/>
      </c>
      <c r="I6772" s="1109"/>
      <c r="J6772" s="1109"/>
      <c r="K6772" s="1112"/>
      <c r="L6772" s="1091"/>
      <c r="M6772" s="1091"/>
      <c r="N6772" s="1091"/>
      <c r="O6772" s="1091"/>
      <c r="P6772" s="1096"/>
      <c r="Q6772" s="1096"/>
      <c r="R6772" s="1096"/>
      <c r="S6772" s="1091"/>
    </row>
    <row r="6773" spans="1:19" x14ac:dyDescent="0.3">
      <c r="A6773" s="1090">
        <v>6768</v>
      </c>
      <c r="B6773" s="1091"/>
      <c r="C6773" s="1091"/>
      <c r="D6773" s="1097"/>
      <c r="E6773" s="1093">
        <f t="shared" si="421"/>
        <v>0</v>
      </c>
      <c r="F6773" s="1094">
        <f t="shared" si="422"/>
        <v>0</v>
      </c>
      <c r="G6773" s="1095">
        <f t="shared" si="423"/>
        <v>0</v>
      </c>
      <c r="H6773" s="1090" t="str">
        <f t="shared" ca="1" si="424"/>
        <v/>
      </c>
      <c r="I6773" s="1109"/>
      <c r="J6773" s="1109"/>
      <c r="K6773" s="1112"/>
      <c r="L6773" s="1091"/>
      <c r="M6773" s="1091"/>
      <c r="N6773" s="1091"/>
      <c r="O6773" s="1091"/>
      <c r="P6773" s="1096"/>
      <c r="Q6773" s="1096"/>
      <c r="R6773" s="1096"/>
      <c r="S6773" s="1091"/>
    </row>
    <row r="6774" spans="1:19" x14ac:dyDescent="0.3">
      <c r="A6774" s="1090">
        <v>6769</v>
      </c>
      <c r="B6774" s="1091"/>
      <c r="C6774" s="1091"/>
      <c r="D6774" s="1097"/>
      <c r="E6774" s="1093">
        <f t="shared" si="421"/>
        <v>0</v>
      </c>
      <c r="F6774" s="1094">
        <f t="shared" si="422"/>
        <v>0</v>
      </c>
      <c r="G6774" s="1095">
        <f t="shared" si="423"/>
        <v>0</v>
      </c>
      <c r="H6774" s="1090" t="str">
        <f t="shared" ca="1" si="424"/>
        <v/>
      </c>
      <c r="I6774" s="1109"/>
      <c r="J6774" s="1109"/>
      <c r="K6774" s="1112"/>
      <c r="L6774" s="1091"/>
      <c r="M6774" s="1091"/>
      <c r="N6774" s="1091"/>
      <c r="O6774" s="1091"/>
      <c r="P6774" s="1096"/>
      <c r="Q6774" s="1096"/>
      <c r="R6774" s="1096"/>
      <c r="S6774" s="1091"/>
    </row>
    <row r="6775" spans="1:19" x14ac:dyDescent="0.3">
      <c r="A6775" s="1090">
        <v>6770</v>
      </c>
      <c r="B6775" s="1091"/>
      <c r="C6775" s="1091"/>
      <c r="D6775" s="1097"/>
      <c r="E6775" s="1093">
        <f t="shared" si="421"/>
        <v>0</v>
      </c>
      <c r="F6775" s="1094">
        <f t="shared" si="422"/>
        <v>0</v>
      </c>
      <c r="G6775" s="1095">
        <f t="shared" si="423"/>
        <v>0</v>
      </c>
      <c r="H6775" s="1090" t="str">
        <f t="shared" ca="1" si="424"/>
        <v/>
      </c>
      <c r="I6775" s="1109"/>
      <c r="J6775" s="1109"/>
      <c r="K6775" s="1112"/>
      <c r="L6775" s="1091"/>
      <c r="M6775" s="1091"/>
      <c r="N6775" s="1091"/>
      <c r="O6775" s="1091"/>
      <c r="P6775" s="1096"/>
      <c r="Q6775" s="1096"/>
      <c r="R6775" s="1096"/>
      <c r="S6775" s="1091"/>
    </row>
    <row r="6776" spans="1:19" x14ac:dyDescent="0.3">
      <c r="A6776" s="1090">
        <v>6771</v>
      </c>
      <c r="B6776" s="1091"/>
      <c r="C6776" s="1091"/>
      <c r="D6776" s="1097"/>
      <c r="E6776" s="1093">
        <f t="shared" si="421"/>
        <v>0</v>
      </c>
      <c r="F6776" s="1094">
        <f t="shared" si="422"/>
        <v>0</v>
      </c>
      <c r="G6776" s="1095">
        <f t="shared" si="423"/>
        <v>0</v>
      </c>
      <c r="H6776" s="1090" t="str">
        <f t="shared" ca="1" si="424"/>
        <v/>
      </c>
      <c r="I6776" s="1109"/>
      <c r="J6776" s="1109"/>
      <c r="K6776" s="1112"/>
      <c r="L6776" s="1091"/>
      <c r="M6776" s="1091"/>
      <c r="N6776" s="1091"/>
      <c r="O6776" s="1091"/>
      <c r="P6776" s="1096"/>
      <c r="Q6776" s="1096"/>
      <c r="R6776" s="1096"/>
      <c r="S6776" s="1091"/>
    </row>
    <row r="6777" spans="1:19" x14ac:dyDescent="0.3">
      <c r="A6777" s="1090">
        <v>6772</v>
      </c>
      <c r="B6777" s="1091"/>
      <c r="C6777" s="1091"/>
      <c r="D6777" s="1097"/>
      <c r="E6777" s="1093">
        <f t="shared" si="421"/>
        <v>0</v>
      </c>
      <c r="F6777" s="1094">
        <f t="shared" si="422"/>
        <v>0</v>
      </c>
      <c r="G6777" s="1095">
        <f t="shared" si="423"/>
        <v>0</v>
      </c>
      <c r="H6777" s="1090" t="str">
        <f t="shared" ca="1" si="424"/>
        <v/>
      </c>
      <c r="I6777" s="1109"/>
      <c r="J6777" s="1109"/>
      <c r="K6777" s="1112"/>
      <c r="L6777" s="1091"/>
      <c r="M6777" s="1091"/>
      <c r="N6777" s="1091"/>
      <c r="O6777" s="1091"/>
      <c r="P6777" s="1096"/>
      <c r="Q6777" s="1096"/>
      <c r="R6777" s="1096"/>
      <c r="S6777" s="1091"/>
    </row>
    <row r="6778" spans="1:19" x14ac:dyDescent="0.3">
      <c r="A6778" s="1090">
        <v>6773</v>
      </c>
      <c r="B6778" s="1091"/>
      <c r="C6778" s="1091"/>
      <c r="D6778" s="1097"/>
      <c r="E6778" s="1093">
        <f t="shared" si="421"/>
        <v>0</v>
      </c>
      <c r="F6778" s="1094">
        <f t="shared" si="422"/>
        <v>0</v>
      </c>
      <c r="G6778" s="1095">
        <f t="shared" si="423"/>
        <v>0</v>
      </c>
      <c r="H6778" s="1090" t="str">
        <f t="shared" ca="1" si="424"/>
        <v/>
      </c>
      <c r="I6778" s="1109"/>
      <c r="J6778" s="1109"/>
      <c r="K6778" s="1112"/>
      <c r="L6778" s="1091"/>
      <c r="M6778" s="1091"/>
      <c r="N6778" s="1091"/>
      <c r="O6778" s="1091"/>
      <c r="P6778" s="1096"/>
      <c r="Q6778" s="1096"/>
      <c r="R6778" s="1096"/>
      <c r="S6778" s="1091"/>
    </row>
    <row r="6779" spans="1:19" x14ac:dyDescent="0.3">
      <c r="A6779" s="1090">
        <v>6774</v>
      </c>
      <c r="B6779" s="1091"/>
      <c r="C6779" s="1091"/>
      <c r="D6779" s="1097"/>
      <c r="E6779" s="1093">
        <f t="shared" si="421"/>
        <v>0</v>
      </c>
      <c r="F6779" s="1094">
        <f t="shared" si="422"/>
        <v>0</v>
      </c>
      <c r="G6779" s="1095">
        <f t="shared" si="423"/>
        <v>0</v>
      </c>
      <c r="H6779" s="1090" t="str">
        <f t="shared" ca="1" si="424"/>
        <v/>
      </c>
      <c r="I6779" s="1109"/>
      <c r="J6779" s="1109"/>
      <c r="K6779" s="1112"/>
      <c r="L6779" s="1091"/>
      <c r="M6779" s="1091"/>
      <c r="N6779" s="1091"/>
      <c r="O6779" s="1091"/>
      <c r="P6779" s="1096"/>
      <c r="Q6779" s="1096"/>
      <c r="R6779" s="1096"/>
      <c r="S6779" s="1091"/>
    </row>
    <row r="6780" spans="1:19" x14ac:dyDescent="0.3">
      <c r="A6780" s="1090">
        <v>6775</v>
      </c>
      <c r="B6780" s="1091"/>
      <c r="C6780" s="1091"/>
      <c r="D6780" s="1097"/>
      <c r="E6780" s="1093">
        <f t="shared" si="421"/>
        <v>0</v>
      </c>
      <c r="F6780" s="1094">
        <f t="shared" si="422"/>
        <v>0</v>
      </c>
      <c r="G6780" s="1095">
        <f t="shared" si="423"/>
        <v>0</v>
      </c>
      <c r="H6780" s="1090" t="str">
        <f t="shared" ca="1" si="424"/>
        <v/>
      </c>
      <c r="I6780" s="1109"/>
      <c r="J6780" s="1109"/>
      <c r="K6780" s="1112"/>
      <c r="L6780" s="1091"/>
      <c r="M6780" s="1091"/>
      <c r="N6780" s="1091"/>
      <c r="O6780" s="1091"/>
      <c r="P6780" s="1096"/>
      <c r="Q6780" s="1096"/>
      <c r="R6780" s="1096"/>
      <c r="S6780" s="1091"/>
    </row>
    <row r="6781" spans="1:19" x14ac:dyDescent="0.3">
      <c r="A6781" s="1090">
        <v>6776</v>
      </c>
      <c r="B6781" s="1091"/>
      <c r="C6781" s="1091"/>
      <c r="D6781" s="1097"/>
      <c r="E6781" s="1093">
        <f t="shared" si="421"/>
        <v>0</v>
      </c>
      <c r="F6781" s="1094">
        <f t="shared" si="422"/>
        <v>0</v>
      </c>
      <c r="G6781" s="1095">
        <f t="shared" si="423"/>
        <v>0</v>
      </c>
      <c r="H6781" s="1090" t="str">
        <f t="shared" ca="1" si="424"/>
        <v/>
      </c>
      <c r="I6781" s="1109"/>
      <c r="J6781" s="1109"/>
      <c r="K6781" s="1112"/>
      <c r="L6781" s="1091"/>
      <c r="M6781" s="1091"/>
      <c r="N6781" s="1091"/>
      <c r="O6781" s="1091"/>
      <c r="P6781" s="1096"/>
      <c r="Q6781" s="1096"/>
      <c r="R6781" s="1096"/>
      <c r="S6781" s="1091"/>
    </row>
    <row r="6782" spans="1:19" x14ac:dyDescent="0.3">
      <c r="A6782" s="1090">
        <v>6777</v>
      </c>
      <c r="B6782" s="1091"/>
      <c r="C6782" s="1091"/>
      <c r="D6782" s="1097"/>
      <c r="E6782" s="1093">
        <f t="shared" si="421"/>
        <v>0</v>
      </c>
      <c r="F6782" s="1094">
        <f t="shared" si="422"/>
        <v>0</v>
      </c>
      <c r="G6782" s="1095">
        <f t="shared" si="423"/>
        <v>0</v>
      </c>
      <c r="H6782" s="1090" t="str">
        <f t="shared" ca="1" si="424"/>
        <v/>
      </c>
      <c r="I6782" s="1109"/>
      <c r="J6782" s="1109"/>
      <c r="K6782" s="1112"/>
      <c r="L6782" s="1091"/>
      <c r="M6782" s="1091"/>
      <c r="N6782" s="1091"/>
      <c r="O6782" s="1091"/>
      <c r="P6782" s="1096"/>
      <c r="Q6782" s="1096"/>
      <c r="R6782" s="1096"/>
      <c r="S6782" s="1091"/>
    </row>
    <row r="6783" spans="1:19" x14ac:dyDescent="0.3">
      <c r="A6783" s="1090">
        <v>6778</v>
      </c>
      <c r="B6783" s="1091"/>
      <c r="C6783" s="1091"/>
      <c r="D6783" s="1097"/>
      <c r="E6783" s="1093">
        <f t="shared" si="421"/>
        <v>0</v>
      </c>
      <c r="F6783" s="1094">
        <f t="shared" si="422"/>
        <v>0</v>
      </c>
      <c r="G6783" s="1095">
        <f t="shared" si="423"/>
        <v>0</v>
      </c>
      <c r="H6783" s="1090" t="str">
        <f t="shared" ca="1" si="424"/>
        <v/>
      </c>
      <c r="I6783" s="1109"/>
      <c r="J6783" s="1109"/>
      <c r="K6783" s="1112"/>
      <c r="L6783" s="1091"/>
      <c r="M6783" s="1091"/>
      <c r="N6783" s="1091"/>
      <c r="O6783" s="1091"/>
      <c r="P6783" s="1096"/>
      <c r="Q6783" s="1096"/>
      <c r="R6783" s="1096"/>
      <c r="S6783" s="1091"/>
    </row>
    <row r="6784" spans="1:19" x14ac:dyDescent="0.3">
      <c r="A6784" s="1090">
        <v>6779</v>
      </c>
      <c r="B6784" s="1091"/>
      <c r="C6784" s="1091"/>
      <c r="D6784" s="1097"/>
      <c r="E6784" s="1093">
        <f t="shared" si="421"/>
        <v>0</v>
      </c>
      <c r="F6784" s="1094">
        <f t="shared" si="422"/>
        <v>0</v>
      </c>
      <c r="G6784" s="1095">
        <f t="shared" si="423"/>
        <v>0</v>
      </c>
      <c r="H6784" s="1090" t="str">
        <f t="shared" ca="1" si="424"/>
        <v/>
      </c>
      <c r="I6784" s="1109"/>
      <c r="J6784" s="1109"/>
      <c r="K6784" s="1112"/>
      <c r="L6784" s="1091"/>
      <c r="M6784" s="1091"/>
      <c r="N6784" s="1091"/>
      <c r="O6784" s="1091"/>
      <c r="P6784" s="1096"/>
      <c r="Q6784" s="1096"/>
      <c r="R6784" s="1096"/>
      <c r="S6784" s="1091"/>
    </row>
    <row r="6785" spans="1:19" x14ac:dyDescent="0.3">
      <c r="A6785" s="1090">
        <v>6780</v>
      </c>
      <c r="B6785" s="1091"/>
      <c r="C6785" s="1091"/>
      <c r="D6785" s="1097"/>
      <c r="E6785" s="1093">
        <f t="shared" si="421"/>
        <v>0</v>
      </c>
      <c r="F6785" s="1094">
        <f t="shared" si="422"/>
        <v>0</v>
      </c>
      <c r="G6785" s="1095">
        <f t="shared" si="423"/>
        <v>0</v>
      </c>
      <c r="H6785" s="1090" t="str">
        <f t="shared" ca="1" si="424"/>
        <v/>
      </c>
      <c r="I6785" s="1109"/>
      <c r="J6785" s="1109"/>
      <c r="K6785" s="1112"/>
      <c r="L6785" s="1091"/>
      <c r="M6785" s="1091"/>
      <c r="N6785" s="1091"/>
      <c r="O6785" s="1091"/>
      <c r="P6785" s="1096"/>
      <c r="Q6785" s="1096"/>
      <c r="R6785" s="1096"/>
      <c r="S6785" s="1091"/>
    </row>
    <row r="6786" spans="1:19" x14ac:dyDescent="0.3">
      <c r="A6786" s="1090">
        <v>6781</v>
      </c>
      <c r="B6786" s="1091"/>
      <c r="C6786" s="1091"/>
      <c r="D6786" s="1097"/>
      <c r="E6786" s="1093">
        <f t="shared" si="421"/>
        <v>0</v>
      </c>
      <c r="F6786" s="1094">
        <f t="shared" si="422"/>
        <v>0</v>
      </c>
      <c r="G6786" s="1095">
        <f t="shared" si="423"/>
        <v>0</v>
      </c>
      <c r="H6786" s="1090" t="str">
        <f t="shared" ca="1" si="424"/>
        <v/>
      </c>
      <c r="I6786" s="1109"/>
      <c r="J6786" s="1109"/>
      <c r="K6786" s="1112"/>
      <c r="L6786" s="1091"/>
      <c r="M6786" s="1091"/>
      <c r="N6786" s="1091"/>
      <c r="O6786" s="1091"/>
      <c r="P6786" s="1096"/>
      <c r="Q6786" s="1096"/>
      <c r="R6786" s="1096"/>
      <c r="S6786" s="1091"/>
    </row>
    <row r="6787" spans="1:19" x14ac:dyDescent="0.3">
      <c r="A6787" s="1090">
        <v>6782</v>
      </c>
      <c r="B6787" s="1091"/>
      <c r="C6787" s="1091"/>
      <c r="D6787" s="1097"/>
      <c r="E6787" s="1093">
        <f t="shared" si="421"/>
        <v>0</v>
      </c>
      <c r="F6787" s="1094">
        <f t="shared" si="422"/>
        <v>0</v>
      </c>
      <c r="G6787" s="1095">
        <f t="shared" si="423"/>
        <v>0</v>
      </c>
      <c r="H6787" s="1090" t="str">
        <f t="shared" ca="1" si="424"/>
        <v/>
      </c>
      <c r="I6787" s="1109"/>
      <c r="J6787" s="1109"/>
      <c r="K6787" s="1112"/>
      <c r="L6787" s="1091"/>
      <c r="M6787" s="1091"/>
      <c r="N6787" s="1091"/>
      <c r="O6787" s="1091"/>
      <c r="P6787" s="1096"/>
      <c r="Q6787" s="1096"/>
      <c r="R6787" s="1096"/>
      <c r="S6787" s="1091"/>
    </row>
    <row r="6788" spans="1:19" x14ac:dyDescent="0.3">
      <c r="A6788" s="1090">
        <v>6783</v>
      </c>
      <c r="B6788" s="1091"/>
      <c r="C6788" s="1091"/>
      <c r="D6788" s="1097"/>
      <c r="E6788" s="1093">
        <f t="shared" si="421"/>
        <v>0</v>
      </c>
      <c r="F6788" s="1094">
        <f t="shared" si="422"/>
        <v>0</v>
      </c>
      <c r="G6788" s="1095">
        <f t="shared" si="423"/>
        <v>0</v>
      </c>
      <c r="H6788" s="1090" t="str">
        <f t="shared" ca="1" si="424"/>
        <v/>
      </c>
      <c r="I6788" s="1109"/>
      <c r="J6788" s="1109"/>
      <c r="K6788" s="1112"/>
      <c r="L6788" s="1091"/>
      <c r="M6788" s="1091"/>
      <c r="N6788" s="1091"/>
      <c r="O6788" s="1091"/>
      <c r="P6788" s="1096"/>
      <c r="Q6788" s="1096"/>
      <c r="R6788" s="1096"/>
      <c r="S6788" s="1091"/>
    </row>
    <row r="6789" spans="1:19" x14ac:dyDescent="0.3">
      <c r="A6789" s="1090">
        <v>6784</v>
      </c>
      <c r="B6789" s="1091"/>
      <c r="C6789" s="1091"/>
      <c r="D6789" s="1097"/>
      <c r="E6789" s="1093">
        <f t="shared" si="421"/>
        <v>0</v>
      </c>
      <c r="F6789" s="1094">
        <f t="shared" si="422"/>
        <v>0</v>
      </c>
      <c r="G6789" s="1095">
        <f t="shared" si="423"/>
        <v>0</v>
      </c>
      <c r="H6789" s="1090" t="str">
        <f t="shared" ca="1" si="424"/>
        <v/>
      </c>
      <c r="I6789" s="1109"/>
      <c r="J6789" s="1109"/>
      <c r="K6789" s="1112"/>
      <c r="L6789" s="1091"/>
      <c r="M6789" s="1091"/>
      <c r="N6789" s="1091"/>
      <c r="O6789" s="1091"/>
      <c r="P6789" s="1096"/>
      <c r="Q6789" s="1096"/>
      <c r="R6789" s="1096"/>
      <c r="S6789" s="1091"/>
    </row>
    <row r="6790" spans="1:19" x14ac:dyDescent="0.3">
      <c r="A6790" s="1090">
        <v>6785</v>
      </c>
      <c r="B6790" s="1091"/>
      <c r="C6790" s="1091"/>
      <c r="D6790" s="1097"/>
      <c r="E6790" s="1093">
        <f t="shared" si="421"/>
        <v>0</v>
      </c>
      <c r="F6790" s="1094">
        <f t="shared" si="422"/>
        <v>0</v>
      </c>
      <c r="G6790" s="1095">
        <f t="shared" si="423"/>
        <v>0</v>
      </c>
      <c r="H6790" s="1090" t="str">
        <f t="shared" ca="1" si="424"/>
        <v/>
      </c>
      <c r="I6790" s="1109"/>
      <c r="J6790" s="1109"/>
      <c r="K6790" s="1112"/>
      <c r="L6790" s="1091"/>
      <c r="M6790" s="1091"/>
      <c r="N6790" s="1091"/>
      <c r="O6790" s="1091"/>
      <c r="P6790" s="1096"/>
      <c r="Q6790" s="1096"/>
      <c r="R6790" s="1096"/>
      <c r="S6790" s="1091"/>
    </row>
    <row r="6791" spans="1:19" x14ac:dyDescent="0.3">
      <c r="A6791" s="1090">
        <v>6786</v>
      </c>
      <c r="B6791" s="1091"/>
      <c r="C6791" s="1091"/>
      <c r="D6791" s="1097"/>
      <c r="E6791" s="1093">
        <f t="shared" ref="E6791:E6854" si="425">D6791</f>
        <v>0</v>
      </c>
      <c r="F6791" s="1094">
        <f t="shared" ref="F6791:F6854" si="426">D6791</f>
        <v>0</v>
      </c>
      <c r="G6791" s="1095">
        <f t="shared" ref="G6791:G6854" si="427">D6791</f>
        <v>0</v>
      </c>
      <c r="H6791" s="1090" t="str">
        <f t="shared" ref="H6791:H6854" ca="1" si="428">IF(ISBLANK(D6791),"",DATEDIF(G6791,TODAY(),"y"))</f>
        <v/>
      </c>
      <c r="I6791" s="1109"/>
      <c r="J6791" s="1109"/>
      <c r="K6791" s="1112"/>
      <c r="L6791" s="1091"/>
      <c r="M6791" s="1091"/>
      <c r="N6791" s="1091"/>
      <c r="O6791" s="1091"/>
      <c r="P6791" s="1096"/>
      <c r="Q6791" s="1096"/>
      <c r="R6791" s="1096"/>
      <c r="S6791" s="1091"/>
    </row>
    <row r="6792" spans="1:19" x14ac:dyDescent="0.3">
      <c r="A6792" s="1090">
        <v>6787</v>
      </c>
      <c r="B6792" s="1091"/>
      <c r="C6792" s="1091"/>
      <c r="D6792" s="1097"/>
      <c r="E6792" s="1093">
        <f t="shared" si="425"/>
        <v>0</v>
      </c>
      <c r="F6792" s="1094">
        <f t="shared" si="426"/>
        <v>0</v>
      </c>
      <c r="G6792" s="1095">
        <f t="shared" si="427"/>
        <v>0</v>
      </c>
      <c r="H6792" s="1090" t="str">
        <f t="shared" ca="1" si="428"/>
        <v/>
      </c>
      <c r="I6792" s="1109"/>
      <c r="J6792" s="1109"/>
      <c r="K6792" s="1112"/>
      <c r="L6792" s="1091"/>
      <c r="M6792" s="1091"/>
      <c r="N6792" s="1091"/>
      <c r="O6792" s="1091"/>
      <c r="P6792" s="1096"/>
      <c r="Q6792" s="1096"/>
      <c r="R6792" s="1096"/>
      <c r="S6792" s="1091"/>
    </row>
    <row r="6793" spans="1:19" x14ac:dyDescent="0.3">
      <c r="A6793" s="1090">
        <v>6788</v>
      </c>
      <c r="B6793" s="1091"/>
      <c r="C6793" s="1091"/>
      <c r="D6793" s="1097"/>
      <c r="E6793" s="1093">
        <f t="shared" si="425"/>
        <v>0</v>
      </c>
      <c r="F6793" s="1094">
        <f t="shared" si="426"/>
        <v>0</v>
      </c>
      <c r="G6793" s="1095">
        <f t="shared" si="427"/>
        <v>0</v>
      </c>
      <c r="H6793" s="1090" t="str">
        <f t="shared" ca="1" si="428"/>
        <v/>
      </c>
      <c r="I6793" s="1109"/>
      <c r="J6793" s="1109"/>
      <c r="K6793" s="1112"/>
      <c r="L6793" s="1091"/>
      <c r="M6793" s="1091"/>
      <c r="N6793" s="1091"/>
      <c r="O6793" s="1091"/>
      <c r="P6793" s="1096"/>
      <c r="Q6793" s="1096"/>
      <c r="R6793" s="1096"/>
      <c r="S6793" s="1091"/>
    </row>
    <row r="6794" spans="1:19" x14ac:dyDescent="0.3">
      <c r="A6794" s="1090">
        <v>6789</v>
      </c>
      <c r="B6794" s="1091"/>
      <c r="C6794" s="1091"/>
      <c r="D6794" s="1097"/>
      <c r="E6794" s="1093">
        <f t="shared" si="425"/>
        <v>0</v>
      </c>
      <c r="F6794" s="1094">
        <f t="shared" si="426"/>
        <v>0</v>
      </c>
      <c r="G6794" s="1095">
        <f t="shared" si="427"/>
        <v>0</v>
      </c>
      <c r="H6794" s="1090" t="str">
        <f t="shared" ca="1" si="428"/>
        <v/>
      </c>
      <c r="I6794" s="1109"/>
      <c r="J6794" s="1109"/>
      <c r="K6794" s="1112"/>
      <c r="L6794" s="1091"/>
      <c r="M6794" s="1091"/>
      <c r="N6794" s="1091"/>
      <c r="O6794" s="1091"/>
      <c r="P6794" s="1096"/>
      <c r="Q6794" s="1096"/>
      <c r="R6794" s="1096"/>
      <c r="S6794" s="1091"/>
    </row>
    <row r="6795" spans="1:19" x14ac:dyDescent="0.3">
      <c r="A6795" s="1090">
        <v>6790</v>
      </c>
      <c r="B6795" s="1091"/>
      <c r="C6795" s="1091"/>
      <c r="D6795" s="1097"/>
      <c r="E6795" s="1093">
        <f t="shared" si="425"/>
        <v>0</v>
      </c>
      <c r="F6795" s="1094">
        <f t="shared" si="426"/>
        <v>0</v>
      </c>
      <c r="G6795" s="1095">
        <f t="shared" si="427"/>
        <v>0</v>
      </c>
      <c r="H6795" s="1090" t="str">
        <f t="shared" ca="1" si="428"/>
        <v/>
      </c>
      <c r="I6795" s="1109"/>
      <c r="J6795" s="1109"/>
      <c r="K6795" s="1112"/>
      <c r="L6795" s="1091"/>
      <c r="M6795" s="1091"/>
      <c r="N6795" s="1091"/>
      <c r="O6795" s="1091"/>
      <c r="P6795" s="1096"/>
      <c r="Q6795" s="1096"/>
      <c r="R6795" s="1096"/>
      <c r="S6795" s="1091"/>
    </row>
    <row r="6796" spans="1:19" x14ac:dyDescent="0.3">
      <c r="A6796" s="1090">
        <v>6791</v>
      </c>
      <c r="B6796" s="1091"/>
      <c r="C6796" s="1091"/>
      <c r="D6796" s="1097"/>
      <c r="E6796" s="1093">
        <f t="shared" si="425"/>
        <v>0</v>
      </c>
      <c r="F6796" s="1094">
        <f t="shared" si="426"/>
        <v>0</v>
      </c>
      <c r="G6796" s="1095">
        <f t="shared" si="427"/>
        <v>0</v>
      </c>
      <c r="H6796" s="1090" t="str">
        <f t="shared" ca="1" si="428"/>
        <v/>
      </c>
      <c r="I6796" s="1109"/>
      <c r="J6796" s="1109"/>
      <c r="K6796" s="1112"/>
      <c r="L6796" s="1091"/>
      <c r="M6796" s="1091"/>
      <c r="N6796" s="1091"/>
      <c r="O6796" s="1091"/>
      <c r="P6796" s="1096"/>
      <c r="Q6796" s="1096"/>
      <c r="R6796" s="1096"/>
      <c r="S6796" s="1091"/>
    </row>
    <row r="6797" spans="1:19" x14ac:dyDescent="0.3">
      <c r="A6797" s="1090">
        <v>6792</v>
      </c>
      <c r="B6797" s="1091"/>
      <c r="C6797" s="1091"/>
      <c r="D6797" s="1097"/>
      <c r="E6797" s="1093">
        <f t="shared" si="425"/>
        <v>0</v>
      </c>
      <c r="F6797" s="1094">
        <f t="shared" si="426"/>
        <v>0</v>
      </c>
      <c r="G6797" s="1095">
        <f t="shared" si="427"/>
        <v>0</v>
      </c>
      <c r="H6797" s="1090" t="str">
        <f t="shared" ca="1" si="428"/>
        <v/>
      </c>
      <c r="I6797" s="1109"/>
      <c r="J6797" s="1109"/>
      <c r="K6797" s="1112"/>
      <c r="L6797" s="1091"/>
      <c r="M6797" s="1091"/>
      <c r="N6797" s="1091"/>
      <c r="O6797" s="1091"/>
      <c r="P6797" s="1096"/>
      <c r="Q6797" s="1096"/>
      <c r="R6797" s="1096"/>
      <c r="S6797" s="1091"/>
    </row>
    <row r="6798" spans="1:19" x14ac:dyDescent="0.3">
      <c r="A6798" s="1090">
        <v>6793</v>
      </c>
      <c r="B6798" s="1091"/>
      <c r="C6798" s="1091"/>
      <c r="D6798" s="1097"/>
      <c r="E6798" s="1093">
        <f t="shared" si="425"/>
        <v>0</v>
      </c>
      <c r="F6798" s="1094">
        <f t="shared" si="426"/>
        <v>0</v>
      </c>
      <c r="G6798" s="1095">
        <f t="shared" si="427"/>
        <v>0</v>
      </c>
      <c r="H6798" s="1090" t="str">
        <f t="shared" ca="1" si="428"/>
        <v/>
      </c>
      <c r="I6798" s="1109"/>
      <c r="J6798" s="1109"/>
      <c r="K6798" s="1112"/>
      <c r="L6798" s="1091"/>
      <c r="M6798" s="1091"/>
      <c r="N6798" s="1091"/>
      <c r="O6798" s="1091"/>
      <c r="P6798" s="1096"/>
      <c r="Q6798" s="1096"/>
      <c r="R6798" s="1096"/>
      <c r="S6798" s="1091"/>
    </row>
    <row r="6799" spans="1:19" x14ac:dyDescent="0.3">
      <c r="A6799" s="1090">
        <v>6794</v>
      </c>
      <c r="B6799" s="1091"/>
      <c r="C6799" s="1091"/>
      <c r="D6799" s="1097"/>
      <c r="E6799" s="1093">
        <f t="shared" si="425"/>
        <v>0</v>
      </c>
      <c r="F6799" s="1094">
        <f t="shared" si="426"/>
        <v>0</v>
      </c>
      <c r="G6799" s="1095">
        <f t="shared" si="427"/>
        <v>0</v>
      </c>
      <c r="H6799" s="1090" t="str">
        <f t="shared" ca="1" si="428"/>
        <v/>
      </c>
      <c r="I6799" s="1109"/>
      <c r="J6799" s="1109"/>
      <c r="K6799" s="1112"/>
      <c r="L6799" s="1091"/>
      <c r="M6799" s="1091"/>
      <c r="N6799" s="1091"/>
      <c r="O6799" s="1091"/>
      <c r="P6799" s="1096"/>
      <c r="Q6799" s="1096"/>
      <c r="R6799" s="1096"/>
      <c r="S6799" s="1091"/>
    </row>
    <row r="6800" spans="1:19" x14ac:dyDescent="0.3">
      <c r="A6800" s="1090">
        <v>6795</v>
      </c>
      <c r="B6800" s="1091"/>
      <c r="C6800" s="1091"/>
      <c r="D6800" s="1097"/>
      <c r="E6800" s="1093">
        <f t="shared" si="425"/>
        <v>0</v>
      </c>
      <c r="F6800" s="1094">
        <f t="shared" si="426"/>
        <v>0</v>
      </c>
      <c r="G6800" s="1095">
        <f t="shared" si="427"/>
        <v>0</v>
      </c>
      <c r="H6800" s="1090" t="str">
        <f t="shared" ca="1" si="428"/>
        <v/>
      </c>
      <c r="I6800" s="1109"/>
      <c r="J6800" s="1109"/>
      <c r="K6800" s="1112"/>
      <c r="L6800" s="1091"/>
      <c r="M6800" s="1091"/>
      <c r="N6800" s="1091"/>
      <c r="O6800" s="1091"/>
      <c r="P6800" s="1096"/>
      <c r="Q6800" s="1096"/>
      <c r="R6800" s="1096"/>
      <c r="S6800" s="1091"/>
    </row>
    <row r="6801" spans="1:19" x14ac:dyDescent="0.3">
      <c r="A6801" s="1090">
        <v>6796</v>
      </c>
      <c r="B6801" s="1091"/>
      <c r="C6801" s="1091"/>
      <c r="D6801" s="1097"/>
      <c r="E6801" s="1093">
        <f t="shared" si="425"/>
        <v>0</v>
      </c>
      <c r="F6801" s="1094">
        <f t="shared" si="426"/>
        <v>0</v>
      </c>
      <c r="G6801" s="1095">
        <f t="shared" si="427"/>
        <v>0</v>
      </c>
      <c r="H6801" s="1090" t="str">
        <f t="shared" ca="1" si="428"/>
        <v/>
      </c>
      <c r="I6801" s="1109"/>
      <c r="J6801" s="1109"/>
      <c r="K6801" s="1112"/>
      <c r="L6801" s="1091"/>
      <c r="M6801" s="1091"/>
      <c r="N6801" s="1091"/>
      <c r="O6801" s="1091"/>
      <c r="P6801" s="1096"/>
      <c r="Q6801" s="1096"/>
      <c r="R6801" s="1096"/>
      <c r="S6801" s="1091"/>
    </row>
    <row r="6802" spans="1:19" x14ac:dyDescent="0.3">
      <c r="A6802" s="1090">
        <v>6797</v>
      </c>
      <c r="B6802" s="1091"/>
      <c r="C6802" s="1091"/>
      <c r="D6802" s="1097"/>
      <c r="E6802" s="1093">
        <f t="shared" si="425"/>
        <v>0</v>
      </c>
      <c r="F6802" s="1094">
        <f t="shared" si="426"/>
        <v>0</v>
      </c>
      <c r="G6802" s="1095">
        <f t="shared" si="427"/>
        <v>0</v>
      </c>
      <c r="H6802" s="1090" t="str">
        <f t="shared" ca="1" si="428"/>
        <v/>
      </c>
      <c r="I6802" s="1109"/>
      <c r="J6802" s="1109"/>
      <c r="K6802" s="1112"/>
      <c r="L6802" s="1091"/>
      <c r="M6802" s="1091"/>
      <c r="N6802" s="1091"/>
      <c r="O6802" s="1091"/>
      <c r="P6802" s="1096"/>
      <c r="Q6802" s="1096"/>
      <c r="R6802" s="1096"/>
      <c r="S6802" s="1091"/>
    </row>
    <row r="6803" spans="1:19" x14ac:dyDescent="0.3">
      <c r="A6803" s="1090">
        <v>6798</v>
      </c>
      <c r="B6803" s="1091"/>
      <c r="C6803" s="1091"/>
      <c r="D6803" s="1097"/>
      <c r="E6803" s="1093">
        <f t="shared" si="425"/>
        <v>0</v>
      </c>
      <c r="F6803" s="1094">
        <f t="shared" si="426"/>
        <v>0</v>
      </c>
      <c r="G6803" s="1095">
        <f t="shared" si="427"/>
        <v>0</v>
      </c>
      <c r="H6803" s="1090" t="str">
        <f t="shared" ca="1" si="428"/>
        <v/>
      </c>
      <c r="I6803" s="1109"/>
      <c r="J6803" s="1109"/>
      <c r="K6803" s="1112"/>
      <c r="L6803" s="1091"/>
      <c r="M6803" s="1091"/>
      <c r="N6803" s="1091"/>
      <c r="O6803" s="1091"/>
      <c r="P6803" s="1096"/>
      <c r="Q6803" s="1096"/>
      <c r="R6803" s="1096"/>
      <c r="S6803" s="1091"/>
    </row>
    <row r="6804" spans="1:19" x14ac:dyDescent="0.3">
      <c r="A6804" s="1090">
        <v>6799</v>
      </c>
      <c r="B6804" s="1091"/>
      <c r="C6804" s="1091"/>
      <c r="D6804" s="1097"/>
      <c r="E6804" s="1093">
        <f t="shared" si="425"/>
        <v>0</v>
      </c>
      <c r="F6804" s="1094">
        <f t="shared" si="426"/>
        <v>0</v>
      </c>
      <c r="G6804" s="1095">
        <f t="shared" si="427"/>
        <v>0</v>
      </c>
      <c r="H6804" s="1090" t="str">
        <f t="shared" ca="1" si="428"/>
        <v/>
      </c>
      <c r="I6804" s="1109"/>
      <c r="J6804" s="1109"/>
      <c r="K6804" s="1112"/>
      <c r="L6804" s="1091"/>
      <c r="M6804" s="1091"/>
      <c r="N6804" s="1091"/>
      <c r="O6804" s="1091"/>
      <c r="P6804" s="1096"/>
      <c r="Q6804" s="1096"/>
      <c r="R6804" s="1096"/>
      <c r="S6804" s="1091"/>
    </row>
    <row r="6805" spans="1:19" x14ac:dyDescent="0.3">
      <c r="A6805" s="1090">
        <v>6800</v>
      </c>
      <c r="B6805" s="1091"/>
      <c r="C6805" s="1091"/>
      <c r="D6805" s="1097"/>
      <c r="E6805" s="1093">
        <f t="shared" si="425"/>
        <v>0</v>
      </c>
      <c r="F6805" s="1094">
        <f t="shared" si="426"/>
        <v>0</v>
      </c>
      <c r="G6805" s="1095">
        <f t="shared" si="427"/>
        <v>0</v>
      </c>
      <c r="H6805" s="1090" t="str">
        <f t="shared" ca="1" si="428"/>
        <v/>
      </c>
      <c r="I6805" s="1109"/>
      <c r="J6805" s="1109"/>
      <c r="K6805" s="1112"/>
      <c r="L6805" s="1091"/>
      <c r="M6805" s="1091"/>
      <c r="N6805" s="1091"/>
      <c r="O6805" s="1091"/>
      <c r="P6805" s="1096"/>
      <c r="Q6805" s="1096"/>
      <c r="R6805" s="1096"/>
      <c r="S6805" s="1091"/>
    </row>
    <row r="6806" spans="1:19" x14ac:dyDescent="0.3">
      <c r="A6806" s="1090">
        <v>6801</v>
      </c>
      <c r="B6806" s="1091"/>
      <c r="C6806" s="1091"/>
      <c r="D6806" s="1097"/>
      <c r="E6806" s="1093">
        <f t="shared" si="425"/>
        <v>0</v>
      </c>
      <c r="F6806" s="1094">
        <f t="shared" si="426"/>
        <v>0</v>
      </c>
      <c r="G6806" s="1095">
        <f t="shared" si="427"/>
        <v>0</v>
      </c>
      <c r="H6806" s="1090" t="str">
        <f t="shared" ca="1" si="428"/>
        <v/>
      </c>
      <c r="I6806" s="1109"/>
      <c r="J6806" s="1109"/>
      <c r="K6806" s="1112"/>
      <c r="L6806" s="1091"/>
      <c r="M6806" s="1091"/>
      <c r="N6806" s="1091"/>
      <c r="O6806" s="1091"/>
      <c r="P6806" s="1096"/>
      <c r="Q6806" s="1096"/>
      <c r="R6806" s="1096"/>
      <c r="S6806" s="1091"/>
    </row>
    <row r="6807" spans="1:19" x14ac:dyDescent="0.3">
      <c r="A6807" s="1090">
        <v>6802</v>
      </c>
      <c r="B6807" s="1091"/>
      <c r="C6807" s="1091"/>
      <c r="D6807" s="1097"/>
      <c r="E6807" s="1093">
        <f t="shared" si="425"/>
        <v>0</v>
      </c>
      <c r="F6807" s="1094">
        <f t="shared" si="426"/>
        <v>0</v>
      </c>
      <c r="G6807" s="1095">
        <f t="shared" si="427"/>
        <v>0</v>
      </c>
      <c r="H6807" s="1090" t="str">
        <f t="shared" ca="1" si="428"/>
        <v/>
      </c>
      <c r="I6807" s="1109"/>
      <c r="J6807" s="1109"/>
      <c r="K6807" s="1112"/>
      <c r="L6807" s="1091"/>
      <c r="M6807" s="1091"/>
      <c r="N6807" s="1091"/>
      <c r="O6807" s="1091"/>
      <c r="P6807" s="1096"/>
      <c r="Q6807" s="1096"/>
      <c r="R6807" s="1096"/>
      <c r="S6807" s="1091"/>
    </row>
    <row r="6808" spans="1:19" x14ac:dyDescent="0.3">
      <c r="A6808" s="1090">
        <v>6803</v>
      </c>
      <c r="B6808" s="1091"/>
      <c r="C6808" s="1091"/>
      <c r="D6808" s="1097"/>
      <c r="E6808" s="1093">
        <f t="shared" si="425"/>
        <v>0</v>
      </c>
      <c r="F6808" s="1094">
        <f t="shared" si="426"/>
        <v>0</v>
      </c>
      <c r="G6808" s="1095">
        <f t="shared" si="427"/>
        <v>0</v>
      </c>
      <c r="H6808" s="1090" t="str">
        <f t="shared" ca="1" si="428"/>
        <v/>
      </c>
      <c r="I6808" s="1109"/>
      <c r="J6808" s="1109"/>
      <c r="K6808" s="1112"/>
      <c r="L6808" s="1091"/>
      <c r="M6808" s="1091"/>
      <c r="N6808" s="1091"/>
      <c r="O6808" s="1091"/>
      <c r="P6808" s="1096"/>
      <c r="Q6808" s="1096"/>
      <c r="R6808" s="1096"/>
      <c r="S6808" s="1091"/>
    </row>
    <row r="6809" spans="1:19" x14ac:dyDescent="0.3">
      <c r="A6809" s="1090">
        <v>6804</v>
      </c>
      <c r="B6809" s="1091"/>
      <c r="C6809" s="1091"/>
      <c r="D6809" s="1097"/>
      <c r="E6809" s="1093">
        <f t="shared" si="425"/>
        <v>0</v>
      </c>
      <c r="F6809" s="1094">
        <f t="shared" si="426"/>
        <v>0</v>
      </c>
      <c r="G6809" s="1095">
        <f t="shared" si="427"/>
        <v>0</v>
      </c>
      <c r="H6809" s="1090" t="str">
        <f t="shared" ca="1" si="428"/>
        <v/>
      </c>
      <c r="I6809" s="1109"/>
      <c r="J6809" s="1109"/>
      <c r="K6809" s="1112"/>
      <c r="L6809" s="1091"/>
      <c r="M6809" s="1091"/>
      <c r="N6809" s="1091"/>
      <c r="O6809" s="1091"/>
      <c r="P6809" s="1096"/>
      <c r="Q6809" s="1096"/>
      <c r="R6809" s="1096"/>
      <c r="S6809" s="1091"/>
    </row>
    <row r="6810" spans="1:19" x14ac:dyDescent="0.3">
      <c r="A6810" s="1090">
        <v>6805</v>
      </c>
      <c r="B6810" s="1091"/>
      <c r="C6810" s="1091"/>
      <c r="D6810" s="1097"/>
      <c r="E6810" s="1093">
        <f t="shared" si="425"/>
        <v>0</v>
      </c>
      <c r="F6810" s="1094">
        <f t="shared" si="426"/>
        <v>0</v>
      </c>
      <c r="G6810" s="1095">
        <f t="shared" si="427"/>
        <v>0</v>
      </c>
      <c r="H6810" s="1090" t="str">
        <f t="shared" ca="1" si="428"/>
        <v/>
      </c>
      <c r="I6810" s="1109"/>
      <c r="J6810" s="1109"/>
      <c r="K6810" s="1112"/>
      <c r="L6810" s="1091"/>
      <c r="M6810" s="1091"/>
      <c r="N6810" s="1091"/>
      <c r="O6810" s="1091"/>
      <c r="P6810" s="1096"/>
      <c r="Q6810" s="1096"/>
      <c r="R6810" s="1096"/>
      <c r="S6810" s="1091"/>
    </row>
    <row r="6811" spans="1:19" x14ac:dyDescent="0.3">
      <c r="A6811" s="1090">
        <v>6806</v>
      </c>
      <c r="B6811" s="1091"/>
      <c r="C6811" s="1091"/>
      <c r="D6811" s="1097"/>
      <c r="E6811" s="1093">
        <f t="shared" si="425"/>
        <v>0</v>
      </c>
      <c r="F6811" s="1094">
        <f t="shared" si="426"/>
        <v>0</v>
      </c>
      <c r="G6811" s="1095">
        <f t="shared" si="427"/>
        <v>0</v>
      </c>
      <c r="H6811" s="1090" t="str">
        <f t="shared" ca="1" si="428"/>
        <v/>
      </c>
      <c r="I6811" s="1109"/>
      <c r="J6811" s="1109"/>
      <c r="K6811" s="1112"/>
      <c r="L6811" s="1091"/>
      <c r="M6811" s="1091"/>
      <c r="N6811" s="1091"/>
      <c r="O6811" s="1091"/>
      <c r="P6811" s="1096"/>
      <c r="Q6811" s="1096"/>
      <c r="R6811" s="1096"/>
      <c r="S6811" s="1091"/>
    </row>
    <row r="6812" spans="1:19" x14ac:dyDescent="0.3">
      <c r="A6812" s="1090">
        <v>6807</v>
      </c>
      <c r="B6812" s="1091"/>
      <c r="C6812" s="1091"/>
      <c r="D6812" s="1097"/>
      <c r="E6812" s="1093">
        <f t="shared" si="425"/>
        <v>0</v>
      </c>
      <c r="F6812" s="1094">
        <f t="shared" si="426"/>
        <v>0</v>
      </c>
      <c r="G6812" s="1095">
        <f t="shared" si="427"/>
        <v>0</v>
      </c>
      <c r="H6812" s="1090" t="str">
        <f t="shared" ca="1" si="428"/>
        <v/>
      </c>
      <c r="I6812" s="1109"/>
      <c r="J6812" s="1109"/>
      <c r="K6812" s="1112"/>
      <c r="L6812" s="1091"/>
      <c r="M6812" s="1091"/>
      <c r="N6812" s="1091"/>
      <c r="O6812" s="1091"/>
      <c r="P6812" s="1096"/>
      <c r="Q6812" s="1096"/>
      <c r="R6812" s="1096"/>
      <c r="S6812" s="1091"/>
    </row>
    <row r="6813" spans="1:19" x14ac:dyDescent="0.3">
      <c r="A6813" s="1090">
        <v>6808</v>
      </c>
      <c r="B6813" s="1091"/>
      <c r="C6813" s="1091"/>
      <c r="D6813" s="1097"/>
      <c r="E6813" s="1093">
        <f t="shared" si="425"/>
        <v>0</v>
      </c>
      <c r="F6813" s="1094">
        <f t="shared" si="426"/>
        <v>0</v>
      </c>
      <c r="G6813" s="1095">
        <f t="shared" si="427"/>
        <v>0</v>
      </c>
      <c r="H6813" s="1090" t="str">
        <f t="shared" ca="1" si="428"/>
        <v/>
      </c>
      <c r="I6813" s="1109"/>
      <c r="J6813" s="1109"/>
      <c r="K6813" s="1112"/>
      <c r="L6813" s="1091"/>
      <c r="M6813" s="1091"/>
      <c r="N6813" s="1091"/>
      <c r="O6813" s="1091"/>
      <c r="P6813" s="1096"/>
      <c r="Q6813" s="1096"/>
      <c r="R6813" s="1096"/>
      <c r="S6813" s="1091"/>
    </row>
    <row r="6814" spans="1:19" x14ac:dyDescent="0.3">
      <c r="A6814" s="1090">
        <v>6809</v>
      </c>
      <c r="B6814" s="1091"/>
      <c r="C6814" s="1091"/>
      <c r="D6814" s="1097"/>
      <c r="E6814" s="1093">
        <f t="shared" si="425"/>
        <v>0</v>
      </c>
      <c r="F6814" s="1094">
        <f t="shared" si="426"/>
        <v>0</v>
      </c>
      <c r="G6814" s="1095">
        <f t="shared" si="427"/>
        <v>0</v>
      </c>
      <c r="H6814" s="1090" t="str">
        <f t="shared" ca="1" si="428"/>
        <v/>
      </c>
      <c r="I6814" s="1109"/>
      <c r="J6814" s="1109"/>
      <c r="K6814" s="1112"/>
      <c r="L6814" s="1091"/>
      <c r="M6814" s="1091"/>
      <c r="N6814" s="1091"/>
      <c r="O6814" s="1091"/>
      <c r="P6814" s="1096"/>
      <c r="Q6814" s="1096"/>
      <c r="R6814" s="1096"/>
      <c r="S6814" s="1091"/>
    </row>
    <row r="6815" spans="1:19" x14ac:dyDescent="0.3">
      <c r="A6815" s="1090">
        <v>6810</v>
      </c>
      <c r="B6815" s="1091"/>
      <c r="C6815" s="1091"/>
      <c r="D6815" s="1097"/>
      <c r="E6815" s="1093">
        <f t="shared" si="425"/>
        <v>0</v>
      </c>
      <c r="F6815" s="1094">
        <f t="shared" si="426"/>
        <v>0</v>
      </c>
      <c r="G6815" s="1095">
        <f t="shared" si="427"/>
        <v>0</v>
      </c>
      <c r="H6815" s="1090" t="str">
        <f t="shared" ca="1" si="428"/>
        <v/>
      </c>
      <c r="I6815" s="1109"/>
      <c r="J6815" s="1109"/>
      <c r="K6815" s="1112"/>
      <c r="L6815" s="1091"/>
      <c r="M6815" s="1091"/>
      <c r="N6815" s="1091"/>
      <c r="O6815" s="1091"/>
      <c r="P6815" s="1096"/>
      <c r="Q6815" s="1096"/>
      <c r="R6815" s="1096"/>
      <c r="S6815" s="1091"/>
    </row>
    <row r="6816" spans="1:19" x14ac:dyDescent="0.3">
      <c r="A6816" s="1090">
        <v>6811</v>
      </c>
      <c r="B6816" s="1091"/>
      <c r="C6816" s="1091"/>
      <c r="D6816" s="1097"/>
      <c r="E6816" s="1093">
        <f t="shared" si="425"/>
        <v>0</v>
      </c>
      <c r="F6816" s="1094">
        <f t="shared" si="426"/>
        <v>0</v>
      </c>
      <c r="G6816" s="1095">
        <f t="shared" si="427"/>
        <v>0</v>
      </c>
      <c r="H6816" s="1090" t="str">
        <f t="shared" ca="1" si="428"/>
        <v/>
      </c>
      <c r="I6816" s="1109"/>
      <c r="J6816" s="1109"/>
      <c r="K6816" s="1112"/>
      <c r="L6816" s="1091"/>
      <c r="M6816" s="1091"/>
      <c r="N6816" s="1091"/>
      <c r="O6816" s="1091"/>
      <c r="P6816" s="1096"/>
      <c r="Q6816" s="1096"/>
      <c r="R6816" s="1096"/>
      <c r="S6816" s="1091"/>
    </row>
    <row r="6817" spans="1:19" x14ac:dyDescent="0.3">
      <c r="A6817" s="1090">
        <v>6812</v>
      </c>
      <c r="B6817" s="1091"/>
      <c r="C6817" s="1091"/>
      <c r="D6817" s="1097"/>
      <c r="E6817" s="1093">
        <f t="shared" si="425"/>
        <v>0</v>
      </c>
      <c r="F6817" s="1094">
        <f t="shared" si="426"/>
        <v>0</v>
      </c>
      <c r="G6817" s="1095">
        <f t="shared" si="427"/>
        <v>0</v>
      </c>
      <c r="H6817" s="1090" t="str">
        <f t="shared" ca="1" si="428"/>
        <v/>
      </c>
      <c r="I6817" s="1109"/>
      <c r="J6817" s="1109"/>
      <c r="K6817" s="1112"/>
      <c r="L6817" s="1091"/>
      <c r="M6817" s="1091"/>
      <c r="N6817" s="1091"/>
      <c r="O6817" s="1091"/>
      <c r="P6817" s="1096"/>
      <c r="Q6817" s="1096"/>
      <c r="R6817" s="1096"/>
      <c r="S6817" s="1091"/>
    </row>
    <row r="6818" spans="1:19" x14ac:dyDescent="0.3">
      <c r="A6818" s="1090">
        <v>6813</v>
      </c>
      <c r="B6818" s="1091"/>
      <c r="C6818" s="1091"/>
      <c r="D6818" s="1097"/>
      <c r="E6818" s="1093">
        <f t="shared" si="425"/>
        <v>0</v>
      </c>
      <c r="F6818" s="1094">
        <f t="shared" si="426"/>
        <v>0</v>
      </c>
      <c r="G6818" s="1095">
        <f t="shared" si="427"/>
        <v>0</v>
      </c>
      <c r="H6818" s="1090" t="str">
        <f t="shared" ca="1" si="428"/>
        <v/>
      </c>
      <c r="I6818" s="1109"/>
      <c r="J6818" s="1109"/>
      <c r="K6818" s="1112"/>
      <c r="L6818" s="1091"/>
      <c r="M6818" s="1091"/>
      <c r="N6818" s="1091"/>
      <c r="O6818" s="1091"/>
      <c r="P6818" s="1096"/>
      <c r="Q6818" s="1096"/>
      <c r="R6818" s="1096"/>
      <c r="S6818" s="1091"/>
    </row>
    <row r="6819" spans="1:19" x14ac:dyDescent="0.3">
      <c r="A6819" s="1090">
        <v>6814</v>
      </c>
      <c r="B6819" s="1091"/>
      <c r="C6819" s="1091"/>
      <c r="D6819" s="1097"/>
      <c r="E6819" s="1093">
        <f t="shared" si="425"/>
        <v>0</v>
      </c>
      <c r="F6819" s="1094">
        <f t="shared" si="426"/>
        <v>0</v>
      </c>
      <c r="G6819" s="1095">
        <f t="shared" si="427"/>
        <v>0</v>
      </c>
      <c r="H6819" s="1090" t="str">
        <f t="shared" ca="1" si="428"/>
        <v/>
      </c>
      <c r="I6819" s="1109"/>
      <c r="J6819" s="1109"/>
      <c r="K6819" s="1112"/>
      <c r="L6819" s="1091"/>
      <c r="M6819" s="1091"/>
      <c r="N6819" s="1091"/>
      <c r="O6819" s="1091"/>
      <c r="P6819" s="1096"/>
      <c r="Q6819" s="1096"/>
      <c r="R6819" s="1096"/>
      <c r="S6819" s="1091"/>
    </row>
    <row r="6820" spans="1:19" x14ac:dyDescent="0.3">
      <c r="A6820" s="1090">
        <v>6815</v>
      </c>
      <c r="B6820" s="1091"/>
      <c r="C6820" s="1091"/>
      <c r="D6820" s="1097"/>
      <c r="E6820" s="1093">
        <f t="shared" si="425"/>
        <v>0</v>
      </c>
      <c r="F6820" s="1094">
        <f t="shared" si="426"/>
        <v>0</v>
      </c>
      <c r="G6820" s="1095">
        <f t="shared" si="427"/>
        <v>0</v>
      </c>
      <c r="H6820" s="1090" t="str">
        <f t="shared" ca="1" si="428"/>
        <v/>
      </c>
      <c r="I6820" s="1109"/>
      <c r="J6820" s="1109"/>
      <c r="K6820" s="1112"/>
      <c r="L6820" s="1091"/>
      <c r="M6820" s="1091"/>
      <c r="N6820" s="1091"/>
      <c r="O6820" s="1091"/>
      <c r="P6820" s="1096"/>
      <c r="Q6820" s="1096"/>
      <c r="R6820" s="1096"/>
      <c r="S6820" s="1091"/>
    </row>
    <row r="6821" spans="1:19" x14ac:dyDescent="0.3">
      <c r="A6821" s="1090">
        <v>6816</v>
      </c>
      <c r="B6821" s="1091"/>
      <c r="C6821" s="1091"/>
      <c r="D6821" s="1097"/>
      <c r="E6821" s="1093">
        <f t="shared" si="425"/>
        <v>0</v>
      </c>
      <c r="F6821" s="1094">
        <f t="shared" si="426"/>
        <v>0</v>
      </c>
      <c r="G6821" s="1095">
        <f t="shared" si="427"/>
        <v>0</v>
      </c>
      <c r="H6821" s="1090" t="str">
        <f t="shared" ca="1" si="428"/>
        <v/>
      </c>
      <c r="I6821" s="1109"/>
      <c r="J6821" s="1109"/>
      <c r="K6821" s="1112"/>
      <c r="L6821" s="1091"/>
      <c r="M6821" s="1091"/>
      <c r="N6821" s="1091"/>
      <c r="O6821" s="1091"/>
      <c r="P6821" s="1096"/>
      <c r="Q6821" s="1096"/>
      <c r="R6821" s="1096"/>
      <c r="S6821" s="1091"/>
    </row>
    <row r="6822" spans="1:19" x14ac:dyDescent="0.3">
      <c r="A6822" s="1090">
        <v>6817</v>
      </c>
      <c r="B6822" s="1091"/>
      <c r="C6822" s="1091"/>
      <c r="D6822" s="1097"/>
      <c r="E6822" s="1093">
        <f t="shared" si="425"/>
        <v>0</v>
      </c>
      <c r="F6822" s="1094">
        <f t="shared" si="426"/>
        <v>0</v>
      </c>
      <c r="G6822" s="1095">
        <f t="shared" si="427"/>
        <v>0</v>
      </c>
      <c r="H6822" s="1090" t="str">
        <f t="shared" ca="1" si="428"/>
        <v/>
      </c>
      <c r="I6822" s="1109"/>
      <c r="J6822" s="1109"/>
      <c r="K6822" s="1112"/>
      <c r="L6822" s="1091"/>
      <c r="M6822" s="1091"/>
      <c r="N6822" s="1091"/>
      <c r="O6822" s="1091"/>
      <c r="P6822" s="1096"/>
      <c r="Q6822" s="1096"/>
      <c r="R6822" s="1096"/>
      <c r="S6822" s="1091"/>
    </row>
    <row r="6823" spans="1:19" x14ac:dyDescent="0.3">
      <c r="A6823" s="1090">
        <v>6818</v>
      </c>
      <c r="B6823" s="1091"/>
      <c r="C6823" s="1091"/>
      <c r="D6823" s="1097"/>
      <c r="E6823" s="1093">
        <f t="shared" si="425"/>
        <v>0</v>
      </c>
      <c r="F6823" s="1094">
        <f t="shared" si="426"/>
        <v>0</v>
      </c>
      <c r="G6823" s="1095">
        <f t="shared" si="427"/>
        <v>0</v>
      </c>
      <c r="H6823" s="1090" t="str">
        <f t="shared" ca="1" si="428"/>
        <v/>
      </c>
      <c r="I6823" s="1109"/>
      <c r="J6823" s="1109"/>
      <c r="K6823" s="1112"/>
      <c r="L6823" s="1091"/>
      <c r="M6823" s="1091"/>
      <c r="N6823" s="1091"/>
      <c r="O6823" s="1091"/>
      <c r="P6823" s="1096"/>
      <c r="Q6823" s="1096"/>
      <c r="R6823" s="1096"/>
      <c r="S6823" s="1091"/>
    </row>
    <row r="6824" spans="1:19" x14ac:dyDescent="0.3">
      <c r="A6824" s="1090">
        <v>6819</v>
      </c>
      <c r="B6824" s="1091"/>
      <c r="C6824" s="1091"/>
      <c r="D6824" s="1097"/>
      <c r="E6824" s="1093">
        <f t="shared" si="425"/>
        <v>0</v>
      </c>
      <c r="F6824" s="1094">
        <f t="shared" si="426"/>
        <v>0</v>
      </c>
      <c r="G6824" s="1095">
        <f t="shared" si="427"/>
        <v>0</v>
      </c>
      <c r="H6824" s="1090" t="str">
        <f t="shared" ca="1" si="428"/>
        <v/>
      </c>
      <c r="I6824" s="1109"/>
      <c r="J6824" s="1109"/>
      <c r="K6824" s="1112"/>
      <c r="L6824" s="1091"/>
      <c r="M6824" s="1091"/>
      <c r="N6824" s="1091"/>
      <c r="O6824" s="1091"/>
      <c r="P6824" s="1096"/>
      <c r="Q6824" s="1096"/>
      <c r="R6824" s="1096"/>
      <c r="S6824" s="1091"/>
    </row>
    <row r="6825" spans="1:19" x14ac:dyDescent="0.3">
      <c r="A6825" s="1090">
        <v>6820</v>
      </c>
      <c r="B6825" s="1091"/>
      <c r="C6825" s="1091"/>
      <c r="D6825" s="1097"/>
      <c r="E6825" s="1093">
        <f t="shared" si="425"/>
        <v>0</v>
      </c>
      <c r="F6825" s="1094">
        <f t="shared" si="426"/>
        <v>0</v>
      </c>
      <c r="G6825" s="1095">
        <f t="shared" si="427"/>
        <v>0</v>
      </c>
      <c r="H6825" s="1090" t="str">
        <f t="shared" ca="1" si="428"/>
        <v/>
      </c>
      <c r="I6825" s="1109"/>
      <c r="J6825" s="1109"/>
      <c r="K6825" s="1112"/>
      <c r="L6825" s="1091"/>
      <c r="M6825" s="1091"/>
      <c r="N6825" s="1091"/>
      <c r="O6825" s="1091"/>
      <c r="P6825" s="1096"/>
      <c r="Q6825" s="1096"/>
      <c r="R6825" s="1096"/>
      <c r="S6825" s="1091"/>
    </row>
    <row r="6826" spans="1:19" x14ac:dyDescent="0.3">
      <c r="A6826" s="1090">
        <v>6821</v>
      </c>
      <c r="B6826" s="1091"/>
      <c r="C6826" s="1091"/>
      <c r="D6826" s="1097"/>
      <c r="E6826" s="1093">
        <f t="shared" si="425"/>
        <v>0</v>
      </c>
      <c r="F6826" s="1094">
        <f t="shared" si="426"/>
        <v>0</v>
      </c>
      <c r="G6826" s="1095">
        <f t="shared" si="427"/>
        <v>0</v>
      </c>
      <c r="H6826" s="1090" t="str">
        <f t="shared" ca="1" si="428"/>
        <v/>
      </c>
      <c r="I6826" s="1109"/>
      <c r="J6826" s="1109"/>
      <c r="K6826" s="1112"/>
      <c r="L6826" s="1091"/>
      <c r="M6826" s="1091"/>
      <c r="N6826" s="1091"/>
      <c r="O6826" s="1091"/>
      <c r="P6826" s="1096"/>
      <c r="Q6826" s="1096"/>
      <c r="R6826" s="1096"/>
      <c r="S6826" s="1091"/>
    </row>
    <row r="6827" spans="1:19" x14ac:dyDescent="0.3">
      <c r="A6827" s="1090">
        <v>6822</v>
      </c>
      <c r="B6827" s="1091"/>
      <c r="C6827" s="1091"/>
      <c r="D6827" s="1097"/>
      <c r="E6827" s="1093">
        <f t="shared" si="425"/>
        <v>0</v>
      </c>
      <c r="F6827" s="1094">
        <f t="shared" si="426"/>
        <v>0</v>
      </c>
      <c r="G6827" s="1095">
        <f t="shared" si="427"/>
        <v>0</v>
      </c>
      <c r="H6827" s="1090" t="str">
        <f t="shared" ca="1" si="428"/>
        <v/>
      </c>
      <c r="I6827" s="1109"/>
      <c r="J6827" s="1109"/>
      <c r="K6827" s="1112"/>
      <c r="L6827" s="1091"/>
      <c r="M6827" s="1091"/>
      <c r="N6827" s="1091"/>
      <c r="O6827" s="1091"/>
      <c r="P6827" s="1096"/>
      <c r="Q6827" s="1096"/>
      <c r="R6827" s="1096"/>
      <c r="S6827" s="1091"/>
    </row>
    <row r="6828" spans="1:19" x14ac:dyDescent="0.3">
      <c r="A6828" s="1090">
        <v>6823</v>
      </c>
      <c r="B6828" s="1091"/>
      <c r="C6828" s="1091"/>
      <c r="D6828" s="1097"/>
      <c r="E6828" s="1093">
        <f t="shared" si="425"/>
        <v>0</v>
      </c>
      <c r="F6828" s="1094">
        <f t="shared" si="426"/>
        <v>0</v>
      </c>
      <c r="G6828" s="1095">
        <f t="shared" si="427"/>
        <v>0</v>
      </c>
      <c r="H6828" s="1090" t="str">
        <f t="shared" ca="1" si="428"/>
        <v/>
      </c>
      <c r="I6828" s="1109"/>
      <c r="J6828" s="1109"/>
      <c r="K6828" s="1112"/>
      <c r="L6828" s="1091"/>
      <c r="M6828" s="1091"/>
      <c r="N6828" s="1091"/>
      <c r="O6828" s="1091"/>
      <c r="P6828" s="1096"/>
      <c r="Q6828" s="1096"/>
      <c r="R6828" s="1096"/>
      <c r="S6828" s="1091"/>
    </row>
    <row r="6829" spans="1:19" x14ac:dyDescent="0.3">
      <c r="A6829" s="1090">
        <v>6824</v>
      </c>
      <c r="B6829" s="1091"/>
      <c r="C6829" s="1091"/>
      <c r="D6829" s="1097"/>
      <c r="E6829" s="1093">
        <f t="shared" si="425"/>
        <v>0</v>
      </c>
      <c r="F6829" s="1094">
        <f t="shared" si="426"/>
        <v>0</v>
      </c>
      <c r="G6829" s="1095">
        <f t="shared" si="427"/>
        <v>0</v>
      </c>
      <c r="H6829" s="1090" t="str">
        <f t="shared" ca="1" si="428"/>
        <v/>
      </c>
      <c r="I6829" s="1109"/>
      <c r="J6829" s="1109"/>
      <c r="K6829" s="1112"/>
      <c r="L6829" s="1091"/>
      <c r="M6829" s="1091"/>
      <c r="N6829" s="1091"/>
      <c r="O6829" s="1091"/>
      <c r="P6829" s="1096"/>
      <c r="Q6829" s="1096"/>
      <c r="R6829" s="1096"/>
      <c r="S6829" s="1091"/>
    </row>
    <row r="6830" spans="1:19" x14ac:dyDescent="0.3">
      <c r="A6830" s="1090">
        <v>6825</v>
      </c>
      <c r="B6830" s="1091"/>
      <c r="C6830" s="1091"/>
      <c r="D6830" s="1097"/>
      <c r="E6830" s="1093">
        <f t="shared" si="425"/>
        <v>0</v>
      </c>
      <c r="F6830" s="1094">
        <f t="shared" si="426"/>
        <v>0</v>
      </c>
      <c r="G6830" s="1095">
        <f t="shared" si="427"/>
        <v>0</v>
      </c>
      <c r="H6830" s="1090" t="str">
        <f t="shared" ca="1" si="428"/>
        <v/>
      </c>
      <c r="I6830" s="1109"/>
      <c r="J6830" s="1109"/>
      <c r="K6830" s="1112"/>
      <c r="L6830" s="1091"/>
      <c r="M6830" s="1091"/>
      <c r="N6830" s="1091"/>
      <c r="O6830" s="1091"/>
      <c r="P6830" s="1096"/>
      <c r="Q6830" s="1096"/>
      <c r="R6830" s="1096"/>
      <c r="S6830" s="1091"/>
    </row>
    <row r="6831" spans="1:19" x14ac:dyDescent="0.3">
      <c r="A6831" s="1090">
        <v>6826</v>
      </c>
      <c r="B6831" s="1091"/>
      <c r="C6831" s="1091"/>
      <c r="D6831" s="1097"/>
      <c r="E6831" s="1093">
        <f t="shared" si="425"/>
        <v>0</v>
      </c>
      <c r="F6831" s="1094">
        <f t="shared" si="426"/>
        <v>0</v>
      </c>
      <c r="G6831" s="1095">
        <f t="shared" si="427"/>
        <v>0</v>
      </c>
      <c r="H6831" s="1090" t="str">
        <f t="shared" ca="1" si="428"/>
        <v/>
      </c>
      <c r="I6831" s="1109"/>
      <c r="J6831" s="1109"/>
      <c r="K6831" s="1112"/>
      <c r="L6831" s="1091"/>
      <c r="M6831" s="1091"/>
      <c r="N6831" s="1091"/>
      <c r="O6831" s="1091"/>
      <c r="P6831" s="1096"/>
      <c r="Q6831" s="1096"/>
      <c r="R6831" s="1096"/>
      <c r="S6831" s="1091"/>
    </row>
    <row r="6832" spans="1:19" x14ac:dyDescent="0.3">
      <c r="A6832" s="1090">
        <v>6827</v>
      </c>
      <c r="B6832" s="1091"/>
      <c r="C6832" s="1091"/>
      <c r="D6832" s="1097"/>
      <c r="E6832" s="1093">
        <f t="shared" si="425"/>
        <v>0</v>
      </c>
      <c r="F6832" s="1094">
        <f t="shared" si="426"/>
        <v>0</v>
      </c>
      <c r="G6832" s="1095">
        <f t="shared" si="427"/>
        <v>0</v>
      </c>
      <c r="H6832" s="1090" t="str">
        <f t="shared" ca="1" si="428"/>
        <v/>
      </c>
      <c r="I6832" s="1109"/>
      <c r="J6832" s="1109"/>
      <c r="K6832" s="1112"/>
      <c r="L6832" s="1091"/>
      <c r="M6832" s="1091"/>
      <c r="N6832" s="1091"/>
      <c r="O6832" s="1091"/>
      <c r="P6832" s="1096"/>
      <c r="Q6832" s="1096"/>
      <c r="R6832" s="1096"/>
      <c r="S6832" s="1091"/>
    </row>
    <row r="6833" spans="1:19" x14ac:dyDescent="0.3">
      <c r="A6833" s="1090">
        <v>6828</v>
      </c>
      <c r="B6833" s="1091"/>
      <c r="C6833" s="1091"/>
      <c r="D6833" s="1097"/>
      <c r="E6833" s="1093">
        <f t="shared" si="425"/>
        <v>0</v>
      </c>
      <c r="F6833" s="1094">
        <f t="shared" si="426"/>
        <v>0</v>
      </c>
      <c r="G6833" s="1095">
        <f t="shared" si="427"/>
        <v>0</v>
      </c>
      <c r="H6833" s="1090" t="str">
        <f t="shared" ca="1" si="428"/>
        <v/>
      </c>
      <c r="I6833" s="1109"/>
      <c r="J6833" s="1109"/>
      <c r="K6833" s="1112"/>
      <c r="L6833" s="1091"/>
      <c r="M6833" s="1091"/>
      <c r="N6833" s="1091"/>
      <c r="O6833" s="1091"/>
      <c r="P6833" s="1096"/>
      <c r="Q6833" s="1096"/>
      <c r="R6833" s="1096"/>
      <c r="S6833" s="1091"/>
    </row>
    <row r="6834" spans="1:19" x14ac:dyDescent="0.3">
      <c r="A6834" s="1090">
        <v>6829</v>
      </c>
      <c r="B6834" s="1091"/>
      <c r="C6834" s="1091"/>
      <c r="D6834" s="1097"/>
      <c r="E6834" s="1093">
        <f t="shared" si="425"/>
        <v>0</v>
      </c>
      <c r="F6834" s="1094">
        <f t="shared" si="426"/>
        <v>0</v>
      </c>
      <c r="G6834" s="1095">
        <f t="shared" si="427"/>
        <v>0</v>
      </c>
      <c r="H6834" s="1090" t="str">
        <f t="shared" ca="1" si="428"/>
        <v/>
      </c>
      <c r="I6834" s="1109"/>
      <c r="J6834" s="1109"/>
      <c r="K6834" s="1112"/>
      <c r="L6834" s="1091"/>
      <c r="M6834" s="1091"/>
      <c r="N6834" s="1091"/>
      <c r="O6834" s="1091"/>
      <c r="P6834" s="1096"/>
      <c r="Q6834" s="1096"/>
      <c r="R6834" s="1096"/>
      <c r="S6834" s="1091"/>
    </row>
    <row r="6835" spans="1:19" x14ac:dyDescent="0.3">
      <c r="A6835" s="1090">
        <v>6830</v>
      </c>
      <c r="B6835" s="1091"/>
      <c r="C6835" s="1091"/>
      <c r="D6835" s="1097"/>
      <c r="E6835" s="1093">
        <f t="shared" si="425"/>
        <v>0</v>
      </c>
      <c r="F6835" s="1094">
        <f t="shared" si="426"/>
        <v>0</v>
      </c>
      <c r="G6835" s="1095">
        <f t="shared" si="427"/>
        <v>0</v>
      </c>
      <c r="H6835" s="1090" t="str">
        <f t="shared" ca="1" si="428"/>
        <v/>
      </c>
      <c r="I6835" s="1109"/>
      <c r="J6835" s="1109"/>
      <c r="K6835" s="1112"/>
      <c r="L6835" s="1091"/>
      <c r="M6835" s="1091"/>
      <c r="N6835" s="1091"/>
      <c r="O6835" s="1091"/>
      <c r="P6835" s="1096"/>
      <c r="Q6835" s="1096"/>
      <c r="R6835" s="1096"/>
      <c r="S6835" s="1091"/>
    </row>
    <row r="6836" spans="1:19" x14ac:dyDescent="0.3">
      <c r="A6836" s="1090">
        <v>6831</v>
      </c>
      <c r="B6836" s="1091"/>
      <c r="C6836" s="1091"/>
      <c r="D6836" s="1097"/>
      <c r="E6836" s="1093">
        <f t="shared" si="425"/>
        <v>0</v>
      </c>
      <c r="F6836" s="1094">
        <f t="shared" si="426"/>
        <v>0</v>
      </c>
      <c r="G6836" s="1095">
        <f t="shared" si="427"/>
        <v>0</v>
      </c>
      <c r="H6836" s="1090" t="str">
        <f t="shared" ca="1" si="428"/>
        <v/>
      </c>
      <c r="I6836" s="1109"/>
      <c r="J6836" s="1109"/>
      <c r="K6836" s="1112"/>
      <c r="L6836" s="1091"/>
      <c r="M6836" s="1091"/>
      <c r="N6836" s="1091"/>
      <c r="O6836" s="1091"/>
      <c r="P6836" s="1096"/>
      <c r="Q6836" s="1096"/>
      <c r="R6836" s="1096"/>
      <c r="S6836" s="1091"/>
    </row>
    <row r="6837" spans="1:19" x14ac:dyDescent="0.3">
      <c r="A6837" s="1090">
        <v>6832</v>
      </c>
      <c r="B6837" s="1091"/>
      <c r="C6837" s="1091"/>
      <c r="D6837" s="1097"/>
      <c r="E6837" s="1093">
        <f t="shared" si="425"/>
        <v>0</v>
      </c>
      <c r="F6837" s="1094">
        <f t="shared" si="426"/>
        <v>0</v>
      </c>
      <c r="G6837" s="1095">
        <f t="shared" si="427"/>
        <v>0</v>
      </c>
      <c r="H6837" s="1090" t="str">
        <f t="shared" ca="1" si="428"/>
        <v/>
      </c>
      <c r="I6837" s="1109"/>
      <c r="J6837" s="1109"/>
      <c r="K6837" s="1112"/>
      <c r="L6837" s="1091"/>
      <c r="M6837" s="1091"/>
      <c r="N6837" s="1091"/>
      <c r="O6837" s="1091"/>
      <c r="P6837" s="1096"/>
      <c r="Q6837" s="1096"/>
      <c r="R6837" s="1096"/>
      <c r="S6837" s="1091"/>
    </row>
    <row r="6838" spans="1:19" x14ac:dyDescent="0.3">
      <c r="A6838" s="1090">
        <v>6833</v>
      </c>
      <c r="B6838" s="1091"/>
      <c r="C6838" s="1091"/>
      <c r="D6838" s="1097"/>
      <c r="E6838" s="1093">
        <f t="shared" si="425"/>
        <v>0</v>
      </c>
      <c r="F6838" s="1094">
        <f t="shared" si="426"/>
        <v>0</v>
      </c>
      <c r="G6838" s="1095">
        <f t="shared" si="427"/>
        <v>0</v>
      </c>
      <c r="H6838" s="1090" t="str">
        <f t="shared" ca="1" si="428"/>
        <v/>
      </c>
      <c r="I6838" s="1109"/>
      <c r="J6838" s="1109"/>
      <c r="K6838" s="1112"/>
      <c r="L6838" s="1091"/>
      <c r="M6838" s="1091"/>
      <c r="N6838" s="1091"/>
      <c r="O6838" s="1091"/>
      <c r="P6838" s="1096"/>
      <c r="Q6838" s="1096"/>
      <c r="R6838" s="1096"/>
      <c r="S6838" s="1091"/>
    </row>
    <row r="6839" spans="1:19" x14ac:dyDescent="0.3">
      <c r="A6839" s="1090">
        <v>6834</v>
      </c>
      <c r="B6839" s="1091"/>
      <c r="C6839" s="1091"/>
      <c r="D6839" s="1097"/>
      <c r="E6839" s="1093">
        <f t="shared" si="425"/>
        <v>0</v>
      </c>
      <c r="F6839" s="1094">
        <f t="shared" si="426"/>
        <v>0</v>
      </c>
      <c r="G6839" s="1095">
        <f t="shared" si="427"/>
        <v>0</v>
      </c>
      <c r="H6839" s="1090" t="str">
        <f t="shared" ca="1" si="428"/>
        <v/>
      </c>
      <c r="I6839" s="1109"/>
      <c r="J6839" s="1109"/>
      <c r="K6839" s="1112"/>
      <c r="L6839" s="1091"/>
      <c r="M6839" s="1091"/>
      <c r="N6839" s="1091"/>
      <c r="O6839" s="1091"/>
      <c r="P6839" s="1096"/>
      <c r="Q6839" s="1096"/>
      <c r="R6839" s="1096"/>
      <c r="S6839" s="1091"/>
    </row>
    <row r="6840" spans="1:19" x14ac:dyDescent="0.3">
      <c r="A6840" s="1090">
        <v>6835</v>
      </c>
      <c r="B6840" s="1091"/>
      <c r="C6840" s="1091"/>
      <c r="D6840" s="1097"/>
      <c r="E6840" s="1093">
        <f t="shared" si="425"/>
        <v>0</v>
      </c>
      <c r="F6840" s="1094">
        <f t="shared" si="426"/>
        <v>0</v>
      </c>
      <c r="G6840" s="1095">
        <f t="shared" si="427"/>
        <v>0</v>
      </c>
      <c r="H6840" s="1090" t="str">
        <f t="shared" ca="1" si="428"/>
        <v/>
      </c>
      <c r="I6840" s="1109"/>
      <c r="J6840" s="1109"/>
      <c r="K6840" s="1112"/>
      <c r="L6840" s="1091"/>
      <c r="M6840" s="1091"/>
      <c r="N6840" s="1091"/>
      <c r="O6840" s="1091"/>
      <c r="P6840" s="1096"/>
      <c r="Q6840" s="1096"/>
      <c r="R6840" s="1096"/>
      <c r="S6840" s="1091"/>
    </row>
    <row r="6841" spans="1:19" x14ac:dyDescent="0.3">
      <c r="A6841" s="1090">
        <v>6836</v>
      </c>
      <c r="B6841" s="1091"/>
      <c r="C6841" s="1091"/>
      <c r="D6841" s="1097"/>
      <c r="E6841" s="1093">
        <f t="shared" si="425"/>
        <v>0</v>
      </c>
      <c r="F6841" s="1094">
        <f t="shared" si="426"/>
        <v>0</v>
      </c>
      <c r="G6841" s="1095">
        <f t="shared" si="427"/>
        <v>0</v>
      </c>
      <c r="H6841" s="1090" t="str">
        <f t="shared" ca="1" si="428"/>
        <v/>
      </c>
      <c r="I6841" s="1109"/>
      <c r="J6841" s="1109"/>
      <c r="K6841" s="1112"/>
      <c r="L6841" s="1091"/>
      <c r="M6841" s="1091"/>
      <c r="N6841" s="1091"/>
      <c r="O6841" s="1091"/>
      <c r="P6841" s="1096"/>
      <c r="Q6841" s="1096"/>
      <c r="R6841" s="1096"/>
      <c r="S6841" s="1091"/>
    </row>
    <row r="6842" spans="1:19" x14ac:dyDescent="0.3">
      <c r="A6842" s="1090">
        <v>6837</v>
      </c>
      <c r="B6842" s="1091"/>
      <c r="C6842" s="1091"/>
      <c r="D6842" s="1097"/>
      <c r="E6842" s="1093">
        <f t="shared" si="425"/>
        <v>0</v>
      </c>
      <c r="F6842" s="1094">
        <f t="shared" si="426"/>
        <v>0</v>
      </c>
      <c r="G6842" s="1095">
        <f t="shared" si="427"/>
        <v>0</v>
      </c>
      <c r="H6842" s="1090" t="str">
        <f t="shared" ca="1" si="428"/>
        <v/>
      </c>
      <c r="I6842" s="1109"/>
      <c r="J6842" s="1109"/>
      <c r="K6842" s="1112"/>
      <c r="L6842" s="1091"/>
      <c r="M6842" s="1091"/>
      <c r="N6842" s="1091"/>
      <c r="O6842" s="1091"/>
      <c r="P6842" s="1096"/>
      <c r="Q6842" s="1096"/>
      <c r="R6842" s="1096"/>
      <c r="S6842" s="1091"/>
    </row>
    <row r="6843" spans="1:19" x14ac:dyDescent="0.3">
      <c r="A6843" s="1090">
        <v>6838</v>
      </c>
      <c r="B6843" s="1091"/>
      <c r="C6843" s="1091"/>
      <c r="D6843" s="1097"/>
      <c r="E6843" s="1093">
        <f t="shared" si="425"/>
        <v>0</v>
      </c>
      <c r="F6843" s="1094">
        <f t="shared" si="426"/>
        <v>0</v>
      </c>
      <c r="G6843" s="1095">
        <f t="shared" si="427"/>
        <v>0</v>
      </c>
      <c r="H6843" s="1090" t="str">
        <f t="shared" ca="1" si="428"/>
        <v/>
      </c>
      <c r="I6843" s="1109"/>
      <c r="J6843" s="1109"/>
      <c r="K6843" s="1112"/>
      <c r="L6843" s="1091"/>
      <c r="M6843" s="1091"/>
      <c r="N6843" s="1091"/>
      <c r="O6843" s="1091"/>
      <c r="P6843" s="1096"/>
      <c r="Q6843" s="1096"/>
      <c r="R6843" s="1096"/>
      <c r="S6843" s="1091"/>
    </row>
    <row r="6844" spans="1:19" x14ac:dyDescent="0.3">
      <c r="A6844" s="1090">
        <v>6839</v>
      </c>
      <c r="B6844" s="1091"/>
      <c r="C6844" s="1091"/>
      <c r="D6844" s="1097"/>
      <c r="E6844" s="1093">
        <f t="shared" si="425"/>
        <v>0</v>
      </c>
      <c r="F6844" s="1094">
        <f t="shared" si="426"/>
        <v>0</v>
      </c>
      <c r="G6844" s="1095">
        <f t="shared" si="427"/>
        <v>0</v>
      </c>
      <c r="H6844" s="1090" t="str">
        <f t="shared" ca="1" si="428"/>
        <v/>
      </c>
      <c r="I6844" s="1109"/>
      <c r="J6844" s="1109"/>
      <c r="K6844" s="1112"/>
      <c r="L6844" s="1091"/>
      <c r="M6844" s="1091"/>
      <c r="N6844" s="1091"/>
      <c r="O6844" s="1091"/>
      <c r="P6844" s="1096"/>
      <c r="Q6844" s="1096"/>
      <c r="R6844" s="1096"/>
      <c r="S6844" s="1091"/>
    </row>
    <row r="6845" spans="1:19" x14ac:dyDescent="0.3">
      <c r="A6845" s="1090">
        <v>6840</v>
      </c>
      <c r="B6845" s="1091"/>
      <c r="C6845" s="1091"/>
      <c r="D6845" s="1097"/>
      <c r="E6845" s="1093">
        <f t="shared" si="425"/>
        <v>0</v>
      </c>
      <c r="F6845" s="1094">
        <f t="shared" si="426"/>
        <v>0</v>
      </c>
      <c r="G6845" s="1095">
        <f t="shared" si="427"/>
        <v>0</v>
      </c>
      <c r="H6845" s="1090" t="str">
        <f t="shared" ca="1" si="428"/>
        <v/>
      </c>
      <c r="I6845" s="1109"/>
      <c r="J6845" s="1109"/>
      <c r="K6845" s="1112"/>
      <c r="L6845" s="1091"/>
      <c r="M6845" s="1091"/>
      <c r="N6845" s="1091"/>
      <c r="O6845" s="1091"/>
      <c r="P6845" s="1096"/>
      <c r="Q6845" s="1096"/>
      <c r="R6845" s="1096"/>
      <c r="S6845" s="1091"/>
    </row>
    <row r="6846" spans="1:19" x14ac:dyDescent="0.3">
      <c r="A6846" s="1090">
        <v>6841</v>
      </c>
      <c r="B6846" s="1091"/>
      <c r="C6846" s="1091"/>
      <c r="D6846" s="1097"/>
      <c r="E6846" s="1093">
        <f t="shared" si="425"/>
        <v>0</v>
      </c>
      <c r="F6846" s="1094">
        <f t="shared" si="426"/>
        <v>0</v>
      </c>
      <c r="G6846" s="1095">
        <f t="shared" si="427"/>
        <v>0</v>
      </c>
      <c r="H6846" s="1090" t="str">
        <f t="shared" ca="1" si="428"/>
        <v/>
      </c>
      <c r="I6846" s="1109"/>
      <c r="J6846" s="1109"/>
      <c r="K6846" s="1112"/>
      <c r="L6846" s="1091"/>
      <c r="M6846" s="1091"/>
      <c r="N6846" s="1091"/>
      <c r="O6846" s="1091"/>
      <c r="P6846" s="1096"/>
      <c r="Q6846" s="1096"/>
      <c r="R6846" s="1096"/>
      <c r="S6846" s="1091"/>
    </row>
    <row r="6847" spans="1:19" x14ac:dyDescent="0.3">
      <c r="A6847" s="1090">
        <v>6842</v>
      </c>
      <c r="B6847" s="1091"/>
      <c r="C6847" s="1091"/>
      <c r="D6847" s="1097"/>
      <c r="E6847" s="1093">
        <f t="shared" si="425"/>
        <v>0</v>
      </c>
      <c r="F6847" s="1094">
        <f t="shared" si="426"/>
        <v>0</v>
      </c>
      <c r="G6847" s="1095">
        <f t="shared" si="427"/>
        <v>0</v>
      </c>
      <c r="H6847" s="1090" t="str">
        <f t="shared" ca="1" si="428"/>
        <v/>
      </c>
      <c r="I6847" s="1109"/>
      <c r="J6847" s="1109"/>
      <c r="K6847" s="1112"/>
      <c r="L6847" s="1091"/>
      <c r="M6847" s="1091"/>
      <c r="N6847" s="1091"/>
      <c r="O6847" s="1091"/>
      <c r="P6847" s="1096"/>
      <c r="Q6847" s="1096"/>
      <c r="R6847" s="1096"/>
      <c r="S6847" s="1091"/>
    </row>
    <row r="6848" spans="1:19" x14ac:dyDescent="0.3">
      <c r="A6848" s="1090">
        <v>6843</v>
      </c>
      <c r="B6848" s="1091"/>
      <c r="C6848" s="1091"/>
      <c r="D6848" s="1097"/>
      <c r="E6848" s="1093">
        <f t="shared" si="425"/>
        <v>0</v>
      </c>
      <c r="F6848" s="1094">
        <f t="shared" si="426"/>
        <v>0</v>
      </c>
      <c r="G6848" s="1095">
        <f t="shared" si="427"/>
        <v>0</v>
      </c>
      <c r="H6848" s="1090" t="str">
        <f t="shared" ca="1" si="428"/>
        <v/>
      </c>
      <c r="I6848" s="1109"/>
      <c r="J6848" s="1109"/>
      <c r="K6848" s="1112"/>
      <c r="L6848" s="1091"/>
      <c r="M6848" s="1091"/>
      <c r="N6848" s="1091"/>
      <c r="O6848" s="1091"/>
      <c r="P6848" s="1096"/>
      <c r="Q6848" s="1096"/>
      <c r="R6848" s="1096"/>
      <c r="S6848" s="1091"/>
    </row>
    <row r="6849" spans="1:19" x14ac:dyDescent="0.3">
      <c r="A6849" s="1090">
        <v>6844</v>
      </c>
      <c r="B6849" s="1091"/>
      <c r="C6849" s="1091"/>
      <c r="D6849" s="1097"/>
      <c r="E6849" s="1093">
        <f t="shared" si="425"/>
        <v>0</v>
      </c>
      <c r="F6849" s="1094">
        <f t="shared" si="426"/>
        <v>0</v>
      </c>
      <c r="G6849" s="1095">
        <f t="shared" si="427"/>
        <v>0</v>
      </c>
      <c r="H6849" s="1090" t="str">
        <f t="shared" ca="1" si="428"/>
        <v/>
      </c>
      <c r="I6849" s="1109"/>
      <c r="J6849" s="1109"/>
      <c r="K6849" s="1112"/>
      <c r="L6849" s="1091"/>
      <c r="M6849" s="1091"/>
      <c r="N6849" s="1091"/>
      <c r="O6849" s="1091"/>
      <c r="P6849" s="1096"/>
      <c r="Q6849" s="1096"/>
      <c r="R6849" s="1096"/>
      <c r="S6849" s="1091"/>
    </row>
    <row r="6850" spans="1:19" x14ac:dyDescent="0.3">
      <c r="A6850" s="1090">
        <v>6845</v>
      </c>
      <c r="B6850" s="1091"/>
      <c r="C6850" s="1091"/>
      <c r="D6850" s="1097"/>
      <c r="E6850" s="1093">
        <f t="shared" si="425"/>
        <v>0</v>
      </c>
      <c r="F6850" s="1094">
        <f t="shared" si="426"/>
        <v>0</v>
      </c>
      <c r="G6850" s="1095">
        <f t="shared" si="427"/>
        <v>0</v>
      </c>
      <c r="H6850" s="1090" t="str">
        <f t="shared" ca="1" si="428"/>
        <v/>
      </c>
      <c r="I6850" s="1109"/>
      <c r="J6850" s="1109"/>
      <c r="K6850" s="1112"/>
      <c r="L6850" s="1091"/>
      <c r="M6850" s="1091"/>
      <c r="N6850" s="1091"/>
      <c r="O6850" s="1091"/>
      <c r="P6850" s="1096"/>
      <c r="Q6850" s="1096"/>
      <c r="R6850" s="1096"/>
      <c r="S6850" s="1091"/>
    </row>
    <row r="6851" spans="1:19" x14ac:dyDescent="0.3">
      <c r="A6851" s="1090">
        <v>6846</v>
      </c>
      <c r="B6851" s="1091"/>
      <c r="C6851" s="1091"/>
      <c r="D6851" s="1097"/>
      <c r="E6851" s="1093">
        <f t="shared" si="425"/>
        <v>0</v>
      </c>
      <c r="F6851" s="1094">
        <f t="shared" si="426"/>
        <v>0</v>
      </c>
      <c r="G6851" s="1095">
        <f t="shared" si="427"/>
        <v>0</v>
      </c>
      <c r="H6851" s="1090" t="str">
        <f t="shared" ca="1" si="428"/>
        <v/>
      </c>
      <c r="I6851" s="1109"/>
      <c r="J6851" s="1109"/>
      <c r="K6851" s="1112"/>
      <c r="L6851" s="1091"/>
      <c r="M6851" s="1091"/>
      <c r="N6851" s="1091"/>
      <c r="O6851" s="1091"/>
      <c r="P6851" s="1096"/>
      <c r="Q6851" s="1096"/>
      <c r="R6851" s="1096"/>
      <c r="S6851" s="1091"/>
    </row>
    <row r="6852" spans="1:19" x14ac:dyDescent="0.3">
      <c r="A6852" s="1090">
        <v>6847</v>
      </c>
      <c r="B6852" s="1091"/>
      <c r="C6852" s="1091"/>
      <c r="D6852" s="1097"/>
      <c r="E6852" s="1093">
        <f t="shared" si="425"/>
        <v>0</v>
      </c>
      <c r="F6852" s="1094">
        <f t="shared" si="426"/>
        <v>0</v>
      </c>
      <c r="G6852" s="1095">
        <f t="shared" si="427"/>
        <v>0</v>
      </c>
      <c r="H6852" s="1090" t="str">
        <f t="shared" ca="1" si="428"/>
        <v/>
      </c>
      <c r="I6852" s="1109"/>
      <c r="J6852" s="1109"/>
      <c r="K6852" s="1112"/>
      <c r="L6852" s="1091"/>
      <c r="M6852" s="1091"/>
      <c r="N6852" s="1091"/>
      <c r="O6852" s="1091"/>
      <c r="P6852" s="1096"/>
      <c r="Q6852" s="1096"/>
      <c r="R6852" s="1096"/>
      <c r="S6852" s="1091"/>
    </row>
    <row r="6853" spans="1:19" x14ac:dyDescent="0.3">
      <c r="A6853" s="1090">
        <v>6848</v>
      </c>
      <c r="B6853" s="1091"/>
      <c r="C6853" s="1091"/>
      <c r="D6853" s="1097"/>
      <c r="E6853" s="1093">
        <f t="shared" si="425"/>
        <v>0</v>
      </c>
      <c r="F6853" s="1094">
        <f t="shared" si="426"/>
        <v>0</v>
      </c>
      <c r="G6853" s="1095">
        <f t="shared" si="427"/>
        <v>0</v>
      </c>
      <c r="H6853" s="1090" t="str">
        <f t="shared" ca="1" si="428"/>
        <v/>
      </c>
      <c r="I6853" s="1109"/>
      <c r="J6853" s="1109"/>
      <c r="K6853" s="1112"/>
      <c r="L6853" s="1091"/>
      <c r="M6853" s="1091"/>
      <c r="N6853" s="1091"/>
      <c r="O6853" s="1091"/>
      <c r="P6853" s="1096"/>
      <c r="Q6853" s="1096"/>
      <c r="R6853" s="1096"/>
      <c r="S6853" s="1091"/>
    </row>
    <row r="6854" spans="1:19" x14ac:dyDescent="0.3">
      <c r="A6854" s="1090">
        <v>6849</v>
      </c>
      <c r="B6854" s="1091"/>
      <c r="C6854" s="1091"/>
      <c r="D6854" s="1097"/>
      <c r="E6854" s="1093">
        <f t="shared" si="425"/>
        <v>0</v>
      </c>
      <c r="F6854" s="1094">
        <f t="shared" si="426"/>
        <v>0</v>
      </c>
      <c r="G6854" s="1095">
        <f t="shared" si="427"/>
        <v>0</v>
      </c>
      <c r="H6854" s="1090" t="str">
        <f t="shared" ca="1" si="428"/>
        <v/>
      </c>
      <c r="I6854" s="1109"/>
      <c r="J6854" s="1109"/>
      <c r="K6854" s="1112"/>
      <c r="L6854" s="1091"/>
      <c r="M6854" s="1091"/>
      <c r="N6854" s="1091"/>
      <c r="O6854" s="1091"/>
      <c r="P6854" s="1096"/>
      <c r="Q6854" s="1096"/>
      <c r="R6854" s="1096"/>
      <c r="S6854" s="1091"/>
    </row>
    <row r="6855" spans="1:19" x14ac:dyDescent="0.3">
      <c r="A6855" s="1090">
        <v>6850</v>
      </c>
      <c r="B6855" s="1091"/>
      <c r="C6855" s="1091"/>
      <c r="D6855" s="1097"/>
      <c r="E6855" s="1093">
        <f t="shared" ref="E6855:E6918" si="429">D6855</f>
        <v>0</v>
      </c>
      <c r="F6855" s="1094">
        <f t="shared" ref="F6855:F6918" si="430">D6855</f>
        <v>0</v>
      </c>
      <c r="G6855" s="1095">
        <f t="shared" ref="G6855:G6918" si="431">D6855</f>
        <v>0</v>
      </c>
      <c r="H6855" s="1090" t="str">
        <f t="shared" ref="H6855:H6918" ca="1" si="432">IF(ISBLANK(D6855),"",DATEDIF(G6855,TODAY(),"y"))</f>
        <v/>
      </c>
      <c r="I6855" s="1109"/>
      <c r="J6855" s="1109"/>
      <c r="K6855" s="1112"/>
      <c r="L6855" s="1091"/>
      <c r="M6855" s="1091"/>
      <c r="N6855" s="1091"/>
      <c r="O6855" s="1091"/>
      <c r="P6855" s="1096"/>
      <c r="Q6855" s="1096"/>
      <c r="R6855" s="1096"/>
      <c r="S6855" s="1091"/>
    </row>
    <row r="6856" spans="1:19" x14ac:dyDescent="0.3">
      <c r="A6856" s="1090">
        <v>6851</v>
      </c>
      <c r="B6856" s="1091"/>
      <c r="C6856" s="1091"/>
      <c r="D6856" s="1097"/>
      <c r="E6856" s="1093">
        <f t="shared" si="429"/>
        <v>0</v>
      </c>
      <c r="F6856" s="1094">
        <f t="shared" si="430"/>
        <v>0</v>
      </c>
      <c r="G6856" s="1095">
        <f t="shared" si="431"/>
        <v>0</v>
      </c>
      <c r="H6856" s="1090" t="str">
        <f t="shared" ca="1" si="432"/>
        <v/>
      </c>
      <c r="I6856" s="1109"/>
      <c r="J6856" s="1109"/>
      <c r="K6856" s="1112"/>
      <c r="L6856" s="1091"/>
      <c r="M6856" s="1091"/>
      <c r="N6856" s="1091"/>
      <c r="O6856" s="1091"/>
      <c r="P6856" s="1096"/>
      <c r="Q6856" s="1096"/>
      <c r="R6856" s="1096"/>
      <c r="S6856" s="1091"/>
    </row>
    <row r="6857" spans="1:19" x14ac:dyDescent="0.3">
      <c r="A6857" s="1090">
        <v>6852</v>
      </c>
      <c r="B6857" s="1091"/>
      <c r="C6857" s="1091"/>
      <c r="D6857" s="1097"/>
      <c r="E6857" s="1093">
        <f t="shared" si="429"/>
        <v>0</v>
      </c>
      <c r="F6857" s="1094">
        <f t="shared" si="430"/>
        <v>0</v>
      </c>
      <c r="G6857" s="1095">
        <f t="shared" si="431"/>
        <v>0</v>
      </c>
      <c r="H6857" s="1090" t="str">
        <f t="shared" ca="1" si="432"/>
        <v/>
      </c>
      <c r="I6857" s="1109"/>
      <c r="J6857" s="1109"/>
      <c r="K6857" s="1112"/>
      <c r="L6857" s="1091"/>
      <c r="M6857" s="1091"/>
      <c r="N6857" s="1091"/>
      <c r="O6857" s="1091"/>
      <c r="P6857" s="1096"/>
      <c r="Q6857" s="1096"/>
      <c r="R6857" s="1096"/>
      <c r="S6857" s="1091"/>
    </row>
    <row r="6858" spans="1:19" x14ac:dyDescent="0.3">
      <c r="A6858" s="1090">
        <v>6853</v>
      </c>
      <c r="B6858" s="1091"/>
      <c r="C6858" s="1091"/>
      <c r="D6858" s="1097"/>
      <c r="E6858" s="1093">
        <f t="shared" si="429"/>
        <v>0</v>
      </c>
      <c r="F6858" s="1094">
        <f t="shared" si="430"/>
        <v>0</v>
      </c>
      <c r="G6858" s="1095">
        <f t="shared" si="431"/>
        <v>0</v>
      </c>
      <c r="H6858" s="1090" t="str">
        <f t="shared" ca="1" si="432"/>
        <v/>
      </c>
      <c r="I6858" s="1109"/>
      <c r="J6858" s="1109"/>
      <c r="K6858" s="1112"/>
      <c r="L6858" s="1091"/>
      <c r="M6858" s="1091"/>
      <c r="N6858" s="1091"/>
      <c r="O6858" s="1091"/>
      <c r="P6858" s="1096"/>
      <c r="Q6858" s="1096"/>
      <c r="R6858" s="1096"/>
      <c r="S6858" s="1091"/>
    </row>
    <row r="6859" spans="1:19" x14ac:dyDescent="0.3">
      <c r="A6859" s="1090">
        <v>6854</v>
      </c>
      <c r="B6859" s="1091"/>
      <c r="C6859" s="1091"/>
      <c r="D6859" s="1097"/>
      <c r="E6859" s="1093">
        <f t="shared" si="429"/>
        <v>0</v>
      </c>
      <c r="F6859" s="1094">
        <f t="shared" si="430"/>
        <v>0</v>
      </c>
      <c r="G6859" s="1095">
        <f t="shared" si="431"/>
        <v>0</v>
      </c>
      <c r="H6859" s="1090" t="str">
        <f t="shared" ca="1" si="432"/>
        <v/>
      </c>
      <c r="I6859" s="1109"/>
      <c r="J6859" s="1109"/>
      <c r="K6859" s="1112"/>
      <c r="L6859" s="1091"/>
      <c r="M6859" s="1091"/>
      <c r="N6859" s="1091"/>
      <c r="O6859" s="1091"/>
      <c r="P6859" s="1096"/>
      <c r="Q6859" s="1096"/>
      <c r="R6859" s="1096"/>
      <c r="S6859" s="1091"/>
    </row>
    <row r="6860" spans="1:19" x14ac:dyDescent="0.3">
      <c r="A6860" s="1090">
        <v>6855</v>
      </c>
      <c r="B6860" s="1091"/>
      <c r="C6860" s="1091"/>
      <c r="D6860" s="1097"/>
      <c r="E6860" s="1093">
        <f t="shared" si="429"/>
        <v>0</v>
      </c>
      <c r="F6860" s="1094">
        <f t="shared" si="430"/>
        <v>0</v>
      </c>
      <c r="G6860" s="1095">
        <f t="shared" si="431"/>
        <v>0</v>
      </c>
      <c r="H6860" s="1090" t="str">
        <f t="shared" ca="1" si="432"/>
        <v/>
      </c>
      <c r="I6860" s="1109"/>
      <c r="J6860" s="1109"/>
      <c r="K6860" s="1112"/>
      <c r="L6860" s="1091"/>
      <c r="M6860" s="1091"/>
      <c r="N6860" s="1091"/>
      <c r="O6860" s="1091"/>
      <c r="P6860" s="1096"/>
      <c r="Q6860" s="1096"/>
      <c r="R6860" s="1096"/>
      <c r="S6860" s="1091"/>
    </row>
    <row r="6861" spans="1:19" x14ac:dyDescent="0.3">
      <c r="A6861" s="1090">
        <v>6856</v>
      </c>
      <c r="B6861" s="1091"/>
      <c r="C6861" s="1091"/>
      <c r="D6861" s="1097"/>
      <c r="E6861" s="1093">
        <f t="shared" si="429"/>
        <v>0</v>
      </c>
      <c r="F6861" s="1094">
        <f t="shared" si="430"/>
        <v>0</v>
      </c>
      <c r="G6861" s="1095">
        <f t="shared" si="431"/>
        <v>0</v>
      </c>
      <c r="H6861" s="1090" t="str">
        <f t="shared" ca="1" si="432"/>
        <v/>
      </c>
      <c r="I6861" s="1109"/>
      <c r="J6861" s="1109"/>
      <c r="K6861" s="1112"/>
      <c r="L6861" s="1091"/>
      <c r="M6861" s="1091"/>
      <c r="N6861" s="1091"/>
      <c r="O6861" s="1091"/>
      <c r="P6861" s="1096"/>
      <c r="Q6861" s="1096"/>
      <c r="R6861" s="1096"/>
      <c r="S6861" s="1091"/>
    </row>
    <row r="6862" spans="1:19" x14ac:dyDescent="0.3">
      <c r="A6862" s="1090">
        <v>6857</v>
      </c>
      <c r="B6862" s="1091"/>
      <c r="C6862" s="1091"/>
      <c r="D6862" s="1097"/>
      <c r="E6862" s="1093">
        <f t="shared" si="429"/>
        <v>0</v>
      </c>
      <c r="F6862" s="1094">
        <f t="shared" si="430"/>
        <v>0</v>
      </c>
      <c r="G6862" s="1095">
        <f t="shared" si="431"/>
        <v>0</v>
      </c>
      <c r="H6862" s="1090" t="str">
        <f t="shared" ca="1" si="432"/>
        <v/>
      </c>
      <c r="I6862" s="1109"/>
      <c r="J6862" s="1109"/>
      <c r="K6862" s="1112"/>
      <c r="L6862" s="1091"/>
      <c r="M6862" s="1091"/>
      <c r="N6862" s="1091"/>
      <c r="O6862" s="1091"/>
      <c r="P6862" s="1096"/>
      <c r="Q6862" s="1096"/>
      <c r="R6862" s="1096"/>
      <c r="S6862" s="1091"/>
    </row>
    <row r="6863" spans="1:19" x14ac:dyDescent="0.3">
      <c r="A6863" s="1090">
        <v>6858</v>
      </c>
      <c r="B6863" s="1091"/>
      <c r="C6863" s="1091"/>
      <c r="D6863" s="1097"/>
      <c r="E6863" s="1093">
        <f t="shared" si="429"/>
        <v>0</v>
      </c>
      <c r="F6863" s="1094">
        <f t="shared" si="430"/>
        <v>0</v>
      </c>
      <c r="G6863" s="1095">
        <f t="shared" si="431"/>
        <v>0</v>
      </c>
      <c r="H6863" s="1090" t="str">
        <f t="shared" ca="1" si="432"/>
        <v/>
      </c>
      <c r="I6863" s="1109"/>
      <c r="J6863" s="1109"/>
      <c r="K6863" s="1112"/>
      <c r="L6863" s="1091"/>
      <c r="M6863" s="1091"/>
      <c r="N6863" s="1091"/>
      <c r="O6863" s="1091"/>
      <c r="P6863" s="1096"/>
      <c r="Q6863" s="1096"/>
      <c r="R6863" s="1096"/>
      <c r="S6863" s="1091"/>
    </row>
    <row r="6864" spans="1:19" x14ac:dyDescent="0.3">
      <c r="A6864" s="1090">
        <v>6859</v>
      </c>
      <c r="B6864" s="1091"/>
      <c r="C6864" s="1091"/>
      <c r="D6864" s="1097"/>
      <c r="E6864" s="1093">
        <f t="shared" si="429"/>
        <v>0</v>
      </c>
      <c r="F6864" s="1094">
        <f t="shared" si="430"/>
        <v>0</v>
      </c>
      <c r="G6864" s="1095">
        <f t="shared" si="431"/>
        <v>0</v>
      </c>
      <c r="H6864" s="1090" t="str">
        <f t="shared" ca="1" si="432"/>
        <v/>
      </c>
      <c r="I6864" s="1109"/>
      <c r="J6864" s="1109"/>
      <c r="K6864" s="1112"/>
      <c r="L6864" s="1091"/>
      <c r="M6864" s="1091"/>
      <c r="N6864" s="1091"/>
      <c r="O6864" s="1091"/>
      <c r="P6864" s="1096"/>
      <c r="Q6864" s="1096"/>
      <c r="R6864" s="1096"/>
      <c r="S6864" s="1091"/>
    </row>
    <row r="6865" spans="1:19" x14ac:dyDescent="0.3">
      <c r="A6865" s="1090">
        <v>6860</v>
      </c>
      <c r="B6865" s="1091"/>
      <c r="C6865" s="1091"/>
      <c r="D6865" s="1097"/>
      <c r="E6865" s="1093">
        <f t="shared" si="429"/>
        <v>0</v>
      </c>
      <c r="F6865" s="1094">
        <f t="shared" si="430"/>
        <v>0</v>
      </c>
      <c r="G6865" s="1095">
        <f t="shared" si="431"/>
        <v>0</v>
      </c>
      <c r="H6865" s="1090" t="str">
        <f t="shared" ca="1" si="432"/>
        <v/>
      </c>
      <c r="I6865" s="1109"/>
      <c r="J6865" s="1109"/>
      <c r="K6865" s="1112"/>
      <c r="L6865" s="1091"/>
      <c r="M6865" s="1091"/>
      <c r="N6865" s="1091"/>
      <c r="O6865" s="1091"/>
      <c r="P6865" s="1096"/>
      <c r="Q6865" s="1096"/>
      <c r="R6865" s="1096"/>
      <c r="S6865" s="1091"/>
    </row>
    <row r="6866" spans="1:19" x14ac:dyDescent="0.3">
      <c r="A6866" s="1090">
        <v>6861</v>
      </c>
      <c r="B6866" s="1091"/>
      <c r="C6866" s="1091"/>
      <c r="D6866" s="1097"/>
      <c r="E6866" s="1093">
        <f t="shared" si="429"/>
        <v>0</v>
      </c>
      <c r="F6866" s="1094">
        <f t="shared" si="430"/>
        <v>0</v>
      </c>
      <c r="G6866" s="1095">
        <f t="shared" si="431"/>
        <v>0</v>
      </c>
      <c r="H6866" s="1090" t="str">
        <f t="shared" ca="1" si="432"/>
        <v/>
      </c>
      <c r="I6866" s="1109"/>
      <c r="J6866" s="1109"/>
      <c r="K6866" s="1112"/>
      <c r="L6866" s="1091"/>
      <c r="M6866" s="1091"/>
      <c r="N6866" s="1091"/>
      <c r="O6866" s="1091"/>
      <c r="P6866" s="1096"/>
      <c r="Q6866" s="1096"/>
      <c r="R6866" s="1096"/>
      <c r="S6866" s="1091"/>
    </row>
    <row r="6867" spans="1:19" x14ac:dyDescent="0.3">
      <c r="A6867" s="1090">
        <v>6862</v>
      </c>
      <c r="B6867" s="1091"/>
      <c r="C6867" s="1091"/>
      <c r="D6867" s="1097"/>
      <c r="E6867" s="1093">
        <f t="shared" si="429"/>
        <v>0</v>
      </c>
      <c r="F6867" s="1094">
        <f t="shared" si="430"/>
        <v>0</v>
      </c>
      <c r="G6867" s="1095">
        <f t="shared" si="431"/>
        <v>0</v>
      </c>
      <c r="H6867" s="1090" t="str">
        <f t="shared" ca="1" si="432"/>
        <v/>
      </c>
      <c r="I6867" s="1109"/>
      <c r="J6867" s="1109"/>
      <c r="K6867" s="1112"/>
      <c r="L6867" s="1091"/>
      <c r="M6867" s="1091"/>
      <c r="N6867" s="1091"/>
      <c r="O6867" s="1091"/>
      <c r="P6867" s="1096"/>
      <c r="Q6867" s="1096"/>
      <c r="R6867" s="1096"/>
      <c r="S6867" s="1091"/>
    </row>
    <row r="6868" spans="1:19" x14ac:dyDescent="0.3">
      <c r="A6868" s="1090">
        <v>6863</v>
      </c>
      <c r="B6868" s="1091"/>
      <c r="C6868" s="1091"/>
      <c r="D6868" s="1097"/>
      <c r="E6868" s="1093">
        <f t="shared" si="429"/>
        <v>0</v>
      </c>
      <c r="F6868" s="1094">
        <f t="shared" si="430"/>
        <v>0</v>
      </c>
      <c r="G6868" s="1095">
        <f t="shared" si="431"/>
        <v>0</v>
      </c>
      <c r="H6868" s="1090" t="str">
        <f t="shared" ca="1" si="432"/>
        <v/>
      </c>
      <c r="I6868" s="1109"/>
      <c r="J6868" s="1109"/>
      <c r="K6868" s="1112"/>
      <c r="L6868" s="1091"/>
      <c r="M6868" s="1091"/>
      <c r="N6868" s="1091"/>
      <c r="O6868" s="1091"/>
      <c r="P6868" s="1096"/>
      <c r="Q6868" s="1096"/>
      <c r="R6868" s="1096"/>
      <c r="S6868" s="1091"/>
    </row>
    <row r="6869" spans="1:19" x14ac:dyDescent="0.3">
      <c r="A6869" s="1090">
        <v>6864</v>
      </c>
      <c r="B6869" s="1091"/>
      <c r="C6869" s="1091"/>
      <c r="D6869" s="1097"/>
      <c r="E6869" s="1093">
        <f t="shared" si="429"/>
        <v>0</v>
      </c>
      <c r="F6869" s="1094">
        <f t="shared" si="430"/>
        <v>0</v>
      </c>
      <c r="G6869" s="1095">
        <f t="shared" si="431"/>
        <v>0</v>
      </c>
      <c r="H6869" s="1090" t="str">
        <f t="shared" ca="1" si="432"/>
        <v/>
      </c>
      <c r="I6869" s="1109"/>
      <c r="J6869" s="1109"/>
      <c r="K6869" s="1112"/>
      <c r="L6869" s="1091"/>
      <c r="M6869" s="1091"/>
      <c r="N6869" s="1091"/>
      <c r="O6869" s="1091"/>
      <c r="P6869" s="1096"/>
      <c r="Q6869" s="1096"/>
      <c r="R6869" s="1096"/>
      <c r="S6869" s="1091"/>
    </row>
    <row r="6870" spans="1:19" x14ac:dyDescent="0.3">
      <c r="A6870" s="1090">
        <v>6865</v>
      </c>
      <c r="B6870" s="1091"/>
      <c r="C6870" s="1091"/>
      <c r="D6870" s="1097"/>
      <c r="E6870" s="1093">
        <f t="shared" si="429"/>
        <v>0</v>
      </c>
      <c r="F6870" s="1094">
        <f t="shared" si="430"/>
        <v>0</v>
      </c>
      <c r="G6870" s="1095">
        <f t="shared" si="431"/>
        <v>0</v>
      </c>
      <c r="H6870" s="1090" t="str">
        <f t="shared" ca="1" si="432"/>
        <v/>
      </c>
      <c r="I6870" s="1109"/>
      <c r="J6870" s="1109"/>
      <c r="K6870" s="1112"/>
      <c r="L6870" s="1091"/>
      <c r="M6870" s="1091"/>
      <c r="N6870" s="1091"/>
      <c r="O6870" s="1091"/>
      <c r="P6870" s="1096"/>
      <c r="Q6870" s="1096"/>
      <c r="R6870" s="1096"/>
      <c r="S6870" s="1091"/>
    </row>
    <row r="6871" spans="1:19" x14ac:dyDescent="0.3">
      <c r="A6871" s="1090">
        <v>6866</v>
      </c>
      <c r="B6871" s="1091"/>
      <c r="C6871" s="1091"/>
      <c r="D6871" s="1097"/>
      <c r="E6871" s="1093">
        <f t="shared" si="429"/>
        <v>0</v>
      </c>
      <c r="F6871" s="1094">
        <f t="shared" si="430"/>
        <v>0</v>
      </c>
      <c r="G6871" s="1095">
        <f t="shared" si="431"/>
        <v>0</v>
      </c>
      <c r="H6871" s="1090" t="str">
        <f t="shared" ca="1" si="432"/>
        <v/>
      </c>
      <c r="I6871" s="1109"/>
      <c r="J6871" s="1109"/>
      <c r="K6871" s="1112"/>
      <c r="L6871" s="1091"/>
      <c r="M6871" s="1091"/>
      <c r="N6871" s="1091"/>
      <c r="O6871" s="1091"/>
      <c r="P6871" s="1096"/>
      <c r="Q6871" s="1096"/>
      <c r="R6871" s="1096"/>
      <c r="S6871" s="1091"/>
    </row>
    <row r="6872" spans="1:19" x14ac:dyDescent="0.3">
      <c r="A6872" s="1090">
        <v>6867</v>
      </c>
      <c r="B6872" s="1091"/>
      <c r="C6872" s="1091"/>
      <c r="D6872" s="1097"/>
      <c r="E6872" s="1093">
        <f t="shared" si="429"/>
        <v>0</v>
      </c>
      <c r="F6872" s="1094">
        <f t="shared" si="430"/>
        <v>0</v>
      </c>
      <c r="G6872" s="1095">
        <f t="shared" si="431"/>
        <v>0</v>
      </c>
      <c r="H6872" s="1090" t="str">
        <f t="shared" ca="1" si="432"/>
        <v/>
      </c>
      <c r="I6872" s="1109"/>
      <c r="J6872" s="1109"/>
      <c r="K6872" s="1112"/>
      <c r="L6872" s="1091"/>
      <c r="M6872" s="1091"/>
      <c r="N6872" s="1091"/>
      <c r="O6872" s="1091"/>
      <c r="P6872" s="1096"/>
      <c r="Q6872" s="1096"/>
      <c r="R6872" s="1096"/>
      <c r="S6872" s="1091"/>
    </row>
    <row r="6873" spans="1:19" x14ac:dyDescent="0.3">
      <c r="A6873" s="1090">
        <v>6868</v>
      </c>
      <c r="B6873" s="1091"/>
      <c r="C6873" s="1091"/>
      <c r="D6873" s="1097"/>
      <c r="E6873" s="1093">
        <f t="shared" si="429"/>
        <v>0</v>
      </c>
      <c r="F6873" s="1094">
        <f t="shared" si="430"/>
        <v>0</v>
      </c>
      <c r="G6873" s="1095">
        <f t="shared" si="431"/>
        <v>0</v>
      </c>
      <c r="H6873" s="1090" t="str">
        <f t="shared" ca="1" si="432"/>
        <v/>
      </c>
      <c r="I6873" s="1109"/>
      <c r="J6873" s="1109"/>
      <c r="K6873" s="1112"/>
      <c r="L6873" s="1091"/>
      <c r="M6873" s="1091"/>
      <c r="N6873" s="1091"/>
      <c r="O6873" s="1091"/>
      <c r="P6873" s="1096"/>
      <c r="Q6873" s="1096"/>
      <c r="R6873" s="1096"/>
      <c r="S6873" s="1091"/>
    </row>
    <row r="6874" spans="1:19" x14ac:dyDescent="0.3">
      <c r="A6874" s="1090">
        <v>6869</v>
      </c>
      <c r="B6874" s="1091"/>
      <c r="C6874" s="1091"/>
      <c r="D6874" s="1097"/>
      <c r="E6874" s="1093">
        <f t="shared" si="429"/>
        <v>0</v>
      </c>
      <c r="F6874" s="1094">
        <f t="shared" si="430"/>
        <v>0</v>
      </c>
      <c r="G6874" s="1095">
        <f t="shared" si="431"/>
        <v>0</v>
      </c>
      <c r="H6874" s="1090" t="str">
        <f t="shared" ca="1" si="432"/>
        <v/>
      </c>
      <c r="I6874" s="1109"/>
      <c r="J6874" s="1109"/>
      <c r="K6874" s="1112"/>
      <c r="L6874" s="1091"/>
      <c r="M6874" s="1091"/>
      <c r="N6874" s="1091"/>
      <c r="O6874" s="1091"/>
      <c r="P6874" s="1096"/>
      <c r="Q6874" s="1096"/>
      <c r="R6874" s="1096"/>
      <c r="S6874" s="1091"/>
    </row>
    <row r="6875" spans="1:19" x14ac:dyDescent="0.3">
      <c r="A6875" s="1090">
        <v>6870</v>
      </c>
      <c r="B6875" s="1091"/>
      <c r="C6875" s="1091"/>
      <c r="D6875" s="1097"/>
      <c r="E6875" s="1093">
        <f t="shared" si="429"/>
        <v>0</v>
      </c>
      <c r="F6875" s="1094">
        <f t="shared" si="430"/>
        <v>0</v>
      </c>
      <c r="G6875" s="1095">
        <f t="shared" si="431"/>
        <v>0</v>
      </c>
      <c r="H6875" s="1090" t="str">
        <f t="shared" ca="1" si="432"/>
        <v/>
      </c>
      <c r="I6875" s="1109"/>
      <c r="J6875" s="1109"/>
      <c r="K6875" s="1112"/>
      <c r="L6875" s="1091"/>
      <c r="M6875" s="1091"/>
      <c r="N6875" s="1091"/>
      <c r="O6875" s="1091"/>
      <c r="P6875" s="1096"/>
      <c r="Q6875" s="1096"/>
      <c r="R6875" s="1096"/>
      <c r="S6875" s="1091"/>
    </row>
    <row r="6876" spans="1:19" x14ac:dyDescent="0.3">
      <c r="A6876" s="1090">
        <v>6871</v>
      </c>
      <c r="B6876" s="1091"/>
      <c r="C6876" s="1091"/>
      <c r="D6876" s="1097"/>
      <c r="E6876" s="1093">
        <f t="shared" si="429"/>
        <v>0</v>
      </c>
      <c r="F6876" s="1094">
        <f t="shared" si="430"/>
        <v>0</v>
      </c>
      <c r="G6876" s="1095">
        <f t="shared" si="431"/>
        <v>0</v>
      </c>
      <c r="H6876" s="1090" t="str">
        <f t="shared" ca="1" si="432"/>
        <v/>
      </c>
      <c r="I6876" s="1109"/>
      <c r="J6876" s="1109"/>
      <c r="K6876" s="1112"/>
      <c r="L6876" s="1091"/>
      <c r="M6876" s="1091"/>
      <c r="N6876" s="1091"/>
      <c r="O6876" s="1091"/>
      <c r="P6876" s="1096"/>
      <c r="Q6876" s="1096"/>
      <c r="R6876" s="1096"/>
      <c r="S6876" s="1091"/>
    </row>
    <row r="6877" spans="1:19" x14ac:dyDescent="0.3">
      <c r="A6877" s="1090">
        <v>6872</v>
      </c>
      <c r="B6877" s="1091"/>
      <c r="C6877" s="1091"/>
      <c r="D6877" s="1097"/>
      <c r="E6877" s="1093">
        <f t="shared" si="429"/>
        <v>0</v>
      </c>
      <c r="F6877" s="1094">
        <f t="shared" si="430"/>
        <v>0</v>
      </c>
      <c r="G6877" s="1095">
        <f t="shared" si="431"/>
        <v>0</v>
      </c>
      <c r="H6877" s="1090" t="str">
        <f t="shared" ca="1" si="432"/>
        <v/>
      </c>
      <c r="I6877" s="1109"/>
      <c r="J6877" s="1109"/>
      <c r="K6877" s="1112"/>
      <c r="L6877" s="1091"/>
      <c r="M6877" s="1091"/>
      <c r="N6877" s="1091"/>
      <c r="O6877" s="1091"/>
      <c r="P6877" s="1096"/>
      <c r="Q6877" s="1096"/>
      <c r="R6877" s="1096"/>
      <c r="S6877" s="1091"/>
    </row>
    <row r="6878" spans="1:19" x14ac:dyDescent="0.3">
      <c r="A6878" s="1090">
        <v>6873</v>
      </c>
      <c r="B6878" s="1091"/>
      <c r="C6878" s="1091"/>
      <c r="D6878" s="1097"/>
      <c r="E6878" s="1093">
        <f t="shared" si="429"/>
        <v>0</v>
      </c>
      <c r="F6878" s="1094">
        <f t="shared" si="430"/>
        <v>0</v>
      </c>
      <c r="G6878" s="1095">
        <f t="shared" si="431"/>
        <v>0</v>
      </c>
      <c r="H6878" s="1090" t="str">
        <f t="shared" ca="1" si="432"/>
        <v/>
      </c>
      <c r="I6878" s="1109"/>
      <c r="J6878" s="1109"/>
      <c r="K6878" s="1112"/>
      <c r="L6878" s="1091"/>
      <c r="M6878" s="1091"/>
      <c r="N6878" s="1091"/>
      <c r="O6878" s="1091"/>
      <c r="P6878" s="1096"/>
      <c r="Q6878" s="1096"/>
      <c r="R6878" s="1096"/>
      <c r="S6878" s="1091"/>
    </row>
    <row r="6879" spans="1:19" x14ac:dyDescent="0.3">
      <c r="A6879" s="1090">
        <v>6874</v>
      </c>
      <c r="B6879" s="1091"/>
      <c r="C6879" s="1091"/>
      <c r="D6879" s="1097"/>
      <c r="E6879" s="1093">
        <f t="shared" si="429"/>
        <v>0</v>
      </c>
      <c r="F6879" s="1094">
        <f t="shared" si="430"/>
        <v>0</v>
      </c>
      <c r="G6879" s="1095">
        <f t="shared" si="431"/>
        <v>0</v>
      </c>
      <c r="H6879" s="1090" t="str">
        <f t="shared" ca="1" si="432"/>
        <v/>
      </c>
      <c r="I6879" s="1109"/>
      <c r="J6879" s="1109"/>
      <c r="K6879" s="1112"/>
      <c r="L6879" s="1091"/>
      <c r="M6879" s="1091"/>
      <c r="N6879" s="1091"/>
      <c r="O6879" s="1091"/>
      <c r="P6879" s="1096"/>
      <c r="Q6879" s="1096"/>
      <c r="R6879" s="1096"/>
      <c r="S6879" s="1091"/>
    </row>
    <row r="6880" spans="1:19" x14ac:dyDescent="0.3">
      <c r="A6880" s="1090">
        <v>6875</v>
      </c>
      <c r="B6880" s="1091"/>
      <c r="C6880" s="1091"/>
      <c r="D6880" s="1097"/>
      <c r="E6880" s="1093">
        <f t="shared" si="429"/>
        <v>0</v>
      </c>
      <c r="F6880" s="1094">
        <f t="shared" si="430"/>
        <v>0</v>
      </c>
      <c r="G6880" s="1095">
        <f t="shared" si="431"/>
        <v>0</v>
      </c>
      <c r="H6880" s="1090" t="str">
        <f t="shared" ca="1" si="432"/>
        <v/>
      </c>
      <c r="I6880" s="1109"/>
      <c r="J6880" s="1109"/>
      <c r="K6880" s="1112"/>
      <c r="L6880" s="1091"/>
      <c r="M6880" s="1091"/>
      <c r="N6880" s="1091"/>
      <c r="O6880" s="1091"/>
      <c r="P6880" s="1096"/>
      <c r="Q6880" s="1096"/>
      <c r="R6880" s="1096"/>
      <c r="S6880" s="1091"/>
    </row>
    <row r="6881" spans="1:19" x14ac:dyDescent="0.3">
      <c r="A6881" s="1090">
        <v>6876</v>
      </c>
      <c r="B6881" s="1091"/>
      <c r="C6881" s="1091"/>
      <c r="D6881" s="1097"/>
      <c r="E6881" s="1093">
        <f t="shared" si="429"/>
        <v>0</v>
      </c>
      <c r="F6881" s="1094">
        <f t="shared" si="430"/>
        <v>0</v>
      </c>
      <c r="G6881" s="1095">
        <f t="shared" si="431"/>
        <v>0</v>
      </c>
      <c r="H6881" s="1090" t="str">
        <f t="shared" ca="1" si="432"/>
        <v/>
      </c>
      <c r="I6881" s="1109"/>
      <c r="J6881" s="1109"/>
      <c r="K6881" s="1112"/>
      <c r="L6881" s="1091"/>
      <c r="M6881" s="1091"/>
      <c r="N6881" s="1091"/>
      <c r="O6881" s="1091"/>
      <c r="P6881" s="1096"/>
      <c r="Q6881" s="1096"/>
      <c r="R6881" s="1096"/>
      <c r="S6881" s="1091"/>
    </row>
    <row r="6882" spans="1:19" x14ac:dyDescent="0.3">
      <c r="A6882" s="1090">
        <v>6877</v>
      </c>
      <c r="B6882" s="1091"/>
      <c r="C6882" s="1091"/>
      <c r="D6882" s="1097"/>
      <c r="E6882" s="1093">
        <f t="shared" si="429"/>
        <v>0</v>
      </c>
      <c r="F6882" s="1094">
        <f t="shared" si="430"/>
        <v>0</v>
      </c>
      <c r="G6882" s="1095">
        <f t="shared" si="431"/>
        <v>0</v>
      </c>
      <c r="H6882" s="1090" t="str">
        <f t="shared" ca="1" si="432"/>
        <v/>
      </c>
      <c r="I6882" s="1109"/>
      <c r="J6882" s="1109"/>
      <c r="K6882" s="1112"/>
      <c r="L6882" s="1091"/>
      <c r="M6882" s="1091"/>
      <c r="N6882" s="1091"/>
      <c r="O6882" s="1091"/>
      <c r="P6882" s="1096"/>
      <c r="Q6882" s="1096"/>
      <c r="R6882" s="1096"/>
      <c r="S6882" s="1091"/>
    </row>
    <row r="6883" spans="1:19" x14ac:dyDescent="0.3">
      <c r="A6883" s="1090">
        <v>6878</v>
      </c>
      <c r="B6883" s="1091"/>
      <c r="C6883" s="1091"/>
      <c r="D6883" s="1097"/>
      <c r="E6883" s="1093">
        <f t="shared" si="429"/>
        <v>0</v>
      </c>
      <c r="F6883" s="1094">
        <f t="shared" si="430"/>
        <v>0</v>
      </c>
      <c r="G6883" s="1095">
        <f t="shared" si="431"/>
        <v>0</v>
      </c>
      <c r="H6883" s="1090" t="str">
        <f t="shared" ca="1" si="432"/>
        <v/>
      </c>
      <c r="I6883" s="1109"/>
      <c r="J6883" s="1109"/>
      <c r="K6883" s="1112"/>
      <c r="L6883" s="1091"/>
      <c r="M6883" s="1091"/>
      <c r="N6883" s="1091"/>
      <c r="O6883" s="1091"/>
      <c r="P6883" s="1096"/>
      <c r="Q6883" s="1096"/>
      <c r="R6883" s="1096"/>
      <c r="S6883" s="1091"/>
    </row>
    <row r="6884" spans="1:19" x14ac:dyDescent="0.3">
      <c r="A6884" s="1090">
        <v>6879</v>
      </c>
      <c r="B6884" s="1091"/>
      <c r="C6884" s="1091"/>
      <c r="D6884" s="1097"/>
      <c r="E6884" s="1093">
        <f t="shared" si="429"/>
        <v>0</v>
      </c>
      <c r="F6884" s="1094">
        <f t="shared" si="430"/>
        <v>0</v>
      </c>
      <c r="G6884" s="1095">
        <f t="shared" si="431"/>
        <v>0</v>
      </c>
      <c r="H6884" s="1090" t="str">
        <f t="shared" ca="1" si="432"/>
        <v/>
      </c>
      <c r="I6884" s="1109"/>
      <c r="J6884" s="1109"/>
      <c r="K6884" s="1112"/>
      <c r="L6884" s="1091"/>
      <c r="M6884" s="1091"/>
      <c r="N6884" s="1091"/>
      <c r="O6884" s="1091"/>
      <c r="P6884" s="1096"/>
      <c r="Q6884" s="1096"/>
      <c r="R6884" s="1096"/>
      <c r="S6884" s="1091"/>
    </row>
    <row r="6885" spans="1:19" x14ac:dyDescent="0.3">
      <c r="A6885" s="1090">
        <v>6880</v>
      </c>
      <c r="B6885" s="1091"/>
      <c r="C6885" s="1091"/>
      <c r="D6885" s="1097"/>
      <c r="E6885" s="1093">
        <f t="shared" si="429"/>
        <v>0</v>
      </c>
      <c r="F6885" s="1094">
        <f t="shared" si="430"/>
        <v>0</v>
      </c>
      <c r="G6885" s="1095">
        <f t="shared" si="431"/>
        <v>0</v>
      </c>
      <c r="H6885" s="1090" t="str">
        <f t="shared" ca="1" si="432"/>
        <v/>
      </c>
      <c r="I6885" s="1109"/>
      <c r="J6885" s="1109"/>
      <c r="K6885" s="1112"/>
      <c r="L6885" s="1091"/>
      <c r="M6885" s="1091"/>
      <c r="N6885" s="1091"/>
      <c r="O6885" s="1091"/>
      <c r="P6885" s="1096"/>
      <c r="Q6885" s="1096"/>
      <c r="R6885" s="1096"/>
      <c r="S6885" s="1091"/>
    </row>
    <row r="6886" spans="1:19" x14ac:dyDescent="0.3">
      <c r="A6886" s="1090">
        <v>6881</v>
      </c>
      <c r="B6886" s="1091"/>
      <c r="C6886" s="1091"/>
      <c r="D6886" s="1097"/>
      <c r="E6886" s="1093">
        <f t="shared" si="429"/>
        <v>0</v>
      </c>
      <c r="F6886" s="1094">
        <f t="shared" si="430"/>
        <v>0</v>
      </c>
      <c r="G6886" s="1095">
        <f t="shared" si="431"/>
        <v>0</v>
      </c>
      <c r="H6886" s="1090" t="str">
        <f t="shared" ca="1" si="432"/>
        <v/>
      </c>
      <c r="I6886" s="1109"/>
      <c r="J6886" s="1109"/>
      <c r="K6886" s="1112"/>
      <c r="L6886" s="1091"/>
      <c r="M6886" s="1091"/>
      <c r="N6886" s="1091"/>
      <c r="O6886" s="1091"/>
      <c r="P6886" s="1096"/>
      <c r="Q6886" s="1096"/>
      <c r="R6886" s="1096"/>
      <c r="S6886" s="1091"/>
    </row>
    <row r="6887" spans="1:19" x14ac:dyDescent="0.3">
      <c r="A6887" s="1090">
        <v>6882</v>
      </c>
      <c r="B6887" s="1091"/>
      <c r="C6887" s="1091"/>
      <c r="D6887" s="1097"/>
      <c r="E6887" s="1093">
        <f t="shared" si="429"/>
        <v>0</v>
      </c>
      <c r="F6887" s="1094">
        <f t="shared" si="430"/>
        <v>0</v>
      </c>
      <c r="G6887" s="1095">
        <f t="shared" si="431"/>
        <v>0</v>
      </c>
      <c r="H6887" s="1090" t="str">
        <f t="shared" ca="1" si="432"/>
        <v/>
      </c>
      <c r="I6887" s="1109"/>
      <c r="J6887" s="1109"/>
      <c r="K6887" s="1112"/>
      <c r="L6887" s="1091"/>
      <c r="M6887" s="1091"/>
      <c r="N6887" s="1091"/>
      <c r="O6887" s="1091"/>
      <c r="P6887" s="1096"/>
      <c r="Q6887" s="1096"/>
      <c r="R6887" s="1096"/>
      <c r="S6887" s="1091"/>
    </row>
    <row r="6888" spans="1:19" x14ac:dyDescent="0.3">
      <c r="A6888" s="1090">
        <v>6883</v>
      </c>
      <c r="B6888" s="1091"/>
      <c r="C6888" s="1091"/>
      <c r="D6888" s="1097"/>
      <c r="E6888" s="1093">
        <f t="shared" si="429"/>
        <v>0</v>
      </c>
      <c r="F6888" s="1094">
        <f t="shared" si="430"/>
        <v>0</v>
      </c>
      <c r="G6888" s="1095">
        <f t="shared" si="431"/>
        <v>0</v>
      </c>
      <c r="H6888" s="1090" t="str">
        <f t="shared" ca="1" si="432"/>
        <v/>
      </c>
      <c r="I6888" s="1109"/>
      <c r="J6888" s="1109"/>
      <c r="K6888" s="1112"/>
      <c r="L6888" s="1091"/>
      <c r="M6888" s="1091"/>
      <c r="N6888" s="1091"/>
      <c r="O6888" s="1091"/>
      <c r="P6888" s="1096"/>
      <c r="Q6888" s="1096"/>
      <c r="R6888" s="1096"/>
      <c r="S6888" s="1091"/>
    </row>
    <row r="6889" spans="1:19" x14ac:dyDescent="0.3">
      <c r="A6889" s="1090">
        <v>6884</v>
      </c>
      <c r="B6889" s="1091"/>
      <c r="C6889" s="1091"/>
      <c r="D6889" s="1097"/>
      <c r="E6889" s="1093">
        <f t="shared" si="429"/>
        <v>0</v>
      </c>
      <c r="F6889" s="1094">
        <f t="shared" si="430"/>
        <v>0</v>
      </c>
      <c r="G6889" s="1095">
        <f t="shared" si="431"/>
        <v>0</v>
      </c>
      <c r="H6889" s="1090" t="str">
        <f t="shared" ca="1" si="432"/>
        <v/>
      </c>
      <c r="I6889" s="1109"/>
      <c r="J6889" s="1109"/>
      <c r="K6889" s="1112"/>
      <c r="L6889" s="1091"/>
      <c r="M6889" s="1091"/>
      <c r="N6889" s="1091"/>
      <c r="O6889" s="1091"/>
      <c r="P6889" s="1096"/>
      <c r="Q6889" s="1096"/>
      <c r="R6889" s="1096"/>
      <c r="S6889" s="1091"/>
    </row>
    <row r="6890" spans="1:19" x14ac:dyDescent="0.3">
      <c r="A6890" s="1090">
        <v>6885</v>
      </c>
      <c r="B6890" s="1091"/>
      <c r="C6890" s="1091"/>
      <c r="D6890" s="1097"/>
      <c r="E6890" s="1093">
        <f t="shared" si="429"/>
        <v>0</v>
      </c>
      <c r="F6890" s="1094">
        <f t="shared" si="430"/>
        <v>0</v>
      </c>
      <c r="G6890" s="1095">
        <f t="shared" si="431"/>
        <v>0</v>
      </c>
      <c r="H6890" s="1090" t="str">
        <f t="shared" ca="1" si="432"/>
        <v/>
      </c>
      <c r="I6890" s="1109"/>
      <c r="J6890" s="1109"/>
      <c r="K6890" s="1112"/>
      <c r="L6890" s="1091"/>
      <c r="M6890" s="1091"/>
      <c r="N6890" s="1091"/>
      <c r="O6890" s="1091"/>
      <c r="P6890" s="1096"/>
      <c r="Q6890" s="1096"/>
      <c r="R6890" s="1096"/>
      <c r="S6890" s="1091"/>
    </row>
    <row r="6891" spans="1:19" x14ac:dyDescent="0.3">
      <c r="A6891" s="1090">
        <v>6886</v>
      </c>
      <c r="B6891" s="1091"/>
      <c r="C6891" s="1091"/>
      <c r="D6891" s="1097"/>
      <c r="E6891" s="1093">
        <f t="shared" si="429"/>
        <v>0</v>
      </c>
      <c r="F6891" s="1094">
        <f t="shared" si="430"/>
        <v>0</v>
      </c>
      <c r="G6891" s="1095">
        <f t="shared" si="431"/>
        <v>0</v>
      </c>
      <c r="H6891" s="1090" t="str">
        <f t="shared" ca="1" si="432"/>
        <v/>
      </c>
      <c r="I6891" s="1109"/>
      <c r="J6891" s="1109"/>
      <c r="K6891" s="1112"/>
      <c r="L6891" s="1091"/>
      <c r="M6891" s="1091"/>
      <c r="N6891" s="1091"/>
      <c r="O6891" s="1091"/>
      <c r="P6891" s="1096"/>
      <c r="Q6891" s="1096"/>
      <c r="R6891" s="1096"/>
      <c r="S6891" s="1091"/>
    </row>
    <row r="6892" spans="1:19" x14ac:dyDescent="0.3">
      <c r="A6892" s="1090">
        <v>6887</v>
      </c>
      <c r="B6892" s="1091"/>
      <c r="C6892" s="1091"/>
      <c r="D6892" s="1097"/>
      <c r="E6892" s="1093">
        <f t="shared" si="429"/>
        <v>0</v>
      </c>
      <c r="F6892" s="1094">
        <f t="shared" si="430"/>
        <v>0</v>
      </c>
      <c r="G6892" s="1095">
        <f t="shared" si="431"/>
        <v>0</v>
      </c>
      <c r="H6892" s="1090" t="str">
        <f t="shared" ca="1" si="432"/>
        <v/>
      </c>
      <c r="I6892" s="1109"/>
      <c r="J6892" s="1109"/>
      <c r="K6892" s="1112"/>
      <c r="L6892" s="1091"/>
      <c r="M6892" s="1091"/>
      <c r="N6892" s="1091"/>
      <c r="O6892" s="1091"/>
      <c r="P6892" s="1096"/>
      <c r="Q6892" s="1096"/>
      <c r="R6892" s="1096"/>
      <c r="S6892" s="1091"/>
    </row>
    <row r="6893" spans="1:19" x14ac:dyDescent="0.3">
      <c r="A6893" s="1090">
        <v>6888</v>
      </c>
      <c r="B6893" s="1091"/>
      <c r="C6893" s="1091"/>
      <c r="D6893" s="1097"/>
      <c r="E6893" s="1093">
        <f t="shared" si="429"/>
        <v>0</v>
      </c>
      <c r="F6893" s="1094">
        <f t="shared" si="430"/>
        <v>0</v>
      </c>
      <c r="G6893" s="1095">
        <f t="shared" si="431"/>
        <v>0</v>
      </c>
      <c r="H6893" s="1090" t="str">
        <f t="shared" ca="1" si="432"/>
        <v/>
      </c>
      <c r="I6893" s="1109"/>
      <c r="J6893" s="1109"/>
      <c r="K6893" s="1112"/>
      <c r="L6893" s="1091"/>
      <c r="M6893" s="1091"/>
      <c r="N6893" s="1091"/>
      <c r="O6893" s="1091"/>
      <c r="P6893" s="1096"/>
      <c r="Q6893" s="1096"/>
      <c r="R6893" s="1096"/>
      <c r="S6893" s="1091"/>
    </row>
    <row r="6894" spans="1:19" x14ac:dyDescent="0.3">
      <c r="A6894" s="1090">
        <v>6889</v>
      </c>
      <c r="B6894" s="1091"/>
      <c r="C6894" s="1091"/>
      <c r="D6894" s="1097"/>
      <c r="E6894" s="1093">
        <f t="shared" si="429"/>
        <v>0</v>
      </c>
      <c r="F6894" s="1094">
        <f t="shared" si="430"/>
        <v>0</v>
      </c>
      <c r="G6894" s="1095">
        <f t="shared" si="431"/>
        <v>0</v>
      </c>
      <c r="H6894" s="1090" t="str">
        <f t="shared" ca="1" si="432"/>
        <v/>
      </c>
      <c r="I6894" s="1109"/>
      <c r="J6894" s="1109"/>
      <c r="K6894" s="1112"/>
      <c r="L6894" s="1091"/>
      <c r="M6894" s="1091"/>
      <c r="N6894" s="1091"/>
      <c r="O6894" s="1091"/>
      <c r="P6894" s="1096"/>
      <c r="Q6894" s="1096"/>
      <c r="R6894" s="1096"/>
      <c r="S6894" s="1091"/>
    </row>
    <row r="6895" spans="1:19" x14ac:dyDescent="0.3">
      <c r="A6895" s="1090">
        <v>6890</v>
      </c>
      <c r="B6895" s="1091"/>
      <c r="C6895" s="1091"/>
      <c r="D6895" s="1097"/>
      <c r="E6895" s="1093">
        <f t="shared" si="429"/>
        <v>0</v>
      </c>
      <c r="F6895" s="1094">
        <f t="shared" si="430"/>
        <v>0</v>
      </c>
      <c r="G6895" s="1095">
        <f t="shared" si="431"/>
        <v>0</v>
      </c>
      <c r="H6895" s="1090" t="str">
        <f t="shared" ca="1" si="432"/>
        <v/>
      </c>
      <c r="I6895" s="1109"/>
      <c r="J6895" s="1109"/>
      <c r="K6895" s="1112"/>
      <c r="L6895" s="1091"/>
      <c r="M6895" s="1091"/>
      <c r="N6895" s="1091"/>
      <c r="O6895" s="1091"/>
      <c r="P6895" s="1096"/>
      <c r="Q6895" s="1096"/>
      <c r="R6895" s="1096"/>
      <c r="S6895" s="1091"/>
    </row>
    <row r="6896" spans="1:19" x14ac:dyDescent="0.3">
      <c r="A6896" s="1090">
        <v>6891</v>
      </c>
      <c r="B6896" s="1091"/>
      <c r="C6896" s="1091"/>
      <c r="D6896" s="1097"/>
      <c r="E6896" s="1093">
        <f t="shared" si="429"/>
        <v>0</v>
      </c>
      <c r="F6896" s="1094">
        <f t="shared" si="430"/>
        <v>0</v>
      </c>
      <c r="G6896" s="1095">
        <f t="shared" si="431"/>
        <v>0</v>
      </c>
      <c r="H6896" s="1090" t="str">
        <f t="shared" ca="1" si="432"/>
        <v/>
      </c>
      <c r="I6896" s="1109"/>
      <c r="J6896" s="1109"/>
      <c r="K6896" s="1112"/>
      <c r="L6896" s="1091"/>
      <c r="M6896" s="1091"/>
      <c r="N6896" s="1091"/>
      <c r="O6896" s="1091"/>
      <c r="P6896" s="1096"/>
      <c r="Q6896" s="1096"/>
      <c r="R6896" s="1096"/>
      <c r="S6896" s="1091"/>
    </row>
    <row r="6897" spans="1:19" x14ac:dyDescent="0.3">
      <c r="A6897" s="1090">
        <v>6892</v>
      </c>
      <c r="B6897" s="1091"/>
      <c r="C6897" s="1091"/>
      <c r="D6897" s="1097"/>
      <c r="E6897" s="1093">
        <f t="shared" si="429"/>
        <v>0</v>
      </c>
      <c r="F6897" s="1094">
        <f t="shared" si="430"/>
        <v>0</v>
      </c>
      <c r="G6897" s="1095">
        <f t="shared" si="431"/>
        <v>0</v>
      </c>
      <c r="H6897" s="1090" t="str">
        <f t="shared" ca="1" si="432"/>
        <v/>
      </c>
      <c r="I6897" s="1109"/>
      <c r="J6897" s="1109"/>
      <c r="K6897" s="1112"/>
      <c r="L6897" s="1091"/>
      <c r="M6897" s="1091"/>
      <c r="N6897" s="1091"/>
      <c r="O6897" s="1091"/>
      <c r="P6897" s="1096"/>
      <c r="Q6897" s="1096"/>
      <c r="R6897" s="1096"/>
      <c r="S6897" s="1091"/>
    </row>
    <row r="6898" spans="1:19" x14ac:dyDescent="0.3">
      <c r="A6898" s="1090">
        <v>6893</v>
      </c>
      <c r="B6898" s="1091"/>
      <c r="C6898" s="1091"/>
      <c r="D6898" s="1097"/>
      <c r="E6898" s="1093">
        <f t="shared" si="429"/>
        <v>0</v>
      </c>
      <c r="F6898" s="1094">
        <f t="shared" si="430"/>
        <v>0</v>
      </c>
      <c r="G6898" s="1095">
        <f t="shared" si="431"/>
        <v>0</v>
      </c>
      <c r="H6898" s="1090" t="str">
        <f t="shared" ca="1" si="432"/>
        <v/>
      </c>
      <c r="I6898" s="1109"/>
      <c r="J6898" s="1109"/>
      <c r="K6898" s="1112"/>
      <c r="L6898" s="1091"/>
      <c r="M6898" s="1091"/>
      <c r="N6898" s="1091"/>
      <c r="O6898" s="1091"/>
      <c r="P6898" s="1096"/>
      <c r="Q6898" s="1096"/>
      <c r="R6898" s="1096"/>
      <c r="S6898" s="1091"/>
    </row>
    <row r="6899" spans="1:19" x14ac:dyDescent="0.3">
      <c r="A6899" s="1090">
        <v>6894</v>
      </c>
      <c r="B6899" s="1091"/>
      <c r="C6899" s="1091"/>
      <c r="D6899" s="1097"/>
      <c r="E6899" s="1093">
        <f t="shared" si="429"/>
        <v>0</v>
      </c>
      <c r="F6899" s="1094">
        <f t="shared" si="430"/>
        <v>0</v>
      </c>
      <c r="G6899" s="1095">
        <f t="shared" si="431"/>
        <v>0</v>
      </c>
      <c r="H6899" s="1090" t="str">
        <f t="shared" ca="1" si="432"/>
        <v/>
      </c>
      <c r="I6899" s="1109"/>
      <c r="J6899" s="1109"/>
      <c r="K6899" s="1112"/>
      <c r="L6899" s="1091"/>
      <c r="M6899" s="1091"/>
      <c r="N6899" s="1091"/>
      <c r="O6899" s="1091"/>
      <c r="P6899" s="1096"/>
      <c r="Q6899" s="1096"/>
      <c r="R6899" s="1096"/>
      <c r="S6899" s="1091"/>
    </row>
    <row r="6900" spans="1:19" x14ac:dyDescent="0.3">
      <c r="A6900" s="1090">
        <v>6895</v>
      </c>
      <c r="B6900" s="1091"/>
      <c r="C6900" s="1091"/>
      <c r="D6900" s="1097"/>
      <c r="E6900" s="1093">
        <f t="shared" si="429"/>
        <v>0</v>
      </c>
      <c r="F6900" s="1094">
        <f t="shared" si="430"/>
        <v>0</v>
      </c>
      <c r="G6900" s="1095">
        <f t="shared" si="431"/>
        <v>0</v>
      </c>
      <c r="H6900" s="1090" t="str">
        <f t="shared" ca="1" si="432"/>
        <v/>
      </c>
      <c r="I6900" s="1109"/>
      <c r="J6900" s="1109"/>
      <c r="K6900" s="1112"/>
      <c r="L6900" s="1091"/>
      <c r="M6900" s="1091"/>
      <c r="N6900" s="1091"/>
      <c r="O6900" s="1091"/>
      <c r="P6900" s="1096"/>
      <c r="Q6900" s="1096"/>
      <c r="R6900" s="1096"/>
      <c r="S6900" s="1091"/>
    </row>
    <row r="6901" spans="1:19" x14ac:dyDescent="0.3">
      <c r="A6901" s="1090">
        <v>6896</v>
      </c>
      <c r="B6901" s="1091"/>
      <c r="C6901" s="1091"/>
      <c r="D6901" s="1097"/>
      <c r="E6901" s="1093">
        <f t="shared" si="429"/>
        <v>0</v>
      </c>
      <c r="F6901" s="1094">
        <f t="shared" si="430"/>
        <v>0</v>
      </c>
      <c r="G6901" s="1095">
        <f t="shared" si="431"/>
        <v>0</v>
      </c>
      <c r="H6901" s="1090" t="str">
        <f t="shared" ca="1" si="432"/>
        <v/>
      </c>
      <c r="I6901" s="1109"/>
      <c r="J6901" s="1109"/>
      <c r="K6901" s="1112"/>
      <c r="L6901" s="1091"/>
      <c r="M6901" s="1091"/>
      <c r="N6901" s="1091"/>
      <c r="O6901" s="1091"/>
      <c r="P6901" s="1096"/>
      <c r="Q6901" s="1096"/>
      <c r="R6901" s="1096"/>
      <c r="S6901" s="1091"/>
    </row>
    <row r="6902" spans="1:19" x14ac:dyDescent="0.3">
      <c r="A6902" s="1090">
        <v>6897</v>
      </c>
      <c r="B6902" s="1091"/>
      <c r="C6902" s="1091"/>
      <c r="D6902" s="1097"/>
      <c r="E6902" s="1093">
        <f t="shared" si="429"/>
        <v>0</v>
      </c>
      <c r="F6902" s="1094">
        <f t="shared" si="430"/>
        <v>0</v>
      </c>
      <c r="G6902" s="1095">
        <f t="shared" si="431"/>
        <v>0</v>
      </c>
      <c r="H6902" s="1090" t="str">
        <f t="shared" ca="1" si="432"/>
        <v/>
      </c>
      <c r="I6902" s="1109"/>
      <c r="J6902" s="1109"/>
      <c r="K6902" s="1112"/>
      <c r="L6902" s="1091"/>
      <c r="M6902" s="1091"/>
      <c r="N6902" s="1091"/>
      <c r="O6902" s="1091"/>
      <c r="P6902" s="1096"/>
      <c r="Q6902" s="1096"/>
      <c r="R6902" s="1096"/>
      <c r="S6902" s="1091"/>
    </row>
    <row r="6903" spans="1:19" x14ac:dyDescent="0.3">
      <c r="A6903" s="1090">
        <v>6898</v>
      </c>
      <c r="B6903" s="1091"/>
      <c r="C6903" s="1091"/>
      <c r="D6903" s="1097"/>
      <c r="E6903" s="1093">
        <f t="shared" si="429"/>
        <v>0</v>
      </c>
      <c r="F6903" s="1094">
        <f t="shared" si="430"/>
        <v>0</v>
      </c>
      <c r="G6903" s="1095">
        <f t="shared" si="431"/>
        <v>0</v>
      </c>
      <c r="H6903" s="1090" t="str">
        <f t="shared" ca="1" si="432"/>
        <v/>
      </c>
      <c r="I6903" s="1109"/>
      <c r="J6903" s="1109"/>
      <c r="K6903" s="1112"/>
      <c r="L6903" s="1091"/>
      <c r="M6903" s="1091"/>
      <c r="N6903" s="1091"/>
      <c r="O6903" s="1091"/>
      <c r="P6903" s="1096"/>
      <c r="Q6903" s="1096"/>
      <c r="R6903" s="1096"/>
      <c r="S6903" s="1091"/>
    </row>
    <row r="6904" spans="1:19" x14ac:dyDescent="0.3">
      <c r="A6904" s="1090">
        <v>6899</v>
      </c>
      <c r="B6904" s="1091"/>
      <c r="C6904" s="1091"/>
      <c r="D6904" s="1097"/>
      <c r="E6904" s="1093">
        <f t="shared" si="429"/>
        <v>0</v>
      </c>
      <c r="F6904" s="1094">
        <f t="shared" si="430"/>
        <v>0</v>
      </c>
      <c r="G6904" s="1095">
        <f t="shared" si="431"/>
        <v>0</v>
      </c>
      <c r="H6904" s="1090" t="str">
        <f t="shared" ca="1" si="432"/>
        <v/>
      </c>
      <c r="I6904" s="1109"/>
      <c r="J6904" s="1109"/>
      <c r="K6904" s="1112"/>
      <c r="L6904" s="1091"/>
      <c r="M6904" s="1091"/>
      <c r="N6904" s="1091"/>
      <c r="O6904" s="1091"/>
      <c r="P6904" s="1096"/>
      <c r="Q6904" s="1096"/>
      <c r="R6904" s="1096"/>
      <c r="S6904" s="1091"/>
    </row>
    <row r="6905" spans="1:19" x14ac:dyDescent="0.3">
      <c r="A6905" s="1090">
        <v>6900</v>
      </c>
      <c r="B6905" s="1091"/>
      <c r="C6905" s="1091"/>
      <c r="D6905" s="1097"/>
      <c r="E6905" s="1093">
        <f t="shared" si="429"/>
        <v>0</v>
      </c>
      <c r="F6905" s="1094">
        <f t="shared" si="430"/>
        <v>0</v>
      </c>
      <c r="G6905" s="1095">
        <f t="shared" si="431"/>
        <v>0</v>
      </c>
      <c r="H6905" s="1090" t="str">
        <f t="shared" ca="1" si="432"/>
        <v/>
      </c>
      <c r="I6905" s="1109"/>
      <c r="J6905" s="1109"/>
      <c r="K6905" s="1112"/>
      <c r="L6905" s="1091"/>
      <c r="M6905" s="1091"/>
      <c r="N6905" s="1091"/>
      <c r="O6905" s="1091"/>
      <c r="P6905" s="1096"/>
      <c r="Q6905" s="1096"/>
      <c r="R6905" s="1096"/>
      <c r="S6905" s="1091"/>
    </row>
    <row r="6906" spans="1:19" x14ac:dyDescent="0.3">
      <c r="A6906" s="1090">
        <v>6901</v>
      </c>
      <c r="B6906" s="1091"/>
      <c r="C6906" s="1091"/>
      <c r="D6906" s="1097"/>
      <c r="E6906" s="1093">
        <f t="shared" si="429"/>
        <v>0</v>
      </c>
      <c r="F6906" s="1094">
        <f t="shared" si="430"/>
        <v>0</v>
      </c>
      <c r="G6906" s="1095">
        <f t="shared" si="431"/>
        <v>0</v>
      </c>
      <c r="H6906" s="1090" t="str">
        <f t="shared" ca="1" si="432"/>
        <v/>
      </c>
      <c r="I6906" s="1109"/>
      <c r="J6906" s="1109"/>
      <c r="K6906" s="1112"/>
      <c r="L6906" s="1091"/>
      <c r="M6906" s="1091"/>
      <c r="N6906" s="1091"/>
      <c r="O6906" s="1091"/>
      <c r="P6906" s="1096"/>
      <c r="Q6906" s="1096"/>
      <c r="R6906" s="1096"/>
      <c r="S6906" s="1091"/>
    </row>
    <row r="6907" spans="1:19" x14ac:dyDescent="0.3">
      <c r="A6907" s="1090">
        <v>6902</v>
      </c>
      <c r="B6907" s="1091"/>
      <c r="C6907" s="1091"/>
      <c r="D6907" s="1097"/>
      <c r="E6907" s="1093">
        <f t="shared" si="429"/>
        <v>0</v>
      </c>
      <c r="F6907" s="1094">
        <f t="shared" si="430"/>
        <v>0</v>
      </c>
      <c r="G6907" s="1095">
        <f t="shared" si="431"/>
        <v>0</v>
      </c>
      <c r="H6907" s="1090" t="str">
        <f t="shared" ca="1" si="432"/>
        <v/>
      </c>
      <c r="I6907" s="1109"/>
      <c r="J6907" s="1109"/>
      <c r="K6907" s="1112"/>
      <c r="L6907" s="1091"/>
      <c r="M6907" s="1091"/>
      <c r="N6907" s="1091"/>
      <c r="O6907" s="1091"/>
      <c r="P6907" s="1096"/>
      <c r="Q6907" s="1096"/>
      <c r="R6907" s="1096"/>
      <c r="S6907" s="1091"/>
    </row>
    <row r="6908" spans="1:19" x14ac:dyDescent="0.3">
      <c r="A6908" s="1090">
        <v>6903</v>
      </c>
      <c r="B6908" s="1091"/>
      <c r="C6908" s="1091"/>
      <c r="D6908" s="1097"/>
      <c r="E6908" s="1093">
        <f t="shared" si="429"/>
        <v>0</v>
      </c>
      <c r="F6908" s="1094">
        <f t="shared" si="430"/>
        <v>0</v>
      </c>
      <c r="G6908" s="1095">
        <f t="shared" si="431"/>
        <v>0</v>
      </c>
      <c r="H6908" s="1090" t="str">
        <f t="shared" ca="1" si="432"/>
        <v/>
      </c>
      <c r="I6908" s="1109"/>
      <c r="J6908" s="1109"/>
      <c r="K6908" s="1112"/>
      <c r="L6908" s="1091"/>
      <c r="M6908" s="1091"/>
      <c r="N6908" s="1091"/>
      <c r="O6908" s="1091"/>
      <c r="P6908" s="1096"/>
      <c r="Q6908" s="1096"/>
      <c r="R6908" s="1096"/>
      <c r="S6908" s="1091"/>
    </row>
    <row r="6909" spans="1:19" x14ac:dyDescent="0.3">
      <c r="A6909" s="1090">
        <v>6904</v>
      </c>
      <c r="B6909" s="1091"/>
      <c r="C6909" s="1091"/>
      <c r="D6909" s="1097"/>
      <c r="E6909" s="1093">
        <f t="shared" si="429"/>
        <v>0</v>
      </c>
      <c r="F6909" s="1094">
        <f t="shared" si="430"/>
        <v>0</v>
      </c>
      <c r="G6909" s="1095">
        <f t="shared" si="431"/>
        <v>0</v>
      </c>
      <c r="H6909" s="1090" t="str">
        <f t="shared" ca="1" si="432"/>
        <v/>
      </c>
      <c r="I6909" s="1109"/>
      <c r="J6909" s="1109"/>
      <c r="K6909" s="1112"/>
      <c r="L6909" s="1091"/>
      <c r="M6909" s="1091"/>
      <c r="N6909" s="1091"/>
      <c r="O6909" s="1091"/>
      <c r="P6909" s="1096"/>
      <c r="Q6909" s="1096"/>
      <c r="R6909" s="1096"/>
      <c r="S6909" s="1091"/>
    </row>
    <row r="6910" spans="1:19" x14ac:dyDescent="0.3">
      <c r="A6910" s="1090">
        <v>6905</v>
      </c>
      <c r="B6910" s="1091"/>
      <c r="C6910" s="1091"/>
      <c r="D6910" s="1097"/>
      <c r="E6910" s="1093">
        <f t="shared" si="429"/>
        <v>0</v>
      </c>
      <c r="F6910" s="1094">
        <f t="shared" si="430"/>
        <v>0</v>
      </c>
      <c r="G6910" s="1095">
        <f t="shared" si="431"/>
        <v>0</v>
      </c>
      <c r="H6910" s="1090" t="str">
        <f t="shared" ca="1" si="432"/>
        <v/>
      </c>
      <c r="I6910" s="1109"/>
      <c r="J6910" s="1109"/>
      <c r="K6910" s="1112"/>
      <c r="L6910" s="1091"/>
      <c r="M6910" s="1091"/>
      <c r="N6910" s="1091"/>
      <c r="O6910" s="1091"/>
      <c r="P6910" s="1096"/>
      <c r="Q6910" s="1096"/>
      <c r="R6910" s="1096"/>
      <c r="S6910" s="1091"/>
    </row>
    <row r="6911" spans="1:19" x14ac:dyDescent="0.3">
      <c r="A6911" s="1090">
        <v>6906</v>
      </c>
      <c r="B6911" s="1091"/>
      <c r="C6911" s="1091"/>
      <c r="D6911" s="1097"/>
      <c r="E6911" s="1093">
        <f t="shared" si="429"/>
        <v>0</v>
      </c>
      <c r="F6911" s="1094">
        <f t="shared" si="430"/>
        <v>0</v>
      </c>
      <c r="G6911" s="1095">
        <f t="shared" si="431"/>
        <v>0</v>
      </c>
      <c r="H6911" s="1090" t="str">
        <f t="shared" ca="1" si="432"/>
        <v/>
      </c>
      <c r="I6911" s="1109"/>
      <c r="J6911" s="1109"/>
      <c r="K6911" s="1112"/>
      <c r="L6911" s="1091"/>
      <c r="M6911" s="1091"/>
      <c r="N6911" s="1091"/>
      <c r="O6911" s="1091"/>
      <c r="P6911" s="1096"/>
      <c r="Q6911" s="1096"/>
      <c r="R6911" s="1096"/>
      <c r="S6911" s="1091"/>
    </row>
    <row r="6912" spans="1:19" x14ac:dyDescent="0.3">
      <c r="A6912" s="1090">
        <v>6907</v>
      </c>
      <c r="B6912" s="1091"/>
      <c r="C6912" s="1091"/>
      <c r="D6912" s="1097"/>
      <c r="E6912" s="1093">
        <f t="shared" si="429"/>
        <v>0</v>
      </c>
      <c r="F6912" s="1094">
        <f t="shared" si="430"/>
        <v>0</v>
      </c>
      <c r="G6912" s="1095">
        <f t="shared" si="431"/>
        <v>0</v>
      </c>
      <c r="H6912" s="1090" t="str">
        <f t="shared" ca="1" si="432"/>
        <v/>
      </c>
      <c r="I6912" s="1109"/>
      <c r="J6912" s="1109"/>
      <c r="K6912" s="1112"/>
      <c r="L6912" s="1091"/>
      <c r="M6912" s="1091"/>
      <c r="N6912" s="1091"/>
      <c r="O6912" s="1091"/>
      <c r="P6912" s="1096"/>
      <c r="Q6912" s="1096"/>
      <c r="R6912" s="1096"/>
      <c r="S6912" s="1091"/>
    </row>
    <row r="6913" spans="1:19" x14ac:dyDescent="0.3">
      <c r="A6913" s="1090">
        <v>6908</v>
      </c>
      <c r="B6913" s="1091"/>
      <c r="C6913" s="1091"/>
      <c r="D6913" s="1097"/>
      <c r="E6913" s="1093">
        <f t="shared" si="429"/>
        <v>0</v>
      </c>
      <c r="F6913" s="1094">
        <f t="shared" si="430"/>
        <v>0</v>
      </c>
      <c r="G6913" s="1095">
        <f t="shared" si="431"/>
        <v>0</v>
      </c>
      <c r="H6913" s="1090" t="str">
        <f t="shared" ca="1" si="432"/>
        <v/>
      </c>
      <c r="I6913" s="1109"/>
      <c r="J6913" s="1109"/>
      <c r="K6913" s="1112"/>
      <c r="L6913" s="1091"/>
      <c r="M6913" s="1091"/>
      <c r="N6913" s="1091"/>
      <c r="O6913" s="1091"/>
      <c r="P6913" s="1096"/>
      <c r="Q6913" s="1096"/>
      <c r="R6913" s="1096"/>
      <c r="S6913" s="1091"/>
    </row>
    <row r="6914" spans="1:19" x14ac:dyDescent="0.3">
      <c r="A6914" s="1090">
        <v>6909</v>
      </c>
      <c r="B6914" s="1091"/>
      <c r="C6914" s="1091"/>
      <c r="D6914" s="1097"/>
      <c r="E6914" s="1093">
        <f t="shared" si="429"/>
        <v>0</v>
      </c>
      <c r="F6914" s="1094">
        <f t="shared" si="430"/>
        <v>0</v>
      </c>
      <c r="G6914" s="1095">
        <f t="shared" si="431"/>
        <v>0</v>
      </c>
      <c r="H6914" s="1090" t="str">
        <f t="shared" ca="1" si="432"/>
        <v/>
      </c>
      <c r="I6914" s="1109"/>
      <c r="J6914" s="1109"/>
      <c r="K6914" s="1112"/>
      <c r="L6914" s="1091"/>
      <c r="M6914" s="1091"/>
      <c r="N6914" s="1091"/>
      <c r="O6914" s="1091"/>
      <c r="P6914" s="1096"/>
      <c r="Q6914" s="1096"/>
      <c r="R6914" s="1096"/>
      <c r="S6914" s="1091"/>
    </row>
    <row r="6915" spans="1:19" x14ac:dyDescent="0.3">
      <c r="A6915" s="1090">
        <v>6910</v>
      </c>
      <c r="B6915" s="1091"/>
      <c r="C6915" s="1091"/>
      <c r="D6915" s="1097"/>
      <c r="E6915" s="1093">
        <f t="shared" si="429"/>
        <v>0</v>
      </c>
      <c r="F6915" s="1094">
        <f t="shared" si="430"/>
        <v>0</v>
      </c>
      <c r="G6915" s="1095">
        <f t="shared" si="431"/>
        <v>0</v>
      </c>
      <c r="H6915" s="1090" t="str">
        <f t="shared" ca="1" si="432"/>
        <v/>
      </c>
      <c r="I6915" s="1109"/>
      <c r="J6915" s="1109"/>
      <c r="K6915" s="1112"/>
      <c r="L6915" s="1091"/>
      <c r="M6915" s="1091"/>
      <c r="N6915" s="1091"/>
      <c r="O6915" s="1091"/>
      <c r="P6915" s="1096"/>
      <c r="Q6915" s="1096"/>
      <c r="R6915" s="1096"/>
      <c r="S6915" s="1091"/>
    </row>
    <row r="6916" spans="1:19" x14ac:dyDescent="0.3">
      <c r="A6916" s="1090">
        <v>6911</v>
      </c>
      <c r="B6916" s="1091"/>
      <c r="C6916" s="1091"/>
      <c r="D6916" s="1097"/>
      <c r="E6916" s="1093">
        <f t="shared" si="429"/>
        <v>0</v>
      </c>
      <c r="F6916" s="1094">
        <f t="shared" si="430"/>
        <v>0</v>
      </c>
      <c r="G6916" s="1095">
        <f t="shared" si="431"/>
        <v>0</v>
      </c>
      <c r="H6916" s="1090" t="str">
        <f t="shared" ca="1" si="432"/>
        <v/>
      </c>
      <c r="I6916" s="1109"/>
      <c r="J6916" s="1109"/>
      <c r="K6916" s="1112"/>
      <c r="L6916" s="1091"/>
      <c r="M6916" s="1091"/>
      <c r="N6916" s="1091"/>
      <c r="O6916" s="1091"/>
      <c r="P6916" s="1096"/>
      <c r="Q6916" s="1096"/>
      <c r="R6916" s="1096"/>
      <c r="S6916" s="1091"/>
    </row>
    <row r="6917" spans="1:19" x14ac:dyDescent="0.3">
      <c r="A6917" s="1090">
        <v>6912</v>
      </c>
      <c r="B6917" s="1091"/>
      <c r="C6917" s="1091"/>
      <c r="D6917" s="1097"/>
      <c r="E6917" s="1093">
        <f t="shared" si="429"/>
        <v>0</v>
      </c>
      <c r="F6917" s="1094">
        <f t="shared" si="430"/>
        <v>0</v>
      </c>
      <c r="G6917" s="1095">
        <f t="shared" si="431"/>
        <v>0</v>
      </c>
      <c r="H6917" s="1090" t="str">
        <f t="shared" ca="1" si="432"/>
        <v/>
      </c>
      <c r="I6917" s="1109"/>
      <c r="J6917" s="1109"/>
      <c r="K6917" s="1112"/>
      <c r="L6917" s="1091"/>
      <c r="M6917" s="1091"/>
      <c r="N6917" s="1091"/>
      <c r="O6917" s="1091"/>
      <c r="P6917" s="1096"/>
      <c r="Q6917" s="1096"/>
      <c r="R6917" s="1096"/>
      <c r="S6917" s="1091"/>
    </row>
    <row r="6918" spans="1:19" x14ac:dyDescent="0.3">
      <c r="A6918" s="1090">
        <v>6913</v>
      </c>
      <c r="B6918" s="1091"/>
      <c r="C6918" s="1091"/>
      <c r="D6918" s="1097"/>
      <c r="E6918" s="1093">
        <f t="shared" si="429"/>
        <v>0</v>
      </c>
      <c r="F6918" s="1094">
        <f t="shared" si="430"/>
        <v>0</v>
      </c>
      <c r="G6918" s="1095">
        <f t="shared" si="431"/>
        <v>0</v>
      </c>
      <c r="H6918" s="1090" t="str">
        <f t="shared" ca="1" si="432"/>
        <v/>
      </c>
      <c r="I6918" s="1109"/>
      <c r="J6918" s="1109"/>
      <c r="K6918" s="1112"/>
      <c r="L6918" s="1091"/>
      <c r="M6918" s="1091"/>
      <c r="N6918" s="1091"/>
      <c r="O6918" s="1091"/>
      <c r="P6918" s="1096"/>
      <c r="Q6918" s="1096"/>
      <c r="R6918" s="1096"/>
      <c r="S6918" s="1091"/>
    </row>
    <row r="6919" spans="1:19" x14ac:dyDescent="0.3">
      <c r="A6919" s="1090">
        <v>6914</v>
      </c>
      <c r="B6919" s="1091"/>
      <c r="C6919" s="1091"/>
      <c r="D6919" s="1097"/>
      <c r="E6919" s="1093">
        <f t="shared" ref="E6919:E6982" si="433">D6919</f>
        <v>0</v>
      </c>
      <c r="F6919" s="1094">
        <f t="shared" ref="F6919:F6982" si="434">D6919</f>
        <v>0</v>
      </c>
      <c r="G6919" s="1095">
        <f t="shared" ref="G6919:G6982" si="435">D6919</f>
        <v>0</v>
      </c>
      <c r="H6919" s="1090" t="str">
        <f t="shared" ref="H6919:H6982" ca="1" si="436">IF(ISBLANK(D6919),"",DATEDIF(G6919,TODAY(),"y"))</f>
        <v/>
      </c>
      <c r="I6919" s="1109"/>
      <c r="J6919" s="1109"/>
      <c r="K6919" s="1112"/>
      <c r="L6919" s="1091"/>
      <c r="M6919" s="1091"/>
      <c r="N6919" s="1091"/>
      <c r="O6919" s="1091"/>
      <c r="P6919" s="1096"/>
      <c r="Q6919" s="1096"/>
      <c r="R6919" s="1096"/>
      <c r="S6919" s="1091"/>
    </row>
    <row r="6920" spans="1:19" x14ac:dyDescent="0.3">
      <c r="A6920" s="1090">
        <v>6915</v>
      </c>
      <c r="B6920" s="1091"/>
      <c r="C6920" s="1091"/>
      <c r="D6920" s="1097"/>
      <c r="E6920" s="1093">
        <f t="shared" si="433"/>
        <v>0</v>
      </c>
      <c r="F6920" s="1094">
        <f t="shared" si="434"/>
        <v>0</v>
      </c>
      <c r="G6920" s="1095">
        <f t="shared" si="435"/>
        <v>0</v>
      </c>
      <c r="H6920" s="1090" t="str">
        <f t="shared" ca="1" si="436"/>
        <v/>
      </c>
      <c r="I6920" s="1109"/>
      <c r="J6920" s="1109"/>
      <c r="K6920" s="1112"/>
      <c r="L6920" s="1091"/>
      <c r="M6920" s="1091"/>
      <c r="N6920" s="1091"/>
      <c r="O6920" s="1091"/>
      <c r="P6920" s="1096"/>
      <c r="Q6920" s="1096"/>
      <c r="R6920" s="1096"/>
      <c r="S6920" s="1091"/>
    </row>
    <row r="6921" spans="1:19" x14ac:dyDescent="0.3">
      <c r="A6921" s="1090">
        <v>6916</v>
      </c>
      <c r="B6921" s="1091"/>
      <c r="C6921" s="1091"/>
      <c r="D6921" s="1097"/>
      <c r="E6921" s="1093">
        <f t="shared" si="433"/>
        <v>0</v>
      </c>
      <c r="F6921" s="1094">
        <f t="shared" si="434"/>
        <v>0</v>
      </c>
      <c r="G6921" s="1095">
        <f t="shared" si="435"/>
        <v>0</v>
      </c>
      <c r="H6921" s="1090" t="str">
        <f t="shared" ca="1" si="436"/>
        <v/>
      </c>
      <c r="I6921" s="1109"/>
      <c r="J6921" s="1109"/>
      <c r="K6921" s="1112"/>
      <c r="L6921" s="1091"/>
      <c r="M6921" s="1091"/>
      <c r="N6921" s="1091"/>
      <c r="O6921" s="1091"/>
      <c r="P6921" s="1096"/>
      <c r="Q6921" s="1096"/>
      <c r="R6921" s="1096"/>
      <c r="S6921" s="1091"/>
    </row>
    <row r="6922" spans="1:19" x14ac:dyDescent="0.3">
      <c r="A6922" s="1090">
        <v>6917</v>
      </c>
      <c r="B6922" s="1091"/>
      <c r="C6922" s="1091"/>
      <c r="D6922" s="1097"/>
      <c r="E6922" s="1093">
        <f t="shared" si="433"/>
        <v>0</v>
      </c>
      <c r="F6922" s="1094">
        <f t="shared" si="434"/>
        <v>0</v>
      </c>
      <c r="G6922" s="1095">
        <f t="shared" si="435"/>
        <v>0</v>
      </c>
      <c r="H6922" s="1090" t="str">
        <f t="shared" ca="1" si="436"/>
        <v/>
      </c>
      <c r="I6922" s="1109"/>
      <c r="J6922" s="1109"/>
      <c r="K6922" s="1112"/>
      <c r="L6922" s="1091"/>
      <c r="M6922" s="1091"/>
      <c r="N6922" s="1091"/>
      <c r="O6922" s="1091"/>
      <c r="P6922" s="1096"/>
      <c r="Q6922" s="1096"/>
      <c r="R6922" s="1096"/>
      <c r="S6922" s="1091"/>
    </row>
    <row r="6923" spans="1:19" x14ac:dyDescent="0.3">
      <c r="A6923" s="1090">
        <v>6918</v>
      </c>
      <c r="B6923" s="1091"/>
      <c r="C6923" s="1091"/>
      <c r="D6923" s="1097"/>
      <c r="E6923" s="1093">
        <f t="shared" si="433"/>
        <v>0</v>
      </c>
      <c r="F6923" s="1094">
        <f t="shared" si="434"/>
        <v>0</v>
      </c>
      <c r="G6923" s="1095">
        <f t="shared" si="435"/>
        <v>0</v>
      </c>
      <c r="H6923" s="1090" t="str">
        <f t="shared" ca="1" si="436"/>
        <v/>
      </c>
      <c r="I6923" s="1109"/>
      <c r="J6923" s="1109"/>
      <c r="K6923" s="1112"/>
      <c r="L6923" s="1091"/>
      <c r="M6923" s="1091"/>
      <c r="N6923" s="1091"/>
      <c r="O6923" s="1091"/>
      <c r="P6923" s="1096"/>
      <c r="Q6923" s="1096"/>
      <c r="R6923" s="1096"/>
      <c r="S6923" s="1091"/>
    </row>
    <row r="6924" spans="1:19" x14ac:dyDescent="0.3">
      <c r="A6924" s="1090">
        <v>6919</v>
      </c>
      <c r="B6924" s="1091"/>
      <c r="C6924" s="1091"/>
      <c r="D6924" s="1097"/>
      <c r="E6924" s="1093">
        <f t="shared" si="433"/>
        <v>0</v>
      </c>
      <c r="F6924" s="1094">
        <f t="shared" si="434"/>
        <v>0</v>
      </c>
      <c r="G6924" s="1095">
        <f t="shared" si="435"/>
        <v>0</v>
      </c>
      <c r="H6924" s="1090" t="str">
        <f t="shared" ca="1" si="436"/>
        <v/>
      </c>
      <c r="I6924" s="1109"/>
      <c r="J6924" s="1109"/>
      <c r="K6924" s="1112"/>
      <c r="L6924" s="1091"/>
      <c r="M6924" s="1091"/>
      <c r="N6924" s="1091"/>
      <c r="O6924" s="1091"/>
      <c r="P6924" s="1096"/>
      <c r="Q6924" s="1096"/>
      <c r="R6924" s="1096"/>
      <c r="S6924" s="1091"/>
    </row>
    <row r="6925" spans="1:19" x14ac:dyDescent="0.3">
      <c r="A6925" s="1090">
        <v>6920</v>
      </c>
      <c r="B6925" s="1091"/>
      <c r="C6925" s="1091"/>
      <c r="D6925" s="1097"/>
      <c r="E6925" s="1093">
        <f t="shared" si="433"/>
        <v>0</v>
      </c>
      <c r="F6925" s="1094">
        <f t="shared" si="434"/>
        <v>0</v>
      </c>
      <c r="G6925" s="1095">
        <f t="shared" si="435"/>
        <v>0</v>
      </c>
      <c r="H6925" s="1090" t="str">
        <f t="shared" ca="1" si="436"/>
        <v/>
      </c>
      <c r="I6925" s="1109"/>
      <c r="J6925" s="1109"/>
      <c r="K6925" s="1112"/>
      <c r="L6925" s="1091"/>
      <c r="M6925" s="1091"/>
      <c r="N6925" s="1091"/>
      <c r="O6925" s="1091"/>
      <c r="P6925" s="1096"/>
      <c r="Q6925" s="1096"/>
      <c r="R6925" s="1096"/>
      <c r="S6925" s="1091"/>
    </row>
    <row r="6926" spans="1:19" x14ac:dyDescent="0.3">
      <c r="A6926" s="1090">
        <v>6921</v>
      </c>
      <c r="B6926" s="1091"/>
      <c r="C6926" s="1091"/>
      <c r="D6926" s="1097"/>
      <c r="E6926" s="1093">
        <f t="shared" si="433"/>
        <v>0</v>
      </c>
      <c r="F6926" s="1094">
        <f t="shared" si="434"/>
        <v>0</v>
      </c>
      <c r="G6926" s="1095">
        <f t="shared" si="435"/>
        <v>0</v>
      </c>
      <c r="H6926" s="1090" t="str">
        <f t="shared" ca="1" si="436"/>
        <v/>
      </c>
      <c r="I6926" s="1109"/>
      <c r="J6926" s="1109"/>
      <c r="K6926" s="1112"/>
      <c r="L6926" s="1091"/>
      <c r="M6926" s="1091"/>
      <c r="N6926" s="1091"/>
      <c r="O6926" s="1091"/>
      <c r="P6926" s="1096"/>
      <c r="Q6926" s="1096"/>
      <c r="R6926" s="1096"/>
      <c r="S6926" s="1091"/>
    </row>
    <row r="6927" spans="1:19" x14ac:dyDescent="0.3">
      <c r="A6927" s="1090">
        <v>6922</v>
      </c>
      <c r="B6927" s="1091"/>
      <c r="C6927" s="1091"/>
      <c r="D6927" s="1097"/>
      <c r="E6927" s="1093">
        <f t="shared" si="433"/>
        <v>0</v>
      </c>
      <c r="F6927" s="1094">
        <f t="shared" si="434"/>
        <v>0</v>
      </c>
      <c r="G6927" s="1095">
        <f t="shared" si="435"/>
        <v>0</v>
      </c>
      <c r="H6927" s="1090" t="str">
        <f t="shared" ca="1" si="436"/>
        <v/>
      </c>
      <c r="I6927" s="1109"/>
      <c r="J6927" s="1109"/>
      <c r="K6927" s="1112"/>
      <c r="L6927" s="1091"/>
      <c r="M6927" s="1091"/>
      <c r="N6927" s="1091"/>
      <c r="O6927" s="1091"/>
      <c r="P6927" s="1096"/>
      <c r="Q6927" s="1096"/>
      <c r="R6927" s="1096"/>
      <c r="S6927" s="1091"/>
    </row>
    <row r="6928" spans="1:19" x14ac:dyDescent="0.3">
      <c r="A6928" s="1090">
        <v>6923</v>
      </c>
      <c r="B6928" s="1091"/>
      <c r="C6928" s="1091"/>
      <c r="D6928" s="1097"/>
      <c r="E6928" s="1093">
        <f t="shared" si="433"/>
        <v>0</v>
      </c>
      <c r="F6928" s="1094">
        <f t="shared" si="434"/>
        <v>0</v>
      </c>
      <c r="G6928" s="1095">
        <f t="shared" si="435"/>
        <v>0</v>
      </c>
      <c r="H6928" s="1090" t="str">
        <f t="shared" ca="1" si="436"/>
        <v/>
      </c>
      <c r="I6928" s="1109"/>
      <c r="J6928" s="1109"/>
      <c r="K6928" s="1112"/>
      <c r="L6928" s="1091"/>
      <c r="M6928" s="1091"/>
      <c r="N6928" s="1091"/>
      <c r="O6928" s="1091"/>
      <c r="P6928" s="1096"/>
      <c r="Q6928" s="1096"/>
      <c r="R6928" s="1096"/>
      <c r="S6928" s="1091"/>
    </row>
    <row r="6929" spans="1:19" x14ac:dyDescent="0.3">
      <c r="A6929" s="1090">
        <v>6924</v>
      </c>
      <c r="B6929" s="1091"/>
      <c r="C6929" s="1091"/>
      <c r="D6929" s="1097"/>
      <c r="E6929" s="1093">
        <f t="shared" si="433"/>
        <v>0</v>
      </c>
      <c r="F6929" s="1094">
        <f t="shared" si="434"/>
        <v>0</v>
      </c>
      <c r="G6929" s="1095">
        <f t="shared" si="435"/>
        <v>0</v>
      </c>
      <c r="H6929" s="1090" t="str">
        <f t="shared" ca="1" si="436"/>
        <v/>
      </c>
      <c r="I6929" s="1109"/>
      <c r="J6929" s="1109"/>
      <c r="K6929" s="1112"/>
      <c r="L6929" s="1091"/>
      <c r="M6929" s="1091"/>
      <c r="N6929" s="1091"/>
      <c r="O6929" s="1091"/>
      <c r="P6929" s="1096"/>
      <c r="Q6929" s="1096"/>
      <c r="R6929" s="1096"/>
      <c r="S6929" s="1091"/>
    </row>
    <row r="6930" spans="1:19" x14ac:dyDescent="0.3">
      <c r="A6930" s="1090">
        <v>6925</v>
      </c>
      <c r="B6930" s="1091"/>
      <c r="C6930" s="1091"/>
      <c r="D6930" s="1097"/>
      <c r="E6930" s="1093">
        <f t="shared" si="433"/>
        <v>0</v>
      </c>
      <c r="F6930" s="1094">
        <f t="shared" si="434"/>
        <v>0</v>
      </c>
      <c r="G6930" s="1095">
        <f t="shared" si="435"/>
        <v>0</v>
      </c>
      <c r="H6930" s="1090" t="str">
        <f t="shared" ca="1" si="436"/>
        <v/>
      </c>
      <c r="I6930" s="1109"/>
      <c r="J6930" s="1109"/>
      <c r="K6930" s="1112"/>
      <c r="L6930" s="1091"/>
      <c r="M6930" s="1091"/>
      <c r="N6930" s="1091"/>
      <c r="O6930" s="1091"/>
      <c r="P6930" s="1096"/>
      <c r="Q6930" s="1096"/>
      <c r="R6930" s="1096"/>
      <c r="S6930" s="1091"/>
    </row>
    <row r="6931" spans="1:19" x14ac:dyDescent="0.3">
      <c r="A6931" s="1090">
        <v>6926</v>
      </c>
      <c r="B6931" s="1091"/>
      <c r="C6931" s="1091"/>
      <c r="D6931" s="1097"/>
      <c r="E6931" s="1093">
        <f t="shared" si="433"/>
        <v>0</v>
      </c>
      <c r="F6931" s="1094">
        <f t="shared" si="434"/>
        <v>0</v>
      </c>
      <c r="G6931" s="1095">
        <f t="shared" si="435"/>
        <v>0</v>
      </c>
      <c r="H6931" s="1090" t="str">
        <f t="shared" ca="1" si="436"/>
        <v/>
      </c>
      <c r="I6931" s="1109"/>
      <c r="J6931" s="1109"/>
      <c r="K6931" s="1112"/>
      <c r="L6931" s="1091"/>
      <c r="M6931" s="1091"/>
      <c r="N6931" s="1091"/>
      <c r="O6931" s="1091"/>
      <c r="P6931" s="1096"/>
      <c r="Q6931" s="1096"/>
      <c r="R6931" s="1096"/>
      <c r="S6931" s="1091"/>
    </row>
    <row r="6932" spans="1:19" x14ac:dyDescent="0.3">
      <c r="A6932" s="1090">
        <v>6927</v>
      </c>
      <c r="B6932" s="1091"/>
      <c r="C6932" s="1091"/>
      <c r="D6932" s="1097"/>
      <c r="E6932" s="1093">
        <f t="shared" si="433"/>
        <v>0</v>
      </c>
      <c r="F6932" s="1094">
        <f t="shared" si="434"/>
        <v>0</v>
      </c>
      <c r="G6932" s="1095">
        <f t="shared" si="435"/>
        <v>0</v>
      </c>
      <c r="H6932" s="1090" t="str">
        <f t="shared" ca="1" si="436"/>
        <v/>
      </c>
      <c r="I6932" s="1109"/>
      <c r="J6932" s="1109"/>
      <c r="K6932" s="1112"/>
      <c r="L6932" s="1091"/>
      <c r="M6932" s="1091"/>
      <c r="N6932" s="1091"/>
      <c r="O6932" s="1091"/>
      <c r="P6932" s="1096"/>
      <c r="Q6932" s="1096"/>
      <c r="R6932" s="1096"/>
      <c r="S6932" s="1091"/>
    </row>
    <row r="6933" spans="1:19" x14ac:dyDescent="0.3">
      <c r="A6933" s="1090">
        <v>6928</v>
      </c>
      <c r="B6933" s="1091"/>
      <c r="C6933" s="1091"/>
      <c r="D6933" s="1097"/>
      <c r="E6933" s="1093">
        <f t="shared" si="433"/>
        <v>0</v>
      </c>
      <c r="F6933" s="1094">
        <f t="shared" si="434"/>
        <v>0</v>
      </c>
      <c r="G6933" s="1095">
        <f t="shared" si="435"/>
        <v>0</v>
      </c>
      <c r="H6933" s="1090" t="str">
        <f t="shared" ca="1" si="436"/>
        <v/>
      </c>
      <c r="I6933" s="1109"/>
      <c r="J6933" s="1109"/>
      <c r="K6933" s="1112"/>
      <c r="L6933" s="1091"/>
      <c r="M6933" s="1091"/>
      <c r="N6933" s="1091"/>
      <c r="O6933" s="1091"/>
      <c r="P6933" s="1096"/>
      <c r="Q6933" s="1096"/>
      <c r="R6933" s="1096"/>
      <c r="S6933" s="1091"/>
    </row>
    <row r="6934" spans="1:19" x14ac:dyDescent="0.3">
      <c r="A6934" s="1090">
        <v>6929</v>
      </c>
      <c r="B6934" s="1091"/>
      <c r="C6934" s="1091"/>
      <c r="D6934" s="1097"/>
      <c r="E6934" s="1093">
        <f t="shared" si="433"/>
        <v>0</v>
      </c>
      <c r="F6934" s="1094">
        <f t="shared" si="434"/>
        <v>0</v>
      </c>
      <c r="G6934" s="1095">
        <f t="shared" si="435"/>
        <v>0</v>
      </c>
      <c r="H6934" s="1090" t="str">
        <f t="shared" ca="1" si="436"/>
        <v/>
      </c>
      <c r="I6934" s="1109"/>
      <c r="J6934" s="1109"/>
      <c r="K6934" s="1112"/>
      <c r="L6934" s="1091"/>
      <c r="M6934" s="1091"/>
      <c r="N6934" s="1091"/>
      <c r="O6934" s="1091"/>
      <c r="P6934" s="1096"/>
      <c r="Q6934" s="1096"/>
      <c r="R6934" s="1096"/>
      <c r="S6934" s="1091"/>
    </row>
    <row r="6935" spans="1:19" x14ac:dyDescent="0.3">
      <c r="A6935" s="1090">
        <v>6930</v>
      </c>
      <c r="B6935" s="1091"/>
      <c r="C6935" s="1091"/>
      <c r="D6935" s="1097"/>
      <c r="E6935" s="1093">
        <f t="shared" si="433"/>
        <v>0</v>
      </c>
      <c r="F6935" s="1094">
        <f t="shared" si="434"/>
        <v>0</v>
      </c>
      <c r="G6935" s="1095">
        <f t="shared" si="435"/>
        <v>0</v>
      </c>
      <c r="H6935" s="1090" t="str">
        <f t="shared" ca="1" si="436"/>
        <v/>
      </c>
      <c r="I6935" s="1109"/>
      <c r="J6935" s="1109"/>
      <c r="K6935" s="1112"/>
      <c r="L6935" s="1091"/>
      <c r="M6935" s="1091"/>
      <c r="N6935" s="1091"/>
      <c r="O6935" s="1091"/>
      <c r="P6935" s="1096"/>
      <c r="Q6935" s="1096"/>
      <c r="R6935" s="1096"/>
      <c r="S6935" s="1091"/>
    </row>
    <row r="6936" spans="1:19" x14ac:dyDescent="0.3">
      <c r="A6936" s="1090">
        <v>6931</v>
      </c>
      <c r="B6936" s="1091"/>
      <c r="C6936" s="1091"/>
      <c r="D6936" s="1097"/>
      <c r="E6936" s="1093">
        <f t="shared" si="433"/>
        <v>0</v>
      </c>
      <c r="F6936" s="1094">
        <f t="shared" si="434"/>
        <v>0</v>
      </c>
      <c r="G6936" s="1095">
        <f t="shared" si="435"/>
        <v>0</v>
      </c>
      <c r="H6936" s="1090" t="str">
        <f t="shared" ca="1" si="436"/>
        <v/>
      </c>
      <c r="I6936" s="1109"/>
      <c r="J6936" s="1109"/>
      <c r="K6936" s="1112"/>
      <c r="L6936" s="1091"/>
      <c r="M6936" s="1091"/>
      <c r="N6936" s="1091"/>
      <c r="O6936" s="1091"/>
      <c r="P6936" s="1096"/>
      <c r="Q6936" s="1096"/>
      <c r="R6936" s="1096"/>
      <c r="S6936" s="1091"/>
    </row>
    <row r="6937" spans="1:19" x14ac:dyDescent="0.3">
      <c r="A6937" s="1090">
        <v>6932</v>
      </c>
      <c r="B6937" s="1091"/>
      <c r="C6937" s="1091"/>
      <c r="D6937" s="1097"/>
      <c r="E6937" s="1093">
        <f t="shared" si="433"/>
        <v>0</v>
      </c>
      <c r="F6937" s="1094">
        <f t="shared" si="434"/>
        <v>0</v>
      </c>
      <c r="G6937" s="1095">
        <f t="shared" si="435"/>
        <v>0</v>
      </c>
      <c r="H6937" s="1090" t="str">
        <f t="shared" ca="1" si="436"/>
        <v/>
      </c>
      <c r="I6937" s="1109"/>
      <c r="J6937" s="1109"/>
      <c r="K6937" s="1112"/>
      <c r="L6937" s="1091"/>
      <c r="M6937" s="1091"/>
      <c r="N6937" s="1091"/>
      <c r="O6937" s="1091"/>
      <c r="P6937" s="1096"/>
      <c r="Q6937" s="1096"/>
      <c r="R6937" s="1096"/>
      <c r="S6937" s="1091"/>
    </row>
    <row r="6938" spans="1:19" x14ac:dyDescent="0.3">
      <c r="A6938" s="1090">
        <v>6933</v>
      </c>
      <c r="B6938" s="1091"/>
      <c r="C6938" s="1091"/>
      <c r="D6938" s="1097"/>
      <c r="E6938" s="1093">
        <f t="shared" si="433"/>
        <v>0</v>
      </c>
      <c r="F6938" s="1094">
        <f t="shared" si="434"/>
        <v>0</v>
      </c>
      <c r="G6938" s="1095">
        <f t="shared" si="435"/>
        <v>0</v>
      </c>
      <c r="H6938" s="1090" t="str">
        <f t="shared" ca="1" si="436"/>
        <v/>
      </c>
      <c r="I6938" s="1109"/>
      <c r="J6938" s="1109"/>
      <c r="K6938" s="1112"/>
      <c r="L6938" s="1091"/>
      <c r="M6938" s="1091"/>
      <c r="N6938" s="1091"/>
      <c r="O6938" s="1091"/>
      <c r="P6938" s="1096"/>
      <c r="Q6938" s="1096"/>
      <c r="R6938" s="1096"/>
      <c r="S6938" s="1091"/>
    </row>
    <row r="6939" spans="1:19" x14ac:dyDescent="0.3">
      <c r="A6939" s="1090">
        <v>6934</v>
      </c>
      <c r="B6939" s="1091"/>
      <c r="C6939" s="1091"/>
      <c r="D6939" s="1097"/>
      <c r="E6939" s="1093">
        <f t="shared" si="433"/>
        <v>0</v>
      </c>
      <c r="F6939" s="1094">
        <f t="shared" si="434"/>
        <v>0</v>
      </c>
      <c r="G6939" s="1095">
        <f t="shared" si="435"/>
        <v>0</v>
      </c>
      <c r="H6939" s="1090" t="str">
        <f t="shared" ca="1" si="436"/>
        <v/>
      </c>
      <c r="I6939" s="1109"/>
      <c r="J6939" s="1109"/>
      <c r="K6939" s="1112"/>
      <c r="L6939" s="1091"/>
      <c r="M6939" s="1091"/>
      <c r="N6939" s="1091"/>
      <c r="O6939" s="1091"/>
      <c r="P6939" s="1096"/>
      <c r="Q6939" s="1096"/>
      <c r="R6939" s="1096"/>
      <c r="S6939" s="1091"/>
    </row>
    <row r="6940" spans="1:19" x14ac:dyDescent="0.3">
      <c r="A6940" s="1090">
        <v>6935</v>
      </c>
      <c r="B6940" s="1091"/>
      <c r="C6940" s="1091"/>
      <c r="D6940" s="1097"/>
      <c r="E6940" s="1093">
        <f t="shared" si="433"/>
        <v>0</v>
      </c>
      <c r="F6940" s="1094">
        <f t="shared" si="434"/>
        <v>0</v>
      </c>
      <c r="G6940" s="1095">
        <f t="shared" si="435"/>
        <v>0</v>
      </c>
      <c r="H6940" s="1090" t="str">
        <f t="shared" ca="1" si="436"/>
        <v/>
      </c>
      <c r="I6940" s="1109"/>
      <c r="J6940" s="1109"/>
      <c r="K6940" s="1112"/>
      <c r="L6940" s="1091"/>
      <c r="M6940" s="1091"/>
      <c r="N6940" s="1091"/>
      <c r="O6940" s="1091"/>
      <c r="P6940" s="1096"/>
      <c r="Q6940" s="1096"/>
      <c r="R6940" s="1096"/>
      <c r="S6940" s="1091"/>
    </row>
    <row r="6941" spans="1:19" x14ac:dyDescent="0.3">
      <c r="A6941" s="1090">
        <v>6936</v>
      </c>
      <c r="B6941" s="1091"/>
      <c r="C6941" s="1091"/>
      <c r="D6941" s="1097"/>
      <c r="E6941" s="1093">
        <f t="shared" si="433"/>
        <v>0</v>
      </c>
      <c r="F6941" s="1094">
        <f t="shared" si="434"/>
        <v>0</v>
      </c>
      <c r="G6941" s="1095">
        <f t="shared" si="435"/>
        <v>0</v>
      </c>
      <c r="H6941" s="1090" t="str">
        <f t="shared" ca="1" si="436"/>
        <v/>
      </c>
      <c r="I6941" s="1109"/>
      <c r="J6941" s="1109"/>
      <c r="K6941" s="1112"/>
      <c r="L6941" s="1091"/>
      <c r="M6941" s="1091"/>
      <c r="N6941" s="1091"/>
      <c r="O6941" s="1091"/>
      <c r="P6941" s="1096"/>
      <c r="Q6941" s="1096"/>
      <c r="R6941" s="1096"/>
      <c r="S6941" s="1091"/>
    </row>
    <row r="6942" spans="1:19" x14ac:dyDescent="0.3">
      <c r="A6942" s="1090">
        <v>6937</v>
      </c>
      <c r="B6942" s="1091"/>
      <c r="C6942" s="1091"/>
      <c r="D6942" s="1097"/>
      <c r="E6942" s="1093">
        <f t="shared" si="433"/>
        <v>0</v>
      </c>
      <c r="F6942" s="1094">
        <f t="shared" si="434"/>
        <v>0</v>
      </c>
      <c r="G6942" s="1095">
        <f t="shared" si="435"/>
        <v>0</v>
      </c>
      <c r="H6942" s="1090" t="str">
        <f t="shared" ca="1" si="436"/>
        <v/>
      </c>
      <c r="I6942" s="1109"/>
      <c r="J6942" s="1109"/>
      <c r="K6942" s="1112"/>
      <c r="L6942" s="1091"/>
      <c r="M6942" s="1091"/>
      <c r="N6942" s="1091"/>
      <c r="O6942" s="1091"/>
      <c r="P6942" s="1096"/>
      <c r="Q6942" s="1096"/>
      <c r="R6942" s="1096"/>
      <c r="S6942" s="1091"/>
    </row>
    <row r="6943" spans="1:19" x14ac:dyDescent="0.3">
      <c r="A6943" s="1090">
        <v>6938</v>
      </c>
      <c r="B6943" s="1091"/>
      <c r="C6943" s="1091"/>
      <c r="D6943" s="1097"/>
      <c r="E6943" s="1093">
        <f t="shared" si="433"/>
        <v>0</v>
      </c>
      <c r="F6943" s="1094">
        <f t="shared" si="434"/>
        <v>0</v>
      </c>
      <c r="G6943" s="1095">
        <f t="shared" si="435"/>
        <v>0</v>
      </c>
      <c r="H6943" s="1090" t="str">
        <f t="shared" ca="1" si="436"/>
        <v/>
      </c>
      <c r="I6943" s="1109"/>
      <c r="J6943" s="1109"/>
      <c r="K6943" s="1112"/>
      <c r="L6943" s="1091"/>
      <c r="M6943" s="1091"/>
      <c r="N6943" s="1091"/>
      <c r="O6943" s="1091"/>
      <c r="P6943" s="1096"/>
      <c r="Q6943" s="1096"/>
      <c r="R6943" s="1096"/>
      <c r="S6943" s="1091"/>
    </row>
    <row r="6944" spans="1:19" x14ac:dyDescent="0.3">
      <c r="A6944" s="1090">
        <v>6939</v>
      </c>
      <c r="B6944" s="1091"/>
      <c r="C6944" s="1091"/>
      <c r="D6944" s="1097"/>
      <c r="E6944" s="1093">
        <f t="shared" si="433"/>
        <v>0</v>
      </c>
      <c r="F6944" s="1094">
        <f t="shared" si="434"/>
        <v>0</v>
      </c>
      <c r="G6944" s="1095">
        <f t="shared" si="435"/>
        <v>0</v>
      </c>
      <c r="H6944" s="1090" t="str">
        <f t="shared" ca="1" si="436"/>
        <v/>
      </c>
      <c r="I6944" s="1109"/>
      <c r="J6944" s="1109"/>
      <c r="K6944" s="1112"/>
      <c r="L6944" s="1091"/>
      <c r="M6944" s="1091"/>
      <c r="N6944" s="1091"/>
      <c r="O6944" s="1091"/>
      <c r="P6944" s="1096"/>
      <c r="Q6944" s="1096"/>
      <c r="R6944" s="1096"/>
      <c r="S6944" s="1091"/>
    </row>
    <row r="6945" spans="1:19" x14ac:dyDescent="0.3">
      <c r="A6945" s="1090">
        <v>6940</v>
      </c>
      <c r="B6945" s="1091"/>
      <c r="C6945" s="1091"/>
      <c r="D6945" s="1097"/>
      <c r="E6945" s="1093">
        <f t="shared" si="433"/>
        <v>0</v>
      </c>
      <c r="F6945" s="1094">
        <f t="shared" si="434"/>
        <v>0</v>
      </c>
      <c r="G6945" s="1095">
        <f t="shared" si="435"/>
        <v>0</v>
      </c>
      <c r="H6945" s="1090" t="str">
        <f t="shared" ca="1" si="436"/>
        <v/>
      </c>
      <c r="I6945" s="1109"/>
      <c r="J6945" s="1109"/>
      <c r="K6945" s="1112"/>
      <c r="L6945" s="1091"/>
      <c r="M6945" s="1091"/>
      <c r="N6945" s="1091"/>
      <c r="O6945" s="1091"/>
      <c r="P6945" s="1096"/>
      <c r="Q6945" s="1096"/>
      <c r="R6945" s="1096"/>
      <c r="S6945" s="1091"/>
    </row>
    <row r="6946" spans="1:19" x14ac:dyDescent="0.3">
      <c r="A6946" s="1090">
        <v>6941</v>
      </c>
      <c r="B6946" s="1091"/>
      <c r="C6946" s="1091"/>
      <c r="D6946" s="1097"/>
      <c r="E6946" s="1093">
        <f t="shared" si="433"/>
        <v>0</v>
      </c>
      <c r="F6946" s="1094">
        <f t="shared" si="434"/>
        <v>0</v>
      </c>
      <c r="G6946" s="1095">
        <f t="shared" si="435"/>
        <v>0</v>
      </c>
      <c r="H6946" s="1090" t="str">
        <f t="shared" ca="1" si="436"/>
        <v/>
      </c>
      <c r="I6946" s="1109"/>
      <c r="J6946" s="1109"/>
      <c r="K6946" s="1112"/>
      <c r="L6946" s="1091"/>
      <c r="M6946" s="1091"/>
      <c r="N6946" s="1091"/>
      <c r="O6946" s="1091"/>
      <c r="P6946" s="1096"/>
      <c r="Q6946" s="1096"/>
      <c r="R6946" s="1096"/>
      <c r="S6946" s="1091"/>
    </row>
    <row r="6947" spans="1:19" x14ac:dyDescent="0.3">
      <c r="A6947" s="1090">
        <v>6942</v>
      </c>
      <c r="B6947" s="1091"/>
      <c r="C6947" s="1091"/>
      <c r="D6947" s="1097"/>
      <c r="E6947" s="1093">
        <f t="shared" si="433"/>
        <v>0</v>
      </c>
      <c r="F6947" s="1094">
        <f t="shared" si="434"/>
        <v>0</v>
      </c>
      <c r="G6947" s="1095">
        <f t="shared" si="435"/>
        <v>0</v>
      </c>
      <c r="H6947" s="1090" t="str">
        <f t="shared" ca="1" si="436"/>
        <v/>
      </c>
      <c r="I6947" s="1109"/>
      <c r="J6947" s="1109"/>
      <c r="K6947" s="1112"/>
      <c r="L6947" s="1091"/>
      <c r="M6947" s="1091"/>
      <c r="N6947" s="1091"/>
      <c r="O6947" s="1091"/>
      <c r="P6947" s="1096"/>
      <c r="Q6947" s="1096"/>
      <c r="R6947" s="1096"/>
      <c r="S6947" s="1091"/>
    </row>
    <row r="6948" spans="1:19" x14ac:dyDescent="0.3">
      <c r="A6948" s="1090">
        <v>6943</v>
      </c>
      <c r="B6948" s="1091"/>
      <c r="C6948" s="1091"/>
      <c r="D6948" s="1097"/>
      <c r="E6948" s="1093">
        <f t="shared" si="433"/>
        <v>0</v>
      </c>
      <c r="F6948" s="1094">
        <f t="shared" si="434"/>
        <v>0</v>
      </c>
      <c r="G6948" s="1095">
        <f t="shared" si="435"/>
        <v>0</v>
      </c>
      <c r="H6948" s="1090" t="str">
        <f t="shared" ca="1" si="436"/>
        <v/>
      </c>
      <c r="I6948" s="1109"/>
      <c r="J6948" s="1109"/>
      <c r="K6948" s="1112"/>
      <c r="L6948" s="1091"/>
      <c r="M6948" s="1091"/>
      <c r="N6948" s="1091"/>
      <c r="O6948" s="1091"/>
      <c r="P6948" s="1096"/>
      <c r="Q6948" s="1096"/>
      <c r="R6948" s="1096"/>
      <c r="S6948" s="1091"/>
    </row>
    <row r="6949" spans="1:19" x14ac:dyDescent="0.3">
      <c r="A6949" s="1090">
        <v>6944</v>
      </c>
      <c r="B6949" s="1091"/>
      <c r="C6949" s="1091"/>
      <c r="D6949" s="1097"/>
      <c r="E6949" s="1093">
        <f t="shared" si="433"/>
        <v>0</v>
      </c>
      <c r="F6949" s="1094">
        <f t="shared" si="434"/>
        <v>0</v>
      </c>
      <c r="G6949" s="1095">
        <f t="shared" si="435"/>
        <v>0</v>
      </c>
      <c r="H6949" s="1090" t="str">
        <f t="shared" ca="1" si="436"/>
        <v/>
      </c>
      <c r="I6949" s="1109"/>
      <c r="J6949" s="1109"/>
      <c r="K6949" s="1112"/>
      <c r="L6949" s="1091"/>
      <c r="M6949" s="1091"/>
      <c r="N6949" s="1091"/>
      <c r="O6949" s="1091"/>
      <c r="P6949" s="1096"/>
      <c r="Q6949" s="1096"/>
      <c r="R6949" s="1096"/>
      <c r="S6949" s="1091"/>
    </row>
    <row r="6950" spans="1:19" x14ac:dyDescent="0.3">
      <c r="A6950" s="1090">
        <v>6945</v>
      </c>
      <c r="B6950" s="1091"/>
      <c r="C6950" s="1091"/>
      <c r="D6950" s="1097"/>
      <c r="E6950" s="1093">
        <f t="shared" si="433"/>
        <v>0</v>
      </c>
      <c r="F6950" s="1094">
        <f t="shared" si="434"/>
        <v>0</v>
      </c>
      <c r="G6950" s="1095">
        <f t="shared" si="435"/>
        <v>0</v>
      </c>
      <c r="H6950" s="1090" t="str">
        <f t="shared" ca="1" si="436"/>
        <v/>
      </c>
      <c r="I6950" s="1109"/>
      <c r="J6950" s="1109"/>
      <c r="K6950" s="1112"/>
      <c r="L6950" s="1091"/>
      <c r="M6950" s="1091"/>
      <c r="N6950" s="1091"/>
      <c r="O6950" s="1091"/>
      <c r="P6950" s="1096"/>
      <c r="Q6950" s="1096"/>
      <c r="R6950" s="1096"/>
      <c r="S6950" s="1091"/>
    </row>
    <row r="6951" spans="1:19" x14ac:dyDescent="0.3">
      <c r="A6951" s="1090">
        <v>6946</v>
      </c>
      <c r="B6951" s="1091"/>
      <c r="C6951" s="1091"/>
      <c r="D6951" s="1097"/>
      <c r="E6951" s="1093">
        <f t="shared" si="433"/>
        <v>0</v>
      </c>
      <c r="F6951" s="1094">
        <f t="shared" si="434"/>
        <v>0</v>
      </c>
      <c r="G6951" s="1095">
        <f t="shared" si="435"/>
        <v>0</v>
      </c>
      <c r="H6951" s="1090" t="str">
        <f t="shared" ca="1" si="436"/>
        <v/>
      </c>
      <c r="I6951" s="1109"/>
      <c r="J6951" s="1109"/>
      <c r="K6951" s="1112"/>
      <c r="L6951" s="1091"/>
      <c r="M6951" s="1091"/>
      <c r="N6951" s="1091"/>
      <c r="O6951" s="1091"/>
      <c r="P6951" s="1096"/>
      <c r="Q6951" s="1096"/>
      <c r="R6951" s="1096"/>
      <c r="S6951" s="1091"/>
    </row>
    <row r="6952" spans="1:19" x14ac:dyDescent="0.3">
      <c r="A6952" s="1090">
        <v>6947</v>
      </c>
      <c r="B6952" s="1091"/>
      <c r="C6952" s="1091"/>
      <c r="D6952" s="1097"/>
      <c r="E6952" s="1093">
        <f t="shared" si="433"/>
        <v>0</v>
      </c>
      <c r="F6952" s="1094">
        <f t="shared" si="434"/>
        <v>0</v>
      </c>
      <c r="G6952" s="1095">
        <f t="shared" si="435"/>
        <v>0</v>
      </c>
      <c r="H6952" s="1090" t="str">
        <f t="shared" ca="1" si="436"/>
        <v/>
      </c>
      <c r="I6952" s="1109"/>
      <c r="J6952" s="1109"/>
      <c r="K6952" s="1112"/>
      <c r="L6952" s="1091"/>
      <c r="M6952" s="1091"/>
      <c r="N6952" s="1091"/>
      <c r="O6952" s="1091"/>
      <c r="P6952" s="1096"/>
      <c r="Q6952" s="1096"/>
      <c r="R6952" s="1096"/>
      <c r="S6952" s="1091"/>
    </row>
    <row r="6953" spans="1:19" x14ac:dyDescent="0.3">
      <c r="A6953" s="1090">
        <v>6948</v>
      </c>
      <c r="B6953" s="1091"/>
      <c r="C6953" s="1091"/>
      <c r="D6953" s="1097"/>
      <c r="E6953" s="1093">
        <f t="shared" si="433"/>
        <v>0</v>
      </c>
      <c r="F6953" s="1094">
        <f t="shared" si="434"/>
        <v>0</v>
      </c>
      <c r="G6953" s="1095">
        <f t="shared" si="435"/>
        <v>0</v>
      </c>
      <c r="H6953" s="1090" t="str">
        <f t="shared" ca="1" si="436"/>
        <v/>
      </c>
      <c r="I6953" s="1109"/>
      <c r="J6953" s="1109"/>
      <c r="K6953" s="1112"/>
      <c r="L6953" s="1091"/>
      <c r="M6953" s="1091"/>
      <c r="N6953" s="1091"/>
      <c r="O6953" s="1091"/>
      <c r="P6953" s="1096"/>
      <c r="Q6953" s="1096"/>
      <c r="R6953" s="1096"/>
      <c r="S6953" s="1091"/>
    </row>
    <row r="6954" spans="1:19" x14ac:dyDescent="0.3">
      <c r="A6954" s="1090">
        <v>6949</v>
      </c>
      <c r="B6954" s="1091"/>
      <c r="C6954" s="1091"/>
      <c r="D6954" s="1097"/>
      <c r="E6954" s="1093">
        <f t="shared" si="433"/>
        <v>0</v>
      </c>
      <c r="F6954" s="1094">
        <f t="shared" si="434"/>
        <v>0</v>
      </c>
      <c r="G6954" s="1095">
        <f t="shared" si="435"/>
        <v>0</v>
      </c>
      <c r="H6954" s="1090" t="str">
        <f t="shared" ca="1" si="436"/>
        <v/>
      </c>
      <c r="I6954" s="1109"/>
      <c r="J6954" s="1109"/>
      <c r="K6954" s="1112"/>
      <c r="L6954" s="1091"/>
      <c r="M6954" s="1091"/>
      <c r="N6954" s="1091"/>
      <c r="O6954" s="1091"/>
      <c r="P6954" s="1096"/>
      <c r="Q6954" s="1096"/>
      <c r="R6954" s="1096"/>
      <c r="S6954" s="1091"/>
    </row>
    <row r="6955" spans="1:19" x14ac:dyDescent="0.3">
      <c r="A6955" s="1090">
        <v>6950</v>
      </c>
      <c r="B6955" s="1091"/>
      <c r="C6955" s="1091"/>
      <c r="D6955" s="1097"/>
      <c r="E6955" s="1093">
        <f t="shared" si="433"/>
        <v>0</v>
      </c>
      <c r="F6955" s="1094">
        <f t="shared" si="434"/>
        <v>0</v>
      </c>
      <c r="G6955" s="1095">
        <f t="shared" si="435"/>
        <v>0</v>
      </c>
      <c r="H6955" s="1090" t="str">
        <f t="shared" ca="1" si="436"/>
        <v/>
      </c>
      <c r="I6955" s="1109"/>
      <c r="J6955" s="1109"/>
      <c r="K6955" s="1112"/>
      <c r="L6955" s="1091"/>
      <c r="M6955" s="1091"/>
      <c r="N6955" s="1091"/>
      <c r="O6955" s="1091"/>
      <c r="P6955" s="1096"/>
      <c r="Q6955" s="1096"/>
      <c r="R6955" s="1096"/>
      <c r="S6955" s="1091"/>
    </row>
    <row r="6956" spans="1:19" x14ac:dyDescent="0.3">
      <c r="A6956" s="1090">
        <v>6951</v>
      </c>
      <c r="B6956" s="1091"/>
      <c r="C6956" s="1091"/>
      <c r="D6956" s="1097"/>
      <c r="E6956" s="1093">
        <f t="shared" si="433"/>
        <v>0</v>
      </c>
      <c r="F6956" s="1094">
        <f t="shared" si="434"/>
        <v>0</v>
      </c>
      <c r="G6956" s="1095">
        <f t="shared" si="435"/>
        <v>0</v>
      </c>
      <c r="H6956" s="1090" t="str">
        <f t="shared" ca="1" si="436"/>
        <v/>
      </c>
      <c r="I6956" s="1109"/>
      <c r="J6956" s="1109"/>
      <c r="K6956" s="1112"/>
      <c r="L6956" s="1091"/>
      <c r="M6956" s="1091"/>
      <c r="N6956" s="1091"/>
      <c r="O6956" s="1091"/>
      <c r="P6956" s="1096"/>
      <c r="Q6956" s="1096"/>
      <c r="R6956" s="1096"/>
      <c r="S6956" s="1091"/>
    </row>
    <row r="6957" spans="1:19" x14ac:dyDescent="0.3">
      <c r="A6957" s="1090">
        <v>6952</v>
      </c>
      <c r="B6957" s="1091"/>
      <c r="C6957" s="1091"/>
      <c r="D6957" s="1097"/>
      <c r="E6957" s="1093">
        <f t="shared" si="433"/>
        <v>0</v>
      </c>
      <c r="F6957" s="1094">
        <f t="shared" si="434"/>
        <v>0</v>
      </c>
      <c r="G6957" s="1095">
        <f t="shared" si="435"/>
        <v>0</v>
      </c>
      <c r="H6957" s="1090" t="str">
        <f t="shared" ca="1" si="436"/>
        <v/>
      </c>
      <c r="I6957" s="1109"/>
      <c r="J6957" s="1109"/>
      <c r="K6957" s="1112"/>
      <c r="L6957" s="1091"/>
      <c r="M6957" s="1091"/>
      <c r="N6957" s="1091"/>
      <c r="O6957" s="1091"/>
      <c r="P6957" s="1096"/>
      <c r="Q6957" s="1096"/>
      <c r="R6957" s="1096"/>
      <c r="S6957" s="1091"/>
    </row>
    <row r="6958" spans="1:19" x14ac:dyDescent="0.3">
      <c r="A6958" s="1090">
        <v>6953</v>
      </c>
      <c r="B6958" s="1091"/>
      <c r="C6958" s="1091"/>
      <c r="D6958" s="1097"/>
      <c r="E6958" s="1093">
        <f t="shared" si="433"/>
        <v>0</v>
      </c>
      <c r="F6958" s="1094">
        <f t="shared" si="434"/>
        <v>0</v>
      </c>
      <c r="G6958" s="1095">
        <f t="shared" si="435"/>
        <v>0</v>
      </c>
      <c r="H6958" s="1090" t="str">
        <f t="shared" ca="1" si="436"/>
        <v/>
      </c>
      <c r="I6958" s="1109"/>
      <c r="J6958" s="1109"/>
      <c r="K6958" s="1112"/>
      <c r="L6958" s="1091"/>
      <c r="M6958" s="1091"/>
      <c r="N6958" s="1091"/>
      <c r="O6958" s="1091"/>
      <c r="P6958" s="1096"/>
      <c r="Q6958" s="1096"/>
      <c r="R6958" s="1096"/>
      <c r="S6958" s="1091"/>
    </row>
    <row r="6959" spans="1:19" x14ac:dyDescent="0.3">
      <c r="A6959" s="1090">
        <v>6954</v>
      </c>
      <c r="B6959" s="1091"/>
      <c r="C6959" s="1091"/>
      <c r="D6959" s="1097"/>
      <c r="E6959" s="1093">
        <f t="shared" si="433"/>
        <v>0</v>
      </c>
      <c r="F6959" s="1094">
        <f t="shared" si="434"/>
        <v>0</v>
      </c>
      <c r="G6959" s="1095">
        <f t="shared" si="435"/>
        <v>0</v>
      </c>
      <c r="H6959" s="1090" t="str">
        <f t="shared" ca="1" si="436"/>
        <v/>
      </c>
      <c r="I6959" s="1109"/>
      <c r="J6959" s="1109"/>
      <c r="K6959" s="1112"/>
      <c r="L6959" s="1091"/>
      <c r="M6959" s="1091"/>
      <c r="N6959" s="1091"/>
      <c r="O6959" s="1091"/>
      <c r="P6959" s="1096"/>
      <c r="Q6959" s="1096"/>
      <c r="R6959" s="1096"/>
      <c r="S6959" s="1091"/>
    </row>
    <row r="6960" spans="1:19" x14ac:dyDescent="0.3">
      <c r="A6960" s="1090">
        <v>6955</v>
      </c>
      <c r="B6960" s="1091"/>
      <c r="C6960" s="1091"/>
      <c r="D6960" s="1097"/>
      <c r="E6960" s="1093">
        <f t="shared" si="433"/>
        <v>0</v>
      </c>
      <c r="F6960" s="1094">
        <f t="shared" si="434"/>
        <v>0</v>
      </c>
      <c r="G6960" s="1095">
        <f t="shared" si="435"/>
        <v>0</v>
      </c>
      <c r="H6960" s="1090" t="str">
        <f t="shared" ca="1" si="436"/>
        <v/>
      </c>
      <c r="I6960" s="1109"/>
      <c r="J6960" s="1109"/>
      <c r="K6960" s="1112"/>
      <c r="L6960" s="1091"/>
      <c r="M6960" s="1091"/>
      <c r="N6960" s="1091"/>
      <c r="O6960" s="1091"/>
      <c r="P6960" s="1096"/>
      <c r="Q6960" s="1096"/>
      <c r="R6960" s="1096"/>
      <c r="S6960" s="1091"/>
    </row>
    <row r="6961" spans="1:19" x14ac:dyDescent="0.3">
      <c r="A6961" s="1090">
        <v>6956</v>
      </c>
      <c r="B6961" s="1091"/>
      <c r="C6961" s="1091"/>
      <c r="D6961" s="1097"/>
      <c r="E6961" s="1093">
        <f t="shared" si="433"/>
        <v>0</v>
      </c>
      <c r="F6961" s="1094">
        <f t="shared" si="434"/>
        <v>0</v>
      </c>
      <c r="G6961" s="1095">
        <f t="shared" si="435"/>
        <v>0</v>
      </c>
      <c r="H6961" s="1090" t="str">
        <f t="shared" ca="1" si="436"/>
        <v/>
      </c>
      <c r="I6961" s="1109"/>
      <c r="J6961" s="1109"/>
      <c r="K6961" s="1112"/>
      <c r="L6961" s="1091"/>
      <c r="M6961" s="1091"/>
      <c r="N6961" s="1091"/>
      <c r="O6961" s="1091"/>
      <c r="P6961" s="1096"/>
      <c r="Q6961" s="1096"/>
      <c r="R6961" s="1096"/>
      <c r="S6961" s="1091"/>
    </row>
    <row r="6962" spans="1:19" x14ac:dyDescent="0.3">
      <c r="A6962" s="1090">
        <v>6957</v>
      </c>
      <c r="B6962" s="1091"/>
      <c r="C6962" s="1091"/>
      <c r="D6962" s="1097"/>
      <c r="E6962" s="1093">
        <f t="shared" si="433"/>
        <v>0</v>
      </c>
      <c r="F6962" s="1094">
        <f t="shared" si="434"/>
        <v>0</v>
      </c>
      <c r="G6962" s="1095">
        <f t="shared" si="435"/>
        <v>0</v>
      </c>
      <c r="H6962" s="1090" t="str">
        <f t="shared" ca="1" si="436"/>
        <v/>
      </c>
      <c r="I6962" s="1109"/>
      <c r="J6962" s="1109"/>
      <c r="K6962" s="1112"/>
      <c r="L6962" s="1091"/>
      <c r="M6962" s="1091"/>
      <c r="N6962" s="1091"/>
      <c r="O6962" s="1091"/>
      <c r="P6962" s="1096"/>
      <c r="Q6962" s="1096"/>
      <c r="R6962" s="1096"/>
      <c r="S6962" s="1091"/>
    </row>
    <row r="6963" spans="1:19" x14ac:dyDescent="0.3">
      <c r="A6963" s="1090">
        <v>6958</v>
      </c>
      <c r="B6963" s="1091"/>
      <c r="C6963" s="1091"/>
      <c r="D6963" s="1097"/>
      <c r="E6963" s="1093">
        <f t="shared" si="433"/>
        <v>0</v>
      </c>
      <c r="F6963" s="1094">
        <f t="shared" si="434"/>
        <v>0</v>
      </c>
      <c r="G6963" s="1095">
        <f t="shared" si="435"/>
        <v>0</v>
      </c>
      <c r="H6963" s="1090" t="str">
        <f t="shared" ca="1" si="436"/>
        <v/>
      </c>
      <c r="I6963" s="1109"/>
      <c r="J6963" s="1109"/>
      <c r="K6963" s="1112"/>
      <c r="L6963" s="1091"/>
      <c r="M6963" s="1091"/>
      <c r="N6963" s="1091"/>
      <c r="O6963" s="1091"/>
      <c r="P6963" s="1096"/>
      <c r="Q6963" s="1096"/>
      <c r="R6963" s="1096"/>
      <c r="S6963" s="1091"/>
    </row>
    <row r="6964" spans="1:19" x14ac:dyDescent="0.3">
      <c r="A6964" s="1090">
        <v>6959</v>
      </c>
      <c r="B6964" s="1091"/>
      <c r="C6964" s="1091"/>
      <c r="D6964" s="1097"/>
      <c r="E6964" s="1093">
        <f t="shared" si="433"/>
        <v>0</v>
      </c>
      <c r="F6964" s="1094">
        <f t="shared" si="434"/>
        <v>0</v>
      </c>
      <c r="G6964" s="1095">
        <f t="shared" si="435"/>
        <v>0</v>
      </c>
      <c r="H6964" s="1090" t="str">
        <f t="shared" ca="1" si="436"/>
        <v/>
      </c>
      <c r="I6964" s="1109"/>
      <c r="J6964" s="1109"/>
      <c r="K6964" s="1112"/>
      <c r="L6964" s="1091"/>
      <c r="M6964" s="1091"/>
      <c r="N6964" s="1091"/>
      <c r="O6964" s="1091"/>
      <c r="P6964" s="1096"/>
      <c r="Q6964" s="1096"/>
      <c r="R6964" s="1096"/>
      <c r="S6964" s="1091"/>
    </row>
    <row r="6965" spans="1:19" x14ac:dyDescent="0.3">
      <c r="A6965" s="1090">
        <v>6960</v>
      </c>
      <c r="B6965" s="1091"/>
      <c r="C6965" s="1091"/>
      <c r="D6965" s="1097"/>
      <c r="E6965" s="1093">
        <f t="shared" si="433"/>
        <v>0</v>
      </c>
      <c r="F6965" s="1094">
        <f t="shared" si="434"/>
        <v>0</v>
      </c>
      <c r="G6965" s="1095">
        <f t="shared" si="435"/>
        <v>0</v>
      </c>
      <c r="H6965" s="1090" t="str">
        <f t="shared" ca="1" si="436"/>
        <v/>
      </c>
      <c r="I6965" s="1109"/>
      <c r="J6965" s="1109"/>
      <c r="K6965" s="1112"/>
      <c r="L6965" s="1091"/>
      <c r="M6965" s="1091"/>
      <c r="N6965" s="1091"/>
      <c r="O6965" s="1091"/>
      <c r="P6965" s="1096"/>
      <c r="Q6965" s="1096"/>
      <c r="R6965" s="1096"/>
      <c r="S6965" s="1091"/>
    </row>
    <row r="6966" spans="1:19" x14ac:dyDescent="0.3">
      <c r="A6966" s="1090">
        <v>6961</v>
      </c>
      <c r="B6966" s="1091"/>
      <c r="C6966" s="1091"/>
      <c r="D6966" s="1097"/>
      <c r="E6966" s="1093">
        <f t="shared" si="433"/>
        <v>0</v>
      </c>
      <c r="F6966" s="1094">
        <f t="shared" si="434"/>
        <v>0</v>
      </c>
      <c r="G6966" s="1095">
        <f t="shared" si="435"/>
        <v>0</v>
      </c>
      <c r="H6966" s="1090" t="str">
        <f t="shared" ca="1" si="436"/>
        <v/>
      </c>
      <c r="I6966" s="1109"/>
      <c r="J6966" s="1109"/>
      <c r="K6966" s="1112"/>
      <c r="L6966" s="1091"/>
      <c r="M6966" s="1091"/>
      <c r="N6966" s="1091"/>
      <c r="O6966" s="1091"/>
      <c r="P6966" s="1096"/>
      <c r="Q6966" s="1096"/>
      <c r="R6966" s="1096"/>
      <c r="S6966" s="1091"/>
    </row>
    <row r="6967" spans="1:19" x14ac:dyDescent="0.3">
      <c r="A6967" s="1090">
        <v>6962</v>
      </c>
      <c r="B6967" s="1091"/>
      <c r="C6967" s="1091"/>
      <c r="D6967" s="1097"/>
      <c r="E6967" s="1093">
        <f t="shared" si="433"/>
        <v>0</v>
      </c>
      <c r="F6967" s="1094">
        <f t="shared" si="434"/>
        <v>0</v>
      </c>
      <c r="G6967" s="1095">
        <f t="shared" si="435"/>
        <v>0</v>
      </c>
      <c r="H6967" s="1090" t="str">
        <f t="shared" ca="1" si="436"/>
        <v/>
      </c>
      <c r="I6967" s="1109"/>
      <c r="J6967" s="1109"/>
      <c r="K6967" s="1112"/>
      <c r="L6967" s="1091"/>
      <c r="M6967" s="1091"/>
      <c r="N6967" s="1091"/>
      <c r="O6967" s="1091"/>
      <c r="P6967" s="1096"/>
      <c r="Q6967" s="1096"/>
      <c r="R6967" s="1096"/>
      <c r="S6967" s="1091"/>
    </row>
    <row r="6968" spans="1:19" x14ac:dyDescent="0.3">
      <c r="A6968" s="1090">
        <v>6963</v>
      </c>
      <c r="B6968" s="1091"/>
      <c r="C6968" s="1091"/>
      <c r="D6968" s="1097"/>
      <c r="E6968" s="1093">
        <f t="shared" si="433"/>
        <v>0</v>
      </c>
      <c r="F6968" s="1094">
        <f t="shared" si="434"/>
        <v>0</v>
      </c>
      <c r="G6968" s="1095">
        <f t="shared" si="435"/>
        <v>0</v>
      </c>
      <c r="H6968" s="1090" t="str">
        <f t="shared" ca="1" si="436"/>
        <v/>
      </c>
      <c r="I6968" s="1109"/>
      <c r="J6968" s="1109"/>
      <c r="K6968" s="1112"/>
      <c r="L6968" s="1091"/>
      <c r="M6968" s="1091"/>
      <c r="N6968" s="1091"/>
      <c r="O6968" s="1091"/>
      <c r="P6968" s="1096"/>
      <c r="Q6968" s="1096"/>
      <c r="R6968" s="1096"/>
      <c r="S6968" s="1091"/>
    </row>
    <row r="6969" spans="1:19" x14ac:dyDescent="0.3">
      <c r="A6969" s="1090">
        <v>6964</v>
      </c>
      <c r="B6969" s="1091"/>
      <c r="C6969" s="1091"/>
      <c r="D6969" s="1097"/>
      <c r="E6969" s="1093">
        <f t="shared" si="433"/>
        <v>0</v>
      </c>
      <c r="F6969" s="1094">
        <f t="shared" si="434"/>
        <v>0</v>
      </c>
      <c r="G6969" s="1095">
        <f t="shared" si="435"/>
        <v>0</v>
      </c>
      <c r="H6969" s="1090" t="str">
        <f t="shared" ca="1" si="436"/>
        <v/>
      </c>
      <c r="I6969" s="1109"/>
      <c r="J6969" s="1109"/>
      <c r="K6969" s="1112"/>
      <c r="L6969" s="1091"/>
      <c r="M6969" s="1091"/>
      <c r="N6969" s="1091"/>
      <c r="O6969" s="1091"/>
      <c r="P6969" s="1096"/>
      <c r="Q6969" s="1096"/>
      <c r="R6969" s="1096"/>
      <c r="S6969" s="1091"/>
    </row>
    <row r="6970" spans="1:19" x14ac:dyDescent="0.3">
      <c r="A6970" s="1090">
        <v>6965</v>
      </c>
      <c r="B6970" s="1091"/>
      <c r="C6970" s="1091"/>
      <c r="D6970" s="1097"/>
      <c r="E6970" s="1093">
        <f t="shared" si="433"/>
        <v>0</v>
      </c>
      <c r="F6970" s="1094">
        <f t="shared" si="434"/>
        <v>0</v>
      </c>
      <c r="G6970" s="1095">
        <f t="shared" si="435"/>
        <v>0</v>
      </c>
      <c r="H6970" s="1090" t="str">
        <f t="shared" ca="1" si="436"/>
        <v/>
      </c>
      <c r="I6970" s="1109"/>
      <c r="J6970" s="1109"/>
      <c r="K6970" s="1112"/>
      <c r="L6970" s="1091"/>
      <c r="M6970" s="1091"/>
      <c r="N6970" s="1091"/>
      <c r="O6970" s="1091"/>
      <c r="P6970" s="1096"/>
      <c r="Q6970" s="1096"/>
      <c r="R6970" s="1096"/>
      <c r="S6970" s="1091"/>
    </row>
    <row r="6971" spans="1:19" x14ac:dyDescent="0.3">
      <c r="A6971" s="1090">
        <v>6966</v>
      </c>
      <c r="B6971" s="1091"/>
      <c r="C6971" s="1091"/>
      <c r="D6971" s="1097"/>
      <c r="E6971" s="1093">
        <f t="shared" si="433"/>
        <v>0</v>
      </c>
      <c r="F6971" s="1094">
        <f t="shared" si="434"/>
        <v>0</v>
      </c>
      <c r="G6971" s="1095">
        <f t="shared" si="435"/>
        <v>0</v>
      </c>
      <c r="H6971" s="1090" t="str">
        <f t="shared" ca="1" si="436"/>
        <v/>
      </c>
      <c r="I6971" s="1109"/>
      <c r="J6971" s="1109"/>
      <c r="K6971" s="1112"/>
      <c r="L6971" s="1091"/>
      <c r="M6971" s="1091"/>
      <c r="N6971" s="1091"/>
      <c r="O6971" s="1091"/>
      <c r="P6971" s="1096"/>
      <c r="Q6971" s="1096"/>
      <c r="R6971" s="1096"/>
      <c r="S6971" s="1091"/>
    </row>
    <row r="6972" spans="1:19" x14ac:dyDescent="0.3">
      <c r="A6972" s="1090">
        <v>6967</v>
      </c>
      <c r="B6972" s="1091"/>
      <c r="C6972" s="1091"/>
      <c r="D6972" s="1097"/>
      <c r="E6972" s="1093">
        <f t="shared" si="433"/>
        <v>0</v>
      </c>
      <c r="F6972" s="1094">
        <f t="shared" si="434"/>
        <v>0</v>
      </c>
      <c r="G6972" s="1095">
        <f t="shared" si="435"/>
        <v>0</v>
      </c>
      <c r="H6972" s="1090" t="str">
        <f t="shared" ca="1" si="436"/>
        <v/>
      </c>
      <c r="I6972" s="1109"/>
      <c r="J6972" s="1109"/>
      <c r="K6972" s="1112"/>
      <c r="L6972" s="1091"/>
      <c r="M6972" s="1091"/>
      <c r="N6972" s="1091"/>
      <c r="O6972" s="1091"/>
      <c r="P6972" s="1096"/>
      <c r="Q6972" s="1096"/>
      <c r="R6972" s="1096"/>
      <c r="S6972" s="1091"/>
    </row>
    <row r="6973" spans="1:19" x14ac:dyDescent="0.3">
      <c r="A6973" s="1090">
        <v>6968</v>
      </c>
      <c r="B6973" s="1091"/>
      <c r="C6973" s="1091"/>
      <c r="D6973" s="1097"/>
      <c r="E6973" s="1093">
        <f t="shared" si="433"/>
        <v>0</v>
      </c>
      <c r="F6973" s="1094">
        <f t="shared" si="434"/>
        <v>0</v>
      </c>
      <c r="G6973" s="1095">
        <f t="shared" si="435"/>
        <v>0</v>
      </c>
      <c r="H6973" s="1090" t="str">
        <f t="shared" ca="1" si="436"/>
        <v/>
      </c>
      <c r="I6973" s="1109"/>
      <c r="J6973" s="1109"/>
      <c r="K6973" s="1112"/>
      <c r="L6973" s="1091"/>
      <c r="M6973" s="1091"/>
      <c r="N6973" s="1091"/>
      <c r="O6973" s="1091"/>
      <c r="P6973" s="1096"/>
      <c r="Q6973" s="1096"/>
      <c r="R6973" s="1096"/>
      <c r="S6973" s="1091"/>
    </row>
    <row r="6974" spans="1:19" x14ac:dyDescent="0.3">
      <c r="A6974" s="1090">
        <v>6969</v>
      </c>
      <c r="B6974" s="1091"/>
      <c r="C6974" s="1091"/>
      <c r="D6974" s="1097"/>
      <c r="E6974" s="1093">
        <f t="shared" si="433"/>
        <v>0</v>
      </c>
      <c r="F6974" s="1094">
        <f t="shared" si="434"/>
        <v>0</v>
      </c>
      <c r="G6974" s="1095">
        <f t="shared" si="435"/>
        <v>0</v>
      </c>
      <c r="H6974" s="1090" t="str">
        <f t="shared" ca="1" si="436"/>
        <v/>
      </c>
      <c r="I6974" s="1109"/>
      <c r="J6974" s="1109"/>
      <c r="K6974" s="1112"/>
      <c r="L6974" s="1091"/>
      <c r="M6974" s="1091"/>
      <c r="N6974" s="1091"/>
      <c r="O6974" s="1091"/>
      <c r="P6974" s="1096"/>
      <c r="Q6974" s="1096"/>
      <c r="R6974" s="1096"/>
      <c r="S6974" s="1091"/>
    </row>
    <row r="6975" spans="1:19" x14ac:dyDescent="0.3">
      <c r="A6975" s="1090">
        <v>6970</v>
      </c>
      <c r="B6975" s="1091"/>
      <c r="C6975" s="1091"/>
      <c r="D6975" s="1097"/>
      <c r="E6975" s="1093">
        <f t="shared" si="433"/>
        <v>0</v>
      </c>
      <c r="F6975" s="1094">
        <f t="shared" si="434"/>
        <v>0</v>
      </c>
      <c r="G6975" s="1095">
        <f t="shared" si="435"/>
        <v>0</v>
      </c>
      <c r="H6975" s="1090" t="str">
        <f t="shared" ca="1" si="436"/>
        <v/>
      </c>
      <c r="I6975" s="1109"/>
      <c r="J6975" s="1109"/>
      <c r="K6975" s="1112"/>
      <c r="L6975" s="1091"/>
      <c r="M6975" s="1091"/>
      <c r="N6975" s="1091"/>
      <c r="O6975" s="1091"/>
      <c r="P6975" s="1096"/>
      <c r="Q6975" s="1096"/>
      <c r="R6975" s="1096"/>
      <c r="S6975" s="1091"/>
    </row>
    <row r="6976" spans="1:19" x14ac:dyDescent="0.3">
      <c r="A6976" s="1090">
        <v>6971</v>
      </c>
      <c r="B6976" s="1091"/>
      <c r="C6976" s="1091"/>
      <c r="D6976" s="1097"/>
      <c r="E6976" s="1093">
        <f t="shared" si="433"/>
        <v>0</v>
      </c>
      <c r="F6976" s="1094">
        <f t="shared" si="434"/>
        <v>0</v>
      </c>
      <c r="G6976" s="1095">
        <f t="shared" si="435"/>
        <v>0</v>
      </c>
      <c r="H6976" s="1090" t="str">
        <f t="shared" ca="1" si="436"/>
        <v/>
      </c>
      <c r="I6976" s="1109"/>
      <c r="J6976" s="1109"/>
      <c r="K6976" s="1112"/>
      <c r="L6976" s="1091"/>
      <c r="M6976" s="1091"/>
      <c r="N6976" s="1091"/>
      <c r="O6976" s="1091"/>
      <c r="P6976" s="1096"/>
      <c r="Q6976" s="1096"/>
      <c r="R6976" s="1096"/>
      <c r="S6976" s="1091"/>
    </row>
    <row r="6977" spans="1:19" x14ac:dyDescent="0.3">
      <c r="A6977" s="1090">
        <v>6972</v>
      </c>
      <c r="B6977" s="1091"/>
      <c r="C6977" s="1091"/>
      <c r="D6977" s="1097"/>
      <c r="E6977" s="1093">
        <f t="shared" si="433"/>
        <v>0</v>
      </c>
      <c r="F6977" s="1094">
        <f t="shared" si="434"/>
        <v>0</v>
      </c>
      <c r="G6977" s="1095">
        <f t="shared" si="435"/>
        <v>0</v>
      </c>
      <c r="H6977" s="1090" t="str">
        <f t="shared" ca="1" si="436"/>
        <v/>
      </c>
      <c r="I6977" s="1109"/>
      <c r="J6977" s="1109"/>
      <c r="K6977" s="1112"/>
      <c r="L6977" s="1091"/>
      <c r="M6977" s="1091"/>
      <c r="N6977" s="1091"/>
      <c r="O6977" s="1091"/>
      <c r="P6977" s="1096"/>
      <c r="Q6977" s="1096"/>
      <c r="R6977" s="1096"/>
      <c r="S6977" s="1091"/>
    </row>
    <row r="6978" spans="1:19" x14ac:dyDescent="0.3">
      <c r="A6978" s="1090">
        <v>6973</v>
      </c>
      <c r="B6978" s="1091"/>
      <c r="C6978" s="1091"/>
      <c r="D6978" s="1097"/>
      <c r="E6978" s="1093">
        <f t="shared" si="433"/>
        <v>0</v>
      </c>
      <c r="F6978" s="1094">
        <f t="shared" si="434"/>
        <v>0</v>
      </c>
      <c r="G6978" s="1095">
        <f t="shared" si="435"/>
        <v>0</v>
      </c>
      <c r="H6978" s="1090" t="str">
        <f t="shared" ca="1" si="436"/>
        <v/>
      </c>
      <c r="I6978" s="1109"/>
      <c r="J6978" s="1109"/>
      <c r="K6978" s="1112"/>
      <c r="L6978" s="1091"/>
      <c r="M6978" s="1091"/>
      <c r="N6978" s="1091"/>
      <c r="O6978" s="1091"/>
      <c r="P6978" s="1096"/>
      <c r="Q6978" s="1096"/>
      <c r="R6978" s="1096"/>
      <c r="S6978" s="1091"/>
    </row>
    <row r="6979" spans="1:19" x14ac:dyDescent="0.3">
      <c r="A6979" s="1090">
        <v>6974</v>
      </c>
      <c r="B6979" s="1091"/>
      <c r="C6979" s="1091"/>
      <c r="D6979" s="1097"/>
      <c r="E6979" s="1093">
        <f t="shared" si="433"/>
        <v>0</v>
      </c>
      <c r="F6979" s="1094">
        <f t="shared" si="434"/>
        <v>0</v>
      </c>
      <c r="G6979" s="1095">
        <f t="shared" si="435"/>
        <v>0</v>
      </c>
      <c r="H6979" s="1090" t="str">
        <f t="shared" ca="1" si="436"/>
        <v/>
      </c>
      <c r="I6979" s="1109"/>
      <c r="J6979" s="1109"/>
      <c r="K6979" s="1112"/>
      <c r="L6979" s="1091"/>
      <c r="M6979" s="1091"/>
      <c r="N6979" s="1091"/>
      <c r="O6979" s="1091"/>
      <c r="P6979" s="1096"/>
      <c r="Q6979" s="1096"/>
      <c r="R6979" s="1096"/>
      <c r="S6979" s="1091"/>
    </row>
    <row r="6980" spans="1:19" x14ac:dyDescent="0.3">
      <c r="A6980" s="1090">
        <v>6975</v>
      </c>
      <c r="B6980" s="1091"/>
      <c r="C6980" s="1091"/>
      <c r="D6980" s="1097"/>
      <c r="E6980" s="1093">
        <f t="shared" si="433"/>
        <v>0</v>
      </c>
      <c r="F6980" s="1094">
        <f t="shared" si="434"/>
        <v>0</v>
      </c>
      <c r="G6980" s="1095">
        <f t="shared" si="435"/>
        <v>0</v>
      </c>
      <c r="H6980" s="1090" t="str">
        <f t="shared" ca="1" si="436"/>
        <v/>
      </c>
      <c r="I6980" s="1109"/>
      <c r="J6980" s="1109"/>
      <c r="K6980" s="1112"/>
      <c r="L6980" s="1091"/>
      <c r="M6980" s="1091"/>
      <c r="N6980" s="1091"/>
      <c r="O6980" s="1091"/>
      <c r="P6980" s="1096"/>
      <c r="Q6980" s="1096"/>
      <c r="R6980" s="1096"/>
      <c r="S6980" s="1091"/>
    </row>
    <row r="6981" spans="1:19" x14ac:dyDescent="0.3">
      <c r="A6981" s="1090">
        <v>6976</v>
      </c>
      <c r="B6981" s="1091"/>
      <c r="C6981" s="1091"/>
      <c r="D6981" s="1097"/>
      <c r="E6981" s="1093">
        <f t="shared" si="433"/>
        <v>0</v>
      </c>
      <c r="F6981" s="1094">
        <f t="shared" si="434"/>
        <v>0</v>
      </c>
      <c r="G6981" s="1095">
        <f t="shared" si="435"/>
        <v>0</v>
      </c>
      <c r="H6981" s="1090" t="str">
        <f t="shared" ca="1" si="436"/>
        <v/>
      </c>
      <c r="I6981" s="1109"/>
      <c r="J6981" s="1109"/>
      <c r="K6981" s="1112"/>
      <c r="L6981" s="1091"/>
      <c r="M6981" s="1091"/>
      <c r="N6981" s="1091"/>
      <c r="O6981" s="1091"/>
      <c r="P6981" s="1096"/>
      <c r="Q6981" s="1096"/>
      <c r="R6981" s="1096"/>
      <c r="S6981" s="1091"/>
    </row>
    <row r="6982" spans="1:19" x14ac:dyDescent="0.3">
      <c r="A6982" s="1090">
        <v>6977</v>
      </c>
      <c r="B6982" s="1091"/>
      <c r="C6982" s="1091"/>
      <c r="D6982" s="1097"/>
      <c r="E6982" s="1093">
        <f t="shared" si="433"/>
        <v>0</v>
      </c>
      <c r="F6982" s="1094">
        <f t="shared" si="434"/>
        <v>0</v>
      </c>
      <c r="G6982" s="1095">
        <f t="shared" si="435"/>
        <v>0</v>
      </c>
      <c r="H6982" s="1090" t="str">
        <f t="shared" ca="1" si="436"/>
        <v/>
      </c>
      <c r="I6982" s="1109"/>
      <c r="J6982" s="1109"/>
      <c r="K6982" s="1112"/>
      <c r="L6982" s="1091"/>
      <c r="M6982" s="1091"/>
      <c r="N6982" s="1091"/>
      <c r="O6982" s="1091"/>
      <c r="P6982" s="1096"/>
      <c r="Q6982" s="1096"/>
      <c r="R6982" s="1096"/>
      <c r="S6982" s="1091"/>
    </row>
    <row r="6983" spans="1:19" x14ac:dyDescent="0.3">
      <c r="A6983" s="1090">
        <v>6978</v>
      </c>
      <c r="B6983" s="1091"/>
      <c r="C6983" s="1091"/>
      <c r="D6983" s="1097"/>
      <c r="E6983" s="1093">
        <f t="shared" ref="E6983:E7046" si="437">D6983</f>
        <v>0</v>
      </c>
      <c r="F6983" s="1094">
        <f t="shared" ref="F6983:F7046" si="438">D6983</f>
        <v>0</v>
      </c>
      <c r="G6983" s="1095">
        <f t="shared" ref="G6983:G7046" si="439">D6983</f>
        <v>0</v>
      </c>
      <c r="H6983" s="1090" t="str">
        <f t="shared" ref="H6983:H7046" ca="1" si="440">IF(ISBLANK(D6983),"",DATEDIF(G6983,TODAY(),"y"))</f>
        <v/>
      </c>
      <c r="I6983" s="1109"/>
      <c r="J6983" s="1109"/>
      <c r="K6983" s="1112"/>
      <c r="L6983" s="1091"/>
      <c r="M6983" s="1091"/>
      <c r="N6983" s="1091"/>
      <c r="O6983" s="1091"/>
      <c r="P6983" s="1096"/>
      <c r="Q6983" s="1096"/>
      <c r="R6983" s="1096"/>
      <c r="S6983" s="1091"/>
    </row>
    <row r="6984" spans="1:19" x14ac:dyDescent="0.3">
      <c r="A6984" s="1090">
        <v>6979</v>
      </c>
      <c r="B6984" s="1091"/>
      <c r="C6984" s="1091"/>
      <c r="D6984" s="1097"/>
      <c r="E6984" s="1093">
        <f t="shared" si="437"/>
        <v>0</v>
      </c>
      <c r="F6984" s="1094">
        <f t="shared" si="438"/>
        <v>0</v>
      </c>
      <c r="G6984" s="1095">
        <f t="shared" si="439"/>
        <v>0</v>
      </c>
      <c r="H6984" s="1090" t="str">
        <f t="shared" ca="1" si="440"/>
        <v/>
      </c>
      <c r="I6984" s="1109"/>
      <c r="J6984" s="1109"/>
      <c r="K6984" s="1112"/>
      <c r="L6984" s="1091"/>
      <c r="M6984" s="1091"/>
      <c r="N6984" s="1091"/>
      <c r="O6984" s="1091"/>
      <c r="P6984" s="1096"/>
      <c r="Q6984" s="1096"/>
      <c r="R6984" s="1096"/>
      <c r="S6984" s="1091"/>
    </row>
    <row r="6985" spans="1:19" x14ac:dyDescent="0.3">
      <c r="A6985" s="1090">
        <v>6980</v>
      </c>
      <c r="B6985" s="1091"/>
      <c r="C6985" s="1091"/>
      <c r="D6985" s="1097"/>
      <c r="E6985" s="1093">
        <f t="shared" si="437"/>
        <v>0</v>
      </c>
      <c r="F6985" s="1094">
        <f t="shared" si="438"/>
        <v>0</v>
      </c>
      <c r="G6985" s="1095">
        <f t="shared" si="439"/>
        <v>0</v>
      </c>
      <c r="H6985" s="1090" t="str">
        <f t="shared" ca="1" si="440"/>
        <v/>
      </c>
      <c r="I6985" s="1109"/>
      <c r="J6985" s="1109"/>
      <c r="K6985" s="1112"/>
      <c r="L6985" s="1091"/>
      <c r="M6985" s="1091"/>
      <c r="N6985" s="1091"/>
      <c r="O6985" s="1091"/>
      <c r="P6985" s="1096"/>
      <c r="Q6985" s="1096"/>
      <c r="R6985" s="1096"/>
      <c r="S6985" s="1091"/>
    </row>
    <row r="6986" spans="1:19" x14ac:dyDescent="0.3">
      <c r="A6986" s="1090">
        <v>6981</v>
      </c>
      <c r="B6986" s="1091"/>
      <c r="C6986" s="1091"/>
      <c r="D6986" s="1097"/>
      <c r="E6986" s="1093">
        <f t="shared" si="437"/>
        <v>0</v>
      </c>
      <c r="F6986" s="1094">
        <f t="shared" si="438"/>
        <v>0</v>
      </c>
      <c r="G6986" s="1095">
        <f t="shared" si="439"/>
        <v>0</v>
      </c>
      <c r="H6986" s="1090" t="str">
        <f t="shared" ca="1" si="440"/>
        <v/>
      </c>
      <c r="I6986" s="1109"/>
      <c r="J6986" s="1109"/>
      <c r="K6986" s="1112"/>
      <c r="L6986" s="1091"/>
      <c r="M6986" s="1091"/>
      <c r="N6986" s="1091"/>
      <c r="O6986" s="1091"/>
      <c r="P6986" s="1096"/>
      <c r="Q6986" s="1096"/>
      <c r="R6986" s="1096"/>
      <c r="S6986" s="1091"/>
    </row>
    <row r="6987" spans="1:19" x14ac:dyDescent="0.3">
      <c r="A6987" s="1090">
        <v>6982</v>
      </c>
      <c r="B6987" s="1091"/>
      <c r="C6987" s="1091"/>
      <c r="D6987" s="1097"/>
      <c r="E6987" s="1093">
        <f t="shared" si="437"/>
        <v>0</v>
      </c>
      <c r="F6987" s="1094">
        <f t="shared" si="438"/>
        <v>0</v>
      </c>
      <c r="G6987" s="1095">
        <f t="shared" si="439"/>
        <v>0</v>
      </c>
      <c r="H6987" s="1090" t="str">
        <f t="shared" ca="1" si="440"/>
        <v/>
      </c>
      <c r="I6987" s="1109"/>
      <c r="J6987" s="1109"/>
      <c r="K6987" s="1112"/>
      <c r="L6987" s="1091"/>
      <c r="M6987" s="1091"/>
      <c r="N6987" s="1091"/>
      <c r="O6987" s="1091"/>
      <c r="P6987" s="1096"/>
      <c r="Q6987" s="1096"/>
      <c r="R6987" s="1096"/>
      <c r="S6987" s="1091"/>
    </row>
    <row r="6988" spans="1:19" x14ac:dyDescent="0.3">
      <c r="A6988" s="1090">
        <v>6983</v>
      </c>
      <c r="B6988" s="1091"/>
      <c r="C6988" s="1091"/>
      <c r="D6988" s="1097"/>
      <c r="E6988" s="1093">
        <f t="shared" si="437"/>
        <v>0</v>
      </c>
      <c r="F6988" s="1094">
        <f t="shared" si="438"/>
        <v>0</v>
      </c>
      <c r="G6988" s="1095">
        <f t="shared" si="439"/>
        <v>0</v>
      </c>
      <c r="H6988" s="1090" t="str">
        <f t="shared" ca="1" si="440"/>
        <v/>
      </c>
      <c r="I6988" s="1109"/>
      <c r="J6988" s="1109"/>
      <c r="K6988" s="1112"/>
      <c r="L6988" s="1091"/>
      <c r="M6988" s="1091"/>
      <c r="N6988" s="1091"/>
      <c r="O6988" s="1091"/>
      <c r="P6988" s="1096"/>
      <c r="Q6988" s="1096"/>
      <c r="R6988" s="1096"/>
      <c r="S6988" s="1091"/>
    </row>
    <row r="6989" spans="1:19" x14ac:dyDescent="0.3">
      <c r="A6989" s="1090">
        <v>6984</v>
      </c>
      <c r="B6989" s="1091"/>
      <c r="C6989" s="1091"/>
      <c r="D6989" s="1097"/>
      <c r="E6989" s="1093">
        <f t="shared" si="437"/>
        <v>0</v>
      </c>
      <c r="F6989" s="1094">
        <f t="shared" si="438"/>
        <v>0</v>
      </c>
      <c r="G6989" s="1095">
        <f t="shared" si="439"/>
        <v>0</v>
      </c>
      <c r="H6989" s="1090" t="str">
        <f t="shared" ca="1" si="440"/>
        <v/>
      </c>
      <c r="I6989" s="1109"/>
      <c r="J6989" s="1109"/>
      <c r="K6989" s="1112"/>
      <c r="L6989" s="1091"/>
      <c r="M6989" s="1091"/>
      <c r="N6989" s="1091"/>
      <c r="O6989" s="1091"/>
      <c r="P6989" s="1096"/>
      <c r="Q6989" s="1096"/>
      <c r="R6989" s="1096"/>
      <c r="S6989" s="1091"/>
    </row>
    <row r="6990" spans="1:19" x14ac:dyDescent="0.3">
      <c r="A6990" s="1090">
        <v>6985</v>
      </c>
      <c r="B6990" s="1091"/>
      <c r="C6990" s="1091"/>
      <c r="D6990" s="1097"/>
      <c r="E6990" s="1093">
        <f t="shared" si="437"/>
        <v>0</v>
      </c>
      <c r="F6990" s="1094">
        <f t="shared" si="438"/>
        <v>0</v>
      </c>
      <c r="G6990" s="1095">
        <f t="shared" si="439"/>
        <v>0</v>
      </c>
      <c r="H6990" s="1090" t="str">
        <f t="shared" ca="1" si="440"/>
        <v/>
      </c>
      <c r="I6990" s="1109"/>
      <c r="J6990" s="1109"/>
      <c r="K6990" s="1112"/>
      <c r="L6990" s="1091"/>
      <c r="M6990" s="1091"/>
      <c r="N6990" s="1091"/>
      <c r="O6990" s="1091"/>
      <c r="P6990" s="1096"/>
      <c r="Q6990" s="1096"/>
      <c r="R6990" s="1096"/>
      <c r="S6990" s="1091"/>
    </row>
    <row r="6991" spans="1:19" x14ac:dyDescent="0.3">
      <c r="A6991" s="1090">
        <v>6986</v>
      </c>
      <c r="B6991" s="1091"/>
      <c r="C6991" s="1091"/>
      <c r="D6991" s="1097"/>
      <c r="E6991" s="1093">
        <f t="shared" si="437"/>
        <v>0</v>
      </c>
      <c r="F6991" s="1094">
        <f t="shared" si="438"/>
        <v>0</v>
      </c>
      <c r="G6991" s="1095">
        <f t="shared" si="439"/>
        <v>0</v>
      </c>
      <c r="H6991" s="1090" t="str">
        <f t="shared" ca="1" si="440"/>
        <v/>
      </c>
      <c r="I6991" s="1109"/>
      <c r="J6991" s="1109"/>
      <c r="K6991" s="1112"/>
      <c r="L6991" s="1091"/>
      <c r="M6991" s="1091"/>
      <c r="N6991" s="1091"/>
      <c r="O6991" s="1091"/>
      <c r="P6991" s="1096"/>
      <c r="Q6991" s="1096"/>
      <c r="R6991" s="1096"/>
      <c r="S6991" s="1091"/>
    </row>
    <row r="6992" spans="1:19" x14ac:dyDescent="0.3">
      <c r="A6992" s="1090">
        <v>6987</v>
      </c>
      <c r="B6992" s="1091"/>
      <c r="C6992" s="1091"/>
      <c r="D6992" s="1097"/>
      <c r="E6992" s="1093">
        <f t="shared" si="437"/>
        <v>0</v>
      </c>
      <c r="F6992" s="1094">
        <f t="shared" si="438"/>
        <v>0</v>
      </c>
      <c r="G6992" s="1095">
        <f t="shared" si="439"/>
        <v>0</v>
      </c>
      <c r="H6992" s="1090" t="str">
        <f t="shared" ca="1" si="440"/>
        <v/>
      </c>
      <c r="I6992" s="1109"/>
      <c r="J6992" s="1109"/>
      <c r="K6992" s="1112"/>
      <c r="L6992" s="1091"/>
      <c r="M6992" s="1091"/>
      <c r="N6992" s="1091"/>
      <c r="O6992" s="1091"/>
      <c r="P6992" s="1096"/>
      <c r="Q6992" s="1096"/>
      <c r="R6992" s="1096"/>
      <c r="S6992" s="1091"/>
    </row>
    <row r="6993" spans="1:19" x14ac:dyDescent="0.3">
      <c r="A6993" s="1090">
        <v>6988</v>
      </c>
      <c r="B6993" s="1091"/>
      <c r="C6993" s="1091"/>
      <c r="D6993" s="1097"/>
      <c r="E6993" s="1093">
        <f t="shared" si="437"/>
        <v>0</v>
      </c>
      <c r="F6993" s="1094">
        <f t="shared" si="438"/>
        <v>0</v>
      </c>
      <c r="G6993" s="1095">
        <f t="shared" si="439"/>
        <v>0</v>
      </c>
      <c r="H6993" s="1090" t="str">
        <f t="shared" ca="1" si="440"/>
        <v/>
      </c>
      <c r="I6993" s="1109"/>
      <c r="J6993" s="1109"/>
      <c r="K6993" s="1112"/>
      <c r="L6993" s="1091"/>
      <c r="M6993" s="1091"/>
      <c r="N6993" s="1091"/>
      <c r="O6993" s="1091"/>
      <c r="P6993" s="1096"/>
      <c r="Q6993" s="1096"/>
      <c r="R6993" s="1096"/>
      <c r="S6993" s="1091"/>
    </row>
    <row r="6994" spans="1:19" x14ac:dyDescent="0.3">
      <c r="A6994" s="1090">
        <v>6989</v>
      </c>
      <c r="B6994" s="1091"/>
      <c r="C6994" s="1091"/>
      <c r="D6994" s="1097"/>
      <c r="E6994" s="1093">
        <f t="shared" si="437"/>
        <v>0</v>
      </c>
      <c r="F6994" s="1094">
        <f t="shared" si="438"/>
        <v>0</v>
      </c>
      <c r="G6994" s="1095">
        <f t="shared" si="439"/>
        <v>0</v>
      </c>
      <c r="H6994" s="1090" t="str">
        <f t="shared" ca="1" si="440"/>
        <v/>
      </c>
      <c r="I6994" s="1109"/>
      <c r="J6994" s="1109"/>
      <c r="K6994" s="1112"/>
      <c r="L6994" s="1091"/>
      <c r="M6994" s="1091"/>
      <c r="N6994" s="1091"/>
      <c r="O6994" s="1091"/>
      <c r="P6994" s="1096"/>
      <c r="Q6994" s="1096"/>
      <c r="R6994" s="1096"/>
      <c r="S6994" s="1091"/>
    </row>
    <row r="6995" spans="1:19" x14ac:dyDescent="0.3">
      <c r="A6995" s="1090">
        <v>6990</v>
      </c>
      <c r="B6995" s="1091"/>
      <c r="C6995" s="1091"/>
      <c r="D6995" s="1097"/>
      <c r="E6995" s="1093">
        <f t="shared" si="437"/>
        <v>0</v>
      </c>
      <c r="F6995" s="1094">
        <f t="shared" si="438"/>
        <v>0</v>
      </c>
      <c r="G6995" s="1095">
        <f t="shared" si="439"/>
        <v>0</v>
      </c>
      <c r="H6995" s="1090" t="str">
        <f t="shared" ca="1" si="440"/>
        <v/>
      </c>
      <c r="I6995" s="1109"/>
      <c r="J6995" s="1109"/>
      <c r="K6995" s="1112"/>
      <c r="L6995" s="1091"/>
      <c r="M6995" s="1091"/>
      <c r="N6995" s="1091"/>
      <c r="O6995" s="1091"/>
      <c r="P6995" s="1096"/>
      <c r="Q6995" s="1096"/>
      <c r="R6995" s="1096"/>
      <c r="S6995" s="1091"/>
    </row>
    <row r="6996" spans="1:19" x14ac:dyDescent="0.3">
      <c r="A6996" s="1090">
        <v>6991</v>
      </c>
      <c r="B6996" s="1091"/>
      <c r="C6996" s="1091"/>
      <c r="D6996" s="1097"/>
      <c r="E6996" s="1093">
        <f t="shared" si="437"/>
        <v>0</v>
      </c>
      <c r="F6996" s="1094">
        <f t="shared" si="438"/>
        <v>0</v>
      </c>
      <c r="G6996" s="1095">
        <f t="shared" si="439"/>
        <v>0</v>
      </c>
      <c r="H6996" s="1090" t="str">
        <f t="shared" ca="1" si="440"/>
        <v/>
      </c>
      <c r="I6996" s="1109"/>
      <c r="J6996" s="1109"/>
      <c r="K6996" s="1112"/>
      <c r="L6996" s="1091"/>
      <c r="M6996" s="1091"/>
      <c r="N6996" s="1091"/>
      <c r="O6996" s="1091"/>
      <c r="P6996" s="1096"/>
      <c r="Q6996" s="1096"/>
      <c r="R6996" s="1096"/>
      <c r="S6996" s="1091"/>
    </row>
    <row r="6997" spans="1:19" x14ac:dyDescent="0.3">
      <c r="A6997" s="1090">
        <v>6992</v>
      </c>
      <c r="B6997" s="1091"/>
      <c r="C6997" s="1091"/>
      <c r="D6997" s="1097"/>
      <c r="E6997" s="1093">
        <f t="shared" si="437"/>
        <v>0</v>
      </c>
      <c r="F6997" s="1094">
        <f t="shared" si="438"/>
        <v>0</v>
      </c>
      <c r="G6997" s="1095">
        <f t="shared" si="439"/>
        <v>0</v>
      </c>
      <c r="H6997" s="1090" t="str">
        <f t="shared" ca="1" si="440"/>
        <v/>
      </c>
      <c r="I6997" s="1109"/>
      <c r="J6997" s="1109"/>
      <c r="K6997" s="1112"/>
      <c r="L6997" s="1091"/>
      <c r="M6997" s="1091"/>
      <c r="N6997" s="1091"/>
      <c r="O6997" s="1091"/>
      <c r="P6997" s="1096"/>
      <c r="Q6997" s="1096"/>
      <c r="R6997" s="1096"/>
      <c r="S6997" s="1091"/>
    </row>
    <row r="6998" spans="1:19" x14ac:dyDescent="0.3">
      <c r="A6998" s="1090">
        <v>6993</v>
      </c>
      <c r="B6998" s="1091"/>
      <c r="C6998" s="1091"/>
      <c r="D6998" s="1097"/>
      <c r="E6998" s="1093">
        <f t="shared" si="437"/>
        <v>0</v>
      </c>
      <c r="F6998" s="1094">
        <f t="shared" si="438"/>
        <v>0</v>
      </c>
      <c r="G6998" s="1095">
        <f t="shared" si="439"/>
        <v>0</v>
      </c>
      <c r="H6998" s="1090" t="str">
        <f t="shared" ca="1" si="440"/>
        <v/>
      </c>
      <c r="I6998" s="1109"/>
      <c r="J6998" s="1109"/>
      <c r="K6998" s="1112"/>
      <c r="L6998" s="1091"/>
      <c r="M6998" s="1091"/>
      <c r="N6998" s="1091"/>
      <c r="O6998" s="1091"/>
      <c r="P6998" s="1096"/>
      <c r="Q6998" s="1096"/>
      <c r="R6998" s="1096"/>
      <c r="S6998" s="1091"/>
    </row>
    <row r="6999" spans="1:19" x14ac:dyDescent="0.3">
      <c r="A6999" s="1090">
        <v>6994</v>
      </c>
      <c r="B6999" s="1091"/>
      <c r="C6999" s="1091"/>
      <c r="D6999" s="1097"/>
      <c r="E6999" s="1093">
        <f t="shared" si="437"/>
        <v>0</v>
      </c>
      <c r="F6999" s="1094">
        <f t="shared" si="438"/>
        <v>0</v>
      </c>
      <c r="G6999" s="1095">
        <f t="shared" si="439"/>
        <v>0</v>
      </c>
      <c r="H6999" s="1090" t="str">
        <f t="shared" ca="1" si="440"/>
        <v/>
      </c>
      <c r="I6999" s="1109"/>
      <c r="J6999" s="1109"/>
      <c r="K6999" s="1112"/>
      <c r="L6999" s="1091"/>
      <c r="M6999" s="1091"/>
      <c r="N6999" s="1091"/>
      <c r="O6999" s="1091"/>
      <c r="P6999" s="1096"/>
      <c r="Q6999" s="1096"/>
      <c r="R6999" s="1096"/>
      <c r="S6999" s="1091"/>
    </row>
    <row r="7000" spans="1:19" x14ac:dyDescent="0.3">
      <c r="A7000" s="1090">
        <v>6995</v>
      </c>
      <c r="B7000" s="1091"/>
      <c r="C7000" s="1091"/>
      <c r="D7000" s="1097"/>
      <c r="E7000" s="1093">
        <f t="shared" si="437"/>
        <v>0</v>
      </c>
      <c r="F7000" s="1094">
        <f t="shared" si="438"/>
        <v>0</v>
      </c>
      <c r="G7000" s="1095">
        <f t="shared" si="439"/>
        <v>0</v>
      </c>
      <c r="H7000" s="1090" t="str">
        <f t="shared" ca="1" si="440"/>
        <v/>
      </c>
      <c r="I7000" s="1109"/>
      <c r="J7000" s="1109"/>
      <c r="K7000" s="1112"/>
      <c r="L7000" s="1091"/>
      <c r="M7000" s="1091"/>
      <c r="N7000" s="1091"/>
      <c r="O7000" s="1091"/>
      <c r="P7000" s="1096"/>
      <c r="Q7000" s="1096"/>
      <c r="R7000" s="1096"/>
      <c r="S7000" s="1091"/>
    </row>
    <row r="7001" spans="1:19" x14ac:dyDescent="0.3">
      <c r="A7001" s="1090">
        <v>6996</v>
      </c>
      <c r="B7001" s="1091"/>
      <c r="C7001" s="1091"/>
      <c r="D7001" s="1097"/>
      <c r="E7001" s="1093">
        <f t="shared" si="437"/>
        <v>0</v>
      </c>
      <c r="F7001" s="1094">
        <f t="shared" si="438"/>
        <v>0</v>
      </c>
      <c r="G7001" s="1095">
        <f t="shared" si="439"/>
        <v>0</v>
      </c>
      <c r="H7001" s="1090" t="str">
        <f t="shared" ca="1" si="440"/>
        <v/>
      </c>
      <c r="I7001" s="1109"/>
      <c r="J7001" s="1109"/>
      <c r="K7001" s="1112"/>
      <c r="L7001" s="1091"/>
      <c r="M7001" s="1091"/>
      <c r="N7001" s="1091"/>
      <c r="O7001" s="1091"/>
      <c r="P7001" s="1096"/>
      <c r="Q7001" s="1096"/>
      <c r="R7001" s="1096"/>
      <c r="S7001" s="1091"/>
    </row>
    <row r="7002" spans="1:19" x14ac:dyDescent="0.3">
      <c r="A7002" s="1090">
        <v>6997</v>
      </c>
      <c r="B7002" s="1091"/>
      <c r="C7002" s="1091"/>
      <c r="D7002" s="1097"/>
      <c r="E7002" s="1093">
        <f t="shared" si="437"/>
        <v>0</v>
      </c>
      <c r="F7002" s="1094">
        <f t="shared" si="438"/>
        <v>0</v>
      </c>
      <c r="G7002" s="1095">
        <f t="shared" si="439"/>
        <v>0</v>
      </c>
      <c r="H7002" s="1090" t="str">
        <f t="shared" ca="1" si="440"/>
        <v/>
      </c>
      <c r="I7002" s="1109"/>
      <c r="J7002" s="1109"/>
      <c r="K7002" s="1112"/>
      <c r="L7002" s="1091"/>
      <c r="M7002" s="1091"/>
      <c r="N7002" s="1091"/>
      <c r="O7002" s="1091"/>
      <c r="P7002" s="1096"/>
      <c r="Q7002" s="1096"/>
      <c r="R7002" s="1096"/>
      <c r="S7002" s="1091"/>
    </row>
    <row r="7003" spans="1:19" x14ac:dyDescent="0.3">
      <c r="A7003" s="1090">
        <v>6998</v>
      </c>
      <c r="B7003" s="1091"/>
      <c r="C7003" s="1091"/>
      <c r="D7003" s="1097"/>
      <c r="E7003" s="1093">
        <f t="shared" si="437"/>
        <v>0</v>
      </c>
      <c r="F7003" s="1094">
        <f t="shared" si="438"/>
        <v>0</v>
      </c>
      <c r="G7003" s="1095">
        <f t="shared" si="439"/>
        <v>0</v>
      </c>
      <c r="H7003" s="1090" t="str">
        <f t="shared" ca="1" si="440"/>
        <v/>
      </c>
      <c r="I7003" s="1109"/>
      <c r="J7003" s="1109"/>
      <c r="K7003" s="1112"/>
      <c r="L7003" s="1091"/>
      <c r="M7003" s="1091"/>
      <c r="N7003" s="1091"/>
      <c r="O7003" s="1091"/>
      <c r="P7003" s="1096"/>
      <c r="Q7003" s="1096"/>
      <c r="R7003" s="1096"/>
      <c r="S7003" s="1091"/>
    </row>
    <row r="7004" spans="1:19" x14ac:dyDescent="0.3">
      <c r="A7004" s="1090">
        <v>6999</v>
      </c>
      <c r="B7004" s="1091"/>
      <c r="C7004" s="1091"/>
      <c r="D7004" s="1097"/>
      <c r="E7004" s="1093">
        <f t="shared" si="437"/>
        <v>0</v>
      </c>
      <c r="F7004" s="1094">
        <f t="shared" si="438"/>
        <v>0</v>
      </c>
      <c r="G7004" s="1095">
        <f t="shared" si="439"/>
        <v>0</v>
      </c>
      <c r="H7004" s="1090" t="str">
        <f t="shared" ca="1" si="440"/>
        <v/>
      </c>
      <c r="I7004" s="1109"/>
      <c r="J7004" s="1109"/>
      <c r="K7004" s="1112"/>
      <c r="L7004" s="1091"/>
      <c r="M7004" s="1091"/>
      <c r="N7004" s="1091"/>
      <c r="O7004" s="1091"/>
      <c r="P7004" s="1096"/>
      <c r="Q7004" s="1096"/>
      <c r="R7004" s="1096"/>
      <c r="S7004" s="1091"/>
    </row>
    <row r="7005" spans="1:19" x14ac:dyDescent="0.3">
      <c r="A7005" s="1090">
        <v>7000</v>
      </c>
      <c r="B7005" s="1091"/>
      <c r="C7005" s="1091"/>
      <c r="D7005" s="1097"/>
      <c r="E7005" s="1093">
        <f t="shared" si="437"/>
        <v>0</v>
      </c>
      <c r="F7005" s="1094">
        <f t="shared" si="438"/>
        <v>0</v>
      </c>
      <c r="G7005" s="1095">
        <f t="shared" si="439"/>
        <v>0</v>
      </c>
      <c r="H7005" s="1090" t="str">
        <f t="shared" ca="1" si="440"/>
        <v/>
      </c>
      <c r="I7005" s="1109"/>
      <c r="J7005" s="1109"/>
      <c r="K7005" s="1112"/>
      <c r="L7005" s="1091"/>
      <c r="M7005" s="1091"/>
      <c r="N7005" s="1091"/>
      <c r="O7005" s="1091"/>
      <c r="P7005" s="1096"/>
      <c r="Q7005" s="1096"/>
      <c r="R7005" s="1096"/>
      <c r="S7005" s="1091"/>
    </row>
    <row r="7006" spans="1:19" x14ac:dyDescent="0.3">
      <c r="A7006" s="1090">
        <v>7001</v>
      </c>
      <c r="B7006" s="1091"/>
      <c r="C7006" s="1091"/>
      <c r="D7006" s="1097"/>
      <c r="E7006" s="1093">
        <f t="shared" si="437"/>
        <v>0</v>
      </c>
      <c r="F7006" s="1094">
        <f t="shared" si="438"/>
        <v>0</v>
      </c>
      <c r="G7006" s="1095">
        <f t="shared" si="439"/>
        <v>0</v>
      </c>
      <c r="H7006" s="1090" t="str">
        <f t="shared" ca="1" si="440"/>
        <v/>
      </c>
      <c r="I7006" s="1109"/>
      <c r="J7006" s="1109"/>
      <c r="K7006" s="1112"/>
      <c r="L7006" s="1091"/>
      <c r="M7006" s="1091"/>
      <c r="N7006" s="1091"/>
      <c r="O7006" s="1091"/>
      <c r="P7006" s="1096"/>
      <c r="Q7006" s="1096"/>
      <c r="R7006" s="1096"/>
      <c r="S7006" s="1091"/>
    </row>
    <row r="7007" spans="1:19" x14ac:dyDescent="0.3">
      <c r="A7007" s="1090">
        <v>7002</v>
      </c>
      <c r="B7007" s="1091"/>
      <c r="C7007" s="1091"/>
      <c r="D7007" s="1097"/>
      <c r="E7007" s="1093">
        <f t="shared" si="437"/>
        <v>0</v>
      </c>
      <c r="F7007" s="1094">
        <f t="shared" si="438"/>
        <v>0</v>
      </c>
      <c r="G7007" s="1095">
        <f t="shared" si="439"/>
        <v>0</v>
      </c>
      <c r="H7007" s="1090" t="str">
        <f t="shared" ca="1" si="440"/>
        <v/>
      </c>
      <c r="I7007" s="1109"/>
      <c r="J7007" s="1109"/>
      <c r="K7007" s="1112"/>
      <c r="L7007" s="1091"/>
      <c r="M7007" s="1091"/>
      <c r="N7007" s="1091"/>
      <c r="O7007" s="1091"/>
      <c r="P7007" s="1096"/>
      <c r="Q7007" s="1096"/>
      <c r="R7007" s="1096"/>
      <c r="S7007" s="1091"/>
    </row>
    <row r="7008" spans="1:19" x14ac:dyDescent="0.3">
      <c r="A7008" s="1090">
        <v>7003</v>
      </c>
      <c r="B7008" s="1091"/>
      <c r="C7008" s="1091"/>
      <c r="D7008" s="1097"/>
      <c r="E7008" s="1093">
        <f t="shared" si="437"/>
        <v>0</v>
      </c>
      <c r="F7008" s="1094">
        <f t="shared" si="438"/>
        <v>0</v>
      </c>
      <c r="G7008" s="1095">
        <f t="shared" si="439"/>
        <v>0</v>
      </c>
      <c r="H7008" s="1090" t="str">
        <f t="shared" ca="1" si="440"/>
        <v/>
      </c>
      <c r="I7008" s="1109"/>
      <c r="J7008" s="1109"/>
      <c r="K7008" s="1112"/>
      <c r="L7008" s="1091"/>
      <c r="M7008" s="1091"/>
      <c r="N7008" s="1091"/>
      <c r="O7008" s="1091"/>
      <c r="P7008" s="1096"/>
      <c r="Q7008" s="1096"/>
      <c r="R7008" s="1096"/>
      <c r="S7008" s="1091"/>
    </row>
    <row r="7009" spans="1:19" x14ac:dyDescent="0.3">
      <c r="A7009" s="1090">
        <v>7004</v>
      </c>
      <c r="B7009" s="1091"/>
      <c r="C7009" s="1091"/>
      <c r="D7009" s="1097"/>
      <c r="E7009" s="1093">
        <f t="shared" si="437"/>
        <v>0</v>
      </c>
      <c r="F7009" s="1094">
        <f t="shared" si="438"/>
        <v>0</v>
      </c>
      <c r="G7009" s="1095">
        <f t="shared" si="439"/>
        <v>0</v>
      </c>
      <c r="H7009" s="1090" t="str">
        <f t="shared" ca="1" si="440"/>
        <v/>
      </c>
      <c r="I7009" s="1109"/>
      <c r="J7009" s="1109"/>
      <c r="K7009" s="1112"/>
      <c r="L7009" s="1091"/>
      <c r="M7009" s="1091"/>
      <c r="N7009" s="1091"/>
      <c r="O7009" s="1091"/>
      <c r="P7009" s="1096"/>
      <c r="Q7009" s="1096"/>
      <c r="R7009" s="1096"/>
      <c r="S7009" s="1091"/>
    </row>
    <row r="7010" spans="1:19" x14ac:dyDescent="0.3">
      <c r="A7010" s="1090">
        <v>7005</v>
      </c>
      <c r="B7010" s="1091"/>
      <c r="C7010" s="1091"/>
      <c r="D7010" s="1097"/>
      <c r="E7010" s="1093">
        <f t="shared" si="437"/>
        <v>0</v>
      </c>
      <c r="F7010" s="1094">
        <f t="shared" si="438"/>
        <v>0</v>
      </c>
      <c r="G7010" s="1095">
        <f t="shared" si="439"/>
        <v>0</v>
      </c>
      <c r="H7010" s="1090" t="str">
        <f t="shared" ca="1" si="440"/>
        <v/>
      </c>
      <c r="I7010" s="1109"/>
      <c r="J7010" s="1109"/>
      <c r="K7010" s="1112"/>
      <c r="L7010" s="1091"/>
      <c r="M7010" s="1091"/>
      <c r="N7010" s="1091"/>
      <c r="O7010" s="1091"/>
      <c r="P7010" s="1096"/>
      <c r="Q7010" s="1096"/>
      <c r="R7010" s="1096"/>
      <c r="S7010" s="1091"/>
    </row>
    <row r="7011" spans="1:19" x14ac:dyDescent="0.3">
      <c r="A7011" s="1090">
        <v>7006</v>
      </c>
      <c r="B7011" s="1091"/>
      <c r="C7011" s="1091"/>
      <c r="D7011" s="1097"/>
      <c r="E7011" s="1093">
        <f t="shared" si="437"/>
        <v>0</v>
      </c>
      <c r="F7011" s="1094">
        <f t="shared" si="438"/>
        <v>0</v>
      </c>
      <c r="G7011" s="1095">
        <f t="shared" si="439"/>
        <v>0</v>
      </c>
      <c r="H7011" s="1090" t="str">
        <f t="shared" ca="1" si="440"/>
        <v/>
      </c>
      <c r="I7011" s="1109"/>
      <c r="J7011" s="1109"/>
      <c r="K7011" s="1112"/>
      <c r="L7011" s="1091"/>
      <c r="M7011" s="1091"/>
      <c r="N7011" s="1091"/>
      <c r="O7011" s="1091"/>
      <c r="P7011" s="1096"/>
      <c r="Q7011" s="1096"/>
      <c r="R7011" s="1096"/>
      <c r="S7011" s="1091"/>
    </row>
    <row r="7012" spans="1:19" x14ac:dyDescent="0.3">
      <c r="A7012" s="1090">
        <v>7007</v>
      </c>
      <c r="B7012" s="1091"/>
      <c r="C7012" s="1091"/>
      <c r="D7012" s="1097"/>
      <c r="E7012" s="1093">
        <f t="shared" si="437"/>
        <v>0</v>
      </c>
      <c r="F7012" s="1094">
        <f t="shared" si="438"/>
        <v>0</v>
      </c>
      <c r="G7012" s="1095">
        <f t="shared" si="439"/>
        <v>0</v>
      </c>
      <c r="H7012" s="1090" t="str">
        <f t="shared" ca="1" si="440"/>
        <v/>
      </c>
      <c r="I7012" s="1109"/>
      <c r="J7012" s="1109"/>
      <c r="K7012" s="1112"/>
      <c r="L7012" s="1091"/>
      <c r="M7012" s="1091"/>
      <c r="N7012" s="1091"/>
      <c r="O7012" s="1091"/>
      <c r="P7012" s="1096"/>
      <c r="Q7012" s="1096"/>
      <c r="R7012" s="1096"/>
      <c r="S7012" s="1091"/>
    </row>
    <row r="7013" spans="1:19" x14ac:dyDescent="0.3">
      <c r="A7013" s="1090">
        <v>7008</v>
      </c>
      <c r="B7013" s="1091"/>
      <c r="C7013" s="1091"/>
      <c r="D7013" s="1097"/>
      <c r="E7013" s="1093">
        <f t="shared" si="437"/>
        <v>0</v>
      </c>
      <c r="F7013" s="1094">
        <f t="shared" si="438"/>
        <v>0</v>
      </c>
      <c r="G7013" s="1095">
        <f t="shared" si="439"/>
        <v>0</v>
      </c>
      <c r="H7013" s="1090" t="str">
        <f t="shared" ca="1" si="440"/>
        <v/>
      </c>
      <c r="I7013" s="1109"/>
      <c r="J7013" s="1109"/>
      <c r="K7013" s="1112"/>
      <c r="L7013" s="1091"/>
      <c r="M7013" s="1091"/>
      <c r="N7013" s="1091"/>
      <c r="O7013" s="1091"/>
      <c r="P7013" s="1096"/>
      <c r="Q7013" s="1096"/>
      <c r="R7013" s="1096"/>
      <c r="S7013" s="1091"/>
    </row>
    <row r="7014" spans="1:19" x14ac:dyDescent="0.3">
      <c r="A7014" s="1090">
        <v>7009</v>
      </c>
      <c r="B7014" s="1091"/>
      <c r="C7014" s="1091"/>
      <c r="D7014" s="1097"/>
      <c r="E7014" s="1093">
        <f t="shared" si="437"/>
        <v>0</v>
      </c>
      <c r="F7014" s="1094">
        <f t="shared" si="438"/>
        <v>0</v>
      </c>
      <c r="G7014" s="1095">
        <f t="shared" si="439"/>
        <v>0</v>
      </c>
      <c r="H7014" s="1090" t="str">
        <f t="shared" ca="1" si="440"/>
        <v/>
      </c>
      <c r="I7014" s="1109"/>
      <c r="J7014" s="1109"/>
      <c r="K7014" s="1112"/>
      <c r="L7014" s="1091"/>
      <c r="M7014" s="1091"/>
      <c r="N7014" s="1091"/>
      <c r="O7014" s="1091"/>
      <c r="P7014" s="1096"/>
      <c r="Q7014" s="1096"/>
      <c r="R7014" s="1096"/>
      <c r="S7014" s="1091"/>
    </row>
    <row r="7015" spans="1:19" x14ac:dyDescent="0.3">
      <c r="A7015" s="1090">
        <v>7010</v>
      </c>
      <c r="B7015" s="1091"/>
      <c r="C7015" s="1091"/>
      <c r="D7015" s="1097"/>
      <c r="E7015" s="1093">
        <f t="shared" si="437"/>
        <v>0</v>
      </c>
      <c r="F7015" s="1094">
        <f t="shared" si="438"/>
        <v>0</v>
      </c>
      <c r="G7015" s="1095">
        <f t="shared" si="439"/>
        <v>0</v>
      </c>
      <c r="H7015" s="1090" t="str">
        <f t="shared" ca="1" si="440"/>
        <v/>
      </c>
      <c r="I7015" s="1109"/>
      <c r="J7015" s="1109"/>
      <c r="K7015" s="1112"/>
      <c r="L7015" s="1091"/>
      <c r="M7015" s="1091"/>
      <c r="N7015" s="1091"/>
      <c r="O7015" s="1091"/>
      <c r="P7015" s="1096"/>
      <c r="Q7015" s="1096"/>
      <c r="R7015" s="1096"/>
      <c r="S7015" s="1091"/>
    </row>
    <row r="7016" spans="1:19" x14ac:dyDescent="0.3">
      <c r="A7016" s="1090">
        <v>7011</v>
      </c>
      <c r="B7016" s="1091"/>
      <c r="C7016" s="1091"/>
      <c r="D7016" s="1097"/>
      <c r="E7016" s="1093">
        <f t="shared" si="437"/>
        <v>0</v>
      </c>
      <c r="F7016" s="1094">
        <f t="shared" si="438"/>
        <v>0</v>
      </c>
      <c r="G7016" s="1095">
        <f t="shared" si="439"/>
        <v>0</v>
      </c>
      <c r="H7016" s="1090" t="str">
        <f t="shared" ca="1" si="440"/>
        <v/>
      </c>
      <c r="I7016" s="1109"/>
      <c r="J7016" s="1109"/>
      <c r="K7016" s="1112"/>
      <c r="L7016" s="1091"/>
      <c r="M7016" s="1091"/>
      <c r="N7016" s="1091"/>
      <c r="O7016" s="1091"/>
      <c r="P7016" s="1096"/>
      <c r="Q7016" s="1096"/>
      <c r="R7016" s="1096"/>
      <c r="S7016" s="1091"/>
    </row>
    <row r="7017" spans="1:19" x14ac:dyDescent="0.3">
      <c r="A7017" s="1090">
        <v>7012</v>
      </c>
      <c r="B7017" s="1091"/>
      <c r="C7017" s="1091"/>
      <c r="D7017" s="1097"/>
      <c r="E7017" s="1093">
        <f t="shared" si="437"/>
        <v>0</v>
      </c>
      <c r="F7017" s="1094">
        <f t="shared" si="438"/>
        <v>0</v>
      </c>
      <c r="G7017" s="1095">
        <f t="shared" si="439"/>
        <v>0</v>
      </c>
      <c r="H7017" s="1090" t="str">
        <f t="shared" ca="1" si="440"/>
        <v/>
      </c>
      <c r="I7017" s="1109"/>
      <c r="J7017" s="1109"/>
      <c r="K7017" s="1112"/>
      <c r="L7017" s="1091"/>
      <c r="M7017" s="1091"/>
      <c r="N7017" s="1091"/>
      <c r="O7017" s="1091"/>
      <c r="P7017" s="1096"/>
      <c r="Q7017" s="1096"/>
      <c r="R7017" s="1096"/>
      <c r="S7017" s="1091"/>
    </row>
    <row r="7018" spans="1:19" x14ac:dyDescent="0.3">
      <c r="A7018" s="1090">
        <v>7013</v>
      </c>
      <c r="B7018" s="1091"/>
      <c r="C7018" s="1091"/>
      <c r="D7018" s="1097"/>
      <c r="E7018" s="1093">
        <f t="shared" si="437"/>
        <v>0</v>
      </c>
      <c r="F7018" s="1094">
        <f t="shared" si="438"/>
        <v>0</v>
      </c>
      <c r="G7018" s="1095">
        <f t="shared" si="439"/>
        <v>0</v>
      </c>
      <c r="H7018" s="1090" t="str">
        <f t="shared" ca="1" si="440"/>
        <v/>
      </c>
      <c r="I7018" s="1109"/>
      <c r="J7018" s="1109"/>
      <c r="K7018" s="1112"/>
      <c r="L7018" s="1091"/>
      <c r="M7018" s="1091"/>
      <c r="N7018" s="1091"/>
      <c r="O7018" s="1091"/>
      <c r="P7018" s="1096"/>
      <c r="Q7018" s="1096"/>
      <c r="R7018" s="1096"/>
      <c r="S7018" s="1091"/>
    </row>
    <row r="7019" spans="1:19" x14ac:dyDescent="0.3">
      <c r="A7019" s="1090">
        <v>7014</v>
      </c>
      <c r="B7019" s="1091"/>
      <c r="C7019" s="1091"/>
      <c r="D7019" s="1097"/>
      <c r="E7019" s="1093">
        <f t="shared" si="437"/>
        <v>0</v>
      </c>
      <c r="F7019" s="1094">
        <f t="shared" si="438"/>
        <v>0</v>
      </c>
      <c r="G7019" s="1095">
        <f t="shared" si="439"/>
        <v>0</v>
      </c>
      <c r="H7019" s="1090" t="str">
        <f t="shared" ca="1" si="440"/>
        <v/>
      </c>
      <c r="I7019" s="1109"/>
      <c r="J7019" s="1109"/>
      <c r="K7019" s="1112"/>
      <c r="L7019" s="1091"/>
      <c r="M7019" s="1091"/>
      <c r="N7019" s="1091"/>
      <c r="O7019" s="1091"/>
      <c r="P7019" s="1096"/>
      <c r="Q7019" s="1096"/>
      <c r="R7019" s="1096"/>
      <c r="S7019" s="1091"/>
    </row>
    <row r="7020" spans="1:19" x14ac:dyDescent="0.3">
      <c r="A7020" s="1090">
        <v>7015</v>
      </c>
      <c r="B7020" s="1091"/>
      <c r="C7020" s="1091"/>
      <c r="D7020" s="1097"/>
      <c r="E7020" s="1093">
        <f t="shared" si="437"/>
        <v>0</v>
      </c>
      <c r="F7020" s="1094">
        <f t="shared" si="438"/>
        <v>0</v>
      </c>
      <c r="G7020" s="1095">
        <f t="shared" si="439"/>
        <v>0</v>
      </c>
      <c r="H7020" s="1090" t="str">
        <f t="shared" ca="1" si="440"/>
        <v/>
      </c>
      <c r="I7020" s="1109"/>
      <c r="J7020" s="1109"/>
      <c r="K7020" s="1112"/>
      <c r="L7020" s="1091"/>
      <c r="M7020" s="1091"/>
      <c r="N7020" s="1091"/>
      <c r="O7020" s="1091"/>
      <c r="P7020" s="1096"/>
      <c r="Q7020" s="1096"/>
      <c r="R7020" s="1096"/>
      <c r="S7020" s="1091"/>
    </row>
    <row r="7021" spans="1:19" x14ac:dyDescent="0.3">
      <c r="A7021" s="1090">
        <v>7016</v>
      </c>
      <c r="B7021" s="1091"/>
      <c r="C7021" s="1091"/>
      <c r="D7021" s="1097"/>
      <c r="E7021" s="1093">
        <f t="shared" si="437"/>
        <v>0</v>
      </c>
      <c r="F7021" s="1094">
        <f t="shared" si="438"/>
        <v>0</v>
      </c>
      <c r="G7021" s="1095">
        <f t="shared" si="439"/>
        <v>0</v>
      </c>
      <c r="H7021" s="1090" t="str">
        <f t="shared" ca="1" si="440"/>
        <v/>
      </c>
      <c r="I7021" s="1109"/>
      <c r="J7021" s="1109"/>
      <c r="K7021" s="1112"/>
      <c r="L7021" s="1091"/>
      <c r="M7021" s="1091"/>
      <c r="N7021" s="1091"/>
      <c r="O7021" s="1091"/>
      <c r="P7021" s="1096"/>
      <c r="Q7021" s="1096"/>
      <c r="R7021" s="1096"/>
      <c r="S7021" s="1091"/>
    </row>
    <row r="7022" spans="1:19" x14ac:dyDescent="0.3">
      <c r="A7022" s="1090">
        <v>7017</v>
      </c>
      <c r="B7022" s="1091"/>
      <c r="C7022" s="1091"/>
      <c r="D7022" s="1097"/>
      <c r="E7022" s="1093">
        <f t="shared" si="437"/>
        <v>0</v>
      </c>
      <c r="F7022" s="1094">
        <f t="shared" si="438"/>
        <v>0</v>
      </c>
      <c r="G7022" s="1095">
        <f t="shared" si="439"/>
        <v>0</v>
      </c>
      <c r="H7022" s="1090" t="str">
        <f t="shared" ca="1" si="440"/>
        <v/>
      </c>
      <c r="I7022" s="1109"/>
      <c r="J7022" s="1109"/>
      <c r="K7022" s="1112"/>
      <c r="L7022" s="1091"/>
      <c r="M7022" s="1091"/>
      <c r="N7022" s="1091"/>
      <c r="O7022" s="1091"/>
      <c r="P7022" s="1096"/>
      <c r="Q7022" s="1096"/>
      <c r="R7022" s="1096"/>
      <c r="S7022" s="1091"/>
    </row>
    <row r="7023" spans="1:19" x14ac:dyDescent="0.3">
      <c r="A7023" s="1090">
        <v>7018</v>
      </c>
      <c r="B7023" s="1091"/>
      <c r="C7023" s="1091"/>
      <c r="D7023" s="1097"/>
      <c r="E7023" s="1093">
        <f t="shared" si="437"/>
        <v>0</v>
      </c>
      <c r="F7023" s="1094">
        <f t="shared" si="438"/>
        <v>0</v>
      </c>
      <c r="G7023" s="1095">
        <f t="shared" si="439"/>
        <v>0</v>
      </c>
      <c r="H7023" s="1090" t="str">
        <f t="shared" ca="1" si="440"/>
        <v/>
      </c>
      <c r="I7023" s="1109"/>
      <c r="J7023" s="1109"/>
      <c r="K7023" s="1112"/>
      <c r="L7023" s="1091"/>
      <c r="M7023" s="1091"/>
      <c r="N7023" s="1091"/>
      <c r="O7023" s="1091"/>
      <c r="P7023" s="1096"/>
      <c r="Q7023" s="1096"/>
      <c r="R7023" s="1096"/>
      <c r="S7023" s="1091"/>
    </row>
    <row r="7024" spans="1:19" x14ac:dyDescent="0.3">
      <c r="A7024" s="1090">
        <v>7019</v>
      </c>
      <c r="B7024" s="1091"/>
      <c r="C7024" s="1091"/>
      <c r="D7024" s="1097"/>
      <c r="E7024" s="1093">
        <f t="shared" si="437"/>
        <v>0</v>
      </c>
      <c r="F7024" s="1094">
        <f t="shared" si="438"/>
        <v>0</v>
      </c>
      <c r="G7024" s="1095">
        <f t="shared" si="439"/>
        <v>0</v>
      </c>
      <c r="H7024" s="1090" t="str">
        <f t="shared" ca="1" si="440"/>
        <v/>
      </c>
      <c r="I7024" s="1109"/>
      <c r="J7024" s="1109"/>
      <c r="K7024" s="1112"/>
      <c r="L7024" s="1091"/>
      <c r="M7024" s="1091"/>
      <c r="N7024" s="1091"/>
      <c r="O7024" s="1091"/>
      <c r="P7024" s="1096"/>
      <c r="Q7024" s="1096"/>
      <c r="R7024" s="1096"/>
      <c r="S7024" s="1091"/>
    </row>
    <row r="7025" spans="1:19" x14ac:dyDescent="0.3">
      <c r="A7025" s="1090">
        <v>7020</v>
      </c>
      <c r="B7025" s="1091"/>
      <c r="C7025" s="1091"/>
      <c r="D7025" s="1097"/>
      <c r="E7025" s="1093">
        <f t="shared" si="437"/>
        <v>0</v>
      </c>
      <c r="F7025" s="1094">
        <f t="shared" si="438"/>
        <v>0</v>
      </c>
      <c r="G7025" s="1095">
        <f t="shared" si="439"/>
        <v>0</v>
      </c>
      <c r="H7025" s="1090" t="str">
        <f t="shared" ca="1" si="440"/>
        <v/>
      </c>
      <c r="I7025" s="1109"/>
      <c r="J7025" s="1109"/>
      <c r="K7025" s="1112"/>
      <c r="L7025" s="1091"/>
      <c r="M7025" s="1091"/>
      <c r="N7025" s="1091"/>
      <c r="O7025" s="1091"/>
      <c r="P7025" s="1096"/>
      <c r="Q7025" s="1096"/>
      <c r="R7025" s="1096"/>
      <c r="S7025" s="1091"/>
    </row>
    <row r="7026" spans="1:19" x14ac:dyDescent="0.3">
      <c r="A7026" s="1090">
        <v>7021</v>
      </c>
      <c r="B7026" s="1091"/>
      <c r="C7026" s="1091"/>
      <c r="D7026" s="1097"/>
      <c r="E7026" s="1093">
        <f t="shared" si="437"/>
        <v>0</v>
      </c>
      <c r="F7026" s="1094">
        <f t="shared" si="438"/>
        <v>0</v>
      </c>
      <c r="G7026" s="1095">
        <f t="shared" si="439"/>
        <v>0</v>
      </c>
      <c r="H7026" s="1090" t="str">
        <f t="shared" ca="1" si="440"/>
        <v/>
      </c>
      <c r="I7026" s="1109"/>
      <c r="J7026" s="1109"/>
      <c r="K7026" s="1112"/>
      <c r="L7026" s="1091"/>
      <c r="M7026" s="1091"/>
      <c r="N7026" s="1091"/>
      <c r="O7026" s="1091"/>
      <c r="P7026" s="1096"/>
      <c r="Q7026" s="1096"/>
      <c r="R7026" s="1096"/>
      <c r="S7026" s="1091"/>
    </row>
    <row r="7027" spans="1:19" x14ac:dyDescent="0.3">
      <c r="A7027" s="1090">
        <v>7022</v>
      </c>
      <c r="B7027" s="1091"/>
      <c r="C7027" s="1091"/>
      <c r="D7027" s="1097"/>
      <c r="E7027" s="1093">
        <f t="shared" si="437"/>
        <v>0</v>
      </c>
      <c r="F7027" s="1094">
        <f t="shared" si="438"/>
        <v>0</v>
      </c>
      <c r="G7027" s="1095">
        <f t="shared" si="439"/>
        <v>0</v>
      </c>
      <c r="H7027" s="1090" t="str">
        <f t="shared" ca="1" si="440"/>
        <v/>
      </c>
      <c r="I7027" s="1109"/>
      <c r="J7027" s="1109"/>
      <c r="K7027" s="1112"/>
      <c r="L7027" s="1091"/>
      <c r="M7027" s="1091"/>
      <c r="N7027" s="1091"/>
      <c r="O7027" s="1091"/>
      <c r="P7027" s="1096"/>
      <c r="Q7027" s="1096"/>
      <c r="R7027" s="1096"/>
      <c r="S7027" s="1091"/>
    </row>
    <row r="7028" spans="1:19" x14ac:dyDescent="0.3">
      <c r="A7028" s="1090">
        <v>7023</v>
      </c>
      <c r="B7028" s="1091"/>
      <c r="C7028" s="1091"/>
      <c r="D7028" s="1097"/>
      <c r="E7028" s="1093">
        <f t="shared" si="437"/>
        <v>0</v>
      </c>
      <c r="F7028" s="1094">
        <f t="shared" si="438"/>
        <v>0</v>
      </c>
      <c r="G7028" s="1095">
        <f t="shared" si="439"/>
        <v>0</v>
      </c>
      <c r="H7028" s="1090" t="str">
        <f t="shared" ca="1" si="440"/>
        <v/>
      </c>
      <c r="I7028" s="1109"/>
      <c r="J7028" s="1109"/>
      <c r="K7028" s="1112"/>
      <c r="L7028" s="1091"/>
      <c r="M7028" s="1091"/>
      <c r="N7028" s="1091"/>
      <c r="O7028" s="1091"/>
      <c r="P7028" s="1096"/>
      <c r="Q7028" s="1096"/>
      <c r="R7028" s="1096"/>
      <c r="S7028" s="1091"/>
    </row>
    <row r="7029" spans="1:19" x14ac:dyDescent="0.3">
      <c r="A7029" s="1090">
        <v>7024</v>
      </c>
      <c r="B7029" s="1091"/>
      <c r="C7029" s="1091"/>
      <c r="D7029" s="1097"/>
      <c r="E7029" s="1093">
        <f t="shared" si="437"/>
        <v>0</v>
      </c>
      <c r="F7029" s="1094">
        <f t="shared" si="438"/>
        <v>0</v>
      </c>
      <c r="G7029" s="1095">
        <f t="shared" si="439"/>
        <v>0</v>
      </c>
      <c r="H7029" s="1090" t="str">
        <f t="shared" ca="1" si="440"/>
        <v/>
      </c>
      <c r="I7029" s="1109"/>
      <c r="J7029" s="1109"/>
      <c r="K7029" s="1112"/>
      <c r="L7029" s="1091"/>
      <c r="M7029" s="1091"/>
      <c r="N7029" s="1091"/>
      <c r="O7029" s="1091"/>
      <c r="P7029" s="1096"/>
      <c r="Q7029" s="1096"/>
      <c r="R7029" s="1096"/>
      <c r="S7029" s="1091"/>
    </row>
    <row r="7030" spans="1:19" x14ac:dyDescent="0.3">
      <c r="A7030" s="1090">
        <v>7025</v>
      </c>
      <c r="B7030" s="1091"/>
      <c r="C7030" s="1091"/>
      <c r="D7030" s="1097"/>
      <c r="E7030" s="1093">
        <f t="shared" si="437"/>
        <v>0</v>
      </c>
      <c r="F7030" s="1094">
        <f t="shared" si="438"/>
        <v>0</v>
      </c>
      <c r="G7030" s="1095">
        <f t="shared" si="439"/>
        <v>0</v>
      </c>
      <c r="H7030" s="1090" t="str">
        <f t="shared" ca="1" si="440"/>
        <v/>
      </c>
      <c r="I7030" s="1109"/>
      <c r="J7030" s="1109"/>
      <c r="K7030" s="1112"/>
      <c r="L7030" s="1091"/>
      <c r="M7030" s="1091"/>
      <c r="N7030" s="1091"/>
      <c r="O7030" s="1091"/>
      <c r="P7030" s="1096"/>
      <c r="Q7030" s="1096"/>
      <c r="R7030" s="1096"/>
      <c r="S7030" s="1091"/>
    </row>
    <row r="7031" spans="1:19" x14ac:dyDescent="0.3">
      <c r="A7031" s="1090">
        <v>7026</v>
      </c>
      <c r="B7031" s="1091"/>
      <c r="C7031" s="1091"/>
      <c r="D7031" s="1097"/>
      <c r="E7031" s="1093">
        <f t="shared" si="437"/>
        <v>0</v>
      </c>
      <c r="F7031" s="1094">
        <f t="shared" si="438"/>
        <v>0</v>
      </c>
      <c r="G7031" s="1095">
        <f t="shared" si="439"/>
        <v>0</v>
      </c>
      <c r="H7031" s="1090" t="str">
        <f t="shared" ca="1" si="440"/>
        <v/>
      </c>
      <c r="I7031" s="1109"/>
      <c r="J7031" s="1109"/>
      <c r="K7031" s="1112"/>
      <c r="L7031" s="1091"/>
      <c r="M7031" s="1091"/>
      <c r="N7031" s="1091"/>
      <c r="O7031" s="1091"/>
      <c r="P7031" s="1096"/>
      <c r="Q7031" s="1096"/>
      <c r="R7031" s="1096"/>
      <c r="S7031" s="1091"/>
    </row>
    <row r="7032" spans="1:19" x14ac:dyDescent="0.3">
      <c r="A7032" s="1090">
        <v>7027</v>
      </c>
      <c r="B7032" s="1091"/>
      <c r="C7032" s="1091"/>
      <c r="D7032" s="1097"/>
      <c r="E7032" s="1093">
        <f t="shared" si="437"/>
        <v>0</v>
      </c>
      <c r="F7032" s="1094">
        <f t="shared" si="438"/>
        <v>0</v>
      </c>
      <c r="G7032" s="1095">
        <f t="shared" si="439"/>
        <v>0</v>
      </c>
      <c r="H7032" s="1090" t="str">
        <f t="shared" ca="1" si="440"/>
        <v/>
      </c>
      <c r="I7032" s="1109"/>
      <c r="J7032" s="1109"/>
      <c r="K7032" s="1112"/>
      <c r="L7032" s="1091"/>
      <c r="M7032" s="1091"/>
      <c r="N7032" s="1091"/>
      <c r="O7032" s="1091"/>
      <c r="P7032" s="1096"/>
      <c r="Q7032" s="1096"/>
      <c r="R7032" s="1096"/>
      <c r="S7032" s="1091"/>
    </row>
    <row r="7033" spans="1:19" x14ac:dyDescent="0.3">
      <c r="A7033" s="1090">
        <v>7028</v>
      </c>
      <c r="B7033" s="1091"/>
      <c r="C7033" s="1091"/>
      <c r="D7033" s="1097"/>
      <c r="E7033" s="1093">
        <f t="shared" si="437"/>
        <v>0</v>
      </c>
      <c r="F7033" s="1094">
        <f t="shared" si="438"/>
        <v>0</v>
      </c>
      <c r="G7033" s="1095">
        <f t="shared" si="439"/>
        <v>0</v>
      </c>
      <c r="H7033" s="1090" t="str">
        <f t="shared" ca="1" si="440"/>
        <v/>
      </c>
      <c r="I7033" s="1109"/>
      <c r="J7033" s="1109"/>
      <c r="K7033" s="1112"/>
      <c r="L7033" s="1091"/>
      <c r="M7033" s="1091"/>
      <c r="N7033" s="1091"/>
      <c r="O7033" s="1091"/>
      <c r="P7033" s="1096"/>
      <c r="Q7033" s="1096"/>
      <c r="R7033" s="1096"/>
      <c r="S7033" s="1091"/>
    </row>
    <row r="7034" spans="1:19" x14ac:dyDescent="0.3">
      <c r="A7034" s="1090">
        <v>7029</v>
      </c>
      <c r="B7034" s="1091"/>
      <c r="C7034" s="1091"/>
      <c r="D7034" s="1097"/>
      <c r="E7034" s="1093">
        <f t="shared" si="437"/>
        <v>0</v>
      </c>
      <c r="F7034" s="1094">
        <f t="shared" si="438"/>
        <v>0</v>
      </c>
      <c r="G7034" s="1095">
        <f t="shared" si="439"/>
        <v>0</v>
      </c>
      <c r="H7034" s="1090" t="str">
        <f t="shared" ca="1" si="440"/>
        <v/>
      </c>
      <c r="I7034" s="1109"/>
      <c r="J7034" s="1109"/>
      <c r="K7034" s="1112"/>
      <c r="L7034" s="1091"/>
      <c r="M7034" s="1091"/>
      <c r="N7034" s="1091"/>
      <c r="O7034" s="1091"/>
      <c r="P7034" s="1096"/>
      <c r="Q7034" s="1096"/>
      <c r="R7034" s="1096"/>
      <c r="S7034" s="1091"/>
    </row>
    <row r="7035" spans="1:19" x14ac:dyDescent="0.3">
      <c r="A7035" s="1090">
        <v>7030</v>
      </c>
      <c r="B7035" s="1091"/>
      <c r="C7035" s="1091"/>
      <c r="D7035" s="1097"/>
      <c r="E7035" s="1093">
        <f t="shared" si="437"/>
        <v>0</v>
      </c>
      <c r="F7035" s="1094">
        <f t="shared" si="438"/>
        <v>0</v>
      </c>
      <c r="G7035" s="1095">
        <f t="shared" si="439"/>
        <v>0</v>
      </c>
      <c r="H7035" s="1090" t="str">
        <f t="shared" ca="1" si="440"/>
        <v/>
      </c>
      <c r="I7035" s="1109"/>
      <c r="J7035" s="1109"/>
      <c r="K7035" s="1112"/>
      <c r="L7035" s="1091"/>
      <c r="M7035" s="1091"/>
      <c r="N7035" s="1091"/>
      <c r="O7035" s="1091"/>
      <c r="P7035" s="1096"/>
      <c r="Q7035" s="1096"/>
      <c r="R7035" s="1096"/>
      <c r="S7035" s="1091"/>
    </row>
    <row r="7036" spans="1:19" x14ac:dyDescent="0.3">
      <c r="A7036" s="1090">
        <v>7031</v>
      </c>
      <c r="B7036" s="1091"/>
      <c r="C7036" s="1091"/>
      <c r="D7036" s="1097"/>
      <c r="E7036" s="1093">
        <f t="shared" si="437"/>
        <v>0</v>
      </c>
      <c r="F7036" s="1094">
        <f t="shared" si="438"/>
        <v>0</v>
      </c>
      <c r="G7036" s="1095">
        <f t="shared" si="439"/>
        <v>0</v>
      </c>
      <c r="H7036" s="1090" t="str">
        <f t="shared" ca="1" si="440"/>
        <v/>
      </c>
      <c r="I7036" s="1109"/>
      <c r="J7036" s="1109"/>
      <c r="K7036" s="1112"/>
      <c r="L7036" s="1091"/>
      <c r="M7036" s="1091"/>
      <c r="N7036" s="1091"/>
      <c r="O7036" s="1091"/>
      <c r="P7036" s="1096"/>
      <c r="Q7036" s="1096"/>
      <c r="R7036" s="1096"/>
      <c r="S7036" s="1091"/>
    </row>
    <row r="7037" spans="1:19" x14ac:dyDescent="0.3">
      <c r="A7037" s="1090">
        <v>7032</v>
      </c>
      <c r="B7037" s="1091"/>
      <c r="C7037" s="1091"/>
      <c r="D7037" s="1097"/>
      <c r="E7037" s="1093">
        <f t="shared" si="437"/>
        <v>0</v>
      </c>
      <c r="F7037" s="1094">
        <f t="shared" si="438"/>
        <v>0</v>
      </c>
      <c r="G7037" s="1095">
        <f t="shared" si="439"/>
        <v>0</v>
      </c>
      <c r="H7037" s="1090" t="str">
        <f t="shared" ca="1" si="440"/>
        <v/>
      </c>
      <c r="I7037" s="1109"/>
      <c r="J7037" s="1109"/>
      <c r="K7037" s="1112"/>
      <c r="L7037" s="1091"/>
      <c r="M7037" s="1091"/>
      <c r="N7037" s="1091"/>
      <c r="O7037" s="1091"/>
      <c r="P7037" s="1096"/>
      <c r="Q7037" s="1096"/>
      <c r="R7037" s="1096"/>
      <c r="S7037" s="1091"/>
    </row>
    <row r="7038" spans="1:19" x14ac:dyDescent="0.3">
      <c r="A7038" s="1090">
        <v>7033</v>
      </c>
      <c r="B7038" s="1091"/>
      <c r="C7038" s="1091"/>
      <c r="D7038" s="1097"/>
      <c r="E7038" s="1093">
        <f t="shared" si="437"/>
        <v>0</v>
      </c>
      <c r="F7038" s="1094">
        <f t="shared" si="438"/>
        <v>0</v>
      </c>
      <c r="G7038" s="1095">
        <f t="shared" si="439"/>
        <v>0</v>
      </c>
      <c r="H7038" s="1090" t="str">
        <f t="shared" ca="1" si="440"/>
        <v/>
      </c>
      <c r="I7038" s="1109"/>
      <c r="J7038" s="1109"/>
      <c r="K7038" s="1112"/>
      <c r="L7038" s="1091"/>
      <c r="M7038" s="1091"/>
      <c r="N7038" s="1091"/>
      <c r="O7038" s="1091"/>
      <c r="P7038" s="1096"/>
      <c r="Q7038" s="1096"/>
      <c r="R7038" s="1096"/>
      <c r="S7038" s="1091"/>
    </row>
    <row r="7039" spans="1:19" x14ac:dyDescent="0.3">
      <c r="A7039" s="1090">
        <v>7034</v>
      </c>
      <c r="B7039" s="1091"/>
      <c r="C7039" s="1091"/>
      <c r="D7039" s="1097"/>
      <c r="E7039" s="1093">
        <f t="shared" si="437"/>
        <v>0</v>
      </c>
      <c r="F7039" s="1094">
        <f t="shared" si="438"/>
        <v>0</v>
      </c>
      <c r="G7039" s="1095">
        <f t="shared" si="439"/>
        <v>0</v>
      </c>
      <c r="H7039" s="1090" t="str">
        <f t="shared" ca="1" si="440"/>
        <v/>
      </c>
      <c r="I7039" s="1109"/>
      <c r="J7039" s="1109"/>
      <c r="K7039" s="1112"/>
      <c r="L7039" s="1091"/>
      <c r="M7039" s="1091"/>
      <c r="N7039" s="1091"/>
      <c r="O7039" s="1091"/>
      <c r="P7039" s="1096"/>
      <c r="Q7039" s="1096"/>
      <c r="R7039" s="1096"/>
      <c r="S7039" s="1091"/>
    </row>
    <row r="7040" spans="1:19" x14ac:dyDescent="0.3">
      <c r="A7040" s="1090">
        <v>7035</v>
      </c>
      <c r="B7040" s="1091"/>
      <c r="C7040" s="1091"/>
      <c r="D7040" s="1097"/>
      <c r="E7040" s="1093">
        <f t="shared" si="437"/>
        <v>0</v>
      </c>
      <c r="F7040" s="1094">
        <f t="shared" si="438"/>
        <v>0</v>
      </c>
      <c r="G7040" s="1095">
        <f t="shared" si="439"/>
        <v>0</v>
      </c>
      <c r="H7040" s="1090" t="str">
        <f t="shared" ca="1" si="440"/>
        <v/>
      </c>
      <c r="I7040" s="1109"/>
      <c r="J7040" s="1109"/>
      <c r="K7040" s="1112"/>
      <c r="L7040" s="1091"/>
      <c r="M7040" s="1091"/>
      <c r="N7040" s="1091"/>
      <c r="O7040" s="1091"/>
      <c r="P7040" s="1096"/>
      <c r="Q7040" s="1096"/>
      <c r="R7040" s="1096"/>
      <c r="S7040" s="1091"/>
    </row>
    <row r="7041" spans="1:19" x14ac:dyDescent="0.3">
      <c r="A7041" s="1090">
        <v>7036</v>
      </c>
      <c r="B7041" s="1091"/>
      <c r="C7041" s="1091"/>
      <c r="D7041" s="1097"/>
      <c r="E7041" s="1093">
        <f t="shared" si="437"/>
        <v>0</v>
      </c>
      <c r="F7041" s="1094">
        <f t="shared" si="438"/>
        <v>0</v>
      </c>
      <c r="G7041" s="1095">
        <f t="shared" si="439"/>
        <v>0</v>
      </c>
      <c r="H7041" s="1090" t="str">
        <f t="shared" ca="1" si="440"/>
        <v/>
      </c>
      <c r="I7041" s="1109"/>
      <c r="J7041" s="1109"/>
      <c r="K7041" s="1112"/>
      <c r="L7041" s="1091"/>
      <c r="M7041" s="1091"/>
      <c r="N7041" s="1091"/>
      <c r="O7041" s="1091"/>
      <c r="P7041" s="1096"/>
      <c r="Q7041" s="1096"/>
      <c r="R7041" s="1096"/>
      <c r="S7041" s="1091"/>
    </row>
    <row r="7042" spans="1:19" x14ac:dyDescent="0.3">
      <c r="A7042" s="1090">
        <v>7037</v>
      </c>
      <c r="B7042" s="1091"/>
      <c r="C7042" s="1091"/>
      <c r="D7042" s="1097"/>
      <c r="E7042" s="1093">
        <f t="shared" si="437"/>
        <v>0</v>
      </c>
      <c r="F7042" s="1094">
        <f t="shared" si="438"/>
        <v>0</v>
      </c>
      <c r="G7042" s="1095">
        <f t="shared" si="439"/>
        <v>0</v>
      </c>
      <c r="H7042" s="1090" t="str">
        <f t="shared" ca="1" si="440"/>
        <v/>
      </c>
      <c r="I7042" s="1109"/>
      <c r="J7042" s="1109"/>
      <c r="K7042" s="1112"/>
      <c r="L7042" s="1091"/>
      <c r="M7042" s="1091"/>
      <c r="N7042" s="1091"/>
      <c r="O7042" s="1091"/>
      <c r="P7042" s="1096"/>
      <c r="Q7042" s="1096"/>
      <c r="R7042" s="1096"/>
      <c r="S7042" s="1091"/>
    </row>
    <row r="7043" spans="1:19" x14ac:dyDescent="0.3">
      <c r="A7043" s="1090">
        <v>7038</v>
      </c>
      <c r="B7043" s="1091"/>
      <c r="C7043" s="1091"/>
      <c r="D7043" s="1097"/>
      <c r="E7043" s="1093">
        <f t="shared" si="437"/>
        <v>0</v>
      </c>
      <c r="F7043" s="1094">
        <f t="shared" si="438"/>
        <v>0</v>
      </c>
      <c r="G7043" s="1095">
        <f t="shared" si="439"/>
        <v>0</v>
      </c>
      <c r="H7043" s="1090" t="str">
        <f t="shared" ca="1" si="440"/>
        <v/>
      </c>
      <c r="I7043" s="1109"/>
      <c r="J7043" s="1109"/>
      <c r="K7043" s="1112"/>
      <c r="L7043" s="1091"/>
      <c r="M7043" s="1091"/>
      <c r="N7043" s="1091"/>
      <c r="O7043" s="1091"/>
      <c r="P7043" s="1096"/>
      <c r="Q7043" s="1096"/>
      <c r="R7043" s="1096"/>
      <c r="S7043" s="1091"/>
    </row>
    <row r="7044" spans="1:19" x14ac:dyDescent="0.3">
      <c r="A7044" s="1090">
        <v>7039</v>
      </c>
      <c r="B7044" s="1091"/>
      <c r="C7044" s="1091"/>
      <c r="D7044" s="1097"/>
      <c r="E7044" s="1093">
        <f t="shared" si="437"/>
        <v>0</v>
      </c>
      <c r="F7044" s="1094">
        <f t="shared" si="438"/>
        <v>0</v>
      </c>
      <c r="G7044" s="1095">
        <f t="shared" si="439"/>
        <v>0</v>
      </c>
      <c r="H7044" s="1090" t="str">
        <f t="shared" ca="1" si="440"/>
        <v/>
      </c>
      <c r="I7044" s="1109"/>
      <c r="J7044" s="1109"/>
      <c r="K7044" s="1112"/>
      <c r="L7044" s="1091"/>
      <c r="M7044" s="1091"/>
      <c r="N7044" s="1091"/>
      <c r="O7044" s="1091"/>
      <c r="P7044" s="1096"/>
      <c r="Q7044" s="1096"/>
      <c r="R7044" s="1096"/>
      <c r="S7044" s="1091"/>
    </row>
    <row r="7045" spans="1:19" x14ac:dyDescent="0.3">
      <c r="A7045" s="1090">
        <v>7040</v>
      </c>
      <c r="B7045" s="1091"/>
      <c r="C7045" s="1091"/>
      <c r="D7045" s="1097"/>
      <c r="E7045" s="1093">
        <f t="shared" si="437"/>
        <v>0</v>
      </c>
      <c r="F7045" s="1094">
        <f t="shared" si="438"/>
        <v>0</v>
      </c>
      <c r="G7045" s="1095">
        <f t="shared" si="439"/>
        <v>0</v>
      </c>
      <c r="H7045" s="1090" t="str">
        <f t="shared" ca="1" si="440"/>
        <v/>
      </c>
      <c r="I7045" s="1109"/>
      <c r="J7045" s="1109"/>
      <c r="K7045" s="1112"/>
      <c r="L7045" s="1091"/>
      <c r="M7045" s="1091"/>
      <c r="N7045" s="1091"/>
      <c r="O7045" s="1091"/>
      <c r="P7045" s="1096"/>
      <c r="Q7045" s="1096"/>
      <c r="R7045" s="1096"/>
      <c r="S7045" s="1091"/>
    </row>
    <row r="7046" spans="1:19" x14ac:dyDescent="0.3">
      <c r="A7046" s="1090">
        <v>7041</v>
      </c>
      <c r="B7046" s="1091"/>
      <c r="C7046" s="1091"/>
      <c r="D7046" s="1097"/>
      <c r="E7046" s="1093">
        <f t="shared" si="437"/>
        <v>0</v>
      </c>
      <c r="F7046" s="1094">
        <f t="shared" si="438"/>
        <v>0</v>
      </c>
      <c r="G7046" s="1095">
        <f t="shared" si="439"/>
        <v>0</v>
      </c>
      <c r="H7046" s="1090" t="str">
        <f t="shared" ca="1" si="440"/>
        <v/>
      </c>
      <c r="I7046" s="1109"/>
      <c r="J7046" s="1109"/>
      <c r="K7046" s="1112"/>
      <c r="L7046" s="1091"/>
      <c r="M7046" s="1091"/>
      <c r="N7046" s="1091"/>
      <c r="O7046" s="1091"/>
      <c r="P7046" s="1096"/>
      <c r="Q7046" s="1096"/>
      <c r="R7046" s="1096"/>
      <c r="S7046" s="1091"/>
    </row>
    <row r="7047" spans="1:19" x14ac:dyDescent="0.3">
      <c r="A7047" s="1090">
        <v>7042</v>
      </c>
      <c r="B7047" s="1091"/>
      <c r="C7047" s="1091"/>
      <c r="D7047" s="1097"/>
      <c r="E7047" s="1093">
        <f t="shared" ref="E7047:E7110" si="441">D7047</f>
        <v>0</v>
      </c>
      <c r="F7047" s="1094">
        <f t="shared" ref="F7047:F7110" si="442">D7047</f>
        <v>0</v>
      </c>
      <c r="G7047" s="1095">
        <f t="shared" ref="G7047:G7110" si="443">D7047</f>
        <v>0</v>
      </c>
      <c r="H7047" s="1090" t="str">
        <f t="shared" ref="H7047:H7110" ca="1" si="444">IF(ISBLANK(D7047),"",DATEDIF(G7047,TODAY(),"y"))</f>
        <v/>
      </c>
      <c r="I7047" s="1109"/>
      <c r="J7047" s="1109"/>
      <c r="K7047" s="1112"/>
      <c r="L7047" s="1091"/>
      <c r="M7047" s="1091"/>
      <c r="N7047" s="1091"/>
      <c r="O7047" s="1091"/>
      <c r="P7047" s="1096"/>
      <c r="Q7047" s="1096"/>
      <c r="R7047" s="1096"/>
      <c r="S7047" s="1091"/>
    </row>
    <row r="7048" spans="1:19" x14ac:dyDescent="0.3">
      <c r="A7048" s="1090">
        <v>7043</v>
      </c>
      <c r="B7048" s="1091"/>
      <c r="C7048" s="1091"/>
      <c r="D7048" s="1097"/>
      <c r="E7048" s="1093">
        <f t="shared" si="441"/>
        <v>0</v>
      </c>
      <c r="F7048" s="1094">
        <f t="shared" si="442"/>
        <v>0</v>
      </c>
      <c r="G7048" s="1095">
        <f t="shared" si="443"/>
        <v>0</v>
      </c>
      <c r="H7048" s="1090" t="str">
        <f t="shared" ca="1" si="444"/>
        <v/>
      </c>
      <c r="I7048" s="1109"/>
      <c r="J7048" s="1109"/>
      <c r="K7048" s="1112"/>
      <c r="L7048" s="1091"/>
      <c r="M7048" s="1091"/>
      <c r="N7048" s="1091"/>
      <c r="O7048" s="1091"/>
      <c r="P7048" s="1096"/>
      <c r="Q7048" s="1096"/>
      <c r="R7048" s="1096"/>
      <c r="S7048" s="1091"/>
    </row>
    <row r="7049" spans="1:19" x14ac:dyDescent="0.3">
      <c r="A7049" s="1090">
        <v>7044</v>
      </c>
      <c r="B7049" s="1091"/>
      <c r="C7049" s="1091"/>
      <c r="D7049" s="1097"/>
      <c r="E7049" s="1093">
        <f t="shared" si="441"/>
        <v>0</v>
      </c>
      <c r="F7049" s="1094">
        <f t="shared" si="442"/>
        <v>0</v>
      </c>
      <c r="G7049" s="1095">
        <f t="shared" si="443"/>
        <v>0</v>
      </c>
      <c r="H7049" s="1090" t="str">
        <f t="shared" ca="1" si="444"/>
        <v/>
      </c>
      <c r="I7049" s="1109"/>
      <c r="J7049" s="1109"/>
      <c r="K7049" s="1112"/>
      <c r="L7049" s="1091"/>
      <c r="M7049" s="1091"/>
      <c r="N7049" s="1091"/>
      <c r="O7049" s="1091"/>
      <c r="P7049" s="1096"/>
      <c r="Q7049" s="1096"/>
      <c r="R7049" s="1096"/>
      <c r="S7049" s="1091"/>
    </row>
    <row r="7050" spans="1:19" x14ac:dyDescent="0.3">
      <c r="A7050" s="1090">
        <v>7045</v>
      </c>
      <c r="B7050" s="1091"/>
      <c r="C7050" s="1091"/>
      <c r="D7050" s="1097"/>
      <c r="E7050" s="1093">
        <f t="shared" si="441"/>
        <v>0</v>
      </c>
      <c r="F7050" s="1094">
        <f t="shared" si="442"/>
        <v>0</v>
      </c>
      <c r="G7050" s="1095">
        <f t="shared" si="443"/>
        <v>0</v>
      </c>
      <c r="H7050" s="1090" t="str">
        <f t="shared" ca="1" si="444"/>
        <v/>
      </c>
      <c r="I7050" s="1109"/>
      <c r="J7050" s="1109"/>
      <c r="K7050" s="1112"/>
      <c r="L7050" s="1091"/>
      <c r="M7050" s="1091"/>
      <c r="N7050" s="1091"/>
      <c r="O7050" s="1091"/>
      <c r="P7050" s="1096"/>
      <c r="Q7050" s="1096"/>
      <c r="R7050" s="1096"/>
      <c r="S7050" s="1091"/>
    </row>
    <row r="7051" spans="1:19" x14ac:dyDescent="0.3">
      <c r="A7051" s="1090">
        <v>7046</v>
      </c>
      <c r="B7051" s="1091"/>
      <c r="C7051" s="1091"/>
      <c r="D7051" s="1097"/>
      <c r="E7051" s="1093">
        <f t="shared" si="441"/>
        <v>0</v>
      </c>
      <c r="F7051" s="1094">
        <f t="shared" si="442"/>
        <v>0</v>
      </c>
      <c r="G7051" s="1095">
        <f t="shared" si="443"/>
        <v>0</v>
      </c>
      <c r="H7051" s="1090" t="str">
        <f t="shared" ca="1" si="444"/>
        <v/>
      </c>
      <c r="I7051" s="1109"/>
      <c r="J7051" s="1109"/>
      <c r="K7051" s="1112"/>
      <c r="L7051" s="1091"/>
      <c r="M7051" s="1091"/>
      <c r="N7051" s="1091"/>
      <c r="O7051" s="1091"/>
      <c r="P7051" s="1096"/>
      <c r="Q7051" s="1096"/>
      <c r="R7051" s="1096"/>
      <c r="S7051" s="1091"/>
    </row>
    <row r="7052" spans="1:19" x14ac:dyDescent="0.3">
      <c r="A7052" s="1090">
        <v>7047</v>
      </c>
      <c r="B7052" s="1091"/>
      <c r="C7052" s="1091"/>
      <c r="D7052" s="1097"/>
      <c r="E7052" s="1093">
        <f t="shared" si="441"/>
        <v>0</v>
      </c>
      <c r="F7052" s="1094">
        <f t="shared" si="442"/>
        <v>0</v>
      </c>
      <c r="G7052" s="1095">
        <f t="shared" si="443"/>
        <v>0</v>
      </c>
      <c r="H7052" s="1090" t="str">
        <f t="shared" ca="1" si="444"/>
        <v/>
      </c>
      <c r="I7052" s="1109"/>
      <c r="J7052" s="1109"/>
      <c r="K7052" s="1112"/>
      <c r="L7052" s="1091"/>
      <c r="M7052" s="1091"/>
      <c r="N7052" s="1091"/>
      <c r="O7052" s="1091"/>
      <c r="P7052" s="1096"/>
      <c r="Q7052" s="1096"/>
      <c r="R7052" s="1096"/>
      <c r="S7052" s="1091"/>
    </row>
    <row r="7053" spans="1:19" x14ac:dyDescent="0.3">
      <c r="A7053" s="1090">
        <v>7048</v>
      </c>
      <c r="B7053" s="1091"/>
      <c r="C7053" s="1091"/>
      <c r="D7053" s="1097"/>
      <c r="E7053" s="1093">
        <f t="shared" si="441"/>
        <v>0</v>
      </c>
      <c r="F7053" s="1094">
        <f t="shared" si="442"/>
        <v>0</v>
      </c>
      <c r="G7053" s="1095">
        <f t="shared" si="443"/>
        <v>0</v>
      </c>
      <c r="H7053" s="1090" t="str">
        <f t="shared" ca="1" si="444"/>
        <v/>
      </c>
      <c r="I7053" s="1109"/>
      <c r="J7053" s="1109"/>
      <c r="K7053" s="1112"/>
      <c r="L7053" s="1091"/>
      <c r="M7053" s="1091"/>
      <c r="N7053" s="1091"/>
      <c r="O7053" s="1091"/>
      <c r="P7053" s="1096"/>
      <c r="Q7053" s="1096"/>
      <c r="R7053" s="1096"/>
      <c r="S7053" s="1091"/>
    </row>
    <row r="7054" spans="1:19" x14ac:dyDescent="0.3">
      <c r="A7054" s="1090">
        <v>7049</v>
      </c>
      <c r="B7054" s="1091"/>
      <c r="C7054" s="1091"/>
      <c r="D7054" s="1097"/>
      <c r="E7054" s="1093">
        <f t="shared" si="441"/>
        <v>0</v>
      </c>
      <c r="F7054" s="1094">
        <f t="shared" si="442"/>
        <v>0</v>
      </c>
      <c r="G7054" s="1095">
        <f t="shared" si="443"/>
        <v>0</v>
      </c>
      <c r="H7054" s="1090" t="str">
        <f t="shared" ca="1" si="444"/>
        <v/>
      </c>
      <c r="I7054" s="1109"/>
      <c r="J7054" s="1109"/>
      <c r="K7054" s="1112"/>
      <c r="L7054" s="1091"/>
      <c r="M7054" s="1091"/>
      <c r="N7054" s="1091"/>
      <c r="O7054" s="1091"/>
      <c r="P7054" s="1096"/>
      <c r="Q7054" s="1096"/>
      <c r="R7054" s="1096"/>
      <c r="S7054" s="1091"/>
    </row>
    <row r="7055" spans="1:19" x14ac:dyDescent="0.3">
      <c r="A7055" s="1090">
        <v>7050</v>
      </c>
      <c r="B7055" s="1091"/>
      <c r="C7055" s="1091"/>
      <c r="D7055" s="1097"/>
      <c r="E7055" s="1093">
        <f t="shared" si="441"/>
        <v>0</v>
      </c>
      <c r="F7055" s="1094">
        <f t="shared" si="442"/>
        <v>0</v>
      </c>
      <c r="G7055" s="1095">
        <f t="shared" si="443"/>
        <v>0</v>
      </c>
      <c r="H7055" s="1090" t="str">
        <f t="shared" ca="1" si="444"/>
        <v/>
      </c>
      <c r="I7055" s="1109"/>
      <c r="J7055" s="1109"/>
      <c r="K7055" s="1112"/>
      <c r="L7055" s="1091"/>
      <c r="M7055" s="1091"/>
      <c r="N7055" s="1091"/>
      <c r="O7055" s="1091"/>
      <c r="P7055" s="1096"/>
      <c r="Q7055" s="1096"/>
      <c r="R7055" s="1096"/>
      <c r="S7055" s="1091"/>
    </row>
    <row r="7056" spans="1:19" x14ac:dyDescent="0.3">
      <c r="A7056" s="1090">
        <v>7051</v>
      </c>
      <c r="B7056" s="1091"/>
      <c r="C7056" s="1091"/>
      <c r="D7056" s="1097"/>
      <c r="E7056" s="1093">
        <f t="shared" si="441"/>
        <v>0</v>
      </c>
      <c r="F7056" s="1094">
        <f t="shared" si="442"/>
        <v>0</v>
      </c>
      <c r="G7056" s="1095">
        <f t="shared" si="443"/>
        <v>0</v>
      </c>
      <c r="H7056" s="1090" t="str">
        <f t="shared" ca="1" si="444"/>
        <v/>
      </c>
      <c r="I7056" s="1109"/>
      <c r="J7056" s="1109"/>
      <c r="K7056" s="1112"/>
      <c r="L7056" s="1091"/>
      <c r="M7056" s="1091"/>
      <c r="N7056" s="1091"/>
      <c r="O7056" s="1091"/>
      <c r="P7056" s="1096"/>
      <c r="Q7056" s="1096"/>
      <c r="R7056" s="1096"/>
      <c r="S7056" s="1091"/>
    </row>
    <row r="7057" spans="1:19" x14ac:dyDescent="0.3">
      <c r="A7057" s="1090">
        <v>7052</v>
      </c>
      <c r="B7057" s="1091"/>
      <c r="C7057" s="1091"/>
      <c r="D7057" s="1097"/>
      <c r="E7057" s="1093">
        <f t="shared" si="441"/>
        <v>0</v>
      </c>
      <c r="F7057" s="1094">
        <f t="shared" si="442"/>
        <v>0</v>
      </c>
      <c r="G7057" s="1095">
        <f t="shared" si="443"/>
        <v>0</v>
      </c>
      <c r="H7057" s="1090" t="str">
        <f t="shared" ca="1" si="444"/>
        <v/>
      </c>
      <c r="I7057" s="1109"/>
      <c r="J7057" s="1109"/>
      <c r="K7057" s="1112"/>
      <c r="L7057" s="1091"/>
      <c r="M7057" s="1091"/>
      <c r="N7057" s="1091"/>
      <c r="O7057" s="1091"/>
      <c r="P7057" s="1096"/>
      <c r="Q7057" s="1096"/>
      <c r="R7057" s="1096"/>
      <c r="S7057" s="1091"/>
    </row>
    <row r="7058" spans="1:19" x14ac:dyDescent="0.3">
      <c r="A7058" s="1090">
        <v>7053</v>
      </c>
      <c r="B7058" s="1091"/>
      <c r="C7058" s="1091"/>
      <c r="D7058" s="1097"/>
      <c r="E7058" s="1093">
        <f t="shared" si="441"/>
        <v>0</v>
      </c>
      <c r="F7058" s="1094">
        <f t="shared" si="442"/>
        <v>0</v>
      </c>
      <c r="G7058" s="1095">
        <f t="shared" si="443"/>
        <v>0</v>
      </c>
      <c r="H7058" s="1090" t="str">
        <f t="shared" ca="1" si="444"/>
        <v/>
      </c>
      <c r="I7058" s="1109"/>
      <c r="J7058" s="1109"/>
      <c r="K7058" s="1112"/>
      <c r="L7058" s="1091"/>
      <c r="M7058" s="1091"/>
      <c r="N7058" s="1091"/>
      <c r="O7058" s="1091"/>
      <c r="P7058" s="1096"/>
      <c r="Q7058" s="1096"/>
      <c r="R7058" s="1096"/>
      <c r="S7058" s="1091"/>
    </row>
    <row r="7059" spans="1:19" x14ac:dyDescent="0.3">
      <c r="A7059" s="1090">
        <v>7054</v>
      </c>
      <c r="B7059" s="1091"/>
      <c r="C7059" s="1091"/>
      <c r="D7059" s="1097"/>
      <c r="E7059" s="1093">
        <f t="shared" si="441"/>
        <v>0</v>
      </c>
      <c r="F7059" s="1094">
        <f t="shared" si="442"/>
        <v>0</v>
      </c>
      <c r="G7059" s="1095">
        <f t="shared" si="443"/>
        <v>0</v>
      </c>
      <c r="H7059" s="1090" t="str">
        <f t="shared" ca="1" si="444"/>
        <v/>
      </c>
      <c r="I7059" s="1109"/>
      <c r="J7059" s="1109"/>
      <c r="K7059" s="1112"/>
      <c r="L7059" s="1091"/>
      <c r="M7059" s="1091"/>
      <c r="N7059" s="1091"/>
      <c r="O7059" s="1091"/>
      <c r="P7059" s="1096"/>
      <c r="Q7059" s="1096"/>
      <c r="R7059" s="1096"/>
      <c r="S7059" s="1091"/>
    </row>
    <row r="7060" spans="1:19" x14ac:dyDescent="0.3">
      <c r="A7060" s="1090">
        <v>7055</v>
      </c>
      <c r="B7060" s="1091"/>
      <c r="C7060" s="1091"/>
      <c r="D7060" s="1097"/>
      <c r="E7060" s="1093">
        <f t="shared" si="441"/>
        <v>0</v>
      </c>
      <c r="F7060" s="1094">
        <f t="shared" si="442"/>
        <v>0</v>
      </c>
      <c r="G7060" s="1095">
        <f t="shared" si="443"/>
        <v>0</v>
      </c>
      <c r="H7060" s="1090" t="str">
        <f t="shared" ca="1" si="444"/>
        <v/>
      </c>
      <c r="I7060" s="1109"/>
      <c r="J7060" s="1109"/>
      <c r="K7060" s="1112"/>
      <c r="L7060" s="1091"/>
      <c r="M7060" s="1091"/>
      <c r="N7060" s="1091"/>
      <c r="O7060" s="1091"/>
      <c r="P7060" s="1096"/>
      <c r="Q7060" s="1096"/>
      <c r="R7060" s="1096"/>
      <c r="S7060" s="1091"/>
    </row>
    <row r="7061" spans="1:19" x14ac:dyDescent="0.3">
      <c r="A7061" s="1090">
        <v>7056</v>
      </c>
      <c r="B7061" s="1091"/>
      <c r="C7061" s="1091"/>
      <c r="D7061" s="1097"/>
      <c r="E7061" s="1093">
        <f t="shared" si="441"/>
        <v>0</v>
      </c>
      <c r="F7061" s="1094">
        <f t="shared" si="442"/>
        <v>0</v>
      </c>
      <c r="G7061" s="1095">
        <f t="shared" si="443"/>
        <v>0</v>
      </c>
      <c r="H7061" s="1090" t="str">
        <f t="shared" ca="1" si="444"/>
        <v/>
      </c>
      <c r="I7061" s="1109"/>
      <c r="J7061" s="1109"/>
      <c r="K7061" s="1112"/>
      <c r="L7061" s="1091"/>
      <c r="M7061" s="1091"/>
      <c r="N7061" s="1091"/>
      <c r="O7061" s="1091"/>
      <c r="P7061" s="1096"/>
      <c r="Q7061" s="1096"/>
      <c r="R7061" s="1096"/>
      <c r="S7061" s="1091"/>
    </row>
    <row r="7062" spans="1:19" x14ac:dyDescent="0.3">
      <c r="A7062" s="1090">
        <v>7057</v>
      </c>
      <c r="B7062" s="1091"/>
      <c r="C7062" s="1091"/>
      <c r="D7062" s="1097"/>
      <c r="E7062" s="1093">
        <f t="shared" si="441"/>
        <v>0</v>
      </c>
      <c r="F7062" s="1094">
        <f t="shared" si="442"/>
        <v>0</v>
      </c>
      <c r="G7062" s="1095">
        <f t="shared" si="443"/>
        <v>0</v>
      </c>
      <c r="H7062" s="1090" t="str">
        <f t="shared" ca="1" si="444"/>
        <v/>
      </c>
      <c r="I7062" s="1109"/>
      <c r="J7062" s="1109"/>
      <c r="K7062" s="1112"/>
      <c r="L7062" s="1091"/>
      <c r="M7062" s="1091"/>
      <c r="N7062" s="1091"/>
      <c r="O7062" s="1091"/>
      <c r="P7062" s="1096"/>
      <c r="Q7062" s="1096"/>
      <c r="R7062" s="1096"/>
      <c r="S7062" s="1091"/>
    </row>
    <row r="7063" spans="1:19" x14ac:dyDescent="0.3">
      <c r="A7063" s="1090">
        <v>7058</v>
      </c>
      <c r="B7063" s="1091"/>
      <c r="C7063" s="1091"/>
      <c r="D7063" s="1097"/>
      <c r="E7063" s="1093">
        <f t="shared" si="441"/>
        <v>0</v>
      </c>
      <c r="F7063" s="1094">
        <f t="shared" si="442"/>
        <v>0</v>
      </c>
      <c r="G7063" s="1095">
        <f t="shared" si="443"/>
        <v>0</v>
      </c>
      <c r="H7063" s="1090" t="str">
        <f t="shared" ca="1" si="444"/>
        <v/>
      </c>
      <c r="I7063" s="1109"/>
      <c r="J7063" s="1109"/>
      <c r="K7063" s="1112"/>
      <c r="L7063" s="1091"/>
      <c r="M7063" s="1091"/>
      <c r="N7063" s="1091"/>
      <c r="O7063" s="1091"/>
      <c r="P7063" s="1096"/>
      <c r="Q7063" s="1096"/>
      <c r="R7063" s="1096"/>
      <c r="S7063" s="1091"/>
    </row>
    <row r="7064" spans="1:19" x14ac:dyDescent="0.3">
      <c r="A7064" s="1090">
        <v>7059</v>
      </c>
      <c r="B7064" s="1091"/>
      <c r="C7064" s="1091"/>
      <c r="D7064" s="1097"/>
      <c r="E7064" s="1093">
        <f t="shared" si="441"/>
        <v>0</v>
      </c>
      <c r="F7064" s="1094">
        <f t="shared" si="442"/>
        <v>0</v>
      </c>
      <c r="G7064" s="1095">
        <f t="shared" si="443"/>
        <v>0</v>
      </c>
      <c r="H7064" s="1090" t="str">
        <f t="shared" ca="1" si="444"/>
        <v/>
      </c>
      <c r="I7064" s="1109"/>
      <c r="J7064" s="1109"/>
      <c r="K7064" s="1112"/>
      <c r="L7064" s="1091"/>
      <c r="M7064" s="1091"/>
      <c r="N7064" s="1091"/>
      <c r="O7064" s="1091"/>
      <c r="P7064" s="1096"/>
      <c r="Q7064" s="1096"/>
      <c r="R7064" s="1096"/>
      <c r="S7064" s="1091"/>
    </row>
    <row r="7065" spans="1:19" x14ac:dyDescent="0.3">
      <c r="A7065" s="1090">
        <v>7060</v>
      </c>
      <c r="B7065" s="1091"/>
      <c r="C7065" s="1091"/>
      <c r="D7065" s="1097"/>
      <c r="E7065" s="1093">
        <f t="shared" si="441"/>
        <v>0</v>
      </c>
      <c r="F7065" s="1094">
        <f t="shared" si="442"/>
        <v>0</v>
      </c>
      <c r="G7065" s="1095">
        <f t="shared" si="443"/>
        <v>0</v>
      </c>
      <c r="H7065" s="1090" t="str">
        <f t="shared" ca="1" si="444"/>
        <v/>
      </c>
      <c r="I7065" s="1109"/>
      <c r="J7065" s="1109"/>
      <c r="K7065" s="1112"/>
      <c r="L7065" s="1091"/>
      <c r="M7065" s="1091"/>
      <c r="N7065" s="1091"/>
      <c r="O7065" s="1091"/>
      <c r="P7065" s="1096"/>
      <c r="Q7065" s="1096"/>
      <c r="R7065" s="1096"/>
      <c r="S7065" s="1091"/>
    </row>
    <row r="7066" spans="1:19" x14ac:dyDescent="0.3">
      <c r="A7066" s="1090">
        <v>7061</v>
      </c>
      <c r="B7066" s="1091"/>
      <c r="C7066" s="1091"/>
      <c r="D7066" s="1097"/>
      <c r="E7066" s="1093">
        <f t="shared" si="441"/>
        <v>0</v>
      </c>
      <c r="F7066" s="1094">
        <f t="shared" si="442"/>
        <v>0</v>
      </c>
      <c r="G7066" s="1095">
        <f t="shared" si="443"/>
        <v>0</v>
      </c>
      <c r="H7066" s="1090" t="str">
        <f t="shared" ca="1" si="444"/>
        <v/>
      </c>
      <c r="I7066" s="1109"/>
      <c r="J7066" s="1109"/>
      <c r="K7066" s="1112"/>
      <c r="L7066" s="1091"/>
      <c r="M7066" s="1091"/>
      <c r="N7066" s="1091"/>
      <c r="O7066" s="1091"/>
      <c r="P7066" s="1096"/>
      <c r="Q7066" s="1096"/>
      <c r="R7066" s="1096"/>
      <c r="S7066" s="1091"/>
    </row>
    <row r="7067" spans="1:19" x14ac:dyDescent="0.3">
      <c r="A7067" s="1090">
        <v>7062</v>
      </c>
      <c r="B7067" s="1091"/>
      <c r="C7067" s="1091"/>
      <c r="D7067" s="1097"/>
      <c r="E7067" s="1093">
        <f t="shared" si="441"/>
        <v>0</v>
      </c>
      <c r="F7067" s="1094">
        <f t="shared" si="442"/>
        <v>0</v>
      </c>
      <c r="G7067" s="1095">
        <f t="shared" si="443"/>
        <v>0</v>
      </c>
      <c r="H7067" s="1090" t="str">
        <f t="shared" ca="1" si="444"/>
        <v/>
      </c>
      <c r="I7067" s="1109"/>
      <c r="J7067" s="1109"/>
      <c r="K7067" s="1112"/>
      <c r="L7067" s="1091"/>
      <c r="M7067" s="1091"/>
      <c r="N7067" s="1091"/>
      <c r="O7067" s="1091"/>
      <c r="P7067" s="1096"/>
      <c r="Q7067" s="1096"/>
      <c r="R7067" s="1096"/>
      <c r="S7067" s="1091"/>
    </row>
    <row r="7068" spans="1:19" x14ac:dyDescent="0.3">
      <c r="A7068" s="1090">
        <v>7063</v>
      </c>
      <c r="B7068" s="1091"/>
      <c r="C7068" s="1091"/>
      <c r="D7068" s="1097"/>
      <c r="E7068" s="1093">
        <f t="shared" si="441"/>
        <v>0</v>
      </c>
      <c r="F7068" s="1094">
        <f t="shared" si="442"/>
        <v>0</v>
      </c>
      <c r="G7068" s="1095">
        <f t="shared" si="443"/>
        <v>0</v>
      </c>
      <c r="H7068" s="1090" t="str">
        <f t="shared" ca="1" si="444"/>
        <v/>
      </c>
      <c r="I7068" s="1109"/>
      <c r="J7068" s="1109"/>
      <c r="K7068" s="1112"/>
      <c r="L7068" s="1091"/>
      <c r="M7068" s="1091"/>
      <c r="N7068" s="1091"/>
      <c r="O7068" s="1091"/>
      <c r="P7068" s="1096"/>
      <c r="Q7068" s="1096"/>
      <c r="R7068" s="1096"/>
      <c r="S7068" s="1091"/>
    </row>
    <row r="7069" spans="1:19" x14ac:dyDescent="0.3">
      <c r="A7069" s="1090">
        <v>7064</v>
      </c>
      <c r="B7069" s="1091"/>
      <c r="C7069" s="1091"/>
      <c r="D7069" s="1097"/>
      <c r="E7069" s="1093">
        <f t="shared" si="441"/>
        <v>0</v>
      </c>
      <c r="F7069" s="1094">
        <f t="shared" si="442"/>
        <v>0</v>
      </c>
      <c r="G7069" s="1095">
        <f t="shared" si="443"/>
        <v>0</v>
      </c>
      <c r="H7069" s="1090" t="str">
        <f t="shared" ca="1" si="444"/>
        <v/>
      </c>
      <c r="I7069" s="1109"/>
      <c r="J7069" s="1109"/>
      <c r="K7069" s="1112"/>
      <c r="L7069" s="1091"/>
      <c r="M7069" s="1091"/>
      <c r="N7069" s="1091"/>
      <c r="O7069" s="1091"/>
      <c r="P7069" s="1096"/>
      <c r="Q7069" s="1096"/>
      <c r="R7069" s="1096"/>
      <c r="S7069" s="1091"/>
    </row>
    <row r="7070" spans="1:19" x14ac:dyDescent="0.3">
      <c r="A7070" s="1090">
        <v>7065</v>
      </c>
      <c r="B7070" s="1091"/>
      <c r="C7070" s="1091"/>
      <c r="D7070" s="1097"/>
      <c r="E7070" s="1093">
        <f t="shared" si="441"/>
        <v>0</v>
      </c>
      <c r="F7070" s="1094">
        <f t="shared" si="442"/>
        <v>0</v>
      </c>
      <c r="G7070" s="1095">
        <f t="shared" si="443"/>
        <v>0</v>
      </c>
      <c r="H7070" s="1090" t="str">
        <f t="shared" ca="1" si="444"/>
        <v/>
      </c>
      <c r="I7070" s="1109"/>
      <c r="J7070" s="1109"/>
      <c r="K7070" s="1112"/>
      <c r="L7070" s="1091"/>
      <c r="M7070" s="1091"/>
      <c r="N7070" s="1091"/>
      <c r="O7070" s="1091"/>
      <c r="P7070" s="1096"/>
      <c r="Q7070" s="1096"/>
      <c r="R7070" s="1096"/>
      <c r="S7070" s="1091"/>
    </row>
    <row r="7071" spans="1:19" x14ac:dyDescent="0.3">
      <c r="A7071" s="1090">
        <v>7066</v>
      </c>
      <c r="B7071" s="1091"/>
      <c r="C7071" s="1091"/>
      <c r="D7071" s="1097"/>
      <c r="E7071" s="1093">
        <f t="shared" si="441"/>
        <v>0</v>
      </c>
      <c r="F7071" s="1094">
        <f t="shared" si="442"/>
        <v>0</v>
      </c>
      <c r="G7071" s="1095">
        <f t="shared" si="443"/>
        <v>0</v>
      </c>
      <c r="H7071" s="1090" t="str">
        <f t="shared" ca="1" si="444"/>
        <v/>
      </c>
      <c r="I7071" s="1109"/>
      <c r="J7071" s="1109"/>
      <c r="K7071" s="1112"/>
      <c r="L7071" s="1091"/>
      <c r="M7071" s="1091"/>
      <c r="N7071" s="1091"/>
      <c r="O7071" s="1091"/>
      <c r="P7071" s="1096"/>
      <c r="Q7071" s="1096"/>
      <c r="R7071" s="1096"/>
      <c r="S7071" s="1091"/>
    </row>
    <row r="7072" spans="1:19" x14ac:dyDescent="0.3">
      <c r="A7072" s="1090">
        <v>7067</v>
      </c>
      <c r="B7072" s="1091"/>
      <c r="C7072" s="1091"/>
      <c r="D7072" s="1097"/>
      <c r="E7072" s="1093">
        <f t="shared" si="441"/>
        <v>0</v>
      </c>
      <c r="F7072" s="1094">
        <f t="shared" si="442"/>
        <v>0</v>
      </c>
      <c r="G7072" s="1095">
        <f t="shared" si="443"/>
        <v>0</v>
      </c>
      <c r="H7072" s="1090" t="str">
        <f t="shared" ca="1" si="444"/>
        <v/>
      </c>
      <c r="I7072" s="1109"/>
      <c r="J7072" s="1109"/>
      <c r="K7072" s="1112"/>
      <c r="L7072" s="1091"/>
      <c r="M7072" s="1091"/>
      <c r="N7072" s="1091"/>
      <c r="O7072" s="1091"/>
      <c r="P7072" s="1096"/>
      <c r="Q7072" s="1096"/>
      <c r="R7072" s="1096"/>
      <c r="S7072" s="1091"/>
    </row>
    <row r="7073" spans="1:19" x14ac:dyDescent="0.3">
      <c r="A7073" s="1090">
        <v>7068</v>
      </c>
      <c r="B7073" s="1091"/>
      <c r="C7073" s="1091"/>
      <c r="D7073" s="1097"/>
      <c r="E7073" s="1093">
        <f t="shared" si="441"/>
        <v>0</v>
      </c>
      <c r="F7073" s="1094">
        <f t="shared" si="442"/>
        <v>0</v>
      </c>
      <c r="G7073" s="1095">
        <f t="shared" si="443"/>
        <v>0</v>
      </c>
      <c r="H7073" s="1090" t="str">
        <f t="shared" ca="1" si="444"/>
        <v/>
      </c>
      <c r="I7073" s="1109"/>
      <c r="J7073" s="1109"/>
      <c r="K7073" s="1112"/>
      <c r="L7073" s="1091"/>
      <c r="M7073" s="1091"/>
      <c r="N7073" s="1091"/>
      <c r="O7073" s="1091"/>
      <c r="P7073" s="1096"/>
      <c r="Q7073" s="1096"/>
      <c r="R7073" s="1096"/>
      <c r="S7073" s="1091"/>
    </row>
    <row r="7074" spans="1:19" x14ac:dyDescent="0.3">
      <c r="A7074" s="1090">
        <v>7069</v>
      </c>
      <c r="B7074" s="1091"/>
      <c r="C7074" s="1091"/>
      <c r="D7074" s="1097"/>
      <c r="E7074" s="1093">
        <f t="shared" si="441"/>
        <v>0</v>
      </c>
      <c r="F7074" s="1094">
        <f t="shared" si="442"/>
        <v>0</v>
      </c>
      <c r="G7074" s="1095">
        <f t="shared" si="443"/>
        <v>0</v>
      </c>
      <c r="H7074" s="1090" t="str">
        <f t="shared" ca="1" si="444"/>
        <v/>
      </c>
      <c r="I7074" s="1109"/>
      <c r="J7074" s="1109"/>
      <c r="K7074" s="1112"/>
      <c r="L7074" s="1091"/>
      <c r="M7074" s="1091"/>
      <c r="N7074" s="1091"/>
      <c r="O7074" s="1091"/>
      <c r="P7074" s="1096"/>
      <c r="Q7074" s="1096"/>
      <c r="R7074" s="1096"/>
      <c r="S7074" s="1091"/>
    </row>
    <row r="7075" spans="1:19" x14ac:dyDescent="0.3">
      <c r="A7075" s="1090">
        <v>7070</v>
      </c>
      <c r="B7075" s="1091"/>
      <c r="C7075" s="1091"/>
      <c r="D7075" s="1097"/>
      <c r="E7075" s="1093">
        <f t="shared" si="441"/>
        <v>0</v>
      </c>
      <c r="F7075" s="1094">
        <f t="shared" si="442"/>
        <v>0</v>
      </c>
      <c r="G7075" s="1095">
        <f t="shared" si="443"/>
        <v>0</v>
      </c>
      <c r="H7075" s="1090" t="str">
        <f t="shared" ca="1" si="444"/>
        <v/>
      </c>
      <c r="I7075" s="1109"/>
      <c r="J7075" s="1109"/>
      <c r="K7075" s="1112"/>
      <c r="L7075" s="1091"/>
      <c r="M7075" s="1091"/>
      <c r="N7075" s="1091"/>
      <c r="O7075" s="1091"/>
      <c r="P7075" s="1096"/>
      <c r="Q7075" s="1096"/>
      <c r="R7075" s="1096"/>
      <c r="S7075" s="1091"/>
    </row>
    <row r="7076" spans="1:19" x14ac:dyDescent="0.3">
      <c r="A7076" s="1090">
        <v>7071</v>
      </c>
      <c r="B7076" s="1091"/>
      <c r="C7076" s="1091"/>
      <c r="D7076" s="1097"/>
      <c r="E7076" s="1093">
        <f t="shared" si="441"/>
        <v>0</v>
      </c>
      <c r="F7076" s="1094">
        <f t="shared" si="442"/>
        <v>0</v>
      </c>
      <c r="G7076" s="1095">
        <f t="shared" si="443"/>
        <v>0</v>
      </c>
      <c r="H7076" s="1090" t="str">
        <f t="shared" ca="1" si="444"/>
        <v/>
      </c>
      <c r="I7076" s="1109"/>
      <c r="J7076" s="1109"/>
      <c r="K7076" s="1112"/>
      <c r="L7076" s="1091"/>
      <c r="M7076" s="1091"/>
      <c r="N7076" s="1091"/>
      <c r="O7076" s="1091"/>
      <c r="P7076" s="1096"/>
      <c r="Q7076" s="1096"/>
      <c r="R7076" s="1096"/>
      <c r="S7076" s="1091"/>
    </row>
    <row r="7077" spans="1:19" x14ac:dyDescent="0.3">
      <c r="A7077" s="1090">
        <v>7072</v>
      </c>
      <c r="B7077" s="1091"/>
      <c r="C7077" s="1091"/>
      <c r="D7077" s="1097"/>
      <c r="E7077" s="1093">
        <f t="shared" si="441"/>
        <v>0</v>
      </c>
      <c r="F7077" s="1094">
        <f t="shared" si="442"/>
        <v>0</v>
      </c>
      <c r="G7077" s="1095">
        <f t="shared" si="443"/>
        <v>0</v>
      </c>
      <c r="H7077" s="1090" t="str">
        <f t="shared" ca="1" si="444"/>
        <v/>
      </c>
      <c r="I7077" s="1109"/>
      <c r="J7077" s="1109"/>
      <c r="K7077" s="1112"/>
      <c r="L7077" s="1091"/>
      <c r="M7077" s="1091"/>
      <c r="N7077" s="1091"/>
      <c r="O7077" s="1091"/>
      <c r="P7077" s="1096"/>
      <c r="Q7077" s="1096"/>
      <c r="R7077" s="1096"/>
      <c r="S7077" s="1091"/>
    </row>
    <row r="7078" spans="1:19" x14ac:dyDescent="0.3">
      <c r="A7078" s="1090">
        <v>7073</v>
      </c>
      <c r="B7078" s="1091"/>
      <c r="C7078" s="1091"/>
      <c r="D7078" s="1097"/>
      <c r="E7078" s="1093">
        <f t="shared" si="441"/>
        <v>0</v>
      </c>
      <c r="F7078" s="1094">
        <f t="shared" si="442"/>
        <v>0</v>
      </c>
      <c r="G7078" s="1095">
        <f t="shared" si="443"/>
        <v>0</v>
      </c>
      <c r="H7078" s="1090" t="str">
        <f t="shared" ca="1" si="444"/>
        <v/>
      </c>
      <c r="I7078" s="1109"/>
      <c r="J7078" s="1109"/>
      <c r="K7078" s="1112"/>
      <c r="L7078" s="1091"/>
      <c r="M7078" s="1091"/>
      <c r="N7078" s="1091"/>
      <c r="O7078" s="1091"/>
      <c r="P7078" s="1096"/>
      <c r="Q7078" s="1096"/>
      <c r="R7078" s="1096"/>
      <c r="S7078" s="1091"/>
    </row>
    <row r="7079" spans="1:19" x14ac:dyDescent="0.3">
      <c r="A7079" s="1090">
        <v>7074</v>
      </c>
      <c r="B7079" s="1091"/>
      <c r="C7079" s="1091"/>
      <c r="D7079" s="1097"/>
      <c r="E7079" s="1093">
        <f t="shared" si="441"/>
        <v>0</v>
      </c>
      <c r="F7079" s="1094">
        <f t="shared" si="442"/>
        <v>0</v>
      </c>
      <c r="G7079" s="1095">
        <f t="shared" si="443"/>
        <v>0</v>
      </c>
      <c r="H7079" s="1090" t="str">
        <f t="shared" ca="1" si="444"/>
        <v/>
      </c>
      <c r="I7079" s="1109"/>
      <c r="J7079" s="1109"/>
      <c r="K7079" s="1112"/>
      <c r="L7079" s="1091"/>
      <c r="M7079" s="1091"/>
      <c r="N7079" s="1091"/>
      <c r="O7079" s="1091"/>
      <c r="P7079" s="1096"/>
      <c r="Q7079" s="1096"/>
      <c r="R7079" s="1096"/>
      <c r="S7079" s="1091"/>
    </row>
    <row r="7080" spans="1:19" x14ac:dyDescent="0.3">
      <c r="A7080" s="1090">
        <v>7075</v>
      </c>
      <c r="B7080" s="1091"/>
      <c r="C7080" s="1091"/>
      <c r="D7080" s="1097"/>
      <c r="E7080" s="1093">
        <f t="shared" si="441"/>
        <v>0</v>
      </c>
      <c r="F7080" s="1094">
        <f t="shared" si="442"/>
        <v>0</v>
      </c>
      <c r="G7080" s="1095">
        <f t="shared" si="443"/>
        <v>0</v>
      </c>
      <c r="H7080" s="1090" t="str">
        <f t="shared" ca="1" si="444"/>
        <v/>
      </c>
      <c r="I7080" s="1109"/>
      <c r="J7080" s="1109"/>
      <c r="K7080" s="1112"/>
      <c r="L7080" s="1091"/>
      <c r="M7080" s="1091"/>
      <c r="N7080" s="1091"/>
      <c r="O7080" s="1091"/>
      <c r="P7080" s="1096"/>
      <c r="Q7080" s="1096"/>
      <c r="R7080" s="1096"/>
      <c r="S7080" s="1091"/>
    </row>
    <row r="7081" spans="1:19" x14ac:dyDescent="0.3">
      <c r="A7081" s="1090">
        <v>7076</v>
      </c>
      <c r="B7081" s="1091"/>
      <c r="C7081" s="1091"/>
      <c r="D7081" s="1097"/>
      <c r="E7081" s="1093">
        <f t="shared" si="441"/>
        <v>0</v>
      </c>
      <c r="F7081" s="1094">
        <f t="shared" si="442"/>
        <v>0</v>
      </c>
      <c r="G7081" s="1095">
        <f t="shared" si="443"/>
        <v>0</v>
      </c>
      <c r="H7081" s="1090" t="str">
        <f t="shared" ca="1" si="444"/>
        <v/>
      </c>
      <c r="I7081" s="1109"/>
      <c r="J7081" s="1109"/>
      <c r="K7081" s="1112"/>
      <c r="L7081" s="1091"/>
      <c r="M7081" s="1091"/>
      <c r="N7081" s="1091"/>
      <c r="O7081" s="1091"/>
      <c r="P7081" s="1096"/>
      <c r="Q7081" s="1096"/>
      <c r="R7081" s="1096"/>
      <c r="S7081" s="1091"/>
    </row>
    <row r="7082" spans="1:19" x14ac:dyDescent="0.3">
      <c r="A7082" s="1090">
        <v>7077</v>
      </c>
      <c r="B7082" s="1091"/>
      <c r="C7082" s="1091"/>
      <c r="D7082" s="1097"/>
      <c r="E7082" s="1093">
        <f t="shared" si="441"/>
        <v>0</v>
      </c>
      <c r="F7082" s="1094">
        <f t="shared" si="442"/>
        <v>0</v>
      </c>
      <c r="G7082" s="1095">
        <f t="shared" si="443"/>
        <v>0</v>
      </c>
      <c r="H7082" s="1090" t="str">
        <f t="shared" ca="1" si="444"/>
        <v/>
      </c>
      <c r="I7082" s="1109"/>
      <c r="J7082" s="1109"/>
      <c r="K7082" s="1112"/>
      <c r="L7082" s="1091"/>
      <c r="M7082" s="1091"/>
      <c r="N7082" s="1091"/>
      <c r="O7082" s="1091"/>
      <c r="P7082" s="1096"/>
      <c r="Q7082" s="1096"/>
      <c r="R7082" s="1096"/>
      <c r="S7082" s="1091"/>
    </row>
    <row r="7083" spans="1:19" x14ac:dyDescent="0.3">
      <c r="A7083" s="1090">
        <v>7078</v>
      </c>
      <c r="B7083" s="1091"/>
      <c r="C7083" s="1091"/>
      <c r="D7083" s="1097"/>
      <c r="E7083" s="1093">
        <f t="shared" si="441"/>
        <v>0</v>
      </c>
      <c r="F7083" s="1094">
        <f t="shared" si="442"/>
        <v>0</v>
      </c>
      <c r="G7083" s="1095">
        <f t="shared" si="443"/>
        <v>0</v>
      </c>
      <c r="H7083" s="1090" t="str">
        <f t="shared" ca="1" si="444"/>
        <v/>
      </c>
      <c r="I7083" s="1109"/>
      <c r="J7083" s="1109"/>
      <c r="K7083" s="1112"/>
      <c r="L7083" s="1091"/>
      <c r="M7083" s="1091"/>
      <c r="N7083" s="1091"/>
      <c r="O7083" s="1091"/>
      <c r="P7083" s="1096"/>
      <c r="Q7083" s="1096"/>
      <c r="R7083" s="1096"/>
      <c r="S7083" s="1091"/>
    </row>
    <row r="7084" spans="1:19" x14ac:dyDescent="0.3">
      <c r="A7084" s="1090">
        <v>7079</v>
      </c>
      <c r="B7084" s="1091"/>
      <c r="C7084" s="1091"/>
      <c r="D7084" s="1097"/>
      <c r="E7084" s="1093">
        <f t="shared" si="441"/>
        <v>0</v>
      </c>
      <c r="F7084" s="1094">
        <f t="shared" si="442"/>
        <v>0</v>
      </c>
      <c r="G7084" s="1095">
        <f t="shared" si="443"/>
        <v>0</v>
      </c>
      <c r="H7084" s="1090" t="str">
        <f t="shared" ca="1" si="444"/>
        <v/>
      </c>
      <c r="I7084" s="1109"/>
      <c r="J7084" s="1109"/>
      <c r="K7084" s="1112"/>
      <c r="L7084" s="1091"/>
      <c r="M7084" s="1091"/>
      <c r="N7084" s="1091"/>
      <c r="O7084" s="1091"/>
      <c r="P7084" s="1096"/>
      <c r="Q7084" s="1096"/>
      <c r="R7084" s="1096"/>
      <c r="S7084" s="1091"/>
    </row>
    <row r="7085" spans="1:19" x14ac:dyDescent="0.3">
      <c r="A7085" s="1090">
        <v>7080</v>
      </c>
      <c r="B7085" s="1091"/>
      <c r="C7085" s="1091"/>
      <c r="D7085" s="1097"/>
      <c r="E7085" s="1093">
        <f t="shared" si="441"/>
        <v>0</v>
      </c>
      <c r="F7085" s="1094">
        <f t="shared" si="442"/>
        <v>0</v>
      </c>
      <c r="G7085" s="1095">
        <f t="shared" si="443"/>
        <v>0</v>
      </c>
      <c r="H7085" s="1090" t="str">
        <f t="shared" ca="1" si="444"/>
        <v/>
      </c>
      <c r="I7085" s="1109"/>
      <c r="J7085" s="1109"/>
      <c r="K7085" s="1112"/>
      <c r="L7085" s="1091"/>
      <c r="M7085" s="1091"/>
      <c r="N7085" s="1091"/>
      <c r="O7085" s="1091"/>
      <c r="P7085" s="1096"/>
      <c r="Q7085" s="1096"/>
      <c r="R7085" s="1096"/>
      <c r="S7085" s="1091"/>
    </row>
    <row r="7086" spans="1:19" x14ac:dyDescent="0.3">
      <c r="A7086" s="1090">
        <v>7081</v>
      </c>
      <c r="B7086" s="1091"/>
      <c r="C7086" s="1091"/>
      <c r="D7086" s="1097"/>
      <c r="E7086" s="1093">
        <f t="shared" si="441"/>
        <v>0</v>
      </c>
      <c r="F7086" s="1094">
        <f t="shared" si="442"/>
        <v>0</v>
      </c>
      <c r="G7086" s="1095">
        <f t="shared" si="443"/>
        <v>0</v>
      </c>
      <c r="H7086" s="1090" t="str">
        <f t="shared" ca="1" si="444"/>
        <v/>
      </c>
      <c r="I7086" s="1109"/>
      <c r="J7086" s="1109"/>
      <c r="K7086" s="1112"/>
      <c r="L7086" s="1091"/>
      <c r="M7086" s="1091"/>
      <c r="N7086" s="1091"/>
      <c r="O7086" s="1091"/>
      <c r="P7086" s="1096"/>
      <c r="Q7086" s="1096"/>
      <c r="R7086" s="1096"/>
      <c r="S7086" s="1091"/>
    </row>
    <row r="7087" spans="1:19" x14ac:dyDescent="0.3">
      <c r="A7087" s="1090">
        <v>7082</v>
      </c>
      <c r="B7087" s="1091"/>
      <c r="C7087" s="1091"/>
      <c r="D7087" s="1097"/>
      <c r="E7087" s="1093">
        <f t="shared" si="441"/>
        <v>0</v>
      </c>
      <c r="F7087" s="1094">
        <f t="shared" si="442"/>
        <v>0</v>
      </c>
      <c r="G7087" s="1095">
        <f t="shared" si="443"/>
        <v>0</v>
      </c>
      <c r="H7087" s="1090" t="str">
        <f t="shared" ca="1" si="444"/>
        <v/>
      </c>
      <c r="I7087" s="1109"/>
      <c r="J7087" s="1109"/>
      <c r="K7087" s="1112"/>
      <c r="L7087" s="1091"/>
      <c r="M7087" s="1091"/>
      <c r="N7087" s="1091"/>
      <c r="O7087" s="1091"/>
      <c r="P7087" s="1096"/>
      <c r="Q7087" s="1096"/>
      <c r="R7087" s="1096"/>
      <c r="S7087" s="1091"/>
    </row>
    <row r="7088" spans="1:19" x14ac:dyDescent="0.3">
      <c r="A7088" s="1090">
        <v>7083</v>
      </c>
      <c r="B7088" s="1091"/>
      <c r="C7088" s="1091"/>
      <c r="D7088" s="1097"/>
      <c r="E7088" s="1093">
        <f t="shared" si="441"/>
        <v>0</v>
      </c>
      <c r="F7088" s="1094">
        <f t="shared" si="442"/>
        <v>0</v>
      </c>
      <c r="G7088" s="1095">
        <f t="shared" si="443"/>
        <v>0</v>
      </c>
      <c r="H7088" s="1090" t="str">
        <f t="shared" ca="1" si="444"/>
        <v/>
      </c>
      <c r="I7088" s="1109"/>
      <c r="J7088" s="1109"/>
      <c r="K7088" s="1112"/>
      <c r="L7088" s="1091"/>
      <c r="M7088" s="1091"/>
      <c r="N7088" s="1091"/>
      <c r="O7088" s="1091"/>
      <c r="P7088" s="1096"/>
      <c r="Q7088" s="1096"/>
      <c r="R7088" s="1096"/>
      <c r="S7088" s="1091"/>
    </row>
    <row r="7089" spans="1:19" x14ac:dyDescent="0.3">
      <c r="A7089" s="1090">
        <v>7084</v>
      </c>
      <c r="B7089" s="1091"/>
      <c r="C7089" s="1091"/>
      <c r="D7089" s="1097"/>
      <c r="E7089" s="1093">
        <f t="shared" si="441"/>
        <v>0</v>
      </c>
      <c r="F7089" s="1094">
        <f t="shared" si="442"/>
        <v>0</v>
      </c>
      <c r="G7089" s="1095">
        <f t="shared" si="443"/>
        <v>0</v>
      </c>
      <c r="H7089" s="1090" t="str">
        <f t="shared" ca="1" si="444"/>
        <v/>
      </c>
      <c r="I7089" s="1109"/>
      <c r="J7089" s="1109"/>
      <c r="K7089" s="1112"/>
      <c r="L7089" s="1091"/>
      <c r="M7089" s="1091"/>
      <c r="N7089" s="1091"/>
      <c r="O7089" s="1091"/>
      <c r="P7089" s="1096"/>
      <c r="Q7089" s="1096"/>
      <c r="R7089" s="1096"/>
      <c r="S7089" s="1091"/>
    </row>
    <row r="7090" spans="1:19" x14ac:dyDescent="0.3">
      <c r="A7090" s="1090">
        <v>7085</v>
      </c>
      <c r="B7090" s="1091"/>
      <c r="C7090" s="1091"/>
      <c r="D7090" s="1097"/>
      <c r="E7090" s="1093">
        <f t="shared" si="441"/>
        <v>0</v>
      </c>
      <c r="F7090" s="1094">
        <f t="shared" si="442"/>
        <v>0</v>
      </c>
      <c r="G7090" s="1095">
        <f t="shared" si="443"/>
        <v>0</v>
      </c>
      <c r="H7090" s="1090" t="str">
        <f t="shared" ca="1" si="444"/>
        <v/>
      </c>
      <c r="I7090" s="1109"/>
      <c r="J7090" s="1109"/>
      <c r="K7090" s="1112"/>
      <c r="L7090" s="1091"/>
      <c r="M7090" s="1091"/>
      <c r="N7090" s="1091"/>
      <c r="O7090" s="1091"/>
      <c r="P7090" s="1096"/>
      <c r="Q7090" s="1096"/>
      <c r="R7090" s="1096"/>
      <c r="S7090" s="1091"/>
    </row>
    <row r="7091" spans="1:19" x14ac:dyDescent="0.3">
      <c r="A7091" s="1090">
        <v>7086</v>
      </c>
      <c r="B7091" s="1091"/>
      <c r="C7091" s="1091"/>
      <c r="D7091" s="1097"/>
      <c r="E7091" s="1093">
        <f t="shared" si="441"/>
        <v>0</v>
      </c>
      <c r="F7091" s="1094">
        <f t="shared" si="442"/>
        <v>0</v>
      </c>
      <c r="G7091" s="1095">
        <f t="shared" si="443"/>
        <v>0</v>
      </c>
      <c r="H7091" s="1090" t="str">
        <f t="shared" ca="1" si="444"/>
        <v/>
      </c>
      <c r="I7091" s="1109"/>
      <c r="J7091" s="1109"/>
      <c r="K7091" s="1112"/>
      <c r="L7091" s="1091"/>
      <c r="M7091" s="1091"/>
      <c r="N7091" s="1091"/>
      <c r="O7091" s="1091"/>
      <c r="P7091" s="1096"/>
      <c r="Q7091" s="1096"/>
      <c r="R7091" s="1096"/>
      <c r="S7091" s="1091"/>
    </row>
    <row r="7092" spans="1:19" x14ac:dyDescent="0.3">
      <c r="A7092" s="1090">
        <v>7087</v>
      </c>
      <c r="B7092" s="1091"/>
      <c r="C7092" s="1091"/>
      <c r="D7092" s="1097"/>
      <c r="E7092" s="1093">
        <f t="shared" si="441"/>
        <v>0</v>
      </c>
      <c r="F7092" s="1094">
        <f t="shared" si="442"/>
        <v>0</v>
      </c>
      <c r="G7092" s="1095">
        <f t="shared" si="443"/>
        <v>0</v>
      </c>
      <c r="H7092" s="1090" t="str">
        <f t="shared" ca="1" si="444"/>
        <v/>
      </c>
      <c r="I7092" s="1109"/>
      <c r="J7092" s="1109"/>
      <c r="K7092" s="1112"/>
      <c r="L7092" s="1091"/>
      <c r="M7092" s="1091"/>
      <c r="N7092" s="1091"/>
      <c r="O7092" s="1091"/>
      <c r="P7092" s="1096"/>
      <c r="Q7092" s="1096"/>
      <c r="R7092" s="1096"/>
      <c r="S7092" s="1091"/>
    </row>
    <row r="7093" spans="1:19" x14ac:dyDescent="0.3">
      <c r="A7093" s="1090">
        <v>7088</v>
      </c>
      <c r="B7093" s="1091"/>
      <c r="C7093" s="1091"/>
      <c r="D7093" s="1097"/>
      <c r="E7093" s="1093">
        <f t="shared" si="441"/>
        <v>0</v>
      </c>
      <c r="F7093" s="1094">
        <f t="shared" si="442"/>
        <v>0</v>
      </c>
      <c r="G7093" s="1095">
        <f t="shared" si="443"/>
        <v>0</v>
      </c>
      <c r="H7093" s="1090" t="str">
        <f t="shared" ca="1" si="444"/>
        <v/>
      </c>
      <c r="I7093" s="1109"/>
      <c r="J7093" s="1109"/>
      <c r="K7093" s="1112"/>
      <c r="L7093" s="1091"/>
      <c r="M7093" s="1091"/>
      <c r="N7093" s="1091"/>
      <c r="O7093" s="1091"/>
      <c r="P7093" s="1096"/>
      <c r="Q7093" s="1096"/>
      <c r="R7093" s="1096"/>
      <c r="S7093" s="1091"/>
    </row>
    <row r="7094" spans="1:19" x14ac:dyDescent="0.3">
      <c r="A7094" s="1090">
        <v>7089</v>
      </c>
      <c r="B7094" s="1091"/>
      <c r="C7094" s="1091"/>
      <c r="D7094" s="1097"/>
      <c r="E7094" s="1093">
        <f t="shared" si="441"/>
        <v>0</v>
      </c>
      <c r="F7094" s="1094">
        <f t="shared" si="442"/>
        <v>0</v>
      </c>
      <c r="G7094" s="1095">
        <f t="shared" si="443"/>
        <v>0</v>
      </c>
      <c r="H7094" s="1090" t="str">
        <f t="shared" ca="1" si="444"/>
        <v/>
      </c>
      <c r="I7094" s="1109"/>
      <c r="J7094" s="1109"/>
      <c r="K7094" s="1112"/>
      <c r="L7094" s="1091"/>
      <c r="M7094" s="1091"/>
      <c r="N7094" s="1091"/>
      <c r="O7094" s="1091"/>
      <c r="P7094" s="1096"/>
      <c r="Q7094" s="1096"/>
      <c r="R7094" s="1096"/>
      <c r="S7094" s="1091"/>
    </row>
    <row r="7095" spans="1:19" x14ac:dyDescent="0.3">
      <c r="A7095" s="1090">
        <v>7090</v>
      </c>
      <c r="B7095" s="1091"/>
      <c r="C7095" s="1091"/>
      <c r="D7095" s="1097"/>
      <c r="E7095" s="1093">
        <f t="shared" si="441"/>
        <v>0</v>
      </c>
      <c r="F7095" s="1094">
        <f t="shared" si="442"/>
        <v>0</v>
      </c>
      <c r="G7095" s="1095">
        <f t="shared" si="443"/>
        <v>0</v>
      </c>
      <c r="H7095" s="1090" t="str">
        <f t="shared" ca="1" si="444"/>
        <v/>
      </c>
      <c r="I7095" s="1109"/>
      <c r="J7095" s="1109"/>
      <c r="K7095" s="1112"/>
      <c r="L7095" s="1091"/>
      <c r="M7095" s="1091"/>
      <c r="N7095" s="1091"/>
      <c r="O7095" s="1091"/>
      <c r="P7095" s="1096"/>
      <c r="Q7095" s="1096"/>
      <c r="R7095" s="1096"/>
      <c r="S7095" s="1091"/>
    </row>
    <row r="7096" spans="1:19" x14ac:dyDescent="0.3">
      <c r="A7096" s="1090">
        <v>7091</v>
      </c>
      <c r="B7096" s="1091"/>
      <c r="C7096" s="1091"/>
      <c r="D7096" s="1097"/>
      <c r="E7096" s="1093">
        <f t="shared" si="441"/>
        <v>0</v>
      </c>
      <c r="F7096" s="1094">
        <f t="shared" si="442"/>
        <v>0</v>
      </c>
      <c r="G7096" s="1095">
        <f t="shared" si="443"/>
        <v>0</v>
      </c>
      <c r="H7096" s="1090" t="str">
        <f t="shared" ca="1" si="444"/>
        <v/>
      </c>
      <c r="I7096" s="1109"/>
      <c r="J7096" s="1109"/>
      <c r="K7096" s="1112"/>
      <c r="L7096" s="1091"/>
      <c r="M7096" s="1091"/>
      <c r="N7096" s="1091"/>
      <c r="O7096" s="1091"/>
      <c r="P7096" s="1096"/>
      <c r="Q7096" s="1096"/>
      <c r="R7096" s="1096"/>
      <c r="S7096" s="1091"/>
    </row>
    <row r="7097" spans="1:19" x14ac:dyDescent="0.3">
      <c r="A7097" s="1090">
        <v>7092</v>
      </c>
      <c r="B7097" s="1091"/>
      <c r="C7097" s="1091"/>
      <c r="D7097" s="1097"/>
      <c r="E7097" s="1093">
        <f t="shared" si="441"/>
        <v>0</v>
      </c>
      <c r="F7097" s="1094">
        <f t="shared" si="442"/>
        <v>0</v>
      </c>
      <c r="G7097" s="1095">
        <f t="shared" si="443"/>
        <v>0</v>
      </c>
      <c r="H7097" s="1090" t="str">
        <f t="shared" ca="1" si="444"/>
        <v/>
      </c>
      <c r="I7097" s="1109"/>
      <c r="J7097" s="1109"/>
      <c r="K7097" s="1112"/>
      <c r="L7097" s="1091"/>
      <c r="M7097" s="1091"/>
      <c r="N7097" s="1091"/>
      <c r="O7097" s="1091"/>
      <c r="P7097" s="1096"/>
      <c r="Q7097" s="1096"/>
      <c r="R7097" s="1096"/>
      <c r="S7097" s="1091"/>
    </row>
    <row r="7098" spans="1:19" x14ac:dyDescent="0.3">
      <c r="A7098" s="1090">
        <v>7093</v>
      </c>
      <c r="B7098" s="1091"/>
      <c r="C7098" s="1091"/>
      <c r="D7098" s="1097"/>
      <c r="E7098" s="1093">
        <f t="shared" si="441"/>
        <v>0</v>
      </c>
      <c r="F7098" s="1094">
        <f t="shared" si="442"/>
        <v>0</v>
      </c>
      <c r="G7098" s="1095">
        <f t="shared" si="443"/>
        <v>0</v>
      </c>
      <c r="H7098" s="1090" t="str">
        <f t="shared" ca="1" si="444"/>
        <v/>
      </c>
      <c r="I7098" s="1109"/>
      <c r="J7098" s="1109"/>
      <c r="K7098" s="1112"/>
      <c r="L7098" s="1091"/>
      <c r="M7098" s="1091"/>
      <c r="N7098" s="1091"/>
      <c r="O7098" s="1091"/>
      <c r="P7098" s="1096"/>
      <c r="Q7098" s="1096"/>
      <c r="R7098" s="1096"/>
      <c r="S7098" s="1091"/>
    </row>
    <row r="7099" spans="1:19" x14ac:dyDescent="0.3">
      <c r="A7099" s="1090">
        <v>7094</v>
      </c>
      <c r="B7099" s="1091"/>
      <c r="C7099" s="1091"/>
      <c r="D7099" s="1097"/>
      <c r="E7099" s="1093">
        <f t="shared" si="441"/>
        <v>0</v>
      </c>
      <c r="F7099" s="1094">
        <f t="shared" si="442"/>
        <v>0</v>
      </c>
      <c r="G7099" s="1095">
        <f t="shared" si="443"/>
        <v>0</v>
      </c>
      <c r="H7099" s="1090" t="str">
        <f t="shared" ca="1" si="444"/>
        <v/>
      </c>
      <c r="I7099" s="1109"/>
      <c r="J7099" s="1109"/>
      <c r="K7099" s="1112"/>
      <c r="L7099" s="1091"/>
      <c r="M7099" s="1091"/>
      <c r="N7099" s="1091"/>
      <c r="O7099" s="1091"/>
      <c r="P7099" s="1096"/>
      <c r="Q7099" s="1096"/>
      <c r="R7099" s="1096"/>
      <c r="S7099" s="1091"/>
    </row>
    <row r="7100" spans="1:19" x14ac:dyDescent="0.3">
      <c r="A7100" s="1090">
        <v>7095</v>
      </c>
      <c r="B7100" s="1091"/>
      <c r="C7100" s="1091"/>
      <c r="D7100" s="1097"/>
      <c r="E7100" s="1093">
        <f t="shared" si="441"/>
        <v>0</v>
      </c>
      <c r="F7100" s="1094">
        <f t="shared" si="442"/>
        <v>0</v>
      </c>
      <c r="G7100" s="1095">
        <f t="shared" si="443"/>
        <v>0</v>
      </c>
      <c r="H7100" s="1090" t="str">
        <f t="shared" ca="1" si="444"/>
        <v/>
      </c>
      <c r="I7100" s="1109"/>
      <c r="J7100" s="1109"/>
      <c r="K7100" s="1112"/>
      <c r="L7100" s="1091"/>
      <c r="M7100" s="1091"/>
      <c r="N7100" s="1091"/>
      <c r="O7100" s="1091"/>
      <c r="P7100" s="1096"/>
      <c r="Q7100" s="1096"/>
      <c r="R7100" s="1096"/>
      <c r="S7100" s="1091"/>
    </row>
    <row r="7101" spans="1:19" x14ac:dyDescent="0.3">
      <c r="A7101" s="1090">
        <v>7096</v>
      </c>
      <c r="B7101" s="1091"/>
      <c r="C7101" s="1091"/>
      <c r="D7101" s="1097"/>
      <c r="E7101" s="1093">
        <f t="shared" si="441"/>
        <v>0</v>
      </c>
      <c r="F7101" s="1094">
        <f t="shared" si="442"/>
        <v>0</v>
      </c>
      <c r="G7101" s="1095">
        <f t="shared" si="443"/>
        <v>0</v>
      </c>
      <c r="H7101" s="1090" t="str">
        <f t="shared" ca="1" si="444"/>
        <v/>
      </c>
      <c r="I7101" s="1109"/>
      <c r="J7101" s="1109"/>
      <c r="K7101" s="1112"/>
      <c r="L7101" s="1091"/>
      <c r="M7101" s="1091"/>
      <c r="N7101" s="1091"/>
      <c r="O7101" s="1091"/>
      <c r="P7101" s="1096"/>
      <c r="Q7101" s="1096"/>
      <c r="R7101" s="1096"/>
      <c r="S7101" s="1091"/>
    </row>
    <row r="7102" spans="1:19" x14ac:dyDescent="0.3">
      <c r="A7102" s="1090">
        <v>7097</v>
      </c>
      <c r="B7102" s="1091"/>
      <c r="C7102" s="1091"/>
      <c r="D7102" s="1097"/>
      <c r="E7102" s="1093">
        <f t="shared" si="441"/>
        <v>0</v>
      </c>
      <c r="F7102" s="1094">
        <f t="shared" si="442"/>
        <v>0</v>
      </c>
      <c r="G7102" s="1095">
        <f t="shared" si="443"/>
        <v>0</v>
      </c>
      <c r="H7102" s="1090" t="str">
        <f t="shared" ca="1" si="444"/>
        <v/>
      </c>
      <c r="I7102" s="1109"/>
      <c r="J7102" s="1109"/>
      <c r="K7102" s="1112"/>
      <c r="L7102" s="1091"/>
      <c r="M7102" s="1091"/>
      <c r="N7102" s="1091"/>
      <c r="O7102" s="1091"/>
      <c r="P7102" s="1096"/>
      <c r="Q7102" s="1096"/>
      <c r="R7102" s="1096"/>
      <c r="S7102" s="1091"/>
    </row>
    <row r="7103" spans="1:19" x14ac:dyDescent="0.3">
      <c r="A7103" s="1090">
        <v>7098</v>
      </c>
      <c r="B7103" s="1091"/>
      <c r="C7103" s="1091"/>
      <c r="D7103" s="1097"/>
      <c r="E7103" s="1093">
        <f t="shared" si="441"/>
        <v>0</v>
      </c>
      <c r="F7103" s="1094">
        <f t="shared" si="442"/>
        <v>0</v>
      </c>
      <c r="G7103" s="1095">
        <f t="shared" si="443"/>
        <v>0</v>
      </c>
      <c r="H7103" s="1090" t="str">
        <f t="shared" ca="1" si="444"/>
        <v/>
      </c>
      <c r="I7103" s="1109"/>
      <c r="J7103" s="1109"/>
      <c r="K7103" s="1112"/>
      <c r="L7103" s="1091"/>
      <c r="M7103" s="1091"/>
      <c r="N7103" s="1091"/>
      <c r="O7103" s="1091"/>
      <c r="P7103" s="1096"/>
      <c r="Q7103" s="1096"/>
      <c r="R7103" s="1096"/>
      <c r="S7103" s="1091"/>
    </row>
    <row r="7104" spans="1:19" x14ac:dyDescent="0.3">
      <c r="A7104" s="1090">
        <v>7099</v>
      </c>
      <c r="B7104" s="1091"/>
      <c r="C7104" s="1091"/>
      <c r="D7104" s="1097"/>
      <c r="E7104" s="1093">
        <f t="shared" si="441"/>
        <v>0</v>
      </c>
      <c r="F7104" s="1094">
        <f t="shared" si="442"/>
        <v>0</v>
      </c>
      <c r="G7104" s="1095">
        <f t="shared" si="443"/>
        <v>0</v>
      </c>
      <c r="H7104" s="1090" t="str">
        <f t="shared" ca="1" si="444"/>
        <v/>
      </c>
      <c r="I7104" s="1109"/>
      <c r="J7104" s="1109"/>
      <c r="K7104" s="1112"/>
      <c r="L7104" s="1091"/>
      <c r="M7104" s="1091"/>
      <c r="N7104" s="1091"/>
      <c r="O7104" s="1091"/>
      <c r="P7104" s="1096"/>
      <c r="Q7104" s="1096"/>
      <c r="R7104" s="1096"/>
      <c r="S7104" s="1091"/>
    </row>
    <row r="7105" spans="1:19" x14ac:dyDescent="0.3">
      <c r="A7105" s="1090">
        <v>7100</v>
      </c>
      <c r="B7105" s="1091"/>
      <c r="C7105" s="1091"/>
      <c r="D7105" s="1097"/>
      <c r="E7105" s="1093">
        <f t="shared" si="441"/>
        <v>0</v>
      </c>
      <c r="F7105" s="1094">
        <f t="shared" si="442"/>
        <v>0</v>
      </c>
      <c r="G7105" s="1095">
        <f t="shared" si="443"/>
        <v>0</v>
      </c>
      <c r="H7105" s="1090" t="str">
        <f t="shared" ca="1" si="444"/>
        <v/>
      </c>
      <c r="I7105" s="1109"/>
      <c r="J7105" s="1109"/>
      <c r="K7105" s="1112"/>
      <c r="L7105" s="1091"/>
      <c r="M7105" s="1091"/>
      <c r="N7105" s="1091"/>
      <c r="O7105" s="1091"/>
      <c r="P7105" s="1096"/>
      <c r="Q7105" s="1096"/>
      <c r="R7105" s="1096"/>
      <c r="S7105" s="1091"/>
    </row>
    <row r="7106" spans="1:19" x14ac:dyDescent="0.3">
      <c r="A7106" s="1090">
        <v>7101</v>
      </c>
      <c r="B7106" s="1091"/>
      <c r="C7106" s="1091"/>
      <c r="D7106" s="1097"/>
      <c r="E7106" s="1093">
        <f t="shared" si="441"/>
        <v>0</v>
      </c>
      <c r="F7106" s="1094">
        <f t="shared" si="442"/>
        <v>0</v>
      </c>
      <c r="G7106" s="1095">
        <f t="shared" si="443"/>
        <v>0</v>
      </c>
      <c r="H7106" s="1090" t="str">
        <f t="shared" ca="1" si="444"/>
        <v/>
      </c>
      <c r="I7106" s="1109"/>
      <c r="J7106" s="1109"/>
      <c r="K7106" s="1112"/>
      <c r="L7106" s="1091"/>
      <c r="M7106" s="1091"/>
      <c r="N7106" s="1091"/>
      <c r="O7106" s="1091"/>
      <c r="P7106" s="1096"/>
      <c r="Q7106" s="1096"/>
      <c r="R7106" s="1096"/>
      <c r="S7106" s="1091"/>
    </row>
    <row r="7107" spans="1:19" x14ac:dyDescent="0.3">
      <c r="A7107" s="1090">
        <v>7102</v>
      </c>
      <c r="B7107" s="1091"/>
      <c r="C7107" s="1091"/>
      <c r="D7107" s="1097"/>
      <c r="E7107" s="1093">
        <f t="shared" si="441"/>
        <v>0</v>
      </c>
      <c r="F7107" s="1094">
        <f t="shared" si="442"/>
        <v>0</v>
      </c>
      <c r="G7107" s="1095">
        <f t="shared" si="443"/>
        <v>0</v>
      </c>
      <c r="H7107" s="1090" t="str">
        <f t="shared" ca="1" si="444"/>
        <v/>
      </c>
      <c r="I7107" s="1109"/>
      <c r="J7107" s="1109"/>
      <c r="K7107" s="1112"/>
      <c r="L7107" s="1091"/>
      <c r="M7107" s="1091"/>
      <c r="N7107" s="1091"/>
      <c r="O7107" s="1091"/>
      <c r="P7107" s="1096"/>
      <c r="Q7107" s="1096"/>
      <c r="R7107" s="1096"/>
      <c r="S7107" s="1091"/>
    </row>
    <row r="7108" spans="1:19" x14ac:dyDescent="0.3">
      <c r="A7108" s="1090">
        <v>7103</v>
      </c>
      <c r="B7108" s="1091"/>
      <c r="C7108" s="1091"/>
      <c r="D7108" s="1097"/>
      <c r="E7108" s="1093">
        <f t="shared" si="441"/>
        <v>0</v>
      </c>
      <c r="F7108" s="1094">
        <f t="shared" si="442"/>
        <v>0</v>
      </c>
      <c r="G7108" s="1095">
        <f t="shared" si="443"/>
        <v>0</v>
      </c>
      <c r="H7108" s="1090" t="str">
        <f t="shared" ca="1" si="444"/>
        <v/>
      </c>
      <c r="I7108" s="1109"/>
      <c r="J7108" s="1109"/>
      <c r="K7108" s="1112"/>
      <c r="L7108" s="1091"/>
      <c r="M7108" s="1091"/>
      <c r="N7108" s="1091"/>
      <c r="O7108" s="1091"/>
      <c r="P7108" s="1096"/>
      <c r="Q7108" s="1096"/>
      <c r="R7108" s="1096"/>
      <c r="S7108" s="1091"/>
    </row>
    <row r="7109" spans="1:19" x14ac:dyDescent="0.3">
      <c r="A7109" s="1090">
        <v>7104</v>
      </c>
      <c r="B7109" s="1091"/>
      <c r="C7109" s="1091"/>
      <c r="D7109" s="1097"/>
      <c r="E7109" s="1093">
        <f t="shared" si="441"/>
        <v>0</v>
      </c>
      <c r="F7109" s="1094">
        <f t="shared" si="442"/>
        <v>0</v>
      </c>
      <c r="G7109" s="1095">
        <f t="shared" si="443"/>
        <v>0</v>
      </c>
      <c r="H7109" s="1090" t="str">
        <f t="shared" ca="1" si="444"/>
        <v/>
      </c>
      <c r="I7109" s="1109"/>
      <c r="J7109" s="1109"/>
      <c r="K7109" s="1112"/>
      <c r="L7109" s="1091"/>
      <c r="M7109" s="1091"/>
      <c r="N7109" s="1091"/>
      <c r="O7109" s="1091"/>
      <c r="P7109" s="1096"/>
      <c r="Q7109" s="1096"/>
      <c r="R7109" s="1096"/>
      <c r="S7109" s="1091"/>
    </row>
    <row r="7110" spans="1:19" x14ac:dyDescent="0.3">
      <c r="A7110" s="1090">
        <v>7105</v>
      </c>
      <c r="B7110" s="1091"/>
      <c r="C7110" s="1091"/>
      <c r="D7110" s="1097"/>
      <c r="E7110" s="1093">
        <f t="shared" si="441"/>
        <v>0</v>
      </c>
      <c r="F7110" s="1094">
        <f t="shared" si="442"/>
        <v>0</v>
      </c>
      <c r="G7110" s="1095">
        <f t="shared" si="443"/>
        <v>0</v>
      </c>
      <c r="H7110" s="1090" t="str">
        <f t="shared" ca="1" si="444"/>
        <v/>
      </c>
      <c r="I7110" s="1109"/>
      <c r="J7110" s="1109"/>
      <c r="K7110" s="1112"/>
      <c r="L7110" s="1091"/>
      <c r="M7110" s="1091"/>
      <c r="N7110" s="1091"/>
      <c r="O7110" s="1091"/>
      <c r="P7110" s="1096"/>
      <c r="Q7110" s="1096"/>
      <c r="R7110" s="1096"/>
      <c r="S7110" s="1091"/>
    </row>
    <row r="7111" spans="1:19" x14ac:dyDescent="0.3">
      <c r="A7111" s="1090">
        <v>7106</v>
      </c>
      <c r="B7111" s="1091"/>
      <c r="C7111" s="1091"/>
      <c r="D7111" s="1097"/>
      <c r="E7111" s="1093">
        <f t="shared" ref="E7111:E7174" si="445">D7111</f>
        <v>0</v>
      </c>
      <c r="F7111" s="1094">
        <f t="shared" ref="F7111:F7174" si="446">D7111</f>
        <v>0</v>
      </c>
      <c r="G7111" s="1095">
        <f t="shared" ref="G7111:G7174" si="447">D7111</f>
        <v>0</v>
      </c>
      <c r="H7111" s="1090" t="str">
        <f t="shared" ref="H7111:H7174" ca="1" si="448">IF(ISBLANK(D7111),"",DATEDIF(G7111,TODAY(),"y"))</f>
        <v/>
      </c>
      <c r="I7111" s="1109"/>
      <c r="J7111" s="1109"/>
      <c r="K7111" s="1112"/>
      <c r="L7111" s="1091"/>
      <c r="M7111" s="1091"/>
      <c r="N7111" s="1091"/>
      <c r="O7111" s="1091"/>
      <c r="P7111" s="1096"/>
      <c r="Q7111" s="1096"/>
      <c r="R7111" s="1096"/>
      <c r="S7111" s="1091"/>
    </row>
    <row r="7112" spans="1:19" x14ac:dyDescent="0.3">
      <c r="A7112" s="1090">
        <v>7107</v>
      </c>
      <c r="B7112" s="1091"/>
      <c r="C7112" s="1091"/>
      <c r="D7112" s="1097"/>
      <c r="E7112" s="1093">
        <f t="shared" si="445"/>
        <v>0</v>
      </c>
      <c r="F7112" s="1094">
        <f t="shared" si="446"/>
        <v>0</v>
      </c>
      <c r="G7112" s="1095">
        <f t="shared" si="447"/>
        <v>0</v>
      </c>
      <c r="H7112" s="1090" t="str">
        <f t="shared" ca="1" si="448"/>
        <v/>
      </c>
      <c r="I7112" s="1109"/>
      <c r="J7112" s="1109"/>
      <c r="K7112" s="1112"/>
      <c r="L7112" s="1091"/>
      <c r="M7112" s="1091"/>
      <c r="N7112" s="1091"/>
      <c r="O7112" s="1091"/>
      <c r="P7112" s="1096"/>
      <c r="Q7112" s="1096"/>
      <c r="R7112" s="1096"/>
      <c r="S7112" s="1091"/>
    </row>
    <row r="7113" spans="1:19" x14ac:dyDescent="0.3">
      <c r="A7113" s="1090">
        <v>7108</v>
      </c>
      <c r="B7113" s="1091"/>
      <c r="C7113" s="1091"/>
      <c r="D7113" s="1097"/>
      <c r="E7113" s="1093">
        <f t="shared" si="445"/>
        <v>0</v>
      </c>
      <c r="F7113" s="1094">
        <f t="shared" si="446"/>
        <v>0</v>
      </c>
      <c r="G7113" s="1095">
        <f t="shared" si="447"/>
        <v>0</v>
      </c>
      <c r="H7113" s="1090" t="str">
        <f t="shared" ca="1" si="448"/>
        <v/>
      </c>
      <c r="I7113" s="1109"/>
      <c r="J7113" s="1109"/>
      <c r="K7113" s="1112"/>
      <c r="L7113" s="1091"/>
      <c r="M7113" s="1091"/>
      <c r="N7113" s="1091"/>
      <c r="O7113" s="1091"/>
      <c r="P7113" s="1096"/>
      <c r="Q7113" s="1096"/>
      <c r="R7113" s="1096"/>
      <c r="S7113" s="1091"/>
    </row>
    <row r="7114" spans="1:19" x14ac:dyDescent="0.3">
      <c r="A7114" s="1090">
        <v>7109</v>
      </c>
      <c r="B7114" s="1091"/>
      <c r="C7114" s="1091"/>
      <c r="D7114" s="1097"/>
      <c r="E7114" s="1093">
        <f t="shared" si="445"/>
        <v>0</v>
      </c>
      <c r="F7114" s="1094">
        <f t="shared" si="446"/>
        <v>0</v>
      </c>
      <c r="G7114" s="1095">
        <f t="shared" si="447"/>
        <v>0</v>
      </c>
      <c r="H7114" s="1090" t="str">
        <f t="shared" ca="1" si="448"/>
        <v/>
      </c>
      <c r="I7114" s="1109"/>
      <c r="J7114" s="1109"/>
      <c r="K7114" s="1112"/>
      <c r="L7114" s="1091"/>
      <c r="M7114" s="1091"/>
      <c r="N7114" s="1091"/>
      <c r="O7114" s="1091"/>
      <c r="P7114" s="1096"/>
      <c r="Q7114" s="1096"/>
      <c r="R7114" s="1096"/>
      <c r="S7114" s="1091"/>
    </row>
    <row r="7115" spans="1:19" x14ac:dyDescent="0.3">
      <c r="A7115" s="1090">
        <v>7110</v>
      </c>
      <c r="B7115" s="1091"/>
      <c r="C7115" s="1091"/>
      <c r="D7115" s="1097"/>
      <c r="E7115" s="1093">
        <f t="shared" si="445"/>
        <v>0</v>
      </c>
      <c r="F7115" s="1094">
        <f t="shared" si="446"/>
        <v>0</v>
      </c>
      <c r="G7115" s="1095">
        <f t="shared" si="447"/>
        <v>0</v>
      </c>
      <c r="H7115" s="1090" t="str">
        <f t="shared" ca="1" si="448"/>
        <v/>
      </c>
      <c r="I7115" s="1109"/>
      <c r="J7115" s="1109"/>
      <c r="K7115" s="1112"/>
      <c r="L7115" s="1091"/>
      <c r="M7115" s="1091"/>
      <c r="N7115" s="1091"/>
      <c r="O7115" s="1091"/>
      <c r="P7115" s="1096"/>
      <c r="Q7115" s="1096"/>
      <c r="R7115" s="1096"/>
      <c r="S7115" s="1091"/>
    </row>
    <row r="7116" spans="1:19" x14ac:dyDescent="0.3">
      <c r="A7116" s="1090">
        <v>7111</v>
      </c>
      <c r="B7116" s="1091"/>
      <c r="C7116" s="1091"/>
      <c r="D7116" s="1097"/>
      <c r="E7116" s="1093">
        <f t="shared" si="445"/>
        <v>0</v>
      </c>
      <c r="F7116" s="1094">
        <f t="shared" si="446"/>
        <v>0</v>
      </c>
      <c r="G7116" s="1095">
        <f t="shared" si="447"/>
        <v>0</v>
      </c>
      <c r="H7116" s="1090" t="str">
        <f t="shared" ca="1" si="448"/>
        <v/>
      </c>
      <c r="I7116" s="1109"/>
      <c r="J7116" s="1109"/>
      <c r="K7116" s="1112"/>
      <c r="L7116" s="1091"/>
      <c r="M7116" s="1091"/>
      <c r="N7116" s="1091"/>
      <c r="O7116" s="1091"/>
      <c r="P7116" s="1096"/>
      <c r="Q7116" s="1096"/>
      <c r="R7116" s="1096"/>
      <c r="S7116" s="1091"/>
    </row>
    <row r="7117" spans="1:19" x14ac:dyDescent="0.3">
      <c r="A7117" s="1090">
        <v>7112</v>
      </c>
      <c r="B7117" s="1091"/>
      <c r="C7117" s="1091"/>
      <c r="D7117" s="1097"/>
      <c r="E7117" s="1093">
        <f t="shared" si="445"/>
        <v>0</v>
      </c>
      <c r="F7117" s="1094">
        <f t="shared" si="446"/>
        <v>0</v>
      </c>
      <c r="G7117" s="1095">
        <f t="shared" si="447"/>
        <v>0</v>
      </c>
      <c r="H7117" s="1090" t="str">
        <f t="shared" ca="1" si="448"/>
        <v/>
      </c>
      <c r="I7117" s="1109"/>
      <c r="J7117" s="1109"/>
      <c r="K7117" s="1112"/>
      <c r="L7117" s="1091"/>
      <c r="M7117" s="1091"/>
      <c r="N7117" s="1091"/>
      <c r="O7117" s="1091"/>
      <c r="P7117" s="1096"/>
      <c r="Q7117" s="1096"/>
      <c r="R7117" s="1096"/>
      <c r="S7117" s="1091"/>
    </row>
    <row r="7118" spans="1:19" x14ac:dyDescent="0.3">
      <c r="A7118" s="1090">
        <v>7113</v>
      </c>
      <c r="B7118" s="1091"/>
      <c r="C7118" s="1091"/>
      <c r="D7118" s="1097"/>
      <c r="E7118" s="1093">
        <f t="shared" si="445"/>
        <v>0</v>
      </c>
      <c r="F7118" s="1094">
        <f t="shared" si="446"/>
        <v>0</v>
      </c>
      <c r="G7118" s="1095">
        <f t="shared" si="447"/>
        <v>0</v>
      </c>
      <c r="H7118" s="1090" t="str">
        <f t="shared" ca="1" si="448"/>
        <v/>
      </c>
      <c r="I7118" s="1109"/>
      <c r="J7118" s="1109"/>
      <c r="K7118" s="1112"/>
      <c r="L7118" s="1091"/>
      <c r="M7118" s="1091"/>
      <c r="N7118" s="1091"/>
      <c r="O7118" s="1091"/>
      <c r="P7118" s="1096"/>
      <c r="Q7118" s="1096"/>
      <c r="R7118" s="1096"/>
      <c r="S7118" s="1091"/>
    </row>
    <row r="7119" spans="1:19" x14ac:dyDescent="0.3">
      <c r="A7119" s="1090">
        <v>7114</v>
      </c>
      <c r="B7119" s="1091"/>
      <c r="C7119" s="1091"/>
      <c r="D7119" s="1097"/>
      <c r="E7119" s="1093">
        <f t="shared" si="445"/>
        <v>0</v>
      </c>
      <c r="F7119" s="1094">
        <f t="shared" si="446"/>
        <v>0</v>
      </c>
      <c r="G7119" s="1095">
        <f t="shared" si="447"/>
        <v>0</v>
      </c>
      <c r="H7119" s="1090" t="str">
        <f t="shared" ca="1" si="448"/>
        <v/>
      </c>
      <c r="I7119" s="1109"/>
      <c r="J7119" s="1109"/>
      <c r="K7119" s="1112"/>
      <c r="L7119" s="1091"/>
      <c r="M7119" s="1091"/>
      <c r="N7119" s="1091"/>
      <c r="O7119" s="1091"/>
      <c r="P7119" s="1096"/>
      <c r="Q7119" s="1096"/>
      <c r="R7119" s="1096"/>
      <c r="S7119" s="1091"/>
    </row>
    <row r="7120" spans="1:19" x14ac:dyDescent="0.3">
      <c r="A7120" s="1090">
        <v>7115</v>
      </c>
      <c r="B7120" s="1091"/>
      <c r="C7120" s="1091"/>
      <c r="D7120" s="1097"/>
      <c r="E7120" s="1093">
        <f t="shared" si="445"/>
        <v>0</v>
      </c>
      <c r="F7120" s="1094">
        <f t="shared" si="446"/>
        <v>0</v>
      </c>
      <c r="G7120" s="1095">
        <f t="shared" si="447"/>
        <v>0</v>
      </c>
      <c r="H7120" s="1090" t="str">
        <f t="shared" ca="1" si="448"/>
        <v/>
      </c>
      <c r="I7120" s="1109"/>
      <c r="J7120" s="1109"/>
      <c r="K7120" s="1112"/>
      <c r="L7120" s="1091"/>
      <c r="M7120" s="1091"/>
      <c r="N7120" s="1091"/>
      <c r="O7120" s="1091"/>
      <c r="P7120" s="1096"/>
      <c r="Q7120" s="1096"/>
      <c r="R7120" s="1096"/>
      <c r="S7120" s="1091"/>
    </row>
    <row r="7121" spans="1:19" x14ac:dyDescent="0.3">
      <c r="A7121" s="1090">
        <v>7116</v>
      </c>
      <c r="B7121" s="1091"/>
      <c r="C7121" s="1091"/>
      <c r="D7121" s="1097"/>
      <c r="E7121" s="1093">
        <f t="shared" si="445"/>
        <v>0</v>
      </c>
      <c r="F7121" s="1094">
        <f t="shared" si="446"/>
        <v>0</v>
      </c>
      <c r="G7121" s="1095">
        <f t="shared" si="447"/>
        <v>0</v>
      </c>
      <c r="H7121" s="1090" t="str">
        <f t="shared" ca="1" si="448"/>
        <v/>
      </c>
      <c r="I7121" s="1109"/>
      <c r="J7121" s="1109"/>
      <c r="K7121" s="1112"/>
      <c r="L7121" s="1091"/>
      <c r="M7121" s="1091"/>
      <c r="N7121" s="1091"/>
      <c r="O7121" s="1091"/>
      <c r="P7121" s="1096"/>
      <c r="Q7121" s="1096"/>
      <c r="R7121" s="1096"/>
      <c r="S7121" s="1091"/>
    </row>
    <row r="7122" spans="1:19" x14ac:dyDescent="0.3">
      <c r="A7122" s="1090">
        <v>7117</v>
      </c>
      <c r="B7122" s="1091"/>
      <c r="C7122" s="1091"/>
      <c r="D7122" s="1097"/>
      <c r="E7122" s="1093">
        <f t="shared" si="445"/>
        <v>0</v>
      </c>
      <c r="F7122" s="1094">
        <f t="shared" si="446"/>
        <v>0</v>
      </c>
      <c r="G7122" s="1095">
        <f t="shared" si="447"/>
        <v>0</v>
      </c>
      <c r="H7122" s="1090" t="str">
        <f t="shared" ca="1" si="448"/>
        <v/>
      </c>
      <c r="I7122" s="1109"/>
      <c r="J7122" s="1109"/>
      <c r="K7122" s="1112"/>
      <c r="L7122" s="1091"/>
      <c r="M7122" s="1091"/>
      <c r="N7122" s="1091"/>
      <c r="O7122" s="1091"/>
      <c r="P7122" s="1096"/>
      <c r="Q7122" s="1096"/>
      <c r="R7122" s="1096"/>
      <c r="S7122" s="1091"/>
    </row>
    <row r="7123" spans="1:19" x14ac:dyDescent="0.3">
      <c r="A7123" s="1090">
        <v>7118</v>
      </c>
      <c r="B7123" s="1091"/>
      <c r="C7123" s="1091"/>
      <c r="D7123" s="1097"/>
      <c r="E7123" s="1093">
        <f t="shared" si="445"/>
        <v>0</v>
      </c>
      <c r="F7123" s="1094">
        <f t="shared" si="446"/>
        <v>0</v>
      </c>
      <c r="G7123" s="1095">
        <f t="shared" si="447"/>
        <v>0</v>
      </c>
      <c r="H7123" s="1090" t="str">
        <f t="shared" ca="1" si="448"/>
        <v/>
      </c>
      <c r="I7123" s="1109"/>
      <c r="J7123" s="1109"/>
      <c r="K7123" s="1112"/>
      <c r="L7123" s="1091"/>
      <c r="M7123" s="1091"/>
      <c r="N7123" s="1091"/>
      <c r="O7123" s="1091"/>
      <c r="P7123" s="1096"/>
      <c r="Q7123" s="1096"/>
      <c r="R7123" s="1096"/>
      <c r="S7123" s="1091"/>
    </row>
    <row r="7124" spans="1:19" x14ac:dyDescent="0.3">
      <c r="A7124" s="1090">
        <v>7119</v>
      </c>
      <c r="B7124" s="1091"/>
      <c r="C7124" s="1091"/>
      <c r="D7124" s="1097"/>
      <c r="E7124" s="1093">
        <f t="shared" si="445"/>
        <v>0</v>
      </c>
      <c r="F7124" s="1094">
        <f t="shared" si="446"/>
        <v>0</v>
      </c>
      <c r="G7124" s="1095">
        <f t="shared" si="447"/>
        <v>0</v>
      </c>
      <c r="H7124" s="1090" t="str">
        <f t="shared" ca="1" si="448"/>
        <v/>
      </c>
      <c r="I7124" s="1109"/>
      <c r="J7124" s="1109"/>
      <c r="K7124" s="1112"/>
      <c r="L7124" s="1091"/>
      <c r="M7124" s="1091"/>
      <c r="N7124" s="1091"/>
      <c r="O7124" s="1091"/>
      <c r="P7124" s="1096"/>
      <c r="Q7124" s="1096"/>
      <c r="R7124" s="1096"/>
      <c r="S7124" s="1091"/>
    </row>
    <row r="7125" spans="1:19" x14ac:dyDescent="0.3">
      <c r="A7125" s="1090">
        <v>7120</v>
      </c>
      <c r="B7125" s="1091"/>
      <c r="C7125" s="1091"/>
      <c r="D7125" s="1097"/>
      <c r="E7125" s="1093">
        <f t="shared" si="445"/>
        <v>0</v>
      </c>
      <c r="F7125" s="1094">
        <f t="shared" si="446"/>
        <v>0</v>
      </c>
      <c r="G7125" s="1095">
        <f t="shared" si="447"/>
        <v>0</v>
      </c>
      <c r="H7125" s="1090" t="str">
        <f t="shared" ca="1" si="448"/>
        <v/>
      </c>
      <c r="I7125" s="1109"/>
      <c r="J7125" s="1109"/>
      <c r="K7125" s="1112"/>
      <c r="L7125" s="1091"/>
      <c r="M7125" s="1091"/>
      <c r="N7125" s="1091"/>
      <c r="O7125" s="1091"/>
      <c r="P7125" s="1096"/>
      <c r="Q7125" s="1096"/>
      <c r="R7125" s="1096"/>
      <c r="S7125" s="1091"/>
    </row>
    <row r="7126" spans="1:19" x14ac:dyDescent="0.3">
      <c r="A7126" s="1090">
        <v>7121</v>
      </c>
      <c r="B7126" s="1091"/>
      <c r="C7126" s="1091"/>
      <c r="D7126" s="1097"/>
      <c r="E7126" s="1093">
        <f t="shared" si="445"/>
        <v>0</v>
      </c>
      <c r="F7126" s="1094">
        <f t="shared" si="446"/>
        <v>0</v>
      </c>
      <c r="G7126" s="1095">
        <f t="shared" si="447"/>
        <v>0</v>
      </c>
      <c r="H7126" s="1090" t="str">
        <f t="shared" ca="1" si="448"/>
        <v/>
      </c>
      <c r="I7126" s="1109"/>
      <c r="J7126" s="1109"/>
      <c r="K7126" s="1112"/>
      <c r="L7126" s="1091"/>
      <c r="M7126" s="1091"/>
      <c r="N7126" s="1091"/>
      <c r="O7126" s="1091"/>
      <c r="P7126" s="1096"/>
      <c r="Q7126" s="1096"/>
      <c r="R7126" s="1096"/>
      <c r="S7126" s="1091"/>
    </row>
    <row r="7127" spans="1:19" x14ac:dyDescent="0.3">
      <c r="A7127" s="1090">
        <v>7122</v>
      </c>
      <c r="B7127" s="1091"/>
      <c r="C7127" s="1091"/>
      <c r="D7127" s="1097"/>
      <c r="E7127" s="1093">
        <f t="shared" si="445"/>
        <v>0</v>
      </c>
      <c r="F7127" s="1094">
        <f t="shared" si="446"/>
        <v>0</v>
      </c>
      <c r="G7127" s="1095">
        <f t="shared" si="447"/>
        <v>0</v>
      </c>
      <c r="H7127" s="1090" t="str">
        <f t="shared" ca="1" si="448"/>
        <v/>
      </c>
      <c r="I7127" s="1109"/>
      <c r="J7127" s="1109"/>
      <c r="K7127" s="1112"/>
      <c r="L7127" s="1091"/>
      <c r="M7127" s="1091"/>
      <c r="N7127" s="1091"/>
      <c r="O7127" s="1091"/>
      <c r="P7127" s="1096"/>
      <c r="Q7127" s="1096"/>
      <c r="R7127" s="1096"/>
      <c r="S7127" s="1091"/>
    </row>
    <row r="7128" spans="1:19" x14ac:dyDescent="0.3">
      <c r="A7128" s="1090">
        <v>7123</v>
      </c>
      <c r="B7128" s="1091"/>
      <c r="C7128" s="1091"/>
      <c r="D7128" s="1097"/>
      <c r="E7128" s="1093">
        <f t="shared" si="445"/>
        <v>0</v>
      </c>
      <c r="F7128" s="1094">
        <f t="shared" si="446"/>
        <v>0</v>
      </c>
      <c r="G7128" s="1095">
        <f t="shared" si="447"/>
        <v>0</v>
      </c>
      <c r="H7128" s="1090" t="str">
        <f t="shared" ca="1" si="448"/>
        <v/>
      </c>
      <c r="I7128" s="1109"/>
      <c r="J7128" s="1109"/>
      <c r="K7128" s="1112"/>
      <c r="L7128" s="1091"/>
      <c r="M7128" s="1091"/>
      <c r="N7128" s="1091"/>
      <c r="O7128" s="1091"/>
      <c r="P7128" s="1096"/>
      <c r="Q7128" s="1096"/>
      <c r="R7128" s="1096"/>
      <c r="S7128" s="1091"/>
    </row>
    <row r="7129" spans="1:19" x14ac:dyDescent="0.3">
      <c r="A7129" s="1090">
        <v>7124</v>
      </c>
      <c r="B7129" s="1091"/>
      <c r="C7129" s="1091"/>
      <c r="D7129" s="1097"/>
      <c r="E7129" s="1093">
        <f t="shared" si="445"/>
        <v>0</v>
      </c>
      <c r="F7129" s="1094">
        <f t="shared" si="446"/>
        <v>0</v>
      </c>
      <c r="G7129" s="1095">
        <f t="shared" si="447"/>
        <v>0</v>
      </c>
      <c r="H7129" s="1090" t="str">
        <f t="shared" ca="1" si="448"/>
        <v/>
      </c>
      <c r="I7129" s="1109"/>
      <c r="J7129" s="1109"/>
      <c r="K7129" s="1112"/>
      <c r="L7129" s="1091"/>
      <c r="M7129" s="1091"/>
      <c r="N7129" s="1091"/>
      <c r="O7129" s="1091"/>
      <c r="P7129" s="1096"/>
      <c r="Q7129" s="1096"/>
      <c r="R7129" s="1096"/>
      <c r="S7129" s="1091"/>
    </row>
    <row r="7130" spans="1:19" x14ac:dyDescent="0.3">
      <c r="A7130" s="1090">
        <v>7125</v>
      </c>
      <c r="B7130" s="1091"/>
      <c r="C7130" s="1091"/>
      <c r="D7130" s="1097"/>
      <c r="E7130" s="1093">
        <f t="shared" si="445"/>
        <v>0</v>
      </c>
      <c r="F7130" s="1094">
        <f t="shared" si="446"/>
        <v>0</v>
      </c>
      <c r="G7130" s="1095">
        <f t="shared" si="447"/>
        <v>0</v>
      </c>
      <c r="H7130" s="1090" t="str">
        <f t="shared" ca="1" si="448"/>
        <v/>
      </c>
      <c r="I7130" s="1109"/>
      <c r="J7130" s="1109"/>
      <c r="K7130" s="1112"/>
      <c r="L7130" s="1091"/>
      <c r="M7130" s="1091"/>
      <c r="N7130" s="1091"/>
      <c r="O7130" s="1091"/>
      <c r="P7130" s="1096"/>
      <c r="Q7130" s="1096"/>
      <c r="R7130" s="1096"/>
      <c r="S7130" s="1091"/>
    </row>
    <row r="7131" spans="1:19" x14ac:dyDescent="0.3">
      <c r="A7131" s="1090">
        <v>7126</v>
      </c>
      <c r="B7131" s="1091"/>
      <c r="C7131" s="1091"/>
      <c r="D7131" s="1097"/>
      <c r="E7131" s="1093">
        <f t="shared" si="445"/>
        <v>0</v>
      </c>
      <c r="F7131" s="1094">
        <f t="shared" si="446"/>
        <v>0</v>
      </c>
      <c r="G7131" s="1095">
        <f t="shared" si="447"/>
        <v>0</v>
      </c>
      <c r="H7131" s="1090" t="str">
        <f t="shared" ca="1" si="448"/>
        <v/>
      </c>
      <c r="I7131" s="1109"/>
      <c r="J7131" s="1109"/>
      <c r="K7131" s="1112"/>
      <c r="L7131" s="1091"/>
      <c r="M7131" s="1091"/>
      <c r="N7131" s="1091"/>
      <c r="O7131" s="1091"/>
      <c r="P7131" s="1096"/>
      <c r="Q7131" s="1096"/>
      <c r="R7131" s="1096"/>
      <c r="S7131" s="1091"/>
    </row>
    <row r="7132" spans="1:19" x14ac:dyDescent="0.3">
      <c r="A7132" s="1090">
        <v>7127</v>
      </c>
      <c r="B7132" s="1091"/>
      <c r="C7132" s="1091"/>
      <c r="D7132" s="1097"/>
      <c r="E7132" s="1093">
        <f t="shared" si="445"/>
        <v>0</v>
      </c>
      <c r="F7132" s="1094">
        <f t="shared" si="446"/>
        <v>0</v>
      </c>
      <c r="G7132" s="1095">
        <f t="shared" si="447"/>
        <v>0</v>
      </c>
      <c r="H7132" s="1090" t="str">
        <f t="shared" ca="1" si="448"/>
        <v/>
      </c>
      <c r="I7132" s="1109"/>
      <c r="J7132" s="1109"/>
      <c r="K7132" s="1112"/>
      <c r="L7132" s="1091"/>
      <c r="M7132" s="1091"/>
      <c r="N7132" s="1091"/>
      <c r="O7132" s="1091"/>
      <c r="P7132" s="1096"/>
      <c r="Q7132" s="1096"/>
      <c r="R7132" s="1096"/>
      <c r="S7132" s="1091"/>
    </row>
    <row r="7133" spans="1:19" x14ac:dyDescent="0.3">
      <c r="A7133" s="1090">
        <v>7128</v>
      </c>
      <c r="B7133" s="1091"/>
      <c r="C7133" s="1091"/>
      <c r="D7133" s="1097"/>
      <c r="E7133" s="1093">
        <f t="shared" si="445"/>
        <v>0</v>
      </c>
      <c r="F7133" s="1094">
        <f t="shared" si="446"/>
        <v>0</v>
      </c>
      <c r="G7133" s="1095">
        <f t="shared" si="447"/>
        <v>0</v>
      </c>
      <c r="H7133" s="1090" t="str">
        <f t="shared" ca="1" si="448"/>
        <v/>
      </c>
      <c r="I7133" s="1109"/>
      <c r="J7133" s="1109"/>
      <c r="K7133" s="1112"/>
      <c r="L7133" s="1091"/>
      <c r="M7133" s="1091"/>
      <c r="N7133" s="1091"/>
      <c r="O7133" s="1091"/>
      <c r="P7133" s="1096"/>
      <c r="Q7133" s="1096"/>
      <c r="R7133" s="1096"/>
      <c r="S7133" s="1091"/>
    </row>
    <row r="7134" spans="1:19" x14ac:dyDescent="0.3">
      <c r="A7134" s="1090">
        <v>7129</v>
      </c>
      <c r="B7134" s="1091"/>
      <c r="C7134" s="1091"/>
      <c r="D7134" s="1097"/>
      <c r="E7134" s="1093">
        <f t="shared" si="445"/>
        <v>0</v>
      </c>
      <c r="F7134" s="1094">
        <f t="shared" si="446"/>
        <v>0</v>
      </c>
      <c r="G7134" s="1095">
        <f t="shared" si="447"/>
        <v>0</v>
      </c>
      <c r="H7134" s="1090" t="str">
        <f t="shared" ca="1" si="448"/>
        <v/>
      </c>
      <c r="I7134" s="1109"/>
      <c r="J7134" s="1109"/>
      <c r="K7134" s="1112"/>
      <c r="L7134" s="1091"/>
      <c r="M7134" s="1091"/>
      <c r="N7134" s="1091"/>
      <c r="O7134" s="1091"/>
      <c r="P7134" s="1096"/>
      <c r="Q7134" s="1096"/>
      <c r="R7134" s="1096"/>
      <c r="S7134" s="1091"/>
    </row>
    <row r="7135" spans="1:19" x14ac:dyDescent="0.3">
      <c r="A7135" s="1090">
        <v>7130</v>
      </c>
      <c r="B7135" s="1091"/>
      <c r="C7135" s="1091"/>
      <c r="D7135" s="1097"/>
      <c r="E7135" s="1093">
        <f t="shared" si="445"/>
        <v>0</v>
      </c>
      <c r="F7135" s="1094">
        <f t="shared" si="446"/>
        <v>0</v>
      </c>
      <c r="G7135" s="1095">
        <f t="shared" si="447"/>
        <v>0</v>
      </c>
      <c r="H7135" s="1090" t="str">
        <f t="shared" ca="1" si="448"/>
        <v/>
      </c>
      <c r="I7135" s="1109"/>
      <c r="J7135" s="1109"/>
      <c r="K7135" s="1112"/>
      <c r="L7135" s="1091"/>
      <c r="M7135" s="1091"/>
      <c r="N7135" s="1091"/>
      <c r="O7135" s="1091"/>
      <c r="P7135" s="1096"/>
      <c r="Q7135" s="1096"/>
      <c r="R7135" s="1096"/>
      <c r="S7135" s="1091"/>
    </row>
    <row r="7136" spans="1:19" x14ac:dyDescent="0.3">
      <c r="A7136" s="1090">
        <v>7131</v>
      </c>
      <c r="B7136" s="1091"/>
      <c r="C7136" s="1091"/>
      <c r="D7136" s="1097"/>
      <c r="E7136" s="1093">
        <f t="shared" si="445"/>
        <v>0</v>
      </c>
      <c r="F7136" s="1094">
        <f t="shared" si="446"/>
        <v>0</v>
      </c>
      <c r="G7136" s="1095">
        <f t="shared" si="447"/>
        <v>0</v>
      </c>
      <c r="H7136" s="1090" t="str">
        <f t="shared" ca="1" si="448"/>
        <v/>
      </c>
      <c r="I7136" s="1109"/>
      <c r="J7136" s="1109"/>
      <c r="K7136" s="1112"/>
      <c r="L7136" s="1091"/>
      <c r="M7136" s="1091"/>
      <c r="N7136" s="1091"/>
      <c r="O7136" s="1091"/>
      <c r="P7136" s="1096"/>
      <c r="Q7136" s="1096"/>
      <c r="R7136" s="1096"/>
      <c r="S7136" s="1091"/>
    </row>
    <row r="7137" spans="1:19" x14ac:dyDescent="0.3">
      <c r="A7137" s="1090">
        <v>7132</v>
      </c>
      <c r="B7137" s="1091"/>
      <c r="C7137" s="1091"/>
      <c r="D7137" s="1097"/>
      <c r="E7137" s="1093">
        <f t="shared" si="445"/>
        <v>0</v>
      </c>
      <c r="F7137" s="1094">
        <f t="shared" si="446"/>
        <v>0</v>
      </c>
      <c r="G7137" s="1095">
        <f t="shared" si="447"/>
        <v>0</v>
      </c>
      <c r="H7137" s="1090" t="str">
        <f t="shared" ca="1" si="448"/>
        <v/>
      </c>
      <c r="I7137" s="1109"/>
      <c r="J7137" s="1109"/>
      <c r="K7137" s="1112"/>
      <c r="L7137" s="1091"/>
      <c r="M7137" s="1091"/>
      <c r="N7137" s="1091"/>
      <c r="O7137" s="1091"/>
      <c r="P7137" s="1096"/>
      <c r="Q7137" s="1096"/>
      <c r="R7137" s="1096"/>
      <c r="S7137" s="1091"/>
    </row>
    <row r="7138" spans="1:19" x14ac:dyDescent="0.3">
      <c r="A7138" s="1090">
        <v>7133</v>
      </c>
      <c r="B7138" s="1091"/>
      <c r="C7138" s="1091"/>
      <c r="D7138" s="1097"/>
      <c r="E7138" s="1093">
        <f t="shared" si="445"/>
        <v>0</v>
      </c>
      <c r="F7138" s="1094">
        <f t="shared" si="446"/>
        <v>0</v>
      </c>
      <c r="G7138" s="1095">
        <f t="shared" si="447"/>
        <v>0</v>
      </c>
      <c r="H7138" s="1090" t="str">
        <f t="shared" ca="1" si="448"/>
        <v/>
      </c>
      <c r="I7138" s="1109"/>
      <c r="J7138" s="1109"/>
      <c r="K7138" s="1112"/>
      <c r="L7138" s="1091"/>
      <c r="M7138" s="1091"/>
      <c r="N7138" s="1091"/>
      <c r="O7138" s="1091"/>
      <c r="P7138" s="1096"/>
      <c r="Q7138" s="1096"/>
      <c r="R7138" s="1096"/>
      <c r="S7138" s="1091"/>
    </row>
    <row r="7139" spans="1:19" x14ac:dyDescent="0.3">
      <c r="A7139" s="1090">
        <v>7134</v>
      </c>
      <c r="B7139" s="1091"/>
      <c r="C7139" s="1091"/>
      <c r="D7139" s="1097"/>
      <c r="E7139" s="1093">
        <f t="shared" si="445"/>
        <v>0</v>
      </c>
      <c r="F7139" s="1094">
        <f t="shared" si="446"/>
        <v>0</v>
      </c>
      <c r="G7139" s="1095">
        <f t="shared" si="447"/>
        <v>0</v>
      </c>
      <c r="H7139" s="1090" t="str">
        <f t="shared" ca="1" si="448"/>
        <v/>
      </c>
      <c r="I7139" s="1109"/>
      <c r="J7139" s="1109"/>
      <c r="K7139" s="1112"/>
      <c r="L7139" s="1091"/>
      <c r="M7139" s="1091"/>
      <c r="N7139" s="1091"/>
      <c r="O7139" s="1091"/>
      <c r="P7139" s="1096"/>
      <c r="Q7139" s="1096"/>
      <c r="R7139" s="1096"/>
      <c r="S7139" s="1091"/>
    </row>
    <row r="7140" spans="1:19" x14ac:dyDescent="0.3">
      <c r="A7140" s="1090">
        <v>7135</v>
      </c>
      <c r="B7140" s="1091"/>
      <c r="C7140" s="1091"/>
      <c r="D7140" s="1097"/>
      <c r="E7140" s="1093">
        <f t="shared" si="445"/>
        <v>0</v>
      </c>
      <c r="F7140" s="1094">
        <f t="shared" si="446"/>
        <v>0</v>
      </c>
      <c r="G7140" s="1095">
        <f t="shared" si="447"/>
        <v>0</v>
      </c>
      <c r="H7140" s="1090" t="str">
        <f t="shared" ca="1" si="448"/>
        <v/>
      </c>
      <c r="I7140" s="1109"/>
      <c r="J7140" s="1109"/>
      <c r="K7140" s="1112"/>
      <c r="L7140" s="1091"/>
      <c r="M7140" s="1091"/>
      <c r="N7140" s="1091"/>
      <c r="O7140" s="1091"/>
      <c r="P7140" s="1096"/>
      <c r="Q7140" s="1096"/>
      <c r="R7140" s="1096"/>
      <c r="S7140" s="1091"/>
    </row>
    <row r="7141" spans="1:19" x14ac:dyDescent="0.3">
      <c r="A7141" s="1090">
        <v>7136</v>
      </c>
      <c r="B7141" s="1091"/>
      <c r="C7141" s="1091"/>
      <c r="D7141" s="1097"/>
      <c r="E7141" s="1093">
        <f t="shared" si="445"/>
        <v>0</v>
      </c>
      <c r="F7141" s="1094">
        <f t="shared" si="446"/>
        <v>0</v>
      </c>
      <c r="G7141" s="1095">
        <f t="shared" si="447"/>
        <v>0</v>
      </c>
      <c r="H7141" s="1090" t="str">
        <f t="shared" ca="1" si="448"/>
        <v/>
      </c>
      <c r="I7141" s="1109"/>
      <c r="J7141" s="1109"/>
      <c r="K7141" s="1112"/>
      <c r="L7141" s="1091"/>
      <c r="M7141" s="1091"/>
      <c r="N7141" s="1091"/>
      <c r="O7141" s="1091"/>
      <c r="P7141" s="1096"/>
      <c r="Q7141" s="1096"/>
      <c r="R7141" s="1096"/>
      <c r="S7141" s="1091"/>
    </row>
    <row r="7142" spans="1:19" x14ac:dyDescent="0.3">
      <c r="A7142" s="1090">
        <v>7137</v>
      </c>
      <c r="B7142" s="1091"/>
      <c r="C7142" s="1091"/>
      <c r="D7142" s="1097"/>
      <c r="E7142" s="1093">
        <f t="shared" si="445"/>
        <v>0</v>
      </c>
      <c r="F7142" s="1094">
        <f t="shared" si="446"/>
        <v>0</v>
      </c>
      <c r="G7142" s="1095">
        <f t="shared" si="447"/>
        <v>0</v>
      </c>
      <c r="H7142" s="1090" t="str">
        <f t="shared" ca="1" si="448"/>
        <v/>
      </c>
      <c r="I7142" s="1109"/>
      <c r="J7142" s="1109"/>
      <c r="K7142" s="1112"/>
      <c r="L7142" s="1091"/>
      <c r="M7142" s="1091"/>
      <c r="N7142" s="1091"/>
      <c r="O7142" s="1091"/>
      <c r="P7142" s="1096"/>
      <c r="Q7142" s="1096"/>
      <c r="R7142" s="1096"/>
      <c r="S7142" s="1091"/>
    </row>
    <row r="7143" spans="1:19" x14ac:dyDescent="0.3">
      <c r="A7143" s="1090">
        <v>7138</v>
      </c>
      <c r="B7143" s="1091"/>
      <c r="C7143" s="1091"/>
      <c r="D7143" s="1097"/>
      <c r="E7143" s="1093">
        <f t="shared" si="445"/>
        <v>0</v>
      </c>
      <c r="F7143" s="1094">
        <f t="shared" si="446"/>
        <v>0</v>
      </c>
      <c r="G7143" s="1095">
        <f t="shared" si="447"/>
        <v>0</v>
      </c>
      <c r="H7143" s="1090" t="str">
        <f t="shared" ca="1" si="448"/>
        <v/>
      </c>
      <c r="I7143" s="1109"/>
      <c r="J7143" s="1109"/>
      <c r="K7143" s="1112"/>
      <c r="L7143" s="1091"/>
      <c r="M7143" s="1091"/>
      <c r="N7143" s="1091"/>
      <c r="O7143" s="1091"/>
      <c r="P7143" s="1096"/>
      <c r="Q7143" s="1096"/>
      <c r="R7143" s="1096"/>
      <c r="S7143" s="1091"/>
    </row>
    <row r="7144" spans="1:19" x14ac:dyDescent="0.3">
      <c r="A7144" s="1090">
        <v>7139</v>
      </c>
      <c r="B7144" s="1091"/>
      <c r="C7144" s="1091"/>
      <c r="D7144" s="1097"/>
      <c r="E7144" s="1093">
        <f t="shared" si="445"/>
        <v>0</v>
      </c>
      <c r="F7144" s="1094">
        <f t="shared" si="446"/>
        <v>0</v>
      </c>
      <c r="G7144" s="1095">
        <f t="shared" si="447"/>
        <v>0</v>
      </c>
      <c r="H7144" s="1090" t="str">
        <f t="shared" ca="1" si="448"/>
        <v/>
      </c>
      <c r="I7144" s="1109"/>
      <c r="J7144" s="1109"/>
      <c r="K7144" s="1112"/>
      <c r="L7144" s="1091"/>
      <c r="M7144" s="1091"/>
      <c r="N7144" s="1091"/>
      <c r="O7144" s="1091"/>
      <c r="P7144" s="1096"/>
      <c r="Q7144" s="1096"/>
      <c r="R7144" s="1096"/>
      <c r="S7144" s="1091"/>
    </row>
    <row r="7145" spans="1:19" x14ac:dyDescent="0.3">
      <c r="A7145" s="1090">
        <v>7140</v>
      </c>
      <c r="B7145" s="1091"/>
      <c r="C7145" s="1091"/>
      <c r="D7145" s="1097"/>
      <c r="E7145" s="1093">
        <f t="shared" si="445"/>
        <v>0</v>
      </c>
      <c r="F7145" s="1094">
        <f t="shared" si="446"/>
        <v>0</v>
      </c>
      <c r="G7145" s="1095">
        <f t="shared" si="447"/>
        <v>0</v>
      </c>
      <c r="H7145" s="1090" t="str">
        <f t="shared" ca="1" si="448"/>
        <v/>
      </c>
      <c r="I7145" s="1109"/>
      <c r="J7145" s="1109"/>
      <c r="K7145" s="1112"/>
      <c r="L7145" s="1091"/>
      <c r="M7145" s="1091"/>
      <c r="N7145" s="1091"/>
      <c r="O7145" s="1091"/>
      <c r="P7145" s="1096"/>
      <c r="Q7145" s="1096"/>
      <c r="R7145" s="1096"/>
      <c r="S7145" s="1091"/>
    </row>
    <row r="7146" spans="1:19" x14ac:dyDescent="0.3">
      <c r="A7146" s="1090">
        <v>7141</v>
      </c>
      <c r="B7146" s="1091"/>
      <c r="C7146" s="1091"/>
      <c r="D7146" s="1097"/>
      <c r="E7146" s="1093">
        <f t="shared" si="445"/>
        <v>0</v>
      </c>
      <c r="F7146" s="1094">
        <f t="shared" si="446"/>
        <v>0</v>
      </c>
      <c r="G7146" s="1095">
        <f t="shared" si="447"/>
        <v>0</v>
      </c>
      <c r="H7146" s="1090" t="str">
        <f t="shared" ca="1" si="448"/>
        <v/>
      </c>
      <c r="I7146" s="1109"/>
      <c r="J7146" s="1109"/>
      <c r="K7146" s="1112"/>
      <c r="L7146" s="1091"/>
      <c r="M7146" s="1091"/>
      <c r="N7146" s="1091"/>
      <c r="O7146" s="1091"/>
      <c r="P7146" s="1096"/>
      <c r="Q7146" s="1096"/>
      <c r="R7146" s="1096"/>
      <c r="S7146" s="1091"/>
    </row>
    <row r="7147" spans="1:19" x14ac:dyDescent="0.3">
      <c r="A7147" s="1090">
        <v>7142</v>
      </c>
      <c r="B7147" s="1091"/>
      <c r="C7147" s="1091"/>
      <c r="D7147" s="1097"/>
      <c r="E7147" s="1093">
        <f t="shared" si="445"/>
        <v>0</v>
      </c>
      <c r="F7147" s="1094">
        <f t="shared" si="446"/>
        <v>0</v>
      </c>
      <c r="G7147" s="1095">
        <f t="shared" si="447"/>
        <v>0</v>
      </c>
      <c r="H7147" s="1090" t="str">
        <f t="shared" ca="1" si="448"/>
        <v/>
      </c>
      <c r="I7147" s="1109"/>
      <c r="J7147" s="1109"/>
      <c r="K7147" s="1112"/>
      <c r="L7147" s="1091"/>
      <c r="M7147" s="1091"/>
      <c r="N7147" s="1091"/>
      <c r="O7147" s="1091"/>
      <c r="P7147" s="1096"/>
      <c r="Q7147" s="1096"/>
      <c r="R7147" s="1096"/>
      <c r="S7147" s="1091"/>
    </row>
    <row r="7148" spans="1:19" x14ac:dyDescent="0.3">
      <c r="A7148" s="1090">
        <v>7143</v>
      </c>
      <c r="B7148" s="1091"/>
      <c r="C7148" s="1091"/>
      <c r="D7148" s="1097"/>
      <c r="E7148" s="1093">
        <f t="shared" si="445"/>
        <v>0</v>
      </c>
      <c r="F7148" s="1094">
        <f t="shared" si="446"/>
        <v>0</v>
      </c>
      <c r="G7148" s="1095">
        <f t="shared" si="447"/>
        <v>0</v>
      </c>
      <c r="H7148" s="1090" t="str">
        <f t="shared" ca="1" si="448"/>
        <v/>
      </c>
      <c r="I7148" s="1109"/>
      <c r="J7148" s="1109"/>
      <c r="K7148" s="1112"/>
      <c r="L7148" s="1091"/>
      <c r="M7148" s="1091"/>
      <c r="N7148" s="1091"/>
      <c r="O7148" s="1091"/>
      <c r="P7148" s="1096"/>
      <c r="Q7148" s="1096"/>
      <c r="R7148" s="1096"/>
      <c r="S7148" s="1091"/>
    </row>
    <row r="7149" spans="1:19" x14ac:dyDescent="0.3">
      <c r="A7149" s="1090">
        <v>7144</v>
      </c>
      <c r="B7149" s="1091"/>
      <c r="C7149" s="1091"/>
      <c r="D7149" s="1097"/>
      <c r="E7149" s="1093">
        <f t="shared" si="445"/>
        <v>0</v>
      </c>
      <c r="F7149" s="1094">
        <f t="shared" si="446"/>
        <v>0</v>
      </c>
      <c r="G7149" s="1095">
        <f t="shared" si="447"/>
        <v>0</v>
      </c>
      <c r="H7149" s="1090" t="str">
        <f t="shared" ca="1" si="448"/>
        <v/>
      </c>
      <c r="I7149" s="1109"/>
      <c r="J7149" s="1109"/>
      <c r="K7149" s="1112"/>
      <c r="L7149" s="1091"/>
      <c r="M7149" s="1091"/>
      <c r="N7149" s="1091"/>
      <c r="O7149" s="1091"/>
      <c r="P7149" s="1096"/>
      <c r="Q7149" s="1096"/>
      <c r="R7149" s="1096"/>
      <c r="S7149" s="1091"/>
    </row>
    <row r="7150" spans="1:19" x14ac:dyDescent="0.3">
      <c r="A7150" s="1090">
        <v>7145</v>
      </c>
      <c r="B7150" s="1091"/>
      <c r="C7150" s="1091"/>
      <c r="D7150" s="1097"/>
      <c r="E7150" s="1093">
        <f t="shared" si="445"/>
        <v>0</v>
      </c>
      <c r="F7150" s="1094">
        <f t="shared" si="446"/>
        <v>0</v>
      </c>
      <c r="G7150" s="1095">
        <f t="shared" si="447"/>
        <v>0</v>
      </c>
      <c r="H7150" s="1090" t="str">
        <f t="shared" ca="1" si="448"/>
        <v/>
      </c>
      <c r="I7150" s="1109"/>
      <c r="J7150" s="1109"/>
      <c r="K7150" s="1112"/>
      <c r="L7150" s="1091"/>
      <c r="M7150" s="1091"/>
      <c r="N7150" s="1091"/>
      <c r="O7150" s="1091"/>
      <c r="P7150" s="1096"/>
      <c r="Q7150" s="1096"/>
      <c r="R7150" s="1096"/>
      <c r="S7150" s="1091"/>
    </row>
    <row r="7151" spans="1:19" x14ac:dyDescent="0.3">
      <c r="A7151" s="1090">
        <v>7146</v>
      </c>
      <c r="B7151" s="1091"/>
      <c r="C7151" s="1091"/>
      <c r="D7151" s="1097"/>
      <c r="E7151" s="1093">
        <f t="shared" si="445"/>
        <v>0</v>
      </c>
      <c r="F7151" s="1094">
        <f t="shared" si="446"/>
        <v>0</v>
      </c>
      <c r="G7151" s="1095">
        <f t="shared" si="447"/>
        <v>0</v>
      </c>
      <c r="H7151" s="1090" t="str">
        <f t="shared" ca="1" si="448"/>
        <v/>
      </c>
      <c r="I7151" s="1109"/>
      <c r="J7151" s="1109"/>
      <c r="K7151" s="1112"/>
      <c r="L7151" s="1091"/>
      <c r="M7151" s="1091"/>
      <c r="N7151" s="1091"/>
      <c r="O7151" s="1091"/>
      <c r="P7151" s="1096"/>
      <c r="Q7151" s="1096"/>
      <c r="R7151" s="1096"/>
      <c r="S7151" s="1091"/>
    </row>
    <row r="7152" spans="1:19" x14ac:dyDescent="0.3">
      <c r="A7152" s="1090">
        <v>7147</v>
      </c>
      <c r="B7152" s="1091"/>
      <c r="C7152" s="1091"/>
      <c r="D7152" s="1097"/>
      <c r="E7152" s="1093">
        <f t="shared" si="445"/>
        <v>0</v>
      </c>
      <c r="F7152" s="1094">
        <f t="shared" si="446"/>
        <v>0</v>
      </c>
      <c r="G7152" s="1095">
        <f t="shared" si="447"/>
        <v>0</v>
      </c>
      <c r="H7152" s="1090" t="str">
        <f t="shared" ca="1" si="448"/>
        <v/>
      </c>
      <c r="I7152" s="1109"/>
      <c r="J7152" s="1109"/>
      <c r="K7152" s="1112"/>
      <c r="L7152" s="1091"/>
      <c r="M7152" s="1091"/>
      <c r="N7152" s="1091"/>
      <c r="O7152" s="1091"/>
      <c r="P7152" s="1096"/>
      <c r="Q7152" s="1096"/>
      <c r="R7152" s="1096"/>
      <c r="S7152" s="1091"/>
    </row>
    <row r="7153" spans="1:19" x14ac:dyDescent="0.3">
      <c r="A7153" s="1090">
        <v>7148</v>
      </c>
      <c r="B7153" s="1091"/>
      <c r="C7153" s="1091"/>
      <c r="D7153" s="1097"/>
      <c r="E7153" s="1093">
        <f t="shared" si="445"/>
        <v>0</v>
      </c>
      <c r="F7153" s="1094">
        <f t="shared" si="446"/>
        <v>0</v>
      </c>
      <c r="G7153" s="1095">
        <f t="shared" si="447"/>
        <v>0</v>
      </c>
      <c r="H7153" s="1090" t="str">
        <f t="shared" ca="1" si="448"/>
        <v/>
      </c>
      <c r="I7153" s="1109"/>
      <c r="J7153" s="1109"/>
      <c r="K7153" s="1112"/>
      <c r="L7153" s="1091"/>
      <c r="M7153" s="1091"/>
      <c r="N7153" s="1091"/>
      <c r="O7153" s="1091"/>
      <c r="P7153" s="1096"/>
      <c r="Q7153" s="1096"/>
      <c r="R7153" s="1096"/>
      <c r="S7153" s="1091"/>
    </row>
    <row r="7154" spans="1:19" x14ac:dyDescent="0.3">
      <c r="A7154" s="1090">
        <v>7149</v>
      </c>
      <c r="B7154" s="1091"/>
      <c r="C7154" s="1091"/>
      <c r="D7154" s="1097"/>
      <c r="E7154" s="1093">
        <f t="shared" si="445"/>
        <v>0</v>
      </c>
      <c r="F7154" s="1094">
        <f t="shared" si="446"/>
        <v>0</v>
      </c>
      <c r="G7154" s="1095">
        <f t="shared" si="447"/>
        <v>0</v>
      </c>
      <c r="H7154" s="1090" t="str">
        <f t="shared" ca="1" si="448"/>
        <v/>
      </c>
      <c r="I7154" s="1109"/>
      <c r="J7154" s="1109"/>
      <c r="K7154" s="1112"/>
      <c r="L7154" s="1091"/>
      <c r="M7154" s="1091"/>
      <c r="N7154" s="1091"/>
      <c r="O7154" s="1091"/>
      <c r="P7154" s="1096"/>
      <c r="Q7154" s="1096"/>
      <c r="R7154" s="1096"/>
      <c r="S7154" s="1091"/>
    </row>
    <row r="7155" spans="1:19" x14ac:dyDescent="0.3">
      <c r="A7155" s="1090">
        <v>7150</v>
      </c>
      <c r="B7155" s="1091"/>
      <c r="C7155" s="1091"/>
      <c r="D7155" s="1097"/>
      <c r="E7155" s="1093">
        <f t="shared" si="445"/>
        <v>0</v>
      </c>
      <c r="F7155" s="1094">
        <f t="shared" si="446"/>
        <v>0</v>
      </c>
      <c r="G7155" s="1095">
        <f t="shared" si="447"/>
        <v>0</v>
      </c>
      <c r="H7155" s="1090" t="str">
        <f t="shared" ca="1" si="448"/>
        <v/>
      </c>
      <c r="I7155" s="1109"/>
      <c r="J7155" s="1109"/>
      <c r="K7155" s="1112"/>
      <c r="L7155" s="1091"/>
      <c r="M7155" s="1091"/>
      <c r="N7155" s="1091"/>
      <c r="O7155" s="1091"/>
      <c r="P7155" s="1096"/>
      <c r="Q7155" s="1096"/>
      <c r="R7155" s="1096"/>
      <c r="S7155" s="1091"/>
    </row>
    <row r="7156" spans="1:19" x14ac:dyDescent="0.3">
      <c r="A7156" s="1090">
        <v>7151</v>
      </c>
      <c r="B7156" s="1091"/>
      <c r="C7156" s="1091"/>
      <c r="D7156" s="1097"/>
      <c r="E7156" s="1093">
        <f t="shared" si="445"/>
        <v>0</v>
      </c>
      <c r="F7156" s="1094">
        <f t="shared" si="446"/>
        <v>0</v>
      </c>
      <c r="G7156" s="1095">
        <f t="shared" si="447"/>
        <v>0</v>
      </c>
      <c r="H7156" s="1090" t="str">
        <f t="shared" ca="1" si="448"/>
        <v/>
      </c>
      <c r="I7156" s="1109"/>
      <c r="J7156" s="1109"/>
      <c r="K7156" s="1112"/>
      <c r="L7156" s="1091"/>
      <c r="M7156" s="1091"/>
      <c r="N7156" s="1091"/>
      <c r="O7156" s="1091"/>
      <c r="P7156" s="1096"/>
      <c r="Q7156" s="1096"/>
      <c r="R7156" s="1096"/>
      <c r="S7156" s="1091"/>
    </row>
    <row r="7157" spans="1:19" x14ac:dyDescent="0.3">
      <c r="A7157" s="1090">
        <v>7152</v>
      </c>
      <c r="B7157" s="1091"/>
      <c r="C7157" s="1091"/>
      <c r="D7157" s="1097"/>
      <c r="E7157" s="1093">
        <f t="shared" si="445"/>
        <v>0</v>
      </c>
      <c r="F7157" s="1094">
        <f t="shared" si="446"/>
        <v>0</v>
      </c>
      <c r="G7157" s="1095">
        <f t="shared" si="447"/>
        <v>0</v>
      </c>
      <c r="H7157" s="1090" t="str">
        <f t="shared" ca="1" si="448"/>
        <v/>
      </c>
      <c r="I7157" s="1109"/>
      <c r="J7157" s="1109"/>
      <c r="K7157" s="1112"/>
      <c r="L7157" s="1091"/>
      <c r="M7157" s="1091"/>
      <c r="N7157" s="1091"/>
      <c r="O7157" s="1091"/>
      <c r="P7157" s="1096"/>
      <c r="Q7157" s="1096"/>
      <c r="R7157" s="1096"/>
      <c r="S7157" s="1091"/>
    </row>
    <row r="7158" spans="1:19" x14ac:dyDescent="0.3">
      <c r="A7158" s="1090">
        <v>7153</v>
      </c>
      <c r="B7158" s="1091"/>
      <c r="C7158" s="1091"/>
      <c r="D7158" s="1097"/>
      <c r="E7158" s="1093">
        <f t="shared" si="445"/>
        <v>0</v>
      </c>
      <c r="F7158" s="1094">
        <f t="shared" si="446"/>
        <v>0</v>
      </c>
      <c r="G7158" s="1095">
        <f t="shared" si="447"/>
        <v>0</v>
      </c>
      <c r="H7158" s="1090" t="str">
        <f t="shared" ca="1" si="448"/>
        <v/>
      </c>
      <c r="I7158" s="1109"/>
      <c r="J7158" s="1109"/>
      <c r="K7158" s="1112"/>
      <c r="L7158" s="1091"/>
      <c r="M7158" s="1091"/>
      <c r="N7158" s="1091"/>
      <c r="O7158" s="1091"/>
      <c r="P7158" s="1096"/>
      <c r="Q7158" s="1096"/>
      <c r="R7158" s="1096"/>
      <c r="S7158" s="1091"/>
    </row>
    <row r="7159" spans="1:19" x14ac:dyDescent="0.3">
      <c r="A7159" s="1090">
        <v>7154</v>
      </c>
      <c r="B7159" s="1091"/>
      <c r="C7159" s="1091"/>
      <c r="D7159" s="1097"/>
      <c r="E7159" s="1093">
        <f t="shared" si="445"/>
        <v>0</v>
      </c>
      <c r="F7159" s="1094">
        <f t="shared" si="446"/>
        <v>0</v>
      </c>
      <c r="G7159" s="1095">
        <f t="shared" si="447"/>
        <v>0</v>
      </c>
      <c r="H7159" s="1090" t="str">
        <f t="shared" ca="1" si="448"/>
        <v/>
      </c>
      <c r="I7159" s="1109"/>
      <c r="J7159" s="1109"/>
      <c r="K7159" s="1112"/>
      <c r="L7159" s="1091"/>
      <c r="M7159" s="1091"/>
      <c r="N7159" s="1091"/>
      <c r="O7159" s="1091"/>
      <c r="P7159" s="1096"/>
      <c r="Q7159" s="1096"/>
      <c r="R7159" s="1096"/>
      <c r="S7159" s="1091"/>
    </row>
    <row r="7160" spans="1:19" x14ac:dyDescent="0.3">
      <c r="A7160" s="1090">
        <v>7155</v>
      </c>
      <c r="B7160" s="1091"/>
      <c r="C7160" s="1091"/>
      <c r="D7160" s="1097"/>
      <c r="E7160" s="1093">
        <f t="shared" si="445"/>
        <v>0</v>
      </c>
      <c r="F7160" s="1094">
        <f t="shared" si="446"/>
        <v>0</v>
      </c>
      <c r="G7160" s="1095">
        <f t="shared" si="447"/>
        <v>0</v>
      </c>
      <c r="H7160" s="1090" t="str">
        <f t="shared" ca="1" si="448"/>
        <v/>
      </c>
      <c r="I7160" s="1109"/>
      <c r="J7160" s="1109"/>
      <c r="K7160" s="1112"/>
      <c r="L7160" s="1091"/>
      <c r="M7160" s="1091"/>
      <c r="N7160" s="1091"/>
      <c r="O7160" s="1091"/>
      <c r="P7160" s="1096"/>
      <c r="Q7160" s="1096"/>
      <c r="R7160" s="1096"/>
      <c r="S7160" s="1091"/>
    </row>
    <row r="7161" spans="1:19" x14ac:dyDescent="0.3">
      <c r="A7161" s="1090">
        <v>7156</v>
      </c>
      <c r="B7161" s="1091"/>
      <c r="C7161" s="1091"/>
      <c r="D7161" s="1097"/>
      <c r="E7161" s="1093">
        <f t="shared" si="445"/>
        <v>0</v>
      </c>
      <c r="F7161" s="1094">
        <f t="shared" si="446"/>
        <v>0</v>
      </c>
      <c r="G7161" s="1095">
        <f t="shared" si="447"/>
        <v>0</v>
      </c>
      <c r="H7161" s="1090" t="str">
        <f t="shared" ca="1" si="448"/>
        <v/>
      </c>
      <c r="I7161" s="1109"/>
      <c r="J7161" s="1109"/>
      <c r="K7161" s="1112"/>
      <c r="L7161" s="1091"/>
      <c r="M7161" s="1091"/>
      <c r="N7161" s="1091"/>
      <c r="O7161" s="1091"/>
      <c r="P7161" s="1096"/>
      <c r="Q7161" s="1096"/>
      <c r="R7161" s="1096"/>
      <c r="S7161" s="1091"/>
    </row>
    <row r="7162" spans="1:19" x14ac:dyDescent="0.3">
      <c r="A7162" s="1090">
        <v>7157</v>
      </c>
      <c r="B7162" s="1091"/>
      <c r="C7162" s="1091"/>
      <c r="D7162" s="1097"/>
      <c r="E7162" s="1093">
        <f t="shared" si="445"/>
        <v>0</v>
      </c>
      <c r="F7162" s="1094">
        <f t="shared" si="446"/>
        <v>0</v>
      </c>
      <c r="G7162" s="1095">
        <f t="shared" si="447"/>
        <v>0</v>
      </c>
      <c r="H7162" s="1090" t="str">
        <f t="shared" ca="1" si="448"/>
        <v/>
      </c>
      <c r="I7162" s="1109"/>
      <c r="J7162" s="1109"/>
      <c r="K7162" s="1112"/>
      <c r="L7162" s="1091"/>
      <c r="M7162" s="1091"/>
      <c r="N7162" s="1091"/>
      <c r="O7162" s="1091"/>
      <c r="P7162" s="1096"/>
      <c r="Q7162" s="1096"/>
      <c r="R7162" s="1096"/>
      <c r="S7162" s="1091"/>
    </row>
    <row r="7163" spans="1:19" x14ac:dyDescent="0.3">
      <c r="A7163" s="1090">
        <v>7158</v>
      </c>
      <c r="B7163" s="1091"/>
      <c r="C7163" s="1091"/>
      <c r="D7163" s="1097"/>
      <c r="E7163" s="1093">
        <f t="shared" si="445"/>
        <v>0</v>
      </c>
      <c r="F7163" s="1094">
        <f t="shared" si="446"/>
        <v>0</v>
      </c>
      <c r="G7163" s="1095">
        <f t="shared" si="447"/>
        <v>0</v>
      </c>
      <c r="H7163" s="1090" t="str">
        <f t="shared" ca="1" si="448"/>
        <v/>
      </c>
      <c r="I7163" s="1109"/>
      <c r="J7163" s="1109"/>
      <c r="K7163" s="1112"/>
      <c r="L7163" s="1091"/>
      <c r="M7163" s="1091"/>
      <c r="N7163" s="1091"/>
      <c r="O7163" s="1091"/>
      <c r="P7163" s="1096"/>
      <c r="Q7163" s="1096"/>
      <c r="R7163" s="1096"/>
      <c r="S7163" s="1091"/>
    </row>
    <row r="7164" spans="1:19" x14ac:dyDescent="0.3">
      <c r="A7164" s="1090">
        <v>7159</v>
      </c>
      <c r="B7164" s="1091"/>
      <c r="C7164" s="1091"/>
      <c r="D7164" s="1097"/>
      <c r="E7164" s="1093">
        <f t="shared" si="445"/>
        <v>0</v>
      </c>
      <c r="F7164" s="1094">
        <f t="shared" si="446"/>
        <v>0</v>
      </c>
      <c r="G7164" s="1095">
        <f t="shared" si="447"/>
        <v>0</v>
      </c>
      <c r="H7164" s="1090" t="str">
        <f t="shared" ca="1" si="448"/>
        <v/>
      </c>
      <c r="I7164" s="1109"/>
      <c r="J7164" s="1109"/>
      <c r="K7164" s="1112"/>
      <c r="L7164" s="1091"/>
      <c r="M7164" s="1091"/>
      <c r="N7164" s="1091"/>
      <c r="O7164" s="1091"/>
      <c r="P7164" s="1096"/>
      <c r="Q7164" s="1096"/>
      <c r="R7164" s="1096"/>
      <c r="S7164" s="1091"/>
    </row>
    <row r="7165" spans="1:19" x14ac:dyDescent="0.3">
      <c r="A7165" s="1090">
        <v>7160</v>
      </c>
      <c r="B7165" s="1091"/>
      <c r="C7165" s="1091"/>
      <c r="D7165" s="1097"/>
      <c r="E7165" s="1093">
        <f t="shared" si="445"/>
        <v>0</v>
      </c>
      <c r="F7165" s="1094">
        <f t="shared" si="446"/>
        <v>0</v>
      </c>
      <c r="G7165" s="1095">
        <f t="shared" si="447"/>
        <v>0</v>
      </c>
      <c r="H7165" s="1090" t="str">
        <f t="shared" ca="1" si="448"/>
        <v/>
      </c>
      <c r="I7165" s="1109"/>
      <c r="J7165" s="1109"/>
      <c r="K7165" s="1112"/>
      <c r="L7165" s="1091"/>
      <c r="M7165" s="1091"/>
      <c r="N7165" s="1091"/>
      <c r="O7165" s="1091"/>
      <c r="P7165" s="1096"/>
      <c r="Q7165" s="1096"/>
      <c r="R7165" s="1096"/>
      <c r="S7165" s="1091"/>
    </row>
    <row r="7166" spans="1:19" x14ac:dyDescent="0.3">
      <c r="A7166" s="1090">
        <v>7161</v>
      </c>
      <c r="B7166" s="1091"/>
      <c r="C7166" s="1091"/>
      <c r="D7166" s="1097"/>
      <c r="E7166" s="1093">
        <f t="shared" si="445"/>
        <v>0</v>
      </c>
      <c r="F7166" s="1094">
        <f t="shared" si="446"/>
        <v>0</v>
      </c>
      <c r="G7166" s="1095">
        <f t="shared" si="447"/>
        <v>0</v>
      </c>
      <c r="H7166" s="1090" t="str">
        <f t="shared" ca="1" si="448"/>
        <v/>
      </c>
      <c r="I7166" s="1109"/>
      <c r="J7166" s="1109"/>
      <c r="K7166" s="1112"/>
      <c r="L7166" s="1091"/>
      <c r="M7166" s="1091"/>
      <c r="N7166" s="1091"/>
      <c r="O7166" s="1091"/>
      <c r="P7166" s="1096"/>
      <c r="Q7166" s="1096"/>
      <c r="R7166" s="1096"/>
      <c r="S7166" s="1091"/>
    </row>
    <row r="7167" spans="1:19" x14ac:dyDescent="0.3">
      <c r="A7167" s="1090">
        <v>7162</v>
      </c>
      <c r="B7167" s="1091"/>
      <c r="C7167" s="1091"/>
      <c r="D7167" s="1097"/>
      <c r="E7167" s="1093">
        <f t="shared" si="445"/>
        <v>0</v>
      </c>
      <c r="F7167" s="1094">
        <f t="shared" si="446"/>
        <v>0</v>
      </c>
      <c r="G7167" s="1095">
        <f t="shared" si="447"/>
        <v>0</v>
      </c>
      <c r="H7167" s="1090" t="str">
        <f t="shared" ca="1" si="448"/>
        <v/>
      </c>
      <c r="I7167" s="1109"/>
      <c r="J7167" s="1109"/>
      <c r="K7167" s="1112"/>
      <c r="L7167" s="1091"/>
      <c r="M7167" s="1091"/>
      <c r="N7167" s="1091"/>
      <c r="O7167" s="1091"/>
      <c r="P7167" s="1096"/>
      <c r="Q7167" s="1096"/>
      <c r="R7167" s="1096"/>
      <c r="S7167" s="1091"/>
    </row>
    <row r="7168" spans="1:19" x14ac:dyDescent="0.3">
      <c r="A7168" s="1090">
        <v>7163</v>
      </c>
      <c r="B7168" s="1091"/>
      <c r="C7168" s="1091"/>
      <c r="D7168" s="1097"/>
      <c r="E7168" s="1093">
        <f t="shared" si="445"/>
        <v>0</v>
      </c>
      <c r="F7168" s="1094">
        <f t="shared" si="446"/>
        <v>0</v>
      </c>
      <c r="G7168" s="1095">
        <f t="shared" si="447"/>
        <v>0</v>
      </c>
      <c r="H7168" s="1090" t="str">
        <f t="shared" ca="1" si="448"/>
        <v/>
      </c>
      <c r="I7168" s="1109"/>
      <c r="J7168" s="1109"/>
      <c r="K7168" s="1112"/>
      <c r="L7168" s="1091"/>
      <c r="M7168" s="1091"/>
      <c r="N7168" s="1091"/>
      <c r="O7168" s="1091"/>
      <c r="P7168" s="1096"/>
      <c r="Q7168" s="1096"/>
      <c r="R7168" s="1096"/>
      <c r="S7168" s="1091"/>
    </row>
    <row r="7169" spans="1:19" x14ac:dyDescent="0.3">
      <c r="A7169" s="1090">
        <v>7164</v>
      </c>
      <c r="B7169" s="1091"/>
      <c r="C7169" s="1091"/>
      <c r="D7169" s="1097"/>
      <c r="E7169" s="1093">
        <f t="shared" si="445"/>
        <v>0</v>
      </c>
      <c r="F7169" s="1094">
        <f t="shared" si="446"/>
        <v>0</v>
      </c>
      <c r="G7169" s="1095">
        <f t="shared" si="447"/>
        <v>0</v>
      </c>
      <c r="H7169" s="1090" t="str">
        <f t="shared" ca="1" si="448"/>
        <v/>
      </c>
      <c r="I7169" s="1109"/>
      <c r="J7169" s="1109"/>
      <c r="K7169" s="1112"/>
      <c r="L7169" s="1091"/>
      <c r="M7169" s="1091"/>
      <c r="N7169" s="1091"/>
      <c r="O7169" s="1091"/>
      <c r="P7169" s="1096"/>
      <c r="Q7169" s="1096"/>
      <c r="R7169" s="1096"/>
      <c r="S7169" s="1091"/>
    </row>
    <row r="7170" spans="1:19" x14ac:dyDescent="0.3">
      <c r="A7170" s="1090">
        <v>7165</v>
      </c>
      <c r="B7170" s="1091"/>
      <c r="C7170" s="1091"/>
      <c r="D7170" s="1097"/>
      <c r="E7170" s="1093">
        <f t="shared" si="445"/>
        <v>0</v>
      </c>
      <c r="F7170" s="1094">
        <f t="shared" si="446"/>
        <v>0</v>
      </c>
      <c r="G7170" s="1095">
        <f t="shared" si="447"/>
        <v>0</v>
      </c>
      <c r="H7170" s="1090" t="str">
        <f t="shared" ca="1" si="448"/>
        <v/>
      </c>
      <c r="I7170" s="1109"/>
      <c r="J7170" s="1109"/>
      <c r="K7170" s="1112"/>
      <c r="L7170" s="1091"/>
      <c r="M7170" s="1091"/>
      <c r="N7170" s="1091"/>
      <c r="O7170" s="1091"/>
      <c r="P7170" s="1096"/>
      <c r="Q7170" s="1096"/>
      <c r="R7170" s="1096"/>
      <c r="S7170" s="1091"/>
    </row>
    <row r="7171" spans="1:19" x14ac:dyDescent="0.3">
      <c r="A7171" s="1090">
        <v>7166</v>
      </c>
      <c r="B7171" s="1091"/>
      <c r="C7171" s="1091"/>
      <c r="D7171" s="1097"/>
      <c r="E7171" s="1093">
        <f t="shared" si="445"/>
        <v>0</v>
      </c>
      <c r="F7171" s="1094">
        <f t="shared" si="446"/>
        <v>0</v>
      </c>
      <c r="G7171" s="1095">
        <f t="shared" si="447"/>
        <v>0</v>
      </c>
      <c r="H7171" s="1090" t="str">
        <f t="shared" ca="1" si="448"/>
        <v/>
      </c>
      <c r="I7171" s="1109"/>
      <c r="J7171" s="1109"/>
      <c r="K7171" s="1112"/>
      <c r="L7171" s="1091"/>
      <c r="M7171" s="1091"/>
      <c r="N7171" s="1091"/>
      <c r="O7171" s="1091"/>
      <c r="P7171" s="1096"/>
      <c r="Q7171" s="1096"/>
      <c r="R7171" s="1096"/>
      <c r="S7171" s="1091"/>
    </row>
    <row r="7172" spans="1:19" x14ac:dyDescent="0.3">
      <c r="A7172" s="1090">
        <v>7167</v>
      </c>
      <c r="B7172" s="1091"/>
      <c r="C7172" s="1091"/>
      <c r="D7172" s="1097"/>
      <c r="E7172" s="1093">
        <f t="shared" si="445"/>
        <v>0</v>
      </c>
      <c r="F7172" s="1094">
        <f t="shared" si="446"/>
        <v>0</v>
      </c>
      <c r="G7172" s="1095">
        <f t="shared" si="447"/>
        <v>0</v>
      </c>
      <c r="H7172" s="1090" t="str">
        <f t="shared" ca="1" si="448"/>
        <v/>
      </c>
      <c r="I7172" s="1109"/>
      <c r="J7172" s="1109"/>
      <c r="K7172" s="1112"/>
      <c r="L7172" s="1091"/>
      <c r="M7172" s="1091"/>
      <c r="N7172" s="1091"/>
      <c r="O7172" s="1091"/>
      <c r="P7172" s="1096"/>
      <c r="Q7172" s="1096"/>
      <c r="R7172" s="1096"/>
      <c r="S7172" s="1091"/>
    </row>
    <row r="7173" spans="1:19" x14ac:dyDescent="0.3">
      <c r="A7173" s="1090">
        <v>7168</v>
      </c>
      <c r="B7173" s="1091"/>
      <c r="C7173" s="1091"/>
      <c r="D7173" s="1097"/>
      <c r="E7173" s="1093">
        <f t="shared" si="445"/>
        <v>0</v>
      </c>
      <c r="F7173" s="1094">
        <f t="shared" si="446"/>
        <v>0</v>
      </c>
      <c r="G7173" s="1095">
        <f t="shared" si="447"/>
        <v>0</v>
      </c>
      <c r="H7173" s="1090" t="str">
        <f t="shared" ca="1" si="448"/>
        <v/>
      </c>
      <c r="I7173" s="1109"/>
      <c r="J7173" s="1109"/>
      <c r="K7173" s="1112"/>
      <c r="L7173" s="1091"/>
      <c r="M7173" s="1091"/>
      <c r="N7173" s="1091"/>
      <c r="O7173" s="1091"/>
      <c r="P7173" s="1096"/>
      <c r="Q7173" s="1096"/>
      <c r="R7173" s="1096"/>
      <c r="S7173" s="1091"/>
    </row>
    <row r="7174" spans="1:19" x14ac:dyDescent="0.3">
      <c r="A7174" s="1090">
        <v>7169</v>
      </c>
      <c r="B7174" s="1091"/>
      <c r="C7174" s="1091"/>
      <c r="D7174" s="1097"/>
      <c r="E7174" s="1093">
        <f t="shared" si="445"/>
        <v>0</v>
      </c>
      <c r="F7174" s="1094">
        <f t="shared" si="446"/>
        <v>0</v>
      </c>
      <c r="G7174" s="1095">
        <f t="shared" si="447"/>
        <v>0</v>
      </c>
      <c r="H7174" s="1090" t="str">
        <f t="shared" ca="1" si="448"/>
        <v/>
      </c>
      <c r="I7174" s="1109"/>
      <c r="J7174" s="1109"/>
      <c r="K7174" s="1112"/>
      <c r="L7174" s="1091"/>
      <c r="M7174" s="1091"/>
      <c r="N7174" s="1091"/>
      <c r="O7174" s="1091"/>
      <c r="P7174" s="1096"/>
      <c r="Q7174" s="1096"/>
      <c r="R7174" s="1096"/>
      <c r="S7174" s="1091"/>
    </row>
    <row r="7175" spans="1:19" x14ac:dyDescent="0.3">
      <c r="A7175" s="1090">
        <v>7170</v>
      </c>
      <c r="B7175" s="1091"/>
      <c r="C7175" s="1091"/>
      <c r="D7175" s="1097"/>
      <c r="E7175" s="1093">
        <f t="shared" ref="E7175:E7238" si="449">D7175</f>
        <v>0</v>
      </c>
      <c r="F7175" s="1094">
        <f t="shared" ref="F7175:F7238" si="450">D7175</f>
        <v>0</v>
      </c>
      <c r="G7175" s="1095">
        <f t="shared" ref="G7175:G7238" si="451">D7175</f>
        <v>0</v>
      </c>
      <c r="H7175" s="1090" t="str">
        <f t="shared" ref="H7175:H7238" ca="1" si="452">IF(ISBLANK(D7175),"",DATEDIF(G7175,TODAY(),"y"))</f>
        <v/>
      </c>
      <c r="I7175" s="1109"/>
      <c r="J7175" s="1109"/>
      <c r="K7175" s="1112"/>
      <c r="L7175" s="1091"/>
      <c r="M7175" s="1091"/>
      <c r="N7175" s="1091"/>
      <c r="O7175" s="1091"/>
      <c r="P7175" s="1096"/>
      <c r="Q7175" s="1096"/>
      <c r="R7175" s="1096"/>
      <c r="S7175" s="1091"/>
    </row>
    <row r="7176" spans="1:19" x14ac:dyDescent="0.3">
      <c r="A7176" s="1090">
        <v>7171</v>
      </c>
      <c r="B7176" s="1091"/>
      <c r="C7176" s="1091"/>
      <c r="D7176" s="1097"/>
      <c r="E7176" s="1093">
        <f t="shared" si="449"/>
        <v>0</v>
      </c>
      <c r="F7176" s="1094">
        <f t="shared" si="450"/>
        <v>0</v>
      </c>
      <c r="G7176" s="1095">
        <f t="shared" si="451"/>
        <v>0</v>
      </c>
      <c r="H7176" s="1090" t="str">
        <f t="shared" ca="1" si="452"/>
        <v/>
      </c>
      <c r="I7176" s="1109"/>
      <c r="J7176" s="1109"/>
      <c r="K7176" s="1112"/>
      <c r="L7176" s="1091"/>
      <c r="M7176" s="1091"/>
      <c r="N7176" s="1091"/>
      <c r="O7176" s="1091"/>
      <c r="P7176" s="1096"/>
      <c r="Q7176" s="1096"/>
      <c r="R7176" s="1096"/>
      <c r="S7176" s="1091"/>
    </row>
    <row r="7177" spans="1:19" x14ac:dyDescent="0.3">
      <c r="A7177" s="1090">
        <v>7172</v>
      </c>
      <c r="B7177" s="1091"/>
      <c r="C7177" s="1091"/>
      <c r="D7177" s="1097"/>
      <c r="E7177" s="1093">
        <f t="shared" si="449"/>
        <v>0</v>
      </c>
      <c r="F7177" s="1094">
        <f t="shared" si="450"/>
        <v>0</v>
      </c>
      <c r="G7177" s="1095">
        <f t="shared" si="451"/>
        <v>0</v>
      </c>
      <c r="H7177" s="1090" t="str">
        <f t="shared" ca="1" si="452"/>
        <v/>
      </c>
      <c r="I7177" s="1109"/>
      <c r="J7177" s="1109"/>
      <c r="K7177" s="1112"/>
      <c r="L7177" s="1091"/>
      <c r="M7177" s="1091"/>
      <c r="N7177" s="1091"/>
      <c r="O7177" s="1091"/>
      <c r="P7177" s="1096"/>
      <c r="Q7177" s="1096"/>
      <c r="R7177" s="1096"/>
      <c r="S7177" s="1091"/>
    </row>
    <row r="7178" spans="1:19" x14ac:dyDescent="0.3">
      <c r="A7178" s="1090">
        <v>7173</v>
      </c>
      <c r="B7178" s="1091"/>
      <c r="C7178" s="1091"/>
      <c r="D7178" s="1097"/>
      <c r="E7178" s="1093">
        <f t="shared" si="449"/>
        <v>0</v>
      </c>
      <c r="F7178" s="1094">
        <f t="shared" si="450"/>
        <v>0</v>
      </c>
      <c r="G7178" s="1095">
        <f t="shared" si="451"/>
        <v>0</v>
      </c>
      <c r="H7178" s="1090" t="str">
        <f t="shared" ca="1" si="452"/>
        <v/>
      </c>
      <c r="I7178" s="1109"/>
      <c r="J7178" s="1109"/>
      <c r="K7178" s="1112"/>
      <c r="L7178" s="1091"/>
      <c r="M7178" s="1091"/>
      <c r="N7178" s="1091"/>
      <c r="O7178" s="1091"/>
      <c r="P7178" s="1096"/>
      <c r="Q7178" s="1096"/>
      <c r="R7178" s="1096"/>
      <c r="S7178" s="1091"/>
    </row>
    <row r="7179" spans="1:19" x14ac:dyDescent="0.3">
      <c r="A7179" s="1090">
        <v>7174</v>
      </c>
      <c r="B7179" s="1091"/>
      <c r="C7179" s="1091"/>
      <c r="D7179" s="1097"/>
      <c r="E7179" s="1093">
        <f t="shared" si="449"/>
        <v>0</v>
      </c>
      <c r="F7179" s="1094">
        <f t="shared" si="450"/>
        <v>0</v>
      </c>
      <c r="G7179" s="1095">
        <f t="shared" si="451"/>
        <v>0</v>
      </c>
      <c r="H7179" s="1090" t="str">
        <f t="shared" ca="1" si="452"/>
        <v/>
      </c>
      <c r="I7179" s="1109"/>
      <c r="J7179" s="1109"/>
      <c r="K7179" s="1112"/>
      <c r="L7179" s="1091"/>
      <c r="M7179" s="1091"/>
      <c r="N7179" s="1091"/>
      <c r="O7179" s="1091"/>
      <c r="P7179" s="1096"/>
      <c r="Q7179" s="1096"/>
      <c r="R7179" s="1096"/>
      <c r="S7179" s="1091"/>
    </row>
    <row r="7180" spans="1:19" x14ac:dyDescent="0.3">
      <c r="A7180" s="1090">
        <v>7175</v>
      </c>
      <c r="B7180" s="1091"/>
      <c r="C7180" s="1091"/>
      <c r="D7180" s="1097"/>
      <c r="E7180" s="1093">
        <f t="shared" si="449"/>
        <v>0</v>
      </c>
      <c r="F7180" s="1094">
        <f t="shared" si="450"/>
        <v>0</v>
      </c>
      <c r="G7180" s="1095">
        <f t="shared" si="451"/>
        <v>0</v>
      </c>
      <c r="H7180" s="1090" t="str">
        <f t="shared" ca="1" si="452"/>
        <v/>
      </c>
      <c r="I7180" s="1109"/>
      <c r="J7180" s="1109"/>
      <c r="K7180" s="1112"/>
      <c r="L7180" s="1091"/>
      <c r="M7180" s="1091"/>
      <c r="N7180" s="1091"/>
      <c r="O7180" s="1091"/>
      <c r="P7180" s="1096"/>
      <c r="Q7180" s="1096"/>
      <c r="R7180" s="1096"/>
      <c r="S7180" s="1091"/>
    </row>
    <row r="7181" spans="1:19" x14ac:dyDescent="0.3">
      <c r="A7181" s="1090">
        <v>7176</v>
      </c>
      <c r="B7181" s="1091"/>
      <c r="C7181" s="1091"/>
      <c r="D7181" s="1097"/>
      <c r="E7181" s="1093">
        <f t="shared" si="449"/>
        <v>0</v>
      </c>
      <c r="F7181" s="1094">
        <f t="shared" si="450"/>
        <v>0</v>
      </c>
      <c r="G7181" s="1095">
        <f t="shared" si="451"/>
        <v>0</v>
      </c>
      <c r="H7181" s="1090" t="str">
        <f t="shared" ca="1" si="452"/>
        <v/>
      </c>
      <c r="I7181" s="1109"/>
      <c r="J7181" s="1109"/>
      <c r="K7181" s="1112"/>
      <c r="L7181" s="1091"/>
      <c r="M7181" s="1091"/>
      <c r="N7181" s="1091"/>
      <c r="O7181" s="1091"/>
      <c r="P7181" s="1096"/>
      <c r="Q7181" s="1096"/>
      <c r="R7181" s="1096"/>
      <c r="S7181" s="1091"/>
    </row>
    <row r="7182" spans="1:19" x14ac:dyDescent="0.3">
      <c r="A7182" s="1090">
        <v>7177</v>
      </c>
      <c r="B7182" s="1091"/>
      <c r="C7182" s="1091"/>
      <c r="D7182" s="1097"/>
      <c r="E7182" s="1093">
        <f t="shared" si="449"/>
        <v>0</v>
      </c>
      <c r="F7182" s="1094">
        <f t="shared" si="450"/>
        <v>0</v>
      </c>
      <c r="G7182" s="1095">
        <f t="shared" si="451"/>
        <v>0</v>
      </c>
      <c r="H7182" s="1090" t="str">
        <f t="shared" ca="1" si="452"/>
        <v/>
      </c>
      <c r="I7182" s="1109"/>
      <c r="J7182" s="1109"/>
      <c r="K7182" s="1112"/>
      <c r="L7182" s="1091"/>
      <c r="M7182" s="1091"/>
      <c r="N7182" s="1091"/>
      <c r="O7182" s="1091"/>
      <c r="P7182" s="1096"/>
      <c r="Q7182" s="1096"/>
      <c r="R7182" s="1096"/>
      <c r="S7182" s="1091"/>
    </row>
    <row r="7183" spans="1:19" x14ac:dyDescent="0.3">
      <c r="A7183" s="1090">
        <v>7178</v>
      </c>
      <c r="B7183" s="1091"/>
      <c r="C7183" s="1091"/>
      <c r="D7183" s="1097"/>
      <c r="E7183" s="1093">
        <f t="shared" si="449"/>
        <v>0</v>
      </c>
      <c r="F7183" s="1094">
        <f t="shared" si="450"/>
        <v>0</v>
      </c>
      <c r="G7183" s="1095">
        <f t="shared" si="451"/>
        <v>0</v>
      </c>
      <c r="H7183" s="1090" t="str">
        <f t="shared" ca="1" si="452"/>
        <v/>
      </c>
      <c r="I7183" s="1109"/>
      <c r="J7183" s="1109"/>
      <c r="K7183" s="1112"/>
      <c r="L7183" s="1091"/>
      <c r="M7183" s="1091"/>
      <c r="N7183" s="1091"/>
      <c r="O7183" s="1091"/>
      <c r="P7183" s="1096"/>
      <c r="Q7183" s="1096"/>
      <c r="R7183" s="1096"/>
      <c r="S7183" s="1091"/>
    </row>
    <row r="7184" spans="1:19" x14ac:dyDescent="0.3">
      <c r="A7184" s="1090">
        <v>7179</v>
      </c>
      <c r="B7184" s="1091"/>
      <c r="C7184" s="1091"/>
      <c r="D7184" s="1097"/>
      <c r="E7184" s="1093">
        <f t="shared" si="449"/>
        <v>0</v>
      </c>
      <c r="F7184" s="1094">
        <f t="shared" si="450"/>
        <v>0</v>
      </c>
      <c r="G7184" s="1095">
        <f t="shared" si="451"/>
        <v>0</v>
      </c>
      <c r="H7184" s="1090" t="str">
        <f t="shared" ca="1" si="452"/>
        <v/>
      </c>
      <c r="I7184" s="1109"/>
      <c r="J7184" s="1109"/>
      <c r="K7184" s="1112"/>
      <c r="L7184" s="1091"/>
      <c r="M7184" s="1091"/>
      <c r="N7184" s="1091"/>
      <c r="O7184" s="1091"/>
      <c r="P7184" s="1096"/>
      <c r="Q7184" s="1096"/>
      <c r="R7184" s="1096"/>
      <c r="S7184" s="1091"/>
    </row>
    <row r="7185" spans="1:19" x14ac:dyDescent="0.3">
      <c r="A7185" s="1090">
        <v>7180</v>
      </c>
      <c r="B7185" s="1091"/>
      <c r="C7185" s="1091"/>
      <c r="D7185" s="1097"/>
      <c r="E7185" s="1093">
        <f t="shared" si="449"/>
        <v>0</v>
      </c>
      <c r="F7185" s="1094">
        <f t="shared" si="450"/>
        <v>0</v>
      </c>
      <c r="G7185" s="1095">
        <f t="shared" si="451"/>
        <v>0</v>
      </c>
      <c r="H7185" s="1090" t="str">
        <f t="shared" ca="1" si="452"/>
        <v/>
      </c>
      <c r="I7185" s="1109"/>
      <c r="J7185" s="1109"/>
      <c r="K7185" s="1112"/>
      <c r="L7185" s="1091"/>
      <c r="M7185" s="1091"/>
      <c r="N7185" s="1091"/>
      <c r="O7185" s="1091"/>
      <c r="P7185" s="1096"/>
      <c r="Q7185" s="1096"/>
      <c r="R7185" s="1096"/>
      <c r="S7185" s="1091"/>
    </row>
    <row r="7186" spans="1:19" x14ac:dyDescent="0.3">
      <c r="A7186" s="1090">
        <v>7181</v>
      </c>
      <c r="B7186" s="1091"/>
      <c r="C7186" s="1091"/>
      <c r="D7186" s="1097"/>
      <c r="E7186" s="1093">
        <f t="shared" si="449"/>
        <v>0</v>
      </c>
      <c r="F7186" s="1094">
        <f t="shared" si="450"/>
        <v>0</v>
      </c>
      <c r="G7186" s="1095">
        <f t="shared" si="451"/>
        <v>0</v>
      </c>
      <c r="H7186" s="1090" t="str">
        <f t="shared" ca="1" si="452"/>
        <v/>
      </c>
      <c r="I7186" s="1109"/>
      <c r="J7186" s="1109"/>
      <c r="K7186" s="1112"/>
      <c r="L7186" s="1091"/>
      <c r="M7186" s="1091"/>
      <c r="N7186" s="1091"/>
      <c r="O7186" s="1091"/>
      <c r="P7186" s="1096"/>
      <c r="Q7186" s="1096"/>
      <c r="R7186" s="1096"/>
      <c r="S7186" s="1091"/>
    </row>
    <row r="7187" spans="1:19" x14ac:dyDescent="0.3">
      <c r="A7187" s="1090">
        <v>7182</v>
      </c>
      <c r="B7187" s="1091"/>
      <c r="C7187" s="1091"/>
      <c r="D7187" s="1097"/>
      <c r="E7187" s="1093">
        <f t="shared" si="449"/>
        <v>0</v>
      </c>
      <c r="F7187" s="1094">
        <f t="shared" si="450"/>
        <v>0</v>
      </c>
      <c r="G7187" s="1095">
        <f t="shared" si="451"/>
        <v>0</v>
      </c>
      <c r="H7187" s="1090" t="str">
        <f t="shared" ca="1" si="452"/>
        <v/>
      </c>
      <c r="I7187" s="1109"/>
      <c r="J7187" s="1109"/>
      <c r="K7187" s="1112"/>
      <c r="L7187" s="1091"/>
      <c r="M7187" s="1091"/>
      <c r="N7187" s="1091"/>
      <c r="O7187" s="1091"/>
      <c r="P7187" s="1096"/>
      <c r="Q7187" s="1096"/>
      <c r="R7187" s="1096"/>
      <c r="S7187" s="1091"/>
    </row>
    <row r="7188" spans="1:19" x14ac:dyDescent="0.3">
      <c r="A7188" s="1090">
        <v>7183</v>
      </c>
      <c r="B7188" s="1091"/>
      <c r="C7188" s="1091"/>
      <c r="D7188" s="1097"/>
      <c r="E7188" s="1093">
        <f t="shared" si="449"/>
        <v>0</v>
      </c>
      <c r="F7188" s="1094">
        <f t="shared" si="450"/>
        <v>0</v>
      </c>
      <c r="G7188" s="1095">
        <f t="shared" si="451"/>
        <v>0</v>
      </c>
      <c r="H7188" s="1090" t="str">
        <f t="shared" ca="1" si="452"/>
        <v/>
      </c>
      <c r="I7188" s="1109"/>
      <c r="J7188" s="1109"/>
      <c r="K7188" s="1112"/>
      <c r="L7188" s="1091"/>
      <c r="M7188" s="1091"/>
      <c r="N7188" s="1091"/>
      <c r="O7188" s="1091"/>
      <c r="P7188" s="1096"/>
      <c r="Q7188" s="1096"/>
      <c r="R7188" s="1096"/>
      <c r="S7188" s="1091"/>
    </row>
    <row r="7189" spans="1:19" x14ac:dyDescent="0.3">
      <c r="A7189" s="1090">
        <v>7184</v>
      </c>
      <c r="B7189" s="1091"/>
      <c r="C7189" s="1091"/>
      <c r="D7189" s="1097"/>
      <c r="E7189" s="1093">
        <f t="shared" si="449"/>
        <v>0</v>
      </c>
      <c r="F7189" s="1094">
        <f t="shared" si="450"/>
        <v>0</v>
      </c>
      <c r="G7189" s="1095">
        <f t="shared" si="451"/>
        <v>0</v>
      </c>
      <c r="H7189" s="1090" t="str">
        <f t="shared" ca="1" si="452"/>
        <v/>
      </c>
      <c r="I7189" s="1109"/>
      <c r="J7189" s="1109"/>
      <c r="K7189" s="1112"/>
      <c r="L7189" s="1091"/>
      <c r="M7189" s="1091"/>
      <c r="N7189" s="1091"/>
      <c r="O7189" s="1091"/>
      <c r="P7189" s="1096"/>
      <c r="Q7189" s="1096"/>
      <c r="R7189" s="1096"/>
      <c r="S7189" s="1091"/>
    </row>
    <row r="7190" spans="1:19" x14ac:dyDescent="0.3">
      <c r="A7190" s="1090">
        <v>7185</v>
      </c>
      <c r="B7190" s="1091"/>
      <c r="C7190" s="1091"/>
      <c r="D7190" s="1097"/>
      <c r="E7190" s="1093">
        <f t="shared" si="449"/>
        <v>0</v>
      </c>
      <c r="F7190" s="1094">
        <f t="shared" si="450"/>
        <v>0</v>
      </c>
      <c r="G7190" s="1095">
        <f t="shared" si="451"/>
        <v>0</v>
      </c>
      <c r="H7190" s="1090" t="str">
        <f t="shared" ca="1" si="452"/>
        <v/>
      </c>
      <c r="I7190" s="1109"/>
      <c r="J7190" s="1109"/>
      <c r="K7190" s="1112"/>
      <c r="L7190" s="1091"/>
      <c r="M7190" s="1091"/>
      <c r="N7190" s="1091"/>
      <c r="O7190" s="1091"/>
      <c r="P7190" s="1096"/>
      <c r="Q7190" s="1096"/>
      <c r="R7190" s="1096"/>
      <c r="S7190" s="1091"/>
    </row>
    <row r="7191" spans="1:19" x14ac:dyDescent="0.3">
      <c r="A7191" s="1090">
        <v>7186</v>
      </c>
      <c r="B7191" s="1091"/>
      <c r="C7191" s="1091"/>
      <c r="D7191" s="1097"/>
      <c r="E7191" s="1093">
        <f t="shared" si="449"/>
        <v>0</v>
      </c>
      <c r="F7191" s="1094">
        <f t="shared" si="450"/>
        <v>0</v>
      </c>
      <c r="G7191" s="1095">
        <f t="shared" si="451"/>
        <v>0</v>
      </c>
      <c r="H7191" s="1090" t="str">
        <f t="shared" ca="1" si="452"/>
        <v/>
      </c>
      <c r="I7191" s="1109"/>
      <c r="J7191" s="1109"/>
      <c r="K7191" s="1112"/>
      <c r="L7191" s="1091"/>
      <c r="M7191" s="1091"/>
      <c r="N7191" s="1091"/>
      <c r="O7191" s="1091"/>
      <c r="P7191" s="1096"/>
      <c r="Q7191" s="1096"/>
      <c r="R7191" s="1096"/>
      <c r="S7191" s="1091"/>
    </row>
    <row r="7192" spans="1:19" x14ac:dyDescent="0.3">
      <c r="A7192" s="1090">
        <v>7187</v>
      </c>
      <c r="B7192" s="1091"/>
      <c r="C7192" s="1091"/>
      <c r="D7192" s="1097"/>
      <c r="E7192" s="1093">
        <f t="shared" si="449"/>
        <v>0</v>
      </c>
      <c r="F7192" s="1094">
        <f t="shared" si="450"/>
        <v>0</v>
      </c>
      <c r="G7192" s="1095">
        <f t="shared" si="451"/>
        <v>0</v>
      </c>
      <c r="H7192" s="1090" t="str">
        <f t="shared" ca="1" si="452"/>
        <v/>
      </c>
      <c r="I7192" s="1109"/>
      <c r="J7192" s="1109"/>
      <c r="K7192" s="1112"/>
      <c r="L7192" s="1091"/>
      <c r="M7192" s="1091"/>
      <c r="N7192" s="1091"/>
      <c r="O7192" s="1091"/>
      <c r="P7192" s="1096"/>
      <c r="Q7192" s="1096"/>
      <c r="R7192" s="1096"/>
      <c r="S7192" s="1091"/>
    </row>
    <row r="7193" spans="1:19" x14ac:dyDescent="0.3">
      <c r="A7193" s="1090">
        <v>7188</v>
      </c>
      <c r="B7193" s="1091"/>
      <c r="C7193" s="1091"/>
      <c r="D7193" s="1097"/>
      <c r="E7193" s="1093">
        <f t="shared" si="449"/>
        <v>0</v>
      </c>
      <c r="F7193" s="1094">
        <f t="shared" si="450"/>
        <v>0</v>
      </c>
      <c r="G7193" s="1095">
        <f t="shared" si="451"/>
        <v>0</v>
      </c>
      <c r="H7193" s="1090" t="str">
        <f t="shared" ca="1" si="452"/>
        <v/>
      </c>
      <c r="I7193" s="1109"/>
      <c r="J7193" s="1109"/>
      <c r="K7193" s="1112"/>
      <c r="L7193" s="1091"/>
      <c r="M7193" s="1091"/>
      <c r="N7193" s="1091"/>
      <c r="O7193" s="1091"/>
      <c r="P7193" s="1096"/>
      <c r="Q7193" s="1096"/>
      <c r="R7193" s="1096"/>
      <c r="S7193" s="1091"/>
    </row>
    <row r="7194" spans="1:19" x14ac:dyDescent="0.3">
      <c r="A7194" s="1090">
        <v>7189</v>
      </c>
      <c r="B7194" s="1091"/>
      <c r="C7194" s="1091"/>
      <c r="D7194" s="1097"/>
      <c r="E7194" s="1093">
        <f t="shared" si="449"/>
        <v>0</v>
      </c>
      <c r="F7194" s="1094">
        <f t="shared" si="450"/>
        <v>0</v>
      </c>
      <c r="G7194" s="1095">
        <f t="shared" si="451"/>
        <v>0</v>
      </c>
      <c r="H7194" s="1090" t="str">
        <f t="shared" ca="1" si="452"/>
        <v/>
      </c>
      <c r="I7194" s="1109"/>
      <c r="J7194" s="1109"/>
      <c r="K7194" s="1112"/>
      <c r="L7194" s="1091"/>
      <c r="M7194" s="1091"/>
      <c r="N7194" s="1091"/>
      <c r="O7194" s="1091"/>
      <c r="P7194" s="1096"/>
      <c r="Q7194" s="1096"/>
      <c r="R7194" s="1096"/>
      <c r="S7194" s="1091"/>
    </row>
    <row r="7195" spans="1:19" x14ac:dyDescent="0.3">
      <c r="A7195" s="1090">
        <v>7190</v>
      </c>
      <c r="B7195" s="1091"/>
      <c r="C7195" s="1091"/>
      <c r="D7195" s="1097"/>
      <c r="E7195" s="1093">
        <f t="shared" si="449"/>
        <v>0</v>
      </c>
      <c r="F7195" s="1094">
        <f t="shared" si="450"/>
        <v>0</v>
      </c>
      <c r="G7195" s="1095">
        <f t="shared" si="451"/>
        <v>0</v>
      </c>
      <c r="H7195" s="1090" t="str">
        <f t="shared" ca="1" si="452"/>
        <v/>
      </c>
      <c r="I7195" s="1109"/>
      <c r="J7195" s="1109"/>
      <c r="K7195" s="1112"/>
      <c r="L7195" s="1091"/>
      <c r="M7195" s="1091"/>
      <c r="N7195" s="1091"/>
      <c r="O7195" s="1091"/>
      <c r="P7195" s="1096"/>
      <c r="Q7195" s="1096"/>
      <c r="R7195" s="1096"/>
      <c r="S7195" s="1091"/>
    </row>
    <row r="7196" spans="1:19" x14ac:dyDescent="0.3">
      <c r="A7196" s="1090">
        <v>7191</v>
      </c>
      <c r="B7196" s="1091"/>
      <c r="C7196" s="1091"/>
      <c r="D7196" s="1097"/>
      <c r="E7196" s="1093">
        <f t="shared" si="449"/>
        <v>0</v>
      </c>
      <c r="F7196" s="1094">
        <f t="shared" si="450"/>
        <v>0</v>
      </c>
      <c r="G7196" s="1095">
        <f t="shared" si="451"/>
        <v>0</v>
      </c>
      <c r="H7196" s="1090" t="str">
        <f t="shared" ca="1" si="452"/>
        <v/>
      </c>
      <c r="I7196" s="1109"/>
      <c r="J7196" s="1109"/>
      <c r="K7196" s="1112"/>
      <c r="L7196" s="1091"/>
      <c r="M7196" s="1091"/>
      <c r="N7196" s="1091"/>
      <c r="O7196" s="1091"/>
      <c r="P7196" s="1096"/>
      <c r="Q7196" s="1096"/>
      <c r="R7196" s="1096"/>
      <c r="S7196" s="1091"/>
    </row>
    <row r="7197" spans="1:19" x14ac:dyDescent="0.3">
      <c r="A7197" s="1090">
        <v>7192</v>
      </c>
      <c r="B7197" s="1091"/>
      <c r="C7197" s="1091"/>
      <c r="D7197" s="1097"/>
      <c r="E7197" s="1093">
        <f t="shared" si="449"/>
        <v>0</v>
      </c>
      <c r="F7197" s="1094">
        <f t="shared" si="450"/>
        <v>0</v>
      </c>
      <c r="G7197" s="1095">
        <f t="shared" si="451"/>
        <v>0</v>
      </c>
      <c r="H7197" s="1090" t="str">
        <f t="shared" ca="1" si="452"/>
        <v/>
      </c>
      <c r="I7197" s="1109"/>
      <c r="J7197" s="1109"/>
      <c r="K7197" s="1112"/>
      <c r="L7197" s="1091"/>
      <c r="M7197" s="1091"/>
      <c r="N7197" s="1091"/>
      <c r="O7197" s="1091"/>
      <c r="P7197" s="1096"/>
      <c r="Q7197" s="1096"/>
      <c r="R7197" s="1096"/>
      <c r="S7197" s="1091"/>
    </row>
    <row r="7198" spans="1:19" x14ac:dyDescent="0.3">
      <c r="A7198" s="1090">
        <v>7193</v>
      </c>
      <c r="B7198" s="1091"/>
      <c r="C7198" s="1091"/>
      <c r="D7198" s="1097"/>
      <c r="E7198" s="1093">
        <f t="shared" si="449"/>
        <v>0</v>
      </c>
      <c r="F7198" s="1094">
        <f t="shared" si="450"/>
        <v>0</v>
      </c>
      <c r="G7198" s="1095">
        <f t="shared" si="451"/>
        <v>0</v>
      </c>
      <c r="H7198" s="1090" t="str">
        <f t="shared" ca="1" si="452"/>
        <v/>
      </c>
      <c r="I7198" s="1109"/>
      <c r="J7198" s="1109"/>
      <c r="K7198" s="1112"/>
      <c r="L7198" s="1091"/>
      <c r="M7198" s="1091"/>
      <c r="N7198" s="1091"/>
      <c r="O7198" s="1091"/>
      <c r="P7198" s="1096"/>
      <c r="Q7198" s="1096"/>
      <c r="R7198" s="1096"/>
      <c r="S7198" s="1091"/>
    </row>
    <row r="7199" spans="1:19" x14ac:dyDescent="0.3">
      <c r="A7199" s="1090">
        <v>7194</v>
      </c>
      <c r="B7199" s="1091"/>
      <c r="C7199" s="1091"/>
      <c r="D7199" s="1097"/>
      <c r="E7199" s="1093">
        <f t="shared" si="449"/>
        <v>0</v>
      </c>
      <c r="F7199" s="1094">
        <f t="shared" si="450"/>
        <v>0</v>
      </c>
      <c r="G7199" s="1095">
        <f t="shared" si="451"/>
        <v>0</v>
      </c>
      <c r="H7199" s="1090" t="str">
        <f t="shared" ca="1" si="452"/>
        <v/>
      </c>
      <c r="I7199" s="1109"/>
      <c r="J7199" s="1109"/>
      <c r="K7199" s="1112"/>
      <c r="L7199" s="1091"/>
      <c r="M7199" s="1091"/>
      <c r="N7199" s="1091"/>
      <c r="O7199" s="1091"/>
      <c r="P7199" s="1096"/>
      <c r="Q7199" s="1096"/>
      <c r="R7199" s="1096"/>
      <c r="S7199" s="1091"/>
    </row>
    <row r="7200" spans="1:19" x14ac:dyDescent="0.3">
      <c r="A7200" s="1090">
        <v>7195</v>
      </c>
      <c r="B7200" s="1091"/>
      <c r="C7200" s="1091"/>
      <c r="D7200" s="1097"/>
      <c r="E7200" s="1093">
        <f t="shared" si="449"/>
        <v>0</v>
      </c>
      <c r="F7200" s="1094">
        <f t="shared" si="450"/>
        <v>0</v>
      </c>
      <c r="G7200" s="1095">
        <f t="shared" si="451"/>
        <v>0</v>
      </c>
      <c r="H7200" s="1090" t="str">
        <f t="shared" ca="1" si="452"/>
        <v/>
      </c>
      <c r="I7200" s="1109"/>
      <c r="J7200" s="1109"/>
      <c r="K7200" s="1112"/>
      <c r="L7200" s="1091"/>
      <c r="M7200" s="1091"/>
      <c r="N7200" s="1091"/>
      <c r="O7200" s="1091"/>
      <c r="P7200" s="1096"/>
      <c r="Q7200" s="1096"/>
      <c r="R7200" s="1096"/>
      <c r="S7200" s="1091"/>
    </row>
    <row r="7201" spans="1:19" x14ac:dyDescent="0.3">
      <c r="A7201" s="1090">
        <v>7196</v>
      </c>
      <c r="B7201" s="1091"/>
      <c r="C7201" s="1091"/>
      <c r="D7201" s="1097"/>
      <c r="E7201" s="1093">
        <f t="shared" si="449"/>
        <v>0</v>
      </c>
      <c r="F7201" s="1094">
        <f t="shared" si="450"/>
        <v>0</v>
      </c>
      <c r="G7201" s="1095">
        <f t="shared" si="451"/>
        <v>0</v>
      </c>
      <c r="H7201" s="1090" t="str">
        <f t="shared" ca="1" si="452"/>
        <v/>
      </c>
      <c r="I7201" s="1109"/>
      <c r="J7201" s="1109"/>
      <c r="K7201" s="1112"/>
      <c r="L7201" s="1091"/>
      <c r="M7201" s="1091"/>
      <c r="N7201" s="1091"/>
      <c r="O7201" s="1091"/>
      <c r="P7201" s="1096"/>
      <c r="Q7201" s="1096"/>
      <c r="R7201" s="1096"/>
      <c r="S7201" s="1091"/>
    </row>
    <row r="7202" spans="1:19" x14ac:dyDescent="0.3">
      <c r="A7202" s="1090">
        <v>7197</v>
      </c>
      <c r="B7202" s="1091"/>
      <c r="C7202" s="1091"/>
      <c r="D7202" s="1097"/>
      <c r="E7202" s="1093">
        <f t="shared" si="449"/>
        <v>0</v>
      </c>
      <c r="F7202" s="1094">
        <f t="shared" si="450"/>
        <v>0</v>
      </c>
      <c r="G7202" s="1095">
        <f t="shared" si="451"/>
        <v>0</v>
      </c>
      <c r="H7202" s="1090" t="str">
        <f t="shared" ca="1" si="452"/>
        <v/>
      </c>
      <c r="I7202" s="1109"/>
      <c r="J7202" s="1109"/>
      <c r="K7202" s="1112"/>
      <c r="L7202" s="1091"/>
      <c r="M7202" s="1091"/>
      <c r="N7202" s="1091"/>
      <c r="O7202" s="1091"/>
      <c r="P7202" s="1096"/>
      <c r="Q7202" s="1096"/>
      <c r="R7202" s="1096"/>
      <c r="S7202" s="1091"/>
    </row>
    <row r="7203" spans="1:19" x14ac:dyDescent="0.3">
      <c r="A7203" s="1090">
        <v>7198</v>
      </c>
      <c r="B7203" s="1091"/>
      <c r="C7203" s="1091"/>
      <c r="D7203" s="1097"/>
      <c r="E7203" s="1093">
        <f t="shared" si="449"/>
        <v>0</v>
      </c>
      <c r="F7203" s="1094">
        <f t="shared" si="450"/>
        <v>0</v>
      </c>
      <c r="G7203" s="1095">
        <f t="shared" si="451"/>
        <v>0</v>
      </c>
      <c r="H7203" s="1090" t="str">
        <f t="shared" ca="1" si="452"/>
        <v/>
      </c>
      <c r="I7203" s="1109"/>
      <c r="J7203" s="1109"/>
      <c r="K7203" s="1112"/>
      <c r="L7203" s="1091"/>
      <c r="M7203" s="1091"/>
      <c r="N7203" s="1091"/>
      <c r="O7203" s="1091"/>
      <c r="P7203" s="1096"/>
      <c r="Q7203" s="1096"/>
      <c r="R7203" s="1096"/>
      <c r="S7203" s="1091"/>
    </row>
    <row r="7204" spans="1:19" x14ac:dyDescent="0.3">
      <c r="A7204" s="1090">
        <v>7199</v>
      </c>
      <c r="B7204" s="1091"/>
      <c r="C7204" s="1091"/>
      <c r="D7204" s="1097"/>
      <c r="E7204" s="1093">
        <f t="shared" si="449"/>
        <v>0</v>
      </c>
      <c r="F7204" s="1094">
        <f t="shared" si="450"/>
        <v>0</v>
      </c>
      <c r="G7204" s="1095">
        <f t="shared" si="451"/>
        <v>0</v>
      </c>
      <c r="H7204" s="1090" t="str">
        <f t="shared" ca="1" si="452"/>
        <v/>
      </c>
      <c r="I7204" s="1109"/>
      <c r="J7204" s="1109"/>
      <c r="K7204" s="1112"/>
      <c r="L7204" s="1091"/>
      <c r="M7204" s="1091"/>
      <c r="N7204" s="1091"/>
      <c r="O7204" s="1091"/>
      <c r="P7204" s="1096"/>
      <c r="Q7204" s="1096"/>
      <c r="R7204" s="1096"/>
      <c r="S7204" s="1091"/>
    </row>
    <row r="7205" spans="1:19" x14ac:dyDescent="0.3">
      <c r="A7205" s="1090">
        <v>7200</v>
      </c>
      <c r="B7205" s="1091"/>
      <c r="C7205" s="1091"/>
      <c r="D7205" s="1097"/>
      <c r="E7205" s="1093">
        <f t="shared" si="449"/>
        <v>0</v>
      </c>
      <c r="F7205" s="1094">
        <f t="shared" si="450"/>
        <v>0</v>
      </c>
      <c r="G7205" s="1095">
        <f t="shared" si="451"/>
        <v>0</v>
      </c>
      <c r="H7205" s="1090" t="str">
        <f t="shared" ca="1" si="452"/>
        <v/>
      </c>
      <c r="I7205" s="1109"/>
      <c r="J7205" s="1109"/>
      <c r="K7205" s="1112"/>
      <c r="L7205" s="1091"/>
      <c r="M7205" s="1091"/>
      <c r="N7205" s="1091"/>
      <c r="O7205" s="1091"/>
      <c r="P7205" s="1096"/>
      <c r="Q7205" s="1096"/>
      <c r="R7205" s="1096"/>
      <c r="S7205" s="1091"/>
    </row>
    <row r="7206" spans="1:19" x14ac:dyDescent="0.3">
      <c r="A7206" s="1090">
        <v>7201</v>
      </c>
      <c r="B7206" s="1091"/>
      <c r="C7206" s="1091"/>
      <c r="D7206" s="1097"/>
      <c r="E7206" s="1093">
        <f t="shared" si="449"/>
        <v>0</v>
      </c>
      <c r="F7206" s="1094">
        <f t="shared" si="450"/>
        <v>0</v>
      </c>
      <c r="G7206" s="1095">
        <f t="shared" si="451"/>
        <v>0</v>
      </c>
      <c r="H7206" s="1090" t="str">
        <f t="shared" ca="1" si="452"/>
        <v/>
      </c>
      <c r="I7206" s="1109"/>
      <c r="J7206" s="1109"/>
      <c r="K7206" s="1112"/>
      <c r="L7206" s="1091"/>
      <c r="M7206" s="1091"/>
      <c r="N7206" s="1091"/>
      <c r="O7206" s="1091"/>
      <c r="P7206" s="1096"/>
      <c r="Q7206" s="1096"/>
      <c r="R7206" s="1096"/>
      <c r="S7206" s="1091"/>
    </row>
    <row r="7207" spans="1:19" x14ac:dyDescent="0.3">
      <c r="A7207" s="1090">
        <v>7202</v>
      </c>
      <c r="B7207" s="1091"/>
      <c r="C7207" s="1091"/>
      <c r="D7207" s="1097"/>
      <c r="E7207" s="1093">
        <f t="shared" si="449"/>
        <v>0</v>
      </c>
      <c r="F7207" s="1094">
        <f t="shared" si="450"/>
        <v>0</v>
      </c>
      <c r="G7207" s="1095">
        <f t="shared" si="451"/>
        <v>0</v>
      </c>
      <c r="H7207" s="1090" t="str">
        <f t="shared" ca="1" si="452"/>
        <v/>
      </c>
      <c r="I7207" s="1109"/>
      <c r="J7207" s="1109"/>
      <c r="K7207" s="1112"/>
      <c r="L7207" s="1091"/>
      <c r="M7207" s="1091"/>
      <c r="N7207" s="1091"/>
      <c r="O7207" s="1091"/>
      <c r="P7207" s="1096"/>
      <c r="Q7207" s="1096"/>
      <c r="R7207" s="1096"/>
      <c r="S7207" s="1091"/>
    </row>
    <row r="7208" spans="1:19" x14ac:dyDescent="0.3">
      <c r="A7208" s="1090">
        <v>7203</v>
      </c>
      <c r="B7208" s="1091"/>
      <c r="C7208" s="1091"/>
      <c r="D7208" s="1097"/>
      <c r="E7208" s="1093">
        <f t="shared" si="449"/>
        <v>0</v>
      </c>
      <c r="F7208" s="1094">
        <f t="shared" si="450"/>
        <v>0</v>
      </c>
      <c r="G7208" s="1095">
        <f t="shared" si="451"/>
        <v>0</v>
      </c>
      <c r="H7208" s="1090" t="str">
        <f t="shared" ca="1" si="452"/>
        <v/>
      </c>
      <c r="I7208" s="1109"/>
      <c r="J7208" s="1109"/>
      <c r="K7208" s="1112"/>
      <c r="L7208" s="1091"/>
      <c r="M7208" s="1091"/>
      <c r="N7208" s="1091"/>
      <c r="O7208" s="1091"/>
      <c r="P7208" s="1096"/>
      <c r="Q7208" s="1096"/>
      <c r="R7208" s="1096"/>
      <c r="S7208" s="1091"/>
    </row>
    <row r="7209" spans="1:19" x14ac:dyDescent="0.3">
      <c r="A7209" s="1090">
        <v>7204</v>
      </c>
      <c r="B7209" s="1091"/>
      <c r="C7209" s="1091"/>
      <c r="D7209" s="1097"/>
      <c r="E7209" s="1093">
        <f t="shared" si="449"/>
        <v>0</v>
      </c>
      <c r="F7209" s="1094">
        <f t="shared" si="450"/>
        <v>0</v>
      </c>
      <c r="G7209" s="1095">
        <f t="shared" si="451"/>
        <v>0</v>
      </c>
      <c r="H7209" s="1090" t="str">
        <f t="shared" ca="1" si="452"/>
        <v/>
      </c>
      <c r="I7209" s="1109"/>
      <c r="J7209" s="1109"/>
      <c r="K7209" s="1112"/>
      <c r="L7209" s="1091"/>
      <c r="M7209" s="1091"/>
      <c r="N7209" s="1091"/>
      <c r="O7209" s="1091"/>
      <c r="P7209" s="1096"/>
      <c r="Q7209" s="1096"/>
      <c r="R7209" s="1096"/>
      <c r="S7209" s="1091"/>
    </row>
    <row r="7210" spans="1:19" x14ac:dyDescent="0.3">
      <c r="A7210" s="1090">
        <v>7205</v>
      </c>
      <c r="B7210" s="1091"/>
      <c r="C7210" s="1091"/>
      <c r="D7210" s="1097"/>
      <c r="E7210" s="1093">
        <f t="shared" si="449"/>
        <v>0</v>
      </c>
      <c r="F7210" s="1094">
        <f t="shared" si="450"/>
        <v>0</v>
      </c>
      <c r="G7210" s="1095">
        <f t="shared" si="451"/>
        <v>0</v>
      </c>
      <c r="H7210" s="1090" t="str">
        <f t="shared" ca="1" si="452"/>
        <v/>
      </c>
      <c r="I7210" s="1109"/>
      <c r="J7210" s="1109"/>
      <c r="K7210" s="1112"/>
      <c r="L7210" s="1091"/>
      <c r="M7210" s="1091"/>
      <c r="N7210" s="1091"/>
      <c r="O7210" s="1091"/>
      <c r="P7210" s="1096"/>
      <c r="Q7210" s="1096"/>
      <c r="R7210" s="1096"/>
      <c r="S7210" s="1091"/>
    </row>
    <row r="7211" spans="1:19" x14ac:dyDescent="0.3">
      <c r="A7211" s="1090">
        <v>7206</v>
      </c>
      <c r="B7211" s="1091"/>
      <c r="C7211" s="1091"/>
      <c r="D7211" s="1097"/>
      <c r="E7211" s="1093">
        <f t="shared" si="449"/>
        <v>0</v>
      </c>
      <c r="F7211" s="1094">
        <f t="shared" si="450"/>
        <v>0</v>
      </c>
      <c r="G7211" s="1095">
        <f t="shared" si="451"/>
        <v>0</v>
      </c>
      <c r="H7211" s="1090" t="str">
        <f t="shared" ca="1" si="452"/>
        <v/>
      </c>
      <c r="I7211" s="1109"/>
      <c r="J7211" s="1109"/>
      <c r="K7211" s="1112"/>
      <c r="L7211" s="1091"/>
      <c r="M7211" s="1091"/>
      <c r="N7211" s="1091"/>
      <c r="O7211" s="1091"/>
      <c r="P7211" s="1096"/>
      <c r="Q7211" s="1096"/>
      <c r="R7211" s="1096"/>
      <c r="S7211" s="1091"/>
    </row>
    <row r="7212" spans="1:19" x14ac:dyDescent="0.3">
      <c r="A7212" s="1090">
        <v>7207</v>
      </c>
      <c r="B7212" s="1091"/>
      <c r="C7212" s="1091"/>
      <c r="D7212" s="1097"/>
      <c r="E7212" s="1093">
        <f t="shared" si="449"/>
        <v>0</v>
      </c>
      <c r="F7212" s="1094">
        <f t="shared" si="450"/>
        <v>0</v>
      </c>
      <c r="G7212" s="1095">
        <f t="shared" si="451"/>
        <v>0</v>
      </c>
      <c r="H7212" s="1090" t="str">
        <f t="shared" ca="1" si="452"/>
        <v/>
      </c>
      <c r="I7212" s="1109"/>
      <c r="J7212" s="1109"/>
      <c r="K7212" s="1112"/>
      <c r="L7212" s="1091"/>
      <c r="M7212" s="1091"/>
      <c r="N7212" s="1091"/>
      <c r="O7212" s="1091"/>
      <c r="P7212" s="1096"/>
      <c r="Q7212" s="1096"/>
      <c r="R7212" s="1096"/>
      <c r="S7212" s="1091"/>
    </row>
    <row r="7213" spans="1:19" x14ac:dyDescent="0.3">
      <c r="A7213" s="1090">
        <v>7208</v>
      </c>
      <c r="B7213" s="1091"/>
      <c r="C7213" s="1091"/>
      <c r="D7213" s="1097"/>
      <c r="E7213" s="1093">
        <f t="shared" si="449"/>
        <v>0</v>
      </c>
      <c r="F7213" s="1094">
        <f t="shared" si="450"/>
        <v>0</v>
      </c>
      <c r="G7213" s="1095">
        <f t="shared" si="451"/>
        <v>0</v>
      </c>
      <c r="H7213" s="1090" t="str">
        <f t="shared" ca="1" si="452"/>
        <v/>
      </c>
      <c r="I7213" s="1109"/>
      <c r="J7213" s="1109"/>
      <c r="K7213" s="1112"/>
      <c r="L7213" s="1091"/>
      <c r="M7213" s="1091"/>
      <c r="N7213" s="1091"/>
      <c r="O7213" s="1091"/>
      <c r="P7213" s="1096"/>
      <c r="Q7213" s="1096"/>
      <c r="R7213" s="1096"/>
      <c r="S7213" s="1091"/>
    </row>
    <row r="7214" spans="1:19" x14ac:dyDescent="0.3">
      <c r="A7214" s="1090">
        <v>7209</v>
      </c>
      <c r="B7214" s="1091"/>
      <c r="C7214" s="1091"/>
      <c r="D7214" s="1097"/>
      <c r="E7214" s="1093">
        <f t="shared" si="449"/>
        <v>0</v>
      </c>
      <c r="F7214" s="1094">
        <f t="shared" si="450"/>
        <v>0</v>
      </c>
      <c r="G7214" s="1095">
        <f t="shared" si="451"/>
        <v>0</v>
      </c>
      <c r="H7214" s="1090" t="str">
        <f t="shared" ca="1" si="452"/>
        <v/>
      </c>
      <c r="I7214" s="1109"/>
      <c r="J7214" s="1109"/>
      <c r="K7214" s="1112"/>
      <c r="L7214" s="1091"/>
      <c r="M7214" s="1091"/>
      <c r="N7214" s="1091"/>
      <c r="O7214" s="1091"/>
      <c r="P7214" s="1096"/>
      <c r="Q7214" s="1096"/>
      <c r="R7214" s="1096"/>
      <c r="S7214" s="1091"/>
    </row>
    <row r="7215" spans="1:19" x14ac:dyDescent="0.3">
      <c r="A7215" s="1090">
        <v>7210</v>
      </c>
      <c r="B7215" s="1091"/>
      <c r="C7215" s="1091"/>
      <c r="D7215" s="1097"/>
      <c r="E7215" s="1093">
        <f t="shared" si="449"/>
        <v>0</v>
      </c>
      <c r="F7215" s="1094">
        <f t="shared" si="450"/>
        <v>0</v>
      </c>
      <c r="G7215" s="1095">
        <f t="shared" si="451"/>
        <v>0</v>
      </c>
      <c r="H7215" s="1090" t="str">
        <f t="shared" ca="1" si="452"/>
        <v/>
      </c>
      <c r="I7215" s="1109"/>
      <c r="J7215" s="1109"/>
      <c r="K7215" s="1112"/>
      <c r="L7215" s="1091"/>
      <c r="M7215" s="1091"/>
      <c r="N7215" s="1091"/>
      <c r="O7215" s="1091"/>
      <c r="P7215" s="1096"/>
      <c r="Q7215" s="1096"/>
      <c r="R7215" s="1096"/>
      <c r="S7215" s="1091"/>
    </row>
    <row r="7216" spans="1:19" x14ac:dyDescent="0.3">
      <c r="A7216" s="1090">
        <v>7211</v>
      </c>
      <c r="B7216" s="1091"/>
      <c r="C7216" s="1091"/>
      <c r="D7216" s="1097"/>
      <c r="E7216" s="1093">
        <f t="shared" si="449"/>
        <v>0</v>
      </c>
      <c r="F7216" s="1094">
        <f t="shared" si="450"/>
        <v>0</v>
      </c>
      <c r="G7216" s="1095">
        <f t="shared" si="451"/>
        <v>0</v>
      </c>
      <c r="H7216" s="1090" t="str">
        <f t="shared" ca="1" si="452"/>
        <v/>
      </c>
      <c r="I7216" s="1109"/>
      <c r="J7216" s="1109"/>
      <c r="K7216" s="1112"/>
      <c r="L7216" s="1091"/>
      <c r="M7216" s="1091"/>
      <c r="N7216" s="1091"/>
      <c r="O7216" s="1091"/>
      <c r="P7216" s="1096"/>
      <c r="Q7216" s="1096"/>
      <c r="R7216" s="1096"/>
      <c r="S7216" s="1091"/>
    </row>
    <row r="7217" spans="1:19" x14ac:dyDescent="0.3">
      <c r="A7217" s="1090">
        <v>7212</v>
      </c>
      <c r="B7217" s="1091"/>
      <c r="C7217" s="1091"/>
      <c r="D7217" s="1097"/>
      <c r="E7217" s="1093">
        <f t="shared" si="449"/>
        <v>0</v>
      </c>
      <c r="F7217" s="1094">
        <f t="shared" si="450"/>
        <v>0</v>
      </c>
      <c r="G7217" s="1095">
        <f t="shared" si="451"/>
        <v>0</v>
      </c>
      <c r="H7217" s="1090" t="str">
        <f t="shared" ca="1" si="452"/>
        <v/>
      </c>
      <c r="I7217" s="1109"/>
      <c r="J7217" s="1109"/>
      <c r="K7217" s="1112"/>
      <c r="L7217" s="1091"/>
      <c r="M7217" s="1091"/>
      <c r="N7217" s="1091"/>
      <c r="O7217" s="1091"/>
      <c r="P7217" s="1096"/>
      <c r="Q7217" s="1096"/>
      <c r="R7217" s="1096"/>
      <c r="S7217" s="1091"/>
    </row>
    <row r="7218" spans="1:19" x14ac:dyDescent="0.3">
      <c r="A7218" s="1090">
        <v>7213</v>
      </c>
      <c r="B7218" s="1091"/>
      <c r="C7218" s="1091"/>
      <c r="D7218" s="1097"/>
      <c r="E7218" s="1093">
        <f t="shared" si="449"/>
        <v>0</v>
      </c>
      <c r="F7218" s="1094">
        <f t="shared" si="450"/>
        <v>0</v>
      </c>
      <c r="G7218" s="1095">
        <f t="shared" si="451"/>
        <v>0</v>
      </c>
      <c r="H7218" s="1090" t="str">
        <f t="shared" ca="1" si="452"/>
        <v/>
      </c>
      <c r="I7218" s="1109"/>
      <c r="J7218" s="1109"/>
      <c r="K7218" s="1112"/>
      <c r="L7218" s="1091"/>
      <c r="M7218" s="1091"/>
      <c r="N7218" s="1091"/>
      <c r="O7218" s="1091"/>
      <c r="P7218" s="1096"/>
      <c r="Q7218" s="1096"/>
      <c r="R7218" s="1096"/>
      <c r="S7218" s="1091"/>
    </row>
    <row r="7219" spans="1:19" x14ac:dyDescent="0.3">
      <c r="A7219" s="1090">
        <v>7214</v>
      </c>
      <c r="B7219" s="1091"/>
      <c r="C7219" s="1091"/>
      <c r="D7219" s="1097"/>
      <c r="E7219" s="1093">
        <f t="shared" si="449"/>
        <v>0</v>
      </c>
      <c r="F7219" s="1094">
        <f t="shared" si="450"/>
        <v>0</v>
      </c>
      <c r="G7219" s="1095">
        <f t="shared" si="451"/>
        <v>0</v>
      </c>
      <c r="H7219" s="1090" t="str">
        <f t="shared" ca="1" si="452"/>
        <v/>
      </c>
      <c r="I7219" s="1109"/>
      <c r="J7219" s="1109"/>
      <c r="K7219" s="1112"/>
      <c r="L7219" s="1091"/>
      <c r="M7219" s="1091"/>
      <c r="N7219" s="1091"/>
      <c r="O7219" s="1091"/>
      <c r="P7219" s="1096"/>
      <c r="Q7219" s="1096"/>
      <c r="R7219" s="1096"/>
      <c r="S7219" s="1091"/>
    </row>
    <row r="7220" spans="1:19" x14ac:dyDescent="0.3">
      <c r="A7220" s="1090">
        <v>7215</v>
      </c>
      <c r="B7220" s="1091"/>
      <c r="C7220" s="1091"/>
      <c r="D7220" s="1097"/>
      <c r="E7220" s="1093">
        <f t="shared" si="449"/>
        <v>0</v>
      </c>
      <c r="F7220" s="1094">
        <f t="shared" si="450"/>
        <v>0</v>
      </c>
      <c r="G7220" s="1095">
        <f t="shared" si="451"/>
        <v>0</v>
      </c>
      <c r="H7220" s="1090" t="str">
        <f t="shared" ca="1" si="452"/>
        <v/>
      </c>
      <c r="I7220" s="1109"/>
      <c r="J7220" s="1109"/>
      <c r="K7220" s="1112"/>
      <c r="L7220" s="1091"/>
      <c r="M7220" s="1091"/>
      <c r="N7220" s="1091"/>
      <c r="O7220" s="1091"/>
      <c r="P7220" s="1096"/>
      <c r="Q7220" s="1096"/>
      <c r="R7220" s="1096"/>
      <c r="S7220" s="1091"/>
    </row>
    <row r="7221" spans="1:19" x14ac:dyDescent="0.3">
      <c r="A7221" s="1090">
        <v>7216</v>
      </c>
      <c r="B7221" s="1091"/>
      <c r="C7221" s="1091"/>
      <c r="D7221" s="1097"/>
      <c r="E7221" s="1093">
        <f t="shared" si="449"/>
        <v>0</v>
      </c>
      <c r="F7221" s="1094">
        <f t="shared" si="450"/>
        <v>0</v>
      </c>
      <c r="G7221" s="1095">
        <f t="shared" si="451"/>
        <v>0</v>
      </c>
      <c r="H7221" s="1090" t="str">
        <f t="shared" ca="1" si="452"/>
        <v/>
      </c>
      <c r="I7221" s="1109"/>
      <c r="J7221" s="1109"/>
      <c r="K7221" s="1112"/>
      <c r="L7221" s="1091"/>
      <c r="M7221" s="1091"/>
      <c r="N7221" s="1091"/>
      <c r="O7221" s="1091"/>
      <c r="P7221" s="1096"/>
      <c r="Q7221" s="1096"/>
      <c r="R7221" s="1096"/>
      <c r="S7221" s="1091"/>
    </row>
    <row r="7222" spans="1:19" x14ac:dyDescent="0.3">
      <c r="A7222" s="1090">
        <v>7217</v>
      </c>
      <c r="B7222" s="1091"/>
      <c r="C7222" s="1091"/>
      <c r="D7222" s="1097"/>
      <c r="E7222" s="1093">
        <f t="shared" si="449"/>
        <v>0</v>
      </c>
      <c r="F7222" s="1094">
        <f t="shared" si="450"/>
        <v>0</v>
      </c>
      <c r="G7222" s="1095">
        <f t="shared" si="451"/>
        <v>0</v>
      </c>
      <c r="H7222" s="1090" t="str">
        <f t="shared" ca="1" si="452"/>
        <v/>
      </c>
      <c r="I7222" s="1109"/>
      <c r="J7222" s="1109"/>
      <c r="K7222" s="1112"/>
      <c r="L7222" s="1091"/>
      <c r="M7222" s="1091"/>
      <c r="N7222" s="1091"/>
      <c r="O7222" s="1091"/>
      <c r="P7222" s="1096"/>
      <c r="Q7222" s="1096"/>
      <c r="R7222" s="1096"/>
      <c r="S7222" s="1091"/>
    </row>
    <row r="7223" spans="1:19" x14ac:dyDescent="0.3">
      <c r="A7223" s="1090">
        <v>7218</v>
      </c>
      <c r="B7223" s="1091"/>
      <c r="C7223" s="1091"/>
      <c r="D7223" s="1097"/>
      <c r="E7223" s="1093">
        <f t="shared" si="449"/>
        <v>0</v>
      </c>
      <c r="F7223" s="1094">
        <f t="shared" si="450"/>
        <v>0</v>
      </c>
      <c r="G7223" s="1095">
        <f t="shared" si="451"/>
        <v>0</v>
      </c>
      <c r="H7223" s="1090" t="str">
        <f t="shared" ca="1" si="452"/>
        <v/>
      </c>
      <c r="I7223" s="1109"/>
      <c r="J7223" s="1109"/>
      <c r="K7223" s="1112"/>
      <c r="L7223" s="1091"/>
      <c r="M7223" s="1091"/>
      <c r="N7223" s="1091"/>
      <c r="O7223" s="1091"/>
      <c r="P7223" s="1096"/>
      <c r="Q7223" s="1096"/>
      <c r="R7223" s="1096"/>
      <c r="S7223" s="1091"/>
    </row>
    <row r="7224" spans="1:19" x14ac:dyDescent="0.3">
      <c r="A7224" s="1090">
        <v>7219</v>
      </c>
      <c r="B7224" s="1091"/>
      <c r="C7224" s="1091"/>
      <c r="D7224" s="1097"/>
      <c r="E7224" s="1093">
        <f t="shared" si="449"/>
        <v>0</v>
      </c>
      <c r="F7224" s="1094">
        <f t="shared" si="450"/>
        <v>0</v>
      </c>
      <c r="G7224" s="1095">
        <f t="shared" si="451"/>
        <v>0</v>
      </c>
      <c r="H7224" s="1090" t="str">
        <f t="shared" ca="1" si="452"/>
        <v/>
      </c>
      <c r="I7224" s="1109"/>
      <c r="J7224" s="1109"/>
      <c r="K7224" s="1112"/>
      <c r="L7224" s="1091"/>
      <c r="M7224" s="1091"/>
      <c r="N7224" s="1091"/>
      <c r="O7224" s="1091"/>
      <c r="P7224" s="1096"/>
      <c r="Q7224" s="1096"/>
      <c r="R7224" s="1096"/>
      <c r="S7224" s="1091"/>
    </row>
    <row r="7225" spans="1:19" x14ac:dyDescent="0.3">
      <c r="A7225" s="1090">
        <v>7220</v>
      </c>
      <c r="B7225" s="1091"/>
      <c r="C7225" s="1091"/>
      <c r="D7225" s="1097"/>
      <c r="E7225" s="1093">
        <f t="shared" si="449"/>
        <v>0</v>
      </c>
      <c r="F7225" s="1094">
        <f t="shared" si="450"/>
        <v>0</v>
      </c>
      <c r="G7225" s="1095">
        <f t="shared" si="451"/>
        <v>0</v>
      </c>
      <c r="H7225" s="1090" t="str">
        <f t="shared" ca="1" si="452"/>
        <v/>
      </c>
      <c r="I7225" s="1109"/>
      <c r="J7225" s="1109"/>
      <c r="K7225" s="1112"/>
      <c r="L7225" s="1091"/>
      <c r="M7225" s="1091"/>
      <c r="N7225" s="1091"/>
      <c r="O7225" s="1091"/>
      <c r="P7225" s="1096"/>
      <c r="Q7225" s="1096"/>
      <c r="R7225" s="1096"/>
      <c r="S7225" s="1091"/>
    </row>
    <row r="7226" spans="1:19" x14ac:dyDescent="0.3">
      <c r="A7226" s="1090">
        <v>7221</v>
      </c>
      <c r="B7226" s="1091"/>
      <c r="C7226" s="1091"/>
      <c r="D7226" s="1097"/>
      <c r="E7226" s="1093">
        <f t="shared" si="449"/>
        <v>0</v>
      </c>
      <c r="F7226" s="1094">
        <f t="shared" si="450"/>
        <v>0</v>
      </c>
      <c r="G7226" s="1095">
        <f t="shared" si="451"/>
        <v>0</v>
      </c>
      <c r="H7226" s="1090" t="str">
        <f t="shared" ca="1" si="452"/>
        <v/>
      </c>
      <c r="I7226" s="1109"/>
      <c r="J7226" s="1109"/>
      <c r="K7226" s="1112"/>
      <c r="L7226" s="1091"/>
      <c r="M7226" s="1091"/>
      <c r="N7226" s="1091"/>
      <c r="O7226" s="1091"/>
      <c r="P7226" s="1096"/>
      <c r="Q7226" s="1096"/>
      <c r="R7226" s="1096"/>
      <c r="S7226" s="1091"/>
    </row>
    <row r="7227" spans="1:19" x14ac:dyDescent="0.3">
      <c r="A7227" s="1090">
        <v>7222</v>
      </c>
      <c r="B7227" s="1091"/>
      <c r="C7227" s="1091"/>
      <c r="D7227" s="1097"/>
      <c r="E7227" s="1093">
        <f t="shared" si="449"/>
        <v>0</v>
      </c>
      <c r="F7227" s="1094">
        <f t="shared" si="450"/>
        <v>0</v>
      </c>
      <c r="G7227" s="1095">
        <f t="shared" si="451"/>
        <v>0</v>
      </c>
      <c r="H7227" s="1090" t="str">
        <f t="shared" ca="1" si="452"/>
        <v/>
      </c>
      <c r="I7227" s="1109"/>
      <c r="J7227" s="1109"/>
      <c r="K7227" s="1112"/>
      <c r="L7227" s="1091"/>
      <c r="M7227" s="1091"/>
      <c r="N7227" s="1091"/>
      <c r="O7227" s="1091"/>
      <c r="P7227" s="1096"/>
      <c r="Q7227" s="1096"/>
      <c r="R7227" s="1096"/>
      <c r="S7227" s="1091"/>
    </row>
    <row r="7228" spans="1:19" x14ac:dyDescent="0.3">
      <c r="A7228" s="1090">
        <v>7223</v>
      </c>
      <c r="B7228" s="1091"/>
      <c r="C7228" s="1091"/>
      <c r="D7228" s="1097"/>
      <c r="E7228" s="1093">
        <f t="shared" si="449"/>
        <v>0</v>
      </c>
      <c r="F7228" s="1094">
        <f t="shared" si="450"/>
        <v>0</v>
      </c>
      <c r="G7228" s="1095">
        <f t="shared" si="451"/>
        <v>0</v>
      </c>
      <c r="H7228" s="1090" t="str">
        <f t="shared" ca="1" si="452"/>
        <v/>
      </c>
      <c r="I7228" s="1109"/>
      <c r="J7228" s="1109"/>
      <c r="K7228" s="1112"/>
      <c r="L7228" s="1091"/>
      <c r="M7228" s="1091"/>
      <c r="N7228" s="1091"/>
      <c r="O7228" s="1091"/>
      <c r="P7228" s="1096"/>
      <c r="Q7228" s="1096"/>
      <c r="R7228" s="1096"/>
      <c r="S7228" s="1091"/>
    </row>
    <row r="7229" spans="1:19" x14ac:dyDescent="0.3">
      <c r="A7229" s="1090">
        <v>7224</v>
      </c>
      <c r="B7229" s="1091"/>
      <c r="C7229" s="1091"/>
      <c r="D7229" s="1097"/>
      <c r="E7229" s="1093">
        <f t="shared" si="449"/>
        <v>0</v>
      </c>
      <c r="F7229" s="1094">
        <f t="shared" si="450"/>
        <v>0</v>
      </c>
      <c r="G7229" s="1095">
        <f t="shared" si="451"/>
        <v>0</v>
      </c>
      <c r="H7229" s="1090" t="str">
        <f t="shared" ca="1" si="452"/>
        <v/>
      </c>
      <c r="I7229" s="1109"/>
      <c r="J7229" s="1109"/>
      <c r="K7229" s="1112"/>
      <c r="L7229" s="1091"/>
      <c r="M7229" s="1091"/>
      <c r="N7229" s="1091"/>
      <c r="O7229" s="1091"/>
      <c r="P7229" s="1096"/>
      <c r="Q7229" s="1096"/>
      <c r="R7229" s="1096"/>
      <c r="S7229" s="1091"/>
    </row>
    <row r="7230" spans="1:19" x14ac:dyDescent="0.3">
      <c r="A7230" s="1090">
        <v>7225</v>
      </c>
      <c r="B7230" s="1091"/>
      <c r="C7230" s="1091"/>
      <c r="D7230" s="1097"/>
      <c r="E7230" s="1093">
        <f t="shared" si="449"/>
        <v>0</v>
      </c>
      <c r="F7230" s="1094">
        <f t="shared" si="450"/>
        <v>0</v>
      </c>
      <c r="G7230" s="1095">
        <f t="shared" si="451"/>
        <v>0</v>
      </c>
      <c r="H7230" s="1090" t="str">
        <f t="shared" ca="1" si="452"/>
        <v/>
      </c>
      <c r="I7230" s="1109"/>
      <c r="J7230" s="1109"/>
      <c r="K7230" s="1112"/>
      <c r="L7230" s="1091"/>
      <c r="M7230" s="1091"/>
      <c r="N7230" s="1091"/>
      <c r="O7230" s="1091"/>
      <c r="P7230" s="1096"/>
      <c r="Q7230" s="1096"/>
      <c r="R7230" s="1096"/>
      <c r="S7230" s="1091"/>
    </row>
    <row r="7231" spans="1:19" x14ac:dyDescent="0.3">
      <c r="A7231" s="1090">
        <v>7226</v>
      </c>
      <c r="B7231" s="1091"/>
      <c r="C7231" s="1091"/>
      <c r="D7231" s="1097"/>
      <c r="E7231" s="1093">
        <f t="shared" si="449"/>
        <v>0</v>
      </c>
      <c r="F7231" s="1094">
        <f t="shared" si="450"/>
        <v>0</v>
      </c>
      <c r="G7231" s="1095">
        <f t="shared" si="451"/>
        <v>0</v>
      </c>
      <c r="H7231" s="1090" t="str">
        <f t="shared" ca="1" si="452"/>
        <v/>
      </c>
      <c r="I7231" s="1109"/>
      <c r="J7231" s="1109"/>
      <c r="K7231" s="1112"/>
      <c r="L7231" s="1091"/>
      <c r="M7231" s="1091"/>
      <c r="N7231" s="1091"/>
      <c r="O7231" s="1091"/>
      <c r="P7231" s="1096"/>
      <c r="Q7231" s="1096"/>
      <c r="R7231" s="1096"/>
      <c r="S7231" s="1091"/>
    </row>
    <row r="7232" spans="1:19" x14ac:dyDescent="0.3">
      <c r="A7232" s="1090">
        <v>7227</v>
      </c>
      <c r="B7232" s="1091"/>
      <c r="C7232" s="1091"/>
      <c r="D7232" s="1097"/>
      <c r="E7232" s="1093">
        <f t="shared" si="449"/>
        <v>0</v>
      </c>
      <c r="F7232" s="1094">
        <f t="shared" si="450"/>
        <v>0</v>
      </c>
      <c r="G7232" s="1095">
        <f t="shared" si="451"/>
        <v>0</v>
      </c>
      <c r="H7232" s="1090" t="str">
        <f t="shared" ca="1" si="452"/>
        <v/>
      </c>
      <c r="I7232" s="1109"/>
      <c r="J7232" s="1109"/>
      <c r="K7232" s="1112"/>
      <c r="L7232" s="1091"/>
      <c r="M7232" s="1091"/>
      <c r="N7232" s="1091"/>
      <c r="O7232" s="1091"/>
      <c r="P7232" s="1096"/>
      <c r="Q7232" s="1096"/>
      <c r="R7232" s="1096"/>
      <c r="S7232" s="1091"/>
    </row>
    <row r="7233" spans="1:19" x14ac:dyDescent="0.3">
      <c r="A7233" s="1090">
        <v>7228</v>
      </c>
      <c r="B7233" s="1091"/>
      <c r="C7233" s="1091"/>
      <c r="D7233" s="1097"/>
      <c r="E7233" s="1093">
        <f t="shared" si="449"/>
        <v>0</v>
      </c>
      <c r="F7233" s="1094">
        <f t="shared" si="450"/>
        <v>0</v>
      </c>
      <c r="G7233" s="1095">
        <f t="shared" si="451"/>
        <v>0</v>
      </c>
      <c r="H7233" s="1090" t="str">
        <f t="shared" ca="1" si="452"/>
        <v/>
      </c>
      <c r="I7233" s="1109"/>
      <c r="J7233" s="1109"/>
      <c r="K7233" s="1112"/>
      <c r="L7233" s="1091"/>
      <c r="M7233" s="1091"/>
      <c r="N7233" s="1091"/>
      <c r="O7233" s="1091"/>
      <c r="P7233" s="1096"/>
      <c r="Q7233" s="1096"/>
      <c r="R7233" s="1096"/>
      <c r="S7233" s="1091"/>
    </row>
    <row r="7234" spans="1:19" x14ac:dyDescent="0.3">
      <c r="A7234" s="1090">
        <v>7229</v>
      </c>
      <c r="B7234" s="1091"/>
      <c r="C7234" s="1091"/>
      <c r="D7234" s="1097"/>
      <c r="E7234" s="1093">
        <f t="shared" si="449"/>
        <v>0</v>
      </c>
      <c r="F7234" s="1094">
        <f t="shared" si="450"/>
        <v>0</v>
      </c>
      <c r="G7234" s="1095">
        <f t="shared" si="451"/>
        <v>0</v>
      </c>
      <c r="H7234" s="1090" t="str">
        <f t="shared" ca="1" si="452"/>
        <v/>
      </c>
      <c r="I7234" s="1109"/>
      <c r="J7234" s="1109"/>
      <c r="K7234" s="1112"/>
      <c r="L7234" s="1091"/>
      <c r="M7234" s="1091"/>
      <c r="N7234" s="1091"/>
      <c r="O7234" s="1091"/>
      <c r="P7234" s="1096"/>
      <c r="Q7234" s="1096"/>
      <c r="R7234" s="1096"/>
      <c r="S7234" s="1091"/>
    </row>
    <row r="7235" spans="1:19" x14ac:dyDescent="0.3">
      <c r="A7235" s="1090">
        <v>7230</v>
      </c>
      <c r="B7235" s="1091"/>
      <c r="C7235" s="1091"/>
      <c r="D7235" s="1097"/>
      <c r="E7235" s="1093">
        <f t="shared" si="449"/>
        <v>0</v>
      </c>
      <c r="F7235" s="1094">
        <f t="shared" si="450"/>
        <v>0</v>
      </c>
      <c r="G7235" s="1095">
        <f t="shared" si="451"/>
        <v>0</v>
      </c>
      <c r="H7235" s="1090" t="str">
        <f t="shared" ca="1" si="452"/>
        <v/>
      </c>
      <c r="I7235" s="1109"/>
      <c r="J7235" s="1109"/>
      <c r="K7235" s="1112"/>
      <c r="L7235" s="1091"/>
      <c r="M7235" s="1091"/>
      <c r="N7235" s="1091"/>
      <c r="O7235" s="1091"/>
      <c r="P7235" s="1096"/>
      <c r="Q7235" s="1096"/>
      <c r="R7235" s="1096"/>
      <c r="S7235" s="1091"/>
    </row>
    <row r="7236" spans="1:19" x14ac:dyDescent="0.3">
      <c r="A7236" s="1090">
        <v>7231</v>
      </c>
      <c r="B7236" s="1091"/>
      <c r="C7236" s="1091"/>
      <c r="D7236" s="1097"/>
      <c r="E7236" s="1093">
        <f t="shared" si="449"/>
        <v>0</v>
      </c>
      <c r="F7236" s="1094">
        <f t="shared" si="450"/>
        <v>0</v>
      </c>
      <c r="G7236" s="1095">
        <f t="shared" si="451"/>
        <v>0</v>
      </c>
      <c r="H7236" s="1090" t="str">
        <f t="shared" ca="1" si="452"/>
        <v/>
      </c>
      <c r="I7236" s="1109"/>
      <c r="J7236" s="1109"/>
      <c r="K7236" s="1112"/>
      <c r="L7236" s="1091"/>
      <c r="M7236" s="1091"/>
      <c r="N7236" s="1091"/>
      <c r="O7236" s="1091"/>
      <c r="P7236" s="1096"/>
      <c r="Q7236" s="1096"/>
      <c r="R7236" s="1096"/>
      <c r="S7236" s="1091"/>
    </row>
    <row r="7237" spans="1:19" x14ac:dyDescent="0.3">
      <c r="A7237" s="1090">
        <v>7232</v>
      </c>
      <c r="B7237" s="1091"/>
      <c r="C7237" s="1091"/>
      <c r="D7237" s="1097"/>
      <c r="E7237" s="1093">
        <f t="shared" si="449"/>
        <v>0</v>
      </c>
      <c r="F7237" s="1094">
        <f t="shared" si="450"/>
        <v>0</v>
      </c>
      <c r="G7237" s="1095">
        <f t="shared" si="451"/>
        <v>0</v>
      </c>
      <c r="H7237" s="1090" t="str">
        <f t="shared" ca="1" si="452"/>
        <v/>
      </c>
      <c r="I7237" s="1109"/>
      <c r="J7237" s="1109"/>
      <c r="K7237" s="1112"/>
      <c r="L7237" s="1091"/>
      <c r="M7237" s="1091"/>
      <c r="N7237" s="1091"/>
      <c r="O7237" s="1091"/>
      <c r="P7237" s="1096"/>
      <c r="Q7237" s="1096"/>
      <c r="R7237" s="1096"/>
      <c r="S7237" s="1091"/>
    </row>
    <row r="7238" spans="1:19" x14ac:dyDescent="0.3">
      <c r="A7238" s="1090">
        <v>7233</v>
      </c>
      <c r="B7238" s="1091"/>
      <c r="C7238" s="1091"/>
      <c r="D7238" s="1097"/>
      <c r="E7238" s="1093">
        <f t="shared" si="449"/>
        <v>0</v>
      </c>
      <c r="F7238" s="1094">
        <f t="shared" si="450"/>
        <v>0</v>
      </c>
      <c r="G7238" s="1095">
        <f t="shared" si="451"/>
        <v>0</v>
      </c>
      <c r="H7238" s="1090" t="str">
        <f t="shared" ca="1" si="452"/>
        <v/>
      </c>
      <c r="I7238" s="1109"/>
      <c r="J7238" s="1109"/>
      <c r="K7238" s="1112"/>
      <c r="L7238" s="1091"/>
      <c r="M7238" s="1091"/>
      <c r="N7238" s="1091"/>
      <c r="O7238" s="1091"/>
      <c r="P7238" s="1096"/>
      <c r="Q7238" s="1096"/>
      <c r="R7238" s="1096"/>
      <c r="S7238" s="1091"/>
    </row>
    <row r="7239" spans="1:19" x14ac:dyDescent="0.3">
      <c r="A7239" s="1090">
        <v>7234</v>
      </c>
      <c r="B7239" s="1091"/>
      <c r="C7239" s="1091"/>
      <c r="D7239" s="1097"/>
      <c r="E7239" s="1093">
        <f t="shared" ref="E7239:E7302" si="453">D7239</f>
        <v>0</v>
      </c>
      <c r="F7239" s="1094">
        <f t="shared" ref="F7239:F7302" si="454">D7239</f>
        <v>0</v>
      </c>
      <c r="G7239" s="1095">
        <f t="shared" ref="G7239:G7302" si="455">D7239</f>
        <v>0</v>
      </c>
      <c r="H7239" s="1090" t="str">
        <f t="shared" ref="H7239:H7302" ca="1" si="456">IF(ISBLANK(D7239),"",DATEDIF(G7239,TODAY(),"y"))</f>
        <v/>
      </c>
      <c r="I7239" s="1109"/>
      <c r="J7239" s="1109"/>
      <c r="K7239" s="1112"/>
      <c r="L7239" s="1091"/>
      <c r="M7239" s="1091"/>
      <c r="N7239" s="1091"/>
      <c r="O7239" s="1091"/>
      <c r="P7239" s="1096"/>
      <c r="Q7239" s="1096"/>
      <c r="R7239" s="1096"/>
      <c r="S7239" s="1091"/>
    </row>
    <row r="7240" spans="1:19" x14ac:dyDescent="0.3">
      <c r="A7240" s="1090">
        <v>7235</v>
      </c>
      <c r="B7240" s="1091"/>
      <c r="C7240" s="1091"/>
      <c r="D7240" s="1097"/>
      <c r="E7240" s="1093">
        <f t="shared" si="453"/>
        <v>0</v>
      </c>
      <c r="F7240" s="1094">
        <f t="shared" si="454"/>
        <v>0</v>
      </c>
      <c r="G7240" s="1095">
        <f t="shared" si="455"/>
        <v>0</v>
      </c>
      <c r="H7240" s="1090" t="str">
        <f t="shared" ca="1" si="456"/>
        <v/>
      </c>
      <c r="I7240" s="1109"/>
      <c r="J7240" s="1109"/>
      <c r="K7240" s="1112"/>
      <c r="L7240" s="1091"/>
      <c r="M7240" s="1091"/>
      <c r="N7240" s="1091"/>
      <c r="O7240" s="1091"/>
      <c r="P7240" s="1096"/>
      <c r="Q7240" s="1096"/>
      <c r="R7240" s="1096"/>
      <c r="S7240" s="1091"/>
    </row>
    <row r="7241" spans="1:19" x14ac:dyDescent="0.3">
      <c r="A7241" s="1090">
        <v>7236</v>
      </c>
      <c r="B7241" s="1091"/>
      <c r="C7241" s="1091"/>
      <c r="D7241" s="1097"/>
      <c r="E7241" s="1093">
        <f t="shared" si="453"/>
        <v>0</v>
      </c>
      <c r="F7241" s="1094">
        <f t="shared" si="454"/>
        <v>0</v>
      </c>
      <c r="G7241" s="1095">
        <f t="shared" si="455"/>
        <v>0</v>
      </c>
      <c r="H7241" s="1090" t="str">
        <f t="shared" ca="1" si="456"/>
        <v/>
      </c>
      <c r="I7241" s="1109"/>
      <c r="J7241" s="1109"/>
      <c r="K7241" s="1112"/>
      <c r="L7241" s="1091"/>
      <c r="M7241" s="1091"/>
      <c r="N7241" s="1091"/>
      <c r="O7241" s="1091"/>
      <c r="P7241" s="1096"/>
      <c r="Q7241" s="1096"/>
      <c r="R7241" s="1096"/>
      <c r="S7241" s="1091"/>
    </row>
    <row r="7242" spans="1:19" x14ac:dyDescent="0.3">
      <c r="A7242" s="1090">
        <v>7237</v>
      </c>
      <c r="B7242" s="1091"/>
      <c r="C7242" s="1091"/>
      <c r="D7242" s="1097"/>
      <c r="E7242" s="1093">
        <f t="shared" si="453"/>
        <v>0</v>
      </c>
      <c r="F7242" s="1094">
        <f t="shared" si="454"/>
        <v>0</v>
      </c>
      <c r="G7242" s="1095">
        <f t="shared" si="455"/>
        <v>0</v>
      </c>
      <c r="H7242" s="1090" t="str">
        <f t="shared" ca="1" si="456"/>
        <v/>
      </c>
      <c r="I7242" s="1109"/>
      <c r="J7242" s="1109"/>
      <c r="K7242" s="1112"/>
      <c r="L7242" s="1091"/>
      <c r="M7242" s="1091"/>
      <c r="N7242" s="1091"/>
      <c r="O7242" s="1091"/>
      <c r="P7242" s="1096"/>
      <c r="Q7242" s="1096"/>
      <c r="R7242" s="1096"/>
      <c r="S7242" s="1091"/>
    </row>
    <row r="7243" spans="1:19" x14ac:dyDescent="0.3">
      <c r="A7243" s="1090">
        <v>7238</v>
      </c>
      <c r="B7243" s="1091"/>
      <c r="C7243" s="1091"/>
      <c r="D7243" s="1097"/>
      <c r="E7243" s="1093">
        <f t="shared" si="453"/>
        <v>0</v>
      </c>
      <c r="F7243" s="1094">
        <f t="shared" si="454"/>
        <v>0</v>
      </c>
      <c r="G7243" s="1095">
        <f t="shared" si="455"/>
        <v>0</v>
      </c>
      <c r="H7243" s="1090" t="str">
        <f t="shared" ca="1" si="456"/>
        <v/>
      </c>
      <c r="I7243" s="1109"/>
      <c r="J7243" s="1109"/>
      <c r="K7243" s="1112"/>
      <c r="L7243" s="1091"/>
      <c r="M7243" s="1091"/>
      <c r="N7243" s="1091"/>
      <c r="O7243" s="1091"/>
      <c r="P7243" s="1096"/>
      <c r="Q7243" s="1096"/>
      <c r="R7243" s="1096"/>
      <c r="S7243" s="1091"/>
    </row>
    <row r="7244" spans="1:19" x14ac:dyDescent="0.3">
      <c r="A7244" s="1090">
        <v>7239</v>
      </c>
      <c r="B7244" s="1091"/>
      <c r="C7244" s="1091"/>
      <c r="D7244" s="1097"/>
      <c r="E7244" s="1093">
        <f t="shared" si="453"/>
        <v>0</v>
      </c>
      <c r="F7244" s="1094">
        <f t="shared" si="454"/>
        <v>0</v>
      </c>
      <c r="G7244" s="1095">
        <f t="shared" si="455"/>
        <v>0</v>
      </c>
      <c r="H7244" s="1090" t="str">
        <f t="shared" ca="1" si="456"/>
        <v/>
      </c>
      <c r="I7244" s="1109"/>
      <c r="J7244" s="1109"/>
      <c r="K7244" s="1112"/>
      <c r="L7244" s="1091"/>
      <c r="M7244" s="1091"/>
      <c r="N7244" s="1091"/>
      <c r="O7244" s="1091"/>
      <c r="P7244" s="1096"/>
      <c r="Q7244" s="1096"/>
      <c r="R7244" s="1096"/>
      <c r="S7244" s="1091"/>
    </row>
    <row r="7245" spans="1:19" x14ac:dyDescent="0.3">
      <c r="A7245" s="1090">
        <v>7240</v>
      </c>
      <c r="B7245" s="1091"/>
      <c r="C7245" s="1091"/>
      <c r="D7245" s="1097"/>
      <c r="E7245" s="1093">
        <f t="shared" si="453"/>
        <v>0</v>
      </c>
      <c r="F7245" s="1094">
        <f t="shared" si="454"/>
        <v>0</v>
      </c>
      <c r="G7245" s="1095">
        <f t="shared" si="455"/>
        <v>0</v>
      </c>
      <c r="H7245" s="1090" t="str">
        <f t="shared" ca="1" si="456"/>
        <v/>
      </c>
      <c r="I7245" s="1109"/>
      <c r="J7245" s="1109"/>
      <c r="K7245" s="1112"/>
      <c r="L7245" s="1091"/>
      <c r="M7245" s="1091"/>
      <c r="N7245" s="1091"/>
      <c r="O7245" s="1091"/>
      <c r="P7245" s="1096"/>
      <c r="Q7245" s="1096"/>
      <c r="R7245" s="1096"/>
      <c r="S7245" s="1091"/>
    </row>
    <row r="7246" spans="1:19" x14ac:dyDescent="0.3">
      <c r="A7246" s="1090">
        <v>7241</v>
      </c>
      <c r="B7246" s="1091"/>
      <c r="C7246" s="1091"/>
      <c r="D7246" s="1097"/>
      <c r="E7246" s="1093">
        <f t="shared" si="453"/>
        <v>0</v>
      </c>
      <c r="F7246" s="1094">
        <f t="shared" si="454"/>
        <v>0</v>
      </c>
      <c r="G7246" s="1095">
        <f t="shared" si="455"/>
        <v>0</v>
      </c>
      <c r="H7246" s="1090" t="str">
        <f t="shared" ca="1" si="456"/>
        <v/>
      </c>
      <c r="I7246" s="1109"/>
      <c r="J7246" s="1109"/>
      <c r="K7246" s="1112"/>
      <c r="L7246" s="1091"/>
      <c r="M7246" s="1091"/>
      <c r="N7246" s="1091"/>
      <c r="O7246" s="1091"/>
      <c r="P7246" s="1096"/>
      <c r="Q7246" s="1096"/>
      <c r="R7246" s="1096"/>
      <c r="S7246" s="1091"/>
    </row>
    <row r="7247" spans="1:19" x14ac:dyDescent="0.3">
      <c r="A7247" s="1090">
        <v>7242</v>
      </c>
      <c r="B7247" s="1091"/>
      <c r="C7247" s="1091"/>
      <c r="D7247" s="1097"/>
      <c r="E7247" s="1093">
        <f t="shared" si="453"/>
        <v>0</v>
      </c>
      <c r="F7247" s="1094">
        <f t="shared" si="454"/>
        <v>0</v>
      </c>
      <c r="G7247" s="1095">
        <f t="shared" si="455"/>
        <v>0</v>
      </c>
      <c r="H7247" s="1090" t="str">
        <f t="shared" ca="1" si="456"/>
        <v/>
      </c>
      <c r="I7247" s="1109"/>
      <c r="J7247" s="1109"/>
      <c r="K7247" s="1112"/>
      <c r="L7247" s="1091"/>
      <c r="M7247" s="1091"/>
      <c r="N7247" s="1091"/>
      <c r="O7247" s="1091"/>
      <c r="P7247" s="1096"/>
      <c r="Q7247" s="1096"/>
      <c r="R7247" s="1096"/>
      <c r="S7247" s="1091"/>
    </row>
    <row r="7248" spans="1:19" x14ac:dyDescent="0.3">
      <c r="A7248" s="1090">
        <v>7243</v>
      </c>
      <c r="B7248" s="1091"/>
      <c r="C7248" s="1091"/>
      <c r="D7248" s="1097"/>
      <c r="E7248" s="1093">
        <f t="shared" si="453"/>
        <v>0</v>
      </c>
      <c r="F7248" s="1094">
        <f t="shared" si="454"/>
        <v>0</v>
      </c>
      <c r="G7248" s="1095">
        <f t="shared" si="455"/>
        <v>0</v>
      </c>
      <c r="H7248" s="1090" t="str">
        <f t="shared" ca="1" si="456"/>
        <v/>
      </c>
      <c r="I7248" s="1109"/>
      <c r="J7248" s="1109"/>
      <c r="K7248" s="1112"/>
      <c r="L7248" s="1091"/>
      <c r="M7248" s="1091"/>
      <c r="N7248" s="1091"/>
      <c r="O7248" s="1091"/>
      <c r="P7248" s="1096"/>
      <c r="Q7248" s="1096"/>
      <c r="R7248" s="1096"/>
      <c r="S7248" s="1091"/>
    </row>
    <row r="7249" spans="1:19" x14ac:dyDescent="0.3">
      <c r="A7249" s="1090">
        <v>7244</v>
      </c>
      <c r="B7249" s="1091"/>
      <c r="C7249" s="1091"/>
      <c r="D7249" s="1097"/>
      <c r="E7249" s="1093">
        <f t="shared" si="453"/>
        <v>0</v>
      </c>
      <c r="F7249" s="1094">
        <f t="shared" si="454"/>
        <v>0</v>
      </c>
      <c r="G7249" s="1095">
        <f t="shared" si="455"/>
        <v>0</v>
      </c>
      <c r="H7249" s="1090" t="str">
        <f t="shared" ca="1" si="456"/>
        <v/>
      </c>
      <c r="I7249" s="1109"/>
      <c r="J7249" s="1109"/>
      <c r="K7249" s="1112"/>
      <c r="L7249" s="1091"/>
      <c r="M7249" s="1091"/>
      <c r="N7249" s="1091"/>
      <c r="O7249" s="1091"/>
      <c r="P7249" s="1096"/>
      <c r="Q7249" s="1096"/>
      <c r="R7249" s="1096"/>
      <c r="S7249" s="1091"/>
    </row>
    <row r="7250" spans="1:19" x14ac:dyDescent="0.3">
      <c r="A7250" s="1090">
        <v>7245</v>
      </c>
      <c r="B7250" s="1091"/>
      <c r="C7250" s="1091"/>
      <c r="D7250" s="1097"/>
      <c r="E7250" s="1093">
        <f t="shared" si="453"/>
        <v>0</v>
      </c>
      <c r="F7250" s="1094">
        <f t="shared" si="454"/>
        <v>0</v>
      </c>
      <c r="G7250" s="1095">
        <f t="shared" si="455"/>
        <v>0</v>
      </c>
      <c r="H7250" s="1090" t="str">
        <f t="shared" ca="1" si="456"/>
        <v/>
      </c>
      <c r="I7250" s="1109"/>
      <c r="J7250" s="1109"/>
      <c r="K7250" s="1112"/>
      <c r="L7250" s="1091"/>
      <c r="M7250" s="1091"/>
      <c r="N7250" s="1091"/>
      <c r="O7250" s="1091"/>
      <c r="P7250" s="1096"/>
      <c r="Q7250" s="1096"/>
      <c r="R7250" s="1096"/>
      <c r="S7250" s="1091"/>
    </row>
    <row r="7251" spans="1:19" x14ac:dyDescent="0.3">
      <c r="A7251" s="1090">
        <v>7246</v>
      </c>
      <c r="B7251" s="1091"/>
      <c r="C7251" s="1091"/>
      <c r="D7251" s="1097"/>
      <c r="E7251" s="1093">
        <f t="shared" si="453"/>
        <v>0</v>
      </c>
      <c r="F7251" s="1094">
        <f t="shared" si="454"/>
        <v>0</v>
      </c>
      <c r="G7251" s="1095">
        <f t="shared" si="455"/>
        <v>0</v>
      </c>
      <c r="H7251" s="1090" t="str">
        <f t="shared" ca="1" si="456"/>
        <v/>
      </c>
      <c r="I7251" s="1109"/>
      <c r="J7251" s="1109"/>
      <c r="K7251" s="1112"/>
      <c r="L7251" s="1091"/>
      <c r="M7251" s="1091"/>
      <c r="N7251" s="1091"/>
      <c r="O7251" s="1091"/>
      <c r="P7251" s="1096"/>
      <c r="Q7251" s="1096"/>
      <c r="R7251" s="1096"/>
      <c r="S7251" s="1091"/>
    </row>
    <row r="7252" spans="1:19" x14ac:dyDescent="0.3">
      <c r="A7252" s="1090">
        <v>7247</v>
      </c>
      <c r="B7252" s="1091"/>
      <c r="C7252" s="1091"/>
      <c r="D7252" s="1097"/>
      <c r="E7252" s="1093">
        <f t="shared" si="453"/>
        <v>0</v>
      </c>
      <c r="F7252" s="1094">
        <f t="shared" si="454"/>
        <v>0</v>
      </c>
      <c r="G7252" s="1095">
        <f t="shared" si="455"/>
        <v>0</v>
      </c>
      <c r="H7252" s="1090" t="str">
        <f t="shared" ca="1" si="456"/>
        <v/>
      </c>
      <c r="I7252" s="1109"/>
      <c r="J7252" s="1109"/>
      <c r="K7252" s="1112"/>
      <c r="L7252" s="1091"/>
      <c r="M7252" s="1091"/>
      <c r="N7252" s="1091"/>
      <c r="O7252" s="1091"/>
      <c r="P7252" s="1096"/>
      <c r="Q7252" s="1096"/>
      <c r="R7252" s="1096"/>
      <c r="S7252" s="1091"/>
    </row>
    <row r="7253" spans="1:19" x14ac:dyDescent="0.3">
      <c r="A7253" s="1090">
        <v>7248</v>
      </c>
      <c r="B7253" s="1091"/>
      <c r="C7253" s="1091"/>
      <c r="D7253" s="1097"/>
      <c r="E7253" s="1093">
        <f t="shared" si="453"/>
        <v>0</v>
      </c>
      <c r="F7253" s="1094">
        <f t="shared" si="454"/>
        <v>0</v>
      </c>
      <c r="G7253" s="1095">
        <f t="shared" si="455"/>
        <v>0</v>
      </c>
      <c r="H7253" s="1090" t="str">
        <f t="shared" ca="1" si="456"/>
        <v/>
      </c>
      <c r="I7253" s="1109"/>
      <c r="J7253" s="1109"/>
      <c r="K7253" s="1112"/>
      <c r="L7253" s="1091"/>
      <c r="M7253" s="1091"/>
      <c r="N7253" s="1091"/>
      <c r="O7253" s="1091"/>
      <c r="P7253" s="1096"/>
      <c r="Q7253" s="1096"/>
      <c r="R7253" s="1096"/>
      <c r="S7253" s="1091"/>
    </row>
    <row r="7254" spans="1:19" x14ac:dyDescent="0.3">
      <c r="A7254" s="1090">
        <v>7249</v>
      </c>
      <c r="B7254" s="1091"/>
      <c r="C7254" s="1091"/>
      <c r="D7254" s="1097"/>
      <c r="E7254" s="1093">
        <f t="shared" si="453"/>
        <v>0</v>
      </c>
      <c r="F7254" s="1094">
        <f t="shared" si="454"/>
        <v>0</v>
      </c>
      <c r="G7254" s="1095">
        <f t="shared" si="455"/>
        <v>0</v>
      </c>
      <c r="H7254" s="1090" t="str">
        <f t="shared" ca="1" si="456"/>
        <v/>
      </c>
      <c r="I7254" s="1109"/>
      <c r="J7254" s="1109"/>
      <c r="K7254" s="1112"/>
      <c r="L7254" s="1091"/>
      <c r="M7254" s="1091"/>
      <c r="N7254" s="1091"/>
      <c r="O7254" s="1091"/>
      <c r="P7254" s="1096"/>
      <c r="Q7254" s="1096"/>
      <c r="R7254" s="1096"/>
      <c r="S7254" s="1091"/>
    </row>
    <row r="7255" spans="1:19" x14ac:dyDescent="0.3">
      <c r="A7255" s="1090">
        <v>7250</v>
      </c>
      <c r="B7255" s="1091"/>
      <c r="C7255" s="1091"/>
      <c r="D7255" s="1097"/>
      <c r="E7255" s="1093">
        <f t="shared" si="453"/>
        <v>0</v>
      </c>
      <c r="F7255" s="1094">
        <f t="shared" si="454"/>
        <v>0</v>
      </c>
      <c r="G7255" s="1095">
        <f t="shared" si="455"/>
        <v>0</v>
      </c>
      <c r="H7255" s="1090" t="str">
        <f t="shared" ca="1" si="456"/>
        <v/>
      </c>
      <c r="I7255" s="1109"/>
      <c r="J7255" s="1109"/>
      <c r="K7255" s="1112"/>
      <c r="L7255" s="1091"/>
      <c r="M7255" s="1091"/>
      <c r="N7255" s="1091"/>
      <c r="O7255" s="1091"/>
      <c r="P7255" s="1096"/>
      <c r="Q7255" s="1096"/>
      <c r="R7255" s="1096"/>
      <c r="S7255" s="1091"/>
    </row>
    <row r="7256" spans="1:19" x14ac:dyDescent="0.3">
      <c r="A7256" s="1090">
        <v>7251</v>
      </c>
      <c r="B7256" s="1091"/>
      <c r="C7256" s="1091"/>
      <c r="D7256" s="1097"/>
      <c r="E7256" s="1093">
        <f t="shared" si="453"/>
        <v>0</v>
      </c>
      <c r="F7256" s="1094">
        <f t="shared" si="454"/>
        <v>0</v>
      </c>
      <c r="G7256" s="1095">
        <f t="shared" si="455"/>
        <v>0</v>
      </c>
      <c r="H7256" s="1090" t="str">
        <f t="shared" ca="1" si="456"/>
        <v/>
      </c>
      <c r="I7256" s="1109"/>
      <c r="J7256" s="1109"/>
      <c r="K7256" s="1112"/>
      <c r="L7256" s="1091"/>
      <c r="M7256" s="1091"/>
      <c r="N7256" s="1091"/>
      <c r="O7256" s="1091"/>
      <c r="P7256" s="1096"/>
      <c r="Q7256" s="1096"/>
      <c r="R7256" s="1096"/>
      <c r="S7256" s="1091"/>
    </row>
    <row r="7257" spans="1:19" x14ac:dyDescent="0.3">
      <c r="A7257" s="1090">
        <v>7252</v>
      </c>
      <c r="B7257" s="1091"/>
      <c r="C7257" s="1091"/>
      <c r="D7257" s="1097"/>
      <c r="E7257" s="1093">
        <f t="shared" si="453"/>
        <v>0</v>
      </c>
      <c r="F7257" s="1094">
        <f t="shared" si="454"/>
        <v>0</v>
      </c>
      <c r="G7257" s="1095">
        <f t="shared" si="455"/>
        <v>0</v>
      </c>
      <c r="H7257" s="1090" t="str">
        <f t="shared" ca="1" si="456"/>
        <v/>
      </c>
      <c r="I7257" s="1109"/>
      <c r="J7257" s="1109"/>
      <c r="K7257" s="1112"/>
      <c r="L7257" s="1091"/>
      <c r="M7257" s="1091"/>
      <c r="N7257" s="1091"/>
      <c r="O7257" s="1091"/>
      <c r="P7257" s="1096"/>
      <c r="Q7257" s="1096"/>
      <c r="R7257" s="1096"/>
      <c r="S7257" s="1091"/>
    </row>
    <row r="7258" spans="1:19" x14ac:dyDescent="0.3">
      <c r="A7258" s="1090">
        <v>7253</v>
      </c>
      <c r="B7258" s="1091"/>
      <c r="C7258" s="1091"/>
      <c r="D7258" s="1097"/>
      <c r="E7258" s="1093">
        <f t="shared" si="453"/>
        <v>0</v>
      </c>
      <c r="F7258" s="1094">
        <f t="shared" si="454"/>
        <v>0</v>
      </c>
      <c r="G7258" s="1095">
        <f t="shared" si="455"/>
        <v>0</v>
      </c>
      <c r="H7258" s="1090" t="str">
        <f t="shared" ca="1" si="456"/>
        <v/>
      </c>
      <c r="I7258" s="1109"/>
      <c r="J7258" s="1109"/>
      <c r="K7258" s="1112"/>
      <c r="L7258" s="1091"/>
      <c r="M7258" s="1091"/>
      <c r="N7258" s="1091"/>
      <c r="O7258" s="1091"/>
      <c r="P7258" s="1096"/>
      <c r="Q7258" s="1096"/>
      <c r="R7258" s="1096"/>
      <c r="S7258" s="1091"/>
    </row>
    <row r="7259" spans="1:19" x14ac:dyDescent="0.3">
      <c r="A7259" s="1090">
        <v>7254</v>
      </c>
      <c r="B7259" s="1091"/>
      <c r="C7259" s="1091"/>
      <c r="D7259" s="1097"/>
      <c r="E7259" s="1093">
        <f t="shared" si="453"/>
        <v>0</v>
      </c>
      <c r="F7259" s="1094">
        <f t="shared" si="454"/>
        <v>0</v>
      </c>
      <c r="G7259" s="1095">
        <f t="shared" si="455"/>
        <v>0</v>
      </c>
      <c r="H7259" s="1090" t="str">
        <f t="shared" ca="1" si="456"/>
        <v/>
      </c>
      <c r="I7259" s="1109"/>
      <c r="J7259" s="1109"/>
      <c r="K7259" s="1112"/>
      <c r="L7259" s="1091"/>
      <c r="M7259" s="1091"/>
      <c r="N7259" s="1091"/>
      <c r="O7259" s="1091"/>
      <c r="P7259" s="1096"/>
      <c r="Q7259" s="1096"/>
      <c r="R7259" s="1096"/>
      <c r="S7259" s="1091"/>
    </row>
    <row r="7260" spans="1:19" x14ac:dyDescent="0.3">
      <c r="A7260" s="1090">
        <v>7255</v>
      </c>
      <c r="B7260" s="1091"/>
      <c r="C7260" s="1091"/>
      <c r="D7260" s="1097"/>
      <c r="E7260" s="1093">
        <f t="shared" si="453"/>
        <v>0</v>
      </c>
      <c r="F7260" s="1094">
        <f t="shared" si="454"/>
        <v>0</v>
      </c>
      <c r="G7260" s="1095">
        <f t="shared" si="455"/>
        <v>0</v>
      </c>
      <c r="H7260" s="1090" t="str">
        <f t="shared" ca="1" si="456"/>
        <v/>
      </c>
      <c r="I7260" s="1109"/>
      <c r="J7260" s="1109"/>
      <c r="K7260" s="1112"/>
      <c r="L7260" s="1091"/>
      <c r="M7260" s="1091"/>
      <c r="N7260" s="1091"/>
      <c r="O7260" s="1091"/>
      <c r="P7260" s="1096"/>
      <c r="Q7260" s="1096"/>
      <c r="R7260" s="1096"/>
      <c r="S7260" s="1091"/>
    </row>
    <row r="7261" spans="1:19" x14ac:dyDescent="0.3">
      <c r="A7261" s="1090">
        <v>7256</v>
      </c>
      <c r="B7261" s="1091"/>
      <c r="C7261" s="1091"/>
      <c r="D7261" s="1097"/>
      <c r="E7261" s="1093">
        <f t="shared" si="453"/>
        <v>0</v>
      </c>
      <c r="F7261" s="1094">
        <f t="shared" si="454"/>
        <v>0</v>
      </c>
      <c r="G7261" s="1095">
        <f t="shared" si="455"/>
        <v>0</v>
      </c>
      <c r="H7261" s="1090" t="str">
        <f t="shared" ca="1" si="456"/>
        <v/>
      </c>
      <c r="I7261" s="1109"/>
      <c r="J7261" s="1109"/>
      <c r="K7261" s="1112"/>
      <c r="L7261" s="1091"/>
      <c r="M7261" s="1091"/>
      <c r="N7261" s="1091"/>
      <c r="O7261" s="1091"/>
      <c r="P7261" s="1096"/>
      <c r="Q7261" s="1096"/>
      <c r="R7261" s="1096"/>
      <c r="S7261" s="1091"/>
    </row>
    <row r="7262" spans="1:19" x14ac:dyDescent="0.3">
      <c r="A7262" s="1090">
        <v>7257</v>
      </c>
      <c r="B7262" s="1091"/>
      <c r="C7262" s="1091"/>
      <c r="D7262" s="1097"/>
      <c r="E7262" s="1093">
        <f t="shared" si="453"/>
        <v>0</v>
      </c>
      <c r="F7262" s="1094">
        <f t="shared" si="454"/>
        <v>0</v>
      </c>
      <c r="G7262" s="1095">
        <f t="shared" si="455"/>
        <v>0</v>
      </c>
      <c r="H7262" s="1090" t="str">
        <f t="shared" ca="1" si="456"/>
        <v/>
      </c>
      <c r="I7262" s="1109"/>
      <c r="J7262" s="1109"/>
      <c r="K7262" s="1112"/>
      <c r="L7262" s="1091"/>
      <c r="M7262" s="1091"/>
      <c r="N7262" s="1091"/>
      <c r="O7262" s="1091"/>
      <c r="P7262" s="1096"/>
      <c r="Q7262" s="1096"/>
      <c r="R7262" s="1096"/>
      <c r="S7262" s="1091"/>
    </row>
    <row r="7263" spans="1:19" x14ac:dyDescent="0.3">
      <c r="A7263" s="1090">
        <v>7258</v>
      </c>
      <c r="B7263" s="1091"/>
      <c r="C7263" s="1091"/>
      <c r="D7263" s="1097"/>
      <c r="E7263" s="1093">
        <f t="shared" si="453"/>
        <v>0</v>
      </c>
      <c r="F7263" s="1094">
        <f t="shared" si="454"/>
        <v>0</v>
      </c>
      <c r="G7263" s="1095">
        <f t="shared" si="455"/>
        <v>0</v>
      </c>
      <c r="H7263" s="1090" t="str">
        <f t="shared" ca="1" si="456"/>
        <v/>
      </c>
      <c r="I7263" s="1109"/>
      <c r="J7263" s="1109"/>
      <c r="K7263" s="1112"/>
      <c r="L7263" s="1091"/>
      <c r="M7263" s="1091"/>
      <c r="N7263" s="1091"/>
      <c r="O7263" s="1091"/>
      <c r="P7263" s="1096"/>
      <c r="Q7263" s="1096"/>
      <c r="R7263" s="1096"/>
      <c r="S7263" s="1091"/>
    </row>
    <row r="7264" spans="1:19" x14ac:dyDescent="0.3">
      <c r="A7264" s="1090">
        <v>7259</v>
      </c>
      <c r="B7264" s="1091"/>
      <c r="C7264" s="1091"/>
      <c r="D7264" s="1097"/>
      <c r="E7264" s="1093">
        <f t="shared" si="453"/>
        <v>0</v>
      </c>
      <c r="F7264" s="1094">
        <f t="shared" si="454"/>
        <v>0</v>
      </c>
      <c r="G7264" s="1095">
        <f t="shared" si="455"/>
        <v>0</v>
      </c>
      <c r="H7264" s="1090" t="str">
        <f t="shared" ca="1" si="456"/>
        <v/>
      </c>
      <c r="I7264" s="1109"/>
      <c r="J7264" s="1109"/>
      <c r="K7264" s="1112"/>
      <c r="L7264" s="1091"/>
      <c r="M7264" s="1091"/>
      <c r="N7264" s="1091"/>
      <c r="O7264" s="1091"/>
      <c r="P7264" s="1096"/>
      <c r="Q7264" s="1096"/>
      <c r="R7264" s="1096"/>
      <c r="S7264" s="1091"/>
    </row>
    <row r="7265" spans="1:19" x14ac:dyDescent="0.3">
      <c r="A7265" s="1090">
        <v>7260</v>
      </c>
      <c r="B7265" s="1091"/>
      <c r="C7265" s="1091"/>
      <c r="D7265" s="1097"/>
      <c r="E7265" s="1093">
        <f t="shared" si="453"/>
        <v>0</v>
      </c>
      <c r="F7265" s="1094">
        <f t="shared" si="454"/>
        <v>0</v>
      </c>
      <c r="G7265" s="1095">
        <f t="shared" si="455"/>
        <v>0</v>
      </c>
      <c r="H7265" s="1090" t="str">
        <f t="shared" ca="1" si="456"/>
        <v/>
      </c>
      <c r="I7265" s="1109"/>
      <c r="J7265" s="1109"/>
      <c r="K7265" s="1112"/>
      <c r="L7265" s="1091"/>
      <c r="M7265" s="1091"/>
      <c r="N7265" s="1091"/>
      <c r="O7265" s="1091"/>
      <c r="P7265" s="1096"/>
      <c r="Q7265" s="1096"/>
      <c r="R7265" s="1096"/>
      <c r="S7265" s="1091"/>
    </row>
    <row r="7266" spans="1:19" x14ac:dyDescent="0.3">
      <c r="A7266" s="1090">
        <v>7261</v>
      </c>
      <c r="B7266" s="1091"/>
      <c r="C7266" s="1091"/>
      <c r="D7266" s="1097"/>
      <c r="E7266" s="1093">
        <f t="shared" si="453"/>
        <v>0</v>
      </c>
      <c r="F7266" s="1094">
        <f t="shared" si="454"/>
        <v>0</v>
      </c>
      <c r="G7266" s="1095">
        <f t="shared" si="455"/>
        <v>0</v>
      </c>
      <c r="H7266" s="1090" t="str">
        <f t="shared" ca="1" si="456"/>
        <v/>
      </c>
      <c r="I7266" s="1109"/>
      <c r="J7266" s="1109"/>
      <c r="K7266" s="1112"/>
      <c r="L7266" s="1091"/>
      <c r="M7266" s="1091"/>
      <c r="N7266" s="1091"/>
      <c r="O7266" s="1091"/>
      <c r="P7266" s="1096"/>
      <c r="Q7266" s="1096"/>
      <c r="R7266" s="1096"/>
      <c r="S7266" s="1091"/>
    </row>
    <row r="7267" spans="1:19" x14ac:dyDescent="0.3">
      <c r="A7267" s="1090">
        <v>7262</v>
      </c>
      <c r="B7267" s="1091"/>
      <c r="C7267" s="1091"/>
      <c r="D7267" s="1097"/>
      <c r="E7267" s="1093">
        <f t="shared" si="453"/>
        <v>0</v>
      </c>
      <c r="F7267" s="1094">
        <f t="shared" si="454"/>
        <v>0</v>
      </c>
      <c r="G7267" s="1095">
        <f t="shared" si="455"/>
        <v>0</v>
      </c>
      <c r="H7267" s="1090" t="str">
        <f t="shared" ca="1" si="456"/>
        <v/>
      </c>
      <c r="I7267" s="1109"/>
      <c r="J7267" s="1109"/>
      <c r="K7267" s="1112"/>
      <c r="L7267" s="1091"/>
      <c r="M7267" s="1091"/>
      <c r="N7267" s="1091"/>
      <c r="O7267" s="1091"/>
      <c r="P7267" s="1096"/>
      <c r="Q7267" s="1096"/>
      <c r="R7267" s="1096"/>
      <c r="S7267" s="1091"/>
    </row>
    <row r="7268" spans="1:19" x14ac:dyDescent="0.3">
      <c r="A7268" s="1090">
        <v>7263</v>
      </c>
      <c r="B7268" s="1091"/>
      <c r="C7268" s="1091"/>
      <c r="D7268" s="1097"/>
      <c r="E7268" s="1093">
        <f t="shared" si="453"/>
        <v>0</v>
      </c>
      <c r="F7268" s="1094">
        <f t="shared" si="454"/>
        <v>0</v>
      </c>
      <c r="G7268" s="1095">
        <f t="shared" si="455"/>
        <v>0</v>
      </c>
      <c r="H7268" s="1090" t="str">
        <f t="shared" ca="1" si="456"/>
        <v/>
      </c>
      <c r="I7268" s="1109"/>
      <c r="J7268" s="1109"/>
      <c r="K7268" s="1112"/>
      <c r="L7268" s="1091"/>
      <c r="M7268" s="1091"/>
      <c r="N7268" s="1091"/>
      <c r="O7268" s="1091"/>
      <c r="P7268" s="1096"/>
      <c r="Q7268" s="1096"/>
      <c r="R7268" s="1096"/>
      <c r="S7268" s="1091"/>
    </row>
    <row r="7269" spans="1:19" x14ac:dyDescent="0.3">
      <c r="A7269" s="1090">
        <v>7264</v>
      </c>
      <c r="B7269" s="1091"/>
      <c r="C7269" s="1091"/>
      <c r="D7269" s="1097"/>
      <c r="E7269" s="1093">
        <f t="shared" si="453"/>
        <v>0</v>
      </c>
      <c r="F7269" s="1094">
        <f t="shared" si="454"/>
        <v>0</v>
      </c>
      <c r="G7269" s="1095">
        <f t="shared" si="455"/>
        <v>0</v>
      </c>
      <c r="H7269" s="1090" t="str">
        <f t="shared" ca="1" si="456"/>
        <v/>
      </c>
      <c r="I7269" s="1109"/>
      <c r="J7269" s="1109"/>
      <c r="K7269" s="1112"/>
      <c r="L7269" s="1091"/>
      <c r="M7269" s="1091"/>
      <c r="N7269" s="1091"/>
      <c r="O7269" s="1091"/>
      <c r="P7269" s="1096"/>
      <c r="Q7269" s="1096"/>
      <c r="R7269" s="1096"/>
      <c r="S7269" s="1091"/>
    </row>
    <row r="7270" spans="1:19" x14ac:dyDescent="0.3">
      <c r="A7270" s="1090">
        <v>7265</v>
      </c>
      <c r="B7270" s="1091"/>
      <c r="C7270" s="1091"/>
      <c r="D7270" s="1097"/>
      <c r="E7270" s="1093">
        <f t="shared" si="453"/>
        <v>0</v>
      </c>
      <c r="F7270" s="1094">
        <f t="shared" si="454"/>
        <v>0</v>
      </c>
      <c r="G7270" s="1095">
        <f t="shared" si="455"/>
        <v>0</v>
      </c>
      <c r="H7270" s="1090" t="str">
        <f t="shared" ca="1" si="456"/>
        <v/>
      </c>
      <c r="I7270" s="1109"/>
      <c r="J7270" s="1109"/>
      <c r="K7270" s="1112"/>
      <c r="L7270" s="1091"/>
      <c r="M7270" s="1091"/>
      <c r="N7270" s="1091"/>
      <c r="O7270" s="1091"/>
      <c r="P7270" s="1096"/>
      <c r="Q7270" s="1096"/>
      <c r="R7270" s="1096"/>
      <c r="S7270" s="1091"/>
    </row>
    <row r="7271" spans="1:19" x14ac:dyDescent="0.3">
      <c r="A7271" s="1090">
        <v>7266</v>
      </c>
      <c r="B7271" s="1091"/>
      <c r="C7271" s="1091"/>
      <c r="D7271" s="1097"/>
      <c r="E7271" s="1093">
        <f t="shared" si="453"/>
        <v>0</v>
      </c>
      <c r="F7271" s="1094">
        <f t="shared" si="454"/>
        <v>0</v>
      </c>
      <c r="G7271" s="1095">
        <f t="shared" si="455"/>
        <v>0</v>
      </c>
      <c r="H7271" s="1090" t="str">
        <f t="shared" ca="1" si="456"/>
        <v/>
      </c>
      <c r="I7271" s="1109"/>
      <c r="J7271" s="1109"/>
      <c r="K7271" s="1112"/>
      <c r="L7271" s="1091"/>
      <c r="M7271" s="1091"/>
      <c r="N7271" s="1091"/>
      <c r="O7271" s="1091"/>
      <c r="P7271" s="1096"/>
      <c r="Q7271" s="1096"/>
      <c r="R7271" s="1096"/>
      <c r="S7271" s="1091"/>
    </row>
    <row r="7272" spans="1:19" x14ac:dyDescent="0.3">
      <c r="A7272" s="1090">
        <v>7267</v>
      </c>
      <c r="B7272" s="1091"/>
      <c r="C7272" s="1091"/>
      <c r="D7272" s="1097"/>
      <c r="E7272" s="1093">
        <f t="shared" si="453"/>
        <v>0</v>
      </c>
      <c r="F7272" s="1094">
        <f t="shared" si="454"/>
        <v>0</v>
      </c>
      <c r="G7272" s="1095">
        <f t="shared" si="455"/>
        <v>0</v>
      </c>
      <c r="H7272" s="1090" t="str">
        <f t="shared" ca="1" si="456"/>
        <v/>
      </c>
      <c r="I7272" s="1109"/>
      <c r="J7272" s="1109"/>
      <c r="K7272" s="1112"/>
      <c r="L7272" s="1091"/>
      <c r="M7272" s="1091"/>
      <c r="N7272" s="1091"/>
      <c r="O7272" s="1091"/>
      <c r="P7272" s="1096"/>
      <c r="Q7272" s="1096"/>
      <c r="R7272" s="1096"/>
      <c r="S7272" s="1091"/>
    </row>
    <row r="7273" spans="1:19" x14ac:dyDescent="0.3">
      <c r="A7273" s="1090">
        <v>7268</v>
      </c>
      <c r="B7273" s="1091"/>
      <c r="C7273" s="1091"/>
      <c r="D7273" s="1097"/>
      <c r="E7273" s="1093">
        <f t="shared" si="453"/>
        <v>0</v>
      </c>
      <c r="F7273" s="1094">
        <f t="shared" si="454"/>
        <v>0</v>
      </c>
      <c r="G7273" s="1095">
        <f t="shared" si="455"/>
        <v>0</v>
      </c>
      <c r="H7273" s="1090" t="str">
        <f t="shared" ca="1" si="456"/>
        <v/>
      </c>
      <c r="I7273" s="1109"/>
      <c r="J7273" s="1109"/>
      <c r="K7273" s="1112"/>
      <c r="L7273" s="1091"/>
      <c r="M7273" s="1091"/>
      <c r="N7273" s="1091"/>
      <c r="O7273" s="1091"/>
      <c r="P7273" s="1096"/>
      <c r="Q7273" s="1096"/>
      <c r="R7273" s="1096"/>
      <c r="S7273" s="1091"/>
    </row>
    <row r="7274" spans="1:19" x14ac:dyDescent="0.3">
      <c r="A7274" s="1090">
        <v>7269</v>
      </c>
      <c r="B7274" s="1091"/>
      <c r="C7274" s="1091"/>
      <c r="D7274" s="1097"/>
      <c r="E7274" s="1093">
        <f t="shared" si="453"/>
        <v>0</v>
      </c>
      <c r="F7274" s="1094">
        <f t="shared" si="454"/>
        <v>0</v>
      </c>
      <c r="G7274" s="1095">
        <f t="shared" si="455"/>
        <v>0</v>
      </c>
      <c r="H7274" s="1090" t="str">
        <f t="shared" ca="1" si="456"/>
        <v/>
      </c>
      <c r="I7274" s="1109"/>
      <c r="J7274" s="1109"/>
      <c r="K7274" s="1112"/>
      <c r="L7274" s="1091"/>
      <c r="M7274" s="1091"/>
      <c r="N7274" s="1091"/>
      <c r="O7274" s="1091"/>
      <c r="P7274" s="1096"/>
      <c r="Q7274" s="1096"/>
      <c r="R7274" s="1096"/>
      <c r="S7274" s="1091"/>
    </row>
    <row r="7275" spans="1:19" x14ac:dyDescent="0.3">
      <c r="A7275" s="1090">
        <v>7270</v>
      </c>
      <c r="B7275" s="1091"/>
      <c r="C7275" s="1091"/>
      <c r="D7275" s="1097"/>
      <c r="E7275" s="1093">
        <f t="shared" si="453"/>
        <v>0</v>
      </c>
      <c r="F7275" s="1094">
        <f t="shared" si="454"/>
        <v>0</v>
      </c>
      <c r="G7275" s="1095">
        <f t="shared" si="455"/>
        <v>0</v>
      </c>
      <c r="H7275" s="1090" t="str">
        <f t="shared" ca="1" si="456"/>
        <v/>
      </c>
      <c r="I7275" s="1109"/>
      <c r="J7275" s="1109"/>
      <c r="K7275" s="1112"/>
      <c r="L7275" s="1091"/>
      <c r="M7275" s="1091"/>
      <c r="N7275" s="1091"/>
      <c r="O7275" s="1091"/>
      <c r="P7275" s="1096"/>
      <c r="Q7275" s="1096"/>
      <c r="R7275" s="1096"/>
      <c r="S7275" s="1091"/>
    </row>
    <row r="7276" spans="1:19" x14ac:dyDescent="0.3">
      <c r="A7276" s="1090">
        <v>7271</v>
      </c>
      <c r="B7276" s="1091"/>
      <c r="C7276" s="1091"/>
      <c r="D7276" s="1097"/>
      <c r="E7276" s="1093">
        <f t="shared" si="453"/>
        <v>0</v>
      </c>
      <c r="F7276" s="1094">
        <f t="shared" si="454"/>
        <v>0</v>
      </c>
      <c r="G7276" s="1095">
        <f t="shared" si="455"/>
        <v>0</v>
      </c>
      <c r="H7276" s="1090" t="str">
        <f t="shared" ca="1" si="456"/>
        <v/>
      </c>
      <c r="I7276" s="1109"/>
      <c r="J7276" s="1109"/>
      <c r="K7276" s="1112"/>
      <c r="L7276" s="1091"/>
      <c r="M7276" s="1091"/>
      <c r="N7276" s="1091"/>
      <c r="O7276" s="1091"/>
      <c r="P7276" s="1096"/>
      <c r="Q7276" s="1096"/>
      <c r="R7276" s="1096"/>
      <c r="S7276" s="1091"/>
    </row>
    <row r="7277" spans="1:19" x14ac:dyDescent="0.3">
      <c r="A7277" s="1090">
        <v>7272</v>
      </c>
      <c r="B7277" s="1091"/>
      <c r="C7277" s="1091"/>
      <c r="D7277" s="1097"/>
      <c r="E7277" s="1093">
        <f t="shared" si="453"/>
        <v>0</v>
      </c>
      <c r="F7277" s="1094">
        <f t="shared" si="454"/>
        <v>0</v>
      </c>
      <c r="G7277" s="1095">
        <f t="shared" si="455"/>
        <v>0</v>
      </c>
      <c r="H7277" s="1090" t="str">
        <f t="shared" ca="1" si="456"/>
        <v/>
      </c>
      <c r="I7277" s="1109"/>
      <c r="J7277" s="1109"/>
      <c r="K7277" s="1112"/>
      <c r="L7277" s="1091"/>
      <c r="M7277" s="1091"/>
      <c r="N7277" s="1091"/>
      <c r="O7277" s="1091"/>
      <c r="P7277" s="1096"/>
      <c r="Q7277" s="1096"/>
      <c r="R7277" s="1096"/>
      <c r="S7277" s="1091"/>
    </row>
    <row r="7278" spans="1:19" x14ac:dyDescent="0.3">
      <c r="A7278" s="1090">
        <v>7273</v>
      </c>
      <c r="B7278" s="1091"/>
      <c r="C7278" s="1091"/>
      <c r="D7278" s="1097"/>
      <c r="E7278" s="1093">
        <f t="shared" si="453"/>
        <v>0</v>
      </c>
      <c r="F7278" s="1094">
        <f t="shared" si="454"/>
        <v>0</v>
      </c>
      <c r="G7278" s="1095">
        <f t="shared" si="455"/>
        <v>0</v>
      </c>
      <c r="H7278" s="1090" t="str">
        <f t="shared" ca="1" si="456"/>
        <v/>
      </c>
      <c r="I7278" s="1109"/>
      <c r="J7278" s="1109"/>
      <c r="K7278" s="1112"/>
      <c r="L7278" s="1091"/>
      <c r="M7278" s="1091"/>
      <c r="N7278" s="1091"/>
      <c r="O7278" s="1091"/>
      <c r="P7278" s="1096"/>
      <c r="Q7278" s="1096"/>
      <c r="R7278" s="1096"/>
      <c r="S7278" s="1091"/>
    </row>
    <row r="7279" spans="1:19" x14ac:dyDescent="0.3">
      <c r="A7279" s="1090">
        <v>7274</v>
      </c>
      <c r="B7279" s="1091"/>
      <c r="C7279" s="1091"/>
      <c r="D7279" s="1097"/>
      <c r="E7279" s="1093">
        <f t="shared" si="453"/>
        <v>0</v>
      </c>
      <c r="F7279" s="1094">
        <f t="shared" si="454"/>
        <v>0</v>
      </c>
      <c r="G7279" s="1095">
        <f t="shared" si="455"/>
        <v>0</v>
      </c>
      <c r="H7279" s="1090" t="str">
        <f t="shared" ca="1" si="456"/>
        <v/>
      </c>
      <c r="I7279" s="1109"/>
      <c r="J7279" s="1109"/>
      <c r="K7279" s="1112"/>
      <c r="L7279" s="1091"/>
      <c r="M7279" s="1091"/>
      <c r="N7279" s="1091"/>
      <c r="O7279" s="1091"/>
      <c r="P7279" s="1096"/>
      <c r="Q7279" s="1096"/>
      <c r="R7279" s="1096"/>
      <c r="S7279" s="1091"/>
    </row>
    <row r="7280" spans="1:19" x14ac:dyDescent="0.3">
      <c r="A7280" s="1090">
        <v>7275</v>
      </c>
      <c r="B7280" s="1091"/>
      <c r="C7280" s="1091"/>
      <c r="D7280" s="1097"/>
      <c r="E7280" s="1093">
        <f t="shared" si="453"/>
        <v>0</v>
      </c>
      <c r="F7280" s="1094">
        <f t="shared" si="454"/>
        <v>0</v>
      </c>
      <c r="G7280" s="1095">
        <f t="shared" si="455"/>
        <v>0</v>
      </c>
      <c r="H7280" s="1090" t="str">
        <f t="shared" ca="1" si="456"/>
        <v/>
      </c>
      <c r="I7280" s="1109"/>
      <c r="J7280" s="1109"/>
      <c r="K7280" s="1112"/>
      <c r="L7280" s="1091"/>
      <c r="M7280" s="1091"/>
      <c r="N7280" s="1091"/>
      <c r="O7280" s="1091"/>
      <c r="P7280" s="1096"/>
      <c r="Q7280" s="1096"/>
      <c r="R7280" s="1096"/>
      <c r="S7280" s="1091"/>
    </row>
    <row r="7281" spans="1:19" x14ac:dyDescent="0.3">
      <c r="A7281" s="1090">
        <v>7276</v>
      </c>
      <c r="B7281" s="1091"/>
      <c r="C7281" s="1091"/>
      <c r="D7281" s="1097"/>
      <c r="E7281" s="1093">
        <f t="shared" si="453"/>
        <v>0</v>
      </c>
      <c r="F7281" s="1094">
        <f t="shared" si="454"/>
        <v>0</v>
      </c>
      <c r="G7281" s="1095">
        <f t="shared" si="455"/>
        <v>0</v>
      </c>
      <c r="H7281" s="1090" t="str">
        <f t="shared" ca="1" si="456"/>
        <v/>
      </c>
      <c r="I7281" s="1109"/>
      <c r="J7281" s="1109"/>
      <c r="K7281" s="1112"/>
      <c r="L7281" s="1091"/>
      <c r="M7281" s="1091"/>
      <c r="N7281" s="1091"/>
      <c r="O7281" s="1091"/>
      <c r="P7281" s="1096"/>
      <c r="Q7281" s="1096"/>
      <c r="R7281" s="1096"/>
      <c r="S7281" s="1091"/>
    </row>
    <row r="7282" spans="1:19" x14ac:dyDescent="0.3">
      <c r="A7282" s="1090">
        <v>7277</v>
      </c>
      <c r="B7282" s="1091"/>
      <c r="C7282" s="1091"/>
      <c r="D7282" s="1097"/>
      <c r="E7282" s="1093">
        <f t="shared" si="453"/>
        <v>0</v>
      </c>
      <c r="F7282" s="1094">
        <f t="shared" si="454"/>
        <v>0</v>
      </c>
      <c r="G7282" s="1095">
        <f t="shared" si="455"/>
        <v>0</v>
      </c>
      <c r="H7282" s="1090" t="str">
        <f t="shared" ca="1" si="456"/>
        <v/>
      </c>
      <c r="I7282" s="1109"/>
      <c r="J7282" s="1109"/>
      <c r="K7282" s="1112"/>
      <c r="L7282" s="1091"/>
      <c r="M7282" s="1091"/>
      <c r="N7282" s="1091"/>
      <c r="O7282" s="1091"/>
      <c r="P7282" s="1096"/>
      <c r="Q7282" s="1096"/>
      <c r="R7282" s="1096"/>
      <c r="S7282" s="1091"/>
    </row>
    <row r="7283" spans="1:19" x14ac:dyDescent="0.3">
      <c r="A7283" s="1090">
        <v>7278</v>
      </c>
      <c r="B7283" s="1091"/>
      <c r="C7283" s="1091"/>
      <c r="D7283" s="1097"/>
      <c r="E7283" s="1093">
        <f t="shared" si="453"/>
        <v>0</v>
      </c>
      <c r="F7283" s="1094">
        <f t="shared" si="454"/>
        <v>0</v>
      </c>
      <c r="G7283" s="1095">
        <f t="shared" si="455"/>
        <v>0</v>
      </c>
      <c r="H7283" s="1090" t="str">
        <f t="shared" ca="1" si="456"/>
        <v/>
      </c>
      <c r="I7283" s="1109"/>
      <c r="J7283" s="1109"/>
      <c r="K7283" s="1112"/>
      <c r="L7283" s="1091"/>
      <c r="M7283" s="1091"/>
      <c r="N7283" s="1091"/>
      <c r="O7283" s="1091"/>
      <c r="P7283" s="1096"/>
      <c r="Q7283" s="1096"/>
      <c r="R7283" s="1096"/>
      <c r="S7283" s="1091"/>
    </row>
    <row r="7284" spans="1:19" x14ac:dyDescent="0.3">
      <c r="A7284" s="1090">
        <v>7279</v>
      </c>
      <c r="B7284" s="1091"/>
      <c r="C7284" s="1091"/>
      <c r="D7284" s="1097"/>
      <c r="E7284" s="1093">
        <f t="shared" si="453"/>
        <v>0</v>
      </c>
      <c r="F7284" s="1094">
        <f t="shared" si="454"/>
        <v>0</v>
      </c>
      <c r="G7284" s="1095">
        <f t="shared" si="455"/>
        <v>0</v>
      </c>
      <c r="H7284" s="1090" t="str">
        <f t="shared" ca="1" si="456"/>
        <v/>
      </c>
      <c r="I7284" s="1109"/>
      <c r="J7284" s="1109"/>
      <c r="K7284" s="1112"/>
      <c r="L7284" s="1091"/>
      <c r="M7284" s="1091"/>
      <c r="N7284" s="1091"/>
      <c r="O7284" s="1091"/>
      <c r="P7284" s="1096"/>
      <c r="Q7284" s="1096"/>
      <c r="R7284" s="1096"/>
      <c r="S7284" s="1091"/>
    </row>
    <row r="7285" spans="1:19" x14ac:dyDescent="0.3">
      <c r="A7285" s="1090">
        <v>7280</v>
      </c>
      <c r="B7285" s="1091"/>
      <c r="C7285" s="1091"/>
      <c r="D7285" s="1097"/>
      <c r="E7285" s="1093">
        <f t="shared" si="453"/>
        <v>0</v>
      </c>
      <c r="F7285" s="1094">
        <f t="shared" si="454"/>
        <v>0</v>
      </c>
      <c r="G7285" s="1095">
        <f t="shared" si="455"/>
        <v>0</v>
      </c>
      <c r="H7285" s="1090" t="str">
        <f t="shared" ca="1" si="456"/>
        <v/>
      </c>
      <c r="I7285" s="1109"/>
      <c r="J7285" s="1109"/>
      <c r="K7285" s="1112"/>
      <c r="L7285" s="1091"/>
      <c r="M7285" s="1091"/>
      <c r="N7285" s="1091"/>
      <c r="O7285" s="1091"/>
      <c r="P7285" s="1096"/>
      <c r="Q7285" s="1096"/>
      <c r="R7285" s="1096"/>
      <c r="S7285" s="1091"/>
    </row>
    <row r="7286" spans="1:19" x14ac:dyDescent="0.3">
      <c r="A7286" s="1090">
        <v>7281</v>
      </c>
      <c r="B7286" s="1091"/>
      <c r="C7286" s="1091"/>
      <c r="D7286" s="1097"/>
      <c r="E7286" s="1093">
        <f t="shared" si="453"/>
        <v>0</v>
      </c>
      <c r="F7286" s="1094">
        <f t="shared" si="454"/>
        <v>0</v>
      </c>
      <c r="G7286" s="1095">
        <f t="shared" si="455"/>
        <v>0</v>
      </c>
      <c r="H7286" s="1090" t="str">
        <f t="shared" ca="1" si="456"/>
        <v/>
      </c>
      <c r="I7286" s="1109"/>
      <c r="J7286" s="1109"/>
      <c r="K7286" s="1112"/>
      <c r="L7286" s="1091"/>
      <c r="M7286" s="1091"/>
      <c r="N7286" s="1091"/>
      <c r="O7286" s="1091"/>
      <c r="P7286" s="1096"/>
      <c r="Q7286" s="1096"/>
      <c r="R7286" s="1096"/>
      <c r="S7286" s="1091"/>
    </row>
    <row r="7287" spans="1:19" x14ac:dyDescent="0.3">
      <c r="A7287" s="1090">
        <v>7282</v>
      </c>
      <c r="B7287" s="1091"/>
      <c r="C7287" s="1091"/>
      <c r="D7287" s="1097"/>
      <c r="E7287" s="1093">
        <f t="shared" si="453"/>
        <v>0</v>
      </c>
      <c r="F7287" s="1094">
        <f t="shared" si="454"/>
        <v>0</v>
      </c>
      <c r="G7287" s="1095">
        <f t="shared" si="455"/>
        <v>0</v>
      </c>
      <c r="H7287" s="1090" t="str">
        <f t="shared" ca="1" si="456"/>
        <v/>
      </c>
      <c r="I7287" s="1109"/>
      <c r="J7287" s="1109"/>
      <c r="K7287" s="1112"/>
      <c r="L7287" s="1091"/>
      <c r="M7287" s="1091"/>
      <c r="N7287" s="1091"/>
      <c r="O7287" s="1091"/>
      <c r="P7287" s="1096"/>
      <c r="Q7287" s="1096"/>
      <c r="R7287" s="1096"/>
      <c r="S7287" s="1091"/>
    </row>
    <row r="7288" spans="1:19" x14ac:dyDescent="0.3">
      <c r="A7288" s="1090">
        <v>7283</v>
      </c>
      <c r="B7288" s="1091"/>
      <c r="C7288" s="1091"/>
      <c r="D7288" s="1097"/>
      <c r="E7288" s="1093">
        <f t="shared" si="453"/>
        <v>0</v>
      </c>
      <c r="F7288" s="1094">
        <f t="shared" si="454"/>
        <v>0</v>
      </c>
      <c r="G7288" s="1095">
        <f t="shared" si="455"/>
        <v>0</v>
      </c>
      <c r="H7288" s="1090" t="str">
        <f t="shared" ca="1" si="456"/>
        <v/>
      </c>
      <c r="I7288" s="1109"/>
      <c r="J7288" s="1109"/>
      <c r="K7288" s="1112"/>
      <c r="L7288" s="1091"/>
      <c r="M7288" s="1091"/>
      <c r="N7288" s="1091"/>
      <c r="O7288" s="1091"/>
      <c r="P7288" s="1096"/>
      <c r="Q7288" s="1096"/>
      <c r="R7288" s="1096"/>
      <c r="S7288" s="1091"/>
    </row>
    <row r="7289" spans="1:19" x14ac:dyDescent="0.3">
      <c r="A7289" s="1090">
        <v>7284</v>
      </c>
      <c r="B7289" s="1091"/>
      <c r="C7289" s="1091"/>
      <c r="D7289" s="1097"/>
      <c r="E7289" s="1093">
        <f t="shared" si="453"/>
        <v>0</v>
      </c>
      <c r="F7289" s="1094">
        <f t="shared" si="454"/>
        <v>0</v>
      </c>
      <c r="G7289" s="1095">
        <f t="shared" si="455"/>
        <v>0</v>
      </c>
      <c r="H7289" s="1090" t="str">
        <f t="shared" ca="1" si="456"/>
        <v/>
      </c>
      <c r="I7289" s="1109"/>
      <c r="J7289" s="1109"/>
      <c r="K7289" s="1112"/>
      <c r="L7289" s="1091"/>
      <c r="M7289" s="1091"/>
      <c r="N7289" s="1091"/>
      <c r="O7289" s="1091"/>
      <c r="P7289" s="1096"/>
      <c r="Q7289" s="1096"/>
      <c r="R7289" s="1096"/>
      <c r="S7289" s="1091"/>
    </row>
    <row r="7290" spans="1:19" x14ac:dyDescent="0.3">
      <c r="A7290" s="1090">
        <v>7285</v>
      </c>
      <c r="B7290" s="1091"/>
      <c r="C7290" s="1091"/>
      <c r="D7290" s="1097"/>
      <c r="E7290" s="1093">
        <f t="shared" si="453"/>
        <v>0</v>
      </c>
      <c r="F7290" s="1094">
        <f t="shared" si="454"/>
        <v>0</v>
      </c>
      <c r="G7290" s="1095">
        <f t="shared" si="455"/>
        <v>0</v>
      </c>
      <c r="H7290" s="1090" t="str">
        <f t="shared" ca="1" si="456"/>
        <v/>
      </c>
      <c r="I7290" s="1109"/>
      <c r="J7290" s="1109"/>
      <c r="K7290" s="1112"/>
      <c r="L7290" s="1091"/>
      <c r="M7290" s="1091"/>
      <c r="N7290" s="1091"/>
      <c r="O7290" s="1091"/>
      <c r="P7290" s="1096"/>
      <c r="Q7290" s="1096"/>
      <c r="R7290" s="1096"/>
      <c r="S7290" s="1091"/>
    </row>
    <row r="7291" spans="1:19" x14ac:dyDescent="0.3">
      <c r="A7291" s="1090">
        <v>7286</v>
      </c>
      <c r="B7291" s="1091"/>
      <c r="C7291" s="1091"/>
      <c r="D7291" s="1097"/>
      <c r="E7291" s="1093">
        <f t="shared" si="453"/>
        <v>0</v>
      </c>
      <c r="F7291" s="1094">
        <f t="shared" si="454"/>
        <v>0</v>
      </c>
      <c r="G7291" s="1095">
        <f t="shared" si="455"/>
        <v>0</v>
      </c>
      <c r="H7291" s="1090" t="str">
        <f t="shared" ca="1" si="456"/>
        <v/>
      </c>
      <c r="I7291" s="1109"/>
      <c r="J7291" s="1109"/>
      <c r="K7291" s="1112"/>
      <c r="L7291" s="1091"/>
      <c r="M7291" s="1091"/>
      <c r="N7291" s="1091"/>
      <c r="O7291" s="1091"/>
      <c r="P7291" s="1096"/>
      <c r="Q7291" s="1096"/>
      <c r="R7291" s="1096"/>
      <c r="S7291" s="1091"/>
    </row>
    <row r="7292" spans="1:19" x14ac:dyDescent="0.3">
      <c r="A7292" s="1090">
        <v>7287</v>
      </c>
      <c r="B7292" s="1091"/>
      <c r="C7292" s="1091"/>
      <c r="D7292" s="1097"/>
      <c r="E7292" s="1093">
        <f t="shared" si="453"/>
        <v>0</v>
      </c>
      <c r="F7292" s="1094">
        <f t="shared" si="454"/>
        <v>0</v>
      </c>
      <c r="G7292" s="1095">
        <f t="shared" si="455"/>
        <v>0</v>
      </c>
      <c r="H7292" s="1090" t="str">
        <f t="shared" ca="1" si="456"/>
        <v/>
      </c>
      <c r="I7292" s="1109"/>
      <c r="J7292" s="1109"/>
      <c r="K7292" s="1112"/>
      <c r="L7292" s="1091"/>
      <c r="M7292" s="1091"/>
      <c r="N7292" s="1091"/>
      <c r="O7292" s="1091"/>
      <c r="P7292" s="1096"/>
      <c r="Q7292" s="1096"/>
      <c r="R7292" s="1096"/>
      <c r="S7292" s="1091"/>
    </row>
    <row r="7293" spans="1:19" x14ac:dyDescent="0.3">
      <c r="A7293" s="1090">
        <v>7288</v>
      </c>
      <c r="B7293" s="1091"/>
      <c r="C7293" s="1091"/>
      <c r="D7293" s="1097"/>
      <c r="E7293" s="1093">
        <f t="shared" si="453"/>
        <v>0</v>
      </c>
      <c r="F7293" s="1094">
        <f t="shared" si="454"/>
        <v>0</v>
      </c>
      <c r="G7293" s="1095">
        <f t="shared" si="455"/>
        <v>0</v>
      </c>
      <c r="H7293" s="1090" t="str">
        <f t="shared" ca="1" si="456"/>
        <v/>
      </c>
      <c r="I7293" s="1109"/>
      <c r="J7293" s="1109"/>
      <c r="K7293" s="1112"/>
      <c r="L7293" s="1091"/>
      <c r="M7293" s="1091"/>
      <c r="N7293" s="1091"/>
      <c r="O7293" s="1091"/>
      <c r="P7293" s="1096"/>
      <c r="Q7293" s="1096"/>
      <c r="R7293" s="1096"/>
      <c r="S7293" s="1091"/>
    </row>
    <row r="7294" spans="1:19" x14ac:dyDescent="0.3">
      <c r="A7294" s="1090">
        <v>7289</v>
      </c>
      <c r="B7294" s="1091"/>
      <c r="C7294" s="1091"/>
      <c r="D7294" s="1097"/>
      <c r="E7294" s="1093">
        <f t="shared" si="453"/>
        <v>0</v>
      </c>
      <c r="F7294" s="1094">
        <f t="shared" si="454"/>
        <v>0</v>
      </c>
      <c r="G7294" s="1095">
        <f t="shared" si="455"/>
        <v>0</v>
      </c>
      <c r="H7294" s="1090" t="str">
        <f t="shared" ca="1" si="456"/>
        <v/>
      </c>
      <c r="I7294" s="1109"/>
      <c r="J7294" s="1109"/>
      <c r="K7294" s="1112"/>
      <c r="L7294" s="1091"/>
      <c r="M7294" s="1091"/>
      <c r="N7294" s="1091"/>
      <c r="O7294" s="1091"/>
      <c r="P7294" s="1096"/>
      <c r="Q7294" s="1096"/>
      <c r="R7294" s="1096"/>
      <c r="S7294" s="1091"/>
    </row>
    <row r="7295" spans="1:19" x14ac:dyDescent="0.3">
      <c r="A7295" s="1090">
        <v>7290</v>
      </c>
      <c r="B7295" s="1091"/>
      <c r="C7295" s="1091"/>
      <c r="D7295" s="1097"/>
      <c r="E7295" s="1093">
        <f t="shared" si="453"/>
        <v>0</v>
      </c>
      <c r="F7295" s="1094">
        <f t="shared" si="454"/>
        <v>0</v>
      </c>
      <c r="G7295" s="1095">
        <f t="shared" si="455"/>
        <v>0</v>
      </c>
      <c r="H7295" s="1090" t="str">
        <f t="shared" ca="1" si="456"/>
        <v/>
      </c>
      <c r="I7295" s="1109"/>
      <c r="J7295" s="1109"/>
      <c r="K7295" s="1112"/>
      <c r="L7295" s="1091"/>
      <c r="M7295" s="1091"/>
      <c r="N7295" s="1091"/>
      <c r="O7295" s="1091"/>
      <c r="P7295" s="1096"/>
      <c r="Q7295" s="1096"/>
      <c r="R7295" s="1096"/>
      <c r="S7295" s="1091"/>
    </row>
    <row r="7296" spans="1:19" x14ac:dyDescent="0.3">
      <c r="A7296" s="1090">
        <v>7291</v>
      </c>
      <c r="B7296" s="1091"/>
      <c r="C7296" s="1091"/>
      <c r="D7296" s="1097"/>
      <c r="E7296" s="1093">
        <f t="shared" si="453"/>
        <v>0</v>
      </c>
      <c r="F7296" s="1094">
        <f t="shared" si="454"/>
        <v>0</v>
      </c>
      <c r="G7296" s="1095">
        <f t="shared" si="455"/>
        <v>0</v>
      </c>
      <c r="H7296" s="1090" t="str">
        <f t="shared" ca="1" si="456"/>
        <v/>
      </c>
      <c r="I7296" s="1109"/>
      <c r="J7296" s="1109"/>
      <c r="K7296" s="1112"/>
      <c r="L7296" s="1091"/>
      <c r="M7296" s="1091"/>
      <c r="N7296" s="1091"/>
      <c r="O7296" s="1091"/>
      <c r="P7296" s="1096"/>
      <c r="Q7296" s="1096"/>
      <c r="R7296" s="1096"/>
      <c r="S7296" s="1091"/>
    </row>
    <row r="7297" spans="1:19" x14ac:dyDescent="0.3">
      <c r="A7297" s="1090">
        <v>7292</v>
      </c>
      <c r="B7297" s="1091"/>
      <c r="C7297" s="1091"/>
      <c r="D7297" s="1097"/>
      <c r="E7297" s="1093">
        <f t="shared" si="453"/>
        <v>0</v>
      </c>
      <c r="F7297" s="1094">
        <f t="shared" si="454"/>
        <v>0</v>
      </c>
      <c r="G7297" s="1095">
        <f t="shared" si="455"/>
        <v>0</v>
      </c>
      <c r="H7297" s="1090" t="str">
        <f t="shared" ca="1" si="456"/>
        <v/>
      </c>
      <c r="I7297" s="1109"/>
      <c r="J7297" s="1109"/>
      <c r="K7297" s="1112"/>
      <c r="L7297" s="1091"/>
      <c r="M7297" s="1091"/>
      <c r="N7297" s="1091"/>
      <c r="O7297" s="1091"/>
      <c r="P7297" s="1096"/>
      <c r="Q7297" s="1096"/>
      <c r="R7297" s="1096"/>
      <c r="S7297" s="1091"/>
    </row>
    <row r="7298" spans="1:19" x14ac:dyDescent="0.3">
      <c r="A7298" s="1090">
        <v>7293</v>
      </c>
      <c r="B7298" s="1091"/>
      <c r="C7298" s="1091"/>
      <c r="D7298" s="1097"/>
      <c r="E7298" s="1093">
        <f t="shared" si="453"/>
        <v>0</v>
      </c>
      <c r="F7298" s="1094">
        <f t="shared" si="454"/>
        <v>0</v>
      </c>
      <c r="G7298" s="1095">
        <f t="shared" si="455"/>
        <v>0</v>
      </c>
      <c r="H7298" s="1090" t="str">
        <f t="shared" ca="1" si="456"/>
        <v/>
      </c>
      <c r="I7298" s="1109"/>
      <c r="J7298" s="1109"/>
      <c r="K7298" s="1112"/>
      <c r="L7298" s="1091"/>
      <c r="M7298" s="1091"/>
      <c r="N7298" s="1091"/>
      <c r="O7298" s="1091"/>
      <c r="P7298" s="1096"/>
      <c r="Q7298" s="1096"/>
      <c r="R7298" s="1096"/>
      <c r="S7298" s="1091"/>
    </row>
    <row r="7299" spans="1:19" x14ac:dyDescent="0.3">
      <c r="A7299" s="1090">
        <v>7294</v>
      </c>
      <c r="B7299" s="1091"/>
      <c r="C7299" s="1091"/>
      <c r="D7299" s="1097"/>
      <c r="E7299" s="1093">
        <f t="shared" si="453"/>
        <v>0</v>
      </c>
      <c r="F7299" s="1094">
        <f t="shared" si="454"/>
        <v>0</v>
      </c>
      <c r="G7299" s="1095">
        <f t="shared" si="455"/>
        <v>0</v>
      </c>
      <c r="H7299" s="1090" t="str">
        <f t="shared" ca="1" si="456"/>
        <v/>
      </c>
      <c r="I7299" s="1109"/>
      <c r="J7299" s="1109"/>
      <c r="K7299" s="1112"/>
      <c r="L7299" s="1091"/>
      <c r="M7299" s="1091"/>
      <c r="N7299" s="1091"/>
      <c r="O7299" s="1091"/>
      <c r="P7299" s="1096"/>
      <c r="Q7299" s="1096"/>
      <c r="R7299" s="1096"/>
      <c r="S7299" s="1091"/>
    </row>
    <row r="7300" spans="1:19" x14ac:dyDescent="0.3">
      <c r="A7300" s="1090">
        <v>7295</v>
      </c>
      <c r="B7300" s="1091"/>
      <c r="C7300" s="1091"/>
      <c r="D7300" s="1097"/>
      <c r="E7300" s="1093">
        <f t="shared" si="453"/>
        <v>0</v>
      </c>
      <c r="F7300" s="1094">
        <f t="shared" si="454"/>
        <v>0</v>
      </c>
      <c r="G7300" s="1095">
        <f t="shared" si="455"/>
        <v>0</v>
      </c>
      <c r="H7300" s="1090" t="str">
        <f t="shared" ca="1" si="456"/>
        <v/>
      </c>
      <c r="I7300" s="1109"/>
      <c r="J7300" s="1109"/>
      <c r="K7300" s="1112"/>
      <c r="L7300" s="1091"/>
      <c r="M7300" s="1091"/>
      <c r="N7300" s="1091"/>
      <c r="O7300" s="1091"/>
      <c r="P7300" s="1096"/>
      <c r="Q7300" s="1096"/>
      <c r="R7300" s="1096"/>
      <c r="S7300" s="1091"/>
    </row>
    <row r="7301" spans="1:19" x14ac:dyDescent="0.3">
      <c r="A7301" s="1090">
        <v>7296</v>
      </c>
      <c r="B7301" s="1091"/>
      <c r="C7301" s="1091"/>
      <c r="D7301" s="1097"/>
      <c r="E7301" s="1093">
        <f t="shared" si="453"/>
        <v>0</v>
      </c>
      <c r="F7301" s="1094">
        <f t="shared" si="454"/>
        <v>0</v>
      </c>
      <c r="G7301" s="1095">
        <f t="shared" si="455"/>
        <v>0</v>
      </c>
      <c r="H7301" s="1090" t="str">
        <f t="shared" ca="1" si="456"/>
        <v/>
      </c>
      <c r="I7301" s="1109"/>
      <c r="J7301" s="1109"/>
      <c r="K7301" s="1112"/>
      <c r="L7301" s="1091"/>
      <c r="M7301" s="1091"/>
      <c r="N7301" s="1091"/>
      <c r="O7301" s="1091"/>
      <c r="P7301" s="1096"/>
      <c r="Q7301" s="1096"/>
      <c r="R7301" s="1096"/>
      <c r="S7301" s="1091"/>
    </row>
    <row r="7302" spans="1:19" x14ac:dyDescent="0.3">
      <c r="A7302" s="1090">
        <v>7297</v>
      </c>
      <c r="B7302" s="1091"/>
      <c r="C7302" s="1091"/>
      <c r="D7302" s="1097"/>
      <c r="E7302" s="1093">
        <f t="shared" si="453"/>
        <v>0</v>
      </c>
      <c r="F7302" s="1094">
        <f t="shared" si="454"/>
        <v>0</v>
      </c>
      <c r="G7302" s="1095">
        <f t="shared" si="455"/>
        <v>0</v>
      </c>
      <c r="H7302" s="1090" t="str">
        <f t="shared" ca="1" si="456"/>
        <v/>
      </c>
      <c r="I7302" s="1109"/>
      <c r="J7302" s="1109"/>
      <c r="K7302" s="1112"/>
      <c r="L7302" s="1091"/>
      <c r="M7302" s="1091"/>
      <c r="N7302" s="1091"/>
      <c r="O7302" s="1091"/>
      <c r="P7302" s="1096"/>
      <c r="Q7302" s="1096"/>
      <c r="R7302" s="1096"/>
      <c r="S7302" s="1091"/>
    </row>
    <row r="7303" spans="1:19" x14ac:dyDescent="0.3">
      <c r="A7303" s="1090">
        <v>7298</v>
      </c>
      <c r="B7303" s="1091"/>
      <c r="C7303" s="1091"/>
      <c r="D7303" s="1097"/>
      <c r="E7303" s="1093">
        <f t="shared" ref="E7303:E7366" si="457">D7303</f>
        <v>0</v>
      </c>
      <c r="F7303" s="1094">
        <f t="shared" ref="F7303:F7366" si="458">D7303</f>
        <v>0</v>
      </c>
      <c r="G7303" s="1095">
        <f t="shared" ref="G7303:G7366" si="459">D7303</f>
        <v>0</v>
      </c>
      <c r="H7303" s="1090" t="str">
        <f t="shared" ref="H7303:H7366" ca="1" si="460">IF(ISBLANK(D7303),"",DATEDIF(G7303,TODAY(),"y"))</f>
        <v/>
      </c>
      <c r="I7303" s="1109"/>
      <c r="J7303" s="1109"/>
      <c r="K7303" s="1112"/>
      <c r="L7303" s="1091"/>
      <c r="M7303" s="1091"/>
      <c r="N7303" s="1091"/>
      <c r="O7303" s="1091"/>
      <c r="P7303" s="1096"/>
      <c r="Q7303" s="1096"/>
      <c r="R7303" s="1096"/>
      <c r="S7303" s="1091"/>
    </row>
    <row r="7304" spans="1:19" x14ac:dyDescent="0.3">
      <c r="A7304" s="1090">
        <v>7299</v>
      </c>
      <c r="B7304" s="1091"/>
      <c r="C7304" s="1091"/>
      <c r="D7304" s="1097"/>
      <c r="E7304" s="1093">
        <f t="shared" si="457"/>
        <v>0</v>
      </c>
      <c r="F7304" s="1094">
        <f t="shared" si="458"/>
        <v>0</v>
      </c>
      <c r="G7304" s="1095">
        <f t="shared" si="459"/>
        <v>0</v>
      </c>
      <c r="H7304" s="1090" t="str">
        <f t="shared" ca="1" si="460"/>
        <v/>
      </c>
      <c r="I7304" s="1109"/>
      <c r="J7304" s="1109"/>
      <c r="K7304" s="1112"/>
      <c r="L7304" s="1091"/>
      <c r="M7304" s="1091"/>
      <c r="N7304" s="1091"/>
      <c r="O7304" s="1091"/>
      <c r="P7304" s="1096"/>
      <c r="Q7304" s="1096"/>
      <c r="R7304" s="1096"/>
      <c r="S7304" s="1091"/>
    </row>
    <row r="7305" spans="1:19" x14ac:dyDescent="0.3">
      <c r="A7305" s="1090">
        <v>7300</v>
      </c>
      <c r="B7305" s="1091"/>
      <c r="C7305" s="1091"/>
      <c r="D7305" s="1097"/>
      <c r="E7305" s="1093">
        <f t="shared" si="457"/>
        <v>0</v>
      </c>
      <c r="F7305" s="1094">
        <f t="shared" si="458"/>
        <v>0</v>
      </c>
      <c r="G7305" s="1095">
        <f t="shared" si="459"/>
        <v>0</v>
      </c>
      <c r="H7305" s="1090" t="str">
        <f t="shared" ca="1" si="460"/>
        <v/>
      </c>
      <c r="I7305" s="1109"/>
      <c r="J7305" s="1109"/>
      <c r="K7305" s="1112"/>
      <c r="L7305" s="1091"/>
      <c r="M7305" s="1091"/>
      <c r="N7305" s="1091"/>
      <c r="O7305" s="1091"/>
      <c r="P7305" s="1096"/>
      <c r="Q7305" s="1096"/>
      <c r="R7305" s="1096"/>
      <c r="S7305" s="1091"/>
    </row>
    <row r="7306" spans="1:19" x14ac:dyDescent="0.3">
      <c r="A7306" s="1090">
        <v>7301</v>
      </c>
      <c r="B7306" s="1091"/>
      <c r="C7306" s="1091"/>
      <c r="D7306" s="1097"/>
      <c r="E7306" s="1093">
        <f t="shared" si="457"/>
        <v>0</v>
      </c>
      <c r="F7306" s="1094">
        <f t="shared" si="458"/>
        <v>0</v>
      </c>
      <c r="G7306" s="1095">
        <f t="shared" si="459"/>
        <v>0</v>
      </c>
      <c r="H7306" s="1090" t="str">
        <f t="shared" ca="1" si="460"/>
        <v/>
      </c>
      <c r="I7306" s="1109"/>
      <c r="J7306" s="1109"/>
      <c r="K7306" s="1112"/>
      <c r="L7306" s="1091"/>
      <c r="M7306" s="1091"/>
      <c r="N7306" s="1091"/>
      <c r="O7306" s="1091"/>
      <c r="P7306" s="1096"/>
      <c r="Q7306" s="1096"/>
      <c r="R7306" s="1096"/>
      <c r="S7306" s="1091"/>
    </row>
    <row r="7307" spans="1:19" x14ac:dyDescent="0.3">
      <c r="A7307" s="1090">
        <v>7302</v>
      </c>
      <c r="B7307" s="1091"/>
      <c r="C7307" s="1091"/>
      <c r="D7307" s="1097"/>
      <c r="E7307" s="1093">
        <f t="shared" si="457"/>
        <v>0</v>
      </c>
      <c r="F7307" s="1094">
        <f t="shared" si="458"/>
        <v>0</v>
      </c>
      <c r="G7307" s="1095">
        <f t="shared" si="459"/>
        <v>0</v>
      </c>
      <c r="H7307" s="1090" t="str">
        <f t="shared" ca="1" si="460"/>
        <v/>
      </c>
      <c r="I7307" s="1109"/>
      <c r="J7307" s="1109"/>
      <c r="K7307" s="1112"/>
      <c r="L7307" s="1091"/>
      <c r="M7307" s="1091"/>
      <c r="N7307" s="1091"/>
      <c r="O7307" s="1091"/>
      <c r="P7307" s="1096"/>
      <c r="Q7307" s="1096"/>
      <c r="R7307" s="1096"/>
      <c r="S7307" s="1091"/>
    </row>
    <row r="7308" spans="1:19" x14ac:dyDescent="0.3">
      <c r="A7308" s="1090">
        <v>7303</v>
      </c>
      <c r="B7308" s="1091"/>
      <c r="C7308" s="1091"/>
      <c r="D7308" s="1097"/>
      <c r="E7308" s="1093">
        <f t="shared" si="457"/>
        <v>0</v>
      </c>
      <c r="F7308" s="1094">
        <f t="shared" si="458"/>
        <v>0</v>
      </c>
      <c r="G7308" s="1095">
        <f t="shared" si="459"/>
        <v>0</v>
      </c>
      <c r="H7308" s="1090" t="str">
        <f t="shared" ca="1" si="460"/>
        <v/>
      </c>
      <c r="I7308" s="1109"/>
      <c r="J7308" s="1109"/>
      <c r="K7308" s="1112"/>
      <c r="L7308" s="1091"/>
      <c r="M7308" s="1091"/>
      <c r="N7308" s="1091"/>
      <c r="O7308" s="1091"/>
      <c r="P7308" s="1096"/>
      <c r="Q7308" s="1096"/>
      <c r="R7308" s="1096"/>
      <c r="S7308" s="1091"/>
    </row>
    <row r="7309" spans="1:19" x14ac:dyDescent="0.3">
      <c r="A7309" s="1090">
        <v>7304</v>
      </c>
      <c r="B7309" s="1091"/>
      <c r="C7309" s="1091"/>
      <c r="D7309" s="1097"/>
      <c r="E7309" s="1093">
        <f t="shared" si="457"/>
        <v>0</v>
      </c>
      <c r="F7309" s="1094">
        <f t="shared" si="458"/>
        <v>0</v>
      </c>
      <c r="G7309" s="1095">
        <f t="shared" si="459"/>
        <v>0</v>
      </c>
      <c r="H7309" s="1090" t="str">
        <f t="shared" ca="1" si="460"/>
        <v/>
      </c>
      <c r="I7309" s="1109"/>
      <c r="J7309" s="1109"/>
      <c r="K7309" s="1112"/>
      <c r="L7309" s="1091"/>
      <c r="M7309" s="1091"/>
      <c r="N7309" s="1091"/>
      <c r="O7309" s="1091"/>
      <c r="P7309" s="1096"/>
      <c r="Q7309" s="1096"/>
      <c r="R7309" s="1096"/>
      <c r="S7309" s="1091"/>
    </row>
    <row r="7310" spans="1:19" x14ac:dyDescent="0.3">
      <c r="A7310" s="1090">
        <v>7305</v>
      </c>
      <c r="B7310" s="1091"/>
      <c r="C7310" s="1091"/>
      <c r="D7310" s="1097"/>
      <c r="E7310" s="1093">
        <f t="shared" si="457"/>
        <v>0</v>
      </c>
      <c r="F7310" s="1094">
        <f t="shared" si="458"/>
        <v>0</v>
      </c>
      <c r="G7310" s="1095">
        <f t="shared" si="459"/>
        <v>0</v>
      </c>
      <c r="H7310" s="1090" t="str">
        <f t="shared" ca="1" si="460"/>
        <v/>
      </c>
      <c r="I7310" s="1109"/>
      <c r="J7310" s="1109"/>
      <c r="K7310" s="1112"/>
      <c r="L7310" s="1091"/>
      <c r="M7310" s="1091"/>
      <c r="N7310" s="1091"/>
      <c r="O7310" s="1091"/>
      <c r="P7310" s="1096"/>
      <c r="Q7310" s="1096"/>
      <c r="R7310" s="1096"/>
      <c r="S7310" s="1091"/>
    </row>
    <row r="7311" spans="1:19" x14ac:dyDescent="0.3">
      <c r="A7311" s="1090">
        <v>7306</v>
      </c>
      <c r="B7311" s="1091"/>
      <c r="C7311" s="1091"/>
      <c r="D7311" s="1097"/>
      <c r="E7311" s="1093">
        <f t="shared" si="457"/>
        <v>0</v>
      </c>
      <c r="F7311" s="1094">
        <f t="shared" si="458"/>
        <v>0</v>
      </c>
      <c r="G7311" s="1095">
        <f t="shared" si="459"/>
        <v>0</v>
      </c>
      <c r="H7311" s="1090" t="str">
        <f t="shared" ca="1" si="460"/>
        <v/>
      </c>
      <c r="I7311" s="1109"/>
      <c r="J7311" s="1109"/>
      <c r="K7311" s="1112"/>
      <c r="L7311" s="1091"/>
      <c r="M7311" s="1091"/>
      <c r="N7311" s="1091"/>
      <c r="O7311" s="1091"/>
      <c r="P7311" s="1096"/>
      <c r="Q7311" s="1096"/>
      <c r="R7311" s="1096"/>
      <c r="S7311" s="1091"/>
    </row>
    <row r="7312" spans="1:19" x14ac:dyDescent="0.3">
      <c r="A7312" s="1090">
        <v>7307</v>
      </c>
      <c r="B7312" s="1091"/>
      <c r="C7312" s="1091"/>
      <c r="D7312" s="1097"/>
      <c r="E7312" s="1093">
        <f t="shared" si="457"/>
        <v>0</v>
      </c>
      <c r="F7312" s="1094">
        <f t="shared" si="458"/>
        <v>0</v>
      </c>
      <c r="G7312" s="1095">
        <f t="shared" si="459"/>
        <v>0</v>
      </c>
      <c r="H7312" s="1090" t="str">
        <f t="shared" ca="1" si="460"/>
        <v/>
      </c>
      <c r="I7312" s="1109"/>
      <c r="J7312" s="1109"/>
      <c r="K7312" s="1112"/>
      <c r="L7312" s="1091"/>
      <c r="M7312" s="1091"/>
      <c r="N7312" s="1091"/>
      <c r="O7312" s="1091"/>
      <c r="P7312" s="1096"/>
      <c r="Q7312" s="1096"/>
      <c r="R7312" s="1096"/>
      <c r="S7312" s="1091"/>
    </row>
    <row r="7313" spans="1:19" x14ac:dyDescent="0.3">
      <c r="A7313" s="1090">
        <v>7308</v>
      </c>
      <c r="B7313" s="1091"/>
      <c r="C7313" s="1091"/>
      <c r="D7313" s="1097"/>
      <c r="E7313" s="1093">
        <f t="shared" si="457"/>
        <v>0</v>
      </c>
      <c r="F7313" s="1094">
        <f t="shared" si="458"/>
        <v>0</v>
      </c>
      <c r="G7313" s="1095">
        <f t="shared" si="459"/>
        <v>0</v>
      </c>
      <c r="H7313" s="1090" t="str">
        <f t="shared" ca="1" si="460"/>
        <v/>
      </c>
      <c r="I7313" s="1109"/>
      <c r="J7313" s="1109"/>
      <c r="K7313" s="1112"/>
      <c r="L7313" s="1091"/>
      <c r="M7313" s="1091"/>
      <c r="N7313" s="1091"/>
      <c r="O7313" s="1091"/>
      <c r="P7313" s="1096"/>
      <c r="Q7313" s="1096"/>
      <c r="R7313" s="1096"/>
      <c r="S7313" s="1091"/>
    </row>
    <row r="7314" spans="1:19" x14ac:dyDescent="0.3">
      <c r="A7314" s="1090">
        <v>7309</v>
      </c>
      <c r="B7314" s="1091"/>
      <c r="C7314" s="1091"/>
      <c r="D7314" s="1097"/>
      <c r="E7314" s="1093">
        <f t="shared" si="457"/>
        <v>0</v>
      </c>
      <c r="F7314" s="1094">
        <f t="shared" si="458"/>
        <v>0</v>
      </c>
      <c r="G7314" s="1095">
        <f t="shared" si="459"/>
        <v>0</v>
      </c>
      <c r="H7314" s="1090" t="str">
        <f t="shared" ca="1" si="460"/>
        <v/>
      </c>
      <c r="I7314" s="1109"/>
      <c r="J7314" s="1109"/>
      <c r="K7314" s="1112"/>
      <c r="L7314" s="1091"/>
      <c r="M7314" s="1091"/>
      <c r="N7314" s="1091"/>
      <c r="O7314" s="1091"/>
      <c r="P7314" s="1096"/>
      <c r="Q7314" s="1096"/>
      <c r="R7314" s="1096"/>
      <c r="S7314" s="1091"/>
    </row>
    <row r="7315" spans="1:19" x14ac:dyDescent="0.3">
      <c r="A7315" s="1090">
        <v>7310</v>
      </c>
      <c r="B7315" s="1091"/>
      <c r="C7315" s="1091"/>
      <c r="D7315" s="1097"/>
      <c r="E7315" s="1093">
        <f t="shared" si="457"/>
        <v>0</v>
      </c>
      <c r="F7315" s="1094">
        <f t="shared" si="458"/>
        <v>0</v>
      </c>
      <c r="G7315" s="1095">
        <f t="shared" si="459"/>
        <v>0</v>
      </c>
      <c r="H7315" s="1090" t="str">
        <f t="shared" ca="1" si="460"/>
        <v/>
      </c>
      <c r="I7315" s="1109"/>
      <c r="J7315" s="1109"/>
      <c r="K7315" s="1112"/>
      <c r="L7315" s="1091"/>
      <c r="M7315" s="1091"/>
      <c r="N7315" s="1091"/>
      <c r="O7315" s="1091"/>
      <c r="P7315" s="1096"/>
      <c r="Q7315" s="1096"/>
      <c r="R7315" s="1096"/>
      <c r="S7315" s="1091"/>
    </row>
    <row r="7316" spans="1:19" x14ac:dyDescent="0.3">
      <c r="A7316" s="1090">
        <v>7311</v>
      </c>
      <c r="B7316" s="1091"/>
      <c r="C7316" s="1091"/>
      <c r="D7316" s="1097"/>
      <c r="E7316" s="1093">
        <f t="shared" si="457"/>
        <v>0</v>
      </c>
      <c r="F7316" s="1094">
        <f t="shared" si="458"/>
        <v>0</v>
      </c>
      <c r="G7316" s="1095">
        <f t="shared" si="459"/>
        <v>0</v>
      </c>
      <c r="H7316" s="1090" t="str">
        <f t="shared" ca="1" si="460"/>
        <v/>
      </c>
      <c r="I7316" s="1109"/>
      <c r="J7316" s="1109"/>
      <c r="K7316" s="1112"/>
      <c r="L7316" s="1091"/>
      <c r="M7316" s="1091"/>
      <c r="N7316" s="1091"/>
      <c r="O7316" s="1091"/>
      <c r="P7316" s="1096"/>
      <c r="Q7316" s="1096"/>
      <c r="R7316" s="1096"/>
      <c r="S7316" s="1091"/>
    </row>
    <row r="7317" spans="1:19" x14ac:dyDescent="0.3">
      <c r="A7317" s="1090">
        <v>7312</v>
      </c>
      <c r="B7317" s="1091"/>
      <c r="C7317" s="1091"/>
      <c r="D7317" s="1097"/>
      <c r="E7317" s="1093">
        <f t="shared" si="457"/>
        <v>0</v>
      </c>
      <c r="F7317" s="1094">
        <f t="shared" si="458"/>
        <v>0</v>
      </c>
      <c r="G7317" s="1095">
        <f t="shared" si="459"/>
        <v>0</v>
      </c>
      <c r="H7317" s="1090" t="str">
        <f t="shared" ca="1" si="460"/>
        <v/>
      </c>
      <c r="I7317" s="1109"/>
      <c r="J7317" s="1109"/>
      <c r="K7317" s="1112"/>
      <c r="L7317" s="1091"/>
      <c r="M7317" s="1091"/>
      <c r="N7317" s="1091"/>
      <c r="O7317" s="1091"/>
      <c r="P7317" s="1096"/>
      <c r="Q7317" s="1096"/>
      <c r="R7317" s="1096"/>
      <c r="S7317" s="1091"/>
    </row>
    <row r="7318" spans="1:19" x14ac:dyDescent="0.3">
      <c r="A7318" s="1090">
        <v>7313</v>
      </c>
      <c r="B7318" s="1091"/>
      <c r="C7318" s="1091"/>
      <c r="D7318" s="1097"/>
      <c r="E7318" s="1093">
        <f t="shared" si="457"/>
        <v>0</v>
      </c>
      <c r="F7318" s="1094">
        <f t="shared" si="458"/>
        <v>0</v>
      </c>
      <c r="G7318" s="1095">
        <f t="shared" si="459"/>
        <v>0</v>
      </c>
      <c r="H7318" s="1090" t="str">
        <f t="shared" ca="1" si="460"/>
        <v/>
      </c>
      <c r="I7318" s="1109"/>
      <c r="J7318" s="1109"/>
      <c r="K7318" s="1112"/>
      <c r="L7318" s="1091"/>
      <c r="M7318" s="1091"/>
      <c r="N7318" s="1091"/>
      <c r="O7318" s="1091"/>
      <c r="P7318" s="1096"/>
      <c r="Q7318" s="1096"/>
      <c r="R7318" s="1096"/>
      <c r="S7318" s="1091"/>
    </row>
    <row r="7319" spans="1:19" x14ac:dyDescent="0.3">
      <c r="A7319" s="1090">
        <v>7314</v>
      </c>
      <c r="B7319" s="1091"/>
      <c r="C7319" s="1091"/>
      <c r="D7319" s="1097"/>
      <c r="E7319" s="1093">
        <f t="shared" si="457"/>
        <v>0</v>
      </c>
      <c r="F7319" s="1094">
        <f t="shared" si="458"/>
        <v>0</v>
      </c>
      <c r="G7319" s="1095">
        <f t="shared" si="459"/>
        <v>0</v>
      </c>
      <c r="H7319" s="1090" t="str">
        <f t="shared" ca="1" si="460"/>
        <v/>
      </c>
      <c r="I7319" s="1109"/>
      <c r="J7319" s="1109"/>
      <c r="K7319" s="1112"/>
      <c r="L7319" s="1091"/>
      <c r="M7319" s="1091"/>
      <c r="N7319" s="1091"/>
      <c r="O7319" s="1091"/>
      <c r="P7319" s="1096"/>
      <c r="Q7319" s="1096"/>
      <c r="R7319" s="1096"/>
      <c r="S7319" s="1091"/>
    </row>
    <row r="7320" spans="1:19" x14ac:dyDescent="0.3">
      <c r="A7320" s="1090">
        <v>7315</v>
      </c>
      <c r="B7320" s="1091"/>
      <c r="C7320" s="1091"/>
      <c r="D7320" s="1097"/>
      <c r="E7320" s="1093">
        <f t="shared" si="457"/>
        <v>0</v>
      </c>
      <c r="F7320" s="1094">
        <f t="shared" si="458"/>
        <v>0</v>
      </c>
      <c r="G7320" s="1095">
        <f t="shared" si="459"/>
        <v>0</v>
      </c>
      <c r="H7320" s="1090" t="str">
        <f t="shared" ca="1" si="460"/>
        <v/>
      </c>
      <c r="I7320" s="1109"/>
      <c r="J7320" s="1109"/>
      <c r="K7320" s="1112"/>
      <c r="L7320" s="1091"/>
      <c r="M7320" s="1091"/>
      <c r="N7320" s="1091"/>
      <c r="O7320" s="1091"/>
      <c r="P7320" s="1096"/>
      <c r="Q7320" s="1096"/>
      <c r="R7320" s="1096"/>
      <c r="S7320" s="1091"/>
    </row>
    <row r="7321" spans="1:19" x14ac:dyDescent="0.3">
      <c r="A7321" s="1090">
        <v>7316</v>
      </c>
      <c r="B7321" s="1091"/>
      <c r="C7321" s="1091"/>
      <c r="D7321" s="1097"/>
      <c r="E7321" s="1093">
        <f t="shared" si="457"/>
        <v>0</v>
      </c>
      <c r="F7321" s="1094">
        <f t="shared" si="458"/>
        <v>0</v>
      </c>
      <c r="G7321" s="1095">
        <f t="shared" si="459"/>
        <v>0</v>
      </c>
      <c r="H7321" s="1090" t="str">
        <f t="shared" ca="1" si="460"/>
        <v/>
      </c>
      <c r="I7321" s="1109"/>
      <c r="J7321" s="1109"/>
      <c r="K7321" s="1112"/>
      <c r="L7321" s="1091"/>
      <c r="M7321" s="1091"/>
      <c r="N7321" s="1091"/>
      <c r="O7321" s="1091"/>
      <c r="P7321" s="1096"/>
      <c r="Q7321" s="1096"/>
      <c r="R7321" s="1096"/>
      <c r="S7321" s="1091"/>
    </row>
    <row r="7322" spans="1:19" x14ac:dyDescent="0.3">
      <c r="A7322" s="1090">
        <v>7317</v>
      </c>
      <c r="B7322" s="1091"/>
      <c r="C7322" s="1091"/>
      <c r="D7322" s="1097"/>
      <c r="E7322" s="1093">
        <f t="shared" si="457"/>
        <v>0</v>
      </c>
      <c r="F7322" s="1094">
        <f t="shared" si="458"/>
        <v>0</v>
      </c>
      <c r="G7322" s="1095">
        <f t="shared" si="459"/>
        <v>0</v>
      </c>
      <c r="H7322" s="1090" t="str">
        <f t="shared" ca="1" si="460"/>
        <v/>
      </c>
      <c r="I7322" s="1109"/>
      <c r="J7322" s="1109"/>
      <c r="K7322" s="1112"/>
      <c r="L7322" s="1091"/>
      <c r="M7322" s="1091"/>
      <c r="N7322" s="1091"/>
      <c r="O7322" s="1091"/>
      <c r="P7322" s="1096"/>
      <c r="Q7322" s="1096"/>
      <c r="R7322" s="1096"/>
      <c r="S7322" s="1091"/>
    </row>
    <row r="7323" spans="1:19" x14ac:dyDescent="0.3">
      <c r="A7323" s="1090">
        <v>7318</v>
      </c>
      <c r="B7323" s="1091"/>
      <c r="C7323" s="1091"/>
      <c r="D7323" s="1097"/>
      <c r="E7323" s="1093">
        <f t="shared" si="457"/>
        <v>0</v>
      </c>
      <c r="F7323" s="1094">
        <f t="shared" si="458"/>
        <v>0</v>
      </c>
      <c r="G7323" s="1095">
        <f t="shared" si="459"/>
        <v>0</v>
      </c>
      <c r="H7323" s="1090" t="str">
        <f t="shared" ca="1" si="460"/>
        <v/>
      </c>
      <c r="I7323" s="1109"/>
      <c r="J7323" s="1109"/>
      <c r="K7323" s="1112"/>
      <c r="L7323" s="1091"/>
      <c r="M7323" s="1091"/>
      <c r="N7323" s="1091"/>
      <c r="O7323" s="1091"/>
      <c r="P7323" s="1096"/>
      <c r="Q7323" s="1096"/>
      <c r="R7323" s="1096"/>
      <c r="S7323" s="1091"/>
    </row>
    <row r="7324" spans="1:19" x14ac:dyDescent="0.3">
      <c r="A7324" s="1090">
        <v>7319</v>
      </c>
      <c r="B7324" s="1091"/>
      <c r="C7324" s="1091"/>
      <c r="D7324" s="1097"/>
      <c r="E7324" s="1093">
        <f t="shared" si="457"/>
        <v>0</v>
      </c>
      <c r="F7324" s="1094">
        <f t="shared" si="458"/>
        <v>0</v>
      </c>
      <c r="G7324" s="1095">
        <f t="shared" si="459"/>
        <v>0</v>
      </c>
      <c r="H7324" s="1090" t="str">
        <f t="shared" ca="1" si="460"/>
        <v/>
      </c>
      <c r="I7324" s="1109"/>
      <c r="J7324" s="1109"/>
      <c r="K7324" s="1112"/>
      <c r="L7324" s="1091"/>
      <c r="M7324" s="1091"/>
      <c r="N7324" s="1091"/>
      <c r="O7324" s="1091"/>
      <c r="P7324" s="1096"/>
      <c r="Q7324" s="1096"/>
      <c r="R7324" s="1096"/>
      <c r="S7324" s="1091"/>
    </row>
    <row r="7325" spans="1:19" x14ac:dyDescent="0.3">
      <c r="A7325" s="1090">
        <v>7320</v>
      </c>
      <c r="B7325" s="1091"/>
      <c r="C7325" s="1091"/>
      <c r="D7325" s="1097"/>
      <c r="E7325" s="1093">
        <f t="shared" si="457"/>
        <v>0</v>
      </c>
      <c r="F7325" s="1094">
        <f t="shared" si="458"/>
        <v>0</v>
      </c>
      <c r="G7325" s="1095">
        <f t="shared" si="459"/>
        <v>0</v>
      </c>
      <c r="H7325" s="1090" t="str">
        <f t="shared" ca="1" si="460"/>
        <v/>
      </c>
      <c r="I7325" s="1109"/>
      <c r="J7325" s="1109"/>
      <c r="K7325" s="1112"/>
      <c r="L7325" s="1091"/>
      <c r="M7325" s="1091"/>
      <c r="N7325" s="1091"/>
      <c r="O7325" s="1091"/>
      <c r="P7325" s="1096"/>
      <c r="Q7325" s="1096"/>
      <c r="R7325" s="1096"/>
      <c r="S7325" s="1091"/>
    </row>
    <row r="7326" spans="1:19" x14ac:dyDescent="0.3">
      <c r="A7326" s="1090">
        <v>7321</v>
      </c>
      <c r="B7326" s="1091"/>
      <c r="C7326" s="1091"/>
      <c r="D7326" s="1097"/>
      <c r="E7326" s="1093">
        <f t="shared" si="457"/>
        <v>0</v>
      </c>
      <c r="F7326" s="1094">
        <f t="shared" si="458"/>
        <v>0</v>
      </c>
      <c r="G7326" s="1095">
        <f t="shared" si="459"/>
        <v>0</v>
      </c>
      <c r="H7326" s="1090" t="str">
        <f t="shared" ca="1" si="460"/>
        <v/>
      </c>
      <c r="I7326" s="1109"/>
      <c r="J7326" s="1109"/>
      <c r="K7326" s="1112"/>
      <c r="L7326" s="1091"/>
      <c r="M7326" s="1091"/>
      <c r="N7326" s="1091"/>
      <c r="O7326" s="1091"/>
      <c r="P7326" s="1096"/>
      <c r="Q7326" s="1096"/>
      <c r="R7326" s="1096"/>
      <c r="S7326" s="1091"/>
    </row>
    <row r="7327" spans="1:19" x14ac:dyDescent="0.3">
      <c r="A7327" s="1090">
        <v>7322</v>
      </c>
      <c r="B7327" s="1091"/>
      <c r="C7327" s="1091"/>
      <c r="D7327" s="1097"/>
      <c r="E7327" s="1093">
        <f t="shared" si="457"/>
        <v>0</v>
      </c>
      <c r="F7327" s="1094">
        <f t="shared" si="458"/>
        <v>0</v>
      </c>
      <c r="G7327" s="1095">
        <f t="shared" si="459"/>
        <v>0</v>
      </c>
      <c r="H7327" s="1090" t="str">
        <f t="shared" ca="1" si="460"/>
        <v/>
      </c>
      <c r="I7327" s="1109"/>
      <c r="J7327" s="1109"/>
      <c r="K7327" s="1112"/>
      <c r="L7327" s="1091"/>
      <c r="M7327" s="1091"/>
      <c r="N7327" s="1091"/>
      <c r="O7327" s="1091"/>
      <c r="P7327" s="1096"/>
      <c r="Q7327" s="1096"/>
      <c r="R7327" s="1096"/>
      <c r="S7327" s="1091"/>
    </row>
    <row r="7328" spans="1:19" x14ac:dyDescent="0.3">
      <c r="A7328" s="1090">
        <v>7323</v>
      </c>
      <c r="B7328" s="1091"/>
      <c r="C7328" s="1091"/>
      <c r="D7328" s="1097"/>
      <c r="E7328" s="1093">
        <f t="shared" si="457"/>
        <v>0</v>
      </c>
      <c r="F7328" s="1094">
        <f t="shared" si="458"/>
        <v>0</v>
      </c>
      <c r="G7328" s="1095">
        <f t="shared" si="459"/>
        <v>0</v>
      </c>
      <c r="H7328" s="1090" t="str">
        <f t="shared" ca="1" si="460"/>
        <v/>
      </c>
      <c r="I7328" s="1109"/>
      <c r="J7328" s="1109"/>
      <c r="K7328" s="1112"/>
      <c r="L7328" s="1091"/>
      <c r="M7328" s="1091"/>
      <c r="N7328" s="1091"/>
      <c r="O7328" s="1091"/>
      <c r="P7328" s="1096"/>
      <c r="Q7328" s="1096"/>
      <c r="R7328" s="1096"/>
      <c r="S7328" s="1091"/>
    </row>
    <row r="7329" spans="1:19" x14ac:dyDescent="0.3">
      <c r="A7329" s="1090">
        <v>7324</v>
      </c>
      <c r="B7329" s="1091"/>
      <c r="C7329" s="1091"/>
      <c r="D7329" s="1097"/>
      <c r="E7329" s="1093">
        <f t="shared" si="457"/>
        <v>0</v>
      </c>
      <c r="F7329" s="1094">
        <f t="shared" si="458"/>
        <v>0</v>
      </c>
      <c r="G7329" s="1095">
        <f t="shared" si="459"/>
        <v>0</v>
      </c>
      <c r="H7329" s="1090" t="str">
        <f t="shared" ca="1" si="460"/>
        <v/>
      </c>
      <c r="I7329" s="1109"/>
      <c r="J7329" s="1109"/>
      <c r="K7329" s="1112"/>
      <c r="L7329" s="1091"/>
      <c r="M7329" s="1091"/>
      <c r="N7329" s="1091"/>
      <c r="O7329" s="1091"/>
      <c r="P7329" s="1096"/>
      <c r="Q7329" s="1096"/>
      <c r="R7329" s="1096"/>
      <c r="S7329" s="1091"/>
    </row>
    <row r="7330" spans="1:19" x14ac:dyDescent="0.3">
      <c r="A7330" s="1090">
        <v>7325</v>
      </c>
      <c r="B7330" s="1091"/>
      <c r="C7330" s="1091"/>
      <c r="D7330" s="1097"/>
      <c r="E7330" s="1093">
        <f t="shared" si="457"/>
        <v>0</v>
      </c>
      <c r="F7330" s="1094">
        <f t="shared" si="458"/>
        <v>0</v>
      </c>
      <c r="G7330" s="1095">
        <f t="shared" si="459"/>
        <v>0</v>
      </c>
      <c r="H7330" s="1090" t="str">
        <f t="shared" ca="1" si="460"/>
        <v/>
      </c>
      <c r="I7330" s="1109"/>
      <c r="J7330" s="1109"/>
      <c r="K7330" s="1112"/>
      <c r="L7330" s="1091"/>
      <c r="M7330" s="1091"/>
      <c r="N7330" s="1091"/>
      <c r="O7330" s="1091"/>
      <c r="P7330" s="1096"/>
      <c r="Q7330" s="1096"/>
      <c r="R7330" s="1096"/>
      <c r="S7330" s="1091"/>
    </row>
    <row r="7331" spans="1:19" x14ac:dyDescent="0.3">
      <c r="A7331" s="1090">
        <v>7326</v>
      </c>
      <c r="B7331" s="1091"/>
      <c r="C7331" s="1091"/>
      <c r="D7331" s="1097"/>
      <c r="E7331" s="1093">
        <f t="shared" si="457"/>
        <v>0</v>
      </c>
      <c r="F7331" s="1094">
        <f t="shared" si="458"/>
        <v>0</v>
      </c>
      <c r="G7331" s="1095">
        <f t="shared" si="459"/>
        <v>0</v>
      </c>
      <c r="H7331" s="1090" t="str">
        <f t="shared" ca="1" si="460"/>
        <v/>
      </c>
      <c r="I7331" s="1109"/>
      <c r="J7331" s="1109"/>
      <c r="K7331" s="1112"/>
      <c r="L7331" s="1091"/>
      <c r="M7331" s="1091"/>
      <c r="N7331" s="1091"/>
      <c r="O7331" s="1091"/>
      <c r="P7331" s="1096"/>
      <c r="Q7331" s="1096"/>
      <c r="R7331" s="1096"/>
      <c r="S7331" s="1091"/>
    </row>
    <row r="7332" spans="1:19" x14ac:dyDescent="0.3">
      <c r="A7332" s="1090">
        <v>7327</v>
      </c>
      <c r="B7332" s="1091"/>
      <c r="C7332" s="1091"/>
      <c r="D7332" s="1097"/>
      <c r="E7332" s="1093">
        <f t="shared" si="457"/>
        <v>0</v>
      </c>
      <c r="F7332" s="1094">
        <f t="shared" si="458"/>
        <v>0</v>
      </c>
      <c r="G7332" s="1095">
        <f t="shared" si="459"/>
        <v>0</v>
      </c>
      <c r="H7332" s="1090" t="str">
        <f t="shared" ca="1" si="460"/>
        <v/>
      </c>
      <c r="I7332" s="1109"/>
      <c r="J7332" s="1109"/>
      <c r="K7332" s="1112"/>
      <c r="L7332" s="1091"/>
      <c r="M7332" s="1091"/>
      <c r="N7332" s="1091"/>
      <c r="O7332" s="1091"/>
      <c r="P7332" s="1096"/>
      <c r="Q7332" s="1096"/>
      <c r="R7332" s="1096"/>
      <c r="S7332" s="1091"/>
    </row>
    <row r="7333" spans="1:19" x14ac:dyDescent="0.3">
      <c r="A7333" s="1090">
        <v>7328</v>
      </c>
      <c r="B7333" s="1091"/>
      <c r="C7333" s="1091"/>
      <c r="D7333" s="1097"/>
      <c r="E7333" s="1093">
        <f t="shared" si="457"/>
        <v>0</v>
      </c>
      <c r="F7333" s="1094">
        <f t="shared" si="458"/>
        <v>0</v>
      </c>
      <c r="G7333" s="1095">
        <f t="shared" si="459"/>
        <v>0</v>
      </c>
      <c r="H7333" s="1090" t="str">
        <f t="shared" ca="1" si="460"/>
        <v/>
      </c>
      <c r="I7333" s="1109"/>
      <c r="J7333" s="1109"/>
      <c r="K7333" s="1112"/>
      <c r="L7333" s="1091"/>
      <c r="M7333" s="1091"/>
      <c r="N7333" s="1091"/>
      <c r="O7333" s="1091"/>
      <c r="P7333" s="1096"/>
      <c r="Q7333" s="1096"/>
      <c r="R7333" s="1096"/>
      <c r="S7333" s="1091"/>
    </row>
    <row r="7334" spans="1:19" x14ac:dyDescent="0.3">
      <c r="A7334" s="1090">
        <v>7329</v>
      </c>
      <c r="B7334" s="1091"/>
      <c r="C7334" s="1091"/>
      <c r="D7334" s="1097"/>
      <c r="E7334" s="1093">
        <f t="shared" si="457"/>
        <v>0</v>
      </c>
      <c r="F7334" s="1094">
        <f t="shared" si="458"/>
        <v>0</v>
      </c>
      <c r="G7334" s="1095">
        <f t="shared" si="459"/>
        <v>0</v>
      </c>
      <c r="H7334" s="1090" t="str">
        <f t="shared" ca="1" si="460"/>
        <v/>
      </c>
      <c r="I7334" s="1109"/>
      <c r="J7334" s="1109"/>
      <c r="K7334" s="1112"/>
      <c r="L7334" s="1091"/>
      <c r="M7334" s="1091"/>
      <c r="N7334" s="1091"/>
      <c r="O7334" s="1091"/>
      <c r="P7334" s="1096"/>
      <c r="Q7334" s="1096"/>
      <c r="R7334" s="1096"/>
      <c r="S7334" s="1091"/>
    </row>
    <row r="7335" spans="1:19" x14ac:dyDescent="0.3">
      <c r="A7335" s="1090">
        <v>7330</v>
      </c>
      <c r="B7335" s="1091"/>
      <c r="C7335" s="1091"/>
      <c r="D7335" s="1097"/>
      <c r="E7335" s="1093">
        <f t="shared" si="457"/>
        <v>0</v>
      </c>
      <c r="F7335" s="1094">
        <f t="shared" si="458"/>
        <v>0</v>
      </c>
      <c r="G7335" s="1095">
        <f t="shared" si="459"/>
        <v>0</v>
      </c>
      <c r="H7335" s="1090" t="str">
        <f t="shared" ca="1" si="460"/>
        <v/>
      </c>
      <c r="I7335" s="1109"/>
      <c r="J7335" s="1109"/>
      <c r="K7335" s="1112"/>
      <c r="L7335" s="1091"/>
      <c r="M7335" s="1091"/>
      <c r="N7335" s="1091"/>
      <c r="O7335" s="1091"/>
      <c r="P7335" s="1096"/>
      <c r="Q7335" s="1096"/>
      <c r="R7335" s="1096"/>
      <c r="S7335" s="1091"/>
    </row>
    <row r="7336" spans="1:19" x14ac:dyDescent="0.3">
      <c r="A7336" s="1090">
        <v>7331</v>
      </c>
      <c r="B7336" s="1091"/>
      <c r="C7336" s="1091"/>
      <c r="D7336" s="1097"/>
      <c r="E7336" s="1093">
        <f t="shared" si="457"/>
        <v>0</v>
      </c>
      <c r="F7336" s="1094">
        <f t="shared" si="458"/>
        <v>0</v>
      </c>
      <c r="G7336" s="1095">
        <f t="shared" si="459"/>
        <v>0</v>
      </c>
      <c r="H7336" s="1090" t="str">
        <f t="shared" ca="1" si="460"/>
        <v/>
      </c>
      <c r="I7336" s="1109"/>
      <c r="J7336" s="1109"/>
      <c r="K7336" s="1112"/>
      <c r="L7336" s="1091"/>
      <c r="M7336" s="1091"/>
      <c r="N7336" s="1091"/>
      <c r="O7336" s="1091"/>
      <c r="P7336" s="1096"/>
      <c r="Q7336" s="1096"/>
      <c r="R7336" s="1096"/>
      <c r="S7336" s="1091"/>
    </row>
    <row r="7337" spans="1:19" x14ac:dyDescent="0.3">
      <c r="A7337" s="1090">
        <v>7332</v>
      </c>
      <c r="B7337" s="1091"/>
      <c r="C7337" s="1091"/>
      <c r="D7337" s="1097"/>
      <c r="E7337" s="1093">
        <f t="shared" si="457"/>
        <v>0</v>
      </c>
      <c r="F7337" s="1094">
        <f t="shared" si="458"/>
        <v>0</v>
      </c>
      <c r="G7337" s="1095">
        <f t="shared" si="459"/>
        <v>0</v>
      </c>
      <c r="H7337" s="1090" t="str">
        <f t="shared" ca="1" si="460"/>
        <v/>
      </c>
      <c r="I7337" s="1109"/>
      <c r="J7337" s="1109"/>
      <c r="K7337" s="1112"/>
      <c r="L7337" s="1091"/>
      <c r="M7337" s="1091"/>
      <c r="N7337" s="1091"/>
      <c r="O7337" s="1091"/>
      <c r="P7337" s="1096"/>
      <c r="Q7337" s="1096"/>
      <c r="R7337" s="1096"/>
      <c r="S7337" s="1091"/>
    </row>
    <row r="7338" spans="1:19" x14ac:dyDescent="0.3">
      <c r="A7338" s="1090">
        <v>7333</v>
      </c>
      <c r="B7338" s="1091"/>
      <c r="C7338" s="1091"/>
      <c r="D7338" s="1097"/>
      <c r="E7338" s="1093">
        <f t="shared" si="457"/>
        <v>0</v>
      </c>
      <c r="F7338" s="1094">
        <f t="shared" si="458"/>
        <v>0</v>
      </c>
      <c r="G7338" s="1095">
        <f t="shared" si="459"/>
        <v>0</v>
      </c>
      <c r="H7338" s="1090" t="str">
        <f t="shared" ca="1" si="460"/>
        <v/>
      </c>
      <c r="I7338" s="1109"/>
      <c r="J7338" s="1109"/>
      <c r="K7338" s="1112"/>
      <c r="L7338" s="1091"/>
      <c r="M7338" s="1091"/>
      <c r="N7338" s="1091"/>
      <c r="O7338" s="1091"/>
      <c r="P7338" s="1096"/>
      <c r="Q7338" s="1096"/>
      <c r="R7338" s="1096"/>
      <c r="S7338" s="1091"/>
    </row>
    <row r="7339" spans="1:19" x14ac:dyDescent="0.3">
      <c r="A7339" s="1090">
        <v>7334</v>
      </c>
      <c r="B7339" s="1091"/>
      <c r="C7339" s="1091"/>
      <c r="D7339" s="1097"/>
      <c r="E7339" s="1093">
        <f t="shared" si="457"/>
        <v>0</v>
      </c>
      <c r="F7339" s="1094">
        <f t="shared" si="458"/>
        <v>0</v>
      </c>
      <c r="G7339" s="1095">
        <f t="shared" si="459"/>
        <v>0</v>
      </c>
      <c r="H7339" s="1090" t="str">
        <f t="shared" ca="1" si="460"/>
        <v/>
      </c>
      <c r="I7339" s="1109"/>
      <c r="J7339" s="1109"/>
      <c r="K7339" s="1112"/>
      <c r="L7339" s="1091"/>
      <c r="M7339" s="1091"/>
      <c r="N7339" s="1091"/>
      <c r="O7339" s="1091"/>
      <c r="P7339" s="1096"/>
      <c r="Q7339" s="1096"/>
      <c r="R7339" s="1096"/>
      <c r="S7339" s="1091"/>
    </row>
    <row r="7340" spans="1:19" x14ac:dyDescent="0.3">
      <c r="A7340" s="1090">
        <v>7335</v>
      </c>
      <c r="B7340" s="1091"/>
      <c r="C7340" s="1091"/>
      <c r="D7340" s="1097"/>
      <c r="E7340" s="1093">
        <f t="shared" si="457"/>
        <v>0</v>
      </c>
      <c r="F7340" s="1094">
        <f t="shared" si="458"/>
        <v>0</v>
      </c>
      <c r="G7340" s="1095">
        <f t="shared" si="459"/>
        <v>0</v>
      </c>
      <c r="H7340" s="1090" t="str">
        <f t="shared" ca="1" si="460"/>
        <v/>
      </c>
      <c r="I7340" s="1109"/>
      <c r="J7340" s="1109"/>
      <c r="K7340" s="1112"/>
      <c r="L7340" s="1091"/>
      <c r="M7340" s="1091"/>
      <c r="N7340" s="1091"/>
      <c r="O7340" s="1091"/>
      <c r="P7340" s="1096"/>
      <c r="Q7340" s="1096"/>
      <c r="R7340" s="1096"/>
      <c r="S7340" s="1091"/>
    </row>
    <row r="7341" spans="1:19" x14ac:dyDescent="0.3">
      <c r="A7341" s="1090">
        <v>7336</v>
      </c>
      <c r="B7341" s="1091"/>
      <c r="C7341" s="1091"/>
      <c r="D7341" s="1097"/>
      <c r="E7341" s="1093">
        <f t="shared" si="457"/>
        <v>0</v>
      </c>
      <c r="F7341" s="1094">
        <f t="shared" si="458"/>
        <v>0</v>
      </c>
      <c r="G7341" s="1095">
        <f t="shared" si="459"/>
        <v>0</v>
      </c>
      <c r="H7341" s="1090" t="str">
        <f t="shared" ca="1" si="460"/>
        <v/>
      </c>
      <c r="I7341" s="1109"/>
      <c r="J7341" s="1109"/>
      <c r="K7341" s="1112"/>
      <c r="L7341" s="1091"/>
      <c r="M7341" s="1091"/>
      <c r="N7341" s="1091"/>
      <c r="O7341" s="1091"/>
      <c r="P7341" s="1096"/>
      <c r="Q7341" s="1096"/>
      <c r="R7341" s="1096"/>
      <c r="S7341" s="1091"/>
    </row>
    <row r="7342" spans="1:19" x14ac:dyDescent="0.3">
      <c r="A7342" s="1090">
        <v>7337</v>
      </c>
      <c r="B7342" s="1091"/>
      <c r="C7342" s="1091"/>
      <c r="D7342" s="1097"/>
      <c r="E7342" s="1093">
        <f t="shared" si="457"/>
        <v>0</v>
      </c>
      <c r="F7342" s="1094">
        <f t="shared" si="458"/>
        <v>0</v>
      </c>
      <c r="G7342" s="1095">
        <f t="shared" si="459"/>
        <v>0</v>
      </c>
      <c r="H7342" s="1090" t="str">
        <f t="shared" ca="1" si="460"/>
        <v/>
      </c>
      <c r="I7342" s="1109"/>
      <c r="J7342" s="1109"/>
      <c r="K7342" s="1112"/>
      <c r="L7342" s="1091"/>
      <c r="M7342" s="1091"/>
      <c r="N7342" s="1091"/>
      <c r="O7342" s="1091"/>
      <c r="P7342" s="1096"/>
      <c r="Q7342" s="1096"/>
      <c r="R7342" s="1096"/>
      <c r="S7342" s="1091"/>
    </row>
    <row r="7343" spans="1:19" x14ac:dyDescent="0.3">
      <c r="A7343" s="1090">
        <v>7338</v>
      </c>
      <c r="B7343" s="1091"/>
      <c r="C7343" s="1091"/>
      <c r="D7343" s="1097"/>
      <c r="E7343" s="1093">
        <f t="shared" si="457"/>
        <v>0</v>
      </c>
      <c r="F7343" s="1094">
        <f t="shared" si="458"/>
        <v>0</v>
      </c>
      <c r="G7343" s="1095">
        <f t="shared" si="459"/>
        <v>0</v>
      </c>
      <c r="H7343" s="1090" t="str">
        <f t="shared" ca="1" si="460"/>
        <v/>
      </c>
      <c r="I7343" s="1109"/>
      <c r="J7343" s="1109"/>
      <c r="K7343" s="1112"/>
      <c r="L7343" s="1091"/>
      <c r="M7343" s="1091"/>
      <c r="N7343" s="1091"/>
      <c r="O7343" s="1091"/>
      <c r="P7343" s="1096"/>
      <c r="Q7343" s="1096"/>
      <c r="R7343" s="1096"/>
      <c r="S7343" s="1091"/>
    </row>
    <row r="7344" spans="1:19" x14ac:dyDescent="0.3">
      <c r="A7344" s="1090">
        <v>7339</v>
      </c>
      <c r="B7344" s="1091"/>
      <c r="C7344" s="1091"/>
      <c r="D7344" s="1097"/>
      <c r="E7344" s="1093">
        <f t="shared" si="457"/>
        <v>0</v>
      </c>
      <c r="F7344" s="1094">
        <f t="shared" si="458"/>
        <v>0</v>
      </c>
      <c r="G7344" s="1095">
        <f t="shared" si="459"/>
        <v>0</v>
      </c>
      <c r="H7344" s="1090" t="str">
        <f t="shared" ca="1" si="460"/>
        <v/>
      </c>
      <c r="I7344" s="1109"/>
      <c r="J7344" s="1109"/>
      <c r="K7344" s="1112"/>
      <c r="L7344" s="1091"/>
      <c r="M7344" s="1091"/>
      <c r="N7344" s="1091"/>
      <c r="O7344" s="1091"/>
      <c r="P7344" s="1096"/>
      <c r="Q7344" s="1096"/>
      <c r="R7344" s="1096"/>
      <c r="S7344" s="1091"/>
    </row>
    <row r="7345" spans="1:19" x14ac:dyDescent="0.3">
      <c r="A7345" s="1090">
        <v>7340</v>
      </c>
      <c r="B7345" s="1091"/>
      <c r="C7345" s="1091"/>
      <c r="D7345" s="1097"/>
      <c r="E7345" s="1093">
        <f t="shared" si="457"/>
        <v>0</v>
      </c>
      <c r="F7345" s="1094">
        <f t="shared" si="458"/>
        <v>0</v>
      </c>
      <c r="G7345" s="1095">
        <f t="shared" si="459"/>
        <v>0</v>
      </c>
      <c r="H7345" s="1090" t="str">
        <f t="shared" ca="1" si="460"/>
        <v/>
      </c>
      <c r="I7345" s="1109"/>
      <c r="J7345" s="1109"/>
      <c r="K7345" s="1112"/>
      <c r="L7345" s="1091"/>
      <c r="M7345" s="1091"/>
      <c r="N7345" s="1091"/>
      <c r="O7345" s="1091"/>
      <c r="P7345" s="1096"/>
      <c r="Q7345" s="1096"/>
      <c r="R7345" s="1096"/>
      <c r="S7345" s="1091"/>
    </row>
    <row r="7346" spans="1:19" x14ac:dyDescent="0.3">
      <c r="A7346" s="1090">
        <v>7341</v>
      </c>
      <c r="B7346" s="1091"/>
      <c r="C7346" s="1091"/>
      <c r="D7346" s="1097"/>
      <c r="E7346" s="1093">
        <f t="shared" si="457"/>
        <v>0</v>
      </c>
      <c r="F7346" s="1094">
        <f t="shared" si="458"/>
        <v>0</v>
      </c>
      <c r="G7346" s="1095">
        <f t="shared" si="459"/>
        <v>0</v>
      </c>
      <c r="H7346" s="1090" t="str">
        <f t="shared" ca="1" si="460"/>
        <v/>
      </c>
      <c r="I7346" s="1109"/>
      <c r="J7346" s="1109"/>
      <c r="K7346" s="1112"/>
      <c r="L7346" s="1091"/>
      <c r="M7346" s="1091"/>
      <c r="N7346" s="1091"/>
      <c r="O7346" s="1091"/>
      <c r="P7346" s="1096"/>
      <c r="Q7346" s="1096"/>
      <c r="R7346" s="1096"/>
      <c r="S7346" s="1091"/>
    </row>
    <row r="7347" spans="1:19" x14ac:dyDescent="0.3">
      <c r="A7347" s="1090">
        <v>7342</v>
      </c>
      <c r="B7347" s="1091"/>
      <c r="C7347" s="1091"/>
      <c r="D7347" s="1097"/>
      <c r="E7347" s="1093">
        <f t="shared" si="457"/>
        <v>0</v>
      </c>
      <c r="F7347" s="1094">
        <f t="shared" si="458"/>
        <v>0</v>
      </c>
      <c r="G7347" s="1095">
        <f t="shared" si="459"/>
        <v>0</v>
      </c>
      <c r="H7347" s="1090" t="str">
        <f t="shared" ca="1" si="460"/>
        <v/>
      </c>
      <c r="I7347" s="1109"/>
      <c r="J7347" s="1109"/>
      <c r="K7347" s="1112"/>
      <c r="L7347" s="1091"/>
      <c r="M7347" s="1091"/>
      <c r="N7347" s="1091"/>
      <c r="O7347" s="1091"/>
      <c r="P7347" s="1096"/>
      <c r="Q7347" s="1096"/>
      <c r="R7347" s="1096"/>
      <c r="S7347" s="1091"/>
    </row>
    <row r="7348" spans="1:19" x14ac:dyDescent="0.3">
      <c r="A7348" s="1090">
        <v>7343</v>
      </c>
      <c r="B7348" s="1091"/>
      <c r="C7348" s="1091"/>
      <c r="D7348" s="1097"/>
      <c r="E7348" s="1093">
        <f t="shared" si="457"/>
        <v>0</v>
      </c>
      <c r="F7348" s="1094">
        <f t="shared" si="458"/>
        <v>0</v>
      </c>
      <c r="G7348" s="1095">
        <f t="shared" si="459"/>
        <v>0</v>
      </c>
      <c r="H7348" s="1090" t="str">
        <f t="shared" ca="1" si="460"/>
        <v/>
      </c>
      <c r="I7348" s="1109"/>
      <c r="J7348" s="1109"/>
      <c r="K7348" s="1112"/>
      <c r="L7348" s="1091"/>
      <c r="M7348" s="1091"/>
      <c r="N7348" s="1091"/>
      <c r="O7348" s="1091"/>
      <c r="P7348" s="1096"/>
      <c r="Q7348" s="1096"/>
      <c r="R7348" s="1096"/>
      <c r="S7348" s="1091"/>
    </row>
    <row r="7349" spans="1:19" x14ac:dyDescent="0.3">
      <c r="A7349" s="1090">
        <v>7344</v>
      </c>
      <c r="B7349" s="1091"/>
      <c r="C7349" s="1091"/>
      <c r="D7349" s="1097"/>
      <c r="E7349" s="1093">
        <f t="shared" si="457"/>
        <v>0</v>
      </c>
      <c r="F7349" s="1094">
        <f t="shared" si="458"/>
        <v>0</v>
      </c>
      <c r="G7349" s="1095">
        <f t="shared" si="459"/>
        <v>0</v>
      </c>
      <c r="H7349" s="1090" t="str">
        <f t="shared" ca="1" si="460"/>
        <v/>
      </c>
      <c r="I7349" s="1109"/>
      <c r="J7349" s="1109"/>
      <c r="K7349" s="1112"/>
      <c r="L7349" s="1091"/>
      <c r="M7349" s="1091"/>
      <c r="N7349" s="1091"/>
      <c r="O7349" s="1091"/>
      <c r="P7349" s="1096"/>
      <c r="Q7349" s="1096"/>
      <c r="R7349" s="1096"/>
      <c r="S7349" s="1091"/>
    </row>
    <row r="7350" spans="1:19" x14ac:dyDescent="0.3">
      <c r="A7350" s="1090">
        <v>7345</v>
      </c>
      <c r="B7350" s="1091"/>
      <c r="C7350" s="1091"/>
      <c r="D7350" s="1097"/>
      <c r="E7350" s="1093">
        <f t="shared" si="457"/>
        <v>0</v>
      </c>
      <c r="F7350" s="1094">
        <f t="shared" si="458"/>
        <v>0</v>
      </c>
      <c r="G7350" s="1095">
        <f t="shared" si="459"/>
        <v>0</v>
      </c>
      <c r="H7350" s="1090" t="str">
        <f t="shared" ca="1" si="460"/>
        <v/>
      </c>
      <c r="I7350" s="1109"/>
      <c r="J7350" s="1109"/>
      <c r="K7350" s="1112"/>
      <c r="L7350" s="1091"/>
      <c r="M7350" s="1091"/>
      <c r="N7350" s="1091"/>
      <c r="O7350" s="1091"/>
      <c r="P7350" s="1096"/>
      <c r="Q7350" s="1096"/>
      <c r="R7350" s="1096"/>
      <c r="S7350" s="1091"/>
    </row>
    <row r="7351" spans="1:19" x14ac:dyDescent="0.3">
      <c r="A7351" s="1090">
        <v>7346</v>
      </c>
      <c r="B7351" s="1091"/>
      <c r="C7351" s="1091"/>
      <c r="D7351" s="1097"/>
      <c r="E7351" s="1093">
        <f t="shared" si="457"/>
        <v>0</v>
      </c>
      <c r="F7351" s="1094">
        <f t="shared" si="458"/>
        <v>0</v>
      </c>
      <c r="G7351" s="1095">
        <f t="shared" si="459"/>
        <v>0</v>
      </c>
      <c r="H7351" s="1090" t="str">
        <f t="shared" ca="1" si="460"/>
        <v/>
      </c>
      <c r="I7351" s="1109"/>
      <c r="J7351" s="1109"/>
      <c r="K7351" s="1112"/>
      <c r="L7351" s="1091"/>
      <c r="M7351" s="1091"/>
      <c r="N7351" s="1091"/>
      <c r="O7351" s="1091"/>
      <c r="P7351" s="1096"/>
      <c r="Q7351" s="1096"/>
      <c r="R7351" s="1096"/>
      <c r="S7351" s="1091"/>
    </row>
    <row r="7352" spans="1:19" x14ac:dyDescent="0.3">
      <c r="A7352" s="1090">
        <v>7347</v>
      </c>
      <c r="B7352" s="1091"/>
      <c r="C7352" s="1091"/>
      <c r="D7352" s="1097"/>
      <c r="E7352" s="1093">
        <f t="shared" si="457"/>
        <v>0</v>
      </c>
      <c r="F7352" s="1094">
        <f t="shared" si="458"/>
        <v>0</v>
      </c>
      <c r="G7352" s="1095">
        <f t="shared" si="459"/>
        <v>0</v>
      </c>
      <c r="H7352" s="1090" t="str">
        <f t="shared" ca="1" si="460"/>
        <v/>
      </c>
      <c r="I7352" s="1109"/>
      <c r="J7352" s="1109"/>
      <c r="K7352" s="1112"/>
      <c r="L7352" s="1091"/>
      <c r="M7352" s="1091"/>
      <c r="N7352" s="1091"/>
      <c r="O7352" s="1091"/>
      <c r="P7352" s="1096"/>
      <c r="Q7352" s="1096"/>
      <c r="R7352" s="1096"/>
      <c r="S7352" s="1091"/>
    </row>
    <row r="7353" spans="1:19" x14ac:dyDescent="0.3">
      <c r="A7353" s="1090">
        <v>7348</v>
      </c>
      <c r="B7353" s="1091"/>
      <c r="C7353" s="1091"/>
      <c r="D7353" s="1097"/>
      <c r="E7353" s="1093">
        <f t="shared" si="457"/>
        <v>0</v>
      </c>
      <c r="F7353" s="1094">
        <f t="shared" si="458"/>
        <v>0</v>
      </c>
      <c r="G7353" s="1095">
        <f t="shared" si="459"/>
        <v>0</v>
      </c>
      <c r="H7353" s="1090" t="str">
        <f t="shared" ca="1" si="460"/>
        <v/>
      </c>
      <c r="I7353" s="1109"/>
      <c r="J7353" s="1109"/>
      <c r="K7353" s="1112"/>
      <c r="L7353" s="1091"/>
      <c r="M7353" s="1091"/>
      <c r="N7353" s="1091"/>
      <c r="O7353" s="1091"/>
      <c r="P7353" s="1096"/>
      <c r="Q7353" s="1096"/>
      <c r="R7353" s="1096"/>
      <c r="S7353" s="1091"/>
    </row>
    <row r="7354" spans="1:19" x14ac:dyDescent="0.3">
      <c r="A7354" s="1090">
        <v>7349</v>
      </c>
      <c r="B7354" s="1091"/>
      <c r="C7354" s="1091"/>
      <c r="D7354" s="1097"/>
      <c r="E7354" s="1093">
        <f t="shared" si="457"/>
        <v>0</v>
      </c>
      <c r="F7354" s="1094">
        <f t="shared" si="458"/>
        <v>0</v>
      </c>
      <c r="G7354" s="1095">
        <f t="shared" si="459"/>
        <v>0</v>
      </c>
      <c r="H7354" s="1090" t="str">
        <f t="shared" ca="1" si="460"/>
        <v/>
      </c>
      <c r="I7354" s="1109"/>
      <c r="J7354" s="1109"/>
      <c r="K7354" s="1112"/>
      <c r="L7354" s="1091"/>
      <c r="M7354" s="1091"/>
      <c r="N7354" s="1091"/>
      <c r="O7354" s="1091"/>
      <c r="P7354" s="1096"/>
      <c r="Q7354" s="1096"/>
      <c r="R7354" s="1096"/>
      <c r="S7354" s="1091"/>
    </row>
    <row r="7355" spans="1:19" x14ac:dyDescent="0.3">
      <c r="A7355" s="1090">
        <v>7350</v>
      </c>
      <c r="B7355" s="1091"/>
      <c r="C7355" s="1091"/>
      <c r="D7355" s="1097"/>
      <c r="E7355" s="1093">
        <f t="shared" si="457"/>
        <v>0</v>
      </c>
      <c r="F7355" s="1094">
        <f t="shared" si="458"/>
        <v>0</v>
      </c>
      <c r="G7355" s="1095">
        <f t="shared" si="459"/>
        <v>0</v>
      </c>
      <c r="H7355" s="1090" t="str">
        <f t="shared" ca="1" si="460"/>
        <v/>
      </c>
      <c r="I7355" s="1109"/>
      <c r="J7355" s="1109"/>
      <c r="K7355" s="1112"/>
      <c r="L7355" s="1091"/>
      <c r="M7355" s="1091"/>
      <c r="N7355" s="1091"/>
      <c r="O7355" s="1091"/>
      <c r="P7355" s="1096"/>
      <c r="Q7355" s="1096"/>
      <c r="R7355" s="1096"/>
      <c r="S7355" s="1091"/>
    </row>
    <row r="7356" spans="1:19" x14ac:dyDescent="0.3">
      <c r="A7356" s="1090">
        <v>7351</v>
      </c>
      <c r="B7356" s="1091"/>
      <c r="C7356" s="1091"/>
      <c r="D7356" s="1097"/>
      <c r="E7356" s="1093">
        <f t="shared" si="457"/>
        <v>0</v>
      </c>
      <c r="F7356" s="1094">
        <f t="shared" si="458"/>
        <v>0</v>
      </c>
      <c r="G7356" s="1095">
        <f t="shared" si="459"/>
        <v>0</v>
      </c>
      <c r="H7356" s="1090" t="str">
        <f t="shared" ca="1" si="460"/>
        <v/>
      </c>
      <c r="I7356" s="1109"/>
      <c r="J7356" s="1109"/>
      <c r="K7356" s="1112"/>
      <c r="L7356" s="1091"/>
      <c r="M7356" s="1091"/>
      <c r="N7356" s="1091"/>
      <c r="O7356" s="1091"/>
      <c r="P7356" s="1096"/>
      <c r="Q7356" s="1096"/>
      <c r="R7356" s="1096"/>
      <c r="S7356" s="1091"/>
    </row>
    <row r="7357" spans="1:19" x14ac:dyDescent="0.3">
      <c r="A7357" s="1090">
        <v>7352</v>
      </c>
      <c r="B7357" s="1091"/>
      <c r="C7357" s="1091"/>
      <c r="D7357" s="1097"/>
      <c r="E7357" s="1093">
        <f t="shared" si="457"/>
        <v>0</v>
      </c>
      <c r="F7357" s="1094">
        <f t="shared" si="458"/>
        <v>0</v>
      </c>
      <c r="G7357" s="1095">
        <f t="shared" si="459"/>
        <v>0</v>
      </c>
      <c r="H7357" s="1090" t="str">
        <f t="shared" ca="1" si="460"/>
        <v/>
      </c>
      <c r="I7357" s="1109"/>
      <c r="J7357" s="1109"/>
      <c r="K7357" s="1112"/>
      <c r="L7357" s="1091"/>
      <c r="M7357" s="1091"/>
      <c r="N7357" s="1091"/>
      <c r="O7357" s="1091"/>
      <c r="P7357" s="1096"/>
      <c r="Q7357" s="1096"/>
      <c r="R7357" s="1096"/>
      <c r="S7357" s="1091"/>
    </row>
    <row r="7358" spans="1:19" x14ac:dyDescent="0.3">
      <c r="A7358" s="1090">
        <v>7353</v>
      </c>
      <c r="B7358" s="1091"/>
      <c r="C7358" s="1091"/>
      <c r="D7358" s="1097"/>
      <c r="E7358" s="1093">
        <f t="shared" si="457"/>
        <v>0</v>
      </c>
      <c r="F7358" s="1094">
        <f t="shared" si="458"/>
        <v>0</v>
      </c>
      <c r="G7358" s="1095">
        <f t="shared" si="459"/>
        <v>0</v>
      </c>
      <c r="H7358" s="1090" t="str">
        <f t="shared" ca="1" si="460"/>
        <v/>
      </c>
      <c r="I7358" s="1109"/>
      <c r="J7358" s="1109"/>
      <c r="K7358" s="1112"/>
      <c r="L7358" s="1091"/>
      <c r="M7358" s="1091"/>
      <c r="N7358" s="1091"/>
      <c r="O7358" s="1091"/>
      <c r="P7358" s="1096"/>
      <c r="Q7358" s="1096"/>
      <c r="R7358" s="1096"/>
      <c r="S7358" s="1091"/>
    </row>
    <row r="7359" spans="1:19" x14ac:dyDescent="0.3">
      <c r="A7359" s="1090">
        <v>7354</v>
      </c>
      <c r="B7359" s="1091"/>
      <c r="C7359" s="1091"/>
      <c r="D7359" s="1097"/>
      <c r="E7359" s="1093">
        <f t="shared" si="457"/>
        <v>0</v>
      </c>
      <c r="F7359" s="1094">
        <f t="shared" si="458"/>
        <v>0</v>
      </c>
      <c r="G7359" s="1095">
        <f t="shared" si="459"/>
        <v>0</v>
      </c>
      <c r="H7359" s="1090" t="str">
        <f t="shared" ca="1" si="460"/>
        <v/>
      </c>
      <c r="I7359" s="1109"/>
      <c r="J7359" s="1109"/>
      <c r="K7359" s="1112"/>
      <c r="L7359" s="1091"/>
      <c r="M7359" s="1091"/>
      <c r="N7359" s="1091"/>
      <c r="O7359" s="1091"/>
      <c r="P7359" s="1096"/>
      <c r="Q7359" s="1096"/>
      <c r="R7359" s="1096"/>
      <c r="S7359" s="1091"/>
    </row>
    <row r="7360" spans="1:19" x14ac:dyDescent="0.3">
      <c r="A7360" s="1090">
        <v>7355</v>
      </c>
      <c r="B7360" s="1091"/>
      <c r="C7360" s="1091"/>
      <c r="D7360" s="1097"/>
      <c r="E7360" s="1093">
        <f t="shared" si="457"/>
        <v>0</v>
      </c>
      <c r="F7360" s="1094">
        <f t="shared" si="458"/>
        <v>0</v>
      </c>
      <c r="G7360" s="1095">
        <f t="shared" si="459"/>
        <v>0</v>
      </c>
      <c r="H7360" s="1090" t="str">
        <f t="shared" ca="1" si="460"/>
        <v/>
      </c>
      <c r="I7360" s="1109"/>
      <c r="J7360" s="1109"/>
      <c r="K7360" s="1112"/>
      <c r="L7360" s="1091"/>
      <c r="M7360" s="1091"/>
      <c r="N7360" s="1091"/>
      <c r="O7360" s="1091"/>
      <c r="P7360" s="1096"/>
      <c r="Q7360" s="1096"/>
      <c r="R7360" s="1096"/>
      <c r="S7360" s="1091"/>
    </row>
    <row r="7361" spans="1:19" x14ac:dyDescent="0.3">
      <c r="A7361" s="1090">
        <v>7356</v>
      </c>
      <c r="B7361" s="1091"/>
      <c r="C7361" s="1091"/>
      <c r="D7361" s="1097"/>
      <c r="E7361" s="1093">
        <f t="shared" si="457"/>
        <v>0</v>
      </c>
      <c r="F7361" s="1094">
        <f t="shared" si="458"/>
        <v>0</v>
      </c>
      <c r="G7361" s="1095">
        <f t="shared" si="459"/>
        <v>0</v>
      </c>
      <c r="H7361" s="1090" t="str">
        <f t="shared" ca="1" si="460"/>
        <v/>
      </c>
      <c r="I7361" s="1109"/>
      <c r="J7361" s="1109"/>
      <c r="K7361" s="1112"/>
      <c r="L7361" s="1091"/>
      <c r="M7361" s="1091"/>
      <c r="N7361" s="1091"/>
      <c r="O7361" s="1091"/>
      <c r="P7361" s="1096"/>
      <c r="Q7361" s="1096"/>
      <c r="R7361" s="1096"/>
      <c r="S7361" s="1091"/>
    </row>
    <row r="7362" spans="1:19" x14ac:dyDescent="0.3">
      <c r="A7362" s="1090">
        <v>7357</v>
      </c>
      <c r="B7362" s="1091"/>
      <c r="C7362" s="1091"/>
      <c r="D7362" s="1097"/>
      <c r="E7362" s="1093">
        <f t="shared" si="457"/>
        <v>0</v>
      </c>
      <c r="F7362" s="1094">
        <f t="shared" si="458"/>
        <v>0</v>
      </c>
      <c r="G7362" s="1095">
        <f t="shared" si="459"/>
        <v>0</v>
      </c>
      <c r="H7362" s="1090" t="str">
        <f t="shared" ca="1" si="460"/>
        <v/>
      </c>
      <c r="I7362" s="1109"/>
      <c r="J7362" s="1109"/>
      <c r="K7362" s="1112"/>
      <c r="L7362" s="1091"/>
      <c r="M7362" s="1091"/>
      <c r="N7362" s="1091"/>
      <c r="O7362" s="1091"/>
      <c r="P7362" s="1096"/>
      <c r="Q7362" s="1096"/>
      <c r="R7362" s="1096"/>
      <c r="S7362" s="1091"/>
    </row>
    <row r="7363" spans="1:19" x14ac:dyDescent="0.3">
      <c r="A7363" s="1090">
        <v>7358</v>
      </c>
      <c r="B7363" s="1091"/>
      <c r="C7363" s="1091"/>
      <c r="D7363" s="1097"/>
      <c r="E7363" s="1093">
        <f t="shared" si="457"/>
        <v>0</v>
      </c>
      <c r="F7363" s="1094">
        <f t="shared" si="458"/>
        <v>0</v>
      </c>
      <c r="G7363" s="1095">
        <f t="shared" si="459"/>
        <v>0</v>
      </c>
      <c r="H7363" s="1090" t="str">
        <f t="shared" ca="1" si="460"/>
        <v/>
      </c>
      <c r="I7363" s="1109"/>
      <c r="J7363" s="1109"/>
      <c r="K7363" s="1112"/>
      <c r="L7363" s="1091"/>
      <c r="M7363" s="1091"/>
      <c r="N7363" s="1091"/>
      <c r="O7363" s="1091"/>
      <c r="P7363" s="1096"/>
      <c r="Q7363" s="1096"/>
      <c r="R7363" s="1096"/>
      <c r="S7363" s="1091"/>
    </row>
    <row r="7364" spans="1:19" x14ac:dyDescent="0.3">
      <c r="A7364" s="1090">
        <v>7359</v>
      </c>
      <c r="B7364" s="1091"/>
      <c r="C7364" s="1091"/>
      <c r="D7364" s="1097"/>
      <c r="E7364" s="1093">
        <f t="shared" si="457"/>
        <v>0</v>
      </c>
      <c r="F7364" s="1094">
        <f t="shared" si="458"/>
        <v>0</v>
      </c>
      <c r="G7364" s="1095">
        <f t="shared" si="459"/>
        <v>0</v>
      </c>
      <c r="H7364" s="1090" t="str">
        <f t="shared" ca="1" si="460"/>
        <v/>
      </c>
      <c r="I7364" s="1109"/>
      <c r="J7364" s="1109"/>
      <c r="K7364" s="1112"/>
      <c r="L7364" s="1091"/>
      <c r="M7364" s="1091"/>
      <c r="N7364" s="1091"/>
      <c r="O7364" s="1091"/>
      <c r="P7364" s="1096"/>
      <c r="Q7364" s="1096"/>
      <c r="R7364" s="1096"/>
      <c r="S7364" s="1091"/>
    </row>
    <row r="7365" spans="1:19" x14ac:dyDescent="0.3">
      <c r="A7365" s="1090">
        <v>7360</v>
      </c>
      <c r="B7365" s="1091"/>
      <c r="C7365" s="1091"/>
      <c r="D7365" s="1097"/>
      <c r="E7365" s="1093">
        <f t="shared" si="457"/>
        <v>0</v>
      </c>
      <c r="F7365" s="1094">
        <f t="shared" si="458"/>
        <v>0</v>
      </c>
      <c r="G7365" s="1095">
        <f t="shared" si="459"/>
        <v>0</v>
      </c>
      <c r="H7365" s="1090" t="str">
        <f t="shared" ca="1" si="460"/>
        <v/>
      </c>
      <c r="I7365" s="1109"/>
      <c r="J7365" s="1109"/>
      <c r="K7365" s="1112"/>
      <c r="L7365" s="1091"/>
      <c r="M7365" s="1091"/>
      <c r="N7365" s="1091"/>
      <c r="O7365" s="1091"/>
      <c r="P7365" s="1096"/>
      <c r="Q7365" s="1096"/>
      <c r="R7365" s="1096"/>
      <c r="S7365" s="1091"/>
    </row>
    <row r="7366" spans="1:19" x14ac:dyDescent="0.3">
      <c r="A7366" s="1090">
        <v>7361</v>
      </c>
      <c r="B7366" s="1091"/>
      <c r="C7366" s="1091"/>
      <c r="D7366" s="1097"/>
      <c r="E7366" s="1093">
        <f t="shared" si="457"/>
        <v>0</v>
      </c>
      <c r="F7366" s="1094">
        <f t="shared" si="458"/>
        <v>0</v>
      </c>
      <c r="G7366" s="1095">
        <f t="shared" si="459"/>
        <v>0</v>
      </c>
      <c r="H7366" s="1090" t="str">
        <f t="shared" ca="1" si="460"/>
        <v/>
      </c>
      <c r="I7366" s="1109"/>
      <c r="J7366" s="1109"/>
      <c r="K7366" s="1112"/>
      <c r="L7366" s="1091"/>
      <c r="M7366" s="1091"/>
      <c r="N7366" s="1091"/>
      <c r="O7366" s="1091"/>
      <c r="P7366" s="1096"/>
      <c r="Q7366" s="1096"/>
      <c r="R7366" s="1096"/>
      <c r="S7366" s="1091"/>
    </row>
    <row r="7367" spans="1:19" x14ac:dyDescent="0.3">
      <c r="A7367" s="1090">
        <v>7362</v>
      </c>
      <c r="B7367" s="1091"/>
      <c r="C7367" s="1091"/>
      <c r="D7367" s="1097"/>
      <c r="E7367" s="1093">
        <f t="shared" ref="E7367:E7430" si="461">D7367</f>
        <v>0</v>
      </c>
      <c r="F7367" s="1094">
        <f t="shared" ref="F7367:F7430" si="462">D7367</f>
        <v>0</v>
      </c>
      <c r="G7367" s="1095">
        <f t="shared" ref="G7367:G7430" si="463">D7367</f>
        <v>0</v>
      </c>
      <c r="H7367" s="1090" t="str">
        <f t="shared" ref="H7367:H7430" ca="1" si="464">IF(ISBLANK(D7367),"",DATEDIF(G7367,TODAY(),"y"))</f>
        <v/>
      </c>
      <c r="I7367" s="1109"/>
      <c r="J7367" s="1109"/>
      <c r="K7367" s="1112"/>
      <c r="L7367" s="1091"/>
      <c r="M7367" s="1091"/>
      <c r="N7367" s="1091"/>
      <c r="O7367" s="1091"/>
      <c r="P7367" s="1096"/>
      <c r="Q7367" s="1096"/>
      <c r="R7367" s="1096"/>
      <c r="S7367" s="1091"/>
    </row>
    <row r="7368" spans="1:19" x14ac:dyDescent="0.3">
      <c r="A7368" s="1090">
        <v>7363</v>
      </c>
      <c r="B7368" s="1091"/>
      <c r="C7368" s="1091"/>
      <c r="D7368" s="1097"/>
      <c r="E7368" s="1093">
        <f t="shared" si="461"/>
        <v>0</v>
      </c>
      <c r="F7368" s="1094">
        <f t="shared" si="462"/>
        <v>0</v>
      </c>
      <c r="G7368" s="1095">
        <f t="shared" si="463"/>
        <v>0</v>
      </c>
      <c r="H7368" s="1090" t="str">
        <f t="shared" ca="1" si="464"/>
        <v/>
      </c>
      <c r="I7368" s="1109"/>
      <c r="J7368" s="1109"/>
      <c r="K7368" s="1112"/>
      <c r="L7368" s="1091"/>
      <c r="M7368" s="1091"/>
      <c r="N7368" s="1091"/>
      <c r="O7368" s="1091"/>
      <c r="P7368" s="1096"/>
      <c r="Q7368" s="1096"/>
      <c r="R7368" s="1096"/>
      <c r="S7368" s="1091"/>
    </row>
    <row r="7369" spans="1:19" x14ac:dyDescent="0.3">
      <c r="A7369" s="1090">
        <v>7364</v>
      </c>
      <c r="B7369" s="1091"/>
      <c r="C7369" s="1091"/>
      <c r="D7369" s="1097"/>
      <c r="E7369" s="1093">
        <f t="shared" si="461"/>
        <v>0</v>
      </c>
      <c r="F7369" s="1094">
        <f t="shared" si="462"/>
        <v>0</v>
      </c>
      <c r="G7369" s="1095">
        <f t="shared" si="463"/>
        <v>0</v>
      </c>
      <c r="H7369" s="1090" t="str">
        <f t="shared" ca="1" si="464"/>
        <v/>
      </c>
      <c r="I7369" s="1109"/>
      <c r="J7369" s="1109"/>
      <c r="K7369" s="1112"/>
      <c r="L7369" s="1091"/>
      <c r="M7369" s="1091"/>
      <c r="N7369" s="1091"/>
      <c r="O7369" s="1091"/>
      <c r="P7369" s="1096"/>
      <c r="Q7369" s="1096"/>
      <c r="R7369" s="1096"/>
      <c r="S7369" s="1091"/>
    </row>
    <row r="7370" spans="1:19" x14ac:dyDescent="0.3">
      <c r="A7370" s="1090">
        <v>7365</v>
      </c>
      <c r="B7370" s="1091"/>
      <c r="C7370" s="1091"/>
      <c r="D7370" s="1097"/>
      <c r="E7370" s="1093">
        <f t="shared" si="461"/>
        <v>0</v>
      </c>
      <c r="F7370" s="1094">
        <f t="shared" si="462"/>
        <v>0</v>
      </c>
      <c r="G7370" s="1095">
        <f t="shared" si="463"/>
        <v>0</v>
      </c>
      <c r="H7370" s="1090" t="str">
        <f t="shared" ca="1" si="464"/>
        <v/>
      </c>
      <c r="I7370" s="1109"/>
      <c r="J7370" s="1109"/>
      <c r="K7370" s="1112"/>
      <c r="L7370" s="1091"/>
      <c r="M7370" s="1091"/>
      <c r="N7370" s="1091"/>
      <c r="O7370" s="1091"/>
      <c r="P7370" s="1096"/>
      <c r="Q7370" s="1096"/>
      <c r="R7370" s="1096"/>
      <c r="S7370" s="1091"/>
    </row>
    <row r="7371" spans="1:19" x14ac:dyDescent="0.3">
      <c r="A7371" s="1090">
        <v>7366</v>
      </c>
      <c r="B7371" s="1091"/>
      <c r="C7371" s="1091"/>
      <c r="D7371" s="1097"/>
      <c r="E7371" s="1093">
        <f t="shared" si="461"/>
        <v>0</v>
      </c>
      <c r="F7371" s="1094">
        <f t="shared" si="462"/>
        <v>0</v>
      </c>
      <c r="G7371" s="1095">
        <f t="shared" si="463"/>
        <v>0</v>
      </c>
      <c r="H7371" s="1090" t="str">
        <f t="shared" ca="1" si="464"/>
        <v/>
      </c>
      <c r="I7371" s="1109"/>
      <c r="J7371" s="1109"/>
      <c r="K7371" s="1112"/>
      <c r="L7371" s="1091"/>
      <c r="M7371" s="1091"/>
      <c r="N7371" s="1091"/>
      <c r="O7371" s="1091"/>
      <c r="P7371" s="1096"/>
      <c r="Q7371" s="1096"/>
      <c r="R7371" s="1096"/>
      <c r="S7371" s="1091"/>
    </row>
    <row r="7372" spans="1:19" x14ac:dyDescent="0.3">
      <c r="A7372" s="1090">
        <v>7367</v>
      </c>
      <c r="B7372" s="1091"/>
      <c r="C7372" s="1091"/>
      <c r="D7372" s="1097"/>
      <c r="E7372" s="1093">
        <f t="shared" si="461"/>
        <v>0</v>
      </c>
      <c r="F7372" s="1094">
        <f t="shared" si="462"/>
        <v>0</v>
      </c>
      <c r="G7372" s="1095">
        <f t="shared" si="463"/>
        <v>0</v>
      </c>
      <c r="H7372" s="1090" t="str">
        <f t="shared" ca="1" si="464"/>
        <v/>
      </c>
      <c r="I7372" s="1109"/>
      <c r="J7372" s="1109"/>
      <c r="K7372" s="1112"/>
      <c r="L7372" s="1091"/>
      <c r="M7372" s="1091"/>
      <c r="N7372" s="1091"/>
      <c r="O7372" s="1091"/>
      <c r="P7372" s="1096"/>
      <c r="Q7372" s="1096"/>
      <c r="R7372" s="1096"/>
      <c r="S7372" s="1091"/>
    </row>
    <row r="7373" spans="1:19" x14ac:dyDescent="0.3">
      <c r="A7373" s="1090">
        <v>7368</v>
      </c>
      <c r="B7373" s="1091"/>
      <c r="C7373" s="1091"/>
      <c r="D7373" s="1097"/>
      <c r="E7373" s="1093">
        <f t="shared" si="461"/>
        <v>0</v>
      </c>
      <c r="F7373" s="1094">
        <f t="shared" si="462"/>
        <v>0</v>
      </c>
      <c r="G7373" s="1095">
        <f t="shared" si="463"/>
        <v>0</v>
      </c>
      <c r="H7373" s="1090" t="str">
        <f t="shared" ca="1" si="464"/>
        <v/>
      </c>
      <c r="I7373" s="1109"/>
      <c r="J7373" s="1109"/>
      <c r="K7373" s="1112"/>
      <c r="L7373" s="1091"/>
      <c r="M7373" s="1091"/>
      <c r="N7373" s="1091"/>
      <c r="O7373" s="1091"/>
      <c r="P7373" s="1096"/>
      <c r="Q7373" s="1096"/>
      <c r="R7373" s="1096"/>
      <c r="S7373" s="1091"/>
    </row>
    <row r="7374" spans="1:19" x14ac:dyDescent="0.3">
      <c r="A7374" s="1090">
        <v>7369</v>
      </c>
      <c r="B7374" s="1091"/>
      <c r="C7374" s="1091"/>
      <c r="D7374" s="1097"/>
      <c r="E7374" s="1093">
        <f t="shared" si="461"/>
        <v>0</v>
      </c>
      <c r="F7374" s="1094">
        <f t="shared" si="462"/>
        <v>0</v>
      </c>
      <c r="G7374" s="1095">
        <f t="shared" si="463"/>
        <v>0</v>
      </c>
      <c r="H7374" s="1090" t="str">
        <f t="shared" ca="1" si="464"/>
        <v/>
      </c>
      <c r="I7374" s="1109"/>
      <c r="J7374" s="1109"/>
      <c r="K7374" s="1112"/>
      <c r="L7374" s="1091"/>
      <c r="M7374" s="1091"/>
      <c r="N7374" s="1091"/>
      <c r="O7374" s="1091"/>
      <c r="P7374" s="1096"/>
      <c r="Q7374" s="1096"/>
      <c r="R7374" s="1096"/>
      <c r="S7374" s="1091"/>
    </row>
    <row r="7375" spans="1:19" x14ac:dyDescent="0.3">
      <c r="A7375" s="1090">
        <v>7370</v>
      </c>
      <c r="B7375" s="1091"/>
      <c r="C7375" s="1091"/>
      <c r="D7375" s="1097"/>
      <c r="E7375" s="1093">
        <f t="shared" si="461"/>
        <v>0</v>
      </c>
      <c r="F7375" s="1094">
        <f t="shared" si="462"/>
        <v>0</v>
      </c>
      <c r="G7375" s="1095">
        <f t="shared" si="463"/>
        <v>0</v>
      </c>
      <c r="H7375" s="1090" t="str">
        <f t="shared" ca="1" si="464"/>
        <v/>
      </c>
      <c r="I7375" s="1109"/>
      <c r="J7375" s="1109"/>
      <c r="K7375" s="1112"/>
      <c r="L7375" s="1091"/>
      <c r="M7375" s="1091"/>
      <c r="N7375" s="1091"/>
      <c r="O7375" s="1091"/>
      <c r="P7375" s="1096"/>
      <c r="Q7375" s="1096"/>
      <c r="R7375" s="1096"/>
      <c r="S7375" s="1091"/>
    </row>
    <row r="7376" spans="1:19" x14ac:dyDescent="0.3">
      <c r="A7376" s="1090">
        <v>7371</v>
      </c>
      <c r="B7376" s="1091"/>
      <c r="C7376" s="1091"/>
      <c r="D7376" s="1097"/>
      <c r="E7376" s="1093">
        <f t="shared" si="461"/>
        <v>0</v>
      </c>
      <c r="F7376" s="1094">
        <f t="shared" si="462"/>
        <v>0</v>
      </c>
      <c r="G7376" s="1095">
        <f t="shared" si="463"/>
        <v>0</v>
      </c>
      <c r="H7376" s="1090" t="str">
        <f t="shared" ca="1" si="464"/>
        <v/>
      </c>
      <c r="I7376" s="1109"/>
      <c r="J7376" s="1109"/>
      <c r="K7376" s="1112"/>
      <c r="L7376" s="1091"/>
      <c r="M7376" s="1091"/>
      <c r="N7376" s="1091"/>
      <c r="O7376" s="1091"/>
      <c r="P7376" s="1096"/>
      <c r="Q7376" s="1096"/>
      <c r="R7376" s="1096"/>
      <c r="S7376" s="1091"/>
    </row>
    <row r="7377" spans="1:19" x14ac:dyDescent="0.3">
      <c r="A7377" s="1090">
        <v>7372</v>
      </c>
      <c r="B7377" s="1091"/>
      <c r="C7377" s="1091"/>
      <c r="D7377" s="1097"/>
      <c r="E7377" s="1093">
        <f t="shared" si="461"/>
        <v>0</v>
      </c>
      <c r="F7377" s="1094">
        <f t="shared" si="462"/>
        <v>0</v>
      </c>
      <c r="G7377" s="1095">
        <f t="shared" si="463"/>
        <v>0</v>
      </c>
      <c r="H7377" s="1090" t="str">
        <f t="shared" ca="1" si="464"/>
        <v/>
      </c>
      <c r="I7377" s="1109"/>
      <c r="J7377" s="1109"/>
      <c r="K7377" s="1112"/>
      <c r="L7377" s="1091"/>
      <c r="M7377" s="1091"/>
      <c r="N7377" s="1091"/>
      <c r="O7377" s="1091"/>
      <c r="P7377" s="1096"/>
      <c r="Q7377" s="1096"/>
      <c r="R7377" s="1096"/>
      <c r="S7377" s="1091"/>
    </row>
    <row r="7378" spans="1:19" x14ac:dyDescent="0.3">
      <c r="A7378" s="1090">
        <v>7373</v>
      </c>
      <c r="B7378" s="1091"/>
      <c r="C7378" s="1091"/>
      <c r="D7378" s="1097"/>
      <c r="E7378" s="1093">
        <f t="shared" si="461"/>
        <v>0</v>
      </c>
      <c r="F7378" s="1094">
        <f t="shared" si="462"/>
        <v>0</v>
      </c>
      <c r="G7378" s="1095">
        <f t="shared" si="463"/>
        <v>0</v>
      </c>
      <c r="H7378" s="1090" t="str">
        <f t="shared" ca="1" si="464"/>
        <v/>
      </c>
      <c r="I7378" s="1109"/>
      <c r="J7378" s="1109"/>
      <c r="K7378" s="1112"/>
      <c r="L7378" s="1091"/>
      <c r="M7378" s="1091"/>
      <c r="N7378" s="1091"/>
      <c r="O7378" s="1091"/>
      <c r="P7378" s="1096"/>
      <c r="Q7378" s="1096"/>
      <c r="R7378" s="1096"/>
      <c r="S7378" s="1091"/>
    </row>
    <row r="7379" spans="1:19" x14ac:dyDescent="0.3">
      <c r="A7379" s="1090">
        <v>7374</v>
      </c>
      <c r="B7379" s="1091"/>
      <c r="C7379" s="1091"/>
      <c r="D7379" s="1097"/>
      <c r="E7379" s="1093">
        <f t="shared" si="461"/>
        <v>0</v>
      </c>
      <c r="F7379" s="1094">
        <f t="shared" si="462"/>
        <v>0</v>
      </c>
      <c r="G7379" s="1095">
        <f t="shared" si="463"/>
        <v>0</v>
      </c>
      <c r="H7379" s="1090" t="str">
        <f t="shared" ca="1" si="464"/>
        <v/>
      </c>
      <c r="I7379" s="1109"/>
      <c r="J7379" s="1109"/>
      <c r="K7379" s="1112"/>
      <c r="L7379" s="1091"/>
      <c r="M7379" s="1091"/>
      <c r="N7379" s="1091"/>
      <c r="O7379" s="1091"/>
      <c r="P7379" s="1096"/>
      <c r="Q7379" s="1096"/>
      <c r="R7379" s="1096"/>
      <c r="S7379" s="1091"/>
    </row>
    <row r="7380" spans="1:19" x14ac:dyDescent="0.3">
      <c r="A7380" s="1090">
        <v>7375</v>
      </c>
      <c r="B7380" s="1091"/>
      <c r="C7380" s="1091"/>
      <c r="D7380" s="1097"/>
      <c r="E7380" s="1093">
        <f t="shared" si="461"/>
        <v>0</v>
      </c>
      <c r="F7380" s="1094">
        <f t="shared" si="462"/>
        <v>0</v>
      </c>
      <c r="G7380" s="1095">
        <f t="shared" si="463"/>
        <v>0</v>
      </c>
      <c r="H7380" s="1090" t="str">
        <f t="shared" ca="1" si="464"/>
        <v/>
      </c>
      <c r="I7380" s="1109"/>
      <c r="J7380" s="1109"/>
      <c r="K7380" s="1112"/>
      <c r="L7380" s="1091"/>
      <c r="M7380" s="1091"/>
      <c r="N7380" s="1091"/>
      <c r="O7380" s="1091"/>
      <c r="P7380" s="1096"/>
      <c r="Q7380" s="1096"/>
      <c r="R7380" s="1096"/>
      <c r="S7380" s="1091"/>
    </row>
    <row r="7381" spans="1:19" x14ac:dyDescent="0.3">
      <c r="A7381" s="1090">
        <v>7376</v>
      </c>
      <c r="B7381" s="1091"/>
      <c r="C7381" s="1091"/>
      <c r="D7381" s="1097"/>
      <c r="E7381" s="1093">
        <f t="shared" si="461"/>
        <v>0</v>
      </c>
      <c r="F7381" s="1094">
        <f t="shared" si="462"/>
        <v>0</v>
      </c>
      <c r="G7381" s="1095">
        <f t="shared" si="463"/>
        <v>0</v>
      </c>
      <c r="H7381" s="1090" t="str">
        <f t="shared" ca="1" si="464"/>
        <v/>
      </c>
      <c r="I7381" s="1109"/>
      <c r="J7381" s="1109"/>
      <c r="K7381" s="1112"/>
      <c r="L7381" s="1091"/>
      <c r="M7381" s="1091"/>
      <c r="N7381" s="1091"/>
      <c r="O7381" s="1091"/>
      <c r="P7381" s="1096"/>
      <c r="Q7381" s="1096"/>
      <c r="R7381" s="1096"/>
      <c r="S7381" s="1091"/>
    </row>
    <row r="7382" spans="1:19" x14ac:dyDescent="0.3">
      <c r="A7382" s="1090">
        <v>7377</v>
      </c>
      <c r="B7382" s="1091"/>
      <c r="C7382" s="1091"/>
      <c r="D7382" s="1097"/>
      <c r="E7382" s="1093">
        <f t="shared" si="461"/>
        <v>0</v>
      </c>
      <c r="F7382" s="1094">
        <f t="shared" si="462"/>
        <v>0</v>
      </c>
      <c r="G7382" s="1095">
        <f t="shared" si="463"/>
        <v>0</v>
      </c>
      <c r="H7382" s="1090" t="str">
        <f t="shared" ca="1" si="464"/>
        <v/>
      </c>
      <c r="I7382" s="1109"/>
      <c r="J7382" s="1109"/>
      <c r="K7382" s="1112"/>
      <c r="L7382" s="1091"/>
      <c r="M7382" s="1091"/>
      <c r="N7382" s="1091"/>
      <c r="O7382" s="1091"/>
      <c r="P7382" s="1096"/>
      <c r="Q7382" s="1096"/>
      <c r="R7382" s="1096"/>
      <c r="S7382" s="1091"/>
    </row>
    <row r="7383" spans="1:19" x14ac:dyDescent="0.3">
      <c r="A7383" s="1090">
        <v>7378</v>
      </c>
      <c r="B7383" s="1091"/>
      <c r="C7383" s="1091"/>
      <c r="D7383" s="1097"/>
      <c r="E7383" s="1093">
        <f t="shared" si="461"/>
        <v>0</v>
      </c>
      <c r="F7383" s="1094">
        <f t="shared" si="462"/>
        <v>0</v>
      </c>
      <c r="G7383" s="1095">
        <f t="shared" si="463"/>
        <v>0</v>
      </c>
      <c r="H7383" s="1090" t="str">
        <f t="shared" ca="1" si="464"/>
        <v/>
      </c>
      <c r="I7383" s="1109"/>
      <c r="J7383" s="1109"/>
      <c r="K7383" s="1112"/>
      <c r="L7383" s="1091"/>
      <c r="M7383" s="1091"/>
      <c r="N7383" s="1091"/>
      <c r="O7383" s="1091"/>
      <c r="P7383" s="1096"/>
      <c r="Q7383" s="1096"/>
      <c r="R7383" s="1096"/>
      <c r="S7383" s="1091"/>
    </row>
    <row r="7384" spans="1:19" x14ac:dyDescent="0.3">
      <c r="A7384" s="1090">
        <v>7379</v>
      </c>
      <c r="B7384" s="1091"/>
      <c r="C7384" s="1091"/>
      <c r="D7384" s="1097"/>
      <c r="E7384" s="1093">
        <f t="shared" si="461"/>
        <v>0</v>
      </c>
      <c r="F7384" s="1094">
        <f t="shared" si="462"/>
        <v>0</v>
      </c>
      <c r="G7384" s="1095">
        <f t="shared" si="463"/>
        <v>0</v>
      </c>
      <c r="H7384" s="1090" t="str">
        <f t="shared" ca="1" si="464"/>
        <v/>
      </c>
      <c r="I7384" s="1109"/>
      <c r="J7384" s="1109"/>
      <c r="K7384" s="1112"/>
      <c r="L7384" s="1091"/>
      <c r="M7384" s="1091"/>
      <c r="N7384" s="1091"/>
      <c r="O7384" s="1091"/>
      <c r="P7384" s="1096"/>
      <c r="Q7384" s="1096"/>
      <c r="R7384" s="1096"/>
      <c r="S7384" s="1091"/>
    </row>
    <row r="7385" spans="1:19" x14ac:dyDescent="0.3">
      <c r="A7385" s="1090">
        <v>7380</v>
      </c>
      <c r="B7385" s="1091"/>
      <c r="C7385" s="1091"/>
      <c r="D7385" s="1097"/>
      <c r="E7385" s="1093">
        <f t="shared" si="461"/>
        <v>0</v>
      </c>
      <c r="F7385" s="1094">
        <f t="shared" si="462"/>
        <v>0</v>
      </c>
      <c r="G7385" s="1095">
        <f t="shared" si="463"/>
        <v>0</v>
      </c>
      <c r="H7385" s="1090" t="str">
        <f t="shared" ca="1" si="464"/>
        <v/>
      </c>
      <c r="I7385" s="1109"/>
      <c r="J7385" s="1109"/>
      <c r="K7385" s="1112"/>
      <c r="L7385" s="1091"/>
      <c r="M7385" s="1091"/>
      <c r="N7385" s="1091"/>
      <c r="O7385" s="1091"/>
      <c r="P7385" s="1096"/>
      <c r="Q7385" s="1096"/>
      <c r="R7385" s="1096"/>
      <c r="S7385" s="1091"/>
    </row>
    <row r="7386" spans="1:19" x14ac:dyDescent="0.3">
      <c r="A7386" s="1090">
        <v>7381</v>
      </c>
      <c r="B7386" s="1091"/>
      <c r="C7386" s="1091"/>
      <c r="D7386" s="1097"/>
      <c r="E7386" s="1093">
        <f t="shared" si="461"/>
        <v>0</v>
      </c>
      <c r="F7386" s="1094">
        <f t="shared" si="462"/>
        <v>0</v>
      </c>
      <c r="G7386" s="1095">
        <f t="shared" si="463"/>
        <v>0</v>
      </c>
      <c r="H7386" s="1090" t="str">
        <f t="shared" ca="1" si="464"/>
        <v/>
      </c>
      <c r="I7386" s="1109"/>
      <c r="J7386" s="1109"/>
      <c r="K7386" s="1112"/>
      <c r="L7386" s="1091"/>
      <c r="M7386" s="1091"/>
      <c r="N7386" s="1091"/>
      <c r="O7386" s="1091"/>
      <c r="P7386" s="1096"/>
      <c r="Q7386" s="1096"/>
      <c r="R7386" s="1096"/>
      <c r="S7386" s="1091"/>
    </row>
    <row r="7387" spans="1:19" x14ac:dyDescent="0.3">
      <c r="A7387" s="1090">
        <v>7382</v>
      </c>
      <c r="B7387" s="1091"/>
      <c r="C7387" s="1091"/>
      <c r="D7387" s="1097"/>
      <c r="E7387" s="1093">
        <f t="shared" si="461"/>
        <v>0</v>
      </c>
      <c r="F7387" s="1094">
        <f t="shared" si="462"/>
        <v>0</v>
      </c>
      <c r="G7387" s="1095">
        <f t="shared" si="463"/>
        <v>0</v>
      </c>
      <c r="H7387" s="1090" t="str">
        <f t="shared" ca="1" si="464"/>
        <v/>
      </c>
      <c r="I7387" s="1109"/>
      <c r="J7387" s="1109"/>
      <c r="K7387" s="1112"/>
      <c r="L7387" s="1091"/>
      <c r="M7387" s="1091"/>
      <c r="N7387" s="1091"/>
      <c r="O7387" s="1091"/>
      <c r="P7387" s="1096"/>
      <c r="Q7387" s="1096"/>
      <c r="R7387" s="1096"/>
      <c r="S7387" s="1091"/>
    </row>
    <row r="7388" spans="1:19" x14ac:dyDescent="0.3">
      <c r="A7388" s="1090">
        <v>7383</v>
      </c>
      <c r="B7388" s="1091"/>
      <c r="C7388" s="1091"/>
      <c r="D7388" s="1097"/>
      <c r="E7388" s="1093">
        <f t="shared" si="461"/>
        <v>0</v>
      </c>
      <c r="F7388" s="1094">
        <f t="shared" si="462"/>
        <v>0</v>
      </c>
      <c r="G7388" s="1095">
        <f t="shared" si="463"/>
        <v>0</v>
      </c>
      <c r="H7388" s="1090" t="str">
        <f t="shared" ca="1" si="464"/>
        <v/>
      </c>
      <c r="I7388" s="1109"/>
      <c r="J7388" s="1109"/>
      <c r="K7388" s="1112"/>
      <c r="L7388" s="1091"/>
      <c r="M7388" s="1091"/>
      <c r="N7388" s="1091"/>
      <c r="O7388" s="1091"/>
      <c r="P7388" s="1096"/>
      <c r="Q7388" s="1096"/>
      <c r="R7388" s="1096"/>
      <c r="S7388" s="1091"/>
    </row>
    <row r="7389" spans="1:19" x14ac:dyDescent="0.3">
      <c r="A7389" s="1090">
        <v>7384</v>
      </c>
      <c r="B7389" s="1091"/>
      <c r="C7389" s="1091"/>
      <c r="D7389" s="1097"/>
      <c r="E7389" s="1093">
        <f t="shared" si="461"/>
        <v>0</v>
      </c>
      <c r="F7389" s="1094">
        <f t="shared" si="462"/>
        <v>0</v>
      </c>
      <c r="G7389" s="1095">
        <f t="shared" si="463"/>
        <v>0</v>
      </c>
      <c r="H7389" s="1090" t="str">
        <f t="shared" ca="1" si="464"/>
        <v/>
      </c>
      <c r="I7389" s="1109"/>
      <c r="J7389" s="1109"/>
      <c r="K7389" s="1112"/>
      <c r="L7389" s="1091"/>
      <c r="M7389" s="1091"/>
      <c r="N7389" s="1091"/>
      <c r="O7389" s="1091"/>
      <c r="P7389" s="1096"/>
      <c r="Q7389" s="1096"/>
      <c r="R7389" s="1096"/>
      <c r="S7389" s="1091"/>
    </row>
    <row r="7390" spans="1:19" x14ac:dyDescent="0.3">
      <c r="A7390" s="1090">
        <v>7385</v>
      </c>
      <c r="B7390" s="1091"/>
      <c r="C7390" s="1091"/>
      <c r="D7390" s="1097"/>
      <c r="E7390" s="1093">
        <f t="shared" si="461"/>
        <v>0</v>
      </c>
      <c r="F7390" s="1094">
        <f t="shared" si="462"/>
        <v>0</v>
      </c>
      <c r="G7390" s="1095">
        <f t="shared" si="463"/>
        <v>0</v>
      </c>
      <c r="H7390" s="1090" t="str">
        <f t="shared" ca="1" si="464"/>
        <v/>
      </c>
      <c r="I7390" s="1109"/>
      <c r="J7390" s="1109"/>
      <c r="K7390" s="1112"/>
      <c r="L7390" s="1091"/>
      <c r="M7390" s="1091"/>
      <c r="N7390" s="1091"/>
      <c r="O7390" s="1091"/>
      <c r="P7390" s="1096"/>
      <c r="Q7390" s="1096"/>
      <c r="R7390" s="1096"/>
      <c r="S7390" s="1091"/>
    </row>
    <row r="7391" spans="1:19" x14ac:dyDescent="0.3">
      <c r="A7391" s="1090">
        <v>7386</v>
      </c>
      <c r="B7391" s="1091"/>
      <c r="C7391" s="1091"/>
      <c r="D7391" s="1097"/>
      <c r="E7391" s="1093">
        <f t="shared" si="461"/>
        <v>0</v>
      </c>
      <c r="F7391" s="1094">
        <f t="shared" si="462"/>
        <v>0</v>
      </c>
      <c r="G7391" s="1095">
        <f t="shared" si="463"/>
        <v>0</v>
      </c>
      <c r="H7391" s="1090" t="str">
        <f t="shared" ca="1" si="464"/>
        <v/>
      </c>
      <c r="I7391" s="1109"/>
      <c r="J7391" s="1109"/>
      <c r="K7391" s="1112"/>
      <c r="L7391" s="1091"/>
      <c r="M7391" s="1091"/>
      <c r="N7391" s="1091"/>
      <c r="O7391" s="1091"/>
      <c r="P7391" s="1096"/>
      <c r="Q7391" s="1096"/>
      <c r="R7391" s="1096"/>
      <c r="S7391" s="1091"/>
    </row>
    <row r="7392" spans="1:19" x14ac:dyDescent="0.3">
      <c r="A7392" s="1090">
        <v>7387</v>
      </c>
      <c r="B7392" s="1091"/>
      <c r="C7392" s="1091"/>
      <c r="D7392" s="1097"/>
      <c r="E7392" s="1093">
        <f t="shared" si="461"/>
        <v>0</v>
      </c>
      <c r="F7392" s="1094">
        <f t="shared" si="462"/>
        <v>0</v>
      </c>
      <c r="G7392" s="1095">
        <f t="shared" si="463"/>
        <v>0</v>
      </c>
      <c r="H7392" s="1090" t="str">
        <f t="shared" ca="1" si="464"/>
        <v/>
      </c>
      <c r="I7392" s="1109"/>
      <c r="J7392" s="1109"/>
      <c r="K7392" s="1112"/>
      <c r="L7392" s="1091"/>
      <c r="M7392" s="1091"/>
      <c r="N7392" s="1091"/>
      <c r="O7392" s="1091"/>
      <c r="P7392" s="1096"/>
      <c r="Q7392" s="1096"/>
      <c r="R7392" s="1096"/>
      <c r="S7392" s="1091"/>
    </row>
    <row r="7393" spans="1:19" x14ac:dyDescent="0.3">
      <c r="A7393" s="1090">
        <v>7388</v>
      </c>
      <c r="B7393" s="1091"/>
      <c r="C7393" s="1091"/>
      <c r="D7393" s="1097"/>
      <c r="E7393" s="1093">
        <f t="shared" si="461"/>
        <v>0</v>
      </c>
      <c r="F7393" s="1094">
        <f t="shared" si="462"/>
        <v>0</v>
      </c>
      <c r="G7393" s="1095">
        <f t="shared" si="463"/>
        <v>0</v>
      </c>
      <c r="H7393" s="1090" t="str">
        <f t="shared" ca="1" si="464"/>
        <v/>
      </c>
      <c r="I7393" s="1109"/>
      <c r="J7393" s="1109"/>
      <c r="K7393" s="1112"/>
      <c r="L7393" s="1091"/>
      <c r="M7393" s="1091"/>
      <c r="N7393" s="1091"/>
      <c r="O7393" s="1091"/>
      <c r="P7393" s="1096"/>
      <c r="Q7393" s="1096"/>
      <c r="R7393" s="1096"/>
      <c r="S7393" s="1091"/>
    </row>
    <row r="7394" spans="1:19" x14ac:dyDescent="0.3">
      <c r="A7394" s="1090">
        <v>7389</v>
      </c>
      <c r="B7394" s="1091"/>
      <c r="C7394" s="1091"/>
      <c r="D7394" s="1097"/>
      <c r="E7394" s="1093">
        <f t="shared" si="461"/>
        <v>0</v>
      </c>
      <c r="F7394" s="1094">
        <f t="shared" si="462"/>
        <v>0</v>
      </c>
      <c r="G7394" s="1095">
        <f t="shared" si="463"/>
        <v>0</v>
      </c>
      <c r="H7394" s="1090" t="str">
        <f t="shared" ca="1" si="464"/>
        <v/>
      </c>
      <c r="I7394" s="1109"/>
      <c r="J7394" s="1109"/>
      <c r="K7394" s="1112"/>
      <c r="L7394" s="1091"/>
      <c r="M7394" s="1091"/>
      <c r="N7394" s="1091"/>
      <c r="O7394" s="1091"/>
      <c r="P7394" s="1096"/>
      <c r="Q7394" s="1096"/>
      <c r="R7394" s="1096"/>
      <c r="S7394" s="1091"/>
    </row>
    <row r="7395" spans="1:19" x14ac:dyDescent="0.3">
      <c r="A7395" s="1090">
        <v>7390</v>
      </c>
      <c r="B7395" s="1091"/>
      <c r="C7395" s="1091"/>
      <c r="D7395" s="1097"/>
      <c r="E7395" s="1093">
        <f t="shared" si="461"/>
        <v>0</v>
      </c>
      <c r="F7395" s="1094">
        <f t="shared" si="462"/>
        <v>0</v>
      </c>
      <c r="G7395" s="1095">
        <f t="shared" si="463"/>
        <v>0</v>
      </c>
      <c r="H7395" s="1090" t="str">
        <f t="shared" ca="1" si="464"/>
        <v/>
      </c>
      <c r="I7395" s="1109"/>
      <c r="J7395" s="1109"/>
      <c r="K7395" s="1112"/>
      <c r="L7395" s="1091"/>
      <c r="M7395" s="1091"/>
      <c r="N7395" s="1091"/>
      <c r="O7395" s="1091"/>
      <c r="P7395" s="1096"/>
      <c r="Q7395" s="1096"/>
      <c r="R7395" s="1096"/>
      <c r="S7395" s="1091"/>
    </row>
    <row r="7396" spans="1:19" x14ac:dyDescent="0.3">
      <c r="A7396" s="1090">
        <v>7391</v>
      </c>
      <c r="B7396" s="1091"/>
      <c r="C7396" s="1091"/>
      <c r="D7396" s="1097"/>
      <c r="E7396" s="1093">
        <f t="shared" si="461"/>
        <v>0</v>
      </c>
      <c r="F7396" s="1094">
        <f t="shared" si="462"/>
        <v>0</v>
      </c>
      <c r="G7396" s="1095">
        <f t="shared" si="463"/>
        <v>0</v>
      </c>
      <c r="H7396" s="1090" t="str">
        <f t="shared" ca="1" si="464"/>
        <v/>
      </c>
      <c r="I7396" s="1109"/>
      <c r="J7396" s="1109"/>
      <c r="K7396" s="1112"/>
      <c r="L7396" s="1091"/>
      <c r="M7396" s="1091"/>
      <c r="N7396" s="1091"/>
      <c r="O7396" s="1091"/>
      <c r="P7396" s="1096"/>
      <c r="Q7396" s="1096"/>
      <c r="R7396" s="1096"/>
      <c r="S7396" s="1091"/>
    </row>
    <row r="7397" spans="1:19" x14ac:dyDescent="0.3">
      <c r="A7397" s="1090">
        <v>7392</v>
      </c>
      <c r="B7397" s="1091"/>
      <c r="C7397" s="1091"/>
      <c r="D7397" s="1097"/>
      <c r="E7397" s="1093">
        <f t="shared" si="461"/>
        <v>0</v>
      </c>
      <c r="F7397" s="1094">
        <f t="shared" si="462"/>
        <v>0</v>
      </c>
      <c r="G7397" s="1095">
        <f t="shared" si="463"/>
        <v>0</v>
      </c>
      <c r="H7397" s="1090" t="str">
        <f t="shared" ca="1" si="464"/>
        <v/>
      </c>
      <c r="I7397" s="1109"/>
      <c r="J7397" s="1109"/>
      <c r="K7397" s="1112"/>
      <c r="L7397" s="1091"/>
      <c r="M7397" s="1091"/>
      <c r="N7397" s="1091"/>
      <c r="O7397" s="1091"/>
      <c r="P7397" s="1096"/>
      <c r="Q7397" s="1096"/>
      <c r="R7397" s="1096"/>
      <c r="S7397" s="1091"/>
    </row>
    <row r="7398" spans="1:19" x14ac:dyDescent="0.3">
      <c r="A7398" s="1090">
        <v>7393</v>
      </c>
      <c r="B7398" s="1091"/>
      <c r="C7398" s="1091"/>
      <c r="D7398" s="1097"/>
      <c r="E7398" s="1093">
        <f t="shared" si="461"/>
        <v>0</v>
      </c>
      <c r="F7398" s="1094">
        <f t="shared" si="462"/>
        <v>0</v>
      </c>
      <c r="G7398" s="1095">
        <f t="shared" si="463"/>
        <v>0</v>
      </c>
      <c r="H7398" s="1090" t="str">
        <f t="shared" ca="1" si="464"/>
        <v/>
      </c>
      <c r="I7398" s="1109"/>
      <c r="J7398" s="1109"/>
      <c r="K7398" s="1112"/>
      <c r="L7398" s="1091"/>
      <c r="M7398" s="1091"/>
      <c r="N7398" s="1091"/>
      <c r="O7398" s="1091"/>
      <c r="P7398" s="1096"/>
      <c r="Q7398" s="1096"/>
      <c r="R7398" s="1096"/>
      <c r="S7398" s="1091"/>
    </row>
    <row r="7399" spans="1:19" x14ac:dyDescent="0.3">
      <c r="A7399" s="1090">
        <v>7394</v>
      </c>
      <c r="B7399" s="1091"/>
      <c r="C7399" s="1091"/>
      <c r="D7399" s="1097"/>
      <c r="E7399" s="1093">
        <f t="shared" si="461"/>
        <v>0</v>
      </c>
      <c r="F7399" s="1094">
        <f t="shared" si="462"/>
        <v>0</v>
      </c>
      <c r="G7399" s="1095">
        <f t="shared" si="463"/>
        <v>0</v>
      </c>
      <c r="H7399" s="1090" t="str">
        <f t="shared" ca="1" si="464"/>
        <v/>
      </c>
      <c r="I7399" s="1109"/>
      <c r="J7399" s="1109"/>
      <c r="K7399" s="1112"/>
      <c r="L7399" s="1091"/>
      <c r="M7399" s="1091"/>
      <c r="N7399" s="1091"/>
      <c r="O7399" s="1091"/>
      <c r="P7399" s="1096"/>
      <c r="Q7399" s="1096"/>
      <c r="R7399" s="1096"/>
      <c r="S7399" s="1091"/>
    </row>
    <row r="7400" spans="1:19" x14ac:dyDescent="0.3">
      <c r="A7400" s="1090">
        <v>7395</v>
      </c>
      <c r="B7400" s="1091"/>
      <c r="C7400" s="1091"/>
      <c r="D7400" s="1097"/>
      <c r="E7400" s="1093">
        <f t="shared" si="461"/>
        <v>0</v>
      </c>
      <c r="F7400" s="1094">
        <f t="shared" si="462"/>
        <v>0</v>
      </c>
      <c r="G7400" s="1095">
        <f t="shared" si="463"/>
        <v>0</v>
      </c>
      <c r="H7400" s="1090" t="str">
        <f t="shared" ca="1" si="464"/>
        <v/>
      </c>
      <c r="I7400" s="1109"/>
      <c r="J7400" s="1109"/>
      <c r="K7400" s="1112"/>
      <c r="L7400" s="1091"/>
      <c r="M7400" s="1091"/>
      <c r="N7400" s="1091"/>
      <c r="O7400" s="1091"/>
      <c r="P7400" s="1096"/>
      <c r="Q7400" s="1096"/>
      <c r="R7400" s="1096"/>
      <c r="S7400" s="1091"/>
    </row>
    <row r="7401" spans="1:19" x14ac:dyDescent="0.3">
      <c r="A7401" s="1090">
        <v>7396</v>
      </c>
      <c r="B7401" s="1091"/>
      <c r="C7401" s="1091"/>
      <c r="D7401" s="1097"/>
      <c r="E7401" s="1093">
        <f t="shared" si="461"/>
        <v>0</v>
      </c>
      <c r="F7401" s="1094">
        <f t="shared" si="462"/>
        <v>0</v>
      </c>
      <c r="G7401" s="1095">
        <f t="shared" si="463"/>
        <v>0</v>
      </c>
      <c r="H7401" s="1090" t="str">
        <f t="shared" ca="1" si="464"/>
        <v/>
      </c>
      <c r="I7401" s="1109"/>
      <c r="J7401" s="1109"/>
      <c r="K7401" s="1112"/>
      <c r="L7401" s="1091"/>
      <c r="M7401" s="1091"/>
      <c r="N7401" s="1091"/>
      <c r="O7401" s="1091"/>
      <c r="P7401" s="1096"/>
      <c r="Q7401" s="1096"/>
      <c r="R7401" s="1096"/>
      <c r="S7401" s="1091"/>
    </row>
    <row r="7402" spans="1:19" x14ac:dyDescent="0.3">
      <c r="A7402" s="1090">
        <v>7397</v>
      </c>
      <c r="B7402" s="1091"/>
      <c r="C7402" s="1091"/>
      <c r="D7402" s="1097"/>
      <c r="E7402" s="1093">
        <f t="shared" si="461"/>
        <v>0</v>
      </c>
      <c r="F7402" s="1094">
        <f t="shared" si="462"/>
        <v>0</v>
      </c>
      <c r="G7402" s="1095">
        <f t="shared" si="463"/>
        <v>0</v>
      </c>
      <c r="H7402" s="1090" t="str">
        <f t="shared" ca="1" si="464"/>
        <v/>
      </c>
      <c r="I7402" s="1109"/>
      <c r="J7402" s="1109"/>
      <c r="K7402" s="1112"/>
      <c r="L7402" s="1091"/>
      <c r="M7402" s="1091"/>
      <c r="N7402" s="1091"/>
      <c r="O7402" s="1091"/>
      <c r="P7402" s="1096"/>
      <c r="Q7402" s="1096"/>
      <c r="R7402" s="1096"/>
      <c r="S7402" s="1091"/>
    </row>
    <row r="7403" spans="1:19" x14ac:dyDescent="0.3">
      <c r="A7403" s="1090">
        <v>7398</v>
      </c>
      <c r="B7403" s="1091"/>
      <c r="C7403" s="1091"/>
      <c r="D7403" s="1097"/>
      <c r="E7403" s="1093">
        <f t="shared" si="461"/>
        <v>0</v>
      </c>
      <c r="F7403" s="1094">
        <f t="shared" si="462"/>
        <v>0</v>
      </c>
      <c r="G7403" s="1095">
        <f t="shared" si="463"/>
        <v>0</v>
      </c>
      <c r="H7403" s="1090" t="str">
        <f t="shared" ca="1" si="464"/>
        <v/>
      </c>
      <c r="I7403" s="1109"/>
      <c r="J7403" s="1109"/>
      <c r="K7403" s="1112"/>
      <c r="L7403" s="1091"/>
      <c r="M7403" s="1091"/>
      <c r="N7403" s="1091"/>
      <c r="O7403" s="1091"/>
      <c r="P7403" s="1096"/>
      <c r="Q7403" s="1096"/>
      <c r="R7403" s="1096"/>
      <c r="S7403" s="1091"/>
    </row>
    <row r="7404" spans="1:19" x14ac:dyDescent="0.3">
      <c r="A7404" s="1090">
        <v>7399</v>
      </c>
      <c r="B7404" s="1091"/>
      <c r="C7404" s="1091"/>
      <c r="D7404" s="1097"/>
      <c r="E7404" s="1093">
        <f t="shared" si="461"/>
        <v>0</v>
      </c>
      <c r="F7404" s="1094">
        <f t="shared" si="462"/>
        <v>0</v>
      </c>
      <c r="G7404" s="1095">
        <f t="shared" si="463"/>
        <v>0</v>
      </c>
      <c r="H7404" s="1090" t="str">
        <f t="shared" ca="1" si="464"/>
        <v/>
      </c>
      <c r="I7404" s="1109"/>
      <c r="J7404" s="1109"/>
      <c r="K7404" s="1112"/>
      <c r="L7404" s="1091"/>
      <c r="M7404" s="1091"/>
      <c r="N7404" s="1091"/>
      <c r="O7404" s="1091"/>
      <c r="P7404" s="1096"/>
      <c r="Q7404" s="1096"/>
      <c r="R7404" s="1096"/>
      <c r="S7404" s="1091"/>
    </row>
    <row r="7405" spans="1:19" x14ac:dyDescent="0.3">
      <c r="A7405" s="1090">
        <v>7400</v>
      </c>
      <c r="B7405" s="1091"/>
      <c r="C7405" s="1091"/>
      <c r="D7405" s="1097"/>
      <c r="E7405" s="1093">
        <f t="shared" si="461"/>
        <v>0</v>
      </c>
      <c r="F7405" s="1094">
        <f t="shared" si="462"/>
        <v>0</v>
      </c>
      <c r="G7405" s="1095">
        <f t="shared" si="463"/>
        <v>0</v>
      </c>
      <c r="H7405" s="1090" t="str">
        <f t="shared" ca="1" si="464"/>
        <v/>
      </c>
      <c r="I7405" s="1109"/>
      <c r="J7405" s="1109"/>
      <c r="K7405" s="1112"/>
      <c r="L7405" s="1091"/>
      <c r="M7405" s="1091"/>
      <c r="N7405" s="1091"/>
      <c r="O7405" s="1091"/>
      <c r="P7405" s="1096"/>
      <c r="Q7405" s="1096"/>
      <c r="R7405" s="1096"/>
      <c r="S7405" s="1091"/>
    </row>
    <row r="7406" spans="1:19" x14ac:dyDescent="0.3">
      <c r="A7406" s="1090">
        <v>7401</v>
      </c>
      <c r="B7406" s="1091"/>
      <c r="C7406" s="1091"/>
      <c r="D7406" s="1097"/>
      <c r="E7406" s="1093">
        <f t="shared" si="461"/>
        <v>0</v>
      </c>
      <c r="F7406" s="1094">
        <f t="shared" si="462"/>
        <v>0</v>
      </c>
      <c r="G7406" s="1095">
        <f t="shared" si="463"/>
        <v>0</v>
      </c>
      <c r="H7406" s="1090" t="str">
        <f t="shared" ca="1" si="464"/>
        <v/>
      </c>
      <c r="I7406" s="1109"/>
      <c r="J7406" s="1109"/>
      <c r="K7406" s="1112"/>
      <c r="L7406" s="1091"/>
      <c r="M7406" s="1091"/>
      <c r="N7406" s="1091"/>
      <c r="O7406" s="1091"/>
      <c r="P7406" s="1096"/>
      <c r="Q7406" s="1096"/>
      <c r="R7406" s="1096"/>
      <c r="S7406" s="1091"/>
    </row>
    <row r="7407" spans="1:19" x14ac:dyDescent="0.3">
      <c r="A7407" s="1090">
        <v>7402</v>
      </c>
      <c r="B7407" s="1091"/>
      <c r="C7407" s="1091"/>
      <c r="D7407" s="1097"/>
      <c r="E7407" s="1093">
        <f t="shared" si="461"/>
        <v>0</v>
      </c>
      <c r="F7407" s="1094">
        <f t="shared" si="462"/>
        <v>0</v>
      </c>
      <c r="G7407" s="1095">
        <f t="shared" si="463"/>
        <v>0</v>
      </c>
      <c r="H7407" s="1090" t="str">
        <f t="shared" ca="1" si="464"/>
        <v/>
      </c>
      <c r="I7407" s="1109"/>
      <c r="J7407" s="1109"/>
      <c r="K7407" s="1112"/>
      <c r="L7407" s="1091"/>
      <c r="M7407" s="1091"/>
      <c r="N7407" s="1091"/>
      <c r="O7407" s="1091"/>
      <c r="P7407" s="1096"/>
      <c r="Q7407" s="1096"/>
      <c r="R7407" s="1096"/>
      <c r="S7407" s="1091"/>
    </row>
    <row r="7408" spans="1:19" x14ac:dyDescent="0.3">
      <c r="A7408" s="1090">
        <v>7403</v>
      </c>
      <c r="B7408" s="1091"/>
      <c r="C7408" s="1091"/>
      <c r="D7408" s="1097"/>
      <c r="E7408" s="1093">
        <f t="shared" si="461"/>
        <v>0</v>
      </c>
      <c r="F7408" s="1094">
        <f t="shared" si="462"/>
        <v>0</v>
      </c>
      <c r="G7408" s="1095">
        <f t="shared" si="463"/>
        <v>0</v>
      </c>
      <c r="H7408" s="1090" t="str">
        <f t="shared" ca="1" si="464"/>
        <v/>
      </c>
      <c r="I7408" s="1109"/>
      <c r="J7408" s="1109"/>
      <c r="K7408" s="1112"/>
      <c r="L7408" s="1091"/>
      <c r="M7408" s="1091"/>
      <c r="N7408" s="1091"/>
      <c r="O7408" s="1091"/>
      <c r="P7408" s="1096"/>
      <c r="Q7408" s="1096"/>
      <c r="R7408" s="1096"/>
      <c r="S7408" s="1091"/>
    </row>
    <row r="7409" spans="1:19" x14ac:dyDescent="0.3">
      <c r="A7409" s="1090">
        <v>7404</v>
      </c>
      <c r="B7409" s="1091"/>
      <c r="C7409" s="1091"/>
      <c r="D7409" s="1097"/>
      <c r="E7409" s="1093">
        <f t="shared" si="461"/>
        <v>0</v>
      </c>
      <c r="F7409" s="1094">
        <f t="shared" si="462"/>
        <v>0</v>
      </c>
      <c r="G7409" s="1095">
        <f t="shared" si="463"/>
        <v>0</v>
      </c>
      <c r="H7409" s="1090" t="str">
        <f t="shared" ca="1" si="464"/>
        <v/>
      </c>
      <c r="I7409" s="1109"/>
      <c r="J7409" s="1109"/>
      <c r="K7409" s="1112"/>
      <c r="L7409" s="1091"/>
      <c r="M7409" s="1091"/>
      <c r="N7409" s="1091"/>
      <c r="O7409" s="1091"/>
      <c r="P7409" s="1096"/>
      <c r="Q7409" s="1096"/>
      <c r="R7409" s="1096"/>
      <c r="S7409" s="1091"/>
    </row>
    <row r="7410" spans="1:19" x14ac:dyDescent="0.3">
      <c r="A7410" s="1090">
        <v>7405</v>
      </c>
      <c r="B7410" s="1091"/>
      <c r="C7410" s="1091"/>
      <c r="D7410" s="1097"/>
      <c r="E7410" s="1093">
        <f t="shared" si="461"/>
        <v>0</v>
      </c>
      <c r="F7410" s="1094">
        <f t="shared" si="462"/>
        <v>0</v>
      </c>
      <c r="G7410" s="1095">
        <f t="shared" si="463"/>
        <v>0</v>
      </c>
      <c r="H7410" s="1090" t="str">
        <f t="shared" ca="1" si="464"/>
        <v/>
      </c>
      <c r="I7410" s="1109"/>
      <c r="J7410" s="1109"/>
      <c r="K7410" s="1112"/>
      <c r="L7410" s="1091"/>
      <c r="M7410" s="1091"/>
      <c r="N7410" s="1091"/>
      <c r="O7410" s="1091"/>
      <c r="P7410" s="1096"/>
      <c r="Q7410" s="1096"/>
      <c r="R7410" s="1096"/>
      <c r="S7410" s="1091"/>
    </row>
    <row r="7411" spans="1:19" x14ac:dyDescent="0.3">
      <c r="A7411" s="1090">
        <v>7406</v>
      </c>
      <c r="B7411" s="1091"/>
      <c r="C7411" s="1091"/>
      <c r="D7411" s="1097"/>
      <c r="E7411" s="1093">
        <f t="shared" si="461"/>
        <v>0</v>
      </c>
      <c r="F7411" s="1094">
        <f t="shared" si="462"/>
        <v>0</v>
      </c>
      <c r="G7411" s="1095">
        <f t="shared" si="463"/>
        <v>0</v>
      </c>
      <c r="H7411" s="1090" t="str">
        <f t="shared" ca="1" si="464"/>
        <v/>
      </c>
      <c r="I7411" s="1109"/>
      <c r="J7411" s="1109"/>
      <c r="K7411" s="1112"/>
      <c r="L7411" s="1091"/>
      <c r="M7411" s="1091"/>
      <c r="N7411" s="1091"/>
      <c r="O7411" s="1091"/>
      <c r="P7411" s="1096"/>
      <c r="Q7411" s="1096"/>
      <c r="R7411" s="1096"/>
      <c r="S7411" s="1091"/>
    </row>
    <row r="7412" spans="1:19" x14ac:dyDescent="0.3">
      <c r="A7412" s="1090">
        <v>7407</v>
      </c>
      <c r="B7412" s="1091"/>
      <c r="C7412" s="1091"/>
      <c r="D7412" s="1097"/>
      <c r="E7412" s="1093">
        <f t="shared" si="461"/>
        <v>0</v>
      </c>
      <c r="F7412" s="1094">
        <f t="shared" si="462"/>
        <v>0</v>
      </c>
      <c r="G7412" s="1095">
        <f t="shared" si="463"/>
        <v>0</v>
      </c>
      <c r="H7412" s="1090" t="str">
        <f t="shared" ca="1" si="464"/>
        <v/>
      </c>
      <c r="I7412" s="1109"/>
      <c r="J7412" s="1109"/>
      <c r="K7412" s="1112"/>
      <c r="L7412" s="1091"/>
      <c r="M7412" s="1091"/>
      <c r="N7412" s="1091"/>
      <c r="O7412" s="1091"/>
      <c r="P7412" s="1096"/>
      <c r="Q7412" s="1096"/>
      <c r="R7412" s="1096"/>
      <c r="S7412" s="1091"/>
    </row>
    <row r="7413" spans="1:19" x14ac:dyDescent="0.3">
      <c r="A7413" s="1090">
        <v>7408</v>
      </c>
      <c r="B7413" s="1091"/>
      <c r="C7413" s="1091"/>
      <c r="D7413" s="1097"/>
      <c r="E7413" s="1093">
        <f t="shared" si="461"/>
        <v>0</v>
      </c>
      <c r="F7413" s="1094">
        <f t="shared" si="462"/>
        <v>0</v>
      </c>
      <c r="G7413" s="1095">
        <f t="shared" si="463"/>
        <v>0</v>
      </c>
      <c r="H7413" s="1090" t="str">
        <f t="shared" ca="1" si="464"/>
        <v/>
      </c>
      <c r="I7413" s="1109"/>
      <c r="J7413" s="1109"/>
      <c r="K7413" s="1112"/>
      <c r="L7413" s="1091"/>
      <c r="M7413" s="1091"/>
      <c r="N7413" s="1091"/>
      <c r="O7413" s="1091"/>
      <c r="P7413" s="1096"/>
      <c r="Q7413" s="1096"/>
      <c r="R7413" s="1096"/>
      <c r="S7413" s="1091"/>
    </row>
    <row r="7414" spans="1:19" x14ac:dyDescent="0.3">
      <c r="A7414" s="1090">
        <v>7409</v>
      </c>
      <c r="B7414" s="1091"/>
      <c r="C7414" s="1091"/>
      <c r="D7414" s="1097"/>
      <c r="E7414" s="1093">
        <f t="shared" si="461"/>
        <v>0</v>
      </c>
      <c r="F7414" s="1094">
        <f t="shared" si="462"/>
        <v>0</v>
      </c>
      <c r="G7414" s="1095">
        <f t="shared" si="463"/>
        <v>0</v>
      </c>
      <c r="H7414" s="1090" t="str">
        <f t="shared" ca="1" si="464"/>
        <v/>
      </c>
      <c r="I7414" s="1109"/>
      <c r="J7414" s="1109"/>
      <c r="K7414" s="1112"/>
      <c r="L7414" s="1091"/>
      <c r="M7414" s="1091"/>
      <c r="N7414" s="1091"/>
      <c r="O7414" s="1091"/>
      <c r="P7414" s="1096"/>
      <c r="Q7414" s="1096"/>
      <c r="R7414" s="1096"/>
      <c r="S7414" s="1091"/>
    </row>
    <row r="7415" spans="1:19" x14ac:dyDescent="0.3">
      <c r="A7415" s="1090">
        <v>7410</v>
      </c>
      <c r="B7415" s="1091"/>
      <c r="C7415" s="1091"/>
      <c r="D7415" s="1097"/>
      <c r="E7415" s="1093">
        <f t="shared" si="461"/>
        <v>0</v>
      </c>
      <c r="F7415" s="1094">
        <f t="shared" si="462"/>
        <v>0</v>
      </c>
      <c r="G7415" s="1095">
        <f t="shared" si="463"/>
        <v>0</v>
      </c>
      <c r="H7415" s="1090" t="str">
        <f t="shared" ca="1" si="464"/>
        <v/>
      </c>
      <c r="I7415" s="1109"/>
      <c r="J7415" s="1109"/>
      <c r="K7415" s="1112"/>
      <c r="L7415" s="1091"/>
      <c r="M7415" s="1091"/>
      <c r="N7415" s="1091"/>
      <c r="O7415" s="1091"/>
      <c r="P7415" s="1096"/>
      <c r="Q7415" s="1096"/>
      <c r="R7415" s="1096"/>
      <c r="S7415" s="1091"/>
    </row>
    <row r="7416" spans="1:19" x14ac:dyDescent="0.3">
      <c r="A7416" s="1090">
        <v>7411</v>
      </c>
      <c r="B7416" s="1091"/>
      <c r="C7416" s="1091"/>
      <c r="D7416" s="1097"/>
      <c r="E7416" s="1093">
        <f t="shared" si="461"/>
        <v>0</v>
      </c>
      <c r="F7416" s="1094">
        <f t="shared" si="462"/>
        <v>0</v>
      </c>
      <c r="G7416" s="1095">
        <f t="shared" si="463"/>
        <v>0</v>
      </c>
      <c r="H7416" s="1090" t="str">
        <f t="shared" ca="1" si="464"/>
        <v/>
      </c>
      <c r="I7416" s="1109"/>
      <c r="J7416" s="1109"/>
      <c r="K7416" s="1112"/>
      <c r="L7416" s="1091"/>
      <c r="M7416" s="1091"/>
      <c r="N7416" s="1091"/>
      <c r="O7416" s="1091"/>
      <c r="P7416" s="1096"/>
      <c r="Q7416" s="1096"/>
      <c r="R7416" s="1096"/>
      <c r="S7416" s="1091"/>
    </row>
    <row r="7417" spans="1:19" x14ac:dyDescent="0.3">
      <c r="A7417" s="1090">
        <v>7412</v>
      </c>
      <c r="B7417" s="1091"/>
      <c r="C7417" s="1091"/>
      <c r="D7417" s="1097"/>
      <c r="E7417" s="1093">
        <f t="shared" si="461"/>
        <v>0</v>
      </c>
      <c r="F7417" s="1094">
        <f t="shared" si="462"/>
        <v>0</v>
      </c>
      <c r="G7417" s="1095">
        <f t="shared" si="463"/>
        <v>0</v>
      </c>
      <c r="H7417" s="1090" t="str">
        <f t="shared" ca="1" si="464"/>
        <v/>
      </c>
      <c r="I7417" s="1109"/>
      <c r="J7417" s="1109"/>
      <c r="K7417" s="1112"/>
      <c r="L7417" s="1091"/>
      <c r="M7417" s="1091"/>
      <c r="N7417" s="1091"/>
      <c r="O7417" s="1091"/>
      <c r="P7417" s="1096"/>
      <c r="Q7417" s="1096"/>
      <c r="R7417" s="1096"/>
      <c r="S7417" s="1091"/>
    </row>
    <row r="7418" spans="1:19" x14ac:dyDescent="0.3">
      <c r="A7418" s="1090">
        <v>7413</v>
      </c>
      <c r="B7418" s="1091"/>
      <c r="C7418" s="1091"/>
      <c r="D7418" s="1097"/>
      <c r="E7418" s="1093">
        <f t="shared" si="461"/>
        <v>0</v>
      </c>
      <c r="F7418" s="1094">
        <f t="shared" si="462"/>
        <v>0</v>
      </c>
      <c r="G7418" s="1095">
        <f t="shared" si="463"/>
        <v>0</v>
      </c>
      <c r="H7418" s="1090" t="str">
        <f t="shared" ca="1" si="464"/>
        <v/>
      </c>
      <c r="I7418" s="1109"/>
      <c r="J7418" s="1109"/>
      <c r="K7418" s="1112"/>
      <c r="L7418" s="1091"/>
      <c r="M7418" s="1091"/>
      <c r="N7418" s="1091"/>
      <c r="O7418" s="1091"/>
      <c r="P7418" s="1096"/>
      <c r="Q7418" s="1096"/>
      <c r="R7418" s="1096"/>
      <c r="S7418" s="1091"/>
    </row>
    <row r="7419" spans="1:19" x14ac:dyDescent="0.3">
      <c r="A7419" s="1090">
        <v>7414</v>
      </c>
      <c r="B7419" s="1091"/>
      <c r="C7419" s="1091"/>
      <c r="D7419" s="1097"/>
      <c r="E7419" s="1093">
        <f t="shared" si="461"/>
        <v>0</v>
      </c>
      <c r="F7419" s="1094">
        <f t="shared" si="462"/>
        <v>0</v>
      </c>
      <c r="G7419" s="1095">
        <f t="shared" si="463"/>
        <v>0</v>
      </c>
      <c r="H7419" s="1090" t="str">
        <f t="shared" ca="1" si="464"/>
        <v/>
      </c>
      <c r="I7419" s="1109"/>
      <c r="J7419" s="1109"/>
      <c r="K7419" s="1112"/>
      <c r="L7419" s="1091"/>
      <c r="M7419" s="1091"/>
      <c r="N7419" s="1091"/>
      <c r="O7419" s="1091"/>
      <c r="P7419" s="1096"/>
      <c r="Q7419" s="1096"/>
      <c r="R7419" s="1096"/>
      <c r="S7419" s="1091"/>
    </row>
    <row r="7420" spans="1:19" x14ac:dyDescent="0.3">
      <c r="A7420" s="1090">
        <v>7415</v>
      </c>
      <c r="B7420" s="1091"/>
      <c r="C7420" s="1091"/>
      <c r="D7420" s="1097"/>
      <c r="E7420" s="1093">
        <f t="shared" si="461"/>
        <v>0</v>
      </c>
      <c r="F7420" s="1094">
        <f t="shared" si="462"/>
        <v>0</v>
      </c>
      <c r="G7420" s="1095">
        <f t="shared" si="463"/>
        <v>0</v>
      </c>
      <c r="H7420" s="1090" t="str">
        <f t="shared" ca="1" si="464"/>
        <v/>
      </c>
      <c r="I7420" s="1109"/>
      <c r="J7420" s="1109"/>
      <c r="K7420" s="1112"/>
      <c r="L7420" s="1091"/>
      <c r="M7420" s="1091"/>
      <c r="N7420" s="1091"/>
      <c r="O7420" s="1091"/>
      <c r="P7420" s="1096"/>
      <c r="Q7420" s="1096"/>
      <c r="R7420" s="1096"/>
      <c r="S7420" s="1091"/>
    </row>
    <row r="7421" spans="1:19" x14ac:dyDescent="0.3">
      <c r="A7421" s="1090">
        <v>7416</v>
      </c>
      <c r="B7421" s="1091"/>
      <c r="C7421" s="1091"/>
      <c r="D7421" s="1097"/>
      <c r="E7421" s="1093">
        <f t="shared" si="461"/>
        <v>0</v>
      </c>
      <c r="F7421" s="1094">
        <f t="shared" si="462"/>
        <v>0</v>
      </c>
      <c r="G7421" s="1095">
        <f t="shared" si="463"/>
        <v>0</v>
      </c>
      <c r="H7421" s="1090" t="str">
        <f t="shared" ca="1" si="464"/>
        <v/>
      </c>
      <c r="I7421" s="1109"/>
      <c r="J7421" s="1109"/>
      <c r="K7421" s="1112"/>
      <c r="L7421" s="1091"/>
      <c r="M7421" s="1091"/>
      <c r="N7421" s="1091"/>
      <c r="O7421" s="1091"/>
      <c r="P7421" s="1096"/>
      <c r="Q7421" s="1096"/>
      <c r="R7421" s="1096"/>
      <c r="S7421" s="1091"/>
    </row>
    <row r="7422" spans="1:19" x14ac:dyDescent="0.3">
      <c r="A7422" s="1090">
        <v>7417</v>
      </c>
      <c r="B7422" s="1091"/>
      <c r="C7422" s="1091"/>
      <c r="D7422" s="1097"/>
      <c r="E7422" s="1093">
        <f t="shared" si="461"/>
        <v>0</v>
      </c>
      <c r="F7422" s="1094">
        <f t="shared" si="462"/>
        <v>0</v>
      </c>
      <c r="G7422" s="1095">
        <f t="shared" si="463"/>
        <v>0</v>
      </c>
      <c r="H7422" s="1090" t="str">
        <f t="shared" ca="1" si="464"/>
        <v/>
      </c>
      <c r="I7422" s="1109"/>
      <c r="J7422" s="1109"/>
      <c r="K7422" s="1112"/>
      <c r="L7422" s="1091"/>
      <c r="M7422" s="1091"/>
      <c r="N7422" s="1091"/>
      <c r="O7422" s="1091"/>
      <c r="P7422" s="1096"/>
      <c r="Q7422" s="1096"/>
      <c r="R7422" s="1096"/>
      <c r="S7422" s="1091"/>
    </row>
    <row r="7423" spans="1:19" x14ac:dyDescent="0.3">
      <c r="A7423" s="1090">
        <v>7418</v>
      </c>
      <c r="B7423" s="1091"/>
      <c r="C7423" s="1091"/>
      <c r="D7423" s="1097"/>
      <c r="E7423" s="1093">
        <f t="shared" si="461"/>
        <v>0</v>
      </c>
      <c r="F7423" s="1094">
        <f t="shared" si="462"/>
        <v>0</v>
      </c>
      <c r="G7423" s="1095">
        <f t="shared" si="463"/>
        <v>0</v>
      </c>
      <c r="H7423" s="1090" t="str">
        <f t="shared" ca="1" si="464"/>
        <v/>
      </c>
      <c r="I7423" s="1109"/>
      <c r="J7423" s="1109"/>
      <c r="K7423" s="1112"/>
      <c r="L7423" s="1091"/>
      <c r="M7423" s="1091"/>
      <c r="N7423" s="1091"/>
      <c r="O7423" s="1091"/>
      <c r="P7423" s="1096"/>
      <c r="Q7423" s="1096"/>
      <c r="R7423" s="1096"/>
      <c r="S7423" s="1091"/>
    </row>
    <row r="7424" spans="1:19" x14ac:dyDescent="0.3">
      <c r="A7424" s="1090">
        <v>7419</v>
      </c>
      <c r="B7424" s="1091"/>
      <c r="C7424" s="1091"/>
      <c r="D7424" s="1097"/>
      <c r="E7424" s="1093">
        <f t="shared" si="461"/>
        <v>0</v>
      </c>
      <c r="F7424" s="1094">
        <f t="shared" si="462"/>
        <v>0</v>
      </c>
      <c r="G7424" s="1095">
        <f t="shared" si="463"/>
        <v>0</v>
      </c>
      <c r="H7424" s="1090" t="str">
        <f t="shared" ca="1" si="464"/>
        <v/>
      </c>
      <c r="I7424" s="1109"/>
      <c r="J7424" s="1109"/>
      <c r="K7424" s="1112"/>
      <c r="L7424" s="1091"/>
      <c r="M7424" s="1091"/>
      <c r="N7424" s="1091"/>
      <c r="O7424" s="1091"/>
      <c r="P7424" s="1096"/>
      <c r="Q7424" s="1096"/>
      <c r="R7424" s="1096"/>
      <c r="S7424" s="1091"/>
    </row>
    <row r="7425" spans="1:19" x14ac:dyDescent="0.3">
      <c r="A7425" s="1090">
        <v>7420</v>
      </c>
      <c r="B7425" s="1091"/>
      <c r="C7425" s="1091"/>
      <c r="D7425" s="1097"/>
      <c r="E7425" s="1093">
        <f t="shared" si="461"/>
        <v>0</v>
      </c>
      <c r="F7425" s="1094">
        <f t="shared" si="462"/>
        <v>0</v>
      </c>
      <c r="G7425" s="1095">
        <f t="shared" si="463"/>
        <v>0</v>
      </c>
      <c r="H7425" s="1090" t="str">
        <f t="shared" ca="1" si="464"/>
        <v/>
      </c>
      <c r="I7425" s="1109"/>
      <c r="J7425" s="1109"/>
      <c r="K7425" s="1112"/>
      <c r="L7425" s="1091"/>
      <c r="M7425" s="1091"/>
      <c r="N7425" s="1091"/>
      <c r="O7425" s="1091"/>
      <c r="P7425" s="1096"/>
      <c r="Q7425" s="1096"/>
      <c r="R7425" s="1096"/>
      <c r="S7425" s="1091"/>
    </row>
    <row r="7426" spans="1:19" x14ac:dyDescent="0.3">
      <c r="A7426" s="1090">
        <v>7421</v>
      </c>
      <c r="B7426" s="1091"/>
      <c r="C7426" s="1091"/>
      <c r="D7426" s="1097"/>
      <c r="E7426" s="1093">
        <f t="shared" si="461"/>
        <v>0</v>
      </c>
      <c r="F7426" s="1094">
        <f t="shared" si="462"/>
        <v>0</v>
      </c>
      <c r="G7426" s="1095">
        <f t="shared" si="463"/>
        <v>0</v>
      </c>
      <c r="H7426" s="1090" t="str">
        <f t="shared" ca="1" si="464"/>
        <v/>
      </c>
      <c r="I7426" s="1109"/>
      <c r="J7426" s="1109"/>
      <c r="K7426" s="1112"/>
      <c r="L7426" s="1091"/>
      <c r="M7426" s="1091"/>
      <c r="N7426" s="1091"/>
      <c r="O7426" s="1091"/>
      <c r="P7426" s="1096"/>
      <c r="Q7426" s="1096"/>
      <c r="R7426" s="1096"/>
      <c r="S7426" s="1091"/>
    </row>
    <row r="7427" spans="1:19" x14ac:dyDescent="0.3">
      <c r="A7427" s="1090">
        <v>7422</v>
      </c>
      <c r="B7427" s="1091"/>
      <c r="C7427" s="1091"/>
      <c r="D7427" s="1097"/>
      <c r="E7427" s="1093">
        <f t="shared" si="461"/>
        <v>0</v>
      </c>
      <c r="F7427" s="1094">
        <f t="shared" si="462"/>
        <v>0</v>
      </c>
      <c r="G7427" s="1095">
        <f t="shared" si="463"/>
        <v>0</v>
      </c>
      <c r="H7427" s="1090" t="str">
        <f t="shared" ca="1" si="464"/>
        <v/>
      </c>
      <c r="I7427" s="1109"/>
      <c r="J7427" s="1109"/>
      <c r="K7427" s="1112"/>
      <c r="L7427" s="1091"/>
      <c r="M7427" s="1091"/>
      <c r="N7427" s="1091"/>
      <c r="O7427" s="1091"/>
      <c r="P7427" s="1096"/>
      <c r="Q7427" s="1096"/>
      <c r="R7427" s="1096"/>
      <c r="S7427" s="1091"/>
    </row>
    <row r="7428" spans="1:19" x14ac:dyDescent="0.3">
      <c r="A7428" s="1090">
        <v>7423</v>
      </c>
      <c r="B7428" s="1091"/>
      <c r="C7428" s="1091"/>
      <c r="D7428" s="1097"/>
      <c r="E7428" s="1093">
        <f t="shared" si="461"/>
        <v>0</v>
      </c>
      <c r="F7428" s="1094">
        <f t="shared" si="462"/>
        <v>0</v>
      </c>
      <c r="G7428" s="1095">
        <f t="shared" si="463"/>
        <v>0</v>
      </c>
      <c r="H7428" s="1090" t="str">
        <f t="shared" ca="1" si="464"/>
        <v/>
      </c>
      <c r="I7428" s="1109"/>
      <c r="J7428" s="1109"/>
      <c r="K7428" s="1112"/>
      <c r="L7428" s="1091"/>
      <c r="M7428" s="1091"/>
      <c r="N7428" s="1091"/>
      <c r="O7428" s="1091"/>
      <c r="P7428" s="1096"/>
      <c r="Q7428" s="1096"/>
      <c r="R7428" s="1096"/>
      <c r="S7428" s="1091"/>
    </row>
    <row r="7429" spans="1:19" x14ac:dyDescent="0.3">
      <c r="A7429" s="1090">
        <v>7424</v>
      </c>
      <c r="B7429" s="1091"/>
      <c r="C7429" s="1091"/>
      <c r="D7429" s="1097"/>
      <c r="E7429" s="1093">
        <f t="shared" si="461"/>
        <v>0</v>
      </c>
      <c r="F7429" s="1094">
        <f t="shared" si="462"/>
        <v>0</v>
      </c>
      <c r="G7429" s="1095">
        <f t="shared" si="463"/>
        <v>0</v>
      </c>
      <c r="H7429" s="1090" t="str">
        <f t="shared" ca="1" si="464"/>
        <v/>
      </c>
      <c r="I7429" s="1109"/>
      <c r="J7429" s="1109"/>
      <c r="K7429" s="1112"/>
      <c r="L7429" s="1091"/>
      <c r="M7429" s="1091"/>
      <c r="N7429" s="1091"/>
      <c r="O7429" s="1091"/>
      <c r="P7429" s="1096"/>
      <c r="Q7429" s="1096"/>
      <c r="R7429" s="1096"/>
      <c r="S7429" s="1091"/>
    </row>
    <row r="7430" spans="1:19" x14ac:dyDescent="0.3">
      <c r="A7430" s="1090">
        <v>7425</v>
      </c>
      <c r="B7430" s="1091"/>
      <c r="C7430" s="1091"/>
      <c r="D7430" s="1097"/>
      <c r="E7430" s="1093">
        <f t="shared" si="461"/>
        <v>0</v>
      </c>
      <c r="F7430" s="1094">
        <f t="shared" si="462"/>
        <v>0</v>
      </c>
      <c r="G7430" s="1095">
        <f t="shared" si="463"/>
        <v>0</v>
      </c>
      <c r="H7430" s="1090" t="str">
        <f t="shared" ca="1" si="464"/>
        <v/>
      </c>
      <c r="I7430" s="1109"/>
      <c r="J7430" s="1109"/>
      <c r="K7430" s="1112"/>
      <c r="L7430" s="1091"/>
      <c r="M7430" s="1091"/>
      <c r="N7430" s="1091"/>
      <c r="O7430" s="1091"/>
      <c r="P7430" s="1096"/>
      <c r="Q7430" s="1096"/>
      <c r="R7430" s="1096"/>
      <c r="S7430" s="1091"/>
    </row>
    <row r="7431" spans="1:19" x14ac:dyDescent="0.3">
      <c r="A7431" s="1090">
        <v>7426</v>
      </c>
      <c r="B7431" s="1091"/>
      <c r="C7431" s="1091"/>
      <c r="D7431" s="1097"/>
      <c r="E7431" s="1093">
        <f t="shared" ref="E7431:E7494" si="465">D7431</f>
        <v>0</v>
      </c>
      <c r="F7431" s="1094">
        <f t="shared" ref="F7431:F7494" si="466">D7431</f>
        <v>0</v>
      </c>
      <c r="G7431" s="1095">
        <f t="shared" ref="G7431:G7494" si="467">D7431</f>
        <v>0</v>
      </c>
      <c r="H7431" s="1090" t="str">
        <f t="shared" ref="H7431:H7494" ca="1" si="468">IF(ISBLANK(D7431),"",DATEDIF(G7431,TODAY(),"y"))</f>
        <v/>
      </c>
      <c r="I7431" s="1109"/>
      <c r="J7431" s="1109"/>
      <c r="K7431" s="1112"/>
      <c r="L7431" s="1091"/>
      <c r="M7431" s="1091"/>
      <c r="N7431" s="1091"/>
      <c r="O7431" s="1091"/>
      <c r="P7431" s="1096"/>
      <c r="Q7431" s="1096"/>
      <c r="R7431" s="1096"/>
      <c r="S7431" s="1091"/>
    </row>
    <row r="7432" spans="1:19" x14ac:dyDescent="0.3">
      <c r="A7432" s="1090">
        <v>7427</v>
      </c>
      <c r="B7432" s="1091"/>
      <c r="C7432" s="1091"/>
      <c r="D7432" s="1097"/>
      <c r="E7432" s="1093">
        <f t="shared" si="465"/>
        <v>0</v>
      </c>
      <c r="F7432" s="1094">
        <f t="shared" si="466"/>
        <v>0</v>
      </c>
      <c r="G7432" s="1095">
        <f t="shared" si="467"/>
        <v>0</v>
      </c>
      <c r="H7432" s="1090" t="str">
        <f t="shared" ca="1" si="468"/>
        <v/>
      </c>
      <c r="I7432" s="1109"/>
      <c r="J7432" s="1109"/>
      <c r="K7432" s="1112"/>
      <c r="L7432" s="1091"/>
      <c r="M7432" s="1091"/>
      <c r="N7432" s="1091"/>
      <c r="O7432" s="1091"/>
      <c r="P7432" s="1096"/>
      <c r="Q7432" s="1096"/>
      <c r="R7432" s="1096"/>
      <c r="S7432" s="1091"/>
    </row>
    <row r="7433" spans="1:19" x14ac:dyDescent="0.3">
      <c r="A7433" s="1090">
        <v>7428</v>
      </c>
      <c r="B7433" s="1091"/>
      <c r="C7433" s="1091"/>
      <c r="D7433" s="1097"/>
      <c r="E7433" s="1093">
        <f t="shared" si="465"/>
        <v>0</v>
      </c>
      <c r="F7433" s="1094">
        <f t="shared" si="466"/>
        <v>0</v>
      </c>
      <c r="G7433" s="1095">
        <f t="shared" si="467"/>
        <v>0</v>
      </c>
      <c r="H7433" s="1090" t="str">
        <f t="shared" ca="1" si="468"/>
        <v/>
      </c>
      <c r="I7433" s="1109"/>
      <c r="J7433" s="1109"/>
      <c r="K7433" s="1112"/>
      <c r="L7433" s="1091"/>
      <c r="M7433" s="1091"/>
      <c r="N7433" s="1091"/>
      <c r="O7433" s="1091"/>
      <c r="P7433" s="1096"/>
      <c r="Q7433" s="1096"/>
      <c r="R7433" s="1096"/>
      <c r="S7433" s="1091"/>
    </row>
    <row r="7434" spans="1:19" x14ac:dyDescent="0.3">
      <c r="A7434" s="1090">
        <v>7429</v>
      </c>
      <c r="B7434" s="1091"/>
      <c r="C7434" s="1091"/>
      <c r="D7434" s="1097"/>
      <c r="E7434" s="1093">
        <f t="shared" si="465"/>
        <v>0</v>
      </c>
      <c r="F7434" s="1094">
        <f t="shared" si="466"/>
        <v>0</v>
      </c>
      <c r="G7434" s="1095">
        <f t="shared" si="467"/>
        <v>0</v>
      </c>
      <c r="H7434" s="1090" t="str">
        <f t="shared" ca="1" si="468"/>
        <v/>
      </c>
      <c r="I7434" s="1109"/>
      <c r="J7434" s="1109"/>
      <c r="K7434" s="1112"/>
      <c r="L7434" s="1091"/>
      <c r="M7434" s="1091"/>
      <c r="N7434" s="1091"/>
      <c r="O7434" s="1091"/>
      <c r="P7434" s="1096"/>
      <c r="Q7434" s="1096"/>
      <c r="R7434" s="1096"/>
      <c r="S7434" s="1091"/>
    </row>
    <row r="7435" spans="1:19" x14ac:dyDescent="0.3">
      <c r="A7435" s="1090">
        <v>7430</v>
      </c>
      <c r="B7435" s="1091"/>
      <c r="C7435" s="1091"/>
      <c r="D7435" s="1097"/>
      <c r="E7435" s="1093">
        <f t="shared" si="465"/>
        <v>0</v>
      </c>
      <c r="F7435" s="1094">
        <f t="shared" si="466"/>
        <v>0</v>
      </c>
      <c r="G7435" s="1095">
        <f t="shared" si="467"/>
        <v>0</v>
      </c>
      <c r="H7435" s="1090" t="str">
        <f t="shared" ca="1" si="468"/>
        <v/>
      </c>
      <c r="I7435" s="1109"/>
      <c r="J7435" s="1109"/>
      <c r="K7435" s="1112"/>
      <c r="L7435" s="1091"/>
      <c r="M7435" s="1091"/>
      <c r="N7435" s="1091"/>
      <c r="O7435" s="1091"/>
      <c r="P7435" s="1096"/>
      <c r="Q7435" s="1096"/>
      <c r="R7435" s="1096"/>
      <c r="S7435" s="1091"/>
    </row>
    <row r="7436" spans="1:19" x14ac:dyDescent="0.3">
      <c r="A7436" s="1090">
        <v>7431</v>
      </c>
      <c r="B7436" s="1091"/>
      <c r="C7436" s="1091"/>
      <c r="D7436" s="1097"/>
      <c r="E7436" s="1093">
        <f t="shared" si="465"/>
        <v>0</v>
      </c>
      <c r="F7436" s="1094">
        <f t="shared" si="466"/>
        <v>0</v>
      </c>
      <c r="G7436" s="1095">
        <f t="shared" si="467"/>
        <v>0</v>
      </c>
      <c r="H7436" s="1090" t="str">
        <f t="shared" ca="1" si="468"/>
        <v/>
      </c>
      <c r="I7436" s="1109"/>
      <c r="J7436" s="1109"/>
      <c r="K7436" s="1112"/>
      <c r="L7436" s="1091"/>
      <c r="M7436" s="1091"/>
      <c r="N7436" s="1091"/>
      <c r="O7436" s="1091"/>
      <c r="P7436" s="1096"/>
      <c r="Q7436" s="1096"/>
      <c r="R7436" s="1096"/>
      <c r="S7436" s="1091"/>
    </row>
    <row r="7437" spans="1:19" x14ac:dyDescent="0.3">
      <c r="A7437" s="1090">
        <v>7432</v>
      </c>
      <c r="B7437" s="1091"/>
      <c r="C7437" s="1091"/>
      <c r="D7437" s="1097"/>
      <c r="E7437" s="1093">
        <f t="shared" si="465"/>
        <v>0</v>
      </c>
      <c r="F7437" s="1094">
        <f t="shared" si="466"/>
        <v>0</v>
      </c>
      <c r="G7437" s="1095">
        <f t="shared" si="467"/>
        <v>0</v>
      </c>
      <c r="H7437" s="1090" t="str">
        <f t="shared" ca="1" si="468"/>
        <v/>
      </c>
      <c r="I7437" s="1109"/>
      <c r="J7437" s="1109"/>
      <c r="K7437" s="1112"/>
      <c r="L7437" s="1091"/>
      <c r="M7437" s="1091"/>
      <c r="N7437" s="1091"/>
      <c r="O7437" s="1091"/>
      <c r="P7437" s="1096"/>
      <c r="Q7437" s="1096"/>
      <c r="R7437" s="1096"/>
      <c r="S7437" s="1091"/>
    </row>
    <row r="7438" spans="1:19" x14ac:dyDescent="0.3">
      <c r="A7438" s="1090">
        <v>7433</v>
      </c>
      <c r="B7438" s="1091"/>
      <c r="C7438" s="1091"/>
      <c r="D7438" s="1097"/>
      <c r="E7438" s="1093">
        <f t="shared" si="465"/>
        <v>0</v>
      </c>
      <c r="F7438" s="1094">
        <f t="shared" si="466"/>
        <v>0</v>
      </c>
      <c r="G7438" s="1095">
        <f t="shared" si="467"/>
        <v>0</v>
      </c>
      <c r="H7438" s="1090" t="str">
        <f t="shared" ca="1" si="468"/>
        <v/>
      </c>
      <c r="I7438" s="1109"/>
      <c r="J7438" s="1109"/>
      <c r="K7438" s="1112"/>
      <c r="L7438" s="1091"/>
      <c r="M7438" s="1091"/>
      <c r="N7438" s="1091"/>
      <c r="O7438" s="1091"/>
      <c r="P7438" s="1096"/>
      <c r="Q7438" s="1096"/>
      <c r="R7438" s="1096"/>
      <c r="S7438" s="1091"/>
    </row>
    <row r="7439" spans="1:19" x14ac:dyDescent="0.3">
      <c r="A7439" s="1090">
        <v>7434</v>
      </c>
      <c r="B7439" s="1091"/>
      <c r="C7439" s="1091"/>
      <c r="D7439" s="1097"/>
      <c r="E7439" s="1093">
        <f t="shared" si="465"/>
        <v>0</v>
      </c>
      <c r="F7439" s="1094">
        <f t="shared" si="466"/>
        <v>0</v>
      </c>
      <c r="G7439" s="1095">
        <f t="shared" si="467"/>
        <v>0</v>
      </c>
      <c r="H7439" s="1090" t="str">
        <f t="shared" ca="1" si="468"/>
        <v/>
      </c>
      <c r="I7439" s="1109"/>
      <c r="J7439" s="1109"/>
      <c r="K7439" s="1112"/>
      <c r="L7439" s="1091"/>
      <c r="M7439" s="1091"/>
      <c r="N7439" s="1091"/>
      <c r="O7439" s="1091"/>
      <c r="P7439" s="1096"/>
      <c r="Q7439" s="1096"/>
      <c r="R7439" s="1096"/>
      <c r="S7439" s="1091"/>
    </row>
    <row r="7440" spans="1:19" x14ac:dyDescent="0.3">
      <c r="A7440" s="1090">
        <v>7435</v>
      </c>
      <c r="B7440" s="1091"/>
      <c r="C7440" s="1091"/>
      <c r="D7440" s="1097"/>
      <c r="E7440" s="1093">
        <f t="shared" si="465"/>
        <v>0</v>
      </c>
      <c r="F7440" s="1094">
        <f t="shared" si="466"/>
        <v>0</v>
      </c>
      <c r="G7440" s="1095">
        <f t="shared" si="467"/>
        <v>0</v>
      </c>
      <c r="H7440" s="1090" t="str">
        <f t="shared" ca="1" si="468"/>
        <v/>
      </c>
      <c r="I7440" s="1109"/>
      <c r="J7440" s="1109"/>
      <c r="K7440" s="1112"/>
      <c r="L7440" s="1091"/>
      <c r="M7440" s="1091"/>
      <c r="N7440" s="1091"/>
      <c r="O7440" s="1091"/>
      <c r="P7440" s="1096"/>
      <c r="Q7440" s="1096"/>
      <c r="R7440" s="1096"/>
      <c r="S7440" s="1091"/>
    </row>
    <row r="7441" spans="1:19" x14ac:dyDescent="0.3">
      <c r="A7441" s="1090">
        <v>7436</v>
      </c>
      <c r="B7441" s="1091"/>
      <c r="C7441" s="1091"/>
      <c r="D7441" s="1097"/>
      <c r="E7441" s="1093">
        <f t="shared" si="465"/>
        <v>0</v>
      </c>
      <c r="F7441" s="1094">
        <f t="shared" si="466"/>
        <v>0</v>
      </c>
      <c r="G7441" s="1095">
        <f t="shared" si="467"/>
        <v>0</v>
      </c>
      <c r="H7441" s="1090" t="str">
        <f t="shared" ca="1" si="468"/>
        <v/>
      </c>
      <c r="I7441" s="1109"/>
      <c r="J7441" s="1109"/>
      <c r="K7441" s="1112"/>
      <c r="L7441" s="1091"/>
      <c r="M7441" s="1091"/>
      <c r="N7441" s="1091"/>
      <c r="O7441" s="1091"/>
      <c r="P7441" s="1096"/>
      <c r="Q7441" s="1096"/>
      <c r="R7441" s="1096"/>
      <c r="S7441" s="1091"/>
    </row>
    <row r="7442" spans="1:19" x14ac:dyDescent="0.3">
      <c r="A7442" s="1090">
        <v>7437</v>
      </c>
      <c r="B7442" s="1091"/>
      <c r="C7442" s="1091"/>
      <c r="D7442" s="1097"/>
      <c r="E7442" s="1093">
        <f t="shared" si="465"/>
        <v>0</v>
      </c>
      <c r="F7442" s="1094">
        <f t="shared" si="466"/>
        <v>0</v>
      </c>
      <c r="G7442" s="1095">
        <f t="shared" si="467"/>
        <v>0</v>
      </c>
      <c r="H7442" s="1090" t="str">
        <f t="shared" ca="1" si="468"/>
        <v/>
      </c>
      <c r="I7442" s="1109"/>
      <c r="J7442" s="1109"/>
      <c r="K7442" s="1112"/>
      <c r="L7442" s="1091"/>
      <c r="M7442" s="1091"/>
      <c r="N7442" s="1091"/>
      <c r="O7442" s="1091"/>
      <c r="P7442" s="1096"/>
      <c r="Q7442" s="1096"/>
      <c r="R7442" s="1096"/>
      <c r="S7442" s="1091"/>
    </row>
    <row r="7443" spans="1:19" x14ac:dyDescent="0.3">
      <c r="A7443" s="1090">
        <v>7438</v>
      </c>
      <c r="B7443" s="1091"/>
      <c r="C7443" s="1091"/>
      <c r="D7443" s="1097"/>
      <c r="E7443" s="1093">
        <f t="shared" si="465"/>
        <v>0</v>
      </c>
      <c r="F7443" s="1094">
        <f t="shared" si="466"/>
        <v>0</v>
      </c>
      <c r="G7443" s="1095">
        <f t="shared" si="467"/>
        <v>0</v>
      </c>
      <c r="H7443" s="1090" t="str">
        <f t="shared" ca="1" si="468"/>
        <v/>
      </c>
      <c r="I7443" s="1109"/>
      <c r="J7443" s="1109"/>
      <c r="K7443" s="1112"/>
      <c r="L7443" s="1091"/>
      <c r="M7443" s="1091"/>
      <c r="N7443" s="1091"/>
      <c r="O7443" s="1091"/>
      <c r="P7443" s="1096"/>
      <c r="Q7443" s="1096"/>
      <c r="R7443" s="1096"/>
      <c r="S7443" s="1091"/>
    </row>
    <row r="7444" spans="1:19" x14ac:dyDescent="0.3">
      <c r="A7444" s="1090">
        <v>7439</v>
      </c>
      <c r="B7444" s="1091"/>
      <c r="C7444" s="1091"/>
      <c r="D7444" s="1097"/>
      <c r="E7444" s="1093">
        <f t="shared" si="465"/>
        <v>0</v>
      </c>
      <c r="F7444" s="1094">
        <f t="shared" si="466"/>
        <v>0</v>
      </c>
      <c r="G7444" s="1095">
        <f t="shared" si="467"/>
        <v>0</v>
      </c>
      <c r="H7444" s="1090" t="str">
        <f t="shared" ca="1" si="468"/>
        <v/>
      </c>
      <c r="I7444" s="1109"/>
      <c r="J7444" s="1109"/>
      <c r="K7444" s="1112"/>
      <c r="L7444" s="1091"/>
      <c r="M7444" s="1091"/>
      <c r="N7444" s="1091"/>
      <c r="O7444" s="1091"/>
      <c r="P7444" s="1096"/>
      <c r="Q7444" s="1096"/>
      <c r="R7444" s="1096"/>
      <c r="S7444" s="1091"/>
    </row>
    <row r="7445" spans="1:19" x14ac:dyDescent="0.3">
      <c r="A7445" s="1090">
        <v>7440</v>
      </c>
      <c r="B7445" s="1091"/>
      <c r="C7445" s="1091"/>
      <c r="D7445" s="1097"/>
      <c r="E7445" s="1093">
        <f t="shared" si="465"/>
        <v>0</v>
      </c>
      <c r="F7445" s="1094">
        <f t="shared" si="466"/>
        <v>0</v>
      </c>
      <c r="G7445" s="1095">
        <f t="shared" si="467"/>
        <v>0</v>
      </c>
      <c r="H7445" s="1090" t="str">
        <f t="shared" ca="1" si="468"/>
        <v/>
      </c>
      <c r="I7445" s="1109"/>
      <c r="J7445" s="1109"/>
      <c r="K7445" s="1112"/>
      <c r="L7445" s="1091"/>
      <c r="M7445" s="1091"/>
      <c r="N7445" s="1091"/>
      <c r="O7445" s="1091"/>
      <c r="P7445" s="1096"/>
      <c r="Q7445" s="1096"/>
      <c r="R7445" s="1096"/>
      <c r="S7445" s="1091"/>
    </row>
    <row r="7446" spans="1:19" x14ac:dyDescent="0.3">
      <c r="A7446" s="1090">
        <v>7441</v>
      </c>
      <c r="B7446" s="1091"/>
      <c r="C7446" s="1091"/>
      <c r="D7446" s="1097"/>
      <c r="E7446" s="1093">
        <f t="shared" si="465"/>
        <v>0</v>
      </c>
      <c r="F7446" s="1094">
        <f t="shared" si="466"/>
        <v>0</v>
      </c>
      <c r="G7446" s="1095">
        <f t="shared" si="467"/>
        <v>0</v>
      </c>
      <c r="H7446" s="1090" t="str">
        <f t="shared" ca="1" si="468"/>
        <v/>
      </c>
      <c r="I7446" s="1109"/>
      <c r="J7446" s="1109"/>
      <c r="K7446" s="1112"/>
      <c r="L7446" s="1091"/>
      <c r="M7446" s="1091"/>
      <c r="N7446" s="1091"/>
      <c r="O7446" s="1091"/>
      <c r="P7446" s="1096"/>
      <c r="Q7446" s="1096"/>
      <c r="R7446" s="1096"/>
      <c r="S7446" s="1091"/>
    </row>
    <row r="7447" spans="1:19" x14ac:dyDescent="0.3">
      <c r="A7447" s="1090">
        <v>7442</v>
      </c>
      <c r="B7447" s="1091"/>
      <c r="C7447" s="1091"/>
      <c r="D7447" s="1097"/>
      <c r="E7447" s="1093">
        <f t="shared" si="465"/>
        <v>0</v>
      </c>
      <c r="F7447" s="1094">
        <f t="shared" si="466"/>
        <v>0</v>
      </c>
      <c r="G7447" s="1095">
        <f t="shared" si="467"/>
        <v>0</v>
      </c>
      <c r="H7447" s="1090" t="str">
        <f t="shared" ca="1" si="468"/>
        <v/>
      </c>
      <c r="I7447" s="1109"/>
      <c r="J7447" s="1109"/>
      <c r="K7447" s="1112"/>
      <c r="L7447" s="1091"/>
      <c r="M7447" s="1091"/>
      <c r="N7447" s="1091"/>
      <c r="O7447" s="1091"/>
      <c r="P7447" s="1096"/>
      <c r="Q7447" s="1096"/>
      <c r="R7447" s="1096"/>
      <c r="S7447" s="1091"/>
    </row>
    <row r="7448" spans="1:19" x14ac:dyDescent="0.3">
      <c r="A7448" s="1090">
        <v>7443</v>
      </c>
      <c r="B7448" s="1091"/>
      <c r="C7448" s="1091"/>
      <c r="D7448" s="1097"/>
      <c r="E7448" s="1093">
        <f t="shared" si="465"/>
        <v>0</v>
      </c>
      <c r="F7448" s="1094">
        <f t="shared" si="466"/>
        <v>0</v>
      </c>
      <c r="G7448" s="1095">
        <f t="shared" si="467"/>
        <v>0</v>
      </c>
      <c r="H7448" s="1090" t="str">
        <f t="shared" ca="1" si="468"/>
        <v/>
      </c>
      <c r="I7448" s="1109"/>
      <c r="J7448" s="1109"/>
      <c r="K7448" s="1112"/>
      <c r="L7448" s="1091"/>
      <c r="M7448" s="1091"/>
      <c r="N7448" s="1091"/>
      <c r="O7448" s="1091"/>
      <c r="P7448" s="1096"/>
      <c r="Q7448" s="1096"/>
      <c r="R7448" s="1096"/>
      <c r="S7448" s="1091"/>
    </row>
    <row r="7449" spans="1:19" x14ac:dyDescent="0.3">
      <c r="A7449" s="1090">
        <v>7444</v>
      </c>
      <c r="B7449" s="1091"/>
      <c r="C7449" s="1091"/>
      <c r="D7449" s="1097"/>
      <c r="E7449" s="1093">
        <f t="shared" si="465"/>
        <v>0</v>
      </c>
      <c r="F7449" s="1094">
        <f t="shared" si="466"/>
        <v>0</v>
      </c>
      <c r="G7449" s="1095">
        <f t="shared" si="467"/>
        <v>0</v>
      </c>
      <c r="H7449" s="1090" t="str">
        <f t="shared" ca="1" si="468"/>
        <v/>
      </c>
      <c r="I7449" s="1109"/>
      <c r="J7449" s="1109"/>
      <c r="K7449" s="1112"/>
      <c r="L7449" s="1091"/>
      <c r="M7449" s="1091"/>
      <c r="N7449" s="1091"/>
      <c r="O7449" s="1091"/>
      <c r="P7449" s="1096"/>
      <c r="Q7449" s="1096"/>
      <c r="R7449" s="1096"/>
      <c r="S7449" s="1091"/>
    </row>
    <row r="7450" spans="1:19" x14ac:dyDescent="0.3">
      <c r="A7450" s="1090">
        <v>7445</v>
      </c>
      <c r="B7450" s="1091"/>
      <c r="C7450" s="1091"/>
      <c r="D7450" s="1097"/>
      <c r="E7450" s="1093">
        <f t="shared" si="465"/>
        <v>0</v>
      </c>
      <c r="F7450" s="1094">
        <f t="shared" si="466"/>
        <v>0</v>
      </c>
      <c r="G7450" s="1095">
        <f t="shared" si="467"/>
        <v>0</v>
      </c>
      <c r="H7450" s="1090" t="str">
        <f t="shared" ca="1" si="468"/>
        <v/>
      </c>
      <c r="I7450" s="1109"/>
      <c r="J7450" s="1109"/>
      <c r="K7450" s="1112"/>
      <c r="L7450" s="1091"/>
      <c r="M7450" s="1091"/>
      <c r="N7450" s="1091"/>
      <c r="O7450" s="1091"/>
      <c r="P7450" s="1096"/>
      <c r="Q7450" s="1096"/>
      <c r="R7450" s="1096"/>
      <c r="S7450" s="1091"/>
    </row>
    <row r="7451" spans="1:19" x14ac:dyDescent="0.3">
      <c r="A7451" s="1090">
        <v>7446</v>
      </c>
      <c r="B7451" s="1091"/>
      <c r="C7451" s="1091"/>
      <c r="D7451" s="1097"/>
      <c r="E7451" s="1093">
        <f t="shared" si="465"/>
        <v>0</v>
      </c>
      <c r="F7451" s="1094">
        <f t="shared" si="466"/>
        <v>0</v>
      </c>
      <c r="G7451" s="1095">
        <f t="shared" si="467"/>
        <v>0</v>
      </c>
      <c r="H7451" s="1090" t="str">
        <f t="shared" ca="1" si="468"/>
        <v/>
      </c>
      <c r="I7451" s="1109"/>
      <c r="J7451" s="1109"/>
      <c r="K7451" s="1112"/>
      <c r="L7451" s="1091"/>
      <c r="M7451" s="1091"/>
      <c r="N7451" s="1091"/>
      <c r="O7451" s="1091"/>
      <c r="P7451" s="1096"/>
      <c r="Q7451" s="1096"/>
      <c r="R7451" s="1096"/>
      <c r="S7451" s="1091"/>
    </row>
    <row r="7452" spans="1:19" x14ac:dyDescent="0.3">
      <c r="A7452" s="1090">
        <v>7447</v>
      </c>
      <c r="B7452" s="1091"/>
      <c r="C7452" s="1091"/>
      <c r="D7452" s="1097"/>
      <c r="E7452" s="1093">
        <f t="shared" si="465"/>
        <v>0</v>
      </c>
      <c r="F7452" s="1094">
        <f t="shared" si="466"/>
        <v>0</v>
      </c>
      <c r="G7452" s="1095">
        <f t="shared" si="467"/>
        <v>0</v>
      </c>
      <c r="H7452" s="1090" t="str">
        <f t="shared" ca="1" si="468"/>
        <v/>
      </c>
      <c r="I7452" s="1109"/>
      <c r="J7452" s="1109"/>
      <c r="K7452" s="1112"/>
      <c r="L7452" s="1091"/>
      <c r="M7452" s="1091"/>
      <c r="N7452" s="1091"/>
      <c r="O7452" s="1091"/>
      <c r="P7452" s="1096"/>
      <c r="Q7452" s="1096"/>
      <c r="R7452" s="1096"/>
      <c r="S7452" s="1091"/>
    </row>
    <row r="7453" spans="1:19" x14ac:dyDescent="0.3">
      <c r="A7453" s="1090">
        <v>7448</v>
      </c>
      <c r="B7453" s="1091"/>
      <c r="C7453" s="1091"/>
      <c r="D7453" s="1097"/>
      <c r="E7453" s="1093">
        <f t="shared" si="465"/>
        <v>0</v>
      </c>
      <c r="F7453" s="1094">
        <f t="shared" si="466"/>
        <v>0</v>
      </c>
      <c r="G7453" s="1095">
        <f t="shared" si="467"/>
        <v>0</v>
      </c>
      <c r="H7453" s="1090" t="str">
        <f t="shared" ca="1" si="468"/>
        <v/>
      </c>
      <c r="I7453" s="1109"/>
      <c r="J7453" s="1109"/>
      <c r="K7453" s="1112"/>
      <c r="L7453" s="1091"/>
      <c r="M7453" s="1091"/>
      <c r="N7453" s="1091"/>
      <c r="O7453" s="1091"/>
      <c r="P7453" s="1096"/>
      <c r="Q7453" s="1096"/>
      <c r="R7453" s="1096"/>
      <c r="S7453" s="1091"/>
    </row>
    <row r="7454" spans="1:19" x14ac:dyDescent="0.3">
      <c r="A7454" s="1090">
        <v>7449</v>
      </c>
      <c r="B7454" s="1091"/>
      <c r="C7454" s="1091"/>
      <c r="D7454" s="1097"/>
      <c r="E7454" s="1093">
        <f t="shared" si="465"/>
        <v>0</v>
      </c>
      <c r="F7454" s="1094">
        <f t="shared" si="466"/>
        <v>0</v>
      </c>
      <c r="G7454" s="1095">
        <f t="shared" si="467"/>
        <v>0</v>
      </c>
      <c r="H7454" s="1090" t="str">
        <f t="shared" ca="1" si="468"/>
        <v/>
      </c>
      <c r="I7454" s="1109"/>
      <c r="J7454" s="1109"/>
      <c r="K7454" s="1112"/>
      <c r="L7454" s="1091"/>
      <c r="M7454" s="1091"/>
      <c r="N7454" s="1091"/>
      <c r="O7454" s="1091"/>
      <c r="P7454" s="1096"/>
      <c r="Q7454" s="1096"/>
      <c r="R7454" s="1096"/>
      <c r="S7454" s="1091"/>
    </row>
    <row r="7455" spans="1:19" x14ac:dyDescent="0.3">
      <c r="A7455" s="1090">
        <v>7450</v>
      </c>
      <c r="B7455" s="1091"/>
      <c r="C7455" s="1091"/>
      <c r="D7455" s="1097"/>
      <c r="E7455" s="1093">
        <f t="shared" si="465"/>
        <v>0</v>
      </c>
      <c r="F7455" s="1094">
        <f t="shared" si="466"/>
        <v>0</v>
      </c>
      <c r="G7455" s="1095">
        <f t="shared" si="467"/>
        <v>0</v>
      </c>
      <c r="H7455" s="1090" t="str">
        <f t="shared" ca="1" si="468"/>
        <v/>
      </c>
      <c r="I7455" s="1109"/>
      <c r="J7455" s="1109"/>
      <c r="K7455" s="1112"/>
      <c r="L7455" s="1091"/>
      <c r="M7455" s="1091"/>
      <c r="N7455" s="1091"/>
      <c r="O7455" s="1091"/>
      <c r="P7455" s="1096"/>
      <c r="Q7455" s="1096"/>
      <c r="R7455" s="1096"/>
      <c r="S7455" s="1091"/>
    </row>
    <row r="7456" spans="1:19" x14ac:dyDescent="0.3">
      <c r="A7456" s="1090">
        <v>7451</v>
      </c>
      <c r="B7456" s="1091"/>
      <c r="C7456" s="1091"/>
      <c r="D7456" s="1097"/>
      <c r="E7456" s="1093">
        <f t="shared" si="465"/>
        <v>0</v>
      </c>
      <c r="F7456" s="1094">
        <f t="shared" si="466"/>
        <v>0</v>
      </c>
      <c r="G7456" s="1095">
        <f t="shared" si="467"/>
        <v>0</v>
      </c>
      <c r="H7456" s="1090" t="str">
        <f t="shared" ca="1" si="468"/>
        <v/>
      </c>
      <c r="I7456" s="1109"/>
      <c r="J7456" s="1109"/>
      <c r="K7456" s="1112"/>
      <c r="L7456" s="1091"/>
      <c r="M7456" s="1091"/>
      <c r="N7456" s="1091"/>
      <c r="O7456" s="1091"/>
      <c r="P7456" s="1096"/>
      <c r="Q7456" s="1096"/>
      <c r="R7456" s="1096"/>
      <c r="S7456" s="1091"/>
    </row>
    <row r="7457" spans="1:19" x14ac:dyDescent="0.3">
      <c r="A7457" s="1090">
        <v>7452</v>
      </c>
      <c r="B7457" s="1091"/>
      <c r="C7457" s="1091"/>
      <c r="D7457" s="1097"/>
      <c r="E7457" s="1093">
        <f t="shared" si="465"/>
        <v>0</v>
      </c>
      <c r="F7457" s="1094">
        <f t="shared" si="466"/>
        <v>0</v>
      </c>
      <c r="G7457" s="1095">
        <f t="shared" si="467"/>
        <v>0</v>
      </c>
      <c r="H7457" s="1090" t="str">
        <f t="shared" ca="1" si="468"/>
        <v/>
      </c>
      <c r="I7457" s="1109"/>
      <c r="J7457" s="1109"/>
      <c r="K7457" s="1112"/>
      <c r="L7457" s="1091"/>
      <c r="M7457" s="1091"/>
      <c r="N7457" s="1091"/>
      <c r="O7457" s="1091"/>
      <c r="P7457" s="1096"/>
      <c r="Q7457" s="1096"/>
      <c r="R7457" s="1096"/>
      <c r="S7457" s="1091"/>
    </row>
    <row r="7458" spans="1:19" x14ac:dyDescent="0.3">
      <c r="A7458" s="1090">
        <v>7453</v>
      </c>
      <c r="B7458" s="1091"/>
      <c r="C7458" s="1091"/>
      <c r="D7458" s="1097"/>
      <c r="E7458" s="1093">
        <f t="shared" si="465"/>
        <v>0</v>
      </c>
      <c r="F7458" s="1094">
        <f t="shared" si="466"/>
        <v>0</v>
      </c>
      <c r="G7458" s="1095">
        <f t="shared" si="467"/>
        <v>0</v>
      </c>
      <c r="H7458" s="1090" t="str">
        <f t="shared" ca="1" si="468"/>
        <v/>
      </c>
      <c r="I7458" s="1109"/>
      <c r="J7458" s="1109"/>
      <c r="K7458" s="1112"/>
      <c r="L7458" s="1091"/>
      <c r="M7458" s="1091"/>
      <c r="N7458" s="1091"/>
      <c r="O7458" s="1091"/>
      <c r="P7458" s="1096"/>
      <c r="Q7458" s="1096"/>
      <c r="R7458" s="1096"/>
      <c r="S7458" s="1091"/>
    </row>
    <row r="7459" spans="1:19" x14ac:dyDescent="0.3">
      <c r="A7459" s="1090">
        <v>7454</v>
      </c>
      <c r="B7459" s="1091"/>
      <c r="C7459" s="1091"/>
      <c r="D7459" s="1097"/>
      <c r="E7459" s="1093">
        <f t="shared" si="465"/>
        <v>0</v>
      </c>
      <c r="F7459" s="1094">
        <f t="shared" si="466"/>
        <v>0</v>
      </c>
      <c r="G7459" s="1095">
        <f t="shared" si="467"/>
        <v>0</v>
      </c>
      <c r="H7459" s="1090" t="str">
        <f t="shared" ca="1" si="468"/>
        <v/>
      </c>
      <c r="I7459" s="1109"/>
      <c r="J7459" s="1109"/>
      <c r="K7459" s="1112"/>
      <c r="L7459" s="1091"/>
      <c r="M7459" s="1091"/>
      <c r="N7459" s="1091"/>
      <c r="O7459" s="1091"/>
      <c r="P7459" s="1096"/>
      <c r="Q7459" s="1096"/>
      <c r="R7459" s="1096"/>
      <c r="S7459" s="1091"/>
    </row>
    <row r="7460" spans="1:19" x14ac:dyDescent="0.3">
      <c r="A7460" s="1090">
        <v>7455</v>
      </c>
      <c r="B7460" s="1091"/>
      <c r="C7460" s="1091"/>
      <c r="D7460" s="1097"/>
      <c r="E7460" s="1093">
        <f t="shared" si="465"/>
        <v>0</v>
      </c>
      <c r="F7460" s="1094">
        <f t="shared" si="466"/>
        <v>0</v>
      </c>
      <c r="G7460" s="1095">
        <f t="shared" si="467"/>
        <v>0</v>
      </c>
      <c r="H7460" s="1090" t="str">
        <f t="shared" ca="1" si="468"/>
        <v/>
      </c>
      <c r="I7460" s="1109"/>
      <c r="J7460" s="1109"/>
      <c r="K7460" s="1112"/>
      <c r="L7460" s="1091"/>
      <c r="M7460" s="1091"/>
      <c r="N7460" s="1091"/>
      <c r="O7460" s="1091"/>
      <c r="P7460" s="1096"/>
      <c r="Q7460" s="1096"/>
      <c r="R7460" s="1096"/>
      <c r="S7460" s="1091"/>
    </row>
    <row r="7461" spans="1:19" x14ac:dyDescent="0.3">
      <c r="A7461" s="1090">
        <v>7456</v>
      </c>
      <c r="B7461" s="1091"/>
      <c r="C7461" s="1091"/>
      <c r="D7461" s="1097"/>
      <c r="E7461" s="1093">
        <f t="shared" si="465"/>
        <v>0</v>
      </c>
      <c r="F7461" s="1094">
        <f t="shared" si="466"/>
        <v>0</v>
      </c>
      <c r="G7461" s="1095">
        <f t="shared" si="467"/>
        <v>0</v>
      </c>
      <c r="H7461" s="1090" t="str">
        <f t="shared" ca="1" si="468"/>
        <v/>
      </c>
      <c r="I7461" s="1109"/>
      <c r="J7461" s="1109"/>
      <c r="K7461" s="1112"/>
      <c r="L7461" s="1091"/>
      <c r="M7461" s="1091"/>
      <c r="N7461" s="1091"/>
      <c r="O7461" s="1091"/>
      <c r="P7461" s="1096"/>
      <c r="Q7461" s="1096"/>
      <c r="R7461" s="1096"/>
      <c r="S7461" s="1091"/>
    </row>
    <row r="7462" spans="1:19" x14ac:dyDescent="0.3">
      <c r="A7462" s="1090">
        <v>7457</v>
      </c>
      <c r="B7462" s="1091"/>
      <c r="C7462" s="1091"/>
      <c r="D7462" s="1097"/>
      <c r="E7462" s="1093">
        <f t="shared" si="465"/>
        <v>0</v>
      </c>
      <c r="F7462" s="1094">
        <f t="shared" si="466"/>
        <v>0</v>
      </c>
      <c r="G7462" s="1095">
        <f t="shared" si="467"/>
        <v>0</v>
      </c>
      <c r="H7462" s="1090" t="str">
        <f t="shared" ca="1" si="468"/>
        <v/>
      </c>
      <c r="I7462" s="1109"/>
      <c r="J7462" s="1109"/>
      <c r="K7462" s="1112"/>
      <c r="L7462" s="1091"/>
      <c r="M7462" s="1091"/>
      <c r="N7462" s="1091"/>
      <c r="O7462" s="1091"/>
      <c r="P7462" s="1096"/>
      <c r="Q7462" s="1096"/>
      <c r="R7462" s="1096"/>
      <c r="S7462" s="1091"/>
    </row>
    <row r="7463" spans="1:19" x14ac:dyDescent="0.3">
      <c r="A7463" s="1090">
        <v>7458</v>
      </c>
      <c r="B7463" s="1091"/>
      <c r="C7463" s="1091"/>
      <c r="D7463" s="1097"/>
      <c r="E7463" s="1093">
        <f t="shared" si="465"/>
        <v>0</v>
      </c>
      <c r="F7463" s="1094">
        <f t="shared" si="466"/>
        <v>0</v>
      </c>
      <c r="G7463" s="1095">
        <f t="shared" si="467"/>
        <v>0</v>
      </c>
      <c r="H7463" s="1090" t="str">
        <f t="shared" ca="1" si="468"/>
        <v/>
      </c>
      <c r="I7463" s="1109"/>
      <c r="J7463" s="1109"/>
      <c r="K7463" s="1112"/>
      <c r="L7463" s="1091"/>
      <c r="M7463" s="1091"/>
      <c r="N7463" s="1091"/>
      <c r="O7463" s="1091"/>
      <c r="P7463" s="1096"/>
      <c r="Q7463" s="1096"/>
      <c r="R7463" s="1096"/>
      <c r="S7463" s="1091"/>
    </row>
    <row r="7464" spans="1:19" x14ac:dyDescent="0.3">
      <c r="A7464" s="1090">
        <v>7459</v>
      </c>
      <c r="B7464" s="1091"/>
      <c r="C7464" s="1091"/>
      <c r="D7464" s="1097"/>
      <c r="E7464" s="1093">
        <f t="shared" si="465"/>
        <v>0</v>
      </c>
      <c r="F7464" s="1094">
        <f t="shared" si="466"/>
        <v>0</v>
      </c>
      <c r="G7464" s="1095">
        <f t="shared" si="467"/>
        <v>0</v>
      </c>
      <c r="H7464" s="1090" t="str">
        <f t="shared" ca="1" si="468"/>
        <v/>
      </c>
      <c r="I7464" s="1109"/>
      <c r="J7464" s="1109"/>
      <c r="K7464" s="1112"/>
      <c r="L7464" s="1091"/>
      <c r="M7464" s="1091"/>
      <c r="N7464" s="1091"/>
      <c r="O7464" s="1091"/>
      <c r="P7464" s="1096"/>
      <c r="Q7464" s="1096"/>
      <c r="R7464" s="1096"/>
      <c r="S7464" s="1091"/>
    </row>
    <row r="7465" spans="1:19" x14ac:dyDescent="0.3">
      <c r="A7465" s="1090">
        <v>7460</v>
      </c>
      <c r="B7465" s="1091"/>
      <c r="C7465" s="1091"/>
      <c r="D7465" s="1097"/>
      <c r="E7465" s="1093">
        <f t="shared" si="465"/>
        <v>0</v>
      </c>
      <c r="F7465" s="1094">
        <f t="shared" si="466"/>
        <v>0</v>
      </c>
      <c r="G7465" s="1095">
        <f t="shared" si="467"/>
        <v>0</v>
      </c>
      <c r="H7465" s="1090" t="str">
        <f t="shared" ca="1" si="468"/>
        <v/>
      </c>
      <c r="I7465" s="1109"/>
      <c r="J7465" s="1109"/>
      <c r="K7465" s="1112"/>
      <c r="L7465" s="1091"/>
      <c r="M7465" s="1091"/>
      <c r="N7465" s="1091"/>
      <c r="O7465" s="1091"/>
      <c r="P7465" s="1096"/>
      <c r="Q7465" s="1096"/>
      <c r="R7465" s="1096"/>
      <c r="S7465" s="1091"/>
    </row>
    <row r="7466" spans="1:19" x14ac:dyDescent="0.3">
      <c r="A7466" s="1090">
        <v>7461</v>
      </c>
      <c r="B7466" s="1091"/>
      <c r="C7466" s="1091"/>
      <c r="D7466" s="1097"/>
      <c r="E7466" s="1093">
        <f t="shared" si="465"/>
        <v>0</v>
      </c>
      <c r="F7466" s="1094">
        <f t="shared" si="466"/>
        <v>0</v>
      </c>
      <c r="G7466" s="1095">
        <f t="shared" si="467"/>
        <v>0</v>
      </c>
      <c r="H7466" s="1090" t="str">
        <f t="shared" ca="1" si="468"/>
        <v/>
      </c>
      <c r="I7466" s="1109"/>
      <c r="J7466" s="1109"/>
      <c r="K7466" s="1112"/>
      <c r="L7466" s="1091"/>
      <c r="M7466" s="1091"/>
      <c r="N7466" s="1091"/>
      <c r="O7466" s="1091"/>
      <c r="P7466" s="1096"/>
      <c r="Q7466" s="1096"/>
      <c r="R7466" s="1096"/>
      <c r="S7466" s="1091"/>
    </row>
    <row r="7467" spans="1:19" x14ac:dyDescent="0.3">
      <c r="A7467" s="1090">
        <v>7462</v>
      </c>
      <c r="B7467" s="1091"/>
      <c r="C7467" s="1091"/>
      <c r="D7467" s="1097"/>
      <c r="E7467" s="1093">
        <f t="shared" si="465"/>
        <v>0</v>
      </c>
      <c r="F7467" s="1094">
        <f t="shared" si="466"/>
        <v>0</v>
      </c>
      <c r="G7467" s="1095">
        <f t="shared" si="467"/>
        <v>0</v>
      </c>
      <c r="H7467" s="1090" t="str">
        <f t="shared" ca="1" si="468"/>
        <v/>
      </c>
      <c r="I7467" s="1109"/>
      <c r="J7467" s="1109"/>
      <c r="K7467" s="1112"/>
      <c r="L7467" s="1091"/>
      <c r="M7467" s="1091"/>
      <c r="N7467" s="1091"/>
      <c r="O7467" s="1091"/>
      <c r="P7467" s="1096"/>
      <c r="Q7467" s="1096"/>
      <c r="R7467" s="1096"/>
      <c r="S7467" s="1091"/>
    </row>
    <row r="7468" spans="1:19" x14ac:dyDescent="0.3">
      <c r="A7468" s="1090">
        <v>7463</v>
      </c>
      <c r="B7468" s="1091"/>
      <c r="C7468" s="1091"/>
      <c r="D7468" s="1097"/>
      <c r="E7468" s="1093">
        <f t="shared" si="465"/>
        <v>0</v>
      </c>
      <c r="F7468" s="1094">
        <f t="shared" si="466"/>
        <v>0</v>
      </c>
      <c r="G7468" s="1095">
        <f t="shared" si="467"/>
        <v>0</v>
      </c>
      <c r="H7468" s="1090" t="str">
        <f t="shared" ca="1" si="468"/>
        <v/>
      </c>
      <c r="I7468" s="1109"/>
      <c r="J7468" s="1109"/>
      <c r="K7468" s="1112"/>
      <c r="L7468" s="1091"/>
      <c r="M7468" s="1091"/>
      <c r="N7468" s="1091"/>
      <c r="O7468" s="1091"/>
      <c r="P7468" s="1096"/>
      <c r="Q7468" s="1096"/>
      <c r="R7468" s="1096"/>
      <c r="S7468" s="1091"/>
    </row>
    <row r="7469" spans="1:19" x14ac:dyDescent="0.3">
      <c r="A7469" s="1090">
        <v>7464</v>
      </c>
      <c r="B7469" s="1091"/>
      <c r="C7469" s="1091"/>
      <c r="D7469" s="1097"/>
      <c r="E7469" s="1093">
        <f t="shared" si="465"/>
        <v>0</v>
      </c>
      <c r="F7469" s="1094">
        <f t="shared" si="466"/>
        <v>0</v>
      </c>
      <c r="G7469" s="1095">
        <f t="shared" si="467"/>
        <v>0</v>
      </c>
      <c r="H7469" s="1090" t="str">
        <f t="shared" ca="1" si="468"/>
        <v/>
      </c>
      <c r="I7469" s="1109"/>
      <c r="J7469" s="1109"/>
      <c r="K7469" s="1112"/>
      <c r="L7469" s="1091"/>
      <c r="M7469" s="1091"/>
      <c r="N7469" s="1091"/>
      <c r="O7469" s="1091"/>
      <c r="P7469" s="1096"/>
      <c r="Q7469" s="1096"/>
      <c r="R7469" s="1096"/>
      <c r="S7469" s="1091"/>
    </row>
    <row r="7470" spans="1:19" x14ac:dyDescent="0.3">
      <c r="A7470" s="1090">
        <v>7465</v>
      </c>
      <c r="B7470" s="1091"/>
      <c r="C7470" s="1091"/>
      <c r="D7470" s="1097"/>
      <c r="E7470" s="1093">
        <f t="shared" si="465"/>
        <v>0</v>
      </c>
      <c r="F7470" s="1094">
        <f t="shared" si="466"/>
        <v>0</v>
      </c>
      <c r="G7470" s="1095">
        <f t="shared" si="467"/>
        <v>0</v>
      </c>
      <c r="H7470" s="1090" t="str">
        <f t="shared" ca="1" si="468"/>
        <v/>
      </c>
      <c r="I7470" s="1109"/>
      <c r="J7470" s="1109"/>
      <c r="K7470" s="1112"/>
      <c r="L7470" s="1091"/>
      <c r="M7470" s="1091"/>
      <c r="N7470" s="1091"/>
      <c r="O7470" s="1091"/>
      <c r="P7470" s="1096"/>
      <c r="Q7470" s="1096"/>
      <c r="R7470" s="1096"/>
      <c r="S7470" s="1091"/>
    </row>
    <row r="7471" spans="1:19" x14ac:dyDescent="0.3">
      <c r="A7471" s="1090">
        <v>7466</v>
      </c>
      <c r="B7471" s="1091"/>
      <c r="C7471" s="1091"/>
      <c r="D7471" s="1097"/>
      <c r="E7471" s="1093">
        <f t="shared" si="465"/>
        <v>0</v>
      </c>
      <c r="F7471" s="1094">
        <f t="shared" si="466"/>
        <v>0</v>
      </c>
      <c r="G7471" s="1095">
        <f t="shared" si="467"/>
        <v>0</v>
      </c>
      <c r="H7471" s="1090" t="str">
        <f t="shared" ca="1" si="468"/>
        <v/>
      </c>
      <c r="I7471" s="1109"/>
      <c r="J7471" s="1109"/>
      <c r="K7471" s="1112"/>
      <c r="L7471" s="1091"/>
      <c r="M7471" s="1091"/>
      <c r="N7471" s="1091"/>
      <c r="O7471" s="1091"/>
      <c r="P7471" s="1096"/>
      <c r="Q7471" s="1096"/>
      <c r="R7471" s="1096"/>
      <c r="S7471" s="1091"/>
    </row>
    <row r="7472" spans="1:19" x14ac:dyDescent="0.3">
      <c r="A7472" s="1090">
        <v>7467</v>
      </c>
      <c r="B7472" s="1091"/>
      <c r="C7472" s="1091"/>
      <c r="D7472" s="1097"/>
      <c r="E7472" s="1093">
        <f t="shared" si="465"/>
        <v>0</v>
      </c>
      <c r="F7472" s="1094">
        <f t="shared" si="466"/>
        <v>0</v>
      </c>
      <c r="G7472" s="1095">
        <f t="shared" si="467"/>
        <v>0</v>
      </c>
      <c r="H7472" s="1090" t="str">
        <f t="shared" ca="1" si="468"/>
        <v/>
      </c>
      <c r="I7472" s="1109"/>
      <c r="J7472" s="1109"/>
      <c r="K7472" s="1112"/>
      <c r="L7472" s="1091"/>
      <c r="M7472" s="1091"/>
      <c r="N7472" s="1091"/>
      <c r="O7472" s="1091"/>
      <c r="P7472" s="1096"/>
      <c r="Q7472" s="1096"/>
      <c r="R7472" s="1096"/>
      <c r="S7472" s="1091"/>
    </row>
    <row r="7473" spans="1:19" x14ac:dyDescent="0.3">
      <c r="A7473" s="1090">
        <v>7468</v>
      </c>
      <c r="B7473" s="1091"/>
      <c r="C7473" s="1091"/>
      <c r="D7473" s="1097"/>
      <c r="E7473" s="1093">
        <f t="shared" si="465"/>
        <v>0</v>
      </c>
      <c r="F7473" s="1094">
        <f t="shared" si="466"/>
        <v>0</v>
      </c>
      <c r="G7473" s="1095">
        <f t="shared" si="467"/>
        <v>0</v>
      </c>
      <c r="H7473" s="1090" t="str">
        <f t="shared" ca="1" si="468"/>
        <v/>
      </c>
      <c r="I7473" s="1109"/>
      <c r="J7473" s="1109"/>
      <c r="K7473" s="1112"/>
      <c r="L7473" s="1091"/>
      <c r="M7473" s="1091"/>
      <c r="N7473" s="1091"/>
      <c r="O7473" s="1091"/>
      <c r="P7473" s="1096"/>
      <c r="Q7473" s="1096"/>
      <c r="R7473" s="1096"/>
      <c r="S7473" s="1091"/>
    </row>
    <row r="7474" spans="1:19" x14ac:dyDescent="0.3">
      <c r="A7474" s="1090">
        <v>7469</v>
      </c>
      <c r="B7474" s="1091"/>
      <c r="C7474" s="1091"/>
      <c r="D7474" s="1097"/>
      <c r="E7474" s="1093">
        <f t="shared" si="465"/>
        <v>0</v>
      </c>
      <c r="F7474" s="1094">
        <f t="shared" si="466"/>
        <v>0</v>
      </c>
      <c r="G7474" s="1095">
        <f t="shared" si="467"/>
        <v>0</v>
      </c>
      <c r="H7474" s="1090" t="str">
        <f t="shared" ca="1" si="468"/>
        <v/>
      </c>
      <c r="I7474" s="1109"/>
      <c r="J7474" s="1109"/>
      <c r="K7474" s="1112"/>
      <c r="L7474" s="1091"/>
      <c r="M7474" s="1091"/>
      <c r="N7474" s="1091"/>
      <c r="O7474" s="1091"/>
      <c r="P7474" s="1096"/>
      <c r="Q7474" s="1096"/>
      <c r="R7474" s="1096"/>
      <c r="S7474" s="1091"/>
    </row>
    <row r="7475" spans="1:19" x14ac:dyDescent="0.3">
      <c r="A7475" s="1090">
        <v>7470</v>
      </c>
      <c r="B7475" s="1091"/>
      <c r="C7475" s="1091"/>
      <c r="D7475" s="1097"/>
      <c r="E7475" s="1093">
        <f t="shared" si="465"/>
        <v>0</v>
      </c>
      <c r="F7475" s="1094">
        <f t="shared" si="466"/>
        <v>0</v>
      </c>
      <c r="G7475" s="1095">
        <f t="shared" si="467"/>
        <v>0</v>
      </c>
      <c r="H7475" s="1090" t="str">
        <f t="shared" ca="1" si="468"/>
        <v/>
      </c>
      <c r="I7475" s="1109"/>
      <c r="J7475" s="1109"/>
      <c r="K7475" s="1112"/>
      <c r="L7475" s="1091"/>
      <c r="M7475" s="1091"/>
      <c r="N7475" s="1091"/>
      <c r="O7475" s="1091"/>
      <c r="P7475" s="1096"/>
      <c r="Q7475" s="1096"/>
      <c r="R7475" s="1096"/>
      <c r="S7475" s="1091"/>
    </row>
    <row r="7476" spans="1:19" x14ac:dyDescent="0.3">
      <c r="A7476" s="1090">
        <v>7471</v>
      </c>
      <c r="B7476" s="1091"/>
      <c r="C7476" s="1091"/>
      <c r="D7476" s="1097"/>
      <c r="E7476" s="1093">
        <f t="shared" si="465"/>
        <v>0</v>
      </c>
      <c r="F7476" s="1094">
        <f t="shared" si="466"/>
        <v>0</v>
      </c>
      <c r="G7476" s="1095">
        <f t="shared" si="467"/>
        <v>0</v>
      </c>
      <c r="H7476" s="1090" t="str">
        <f t="shared" ca="1" si="468"/>
        <v/>
      </c>
      <c r="I7476" s="1109"/>
      <c r="J7476" s="1109"/>
      <c r="K7476" s="1112"/>
      <c r="L7476" s="1091"/>
      <c r="M7476" s="1091"/>
      <c r="N7476" s="1091"/>
      <c r="O7476" s="1091"/>
      <c r="P7476" s="1096"/>
      <c r="Q7476" s="1096"/>
      <c r="R7476" s="1096"/>
      <c r="S7476" s="1091"/>
    </row>
    <row r="7477" spans="1:19" x14ac:dyDescent="0.3">
      <c r="A7477" s="1090">
        <v>7472</v>
      </c>
      <c r="B7477" s="1091"/>
      <c r="C7477" s="1091"/>
      <c r="D7477" s="1097"/>
      <c r="E7477" s="1093">
        <f t="shared" si="465"/>
        <v>0</v>
      </c>
      <c r="F7477" s="1094">
        <f t="shared" si="466"/>
        <v>0</v>
      </c>
      <c r="G7477" s="1095">
        <f t="shared" si="467"/>
        <v>0</v>
      </c>
      <c r="H7477" s="1090" t="str">
        <f t="shared" ca="1" si="468"/>
        <v/>
      </c>
      <c r="I7477" s="1109"/>
      <c r="J7477" s="1109"/>
      <c r="K7477" s="1112"/>
      <c r="L7477" s="1091"/>
      <c r="M7477" s="1091"/>
      <c r="N7477" s="1091"/>
      <c r="O7477" s="1091"/>
      <c r="P7477" s="1096"/>
      <c r="Q7477" s="1096"/>
      <c r="R7477" s="1096"/>
      <c r="S7477" s="1091"/>
    </row>
    <row r="7478" spans="1:19" x14ac:dyDescent="0.3">
      <c r="A7478" s="1090">
        <v>7473</v>
      </c>
      <c r="B7478" s="1091"/>
      <c r="C7478" s="1091"/>
      <c r="D7478" s="1097"/>
      <c r="E7478" s="1093">
        <f t="shared" si="465"/>
        <v>0</v>
      </c>
      <c r="F7478" s="1094">
        <f t="shared" si="466"/>
        <v>0</v>
      </c>
      <c r="G7478" s="1095">
        <f t="shared" si="467"/>
        <v>0</v>
      </c>
      <c r="H7478" s="1090" t="str">
        <f t="shared" ca="1" si="468"/>
        <v/>
      </c>
      <c r="I7478" s="1109"/>
      <c r="J7478" s="1109"/>
      <c r="K7478" s="1112"/>
      <c r="L7478" s="1091"/>
      <c r="M7478" s="1091"/>
      <c r="N7478" s="1091"/>
      <c r="O7478" s="1091"/>
      <c r="P7478" s="1096"/>
      <c r="Q7478" s="1096"/>
      <c r="R7478" s="1096"/>
      <c r="S7478" s="1091"/>
    </row>
    <row r="7479" spans="1:19" x14ac:dyDescent="0.3">
      <c r="A7479" s="1090">
        <v>7474</v>
      </c>
      <c r="B7479" s="1091"/>
      <c r="C7479" s="1091"/>
      <c r="D7479" s="1097"/>
      <c r="E7479" s="1093">
        <f t="shared" si="465"/>
        <v>0</v>
      </c>
      <c r="F7479" s="1094">
        <f t="shared" si="466"/>
        <v>0</v>
      </c>
      <c r="G7479" s="1095">
        <f t="shared" si="467"/>
        <v>0</v>
      </c>
      <c r="H7479" s="1090" t="str">
        <f t="shared" ca="1" si="468"/>
        <v/>
      </c>
      <c r="I7479" s="1109"/>
      <c r="J7479" s="1109"/>
      <c r="K7479" s="1112"/>
      <c r="L7479" s="1091"/>
      <c r="M7479" s="1091"/>
      <c r="N7479" s="1091"/>
      <c r="O7479" s="1091"/>
      <c r="P7479" s="1096"/>
      <c r="Q7479" s="1096"/>
      <c r="R7479" s="1096"/>
      <c r="S7479" s="1091"/>
    </row>
    <row r="7480" spans="1:19" x14ac:dyDescent="0.3">
      <c r="A7480" s="1090">
        <v>7475</v>
      </c>
      <c r="B7480" s="1091"/>
      <c r="C7480" s="1091"/>
      <c r="D7480" s="1097"/>
      <c r="E7480" s="1093">
        <f t="shared" si="465"/>
        <v>0</v>
      </c>
      <c r="F7480" s="1094">
        <f t="shared" si="466"/>
        <v>0</v>
      </c>
      <c r="G7480" s="1095">
        <f t="shared" si="467"/>
        <v>0</v>
      </c>
      <c r="H7480" s="1090" t="str">
        <f t="shared" ca="1" si="468"/>
        <v/>
      </c>
      <c r="I7480" s="1109"/>
      <c r="J7480" s="1109"/>
      <c r="K7480" s="1112"/>
      <c r="L7480" s="1091"/>
      <c r="M7480" s="1091"/>
      <c r="N7480" s="1091"/>
      <c r="O7480" s="1091"/>
      <c r="P7480" s="1096"/>
      <c r="Q7480" s="1096"/>
      <c r="R7480" s="1096"/>
      <c r="S7480" s="1091"/>
    </row>
    <row r="7481" spans="1:19" x14ac:dyDescent="0.3">
      <c r="A7481" s="1090">
        <v>7476</v>
      </c>
      <c r="B7481" s="1091"/>
      <c r="C7481" s="1091"/>
      <c r="D7481" s="1097"/>
      <c r="E7481" s="1093">
        <f t="shared" si="465"/>
        <v>0</v>
      </c>
      <c r="F7481" s="1094">
        <f t="shared" si="466"/>
        <v>0</v>
      </c>
      <c r="G7481" s="1095">
        <f t="shared" si="467"/>
        <v>0</v>
      </c>
      <c r="H7481" s="1090" t="str">
        <f t="shared" ca="1" si="468"/>
        <v/>
      </c>
      <c r="I7481" s="1109"/>
      <c r="J7481" s="1109"/>
      <c r="K7481" s="1112"/>
      <c r="L7481" s="1091"/>
      <c r="M7481" s="1091"/>
      <c r="N7481" s="1091"/>
      <c r="O7481" s="1091"/>
      <c r="P7481" s="1096"/>
      <c r="Q7481" s="1096"/>
      <c r="R7481" s="1096"/>
      <c r="S7481" s="1091"/>
    </row>
    <row r="7482" spans="1:19" x14ac:dyDescent="0.3">
      <c r="A7482" s="1090">
        <v>7477</v>
      </c>
      <c r="B7482" s="1091"/>
      <c r="C7482" s="1091"/>
      <c r="D7482" s="1097"/>
      <c r="E7482" s="1093">
        <f t="shared" si="465"/>
        <v>0</v>
      </c>
      <c r="F7482" s="1094">
        <f t="shared" si="466"/>
        <v>0</v>
      </c>
      <c r="G7482" s="1095">
        <f t="shared" si="467"/>
        <v>0</v>
      </c>
      <c r="H7482" s="1090" t="str">
        <f t="shared" ca="1" si="468"/>
        <v/>
      </c>
      <c r="I7482" s="1109"/>
      <c r="J7482" s="1109"/>
      <c r="K7482" s="1112"/>
      <c r="L7482" s="1091"/>
      <c r="M7482" s="1091"/>
      <c r="N7482" s="1091"/>
      <c r="O7482" s="1091"/>
      <c r="P7482" s="1096"/>
      <c r="Q7482" s="1096"/>
      <c r="R7482" s="1096"/>
      <c r="S7482" s="1091"/>
    </row>
    <row r="7483" spans="1:19" x14ac:dyDescent="0.3">
      <c r="A7483" s="1090">
        <v>7478</v>
      </c>
      <c r="B7483" s="1091"/>
      <c r="C7483" s="1091"/>
      <c r="D7483" s="1097"/>
      <c r="E7483" s="1093">
        <f t="shared" si="465"/>
        <v>0</v>
      </c>
      <c r="F7483" s="1094">
        <f t="shared" si="466"/>
        <v>0</v>
      </c>
      <c r="G7483" s="1095">
        <f t="shared" si="467"/>
        <v>0</v>
      </c>
      <c r="H7483" s="1090" t="str">
        <f t="shared" ca="1" si="468"/>
        <v/>
      </c>
      <c r="I7483" s="1109"/>
      <c r="J7483" s="1109"/>
      <c r="K7483" s="1112"/>
      <c r="L7483" s="1091"/>
      <c r="M7483" s="1091"/>
      <c r="N7483" s="1091"/>
      <c r="O7483" s="1091"/>
      <c r="P7483" s="1096"/>
      <c r="Q7483" s="1096"/>
      <c r="R7483" s="1096"/>
      <c r="S7483" s="1091"/>
    </row>
    <row r="7484" spans="1:19" x14ac:dyDescent="0.3">
      <c r="A7484" s="1090">
        <v>7479</v>
      </c>
      <c r="B7484" s="1091"/>
      <c r="C7484" s="1091"/>
      <c r="D7484" s="1097"/>
      <c r="E7484" s="1093">
        <f t="shared" si="465"/>
        <v>0</v>
      </c>
      <c r="F7484" s="1094">
        <f t="shared" si="466"/>
        <v>0</v>
      </c>
      <c r="G7484" s="1095">
        <f t="shared" si="467"/>
        <v>0</v>
      </c>
      <c r="H7484" s="1090" t="str">
        <f t="shared" ca="1" si="468"/>
        <v/>
      </c>
      <c r="I7484" s="1109"/>
      <c r="J7484" s="1109"/>
      <c r="K7484" s="1112"/>
      <c r="L7484" s="1091"/>
      <c r="M7484" s="1091"/>
      <c r="N7484" s="1091"/>
      <c r="O7484" s="1091"/>
      <c r="P7484" s="1096"/>
      <c r="Q7484" s="1096"/>
      <c r="R7484" s="1096"/>
      <c r="S7484" s="1091"/>
    </row>
    <row r="7485" spans="1:19" x14ac:dyDescent="0.3">
      <c r="A7485" s="1090">
        <v>7480</v>
      </c>
      <c r="B7485" s="1091"/>
      <c r="C7485" s="1091"/>
      <c r="D7485" s="1097"/>
      <c r="E7485" s="1093">
        <f t="shared" si="465"/>
        <v>0</v>
      </c>
      <c r="F7485" s="1094">
        <f t="shared" si="466"/>
        <v>0</v>
      </c>
      <c r="G7485" s="1095">
        <f t="shared" si="467"/>
        <v>0</v>
      </c>
      <c r="H7485" s="1090" t="str">
        <f t="shared" ca="1" si="468"/>
        <v/>
      </c>
      <c r="I7485" s="1109"/>
      <c r="J7485" s="1109"/>
      <c r="K7485" s="1112"/>
      <c r="L7485" s="1091"/>
      <c r="M7485" s="1091"/>
      <c r="N7485" s="1091"/>
      <c r="O7485" s="1091"/>
      <c r="P7485" s="1096"/>
      <c r="Q7485" s="1096"/>
      <c r="R7485" s="1096"/>
      <c r="S7485" s="1091"/>
    </row>
    <row r="7486" spans="1:19" x14ac:dyDescent="0.3">
      <c r="A7486" s="1090">
        <v>7481</v>
      </c>
      <c r="B7486" s="1091"/>
      <c r="C7486" s="1091"/>
      <c r="D7486" s="1097"/>
      <c r="E7486" s="1093">
        <f t="shared" si="465"/>
        <v>0</v>
      </c>
      <c r="F7486" s="1094">
        <f t="shared" si="466"/>
        <v>0</v>
      </c>
      <c r="G7486" s="1095">
        <f t="shared" si="467"/>
        <v>0</v>
      </c>
      <c r="H7486" s="1090" t="str">
        <f t="shared" ca="1" si="468"/>
        <v/>
      </c>
      <c r="I7486" s="1109"/>
      <c r="J7486" s="1109"/>
      <c r="K7486" s="1112"/>
      <c r="L7486" s="1091"/>
      <c r="M7486" s="1091"/>
      <c r="N7486" s="1091"/>
      <c r="O7486" s="1091"/>
      <c r="P7486" s="1096"/>
      <c r="Q7486" s="1096"/>
      <c r="R7486" s="1096"/>
      <c r="S7486" s="1091"/>
    </row>
    <row r="7487" spans="1:19" x14ac:dyDescent="0.3">
      <c r="A7487" s="1090">
        <v>7482</v>
      </c>
      <c r="B7487" s="1091"/>
      <c r="C7487" s="1091"/>
      <c r="D7487" s="1097"/>
      <c r="E7487" s="1093">
        <f t="shared" si="465"/>
        <v>0</v>
      </c>
      <c r="F7487" s="1094">
        <f t="shared" si="466"/>
        <v>0</v>
      </c>
      <c r="G7487" s="1095">
        <f t="shared" si="467"/>
        <v>0</v>
      </c>
      <c r="H7487" s="1090" t="str">
        <f t="shared" ca="1" si="468"/>
        <v/>
      </c>
      <c r="I7487" s="1109"/>
      <c r="J7487" s="1109"/>
      <c r="K7487" s="1112"/>
      <c r="L7487" s="1091"/>
      <c r="M7487" s="1091"/>
      <c r="N7487" s="1091"/>
      <c r="O7487" s="1091"/>
      <c r="P7487" s="1096"/>
      <c r="Q7487" s="1096"/>
      <c r="R7487" s="1096"/>
      <c r="S7487" s="1091"/>
    </row>
    <row r="7488" spans="1:19" x14ac:dyDescent="0.3">
      <c r="A7488" s="1090">
        <v>7483</v>
      </c>
      <c r="B7488" s="1091"/>
      <c r="C7488" s="1091"/>
      <c r="D7488" s="1097"/>
      <c r="E7488" s="1093">
        <f t="shared" si="465"/>
        <v>0</v>
      </c>
      <c r="F7488" s="1094">
        <f t="shared" si="466"/>
        <v>0</v>
      </c>
      <c r="G7488" s="1095">
        <f t="shared" si="467"/>
        <v>0</v>
      </c>
      <c r="H7488" s="1090" t="str">
        <f t="shared" ca="1" si="468"/>
        <v/>
      </c>
      <c r="I7488" s="1109"/>
      <c r="J7488" s="1109"/>
      <c r="K7488" s="1112"/>
      <c r="L7488" s="1091"/>
      <c r="M7488" s="1091"/>
      <c r="N7488" s="1091"/>
      <c r="O7488" s="1091"/>
      <c r="P7488" s="1096"/>
      <c r="Q7488" s="1096"/>
      <c r="R7488" s="1096"/>
      <c r="S7488" s="1091"/>
    </row>
    <row r="7489" spans="1:19" x14ac:dyDescent="0.3">
      <c r="A7489" s="1090">
        <v>7484</v>
      </c>
      <c r="B7489" s="1091"/>
      <c r="C7489" s="1091"/>
      <c r="D7489" s="1097"/>
      <c r="E7489" s="1093">
        <f t="shared" si="465"/>
        <v>0</v>
      </c>
      <c r="F7489" s="1094">
        <f t="shared" si="466"/>
        <v>0</v>
      </c>
      <c r="G7489" s="1095">
        <f t="shared" si="467"/>
        <v>0</v>
      </c>
      <c r="H7489" s="1090" t="str">
        <f t="shared" ca="1" si="468"/>
        <v/>
      </c>
      <c r="I7489" s="1109"/>
      <c r="J7489" s="1109"/>
      <c r="K7489" s="1112"/>
      <c r="L7489" s="1091"/>
      <c r="M7489" s="1091"/>
      <c r="N7489" s="1091"/>
      <c r="O7489" s="1091"/>
      <c r="P7489" s="1096"/>
      <c r="Q7489" s="1096"/>
      <c r="R7489" s="1096"/>
      <c r="S7489" s="1091"/>
    </row>
    <row r="7490" spans="1:19" x14ac:dyDescent="0.3">
      <c r="A7490" s="1090">
        <v>7485</v>
      </c>
      <c r="B7490" s="1091"/>
      <c r="C7490" s="1091"/>
      <c r="D7490" s="1097"/>
      <c r="E7490" s="1093">
        <f t="shared" si="465"/>
        <v>0</v>
      </c>
      <c r="F7490" s="1094">
        <f t="shared" si="466"/>
        <v>0</v>
      </c>
      <c r="G7490" s="1095">
        <f t="shared" si="467"/>
        <v>0</v>
      </c>
      <c r="H7490" s="1090" t="str">
        <f t="shared" ca="1" si="468"/>
        <v/>
      </c>
      <c r="I7490" s="1109"/>
      <c r="J7490" s="1109"/>
      <c r="K7490" s="1112"/>
      <c r="L7490" s="1091"/>
      <c r="M7490" s="1091"/>
      <c r="N7490" s="1091"/>
      <c r="O7490" s="1091"/>
      <c r="P7490" s="1096"/>
      <c r="Q7490" s="1096"/>
      <c r="R7490" s="1096"/>
      <c r="S7490" s="1091"/>
    </row>
    <row r="7491" spans="1:19" x14ac:dyDescent="0.3">
      <c r="A7491" s="1090">
        <v>7486</v>
      </c>
      <c r="B7491" s="1091"/>
      <c r="C7491" s="1091"/>
      <c r="D7491" s="1097"/>
      <c r="E7491" s="1093">
        <f t="shared" si="465"/>
        <v>0</v>
      </c>
      <c r="F7491" s="1094">
        <f t="shared" si="466"/>
        <v>0</v>
      </c>
      <c r="G7491" s="1095">
        <f t="shared" si="467"/>
        <v>0</v>
      </c>
      <c r="H7491" s="1090" t="str">
        <f t="shared" ca="1" si="468"/>
        <v/>
      </c>
      <c r="I7491" s="1109"/>
      <c r="J7491" s="1109"/>
      <c r="K7491" s="1112"/>
      <c r="L7491" s="1091"/>
      <c r="M7491" s="1091"/>
      <c r="N7491" s="1091"/>
      <c r="O7491" s="1091"/>
      <c r="P7491" s="1096"/>
      <c r="Q7491" s="1096"/>
      <c r="R7491" s="1096"/>
      <c r="S7491" s="1091"/>
    </row>
    <row r="7492" spans="1:19" x14ac:dyDescent="0.3">
      <c r="A7492" s="1090">
        <v>7487</v>
      </c>
      <c r="B7492" s="1091"/>
      <c r="C7492" s="1091"/>
      <c r="D7492" s="1097"/>
      <c r="E7492" s="1093">
        <f t="shared" si="465"/>
        <v>0</v>
      </c>
      <c r="F7492" s="1094">
        <f t="shared" si="466"/>
        <v>0</v>
      </c>
      <c r="G7492" s="1095">
        <f t="shared" si="467"/>
        <v>0</v>
      </c>
      <c r="H7492" s="1090" t="str">
        <f t="shared" ca="1" si="468"/>
        <v/>
      </c>
      <c r="I7492" s="1109"/>
      <c r="J7492" s="1109"/>
      <c r="K7492" s="1112"/>
      <c r="L7492" s="1091"/>
      <c r="M7492" s="1091"/>
      <c r="N7492" s="1091"/>
      <c r="O7492" s="1091"/>
      <c r="P7492" s="1096"/>
      <c r="Q7492" s="1096"/>
      <c r="R7492" s="1096"/>
      <c r="S7492" s="1091"/>
    </row>
    <row r="7493" spans="1:19" x14ac:dyDescent="0.3">
      <c r="A7493" s="1090">
        <v>7488</v>
      </c>
      <c r="B7493" s="1091"/>
      <c r="C7493" s="1091"/>
      <c r="D7493" s="1097"/>
      <c r="E7493" s="1093">
        <f t="shared" si="465"/>
        <v>0</v>
      </c>
      <c r="F7493" s="1094">
        <f t="shared" si="466"/>
        <v>0</v>
      </c>
      <c r="G7493" s="1095">
        <f t="shared" si="467"/>
        <v>0</v>
      </c>
      <c r="H7493" s="1090" t="str">
        <f t="shared" ca="1" si="468"/>
        <v/>
      </c>
      <c r="I7493" s="1109"/>
      <c r="J7493" s="1109"/>
      <c r="K7493" s="1112"/>
      <c r="L7493" s="1091"/>
      <c r="M7493" s="1091"/>
      <c r="N7493" s="1091"/>
      <c r="O7493" s="1091"/>
      <c r="P7493" s="1096"/>
      <c r="Q7493" s="1096"/>
      <c r="R7493" s="1096"/>
      <c r="S7493" s="1091"/>
    </row>
    <row r="7494" spans="1:19" x14ac:dyDescent="0.3">
      <c r="A7494" s="1090">
        <v>7489</v>
      </c>
      <c r="B7494" s="1091"/>
      <c r="C7494" s="1091"/>
      <c r="D7494" s="1097"/>
      <c r="E7494" s="1093">
        <f t="shared" si="465"/>
        <v>0</v>
      </c>
      <c r="F7494" s="1094">
        <f t="shared" si="466"/>
        <v>0</v>
      </c>
      <c r="G7494" s="1095">
        <f t="shared" si="467"/>
        <v>0</v>
      </c>
      <c r="H7494" s="1090" t="str">
        <f t="shared" ca="1" si="468"/>
        <v/>
      </c>
      <c r="I7494" s="1109"/>
      <c r="J7494" s="1109"/>
      <c r="K7494" s="1112"/>
      <c r="L7494" s="1091"/>
      <c r="M7494" s="1091"/>
      <c r="N7494" s="1091"/>
      <c r="O7494" s="1091"/>
      <c r="P7494" s="1096"/>
      <c r="Q7494" s="1096"/>
      <c r="R7494" s="1096"/>
      <c r="S7494" s="1091"/>
    </row>
    <row r="7495" spans="1:19" x14ac:dyDescent="0.3">
      <c r="A7495" s="1090">
        <v>7490</v>
      </c>
      <c r="B7495" s="1091"/>
      <c r="C7495" s="1091"/>
      <c r="D7495" s="1097"/>
      <c r="E7495" s="1093">
        <f t="shared" ref="E7495:E7558" si="469">D7495</f>
        <v>0</v>
      </c>
      <c r="F7495" s="1094">
        <f t="shared" ref="F7495:F7558" si="470">D7495</f>
        <v>0</v>
      </c>
      <c r="G7495" s="1095">
        <f t="shared" ref="G7495:G7558" si="471">D7495</f>
        <v>0</v>
      </c>
      <c r="H7495" s="1090" t="str">
        <f t="shared" ref="H7495:H7558" ca="1" si="472">IF(ISBLANK(D7495),"",DATEDIF(G7495,TODAY(),"y"))</f>
        <v/>
      </c>
      <c r="I7495" s="1109"/>
      <c r="J7495" s="1109"/>
      <c r="K7495" s="1112"/>
      <c r="L7495" s="1091"/>
      <c r="M7495" s="1091"/>
      <c r="N7495" s="1091"/>
      <c r="O7495" s="1091"/>
      <c r="P7495" s="1096"/>
      <c r="Q7495" s="1096"/>
      <c r="R7495" s="1096"/>
      <c r="S7495" s="1091"/>
    </row>
    <row r="7496" spans="1:19" x14ac:dyDescent="0.3">
      <c r="A7496" s="1090">
        <v>7491</v>
      </c>
      <c r="B7496" s="1091"/>
      <c r="C7496" s="1091"/>
      <c r="D7496" s="1097"/>
      <c r="E7496" s="1093">
        <f t="shared" si="469"/>
        <v>0</v>
      </c>
      <c r="F7496" s="1094">
        <f t="shared" si="470"/>
        <v>0</v>
      </c>
      <c r="G7496" s="1095">
        <f t="shared" si="471"/>
        <v>0</v>
      </c>
      <c r="H7496" s="1090" t="str">
        <f t="shared" ca="1" si="472"/>
        <v/>
      </c>
      <c r="I7496" s="1109"/>
      <c r="J7496" s="1109"/>
      <c r="K7496" s="1112"/>
      <c r="L7496" s="1091"/>
      <c r="M7496" s="1091"/>
      <c r="N7496" s="1091"/>
      <c r="O7496" s="1091"/>
      <c r="P7496" s="1096"/>
      <c r="Q7496" s="1096"/>
      <c r="R7496" s="1096"/>
      <c r="S7496" s="1091"/>
    </row>
    <row r="7497" spans="1:19" x14ac:dyDescent="0.3">
      <c r="A7497" s="1090">
        <v>7492</v>
      </c>
      <c r="B7497" s="1091"/>
      <c r="C7497" s="1091"/>
      <c r="D7497" s="1097"/>
      <c r="E7497" s="1093">
        <f t="shared" si="469"/>
        <v>0</v>
      </c>
      <c r="F7497" s="1094">
        <f t="shared" si="470"/>
        <v>0</v>
      </c>
      <c r="G7497" s="1095">
        <f t="shared" si="471"/>
        <v>0</v>
      </c>
      <c r="H7497" s="1090" t="str">
        <f t="shared" ca="1" si="472"/>
        <v/>
      </c>
      <c r="I7497" s="1109"/>
      <c r="J7497" s="1109"/>
      <c r="K7497" s="1112"/>
      <c r="L7497" s="1091"/>
      <c r="M7497" s="1091"/>
      <c r="N7497" s="1091"/>
      <c r="O7497" s="1091"/>
      <c r="P7497" s="1096"/>
      <c r="Q7497" s="1096"/>
      <c r="R7497" s="1096"/>
      <c r="S7497" s="1091"/>
    </row>
    <row r="7498" spans="1:19" x14ac:dyDescent="0.3">
      <c r="A7498" s="1090">
        <v>7493</v>
      </c>
      <c r="B7498" s="1091"/>
      <c r="C7498" s="1091"/>
      <c r="D7498" s="1097"/>
      <c r="E7498" s="1093">
        <f t="shared" si="469"/>
        <v>0</v>
      </c>
      <c r="F7498" s="1094">
        <f t="shared" si="470"/>
        <v>0</v>
      </c>
      <c r="G7498" s="1095">
        <f t="shared" si="471"/>
        <v>0</v>
      </c>
      <c r="H7498" s="1090" t="str">
        <f t="shared" ca="1" si="472"/>
        <v/>
      </c>
      <c r="I7498" s="1109"/>
      <c r="J7498" s="1109"/>
      <c r="K7498" s="1112"/>
      <c r="L7498" s="1091"/>
      <c r="M7498" s="1091"/>
      <c r="N7498" s="1091"/>
      <c r="O7498" s="1091"/>
      <c r="P7498" s="1096"/>
      <c r="Q7498" s="1096"/>
      <c r="R7498" s="1096"/>
      <c r="S7498" s="1091"/>
    </row>
    <row r="7499" spans="1:19" x14ac:dyDescent="0.3">
      <c r="A7499" s="1090">
        <v>7494</v>
      </c>
      <c r="B7499" s="1091"/>
      <c r="C7499" s="1091"/>
      <c r="D7499" s="1097"/>
      <c r="E7499" s="1093">
        <f t="shared" si="469"/>
        <v>0</v>
      </c>
      <c r="F7499" s="1094">
        <f t="shared" si="470"/>
        <v>0</v>
      </c>
      <c r="G7499" s="1095">
        <f t="shared" si="471"/>
        <v>0</v>
      </c>
      <c r="H7499" s="1090" t="str">
        <f t="shared" ca="1" si="472"/>
        <v/>
      </c>
      <c r="I7499" s="1109"/>
      <c r="J7499" s="1109"/>
      <c r="K7499" s="1112"/>
      <c r="L7499" s="1091"/>
      <c r="M7499" s="1091"/>
      <c r="N7499" s="1091"/>
      <c r="O7499" s="1091"/>
      <c r="P7499" s="1096"/>
      <c r="Q7499" s="1096"/>
      <c r="R7499" s="1096"/>
      <c r="S7499" s="1091"/>
    </row>
    <row r="7500" spans="1:19" x14ac:dyDescent="0.3">
      <c r="A7500" s="1090">
        <v>7495</v>
      </c>
      <c r="B7500" s="1091"/>
      <c r="C7500" s="1091"/>
      <c r="D7500" s="1097"/>
      <c r="E7500" s="1093">
        <f t="shared" si="469"/>
        <v>0</v>
      </c>
      <c r="F7500" s="1094">
        <f t="shared" si="470"/>
        <v>0</v>
      </c>
      <c r="G7500" s="1095">
        <f t="shared" si="471"/>
        <v>0</v>
      </c>
      <c r="H7500" s="1090" t="str">
        <f t="shared" ca="1" si="472"/>
        <v/>
      </c>
      <c r="I7500" s="1109"/>
      <c r="J7500" s="1109"/>
      <c r="K7500" s="1112"/>
      <c r="L7500" s="1091"/>
      <c r="M7500" s="1091"/>
      <c r="N7500" s="1091"/>
      <c r="O7500" s="1091"/>
      <c r="P7500" s="1096"/>
      <c r="Q7500" s="1096"/>
      <c r="R7500" s="1096"/>
      <c r="S7500" s="1091"/>
    </row>
    <row r="7501" spans="1:19" x14ac:dyDescent="0.3">
      <c r="A7501" s="1090">
        <v>7496</v>
      </c>
      <c r="B7501" s="1091"/>
      <c r="C7501" s="1091"/>
      <c r="D7501" s="1097"/>
      <c r="E7501" s="1093">
        <f t="shared" si="469"/>
        <v>0</v>
      </c>
      <c r="F7501" s="1094">
        <f t="shared" si="470"/>
        <v>0</v>
      </c>
      <c r="G7501" s="1095">
        <f t="shared" si="471"/>
        <v>0</v>
      </c>
      <c r="H7501" s="1090" t="str">
        <f t="shared" ca="1" si="472"/>
        <v/>
      </c>
      <c r="I7501" s="1109"/>
      <c r="J7501" s="1109"/>
      <c r="K7501" s="1112"/>
      <c r="L7501" s="1091"/>
      <c r="M7501" s="1091"/>
      <c r="N7501" s="1091"/>
      <c r="O7501" s="1091"/>
      <c r="P7501" s="1096"/>
      <c r="Q7501" s="1096"/>
      <c r="R7501" s="1096"/>
      <c r="S7501" s="1091"/>
    </row>
    <row r="7502" spans="1:19" x14ac:dyDescent="0.3">
      <c r="A7502" s="1090">
        <v>7497</v>
      </c>
      <c r="B7502" s="1091"/>
      <c r="C7502" s="1091"/>
      <c r="D7502" s="1097"/>
      <c r="E7502" s="1093">
        <f t="shared" si="469"/>
        <v>0</v>
      </c>
      <c r="F7502" s="1094">
        <f t="shared" si="470"/>
        <v>0</v>
      </c>
      <c r="G7502" s="1095">
        <f t="shared" si="471"/>
        <v>0</v>
      </c>
      <c r="H7502" s="1090" t="str">
        <f t="shared" ca="1" si="472"/>
        <v/>
      </c>
      <c r="I7502" s="1109"/>
      <c r="J7502" s="1109"/>
      <c r="K7502" s="1112"/>
      <c r="L7502" s="1091"/>
      <c r="M7502" s="1091"/>
      <c r="N7502" s="1091"/>
      <c r="O7502" s="1091"/>
      <c r="P7502" s="1096"/>
      <c r="Q7502" s="1096"/>
      <c r="R7502" s="1096"/>
      <c r="S7502" s="1091"/>
    </row>
    <row r="7503" spans="1:19" x14ac:dyDescent="0.3">
      <c r="A7503" s="1090">
        <v>7498</v>
      </c>
      <c r="B7503" s="1091"/>
      <c r="C7503" s="1091"/>
      <c r="D7503" s="1097"/>
      <c r="E7503" s="1093">
        <f t="shared" si="469"/>
        <v>0</v>
      </c>
      <c r="F7503" s="1094">
        <f t="shared" si="470"/>
        <v>0</v>
      </c>
      <c r="G7503" s="1095">
        <f t="shared" si="471"/>
        <v>0</v>
      </c>
      <c r="H7503" s="1090" t="str">
        <f t="shared" ca="1" si="472"/>
        <v/>
      </c>
      <c r="I7503" s="1109"/>
      <c r="J7503" s="1109"/>
      <c r="K7503" s="1112"/>
      <c r="L7503" s="1091"/>
      <c r="M7503" s="1091"/>
      <c r="N7503" s="1091"/>
      <c r="O7503" s="1091"/>
      <c r="P7503" s="1096"/>
      <c r="Q7503" s="1096"/>
      <c r="R7503" s="1096"/>
      <c r="S7503" s="1091"/>
    </row>
    <row r="7504" spans="1:19" x14ac:dyDescent="0.3">
      <c r="A7504" s="1090">
        <v>7499</v>
      </c>
      <c r="B7504" s="1091"/>
      <c r="C7504" s="1091"/>
      <c r="D7504" s="1097"/>
      <c r="E7504" s="1093">
        <f t="shared" si="469"/>
        <v>0</v>
      </c>
      <c r="F7504" s="1094">
        <f t="shared" si="470"/>
        <v>0</v>
      </c>
      <c r="G7504" s="1095">
        <f t="shared" si="471"/>
        <v>0</v>
      </c>
      <c r="H7504" s="1090" t="str">
        <f t="shared" ca="1" si="472"/>
        <v/>
      </c>
      <c r="I7504" s="1109"/>
      <c r="J7504" s="1109"/>
      <c r="K7504" s="1112"/>
      <c r="L7504" s="1091"/>
      <c r="M7504" s="1091"/>
      <c r="N7504" s="1091"/>
      <c r="O7504" s="1091"/>
      <c r="P7504" s="1096"/>
      <c r="Q7504" s="1096"/>
      <c r="R7504" s="1096"/>
      <c r="S7504" s="1091"/>
    </row>
    <row r="7505" spans="1:19" x14ac:dyDescent="0.3">
      <c r="A7505" s="1090">
        <v>7500</v>
      </c>
      <c r="B7505" s="1091"/>
      <c r="C7505" s="1091"/>
      <c r="D7505" s="1097"/>
      <c r="E7505" s="1093">
        <f t="shared" si="469"/>
        <v>0</v>
      </c>
      <c r="F7505" s="1094">
        <f t="shared" si="470"/>
        <v>0</v>
      </c>
      <c r="G7505" s="1095">
        <f t="shared" si="471"/>
        <v>0</v>
      </c>
      <c r="H7505" s="1090" t="str">
        <f t="shared" ca="1" si="472"/>
        <v/>
      </c>
      <c r="I7505" s="1109"/>
      <c r="J7505" s="1109"/>
      <c r="K7505" s="1112"/>
      <c r="L7505" s="1091"/>
      <c r="M7505" s="1091"/>
      <c r="N7505" s="1091"/>
      <c r="O7505" s="1091"/>
      <c r="P7505" s="1096"/>
      <c r="Q7505" s="1096"/>
      <c r="R7505" s="1096"/>
      <c r="S7505" s="1091"/>
    </row>
    <row r="7506" spans="1:19" x14ac:dyDescent="0.3">
      <c r="A7506" s="1090">
        <v>7501</v>
      </c>
      <c r="B7506" s="1091"/>
      <c r="C7506" s="1091"/>
      <c r="D7506" s="1097"/>
      <c r="E7506" s="1093">
        <f t="shared" si="469"/>
        <v>0</v>
      </c>
      <c r="F7506" s="1094">
        <f t="shared" si="470"/>
        <v>0</v>
      </c>
      <c r="G7506" s="1095">
        <f t="shared" si="471"/>
        <v>0</v>
      </c>
      <c r="H7506" s="1090" t="str">
        <f t="shared" ca="1" si="472"/>
        <v/>
      </c>
      <c r="I7506" s="1109"/>
      <c r="J7506" s="1109"/>
      <c r="K7506" s="1112"/>
      <c r="L7506" s="1091"/>
      <c r="M7506" s="1091"/>
      <c r="N7506" s="1091"/>
      <c r="O7506" s="1091"/>
      <c r="P7506" s="1096"/>
      <c r="Q7506" s="1096"/>
      <c r="R7506" s="1096"/>
      <c r="S7506" s="1091"/>
    </row>
    <row r="7507" spans="1:19" x14ac:dyDescent="0.3">
      <c r="A7507" s="1090">
        <v>7502</v>
      </c>
      <c r="B7507" s="1091"/>
      <c r="C7507" s="1091"/>
      <c r="D7507" s="1097"/>
      <c r="E7507" s="1093">
        <f t="shared" si="469"/>
        <v>0</v>
      </c>
      <c r="F7507" s="1094">
        <f t="shared" si="470"/>
        <v>0</v>
      </c>
      <c r="G7507" s="1095">
        <f t="shared" si="471"/>
        <v>0</v>
      </c>
      <c r="H7507" s="1090" t="str">
        <f t="shared" ca="1" si="472"/>
        <v/>
      </c>
      <c r="I7507" s="1109"/>
      <c r="J7507" s="1109"/>
      <c r="K7507" s="1112"/>
      <c r="L7507" s="1091"/>
      <c r="M7507" s="1091"/>
      <c r="N7507" s="1091"/>
      <c r="O7507" s="1091"/>
      <c r="P7507" s="1096"/>
      <c r="Q7507" s="1096"/>
      <c r="R7507" s="1096"/>
      <c r="S7507" s="1091"/>
    </row>
    <row r="7508" spans="1:19" x14ac:dyDescent="0.3">
      <c r="A7508" s="1090">
        <v>7503</v>
      </c>
      <c r="B7508" s="1091"/>
      <c r="C7508" s="1091"/>
      <c r="D7508" s="1097"/>
      <c r="E7508" s="1093">
        <f t="shared" si="469"/>
        <v>0</v>
      </c>
      <c r="F7508" s="1094">
        <f t="shared" si="470"/>
        <v>0</v>
      </c>
      <c r="G7508" s="1095">
        <f t="shared" si="471"/>
        <v>0</v>
      </c>
      <c r="H7508" s="1090" t="str">
        <f t="shared" ca="1" si="472"/>
        <v/>
      </c>
      <c r="I7508" s="1109"/>
      <c r="J7508" s="1109"/>
      <c r="K7508" s="1112"/>
      <c r="L7508" s="1091"/>
      <c r="M7508" s="1091"/>
      <c r="N7508" s="1091"/>
      <c r="O7508" s="1091"/>
      <c r="P7508" s="1096"/>
      <c r="Q7508" s="1096"/>
      <c r="R7508" s="1096"/>
      <c r="S7508" s="1091"/>
    </row>
    <row r="7509" spans="1:19" x14ac:dyDescent="0.3">
      <c r="A7509" s="1090">
        <v>7504</v>
      </c>
      <c r="B7509" s="1091"/>
      <c r="C7509" s="1091"/>
      <c r="D7509" s="1097"/>
      <c r="E7509" s="1093">
        <f t="shared" si="469"/>
        <v>0</v>
      </c>
      <c r="F7509" s="1094">
        <f t="shared" si="470"/>
        <v>0</v>
      </c>
      <c r="G7509" s="1095">
        <f t="shared" si="471"/>
        <v>0</v>
      </c>
      <c r="H7509" s="1090" t="str">
        <f t="shared" ca="1" si="472"/>
        <v/>
      </c>
      <c r="I7509" s="1109"/>
      <c r="J7509" s="1109"/>
      <c r="K7509" s="1112"/>
      <c r="L7509" s="1091"/>
      <c r="M7509" s="1091"/>
      <c r="N7509" s="1091"/>
      <c r="O7509" s="1091"/>
      <c r="P7509" s="1096"/>
      <c r="Q7509" s="1096"/>
      <c r="R7509" s="1096"/>
      <c r="S7509" s="1091"/>
    </row>
    <row r="7510" spans="1:19" x14ac:dyDescent="0.3">
      <c r="A7510" s="1090">
        <v>7505</v>
      </c>
      <c r="B7510" s="1091"/>
      <c r="C7510" s="1091"/>
      <c r="D7510" s="1097"/>
      <c r="E7510" s="1093">
        <f t="shared" si="469"/>
        <v>0</v>
      </c>
      <c r="F7510" s="1094">
        <f t="shared" si="470"/>
        <v>0</v>
      </c>
      <c r="G7510" s="1095">
        <f t="shared" si="471"/>
        <v>0</v>
      </c>
      <c r="H7510" s="1090" t="str">
        <f t="shared" ca="1" si="472"/>
        <v/>
      </c>
      <c r="I7510" s="1109"/>
      <c r="J7510" s="1109"/>
      <c r="K7510" s="1112"/>
      <c r="L7510" s="1091"/>
      <c r="M7510" s="1091"/>
      <c r="N7510" s="1091"/>
      <c r="O7510" s="1091"/>
      <c r="P7510" s="1096"/>
      <c r="Q7510" s="1096"/>
      <c r="R7510" s="1096"/>
      <c r="S7510" s="1091"/>
    </row>
    <row r="7511" spans="1:19" x14ac:dyDescent="0.3">
      <c r="A7511" s="1090">
        <v>7506</v>
      </c>
      <c r="B7511" s="1091"/>
      <c r="C7511" s="1091"/>
      <c r="D7511" s="1097"/>
      <c r="E7511" s="1093">
        <f t="shared" si="469"/>
        <v>0</v>
      </c>
      <c r="F7511" s="1094">
        <f t="shared" si="470"/>
        <v>0</v>
      </c>
      <c r="G7511" s="1095">
        <f t="shared" si="471"/>
        <v>0</v>
      </c>
      <c r="H7511" s="1090" t="str">
        <f t="shared" ca="1" si="472"/>
        <v/>
      </c>
      <c r="I7511" s="1109"/>
      <c r="J7511" s="1109"/>
      <c r="K7511" s="1112"/>
      <c r="L7511" s="1091"/>
      <c r="M7511" s="1091"/>
      <c r="N7511" s="1091"/>
      <c r="O7511" s="1091"/>
      <c r="P7511" s="1096"/>
      <c r="Q7511" s="1096"/>
      <c r="R7511" s="1096"/>
      <c r="S7511" s="1091"/>
    </row>
    <row r="7512" spans="1:19" x14ac:dyDescent="0.3">
      <c r="A7512" s="1090">
        <v>7507</v>
      </c>
      <c r="B7512" s="1091"/>
      <c r="C7512" s="1091"/>
      <c r="D7512" s="1097"/>
      <c r="E7512" s="1093">
        <f t="shared" si="469"/>
        <v>0</v>
      </c>
      <c r="F7512" s="1094">
        <f t="shared" si="470"/>
        <v>0</v>
      </c>
      <c r="G7512" s="1095">
        <f t="shared" si="471"/>
        <v>0</v>
      </c>
      <c r="H7512" s="1090" t="str">
        <f t="shared" ca="1" si="472"/>
        <v/>
      </c>
      <c r="I7512" s="1109"/>
      <c r="J7512" s="1109"/>
      <c r="K7512" s="1112"/>
      <c r="L7512" s="1091"/>
      <c r="M7512" s="1091"/>
      <c r="N7512" s="1091"/>
      <c r="O7512" s="1091"/>
      <c r="P7512" s="1096"/>
      <c r="Q7512" s="1096"/>
      <c r="R7512" s="1096"/>
      <c r="S7512" s="1091"/>
    </row>
    <row r="7513" spans="1:19" x14ac:dyDescent="0.3">
      <c r="A7513" s="1090">
        <v>7508</v>
      </c>
      <c r="B7513" s="1091"/>
      <c r="C7513" s="1091"/>
      <c r="D7513" s="1097"/>
      <c r="E7513" s="1093">
        <f t="shared" si="469"/>
        <v>0</v>
      </c>
      <c r="F7513" s="1094">
        <f t="shared" si="470"/>
        <v>0</v>
      </c>
      <c r="G7513" s="1095">
        <f t="shared" si="471"/>
        <v>0</v>
      </c>
      <c r="H7513" s="1090" t="str">
        <f t="shared" ca="1" si="472"/>
        <v/>
      </c>
      <c r="I7513" s="1109"/>
      <c r="J7513" s="1109"/>
      <c r="K7513" s="1112"/>
      <c r="L7513" s="1091"/>
      <c r="M7513" s="1091"/>
      <c r="N7513" s="1091"/>
      <c r="O7513" s="1091"/>
      <c r="P7513" s="1096"/>
      <c r="Q7513" s="1096"/>
      <c r="R7513" s="1096"/>
      <c r="S7513" s="1091"/>
    </row>
    <row r="7514" spans="1:19" x14ac:dyDescent="0.3">
      <c r="A7514" s="1090">
        <v>7509</v>
      </c>
      <c r="B7514" s="1091"/>
      <c r="C7514" s="1091"/>
      <c r="D7514" s="1097"/>
      <c r="E7514" s="1093">
        <f t="shared" si="469"/>
        <v>0</v>
      </c>
      <c r="F7514" s="1094">
        <f t="shared" si="470"/>
        <v>0</v>
      </c>
      <c r="G7514" s="1095">
        <f t="shared" si="471"/>
        <v>0</v>
      </c>
      <c r="H7514" s="1090" t="str">
        <f t="shared" ca="1" si="472"/>
        <v/>
      </c>
      <c r="I7514" s="1109"/>
      <c r="J7514" s="1109"/>
      <c r="K7514" s="1112"/>
      <c r="L7514" s="1091"/>
      <c r="M7514" s="1091"/>
      <c r="N7514" s="1091"/>
      <c r="O7514" s="1091"/>
      <c r="P7514" s="1096"/>
      <c r="Q7514" s="1096"/>
      <c r="R7514" s="1096"/>
      <c r="S7514" s="1091"/>
    </row>
    <row r="7515" spans="1:19" x14ac:dyDescent="0.3">
      <c r="A7515" s="1090">
        <v>7510</v>
      </c>
      <c r="B7515" s="1091"/>
      <c r="C7515" s="1091"/>
      <c r="D7515" s="1097"/>
      <c r="E7515" s="1093">
        <f t="shared" si="469"/>
        <v>0</v>
      </c>
      <c r="F7515" s="1094">
        <f t="shared" si="470"/>
        <v>0</v>
      </c>
      <c r="G7515" s="1095">
        <f t="shared" si="471"/>
        <v>0</v>
      </c>
      <c r="H7515" s="1090" t="str">
        <f t="shared" ca="1" si="472"/>
        <v/>
      </c>
      <c r="I7515" s="1109"/>
      <c r="J7515" s="1109"/>
      <c r="K7515" s="1112"/>
      <c r="L7515" s="1091"/>
      <c r="M7515" s="1091"/>
      <c r="N7515" s="1091"/>
      <c r="O7515" s="1091"/>
      <c r="P7515" s="1096"/>
      <c r="Q7515" s="1096"/>
      <c r="R7515" s="1096"/>
      <c r="S7515" s="1091"/>
    </row>
    <row r="7516" spans="1:19" x14ac:dyDescent="0.3">
      <c r="A7516" s="1090">
        <v>7511</v>
      </c>
      <c r="B7516" s="1091"/>
      <c r="C7516" s="1091"/>
      <c r="D7516" s="1097"/>
      <c r="E7516" s="1093">
        <f t="shared" si="469"/>
        <v>0</v>
      </c>
      <c r="F7516" s="1094">
        <f t="shared" si="470"/>
        <v>0</v>
      </c>
      <c r="G7516" s="1095">
        <f t="shared" si="471"/>
        <v>0</v>
      </c>
      <c r="H7516" s="1090" t="str">
        <f t="shared" ca="1" si="472"/>
        <v/>
      </c>
      <c r="I7516" s="1109"/>
      <c r="J7516" s="1109"/>
      <c r="K7516" s="1112"/>
      <c r="L7516" s="1091"/>
      <c r="M7516" s="1091"/>
      <c r="N7516" s="1091"/>
      <c r="O7516" s="1091"/>
      <c r="P7516" s="1096"/>
      <c r="Q7516" s="1096"/>
      <c r="R7516" s="1096"/>
      <c r="S7516" s="1091"/>
    </row>
    <row r="7517" spans="1:19" x14ac:dyDescent="0.3">
      <c r="A7517" s="1090">
        <v>7512</v>
      </c>
      <c r="B7517" s="1091"/>
      <c r="C7517" s="1091"/>
      <c r="D7517" s="1097"/>
      <c r="E7517" s="1093">
        <f t="shared" si="469"/>
        <v>0</v>
      </c>
      <c r="F7517" s="1094">
        <f t="shared" si="470"/>
        <v>0</v>
      </c>
      <c r="G7517" s="1095">
        <f t="shared" si="471"/>
        <v>0</v>
      </c>
      <c r="H7517" s="1090" t="str">
        <f t="shared" ca="1" si="472"/>
        <v/>
      </c>
      <c r="I7517" s="1109"/>
      <c r="J7517" s="1109"/>
      <c r="K7517" s="1112"/>
      <c r="L7517" s="1091"/>
      <c r="M7517" s="1091"/>
      <c r="N7517" s="1091"/>
      <c r="O7517" s="1091"/>
      <c r="P7517" s="1096"/>
      <c r="Q7517" s="1096"/>
      <c r="R7517" s="1096"/>
      <c r="S7517" s="1091"/>
    </row>
    <row r="7518" spans="1:19" x14ac:dyDescent="0.3">
      <c r="A7518" s="1090">
        <v>7513</v>
      </c>
      <c r="B7518" s="1091"/>
      <c r="C7518" s="1091"/>
      <c r="D7518" s="1097"/>
      <c r="E7518" s="1093">
        <f t="shared" si="469"/>
        <v>0</v>
      </c>
      <c r="F7518" s="1094">
        <f t="shared" si="470"/>
        <v>0</v>
      </c>
      <c r="G7518" s="1095">
        <f t="shared" si="471"/>
        <v>0</v>
      </c>
      <c r="H7518" s="1090" t="str">
        <f t="shared" ca="1" si="472"/>
        <v/>
      </c>
      <c r="I7518" s="1109"/>
      <c r="J7518" s="1109"/>
      <c r="K7518" s="1112"/>
      <c r="L7518" s="1091"/>
      <c r="M7518" s="1091"/>
      <c r="N7518" s="1091"/>
      <c r="O7518" s="1091"/>
      <c r="P7518" s="1096"/>
      <c r="Q7518" s="1096"/>
      <c r="R7518" s="1096"/>
      <c r="S7518" s="1091"/>
    </row>
    <row r="7519" spans="1:19" x14ac:dyDescent="0.3">
      <c r="A7519" s="1090">
        <v>7514</v>
      </c>
      <c r="B7519" s="1091"/>
      <c r="C7519" s="1091"/>
      <c r="D7519" s="1097"/>
      <c r="E7519" s="1093">
        <f t="shared" si="469"/>
        <v>0</v>
      </c>
      <c r="F7519" s="1094">
        <f t="shared" si="470"/>
        <v>0</v>
      </c>
      <c r="G7519" s="1095">
        <f t="shared" si="471"/>
        <v>0</v>
      </c>
      <c r="H7519" s="1090" t="str">
        <f t="shared" ca="1" si="472"/>
        <v/>
      </c>
      <c r="I7519" s="1109"/>
      <c r="J7519" s="1109"/>
      <c r="K7519" s="1112"/>
      <c r="L7519" s="1091"/>
      <c r="M7519" s="1091"/>
      <c r="N7519" s="1091"/>
      <c r="O7519" s="1091"/>
      <c r="P7519" s="1096"/>
      <c r="Q7519" s="1096"/>
      <c r="R7519" s="1096"/>
      <c r="S7519" s="1091"/>
    </row>
    <row r="7520" spans="1:19" x14ac:dyDescent="0.3">
      <c r="A7520" s="1090">
        <v>7515</v>
      </c>
      <c r="B7520" s="1091"/>
      <c r="C7520" s="1091"/>
      <c r="D7520" s="1097"/>
      <c r="E7520" s="1093">
        <f t="shared" si="469"/>
        <v>0</v>
      </c>
      <c r="F7520" s="1094">
        <f t="shared" si="470"/>
        <v>0</v>
      </c>
      <c r="G7520" s="1095">
        <f t="shared" si="471"/>
        <v>0</v>
      </c>
      <c r="H7520" s="1090" t="str">
        <f t="shared" ca="1" si="472"/>
        <v/>
      </c>
      <c r="I7520" s="1109"/>
      <c r="J7520" s="1109"/>
      <c r="K7520" s="1112"/>
      <c r="L7520" s="1091"/>
      <c r="M7520" s="1091"/>
      <c r="N7520" s="1091"/>
      <c r="O7520" s="1091"/>
      <c r="P7520" s="1096"/>
      <c r="Q7520" s="1096"/>
      <c r="R7520" s="1096"/>
      <c r="S7520" s="1091"/>
    </row>
    <row r="7521" spans="1:19" x14ac:dyDescent="0.3">
      <c r="A7521" s="1090">
        <v>7516</v>
      </c>
      <c r="B7521" s="1091"/>
      <c r="C7521" s="1091"/>
      <c r="D7521" s="1097"/>
      <c r="E7521" s="1093">
        <f t="shared" si="469"/>
        <v>0</v>
      </c>
      <c r="F7521" s="1094">
        <f t="shared" si="470"/>
        <v>0</v>
      </c>
      <c r="G7521" s="1095">
        <f t="shared" si="471"/>
        <v>0</v>
      </c>
      <c r="H7521" s="1090" t="str">
        <f t="shared" ca="1" si="472"/>
        <v/>
      </c>
      <c r="I7521" s="1109"/>
      <c r="J7521" s="1109"/>
      <c r="K7521" s="1112"/>
      <c r="L7521" s="1091"/>
      <c r="M7521" s="1091"/>
      <c r="N7521" s="1091"/>
      <c r="O7521" s="1091"/>
      <c r="P7521" s="1096"/>
      <c r="Q7521" s="1096"/>
      <c r="R7521" s="1096"/>
      <c r="S7521" s="1091"/>
    </row>
    <row r="7522" spans="1:19" x14ac:dyDescent="0.3">
      <c r="A7522" s="1090">
        <v>7517</v>
      </c>
      <c r="B7522" s="1091"/>
      <c r="C7522" s="1091"/>
      <c r="D7522" s="1097"/>
      <c r="E7522" s="1093">
        <f t="shared" si="469"/>
        <v>0</v>
      </c>
      <c r="F7522" s="1094">
        <f t="shared" si="470"/>
        <v>0</v>
      </c>
      <c r="G7522" s="1095">
        <f t="shared" si="471"/>
        <v>0</v>
      </c>
      <c r="H7522" s="1090" t="str">
        <f t="shared" ca="1" si="472"/>
        <v/>
      </c>
      <c r="I7522" s="1109"/>
      <c r="J7522" s="1109"/>
      <c r="K7522" s="1112"/>
      <c r="L7522" s="1091"/>
      <c r="M7522" s="1091"/>
      <c r="N7522" s="1091"/>
      <c r="O7522" s="1091"/>
      <c r="P7522" s="1096"/>
      <c r="Q7522" s="1096"/>
      <c r="R7522" s="1096"/>
      <c r="S7522" s="1091"/>
    </row>
    <row r="7523" spans="1:19" x14ac:dyDescent="0.3">
      <c r="A7523" s="1090">
        <v>7518</v>
      </c>
      <c r="B7523" s="1091"/>
      <c r="C7523" s="1091"/>
      <c r="D7523" s="1097"/>
      <c r="E7523" s="1093">
        <f t="shared" si="469"/>
        <v>0</v>
      </c>
      <c r="F7523" s="1094">
        <f t="shared" si="470"/>
        <v>0</v>
      </c>
      <c r="G7523" s="1095">
        <f t="shared" si="471"/>
        <v>0</v>
      </c>
      <c r="H7523" s="1090" t="str">
        <f t="shared" ca="1" si="472"/>
        <v/>
      </c>
      <c r="I7523" s="1109"/>
      <c r="J7523" s="1109"/>
      <c r="K7523" s="1112"/>
      <c r="L7523" s="1091"/>
      <c r="M7523" s="1091"/>
      <c r="N7523" s="1091"/>
      <c r="O7523" s="1091"/>
      <c r="P7523" s="1096"/>
      <c r="Q7523" s="1096"/>
      <c r="R7523" s="1096"/>
      <c r="S7523" s="1091"/>
    </row>
    <row r="7524" spans="1:19" x14ac:dyDescent="0.3">
      <c r="A7524" s="1090">
        <v>7519</v>
      </c>
      <c r="B7524" s="1091"/>
      <c r="C7524" s="1091"/>
      <c r="D7524" s="1097"/>
      <c r="E7524" s="1093">
        <f t="shared" si="469"/>
        <v>0</v>
      </c>
      <c r="F7524" s="1094">
        <f t="shared" si="470"/>
        <v>0</v>
      </c>
      <c r="G7524" s="1095">
        <f t="shared" si="471"/>
        <v>0</v>
      </c>
      <c r="H7524" s="1090" t="str">
        <f t="shared" ca="1" si="472"/>
        <v/>
      </c>
      <c r="I7524" s="1109"/>
      <c r="J7524" s="1109"/>
      <c r="K7524" s="1112"/>
      <c r="L7524" s="1091"/>
      <c r="M7524" s="1091"/>
      <c r="N7524" s="1091"/>
      <c r="O7524" s="1091"/>
      <c r="P7524" s="1096"/>
      <c r="Q7524" s="1096"/>
      <c r="R7524" s="1096"/>
      <c r="S7524" s="1091"/>
    </row>
    <row r="7525" spans="1:19" x14ac:dyDescent="0.3">
      <c r="A7525" s="1090">
        <v>7520</v>
      </c>
      <c r="B7525" s="1091"/>
      <c r="C7525" s="1091"/>
      <c r="D7525" s="1097"/>
      <c r="E7525" s="1093">
        <f t="shared" si="469"/>
        <v>0</v>
      </c>
      <c r="F7525" s="1094">
        <f t="shared" si="470"/>
        <v>0</v>
      </c>
      <c r="G7525" s="1095">
        <f t="shared" si="471"/>
        <v>0</v>
      </c>
      <c r="H7525" s="1090" t="str">
        <f t="shared" ca="1" si="472"/>
        <v/>
      </c>
      <c r="I7525" s="1109"/>
      <c r="J7525" s="1109"/>
      <c r="K7525" s="1112"/>
      <c r="L7525" s="1091"/>
      <c r="M7525" s="1091"/>
      <c r="N7525" s="1091"/>
      <c r="O7525" s="1091"/>
      <c r="P7525" s="1096"/>
      <c r="Q7525" s="1096"/>
      <c r="R7525" s="1096"/>
      <c r="S7525" s="1091"/>
    </row>
    <row r="7526" spans="1:19" x14ac:dyDescent="0.3">
      <c r="A7526" s="1090">
        <v>7521</v>
      </c>
      <c r="B7526" s="1091"/>
      <c r="C7526" s="1091"/>
      <c r="D7526" s="1097"/>
      <c r="E7526" s="1093">
        <f t="shared" si="469"/>
        <v>0</v>
      </c>
      <c r="F7526" s="1094">
        <f t="shared" si="470"/>
        <v>0</v>
      </c>
      <c r="G7526" s="1095">
        <f t="shared" si="471"/>
        <v>0</v>
      </c>
      <c r="H7526" s="1090" t="str">
        <f t="shared" ca="1" si="472"/>
        <v/>
      </c>
      <c r="I7526" s="1109"/>
      <c r="J7526" s="1109"/>
      <c r="K7526" s="1112"/>
      <c r="L7526" s="1091"/>
      <c r="M7526" s="1091"/>
      <c r="N7526" s="1091"/>
      <c r="O7526" s="1091"/>
      <c r="P7526" s="1096"/>
      <c r="Q7526" s="1096"/>
      <c r="R7526" s="1096"/>
      <c r="S7526" s="1091"/>
    </row>
    <row r="7527" spans="1:19" x14ac:dyDescent="0.3">
      <c r="A7527" s="1090">
        <v>7522</v>
      </c>
      <c r="B7527" s="1091"/>
      <c r="C7527" s="1091"/>
      <c r="D7527" s="1097"/>
      <c r="E7527" s="1093">
        <f t="shared" si="469"/>
        <v>0</v>
      </c>
      <c r="F7527" s="1094">
        <f t="shared" si="470"/>
        <v>0</v>
      </c>
      <c r="G7527" s="1095">
        <f t="shared" si="471"/>
        <v>0</v>
      </c>
      <c r="H7527" s="1090" t="str">
        <f t="shared" ca="1" si="472"/>
        <v/>
      </c>
      <c r="I7527" s="1109"/>
      <c r="J7527" s="1109"/>
      <c r="K7527" s="1112"/>
      <c r="L7527" s="1091"/>
      <c r="M7527" s="1091"/>
      <c r="N7527" s="1091"/>
      <c r="O7527" s="1091"/>
      <c r="P7527" s="1096"/>
      <c r="Q7527" s="1096"/>
      <c r="R7527" s="1096"/>
      <c r="S7527" s="1091"/>
    </row>
    <row r="7528" spans="1:19" x14ac:dyDescent="0.3">
      <c r="A7528" s="1090">
        <v>7523</v>
      </c>
      <c r="B7528" s="1091"/>
      <c r="C7528" s="1091"/>
      <c r="D7528" s="1097"/>
      <c r="E7528" s="1093">
        <f t="shared" si="469"/>
        <v>0</v>
      </c>
      <c r="F7528" s="1094">
        <f t="shared" si="470"/>
        <v>0</v>
      </c>
      <c r="G7528" s="1095">
        <f t="shared" si="471"/>
        <v>0</v>
      </c>
      <c r="H7528" s="1090" t="str">
        <f t="shared" ca="1" si="472"/>
        <v/>
      </c>
      <c r="I7528" s="1109"/>
      <c r="J7528" s="1109"/>
      <c r="K7528" s="1112"/>
      <c r="L7528" s="1091"/>
      <c r="M7528" s="1091"/>
      <c r="N7528" s="1091"/>
      <c r="O7528" s="1091"/>
      <c r="P7528" s="1096"/>
      <c r="Q7528" s="1096"/>
      <c r="R7528" s="1096"/>
      <c r="S7528" s="1091"/>
    </row>
    <row r="7529" spans="1:19" x14ac:dyDescent="0.3">
      <c r="A7529" s="1090">
        <v>7524</v>
      </c>
      <c r="B7529" s="1091"/>
      <c r="C7529" s="1091"/>
      <c r="D7529" s="1097"/>
      <c r="E7529" s="1093">
        <f t="shared" si="469"/>
        <v>0</v>
      </c>
      <c r="F7529" s="1094">
        <f t="shared" si="470"/>
        <v>0</v>
      </c>
      <c r="G7529" s="1095">
        <f t="shared" si="471"/>
        <v>0</v>
      </c>
      <c r="H7529" s="1090" t="str">
        <f t="shared" ca="1" si="472"/>
        <v/>
      </c>
      <c r="I7529" s="1109"/>
      <c r="J7529" s="1109"/>
      <c r="K7529" s="1112"/>
      <c r="L7529" s="1091"/>
      <c r="M7529" s="1091"/>
      <c r="N7529" s="1091"/>
      <c r="O7529" s="1091"/>
      <c r="P7529" s="1096"/>
      <c r="Q7529" s="1096"/>
      <c r="R7529" s="1096"/>
      <c r="S7529" s="1091"/>
    </row>
    <row r="7530" spans="1:19" x14ac:dyDescent="0.3">
      <c r="A7530" s="1090">
        <v>7525</v>
      </c>
      <c r="B7530" s="1091"/>
      <c r="C7530" s="1091"/>
      <c r="D7530" s="1097"/>
      <c r="E7530" s="1093">
        <f t="shared" si="469"/>
        <v>0</v>
      </c>
      <c r="F7530" s="1094">
        <f t="shared" si="470"/>
        <v>0</v>
      </c>
      <c r="G7530" s="1095">
        <f t="shared" si="471"/>
        <v>0</v>
      </c>
      <c r="H7530" s="1090" t="str">
        <f t="shared" ca="1" si="472"/>
        <v/>
      </c>
      <c r="I7530" s="1109"/>
      <c r="J7530" s="1109"/>
      <c r="K7530" s="1112"/>
      <c r="L7530" s="1091"/>
      <c r="M7530" s="1091"/>
      <c r="N7530" s="1091"/>
      <c r="O7530" s="1091"/>
      <c r="P7530" s="1096"/>
      <c r="Q7530" s="1096"/>
      <c r="R7530" s="1096"/>
      <c r="S7530" s="1091"/>
    </row>
    <row r="7531" spans="1:19" x14ac:dyDescent="0.3">
      <c r="A7531" s="1090">
        <v>7526</v>
      </c>
      <c r="B7531" s="1091"/>
      <c r="C7531" s="1091"/>
      <c r="D7531" s="1097"/>
      <c r="E7531" s="1093">
        <f t="shared" si="469"/>
        <v>0</v>
      </c>
      <c r="F7531" s="1094">
        <f t="shared" si="470"/>
        <v>0</v>
      </c>
      <c r="G7531" s="1095">
        <f t="shared" si="471"/>
        <v>0</v>
      </c>
      <c r="H7531" s="1090" t="str">
        <f t="shared" ca="1" si="472"/>
        <v/>
      </c>
      <c r="I7531" s="1109"/>
      <c r="J7531" s="1109"/>
      <c r="K7531" s="1112"/>
      <c r="L7531" s="1091"/>
      <c r="M7531" s="1091"/>
      <c r="N7531" s="1091"/>
      <c r="O7531" s="1091"/>
      <c r="P7531" s="1096"/>
      <c r="Q7531" s="1096"/>
      <c r="R7531" s="1096"/>
      <c r="S7531" s="1091"/>
    </row>
    <row r="7532" spans="1:19" x14ac:dyDescent="0.3">
      <c r="A7532" s="1090">
        <v>7527</v>
      </c>
      <c r="B7532" s="1091"/>
      <c r="C7532" s="1091"/>
      <c r="D7532" s="1097"/>
      <c r="E7532" s="1093">
        <f t="shared" si="469"/>
        <v>0</v>
      </c>
      <c r="F7532" s="1094">
        <f t="shared" si="470"/>
        <v>0</v>
      </c>
      <c r="G7532" s="1095">
        <f t="shared" si="471"/>
        <v>0</v>
      </c>
      <c r="H7532" s="1090" t="str">
        <f t="shared" ca="1" si="472"/>
        <v/>
      </c>
      <c r="I7532" s="1109"/>
      <c r="J7532" s="1109"/>
      <c r="K7532" s="1112"/>
      <c r="L7532" s="1091"/>
      <c r="M7532" s="1091"/>
      <c r="N7532" s="1091"/>
      <c r="O7532" s="1091"/>
      <c r="P7532" s="1096"/>
      <c r="Q7532" s="1096"/>
      <c r="R7532" s="1096"/>
      <c r="S7532" s="1091"/>
    </row>
    <row r="7533" spans="1:19" x14ac:dyDescent="0.3">
      <c r="A7533" s="1090">
        <v>7528</v>
      </c>
      <c r="B7533" s="1091"/>
      <c r="C7533" s="1091"/>
      <c r="D7533" s="1097"/>
      <c r="E7533" s="1093">
        <f t="shared" si="469"/>
        <v>0</v>
      </c>
      <c r="F7533" s="1094">
        <f t="shared" si="470"/>
        <v>0</v>
      </c>
      <c r="G7533" s="1095">
        <f t="shared" si="471"/>
        <v>0</v>
      </c>
      <c r="H7533" s="1090" t="str">
        <f t="shared" ca="1" si="472"/>
        <v/>
      </c>
      <c r="I7533" s="1109"/>
      <c r="J7533" s="1109"/>
      <c r="K7533" s="1112"/>
      <c r="L7533" s="1091"/>
      <c r="M7533" s="1091"/>
      <c r="N7533" s="1091"/>
      <c r="O7533" s="1091"/>
      <c r="P7533" s="1096"/>
      <c r="Q7533" s="1096"/>
      <c r="R7533" s="1096"/>
      <c r="S7533" s="1091"/>
    </row>
    <row r="7534" spans="1:19" x14ac:dyDescent="0.3">
      <c r="A7534" s="1090">
        <v>7529</v>
      </c>
      <c r="B7534" s="1091"/>
      <c r="C7534" s="1091"/>
      <c r="D7534" s="1097"/>
      <c r="E7534" s="1093">
        <f t="shared" si="469"/>
        <v>0</v>
      </c>
      <c r="F7534" s="1094">
        <f t="shared" si="470"/>
        <v>0</v>
      </c>
      <c r="G7534" s="1095">
        <f t="shared" si="471"/>
        <v>0</v>
      </c>
      <c r="H7534" s="1090" t="str">
        <f t="shared" ca="1" si="472"/>
        <v/>
      </c>
      <c r="I7534" s="1109"/>
      <c r="J7534" s="1109"/>
      <c r="K7534" s="1112"/>
      <c r="L7534" s="1091"/>
      <c r="M7534" s="1091"/>
      <c r="N7534" s="1091"/>
      <c r="O7534" s="1091"/>
      <c r="P7534" s="1096"/>
      <c r="Q7534" s="1096"/>
      <c r="R7534" s="1096"/>
      <c r="S7534" s="1091"/>
    </row>
    <row r="7535" spans="1:19" x14ac:dyDescent="0.3">
      <c r="A7535" s="1090">
        <v>7530</v>
      </c>
      <c r="B7535" s="1091"/>
      <c r="C7535" s="1091"/>
      <c r="D7535" s="1097"/>
      <c r="E7535" s="1093">
        <f t="shared" si="469"/>
        <v>0</v>
      </c>
      <c r="F7535" s="1094">
        <f t="shared" si="470"/>
        <v>0</v>
      </c>
      <c r="G7535" s="1095">
        <f t="shared" si="471"/>
        <v>0</v>
      </c>
      <c r="H7535" s="1090" t="str">
        <f t="shared" ca="1" si="472"/>
        <v/>
      </c>
      <c r="I7535" s="1109"/>
      <c r="J7535" s="1109"/>
      <c r="K7535" s="1112"/>
      <c r="L7535" s="1091"/>
      <c r="M7535" s="1091"/>
      <c r="N7535" s="1091"/>
      <c r="O7535" s="1091"/>
      <c r="P7535" s="1096"/>
      <c r="Q7535" s="1096"/>
      <c r="R7535" s="1096"/>
      <c r="S7535" s="1091"/>
    </row>
    <row r="7536" spans="1:19" x14ac:dyDescent="0.3">
      <c r="A7536" s="1090">
        <v>7531</v>
      </c>
      <c r="B7536" s="1091"/>
      <c r="C7536" s="1091"/>
      <c r="D7536" s="1097"/>
      <c r="E7536" s="1093">
        <f t="shared" si="469"/>
        <v>0</v>
      </c>
      <c r="F7536" s="1094">
        <f t="shared" si="470"/>
        <v>0</v>
      </c>
      <c r="G7536" s="1095">
        <f t="shared" si="471"/>
        <v>0</v>
      </c>
      <c r="H7536" s="1090" t="str">
        <f t="shared" ca="1" si="472"/>
        <v/>
      </c>
      <c r="I7536" s="1109"/>
      <c r="J7536" s="1109"/>
      <c r="K7536" s="1112"/>
      <c r="L7536" s="1091"/>
      <c r="M7536" s="1091"/>
      <c r="N7536" s="1091"/>
      <c r="O7536" s="1091"/>
      <c r="P7536" s="1096"/>
      <c r="Q7536" s="1096"/>
      <c r="R7536" s="1096"/>
      <c r="S7536" s="1091"/>
    </row>
    <row r="7537" spans="1:19" x14ac:dyDescent="0.3">
      <c r="A7537" s="1090">
        <v>7532</v>
      </c>
      <c r="B7537" s="1091"/>
      <c r="C7537" s="1091"/>
      <c r="D7537" s="1097"/>
      <c r="E7537" s="1093">
        <f t="shared" si="469"/>
        <v>0</v>
      </c>
      <c r="F7537" s="1094">
        <f t="shared" si="470"/>
        <v>0</v>
      </c>
      <c r="G7537" s="1095">
        <f t="shared" si="471"/>
        <v>0</v>
      </c>
      <c r="H7537" s="1090" t="str">
        <f t="shared" ca="1" si="472"/>
        <v/>
      </c>
      <c r="I7537" s="1109"/>
      <c r="J7537" s="1109"/>
      <c r="K7537" s="1112"/>
      <c r="L7537" s="1091"/>
      <c r="M7537" s="1091"/>
      <c r="N7537" s="1091"/>
      <c r="O7537" s="1091"/>
      <c r="P7537" s="1096"/>
      <c r="Q7537" s="1096"/>
      <c r="R7537" s="1096"/>
      <c r="S7537" s="1091"/>
    </row>
    <row r="7538" spans="1:19" x14ac:dyDescent="0.3">
      <c r="A7538" s="1090">
        <v>7533</v>
      </c>
      <c r="B7538" s="1091"/>
      <c r="C7538" s="1091"/>
      <c r="D7538" s="1097"/>
      <c r="E7538" s="1093">
        <f t="shared" si="469"/>
        <v>0</v>
      </c>
      <c r="F7538" s="1094">
        <f t="shared" si="470"/>
        <v>0</v>
      </c>
      <c r="G7538" s="1095">
        <f t="shared" si="471"/>
        <v>0</v>
      </c>
      <c r="H7538" s="1090" t="str">
        <f t="shared" ca="1" si="472"/>
        <v/>
      </c>
      <c r="I7538" s="1109"/>
      <c r="J7538" s="1109"/>
      <c r="K7538" s="1112"/>
      <c r="L7538" s="1091"/>
      <c r="M7538" s="1091"/>
      <c r="N7538" s="1091"/>
      <c r="O7538" s="1091"/>
      <c r="P7538" s="1096"/>
      <c r="Q7538" s="1096"/>
      <c r="R7538" s="1096"/>
      <c r="S7538" s="1091"/>
    </row>
    <row r="7539" spans="1:19" x14ac:dyDescent="0.3">
      <c r="A7539" s="1090">
        <v>7534</v>
      </c>
      <c r="B7539" s="1091"/>
      <c r="C7539" s="1091"/>
      <c r="D7539" s="1097"/>
      <c r="E7539" s="1093">
        <f t="shared" si="469"/>
        <v>0</v>
      </c>
      <c r="F7539" s="1094">
        <f t="shared" si="470"/>
        <v>0</v>
      </c>
      <c r="G7539" s="1095">
        <f t="shared" si="471"/>
        <v>0</v>
      </c>
      <c r="H7539" s="1090" t="str">
        <f t="shared" ca="1" si="472"/>
        <v/>
      </c>
      <c r="I7539" s="1109"/>
      <c r="J7539" s="1109"/>
      <c r="K7539" s="1112"/>
      <c r="L7539" s="1091"/>
      <c r="M7539" s="1091"/>
      <c r="N7539" s="1091"/>
      <c r="O7539" s="1091"/>
      <c r="P7539" s="1096"/>
      <c r="Q7539" s="1096"/>
      <c r="R7539" s="1096"/>
      <c r="S7539" s="1091"/>
    </row>
    <row r="7540" spans="1:19" x14ac:dyDescent="0.3">
      <c r="A7540" s="1090">
        <v>7535</v>
      </c>
      <c r="B7540" s="1091"/>
      <c r="C7540" s="1091"/>
      <c r="D7540" s="1097"/>
      <c r="E7540" s="1093">
        <f t="shared" si="469"/>
        <v>0</v>
      </c>
      <c r="F7540" s="1094">
        <f t="shared" si="470"/>
        <v>0</v>
      </c>
      <c r="G7540" s="1095">
        <f t="shared" si="471"/>
        <v>0</v>
      </c>
      <c r="H7540" s="1090" t="str">
        <f t="shared" ca="1" si="472"/>
        <v/>
      </c>
      <c r="I7540" s="1109"/>
      <c r="J7540" s="1109"/>
      <c r="K7540" s="1112"/>
      <c r="L7540" s="1091"/>
      <c r="M7540" s="1091"/>
      <c r="N7540" s="1091"/>
      <c r="O7540" s="1091"/>
      <c r="P7540" s="1096"/>
      <c r="Q7540" s="1096"/>
      <c r="R7540" s="1096"/>
      <c r="S7540" s="1091"/>
    </row>
    <row r="7541" spans="1:19" x14ac:dyDescent="0.3">
      <c r="A7541" s="1090">
        <v>7536</v>
      </c>
      <c r="B7541" s="1091"/>
      <c r="C7541" s="1091"/>
      <c r="D7541" s="1097"/>
      <c r="E7541" s="1093">
        <f t="shared" si="469"/>
        <v>0</v>
      </c>
      <c r="F7541" s="1094">
        <f t="shared" si="470"/>
        <v>0</v>
      </c>
      <c r="G7541" s="1095">
        <f t="shared" si="471"/>
        <v>0</v>
      </c>
      <c r="H7541" s="1090" t="str">
        <f t="shared" ca="1" si="472"/>
        <v/>
      </c>
      <c r="I7541" s="1109"/>
      <c r="J7541" s="1109"/>
      <c r="K7541" s="1112"/>
      <c r="L7541" s="1091"/>
      <c r="M7541" s="1091"/>
      <c r="N7541" s="1091"/>
      <c r="O7541" s="1091"/>
      <c r="P7541" s="1096"/>
      <c r="Q7541" s="1096"/>
      <c r="R7541" s="1096"/>
      <c r="S7541" s="1091"/>
    </row>
    <row r="7542" spans="1:19" x14ac:dyDescent="0.3">
      <c r="A7542" s="1090">
        <v>7537</v>
      </c>
      <c r="B7542" s="1091"/>
      <c r="C7542" s="1091"/>
      <c r="D7542" s="1097"/>
      <c r="E7542" s="1093">
        <f t="shared" si="469"/>
        <v>0</v>
      </c>
      <c r="F7542" s="1094">
        <f t="shared" si="470"/>
        <v>0</v>
      </c>
      <c r="G7542" s="1095">
        <f t="shared" si="471"/>
        <v>0</v>
      </c>
      <c r="H7542" s="1090" t="str">
        <f t="shared" ca="1" si="472"/>
        <v/>
      </c>
      <c r="I7542" s="1109"/>
      <c r="J7542" s="1109"/>
      <c r="K7542" s="1112"/>
      <c r="L7542" s="1091"/>
      <c r="M7542" s="1091"/>
      <c r="N7542" s="1091"/>
      <c r="O7542" s="1091"/>
      <c r="P7542" s="1096"/>
      <c r="Q7542" s="1096"/>
      <c r="R7542" s="1096"/>
      <c r="S7542" s="1091"/>
    </row>
    <row r="7543" spans="1:19" x14ac:dyDescent="0.3">
      <c r="A7543" s="1090">
        <v>7538</v>
      </c>
      <c r="B7543" s="1091"/>
      <c r="C7543" s="1091"/>
      <c r="D7543" s="1097"/>
      <c r="E7543" s="1093">
        <f t="shared" si="469"/>
        <v>0</v>
      </c>
      <c r="F7543" s="1094">
        <f t="shared" si="470"/>
        <v>0</v>
      </c>
      <c r="G7543" s="1095">
        <f t="shared" si="471"/>
        <v>0</v>
      </c>
      <c r="H7543" s="1090" t="str">
        <f t="shared" ca="1" si="472"/>
        <v/>
      </c>
      <c r="I7543" s="1109"/>
      <c r="J7543" s="1109"/>
      <c r="K7543" s="1112"/>
      <c r="L7543" s="1091"/>
      <c r="M7543" s="1091"/>
      <c r="N7543" s="1091"/>
      <c r="O7543" s="1091"/>
      <c r="P7543" s="1096"/>
      <c r="Q7543" s="1096"/>
      <c r="R7543" s="1096"/>
      <c r="S7543" s="1091"/>
    </row>
    <row r="7544" spans="1:19" x14ac:dyDescent="0.3">
      <c r="A7544" s="1090">
        <v>7539</v>
      </c>
      <c r="B7544" s="1091"/>
      <c r="C7544" s="1091"/>
      <c r="D7544" s="1097"/>
      <c r="E7544" s="1093">
        <f t="shared" si="469"/>
        <v>0</v>
      </c>
      <c r="F7544" s="1094">
        <f t="shared" si="470"/>
        <v>0</v>
      </c>
      <c r="G7544" s="1095">
        <f t="shared" si="471"/>
        <v>0</v>
      </c>
      <c r="H7544" s="1090" t="str">
        <f t="shared" ca="1" si="472"/>
        <v/>
      </c>
      <c r="I7544" s="1109"/>
      <c r="J7544" s="1109"/>
      <c r="K7544" s="1112"/>
      <c r="L7544" s="1091"/>
      <c r="M7544" s="1091"/>
      <c r="N7544" s="1091"/>
      <c r="O7544" s="1091"/>
      <c r="P7544" s="1096"/>
      <c r="Q7544" s="1096"/>
      <c r="R7544" s="1096"/>
      <c r="S7544" s="1091"/>
    </row>
    <row r="7545" spans="1:19" x14ac:dyDescent="0.3">
      <c r="A7545" s="1090">
        <v>7540</v>
      </c>
      <c r="B7545" s="1091"/>
      <c r="C7545" s="1091"/>
      <c r="D7545" s="1097"/>
      <c r="E7545" s="1093">
        <f t="shared" si="469"/>
        <v>0</v>
      </c>
      <c r="F7545" s="1094">
        <f t="shared" si="470"/>
        <v>0</v>
      </c>
      <c r="G7545" s="1095">
        <f t="shared" si="471"/>
        <v>0</v>
      </c>
      <c r="H7545" s="1090" t="str">
        <f t="shared" ca="1" si="472"/>
        <v/>
      </c>
      <c r="I7545" s="1109"/>
      <c r="J7545" s="1109"/>
      <c r="K7545" s="1112"/>
      <c r="L7545" s="1091"/>
      <c r="M7545" s="1091"/>
      <c r="N7545" s="1091"/>
      <c r="O7545" s="1091"/>
      <c r="P7545" s="1096"/>
      <c r="Q7545" s="1096"/>
      <c r="R7545" s="1096"/>
      <c r="S7545" s="1091"/>
    </row>
    <row r="7546" spans="1:19" x14ac:dyDescent="0.3">
      <c r="A7546" s="1090">
        <v>7541</v>
      </c>
      <c r="B7546" s="1091"/>
      <c r="C7546" s="1091"/>
      <c r="D7546" s="1097"/>
      <c r="E7546" s="1093">
        <f t="shared" si="469"/>
        <v>0</v>
      </c>
      <c r="F7546" s="1094">
        <f t="shared" si="470"/>
        <v>0</v>
      </c>
      <c r="G7546" s="1095">
        <f t="shared" si="471"/>
        <v>0</v>
      </c>
      <c r="H7546" s="1090" t="str">
        <f t="shared" ca="1" si="472"/>
        <v/>
      </c>
      <c r="I7546" s="1109"/>
      <c r="J7546" s="1109"/>
      <c r="K7546" s="1112"/>
      <c r="L7546" s="1091"/>
      <c r="M7546" s="1091"/>
      <c r="N7546" s="1091"/>
      <c r="O7546" s="1091"/>
      <c r="P7546" s="1096"/>
      <c r="Q7546" s="1096"/>
      <c r="R7546" s="1096"/>
      <c r="S7546" s="1091"/>
    </row>
    <row r="7547" spans="1:19" x14ac:dyDescent="0.3">
      <c r="A7547" s="1090">
        <v>7542</v>
      </c>
      <c r="B7547" s="1091"/>
      <c r="C7547" s="1091"/>
      <c r="D7547" s="1097"/>
      <c r="E7547" s="1093">
        <f t="shared" si="469"/>
        <v>0</v>
      </c>
      <c r="F7547" s="1094">
        <f t="shared" si="470"/>
        <v>0</v>
      </c>
      <c r="G7547" s="1095">
        <f t="shared" si="471"/>
        <v>0</v>
      </c>
      <c r="H7547" s="1090" t="str">
        <f t="shared" ca="1" si="472"/>
        <v/>
      </c>
      <c r="I7547" s="1109"/>
      <c r="J7547" s="1109"/>
      <c r="K7547" s="1112"/>
      <c r="L7547" s="1091"/>
      <c r="M7547" s="1091"/>
      <c r="N7547" s="1091"/>
      <c r="O7547" s="1091"/>
      <c r="P7547" s="1096"/>
      <c r="Q7547" s="1096"/>
      <c r="R7547" s="1096"/>
      <c r="S7547" s="1091"/>
    </row>
    <row r="7548" spans="1:19" x14ac:dyDescent="0.3">
      <c r="A7548" s="1090">
        <v>7543</v>
      </c>
      <c r="B7548" s="1091"/>
      <c r="C7548" s="1091"/>
      <c r="D7548" s="1097"/>
      <c r="E7548" s="1093">
        <f t="shared" si="469"/>
        <v>0</v>
      </c>
      <c r="F7548" s="1094">
        <f t="shared" si="470"/>
        <v>0</v>
      </c>
      <c r="G7548" s="1095">
        <f t="shared" si="471"/>
        <v>0</v>
      </c>
      <c r="H7548" s="1090" t="str">
        <f t="shared" ca="1" si="472"/>
        <v/>
      </c>
      <c r="I7548" s="1109"/>
      <c r="J7548" s="1109"/>
      <c r="K7548" s="1112"/>
      <c r="L7548" s="1091"/>
      <c r="M7548" s="1091"/>
      <c r="N7548" s="1091"/>
      <c r="O7548" s="1091"/>
      <c r="P7548" s="1096"/>
      <c r="Q7548" s="1096"/>
      <c r="R7548" s="1096"/>
      <c r="S7548" s="1091"/>
    </row>
    <row r="7549" spans="1:19" x14ac:dyDescent="0.3">
      <c r="A7549" s="1090">
        <v>7544</v>
      </c>
      <c r="B7549" s="1091"/>
      <c r="C7549" s="1091"/>
      <c r="D7549" s="1097"/>
      <c r="E7549" s="1093">
        <f t="shared" si="469"/>
        <v>0</v>
      </c>
      <c r="F7549" s="1094">
        <f t="shared" si="470"/>
        <v>0</v>
      </c>
      <c r="G7549" s="1095">
        <f t="shared" si="471"/>
        <v>0</v>
      </c>
      <c r="H7549" s="1090" t="str">
        <f t="shared" ca="1" si="472"/>
        <v/>
      </c>
      <c r="I7549" s="1109"/>
      <c r="J7549" s="1109"/>
      <c r="K7549" s="1112"/>
      <c r="L7549" s="1091"/>
      <c r="M7549" s="1091"/>
      <c r="N7549" s="1091"/>
      <c r="O7549" s="1091"/>
      <c r="P7549" s="1096"/>
      <c r="Q7549" s="1096"/>
      <c r="R7549" s="1096"/>
      <c r="S7549" s="1091"/>
    </row>
    <row r="7550" spans="1:19" x14ac:dyDescent="0.3">
      <c r="A7550" s="1090">
        <v>7545</v>
      </c>
      <c r="B7550" s="1091"/>
      <c r="C7550" s="1091"/>
      <c r="D7550" s="1097"/>
      <c r="E7550" s="1093">
        <f t="shared" si="469"/>
        <v>0</v>
      </c>
      <c r="F7550" s="1094">
        <f t="shared" si="470"/>
        <v>0</v>
      </c>
      <c r="G7550" s="1095">
        <f t="shared" si="471"/>
        <v>0</v>
      </c>
      <c r="H7550" s="1090" t="str">
        <f t="shared" ca="1" si="472"/>
        <v/>
      </c>
      <c r="I7550" s="1109"/>
      <c r="J7550" s="1109"/>
      <c r="K7550" s="1112"/>
      <c r="L7550" s="1091"/>
      <c r="M7550" s="1091"/>
      <c r="N7550" s="1091"/>
      <c r="O7550" s="1091"/>
      <c r="P7550" s="1096"/>
      <c r="Q7550" s="1096"/>
      <c r="R7550" s="1096"/>
      <c r="S7550" s="1091"/>
    </row>
    <row r="7551" spans="1:19" x14ac:dyDescent="0.3">
      <c r="A7551" s="1090">
        <v>7546</v>
      </c>
      <c r="B7551" s="1091"/>
      <c r="C7551" s="1091"/>
      <c r="D7551" s="1097"/>
      <c r="E7551" s="1093">
        <f t="shared" si="469"/>
        <v>0</v>
      </c>
      <c r="F7551" s="1094">
        <f t="shared" si="470"/>
        <v>0</v>
      </c>
      <c r="G7551" s="1095">
        <f t="shared" si="471"/>
        <v>0</v>
      </c>
      <c r="H7551" s="1090" t="str">
        <f t="shared" ca="1" si="472"/>
        <v/>
      </c>
      <c r="I7551" s="1109"/>
      <c r="J7551" s="1109"/>
      <c r="K7551" s="1112"/>
      <c r="L7551" s="1091"/>
      <c r="M7551" s="1091"/>
      <c r="N7551" s="1091"/>
      <c r="O7551" s="1091"/>
      <c r="P7551" s="1096"/>
      <c r="Q7551" s="1096"/>
      <c r="R7551" s="1096"/>
      <c r="S7551" s="1091"/>
    </row>
    <row r="7552" spans="1:19" x14ac:dyDescent="0.3">
      <c r="A7552" s="1090">
        <v>7547</v>
      </c>
      <c r="B7552" s="1091"/>
      <c r="C7552" s="1091"/>
      <c r="D7552" s="1097"/>
      <c r="E7552" s="1093">
        <f t="shared" si="469"/>
        <v>0</v>
      </c>
      <c r="F7552" s="1094">
        <f t="shared" si="470"/>
        <v>0</v>
      </c>
      <c r="G7552" s="1095">
        <f t="shared" si="471"/>
        <v>0</v>
      </c>
      <c r="H7552" s="1090" t="str">
        <f t="shared" ca="1" si="472"/>
        <v/>
      </c>
      <c r="I7552" s="1109"/>
      <c r="J7552" s="1109"/>
      <c r="K7552" s="1112"/>
      <c r="L7552" s="1091"/>
      <c r="M7552" s="1091"/>
      <c r="N7552" s="1091"/>
      <c r="O7552" s="1091"/>
      <c r="P7552" s="1096"/>
      <c r="Q7552" s="1096"/>
      <c r="R7552" s="1096"/>
      <c r="S7552" s="1091"/>
    </row>
    <row r="7553" spans="1:19" x14ac:dyDescent="0.3">
      <c r="A7553" s="1090">
        <v>7548</v>
      </c>
      <c r="B7553" s="1091"/>
      <c r="C7553" s="1091"/>
      <c r="D7553" s="1097"/>
      <c r="E7553" s="1093">
        <f t="shared" si="469"/>
        <v>0</v>
      </c>
      <c r="F7553" s="1094">
        <f t="shared" si="470"/>
        <v>0</v>
      </c>
      <c r="G7553" s="1095">
        <f t="shared" si="471"/>
        <v>0</v>
      </c>
      <c r="H7553" s="1090" t="str">
        <f t="shared" ca="1" si="472"/>
        <v/>
      </c>
      <c r="I7553" s="1109"/>
      <c r="J7553" s="1109"/>
      <c r="K7553" s="1112"/>
      <c r="L7553" s="1091"/>
      <c r="M7553" s="1091"/>
      <c r="N7553" s="1091"/>
      <c r="O7553" s="1091"/>
      <c r="P7553" s="1096"/>
      <c r="Q7553" s="1096"/>
      <c r="R7553" s="1096"/>
      <c r="S7553" s="1091"/>
    </row>
    <row r="7554" spans="1:19" x14ac:dyDescent="0.3">
      <c r="A7554" s="1090">
        <v>7549</v>
      </c>
      <c r="B7554" s="1091"/>
      <c r="C7554" s="1091"/>
      <c r="D7554" s="1097"/>
      <c r="E7554" s="1093">
        <f t="shared" si="469"/>
        <v>0</v>
      </c>
      <c r="F7554" s="1094">
        <f t="shared" si="470"/>
        <v>0</v>
      </c>
      <c r="G7554" s="1095">
        <f t="shared" si="471"/>
        <v>0</v>
      </c>
      <c r="H7554" s="1090" t="str">
        <f t="shared" ca="1" si="472"/>
        <v/>
      </c>
      <c r="I7554" s="1109"/>
      <c r="J7554" s="1109"/>
      <c r="K7554" s="1112"/>
      <c r="L7554" s="1091"/>
      <c r="M7554" s="1091"/>
      <c r="N7554" s="1091"/>
      <c r="O7554" s="1091"/>
      <c r="P7554" s="1096"/>
      <c r="Q7554" s="1096"/>
      <c r="R7554" s="1096"/>
      <c r="S7554" s="1091"/>
    </row>
    <row r="7555" spans="1:19" x14ac:dyDescent="0.3">
      <c r="A7555" s="1090">
        <v>7550</v>
      </c>
      <c r="B7555" s="1091"/>
      <c r="C7555" s="1091"/>
      <c r="D7555" s="1097"/>
      <c r="E7555" s="1093">
        <f t="shared" si="469"/>
        <v>0</v>
      </c>
      <c r="F7555" s="1094">
        <f t="shared" si="470"/>
        <v>0</v>
      </c>
      <c r="G7555" s="1095">
        <f t="shared" si="471"/>
        <v>0</v>
      </c>
      <c r="H7555" s="1090" t="str">
        <f t="shared" ca="1" si="472"/>
        <v/>
      </c>
      <c r="I7555" s="1109"/>
      <c r="J7555" s="1109"/>
      <c r="K7555" s="1112"/>
      <c r="L7555" s="1091"/>
      <c r="M7555" s="1091"/>
      <c r="N7555" s="1091"/>
      <c r="O7555" s="1091"/>
      <c r="P7555" s="1096"/>
      <c r="Q7555" s="1096"/>
      <c r="R7555" s="1096"/>
      <c r="S7555" s="1091"/>
    </row>
    <row r="7556" spans="1:19" x14ac:dyDescent="0.3">
      <c r="A7556" s="1090">
        <v>7551</v>
      </c>
      <c r="B7556" s="1091"/>
      <c r="C7556" s="1091"/>
      <c r="D7556" s="1097"/>
      <c r="E7556" s="1093">
        <f t="shared" si="469"/>
        <v>0</v>
      </c>
      <c r="F7556" s="1094">
        <f t="shared" si="470"/>
        <v>0</v>
      </c>
      <c r="G7556" s="1095">
        <f t="shared" si="471"/>
        <v>0</v>
      </c>
      <c r="H7556" s="1090" t="str">
        <f t="shared" ca="1" si="472"/>
        <v/>
      </c>
      <c r="I7556" s="1109"/>
      <c r="J7556" s="1109"/>
      <c r="K7556" s="1112"/>
      <c r="L7556" s="1091"/>
      <c r="M7556" s="1091"/>
      <c r="N7556" s="1091"/>
      <c r="O7556" s="1091"/>
      <c r="P7556" s="1096"/>
      <c r="Q7556" s="1096"/>
      <c r="R7556" s="1096"/>
      <c r="S7556" s="1091"/>
    </row>
    <row r="7557" spans="1:19" x14ac:dyDescent="0.3">
      <c r="A7557" s="1090">
        <v>7552</v>
      </c>
      <c r="B7557" s="1091"/>
      <c r="C7557" s="1091"/>
      <c r="D7557" s="1097"/>
      <c r="E7557" s="1093">
        <f t="shared" si="469"/>
        <v>0</v>
      </c>
      <c r="F7557" s="1094">
        <f t="shared" si="470"/>
        <v>0</v>
      </c>
      <c r="G7557" s="1095">
        <f t="shared" si="471"/>
        <v>0</v>
      </c>
      <c r="H7557" s="1090" t="str">
        <f t="shared" ca="1" si="472"/>
        <v/>
      </c>
      <c r="I7557" s="1109"/>
      <c r="J7557" s="1109"/>
      <c r="K7557" s="1112"/>
      <c r="L7557" s="1091"/>
      <c r="M7557" s="1091"/>
      <c r="N7557" s="1091"/>
      <c r="O7557" s="1091"/>
      <c r="P7557" s="1096"/>
      <c r="Q7557" s="1096"/>
      <c r="R7557" s="1096"/>
      <c r="S7557" s="1091"/>
    </row>
    <row r="7558" spans="1:19" x14ac:dyDescent="0.3">
      <c r="A7558" s="1090">
        <v>7553</v>
      </c>
      <c r="B7558" s="1091"/>
      <c r="C7558" s="1091"/>
      <c r="D7558" s="1097"/>
      <c r="E7558" s="1093">
        <f t="shared" si="469"/>
        <v>0</v>
      </c>
      <c r="F7558" s="1094">
        <f t="shared" si="470"/>
        <v>0</v>
      </c>
      <c r="G7558" s="1095">
        <f t="shared" si="471"/>
        <v>0</v>
      </c>
      <c r="H7558" s="1090" t="str">
        <f t="shared" ca="1" si="472"/>
        <v/>
      </c>
      <c r="I7558" s="1109"/>
      <c r="J7558" s="1109"/>
      <c r="K7558" s="1112"/>
      <c r="L7558" s="1091"/>
      <c r="M7558" s="1091"/>
      <c r="N7558" s="1091"/>
      <c r="O7558" s="1091"/>
      <c r="P7558" s="1096"/>
      <c r="Q7558" s="1096"/>
      <c r="R7558" s="1096"/>
      <c r="S7558" s="1091"/>
    </row>
    <row r="7559" spans="1:19" x14ac:dyDescent="0.3">
      <c r="A7559" s="1090">
        <v>7554</v>
      </c>
      <c r="B7559" s="1091"/>
      <c r="C7559" s="1091"/>
      <c r="D7559" s="1097"/>
      <c r="E7559" s="1093">
        <f t="shared" ref="E7559:E7622" si="473">D7559</f>
        <v>0</v>
      </c>
      <c r="F7559" s="1094">
        <f t="shared" ref="F7559:F7622" si="474">D7559</f>
        <v>0</v>
      </c>
      <c r="G7559" s="1095">
        <f t="shared" ref="G7559:G7622" si="475">D7559</f>
        <v>0</v>
      </c>
      <c r="H7559" s="1090" t="str">
        <f t="shared" ref="H7559:H7622" ca="1" si="476">IF(ISBLANK(D7559),"",DATEDIF(G7559,TODAY(),"y"))</f>
        <v/>
      </c>
      <c r="I7559" s="1109"/>
      <c r="J7559" s="1109"/>
      <c r="K7559" s="1112"/>
      <c r="L7559" s="1091"/>
      <c r="M7559" s="1091"/>
      <c r="N7559" s="1091"/>
      <c r="O7559" s="1091"/>
      <c r="P7559" s="1096"/>
      <c r="Q7559" s="1096"/>
      <c r="R7559" s="1096"/>
      <c r="S7559" s="1091"/>
    </row>
    <row r="7560" spans="1:19" x14ac:dyDescent="0.3">
      <c r="A7560" s="1090">
        <v>7555</v>
      </c>
      <c r="B7560" s="1091"/>
      <c r="C7560" s="1091"/>
      <c r="D7560" s="1097"/>
      <c r="E7560" s="1093">
        <f t="shared" si="473"/>
        <v>0</v>
      </c>
      <c r="F7560" s="1094">
        <f t="shared" si="474"/>
        <v>0</v>
      </c>
      <c r="G7560" s="1095">
        <f t="shared" si="475"/>
        <v>0</v>
      </c>
      <c r="H7560" s="1090" t="str">
        <f t="shared" ca="1" si="476"/>
        <v/>
      </c>
      <c r="I7560" s="1109"/>
      <c r="J7560" s="1109"/>
      <c r="K7560" s="1112"/>
      <c r="L7560" s="1091"/>
      <c r="M7560" s="1091"/>
      <c r="N7560" s="1091"/>
      <c r="O7560" s="1091"/>
      <c r="P7560" s="1096"/>
      <c r="Q7560" s="1096"/>
      <c r="R7560" s="1096"/>
      <c r="S7560" s="1091"/>
    </row>
    <row r="7561" spans="1:19" x14ac:dyDescent="0.3">
      <c r="A7561" s="1090">
        <v>7556</v>
      </c>
      <c r="B7561" s="1091"/>
      <c r="C7561" s="1091"/>
      <c r="D7561" s="1097"/>
      <c r="E7561" s="1093">
        <f t="shared" si="473"/>
        <v>0</v>
      </c>
      <c r="F7561" s="1094">
        <f t="shared" si="474"/>
        <v>0</v>
      </c>
      <c r="G7561" s="1095">
        <f t="shared" si="475"/>
        <v>0</v>
      </c>
      <c r="H7561" s="1090" t="str">
        <f t="shared" ca="1" si="476"/>
        <v/>
      </c>
      <c r="I7561" s="1109"/>
      <c r="J7561" s="1109"/>
      <c r="K7561" s="1112"/>
      <c r="L7561" s="1091"/>
      <c r="M7561" s="1091"/>
      <c r="N7561" s="1091"/>
      <c r="O7561" s="1091"/>
      <c r="P7561" s="1096"/>
      <c r="Q7561" s="1096"/>
      <c r="R7561" s="1096"/>
      <c r="S7561" s="1091"/>
    </row>
    <row r="7562" spans="1:19" x14ac:dyDescent="0.3">
      <c r="A7562" s="1090">
        <v>7557</v>
      </c>
      <c r="B7562" s="1091"/>
      <c r="C7562" s="1091"/>
      <c r="D7562" s="1097"/>
      <c r="E7562" s="1093">
        <f t="shared" si="473"/>
        <v>0</v>
      </c>
      <c r="F7562" s="1094">
        <f t="shared" si="474"/>
        <v>0</v>
      </c>
      <c r="G7562" s="1095">
        <f t="shared" si="475"/>
        <v>0</v>
      </c>
      <c r="H7562" s="1090" t="str">
        <f t="shared" ca="1" si="476"/>
        <v/>
      </c>
      <c r="I7562" s="1109"/>
      <c r="J7562" s="1109"/>
      <c r="K7562" s="1112"/>
      <c r="L7562" s="1091"/>
      <c r="M7562" s="1091"/>
      <c r="N7562" s="1091"/>
      <c r="O7562" s="1091"/>
      <c r="P7562" s="1096"/>
      <c r="Q7562" s="1096"/>
      <c r="R7562" s="1096"/>
      <c r="S7562" s="1091"/>
    </row>
    <row r="7563" spans="1:19" x14ac:dyDescent="0.3">
      <c r="A7563" s="1090">
        <v>7558</v>
      </c>
      <c r="B7563" s="1091"/>
      <c r="C7563" s="1091"/>
      <c r="D7563" s="1097"/>
      <c r="E7563" s="1093">
        <f t="shared" si="473"/>
        <v>0</v>
      </c>
      <c r="F7563" s="1094">
        <f t="shared" si="474"/>
        <v>0</v>
      </c>
      <c r="G7563" s="1095">
        <f t="shared" si="475"/>
        <v>0</v>
      </c>
      <c r="H7563" s="1090" t="str">
        <f t="shared" ca="1" si="476"/>
        <v/>
      </c>
      <c r="I7563" s="1109"/>
      <c r="J7563" s="1109"/>
      <c r="K7563" s="1112"/>
      <c r="L7563" s="1091"/>
      <c r="M7563" s="1091"/>
      <c r="N7563" s="1091"/>
      <c r="O7563" s="1091"/>
      <c r="P7563" s="1096"/>
      <c r="Q7563" s="1096"/>
      <c r="R7563" s="1096"/>
      <c r="S7563" s="1091"/>
    </row>
    <row r="7564" spans="1:19" x14ac:dyDescent="0.3">
      <c r="A7564" s="1090">
        <v>7559</v>
      </c>
      <c r="B7564" s="1091"/>
      <c r="C7564" s="1091"/>
      <c r="D7564" s="1097"/>
      <c r="E7564" s="1093">
        <f t="shared" si="473"/>
        <v>0</v>
      </c>
      <c r="F7564" s="1094">
        <f t="shared" si="474"/>
        <v>0</v>
      </c>
      <c r="G7564" s="1095">
        <f t="shared" si="475"/>
        <v>0</v>
      </c>
      <c r="H7564" s="1090" t="str">
        <f t="shared" ca="1" si="476"/>
        <v/>
      </c>
      <c r="I7564" s="1109"/>
      <c r="J7564" s="1109"/>
      <c r="K7564" s="1112"/>
      <c r="L7564" s="1091"/>
      <c r="M7564" s="1091"/>
      <c r="N7564" s="1091"/>
      <c r="O7564" s="1091"/>
      <c r="P7564" s="1096"/>
      <c r="Q7564" s="1096"/>
      <c r="R7564" s="1096"/>
      <c r="S7564" s="1091"/>
    </row>
    <row r="7565" spans="1:19" x14ac:dyDescent="0.3">
      <c r="A7565" s="1090">
        <v>7560</v>
      </c>
      <c r="B7565" s="1091"/>
      <c r="C7565" s="1091"/>
      <c r="D7565" s="1097"/>
      <c r="E7565" s="1093">
        <f t="shared" si="473"/>
        <v>0</v>
      </c>
      <c r="F7565" s="1094">
        <f t="shared" si="474"/>
        <v>0</v>
      </c>
      <c r="G7565" s="1095">
        <f t="shared" si="475"/>
        <v>0</v>
      </c>
      <c r="H7565" s="1090" t="str">
        <f t="shared" ca="1" si="476"/>
        <v/>
      </c>
      <c r="I7565" s="1109"/>
      <c r="J7565" s="1109"/>
      <c r="K7565" s="1112"/>
      <c r="L7565" s="1091"/>
      <c r="M7565" s="1091"/>
      <c r="N7565" s="1091"/>
      <c r="O7565" s="1091"/>
      <c r="P7565" s="1096"/>
      <c r="Q7565" s="1096"/>
      <c r="R7565" s="1096"/>
      <c r="S7565" s="1091"/>
    </row>
    <row r="7566" spans="1:19" x14ac:dyDescent="0.3">
      <c r="A7566" s="1090">
        <v>7561</v>
      </c>
      <c r="B7566" s="1091"/>
      <c r="C7566" s="1091"/>
      <c r="D7566" s="1097"/>
      <c r="E7566" s="1093">
        <f t="shared" si="473"/>
        <v>0</v>
      </c>
      <c r="F7566" s="1094">
        <f t="shared" si="474"/>
        <v>0</v>
      </c>
      <c r="G7566" s="1095">
        <f t="shared" si="475"/>
        <v>0</v>
      </c>
      <c r="H7566" s="1090" t="str">
        <f t="shared" ca="1" si="476"/>
        <v/>
      </c>
      <c r="I7566" s="1109"/>
      <c r="J7566" s="1109"/>
      <c r="K7566" s="1112"/>
      <c r="L7566" s="1091"/>
      <c r="M7566" s="1091"/>
      <c r="N7566" s="1091"/>
      <c r="O7566" s="1091"/>
      <c r="P7566" s="1096"/>
      <c r="Q7566" s="1096"/>
      <c r="R7566" s="1096"/>
      <c r="S7566" s="1091"/>
    </row>
    <row r="7567" spans="1:19" x14ac:dyDescent="0.3">
      <c r="A7567" s="1090">
        <v>7562</v>
      </c>
      <c r="B7567" s="1091"/>
      <c r="C7567" s="1091"/>
      <c r="D7567" s="1097"/>
      <c r="E7567" s="1093">
        <f t="shared" si="473"/>
        <v>0</v>
      </c>
      <c r="F7567" s="1094">
        <f t="shared" si="474"/>
        <v>0</v>
      </c>
      <c r="G7567" s="1095">
        <f t="shared" si="475"/>
        <v>0</v>
      </c>
      <c r="H7567" s="1090" t="str">
        <f t="shared" ca="1" si="476"/>
        <v/>
      </c>
      <c r="I7567" s="1109"/>
      <c r="J7567" s="1109"/>
      <c r="K7567" s="1112"/>
      <c r="L7567" s="1091"/>
      <c r="M7567" s="1091"/>
      <c r="N7567" s="1091"/>
      <c r="O7567" s="1091"/>
      <c r="P7567" s="1096"/>
      <c r="Q7567" s="1096"/>
      <c r="R7567" s="1096"/>
      <c r="S7567" s="1091"/>
    </row>
    <row r="7568" spans="1:19" x14ac:dyDescent="0.3">
      <c r="A7568" s="1090">
        <v>7563</v>
      </c>
      <c r="B7568" s="1091"/>
      <c r="C7568" s="1091"/>
      <c r="D7568" s="1097"/>
      <c r="E7568" s="1093">
        <f t="shared" si="473"/>
        <v>0</v>
      </c>
      <c r="F7568" s="1094">
        <f t="shared" si="474"/>
        <v>0</v>
      </c>
      <c r="G7568" s="1095">
        <f t="shared" si="475"/>
        <v>0</v>
      </c>
      <c r="H7568" s="1090" t="str">
        <f t="shared" ca="1" si="476"/>
        <v/>
      </c>
      <c r="I7568" s="1109"/>
      <c r="J7568" s="1109"/>
      <c r="K7568" s="1112"/>
      <c r="L7568" s="1091"/>
      <c r="M7568" s="1091"/>
      <c r="N7568" s="1091"/>
      <c r="O7568" s="1091"/>
      <c r="P7568" s="1096"/>
      <c r="Q7568" s="1096"/>
      <c r="R7568" s="1096"/>
      <c r="S7568" s="1091"/>
    </row>
    <row r="7569" spans="1:19" x14ac:dyDescent="0.3">
      <c r="A7569" s="1090">
        <v>7564</v>
      </c>
      <c r="B7569" s="1091"/>
      <c r="C7569" s="1091"/>
      <c r="D7569" s="1097"/>
      <c r="E7569" s="1093">
        <f t="shared" si="473"/>
        <v>0</v>
      </c>
      <c r="F7569" s="1094">
        <f t="shared" si="474"/>
        <v>0</v>
      </c>
      <c r="G7569" s="1095">
        <f t="shared" si="475"/>
        <v>0</v>
      </c>
      <c r="H7569" s="1090" t="str">
        <f t="shared" ca="1" si="476"/>
        <v/>
      </c>
      <c r="I7569" s="1109"/>
      <c r="J7569" s="1109"/>
      <c r="K7569" s="1112"/>
      <c r="L7569" s="1091"/>
      <c r="M7569" s="1091"/>
      <c r="N7569" s="1091"/>
      <c r="O7569" s="1091"/>
      <c r="P7569" s="1096"/>
      <c r="Q7569" s="1096"/>
      <c r="R7569" s="1096"/>
      <c r="S7569" s="1091"/>
    </row>
    <row r="7570" spans="1:19" x14ac:dyDescent="0.3">
      <c r="A7570" s="1090">
        <v>7565</v>
      </c>
      <c r="B7570" s="1091"/>
      <c r="C7570" s="1091"/>
      <c r="D7570" s="1097"/>
      <c r="E7570" s="1093">
        <f t="shared" si="473"/>
        <v>0</v>
      </c>
      <c r="F7570" s="1094">
        <f t="shared" si="474"/>
        <v>0</v>
      </c>
      <c r="G7570" s="1095">
        <f t="shared" si="475"/>
        <v>0</v>
      </c>
      <c r="H7570" s="1090" t="str">
        <f t="shared" ca="1" si="476"/>
        <v/>
      </c>
      <c r="I7570" s="1109"/>
      <c r="J7570" s="1109"/>
      <c r="K7570" s="1112"/>
      <c r="L7570" s="1091"/>
      <c r="M7570" s="1091"/>
      <c r="N7570" s="1091"/>
      <c r="O7570" s="1091"/>
      <c r="P7570" s="1096"/>
      <c r="Q7570" s="1096"/>
      <c r="R7570" s="1096"/>
      <c r="S7570" s="1091"/>
    </row>
    <row r="7571" spans="1:19" x14ac:dyDescent="0.3">
      <c r="A7571" s="1090">
        <v>7566</v>
      </c>
      <c r="B7571" s="1091"/>
      <c r="C7571" s="1091"/>
      <c r="D7571" s="1097"/>
      <c r="E7571" s="1093">
        <f t="shared" si="473"/>
        <v>0</v>
      </c>
      <c r="F7571" s="1094">
        <f t="shared" si="474"/>
        <v>0</v>
      </c>
      <c r="G7571" s="1095">
        <f t="shared" si="475"/>
        <v>0</v>
      </c>
      <c r="H7571" s="1090" t="str">
        <f t="shared" ca="1" si="476"/>
        <v/>
      </c>
      <c r="I7571" s="1109"/>
      <c r="J7571" s="1109"/>
      <c r="K7571" s="1112"/>
      <c r="L7571" s="1091"/>
      <c r="M7571" s="1091"/>
      <c r="N7571" s="1091"/>
      <c r="O7571" s="1091"/>
      <c r="P7571" s="1096"/>
      <c r="Q7571" s="1096"/>
      <c r="R7571" s="1096"/>
      <c r="S7571" s="1091"/>
    </row>
    <row r="7572" spans="1:19" x14ac:dyDescent="0.3">
      <c r="A7572" s="1090">
        <v>7567</v>
      </c>
      <c r="B7572" s="1091"/>
      <c r="C7572" s="1091"/>
      <c r="D7572" s="1097"/>
      <c r="E7572" s="1093">
        <f t="shared" si="473"/>
        <v>0</v>
      </c>
      <c r="F7572" s="1094">
        <f t="shared" si="474"/>
        <v>0</v>
      </c>
      <c r="G7572" s="1095">
        <f t="shared" si="475"/>
        <v>0</v>
      </c>
      <c r="H7572" s="1090" t="str">
        <f t="shared" ca="1" si="476"/>
        <v/>
      </c>
      <c r="I7572" s="1109"/>
      <c r="J7572" s="1109"/>
      <c r="K7572" s="1112"/>
      <c r="L7572" s="1091"/>
      <c r="M7572" s="1091"/>
      <c r="N7572" s="1091"/>
      <c r="O7572" s="1091"/>
      <c r="P7572" s="1096"/>
      <c r="Q7572" s="1096"/>
      <c r="R7572" s="1096"/>
      <c r="S7572" s="1091"/>
    </row>
    <row r="7573" spans="1:19" x14ac:dyDescent="0.3">
      <c r="A7573" s="1090">
        <v>7568</v>
      </c>
      <c r="B7573" s="1091"/>
      <c r="C7573" s="1091"/>
      <c r="D7573" s="1097"/>
      <c r="E7573" s="1093">
        <f t="shared" si="473"/>
        <v>0</v>
      </c>
      <c r="F7573" s="1094">
        <f t="shared" si="474"/>
        <v>0</v>
      </c>
      <c r="G7573" s="1095">
        <f t="shared" si="475"/>
        <v>0</v>
      </c>
      <c r="H7573" s="1090" t="str">
        <f t="shared" ca="1" si="476"/>
        <v/>
      </c>
      <c r="I7573" s="1109"/>
      <c r="J7573" s="1109"/>
      <c r="K7573" s="1112"/>
      <c r="L7573" s="1091"/>
      <c r="M7573" s="1091"/>
      <c r="N7573" s="1091"/>
      <c r="O7573" s="1091"/>
      <c r="P7573" s="1096"/>
      <c r="Q7573" s="1096"/>
      <c r="R7573" s="1096"/>
      <c r="S7573" s="1091"/>
    </row>
    <row r="7574" spans="1:19" x14ac:dyDescent="0.3">
      <c r="A7574" s="1090">
        <v>7569</v>
      </c>
      <c r="B7574" s="1091"/>
      <c r="C7574" s="1091"/>
      <c r="D7574" s="1097"/>
      <c r="E7574" s="1093">
        <f t="shared" si="473"/>
        <v>0</v>
      </c>
      <c r="F7574" s="1094">
        <f t="shared" si="474"/>
        <v>0</v>
      </c>
      <c r="G7574" s="1095">
        <f t="shared" si="475"/>
        <v>0</v>
      </c>
      <c r="H7574" s="1090" t="str">
        <f t="shared" ca="1" si="476"/>
        <v/>
      </c>
      <c r="I7574" s="1109"/>
      <c r="J7574" s="1109"/>
      <c r="K7574" s="1112"/>
      <c r="L7574" s="1091"/>
      <c r="M7574" s="1091"/>
      <c r="N7574" s="1091"/>
      <c r="O7574" s="1091"/>
      <c r="P7574" s="1096"/>
      <c r="Q7574" s="1096"/>
      <c r="R7574" s="1096"/>
      <c r="S7574" s="1091"/>
    </row>
    <row r="7575" spans="1:19" x14ac:dyDescent="0.3">
      <c r="A7575" s="1090">
        <v>7570</v>
      </c>
      <c r="B7575" s="1091"/>
      <c r="C7575" s="1091"/>
      <c r="D7575" s="1097"/>
      <c r="E7575" s="1093">
        <f t="shared" si="473"/>
        <v>0</v>
      </c>
      <c r="F7575" s="1094">
        <f t="shared" si="474"/>
        <v>0</v>
      </c>
      <c r="G7575" s="1095">
        <f t="shared" si="475"/>
        <v>0</v>
      </c>
      <c r="H7575" s="1090" t="str">
        <f t="shared" ca="1" si="476"/>
        <v/>
      </c>
      <c r="I7575" s="1109"/>
      <c r="J7575" s="1109"/>
      <c r="K7575" s="1112"/>
      <c r="L7575" s="1091"/>
      <c r="M7575" s="1091"/>
      <c r="N7575" s="1091"/>
      <c r="O7575" s="1091"/>
      <c r="P7575" s="1096"/>
      <c r="Q7575" s="1096"/>
      <c r="R7575" s="1096"/>
      <c r="S7575" s="1091"/>
    </row>
    <row r="7576" spans="1:19" x14ac:dyDescent="0.3">
      <c r="A7576" s="1090">
        <v>7571</v>
      </c>
      <c r="B7576" s="1091"/>
      <c r="C7576" s="1091"/>
      <c r="D7576" s="1097"/>
      <c r="E7576" s="1093">
        <f t="shared" si="473"/>
        <v>0</v>
      </c>
      <c r="F7576" s="1094">
        <f t="shared" si="474"/>
        <v>0</v>
      </c>
      <c r="G7576" s="1095">
        <f t="shared" si="475"/>
        <v>0</v>
      </c>
      <c r="H7576" s="1090" t="str">
        <f t="shared" ca="1" si="476"/>
        <v/>
      </c>
      <c r="I7576" s="1109"/>
      <c r="J7576" s="1109"/>
      <c r="K7576" s="1112"/>
      <c r="L7576" s="1091"/>
      <c r="M7576" s="1091"/>
      <c r="N7576" s="1091"/>
      <c r="O7576" s="1091"/>
      <c r="P7576" s="1096"/>
      <c r="Q7576" s="1096"/>
      <c r="R7576" s="1096"/>
      <c r="S7576" s="1091"/>
    </row>
    <row r="7577" spans="1:19" x14ac:dyDescent="0.3">
      <c r="A7577" s="1090">
        <v>7572</v>
      </c>
      <c r="B7577" s="1091"/>
      <c r="C7577" s="1091"/>
      <c r="D7577" s="1097"/>
      <c r="E7577" s="1093">
        <f t="shared" si="473"/>
        <v>0</v>
      </c>
      <c r="F7577" s="1094">
        <f t="shared" si="474"/>
        <v>0</v>
      </c>
      <c r="G7577" s="1095">
        <f t="shared" si="475"/>
        <v>0</v>
      </c>
      <c r="H7577" s="1090" t="str">
        <f t="shared" ca="1" si="476"/>
        <v/>
      </c>
      <c r="I7577" s="1109"/>
      <c r="J7577" s="1109"/>
      <c r="K7577" s="1112"/>
      <c r="L7577" s="1091"/>
      <c r="M7577" s="1091"/>
      <c r="N7577" s="1091"/>
      <c r="O7577" s="1091"/>
      <c r="P7577" s="1096"/>
      <c r="Q7577" s="1096"/>
      <c r="R7577" s="1096"/>
      <c r="S7577" s="1091"/>
    </row>
    <row r="7578" spans="1:19" x14ac:dyDescent="0.3">
      <c r="A7578" s="1090">
        <v>7573</v>
      </c>
      <c r="B7578" s="1091"/>
      <c r="C7578" s="1091"/>
      <c r="D7578" s="1097"/>
      <c r="E7578" s="1093">
        <f t="shared" si="473"/>
        <v>0</v>
      </c>
      <c r="F7578" s="1094">
        <f t="shared" si="474"/>
        <v>0</v>
      </c>
      <c r="G7578" s="1095">
        <f t="shared" si="475"/>
        <v>0</v>
      </c>
      <c r="H7578" s="1090" t="str">
        <f t="shared" ca="1" si="476"/>
        <v/>
      </c>
      <c r="I7578" s="1109"/>
      <c r="J7578" s="1109"/>
      <c r="K7578" s="1112"/>
      <c r="L7578" s="1091"/>
      <c r="M7578" s="1091"/>
      <c r="N7578" s="1091"/>
      <c r="O7578" s="1091"/>
      <c r="P7578" s="1096"/>
      <c r="Q7578" s="1096"/>
      <c r="R7578" s="1096"/>
      <c r="S7578" s="1091"/>
    </row>
    <row r="7579" spans="1:19" x14ac:dyDescent="0.3">
      <c r="A7579" s="1090">
        <v>7574</v>
      </c>
      <c r="B7579" s="1091"/>
      <c r="C7579" s="1091"/>
      <c r="D7579" s="1097"/>
      <c r="E7579" s="1093">
        <f t="shared" si="473"/>
        <v>0</v>
      </c>
      <c r="F7579" s="1094">
        <f t="shared" si="474"/>
        <v>0</v>
      </c>
      <c r="G7579" s="1095">
        <f t="shared" si="475"/>
        <v>0</v>
      </c>
      <c r="H7579" s="1090" t="str">
        <f t="shared" ca="1" si="476"/>
        <v/>
      </c>
      <c r="I7579" s="1109"/>
      <c r="J7579" s="1109"/>
      <c r="K7579" s="1112"/>
      <c r="L7579" s="1091"/>
      <c r="M7579" s="1091"/>
      <c r="N7579" s="1091"/>
      <c r="O7579" s="1091"/>
      <c r="P7579" s="1096"/>
      <c r="Q7579" s="1096"/>
      <c r="R7579" s="1096"/>
      <c r="S7579" s="1091"/>
    </row>
    <row r="7580" spans="1:19" x14ac:dyDescent="0.3">
      <c r="A7580" s="1090">
        <v>7575</v>
      </c>
      <c r="B7580" s="1091"/>
      <c r="C7580" s="1091"/>
      <c r="D7580" s="1097"/>
      <c r="E7580" s="1093">
        <f t="shared" si="473"/>
        <v>0</v>
      </c>
      <c r="F7580" s="1094">
        <f t="shared" si="474"/>
        <v>0</v>
      </c>
      <c r="G7580" s="1095">
        <f t="shared" si="475"/>
        <v>0</v>
      </c>
      <c r="H7580" s="1090" t="str">
        <f t="shared" ca="1" si="476"/>
        <v/>
      </c>
      <c r="I7580" s="1109"/>
      <c r="J7580" s="1109"/>
      <c r="K7580" s="1112"/>
      <c r="L7580" s="1091"/>
      <c r="M7580" s="1091"/>
      <c r="N7580" s="1091"/>
      <c r="O7580" s="1091"/>
      <c r="P7580" s="1096"/>
      <c r="Q7580" s="1096"/>
      <c r="R7580" s="1096"/>
      <c r="S7580" s="1091"/>
    </row>
    <row r="7581" spans="1:19" x14ac:dyDescent="0.3">
      <c r="A7581" s="1090">
        <v>7576</v>
      </c>
      <c r="B7581" s="1091"/>
      <c r="C7581" s="1091"/>
      <c r="D7581" s="1097"/>
      <c r="E7581" s="1093">
        <f t="shared" si="473"/>
        <v>0</v>
      </c>
      <c r="F7581" s="1094">
        <f t="shared" si="474"/>
        <v>0</v>
      </c>
      <c r="G7581" s="1095">
        <f t="shared" si="475"/>
        <v>0</v>
      </c>
      <c r="H7581" s="1090" t="str">
        <f t="shared" ca="1" si="476"/>
        <v/>
      </c>
      <c r="I7581" s="1109"/>
      <c r="J7581" s="1109"/>
      <c r="K7581" s="1112"/>
      <c r="L7581" s="1091"/>
      <c r="M7581" s="1091"/>
      <c r="N7581" s="1091"/>
      <c r="O7581" s="1091"/>
      <c r="P7581" s="1096"/>
      <c r="Q7581" s="1096"/>
      <c r="R7581" s="1096"/>
      <c r="S7581" s="1091"/>
    </row>
    <row r="7582" spans="1:19" x14ac:dyDescent="0.3">
      <c r="A7582" s="1090">
        <v>7577</v>
      </c>
      <c r="B7582" s="1091"/>
      <c r="C7582" s="1091"/>
      <c r="D7582" s="1097"/>
      <c r="E7582" s="1093">
        <f t="shared" si="473"/>
        <v>0</v>
      </c>
      <c r="F7582" s="1094">
        <f t="shared" si="474"/>
        <v>0</v>
      </c>
      <c r="G7582" s="1095">
        <f t="shared" si="475"/>
        <v>0</v>
      </c>
      <c r="H7582" s="1090" t="str">
        <f t="shared" ca="1" si="476"/>
        <v/>
      </c>
      <c r="I7582" s="1109"/>
      <c r="J7582" s="1109"/>
      <c r="K7582" s="1112"/>
      <c r="L7582" s="1091"/>
      <c r="M7582" s="1091"/>
      <c r="N7582" s="1091"/>
      <c r="O7582" s="1091"/>
      <c r="P7582" s="1096"/>
      <c r="Q7582" s="1096"/>
      <c r="R7582" s="1096"/>
      <c r="S7582" s="1091"/>
    </row>
    <row r="7583" spans="1:19" x14ac:dyDescent="0.3">
      <c r="A7583" s="1090">
        <v>7578</v>
      </c>
      <c r="B7583" s="1091"/>
      <c r="C7583" s="1091"/>
      <c r="D7583" s="1097"/>
      <c r="E7583" s="1093">
        <f t="shared" si="473"/>
        <v>0</v>
      </c>
      <c r="F7583" s="1094">
        <f t="shared" si="474"/>
        <v>0</v>
      </c>
      <c r="G7583" s="1095">
        <f t="shared" si="475"/>
        <v>0</v>
      </c>
      <c r="H7583" s="1090" t="str">
        <f t="shared" ca="1" si="476"/>
        <v/>
      </c>
      <c r="I7583" s="1109"/>
      <c r="J7583" s="1109"/>
      <c r="K7583" s="1112"/>
      <c r="L7583" s="1091"/>
      <c r="M7583" s="1091"/>
      <c r="N7583" s="1091"/>
      <c r="O7583" s="1091"/>
      <c r="P7583" s="1096"/>
      <c r="Q7583" s="1096"/>
      <c r="R7583" s="1096"/>
      <c r="S7583" s="1091"/>
    </row>
    <row r="7584" spans="1:19" x14ac:dyDescent="0.3">
      <c r="A7584" s="1090">
        <v>7579</v>
      </c>
      <c r="B7584" s="1091"/>
      <c r="C7584" s="1091"/>
      <c r="D7584" s="1097"/>
      <c r="E7584" s="1093">
        <f t="shared" si="473"/>
        <v>0</v>
      </c>
      <c r="F7584" s="1094">
        <f t="shared" si="474"/>
        <v>0</v>
      </c>
      <c r="G7584" s="1095">
        <f t="shared" si="475"/>
        <v>0</v>
      </c>
      <c r="H7584" s="1090" t="str">
        <f t="shared" ca="1" si="476"/>
        <v/>
      </c>
      <c r="I7584" s="1109"/>
      <c r="J7584" s="1109"/>
      <c r="K7584" s="1112"/>
      <c r="L7584" s="1091"/>
      <c r="M7584" s="1091"/>
      <c r="N7584" s="1091"/>
      <c r="O7584" s="1091"/>
      <c r="P7584" s="1096"/>
      <c r="Q7584" s="1096"/>
      <c r="R7584" s="1096"/>
      <c r="S7584" s="1091"/>
    </row>
    <row r="7585" spans="1:19" x14ac:dyDescent="0.3">
      <c r="A7585" s="1090">
        <v>7580</v>
      </c>
      <c r="B7585" s="1091"/>
      <c r="C7585" s="1091"/>
      <c r="D7585" s="1097"/>
      <c r="E7585" s="1093">
        <f t="shared" si="473"/>
        <v>0</v>
      </c>
      <c r="F7585" s="1094">
        <f t="shared" si="474"/>
        <v>0</v>
      </c>
      <c r="G7585" s="1095">
        <f t="shared" si="475"/>
        <v>0</v>
      </c>
      <c r="H7585" s="1090" t="str">
        <f t="shared" ca="1" si="476"/>
        <v/>
      </c>
      <c r="I7585" s="1109"/>
      <c r="J7585" s="1109"/>
      <c r="K7585" s="1112"/>
      <c r="L7585" s="1091"/>
      <c r="M7585" s="1091"/>
      <c r="N7585" s="1091"/>
      <c r="O7585" s="1091"/>
      <c r="P7585" s="1096"/>
      <c r="Q7585" s="1096"/>
      <c r="R7585" s="1096"/>
      <c r="S7585" s="1091"/>
    </row>
    <row r="7586" spans="1:19" x14ac:dyDescent="0.3">
      <c r="A7586" s="1090">
        <v>7581</v>
      </c>
      <c r="B7586" s="1091"/>
      <c r="C7586" s="1091"/>
      <c r="D7586" s="1097"/>
      <c r="E7586" s="1093">
        <f t="shared" si="473"/>
        <v>0</v>
      </c>
      <c r="F7586" s="1094">
        <f t="shared" si="474"/>
        <v>0</v>
      </c>
      <c r="G7586" s="1095">
        <f t="shared" si="475"/>
        <v>0</v>
      </c>
      <c r="H7586" s="1090" t="str">
        <f t="shared" ca="1" si="476"/>
        <v/>
      </c>
      <c r="I7586" s="1109"/>
      <c r="J7586" s="1109"/>
      <c r="K7586" s="1112"/>
      <c r="L7586" s="1091"/>
      <c r="M7586" s="1091"/>
      <c r="N7586" s="1091"/>
      <c r="O7586" s="1091"/>
      <c r="P7586" s="1096"/>
      <c r="Q7586" s="1096"/>
      <c r="R7586" s="1096"/>
      <c r="S7586" s="1091"/>
    </row>
    <row r="7587" spans="1:19" x14ac:dyDescent="0.3">
      <c r="A7587" s="1090">
        <v>7582</v>
      </c>
      <c r="B7587" s="1091"/>
      <c r="C7587" s="1091"/>
      <c r="D7587" s="1097"/>
      <c r="E7587" s="1093">
        <f t="shared" si="473"/>
        <v>0</v>
      </c>
      <c r="F7587" s="1094">
        <f t="shared" si="474"/>
        <v>0</v>
      </c>
      <c r="G7587" s="1095">
        <f t="shared" si="475"/>
        <v>0</v>
      </c>
      <c r="H7587" s="1090" t="str">
        <f t="shared" ca="1" si="476"/>
        <v/>
      </c>
      <c r="I7587" s="1109"/>
      <c r="J7587" s="1109"/>
      <c r="K7587" s="1112"/>
      <c r="L7587" s="1091"/>
      <c r="M7587" s="1091"/>
      <c r="N7587" s="1091"/>
      <c r="O7587" s="1091"/>
      <c r="P7587" s="1096"/>
      <c r="Q7587" s="1096"/>
      <c r="R7587" s="1096"/>
      <c r="S7587" s="1091"/>
    </row>
    <row r="7588" spans="1:19" x14ac:dyDescent="0.3">
      <c r="A7588" s="1090">
        <v>7583</v>
      </c>
      <c r="B7588" s="1091"/>
      <c r="C7588" s="1091"/>
      <c r="D7588" s="1097"/>
      <c r="E7588" s="1093">
        <f t="shared" si="473"/>
        <v>0</v>
      </c>
      <c r="F7588" s="1094">
        <f t="shared" si="474"/>
        <v>0</v>
      </c>
      <c r="G7588" s="1095">
        <f t="shared" si="475"/>
        <v>0</v>
      </c>
      <c r="H7588" s="1090" t="str">
        <f t="shared" ca="1" si="476"/>
        <v/>
      </c>
      <c r="I7588" s="1109"/>
      <c r="J7588" s="1109"/>
      <c r="K7588" s="1112"/>
      <c r="L7588" s="1091"/>
      <c r="M7588" s="1091"/>
      <c r="N7588" s="1091"/>
      <c r="O7588" s="1091"/>
      <c r="P7588" s="1096"/>
      <c r="Q7588" s="1096"/>
      <c r="R7588" s="1096"/>
      <c r="S7588" s="1091"/>
    </row>
    <row r="7589" spans="1:19" x14ac:dyDescent="0.3">
      <c r="A7589" s="1090">
        <v>7584</v>
      </c>
      <c r="B7589" s="1091"/>
      <c r="C7589" s="1091"/>
      <c r="D7589" s="1097"/>
      <c r="E7589" s="1093">
        <f t="shared" si="473"/>
        <v>0</v>
      </c>
      <c r="F7589" s="1094">
        <f t="shared" si="474"/>
        <v>0</v>
      </c>
      <c r="G7589" s="1095">
        <f t="shared" si="475"/>
        <v>0</v>
      </c>
      <c r="H7589" s="1090" t="str">
        <f t="shared" ca="1" si="476"/>
        <v/>
      </c>
      <c r="I7589" s="1109"/>
      <c r="J7589" s="1109"/>
      <c r="K7589" s="1112"/>
      <c r="L7589" s="1091"/>
      <c r="M7589" s="1091"/>
      <c r="N7589" s="1091"/>
      <c r="O7589" s="1091"/>
      <c r="P7589" s="1096"/>
      <c r="Q7589" s="1096"/>
      <c r="R7589" s="1096"/>
      <c r="S7589" s="1091"/>
    </row>
    <row r="7590" spans="1:19" x14ac:dyDescent="0.3">
      <c r="A7590" s="1090">
        <v>7585</v>
      </c>
      <c r="B7590" s="1091"/>
      <c r="C7590" s="1091"/>
      <c r="D7590" s="1097"/>
      <c r="E7590" s="1093">
        <f t="shared" si="473"/>
        <v>0</v>
      </c>
      <c r="F7590" s="1094">
        <f t="shared" si="474"/>
        <v>0</v>
      </c>
      <c r="G7590" s="1095">
        <f t="shared" si="475"/>
        <v>0</v>
      </c>
      <c r="H7590" s="1090" t="str">
        <f t="shared" ca="1" si="476"/>
        <v/>
      </c>
      <c r="I7590" s="1109"/>
      <c r="J7590" s="1109"/>
      <c r="K7590" s="1112"/>
      <c r="L7590" s="1091"/>
      <c r="M7590" s="1091"/>
      <c r="N7590" s="1091"/>
      <c r="O7590" s="1091"/>
      <c r="P7590" s="1096"/>
      <c r="Q7590" s="1096"/>
      <c r="R7590" s="1096"/>
      <c r="S7590" s="1091"/>
    </row>
    <row r="7591" spans="1:19" x14ac:dyDescent="0.3">
      <c r="A7591" s="1090">
        <v>7586</v>
      </c>
      <c r="B7591" s="1091"/>
      <c r="C7591" s="1091"/>
      <c r="D7591" s="1097"/>
      <c r="E7591" s="1093">
        <f t="shared" si="473"/>
        <v>0</v>
      </c>
      <c r="F7591" s="1094">
        <f t="shared" si="474"/>
        <v>0</v>
      </c>
      <c r="G7591" s="1095">
        <f t="shared" si="475"/>
        <v>0</v>
      </c>
      <c r="H7591" s="1090" t="str">
        <f t="shared" ca="1" si="476"/>
        <v/>
      </c>
      <c r="I7591" s="1109"/>
      <c r="J7591" s="1109"/>
      <c r="K7591" s="1112"/>
      <c r="L7591" s="1091"/>
      <c r="M7591" s="1091"/>
      <c r="N7591" s="1091"/>
      <c r="O7591" s="1091"/>
      <c r="P7591" s="1096"/>
      <c r="Q7591" s="1096"/>
      <c r="R7591" s="1096"/>
      <c r="S7591" s="1091"/>
    </row>
    <row r="7592" spans="1:19" x14ac:dyDescent="0.3">
      <c r="A7592" s="1090">
        <v>7587</v>
      </c>
      <c r="B7592" s="1091"/>
      <c r="C7592" s="1091"/>
      <c r="D7592" s="1097"/>
      <c r="E7592" s="1093">
        <f t="shared" si="473"/>
        <v>0</v>
      </c>
      <c r="F7592" s="1094">
        <f t="shared" si="474"/>
        <v>0</v>
      </c>
      <c r="G7592" s="1095">
        <f t="shared" si="475"/>
        <v>0</v>
      </c>
      <c r="H7592" s="1090" t="str">
        <f t="shared" ca="1" si="476"/>
        <v/>
      </c>
      <c r="I7592" s="1109"/>
      <c r="J7592" s="1109"/>
      <c r="K7592" s="1112"/>
      <c r="L7592" s="1091"/>
      <c r="M7592" s="1091"/>
      <c r="N7592" s="1091"/>
      <c r="O7592" s="1091"/>
      <c r="P7592" s="1096"/>
      <c r="Q7592" s="1096"/>
      <c r="R7592" s="1096"/>
      <c r="S7592" s="1091"/>
    </row>
    <row r="7593" spans="1:19" x14ac:dyDescent="0.3">
      <c r="A7593" s="1090">
        <v>7588</v>
      </c>
      <c r="B7593" s="1091"/>
      <c r="C7593" s="1091"/>
      <c r="D7593" s="1097"/>
      <c r="E7593" s="1093">
        <f t="shared" si="473"/>
        <v>0</v>
      </c>
      <c r="F7593" s="1094">
        <f t="shared" si="474"/>
        <v>0</v>
      </c>
      <c r="G7593" s="1095">
        <f t="shared" si="475"/>
        <v>0</v>
      </c>
      <c r="H7593" s="1090" t="str">
        <f t="shared" ca="1" si="476"/>
        <v/>
      </c>
      <c r="I7593" s="1109"/>
      <c r="J7593" s="1109"/>
      <c r="K7593" s="1112"/>
      <c r="L7593" s="1091"/>
      <c r="M7593" s="1091"/>
      <c r="N7593" s="1091"/>
      <c r="O7593" s="1091"/>
      <c r="P7593" s="1096"/>
      <c r="Q7593" s="1096"/>
      <c r="R7593" s="1096"/>
      <c r="S7593" s="1091"/>
    </row>
    <row r="7594" spans="1:19" x14ac:dyDescent="0.3">
      <c r="A7594" s="1090">
        <v>7589</v>
      </c>
      <c r="B7594" s="1091"/>
      <c r="C7594" s="1091"/>
      <c r="D7594" s="1097"/>
      <c r="E7594" s="1093">
        <f t="shared" si="473"/>
        <v>0</v>
      </c>
      <c r="F7594" s="1094">
        <f t="shared" si="474"/>
        <v>0</v>
      </c>
      <c r="G7594" s="1095">
        <f t="shared" si="475"/>
        <v>0</v>
      </c>
      <c r="H7594" s="1090" t="str">
        <f t="shared" ca="1" si="476"/>
        <v/>
      </c>
      <c r="I7594" s="1109"/>
      <c r="J7594" s="1109"/>
      <c r="K7594" s="1112"/>
      <c r="L7594" s="1091"/>
      <c r="M7594" s="1091"/>
      <c r="N7594" s="1091"/>
      <c r="O7594" s="1091"/>
      <c r="P7594" s="1096"/>
      <c r="Q7594" s="1096"/>
      <c r="R7594" s="1096"/>
      <c r="S7594" s="1091"/>
    </row>
    <row r="7595" spans="1:19" x14ac:dyDescent="0.3">
      <c r="A7595" s="1090">
        <v>7590</v>
      </c>
      <c r="B7595" s="1091"/>
      <c r="C7595" s="1091"/>
      <c r="D7595" s="1097"/>
      <c r="E7595" s="1093">
        <f t="shared" si="473"/>
        <v>0</v>
      </c>
      <c r="F7595" s="1094">
        <f t="shared" si="474"/>
        <v>0</v>
      </c>
      <c r="G7595" s="1095">
        <f t="shared" si="475"/>
        <v>0</v>
      </c>
      <c r="H7595" s="1090" t="str">
        <f t="shared" ca="1" si="476"/>
        <v/>
      </c>
      <c r="I7595" s="1109"/>
      <c r="J7595" s="1109"/>
      <c r="K7595" s="1112"/>
      <c r="L7595" s="1091"/>
      <c r="M7595" s="1091"/>
      <c r="N7595" s="1091"/>
      <c r="O7595" s="1091"/>
      <c r="P7595" s="1096"/>
      <c r="Q7595" s="1096"/>
      <c r="R7595" s="1096"/>
      <c r="S7595" s="1091"/>
    </row>
    <row r="7596" spans="1:19" x14ac:dyDescent="0.3">
      <c r="A7596" s="1090">
        <v>7591</v>
      </c>
      <c r="B7596" s="1091"/>
      <c r="C7596" s="1091"/>
      <c r="D7596" s="1097"/>
      <c r="E7596" s="1093">
        <f t="shared" si="473"/>
        <v>0</v>
      </c>
      <c r="F7596" s="1094">
        <f t="shared" si="474"/>
        <v>0</v>
      </c>
      <c r="G7596" s="1095">
        <f t="shared" si="475"/>
        <v>0</v>
      </c>
      <c r="H7596" s="1090" t="str">
        <f t="shared" ca="1" si="476"/>
        <v/>
      </c>
      <c r="I7596" s="1109"/>
      <c r="J7596" s="1109"/>
      <c r="K7596" s="1112"/>
      <c r="L7596" s="1091"/>
      <c r="M7596" s="1091"/>
      <c r="N7596" s="1091"/>
      <c r="O7596" s="1091"/>
      <c r="P7596" s="1096"/>
      <c r="Q7596" s="1096"/>
      <c r="R7596" s="1096"/>
      <c r="S7596" s="1091"/>
    </row>
    <row r="7597" spans="1:19" x14ac:dyDescent="0.3">
      <c r="A7597" s="1090">
        <v>7592</v>
      </c>
      <c r="B7597" s="1091"/>
      <c r="C7597" s="1091"/>
      <c r="D7597" s="1097"/>
      <c r="E7597" s="1093">
        <f t="shared" si="473"/>
        <v>0</v>
      </c>
      <c r="F7597" s="1094">
        <f t="shared" si="474"/>
        <v>0</v>
      </c>
      <c r="G7597" s="1095">
        <f t="shared" si="475"/>
        <v>0</v>
      </c>
      <c r="H7597" s="1090" t="str">
        <f t="shared" ca="1" si="476"/>
        <v/>
      </c>
      <c r="I7597" s="1109"/>
      <c r="J7597" s="1109"/>
      <c r="K7597" s="1112"/>
      <c r="L7597" s="1091"/>
      <c r="M7597" s="1091"/>
      <c r="N7597" s="1091"/>
      <c r="O7597" s="1091"/>
      <c r="P7597" s="1096"/>
      <c r="Q7597" s="1096"/>
      <c r="R7597" s="1096"/>
      <c r="S7597" s="1091"/>
    </row>
    <row r="7598" spans="1:19" x14ac:dyDescent="0.3">
      <c r="A7598" s="1090">
        <v>7593</v>
      </c>
      <c r="B7598" s="1091"/>
      <c r="C7598" s="1091"/>
      <c r="D7598" s="1097"/>
      <c r="E7598" s="1093">
        <f t="shared" si="473"/>
        <v>0</v>
      </c>
      <c r="F7598" s="1094">
        <f t="shared" si="474"/>
        <v>0</v>
      </c>
      <c r="G7598" s="1095">
        <f t="shared" si="475"/>
        <v>0</v>
      </c>
      <c r="H7598" s="1090" t="str">
        <f t="shared" ca="1" si="476"/>
        <v/>
      </c>
      <c r="I7598" s="1109"/>
      <c r="J7598" s="1109"/>
      <c r="K7598" s="1112"/>
      <c r="L7598" s="1091"/>
      <c r="M7598" s="1091"/>
      <c r="N7598" s="1091"/>
      <c r="O7598" s="1091"/>
      <c r="P7598" s="1096"/>
      <c r="Q7598" s="1096"/>
      <c r="R7598" s="1096"/>
      <c r="S7598" s="1091"/>
    </row>
    <row r="7599" spans="1:19" x14ac:dyDescent="0.3">
      <c r="A7599" s="1090">
        <v>7594</v>
      </c>
      <c r="B7599" s="1091"/>
      <c r="C7599" s="1091"/>
      <c r="D7599" s="1097"/>
      <c r="E7599" s="1093">
        <f t="shared" si="473"/>
        <v>0</v>
      </c>
      <c r="F7599" s="1094">
        <f t="shared" si="474"/>
        <v>0</v>
      </c>
      <c r="G7599" s="1095">
        <f t="shared" si="475"/>
        <v>0</v>
      </c>
      <c r="H7599" s="1090" t="str">
        <f t="shared" ca="1" si="476"/>
        <v/>
      </c>
      <c r="I7599" s="1109"/>
      <c r="J7599" s="1109"/>
      <c r="K7599" s="1112"/>
      <c r="L7599" s="1091"/>
      <c r="M7599" s="1091"/>
      <c r="N7599" s="1091"/>
      <c r="O7599" s="1091"/>
      <c r="P7599" s="1096"/>
      <c r="Q7599" s="1096"/>
      <c r="R7599" s="1096"/>
      <c r="S7599" s="1091"/>
    </row>
    <row r="7600" spans="1:19" x14ac:dyDescent="0.3">
      <c r="A7600" s="1090">
        <v>7595</v>
      </c>
      <c r="B7600" s="1091"/>
      <c r="C7600" s="1091"/>
      <c r="D7600" s="1097"/>
      <c r="E7600" s="1093">
        <f t="shared" si="473"/>
        <v>0</v>
      </c>
      <c r="F7600" s="1094">
        <f t="shared" si="474"/>
        <v>0</v>
      </c>
      <c r="G7600" s="1095">
        <f t="shared" si="475"/>
        <v>0</v>
      </c>
      <c r="H7600" s="1090" t="str">
        <f t="shared" ca="1" si="476"/>
        <v/>
      </c>
      <c r="I7600" s="1109"/>
      <c r="J7600" s="1109"/>
      <c r="K7600" s="1112"/>
      <c r="L7600" s="1091"/>
      <c r="M7600" s="1091"/>
      <c r="N7600" s="1091"/>
      <c r="O7600" s="1091"/>
      <c r="P7600" s="1096"/>
      <c r="Q7600" s="1096"/>
      <c r="R7600" s="1096"/>
      <c r="S7600" s="1091"/>
    </row>
    <row r="7601" spans="1:19" x14ac:dyDescent="0.3">
      <c r="A7601" s="1090">
        <v>7596</v>
      </c>
      <c r="B7601" s="1091"/>
      <c r="C7601" s="1091"/>
      <c r="D7601" s="1097"/>
      <c r="E7601" s="1093">
        <f t="shared" si="473"/>
        <v>0</v>
      </c>
      <c r="F7601" s="1094">
        <f t="shared" si="474"/>
        <v>0</v>
      </c>
      <c r="G7601" s="1095">
        <f t="shared" si="475"/>
        <v>0</v>
      </c>
      <c r="H7601" s="1090" t="str">
        <f t="shared" ca="1" si="476"/>
        <v/>
      </c>
      <c r="I7601" s="1109"/>
      <c r="J7601" s="1109"/>
      <c r="K7601" s="1112"/>
      <c r="L7601" s="1091"/>
      <c r="M7601" s="1091"/>
      <c r="N7601" s="1091"/>
      <c r="O7601" s="1091"/>
      <c r="P7601" s="1096"/>
      <c r="Q7601" s="1096"/>
      <c r="R7601" s="1096"/>
      <c r="S7601" s="1091"/>
    </row>
    <row r="7602" spans="1:19" x14ac:dyDescent="0.3">
      <c r="A7602" s="1090">
        <v>7597</v>
      </c>
      <c r="B7602" s="1091"/>
      <c r="C7602" s="1091"/>
      <c r="D7602" s="1097"/>
      <c r="E7602" s="1093">
        <f t="shared" si="473"/>
        <v>0</v>
      </c>
      <c r="F7602" s="1094">
        <f t="shared" si="474"/>
        <v>0</v>
      </c>
      <c r="G7602" s="1095">
        <f t="shared" si="475"/>
        <v>0</v>
      </c>
      <c r="H7602" s="1090" t="str">
        <f t="shared" ca="1" si="476"/>
        <v/>
      </c>
      <c r="I7602" s="1109"/>
      <c r="J7602" s="1109"/>
      <c r="K7602" s="1112"/>
      <c r="L7602" s="1091"/>
      <c r="M7602" s="1091"/>
      <c r="N7602" s="1091"/>
      <c r="O7602" s="1091"/>
      <c r="P7602" s="1096"/>
      <c r="Q7602" s="1096"/>
      <c r="R7602" s="1096"/>
      <c r="S7602" s="1091"/>
    </row>
    <row r="7603" spans="1:19" x14ac:dyDescent="0.3">
      <c r="A7603" s="1090">
        <v>7598</v>
      </c>
      <c r="B7603" s="1091"/>
      <c r="C7603" s="1091"/>
      <c r="D7603" s="1097"/>
      <c r="E7603" s="1093">
        <f t="shared" si="473"/>
        <v>0</v>
      </c>
      <c r="F7603" s="1094">
        <f t="shared" si="474"/>
        <v>0</v>
      </c>
      <c r="G7603" s="1095">
        <f t="shared" si="475"/>
        <v>0</v>
      </c>
      <c r="H7603" s="1090" t="str">
        <f t="shared" ca="1" si="476"/>
        <v/>
      </c>
      <c r="I7603" s="1109"/>
      <c r="J7603" s="1109"/>
      <c r="K7603" s="1112"/>
      <c r="L7603" s="1091"/>
      <c r="M7603" s="1091"/>
      <c r="N7603" s="1091"/>
      <c r="O7603" s="1091"/>
      <c r="P7603" s="1096"/>
      <c r="Q7603" s="1096"/>
      <c r="R7603" s="1096"/>
      <c r="S7603" s="1091"/>
    </row>
    <row r="7604" spans="1:19" x14ac:dyDescent="0.3">
      <c r="A7604" s="1090">
        <v>7599</v>
      </c>
      <c r="B7604" s="1091"/>
      <c r="C7604" s="1091"/>
      <c r="D7604" s="1097"/>
      <c r="E7604" s="1093">
        <f t="shared" si="473"/>
        <v>0</v>
      </c>
      <c r="F7604" s="1094">
        <f t="shared" si="474"/>
        <v>0</v>
      </c>
      <c r="G7604" s="1095">
        <f t="shared" si="475"/>
        <v>0</v>
      </c>
      <c r="H7604" s="1090" t="str">
        <f t="shared" ca="1" si="476"/>
        <v/>
      </c>
      <c r="I7604" s="1109"/>
      <c r="J7604" s="1109"/>
      <c r="K7604" s="1112"/>
      <c r="L7604" s="1091"/>
      <c r="M7604" s="1091"/>
      <c r="N7604" s="1091"/>
      <c r="O7604" s="1091"/>
      <c r="P7604" s="1096"/>
      <c r="Q7604" s="1096"/>
      <c r="R7604" s="1096"/>
      <c r="S7604" s="1091"/>
    </row>
    <row r="7605" spans="1:19" x14ac:dyDescent="0.3">
      <c r="A7605" s="1090">
        <v>7600</v>
      </c>
      <c r="B7605" s="1091"/>
      <c r="C7605" s="1091"/>
      <c r="D7605" s="1097"/>
      <c r="E7605" s="1093">
        <f t="shared" si="473"/>
        <v>0</v>
      </c>
      <c r="F7605" s="1094">
        <f t="shared" si="474"/>
        <v>0</v>
      </c>
      <c r="G7605" s="1095">
        <f t="shared" si="475"/>
        <v>0</v>
      </c>
      <c r="H7605" s="1090" t="str">
        <f t="shared" ca="1" si="476"/>
        <v/>
      </c>
      <c r="I7605" s="1109"/>
      <c r="J7605" s="1109"/>
      <c r="K7605" s="1112"/>
      <c r="L7605" s="1091"/>
      <c r="M7605" s="1091"/>
      <c r="N7605" s="1091"/>
      <c r="O7605" s="1091"/>
      <c r="P7605" s="1096"/>
      <c r="Q7605" s="1096"/>
      <c r="R7605" s="1096"/>
      <c r="S7605" s="1091"/>
    </row>
    <row r="7606" spans="1:19" x14ac:dyDescent="0.3">
      <c r="A7606" s="1090">
        <v>7601</v>
      </c>
      <c r="B7606" s="1091"/>
      <c r="C7606" s="1091"/>
      <c r="D7606" s="1097"/>
      <c r="E7606" s="1093">
        <f t="shared" si="473"/>
        <v>0</v>
      </c>
      <c r="F7606" s="1094">
        <f t="shared" si="474"/>
        <v>0</v>
      </c>
      <c r="G7606" s="1095">
        <f t="shared" si="475"/>
        <v>0</v>
      </c>
      <c r="H7606" s="1090" t="str">
        <f t="shared" ca="1" si="476"/>
        <v/>
      </c>
      <c r="I7606" s="1109"/>
      <c r="J7606" s="1109"/>
      <c r="K7606" s="1112"/>
      <c r="L7606" s="1091"/>
      <c r="M7606" s="1091"/>
      <c r="N7606" s="1091"/>
      <c r="O7606" s="1091"/>
      <c r="P7606" s="1096"/>
      <c r="Q7606" s="1096"/>
      <c r="R7606" s="1096"/>
      <c r="S7606" s="1091"/>
    </row>
    <row r="7607" spans="1:19" x14ac:dyDescent="0.3">
      <c r="A7607" s="1090">
        <v>7602</v>
      </c>
      <c r="B7607" s="1091"/>
      <c r="C7607" s="1091"/>
      <c r="D7607" s="1097"/>
      <c r="E7607" s="1093">
        <f t="shared" si="473"/>
        <v>0</v>
      </c>
      <c r="F7607" s="1094">
        <f t="shared" si="474"/>
        <v>0</v>
      </c>
      <c r="G7607" s="1095">
        <f t="shared" si="475"/>
        <v>0</v>
      </c>
      <c r="H7607" s="1090" t="str">
        <f t="shared" ca="1" si="476"/>
        <v/>
      </c>
      <c r="I7607" s="1109"/>
      <c r="J7607" s="1109"/>
      <c r="K7607" s="1112"/>
      <c r="L7607" s="1091"/>
      <c r="M7607" s="1091"/>
      <c r="N7607" s="1091"/>
      <c r="O7607" s="1091"/>
      <c r="P7607" s="1096"/>
      <c r="Q7607" s="1096"/>
      <c r="R7607" s="1096"/>
      <c r="S7607" s="1091"/>
    </row>
    <row r="7608" spans="1:19" x14ac:dyDescent="0.3">
      <c r="A7608" s="1090">
        <v>7603</v>
      </c>
      <c r="B7608" s="1091"/>
      <c r="C7608" s="1091"/>
      <c r="D7608" s="1097"/>
      <c r="E7608" s="1093">
        <f t="shared" si="473"/>
        <v>0</v>
      </c>
      <c r="F7608" s="1094">
        <f t="shared" si="474"/>
        <v>0</v>
      </c>
      <c r="G7608" s="1095">
        <f t="shared" si="475"/>
        <v>0</v>
      </c>
      <c r="H7608" s="1090" t="str">
        <f t="shared" ca="1" si="476"/>
        <v/>
      </c>
      <c r="I7608" s="1109"/>
      <c r="J7608" s="1109"/>
      <c r="K7608" s="1112"/>
      <c r="L7608" s="1091"/>
      <c r="M7608" s="1091"/>
      <c r="N7608" s="1091"/>
      <c r="O7608" s="1091"/>
      <c r="P7608" s="1096"/>
      <c r="Q7608" s="1096"/>
      <c r="R7608" s="1096"/>
      <c r="S7608" s="1091"/>
    </row>
    <row r="7609" spans="1:19" x14ac:dyDescent="0.3">
      <c r="A7609" s="1090">
        <v>7604</v>
      </c>
      <c r="B7609" s="1091"/>
      <c r="C7609" s="1091"/>
      <c r="D7609" s="1097"/>
      <c r="E7609" s="1093">
        <f t="shared" si="473"/>
        <v>0</v>
      </c>
      <c r="F7609" s="1094">
        <f t="shared" si="474"/>
        <v>0</v>
      </c>
      <c r="G7609" s="1095">
        <f t="shared" si="475"/>
        <v>0</v>
      </c>
      <c r="H7609" s="1090" t="str">
        <f t="shared" ca="1" si="476"/>
        <v/>
      </c>
      <c r="I7609" s="1109"/>
      <c r="J7609" s="1109"/>
      <c r="K7609" s="1112"/>
      <c r="L7609" s="1091"/>
      <c r="M7609" s="1091"/>
      <c r="N7609" s="1091"/>
      <c r="O7609" s="1091"/>
      <c r="P7609" s="1096"/>
      <c r="Q7609" s="1096"/>
      <c r="R7609" s="1096"/>
      <c r="S7609" s="1091"/>
    </row>
    <row r="7610" spans="1:19" x14ac:dyDescent="0.3">
      <c r="A7610" s="1090">
        <v>7605</v>
      </c>
      <c r="B7610" s="1091"/>
      <c r="C7610" s="1091"/>
      <c r="D7610" s="1097"/>
      <c r="E7610" s="1093">
        <f t="shared" si="473"/>
        <v>0</v>
      </c>
      <c r="F7610" s="1094">
        <f t="shared" si="474"/>
        <v>0</v>
      </c>
      <c r="G7610" s="1095">
        <f t="shared" si="475"/>
        <v>0</v>
      </c>
      <c r="H7610" s="1090" t="str">
        <f t="shared" ca="1" si="476"/>
        <v/>
      </c>
      <c r="I7610" s="1109"/>
      <c r="J7610" s="1109"/>
      <c r="K7610" s="1112"/>
      <c r="L7610" s="1091"/>
      <c r="M7610" s="1091"/>
      <c r="N7610" s="1091"/>
      <c r="O7610" s="1091"/>
      <c r="P7610" s="1096"/>
      <c r="Q7610" s="1096"/>
      <c r="R7610" s="1096"/>
      <c r="S7610" s="1091"/>
    </row>
    <row r="7611" spans="1:19" x14ac:dyDescent="0.3">
      <c r="A7611" s="1090">
        <v>7606</v>
      </c>
      <c r="B7611" s="1091"/>
      <c r="C7611" s="1091"/>
      <c r="D7611" s="1097"/>
      <c r="E7611" s="1093">
        <f t="shared" si="473"/>
        <v>0</v>
      </c>
      <c r="F7611" s="1094">
        <f t="shared" si="474"/>
        <v>0</v>
      </c>
      <c r="G7611" s="1095">
        <f t="shared" si="475"/>
        <v>0</v>
      </c>
      <c r="H7611" s="1090" t="str">
        <f t="shared" ca="1" si="476"/>
        <v/>
      </c>
      <c r="I7611" s="1109"/>
      <c r="J7611" s="1109"/>
      <c r="K7611" s="1112"/>
      <c r="L7611" s="1091"/>
      <c r="M7611" s="1091"/>
      <c r="N7611" s="1091"/>
      <c r="O7611" s="1091"/>
      <c r="P7611" s="1096"/>
      <c r="Q7611" s="1096"/>
      <c r="R7611" s="1096"/>
      <c r="S7611" s="1091"/>
    </row>
    <row r="7612" spans="1:19" x14ac:dyDescent="0.3">
      <c r="A7612" s="1090">
        <v>7607</v>
      </c>
      <c r="B7612" s="1091"/>
      <c r="C7612" s="1091"/>
      <c r="D7612" s="1097"/>
      <c r="E7612" s="1093">
        <f t="shared" si="473"/>
        <v>0</v>
      </c>
      <c r="F7612" s="1094">
        <f t="shared" si="474"/>
        <v>0</v>
      </c>
      <c r="G7612" s="1095">
        <f t="shared" si="475"/>
        <v>0</v>
      </c>
      <c r="H7612" s="1090" t="str">
        <f t="shared" ca="1" si="476"/>
        <v/>
      </c>
      <c r="I7612" s="1109"/>
      <c r="J7612" s="1109"/>
      <c r="K7612" s="1112"/>
      <c r="L7612" s="1091"/>
      <c r="M7612" s="1091"/>
      <c r="N7612" s="1091"/>
      <c r="O7612" s="1091"/>
      <c r="P7612" s="1096"/>
      <c r="Q7612" s="1096"/>
      <c r="R7612" s="1096"/>
      <c r="S7612" s="1091"/>
    </row>
    <row r="7613" spans="1:19" x14ac:dyDescent="0.3">
      <c r="A7613" s="1090">
        <v>7608</v>
      </c>
      <c r="B7613" s="1091"/>
      <c r="C7613" s="1091"/>
      <c r="D7613" s="1097"/>
      <c r="E7613" s="1093">
        <f t="shared" si="473"/>
        <v>0</v>
      </c>
      <c r="F7613" s="1094">
        <f t="shared" si="474"/>
        <v>0</v>
      </c>
      <c r="G7613" s="1095">
        <f t="shared" si="475"/>
        <v>0</v>
      </c>
      <c r="H7613" s="1090" t="str">
        <f t="shared" ca="1" si="476"/>
        <v/>
      </c>
      <c r="I7613" s="1109"/>
      <c r="J7613" s="1109"/>
      <c r="K7613" s="1112"/>
      <c r="L7613" s="1091"/>
      <c r="M7613" s="1091"/>
      <c r="N7613" s="1091"/>
      <c r="O7613" s="1091"/>
      <c r="P7613" s="1096"/>
      <c r="Q7613" s="1096"/>
      <c r="R7613" s="1096"/>
      <c r="S7613" s="1091"/>
    </row>
    <row r="7614" spans="1:19" x14ac:dyDescent="0.3">
      <c r="A7614" s="1090">
        <v>7609</v>
      </c>
      <c r="B7614" s="1091"/>
      <c r="C7614" s="1091"/>
      <c r="D7614" s="1097"/>
      <c r="E7614" s="1093">
        <f t="shared" si="473"/>
        <v>0</v>
      </c>
      <c r="F7614" s="1094">
        <f t="shared" si="474"/>
        <v>0</v>
      </c>
      <c r="G7614" s="1095">
        <f t="shared" si="475"/>
        <v>0</v>
      </c>
      <c r="H7614" s="1090" t="str">
        <f t="shared" ca="1" si="476"/>
        <v/>
      </c>
      <c r="I7614" s="1109"/>
      <c r="J7614" s="1109"/>
      <c r="K7614" s="1112"/>
      <c r="L7614" s="1091"/>
      <c r="M7614" s="1091"/>
      <c r="N7614" s="1091"/>
      <c r="O7614" s="1091"/>
      <c r="P7614" s="1096"/>
      <c r="Q7614" s="1096"/>
      <c r="R7614" s="1096"/>
      <c r="S7614" s="1091"/>
    </row>
    <row r="7615" spans="1:19" x14ac:dyDescent="0.3">
      <c r="A7615" s="1090">
        <v>7610</v>
      </c>
      <c r="B7615" s="1091"/>
      <c r="C7615" s="1091"/>
      <c r="D7615" s="1097"/>
      <c r="E7615" s="1093">
        <f t="shared" si="473"/>
        <v>0</v>
      </c>
      <c r="F7615" s="1094">
        <f t="shared" si="474"/>
        <v>0</v>
      </c>
      <c r="G7615" s="1095">
        <f t="shared" si="475"/>
        <v>0</v>
      </c>
      <c r="H7615" s="1090" t="str">
        <f t="shared" ca="1" si="476"/>
        <v/>
      </c>
      <c r="I7615" s="1109"/>
      <c r="J7615" s="1109"/>
      <c r="K7615" s="1112"/>
      <c r="L7615" s="1091"/>
      <c r="M7615" s="1091"/>
      <c r="N7615" s="1091"/>
      <c r="O7615" s="1091"/>
      <c r="P7615" s="1096"/>
      <c r="Q7615" s="1096"/>
      <c r="R7615" s="1096"/>
      <c r="S7615" s="1091"/>
    </row>
    <row r="7616" spans="1:19" x14ac:dyDescent="0.3">
      <c r="A7616" s="1090">
        <v>7611</v>
      </c>
      <c r="B7616" s="1091"/>
      <c r="C7616" s="1091"/>
      <c r="D7616" s="1097"/>
      <c r="E7616" s="1093">
        <f t="shared" si="473"/>
        <v>0</v>
      </c>
      <c r="F7616" s="1094">
        <f t="shared" si="474"/>
        <v>0</v>
      </c>
      <c r="G7616" s="1095">
        <f t="shared" si="475"/>
        <v>0</v>
      </c>
      <c r="H7616" s="1090" t="str">
        <f t="shared" ca="1" si="476"/>
        <v/>
      </c>
      <c r="I7616" s="1109"/>
      <c r="J7616" s="1109"/>
      <c r="K7616" s="1112"/>
      <c r="L7616" s="1091"/>
      <c r="M7616" s="1091"/>
      <c r="N7616" s="1091"/>
      <c r="O7616" s="1091"/>
      <c r="P7616" s="1096"/>
      <c r="Q7616" s="1096"/>
      <c r="R7616" s="1096"/>
      <c r="S7616" s="1091"/>
    </row>
    <row r="7617" spans="1:19" x14ac:dyDescent="0.3">
      <c r="A7617" s="1090">
        <v>7612</v>
      </c>
      <c r="B7617" s="1091"/>
      <c r="C7617" s="1091"/>
      <c r="D7617" s="1097"/>
      <c r="E7617" s="1093">
        <f t="shared" si="473"/>
        <v>0</v>
      </c>
      <c r="F7617" s="1094">
        <f t="shared" si="474"/>
        <v>0</v>
      </c>
      <c r="G7617" s="1095">
        <f t="shared" si="475"/>
        <v>0</v>
      </c>
      <c r="H7617" s="1090" t="str">
        <f t="shared" ca="1" si="476"/>
        <v/>
      </c>
      <c r="I7617" s="1109"/>
      <c r="J7617" s="1109"/>
      <c r="K7617" s="1112"/>
      <c r="L7617" s="1091"/>
      <c r="M7617" s="1091"/>
      <c r="N7617" s="1091"/>
      <c r="O7617" s="1091"/>
      <c r="P7617" s="1096"/>
      <c r="Q7617" s="1096"/>
      <c r="R7617" s="1096"/>
      <c r="S7617" s="1091"/>
    </row>
    <row r="7618" spans="1:19" x14ac:dyDescent="0.3">
      <c r="A7618" s="1090">
        <v>7613</v>
      </c>
      <c r="B7618" s="1091"/>
      <c r="C7618" s="1091"/>
      <c r="D7618" s="1097"/>
      <c r="E7618" s="1093">
        <f t="shared" si="473"/>
        <v>0</v>
      </c>
      <c r="F7618" s="1094">
        <f t="shared" si="474"/>
        <v>0</v>
      </c>
      <c r="G7618" s="1095">
        <f t="shared" si="475"/>
        <v>0</v>
      </c>
      <c r="H7618" s="1090" t="str">
        <f t="shared" ca="1" si="476"/>
        <v/>
      </c>
      <c r="I7618" s="1109"/>
      <c r="J7618" s="1109"/>
      <c r="K7618" s="1112"/>
      <c r="L7618" s="1091"/>
      <c r="M7618" s="1091"/>
      <c r="N7618" s="1091"/>
      <c r="O7618" s="1091"/>
      <c r="P7618" s="1096"/>
      <c r="Q7618" s="1096"/>
      <c r="R7618" s="1096"/>
      <c r="S7618" s="1091"/>
    </row>
    <row r="7619" spans="1:19" x14ac:dyDescent="0.3">
      <c r="A7619" s="1090">
        <v>7614</v>
      </c>
      <c r="B7619" s="1091"/>
      <c r="C7619" s="1091"/>
      <c r="D7619" s="1097"/>
      <c r="E7619" s="1093">
        <f t="shared" si="473"/>
        <v>0</v>
      </c>
      <c r="F7619" s="1094">
        <f t="shared" si="474"/>
        <v>0</v>
      </c>
      <c r="G7619" s="1095">
        <f t="shared" si="475"/>
        <v>0</v>
      </c>
      <c r="H7619" s="1090" t="str">
        <f t="shared" ca="1" si="476"/>
        <v/>
      </c>
      <c r="I7619" s="1109"/>
      <c r="J7619" s="1109"/>
      <c r="K7619" s="1112"/>
      <c r="L7619" s="1091"/>
      <c r="M7619" s="1091"/>
      <c r="N7619" s="1091"/>
      <c r="O7619" s="1091"/>
      <c r="P7619" s="1096"/>
      <c r="Q7619" s="1096"/>
      <c r="R7619" s="1096"/>
      <c r="S7619" s="1091"/>
    </row>
    <row r="7620" spans="1:19" x14ac:dyDescent="0.3">
      <c r="A7620" s="1090">
        <v>7615</v>
      </c>
      <c r="B7620" s="1091"/>
      <c r="C7620" s="1091"/>
      <c r="D7620" s="1097"/>
      <c r="E7620" s="1093">
        <f t="shared" si="473"/>
        <v>0</v>
      </c>
      <c r="F7620" s="1094">
        <f t="shared" si="474"/>
        <v>0</v>
      </c>
      <c r="G7620" s="1095">
        <f t="shared" si="475"/>
        <v>0</v>
      </c>
      <c r="H7620" s="1090" t="str">
        <f t="shared" ca="1" si="476"/>
        <v/>
      </c>
      <c r="I7620" s="1109"/>
      <c r="J7620" s="1109"/>
      <c r="K7620" s="1112"/>
      <c r="L7620" s="1091"/>
      <c r="M7620" s="1091"/>
      <c r="N7620" s="1091"/>
      <c r="O7620" s="1091"/>
      <c r="P7620" s="1096"/>
      <c r="Q7620" s="1096"/>
      <c r="R7620" s="1096"/>
      <c r="S7620" s="1091"/>
    </row>
    <row r="7621" spans="1:19" x14ac:dyDescent="0.3">
      <c r="A7621" s="1090">
        <v>7616</v>
      </c>
      <c r="B7621" s="1091"/>
      <c r="C7621" s="1091"/>
      <c r="D7621" s="1097"/>
      <c r="E7621" s="1093">
        <f t="shared" si="473"/>
        <v>0</v>
      </c>
      <c r="F7621" s="1094">
        <f t="shared" si="474"/>
        <v>0</v>
      </c>
      <c r="G7621" s="1095">
        <f t="shared" si="475"/>
        <v>0</v>
      </c>
      <c r="H7621" s="1090" t="str">
        <f t="shared" ca="1" si="476"/>
        <v/>
      </c>
      <c r="I7621" s="1109"/>
      <c r="J7621" s="1109"/>
      <c r="K7621" s="1112"/>
      <c r="L7621" s="1091"/>
      <c r="M7621" s="1091"/>
      <c r="N7621" s="1091"/>
      <c r="O7621" s="1091"/>
      <c r="P7621" s="1096"/>
      <c r="Q7621" s="1096"/>
      <c r="R7621" s="1096"/>
      <c r="S7621" s="1091"/>
    </row>
    <row r="7622" spans="1:19" x14ac:dyDescent="0.3">
      <c r="A7622" s="1090">
        <v>7617</v>
      </c>
      <c r="B7622" s="1091"/>
      <c r="C7622" s="1091"/>
      <c r="D7622" s="1097"/>
      <c r="E7622" s="1093">
        <f t="shared" si="473"/>
        <v>0</v>
      </c>
      <c r="F7622" s="1094">
        <f t="shared" si="474"/>
        <v>0</v>
      </c>
      <c r="G7622" s="1095">
        <f t="shared" si="475"/>
        <v>0</v>
      </c>
      <c r="H7622" s="1090" t="str">
        <f t="shared" ca="1" si="476"/>
        <v/>
      </c>
      <c r="I7622" s="1109"/>
      <c r="J7622" s="1109"/>
      <c r="K7622" s="1112"/>
      <c r="L7622" s="1091"/>
      <c r="M7622" s="1091"/>
      <c r="N7622" s="1091"/>
      <c r="O7622" s="1091"/>
      <c r="P7622" s="1096"/>
      <c r="Q7622" s="1096"/>
      <c r="R7622" s="1096"/>
      <c r="S7622" s="1091"/>
    </row>
    <row r="7623" spans="1:19" x14ac:dyDescent="0.3">
      <c r="A7623" s="1090">
        <v>7618</v>
      </c>
      <c r="B7623" s="1091"/>
      <c r="C7623" s="1091"/>
      <c r="D7623" s="1097"/>
      <c r="E7623" s="1093">
        <f t="shared" ref="E7623:E7686" si="477">D7623</f>
        <v>0</v>
      </c>
      <c r="F7623" s="1094">
        <f t="shared" ref="F7623:F7686" si="478">D7623</f>
        <v>0</v>
      </c>
      <c r="G7623" s="1095">
        <f t="shared" ref="G7623:G7686" si="479">D7623</f>
        <v>0</v>
      </c>
      <c r="H7623" s="1090" t="str">
        <f t="shared" ref="H7623:H7686" ca="1" si="480">IF(ISBLANK(D7623),"",DATEDIF(G7623,TODAY(),"y"))</f>
        <v/>
      </c>
      <c r="I7623" s="1109"/>
      <c r="J7623" s="1109"/>
      <c r="K7623" s="1112"/>
      <c r="L7623" s="1091"/>
      <c r="M7623" s="1091"/>
      <c r="N7623" s="1091"/>
      <c r="O7623" s="1091"/>
      <c r="P7623" s="1096"/>
      <c r="Q7623" s="1096"/>
      <c r="R7623" s="1096"/>
      <c r="S7623" s="1091"/>
    </row>
    <row r="7624" spans="1:19" x14ac:dyDescent="0.3">
      <c r="A7624" s="1090">
        <v>7619</v>
      </c>
      <c r="B7624" s="1091"/>
      <c r="C7624" s="1091"/>
      <c r="D7624" s="1097"/>
      <c r="E7624" s="1093">
        <f t="shared" si="477"/>
        <v>0</v>
      </c>
      <c r="F7624" s="1094">
        <f t="shared" si="478"/>
        <v>0</v>
      </c>
      <c r="G7624" s="1095">
        <f t="shared" si="479"/>
        <v>0</v>
      </c>
      <c r="H7624" s="1090" t="str">
        <f t="shared" ca="1" si="480"/>
        <v/>
      </c>
      <c r="I7624" s="1109"/>
      <c r="J7624" s="1109"/>
      <c r="K7624" s="1112"/>
      <c r="L7624" s="1091"/>
      <c r="M7624" s="1091"/>
      <c r="N7624" s="1091"/>
      <c r="O7624" s="1091"/>
      <c r="P7624" s="1096"/>
      <c r="Q7624" s="1096"/>
      <c r="R7624" s="1096"/>
      <c r="S7624" s="1091"/>
    </row>
    <row r="7625" spans="1:19" x14ac:dyDescent="0.3">
      <c r="A7625" s="1090">
        <v>7620</v>
      </c>
      <c r="B7625" s="1091"/>
      <c r="C7625" s="1091"/>
      <c r="D7625" s="1097"/>
      <c r="E7625" s="1093">
        <f t="shared" si="477"/>
        <v>0</v>
      </c>
      <c r="F7625" s="1094">
        <f t="shared" si="478"/>
        <v>0</v>
      </c>
      <c r="G7625" s="1095">
        <f t="shared" si="479"/>
        <v>0</v>
      </c>
      <c r="H7625" s="1090" t="str">
        <f t="shared" ca="1" si="480"/>
        <v/>
      </c>
      <c r="I7625" s="1109"/>
      <c r="J7625" s="1109"/>
      <c r="K7625" s="1112"/>
      <c r="L7625" s="1091"/>
      <c r="M7625" s="1091"/>
      <c r="N7625" s="1091"/>
      <c r="O7625" s="1091"/>
      <c r="P7625" s="1096"/>
      <c r="Q7625" s="1096"/>
      <c r="R7625" s="1096"/>
      <c r="S7625" s="1091"/>
    </row>
    <row r="7626" spans="1:19" x14ac:dyDescent="0.3">
      <c r="A7626" s="1090">
        <v>7621</v>
      </c>
      <c r="B7626" s="1091"/>
      <c r="C7626" s="1091"/>
      <c r="D7626" s="1097"/>
      <c r="E7626" s="1093">
        <f t="shared" si="477"/>
        <v>0</v>
      </c>
      <c r="F7626" s="1094">
        <f t="shared" si="478"/>
        <v>0</v>
      </c>
      <c r="G7626" s="1095">
        <f t="shared" si="479"/>
        <v>0</v>
      </c>
      <c r="H7626" s="1090" t="str">
        <f t="shared" ca="1" si="480"/>
        <v/>
      </c>
      <c r="I7626" s="1109"/>
      <c r="J7626" s="1109"/>
      <c r="K7626" s="1112"/>
      <c r="L7626" s="1091"/>
      <c r="M7626" s="1091"/>
      <c r="N7626" s="1091"/>
      <c r="O7626" s="1091"/>
      <c r="P7626" s="1096"/>
      <c r="Q7626" s="1096"/>
      <c r="R7626" s="1096"/>
      <c r="S7626" s="1091"/>
    </row>
    <row r="7627" spans="1:19" x14ac:dyDescent="0.3">
      <c r="A7627" s="1090">
        <v>7622</v>
      </c>
      <c r="B7627" s="1091"/>
      <c r="C7627" s="1091"/>
      <c r="D7627" s="1097"/>
      <c r="E7627" s="1093">
        <f t="shared" si="477"/>
        <v>0</v>
      </c>
      <c r="F7627" s="1094">
        <f t="shared" si="478"/>
        <v>0</v>
      </c>
      <c r="G7627" s="1095">
        <f t="shared" si="479"/>
        <v>0</v>
      </c>
      <c r="H7627" s="1090" t="str">
        <f t="shared" ca="1" si="480"/>
        <v/>
      </c>
      <c r="I7627" s="1109"/>
      <c r="J7627" s="1109"/>
      <c r="K7627" s="1112"/>
      <c r="L7627" s="1091"/>
      <c r="M7627" s="1091"/>
      <c r="N7627" s="1091"/>
      <c r="O7627" s="1091"/>
      <c r="P7627" s="1096"/>
      <c r="Q7627" s="1096"/>
      <c r="R7627" s="1096"/>
      <c r="S7627" s="1091"/>
    </row>
    <row r="7628" spans="1:19" x14ac:dyDescent="0.3">
      <c r="A7628" s="1090">
        <v>7623</v>
      </c>
      <c r="B7628" s="1091"/>
      <c r="C7628" s="1091"/>
      <c r="D7628" s="1097"/>
      <c r="E7628" s="1093">
        <f t="shared" si="477"/>
        <v>0</v>
      </c>
      <c r="F7628" s="1094">
        <f t="shared" si="478"/>
        <v>0</v>
      </c>
      <c r="G7628" s="1095">
        <f t="shared" si="479"/>
        <v>0</v>
      </c>
      <c r="H7628" s="1090" t="str">
        <f t="shared" ca="1" si="480"/>
        <v/>
      </c>
      <c r="I7628" s="1109"/>
      <c r="J7628" s="1109"/>
      <c r="K7628" s="1112"/>
      <c r="L7628" s="1091"/>
      <c r="M7628" s="1091"/>
      <c r="N7628" s="1091"/>
      <c r="O7628" s="1091"/>
      <c r="P7628" s="1096"/>
      <c r="Q7628" s="1096"/>
      <c r="R7628" s="1096"/>
      <c r="S7628" s="1091"/>
    </row>
    <row r="7629" spans="1:19" x14ac:dyDescent="0.3">
      <c r="A7629" s="1090">
        <v>7624</v>
      </c>
      <c r="B7629" s="1091"/>
      <c r="C7629" s="1091"/>
      <c r="D7629" s="1097"/>
      <c r="E7629" s="1093">
        <f t="shared" si="477"/>
        <v>0</v>
      </c>
      <c r="F7629" s="1094">
        <f t="shared" si="478"/>
        <v>0</v>
      </c>
      <c r="G7629" s="1095">
        <f t="shared" si="479"/>
        <v>0</v>
      </c>
      <c r="H7629" s="1090" t="str">
        <f t="shared" ca="1" si="480"/>
        <v/>
      </c>
      <c r="I7629" s="1109"/>
      <c r="J7629" s="1109"/>
      <c r="K7629" s="1112"/>
      <c r="L7629" s="1091"/>
      <c r="M7629" s="1091"/>
      <c r="N7629" s="1091"/>
      <c r="O7629" s="1091"/>
      <c r="P7629" s="1096"/>
      <c r="Q7629" s="1096"/>
      <c r="R7629" s="1096"/>
      <c r="S7629" s="1091"/>
    </row>
    <row r="7630" spans="1:19" x14ac:dyDescent="0.3">
      <c r="A7630" s="1090">
        <v>7625</v>
      </c>
      <c r="B7630" s="1091"/>
      <c r="C7630" s="1091"/>
      <c r="D7630" s="1097"/>
      <c r="E7630" s="1093">
        <f t="shared" si="477"/>
        <v>0</v>
      </c>
      <c r="F7630" s="1094">
        <f t="shared" si="478"/>
        <v>0</v>
      </c>
      <c r="G7630" s="1095">
        <f t="shared" si="479"/>
        <v>0</v>
      </c>
      <c r="H7630" s="1090" t="str">
        <f t="shared" ca="1" si="480"/>
        <v/>
      </c>
      <c r="I7630" s="1109"/>
      <c r="J7630" s="1109"/>
      <c r="K7630" s="1112"/>
      <c r="L7630" s="1091"/>
      <c r="M7630" s="1091"/>
      <c r="N7630" s="1091"/>
      <c r="O7630" s="1091"/>
      <c r="P7630" s="1096"/>
      <c r="Q7630" s="1096"/>
      <c r="R7630" s="1096"/>
      <c r="S7630" s="1091"/>
    </row>
    <row r="7631" spans="1:19" x14ac:dyDescent="0.3">
      <c r="A7631" s="1090">
        <v>7626</v>
      </c>
      <c r="B7631" s="1091"/>
      <c r="C7631" s="1091"/>
      <c r="D7631" s="1097"/>
      <c r="E7631" s="1093">
        <f t="shared" si="477"/>
        <v>0</v>
      </c>
      <c r="F7631" s="1094">
        <f t="shared" si="478"/>
        <v>0</v>
      </c>
      <c r="G7631" s="1095">
        <f t="shared" si="479"/>
        <v>0</v>
      </c>
      <c r="H7631" s="1090" t="str">
        <f t="shared" ca="1" si="480"/>
        <v/>
      </c>
      <c r="I7631" s="1109"/>
      <c r="J7631" s="1109"/>
      <c r="K7631" s="1112"/>
      <c r="L7631" s="1091"/>
      <c r="M7631" s="1091"/>
      <c r="N7631" s="1091"/>
      <c r="O7631" s="1091"/>
      <c r="P7631" s="1096"/>
      <c r="Q7631" s="1096"/>
      <c r="R7631" s="1096"/>
      <c r="S7631" s="1091"/>
    </row>
    <row r="7632" spans="1:19" x14ac:dyDescent="0.3">
      <c r="A7632" s="1090">
        <v>7627</v>
      </c>
      <c r="B7632" s="1091"/>
      <c r="C7632" s="1091"/>
      <c r="D7632" s="1097"/>
      <c r="E7632" s="1093">
        <f t="shared" si="477"/>
        <v>0</v>
      </c>
      <c r="F7632" s="1094">
        <f t="shared" si="478"/>
        <v>0</v>
      </c>
      <c r="G7632" s="1095">
        <f t="shared" si="479"/>
        <v>0</v>
      </c>
      <c r="H7632" s="1090" t="str">
        <f t="shared" ca="1" si="480"/>
        <v/>
      </c>
      <c r="I7632" s="1109"/>
      <c r="J7632" s="1109"/>
      <c r="K7632" s="1112"/>
      <c r="L7632" s="1091"/>
      <c r="M7632" s="1091"/>
      <c r="N7632" s="1091"/>
      <c r="O7632" s="1091"/>
      <c r="P7632" s="1096"/>
      <c r="Q7632" s="1096"/>
      <c r="R7632" s="1096"/>
      <c r="S7632" s="1091"/>
    </row>
    <row r="7633" spans="1:19" x14ac:dyDescent="0.3">
      <c r="A7633" s="1090">
        <v>7628</v>
      </c>
      <c r="B7633" s="1091"/>
      <c r="C7633" s="1091"/>
      <c r="D7633" s="1097"/>
      <c r="E7633" s="1093">
        <f t="shared" si="477"/>
        <v>0</v>
      </c>
      <c r="F7633" s="1094">
        <f t="shared" si="478"/>
        <v>0</v>
      </c>
      <c r="G7633" s="1095">
        <f t="shared" si="479"/>
        <v>0</v>
      </c>
      <c r="H7633" s="1090" t="str">
        <f t="shared" ca="1" si="480"/>
        <v/>
      </c>
      <c r="I7633" s="1109"/>
      <c r="J7633" s="1109"/>
      <c r="K7633" s="1112"/>
      <c r="L7633" s="1091"/>
      <c r="M7633" s="1091"/>
      <c r="N7633" s="1091"/>
      <c r="O7633" s="1091"/>
      <c r="P7633" s="1096"/>
      <c r="Q7633" s="1096"/>
      <c r="R7633" s="1096"/>
      <c r="S7633" s="1091"/>
    </row>
    <row r="7634" spans="1:19" x14ac:dyDescent="0.3">
      <c r="A7634" s="1090">
        <v>7629</v>
      </c>
      <c r="B7634" s="1091"/>
      <c r="C7634" s="1091"/>
      <c r="D7634" s="1097"/>
      <c r="E7634" s="1093">
        <f t="shared" si="477"/>
        <v>0</v>
      </c>
      <c r="F7634" s="1094">
        <f t="shared" si="478"/>
        <v>0</v>
      </c>
      <c r="G7634" s="1095">
        <f t="shared" si="479"/>
        <v>0</v>
      </c>
      <c r="H7634" s="1090" t="str">
        <f t="shared" ca="1" si="480"/>
        <v/>
      </c>
      <c r="I7634" s="1109"/>
      <c r="J7634" s="1109"/>
      <c r="K7634" s="1112"/>
      <c r="L7634" s="1091"/>
      <c r="M7634" s="1091"/>
      <c r="N7634" s="1091"/>
      <c r="O7634" s="1091"/>
      <c r="P7634" s="1096"/>
      <c r="Q7634" s="1096"/>
      <c r="R7634" s="1096"/>
      <c r="S7634" s="1091"/>
    </row>
    <row r="7635" spans="1:19" x14ac:dyDescent="0.3">
      <c r="A7635" s="1090">
        <v>7630</v>
      </c>
      <c r="B7635" s="1091"/>
      <c r="C7635" s="1091"/>
      <c r="D7635" s="1097"/>
      <c r="E7635" s="1093">
        <f t="shared" si="477"/>
        <v>0</v>
      </c>
      <c r="F7635" s="1094">
        <f t="shared" si="478"/>
        <v>0</v>
      </c>
      <c r="G7635" s="1095">
        <f t="shared" si="479"/>
        <v>0</v>
      </c>
      <c r="H7635" s="1090" t="str">
        <f t="shared" ca="1" si="480"/>
        <v/>
      </c>
      <c r="I7635" s="1109"/>
      <c r="J7635" s="1109"/>
      <c r="K7635" s="1112"/>
      <c r="L7635" s="1091"/>
      <c r="M7635" s="1091"/>
      <c r="N7635" s="1091"/>
      <c r="O7635" s="1091"/>
      <c r="P7635" s="1096"/>
      <c r="Q7635" s="1096"/>
      <c r="R7635" s="1096"/>
      <c r="S7635" s="1091"/>
    </row>
    <row r="7636" spans="1:19" x14ac:dyDescent="0.3">
      <c r="A7636" s="1090">
        <v>7631</v>
      </c>
      <c r="B7636" s="1091"/>
      <c r="C7636" s="1091"/>
      <c r="D7636" s="1097"/>
      <c r="E7636" s="1093">
        <f t="shared" si="477"/>
        <v>0</v>
      </c>
      <c r="F7636" s="1094">
        <f t="shared" si="478"/>
        <v>0</v>
      </c>
      <c r="G7636" s="1095">
        <f t="shared" si="479"/>
        <v>0</v>
      </c>
      <c r="H7636" s="1090" t="str">
        <f t="shared" ca="1" si="480"/>
        <v/>
      </c>
      <c r="I7636" s="1109"/>
      <c r="J7636" s="1109"/>
      <c r="K7636" s="1112"/>
      <c r="L7636" s="1091"/>
      <c r="M7636" s="1091"/>
      <c r="N7636" s="1091"/>
      <c r="O7636" s="1091"/>
      <c r="P7636" s="1096"/>
      <c r="Q7636" s="1096"/>
      <c r="R7636" s="1096"/>
      <c r="S7636" s="1091"/>
    </row>
    <row r="7637" spans="1:19" x14ac:dyDescent="0.3">
      <c r="A7637" s="1090">
        <v>7632</v>
      </c>
      <c r="B7637" s="1091"/>
      <c r="C7637" s="1091"/>
      <c r="D7637" s="1097"/>
      <c r="E7637" s="1093">
        <f t="shared" si="477"/>
        <v>0</v>
      </c>
      <c r="F7637" s="1094">
        <f t="shared" si="478"/>
        <v>0</v>
      </c>
      <c r="G7637" s="1095">
        <f t="shared" si="479"/>
        <v>0</v>
      </c>
      <c r="H7637" s="1090" t="str">
        <f t="shared" ca="1" si="480"/>
        <v/>
      </c>
      <c r="I7637" s="1109"/>
      <c r="J7637" s="1109"/>
      <c r="K7637" s="1112"/>
      <c r="L7637" s="1091"/>
      <c r="M7637" s="1091"/>
      <c r="N7637" s="1091"/>
      <c r="O7637" s="1091"/>
      <c r="P7637" s="1096"/>
      <c r="Q7637" s="1096"/>
      <c r="R7637" s="1096"/>
      <c r="S7637" s="1091"/>
    </row>
    <row r="7638" spans="1:19" x14ac:dyDescent="0.3">
      <c r="A7638" s="1090">
        <v>7633</v>
      </c>
      <c r="B7638" s="1091"/>
      <c r="C7638" s="1091"/>
      <c r="D7638" s="1097"/>
      <c r="E7638" s="1093">
        <f t="shared" si="477"/>
        <v>0</v>
      </c>
      <c r="F7638" s="1094">
        <f t="shared" si="478"/>
        <v>0</v>
      </c>
      <c r="G7638" s="1095">
        <f t="shared" si="479"/>
        <v>0</v>
      </c>
      <c r="H7638" s="1090" t="str">
        <f t="shared" ca="1" si="480"/>
        <v/>
      </c>
      <c r="I7638" s="1109"/>
      <c r="J7638" s="1109"/>
      <c r="K7638" s="1112"/>
      <c r="L7638" s="1091"/>
      <c r="M7638" s="1091"/>
      <c r="N7638" s="1091"/>
      <c r="O7638" s="1091"/>
      <c r="P7638" s="1096"/>
      <c r="Q7638" s="1096"/>
      <c r="R7638" s="1096"/>
      <c r="S7638" s="1091"/>
    </row>
    <row r="7639" spans="1:19" x14ac:dyDescent="0.3">
      <c r="A7639" s="1090">
        <v>7634</v>
      </c>
      <c r="B7639" s="1091"/>
      <c r="C7639" s="1091"/>
      <c r="D7639" s="1097"/>
      <c r="E7639" s="1093">
        <f t="shared" si="477"/>
        <v>0</v>
      </c>
      <c r="F7639" s="1094">
        <f t="shared" si="478"/>
        <v>0</v>
      </c>
      <c r="G7639" s="1095">
        <f t="shared" si="479"/>
        <v>0</v>
      </c>
      <c r="H7639" s="1090" t="str">
        <f t="shared" ca="1" si="480"/>
        <v/>
      </c>
      <c r="I7639" s="1109"/>
      <c r="J7639" s="1109"/>
      <c r="K7639" s="1112"/>
      <c r="L7639" s="1091"/>
      <c r="M7639" s="1091"/>
      <c r="N7639" s="1091"/>
      <c r="O7639" s="1091"/>
      <c r="P7639" s="1096"/>
      <c r="Q7639" s="1096"/>
      <c r="R7639" s="1096"/>
      <c r="S7639" s="1091"/>
    </row>
    <row r="7640" spans="1:19" x14ac:dyDescent="0.3">
      <c r="A7640" s="1090">
        <v>7635</v>
      </c>
      <c r="B7640" s="1091"/>
      <c r="C7640" s="1091"/>
      <c r="D7640" s="1097"/>
      <c r="E7640" s="1093">
        <f t="shared" si="477"/>
        <v>0</v>
      </c>
      <c r="F7640" s="1094">
        <f t="shared" si="478"/>
        <v>0</v>
      </c>
      <c r="G7640" s="1095">
        <f t="shared" si="479"/>
        <v>0</v>
      </c>
      <c r="H7640" s="1090" t="str">
        <f t="shared" ca="1" si="480"/>
        <v/>
      </c>
      <c r="I7640" s="1109"/>
      <c r="J7640" s="1109"/>
      <c r="K7640" s="1112"/>
      <c r="L7640" s="1091"/>
      <c r="M7640" s="1091"/>
      <c r="N7640" s="1091"/>
      <c r="O7640" s="1091"/>
      <c r="P7640" s="1096"/>
      <c r="Q7640" s="1096"/>
      <c r="R7640" s="1096"/>
      <c r="S7640" s="1091"/>
    </row>
    <row r="7641" spans="1:19" x14ac:dyDescent="0.3">
      <c r="A7641" s="1090">
        <v>7636</v>
      </c>
      <c r="B7641" s="1091"/>
      <c r="C7641" s="1091"/>
      <c r="D7641" s="1097"/>
      <c r="E7641" s="1093">
        <f t="shared" si="477"/>
        <v>0</v>
      </c>
      <c r="F7641" s="1094">
        <f t="shared" si="478"/>
        <v>0</v>
      </c>
      <c r="G7641" s="1095">
        <f t="shared" si="479"/>
        <v>0</v>
      </c>
      <c r="H7641" s="1090" t="str">
        <f t="shared" ca="1" si="480"/>
        <v/>
      </c>
      <c r="I7641" s="1109"/>
      <c r="J7641" s="1109"/>
      <c r="K7641" s="1112"/>
      <c r="L7641" s="1091"/>
      <c r="M7641" s="1091"/>
      <c r="N7641" s="1091"/>
      <c r="O7641" s="1091"/>
      <c r="P7641" s="1096"/>
      <c r="Q7641" s="1096"/>
      <c r="R7641" s="1096"/>
      <c r="S7641" s="1091"/>
    </row>
    <row r="7642" spans="1:19" x14ac:dyDescent="0.3">
      <c r="A7642" s="1090">
        <v>7637</v>
      </c>
      <c r="B7642" s="1091"/>
      <c r="C7642" s="1091"/>
      <c r="D7642" s="1097"/>
      <c r="E7642" s="1093">
        <f t="shared" si="477"/>
        <v>0</v>
      </c>
      <c r="F7642" s="1094">
        <f t="shared" si="478"/>
        <v>0</v>
      </c>
      <c r="G7642" s="1095">
        <f t="shared" si="479"/>
        <v>0</v>
      </c>
      <c r="H7642" s="1090" t="str">
        <f t="shared" ca="1" si="480"/>
        <v/>
      </c>
      <c r="I7642" s="1109"/>
      <c r="J7642" s="1109"/>
      <c r="K7642" s="1112"/>
      <c r="L7642" s="1091"/>
      <c r="M7642" s="1091"/>
      <c r="N7642" s="1091"/>
      <c r="O7642" s="1091"/>
      <c r="P7642" s="1096"/>
      <c r="Q7642" s="1096"/>
      <c r="R7642" s="1096"/>
      <c r="S7642" s="1091"/>
    </row>
    <row r="7643" spans="1:19" x14ac:dyDescent="0.3">
      <c r="A7643" s="1090">
        <v>7638</v>
      </c>
      <c r="B7643" s="1091"/>
      <c r="C7643" s="1091"/>
      <c r="D7643" s="1097"/>
      <c r="E7643" s="1093">
        <f t="shared" si="477"/>
        <v>0</v>
      </c>
      <c r="F7643" s="1094">
        <f t="shared" si="478"/>
        <v>0</v>
      </c>
      <c r="G7643" s="1095">
        <f t="shared" si="479"/>
        <v>0</v>
      </c>
      <c r="H7643" s="1090" t="str">
        <f t="shared" ca="1" si="480"/>
        <v/>
      </c>
      <c r="I7643" s="1109"/>
      <c r="J7643" s="1109"/>
      <c r="K7643" s="1112"/>
      <c r="L7643" s="1091"/>
      <c r="M7643" s="1091"/>
      <c r="N7643" s="1091"/>
      <c r="O7643" s="1091"/>
      <c r="P7643" s="1096"/>
      <c r="Q7643" s="1096"/>
      <c r="R7643" s="1096"/>
      <c r="S7643" s="1091"/>
    </row>
    <row r="7644" spans="1:19" x14ac:dyDescent="0.3">
      <c r="A7644" s="1090">
        <v>7639</v>
      </c>
      <c r="B7644" s="1091"/>
      <c r="C7644" s="1091"/>
      <c r="D7644" s="1097"/>
      <c r="E7644" s="1093">
        <f t="shared" si="477"/>
        <v>0</v>
      </c>
      <c r="F7644" s="1094">
        <f t="shared" si="478"/>
        <v>0</v>
      </c>
      <c r="G7644" s="1095">
        <f t="shared" si="479"/>
        <v>0</v>
      </c>
      <c r="H7644" s="1090" t="str">
        <f t="shared" ca="1" si="480"/>
        <v/>
      </c>
      <c r="I7644" s="1109"/>
      <c r="J7644" s="1109"/>
      <c r="K7644" s="1112"/>
      <c r="L7644" s="1091"/>
      <c r="M7644" s="1091"/>
      <c r="N7644" s="1091"/>
      <c r="O7644" s="1091"/>
      <c r="P7644" s="1096"/>
      <c r="Q7644" s="1096"/>
      <c r="R7644" s="1096"/>
      <c r="S7644" s="1091"/>
    </row>
    <row r="7645" spans="1:19" x14ac:dyDescent="0.3">
      <c r="A7645" s="1090">
        <v>7640</v>
      </c>
      <c r="B7645" s="1091"/>
      <c r="C7645" s="1091"/>
      <c r="D7645" s="1097"/>
      <c r="E7645" s="1093">
        <f t="shared" si="477"/>
        <v>0</v>
      </c>
      <c r="F7645" s="1094">
        <f t="shared" si="478"/>
        <v>0</v>
      </c>
      <c r="G7645" s="1095">
        <f t="shared" si="479"/>
        <v>0</v>
      </c>
      <c r="H7645" s="1090" t="str">
        <f t="shared" ca="1" si="480"/>
        <v/>
      </c>
      <c r="I7645" s="1109"/>
      <c r="J7645" s="1109"/>
      <c r="K7645" s="1112"/>
      <c r="L7645" s="1091"/>
      <c r="M7645" s="1091"/>
      <c r="N7645" s="1091"/>
      <c r="O7645" s="1091"/>
      <c r="P7645" s="1096"/>
      <c r="Q7645" s="1096"/>
      <c r="R7645" s="1096"/>
      <c r="S7645" s="1091"/>
    </row>
    <row r="7646" spans="1:19" x14ac:dyDescent="0.3">
      <c r="A7646" s="1090">
        <v>7641</v>
      </c>
      <c r="B7646" s="1091"/>
      <c r="C7646" s="1091"/>
      <c r="D7646" s="1097"/>
      <c r="E7646" s="1093">
        <f t="shared" si="477"/>
        <v>0</v>
      </c>
      <c r="F7646" s="1094">
        <f t="shared" si="478"/>
        <v>0</v>
      </c>
      <c r="G7646" s="1095">
        <f t="shared" si="479"/>
        <v>0</v>
      </c>
      <c r="H7646" s="1090" t="str">
        <f t="shared" ca="1" si="480"/>
        <v/>
      </c>
      <c r="I7646" s="1109"/>
      <c r="J7646" s="1109"/>
      <c r="K7646" s="1112"/>
      <c r="L7646" s="1091"/>
      <c r="M7646" s="1091"/>
      <c r="N7646" s="1091"/>
      <c r="O7646" s="1091"/>
      <c r="P7646" s="1096"/>
      <c r="Q7646" s="1096"/>
      <c r="R7646" s="1096"/>
      <c r="S7646" s="1091"/>
    </row>
    <row r="7647" spans="1:19" x14ac:dyDescent="0.3">
      <c r="A7647" s="1090">
        <v>7642</v>
      </c>
      <c r="B7647" s="1091"/>
      <c r="C7647" s="1091"/>
      <c r="D7647" s="1097"/>
      <c r="E7647" s="1093">
        <f t="shared" si="477"/>
        <v>0</v>
      </c>
      <c r="F7647" s="1094">
        <f t="shared" si="478"/>
        <v>0</v>
      </c>
      <c r="G7647" s="1095">
        <f t="shared" si="479"/>
        <v>0</v>
      </c>
      <c r="H7647" s="1090" t="str">
        <f t="shared" ca="1" si="480"/>
        <v/>
      </c>
      <c r="I7647" s="1109"/>
      <c r="J7647" s="1109"/>
      <c r="K7647" s="1112"/>
      <c r="L7647" s="1091"/>
      <c r="M7647" s="1091"/>
      <c r="N7647" s="1091"/>
      <c r="O7647" s="1091"/>
      <c r="P7647" s="1096"/>
      <c r="Q7647" s="1096"/>
      <c r="R7647" s="1096"/>
      <c r="S7647" s="1091"/>
    </row>
    <row r="7648" spans="1:19" x14ac:dyDescent="0.3">
      <c r="A7648" s="1090">
        <v>7643</v>
      </c>
      <c r="B7648" s="1091"/>
      <c r="C7648" s="1091"/>
      <c r="D7648" s="1097"/>
      <c r="E7648" s="1093">
        <f t="shared" si="477"/>
        <v>0</v>
      </c>
      <c r="F7648" s="1094">
        <f t="shared" si="478"/>
        <v>0</v>
      </c>
      <c r="G7648" s="1095">
        <f t="shared" si="479"/>
        <v>0</v>
      </c>
      <c r="H7648" s="1090" t="str">
        <f t="shared" ca="1" si="480"/>
        <v/>
      </c>
      <c r="I7648" s="1109"/>
      <c r="J7648" s="1109"/>
      <c r="K7648" s="1112"/>
      <c r="L7648" s="1091"/>
      <c r="M7648" s="1091"/>
      <c r="N7648" s="1091"/>
      <c r="O7648" s="1091"/>
      <c r="P7648" s="1096"/>
      <c r="Q7648" s="1096"/>
      <c r="R7648" s="1096"/>
      <c r="S7648" s="1091"/>
    </row>
    <row r="7649" spans="1:19" x14ac:dyDescent="0.3">
      <c r="A7649" s="1090">
        <v>7644</v>
      </c>
      <c r="B7649" s="1091"/>
      <c r="C7649" s="1091"/>
      <c r="D7649" s="1097"/>
      <c r="E7649" s="1093">
        <f t="shared" si="477"/>
        <v>0</v>
      </c>
      <c r="F7649" s="1094">
        <f t="shared" si="478"/>
        <v>0</v>
      </c>
      <c r="G7649" s="1095">
        <f t="shared" si="479"/>
        <v>0</v>
      </c>
      <c r="H7649" s="1090" t="str">
        <f t="shared" ca="1" si="480"/>
        <v/>
      </c>
      <c r="I7649" s="1109"/>
      <c r="J7649" s="1109"/>
      <c r="K7649" s="1112"/>
      <c r="L7649" s="1091"/>
      <c r="M7649" s="1091"/>
      <c r="N7649" s="1091"/>
      <c r="O7649" s="1091"/>
      <c r="P7649" s="1096"/>
      <c r="Q7649" s="1096"/>
      <c r="R7649" s="1096"/>
      <c r="S7649" s="1091"/>
    </row>
    <row r="7650" spans="1:19" x14ac:dyDescent="0.3">
      <c r="A7650" s="1090">
        <v>7645</v>
      </c>
      <c r="B7650" s="1091"/>
      <c r="C7650" s="1091"/>
      <c r="D7650" s="1097"/>
      <c r="E7650" s="1093">
        <f t="shared" si="477"/>
        <v>0</v>
      </c>
      <c r="F7650" s="1094">
        <f t="shared" si="478"/>
        <v>0</v>
      </c>
      <c r="G7650" s="1095">
        <f t="shared" si="479"/>
        <v>0</v>
      </c>
      <c r="H7650" s="1090" t="str">
        <f t="shared" ca="1" si="480"/>
        <v/>
      </c>
      <c r="I7650" s="1109"/>
      <c r="J7650" s="1109"/>
      <c r="K7650" s="1112"/>
      <c r="L7650" s="1091"/>
      <c r="M7650" s="1091"/>
      <c r="N7650" s="1091"/>
      <c r="O7650" s="1091"/>
      <c r="P7650" s="1096"/>
      <c r="Q7650" s="1096"/>
      <c r="R7650" s="1096"/>
      <c r="S7650" s="1091"/>
    </row>
    <row r="7651" spans="1:19" x14ac:dyDescent="0.3">
      <c r="A7651" s="1090">
        <v>7646</v>
      </c>
      <c r="B7651" s="1091"/>
      <c r="C7651" s="1091"/>
      <c r="D7651" s="1097"/>
      <c r="E7651" s="1093">
        <f t="shared" si="477"/>
        <v>0</v>
      </c>
      <c r="F7651" s="1094">
        <f t="shared" si="478"/>
        <v>0</v>
      </c>
      <c r="G7651" s="1095">
        <f t="shared" si="479"/>
        <v>0</v>
      </c>
      <c r="H7651" s="1090" t="str">
        <f t="shared" ca="1" si="480"/>
        <v/>
      </c>
      <c r="I7651" s="1109"/>
      <c r="J7651" s="1109"/>
      <c r="K7651" s="1112"/>
      <c r="L7651" s="1091"/>
      <c r="M7651" s="1091"/>
      <c r="N7651" s="1091"/>
      <c r="O7651" s="1091"/>
      <c r="P7651" s="1096"/>
      <c r="Q7651" s="1096"/>
      <c r="R7651" s="1096"/>
      <c r="S7651" s="1091"/>
    </row>
    <row r="7652" spans="1:19" x14ac:dyDescent="0.3">
      <c r="A7652" s="1090">
        <v>7647</v>
      </c>
      <c r="B7652" s="1091"/>
      <c r="C7652" s="1091"/>
      <c r="D7652" s="1097"/>
      <c r="E7652" s="1093">
        <f t="shared" si="477"/>
        <v>0</v>
      </c>
      <c r="F7652" s="1094">
        <f t="shared" si="478"/>
        <v>0</v>
      </c>
      <c r="G7652" s="1095">
        <f t="shared" si="479"/>
        <v>0</v>
      </c>
      <c r="H7652" s="1090" t="str">
        <f t="shared" ca="1" si="480"/>
        <v/>
      </c>
      <c r="I7652" s="1109"/>
      <c r="J7652" s="1109"/>
      <c r="K7652" s="1112"/>
      <c r="L7652" s="1091"/>
      <c r="M7652" s="1091"/>
      <c r="N7652" s="1091"/>
      <c r="O7652" s="1091"/>
      <c r="P7652" s="1096"/>
      <c r="Q7652" s="1096"/>
      <c r="R7652" s="1096"/>
      <c r="S7652" s="1091"/>
    </row>
    <row r="7653" spans="1:19" x14ac:dyDescent="0.3">
      <c r="A7653" s="1090">
        <v>7648</v>
      </c>
      <c r="B7653" s="1091"/>
      <c r="C7653" s="1091"/>
      <c r="D7653" s="1097"/>
      <c r="E7653" s="1093">
        <f t="shared" si="477"/>
        <v>0</v>
      </c>
      <c r="F7653" s="1094">
        <f t="shared" si="478"/>
        <v>0</v>
      </c>
      <c r="G7653" s="1095">
        <f t="shared" si="479"/>
        <v>0</v>
      </c>
      <c r="H7653" s="1090" t="str">
        <f t="shared" ca="1" si="480"/>
        <v/>
      </c>
      <c r="I7653" s="1109"/>
      <c r="J7653" s="1109"/>
      <c r="K7653" s="1112"/>
      <c r="L7653" s="1091"/>
      <c r="M7653" s="1091"/>
      <c r="N7653" s="1091"/>
      <c r="O7653" s="1091"/>
      <c r="P7653" s="1096"/>
      <c r="Q7653" s="1096"/>
      <c r="R7653" s="1096"/>
      <c r="S7653" s="1091"/>
    </row>
    <row r="7654" spans="1:19" x14ac:dyDescent="0.3">
      <c r="A7654" s="1090">
        <v>7649</v>
      </c>
      <c r="B7654" s="1091"/>
      <c r="C7654" s="1091"/>
      <c r="D7654" s="1097"/>
      <c r="E7654" s="1093">
        <f t="shared" si="477"/>
        <v>0</v>
      </c>
      <c r="F7654" s="1094">
        <f t="shared" si="478"/>
        <v>0</v>
      </c>
      <c r="G7654" s="1095">
        <f t="shared" si="479"/>
        <v>0</v>
      </c>
      <c r="H7654" s="1090" t="str">
        <f t="shared" ca="1" si="480"/>
        <v/>
      </c>
      <c r="I7654" s="1109"/>
      <c r="J7654" s="1109"/>
      <c r="K7654" s="1112"/>
      <c r="L7654" s="1091"/>
      <c r="M7654" s="1091"/>
      <c r="N7654" s="1091"/>
      <c r="O7654" s="1091"/>
      <c r="P7654" s="1096"/>
      <c r="Q7654" s="1096"/>
      <c r="R7654" s="1096"/>
      <c r="S7654" s="1091"/>
    </row>
    <row r="7655" spans="1:19" x14ac:dyDescent="0.3">
      <c r="A7655" s="1090">
        <v>7650</v>
      </c>
      <c r="B7655" s="1091"/>
      <c r="C7655" s="1091"/>
      <c r="D7655" s="1097"/>
      <c r="E7655" s="1093">
        <f t="shared" si="477"/>
        <v>0</v>
      </c>
      <c r="F7655" s="1094">
        <f t="shared" si="478"/>
        <v>0</v>
      </c>
      <c r="G7655" s="1095">
        <f t="shared" si="479"/>
        <v>0</v>
      </c>
      <c r="H7655" s="1090" t="str">
        <f t="shared" ca="1" si="480"/>
        <v/>
      </c>
      <c r="I7655" s="1109"/>
      <c r="J7655" s="1109"/>
      <c r="K7655" s="1112"/>
      <c r="L7655" s="1091"/>
      <c r="M7655" s="1091"/>
      <c r="N7655" s="1091"/>
      <c r="O7655" s="1091"/>
      <c r="P7655" s="1096"/>
      <c r="Q7655" s="1096"/>
      <c r="R7655" s="1096"/>
      <c r="S7655" s="1091"/>
    </row>
    <row r="7656" spans="1:19" x14ac:dyDescent="0.3">
      <c r="A7656" s="1090">
        <v>7651</v>
      </c>
      <c r="B7656" s="1091"/>
      <c r="C7656" s="1091"/>
      <c r="D7656" s="1097"/>
      <c r="E7656" s="1093">
        <f t="shared" si="477"/>
        <v>0</v>
      </c>
      <c r="F7656" s="1094">
        <f t="shared" si="478"/>
        <v>0</v>
      </c>
      <c r="G7656" s="1095">
        <f t="shared" si="479"/>
        <v>0</v>
      </c>
      <c r="H7656" s="1090" t="str">
        <f t="shared" ca="1" si="480"/>
        <v/>
      </c>
      <c r="I7656" s="1109"/>
      <c r="J7656" s="1109"/>
      <c r="K7656" s="1112"/>
      <c r="L7656" s="1091"/>
      <c r="M7656" s="1091"/>
      <c r="N7656" s="1091"/>
      <c r="O7656" s="1091"/>
      <c r="P7656" s="1096"/>
      <c r="Q7656" s="1096"/>
      <c r="R7656" s="1096"/>
      <c r="S7656" s="1091"/>
    </row>
    <row r="7657" spans="1:19" x14ac:dyDescent="0.3">
      <c r="A7657" s="1090">
        <v>7652</v>
      </c>
      <c r="B7657" s="1091"/>
      <c r="C7657" s="1091"/>
      <c r="D7657" s="1097"/>
      <c r="E7657" s="1093">
        <f t="shared" si="477"/>
        <v>0</v>
      </c>
      <c r="F7657" s="1094">
        <f t="shared" si="478"/>
        <v>0</v>
      </c>
      <c r="G7657" s="1095">
        <f t="shared" si="479"/>
        <v>0</v>
      </c>
      <c r="H7657" s="1090" t="str">
        <f t="shared" ca="1" si="480"/>
        <v/>
      </c>
      <c r="I7657" s="1109"/>
      <c r="J7657" s="1109"/>
      <c r="K7657" s="1112"/>
      <c r="L7657" s="1091"/>
      <c r="M7657" s="1091"/>
      <c r="N7657" s="1091"/>
      <c r="O7657" s="1091"/>
      <c r="P7657" s="1096"/>
      <c r="Q7657" s="1096"/>
      <c r="R7657" s="1096"/>
      <c r="S7657" s="1091"/>
    </row>
    <row r="7658" spans="1:19" x14ac:dyDescent="0.3">
      <c r="A7658" s="1090">
        <v>7653</v>
      </c>
      <c r="B7658" s="1091"/>
      <c r="C7658" s="1091"/>
      <c r="D7658" s="1097"/>
      <c r="E7658" s="1093">
        <f t="shared" si="477"/>
        <v>0</v>
      </c>
      <c r="F7658" s="1094">
        <f t="shared" si="478"/>
        <v>0</v>
      </c>
      <c r="G7658" s="1095">
        <f t="shared" si="479"/>
        <v>0</v>
      </c>
      <c r="H7658" s="1090" t="str">
        <f t="shared" ca="1" si="480"/>
        <v/>
      </c>
      <c r="I7658" s="1109"/>
      <c r="J7658" s="1109"/>
      <c r="K7658" s="1112"/>
      <c r="L7658" s="1091"/>
      <c r="M7658" s="1091"/>
      <c r="N7658" s="1091"/>
      <c r="O7658" s="1091"/>
      <c r="P7658" s="1096"/>
      <c r="Q7658" s="1096"/>
      <c r="R7658" s="1096"/>
      <c r="S7658" s="1091"/>
    </row>
    <row r="7659" spans="1:19" x14ac:dyDescent="0.3">
      <c r="A7659" s="1090">
        <v>7654</v>
      </c>
      <c r="B7659" s="1091"/>
      <c r="C7659" s="1091"/>
      <c r="D7659" s="1097"/>
      <c r="E7659" s="1093">
        <f t="shared" si="477"/>
        <v>0</v>
      </c>
      <c r="F7659" s="1094">
        <f t="shared" si="478"/>
        <v>0</v>
      </c>
      <c r="G7659" s="1095">
        <f t="shared" si="479"/>
        <v>0</v>
      </c>
      <c r="H7659" s="1090" t="str">
        <f t="shared" ca="1" si="480"/>
        <v/>
      </c>
      <c r="I7659" s="1109"/>
      <c r="J7659" s="1109"/>
      <c r="K7659" s="1112"/>
      <c r="L7659" s="1091"/>
      <c r="M7659" s="1091"/>
      <c r="N7659" s="1091"/>
      <c r="O7659" s="1091"/>
      <c r="P7659" s="1096"/>
      <c r="Q7659" s="1096"/>
      <c r="R7659" s="1096"/>
      <c r="S7659" s="1091"/>
    </row>
    <row r="7660" spans="1:19" x14ac:dyDescent="0.3">
      <c r="A7660" s="1090">
        <v>7655</v>
      </c>
      <c r="B7660" s="1091"/>
      <c r="C7660" s="1091"/>
      <c r="D7660" s="1097"/>
      <c r="E7660" s="1093">
        <f t="shared" si="477"/>
        <v>0</v>
      </c>
      <c r="F7660" s="1094">
        <f t="shared" si="478"/>
        <v>0</v>
      </c>
      <c r="G7660" s="1095">
        <f t="shared" si="479"/>
        <v>0</v>
      </c>
      <c r="H7660" s="1090" t="str">
        <f t="shared" ca="1" si="480"/>
        <v/>
      </c>
      <c r="I7660" s="1109"/>
      <c r="J7660" s="1109"/>
      <c r="K7660" s="1112"/>
      <c r="L7660" s="1091"/>
      <c r="M7660" s="1091"/>
      <c r="N7660" s="1091"/>
      <c r="O7660" s="1091"/>
      <c r="P7660" s="1096"/>
      <c r="Q7660" s="1096"/>
      <c r="R7660" s="1096"/>
      <c r="S7660" s="1091"/>
    </row>
    <row r="7661" spans="1:19" x14ac:dyDescent="0.3">
      <c r="A7661" s="1090">
        <v>7656</v>
      </c>
      <c r="B7661" s="1091"/>
      <c r="C7661" s="1091"/>
      <c r="D7661" s="1097"/>
      <c r="E7661" s="1093">
        <f t="shared" si="477"/>
        <v>0</v>
      </c>
      <c r="F7661" s="1094">
        <f t="shared" si="478"/>
        <v>0</v>
      </c>
      <c r="G7661" s="1095">
        <f t="shared" si="479"/>
        <v>0</v>
      </c>
      <c r="H7661" s="1090" t="str">
        <f t="shared" ca="1" si="480"/>
        <v/>
      </c>
      <c r="I7661" s="1109"/>
      <c r="J7661" s="1109"/>
      <c r="K7661" s="1112"/>
      <c r="L7661" s="1091"/>
      <c r="M7661" s="1091"/>
      <c r="N7661" s="1091"/>
      <c r="O7661" s="1091"/>
      <c r="P7661" s="1096"/>
      <c r="Q7661" s="1096"/>
      <c r="R7661" s="1096"/>
      <c r="S7661" s="1091"/>
    </row>
    <row r="7662" spans="1:19" x14ac:dyDescent="0.3">
      <c r="A7662" s="1090">
        <v>7657</v>
      </c>
      <c r="B7662" s="1091"/>
      <c r="C7662" s="1091"/>
      <c r="D7662" s="1097"/>
      <c r="E7662" s="1093">
        <f t="shared" si="477"/>
        <v>0</v>
      </c>
      <c r="F7662" s="1094">
        <f t="shared" si="478"/>
        <v>0</v>
      </c>
      <c r="G7662" s="1095">
        <f t="shared" si="479"/>
        <v>0</v>
      </c>
      <c r="H7662" s="1090" t="str">
        <f t="shared" ca="1" si="480"/>
        <v/>
      </c>
      <c r="I7662" s="1109"/>
      <c r="J7662" s="1109"/>
      <c r="K7662" s="1112"/>
      <c r="L7662" s="1091"/>
      <c r="M7662" s="1091"/>
      <c r="N7662" s="1091"/>
      <c r="O7662" s="1091"/>
      <c r="P7662" s="1096"/>
      <c r="Q7662" s="1096"/>
      <c r="R7662" s="1096"/>
      <c r="S7662" s="1091"/>
    </row>
    <row r="7663" spans="1:19" x14ac:dyDescent="0.3">
      <c r="A7663" s="1090">
        <v>7658</v>
      </c>
      <c r="B7663" s="1091"/>
      <c r="C7663" s="1091"/>
      <c r="D7663" s="1097"/>
      <c r="E7663" s="1093">
        <f t="shared" si="477"/>
        <v>0</v>
      </c>
      <c r="F7663" s="1094">
        <f t="shared" si="478"/>
        <v>0</v>
      </c>
      <c r="G7663" s="1095">
        <f t="shared" si="479"/>
        <v>0</v>
      </c>
      <c r="H7663" s="1090" t="str">
        <f t="shared" ca="1" si="480"/>
        <v/>
      </c>
      <c r="I7663" s="1109"/>
      <c r="J7663" s="1109"/>
      <c r="K7663" s="1112"/>
      <c r="L7663" s="1091"/>
      <c r="M7663" s="1091"/>
      <c r="N7663" s="1091"/>
      <c r="O7663" s="1091"/>
      <c r="P7663" s="1096"/>
      <c r="Q7663" s="1096"/>
      <c r="R7663" s="1096"/>
      <c r="S7663" s="1091"/>
    </row>
    <row r="7664" spans="1:19" x14ac:dyDescent="0.3">
      <c r="A7664" s="1090">
        <v>7659</v>
      </c>
      <c r="B7664" s="1091"/>
      <c r="C7664" s="1091"/>
      <c r="D7664" s="1097"/>
      <c r="E7664" s="1093">
        <f t="shared" si="477"/>
        <v>0</v>
      </c>
      <c r="F7664" s="1094">
        <f t="shared" si="478"/>
        <v>0</v>
      </c>
      <c r="G7664" s="1095">
        <f t="shared" si="479"/>
        <v>0</v>
      </c>
      <c r="H7664" s="1090" t="str">
        <f t="shared" ca="1" si="480"/>
        <v/>
      </c>
      <c r="I7664" s="1109"/>
      <c r="J7664" s="1109"/>
      <c r="K7664" s="1112"/>
      <c r="L7664" s="1091"/>
      <c r="M7664" s="1091"/>
      <c r="N7664" s="1091"/>
      <c r="O7664" s="1091"/>
      <c r="P7664" s="1096"/>
      <c r="Q7664" s="1096"/>
      <c r="R7664" s="1096"/>
      <c r="S7664" s="1091"/>
    </row>
    <row r="7665" spans="1:19" x14ac:dyDescent="0.3">
      <c r="A7665" s="1090">
        <v>7660</v>
      </c>
      <c r="B7665" s="1091"/>
      <c r="C7665" s="1091"/>
      <c r="D7665" s="1097"/>
      <c r="E7665" s="1093">
        <f t="shared" si="477"/>
        <v>0</v>
      </c>
      <c r="F7665" s="1094">
        <f t="shared" si="478"/>
        <v>0</v>
      </c>
      <c r="G7665" s="1095">
        <f t="shared" si="479"/>
        <v>0</v>
      </c>
      <c r="H7665" s="1090" t="str">
        <f t="shared" ca="1" si="480"/>
        <v/>
      </c>
      <c r="I7665" s="1109"/>
      <c r="J7665" s="1109"/>
      <c r="K7665" s="1112"/>
      <c r="L7665" s="1091"/>
      <c r="M7665" s="1091"/>
      <c r="N7665" s="1091"/>
      <c r="O7665" s="1091"/>
      <c r="P7665" s="1096"/>
      <c r="Q7665" s="1096"/>
      <c r="R7665" s="1096"/>
      <c r="S7665" s="1091"/>
    </row>
    <row r="7666" spans="1:19" x14ac:dyDescent="0.3">
      <c r="A7666" s="1090">
        <v>7661</v>
      </c>
      <c r="B7666" s="1091"/>
      <c r="C7666" s="1091"/>
      <c r="D7666" s="1097"/>
      <c r="E7666" s="1093">
        <f t="shared" si="477"/>
        <v>0</v>
      </c>
      <c r="F7666" s="1094">
        <f t="shared" si="478"/>
        <v>0</v>
      </c>
      <c r="G7666" s="1095">
        <f t="shared" si="479"/>
        <v>0</v>
      </c>
      <c r="H7666" s="1090" t="str">
        <f t="shared" ca="1" si="480"/>
        <v/>
      </c>
      <c r="I7666" s="1109"/>
      <c r="J7666" s="1109"/>
      <c r="K7666" s="1112"/>
      <c r="L7666" s="1091"/>
      <c r="M7666" s="1091"/>
      <c r="N7666" s="1091"/>
      <c r="O7666" s="1091"/>
      <c r="P7666" s="1096"/>
      <c r="Q7666" s="1096"/>
      <c r="R7666" s="1096"/>
      <c r="S7666" s="1091"/>
    </row>
    <row r="7667" spans="1:19" x14ac:dyDescent="0.3">
      <c r="A7667" s="1090">
        <v>7662</v>
      </c>
      <c r="B7667" s="1091"/>
      <c r="C7667" s="1091"/>
      <c r="D7667" s="1097"/>
      <c r="E7667" s="1093">
        <f t="shared" si="477"/>
        <v>0</v>
      </c>
      <c r="F7667" s="1094">
        <f t="shared" si="478"/>
        <v>0</v>
      </c>
      <c r="G7667" s="1095">
        <f t="shared" si="479"/>
        <v>0</v>
      </c>
      <c r="H7667" s="1090" t="str">
        <f t="shared" ca="1" si="480"/>
        <v/>
      </c>
      <c r="I7667" s="1109"/>
      <c r="J7667" s="1109"/>
      <c r="K7667" s="1112"/>
      <c r="L7667" s="1091"/>
      <c r="M7667" s="1091"/>
      <c r="N7667" s="1091"/>
      <c r="O7667" s="1091"/>
      <c r="P7667" s="1096"/>
      <c r="Q7667" s="1096"/>
      <c r="R7667" s="1096"/>
      <c r="S7667" s="1091"/>
    </row>
    <row r="7668" spans="1:19" x14ac:dyDescent="0.3">
      <c r="A7668" s="1090">
        <v>7663</v>
      </c>
      <c r="B7668" s="1091"/>
      <c r="C7668" s="1091"/>
      <c r="D7668" s="1097"/>
      <c r="E7668" s="1093">
        <f t="shared" si="477"/>
        <v>0</v>
      </c>
      <c r="F7668" s="1094">
        <f t="shared" si="478"/>
        <v>0</v>
      </c>
      <c r="G7668" s="1095">
        <f t="shared" si="479"/>
        <v>0</v>
      </c>
      <c r="H7668" s="1090" t="str">
        <f t="shared" ca="1" si="480"/>
        <v/>
      </c>
      <c r="I7668" s="1109"/>
      <c r="J7668" s="1109"/>
      <c r="K7668" s="1112"/>
      <c r="L7668" s="1091"/>
      <c r="M7668" s="1091"/>
      <c r="N7668" s="1091"/>
      <c r="O7668" s="1091"/>
      <c r="P7668" s="1096"/>
      <c r="Q7668" s="1096"/>
      <c r="R7668" s="1096"/>
      <c r="S7668" s="1091"/>
    </row>
    <row r="7669" spans="1:19" x14ac:dyDescent="0.3">
      <c r="A7669" s="1090">
        <v>7664</v>
      </c>
      <c r="B7669" s="1091"/>
      <c r="C7669" s="1091"/>
      <c r="D7669" s="1097"/>
      <c r="E7669" s="1093">
        <f t="shared" si="477"/>
        <v>0</v>
      </c>
      <c r="F7669" s="1094">
        <f t="shared" si="478"/>
        <v>0</v>
      </c>
      <c r="G7669" s="1095">
        <f t="shared" si="479"/>
        <v>0</v>
      </c>
      <c r="H7669" s="1090" t="str">
        <f t="shared" ca="1" si="480"/>
        <v/>
      </c>
      <c r="I7669" s="1109"/>
      <c r="J7669" s="1109"/>
      <c r="K7669" s="1112"/>
      <c r="L7669" s="1091"/>
      <c r="M7669" s="1091"/>
      <c r="N7669" s="1091"/>
      <c r="O7669" s="1091"/>
      <c r="P7669" s="1096"/>
      <c r="Q7669" s="1096"/>
      <c r="R7669" s="1096"/>
      <c r="S7669" s="1091"/>
    </row>
    <row r="7670" spans="1:19" x14ac:dyDescent="0.3">
      <c r="A7670" s="1090">
        <v>7665</v>
      </c>
      <c r="B7670" s="1091"/>
      <c r="C7670" s="1091"/>
      <c r="D7670" s="1097"/>
      <c r="E7670" s="1093">
        <f t="shared" si="477"/>
        <v>0</v>
      </c>
      <c r="F7670" s="1094">
        <f t="shared" si="478"/>
        <v>0</v>
      </c>
      <c r="G7670" s="1095">
        <f t="shared" si="479"/>
        <v>0</v>
      </c>
      <c r="H7670" s="1090" t="str">
        <f t="shared" ca="1" si="480"/>
        <v/>
      </c>
      <c r="I7670" s="1109"/>
      <c r="J7670" s="1109"/>
      <c r="K7670" s="1112"/>
      <c r="L7670" s="1091"/>
      <c r="M7670" s="1091"/>
      <c r="N7670" s="1091"/>
      <c r="O7670" s="1091"/>
      <c r="P7670" s="1096"/>
      <c r="Q7670" s="1096"/>
      <c r="R7670" s="1096"/>
      <c r="S7670" s="1091"/>
    </row>
    <row r="7671" spans="1:19" x14ac:dyDescent="0.3">
      <c r="A7671" s="1090">
        <v>7666</v>
      </c>
      <c r="B7671" s="1091"/>
      <c r="C7671" s="1091"/>
      <c r="D7671" s="1097"/>
      <c r="E7671" s="1093">
        <f t="shared" si="477"/>
        <v>0</v>
      </c>
      <c r="F7671" s="1094">
        <f t="shared" si="478"/>
        <v>0</v>
      </c>
      <c r="G7671" s="1095">
        <f t="shared" si="479"/>
        <v>0</v>
      </c>
      <c r="H7671" s="1090" t="str">
        <f t="shared" ca="1" si="480"/>
        <v/>
      </c>
      <c r="I7671" s="1109"/>
      <c r="J7671" s="1109"/>
      <c r="K7671" s="1112"/>
      <c r="L7671" s="1091"/>
      <c r="M7671" s="1091"/>
      <c r="N7671" s="1091"/>
      <c r="O7671" s="1091"/>
      <c r="P7671" s="1096"/>
      <c r="Q7671" s="1096"/>
      <c r="R7671" s="1096"/>
      <c r="S7671" s="1091"/>
    </row>
    <row r="7672" spans="1:19" x14ac:dyDescent="0.3">
      <c r="A7672" s="1090">
        <v>7667</v>
      </c>
      <c r="B7672" s="1091"/>
      <c r="C7672" s="1091"/>
      <c r="D7672" s="1097"/>
      <c r="E7672" s="1093">
        <f t="shared" si="477"/>
        <v>0</v>
      </c>
      <c r="F7672" s="1094">
        <f t="shared" si="478"/>
        <v>0</v>
      </c>
      <c r="G7672" s="1095">
        <f t="shared" si="479"/>
        <v>0</v>
      </c>
      <c r="H7672" s="1090" t="str">
        <f t="shared" ca="1" si="480"/>
        <v/>
      </c>
      <c r="I7672" s="1109"/>
      <c r="J7672" s="1109"/>
      <c r="K7672" s="1112"/>
      <c r="L7672" s="1091"/>
      <c r="M7672" s="1091"/>
      <c r="N7672" s="1091"/>
      <c r="O7672" s="1091"/>
      <c r="P7672" s="1096"/>
      <c r="Q7672" s="1096"/>
      <c r="R7672" s="1096"/>
      <c r="S7672" s="1091"/>
    </row>
    <row r="7673" spans="1:19" x14ac:dyDescent="0.3">
      <c r="A7673" s="1090">
        <v>7668</v>
      </c>
      <c r="B7673" s="1091"/>
      <c r="C7673" s="1091"/>
      <c r="D7673" s="1097"/>
      <c r="E7673" s="1093">
        <f t="shared" si="477"/>
        <v>0</v>
      </c>
      <c r="F7673" s="1094">
        <f t="shared" si="478"/>
        <v>0</v>
      </c>
      <c r="G7673" s="1095">
        <f t="shared" si="479"/>
        <v>0</v>
      </c>
      <c r="H7673" s="1090" t="str">
        <f t="shared" ca="1" si="480"/>
        <v/>
      </c>
      <c r="I7673" s="1109"/>
      <c r="J7673" s="1109"/>
      <c r="K7673" s="1112"/>
      <c r="L7673" s="1091"/>
      <c r="M7673" s="1091"/>
      <c r="N7673" s="1091"/>
      <c r="O7673" s="1091"/>
      <c r="P7673" s="1096"/>
      <c r="Q7673" s="1096"/>
      <c r="R7673" s="1096"/>
      <c r="S7673" s="1091"/>
    </row>
    <row r="7674" spans="1:19" x14ac:dyDescent="0.3">
      <c r="A7674" s="1090">
        <v>7669</v>
      </c>
      <c r="B7674" s="1091"/>
      <c r="C7674" s="1091"/>
      <c r="D7674" s="1097"/>
      <c r="E7674" s="1093">
        <f t="shared" si="477"/>
        <v>0</v>
      </c>
      <c r="F7674" s="1094">
        <f t="shared" si="478"/>
        <v>0</v>
      </c>
      <c r="G7674" s="1095">
        <f t="shared" si="479"/>
        <v>0</v>
      </c>
      <c r="H7674" s="1090" t="str">
        <f t="shared" ca="1" si="480"/>
        <v/>
      </c>
      <c r="I7674" s="1109"/>
      <c r="J7674" s="1109"/>
      <c r="K7674" s="1112"/>
      <c r="L7674" s="1091"/>
      <c r="M7674" s="1091"/>
      <c r="N7674" s="1091"/>
      <c r="O7674" s="1091"/>
      <c r="P7674" s="1096"/>
      <c r="Q7674" s="1096"/>
      <c r="R7674" s="1096"/>
      <c r="S7674" s="1091"/>
    </row>
    <row r="7675" spans="1:19" x14ac:dyDescent="0.3">
      <c r="A7675" s="1090">
        <v>7670</v>
      </c>
      <c r="B7675" s="1091"/>
      <c r="C7675" s="1091"/>
      <c r="D7675" s="1097"/>
      <c r="E7675" s="1093">
        <f t="shared" si="477"/>
        <v>0</v>
      </c>
      <c r="F7675" s="1094">
        <f t="shared" si="478"/>
        <v>0</v>
      </c>
      <c r="G7675" s="1095">
        <f t="shared" si="479"/>
        <v>0</v>
      </c>
      <c r="H7675" s="1090" t="str">
        <f t="shared" ca="1" si="480"/>
        <v/>
      </c>
      <c r="I7675" s="1109"/>
      <c r="J7675" s="1109"/>
      <c r="K7675" s="1112"/>
      <c r="L7675" s="1091"/>
      <c r="M7675" s="1091"/>
      <c r="N7675" s="1091"/>
      <c r="O7675" s="1091"/>
      <c r="P7675" s="1096"/>
      <c r="Q7675" s="1096"/>
      <c r="R7675" s="1096"/>
      <c r="S7675" s="1091"/>
    </row>
    <row r="7676" spans="1:19" x14ac:dyDescent="0.3">
      <c r="A7676" s="1090">
        <v>7671</v>
      </c>
      <c r="B7676" s="1091"/>
      <c r="C7676" s="1091"/>
      <c r="D7676" s="1097"/>
      <c r="E7676" s="1093">
        <f t="shared" si="477"/>
        <v>0</v>
      </c>
      <c r="F7676" s="1094">
        <f t="shared" si="478"/>
        <v>0</v>
      </c>
      <c r="G7676" s="1095">
        <f t="shared" si="479"/>
        <v>0</v>
      </c>
      <c r="H7676" s="1090" t="str">
        <f t="shared" ca="1" si="480"/>
        <v/>
      </c>
      <c r="I7676" s="1109"/>
      <c r="J7676" s="1109"/>
      <c r="K7676" s="1112"/>
      <c r="L7676" s="1091"/>
      <c r="M7676" s="1091"/>
      <c r="N7676" s="1091"/>
      <c r="O7676" s="1091"/>
      <c r="P7676" s="1096"/>
      <c r="Q7676" s="1096"/>
      <c r="R7676" s="1096"/>
      <c r="S7676" s="1091"/>
    </row>
    <row r="7677" spans="1:19" x14ac:dyDescent="0.3">
      <c r="A7677" s="1090">
        <v>7672</v>
      </c>
      <c r="B7677" s="1091"/>
      <c r="C7677" s="1091"/>
      <c r="D7677" s="1097"/>
      <c r="E7677" s="1093">
        <f t="shared" si="477"/>
        <v>0</v>
      </c>
      <c r="F7677" s="1094">
        <f t="shared" si="478"/>
        <v>0</v>
      </c>
      <c r="G7677" s="1095">
        <f t="shared" si="479"/>
        <v>0</v>
      </c>
      <c r="H7677" s="1090" t="str">
        <f t="shared" ca="1" si="480"/>
        <v/>
      </c>
      <c r="I7677" s="1109"/>
      <c r="J7677" s="1109"/>
      <c r="K7677" s="1112"/>
      <c r="L7677" s="1091"/>
      <c r="M7677" s="1091"/>
      <c r="N7677" s="1091"/>
      <c r="O7677" s="1091"/>
      <c r="P7677" s="1096"/>
      <c r="Q7677" s="1096"/>
      <c r="R7677" s="1096"/>
      <c r="S7677" s="1091"/>
    </row>
    <row r="7678" spans="1:19" x14ac:dyDescent="0.3">
      <c r="A7678" s="1090">
        <v>7673</v>
      </c>
      <c r="B7678" s="1091"/>
      <c r="C7678" s="1091"/>
      <c r="D7678" s="1097"/>
      <c r="E7678" s="1093">
        <f t="shared" si="477"/>
        <v>0</v>
      </c>
      <c r="F7678" s="1094">
        <f t="shared" si="478"/>
        <v>0</v>
      </c>
      <c r="G7678" s="1095">
        <f t="shared" si="479"/>
        <v>0</v>
      </c>
      <c r="H7678" s="1090" t="str">
        <f t="shared" ca="1" si="480"/>
        <v/>
      </c>
      <c r="I7678" s="1109"/>
      <c r="J7678" s="1109"/>
      <c r="K7678" s="1112"/>
      <c r="L7678" s="1091"/>
      <c r="M7678" s="1091"/>
      <c r="N7678" s="1091"/>
      <c r="O7678" s="1091"/>
      <c r="P7678" s="1096"/>
      <c r="Q7678" s="1096"/>
      <c r="R7678" s="1096"/>
      <c r="S7678" s="1091"/>
    </row>
    <row r="7679" spans="1:19" x14ac:dyDescent="0.3">
      <c r="A7679" s="1090">
        <v>7674</v>
      </c>
      <c r="B7679" s="1091"/>
      <c r="C7679" s="1091"/>
      <c r="D7679" s="1097"/>
      <c r="E7679" s="1093">
        <f t="shared" si="477"/>
        <v>0</v>
      </c>
      <c r="F7679" s="1094">
        <f t="shared" si="478"/>
        <v>0</v>
      </c>
      <c r="G7679" s="1095">
        <f t="shared" si="479"/>
        <v>0</v>
      </c>
      <c r="H7679" s="1090" t="str">
        <f t="shared" ca="1" si="480"/>
        <v/>
      </c>
      <c r="I7679" s="1109"/>
      <c r="J7679" s="1109"/>
      <c r="K7679" s="1112"/>
      <c r="L7679" s="1091"/>
      <c r="M7679" s="1091"/>
      <c r="N7679" s="1091"/>
      <c r="O7679" s="1091"/>
      <c r="P7679" s="1096"/>
      <c r="Q7679" s="1096"/>
      <c r="R7679" s="1096"/>
      <c r="S7679" s="1091"/>
    </row>
    <row r="7680" spans="1:19" x14ac:dyDescent="0.3">
      <c r="A7680" s="1090">
        <v>7675</v>
      </c>
      <c r="B7680" s="1091"/>
      <c r="C7680" s="1091"/>
      <c r="D7680" s="1097"/>
      <c r="E7680" s="1093">
        <f t="shared" si="477"/>
        <v>0</v>
      </c>
      <c r="F7680" s="1094">
        <f t="shared" si="478"/>
        <v>0</v>
      </c>
      <c r="G7680" s="1095">
        <f t="shared" si="479"/>
        <v>0</v>
      </c>
      <c r="H7680" s="1090" t="str">
        <f t="shared" ca="1" si="480"/>
        <v/>
      </c>
      <c r="I7680" s="1109"/>
      <c r="J7680" s="1109"/>
      <c r="K7680" s="1112"/>
      <c r="L7680" s="1091"/>
      <c r="M7680" s="1091"/>
      <c r="N7680" s="1091"/>
      <c r="O7680" s="1091"/>
      <c r="P7680" s="1096"/>
      <c r="Q7680" s="1096"/>
      <c r="R7680" s="1096"/>
      <c r="S7680" s="1091"/>
    </row>
    <row r="7681" spans="1:19" x14ac:dyDescent="0.3">
      <c r="A7681" s="1090">
        <v>7676</v>
      </c>
      <c r="B7681" s="1091"/>
      <c r="C7681" s="1091"/>
      <c r="D7681" s="1097"/>
      <c r="E7681" s="1093">
        <f t="shared" si="477"/>
        <v>0</v>
      </c>
      <c r="F7681" s="1094">
        <f t="shared" si="478"/>
        <v>0</v>
      </c>
      <c r="G7681" s="1095">
        <f t="shared" si="479"/>
        <v>0</v>
      </c>
      <c r="H7681" s="1090" t="str">
        <f t="shared" ca="1" si="480"/>
        <v/>
      </c>
      <c r="I7681" s="1109"/>
      <c r="J7681" s="1109"/>
      <c r="K7681" s="1112"/>
      <c r="L7681" s="1091"/>
      <c r="M7681" s="1091"/>
      <c r="N7681" s="1091"/>
      <c r="O7681" s="1091"/>
      <c r="P7681" s="1096"/>
      <c r="Q7681" s="1096"/>
      <c r="R7681" s="1096"/>
      <c r="S7681" s="1091"/>
    </row>
    <row r="7682" spans="1:19" x14ac:dyDescent="0.3">
      <c r="A7682" s="1090">
        <v>7677</v>
      </c>
      <c r="B7682" s="1091"/>
      <c r="C7682" s="1091"/>
      <c r="D7682" s="1097"/>
      <c r="E7682" s="1093">
        <f t="shared" si="477"/>
        <v>0</v>
      </c>
      <c r="F7682" s="1094">
        <f t="shared" si="478"/>
        <v>0</v>
      </c>
      <c r="G7682" s="1095">
        <f t="shared" si="479"/>
        <v>0</v>
      </c>
      <c r="H7682" s="1090" t="str">
        <f t="shared" ca="1" si="480"/>
        <v/>
      </c>
      <c r="I7682" s="1109"/>
      <c r="J7682" s="1109"/>
      <c r="K7682" s="1112"/>
      <c r="L7682" s="1091"/>
      <c r="M7682" s="1091"/>
      <c r="N7682" s="1091"/>
      <c r="O7682" s="1091"/>
      <c r="P7682" s="1096"/>
      <c r="Q7682" s="1096"/>
      <c r="R7682" s="1096"/>
      <c r="S7682" s="1091"/>
    </row>
    <row r="7683" spans="1:19" x14ac:dyDescent="0.3">
      <c r="A7683" s="1090">
        <v>7678</v>
      </c>
      <c r="B7683" s="1091"/>
      <c r="C7683" s="1091"/>
      <c r="D7683" s="1097"/>
      <c r="E7683" s="1093">
        <f t="shared" si="477"/>
        <v>0</v>
      </c>
      <c r="F7683" s="1094">
        <f t="shared" si="478"/>
        <v>0</v>
      </c>
      <c r="G7683" s="1095">
        <f t="shared" si="479"/>
        <v>0</v>
      </c>
      <c r="H7683" s="1090" t="str">
        <f t="shared" ca="1" si="480"/>
        <v/>
      </c>
      <c r="I7683" s="1109"/>
      <c r="J7683" s="1109"/>
      <c r="K7683" s="1112"/>
      <c r="L7683" s="1091"/>
      <c r="M7683" s="1091"/>
      <c r="N7683" s="1091"/>
      <c r="O7683" s="1091"/>
      <c r="P7683" s="1096"/>
      <c r="Q7683" s="1096"/>
      <c r="R7683" s="1096"/>
      <c r="S7683" s="1091"/>
    </row>
    <row r="7684" spans="1:19" x14ac:dyDescent="0.3">
      <c r="A7684" s="1090">
        <v>7679</v>
      </c>
      <c r="B7684" s="1091"/>
      <c r="C7684" s="1091"/>
      <c r="D7684" s="1097"/>
      <c r="E7684" s="1093">
        <f t="shared" si="477"/>
        <v>0</v>
      </c>
      <c r="F7684" s="1094">
        <f t="shared" si="478"/>
        <v>0</v>
      </c>
      <c r="G7684" s="1095">
        <f t="shared" si="479"/>
        <v>0</v>
      </c>
      <c r="H7684" s="1090" t="str">
        <f t="shared" ca="1" si="480"/>
        <v/>
      </c>
      <c r="I7684" s="1109"/>
      <c r="J7684" s="1109"/>
      <c r="K7684" s="1112"/>
      <c r="L7684" s="1091"/>
      <c r="M7684" s="1091"/>
      <c r="N7684" s="1091"/>
      <c r="O7684" s="1091"/>
      <c r="P7684" s="1096"/>
      <c r="Q7684" s="1096"/>
      <c r="R7684" s="1096"/>
      <c r="S7684" s="1091"/>
    </row>
    <row r="7685" spans="1:19" x14ac:dyDescent="0.3">
      <c r="A7685" s="1090">
        <v>7680</v>
      </c>
      <c r="B7685" s="1091"/>
      <c r="C7685" s="1091"/>
      <c r="D7685" s="1097"/>
      <c r="E7685" s="1093">
        <f t="shared" si="477"/>
        <v>0</v>
      </c>
      <c r="F7685" s="1094">
        <f t="shared" si="478"/>
        <v>0</v>
      </c>
      <c r="G7685" s="1095">
        <f t="shared" si="479"/>
        <v>0</v>
      </c>
      <c r="H7685" s="1090" t="str">
        <f t="shared" ca="1" si="480"/>
        <v/>
      </c>
      <c r="I7685" s="1109"/>
      <c r="J7685" s="1109"/>
      <c r="K7685" s="1112"/>
      <c r="L7685" s="1091"/>
      <c r="M7685" s="1091"/>
      <c r="N7685" s="1091"/>
      <c r="O7685" s="1091"/>
      <c r="P7685" s="1096"/>
      <c r="Q7685" s="1096"/>
      <c r="R7685" s="1096"/>
      <c r="S7685" s="1091"/>
    </row>
    <row r="7686" spans="1:19" x14ac:dyDescent="0.3">
      <c r="A7686" s="1090">
        <v>7681</v>
      </c>
      <c r="B7686" s="1091"/>
      <c r="C7686" s="1091"/>
      <c r="D7686" s="1097"/>
      <c r="E7686" s="1093">
        <f t="shared" si="477"/>
        <v>0</v>
      </c>
      <c r="F7686" s="1094">
        <f t="shared" si="478"/>
        <v>0</v>
      </c>
      <c r="G7686" s="1095">
        <f t="shared" si="479"/>
        <v>0</v>
      </c>
      <c r="H7686" s="1090" t="str">
        <f t="shared" ca="1" si="480"/>
        <v/>
      </c>
      <c r="I7686" s="1109"/>
      <c r="J7686" s="1109"/>
      <c r="K7686" s="1112"/>
      <c r="L7686" s="1091"/>
      <c r="M7686" s="1091"/>
      <c r="N7686" s="1091"/>
      <c r="O7686" s="1091"/>
      <c r="P7686" s="1096"/>
      <c r="Q7686" s="1096"/>
      <c r="R7686" s="1096"/>
      <c r="S7686" s="1091"/>
    </row>
    <row r="7687" spans="1:19" x14ac:dyDescent="0.3">
      <c r="A7687" s="1090">
        <v>7682</v>
      </c>
      <c r="B7687" s="1091"/>
      <c r="C7687" s="1091"/>
      <c r="D7687" s="1097"/>
      <c r="E7687" s="1093">
        <f t="shared" ref="E7687:E7750" si="481">D7687</f>
        <v>0</v>
      </c>
      <c r="F7687" s="1094">
        <f t="shared" ref="F7687:F7750" si="482">D7687</f>
        <v>0</v>
      </c>
      <c r="G7687" s="1095">
        <f t="shared" ref="G7687:G7750" si="483">D7687</f>
        <v>0</v>
      </c>
      <c r="H7687" s="1090" t="str">
        <f t="shared" ref="H7687:H7750" ca="1" si="484">IF(ISBLANK(D7687),"",DATEDIF(G7687,TODAY(),"y"))</f>
        <v/>
      </c>
      <c r="I7687" s="1109"/>
      <c r="J7687" s="1109"/>
      <c r="K7687" s="1112"/>
      <c r="L7687" s="1091"/>
      <c r="M7687" s="1091"/>
      <c r="N7687" s="1091"/>
      <c r="O7687" s="1091"/>
      <c r="P7687" s="1096"/>
      <c r="Q7687" s="1096"/>
      <c r="R7687" s="1096"/>
      <c r="S7687" s="1091"/>
    </row>
    <row r="7688" spans="1:19" x14ac:dyDescent="0.3">
      <c r="A7688" s="1090">
        <v>7683</v>
      </c>
      <c r="B7688" s="1091"/>
      <c r="C7688" s="1091"/>
      <c r="D7688" s="1097"/>
      <c r="E7688" s="1093">
        <f t="shared" si="481"/>
        <v>0</v>
      </c>
      <c r="F7688" s="1094">
        <f t="shared" si="482"/>
        <v>0</v>
      </c>
      <c r="G7688" s="1095">
        <f t="shared" si="483"/>
        <v>0</v>
      </c>
      <c r="H7688" s="1090" t="str">
        <f t="shared" ca="1" si="484"/>
        <v/>
      </c>
      <c r="I7688" s="1109"/>
      <c r="J7688" s="1109"/>
      <c r="K7688" s="1112"/>
      <c r="L7688" s="1091"/>
      <c r="M7688" s="1091"/>
      <c r="N7688" s="1091"/>
      <c r="O7688" s="1091"/>
      <c r="P7688" s="1096"/>
      <c r="Q7688" s="1096"/>
      <c r="R7688" s="1096"/>
      <c r="S7688" s="1091"/>
    </row>
    <row r="7689" spans="1:19" x14ac:dyDescent="0.3">
      <c r="A7689" s="1090">
        <v>7684</v>
      </c>
      <c r="B7689" s="1091"/>
      <c r="C7689" s="1091"/>
      <c r="D7689" s="1097"/>
      <c r="E7689" s="1093">
        <f t="shared" si="481"/>
        <v>0</v>
      </c>
      <c r="F7689" s="1094">
        <f t="shared" si="482"/>
        <v>0</v>
      </c>
      <c r="G7689" s="1095">
        <f t="shared" si="483"/>
        <v>0</v>
      </c>
      <c r="H7689" s="1090" t="str">
        <f t="shared" ca="1" si="484"/>
        <v/>
      </c>
      <c r="I7689" s="1109"/>
      <c r="J7689" s="1109"/>
      <c r="K7689" s="1112"/>
      <c r="L7689" s="1091"/>
      <c r="M7689" s="1091"/>
      <c r="N7689" s="1091"/>
      <c r="O7689" s="1091"/>
      <c r="P7689" s="1096"/>
      <c r="Q7689" s="1096"/>
      <c r="R7689" s="1096"/>
      <c r="S7689" s="1091"/>
    </row>
    <row r="7690" spans="1:19" x14ac:dyDescent="0.3">
      <c r="A7690" s="1090">
        <v>7685</v>
      </c>
      <c r="B7690" s="1091"/>
      <c r="C7690" s="1091"/>
      <c r="D7690" s="1097"/>
      <c r="E7690" s="1093">
        <f t="shared" si="481"/>
        <v>0</v>
      </c>
      <c r="F7690" s="1094">
        <f t="shared" si="482"/>
        <v>0</v>
      </c>
      <c r="G7690" s="1095">
        <f t="shared" si="483"/>
        <v>0</v>
      </c>
      <c r="H7690" s="1090" t="str">
        <f t="shared" ca="1" si="484"/>
        <v/>
      </c>
      <c r="I7690" s="1109"/>
      <c r="J7690" s="1109"/>
      <c r="K7690" s="1112"/>
      <c r="L7690" s="1091"/>
      <c r="M7690" s="1091"/>
      <c r="N7690" s="1091"/>
      <c r="O7690" s="1091"/>
      <c r="P7690" s="1096"/>
      <c r="Q7690" s="1096"/>
      <c r="R7690" s="1096"/>
      <c r="S7690" s="1091"/>
    </row>
    <row r="7691" spans="1:19" x14ac:dyDescent="0.3">
      <c r="A7691" s="1090">
        <v>7686</v>
      </c>
      <c r="B7691" s="1091"/>
      <c r="C7691" s="1091"/>
      <c r="D7691" s="1097"/>
      <c r="E7691" s="1093">
        <f t="shared" si="481"/>
        <v>0</v>
      </c>
      <c r="F7691" s="1094">
        <f t="shared" si="482"/>
        <v>0</v>
      </c>
      <c r="G7691" s="1095">
        <f t="shared" si="483"/>
        <v>0</v>
      </c>
      <c r="H7691" s="1090" t="str">
        <f t="shared" ca="1" si="484"/>
        <v/>
      </c>
      <c r="I7691" s="1109"/>
      <c r="J7691" s="1109"/>
      <c r="K7691" s="1112"/>
      <c r="L7691" s="1091"/>
      <c r="M7691" s="1091"/>
      <c r="N7691" s="1091"/>
      <c r="O7691" s="1091"/>
      <c r="P7691" s="1096"/>
      <c r="Q7691" s="1096"/>
      <c r="R7691" s="1096"/>
      <c r="S7691" s="1091"/>
    </row>
    <row r="7692" spans="1:19" x14ac:dyDescent="0.3">
      <c r="A7692" s="1090">
        <v>7687</v>
      </c>
      <c r="B7692" s="1091"/>
      <c r="C7692" s="1091"/>
      <c r="D7692" s="1097"/>
      <c r="E7692" s="1093">
        <f t="shared" si="481"/>
        <v>0</v>
      </c>
      <c r="F7692" s="1094">
        <f t="shared" si="482"/>
        <v>0</v>
      </c>
      <c r="G7692" s="1095">
        <f t="shared" si="483"/>
        <v>0</v>
      </c>
      <c r="H7692" s="1090" t="str">
        <f t="shared" ca="1" si="484"/>
        <v/>
      </c>
      <c r="I7692" s="1109"/>
      <c r="J7692" s="1109"/>
      <c r="K7692" s="1112"/>
      <c r="L7692" s="1091"/>
      <c r="M7692" s="1091"/>
      <c r="N7692" s="1091"/>
      <c r="O7692" s="1091"/>
      <c r="P7692" s="1096"/>
      <c r="Q7692" s="1096"/>
      <c r="R7692" s="1096"/>
      <c r="S7692" s="1091"/>
    </row>
    <row r="7693" spans="1:19" x14ac:dyDescent="0.3">
      <c r="A7693" s="1090">
        <v>7688</v>
      </c>
      <c r="B7693" s="1091"/>
      <c r="C7693" s="1091"/>
      <c r="D7693" s="1097"/>
      <c r="E7693" s="1093">
        <f t="shared" si="481"/>
        <v>0</v>
      </c>
      <c r="F7693" s="1094">
        <f t="shared" si="482"/>
        <v>0</v>
      </c>
      <c r="G7693" s="1095">
        <f t="shared" si="483"/>
        <v>0</v>
      </c>
      <c r="H7693" s="1090" t="str">
        <f t="shared" ca="1" si="484"/>
        <v/>
      </c>
      <c r="I7693" s="1109"/>
      <c r="J7693" s="1109"/>
      <c r="K7693" s="1112"/>
      <c r="L7693" s="1091"/>
      <c r="M7693" s="1091"/>
      <c r="N7693" s="1091"/>
      <c r="O7693" s="1091"/>
      <c r="P7693" s="1096"/>
      <c r="Q7693" s="1096"/>
      <c r="R7693" s="1096"/>
      <c r="S7693" s="1091"/>
    </row>
    <row r="7694" spans="1:19" x14ac:dyDescent="0.3">
      <c r="A7694" s="1090">
        <v>7689</v>
      </c>
      <c r="B7694" s="1091"/>
      <c r="C7694" s="1091"/>
      <c r="D7694" s="1097"/>
      <c r="E7694" s="1093">
        <f t="shared" si="481"/>
        <v>0</v>
      </c>
      <c r="F7694" s="1094">
        <f t="shared" si="482"/>
        <v>0</v>
      </c>
      <c r="G7694" s="1095">
        <f t="shared" si="483"/>
        <v>0</v>
      </c>
      <c r="H7694" s="1090" t="str">
        <f t="shared" ca="1" si="484"/>
        <v/>
      </c>
      <c r="I7694" s="1109"/>
      <c r="J7694" s="1109"/>
      <c r="K7694" s="1112"/>
      <c r="L7694" s="1091"/>
      <c r="M7694" s="1091"/>
      <c r="N7694" s="1091"/>
      <c r="O7694" s="1091"/>
      <c r="P7694" s="1096"/>
      <c r="Q7694" s="1096"/>
      <c r="R7694" s="1096"/>
      <c r="S7694" s="1091"/>
    </row>
    <row r="7695" spans="1:19" x14ac:dyDescent="0.3">
      <c r="A7695" s="1090">
        <v>7690</v>
      </c>
      <c r="B7695" s="1091"/>
      <c r="C7695" s="1091"/>
      <c r="D7695" s="1097"/>
      <c r="E7695" s="1093">
        <f t="shared" si="481"/>
        <v>0</v>
      </c>
      <c r="F7695" s="1094">
        <f t="shared" si="482"/>
        <v>0</v>
      </c>
      <c r="G7695" s="1095">
        <f t="shared" si="483"/>
        <v>0</v>
      </c>
      <c r="H7695" s="1090" t="str">
        <f t="shared" ca="1" si="484"/>
        <v/>
      </c>
      <c r="I7695" s="1109"/>
      <c r="J7695" s="1109"/>
      <c r="K7695" s="1112"/>
      <c r="L7695" s="1091"/>
      <c r="M7695" s="1091"/>
      <c r="N7695" s="1091"/>
      <c r="O7695" s="1091"/>
      <c r="P7695" s="1096"/>
      <c r="Q7695" s="1096"/>
      <c r="R7695" s="1096"/>
      <c r="S7695" s="1091"/>
    </row>
    <row r="7696" spans="1:19" x14ac:dyDescent="0.3">
      <c r="A7696" s="1090">
        <v>7691</v>
      </c>
      <c r="B7696" s="1091"/>
      <c r="C7696" s="1091"/>
      <c r="D7696" s="1097"/>
      <c r="E7696" s="1093">
        <f t="shared" si="481"/>
        <v>0</v>
      </c>
      <c r="F7696" s="1094">
        <f t="shared" si="482"/>
        <v>0</v>
      </c>
      <c r="G7696" s="1095">
        <f t="shared" si="483"/>
        <v>0</v>
      </c>
      <c r="H7696" s="1090" t="str">
        <f t="shared" ca="1" si="484"/>
        <v/>
      </c>
      <c r="I7696" s="1109"/>
      <c r="J7696" s="1109"/>
      <c r="K7696" s="1112"/>
      <c r="L7696" s="1091"/>
      <c r="M7696" s="1091"/>
      <c r="N7696" s="1091"/>
      <c r="O7696" s="1091"/>
      <c r="P7696" s="1096"/>
      <c r="Q7696" s="1096"/>
      <c r="R7696" s="1096"/>
      <c r="S7696" s="1091"/>
    </row>
    <row r="7697" spans="1:19" x14ac:dyDescent="0.3">
      <c r="A7697" s="1090">
        <v>7692</v>
      </c>
      <c r="B7697" s="1091"/>
      <c r="C7697" s="1091"/>
      <c r="D7697" s="1097"/>
      <c r="E7697" s="1093">
        <f t="shared" si="481"/>
        <v>0</v>
      </c>
      <c r="F7697" s="1094">
        <f t="shared" si="482"/>
        <v>0</v>
      </c>
      <c r="G7697" s="1095">
        <f t="shared" si="483"/>
        <v>0</v>
      </c>
      <c r="H7697" s="1090" t="str">
        <f t="shared" ca="1" si="484"/>
        <v/>
      </c>
      <c r="I7697" s="1109"/>
      <c r="J7697" s="1109"/>
      <c r="K7697" s="1112"/>
      <c r="L7697" s="1091"/>
      <c r="M7697" s="1091"/>
      <c r="N7697" s="1091"/>
      <c r="O7697" s="1091"/>
      <c r="P7697" s="1096"/>
      <c r="Q7697" s="1096"/>
      <c r="R7697" s="1096"/>
      <c r="S7697" s="1091"/>
    </row>
    <row r="7698" spans="1:19" x14ac:dyDescent="0.3">
      <c r="A7698" s="1090">
        <v>7693</v>
      </c>
      <c r="B7698" s="1091"/>
      <c r="C7698" s="1091"/>
      <c r="D7698" s="1097"/>
      <c r="E7698" s="1093">
        <f t="shared" si="481"/>
        <v>0</v>
      </c>
      <c r="F7698" s="1094">
        <f t="shared" si="482"/>
        <v>0</v>
      </c>
      <c r="G7698" s="1095">
        <f t="shared" si="483"/>
        <v>0</v>
      </c>
      <c r="H7698" s="1090" t="str">
        <f t="shared" ca="1" si="484"/>
        <v/>
      </c>
      <c r="I7698" s="1109"/>
      <c r="J7698" s="1109"/>
      <c r="K7698" s="1112"/>
      <c r="L7698" s="1091"/>
      <c r="M7698" s="1091"/>
      <c r="N7698" s="1091"/>
      <c r="O7698" s="1091"/>
      <c r="P7698" s="1096"/>
      <c r="Q7698" s="1096"/>
      <c r="R7698" s="1096"/>
      <c r="S7698" s="1091"/>
    </row>
    <row r="7699" spans="1:19" x14ac:dyDescent="0.3">
      <c r="A7699" s="1090">
        <v>7694</v>
      </c>
      <c r="B7699" s="1091"/>
      <c r="C7699" s="1091"/>
      <c r="D7699" s="1097"/>
      <c r="E7699" s="1093">
        <f t="shared" si="481"/>
        <v>0</v>
      </c>
      <c r="F7699" s="1094">
        <f t="shared" si="482"/>
        <v>0</v>
      </c>
      <c r="G7699" s="1095">
        <f t="shared" si="483"/>
        <v>0</v>
      </c>
      <c r="H7699" s="1090" t="str">
        <f t="shared" ca="1" si="484"/>
        <v/>
      </c>
      <c r="I7699" s="1109"/>
      <c r="J7699" s="1109"/>
      <c r="K7699" s="1112"/>
      <c r="L7699" s="1091"/>
      <c r="M7699" s="1091"/>
      <c r="N7699" s="1091"/>
      <c r="O7699" s="1091"/>
      <c r="P7699" s="1096"/>
      <c r="Q7699" s="1096"/>
      <c r="R7699" s="1096"/>
      <c r="S7699" s="1091"/>
    </row>
    <row r="7700" spans="1:19" x14ac:dyDescent="0.3">
      <c r="A7700" s="1090">
        <v>7695</v>
      </c>
      <c r="B7700" s="1091"/>
      <c r="C7700" s="1091"/>
      <c r="D7700" s="1097"/>
      <c r="E7700" s="1093">
        <f t="shared" si="481"/>
        <v>0</v>
      </c>
      <c r="F7700" s="1094">
        <f t="shared" si="482"/>
        <v>0</v>
      </c>
      <c r="G7700" s="1095">
        <f t="shared" si="483"/>
        <v>0</v>
      </c>
      <c r="H7700" s="1090" t="str">
        <f t="shared" ca="1" si="484"/>
        <v/>
      </c>
      <c r="I7700" s="1109"/>
      <c r="J7700" s="1109"/>
      <c r="K7700" s="1112"/>
      <c r="L7700" s="1091"/>
      <c r="M7700" s="1091"/>
      <c r="N7700" s="1091"/>
      <c r="O7700" s="1091"/>
      <c r="P7700" s="1096"/>
      <c r="Q7700" s="1096"/>
      <c r="R7700" s="1096"/>
      <c r="S7700" s="1091"/>
    </row>
    <row r="7701" spans="1:19" x14ac:dyDescent="0.3">
      <c r="A7701" s="1090">
        <v>7696</v>
      </c>
      <c r="B7701" s="1091"/>
      <c r="C7701" s="1091"/>
      <c r="D7701" s="1097"/>
      <c r="E7701" s="1093">
        <f t="shared" si="481"/>
        <v>0</v>
      </c>
      <c r="F7701" s="1094">
        <f t="shared" si="482"/>
        <v>0</v>
      </c>
      <c r="G7701" s="1095">
        <f t="shared" si="483"/>
        <v>0</v>
      </c>
      <c r="H7701" s="1090" t="str">
        <f t="shared" ca="1" si="484"/>
        <v/>
      </c>
      <c r="I7701" s="1109"/>
      <c r="J7701" s="1109"/>
      <c r="K7701" s="1112"/>
      <c r="L7701" s="1091"/>
      <c r="M7701" s="1091"/>
      <c r="N7701" s="1091"/>
      <c r="O7701" s="1091"/>
      <c r="P7701" s="1096"/>
      <c r="Q7701" s="1096"/>
      <c r="R7701" s="1096"/>
      <c r="S7701" s="1091"/>
    </row>
    <row r="7702" spans="1:19" x14ac:dyDescent="0.3">
      <c r="A7702" s="1090">
        <v>7697</v>
      </c>
      <c r="B7702" s="1091"/>
      <c r="C7702" s="1091"/>
      <c r="D7702" s="1097"/>
      <c r="E7702" s="1093">
        <f t="shared" si="481"/>
        <v>0</v>
      </c>
      <c r="F7702" s="1094">
        <f t="shared" si="482"/>
        <v>0</v>
      </c>
      <c r="G7702" s="1095">
        <f t="shared" si="483"/>
        <v>0</v>
      </c>
      <c r="H7702" s="1090" t="str">
        <f t="shared" ca="1" si="484"/>
        <v/>
      </c>
      <c r="I7702" s="1109"/>
      <c r="J7702" s="1109"/>
      <c r="K7702" s="1112"/>
      <c r="L7702" s="1091"/>
      <c r="M7702" s="1091"/>
      <c r="N7702" s="1091"/>
      <c r="O7702" s="1091"/>
      <c r="P7702" s="1096"/>
      <c r="Q7702" s="1096"/>
      <c r="R7702" s="1096"/>
      <c r="S7702" s="1091"/>
    </row>
    <row r="7703" spans="1:19" x14ac:dyDescent="0.3">
      <c r="A7703" s="1090">
        <v>7698</v>
      </c>
      <c r="B7703" s="1091"/>
      <c r="C7703" s="1091"/>
      <c r="D7703" s="1097"/>
      <c r="E7703" s="1093">
        <f t="shared" si="481"/>
        <v>0</v>
      </c>
      <c r="F7703" s="1094">
        <f t="shared" si="482"/>
        <v>0</v>
      </c>
      <c r="G7703" s="1095">
        <f t="shared" si="483"/>
        <v>0</v>
      </c>
      <c r="H7703" s="1090" t="str">
        <f t="shared" ca="1" si="484"/>
        <v/>
      </c>
      <c r="I7703" s="1109"/>
      <c r="J7703" s="1109"/>
      <c r="K7703" s="1112"/>
      <c r="L7703" s="1091"/>
      <c r="M7703" s="1091"/>
      <c r="N7703" s="1091"/>
      <c r="O7703" s="1091"/>
      <c r="P7703" s="1096"/>
      <c r="Q7703" s="1096"/>
      <c r="R7703" s="1096"/>
      <c r="S7703" s="1091"/>
    </row>
    <row r="7704" spans="1:19" x14ac:dyDescent="0.3">
      <c r="A7704" s="1090">
        <v>7699</v>
      </c>
      <c r="B7704" s="1091"/>
      <c r="C7704" s="1091"/>
      <c r="D7704" s="1097"/>
      <c r="E7704" s="1093">
        <f t="shared" si="481"/>
        <v>0</v>
      </c>
      <c r="F7704" s="1094">
        <f t="shared" si="482"/>
        <v>0</v>
      </c>
      <c r="G7704" s="1095">
        <f t="shared" si="483"/>
        <v>0</v>
      </c>
      <c r="H7704" s="1090" t="str">
        <f t="shared" ca="1" si="484"/>
        <v/>
      </c>
      <c r="I7704" s="1109"/>
      <c r="J7704" s="1109"/>
      <c r="K7704" s="1112"/>
      <c r="L7704" s="1091"/>
      <c r="M7704" s="1091"/>
      <c r="N7704" s="1091"/>
      <c r="O7704" s="1091"/>
      <c r="P7704" s="1096"/>
      <c r="Q7704" s="1096"/>
      <c r="R7704" s="1096"/>
      <c r="S7704" s="1091"/>
    </row>
    <row r="7705" spans="1:19" x14ac:dyDescent="0.3">
      <c r="A7705" s="1090">
        <v>7700</v>
      </c>
      <c r="B7705" s="1091"/>
      <c r="C7705" s="1091"/>
      <c r="D7705" s="1097"/>
      <c r="E7705" s="1093">
        <f t="shared" si="481"/>
        <v>0</v>
      </c>
      <c r="F7705" s="1094">
        <f t="shared" si="482"/>
        <v>0</v>
      </c>
      <c r="G7705" s="1095">
        <f t="shared" si="483"/>
        <v>0</v>
      </c>
      <c r="H7705" s="1090" t="str">
        <f t="shared" ca="1" si="484"/>
        <v/>
      </c>
      <c r="I7705" s="1109"/>
      <c r="J7705" s="1109"/>
      <c r="K7705" s="1112"/>
      <c r="L7705" s="1091"/>
      <c r="M7705" s="1091"/>
      <c r="N7705" s="1091"/>
      <c r="O7705" s="1091"/>
      <c r="P7705" s="1096"/>
      <c r="Q7705" s="1096"/>
      <c r="R7705" s="1096"/>
      <c r="S7705" s="1091"/>
    </row>
    <row r="7706" spans="1:19" x14ac:dyDescent="0.3">
      <c r="A7706" s="1090">
        <v>7701</v>
      </c>
      <c r="B7706" s="1091"/>
      <c r="C7706" s="1091"/>
      <c r="D7706" s="1097"/>
      <c r="E7706" s="1093">
        <f t="shared" si="481"/>
        <v>0</v>
      </c>
      <c r="F7706" s="1094">
        <f t="shared" si="482"/>
        <v>0</v>
      </c>
      <c r="G7706" s="1095">
        <f t="shared" si="483"/>
        <v>0</v>
      </c>
      <c r="H7706" s="1090" t="str">
        <f t="shared" ca="1" si="484"/>
        <v/>
      </c>
      <c r="I7706" s="1109"/>
      <c r="J7706" s="1109"/>
      <c r="K7706" s="1112"/>
      <c r="L7706" s="1091"/>
      <c r="M7706" s="1091"/>
      <c r="N7706" s="1091"/>
      <c r="O7706" s="1091"/>
      <c r="P7706" s="1096"/>
      <c r="Q7706" s="1096"/>
      <c r="R7706" s="1096"/>
      <c r="S7706" s="1091"/>
    </row>
    <row r="7707" spans="1:19" x14ac:dyDescent="0.3">
      <c r="A7707" s="1090">
        <v>7702</v>
      </c>
      <c r="B7707" s="1091"/>
      <c r="C7707" s="1091"/>
      <c r="D7707" s="1097"/>
      <c r="E7707" s="1093">
        <f t="shared" si="481"/>
        <v>0</v>
      </c>
      <c r="F7707" s="1094">
        <f t="shared" si="482"/>
        <v>0</v>
      </c>
      <c r="G7707" s="1095">
        <f t="shared" si="483"/>
        <v>0</v>
      </c>
      <c r="H7707" s="1090" t="str">
        <f t="shared" ca="1" si="484"/>
        <v/>
      </c>
      <c r="I7707" s="1109"/>
      <c r="J7707" s="1109"/>
      <c r="K7707" s="1112"/>
      <c r="L7707" s="1091"/>
      <c r="M7707" s="1091"/>
      <c r="N7707" s="1091"/>
      <c r="O7707" s="1091"/>
      <c r="P7707" s="1096"/>
      <c r="Q7707" s="1096"/>
      <c r="R7707" s="1096"/>
      <c r="S7707" s="1091"/>
    </row>
    <row r="7708" spans="1:19" x14ac:dyDescent="0.3">
      <c r="A7708" s="1090">
        <v>7703</v>
      </c>
      <c r="B7708" s="1091"/>
      <c r="C7708" s="1091"/>
      <c r="D7708" s="1097"/>
      <c r="E7708" s="1093">
        <f t="shared" si="481"/>
        <v>0</v>
      </c>
      <c r="F7708" s="1094">
        <f t="shared" si="482"/>
        <v>0</v>
      </c>
      <c r="G7708" s="1095">
        <f t="shared" si="483"/>
        <v>0</v>
      </c>
      <c r="H7708" s="1090" t="str">
        <f t="shared" ca="1" si="484"/>
        <v/>
      </c>
      <c r="I7708" s="1109"/>
      <c r="J7708" s="1109"/>
      <c r="K7708" s="1112"/>
      <c r="L7708" s="1091"/>
      <c r="M7708" s="1091"/>
      <c r="N7708" s="1091"/>
      <c r="O7708" s="1091"/>
      <c r="P7708" s="1096"/>
      <c r="Q7708" s="1096"/>
      <c r="R7708" s="1096"/>
      <c r="S7708" s="1091"/>
    </row>
    <row r="7709" spans="1:19" x14ac:dyDescent="0.3">
      <c r="A7709" s="1090">
        <v>7704</v>
      </c>
      <c r="B7709" s="1091"/>
      <c r="C7709" s="1091"/>
      <c r="D7709" s="1097"/>
      <c r="E7709" s="1093">
        <f t="shared" si="481"/>
        <v>0</v>
      </c>
      <c r="F7709" s="1094">
        <f t="shared" si="482"/>
        <v>0</v>
      </c>
      <c r="G7709" s="1095">
        <f t="shared" si="483"/>
        <v>0</v>
      </c>
      <c r="H7709" s="1090" t="str">
        <f t="shared" ca="1" si="484"/>
        <v/>
      </c>
      <c r="I7709" s="1109"/>
      <c r="J7709" s="1109"/>
      <c r="K7709" s="1112"/>
      <c r="L7709" s="1091"/>
      <c r="M7709" s="1091"/>
      <c r="N7709" s="1091"/>
      <c r="O7709" s="1091"/>
      <c r="P7709" s="1096"/>
      <c r="Q7709" s="1096"/>
      <c r="R7709" s="1096"/>
      <c r="S7709" s="1091"/>
    </row>
    <row r="7710" spans="1:19" x14ac:dyDescent="0.3">
      <c r="A7710" s="1090">
        <v>7705</v>
      </c>
      <c r="B7710" s="1091"/>
      <c r="C7710" s="1091"/>
      <c r="D7710" s="1097"/>
      <c r="E7710" s="1093">
        <f t="shared" si="481"/>
        <v>0</v>
      </c>
      <c r="F7710" s="1094">
        <f t="shared" si="482"/>
        <v>0</v>
      </c>
      <c r="G7710" s="1095">
        <f t="shared" si="483"/>
        <v>0</v>
      </c>
      <c r="H7710" s="1090" t="str">
        <f t="shared" ca="1" si="484"/>
        <v/>
      </c>
      <c r="I7710" s="1109"/>
      <c r="J7710" s="1109"/>
      <c r="K7710" s="1112"/>
      <c r="L7710" s="1091"/>
      <c r="M7710" s="1091"/>
      <c r="N7710" s="1091"/>
      <c r="O7710" s="1091"/>
      <c r="P7710" s="1096"/>
      <c r="Q7710" s="1096"/>
      <c r="R7710" s="1096"/>
      <c r="S7710" s="1091"/>
    </row>
    <row r="7711" spans="1:19" x14ac:dyDescent="0.3">
      <c r="A7711" s="1090">
        <v>7706</v>
      </c>
      <c r="B7711" s="1091"/>
      <c r="C7711" s="1091"/>
      <c r="D7711" s="1097"/>
      <c r="E7711" s="1093">
        <f t="shared" si="481"/>
        <v>0</v>
      </c>
      <c r="F7711" s="1094">
        <f t="shared" si="482"/>
        <v>0</v>
      </c>
      <c r="G7711" s="1095">
        <f t="shared" si="483"/>
        <v>0</v>
      </c>
      <c r="H7711" s="1090" t="str">
        <f t="shared" ca="1" si="484"/>
        <v/>
      </c>
      <c r="I7711" s="1109"/>
      <c r="J7711" s="1109"/>
      <c r="K7711" s="1112"/>
      <c r="L7711" s="1091"/>
      <c r="M7711" s="1091"/>
      <c r="N7711" s="1091"/>
      <c r="O7711" s="1091"/>
      <c r="P7711" s="1096"/>
      <c r="Q7711" s="1096"/>
      <c r="R7711" s="1096"/>
      <c r="S7711" s="1091"/>
    </row>
    <row r="7712" spans="1:19" x14ac:dyDescent="0.3">
      <c r="A7712" s="1090">
        <v>7707</v>
      </c>
      <c r="B7712" s="1091"/>
      <c r="C7712" s="1091"/>
      <c r="D7712" s="1097"/>
      <c r="E7712" s="1093">
        <f t="shared" si="481"/>
        <v>0</v>
      </c>
      <c r="F7712" s="1094">
        <f t="shared" si="482"/>
        <v>0</v>
      </c>
      <c r="G7712" s="1095">
        <f t="shared" si="483"/>
        <v>0</v>
      </c>
      <c r="H7712" s="1090" t="str">
        <f t="shared" ca="1" si="484"/>
        <v/>
      </c>
      <c r="I7712" s="1109"/>
      <c r="J7712" s="1109"/>
      <c r="K7712" s="1112"/>
      <c r="L7712" s="1091"/>
      <c r="M7712" s="1091"/>
      <c r="N7712" s="1091"/>
      <c r="O7712" s="1091"/>
      <c r="P7712" s="1096"/>
      <c r="Q7712" s="1096"/>
      <c r="R7712" s="1096"/>
      <c r="S7712" s="1091"/>
    </row>
    <row r="7713" spans="1:19" x14ac:dyDescent="0.3">
      <c r="A7713" s="1090">
        <v>7708</v>
      </c>
      <c r="B7713" s="1091"/>
      <c r="C7713" s="1091"/>
      <c r="D7713" s="1097"/>
      <c r="E7713" s="1093">
        <f t="shared" si="481"/>
        <v>0</v>
      </c>
      <c r="F7713" s="1094">
        <f t="shared" si="482"/>
        <v>0</v>
      </c>
      <c r="G7713" s="1095">
        <f t="shared" si="483"/>
        <v>0</v>
      </c>
      <c r="H7713" s="1090" t="str">
        <f t="shared" ca="1" si="484"/>
        <v/>
      </c>
      <c r="I7713" s="1109"/>
      <c r="J7713" s="1109"/>
      <c r="K7713" s="1112"/>
      <c r="L7713" s="1091"/>
      <c r="M7713" s="1091"/>
      <c r="N7713" s="1091"/>
      <c r="O7713" s="1091"/>
      <c r="P7713" s="1096"/>
      <c r="Q7713" s="1096"/>
      <c r="R7713" s="1096"/>
      <c r="S7713" s="1091"/>
    </row>
    <row r="7714" spans="1:19" x14ac:dyDescent="0.3">
      <c r="A7714" s="1090">
        <v>7709</v>
      </c>
      <c r="B7714" s="1091"/>
      <c r="C7714" s="1091"/>
      <c r="D7714" s="1097"/>
      <c r="E7714" s="1093">
        <f t="shared" si="481"/>
        <v>0</v>
      </c>
      <c r="F7714" s="1094">
        <f t="shared" si="482"/>
        <v>0</v>
      </c>
      <c r="G7714" s="1095">
        <f t="shared" si="483"/>
        <v>0</v>
      </c>
      <c r="H7714" s="1090" t="str">
        <f t="shared" ca="1" si="484"/>
        <v/>
      </c>
      <c r="I7714" s="1109"/>
      <c r="J7714" s="1109"/>
      <c r="K7714" s="1112"/>
      <c r="L7714" s="1091"/>
      <c r="M7714" s="1091"/>
      <c r="N7714" s="1091"/>
      <c r="O7714" s="1091"/>
      <c r="P7714" s="1096"/>
      <c r="Q7714" s="1096"/>
      <c r="R7714" s="1096"/>
      <c r="S7714" s="1091"/>
    </row>
    <row r="7715" spans="1:19" x14ac:dyDescent="0.3">
      <c r="A7715" s="1090">
        <v>7710</v>
      </c>
      <c r="B7715" s="1091"/>
      <c r="C7715" s="1091"/>
      <c r="D7715" s="1097"/>
      <c r="E7715" s="1093">
        <f t="shared" si="481"/>
        <v>0</v>
      </c>
      <c r="F7715" s="1094">
        <f t="shared" si="482"/>
        <v>0</v>
      </c>
      <c r="G7715" s="1095">
        <f t="shared" si="483"/>
        <v>0</v>
      </c>
      <c r="H7715" s="1090" t="str">
        <f t="shared" ca="1" si="484"/>
        <v/>
      </c>
      <c r="I7715" s="1109"/>
      <c r="J7715" s="1109"/>
      <c r="K7715" s="1112"/>
      <c r="L7715" s="1091"/>
      <c r="M7715" s="1091"/>
      <c r="N7715" s="1091"/>
      <c r="O7715" s="1091"/>
      <c r="P7715" s="1096"/>
      <c r="Q7715" s="1096"/>
      <c r="R7715" s="1096"/>
      <c r="S7715" s="1091"/>
    </row>
    <row r="7716" spans="1:19" x14ac:dyDescent="0.3">
      <c r="A7716" s="1090">
        <v>7711</v>
      </c>
      <c r="B7716" s="1091"/>
      <c r="C7716" s="1091"/>
      <c r="D7716" s="1097"/>
      <c r="E7716" s="1093">
        <f t="shared" si="481"/>
        <v>0</v>
      </c>
      <c r="F7716" s="1094">
        <f t="shared" si="482"/>
        <v>0</v>
      </c>
      <c r="G7716" s="1095">
        <f t="shared" si="483"/>
        <v>0</v>
      </c>
      <c r="H7716" s="1090" t="str">
        <f t="shared" ca="1" si="484"/>
        <v/>
      </c>
      <c r="I7716" s="1109"/>
      <c r="J7716" s="1109"/>
      <c r="K7716" s="1112"/>
      <c r="L7716" s="1091"/>
      <c r="M7716" s="1091"/>
      <c r="N7716" s="1091"/>
      <c r="O7716" s="1091"/>
      <c r="P7716" s="1096"/>
      <c r="Q7716" s="1096"/>
      <c r="R7716" s="1096"/>
      <c r="S7716" s="1091"/>
    </row>
    <row r="7717" spans="1:19" x14ac:dyDescent="0.3">
      <c r="A7717" s="1090">
        <v>7712</v>
      </c>
      <c r="B7717" s="1091"/>
      <c r="C7717" s="1091"/>
      <c r="D7717" s="1097"/>
      <c r="E7717" s="1093">
        <f t="shared" si="481"/>
        <v>0</v>
      </c>
      <c r="F7717" s="1094">
        <f t="shared" si="482"/>
        <v>0</v>
      </c>
      <c r="G7717" s="1095">
        <f t="shared" si="483"/>
        <v>0</v>
      </c>
      <c r="H7717" s="1090" t="str">
        <f t="shared" ca="1" si="484"/>
        <v/>
      </c>
      <c r="I7717" s="1109"/>
      <c r="J7717" s="1109"/>
      <c r="K7717" s="1112"/>
      <c r="L7717" s="1091"/>
      <c r="M7717" s="1091"/>
      <c r="N7717" s="1091"/>
      <c r="O7717" s="1091"/>
      <c r="P7717" s="1096"/>
      <c r="Q7717" s="1096"/>
      <c r="R7717" s="1096"/>
      <c r="S7717" s="1091"/>
    </row>
    <row r="7718" spans="1:19" x14ac:dyDescent="0.3">
      <c r="A7718" s="1090">
        <v>7713</v>
      </c>
      <c r="B7718" s="1091"/>
      <c r="C7718" s="1091"/>
      <c r="D7718" s="1097"/>
      <c r="E7718" s="1093">
        <f t="shared" si="481"/>
        <v>0</v>
      </c>
      <c r="F7718" s="1094">
        <f t="shared" si="482"/>
        <v>0</v>
      </c>
      <c r="G7718" s="1095">
        <f t="shared" si="483"/>
        <v>0</v>
      </c>
      <c r="H7718" s="1090" t="str">
        <f t="shared" ca="1" si="484"/>
        <v/>
      </c>
      <c r="I7718" s="1109"/>
      <c r="J7718" s="1109"/>
      <c r="K7718" s="1112"/>
      <c r="L7718" s="1091"/>
      <c r="M7718" s="1091"/>
      <c r="N7718" s="1091"/>
      <c r="O7718" s="1091"/>
      <c r="P7718" s="1096"/>
      <c r="Q7718" s="1096"/>
      <c r="R7718" s="1096"/>
      <c r="S7718" s="1091"/>
    </row>
    <row r="7719" spans="1:19" x14ac:dyDescent="0.3">
      <c r="A7719" s="1090">
        <v>7714</v>
      </c>
      <c r="B7719" s="1091"/>
      <c r="C7719" s="1091"/>
      <c r="D7719" s="1097"/>
      <c r="E7719" s="1093">
        <f t="shared" si="481"/>
        <v>0</v>
      </c>
      <c r="F7719" s="1094">
        <f t="shared" si="482"/>
        <v>0</v>
      </c>
      <c r="G7719" s="1095">
        <f t="shared" si="483"/>
        <v>0</v>
      </c>
      <c r="H7719" s="1090" t="str">
        <f t="shared" ca="1" si="484"/>
        <v/>
      </c>
      <c r="I7719" s="1109"/>
      <c r="J7719" s="1109"/>
      <c r="K7719" s="1112"/>
      <c r="L7719" s="1091"/>
      <c r="M7719" s="1091"/>
      <c r="N7719" s="1091"/>
      <c r="O7719" s="1091"/>
      <c r="P7719" s="1096"/>
      <c r="Q7719" s="1096"/>
      <c r="R7719" s="1096"/>
      <c r="S7719" s="1091"/>
    </row>
    <row r="7720" spans="1:19" x14ac:dyDescent="0.3">
      <c r="A7720" s="1090">
        <v>7715</v>
      </c>
      <c r="B7720" s="1091"/>
      <c r="C7720" s="1091"/>
      <c r="D7720" s="1097"/>
      <c r="E7720" s="1093">
        <f t="shared" si="481"/>
        <v>0</v>
      </c>
      <c r="F7720" s="1094">
        <f t="shared" si="482"/>
        <v>0</v>
      </c>
      <c r="G7720" s="1095">
        <f t="shared" si="483"/>
        <v>0</v>
      </c>
      <c r="H7720" s="1090" t="str">
        <f t="shared" ca="1" si="484"/>
        <v/>
      </c>
      <c r="I7720" s="1109"/>
      <c r="J7720" s="1109"/>
      <c r="K7720" s="1112"/>
      <c r="L7720" s="1091"/>
      <c r="M7720" s="1091"/>
      <c r="N7720" s="1091"/>
      <c r="O7720" s="1091"/>
      <c r="P7720" s="1096"/>
      <c r="Q7720" s="1096"/>
      <c r="R7720" s="1096"/>
      <c r="S7720" s="1091"/>
    </row>
    <row r="7721" spans="1:19" x14ac:dyDescent="0.3">
      <c r="A7721" s="1090">
        <v>7716</v>
      </c>
      <c r="B7721" s="1091"/>
      <c r="C7721" s="1091"/>
      <c r="D7721" s="1097"/>
      <c r="E7721" s="1093">
        <f t="shared" si="481"/>
        <v>0</v>
      </c>
      <c r="F7721" s="1094">
        <f t="shared" si="482"/>
        <v>0</v>
      </c>
      <c r="G7721" s="1095">
        <f t="shared" si="483"/>
        <v>0</v>
      </c>
      <c r="H7721" s="1090" t="str">
        <f t="shared" ca="1" si="484"/>
        <v/>
      </c>
      <c r="I7721" s="1109"/>
      <c r="J7721" s="1109"/>
      <c r="K7721" s="1112"/>
      <c r="L7721" s="1091"/>
      <c r="M7721" s="1091"/>
      <c r="N7721" s="1091"/>
      <c r="O7721" s="1091"/>
      <c r="P7721" s="1096"/>
      <c r="Q7721" s="1096"/>
      <c r="R7721" s="1096"/>
      <c r="S7721" s="1091"/>
    </row>
    <row r="7722" spans="1:19" x14ac:dyDescent="0.3">
      <c r="A7722" s="1090">
        <v>7717</v>
      </c>
      <c r="B7722" s="1091"/>
      <c r="C7722" s="1091"/>
      <c r="D7722" s="1097"/>
      <c r="E7722" s="1093">
        <f t="shared" si="481"/>
        <v>0</v>
      </c>
      <c r="F7722" s="1094">
        <f t="shared" si="482"/>
        <v>0</v>
      </c>
      <c r="G7722" s="1095">
        <f t="shared" si="483"/>
        <v>0</v>
      </c>
      <c r="H7722" s="1090" t="str">
        <f t="shared" ca="1" si="484"/>
        <v/>
      </c>
      <c r="I7722" s="1109"/>
      <c r="J7722" s="1109"/>
      <c r="K7722" s="1112"/>
      <c r="L7722" s="1091"/>
      <c r="M7722" s="1091"/>
      <c r="N7722" s="1091"/>
      <c r="O7722" s="1091"/>
      <c r="P7722" s="1096"/>
      <c r="Q7722" s="1096"/>
      <c r="R7722" s="1096"/>
      <c r="S7722" s="1091"/>
    </row>
    <row r="7723" spans="1:19" x14ac:dyDescent="0.3">
      <c r="A7723" s="1090">
        <v>7718</v>
      </c>
      <c r="B7723" s="1091"/>
      <c r="C7723" s="1091"/>
      <c r="D7723" s="1097"/>
      <c r="E7723" s="1093">
        <f t="shared" si="481"/>
        <v>0</v>
      </c>
      <c r="F7723" s="1094">
        <f t="shared" si="482"/>
        <v>0</v>
      </c>
      <c r="G7723" s="1095">
        <f t="shared" si="483"/>
        <v>0</v>
      </c>
      <c r="H7723" s="1090" t="str">
        <f t="shared" ca="1" si="484"/>
        <v/>
      </c>
      <c r="I7723" s="1109"/>
      <c r="J7723" s="1109"/>
      <c r="K7723" s="1112"/>
      <c r="L7723" s="1091"/>
      <c r="M7723" s="1091"/>
      <c r="N7723" s="1091"/>
      <c r="O7723" s="1091"/>
      <c r="P7723" s="1096"/>
      <c r="Q7723" s="1096"/>
      <c r="R7723" s="1096"/>
      <c r="S7723" s="1091"/>
    </row>
    <row r="7724" spans="1:19" x14ac:dyDescent="0.3">
      <c r="A7724" s="1090">
        <v>7719</v>
      </c>
      <c r="B7724" s="1091"/>
      <c r="C7724" s="1091"/>
      <c r="D7724" s="1097"/>
      <c r="E7724" s="1093">
        <f t="shared" si="481"/>
        <v>0</v>
      </c>
      <c r="F7724" s="1094">
        <f t="shared" si="482"/>
        <v>0</v>
      </c>
      <c r="G7724" s="1095">
        <f t="shared" si="483"/>
        <v>0</v>
      </c>
      <c r="H7724" s="1090" t="str">
        <f t="shared" ca="1" si="484"/>
        <v/>
      </c>
      <c r="I7724" s="1109"/>
      <c r="J7724" s="1109"/>
      <c r="K7724" s="1112"/>
      <c r="L7724" s="1091"/>
      <c r="M7724" s="1091"/>
      <c r="N7724" s="1091"/>
      <c r="O7724" s="1091"/>
      <c r="P7724" s="1096"/>
      <c r="Q7724" s="1096"/>
      <c r="R7724" s="1096"/>
      <c r="S7724" s="1091"/>
    </row>
    <row r="7725" spans="1:19" x14ac:dyDescent="0.3">
      <c r="A7725" s="1090">
        <v>7720</v>
      </c>
      <c r="B7725" s="1091"/>
      <c r="C7725" s="1091"/>
      <c r="D7725" s="1097"/>
      <c r="E7725" s="1093">
        <f t="shared" si="481"/>
        <v>0</v>
      </c>
      <c r="F7725" s="1094">
        <f t="shared" si="482"/>
        <v>0</v>
      </c>
      <c r="G7725" s="1095">
        <f t="shared" si="483"/>
        <v>0</v>
      </c>
      <c r="H7725" s="1090" t="str">
        <f t="shared" ca="1" si="484"/>
        <v/>
      </c>
      <c r="I7725" s="1109"/>
      <c r="J7725" s="1109"/>
      <c r="K7725" s="1112"/>
      <c r="L7725" s="1091"/>
      <c r="M7725" s="1091"/>
      <c r="N7725" s="1091"/>
      <c r="O7725" s="1091"/>
      <c r="P7725" s="1096"/>
      <c r="Q7725" s="1096"/>
      <c r="R7725" s="1096"/>
      <c r="S7725" s="1091"/>
    </row>
    <row r="7726" spans="1:19" x14ac:dyDescent="0.3">
      <c r="A7726" s="1090">
        <v>7721</v>
      </c>
      <c r="B7726" s="1091"/>
      <c r="C7726" s="1091"/>
      <c r="D7726" s="1097"/>
      <c r="E7726" s="1093">
        <f t="shared" si="481"/>
        <v>0</v>
      </c>
      <c r="F7726" s="1094">
        <f t="shared" si="482"/>
        <v>0</v>
      </c>
      <c r="G7726" s="1095">
        <f t="shared" si="483"/>
        <v>0</v>
      </c>
      <c r="H7726" s="1090" t="str">
        <f t="shared" ca="1" si="484"/>
        <v/>
      </c>
      <c r="I7726" s="1109"/>
      <c r="J7726" s="1109"/>
      <c r="K7726" s="1112"/>
      <c r="L7726" s="1091"/>
      <c r="M7726" s="1091"/>
      <c r="N7726" s="1091"/>
      <c r="O7726" s="1091"/>
      <c r="P7726" s="1096"/>
      <c r="Q7726" s="1096"/>
      <c r="R7726" s="1096"/>
      <c r="S7726" s="1091"/>
    </row>
    <row r="7727" spans="1:19" x14ac:dyDescent="0.3">
      <c r="A7727" s="1090">
        <v>7722</v>
      </c>
      <c r="B7727" s="1091"/>
      <c r="C7727" s="1091"/>
      <c r="D7727" s="1097"/>
      <c r="E7727" s="1093">
        <f t="shared" si="481"/>
        <v>0</v>
      </c>
      <c r="F7727" s="1094">
        <f t="shared" si="482"/>
        <v>0</v>
      </c>
      <c r="G7727" s="1095">
        <f t="shared" si="483"/>
        <v>0</v>
      </c>
      <c r="H7727" s="1090" t="str">
        <f t="shared" ca="1" si="484"/>
        <v/>
      </c>
      <c r="I7727" s="1109"/>
      <c r="J7727" s="1109"/>
      <c r="K7727" s="1112"/>
      <c r="L7727" s="1091"/>
      <c r="M7727" s="1091"/>
      <c r="N7727" s="1091"/>
      <c r="O7727" s="1091"/>
      <c r="P7727" s="1096"/>
      <c r="Q7727" s="1096"/>
      <c r="R7727" s="1096"/>
      <c r="S7727" s="1091"/>
    </row>
    <row r="7728" spans="1:19" x14ac:dyDescent="0.3">
      <c r="A7728" s="1090">
        <v>7723</v>
      </c>
      <c r="B7728" s="1091"/>
      <c r="C7728" s="1091"/>
      <c r="D7728" s="1097"/>
      <c r="E7728" s="1093">
        <f t="shared" si="481"/>
        <v>0</v>
      </c>
      <c r="F7728" s="1094">
        <f t="shared" si="482"/>
        <v>0</v>
      </c>
      <c r="G7728" s="1095">
        <f t="shared" si="483"/>
        <v>0</v>
      </c>
      <c r="H7728" s="1090" t="str">
        <f t="shared" ca="1" si="484"/>
        <v/>
      </c>
      <c r="I7728" s="1109"/>
      <c r="J7728" s="1109"/>
      <c r="K7728" s="1112"/>
      <c r="L7728" s="1091"/>
      <c r="M7728" s="1091"/>
      <c r="N7728" s="1091"/>
      <c r="O7728" s="1091"/>
      <c r="P7728" s="1096"/>
      <c r="Q7728" s="1096"/>
      <c r="R7728" s="1096"/>
      <c r="S7728" s="1091"/>
    </row>
    <row r="7729" spans="1:19" x14ac:dyDescent="0.3">
      <c r="A7729" s="1090">
        <v>7724</v>
      </c>
      <c r="B7729" s="1091"/>
      <c r="C7729" s="1091"/>
      <c r="D7729" s="1097"/>
      <c r="E7729" s="1093">
        <f t="shared" si="481"/>
        <v>0</v>
      </c>
      <c r="F7729" s="1094">
        <f t="shared" si="482"/>
        <v>0</v>
      </c>
      <c r="G7729" s="1095">
        <f t="shared" si="483"/>
        <v>0</v>
      </c>
      <c r="H7729" s="1090" t="str">
        <f t="shared" ca="1" si="484"/>
        <v/>
      </c>
      <c r="I7729" s="1109"/>
      <c r="J7729" s="1109"/>
      <c r="K7729" s="1112"/>
      <c r="L7729" s="1091"/>
      <c r="M7729" s="1091"/>
      <c r="N7729" s="1091"/>
      <c r="O7729" s="1091"/>
      <c r="P7729" s="1096"/>
      <c r="Q7729" s="1096"/>
      <c r="R7729" s="1096"/>
      <c r="S7729" s="1091"/>
    </row>
    <row r="7730" spans="1:19" x14ac:dyDescent="0.3">
      <c r="A7730" s="1090">
        <v>7725</v>
      </c>
      <c r="B7730" s="1091"/>
      <c r="C7730" s="1091"/>
      <c r="D7730" s="1097"/>
      <c r="E7730" s="1093">
        <f t="shared" si="481"/>
        <v>0</v>
      </c>
      <c r="F7730" s="1094">
        <f t="shared" si="482"/>
        <v>0</v>
      </c>
      <c r="G7730" s="1095">
        <f t="shared" si="483"/>
        <v>0</v>
      </c>
      <c r="H7730" s="1090" t="str">
        <f t="shared" ca="1" si="484"/>
        <v/>
      </c>
      <c r="I7730" s="1109"/>
      <c r="J7730" s="1109"/>
      <c r="K7730" s="1112"/>
      <c r="L7730" s="1091"/>
      <c r="M7730" s="1091"/>
      <c r="N7730" s="1091"/>
      <c r="O7730" s="1091"/>
      <c r="P7730" s="1096"/>
      <c r="Q7730" s="1096"/>
      <c r="R7730" s="1096"/>
      <c r="S7730" s="1091"/>
    </row>
    <row r="7731" spans="1:19" x14ac:dyDescent="0.3">
      <c r="A7731" s="1090">
        <v>7726</v>
      </c>
      <c r="B7731" s="1091"/>
      <c r="C7731" s="1091"/>
      <c r="D7731" s="1097"/>
      <c r="E7731" s="1093">
        <f t="shared" si="481"/>
        <v>0</v>
      </c>
      <c r="F7731" s="1094">
        <f t="shared" si="482"/>
        <v>0</v>
      </c>
      <c r="G7731" s="1095">
        <f t="shared" si="483"/>
        <v>0</v>
      </c>
      <c r="H7731" s="1090" t="str">
        <f t="shared" ca="1" si="484"/>
        <v/>
      </c>
      <c r="I7731" s="1109"/>
      <c r="J7731" s="1109"/>
      <c r="K7731" s="1112"/>
      <c r="L7731" s="1091"/>
      <c r="M7731" s="1091"/>
      <c r="N7731" s="1091"/>
      <c r="O7731" s="1091"/>
      <c r="P7731" s="1096"/>
      <c r="Q7731" s="1096"/>
      <c r="R7731" s="1096"/>
      <c r="S7731" s="1091"/>
    </row>
    <row r="7732" spans="1:19" x14ac:dyDescent="0.3">
      <c r="A7732" s="1090">
        <v>7727</v>
      </c>
      <c r="B7732" s="1091"/>
      <c r="C7732" s="1091"/>
      <c r="D7732" s="1097"/>
      <c r="E7732" s="1093">
        <f t="shared" si="481"/>
        <v>0</v>
      </c>
      <c r="F7732" s="1094">
        <f t="shared" si="482"/>
        <v>0</v>
      </c>
      <c r="G7732" s="1095">
        <f t="shared" si="483"/>
        <v>0</v>
      </c>
      <c r="H7732" s="1090" t="str">
        <f t="shared" ca="1" si="484"/>
        <v/>
      </c>
      <c r="I7732" s="1109"/>
      <c r="J7732" s="1109"/>
      <c r="K7732" s="1112"/>
      <c r="L7732" s="1091"/>
      <c r="M7732" s="1091"/>
      <c r="N7732" s="1091"/>
      <c r="O7732" s="1091"/>
      <c r="P7732" s="1096"/>
      <c r="Q7732" s="1096"/>
      <c r="R7732" s="1096"/>
      <c r="S7732" s="1091"/>
    </row>
    <row r="7733" spans="1:19" x14ac:dyDescent="0.3">
      <c r="A7733" s="1090">
        <v>7728</v>
      </c>
      <c r="B7733" s="1091"/>
      <c r="C7733" s="1091"/>
      <c r="D7733" s="1097"/>
      <c r="E7733" s="1093">
        <f t="shared" si="481"/>
        <v>0</v>
      </c>
      <c r="F7733" s="1094">
        <f t="shared" si="482"/>
        <v>0</v>
      </c>
      <c r="G7733" s="1095">
        <f t="shared" si="483"/>
        <v>0</v>
      </c>
      <c r="H7733" s="1090" t="str">
        <f t="shared" ca="1" si="484"/>
        <v/>
      </c>
      <c r="I7733" s="1109"/>
      <c r="J7733" s="1109"/>
      <c r="K7733" s="1112"/>
      <c r="L7733" s="1091"/>
      <c r="M7733" s="1091"/>
      <c r="N7733" s="1091"/>
      <c r="O7733" s="1091"/>
      <c r="P7733" s="1096"/>
      <c r="Q7733" s="1096"/>
      <c r="R7733" s="1096"/>
      <c r="S7733" s="1091"/>
    </row>
    <row r="7734" spans="1:19" x14ac:dyDescent="0.3">
      <c r="A7734" s="1090">
        <v>7729</v>
      </c>
      <c r="B7734" s="1091"/>
      <c r="C7734" s="1091"/>
      <c r="D7734" s="1097"/>
      <c r="E7734" s="1093">
        <f t="shared" si="481"/>
        <v>0</v>
      </c>
      <c r="F7734" s="1094">
        <f t="shared" si="482"/>
        <v>0</v>
      </c>
      <c r="G7734" s="1095">
        <f t="shared" si="483"/>
        <v>0</v>
      </c>
      <c r="H7734" s="1090" t="str">
        <f t="shared" ca="1" si="484"/>
        <v/>
      </c>
      <c r="I7734" s="1109"/>
      <c r="J7734" s="1109"/>
      <c r="K7734" s="1112"/>
      <c r="L7734" s="1091"/>
      <c r="M7734" s="1091"/>
      <c r="N7734" s="1091"/>
      <c r="O7734" s="1091"/>
      <c r="P7734" s="1096"/>
      <c r="Q7734" s="1096"/>
      <c r="R7734" s="1096"/>
      <c r="S7734" s="1091"/>
    </row>
    <row r="7735" spans="1:19" x14ac:dyDescent="0.3">
      <c r="A7735" s="1090">
        <v>7730</v>
      </c>
      <c r="B7735" s="1091"/>
      <c r="C7735" s="1091"/>
      <c r="D7735" s="1097"/>
      <c r="E7735" s="1093">
        <f t="shared" si="481"/>
        <v>0</v>
      </c>
      <c r="F7735" s="1094">
        <f t="shared" si="482"/>
        <v>0</v>
      </c>
      <c r="G7735" s="1095">
        <f t="shared" si="483"/>
        <v>0</v>
      </c>
      <c r="H7735" s="1090" t="str">
        <f t="shared" ca="1" si="484"/>
        <v/>
      </c>
      <c r="I7735" s="1109"/>
      <c r="J7735" s="1109"/>
      <c r="K7735" s="1112"/>
      <c r="L7735" s="1091"/>
      <c r="M7735" s="1091"/>
      <c r="N7735" s="1091"/>
      <c r="O7735" s="1091"/>
      <c r="P7735" s="1096"/>
      <c r="Q7735" s="1096"/>
      <c r="R7735" s="1096"/>
      <c r="S7735" s="1091"/>
    </row>
    <row r="7736" spans="1:19" x14ac:dyDescent="0.3">
      <c r="A7736" s="1090">
        <v>7731</v>
      </c>
      <c r="B7736" s="1091"/>
      <c r="C7736" s="1091"/>
      <c r="D7736" s="1097"/>
      <c r="E7736" s="1093">
        <f t="shared" si="481"/>
        <v>0</v>
      </c>
      <c r="F7736" s="1094">
        <f t="shared" si="482"/>
        <v>0</v>
      </c>
      <c r="G7736" s="1095">
        <f t="shared" si="483"/>
        <v>0</v>
      </c>
      <c r="H7736" s="1090" t="str">
        <f t="shared" ca="1" si="484"/>
        <v/>
      </c>
      <c r="I7736" s="1109"/>
      <c r="J7736" s="1109"/>
      <c r="K7736" s="1112"/>
      <c r="L7736" s="1091"/>
      <c r="M7736" s="1091"/>
      <c r="N7736" s="1091"/>
      <c r="O7736" s="1091"/>
      <c r="P7736" s="1096"/>
      <c r="Q7736" s="1096"/>
      <c r="R7736" s="1096"/>
      <c r="S7736" s="1091"/>
    </row>
    <row r="7737" spans="1:19" x14ac:dyDescent="0.3">
      <c r="A7737" s="1090">
        <v>7732</v>
      </c>
      <c r="B7737" s="1091"/>
      <c r="C7737" s="1091"/>
      <c r="D7737" s="1097"/>
      <c r="E7737" s="1093">
        <f t="shared" si="481"/>
        <v>0</v>
      </c>
      <c r="F7737" s="1094">
        <f t="shared" si="482"/>
        <v>0</v>
      </c>
      <c r="G7737" s="1095">
        <f t="shared" si="483"/>
        <v>0</v>
      </c>
      <c r="H7737" s="1090" t="str">
        <f t="shared" ca="1" si="484"/>
        <v/>
      </c>
      <c r="I7737" s="1109"/>
      <c r="J7737" s="1109"/>
      <c r="K7737" s="1112"/>
      <c r="L7737" s="1091"/>
      <c r="M7737" s="1091"/>
      <c r="N7737" s="1091"/>
      <c r="O7737" s="1091"/>
      <c r="P7737" s="1096"/>
      <c r="Q7737" s="1096"/>
      <c r="R7737" s="1096"/>
      <c r="S7737" s="1091"/>
    </row>
    <row r="7738" spans="1:19" x14ac:dyDescent="0.3">
      <c r="A7738" s="1090">
        <v>7733</v>
      </c>
      <c r="B7738" s="1091"/>
      <c r="C7738" s="1091"/>
      <c r="D7738" s="1097"/>
      <c r="E7738" s="1093">
        <f t="shared" si="481"/>
        <v>0</v>
      </c>
      <c r="F7738" s="1094">
        <f t="shared" si="482"/>
        <v>0</v>
      </c>
      <c r="G7738" s="1095">
        <f t="shared" si="483"/>
        <v>0</v>
      </c>
      <c r="H7738" s="1090" t="str">
        <f t="shared" ca="1" si="484"/>
        <v/>
      </c>
      <c r="I7738" s="1109"/>
      <c r="J7738" s="1109"/>
      <c r="K7738" s="1112"/>
      <c r="L7738" s="1091"/>
      <c r="M7738" s="1091"/>
      <c r="N7738" s="1091"/>
      <c r="O7738" s="1091"/>
      <c r="P7738" s="1096"/>
      <c r="Q7738" s="1096"/>
      <c r="R7738" s="1096"/>
      <c r="S7738" s="1091"/>
    </row>
    <row r="7739" spans="1:19" x14ac:dyDescent="0.3">
      <c r="A7739" s="1090">
        <v>7734</v>
      </c>
      <c r="B7739" s="1091"/>
      <c r="C7739" s="1091"/>
      <c r="D7739" s="1097"/>
      <c r="E7739" s="1093">
        <f t="shared" si="481"/>
        <v>0</v>
      </c>
      <c r="F7739" s="1094">
        <f t="shared" si="482"/>
        <v>0</v>
      </c>
      <c r="G7739" s="1095">
        <f t="shared" si="483"/>
        <v>0</v>
      </c>
      <c r="H7739" s="1090" t="str">
        <f t="shared" ca="1" si="484"/>
        <v/>
      </c>
      <c r="I7739" s="1109"/>
      <c r="J7739" s="1109"/>
      <c r="K7739" s="1112"/>
      <c r="L7739" s="1091"/>
      <c r="M7739" s="1091"/>
      <c r="N7739" s="1091"/>
      <c r="O7739" s="1091"/>
      <c r="P7739" s="1096"/>
      <c r="Q7739" s="1096"/>
      <c r="R7739" s="1096"/>
      <c r="S7739" s="1091"/>
    </row>
    <row r="7740" spans="1:19" x14ac:dyDescent="0.3">
      <c r="A7740" s="1090">
        <v>7735</v>
      </c>
      <c r="B7740" s="1091"/>
      <c r="C7740" s="1091"/>
      <c r="D7740" s="1097"/>
      <c r="E7740" s="1093">
        <f t="shared" si="481"/>
        <v>0</v>
      </c>
      <c r="F7740" s="1094">
        <f t="shared" si="482"/>
        <v>0</v>
      </c>
      <c r="G7740" s="1095">
        <f t="shared" si="483"/>
        <v>0</v>
      </c>
      <c r="H7740" s="1090" t="str">
        <f t="shared" ca="1" si="484"/>
        <v/>
      </c>
      <c r="I7740" s="1109"/>
      <c r="J7740" s="1109"/>
      <c r="K7740" s="1112"/>
      <c r="L7740" s="1091"/>
      <c r="M7740" s="1091"/>
      <c r="N7740" s="1091"/>
      <c r="O7740" s="1091"/>
      <c r="P7740" s="1096"/>
      <c r="Q7740" s="1096"/>
      <c r="R7740" s="1096"/>
      <c r="S7740" s="1091"/>
    </row>
    <row r="7741" spans="1:19" x14ac:dyDescent="0.3">
      <c r="A7741" s="1090">
        <v>7736</v>
      </c>
      <c r="B7741" s="1091"/>
      <c r="C7741" s="1091"/>
      <c r="D7741" s="1097"/>
      <c r="E7741" s="1093">
        <f t="shared" si="481"/>
        <v>0</v>
      </c>
      <c r="F7741" s="1094">
        <f t="shared" si="482"/>
        <v>0</v>
      </c>
      <c r="G7741" s="1095">
        <f t="shared" si="483"/>
        <v>0</v>
      </c>
      <c r="H7741" s="1090" t="str">
        <f t="shared" ca="1" si="484"/>
        <v/>
      </c>
      <c r="I7741" s="1109"/>
      <c r="J7741" s="1109"/>
      <c r="K7741" s="1112"/>
      <c r="L7741" s="1091"/>
      <c r="M7741" s="1091"/>
      <c r="N7741" s="1091"/>
      <c r="O7741" s="1091"/>
      <c r="P7741" s="1096"/>
      <c r="Q7741" s="1096"/>
      <c r="R7741" s="1096"/>
      <c r="S7741" s="1091"/>
    </row>
    <row r="7742" spans="1:19" x14ac:dyDescent="0.3">
      <c r="A7742" s="1090">
        <v>7737</v>
      </c>
      <c r="B7742" s="1091"/>
      <c r="C7742" s="1091"/>
      <c r="D7742" s="1097"/>
      <c r="E7742" s="1093">
        <f t="shared" si="481"/>
        <v>0</v>
      </c>
      <c r="F7742" s="1094">
        <f t="shared" si="482"/>
        <v>0</v>
      </c>
      <c r="G7742" s="1095">
        <f t="shared" si="483"/>
        <v>0</v>
      </c>
      <c r="H7742" s="1090" t="str">
        <f t="shared" ca="1" si="484"/>
        <v/>
      </c>
      <c r="I7742" s="1109"/>
      <c r="J7742" s="1109"/>
      <c r="K7742" s="1112"/>
      <c r="L7742" s="1091"/>
      <c r="M7742" s="1091"/>
      <c r="N7742" s="1091"/>
      <c r="O7742" s="1091"/>
      <c r="P7742" s="1096"/>
      <c r="Q7742" s="1096"/>
      <c r="R7742" s="1096"/>
      <c r="S7742" s="1091"/>
    </row>
    <row r="7743" spans="1:19" x14ac:dyDescent="0.3">
      <c r="A7743" s="1090">
        <v>7738</v>
      </c>
      <c r="B7743" s="1091"/>
      <c r="C7743" s="1091"/>
      <c r="D7743" s="1097"/>
      <c r="E7743" s="1093">
        <f t="shared" si="481"/>
        <v>0</v>
      </c>
      <c r="F7743" s="1094">
        <f t="shared" si="482"/>
        <v>0</v>
      </c>
      <c r="G7743" s="1095">
        <f t="shared" si="483"/>
        <v>0</v>
      </c>
      <c r="H7743" s="1090" t="str">
        <f t="shared" ca="1" si="484"/>
        <v/>
      </c>
      <c r="I7743" s="1109"/>
      <c r="J7743" s="1109"/>
      <c r="K7743" s="1112"/>
      <c r="L7743" s="1091"/>
      <c r="M7743" s="1091"/>
      <c r="N7743" s="1091"/>
      <c r="O7743" s="1091"/>
      <c r="P7743" s="1096"/>
      <c r="Q7743" s="1096"/>
      <c r="R7743" s="1096"/>
      <c r="S7743" s="1091"/>
    </row>
    <row r="7744" spans="1:19" x14ac:dyDescent="0.3">
      <c r="A7744" s="1090">
        <v>7739</v>
      </c>
      <c r="B7744" s="1091"/>
      <c r="C7744" s="1091"/>
      <c r="D7744" s="1097"/>
      <c r="E7744" s="1093">
        <f t="shared" si="481"/>
        <v>0</v>
      </c>
      <c r="F7744" s="1094">
        <f t="shared" si="482"/>
        <v>0</v>
      </c>
      <c r="G7744" s="1095">
        <f t="shared" si="483"/>
        <v>0</v>
      </c>
      <c r="H7744" s="1090" t="str">
        <f t="shared" ca="1" si="484"/>
        <v/>
      </c>
      <c r="I7744" s="1109"/>
      <c r="J7744" s="1109"/>
      <c r="K7744" s="1112"/>
      <c r="L7744" s="1091"/>
      <c r="M7744" s="1091"/>
      <c r="N7744" s="1091"/>
      <c r="O7744" s="1091"/>
      <c r="P7744" s="1096"/>
      <c r="Q7744" s="1096"/>
      <c r="R7744" s="1096"/>
      <c r="S7744" s="1091"/>
    </row>
    <row r="7745" spans="1:19" x14ac:dyDescent="0.3">
      <c r="A7745" s="1090">
        <v>7740</v>
      </c>
      <c r="B7745" s="1091"/>
      <c r="C7745" s="1091"/>
      <c r="D7745" s="1097"/>
      <c r="E7745" s="1093">
        <f t="shared" si="481"/>
        <v>0</v>
      </c>
      <c r="F7745" s="1094">
        <f t="shared" si="482"/>
        <v>0</v>
      </c>
      <c r="G7745" s="1095">
        <f t="shared" si="483"/>
        <v>0</v>
      </c>
      <c r="H7745" s="1090" t="str">
        <f t="shared" ca="1" si="484"/>
        <v/>
      </c>
      <c r="I7745" s="1109"/>
      <c r="J7745" s="1109"/>
      <c r="K7745" s="1112"/>
      <c r="L7745" s="1091"/>
      <c r="M7745" s="1091"/>
      <c r="N7745" s="1091"/>
      <c r="O7745" s="1091"/>
      <c r="P7745" s="1096"/>
      <c r="Q7745" s="1096"/>
      <c r="R7745" s="1096"/>
      <c r="S7745" s="1091"/>
    </row>
    <row r="7746" spans="1:19" x14ac:dyDescent="0.3">
      <c r="A7746" s="1090">
        <v>7741</v>
      </c>
      <c r="B7746" s="1091"/>
      <c r="C7746" s="1091"/>
      <c r="D7746" s="1097"/>
      <c r="E7746" s="1093">
        <f t="shared" si="481"/>
        <v>0</v>
      </c>
      <c r="F7746" s="1094">
        <f t="shared" si="482"/>
        <v>0</v>
      </c>
      <c r="G7746" s="1095">
        <f t="shared" si="483"/>
        <v>0</v>
      </c>
      <c r="H7746" s="1090" t="str">
        <f t="shared" ca="1" si="484"/>
        <v/>
      </c>
      <c r="I7746" s="1109"/>
      <c r="J7746" s="1109"/>
      <c r="K7746" s="1112"/>
      <c r="L7746" s="1091"/>
      <c r="M7746" s="1091"/>
      <c r="N7746" s="1091"/>
      <c r="O7746" s="1091"/>
      <c r="P7746" s="1096"/>
      <c r="Q7746" s="1096"/>
      <c r="R7746" s="1096"/>
      <c r="S7746" s="1091"/>
    </row>
    <row r="7747" spans="1:19" x14ac:dyDescent="0.3">
      <c r="A7747" s="1090">
        <v>7742</v>
      </c>
      <c r="B7747" s="1091"/>
      <c r="C7747" s="1091"/>
      <c r="D7747" s="1097"/>
      <c r="E7747" s="1093">
        <f t="shared" si="481"/>
        <v>0</v>
      </c>
      <c r="F7747" s="1094">
        <f t="shared" si="482"/>
        <v>0</v>
      </c>
      <c r="G7747" s="1095">
        <f t="shared" si="483"/>
        <v>0</v>
      </c>
      <c r="H7747" s="1090" t="str">
        <f t="shared" ca="1" si="484"/>
        <v/>
      </c>
      <c r="I7747" s="1109"/>
      <c r="J7747" s="1109"/>
      <c r="K7747" s="1112"/>
      <c r="L7747" s="1091"/>
      <c r="M7747" s="1091"/>
      <c r="N7747" s="1091"/>
      <c r="O7747" s="1091"/>
      <c r="P7747" s="1096"/>
      <c r="Q7747" s="1096"/>
      <c r="R7747" s="1096"/>
      <c r="S7747" s="1091"/>
    </row>
    <row r="7748" spans="1:19" x14ac:dyDescent="0.3">
      <c r="A7748" s="1090">
        <v>7743</v>
      </c>
      <c r="B7748" s="1091"/>
      <c r="C7748" s="1091"/>
      <c r="D7748" s="1097"/>
      <c r="E7748" s="1093">
        <f t="shared" si="481"/>
        <v>0</v>
      </c>
      <c r="F7748" s="1094">
        <f t="shared" si="482"/>
        <v>0</v>
      </c>
      <c r="G7748" s="1095">
        <f t="shared" si="483"/>
        <v>0</v>
      </c>
      <c r="H7748" s="1090" t="str">
        <f t="shared" ca="1" si="484"/>
        <v/>
      </c>
      <c r="I7748" s="1109"/>
      <c r="J7748" s="1109"/>
      <c r="K7748" s="1112"/>
      <c r="L7748" s="1091"/>
      <c r="M7748" s="1091"/>
      <c r="N7748" s="1091"/>
      <c r="O7748" s="1091"/>
      <c r="P7748" s="1096"/>
      <c r="Q7748" s="1096"/>
      <c r="R7748" s="1096"/>
      <c r="S7748" s="1091"/>
    </row>
    <row r="7749" spans="1:19" x14ac:dyDescent="0.3">
      <c r="A7749" s="1090">
        <v>7744</v>
      </c>
      <c r="B7749" s="1091"/>
      <c r="C7749" s="1091"/>
      <c r="D7749" s="1097"/>
      <c r="E7749" s="1093">
        <f t="shared" si="481"/>
        <v>0</v>
      </c>
      <c r="F7749" s="1094">
        <f t="shared" si="482"/>
        <v>0</v>
      </c>
      <c r="G7749" s="1095">
        <f t="shared" si="483"/>
        <v>0</v>
      </c>
      <c r="H7749" s="1090" t="str">
        <f t="shared" ca="1" si="484"/>
        <v/>
      </c>
      <c r="I7749" s="1109"/>
      <c r="J7749" s="1109"/>
      <c r="K7749" s="1112"/>
      <c r="L7749" s="1091"/>
      <c r="M7749" s="1091"/>
      <c r="N7749" s="1091"/>
      <c r="O7749" s="1091"/>
      <c r="P7749" s="1096"/>
      <c r="Q7749" s="1096"/>
      <c r="R7749" s="1096"/>
      <c r="S7749" s="1091"/>
    </row>
    <row r="7750" spans="1:19" x14ac:dyDescent="0.3">
      <c r="A7750" s="1090">
        <v>7745</v>
      </c>
      <c r="B7750" s="1091"/>
      <c r="C7750" s="1091"/>
      <c r="D7750" s="1097"/>
      <c r="E7750" s="1093">
        <f t="shared" si="481"/>
        <v>0</v>
      </c>
      <c r="F7750" s="1094">
        <f t="shared" si="482"/>
        <v>0</v>
      </c>
      <c r="G7750" s="1095">
        <f t="shared" si="483"/>
        <v>0</v>
      </c>
      <c r="H7750" s="1090" t="str">
        <f t="shared" ca="1" si="484"/>
        <v/>
      </c>
      <c r="I7750" s="1109"/>
      <c r="J7750" s="1109"/>
      <c r="K7750" s="1112"/>
      <c r="L7750" s="1091"/>
      <c r="M7750" s="1091"/>
      <c r="N7750" s="1091"/>
      <c r="O7750" s="1091"/>
      <c r="P7750" s="1096"/>
      <c r="Q7750" s="1096"/>
      <c r="R7750" s="1096"/>
      <c r="S7750" s="1091"/>
    </row>
    <row r="7751" spans="1:19" x14ac:dyDescent="0.3">
      <c r="A7751" s="1090">
        <v>7746</v>
      </c>
      <c r="B7751" s="1091"/>
      <c r="C7751" s="1091"/>
      <c r="D7751" s="1097"/>
      <c r="E7751" s="1093">
        <f t="shared" ref="E7751:E7814" si="485">D7751</f>
        <v>0</v>
      </c>
      <c r="F7751" s="1094">
        <f t="shared" ref="F7751:F7814" si="486">D7751</f>
        <v>0</v>
      </c>
      <c r="G7751" s="1095">
        <f t="shared" ref="G7751:G7814" si="487">D7751</f>
        <v>0</v>
      </c>
      <c r="H7751" s="1090" t="str">
        <f t="shared" ref="H7751:H7814" ca="1" si="488">IF(ISBLANK(D7751),"",DATEDIF(G7751,TODAY(),"y"))</f>
        <v/>
      </c>
      <c r="I7751" s="1109"/>
      <c r="J7751" s="1109"/>
      <c r="K7751" s="1112"/>
      <c r="L7751" s="1091"/>
      <c r="M7751" s="1091"/>
      <c r="N7751" s="1091"/>
      <c r="O7751" s="1091"/>
      <c r="P7751" s="1096"/>
      <c r="Q7751" s="1096"/>
      <c r="R7751" s="1096"/>
      <c r="S7751" s="1091"/>
    </row>
    <row r="7752" spans="1:19" x14ac:dyDescent="0.3">
      <c r="A7752" s="1090">
        <v>7747</v>
      </c>
      <c r="B7752" s="1091"/>
      <c r="C7752" s="1091"/>
      <c r="D7752" s="1097"/>
      <c r="E7752" s="1093">
        <f t="shared" si="485"/>
        <v>0</v>
      </c>
      <c r="F7752" s="1094">
        <f t="shared" si="486"/>
        <v>0</v>
      </c>
      <c r="G7752" s="1095">
        <f t="shared" si="487"/>
        <v>0</v>
      </c>
      <c r="H7752" s="1090" t="str">
        <f t="shared" ca="1" si="488"/>
        <v/>
      </c>
      <c r="I7752" s="1109"/>
      <c r="J7752" s="1109"/>
      <c r="K7752" s="1112"/>
      <c r="L7752" s="1091"/>
      <c r="M7752" s="1091"/>
      <c r="N7752" s="1091"/>
      <c r="O7752" s="1091"/>
      <c r="P7752" s="1096"/>
      <c r="Q7752" s="1096"/>
      <c r="R7752" s="1096"/>
      <c r="S7752" s="1091"/>
    </row>
    <row r="7753" spans="1:19" x14ac:dyDescent="0.3">
      <c r="A7753" s="1090">
        <v>7748</v>
      </c>
      <c r="B7753" s="1091"/>
      <c r="C7753" s="1091"/>
      <c r="D7753" s="1097"/>
      <c r="E7753" s="1093">
        <f t="shared" si="485"/>
        <v>0</v>
      </c>
      <c r="F7753" s="1094">
        <f t="shared" si="486"/>
        <v>0</v>
      </c>
      <c r="G7753" s="1095">
        <f t="shared" si="487"/>
        <v>0</v>
      </c>
      <c r="H7753" s="1090" t="str">
        <f t="shared" ca="1" si="488"/>
        <v/>
      </c>
      <c r="I7753" s="1109"/>
      <c r="J7753" s="1109"/>
      <c r="K7753" s="1112"/>
      <c r="L7753" s="1091"/>
      <c r="M7753" s="1091"/>
      <c r="N7753" s="1091"/>
      <c r="O7753" s="1091"/>
      <c r="P7753" s="1096"/>
      <c r="Q7753" s="1096"/>
      <c r="R7753" s="1096"/>
      <c r="S7753" s="1091"/>
    </row>
    <row r="7754" spans="1:19" x14ac:dyDescent="0.3">
      <c r="A7754" s="1090">
        <v>7749</v>
      </c>
      <c r="B7754" s="1091"/>
      <c r="C7754" s="1091"/>
      <c r="D7754" s="1097"/>
      <c r="E7754" s="1093">
        <f t="shared" si="485"/>
        <v>0</v>
      </c>
      <c r="F7754" s="1094">
        <f t="shared" si="486"/>
        <v>0</v>
      </c>
      <c r="G7754" s="1095">
        <f t="shared" si="487"/>
        <v>0</v>
      </c>
      <c r="H7754" s="1090" t="str">
        <f t="shared" ca="1" si="488"/>
        <v/>
      </c>
      <c r="I7754" s="1109"/>
      <c r="J7754" s="1109"/>
      <c r="K7754" s="1112"/>
      <c r="L7754" s="1091"/>
      <c r="M7754" s="1091"/>
      <c r="N7754" s="1091"/>
      <c r="O7754" s="1091"/>
      <c r="P7754" s="1096"/>
      <c r="Q7754" s="1096"/>
      <c r="R7754" s="1096"/>
      <c r="S7754" s="1091"/>
    </row>
    <row r="7755" spans="1:19" x14ac:dyDescent="0.3">
      <c r="A7755" s="1090">
        <v>7750</v>
      </c>
      <c r="B7755" s="1091"/>
      <c r="C7755" s="1091"/>
      <c r="D7755" s="1097"/>
      <c r="E7755" s="1093">
        <f t="shared" si="485"/>
        <v>0</v>
      </c>
      <c r="F7755" s="1094">
        <f t="shared" si="486"/>
        <v>0</v>
      </c>
      <c r="G7755" s="1095">
        <f t="shared" si="487"/>
        <v>0</v>
      </c>
      <c r="H7755" s="1090" t="str">
        <f t="shared" ca="1" si="488"/>
        <v/>
      </c>
      <c r="I7755" s="1109"/>
      <c r="J7755" s="1109"/>
      <c r="K7755" s="1112"/>
      <c r="L7755" s="1091"/>
      <c r="M7755" s="1091"/>
      <c r="N7755" s="1091"/>
      <c r="O7755" s="1091"/>
      <c r="P7755" s="1096"/>
      <c r="Q7755" s="1096"/>
      <c r="R7755" s="1096"/>
      <c r="S7755" s="1091"/>
    </row>
    <row r="7756" spans="1:19" x14ac:dyDescent="0.3">
      <c r="A7756" s="1090">
        <v>7751</v>
      </c>
      <c r="B7756" s="1091"/>
      <c r="C7756" s="1091"/>
      <c r="D7756" s="1097"/>
      <c r="E7756" s="1093">
        <f t="shared" si="485"/>
        <v>0</v>
      </c>
      <c r="F7756" s="1094">
        <f t="shared" si="486"/>
        <v>0</v>
      </c>
      <c r="G7756" s="1095">
        <f t="shared" si="487"/>
        <v>0</v>
      </c>
      <c r="H7756" s="1090" t="str">
        <f t="shared" ca="1" si="488"/>
        <v/>
      </c>
      <c r="I7756" s="1109"/>
      <c r="J7756" s="1109"/>
      <c r="K7756" s="1112"/>
      <c r="L7756" s="1091"/>
      <c r="M7756" s="1091"/>
      <c r="N7756" s="1091"/>
      <c r="O7756" s="1091"/>
      <c r="P7756" s="1096"/>
      <c r="Q7756" s="1096"/>
      <c r="R7756" s="1096"/>
      <c r="S7756" s="1091"/>
    </row>
    <row r="7757" spans="1:19" x14ac:dyDescent="0.3">
      <c r="A7757" s="1090">
        <v>7752</v>
      </c>
      <c r="B7757" s="1091"/>
      <c r="C7757" s="1091"/>
      <c r="D7757" s="1097"/>
      <c r="E7757" s="1093">
        <f t="shared" si="485"/>
        <v>0</v>
      </c>
      <c r="F7757" s="1094">
        <f t="shared" si="486"/>
        <v>0</v>
      </c>
      <c r="G7757" s="1095">
        <f t="shared" si="487"/>
        <v>0</v>
      </c>
      <c r="H7757" s="1090" t="str">
        <f t="shared" ca="1" si="488"/>
        <v/>
      </c>
      <c r="I7757" s="1109"/>
      <c r="J7757" s="1109"/>
      <c r="K7757" s="1112"/>
      <c r="L7757" s="1091"/>
      <c r="M7757" s="1091"/>
      <c r="N7757" s="1091"/>
      <c r="O7757" s="1091"/>
      <c r="P7757" s="1096"/>
      <c r="Q7757" s="1096"/>
      <c r="R7757" s="1096"/>
      <c r="S7757" s="1091"/>
    </row>
    <row r="7758" spans="1:19" x14ac:dyDescent="0.3">
      <c r="A7758" s="1090">
        <v>7753</v>
      </c>
      <c r="B7758" s="1091"/>
      <c r="C7758" s="1091"/>
      <c r="D7758" s="1097"/>
      <c r="E7758" s="1093">
        <f t="shared" si="485"/>
        <v>0</v>
      </c>
      <c r="F7758" s="1094">
        <f t="shared" si="486"/>
        <v>0</v>
      </c>
      <c r="G7758" s="1095">
        <f t="shared" si="487"/>
        <v>0</v>
      </c>
      <c r="H7758" s="1090" t="str">
        <f t="shared" ca="1" si="488"/>
        <v/>
      </c>
      <c r="I7758" s="1109"/>
      <c r="J7758" s="1109"/>
      <c r="K7758" s="1112"/>
      <c r="L7758" s="1091"/>
      <c r="M7758" s="1091"/>
      <c r="N7758" s="1091"/>
      <c r="O7758" s="1091"/>
      <c r="P7758" s="1096"/>
      <c r="Q7758" s="1096"/>
      <c r="R7758" s="1096"/>
      <c r="S7758" s="1091"/>
    </row>
    <row r="7759" spans="1:19" x14ac:dyDescent="0.3">
      <c r="A7759" s="1090">
        <v>7754</v>
      </c>
      <c r="B7759" s="1091"/>
      <c r="C7759" s="1091"/>
      <c r="D7759" s="1097"/>
      <c r="E7759" s="1093">
        <f t="shared" si="485"/>
        <v>0</v>
      </c>
      <c r="F7759" s="1094">
        <f t="shared" si="486"/>
        <v>0</v>
      </c>
      <c r="G7759" s="1095">
        <f t="shared" si="487"/>
        <v>0</v>
      </c>
      <c r="H7759" s="1090" t="str">
        <f t="shared" ca="1" si="488"/>
        <v/>
      </c>
      <c r="I7759" s="1109"/>
      <c r="J7759" s="1109"/>
      <c r="K7759" s="1112"/>
      <c r="L7759" s="1091"/>
      <c r="M7759" s="1091"/>
      <c r="N7759" s="1091"/>
      <c r="O7759" s="1091"/>
      <c r="P7759" s="1096"/>
      <c r="Q7759" s="1096"/>
      <c r="R7759" s="1096"/>
      <c r="S7759" s="1091"/>
    </row>
    <row r="7760" spans="1:19" x14ac:dyDescent="0.3">
      <c r="A7760" s="1090">
        <v>7755</v>
      </c>
      <c r="B7760" s="1091"/>
      <c r="C7760" s="1091"/>
      <c r="D7760" s="1097"/>
      <c r="E7760" s="1093">
        <f t="shared" si="485"/>
        <v>0</v>
      </c>
      <c r="F7760" s="1094">
        <f t="shared" si="486"/>
        <v>0</v>
      </c>
      <c r="G7760" s="1095">
        <f t="shared" si="487"/>
        <v>0</v>
      </c>
      <c r="H7760" s="1090" t="str">
        <f t="shared" ca="1" si="488"/>
        <v/>
      </c>
      <c r="I7760" s="1109"/>
      <c r="J7760" s="1109"/>
      <c r="K7760" s="1112"/>
      <c r="L7760" s="1091"/>
      <c r="M7760" s="1091"/>
      <c r="N7760" s="1091"/>
      <c r="O7760" s="1091"/>
      <c r="P7760" s="1096"/>
      <c r="Q7760" s="1096"/>
      <c r="R7760" s="1096"/>
      <c r="S7760" s="1091"/>
    </row>
    <row r="7761" spans="1:19" x14ac:dyDescent="0.3">
      <c r="A7761" s="1090">
        <v>7756</v>
      </c>
      <c r="B7761" s="1091"/>
      <c r="C7761" s="1091"/>
      <c r="D7761" s="1097"/>
      <c r="E7761" s="1093">
        <f t="shared" si="485"/>
        <v>0</v>
      </c>
      <c r="F7761" s="1094">
        <f t="shared" si="486"/>
        <v>0</v>
      </c>
      <c r="G7761" s="1095">
        <f t="shared" si="487"/>
        <v>0</v>
      </c>
      <c r="H7761" s="1090" t="str">
        <f t="shared" ca="1" si="488"/>
        <v/>
      </c>
      <c r="I7761" s="1109"/>
      <c r="J7761" s="1109"/>
      <c r="K7761" s="1112"/>
      <c r="L7761" s="1091"/>
      <c r="M7761" s="1091"/>
      <c r="N7761" s="1091"/>
      <c r="O7761" s="1091"/>
      <c r="P7761" s="1096"/>
      <c r="Q7761" s="1096"/>
      <c r="R7761" s="1096"/>
      <c r="S7761" s="1091"/>
    </row>
    <row r="7762" spans="1:19" x14ac:dyDescent="0.3">
      <c r="A7762" s="1090">
        <v>7757</v>
      </c>
      <c r="B7762" s="1091"/>
      <c r="C7762" s="1091"/>
      <c r="D7762" s="1097"/>
      <c r="E7762" s="1093">
        <f t="shared" si="485"/>
        <v>0</v>
      </c>
      <c r="F7762" s="1094">
        <f t="shared" si="486"/>
        <v>0</v>
      </c>
      <c r="G7762" s="1095">
        <f t="shared" si="487"/>
        <v>0</v>
      </c>
      <c r="H7762" s="1090" t="str">
        <f t="shared" ca="1" si="488"/>
        <v/>
      </c>
      <c r="I7762" s="1109"/>
      <c r="J7762" s="1109"/>
      <c r="K7762" s="1112"/>
      <c r="L7762" s="1091"/>
      <c r="M7762" s="1091"/>
      <c r="N7762" s="1091"/>
      <c r="O7762" s="1091"/>
      <c r="P7762" s="1096"/>
      <c r="Q7762" s="1096"/>
      <c r="R7762" s="1096"/>
      <c r="S7762" s="1091"/>
    </row>
    <row r="7763" spans="1:19" x14ac:dyDescent="0.3">
      <c r="A7763" s="1090">
        <v>7758</v>
      </c>
      <c r="B7763" s="1091"/>
      <c r="C7763" s="1091"/>
      <c r="D7763" s="1097"/>
      <c r="E7763" s="1093">
        <f t="shared" si="485"/>
        <v>0</v>
      </c>
      <c r="F7763" s="1094">
        <f t="shared" si="486"/>
        <v>0</v>
      </c>
      <c r="G7763" s="1095">
        <f t="shared" si="487"/>
        <v>0</v>
      </c>
      <c r="H7763" s="1090" t="str">
        <f t="shared" ca="1" si="488"/>
        <v/>
      </c>
      <c r="I7763" s="1109"/>
      <c r="J7763" s="1109"/>
      <c r="K7763" s="1112"/>
      <c r="L7763" s="1091"/>
      <c r="M7763" s="1091"/>
      <c r="N7763" s="1091"/>
      <c r="O7763" s="1091"/>
      <c r="P7763" s="1096"/>
      <c r="Q7763" s="1096"/>
      <c r="R7763" s="1096"/>
      <c r="S7763" s="1091"/>
    </row>
    <row r="7764" spans="1:19" x14ac:dyDescent="0.3">
      <c r="A7764" s="1090">
        <v>7759</v>
      </c>
      <c r="B7764" s="1091"/>
      <c r="C7764" s="1091"/>
      <c r="D7764" s="1097"/>
      <c r="E7764" s="1093">
        <f t="shared" si="485"/>
        <v>0</v>
      </c>
      <c r="F7764" s="1094">
        <f t="shared" si="486"/>
        <v>0</v>
      </c>
      <c r="G7764" s="1095">
        <f t="shared" si="487"/>
        <v>0</v>
      </c>
      <c r="H7764" s="1090" t="str">
        <f t="shared" ca="1" si="488"/>
        <v/>
      </c>
      <c r="I7764" s="1109"/>
      <c r="J7764" s="1109"/>
      <c r="K7764" s="1112"/>
      <c r="L7764" s="1091"/>
      <c r="M7764" s="1091"/>
      <c r="N7764" s="1091"/>
      <c r="O7764" s="1091"/>
      <c r="P7764" s="1096"/>
      <c r="Q7764" s="1096"/>
      <c r="R7764" s="1096"/>
      <c r="S7764" s="1091"/>
    </row>
    <row r="7765" spans="1:19" x14ac:dyDescent="0.3">
      <c r="A7765" s="1090">
        <v>7760</v>
      </c>
      <c r="B7765" s="1091"/>
      <c r="C7765" s="1091"/>
      <c r="D7765" s="1097"/>
      <c r="E7765" s="1093">
        <f t="shared" si="485"/>
        <v>0</v>
      </c>
      <c r="F7765" s="1094">
        <f t="shared" si="486"/>
        <v>0</v>
      </c>
      <c r="G7765" s="1095">
        <f t="shared" si="487"/>
        <v>0</v>
      </c>
      <c r="H7765" s="1090" t="str">
        <f t="shared" ca="1" si="488"/>
        <v/>
      </c>
      <c r="I7765" s="1109"/>
      <c r="J7765" s="1109"/>
      <c r="K7765" s="1112"/>
      <c r="L7765" s="1091"/>
      <c r="M7765" s="1091"/>
      <c r="N7765" s="1091"/>
      <c r="O7765" s="1091"/>
      <c r="P7765" s="1096"/>
      <c r="Q7765" s="1096"/>
      <c r="R7765" s="1096"/>
      <c r="S7765" s="1091"/>
    </row>
    <row r="7766" spans="1:19" x14ac:dyDescent="0.3">
      <c r="A7766" s="1090">
        <v>7761</v>
      </c>
      <c r="B7766" s="1091"/>
      <c r="C7766" s="1091"/>
      <c r="D7766" s="1097"/>
      <c r="E7766" s="1093">
        <f t="shared" si="485"/>
        <v>0</v>
      </c>
      <c r="F7766" s="1094">
        <f t="shared" si="486"/>
        <v>0</v>
      </c>
      <c r="G7766" s="1095">
        <f t="shared" si="487"/>
        <v>0</v>
      </c>
      <c r="H7766" s="1090" t="str">
        <f t="shared" ca="1" si="488"/>
        <v/>
      </c>
      <c r="I7766" s="1109"/>
      <c r="J7766" s="1109"/>
      <c r="K7766" s="1112"/>
      <c r="L7766" s="1091"/>
      <c r="M7766" s="1091"/>
      <c r="N7766" s="1091"/>
      <c r="O7766" s="1091"/>
      <c r="P7766" s="1096"/>
      <c r="Q7766" s="1096"/>
      <c r="R7766" s="1096"/>
      <c r="S7766" s="1091"/>
    </row>
    <row r="7767" spans="1:19" x14ac:dyDescent="0.3">
      <c r="A7767" s="1090">
        <v>7762</v>
      </c>
      <c r="B7767" s="1091"/>
      <c r="C7767" s="1091"/>
      <c r="D7767" s="1097"/>
      <c r="E7767" s="1093">
        <f t="shared" si="485"/>
        <v>0</v>
      </c>
      <c r="F7767" s="1094">
        <f t="shared" si="486"/>
        <v>0</v>
      </c>
      <c r="G7767" s="1095">
        <f t="shared" si="487"/>
        <v>0</v>
      </c>
      <c r="H7767" s="1090" t="str">
        <f t="shared" ca="1" si="488"/>
        <v/>
      </c>
      <c r="I7767" s="1109"/>
      <c r="J7767" s="1109"/>
      <c r="K7767" s="1112"/>
      <c r="L7767" s="1091"/>
      <c r="M7767" s="1091"/>
      <c r="N7767" s="1091"/>
      <c r="O7767" s="1091"/>
      <c r="P7767" s="1096"/>
      <c r="Q7767" s="1096"/>
      <c r="R7767" s="1096"/>
      <c r="S7767" s="1091"/>
    </row>
    <row r="7768" spans="1:19" x14ac:dyDescent="0.3">
      <c r="A7768" s="1090">
        <v>7763</v>
      </c>
      <c r="B7768" s="1091"/>
      <c r="C7768" s="1091"/>
      <c r="D7768" s="1097"/>
      <c r="E7768" s="1093">
        <f t="shared" si="485"/>
        <v>0</v>
      </c>
      <c r="F7768" s="1094">
        <f t="shared" si="486"/>
        <v>0</v>
      </c>
      <c r="G7768" s="1095">
        <f t="shared" si="487"/>
        <v>0</v>
      </c>
      <c r="H7768" s="1090" t="str">
        <f t="shared" ca="1" si="488"/>
        <v/>
      </c>
      <c r="I7768" s="1109"/>
      <c r="J7768" s="1109"/>
      <c r="K7768" s="1112"/>
      <c r="L7768" s="1091"/>
      <c r="M7768" s="1091"/>
      <c r="N7768" s="1091"/>
      <c r="O7768" s="1091"/>
      <c r="P7768" s="1096"/>
      <c r="Q7768" s="1096"/>
      <c r="R7768" s="1096"/>
      <c r="S7768" s="1091"/>
    </row>
    <row r="7769" spans="1:19" x14ac:dyDescent="0.3">
      <c r="A7769" s="1090">
        <v>7764</v>
      </c>
      <c r="B7769" s="1091"/>
      <c r="C7769" s="1091"/>
      <c r="D7769" s="1097"/>
      <c r="E7769" s="1093">
        <f t="shared" si="485"/>
        <v>0</v>
      </c>
      <c r="F7769" s="1094">
        <f t="shared" si="486"/>
        <v>0</v>
      </c>
      <c r="G7769" s="1095">
        <f t="shared" si="487"/>
        <v>0</v>
      </c>
      <c r="H7769" s="1090" t="str">
        <f t="shared" ca="1" si="488"/>
        <v/>
      </c>
      <c r="I7769" s="1109"/>
      <c r="J7769" s="1109"/>
      <c r="K7769" s="1112"/>
      <c r="L7769" s="1091"/>
      <c r="M7769" s="1091"/>
      <c r="N7769" s="1091"/>
      <c r="O7769" s="1091"/>
      <c r="P7769" s="1096"/>
      <c r="Q7769" s="1096"/>
      <c r="R7769" s="1096"/>
      <c r="S7769" s="1091"/>
    </row>
    <row r="7770" spans="1:19" x14ac:dyDescent="0.3">
      <c r="A7770" s="1090">
        <v>7765</v>
      </c>
      <c r="B7770" s="1091"/>
      <c r="C7770" s="1091"/>
      <c r="D7770" s="1097"/>
      <c r="E7770" s="1093">
        <f t="shared" si="485"/>
        <v>0</v>
      </c>
      <c r="F7770" s="1094">
        <f t="shared" si="486"/>
        <v>0</v>
      </c>
      <c r="G7770" s="1095">
        <f t="shared" si="487"/>
        <v>0</v>
      </c>
      <c r="H7770" s="1090" t="str">
        <f t="shared" ca="1" si="488"/>
        <v/>
      </c>
      <c r="I7770" s="1109"/>
      <c r="J7770" s="1109"/>
      <c r="K7770" s="1112"/>
      <c r="L7770" s="1091"/>
      <c r="M7770" s="1091"/>
      <c r="N7770" s="1091"/>
      <c r="O7770" s="1091"/>
      <c r="P7770" s="1096"/>
      <c r="Q7770" s="1096"/>
      <c r="R7770" s="1096"/>
      <c r="S7770" s="1091"/>
    </row>
    <row r="7771" spans="1:19" x14ac:dyDescent="0.3">
      <c r="A7771" s="1090">
        <v>7766</v>
      </c>
      <c r="B7771" s="1091"/>
      <c r="C7771" s="1091"/>
      <c r="D7771" s="1097"/>
      <c r="E7771" s="1093">
        <f t="shared" si="485"/>
        <v>0</v>
      </c>
      <c r="F7771" s="1094">
        <f t="shared" si="486"/>
        <v>0</v>
      </c>
      <c r="G7771" s="1095">
        <f t="shared" si="487"/>
        <v>0</v>
      </c>
      <c r="H7771" s="1090" t="str">
        <f t="shared" ca="1" si="488"/>
        <v/>
      </c>
      <c r="I7771" s="1109"/>
      <c r="J7771" s="1109"/>
      <c r="K7771" s="1112"/>
      <c r="L7771" s="1091"/>
      <c r="M7771" s="1091"/>
      <c r="N7771" s="1091"/>
      <c r="O7771" s="1091"/>
      <c r="P7771" s="1096"/>
      <c r="Q7771" s="1096"/>
      <c r="R7771" s="1096"/>
      <c r="S7771" s="1091"/>
    </row>
    <row r="7772" spans="1:19" x14ac:dyDescent="0.3">
      <c r="A7772" s="1090">
        <v>7767</v>
      </c>
      <c r="B7772" s="1091"/>
      <c r="C7772" s="1091"/>
      <c r="D7772" s="1097"/>
      <c r="E7772" s="1093">
        <f t="shared" si="485"/>
        <v>0</v>
      </c>
      <c r="F7772" s="1094">
        <f t="shared" si="486"/>
        <v>0</v>
      </c>
      <c r="G7772" s="1095">
        <f t="shared" si="487"/>
        <v>0</v>
      </c>
      <c r="H7772" s="1090" t="str">
        <f t="shared" ca="1" si="488"/>
        <v/>
      </c>
      <c r="I7772" s="1109"/>
      <c r="J7772" s="1109"/>
      <c r="K7772" s="1112"/>
      <c r="L7772" s="1091"/>
      <c r="M7772" s="1091"/>
      <c r="N7772" s="1091"/>
      <c r="O7772" s="1091"/>
      <c r="P7772" s="1096"/>
      <c r="Q7772" s="1096"/>
      <c r="R7772" s="1096"/>
      <c r="S7772" s="1091"/>
    </row>
    <row r="7773" spans="1:19" x14ac:dyDescent="0.3">
      <c r="A7773" s="1090">
        <v>7768</v>
      </c>
      <c r="B7773" s="1091"/>
      <c r="C7773" s="1091"/>
      <c r="D7773" s="1097"/>
      <c r="E7773" s="1093">
        <f t="shared" si="485"/>
        <v>0</v>
      </c>
      <c r="F7773" s="1094">
        <f t="shared" si="486"/>
        <v>0</v>
      </c>
      <c r="G7773" s="1095">
        <f t="shared" si="487"/>
        <v>0</v>
      </c>
      <c r="H7773" s="1090" t="str">
        <f t="shared" ca="1" si="488"/>
        <v/>
      </c>
      <c r="I7773" s="1109"/>
      <c r="J7773" s="1109"/>
      <c r="K7773" s="1112"/>
      <c r="L7773" s="1091"/>
      <c r="M7773" s="1091"/>
      <c r="N7773" s="1091"/>
      <c r="O7773" s="1091"/>
      <c r="P7773" s="1096"/>
      <c r="Q7773" s="1096"/>
      <c r="R7773" s="1096"/>
      <c r="S7773" s="1091"/>
    </row>
    <row r="7774" spans="1:19" x14ac:dyDescent="0.3">
      <c r="A7774" s="1090">
        <v>7769</v>
      </c>
      <c r="B7774" s="1091"/>
      <c r="C7774" s="1091"/>
      <c r="D7774" s="1097"/>
      <c r="E7774" s="1093">
        <f t="shared" si="485"/>
        <v>0</v>
      </c>
      <c r="F7774" s="1094">
        <f t="shared" si="486"/>
        <v>0</v>
      </c>
      <c r="G7774" s="1095">
        <f t="shared" si="487"/>
        <v>0</v>
      </c>
      <c r="H7774" s="1090" t="str">
        <f t="shared" ca="1" si="488"/>
        <v/>
      </c>
      <c r="I7774" s="1109"/>
      <c r="J7774" s="1109"/>
      <c r="K7774" s="1112"/>
      <c r="L7774" s="1091"/>
      <c r="M7774" s="1091"/>
      <c r="N7774" s="1091"/>
      <c r="O7774" s="1091"/>
      <c r="P7774" s="1096"/>
      <c r="Q7774" s="1096"/>
      <c r="R7774" s="1096"/>
      <c r="S7774" s="1091"/>
    </row>
    <row r="7775" spans="1:19" x14ac:dyDescent="0.3">
      <c r="A7775" s="1090">
        <v>7770</v>
      </c>
      <c r="B7775" s="1091"/>
      <c r="C7775" s="1091"/>
      <c r="D7775" s="1097"/>
      <c r="E7775" s="1093">
        <f t="shared" si="485"/>
        <v>0</v>
      </c>
      <c r="F7775" s="1094">
        <f t="shared" si="486"/>
        <v>0</v>
      </c>
      <c r="G7775" s="1095">
        <f t="shared" si="487"/>
        <v>0</v>
      </c>
      <c r="H7775" s="1090" t="str">
        <f t="shared" ca="1" si="488"/>
        <v/>
      </c>
      <c r="I7775" s="1109"/>
      <c r="J7775" s="1109"/>
      <c r="K7775" s="1112"/>
      <c r="L7775" s="1091"/>
      <c r="M7775" s="1091"/>
      <c r="N7775" s="1091"/>
      <c r="O7775" s="1091"/>
      <c r="P7775" s="1096"/>
      <c r="Q7775" s="1096"/>
      <c r="R7775" s="1096"/>
      <c r="S7775" s="1091"/>
    </row>
    <row r="7776" spans="1:19" x14ac:dyDescent="0.3">
      <c r="A7776" s="1090">
        <v>7771</v>
      </c>
      <c r="B7776" s="1091"/>
      <c r="C7776" s="1091"/>
      <c r="D7776" s="1097"/>
      <c r="E7776" s="1093">
        <f t="shared" si="485"/>
        <v>0</v>
      </c>
      <c r="F7776" s="1094">
        <f t="shared" si="486"/>
        <v>0</v>
      </c>
      <c r="G7776" s="1095">
        <f t="shared" si="487"/>
        <v>0</v>
      </c>
      <c r="H7776" s="1090" t="str">
        <f t="shared" ca="1" si="488"/>
        <v/>
      </c>
      <c r="I7776" s="1109"/>
      <c r="J7776" s="1109"/>
      <c r="K7776" s="1112"/>
      <c r="L7776" s="1091"/>
      <c r="M7776" s="1091"/>
      <c r="N7776" s="1091"/>
      <c r="O7776" s="1091"/>
      <c r="P7776" s="1096"/>
      <c r="Q7776" s="1096"/>
      <c r="R7776" s="1096"/>
      <c r="S7776" s="1091"/>
    </row>
    <row r="7777" spans="1:19" x14ac:dyDescent="0.3">
      <c r="A7777" s="1090">
        <v>7772</v>
      </c>
      <c r="B7777" s="1091"/>
      <c r="C7777" s="1091"/>
      <c r="D7777" s="1097"/>
      <c r="E7777" s="1093">
        <f t="shared" si="485"/>
        <v>0</v>
      </c>
      <c r="F7777" s="1094">
        <f t="shared" si="486"/>
        <v>0</v>
      </c>
      <c r="G7777" s="1095">
        <f t="shared" si="487"/>
        <v>0</v>
      </c>
      <c r="H7777" s="1090" t="str">
        <f t="shared" ca="1" si="488"/>
        <v/>
      </c>
      <c r="I7777" s="1109"/>
      <c r="J7777" s="1109"/>
      <c r="K7777" s="1112"/>
      <c r="L7777" s="1091"/>
      <c r="M7777" s="1091"/>
      <c r="N7777" s="1091"/>
      <c r="O7777" s="1091"/>
      <c r="P7777" s="1096"/>
      <c r="Q7777" s="1096"/>
      <c r="R7777" s="1096"/>
      <c r="S7777" s="1091"/>
    </row>
    <row r="7778" spans="1:19" x14ac:dyDescent="0.3">
      <c r="A7778" s="1090">
        <v>7773</v>
      </c>
      <c r="B7778" s="1091"/>
      <c r="C7778" s="1091"/>
      <c r="D7778" s="1097"/>
      <c r="E7778" s="1093">
        <f t="shared" si="485"/>
        <v>0</v>
      </c>
      <c r="F7778" s="1094">
        <f t="shared" si="486"/>
        <v>0</v>
      </c>
      <c r="G7778" s="1095">
        <f t="shared" si="487"/>
        <v>0</v>
      </c>
      <c r="H7778" s="1090" t="str">
        <f t="shared" ca="1" si="488"/>
        <v/>
      </c>
      <c r="I7778" s="1109"/>
      <c r="J7778" s="1109"/>
      <c r="K7778" s="1112"/>
      <c r="L7778" s="1091"/>
      <c r="M7778" s="1091"/>
      <c r="N7778" s="1091"/>
      <c r="O7778" s="1091"/>
      <c r="P7778" s="1096"/>
      <c r="Q7778" s="1096"/>
      <c r="R7778" s="1096"/>
      <c r="S7778" s="1091"/>
    </row>
    <row r="7779" spans="1:19" x14ac:dyDescent="0.3">
      <c r="A7779" s="1090">
        <v>7774</v>
      </c>
      <c r="B7779" s="1091"/>
      <c r="C7779" s="1091"/>
      <c r="D7779" s="1097"/>
      <c r="E7779" s="1093">
        <f t="shared" si="485"/>
        <v>0</v>
      </c>
      <c r="F7779" s="1094">
        <f t="shared" si="486"/>
        <v>0</v>
      </c>
      <c r="G7779" s="1095">
        <f t="shared" si="487"/>
        <v>0</v>
      </c>
      <c r="H7779" s="1090" t="str">
        <f t="shared" ca="1" si="488"/>
        <v/>
      </c>
      <c r="I7779" s="1109"/>
      <c r="J7779" s="1109"/>
      <c r="K7779" s="1112"/>
      <c r="L7779" s="1091"/>
      <c r="M7779" s="1091"/>
      <c r="N7779" s="1091"/>
      <c r="O7779" s="1091"/>
      <c r="P7779" s="1096"/>
      <c r="Q7779" s="1096"/>
      <c r="R7779" s="1096"/>
      <c r="S7779" s="1091"/>
    </row>
    <row r="7780" spans="1:19" x14ac:dyDescent="0.3">
      <c r="A7780" s="1090">
        <v>7775</v>
      </c>
      <c r="B7780" s="1091"/>
      <c r="C7780" s="1091"/>
      <c r="D7780" s="1097"/>
      <c r="E7780" s="1093">
        <f t="shared" si="485"/>
        <v>0</v>
      </c>
      <c r="F7780" s="1094">
        <f t="shared" si="486"/>
        <v>0</v>
      </c>
      <c r="G7780" s="1095">
        <f t="shared" si="487"/>
        <v>0</v>
      </c>
      <c r="H7780" s="1090" t="str">
        <f t="shared" ca="1" si="488"/>
        <v/>
      </c>
      <c r="I7780" s="1109"/>
      <c r="J7780" s="1109"/>
      <c r="K7780" s="1112"/>
      <c r="L7780" s="1091"/>
      <c r="M7780" s="1091"/>
      <c r="N7780" s="1091"/>
      <c r="O7780" s="1091"/>
      <c r="P7780" s="1096"/>
      <c r="Q7780" s="1096"/>
      <c r="R7780" s="1096"/>
      <c r="S7780" s="1091"/>
    </row>
    <row r="7781" spans="1:19" x14ac:dyDescent="0.3">
      <c r="A7781" s="1090">
        <v>7776</v>
      </c>
      <c r="B7781" s="1091"/>
      <c r="C7781" s="1091"/>
      <c r="D7781" s="1097"/>
      <c r="E7781" s="1093">
        <f t="shared" si="485"/>
        <v>0</v>
      </c>
      <c r="F7781" s="1094">
        <f t="shared" si="486"/>
        <v>0</v>
      </c>
      <c r="G7781" s="1095">
        <f t="shared" si="487"/>
        <v>0</v>
      </c>
      <c r="H7781" s="1090" t="str">
        <f t="shared" ca="1" si="488"/>
        <v/>
      </c>
      <c r="I7781" s="1109"/>
      <c r="J7781" s="1109"/>
      <c r="K7781" s="1112"/>
      <c r="L7781" s="1091"/>
      <c r="M7781" s="1091"/>
      <c r="N7781" s="1091"/>
      <c r="O7781" s="1091"/>
      <c r="P7781" s="1096"/>
      <c r="Q7781" s="1096"/>
      <c r="R7781" s="1096"/>
      <c r="S7781" s="1091"/>
    </row>
    <row r="7782" spans="1:19" x14ac:dyDescent="0.3">
      <c r="A7782" s="1090">
        <v>7777</v>
      </c>
      <c r="B7782" s="1091"/>
      <c r="C7782" s="1091"/>
      <c r="D7782" s="1097"/>
      <c r="E7782" s="1093">
        <f t="shared" si="485"/>
        <v>0</v>
      </c>
      <c r="F7782" s="1094">
        <f t="shared" si="486"/>
        <v>0</v>
      </c>
      <c r="G7782" s="1095">
        <f t="shared" si="487"/>
        <v>0</v>
      </c>
      <c r="H7782" s="1090" t="str">
        <f t="shared" ca="1" si="488"/>
        <v/>
      </c>
      <c r="I7782" s="1109"/>
      <c r="J7782" s="1109"/>
      <c r="K7782" s="1112"/>
      <c r="L7782" s="1091"/>
      <c r="M7782" s="1091"/>
      <c r="N7782" s="1091"/>
      <c r="O7782" s="1091"/>
      <c r="P7782" s="1096"/>
      <c r="Q7782" s="1096"/>
      <c r="R7782" s="1096"/>
      <c r="S7782" s="1091"/>
    </row>
    <row r="7783" spans="1:19" x14ac:dyDescent="0.3">
      <c r="A7783" s="1090">
        <v>7778</v>
      </c>
      <c r="B7783" s="1091"/>
      <c r="C7783" s="1091"/>
      <c r="D7783" s="1097"/>
      <c r="E7783" s="1093">
        <f t="shared" si="485"/>
        <v>0</v>
      </c>
      <c r="F7783" s="1094">
        <f t="shared" si="486"/>
        <v>0</v>
      </c>
      <c r="G7783" s="1095">
        <f t="shared" si="487"/>
        <v>0</v>
      </c>
      <c r="H7783" s="1090" t="str">
        <f t="shared" ca="1" si="488"/>
        <v/>
      </c>
      <c r="I7783" s="1109"/>
      <c r="J7783" s="1109"/>
      <c r="K7783" s="1112"/>
      <c r="L7783" s="1091"/>
      <c r="M7783" s="1091"/>
      <c r="N7783" s="1091"/>
      <c r="O7783" s="1091"/>
      <c r="P7783" s="1096"/>
      <c r="Q7783" s="1096"/>
      <c r="R7783" s="1096"/>
      <c r="S7783" s="1091"/>
    </row>
    <row r="7784" spans="1:19" x14ac:dyDescent="0.3">
      <c r="A7784" s="1090">
        <v>7779</v>
      </c>
      <c r="B7784" s="1091"/>
      <c r="C7784" s="1091"/>
      <c r="D7784" s="1097"/>
      <c r="E7784" s="1093">
        <f t="shared" si="485"/>
        <v>0</v>
      </c>
      <c r="F7784" s="1094">
        <f t="shared" si="486"/>
        <v>0</v>
      </c>
      <c r="G7784" s="1095">
        <f t="shared" si="487"/>
        <v>0</v>
      </c>
      <c r="H7784" s="1090" t="str">
        <f t="shared" ca="1" si="488"/>
        <v/>
      </c>
      <c r="I7784" s="1109"/>
      <c r="J7784" s="1109"/>
      <c r="K7784" s="1112"/>
      <c r="L7784" s="1091"/>
      <c r="M7784" s="1091"/>
      <c r="N7784" s="1091"/>
      <c r="O7784" s="1091"/>
      <c r="P7784" s="1096"/>
      <c r="Q7784" s="1096"/>
      <c r="R7784" s="1096"/>
      <c r="S7784" s="1091"/>
    </row>
    <row r="7785" spans="1:19" x14ac:dyDescent="0.3">
      <c r="A7785" s="1090">
        <v>7780</v>
      </c>
      <c r="B7785" s="1091"/>
      <c r="C7785" s="1091"/>
      <c r="D7785" s="1097"/>
      <c r="E7785" s="1093">
        <f t="shared" si="485"/>
        <v>0</v>
      </c>
      <c r="F7785" s="1094">
        <f t="shared" si="486"/>
        <v>0</v>
      </c>
      <c r="G7785" s="1095">
        <f t="shared" si="487"/>
        <v>0</v>
      </c>
      <c r="H7785" s="1090" t="str">
        <f t="shared" ca="1" si="488"/>
        <v/>
      </c>
      <c r="I7785" s="1109"/>
      <c r="J7785" s="1109"/>
      <c r="K7785" s="1112"/>
      <c r="L7785" s="1091"/>
      <c r="M7785" s="1091"/>
      <c r="N7785" s="1091"/>
      <c r="O7785" s="1091"/>
      <c r="P7785" s="1096"/>
      <c r="Q7785" s="1096"/>
      <c r="R7785" s="1096"/>
      <c r="S7785" s="1091"/>
    </row>
    <row r="7786" spans="1:19" x14ac:dyDescent="0.3">
      <c r="A7786" s="1090">
        <v>7781</v>
      </c>
      <c r="B7786" s="1091"/>
      <c r="C7786" s="1091"/>
      <c r="D7786" s="1097"/>
      <c r="E7786" s="1093">
        <f t="shared" si="485"/>
        <v>0</v>
      </c>
      <c r="F7786" s="1094">
        <f t="shared" si="486"/>
        <v>0</v>
      </c>
      <c r="G7786" s="1095">
        <f t="shared" si="487"/>
        <v>0</v>
      </c>
      <c r="H7786" s="1090" t="str">
        <f t="shared" ca="1" si="488"/>
        <v/>
      </c>
      <c r="I7786" s="1109"/>
      <c r="J7786" s="1109"/>
      <c r="K7786" s="1112"/>
      <c r="L7786" s="1091"/>
      <c r="M7786" s="1091"/>
      <c r="N7786" s="1091"/>
      <c r="O7786" s="1091"/>
      <c r="P7786" s="1096"/>
      <c r="Q7786" s="1096"/>
      <c r="R7786" s="1096"/>
      <c r="S7786" s="1091"/>
    </row>
    <row r="7787" spans="1:19" x14ac:dyDescent="0.3">
      <c r="A7787" s="1090">
        <v>7782</v>
      </c>
      <c r="B7787" s="1091"/>
      <c r="C7787" s="1091"/>
      <c r="D7787" s="1097"/>
      <c r="E7787" s="1093">
        <f t="shared" si="485"/>
        <v>0</v>
      </c>
      <c r="F7787" s="1094">
        <f t="shared" si="486"/>
        <v>0</v>
      </c>
      <c r="G7787" s="1095">
        <f t="shared" si="487"/>
        <v>0</v>
      </c>
      <c r="H7787" s="1090" t="str">
        <f t="shared" ca="1" si="488"/>
        <v/>
      </c>
      <c r="I7787" s="1109"/>
      <c r="J7787" s="1109"/>
      <c r="K7787" s="1112"/>
      <c r="L7787" s="1091"/>
      <c r="M7787" s="1091"/>
      <c r="N7787" s="1091"/>
      <c r="O7787" s="1091"/>
      <c r="P7787" s="1096"/>
      <c r="Q7787" s="1096"/>
      <c r="R7787" s="1096"/>
      <c r="S7787" s="1091"/>
    </row>
    <row r="7788" spans="1:19" x14ac:dyDescent="0.3">
      <c r="A7788" s="1090">
        <v>7783</v>
      </c>
      <c r="B7788" s="1091"/>
      <c r="C7788" s="1091"/>
      <c r="D7788" s="1097"/>
      <c r="E7788" s="1093">
        <f t="shared" si="485"/>
        <v>0</v>
      </c>
      <c r="F7788" s="1094">
        <f t="shared" si="486"/>
        <v>0</v>
      </c>
      <c r="G7788" s="1095">
        <f t="shared" si="487"/>
        <v>0</v>
      </c>
      <c r="H7788" s="1090" t="str">
        <f t="shared" ca="1" si="488"/>
        <v/>
      </c>
      <c r="I7788" s="1109"/>
      <c r="J7788" s="1109"/>
      <c r="K7788" s="1112"/>
      <c r="L7788" s="1091"/>
      <c r="M7788" s="1091"/>
      <c r="N7788" s="1091"/>
      <c r="O7788" s="1091"/>
      <c r="P7788" s="1096"/>
      <c r="Q7788" s="1096"/>
      <c r="R7788" s="1096"/>
      <c r="S7788" s="1091"/>
    </row>
    <row r="7789" spans="1:19" x14ac:dyDescent="0.3">
      <c r="A7789" s="1090">
        <v>7784</v>
      </c>
      <c r="B7789" s="1091"/>
      <c r="C7789" s="1091"/>
      <c r="D7789" s="1097"/>
      <c r="E7789" s="1093">
        <f t="shared" si="485"/>
        <v>0</v>
      </c>
      <c r="F7789" s="1094">
        <f t="shared" si="486"/>
        <v>0</v>
      </c>
      <c r="G7789" s="1095">
        <f t="shared" si="487"/>
        <v>0</v>
      </c>
      <c r="H7789" s="1090" t="str">
        <f t="shared" ca="1" si="488"/>
        <v/>
      </c>
      <c r="I7789" s="1109"/>
      <c r="J7789" s="1109"/>
      <c r="K7789" s="1112"/>
      <c r="L7789" s="1091"/>
      <c r="M7789" s="1091"/>
      <c r="N7789" s="1091"/>
      <c r="O7789" s="1091"/>
      <c r="P7789" s="1096"/>
      <c r="Q7789" s="1096"/>
      <c r="R7789" s="1096"/>
      <c r="S7789" s="1091"/>
    </row>
    <row r="7790" spans="1:19" x14ac:dyDescent="0.3">
      <c r="A7790" s="1090">
        <v>7785</v>
      </c>
      <c r="B7790" s="1091"/>
      <c r="C7790" s="1091"/>
      <c r="D7790" s="1097"/>
      <c r="E7790" s="1093">
        <f t="shared" si="485"/>
        <v>0</v>
      </c>
      <c r="F7790" s="1094">
        <f t="shared" si="486"/>
        <v>0</v>
      </c>
      <c r="G7790" s="1095">
        <f t="shared" si="487"/>
        <v>0</v>
      </c>
      <c r="H7790" s="1090" t="str">
        <f t="shared" ca="1" si="488"/>
        <v/>
      </c>
      <c r="I7790" s="1109"/>
      <c r="J7790" s="1109"/>
      <c r="K7790" s="1112"/>
      <c r="L7790" s="1091"/>
      <c r="M7790" s="1091"/>
      <c r="N7790" s="1091"/>
      <c r="O7790" s="1091"/>
      <c r="P7790" s="1096"/>
      <c r="Q7790" s="1096"/>
      <c r="R7790" s="1096"/>
      <c r="S7790" s="1091"/>
    </row>
    <row r="7791" spans="1:19" x14ac:dyDescent="0.3">
      <c r="A7791" s="1090">
        <v>7786</v>
      </c>
      <c r="B7791" s="1091"/>
      <c r="C7791" s="1091"/>
      <c r="D7791" s="1097"/>
      <c r="E7791" s="1093">
        <f t="shared" si="485"/>
        <v>0</v>
      </c>
      <c r="F7791" s="1094">
        <f t="shared" si="486"/>
        <v>0</v>
      </c>
      <c r="G7791" s="1095">
        <f t="shared" si="487"/>
        <v>0</v>
      </c>
      <c r="H7791" s="1090" t="str">
        <f t="shared" ca="1" si="488"/>
        <v/>
      </c>
      <c r="I7791" s="1109"/>
      <c r="J7791" s="1109"/>
      <c r="K7791" s="1112"/>
      <c r="L7791" s="1091"/>
      <c r="M7791" s="1091"/>
      <c r="N7791" s="1091"/>
      <c r="O7791" s="1091"/>
      <c r="P7791" s="1096"/>
      <c r="Q7791" s="1096"/>
      <c r="R7791" s="1096"/>
      <c r="S7791" s="1091"/>
    </row>
    <row r="7792" spans="1:19" x14ac:dyDescent="0.3">
      <c r="A7792" s="1090">
        <v>7787</v>
      </c>
      <c r="B7792" s="1091"/>
      <c r="C7792" s="1091"/>
      <c r="D7792" s="1097"/>
      <c r="E7792" s="1093">
        <f t="shared" si="485"/>
        <v>0</v>
      </c>
      <c r="F7792" s="1094">
        <f t="shared" si="486"/>
        <v>0</v>
      </c>
      <c r="G7792" s="1095">
        <f t="shared" si="487"/>
        <v>0</v>
      </c>
      <c r="H7792" s="1090" t="str">
        <f t="shared" ca="1" si="488"/>
        <v/>
      </c>
      <c r="I7792" s="1109"/>
      <c r="J7792" s="1109"/>
      <c r="K7792" s="1112"/>
      <c r="L7792" s="1091"/>
      <c r="M7792" s="1091"/>
      <c r="N7792" s="1091"/>
      <c r="O7792" s="1091"/>
      <c r="P7792" s="1096"/>
      <c r="Q7792" s="1096"/>
      <c r="R7792" s="1096"/>
      <c r="S7792" s="1091"/>
    </row>
    <row r="7793" spans="1:19" x14ac:dyDescent="0.3">
      <c r="A7793" s="1090">
        <v>7788</v>
      </c>
      <c r="B7793" s="1091"/>
      <c r="C7793" s="1091"/>
      <c r="D7793" s="1097"/>
      <c r="E7793" s="1093">
        <f t="shared" si="485"/>
        <v>0</v>
      </c>
      <c r="F7793" s="1094">
        <f t="shared" si="486"/>
        <v>0</v>
      </c>
      <c r="G7793" s="1095">
        <f t="shared" si="487"/>
        <v>0</v>
      </c>
      <c r="H7793" s="1090" t="str">
        <f t="shared" ca="1" si="488"/>
        <v/>
      </c>
      <c r="I7793" s="1109"/>
      <c r="J7793" s="1109"/>
      <c r="K7793" s="1112"/>
      <c r="L7793" s="1091"/>
      <c r="M7793" s="1091"/>
      <c r="N7793" s="1091"/>
      <c r="O7793" s="1091"/>
      <c r="P7793" s="1096"/>
      <c r="Q7793" s="1096"/>
      <c r="R7793" s="1096"/>
      <c r="S7793" s="1091"/>
    </row>
    <row r="7794" spans="1:19" x14ac:dyDescent="0.3">
      <c r="A7794" s="1090">
        <v>7789</v>
      </c>
      <c r="B7794" s="1091"/>
      <c r="C7794" s="1091"/>
      <c r="D7794" s="1097"/>
      <c r="E7794" s="1093">
        <f t="shared" si="485"/>
        <v>0</v>
      </c>
      <c r="F7794" s="1094">
        <f t="shared" si="486"/>
        <v>0</v>
      </c>
      <c r="G7794" s="1095">
        <f t="shared" si="487"/>
        <v>0</v>
      </c>
      <c r="H7794" s="1090" t="str">
        <f t="shared" ca="1" si="488"/>
        <v/>
      </c>
      <c r="I7794" s="1109"/>
      <c r="J7794" s="1109"/>
      <c r="K7794" s="1112"/>
      <c r="L7794" s="1091"/>
      <c r="M7794" s="1091"/>
      <c r="N7794" s="1091"/>
      <c r="O7794" s="1091"/>
      <c r="P7794" s="1096"/>
      <c r="Q7794" s="1096"/>
      <c r="R7794" s="1096"/>
      <c r="S7794" s="1091"/>
    </row>
    <row r="7795" spans="1:19" x14ac:dyDescent="0.3">
      <c r="A7795" s="1090">
        <v>7790</v>
      </c>
      <c r="B7795" s="1091"/>
      <c r="C7795" s="1091"/>
      <c r="D7795" s="1097"/>
      <c r="E7795" s="1093">
        <f t="shared" si="485"/>
        <v>0</v>
      </c>
      <c r="F7795" s="1094">
        <f t="shared" si="486"/>
        <v>0</v>
      </c>
      <c r="G7795" s="1095">
        <f t="shared" si="487"/>
        <v>0</v>
      </c>
      <c r="H7795" s="1090" t="str">
        <f t="shared" ca="1" si="488"/>
        <v/>
      </c>
      <c r="I7795" s="1109"/>
      <c r="J7795" s="1109"/>
      <c r="K7795" s="1112"/>
      <c r="L7795" s="1091"/>
      <c r="M7795" s="1091"/>
      <c r="N7795" s="1091"/>
      <c r="O7795" s="1091"/>
      <c r="P7795" s="1096"/>
      <c r="Q7795" s="1096"/>
      <c r="R7795" s="1096"/>
      <c r="S7795" s="1091"/>
    </row>
    <row r="7796" spans="1:19" x14ac:dyDescent="0.3">
      <c r="A7796" s="1090">
        <v>7791</v>
      </c>
      <c r="B7796" s="1091"/>
      <c r="C7796" s="1091"/>
      <c r="D7796" s="1097"/>
      <c r="E7796" s="1093">
        <f t="shared" si="485"/>
        <v>0</v>
      </c>
      <c r="F7796" s="1094">
        <f t="shared" si="486"/>
        <v>0</v>
      </c>
      <c r="G7796" s="1095">
        <f t="shared" si="487"/>
        <v>0</v>
      </c>
      <c r="H7796" s="1090" t="str">
        <f t="shared" ca="1" si="488"/>
        <v/>
      </c>
      <c r="I7796" s="1109"/>
      <c r="J7796" s="1109"/>
      <c r="K7796" s="1112"/>
      <c r="L7796" s="1091"/>
      <c r="M7796" s="1091"/>
      <c r="N7796" s="1091"/>
      <c r="O7796" s="1091"/>
      <c r="P7796" s="1096"/>
      <c r="Q7796" s="1096"/>
      <c r="R7796" s="1096"/>
      <c r="S7796" s="1091"/>
    </row>
    <row r="7797" spans="1:19" x14ac:dyDescent="0.3">
      <c r="A7797" s="1090">
        <v>7792</v>
      </c>
      <c r="B7797" s="1091"/>
      <c r="C7797" s="1091"/>
      <c r="D7797" s="1097"/>
      <c r="E7797" s="1093">
        <f t="shared" si="485"/>
        <v>0</v>
      </c>
      <c r="F7797" s="1094">
        <f t="shared" si="486"/>
        <v>0</v>
      </c>
      <c r="G7797" s="1095">
        <f t="shared" si="487"/>
        <v>0</v>
      </c>
      <c r="H7797" s="1090" t="str">
        <f t="shared" ca="1" si="488"/>
        <v/>
      </c>
      <c r="I7797" s="1109"/>
      <c r="J7797" s="1109"/>
      <c r="K7797" s="1112"/>
      <c r="L7797" s="1091"/>
      <c r="M7797" s="1091"/>
      <c r="N7797" s="1091"/>
      <c r="O7797" s="1091"/>
      <c r="P7797" s="1096"/>
      <c r="Q7797" s="1096"/>
      <c r="R7797" s="1096"/>
      <c r="S7797" s="1091"/>
    </row>
    <row r="7798" spans="1:19" x14ac:dyDescent="0.3">
      <c r="A7798" s="1090">
        <v>7793</v>
      </c>
      <c r="B7798" s="1091"/>
      <c r="C7798" s="1091"/>
      <c r="D7798" s="1097"/>
      <c r="E7798" s="1093">
        <f t="shared" si="485"/>
        <v>0</v>
      </c>
      <c r="F7798" s="1094">
        <f t="shared" si="486"/>
        <v>0</v>
      </c>
      <c r="G7798" s="1095">
        <f t="shared" si="487"/>
        <v>0</v>
      </c>
      <c r="H7798" s="1090" t="str">
        <f t="shared" ca="1" si="488"/>
        <v/>
      </c>
      <c r="I7798" s="1109"/>
      <c r="J7798" s="1109"/>
      <c r="K7798" s="1112"/>
      <c r="L7798" s="1091"/>
      <c r="M7798" s="1091"/>
      <c r="N7798" s="1091"/>
      <c r="O7798" s="1091"/>
      <c r="P7798" s="1096"/>
      <c r="Q7798" s="1096"/>
      <c r="R7798" s="1096"/>
      <c r="S7798" s="1091"/>
    </row>
    <row r="7799" spans="1:19" x14ac:dyDescent="0.3">
      <c r="A7799" s="1090">
        <v>7794</v>
      </c>
      <c r="B7799" s="1091"/>
      <c r="C7799" s="1091"/>
      <c r="D7799" s="1097"/>
      <c r="E7799" s="1093">
        <f t="shared" si="485"/>
        <v>0</v>
      </c>
      <c r="F7799" s="1094">
        <f t="shared" si="486"/>
        <v>0</v>
      </c>
      <c r="G7799" s="1095">
        <f t="shared" si="487"/>
        <v>0</v>
      </c>
      <c r="H7799" s="1090" t="str">
        <f t="shared" ca="1" si="488"/>
        <v/>
      </c>
      <c r="I7799" s="1109"/>
      <c r="J7799" s="1109"/>
      <c r="K7799" s="1112"/>
      <c r="L7799" s="1091"/>
      <c r="M7799" s="1091"/>
      <c r="N7799" s="1091"/>
      <c r="O7799" s="1091"/>
      <c r="P7799" s="1096"/>
      <c r="Q7799" s="1096"/>
      <c r="R7799" s="1096"/>
      <c r="S7799" s="1091"/>
    </row>
    <row r="7800" spans="1:19" x14ac:dyDescent="0.3">
      <c r="A7800" s="1090">
        <v>7795</v>
      </c>
      <c r="B7800" s="1091"/>
      <c r="C7800" s="1091"/>
      <c r="D7800" s="1097"/>
      <c r="E7800" s="1093">
        <f t="shared" si="485"/>
        <v>0</v>
      </c>
      <c r="F7800" s="1094">
        <f t="shared" si="486"/>
        <v>0</v>
      </c>
      <c r="G7800" s="1095">
        <f t="shared" si="487"/>
        <v>0</v>
      </c>
      <c r="H7800" s="1090" t="str">
        <f t="shared" ca="1" si="488"/>
        <v/>
      </c>
      <c r="I7800" s="1109"/>
      <c r="J7800" s="1109"/>
      <c r="K7800" s="1112"/>
      <c r="L7800" s="1091"/>
      <c r="M7800" s="1091"/>
      <c r="N7800" s="1091"/>
      <c r="O7800" s="1091"/>
      <c r="P7800" s="1096"/>
      <c r="Q7800" s="1096"/>
      <c r="R7800" s="1096"/>
      <c r="S7800" s="1091"/>
    </row>
    <row r="7801" spans="1:19" x14ac:dyDescent="0.3">
      <c r="A7801" s="1090">
        <v>7796</v>
      </c>
      <c r="B7801" s="1091"/>
      <c r="C7801" s="1091"/>
      <c r="D7801" s="1097"/>
      <c r="E7801" s="1093">
        <f t="shared" si="485"/>
        <v>0</v>
      </c>
      <c r="F7801" s="1094">
        <f t="shared" si="486"/>
        <v>0</v>
      </c>
      <c r="G7801" s="1095">
        <f t="shared" si="487"/>
        <v>0</v>
      </c>
      <c r="H7801" s="1090" t="str">
        <f t="shared" ca="1" si="488"/>
        <v/>
      </c>
      <c r="I7801" s="1109"/>
      <c r="J7801" s="1109"/>
      <c r="K7801" s="1112"/>
      <c r="L7801" s="1091"/>
      <c r="M7801" s="1091"/>
      <c r="N7801" s="1091"/>
      <c r="O7801" s="1091"/>
      <c r="P7801" s="1096"/>
      <c r="Q7801" s="1096"/>
      <c r="R7801" s="1096"/>
      <c r="S7801" s="1091"/>
    </row>
    <row r="7802" spans="1:19" x14ac:dyDescent="0.3">
      <c r="A7802" s="1090">
        <v>7797</v>
      </c>
      <c r="B7802" s="1091"/>
      <c r="C7802" s="1091"/>
      <c r="D7802" s="1097"/>
      <c r="E7802" s="1093">
        <f t="shared" si="485"/>
        <v>0</v>
      </c>
      <c r="F7802" s="1094">
        <f t="shared" si="486"/>
        <v>0</v>
      </c>
      <c r="G7802" s="1095">
        <f t="shared" si="487"/>
        <v>0</v>
      </c>
      <c r="H7802" s="1090" t="str">
        <f t="shared" ca="1" si="488"/>
        <v/>
      </c>
      <c r="I7802" s="1109"/>
      <c r="J7802" s="1109"/>
      <c r="K7802" s="1112"/>
      <c r="L7802" s="1091"/>
      <c r="M7802" s="1091"/>
      <c r="N7802" s="1091"/>
      <c r="O7802" s="1091"/>
      <c r="P7802" s="1096"/>
      <c r="Q7802" s="1096"/>
      <c r="R7802" s="1096"/>
      <c r="S7802" s="1091"/>
    </row>
    <row r="7803" spans="1:19" x14ac:dyDescent="0.3">
      <c r="A7803" s="1090">
        <v>7798</v>
      </c>
      <c r="B7803" s="1091"/>
      <c r="C7803" s="1091"/>
      <c r="D7803" s="1097"/>
      <c r="E7803" s="1093">
        <f t="shared" si="485"/>
        <v>0</v>
      </c>
      <c r="F7803" s="1094">
        <f t="shared" si="486"/>
        <v>0</v>
      </c>
      <c r="G7803" s="1095">
        <f t="shared" si="487"/>
        <v>0</v>
      </c>
      <c r="H7803" s="1090" t="str">
        <f t="shared" ca="1" si="488"/>
        <v/>
      </c>
      <c r="I7803" s="1109"/>
      <c r="J7803" s="1109"/>
      <c r="K7803" s="1112"/>
      <c r="L7803" s="1091"/>
      <c r="M7803" s="1091"/>
      <c r="N7803" s="1091"/>
      <c r="O7803" s="1091"/>
      <c r="P7803" s="1096"/>
      <c r="Q7803" s="1096"/>
      <c r="R7803" s="1096"/>
      <c r="S7803" s="1091"/>
    </row>
    <row r="7804" spans="1:19" x14ac:dyDescent="0.3">
      <c r="A7804" s="1090">
        <v>7799</v>
      </c>
      <c r="B7804" s="1091"/>
      <c r="C7804" s="1091"/>
      <c r="D7804" s="1097"/>
      <c r="E7804" s="1093">
        <f t="shared" si="485"/>
        <v>0</v>
      </c>
      <c r="F7804" s="1094">
        <f t="shared" si="486"/>
        <v>0</v>
      </c>
      <c r="G7804" s="1095">
        <f t="shared" si="487"/>
        <v>0</v>
      </c>
      <c r="H7804" s="1090" t="str">
        <f t="shared" ca="1" si="488"/>
        <v/>
      </c>
      <c r="I7804" s="1109"/>
      <c r="J7804" s="1109"/>
      <c r="K7804" s="1112"/>
      <c r="L7804" s="1091"/>
      <c r="M7804" s="1091"/>
      <c r="N7804" s="1091"/>
      <c r="O7804" s="1091"/>
      <c r="P7804" s="1096"/>
      <c r="Q7804" s="1096"/>
      <c r="R7804" s="1096"/>
      <c r="S7804" s="1091"/>
    </row>
    <row r="7805" spans="1:19" x14ac:dyDescent="0.3">
      <c r="A7805" s="1090">
        <v>7800</v>
      </c>
      <c r="B7805" s="1091"/>
      <c r="C7805" s="1091"/>
      <c r="D7805" s="1097"/>
      <c r="E7805" s="1093">
        <f t="shared" si="485"/>
        <v>0</v>
      </c>
      <c r="F7805" s="1094">
        <f t="shared" si="486"/>
        <v>0</v>
      </c>
      <c r="G7805" s="1095">
        <f t="shared" si="487"/>
        <v>0</v>
      </c>
      <c r="H7805" s="1090" t="str">
        <f t="shared" ca="1" si="488"/>
        <v/>
      </c>
      <c r="I7805" s="1109"/>
      <c r="J7805" s="1109"/>
      <c r="K7805" s="1112"/>
      <c r="L7805" s="1091"/>
      <c r="M7805" s="1091"/>
      <c r="N7805" s="1091"/>
      <c r="O7805" s="1091"/>
      <c r="P7805" s="1096"/>
      <c r="Q7805" s="1096"/>
      <c r="R7805" s="1096"/>
      <c r="S7805" s="1091"/>
    </row>
    <row r="7806" spans="1:19" x14ac:dyDescent="0.3">
      <c r="A7806" s="1090">
        <v>7801</v>
      </c>
      <c r="B7806" s="1091"/>
      <c r="C7806" s="1091"/>
      <c r="D7806" s="1097"/>
      <c r="E7806" s="1093">
        <f t="shared" si="485"/>
        <v>0</v>
      </c>
      <c r="F7806" s="1094">
        <f t="shared" si="486"/>
        <v>0</v>
      </c>
      <c r="G7806" s="1095">
        <f t="shared" si="487"/>
        <v>0</v>
      </c>
      <c r="H7806" s="1090" t="str">
        <f t="shared" ca="1" si="488"/>
        <v/>
      </c>
      <c r="I7806" s="1109"/>
      <c r="J7806" s="1109"/>
      <c r="K7806" s="1112"/>
      <c r="L7806" s="1091"/>
      <c r="M7806" s="1091"/>
      <c r="N7806" s="1091"/>
      <c r="O7806" s="1091"/>
      <c r="P7806" s="1096"/>
      <c r="Q7806" s="1096"/>
      <c r="R7806" s="1096"/>
      <c r="S7806" s="1091"/>
    </row>
    <row r="7807" spans="1:19" x14ac:dyDescent="0.3">
      <c r="A7807" s="1090">
        <v>7802</v>
      </c>
      <c r="B7807" s="1091"/>
      <c r="C7807" s="1091"/>
      <c r="D7807" s="1097"/>
      <c r="E7807" s="1093">
        <f t="shared" si="485"/>
        <v>0</v>
      </c>
      <c r="F7807" s="1094">
        <f t="shared" si="486"/>
        <v>0</v>
      </c>
      <c r="G7807" s="1095">
        <f t="shared" si="487"/>
        <v>0</v>
      </c>
      <c r="H7807" s="1090" t="str">
        <f t="shared" ca="1" si="488"/>
        <v/>
      </c>
      <c r="I7807" s="1109"/>
      <c r="J7807" s="1109"/>
      <c r="K7807" s="1112"/>
      <c r="L7807" s="1091"/>
      <c r="M7807" s="1091"/>
      <c r="N7807" s="1091"/>
      <c r="O7807" s="1091"/>
      <c r="P7807" s="1096"/>
      <c r="Q7807" s="1096"/>
      <c r="R7807" s="1096"/>
      <c r="S7807" s="1091"/>
    </row>
    <row r="7808" spans="1:19" x14ac:dyDescent="0.3">
      <c r="A7808" s="1090">
        <v>7803</v>
      </c>
      <c r="B7808" s="1091"/>
      <c r="C7808" s="1091"/>
      <c r="D7808" s="1097"/>
      <c r="E7808" s="1093">
        <f t="shared" si="485"/>
        <v>0</v>
      </c>
      <c r="F7808" s="1094">
        <f t="shared" si="486"/>
        <v>0</v>
      </c>
      <c r="G7808" s="1095">
        <f t="shared" si="487"/>
        <v>0</v>
      </c>
      <c r="H7808" s="1090" t="str">
        <f t="shared" ca="1" si="488"/>
        <v/>
      </c>
      <c r="I7808" s="1109"/>
      <c r="J7808" s="1109"/>
      <c r="K7808" s="1112"/>
      <c r="L7808" s="1091"/>
      <c r="M7808" s="1091"/>
      <c r="N7808" s="1091"/>
      <c r="O7808" s="1091"/>
      <c r="P7808" s="1096"/>
      <c r="Q7808" s="1096"/>
      <c r="R7808" s="1096"/>
      <c r="S7808" s="1091"/>
    </row>
    <row r="7809" spans="1:19" x14ac:dyDescent="0.3">
      <c r="A7809" s="1090">
        <v>7804</v>
      </c>
      <c r="B7809" s="1091"/>
      <c r="C7809" s="1091"/>
      <c r="D7809" s="1097"/>
      <c r="E7809" s="1093">
        <f t="shared" si="485"/>
        <v>0</v>
      </c>
      <c r="F7809" s="1094">
        <f t="shared" si="486"/>
        <v>0</v>
      </c>
      <c r="G7809" s="1095">
        <f t="shared" si="487"/>
        <v>0</v>
      </c>
      <c r="H7809" s="1090" t="str">
        <f t="shared" ca="1" si="488"/>
        <v/>
      </c>
      <c r="I7809" s="1109"/>
      <c r="J7809" s="1109"/>
      <c r="K7809" s="1112"/>
      <c r="L7809" s="1091"/>
      <c r="M7809" s="1091"/>
      <c r="N7809" s="1091"/>
      <c r="O7809" s="1091"/>
      <c r="P7809" s="1096"/>
      <c r="Q7809" s="1096"/>
      <c r="R7809" s="1096"/>
      <c r="S7809" s="1091"/>
    </row>
    <row r="7810" spans="1:19" x14ac:dyDescent="0.3">
      <c r="A7810" s="1090">
        <v>7805</v>
      </c>
      <c r="B7810" s="1091"/>
      <c r="C7810" s="1091"/>
      <c r="D7810" s="1097"/>
      <c r="E7810" s="1093">
        <f t="shared" si="485"/>
        <v>0</v>
      </c>
      <c r="F7810" s="1094">
        <f t="shared" si="486"/>
        <v>0</v>
      </c>
      <c r="G7810" s="1095">
        <f t="shared" si="487"/>
        <v>0</v>
      </c>
      <c r="H7810" s="1090" t="str">
        <f t="shared" ca="1" si="488"/>
        <v/>
      </c>
      <c r="I7810" s="1109"/>
      <c r="J7810" s="1109"/>
      <c r="K7810" s="1112"/>
      <c r="L7810" s="1091"/>
      <c r="M7810" s="1091"/>
      <c r="N7810" s="1091"/>
      <c r="O7810" s="1091"/>
      <c r="P7810" s="1096"/>
      <c r="Q7810" s="1096"/>
      <c r="R7810" s="1096"/>
      <c r="S7810" s="1091"/>
    </row>
    <row r="7811" spans="1:19" x14ac:dyDescent="0.3">
      <c r="A7811" s="1090">
        <v>7806</v>
      </c>
      <c r="B7811" s="1091"/>
      <c r="C7811" s="1091"/>
      <c r="D7811" s="1097"/>
      <c r="E7811" s="1093">
        <f t="shared" si="485"/>
        <v>0</v>
      </c>
      <c r="F7811" s="1094">
        <f t="shared" si="486"/>
        <v>0</v>
      </c>
      <c r="G7811" s="1095">
        <f t="shared" si="487"/>
        <v>0</v>
      </c>
      <c r="H7811" s="1090" t="str">
        <f t="shared" ca="1" si="488"/>
        <v/>
      </c>
      <c r="I7811" s="1109"/>
      <c r="J7811" s="1109"/>
      <c r="K7811" s="1112"/>
      <c r="L7811" s="1091"/>
      <c r="M7811" s="1091"/>
      <c r="N7811" s="1091"/>
      <c r="O7811" s="1091"/>
      <c r="P7811" s="1096"/>
      <c r="Q7811" s="1096"/>
      <c r="R7811" s="1096"/>
      <c r="S7811" s="1091"/>
    </row>
    <row r="7812" spans="1:19" x14ac:dyDescent="0.3">
      <c r="A7812" s="1090">
        <v>7807</v>
      </c>
      <c r="B7812" s="1091"/>
      <c r="C7812" s="1091"/>
      <c r="D7812" s="1097"/>
      <c r="E7812" s="1093">
        <f t="shared" si="485"/>
        <v>0</v>
      </c>
      <c r="F7812" s="1094">
        <f t="shared" si="486"/>
        <v>0</v>
      </c>
      <c r="G7812" s="1095">
        <f t="shared" si="487"/>
        <v>0</v>
      </c>
      <c r="H7812" s="1090" t="str">
        <f t="shared" ca="1" si="488"/>
        <v/>
      </c>
      <c r="I7812" s="1109"/>
      <c r="J7812" s="1109"/>
      <c r="K7812" s="1112"/>
      <c r="L7812" s="1091"/>
      <c r="M7812" s="1091"/>
      <c r="N7812" s="1091"/>
      <c r="O7812" s="1091"/>
      <c r="P7812" s="1096"/>
      <c r="Q7812" s="1096"/>
      <c r="R7812" s="1096"/>
      <c r="S7812" s="1091"/>
    </row>
    <row r="7813" spans="1:19" x14ac:dyDescent="0.3">
      <c r="A7813" s="1090">
        <v>7808</v>
      </c>
      <c r="B7813" s="1091"/>
      <c r="C7813" s="1091"/>
      <c r="D7813" s="1097"/>
      <c r="E7813" s="1093">
        <f t="shared" si="485"/>
        <v>0</v>
      </c>
      <c r="F7813" s="1094">
        <f t="shared" si="486"/>
        <v>0</v>
      </c>
      <c r="G7813" s="1095">
        <f t="shared" si="487"/>
        <v>0</v>
      </c>
      <c r="H7813" s="1090" t="str">
        <f t="shared" ca="1" si="488"/>
        <v/>
      </c>
      <c r="I7813" s="1109"/>
      <c r="J7813" s="1109"/>
      <c r="K7813" s="1112"/>
      <c r="L7813" s="1091"/>
      <c r="M7813" s="1091"/>
      <c r="N7813" s="1091"/>
      <c r="O7813" s="1091"/>
      <c r="P7813" s="1096"/>
      <c r="Q7813" s="1096"/>
      <c r="R7813" s="1096"/>
      <c r="S7813" s="1091"/>
    </row>
    <row r="7814" spans="1:19" x14ac:dyDescent="0.3">
      <c r="A7814" s="1090">
        <v>7809</v>
      </c>
      <c r="B7814" s="1091"/>
      <c r="C7814" s="1091"/>
      <c r="D7814" s="1097"/>
      <c r="E7814" s="1093">
        <f t="shared" si="485"/>
        <v>0</v>
      </c>
      <c r="F7814" s="1094">
        <f t="shared" si="486"/>
        <v>0</v>
      </c>
      <c r="G7814" s="1095">
        <f t="shared" si="487"/>
        <v>0</v>
      </c>
      <c r="H7814" s="1090" t="str">
        <f t="shared" ca="1" si="488"/>
        <v/>
      </c>
      <c r="I7814" s="1109"/>
      <c r="J7814" s="1109"/>
      <c r="K7814" s="1112"/>
      <c r="L7814" s="1091"/>
      <c r="M7814" s="1091"/>
      <c r="N7814" s="1091"/>
      <c r="O7814" s="1091"/>
      <c r="P7814" s="1096"/>
      <c r="Q7814" s="1096"/>
      <c r="R7814" s="1096"/>
      <c r="S7814" s="1091"/>
    </row>
    <row r="7815" spans="1:19" x14ac:dyDescent="0.3">
      <c r="A7815" s="1090">
        <v>7810</v>
      </c>
      <c r="B7815" s="1091"/>
      <c r="C7815" s="1091"/>
      <c r="D7815" s="1097"/>
      <c r="E7815" s="1093">
        <f t="shared" ref="E7815:E7878" si="489">D7815</f>
        <v>0</v>
      </c>
      <c r="F7815" s="1094">
        <f t="shared" ref="F7815:F7878" si="490">D7815</f>
        <v>0</v>
      </c>
      <c r="G7815" s="1095">
        <f t="shared" ref="G7815:G7878" si="491">D7815</f>
        <v>0</v>
      </c>
      <c r="H7815" s="1090" t="str">
        <f t="shared" ref="H7815:H7878" ca="1" si="492">IF(ISBLANK(D7815),"",DATEDIF(G7815,TODAY(),"y"))</f>
        <v/>
      </c>
      <c r="I7815" s="1109"/>
      <c r="J7815" s="1109"/>
      <c r="K7815" s="1112"/>
      <c r="L7815" s="1091"/>
      <c r="M7815" s="1091"/>
      <c r="N7815" s="1091"/>
      <c r="O7815" s="1091"/>
      <c r="P7815" s="1096"/>
      <c r="Q7815" s="1096"/>
      <c r="R7815" s="1096"/>
      <c r="S7815" s="1091"/>
    </row>
    <row r="7816" spans="1:19" x14ac:dyDescent="0.3">
      <c r="A7816" s="1090">
        <v>7811</v>
      </c>
      <c r="B7816" s="1091"/>
      <c r="C7816" s="1091"/>
      <c r="D7816" s="1097"/>
      <c r="E7816" s="1093">
        <f t="shared" si="489"/>
        <v>0</v>
      </c>
      <c r="F7816" s="1094">
        <f t="shared" si="490"/>
        <v>0</v>
      </c>
      <c r="G7816" s="1095">
        <f t="shared" si="491"/>
        <v>0</v>
      </c>
      <c r="H7816" s="1090" t="str">
        <f t="shared" ca="1" si="492"/>
        <v/>
      </c>
      <c r="I7816" s="1109"/>
      <c r="J7816" s="1109"/>
      <c r="K7816" s="1112"/>
      <c r="L7816" s="1091"/>
      <c r="M7816" s="1091"/>
      <c r="N7816" s="1091"/>
      <c r="O7816" s="1091"/>
      <c r="P7816" s="1096"/>
      <c r="Q7816" s="1096"/>
      <c r="R7816" s="1096"/>
      <c r="S7816" s="1091"/>
    </row>
    <row r="7817" spans="1:19" x14ac:dyDescent="0.3">
      <c r="A7817" s="1090">
        <v>7812</v>
      </c>
      <c r="B7817" s="1091"/>
      <c r="C7817" s="1091"/>
      <c r="D7817" s="1097"/>
      <c r="E7817" s="1093">
        <f t="shared" si="489"/>
        <v>0</v>
      </c>
      <c r="F7817" s="1094">
        <f t="shared" si="490"/>
        <v>0</v>
      </c>
      <c r="G7817" s="1095">
        <f t="shared" si="491"/>
        <v>0</v>
      </c>
      <c r="H7817" s="1090" t="str">
        <f t="shared" ca="1" si="492"/>
        <v/>
      </c>
      <c r="I7817" s="1109"/>
      <c r="J7817" s="1109"/>
      <c r="K7817" s="1112"/>
      <c r="L7817" s="1091"/>
      <c r="M7817" s="1091"/>
      <c r="N7817" s="1091"/>
      <c r="O7817" s="1091"/>
      <c r="P7817" s="1096"/>
      <c r="Q7817" s="1096"/>
      <c r="R7817" s="1096"/>
      <c r="S7817" s="1091"/>
    </row>
    <row r="7818" spans="1:19" x14ac:dyDescent="0.3">
      <c r="A7818" s="1090">
        <v>7813</v>
      </c>
      <c r="B7818" s="1091"/>
      <c r="C7818" s="1091"/>
      <c r="D7818" s="1097"/>
      <c r="E7818" s="1093">
        <f t="shared" si="489"/>
        <v>0</v>
      </c>
      <c r="F7818" s="1094">
        <f t="shared" si="490"/>
        <v>0</v>
      </c>
      <c r="G7818" s="1095">
        <f t="shared" si="491"/>
        <v>0</v>
      </c>
      <c r="H7818" s="1090" t="str">
        <f t="shared" ca="1" si="492"/>
        <v/>
      </c>
      <c r="I7818" s="1109"/>
      <c r="J7818" s="1109"/>
      <c r="K7818" s="1112"/>
      <c r="L7818" s="1091"/>
      <c r="M7818" s="1091"/>
      <c r="N7818" s="1091"/>
      <c r="O7818" s="1091"/>
      <c r="P7818" s="1096"/>
      <c r="Q7818" s="1096"/>
      <c r="R7818" s="1096"/>
      <c r="S7818" s="1091"/>
    </row>
    <row r="7819" spans="1:19" x14ac:dyDescent="0.3">
      <c r="A7819" s="1090">
        <v>7814</v>
      </c>
      <c r="B7819" s="1091"/>
      <c r="C7819" s="1091"/>
      <c r="D7819" s="1097"/>
      <c r="E7819" s="1093">
        <f t="shared" si="489"/>
        <v>0</v>
      </c>
      <c r="F7819" s="1094">
        <f t="shared" si="490"/>
        <v>0</v>
      </c>
      <c r="G7819" s="1095">
        <f t="shared" si="491"/>
        <v>0</v>
      </c>
      <c r="H7819" s="1090" t="str">
        <f t="shared" ca="1" si="492"/>
        <v/>
      </c>
      <c r="I7819" s="1109"/>
      <c r="J7819" s="1109"/>
      <c r="K7819" s="1112"/>
      <c r="L7819" s="1091"/>
      <c r="M7819" s="1091"/>
      <c r="N7819" s="1091"/>
      <c r="O7819" s="1091"/>
      <c r="P7819" s="1096"/>
      <c r="Q7819" s="1096"/>
      <c r="R7819" s="1096"/>
      <c r="S7819" s="1091"/>
    </row>
    <row r="7820" spans="1:19" x14ac:dyDescent="0.3">
      <c r="A7820" s="1090">
        <v>7815</v>
      </c>
      <c r="B7820" s="1091"/>
      <c r="C7820" s="1091"/>
      <c r="D7820" s="1097"/>
      <c r="E7820" s="1093">
        <f t="shared" si="489"/>
        <v>0</v>
      </c>
      <c r="F7820" s="1094">
        <f t="shared" si="490"/>
        <v>0</v>
      </c>
      <c r="G7820" s="1095">
        <f t="shared" si="491"/>
        <v>0</v>
      </c>
      <c r="H7820" s="1090" t="str">
        <f t="shared" ca="1" si="492"/>
        <v/>
      </c>
      <c r="I7820" s="1109"/>
      <c r="J7820" s="1109"/>
      <c r="K7820" s="1112"/>
      <c r="L7820" s="1091"/>
      <c r="M7820" s="1091"/>
      <c r="N7820" s="1091"/>
      <c r="O7820" s="1091"/>
      <c r="P7820" s="1096"/>
      <c r="Q7820" s="1096"/>
      <c r="R7820" s="1096"/>
      <c r="S7820" s="1091"/>
    </row>
    <row r="7821" spans="1:19" x14ac:dyDescent="0.3">
      <c r="A7821" s="1090">
        <v>7816</v>
      </c>
      <c r="B7821" s="1091"/>
      <c r="C7821" s="1091"/>
      <c r="D7821" s="1097"/>
      <c r="E7821" s="1093">
        <f t="shared" si="489"/>
        <v>0</v>
      </c>
      <c r="F7821" s="1094">
        <f t="shared" si="490"/>
        <v>0</v>
      </c>
      <c r="G7821" s="1095">
        <f t="shared" si="491"/>
        <v>0</v>
      </c>
      <c r="H7821" s="1090" t="str">
        <f t="shared" ca="1" si="492"/>
        <v/>
      </c>
      <c r="I7821" s="1109"/>
      <c r="J7821" s="1109"/>
      <c r="K7821" s="1112"/>
      <c r="L7821" s="1091"/>
      <c r="M7821" s="1091"/>
      <c r="N7821" s="1091"/>
      <c r="O7821" s="1091"/>
      <c r="P7821" s="1096"/>
      <c r="Q7821" s="1096"/>
      <c r="R7821" s="1096"/>
      <c r="S7821" s="1091"/>
    </row>
    <row r="7822" spans="1:19" x14ac:dyDescent="0.3">
      <c r="A7822" s="1090">
        <v>7817</v>
      </c>
      <c r="B7822" s="1091"/>
      <c r="C7822" s="1091"/>
      <c r="D7822" s="1097"/>
      <c r="E7822" s="1093">
        <f t="shared" si="489"/>
        <v>0</v>
      </c>
      <c r="F7822" s="1094">
        <f t="shared" si="490"/>
        <v>0</v>
      </c>
      <c r="G7822" s="1095">
        <f t="shared" si="491"/>
        <v>0</v>
      </c>
      <c r="H7822" s="1090" t="str">
        <f t="shared" ca="1" si="492"/>
        <v/>
      </c>
      <c r="I7822" s="1109"/>
      <c r="J7822" s="1109"/>
      <c r="K7822" s="1112"/>
      <c r="L7822" s="1091"/>
      <c r="M7822" s="1091"/>
      <c r="N7822" s="1091"/>
      <c r="O7822" s="1091"/>
      <c r="P7822" s="1096"/>
      <c r="Q7822" s="1096"/>
      <c r="R7822" s="1096"/>
      <c r="S7822" s="1091"/>
    </row>
    <row r="7823" spans="1:19" x14ac:dyDescent="0.3">
      <c r="A7823" s="1090">
        <v>7818</v>
      </c>
      <c r="B7823" s="1091"/>
      <c r="C7823" s="1091"/>
      <c r="D7823" s="1097"/>
      <c r="E7823" s="1093">
        <f t="shared" si="489"/>
        <v>0</v>
      </c>
      <c r="F7823" s="1094">
        <f t="shared" si="490"/>
        <v>0</v>
      </c>
      <c r="G7823" s="1095">
        <f t="shared" si="491"/>
        <v>0</v>
      </c>
      <c r="H7823" s="1090" t="str">
        <f t="shared" ca="1" si="492"/>
        <v/>
      </c>
      <c r="I7823" s="1109"/>
      <c r="J7823" s="1109"/>
      <c r="K7823" s="1112"/>
      <c r="L7823" s="1091"/>
      <c r="M7823" s="1091"/>
      <c r="N7823" s="1091"/>
      <c r="O7823" s="1091"/>
      <c r="P7823" s="1096"/>
      <c r="Q7823" s="1096"/>
      <c r="R7823" s="1096"/>
      <c r="S7823" s="1091"/>
    </row>
    <row r="7824" spans="1:19" x14ac:dyDescent="0.3">
      <c r="A7824" s="1090">
        <v>7819</v>
      </c>
      <c r="B7824" s="1091"/>
      <c r="C7824" s="1091"/>
      <c r="D7824" s="1097"/>
      <c r="E7824" s="1093">
        <f t="shared" si="489"/>
        <v>0</v>
      </c>
      <c r="F7824" s="1094">
        <f t="shared" si="490"/>
        <v>0</v>
      </c>
      <c r="G7824" s="1095">
        <f t="shared" si="491"/>
        <v>0</v>
      </c>
      <c r="H7824" s="1090" t="str">
        <f t="shared" ca="1" si="492"/>
        <v/>
      </c>
      <c r="I7824" s="1109"/>
      <c r="J7824" s="1109"/>
      <c r="K7824" s="1112"/>
      <c r="L7824" s="1091"/>
      <c r="M7824" s="1091"/>
      <c r="N7824" s="1091"/>
      <c r="O7824" s="1091"/>
      <c r="P7824" s="1096"/>
      <c r="Q7824" s="1096"/>
      <c r="R7824" s="1096"/>
      <c r="S7824" s="1091"/>
    </row>
    <row r="7825" spans="1:19" x14ac:dyDescent="0.3">
      <c r="A7825" s="1090">
        <v>7820</v>
      </c>
      <c r="B7825" s="1091"/>
      <c r="C7825" s="1091"/>
      <c r="D7825" s="1097"/>
      <c r="E7825" s="1093">
        <f t="shared" si="489"/>
        <v>0</v>
      </c>
      <c r="F7825" s="1094">
        <f t="shared" si="490"/>
        <v>0</v>
      </c>
      <c r="G7825" s="1095">
        <f t="shared" si="491"/>
        <v>0</v>
      </c>
      <c r="H7825" s="1090" t="str">
        <f t="shared" ca="1" si="492"/>
        <v/>
      </c>
      <c r="I7825" s="1109"/>
      <c r="J7825" s="1109"/>
      <c r="K7825" s="1112"/>
      <c r="L7825" s="1091"/>
      <c r="M7825" s="1091"/>
      <c r="N7825" s="1091"/>
      <c r="O7825" s="1091"/>
      <c r="P7825" s="1096"/>
      <c r="Q7825" s="1096"/>
      <c r="R7825" s="1096"/>
      <c r="S7825" s="1091"/>
    </row>
    <row r="7826" spans="1:19" x14ac:dyDescent="0.3">
      <c r="A7826" s="1090">
        <v>7821</v>
      </c>
      <c r="B7826" s="1091"/>
      <c r="C7826" s="1091"/>
      <c r="D7826" s="1097"/>
      <c r="E7826" s="1093">
        <f t="shared" si="489"/>
        <v>0</v>
      </c>
      <c r="F7826" s="1094">
        <f t="shared" si="490"/>
        <v>0</v>
      </c>
      <c r="G7826" s="1095">
        <f t="shared" si="491"/>
        <v>0</v>
      </c>
      <c r="H7826" s="1090" t="str">
        <f t="shared" ca="1" si="492"/>
        <v/>
      </c>
      <c r="I7826" s="1109"/>
      <c r="J7826" s="1109"/>
      <c r="K7826" s="1112"/>
      <c r="L7826" s="1091"/>
      <c r="M7826" s="1091"/>
      <c r="N7826" s="1091"/>
      <c r="O7826" s="1091"/>
      <c r="P7826" s="1096"/>
      <c r="Q7826" s="1096"/>
      <c r="R7826" s="1096"/>
      <c r="S7826" s="1091"/>
    </row>
    <row r="7827" spans="1:19" x14ac:dyDescent="0.3">
      <c r="A7827" s="1090">
        <v>7822</v>
      </c>
      <c r="B7827" s="1091"/>
      <c r="C7827" s="1091"/>
      <c r="D7827" s="1097"/>
      <c r="E7827" s="1093">
        <f t="shared" si="489"/>
        <v>0</v>
      </c>
      <c r="F7827" s="1094">
        <f t="shared" si="490"/>
        <v>0</v>
      </c>
      <c r="G7827" s="1095">
        <f t="shared" si="491"/>
        <v>0</v>
      </c>
      <c r="H7827" s="1090" t="str">
        <f t="shared" ca="1" si="492"/>
        <v/>
      </c>
      <c r="I7827" s="1109"/>
      <c r="J7827" s="1109"/>
      <c r="K7827" s="1112"/>
      <c r="L7827" s="1091"/>
      <c r="M7827" s="1091"/>
      <c r="N7827" s="1091"/>
      <c r="O7827" s="1091"/>
      <c r="P7827" s="1096"/>
      <c r="Q7827" s="1096"/>
      <c r="R7827" s="1096"/>
      <c r="S7827" s="1091"/>
    </row>
    <row r="7828" spans="1:19" x14ac:dyDescent="0.3">
      <c r="A7828" s="1090">
        <v>7823</v>
      </c>
      <c r="B7828" s="1091"/>
      <c r="C7828" s="1091"/>
      <c r="D7828" s="1097"/>
      <c r="E7828" s="1093">
        <f t="shared" si="489"/>
        <v>0</v>
      </c>
      <c r="F7828" s="1094">
        <f t="shared" si="490"/>
        <v>0</v>
      </c>
      <c r="G7828" s="1095">
        <f t="shared" si="491"/>
        <v>0</v>
      </c>
      <c r="H7828" s="1090" t="str">
        <f t="shared" ca="1" si="492"/>
        <v/>
      </c>
      <c r="I7828" s="1109"/>
      <c r="J7828" s="1109"/>
      <c r="K7828" s="1112"/>
      <c r="L7828" s="1091"/>
      <c r="M7828" s="1091"/>
      <c r="N7828" s="1091"/>
      <c r="O7828" s="1091"/>
      <c r="P7828" s="1096"/>
      <c r="Q7828" s="1096"/>
      <c r="R7828" s="1096"/>
      <c r="S7828" s="1091"/>
    </row>
    <row r="7829" spans="1:19" x14ac:dyDescent="0.3">
      <c r="A7829" s="1090">
        <v>7824</v>
      </c>
      <c r="B7829" s="1091"/>
      <c r="C7829" s="1091"/>
      <c r="D7829" s="1097"/>
      <c r="E7829" s="1093">
        <f t="shared" si="489"/>
        <v>0</v>
      </c>
      <c r="F7829" s="1094">
        <f t="shared" si="490"/>
        <v>0</v>
      </c>
      <c r="G7829" s="1095">
        <f t="shared" si="491"/>
        <v>0</v>
      </c>
      <c r="H7829" s="1090" t="str">
        <f t="shared" ca="1" si="492"/>
        <v/>
      </c>
      <c r="I7829" s="1109"/>
      <c r="J7829" s="1109"/>
      <c r="K7829" s="1112"/>
      <c r="L7829" s="1091"/>
      <c r="M7829" s="1091"/>
      <c r="N7829" s="1091"/>
      <c r="O7829" s="1091"/>
      <c r="P7829" s="1096"/>
      <c r="Q7829" s="1096"/>
      <c r="R7829" s="1096"/>
      <c r="S7829" s="1091"/>
    </row>
    <row r="7830" spans="1:19" x14ac:dyDescent="0.3">
      <c r="A7830" s="1090">
        <v>7825</v>
      </c>
      <c r="B7830" s="1091"/>
      <c r="C7830" s="1091"/>
      <c r="D7830" s="1097"/>
      <c r="E7830" s="1093">
        <f t="shared" si="489"/>
        <v>0</v>
      </c>
      <c r="F7830" s="1094">
        <f t="shared" si="490"/>
        <v>0</v>
      </c>
      <c r="G7830" s="1095">
        <f t="shared" si="491"/>
        <v>0</v>
      </c>
      <c r="H7830" s="1090" t="str">
        <f t="shared" ca="1" si="492"/>
        <v/>
      </c>
      <c r="I7830" s="1109"/>
      <c r="J7830" s="1109"/>
      <c r="K7830" s="1112"/>
      <c r="L7830" s="1091"/>
      <c r="M7830" s="1091"/>
      <c r="N7830" s="1091"/>
      <c r="O7830" s="1091"/>
      <c r="P7830" s="1096"/>
      <c r="Q7830" s="1096"/>
      <c r="R7830" s="1096"/>
      <c r="S7830" s="1091"/>
    </row>
    <row r="7831" spans="1:19" x14ac:dyDescent="0.3">
      <c r="A7831" s="1090">
        <v>7826</v>
      </c>
      <c r="B7831" s="1091"/>
      <c r="C7831" s="1091"/>
      <c r="D7831" s="1097"/>
      <c r="E7831" s="1093">
        <f t="shared" si="489"/>
        <v>0</v>
      </c>
      <c r="F7831" s="1094">
        <f t="shared" si="490"/>
        <v>0</v>
      </c>
      <c r="G7831" s="1095">
        <f t="shared" si="491"/>
        <v>0</v>
      </c>
      <c r="H7831" s="1090" t="str">
        <f t="shared" ca="1" si="492"/>
        <v/>
      </c>
      <c r="I7831" s="1109"/>
      <c r="J7831" s="1109"/>
      <c r="K7831" s="1112"/>
      <c r="L7831" s="1091"/>
      <c r="M7831" s="1091"/>
      <c r="N7831" s="1091"/>
      <c r="O7831" s="1091"/>
      <c r="P7831" s="1096"/>
      <c r="Q7831" s="1096"/>
      <c r="R7831" s="1096"/>
      <c r="S7831" s="1091"/>
    </row>
    <row r="7832" spans="1:19" x14ac:dyDescent="0.3">
      <c r="A7832" s="1090">
        <v>7827</v>
      </c>
      <c r="B7832" s="1091"/>
      <c r="C7832" s="1091"/>
      <c r="D7832" s="1097"/>
      <c r="E7832" s="1093">
        <f t="shared" si="489"/>
        <v>0</v>
      </c>
      <c r="F7832" s="1094">
        <f t="shared" si="490"/>
        <v>0</v>
      </c>
      <c r="G7832" s="1095">
        <f t="shared" si="491"/>
        <v>0</v>
      </c>
      <c r="H7832" s="1090" t="str">
        <f t="shared" ca="1" si="492"/>
        <v/>
      </c>
      <c r="I7832" s="1109"/>
      <c r="J7832" s="1109"/>
      <c r="K7832" s="1112"/>
      <c r="L7832" s="1091"/>
      <c r="M7832" s="1091"/>
      <c r="N7832" s="1091"/>
      <c r="O7832" s="1091"/>
      <c r="P7832" s="1096"/>
      <c r="Q7832" s="1096"/>
      <c r="R7832" s="1096"/>
      <c r="S7832" s="1091"/>
    </row>
    <row r="7833" spans="1:19" x14ac:dyDescent="0.3">
      <c r="A7833" s="1090">
        <v>7828</v>
      </c>
      <c r="B7833" s="1091"/>
      <c r="C7833" s="1091"/>
      <c r="D7833" s="1097"/>
      <c r="E7833" s="1093">
        <f t="shared" si="489"/>
        <v>0</v>
      </c>
      <c r="F7833" s="1094">
        <f t="shared" si="490"/>
        <v>0</v>
      </c>
      <c r="G7833" s="1095">
        <f t="shared" si="491"/>
        <v>0</v>
      </c>
      <c r="H7833" s="1090" t="str">
        <f t="shared" ca="1" si="492"/>
        <v/>
      </c>
      <c r="I7833" s="1109"/>
      <c r="J7833" s="1109"/>
      <c r="K7833" s="1112"/>
      <c r="L7833" s="1091"/>
      <c r="M7833" s="1091"/>
      <c r="N7833" s="1091"/>
      <c r="O7833" s="1091"/>
      <c r="P7833" s="1096"/>
      <c r="Q7833" s="1096"/>
      <c r="R7833" s="1096"/>
      <c r="S7833" s="1091"/>
    </row>
    <row r="7834" spans="1:19" x14ac:dyDescent="0.3">
      <c r="A7834" s="1090">
        <v>7829</v>
      </c>
      <c r="B7834" s="1091"/>
      <c r="C7834" s="1091"/>
      <c r="D7834" s="1097"/>
      <c r="E7834" s="1093">
        <f t="shared" si="489"/>
        <v>0</v>
      </c>
      <c r="F7834" s="1094">
        <f t="shared" si="490"/>
        <v>0</v>
      </c>
      <c r="G7834" s="1095">
        <f t="shared" si="491"/>
        <v>0</v>
      </c>
      <c r="H7834" s="1090" t="str">
        <f t="shared" ca="1" si="492"/>
        <v/>
      </c>
      <c r="I7834" s="1109"/>
      <c r="J7834" s="1109"/>
      <c r="K7834" s="1112"/>
      <c r="L7834" s="1091"/>
      <c r="M7834" s="1091"/>
      <c r="N7834" s="1091"/>
      <c r="O7834" s="1091"/>
      <c r="P7834" s="1096"/>
      <c r="Q7834" s="1096"/>
      <c r="R7834" s="1096"/>
      <c r="S7834" s="1091"/>
    </row>
    <row r="7835" spans="1:19" x14ac:dyDescent="0.3">
      <c r="A7835" s="1090">
        <v>7830</v>
      </c>
      <c r="B7835" s="1091"/>
      <c r="C7835" s="1091"/>
      <c r="D7835" s="1097"/>
      <c r="E7835" s="1093">
        <f t="shared" si="489"/>
        <v>0</v>
      </c>
      <c r="F7835" s="1094">
        <f t="shared" si="490"/>
        <v>0</v>
      </c>
      <c r="G7835" s="1095">
        <f t="shared" si="491"/>
        <v>0</v>
      </c>
      <c r="H7835" s="1090" t="str">
        <f t="shared" ca="1" si="492"/>
        <v/>
      </c>
      <c r="I7835" s="1109"/>
      <c r="J7835" s="1109"/>
      <c r="K7835" s="1112"/>
      <c r="L7835" s="1091"/>
      <c r="M7835" s="1091"/>
      <c r="N7835" s="1091"/>
      <c r="O7835" s="1091"/>
      <c r="P7835" s="1096"/>
      <c r="Q7835" s="1096"/>
      <c r="R7835" s="1096"/>
      <c r="S7835" s="1091"/>
    </row>
    <row r="7836" spans="1:19" x14ac:dyDescent="0.3">
      <c r="A7836" s="1090">
        <v>7831</v>
      </c>
      <c r="B7836" s="1091"/>
      <c r="C7836" s="1091"/>
      <c r="D7836" s="1097"/>
      <c r="E7836" s="1093">
        <f t="shared" si="489"/>
        <v>0</v>
      </c>
      <c r="F7836" s="1094">
        <f t="shared" si="490"/>
        <v>0</v>
      </c>
      <c r="G7836" s="1095">
        <f t="shared" si="491"/>
        <v>0</v>
      </c>
      <c r="H7836" s="1090" t="str">
        <f t="shared" ca="1" si="492"/>
        <v/>
      </c>
      <c r="I7836" s="1109"/>
      <c r="J7836" s="1109"/>
      <c r="K7836" s="1112"/>
      <c r="L7836" s="1091"/>
      <c r="M7836" s="1091"/>
      <c r="N7836" s="1091"/>
      <c r="O7836" s="1091"/>
      <c r="P7836" s="1096"/>
      <c r="Q7836" s="1096"/>
      <c r="R7836" s="1096"/>
      <c r="S7836" s="1091"/>
    </row>
    <row r="7837" spans="1:19" x14ac:dyDescent="0.3">
      <c r="A7837" s="1090">
        <v>7832</v>
      </c>
      <c r="B7837" s="1091"/>
      <c r="C7837" s="1091"/>
      <c r="D7837" s="1097"/>
      <c r="E7837" s="1093">
        <f t="shared" si="489"/>
        <v>0</v>
      </c>
      <c r="F7837" s="1094">
        <f t="shared" si="490"/>
        <v>0</v>
      </c>
      <c r="G7837" s="1095">
        <f t="shared" si="491"/>
        <v>0</v>
      </c>
      <c r="H7837" s="1090" t="str">
        <f t="shared" ca="1" si="492"/>
        <v/>
      </c>
      <c r="I7837" s="1109"/>
      <c r="J7837" s="1109"/>
      <c r="K7837" s="1112"/>
      <c r="L7837" s="1091"/>
      <c r="M7837" s="1091"/>
      <c r="N7837" s="1091"/>
      <c r="O7837" s="1091"/>
      <c r="P7837" s="1096"/>
      <c r="Q7837" s="1096"/>
      <c r="R7837" s="1096"/>
      <c r="S7837" s="1091"/>
    </row>
    <row r="7838" spans="1:19" x14ac:dyDescent="0.3">
      <c r="A7838" s="1090">
        <v>7833</v>
      </c>
      <c r="B7838" s="1091"/>
      <c r="C7838" s="1091"/>
      <c r="D7838" s="1097"/>
      <c r="E7838" s="1093">
        <f t="shared" si="489"/>
        <v>0</v>
      </c>
      <c r="F7838" s="1094">
        <f t="shared" si="490"/>
        <v>0</v>
      </c>
      <c r="G7838" s="1095">
        <f t="shared" si="491"/>
        <v>0</v>
      </c>
      <c r="H7838" s="1090" t="str">
        <f t="shared" ca="1" si="492"/>
        <v/>
      </c>
      <c r="I7838" s="1109"/>
      <c r="J7838" s="1109"/>
      <c r="K7838" s="1112"/>
      <c r="L7838" s="1091"/>
      <c r="M7838" s="1091"/>
      <c r="N7838" s="1091"/>
      <c r="O7838" s="1091"/>
      <c r="P7838" s="1096"/>
      <c r="Q7838" s="1096"/>
      <c r="R7838" s="1096"/>
      <c r="S7838" s="1091"/>
    </row>
    <row r="7839" spans="1:19" x14ac:dyDescent="0.3">
      <c r="A7839" s="1090">
        <v>7834</v>
      </c>
      <c r="B7839" s="1091"/>
      <c r="C7839" s="1091"/>
      <c r="D7839" s="1097"/>
      <c r="E7839" s="1093">
        <f t="shared" si="489"/>
        <v>0</v>
      </c>
      <c r="F7839" s="1094">
        <f t="shared" si="490"/>
        <v>0</v>
      </c>
      <c r="G7839" s="1095">
        <f t="shared" si="491"/>
        <v>0</v>
      </c>
      <c r="H7839" s="1090" t="str">
        <f t="shared" ca="1" si="492"/>
        <v/>
      </c>
      <c r="I7839" s="1109"/>
      <c r="J7839" s="1109"/>
      <c r="K7839" s="1112"/>
      <c r="L7839" s="1091"/>
      <c r="M7839" s="1091"/>
      <c r="N7839" s="1091"/>
      <c r="O7839" s="1091"/>
      <c r="P7839" s="1096"/>
      <c r="Q7839" s="1096"/>
      <c r="R7839" s="1096"/>
      <c r="S7839" s="1091"/>
    </row>
    <row r="7840" spans="1:19" x14ac:dyDescent="0.3">
      <c r="A7840" s="1090">
        <v>7835</v>
      </c>
      <c r="B7840" s="1091"/>
      <c r="C7840" s="1091"/>
      <c r="D7840" s="1097"/>
      <c r="E7840" s="1093">
        <f t="shared" si="489"/>
        <v>0</v>
      </c>
      <c r="F7840" s="1094">
        <f t="shared" si="490"/>
        <v>0</v>
      </c>
      <c r="G7840" s="1095">
        <f t="shared" si="491"/>
        <v>0</v>
      </c>
      <c r="H7840" s="1090" t="str">
        <f t="shared" ca="1" si="492"/>
        <v/>
      </c>
      <c r="I7840" s="1109"/>
      <c r="J7840" s="1109"/>
      <c r="K7840" s="1112"/>
      <c r="L7840" s="1091"/>
      <c r="M7840" s="1091"/>
      <c r="N7840" s="1091"/>
      <c r="O7840" s="1091"/>
      <c r="P7840" s="1096"/>
      <c r="Q7840" s="1096"/>
      <c r="R7840" s="1096"/>
      <c r="S7840" s="1091"/>
    </row>
    <row r="7841" spans="1:19" x14ac:dyDescent="0.3">
      <c r="A7841" s="1090">
        <v>7836</v>
      </c>
      <c r="B7841" s="1091"/>
      <c r="C7841" s="1091"/>
      <c r="D7841" s="1097"/>
      <c r="E7841" s="1093">
        <f t="shared" si="489"/>
        <v>0</v>
      </c>
      <c r="F7841" s="1094">
        <f t="shared" si="490"/>
        <v>0</v>
      </c>
      <c r="G7841" s="1095">
        <f t="shared" si="491"/>
        <v>0</v>
      </c>
      <c r="H7841" s="1090" t="str">
        <f t="shared" ca="1" si="492"/>
        <v/>
      </c>
      <c r="I7841" s="1109"/>
      <c r="J7841" s="1109"/>
      <c r="K7841" s="1112"/>
      <c r="L7841" s="1091"/>
      <c r="M7841" s="1091"/>
      <c r="N7841" s="1091"/>
      <c r="O7841" s="1091"/>
      <c r="P7841" s="1096"/>
      <c r="Q7841" s="1096"/>
      <c r="R7841" s="1096"/>
      <c r="S7841" s="1091"/>
    </row>
    <row r="7842" spans="1:19" x14ac:dyDescent="0.3">
      <c r="A7842" s="1090">
        <v>7837</v>
      </c>
      <c r="B7842" s="1091"/>
      <c r="C7842" s="1091"/>
      <c r="D7842" s="1097"/>
      <c r="E7842" s="1093">
        <f t="shared" si="489"/>
        <v>0</v>
      </c>
      <c r="F7842" s="1094">
        <f t="shared" si="490"/>
        <v>0</v>
      </c>
      <c r="G7842" s="1095">
        <f t="shared" si="491"/>
        <v>0</v>
      </c>
      <c r="H7842" s="1090" t="str">
        <f t="shared" ca="1" si="492"/>
        <v/>
      </c>
      <c r="I7842" s="1109"/>
      <c r="J7842" s="1109"/>
      <c r="K7842" s="1112"/>
      <c r="L7842" s="1091"/>
      <c r="M7842" s="1091"/>
      <c r="N7842" s="1091"/>
      <c r="O7842" s="1091"/>
      <c r="P7842" s="1096"/>
      <c r="Q7842" s="1096"/>
      <c r="R7842" s="1096"/>
      <c r="S7842" s="1091"/>
    </row>
    <row r="7843" spans="1:19" x14ac:dyDescent="0.3">
      <c r="A7843" s="1090">
        <v>7838</v>
      </c>
      <c r="B7843" s="1091"/>
      <c r="C7843" s="1091"/>
      <c r="D7843" s="1097"/>
      <c r="E7843" s="1093">
        <f t="shared" si="489"/>
        <v>0</v>
      </c>
      <c r="F7843" s="1094">
        <f t="shared" si="490"/>
        <v>0</v>
      </c>
      <c r="G7843" s="1095">
        <f t="shared" si="491"/>
        <v>0</v>
      </c>
      <c r="H7843" s="1090" t="str">
        <f t="shared" ca="1" si="492"/>
        <v/>
      </c>
      <c r="I7843" s="1109"/>
      <c r="J7843" s="1109"/>
      <c r="K7843" s="1112"/>
      <c r="L7843" s="1091"/>
      <c r="M7843" s="1091"/>
      <c r="N7843" s="1091"/>
      <c r="O7843" s="1091"/>
      <c r="P7843" s="1096"/>
      <c r="Q7843" s="1096"/>
      <c r="R7843" s="1096"/>
      <c r="S7843" s="1091"/>
    </row>
    <row r="7844" spans="1:19" x14ac:dyDescent="0.3">
      <c r="A7844" s="1090">
        <v>7839</v>
      </c>
      <c r="B7844" s="1091"/>
      <c r="C7844" s="1091"/>
      <c r="D7844" s="1097"/>
      <c r="E7844" s="1093">
        <f t="shared" si="489"/>
        <v>0</v>
      </c>
      <c r="F7844" s="1094">
        <f t="shared" si="490"/>
        <v>0</v>
      </c>
      <c r="G7844" s="1095">
        <f t="shared" si="491"/>
        <v>0</v>
      </c>
      <c r="H7844" s="1090" t="str">
        <f t="shared" ca="1" si="492"/>
        <v/>
      </c>
      <c r="I7844" s="1109"/>
      <c r="J7844" s="1109"/>
      <c r="K7844" s="1112"/>
      <c r="L7844" s="1091"/>
      <c r="M7844" s="1091"/>
      <c r="N7844" s="1091"/>
      <c r="O7844" s="1091"/>
      <c r="P7844" s="1096"/>
      <c r="Q7844" s="1096"/>
      <c r="R7844" s="1096"/>
      <c r="S7844" s="1091"/>
    </row>
    <row r="7845" spans="1:19" x14ac:dyDescent="0.3">
      <c r="A7845" s="1090">
        <v>7840</v>
      </c>
      <c r="B7845" s="1091"/>
      <c r="C7845" s="1091"/>
      <c r="D7845" s="1097"/>
      <c r="E7845" s="1093">
        <f t="shared" si="489"/>
        <v>0</v>
      </c>
      <c r="F7845" s="1094">
        <f t="shared" si="490"/>
        <v>0</v>
      </c>
      <c r="G7845" s="1095">
        <f t="shared" si="491"/>
        <v>0</v>
      </c>
      <c r="H7845" s="1090" t="str">
        <f t="shared" ca="1" si="492"/>
        <v/>
      </c>
      <c r="I7845" s="1109"/>
      <c r="J7845" s="1109"/>
      <c r="K7845" s="1112"/>
      <c r="L7845" s="1091"/>
      <c r="M7845" s="1091"/>
      <c r="N7845" s="1091"/>
      <c r="O7845" s="1091"/>
      <c r="P7845" s="1096"/>
      <c r="Q7845" s="1096"/>
      <c r="R7845" s="1096"/>
      <c r="S7845" s="1091"/>
    </row>
    <row r="7846" spans="1:19" x14ac:dyDescent="0.3">
      <c r="A7846" s="1090">
        <v>7841</v>
      </c>
      <c r="B7846" s="1091"/>
      <c r="C7846" s="1091"/>
      <c r="D7846" s="1097"/>
      <c r="E7846" s="1093">
        <f t="shared" si="489"/>
        <v>0</v>
      </c>
      <c r="F7846" s="1094">
        <f t="shared" si="490"/>
        <v>0</v>
      </c>
      <c r="G7846" s="1095">
        <f t="shared" si="491"/>
        <v>0</v>
      </c>
      <c r="H7846" s="1090" t="str">
        <f t="shared" ca="1" si="492"/>
        <v/>
      </c>
      <c r="I7846" s="1109"/>
      <c r="J7846" s="1109"/>
      <c r="K7846" s="1112"/>
      <c r="L7846" s="1091"/>
      <c r="M7846" s="1091"/>
      <c r="N7846" s="1091"/>
      <c r="O7846" s="1091"/>
      <c r="P7846" s="1096"/>
      <c r="Q7846" s="1096"/>
      <c r="R7846" s="1096"/>
      <c r="S7846" s="1091"/>
    </row>
    <row r="7847" spans="1:19" x14ac:dyDescent="0.3">
      <c r="A7847" s="1090">
        <v>7842</v>
      </c>
      <c r="B7847" s="1091"/>
      <c r="C7847" s="1091"/>
      <c r="D7847" s="1097"/>
      <c r="E7847" s="1093">
        <f t="shared" si="489"/>
        <v>0</v>
      </c>
      <c r="F7847" s="1094">
        <f t="shared" si="490"/>
        <v>0</v>
      </c>
      <c r="G7847" s="1095">
        <f t="shared" si="491"/>
        <v>0</v>
      </c>
      <c r="H7847" s="1090" t="str">
        <f t="shared" ca="1" si="492"/>
        <v/>
      </c>
      <c r="I7847" s="1109"/>
      <c r="J7847" s="1109"/>
      <c r="K7847" s="1112"/>
      <c r="L7847" s="1091"/>
      <c r="M7847" s="1091"/>
      <c r="N7847" s="1091"/>
      <c r="O7847" s="1091"/>
      <c r="P7847" s="1096"/>
      <c r="Q7847" s="1096"/>
      <c r="R7847" s="1096"/>
      <c r="S7847" s="1091"/>
    </row>
    <row r="7848" spans="1:19" x14ac:dyDescent="0.3">
      <c r="A7848" s="1090">
        <v>7843</v>
      </c>
      <c r="B7848" s="1091"/>
      <c r="C7848" s="1091"/>
      <c r="D7848" s="1097"/>
      <c r="E7848" s="1093">
        <f t="shared" si="489"/>
        <v>0</v>
      </c>
      <c r="F7848" s="1094">
        <f t="shared" si="490"/>
        <v>0</v>
      </c>
      <c r="G7848" s="1095">
        <f t="shared" si="491"/>
        <v>0</v>
      </c>
      <c r="H7848" s="1090" t="str">
        <f t="shared" ca="1" si="492"/>
        <v/>
      </c>
      <c r="I7848" s="1109"/>
      <c r="J7848" s="1109"/>
      <c r="K7848" s="1112"/>
      <c r="L7848" s="1091"/>
      <c r="M7848" s="1091"/>
      <c r="N7848" s="1091"/>
      <c r="O7848" s="1091"/>
      <c r="P7848" s="1096"/>
      <c r="Q7848" s="1096"/>
      <c r="R7848" s="1096"/>
      <c r="S7848" s="1091"/>
    </row>
    <row r="7849" spans="1:19" x14ac:dyDescent="0.3">
      <c r="A7849" s="1090">
        <v>7844</v>
      </c>
      <c r="B7849" s="1091"/>
      <c r="C7849" s="1091"/>
      <c r="D7849" s="1097"/>
      <c r="E7849" s="1093">
        <f t="shared" si="489"/>
        <v>0</v>
      </c>
      <c r="F7849" s="1094">
        <f t="shared" si="490"/>
        <v>0</v>
      </c>
      <c r="G7849" s="1095">
        <f t="shared" si="491"/>
        <v>0</v>
      </c>
      <c r="H7849" s="1090" t="str">
        <f t="shared" ca="1" si="492"/>
        <v/>
      </c>
      <c r="I7849" s="1109"/>
      <c r="J7849" s="1109"/>
      <c r="K7849" s="1112"/>
      <c r="L7849" s="1091"/>
      <c r="M7849" s="1091"/>
      <c r="N7849" s="1091"/>
      <c r="O7849" s="1091"/>
      <c r="P7849" s="1096"/>
      <c r="Q7849" s="1096"/>
      <c r="R7849" s="1096"/>
      <c r="S7849" s="1091"/>
    </row>
    <row r="7850" spans="1:19" x14ac:dyDescent="0.3">
      <c r="A7850" s="1090">
        <v>7845</v>
      </c>
      <c r="B7850" s="1091"/>
      <c r="C7850" s="1091"/>
      <c r="D7850" s="1097"/>
      <c r="E7850" s="1093">
        <f t="shared" si="489"/>
        <v>0</v>
      </c>
      <c r="F7850" s="1094">
        <f t="shared" si="490"/>
        <v>0</v>
      </c>
      <c r="G7850" s="1095">
        <f t="shared" si="491"/>
        <v>0</v>
      </c>
      <c r="H7850" s="1090" t="str">
        <f t="shared" ca="1" si="492"/>
        <v/>
      </c>
      <c r="I7850" s="1109"/>
      <c r="J7850" s="1109"/>
      <c r="K7850" s="1112"/>
      <c r="L7850" s="1091"/>
      <c r="M7850" s="1091"/>
      <c r="N7850" s="1091"/>
      <c r="O7850" s="1091"/>
      <c r="P7850" s="1096"/>
      <c r="Q7850" s="1096"/>
      <c r="R7850" s="1096"/>
      <c r="S7850" s="1091"/>
    </row>
    <row r="7851" spans="1:19" x14ac:dyDescent="0.3">
      <c r="A7851" s="1090">
        <v>7846</v>
      </c>
      <c r="B7851" s="1091"/>
      <c r="C7851" s="1091"/>
      <c r="D7851" s="1097"/>
      <c r="E7851" s="1093">
        <f t="shared" si="489"/>
        <v>0</v>
      </c>
      <c r="F7851" s="1094">
        <f t="shared" si="490"/>
        <v>0</v>
      </c>
      <c r="G7851" s="1095">
        <f t="shared" si="491"/>
        <v>0</v>
      </c>
      <c r="H7851" s="1090" t="str">
        <f t="shared" ca="1" si="492"/>
        <v/>
      </c>
      <c r="I7851" s="1109"/>
      <c r="J7851" s="1109"/>
      <c r="K7851" s="1112"/>
      <c r="L7851" s="1091"/>
      <c r="M7851" s="1091"/>
      <c r="N7851" s="1091"/>
      <c r="O7851" s="1091"/>
      <c r="P7851" s="1096"/>
      <c r="Q7851" s="1096"/>
      <c r="R7851" s="1096"/>
      <c r="S7851" s="1091"/>
    </row>
    <row r="7852" spans="1:19" x14ac:dyDescent="0.3">
      <c r="A7852" s="1090">
        <v>7847</v>
      </c>
      <c r="B7852" s="1091"/>
      <c r="C7852" s="1091"/>
      <c r="D7852" s="1097"/>
      <c r="E7852" s="1093">
        <f t="shared" si="489"/>
        <v>0</v>
      </c>
      <c r="F7852" s="1094">
        <f t="shared" si="490"/>
        <v>0</v>
      </c>
      <c r="G7852" s="1095">
        <f t="shared" si="491"/>
        <v>0</v>
      </c>
      <c r="H7852" s="1090" t="str">
        <f t="shared" ca="1" si="492"/>
        <v/>
      </c>
      <c r="I7852" s="1109"/>
      <c r="J7852" s="1109"/>
      <c r="K7852" s="1112"/>
      <c r="L7852" s="1091"/>
      <c r="M7852" s="1091"/>
      <c r="N7852" s="1091"/>
      <c r="O7852" s="1091"/>
      <c r="P7852" s="1096"/>
      <c r="Q7852" s="1096"/>
      <c r="R7852" s="1096"/>
      <c r="S7852" s="1091"/>
    </row>
    <row r="7853" spans="1:19" x14ac:dyDescent="0.3">
      <c r="A7853" s="1090">
        <v>7848</v>
      </c>
      <c r="B7853" s="1091"/>
      <c r="C7853" s="1091"/>
      <c r="D7853" s="1097"/>
      <c r="E7853" s="1093">
        <f t="shared" si="489"/>
        <v>0</v>
      </c>
      <c r="F7853" s="1094">
        <f t="shared" si="490"/>
        <v>0</v>
      </c>
      <c r="G7853" s="1095">
        <f t="shared" si="491"/>
        <v>0</v>
      </c>
      <c r="H7853" s="1090" t="str">
        <f t="shared" ca="1" si="492"/>
        <v/>
      </c>
      <c r="I7853" s="1109"/>
      <c r="J7853" s="1109"/>
      <c r="K7853" s="1112"/>
      <c r="L7853" s="1091"/>
      <c r="M7853" s="1091"/>
      <c r="N7853" s="1091"/>
      <c r="O7853" s="1091"/>
      <c r="P7853" s="1096"/>
      <c r="Q7853" s="1096"/>
      <c r="R7853" s="1096"/>
      <c r="S7853" s="1091"/>
    </row>
    <row r="7854" spans="1:19" x14ac:dyDescent="0.3">
      <c r="A7854" s="1090">
        <v>7849</v>
      </c>
      <c r="B7854" s="1091"/>
      <c r="C7854" s="1091"/>
      <c r="D7854" s="1097"/>
      <c r="E7854" s="1093">
        <f t="shared" si="489"/>
        <v>0</v>
      </c>
      <c r="F7854" s="1094">
        <f t="shared" si="490"/>
        <v>0</v>
      </c>
      <c r="G7854" s="1095">
        <f t="shared" si="491"/>
        <v>0</v>
      </c>
      <c r="H7854" s="1090" t="str">
        <f t="shared" ca="1" si="492"/>
        <v/>
      </c>
      <c r="I7854" s="1109"/>
      <c r="J7854" s="1109"/>
      <c r="K7854" s="1112"/>
      <c r="L7854" s="1091"/>
      <c r="M7854" s="1091"/>
      <c r="N7854" s="1091"/>
      <c r="O7854" s="1091"/>
      <c r="P7854" s="1096"/>
      <c r="Q7854" s="1096"/>
      <c r="R7854" s="1096"/>
      <c r="S7854" s="1091"/>
    </row>
    <row r="7855" spans="1:19" x14ac:dyDescent="0.3">
      <c r="A7855" s="1090">
        <v>7850</v>
      </c>
      <c r="B7855" s="1091"/>
      <c r="C7855" s="1091"/>
      <c r="D7855" s="1097"/>
      <c r="E7855" s="1093">
        <f t="shared" si="489"/>
        <v>0</v>
      </c>
      <c r="F7855" s="1094">
        <f t="shared" si="490"/>
        <v>0</v>
      </c>
      <c r="G7855" s="1095">
        <f t="shared" si="491"/>
        <v>0</v>
      </c>
      <c r="H7855" s="1090" t="str">
        <f t="shared" ca="1" si="492"/>
        <v/>
      </c>
      <c r="I7855" s="1109"/>
      <c r="J7855" s="1109"/>
      <c r="K7855" s="1112"/>
      <c r="L7855" s="1091"/>
      <c r="M7855" s="1091"/>
      <c r="N7855" s="1091"/>
      <c r="O7855" s="1091"/>
      <c r="P7855" s="1096"/>
      <c r="Q7855" s="1096"/>
      <c r="R7855" s="1096"/>
      <c r="S7855" s="1091"/>
    </row>
    <row r="7856" spans="1:19" x14ac:dyDescent="0.3">
      <c r="A7856" s="1090">
        <v>7851</v>
      </c>
      <c r="B7856" s="1091"/>
      <c r="C7856" s="1091"/>
      <c r="D7856" s="1097"/>
      <c r="E7856" s="1093">
        <f t="shared" si="489"/>
        <v>0</v>
      </c>
      <c r="F7856" s="1094">
        <f t="shared" si="490"/>
        <v>0</v>
      </c>
      <c r="G7856" s="1095">
        <f t="shared" si="491"/>
        <v>0</v>
      </c>
      <c r="H7856" s="1090" t="str">
        <f t="shared" ca="1" si="492"/>
        <v/>
      </c>
      <c r="I7856" s="1109"/>
      <c r="J7856" s="1109"/>
      <c r="K7856" s="1112"/>
      <c r="L7856" s="1091"/>
      <c r="M7856" s="1091"/>
      <c r="N7856" s="1091"/>
      <c r="O7856" s="1091"/>
      <c r="P7856" s="1096"/>
      <c r="Q7856" s="1096"/>
      <c r="R7856" s="1096"/>
      <c r="S7856" s="1091"/>
    </row>
    <row r="7857" spans="1:19" x14ac:dyDescent="0.3">
      <c r="A7857" s="1090">
        <v>7852</v>
      </c>
      <c r="B7857" s="1091"/>
      <c r="C7857" s="1091"/>
      <c r="D7857" s="1097"/>
      <c r="E7857" s="1093">
        <f t="shared" si="489"/>
        <v>0</v>
      </c>
      <c r="F7857" s="1094">
        <f t="shared" si="490"/>
        <v>0</v>
      </c>
      <c r="G7857" s="1095">
        <f t="shared" si="491"/>
        <v>0</v>
      </c>
      <c r="H7857" s="1090" t="str">
        <f t="shared" ca="1" si="492"/>
        <v/>
      </c>
      <c r="I7857" s="1109"/>
      <c r="J7857" s="1109"/>
      <c r="K7857" s="1112"/>
      <c r="L7857" s="1091"/>
      <c r="M7857" s="1091"/>
      <c r="N7857" s="1091"/>
      <c r="O7857" s="1091"/>
      <c r="P7857" s="1096"/>
      <c r="Q7857" s="1096"/>
      <c r="R7857" s="1096"/>
      <c r="S7857" s="1091"/>
    </row>
    <row r="7858" spans="1:19" x14ac:dyDescent="0.3">
      <c r="A7858" s="1090">
        <v>7853</v>
      </c>
      <c r="B7858" s="1091"/>
      <c r="C7858" s="1091"/>
      <c r="D7858" s="1097"/>
      <c r="E7858" s="1093">
        <f t="shared" si="489"/>
        <v>0</v>
      </c>
      <c r="F7858" s="1094">
        <f t="shared" si="490"/>
        <v>0</v>
      </c>
      <c r="G7858" s="1095">
        <f t="shared" si="491"/>
        <v>0</v>
      </c>
      <c r="H7858" s="1090" t="str">
        <f t="shared" ca="1" si="492"/>
        <v/>
      </c>
      <c r="I7858" s="1109"/>
      <c r="J7858" s="1109"/>
      <c r="K7858" s="1112"/>
      <c r="L7858" s="1091"/>
      <c r="M7858" s="1091"/>
      <c r="N7858" s="1091"/>
      <c r="O7858" s="1091"/>
      <c r="P7858" s="1096"/>
      <c r="Q7858" s="1096"/>
      <c r="R7858" s="1096"/>
      <c r="S7858" s="1091"/>
    </row>
    <row r="7859" spans="1:19" x14ac:dyDescent="0.3">
      <c r="A7859" s="1090">
        <v>7854</v>
      </c>
      <c r="B7859" s="1091"/>
      <c r="C7859" s="1091"/>
      <c r="D7859" s="1097"/>
      <c r="E7859" s="1093">
        <f t="shared" si="489"/>
        <v>0</v>
      </c>
      <c r="F7859" s="1094">
        <f t="shared" si="490"/>
        <v>0</v>
      </c>
      <c r="G7859" s="1095">
        <f t="shared" si="491"/>
        <v>0</v>
      </c>
      <c r="H7859" s="1090" t="str">
        <f t="shared" ca="1" si="492"/>
        <v/>
      </c>
      <c r="I7859" s="1109"/>
      <c r="J7859" s="1109"/>
      <c r="K7859" s="1112"/>
      <c r="L7859" s="1091"/>
      <c r="M7859" s="1091"/>
      <c r="N7859" s="1091"/>
      <c r="O7859" s="1091"/>
      <c r="P7859" s="1096"/>
      <c r="Q7859" s="1096"/>
      <c r="R7859" s="1096"/>
      <c r="S7859" s="1091"/>
    </row>
    <row r="7860" spans="1:19" x14ac:dyDescent="0.3">
      <c r="A7860" s="1090">
        <v>7855</v>
      </c>
      <c r="B7860" s="1091"/>
      <c r="C7860" s="1091"/>
      <c r="D7860" s="1097"/>
      <c r="E7860" s="1093">
        <f t="shared" si="489"/>
        <v>0</v>
      </c>
      <c r="F7860" s="1094">
        <f t="shared" si="490"/>
        <v>0</v>
      </c>
      <c r="G7860" s="1095">
        <f t="shared" si="491"/>
        <v>0</v>
      </c>
      <c r="H7860" s="1090" t="str">
        <f t="shared" ca="1" si="492"/>
        <v/>
      </c>
      <c r="I7860" s="1109"/>
      <c r="J7860" s="1109"/>
      <c r="K7860" s="1112"/>
      <c r="L7860" s="1091"/>
      <c r="M7860" s="1091"/>
      <c r="N7860" s="1091"/>
      <c r="O7860" s="1091"/>
      <c r="P7860" s="1096"/>
      <c r="Q7860" s="1096"/>
      <c r="R7860" s="1096"/>
      <c r="S7860" s="1091"/>
    </row>
    <row r="7861" spans="1:19" x14ac:dyDescent="0.3">
      <c r="A7861" s="1090">
        <v>7856</v>
      </c>
      <c r="B7861" s="1091"/>
      <c r="C7861" s="1091"/>
      <c r="D7861" s="1097"/>
      <c r="E7861" s="1093">
        <f t="shared" si="489"/>
        <v>0</v>
      </c>
      <c r="F7861" s="1094">
        <f t="shared" si="490"/>
        <v>0</v>
      </c>
      <c r="G7861" s="1095">
        <f t="shared" si="491"/>
        <v>0</v>
      </c>
      <c r="H7861" s="1090" t="str">
        <f t="shared" ca="1" si="492"/>
        <v/>
      </c>
      <c r="I7861" s="1109"/>
      <c r="J7861" s="1109"/>
      <c r="K7861" s="1112"/>
      <c r="L7861" s="1091"/>
      <c r="M7861" s="1091"/>
      <c r="N7861" s="1091"/>
      <c r="O7861" s="1091"/>
      <c r="P7861" s="1096"/>
      <c r="Q7861" s="1096"/>
      <c r="R7861" s="1096"/>
      <c r="S7861" s="1091"/>
    </row>
    <row r="7862" spans="1:19" x14ac:dyDescent="0.3">
      <c r="A7862" s="1090">
        <v>7857</v>
      </c>
      <c r="B7862" s="1091"/>
      <c r="C7862" s="1091"/>
      <c r="D7862" s="1097"/>
      <c r="E7862" s="1093">
        <f t="shared" si="489"/>
        <v>0</v>
      </c>
      <c r="F7862" s="1094">
        <f t="shared" si="490"/>
        <v>0</v>
      </c>
      <c r="G7862" s="1095">
        <f t="shared" si="491"/>
        <v>0</v>
      </c>
      <c r="H7862" s="1090" t="str">
        <f t="shared" ca="1" si="492"/>
        <v/>
      </c>
      <c r="I7862" s="1109"/>
      <c r="J7862" s="1109"/>
      <c r="K7862" s="1112"/>
      <c r="L7862" s="1091"/>
      <c r="M7862" s="1091"/>
      <c r="N7862" s="1091"/>
      <c r="O7862" s="1091"/>
      <c r="P7862" s="1096"/>
      <c r="Q7862" s="1096"/>
      <c r="R7862" s="1096"/>
      <c r="S7862" s="1091"/>
    </row>
    <row r="7863" spans="1:19" x14ac:dyDescent="0.3">
      <c r="A7863" s="1090">
        <v>7858</v>
      </c>
      <c r="B7863" s="1091"/>
      <c r="C7863" s="1091"/>
      <c r="D7863" s="1097"/>
      <c r="E7863" s="1093">
        <f t="shared" si="489"/>
        <v>0</v>
      </c>
      <c r="F7863" s="1094">
        <f t="shared" si="490"/>
        <v>0</v>
      </c>
      <c r="G7863" s="1095">
        <f t="shared" si="491"/>
        <v>0</v>
      </c>
      <c r="H7863" s="1090" t="str">
        <f t="shared" ca="1" si="492"/>
        <v/>
      </c>
      <c r="I7863" s="1109"/>
      <c r="J7863" s="1109"/>
      <c r="K7863" s="1112"/>
      <c r="L7863" s="1091"/>
      <c r="M7863" s="1091"/>
      <c r="N7863" s="1091"/>
      <c r="O7863" s="1091"/>
      <c r="P7863" s="1096"/>
      <c r="Q7863" s="1096"/>
      <c r="R7863" s="1096"/>
      <c r="S7863" s="1091"/>
    </row>
    <row r="7864" spans="1:19" x14ac:dyDescent="0.3">
      <c r="A7864" s="1090">
        <v>7859</v>
      </c>
      <c r="B7864" s="1091"/>
      <c r="C7864" s="1091"/>
      <c r="D7864" s="1097"/>
      <c r="E7864" s="1093">
        <f t="shared" si="489"/>
        <v>0</v>
      </c>
      <c r="F7864" s="1094">
        <f t="shared" si="490"/>
        <v>0</v>
      </c>
      <c r="G7864" s="1095">
        <f t="shared" si="491"/>
        <v>0</v>
      </c>
      <c r="H7864" s="1090" t="str">
        <f t="shared" ca="1" si="492"/>
        <v/>
      </c>
      <c r="I7864" s="1109"/>
      <c r="J7864" s="1109"/>
      <c r="K7864" s="1112"/>
      <c r="L7864" s="1091"/>
      <c r="M7864" s="1091"/>
      <c r="N7864" s="1091"/>
      <c r="O7864" s="1091"/>
      <c r="P7864" s="1096"/>
      <c r="Q7864" s="1096"/>
      <c r="R7864" s="1096"/>
      <c r="S7864" s="1091"/>
    </row>
    <row r="7865" spans="1:19" x14ac:dyDescent="0.3">
      <c r="A7865" s="1090">
        <v>7860</v>
      </c>
      <c r="B7865" s="1091"/>
      <c r="C7865" s="1091"/>
      <c r="D7865" s="1097"/>
      <c r="E7865" s="1093">
        <f t="shared" si="489"/>
        <v>0</v>
      </c>
      <c r="F7865" s="1094">
        <f t="shared" si="490"/>
        <v>0</v>
      </c>
      <c r="G7865" s="1095">
        <f t="shared" si="491"/>
        <v>0</v>
      </c>
      <c r="H7865" s="1090" t="str">
        <f t="shared" ca="1" si="492"/>
        <v/>
      </c>
      <c r="I7865" s="1109"/>
      <c r="J7865" s="1109"/>
      <c r="K7865" s="1112"/>
      <c r="L7865" s="1091"/>
      <c r="M7865" s="1091"/>
      <c r="N7865" s="1091"/>
      <c r="O7865" s="1091"/>
      <c r="P7865" s="1096"/>
      <c r="Q7865" s="1096"/>
      <c r="R7865" s="1096"/>
      <c r="S7865" s="1091"/>
    </row>
    <row r="7866" spans="1:19" x14ac:dyDescent="0.3">
      <c r="A7866" s="1090">
        <v>7861</v>
      </c>
      <c r="B7866" s="1091"/>
      <c r="C7866" s="1091"/>
      <c r="D7866" s="1097"/>
      <c r="E7866" s="1093">
        <f t="shared" si="489"/>
        <v>0</v>
      </c>
      <c r="F7866" s="1094">
        <f t="shared" si="490"/>
        <v>0</v>
      </c>
      <c r="G7866" s="1095">
        <f t="shared" si="491"/>
        <v>0</v>
      </c>
      <c r="H7866" s="1090" t="str">
        <f t="shared" ca="1" si="492"/>
        <v/>
      </c>
      <c r="I7866" s="1109"/>
      <c r="J7866" s="1109"/>
      <c r="K7866" s="1112"/>
      <c r="L7866" s="1091"/>
      <c r="M7866" s="1091"/>
      <c r="N7866" s="1091"/>
      <c r="O7866" s="1091"/>
      <c r="P7866" s="1096"/>
      <c r="Q7866" s="1096"/>
      <c r="R7866" s="1096"/>
      <c r="S7866" s="1091"/>
    </row>
    <row r="7867" spans="1:19" x14ac:dyDescent="0.3">
      <c r="A7867" s="1090">
        <v>7862</v>
      </c>
      <c r="B7867" s="1091"/>
      <c r="C7867" s="1091"/>
      <c r="D7867" s="1097"/>
      <c r="E7867" s="1093">
        <f t="shared" si="489"/>
        <v>0</v>
      </c>
      <c r="F7867" s="1094">
        <f t="shared" si="490"/>
        <v>0</v>
      </c>
      <c r="G7867" s="1095">
        <f t="shared" si="491"/>
        <v>0</v>
      </c>
      <c r="H7867" s="1090" t="str">
        <f t="shared" ca="1" si="492"/>
        <v/>
      </c>
      <c r="I7867" s="1109"/>
      <c r="J7867" s="1109"/>
      <c r="K7867" s="1112"/>
      <c r="L7867" s="1091"/>
      <c r="M7867" s="1091"/>
      <c r="N7867" s="1091"/>
      <c r="O7867" s="1091"/>
      <c r="P7867" s="1096"/>
      <c r="Q7867" s="1096"/>
      <c r="R7867" s="1096"/>
      <c r="S7867" s="1091"/>
    </row>
    <row r="7868" spans="1:19" x14ac:dyDescent="0.3">
      <c r="A7868" s="1090">
        <v>7863</v>
      </c>
      <c r="B7868" s="1091"/>
      <c r="C7868" s="1091"/>
      <c r="D7868" s="1097"/>
      <c r="E7868" s="1093">
        <f t="shared" si="489"/>
        <v>0</v>
      </c>
      <c r="F7868" s="1094">
        <f t="shared" si="490"/>
        <v>0</v>
      </c>
      <c r="G7868" s="1095">
        <f t="shared" si="491"/>
        <v>0</v>
      </c>
      <c r="H7868" s="1090" t="str">
        <f t="shared" ca="1" si="492"/>
        <v/>
      </c>
      <c r="I7868" s="1109"/>
      <c r="J7868" s="1109"/>
      <c r="K7868" s="1112"/>
      <c r="L7868" s="1091"/>
      <c r="M7868" s="1091"/>
      <c r="N7868" s="1091"/>
      <c r="O7868" s="1091"/>
      <c r="P7868" s="1096"/>
      <c r="Q7868" s="1096"/>
      <c r="R7868" s="1096"/>
      <c r="S7868" s="1091"/>
    </row>
    <row r="7869" spans="1:19" x14ac:dyDescent="0.3">
      <c r="A7869" s="1090">
        <v>7864</v>
      </c>
      <c r="B7869" s="1091"/>
      <c r="C7869" s="1091"/>
      <c r="D7869" s="1097"/>
      <c r="E7869" s="1093">
        <f t="shared" si="489"/>
        <v>0</v>
      </c>
      <c r="F7869" s="1094">
        <f t="shared" si="490"/>
        <v>0</v>
      </c>
      <c r="G7869" s="1095">
        <f t="shared" si="491"/>
        <v>0</v>
      </c>
      <c r="H7869" s="1090" t="str">
        <f t="shared" ca="1" si="492"/>
        <v/>
      </c>
      <c r="I7869" s="1109"/>
      <c r="J7869" s="1109"/>
      <c r="K7869" s="1112"/>
      <c r="L7869" s="1091"/>
      <c r="M7869" s="1091"/>
      <c r="N7869" s="1091"/>
      <c r="O7869" s="1091"/>
      <c r="P7869" s="1096"/>
      <c r="Q7869" s="1096"/>
      <c r="R7869" s="1096"/>
      <c r="S7869" s="1091"/>
    </row>
    <row r="7870" spans="1:19" x14ac:dyDescent="0.3">
      <c r="A7870" s="1090">
        <v>7865</v>
      </c>
      <c r="B7870" s="1091"/>
      <c r="C7870" s="1091"/>
      <c r="D7870" s="1097"/>
      <c r="E7870" s="1093">
        <f t="shared" si="489"/>
        <v>0</v>
      </c>
      <c r="F7870" s="1094">
        <f t="shared" si="490"/>
        <v>0</v>
      </c>
      <c r="G7870" s="1095">
        <f t="shared" si="491"/>
        <v>0</v>
      </c>
      <c r="H7870" s="1090" t="str">
        <f t="shared" ca="1" si="492"/>
        <v/>
      </c>
      <c r="I7870" s="1109"/>
      <c r="J7870" s="1109"/>
      <c r="K7870" s="1112"/>
      <c r="L7870" s="1091"/>
      <c r="M7870" s="1091"/>
      <c r="N7870" s="1091"/>
      <c r="O7870" s="1091"/>
      <c r="P7870" s="1096"/>
      <c r="Q7870" s="1096"/>
      <c r="R7870" s="1096"/>
      <c r="S7870" s="1091"/>
    </row>
    <row r="7871" spans="1:19" x14ac:dyDescent="0.3">
      <c r="A7871" s="1090">
        <v>7866</v>
      </c>
      <c r="B7871" s="1091"/>
      <c r="C7871" s="1091"/>
      <c r="D7871" s="1097"/>
      <c r="E7871" s="1093">
        <f t="shared" si="489"/>
        <v>0</v>
      </c>
      <c r="F7871" s="1094">
        <f t="shared" si="490"/>
        <v>0</v>
      </c>
      <c r="G7871" s="1095">
        <f t="shared" si="491"/>
        <v>0</v>
      </c>
      <c r="H7871" s="1090" t="str">
        <f t="shared" ca="1" si="492"/>
        <v/>
      </c>
      <c r="I7871" s="1109"/>
      <c r="J7871" s="1109"/>
      <c r="K7871" s="1112"/>
      <c r="L7871" s="1091"/>
      <c r="M7871" s="1091"/>
      <c r="N7871" s="1091"/>
      <c r="O7871" s="1091"/>
      <c r="P7871" s="1096"/>
      <c r="Q7871" s="1096"/>
      <c r="R7871" s="1096"/>
      <c r="S7871" s="1091"/>
    </row>
    <row r="7872" spans="1:19" x14ac:dyDescent="0.3">
      <c r="A7872" s="1090">
        <v>7867</v>
      </c>
      <c r="B7872" s="1091"/>
      <c r="C7872" s="1091"/>
      <c r="D7872" s="1097"/>
      <c r="E7872" s="1093">
        <f t="shared" si="489"/>
        <v>0</v>
      </c>
      <c r="F7872" s="1094">
        <f t="shared" si="490"/>
        <v>0</v>
      </c>
      <c r="G7872" s="1095">
        <f t="shared" si="491"/>
        <v>0</v>
      </c>
      <c r="H7872" s="1090" t="str">
        <f t="shared" ca="1" si="492"/>
        <v/>
      </c>
      <c r="I7872" s="1109"/>
      <c r="J7872" s="1109"/>
      <c r="K7872" s="1112"/>
      <c r="L7872" s="1091"/>
      <c r="M7872" s="1091"/>
      <c r="N7872" s="1091"/>
      <c r="O7872" s="1091"/>
      <c r="P7872" s="1096"/>
      <c r="Q7872" s="1096"/>
      <c r="R7872" s="1096"/>
      <c r="S7872" s="1091"/>
    </row>
    <row r="7873" spans="1:19" x14ac:dyDescent="0.3">
      <c r="A7873" s="1090">
        <v>7868</v>
      </c>
      <c r="B7873" s="1091"/>
      <c r="C7873" s="1091"/>
      <c r="D7873" s="1097"/>
      <c r="E7873" s="1093">
        <f t="shared" si="489"/>
        <v>0</v>
      </c>
      <c r="F7873" s="1094">
        <f t="shared" si="490"/>
        <v>0</v>
      </c>
      <c r="G7873" s="1095">
        <f t="shared" si="491"/>
        <v>0</v>
      </c>
      <c r="H7873" s="1090" t="str">
        <f t="shared" ca="1" si="492"/>
        <v/>
      </c>
      <c r="I7873" s="1109"/>
      <c r="J7873" s="1109"/>
      <c r="K7873" s="1112"/>
      <c r="L7873" s="1091"/>
      <c r="M7873" s="1091"/>
      <c r="N7873" s="1091"/>
      <c r="O7873" s="1091"/>
      <c r="P7873" s="1096"/>
      <c r="Q7873" s="1096"/>
      <c r="R7873" s="1096"/>
      <c r="S7873" s="1091"/>
    </row>
    <row r="7874" spans="1:19" x14ac:dyDescent="0.3">
      <c r="A7874" s="1090">
        <v>7869</v>
      </c>
      <c r="B7874" s="1091"/>
      <c r="C7874" s="1091"/>
      <c r="D7874" s="1097"/>
      <c r="E7874" s="1093">
        <f t="shared" si="489"/>
        <v>0</v>
      </c>
      <c r="F7874" s="1094">
        <f t="shared" si="490"/>
        <v>0</v>
      </c>
      <c r="G7874" s="1095">
        <f t="shared" si="491"/>
        <v>0</v>
      </c>
      <c r="H7874" s="1090" t="str">
        <f t="shared" ca="1" si="492"/>
        <v/>
      </c>
      <c r="I7874" s="1109"/>
      <c r="J7874" s="1109"/>
      <c r="K7874" s="1112"/>
      <c r="L7874" s="1091"/>
      <c r="M7874" s="1091"/>
      <c r="N7874" s="1091"/>
      <c r="O7874" s="1091"/>
      <c r="P7874" s="1096"/>
      <c r="Q7874" s="1096"/>
      <c r="R7874" s="1096"/>
      <c r="S7874" s="1091"/>
    </row>
    <row r="7875" spans="1:19" x14ac:dyDescent="0.3">
      <c r="A7875" s="1090">
        <v>7870</v>
      </c>
      <c r="B7875" s="1091"/>
      <c r="C7875" s="1091"/>
      <c r="D7875" s="1097"/>
      <c r="E7875" s="1093">
        <f t="shared" si="489"/>
        <v>0</v>
      </c>
      <c r="F7875" s="1094">
        <f t="shared" si="490"/>
        <v>0</v>
      </c>
      <c r="G7875" s="1095">
        <f t="shared" si="491"/>
        <v>0</v>
      </c>
      <c r="H7875" s="1090" t="str">
        <f t="shared" ca="1" si="492"/>
        <v/>
      </c>
      <c r="I7875" s="1109"/>
      <c r="J7875" s="1109"/>
      <c r="K7875" s="1112"/>
      <c r="L7875" s="1091"/>
      <c r="M7875" s="1091"/>
      <c r="N7875" s="1091"/>
      <c r="O7875" s="1091"/>
      <c r="P7875" s="1096"/>
      <c r="Q7875" s="1096"/>
      <c r="R7875" s="1096"/>
      <c r="S7875" s="1091"/>
    </row>
    <row r="7876" spans="1:19" x14ac:dyDescent="0.3">
      <c r="A7876" s="1090">
        <v>7871</v>
      </c>
      <c r="B7876" s="1091"/>
      <c r="C7876" s="1091"/>
      <c r="D7876" s="1097"/>
      <c r="E7876" s="1093">
        <f t="shared" si="489"/>
        <v>0</v>
      </c>
      <c r="F7876" s="1094">
        <f t="shared" si="490"/>
        <v>0</v>
      </c>
      <c r="G7876" s="1095">
        <f t="shared" si="491"/>
        <v>0</v>
      </c>
      <c r="H7876" s="1090" t="str">
        <f t="shared" ca="1" si="492"/>
        <v/>
      </c>
      <c r="I7876" s="1109"/>
      <c r="J7876" s="1109"/>
      <c r="K7876" s="1112"/>
      <c r="L7876" s="1091"/>
      <c r="M7876" s="1091"/>
      <c r="N7876" s="1091"/>
      <c r="O7876" s="1091"/>
      <c r="P7876" s="1096"/>
      <c r="Q7876" s="1096"/>
      <c r="R7876" s="1096"/>
      <c r="S7876" s="1091"/>
    </row>
    <row r="7877" spans="1:19" x14ac:dyDescent="0.3">
      <c r="A7877" s="1090">
        <v>7872</v>
      </c>
      <c r="B7877" s="1091"/>
      <c r="C7877" s="1091"/>
      <c r="D7877" s="1097"/>
      <c r="E7877" s="1093">
        <f t="shared" si="489"/>
        <v>0</v>
      </c>
      <c r="F7877" s="1094">
        <f t="shared" si="490"/>
        <v>0</v>
      </c>
      <c r="G7877" s="1095">
        <f t="shared" si="491"/>
        <v>0</v>
      </c>
      <c r="H7877" s="1090" t="str">
        <f t="shared" ca="1" si="492"/>
        <v/>
      </c>
      <c r="I7877" s="1109"/>
      <c r="J7877" s="1109"/>
      <c r="K7877" s="1112"/>
      <c r="L7877" s="1091"/>
      <c r="M7877" s="1091"/>
      <c r="N7877" s="1091"/>
      <c r="O7877" s="1091"/>
      <c r="P7877" s="1096"/>
      <c r="Q7877" s="1096"/>
      <c r="R7877" s="1096"/>
      <c r="S7877" s="1091"/>
    </row>
    <row r="7878" spans="1:19" x14ac:dyDescent="0.3">
      <c r="A7878" s="1090">
        <v>7873</v>
      </c>
      <c r="B7878" s="1091"/>
      <c r="C7878" s="1091"/>
      <c r="D7878" s="1097"/>
      <c r="E7878" s="1093">
        <f t="shared" si="489"/>
        <v>0</v>
      </c>
      <c r="F7878" s="1094">
        <f t="shared" si="490"/>
        <v>0</v>
      </c>
      <c r="G7878" s="1095">
        <f t="shared" si="491"/>
        <v>0</v>
      </c>
      <c r="H7878" s="1090" t="str">
        <f t="shared" ca="1" si="492"/>
        <v/>
      </c>
      <c r="I7878" s="1109"/>
      <c r="J7878" s="1109"/>
      <c r="K7878" s="1112"/>
      <c r="L7878" s="1091"/>
      <c r="M7878" s="1091"/>
      <c r="N7878" s="1091"/>
      <c r="O7878" s="1091"/>
      <c r="P7878" s="1096"/>
      <c r="Q7878" s="1096"/>
      <c r="R7878" s="1096"/>
      <c r="S7878" s="1091"/>
    </row>
    <row r="7879" spans="1:19" x14ac:dyDescent="0.3">
      <c r="A7879" s="1090">
        <v>7874</v>
      </c>
      <c r="B7879" s="1091"/>
      <c r="C7879" s="1091"/>
      <c r="D7879" s="1097"/>
      <c r="E7879" s="1093">
        <f t="shared" ref="E7879:E7942" si="493">D7879</f>
        <v>0</v>
      </c>
      <c r="F7879" s="1094">
        <f t="shared" ref="F7879:F7942" si="494">D7879</f>
        <v>0</v>
      </c>
      <c r="G7879" s="1095">
        <f t="shared" ref="G7879:G7942" si="495">D7879</f>
        <v>0</v>
      </c>
      <c r="H7879" s="1090" t="str">
        <f t="shared" ref="H7879:H7942" ca="1" si="496">IF(ISBLANK(D7879),"",DATEDIF(G7879,TODAY(),"y"))</f>
        <v/>
      </c>
      <c r="I7879" s="1109"/>
      <c r="J7879" s="1109"/>
      <c r="K7879" s="1112"/>
      <c r="L7879" s="1091"/>
      <c r="M7879" s="1091"/>
      <c r="N7879" s="1091"/>
      <c r="O7879" s="1091"/>
      <c r="P7879" s="1096"/>
      <c r="Q7879" s="1096"/>
      <c r="R7879" s="1096"/>
      <c r="S7879" s="1091"/>
    </row>
    <row r="7880" spans="1:19" x14ac:dyDescent="0.3">
      <c r="A7880" s="1090">
        <v>7875</v>
      </c>
      <c r="B7880" s="1091"/>
      <c r="C7880" s="1091"/>
      <c r="D7880" s="1097"/>
      <c r="E7880" s="1093">
        <f t="shared" si="493"/>
        <v>0</v>
      </c>
      <c r="F7880" s="1094">
        <f t="shared" si="494"/>
        <v>0</v>
      </c>
      <c r="G7880" s="1095">
        <f t="shared" si="495"/>
        <v>0</v>
      </c>
      <c r="H7880" s="1090" t="str">
        <f t="shared" ca="1" si="496"/>
        <v/>
      </c>
      <c r="I7880" s="1109"/>
      <c r="J7880" s="1109"/>
      <c r="K7880" s="1112"/>
      <c r="L7880" s="1091"/>
      <c r="M7880" s="1091"/>
      <c r="N7880" s="1091"/>
      <c r="O7880" s="1091"/>
      <c r="P7880" s="1096"/>
      <c r="Q7880" s="1096"/>
      <c r="R7880" s="1096"/>
      <c r="S7880" s="1091"/>
    </row>
    <row r="7881" spans="1:19" x14ac:dyDescent="0.3">
      <c r="A7881" s="1090">
        <v>7876</v>
      </c>
      <c r="B7881" s="1091"/>
      <c r="C7881" s="1091"/>
      <c r="D7881" s="1097"/>
      <c r="E7881" s="1093">
        <f t="shared" si="493"/>
        <v>0</v>
      </c>
      <c r="F7881" s="1094">
        <f t="shared" si="494"/>
        <v>0</v>
      </c>
      <c r="G7881" s="1095">
        <f t="shared" si="495"/>
        <v>0</v>
      </c>
      <c r="H7881" s="1090" t="str">
        <f t="shared" ca="1" si="496"/>
        <v/>
      </c>
      <c r="I7881" s="1109"/>
      <c r="J7881" s="1109"/>
      <c r="K7881" s="1112"/>
      <c r="L7881" s="1091"/>
      <c r="M7881" s="1091"/>
      <c r="N7881" s="1091"/>
      <c r="O7881" s="1091"/>
      <c r="P7881" s="1096"/>
      <c r="Q7881" s="1096"/>
      <c r="R7881" s="1096"/>
      <c r="S7881" s="1091"/>
    </row>
    <row r="7882" spans="1:19" x14ac:dyDescent="0.3">
      <c r="A7882" s="1090">
        <v>7877</v>
      </c>
      <c r="B7882" s="1091"/>
      <c r="C7882" s="1091"/>
      <c r="D7882" s="1097"/>
      <c r="E7882" s="1093">
        <f t="shared" si="493"/>
        <v>0</v>
      </c>
      <c r="F7882" s="1094">
        <f t="shared" si="494"/>
        <v>0</v>
      </c>
      <c r="G7882" s="1095">
        <f t="shared" si="495"/>
        <v>0</v>
      </c>
      <c r="H7882" s="1090" t="str">
        <f t="shared" ca="1" si="496"/>
        <v/>
      </c>
      <c r="I7882" s="1109"/>
      <c r="J7882" s="1109"/>
      <c r="K7882" s="1112"/>
      <c r="L7882" s="1091"/>
      <c r="M7882" s="1091"/>
      <c r="N7882" s="1091"/>
      <c r="O7882" s="1091"/>
      <c r="P7882" s="1096"/>
      <c r="Q7882" s="1096"/>
      <c r="R7882" s="1096"/>
      <c r="S7882" s="1091"/>
    </row>
    <row r="7883" spans="1:19" x14ac:dyDescent="0.3">
      <c r="A7883" s="1090">
        <v>7878</v>
      </c>
      <c r="B7883" s="1091"/>
      <c r="C7883" s="1091"/>
      <c r="D7883" s="1097"/>
      <c r="E7883" s="1093">
        <f t="shared" si="493"/>
        <v>0</v>
      </c>
      <c r="F7883" s="1094">
        <f t="shared" si="494"/>
        <v>0</v>
      </c>
      <c r="G7883" s="1095">
        <f t="shared" si="495"/>
        <v>0</v>
      </c>
      <c r="H7883" s="1090" t="str">
        <f t="shared" ca="1" si="496"/>
        <v/>
      </c>
      <c r="I7883" s="1109"/>
      <c r="J7883" s="1109"/>
      <c r="K7883" s="1112"/>
      <c r="L7883" s="1091"/>
      <c r="M7883" s="1091"/>
      <c r="N7883" s="1091"/>
      <c r="O7883" s="1091"/>
      <c r="P7883" s="1096"/>
      <c r="Q7883" s="1096"/>
      <c r="R7883" s="1096"/>
      <c r="S7883" s="1091"/>
    </row>
    <row r="7884" spans="1:19" x14ac:dyDescent="0.3">
      <c r="A7884" s="1090">
        <v>7879</v>
      </c>
      <c r="B7884" s="1091"/>
      <c r="C7884" s="1091"/>
      <c r="D7884" s="1097"/>
      <c r="E7884" s="1093">
        <f t="shared" si="493"/>
        <v>0</v>
      </c>
      <c r="F7884" s="1094">
        <f t="shared" si="494"/>
        <v>0</v>
      </c>
      <c r="G7884" s="1095">
        <f t="shared" si="495"/>
        <v>0</v>
      </c>
      <c r="H7884" s="1090" t="str">
        <f t="shared" ca="1" si="496"/>
        <v/>
      </c>
      <c r="I7884" s="1109"/>
      <c r="J7884" s="1109"/>
      <c r="K7884" s="1112"/>
      <c r="L7884" s="1091"/>
      <c r="M7884" s="1091"/>
      <c r="N7884" s="1091"/>
      <c r="O7884" s="1091"/>
      <c r="P7884" s="1096"/>
      <c r="Q7884" s="1096"/>
      <c r="R7884" s="1096"/>
      <c r="S7884" s="1091"/>
    </row>
    <row r="7885" spans="1:19" x14ac:dyDescent="0.3">
      <c r="A7885" s="1090">
        <v>7880</v>
      </c>
      <c r="B7885" s="1091"/>
      <c r="C7885" s="1091"/>
      <c r="D7885" s="1097"/>
      <c r="E7885" s="1093">
        <f t="shared" si="493"/>
        <v>0</v>
      </c>
      <c r="F7885" s="1094">
        <f t="shared" si="494"/>
        <v>0</v>
      </c>
      <c r="G7885" s="1095">
        <f t="shared" si="495"/>
        <v>0</v>
      </c>
      <c r="H7885" s="1090" t="str">
        <f t="shared" ca="1" si="496"/>
        <v/>
      </c>
      <c r="I7885" s="1109"/>
      <c r="J7885" s="1109"/>
      <c r="K7885" s="1112"/>
      <c r="L7885" s="1091"/>
      <c r="M7885" s="1091"/>
      <c r="N7885" s="1091"/>
      <c r="O7885" s="1091"/>
      <c r="P7885" s="1096"/>
      <c r="Q7885" s="1096"/>
      <c r="R7885" s="1096"/>
      <c r="S7885" s="1091"/>
    </row>
    <row r="7886" spans="1:19" x14ac:dyDescent="0.3">
      <c r="A7886" s="1090">
        <v>7881</v>
      </c>
      <c r="B7886" s="1091"/>
      <c r="C7886" s="1091"/>
      <c r="D7886" s="1097"/>
      <c r="E7886" s="1093">
        <f t="shared" si="493"/>
        <v>0</v>
      </c>
      <c r="F7886" s="1094">
        <f t="shared" si="494"/>
        <v>0</v>
      </c>
      <c r="G7886" s="1095">
        <f t="shared" si="495"/>
        <v>0</v>
      </c>
      <c r="H7886" s="1090" t="str">
        <f t="shared" ca="1" si="496"/>
        <v/>
      </c>
      <c r="I7886" s="1109"/>
      <c r="J7886" s="1109"/>
      <c r="K7886" s="1112"/>
      <c r="L7886" s="1091"/>
      <c r="M7886" s="1091"/>
      <c r="N7886" s="1091"/>
      <c r="O7886" s="1091"/>
      <c r="P7886" s="1096"/>
      <c r="Q7886" s="1096"/>
      <c r="R7886" s="1096"/>
      <c r="S7886" s="1091"/>
    </row>
    <row r="7887" spans="1:19" x14ac:dyDescent="0.3">
      <c r="A7887" s="1090">
        <v>7882</v>
      </c>
      <c r="B7887" s="1091"/>
      <c r="C7887" s="1091"/>
      <c r="D7887" s="1097"/>
      <c r="E7887" s="1093">
        <f t="shared" si="493"/>
        <v>0</v>
      </c>
      <c r="F7887" s="1094">
        <f t="shared" si="494"/>
        <v>0</v>
      </c>
      <c r="G7887" s="1095">
        <f t="shared" si="495"/>
        <v>0</v>
      </c>
      <c r="H7887" s="1090" t="str">
        <f t="shared" ca="1" si="496"/>
        <v/>
      </c>
      <c r="I7887" s="1109"/>
      <c r="J7887" s="1109"/>
      <c r="K7887" s="1112"/>
      <c r="L7887" s="1091"/>
      <c r="M7887" s="1091"/>
      <c r="N7887" s="1091"/>
      <c r="O7887" s="1091"/>
      <c r="P7887" s="1096"/>
      <c r="Q7887" s="1096"/>
      <c r="R7887" s="1096"/>
      <c r="S7887" s="1091"/>
    </row>
    <row r="7888" spans="1:19" x14ac:dyDescent="0.3">
      <c r="A7888" s="1090">
        <v>7883</v>
      </c>
      <c r="B7888" s="1091"/>
      <c r="C7888" s="1091"/>
      <c r="D7888" s="1097"/>
      <c r="E7888" s="1093">
        <f t="shared" si="493"/>
        <v>0</v>
      </c>
      <c r="F7888" s="1094">
        <f t="shared" si="494"/>
        <v>0</v>
      </c>
      <c r="G7888" s="1095">
        <f t="shared" si="495"/>
        <v>0</v>
      </c>
      <c r="H7888" s="1090" t="str">
        <f t="shared" ca="1" si="496"/>
        <v/>
      </c>
      <c r="I7888" s="1109"/>
      <c r="J7888" s="1109"/>
      <c r="K7888" s="1112"/>
      <c r="L7888" s="1091"/>
      <c r="M7888" s="1091"/>
      <c r="N7888" s="1091"/>
      <c r="O7888" s="1091"/>
      <c r="P7888" s="1096"/>
      <c r="Q7888" s="1096"/>
      <c r="R7888" s="1096"/>
      <c r="S7888" s="1091"/>
    </row>
    <row r="7889" spans="1:19" x14ac:dyDescent="0.3">
      <c r="A7889" s="1090">
        <v>7884</v>
      </c>
      <c r="B7889" s="1091"/>
      <c r="C7889" s="1091"/>
      <c r="D7889" s="1097"/>
      <c r="E7889" s="1093">
        <f t="shared" si="493"/>
        <v>0</v>
      </c>
      <c r="F7889" s="1094">
        <f t="shared" si="494"/>
        <v>0</v>
      </c>
      <c r="G7889" s="1095">
        <f t="shared" si="495"/>
        <v>0</v>
      </c>
      <c r="H7889" s="1090" t="str">
        <f t="shared" ca="1" si="496"/>
        <v/>
      </c>
      <c r="I7889" s="1109"/>
      <c r="J7889" s="1109"/>
      <c r="K7889" s="1112"/>
      <c r="L7889" s="1091"/>
      <c r="M7889" s="1091"/>
      <c r="N7889" s="1091"/>
      <c r="O7889" s="1091"/>
      <c r="P7889" s="1096"/>
      <c r="Q7889" s="1096"/>
      <c r="R7889" s="1096"/>
      <c r="S7889" s="1091"/>
    </row>
    <row r="7890" spans="1:19" x14ac:dyDescent="0.3">
      <c r="A7890" s="1090">
        <v>7885</v>
      </c>
      <c r="B7890" s="1091"/>
      <c r="C7890" s="1091"/>
      <c r="D7890" s="1097"/>
      <c r="E7890" s="1093">
        <f t="shared" si="493"/>
        <v>0</v>
      </c>
      <c r="F7890" s="1094">
        <f t="shared" si="494"/>
        <v>0</v>
      </c>
      <c r="G7890" s="1095">
        <f t="shared" si="495"/>
        <v>0</v>
      </c>
      <c r="H7890" s="1090" t="str">
        <f t="shared" ca="1" si="496"/>
        <v/>
      </c>
      <c r="I7890" s="1109"/>
      <c r="J7890" s="1109"/>
      <c r="K7890" s="1112"/>
      <c r="L7890" s="1091"/>
      <c r="M7890" s="1091"/>
      <c r="N7890" s="1091"/>
      <c r="O7890" s="1091"/>
      <c r="P7890" s="1096"/>
      <c r="Q7890" s="1096"/>
      <c r="R7890" s="1096"/>
      <c r="S7890" s="1091"/>
    </row>
    <row r="7891" spans="1:19" x14ac:dyDescent="0.3">
      <c r="A7891" s="1090">
        <v>7886</v>
      </c>
      <c r="B7891" s="1091"/>
      <c r="C7891" s="1091"/>
      <c r="D7891" s="1097"/>
      <c r="E7891" s="1093">
        <f t="shared" si="493"/>
        <v>0</v>
      </c>
      <c r="F7891" s="1094">
        <f t="shared" si="494"/>
        <v>0</v>
      </c>
      <c r="G7891" s="1095">
        <f t="shared" si="495"/>
        <v>0</v>
      </c>
      <c r="H7891" s="1090" t="str">
        <f t="shared" ca="1" si="496"/>
        <v/>
      </c>
      <c r="I7891" s="1109"/>
      <c r="J7891" s="1109"/>
      <c r="K7891" s="1112"/>
      <c r="L7891" s="1091"/>
      <c r="M7891" s="1091"/>
      <c r="N7891" s="1091"/>
      <c r="O7891" s="1091"/>
      <c r="P7891" s="1096"/>
      <c r="Q7891" s="1096"/>
      <c r="R7891" s="1096"/>
      <c r="S7891" s="1091"/>
    </row>
    <row r="7892" spans="1:19" x14ac:dyDescent="0.3">
      <c r="A7892" s="1090">
        <v>7887</v>
      </c>
      <c r="B7892" s="1091"/>
      <c r="C7892" s="1091"/>
      <c r="D7892" s="1097"/>
      <c r="E7892" s="1093">
        <f t="shared" si="493"/>
        <v>0</v>
      </c>
      <c r="F7892" s="1094">
        <f t="shared" si="494"/>
        <v>0</v>
      </c>
      <c r="G7892" s="1095">
        <f t="shared" si="495"/>
        <v>0</v>
      </c>
      <c r="H7892" s="1090" t="str">
        <f t="shared" ca="1" si="496"/>
        <v/>
      </c>
      <c r="I7892" s="1109"/>
      <c r="J7892" s="1109"/>
      <c r="K7892" s="1112"/>
      <c r="L7892" s="1091"/>
      <c r="M7892" s="1091"/>
      <c r="N7892" s="1091"/>
      <c r="O7892" s="1091"/>
      <c r="P7892" s="1096"/>
      <c r="Q7892" s="1096"/>
      <c r="R7892" s="1096"/>
      <c r="S7892" s="1091"/>
    </row>
    <row r="7893" spans="1:19" x14ac:dyDescent="0.3">
      <c r="A7893" s="1090">
        <v>7888</v>
      </c>
      <c r="B7893" s="1091"/>
      <c r="C7893" s="1091"/>
      <c r="D7893" s="1097"/>
      <c r="E7893" s="1093">
        <f t="shared" si="493"/>
        <v>0</v>
      </c>
      <c r="F7893" s="1094">
        <f t="shared" si="494"/>
        <v>0</v>
      </c>
      <c r="G7893" s="1095">
        <f t="shared" si="495"/>
        <v>0</v>
      </c>
      <c r="H7893" s="1090" t="str">
        <f t="shared" ca="1" si="496"/>
        <v/>
      </c>
      <c r="I7893" s="1109"/>
      <c r="J7893" s="1109"/>
      <c r="K7893" s="1112"/>
      <c r="L7893" s="1091"/>
      <c r="M7893" s="1091"/>
      <c r="N7893" s="1091"/>
      <c r="O7893" s="1091"/>
      <c r="P7893" s="1096"/>
      <c r="Q7893" s="1096"/>
      <c r="R7893" s="1096"/>
      <c r="S7893" s="1091"/>
    </row>
    <row r="7894" spans="1:19" x14ac:dyDescent="0.3">
      <c r="A7894" s="1090">
        <v>7889</v>
      </c>
      <c r="B7894" s="1091"/>
      <c r="C7894" s="1091"/>
      <c r="D7894" s="1097"/>
      <c r="E7894" s="1093">
        <f t="shared" si="493"/>
        <v>0</v>
      </c>
      <c r="F7894" s="1094">
        <f t="shared" si="494"/>
        <v>0</v>
      </c>
      <c r="G7894" s="1095">
        <f t="shared" si="495"/>
        <v>0</v>
      </c>
      <c r="H7894" s="1090" t="str">
        <f t="shared" ca="1" si="496"/>
        <v/>
      </c>
      <c r="I7894" s="1109"/>
      <c r="J7894" s="1109"/>
      <c r="K7894" s="1112"/>
      <c r="L7894" s="1091"/>
      <c r="M7894" s="1091"/>
      <c r="N7894" s="1091"/>
      <c r="O7894" s="1091"/>
      <c r="P7894" s="1096"/>
      <c r="Q7894" s="1096"/>
      <c r="R7894" s="1096"/>
      <c r="S7894" s="1091"/>
    </row>
    <row r="7895" spans="1:19" x14ac:dyDescent="0.3">
      <c r="A7895" s="1090">
        <v>7890</v>
      </c>
      <c r="B7895" s="1091"/>
      <c r="C7895" s="1091"/>
      <c r="D7895" s="1097"/>
      <c r="E7895" s="1093">
        <f t="shared" si="493"/>
        <v>0</v>
      </c>
      <c r="F7895" s="1094">
        <f t="shared" si="494"/>
        <v>0</v>
      </c>
      <c r="G7895" s="1095">
        <f t="shared" si="495"/>
        <v>0</v>
      </c>
      <c r="H7895" s="1090" t="str">
        <f t="shared" ca="1" si="496"/>
        <v/>
      </c>
      <c r="I7895" s="1109"/>
      <c r="J7895" s="1109"/>
      <c r="K7895" s="1112"/>
      <c r="L7895" s="1091"/>
      <c r="M7895" s="1091"/>
      <c r="N7895" s="1091"/>
      <c r="O7895" s="1091"/>
      <c r="P7895" s="1096"/>
      <c r="Q7895" s="1096"/>
      <c r="R7895" s="1096"/>
      <c r="S7895" s="1091"/>
    </row>
    <row r="7896" spans="1:19" x14ac:dyDescent="0.3">
      <c r="A7896" s="1090">
        <v>7891</v>
      </c>
      <c r="B7896" s="1091"/>
      <c r="C7896" s="1091"/>
      <c r="D7896" s="1097"/>
      <c r="E7896" s="1093">
        <f t="shared" si="493"/>
        <v>0</v>
      </c>
      <c r="F7896" s="1094">
        <f t="shared" si="494"/>
        <v>0</v>
      </c>
      <c r="G7896" s="1095">
        <f t="shared" si="495"/>
        <v>0</v>
      </c>
      <c r="H7896" s="1090" t="str">
        <f t="shared" ca="1" si="496"/>
        <v/>
      </c>
      <c r="I7896" s="1109"/>
      <c r="J7896" s="1109"/>
      <c r="K7896" s="1112"/>
      <c r="L7896" s="1091"/>
      <c r="M7896" s="1091"/>
      <c r="N7896" s="1091"/>
      <c r="O7896" s="1091"/>
      <c r="P7896" s="1096"/>
      <c r="Q7896" s="1096"/>
      <c r="R7896" s="1096"/>
      <c r="S7896" s="1091"/>
    </row>
    <row r="7897" spans="1:19" x14ac:dyDescent="0.3">
      <c r="A7897" s="1090">
        <v>7892</v>
      </c>
      <c r="B7897" s="1091"/>
      <c r="C7897" s="1091"/>
      <c r="D7897" s="1097"/>
      <c r="E7897" s="1093">
        <f t="shared" si="493"/>
        <v>0</v>
      </c>
      <c r="F7897" s="1094">
        <f t="shared" si="494"/>
        <v>0</v>
      </c>
      <c r="G7897" s="1095">
        <f t="shared" si="495"/>
        <v>0</v>
      </c>
      <c r="H7897" s="1090" t="str">
        <f t="shared" ca="1" si="496"/>
        <v/>
      </c>
      <c r="I7897" s="1109"/>
      <c r="J7897" s="1109"/>
      <c r="K7897" s="1112"/>
      <c r="L7897" s="1091"/>
      <c r="M7897" s="1091"/>
      <c r="N7897" s="1091"/>
      <c r="O7897" s="1091"/>
      <c r="P7897" s="1096"/>
      <c r="Q7897" s="1096"/>
      <c r="R7897" s="1096"/>
      <c r="S7897" s="1091"/>
    </row>
    <row r="7898" spans="1:19" x14ac:dyDescent="0.3">
      <c r="A7898" s="1090">
        <v>7893</v>
      </c>
      <c r="B7898" s="1091"/>
      <c r="C7898" s="1091"/>
      <c r="D7898" s="1097"/>
      <c r="E7898" s="1093">
        <f t="shared" si="493"/>
        <v>0</v>
      </c>
      <c r="F7898" s="1094">
        <f t="shared" si="494"/>
        <v>0</v>
      </c>
      <c r="G7898" s="1095">
        <f t="shared" si="495"/>
        <v>0</v>
      </c>
      <c r="H7898" s="1090" t="str">
        <f t="shared" ca="1" si="496"/>
        <v/>
      </c>
      <c r="I7898" s="1109"/>
      <c r="J7898" s="1109"/>
      <c r="K7898" s="1112"/>
      <c r="L7898" s="1091"/>
      <c r="M7898" s="1091"/>
      <c r="N7898" s="1091"/>
      <c r="O7898" s="1091"/>
      <c r="P7898" s="1096"/>
      <c r="Q7898" s="1096"/>
      <c r="R7898" s="1096"/>
      <c r="S7898" s="1091"/>
    </row>
    <row r="7899" spans="1:19" x14ac:dyDescent="0.3">
      <c r="A7899" s="1090">
        <v>7894</v>
      </c>
      <c r="B7899" s="1091"/>
      <c r="C7899" s="1091"/>
      <c r="D7899" s="1097"/>
      <c r="E7899" s="1093">
        <f t="shared" si="493"/>
        <v>0</v>
      </c>
      <c r="F7899" s="1094">
        <f t="shared" si="494"/>
        <v>0</v>
      </c>
      <c r="G7899" s="1095">
        <f t="shared" si="495"/>
        <v>0</v>
      </c>
      <c r="H7899" s="1090" t="str">
        <f t="shared" ca="1" si="496"/>
        <v/>
      </c>
      <c r="I7899" s="1109"/>
      <c r="J7899" s="1109"/>
      <c r="K7899" s="1112"/>
      <c r="L7899" s="1091"/>
      <c r="M7899" s="1091"/>
      <c r="N7899" s="1091"/>
      <c r="O7899" s="1091"/>
      <c r="P7899" s="1096"/>
      <c r="Q7899" s="1096"/>
      <c r="R7899" s="1096"/>
      <c r="S7899" s="1091"/>
    </row>
    <row r="7900" spans="1:19" x14ac:dyDescent="0.3">
      <c r="A7900" s="1090">
        <v>7895</v>
      </c>
      <c r="B7900" s="1091"/>
      <c r="C7900" s="1091"/>
      <c r="D7900" s="1097"/>
      <c r="E7900" s="1093">
        <f t="shared" si="493"/>
        <v>0</v>
      </c>
      <c r="F7900" s="1094">
        <f t="shared" si="494"/>
        <v>0</v>
      </c>
      <c r="G7900" s="1095">
        <f t="shared" si="495"/>
        <v>0</v>
      </c>
      <c r="H7900" s="1090" t="str">
        <f t="shared" ca="1" si="496"/>
        <v/>
      </c>
      <c r="I7900" s="1109"/>
      <c r="J7900" s="1109"/>
      <c r="K7900" s="1112"/>
      <c r="L7900" s="1091"/>
      <c r="M7900" s="1091"/>
      <c r="N7900" s="1091"/>
      <c r="O7900" s="1091"/>
      <c r="P7900" s="1096"/>
      <c r="Q7900" s="1096"/>
      <c r="R7900" s="1096"/>
      <c r="S7900" s="1091"/>
    </row>
    <row r="7901" spans="1:19" x14ac:dyDescent="0.3">
      <c r="A7901" s="1090">
        <v>7896</v>
      </c>
      <c r="B7901" s="1091"/>
      <c r="C7901" s="1091"/>
      <c r="D7901" s="1097"/>
      <c r="E7901" s="1093">
        <f t="shared" si="493"/>
        <v>0</v>
      </c>
      <c r="F7901" s="1094">
        <f t="shared" si="494"/>
        <v>0</v>
      </c>
      <c r="G7901" s="1095">
        <f t="shared" si="495"/>
        <v>0</v>
      </c>
      <c r="H7901" s="1090" t="str">
        <f t="shared" ca="1" si="496"/>
        <v/>
      </c>
      <c r="I7901" s="1109"/>
      <c r="J7901" s="1109"/>
      <c r="K7901" s="1112"/>
      <c r="L7901" s="1091"/>
      <c r="M7901" s="1091"/>
      <c r="N7901" s="1091"/>
      <c r="O7901" s="1091"/>
      <c r="P7901" s="1096"/>
      <c r="Q7901" s="1096"/>
      <c r="R7901" s="1096"/>
      <c r="S7901" s="1091"/>
    </row>
    <row r="7902" spans="1:19" x14ac:dyDescent="0.3">
      <c r="A7902" s="1090">
        <v>7897</v>
      </c>
      <c r="B7902" s="1091"/>
      <c r="C7902" s="1091"/>
      <c r="D7902" s="1097"/>
      <c r="E7902" s="1093">
        <f t="shared" si="493"/>
        <v>0</v>
      </c>
      <c r="F7902" s="1094">
        <f t="shared" si="494"/>
        <v>0</v>
      </c>
      <c r="G7902" s="1095">
        <f t="shared" si="495"/>
        <v>0</v>
      </c>
      <c r="H7902" s="1090" t="str">
        <f t="shared" ca="1" si="496"/>
        <v/>
      </c>
      <c r="I7902" s="1109"/>
      <c r="J7902" s="1109"/>
      <c r="K7902" s="1112"/>
      <c r="L7902" s="1091"/>
      <c r="M7902" s="1091"/>
      <c r="N7902" s="1091"/>
      <c r="O7902" s="1091"/>
      <c r="P7902" s="1096"/>
      <c r="Q7902" s="1096"/>
      <c r="R7902" s="1096"/>
      <c r="S7902" s="1091"/>
    </row>
    <row r="7903" spans="1:19" x14ac:dyDescent="0.3">
      <c r="A7903" s="1090">
        <v>7898</v>
      </c>
      <c r="B7903" s="1091"/>
      <c r="C7903" s="1091"/>
      <c r="D7903" s="1097"/>
      <c r="E7903" s="1093">
        <f t="shared" si="493"/>
        <v>0</v>
      </c>
      <c r="F7903" s="1094">
        <f t="shared" si="494"/>
        <v>0</v>
      </c>
      <c r="G7903" s="1095">
        <f t="shared" si="495"/>
        <v>0</v>
      </c>
      <c r="H7903" s="1090" t="str">
        <f t="shared" ca="1" si="496"/>
        <v/>
      </c>
      <c r="I7903" s="1109"/>
      <c r="J7903" s="1109"/>
      <c r="K7903" s="1112"/>
      <c r="L7903" s="1091"/>
      <c r="M7903" s="1091"/>
      <c r="N7903" s="1091"/>
      <c r="O7903" s="1091"/>
      <c r="P7903" s="1096"/>
      <c r="Q7903" s="1096"/>
      <c r="R7903" s="1096"/>
      <c r="S7903" s="1091"/>
    </row>
    <row r="7904" spans="1:19" x14ac:dyDescent="0.3">
      <c r="A7904" s="1090">
        <v>7899</v>
      </c>
      <c r="B7904" s="1091"/>
      <c r="C7904" s="1091"/>
      <c r="D7904" s="1097"/>
      <c r="E7904" s="1093">
        <f t="shared" si="493"/>
        <v>0</v>
      </c>
      <c r="F7904" s="1094">
        <f t="shared" si="494"/>
        <v>0</v>
      </c>
      <c r="G7904" s="1095">
        <f t="shared" si="495"/>
        <v>0</v>
      </c>
      <c r="H7904" s="1090" t="str">
        <f t="shared" ca="1" si="496"/>
        <v/>
      </c>
      <c r="I7904" s="1109"/>
      <c r="J7904" s="1109"/>
      <c r="K7904" s="1112"/>
      <c r="L7904" s="1091"/>
      <c r="M7904" s="1091"/>
      <c r="N7904" s="1091"/>
      <c r="O7904" s="1091"/>
      <c r="P7904" s="1096"/>
      <c r="Q7904" s="1096"/>
      <c r="R7904" s="1096"/>
      <c r="S7904" s="1091"/>
    </row>
    <row r="7905" spans="1:19" x14ac:dyDescent="0.3">
      <c r="A7905" s="1090">
        <v>7900</v>
      </c>
      <c r="B7905" s="1091"/>
      <c r="C7905" s="1091"/>
      <c r="D7905" s="1097"/>
      <c r="E7905" s="1093">
        <f t="shared" si="493"/>
        <v>0</v>
      </c>
      <c r="F7905" s="1094">
        <f t="shared" si="494"/>
        <v>0</v>
      </c>
      <c r="G7905" s="1095">
        <f t="shared" si="495"/>
        <v>0</v>
      </c>
      <c r="H7905" s="1090" t="str">
        <f t="shared" ca="1" si="496"/>
        <v/>
      </c>
      <c r="I7905" s="1109"/>
      <c r="J7905" s="1109"/>
      <c r="K7905" s="1112"/>
      <c r="L7905" s="1091"/>
      <c r="M7905" s="1091"/>
      <c r="N7905" s="1091"/>
      <c r="O7905" s="1091"/>
      <c r="P7905" s="1096"/>
      <c r="Q7905" s="1096"/>
      <c r="R7905" s="1096"/>
      <c r="S7905" s="1091"/>
    </row>
    <row r="7906" spans="1:19" x14ac:dyDescent="0.3">
      <c r="A7906" s="1090">
        <v>7901</v>
      </c>
      <c r="B7906" s="1091"/>
      <c r="C7906" s="1091"/>
      <c r="D7906" s="1097"/>
      <c r="E7906" s="1093">
        <f t="shared" si="493"/>
        <v>0</v>
      </c>
      <c r="F7906" s="1094">
        <f t="shared" si="494"/>
        <v>0</v>
      </c>
      <c r="G7906" s="1095">
        <f t="shared" si="495"/>
        <v>0</v>
      </c>
      <c r="H7906" s="1090" t="str">
        <f t="shared" ca="1" si="496"/>
        <v/>
      </c>
      <c r="I7906" s="1109"/>
      <c r="J7906" s="1109"/>
      <c r="K7906" s="1112"/>
      <c r="L7906" s="1091"/>
      <c r="M7906" s="1091"/>
      <c r="N7906" s="1091"/>
      <c r="O7906" s="1091"/>
      <c r="P7906" s="1096"/>
      <c r="Q7906" s="1096"/>
      <c r="R7906" s="1096"/>
      <c r="S7906" s="1091"/>
    </row>
    <row r="7907" spans="1:19" x14ac:dyDescent="0.3">
      <c r="A7907" s="1090">
        <v>7902</v>
      </c>
      <c r="B7907" s="1091"/>
      <c r="C7907" s="1091"/>
      <c r="D7907" s="1097"/>
      <c r="E7907" s="1093">
        <f t="shared" si="493"/>
        <v>0</v>
      </c>
      <c r="F7907" s="1094">
        <f t="shared" si="494"/>
        <v>0</v>
      </c>
      <c r="G7907" s="1095">
        <f t="shared" si="495"/>
        <v>0</v>
      </c>
      <c r="H7907" s="1090" t="str">
        <f t="shared" ca="1" si="496"/>
        <v/>
      </c>
      <c r="I7907" s="1109"/>
      <c r="J7907" s="1109"/>
      <c r="K7907" s="1112"/>
      <c r="L7907" s="1091"/>
      <c r="M7907" s="1091"/>
      <c r="N7907" s="1091"/>
      <c r="O7907" s="1091"/>
      <c r="P7907" s="1096"/>
      <c r="Q7907" s="1096"/>
      <c r="R7907" s="1096"/>
      <c r="S7907" s="1091"/>
    </row>
    <row r="7908" spans="1:19" x14ac:dyDescent="0.3">
      <c r="A7908" s="1090">
        <v>7903</v>
      </c>
      <c r="B7908" s="1091"/>
      <c r="C7908" s="1091"/>
      <c r="D7908" s="1097"/>
      <c r="E7908" s="1093">
        <f t="shared" si="493"/>
        <v>0</v>
      </c>
      <c r="F7908" s="1094">
        <f t="shared" si="494"/>
        <v>0</v>
      </c>
      <c r="G7908" s="1095">
        <f t="shared" si="495"/>
        <v>0</v>
      </c>
      <c r="H7908" s="1090" t="str">
        <f t="shared" ca="1" si="496"/>
        <v/>
      </c>
      <c r="I7908" s="1109"/>
      <c r="J7908" s="1109"/>
      <c r="K7908" s="1112"/>
      <c r="L7908" s="1091"/>
      <c r="M7908" s="1091"/>
      <c r="N7908" s="1091"/>
      <c r="O7908" s="1091"/>
      <c r="P7908" s="1096"/>
      <c r="Q7908" s="1096"/>
      <c r="R7908" s="1096"/>
      <c r="S7908" s="1091"/>
    </row>
    <row r="7909" spans="1:19" x14ac:dyDescent="0.3">
      <c r="A7909" s="1090">
        <v>7904</v>
      </c>
      <c r="B7909" s="1091"/>
      <c r="C7909" s="1091"/>
      <c r="D7909" s="1097"/>
      <c r="E7909" s="1093">
        <f t="shared" si="493"/>
        <v>0</v>
      </c>
      <c r="F7909" s="1094">
        <f t="shared" si="494"/>
        <v>0</v>
      </c>
      <c r="G7909" s="1095">
        <f t="shared" si="495"/>
        <v>0</v>
      </c>
      <c r="H7909" s="1090" t="str">
        <f t="shared" ca="1" si="496"/>
        <v/>
      </c>
      <c r="I7909" s="1109"/>
      <c r="J7909" s="1109"/>
      <c r="K7909" s="1112"/>
      <c r="L7909" s="1091"/>
      <c r="M7909" s="1091"/>
      <c r="N7909" s="1091"/>
      <c r="O7909" s="1091"/>
      <c r="P7909" s="1096"/>
      <c r="Q7909" s="1096"/>
      <c r="R7909" s="1096"/>
      <c r="S7909" s="1091"/>
    </row>
    <row r="7910" spans="1:19" x14ac:dyDescent="0.3">
      <c r="A7910" s="1090">
        <v>7905</v>
      </c>
      <c r="B7910" s="1091"/>
      <c r="C7910" s="1091"/>
      <c r="D7910" s="1097"/>
      <c r="E7910" s="1093">
        <f t="shared" si="493"/>
        <v>0</v>
      </c>
      <c r="F7910" s="1094">
        <f t="shared" si="494"/>
        <v>0</v>
      </c>
      <c r="G7910" s="1095">
        <f t="shared" si="495"/>
        <v>0</v>
      </c>
      <c r="H7910" s="1090" t="str">
        <f t="shared" ca="1" si="496"/>
        <v/>
      </c>
      <c r="I7910" s="1109"/>
      <c r="J7910" s="1109"/>
      <c r="K7910" s="1112"/>
      <c r="L7910" s="1091"/>
      <c r="M7910" s="1091"/>
      <c r="N7910" s="1091"/>
      <c r="O7910" s="1091"/>
      <c r="P7910" s="1096"/>
      <c r="Q7910" s="1096"/>
      <c r="R7910" s="1096"/>
      <c r="S7910" s="1091"/>
    </row>
    <row r="7911" spans="1:19" x14ac:dyDescent="0.3">
      <c r="A7911" s="1090">
        <v>7906</v>
      </c>
      <c r="B7911" s="1091"/>
      <c r="C7911" s="1091"/>
      <c r="D7911" s="1097"/>
      <c r="E7911" s="1093">
        <f t="shared" si="493"/>
        <v>0</v>
      </c>
      <c r="F7911" s="1094">
        <f t="shared" si="494"/>
        <v>0</v>
      </c>
      <c r="G7911" s="1095">
        <f t="shared" si="495"/>
        <v>0</v>
      </c>
      <c r="H7911" s="1090" t="str">
        <f t="shared" ca="1" si="496"/>
        <v/>
      </c>
      <c r="I7911" s="1109"/>
      <c r="J7911" s="1109"/>
      <c r="K7911" s="1112"/>
      <c r="L7911" s="1091"/>
      <c r="M7911" s="1091"/>
      <c r="N7911" s="1091"/>
      <c r="O7911" s="1091"/>
      <c r="P7911" s="1096"/>
      <c r="Q7911" s="1096"/>
      <c r="R7911" s="1096"/>
      <c r="S7911" s="1091"/>
    </row>
    <row r="7912" spans="1:19" x14ac:dyDescent="0.3">
      <c r="A7912" s="1090">
        <v>7907</v>
      </c>
      <c r="B7912" s="1091"/>
      <c r="C7912" s="1091"/>
      <c r="D7912" s="1097"/>
      <c r="E7912" s="1093">
        <f t="shared" si="493"/>
        <v>0</v>
      </c>
      <c r="F7912" s="1094">
        <f t="shared" si="494"/>
        <v>0</v>
      </c>
      <c r="G7912" s="1095">
        <f t="shared" si="495"/>
        <v>0</v>
      </c>
      <c r="H7912" s="1090" t="str">
        <f t="shared" ca="1" si="496"/>
        <v/>
      </c>
      <c r="I7912" s="1109"/>
      <c r="J7912" s="1109"/>
      <c r="K7912" s="1112"/>
      <c r="L7912" s="1091"/>
      <c r="M7912" s="1091"/>
      <c r="N7912" s="1091"/>
      <c r="O7912" s="1091"/>
      <c r="P7912" s="1096"/>
      <c r="Q7912" s="1096"/>
      <c r="R7912" s="1096"/>
      <c r="S7912" s="1091"/>
    </row>
    <row r="7913" spans="1:19" x14ac:dyDescent="0.3">
      <c r="A7913" s="1090">
        <v>7908</v>
      </c>
      <c r="B7913" s="1091"/>
      <c r="C7913" s="1091"/>
      <c r="D7913" s="1097"/>
      <c r="E7913" s="1093">
        <f t="shared" si="493"/>
        <v>0</v>
      </c>
      <c r="F7913" s="1094">
        <f t="shared" si="494"/>
        <v>0</v>
      </c>
      <c r="G7913" s="1095">
        <f t="shared" si="495"/>
        <v>0</v>
      </c>
      <c r="H7913" s="1090" t="str">
        <f t="shared" ca="1" si="496"/>
        <v/>
      </c>
      <c r="I7913" s="1109"/>
      <c r="J7913" s="1109"/>
      <c r="K7913" s="1112"/>
      <c r="L7913" s="1091"/>
      <c r="M7913" s="1091"/>
      <c r="N7913" s="1091"/>
      <c r="O7913" s="1091"/>
      <c r="P7913" s="1096"/>
      <c r="Q7913" s="1096"/>
      <c r="R7913" s="1096"/>
      <c r="S7913" s="1091"/>
    </row>
    <row r="7914" spans="1:19" x14ac:dyDescent="0.3">
      <c r="A7914" s="1090">
        <v>7909</v>
      </c>
      <c r="B7914" s="1091"/>
      <c r="C7914" s="1091"/>
      <c r="D7914" s="1097"/>
      <c r="E7914" s="1093">
        <f t="shared" si="493"/>
        <v>0</v>
      </c>
      <c r="F7914" s="1094">
        <f t="shared" si="494"/>
        <v>0</v>
      </c>
      <c r="G7914" s="1095">
        <f t="shared" si="495"/>
        <v>0</v>
      </c>
      <c r="H7914" s="1090" t="str">
        <f t="shared" ca="1" si="496"/>
        <v/>
      </c>
      <c r="I7914" s="1109"/>
      <c r="J7914" s="1109"/>
      <c r="K7914" s="1112"/>
      <c r="L7914" s="1091"/>
      <c r="M7914" s="1091"/>
      <c r="N7914" s="1091"/>
      <c r="O7914" s="1091"/>
      <c r="P7914" s="1096"/>
      <c r="Q7914" s="1096"/>
      <c r="R7914" s="1096"/>
      <c r="S7914" s="1091"/>
    </row>
    <row r="7915" spans="1:19" x14ac:dyDescent="0.3">
      <c r="A7915" s="1090">
        <v>7910</v>
      </c>
      <c r="B7915" s="1091"/>
      <c r="C7915" s="1091"/>
      <c r="D7915" s="1097"/>
      <c r="E7915" s="1093">
        <f t="shared" si="493"/>
        <v>0</v>
      </c>
      <c r="F7915" s="1094">
        <f t="shared" si="494"/>
        <v>0</v>
      </c>
      <c r="G7915" s="1095">
        <f t="shared" si="495"/>
        <v>0</v>
      </c>
      <c r="H7915" s="1090" t="str">
        <f t="shared" ca="1" si="496"/>
        <v/>
      </c>
      <c r="I7915" s="1109"/>
      <c r="J7915" s="1109"/>
      <c r="K7915" s="1112"/>
      <c r="L7915" s="1091"/>
      <c r="M7915" s="1091"/>
      <c r="N7915" s="1091"/>
      <c r="O7915" s="1091"/>
      <c r="P7915" s="1096"/>
      <c r="Q7915" s="1096"/>
      <c r="R7915" s="1096"/>
      <c r="S7915" s="1091"/>
    </row>
    <row r="7916" spans="1:19" x14ac:dyDescent="0.3">
      <c r="A7916" s="1090">
        <v>7911</v>
      </c>
      <c r="B7916" s="1091"/>
      <c r="C7916" s="1091"/>
      <c r="D7916" s="1097"/>
      <c r="E7916" s="1093">
        <f t="shared" si="493"/>
        <v>0</v>
      </c>
      <c r="F7916" s="1094">
        <f t="shared" si="494"/>
        <v>0</v>
      </c>
      <c r="G7916" s="1095">
        <f t="shared" si="495"/>
        <v>0</v>
      </c>
      <c r="H7916" s="1090" t="str">
        <f t="shared" ca="1" si="496"/>
        <v/>
      </c>
      <c r="I7916" s="1109"/>
      <c r="J7916" s="1109"/>
      <c r="K7916" s="1112"/>
      <c r="L7916" s="1091"/>
      <c r="M7916" s="1091"/>
      <c r="N7916" s="1091"/>
      <c r="O7916" s="1091"/>
      <c r="P7916" s="1096"/>
      <c r="Q7916" s="1096"/>
      <c r="R7916" s="1096"/>
      <c r="S7916" s="1091"/>
    </row>
    <row r="7917" spans="1:19" x14ac:dyDescent="0.3">
      <c r="A7917" s="1090">
        <v>7912</v>
      </c>
      <c r="B7917" s="1091"/>
      <c r="C7917" s="1091"/>
      <c r="D7917" s="1097"/>
      <c r="E7917" s="1093">
        <f t="shared" si="493"/>
        <v>0</v>
      </c>
      <c r="F7917" s="1094">
        <f t="shared" si="494"/>
        <v>0</v>
      </c>
      <c r="G7917" s="1095">
        <f t="shared" si="495"/>
        <v>0</v>
      </c>
      <c r="H7917" s="1090" t="str">
        <f t="shared" ca="1" si="496"/>
        <v/>
      </c>
      <c r="I7917" s="1109"/>
      <c r="J7917" s="1109"/>
      <c r="K7917" s="1112"/>
      <c r="L7917" s="1091"/>
      <c r="M7917" s="1091"/>
      <c r="N7917" s="1091"/>
      <c r="O7917" s="1091"/>
      <c r="P7917" s="1096"/>
      <c r="Q7917" s="1096"/>
      <c r="R7917" s="1096"/>
      <c r="S7917" s="1091"/>
    </row>
    <row r="7918" spans="1:19" x14ac:dyDescent="0.3">
      <c r="A7918" s="1090">
        <v>7913</v>
      </c>
      <c r="B7918" s="1091"/>
      <c r="C7918" s="1091"/>
      <c r="D7918" s="1097"/>
      <c r="E7918" s="1093">
        <f t="shared" si="493"/>
        <v>0</v>
      </c>
      <c r="F7918" s="1094">
        <f t="shared" si="494"/>
        <v>0</v>
      </c>
      <c r="G7918" s="1095">
        <f t="shared" si="495"/>
        <v>0</v>
      </c>
      <c r="H7918" s="1090" t="str">
        <f t="shared" ca="1" si="496"/>
        <v/>
      </c>
      <c r="I7918" s="1109"/>
      <c r="J7918" s="1109"/>
      <c r="K7918" s="1112"/>
      <c r="L7918" s="1091"/>
      <c r="M7918" s="1091"/>
      <c r="N7918" s="1091"/>
      <c r="O7918" s="1091"/>
      <c r="P7918" s="1096"/>
      <c r="Q7918" s="1096"/>
      <c r="R7918" s="1096"/>
      <c r="S7918" s="1091"/>
    </row>
    <row r="7919" spans="1:19" x14ac:dyDescent="0.3">
      <c r="A7919" s="1090">
        <v>7914</v>
      </c>
      <c r="B7919" s="1091"/>
      <c r="C7919" s="1091"/>
      <c r="D7919" s="1097"/>
      <c r="E7919" s="1093">
        <f t="shared" si="493"/>
        <v>0</v>
      </c>
      <c r="F7919" s="1094">
        <f t="shared" si="494"/>
        <v>0</v>
      </c>
      <c r="G7919" s="1095">
        <f t="shared" si="495"/>
        <v>0</v>
      </c>
      <c r="H7919" s="1090" t="str">
        <f t="shared" ca="1" si="496"/>
        <v/>
      </c>
      <c r="I7919" s="1109"/>
      <c r="J7919" s="1109"/>
      <c r="K7919" s="1112"/>
      <c r="L7919" s="1091"/>
      <c r="M7919" s="1091"/>
      <c r="N7919" s="1091"/>
      <c r="O7919" s="1091"/>
      <c r="P7919" s="1096"/>
      <c r="Q7919" s="1096"/>
      <c r="R7919" s="1096"/>
      <c r="S7919" s="1091"/>
    </row>
    <row r="7920" spans="1:19" x14ac:dyDescent="0.3">
      <c r="A7920" s="1090">
        <v>7915</v>
      </c>
      <c r="B7920" s="1091"/>
      <c r="C7920" s="1091"/>
      <c r="D7920" s="1097"/>
      <c r="E7920" s="1093">
        <f t="shared" si="493"/>
        <v>0</v>
      </c>
      <c r="F7920" s="1094">
        <f t="shared" si="494"/>
        <v>0</v>
      </c>
      <c r="G7920" s="1095">
        <f t="shared" si="495"/>
        <v>0</v>
      </c>
      <c r="H7920" s="1090" t="str">
        <f t="shared" ca="1" si="496"/>
        <v/>
      </c>
      <c r="I7920" s="1109"/>
      <c r="J7920" s="1109"/>
      <c r="K7920" s="1112"/>
      <c r="L7920" s="1091"/>
      <c r="M7920" s="1091"/>
      <c r="N7920" s="1091"/>
      <c r="O7920" s="1091"/>
      <c r="P7920" s="1096"/>
      <c r="Q7920" s="1096"/>
      <c r="R7920" s="1096"/>
      <c r="S7920" s="1091"/>
    </row>
    <row r="7921" spans="1:19" x14ac:dyDescent="0.3">
      <c r="A7921" s="1090">
        <v>7916</v>
      </c>
      <c r="B7921" s="1091"/>
      <c r="C7921" s="1091"/>
      <c r="D7921" s="1097"/>
      <c r="E7921" s="1093">
        <f t="shared" si="493"/>
        <v>0</v>
      </c>
      <c r="F7921" s="1094">
        <f t="shared" si="494"/>
        <v>0</v>
      </c>
      <c r="G7921" s="1095">
        <f t="shared" si="495"/>
        <v>0</v>
      </c>
      <c r="H7921" s="1090" t="str">
        <f t="shared" ca="1" si="496"/>
        <v/>
      </c>
      <c r="I7921" s="1109"/>
      <c r="J7921" s="1109"/>
      <c r="K7921" s="1112"/>
      <c r="L7921" s="1091"/>
      <c r="M7921" s="1091"/>
      <c r="N7921" s="1091"/>
      <c r="O7921" s="1091"/>
      <c r="P7921" s="1096"/>
      <c r="Q7921" s="1096"/>
      <c r="R7921" s="1096"/>
      <c r="S7921" s="1091"/>
    </row>
    <row r="7922" spans="1:19" x14ac:dyDescent="0.3">
      <c r="A7922" s="1090">
        <v>7917</v>
      </c>
      <c r="B7922" s="1091"/>
      <c r="C7922" s="1091"/>
      <c r="D7922" s="1097"/>
      <c r="E7922" s="1093">
        <f t="shared" si="493"/>
        <v>0</v>
      </c>
      <c r="F7922" s="1094">
        <f t="shared" si="494"/>
        <v>0</v>
      </c>
      <c r="G7922" s="1095">
        <f t="shared" si="495"/>
        <v>0</v>
      </c>
      <c r="H7922" s="1090" t="str">
        <f t="shared" ca="1" si="496"/>
        <v/>
      </c>
      <c r="I7922" s="1109"/>
      <c r="J7922" s="1109"/>
      <c r="K7922" s="1112"/>
      <c r="L7922" s="1091"/>
      <c r="M7922" s="1091"/>
      <c r="N7922" s="1091"/>
      <c r="O7922" s="1091"/>
      <c r="P7922" s="1096"/>
      <c r="Q7922" s="1096"/>
      <c r="R7922" s="1096"/>
      <c r="S7922" s="1091"/>
    </row>
    <row r="7923" spans="1:19" x14ac:dyDescent="0.3">
      <c r="A7923" s="1090">
        <v>7918</v>
      </c>
      <c r="B7923" s="1091"/>
      <c r="C7923" s="1091"/>
      <c r="D7923" s="1097"/>
      <c r="E7923" s="1093">
        <f t="shared" si="493"/>
        <v>0</v>
      </c>
      <c r="F7923" s="1094">
        <f t="shared" si="494"/>
        <v>0</v>
      </c>
      <c r="G7923" s="1095">
        <f t="shared" si="495"/>
        <v>0</v>
      </c>
      <c r="H7923" s="1090" t="str">
        <f t="shared" ca="1" si="496"/>
        <v/>
      </c>
      <c r="I7923" s="1109"/>
      <c r="J7923" s="1109"/>
      <c r="K7923" s="1112"/>
      <c r="L7923" s="1091"/>
      <c r="M7923" s="1091"/>
      <c r="N7923" s="1091"/>
      <c r="O7923" s="1091"/>
      <c r="P7923" s="1096"/>
      <c r="Q7923" s="1096"/>
      <c r="R7923" s="1096"/>
      <c r="S7923" s="1091"/>
    </row>
    <row r="7924" spans="1:19" x14ac:dyDescent="0.3">
      <c r="A7924" s="1090">
        <v>7919</v>
      </c>
      <c r="B7924" s="1091"/>
      <c r="C7924" s="1091"/>
      <c r="D7924" s="1097"/>
      <c r="E7924" s="1093">
        <f t="shared" si="493"/>
        <v>0</v>
      </c>
      <c r="F7924" s="1094">
        <f t="shared" si="494"/>
        <v>0</v>
      </c>
      <c r="G7924" s="1095">
        <f t="shared" si="495"/>
        <v>0</v>
      </c>
      <c r="H7924" s="1090" t="str">
        <f t="shared" ca="1" si="496"/>
        <v/>
      </c>
      <c r="I7924" s="1109"/>
      <c r="J7924" s="1109"/>
      <c r="K7924" s="1112"/>
      <c r="L7924" s="1091"/>
      <c r="M7924" s="1091"/>
      <c r="N7924" s="1091"/>
      <c r="O7924" s="1091"/>
      <c r="P7924" s="1096"/>
      <c r="Q7924" s="1096"/>
      <c r="R7924" s="1096"/>
      <c r="S7924" s="1091"/>
    </row>
    <row r="7925" spans="1:19" x14ac:dyDescent="0.3">
      <c r="A7925" s="1090">
        <v>7920</v>
      </c>
      <c r="B7925" s="1091"/>
      <c r="C7925" s="1091"/>
      <c r="D7925" s="1097"/>
      <c r="E7925" s="1093">
        <f t="shared" si="493"/>
        <v>0</v>
      </c>
      <c r="F7925" s="1094">
        <f t="shared" si="494"/>
        <v>0</v>
      </c>
      <c r="G7925" s="1095">
        <f t="shared" si="495"/>
        <v>0</v>
      </c>
      <c r="H7925" s="1090" t="str">
        <f t="shared" ca="1" si="496"/>
        <v/>
      </c>
      <c r="I7925" s="1109"/>
      <c r="J7925" s="1109"/>
      <c r="K7925" s="1112"/>
      <c r="L7925" s="1091"/>
      <c r="M7925" s="1091"/>
      <c r="N7925" s="1091"/>
      <c r="O7925" s="1091"/>
      <c r="P7925" s="1096"/>
      <c r="Q7925" s="1096"/>
      <c r="R7925" s="1096"/>
      <c r="S7925" s="1091"/>
    </row>
    <row r="7926" spans="1:19" x14ac:dyDescent="0.3">
      <c r="A7926" s="1090">
        <v>7921</v>
      </c>
      <c r="B7926" s="1091"/>
      <c r="C7926" s="1091"/>
      <c r="D7926" s="1097"/>
      <c r="E7926" s="1093">
        <f t="shared" si="493"/>
        <v>0</v>
      </c>
      <c r="F7926" s="1094">
        <f t="shared" si="494"/>
        <v>0</v>
      </c>
      <c r="G7926" s="1095">
        <f t="shared" si="495"/>
        <v>0</v>
      </c>
      <c r="H7926" s="1090" t="str">
        <f t="shared" ca="1" si="496"/>
        <v/>
      </c>
      <c r="I7926" s="1109"/>
      <c r="J7926" s="1109"/>
      <c r="K7926" s="1112"/>
      <c r="L7926" s="1091"/>
      <c r="M7926" s="1091"/>
      <c r="N7926" s="1091"/>
      <c r="O7926" s="1091"/>
      <c r="P7926" s="1096"/>
      <c r="Q7926" s="1096"/>
      <c r="R7926" s="1096"/>
      <c r="S7926" s="1091"/>
    </row>
    <row r="7927" spans="1:19" x14ac:dyDescent="0.3">
      <c r="A7927" s="1090">
        <v>7922</v>
      </c>
      <c r="B7927" s="1091"/>
      <c r="C7927" s="1091"/>
      <c r="D7927" s="1097"/>
      <c r="E7927" s="1093">
        <f t="shared" si="493"/>
        <v>0</v>
      </c>
      <c r="F7927" s="1094">
        <f t="shared" si="494"/>
        <v>0</v>
      </c>
      <c r="G7927" s="1095">
        <f t="shared" si="495"/>
        <v>0</v>
      </c>
      <c r="H7927" s="1090" t="str">
        <f t="shared" ca="1" si="496"/>
        <v/>
      </c>
      <c r="I7927" s="1109"/>
      <c r="J7927" s="1109"/>
      <c r="K7927" s="1112"/>
      <c r="L7927" s="1091"/>
      <c r="M7927" s="1091"/>
      <c r="N7927" s="1091"/>
      <c r="O7927" s="1091"/>
      <c r="P7927" s="1096"/>
      <c r="Q7927" s="1096"/>
      <c r="R7927" s="1096"/>
      <c r="S7927" s="1091"/>
    </row>
    <row r="7928" spans="1:19" x14ac:dyDescent="0.3">
      <c r="A7928" s="1090">
        <v>7923</v>
      </c>
      <c r="B7928" s="1091"/>
      <c r="C7928" s="1091"/>
      <c r="D7928" s="1097"/>
      <c r="E7928" s="1093">
        <f t="shared" si="493"/>
        <v>0</v>
      </c>
      <c r="F7928" s="1094">
        <f t="shared" si="494"/>
        <v>0</v>
      </c>
      <c r="G7928" s="1095">
        <f t="shared" si="495"/>
        <v>0</v>
      </c>
      <c r="H7928" s="1090" t="str">
        <f t="shared" ca="1" si="496"/>
        <v/>
      </c>
      <c r="I7928" s="1109"/>
      <c r="J7928" s="1109"/>
      <c r="K7928" s="1112"/>
      <c r="L7928" s="1091"/>
      <c r="M7928" s="1091"/>
      <c r="N7928" s="1091"/>
      <c r="O7928" s="1091"/>
      <c r="P7928" s="1096"/>
      <c r="Q7928" s="1096"/>
      <c r="R7928" s="1096"/>
      <c r="S7928" s="1091"/>
    </row>
    <row r="7929" spans="1:19" x14ac:dyDescent="0.3">
      <c r="A7929" s="1090">
        <v>7924</v>
      </c>
      <c r="B7929" s="1091"/>
      <c r="C7929" s="1091"/>
      <c r="D7929" s="1097"/>
      <c r="E7929" s="1093">
        <f t="shared" si="493"/>
        <v>0</v>
      </c>
      <c r="F7929" s="1094">
        <f t="shared" si="494"/>
        <v>0</v>
      </c>
      <c r="G7929" s="1095">
        <f t="shared" si="495"/>
        <v>0</v>
      </c>
      <c r="H7929" s="1090" t="str">
        <f t="shared" ca="1" si="496"/>
        <v/>
      </c>
      <c r="I7929" s="1109"/>
      <c r="J7929" s="1109"/>
      <c r="K7929" s="1112"/>
      <c r="L7929" s="1091"/>
      <c r="M7929" s="1091"/>
      <c r="N7929" s="1091"/>
      <c r="O7929" s="1091"/>
      <c r="P7929" s="1096"/>
      <c r="Q7929" s="1096"/>
      <c r="R7929" s="1096"/>
      <c r="S7929" s="1091"/>
    </row>
    <row r="7930" spans="1:19" x14ac:dyDescent="0.3">
      <c r="A7930" s="1090">
        <v>7925</v>
      </c>
      <c r="B7930" s="1091"/>
      <c r="C7930" s="1091"/>
      <c r="D7930" s="1097"/>
      <c r="E7930" s="1093">
        <f t="shared" si="493"/>
        <v>0</v>
      </c>
      <c r="F7930" s="1094">
        <f t="shared" si="494"/>
        <v>0</v>
      </c>
      <c r="G7930" s="1095">
        <f t="shared" si="495"/>
        <v>0</v>
      </c>
      <c r="H7930" s="1090" t="str">
        <f t="shared" ca="1" si="496"/>
        <v/>
      </c>
      <c r="I7930" s="1109"/>
      <c r="J7930" s="1109"/>
      <c r="K7930" s="1112"/>
      <c r="L7930" s="1091"/>
      <c r="M7930" s="1091"/>
      <c r="N7930" s="1091"/>
      <c r="O7930" s="1091"/>
      <c r="P7930" s="1096"/>
      <c r="Q7930" s="1096"/>
      <c r="R7930" s="1096"/>
      <c r="S7930" s="1091"/>
    </row>
    <row r="7931" spans="1:19" x14ac:dyDescent="0.3">
      <c r="A7931" s="1090">
        <v>7926</v>
      </c>
      <c r="B7931" s="1091"/>
      <c r="C7931" s="1091"/>
      <c r="D7931" s="1097"/>
      <c r="E7931" s="1093">
        <f t="shared" si="493"/>
        <v>0</v>
      </c>
      <c r="F7931" s="1094">
        <f t="shared" si="494"/>
        <v>0</v>
      </c>
      <c r="G7931" s="1095">
        <f t="shared" si="495"/>
        <v>0</v>
      </c>
      <c r="H7931" s="1090" t="str">
        <f t="shared" ca="1" si="496"/>
        <v/>
      </c>
      <c r="I7931" s="1109"/>
      <c r="J7931" s="1109"/>
      <c r="K7931" s="1112"/>
      <c r="L7931" s="1091"/>
      <c r="M7931" s="1091"/>
      <c r="N7931" s="1091"/>
      <c r="O7931" s="1091"/>
      <c r="P7931" s="1096"/>
      <c r="Q7931" s="1096"/>
      <c r="R7931" s="1096"/>
      <c r="S7931" s="1091"/>
    </row>
    <row r="7932" spans="1:19" x14ac:dyDescent="0.3">
      <c r="A7932" s="1090">
        <v>7927</v>
      </c>
      <c r="B7932" s="1091"/>
      <c r="C7932" s="1091"/>
      <c r="D7932" s="1097"/>
      <c r="E7932" s="1093">
        <f t="shared" si="493"/>
        <v>0</v>
      </c>
      <c r="F7932" s="1094">
        <f t="shared" si="494"/>
        <v>0</v>
      </c>
      <c r="G7932" s="1095">
        <f t="shared" si="495"/>
        <v>0</v>
      </c>
      <c r="H7932" s="1090" t="str">
        <f t="shared" ca="1" si="496"/>
        <v/>
      </c>
      <c r="I7932" s="1109"/>
      <c r="J7932" s="1109"/>
      <c r="K7932" s="1112"/>
      <c r="L7932" s="1091"/>
      <c r="M7932" s="1091"/>
      <c r="N7932" s="1091"/>
      <c r="O7932" s="1091"/>
      <c r="P7932" s="1096"/>
      <c r="Q7932" s="1096"/>
      <c r="R7932" s="1096"/>
      <c r="S7932" s="1091"/>
    </row>
    <row r="7933" spans="1:19" x14ac:dyDescent="0.3">
      <c r="A7933" s="1090">
        <v>7928</v>
      </c>
      <c r="B7933" s="1091"/>
      <c r="C7933" s="1091"/>
      <c r="D7933" s="1097"/>
      <c r="E7933" s="1093">
        <f t="shared" si="493"/>
        <v>0</v>
      </c>
      <c r="F7933" s="1094">
        <f t="shared" si="494"/>
        <v>0</v>
      </c>
      <c r="G7933" s="1095">
        <f t="shared" si="495"/>
        <v>0</v>
      </c>
      <c r="H7933" s="1090" t="str">
        <f t="shared" ca="1" si="496"/>
        <v/>
      </c>
      <c r="I7933" s="1109"/>
      <c r="J7933" s="1109"/>
      <c r="K7933" s="1112"/>
      <c r="L7933" s="1091"/>
      <c r="M7933" s="1091"/>
      <c r="N7933" s="1091"/>
      <c r="O7933" s="1091"/>
      <c r="P7933" s="1096"/>
      <c r="Q7933" s="1096"/>
      <c r="R7933" s="1096"/>
      <c r="S7933" s="1091"/>
    </row>
    <row r="7934" spans="1:19" x14ac:dyDescent="0.3">
      <c r="A7934" s="1090">
        <v>7929</v>
      </c>
      <c r="B7934" s="1091"/>
      <c r="C7934" s="1091"/>
      <c r="D7934" s="1097"/>
      <c r="E7934" s="1093">
        <f t="shared" si="493"/>
        <v>0</v>
      </c>
      <c r="F7934" s="1094">
        <f t="shared" si="494"/>
        <v>0</v>
      </c>
      <c r="G7934" s="1095">
        <f t="shared" si="495"/>
        <v>0</v>
      </c>
      <c r="H7934" s="1090" t="str">
        <f t="shared" ca="1" si="496"/>
        <v/>
      </c>
      <c r="I7934" s="1109"/>
      <c r="J7934" s="1109"/>
      <c r="K7934" s="1112"/>
      <c r="L7934" s="1091"/>
      <c r="M7934" s="1091"/>
      <c r="N7934" s="1091"/>
      <c r="O7934" s="1091"/>
      <c r="P7934" s="1096"/>
      <c r="Q7934" s="1096"/>
      <c r="R7934" s="1096"/>
      <c r="S7934" s="1091"/>
    </row>
    <row r="7935" spans="1:19" x14ac:dyDescent="0.3">
      <c r="A7935" s="1090">
        <v>7930</v>
      </c>
      <c r="B7935" s="1091"/>
      <c r="C7935" s="1091"/>
      <c r="D7935" s="1097"/>
      <c r="E7935" s="1093">
        <f t="shared" si="493"/>
        <v>0</v>
      </c>
      <c r="F7935" s="1094">
        <f t="shared" si="494"/>
        <v>0</v>
      </c>
      <c r="G7935" s="1095">
        <f t="shared" si="495"/>
        <v>0</v>
      </c>
      <c r="H7935" s="1090" t="str">
        <f t="shared" ca="1" si="496"/>
        <v/>
      </c>
      <c r="I7935" s="1109"/>
      <c r="J7935" s="1109"/>
      <c r="K7935" s="1112"/>
      <c r="L7935" s="1091"/>
      <c r="M7935" s="1091"/>
      <c r="N7935" s="1091"/>
      <c r="O7935" s="1091"/>
      <c r="P7935" s="1096"/>
      <c r="Q7935" s="1096"/>
      <c r="R7935" s="1096"/>
      <c r="S7935" s="1091"/>
    </row>
    <row r="7936" spans="1:19" x14ac:dyDescent="0.3">
      <c r="A7936" s="1090">
        <v>7931</v>
      </c>
      <c r="B7936" s="1091"/>
      <c r="C7936" s="1091"/>
      <c r="D7936" s="1097"/>
      <c r="E7936" s="1093">
        <f t="shared" si="493"/>
        <v>0</v>
      </c>
      <c r="F7936" s="1094">
        <f t="shared" si="494"/>
        <v>0</v>
      </c>
      <c r="G7936" s="1095">
        <f t="shared" si="495"/>
        <v>0</v>
      </c>
      <c r="H7936" s="1090" t="str">
        <f t="shared" ca="1" si="496"/>
        <v/>
      </c>
      <c r="I7936" s="1109"/>
      <c r="J7936" s="1109"/>
      <c r="K7936" s="1112"/>
      <c r="L7936" s="1091"/>
      <c r="M7936" s="1091"/>
      <c r="N7936" s="1091"/>
      <c r="O7936" s="1091"/>
      <c r="P7936" s="1096"/>
      <c r="Q7936" s="1096"/>
      <c r="R7936" s="1096"/>
      <c r="S7936" s="1091"/>
    </row>
    <row r="7937" spans="1:19" x14ac:dyDescent="0.3">
      <c r="A7937" s="1090">
        <v>7932</v>
      </c>
      <c r="B7937" s="1091"/>
      <c r="C7937" s="1091"/>
      <c r="D7937" s="1097"/>
      <c r="E7937" s="1093">
        <f t="shared" si="493"/>
        <v>0</v>
      </c>
      <c r="F7937" s="1094">
        <f t="shared" si="494"/>
        <v>0</v>
      </c>
      <c r="G7937" s="1095">
        <f t="shared" si="495"/>
        <v>0</v>
      </c>
      <c r="H7937" s="1090" t="str">
        <f t="shared" ca="1" si="496"/>
        <v/>
      </c>
      <c r="I7937" s="1109"/>
      <c r="J7937" s="1109"/>
      <c r="K7937" s="1112"/>
      <c r="L7937" s="1091"/>
      <c r="M7937" s="1091"/>
      <c r="N7937" s="1091"/>
      <c r="O7937" s="1091"/>
      <c r="P7937" s="1096"/>
      <c r="Q7937" s="1096"/>
      <c r="R7937" s="1096"/>
      <c r="S7937" s="1091"/>
    </row>
    <row r="7938" spans="1:19" x14ac:dyDescent="0.3">
      <c r="A7938" s="1090">
        <v>7933</v>
      </c>
      <c r="B7938" s="1091"/>
      <c r="C7938" s="1091"/>
      <c r="D7938" s="1097"/>
      <c r="E7938" s="1093">
        <f t="shared" si="493"/>
        <v>0</v>
      </c>
      <c r="F7938" s="1094">
        <f t="shared" si="494"/>
        <v>0</v>
      </c>
      <c r="G7938" s="1095">
        <f t="shared" si="495"/>
        <v>0</v>
      </c>
      <c r="H7938" s="1090" t="str">
        <f t="shared" ca="1" si="496"/>
        <v/>
      </c>
      <c r="I7938" s="1109"/>
      <c r="J7938" s="1109"/>
      <c r="K7938" s="1112"/>
      <c r="L7938" s="1091"/>
      <c r="M7938" s="1091"/>
      <c r="N7938" s="1091"/>
      <c r="O7938" s="1091"/>
      <c r="P7938" s="1096"/>
      <c r="Q7938" s="1096"/>
      <c r="R7938" s="1096"/>
      <c r="S7938" s="1091"/>
    </row>
    <row r="7939" spans="1:19" x14ac:dyDescent="0.3">
      <c r="A7939" s="1090">
        <v>7934</v>
      </c>
      <c r="B7939" s="1091"/>
      <c r="C7939" s="1091"/>
      <c r="D7939" s="1097"/>
      <c r="E7939" s="1093">
        <f t="shared" si="493"/>
        <v>0</v>
      </c>
      <c r="F7939" s="1094">
        <f t="shared" si="494"/>
        <v>0</v>
      </c>
      <c r="G7939" s="1095">
        <f t="shared" si="495"/>
        <v>0</v>
      </c>
      <c r="H7939" s="1090" t="str">
        <f t="shared" ca="1" si="496"/>
        <v/>
      </c>
      <c r="I7939" s="1109"/>
      <c r="J7939" s="1109"/>
      <c r="K7939" s="1112"/>
      <c r="L7939" s="1091"/>
      <c r="M7939" s="1091"/>
      <c r="N7939" s="1091"/>
      <c r="O7939" s="1091"/>
      <c r="P7939" s="1096"/>
      <c r="Q7939" s="1096"/>
      <c r="R7939" s="1096"/>
      <c r="S7939" s="1091"/>
    </row>
    <row r="7940" spans="1:19" x14ac:dyDescent="0.3">
      <c r="A7940" s="1090">
        <v>7935</v>
      </c>
      <c r="B7940" s="1091"/>
      <c r="C7940" s="1091"/>
      <c r="D7940" s="1097"/>
      <c r="E7940" s="1093">
        <f t="shared" si="493"/>
        <v>0</v>
      </c>
      <c r="F7940" s="1094">
        <f t="shared" si="494"/>
        <v>0</v>
      </c>
      <c r="G7940" s="1095">
        <f t="shared" si="495"/>
        <v>0</v>
      </c>
      <c r="H7940" s="1090" t="str">
        <f t="shared" ca="1" si="496"/>
        <v/>
      </c>
      <c r="I7940" s="1109"/>
      <c r="J7940" s="1109"/>
      <c r="K7940" s="1112"/>
      <c r="L7940" s="1091"/>
      <c r="M7940" s="1091"/>
      <c r="N7940" s="1091"/>
      <c r="O7940" s="1091"/>
      <c r="P7940" s="1096"/>
      <c r="Q7940" s="1096"/>
      <c r="R7940" s="1096"/>
      <c r="S7940" s="1091"/>
    </row>
    <row r="7941" spans="1:19" x14ac:dyDescent="0.3">
      <c r="A7941" s="1090">
        <v>7936</v>
      </c>
      <c r="B7941" s="1091"/>
      <c r="C7941" s="1091"/>
      <c r="D7941" s="1097"/>
      <c r="E7941" s="1093">
        <f t="shared" si="493"/>
        <v>0</v>
      </c>
      <c r="F7941" s="1094">
        <f t="shared" si="494"/>
        <v>0</v>
      </c>
      <c r="G7941" s="1095">
        <f t="shared" si="495"/>
        <v>0</v>
      </c>
      <c r="H7941" s="1090" t="str">
        <f t="shared" ca="1" si="496"/>
        <v/>
      </c>
      <c r="I7941" s="1109"/>
      <c r="J7941" s="1109"/>
      <c r="K7941" s="1112"/>
      <c r="L7941" s="1091"/>
      <c r="M7941" s="1091"/>
      <c r="N7941" s="1091"/>
      <c r="O7941" s="1091"/>
      <c r="P7941" s="1096"/>
      <c r="Q7941" s="1096"/>
      <c r="R7941" s="1096"/>
      <c r="S7941" s="1091"/>
    </row>
    <row r="7942" spans="1:19" x14ac:dyDescent="0.3">
      <c r="A7942" s="1090">
        <v>7937</v>
      </c>
      <c r="B7942" s="1091"/>
      <c r="C7942" s="1091"/>
      <c r="D7942" s="1097"/>
      <c r="E7942" s="1093">
        <f t="shared" si="493"/>
        <v>0</v>
      </c>
      <c r="F7942" s="1094">
        <f t="shared" si="494"/>
        <v>0</v>
      </c>
      <c r="G7942" s="1095">
        <f t="shared" si="495"/>
        <v>0</v>
      </c>
      <c r="H7942" s="1090" t="str">
        <f t="shared" ca="1" si="496"/>
        <v/>
      </c>
      <c r="I7942" s="1109"/>
      <c r="J7942" s="1109"/>
      <c r="K7942" s="1112"/>
      <c r="L7942" s="1091"/>
      <c r="M7942" s="1091"/>
      <c r="N7942" s="1091"/>
      <c r="O7942" s="1091"/>
      <c r="P7942" s="1096"/>
      <c r="Q7942" s="1096"/>
      <c r="R7942" s="1096"/>
      <c r="S7942" s="1091"/>
    </row>
    <row r="7943" spans="1:19" x14ac:dyDescent="0.3">
      <c r="A7943" s="1090">
        <v>7938</v>
      </c>
      <c r="B7943" s="1091"/>
      <c r="C7943" s="1091"/>
      <c r="D7943" s="1097"/>
      <c r="E7943" s="1093">
        <f t="shared" ref="E7943:E8006" si="497">D7943</f>
        <v>0</v>
      </c>
      <c r="F7943" s="1094">
        <f t="shared" ref="F7943:F8006" si="498">D7943</f>
        <v>0</v>
      </c>
      <c r="G7943" s="1095">
        <f t="shared" ref="G7943:G8006" si="499">D7943</f>
        <v>0</v>
      </c>
      <c r="H7943" s="1090" t="str">
        <f t="shared" ref="H7943:H8006" ca="1" si="500">IF(ISBLANK(D7943),"",DATEDIF(G7943,TODAY(),"y"))</f>
        <v/>
      </c>
      <c r="I7943" s="1109"/>
      <c r="J7943" s="1109"/>
      <c r="K7943" s="1112"/>
      <c r="L7943" s="1091"/>
      <c r="M7943" s="1091"/>
      <c r="N7943" s="1091"/>
      <c r="O7943" s="1091"/>
      <c r="P7943" s="1096"/>
      <c r="Q7943" s="1096"/>
      <c r="R7943" s="1096"/>
      <c r="S7943" s="1091"/>
    </row>
    <row r="7944" spans="1:19" x14ac:dyDescent="0.3">
      <c r="A7944" s="1090">
        <v>7939</v>
      </c>
      <c r="B7944" s="1091"/>
      <c r="C7944" s="1091"/>
      <c r="D7944" s="1097"/>
      <c r="E7944" s="1093">
        <f t="shared" si="497"/>
        <v>0</v>
      </c>
      <c r="F7944" s="1094">
        <f t="shared" si="498"/>
        <v>0</v>
      </c>
      <c r="G7944" s="1095">
        <f t="shared" si="499"/>
        <v>0</v>
      </c>
      <c r="H7944" s="1090" t="str">
        <f t="shared" ca="1" si="500"/>
        <v/>
      </c>
      <c r="I7944" s="1109"/>
      <c r="J7944" s="1109"/>
      <c r="K7944" s="1112"/>
      <c r="L7944" s="1091"/>
      <c r="M7944" s="1091"/>
      <c r="N7944" s="1091"/>
      <c r="O7944" s="1091"/>
      <c r="P7944" s="1096"/>
      <c r="Q7944" s="1096"/>
      <c r="R7944" s="1096"/>
      <c r="S7944" s="1091"/>
    </row>
    <row r="7945" spans="1:19" x14ac:dyDescent="0.3">
      <c r="A7945" s="1090">
        <v>7940</v>
      </c>
      <c r="B7945" s="1091"/>
      <c r="C7945" s="1091"/>
      <c r="D7945" s="1097"/>
      <c r="E7945" s="1093">
        <f t="shared" si="497"/>
        <v>0</v>
      </c>
      <c r="F7945" s="1094">
        <f t="shared" si="498"/>
        <v>0</v>
      </c>
      <c r="G7945" s="1095">
        <f t="shared" si="499"/>
        <v>0</v>
      </c>
      <c r="H7945" s="1090" t="str">
        <f t="shared" ca="1" si="500"/>
        <v/>
      </c>
      <c r="I7945" s="1109"/>
      <c r="J7945" s="1109"/>
      <c r="K7945" s="1112"/>
      <c r="L7945" s="1091"/>
      <c r="M7945" s="1091"/>
      <c r="N7945" s="1091"/>
      <c r="O7945" s="1091"/>
      <c r="P7945" s="1096"/>
      <c r="Q7945" s="1096"/>
      <c r="R7945" s="1096"/>
      <c r="S7945" s="1091"/>
    </row>
    <row r="7946" spans="1:19" x14ac:dyDescent="0.3">
      <c r="A7946" s="1090">
        <v>7941</v>
      </c>
      <c r="B7946" s="1091"/>
      <c r="C7946" s="1091"/>
      <c r="D7946" s="1097"/>
      <c r="E7946" s="1093">
        <f t="shared" si="497"/>
        <v>0</v>
      </c>
      <c r="F7946" s="1094">
        <f t="shared" si="498"/>
        <v>0</v>
      </c>
      <c r="G7946" s="1095">
        <f t="shared" si="499"/>
        <v>0</v>
      </c>
      <c r="H7946" s="1090" t="str">
        <f t="shared" ca="1" si="500"/>
        <v/>
      </c>
      <c r="I7946" s="1109"/>
      <c r="J7946" s="1109"/>
      <c r="K7946" s="1112"/>
      <c r="L7946" s="1091"/>
      <c r="M7946" s="1091"/>
      <c r="N7946" s="1091"/>
      <c r="O7946" s="1091"/>
      <c r="P7946" s="1096"/>
      <c r="Q7946" s="1096"/>
      <c r="R7946" s="1096"/>
      <c r="S7946" s="1091"/>
    </row>
    <row r="7947" spans="1:19" x14ac:dyDescent="0.3">
      <c r="A7947" s="1090">
        <v>7942</v>
      </c>
      <c r="B7947" s="1091"/>
      <c r="C7947" s="1091"/>
      <c r="D7947" s="1097"/>
      <c r="E7947" s="1093">
        <f t="shared" si="497"/>
        <v>0</v>
      </c>
      <c r="F7947" s="1094">
        <f t="shared" si="498"/>
        <v>0</v>
      </c>
      <c r="G7947" s="1095">
        <f t="shared" si="499"/>
        <v>0</v>
      </c>
      <c r="H7947" s="1090" t="str">
        <f t="shared" ca="1" si="500"/>
        <v/>
      </c>
      <c r="I7947" s="1109"/>
      <c r="J7947" s="1109"/>
      <c r="K7947" s="1112"/>
      <c r="L7947" s="1091"/>
      <c r="M7947" s="1091"/>
      <c r="N7947" s="1091"/>
      <c r="O7947" s="1091"/>
      <c r="P7947" s="1096"/>
      <c r="Q7947" s="1096"/>
      <c r="R7947" s="1096"/>
      <c r="S7947" s="1091"/>
    </row>
    <row r="7948" spans="1:19" x14ac:dyDescent="0.3">
      <c r="A7948" s="1090">
        <v>7943</v>
      </c>
      <c r="B7948" s="1091"/>
      <c r="C7948" s="1091"/>
      <c r="D7948" s="1097"/>
      <c r="E7948" s="1093">
        <f t="shared" si="497"/>
        <v>0</v>
      </c>
      <c r="F7948" s="1094">
        <f t="shared" si="498"/>
        <v>0</v>
      </c>
      <c r="G7948" s="1095">
        <f t="shared" si="499"/>
        <v>0</v>
      </c>
      <c r="H7948" s="1090" t="str">
        <f t="shared" ca="1" si="500"/>
        <v/>
      </c>
      <c r="I7948" s="1109"/>
      <c r="J7948" s="1109"/>
      <c r="K7948" s="1112"/>
      <c r="L7948" s="1091"/>
      <c r="M7948" s="1091"/>
      <c r="N7948" s="1091"/>
      <c r="O7948" s="1091"/>
      <c r="P7948" s="1096"/>
      <c r="Q7948" s="1096"/>
      <c r="R7948" s="1096"/>
      <c r="S7948" s="1091"/>
    </row>
    <row r="7949" spans="1:19" x14ac:dyDescent="0.3">
      <c r="A7949" s="1090">
        <v>7944</v>
      </c>
      <c r="B7949" s="1091"/>
      <c r="C7949" s="1091"/>
      <c r="D7949" s="1097"/>
      <c r="E7949" s="1093">
        <f t="shared" si="497"/>
        <v>0</v>
      </c>
      <c r="F7949" s="1094">
        <f t="shared" si="498"/>
        <v>0</v>
      </c>
      <c r="G7949" s="1095">
        <f t="shared" si="499"/>
        <v>0</v>
      </c>
      <c r="H7949" s="1090" t="str">
        <f t="shared" ca="1" si="500"/>
        <v/>
      </c>
      <c r="I7949" s="1109"/>
      <c r="J7949" s="1109"/>
      <c r="K7949" s="1112"/>
      <c r="L7949" s="1091"/>
      <c r="M7949" s="1091"/>
      <c r="N7949" s="1091"/>
      <c r="O7949" s="1091"/>
      <c r="P7949" s="1096"/>
      <c r="Q7949" s="1096"/>
      <c r="R7949" s="1096"/>
      <c r="S7949" s="1091"/>
    </row>
    <row r="7950" spans="1:19" x14ac:dyDescent="0.3">
      <c r="A7950" s="1090">
        <v>7945</v>
      </c>
      <c r="B7950" s="1091"/>
      <c r="C7950" s="1091"/>
      <c r="D7950" s="1097"/>
      <c r="E7950" s="1093">
        <f t="shared" si="497"/>
        <v>0</v>
      </c>
      <c r="F7950" s="1094">
        <f t="shared" si="498"/>
        <v>0</v>
      </c>
      <c r="G7950" s="1095">
        <f t="shared" si="499"/>
        <v>0</v>
      </c>
      <c r="H7950" s="1090" t="str">
        <f t="shared" ca="1" si="500"/>
        <v/>
      </c>
      <c r="I7950" s="1109"/>
      <c r="J7950" s="1109"/>
      <c r="K7950" s="1112"/>
      <c r="L7950" s="1091"/>
      <c r="M7950" s="1091"/>
      <c r="N7950" s="1091"/>
      <c r="O7950" s="1091"/>
      <c r="P7950" s="1096"/>
      <c r="Q7950" s="1096"/>
      <c r="R7950" s="1096"/>
      <c r="S7950" s="1091"/>
    </row>
    <row r="7951" spans="1:19" x14ac:dyDescent="0.3">
      <c r="A7951" s="1090">
        <v>7946</v>
      </c>
      <c r="B7951" s="1091"/>
      <c r="C7951" s="1091"/>
      <c r="D7951" s="1097"/>
      <c r="E7951" s="1093">
        <f t="shared" si="497"/>
        <v>0</v>
      </c>
      <c r="F7951" s="1094">
        <f t="shared" si="498"/>
        <v>0</v>
      </c>
      <c r="G7951" s="1095">
        <f t="shared" si="499"/>
        <v>0</v>
      </c>
      <c r="H7951" s="1090" t="str">
        <f t="shared" ca="1" si="500"/>
        <v/>
      </c>
      <c r="I7951" s="1109"/>
      <c r="J7951" s="1109"/>
      <c r="K7951" s="1112"/>
      <c r="L7951" s="1091"/>
      <c r="M7951" s="1091"/>
      <c r="N7951" s="1091"/>
      <c r="O7951" s="1091"/>
      <c r="P7951" s="1096"/>
      <c r="Q7951" s="1096"/>
      <c r="R7951" s="1096"/>
      <c r="S7951" s="1091"/>
    </row>
    <row r="7952" spans="1:19" x14ac:dyDescent="0.3">
      <c r="A7952" s="1090">
        <v>7947</v>
      </c>
      <c r="B7952" s="1091"/>
      <c r="C7952" s="1091"/>
      <c r="D7952" s="1097"/>
      <c r="E7952" s="1093">
        <f t="shared" si="497"/>
        <v>0</v>
      </c>
      <c r="F7952" s="1094">
        <f t="shared" si="498"/>
        <v>0</v>
      </c>
      <c r="G7952" s="1095">
        <f t="shared" si="499"/>
        <v>0</v>
      </c>
      <c r="H7952" s="1090" t="str">
        <f t="shared" ca="1" si="500"/>
        <v/>
      </c>
      <c r="I7952" s="1109"/>
      <c r="J7952" s="1109"/>
      <c r="K7952" s="1112"/>
      <c r="L7952" s="1091"/>
      <c r="M7952" s="1091"/>
      <c r="N7952" s="1091"/>
      <c r="O7952" s="1091"/>
      <c r="P7952" s="1096"/>
      <c r="Q7952" s="1096"/>
      <c r="R7952" s="1096"/>
      <c r="S7952" s="1091"/>
    </row>
    <row r="7953" spans="1:19" x14ac:dyDescent="0.3">
      <c r="A7953" s="1090">
        <v>7948</v>
      </c>
      <c r="B7953" s="1091"/>
      <c r="C7953" s="1091"/>
      <c r="D7953" s="1097"/>
      <c r="E7953" s="1093">
        <f t="shared" si="497"/>
        <v>0</v>
      </c>
      <c r="F7953" s="1094">
        <f t="shared" si="498"/>
        <v>0</v>
      </c>
      <c r="G7953" s="1095">
        <f t="shared" si="499"/>
        <v>0</v>
      </c>
      <c r="H7953" s="1090" t="str">
        <f t="shared" ca="1" si="500"/>
        <v/>
      </c>
      <c r="I7953" s="1109"/>
      <c r="J7953" s="1109"/>
      <c r="K7953" s="1112"/>
      <c r="L7953" s="1091"/>
      <c r="M7953" s="1091"/>
      <c r="N7953" s="1091"/>
      <c r="O7953" s="1091"/>
      <c r="P7953" s="1096"/>
      <c r="Q7953" s="1096"/>
      <c r="R7953" s="1096"/>
      <c r="S7953" s="1091"/>
    </row>
    <row r="7954" spans="1:19" x14ac:dyDescent="0.3">
      <c r="A7954" s="1090">
        <v>7949</v>
      </c>
      <c r="B7954" s="1091"/>
      <c r="C7954" s="1091"/>
      <c r="D7954" s="1097"/>
      <c r="E7954" s="1093">
        <f t="shared" si="497"/>
        <v>0</v>
      </c>
      <c r="F7954" s="1094">
        <f t="shared" si="498"/>
        <v>0</v>
      </c>
      <c r="G7954" s="1095">
        <f t="shared" si="499"/>
        <v>0</v>
      </c>
      <c r="H7954" s="1090" t="str">
        <f t="shared" ca="1" si="500"/>
        <v/>
      </c>
      <c r="I7954" s="1109"/>
      <c r="J7954" s="1109"/>
      <c r="K7954" s="1112"/>
      <c r="L7954" s="1091"/>
      <c r="M7954" s="1091"/>
      <c r="N7954" s="1091"/>
      <c r="O7954" s="1091"/>
      <c r="P7954" s="1096"/>
      <c r="Q7954" s="1096"/>
      <c r="R7954" s="1096"/>
      <c r="S7954" s="1091"/>
    </row>
    <row r="7955" spans="1:19" x14ac:dyDescent="0.3">
      <c r="A7955" s="1090">
        <v>7950</v>
      </c>
      <c r="B7955" s="1091"/>
      <c r="C7955" s="1091"/>
      <c r="D7955" s="1097"/>
      <c r="E7955" s="1093">
        <f t="shared" si="497"/>
        <v>0</v>
      </c>
      <c r="F7955" s="1094">
        <f t="shared" si="498"/>
        <v>0</v>
      </c>
      <c r="G7955" s="1095">
        <f t="shared" si="499"/>
        <v>0</v>
      </c>
      <c r="H7955" s="1090" t="str">
        <f t="shared" ca="1" si="500"/>
        <v/>
      </c>
      <c r="I7955" s="1109"/>
      <c r="J7955" s="1109"/>
      <c r="K7955" s="1112"/>
      <c r="L7955" s="1091"/>
      <c r="M7955" s="1091"/>
      <c r="N7955" s="1091"/>
      <c r="O7955" s="1091"/>
      <c r="P7955" s="1096"/>
      <c r="Q7955" s="1096"/>
      <c r="R7955" s="1096"/>
      <c r="S7955" s="1091"/>
    </row>
    <row r="7956" spans="1:19" x14ac:dyDescent="0.3">
      <c r="A7956" s="1090">
        <v>7951</v>
      </c>
      <c r="B7956" s="1091"/>
      <c r="C7956" s="1091"/>
      <c r="D7956" s="1097"/>
      <c r="E7956" s="1093">
        <f t="shared" si="497"/>
        <v>0</v>
      </c>
      <c r="F7956" s="1094">
        <f t="shared" si="498"/>
        <v>0</v>
      </c>
      <c r="G7956" s="1095">
        <f t="shared" si="499"/>
        <v>0</v>
      </c>
      <c r="H7956" s="1090" t="str">
        <f t="shared" ca="1" si="500"/>
        <v/>
      </c>
      <c r="I7956" s="1109"/>
      <c r="J7956" s="1109"/>
      <c r="K7956" s="1112"/>
      <c r="L7956" s="1091"/>
      <c r="M7956" s="1091"/>
      <c r="N7956" s="1091"/>
      <c r="O7956" s="1091"/>
      <c r="P7956" s="1096"/>
      <c r="Q7956" s="1096"/>
      <c r="R7956" s="1096"/>
      <c r="S7956" s="1091"/>
    </row>
    <row r="7957" spans="1:19" x14ac:dyDescent="0.3">
      <c r="A7957" s="1090">
        <v>7952</v>
      </c>
      <c r="B7957" s="1091"/>
      <c r="C7957" s="1091"/>
      <c r="D7957" s="1097"/>
      <c r="E7957" s="1093">
        <f t="shared" si="497"/>
        <v>0</v>
      </c>
      <c r="F7957" s="1094">
        <f t="shared" si="498"/>
        <v>0</v>
      </c>
      <c r="G7957" s="1095">
        <f t="shared" si="499"/>
        <v>0</v>
      </c>
      <c r="H7957" s="1090" t="str">
        <f t="shared" ca="1" si="500"/>
        <v/>
      </c>
      <c r="I7957" s="1109"/>
      <c r="J7957" s="1109"/>
      <c r="K7957" s="1112"/>
      <c r="L7957" s="1091"/>
      <c r="M7957" s="1091"/>
      <c r="N7957" s="1091"/>
      <c r="O7957" s="1091"/>
      <c r="P7957" s="1096"/>
      <c r="Q7957" s="1096"/>
      <c r="R7957" s="1096"/>
      <c r="S7957" s="1091"/>
    </row>
    <row r="7958" spans="1:19" x14ac:dyDescent="0.3">
      <c r="A7958" s="1090">
        <v>7953</v>
      </c>
      <c r="B7958" s="1091"/>
      <c r="C7958" s="1091"/>
      <c r="D7958" s="1097"/>
      <c r="E7958" s="1093">
        <f t="shared" si="497"/>
        <v>0</v>
      </c>
      <c r="F7958" s="1094">
        <f t="shared" si="498"/>
        <v>0</v>
      </c>
      <c r="G7958" s="1095">
        <f t="shared" si="499"/>
        <v>0</v>
      </c>
      <c r="H7958" s="1090" t="str">
        <f t="shared" ca="1" si="500"/>
        <v/>
      </c>
      <c r="I7958" s="1109"/>
      <c r="J7958" s="1109"/>
      <c r="K7958" s="1112"/>
      <c r="L7958" s="1091"/>
      <c r="M7958" s="1091"/>
      <c r="N7958" s="1091"/>
      <c r="O7958" s="1091"/>
      <c r="P7958" s="1096"/>
      <c r="Q7958" s="1096"/>
      <c r="R7958" s="1096"/>
      <c r="S7958" s="1091"/>
    </row>
    <row r="7959" spans="1:19" x14ac:dyDescent="0.3">
      <c r="A7959" s="1090">
        <v>7954</v>
      </c>
      <c r="B7959" s="1091"/>
      <c r="C7959" s="1091"/>
      <c r="D7959" s="1097"/>
      <c r="E7959" s="1093">
        <f t="shared" si="497"/>
        <v>0</v>
      </c>
      <c r="F7959" s="1094">
        <f t="shared" si="498"/>
        <v>0</v>
      </c>
      <c r="G7959" s="1095">
        <f t="shared" si="499"/>
        <v>0</v>
      </c>
      <c r="H7959" s="1090" t="str">
        <f t="shared" ca="1" si="500"/>
        <v/>
      </c>
      <c r="I7959" s="1109"/>
      <c r="J7959" s="1109"/>
      <c r="K7959" s="1112"/>
      <c r="L7959" s="1091"/>
      <c r="M7959" s="1091"/>
      <c r="N7959" s="1091"/>
      <c r="O7959" s="1091"/>
      <c r="P7959" s="1096"/>
      <c r="Q7959" s="1096"/>
      <c r="R7959" s="1096"/>
      <c r="S7959" s="1091"/>
    </row>
    <row r="7960" spans="1:19" x14ac:dyDescent="0.3">
      <c r="A7960" s="1090">
        <v>7955</v>
      </c>
      <c r="B7960" s="1091"/>
      <c r="C7960" s="1091"/>
      <c r="D7960" s="1097"/>
      <c r="E7960" s="1093">
        <f t="shared" si="497"/>
        <v>0</v>
      </c>
      <c r="F7960" s="1094">
        <f t="shared" si="498"/>
        <v>0</v>
      </c>
      <c r="G7960" s="1095">
        <f t="shared" si="499"/>
        <v>0</v>
      </c>
      <c r="H7960" s="1090" t="str">
        <f t="shared" ca="1" si="500"/>
        <v/>
      </c>
      <c r="I7960" s="1109"/>
      <c r="J7960" s="1109"/>
      <c r="K7960" s="1112"/>
      <c r="L7960" s="1091"/>
      <c r="M7960" s="1091"/>
      <c r="N7960" s="1091"/>
      <c r="O7960" s="1091"/>
      <c r="P7960" s="1096"/>
      <c r="Q7960" s="1096"/>
      <c r="R7960" s="1096"/>
      <c r="S7960" s="1091"/>
    </row>
    <row r="7961" spans="1:19" x14ac:dyDescent="0.3">
      <c r="A7961" s="1090">
        <v>7956</v>
      </c>
      <c r="B7961" s="1091"/>
      <c r="C7961" s="1091"/>
      <c r="D7961" s="1097"/>
      <c r="E7961" s="1093">
        <f t="shared" si="497"/>
        <v>0</v>
      </c>
      <c r="F7961" s="1094">
        <f t="shared" si="498"/>
        <v>0</v>
      </c>
      <c r="G7961" s="1095">
        <f t="shared" si="499"/>
        <v>0</v>
      </c>
      <c r="H7961" s="1090" t="str">
        <f t="shared" ca="1" si="500"/>
        <v/>
      </c>
      <c r="I7961" s="1109"/>
      <c r="J7961" s="1109"/>
      <c r="K7961" s="1112"/>
      <c r="L7961" s="1091"/>
      <c r="M7961" s="1091"/>
      <c r="N7961" s="1091"/>
      <c r="O7961" s="1091"/>
      <c r="P7961" s="1096"/>
      <c r="Q7961" s="1096"/>
      <c r="R7961" s="1096"/>
      <c r="S7961" s="1091"/>
    </row>
    <row r="7962" spans="1:19" x14ac:dyDescent="0.3">
      <c r="A7962" s="1090">
        <v>7957</v>
      </c>
      <c r="B7962" s="1091"/>
      <c r="C7962" s="1091"/>
      <c r="D7962" s="1097"/>
      <c r="E7962" s="1093">
        <f t="shared" si="497"/>
        <v>0</v>
      </c>
      <c r="F7962" s="1094">
        <f t="shared" si="498"/>
        <v>0</v>
      </c>
      <c r="G7962" s="1095">
        <f t="shared" si="499"/>
        <v>0</v>
      </c>
      <c r="H7962" s="1090" t="str">
        <f t="shared" ca="1" si="500"/>
        <v/>
      </c>
      <c r="I7962" s="1109"/>
      <c r="J7962" s="1109"/>
      <c r="K7962" s="1112"/>
      <c r="L7962" s="1091"/>
      <c r="M7962" s="1091"/>
      <c r="N7962" s="1091"/>
      <c r="O7962" s="1091"/>
      <c r="P7962" s="1096"/>
      <c r="Q7962" s="1096"/>
      <c r="R7962" s="1096"/>
      <c r="S7962" s="1091"/>
    </row>
    <row r="7963" spans="1:19" x14ac:dyDescent="0.3">
      <c r="A7963" s="1090">
        <v>7958</v>
      </c>
      <c r="B7963" s="1091"/>
      <c r="C7963" s="1091"/>
      <c r="D7963" s="1097"/>
      <c r="E7963" s="1093">
        <f t="shared" si="497"/>
        <v>0</v>
      </c>
      <c r="F7963" s="1094">
        <f t="shared" si="498"/>
        <v>0</v>
      </c>
      <c r="G7963" s="1095">
        <f t="shared" si="499"/>
        <v>0</v>
      </c>
      <c r="H7963" s="1090" t="str">
        <f t="shared" ca="1" si="500"/>
        <v/>
      </c>
      <c r="I7963" s="1109"/>
      <c r="J7963" s="1109"/>
      <c r="K7963" s="1112"/>
      <c r="L7963" s="1091"/>
      <c r="M7963" s="1091"/>
      <c r="N7963" s="1091"/>
      <c r="O7963" s="1091"/>
      <c r="P7963" s="1096"/>
      <c r="Q7963" s="1096"/>
      <c r="R7963" s="1096"/>
      <c r="S7963" s="1091"/>
    </row>
    <row r="7964" spans="1:19" x14ac:dyDescent="0.3">
      <c r="A7964" s="1090">
        <v>7959</v>
      </c>
      <c r="B7964" s="1091"/>
      <c r="C7964" s="1091"/>
      <c r="D7964" s="1097"/>
      <c r="E7964" s="1093">
        <f t="shared" si="497"/>
        <v>0</v>
      </c>
      <c r="F7964" s="1094">
        <f t="shared" si="498"/>
        <v>0</v>
      </c>
      <c r="G7964" s="1095">
        <f t="shared" si="499"/>
        <v>0</v>
      </c>
      <c r="H7964" s="1090" t="str">
        <f t="shared" ca="1" si="500"/>
        <v/>
      </c>
      <c r="I7964" s="1109"/>
      <c r="J7964" s="1109"/>
      <c r="K7964" s="1112"/>
      <c r="L7964" s="1091"/>
      <c r="M7964" s="1091"/>
      <c r="N7964" s="1091"/>
      <c r="O7964" s="1091"/>
      <c r="P7964" s="1096"/>
      <c r="Q7964" s="1096"/>
      <c r="R7964" s="1096"/>
      <c r="S7964" s="1091"/>
    </row>
    <row r="7965" spans="1:19" x14ac:dyDescent="0.3">
      <c r="A7965" s="1090">
        <v>7960</v>
      </c>
      <c r="B7965" s="1091"/>
      <c r="C7965" s="1091"/>
      <c r="D7965" s="1097"/>
      <c r="E7965" s="1093">
        <f t="shared" si="497"/>
        <v>0</v>
      </c>
      <c r="F7965" s="1094">
        <f t="shared" si="498"/>
        <v>0</v>
      </c>
      <c r="G7965" s="1095">
        <f t="shared" si="499"/>
        <v>0</v>
      </c>
      <c r="H7965" s="1090" t="str">
        <f t="shared" ca="1" si="500"/>
        <v/>
      </c>
      <c r="I7965" s="1109"/>
      <c r="J7965" s="1109"/>
      <c r="K7965" s="1112"/>
      <c r="L7965" s="1091"/>
      <c r="M7965" s="1091"/>
      <c r="N7965" s="1091"/>
      <c r="O7965" s="1091"/>
      <c r="P7965" s="1096"/>
      <c r="Q7965" s="1096"/>
      <c r="R7965" s="1096"/>
      <c r="S7965" s="1091"/>
    </row>
    <row r="7966" spans="1:19" x14ac:dyDescent="0.3">
      <c r="A7966" s="1090">
        <v>7961</v>
      </c>
      <c r="B7966" s="1091"/>
      <c r="C7966" s="1091"/>
      <c r="D7966" s="1097"/>
      <c r="E7966" s="1093">
        <f t="shared" si="497"/>
        <v>0</v>
      </c>
      <c r="F7966" s="1094">
        <f t="shared" si="498"/>
        <v>0</v>
      </c>
      <c r="G7966" s="1095">
        <f t="shared" si="499"/>
        <v>0</v>
      </c>
      <c r="H7966" s="1090" t="str">
        <f t="shared" ca="1" si="500"/>
        <v/>
      </c>
      <c r="I7966" s="1109"/>
      <c r="J7966" s="1109"/>
      <c r="K7966" s="1112"/>
      <c r="L7966" s="1091"/>
      <c r="M7966" s="1091"/>
      <c r="N7966" s="1091"/>
      <c r="O7966" s="1091"/>
      <c r="P7966" s="1096"/>
      <c r="Q7966" s="1096"/>
      <c r="R7966" s="1096"/>
      <c r="S7966" s="1091"/>
    </row>
    <row r="7967" spans="1:19" x14ac:dyDescent="0.3">
      <c r="A7967" s="1090">
        <v>7962</v>
      </c>
      <c r="B7967" s="1091"/>
      <c r="C7967" s="1091"/>
      <c r="D7967" s="1097"/>
      <c r="E7967" s="1093">
        <f t="shared" si="497"/>
        <v>0</v>
      </c>
      <c r="F7967" s="1094">
        <f t="shared" si="498"/>
        <v>0</v>
      </c>
      <c r="G7967" s="1095">
        <f t="shared" si="499"/>
        <v>0</v>
      </c>
      <c r="H7967" s="1090" t="str">
        <f t="shared" ca="1" si="500"/>
        <v/>
      </c>
      <c r="I7967" s="1109"/>
      <c r="J7967" s="1109"/>
      <c r="K7967" s="1112"/>
      <c r="L7967" s="1091"/>
      <c r="M7967" s="1091"/>
      <c r="N7967" s="1091"/>
      <c r="O7967" s="1091"/>
      <c r="P7967" s="1096"/>
      <c r="Q7967" s="1096"/>
      <c r="R7967" s="1096"/>
      <c r="S7967" s="1091"/>
    </row>
    <row r="7968" spans="1:19" x14ac:dyDescent="0.3">
      <c r="A7968" s="1090">
        <v>7963</v>
      </c>
      <c r="B7968" s="1091"/>
      <c r="C7968" s="1091"/>
      <c r="D7968" s="1097"/>
      <c r="E7968" s="1093">
        <f t="shared" si="497"/>
        <v>0</v>
      </c>
      <c r="F7968" s="1094">
        <f t="shared" si="498"/>
        <v>0</v>
      </c>
      <c r="G7968" s="1095">
        <f t="shared" si="499"/>
        <v>0</v>
      </c>
      <c r="H7968" s="1090" t="str">
        <f t="shared" ca="1" si="500"/>
        <v/>
      </c>
      <c r="I7968" s="1109"/>
      <c r="J7968" s="1109"/>
      <c r="K7968" s="1112"/>
      <c r="L7968" s="1091"/>
      <c r="M7968" s="1091"/>
      <c r="N7968" s="1091"/>
      <c r="O7968" s="1091"/>
      <c r="P7968" s="1096"/>
      <c r="Q7968" s="1096"/>
      <c r="R7968" s="1096"/>
      <c r="S7968" s="1091"/>
    </row>
    <row r="7969" spans="1:19" x14ac:dyDescent="0.3">
      <c r="A7969" s="1090">
        <v>7964</v>
      </c>
      <c r="B7969" s="1091"/>
      <c r="C7969" s="1091"/>
      <c r="D7969" s="1097"/>
      <c r="E7969" s="1093">
        <f t="shared" si="497"/>
        <v>0</v>
      </c>
      <c r="F7969" s="1094">
        <f t="shared" si="498"/>
        <v>0</v>
      </c>
      <c r="G7969" s="1095">
        <f t="shared" si="499"/>
        <v>0</v>
      </c>
      <c r="H7969" s="1090" t="str">
        <f t="shared" ca="1" si="500"/>
        <v/>
      </c>
      <c r="I7969" s="1109"/>
      <c r="J7969" s="1109"/>
      <c r="K7969" s="1112"/>
      <c r="L7969" s="1091"/>
      <c r="M7969" s="1091"/>
      <c r="N7969" s="1091"/>
      <c r="O7969" s="1091"/>
      <c r="P7969" s="1096"/>
      <c r="Q7969" s="1096"/>
      <c r="R7969" s="1096"/>
      <c r="S7969" s="1091"/>
    </row>
    <row r="7970" spans="1:19" x14ac:dyDescent="0.3">
      <c r="A7970" s="1090">
        <v>7965</v>
      </c>
      <c r="B7970" s="1091"/>
      <c r="C7970" s="1091"/>
      <c r="D7970" s="1097"/>
      <c r="E7970" s="1093">
        <f t="shared" si="497"/>
        <v>0</v>
      </c>
      <c r="F7970" s="1094">
        <f t="shared" si="498"/>
        <v>0</v>
      </c>
      <c r="G7970" s="1095">
        <f t="shared" si="499"/>
        <v>0</v>
      </c>
      <c r="H7970" s="1090" t="str">
        <f t="shared" ca="1" si="500"/>
        <v/>
      </c>
      <c r="I7970" s="1109"/>
      <c r="J7970" s="1109"/>
      <c r="K7970" s="1112"/>
      <c r="L7970" s="1091"/>
      <c r="M7970" s="1091"/>
      <c r="N7970" s="1091"/>
      <c r="O7970" s="1091"/>
      <c r="P7970" s="1096"/>
      <c r="Q7970" s="1096"/>
      <c r="R7970" s="1096"/>
      <c r="S7970" s="1091"/>
    </row>
    <row r="7971" spans="1:19" x14ac:dyDescent="0.3">
      <c r="A7971" s="1090">
        <v>7966</v>
      </c>
      <c r="B7971" s="1091"/>
      <c r="C7971" s="1091"/>
      <c r="D7971" s="1097"/>
      <c r="E7971" s="1093">
        <f t="shared" si="497"/>
        <v>0</v>
      </c>
      <c r="F7971" s="1094">
        <f t="shared" si="498"/>
        <v>0</v>
      </c>
      <c r="G7971" s="1095">
        <f t="shared" si="499"/>
        <v>0</v>
      </c>
      <c r="H7971" s="1090" t="str">
        <f t="shared" ca="1" si="500"/>
        <v/>
      </c>
      <c r="I7971" s="1109"/>
      <c r="J7971" s="1109"/>
      <c r="K7971" s="1112"/>
      <c r="L7971" s="1091"/>
      <c r="M7971" s="1091"/>
      <c r="N7971" s="1091"/>
      <c r="O7971" s="1091"/>
      <c r="P7971" s="1096"/>
      <c r="Q7971" s="1096"/>
      <c r="R7971" s="1096"/>
      <c r="S7971" s="1091"/>
    </row>
    <row r="7972" spans="1:19" x14ac:dyDescent="0.3">
      <c r="A7972" s="1090">
        <v>7967</v>
      </c>
      <c r="B7972" s="1091"/>
      <c r="C7972" s="1091"/>
      <c r="D7972" s="1097"/>
      <c r="E7972" s="1093">
        <f t="shared" si="497"/>
        <v>0</v>
      </c>
      <c r="F7972" s="1094">
        <f t="shared" si="498"/>
        <v>0</v>
      </c>
      <c r="G7972" s="1095">
        <f t="shared" si="499"/>
        <v>0</v>
      </c>
      <c r="H7972" s="1090" t="str">
        <f t="shared" ca="1" si="500"/>
        <v/>
      </c>
      <c r="I7972" s="1109"/>
      <c r="J7972" s="1109"/>
      <c r="K7972" s="1112"/>
      <c r="L7972" s="1091"/>
      <c r="M7972" s="1091"/>
      <c r="N7972" s="1091"/>
      <c r="O7972" s="1091"/>
      <c r="P7972" s="1096"/>
      <c r="Q7972" s="1096"/>
      <c r="R7972" s="1096"/>
      <c r="S7972" s="1091"/>
    </row>
    <row r="7973" spans="1:19" x14ac:dyDescent="0.3">
      <c r="A7973" s="1090">
        <v>7968</v>
      </c>
      <c r="B7973" s="1091"/>
      <c r="C7973" s="1091"/>
      <c r="D7973" s="1097"/>
      <c r="E7973" s="1093">
        <f t="shared" si="497"/>
        <v>0</v>
      </c>
      <c r="F7973" s="1094">
        <f t="shared" si="498"/>
        <v>0</v>
      </c>
      <c r="G7973" s="1095">
        <f t="shared" si="499"/>
        <v>0</v>
      </c>
      <c r="H7973" s="1090" t="str">
        <f t="shared" ca="1" si="500"/>
        <v/>
      </c>
      <c r="I7973" s="1109"/>
      <c r="J7973" s="1109"/>
      <c r="K7973" s="1112"/>
      <c r="L7973" s="1091"/>
      <c r="M7973" s="1091"/>
      <c r="N7973" s="1091"/>
      <c r="O7973" s="1091"/>
      <c r="P7973" s="1096"/>
      <c r="Q7973" s="1096"/>
      <c r="R7973" s="1096"/>
      <c r="S7973" s="1091"/>
    </row>
    <row r="7974" spans="1:19" x14ac:dyDescent="0.3">
      <c r="A7974" s="1090">
        <v>7969</v>
      </c>
      <c r="B7974" s="1091"/>
      <c r="C7974" s="1091"/>
      <c r="D7974" s="1097"/>
      <c r="E7974" s="1093">
        <f t="shared" si="497"/>
        <v>0</v>
      </c>
      <c r="F7974" s="1094">
        <f t="shared" si="498"/>
        <v>0</v>
      </c>
      <c r="G7974" s="1095">
        <f t="shared" si="499"/>
        <v>0</v>
      </c>
      <c r="H7974" s="1090" t="str">
        <f t="shared" ca="1" si="500"/>
        <v/>
      </c>
      <c r="I7974" s="1109"/>
      <c r="J7974" s="1109"/>
      <c r="K7974" s="1112"/>
      <c r="L7974" s="1091"/>
      <c r="M7974" s="1091"/>
      <c r="N7974" s="1091"/>
      <c r="O7974" s="1091"/>
      <c r="P7974" s="1096"/>
      <c r="Q7974" s="1096"/>
      <c r="R7974" s="1096"/>
      <c r="S7974" s="1091"/>
    </row>
    <row r="7975" spans="1:19" x14ac:dyDescent="0.3">
      <c r="A7975" s="1090">
        <v>7970</v>
      </c>
      <c r="B7975" s="1091"/>
      <c r="C7975" s="1091"/>
      <c r="D7975" s="1097"/>
      <c r="E7975" s="1093">
        <f t="shared" si="497"/>
        <v>0</v>
      </c>
      <c r="F7975" s="1094">
        <f t="shared" si="498"/>
        <v>0</v>
      </c>
      <c r="G7975" s="1095">
        <f t="shared" si="499"/>
        <v>0</v>
      </c>
      <c r="H7975" s="1090" t="str">
        <f t="shared" ca="1" si="500"/>
        <v/>
      </c>
      <c r="I7975" s="1109"/>
      <c r="J7975" s="1109"/>
      <c r="K7975" s="1112"/>
      <c r="L7975" s="1091"/>
      <c r="M7975" s="1091"/>
      <c r="N7975" s="1091"/>
      <c r="O7975" s="1091"/>
      <c r="P7975" s="1096"/>
      <c r="Q7975" s="1096"/>
      <c r="R7975" s="1096"/>
      <c r="S7975" s="1091"/>
    </row>
    <row r="7976" spans="1:19" x14ac:dyDescent="0.3">
      <c r="A7976" s="1090">
        <v>7971</v>
      </c>
      <c r="B7976" s="1091"/>
      <c r="C7976" s="1091"/>
      <c r="D7976" s="1097"/>
      <c r="E7976" s="1093">
        <f t="shared" si="497"/>
        <v>0</v>
      </c>
      <c r="F7976" s="1094">
        <f t="shared" si="498"/>
        <v>0</v>
      </c>
      <c r="G7976" s="1095">
        <f t="shared" si="499"/>
        <v>0</v>
      </c>
      <c r="H7976" s="1090" t="str">
        <f t="shared" ca="1" si="500"/>
        <v/>
      </c>
      <c r="I7976" s="1109"/>
      <c r="J7976" s="1109"/>
      <c r="K7976" s="1112"/>
      <c r="L7976" s="1091"/>
      <c r="M7976" s="1091"/>
      <c r="N7976" s="1091"/>
      <c r="O7976" s="1091"/>
      <c r="P7976" s="1096"/>
      <c r="Q7976" s="1096"/>
      <c r="R7976" s="1096"/>
      <c r="S7976" s="1091"/>
    </row>
    <row r="7977" spans="1:19" x14ac:dyDescent="0.3">
      <c r="A7977" s="1090">
        <v>7972</v>
      </c>
      <c r="B7977" s="1091"/>
      <c r="C7977" s="1091"/>
      <c r="D7977" s="1097"/>
      <c r="E7977" s="1093">
        <f t="shared" si="497"/>
        <v>0</v>
      </c>
      <c r="F7977" s="1094">
        <f t="shared" si="498"/>
        <v>0</v>
      </c>
      <c r="G7977" s="1095">
        <f t="shared" si="499"/>
        <v>0</v>
      </c>
      <c r="H7977" s="1090" t="str">
        <f t="shared" ca="1" si="500"/>
        <v/>
      </c>
      <c r="I7977" s="1109"/>
      <c r="J7977" s="1109"/>
      <c r="K7977" s="1112"/>
      <c r="L7977" s="1091"/>
      <c r="M7977" s="1091"/>
      <c r="N7977" s="1091"/>
      <c r="O7977" s="1091"/>
      <c r="P7977" s="1096"/>
      <c r="Q7977" s="1096"/>
      <c r="R7977" s="1096"/>
      <c r="S7977" s="1091"/>
    </row>
    <row r="7978" spans="1:19" x14ac:dyDescent="0.3">
      <c r="A7978" s="1090">
        <v>7973</v>
      </c>
      <c r="B7978" s="1091"/>
      <c r="C7978" s="1091"/>
      <c r="D7978" s="1097"/>
      <c r="E7978" s="1093">
        <f t="shared" si="497"/>
        <v>0</v>
      </c>
      <c r="F7978" s="1094">
        <f t="shared" si="498"/>
        <v>0</v>
      </c>
      <c r="G7978" s="1095">
        <f t="shared" si="499"/>
        <v>0</v>
      </c>
      <c r="H7978" s="1090" t="str">
        <f t="shared" ca="1" si="500"/>
        <v/>
      </c>
      <c r="I7978" s="1109"/>
      <c r="J7978" s="1109"/>
      <c r="K7978" s="1112"/>
      <c r="L7978" s="1091"/>
      <c r="M7978" s="1091"/>
      <c r="N7978" s="1091"/>
      <c r="O7978" s="1091"/>
      <c r="P7978" s="1096"/>
      <c r="Q7978" s="1096"/>
      <c r="R7978" s="1096"/>
      <c r="S7978" s="1091"/>
    </row>
    <row r="7979" spans="1:19" x14ac:dyDescent="0.3">
      <c r="A7979" s="1090">
        <v>7974</v>
      </c>
      <c r="B7979" s="1091"/>
      <c r="C7979" s="1091"/>
      <c r="D7979" s="1097"/>
      <c r="E7979" s="1093">
        <f t="shared" si="497"/>
        <v>0</v>
      </c>
      <c r="F7979" s="1094">
        <f t="shared" si="498"/>
        <v>0</v>
      </c>
      <c r="G7979" s="1095">
        <f t="shared" si="499"/>
        <v>0</v>
      </c>
      <c r="H7979" s="1090" t="str">
        <f t="shared" ca="1" si="500"/>
        <v/>
      </c>
      <c r="I7979" s="1109"/>
      <c r="J7979" s="1109"/>
      <c r="K7979" s="1112"/>
      <c r="L7979" s="1091"/>
      <c r="M7979" s="1091"/>
      <c r="N7979" s="1091"/>
      <c r="O7979" s="1091"/>
      <c r="P7979" s="1096"/>
      <c r="Q7979" s="1096"/>
      <c r="R7979" s="1096"/>
      <c r="S7979" s="1091"/>
    </row>
    <row r="7980" spans="1:19" x14ac:dyDescent="0.3">
      <c r="A7980" s="1090">
        <v>7975</v>
      </c>
      <c r="B7980" s="1091"/>
      <c r="C7980" s="1091"/>
      <c r="D7980" s="1097"/>
      <c r="E7980" s="1093">
        <f t="shared" si="497"/>
        <v>0</v>
      </c>
      <c r="F7980" s="1094">
        <f t="shared" si="498"/>
        <v>0</v>
      </c>
      <c r="G7980" s="1095">
        <f t="shared" si="499"/>
        <v>0</v>
      </c>
      <c r="H7980" s="1090" t="str">
        <f t="shared" ca="1" si="500"/>
        <v/>
      </c>
      <c r="I7980" s="1109"/>
      <c r="J7980" s="1109"/>
      <c r="K7980" s="1112"/>
      <c r="L7980" s="1091"/>
      <c r="M7980" s="1091"/>
      <c r="N7980" s="1091"/>
      <c r="O7980" s="1091"/>
      <c r="P7980" s="1096"/>
      <c r="Q7980" s="1096"/>
      <c r="R7980" s="1096"/>
      <c r="S7980" s="1091"/>
    </row>
    <row r="7981" spans="1:19" x14ac:dyDescent="0.3">
      <c r="A7981" s="1090">
        <v>7976</v>
      </c>
      <c r="B7981" s="1091"/>
      <c r="C7981" s="1091"/>
      <c r="D7981" s="1097"/>
      <c r="E7981" s="1093">
        <f t="shared" si="497"/>
        <v>0</v>
      </c>
      <c r="F7981" s="1094">
        <f t="shared" si="498"/>
        <v>0</v>
      </c>
      <c r="G7981" s="1095">
        <f t="shared" si="499"/>
        <v>0</v>
      </c>
      <c r="H7981" s="1090" t="str">
        <f t="shared" ca="1" si="500"/>
        <v/>
      </c>
      <c r="I7981" s="1109"/>
      <c r="J7981" s="1109"/>
      <c r="K7981" s="1112"/>
      <c r="L7981" s="1091"/>
      <c r="M7981" s="1091"/>
      <c r="N7981" s="1091"/>
      <c r="O7981" s="1091"/>
      <c r="P7981" s="1096"/>
      <c r="Q7981" s="1096"/>
      <c r="R7981" s="1096"/>
      <c r="S7981" s="1091"/>
    </row>
    <row r="7982" spans="1:19" x14ac:dyDescent="0.3">
      <c r="A7982" s="1090">
        <v>7977</v>
      </c>
      <c r="B7982" s="1091"/>
      <c r="C7982" s="1091"/>
      <c r="D7982" s="1097"/>
      <c r="E7982" s="1093">
        <f t="shared" si="497"/>
        <v>0</v>
      </c>
      <c r="F7982" s="1094">
        <f t="shared" si="498"/>
        <v>0</v>
      </c>
      <c r="G7982" s="1095">
        <f t="shared" si="499"/>
        <v>0</v>
      </c>
      <c r="H7982" s="1090" t="str">
        <f t="shared" ca="1" si="500"/>
        <v/>
      </c>
      <c r="I7982" s="1109"/>
      <c r="J7982" s="1109"/>
      <c r="K7982" s="1112"/>
      <c r="L7982" s="1091"/>
      <c r="M7982" s="1091"/>
      <c r="N7982" s="1091"/>
      <c r="O7982" s="1091"/>
      <c r="P7982" s="1096"/>
      <c r="Q7982" s="1096"/>
      <c r="R7982" s="1096"/>
      <c r="S7982" s="1091"/>
    </row>
    <row r="7983" spans="1:19" x14ac:dyDescent="0.3">
      <c r="A7983" s="1090">
        <v>7978</v>
      </c>
      <c r="B7983" s="1091"/>
      <c r="C7983" s="1091"/>
      <c r="D7983" s="1097"/>
      <c r="E7983" s="1093">
        <f t="shared" si="497"/>
        <v>0</v>
      </c>
      <c r="F7983" s="1094">
        <f t="shared" si="498"/>
        <v>0</v>
      </c>
      <c r="G7983" s="1095">
        <f t="shared" si="499"/>
        <v>0</v>
      </c>
      <c r="H7983" s="1090" t="str">
        <f t="shared" ca="1" si="500"/>
        <v/>
      </c>
      <c r="I7983" s="1109"/>
      <c r="J7983" s="1109"/>
      <c r="K7983" s="1112"/>
      <c r="L7983" s="1091"/>
      <c r="M7983" s="1091"/>
      <c r="N7983" s="1091"/>
      <c r="O7983" s="1091"/>
      <c r="P7983" s="1096"/>
      <c r="Q7983" s="1096"/>
      <c r="R7983" s="1096"/>
      <c r="S7983" s="1091"/>
    </row>
    <row r="7984" spans="1:19" x14ac:dyDescent="0.3">
      <c r="A7984" s="1090">
        <v>7979</v>
      </c>
      <c r="B7984" s="1091"/>
      <c r="C7984" s="1091"/>
      <c r="D7984" s="1097"/>
      <c r="E7984" s="1093">
        <f t="shared" si="497"/>
        <v>0</v>
      </c>
      <c r="F7984" s="1094">
        <f t="shared" si="498"/>
        <v>0</v>
      </c>
      <c r="G7984" s="1095">
        <f t="shared" si="499"/>
        <v>0</v>
      </c>
      <c r="H7984" s="1090" t="str">
        <f t="shared" ca="1" si="500"/>
        <v/>
      </c>
      <c r="I7984" s="1109"/>
      <c r="J7984" s="1109"/>
      <c r="K7984" s="1112"/>
      <c r="L7984" s="1091"/>
      <c r="M7984" s="1091"/>
      <c r="N7984" s="1091"/>
      <c r="O7984" s="1091"/>
      <c r="P7984" s="1096"/>
      <c r="Q7984" s="1096"/>
      <c r="R7984" s="1096"/>
      <c r="S7984" s="1091"/>
    </row>
    <row r="7985" spans="1:19" x14ac:dyDescent="0.3">
      <c r="A7985" s="1090">
        <v>7980</v>
      </c>
      <c r="B7985" s="1091"/>
      <c r="C7985" s="1091"/>
      <c r="D7985" s="1097"/>
      <c r="E7985" s="1093">
        <f t="shared" si="497"/>
        <v>0</v>
      </c>
      <c r="F7985" s="1094">
        <f t="shared" si="498"/>
        <v>0</v>
      </c>
      <c r="G7985" s="1095">
        <f t="shared" si="499"/>
        <v>0</v>
      </c>
      <c r="H7985" s="1090" t="str">
        <f t="shared" ca="1" si="500"/>
        <v/>
      </c>
      <c r="I7985" s="1109"/>
      <c r="J7985" s="1109"/>
      <c r="K7985" s="1112"/>
      <c r="L7985" s="1091"/>
      <c r="M7985" s="1091"/>
      <c r="N7985" s="1091"/>
      <c r="O7985" s="1091"/>
      <c r="P7985" s="1096"/>
      <c r="Q7985" s="1096"/>
      <c r="R7985" s="1096"/>
      <c r="S7985" s="1091"/>
    </row>
    <row r="7986" spans="1:19" x14ac:dyDescent="0.3">
      <c r="A7986" s="1090">
        <v>7981</v>
      </c>
      <c r="B7986" s="1091"/>
      <c r="C7986" s="1091"/>
      <c r="D7986" s="1097"/>
      <c r="E7986" s="1093">
        <f t="shared" si="497"/>
        <v>0</v>
      </c>
      <c r="F7986" s="1094">
        <f t="shared" si="498"/>
        <v>0</v>
      </c>
      <c r="G7986" s="1095">
        <f t="shared" si="499"/>
        <v>0</v>
      </c>
      <c r="H7986" s="1090" t="str">
        <f t="shared" ca="1" si="500"/>
        <v/>
      </c>
      <c r="I7986" s="1109"/>
      <c r="J7986" s="1109"/>
      <c r="K7986" s="1112"/>
      <c r="L7986" s="1091"/>
      <c r="M7986" s="1091"/>
      <c r="N7986" s="1091"/>
      <c r="O7986" s="1091"/>
      <c r="P7986" s="1096"/>
      <c r="Q7986" s="1096"/>
      <c r="R7986" s="1096"/>
      <c r="S7986" s="1091"/>
    </row>
    <row r="7987" spans="1:19" x14ac:dyDescent="0.3">
      <c r="A7987" s="1090">
        <v>7982</v>
      </c>
      <c r="B7987" s="1091"/>
      <c r="C7987" s="1091"/>
      <c r="D7987" s="1097"/>
      <c r="E7987" s="1093">
        <f t="shared" si="497"/>
        <v>0</v>
      </c>
      <c r="F7987" s="1094">
        <f t="shared" si="498"/>
        <v>0</v>
      </c>
      <c r="G7987" s="1095">
        <f t="shared" si="499"/>
        <v>0</v>
      </c>
      <c r="H7987" s="1090" t="str">
        <f t="shared" ca="1" si="500"/>
        <v/>
      </c>
      <c r="I7987" s="1109"/>
      <c r="J7987" s="1109"/>
      <c r="K7987" s="1112"/>
      <c r="L7987" s="1091"/>
      <c r="M7987" s="1091"/>
      <c r="N7987" s="1091"/>
      <c r="O7987" s="1091"/>
      <c r="P7987" s="1096"/>
      <c r="Q7987" s="1096"/>
      <c r="R7987" s="1096"/>
      <c r="S7987" s="1091"/>
    </row>
    <row r="7988" spans="1:19" x14ac:dyDescent="0.3">
      <c r="A7988" s="1090">
        <v>7983</v>
      </c>
      <c r="B7988" s="1091"/>
      <c r="C7988" s="1091"/>
      <c r="D7988" s="1097"/>
      <c r="E7988" s="1093">
        <f t="shared" si="497"/>
        <v>0</v>
      </c>
      <c r="F7988" s="1094">
        <f t="shared" si="498"/>
        <v>0</v>
      </c>
      <c r="G7988" s="1095">
        <f t="shared" si="499"/>
        <v>0</v>
      </c>
      <c r="H7988" s="1090" t="str">
        <f t="shared" ca="1" si="500"/>
        <v/>
      </c>
      <c r="I7988" s="1109"/>
      <c r="J7988" s="1109"/>
      <c r="K7988" s="1112"/>
      <c r="L7988" s="1091"/>
      <c r="M7988" s="1091"/>
      <c r="N7988" s="1091"/>
      <c r="O7988" s="1091"/>
      <c r="P7988" s="1096"/>
      <c r="Q7988" s="1096"/>
      <c r="R7988" s="1096"/>
      <c r="S7988" s="1091"/>
    </row>
    <row r="7989" spans="1:19" x14ac:dyDescent="0.3">
      <c r="A7989" s="1090">
        <v>7984</v>
      </c>
      <c r="B7989" s="1091"/>
      <c r="C7989" s="1091"/>
      <c r="D7989" s="1097"/>
      <c r="E7989" s="1093">
        <f t="shared" si="497"/>
        <v>0</v>
      </c>
      <c r="F7989" s="1094">
        <f t="shared" si="498"/>
        <v>0</v>
      </c>
      <c r="G7989" s="1095">
        <f t="shared" si="499"/>
        <v>0</v>
      </c>
      <c r="H7989" s="1090" t="str">
        <f t="shared" ca="1" si="500"/>
        <v/>
      </c>
      <c r="I7989" s="1109"/>
      <c r="J7989" s="1109"/>
      <c r="K7989" s="1112"/>
      <c r="L7989" s="1091"/>
      <c r="M7989" s="1091"/>
      <c r="N7989" s="1091"/>
      <c r="O7989" s="1091"/>
      <c r="P7989" s="1096"/>
      <c r="Q7989" s="1096"/>
      <c r="R7989" s="1096"/>
      <c r="S7989" s="1091"/>
    </row>
    <row r="7990" spans="1:19" x14ac:dyDescent="0.3">
      <c r="A7990" s="1090">
        <v>7985</v>
      </c>
      <c r="B7990" s="1091"/>
      <c r="C7990" s="1091"/>
      <c r="D7990" s="1097"/>
      <c r="E7990" s="1093">
        <f t="shared" si="497"/>
        <v>0</v>
      </c>
      <c r="F7990" s="1094">
        <f t="shared" si="498"/>
        <v>0</v>
      </c>
      <c r="G7990" s="1095">
        <f t="shared" si="499"/>
        <v>0</v>
      </c>
      <c r="H7990" s="1090" t="str">
        <f t="shared" ca="1" si="500"/>
        <v/>
      </c>
      <c r="I7990" s="1109"/>
      <c r="J7990" s="1109"/>
      <c r="K7990" s="1112"/>
      <c r="L7990" s="1091"/>
      <c r="M7990" s="1091"/>
      <c r="N7990" s="1091"/>
      <c r="O7990" s="1091"/>
      <c r="P7990" s="1096"/>
      <c r="Q7990" s="1096"/>
      <c r="R7990" s="1096"/>
      <c r="S7990" s="1091"/>
    </row>
    <row r="7991" spans="1:19" x14ac:dyDescent="0.3">
      <c r="A7991" s="1090">
        <v>7986</v>
      </c>
      <c r="B7991" s="1091"/>
      <c r="C7991" s="1091"/>
      <c r="D7991" s="1097"/>
      <c r="E7991" s="1093">
        <f t="shared" si="497"/>
        <v>0</v>
      </c>
      <c r="F7991" s="1094">
        <f t="shared" si="498"/>
        <v>0</v>
      </c>
      <c r="G7991" s="1095">
        <f t="shared" si="499"/>
        <v>0</v>
      </c>
      <c r="H7991" s="1090" t="str">
        <f t="shared" ca="1" si="500"/>
        <v/>
      </c>
      <c r="I7991" s="1109"/>
      <c r="J7991" s="1109"/>
      <c r="K7991" s="1112"/>
      <c r="L7991" s="1091"/>
      <c r="M7991" s="1091"/>
      <c r="N7991" s="1091"/>
      <c r="O7991" s="1091"/>
      <c r="P7991" s="1096"/>
      <c r="Q7991" s="1096"/>
      <c r="R7991" s="1096"/>
      <c r="S7991" s="1091"/>
    </row>
    <row r="7992" spans="1:19" x14ac:dyDescent="0.3">
      <c r="A7992" s="1090">
        <v>7987</v>
      </c>
      <c r="B7992" s="1091"/>
      <c r="C7992" s="1091"/>
      <c r="D7992" s="1097"/>
      <c r="E7992" s="1093">
        <f t="shared" si="497"/>
        <v>0</v>
      </c>
      <c r="F7992" s="1094">
        <f t="shared" si="498"/>
        <v>0</v>
      </c>
      <c r="G7992" s="1095">
        <f t="shared" si="499"/>
        <v>0</v>
      </c>
      <c r="H7992" s="1090" t="str">
        <f t="shared" ca="1" si="500"/>
        <v/>
      </c>
      <c r="I7992" s="1109"/>
      <c r="J7992" s="1109"/>
      <c r="K7992" s="1112"/>
      <c r="L7992" s="1091"/>
      <c r="M7992" s="1091"/>
      <c r="N7992" s="1091"/>
      <c r="O7992" s="1091"/>
      <c r="P7992" s="1096"/>
      <c r="Q7992" s="1096"/>
      <c r="R7992" s="1096"/>
      <c r="S7992" s="1091"/>
    </row>
    <row r="7993" spans="1:19" x14ac:dyDescent="0.3">
      <c r="A7993" s="1090">
        <v>7988</v>
      </c>
      <c r="B7993" s="1091"/>
      <c r="C7993" s="1091"/>
      <c r="D7993" s="1097"/>
      <c r="E7993" s="1093">
        <f t="shared" si="497"/>
        <v>0</v>
      </c>
      <c r="F7993" s="1094">
        <f t="shared" si="498"/>
        <v>0</v>
      </c>
      <c r="G7993" s="1095">
        <f t="shared" si="499"/>
        <v>0</v>
      </c>
      <c r="H7993" s="1090" t="str">
        <f t="shared" ca="1" si="500"/>
        <v/>
      </c>
      <c r="I7993" s="1109"/>
      <c r="J7993" s="1109"/>
      <c r="K7993" s="1112"/>
      <c r="L7993" s="1091"/>
      <c r="M7993" s="1091"/>
      <c r="N7993" s="1091"/>
      <c r="O7993" s="1091"/>
      <c r="P7993" s="1096"/>
      <c r="Q7993" s="1096"/>
      <c r="R7993" s="1096"/>
      <c r="S7993" s="1091"/>
    </row>
    <row r="7994" spans="1:19" x14ac:dyDescent="0.3">
      <c r="A7994" s="1090">
        <v>7989</v>
      </c>
      <c r="B7994" s="1091"/>
      <c r="C7994" s="1091"/>
      <c r="D7994" s="1097"/>
      <c r="E7994" s="1093">
        <f t="shared" si="497"/>
        <v>0</v>
      </c>
      <c r="F7994" s="1094">
        <f t="shared" si="498"/>
        <v>0</v>
      </c>
      <c r="G7994" s="1095">
        <f t="shared" si="499"/>
        <v>0</v>
      </c>
      <c r="H7994" s="1090" t="str">
        <f t="shared" ca="1" si="500"/>
        <v/>
      </c>
      <c r="I7994" s="1109"/>
      <c r="J7994" s="1109"/>
      <c r="K7994" s="1112"/>
      <c r="L7994" s="1091"/>
      <c r="M7994" s="1091"/>
      <c r="N7994" s="1091"/>
      <c r="O7994" s="1091"/>
      <c r="P7994" s="1096"/>
      <c r="Q7994" s="1096"/>
      <c r="R7994" s="1096"/>
      <c r="S7994" s="1091"/>
    </row>
    <row r="7995" spans="1:19" x14ac:dyDescent="0.3">
      <c r="A7995" s="1090">
        <v>7990</v>
      </c>
      <c r="B7995" s="1091"/>
      <c r="C7995" s="1091"/>
      <c r="D7995" s="1097"/>
      <c r="E7995" s="1093">
        <f t="shared" si="497"/>
        <v>0</v>
      </c>
      <c r="F7995" s="1094">
        <f t="shared" si="498"/>
        <v>0</v>
      </c>
      <c r="G7995" s="1095">
        <f t="shared" si="499"/>
        <v>0</v>
      </c>
      <c r="H7995" s="1090" t="str">
        <f t="shared" ca="1" si="500"/>
        <v/>
      </c>
      <c r="I7995" s="1109"/>
      <c r="J7995" s="1109"/>
      <c r="K7995" s="1112"/>
      <c r="L7995" s="1091"/>
      <c r="M7995" s="1091"/>
      <c r="N7995" s="1091"/>
      <c r="O7995" s="1091"/>
      <c r="P7995" s="1096"/>
      <c r="Q7995" s="1096"/>
      <c r="R7995" s="1096"/>
      <c r="S7995" s="1091"/>
    </row>
    <row r="7996" spans="1:19" x14ac:dyDescent="0.3">
      <c r="A7996" s="1090">
        <v>7991</v>
      </c>
      <c r="B7996" s="1091"/>
      <c r="C7996" s="1091"/>
      <c r="D7996" s="1097"/>
      <c r="E7996" s="1093">
        <f t="shared" si="497"/>
        <v>0</v>
      </c>
      <c r="F7996" s="1094">
        <f t="shared" si="498"/>
        <v>0</v>
      </c>
      <c r="G7996" s="1095">
        <f t="shared" si="499"/>
        <v>0</v>
      </c>
      <c r="H7996" s="1090" t="str">
        <f t="shared" ca="1" si="500"/>
        <v/>
      </c>
      <c r="I7996" s="1109"/>
      <c r="J7996" s="1109"/>
      <c r="K7996" s="1112"/>
      <c r="L7996" s="1091"/>
      <c r="M7996" s="1091"/>
      <c r="N7996" s="1091"/>
      <c r="O7996" s="1091"/>
      <c r="P7996" s="1096"/>
      <c r="Q7996" s="1096"/>
      <c r="R7996" s="1096"/>
      <c r="S7996" s="1091"/>
    </row>
    <row r="7997" spans="1:19" x14ac:dyDescent="0.3">
      <c r="A7997" s="1090">
        <v>7992</v>
      </c>
      <c r="B7997" s="1091"/>
      <c r="C7997" s="1091"/>
      <c r="D7997" s="1097"/>
      <c r="E7997" s="1093">
        <f t="shared" si="497"/>
        <v>0</v>
      </c>
      <c r="F7997" s="1094">
        <f t="shared" si="498"/>
        <v>0</v>
      </c>
      <c r="G7997" s="1095">
        <f t="shared" si="499"/>
        <v>0</v>
      </c>
      <c r="H7997" s="1090" t="str">
        <f t="shared" ca="1" si="500"/>
        <v/>
      </c>
      <c r="I7997" s="1109"/>
      <c r="J7997" s="1109"/>
      <c r="K7997" s="1112"/>
      <c r="L7997" s="1091"/>
      <c r="M7997" s="1091"/>
      <c r="N7997" s="1091"/>
      <c r="O7997" s="1091"/>
      <c r="P7997" s="1096"/>
      <c r="Q7997" s="1096"/>
      <c r="R7997" s="1096"/>
      <c r="S7997" s="1091"/>
    </row>
    <row r="7998" spans="1:19" x14ac:dyDescent="0.3">
      <c r="A7998" s="1090">
        <v>7993</v>
      </c>
      <c r="B7998" s="1091"/>
      <c r="C7998" s="1091"/>
      <c r="D7998" s="1097"/>
      <c r="E7998" s="1093">
        <f t="shared" si="497"/>
        <v>0</v>
      </c>
      <c r="F7998" s="1094">
        <f t="shared" si="498"/>
        <v>0</v>
      </c>
      <c r="G7998" s="1095">
        <f t="shared" si="499"/>
        <v>0</v>
      </c>
      <c r="H7998" s="1090" t="str">
        <f t="shared" ca="1" si="500"/>
        <v/>
      </c>
      <c r="I7998" s="1109"/>
      <c r="J7998" s="1109"/>
      <c r="K7998" s="1112"/>
      <c r="L7998" s="1091"/>
      <c r="M7998" s="1091"/>
      <c r="N7998" s="1091"/>
      <c r="O7998" s="1091"/>
      <c r="P7998" s="1096"/>
      <c r="Q7998" s="1096"/>
      <c r="R7998" s="1096"/>
      <c r="S7998" s="1091"/>
    </row>
    <row r="7999" spans="1:19" x14ac:dyDescent="0.3">
      <c r="A7999" s="1090">
        <v>7994</v>
      </c>
      <c r="B7999" s="1091"/>
      <c r="C7999" s="1091"/>
      <c r="D7999" s="1097"/>
      <c r="E7999" s="1093">
        <f t="shared" si="497"/>
        <v>0</v>
      </c>
      <c r="F7999" s="1094">
        <f t="shared" si="498"/>
        <v>0</v>
      </c>
      <c r="G7999" s="1095">
        <f t="shared" si="499"/>
        <v>0</v>
      </c>
      <c r="H7999" s="1090" t="str">
        <f t="shared" ca="1" si="500"/>
        <v/>
      </c>
      <c r="I7999" s="1109"/>
      <c r="J7999" s="1109"/>
      <c r="K7999" s="1112"/>
      <c r="L7999" s="1091"/>
      <c r="M7999" s="1091"/>
      <c r="N7999" s="1091"/>
      <c r="O7999" s="1091"/>
      <c r="P7999" s="1096"/>
      <c r="Q7999" s="1096"/>
      <c r="R7999" s="1096"/>
      <c r="S7999" s="1091"/>
    </row>
    <row r="8000" spans="1:19" x14ac:dyDescent="0.3">
      <c r="A8000" s="1090">
        <v>7995</v>
      </c>
      <c r="B8000" s="1091"/>
      <c r="C8000" s="1091"/>
      <c r="D8000" s="1097"/>
      <c r="E8000" s="1093">
        <f t="shared" si="497"/>
        <v>0</v>
      </c>
      <c r="F8000" s="1094">
        <f t="shared" si="498"/>
        <v>0</v>
      </c>
      <c r="G8000" s="1095">
        <f t="shared" si="499"/>
        <v>0</v>
      </c>
      <c r="H8000" s="1090" t="str">
        <f t="shared" ca="1" si="500"/>
        <v/>
      </c>
      <c r="I8000" s="1109"/>
      <c r="J8000" s="1109"/>
      <c r="K8000" s="1112"/>
      <c r="L8000" s="1091"/>
      <c r="M8000" s="1091"/>
      <c r="N8000" s="1091"/>
      <c r="O8000" s="1091"/>
      <c r="P8000" s="1096"/>
      <c r="Q8000" s="1096"/>
      <c r="R8000" s="1096"/>
      <c r="S8000" s="1091"/>
    </row>
    <row r="8001" spans="1:19" x14ac:dyDescent="0.3">
      <c r="A8001" s="1090">
        <v>7996</v>
      </c>
      <c r="B8001" s="1091"/>
      <c r="C8001" s="1091"/>
      <c r="D8001" s="1097"/>
      <c r="E8001" s="1093">
        <f t="shared" si="497"/>
        <v>0</v>
      </c>
      <c r="F8001" s="1094">
        <f t="shared" si="498"/>
        <v>0</v>
      </c>
      <c r="G8001" s="1095">
        <f t="shared" si="499"/>
        <v>0</v>
      </c>
      <c r="H8001" s="1090" t="str">
        <f t="shared" ca="1" si="500"/>
        <v/>
      </c>
      <c r="I8001" s="1109"/>
      <c r="J8001" s="1109"/>
      <c r="K8001" s="1112"/>
      <c r="L8001" s="1091"/>
      <c r="M8001" s="1091"/>
      <c r="N8001" s="1091"/>
      <c r="O8001" s="1091"/>
      <c r="P8001" s="1096"/>
      <c r="Q8001" s="1096"/>
      <c r="R8001" s="1096"/>
      <c r="S8001" s="1091"/>
    </row>
    <row r="8002" spans="1:19" x14ac:dyDescent="0.3">
      <c r="A8002" s="1090">
        <v>7997</v>
      </c>
      <c r="B8002" s="1091"/>
      <c r="C8002" s="1091"/>
      <c r="D8002" s="1097"/>
      <c r="E8002" s="1093">
        <f t="shared" si="497"/>
        <v>0</v>
      </c>
      <c r="F8002" s="1094">
        <f t="shared" si="498"/>
        <v>0</v>
      </c>
      <c r="G8002" s="1095">
        <f t="shared" si="499"/>
        <v>0</v>
      </c>
      <c r="H8002" s="1090" t="str">
        <f t="shared" ca="1" si="500"/>
        <v/>
      </c>
      <c r="I8002" s="1109"/>
      <c r="J8002" s="1109"/>
      <c r="K8002" s="1112"/>
      <c r="L8002" s="1091"/>
      <c r="M8002" s="1091"/>
      <c r="N8002" s="1091"/>
      <c r="O8002" s="1091"/>
      <c r="P8002" s="1096"/>
      <c r="Q8002" s="1096"/>
      <c r="R8002" s="1096"/>
      <c r="S8002" s="1091"/>
    </row>
    <row r="8003" spans="1:19" x14ac:dyDescent="0.3">
      <c r="A8003" s="1090">
        <v>7998</v>
      </c>
      <c r="B8003" s="1091"/>
      <c r="C8003" s="1091"/>
      <c r="D8003" s="1097"/>
      <c r="E8003" s="1093">
        <f t="shared" si="497"/>
        <v>0</v>
      </c>
      <c r="F8003" s="1094">
        <f t="shared" si="498"/>
        <v>0</v>
      </c>
      <c r="G8003" s="1095">
        <f t="shared" si="499"/>
        <v>0</v>
      </c>
      <c r="H8003" s="1090" t="str">
        <f t="shared" ca="1" si="500"/>
        <v/>
      </c>
      <c r="I8003" s="1109"/>
      <c r="J8003" s="1109"/>
      <c r="K8003" s="1112"/>
      <c r="L8003" s="1091"/>
      <c r="M8003" s="1091"/>
      <c r="N8003" s="1091"/>
      <c r="O8003" s="1091"/>
      <c r="P8003" s="1096"/>
      <c r="Q8003" s="1096"/>
      <c r="R8003" s="1096"/>
      <c r="S8003" s="1091"/>
    </row>
    <row r="8004" spans="1:19" x14ac:dyDescent="0.3">
      <c r="A8004" s="1090">
        <v>7999</v>
      </c>
      <c r="B8004" s="1091"/>
      <c r="C8004" s="1091"/>
      <c r="D8004" s="1097"/>
      <c r="E8004" s="1093">
        <f t="shared" si="497"/>
        <v>0</v>
      </c>
      <c r="F8004" s="1094">
        <f t="shared" si="498"/>
        <v>0</v>
      </c>
      <c r="G8004" s="1095">
        <f t="shared" si="499"/>
        <v>0</v>
      </c>
      <c r="H8004" s="1090" t="str">
        <f t="shared" ca="1" si="500"/>
        <v/>
      </c>
      <c r="I8004" s="1109"/>
      <c r="J8004" s="1109"/>
      <c r="K8004" s="1112"/>
      <c r="L8004" s="1091"/>
      <c r="M8004" s="1091"/>
      <c r="N8004" s="1091"/>
      <c r="O8004" s="1091"/>
      <c r="P8004" s="1096"/>
      <c r="Q8004" s="1096"/>
      <c r="R8004" s="1096"/>
      <c r="S8004" s="1091"/>
    </row>
    <row r="8005" spans="1:19" x14ac:dyDescent="0.3">
      <c r="A8005" s="1090">
        <v>8000</v>
      </c>
      <c r="B8005" s="1091"/>
      <c r="C8005" s="1091"/>
      <c r="D8005" s="1097"/>
      <c r="E8005" s="1093">
        <f t="shared" si="497"/>
        <v>0</v>
      </c>
      <c r="F8005" s="1094">
        <f t="shared" si="498"/>
        <v>0</v>
      </c>
      <c r="G8005" s="1095">
        <f t="shared" si="499"/>
        <v>0</v>
      </c>
      <c r="H8005" s="1090" t="str">
        <f t="shared" ca="1" si="500"/>
        <v/>
      </c>
      <c r="I8005" s="1109"/>
      <c r="J8005" s="1109"/>
      <c r="K8005" s="1112"/>
      <c r="L8005" s="1091"/>
      <c r="M8005" s="1091"/>
      <c r="N8005" s="1091"/>
      <c r="O8005" s="1091"/>
      <c r="P8005" s="1096"/>
      <c r="Q8005" s="1096"/>
      <c r="R8005" s="1096"/>
      <c r="S8005" s="1091"/>
    </row>
    <row r="8006" spans="1:19" x14ac:dyDescent="0.3">
      <c r="A8006" s="1090">
        <v>8001</v>
      </c>
      <c r="B8006" s="1091"/>
      <c r="C8006" s="1091"/>
      <c r="D8006" s="1097"/>
      <c r="E8006" s="1093">
        <f t="shared" si="497"/>
        <v>0</v>
      </c>
      <c r="F8006" s="1094">
        <f t="shared" si="498"/>
        <v>0</v>
      </c>
      <c r="G8006" s="1095">
        <f t="shared" si="499"/>
        <v>0</v>
      </c>
      <c r="H8006" s="1090" t="str">
        <f t="shared" ca="1" si="500"/>
        <v/>
      </c>
      <c r="I8006" s="1109"/>
      <c r="J8006" s="1109"/>
      <c r="K8006" s="1112"/>
      <c r="L8006" s="1091"/>
      <c r="M8006" s="1091"/>
      <c r="N8006" s="1091"/>
      <c r="O8006" s="1091"/>
      <c r="P8006" s="1096"/>
      <c r="Q8006" s="1096"/>
      <c r="R8006" s="1096"/>
      <c r="S8006" s="1091"/>
    </row>
    <row r="8007" spans="1:19" x14ac:dyDescent="0.3">
      <c r="A8007" s="1090">
        <v>8002</v>
      </c>
      <c r="B8007" s="1091"/>
      <c r="C8007" s="1091"/>
      <c r="D8007" s="1097"/>
      <c r="E8007" s="1093">
        <f t="shared" ref="E8007:E8070" si="501">D8007</f>
        <v>0</v>
      </c>
      <c r="F8007" s="1094">
        <f t="shared" ref="F8007:F8070" si="502">D8007</f>
        <v>0</v>
      </c>
      <c r="G8007" s="1095">
        <f t="shared" ref="G8007:G8070" si="503">D8007</f>
        <v>0</v>
      </c>
      <c r="H8007" s="1090" t="str">
        <f t="shared" ref="H8007:H8070" ca="1" si="504">IF(ISBLANK(D8007),"",DATEDIF(G8007,TODAY(),"y"))</f>
        <v/>
      </c>
      <c r="I8007" s="1109"/>
      <c r="J8007" s="1109"/>
      <c r="K8007" s="1112"/>
      <c r="L8007" s="1091"/>
      <c r="M8007" s="1091"/>
      <c r="N8007" s="1091"/>
      <c r="O8007" s="1091"/>
      <c r="P8007" s="1096"/>
      <c r="Q8007" s="1096"/>
      <c r="R8007" s="1096"/>
      <c r="S8007" s="1091"/>
    </row>
    <row r="8008" spans="1:19" x14ac:dyDescent="0.3">
      <c r="A8008" s="1090">
        <v>8003</v>
      </c>
      <c r="B8008" s="1091"/>
      <c r="C8008" s="1091"/>
      <c r="D8008" s="1097"/>
      <c r="E8008" s="1093">
        <f t="shared" si="501"/>
        <v>0</v>
      </c>
      <c r="F8008" s="1094">
        <f t="shared" si="502"/>
        <v>0</v>
      </c>
      <c r="G8008" s="1095">
        <f t="shared" si="503"/>
        <v>0</v>
      </c>
      <c r="H8008" s="1090" t="str">
        <f t="shared" ca="1" si="504"/>
        <v/>
      </c>
      <c r="I8008" s="1109"/>
      <c r="J8008" s="1109"/>
      <c r="K8008" s="1112"/>
      <c r="L8008" s="1091"/>
      <c r="M8008" s="1091"/>
      <c r="N8008" s="1091"/>
      <c r="O8008" s="1091"/>
      <c r="P8008" s="1096"/>
      <c r="Q8008" s="1096"/>
      <c r="R8008" s="1096"/>
      <c r="S8008" s="1091"/>
    </row>
    <row r="8009" spans="1:19" x14ac:dyDescent="0.3">
      <c r="A8009" s="1090">
        <v>8004</v>
      </c>
      <c r="B8009" s="1091"/>
      <c r="C8009" s="1091"/>
      <c r="D8009" s="1097"/>
      <c r="E8009" s="1093">
        <f t="shared" si="501"/>
        <v>0</v>
      </c>
      <c r="F8009" s="1094">
        <f t="shared" si="502"/>
        <v>0</v>
      </c>
      <c r="G8009" s="1095">
        <f t="shared" si="503"/>
        <v>0</v>
      </c>
      <c r="H8009" s="1090" t="str">
        <f t="shared" ca="1" si="504"/>
        <v/>
      </c>
      <c r="I8009" s="1109"/>
      <c r="J8009" s="1109"/>
      <c r="K8009" s="1112"/>
      <c r="L8009" s="1091"/>
      <c r="M8009" s="1091"/>
      <c r="N8009" s="1091"/>
      <c r="O8009" s="1091"/>
      <c r="P8009" s="1096"/>
      <c r="Q8009" s="1096"/>
      <c r="R8009" s="1096"/>
      <c r="S8009" s="1091"/>
    </row>
    <row r="8010" spans="1:19" x14ac:dyDescent="0.3">
      <c r="A8010" s="1090">
        <v>8005</v>
      </c>
      <c r="B8010" s="1091"/>
      <c r="C8010" s="1091"/>
      <c r="D8010" s="1097"/>
      <c r="E8010" s="1093">
        <f t="shared" si="501"/>
        <v>0</v>
      </c>
      <c r="F8010" s="1094">
        <f t="shared" si="502"/>
        <v>0</v>
      </c>
      <c r="G8010" s="1095">
        <f t="shared" si="503"/>
        <v>0</v>
      </c>
      <c r="H8010" s="1090" t="str">
        <f t="shared" ca="1" si="504"/>
        <v/>
      </c>
      <c r="I8010" s="1109"/>
      <c r="J8010" s="1109"/>
      <c r="K8010" s="1112"/>
      <c r="L8010" s="1091"/>
      <c r="M8010" s="1091"/>
      <c r="N8010" s="1091"/>
      <c r="O8010" s="1091"/>
      <c r="P8010" s="1096"/>
      <c r="Q8010" s="1096"/>
      <c r="R8010" s="1096"/>
      <c r="S8010" s="1091"/>
    </row>
    <row r="8011" spans="1:19" x14ac:dyDescent="0.3">
      <c r="A8011" s="1090">
        <v>8006</v>
      </c>
      <c r="B8011" s="1091"/>
      <c r="C8011" s="1091"/>
      <c r="D8011" s="1097"/>
      <c r="E8011" s="1093">
        <f t="shared" si="501"/>
        <v>0</v>
      </c>
      <c r="F8011" s="1094">
        <f t="shared" si="502"/>
        <v>0</v>
      </c>
      <c r="G8011" s="1095">
        <f t="shared" si="503"/>
        <v>0</v>
      </c>
      <c r="H8011" s="1090" t="str">
        <f t="shared" ca="1" si="504"/>
        <v/>
      </c>
      <c r="I8011" s="1109"/>
      <c r="J8011" s="1109"/>
      <c r="K8011" s="1112"/>
      <c r="L8011" s="1091"/>
      <c r="M8011" s="1091"/>
      <c r="N8011" s="1091"/>
      <c r="O8011" s="1091"/>
      <c r="P8011" s="1096"/>
      <c r="Q8011" s="1096"/>
      <c r="R8011" s="1096"/>
      <c r="S8011" s="1091"/>
    </row>
    <row r="8012" spans="1:19" x14ac:dyDescent="0.3">
      <c r="A8012" s="1090">
        <v>8007</v>
      </c>
      <c r="B8012" s="1091"/>
      <c r="C8012" s="1091"/>
      <c r="D8012" s="1097"/>
      <c r="E8012" s="1093">
        <f t="shared" si="501"/>
        <v>0</v>
      </c>
      <c r="F8012" s="1094">
        <f t="shared" si="502"/>
        <v>0</v>
      </c>
      <c r="G8012" s="1095">
        <f t="shared" si="503"/>
        <v>0</v>
      </c>
      <c r="H8012" s="1090" t="str">
        <f t="shared" ca="1" si="504"/>
        <v/>
      </c>
      <c r="I8012" s="1109"/>
      <c r="J8012" s="1109"/>
      <c r="K8012" s="1112"/>
      <c r="L8012" s="1091"/>
      <c r="M8012" s="1091"/>
      <c r="N8012" s="1091"/>
      <c r="O8012" s="1091"/>
      <c r="P8012" s="1096"/>
      <c r="Q8012" s="1096"/>
      <c r="R8012" s="1096"/>
      <c r="S8012" s="1091"/>
    </row>
    <row r="8013" spans="1:19" x14ac:dyDescent="0.3">
      <c r="A8013" s="1090">
        <v>8008</v>
      </c>
      <c r="B8013" s="1091"/>
      <c r="C8013" s="1091"/>
      <c r="D8013" s="1097"/>
      <c r="E8013" s="1093">
        <f t="shared" si="501"/>
        <v>0</v>
      </c>
      <c r="F8013" s="1094">
        <f t="shared" si="502"/>
        <v>0</v>
      </c>
      <c r="G8013" s="1095">
        <f t="shared" si="503"/>
        <v>0</v>
      </c>
      <c r="H8013" s="1090" t="str">
        <f t="shared" ca="1" si="504"/>
        <v/>
      </c>
      <c r="I8013" s="1109"/>
      <c r="J8013" s="1109"/>
      <c r="K8013" s="1112"/>
      <c r="L8013" s="1091"/>
      <c r="M8013" s="1091"/>
      <c r="N8013" s="1091"/>
      <c r="O8013" s="1091"/>
      <c r="P8013" s="1096"/>
      <c r="Q8013" s="1096"/>
      <c r="R8013" s="1096"/>
      <c r="S8013" s="1091"/>
    </row>
    <row r="8014" spans="1:19" x14ac:dyDescent="0.3">
      <c r="A8014" s="1090">
        <v>8009</v>
      </c>
      <c r="B8014" s="1091"/>
      <c r="C8014" s="1091"/>
      <c r="D8014" s="1097"/>
      <c r="E8014" s="1093">
        <f t="shared" si="501"/>
        <v>0</v>
      </c>
      <c r="F8014" s="1094">
        <f t="shared" si="502"/>
        <v>0</v>
      </c>
      <c r="G8014" s="1095">
        <f t="shared" si="503"/>
        <v>0</v>
      </c>
      <c r="H8014" s="1090" t="str">
        <f t="shared" ca="1" si="504"/>
        <v/>
      </c>
      <c r="I8014" s="1109"/>
      <c r="J8014" s="1109"/>
      <c r="K8014" s="1112"/>
      <c r="L8014" s="1091"/>
      <c r="M8014" s="1091"/>
      <c r="N8014" s="1091"/>
      <c r="O8014" s="1091"/>
      <c r="P8014" s="1096"/>
      <c r="Q8014" s="1096"/>
      <c r="R8014" s="1096"/>
      <c r="S8014" s="1091"/>
    </row>
    <row r="8015" spans="1:19" x14ac:dyDescent="0.3">
      <c r="A8015" s="1090">
        <v>8010</v>
      </c>
      <c r="B8015" s="1091"/>
      <c r="C8015" s="1091"/>
      <c r="D8015" s="1097"/>
      <c r="E8015" s="1093">
        <f t="shared" si="501"/>
        <v>0</v>
      </c>
      <c r="F8015" s="1094">
        <f t="shared" si="502"/>
        <v>0</v>
      </c>
      <c r="G8015" s="1095">
        <f t="shared" si="503"/>
        <v>0</v>
      </c>
      <c r="H8015" s="1090" t="str">
        <f t="shared" ca="1" si="504"/>
        <v/>
      </c>
      <c r="I8015" s="1109"/>
      <c r="J8015" s="1109"/>
      <c r="K8015" s="1112"/>
      <c r="L8015" s="1091"/>
      <c r="M8015" s="1091"/>
      <c r="N8015" s="1091"/>
      <c r="O8015" s="1091"/>
      <c r="P8015" s="1096"/>
      <c r="Q8015" s="1096"/>
      <c r="R8015" s="1096"/>
      <c r="S8015" s="1091"/>
    </row>
    <row r="8016" spans="1:19" x14ac:dyDescent="0.3">
      <c r="A8016" s="1090">
        <v>8011</v>
      </c>
      <c r="B8016" s="1091"/>
      <c r="C8016" s="1091"/>
      <c r="D8016" s="1097"/>
      <c r="E8016" s="1093">
        <f t="shared" si="501"/>
        <v>0</v>
      </c>
      <c r="F8016" s="1094">
        <f t="shared" si="502"/>
        <v>0</v>
      </c>
      <c r="G8016" s="1095">
        <f t="shared" si="503"/>
        <v>0</v>
      </c>
      <c r="H8016" s="1090" t="str">
        <f t="shared" ca="1" si="504"/>
        <v/>
      </c>
      <c r="I8016" s="1109"/>
      <c r="J8016" s="1109"/>
      <c r="K8016" s="1112"/>
      <c r="L8016" s="1091"/>
      <c r="M8016" s="1091"/>
      <c r="N8016" s="1091"/>
      <c r="O8016" s="1091"/>
      <c r="P8016" s="1096"/>
      <c r="Q8016" s="1096"/>
      <c r="R8016" s="1096"/>
      <c r="S8016" s="1091"/>
    </row>
    <row r="8017" spans="1:19" x14ac:dyDescent="0.3">
      <c r="A8017" s="1090">
        <v>8012</v>
      </c>
      <c r="B8017" s="1091"/>
      <c r="C8017" s="1091"/>
      <c r="D8017" s="1097"/>
      <c r="E8017" s="1093">
        <f t="shared" si="501"/>
        <v>0</v>
      </c>
      <c r="F8017" s="1094">
        <f t="shared" si="502"/>
        <v>0</v>
      </c>
      <c r="G8017" s="1095">
        <f t="shared" si="503"/>
        <v>0</v>
      </c>
      <c r="H8017" s="1090" t="str">
        <f t="shared" ca="1" si="504"/>
        <v/>
      </c>
      <c r="I8017" s="1109"/>
      <c r="J8017" s="1109"/>
      <c r="K8017" s="1112"/>
      <c r="L8017" s="1091"/>
      <c r="M8017" s="1091"/>
      <c r="N8017" s="1091"/>
      <c r="O8017" s="1091"/>
      <c r="P8017" s="1096"/>
      <c r="Q8017" s="1096"/>
      <c r="R8017" s="1096"/>
      <c r="S8017" s="1091"/>
    </row>
    <row r="8018" spans="1:19" x14ac:dyDescent="0.3">
      <c r="A8018" s="1090">
        <v>8013</v>
      </c>
      <c r="B8018" s="1091"/>
      <c r="C8018" s="1091"/>
      <c r="D8018" s="1097"/>
      <c r="E8018" s="1093">
        <f t="shared" si="501"/>
        <v>0</v>
      </c>
      <c r="F8018" s="1094">
        <f t="shared" si="502"/>
        <v>0</v>
      </c>
      <c r="G8018" s="1095">
        <f t="shared" si="503"/>
        <v>0</v>
      </c>
      <c r="H8018" s="1090" t="str">
        <f t="shared" ca="1" si="504"/>
        <v/>
      </c>
      <c r="I8018" s="1109"/>
      <c r="J8018" s="1109"/>
      <c r="K8018" s="1112"/>
      <c r="L8018" s="1091"/>
      <c r="M8018" s="1091"/>
      <c r="N8018" s="1091"/>
      <c r="O8018" s="1091"/>
      <c r="P8018" s="1096"/>
      <c r="Q8018" s="1096"/>
      <c r="R8018" s="1096"/>
      <c r="S8018" s="1091"/>
    </row>
    <row r="8019" spans="1:19" x14ac:dyDescent="0.3">
      <c r="A8019" s="1090">
        <v>8014</v>
      </c>
      <c r="B8019" s="1091"/>
      <c r="C8019" s="1091"/>
      <c r="D8019" s="1097"/>
      <c r="E8019" s="1093">
        <f t="shared" si="501"/>
        <v>0</v>
      </c>
      <c r="F8019" s="1094">
        <f t="shared" si="502"/>
        <v>0</v>
      </c>
      <c r="G8019" s="1095">
        <f t="shared" si="503"/>
        <v>0</v>
      </c>
      <c r="H8019" s="1090" t="str">
        <f t="shared" ca="1" si="504"/>
        <v/>
      </c>
      <c r="I8019" s="1109"/>
      <c r="J8019" s="1109"/>
      <c r="K8019" s="1112"/>
      <c r="L8019" s="1091"/>
      <c r="M8019" s="1091"/>
      <c r="N8019" s="1091"/>
      <c r="O8019" s="1091"/>
      <c r="P8019" s="1096"/>
      <c r="Q8019" s="1096"/>
      <c r="R8019" s="1096"/>
      <c r="S8019" s="1091"/>
    </row>
    <row r="8020" spans="1:19" x14ac:dyDescent="0.3">
      <c r="A8020" s="1090">
        <v>8015</v>
      </c>
      <c r="B8020" s="1091"/>
      <c r="C8020" s="1091"/>
      <c r="D8020" s="1097"/>
      <c r="E8020" s="1093">
        <f t="shared" si="501"/>
        <v>0</v>
      </c>
      <c r="F8020" s="1094">
        <f t="shared" si="502"/>
        <v>0</v>
      </c>
      <c r="G8020" s="1095">
        <f t="shared" si="503"/>
        <v>0</v>
      </c>
      <c r="H8020" s="1090" t="str">
        <f t="shared" ca="1" si="504"/>
        <v/>
      </c>
      <c r="I8020" s="1109"/>
      <c r="J8020" s="1109"/>
      <c r="K8020" s="1112"/>
      <c r="L8020" s="1091"/>
      <c r="M8020" s="1091"/>
      <c r="N8020" s="1091"/>
      <c r="O8020" s="1091"/>
      <c r="P8020" s="1096"/>
      <c r="Q8020" s="1096"/>
      <c r="R8020" s="1096"/>
      <c r="S8020" s="1091"/>
    </row>
    <row r="8021" spans="1:19" x14ac:dyDescent="0.3">
      <c r="A8021" s="1090">
        <v>8016</v>
      </c>
      <c r="B8021" s="1091"/>
      <c r="C8021" s="1091"/>
      <c r="D8021" s="1097"/>
      <c r="E8021" s="1093">
        <f t="shared" si="501"/>
        <v>0</v>
      </c>
      <c r="F8021" s="1094">
        <f t="shared" si="502"/>
        <v>0</v>
      </c>
      <c r="G8021" s="1095">
        <f t="shared" si="503"/>
        <v>0</v>
      </c>
      <c r="H8021" s="1090" t="str">
        <f t="shared" ca="1" si="504"/>
        <v/>
      </c>
      <c r="I8021" s="1109"/>
      <c r="J8021" s="1109"/>
      <c r="K8021" s="1112"/>
      <c r="L8021" s="1091"/>
      <c r="M8021" s="1091"/>
      <c r="N8021" s="1091"/>
      <c r="O8021" s="1091"/>
      <c r="P8021" s="1096"/>
      <c r="Q8021" s="1096"/>
      <c r="R8021" s="1096"/>
      <c r="S8021" s="1091"/>
    </row>
    <row r="8022" spans="1:19" x14ac:dyDescent="0.3">
      <c r="A8022" s="1090">
        <v>8017</v>
      </c>
      <c r="B8022" s="1091"/>
      <c r="C8022" s="1091"/>
      <c r="D8022" s="1097"/>
      <c r="E8022" s="1093">
        <f t="shared" si="501"/>
        <v>0</v>
      </c>
      <c r="F8022" s="1094">
        <f t="shared" si="502"/>
        <v>0</v>
      </c>
      <c r="G8022" s="1095">
        <f t="shared" si="503"/>
        <v>0</v>
      </c>
      <c r="H8022" s="1090" t="str">
        <f t="shared" ca="1" si="504"/>
        <v/>
      </c>
      <c r="I8022" s="1109"/>
      <c r="J8022" s="1109"/>
      <c r="K8022" s="1112"/>
      <c r="L8022" s="1091"/>
      <c r="M8022" s="1091"/>
      <c r="N8022" s="1091"/>
      <c r="O8022" s="1091"/>
      <c r="P8022" s="1096"/>
      <c r="Q8022" s="1096"/>
      <c r="R8022" s="1096"/>
      <c r="S8022" s="1091"/>
    </row>
    <row r="8023" spans="1:19" x14ac:dyDescent="0.3">
      <c r="A8023" s="1090">
        <v>8018</v>
      </c>
      <c r="B8023" s="1091"/>
      <c r="C8023" s="1091"/>
      <c r="D8023" s="1097"/>
      <c r="E8023" s="1093">
        <f t="shared" si="501"/>
        <v>0</v>
      </c>
      <c r="F8023" s="1094">
        <f t="shared" si="502"/>
        <v>0</v>
      </c>
      <c r="G8023" s="1095">
        <f t="shared" si="503"/>
        <v>0</v>
      </c>
      <c r="H8023" s="1090" t="str">
        <f t="shared" ca="1" si="504"/>
        <v/>
      </c>
      <c r="I8023" s="1109"/>
      <c r="J8023" s="1109"/>
      <c r="K8023" s="1112"/>
      <c r="L8023" s="1091"/>
      <c r="M8023" s="1091"/>
      <c r="N8023" s="1091"/>
      <c r="O8023" s="1091"/>
      <c r="P8023" s="1096"/>
      <c r="Q8023" s="1096"/>
      <c r="R8023" s="1096"/>
      <c r="S8023" s="1091"/>
    </row>
    <row r="8024" spans="1:19" x14ac:dyDescent="0.3">
      <c r="A8024" s="1090">
        <v>8019</v>
      </c>
      <c r="B8024" s="1091"/>
      <c r="C8024" s="1091"/>
      <c r="D8024" s="1097"/>
      <c r="E8024" s="1093">
        <f t="shared" si="501"/>
        <v>0</v>
      </c>
      <c r="F8024" s="1094">
        <f t="shared" si="502"/>
        <v>0</v>
      </c>
      <c r="G8024" s="1095">
        <f t="shared" si="503"/>
        <v>0</v>
      </c>
      <c r="H8024" s="1090" t="str">
        <f t="shared" ca="1" si="504"/>
        <v/>
      </c>
      <c r="I8024" s="1109"/>
      <c r="J8024" s="1109"/>
      <c r="K8024" s="1112"/>
      <c r="L8024" s="1091"/>
      <c r="M8024" s="1091"/>
      <c r="N8024" s="1091"/>
      <c r="O8024" s="1091"/>
      <c r="P8024" s="1096"/>
      <c r="Q8024" s="1096"/>
      <c r="R8024" s="1096"/>
      <c r="S8024" s="1091"/>
    </row>
    <row r="8025" spans="1:19" x14ac:dyDescent="0.3">
      <c r="A8025" s="1090">
        <v>8020</v>
      </c>
      <c r="B8025" s="1091"/>
      <c r="C8025" s="1091"/>
      <c r="D8025" s="1097"/>
      <c r="E8025" s="1093">
        <f t="shared" si="501"/>
        <v>0</v>
      </c>
      <c r="F8025" s="1094">
        <f t="shared" si="502"/>
        <v>0</v>
      </c>
      <c r="G8025" s="1095">
        <f t="shared" si="503"/>
        <v>0</v>
      </c>
      <c r="H8025" s="1090" t="str">
        <f t="shared" ca="1" si="504"/>
        <v/>
      </c>
      <c r="I8025" s="1109"/>
      <c r="J8025" s="1109"/>
      <c r="K8025" s="1112"/>
      <c r="L8025" s="1091"/>
      <c r="M8025" s="1091"/>
      <c r="N8025" s="1091"/>
      <c r="O8025" s="1091"/>
      <c r="P8025" s="1096"/>
      <c r="Q8025" s="1096"/>
      <c r="R8025" s="1096"/>
      <c r="S8025" s="1091"/>
    </row>
    <row r="8026" spans="1:19" x14ac:dyDescent="0.3">
      <c r="A8026" s="1090">
        <v>8021</v>
      </c>
      <c r="B8026" s="1091"/>
      <c r="C8026" s="1091"/>
      <c r="D8026" s="1097"/>
      <c r="E8026" s="1093">
        <f t="shared" si="501"/>
        <v>0</v>
      </c>
      <c r="F8026" s="1094">
        <f t="shared" si="502"/>
        <v>0</v>
      </c>
      <c r="G8026" s="1095">
        <f t="shared" si="503"/>
        <v>0</v>
      </c>
      <c r="H8026" s="1090" t="str">
        <f t="shared" ca="1" si="504"/>
        <v/>
      </c>
      <c r="I8026" s="1109"/>
      <c r="J8026" s="1109"/>
      <c r="K8026" s="1112"/>
      <c r="L8026" s="1091"/>
      <c r="M8026" s="1091"/>
      <c r="N8026" s="1091"/>
      <c r="O8026" s="1091"/>
      <c r="P8026" s="1096"/>
      <c r="Q8026" s="1096"/>
      <c r="R8026" s="1096"/>
      <c r="S8026" s="1091"/>
    </row>
    <row r="8027" spans="1:19" x14ac:dyDescent="0.3">
      <c r="A8027" s="1090">
        <v>8022</v>
      </c>
      <c r="B8027" s="1091"/>
      <c r="C8027" s="1091"/>
      <c r="D8027" s="1097"/>
      <c r="E8027" s="1093">
        <f t="shared" si="501"/>
        <v>0</v>
      </c>
      <c r="F8027" s="1094">
        <f t="shared" si="502"/>
        <v>0</v>
      </c>
      <c r="G8027" s="1095">
        <f t="shared" si="503"/>
        <v>0</v>
      </c>
      <c r="H8027" s="1090" t="str">
        <f t="shared" ca="1" si="504"/>
        <v/>
      </c>
      <c r="I8027" s="1109"/>
      <c r="J8027" s="1109"/>
      <c r="K8027" s="1112"/>
      <c r="L8027" s="1091"/>
      <c r="M8027" s="1091"/>
      <c r="N8027" s="1091"/>
      <c r="O8027" s="1091"/>
      <c r="P8027" s="1096"/>
      <c r="Q8027" s="1096"/>
      <c r="R8027" s="1096"/>
      <c r="S8027" s="1091"/>
    </row>
    <row r="8028" spans="1:19" x14ac:dyDescent="0.3">
      <c r="A8028" s="1090">
        <v>8023</v>
      </c>
      <c r="B8028" s="1091"/>
      <c r="C8028" s="1091"/>
      <c r="D8028" s="1097"/>
      <c r="E8028" s="1093">
        <f t="shared" si="501"/>
        <v>0</v>
      </c>
      <c r="F8028" s="1094">
        <f t="shared" si="502"/>
        <v>0</v>
      </c>
      <c r="G8028" s="1095">
        <f t="shared" si="503"/>
        <v>0</v>
      </c>
      <c r="H8028" s="1090" t="str">
        <f t="shared" ca="1" si="504"/>
        <v/>
      </c>
      <c r="I8028" s="1109"/>
      <c r="J8028" s="1109"/>
      <c r="K8028" s="1112"/>
      <c r="L8028" s="1091"/>
      <c r="M8028" s="1091"/>
      <c r="N8028" s="1091"/>
      <c r="O8028" s="1091"/>
      <c r="P8028" s="1096"/>
      <c r="Q8028" s="1096"/>
      <c r="R8028" s="1096"/>
      <c r="S8028" s="1091"/>
    </row>
    <row r="8029" spans="1:19" x14ac:dyDescent="0.3">
      <c r="A8029" s="1090">
        <v>8024</v>
      </c>
      <c r="B8029" s="1091"/>
      <c r="C8029" s="1091"/>
      <c r="D8029" s="1097"/>
      <c r="E8029" s="1093">
        <f t="shared" si="501"/>
        <v>0</v>
      </c>
      <c r="F8029" s="1094">
        <f t="shared" si="502"/>
        <v>0</v>
      </c>
      <c r="G8029" s="1095">
        <f t="shared" si="503"/>
        <v>0</v>
      </c>
      <c r="H8029" s="1090" t="str">
        <f t="shared" ca="1" si="504"/>
        <v/>
      </c>
      <c r="I8029" s="1109"/>
      <c r="J8029" s="1109"/>
      <c r="K8029" s="1112"/>
      <c r="L8029" s="1091"/>
      <c r="M8029" s="1091"/>
      <c r="N8029" s="1091"/>
      <c r="O8029" s="1091"/>
      <c r="P8029" s="1096"/>
      <c r="Q8029" s="1096"/>
      <c r="R8029" s="1096"/>
      <c r="S8029" s="1091"/>
    </row>
    <row r="8030" spans="1:19" x14ac:dyDescent="0.3">
      <c r="A8030" s="1090">
        <v>8025</v>
      </c>
      <c r="B8030" s="1091"/>
      <c r="C8030" s="1091"/>
      <c r="D8030" s="1097"/>
      <c r="E8030" s="1093">
        <f t="shared" si="501"/>
        <v>0</v>
      </c>
      <c r="F8030" s="1094">
        <f t="shared" si="502"/>
        <v>0</v>
      </c>
      <c r="G8030" s="1095">
        <f t="shared" si="503"/>
        <v>0</v>
      </c>
      <c r="H8030" s="1090" t="str">
        <f t="shared" ca="1" si="504"/>
        <v/>
      </c>
      <c r="I8030" s="1109"/>
      <c r="J8030" s="1109"/>
      <c r="K8030" s="1112"/>
      <c r="L8030" s="1091"/>
      <c r="M8030" s="1091"/>
      <c r="N8030" s="1091"/>
      <c r="O8030" s="1091"/>
      <c r="P8030" s="1096"/>
      <c r="Q8030" s="1096"/>
      <c r="R8030" s="1096"/>
      <c r="S8030" s="1091"/>
    </row>
    <row r="8031" spans="1:19" x14ac:dyDescent="0.3">
      <c r="A8031" s="1090">
        <v>8026</v>
      </c>
      <c r="B8031" s="1091"/>
      <c r="C8031" s="1091"/>
      <c r="D8031" s="1097"/>
      <c r="E8031" s="1093">
        <f t="shared" si="501"/>
        <v>0</v>
      </c>
      <c r="F8031" s="1094">
        <f t="shared" si="502"/>
        <v>0</v>
      </c>
      <c r="G8031" s="1095">
        <f t="shared" si="503"/>
        <v>0</v>
      </c>
      <c r="H8031" s="1090" t="str">
        <f t="shared" ca="1" si="504"/>
        <v/>
      </c>
      <c r="I8031" s="1109"/>
      <c r="J8031" s="1109"/>
      <c r="K8031" s="1112"/>
      <c r="L8031" s="1091"/>
      <c r="M8031" s="1091"/>
      <c r="N8031" s="1091"/>
      <c r="O8031" s="1091"/>
      <c r="P8031" s="1096"/>
      <c r="Q8031" s="1096"/>
      <c r="R8031" s="1096"/>
      <c r="S8031" s="1091"/>
    </row>
    <row r="8032" spans="1:19" x14ac:dyDescent="0.3">
      <c r="A8032" s="1090">
        <v>8027</v>
      </c>
      <c r="B8032" s="1091"/>
      <c r="C8032" s="1091"/>
      <c r="D8032" s="1097"/>
      <c r="E8032" s="1093">
        <f t="shared" si="501"/>
        <v>0</v>
      </c>
      <c r="F8032" s="1094">
        <f t="shared" si="502"/>
        <v>0</v>
      </c>
      <c r="G8032" s="1095">
        <f t="shared" si="503"/>
        <v>0</v>
      </c>
      <c r="H8032" s="1090" t="str">
        <f t="shared" ca="1" si="504"/>
        <v/>
      </c>
      <c r="I8032" s="1109"/>
      <c r="J8032" s="1109"/>
      <c r="K8032" s="1112"/>
      <c r="L8032" s="1091"/>
      <c r="M8032" s="1091"/>
      <c r="N8032" s="1091"/>
      <c r="O8032" s="1091"/>
      <c r="P8032" s="1096"/>
      <c r="Q8032" s="1096"/>
      <c r="R8032" s="1096"/>
      <c r="S8032" s="1091"/>
    </row>
    <row r="8033" spans="1:19" x14ac:dyDescent="0.3">
      <c r="A8033" s="1090">
        <v>8028</v>
      </c>
      <c r="B8033" s="1091"/>
      <c r="C8033" s="1091"/>
      <c r="D8033" s="1097"/>
      <c r="E8033" s="1093">
        <f t="shared" si="501"/>
        <v>0</v>
      </c>
      <c r="F8033" s="1094">
        <f t="shared" si="502"/>
        <v>0</v>
      </c>
      <c r="G8033" s="1095">
        <f t="shared" si="503"/>
        <v>0</v>
      </c>
      <c r="H8033" s="1090" t="str">
        <f t="shared" ca="1" si="504"/>
        <v/>
      </c>
      <c r="I8033" s="1109"/>
      <c r="J8033" s="1109"/>
      <c r="K8033" s="1112"/>
      <c r="L8033" s="1091"/>
      <c r="M8033" s="1091"/>
      <c r="N8033" s="1091"/>
      <c r="O8033" s="1091"/>
      <c r="P8033" s="1096"/>
      <c r="Q8033" s="1096"/>
      <c r="R8033" s="1096"/>
      <c r="S8033" s="1091"/>
    </row>
    <row r="8034" spans="1:19" x14ac:dyDescent="0.3">
      <c r="A8034" s="1090">
        <v>8029</v>
      </c>
      <c r="B8034" s="1091"/>
      <c r="C8034" s="1091"/>
      <c r="D8034" s="1097"/>
      <c r="E8034" s="1093">
        <f t="shared" si="501"/>
        <v>0</v>
      </c>
      <c r="F8034" s="1094">
        <f t="shared" si="502"/>
        <v>0</v>
      </c>
      <c r="G8034" s="1095">
        <f t="shared" si="503"/>
        <v>0</v>
      </c>
      <c r="H8034" s="1090" t="str">
        <f t="shared" ca="1" si="504"/>
        <v/>
      </c>
      <c r="I8034" s="1109"/>
      <c r="J8034" s="1109"/>
      <c r="K8034" s="1112"/>
      <c r="L8034" s="1091"/>
      <c r="M8034" s="1091"/>
      <c r="N8034" s="1091"/>
      <c r="O8034" s="1091"/>
      <c r="P8034" s="1096"/>
      <c r="Q8034" s="1096"/>
      <c r="R8034" s="1096"/>
      <c r="S8034" s="1091"/>
    </row>
    <row r="8035" spans="1:19" x14ac:dyDescent="0.3">
      <c r="A8035" s="1090">
        <v>8030</v>
      </c>
      <c r="B8035" s="1091"/>
      <c r="C8035" s="1091"/>
      <c r="D8035" s="1097"/>
      <c r="E8035" s="1093">
        <f t="shared" si="501"/>
        <v>0</v>
      </c>
      <c r="F8035" s="1094">
        <f t="shared" si="502"/>
        <v>0</v>
      </c>
      <c r="G8035" s="1095">
        <f t="shared" si="503"/>
        <v>0</v>
      </c>
      <c r="H8035" s="1090" t="str">
        <f t="shared" ca="1" si="504"/>
        <v/>
      </c>
      <c r="I8035" s="1109"/>
      <c r="J8035" s="1109"/>
      <c r="K8035" s="1112"/>
      <c r="L8035" s="1091"/>
      <c r="M8035" s="1091"/>
      <c r="N8035" s="1091"/>
      <c r="O8035" s="1091"/>
      <c r="P8035" s="1096"/>
      <c r="Q8035" s="1096"/>
      <c r="R8035" s="1096"/>
      <c r="S8035" s="1091"/>
    </row>
    <row r="8036" spans="1:19" x14ac:dyDescent="0.3">
      <c r="A8036" s="1090">
        <v>8031</v>
      </c>
      <c r="B8036" s="1091"/>
      <c r="C8036" s="1091"/>
      <c r="D8036" s="1097"/>
      <c r="E8036" s="1093">
        <f t="shared" si="501"/>
        <v>0</v>
      </c>
      <c r="F8036" s="1094">
        <f t="shared" si="502"/>
        <v>0</v>
      </c>
      <c r="G8036" s="1095">
        <f t="shared" si="503"/>
        <v>0</v>
      </c>
      <c r="H8036" s="1090" t="str">
        <f t="shared" ca="1" si="504"/>
        <v/>
      </c>
      <c r="I8036" s="1109"/>
      <c r="J8036" s="1109"/>
      <c r="K8036" s="1112"/>
      <c r="L8036" s="1091"/>
      <c r="M8036" s="1091"/>
      <c r="N8036" s="1091"/>
      <c r="O8036" s="1091"/>
      <c r="P8036" s="1096"/>
      <c r="Q8036" s="1096"/>
      <c r="R8036" s="1096"/>
      <c r="S8036" s="1091"/>
    </row>
    <row r="8037" spans="1:19" x14ac:dyDescent="0.3">
      <c r="A8037" s="1090">
        <v>8032</v>
      </c>
      <c r="B8037" s="1091"/>
      <c r="C8037" s="1091"/>
      <c r="D8037" s="1097"/>
      <c r="E8037" s="1093">
        <f t="shared" si="501"/>
        <v>0</v>
      </c>
      <c r="F8037" s="1094">
        <f t="shared" si="502"/>
        <v>0</v>
      </c>
      <c r="G8037" s="1095">
        <f t="shared" si="503"/>
        <v>0</v>
      </c>
      <c r="H8037" s="1090" t="str">
        <f t="shared" ca="1" si="504"/>
        <v/>
      </c>
      <c r="I8037" s="1109"/>
      <c r="J8037" s="1109"/>
      <c r="K8037" s="1112"/>
      <c r="L8037" s="1091"/>
      <c r="M8037" s="1091"/>
      <c r="N8037" s="1091"/>
      <c r="O8037" s="1091"/>
      <c r="P8037" s="1096"/>
      <c r="Q8037" s="1096"/>
      <c r="R8037" s="1096"/>
      <c r="S8037" s="1091"/>
    </row>
    <row r="8038" spans="1:19" x14ac:dyDescent="0.3">
      <c r="A8038" s="1090">
        <v>8033</v>
      </c>
      <c r="B8038" s="1091"/>
      <c r="C8038" s="1091"/>
      <c r="D8038" s="1097"/>
      <c r="E8038" s="1093">
        <f t="shared" si="501"/>
        <v>0</v>
      </c>
      <c r="F8038" s="1094">
        <f t="shared" si="502"/>
        <v>0</v>
      </c>
      <c r="G8038" s="1095">
        <f t="shared" si="503"/>
        <v>0</v>
      </c>
      <c r="H8038" s="1090" t="str">
        <f t="shared" ca="1" si="504"/>
        <v/>
      </c>
      <c r="I8038" s="1109"/>
      <c r="J8038" s="1109"/>
      <c r="K8038" s="1112"/>
      <c r="L8038" s="1091"/>
      <c r="M8038" s="1091"/>
      <c r="N8038" s="1091"/>
      <c r="O8038" s="1091"/>
      <c r="P8038" s="1096"/>
      <c r="Q8038" s="1096"/>
      <c r="R8038" s="1096"/>
      <c r="S8038" s="1091"/>
    </row>
    <row r="8039" spans="1:19" x14ac:dyDescent="0.3">
      <c r="A8039" s="1090">
        <v>8034</v>
      </c>
      <c r="B8039" s="1091"/>
      <c r="C8039" s="1091"/>
      <c r="D8039" s="1097"/>
      <c r="E8039" s="1093">
        <f t="shared" si="501"/>
        <v>0</v>
      </c>
      <c r="F8039" s="1094">
        <f t="shared" si="502"/>
        <v>0</v>
      </c>
      <c r="G8039" s="1095">
        <f t="shared" si="503"/>
        <v>0</v>
      </c>
      <c r="H8039" s="1090" t="str">
        <f t="shared" ca="1" si="504"/>
        <v/>
      </c>
      <c r="I8039" s="1109"/>
      <c r="J8039" s="1109"/>
      <c r="K8039" s="1112"/>
      <c r="L8039" s="1091"/>
      <c r="M8039" s="1091"/>
      <c r="N8039" s="1091"/>
      <c r="O8039" s="1091"/>
      <c r="P8039" s="1096"/>
      <c r="Q8039" s="1096"/>
      <c r="R8039" s="1096"/>
      <c r="S8039" s="1091"/>
    </row>
    <row r="8040" spans="1:19" x14ac:dyDescent="0.3">
      <c r="A8040" s="1090">
        <v>8035</v>
      </c>
      <c r="B8040" s="1091"/>
      <c r="C8040" s="1091"/>
      <c r="D8040" s="1097"/>
      <c r="E8040" s="1093">
        <f t="shared" si="501"/>
        <v>0</v>
      </c>
      <c r="F8040" s="1094">
        <f t="shared" si="502"/>
        <v>0</v>
      </c>
      <c r="G8040" s="1095">
        <f t="shared" si="503"/>
        <v>0</v>
      </c>
      <c r="H8040" s="1090" t="str">
        <f t="shared" ca="1" si="504"/>
        <v/>
      </c>
      <c r="I8040" s="1109"/>
      <c r="J8040" s="1109"/>
      <c r="K8040" s="1112"/>
      <c r="L8040" s="1091"/>
      <c r="M8040" s="1091"/>
      <c r="N8040" s="1091"/>
      <c r="O8040" s="1091"/>
      <c r="P8040" s="1096"/>
      <c r="Q8040" s="1096"/>
      <c r="R8040" s="1096"/>
      <c r="S8040" s="1091"/>
    </row>
    <row r="8041" spans="1:19" x14ac:dyDescent="0.3">
      <c r="A8041" s="1090">
        <v>8036</v>
      </c>
      <c r="B8041" s="1091"/>
      <c r="C8041" s="1091"/>
      <c r="D8041" s="1097"/>
      <c r="E8041" s="1093">
        <f t="shared" si="501"/>
        <v>0</v>
      </c>
      <c r="F8041" s="1094">
        <f t="shared" si="502"/>
        <v>0</v>
      </c>
      <c r="G8041" s="1095">
        <f t="shared" si="503"/>
        <v>0</v>
      </c>
      <c r="H8041" s="1090" t="str">
        <f t="shared" ca="1" si="504"/>
        <v/>
      </c>
      <c r="I8041" s="1109"/>
      <c r="J8041" s="1109"/>
      <c r="K8041" s="1112"/>
      <c r="L8041" s="1091"/>
      <c r="M8041" s="1091"/>
      <c r="N8041" s="1091"/>
      <c r="O8041" s="1091"/>
      <c r="P8041" s="1096"/>
      <c r="Q8041" s="1096"/>
      <c r="R8041" s="1096"/>
      <c r="S8041" s="1091"/>
    </row>
    <row r="8042" spans="1:19" x14ac:dyDescent="0.3">
      <c r="A8042" s="1090">
        <v>8037</v>
      </c>
      <c r="B8042" s="1091"/>
      <c r="C8042" s="1091"/>
      <c r="D8042" s="1097"/>
      <c r="E8042" s="1093">
        <f t="shared" si="501"/>
        <v>0</v>
      </c>
      <c r="F8042" s="1094">
        <f t="shared" si="502"/>
        <v>0</v>
      </c>
      <c r="G8042" s="1095">
        <f t="shared" si="503"/>
        <v>0</v>
      </c>
      <c r="H8042" s="1090" t="str">
        <f t="shared" ca="1" si="504"/>
        <v/>
      </c>
      <c r="I8042" s="1109"/>
      <c r="J8042" s="1109"/>
      <c r="K8042" s="1112"/>
      <c r="L8042" s="1091"/>
      <c r="M8042" s="1091"/>
      <c r="N8042" s="1091"/>
      <c r="O8042" s="1091"/>
      <c r="P8042" s="1096"/>
      <c r="Q8042" s="1096"/>
      <c r="R8042" s="1096"/>
      <c r="S8042" s="1091"/>
    </row>
    <row r="8043" spans="1:19" x14ac:dyDescent="0.3">
      <c r="A8043" s="1090">
        <v>8038</v>
      </c>
      <c r="B8043" s="1091"/>
      <c r="C8043" s="1091"/>
      <c r="D8043" s="1097"/>
      <c r="E8043" s="1093">
        <f t="shared" si="501"/>
        <v>0</v>
      </c>
      <c r="F8043" s="1094">
        <f t="shared" si="502"/>
        <v>0</v>
      </c>
      <c r="G8043" s="1095">
        <f t="shared" si="503"/>
        <v>0</v>
      </c>
      <c r="H8043" s="1090" t="str">
        <f t="shared" ca="1" si="504"/>
        <v/>
      </c>
      <c r="I8043" s="1109"/>
      <c r="J8043" s="1109"/>
      <c r="K8043" s="1112"/>
      <c r="L8043" s="1091"/>
      <c r="M8043" s="1091"/>
      <c r="N8043" s="1091"/>
      <c r="O8043" s="1091"/>
      <c r="P8043" s="1096"/>
      <c r="Q8043" s="1096"/>
      <c r="R8043" s="1096"/>
      <c r="S8043" s="1091"/>
    </row>
    <row r="8044" spans="1:19" x14ac:dyDescent="0.3">
      <c r="A8044" s="1090">
        <v>8039</v>
      </c>
      <c r="B8044" s="1091"/>
      <c r="C8044" s="1091"/>
      <c r="D8044" s="1097"/>
      <c r="E8044" s="1093">
        <f t="shared" si="501"/>
        <v>0</v>
      </c>
      <c r="F8044" s="1094">
        <f t="shared" si="502"/>
        <v>0</v>
      </c>
      <c r="G8044" s="1095">
        <f t="shared" si="503"/>
        <v>0</v>
      </c>
      <c r="H8044" s="1090" t="str">
        <f t="shared" ca="1" si="504"/>
        <v/>
      </c>
      <c r="I8044" s="1109"/>
      <c r="J8044" s="1109"/>
      <c r="K8044" s="1112"/>
      <c r="L8044" s="1091"/>
      <c r="M8044" s="1091"/>
      <c r="N8044" s="1091"/>
      <c r="O8044" s="1091"/>
      <c r="P8044" s="1096"/>
      <c r="Q8044" s="1096"/>
      <c r="R8044" s="1096"/>
      <c r="S8044" s="1091"/>
    </row>
    <row r="8045" spans="1:19" x14ac:dyDescent="0.3">
      <c r="A8045" s="1090">
        <v>8040</v>
      </c>
      <c r="B8045" s="1091"/>
      <c r="C8045" s="1091"/>
      <c r="D8045" s="1097"/>
      <c r="E8045" s="1093">
        <f t="shared" si="501"/>
        <v>0</v>
      </c>
      <c r="F8045" s="1094">
        <f t="shared" si="502"/>
        <v>0</v>
      </c>
      <c r="G8045" s="1095">
        <f t="shared" si="503"/>
        <v>0</v>
      </c>
      <c r="H8045" s="1090" t="str">
        <f t="shared" ca="1" si="504"/>
        <v/>
      </c>
      <c r="I8045" s="1109"/>
      <c r="J8045" s="1109"/>
      <c r="K8045" s="1112"/>
      <c r="L8045" s="1091"/>
      <c r="M8045" s="1091"/>
      <c r="N8045" s="1091"/>
      <c r="O8045" s="1091"/>
      <c r="P8045" s="1096"/>
      <c r="Q8045" s="1096"/>
      <c r="R8045" s="1096"/>
      <c r="S8045" s="1091"/>
    </row>
    <row r="8046" spans="1:19" x14ac:dyDescent="0.3">
      <c r="A8046" s="1090">
        <v>8041</v>
      </c>
      <c r="B8046" s="1091"/>
      <c r="C8046" s="1091"/>
      <c r="D8046" s="1097"/>
      <c r="E8046" s="1093">
        <f t="shared" si="501"/>
        <v>0</v>
      </c>
      <c r="F8046" s="1094">
        <f t="shared" si="502"/>
        <v>0</v>
      </c>
      <c r="G8046" s="1095">
        <f t="shared" si="503"/>
        <v>0</v>
      </c>
      <c r="H8046" s="1090" t="str">
        <f t="shared" ca="1" si="504"/>
        <v/>
      </c>
      <c r="I8046" s="1109"/>
      <c r="J8046" s="1109"/>
      <c r="K8046" s="1112"/>
      <c r="L8046" s="1091"/>
      <c r="M8046" s="1091"/>
      <c r="N8046" s="1091"/>
      <c r="O8046" s="1091"/>
      <c r="P8046" s="1096"/>
      <c r="Q8046" s="1096"/>
      <c r="R8046" s="1096"/>
      <c r="S8046" s="1091"/>
    </row>
    <row r="8047" spans="1:19" x14ac:dyDescent="0.3">
      <c r="A8047" s="1090">
        <v>8042</v>
      </c>
      <c r="B8047" s="1091"/>
      <c r="C8047" s="1091"/>
      <c r="D8047" s="1097"/>
      <c r="E8047" s="1093">
        <f t="shared" si="501"/>
        <v>0</v>
      </c>
      <c r="F8047" s="1094">
        <f t="shared" si="502"/>
        <v>0</v>
      </c>
      <c r="G8047" s="1095">
        <f t="shared" si="503"/>
        <v>0</v>
      </c>
      <c r="H8047" s="1090" t="str">
        <f t="shared" ca="1" si="504"/>
        <v/>
      </c>
      <c r="I8047" s="1109"/>
      <c r="J8047" s="1109"/>
      <c r="K8047" s="1112"/>
      <c r="L8047" s="1091"/>
      <c r="M8047" s="1091"/>
      <c r="N8047" s="1091"/>
      <c r="O8047" s="1091"/>
      <c r="P8047" s="1096"/>
      <c r="Q8047" s="1096"/>
      <c r="R8047" s="1096"/>
      <c r="S8047" s="1091"/>
    </row>
    <row r="8048" spans="1:19" x14ac:dyDescent="0.3">
      <c r="A8048" s="1090">
        <v>8043</v>
      </c>
      <c r="B8048" s="1091"/>
      <c r="C8048" s="1091"/>
      <c r="D8048" s="1097"/>
      <c r="E8048" s="1093">
        <f t="shared" si="501"/>
        <v>0</v>
      </c>
      <c r="F8048" s="1094">
        <f t="shared" si="502"/>
        <v>0</v>
      </c>
      <c r="G8048" s="1095">
        <f t="shared" si="503"/>
        <v>0</v>
      </c>
      <c r="H8048" s="1090" t="str">
        <f t="shared" ca="1" si="504"/>
        <v/>
      </c>
      <c r="I8048" s="1109"/>
      <c r="J8048" s="1109"/>
      <c r="K8048" s="1112"/>
      <c r="L8048" s="1091"/>
      <c r="M8048" s="1091"/>
      <c r="N8048" s="1091"/>
      <c r="O8048" s="1091"/>
      <c r="P8048" s="1096"/>
      <c r="Q8048" s="1096"/>
      <c r="R8048" s="1096"/>
      <c r="S8048" s="1091"/>
    </row>
    <row r="8049" spans="1:19" x14ac:dyDescent="0.3">
      <c r="A8049" s="1090">
        <v>8044</v>
      </c>
      <c r="B8049" s="1091"/>
      <c r="C8049" s="1091"/>
      <c r="D8049" s="1097"/>
      <c r="E8049" s="1093">
        <f t="shared" si="501"/>
        <v>0</v>
      </c>
      <c r="F8049" s="1094">
        <f t="shared" si="502"/>
        <v>0</v>
      </c>
      <c r="G8049" s="1095">
        <f t="shared" si="503"/>
        <v>0</v>
      </c>
      <c r="H8049" s="1090" t="str">
        <f t="shared" ca="1" si="504"/>
        <v/>
      </c>
      <c r="I8049" s="1109"/>
      <c r="J8049" s="1109"/>
      <c r="K8049" s="1112"/>
      <c r="L8049" s="1091"/>
      <c r="M8049" s="1091"/>
      <c r="N8049" s="1091"/>
      <c r="O8049" s="1091"/>
      <c r="P8049" s="1096"/>
      <c r="Q8049" s="1096"/>
      <c r="R8049" s="1096"/>
      <c r="S8049" s="1091"/>
    </row>
    <row r="8050" spans="1:19" x14ac:dyDescent="0.3">
      <c r="A8050" s="1090">
        <v>8045</v>
      </c>
      <c r="B8050" s="1091"/>
      <c r="C8050" s="1091"/>
      <c r="D8050" s="1097"/>
      <c r="E8050" s="1093">
        <f t="shared" si="501"/>
        <v>0</v>
      </c>
      <c r="F8050" s="1094">
        <f t="shared" si="502"/>
        <v>0</v>
      </c>
      <c r="G8050" s="1095">
        <f t="shared" si="503"/>
        <v>0</v>
      </c>
      <c r="H8050" s="1090" t="str">
        <f t="shared" ca="1" si="504"/>
        <v/>
      </c>
      <c r="I8050" s="1109"/>
      <c r="J8050" s="1109"/>
      <c r="K8050" s="1112"/>
      <c r="L8050" s="1091"/>
      <c r="M8050" s="1091"/>
      <c r="N8050" s="1091"/>
      <c r="O8050" s="1091"/>
      <c r="P8050" s="1096"/>
      <c r="Q8050" s="1096"/>
      <c r="R8050" s="1096"/>
      <c r="S8050" s="1091"/>
    </row>
    <row r="8051" spans="1:19" x14ac:dyDescent="0.3">
      <c r="A8051" s="1090">
        <v>8046</v>
      </c>
      <c r="B8051" s="1091"/>
      <c r="C8051" s="1091"/>
      <c r="D8051" s="1097"/>
      <c r="E8051" s="1093">
        <f t="shared" si="501"/>
        <v>0</v>
      </c>
      <c r="F8051" s="1094">
        <f t="shared" si="502"/>
        <v>0</v>
      </c>
      <c r="G8051" s="1095">
        <f t="shared" si="503"/>
        <v>0</v>
      </c>
      <c r="H8051" s="1090" t="str">
        <f t="shared" ca="1" si="504"/>
        <v/>
      </c>
      <c r="I8051" s="1109"/>
      <c r="J8051" s="1109"/>
      <c r="K8051" s="1112"/>
      <c r="L8051" s="1091"/>
      <c r="M8051" s="1091"/>
      <c r="N8051" s="1091"/>
      <c r="O8051" s="1091"/>
      <c r="P8051" s="1096"/>
      <c r="Q8051" s="1096"/>
      <c r="R8051" s="1096"/>
      <c r="S8051" s="1091"/>
    </row>
    <row r="8052" spans="1:19" x14ac:dyDescent="0.3">
      <c r="A8052" s="1090">
        <v>8047</v>
      </c>
      <c r="B8052" s="1091"/>
      <c r="C8052" s="1091"/>
      <c r="D8052" s="1097"/>
      <c r="E8052" s="1093">
        <f t="shared" si="501"/>
        <v>0</v>
      </c>
      <c r="F8052" s="1094">
        <f t="shared" si="502"/>
        <v>0</v>
      </c>
      <c r="G8052" s="1095">
        <f t="shared" si="503"/>
        <v>0</v>
      </c>
      <c r="H8052" s="1090" t="str">
        <f t="shared" ca="1" si="504"/>
        <v/>
      </c>
      <c r="I8052" s="1109"/>
      <c r="J8052" s="1109"/>
      <c r="K8052" s="1112"/>
      <c r="L8052" s="1091"/>
      <c r="M8052" s="1091"/>
      <c r="N8052" s="1091"/>
      <c r="O8052" s="1091"/>
      <c r="P8052" s="1096"/>
      <c r="Q8052" s="1096"/>
      <c r="R8052" s="1096"/>
      <c r="S8052" s="1091"/>
    </row>
    <row r="8053" spans="1:19" x14ac:dyDescent="0.3">
      <c r="A8053" s="1090">
        <v>8048</v>
      </c>
      <c r="B8053" s="1091"/>
      <c r="C8053" s="1091"/>
      <c r="D8053" s="1097"/>
      <c r="E8053" s="1093">
        <f t="shared" si="501"/>
        <v>0</v>
      </c>
      <c r="F8053" s="1094">
        <f t="shared" si="502"/>
        <v>0</v>
      </c>
      <c r="G8053" s="1095">
        <f t="shared" si="503"/>
        <v>0</v>
      </c>
      <c r="H8053" s="1090" t="str">
        <f t="shared" ca="1" si="504"/>
        <v/>
      </c>
      <c r="I8053" s="1109"/>
      <c r="J8053" s="1109"/>
      <c r="K8053" s="1112"/>
      <c r="L8053" s="1091"/>
      <c r="M8053" s="1091"/>
      <c r="N8053" s="1091"/>
      <c r="O8053" s="1091"/>
      <c r="P8053" s="1096"/>
      <c r="Q8053" s="1096"/>
      <c r="R8053" s="1096"/>
      <c r="S8053" s="1091"/>
    </row>
    <row r="8054" spans="1:19" x14ac:dyDescent="0.3">
      <c r="A8054" s="1090">
        <v>8049</v>
      </c>
      <c r="B8054" s="1091"/>
      <c r="C8054" s="1091"/>
      <c r="D8054" s="1097"/>
      <c r="E8054" s="1093">
        <f t="shared" si="501"/>
        <v>0</v>
      </c>
      <c r="F8054" s="1094">
        <f t="shared" si="502"/>
        <v>0</v>
      </c>
      <c r="G8054" s="1095">
        <f t="shared" si="503"/>
        <v>0</v>
      </c>
      <c r="H8054" s="1090" t="str">
        <f t="shared" ca="1" si="504"/>
        <v/>
      </c>
      <c r="I8054" s="1109"/>
      <c r="J8054" s="1109"/>
      <c r="K8054" s="1112"/>
      <c r="L8054" s="1091"/>
      <c r="M8054" s="1091"/>
      <c r="N8054" s="1091"/>
      <c r="O8054" s="1091"/>
      <c r="P8054" s="1096"/>
      <c r="Q8054" s="1096"/>
      <c r="R8054" s="1096"/>
      <c r="S8054" s="1091"/>
    </row>
    <row r="8055" spans="1:19" x14ac:dyDescent="0.3">
      <c r="A8055" s="1090">
        <v>8050</v>
      </c>
      <c r="B8055" s="1091"/>
      <c r="C8055" s="1091"/>
      <c r="D8055" s="1097"/>
      <c r="E8055" s="1093">
        <f t="shared" si="501"/>
        <v>0</v>
      </c>
      <c r="F8055" s="1094">
        <f t="shared" si="502"/>
        <v>0</v>
      </c>
      <c r="G8055" s="1095">
        <f t="shared" si="503"/>
        <v>0</v>
      </c>
      <c r="H8055" s="1090" t="str">
        <f t="shared" ca="1" si="504"/>
        <v/>
      </c>
      <c r="I8055" s="1109"/>
      <c r="J8055" s="1109"/>
      <c r="K8055" s="1112"/>
      <c r="L8055" s="1091"/>
      <c r="M8055" s="1091"/>
      <c r="N8055" s="1091"/>
      <c r="O8055" s="1091"/>
      <c r="P8055" s="1096"/>
      <c r="Q8055" s="1096"/>
      <c r="R8055" s="1096"/>
      <c r="S8055" s="1091"/>
    </row>
    <row r="8056" spans="1:19" x14ac:dyDescent="0.3">
      <c r="A8056" s="1090">
        <v>8051</v>
      </c>
      <c r="B8056" s="1091"/>
      <c r="C8056" s="1091"/>
      <c r="D8056" s="1097"/>
      <c r="E8056" s="1093">
        <f t="shared" si="501"/>
        <v>0</v>
      </c>
      <c r="F8056" s="1094">
        <f t="shared" si="502"/>
        <v>0</v>
      </c>
      <c r="G8056" s="1095">
        <f t="shared" si="503"/>
        <v>0</v>
      </c>
      <c r="H8056" s="1090" t="str">
        <f t="shared" ca="1" si="504"/>
        <v/>
      </c>
      <c r="I8056" s="1109"/>
      <c r="J8056" s="1109"/>
      <c r="K8056" s="1112"/>
      <c r="L8056" s="1091"/>
      <c r="M8056" s="1091"/>
      <c r="N8056" s="1091"/>
      <c r="O8056" s="1091"/>
      <c r="P8056" s="1096"/>
      <c r="Q8056" s="1096"/>
      <c r="R8056" s="1096"/>
      <c r="S8056" s="1091"/>
    </row>
    <row r="8057" spans="1:19" x14ac:dyDescent="0.3">
      <c r="A8057" s="1090">
        <v>8052</v>
      </c>
      <c r="B8057" s="1091"/>
      <c r="C8057" s="1091"/>
      <c r="D8057" s="1097"/>
      <c r="E8057" s="1093">
        <f t="shared" si="501"/>
        <v>0</v>
      </c>
      <c r="F8057" s="1094">
        <f t="shared" si="502"/>
        <v>0</v>
      </c>
      <c r="G8057" s="1095">
        <f t="shared" si="503"/>
        <v>0</v>
      </c>
      <c r="H8057" s="1090" t="str">
        <f t="shared" ca="1" si="504"/>
        <v/>
      </c>
      <c r="I8057" s="1109"/>
      <c r="J8057" s="1109"/>
      <c r="K8057" s="1112"/>
      <c r="L8057" s="1091"/>
      <c r="M8057" s="1091"/>
      <c r="N8057" s="1091"/>
      <c r="O8057" s="1091"/>
      <c r="P8057" s="1096"/>
      <c r="Q8057" s="1096"/>
      <c r="R8057" s="1096"/>
      <c r="S8057" s="1091"/>
    </row>
    <row r="8058" spans="1:19" x14ac:dyDescent="0.3">
      <c r="A8058" s="1090">
        <v>8053</v>
      </c>
      <c r="B8058" s="1091"/>
      <c r="C8058" s="1091"/>
      <c r="D8058" s="1097"/>
      <c r="E8058" s="1093">
        <f t="shared" si="501"/>
        <v>0</v>
      </c>
      <c r="F8058" s="1094">
        <f t="shared" si="502"/>
        <v>0</v>
      </c>
      <c r="G8058" s="1095">
        <f t="shared" si="503"/>
        <v>0</v>
      </c>
      <c r="H8058" s="1090" t="str">
        <f t="shared" ca="1" si="504"/>
        <v/>
      </c>
      <c r="I8058" s="1109"/>
      <c r="J8058" s="1109"/>
      <c r="K8058" s="1112"/>
      <c r="L8058" s="1091"/>
      <c r="M8058" s="1091"/>
      <c r="N8058" s="1091"/>
      <c r="O8058" s="1091"/>
      <c r="P8058" s="1096"/>
      <c r="Q8058" s="1096"/>
      <c r="R8058" s="1096"/>
      <c r="S8058" s="1091"/>
    </row>
    <row r="8059" spans="1:19" x14ac:dyDescent="0.3">
      <c r="A8059" s="1090">
        <v>8054</v>
      </c>
      <c r="B8059" s="1091"/>
      <c r="C8059" s="1091"/>
      <c r="D8059" s="1097"/>
      <c r="E8059" s="1093">
        <f t="shared" si="501"/>
        <v>0</v>
      </c>
      <c r="F8059" s="1094">
        <f t="shared" si="502"/>
        <v>0</v>
      </c>
      <c r="G8059" s="1095">
        <f t="shared" si="503"/>
        <v>0</v>
      </c>
      <c r="H8059" s="1090" t="str">
        <f t="shared" ca="1" si="504"/>
        <v/>
      </c>
      <c r="I8059" s="1109"/>
      <c r="J8059" s="1109"/>
      <c r="K8059" s="1112"/>
      <c r="L8059" s="1091"/>
      <c r="M8059" s="1091"/>
      <c r="N8059" s="1091"/>
      <c r="O8059" s="1091"/>
      <c r="P8059" s="1096"/>
      <c r="Q8059" s="1096"/>
      <c r="R8059" s="1096"/>
      <c r="S8059" s="1091"/>
    </row>
    <row r="8060" spans="1:19" x14ac:dyDescent="0.3">
      <c r="A8060" s="1090">
        <v>8055</v>
      </c>
      <c r="B8060" s="1091"/>
      <c r="C8060" s="1091"/>
      <c r="D8060" s="1097"/>
      <c r="E8060" s="1093">
        <f t="shared" si="501"/>
        <v>0</v>
      </c>
      <c r="F8060" s="1094">
        <f t="shared" si="502"/>
        <v>0</v>
      </c>
      <c r="G8060" s="1095">
        <f t="shared" si="503"/>
        <v>0</v>
      </c>
      <c r="H8060" s="1090" t="str">
        <f t="shared" ca="1" si="504"/>
        <v/>
      </c>
      <c r="I8060" s="1109"/>
      <c r="J8060" s="1109"/>
      <c r="K8060" s="1112"/>
      <c r="L8060" s="1091"/>
      <c r="M8060" s="1091"/>
      <c r="N8060" s="1091"/>
      <c r="O8060" s="1091"/>
      <c r="P8060" s="1096"/>
      <c r="Q8060" s="1096"/>
      <c r="R8060" s="1096"/>
      <c r="S8060" s="1091"/>
    </row>
    <row r="8061" spans="1:19" x14ac:dyDescent="0.3">
      <c r="A8061" s="1090">
        <v>8056</v>
      </c>
      <c r="B8061" s="1091"/>
      <c r="C8061" s="1091"/>
      <c r="D8061" s="1097"/>
      <c r="E8061" s="1093">
        <f t="shared" si="501"/>
        <v>0</v>
      </c>
      <c r="F8061" s="1094">
        <f t="shared" si="502"/>
        <v>0</v>
      </c>
      <c r="G8061" s="1095">
        <f t="shared" si="503"/>
        <v>0</v>
      </c>
      <c r="H8061" s="1090" t="str">
        <f t="shared" ca="1" si="504"/>
        <v/>
      </c>
      <c r="I8061" s="1109"/>
      <c r="J8061" s="1109"/>
      <c r="K8061" s="1112"/>
      <c r="L8061" s="1091"/>
      <c r="M8061" s="1091"/>
      <c r="N8061" s="1091"/>
      <c r="O8061" s="1091"/>
      <c r="P8061" s="1096"/>
      <c r="Q8061" s="1096"/>
      <c r="R8061" s="1096"/>
      <c r="S8061" s="1091"/>
    </row>
    <row r="8062" spans="1:19" x14ac:dyDescent="0.3">
      <c r="A8062" s="1090">
        <v>8057</v>
      </c>
      <c r="B8062" s="1091"/>
      <c r="C8062" s="1091"/>
      <c r="D8062" s="1097"/>
      <c r="E8062" s="1093">
        <f t="shared" si="501"/>
        <v>0</v>
      </c>
      <c r="F8062" s="1094">
        <f t="shared" si="502"/>
        <v>0</v>
      </c>
      <c r="G8062" s="1095">
        <f t="shared" si="503"/>
        <v>0</v>
      </c>
      <c r="H8062" s="1090" t="str">
        <f t="shared" ca="1" si="504"/>
        <v/>
      </c>
      <c r="I8062" s="1109"/>
      <c r="J8062" s="1109"/>
      <c r="K8062" s="1112"/>
      <c r="L8062" s="1091"/>
      <c r="M8062" s="1091"/>
      <c r="N8062" s="1091"/>
      <c r="O8062" s="1091"/>
      <c r="P8062" s="1096"/>
      <c r="Q8062" s="1096"/>
      <c r="R8062" s="1096"/>
      <c r="S8062" s="1091"/>
    </row>
    <row r="8063" spans="1:19" x14ac:dyDescent="0.3">
      <c r="A8063" s="1090">
        <v>8058</v>
      </c>
      <c r="B8063" s="1091"/>
      <c r="C8063" s="1091"/>
      <c r="D8063" s="1097"/>
      <c r="E8063" s="1093">
        <f t="shared" si="501"/>
        <v>0</v>
      </c>
      <c r="F8063" s="1094">
        <f t="shared" si="502"/>
        <v>0</v>
      </c>
      <c r="G8063" s="1095">
        <f t="shared" si="503"/>
        <v>0</v>
      </c>
      <c r="H8063" s="1090" t="str">
        <f t="shared" ca="1" si="504"/>
        <v/>
      </c>
      <c r="I8063" s="1109"/>
      <c r="J8063" s="1109"/>
      <c r="K8063" s="1112"/>
      <c r="L8063" s="1091"/>
      <c r="M8063" s="1091"/>
      <c r="N8063" s="1091"/>
      <c r="O8063" s="1091"/>
      <c r="P8063" s="1096"/>
      <c r="Q8063" s="1096"/>
      <c r="R8063" s="1096"/>
      <c r="S8063" s="1091"/>
    </row>
    <row r="8064" spans="1:19" x14ac:dyDescent="0.3">
      <c r="A8064" s="1090">
        <v>8059</v>
      </c>
      <c r="B8064" s="1091"/>
      <c r="C8064" s="1091"/>
      <c r="D8064" s="1097"/>
      <c r="E8064" s="1093">
        <f t="shared" si="501"/>
        <v>0</v>
      </c>
      <c r="F8064" s="1094">
        <f t="shared" si="502"/>
        <v>0</v>
      </c>
      <c r="G8064" s="1095">
        <f t="shared" si="503"/>
        <v>0</v>
      </c>
      <c r="H8064" s="1090" t="str">
        <f t="shared" ca="1" si="504"/>
        <v/>
      </c>
      <c r="I8064" s="1109"/>
      <c r="J8064" s="1109"/>
      <c r="K8064" s="1112"/>
      <c r="L8064" s="1091"/>
      <c r="M8064" s="1091"/>
      <c r="N8064" s="1091"/>
      <c r="O8064" s="1091"/>
      <c r="P8064" s="1096"/>
      <c r="Q8064" s="1096"/>
      <c r="R8064" s="1096"/>
      <c r="S8064" s="1091"/>
    </row>
    <row r="8065" spans="1:19" x14ac:dyDescent="0.3">
      <c r="A8065" s="1090">
        <v>8060</v>
      </c>
      <c r="B8065" s="1091"/>
      <c r="C8065" s="1091"/>
      <c r="D8065" s="1097"/>
      <c r="E8065" s="1093">
        <f t="shared" si="501"/>
        <v>0</v>
      </c>
      <c r="F8065" s="1094">
        <f t="shared" si="502"/>
        <v>0</v>
      </c>
      <c r="G8065" s="1095">
        <f t="shared" si="503"/>
        <v>0</v>
      </c>
      <c r="H8065" s="1090" t="str">
        <f t="shared" ca="1" si="504"/>
        <v/>
      </c>
      <c r="I8065" s="1109"/>
      <c r="J8065" s="1109"/>
      <c r="K8065" s="1112"/>
      <c r="L8065" s="1091"/>
      <c r="M8065" s="1091"/>
      <c r="N8065" s="1091"/>
      <c r="O8065" s="1091"/>
      <c r="P8065" s="1096"/>
      <c r="Q8065" s="1096"/>
      <c r="R8065" s="1096"/>
      <c r="S8065" s="1091"/>
    </row>
    <row r="8066" spans="1:19" x14ac:dyDescent="0.3">
      <c r="A8066" s="1090">
        <v>8061</v>
      </c>
      <c r="B8066" s="1091"/>
      <c r="C8066" s="1091"/>
      <c r="D8066" s="1097"/>
      <c r="E8066" s="1093">
        <f t="shared" si="501"/>
        <v>0</v>
      </c>
      <c r="F8066" s="1094">
        <f t="shared" si="502"/>
        <v>0</v>
      </c>
      <c r="G8066" s="1095">
        <f t="shared" si="503"/>
        <v>0</v>
      </c>
      <c r="H8066" s="1090" t="str">
        <f t="shared" ca="1" si="504"/>
        <v/>
      </c>
      <c r="I8066" s="1109"/>
      <c r="J8066" s="1109"/>
      <c r="K8066" s="1112"/>
      <c r="L8066" s="1091"/>
      <c r="M8066" s="1091"/>
      <c r="N8066" s="1091"/>
      <c r="O8066" s="1091"/>
      <c r="P8066" s="1096"/>
      <c r="Q8066" s="1096"/>
      <c r="R8066" s="1096"/>
      <c r="S8066" s="1091"/>
    </row>
    <row r="8067" spans="1:19" x14ac:dyDescent="0.3">
      <c r="A8067" s="1090">
        <v>8062</v>
      </c>
      <c r="B8067" s="1091"/>
      <c r="C8067" s="1091"/>
      <c r="D8067" s="1097"/>
      <c r="E8067" s="1093">
        <f t="shared" si="501"/>
        <v>0</v>
      </c>
      <c r="F8067" s="1094">
        <f t="shared" si="502"/>
        <v>0</v>
      </c>
      <c r="G8067" s="1095">
        <f t="shared" si="503"/>
        <v>0</v>
      </c>
      <c r="H8067" s="1090" t="str">
        <f t="shared" ca="1" si="504"/>
        <v/>
      </c>
      <c r="I8067" s="1109"/>
      <c r="J8067" s="1109"/>
      <c r="K8067" s="1112"/>
      <c r="L8067" s="1091"/>
      <c r="M8067" s="1091"/>
      <c r="N8067" s="1091"/>
      <c r="O8067" s="1091"/>
      <c r="P8067" s="1096"/>
      <c r="Q8067" s="1096"/>
      <c r="R8067" s="1096"/>
      <c r="S8067" s="1091"/>
    </row>
    <row r="8068" spans="1:19" x14ac:dyDescent="0.3">
      <c r="A8068" s="1090">
        <v>8063</v>
      </c>
      <c r="B8068" s="1091"/>
      <c r="C8068" s="1091"/>
      <c r="D8068" s="1097"/>
      <c r="E8068" s="1093">
        <f t="shared" si="501"/>
        <v>0</v>
      </c>
      <c r="F8068" s="1094">
        <f t="shared" si="502"/>
        <v>0</v>
      </c>
      <c r="G8068" s="1095">
        <f t="shared" si="503"/>
        <v>0</v>
      </c>
      <c r="H8068" s="1090" t="str">
        <f t="shared" ca="1" si="504"/>
        <v/>
      </c>
      <c r="I8068" s="1109"/>
      <c r="J8068" s="1109"/>
      <c r="K8068" s="1112"/>
      <c r="L8068" s="1091"/>
      <c r="M8068" s="1091"/>
      <c r="N8068" s="1091"/>
      <c r="O8068" s="1091"/>
      <c r="P8068" s="1096"/>
      <c r="Q8068" s="1096"/>
      <c r="R8068" s="1096"/>
      <c r="S8068" s="1091"/>
    </row>
    <row r="8069" spans="1:19" x14ac:dyDescent="0.3">
      <c r="A8069" s="1090">
        <v>8064</v>
      </c>
      <c r="B8069" s="1091"/>
      <c r="C8069" s="1091"/>
      <c r="D8069" s="1097"/>
      <c r="E8069" s="1093">
        <f t="shared" si="501"/>
        <v>0</v>
      </c>
      <c r="F8069" s="1094">
        <f t="shared" si="502"/>
        <v>0</v>
      </c>
      <c r="G8069" s="1095">
        <f t="shared" si="503"/>
        <v>0</v>
      </c>
      <c r="H8069" s="1090" t="str">
        <f t="shared" ca="1" si="504"/>
        <v/>
      </c>
      <c r="I8069" s="1109"/>
      <c r="J8069" s="1109"/>
      <c r="K8069" s="1112"/>
      <c r="L8069" s="1091"/>
      <c r="M8069" s="1091"/>
      <c r="N8069" s="1091"/>
      <c r="O8069" s="1091"/>
      <c r="P8069" s="1096"/>
      <c r="Q8069" s="1096"/>
      <c r="R8069" s="1096"/>
      <c r="S8069" s="1091"/>
    </row>
    <row r="8070" spans="1:19" x14ac:dyDescent="0.3">
      <c r="A8070" s="1090">
        <v>8065</v>
      </c>
      <c r="B8070" s="1091"/>
      <c r="C8070" s="1091"/>
      <c r="D8070" s="1097"/>
      <c r="E8070" s="1093">
        <f t="shared" si="501"/>
        <v>0</v>
      </c>
      <c r="F8070" s="1094">
        <f t="shared" si="502"/>
        <v>0</v>
      </c>
      <c r="G8070" s="1095">
        <f t="shared" si="503"/>
        <v>0</v>
      </c>
      <c r="H8070" s="1090" t="str">
        <f t="shared" ca="1" si="504"/>
        <v/>
      </c>
      <c r="I8070" s="1109"/>
      <c r="J8070" s="1109"/>
      <c r="K8070" s="1112"/>
      <c r="L8070" s="1091"/>
      <c r="M8070" s="1091"/>
      <c r="N8070" s="1091"/>
      <c r="O8070" s="1091"/>
      <c r="P8070" s="1096"/>
      <c r="Q8070" s="1096"/>
      <c r="R8070" s="1096"/>
      <c r="S8070" s="1091"/>
    </row>
    <row r="8071" spans="1:19" x14ac:dyDescent="0.3">
      <c r="A8071" s="1090">
        <v>8066</v>
      </c>
      <c r="B8071" s="1091"/>
      <c r="C8071" s="1091"/>
      <c r="D8071" s="1097"/>
      <c r="E8071" s="1093">
        <f t="shared" ref="E8071:E8134" si="505">D8071</f>
        <v>0</v>
      </c>
      <c r="F8071" s="1094">
        <f t="shared" ref="F8071:F8134" si="506">D8071</f>
        <v>0</v>
      </c>
      <c r="G8071" s="1095">
        <f t="shared" ref="G8071:G8134" si="507">D8071</f>
        <v>0</v>
      </c>
      <c r="H8071" s="1090" t="str">
        <f t="shared" ref="H8071:H8134" ca="1" si="508">IF(ISBLANK(D8071),"",DATEDIF(G8071,TODAY(),"y"))</f>
        <v/>
      </c>
      <c r="I8071" s="1109"/>
      <c r="J8071" s="1109"/>
      <c r="K8071" s="1112"/>
      <c r="L8071" s="1091"/>
      <c r="M8071" s="1091"/>
      <c r="N8071" s="1091"/>
      <c r="O8071" s="1091"/>
      <c r="P8071" s="1096"/>
      <c r="Q8071" s="1096"/>
      <c r="R8071" s="1096"/>
      <c r="S8071" s="1091"/>
    </row>
    <row r="8072" spans="1:19" x14ac:dyDescent="0.3">
      <c r="A8072" s="1090">
        <v>8067</v>
      </c>
      <c r="B8072" s="1091"/>
      <c r="C8072" s="1091"/>
      <c r="D8072" s="1097"/>
      <c r="E8072" s="1093">
        <f t="shared" si="505"/>
        <v>0</v>
      </c>
      <c r="F8072" s="1094">
        <f t="shared" si="506"/>
        <v>0</v>
      </c>
      <c r="G8072" s="1095">
        <f t="shared" si="507"/>
        <v>0</v>
      </c>
      <c r="H8072" s="1090" t="str">
        <f t="shared" ca="1" si="508"/>
        <v/>
      </c>
      <c r="I8072" s="1109"/>
      <c r="J8072" s="1109"/>
      <c r="K8072" s="1112"/>
      <c r="L8072" s="1091"/>
      <c r="M8072" s="1091"/>
      <c r="N8072" s="1091"/>
      <c r="O8072" s="1091"/>
      <c r="P8072" s="1096"/>
      <c r="Q8072" s="1096"/>
      <c r="R8072" s="1096"/>
      <c r="S8072" s="1091"/>
    </row>
    <row r="8073" spans="1:19" x14ac:dyDescent="0.3">
      <c r="A8073" s="1090">
        <v>8068</v>
      </c>
      <c r="B8073" s="1091"/>
      <c r="C8073" s="1091"/>
      <c r="D8073" s="1097"/>
      <c r="E8073" s="1093">
        <f t="shared" si="505"/>
        <v>0</v>
      </c>
      <c r="F8073" s="1094">
        <f t="shared" si="506"/>
        <v>0</v>
      </c>
      <c r="G8073" s="1095">
        <f t="shared" si="507"/>
        <v>0</v>
      </c>
      <c r="H8073" s="1090" t="str">
        <f t="shared" ca="1" si="508"/>
        <v/>
      </c>
      <c r="I8073" s="1109"/>
      <c r="J8073" s="1109"/>
      <c r="K8073" s="1112"/>
      <c r="L8073" s="1091"/>
      <c r="M8073" s="1091"/>
      <c r="N8073" s="1091"/>
      <c r="O8073" s="1091"/>
      <c r="P8073" s="1096"/>
      <c r="Q8073" s="1096"/>
      <c r="R8073" s="1096"/>
      <c r="S8073" s="1091"/>
    </row>
    <row r="8074" spans="1:19" x14ac:dyDescent="0.3">
      <c r="A8074" s="1090">
        <v>8069</v>
      </c>
      <c r="B8074" s="1091"/>
      <c r="C8074" s="1091"/>
      <c r="D8074" s="1097"/>
      <c r="E8074" s="1093">
        <f t="shared" si="505"/>
        <v>0</v>
      </c>
      <c r="F8074" s="1094">
        <f t="shared" si="506"/>
        <v>0</v>
      </c>
      <c r="G8074" s="1095">
        <f t="shared" si="507"/>
        <v>0</v>
      </c>
      <c r="H8074" s="1090" t="str">
        <f t="shared" ca="1" si="508"/>
        <v/>
      </c>
      <c r="I8074" s="1109"/>
      <c r="J8074" s="1109"/>
      <c r="K8074" s="1112"/>
      <c r="L8074" s="1091"/>
      <c r="M8074" s="1091"/>
      <c r="N8074" s="1091"/>
      <c r="O8074" s="1091"/>
      <c r="P8074" s="1096"/>
      <c r="Q8074" s="1096"/>
      <c r="R8074" s="1096"/>
      <c r="S8074" s="1091"/>
    </row>
    <row r="8075" spans="1:19" x14ac:dyDescent="0.3">
      <c r="A8075" s="1090">
        <v>8070</v>
      </c>
      <c r="B8075" s="1091"/>
      <c r="C8075" s="1091"/>
      <c r="D8075" s="1097"/>
      <c r="E8075" s="1093">
        <f t="shared" si="505"/>
        <v>0</v>
      </c>
      <c r="F8075" s="1094">
        <f t="shared" si="506"/>
        <v>0</v>
      </c>
      <c r="G8075" s="1095">
        <f t="shared" si="507"/>
        <v>0</v>
      </c>
      <c r="H8075" s="1090" t="str">
        <f t="shared" ca="1" si="508"/>
        <v/>
      </c>
      <c r="I8075" s="1109"/>
      <c r="J8075" s="1109"/>
      <c r="K8075" s="1112"/>
      <c r="L8075" s="1091"/>
      <c r="M8075" s="1091"/>
      <c r="N8075" s="1091"/>
      <c r="O8075" s="1091"/>
      <c r="P8075" s="1096"/>
      <c r="Q8075" s="1096"/>
      <c r="R8075" s="1096"/>
      <c r="S8075" s="1091"/>
    </row>
    <row r="8076" spans="1:19" x14ac:dyDescent="0.3">
      <c r="A8076" s="1090">
        <v>8071</v>
      </c>
      <c r="B8076" s="1091"/>
      <c r="C8076" s="1091"/>
      <c r="D8076" s="1097"/>
      <c r="E8076" s="1093">
        <f t="shared" si="505"/>
        <v>0</v>
      </c>
      <c r="F8076" s="1094">
        <f t="shared" si="506"/>
        <v>0</v>
      </c>
      <c r="G8076" s="1095">
        <f t="shared" si="507"/>
        <v>0</v>
      </c>
      <c r="H8076" s="1090" t="str">
        <f t="shared" ca="1" si="508"/>
        <v/>
      </c>
      <c r="I8076" s="1109"/>
      <c r="J8076" s="1109"/>
      <c r="K8076" s="1112"/>
      <c r="L8076" s="1091"/>
      <c r="M8076" s="1091"/>
      <c r="N8076" s="1091"/>
      <c r="O8076" s="1091"/>
      <c r="P8076" s="1096"/>
      <c r="Q8076" s="1096"/>
      <c r="R8076" s="1096"/>
      <c r="S8076" s="1091"/>
    </row>
    <row r="8077" spans="1:19" x14ac:dyDescent="0.3">
      <c r="A8077" s="1090">
        <v>8072</v>
      </c>
      <c r="B8077" s="1091"/>
      <c r="C8077" s="1091"/>
      <c r="D8077" s="1097"/>
      <c r="E8077" s="1093">
        <f t="shared" si="505"/>
        <v>0</v>
      </c>
      <c r="F8077" s="1094">
        <f t="shared" si="506"/>
        <v>0</v>
      </c>
      <c r="G8077" s="1095">
        <f t="shared" si="507"/>
        <v>0</v>
      </c>
      <c r="H8077" s="1090" t="str">
        <f t="shared" ca="1" si="508"/>
        <v/>
      </c>
      <c r="I8077" s="1109"/>
      <c r="J8077" s="1109"/>
      <c r="K8077" s="1112"/>
      <c r="L8077" s="1091"/>
      <c r="M8077" s="1091"/>
      <c r="N8077" s="1091"/>
      <c r="O8077" s="1091"/>
      <c r="P8077" s="1096"/>
      <c r="Q8077" s="1096"/>
      <c r="R8077" s="1096"/>
      <c r="S8077" s="1091"/>
    </row>
    <row r="8078" spans="1:19" x14ac:dyDescent="0.3">
      <c r="A8078" s="1090">
        <v>8073</v>
      </c>
      <c r="B8078" s="1091"/>
      <c r="C8078" s="1091"/>
      <c r="D8078" s="1097"/>
      <c r="E8078" s="1093">
        <f t="shared" si="505"/>
        <v>0</v>
      </c>
      <c r="F8078" s="1094">
        <f t="shared" si="506"/>
        <v>0</v>
      </c>
      <c r="G8078" s="1095">
        <f t="shared" si="507"/>
        <v>0</v>
      </c>
      <c r="H8078" s="1090" t="str">
        <f t="shared" ca="1" si="508"/>
        <v/>
      </c>
      <c r="I8078" s="1109"/>
      <c r="J8078" s="1109"/>
      <c r="K8078" s="1112"/>
      <c r="L8078" s="1091"/>
      <c r="M8078" s="1091"/>
      <c r="N8078" s="1091"/>
      <c r="O8078" s="1091"/>
      <c r="P8078" s="1096"/>
      <c r="Q8078" s="1096"/>
      <c r="R8078" s="1096"/>
      <c r="S8078" s="1091"/>
    </row>
    <row r="8079" spans="1:19" x14ac:dyDescent="0.3">
      <c r="A8079" s="1090">
        <v>8074</v>
      </c>
      <c r="B8079" s="1091"/>
      <c r="C8079" s="1091"/>
      <c r="D8079" s="1097"/>
      <c r="E8079" s="1093">
        <f t="shared" si="505"/>
        <v>0</v>
      </c>
      <c r="F8079" s="1094">
        <f t="shared" si="506"/>
        <v>0</v>
      </c>
      <c r="G8079" s="1095">
        <f t="shared" si="507"/>
        <v>0</v>
      </c>
      <c r="H8079" s="1090" t="str">
        <f t="shared" ca="1" si="508"/>
        <v/>
      </c>
      <c r="I8079" s="1109"/>
      <c r="J8079" s="1109"/>
      <c r="K8079" s="1112"/>
      <c r="L8079" s="1091"/>
      <c r="M8079" s="1091"/>
      <c r="N8079" s="1091"/>
      <c r="O8079" s="1091"/>
      <c r="P8079" s="1096"/>
      <c r="Q8079" s="1096"/>
      <c r="R8079" s="1096"/>
      <c r="S8079" s="1091"/>
    </row>
    <row r="8080" spans="1:19" x14ac:dyDescent="0.3">
      <c r="A8080" s="1090">
        <v>8075</v>
      </c>
      <c r="B8080" s="1091"/>
      <c r="C8080" s="1091"/>
      <c r="D8080" s="1097"/>
      <c r="E8080" s="1093">
        <f t="shared" si="505"/>
        <v>0</v>
      </c>
      <c r="F8080" s="1094">
        <f t="shared" si="506"/>
        <v>0</v>
      </c>
      <c r="G8080" s="1095">
        <f t="shared" si="507"/>
        <v>0</v>
      </c>
      <c r="H8080" s="1090" t="str">
        <f t="shared" ca="1" si="508"/>
        <v/>
      </c>
      <c r="I8080" s="1109"/>
      <c r="J8080" s="1109"/>
      <c r="K8080" s="1112"/>
      <c r="L8080" s="1091"/>
      <c r="M8080" s="1091"/>
      <c r="N8080" s="1091"/>
      <c r="O8080" s="1091"/>
      <c r="P8080" s="1096"/>
      <c r="Q8080" s="1096"/>
      <c r="R8080" s="1096"/>
      <c r="S8080" s="1091"/>
    </row>
    <row r="8081" spans="1:19" x14ac:dyDescent="0.3">
      <c r="A8081" s="1090">
        <v>8076</v>
      </c>
      <c r="B8081" s="1091"/>
      <c r="C8081" s="1091"/>
      <c r="D8081" s="1097"/>
      <c r="E8081" s="1093">
        <f t="shared" si="505"/>
        <v>0</v>
      </c>
      <c r="F8081" s="1094">
        <f t="shared" si="506"/>
        <v>0</v>
      </c>
      <c r="G8081" s="1095">
        <f t="shared" si="507"/>
        <v>0</v>
      </c>
      <c r="H8081" s="1090" t="str">
        <f t="shared" ca="1" si="508"/>
        <v/>
      </c>
      <c r="I8081" s="1109"/>
      <c r="J8081" s="1109"/>
      <c r="K8081" s="1112"/>
      <c r="L8081" s="1091"/>
      <c r="M8081" s="1091"/>
      <c r="N8081" s="1091"/>
      <c r="O8081" s="1091"/>
      <c r="P8081" s="1096"/>
      <c r="Q8081" s="1096"/>
      <c r="R8081" s="1096"/>
      <c r="S8081" s="1091"/>
    </row>
    <row r="8082" spans="1:19" x14ac:dyDescent="0.3">
      <c r="A8082" s="1090">
        <v>8077</v>
      </c>
      <c r="B8082" s="1091"/>
      <c r="C8082" s="1091"/>
      <c r="D8082" s="1097"/>
      <c r="E8082" s="1093">
        <f t="shared" si="505"/>
        <v>0</v>
      </c>
      <c r="F8082" s="1094">
        <f t="shared" si="506"/>
        <v>0</v>
      </c>
      <c r="G8082" s="1095">
        <f t="shared" si="507"/>
        <v>0</v>
      </c>
      <c r="H8082" s="1090" t="str">
        <f t="shared" ca="1" si="508"/>
        <v/>
      </c>
      <c r="I8082" s="1109"/>
      <c r="J8082" s="1109"/>
      <c r="K8082" s="1112"/>
      <c r="L8082" s="1091"/>
      <c r="M8082" s="1091"/>
      <c r="N8082" s="1091"/>
      <c r="O8082" s="1091"/>
      <c r="P8082" s="1096"/>
      <c r="Q8082" s="1096"/>
      <c r="R8082" s="1096"/>
      <c r="S8082" s="1091"/>
    </row>
    <row r="8083" spans="1:19" x14ac:dyDescent="0.3">
      <c r="A8083" s="1090">
        <v>8078</v>
      </c>
      <c r="B8083" s="1091"/>
      <c r="C8083" s="1091"/>
      <c r="D8083" s="1097"/>
      <c r="E8083" s="1093">
        <f t="shared" si="505"/>
        <v>0</v>
      </c>
      <c r="F8083" s="1094">
        <f t="shared" si="506"/>
        <v>0</v>
      </c>
      <c r="G8083" s="1095">
        <f t="shared" si="507"/>
        <v>0</v>
      </c>
      <c r="H8083" s="1090" t="str">
        <f t="shared" ca="1" si="508"/>
        <v/>
      </c>
      <c r="I8083" s="1109"/>
      <c r="J8083" s="1109"/>
      <c r="K8083" s="1112"/>
      <c r="L8083" s="1091"/>
      <c r="M8083" s="1091"/>
      <c r="N8083" s="1091"/>
      <c r="O8083" s="1091"/>
      <c r="P8083" s="1096"/>
      <c r="Q8083" s="1096"/>
      <c r="R8083" s="1096"/>
      <c r="S8083" s="1091"/>
    </row>
    <row r="8084" spans="1:19" x14ac:dyDescent="0.3">
      <c r="A8084" s="1090">
        <v>8079</v>
      </c>
      <c r="B8084" s="1091"/>
      <c r="C8084" s="1091"/>
      <c r="D8084" s="1097"/>
      <c r="E8084" s="1093">
        <f t="shared" si="505"/>
        <v>0</v>
      </c>
      <c r="F8084" s="1094">
        <f t="shared" si="506"/>
        <v>0</v>
      </c>
      <c r="G8084" s="1095">
        <f t="shared" si="507"/>
        <v>0</v>
      </c>
      <c r="H8084" s="1090" t="str">
        <f t="shared" ca="1" si="508"/>
        <v/>
      </c>
      <c r="I8084" s="1109"/>
      <c r="J8084" s="1109"/>
      <c r="K8084" s="1112"/>
      <c r="L8084" s="1091"/>
      <c r="M8084" s="1091"/>
      <c r="N8084" s="1091"/>
      <c r="O8084" s="1091"/>
      <c r="P8084" s="1096"/>
      <c r="Q8084" s="1096"/>
      <c r="R8084" s="1096"/>
      <c r="S8084" s="1091"/>
    </row>
    <row r="8085" spans="1:19" x14ac:dyDescent="0.3">
      <c r="A8085" s="1090">
        <v>8080</v>
      </c>
      <c r="B8085" s="1091"/>
      <c r="C8085" s="1091"/>
      <c r="D8085" s="1097"/>
      <c r="E8085" s="1093">
        <f t="shared" si="505"/>
        <v>0</v>
      </c>
      <c r="F8085" s="1094">
        <f t="shared" si="506"/>
        <v>0</v>
      </c>
      <c r="G8085" s="1095">
        <f t="shared" si="507"/>
        <v>0</v>
      </c>
      <c r="H8085" s="1090" t="str">
        <f t="shared" ca="1" si="508"/>
        <v/>
      </c>
      <c r="I8085" s="1109"/>
      <c r="J8085" s="1109"/>
      <c r="K8085" s="1112"/>
      <c r="L8085" s="1091"/>
      <c r="M8085" s="1091"/>
      <c r="N8085" s="1091"/>
      <c r="O8085" s="1091"/>
      <c r="P8085" s="1096"/>
      <c r="Q8085" s="1096"/>
      <c r="R8085" s="1096"/>
      <c r="S8085" s="1091"/>
    </row>
    <row r="8086" spans="1:19" x14ac:dyDescent="0.3">
      <c r="A8086" s="1090">
        <v>8081</v>
      </c>
      <c r="B8086" s="1091"/>
      <c r="C8086" s="1091"/>
      <c r="D8086" s="1097"/>
      <c r="E8086" s="1093">
        <f t="shared" si="505"/>
        <v>0</v>
      </c>
      <c r="F8086" s="1094">
        <f t="shared" si="506"/>
        <v>0</v>
      </c>
      <c r="G8086" s="1095">
        <f t="shared" si="507"/>
        <v>0</v>
      </c>
      <c r="H8086" s="1090" t="str">
        <f t="shared" ca="1" si="508"/>
        <v/>
      </c>
      <c r="I8086" s="1109"/>
      <c r="J8086" s="1109"/>
      <c r="K8086" s="1112"/>
      <c r="L8086" s="1091"/>
      <c r="M8086" s="1091"/>
      <c r="N8086" s="1091"/>
      <c r="O8086" s="1091"/>
      <c r="P8086" s="1096"/>
      <c r="Q8086" s="1096"/>
      <c r="R8086" s="1096"/>
      <c r="S8086" s="1091"/>
    </row>
    <row r="8087" spans="1:19" x14ac:dyDescent="0.3">
      <c r="A8087" s="1090">
        <v>8082</v>
      </c>
      <c r="B8087" s="1091"/>
      <c r="C8087" s="1091"/>
      <c r="D8087" s="1097"/>
      <c r="E8087" s="1093">
        <f t="shared" si="505"/>
        <v>0</v>
      </c>
      <c r="F8087" s="1094">
        <f t="shared" si="506"/>
        <v>0</v>
      </c>
      <c r="G8087" s="1095">
        <f t="shared" si="507"/>
        <v>0</v>
      </c>
      <c r="H8087" s="1090" t="str">
        <f t="shared" ca="1" si="508"/>
        <v/>
      </c>
      <c r="I8087" s="1109"/>
      <c r="J8087" s="1109"/>
      <c r="K8087" s="1112"/>
      <c r="L8087" s="1091"/>
      <c r="M8087" s="1091"/>
      <c r="N8087" s="1091"/>
      <c r="O8087" s="1091"/>
      <c r="P8087" s="1096"/>
      <c r="Q8087" s="1096"/>
      <c r="R8087" s="1096"/>
      <c r="S8087" s="1091"/>
    </row>
    <row r="8088" spans="1:19" x14ac:dyDescent="0.3">
      <c r="A8088" s="1090">
        <v>8083</v>
      </c>
      <c r="B8088" s="1091"/>
      <c r="C8088" s="1091"/>
      <c r="D8088" s="1097"/>
      <c r="E8088" s="1093">
        <f t="shared" si="505"/>
        <v>0</v>
      </c>
      <c r="F8088" s="1094">
        <f t="shared" si="506"/>
        <v>0</v>
      </c>
      <c r="G8088" s="1095">
        <f t="shared" si="507"/>
        <v>0</v>
      </c>
      <c r="H8088" s="1090" t="str">
        <f t="shared" ca="1" si="508"/>
        <v/>
      </c>
      <c r="I8088" s="1109"/>
      <c r="J8088" s="1109"/>
      <c r="K8088" s="1112"/>
      <c r="L8088" s="1091"/>
      <c r="M8088" s="1091"/>
      <c r="N8088" s="1091"/>
      <c r="O8088" s="1091"/>
      <c r="P8088" s="1096"/>
      <c r="Q8088" s="1096"/>
      <c r="R8088" s="1096"/>
      <c r="S8088" s="1091"/>
    </row>
    <row r="8089" spans="1:19" x14ac:dyDescent="0.3">
      <c r="A8089" s="1090">
        <v>8084</v>
      </c>
      <c r="B8089" s="1091"/>
      <c r="C8089" s="1091"/>
      <c r="D8089" s="1097"/>
      <c r="E8089" s="1093">
        <f t="shared" si="505"/>
        <v>0</v>
      </c>
      <c r="F8089" s="1094">
        <f t="shared" si="506"/>
        <v>0</v>
      </c>
      <c r="G8089" s="1095">
        <f t="shared" si="507"/>
        <v>0</v>
      </c>
      <c r="H8089" s="1090" t="str">
        <f t="shared" ca="1" si="508"/>
        <v/>
      </c>
      <c r="I8089" s="1109"/>
      <c r="J8089" s="1109"/>
      <c r="K8089" s="1112"/>
      <c r="L8089" s="1091"/>
      <c r="M8089" s="1091"/>
      <c r="N8089" s="1091"/>
      <c r="O8089" s="1091"/>
      <c r="P8089" s="1096"/>
      <c r="Q8089" s="1096"/>
      <c r="R8089" s="1096"/>
      <c r="S8089" s="1091"/>
    </row>
    <row r="8090" spans="1:19" x14ac:dyDescent="0.3">
      <c r="A8090" s="1090">
        <v>8085</v>
      </c>
      <c r="B8090" s="1091"/>
      <c r="C8090" s="1091"/>
      <c r="D8090" s="1097"/>
      <c r="E8090" s="1093">
        <f t="shared" si="505"/>
        <v>0</v>
      </c>
      <c r="F8090" s="1094">
        <f t="shared" si="506"/>
        <v>0</v>
      </c>
      <c r="G8090" s="1095">
        <f t="shared" si="507"/>
        <v>0</v>
      </c>
      <c r="H8090" s="1090" t="str">
        <f t="shared" ca="1" si="508"/>
        <v/>
      </c>
      <c r="I8090" s="1109"/>
      <c r="J8090" s="1109"/>
      <c r="K8090" s="1112"/>
      <c r="L8090" s="1091"/>
      <c r="M8090" s="1091"/>
      <c r="N8090" s="1091"/>
      <c r="O8090" s="1091"/>
      <c r="P8090" s="1096"/>
      <c r="Q8090" s="1096"/>
      <c r="R8090" s="1096"/>
      <c r="S8090" s="1091"/>
    </row>
    <row r="8091" spans="1:19" x14ac:dyDescent="0.3">
      <c r="A8091" s="1090">
        <v>8086</v>
      </c>
      <c r="B8091" s="1091"/>
      <c r="C8091" s="1091"/>
      <c r="D8091" s="1097"/>
      <c r="E8091" s="1093">
        <f t="shared" si="505"/>
        <v>0</v>
      </c>
      <c r="F8091" s="1094">
        <f t="shared" si="506"/>
        <v>0</v>
      </c>
      <c r="G8091" s="1095">
        <f t="shared" si="507"/>
        <v>0</v>
      </c>
      <c r="H8091" s="1090" t="str">
        <f t="shared" ca="1" si="508"/>
        <v/>
      </c>
      <c r="I8091" s="1109"/>
      <c r="J8091" s="1109"/>
      <c r="K8091" s="1112"/>
      <c r="L8091" s="1091"/>
      <c r="M8091" s="1091"/>
      <c r="N8091" s="1091"/>
      <c r="O8091" s="1091"/>
      <c r="P8091" s="1096"/>
      <c r="Q8091" s="1096"/>
      <c r="R8091" s="1096"/>
      <c r="S8091" s="1091"/>
    </row>
    <row r="8092" spans="1:19" x14ac:dyDescent="0.3">
      <c r="A8092" s="1090">
        <v>8087</v>
      </c>
      <c r="B8092" s="1091"/>
      <c r="C8092" s="1091"/>
      <c r="D8092" s="1097"/>
      <c r="E8092" s="1093">
        <f t="shared" si="505"/>
        <v>0</v>
      </c>
      <c r="F8092" s="1094">
        <f t="shared" si="506"/>
        <v>0</v>
      </c>
      <c r="G8092" s="1095">
        <f t="shared" si="507"/>
        <v>0</v>
      </c>
      <c r="H8092" s="1090" t="str">
        <f t="shared" ca="1" si="508"/>
        <v/>
      </c>
      <c r="I8092" s="1109"/>
      <c r="J8092" s="1109"/>
      <c r="K8092" s="1112"/>
      <c r="L8092" s="1091"/>
      <c r="M8092" s="1091"/>
      <c r="N8092" s="1091"/>
      <c r="O8092" s="1091"/>
      <c r="P8092" s="1096"/>
      <c r="Q8092" s="1096"/>
      <c r="R8092" s="1096"/>
      <c r="S8092" s="1091"/>
    </row>
    <row r="8093" spans="1:19" x14ac:dyDescent="0.3">
      <c r="A8093" s="1090">
        <v>8088</v>
      </c>
      <c r="B8093" s="1091"/>
      <c r="C8093" s="1091"/>
      <c r="D8093" s="1097"/>
      <c r="E8093" s="1093">
        <f t="shared" si="505"/>
        <v>0</v>
      </c>
      <c r="F8093" s="1094">
        <f t="shared" si="506"/>
        <v>0</v>
      </c>
      <c r="G8093" s="1095">
        <f t="shared" si="507"/>
        <v>0</v>
      </c>
      <c r="H8093" s="1090" t="str">
        <f t="shared" ca="1" si="508"/>
        <v/>
      </c>
      <c r="I8093" s="1109"/>
      <c r="J8093" s="1109"/>
      <c r="K8093" s="1112"/>
      <c r="L8093" s="1091"/>
      <c r="M8093" s="1091"/>
      <c r="N8093" s="1091"/>
      <c r="O8093" s="1091"/>
      <c r="P8093" s="1096"/>
      <c r="Q8093" s="1096"/>
      <c r="R8093" s="1096"/>
      <c r="S8093" s="1091"/>
    </row>
    <row r="8094" spans="1:19" x14ac:dyDescent="0.3">
      <c r="A8094" s="1090">
        <v>8089</v>
      </c>
      <c r="B8094" s="1091"/>
      <c r="C8094" s="1091"/>
      <c r="D8094" s="1097"/>
      <c r="E8094" s="1093">
        <f t="shared" si="505"/>
        <v>0</v>
      </c>
      <c r="F8094" s="1094">
        <f t="shared" si="506"/>
        <v>0</v>
      </c>
      <c r="G8094" s="1095">
        <f t="shared" si="507"/>
        <v>0</v>
      </c>
      <c r="H8094" s="1090" t="str">
        <f t="shared" ca="1" si="508"/>
        <v/>
      </c>
      <c r="I8094" s="1109"/>
      <c r="J8094" s="1109"/>
      <c r="K8094" s="1112"/>
      <c r="L8094" s="1091"/>
      <c r="M8094" s="1091"/>
      <c r="N8094" s="1091"/>
      <c r="O8094" s="1091"/>
      <c r="P8094" s="1096"/>
      <c r="Q8094" s="1096"/>
      <c r="R8094" s="1096"/>
      <c r="S8094" s="1091"/>
    </row>
    <row r="8095" spans="1:19" x14ac:dyDescent="0.3">
      <c r="A8095" s="1090">
        <v>8090</v>
      </c>
      <c r="B8095" s="1091"/>
      <c r="C8095" s="1091"/>
      <c r="D8095" s="1097"/>
      <c r="E8095" s="1093">
        <f t="shared" si="505"/>
        <v>0</v>
      </c>
      <c r="F8095" s="1094">
        <f t="shared" si="506"/>
        <v>0</v>
      </c>
      <c r="G8095" s="1095">
        <f t="shared" si="507"/>
        <v>0</v>
      </c>
      <c r="H8095" s="1090" t="str">
        <f t="shared" ca="1" si="508"/>
        <v/>
      </c>
      <c r="I8095" s="1109"/>
      <c r="J8095" s="1109"/>
      <c r="K8095" s="1112"/>
      <c r="L8095" s="1091"/>
      <c r="M8095" s="1091"/>
      <c r="N8095" s="1091"/>
      <c r="O8095" s="1091"/>
      <c r="P8095" s="1096"/>
      <c r="Q8095" s="1096"/>
      <c r="R8095" s="1096"/>
      <c r="S8095" s="1091"/>
    </row>
    <row r="8096" spans="1:19" x14ac:dyDescent="0.3">
      <c r="A8096" s="1090">
        <v>8091</v>
      </c>
      <c r="B8096" s="1091"/>
      <c r="C8096" s="1091"/>
      <c r="D8096" s="1097"/>
      <c r="E8096" s="1093">
        <f t="shared" si="505"/>
        <v>0</v>
      </c>
      <c r="F8096" s="1094">
        <f t="shared" si="506"/>
        <v>0</v>
      </c>
      <c r="G8096" s="1095">
        <f t="shared" si="507"/>
        <v>0</v>
      </c>
      <c r="H8096" s="1090" t="str">
        <f t="shared" ca="1" si="508"/>
        <v/>
      </c>
      <c r="I8096" s="1109"/>
      <c r="J8096" s="1109"/>
      <c r="K8096" s="1112"/>
      <c r="L8096" s="1091"/>
      <c r="M8096" s="1091"/>
      <c r="N8096" s="1091"/>
      <c r="O8096" s="1091"/>
      <c r="P8096" s="1096"/>
      <c r="Q8096" s="1096"/>
      <c r="R8096" s="1096"/>
      <c r="S8096" s="1091"/>
    </row>
    <row r="8097" spans="1:19" x14ac:dyDescent="0.3">
      <c r="A8097" s="1090">
        <v>8092</v>
      </c>
      <c r="B8097" s="1091"/>
      <c r="C8097" s="1091"/>
      <c r="D8097" s="1097"/>
      <c r="E8097" s="1093">
        <f t="shared" si="505"/>
        <v>0</v>
      </c>
      <c r="F8097" s="1094">
        <f t="shared" si="506"/>
        <v>0</v>
      </c>
      <c r="G8097" s="1095">
        <f t="shared" si="507"/>
        <v>0</v>
      </c>
      <c r="H8097" s="1090" t="str">
        <f t="shared" ca="1" si="508"/>
        <v/>
      </c>
      <c r="I8097" s="1109"/>
      <c r="J8097" s="1109"/>
      <c r="K8097" s="1112"/>
      <c r="L8097" s="1091"/>
      <c r="M8097" s="1091"/>
      <c r="N8097" s="1091"/>
      <c r="O8097" s="1091"/>
      <c r="P8097" s="1096"/>
      <c r="Q8097" s="1096"/>
      <c r="R8097" s="1096"/>
      <c r="S8097" s="1091"/>
    </row>
    <row r="8098" spans="1:19" x14ac:dyDescent="0.3">
      <c r="A8098" s="1090">
        <v>8093</v>
      </c>
      <c r="B8098" s="1091"/>
      <c r="C8098" s="1091"/>
      <c r="D8098" s="1097"/>
      <c r="E8098" s="1093">
        <f t="shared" si="505"/>
        <v>0</v>
      </c>
      <c r="F8098" s="1094">
        <f t="shared" si="506"/>
        <v>0</v>
      </c>
      <c r="G8098" s="1095">
        <f t="shared" si="507"/>
        <v>0</v>
      </c>
      <c r="H8098" s="1090" t="str">
        <f t="shared" ca="1" si="508"/>
        <v/>
      </c>
      <c r="I8098" s="1109"/>
      <c r="J8098" s="1109"/>
      <c r="K8098" s="1112"/>
      <c r="L8098" s="1091"/>
      <c r="M8098" s="1091"/>
      <c r="N8098" s="1091"/>
      <c r="O8098" s="1091"/>
      <c r="P8098" s="1096"/>
      <c r="Q8098" s="1096"/>
      <c r="R8098" s="1096"/>
      <c r="S8098" s="1091"/>
    </row>
    <row r="8099" spans="1:19" x14ac:dyDescent="0.3">
      <c r="A8099" s="1090">
        <v>8094</v>
      </c>
      <c r="B8099" s="1091"/>
      <c r="C8099" s="1091"/>
      <c r="D8099" s="1097"/>
      <c r="E8099" s="1093">
        <f t="shared" si="505"/>
        <v>0</v>
      </c>
      <c r="F8099" s="1094">
        <f t="shared" si="506"/>
        <v>0</v>
      </c>
      <c r="G8099" s="1095">
        <f t="shared" si="507"/>
        <v>0</v>
      </c>
      <c r="H8099" s="1090" t="str">
        <f t="shared" ca="1" si="508"/>
        <v/>
      </c>
      <c r="I8099" s="1109"/>
      <c r="J8099" s="1109"/>
      <c r="K8099" s="1112"/>
      <c r="L8099" s="1091"/>
      <c r="M8099" s="1091"/>
      <c r="N8099" s="1091"/>
      <c r="O8099" s="1091"/>
      <c r="P8099" s="1096"/>
      <c r="Q8099" s="1096"/>
      <c r="R8099" s="1096"/>
      <c r="S8099" s="1091"/>
    </row>
    <row r="8100" spans="1:19" x14ac:dyDescent="0.3">
      <c r="A8100" s="1090">
        <v>8095</v>
      </c>
      <c r="B8100" s="1091"/>
      <c r="C8100" s="1091"/>
      <c r="D8100" s="1097"/>
      <c r="E8100" s="1093">
        <f t="shared" si="505"/>
        <v>0</v>
      </c>
      <c r="F8100" s="1094">
        <f t="shared" si="506"/>
        <v>0</v>
      </c>
      <c r="G8100" s="1095">
        <f t="shared" si="507"/>
        <v>0</v>
      </c>
      <c r="H8100" s="1090" t="str">
        <f t="shared" ca="1" si="508"/>
        <v/>
      </c>
      <c r="I8100" s="1109"/>
      <c r="J8100" s="1109"/>
      <c r="K8100" s="1112"/>
      <c r="L8100" s="1091"/>
      <c r="M8100" s="1091"/>
      <c r="N8100" s="1091"/>
      <c r="O8100" s="1091"/>
      <c r="P8100" s="1096"/>
      <c r="Q8100" s="1096"/>
      <c r="R8100" s="1096"/>
      <c r="S8100" s="1091"/>
    </row>
    <row r="8101" spans="1:19" x14ac:dyDescent="0.3">
      <c r="A8101" s="1090">
        <v>8096</v>
      </c>
      <c r="B8101" s="1091"/>
      <c r="C8101" s="1091"/>
      <c r="D8101" s="1097"/>
      <c r="E8101" s="1093">
        <f t="shared" si="505"/>
        <v>0</v>
      </c>
      <c r="F8101" s="1094">
        <f t="shared" si="506"/>
        <v>0</v>
      </c>
      <c r="G8101" s="1095">
        <f t="shared" si="507"/>
        <v>0</v>
      </c>
      <c r="H8101" s="1090" t="str">
        <f t="shared" ca="1" si="508"/>
        <v/>
      </c>
      <c r="I8101" s="1109"/>
      <c r="J8101" s="1109"/>
      <c r="K8101" s="1112"/>
      <c r="L8101" s="1091"/>
      <c r="M8101" s="1091"/>
      <c r="N8101" s="1091"/>
      <c r="O8101" s="1091"/>
      <c r="P8101" s="1096"/>
      <c r="Q8101" s="1096"/>
      <c r="R8101" s="1096"/>
      <c r="S8101" s="1091"/>
    </row>
    <row r="8102" spans="1:19" x14ac:dyDescent="0.3">
      <c r="A8102" s="1090">
        <v>8097</v>
      </c>
      <c r="B8102" s="1091"/>
      <c r="C8102" s="1091"/>
      <c r="D8102" s="1097"/>
      <c r="E8102" s="1093">
        <f t="shared" si="505"/>
        <v>0</v>
      </c>
      <c r="F8102" s="1094">
        <f t="shared" si="506"/>
        <v>0</v>
      </c>
      <c r="G8102" s="1095">
        <f t="shared" si="507"/>
        <v>0</v>
      </c>
      <c r="H8102" s="1090" t="str">
        <f t="shared" ca="1" si="508"/>
        <v/>
      </c>
      <c r="I8102" s="1109"/>
      <c r="J8102" s="1109"/>
      <c r="K8102" s="1112"/>
      <c r="L8102" s="1091"/>
      <c r="M8102" s="1091"/>
      <c r="N8102" s="1091"/>
      <c r="O8102" s="1091"/>
      <c r="P8102" s="1096"/>
      <c r="Q8102" s="1096"/>
      <c r="R8102" s="1096"/>
      <c r="S8102" s="1091"/>
    </row>
    <row r="8103" spans="1:19" x14ac:dyDescent="0.3">
      <c r="A8103" s="1090">
        <v>8098</v>
      </c>
      <c r="B8103" s="1091"/>
      <c r="C8103" s="1091"/>
      <c r="D8103" s="1097"/>
      <c r="E8103" s="1093">
        <f t="shared" si="505"/>
        <v>0</v>
      </c>
      <c r="F8103" s="1094">
        <f t="shared" si="506"/>
        <v>0</v>
      </c>
      <c r="G8103" s="1095">
        <f t="shared" si="507"/>
        <v>0</v>
      </c>
      <c r="H8103" s="1090" t="str">
        <f t="shared" ca="1" si="508"/>
        <v/>
      </c>
      <c r="I8103" s="1109"/>
      <c r="J8103" s="1109"/>
      <c r="K8103" s="1112"/>
      <c r="L8103" s="1091"/>
      <c r="M8103" s="1091"/>
      <c r="N8103" s="1091"/>
      <c r="O8103" s="1091"/>
      <c r="P8103" s="1096"/>
      <c r="Q8103" s="1096"/>
      <c r="R8103" s="1096"/>
      <c r="S8103" s="1091"/>
    </row>
    <row r="8104" spans="1:19" x14ac:dyDescent="0.3">
      <c r="A8104" s="1090">
        <v>8099</v>
      </c>
      <c r="B8104" s="1091"/>
      <c r="C8104" s="1091"/>
      <c r="D8104" s="1097"/>
      <c r="E8104" s="1093">
        <f t="shared" si="505"/>
        <v>0</v>
      </c>
      <c r="F8104" s="1094">
        <f t="shared" si="506"/>
        <v>0</v>
      </c>
      <c r="G8104" s="1095">
        <f t="shared" si="507"/>
        <v>0</v>
      </c>
      <c r="H8104" s="1090" t="str">
        <f t="shared" ca="1" si="508"/>
        <v/>
      </c>
      <c r="I8104" s="1109"/>
      <c r="J8104" s="1109"/>
      <c r="K8104" s="1112"/>
      <c r="L8104" s="1091"/>
      <c r="M8104" s="1091"/>
      <c r="N8104" s="1091"/>
      <c r="O8104" s="1091"/>
      <c r="P8104" s="1096"/>
      <c r="Q8104" s="1096"/>
      <c r="R8104" s="1096"/>
      <c r="S8104" s="1091"/>
    </row>
    <row r="8105" spans="1:19" x14ac:dyDescent="0.3">
      <c r="A8105" s="1090">
        <v>8100</v>
      </c>
      <c r="B8105" s="1091"/>
      <c r="C8105" s="1091"/>
      <c r="D8105" s="1097"/>
      <c r="E8105" s="1093">
        <f t="shared" si="505"/>
        <v>0</v>
      </c>
      <c r="F8105" s="1094">
        <f t="shared" si="506"/>
        <v>0</v>
      </c>
      <c r="G8105" s="1095">
        <f t="shared" si="507"/>
        <v>0</v>
      </c>
      <c r="H8105" s="1090" t="str">
        <f t="shared" ca="1" si="508"/>
        <v/>
      </c>
      <c r="I8105" s="1109"/>
      <c r="J8105" s="1109"/>
      <c r="K8105" s="1112"/>
      <c r="L8105" s="1091"/>
      <c r="M8105" s="1091"/>
      <c r="N8105" s="1091"/>
      <c r="O8105" s="1091"/>
      <c r="P8105" s="1096"/>
      <c r="Q8105" s="1096"/>
      <c r="R8105" s="1096"/>
      <c r="S8105" s="1091"/>
    </row>
    <row r="8106" spans="1:19" x14ac:dyDescent="0.3">
      <c r="A8106" s="1090">
        <v>8101</v>
      </c>
      <c r="B8106" s="1091"/>
      <c r="C8106" s="1091"/>
      <c r="D8106" s="1097"/>
      <c r="E8106" s="1093">
        <f t="shared" si="505"/>
        <v>0</v>
      </c>
      <c r="F8106" s="1094">
        <f t="shared" si="506"/>
        <v>0</v>
      </c>
      <c r="G8106" s="1095">
        <f t="shared" si="507"/>
        <v>0</v>
      </c>
      <c r="H8106" s="1090" t="str">
        <f t="shared" ca="1" si="508"/>
        <v/>
      </c>
      <c r="I8106" s="1109"/>
      <c r="J8106" s="1109"/>
      <c r="K8106" s="1112"/>
      <c r="L8106" s="1091"/>
      <c r="M8106" s="1091"/>
      <c r="N8106" s="1091"/>
      <c r="O8106" s="1091"/>
      <c r="P8106" s="1096"/>
      <c r="Q8106" s="1096"/>
      <c r="R8106" s="1096"/>
      <c r="S8106" s="1091"/>
    </row>
    <row r="8107" spans="1:19" x14ac:dyDescent="0.3">
      <c r="A8107" s="1090">
        <v>8102</v>
      </c>
      <c r="B8107" s="1091"/>
      <c r="C8107" s="1091"/>
      <c r="D8107" s="1097"/>
      <c r="E8107" s="1093">
        <f t="shared" si="505"/>
        <v>0</v>
      </c>
      <c r="F8107" s="1094">
        <f t="shared" si="506"/>
        <v>0</v>
      </c>
      <c r="G8107" s="1095">
        <f t="shared" si="507"/>
        <v>0</v>
      </c>
      <c r="H8107" s="1090" t="str">
        <f t="shared" ca="1" si="508"/>
        <v/>
      </c>
      <c r="I8107" s="1109"/>
      <c r="J8107" s="1109"/>
      <c r="K8107" s="1112"/>
      <c r="L8107" s="1091"/>
      <c r="M8107" s="1091"/>
      <c r="N8107" s="1091"/>
      <c r="O8107" s="1091"/>
      <c r="P8107" s="1096"/>
      <c r="Q8107" s="1096"/>
      <c r="R8107" s="1096"/>
      <c r="S8107" s="1091"/>
    </row>
    <row r="8108" spans="1:19" x14ac:dyDescent="0.3">
      <c r="A8108" s="1090">
        <v>8103</v>
      </c>
      <c r="B8108" s="1091"/>
      <c r="C8108" s="1091"/>
      <c r="D8108" s="1097"/>
      <c r="E8108" s="1093">
        <f t="shared" si="505"/>
        <v>0</v>
      </c>
      <c r="F8108" s="1094">
        <f t="shared" si="506"/>
        <v>0</v>
      </c>
      <c r="G8108" s="1095">
        <f t="shared" si="507"/>
        <v>0</v>
      </c>
      <c r="H8108" s="1090" t="str">
        <f t="shared" ca="1" si="508"/>
        <v/>
      </c>
      <c r="I8108" s="1109"/>
      <c r="J8108" s="1109"/>
      <c r="K8108" s="1112"/>
      <c r="L8108" s="1091"/>
      <c r="M8108" s="1091"/>
      <c r="N8108" s="1091"/>
      <c r="O8108" s="1091"/>
      <c r="P8108" s="1096"/>
      <c r="Q8108" s="1096"/>
      <c r="R8108" s="1096"/>
      <c r="S8108" s="1091"/>
    </row>
    <row r="8109" spans="1:19" x14ac:dyDescent="0.3">
      <c r="A8109" s="1090">
        <v>8104</v>
      </c>
      <c r="B8109" s="1091"/>
      <c r="C8109" s="1091"/>
      <c r="D8109" s="1097"/>
      <c r="E8109" s="1093">
        <f t="shared" si="505"/>
        <v>0</v>
      </c>
      <c r="F8109" s="1094">
        <f t="shared" si="506"/>
        <v>0</v>
      </c>
      <c r="G8109" s="1095">
        <f t="shared" si="507"/>
        <v>0</v>
      </c>
      <c r="H8109" s="1090" t="str">
        <f t="shared" ca="1" si="508"/>
        <v/>
      </c>
      <c r="I8109" s="1109"/>
      <c r="J8109" s="1109"/>
      <c r="K8109" s="1112"/>
      <c r="L8109" s="1091"/>
      <c r="M8109" s="1091"/>
      <c r="N8109" s="1091"/>
      <c r="O8109" s="1091"/>
      <c r="P8109" s="1096"/>
      <c r="Q8109" s="1096"/>
      <c r="R8109" s="1096"/>
      <c r="S8109" s="1091"/>
    </row>
    <row r="8110" spans="1:19" x14ac:dyDescent="0.3">
      <c r="A8110" s="1090">
        <v>8105</v>
      </c>
      <c r="B8110" s="1091"/>
      <c r="C8110" s="1091"/>
      <c r="D8110" s="1097"/>
      <c r="E8110" s="1093">
        <f t="shared" si="505"/>
        <v>0</v>
      </c>
      <c r="F8110" s="1094">
        <f t="shared" si="506"/>
        <v>0</v>
      </c>
      <c r="G8110" s="1095">
        <f t="shared" si="507"/>
        <v>0</v>
      </c>
      <c r="H8110" s="1090" t="str">
        <f t="shared" ca="1" si="508"/>
        <v/>
      </c>
      <c r="I8110" s="1109"/>
      <c r="J8110" s="1109"/>
      <c r="K8110" s="1112"/>
      <c r="L8110" s="1091"/>
      <c r="M8110" s="1091"/>
      <c r="N8110" s="1091"/>
      <c r="O8110" s="1091"/>
      <c r="P8110" s="1096"/>
      <c r="Q8110" s="1096"/>
      <c r="R8110" s="1096"/>
      <c r="S8110" s="1091"/>
    </row>
    <row r="8111" spans="1:19" x14ac:dyDescent="0.3">
      <c r="A8111" s="1090">
        <v>8106</v>
      </c>
      <c r="B8111" s="1091"/>
      <c r="C8111" s="1091"/>
      <c r="D8111" s="1097"/>
      <c r="E8111" s="1093">
        <f t="shared" si="505"/>
        <v>0</v>
      </c>
      <c r="F8111" s="1094">
        <f t="shared" si="506"/>
        <v>0</v>
      </c>
      <c r="G8111" s="1095">
        <f t="shared" si="507"/>
        <v>0</v>
      </c>
      <c r="H8111" s="1090" t="str">
        <f t="shared" ca="1" si="508"/>
        <v/>
      </c>
      <c r="I8111" s="1109"/>
      <c r="J8111" s="1109"/>
      <c r="K8111" s="1112"/>
      <c r="L8111" s="1091"/>
      <c r="M8111" s="1091"/>
      <c r="N8111" s="1091"/>
      <c r="O8111" s="1091"/>
      <c r="P8111" s="1096"/>
      <c r="Q8111" s="1096"/>
      <c r="R8111" s="1096"/>
      <c r="S8111" s="1091"/>
    </row>
    <row r="8112" spans="1:19" x14ac:dyDescent="0.3">
      <c r="A8112" s="1090">
        <v>8107</v>
      </c>
      <c r="B8112" s="1091"/>
      <c r="C8112" s="1091"/>
      <c r="D8112" s="1097"/>
      <c r="E8112" s="1093">
        <f t="shared" si="505"/>
        <v>0</v>
      </c>
      <c r="F8112" s="1094">
        <f t="shared" si="506"/>
        <v>0</v>
      </c>
      <c r="G8112" s="1095">
        <f t="shared" si="507"/>
        <v>0</v>
      </c>
      <c r="H8112" s="1090" t="str">
        <f t="shared" ca="1" si="508"/>
        <v/>
      </c>
      <c r="I8112" s="1109"/>
      <c r="J8112" s="1109"/>
      <c r="K8112" s="1112"/>
      <c r="L8112" s="1091"/>
      <c r="M8112" s="1091"/>
      <c r="N8112" s="1091"/>
      <c r="O8112" s="1091"/>
      <c r="P8112" s="1096"/>
      <c r="Q8112" s="1096"/>
      <c r="R8112" s="1096"/>
      <c r="S8112" s="1091"/>
    </row>
    <row r="8113" spans="1:19" x14ac:dyDescent="0.3">
      <c r="A8113" s="1090">
        <v>8108</v>
      </c>
      <c r="B8113" s="1091"/>
      <c r="C8113" s="1091"/>
      <c r="D8113" s="1097"/>
      <c r="E8113" s="1093">
        <f t="shared" si="505"/>
        <v>0</v>
      </c>
      <c r="F8113" s="1094">
        <f t="shared" si="506"/>
        <v>0</v>
      </c>
      <c r="G8113" s="1095">
        <f t="shared" si="507"/>
        <v>0</v>
      </c>
      <c r="H8113" s="1090" t="str">
        <f t="shared" ca="1" si="508"/>
        <v/>
      </c>
      <c r="I8113" s="1109"/>
      <c r="J8113" s="1109"/>
      <c r="K8113" s="1112"/>
      <c r="L8113" s="1091"/>
      <c r="M8113" s="1091"/>
      <c r="N8113" s="1091"/>
      <c r="O8113" s="1091"/>
      <c r="P8113" s="1096"/>
      <c r="Q8113" s="1096"/>
      <c r="R8113" s="1096"/>
      <c r="S8113" s="1091"/>
    </row>
    <row r="8114" spans="1:19" x14ac:dyDescent="0.3">
      <c r="A8114" s="1090">
        <v>8109</v>
      </c>
      <c r="B8114" s="1091"/>
      <c r="C8114" s="1091"/>
      <c r="D8114" s="1097"/>
      <c r="E8114" s="1093">
        <f t="shared" si="505"/>
        <v>0</v>
      </c>
      <c r="F8114" s="1094">
        <f t="shared" si="506"/>
        <v>0</v>
      </c>
      <c r="G8114" s="1095">
        <f t="shared" si="507"/>
        <v>0</v>
      </c>
      <c r="H8114" s="1090" t="str">
        <f t="shared" ca="1" si="508"/>
        <v/>
      </c>
      <c r="I8114" s="1109"/>
      <c r="J8114" s="1109"/>
      <c r="K8114" s="1112"/>
      <c r="L8114" s="1091"/>
      <c r="M8114" s="1091"/>
      <c r="N8114" s="1091"/>
      <c r="O8114" s="1091"/>
      <c r="P8114" s="1096"/>
      <c r="Q8114" s="1096"/>
      <c r="R8114" s="1096"/>
      <c r="S8114" s="1091"/>
    </row>
    <row r="8115" spans="1:19" x14ac:dyDescent="0.3">
      <c r="A8115" s="1090">
        <v>8110</v>
      </c>
      <c r="B8115" s="1091"/>
      <c r="C8115" s="1091"/>
      <c r="D8115" s="1097"/>
      <c r="E8115" s="1093">
        <f t="shared" si="505"/>
        <v>0</v>
      </c>
      <c r="F8115" s="1094">
        <f t="shared" si="506"/>
        <v>0</v>
      </c>
      <c r="G8115" s="1095">
        <f t="shared" si="507"/>
        <v>0</v>
      </c>
      <c r="H8115" s="1090" t="str">
        <f t="shared" ca="1" si="508"/>
        <v/>
      </c>
      <c r="I8115" s="1109"/>
      <c r="J8115" s="1109"/>
      <c r="K8115" s="1112"/>
      <c r="L8115" s="1091"/>
      <c r="M8115" s="1091"/>
      <c r="N8115" s="1091"/>
      <c r="O8115" s="1091"/>
      <c r="P8115" s="1096"/>
      <c r="Q8115" s="1096"/>
      <c r="R8115" s="1096"/>
      <c r="S8115" s="1091"/>
    </row>
    <row r="8116" spans="1:19" x14ac:dyDescent="0.3">
      <c r="A8116" s="1090">
        <v>8111</v>
      </c>
      <c r="B8116" s="1091"/>
      <c r="C8116" s="1091"/>
      <c r="D8116" s="1097"/>
      <c r="E8116" s="1093">
        <f t="shared" si="505"/>
        <v>0</v>
      </c>
      <c r="F8116" s="1094">
        <f t="shared" si="506"/>
        <v>0</v>
      </c>
      <c r="G8116" s="1095">
        <f t="shared" si="507"/>
        <v>0</v>
      </c>
      <c r="H8116" s="1090" t="str">
        <f t="shared" ca="1" si="508"/>
        <v/>
      </c>
      <c r="I8116" s="1109"/>
      <c r="J8116" s="1109"/>
      <c r="K8116" s="1112"/>
      <c r="L8116" s="1091"/>
      <c r="M8116" s="1091"/>
      <c r="N8116" s="1091"/>
      <c r="O8116" s="1091"/>
      <c r="P8116" s="1096"/>
      <c r="Q8116" s="1096"/>
      <c r="R8116" s="1096"/>
      <c r="S8116" s="1091"/>
    </row>
    <row r="8117" spans="1:19" x14ac:dyDescent="0.3">
      <c r="A8117" s="1090">
        <v>8112</v>
      </c>
      <c r="B8117" s="1091"/>
      <c r="C8117" s="1091"/>
      <c r="D8117" s="1097"/>
      <c r="E8117" s="1093">
        <f t="shared" si="505"/>
        <v>0</v>
      </c>
      <c r="F8117" s="1094">
        <f t="shared" si="506"/>
        <v>0</v>
      </c>
      <c r="G8117" s="1095">
        <f t="shared" si="507"/>
        <v>0</v>
      </c>
      <c r="H8117" s="1090" t="str">
        <f t="shared" ca="1" si="508"/>
        <v/>
      </c>
      <c r="I8117" s="1109"/>
      <c r="J8117" s="1109"/>
      <c r="K8117" s="1112"/>
      <c r="L8117" s="1091"/>
      <c r="M8117" s="1091"/>
      <c r="N8117" s="1091"/>
      <c r="O8117" s="1091"/>
      <c r="P8117" s="1096"/>
      <c r="Q8117" s="1096"/>
      <c r="R8117" s="1096"/>
      <c r="S8117" s="1091"/>
    </row>
    <row r="8118" spans="1:19" x14ac:dyDescent="0.3">
      <c r="A8118" s="1090">
        <v>8113</v>
      </c>
      <c r="B8118" s="1091"/>
      <c r="C8118" s="1091"/>
      <c r="D8118" s="1097"/>
      <c r="E8118" s="1093">
        <f t="shared" si="505"/>
        <v>0</v>
      </c>
      <c r="F8118" s="1094">
        <f t="shared" si="506"/>
        <v>0</v>
      </c>
      <c r="G8118" s="1095">
        <f t="shared" si="507"/>
        <v>0</v>
      </c>
      <c r="H8118" s="1090" t="str">
        <f t="shared" ca="1" si="508"/>
        <v/>
      </c>
      <c r="I8118" s="1109"/>
      <c r="J8118" s="1109"/>
      <c r="K8118" s="1112"/>
      <c r="L8118" s="1091"/>
      <c r="M8118" s="1091"/>
      <c r="N8118" s="1091"/>
      <c r="O8118" s="1091"/>
      <c r="P8118" s="1096"/>
      <c r="Q8118" s="1096"/>
      <c r="R8118" s="1096"/>
      <c r="S8118" s="1091"/>
    </row>
    <row r="8119" spans="1:19" x14ac:dyDescent="0.3">
      <c r="A8119" s="1090">
        <v>8114</v>
      </c>
      <c r="B8119" s="1091"/>
      <c r="C8119" s="1091"/>
      <c r="D8119" s="1097"/>
      <c r="E8119" s="1093">
        <f t="shared" si="505"/>
        <v>0</v>
      </c>
      <c r="F8119" s="1094">
        <f t="shared" si="506"/>
        <v>0</v>
      </c>
      <c r="G8119" s="1095">
        <f t="shared" si="507"/>
        <v>0</v>
      </c>
      <c r="H8119" s="1090" t="str">
        <f t="shared" ca="1" si="508"/>
        <v/>
      </c>
      <c r="I8119" s="1109"/>
      <c r="J8119" s="1109"/>
      <c r="K8119" s="1112"/>
      <c r="L8119" s="1091"/>
      <c r="M8119" s="1091"/>
      <c r="N8119" s="1091"/>
      <c r="O8119" s="1091"/>
      <c r="P8119" s="1096"/>
      <c r="Q8119" s="1096"/>
      <c r="R8119" s="1096"/>
      <c r="S8119" s="1091"/>
    </row>
    <row r="8120" spans="1:19" x14ac:dyDescent="0.3">
      <c r="A8120" s="1090">
        <v>8115</v>
      </c>
      <c r="B8120" s="1091"/>
      <c r="C8120" s="1091"/>
      <c r="D8120" s="1097"/>
      <c r="E8120" s="1093">
        <f t="shared" si="505"/>
        <v>0</v>
      </c>
      <c r="F8120" s="1094">
        <f t="shared" si="506"/>
        <v>0</v>
      </c>
      <c r="G8120" s="1095">
        <f t="shared" si="507"/>
        <v>0</v>
      </c>
      <c r="H8120" s="1090" t="str">
        <f t="shared" ca="1" si="508"/>
        <v/>
      </c>
      <c r="I8120" s="1109"/>
      <c r="J8120" s="1109"/>
      <c r="K8120" s="1112"/>
      <c r="L8120" s="1091"/>
      <c r="M8120" s="1091"/>
      <c r="N8120" s="1091"/>
      <c r="O8120" s="1091"/>
      <c r="P8120" s="1096"/>
      <c r="Q8120" s="1096"/>
      <c r="R8120" s="1096"/>
      <c r="S8120" s="1091"/>
    </row>
    <row r="8121" spans="1:19" x14ac:dyDescent="0.3">
      <c r="A8121" s="1090">
        <v>8116</v>
      </c>
      <c r="B8121" s="1091"/>
      <c r="C8121" s="1091"/>
      <c r="D8121" s="1097"/>
      <c r="E8121" s="1093">
        <f t="shared" si="505"/>
        <v>0</v>
      </c>
      <c r="F8121" s="1094">
        <f t="shared" si="506"/>
        <v>0</v>
      </c>
      <c r="G8121" s="1095">
        <f t="shared" si="507"/>
        <v>0</v>
      </c>
      <c r="H8121" s="1090" t="str">
        <f t="shared" ca="1" si="508"/>
        <v/>
      </c>
      <c r="I8121" s="1109"/>
      <c r="J8121" s="1109"/>
      <c r="K8121" s="1112"/>
      <c r="L8121" s="1091"/>
      <c r="M8121" s="1091"/>
      <c r="N8121" s="1091"/>
      <c r="O8121" s="1091"/>
      <c r="P8121" s="1096"/>
      <c r="Q8121" s="1096"/>
      <c r="R8121" s="1096"/>
      <c r="S8121" s="1091"/>
    </row>
    <row r="8122" spans="1:19" x14ac:dyDescent="0.3">
      <c r="A8122" s="1090">
        <v>8117</v>
      </c>
      <c r="B8122" s="1091"/>
      <c r="C8122" s="1091"/>
      <c r="D8122" s="1097"/>
      <c r="E8122" s="1093">
        <f t="shared" si="505"/>
        <v>0</v>
      </c>
      <c r="F8122" s="1094">
        <f t="shared" si="506"/>
        <v>0</v>
      </c>
      <c r="G8122" s="1095">
        <f t="shared" si="507"/>
        <v>0</v>
      </c>
      <c r="H8122" s="1090" t="str">
        <f t="shared" ca="1" si="508"/>
        <v/>
      </c>
      <c r="I8122" s="1109"/>
      <c r="J8122" s="1109"/>
      <c r="K8122" s="1112"/>
      <c r="L8122" s="1091"/>
      <c r="M8122" s="1091"/>
      <c r="N8122" s="1091"/>
      <c r="O8122" s="1091"/>
      <c r="P8122" s="1096"/>
      <c r="Q8122" s="1096"/>
      <c r="R8122" s="1096"/>
      <c r="S8122" s="1091"/>
    </row>
    <row r="8123" spans="1:19" x14ac:dyDescent="0.3">
      <c r="A8123" s="1090">
        <v>8118</v>
      </c>
      <c r="B8123" s="1091"/>
      <c r="C8123" s="1091"/>
      <c r="D8123" s="1097"/>
      <c r="E8123" s="1093">
        <f t="shared" si="505"/>
        <v>0</v>
      </c>
      <c r="F8123" s="1094">
        <f t="shared" si="506"/>
        <v>0</v>
      </c>
      <c r="G8123" s="1095">
        <f t="shared" si="507"/>
        <v>0</v>
      </c>
      <c r="H8123" s="1090" t="str">
        <f t="shared" ca="1" si="508"/>
        <v/>
      </c>
      <c r="I8123" s="1109"/>
      <c r="J8123" s="1109"/>
      <c r="K8123" s="1112"/>
      <c r="L8123" s="1091"/>
      <c r="M8123" s="1091"/>
      <c r="N8123" s="1091"/>
      <c r="O8123" s="1091"/>
      <c r="P8123" s="1096"/>
      <c r="Q8123" s="1096"/>
      <c r="R8123" s="1096"/>
      <c r="S8123" s="1091"/>
    </row>
    <row r="8124" spans="1:19" x14ac:dyDescent="0.3">
      <c r="A8124" s="1090">
        <v>8119</v>
      </c>
      <c r="B8124" s="1091"/>
      <c r="C8124" s="1091"/>
      <c r="D8124" s="1097"/>
      <c r="E8124" s="1093">
        <f t="shared" si="505"/>
        <v>0</v>
      </c>
      <c r="F8124" s="1094">
        <f t="shared" si="506"/>
        <v>0</v>
      </c>
      <c r="G8124" s="1095">
        <f t="shared" si="507"/>
        <v>0</v>
      </c>
      <c r="H8124" s="1090" t="str">
        <f t="shared" ca="1" si="508"/>
        <v/>
      </c>
      <c r="I8124" s="1109"/>
      <c r="J8124" s="1109"/>
      <c r="K8124" s="1112"/>
      <c r="L8124" s="1091"/>
      <c r="M8124" s="1091"/>
      <c r="N8124" s="1091"/>
      <c r="O8124" s="1091"/>
      <c r="P8124" s="1096"/>
      <c r="Q8124" s="1096"/>
      <c r="R8124" s="1096"/>
      <c r="S8124" s="1091"/>
    </row>
    <row r="8125" spans="1:19" x14ac:dyDescent="0.3">
      <c r="A8125" s="1090">
        <v>8120</v>
      </c>
      <c r="B8125" s="1091"/>
      <c r="C8125" s="1091"/>
      <c r="D8125" s="1097"/>
      <c r="E8125" s="1093">
        <f t="shared" si="505"/>
        <v>0</v>
      </c>
      <c r="F8125" s="1094">
        <f t="shared" si="506"/>
        <v>0</v>
      </c>
      <c r="G8125" s="1095">
        <f t="shared" si="507"/>
        <v>0</v>
      </c>
      <c r="H8125" s="1090" t="str">
        <f t="shared" ca="1" si="508"/>
        <v/>
      </c>
      <c r="I8125" s="1109"/>
      <c r="J8125" s="1109"/>
      <c r="K8125" s="1112"/>
      <c r="L8125" s="1091"/>
      <c r="M8125" s="1091"/>
      <c r="N8125" s="1091"/>
      <c r="O8125" s="1091"/>
      <c r="P8125" s="1096"/>
      <c r="Q8125" s="1096"/>
      <c r="R8125" s="1096"/>
      <c r="S8125" s="1091"/>
    </row>
    <row r="8126" spans="1:19" x14ac:dyDescent="0.3">
      <c r="A8126" s="1090">
        <v>8121</v>
      </c>
      <c r="B8126" s="1091"/>
      <c r="C8126" s="1091"/>
      <c r="D8126" s="1097"/>
      <c r="E8126" s="1093">
        <f t="shared" si="505"/>
        <v>0</v>
      </c>
      <c r="F8126" s="1094">
        <f t="shared" si="506"/>
        <v>0</v>
      </c>
      <c r="G8126" s="1095">
        <f t="shared" si="507"/>
        <v>0</v>
      </c>
      <c r="H8126" s="1090" t="str">
        <f t="shared" ca="1" si="508"/>
        <v/>
      </c>
      <c r="I8126" s="1109"/>
      <c r="J8126" s="1109"/>
      <c r="K8126" s="1112"/>
      <c r="L8126" s="1091"/>
      <c r="M8126" s="1091"/>
      <c r="N8126" s="1091"/>
      <c r="O8126" s="1091"/>
      <c r="P8126" s="1096"/>
      <c r="Q8126" s="1096"/>
      <c r="R8126" s="1096"/>
      <c r="S8126" s="1091"/>
    </row>
    <row r="8127" spans="1:19" x14ac:dyDescent="0.3">
      <c r="A8127" s="1090">
        <v>8122</v>
      </c>
      <c r="B8127" s="1091"/>
      <c r="C8127" s="1091"/>
      <c r="D8127" s="1097"/>
      <c r="E8127" s="1093">
        <f t="shared" si="505"/>
        <v>0</v>
      </c>
      <c r="F8127" s="1094">
        <f t="shared" si="506"/>
        <v>0</v>
      </c>
      <c r="G8127" s="1095">
        <f t="shared" si="507"/>
        <v>0</v>
      </c>
      <c r="H8127" s="1090" t="str">
        <f t="shared" ca="1" si="508"/>
        <v/>
      </c>
      <c r="I8127" s="1109"/>
      <c r="J8127" s="1109"/>
      <c r="K8127" s="1112"/>
      <c r="L8127" s="1091"/>
      <c r="M8127" s="1091"/>
      <c r="N8127" s="1091"/>
      <c r="O8127" s="1091"/>
      <c r="P8127" s="1096"/>
      <c r="Q8127" s="1096"/>
      <c r="R8127" s="1096"/>
      <c r="S8127" s="1091"/>
    </row>
    <row r="8128" spans="1:19" x14ac:dyDescent="0.3">
      <c r="A8128" s="1090">
        <v>8123</v>
      </c>
      <c r="B8128" s="1091"/>
      <c r="C8128" s="1091"/>
      <c r="D8128" s="1097"/>
      <c r="E8128" s="1093">
        <f t="shared" si="505"/>
        <v>0</v>
      </c>
      <c r="F8128" s="1094">
        <f t="shared" si="506"/>
        <v>0</v>
      </c>
      <c r="G8128" s="1095">
        <f t="shared" si="507"/>
        <v>0</v>
      </c>
      <c r="H8128" s="1090" t="str">
        <f t="shared" ca="1" si="508"/>
        <v/>
      </c>
      <c r="I8128" s="1109"/>
      <c r="J8128" s="1109"/>
      <c r="K8128" s="1112"/>
      <c r="L8128" s="1091"/>
      <c r="M8128" s="1091"/>
      <c r="N8128" s="1091"/>
      <c r="O8128" s="1091"/>
      <c r="P8128" s="1096"/>
      <c r="Q8128" s="1096"/>
      <c r="R8128" s="1096"/>
      <c r="S8128" s="1091"/>
    </row>
    <row r="8129" spans="1:19" x14ac:dyDescent="0.3">
      <c r="A8129" s="1090">
        <v>8124</v>
      </c>
      <c r="B8129" s="1091"/>
      <c r="C8129" s="1091"/>
      <c r="D8129" s="1097"/>
      <c r="E8129" s="1093">
        <f t="shared" si="505"/>
        <v>0</v>
      </c>
      <c r="F8129" s="1094">
        <f t="shared" si="506"/>
        <v>0</v>
      </c>
      <c r="G8129" s="1095">
        <f t="shared" si="507"/>
        <v>0</v>
      </c>
      <c r="H8129" s="1090" t="str">
        <f t="shared" ca="1" si="508"/>
        <v/>
      </c>
      <c r="I8129" s="1109"/>
      <c r="J8129" s="1109"/>
      <c r="K8129" s="1112"/>
      <c r="L8129" s="1091"/>
      <c r="M8129" s="1091"/>
      <c r="N8129" s="1091"/>
      <c r="O8129" s="1091"/>
      <c r="P8129" s="1096"/>
      <c r="Q8129" s="1096"/>
      <c r="R8129" s="1096"/>
      <c r="S8129" s="1091"/>
    </row>
    <row r="8130" spans="1:19" x14ac:dyDescent="0.3">
      <c r="A8130" s="1090">
        <v>8125</v>
      </c>
      <c r="B8130" s="1091"/>
      <c r="C8130" s="1091"/>
      <c r="D8130" s="1097"/>
      <c r="E8130" s="1093">
        <f t="shared" si="505"/>
        <v>0</v>
      </c>
      <c r="F8130" s="1094">
        <f t="shared" si="506"/>
        <v>0</v>
      </c>
      <c r="G8130" s="1095">
        <f t="shared" si="507"/>
        <v>0</v>
      </c>
      <c r="H8130" s="1090" t="str">
        <f t="shared" ca="1" si="508"/>
        <v/>
      </c>
      <c r="I8130" s="1109"/>
      <c r="J8130" s="1109"/>
      <c r="K8130" s="1112"/>
      <c r="L8130" s="1091"/>
      <c r="M8130" s="1091"/>
      <c r="N8130" s="1091"/>
      <c r="O8130" s="1091"/>
      <c r="P8130" s="1096"/>
      <c r="Q8130" s="1096"/>
      <c r="R8130" s="1096"/>
      <c r="S8130" s="1091"/>
    </row>
    <row r="8131" spans="1:19" x14ac:dyDescent="0.3">
      <c r="A8131" s="1090">
        <v>8126</v>
      </c>
      <c r="B8131" s="1091"/>
      <c r="C8131" s="1091"/>
      <c r="D8131" s="1097"/>
      <c r="E8131" s="1093">
        <f t="shared" si="505"/>
        <v>0</v>
      </c>
      <c r="F8131" s="1094">
        <f t="shared" si="506"/>
        <v>0</v>
      </c>
      <c r="G8131" s="1095">
        <f t="shared" si="507"/>
        <v>0</v>
      </c>
      <c r="H8131" s="1090" t="str">
        <f t="shared" ca="1" si="508"/>
        <v/>
      </c>
      <c r="I8131" s="1109"/>
      <c r="J8131" s="1109"/>
      <c r="K8131" s="1112"/>
      <c r="L8131" s="1091"/>
      <c r="M8131" s="1091"/>
      <c r="N8131" s="1091"/>
      <c r="O8131" s="1091"/>
      <c r="P8131" s="1096"/>
      <c r="Q8131" s="1096"/>
      <c r="R8131" s="1096"/>
      <c r="S8131" s="1091"/>
    </row>
    <row r="8132" spans="1:19" x14ac:dyDescent="0.3">
      <c r="A8132" s="1090">
        <v>8127</v>
      </c>
      <c r="B8132" s="1091"/>
      <c r="C8132" s="1091"/>
      <c r="D8132" s="1097"/>
      <c r="E8132" s="1093">
        <f t="shared" si="505"/>
        <v>0</v>
      </c>
      <c r="F8132" s="1094">
        <f t="shared" si="506"/>
        <v>0</v>
      </c>
      <c r="G8132" s="1095">
        <f t="shared" si="507"/>
        <v>0</v>
      </c>
      <c r="H8132" s="1090" t="str">
        <f t="shared" ca="1" si="508"/>
        <v/>
      </c>
      <c r="I8132" s="1109"/>
      <c r="J8132" s="1109"/>
      <c r="K8132" s="1112"/>
      <c r="L8132" s="1091"/>
      <c r="M8132" s="1091"/>
      <c r="N8132" s="1091"/>
      <c r="O8132" s="1091"/>
      <c r="P8132" s="1096"/>
      <c r="Q8132" s="1096"/>
      <c r="R8132" s="1096"/>
      <c r="S8132" s="1091"/>
    </row>
    <row r="8133" spans="1:19" x14ac:dyDescent="0.3">
      <c r="A8133" s="1090">
        <v>8128</v>
      </c>
      <c r="B8133" s="1091"/>
      <c r="C8133" s="1091"/>
      <c r="D8133" s="1097"/>
      <c r="E8133" s="1093">
        <f t="shared" si="505"/>
        <v>0</v>
      </c>
      <c r="F8133" s="1094">
        <f t="shared" si="506"/>
        <v>0</v>
      </c>
      <c r="G8133" s="1095">
        <f t="shared" si="507"/>
        <v>0</v>
      </c>
      <c r="H8133" s="1090" t="str">
        <f t="shared" ca="1" si="508"/>
        <v/>
      </c>
      <c r="I8133" s="1109"/>
      <c r="J8133" s="1109"/>
      <c r="K8133" s="1112"/>
      <c r="L8133" s="1091"/>
      <c r="M8133" s="1091"/>
      <c r="N8133" s="1091"/>
      <c r="O8133" s="1091"/>
      <c r="P8133" s="1096"/>
      <c r="Q8133" s="1096"/>
      <c r="R8133" s="1096"/>
      <c r="S8133" s="1091"/>
    </row>
    <row r="8134" spans="1:19" x14ac:dyDescent="0.3">
      <c r="A8134" s="1090">
        <v>8129</v>
      </c>
      <c r="B8134" s="1091"/>
      <c r="C8134" s="1091"/>
      <c r="D8134" s="1097"/>
      <c r="E8134" s="1093">
        <f t="shared" si="505"/>
        <v>0</v>
      </c>
      <c r="F8134" s="1094">
        <f t="shared" si="506"/>
        <v>0</v>
      </c>
      <c r="G8134" s="1095">
        <f t="shared" si="507"/>
        <v>0</v>
      </c>
      <c r="H8134" s="1090" t="str">
        <f t="shared" ca="1" si="508"/>
        <v/>
      </c>
      <c r="I8134" s="1109"/>
      <c r="J8134" s="1109"/>
      <c r="K8134" s="1112"/>
      <c r="L8134" s="1091"/>
      <c r="M8134" s="1091"/>
      <c r="N8134" s="1091"/>
      <c r="O8134" s="1091"/>
      <c r="P8134" s="1096"/>
      <c r="Q8134" s="1096"/>
      <c r="R8134" s="1096"/>
      <c r="S8134" s="1091"/>
    </row>
    <row r="8135" spans="1:19" x14ac:dyDescent="0.3">
      <c r="A8135" s="1090">
        <v>8130</v>
      </c>
      <c r="B8135" s="1091"/>
      <c r="C8135" s="1091"/>
      <c r="D8135" s="1097"/>
      <c r="E8135" s="1093">
        <f t="shared" ref="E8135:E8198" si="509">D8135</f>
        <v>0</v>
      </c>
      <c r="F8135" s="1094">
        <f t="shared" ref="F8135:F8198" si="510">D8135</f>
        <v>0</v>
      </c>
      <c r="G8135" s="1095">
        <f t="shared" ref="G8135:G8198" si="511">D8135</f>
        <v>0</v>
      </c>
      <c r="H8135" s="1090" t="str">
        <f t="shared" ref="H8135:H8198" ca="1" si="512">IF(ISBLANK(D8135),"",DATEDIF(G8135,TODAY(),"y"))</f>
        <v/>
      </c>
      <c r="I8135" s="1109"/>
      <c r="J8135" s="1109"/>
      <c r="K8135" s="1112"/>
      <c r="L8135" s="1091"/>
      <c r="M8135" s="1091"/>
      <c r="N8135" s="1091"/>
      <c r="O8135" s="1091"/>
      <c r="P8135" s="1096"/>
      <c r="Q8135" s="1096"/>
      <c r="R8135" s="1096"/>
      <c r="S8135" s="1091"/>
    </row>
    <row r="8136" spans="1:19" x14ac:dyDescent="0.3">
      <c r="A8136" s="1090">
        <v>8131</v>
      </c>
      <c r="B8136" s="1091"/>
      <c r="C8136" s="1091"/>
      <c r="D8136" s="1097"/>
      <c r="E8136" s="1093">
        <f t="shared" si="509"/>
        <v>0</v>
      </c>
      <c r="F8136" s="1094">
        <f t="shared" si="510"/>
        <v>0</v>
      </c>
      <c r="G8136" s="1095">
        <f t="shared" si="511"/>
        <v>0</v>
      </c>
      <c r="H8136" s="1090" t="str">
        <f t="shared" ca="1" si="512"/>
        <v/>
      </c>
      <c r="I8136" s="1109"/>
      <c r="J8136" s="1109"/>
      <c r="K8136" s="1112"/>
      <c r="L8136" s="1091"/>
      <c r="M8136" s="1091"/>
      <c r="N8136" s="1091"/>
      <c r="O8136" s="1091"/>
      <c r="P8136" s="1096"/>
      <c r="Q8136" s="1096"/>
      <c r="R8136" s="1096"/>
      <c r="S8136" s="1091"/>
    </row>
    <row r="8137" spans="1:19" x14ac:dyDescent="0.3">
      <c r="A8137" s="1090">
        <v>8132</v>
      </c>
      <c r="B8137" s="1091"/>
      <c r="C8137" s="1091"/>
      <c r="D8137" s="1097"/>
      <c r="E8137" s="1093">
        <f t="shared" si="509"/>
        <v>0</v>
      </c>
      <c r="F8137" s="1094">
        <f t="shared" si="510"/>
        <v>0</v>
      </c>
      <c r="G8137" s="1095">
        <f t="shared" si="511"/>
        <v>0</v>
      </c>
      <c r="H8137" s="1090" t="str">
        <f t="shared" ca="1" si="512"/>
        <v/>
      </c>
      <c r="I8137" s="1109"/>
      <c r="J8137" s="1109"/>
      <c r="K8137" s="1112"/>
      <c r="L8137" s="1091"/>
      <c r="M8137" s="1091"/>
      <c r="N8137" s="1091"/>
      <c r="O8137" s="1091"/>
      <c r="P8137" s="1096"/>
      <c r="Q8137" s="1096"/>
      <c r="R8137" s="1096"/>
      <c r="S8137" s="1091"/>
    </row>
    <row r="8138" spans="1:19" x14ac:dyDescent="0.3">
      <c r="A8138" s="1090">
        <v>8133</v>
      </c>
      <c r="B8138" s="1091"/>
      <c r="C8138" s="1091"/>
      <c r="D8138" s="1097"/>
      <c r="E8138" s="1093">
        <f t="shared" si="509"/>
        <v>0</v>
      </c>
      <c r="F8138" s="1094">
        <f t="shared" si="510"/>
        <v>0</v>
      </c>
      <c r="G8138" s="1095">
        <f t="shared" si="511"/>
        <v>0</v>
      </c>
      <c r="H8138" s="1090" t="str">
        <f t="shared" ca="1" si="512"/>
        <v/>
      </c>
      <c r="I8138" s="1109"/>
      <c r="J8138" s="1109"/>
      <c r="K8138" s="1112"/>
      <c r="L8138" s="1091"/>
      <c r="M8138" s="1091"/>
      <c r="N8138" s="1091"/>
      <c r="O8138" s="1091"/>
      <c r="P8138" s="1096"/>
      <c r="Q8138" s="1096"/>
      <c r="R8138" s="1096"/>
      <c r="S8138" s="1091"/>
    </row>
    <row r="8139" spans="1:19" x14ac:dyDescent="0.3">
      <c r="A8139" s="1090">
        <v>8134</v>
      </c>
      <c r="B8139" s="1091"/>
      <c r="C8139" s="1091"/>
      <c r="D8139" s="1097"/>
      <c r="E8139" s="1093">
        <f t="shared" si="509"/>
        <v>0</v>
      </c>
      <c r="F8139" s="1094">
        <f t="shared" si="510"/>
        <v>0</v>
      </c>
      <c r="G8139" s="1095">
        <f t="shared" si="511"/>
        <v>0</v>
      </c>
      <c r="H8139" s="1090" t="str">
        <f t="shared" ca="1" si="512"/>
        <v/>
      </c>
      <c r="I8139" s="1109"/>
      <c r="J8139" s="1109"/>
      <c r="K8139" s="1112"/>
      <c r="L8139" s="1091"/>
      <c r="M8139" s="1091"/>
      <c r="N8139" s="1091"/>
      <c r="O8139" s="1091"/>
      <c r="P8139" s="1096"/>
      <c r="Q8139" s="1096"/>
      <c r="R8139" s="1096"/>
      <c r="S8139" s="1091"/>
    </row>
    <row r="8140" spans="1:19" x14ac:dyDescent="0.3">
      <c r="A8140" s="1090">
        <v>8135</v>
      </c>
      <c r="B8140" s="1091"/>
      <c r="C8140" s="1091"/>
      <c r="D8140" s="1097"/>
      <c r="E8140" s="1093">
        <f t="shared" si="509"/>
        <v>0</v>
      </c>
      <c r="F8140" s="1094">
        <f t="shared" si="510"/>
        <v>0</v>
      </c>
      <c r="G8140" s="1095">
        <f t="shared" si="511"/>
        <v>0</v>
      </c>
      <c r="H8140" s="1090" t="str">
        <f t="shared" ca="1" si="512"/>
        <v/>
      </c>
      <c r="I8140" s="1109"/>
      <c r="J8140" s="1109"/>
      <c r="K8140" s="1112"/>
      <c r="L8140" s="1091"/>
      <c r="M8140" s="1091"/>
      <c r="N8140" s="1091"/>
      <c r="O8140" s="1091"/>
      <c r="P8140" s="1096"/>
      <c r="Q8140" s="1096"/>
      <c r="R8140" s="1096"/>
      <c r="S8140" s="1091"/>
    </row>
    <row r="8141" spans="1:19" x14ac:dyDescent="0.3">
      <c r="A8141" s="1090">
        <v>8136</v>
      </c>
      <c r="B8141" s="1091"/>
      <c r="C8141" s="1091"/>
      <c r="D8141" s="1097"/>
      <c r="E8141" s="1093">
        <f t="shared" si="509"/>
        <v>0</v>
      </c>
      <c r="F8141" s="1094">
        <f t="shared" si="510"/>
        <v>0</v>
      </c>
      <c r="G8141" s="1095">
        <f t="shared" si="511"/>
        <v>0</v>
      </c>
      <c r="H8141" s="1090" t="str">
        <f t="shared" ca="1" si="512"/>
        <v/>
      </c>
      <c r="I8141" s="1109"/>
      <c r="J8141" s="1109"/>
      <c r="K8141" s="1112"/>
      <c r="L8141" s="1091"/>
      <c r="M8141" s="1091"/>
      <c r="N8141" s="1091"/>
      <c r="O8141" s="1091"/>
      <c r="P8141" s="1096"/>
      <c r="Q8141" s="1096"/>
      <c r="R8141" s="1096"/>
      <c r="S8141" s="1091"/>
    </row>
    <row r="8142" spans="1:19" x14ac:dyDescent="0.3">
      <c r="A8142" s="1090">
        <v>8137</v>
      </c>
      <c r="B8142" s="1091"/>
      <c r="C8142" s="1091"/>
      <c r="D8142" s="1097"/>
      <c r="E8142" s="1093">
        <f t="shared" si="509"/>
        <v>0</v>
      </c>
      <c r="F8142" s="1094">
        <f t="shared" si="510"/>
        <v>0</v>
      </c>
      <c r="G8142" s="1095">
        <f t="shared" si="511"/>
        <v>0</v>
      </c>
      <c r="H8142" s="1090" t="str">
        <f t="shared" ca="1" si="512"/>
        <v/>
      </c>
      <c r="I8142" s="1109"/>
      <c r="J8142" s="1109"/>
      <c r="K8142" s="1112"/>
      <c r="L8142" s="1091"/>
      <c r="M8142" s="1091"/>
      <c r="N8142" s="1091"/>
      <c r="O8142" s="1091"/>
      <c r="P8142" s="1096"/>
      <c r="Q8142" s="1096"/>
      <c r="R8142" s="1096"/>
      <c r="S8142" s="1091"/>
    </row>
    <row r="8143" spans="1:19" x14ac:dyDescent="0.3">
      <c r="A8143" s="1090">
        <v>8138</v>
      </c>
      <c r="B8143" s="1091"/>
      <c r="C8143" s="1091"/>
      <c r="D8143" s="1097"/>
      <c r="E8143" s="1093">
        <f t="shared" si="509"/>
        <v>0</v>
      </c>
      <c r="F8143" s="1094">
        <f t="shared" si="510"/>
        <v>0</v>
      </c>
      <c r="G8143" s="1095">
        <f t="shared" si="511"/>
        <v>0</v>
      </c>
      <c r="H8143" s="1090" t="str">
        <f t="shared" ca="1" si="512"/>
        <v/>
      </c>
      <c r="I8143" s="1109"/>
      <c r="J8143" s="1109"/>
      <c r="K8143" s="1112"/>
      <c r="L8143" s="1091"/>
      <c r="M8143" s="1091"/>
      <c r="N8143" s="1091"/>
      <c r="O8143" s="1091"/>
      <c r="P8143" s="1096"/>
      <c r="Q8143" s="1096"/>
      <c r="R8143" s="1096"/>
      <c r="S8143" s="1091"/>
    </row>
    <row r="8144" spans="1:19" x14ac:dyDescent="0.3">
      <c r="A8144" s="1090">
        <v>8139</v>
      </c>
      <c r="B8144" s="1091"/>
      <c r="C8144" s="1091"/>
      <c r="D8144" s="1097"/>
      <c r="E8144" s="1093">
        <f t="shared" si="509"/>
        <v>0</v>
      </c>
      <c r="F8144" s="1094">
        <f t="shared" si="510"/>
        <v>0</v>
      </c>
      <c r="G8144" s="1095">
        <f t="shared" si="511"/>
        <v>0</v>
      </c>
      <c r="H8144" s="1090" t="str">
        <f t="shared" ca="1" si="512"/>
        <v/>
      </c>
      <c r="I8144" s="1109"/>
      <c r="J8144" s="1109"/>
      <c r="K8144" s="1112"/>
      <c r="L8144" s="1091"/>
      <c r="M8144" s="1091"/>
      <c r="N8144" s="1091"/>
      <c r="O8144" s="1091"/>
      <c r="P8144" s="1096"/>
      <c r="Q8144" s="1096"/>
      <c r="R8144" s="1096"/>
      <c r="S8144" s="1091"/>
    </row>
    <row r="8145" spans="1:19" x14ac:dyDescent="0.3">
      <c r="A8145" s="1090">
        <v>8140</v>
      </c>
      <c r="B8145" s="1091"/>
      <c r="C8145" s="1091"/>
      <c r="D8145" s="1097"/>
      <c r="E8145" s="1093">
        <f t="shared" si="509"/>
        <v>0</v>
      </c>
      <c r="F8145" s="1094">
        <f t="shared" si="510"/>
        <v>0</v>
      </c>
      <c r="G8145" s="1095">
        <f t="shared" si="511"/>
        <v>0</v>
      </c>
      <c r="H8145" s="1090" t="str">
        <f t="shared" ca="1" si="512"/>
        <v/>
      </c>
      <c r="I8145" s="1109"/>
      <c r="J8145" s="1109"/>
      <c r="K8145" s="1112"/>
      <c r="L8145" s="1091"/>
      <c r="M8145" s="1091"/>
      <c r="N8145" s="1091"/>
      <c r="O8145" s="1091"/>
      <c r="P8145" s="1096"/>
      <c r="Q8145" s="1096"/>
      <c r="R8145" s="1096"/>
      <c r="S8145" s="1091"/>
    </row>
    <row r="8146" spans="1:19" x14ac:dyDescent="0.3">
      <c r="A8146" s="1090">
        <v>8141</v>
      </c>
      <c r="B8146" s="1091"/>
      <c r="C8146" s="1091"/>
      <c r="D8146" s="1097"/>
      <c r="E8146" s="1093">
        <f t="shared" si="509"/>
        <v>0</v>
      </c>
      <c r="F8146" s="1094">
        <f t="shared" si="510"/>
        <v>0</v>
      </c>
      <c r="G8146" s="1095">
        <f t="shared" si="511"/>
        <v>0</v>
      </c>
      <c r="H8146" s="1090" t="str">
        <f t="shared" ca="1" si="512"/>
        <v/>
      </c>
      <c r="I8146" s="1109"/>
      <c r="J8146" s="1109"/>
      <c r="K8146" s="1112"/>
      <c r="L8146" s="1091"/>
      <c r="M8146" s="1091"/>
      <c r="N8146" s="1091"/>
      <c r="O8146" s="1091"/>
      <c r="P8146" s="1096"/>
      <c r="Q8146" s="1096"/>
      <c r="R8146" s="1096"/>
      <c r="S8146" s="1091"/>
    </row>
    <row r="8147" spans="1:19" x14ac:dyDescent="0.3">
      <c r="A8147" s="1090">
        <v>8142</v>
      </c>
      <c r="B8147" s="1091"/>
      <c r="C8147" s="1091"/>
      <c r="D8147" s="1097"/>
      <c r="E8147" s="1093">
        <f t="shared" si="509"/>
        <v>0</v>
      </c>
      <c r="F8147" s="1094">
        <f t="shared" si="510"/>
        <v>0</v>
      </c>
      <c r="G8147" s="1095">
        <f t="shared" si="511"/>
        <v>0</v>
      </c>
      <c r="H8147" s="1090" t="str">
        <f t="shared" ca="1" si="512"/>
        <v/>
      </c>
      <c r="I8147" s="1109"/>
      <c r="J8147" s="1109"/>
      <c r="K8147" s="1112"/>
      <c r="L8147" s="1091"/>
      <c r="M8147" s="1091"/>
      <c r="N8147" s="1091"/>
      <c r="O8147" s="1091"/>
      <c r="P8147" s="1096"/>
      <c r="Q8147" s="1096"/>
      <c r="R8147" s="1096"/>
      <c r="S8147" s="1091"/>
    </row>
    <row r="8148" spans="1:19" x14ac:dyDescent="0.3">
      <c r="A8148" s="1090">
        <v>8143</v>
      </c>
      <c r="B8148" s="1091"/>
      <c r="C8148" s="1091"/>
      <c r="D8148" s="1097"/>
      <c r="E8148" s="1093">
        <f t="shared" si="509"/>
        <v>0</v>
      </c>
      <c r="F8148" s="1094">
        <f t="shared" si="510"/>
        <v>0</v>
      </c>
      <c r="G8148" s="1095">
        <f t="shared" si="511"/>
        <v>0</v>
      </c>
      <c r="H8148" s="1090" t="str">
        <f t="shared" ca="1" si="512"/>
        <v/>
      </c>
      <c r="I8148" s="1109"/>
      <c r="J8148" s="1109"/>
      <c r="K8148" s="1112"/>
      <c r="L8148" s="1091"/>
      <c r="M8148" s="1091"/>
      <c r="N8148" s="1091"/>
      <c r="O8148" s="1091"/>
      <c r="P8148" s="1096"/>
      <c r="Q8148" s="1096"/>
      <c r="R8148" s="1096"/>
      <c r="S8148" s="1091"/>
    </row>
    <row r="8149" spans="1:19" x14ac:dyDescent="0.3">
      <c r="A8149" s="1090">
        <v>8144</v>
      </c>
      <c r="B8149" s="1091"/>
      <c r="C8149" s="1091"/>
      <c r="D8149" s="1097"/>
      <c r="E8149" s="1093">
        <f t="shared" si="509"/>
        <v>0</v>
      </c>
      <c r="F8149" s="1094">
        <f t="shared" si="510"/>
        <v>0</v>
      </c>
      <c r="G8149" s="1095">
        <f t="shared" si="511"/>
        <v>0</v>
      </c>
      <c r="H8149" s="1090" t="str">
        <f t="shared" ca="1" si="512"/>
        <v/>
      </c>
      <c r="I8149" s="1109"/>
      <c r="J8149" s="1109"/>
      <c r="K8149" s="1112"/>
      <c r="L8149" s="1091"/>
      <c r="M8149" s="1091"/>
      <c r="N8149" s="1091"/>
      <c r="O8149" s="1091"/>
      <c r="P8149" s="1096"/>
      <c r="Q8149" s="1096"/>
      <c r="R8149" s="1096"/>
      <c r="S8149" s="1091"/>
    </row>
    <row r="8150" spans="1:19" x14ac:dyDescent="0.3">
      <c r="A8150" s="1090">
        <v>8145</v>
      </c>
      <c r="B8150" s="1091"/>
      <c r="C8150" s="1091"/>
      <c r="D8150" s="1097"/>
      <c r="E8150" s="1093">
        <f t="shared" si="509"/>
        <v>0</v>
      </c>
      <c r="F8150" s="1094">
        <f t="shared" si="510"/>
        <v>0</v>
      </c>
      <c r="G8150" s="1095">
        <f t="shared" si="511"/>
        <v>0</v>
      </c>
      <c r="H8150" s="1090" t="str">
        <f t="shared" ca="1" si="512"/>
        <v/>
      </c>
      <c r="I8150" s="1109"/>
      <c r="J8150" s="1109"/>
      <c r="K8150" s="1112"/>
      <c r="L8150" s="1091"/>
      <c r="M8150" s="1091"/>
      <c r="N8150" s="1091"/>
      <c r="O8150" s="1091"/>
      <c r="P8150" s="1096"/>
      <c r="Q8150" s="1096"/>
      <c r="R8150" s="1096"/>
      <c r="S8150" s="1091"/>
    </row>
    <row r="8151" spans="1:19" x14ac:dyDescent="0.3">
      <c r="A8151" s="1090">
        <v>8146</v>
      </c>
      <c r="B8151" s="1091"/>
      <c r="C8151" s="1091"/>
      <c r="D8151" s="1097"/>
      <c r="E8151" s="1093">
        <f t="shared" si="509"/>
        <v>0</v>
      </c>
      <c r="F8151" s="1094">
        <f t="shared" si="510"/>
        <v>0</v>
      </c>
      <c r="G8151" s="1095">
        <f t="shared" si="511"/>
        <v>0</v>
      </c>
      <c r="H8151" s="1090" t="str">
        <f t="shared" ca="1" si="512"/>
        <v/>
      </c>
      <c r="I8151" s="1109"/>
      <c r="J8151" s="1109"/>
      <c r="K8151" s="1112"/>
      <c r="L8151" s="1091"/>
      <c r="M8151" s="1091"/>
      <c r="N8151" s="1091"/>
      <c r="O8151" s="1091"/>
      <c r="P8151" s="1096"/>
      <c r="Q8151" s="1096"/>
      <c r="R8151" s="1096"/>
      <c r="S8151" s="1091"/>
    </row>
    <row r="8152" spans="1:19" x14ac:dyDescent="0.3">
      <c r="A8152" s="1090">
        <v>8147</v>
      </c>
      <c r="B8152" s="1091"/>
      <c r="C8152" s="1091"/>
      <c r="D8152" s="1097"/>
      <c r="E8152" s="1093">
        <f t="shared" si="509"/>
        <v>0</v>
      </c>
      <c r="F8152" s="1094">
        <f t="shared" si="510"/>
        <v>0</v>
      </c>
      <c r="G8152" s="1095">
        <f t="shared" si="511"/>
        <v>0</v>
      </c>
      <c r="H8152" s="1090" t="str">
        <f t="shared" ca="1" si="512"/>
        <v/>
      </c>
      <c r="I8152" s="1109"/>
      <c r="J8152" s="1109"/>
      <c r="K8152" s="1112"/>
      <c r="L8152" s="1091"/>
      <c r="M8152" s="1091"/>
      <c r="N8152" s="1091"/>
      <c r="O8152" s="1091"/>
      <c r="P8152" s="1096"/>
      <c r="Q8152" s="1096"/>
      <c r="R8152" s="1096"/>
      <c r="S8152" s="1091"/>
    </row>
    <row r="8153" spans="1:19" x14ac:dyDescent="0.3">
      <c r="A8153" s="1090">
        <v>8148</v>
      </c>
      <c r="B8153" s="1091"/>
      <c r="C8153" s="1091"/>
      <c r="D8153" s="1097"/>
      <c r="E8153" s="1093">
        <f t="shared" si="509"/>
        <v>0</v>
      </c>
      <c r="F8153" s="1094">
        <f t="shared" si="510"/>
        <v>0</v>
      </c>
      <c r="G8153" s="1095">
        <f t="shared" si="511"/>
        <v>0</v>
      </c>
      <c r="H8153" s="1090" t="str">
        <f t="shared" ca="1" si="512"/>
        <v/>
      </c>
      <c r="I8153" s="1109"/>
      <c r="J8153" s="1109"/>
      <c r="K8153" s="1112"/>
      <c r="L8153" s="1091"/>
      <c r="M8153" s="1091"/>
      <c r="N8153" s="1091"/>
      <c r="O8153" s="1091"/>
      <c r="P8153" s="1096"/>
      <c r="Q8153" s="1096"/>
      <c r="R8153" s="1096"/>
      <c r="S8153" s="1091"/>
    </row>
    <row r="8154" spans="1:19" x14ac:dyDescent="0.3">
      <c r="A8154" s="1090">
        <v>8149</v>
      </c>
      <c r="B8154" s="1091"/>
      <c r="C8154" s="1091"/>
      <c r="D8154" s="1097"/>
      <c r="E8154" s="1093">
        <f t="shared" si="509"/>
        <v>0</v>
      </c>
      <c r="F8154" s="1094">
        <f t="shared" si="510"/>
        <v>0</v>
      </c>
      <c r="G8154" s="1095">
        <f t="shared" si="511"/>
        <v>0</v>
      </c>
      <c r="H8154" s="1090" t="str">
        <f t="shared" ca="1" si="512"/>
        <v/>
      </c>
      <c r="I8154" s="1109"/>
      <c r="J8154" s="1109"/>
      <c r="K8154" s="1112"/>
      <c r="L8154" s="1091"/>
      <c r="M8154" s="1091"/>
      <c r="N8154" s="1091"/>
      <c r="O8154" s="1091"/>
      <c r="P8154" s="1096"/>
      <c r="Q8154" s="1096"/>
      <c r="R8154" s="1096"/>
      <c r="S8154" s="1091"/>
    </row>
    <row r="8155" spans="1:19" x14ac:dyDescent="0.3">
      <c r="A8155" s="1090">
        <v>8150</v>
      </c>
      <c r="B8155" s="1091"/>
      <c r="C8155" s="1091"/>
      <c r="D8155" s="1097"/>
      <c r="E8155" s="1093">
        <f t="shared" si="509"/>
        <v>0</v>
      </c>
      <c r="F8155" s="1094">
        <f t="shared" si="510"/>
        <v>0</v>
      </c>
      <c r="G8155" s="1095">
        <f t="shared" si="511"/>
        <v>0</v>
      </c>
      <c r="H8155" s="1090" t="str">
        <f t="shared" ca="1" si="512"/>
        <v/>
      </c>
      <c r="I8155" s="1109"/>
      <c r="J8155" s="1109"/>
      <c r="K8155" s="1112"/>
      <c r="L8155" s="1091"/>
      <c r="M8155" s="1091"/>
      <c r="N8155" s="1091"/>
      <c r="O8155" s="1091"/>
      <c r="P8155" s="1096"/>
      <c r="Q8155" s="1096"/>
      <c r="R8155" s="1096"/>
      <c r="S8155" s="1091"/>
    </row>
    <row r="8156" spans="1:19" x14ac:dyDescent="0.3">
      <c r="A8156" s="1090">
        <v>8151</v>
      </c>
      <c r="B8156" s="1091"/>
      <c r="C8156" s="1091"/>
      <c r="D8156" s="1097"/>
      <c r="E8156" s="1093">
        <f t="shared" si="509"/>
        <v>0</v>
      </c>
      <c r="F8156" s="1094">
        <f t="shared" si="510"/>
        <v>0</v>
      </c>
      <c r="G8156" s="1095">
        <f t="shared" si="511"/>
        <v>0</v>
      </c>
      <c r="H8156" s="1090" t="str">
        <f t="shared" ca="1" si="512"/>
        <v/>
      </c>
      <c r="I8156" s="1109"/>
      <c r="J8156" s="1109"/>
      <c r="K8156" s="1112"/>
      <c r="L8156" s="1091"/>
      <c r="M8156" s="1091"/>
      <c r="N8156" s="1091"/>
      <c r="O8156" s="1091"/>
      <c r="P8156" s="1096"/>
      <c r="Q8156" s="1096"/>
      <c r="R8156" s="1096"/>
      <c r="S8156" s="1091"/>
    </row>
    <row r="8157" spans="1:19" x14ac:dyDescent="0.3">
      <c r="A8157" s="1090">
        <v>8152</v>
      </c>
      <c r="B8157" s="1091"/>
      <c r="C8157" s="1091"/>
      <c r="D8157" s="1097"/>
      <c r="E8157" s="1093">
        <f t="shared" si="509"/>
        <v>0</v>
      </c>
      <c r="F8157" s="1094">
        <f t="shared" si="510"/>
        <v>0</v>
      </c>
      <c r="G8157" s="1095">
        <f t="shared" si="511"/>
        <v>0</v>
      </c>
      <c r="H8157" s="1090" t="str">
        <f t="shared" ca="1" si="512"/>
        <v/>
      </c>
      <c r="I8157" s="1109"/>
      <c r="J8157" s="1109"/>
      <c r="K8157" s="1112"/>
      <c r="L8157" s="1091"/>
      <c r="M8157" s="1091"/>
      <c r="N8157" s="1091"/>
      <c r="O8157" s="1091"/>
      <c r="P8157" s="1096"/>
      <c r="Q8157" s="1096"/>
      <c r="R8157" s="1096"/>
      <c r="S8157" s="1091"/>
    </row>
    <row r="8158" spans="1:19" x14ac:dyDescent="0.3">
      <c r="A8158" s="1090">
        <v>8153</v>
      </c>
      <c r="B8158" s="1091"/>
      <c r="C8158" s="1091"/>
      <c r="D8158" s="1097"/>
      <c r="E8158" s="1093">
        <f t="shared" si="509"/>
        <v>0</v>
      </c>
      <c r="F8158" s="1094">
        <f t="shared" si="510"/>
        <v>0</v>
      </c>
      <c r="G8158" s="1095">
        <f t="shared" si="511"/>
        <v>0</v>
      </c>
      <c r="H8158" s="1090" t="str">
        <f t="shared" ca="1" si="512"/>
        <v/>
      </c>
      <c r="I8158" s="1109"/>
      <c r="J8158" s="1109"/>
      <c r="K8158" s="1112"/>
      <c r="L8158" s="1091"/>
      <c r="M8158" s="1091"/>
      <c r="N8158" s="1091"/>
      <c r="O8158" s="1091"/>
      <c r="P8158" s="1096"/>
      <c r="Q8158" s="1096"/>
      <c r="R8158" s="1096"/>
      <c r="S8158" s="1091"/>
    </row>
    <row r="8159" spans="1:19" x14ac:dyDescent="0.3">
      <c r="A8159" s="1090">
        <v>8154</v>
      </c>
      <c r="B8159" s="1091"/>
      <c r="C8159" s="1091"/>
      <c r="D8159" s="1097"/>
      <c r="E8159" s="1093">
        <f t="shared" si="509"/>
        <v>0</v>
      </c>
      <c r="F8159" s="1094">
        <f t="shared" si="510"/>
        <v>0</v>
      </c>
      <c r="G8159" s="1095">
        <f t="shared" si="511"/>
        <v>0</v>
      </c>
      <c r="H8159" s="1090" t="str">
        <f t="shared" ca="1" si="512"/>
        <v/>
      </c>
      <c r="I8159" s="1109"/>
      <c r="J8159" s="1109"/>
      <c r="K8159" s="1112"/>
      <c r="L8159" s="1091"/>
      <c r="M8159" s="1091"/>
      <c r="N8159" s="1091"/>
      <c r="O8159" s="1091"/>
      <c r="P8159" s="1096"/>
      <c r="Q8159" s="1096"/>
      <c r="R8159" s="1096"/>
      <c r="S8159" s="1091"/>
    </row>
    <row r="8160" spans="1:19" x14ac:dyDescent="0.3">
      <c r="A8160" s="1090">
        <v>8155</v>
      </c>
      <c r="B8160" s="1091"/>
      <c r="C8160" s="1091"/>
      <c r="D8160" s="1097"/>
      <c r="E8160" s="1093">
        <f t="shared" si="509"/>
        <v>0</v>
      </c>
      <c r="F8160" s="1094">
        <f t="shared" si="510"/>
        <v>0</v>
      </c>
      <c r="G8160" s="1095">
        <f t="shared" si="511"/>
        <v>0</v>
      </c>
      <c r="H8160" s="1090" t="str">
        <f t="shared" ca="1" si="512"/>
        <v/>
      </c>
      <c r="I8160" s="1109"/>
      <c r="J8160" s="1109"/>
      <c r="K8160" s="1112"/>
      <c r="L8160" s="1091"/>
      <c r="M8160" s="1091"/>
      <c r="N8160" s="1091"/>
      <c r="O8160" s="1091"/>
      <c r="P8160" s="1096"/>
      <c r="Q8160" s="1096"/>
      <c r="R8160" s="1096"/>
      <c r="S8160" s="1091"/>
    </row>
    <row r="8161" spans="1:19" x14ac:dyDescent="0.3">
      <c r="A8161" s="1090">
        <v>8156</v>
      </c>
      <c r="B8161" s="1091"/>
      <c r="C8161" s="1091"/>
      <c r="D8161" s="1097"/>
      <c r="E8161" s="1093">
        <f t="shared" si="509"/>
        <v>0</v>
      </c>
      <c r="F8161" s="1094">
        <f t="shared" si="510"/>
        <v>0</v>
      </c>
      <c r="G8161" s="1095">
        <f t="shared" si="511"/>
        <v>0</v>
      </c>
      <c r="H8161" s="1090" t="str">
        <f t="shared" ca="1" si="512"/>
        <v/>
      </c>
      <c r="I8161" s="1109"/>
      <c r="J8161" s="1109"/>
      <c r="K8161" s="1112"/>
      <c r="L8161" s="1091"/>
      <c r="M8161" s="1091"/>
      <c r="N8161" s="1091"/>
      <c r="O8161" s="1091"/>
      <c r="P8161" s="1096"/>
      <c r="Q8161" s="1096"/>
      <c r="R8161" s="1096"/>
      <c r="S8161" s="1091"/>
    </row>
    <row r="8162" spans="1:19" x14ac:dyDescent="0.3">
      <c r="A8162" s="1090">
        <v>8157</v>
      </c>
      <c r="B8162" s="1091"/>
      <c r="C8162" s="1091"/>
      <c r="D8162" s="1097"/>
      <c r="E8162" s="1093">
        <f t="shared" si="509"/>
        <v>0</v>
      </c>
      <c r="F8162" s="1094">
        <f t="shared" si="510"/>
        <v>0</v>
      </c>
      <c r="G8162" s="1095">
        <f t="shared" si="511"/>
        <v>0</v>
      </c>
      <c r="H8162" s="1090" t="str">
        <f t="shared" ca="1" si="512"/>
        <v/>
      </c>
      <c r="I8162" s="1109"/>
      <c r="J8162" s="1109"/>
      <c r="K8162" s="1112"/>
      <c r="L8162" s="1091"/>
      <c r="M8162" s="1091"/>
      <c r="N8162" s="1091"/>
      <c r="O8162" s="1091"/>
      <c r="P8162" s="1096"/>
      <c r="Q8162" s="1096"/>
      <c r="R8162" s="1096"/>
      <c r="S8162" s="1091"/>
    </row>
    <row r="8163" spans="1:19" x14ac:dyDescent="0.3">
      <c r="A8163" s="1090">
        <v>8158</v>
      </c>
      <c r="B8163" s="1091"/>
      <c r="C8163" s="1091"/>
      <c r="D8163" s="1097"/>
      <c r="E8163" s="1093">
        <f t="shared" si="509"/>
        <v>0</v>
      </c>
      <c r="F8163" s="1094">
        <f t="shared" si="510"/>
        <v>0</v>
      </c>
      <c r="G8163" s="1095">
        <f t="shared" si="511"/>
        <v>0</v>
      </c>
      <c r="H8163" s="1090" t="str">
        <f t="shared" ca="1" si="512"/>
        <v/>
      </c>
      <c r="I8163" s="1109"/>
      <c r="J8163" s="1109"/>
      <c r="K8163" s="1112"/>
      <c r="L8163" s="1091"/>
      <c r="M8163" s="1091"/>
      <c r="N8163" s="1091"/>
      <c r="O8163" s="1091"/>
      <c r="P8163" s="1096"/>
      <c r="Q8163" s="1096"/>
      <c r="R8163" s="1096"/>
      <c r="S8163" s="1091"/>
    </row>
    <row r="8164" spans="1:19" x14ac:dyDescent="0.3">
      <c r="A8164" s="1090">
        <v>8159</v>
      </c>
      <c r="B8164" s="1091"/>
      <c r="C8164" s="1091"/>
      <c r="D8164" s="1097"/>
      <c r="E8164" s="1093">
        <f t="shared" si="509"/>
        <v>0</v>
      </c>
      <c r="F8164" s="1094">
        <f t="shared" si="510"/>
        <v>0</v>
      </c>
      <c r="G8164" s="1095">
        <f t="shared" si="511"/>
        <v>0</v>
      </c>
      <c r="H8164" s="1090" t="str">
        <f t="shared" ca="1" si="512"/>
        <v/>
      </c>
      <c r="I8164" s="1109"/>
      <c r="J8164" s="1109"/>
      <c r="K8164" s="1112"/>
      <c r="L8164" s="1091"/>
      <c r="M8164" s="1091"/>
      <c r="N8164" s="1091"/>
      <c r="O8164" s="1091"/>
      <c r="P8164" s="1096"/>
      <c r="Q8164" s="1096"/>
      <c r="R8164" s="1096"/>
      <c r="S8164" s="1091"/>
    </row>
    <row r="8165" spans="1:19" x14ac:dyDescent="0.3">
      <c r="A8165" s="1090">
        <v>8160</v>
      </c>
      <c r="B8165" s="1091"/>
      <c r="C8165" s="1091"/>
      <c r="D8165" s="1097"/>
      <c r="E8165" s="1093">
        <f t="shared" si="509"/>
        <v>0</v>
      </c>
      <c r="F8165" s="1094">
        <f t="shared" si="510"/>
        <v>0</v>
      </c>
      <c r="G8165" s="1095">
        <f t="shared" si="511"/>
        <v>0</v>
      </c>
      <c r="H8165" s="1090" t="str">
        <f t="shared" ca="1" si="512"/>
        <v/>
      </c>
      <c r="I8165" s="1109"/>
      <c r="J8165" s="1109"/>
      <c r="K8165" s="1112"/>
      <c r="L8165" s="1091"/>
      <c r="M8165" s="1091"/>
      <c r="N8165" s="1091"/>
      <c r="O8165" s="1091"/>
      <c r="P8165" s="1096"/>
      <c r="Q8165" s="1096"/>
      <c r="R8165" s="1096"/>
      <c r="S8165" s="1091"/>
    </row>
    <row r="8166" spans="1:19" x14ac:dyDescent="0.3">
      <c r="A8166" s="1090">
        <v>8161</v>
      </c>
      <c r="B8166" s="1091"/>
      <c r="C8166" s="1091"/>
      <c r="D8166" s="1097"/>
      <c r="E8166" s="1093">
        <f t="shared" si="509"/>
        <v>0</v>
      </c>
      <c r="F8166" s="1094">
        <f t="shared" si="510"/>
        <v>0</v>
      </c>
      <c r="G8166" s="1095">
        <f t="shared" si="511"/>
        <v>0</v>
      </c>
      <c r="H8166" s="1090" t="str">
        <f t="shared" ca="1" si="512"/>
        <v/>
      </c>
      <c r="I8166" s="1109"/>
      <c r="J8166" s="1109"/>
      <c r="K8166" s="1112"/>
      <c r="L8166" s="1091"/>
      <c r="M8166" s="1091"/>
      <c r="N8166" s="1091"/>
      <c r="O8166" s="1091"/>
      <c r="P8166" s="1096"/>
      <c r="Q8166" s="1096"/>
      <c r="R8166" s="1096"/>
      <c r="S8166" s="1091"/>
    </row>
    <row r="8167" spans="1:19" x14ac:dyDescent="0.3">
      <c r="A8167" s="1090">
        <v>8162</v>
      </c>
      <c r="B8167" s="1091"/>
      <c r="C8167" s="1091"/>
      <c r="D8167" s="1097"/>
      <c r="E8167" s="1093">
        <f t="shared" si="509"/>
        <v>0</v>
      </c>
      <c r="F8167" s="1094">
        <f t="shared" si="510"/>
        <v>0</v>
      </c>
      <c r="G8167" s="1095">
        <f t="shared" si="511"/>
        <v>0</v>
      </c>
      <c r="H8167" s="1090" t="str">
        <f t="shared" ca="1" si="512"/>
        <v/>
      </c>
      <c r="I8167" s="1109"/>
      <c r="J8167" s="1109"/>
      <c r="K8167" s="1112"/>
      <c r="L8167" s="1091"/>
      <c r="M8167" s="1091"/>
      <c r="N8167" s="1091"/>
      <c r="O8167" s="1091"/>
      <c r="P8167" s="1096"/>
      <c r="Q8167" s="1096"/>
      <c r="R8167" s="1096"/>
      <c r="S8167" s="1091"/>
    </row>
    <row r="8168" spans="1:19" x14ac:dyDescent="0.3">
      <c r="A8168" s="1090">
        <v>8163</v>
      </c>
      <c r="B8168" s="1091"/>
      <c r="C8168" s="1091"/>
      <c r="D8168" s="1097"/>
      <c r="E8168" s="1093">
        <f t="shared" si="509"/>
        <v>0</v>
      </c>
      <c r="F8168" s="1094">
        <f t="shared" si="510"/>
        <v>0</v>
      </c>
      <c r="G8168" s="1095">
        <f t="shared" si="511"/>
        <v>0</v>
      </c>
      <c r="H8168" s="1090" t="str">
        <f t="shared" ca="1" si="512"/>
        <v/>
      </c>
      <c r="I8168" s="1109"/>
      <c r="J8168" s="1109"/>
      <c r="K8168" s="1112"/>
      <c r="L8168" s="1091"/>
      <c r="M8168" s="1091"/>
      <c r="N8168" s="1091"/>
      <c r="O8168" s="1091"/>
      <c r="P8168" s="1096"/>
      <c r="Q8168" s="1096"/>
      <c r="R8168" s="1096"/>
      <c r="S8168" s="1091"/>
    </row>
    <row r="8169" spans="1:19" x14ac:dyDescent="0.3">
      <c r="A8169" s="1090">
        <v>8164</v>
      </c>
      <c r="B8169" s="1091"/>
      <c r="C8169" s="1091"/>
      <c r="D8169" s="1097"/>
      <c r="E8169" s="1093">
        <f t="shared" si="509"/>
        <v>0</v>
      </c>
      <c r="F8169" s="1094">
        <f t="shared" si="510"/>
        <v>0</v>
      </c>
      <c r="G8169" s="1095">
        <f t="shared" si="511"/>
        <v>0</v>
      </c>
      <c r="H8169" s="1090" t="str">
        <f t="shared" ca="1" si="512"/>
        <v/>
      </c>
      <c r="I8169" s="1109"/>
      <c r="J8169" s="1109"/>
      <c r="K8169" s="1112"/>
      <c r="L8169" s="1091"/>
      <c r="M8169" s="1091"/>
      <c r="N8169" s="1091"/>
      <c r="O8169" s="1091"/>
      <c r="P8169" s="1096"/>
      <c r="Q8169" s="1096"/>
      <c r="R8169" s="1096"/>
      <c r="S8169" s="1091"/>
    </row>
    <row r="8170" spans="1:19" x14ac:dyDescent="0.3">
      <c r="A8170" s="1090">
        <v>8165</v>
      </c>
      <c r="B8170" s="1091"/>
      <c r="C8170" s="1091"/>
      <c r="D8170" s="1097"/>
      <c r="E8170" s="1093">
        <f t="shared" si="509"/>
        <v>0</v>
      </c>
      <c r="F8170" s="1094">
        <f t="shared" si="510"/>
        <v>0</v>
      </c>
      <c r="G8170" s="1095">
        <f t="shared" si="511"/>
        <v>0</v>
      </c>
      <c r="H8170" s="1090" t="str">
        <f t="shared" ca="1" si="512"/>
        <v/>
      </c>
      <c r="I8170" s="1109"/>
      <c r="J8170" s="1109"/>
      <c r="K8170" s="1112"/>
      <c r="L8170" s="1091"/>
      <c r="M8170" s="1091"/>
      <c r="N8170" s="1091"/>
      <c r="O8170" s="1091"/>
      <c r="P8170" s="1096"/>
      <c r="Q8170" s="1096"/>
      <c r="R8170" s="1096"/>
      <c r="S8170" s="1091"/>
    </row>
    <row r="8171" spans="1:19" x14ac:dyDescent="0.3">
      <c r="A8171" s="1090">
        <v>8166</v>
      </c>
      <c r="B8171" s="1091"/>
      <c r="C8171" s="1091"/>
      <c r="D8171" s="1097"/>
      <c r="E8171" s="1093">
        <f t="shared" si="509"/>
        <v>0</v>
      </c>
      <c r="F8171" s="1094">
        <f t="shared" si="510"/>
        <v>0</v>
      </c>
      <c r="G8171" s="1095">
        <f t="shared" si="511"/>
        <v>0</v>
      </c>
      <c r="H8171" s="1090" t="str">
        <f t="shared" ca="1" si="512"/>
        <v/>
      </c>
      <c r="I8171" s="1109"/>
      <c r="J8171" s="1109"/>
      <c r="K8171" s="1112"/>
      <c r="L8171" s="1091"/>
      <c r="M8171" s="1091"/>
      <c r="N8171" s="1091"/>
      <c r="O8171" s="1091"/>
      <c r="P8171" s="1096"/>
      <c r="Q8171" s="1096"/>
      <c r="R8171" s="1096"/>
      <c r="S8171" s="1091"/>
    </row>
    <row r="8172" spans="1:19" x14ac:dyDescent="0.3">
      <c r="A8172" s="1090">
        <v>8167</v>
      </c>
      <c r="B8172" s="1091"/>
      <c r="C8172" s="1091"/>
      <c r="D8172" s="1097"/>
      <c r="E8172" s="1093">
        <f t="shared" si="509"/>
        <v>0</v>
      </c>
      <c r="F8172" s="1094">
        <f t="shared" si="510"/>
        <v>0</v>
      </c>
      <c r="G8172" s="1095">
        <f t="shared" si="511"/>
        <v>0</v>
      </c>
      <c r="H8172" s="1090" t="str">
        <f t="shared" ca="1" si="512"/>
        <v/>
      </c>
      <c r="I8172" s="1109"/>
      <c r="J8172" s="1109"/>
      <c r="K8172" s="1112"/>
      <c r="L8172" s="1091"/>
      <c r="M8172" s="1091"/>
      <c r="N8172" s="1091"/>
      <c r="O8172" s="1091"/>
      <c r="P8172" s="1096"/>
      <c r="Q8172" s="1096"/>
      <c r="R8172" s="1096"/>
      <c r="S8172" s="1091"/>
    </row>
    <row r="8173" spans="1:19" x14ac:dyDescent="0.3">
      <c r="A8173" s="1090">
        <v>8168</v>
      </c>
      <c r="B8173" s="1091"/>
      <c r="C8173" s="1091"/>
      <c r="D8173" s="1097"/>
      <c r="E8173" s="1093">
        <f t="shared" si="509"/>
        <v>0</v>
      </c>
      <c r="F8173" s="1094">
        <f t="shared" si="510"/>
        <v>0</v>
      </c>
      <c r="G8173" s="1095">
        <f t="shared" si="511"/>
        <v>0</v>
      </c>
      <c r="H8173" s="1090" t="str">
        <f t="shared" ca="1" si="512"/>
        <v/>
      </c>
      <c r="I8173" s="1109"/>
      <c r="J8173" s="1109"/>
      <c r="K8173" s="1112"/>
      <c r="L8173" s="1091"/>
      <c r="M8173" s="1091"/>
      <c r="N8173" s="1091"/>
      <c r="O8173" s="1091"/>
      <c r="P8173" s="1096"/>
      <c r="Q8173" s="1096"/>
      <c r="R8173" s="1096"/>
      <c r="S8173" s="1091"/>
    </row>
    <row r="8174" spans="1:19" x14ac:dyDescent="0.3">
      <c r="A8174" s="1090">
        <v>8169</v>
      </c>
      <c r="B8174" s="1091"/>
      <c r="C8174" s="1091"/>
      <c r="D8174" s="1097"/>
      <c r="E8174" s="1093">
        <f t="shared" si="509"/>
        <v>0</v>
      </c>
      <c r="F8174" s="1094">
        <f t="shared" si="510"/>
        <v>0</v>
      </c>
      <c r="G8174" s="1095">
        <f t="shared" si="511"/>
        <v>0</v>
      </c>
      <c r="H8174" s="1090" t="str">
        <f t="shared" ca="1" si="512"/>
        <v/>
      </c>
      <c r="I8174" s="1109"/>
      <c r="J8174" s="1109"/>
      <c r="K8174" s="1112"/>
      <c r="L8174" s="1091"/>
      <c r="M8174" s="1091"/>
      <c r="N8174" s="1091"/>
      <c r="O8174" s="1091"/>
      <c r="P8174" s="1096"/>
      <c r="Q8174" s="1096"/>
      <c r="R8174" s="1096"/>
      <c r="S8174" s="1091"/>
    </row>
    <row r="8175" spans="1:19" x14ac:dyDescent="0.3">
      <c r="A8175" s="1090">
        <v>8170</v>
      </c>
      <c r="B8175" s="1091"/>
      <c r="C8175" s="1091"/>
      <c r="D8175" s="1097"/>
      <c r="E8175" s="1093">
        <f t="shared" si="509"/>
        <v>0</v>
      </c>
      <c r="F8175" s="1094">
        <f t="shared" si="510"/>
        <v>0</v>
      </c>
      <c r="G8175" s="1095">
        <f t="shared" si="511"/>
        <v>0</v>
      </c>
      <c r="H8175" s="1090" t="str">
        <f t="shared" ca="1" si="512"/>
        <v/>
      </c>
      <c r="I8175" s="1109"/>
      <c r="J8175" s="1109"/>
      <c r="K8175" s="1112"/>
      <c r="L8175" s="1091"/>
      <c r="M8175" s="1091"/>
      <c r="N8175" s="1091"/>
      <c r="O8175" s="1091"/>
      <c r="P8175" s="1096"/>
      <c r="Q8175" s="1096"/>
      <c r="R8175" s="1096"/>
      <c r="S8175" s="1091"/>
    </row>
    <row r="8176" spans="1:19" x14ac:dyDescent="0.3">
      <c r="A8176" s="1090">
        <v>8171</v>
      </c>
      <c r="B8176" s="1091"/>
      <c r="C8176" s="1091"/>
      <c r="D8176" s="1097"/>
      <c r="E8176" s="1093">
        <f t="shared" si="509"/>
        <v>0</v>
      </c>
      <c r="F8176" s="1094">
        <f t="shared" si="510"/>
        <v>0</v>
      </c>
      <c r="G8176" s="1095">
        <f t="shared" si="511"/>
        <v>0</v>
      </c>
      <c r="H8176" s="1090" t="str">
        <f t="shared" ca="1" si="512"/>
        <v/>
      </c>
      <c r="I8176" s="1109"/>
      <c r="J8176" s="1109"/>
      <c r="K8176" s="1112"/>
      <c r="L8176" s="1091"/>
      <c r="M8176" s="1091"/>
      <c r="N8176" s="1091"/>
      <c r="O8176" s="1091"/>
      <c r="P8176" s="1096"/>
      <c r="Q8176" s="1096"/>
      <c r="R8176" s="1096"/>
      <c r="S8176" s="1091"/>
    </row>
    <row r="8177" spans="1:19" x14ac:dyDescent="0.3">
      <c r="A8177" s="1090">
        <v>8172</v>
      </c>
      <c r="B8177" s="1091"/>
      <c r="C8177" s="1091"/>
      <c r="D8177" s="1097"/>
      <c r="E8177" s="1093">
        <f t="shared" si="509"/>
        <v>0</v>
      </c>
      <c r="F8177" s="1094">
        <f t="shared" si="510"/>
        <v>0</v>
      </c>
      <c r="G8177" s="1095">
        <f t="shared" si="511"/>
        <v>0</v>
      </c>
      <c r="H8177" s="1090" t="str">
        <f t="shared" ca="1" si="512"/>
        <v/>
      </c>
      <c r="I8177" s="1109"/>
      <c r="J8177" s="1109"/>
      <c r="K8177" s="1112"/>
      <c r="L8177" s="1091"/>
      <c r="M8177" s="1091"/>
      <c r="N8177" s="1091"/>
      <c r="O8177" s="1091"/>
      <c r="P8177" s="1096"/>
      <c r="Q8177" s="1096"/>
      <c r="R8177" s="1096"/>
      <c r="S8177" s="1091"/>
    </row>
    <row r="8178" spans="1:19" x14ac:dyDescent="0.3">
      <c r="A8178" s="1090">
        <v>8173</v>
      </c>
      <c r="B8178" s="1091"/>
      <c r="C8178" s="1091"/>
      <c r="D8178" s="1097"/>
      <c r="E8178" s="1093">
        <f t="shared" si="509"/>
        <v>0</v>
      </c>
      <c r="F8178" s="1094">
        <f t="shared" si="510"/>
        <v>0</v>
      </c>
      <c r="G8178" s="1095">
        <f t="shared" si="511"/>
        <v>0</v>
      </c>
      <c r="H8178" s="1090" t="str">
        <f t="shared" ca="1" si="512"/>
        <v/>
      </c>
      <c r="I8178" s="1109"/>
      <c r="J8178" s="1109"/>
      <c r="K8178" s="1112"/>
      <c r="L8178" s="1091"/>
      <c r="M8178" s="1091"/>
      <c r="N8178" s="1091"/>
      <c r="O8178" s="1091"/>
      <c r="P8178" s="1096"/>
      <c r="Q8178" s="1096"/>
      <c r="R8178" s="1096"/>
      <c r="S8178" s="1091"/>
    </row>
    <row r="8179" spans="1:19" x14ac:dyDescent="0.3">
      <c r="A8179" s="1090">
        <v>8174</v>
      </c>
      <c r="B8179" s="1091"/>
      <c r="C8179" s="1091"/>
      <c r="D8179" s="1097"/>
      <c r="E8179" s="1093">
        <f t="shared" si="509"/>
        <v>0</v>
      </c>
      <c r="F8179" s="1094">
        <f t="shared" si="510"/>
        <v>0</v>
      </c>
      <c r="G8179" s="1095">
        <f t="shared" si="511"/>
        <v>0</v>
      </c>
      <c r="H8179" s="1090" t="str">
        <f t="shared" ca="1" si="512"/>
        <v/>
      </c>
      <c r="I8179" s="1109"/>
      <c r="J8179" s="1109"/>
      <c r="K8179" s="1112"/>
      <c r="L8179" s="1091"/>
      <c r="M8179" s="1091"/>
      <c r="N8179" s="1091"/>
      <c r="O8179" s="1091"/>
      <c r="P8179" s="1096"/>
      <c r="Q8179" s="1096"/>
      <c r="R8179" s="1096"/>
      <c r="S8179" s="1091"/>
    </row>
    <row r="8180" spans="1:19" x14ac:dyDescent="0.3">
      <c r="A8180" s="1090">
        <v>8175</v>
      </c>
      <c r="B8180" s="1091"/>
      <c r="C8180" s="1091"/>
      <c r="D8180" s="1097"/>
      <c r="E8180" s="1093">
        <f t="shared" si="509"/>
        <v>0</v>
      </c>
      <c r="F8180" s="1094">
        <f t="shared" si="510"/>
        <v>0</v>
      </c>
      <c r="G8180" s="1095">
        <f t="shared" si="511"/>
        <v>0</v>
      </c>
      <c r="H8180" s="1090" t="str">
        <f t="shared" ca="1" si="512"/>
        <v/>
      </c>
      <c r="I8180" s="1109"/>
      <c r="J8180" s="1109"/>
      <c r="K8180" s="1112"/>
      <c r="L8180" s="1091"/>
      <c r="M8180" s="1091"/>
      <c r="N8180" s="1091"/>
      <c r="O8180" s="1091"/>
      <c r="P8180" s="1096"/>
      <c r="Q8180" s="1096"/>
      <c r="R8180" s="1096"/>
      <c r="S8180" s="1091"/>
    </row>
    <row r="8181" spans="1:19" x14ac:dyDescent="0.3">
      <c r="A8181" s="1090">
        <v>8176</v>
      </c>
      <c r="B8181" s="1091"/>
      <c r="C8181" s="1091"/>
      <c r="D8181" s="1097"/>
      <c r="E8181" s="1093">
        <f t="shared" si="509"/>
        <v>0</v>
      </c>
      <c r="F8181" s="1094">
        <f t="shared" si="510"/>
        <v>0</v>
      </c>
      <c r="G8181" s="1095">
        <f t="shared" si="511"/>
        <v>0</v>
      </c>
      <c r="H8181" s="1090" t="str">
        <f t="shared" ca="1" si="512"/>
        <v/>
      </c>
      <c r="I8181" s="1109"/>
      <c r="J8181" s="1109"/>
      <c r="K8181" s="1112"/>
      <c r="L8181" s="1091"/>
      <c r="M8181" s="1091"/>
      <c r="N8181" s="1091"/>
      <c r="O8181" s="1091"/>
      <c r="P8181" s="1096"/>
      <c r="Q8181" s="1096"/>
      <c r="R8181" s="1096"/>
      <c r="S8181" s="1091"/>
    </row>
    <row r="8182" spans="1:19" x14ac:dyDescent="0.3">
      <c r="A8182" s="1090">
        <v>8177</v>
      </c>
      <c r="B8182" s="1091"/>
      <c r="C8182" s="1091"/>
      <c r="D8182" s="1097"/>
      <c r="E8182" s="1093">
        <f t="shared" si="509"/>
        <v>0</v>
      </c>
      <c r="F8182" s="1094">
        <f t="shared" si="510"/>
        <v>0</v>
      </c>
      <c r="G8182" s="1095">
        <f t="shared" si="511"/>
        <v>0</v>
      </c>
      <c r="H8182" s="1090" t="str">
        <f t="shared" ca="1" si="512"/>
        <v/>
      </c>
      <c r="I8182" s="1109"/>
      <c r="J8182" s="1109"/>
      <c r="K8182" s="1112"/>
      <c r="L8182" s="1091"/>
      <c r="M8182" s="1091"/>
      <c r="N8182" s="1091"/>
      <c r="O8182" s="1091"/>
      <c r="P8182" s="1096"/>
      <c r="Q8182" s="1096"/>
      <c r="R8182" s="1096"/>
      <c r="S8182" s="1091"/>
    </row>
    <row r="8183" spans="1:19" x14ac:dyDescent="0.3">
      <c r="A8183" s="1090">
        <v>8178</v>
      </c>
      <c r="B8183" s="1091"/>
      <c r="C8183" s="1091"/>
      <c r="D8183" s="1097"/>
      <c r="E8183" s="1093">
        <f t="shared" si="509"/>
        <v>0</v>
      </c>
      <c r="F8183" s="1094">
        <f t="shared" si="510"/>
        <v>0</v>
      </c>
      <c r="G8183" s="1095">
        <f t="shared" si="511"/>
        <v>0</v>
      </c>
      <c r="H8183" s="1090" t="str">
        <f t="shared" ca="1" si="512"/>
        <v/>
      </c>
      <c r="I8183" s="1109"/>
      <c r="J8183" s="1109"/>
      <c r="K8183" s="1112"/>
      <c r="L8183" s="1091"/>
      <c r="M8183" s="1091"/>
      <c r="N8183" s="1091"/>
      <c r="O8183" s="1091"/>
      <c r="P8183" s="1096"/>
      <c r="Q8183" s="1096"/>
      <c r="R8183" s="1096"/>
      <c r="S8183" s="1091"/>
    </row>
    <row r="8184" spans="1:19" x14ac:dyDescent="0.3">
      <c r="A8184" s="1090">
        <v>8179</v>
      </c>
      <c r="B8184" s="1091"/>
      <c r="C8184" s="1091"/>
      <c r="D8184" s="1097"/>
      <c r="E8184" s="1093">
        <f t="shared" si="509"/>
        <v>0</v>
      </c>
      <c r="F8184" s="1094">
        <f t="shared" si="510"/>
        <v>0</v>
      </c>
      <c r="G8184" s="1095">
        <f t="shared" si="511"/>
        <v>0</v>
      </c>
      <c r="H8184" s="1090" t="str">
        <f t="shared" ca="1" si="512"/>
        <v/>
      </c>
      <c r="I8184" s="1109"/>
      <c r="J8184" s="1109"/>
      <c r="K8184" s="1112"/>
      <c r="L8184" s="1091"/>
      <c r="M8184" s="1091"/>
      <c r="N8184" s="1091"/>
      <c r="O8184" s="1091"/>
      <c r="P8184" s="1096"/>
      <c r="Q8184" s="1096"/>
      <c r="R8184" s="1096"/>
      <c r="S8184" s="1091"/>
    </row>
    <row r="8185" spans="1:19" x14ac:dyDescent="0.3">
      <c r="A8185" s="1090">
        <v>8180</v>
      </c>
      <c r="B8185" s="1091"/>
      <c r="C8185" s="1091"/>
      <c r="D8185" s="1097"/>
      <c r="E8185" s="1093">
        <f t="shared" si="509"/>
        <v>0</v>
      </c>
      <c r="F8185" s="1094">
        <f t="shared" si="510"/>
        <v>0</v>
      </c>
      <c r="G8185" s="1095">
        <f t="shared" si="511"/>
        <v>0</v>
      </c>
      <c r="H8185" s="1090" t="str">
        <f t="shared" ca="1" si="512"/>
        <v/>
      </c>
      <c r="I8185" s="1109"/>
      <c r="J8185" s="1109"/>
      <c r="K8185" s="1112"/>
      <c r="L8185" s="1091"/>
      <c r="M8185" s="1091"/>
      <c r="N8185" s="1091"/>
      <c r="O8185" s="1091"/>
      <c r="P8185" s="1096"/>
      <c r="Q8185" s="1096"/>
      <c r="R8185" s="1096"/>
      <c r="S8185" s="1091"/>
    </row>
    <row r="8186" spans="1:19" x14ac:dyDescent="0.3">
      <c r="A8186" s="1090">
        <v>8181</v>
      </c>
      <c r="B8186" s="1091"/>
      <c r="C8186" s="1091"/>
      <c r="D8186" s="1097"/>
      <c r="E8186" s="1093">
        <f t="shared" si="509"/>
        <v>0</v>
      </c>
      <c r="F8186" s="1094">
        <f t="shared" si="510"/>
        <v>0</v>
      </c>
      <c r="G8186" s="1095">
        <f t="shared" si="511"/>
        <v>0</v>
      </c>
      <c r="H8186" s="1090" t="str">
        <f t="shared" ca="1" si="512"/>
        <v/>
      </c>
      <c r="I8186" s="1109"/>
      <c r="J8186" s="1109"/>
      <c r="K8186" s="1112"/>
      <c r="L8186" s="1091"/>
      <c r="M8186" s="1091"/>
      <c r="N8186" s="1091"/>
      <c r="O8186" s="1091"/>
      <c r="P8186" s="1096"/>
      <c r="Q8186" s="1096"/>
      <c r="R8186" s="1096"/>
      <c r="S8186" s="1091"/>
    </row>
    <row r="8187" spans="1:19" x14ac:dyDescent="0.3">
      <c r="A8187" s="1090">
        <v>8182</v>
      </c>
      <c r="B8187" s="1091"/>
      <c r="C8187" s="1091"/>
      <c r="D8187" s="1097"/>
      <c r="E8187" s="1093">
        <f t="shared" si="509"/>
        <v>0</v>
      </c>
      <c r="F8187" s="1094">
        <f t="shared" si="510"/>
        <v>0</v>
      </c>
      <c r="G8187" s="1095">
        <f t="shared" si="511"/>
        <v>0</v>
      </c>
      <c r="H8187" s="1090" t="str">
        <f t="shared" ca="1" si="512"/>
        <v/>
      </c>
      <c r="I8187" s="1109"/>
      <c r="J8187" s="1109"/>
      <c r="K8187" s="1112"/>
      <c r="L8187" s="1091"/>
      <c r="M8187" s="1091"/>
      <c r="N8187" s="1091"/>
      <c r="O8187" s="1091"/>
      <c r="P8187" s="1096"/>
      <c r="Q8187" s="1096"/>
      <c r="R8187" s="1096"/>
      <c r="S8187" s="1091"/>
    </row>
    <row r="8188" spans="1:19" x14ac:dyDescent="0.3">
      <c r="A8188" s="1090">
        <v>8183</v>
      </c>
      <c r="B8188" s="1091"/>
      <c r="C8188" s="1091"/>
      <c r="D8188" s="1097"/>
      <c r="E8188" s="1093">
        <f t="shared" si="509"/>
        <v>0</v>
      </c>
      <c r="F8188" s="1094">
        <f t="shared" si="510"/>
        <v>0</v>
      </c>
      <c r="G8188" s="1095">
        <f t="shared" si="511"/>
        <v>0</v>
      </c>
      <c r="H8188" s="1090" t="str">
        <f t="shared" ca="1" si="512"/>
        <v/>
      </c>
      <c r="I8188" s="1109"/>
      <c r="J8188" s="1109"/>
      <c r="K8188" s="1112"/>
      <c r="L8188" s="1091"/>
      <c r="M8188" s="1091"/>
      <c r="N8188" s="1091"/>
      <c r="O8188" s="1091"/>
      <c r="P8188" s="1096"/>
      <c r="Q8188" s="1096"/>
      <c r="R8188" s="1096"/>
      <c r="S8188" s="1091"/>
    </row>
    <row r="8189" spans="1:19" x14ac:dyDescent="0.3">
      <c r="A8189" s="1090">
        <v>8184</v>
      </c>
      <c r="B8189" s="1091"/>
      <c r="C8189" s="1091"/>
      <c r="D8189" s="1097"/>
      <c r="E8189" s="1093">
        <f t="shared" si="509"/>
        <v>0</v>
      </c>
      <c r="F8189" s="1094">
        <f t="shared" si="510"/>
        <v>0</v>
      </c>
      <c r="G8189" s="1095">
        <f t="shared" si="511"/>
        <v>0</v>
      </c>
      <c r="H8189" s="1090" t="str">
        <f t="shared" ca="1" si="512"/>
        <v/>
      </c>
      <c r="I8189" s="1109"/>
      <c r="J8189" s="1109"/>
      <c r="K8189" s="1112"/>
      <c r="L8189" s="1091"/>
      <c r="M8189" s="1091"/>
      <c r="N8189" s="1091"/>
      <c r="O8189" s="1091"/>
      <c r="P8189" s="1096"/>
      <c r="Q8189" s="1096"/>
      <c r="R8189" s="1096"/>
      <c r="S8189" s="1091"/>
    </row>
    <row r="8190" spans="1:19" x14ac:dyDescent="0.3">
      <c r="A8190" s="1090">
        <v>8185</v>
      </c>
      <c r="B8190" s="1091"/>
      <c r="C8190" s="1091"/>
      <c r="D8190" s="1097"/>
      <c r="E8190" s="1093">
        <f t="shared" si="509"/>
        <v>0</v>
      </c>
      <c r="F8190" s="1094">
        <f t="shared" si="510"/>
        <v>0</v>
      </c>
      <c r="G8190" s="1095">
        <f t="shared" si="511"/>
        <v>0</v>
      </c>
      <c r="H8190" s="1090" t="str">
        <f t="shared" ca="1" si="512"/>
        <v/>
      </c>
      <c r="I8190" s="1109"/>
      <c r="J8190" s="1109"/>
      <c r="K8190" s="1112"/>
      <c r="L8190" s="1091"/>
      <c r="M8190" s="1091"/>
      <c r="N8190" s="1091"/>
      <c r="O8190" s="1091"/>
      <c r="P8190" s="1096"/>
      <c r="Q8190" s="1096"/>
      <c r="R8190" s="1096"/>
      <c r="S8190" s="1091"/>
    </row>
    <row r="8191" spans="1:19" x14ac:dyDescent="0.3">
      <c r="A8191" s="1090">
        <v>8186</v>
      </c>
      <c r="B8191" s="1091"/>
      <c r="C8191" s="1091"/>
      <c r="D8191" s="1097"/>
      <c r="E8191" s="1093">
        <f t="shared" si="509"/>
        <v>0</v>
      </c>
      <c r="F8191" s="1094">
        <f t="shared" si="510"/>
        <v>0</v>
      </c>
      <c r="G8191" s="1095">
        <f t="shared" si="511"/>
        <v>0</v>
      </c>
      <c r="H8191" s="1090" t="str">
        <f t="shared" ca="1" si="512"/>
        <v/>
      </c>
      <c r="I8191" s="1109"/>
      <c r="J8191" s="1109"/>
      <c r="K8191" s="1112"/>
      <c r="L8191" s="1091"/>
      <c r="M8191" s="1091"/>
      <c r="N8191" s="1091"/>
      <c r="O8191" s="1091"/>
      <c r="P8191" s="1096"/>
      <c r="Q8191" s="1096"/>
      <c r="R8191" s="1096"/>
      <c r="S8191" s="1091"/>
    </row>
    <row r="8192" spans="1:19" x14ac:dyDescent="0.3">
      <c r="A8192" s="1090">
        <v>8187</v>
      </c>
      <c r="B8192" s="1091"/>
      <c r="C8192" s="1091"/>
      <c r="D8192" s="1097"/>
      <c r="E8192" s="1093">
        <f t="shared" si="509"/>
        <v>0</v>
      </c>
      <c r="F8192" s="1094">
        <f t="shared" si="510"/>
        <v>0</v>
      </c>
      <c r="G8192" s="1095">
        <f t="shared" si="511"/>
        <v>0</v>
      </c>
      <c r="H8192" s="1090" t="str">
        <f t="shared" ca="1" si="512"/>
        <v/>
      </c>
      <c r="I8192" s="1109"/>
      <c r="J8192" s="1109"/>
      <c r="K8192" s="1112"/>
      <c r="L8192" s="1091"/>
      <c r="M8192" s="1091"/>
      <c r="N8192" s="1091"/>
      <c r="O8192" s="1091"/>
      <c r="P8192" s="1096"/>
      <c r="Q8192" s="1096"/>
      <c r="R8192" s="1096"/>
      <c r="S8192" s="1091"/>
    </row>
    <row r="8193" spans="1:19" x14ac:dyDescent="0.3">
      <c r="A8193" s="1090">
        <v>8188</v>
      </c>
      <c r="B8193" s="1091"/>
      <c r="C8193" s="1091"/>
      <c r="D8193" s="1097"/>
      <c r="E8193" s="1093">
        <f t="shared" si="509"/>
        <v>0</v>
      </c>
      <c r="F8193" s="1094">
        <f t="shared" si="510"/>
        <v>0</v>
      </c>
      <c r="G8193" s="1095">
        <f t="shared" si="511"/>
        <v>0</v>
      </c>
      <c r="H8193" s="1090" t="str">
        <f t="shared" ca="1" si="512"/>
        <v/>
      </c>
      <c r="I8193" s="1109"/>
      <c r="J8193" s="1109"/>
      <c r="K8193" s="1112"/>
      <c r="L8193" s="1091"/>
      <c r="M8193" s="1091"/>
      <c r="N8193" s="1091"/>
      <c r="O8193" s="1091"/>
      <c r="P8193" s="1096"/>
      <c r="Q8193" s="1096"/>
      <c r="R8193" s="1096"/>
      <c r="S8193" s="1091"/>
    </row>
    <row r="8194" spans="1:19" x14ac:dyDescent="0.3">
      <c r="A8194" s="1090">
        <v>8189</v>
      </c>
      <c r="B8194" s="1091"/>
      <c r="C8194" s="1091"/>
      <c r="D8194" s="1097"/>
      <c r="E8194" s="1093">
        <f t="shared" si="509"/>
        <v>0</v>
      </c>
      <c r="F8194" s="1094">
        <f t="shared" si="510"/>
        <v>0</v>
      </c>
      <c r="G8194" s="1095">
        <f t="shared" si="511"/>
        <v>0</v>
      </c>
      <c r="H8194" s="1090" t="str">
        <f t="shared" ca="1" si="512"/>
        <v/>
      </c>
      <c r="I8194" s="1109"/>
      <c r="J8194" s="1109"/>
      <c r="K8194" s="1112"/>
      <c r="L8194" s="1091"/>
      <c r="M8194" s="1091"/>
      <c r="N8194" s="1091"/>
      <c r="O8194" s="1091"/>
      <c r="P8194" s="1096"/>
      <c r="Q8194" s="1096"/>
      <c r="R8194" s="1096"/>
      <c r="S8194" s="1091"/>
    </row>
    <row r="8195" spans="1:19" x14ac:dyDescent="0.3">
      <c r="A8195" s="1090">
        <v>8190</v>
      </c>
      <c r="B8195" s="1091"/>
      <c r="C8195" s="1091"/>
      <c r="D8195" s="1097"/>
      <c r="E8195" s="1093">
        <f t="shared" si="509"/>
        <v>0</v>
      </c>
      <c r="F8195" s="1094">
        <f t="shared" si="510"/>
        <v>0</v>
      </c>
      <c r="G8195" s="1095">
        <f t="shared" si="511"/>
        <v>0</v>
      </c>
      <c r="H8195" s="1090" t="str">
        <f t="shared" ca="1" si="512"/>
        <v/>
      </c>
      <c r="I8195" s="1109"/>
      <c r="J8195" s="1109"/>
      <c r="K8195" s="1112"/>
      <c r="L8195" s="1091"/>
      <c r="M8195" s="1091"/>
      <c r="N8195" s="1091"/>
      <c r="O8195" s="1091"/>
      <c r="P8195" s="1096"/>
      <c r="Q8195" s="1096"/>
      <c r="R8195" s="1096"/>
      <c r="S8195" s="1091"/>
    </row>
    <row r="8196" spans="1:19" x14ac:dyDescent="0.3">
      <c r="A8196" s="1090">
        <v>8191</v>
      </c>
      <c r="B8196" s="1091"/>
      <c r="C8196" s="1091"/>
      <c r="D8196" s="1097"/>
      <c r="E8196" s="1093">
        <f t="shared" si="509"/>
        <v>0</v>
      </c>
      <c r="F8196" s="1094">
        <f t="shared" si="510"/>
        <v>0</v>
      </c>
      <c r="G8196" s="1095">
        <f t="shared" si="511"/>
        <v>0</v>
      </c>
      <c r="H8196" s="1090" t="str">
        <f t="shared" ca="1" si="512"/>
        <v/>
      </c>
      <c r="I8196" s="1109"/>
      <c r="J8196" s="1109"/>
      <c r="K8196" s="1112"/>
      <c r="L8196" s="1091"/>
      <c r="M8196" s="1091"/>
      <c r="N8196" s="1091"/>
      <c r="O8196" s="1091"/>
      <c r="P8196" s="1096"/>
      <c r="Q8196" s="1096"/>
      <c r="R8196" s="1096"/>
      <c r="S8196" s="1091"/>
    </row>
    <row r="8197" spans="1:19" x14ac:dyDescent="0.3">
      <c r="A8197" s="1090">
        <v>8192</v>
      </c>
      <c r="B8197" s="1091"/>
      <c r="C8197" s="1091"/>
      <c r="D8197" s="1097"/>
      <c r="E8197" s="1093">
        <f t="shared" si="509"/>
        <v>0</v>
      </c>
      <c r="F8197" s="1094">
        <f t="shared" si="510"/>
        <v>0</v>
      </c>
      <c r="G8197" s="1095">
        <f t="shared" si="511"/>
        <v>0</v>
      </c>
      <c r="H8197" s="1090" t="str">
        <f t="shared" ca="1" si="512"/>
        <v/>
      </c>
      <c r="I8197" s="1109"/>
      <c r="J8197" s="1109"/>
      <c r="K8197" s="1112"/>
      <c r="L8197" s="1091"/>
      <c r="M8197" s="1091"/>
      <c r="N8197" s="1091"/>
      <c r="O8197" s="1091"/>
      <c r="P8197" s="1096"/>
      <c r="Q8197" s="1096"/>
      <c r="R8197" s="1096"/>
      <c r="S8197" s="1091"/>
    </row>
    <row r="8198" spans="1:19" x14ac:dyDescent="0.3">
      <c r="A8198" s="1090">
        <v>8193</v>
      </c>
      <c r="B8198" s="1091"/>
      <c r="C8198" s="1091"/>
      <c r="D8198" s="1097"/>
      <c r="E8198" s="1093">
        <f t="shared" si="509"/>
        <v>0</v>
      </c>
      <c r="F8198" s="1094">
        <f t="shared" si="510"/>
        <v>0</v>
      </c>
      <c r="G8198" s="1095">
        <f t="shared" si="511"/>
        <v>0</v>
      </c>
      <c r="H8198" s="1090" t="str">
        <f t="shared" ca="1" si="512"/>
        <v/>
      </c>
      <c r="I8198" s="1109"/>
      <c r="J8198" s="1109"/>
      <c r="K8198" s="1112"/>
      <c r="L8198" s="1091"/>
      <c r="M8198" s="1091"/>
      <c r="N8198" s="1091"/>
      <c r="O8198" s="1091"/>
      <c r="P8198" s="1096"/>
      <c r="Q8198" s="1096"/>
      <c r="R8198" s="1096"/>
      <c r="S8198" s="1091"/>
    </row>
    <row r="8199" spans="1:19" x14ac:dyDescent="0.3">
      <c r="A8199" s="1090">
        <v>8194</v>
      </c>
      <c r="B8199" s="1091"/>
      <c r="C8199" s="1091"/>
      <c r="D8199" s="1097"/>
      <c r="E8199" s="1093">
        <f t="shared" ref="E8199:E8262" si="513">D8199</f>
        <v>0</v>
      </c>
      <c r="F8199" s="1094">
        <f t="shared" ref="F8199:F8262" si="514">D8199</f>
        <v>0</v>
      </c>
      <c r="G8199" s="1095">
        <f t="shared" ref="G8199:G8262" si="515">D8199</f>
        <v>0</v>
      </c>
      <c r="H8199" s="1090" t="str">
        <f t="shared" ref="H8199:H8262" ca="1" si="516">IF(ISBLANK(D8199),"",DATEDIF(G8199,TODAY(),"y"))</f>
        <v/>
      </c>
      <c r="I8199" s="1109"/>
      <c r="J8199" s="1109"/>
      <c r="K8199" s="1112"/>
      <c r="L8199" s="1091"/>
      <c r="M8199" s="1091"/>
      <c r="N8199" s="1091"/>
      <c r="O8199" s="1091"/>
      <c r="P8199" s="1096"/>
      <c r="Q8199" s="1096"/>
      <c r="R8199" s="1096"/>
      <c r="S8199" s="1091"/>
    </row>
    <row r="8200" spans="1:19" x14ac:dyDescent="0.3">
      <c r="A8200" s="1090">
        <v>8195</v>
      </c>
      <c r="B8200" s="1091"/>
      <c r="C8200" s="1091"/>
      <c r="D8200" s="1097"/>
      <c r="E8200" s="1093">
        <f t="shared" si="513"/>
        <v>0</v>
      </c>
      <c r="F8200" s="1094">
        <f t="shared" si="514"/>
        <v>0</v>
      </c>
      <c r="G8200" s="1095">
        <f t="shared" si="515"/>
        <v>0</v>
      </c>
      <c r="H8200" s="1090" t="str">
        <f t="shared" ca="1" si="516"/>
        <v/>
      </c>
      <c r="I8200" s="1109"/>
      <c r="J8200" s="1109"/>
      <c r="K8200" s="1112"/>
      <c r="L8200" s="1091"/>
      <c r="M8200" s="1091"/>
      <c r="N8200" s="1091"/>
      <c r="O8200" s="1091"/>
      <c r="P8200" s="1096"/>
      <c r="Q8200" s="1096"/>
      <c r="R8200" s="1096"/>
      <c r="S8200" s="1091"/>
    </row>
    <row r="8201" spans="1:19" x14ac:dyDescent="0.3">
      <c r="A8201" s="1090">
        <v>8196</v>
      </c>
      <c r="B8201" s="1091"/>
      <c r="C8201" s="1091"/>
      <c r="D8201" s="1097"/>
      <c r="E8201" s="1093">
        <f t="shared" si="513"/>
        <v>0</v>
      </c>
      <c r="F8201" s="1094">
        <f t="shared" si="514"/>
        <v>0</v>
      </c>
      <c r="G8201" s="1095">
        <f t="shared" si="515"/>
        <v>0</v>
      </c>
      <c r="H8201" s="1090" t="str">
        <f t="shared" ca="1" si="516"/>
        <v/>
      </c>
      <c r="I8201" s="1109"/>
      <c r="J8201" s="1109"/>
      <c r="K8201" s="1112"/>
      <c r="L8201" s="1091"/>
      <c r="M8201" s="1091"/>
      <c r="N8201" s="1091"/>
      <c r="O8201" s="1091"/>
      <c r="P8201" s="1096"/>
      <c r="Q8201" s="1096"/>
      <c r="R8201" s="1096"/>
      <c r="S8201" s="1091"/>
    </row>
    <row r="8202" spans="1:19" x14ac:dyDescent="0.3">
      <c r="A8202" s="1090">
        <v>8197</v>
      </c>
      <c r="B8202" s="1091"/>
      <c r="C8202" s="1091"/>
      <c r="D8202" s="1097"/>
      <c r="E8202" s="1093">
        <f t="shared" si="513"/>
        <v>0</v>
      </c>
      <c r="F8202" s="1094">
        <f t="shared" si="514"/>
        <v>0</v>
      </c>
      <c r="G8202" s="1095">
        <f t="shared" si="515"/>
        <v>0</v>
      </c>
      <c r="H8202" s="1090" t="str">
        <f t="shared" ca="1" si="516"/>
        <v/>
      </c>
      <c r="I8202" s="1109"/>
      <c r="J8202" s="1109"/>
      <c r="K8202" s="1112"/>
      <c r="L8202" s="1091"/>
      <c r="M8202" s="1091"/>
      <c r="N8202" s="1091"/>
      <c r="O8202" s="1091"/>
      <c r="P8202" s="1096"/>
      <c r="Q8202" s="1096"/>
      <c r="R8202" s="1096"/>
      <c r="S8202" s="1091"/>
    </row>
    <row r="8203" spans="1:19" x14ac:dyDescent="0.3">
      <c r="A8203" s="1090">
        <v>8198</v>
      </c>
      <c r="B8203" s="1091"/>
      <c r="C8203" s="1091"/>
      <c r="D8203" s="1097"/>
      <c r="E8203" s="1093">
        <f t="shared" si="513"/>
        <v>0</v>
      </c>
      <c r="F8203" s="1094">
        <f t="shared" si="514"/>
        <v>0</v>
      </c>
      <c r="G8203" s="1095">
        <f t="shared" si="515"/>
        <v>0</v>
      </c>
      <c r="H8203" s="1090" t="str">
        <f t="shared" ca="1" si="516"/>
        <v/>
      </c>
      <c r="I8203" s="1109"/>
      <c r="J8203" s="1109"/>
      <c r="K8203" s="1112"/>
      <c r="L8203" s="1091"/>
      <c r="M8203" s="1091"/>
      <c r="N8203" s="1091"/>
      <c r="O8203" s="1091"/>
      <c r="P8203" s="1096"/>
      <c r="Q8203" s="1096"/>
      <c r="R8203" s="1096"/>
      <c r="S8203" s="1091"/>
    </row>
    <row r="8204" spans="1:19" x14ac:dyDescent="0.3">
      <c r="A8204" s="1090">
        <v>8199</v>
      </c>
      <c r="B8204" s="1091"/>
      <c r="C8204" s="1091"/>
      <c r="D8204" s="1097"/>
      <c r="E8204" s="1093">
        <f t="shared" si="513"/>
        <v>0</v>
      </c>
      <c r="F8204" s="1094">
        <f t="shared" si="514"/>
        <v>0</v>
      </c>
      <c r="G8204" s="1095">
        <f t="shared" si="515"/>
        <v>0</v>
      </c>
      <c r="H8204" s="1090" t="str">
        <f t="shared" ca="1" si="516"/>
        <v/>
      </c>
      <c r="I8204" s="1109"/>
      <c r="J8204" s="1109"/>
      <c r="K8204" s="1112"/>
      <c r="L8204" s="1091"/>
      <c r="M8204" s="1091"/>
      <c r="N8204" s="1091"/>
      <c r="O8204" s="1091"/>
      <c r="P8204" s="1096"/>
      <c r="Q8204" s="1096"/>
      <c r="R8204" s="1096"/>
      <c r="S8204" s="1091"/>
    </row>
    <row r="8205" spans="1:19" x14ac:dyDescent="0.3">
      <c r="A8205" s="1090">
        <v>8200</v>
      </c>
      <c r="B8205" s="1091"/>
      <c r="C8205" s="1091"/>
      <c r="D8205" s="1097"/>
      <c r="E8205" s="1093">
        <f t="shared" si="513"/>
        <v>0</v>
      </c>
      <c r="F8205" s="1094">
        <f t="shared" si="514"/>
        <v>0</v>
      </c>
      <c r="G8205" s="1095">
        <f t="shared" si="515"/>
        <v>0</v>
      </c>
      <c r="H8205" s="1090" t="str">
        <f t="shared" ca="1" si="516"/>
        <v/>
      </c>
      <c r="I8205" s="1109"/>
      <c r="J8205" s="1109"/>
      <c r="K8205" s="1112"/>
      <c r="L8205" s="1091"/>
      <c r="M8205" s="1091"/>
      <c r="N8205" s="1091"/>
      <c r="O8205" s="1091"/>
      <c r="P8205" s="1096"/>
      <c r="Q8205" s="1096"/>
      <c r="R8205" s="1096"/>
      <c r="S8205" s="1091"/>
    </row>
    <row r="8206" spans="1:19" x14ac:dyDescent="0.3">
      <c r="A8206" s="1090">
        <v>8201</v>
      </c>
      <c r="B8206" s="1091"/>
      <c r="C8206" s="1091"/>
      <c r="D8206" s="1097"/>
      <c r="E8206" s="1093">
        <f t="shared" si="513"/>
        <v>0</v>
      </c>
      <c r="F8206" s="1094">
        <f t="shared" si="514"/>
        <v>0</v>
      </c>
      <c r="G8206" s="1095">
        <f t="shared" si="515"/>
        <v>0</v>
      </c>
      <c r="H8206" s="1090" t="str">
        <f t="shared" ca="1" si="516"/>
        <v/>
      </c>
      <c r="I8206" s="1109"/>
      <c r="J8206" s="1109"/>
      <c r="K8206" s="1112"/>
      <c r="L8206" s="1091"/>
      <c r="M8206" s="1091"/>
      <c r="N8206" s="1091"/>
      <c r="O8206" s="1091"/>
      <c r="P8206" s="1096"/>
      <c r="Q8206" s="1096"/>
      <c r="R8206" s="1096"/>
      <c r="S8206" s="1091"/>
    </row>
    <row r="8207" spans="1:19" x14ac:dyDescent="0.3">
      <c r="A8207" s="1090">
        <v>8202</v>
      </c>
      <c r="B8207" s="1091"/>
      <c r="C8207" s="1091"/>
      <c r="D8207" s="1097"/>
      <c r="E8207" s="1093">
        <f t="shared" si="513"/>
        <v>0</v>
      </c>
      <c r="F8207" s="1094">
        <f t="shared" si="514"/>
        <v>0</v>
      </c>
      <c r="G8207" s="1095">
        <f t="shared" si="515"/>
        <v>0</v>
      </c>
      <c r="H8207" s="1090" t="str">
        <f t="shared" ca="1" si="516"/>
        <v/>
      </c>
      <c r="I8207" s="1109"/>
      <c r="J8207" s="1109"/>
      <c r="K8207" s="1112"/>
      <c r="L8207" s="1091"/>
      <c r="M8207" s="1091"/>
      <c r="N8207" s="1091"/>
      <c r="O8207" s="1091"/>
      <c r="P8207" s="1096"/>
      <c r="Q8207" s="1096"/>
      <c r="R8207" s="1096"/>
      <c r="S8207" s="1091"/>
    </row>
    <row r="8208" spans="1:19" x14ac:dyDescent="0.3">
      <c r="A8208" s="1090">
        <v>8203</v>
      </c>
      <c r="B8208" s="1091"/>
      <c r="C8208" s="1091"/>
      <c r="D8208" s="1097"/>
      <c r="E8208" s="1093">
        <f t="shared" si="513"/>
        <v>0</v>
      </c>
      <c r="F8208" s="1094">
        <f t="shared" si="514"/>
        <v>0</v>
      </c>
      <c r="G8208" s="1095">
        <f t="shared" si="515"/>
        <v>0</v>
      </c>
      <c r="H8208" s="1090" t="str">
        <f t="shared" ca="1" si="516"/>
        <v/>
      </c>
      <c r="I8208" s="1109"/>
      <c r="J8208" s="1109"/>
      <c r="K8208" s="1112"/>
      <c r="L8208" s="1091"/>
      <c r="M8208" s="1091"/>
      <c r="N8208" s="1091"/>
      <c r="O8208" s="1091"/>
      <c r="P8208" s="1096"/>
      <c r="Q8208" s="1096"/>
      <c r="R8208" s="1096"/>
      <c r="S8208" s="1091"/>
    </row>
    <row r="8209" spans="1:19" x14ac:dyDescent="0.3">
      <c r="A8209" s="1090">
        <v>8204</v>
      </c>
      <c r="B8209" s="1091"/>
      <c r="C8209" s="1091"/>
      <c r="D8209" s="1097"/>
      <c r="E8209" s="1093">
        <f t="shared" si="513"/>
        <v>0</v>
      </c>
      <c r="F8209" s="1094">
        <f t="shared" si="514"/>
        <v>0</v>
      </c>
      <c r="G8209" s="1095">
        <f t="shared" si="515"/>
        <v>0</v>
      </c>
      <c r="H8209" s="1090" t="str">
        <f t="shared" ca="1" si="516"/>
        <v/>
      </c>
      <c r="I8209" s="1109"/>
      <c r="J8209" s="1109"/>
      <c r="K8209" s="1112"/>
      <c r="L8209" s="1091"/>
      <c r="M8209" s="1091"/>
      <c r="N8209" s="1091"/>
      <c r="O8209" s="1091"/>
      <c r="P8209" s="1096"/>
      <c r="Q8209" s="1096"/>
      <c r="R8209" s="1096"/>
      <c r="S8209" s="1091"/>
    </row>
    <row r="8210" spans="1:19" x14ac:dyDescent="0.3">
      <c r="A8210" s="1090">
        <v>8205</v>
      </c>
      <c r="B8210" s="1091"/>
      <c r="C8210" s="1091"/>
      <c r="D8210" s="1097"/>
      <c r="E8210" s="1093">
        <f t="shared" si="513"/>
        <v>0</v>
      </c>
      <c r="F8210" s="1094">
        <f t="shared" si="514"/>
        <v>0</v>
      </c>
      <c r="G8210" s="1095">
        <f t="shared" si="515"/>
        <v>0</v>
      </c>
      <c r="H8210" s="1090" t="str">
        <f t="shared" ca="1" si="516"/>
        <v/>
      </c>
      <c r="I8210" s="1109"/>
      <c r="J8210" s="1109"/>
      <c r="K8210" s="1112"/>
      <c r="L8210" s="1091"/>
      <c r="M8210" s="1091"/>
      <c r="N8210" s="1091"/>
      <c r="O8210" s="1091"/>
      <c r="P8210" s="1096"/>
      <c r="Q8210" s="1096"/>
      <c r="R8210" s="1096"/>
      <c r="S8210" s="1091"/>
    </row>
    <row r="8211" spans="1:19" x14ac:dyDescent="0.3">
      <c r="A8211" s="1090">
        <v>8206</v>
      </c>
      <c r="B8211" s="1091"/>
      <c r="C8211" s="1091"/>
      <c r="D8211" s="1097"/>
      <c r="E8211" s="1093">
        <f t="shared" si="513"/>
        <v>0</v>
      </c>
      <c r="F8211" s="1094">
        <f t="shared" si="514"/>
        <v>0</v>
      </c>
      <c r="G8211" s="1095">
        <f t="shared" si="515"/>
        <v>0</v>
      </c>
      <c r="H8211" s="1090" t="str">
        <f t="shared" ca="1" si="516"/>
        <v/>
      </c>
      <c r="I8211" s="1109"/>
      <c r="J8211" s="1109"/>
      <c r="K8211" s="1112"/>
      <c r="L8211" s="1091"/>
      <c r="M8211" s="1091"/>
      <c r="N8211" s="1091"/>
      <c r="O8211" s="1091"/>
      <c r="P8211" s="1096"/>
      <c r="Q8211" s="1096"/>
      <c r="R8211" s="1096"/>
      <c r="S8211" s="1091"/>
    </row>
    <row r="8212" spans="1:19" x14ac:dyDescent="0.3">
      <c r="A8212" s="1090">
        <v>8207</v>
      </c>
      <c r="B8212" s="1091"/>
      <c r="C8212" s="1091"/>
      <c r="D8212" s="1097"/>
      <c r="E8212" s="1093">
        <f t="shared" si="513"/>
        <v>0</v>
      </c>
      <c r="F8212" s="1094">
        <f t="shared" si="514"/>
        <v>0</v>
      </c>
      <c r="G8212" s="1095">
        <f t="shared" si="515"/>
        <v>0</v>
      </c>
      <c r="H8212" s="1090" t="str">
        <f t="shared" ca="1" si="516"/>
        <v/>
      </c>
      <c r="I8212" s="1109"/>
      <c r="J8212" s="1109"/>
      <c r="K8212" s="1112"/>
      <c r="L8212" s="1091"/>
      <c r="M8212" s="1091"/>
      <c r="N8212" s="1091"/>
      <c r="O8212" s="1091"/>
      <c r="P8212" s="1096"/>
      <c r="Q8212" s="1096"/>
      <c r="R8212" s="1096"/>
      <c r="S8212" s="1091"/>
    </row>
    <row r="8213" spans="1:19" x14ac:dyDescent="0.3">
      <c r="A8213" s="1090">
        <v>8208</v>
      </c>
      <c r="B8213" s="1091"/>
      <c r="C8213" s="1091"/>
      <c r="D8213" s="1097"/>
      <c r="E8213" s="1093">
        <f t="shared" si="513"/>
        <v>0</v>
      </c>
      <c r="F8213" s="1094">
        <f t="shared" si="514"/>
        <v>0</v>
      </c>
      <c r="G8213" s="1095">
        <f t="shared" si="515"/>
        <v>0</v>
      </c>
      <c r="H8213" s="1090" t="str">
        <f t="shared" ca="1" si="516"/>
        <v/>
      </c>
      <c r="I8213" s="1109"/>
      <c r="J8213" s="1109"/>
      <c r="K8213" s="1112"/>
      <c r="L8213" s="1091"/>
      <c r="M8213" s="1091"/>
      <c r="N8213" s="1091"/>
      <c r="O8213" s="1091"/>
      <c r="P8213" s="1096"/>
      <c r="Q8213" s="1096"/>
      <c r="R8213" s="1096"/>
      <c r="S8213" s="1091"/>
    </row>
    <row r="8214" spans="1:19" x14ac:dyDescent="0.3">
      <c r="A8214" s="1090">
        <v>8209</v>
      </c>
      <c r="B8214" s="1091"/>
      <c r="C8214" s="1091"/>
      <c r="D8214" s="1097"/>
      <c r="E8214" s="1093">
        <f t="shared" si="513"/>
        <v>0</v>
      </c>
      <c r="F8214" s="1094">
        <f t="shared" si="514"/>
        <v>0</v>
      </c>
      <c r="G8214" s="1095">
        <f t="shared" si="515"/>
        <v>0</v>
      </c>
      <c r="H8214" s="1090" t="str">
        <f t="shared" ca="1" si="516"/>
        <v/>
      </c>
      <c r="I8214" s="1109"/>
      <c r="J8214" s="1109"/>
      <c r="K8214" s="1112"/>
      <c r="L8214" s="1091"/>
      <c r="M8214" s="1091"/>
      <c r="N8214" s="1091"/>
      <c r="O8214" s="1091"/>
      <c r="P8214" s="1096"/>
      <c r="Q8214" s="1096"/>
      <c r="R8214" s="1096"/>
      <c r="S8214" s="1091"/>
    </row>
    <row r="8215" spans="1:19" x14ac:dyDescent="0.3">
      <c r="A8215" s="1090">
        <v>8210</v>
      </c>
      <c r="B8215" s="1091"/>
      <c r="C8215" s="1091"/>
      <c r="D8215" s="1097"/>
      <c r="E8215" s="1093">
        <f t="shared" si="513"/>
        <v>0</v>
      </c>
      <c r="F8215" s="1094">
        <f t="shared" si="514"/>
        <v>0</v>
      </c>
      <c r="G8215" s="1095">
        <f t="shared" si="515"/>
        <v>0</v>
      </c>
      <c r="H8215" s="1090" t="str">
        <f t="shared" ca="1" si="516"/>
        <v/>
      </c>
      <c r="I8215" s="1109"/>
      <c r="J8215" s="1109"/>
      <c r="K8215" s="1112"/>
      <c r="L8215" s="1091"/>
      <c r="M8215" s="1091"/>
      <c r="N8215" s="1091"/>
      <c r="O8215" s="1091"/>
      <c r="P8215" s="1096"/>
      <c r="Q8215" s="1096"/>
      <c r="R8215" s="1096"/>
      <c r="S8215" s="1091"/>
    </row>
    <row r="8216" spans="1:19" x14ac:dyDescent="0.3">
      <c r="A8216" s="1090">
        <v>8211</v>
      </c>
      <c r="B8216" s="1091"/>
      <c r="C8216" s="1091"/>
      <c r="D8216" s="1097"/>
      <c r="E8216" s="1093">
        <f t="shared" si="513"/>
        <v>0</v>
      </c>
      <c r="F8216" s="1094">
        <f t="shared" si="514"/>
        <v>0</v>
      </c>
      <c r="G8216" s="1095">
        <f t="shared" si="515"/>
        <v>0</v>
      </c>
      <c r="H8216" s="1090" t="str">
        <f t="shared" ca="1" si="516"/>
        <v/>
      </c>
      <c r="I8216" s="1109"/>
      <c r="J8216" s="1109"/>
      <c r="K8216" s="1112"/>
      <c r="L8216" s="1091"/>
      <c r="M8216" s="1091"/>
      <c r="N8216" s="1091"/>
      <c r="O8216" s="1091"/>
      <c r="P8216" s="1096"/>
      <c r="Q8216" s="1096"/>
      <c r="R8216" s="1096"/>
      <c r="S8216" s="1091"/>
    </row>
    <row r="8217" spans="1:19" x14ac:dyDescent="0.3">
      <c r="A8217" s="1090">
        <v>8212</v>
      </c>
      <c r="B8217" s="1091"/>
      <c r="C8217" s="1091"/>
      <c r="D8217" s="1097"/>
      <c r="E8217" s="1093">
        <f t="shared" si="513"/>
        <v>0</v>
      </c>
      <c r="F8217" s="1094">
        <f t="shared" si="514"/>
        <v>0</v>
      </c>
      <c r="G8217" s="1095">
        <f t="shared" si="515"/>
        <v>0</v>
      </c>
      <c r="H8217" s="1090" t="str">
        <f t="shared" ca="1" si="516"/>
        <v/>
      </c>
      <c r="I8217" s="1109"/>
      <c r="J8217" s="1109"/>
      <c r="K8217" s="1112"/>
      <c r="L8217" s="1091"/>
      <c r="M8217" s="1091"/>
      <c r="N8217" s="1091"/>
      <c r="O8217" s="1091"/>
      <c r="P8217" s="1096"/>
      <c r="Q8217" s="1096"/>
      <c r="R8217" s="1096"/>
      <c r="S8217" s="1091"/>
    </row>
    <row r="8218" spans="1:19" x14ac:dyDescent="0.3">
      <c r="A8218" s="1090">
        <v>8213</v>
      </c>
      <c r="B8218" s="1091"/>
      <c r="C8218" s="1091"/>
      <c r="D8218" s="1097"/>
      <c r="E8218" s="1093">
        <f t="shared" si="513"/>
        <v>0</v>
      </c>
      <c r="F8218" s="1094">
        <f t="shared" si="514"/>
        <v>0</v>
      </c>
      <c r="G8218" s="1095">
        <f t="shared" si="515"/>
        <v>0</v>
      </c>
      <c r="H8218" s="1090" t="str">
        <f t="shared" ca="1" si="516"/>
        <v/>
      </c>
      <c r="I8218" s="1109"/>
      <c r="J8218" s="1109"/>
      <c r="K8218" s="1112"/>
      <c r="L8218" s="1091"/>
      <c r="M8218" s="1091"/>
      <c r="N8218" s="1091"/>
      <c r="O8218" s="1091"/>
      <c r="P8218" s="1096"/>
      <c r="Q8218" s="1096"/>
      <c r="R8218" s="1096"/>
      <c r="S8218" s="1091"/>
    </row>
    <row r="8219" spans="1:19" x14ac:dyDescent="0.3">
      <c r="A8219" s="1090">
        <v>8214</v>
      </c>
      <c r="B8219" s="1091"/>
      <c r="C8219" s="1091"/>
      <c r="D8219" s="1097"/>
      <c r="E8219" s="1093">
        <f t="shared" si="513"/>
        <v>0</v>
      </c>
      <c r="F8219" s="1094">
        <f t="shared" si="514"/>
        <v>0</v>
      </c>
      <c r="G8219" s="1095">
        <f t="shared" si="515"/>
        <v>0</v>
      </c>
      <c r="H8219" s="1090" t="str">
        <f t="shared" ca="1" si="516"/>
        <v/>
      </c>
      <c r="I8219" s="1109"/>
      <c r="J8219" s="1109"/>
      <c r="K8219" s="1112"/>
      <c r="L8219" s="1091"/>
      <c r="M8219" s="1091"/>
      <c r="N8219" s="1091"/>
      <c r="O8219" s="1091"/>
      <c r="P8219" s="1096"/>
      <c r="Q8219" s="1096"/>
      <c r="R8219" s="1096"/>
      <c r="S8219" s="1091"/>
    </row>
    <row r="8220" spans="1:19" x14ac:dyDescent="0.3">
      <c r="A8220" s="1090">
        <v>8215</v>
      </c>
      <c r="B8220" s="1091"/>
      <c r="C8220" s="1091"/>
      <c r="D8220" s="1097"/>
      <c r="E8220" s="1093">
        <f t="shared" si="513"/>
        <v>0</v>
      </c>
      <c r="F8220" s="1094">
        <f t="shared" si="514"/>
        <v>0</v>
      </c>
      <c r="G8220" s="1095">
        <f t="shared" si="515"/>
        <v>0</v>
      </c>
      <c r="H8220" s="1090" t="str">
        <f t="shared" ca="1" si="516"/>
        <v/>
      </c>
      <c r="I8220" s="1109"/>
      <c r="J8220" s="1109"/>
      <c r="K8220" s="1112"/>
      <c r="L8220" s="1091"/>
      <c r="M8220" s="1091"/>
      <c r="N8220" s="1091"/>
      <c r="O8220" s="1091"/>
      <c r="P8220" s="1096"/>
      <c r="Q8220" s="1096"/>
      <c r="R8220" s="1096"/>
      <c r="S8220" s="1091"/>
    </row>
    <row r="8221" spans="1:19" x14ac:dyDescent="0.3">
      <c r="A8221" s="1090">
        <v>8216</v>
      </c>
      <c r="B8221" s="1091"/>
      <c r="C8221" s="1091"/>
      <c r="D8221" s="1097"/>
      <c r="E8221" s="1093">
        <f t="shared" si="513"/>
        <v>0</v>
      </c>
      <c r="F8221" s="1094">
        <f t="shared" si="514"/>
        <v>0</v>
      </c>
      <c r="G8221" s="1095">
        <f t="shared" si="515"/>
        <v>0</v>
      </c>
      <c r="H8221" s="1090" t="str">
        <f t="shared" ca="1" si="516"/>
        <v/>
      </c>
      <c r="I8221" s="1109"/>
      <c r="J8221" s="1109"/>
      <c r="K8221" s="1112"/>
      <c r="L8221" s="1091"/>
      <c r="M8221" s="1091"/>
      <c r="N8221" s="1091"/>
      <c r="O8221" s="1091"/>
      <c r="P8221" s="1096"/>
      <c r="Q8221" s="1096"/>
      <c r="R8221" s="1096"/>
      <c r="S8221" s="1091"/>
    </row>
    <row r="8222" spans="1:19" x14ac:dyDescent="0.3">
      <c r="A8222" s="1090">
        <v>8217</v>
      </c>
      <c r="B8222" s="1091"/>
      <c r="C8222" s="1091"/>
      <c r="D8222" s="1097"/>
      <c r="E8222" s="1093">
        <f t="shared" si="513"/>
        <v>0</v>
      </c>
      <c r="F8222" s="1094">
        <f t="shared" si="514"/>
        <v>0</v>
      </c>
      <c r="G8222" s="1095">
        <f t="shared" si="515"/>
        <v>0</v>
      </c>
      <c r="H8222" s="1090" t="str">
        <f t="shared" ca="1" si="516"/>
        <v/>
      </c>
      <c r="I8222" s="1109"/>
      <c r="J8222" s="1109"/>
      <c r="K8222" s="1112"/>
      <c r="L8222" s="1091"/>
      <c r="M8222" s="1091"/>
      <c r="N8222" s="1091"/>
      <c r="O8222" s="1091"/>
      <c r="P8222" s="1096"/>
      <c r="Q8222" s="1096"/>
      <c r="R8222" s="1096"/>
      <c r="S8222" s="1091"/>
    </row>
    <row r="8223" spans="1:19" x14ac:dyDescent="0.3">
      <c r="A8223" s="1090">
        <v>8218</v>
      </c>
      <c r="B8223" s="1091"/>
      <c r="C8223" s="1091"/>
      <c r="D8223" s="1097"/>
      <c r="E8223" s="1093">
        <f t="shared" si="513"/>
        <v>0</v>
      </c>
      <c r="F8223" s="1094">
        <f t="shared" si="514"/>
        <v>0</v>
      </c>
      <c r="G8223" s="1095">
        <f t="shared" si="515"/>
        <v>0</v>
      </c>
      <c r="H8223" s="1090" t="str">
        <f t="shared" ca="1" si="516"/>
        <v/>
      </c>
      <c r="I8223" s="1109"/>
      <c r="J8223" s="1109"/>
      <c r="K8223" s="1112"/>
      <c r="L8223" s="1091"/>
      <c r="M8223" s="1091"/>
      <c r="N8223" s="1091"/>
      <c r="O8223" s="1091"/>
      <c r="P8223" s="1096"/>
      <c r="Q8223" s="1096"/>
      <c r="R8223" s="1096"/>
      <c r="S8223" s="1091"/>
    </row>
    <row r="8224" spans="1:19" x14ac:dyDescent="0.3">
      <c r="A8224" s="1090">
        <v>8219</v>
      </c>
      <c r="B8224" s="1091"/>
      <c r="C8224" s="1091"/>
      <c r="D8224" s="1097"/>
      <c r="E8224" s="1093">
        <f t="shared" si="513"/>
        <v>0</v>
      </c>
      <c r="F8224" s="1094">
        <f t="shared" si="514"/>
        <v>0</v>
      </c>
      <c r="G8224" s="1095">
        <f t="shared" si="515"/>
        <v>0</v>
      </c>
      <c r="H8224" s="1090" t="str">
        <f t="shared" ca="1" si="516"/>
        <v/>
      </c>
      <c r="I8224" s="1109"/>
      <c r="J8224" s="1109"/>
      <c r="K8224" s="1112"/>
      <c r="L8224" s="1091"/>
      <c r="M8224" s="1091"/>
      <c r="N8224" s="1091"/>
      <c r="O8224" s="1091"/>
      <c r="P8224" s="1096"/>
      <c r="Q8224" s="1096"/>
      <c r="R8224" s="1096"/>
      <c r="S8224" s="1091"/>
    </row>
    <row r="8225" spans="1:19" x14ac:dyDescent="0.3">
      <c r="A8225" s="1090">
        <v>8220</v>
      </c>
      <c r="B8225" s="1091"/>
      <c r="C8225" s="1091"/>
      <c r="D8225" s="1097"/>
      <c r="E8225" s="1093">
        <f t="shared" si="513"/>
        <v>0</v>
      </c>
      <c r="F8225" s="1094">
        <f t="shared" si="514"/>
        <v>0</v>
      </c>
      <c r="G8225" s="1095">
        <f t="shared" si="515"/>
        <v>0</v>
      </c>
      <c r="H8225" s="1090" t="str">
        <f t="shared" ca="1" si="516"/>
        <v/>
      </c>
      <c r="I8225" s="1109"/>
      <c r="J8225" s="1109"/>
      <c r="K8225" s="1112"/>
      <c r="L8225" s="1091"/>
      <c r="M8225" s="1091"/>
      <c r="N8225" s="1091"/>
      <c r="O8225" s="1091"/>
      <c r="P8225" s="1096"/>
      <c r="Q8225" s="1096"/>
      <c r="R8225" s="1096"/>
      <c r="S8225" s="1091"/>
    </row>
    <row r="8226" spans="1:19" x14ac:dyDescent="0.3">
      <c r="A8226" s="1090">
        <v>8221</v>
      </c>
      <c r="B8226" s="1091"/>
      <c r="C8226" s="1091"/>
      <c r="D8226" s="1097"/>
      <c r="E8226" s="1093">
        <f t="shared" si="513"/>
        <v>0</v>
      </c>
      <c r="F8226" s="1094">
        <f t="shared" si="514"/>
        <v>0</v>
      </c>
      <c r="G8226" s="1095">
        <f t="shared" si="515"/>
        <v>0</v>
      </c>
      <c r="H8226" s="1090" t="str">
        <f t="shared" ca="1" si="516"/>
        <v/>
      </c>
      <c r="I8226" s="1109"/>
      <c r="J8226" s="1109"/>
      <c r="K8226" s="1112"/>
      <c r="L8226" s="1091"/>
      <c r="M8226" s="1091"/>
      <c r="N8226" s="1091"/>
      <c r="O8226" s="1091"/>
      <c r="P8226" s="1096"/>
      <c r="Q8226" s="1096"/>
      <c r="R8226" s="1096"/>
      <c r="S8226" s="1091"/>
    </row>
    <row r="8227" spans="1:19" x14ac:dyDescent="0.3">
      <c r="A8227" s="1090">
        <v>8222</v>
      </c>
      <c r="B8227" s="1091"/>
      <c r="C8227" s="1091"/>
      <c r="D8227" s="1097"/>
      <c r="E8227" s="1093">
        <f t="shared" si="513"/>
        <v>0</v>
      </c>
      <c r="F8227" s="1094">
        <f t="shared" si="514"/>
        <v>0</v>
      </c>
      <c r="G8227" s="1095">
        <f t="shared" si="515"/>
        <v>0</v>
      </c>
      <c r="H8227" s="1090" t="str">
        <f t="shared" ca="1" si="516"/>
        <v/>
      </c>
      <c r="I8227" s="1109"/>
      <c r="J8227" s="1109"/>
      <c r="K8227" s="1112"/>
      <c r="L8227" s="1091"/>
      <c r="M8227" s="1091"/>
      <c r="N8227" s="1091"/>
      <c r="O8227" s="1091"/>
      <c r="P8227" s="1096"/>
      <c r="Q8227" s="1096"/>
      <c r="R8227" s="1096"/>
      <c r="S8227" s="1091"/>
    </row>
    <row r="8228" spans="1:19" x14ac:dyDescent="0.3">
      <c r="A8228" s="1090">
        <v>8223</v>
      </c>
      <c r="B8228" s="1091"/>
      <c r="C8228" s="1091"/>
      <c r="D8228" s="1097"/>
      <c r="E8228" s="1093">
        <f t="shared" si="513"/>
        <v>0</v>
      </c>
      <c r="F8228" s="1094">
        <f t="shared" si="514"/>
        <v>0</v>
      </c>
      <c r="G8228" s="1095">
        <f t="shared" si="515"/>
        <v>0</v>
      </c>
      <c r="H8228" s="1090" t="str">
        <f t="shared" ca="1" si="516"/>
        <v/>
      </c>
      <c r="I8228" s="1109"/>
      <c r="J8228" s="1109"/>
      <c r="K8228" s="1112"/>
      <c r="L8228" s="1091"/>
      <c r="M8228" s="1091"/>
      <c r="N8228" s="1091"/>
      <c r="O8228" s="1091"/>
      <c r="P8228" s="1096"/>
      <c r="Q8228" s="1096"/>
      <c r="R8228" s="1096"/>
      <c r="S8228" s="1091"/>
    </row>
    <row r="8229" spans="1:19" x14ac:dyDescent="0.3">
      <c r="A8229" s="1090">
        <v>8224</v>
      </c>
      <c r="B8229" s="1091"/>
      <c r="C8229" s="1091"/>
      <c r="D8229" s="1097"/>
      <c r="E8229" s="1093">
        <f t="shared" si="513"/>
        <v>0</v>
      </c>
      <c r="F8229" s="1094">
        <f t="shared" si="514"/>
        <v>0</v>
      </c>
      <c r="G8229" s="1095">
        <f t="shared" si="515"/>
        <v>0</v>
      </c>
      <c r="H8229" s="1090" t="str">
        <f t="shared" ca="1" si="516"/>
        <v/>
      </c>
      <c r="I8229" s="1109"/>
      <c r="J8229" s="1109"/>
      <c r="K8229" s="1112"/>
      <c r="L8229" s="1091"/>
      <c r="M8229" s="1091"/>
      <c r="N8229" s="1091"/>
      <c r="O8229" s="1091"/>
      <c r="P8229" s="1096"/>
      <c r="Q8229" s="1096"/>
      <c r="R8229" s="1096"/>
      <c r="S8229" s="1091"/>
    </row>
    <row r="8230" spans="1:19" x14ac:dyDescent="0.3">
      <c r="A8230" s="1090">
        <v>8225</v>
      </c>
      <c r="B8230" s="1091"/>
      <c r="C8230" s="1091"/>
      <c r="D8230" s="1097"/>
      <c r="E8230" s="1093">
        <f t="shared" si="513"/>
        <v>0</v>
      </c>
      <c r="F8230" s="1094">
        <f t="shared" si="514"/>
        <v>0</v>
      </c>
      <c r="G8230" s="1095">
        <f t="shared" si="515"/>
        <v>0</v>
      </c>
      <c r="H8230" s="1090" t="str">
        <f t="shared" ca="1" si="516"/>
        <v/>
      </c>
      <c r="I8230" s="1109"/>
      <c r="J8230" s="1109"/>
      <c r="K8230" s="1112"/>
      <c r="L8230" s="1091"/>
      <c r="M8230" s="1091"/>
      <c r="N8230" s="1091"/>
      <c r="O8230" s="1091"/>
      <c r="P8230" s="1096"/>
      <c r="Q8230" s="1096"/>
      <c r="R8230" s="1096"/>
      <c r="S8230" s="1091"/>
    </row>
    <row r="8231" spans="1:19" x14ac:dyDescent="0.3">
      <c r="A8231" s="1090">
        <v>8226</v>
      </c>
      <c r="B8231" s="1091"/>
      <c r="C8231" s="1091"/>
      <c r="D8231" s="1097"/>
      <c r="E8231" s="1093">
        <f t="shared" si="513"/>
        <v>0</v>
      </c>
      <c r="F8231" s="1094">
        <f t="shared" si="514"/>
        <v>0</v>
      </c>
      <c r="G8231" s="1095">
        <f t="shared" si="515"/>
        <v>0</v>
      </c>
      <c r="H8231" s="1090" t="str">
        <f t="shared" ca="1" si="516"/>
        <v/>
      </c>
      <c r="I8231" s="1109"/>
      <c r="J8231" s="1109"/>
      <c r="K8231" s="1112"/>
      <c r="L8231" s="1091"/>
      <c r="M8231" s="1091"/>
      <c r="N8231" s="1091"/>
      <c r="O8231" s="1091"/>
      <c r="P8231" s="1096"/>
      <c r="Q8231" s="1096"/>
      <c r="R8231" s="1096"/>
      <c r="S8231" s="1091"/>
    </row>
    <row r="8232" spans="1:19" x14ac:dyDescent="0.3">
      <c r="A8232" s="1090">
        <v>8227</v>
      </c>
      <c r="B8232" s="1091"/>
      <c r="C8232" s="1091"/>
      <c r="D8232" s="1097"/>
      <c r="E8232" s="1093">
        <f t="shared" si="513"/>
        <v>0</v>
      </c>
      <c r="F8232" s="1094">
        <f t="shared" si="514"/>
        <v>0</v>
      </c>
      <c r="G8232" s="1095">
        <f t="shared" si="515"/>
        <v>0</v>
      </c>
      <c r="H8232" s="1090" t="str">
        <f t="shared" ca="1" si="516"/>
        <v/>
      </c>
      <c r="I8232" s="1109"/>
      <c r="J8232" s="1109"/>
      <c r="K8232" s="1112"/>
      <c r="L8232" s="1091"/>
      <c r="M8232" s="1091"/>
      <c r="N8232" s="1091"/>
      <c r="O8232" s="1091"/>
      <c r="P8232" s="1096"/>
      <c r="Q8232" s="1096"/>
      <c r="R8232" s="1096"/>
      <c r="S8232" s="1091"/>
    </row>
    <row r="8233" spans="1:19" x14ac:dyDescent="0.3">
      <c r="A8233" s="1090">
        <v>8228</v>
      </c>
      <c r="B8233" s="1091"/>
      <c r="C8233" s="1091"/>
      <c r="D8233" s="1097"/>
      <c r="E8233" s="1093">
        <f t="shared" si="513"/>
        <v>0</v>
      </c>
      <c r="F8233" s="1094">
        <f t="shared" si="514"/>
        <v>0</v>
      </c>
      <c r="G8233" s="1095">
        <f t="shared" si="515"/>
        <v>0</v>
      </c>
      <c r="H8233" s="1090" t="str">
        <f t="shared" ca="1" si="516"/>
        <v/>
      </c>
      <c r="I8233" s="1109"/>
      <c r="J8233" s="1109"/>
      <c r="K8233" s="1112"/>
      <c r="L8233" s="1091"/>
      <c r="M8233" s="1091"/>
      <c r="N8233" s="1091"/>
      <c r="O8233" s="1091"/>
      <c r="P8233" s="1096"/>
      <c r="Q8233" s="1096"/>
      <c r="R8233" s="1096"/>
      <c r="S8233" s="1091"/>
    </row>
    <row r="8234" spans="1:19" x14ac:dyDescent="0.3">
      <c r="A8234" s="1090">
        <v>8229</v>
      </c>
      <c r="B8234" s="1091"/>
      <c r="C8234" s="1091"/>
      <c r="D8234" s="1097"/>
      <c r="E8234" s="1093">
        <f t="shared" si="513"/>
        <v>0</v>
      </c>
      <c r="F8234" s="1094">
        <f t="shared" si="514"/>
        <v>0</v>
      </c>
      <c r="G8234" s="1095">
        <f t="shared" si="515"/>
        <v>0</v>
      </c>
      <c r="H8234" s="1090" t="str">
        <f t="shared" ca="1" si="516"/>
        <v/>
      </c>
      <c r="I8234" s="1109"/>
      <c r="J8234" s="1109"/>
      <c r="K8234" s="1112"/>
      <c r="L8234" s="1091"/>
      <c r="M8234" s="1091"/>
      <c r="N8234" s="1091"/>
      <c r="O8234" s="1091"/>
      <c r="P8234" s="1096"/>
      <c r="Q8234" s="1096"/>
      <c r="R8234" s="1096"/>
      <c r="S8234" s="1091"/>
    </row>
    <row r="8235" spans="1:19" x14ac:dyDescent="0.3">
      <c r="A8235" s="1090">
        <v>8230</v>
      </c>
      <c r="B8235" s="1091"/>
      <c r="C8235" s="1091"/>
      <c r="D8235" s="1097"/>
      <c r="E8235" s="1093">
        <f t="shared" si="513"/>
        <v>0</v>
      </c>
      <c r="F8235" s="1094">
        <f t="shared" si="514"/>
        <v>0</v>
      </c>
      <c r="G8235" s="1095">
        <f t="shared" si="515"/>
        <v>0</v>
      </c>
      <c r="H8235" s="1090" t="str">
        <f t="shared" ca="1" si="516"/>
        <v/>
      </c>
      <c r="I8235" s="1109"/>
      <c r="J8235" s="1109"/>
      <c r="K8235" s="1112"/>
      <c r="L8235" s="1091"/>
      <c r="M8235" s="1091"/>
      <c r="N8235" s="1091"/>
      <c r="O8235" s="1091"/>
      <c r="P8235" s="1096"/>
      <c r="Q8235" s="1096"/>
      <c r="R8235" s="1096"/>
      <c r="S8235" s="1091"/>
    </row>
    <row r="8236" spans="1:19" x14ac:dyDescent="0.3">
      <c r="A8236" s="1090">
        <v>8231</v>
      </c>
      <c r="B8236" s="1091"/>
      <c r="C8236" s="1091"/>
      <c r="D8236" s="1097"/>
      <c r="E8236" s="1093">
        <f t="shared" si="513"/>
        <v>0</v>
      </c>
      <c r="F8236" s="1094">
        <f t="shared" si="514"/>
        <v>0</v>
      </c>
      <c r="G8236" s="1095">
        <f t="shared" si="515"/>
        <v>0</v>
      </c>
      <c r="H8236" s="1090" t="str">
        <f t="shared" ca="1" si="516"/>
        <v/>
      </c>
      <c r="I8236" s="1109"/>
      <c r="J8236" s="1109"/>
      <c r="K8236" s="1112"/>
      <c r="L8236" s="1091"/>
      <c r="M8236" s="1091"/>
      <c r="N8236" s="1091"/>
      <c r="O8236" s="1091"/>
      <c r="P8236" s="1096"/>
      <c r="Q8236" s="1096"/>
      <c r="R8236" s="1096"/>
      <c r="S8236" s="1091"/>
    </row>
    <row r="8237" spans="1:19" x14ac:dyDescent="0.3">
      <c r="A8237" s="1090">
        <v>8232</v>
      </c>
      <c r="B8237" s="1091"/>
      <c r="C8237" s="1091"/>
      <c r="D8237" s="1097"/>
      <c r="E8237" s="1093">
        <f t="shared" si="513"/>
        <v>0</v>
      </c>
      <c r="F8237" s="1094">
        <f t="shared" si="514"/>
        <v>0</v>
      </c>
      <c r="G8237" s="1095">
        <f t="shared" si="515"/>
        <v>0</v>
      </c>
      <c r="H8237" s="1090" t="str">
        <f t="shared" ca="1" si="516"/>
        <v/>
      </c>
      <c r="I8237" s="1109"/>
      <c r="J8237" s="1109"/>
      <c r="K8237" s="1112"/>
      <c r="L8237" s="1091"/>
      <c r="M8237" s="1091"/>
      <c r="N8237" s="1091"/>
      <c r="O8237" s="1091"/>
      <c r="P8237" s="1096"/>
      <c r="Q8237" s="1096"/>
      <c r="R8237" s="1096"/>
      <c r="S8237" s="1091"/>
    </row>
    <row r="8238" spans="1:19" x14ac:dyDescent="0.3">
      <c r="A8238" s="1090">
        <v>8233</v>
      </c>
      <c r="B8238" s="1091"/>
      <c r="C8238" s="1091"/>
      <c r="D8238" s="1097"/>
      <c r="E8238" s="1093">
        <f t="shared" si="513"/>
        <v>0</v>
      </c>
      <c r="F8238" s="1094">
        <f t="shared" si="514"/>
        <v>0</v>
      </c>
      <c r="G8238" s="1095">
        <f t="shared" si="515"/>
        <v>0</v>
      </c>
      <c r="H8238" s="1090" t="str">
        <f t="shared" ca="1" si="516"/>
        <v/>
      </c>
      <c r="I8238" s="1109"/>
      <c r="J8238" s="1109"/>
      <c r="K8238" s="1112"/>
      <c r="L8238" s="1091"/>
      <c r="M8238" s="1091"/>
      <c r="N8238" s="1091"/>
      <c r="O8238" s="1091"/>
      <c r="P8238" s="1096"/>
      <c r="Q8238" s="1096"/>
      <c r="R8238" s="1096"/>
      <c r="S8238" s="1091"/>
    </row>
    <row r="8239" spans="1:19" x14ac:dyDescent="0.3">
      <c r="A8239" s="1090">
        <v>8234</v>
      </c>
      <c r="B8239" s="1091"/>
      <c r="C8239" s="1091"/>
      <c r="D8239" s="1097"/>
      <c r="E8239" s="1093">
        <f t="shared" si="513"/>
        <v>0</v>
      </c>
      <c r="F8239" s="1094">
        <f t="shared" si="514"/>
        <v>0</v>
      </c>
      <c r="G8239" s="1095">
        <f t="shared" si="515"/>
        <v>0</v>
      </c>
      <c r="H8239" s="1090" t="str">
        <f t="shared" ca="1" si="516"/>
        <v/>
      </c>
      <c r="I8239" s="1109"/>
      <c r="J8239" s="1109"/>
      <c r="K8239" s="1112"/>
      <c r="L8239" s="1091"/>
      <c r="M8239" s="1091"/>
      <c r="N8239" s="1091"/>
      <c r="O8239" s="1091"/>
      <c r="P8239" s="1096"/>
      <c r="Q8239" s="1096"/>
      <c r="R8239" s="1096"/>
      <c r="S8239" s="1091"/>
    </row>
    <row r="8240" spans="1:19" x14ac:dyDescent="0.3">
      <c r="A8240" s="1090">
        <v>8235</v>
      </c>
      <c r="B8240" s="1091"/>
      <c r="C8240" s="1091"/>
      <c r="D8240" s="1097"/>
      <c r="E8240" s="1093">
        <f t="shared" si="513"/>
        <v>0</v>
      </c>
      <c r="F8240" s="1094">
        <f t="shared" si="514"/>
        <v>0</v>
      </c>
      <c r="G8240" s="1095">
        <f t="shared" si="515"/>
        <v>0</v>
      </c>
      <c r="H8240" s="1090" t="str">
        <f t="shared" ca="1" si="516"/>
        <v/>
      </c>
      <c r="I8240" s="1109"/>
      <c r="J8240" s="1109"/>
      <c r="K8240" s="1112"/>
      <c r="L8240" s="1091"/>
      <c r="M8240" s="1091"/>
      <c r="N8240" s="1091"/>
      <c r="O8240" s="1091"/>
      <c r="P8240" s="1096"/>
      <c r="Q8240" s="1096"/>
      <c r="R8240" s="1096"/>
      <c r="S8240" s="1091"/>
    </row>
    <row r="8241" spans="1:19" x14ac:dyDescent="0.3">
      <c r="A8241" s="1090">
        <v>8236</v>
      </c>
      <c r="B8241" s="1091"/>
      <c r="C8241" s="1091"/>
      <c r="D8241" s="1097"/>
      <c r="E8241" s="1093">
        <f t="shared" si="513"/>
        <v>0</v>
      </c>
      <c r="F8241" s="1094">
        <f t="shared" si="514"/>
        <v>0</v>
      </c>
      <c r="G8241" s="1095">
        <f t="shared" si="515"/>
        <v>0</v>
      </c>
      <c r="H8241" s="1090" t="str">
        <f t="shared" ca="1" si="516"/>
        <v/>
      </c>
      <c r="I8241" s="1109"/>
      <c r="J8241" s="1109"/>
      <c r="K8241" s="1112"/>
      <c r="L8241" s="1091"/>
      <c r="M8241" s="1091"/>
      <c r="N8241" s="1091"/>
      <c r="O8241" s="1091"/>
      <c r="P8241" s="1096"/>
      <c r="Q8241" s="1096"/>
      <c r="R8241" s="1096"/>
      <c r="S8241" s="1091"/>
    </row>
    <row r="8242" spans="1:19" x14ac:dyDescent="0.3">
      <c r="A8242" s="1090">
        <v>8237</v>
      </c>
      <c r="B8242" s="1091"/>
      <c r="C8242" s="1091"/>
      <c r="D8242" s="1097"/>
      <c r="E8242" s="1093">
        <f t="shared" si="513"/>
        <v>0</v>
      </c>
      <c r="F8242" s="1094">
        <f t="shared" si="514"/>
        <v>0</v>
      </c>
      <c r="G8242" s="1095">
        <f t="shared" si="515"/>
        <v>0</v>
      </c>
      <c r="H8242" s="1090" t="str">
        <f t="shared" ca="1" si="516"/>
        <v/>
      </c>
      <c r="I8242" s="1109"/>
      <c r="J8242" s="1109"/>
      <c r="K8242" s="1112"/>
      <c r="L8242" s="1091"/>
      <c r="M8242" s="1091"/>
      <c r="N8242" s="1091"/>
      <c r="O8242" s="1091"/>
      <c r="P8242" s="1096"/>
      <c r="Q8242" s="1096"/>
      <c r="R8242" s="1096"/>
      <c r="S8242" s="1091"/>
    </row>
    <row r="8243" spans="1:19" x14ac:dyDescent="0.3">
      <c r="A8243" s="1090">
        <v>8238</v>
      </c>
      <c r="B8243" s="1091"/>
      <c r="C8243" s="1091"/>
      <c r="D8243" s="1097"/>
      <c r="E8243" s="1093">
        <f t="shared" si="513"/>
        <v>0</v>
      </c>
      <c r="F8243" s="1094">
        <f t="shared" si="514"/>
        <v>0</v>
      </c>
      <c r="G8243" s="1095">
        <f t="shared" si="515"/>
        <v>0</v>
      </c>
      <c r="H8243" s="1090" t="str">
        <f t="shared" ca="1" si="516"/>
        <v/>
      </c>
      <c r="I8243" s="1109"/>
      <c r="J8243" s="1109"/>
      <c r="K8243" s="1112"/>
      <c r="L8243" s="1091"/>
      <c r="M8243" s="1091"/>
      <c r="N8243" s="1091"/>
      <c r="O8243" s="1091"/>
      <c r="P8243" s="1096"/>
      <c r="Q8243" s="1096"/>
      <c r="R8243" s="1096"/>
      <c r="S8243" s="1091"/>
    </row>
    <row r="8244" spans="1:19" x14ac:dyDescent="0.3">
      <c r="A8244" s="1090">
        <v>8239</v>
      </c>
      <c r="B8244" s="1091"/>
      <c r="C8244" s="1091"/>
      <c r="D8244" s="1097"/>
      <c r="E8244" s="1093">
        <f t="shared" si="513"/>
        <v>0</v>
      </c>
      <c r="F8244" s="1094">
        <f t="shared" si="514"/>
        <v>0</v>
      </c>
      <c r="G8244" s="1095">
        <f t="shared" si="515"/>
        <v>0</v>
      </c>
      <c r="H8244" s="1090" t="str">
        <f t="shared" ca="1" si="516"/>
        <v/>
      </c>
      <c r="I8244" s="1109"/>
      <c r="J8244" s="1109"/>
      <c r="K8244" s="1112"/>
      <c r="L8244" s="1091"/>
      <c r="M8244" s="1091"/>
      <c r="N8244" s="1091"/>
      <c r="O8244" s="1091"/>
      <c r="P8244" s="1096"/>
      <c r="Q8244" s="1096"/>
      <c r="R8244" s="1096"/>
      <c r="S8244" s="1091"/>
    </row>
    <row r="8245" spans="1:19" x14ac:dyDescent="0.3">
      <c r="A8245" s="1090">
        <v>8240</v>
      </c>
      <c r="B8245" s="1091"/>
      <c r="C8245" s="1091"/>
      <c r="D8245" s="1097"/>
      <c r="E8245" s="1093">
        <f t="shared" si="513"/>
        <v>0</v>
      </c>
      <c r="F8245" s="1094">
        <f t="shared" si="514"/>
        <v>0</v>
      </c>
      <c r="G8245" s="1095">
        <f t="shared" si="515"/>
        <v>0</v>
      </c>
      <c r="H8245" s="1090" t="str">
        <f t="shared" ca="1" si="516"/>
        <v/>
      </c>
      <c r="I8245" s="1109"/>
      <c r="J8245" s="1109"/>
      <c r="K8245" s="1112"/>
      <c r="L8245" s="1091"/>
      <c r="M8245" s="1091"/>
      <c r="N8245" s="1091"/>
      <c r="O8245" s="1091"/>
      <c r="P8245" s="1096"/>
      <c r="Q8245" s="1096"/>
      <c r="R8245" s="1096"/>
      <c r="S8245" s="1091"/>
    </row>
    <row r="8246" spans="1:19" x14ac:dyDescent="0.3">
      <c r="A8246" s="1090">
        <v>8241</v>
      </c>
      <c r="B8246" s="1091"/>
      <c r="C8246" s="1091"/>
      <c r="D8246" s="1097"/>
      <c r="E8246" s="1093">
        <f t="shared" si="513"/>
        <v>0</v>
      </c>
      <c r="F8246" s="1094">
        <f t="shared" si="514"/>
        <v>0</v>
      </c>
      <c r="G8246" s="1095">
        <f t="shared" si="515"/>
        <v>0</v>
      </c>
      <c r="H8246" s="1090" t="str">
        <f t="shared" ca="1" si="516"/>
        <v/>
      </c>
      <c r="I8246" s="1109"/>
      <c r="J8246" s="1109"/>
      <c r="K8246" s="1112"/>
      <c r="L8246" s="1091"/>
      <c r="M8246" s="1091"/>
      <c r="N8246" s="1091"/>
      <c r="O8246" s="1091"/>
      <c r="P8246" s="1096"/>
      <c r="Q8246" s="1096"/>
      <c r="R8246" s="1096"/>
      <c r="S8246" s="1091"/>
    </row>
    <row r="8247" spans="1:19" x14ac:dyDescent="0.3">
      <c r="A8247" s="1090">
        <v>8242</v>
      </c>
      <c r="B8247" s="1091"/>
      <c r="C8247" s="1091"/>
      <c r="D8247" s="1097"/>
      <c r="E8247" s="1093">
        <f t="shared" si="513"/>
        <v>0</v>
      </c>
      <c r="F8247" s="1094">
        <f t="shared" si="514"/>
        <v>0</v>
      </c>
      <c r="G8247" s="1095">
        <f t="shared" si="515"/>
        <v>0</v>
      </c>
      <c r="H8247" s="1090" t="str">
        <f t="shared" ca="1" si="516"/>
        <v/>
      </c>
      <c r="I8247" s="1109"/>
      <c r="J8247" s="1109"/>
      <c r="K8247" s="1112"/>
      <c r="L8247" s="1091"/>
      <c r="M8247" s="1091"/>
      <c r="N8247" s="1091"/>
      <c r="O8247" s="1091"/>
      <c r="P8247" s="1096"/>
      <c r="Q8247" s="1096"/>
      <c r="R8247" s="1096"/>
      <c r="S8247" s="1091"/>
    </row>
    <row r="8248" spans="1:19" x14ac:dyDescent="0.3">
      <c r="A8248" s="1090">
        <v>8243</v>
      </c>
      <c r="B8248" s="1091"/>
      <c r="C8248" s="1091"/>
      <c r="D8248" s="1097"/>
      <c r="E8248" s="1093">
        <f t="shared" si="513"/>
        <v>0</v>
      </c>
      <c r="F8248" s="1094">
        <f t="shared" si="514"/>
        <v>0</v>
      </c>
      <c r="G8248" s="1095">
        <f t="shared" si="515"/>
        <v>0</v>
      </c>
      <c r="H8248" s="1090" t="str">
        <f t="shared" ca="1" si="516"/>
        <v/>
      </c>
      <c r="I8248" s="1109"/>
      <c r="J8248" s="1109"/>
      <c r="K8248" s="1112"/>
      <c r="L8248" s="1091"/>
      <c r="M8248" s="1091"/>
      <c r="N8248" s="1091"/>
      <c r="O8248" s="1091"/>
      <c r="P8248" s="1096"/>
      <c r="Q8248" s="1096"/>
      <c r="R8248" s="1096"/>
      <c r="S8248" s="1091"/>
    </row>
    <row r="8249" spans="1:19" x14ac:dyDescent="0.3">
      <c r="A8249" s="1090">
        <v>8244</v>
      </c>
      <c r="B8249" s="1091"/>
      <c r="C8249" s="1091"/>
      <c r="D8249" s="1097"/>
      <c r="E8249" s="1093">
        <f t="shared" si="513"/>
        <v>0</v>
      </c>
      <c r="F8249" s="1094">
        <f t="shared" si="514"/>
        <v>0</v>
      </c>
      <c r="G8249" s="1095">
        <f t="shared" si="515"/>
        <v>0</v>
      </c>
      <c r="H8249" s="1090" t="str">
        <f t="shared" ca="1" si="516"/>
        <v/>
      </c>
      <c r="I8249" s="1109"/>
      <c r="J8249" s="1109"/>
      <c r="K8249" s="1112"/>
      <c r="L8249" s="1091"/>
      <c r="M8249" s="1091"/>
      <c r="N8249" s="1091"/>
      <c r="O8249" s="1091"/>
      <c r="P8249" s="1096"/>
      <c r="Q8249" s="1096"/>
      <c r="R8249" s="1096"/>
      <c r="S8249" s="1091"/>
    </row>
    <row r="8250" spans="1:19" x14ac:dyDescent="0.3">
      <c r="A8250" s="1090">
        <v>8245</v>
      </c>
      <c r="B8250" s="1091"/>
      <c r="C8250" s="1091"/>
      <c r="D8250" s="1097"/>
      <c r="E8250" s="1093">
        <f t="shared" si="513"/>
        <v>0</v>
      </c>
      <c r="F8250" s="1094">
        <f t="shared" si="514"/>
        <v>0</v>
      </c>
      <c r="G8250" s="1095">
        <f t="shared" si="515"/>
        <v>0</v>
      </c>
      <c r="H8250" s="1090" t="str">
        <f t="shared" ca="1" si="516"/>
        <v/>
      </c>
      <c r="I8250" s="1109"/>
      <c r="J8250" s="1109"/>
      <c r="K8250" s="1112"/>
      <c r="L8250" s="1091"/>
      <c r="M8250" s="1091"/>
      <c r="N8250" s="1091"/>
      <c r="O8250" s="1091"/>
      <c r="P8250" s="1096"/>
      <c r="Q8250" s="1096"/>
      <c r="R8250" s="1096"/>
      <c r="S8250" s="1091"/>
    </row>
    <row r="8251" spans="1:19" x14ac:dyDescent="0.3">
      <c r="A8251" s="1090">
        <v>8246</v>
      </c>
      <c r="B8251" s="1091"/>
      <c r="C8251" s="1091"/>
      <c r="D8251" s="1097"/>
      <c r="E8251" s="1093">
        <f t="shared" si="513"/>
        <v>0</v>
      </c>
      <c r="F8251" s="1094">
        <f t="shared" si="514"/>
        <v>0</v>
      </c>
      <c r="G8251" s="1095">
        <f t="shared" si="515"/>
        <v>0</v>
      </c>
      <c r="H8251" s="1090" t="str">
        <f t="shared" ca="1" si="516"/>
        <v/>
      </c>
      <c r="I8251" s="1109"/>
      <c r="J8251" s="1109"/>
      <c r="K8251" s="1112"/>
      <c r="L8251" s="1091"/>
      <c r="M8251" s="1091"/>
      <c r="N8251" s="1091"/>
      <c r="O8251" s="1091"/>
      <c r="P8251" s="1096"/>
      <c r="Q8251" s="1096"/>
      <c r="R8251" s="1096"/>
      <c r="S8251" s="1091"/>
    </row>
    <row r="8252" spans="1:19" x14ac:dyDescent="0.3">
      <c r="A8252" s="1090">
        <v>8247</v>
      </c>
      <c r="B8252" s="1091"/>
      <c r="C8252" s="1091"/>
      <c r="D8252" s="1097"/>
      <c r="E8252" s="1093">
        <f t="shared" si="513"/>
        <v>0</v>
      </c>
      <c r="F8252" s="1094">
        <f t="shared" si="514"/>
        <v>0</v>
      </c>
      <c r="G8252" s="1095">
        <f t="shared" si="515"/>
        <v>0</v>
      </c>
      <c r="H8252" s="1090" t="str">
        <f t="shared" ca="1" si="516"/>
        <v/>
      </c>
      <c r="I8252" s="1109"/>
      <c r="J8252" s="1109"/>
      <c r="K8252" s="1112"/>
      <c r="L8252" s="1091"/>
      <c r="M8252" s="1091"/>
      <c r="N8252" s="1091"/>
      <c r="O8252" s="1091"/>
      <c r="P8252" s="1096"/>
      <c r="Q8252" s="1096"/>
      <c r="R8252" s="1096"/>
      <c r="S8252" s="1091"/>
    </row>
    <row r="8253" spans="1:19" x14ac:dyDescent="0.3">
      <c r="A8253" s="1090">
        <v>8248</v>
      </c>
      <c r="B8253" s="1091"/>
      <c r="C8253" s="1091"/>
      <c r="D8253" s="1097"/>
      <c r="E8253" s="1093">
        <f t="shared" si="513"/>
        <v>0</v>
      </c>
      <c r="F8253" s="1094">
        <f t="shared" si="514"/>
        <v>0</v>
      </c>
      <c r="G8253" s="1095">
        <f t="shared" si="515"/>
        <v>0</v>
      </c>
      <c r="H8253" s="1090" t="str">
        <f t="shared" ca="1" si="516"/>
        <v/>
      </c>
      <c r="I8253" s="1109"/>
      <c r="J8253" s="1109"/>
      <c r="K8253" s="1112"/>
      <c r="L8253" s="1091"/>
      <c r="M8253" s="1091"/>
      <c r="N8253" s="1091"/>
      <c r="O8253" s="1091"/>
      <c r="P8253" s="1096"/>
      <c r="Q8253" s="1096"/>
      <c r="R8253" s="1096"/>
      <c r="S8253" s="1091"/>
    </row>
    <row r="8254" spans="1:19" x14ac:dyDescent="0.3">
      <c r="A8254" s="1090">
        <v>8249</v>
      </c>
      <c r="B8254" s="1091"/>
      <c r="C8254" s="1091"/>
      <c r="D8254" s="1097"/>
      <c r="E8254" s="1093">
        <f t="shared" si="513"/>
        <v>0</v>
      </c>
      <c r="F8254" s="1094">
        <f t="shared" si="514"/>
        <v>0</v>
      </c>
      <c r="G8254" s="1095">
        <f t="shared" si="515"/>
        <v>0</v>
      </c>
      <c r="H8254" s="1090" t="str">
        <f t="shared" ca="1" si="516"/>
        <v/>
      </c>
      <c r="I8254" s="1109"/>
      <c r="J8254" s="1109"/>
      <c r="K8254" s="1112"/>
      <c r="L8254" s="1091"/>
      <c r="M8254" s="1091"/>
      <c r="N8254" s="1091"/>
      <c r="O8254" s="1091"/>
      <c r="P8254" s="1096"/>
      <c r="Q8254" s="1096"/>
      <c r="R8254" s="1096"/>
      <c r="S8254" s="1091"/>
    </row>
    <row r="8255" spans="1:19" x14ac:dyDescent="0.3">
      <c r="A8255" s="1090">
        <v>8250</v>
      </c>
      <c r="B8255" s="1091"/>
      <c r="C8255" s="1091"/>
      <c r="D8255" s="1097"/>
      <c r="E8255" s="1093">
        <f t="shared" si="513"/>
        <v>0</v>
      </c>
      <c r="F8255" s="1094">
        <f t="shared" si="514"/>
        <v>0</v>
      </c>
      <c r="G8255" s="1095">
        <f t="shared" si="515"/>
        <v>0</v>
      </c>
      <c r="H8255" s="1090" t="str">
        <f t="shared" ca="1" si="516"/>
        <v/>
      </c>
      <c r="I8255" s="1109"/>
      <c r="J8255" s="1109"/>
      <c r="K8255" s="1112"/>
      <c r="L8255" s="1091"/>
      <c r="M8255" s="1091"/>
      <c r="N8255" s="1091"/>
      <c r="O8255" s="1091"/>
      <c r="P8255" s="1096"/>
      <c r="Q8255" s="1096"/>
      <c r="R8255" s="1096"/>
      <c r="S8255" s="1091"/>
    </row>
    <row r="8256" spans="1:19" x14ac:dyDescent="0.3">
      <c r="A8256" s="1090">
        <v>8251</v>
      </c>
      <c r="B8256" s="1091"/>
      <c r="C8256" s="1091"/>
      <c r="D8256" s="1097"/>
      <c r="E8256" s="1093">
        <f t="shared" si="513"/>
        <v>0</v>
      </c>
      <c r="F8256" s="1094">
        <f t="shared" si="514"/>
        <v>0</v>
      </c>
      <c r="G8256" s="1095">
        <f t="shared" si="515"/>
        <v>0</v>
      </c>
      <c r="H8256" s="1090" t="str">
        <f t="shared" ca="1" si="516"/>
        <v/>
      </c>
      <c r="I8256" s="1109"/>
      <c r="J8256" s="1109"/>
      <c r="K8256" s="1112"/>
      <c r="L8256" s="1091"/>
      <c r="M8256" s="1091"/>
      <c r="N8256" s="1091"/>
      <c r="O8256" s="1091"/>
      <c r="P8256" s="1096"/>
      <c r="Q8256" s="1096"/>
      <c r="R8256" s="1096"/>
      <c r="S8256" s="1091"/>
    </row>
    <row r="8257" spans="1:19" x14ac:dyDescent="0.3">
      <c r="A8257" s="1090">
        <v>8252</v>
      </c>
      <c r="B8257" s="1091"/>
      <c r="C8257" s="1091"/>
      <c r="D8257" s="1097"/>
      <c r="E8257" s="1093">
        <f t="shared" si="513"/>
        <v>0</v>
      </c>
      <c r="F8257" s="1094">
        <f t="shared" si="514"/>
        <v>0</v>
      </c>
      <c r="G8257" s="1095">
        <f t="shared" si="515"/>
        <v>0</v>
      </c>
      <c r="H8257" s="1090" t="str">
        <f t="shared" ca="1" si="516"/>
        <v/>
      </c>
      <c r="I8257" s="1109"/>
      <c r="J8257" s="1109"/>
      <c r="K8257" s="1112"/>
      <c r="L8257" s="1091"/>
      <c r="M8257" s="1091"/>
      <c r="N8257" s="1091"/>
      <c r="O8257" s="1091"/>
      <c r="P8257" s="1096"/>
      <c r="Q8257" s="1096"/>
      <c r="R8257" s="1096"/>
      <c r="S8257" s="1091"/>
    </row>
    <row r="8258" spans="1:19" x14ac:dyDescent="0.3">
      <c r="A8258" s="1090">
        <v>8253</v>
      </c>
      <c r="B8258" s="1091"/>
      <c r="C8258" s="1091"/>
      <c r="D8258" s="1097"/>
      <c r="E8258" s="1093">
        <f t="shared" si="513"/>
        <v>0</v>
      </c>
      <c r="F8258" s="1094">
        <f t="shared" si="514"/>
        <v>0</v>
      </c>
      <c r="G8258" s="1095">
        <f t="shared" si="515"/>
        <v>0</v>
      </c>
      <c r="H8258" s="1090" t="str">
        <f t="shared" ca="1" si="516"/>
        <v/>
      </c>
      <c r="I8258" s="1109"/>
      <c r="J8258" s="1109"/>
      <c r="K8258" s="1112"/>
      <c r="L8258" s="1091"/>
      <c r="M8258" s="1091"/>
      <c r="N8258" s="1091"/>
      <c r="O8258" s="1091"/>
      <c r="P8258" s="1096"/>
      <c r="Q8258" s="1096"/>
      <c r="R8258" s="1096"/>
      <c r="S8258" s="1091"/>
    </row>
    <row r="8259" spans="1:19" x14ac:dyDescent="0.3">
      <c r="A8259" s="1090">
        <v>8254</v>
      </c>
      <c r="B8259" s="1091"/>
      <c r="C8259" s="1091"/>
      <c r="D8259" s="1097"/>
      <c r="E8259" s="1093">
        <f t="shared" si="513"/>
        <v>0</v>
      </c>
      <c r="F8259" s="1094">
        <f t="shared" si="514"/>
        <v>0</v>
      </c>
      <c r="G8259" s="1095">
        <f t="shared" si="515"/>
        <v>0</v>
      </c>
      <c r="H8259" s="1090" t="str">
        <f t="shared" ca="1" si="516"/>
        <v/>
      </c>
      <c r="I8259" s="1109"/>
      <c r="J8259" s="1109"/>
      <c r="K8259" s="1112"/>
      <c r="L8259" s="1091"/>
      <c r="M8259" s="1091"/>
      <c r="N8259" s="1091"/>
      <c r="O8259" s="1091"/>
      <c r="P8259" s="1096"/>
      <c r="Q8259" s="1096"/>
      <c r="R8259" s="1096"/>
      <c r="S8259" s="1091"/>
    </row>
    <row r="8260" spans="1:19" x14ac:dyDescent="0.3">
      <c r="A8260" s="1090">
        <v>8255</v>
      </c>
      <c r="B8260" s="1091"/>
      <c r="C8260" s="1091"/>
      <c r="D8260" s="1097"/>
      <c r="E8260" s="1093">
        <f t="shared" si="513"/>
        <v>0</v>
      </c>
      <c r="F8260" s="1094">
        <f t="shared" si="514"/>
        <v>0</v>
      </c>
      <c r="G8260" s="1095">
        <f t="shared" si="515"/>
        <v>0</v>
      </c>
      <c r="H8260" s="1090" t="str">
        <f t="shared" ca="1" si="516"/>
        <v/>
      </c>
      <c r="I8260" s="1109"/>
      <c r="J8260" s="1109"/>
      <c r="K8260" s="1112"/>
      <c r="L8260" s="1091"/>
      <c r="M8260" s="1091"/>
      <c r="N8260" s="1091"/>
      <c r="O8260" s="1091"/>
      <c r="P8260" s="1096"/>
      <c r="Q8260" s="1096"/>
      <c r="R8260" s="1096"/>
      <c r="S8260" s="1091"/>
    </row>
    <row r="8261" spans="1:19" x14ac:dyDescent="0.3">
      <c r="A8261" s="1090">
        <v>8256</v>
      </c>
      <c r="B8261" s="1091"/>
      <c r="C8261" s="1091"/>
      <c r="D8261" s="1097"/>
      <c r="E8261" s="1093">
        <f t="shared" si="513"/>
        <v>0</v>
      </c>
      <c r="F8261" s="1094">
        <f t="shared" si="514"/>
        <v>0</v>
      </c>
      <c r="G8261" s="1095">
        <f t="shared" si="515"/>
        <v>0</v>
      </c>
      <c r="H8261" s="1090" t="str">
        <f t="shared" ca="1" si="516"/>
        <v/>
      </c>
      <c r="I8261" s="1109"/>
      <c r="J8261" s="1109"/>
      <c r="K8261" s="1112"/>
      <c r="L8261" s="1091"/>
      <c r="M8261" s="1091"/>
      <c r="N8261" s="1091"/>
      <c r="O8261" s="1091"/>
      <c r="P8261" s="1096"/>
      <c r="Q8261" s="1096"/>
      <c r="R8261" s="1096"/>
      <c r="S8261" s="1091"/>
    </row>
    <row r="8262" spans="1:19" x14ac:dyDescent="0.3">
      <c r="A8262" s="1090">
        <v>8257</v>
      </c>
      <c r="B8262" s="1091"/>
      <c r="C8262" s="1091"/>
      <c r="D8262" s="1097"/>
      <c r="E8262" s="1093">
        <f t="shared" si="513"/>
        <v>0</v>
      </c>
      <c r="F8262" s="1094">
        <f t="shared" si="514"/>
        <v>0</v>
      </c>
      <c r="G8262" s="1095">
        <f t="shared" si="515"/>
        <v>0</v>
      </c>
      <c r="H8262" s="1090" t="str">
        <f t="shared" ca="1" si="516"/>
        <v/>
      </c>
      <c r="I8262" s="1109"/>
      <c r="J8262" s="1109"/>
      <c r="K8262" s="1112"/>
      <c r="L8262" s="1091"/>
      <c r="M8262" s="1091"/>
      <c r="N8262" s="1091"/>
      <c r="O8262" s="1091"/>
      <c r="P8262" s="1096"/>
      <c r="Q8262" s="1096"/>
      <c r="R8262" s="1096"/>
      <c r="S8262" s="1091"/>
    </row>
    <row r="8263" spans="1:19" x14ac:dyDescent="0.3">
      <c r="A8263" s="1090">
        <v>8258</v>
      </c>
      <c r="B8263" s="1091"/>
      <c r="C8263" s="1091"/>
      <c r="D8263" s="1097"/>
      <c r="E8263" s="1093">
        <f t="shared" ref="E8263:E8326" si="517">D8263</f>
        <v>0</v>
      </c>
      <c r="F8263" s="1094">
        <f t="shared" ref="F8263:F8326" si="518">D8263</f>
        <v>0</v>
      </c>
      <c r="G8263" s="1095">
        <f t="shared" ref="G8263:G8326" si="519">D8263</f>
        <v>0</v>
      </c>
      <c r="H8263" s="1090" t="str">
        <f t="shared" ref="H8263:H8326" ca="1" si="520">IF(ISBLANK(D8263),"",DATEDIF(G8263,TODAY(),"y"))</f>
        <v/>
      </c>
      <c r="I8263" s="1109"/>
      <c r="J8263" s="1109"/>
      <c r="K8263" s="1112"/>
      <c r="L8263" s="1091"/>
      <c r="M8263" s="1091"/>
      <c r="N8263" s="1091"/>
      <c r="O8263" s="1091"/>
      <c r="P8263" s="1096"/>
      <c r="Q8263" s="1096"/>
      <c r="R8263" s="1096"/>
      <c r="S8263" s="1091"/>
    </row>
    <row r="8264" spans="1:19" x14ac:dyDescent="0.3">
      <c r="A8264" s="1090">
        <v>8259</v>
      </c>
      <c r="B8264" s="1091"/>
      <c r="C8264" s="1091"/>
      <c r="D8264" s="1097"/>
      <c r="E8264" s="1093">
        <f t="shared" si="517"/>
        <v>0</v>
      </c>
      <c r="F8264" s="1094">
        <f t="shared" si="518"/>
        <v>0</v>
      </c>
      <c r="G8264" s="1095">
        <f t="shared" si="519"/>
        <v>0</v>
      </c>
      <c r="H8264" s="1090" t="str">
        <f t="shared" ca="1" si="520"/>
        <v/>
      </c>
      <c r="I8264" s="1109"/>
      <c r="J8264" s="1109"/>
      <c r="K8264" s="1112"/>
      <c r="L8264" s="1091"/>
      <c r="M8264" s="1091"/>
      <c r="N8264" s="1091"/>
      <c r="O8264" s="1091"/>
      <c r="P8264" s="1096"/>
      <c r="Q8264" s="1096"/>
      <c r="R8264" s="1096"/>
      <c r="S8264" s="1091"/>
    </row>
    <row r="8265" spans="1:19" x14ac:dyDescent="0.3">
      <c r="A8265" s="1090">
        <v>8260</v>
      </c>
      <c r="B8265" s="1091"/>
      <c r="C8265" s="1091"/>
      <c r="D8265" s="1097"/>
      <c r="E8265" s="1093">
        <f t="shared" si="517"/>
        <v>0</v>
      </c>
      <c r="F8265" s="1094">
        <f t="shared" si="518"/>
        <v>0</v>
      </c>
      <c r="G8265" s="1095">
        <f t="shared" si="519"/>
        <v>0</v>
      </c>
      <c r="H8265" s="1090" t="str">
        <f t="shared" ca="1" si="520"/>
        <v/>
      </c>
      <c r="I8265" s="1109"/>
      <c r="J8265" s="1109"/>
      <c r="K8265" s="1112"/>
      <c r="L8265" s="1091"/>
      <c r="M8265" s="1091"/>
      <c r="N8265" s="1091"/>
      <c r="O8265" s="1091"/>
      <c r="P8265" s="1096"/>
      <c r="Q8265" s="1096"/>
      <c r="R8265" s="1096"/>
      <c r="S8265" s="1091"/>
    </row>
    <row r="8266" spans="1:19" x14ac:dyDescent="0.3">
      <c r="A8266" s="1090">
        <v>8261</v>
      </c>
      <c r="B8266" s="1091"/>
      <c r="C8266" s="1091"/>
      <c r="D8266" s="1097"/>
      <c r="E8266" s="1093">
        <f t="shared" si="517"/>
        <v>0</v>
      </c>
      <c r="F8266" s="1094">
        <f t="shared" si="518"/>
        <v>0</v>
      </c>
      <c r="G8266" s="1095">
        <f t="shared" si="519"/>
        <v>0</v>
      </c>
      <c r="H8266" s="1090" t="str">
        <f t="shared" ca="1" si="520"/>
        <v/>
      </c>
      <c r="I8266" s="1109"/>
      <c r="J8266" s="1109"/>
      <c r="K8266" s="1112"/>
      <c r="L8266" s="1091"/>
      <c r="M8266" s="1091"/>
      <c r="N8266" s="1091"/>
      <c r="O8266" s="1091"/>
      <c r="P8266" s="1096"/>
      <c r="Q8266" s="1096"/>
      <c r="R8266" s="1096"/>
      <c r="S8266" s="1091"/>
    </row>
    <row r="8267" spans="1:19" x14ac:dyDescent="0.3">
      <c r="A8267" s="1090">
        <v>8262</v>
      </c>
      <c r="B8267" s="1091"/>
      <c r="C8267" s="1091"/>
      <c r="D8267" s="1097"/>
      <c r="E8267" s="1093">
        <f t="shared" si="517"/>
        <v>0</v>
      </c>
      <c r="F8267" s="1094">
        <f t="shared" si="518"/>
        <v>0</v>
      </c>
      <c r="G8267" s="1095">
        <f t="shared" si="519"/>
        <v>0</v>
      </c>
      <c r="H8267" s="1090" t="str">
        <f t="shared" ca="1" si="520"/>
        <v/>
      </c>
      <c r="I8267" s="1109"/>
      <c r="J8267" s="1109"/>
      <c r="K8267" s="1112"/>
      <c r="L8267" s="1091"/>
      <c r="M8267" s="1091"/>
      <c r="N8267" s="1091"/>
      <c r="O8267" s="1091"/>
      <c r="P8267" s="1096"/>
      <c r="Q8267" s="1096"/>
      <c r="R8267" s="1096"/>
      <c r="S8267" s="1091"/>
    </row>
    <row r="8268" spans="1:19" x14ac:dyDescent="0.3">
      <c r="A8268" s="1090">
        <v>8263</v>
      </c>
      <c r="B8268" s="1091"/>
      <c r="C8268" s="1091"/>
      <c r="D8268" s="1097"/>
      <c r="E8268" s="1093">
        <f t="shared" si="517"/>
        <v>0</v>
      </c>
      <c r="F8268" s="1094">
        <f t="shared" si="518"/>
        <v>0</v>
      </c>
      <c r="G8268" s="1095">
        <f t="shared" si="519"/>
        <v>0</v>
      </c>
      <c r="H8268" s="1090" t="str">
        <f t="shared" ca="1" si="520"/>
        <v/>
      </c>
      <c r="I8268" s="1109"/>
      <c r="J8268" s="1109"/>
      <c r="K8268" s="1112"/>
      <c r="L8268" s="1091"/>
      <c r="M8268" s="1091"/>
      <c r="N8268" s="1091"/>
      <c r="O8268" s="1091"/>
      <c r="P8268" s="1096"/>
      <c r="Q8268" s="1096"/>
      <c r="R8268" s="1096"/>
      <c r="S8268" s="1091"/>
    </row>
    <row r="8269" spans="1:19" x14ac:dyDescent="0.3">
      <c r="A8269" s="1090">
        <v>8264</v>
      </c>
      <c r="B8269" s="1091"/>
      <c r="C8269" s="1091"/>
      <c r="D8269" s="1097"/>
      <c r="E8269" s="1093">
        <f t="shared" si="517"/>
        <v>0</v>
      </c>
      <c r="F8269" s="1094">
        <f t="shared" si="518"/>
        <v>0</v>
      </c>
      <c r="G8269" s="1095">
        <f t="shared" si="519"/>
        <v>0</v>
      </c>
      <c r="H8269" s="1090" t="str">
        <f t="shared" ca="1" si="520"/>
        <v/>
      </c>
      <c r="I8269" s="1109"/>
      <c r="J8269" s="1109"/>
      <c r="K8269" s="1112"/>
      <c r="L8269" s="1091"/>
      <c r="M8269" s="1091"/>
      <c r="N8269" s="1091"/>
      <c r="O8269" s="1091"/>
      <c r="P8269" s="1096"/>
      <c r="Q8269" s="1096"/>
      <c r="R8269" s="1096"/>
      <c r="S8269" s="1091"/>
    </row>
    <row r="8270" spans="1:19" x14ac:dyDescent="0.3">
      <c r="A8270" s="1090">
        <v>8265</v>
      </c>
      <c r="B8270" s="1091"/>
      <c r="C8270" s="1091"/>
      <c r="D8270" s="1097"/>
      <c r="E8270" s="1093">
        <f t="shared" si="517"/>
        <v>0</v>
      </c>
      <c r="F8270" s="1094">
        <f t="shared" si="518"/>
        <v>0</v>
      </c>
      <c r="G8270" s="1095">
        <f t="shared" si="519"/>
        <v>0</v>
      </c>
      <c r="H8270" s="1090" t="str">
        <f t="shared" ca="1" si="520"/>
        <v/>
      </c>
      <c r="I8270" s="1109"/>
      <c r="J8270" s="1109"/>
      <c r="K8270" s="1112"/>
      <c r="L8270" s="1091"/>
      <c r="M8270" s="1091"/>
      <c r="N8270" s="1091"/>
      <c r="O8270" s="1091"/>
      <c r="P8270" s="1096"/>
      <c r="Q8270" s="1096"/>
      <c r="R8270" s="1096"/>
      <c r="S8270" s="1091"/>
    </row>
    <row r="8271" spans="1:19" x14ac:dyDescent="0.3">
      <c r="A8271" s="1090">
        <v>8266</v>
      </c>
      <c r="B8271" s="1091"/>
      <c r="C8271" s="1091"/>
      <c r="D8271" s="1097"/>
      <c r="E8271" s="1093">
        <f t="shared" si="517"/>
        <v>0</v>
      </c>
      <c r="F8271" s="1094">
        <f t="shared" si="518"/>
        <v>0</v>
      </c>
      <c r="G8271" s="1095">
        <f t="shared" si="519"/>
        <v>0</v>
      </c>
      <c r="H8271" s="1090" t="str">
        <f t="shared" ca="1" si="520"/>
        <v/>
      </c>
      <c r="I8271" s="1109"/>
      <c r="J8271" s="1109"/>
      <c r="K8271" s="1112"/>
      <c r="L8271" s="1091"/>
      <c r="M8271" s="1091"/>
      <c r="N8271" s="1091"/>
      <c r="O8271" s="1091"/>
      <c r="P8271" s="1096"/>
      <c r="Q8271" s="1096"/>
      <c r="R8271" s="1096"/>
      <c r="S8271" s="1091"/>
    </row>
    <row r="8272" spans="1:19" x14ac:dyDescent="0.3">
      <c r="A8272" s="1090">
        <v>8267</v>
      </c>
      <c r="B8272" s="1091"/>
      <c r="C8272" s="1091"/>
      <c r="D8272" s="1097"/>
      <c r="E8272" s="1093">
        <f t="shared" si="517"/>
        <v>0</v>
      </c>
      <c r="F8272" s="1094">
        <f t="shared" si="518"/>
        <v>0</v>
      </c>
      <c r="G8272" s="1095">
        <f t="shared" si="519"/>
        <v>0</v>
      </c>
      <c r="H8272" s="1090" t="str">
        <f t="shared" ca="1" si="520"/>
        <v/>
      </c>
      <c r="I8272" s="1109"/>
      <c r="J8272" s="1109"/>
      <c r="K8272" s="1112"/>
      <c r="L8272" s="1091"/>
      <c r="M8272" s="1091"/>
      <c r="N8272" s="1091"/>
      <c r="O8272" s="1091"/>
      <c r="P8272" s="1096"/>
      <c r="Q8272" s="1096"/>
      <c r="R8272" s="1096"/>
      <c r="S8272" s="1091"/>
    </row>
    <row r="8273" spans="1:19" x14ac:dyDescent="0.3">
      <c r="A8273" s="1090">
        <v>8268</v>
      </c>
      <c r="B8273" s="1091"/>
      <c r="C8273" s="1091"/>
      <c r="D8273" s="1097"/>
      <c r="E8273" s="1093">
        <f t="shared" si="517"/>
        <v>0</v>
      </c>
      <c r="F8273" s="1094">
        <f t="shared" si="518"/>
        <v>0</v>
      </c>
      <c r="G8273" s="1095">
        <f t="shared" si="519"/>
        <v>0</v>
      </c>
      <c r="H8273" s="1090" t="str">
        <f t="shared" ca="1" si="520"/>
        <v/>
      </c>
      <c r="I8273" s="1109"/>
      <c r="J8273" s="1109"/>
      <c r="K8273" s="1112"/>
      <c r="L8273" s="1091"/>
      <c r="M8273" s="1091"/>
      <c r="N8273" s="1091"/>
      <c r="O8273" s="1091"/>
      <c r="P8273" s="1096"/>
      <c r="Q8273" s="1096"/>
      <c r="R8273" s="1096"/>
      <c r="S8273" s="1091"/>
    </row>
    <row r="8274" spans="1:19" x14ac:dyDescent="0.3">
      <c r="A8274" s="1090">
        <v>8269</v>
      </c>
      <c r="B8274" s="1091"/>
      <c r="C8274" s="1091"/>
      <c r="D8274" s="1097"/>
      <c r="E8274" s="1093">
        <f t="shared" si="517"/>
        <v>0</v>
      </c>
      <c r="F8274" s="1094">
        <f t="shared" si="518"/>
        <v>0</v>
      </c>
      <c r="G8274" s="1095">
        <f t="shared" si="519"/>
        <v>0</v>
      </c>
      <c r="H8274" s="1090" t="str">
        <f t="shared" ca="1" si="520"/>
        <v/>
      </c>
      <c r="I8274" s="1109"/>
      <c r="J8274" s="1109"/>
      <c r="K8274" s="1112"/>
      <c r="L8274" s="1091"/>
      <c r="M8274" s="1091"/>
      <c r="N8274" s="1091"/>
      <c r="O8274" s="1091"/>
      <c r="P8274" s="1096"/>
      <c r="Q8274" s="1096"/>
      <c r="R8274" s="1096"/>
      <c r="S8274" s="1091"/>
    </row>
    <row r="8275" spans="1:19" x14ac:dyDescent="0.3">
      <c r="A8275" s="1090">
        <v>8270</v>
      </c>
      <c r="B8275" s="1091"/>
      <c r="C8275" s="1091"/>
      <c r="D8275" s="1097"/>
      <c r="E8275" s="1093">
        <f t="shared" si="517"/>
        <v>0</v>
      </c>
      <c r="F8275" s="1094">
        <f t="shared" si="518"/>
        <v>0</v>
      </c>
      <c r="G8275" s="1095">
        <f t="shared" si="519"/>
        <v>0</v>
      </c>
      <c r="H8275" s="1090" t="str">
        <f t="shared" ca="1" si="520"/>
        <v/>
      </c>
      <c r="I8275" s="1109"/>
      <c r="J8275" s="1109"/>
      <c r="K8275" s="1112"/>
      <c r="L8275" s="1091"/>
      <c r="M8275" s="1091"/>
      <c r="N8275" s="1091"/>
      <c r="O8275" s="1091"/>
      <c r="P8275" s="1096"/>
      <c r="Q8275" s="1096"/>
      <c r="R8275" s="1096"/>
      <c r="S8275" s="1091"/>
    </row>
    <row r="8276" spans="1:19" x14ac:dyDescent="0.3">
      <c r="A8276" s="1090">
        <v>8271</v>
      </c>
      <c r="B8276" s="1091"/>
      <c r="C8276" s="1091"/>
      <c r="D8276" s="1097"/>
      <c r="E8276" s="1093">
        <f t="shared" si="517"/>
        <v>0</v>
      </c>
      <c r="F8276" s="1094">
        <f t="shared" si="518"/>
        <v>0</v>
      </c>
      <c r="G8276" s="1095">
        <f t="shared" si="519"/>
        <v>0</v>
      </c>
      <c r="H8276" s="1090" t="str">
        <f t="shared" ca="1" si="520"/>
        <v/>
      </c>
      <c r="I8276" s="1109"/>
      <c r="J8276" s="1109"/>
      <c r="K8276" s="1112"/>
      <c r="L8276" s="1091"/>
      <c r="M8276" s="1091"/>
      <c r="N8276" s="1091"/>
      <c r="O8276" s="1091"/>
      <c r="P8276" s="1096"/>
      <c r="Q8276" s="1096"/>
      <c r="R8276" s="1096"/>
      <c r="S8276" s="1091"/>
    </row>
    <row r="8277" spans="1:19" x14ac:dyDescent="0.3">
      <c r="A8277" s="1090">
        <v>8272</v>
      </c>
      <c r="B8277" s="1091"/>
      <c r="C8277" s="1091"/>
      <c r="D8277" s="1097"/>
      <c r="E8277" s="1093">
        <f t="shared" si="517"/>
        <v>0</v>
      </c>
      <c r="F8277" s="1094">
        <f t="shared" si="518"/>
        <v>0</v>
      </c>
      <c r="G8277" s="1095">
        <f t="shared" si="519"/>
        <v>0</v>
      </c>
      <c r="H8277" s="1090" t="str">
        <f t="shared" ca="1" si="520"/>
        <v/>
      </c>
      <c r="I8277" s="1109"/>
      <c r="J8277" s="1109"/>
      <c r="K8277" s="1112"/>
      <c r="L8277" s="1091"/>
      <c r="M8277" s="1091"/>
      <c r="N8277" s="1091"/>
      <c r="O8277" s="1091"/>
      <c r="P8277" s="1096"/>
      <c r="Q8277" s="1096"/>
      <c r="R8277" s="1096"/>
      <c r="S8277" s="1091"/>
    </row>
    <row r="8278" spans="1:19" x14ac:dyDescent="0.3">
      <c r="A8278" s="1090">
        <v>8273</v>
      </c>
      <c r="B8278" s="1091"/>
      <c r="C8278" s="1091"/>
      <c r="D8278" s="1097"/>
      <c r="E8278" s="1093">
        <f t="shared" si="517"/>
        <v>0</v>
      </c>
      <c r="F8278" s="1094">
        <f t="shared" si="518"/>
        <v>0</v>
      </c>
      <c r="G8278" s="1095">
        <f t="shared" si="519"/>
        <v>0</v>
      </c>
      <c r="H8278" s="1090" t="str">
        <f t="shared" ca="1" si="520"/>
        <v/>
      </c>
      <c r="I8278" s="1109"/>
      <c r="J8278" s="1109"/>
      <c r="K8278" s="1112"/>
      <c r="L8278" s="1091"/>
      <c r="M8278" s="1091"/>
      <c r="N8278" s="1091"/>
      <c r="O8278" s="1091"/>
      <c r="P8278" s="1096"/>
      <c r="Q8278" s="1096"/>
      <c r="R8278" s="1096"/>
      <c r="S8278" s="1091"/>
    </row>
    <row r="8279" spans="1:19" x14ac:dyDescent="0.3">
      <c r="A8279" s="1090">
        <v>8274</v>
      </c>
      <c r="B8279" s="1091"/>
      <c r="C8279" s="1091"/>
      <c r="D8279" s="1097"/>
      <c r="E8279" s="1093">
        <f t="shared" si="517"/>
        <v>0</v>
      </c>
      <c r="F8279" s="1094">
        <f t="shared" si="518"/>
        <v>0</v>
      </c>
      <c r="G8279" s="1095">
        <f t="shared" si="519"/>
        <v>0</v>
      </c>
      <c r="H8279" s="1090" t="str">
        <f t="shared" ca="1" si="520"/>
        <v/>
      </c>
      <c r="I8279" s="1109"/>
      <c r="J8279" s="1109"/>
      <c r="K8279" s="1112"/>
      <c r="L8279" s="1091"/>
      <c r="M8279" s="1091"/>
      <c r="N8279" s="1091"/>
      <c r="O8279" s="1091"/>
      <c r="P8279" s="1096"/>
      <c r="Q8279" s="1096"/>
      <c r="R8279" s="1096"/>
      <c r="S8279" s="1091"/>
    </row>
    <row r="8280" spans="1:19" x14ac:dyDescent="0.3">
      <c r="A8280" s="1090">
        <v>8275</v>
      </c>
      <c r="B8280" s="1091"/>
      <c r="C8280" s="1091"/>
      <c r="D8280" s="1097"/>
      <c r="E8280" s="1093">
        <f t="shared" si="517"/>
        <v>0</v>
      </c>
      <c r="F8280" s="1094">
        <f t="shared" si="518"/>
        <v>0</v>
      </c>
      <c r="G8280" s="1095">
        <f t="shared" si="519"/>
        <v>0</v>
      </c>
      <c r="H8280" s="1090" t="str">
        <f t="shared" ca="1" si="520"/>
        <v/>
      </c>
      <c r="I8280" s="1109"/>
      <c r="J8280" s="1109"/>
      <c r="K8280" s="1112"/>
      <c r="L8280" s="1091"/>
      <c r="M8280" s="1091"/>
      <c r="N8280" s="1091"/>
      <c r="O8280" s="1091"/>
      <c r="P8280" s="1096"/>
      <c r="Q8280" s="1096"/>
      <c r="R8280" s="1096"/>
      <c r="S8280" s="1091"/>
    </row>
    <row r="8281" spans="1:19" x14ac:dyDescent="0.3">
      <c r="A8281" s="1090">
        <v>8276</v>
      </c>
      <c r="B8281" s="1091"/>
      <c r="C8281" s="1091"/>
      <c r="D8281" s="1097"/>
      <c r="E8281" s="1093">
        <f t="shared" si="517"/>
        <v>0</v>
      </c>
      <c r="F8281" s="1094">
        <f t="shared" si="518"/>
        <v>0</v>
      </c>
      <c r="G8281" s="1095">
        <f t="shared" si="519"/>
        <v>0</v>
      </c>
      <c r="H8281" s="1090" t="str">
        <f t="shared" ca="1" si="520"/>
        <v/>
      </c>
      <c r="I8281" s="1109"/>
      <c r="J8281" s="1109"/>
      <c r="K8281" s="1112"/>
      <c r="L8281" s="1091"/>
      <c r="M8281" s="1091"/>
      <c r="N8281" s="1091"/>
      <c r="O8281" s="1091"/>
      <c r="P8281" s="1096"/>
      <c r="Q8281" s="1096"/>
      <c r="R8281" s="1096"/>
      <c r="S8281" s="1091"/>
    </row>
    <row r="8282" spans="1:19" x14ac:dyDescent="0.3">
      <c r="A8282" s="1090">
        <v>8277</v>
      </c>
      <c r="B8282" s="1091"/>
      <c r="C8282" s="1091"/>
      <c r="D8282" s="1097"/>
      <c r="E8282" s="1093">
        <f t="shared" si="517"/>
        <v>0</v>
      </c>
      <c r="F8282" s="1094">
        <f t="shared" si="518"/>
        <v>0</v>
      </c>
      <c r="G8282" s="1095">
        <f t="shared" si="519"/>
        <v>0</v>
      </c>
      <c r="H8282" s="1090" t="str">
        <f t="shared" ca="1" si="520"/>
        <v/>
      </c>
      <c r="I8282" s="1109"/>
      <c r="J8282" s="1109"/>
      <c r="K8282" s="1112"/>
      <c r="L8282" s="1091"/>
      <c r="M8282" s="1091"/>
      <c r="N8282" s="1091"/>
      <c r="O8282" s="1091"/>
      <c r="P8282" s="1096"/>
      <c r="Q8282" s="1096"/>
      <c r="R8282" s="1096"/>
      <c r="S8282" s="1091"/>
    </row>
    <row r="8283" spans="1:19" x14ac:dyDescent="0.3">
      <c r="A8283" s="1090">
        <v>8278</v>
      </c>
      <c r="B8283" s="1091"/>
      <c r="C8283" s="1091"/>
      <c r="D8283" s="1097"/>
      <c r="E8283" s="1093">
        <f t="shared" si="517"/>
        <v>0</v>
      </c>
      <c r="F8283" s="1094">
        <f t="shared" si="518"/>
        <v>0</v>
      </c>
      <c r="G8283" s="1095">
        <f t="shared" si="519"/>
        <v>0</v>
      </c>
      <c r="H8283" s="1090" t="str">
        <f t="shared" ca="1" si="520"/>
        <v/>
      </c>
      <c r="I8283" s="1109"/>
      <c r="J8283" s="1109"/>
      <c r="K8283" s="1112"/>
      <c r="L8283" s="1091"/>
      <c r="M8283" s="1091"/>
      <c r="N8283" s="1091"/>
      <c r="O8283" s="1091"/>
      <c r="P8283" s="1096"/>
      <c r="Q8283" s="1096"/>
      <c r="R8283" s="1096"/>
      <c r="S8283" s="1091"/>
    </row>
    <row r="8284" spans="1:19" x14ac:dyDescent="0.3">
      <c r="A8284" s="1090">
        <v>8279</v>
      </c>
      <c r="B8284" s="1091"/>
      <c r="C8284" s="1091"/>
      <c r="D8284" s="1097"/>
      <c r="E8284" s="1093">
        <f t="shared" si="517"/>
        <v>0</v>
      </c>
      <c r="F8284" s="1094">
        <f t="shared" si="518"/>
        <v>0</v>
      </c>
      <c r="G8284" s="1095">
        <f t="shared" si="519"/>
        <v>0</v>
      </c>
      <c r="H8284" s="1090" t="str">
        <f t="shared" ca="1" si="520"/>
        <v/>
      </c>
      <c r="I8284" s="1109"/>
      <c r="J8284" s="1109"/>
      <c r="K8284" s="1112"/>
      <c r="L8284" s="1091"/>
      <c r="M8284" s="1091"/>
      <c r="N8284" s="1091"/>
      <c r="O8284" s="1091"/>
      <c r="P8284" s="1096"/>
      <c r="Q8284" s="1096"/>
      <c r="R8284" s="1096"/>
      <c r="S8284" s="1091"/>
    </row>
    <row r="8285" spans="1:19" x14ac:dyDescent="0.3">
      <c r="A8285" s="1090">
        <v>8280</v>
      </c>
      <c r="B8285" s="1091"/>
      <c r="C8285" s="1091"/>
      <c r="D8285" s="1097"/>
      <c r="E8285" s="1093">
        <f t="shared" si="517"/>
        <v>0</v>
      </c>
      <c r="F8285" s="1094">
        <f t="shared" si="518"/>
        <v>0</v>
      </c>
      <c r="G8285" s="1095">
        <f t="shared" si="519"/>
        <v>0</v>
      </c>
      <c r="H8285" s="1090" t="str">
        <f t="shared" ca="1" si="520"/>
        <v/>
      </c>
      <c r="I8285" s="1109"/>
      <c r="J8285" s="1109"/>
      <c r="K8285" s="1112"/>
      <c r="L8285" s="1091"/>
      <c r="M8285" s="1091"/>
      <c r="N8285" s="1091"/>
      <c r="O8285" s="1091"/>
      <c r="P8285" s="1096"/>
      <c r="Q8285" s="1096"/>
      <c r="R8285" s="1096"/>
      <c r="S8285" s="1091"/>
    </row>
    <row r="8286" spans="1:19" x14ac:dyDescent="0.3">
      <c r="A8286" s="1090">
        <v>8281</v>
      </c>
      <c r="B8286" s="1091"/>
      <c r="C8286" s="1091"/>
      <c r="D8286" s="1097"/>
      <c r="E8286" s="1093">
        <f t="shared" si="517"/>
        <v>0</v>
      </c>
      <c r="F8286" s="1094">
        <f t="shared" si="518"/>
        <v>0</v>
      </c>
      <c r="G8286" s="1095">
        <f t="shared" si="519"/>
        <v>0</v>
      </c>
      <c r="H8286" s="1090" t="str">
        <f t="shared" ca="1" si="520"/>
        <v/>
      </c>
      <c r="I8286" s="1109"/>
      <c r="J8286" s="1109"/>
      <c r="K8286" s="1112"/>
      <c r="L8286" s="1091"/>
      <c r="M8286" s="1091"/>
      <c r="N8286" s="1091"/>
      <c r="O8286" s="1091"/>
      <c r="P8286" s="1096"/>
      <c r="Q8286" s="1096"/>
      <c r="R8286" s="1096"/>
      <c r="S8286" s="1091"/>
    </row>
    <row r="8287" spans="1:19" x14ac:dyDescent="0.3">
      <c r="A8287" s="1090">
        <v>8282</v>
      </c>
      <c r="B8287" s="1091"/>
      <c r="C8287" s="1091"/>
      <c r="D8287" s="1097"/>
      <c r="E8287" s="1093">
        <f t="shared" si="517"/>
        <v>0</v>
      </c>
      <c r="F8287" s="1094">
        <f t="shared" si="518"/>
        <v>0</v>
      </c>
      <c r="G8287" s="1095">
        <f t="shared" si="519"/>
        <v>0</v>
      </c>
      <c r="H8287" s="1090" t="str">
        <f t="shared" ca="1" si="520"/>
        <v/>
      </c>
      <c r="I8287" s="1109"/>
      <c r="J8287" s="1109"/>
      <c r="K8287" s="1112"/>
      <c r="L8287" s="1091"/>
      <c r="M8287" s="1091"/>
      <c r="N8287" s="1091"/>
      <c r="O8287" s="1091"/>
      <c r="P8287" s="1096"/>
      <c r="Q8287" s="1096"/>
      <c r="R8287" s="1096"/>
      <c r="S8287" s="1091"/>
    </row>
    <row r="8288" spans="1:19" x14ac:dyDescent="0.3">
      <c r="A8288" s="1090">
        <v>8283</v>
      </c>
      <c r="B8288" s="1091"/>
      <c r="C8288" s="1091"/>
      <c r="D8288" s="1097"/>
      <c r="E8288" s="1093">
        <f t="shared" si="517"/>
        <v>0</v>
      </c>
      <c r="F8288" s="1094">
        <f t="shared" si="518"/>
        <v>0</v>
      </c>
      <c r="G8288" s="1095">
        <f t="shared" si="519"/>
        <v>0</v>
      </c>
      <c r="H8288" s="1090" t="str">
        <f t="shared" ca="1" si="520"/>
        <v/>
      </c>
      <c r="I8288" s="1109"/>
      <c r="J8288" s="1109"/>
      <c r="K8288" s="1112"/>
      <c r="L8288" s="1091"/>
      <c r="M8288" s="1091"/>
      <c r="N8288" s="1091"/>
      <c r="O8288" s="1091"/>
      <c r="P8288" s="1096"/>
      <c r="Q8288" s="1096"/>
      <c r="R8288" s="1096"/>
      <c r="S8288" s="1091"/>
    </row>
    <row r="8289" spans="1:19" x14ac:dyDescent="0.3">
      <c r="A8289" s="1090">
        <v>8284</v>
      </c>
      <c r="B8289" s="1091"/>
      <c r="C8289" s="1091"/>
      <c r="D8289" s="1097"/>
      <c r="E8289" s="1093">
        <f t="shared" si="517"/>
        <v>0</v>
      </c>
      <c r="F8289" s="1094">
        <f t="shared" si="518"/>
        <v>0</v>
      </c>
      <c r="G8289" s="1095">
        <f t="shared" si="519"/>
        <v>0</v>
      </c>
      <c r="H8289" s="1090" t="str">
        <f t="shared" ca="1" si="520"/>
        <v/>
      </c>
      <c r="I8289" s="1109"/>
      <c r="J8289" s="1109"/>
      <c r="K8289" s="1112"/>
      <c r="L8289" s="1091"/>
      <c r="M8289" s="1091"/>
      <c r="N8289" s="1091"/>
      <c r="O8289" s="1091"/>
      <c r="P8289" s="1096"/>
      <c r="Q8289" s="1096"/>
      <c r="R8289" s="1096"/>
      <c r="S8289" s="1091"/>
    </row>
    <row r="8290" spans="1:19" x14ac:dyDescent="0.3">
      <c r="A8290" s="1090">
        <v>8285</v>
      </c>
      <c r="B8290" s="1091"/>
      <c r="C8290" s="1091"/>
      <c r="D8290" s="1097"/>
      <c r="E8290" s="1093">
        <f t="shared" si="517"/>
        <v>0</v>
      </c>
      <c r="F8290" s="1094">
        <f t="shared" si="518"/>
        <v>0</v>
      </c>
      <c r="G8290" s="1095">
        <f t="shared" si="519"/>
        <v>0</v>
      </c>
      <c r="H8290" s="1090" t="str">
        <f t="shared" ca="1" si="520"/>
        <v/>
      </c>
      <c r="I8290" s="1109"/>
      <c r="J8290" s="1109"/>
      <c r="K8290" s="1112"/>
      <c r="L8290" s="1091"/>
      <c r="M8290" s="1091"/>
      <c r="N8290" s="1091"/>
      <c r="O8290" s="1091"/>
      <c r="P8290" s="1096"/>
      <c r="Q8290" s="1096"/>
      <c r="R8290" s="1096"/>
      <c r="S8290" s="1091"/>
    </row>
    <row r="8291" spans="1:19" x14ac:dyDescent="0.3">
      <c r="A8291" s="1090">
        <v>8286</v>
      </c>
      <c r="B8291" s="1091"/>
      <c r="C8291" s="1091"/>
      <c r="D8291" s="1097"/>
      <c r="E8291" s="1093">
        <f t="shared" si="517"/>
        <v>0</v>
      </c>
      <c r="F8291" s="1094">
        <f t="shared" si="518"/>
        <v>0</v>
      </c>
      <c r="G8291" s="1095">
        <f t="shared" si="519"/>
        <v>0</v>
      </c>
      <c r="H8291" s="1090" t="str">
        <f t="shared" ca="1" si="520"/>
        <v/>
      </c>
      <c r="I8291" s="1109"/>
      <c r="J8291" s="1109"/>
      <c r="K8291" s="1112"/>
      <c r="L8291" s="1091"/>
      <c r="M8291" s="1091"/>
      <c r="N8291" s="1091"/>
      <c r="O8291" s="1091"/>
      <c r="P8291" s="1096"/>
      <c r="Q8291" s="1096"/>
      <c r="R8291" s="1096"/>
      <c r="S8291" s="1091"/>
    </row>
    <row r="8292" spans="1:19" x14ac:dyDescent="0.3">
      <c r="A8292" s="1090">
        <v>8287</v>
      </c>
      <c r="B8292" s="1091"/>
      <c r="C8292" s="1091"/>
      <c r="D8292" s="1097"/>
      <c r="E8292" s="1093">
        <f t="shared" si="517"/>
        <v>0</v>
      </c>
      <c r="F8292" s="1094">
        <f t="shared" si="518"/>
        <v>0</v>
      </c>
      <c r="G8292" s="1095">
        <f t="shared" si="519"/>
        <v>0</v>
      </c>
      <c r="H8292" s="1090" t="str">
        <f t="shared" ca="1" si="520"/>
        <v/>
      </c>
      <c r="I8292" s="1109"/>
      <c r="J8292" s="1109"/>
      <c r="K8292" s="1112"/>
      <c r="L8292" s="1091"/>
      <c r="M8292" s="1091"/>
      <c r="N8292" s="1091"/>
      <c r="O8292" s="1091"/>
      <c r="P8292" s="1096"/>
      <c r="Q8292" s="1096"/>
      <c r="R8292" s="1096"/>
      <c r="S8292" s="1091"/>
    </row>
    <row r="8293" spans="1:19" x14ac:dyDescent="0.3">
      <c r="A8293" s="1090">
        <v>8288</v>
      </c>
      <c r="B8293" s="1091"/>
      <c r="C8293" s="1091"/>
      <c r="D8293" s="1097"/>
      <c r="E8293" s="1093">
        <f t="shared" si="517"/>
        <v>0</v>
      </c>
      <c r="F8293" s="1094">
        <f t="shared" si="518"/>
        <v>0</v>
      </c>
      <c r="G8293" s="1095">
        <f t="shared" si="519"/>
        <v>0</v>
      </c>
      <c r="H8293" s="1090" t="str">
        <f t="shared" ca="1" si="520"/>
        <v/>
      </c>
      <c r="I8293" s="1109"/>
      <c r="J8293" s="1109"/>
      <c r="K8293" s="1112"/>
      <c r="L8293" s="1091"/>
      <c r="M8293" s="1091"/>
      <c r="N8293" s="1091"/>
      <c r="O8293" s="1091"/>
      <c r="P8293" s="1096"/>
      <c r="Q8293" s="1096"/>
      <c r="R8293" s="1096"/>
      <c r="S8293" s="1091"/>
    </row>
    <row r="8294" spans="1:19" x14ac:dyDescent="0.3">
      <c r="A8294" s="1090">
        <v>8289</v>
      </c>
      <c r="B8294" s="1091"/>
      <c r="C8294" s="1091"/>
      <c r="D8294" s="1097"/>
      <c r="E8294" s="1093">
        <f t="shared" si="517"/>
        <v>0</v>
      </c>
      <c r="F8294" s="1094">
        <f t="shared" si="518"/>
        <v>0</v>
      </c>
      <c r="G8294" s="1095">
        <f t="shared" si="519"/>
        <v>0</v>
      </c>
      <c r="H8294" s="1090" t="str">
        <f t="shared" ca="1" si="520"/>
        <v/>
      </c>
      <c r="I8294" s="1109"/>
      <c r="J8294" s="1109"/>
      <c r="K8294" s="1112"/>
      <c r="L8294" s="1091"/>
      <c r="M8294" s="1091"/>
      <c r="N8294" s="1091"/>
      <c r="O8294" s="1091"/>
      <c r="P8294" s="1096"/>
      <c r="Q8294" s="1096"/>
      <c r="R8294" s="1096"/>
      <c r="S8294" s="1091"/>
    </row>
    <row r="8295" spans="1:19" x14ac:dyDescent="0.3">
      <c r="A8295" s="1090">
        <v>8290</v>
      </c>
      <c r="B8295" s="1091"/>
      <c r="C8295" s="1091"/>
      <c r="D8295" s="1097"/>
      <c r="E8295" s="1093">
        <f t="shared" si="517"/>
        <v>0</v>
      </c>
      <c r="F8295" s="1094">
        <f t="shared" si="518"/>
        <v>0</v>
      </c>
      <c r="G8295" s="1095">
        <f t="shared" si="519"/>
        <v>0</v>
      </c>
      <c r="H8295" s="1090" t="str">
        <f t="shared" ca="1" si="520"/>
        <v/>
      </c>
      <c r="I8295" s="1109"/>
      <c r="J8295" s="1109"/>
      <c r="K8295" s="1112"/>
      <c r="L8295" s="1091"/>
      <c r="M8295" s="1091"/>
      <c r="N8295" s="1091"/>
      <c r="O8295" s="1091"/>
      <c r="P8295" s="1096"/>
      <c r="Q8295" s="1096"/>
      <c r="R8295" s="1096"/>
      <c r="S8295" s="1091"/>
    </row>
    <row r="8296" spans="1:19" x14ac:dyDescent="0.3">
      <c r="A8296" s="1090">
        <v>8291</v>
      </c>
      <c r="B8296" s="1091"/>
      <c r="C8296" s="1091"/>
      <c r="D8296" s="1097"/>
      <c r="E8296" s="1093">
        <f t="shared" si="517"/>
        <v>0</v>
      </c>
      <c r="F8296" s="1094">
        <f t="shared" si="518"/>
        <v>0</v>
      </c>
      <c r="G8296" s="1095">
        <f t="shared" si="519"/>
        <v>0</v>
      </c>
      <c r="H8296" s="1090" t="str">
        <f t="shared" ca="1" si="520"/>
        <v/>
      </c>
      <c r="I8296" s="1109"/>
      <c r="J8296" s="1109"/>
      <c r="K8296" s="1112"/>
      <c r="L8296" s="1091"/>
      <c r="M8296" s="1091"/>
      <c r="N8296" s="1091"/>
      <c r="O8296" s="1091"/>
      <c r="P8296" s="1096"/>
      <c r="Q8296" s="1096"/>
      <c r="R8296" s="1096"/>
      <c r="S8296" s="1091"/>
    </row>
    <row r="8297" spans="1:19" x14ac:dyDescent="0.3">
      <c r="A8297" s="1090">
        <v>8292</v>
      </c>
      <c r="B8297" s="1091"/>
      <c r="C8297" s="1091"/>
      <c r="D8297" s="1097"/>
      <c r="E8297" s="1093">
        <f t="shared" si="517"/>
        <v>0</v>
      </c>
      <c r="F8297" s="1094">
        <f t="shared" si="518"/>
        <v>0</v>
      </c>
      <c r="G8297" s="1095">
        <f t="shared" si="519"/>
        <v>0</v>
      </c>
      <c r="H8297" s="1090" t="str">
        <f t="shared" ca="1" si="520"/>
        <v/>
      </c>
      <c r="I8297" s="1109"/>
      <c r="J8297" s="1109"/>
      <c r="K8297" s="1112"/>
      <c r="L8297" s="1091"/>
      <c r="M8297" s="1091"/>
      <c r="N8297" s="1091"/>
      <c r="O8297" s="1091"/>
      <c r="P8297" s="1096"/>
      <c r="Q8297" s="1096"/>
      <c r="R8297" s="1096"/>
      <c r="S8297" s="1091"/>
    </row>
    <row r="8298" spans="1:19" x14ac:dyDescent="0.3">
      <c r="A8298" s="1090">
        <v>8293</v>
      </c>
      <c r="B8298" s="1091"/>
      <c r="C8298" s="1091"/>
      <c r="D8298" s="1097"/>
      <c r="E8298" s="1093">
        <f t="shared" si="517"/>
        <v>0</v>
      </c>
      <c r="F8298" s="1094">
        <f t="shared" si="518"/>
        <v>0</v>
      </c>
      <c r="G8298" s="1095">
        <f t="shared" si="519"/>
        <v>0</v>
      </c>
      <c r="H8298" s="1090" t="str">
        <f t="shared" ca="1" si="520"/>
        <v/>
      </c>
      <c r="I8298" s="1109"/>
      <c r="J8298" s="1109"/>
      <c r="K8298" s="1112"/>
      <c r="L8298" s="1091"/>
      <c r="M8298" s="1091"/>
      <c r="N8298" s="1091"/>
      <c r="O8298" s="1091"/>
      <c r="P8298" s="1096"/>
      <c r="Q8298" s="1096"/>
      <c r="R8298" s="1096"/>
      <c r="S8298" s="1091"/>
    </row>
    <row r="8299" spans="1:19" x14ac:dyDescent="0.3">
      <c r="A8299" s="1090">
        <v>8294</v>
      </c>
      <c r="B8299" s="1091"/>
      <c r="C8299" s="1091"/>
      <c r="D8299" s="1097"/>
      <c r="E8299" s="1093">
        <f t="shared" si="517"/>
        <v>0</v>
      </c>
      <c r="F8299" s="1094">
        <f t="shared" si="518"/>
        <v>0</v>
      </c>
      <c r="G8299" s="1095">
        <f t="shared" si="519"/>
        <v>0</v>
      </c>
      <c r="H8299" s="1090" t="str">
        <f t="shared" ca="1" si="520"/>
        <v/>
      </c>
      <c r="I8299" s="1109"/>
      <c r="J8299" s="1109"/>
      <c r="K8299" s="1112"/>
      <c r="L8299" s="1091"/>
      <c r="M8299" s="1091"/>
      <c r="N8299" s="1091"/>
      <c r="O8299" s="1091"/>
      <c r="P8299" s="1096"/>
      <c r="Q8299" s="1096"/>
      <c r="R8299" s="1096"/>
      <c r="S8299" s="1091"/>
    </row>
    <row r="8300" spans="1:19" x14ac:dyDescent="0.3">
      <c r="A8300" s="1090">
        <v>8295</v>
      </c>
      <c r="B8300" s="1091"/>
      <c r="C8300" s="1091"/>
      <c r="D8300" s="1097"/>
      <c r="E8300" s="1093">
        <f t="shared" si="517"/>
        <v>0</v>
      </c>
      <c r="F8300" s="1094">
        <f t="shared" si="518"/>
        <v>0</v>
      </c>
      <c r="G8300" s="1095">
        <f t="shared" si="519"/>
        <v>0</v>
      </c>
      <c r="H8300" s="1090" t="str">
        <f t="shared" ca="1" si="520"/>
        <v/>
      </c>
      <c r="I8300" s="1109"/>
      <c r="J8300" s="1109"/>
      <c r="K8300" s="1112"/>
      <c r="L8300" s="1091"/>
      <c r="M8300" s="1091"/>
      <c r="N8300" s="1091"/>
      <c r="O8300" s="1091"/>
      <c r="P8300" s="1096"/>
      <c r="Q8300" s="1096"/>
      <c r="R8300" s="1096"/>
      <c r="S8300" s="1091"/>
    </row>
    <row r="8301" spans="1:19" x14ac:dyDescent="0.3">
      <c r="A8301" s="1090">
        <v>8296</v>
      </c>
      <c r="B8301" s="1091"/>
      <c r="C8301" s="1091"/>
      <c r="D8301" s="1097"/>
      <c r="E8301" s="1093">
        <f t="shared" si="517"/>
        <v>0</v>
      </c>
      <c r="F8301" s="1094">
        <f t="shared" si="518"/>
        <v>0</v>
      </c>
      <c r="G8301" s="1095">
        <f t="shared" si="519"/>
        <v>0</v>
      </c>
      <c r="H8301" s="1090" t="str">
        <f t="shared" ca="1" si="520"/>
        <v/>
      </c>
      <c r="I8301" s="1109"/>
      <c r="J8301" s="1109"/>
      <c r="K8301" s="1112"/>
      <c r="L8301" s="1091"/>
      <c r="M8301" s="1091"/>
      <c r="N8301" s="1091"/>
      <c r="O8301" s="1091"/>
      <c r="P8301" s="1096"/>
      <c r="Q8301" s="1096"/>
      <c r="R8301" s="1096"/>
      <c r="S8301" s="1091"/>
    </row>
    <row r="8302" spans="1:19" x14ac:dyDescent="0.3">
      <c r="A8302" s="1090">
        <v>8297</v>
      </c>
      <c r="B8302" s="1091"/>
      <c r="C8302" s="1091"/>
      <c r="D8302" s="1097"/>
      <c r="E8302" s="1093">
        <f t="shared" si="517"/>
        <v>0</v>
      </c>
      <c r="F8302" s="1094">
        <f t="shared" si="518"/>
        <v>0</v>
      </c>
      <c r="G8302" s="1095">
        <f t="shared" si="519"/>
        <v>0</v>
      </c>
      <c r="H8302" s="1090" t="str">
        <f t="shared" ca="1" si="520"/>
        <v/>
      </c>
      <c r="I8302" s="1109"/>
      <c r="J8302" s="1109"/>
      <c r="K8302" s="1112"/>
      <c r="L8302" s="1091"/>
      <c r="M8302" s="1091"/>
      <c r="N8302" s="1091"/>
      <c r="O8302" s="1091"/>
      <c r="P8302" s="1096"/>
      <c r="Q8302" s="1096"/>
      <c r="R8302" s="1096"/>
      <c r="S8302" s="1091"/>
    </row>
    <row r="8303" spans="1:19" x14ac:dyDescent="0.3">
      <c r="A8303" s="1090">
        <v>8298</v>
      </c>
      <c r="B8303" s="1091"/>
      <c r="C8303" s="1091"/>
      <c r="D8303" s="1097"/>
      <c r="E8303" s="1093">
        <f t="shared" si="517"/>
        <v>0</v>
      </c>
      <c r="F8303" s="1094">
        <f t="shared" si="518"/>
        <v>0</v>
      </c>
      <c r="G8303" s="1095">
        <f t="shared" si="519"/>
        <v>0</v>
      </c>
      <c r="H8303" s="1090" t="str">
        <f t="shared" ca="1" si="520"/>
        <v/>
      </c>
      <c r="I8303" s="1109"/>
      <c r="J8303" s="1109"/>
      <c r="K8303" s="1112"/>
      <c r="L8303" s="1091"/>
      <c r="M8303" s="1091"/>
      <c r="N8303" s="1091"/>
      <c r="O8303" s="1091"/>
      <c r="P8303" s="1096"/>
      <c r="Q8303" s="1096"/>
      <c r="R8303" s="1096"/>
      <c r="S8303" s="1091"/>
    </row>
    <row r="8304" spans="1:19" x14ac:dyDescent="0.3">
      <c r="A8304" s="1090">
        <v>8299</v>
      </c>
      <c r="B8304" s="1091"/>
      <c r="C8304" s="1091"/>
      <c r="D8304" s="1097"/>
      <c r="E8304" s="1093">
        <f t="shared" si="517"/>
        <v>0</v>
      </c>
      <c r="F8304" s="1094">
        <f t="shared" si="518"/>
        <v>0</v>
      </c>
      <c r="G8304" s="1095">
        <f t="shared" si="519"/>
        <v>0</v>
      </c>
      <c r="H8304" s="1090" t="str">
        <f t="shared" ca="1" si="520"/>
        <v/>
      </c>
      <c r="I8304" s="1109"/>
      <c r="J8304" s="1109"/>
      <c r="K8304" s="1112"/>
      <c r="L8304" s="1091"/>
      <c r="M8304" s="1091"/>
      <c r="N8304" s="1091"/>
      <c r="O8304" s="1091"/>
      <c r="P8304" s="1096"/>
      <c r="Q8304" s="1096"/>
      <c r="R8304" s="1096"/>
      <c r="S8304" s="1091"/>
    </row>
    <row r="8305" spans="1:19" x14ac:dyDescent="0.3">
      <c r="A8305" s="1090">
        <v>8300</v>
      </c>
      <c r="B8305" s="1091"/>
      <c r="C8305" s="1091"/>
      <c r="D8305" s="1097"/>
      <c r="E8305" s="1093">
        <f t="shared" si="517"/>
        <v>0</v>
      </c>
      <c r="F8305" s="1094">
        <f t="shared" si="518"/>
        <v>0</v>
      </c>
      <c r="G8305" s="1095">
        <f t="shared" si="519"/>
        <v>0</v>
      </c>
      <c r="H8305" s="1090" t="str">
        <f t="shared" ca="1" si="520"/>
        <v/>
      </c>
      <c r="I8305" s="1109"/>
      <c r="J8305" s="1109"/>
      <c r="K8305" s="1112"/>
      <c r="L8305" s="1091"/>
      <c r="M8305" s="1091"/>
      <c r="N8305" s="1091"/>
      <c r="O8305" s="1091"/>
      <c r="P8305" s="1096"/>
      <c r="Q8305" s="1096"/>
      <c r="R8305" s="1096"/>
      <c r="S8305" s="1091"/>
    </row>
    <row r="8306" spans="1:19" x14ac:dyDescent="0.3">
      <c r="A8306" s="1090">
        <v>8301</v>
      </c>
      <c r="B8306" s="1091"/>
      <c r="C8306" s="1091"/>
      <c r="D8306" s="1097"/>
      <c r="E8306" s="1093">
        <f t="shared" si="517"/>
        <v>0</v>
      </c>
      <c r="F8306" s="1094">
        <f t="shared" si="518"/>
        <v>0</v>
      </c>
      <c r="G8306" s="1095">
        <f t="shared" si="519"/>
        <v>0</v>
      </c>
      <c r="H8306" s="1090" t="str">
        <f t="shared" ca="1" si="520"/>
        <v/>
      </c>
      <c r="I8306" s="1109"/>
      <c r="J8306" s="1109"/>
      <c r="K8306" s="1112"/>
      <c r="L8306" s="1091"/>
      <c r="M8306" s="1091"/>
      <c r="N8306" s="1091"/>
      <c r="O8306" s="1091"/>
      <c r="P8306" s="1096"/>
      <c r="Q8306" s="1096"/>
      <c r="R8306" s="1096"/>
      <c r="S8306" s="1091"/>
    </row>
    <row r="8307" spans="1:19" x14ac:dyDescent="0.3">
      <c r="A8307" s="1090">
        <v>8302</v>
      </c>
      <c r="B8307" s="1091"/>
      <c r="C8307" s="1091"/>
      <c r="D8307" s="1097"/>
      <c r="E8307" s="1093">
        <f t="shared" si="517"/>
        <v>0</v>
      </c>
      <c r="F8307" s="1094">
        <f t="shared" si="518"/>
        <v>0</v>
      </c>
      <c r="G8307" s="1095">
        <f t="shared" si="519"/>
        <v>0</v>
      </c>
      <c r="H8307" s="1090" t="str">
        <f t="shared" ca="1" si="520"/>
        <v/>
      </c>
      <c r="I8307" s="1109"/>
      <c r="J8307" s="1109"/>
      <c r="K8307" s="1112"/>
      <c r="L8307" s="1091"/>
      <c r="M8307" s="1091"/>
      <c r="N8307" s="1091"/>
      <c r="O8307" s="1091"/>
      <c r="P8307" s="1096"/>
      <c r="Q8307" s="1096"/>
      <c r="R8307" s="1096"/>
      <c r="S8307" s="1091"/>
    </row>
    <row r="8308" spans="1:19" x14ac:dyDescent="0.3">
      <c r="A8308" s="1090">
        <v>8303</v>
      </c>
      <c r="B8308" s="1091"/>
      <c r="C8308" s="1091"/>
      <c r="D8308" s="1097"/>
      <c r="E8308" s="1093">
        <f t="shared" si="517"/>
        <v>0</v>
      </c>
      <c r="F8308" s="1094">
        <f t="shared" si="518"/>
        <v>0</v>
      </c>
      <c r="G8308" s="1095">
        <f t="shared" si="519"/>
        <v>0</v>
      </c>
      <c r="H8308" s="1090" t="str">
        <f t="shared" ca="1" si="520"/>
        <v/>
      </c>
      <c r="I8308" s="1109"/>
      <c r="J8308" s="1109"/>
      <c r="K8308" s="1112"/>
      <c r="L8308" s="1091"/>
      <c r="M8308" s="1091"/>
      <c r="N8308" s="1091"/>
      <c r="O8308" s="1091"/>
      <c r="P8308" s="1096"/>
      <c r="Q8308" s="1096"/>
      <c r="R8308" s="1096"/>
      <c r="S8308" s="1091"/>
    </row>
    <row r="8309" spans="1:19" x14ac:dyDescent="0.3">
      <c r="A8309" s="1090">
        <v>8304</v>
      </c>
      <c r="B8309" s="1091"/>
      <c r="C8309" s="1091"/>
      <c r="D8309" s="1097"/>
      <c r="E8309" s="1093">
        <f t="shared" si="517"/>
        <v>0</v>
      </c>
      <c r="F8309" s="1094">
        <f t="shared" si="518"/>
        <v>0</v>
      </c>
      <c r="G8309" s="1095">
        <f t="shared" si="519"/>
        <v>0</v>
      </c>
      <c r="H8309" s="1090" t="str">
        <f t="shared" ca="1" si="520"/>
        <v/>
      </c>
      <c r="I8309" s="1109"/>
      <c r="J8309" s="1109"/>
      <c r="K8309" s="1112"/>
      <c r="L8309" s="1091"/>
      <c r="M8309" s="1091"/>
      <c r="N8309" s="1091"/>
      <c r="O8309" s="1091"/>
      <c r="P8309" s="1096"/>
      <c r="Q8309" s="1096"/>
      <c r="R8309" s="1096"/>
      <c r="S8309" s="1091"/>
    </row>
    <row r="8310" spans="1:19" x14ac:dyDescent="0.3">
      <c r="A8310" s="1090">
        <v>8305</v>
      </c>
      <c r="B8310" s="1091"/>
      <c r="C8310" s="1091"/>
      <c r="D8310" s="1097"/>
      <c r="E8310" s="1093">
        <f t="shared" si="517"/>
        <v>0</v>
      </c>
      <c r="F8310" s="1094">
        <f t="shared" si="518"/>
        <v>0</v>
      </c>
      <c r="G8310" s="1095">
        <f t="shared" si="519"/>
        <v>0</v>
      </c>
      <c r="H8310" s="1090" t="str">
        <f t="shared" ca="1" si="520"/>
        <v/>
      </c>
      <c r="I8310" s="1109"/>
      <c r="J8310" s="1109"/>
      <c r="K8310" s="1112"/>
      <c r="L8310" s="1091"/>
      <c r="M8310" s="1091"/>
      <c r="N8310" s="1091"/>
      <c r="O8310" s="1091"/>
      <c r="P8310" s="1096"/>
      <c r="Q8310" s="1096"/>
      <c r="R8310" s="1096"/>
      <c r="S8310" s="1091"/>
    </row>
    <row r="8311" spans="1:19" x14ac:dyDescent="0.3">
      <c r="A8311" s="1090">
        <v>8306</v>
      </c>
      <c r="B8311" s="1091"/>
      <c r="C8311" s="1091"/>
      <c r="D8311" s="1097"/>
      <c r="E8311" s="1093">
        <f t="shared" si="517"/>
        <v>0</v>
      </c>
      <c r="F8311" s="1094">
        <f t="shared" si="518"/>
        <v>0</v>
      </c>
      <c r="G8311" s="1095">
        <f t="shared" si="519"/>
        <v>0</v>
      </c>
      <c r="H8311" s="1090" t="str">
        <f t="shared" ca="1" si="520"/>
        <v/>
      </c>
      <c r="I8311" s="1109"/>
      <c r="J8311" s="1109"/>
      <c r="K8311" s="1112"/>
      <c r="L8311" s="1091"/>
      <c r="M8311" s="1091"/>
      <c r="N8311" s="1091"/>
      <c r="O8311" s="1091"/>
      <c r="P8311" s="1096"/>
      <c r="Q8311" s="1096"/>
      <c r="R8311" s="1096"/>
      <c r="S8311" s="1091"/>
    </row>
    <row r="8312" spans="1:19" x14ac:dyDescent="0.3">
      <c r="A8312" s="1090">
        <v>8307</v>
      </c>
      <c r="B8312" s="1091"/>
      <c r="C8312" s="1091"/>
      <c r="D8312" s="1097"/>
      <c r="E8312" s="1093">
        <f t="shared" si="517"/>
        <v>0</v>
      </c>
      <c r="F8312" s="1094">
        <f t="shared" si="518"/>
        <v>0</v>
      </c>
      <c r="G8312" s="1095">
        <f t="shared" si="519"/>
        <v>0</v>
      </c>
      <c r="H8312" s="1090" t="str">
        <f t="shared" ca="1" si="520"/>
        <v/>
      </c>
      <c r="I8312" s="1109"/>
      <c r="J8312" s="1109"/>
      <c r="K8312" s="1112"/>
      <c r="L8312" s="1091"/>
      <c r="M8312" s="1091"/>
      <c r="N8312" s="1091"/>
      <c r="O8312" s="1091"/>
      <c r="P8312" s="1096"/>
      <c r="Q8312" s="1096"/>
      <c r="R8312" s="1096"/>
      <c r="S8312" s="1091"/>
    </row>
    <row r="8313" spans="1:19" x14ac:dyDescent="0.3">
      <c r="A8313" s="1090">
        <v>8308</v>
      </c>
      <c r="B8313" s="1091"/>
      <c r="C8313" s="1091"/>
      <c r="D8313" s="1097"/>
      <c r="E8313" s="1093">
        <f t="shared" si="517"/>
        <v>0</v>
      </c>
      <c r="F8313" s="1094">
        <f t="shared" si="518"/>
        <v>0</v>
      </c>
      <c r="G8313" s="1095">
        <f t="shared" si="519"/>
        <v>0</v>
      </c>
      <c r="H8313" s="1090" t="str">
        <f t="shared" ca="1" si="520"/>
        <v/>
      </c>
      <c r="I8313" s="1109"/>
      <c r="J8313" s="1109"/>
      <c r="K8313" s="1112"/>
      <c r="L8313" s="1091"/>
      <c r="M8313" s="1091"/>
      <c r="N8313" s="1091"/>
      <c r="O8313" s="1091"/>
      <c r="P8313" s="1096"/>
      <c r="Q8313" s="1096"/>
      <c r="R8313" s="1096"/>
      <c r="S8313" s="1091"/>
    </row>
    <row r="8314" spans="1:19" x14ac:dyDescent="0.3">
      <c r="A8314" s="1090">
        <v>8309</v>
      </c>
      <c r="B8314" s="1091"/>
      <c r="C8314" s="1091"/>
      <c r="D8314" s="1097"/>
      <c r="E8314" s="1093">
        <f t="shared" si="517"/>
        <v>0</v>
      </c>
      <c r="F8314" s="1094">
        <f t="shared" si="518"/>
        <v>0</v>
      </c>
      <c r="G8314" s="1095">
        <f t="shared" si="519"/>
        <v>0</v>
      </c>
      <c r="H8314" s="1090" t="str">
        <f t="shared" ca="1" si="520"/>
        <v/>
      </c>
      <c r="I8314" s="1109"/>
      <c r="J8314" s="1109"/>
      <c r="K8314" s="1112"/>
      <c r="L8314" s="1091"/>
      <c r="M8314" s="1091"/>
      <c r="N8314" s="1091"/>
      <c r="O8314" s="1091"/>
      <c r="P8314" s="1096"/>
      <c r="Q8314" s="1096"/>
      <c r="R8314" s="1096"/>
      <c r="S8314" s="1091"/>
    </row>
    <row r="8315" spans="1:19" x14ac:dyDescent="0.3">
      <c r="A8315" s="1090">
        <v>8310</v>
      </c>
      <c r="B8315" s="1091"/>
      <c r="C8315" s="1091"/>
      <c r="D8315" s="1097"/>
      <c r="E8315" s="1093">
        <f t="shared" si="517"/>
        <v>0</v>
      </c>
      <c r="F8315" s="1094">
        <f t="shared" si="518"/>
        <v>0</v>
      </c>
      <c r="G8315" s="1095">
        <f t="shared" si="519"/>
        <v>0</v>
      </c>
      <c r="H8315" s="1090" t="str">
        <f t="shared" ca="1" si="520"/>
        <v/>
      </c>
      <c r="I8315" s="1109"/>
      <c r="J8315" s="1109"/>
      <c r="K8315" s="1112"/>
      <c r="L8315" s="1091"/>
      <c r="M8315" s="1091"/>
      <c r="N8315" s="1091"/>
      <c r="O8315" s="1091"/>
      <c r="P8315" s="1096"/>
      <c r="Q8315" s="1096"/>
      <c r="R8315" s="1096"/>
      <c r="S8315" s="1091"/>
    </row>
    <row r="8316" spans="1:19" x14ac:dyDescent="0.3">
      <c r="A8316" s="1090">
        <v>8311</v>
      </c>
      <c r="B8316" s="1091"/>
      <c r="C8316" s="1091"/>
      <c r="D8316" s="1097"/>
      <c r="E8316" s="1093">
        <f t="shared" si="517"/>
        <v>0</v>
      </c>
      <c r="F8316" s="1094">
        <f t="shared" si="518"/>
        <v>0</v>
      </c>
      <c r="G8316" s="1095">
        <f t="shared" si="519"/>
        <v>0</v>
      </c>
      <c r="H8316" s="1090" t="str">
        <f t="shared" ca="1" si="520"/>
        <v/>
      </c>
      <c r="I8316" s="1109"/>
      <c r="J8316" s="1109"/>
      <c r="K8316" s="1112"/>
      <c r="L8316" s="1091"/>
      <c r="M8316" s="1091"/>
      <c r="N8316" s="1091"/>
      <c r="O8316" s="1091"/>
      <c r="P8316" s="1096"/>
      <c r="Q8316" s="1096"/>
      <c r="R8316" s="1096"/>
      <c r="S8316" s="1091"/>
    </row>
    <row r="8317" spans="1:19" x14ac:dyDescent="0.3">
      <c r="A8317" s="1090">
        <v>8312</v>
      </c>
      <c r="B8317" s="1091"/>
      <c r="C8317" s="1091"/>
      <c r="D8317" s="1097"/>
      <c r="E8317" s="1093">
        <f t="shared" si="517"/>
        <v>0</v>
      </c>
      <c r="F8317" s="1094">
        <f t="shared" si="518"/>
        <v>0</v>
      </c>
      <c r="G8317" s="1095">
        <f t="shared" si="519"/>
        <v>0</v>
      </c>
      <c r="H8317" s="1090" t="str">
        <f t="shared" ca="1" si="520"/>
        <v/>
      </c>
      <c r="I8317" s="1109"/>
      <c r="J8317" s="1109"/>
      <c r="K8317" s="1112"/>
      <c r="L8317" s="1091"/>
      <c r="M8317" s="1091"/>
      <c r="N8317" s="1091"/>
      <c r="O8317" s="1091"/>
      <c r="P8317" s="1096"/>
      <c r="Q8317" s="1096"/>
      <c r="R8317" s="1096"/>
      <c r="S8317" s="1091"/>
    </row>
    <row r="8318" spans="1:19" x14ac:dyDescent="0.3">
      <c r="A8318" s="1090">
        <v>8313</v>
      </c>
      <c r="B8318" s="1091"/>
      <c r="C8318" s="1091"/>
      <c r="D8318" s="1097"/>
      <c r="E8318" s="1093">
        <f t="shared" si="517"/>
        <v>0</v>
      </c>
      <c r="F8318" s="1094">
        <f t="shared" si="518"/>
        <v>0</v>
      </c>
      <c r="G8318" s="1095">
        <f t="shared" si="519"/>
        <v>0</v>
      </c>
      <c r="H8318" s="1090" t="str">
        <f t="shared" ca="1" si="520"/>
        <v/>
      </c>
      <c r="I8318" s="1109"/>
      <c r="J8318" s="1109"/>
      <c r="K8318" s="1112"/>
      <c r="L8318" s="1091"/>
      <c r="M8318" s="1091"/>
      <c r="N8318" s="1091"/>
      <c r="O8318" s="1091"/>
      <c r="P8318" s="1096"/>
      <c r="Q8318" s="1096"/>
      <c r="R8318" s="1096"/>
      <c r="S8318" s="1091"/>
    </row>
    <row r="8319" spans="1:19" x14ac:dyDescent="0.3">
      <c r="A8319" s="1090">
        <v>8314</v>
      </c>
      <c r="B8319" s="1091"/>
      <c r="C8319" s="1091"/>
      <c r="D8319" s="1097"/>
      <c r="E8319" s="1093">
        <f t="shared" si="517"/>
        <v>0</v>
      </c>
      <c r="F8319" s="1094">
        <f t="shared" si="518"/>
        <v>0</v>
      </c>
      <c r="G8319" s="1095">
        <f t="shared" si="519"/>
        <v>0</v>
      </c>
      <c r="H8319" s="1090" t="str">
        <f t="shared" ca="1" si="520"/>
        <v/>
      </c>
      <c r="I8319" s="1109"/>
      <c r="J8319" s="1109"/>
      <c r="K8319" s="1112"/>
      <c r="L8319" s="1091"/>
      <c r="M8319" s="1091"/>
      <c r="N8319" s="1091"/>
      <c r="O8319" s="1091"/>
      <c r="P8319" s="1096"/>
      <c r="Q8319" s="1096"/>
      <c r="R8319" s="1096"/>
      <c r="S8319" s="1091"/>
    </row>
    <row r="8320" spans="1:19" x14ac:dyDescent="0.3">
      <c r="A8320" s="1090">
        <v>8315</v>
      </c>
      <c r="B8320" s="1091"/>
      <c r="C8320" s="1091"/>
      <c r="D8320" s="1097"/>
      <c r="E8320" s="1093">
        <f t="shared" si="517"/>
        <v>0</v>
      </c>
      <c r="F8320" s="1094">
        <f t="shared" si="518"/>
        <v>0</v>
      </c>
      <c r="G8320" s="1095">
        <f t="shared" si="519"/>
        <v>0</v>
      </c>
      <c r="H8320" s="1090" t="str">
        <f t="shared" ca="1" si="520"/>
        <v/>
      </c>
      <c r="I8320" s="1109"/>
      <c r="J8320" s="1109"/>
      <c r="K8320" s="1112"/>
      <c r="L8320" s="1091"/>
      <c r="M8320" s="1091"/>
      <c r="N8320" s="1091"/>
      <c r="O8320" s="1091"/>
      <c r="P8320" s="1096"/>
      <c r="Q8320" s="1096"/>
      <c r="R8320" s="1096"/>
      <c r="S8320" s="1091"/>
    </row>
    <row r="8321" spans="1:19" x14ac:dyDescent="0.3">
      <c r="A8321" s="1090">
        <v>8316</v>
      </c>
      <c r="B8321" s="1091"/>
      <c r="C8321" s="1091"/>
      <c r="D8321" s="1097"/>
      <c r="E8321" s="1093">
        <f t="shared" si="517"/>
        <v>0</v>
      </c>
      <c r="F8321" s="1094">
        <f t="shared" si="518"/>
        <v>0</v>
      </c>
      <c r="G8321" s="1095">
        <f t="shared" si="519"/>
        <v>0</v>
      </c>
      <c r="H8321" s="1090" t="str">
        <f t="shared" ca="1" si="520"/>
        <v/>
      </c>
      <c r="I8321" s="1109"/>
      <c r="J8321" s="1109"/>
      <c r="K8321" s="1112"/>
      <c r="L8321" s="1091"/>
      <c r="M8321" s="1091"/>
      <c r="N8321" s="1091"/>
      <c r="O8321" s="1091"/>
      <c r="P8321" s="1096"/>
      <c r="Q8321" s="1096"/>
      <c r="R8321" s="1096"/>
      <c r="S8321" s="1091"/>
    </row>
    <row r="8322" spans="1:19" x14ac:dyDescent="0.3">
      <c r="A8322" s="1090">
        <v>8317</v>
      </c>
      <c r="B8322" s="1091"/>
      <c r="C8322" s="1091"/>
      <c r="D8322" s="1097"/>
      <c r="E8322" s="1093">
        <f t="shared" si="517"/>
        <v>0</v>
      </c>
      <c r="F8322" s="1094">
        <f t="shared" si="518"/>
        <v>0</v>
      </c>
      <c r="G8322" s="1095">
        <f t="shared" si="519"/>
        <v>0</v>
      </c>
      <c r="H8322" s="1090" t="str">
        <f t="shared" ca="1" si="520"/>
        <v/>
      </c>
      <c r="I8322" s="1109"/>
      <c r="J8322" s="1109"/>
      <c r="K8322" s="1112"/>
      <c r="L8322" s="1091"/>
      <c r="M8322" s="1091"/>
      <c r="N8322" s="1091"/>
      <c r="O8322" s="1091"/>
      <c r="P8322" s="1096"/>
      <c r="Q8322" s="1096"/>
      <c r="R8322" s="1096"/>
      <c r="S8322" s="1091"/>
    </row>
    <row r="8323" spans="1:19" x14ac:dyDescent="0.3">
      <c r="A8323" s="1090">
        <v>8318</v>
      </c>
      <c r="B8323" s="1091"/>
      <c r="C8323" s="1091"/>
      <c r="D8323" s="1097"/>
      <c r="E8323" s="1093">
        <f t="shared" si="517"/>
        <v>0</v>
      </c>
      <c r="F8323" s="1094">
        <f t="shared" si="518"/>
        <v>0</v>
      </c>
      <c r="G8323" s="1095">
        <f t="shared" si="519"/>
        <v>0</v>
      </c>
      <c r="H8323" s="1090" t="str">
        <f t="shared" ca="1" si="520"/>
        <v/>
      </c>
      <c r="I8323" s="1109"/>
      <c r="J8323" s="1109"/>
      <c r="K8323" s="1112"/>
      <c r="L8323" s="1091"/>
      <c r="M8323" s="1091"/>
      <c r="N8323" s="1091"/>
      <c r="O8323" s="1091"/>
      <c r="P8323" s="1096"/>
      <c r="Q8323" s="1096"/>
      <c r="R8323" s="1096"/>
      <c r="S8323" s="1091"/>
    </row>
    <row r="8324" spans="1:19" x14ac:dyDescent="0.3">
      <c r="A8324" s="1090">
        <v>8319</v>
      </c>
      <c r="B8324" s="1091"/>
      <c r="C8324" s="1091"/>
      <c r="D8324" s="1097"/>
      <c r="E8324" s="1093">
        <f t="shared" si="517"/>
        <v>0</v>
      </c>
      <c r="F8324" s="1094">
        <f t="shared" si="518"/>
        <v>0</v>
      </c>
      <c r="G8324" s="1095">
        <f t="shared" si="519"/>
        <v>0</v>
      </c>
      <c r="H8324" s="1090" t="str">
        <f t="shared" ca="1" si="520"/>
        <v/>
      </c>
      <c r="I8324" s="1109"/>
      <c r="J8324" s="1109"/>
      <c r="K8324" s="1112"/>
      <c r="L8324" s="1091"/>
      <c r="M8324" s="1091"/>
      <c r="N8324" s="1091"/>
      <c r="O8324" s="1091"/>
      <c r="P8324" s="1096"/>
      <c r="Q8324" s="1096"/>
      <c r="R8324" s="1096"/>
      <c r="S8324" s="1091"/>
    </row>
    <row r="8325" spans="1:19" x14ac:dyDescent="0.3">
      <c r="A8325" s="1090">
        <v>8320</v>
      </c>
      <c r="B8325" s="1091"/>
      <c r="C8325" s="1091"/>
      <c r="D8325" s="1097"/>
      <c r="E8325" s="1093">
        <f t="shared" si="517"/>
        <v>0</v>
      </c>
      <c r="F8325" s="1094">
        <f t="shared" si="518"/>
        <v>0</v>
      </c>
      <c r="G8325" s="1095">
        <f t="shared" si="519"/>
        <v>0</v>
      </c>
      <c r="H8325" s="1090" t="str">
        <f t="shared" ca="1" si="520"/>
        <v/>
      </c>
      <c r="I8325" s="1109"/>
      <c r="J8325" s="1109"/>
      <c r="K8325" s="1112"/>
      <c r="L8325" s="1091"/>
      <c r="M8325" s="1091"/>
      <c r="N8325" s="1091"/>
      <c r="O8325" s="1091"/>
      <c r="P8325" s="1096"/>
      <c r="Q8325" s="1096"/>
      <c r="R8325" s="1096"/>
      <c r="S8325" s="1091"/>
    </row>
    <row r="8326" spans="1:19" x14ac:dyDescent="0.3">
      <c r="A8326" s="1090">
        <v>8321</v>
      </c>
      <c r="B8326" s="1091"/>
      <c r="C8326" s="1091"/>
      <c r="D8326" s="1097"/>
      <c r="E8326" s="1093">
        <f t="shared" si="517"/>
        <v>0</v>
      </c>
      <c r="F8326" s="1094">
        <f t="shared" si="518"/>
        <v>0</v>
      </c>
      <c r="G8326" s="1095">
        <f t="shared" si="519"/>
        <v>0</v>
      </c>
      <c r="H8326" s="1090" t="str">
        <f t="shared" ca="1" si="520"/>
        <v/>
      </c>
      <c r="I8326" s="1109"/>
      <c r="J8326" s="1109"/>
      <c r="K8326" s="1112"/>
      <c r="L8326" s="1091"/>
      <c r="M8326" s="1091"/>
      <c r="N8326" s="1091"/>
      <c r="O8326" s="1091"/>
      <c r="P8326" s="1096"/>
      <c r="Q8326" s="1096"/>
      <c r="R8326" s="1096"/>
      <c r="S8326" s="1091"/>
    </row>
    <row r="8327" spans="1:19" x14ac:dyDescent="0.3">
      <c r="A8327" s="1090">
        <v>8322</v>
      </c>
      <c r="B8327" s="1091"/>
      <c r="C8327" s="1091"/>
      <c r="D8327" s="1097"/>
      <c r="E8327" s="1093">
        <f t="shared" ref="E8327:E8390" si="521">D8327</f>
        <v>0</v>
      </c>
      <c r="F8327" s="1094">
        <f t="shared" ref="F8327:F8390" si="522">D8327</f>
        <v>0</v>
      </c>
      <c r="G8327" s="1095">
        <f t="shared" ref="G8327:G8390" si="523">D8327</f>
        <v>0</v>
      </c>
      <c r="H8327" s="1090" t="str">
        <f t="shared" ref="H8327:H8390" ca="1" si="524">IF(ISBLANK(D8327),"",DATEDIF(G8327,TODAY(),"y"))</f>
        <v/>
      </c>
      <c r="I8327" s="1109"/>
      <c r="J8327" s="1109"/>
      <c r="K8327" s="1112"/>
      <c r="L8327" s="1091"/>
      <c r="M8327" s="1091"/>
      <c r="N8327" s="1091"/>
      <c r="O8327" s="1091"/>
      <c r="P8327" s="1096"/>
      <c r="Q8327" s="1096"/>
      <c r="R8327" s="1096"/>
      <c r="S8327" s="1091"/>
    </row>
    <row r="8328" spans="1:19" x14ac:dyDescent="0.3">
      <c r="A8328" s="1090">
        <v>8323</v>
      </c>
      <c r="B8328" s="1091"/>
      <c r="C8328" s="1091"/>
      <c r="D8328" s="1097"/>
      <c r="E8328" s="1093">
        <f t="shared" si="521"/>
        <v>0</v>
      </c>
      <c r="F8328" s="1094">
        <f t="shared" si="522"/>
        <v>0</v>
      </c>
      <c r="G8328" s="1095">
        <f t="shared" si="523"/>
        <v>0</v>
      </c>
      <c r="H8328" s="1090" t="str">
        <f t="shared" ca="1" si="524"/>
        <v/>
      </c>
      <c r="I8328" s="1109"/>
      <c r="J8328" s="1109"/>
      <c r="K8328" s="1112"/>
      <c r="L8328" s="1091"/>
      <c r="M8328" s="1091"/>
      <c r="N8328" s="1091"/>
      <c r="O8328" s="1091"/>
      <c r="P8328" s="1096"/>
      <c r="Q8328" s="1096"/>
      <c r="R8328" s="1096"/>
      <c r="S8328" s="1091"/>
    </row>
    <row r="8329" spans="1:19" x14ac:dyDescent="0.3">
      <c r="A8329" s="1090">
        <v>8324</v>
      </c>
      <c r="B8329" s="1091"/>
      <c r="C8329" s="1091"/>
      <c r="D8329" s="1097"/>
      <c r="E8329" s="1093">
        <f t="shared" si="521"/>
        <v>0</v>
      </c>
      <c r="F8329" s="1094">
        <f t="shared" si="522"/>
        <v>0</v>
      </c>
      <c r="G8329" s="1095">
        <f t="shared" si="523"/>
        <v>0</v>
      </c>
      <c r="H8329" s="1090" t="str">
        <f t="shared" ca="1" si="524"/>
        <v/>
      </c>
      <c r="I8329" s="1109"/>
      <c r="J8329" s="1109"/>
      <c r="K8329" s="1112"/>
      <c r="L8329" s="1091"/>
      <c r="M8329" s="1091"/>
      <c r="N8329" s="1091"/>
      <c r="O8329" s="1091"/>
      <c r="P8329" s="1096"/>
      <c r="Q8329" s="1096"/>
      <c r="R8329" s="1096"/>
      <c r="S8329" s="1091"/>
    </row>
    <row r="8330" spans="1:19" x14ac:dyDescent="0.3">
      <c r="A8330" s="1090">
        <v>8325</v>
      </c>
      <c r="B8330" s="1091"/>
      <c r="C8330" s="1091"/>
      <c r="D8330" s="1097"/>
      <c r="E8330" s="1093">
        <f t="shared" si="521"/>
        <v>0</v>
      </c>
      <c r="F8330" s="1094">
        <f t="shared" si="522"/>
        <v>0</v>
      </c>
      <c r="G8330" s="1095">
        <f t="shared" si="523"/>
        <v>0</v>
      </c>
      <c r="H8330" s="1090" t="str">
        <f t="shared" ca="1" si="524"/>
        <v/>
      </c>
      <c r="I8330" s="1109"/>
      <c r="J8330" s="1109"/>
      <c r="K8330" s="1112"/>
      <c r="L8330" s="1091"/>
      <c r="M8330" s="1091"/>
      <c r="N8330" s="1091"/>
      <c r="O8330" s="1091"/>
      <c r="P8330" s="1096"/>
      <c r="Q8330" s="1096"/>
      <c r="R8330" s="1096"/>
      <c r="S8330" s="1091"/>
    </row>
    <row r="8331" spans="1:19" x14ac:dyDescent="0.3">
      <c r="A8331" s="1090">
        <v>8326</v>
      </c>
      <c r="B8331" s="1091"/>
      <c r="C8331" s="1091"/>
      <c r="D8331" s="1097"/>
      <c r="E8331" s="1093">
        <f t="shared" si="521"/>
        <v>0</v>
      </c>
      <c r="F8331" s="1094">
        <f t="shared" si="522"/>
        <v>0</v>
      </c>
      <c r="G8331" s="1095">
        <f t="shared" si="523"/>
        <v>0</v>
      </c>
      <c r="H8331" s="1090" t="str">
        <f t="shared" ca="1" si="524"/>
        <v/>
      </c>
      <c r="I8331" s="1109"/>
      <c r="J8331" s="1109"/>
      <c r="K8331" s="1112"/>
      <c r="L8331" s="1091"/>
      <c r="M8331" s="1091"/>
      <c r="N8331" s="1091"/>
      <c r="O8331" s="1091"/>
      <c r="P8331" s="1096"/>
      <c r="Q8331" s="1096"/>
      <c r="R8331" s="1096"/>
      <c r="S8331" s="1091"/>
    </row>
    <row r="8332" spans="1:19" x14ac:dyDescent="0.3">
      <c r="A8332" s="1090">
        <v>8327</v>
      </c>
      <c r="B8332" s="1091"/>
      <c r="C8332" s="1091"/>
      <c r="D8332" s="1097"/>
      <c r="E8332" s="1093">
        <f t="shared" si="521"/>
        <v>0</v>
      </c>
      <c r="F8332" s="1094">
        <f t="shared" si="522"/>
        <v>0</v>
      </c>
      <c r="G8332" s="1095">
        <f t="shared" si="523"/>
        <v>0</v>
      </c>
      <c r="H8332" s="1090" t="str">
        <f t="shared" ca="1" si="524"/>
        <v/>
      </c>
      <c r="I8332" s="1109"/>
      <c r="J8332" s="1109"/>
      <c r="K8332" s="1112"/>
      <c r="L8332" s="1091"/>
      <c r="M8332" s="1091"/>
      <c r="N8332" s="1091"/>
      <c r="O8332" s="1091"/>
      <c r="P8332" s="1096"/>
      <c r="Q8332" s="1096"/>
      <c r="R8332" s="1096"/>
      <c r="S8332" s="1091"/>
    </row>
    <row r="8333" spans="1:19" x14ac:dyDescent="0.3">
      <c r="A8333" s="1090">
        <v>8328</v>
      </c>
      <c r="B8333" s="1091"/>
      <c r="C8333" s="1091"/>
      <c r="D8333" s="1097"/>
      <c r="E8333" s="1093">
        <f t="shared" si="521"/>
        <v>0</v>
      </c>
      <c r="F8333" s="1094">
        <f t="shared" si="522"/>
        <v>0</v>
      </c>
      <c r="G8333" s="1095">
        <f t="shared" si="523"/>
        <v>0</v>
      </c>
      <c r="H8333" s="1090" t="str">
        <f t="shared" ca="1" si="524"/>
        <v/>
      </c>
      <c r="I8333" s="1109"/>
      <c r="J8333" s="1109"/>
      <c r="K8333" s="1112"/>
      <c r="L8333" s="1091"/>
      <c r="M8333" s="1091"/>
      <c r="N8333" s="1091"/>
      <c r="O8333" s="1091"/>
      <c r="P8333" s="1096"/>
      <c r="Q8333" s="1096"/>
      <c r="R8333" s="1096"/>
      <c r="S8333" s="1091"/>
    </row>
    <row r="8334" spans="1:19" x14ac:dyDescent="0.3">
      <c r="A8334" s="1090">
        <v>8329</v>
      </c>
      <c r="B8334" s="1091"/>
      <c r="C8334" s="1091"/>
      <c r="D8334" s="1097"/>
      <c r="E8334" s="1093">
        <f t="shared" si="521"/>
        <v>0</v>
      </c>
      <c r="F8334" s="1094">
        <f t="shared" si="522"/>
        <v>0</v>
      </c>
      <c r="G8334" s="1095">
        <f t="shared" si="523"/>
        <v>0</v>
      </c>
      <c r="H8334" s="1090" t="str">
        <f t="shared" ca="1" si="524"/>
        <v/>
      </c>
      <c r="I8334" s="1109"/>
      <c r="J8334" s="1109"/>
      <c r="K8334" s="1112"/>
      <c r="L8334" s="1091"/>
      <c r="M8334" s="1091"/>
      <c r="N8334" s="1091"/>
      <c r="O8334" s="1091"/>
      <c r="P8334" s="1096"/>
      <c r="Q8334" s="1096"/>
      <c r="R8334" s="1096"/>
      <c r="S8334" s="1091"/>
    </row>
    <row r="8335" spans="1:19" x14ac:dyDescent="0.3">
      <c r="A8335" s="1090">
        <v>8330</v>
      </c>
      <c r="B8335" s="1091"/>
      <c r="C8335" s="1091"/>
      <c r="D8335" s="1097"/>
      <c r="E8335" s="1093">
        <f t="shared" si="521"/>
        <v>0</v>
      </c>
      <c r="F8335" s="1094">
        <f t="shared" si="522"/>
        <v>0</v>
      </c>
      <c r="G8335" s="1095">
        <f t="shared" si="523"/>
        <v>0</v>
      </c>
      <c r="H8335" s="1090" t="str">
        <f t="shared" ca="1" si="524"/>
        <v/>
      </c>
      <c r="I8335" s="1109"/>
      <c r="J8335" s="1109"/>
      <c r="K8335" s="1112"/>
      <c r="L8335" s="1091"/>
      <c r="M8335" s="1091"/>
      <c r="N8335" s="1091"/>
      <c r="O8335" s="1091"/>
      <c r="P8335" s="1096"/>
      <c r="Q8335" s="1096"/>
      <c r="R8335" s="1096"/>
      <c r="S8335" s="1091"/>
    </row>
    <row r="8336" spans="1:19" x14ac:dyDescent="0.3">
      <c r="A8336" s="1090">
        <v>8331</v>
      </c>
      <c r="B8336" s="1091"/>
      <c r="C8336" s="1091"/>
      <c r="D8336" s="1097"/>
      <c r="E8336" s="1093">
        <f t="shared" si="521"/>
        <v>0</v>
      </c>
      <c r="F8336" s="1094">
        <f t="shared" si="522"/>
        <v>0</v>
      </c>
      <c r="G8336" s="1095">
        <f t="shared" si="523"/>
        <v>0</v>
      </c>
      <c r="H8336" s="1090" t="str">
        <f t="shared" ca="1" si="524"/>
        <v/>
      </c>
      <c r="I8336" s="1109"/>
      <c r="J8336" s="1109"/>
      <c r="K8336" s="1112"/>
      <c r="L8336" s="1091"/>
      <c r="M8336" s="1091"/>
      <c r="N8336" s="1091"/>
      <c r="O8336" s="1091"/>
      <c r="P8336" s="1096"/>
      <c r="Q8336" s="1096"/>
      <c r="R8336" s="1096"/>
      <c r="S8336" s="1091"/>
    </row>
    <row r="8337" spans="1:19" x14ac:dyDescent="0.3">
      <c r="A8337" s="1090">
        <v>8332</v>
      </c>
      <c r="B8337" s="1091"/>
      <c r="C8337" s="1091"/>
      <c r="D8337" s="1097"/>
      <c r="E8337" s="1093">
        <f t="shared" si="521"/>
        <v>0</v>
      </c>
      <c r="F8337" s="1094">
        <f t="shared" si="522"/>
        <v>0</v>
      </c>
      <c r="G8337" s="1095">
        <f t="shared" si="523"/>
        <v>0</v>
      </c>
      <c r="H8337" s="1090" t="str">
        <f t="shared" ca="1" si="524"/>
        <v/>
      </c>
      <c r="I8337" s="1109"/>
      <c r="J8337" s="1109"/>
      <c r="K8337" s="1112"/>
      <c r="L8337" s="1091"/>
      <c r="M8337" s="1091"/>
      <c r="N8337" s="1091"/>
      <c r="O8337" s="1091"/>
      <c r="P8337" s="1096"/>
      <c r="Q8337" s="1096"/>
      <c r="R8337" s="1096"/>
      <c r="S8337" s="1091"/>
    </row>
    <row r="8338" spans="1:19" x14ac:dyDescent="0.3">
      <c r="A8338" s="1090">
        <v>8333</v>
      </c>
      <c r="B8338" s="1091"/>
      <c r="C8338" s="1091"/>
      <c r="D8338" s="1097"/>
      <c r="E8338" s="1093">
        <f t="shared" si="521"/>
        <v>0</v>
      </c>
      <c r="F8338" s="1094">
        <f t="shared" si="522"/>
        <v>0</v>
      </c>
      <c r="G8338" s="1095">
        <f t="shared" si="523"/>
        <v>0</v>
      </c>
      <c r="H8338" s="1090" t="str">
        <f t="shared" ca="1" si="524"/>
        <v/>
      </c>
      <c r="I8338" s="1109"/>
      <c r="J8338" s="1109"/>
      <c r="K8338" s="1112"/>
      <c r="L8338" s="1091"/>
      <c r="M8338" s="1091"/>
      <c r="N8338" s="1091"/>
      <c r="O8338" s="1091"/>
      <c r="P8338" s="1096"/>
      <c r="Q8338" s="1096"/>
      <c r="R8338" s="1096"/>
      <c r="S8338" s="1091"/>
    </row>
    <row r="8339" spans="1:19" x14ac:dyDescent="0.3">
      <c r="A8339" s="1090">
        <v>8334</v>
      </c>
      <c r="B8339" s="1091"/>
      <c r="C8339" s="1091"/>
      <c r="D8339" s="1097"/>
      <c r="E8339" s="1093">
        <f t="shared" si="521"/>
        <v>0</v>
      </c>
      <c r="F8339" s="1094">
        <f t="shared" si="522"/>
        <v>0</v>
      </c>
      <c r="G8339" s="1095">
        <f t="shared" si="523"/>
        <v>0</v>
      </c>
      <c r="H8339" s="1090" t="str">
        <f t="shared" ca="1" si="524"/>
        <v/>
      </c>
      <c r="I8339" s="1109"/>
      <c r="J8339" s="1109"/>
      <c r="K8339" s="1112"/>
      <c r="L8339" s="1091"/>
      <c r="M8339" s="1091"/>
      <c r="N8339" s="1091"/>
      <c r="O8339" s="1091"/>
      <c r="P8339" s="1096"/>
      <c r="Q8339" s="1096"/>
      <c r="R8339" s="1096"/>
      <c r="S8339" s="1091"/>
    </row>
    <row r="8340" spans="1:19" x14ac:dyDescent="0.3">
      <c r="A8340" s="1090">
        <v>8335</v>
      </c>
      <c r="B8340" s="1091"/>
      <c r="C8340" s="1091"/>
      <c r="D8340" s="1097"/>
      <c r="E8340" s="1093">
        <f t="shared" si="521"/>
        <v>0</v>
      </c>
      <c r="F8340" s="1094">
        <f t="shared" si="522"/>
        <v>0</v>
      </c>
      <c r="G8340" s="1095">
        <f t="shared" si="523"/>
        <v>0</v>
      </c>
      <c r="H8340" s="1090" t="str">
        <f t="shared" ca="1" si="524"/>
        <v/>
      </c>
      <c r="I8340" s="1109"/>
      <c r="J8340" s="1109"/>
      <c r="K8340" s="1112"/>
      <c r="L8340" s="1091"/>
      <c r="M8340" s="1091"/>
      <c r="N8340" s="1091"/>
      <c r="O8340" s="1091"/>
      <c r="P8340" s="1096"/>
      <c r="Q8340" s="1096"/>
      <c r="R8340" s="1096"/>
      <c r="S8340" s="1091"/>
    </row>
    <row r="8341" spans="1:19" x14ac:dyDescent="0.3">
      <c r="A8341" s="1090">
        <v>8336</v>
      </c>
      <c r="B8341" s="1091"/>
      <c r="C8341" s="1091"/>
      <c r="D8341" s="1097"/>
      <c r="E8341" s="1093">
        <f t="shared" si="521"/>
        <v>0</v>
      </c>
      <c r="F8341" s="1094">
        <f t="shared" si="522"/>
        <v>0</v>
      </c>
      <c r="G8341" s="1095">
        <f t="shared" si="523"/>
        <v>0</v>
      </c>
      <c r="H8341" s="1090" t="str">
        <f t="shared" ca="1" si="524"/>
        <v/>
      </c>
      <c r="I8341" s="1109"/>
      <c r="J8341" s="1109"/>
      <c r="K8341" s="1112"/>
      <c r="L8341" s="1091"/>
      <c r="M8341" s="1091"/>
      <c r="N8341" s="1091"/>
      <c r="O8341" s="1091"/>
      <c r="P8341" s="1096"/>
      <c r="Q8341" s="1096"/>
      <c r="R8341" s="1096"/>
      <c r="S8341" s="1091"/>
    </row>
    <row r="8342" spans="1:19" x14ac:dyDescent="0.3">
      <c r="A8342" s="1090">
        <v>8337</v>
      </c>
      <c r="B8342" s="1091"/>
      <c r="C8342" s="1091"/>
      <c r="D8342" s="1097"/>
      <c r="E8342" s="1093">
        <f t="shared" si="521"/>
        <v>0</v>
      </c>
      <c r="F8342" s="1094">
        <f t="shared" si="522"/>
        <v>0</v>
      </c>
      <c r="G8342" s="1095">
        <f t="shared" si="523"/>
        <v>0</v>
      </c>
      <c r="H8342" s="1090" t="str">
        <f t="shared" ca="1" si="524"/>
        <v/>
      </c>
      <c r="I8342" s="1109"/>
      <c r="J8342" s="1109"/>
      <c r="K8342" s="1112"/>
      <c r="L8342" s="1091"/>
      <c r="M8342" s="1091"/>
      <c r="N8342" s="1091"/>
      <c r="O8342" s="1091"/>
      <c r="P8342" s="1096"/>
      <c r="Q8342" s="1096"/>
      <c r="R8342" s="1096"/>
      <c r="S8342" s="1091"/>
    </row>
    <row r="8343" spans="1:19" x14ac:dyDescent="0.3">
      <c r="A8343" s="1090">
        <v>8338</v>
      </c>
      <c r="B8343" s="1091"/>
      <c r="C8343" s="1091"/>
      <c r="D8343" s="1097"/>
      <c r="E8343" s="1093">
        <f t="shared" si="521"/>
        <v>0</v>
      </c>
      <c r="F8343" s="1094">
        <f t="shared" si="522"/>
        <v>0</v>
      </c>
      <c r="G8343" s="1095">
        <f t="shared" si="523"/>
        <v>0</v>
      </c>
      <c r="H8343" s="1090" t="str">
        <f t="shared" ca="1" si="524"/>
        <v/>
      </c>
      <c r="I8343" s="1109"/>
      <c r="J8343" s="1109"/>
      <c r="K8343" s="1112"/>
      <c r="L8343" s="1091"/>
      <c r="M8343" s="1091"/>
      <c r="N8343" s="1091"/>
      <c r="O8343" s="1091"/>
      <c r="P8343" s="1096"/>
      <c r="Q8343" s="1096"/>
      <c r="R8343" s="1096"/>
      <c r="S8343" s="1091"/>
    </row>
    <row r="8344" spans="1:19" x14ac:dyDescent="0.3">
      <c r="A8344" s="1090">
        <v>8339</v>
      </c>
      <c r="B8344" s="1091"/>
      <c r="C8344" s="1091"/>
      <c r="D8344" s="1097"/>
      <c r="E8344" s="1093">
        <f t="shared" si="521"/>
        <v>0</v>
      </c>
      <c r="F8344" s="1094">
        <f t="shared" si="522"/>
        <v>0</v>
      </c>
      <c r="G8344" s="1095">
        <f t="shared" si="523"/>
        <v>0</v>
      </c>
      <c r="H8344" s="1090" t="str">
        <f t="shared" ca="1" si="524"/>
        <v/>
      </c>
      <c r="I8344" s="1109"/>
      <c r="J8344" s="1109"/>
      <c r="K8344" s="1112"/>
      <c r="L8344" s="1091"/>
      <c r="M8344" s="1091"/>
      <c r="N8344" s="1091"/>
      <c r="O8344" s="1091"/>
      <c r="P8344" s="1096"/>
      <c r="Q8344" s="1096"/>
      <c r="R8344" s="1096"/>
      <c r="S8344" s="1091"/>
    </row>
    <row r="8345" spans="1:19" x14ac:dyDescent="0.3">
      <c r="A8345" s="1090">
        <v>8340</v>
      </c>
      <c r="B8345" s="1091"/>
      <c r="C8345" s="1091"/>
      <c r="D8345" s="1097"/>
      <c r="E8345" s="1093">
        <f t="shared" si="521"/>
        <v>0</v>
      </c>
      <c r="F8345" s="1094">
        <f t="shared" si="522"/>
        <v>0</v>
      </c>
      <c r="G8345" s="1095">
        <f t="shared" si="523"/>
        <v>0</v>
      </c>
      <c r="H8345" s="1090" t="str">
        <f t="shared" ca="1" si="524"/>
        <v/>
      </c>
      <c r="I8345" s="1109"/>
      <c r="J8345" s="1109"/>
      <c r="K8345" s="1112"/>
      <c r="L8345" s="1091"/>
      <c r="M8345" s="1091"/>
      <c r="N8345" s="1091"/>
      <c r="O8345" s="1091"/>
      <c r="P8345" s="1096"/>
      <c r="Q8345" s="1096"/>
      <c r="R8345" s="1096"/>
      <c r="S8345" s="1091"/>
    </row>
    <row r="8346" spans="1:19" x14ac:dyDescent="0.3">
      <c r="A8346" s="1090">
        <v>8341</v>
      </c>
      <c r="B8346" s="1091"/>
      <c r="C8346" s="1091"/>
      <c r="D8346" s="1097"/>
      <c r="E8346" s="1093">
        <f t="shared" si="521"/>
        <v>0</v>
      </c>
      <c r="F8346" s="1094">
        <f t="shared" si="522"/>
        <v>0</v>
      </c>
      <c r="G8346" s="1095">
        <f t="shared" si="523"/>
        <v>0</v>
      </c>
      <c r="H8346" s="1090" t="str">
        <f t="shared" ca="1" si="524"/>
        <v/>
      </c>
      <c r="I8346" s="1109"/>
      <c r="J8346" s="1109"/>
      <c r="K8346" s="1112"/>
      <c r="L8346" s="1091"/>
      <c r="M8346" s="1091"/>
      <c r="N8346" s="1091"/>
      <c r="O8346" s="1091"/>
      <c r="P8346" s="1096"/>
      <c r="Q8346" s="1096"/>
      <c r="R8346" s="1096"/>
      <c r="S8346" s="1091"/>
    </row>
    <row r="8347" spans="1:19" x14ac:dyDescent="0.3">
      <c r="A8347" s="1090">
        <v>8342</v>
      </c>
      <c r="B8347" s="1091"/>
      <c r="C8347" s="1091"/>
      <c r="D8347" s="1097"/>
      <c r="E8347" s="1093">
        <f t="shared" si="521"/>
        <v>0</v>
      </c>
      <c r="F8347" s="1094">
        <f t="shared" si="522"/>
        <v>0</v>
      </c>
      <c r="G8347" s="1095">
        <f t="shared" si="523"/>
        <v>0</v>
      </c>
      <c r="H8347" s="1090" t="str">
        <f t="shared" ca="1" si="524"/>
        <v/>
      </c>
      <c r="I8347" s="1109"/>
      <c r="J8347" s="1109"/>
      <c r="K8347" s="1112"/>
      <c r="L8347" s="1091"/>
      <c r="M8347" s="1091"/>
      <c r="N8347" s="1091"/>
      <c r="O8347" s="1091"/>
      <c r="P8347" s="1096"/>
      <c r="Q8347" s="1096"/>
      <c r="R8347" s="1096"/>
      <c r="S8347" s="1091"/>
    </row>
    <row r="8348" spans="1:19" x14ac:dyDescent="0.3">
      <c r="A8348" s="1090">
        <v>8343</v>
      </c>
      <c r="B8348" s="1091"/>
      <c r="C8348" s="1091"/>
      <c r="D8348" s="1097"/>
      <c r="E8348" s="1093">
        <f t="shared" si="521"/>
        <v>0</v>
      </c>
      <c r="F8348" s="1094">
        <f t="shared" si="522"/>
        <v>0</v>
      </c>
      <c r="G8348" s="1095">
        <f t="shared" si="523"/>
        <v>0</v>
      </c>
      <c r="H8348" s="1090" t="str">
        <f t="shared" ca="1" si="524"/>
        <v/>
      </c>
      <c r="I8348" s="1109"/>
      <c r="J8348" s="1109"/>
      <c r="K8348" s="1112"/>
      <c r="L8348" s="1091"/>
      <c r="M8348" s="1091"/>
      <c r="N8348" s="1091"/>
      <c r="O8348" s="1091"/>
      <c r="P8348" s="1096"/>
      <c r="Q8348" s="1096"/>
      <c r="R8348" s="1096"/>
      <c r="S8348" s="1091"/>
    </row>
    <row r="8349" spans="1:19" x14ac:dyDescent="0.3">
      <c r="A8349" s="1090">
        <v>8344</v>
      </c>
      <c r="B8349" s="1091"/>
      <c r="C8349" s="1091"/>
      <c r="D8349" s="1097"/>
      <c r="E8349" s="1093">
        <f t="shared" si="521"/>
        <v>0</v>
      </c>
      <c r="F8349" s="1094">
        <f t="shared" si="522"/>
        <v>0</v>
      </c>
      <c r="G8349" s="1095">
        <f t="shared" si="523"/>
        <v>0</v>
      </c>
      <c r="H8349" s="1090" t="str">
        <f t="shared" ca="1" si="524"/>
        <v/>
      </c>
      <c r="I8349" s="1109"/>
      <c r="J8349" s="1109"/>
      <c r="K8349" s="1112"/>
      <c r="L8349" s="1091"/>
      <c r="M8349" s="1091"/>
      <c r="N8349" s="1091"/>
      <c r="O8349" s="1091"/>
      <c r="P8349" s="1096"/>
      <c r="Q8349" s="1096"/>
      <c r="R8349" s="1096"/>
      <c r="S8349" s="1091"/>
    </row>
    <row r="8350" spans="1:19" x14ac:dyDescent="0.3">
      <c r="A8350" s="1090">
        <v>8345</v>
      </c>
      <c r="B8350" s="1091"/>
      <c r="C8350" s="1091"/>
      <c r="D8350" s="1097"/>
      <c r="E8350" s="1093">
        <f t="shared" si="521"/>
        <v>0</v>
      </c>
      <c r="F8350" s="1094">
        <f t="shared" si="522"/>
        <v>0</v>
      </c>
      <c r="G8350" s="1095">
        <f t="shared" si="523"/>
        <v>0</v>
      </c>
      <c r="H8350" s="1090" t="str">
        <f t="shared" ca="1" si="524"/>
        <v/>
      </c>
      <c r="I8350" s="1109"/>
      <c r="J8350" s="1109"/>
      <c r="K8350" s="1112"/>
      <c r="L8350" s="1091"/>
      <c r="M8350" s="1091"/>
      <c r="N8350" s="1091"/>
      <c r="O8350" s="1091"/>
      <c r="P8350" s="1096"/>
      <c r="Q8350" s="1096"/>
      <c r="R8350" s="1096"/>
      <c r="S8350" s="1091"/>
    </row>
    <row r="8351" spans="1:19" x14ac:dyDescent="0.3">
      <c r="A8351" s="1090">
        <v>8346</v>
      </c>
      <c r="B8351" s="1091"/>
      <c r="C8351" s="1091"/>
      <c r="D8351" s="1097"/>
      <c r="E8351" s="1093">
        <f t="shared" si="521"/>
        <v>0</v>
      </c>
      <c r="F8351" s="1094">
        <f t="shared" si="522"/>
        <v>0</v>
      </c>
      <c r="G8351" s="1095">
        <f t="shared" si="523"/>
        <v>0</v>
      </c>
      <c r="H8351" s="1090" t="str">
        <f t="shared" ca="1" si="524"/>
        <v/>
      </c>
      <c r="I8351" s="1109"/>
      <c r="J8351" s="1109"/>
      <c r="K8351" s="1112"/>
      <c r="L8351" s="1091"/>
      <c r="M8351" s="1091"/>
      <c r="N8351" s="1091"/>
      <c r="O8351" s="1091"/>
      <c r="P8351" s="1096"/>
      <c r="Q8351" s="1096"/>
      <c r="R8351" s="1096"/>
      <c r="S8351" s="1091"/>
    </row>
    <row r="8352" spans="1:19" x14ac:dyDescent="0.3">
      <c r="A8352" s="1090">
        <v>8347</v>
      </c>
      <c r="B8352" s="1091"/>
      <c r="C8352" s="1091"/>
      <c r="D8352" s="1097"/>
      <c r="E8352" s="1093">
        <f t="shared" si="521"/>
        <v>0</v>
      </c>
      <c r="F8352" s="1094">
        <f t="shared" si="522"/>
        <v>0</v>
      </c>
      <c r="G8352" s="1095">
        <f t="shared" si="523"/>
        <v>0</v>
      </c>
      <c r="H8352" s="1090" t="str">
        <f t="shared" ca="1" si="524"/>
        <v/>
      </c>
      <c r="I8352" s="1109"/>
      <c r="J8352" s="1109"/>
      <c r="K8352" s="1112"/>
      <c r="L8352" s="1091"/>
      <c r="M8352" s="1091"/>
      <c r="N8352" s="1091"/>
      <c r="O8352" s="1091"/>
      <c r="P8352" s="1096"/>
      <c r="Q8352" s="1096"/>
      <c r="R8352" s="1096"/>
      <c r="S8352" s="1091"/>
    </row>
    <row r="8353" spans="1:19" x14ac:dyDescent="0.3">
      <c r="A8353" s="1090">
        <v>8348</v>
      </c>
      <c r="B8353" s="1091"/>
      <c r="C8353" s="1091"/>
      <c r="D8353" s="1097"/>
      <c r="E8353" s="1093">
        <f t="shared" si="521"/>
        <v>0</v>
      </c>
      <c r="F8353" s="1094">
        <f t="shared" si="522"/>
        <v>0</v>
      </c>
      <c r="G8353" s="1095">
        <f t="shared" si="523"/>
        <v>0</v>
      </c>
      <c r="H8353" s="1090" t="str">
        <f t="shared" ca="1" si="524"/>
        <v/>
      </c>
      <c r="I8353" s="1109"/>
      <c r="J8353" s="1109"/>
      <c r="K8353" s="1112"/>
      <c r="L8353" s="1091"/>
      <c r="M8353" s="1091"/>
      <c r="N8353" s="1091"/>
      <c r="O8353" s="1091"/>
      <c r="P8353" s="1096"/>
      <c r="Q8353" s="1096"/>
      <c r="R8353" s="1096"/>
      <c r="S8353" s="1091"/>
    </row>
    <row r="8354" spans="1:19" x14ac:dyDescent="0.3">
      <c r="A8354" s="1090">
        <v>8349</v>
      </c>
      <c r="B8354" s="1091"/>
      <c r="C8354" s="1091"/>
      <c r="D8354" s="1097"/>
      <c r="E8354" s="1093">
        <f t="shared" si="521"/>
        <v>0</v>
      </c>
      <c r="F8354" s="1094">
        <f t="shared" si="522"/>
        <v>0</v>
      </c>
      <c r="G8354" s="1095">
        <f t="shared" si="523"/>
        <v>0</v>
      </c>
      <c r="H8354" s="1090" t="str">
        <f t="shared" ca="1" si="524"/>
        <v/>
      </c>
      <c r="I8354" s="1109"/>
      <c r="J8354" s="1109"/>
      <c r="K8354" s="1112"/>
      <c r="L8354" s="1091"/>
      <c r="M8354" s="1091"/>
      <c r="N8354" s="1091"/>
      <c r="O8354" s="1091"/>
      <c r="P8354" s="1096"/>
      <c r="Q8354" s="1096"/>
      <c r="R8354" s="1096"/>
      <c r="S8354" s="1091"/>
    </row>
    <row r="8355" spans="1:19" x14ac:dyDescent="0.3">
      <c r="A8355" s="1090">
        <v>8350</v>
      </c>
      <c r="B8355" s="1091"/>
      <c r="C8355" s="1091"/>
      <c r="D8355" s="1097"/>
      <c r="E8355" s="1093">
        <f t="shared" si="521"/>
        <v>0</v>
      </c>
      <c r="F8355" s="1094">
        <f t="shared" si="522"/>
        <v>0</v>
      </c>
      <c r="G8355" s="1095">
        <f t="shared" si="523"/>
        <v>0</v>
      </c>
      <c r="H8355" s="1090" t="str">
        <f t="shared" ca="1" si="524"/>
        <v/>
      </c>
      <c r="I8355" s="1109"/>
      <c r="J8355" s="1109"/>
      <c r="K8355" s="1112"/>
      <c r="L8355" s="1091"/>
      <c r="M8355" s="1091"/>
      <c r="N8355" s="1091"/>
      <c r="O8355" s="1091"/>
      <c r="P8355" s="1096"/>
      <c r="Q8355" s="1096"/>
      <c r="R8355" s="1096"/>
      <c r="S8355" s="1091"/>
    </row>
    <row r="8356" spans="1:19" x14ac:dyDescent="0.3">
      <c r="A8356" s="1090">
        <v>8351</v>
      </c>
      <c r="B8356" s="1091"/>
      <c r="C8356" s="1091"/>
      <c r="D8356" s="1097"/>
      <c r="E8356" s="1093">
        <f t="shared" si="521"/>
        <v>0</v>
      </c>
      <c r="F8356" s="1094">
        <f t="shared" si="522"/>
        <v>0</v>
      </c>
      <c r="G8356" s="1095">
        <f t="shared" si="523"/>
        <v>0</v>
      </c>
      <c r="H8356" s="1090" t="str">
        <f t="shared" ca="1" si="524"/>
        <v/>
      </c>
      <c r="I8356" s="1109"/>
      <c r="J8356" s="1109"/>
      <c r="K8356" s="1112"/>
      <c r="L8356" s="1091"/>
      <c r="M8356" s="1091"/>
      <c r="N8356" s="1091"/>
      <c r="O8356" s="1091"/>
      <c r="P8356" s="1096"/>
      <c r="Q8356" s="1096"/>
      <c r="R8356" s="1096"/>
      <c r="S8356" s="1091"/>
    </row>
    <row r="8357" spans="1:19" x14ac:dyDescent="0.3">
      <c r="A8357" s="1090">
        <v>8352</v>
      </c>
      <c r="B8357" s="1091"/>
      <c r="C8357" s="1091"/>
      <c r="D8357" s="1097"/>
      <c r="E8357" s="1093">
        <f t="shared" si="521"/>
        <v>0</v>
      </c>
      <c r="F8357" s="1094">
        <f t="shared" si="522"/>
        <v>0</v>
      </c>
      <c r="G8357" s="1095">
        <f t="shared" si="523"/>
        <v>0</v>
      </c>
      <c r="H8357" s="1090" t="str">
        <f t="shared" ca="1" si="524"/>
        <v/>
      </c>
      <c r="I8357" s="1109"/>
      <c r="J8357" s="1109"/>
      <c r="K8357" s="1112"/>
      <c r="L8357" s="1091"/>
      <c r="M8357" s="1091"/>
      <c r="N8357" s="1091"/>
      <c r="O8357" s="1091"/>
      <c r="P8357" s="1096"/>
      <c r="Q8357" s="1096"/>
      <c r="R8357" s="1096"/>
      <c r="S8357" s="1091"/>
    </row>
    <row r="8358" spans="1:19" x14ac:dyDescent="0.3">
      <c r="A8358" s="1090">
        <v>8353</v>
      </c>
      <c r="B8358" s="1091"/>
      <c r="C8358" s="1091"/>
      <c r="D8358" s="1097"/>
      <c r="E8358" s="1093">
        <f t="shared" si="521"/>
        <v>0</v>
      </c>
      <c r="F8358" s="1094">
        <f t="shared" si="522"/>
        <v>0</v>
      </c>
      <c r="G8358" s="1095">
        <f t="shared" si="523"/>
        <v>0</v>
      </c>
      <c r="H8358" s="1090" t="str">
        <f t="shared" ca="1" si="524"/>
        <v/>
      </c>
      <c r="I8358" s="1109"/>
      <c r="J8358" s="1109"/>
      <c r="K8358" s="1112"/>
      <c r="L8358" s="1091"/>
      <c r="M8358" s="1091"/>
      <c r="N8358" s="1091"/>
      <c r="O8358" s="1091"/>
      <c r="P8358" s="1096"/>
      <c r="Q8358" s="1096"/>
      <c r="R8358" s="1096"/>
      <c r="S8358" s="1091"/>
    </row>
    <row r="8359" spans="1:19" x14ac:dyDescent="0.3">
      <c r="A8359" s="1090">
        <v>8354</v>
      </c>
      <c r="B8359" s="1091"/>
      <c r="C8359" s="1091"/>
      <c r="D8359" s="1097"/>
      <c r="E8359" s="1093">
        <f t="shared" si="521"/>
        <v>0</v>
      </c>
      <c r="F8359" s="1094">
        <f t="shared" si="522"/>
        <v>0</v>
      </c>
      <c r="G8359" s="1095">
        <f t="shared" si="523"/>
        <v>0</v>
      </c>
      <c r="H8359" s="1090" t="str">
        <f t="shared" ca="1" si="524"/>
        <v/>
      </c>
      <c r="I8359" s="1109"/>
      <c r="J8359" s="1109"/>
      <c r="K8359" s="1112"/>
      <c r="L8359" s="1091"/>
      <c r="M8359" s="1091"/>
      <c r="N8359" s="1091"/>
      <c r="O8359" s="1091"/>
      <c r="P8359" s="1096"/>
      <c r="Q8359" s="1096"/>
      <c r="R8359" s="1096"/>
      <c r="S8359" s="1091"/>
    </row>
    <row r="8360" spans="1:19" x14ac:dyDescent="0.3">
      <c r="A8360" s="1090">
        <v>8355</v>
      </c>
      <c r="B8360" s="1091"/>
      <c r="C8360" s="1091"/>
      <c r="D8360" s="1097"/>
      <c r="E8360" s="1093">
        <f t="shared" si="521"/>
        <v>0</v>
      </c>
      <c r="F8360" s="1094">
        <f t="shared" si="522"/>
        <v>0</v>
      </c>
      <c r="G8360" s="1095">
        <f t="shared" si="523"/>
        <v>0</v>
      </c>
      <c r="H8360" s="1090" t="str">
        <f t="shared" ca="1" si="524"/>
        <v/>
      </c>
      <c r="I8360" s="1109"/>
      <c r="J8360" s="1109"/>
      <c r="K8360" s="1112"/>
      <c r="L8360" s="1091"/>
      <c r="M8360" s="1091"/>
      <c r="N8360" s="1091"/>
      <c r="O8360" s="1091"/>
      <c r="P8360" s="1096"/>
      <c r="Q8360" s="1096"/>
      <c r="R8360" s="1096"/>
      <c r="S8360" s="1091"/>
    </row>
    <row r="8361" spans="1:19" x14ac:dyDescent="0.3">
      <c r="A8361" s="1090">
        <v>8356</v>
      </c>
      <c r="B8361" s="1091"/>
      <c r="C8361" s="1091"/>
      <c r="D8361" s="1097"/>
      <c r="E8361" s="1093">
        <f t="shared" si="521"/>
        <v>0</v>
      </c>
      <c r="F8361" s="1094">
        <f t="shared" si="522"/>
        <v>0</v>
      </c>
      <c r="G8361" s="1095">
        <f t="shared" si="523"/>
        <v>0</v>
      </c>
      <c r="H8361" s="1090" t="str">
        <f t="shared" ca="1" si="524"/>
        <v/>
      </c>
      <c r="I8361" s="1109"/>
      <c r="J8361" s="1109"/>
      <c r="K8361" s="1112"/>
      <c r="L8361" s="1091"/>
      <c r="M8361" s="1091"/>
      <c r="N8361" s="1091"/>
      <c r="O8361" s="1091"/>
      <c r="P8361" s="1096"/>
      <c r="Q8361" s="1096"/>
      <c r="R8361" s="1096"/>
      <c r="S8361" s="1091"/>
    </row>
    <row r="8362" spans="1:19" x14ac:dyDescent="0.3">
      <c r="A8362" s="1090">
        <v>8357</v>
      </c>
      <c r="B8362" s="1091"/>
      <c r="C8362" s="1091"/>
      <c r="D8362" s="1097"/>
      <c r="E8362" s="1093">
        <f t="shared" si="521"/>
        <v>0</v>
      </c>
      <c r="F8362" s="1094">
        <f t="shared" si="522"/>
        <v>0</v>
      </c>
      <c r="G8362" s="1095">
        <f t="shared" si="523"/>
        <v>0</v>
      </c>
      <c r="H8362" s="1090" t="str">
        <f t="shared" ca="1" si="524"/>
        <v/>
      </c>
      <c r="I8362" s="1109"/>
      <c r="J8362" s="1109"/>
      <c r="K8362" s="1112"/>
      <c r="L8362" s="1091"/>
      <c r="M8362" s="1091"/>
      <c r="N8362" s="1091"/>
      <c r="O8362" s="1091"/>
      <c r="P8362" s="1096"/>
      <c r="Q8362" s="1096"/>
      <c r="R8362" s="1096"/>
      <c r="S8362" s="1091"/>
    </row>
    <row r="8363" spans="1:19" x14ac:dyDescent="0.3">
      <c r="A8363" s="1090">
        <v>8358</v>
      </c>
      <c r="B8363" s="1091"/>
      <c r="C8363" s="1091"/>
      <c r="D8363" s="1097"/>
      <c r="E8363" s="1093">
        <f t="shared" si="521"/>
        <v>0</v>
      </c>
      <c r="F8363" s="1094">
        <f t="shared" si="522"/>
        <v>0</v>
      </c>
      <c r="G8363" s="1095">
        <f t="shared" si="523"/>
        <v>0</v>
      </c>
      <c r="H8363" s="1090" t="str">
        <f t="shared" ca="1" si="524"/>
        <v/>
      </c>
      <c r="I8363" s="1109"/>
      <c r="J8363" s="1109"/>
      <c r="K8363" s="1112"/>
      <c r="L8363" s="1091"/>
      <c r="M8363" s="1091"/>
      <c r="N8363" s="1091"/>
      <c r="O8363" s="1091"/>
      <c r="P8363" s="1096"/>
      <c r="Q8363" s="1096"/>
      <c r="R8363" s="1096"/>
      <c r="S8363" s="1091"/>
    </row>
    <row r="8364" spans="1:19" x14ac:dyDescent="0.3">
      <c r="A8364" s="1090">
        <v>8359</v>
      </c>
      <c r="B8364" s="1091"/>
      <c r="C8364" s="1091"/>
      <c r="D8364" s="1097"/>
      <c r="E8364" s="1093">
        <f t="shared" si="521"/>
        <v>0</v>
      </c>
      <c r="F8364" s="1094">
        <f t="shared" si="522"/>
        <v>0</v>
      </c>
      <c r="G8364" s="1095">
        <f t="shared" si="523"/>
        <v>0</v>
      </c>
      <c r="H8364" s="1090" t="str">
        <f t="shared" ca="1" si="524"/>
        <v/>
      </c>
      <c r="I8364" s="1109"/>
      <c r="J8364" s="1109"/>
      <c r="K8364" s="1112"/>
      <c r="L8364" s="1091"/>
      <c r="M8364" s="1091"/>
      <c r="N8364" s="1091"/>
      <c r="O8364" s="1091"/>
      <c r="P8364" s="1096"/>
      <c r="Q8364" s="1096"/>
      <c r="R8364" s="1096"/>
      <c r="S8364" s="1091"/>
    </row>
    <row r="8365" spans="1:19" x14ac:dyDescent="0.3">
      <c r="A8365" s="1090">
        <v>8360</v>
      </c>
      <c r="B8365" s="1091"/>
      <c r="C8365" s="1091"/>
      <c r="D8365" s="1097"/>
      <c r="E8365" s="1093">
        <f t="shared" si="521"/>
        <v>0</v>
      </c>
      <c r="F8365" s="1094">
        <f t="shared" si="522"/>
        <v>0</v>
      </c>
      <c r="G8365" s="1095">
        <f t="shared" si="523"/>
        <v>0</v>
      </c>
      <c r="H8365" s="1090" t="str">
        <f t="shared" ca="1" si="524"/>
        <v/>
      </c>
      <c r="I8365" s="1109"/>
      <c r="J8365" s="1109"/>
      <c r="K8365" s="1112"/>
      <c r="L8365" s="1091"/>
      <c r="M8365" s="1091"/>
      <c r="N8365" s="1091"/>
      <c r="O8365" s="1091"/>
      <c r="P8365" s="1096"/>
      <c r="Q8365" s="1096"/>
      <c r="R8365" s="1096"/>
      <c r="S8365" s="1091"/>
    </row>
    <row r="8366" spans="1:19" x14ac:dyDescent="0.3">
      <c r="A8366" s="1090">
        <v>8361</v>
      </c>
      <c r="B8366" s="1091"/>
      <c r="C8366" s="1091"/>
      <c r="D8366" s="1097"/>
      <c r="E8366" s="1093">
        <f t="shared" si="521"/>
        <v>0</v>
      </c>
      <c r="F8366" s="1094">
        <f t="shared" si="522"/>
        <v>0</v>
      </c>
      <c r="G8366" s="1095">
        <f t="shared" si="523"/>
        <v>0</v>
      </c>
      <c r="H8366" s="1090" t="str">
        <f t="shared" ca="1" si="524"/>
        <v/>
      </c>
      <c r="I8366" s="1109"/>
      <c r="J8366" s="1109"/>
      <c r="K8366" s="1112"/>
      <c r="L8366" s="1091"/>
      <c r="M8366" s="1091"/>
      <c r="N8366" s="1091"/>
      <c r="O8366" s="1091"/>
      <c r="P8366" s="1096"/>
      <c r="Q8366" s="1096"/>
      <c r="R8366" s="1096"/>
      <c r="S8366" s="1091"/>
    </row>
    <row r="8367" spans="1:19" x14ac:dyDescent="0.3">
      <c r="A8367" s="1090">
        <v>8362</v>
      </c>
      <c r="B8367" s="1091"/>
      <c r="C8367" s="1091"/>
      <c r="D8367" s="1097"/>
      <c r="E8367" s="1093">
        <f t="shared" si="521"/>
        <v>0</v>
      </c>
      <c r="F8367" s="1094">
        <f t="shared" si="522"/>
        <v>0</v>
      </c>
      <c r="G8367" s="1095">
        <f t="shared" si="523"/>
        <v>0</v>
      </c>
      <c r="H8367" s="1090" t="str">
        <f t="shared" ca="1" si="524"/>
        <v/>
      </c>
      <c r="I8367" s="1109"/>
      <c r="J8367" s="1109"/>
      <c r="K8367" s="1112"/>
      <c r="L8367" s="1091"/>
      <c r="M8367" s="1091"/>
      <c r="N8367" s="1091"/>
      <c r="O8367" s="1091"/>
      <c r="P8367" s="1096"/>
      <c r="Q8367" s="1096"/>
      <c r="R8367" s="1096"/>
      <c r="S8367" s="1091"/>
    </row>
    <row r="8368" spans="1:19" x14ac:dyDescent="0.3">
      <c r="A8368" s="1090">
        <v>8363</v>
      </c>
      <c r="B8368" s="1091"/>
      <c r="C8368" s="1091"/>
      <c r="D8368" s="1097"/>
      <c r="E8368" s="1093">
        <f t="shared" si="521"/>
        <v>0</v>
      </c>
      <c r="F8368" s="1094">
        <f t="shared" si="522"/>
        <v>0</v>
      </c>
      <c r="G8368" s="1095">
        <f t="shared" si="523"/>
        <v>0</v>
      </c>
      <c r="H8368" s="1090" t="str">
        <f t="shared" ca="1" si="524"/>
        <v/>
      </c>
      <c r="I8368" s="1109"/>
      <c r="J8368" s="1109"/>
      <c r="K8368" s="1112"/>
      <c r="L8368" s="1091"/>
      <c r="M8368" s="1091"/>
      <c r="N8368" s="1091"/>
      <c r="O8368" s="1091"/>
      <c r="P8368" s="1096"/>
      <c r="Q8368" s="1096"/>
      <c r="R8368" s="1096"/>
      <c r="S8368" s="1091"/>
    </row>
    <row r="8369" spans="1:19" x14ac:dyDescent="0.3">
      <c r="A8369" s="1090">
        <v>8364</v>
      </c>
      <c r="B8369" s="1091"/>
      <c r="C8369" s="1091"/>
      <c r="D8369" s="1097"/>
      <c r="E8369" s="1093">
        <f t="shared" si="521"/>
        <v>0</v>
      </c>
      <c r="F8369" s="1094">
        <f t="shared" si="522"/>
        <v>0</v>
      </c>
      <c r="G8369" s="1095">
        <f t="shared" si="523"/>
        <v>0</v>
      </c>
      <c r="H8369" s="1090" t="str">
        <f t="shared" ca="1" si="524"/>
        <v/>
      </c>
      <c r="I8369" s="1109"/>
      <c r="J8369" s="1109"/>
      <c r="K8369" s="1112"/>
      <c r="L8369" s="1091"/>
      <c r="M8369" s="1091"/>
      <c r="N8369" s="1091"/>
      <c r="O8369" s="1091"/>
      <c r="P8369" s="1096"/>
      <c r="Q8369" s="1096"/>
      <c r="R8369" s="1096"/>
      <c r="S8369" s="1091"/>
    </row>
    <row r="8370" spans="1:19" x14ac:dyDescent="0.3">
      <c r="A8370" s="1090">
        <v>8365</v>
      </c>
      <c r="B8370" s="1091"/>
      <c r="C8370" s="1091"/>
      <c r="D8370" s="1097"/>
      <c r="E8370" s="1093">
        <f t="shared" si="521"/>
        <v>0</v>
      </c>
      <c r="F8370" s="1094">
        <f t="shared" si="522"/>
        <v>0</v>
      </c>
      <c r="G8370" s="1095">
        <f t="shared" si="523"/>
        <v>0</v>
      </c>
      <c r="H8370" s="1090" t="str">
        <f t="shared" ca="1" si="524"/>
        <v/>
      </c>
      <c r="I8370" s="1109"/>
      <c r="J8370" s="1109"/>
      <c r="K8370" s="1112"/>
      <c r="L8370" s="1091"/>
      <c r="M8370" s="1091"/>
      <c r="N8370" s="1091"/>
      <c r="O8370" s="1091"/>
      <c r="P8370" s="1096"/>
      <c r="Q8370" s="1096"/>
      <c r="R8370" s="1096"/>
      <c r="S8370" s="1091"/>
    </row>
    <row r="8371" spans="1:19" x14ac:dyDescent="0.3">
      <c r="A8371" s="1090">
        <v>8366</v>
      </c>
      <c r="B8371" s="1091"/>
      <c r="C8371" s="1091"/>
      <c r="D8371" s="1097"/>
      <c r="E8371" s="1093">
        <f t="shared" si="521"/>
        <v>0</v>
      </c>
      <c r="F8371" s="1094">
        <f t="shared" si="522"/>
        <v>0</v>
      </c>
      <c r="G8371" s="1095">
        <f t="shared" si="523"/>
        <v>0</v>
      </c>
      <c r="H8371" s="1090" t="str">
        <f t="shared" ca="1" si="524"/>
        <v/>
      </c>
      <c r="I8371" s="1109"/>
      <c r="J8371" s="1109"/>
      <c r="K8371" s="1112"/>
      <c r="L8371" s="1091"/>
      <c r="M8371" s="1091"/>
      <c r="N8371" s="1091"/>
      <c r="O8371" s="1091"/>
      <c r="P8371" s="1096"/>
      <c r="Q8371" s="1096"/>
      <c r="R8371" s="1096"/>
      <c r="S8371" s="1091"/>
    </row>
    <row r="8372" spans="1:19" x14ac:dyDescent="0.3">
      <c r="A8372" s="1090">
        <v>8367</v>
      </c>
      <c r="B8372" s="1091"/>
      <c r="C8372" s="1091"/>
      <c r="D8372" s="1097"/>
      <c r="E8372" s="1093">
        <f t="shared" si="521"/>
        <v>0</v>
      </c>
      <c r="F8372" s="1094">
        <f t="shared" si="522"/>
        <v>0</v>
      </c>
      <c r="G8372" s="1095">
        <f t="shared" si="523"/>
        <v>0</v>
      </c>
      <c r="H8372" s="1090" t="str">
        <f t="shared" ca="1" si="524"/>
        <v/>
      </c>
      <c r="I8372" s="1109"/>
      <c r="J8372" s="1109"/>
      <c r="K8372" s="1112"/>
      <c r="L8372" s="1091"/>
      <c r="M8372" s="1091"/>
      <c r="N8372" s="1091"/>
      <c r="O8372" s="1091"/>
      <c r="P8372" s="1096"/>
      <c r="Q8372" s="1096"/>
      <c r="R8372" s="1096"/>
      <c r="S8372" s="1091"/>
    </row>
    <row r="8373" spans="1:19" x14ac:dyDescent="0.3">
      <c r="A8373" s="1090">
        <v>8368</v>
      </c>
      <c r="B8373" s="1091"/>
      <c r="C8373" s="1091"/>
      <c r="D8373" s="1097"/>
      <c r="E8373" s="1093">
        <f t="shared" si="521"/>
        <v>0</v>
      </c>
      <c r="F8373" s="1094">
        <f t="shared" si="522"/>
        <v>0</v>
      </c>
      <c r="G8373" s="1095">
        <f t="shared" si="523"/>
        <v>0</v>
      </c>
      <c r="H8373" s="1090" t="str">
        <f t="shared" ca="1" si="524"/>
        <v/>
      </c>
      <c r="I8373" s="1109"/>
      <c r="J8373" s="1109"/>
      <c r="K8373" s="1112"/>
      <c r="L8373" s="1091"/>
      <c r="M8373" s="1091"/>
      <c r="N8373" s="1091"/>
      <c r="O8373" s="1091"/>
      <c r="P8373" s="1096"/>
      <c r="Q8373" s="1096"/>
      <c r="R8373" s="1096"/>
      <c r="S8373" s="1091"/>
    </row>
    <row r="8374" spans="1:19" x14ac:dyDescent="0.3">
      <c r="A8374" s="1090">
        <v>8369</v>
      </c>
      <c r="B8374" s="1091"/>
      <c r="C8374" s="1091"/>
      <c r="D8374" s="1097"/>
      <c r="E8374" s="1093">
        <f t="shared" si="521"/>
        <v>0</v>
      </c>
      <c r="F8374" s="1094">
        <f t="shared" si="522"/>
        <v>0</v>
      </c>
      <c r="G8374" s="1095">
        <f t="shared" si="523"/>
        <v>0</v>
      </c>
      <c r="H8374" s="1090" t="str">
        <f t="shared" ca="1" si="524"/>
        <v/>
      </c>
      <c r="I8374" s="1109"/>
      <c r="J8374" s="1109"/>
      <c r="K8374" s="1112"/>
      <c r="L8374" s="1091"/>
      <c r="M8374" s="1091"/>
      <c r="N8374" s="1091"/>
      <c r="O8374" s="1091"/>
      <c r="P8374" s="1096"/>
      <c r="Q8374" s="1096"/>
      <c r="R8374" s="1096"/>
      <c r="S8374" s="1091"/>
    </row>
    <row r="8375" spans="1:19" x14ac:dyDescent="0.3">
      <c r="A8375" s="1090">
        <v>8370</v>
      </c>
      <c r="B8375" s="1091"/>
      <c r="C8375" s="1091"/>
      <c r="D8375" s="1097"/>
      <c r="E8375" s="1093">
        <f t="shared" si="521"/>
        <v>0</v>
      </c>
      <c r="F8375" s="1094">
        <f t="shared" si="522"/>
        <v>0</v>
      </c>
      <c r="G8375" s="1095">
        <f t="shared" si="523"/>
        <v>0</v>
      </c>
      <c r="H8375" s="1090" t="str">
        <f t="shared" ca="1" si="524"/>
        <v/>
      </c>
      <c r="I8375" s="1109"/>
      <c r="J8375" s="1109"/>
      <c r="K8375" s="1112"/>
      <c r="L8375" s="1091"/>
      <c r="M8375" s="1091"/>
      <c r="N8375" s="1091"/>
      <c r="O8375" s="1091"/>
      <c r="P8375" s="1096"/>
      <c r="Q8375" s="1096"/>
      <c r="R8375" s="1096"/>
      <c r="S8375" s="1091"/>
    </row>
    <row r="8376" spans="1:19" x14ac:dyDescent="0.3">
      <c r="A8376" s="1090">
        <v>8371</v>
      </c>
      <c r="B8376" s="1091"/>
      <c r="C8376" s="1091"/>
      <c r="D8376" s="1097"/>
      <c r="E8376" s="1093">
        <f t="shared" si="521"/>
        <v>0</v>
      </c>
      <c r="F8376" s="1094">
        <f t="shared" si="522"/>
        <v>0</v>
      </c>
      <c r="G8376" s="1095">
        <f t="shared" si="523"/>
        <v>0</v>
      </c>
      <c r="H8376" s="1090" t="str">
        <f t="shared" ca="1" si="524"/>
        <v/>
      </c>
      <c r="I8376" s="1109"/>
      <c r="J8376" s="1109"/>
      <c r="K8376" s="1112"/>
      <c r="L8376" s="1091"/>
      <c r="M8376" s="1091"/>
      <c r="N8376" s="1091"/>
      <c r="O8376" s="1091"/>
      <c r="P8376" s="1096"/>
      <c r="Q8376" s="1096"/>
      <c r="R8376" s="1096"/>
      <c r="S8376" s="1091"/>
    </row>
    <row r="8377" spans="1:19" x14ac:dyDescent="0.3">
      <c r="A8377" s="1090">
        <v>8372</v>
      </c>
      <c r="B8377" s="1091"/>
      <c r="C8377" s="1091"/>
      <c r="D8377" s="1097"/>
      <c r="E8377" s="1093">
        <f t="shared" si="521"/>
        <v>0</v>
      </c>
      <c r="F8377" s="1094">
        <f t="shared" si="522"/>
        <v>0</v>
      </c>
      <c r="G8377" s="1095">
        <f t="shared" si="523"/>
        <v>0</v>
      </c>
      <c r="H8377" s="1090" t="str">
        <f t="shared" ca="1" si="524"/>
        <v/>
      </c>
      <c r="I8377" s="1109"/>
      <c r="J8377" s="1109"/>
      <c r="K8377" s="1112"/>
      <c r="L8377" s="1091"/>
      <c r="M8377" s="1091"/>
      <c r="N8377" s="1091"/>
      <c r="O8377" s="1091"/>
      <c r="P8377" s="1096"/>
      <c r="Q8377" s="1096"/>
      <c r="R8377" s="1096"/>
      <c r="S8377" s="1091"/>
    </row>
    <row r="8378" spans="1:19" x14ac:dyDescent="0.3">
      <c r="A8378" s="1090">
        <v>8373</v>
      </c>
      <c r="B8378" s="1091"/>
      <c r="C8378" s="1091"/>
      <c r="D8378" s="1097"/>
      <c r="E8378" s="1093">
        <f t="shared" si="521"/>
        <v>0</v>
      </c>
      <c r="F8378" s="1094">
        <f t="shared" si="522"/>
        <v>0</v>
      </c>
      <c r="G8378" s="1095">
        <f t="shared" si="523"/>
        <v>0</v>
      </c>
      <c r="H8378" s="1090" t="str">
        <f t="shared" ca="1" si="524"/>
        <v/>
      </c>
      <c r="I8378" s="1109"/>
      <c r="J8378" s="1109"/>
      <c r="K8378" s="1112"/>
      <c r="L8378" s="1091"/>
      <c r="M8378" s="1091"/>
      <c r="N8378" s="1091"/>
      <c r="O8378" s="1091"/>
      <c r="P8378" s="1096"/>
      <c r="Q8378" s="1096"/>
      <c r="R8378" s="1096"/>
      <c r="S8378" s="1091"/>
    </row>
    <row r="8379" spans="1:19" x14ac:dyDescent="0.3">
      <c r="A8379" s="1090">
        <v>8374</v>
      </c>
      <c r="B8379" s="1091"/>
      <c r="C8379" s="1091"/>
      <c r="D8379" s="1097"/>
      <c r="E8379" s="1093">
        <f t="shared" si="521"/>
        <v>0</v>
      </c>
      <c r="F8379" s="1094">
        <f t="shared" si="522"/>
        <v>0</v>
      </c>
      <c r="G8379" s="1095">
        <f t="shared" si="523"/>
        <v>0</v>
      </c>
      <c r="H8379" s="1090" t="str">
        <f t="shared" ca="1" si="524"/>
        <v/>
      </c>
      <c r="I8379" s="1109"/>
      <c r="J8379" s="1109"/>
      <c r="K8379" s="1112"/>
      <c r="L8379" s="1091"/>
      <c r="M8379" s="1091"/>
      <c r="N8379" s="1091"/>
      <c r="O8379" s="1091"/>
      <c r="P8379" s="1096"/>
      <c r="Q8379" s="1096"/>
      <c r="R8379" s="1096"/>
      <c r="S8379" s="1091"/>
    </row>
    <row r="8380" spans="1:19" x14ac:dyDescent="0.3">
      <c r="A8380" s="1090">
        <v>8375</v>
      </c>
      <c r="B8380" s="1091"/>
      <c r="C8380" s="1091"/>
      <c r="D8380" s="1097"/>
      <c r="E8380" s="1093">
        <f t="shared" si="521"/>
        <v>0</v>
      </c>
      <c r="F8380" s="1094">
        <f t="shared" si="522"/>
        <v>0</v>
      </c>
      <c r="G8380" s="1095">
        <f t="shared" si="523"/>
        <v>0</v>
      </c>
      <c r="H8380" s="1090" t="str">
        <f t="shared" ca="1" si="524"/>
        <v/>
      </c>
      <c r="I8380" s="1109"/>
      <c r="J8380" s="1109"/>
      <c r="K8380" s="1112"/>
      <c r="L8380" s="1091"/>
      <c r="M8380" s="1091"/>
      <c r="N8380" s="1091"/>
      <c r="O8380" s="1091"/>
      <c r="P8380" s="1096"/>
      <c r="Q8380" s="1096"/>
      <c r="R8380" s="1096"/>
      <c r="S8380" s="1091"/>
    </row>
    <row r="8381" spans="1:19" x14ac:dyDescent="0.3">
      <c r="A8381" s="1090">
        <v>8376</v>
      </c>
      <c r="B8381" s="1091"/>
      <c r="C8381" s="1091"/>
      <c r="D8381" s="1097"/>
      <c r="E8381" s="1093">
        <f t="shared" si="521"/>
        <v>0</v>
      </c>
      <c r="F8381" s="1094">
        <f t="shared" si="522"/>
        <v>0</v>
      </c>
      <c r="G8381" s="1095">
        <f t="shared" si="523"/>
        <v>0</v>
      </c>
      <c r="H8381" s="1090" t="str">
        <f t="shared" ca="1" si="524"/>
        <v/>
      </c>
      <c r="I8381" s="1109"/>
      <c r="J8381" s="1109"/>
      <c r="K8381" s="1112"/>
      <c r="L8381" s="1091"/>
      <c r="M8381" s="1091"/>
      <c r="N8381" s="1091"/>
      <c r="O8381" s="1091"/>
      <c r="P8381" s="1096"/>
      <c r="Q8381" s="1096"/>
      <c r="R8381" s="1096"/>
      <c r="S8381" s="1091"/>
    </row>
    <row r="8382" spans="1:19" x14ac:dyDescent="0.3">
      <c r="A8382" s="1090">
        <v>8377</v>
      </c>
      <c r="B8382" s="1091"/>
      <c r="C8382" s="1091"/>
      <c r="D8382" s="1097"/>
      <c r="E8382" s="1093">
        <f t="shared" si="521"/>
        <v>0</v>
      </c>
      <c r="F8382" s="1094">
        <f t="shared" si="522"/>
        <v>0</v>
      </c>
      <c r="G8382" s="1095">
        <f t="shared" si="523"/>
        <v>0</v>
      </c>
      <c r="H8382" s="1090" t="str">
        <f t="shared" ca="1" si="524"/>
        <v/>
      </c>
      <c r="I8382" s="1109"/>
      <c r="J8382" s="1109"/>
      <c r="K8382" s="1112"/>
      <c r="L8382" s="1091"/>
      <c r="M8382" s="1091"/>
      <c r="N8382" s="1091"/>
      <c r="O8382" s="1091"/>
      <c r="P8382" s="1096"/>
      <c r="Q8382" s="1096"/>
      <c r="R8382" s="1096"/>
      <c r="S8382" s="1091"/>
    </row>
    <row r="8383" spans="1:19" x14ac:dyDescent="0.3">
      <c r="A8383" s="1090">
        <v>8378</v>
      </c>
      <c r="B8383" s="1091"/>
      <c r="C8383" s="1091"/>
      <c r="D8383" s="1097"/>
      <c r="E8383" s="1093">
        <f t="shared" si="521"/>
        <v>0</v>
      </c>
      <c r="F8383" s="1094">
        <f t="shared" si="522"/>
        <v>0</v>
      </c>
      <c r="G8383" s="1095">
        <f t="shared" si="523"/>
        <v>0</v>
      </c>
      <c r="H8383" s="1090" t="str">
        <f t="shared" ca="1" si="524"/>
        <v/>
      </c>
      <c r="I8383" s="1109"/>
      <c r="J8383" s="1109"/>
      <c r="K8383" s="1112"/>
      <c r="L8383" s="1091"/>
      <c r="M8383" s="1091"/>
      <c r="N8383" s="1091"/>
      <c r="O8383" s="1091"/>
      <c r="P8383" s="1096"/>
      <c r="Q8383" s="1096"/>
      <c r="R8383" s="1096"/>
      <c r="S8383" s="1091"/>
    </row>
    <row r="8384" spans="1:19" x14ac:dyDescent="0.3">
      <c r="A8384" s="1090">
        <v>8379</v>
      </c>
      <c r="B8384" s="1091"/>
      <c r="C8384" s="1091"/>
      <c r="D8384" s="1097"/>
      <c r="E8384" s="1093">
        <f t="shared" si="521"/>
        <v>0</v>
      </c>
      <c r="F8384" s="1094">
        <f t="shared" si="522"/>
        <v>0</v>
      </c>
      <c r="G8384" s="1095">
        <f t="shared" si="523"/>
        <v>0</v>
      </c>
      <c r="H8384" s="1090" t="str">
        <f t="shared" ca="1" si="524"/>
        <v/>
      </c>
      <c r="I8384" s="1109"/>
      <c r="J8384" s="1109"/>
      <c r="K8384" s="1112"/>
      <c r="L8384" s="1091"/>
      <c r="M8384" s="1091"/>
      <c r="N8384" s="1091"/>
      <c r="O8384" s="1091"/>
      <c r="P8384" s="1096"/>
      <c r="Q8384" s="1096"/>
      <c r="R8384" s="1096"/>
      <c r="S8384" s="1091"/>
    </row>
    <row r="8385" spans="1:19" x14ac:dyDescent="0.3">
      <c r="A8385" s="1090">
        <v>8380</v>
      </c>
      <c r="B8385" s="1091"/>
      <c r="C8385" s="1091"/>
      <c r="D8385" s="1097"/>
      <c r="E8385" s="1093">
        <f t="shared" si="521"/>
        <v>0</v>
      </c>
      <c r="F8385" s="1094">
        <f t="shared" si="522"/>
        <v>0</v>
      </c>
      <c r="G8385" s="1095">
        <f t="shared" si="523"/>
        <v>0</v>
      </c>
      <c r="H8385" s="1090" t="str">
        <f t="shared" ca="1" si="524"/>
        <v/>
      </c>
      <c r="I8385" s="1109"/>
      <c r="J8385" s="1109"/>
      <c r="K8385" s="1112"/>
      <c r="L8385" s="1091"/>
      <c r="M8385" s="1091"/>
      <c r="N8385" s="1091"/>
      <c r="O8385" s="1091"/>
      <c r="P8385" s="1096"/>
      <c r="Q8385" s="1096"/>
      <c r="R8385" s="1096"/>
      <c r="S8385" s="1091"/>
    </row>
    <row r="8386" spans="1:19" x14ac:dyDescent="0.3">
      <c r="A8386" s="1090">
        <v>8381</v>
      </c>
      <c r="B8386" s="1091"/>
      <c r="C8386" s="1091"/>
      <c r="D8386" s="1097"/>
      <c r="E8386" s="1093">
        <f t="shared" si="521"/>
        <v>0</v>
      </c>
      <c r="F8386" s="1094">
        <f t="shared" si="522"/>
        <v>0</v>
      </c>
      <c r="G8386" s="1095">
        <f t="shared" si="523"/>
        <v>0</v>
      </c>
      <c r="H8386" s="1090" t="str">
        <f t="shared" ca="1" si="524"/>
        <v/>
      </c>
      <c r="I8386" s="1109"/>
      <c r="J8386" s="1109"/>
      <c r="K8386" s="1112"/>
      <c r="L8386" s="1091"/>
      <c r="M8386" s="1091"/>
      <c r="N8386" s="1091"/>
      <c r="O8386" s="1091"/>
      <c r="P8386" s="1096"/>
      <c r="Q8386" s="1096"/>
      <c r="R8386" s="1096"/>
      <c r="S8386" s="1091"/>
    </row>
    <row r="8387" spans="1:19" x14ac:dyDescent="0.3">
      <c r="A8387" s="1090">
        <v>8382</v>
      </c>
      <c r="B8387" s="1091"/>
      <c r="C8387" s="1091"/>
      <c r="D8387" s="1097"/>
      <c r="E8387" s="1093">
        <f t="shared" si="521"/>
        <v>0</v>
      </c>
      <c r="F8387" s="1094">
        <f t="shared" si="522"/>
        <v>0</v>
      </c>
      <c r="G8387" s="1095">
        <f t="shared" si="523"/>
        <v>0</v>
      </c>
      <c r="H8387" s="1090" t="str">
        <f t="shared" ca="1" si="524"/>
        <v/>
      </c>
      <c r="I8387" s="1109"/>
      <c r="J8387" s="1109"/>
      <c r="K8387" s="1112"/>
      <c r="L8387" s="1091"/>
      <c r="M8387" s="1091"/>
      <c r="N8387" s="1091"/>
      <c r="O8387" s="1091"/>
      <c r="P8387" s="1096"/>
      <c r="Q8387" s="1096"/>
      <c r="R8387" s="1096"/>
      <c r="S8387" s="1091"/>
    </row>
    <row r="8388" spans="1:19" x14ac:dyDescent="0.3">
      <c r="A8388" s="1090">
        <v>8383</v>
      </c>
      <c r="B8388" s="1091"/>
      <c r="C8388" s="1091"/>
      <c r="D8388" s="1097"/>
      <c r="E8388" s="1093">
        <f t="shared" si="521"/>
        <v>0</v>
      </c>
      <c r="F8388" s="1094">
        <f t="shared" si="522"/>
        <v>0</v>
      </c>
      <c r="G8388" s="1095">
        <f t="shared" si="523"/>
        <v>0</v>
      </c>
      <c r="H8388" s="1090" t="str">
        <f t="shared" ca="1" si="524"/>
        <v/>
      </c>
      <c r="I8388" s="1109"/>
      <c r="J8388" s="1109"/>
      <c r="K8388" s="1112"/>
      <c r="L8388" s="1091"/>
      <c r="M8388" s="1091"/>
      <c r="N8388" s="1091"/>
      <c r="O8388" s="1091"/>
      <c r="P8388" s="1096"/>
      <c r="Q8388" s="1096"/>
      <c r="R8388" s="1096"/>
      <c r="S8388" s="1091"/>
    </row>
    <row r="8389" spans="1:19" x14ac:dyDescent="0.3">
      <c r="A8389" s="1090">
        <v>8384</v>
      </c>
      <c r="B8389" s="1091"/>
      <c r="C8389" s="1091"/>
      <c r="D8389" s="1097"/>
      <c r="E8389" s="1093">
        <f t="shared" si="521"/>
        <v>0</v>
      </c>
      <c r="F8389" s="1094">
        <f t="shared" si="522"/>
        <v>0</v>
      </c>
      <c r="G8389" s="1095">
        <f t="shared" si="523"/>
        <v>0</v>
      </c>
      <c r="H8389" s="1090" t="str">
        <f t="shared" ca="1" si="524"/>
        <v/>
      </c>
      <c r="I8389" s="1109"/>
      <c r="J8389" s="1109"/>
      <c r="K8389" s="1112"/>
      <c r="L8389" s="1091"/>
      <c r="M8389" s="1091"/>
      <c r="N8389" s="1091"/>
      <c r="O8389" s="1091"/>
      <c r="P8389" s="1096"/>
      <c r="Q8389" s="1096"/>
      <c r="R8389" s="1096"/>
      <c r="S8389" s="1091"/>
    </row>
    <row r="8390" spans="1:19" x14ac:dyDescent="0.3">
      <c r="A8390" s="1090">
        <v>8385</v>
      </c>
      <c r="B8390" s="1091"/>
      <c r="C8390" s="1091"/>
      <c r="D8390" s="1097"/>
      <c r="E8390" s="1093">
        <f t="shared" si="521"/>
        <v>0</v>
      </c>
      <c r="F8390" s="1094">
        <f t="shared" si="522"/>
        <v>0</v>
      </c>
      <c r="G8390" s="1095">
        <f t="shared" si="523"/>
        <v>0</v>
      </c>
      <c r="H8390" s="1090" t="str">
        <f t="shared" ca="1" si="524"/>
        <v/>
      </c>
      <c r="I8390" s="1109"/>
      <c r="J8390" s="1109"/>
      <c r="K8390" s="1112"/>
      <c r="L8390" s="1091"/>
      <c r="M8390" s="1091"/>
      <c r="N8390" s="1091"/>
      <c r="O8390" s="1091"/>
      <c r="P8390" s="1096"/>
      <c r="Q8390" s="1096"/>
      <c r="R8390" s="1096"/>
      <c r="S8390" s="1091"/>
    </row>
    <row r="8391" spans="1:19" x14ac:dyDescent="0.3">
      <c r="A8391" s="1090">
        <v>8386</v>
      </c>
      <c r="B8391" s="1091"/>
      <c r="C8391" s="1091"/>
      <c r="D8391" s="1097"/>
      <c r="E8391" s="1093">
        <f t="shared" ref="E8391:E8454" si="525">D8391</f>
        <v>0</v>
      </c>
      <c r="F8391" s="1094">
        <f t="shared" ref="F8391:F8454" si="526">D8391</f>
        <v>0</v>
      </c>
      <c r="G8391" s="1095">
        <f t="shared" ref="G8391:G8454" si="527">D8391</f>
        <v>0</v>
      </c>
      <c r="H8391" s="1090" t="str">
        <f t="shared" ref="H8391:H8454" ca="1" si="528">IF(ISBLANK(D8391),"",DATEDIF(G8391,TODAY(),"y"))</f>
        <v/>
      </c>
      <c r="I8391" s="1109"/>
      <c r="J8391" s="1109"/>
      <c r="K8391" s="1112"/>
      <c r="L8391" s="1091"/>
      <c r="M8391" s="1091"/>
      <c r="N8391" s="1091"/>
      <c r="O8391" s="1091"/>
      <c r="P8391" s="1096"/>
      <c r="Q8391" s="1096"/>
      <c r="R8391" s="1096"/>
      <c r="S8391" s="1091"/>
    </row>
    <row r="8392" spans="1:19" x14ac:dyDescent="0.3">
      <c r="A8392" s="1090">
        <v>8387</v>
      </c>
      <c r="B8392" s="1091"/>
      <c r="C8392" s="1091"/>
      <c r="D8392" s="1097"/>
      <c r="E8392" s="1093">
        <f t="shared" si="525"/>
        <v>0</v>
      </c>
      <c r="F8392" s="1094">
        <f t="shared" si="526"/>
        <v>0</v>
      </c>
      <c r="G8392" s="1095">
        <f t="shared" si="527"/>
        <v>0</v>
      </c>
      <c r="H8392" s="1090" t="str">
        <f t="shared" ca="1" si="528"/>
        <v/>
      </c>
      <c r="I8392" s="1109"/>
      <c r="J8392" s="1109"/>
      <c r="K8392" s="1112"/>
      <c r="L8392" s="1091"/>
      <c r="M8392" s="1091"/>
      <c r="N8392" s="1091"/>
      <c r="O8392" s="1091"/>
      <c r="P8392" s="1096"/>
      <c r="Q8392" s="1096"/>
      <c r="R8392" s="1096"/>
      <c r="S8392" s="1091"/>
    </row>
    <row r="8393" spans="1:19" x14ac:dyDescent="0.3">
      <c r="A8393" s="1090">
        <v>8388</v>
      </c>
      <c r="B8393" s="1091"/>
      <c r="C8393" s="1091"/>
      <c r="D8393" s="1097"/>
      <c r="E8393" s="1093">
        <f t="shared" si="525"/>
        <v>0</v>
      </c>
      <c r="F8393" s="1094">
        <f t="shared" si="526"/>
        <v>0</v>
      </c>
      <c r="G8393" s="1095">
        <f t="shared" si="527"/>
        <v>0</v>
      </c>
      <c r="H8393" s="1090" t="str">
        <f t="shared" ca="1" si="528"/>
        <v/>
      </c>
      <c r="I8393" s="1109"/>
      <c r="J8393" s="1109"/>
      <c r="K8393" s="1112"/>
      <c r="L8393" s="1091"/>
      <c r="M8393" s="1091"/>
      <c r="N8393" s="1091"/>
      <c r="O8393" s="1091"/>
      <c r="P8393" s="1096"/>
      <c r="Q8393" s="1096"/>
      <c r="R8393" s="1096"/>
      <c r="S8393" s="1091"/>
    </row>
    <row r="8394" spans="1:19" x14ac:dyDescent="0.3">
      <c r="A8394" s="1090">
        <v>8389</v>
      </c>
      <c r="B8394" s="1091"/>
      <c r="C8394" s="1091"/>
      <c r="D8394" s="1097"/>
      <c r="E8394" s="1093">
        <f t="shared" si="525"/>
        <v>0</v>
      </c>
      <c r="F8394" s="1094">
        <f t="shared" si="526"/>
        <v>0</v>
      </c>
      <c r="G8394" s="1095">
        <f t="shared" si="527"/>
        <v>0</v>
      </c>
      <c r="H8394" s="1090" t="str">
        <f t="shared" ca="1" si="528"/>
        <v/>
      </c>
      <c r="I8394" s="1109"/>
      <c r="J8394" s="1109"/>
      <c r="K8394" s="1112"/>
      <c r="L8394" s="1091"/>
      <c r="M8394" s="1091"/>
      <c r="N8394" s="1091"/>
      <c r="O8394" s="1091"/>
      <c r="P8394" s="1096"/>
      <c r="Q8394" s="1096"/>
      <c r="R8394" s="1096"/>
      <c r="S8394" s="1091"/>
    </row>
    <row r="8395" spans="1:19" x14ac:dyDescent="0.3">
      <c r="A8395" s="1090">
        <v>8390</v>
      </c>
      <c r="B8395" s="1091"/>
      <c r="C8395" s="1091"/>
      <c r="D8395" s="1097"/>
      <c r="E8395" s="1093">
        <f t="shared" si="525"/>
        <v>0</v>
      </c>
      <c r="F8395" s="1094">
        <f t="shared" si="526"/>
        <v>0</v>
      </c>
      <c r="G8395" s="1095">
        <f t="shared" si="527"/>
        <v>0</v>
      </c>
      <c r="H8395" s="1090" t="str">
        <f t="shared" ca="1" si="528"/>
        <v/>
      </c>
      <c r="I8395" s="1109"/>
      <c r="J8395" s="1109"/>
      <c r="K8395" s="1112"/>
      <c r="L8395" s="1091"/>
      <c r="M8395" s="1091"/>
      <c r="N8395" s="1091"/>
      <c r="O8395" s="1091"/>
      <c r="P8395" s="1096"/>
      <c r="Q8395" s="1096"/>
      <c r="R8395" s="1096"/>
      <c r="S8395" s="1091"/>
    </row>
    <row r="8396" spans="1:19" x14ac:dyDescent="0.3">
      <c r="A8396" s="1090">
        <v>8391</v>
      </c>
      <c r="B8396" s="1091"/>
      <c r="C8396" s="1091"/>
      <c r="D8396" s="1097"/>
      <c r="E8396" s="1093">
        <f t="shared" si="525"/>
        <v>0</v>
      </c>
      <c r="F8396" s="1094">
        <f t="shared" si="526"/>
        <v>0</v>
      </c>
      <c r="G8396" s="1095">
        <f t="shared" si="527"/>
        <v>0</v>
      </c>
      <c r="H8396" s="1090" t="str">
        <f t="shared" ca="1" si="528"/>
        <v/>
      </c>
      <c r="I8396" s="1109"/>
      <c r="J8396" s="1109"/>
      <c r="K8396" s="1112"/>
      <c r="L8396" s="1091"/>
      <c r="M8396" s="1091"/>
      <c r="N8396" s="1091"/>
      <c r="O8396" s="1091"/>
      <c r="P8396" s="1096"/>
      <c r="Q8396" s="1096"/>
      <c r="R8396" s="1096"/>
      <c r="S8396" s="1091"/>
    </row>
    <row r="8397" spans="1:19" x14ac:dyDescent="0.3">
      <c r="A8397" s="1090">
        <v>8392</v>
      </c>
      <c r="B8397" s="1091"/>
      <c r="C8397" s="1091"/>
      <c r="D8397" s="1097"/>
      <c r="E8397" s="1093">
        <f t="shared" si="525"/>
        <v>0</v>
      </c>
      <c r="F8397" s="1094">
        <f t="shared" si="526"/>
        <v>0</v>
      </c>
      <c r="G8397" s="1095">
        <f t="shared" si="527"/>
        <v>0</v>
      </c>
      <c r="H8397" s="1090" t="str">
        <f t="shared" ca="1" si="528"/>
        <v/>
      </c>
      <c r="I8397" s="1109"/>
      <c r="J8397" s="1109"/>
      <c r="K8397" s="1112"/>
      <c r="L8397" s="1091"/>
      <c r="M8397" s="1091"/>
      <c r="N8397" s="1091"/>
      <c r="O8397" s="1091"/>
      <c r="P8397" s="1096"/>
      <c r="Q8397" s="1096"/>
      <c r="R8397" s="1096"/>
      <c r="S8397" s="1091"/>
    </row>
    <row r="8398" spans="1:19" x14ac:dyDescent="0.3">
      <c r="A8398" s="1090">
        <v>8393</v>
      </c>
      <c r="B8398" s="1091"/>
      <c r="C8398" s="1091"/>
      <c r="D8398" s="1097"/>
      <c r="E8398" s="1093">
        <f t="shared" si="525"/>
        <v>0</v>
      </c>
      <c r="F8398" s="1094">
        <f t="shared" si="526"/>
        <v>0</v>
      </c>
      <c r="G8398" s="1095">
        <f t="shared" si="527"/>
        <v>0</v>
      </c>
      <c r="H8398" s="1090" t="str">
        <f t="shared" ca="1" si="528"/>
        <v/>
      </c>
      <c r="I8398" s="1109"/>
      <c r="J8398" s="1109"/>
      <c r="K8398" s="1112"/>
      <c r="L8398" s="1091"/>
      <c r="M8398" s="1091"/>
      <c r="N8398" s="1091"/>
      <c r="O8398" s="1091"/>
      <c r="P8398" s="1096"/>
      <c r="Q8398" s="1096"/>
      <c r="R8398" s="1096"/>
      <c r="S8398" s="1091"/>
    </row>
    <row r="8399" spans="1:19" x14ac:dyDescent="0.3">
      <c r="A8399" s="1090">
        <v>8394</v>
      </c>
      <c r="B8399" s="1091"/>
      <c r="C8399" s="1091"/>
      <c r="D8399" s="1097"/>
      <c r="E8399" s="1093">
        <f t="shared" si="525"/>
        <v>0</v>
      </c>
      <c r="F8399" s="1094">
        <f t="shared" si="526"/>
        <v>0</v>
      </c>
      <c r="G8399" s="1095">
        <f t="shared" si="527"/>
        <v>0</v>
      </c>
      <c r="H8399" s="1090" t="str">
        <f t="shared" ca="1" si="528"/>
        <v/>
      </c>
      <c r="I8399" s="1109"/>
      <c r="J8399" s="1109"/>
      <c r="K8399" s="1112"/>
      <c r="L8399" s="1091"/>
      <c r="M8399" s="1091"/>
      <c r="N8399" s="1091"/>
      <c r="O8399" s="1091"/>
      <c r="P8399" s="1096"/>
      <c r="Q8399" s="1096"/>
      <c r="R8399" s="1096"/>
      <c r="S8399" s="1091"/>
    </row>
    <row r="8400" spans="1:19" x14ac:dyDescent="0.3">
      <c r="A8400" s="1090">
        <v>8395</v>
      </c>
      <c r="B8400" s="1091"/>
      <c r="C8400" s="1091"/>
      <c r="D8400" s="1097"/>
      <c r="E8400" s="1093">
        <f t="shared" si="525"/>
        <v>0</v>
      </c>
      <c r="F8400" s="1094">
        <f t="shared" si="526"/>
        <v>0</v>
      </c>
      <c r="G8400" s="1095">
        <f t="shared" si="527"/>
        <v>0</v>
      </c>
      <c r="H8400" s="1090" t="str">
        <f t="shared" ca="1" si="528"/>
        <v/>
      </c>
      <c r="I8400" s="1109"/>
      <c r="J8400" s="1109"/>
      <c r="K8400" s="1112"/>
      <c r="L8400" s="1091"/>
      <c r="M8400" s="1091"/>
      <c r="N8400" s="1091"/>
      <c r="O8400" s="1091"/>
      <c r="P8400" s="1096"/>
      <c r="Q8400" s="1096"/>
      <c r="R8400" s="1096"/>
      <c r="S8400" s="1091"/>
    </row>
    <row r="8401" spans="1:19" x14ac:dyDescent="0.3">
      <c r="A8401" s="1090">
        <v>8396</v>
      </c>
      <c r="B8401" s="1091"/>
      <c r="C8401" s="1091"/>
      <c r="D8401" s="1097"/>
      <c r="E8401" s="1093">
        <f t="shared" si="525"/>
        <v>0</v>
      </c>
      <c r="F8401" s="1094">
        <f t="shared" si="526"/>
        <v>0</v>
      </c>
      <c r="G8401" s="1095">
        <f t="shared" si="527"/>
        <v>0</v>
      </c>
      <c r="H8401" s="1090" t="str">
        <f t="shared" ca="1" si="528"/>
        <v/>
      </c>
      <c r="I8401" s="1109"/>
      <c r="J8401" s="1109"/>
      <c r="K8401" s="1112"/>
      <c r="L8401" s="1091"/>
      <c r="M8401" s="1091"/>
      <c r="N8401" s="1091"/>
      <c r="O8401" s="1091"/>
      <c r="P8401" s="1096"/>
      <c r="Q8401" s="1096"/>
      <c r="R8401" s="1096"/>
      <c r="S8401" s="1091"/>
    </row>
    <row r="8402" spans="1:19" x14ac:dyDescent="0.3">
      <c r="A8402" s="1090">
        <v>8397</v>
      </c>
      <c r="B8402" s="1091"/>
      <c r="C8402" s="1091"/>
      <c r="D8402" s="1097"/>
      <c r="E8402" s="1093">
        <f t="shared" si="525"/>
        <v>0</v>
      </c>
      <c r="F8402" s="1094">
        <f t="shared" si="526"/>
        <v>0</v>
      </c>
      <c r="G8402" s="1095">
        <f t="shared" si="527"/>
        <v>0</v>
      </c>
      <c r="H8402" s="1090" t="str">
        <f t="shared" ca="1" si="528"/>
        <v/>
      </c>
      <c r="I8402" s="1109"/>
      <c r="J8402" s="1109"/>
      <c r="K8402" s="1112"/>
      <c r="L8402" s="1091"/>
      <c r="M8402" s="1091"/>
      <c r="N8402" s="1091"/>
      <c r="O8402" s="1091"/>
      <c r="P8402" s="1096"/>
      <c r="Q8402" s="1096"/>
      <c r="R8402" s="1096"/>
      <c r="S8402" s="1091"/>
    </row>
    <row r="8403" spans="1:19" x14ac:dyDescent="0.3">
      <c r="A8403" s="1090">
        <v>8398</v>
      </c>
      <c r="B8403" s="1091"/>
      <c r="C8403" s="1091"/>
      <c r="D8403" s="1097"/>
      <c r="E8403" s="1093">
        <f t="shared" si="525"/>
        <v>0</v>
      </c>
      <c r="F8403" s="1094">
        <f t="shared" si="526"/>
        <v>0</v>
      </c>
      <c r="G8403" s="1095">
        <f t="shared" si="527"/>
        <v>0</v>
      </c>
      <c r="H8403" s="1090" t="str">
        <f t="shared" ca="1" si="528"/>
        <v/>
      </c>
      <c r="I8403" s="1109"/>
      <c r="J8403" s="1109"/>
      <c r="K8403" s="1112"/>
      <c r="L8403" s="1091"/>
      <c r="M8403" s="1091"/>
      <c r="N8403" s="1091"/>
      <c r="O8403" s="1091"/>
      <c r="P8403" s="1096"/>
      <c r="Q8403" s="1096"/>
      <c r="R8403" s="1096"/>
      <c r="S8403" s="1091"/>
    </row>
    <row r="8404" spans="1:19" x14ac:dyDescent="0.3">
      <c r="A8404" s="1090">
        <v>8399</v>
      </c>
      <c r="B8404" s="1091"/>
      <c r="C8404" s="1091"/>
      <c r="D8404" s="1097"/>
      <c r="E8404" s="1093">
        <f t="shared" si="525"/>
        <v>0</v>
      </c>
      <c r="F8404" s="1094">
        <f t="shared" si="526"/>
        <v>0</v>
      </c>
      <c r="G8404" s="1095">
        <f t="shared" si="527"/>
        <v>0</v>
      </c>
      <c r="H8404" s="1090" t="str">
        <f t="shared" ca="1" si="528"/>
        <v/>
      </c>
      <c r="I8404" s="1109"/>
      <c r="J8404" s="1109"/>
      <c r="K8404" s="1112"/>
      <c r="L8404" s="1091"/>
      <c r="M8404" s="1091"/>
      <c r="N8404" s="1091"/>
      <c r="O8404" s="1091"/>
      <c r="P8404" s="1096"/>
      <c r="Q8404" s="1096"/>
      <c r="R8404" s="1096"/>
      <c r="S8404" s="1091"/>
    </row>
    <row r="8405" spans="1:19" x14ac:dyDescent="0.3">
      <c r="A8405" s="1090">
        <v>8400</v>
      </c>
      <c r="B8405" s="1091"/>
      <c r="C8405" s="1091"/>
      <c r="D8405" s="1097"/>
      <c r="E8405" s="1093">
        <f t="shared" si="525"/>
        <v>0</v>
      </c>
      <c r="F8405" s="1094">
        <f t="shared" si="526"/>
        <v>0</v>
      </c>
      <c r="G8405" s="1095">
        <f t="shared" si="527"/>
        <v>0</v>
      </c>
      <c r="H8405" s="1090" t="str">
        <f t="shared" ca="1" si="528"/>
        <v/>
      </c>
      <c r="I8405" s="1109"/>
      <c r="J8405" s="1109"/>
      <c r="K8405" s="1112"/>
      <c r="L8405" s="1091"/>
      <c r="M8405" s="1091"/>
      <c r="N8405" s="1091"/>
      <c r="O8405" s="1091"/>
      <c r="P8405" s="1096"/>
      <c r="Q8405" s="1096"/>
      <c r="R8405" s="1096"/>
      <c r="S8405" s="1091"/>
    </row>
    <row r="8406" spans="1:19" x14ac:dyDescent="0.3">
      <c r="A8406" s="1090">
        <v>8401</v>
      </c>
      <c r="B8406" s="1091"/>
      <c r="C8406" s="1091"/>
      <c r="D8406" s="1097"/>
      <c r="E8406" s="1093">
        <f t="shared" si="525"/>
        <v>0</v>
      </c>
      <c r="F8406" s="1094">
        <f t="shared" si="526"/>
        <v>0</v>
      </c>
      <c r="G8406" s="1095">
        <f t="shared" si="527"/>
        <v>0</v>
      </c>
      <c r="H8406" s="1090" t="str">
        <f t="shared" ca="1" si="528"/>
        <v/>
      </c>
      <c r="I8406" s="1109"/>
      <c r="J8406" s="1109"/>
      <c r="K8406" s="1112"/>
      <c r="L8406" s="1091"/>
      <c r="M8406" s="1091"/>
      <c r="N8406" s="1091"/>
      <c r="O8406" s="1091"/>
      <c r="P8406" s="1096"/>
      <c r="Q8406" s="1096"/>
      <c r="R8406" s="1096"/>
      <c r="S8406" s="1091"/>
    </row>
    <row r="8407" spans="1:19" x14ac:dyDescent="0.3">
      <c r="A8407" s="1090">
        <v>8402</v>
      </c>
      <c r="B8407" s="1091"/>
      <c r="C8407" s="1091"/>
      <c r="D8407" s="1097"/>
      <c r="E8407" s="1093">
        <f t="shared" si="525"/>
        <v>0</v>
      </c>
      <c r="F8407" s="1094">
        <f t="shared" si="526"/>
        <v>0</v>
      </c>
      <c r="G8407" s="1095">
        <f t="shared" si="527"/>
        <v>0</v>
      </c>
      <c r="H8407" s="1090" t="str">
        <f t="shared" ca="1" si="528"/>
        <v/>
      </c>
      <c r="I8407" s="1109"/>
      <c r="J8407" s="1109"/>
      <c r="K8407" s="1112"/>
      <c r="L8407" s="1091"/>
      <c r="M8407" s="1091"/>
      <c r="N8407" s="1091"/>
      <c r="O8407" s="1091"/>
      <c r="P8407" s="1096"/>
      <c r="Q8407" s="1096"/>
      <c r="R8407" s="1096"/>
      <c r="S8407" s="1091"/>
    </row>
    <row r="8408" spans="1:19" x14ac:dyDescent="0.3">
      <c r="A8408" s="1090">
        <v>8403</v>
      </c>
      <c r="B8408" s="1091"/>
      <c r="C8408" s="1091"/>
      <c r="D8408" s="1097"/>
      <c r="E8408" s="1093">
        <f t="shared" si="525"/>
        <v>0</v>
      </c>
      <c r="F8408" s="1094">
        <f t="shared" si="526"/>
        <v>0</v>
      </c>
      <c r="G8408" s="1095">
        <f t="shared" si="527"/>
        <v>0</v>
      </c>
      <c r="H8408" s="1090" t="str">
        <f t="shared" ca="1" si="528"/>
        <v/>
      </c>
      <c r="I8408" s="1109"/>
      <c r="J8408" s="1109"/>
      <c r="K8408" s="1112"/>
      <c r="L8408" s="1091"/>
      <c r="M8408" s="1091"/>
      <c r="N8408" s="1091"/>
      <c r="O8408" s="1091"/>
      <c r="P8408" s="1096"/>
      <c r="Q8408" s="1096"/>
      <c r="R8408" s="1096"/>
      <c r="S8408" s="1091"/>
    </row>
    <row r="8409" spans="1:19" x14ac:dyDescent="0.3">
      <c r="A8409" s="1090">
        <v>8404</v>
      </c>
      <c r="B8409" s="1091"/>
      <c r="C8409" s="1091"/>
      <c r="D8409" s="1097"/>
      <c r="E8409" s="1093">
        <f t="shared" si="525"/>
        <v>0</v>
      </c>
      <c r="F8409" s="1094">
        <f t="shared" si="526"/>
        <v>0</v>
      </c>
      <c r="G8409" s="1095">
        <f t="shared" si="527"/>
        <v>0</v>
      </c>
      <c r="H8409" s="1090" t="str">
        <f t="shared" ca="1" si="528"/>
        <v/>
      </c>
      <c r="I8409" s="1109"/>
      <c r="J8409" s="1109"/>
      <c r="K8409" s="1112"/>
      <c r="L8409" s="1091"/>
      <c r="M8409" s="1091"/>
      <c r="N8409" s="1091"/>
      <c r="O8409" s="1091"/>
      <c r="P8409" s="1096"/>
      <c r="Q8409" s="1096"/>
      <c r="R8409" s="1096"/>
      <c r="S8409" s="1091"/>
    </row>
    <row r="8410" spans="1:19" x14ac:dyDescent="0.3">
      <c r="A8410" s="1090">
        <v>8405</v>
      </c>
      <c r="B8410" s="1091"/>
      <c r="C8410" s="1091"/>
      <c r="D8410" s="1097"/>
      <c r="E8410" s="1093">
        <f t="shared" si="525"/>
        <v>0</v>
      </c>
      <c r="F8410" s="1094">
        <f t="shared" si="526"/>
        <v>0</v>
      </c>
      <c r="G8410" s="1095">
        <f t="shared" si="527"/>
        <v>0</v>
      </c>
      <c r="H8410" s="1090" t="str">
        <f t="shared" ca="1" si="528"/>
        <v/>
      </c>
      <c r="I8410" s="1109"/>
      <c r="J8410" s="1109"/>
      <c r="K8410" s="1112"/>
      <c r="L8410" s="1091"/>
      <c r="M8410" s="1091"/>
      <c r="N8410" s="1091"/>
      <c r="O8410" s="1091"/>
      <c r="P8410" s="1096"/>
      <c r="Q8410" s="1096"/>
      <c r="R8410" s="1096"/>
      <c r="S8410" s="1091"/>
    </row>
    <row r="8411" spans="1:19" x14ac:dyDescent="0.3">
      <c r="A8411" s="1090">
        <v>8406</v>
      </c>
      <c r="B8411" s="1091"/>
      <c r="C8411" s="1091"/>
      <c r="D8411" s="1097"/>
      <c r="E8411" s="1093">
        <f t="shared" si="525"/>
        <v>0</v>
      </c>
      <c r="F8411" s="1094">
        <f t="shared" si="526"/>
        <v>0</v>
      </c>
      <c r="G8411" s="1095">
        <f t="shared" si="527"/>
        <v>0</v>
      </c>
      <c r="H8411" s="1090" t="str">
        <f t="shared" ca="1" si="528"/>
        <v/>
      </c>
      <c r="I8411" s="1109"/>
      <c r="J8411" s="1109"/>
      <c r="K8411" s="1112"/>
      <c r="L8411" s="1091"/>
      <c r="M8411" s="1091"/>
      <c r="N8411" s="1091"/>
      <c r="O8411" s="1091"/>
      <c r="P8411" s="1096"/>
      <c r="Q8411" s="1096"/>
      <c r="R8411" s="1096"/>
      <c r="S8411" s="1091"/>
    </row>
    <row r="8412" spans="1:19" x14ac:dyDescent="0.3">
      <c r="A8412" s="1090">
        <v>8407</v>
      </c>
      <c r="B8412" s="1091"/>
      <c r="C8412" s="1091"/>
      <c r="D8412" s="1097"/>
      <c r="E8412" s="1093">
        <f t="shared" si="525"/>
        <v>0</v>
      </c>
      <c r="F8412" s="1094">
        <f t="shared" si="526"/>
        <v>0</v>
      </c>
      <c r="G8412" s="1095">
        <f t="shared" si="527"/>
        <v>0</v>
      </c>
      <c r="H8412" s="1090" t="str">
        <f t="shared" ca="1" si="528"/>
        <v/>
      </c>
      <c r="I8412" s="1109"/>
      <c r="J8412" s="1109"/>
      <c r="K8412" s="1112"/>
      <c r="L8412" s="1091"/>
      <c r="M8412" s="1091"/>
      <c r="N8412" s="1091"/>
      <c r="O8412" s="1091"/>
      <c r="P8412" s="1096"/>
      <c r="Q8412" s="1096"/>
      <c r="R8412" s="1096"/>
      <c r="S8412" s="1091"/>
    </row>
    <row r="8413" spans="1:19" x14ac:dyDescent="0.3">
      <c r="A8413" s="1090">
        <v>8408</v>
      </c>
      <c r="B8413" s="1091"/>
      <c r="C8413" s="1091"/>
      <c r="D8413" s="1097"/>
      <c r="E8413" s="1093">
        <f t="shared" si="525"/>
        <v>0</v>
      </c>
      <c r="F8413" s="1094">
        <f t="shared" si="526"/>
        <v>0</v>
      </c>
      <c r="G8413" s="1095">
        <f t="shared" si="527"/>
        <v>0</v>
      </c>
      <c r="H8413" s="1090" t="str">
        <f t="shared" ca="1" si="528"/>
        <v/>
      </c>
      <c r="I8413" s="1109"/>
      <c r="J8413" s="1109"/>
      <c r="K8413" s="1112"/>
      <c r="L8413" s="1091"/>
      <c r="M8413" s="1091"/>
      <c r="N8413" s="1091"/>
      <c r="O8413" s="1091"/>
      <c r="P8413" s="1096"/>
      <c r="Q8413" s="1096"/>
      <c r="R8413" s="1096"/>
      <c r="S8413" s="1091"/>
    </row>
    <row r="8414" spans="1:19" x14ac:dyDescent="0.3">
      <c r="A8414" s="1090">
        <v>8409</v>
      </c>
      <c r="B8414" s="1091"/>
      <c r="C8414" s="1091"/>
      <c r="D8414" s="1097"/>
      <c r="E8414" s="1093">
        <f t="shared" si="525"/>
        <v>0</v>
      </c>
      <c r="F8414" s="1094">
        <f t="shared" si="526"/>
        <v>0</v>
      </c>
      <c r="G8414" s="1095">
        <f t="shared" si="527"/>
        <v>0</v>
      </c>
      <c r="H8414" s="1090" t="str">
        <f t="shared" ca="1" si="528"/>
        <v/>
      </c>
      <c r="I8414" s="1109"/>
      <c r="J8414" s="1109"/>
      <c r="K8414" s="1112"/>
      <c r="L8414" s="1091"/>
      <c r="M8414" s="1091"/>
      <c r="N8414" s="1091"/>
      <c r="O8414" s="1091"/>
      <c r="P8414" s="1096"/>
      <c r="Q8414" s="1096"/>
      <c r="R8414" s="1096"/>
      <c r="S8414" s="1091"/>
    </row>
    <row r="8415" spans="1:19" x14ac:dyDescent="0.3">
      <c r="A8415" s="1090">
        <v>8410</v>
      </c>
      <c r="B8415" s="1091"/>
      <c r="C8415" s="1091"/>
      <c r="D8415" s="1097"/>
      <c r="E8415" s="1093">
        <f t="shared" si="525"/>
        <v>0</v>
      </c>
      <c r="F8415" s="1094">
        <f t="shared" si="526"/>
        <v>0</v>
      </c>
      <c r="G8415" s="1095">
        <f t="shared" si="527"/>
        <v>0</v>
      </c>
      <c r="H8415" s="1090" t="str">
        <f t="shared" ca="1" si="528"/>
        <v/>
      </c>
      <c r="I8415" s="1109"/>
      <c r="J8415" s="1109"/>
      <c r="K8415" s="1112"/>
      <c r="L8415" s="1091"/>
      <c r="M8415" s="1091"/>
      <c r="N8415" s="1091"/>
      <c r="O8415" s="1091"/>
      <c r="P8415" s="1096"/>
      <c r="Q8415" s="1096"/>
      <c r="R8415" s="1096"/>
      <c r="S8415" s="1091"/>
    </row>
    <row r="8416" spans="1:19" x14ac:dyDescent="0.3">
      <c r="A8416" s="1090">
        <v>8411</v>
      </c>
      <c r="B8416" s="1091"/>
      <c r="C8416" s="1091"/>
      <c r="D8416" s="1097"/>
      <c r="E8416" s="1093">
        <f t="shared" si="525"/>
        <v>0</v>
      </c>
      <c r="F8416" s="1094">
        <f t="shared" si="526"/>
        <v>0</v>
      </c>
      <c r="G8416" s="1095">
        <f t="shared" si="527"/>
        <v>0</v>
      </c>
      <c r="H8416" s="1090" t="str">
        <f t="shared" ca="1" si="528"/>
        <v/>
      </c>
      <c r="I8416" s="1109"/>
      <c r="J8416" s="1109"/>
      <c r="K8416" s="1112"/>
      <c r="L8416" s="1091"/>
      <c r="M8416" s="1091"/>
      <c r="N8416" s="1091"/>
      <c r="O8416" s="1091"/>
      <c r="P8416" s="1096"/>
      <c r="Q8416" s="1096"/>
      <c r="R8416" s="1096"/>
      <c r="S8416" s="1091"/>
    </row>
    <row r="8417" spans="1:19" x14ac:dyDescent="0.3">
      <c r="A8417" s="1090">
        <v>8412</v>
      </c>
      <c r="B8417" s="1091"/>
      <c r="C8417" s="1091"/>
      <c r="D8417" s="1097"/>
      <c r="E8417" s="1093">
        <f t="shared" si="525"/>
        <v>0</v>
      </c>
      <c r="F8417" s="1094">
        <f t="shared" si="526"/>
        <v>0</v>
      </c>
      <c r="G8417" s="1095">
        <f t="shared" si="527"/>
        <v>0</v>
      </c>
      <c r="H8417" s="1090" t="str">
        <f t="shared" ca="1" si="528"/>
        <v/>
      </c>
      <c r="I8417" s="1109"/>
      <c r="J8417" s="1109"/>
      <c r="K8417" s="1112"/>
      <c r="L8417" s="1091"/>
      <c r="M8417" s="1091"/>
      <c r="N8417" s="1091"/>
      <c r="O8417" s="1091"/>
      <c r="P8417" s="1096"/>
      <c r="Q8417" s="1096"/>
      <c r="R8417" s="1096"/>
      <c r="S8417" s="1091"/>
    </row>
    <row r="8418" spans="1:19" x14ac:dyDescent="0.3">
      <c r="A8418" s="1090">
        <v>8413</v>
      </c>
      <c r="B8418" s="1091"/>
      <c r="C8418" s="1091"/>
      <c r="D8418" s="1097"/>
      <c r="E8418" s="1093">
        <f t="shared" si="525"/>
        <v>0</v>
      </c>
      <c r="F8418" s="1094">
        <f t="shared" si="526"/>
        <v>0</v>
      </c>
      <c r="G8418" s="1095">
        <f t="shared" si="527"/>
        <v>0</v>
      </c>
      <c r="H8418" s="1090" t="str">
        <f t="shared" ca="1" si="528"/>
        <v/>
      </c>
      <c r="I8418" s="1109"/>
      <c r="J8418" s="1109"/>
      <c r="K8418" s="1112"/>
      <c r="L8418" s="1091"/>
      <c r="M8418" s="1091"/>
      <c r="N8418" s="1091"/>
      <c r="O8418" s="1091"/>
      <c r="P8418" s="1096"/>
      <c r="Q8418" s="1096"/>
      <c r="R8418" s="1096"/>
      <c r="S8418" s="1091"/>
    </row>
    <row r="8419" spans="1:19" x14ac:dyDescent="0.3">
      <c r="A8419" s="1090">
        <v>8414</v>
      </c>
      <c r="B8419" s="1091"/>
      <c r="C8419" s="1091"/>
      <c r="D8419" s="1097"/>
      <c r="E8419" s="1093">
        <f t="shared" si="525"/>
        <v>0</v>
      </c>
      <c r="F8419" s="1094">
        <f t="shared" si="526"/>
        <v>0</v>
      </c>
      <c r="G8419" s="1095">
        <f t="shared" si="527"/>
        <v>0</v>
      </c>
      <c r="H8419" s="1090" t="str">
        <f t="shared" ca="1" si="528"/>
        <v/>
      </c>
      <c r="I8419" s="1109"/>
      <c r="J8419" s="1109"/>
      <c r="K8419" s="1112"/>
      <c r="L8419" s="1091"/>
      <c r="M8419" s="1091"/>
      <c r="N8419" s="1091"/>
      <c r="O8419" s="1091"/>
      <c r="P8419" s="1096"/>
      <c r="Q8419" s="1096"/>
      <c r="R8419" s="1096"/>
      <c r="S8419" s="1091"/>
    </row>
    <row r="8420" spans="1:19" x14ac:dyDescent="0.3">
      <c r="A8420" s="1090">
        <v>8415</v>
      </c>
      <c r="B8420" s="1091"/>
      <c r="C8420" s="1091"/>
      <c r="D8420" s="1097"/>
      <c r="E8420" s="1093">
        <f t="shared" si="525"/>
        <v>0</v>
      </c>
      <c r="F8420" s="1094">
        <f t="shared" si="526"/>
        <v>0</v>
      </c>
      <c r="G8420" s="1095">
        <f t="shared" si="527"/>
        <v>0</v>
      </c>
      <c r="H8420" s="1090" t="str">
        <f t="shared" ca="1" si="528"/>
        <v/>
      </c>
      <c r="I8420" s="1109"/>
      <c r="J8420" s="1109"/>
      <c r="K8420" s="1112"/>
      <c r="L8420" s="1091"/>
      <c r="M8420" s="1091"/>
      <c r="N8420" s="1091"/>
      <c r="O8420" s="1091"/>
      <c r="P8420" s="1096"/>
      <c r="Q8420" s="1096"/>
      <c r="R8420" s="1096"/>
      <c r="S8420" s="1091"/>
    </row>
    <row r="8421" spans="1:19" x14ac:dyDescent="0.3">
      <c r="A8421" s="1090">
        <v>8416</v>
      </c>
      <c r="B8421" s="1091"/>
      <c r="C8421" s="1091"/>
      <c r="D8421" s="1097"/>
      <c r="E8421" s="1093">
        <f t="shared" si="525"/>
        <v>0</v>
      </c>
      <c r="F8421" s="1094">
        <f t="shared" si="526"/>
        <v>0</v>
      </c>
      <c r="G8421" s="1095">
        <f t="shared" si="527"/>
        <v>0</v>
      </c>
      <c r="H8421" s="1090" t="str">
        <f t="shared" ca="1" si="528"/>
        <v/>
      </c>
      <c r="I8421" s="1109"/>
      <c r="J8421" s="1109"/>
      <c r="K8421" s="1112"/>
      <c r="L8421" s="1091"/>
      <c r="M8421" s="1091"/>
      <c r="N8421" s="1091"/>
      <c r="O8421" s="1091"/>
      <c r="P8421" s="1096"/>
      <c r="Q8421" s="1096"/>
      <c r="R8421" s="1096"/>
      <c r="S8421" s="1091"/>
    </row>
    <row r="8422" spans="1:19" x14ac:dyDescent="0.3">
      <c r="A8422" s="1090">
        <v>8417</v>
      </c>
      <c r="B8422" s="1091"/>
      <c r="C8422" s="1091"/>
      <c r="D8422" s="1097"/>
      <c r="E8422" s="1093">
        <f t="shared" si="525"/>
        <v>0</v>
      </c>
      <c r="F8422" s="1094">
        <f t="shared" si="526"/>
        <v>0</v>
      </c>
      <c r="G8422" s="1095">
        <f t="shared" si="527"/>
        <v>0</v>
      </c>
      <c r="H8422" s="1090" t="str">
        <f t="shared" ca="1" si="528"/>
        <v/>
      </c>
      <c r="I8422" s="1109"/>
      <c r="J8422" s="1109"/>
      <c r="K8422" s="1112"/>
      <c r="L8422" s="1091"/>
      <c r="M8422" s="1091"/>
      <c r="N8422" s="1091"/>
      <c r="O8422" s="1091"/>
      <c r="P8422" s="1096"/>
      <c r="Q8422" s="1096"/>
      <c r="R8422" s="1096"/>
      <c r="S8422" s="1091"/>
    </row>
    <row r="8423" spans="1:19" x14ac:dyDescent="0.3">
      <c r="A8423" s="1090">
        <v>8418</v>
      </c>
      <c r="B8423" s="1091"/>
      <c r="C8423" s="1091"/>
      <c r="D8423" s="1097"/>
      <c r="E8423" s="1093">
        <f t="shared" si="525"/>
        <v>0</v>
      </c>
      <c r="F8423" s="1094">
        <f t="shared" si="526"/>
        <v>0</v>
      </c>
      <c r="G8423" s="1095">
        <f t="shared" si="527"/>
        <v>0</v>
      </c>
      <c r="H8423" s="1090" t="str">
        <f t="shared" ca="1" si="528"/>
        <v/>
      </c>
      <c r="I8423" s="1109"/>
      <c r="J8423" s="1109"/>
      <c r="K8423" s="1112"/>
      <c r="L8423" s="1091"/>
      <c r="M8423" s="1091"/>
      <c r="N8423" s="1091"/>
      <c r="O8423" s="1091"/>
      <c r="P8423" s="1096"/>
      <c r="Q8423" s="1096"/>
      <c r="R8423" s="1096"/>
      <c r="S8423" s="1091"/>
    </row>
    <row r="8424" spans="1:19" x14ac:dyDescent="0.3">
      <c r="A8424" s="1090">
        <v>8419</v>
      </c>
      <c r="B8424" s="1091"/>
      <c r="C8424" s="1091"/>
      <c r="D8424" s="1097"/>
      <c r="E8424" s="1093">
        <f t="shared" si="525"/>
        <v>0</v>
      </c>
      <c r="F8424" s="1094">
        <f t="shared" si="526"/>
        <v>0</v>
      </c>
      <c r="G8424" s="1095">
        <f t="shared" si="527"/>
        <v>0</v>
      </c>
      <c r="H8424" s="1090" t="str">
        <f t="shared" ca="1" si="528"/>
        <v/>
      </c>
      <c r="I8424" s="1109"/>
      <c r="J8424" s="1109"/>
      <c r="K8424" s="1112"/>
      <c r="L8424" s="1091"/>
      <c r="M8424" s="1091"/>
      <c r="N8424" s="1091"/>
      <c r="O8424" s="1091"/>
      <c r="P8424" s="1096"/>
      <c r="Q8424" s="1096"/>
      <c r="R8424" s="1096"/>
      <c r="S8424" s="1091"/>
    </row>
    <row r="8425" spans="1:19" x14ac:dyDescent="0.3">
      <c r="A8425" s="1090">
        <v>8420</v>
      </c>
      <c r="B8425" s="1091"/>
      <c r="C8425" s="1091"/>
      <c r="D8425" s="1097"/>
      <c r="E8425" s="1093">
        <f t="shared" si="525"/>
        <v>0</v>
      </c>
      <c r="F8425" s="1094">
        <f t="shared" si="526"/>
        <v>0</v>
      </c>
      <c r="G8425" s="1095">
        <f t="shared" si="527"/>
        <v>0</v>
      </c>
      <c r="H8425" s="1090" t="str">
        <f t="shared" ca="1" si="528"/>
        <v/>
      </c>
      <c r="I8425" s="1109"/>
      <c r="J8425" s="1109"/>
      <c r="K8425" s="1112"/>
      <c r="L8425" s="1091"/>
      <c r="M8425" s="1091"/>
      <c r="N8425" s="1091"/>
      <c r="O8425" s="1091"/>
      <c r="P8425" s="1096"/>
      <c r="Q8425" s="1096"/>
      <c r="R8425" s="1096"/>
      <c r="S8425" s="1091"/>
    </row>
    <row r="8426" spans="1:19" x14ac:dyDescent="0.3">
      <c r="A8426" s="1090">
        <v>8421</v>
      </c>
      <c r="B8426" s="1091"/>
      <c r="C8426" s="1091"/>
      <c r="D8426" s="1097"/>
      <c r="E8426" s="1093">
        <f t="shared" si="525"/>
        <v>0</v>
      </c>
      <c r="F8426" s="1094">
        <f t="shared" si="526"/>
        <v>0</v>
      </c>
      <c r="G8426" s="1095">
        <f t="shared" si="527"/>
        <v>0</v>
      </c>
      <c r="H8426" s="1090" t="str">
        <f t="shared" ca="1" si="528"/>
        <v/>
      </c>
      <c r="I8426" s="1109"/>
      <c r="J8426" s="1109"/>
      <c r="K8426" s="1112"/>
      <c r="L8426" s="1091"/>
      <c r="M8426" s="1091"/>
      <c r="N8426" s="1091"/>
      <c r="O8426" s="1091"/>
      <c r="P8426" s="1096"/>
      <c r="Q8426" s="1096"/>
      <c r="R8426" s="1096"/>
      <c r="S8426" s="1091"/>
    </row>
    <row r="8427" spans="1:19" x14ac:dyDescent="0.3">
      <c r="A8427" s="1090">
        <v>8422</v>
      </c>
      <c r="B8427" s="1091"/>
      <c r="C8427" s="1091"/>
      <c r="D8427" s="1097"/>
      <c r="E8427" s="1093">
        <f t="shared" si="525"/>
        <v>0</v>
      </c>
      <c r="F8427" s="1094">
        <f t="shared" si="526"/>
        <v>0</v>
      </c>
      <c r="G8427" s="1095">
        <f t="shared" si="527"/>
        <v>0</v>
      </c>
      <c r="H8427" s="1090" t="str">
        <f t="shared" ca="1" si="528"/>
        <v/>
      </c>
      <c r="I8427" s="1109"/>
      <c r="J8427" s="1109"/>
      <c r="K8427" s="1112"/>
      <c r="L8427" s="1091"/>
      <c r="M8427" s="1091"/>
      <c r="N8427" s="1091"/>
      <c r="O8427" s="1091"/>
      <c r="P8427" s="1096"/>
      <c r="Q8427" s="1096"/>
      <c r="R8427" s="1096"/>
      <c r="S8427" s="1091"/>
    </row>
    <row r="8428" spans="1:19" x14ac:dyDescent="0.3">
      <c r="A8428" s="1090">
        <v>8423</v>
      </c>
      <c r="B8428" s="1091"/>
      <c r="C8428" s="1091"/>
      <c r="D8428" s="1097"/>
      <c r="E8428" s="1093">
        <f t="shared" si="525"/>
        <v>0</v>
      </c>
      <c r="F8428" s="1094">
        <f t="shared" si="526"/>
        <v>0</v>
      </c>
      <c r="G8428" s="1095">
        <f t="shared" si="527"/>
        <v>0</v>
      </c>
      <c r="H8428" s="1090" t="str">
        <f t="shared" ca="1" si="528"/>
        <v/>
      </c>
      <c r="I8428" s="1109"/>
      <c r="J8428" s="1109"/>
      <c r="K8428" s="1112"/>
      <c r="L8428" s="1091"/>
      <c r="M8428" s="1091"/>
      <c r="N8428" s="1091"/>
      <c r="O8428" s="1091"/>
      <c r="P8428" s="1096"/>
      <c r="Q8428" s="1096"/>
      <c r="R8428" s="1096"/>
      <c r="S8428" s="1091"/>
    </row>
    <row r="8429" spans="1:19" x14ac:dyDescent="0.3">
      <c r="A8429" s="1090">
        <v>8424</v>
      </c>
      <c r="B8429" s="1091"/>
      <c r="C8429" s="1091"/>
      <c r="D8429" s="1097"/>
      <c r="E8429" s="1093">
        <f t="shared" si="525"/>
        <v>0</v>
      </c>
      <c r="F8429" s="1094">
        <f t="shared" si="526"/>
        <v>0</v>
      </c>
      <c r="G8429" s="1095">
        <f t="shared" si="527"/>
        <v>0</v>
      </c>
      <c r="H8429" s="1090" t="str">
        <f t="shared" ca="1" si="528"/>
        <v/>
      </c>
      <c r="I8429" s="1109"/>
      <c r="J8429" s="1109"/>
      <c r="K8429" s="1112"/>
      <c r="L8429" s="1091"/>
      <c r="M8429" s="1091"/>
      <c r="N8429" s="1091"/>
      <c r="O8429" s="1091"/>
      <c r="P8429" s="1096"/>
      <c r="Q8429" s="1096"/>
      <c r="R8429" s="1096"/>
      <c r="S8429" s="1091"/>
    </row>
    <row r="8430" spans="1:19" x14ac:dyDescent="0.3">
      <c r="A8430" s="1090">
        <v>8425</v>
      </c>
      <c r="B8430" s="1091"/>
      <c r="C8430" s="1091"/>
      <c r="D8430" s="1097"/>
      <c r="E8430" s="1093">
        <f t="shared" si="525"/>
        <v>0</v>
      </c>
      <c r="F8430" s="1094">
        <f t="shared" si="526"/>
        <v>0</v>
      </c>
      <c r="G8430" s="1095">
        <f t="shared" si="527"/>
        <v>0</v>
      </c>
      <c r="H8430" s="1090" t="str">
        <f t="shared" ca="1" si="528"/>
        <v/>
      </c>
      <c r="I8430" s="1109"/>
      <c r="J8430" s="1109"/>
      <c r="K8430" s="1112"/>
      <c r="L8430" s="1091"/>
      <c r="M8430" s="1091"/>
      <c r="N8430" s="1091"/>
      <c r="O8430" s="1091"/>
      <c r="P8430" s="1096"/>
      <c r="Q8430" s="1096"/>
      <c r="R8430" s="1096"/>
      <c r="S8430" s="1091"/>
    </row>
    <row r="8431" spans="1:19" x14ac:dyDescent="0.3">
      <c r="A8431" s="1090">
        <v>8426</v>
      </c>
      <c r="B8431" s="1091"/>
      <c r="C8431" s="1091"/>
      <c r="D8431" s="1097"/>
      <c r="E8431" s="1093">
        <f t="shared" si="525"/>
        <v>0</v>
      </c>
      <c r="F8431" s="1094">
        <f t="shared" si="526"/>
        <v>0</v>
      </c>
      <c r="G8431" s="1095">
        <f t="shared" si="527"/>
        <v>0</v>
      </c>
      <c r="H8431" s="1090" t="str">
        <f t="shared" ca="1" si="528"/>
        <v/>
      </c>
      <c r="I8431" s="1109"/>
      <c r="J8431" s="1109"/>
      <c r="K8431" s="1112"/>
      <c r="L8431" s="1091"/>
      <c r="M8431" s="1091"/>
      <c r="N8431" s="1091"/>
      <c r="O8431" s="1091"/>
      <c r="P8431" s="1096"/>
      <c r="Q8431" s="1096"/>
      <c r="R8431" s="1096"/>
      <c r="S8431" s="1091"/>
    </row>
    <row r="8432" spans="1:19" x14ac:dyDescent="0.3">
      <c r="A8432" s="1090">
        <v>8427</v>
      </c>
      <c r="B8432" s="1091"/>
      <c r="C8432" s="1091"/>
      <c r="D8432" s="1097"/>
      <c r="E8432" s="1093">
        <f t="shared" si="525"/>
        <v>0</v>
      </c>
      <c r="F8432" s="1094">
        <f t="shared" si="526"/>
        <v>0</v>
      </c>
      <c r="G8432" s="1095">
        <f t="shared" si="527"/>
        <v>0</v>
      </c>
      <c r="H8432" s="1090" t="str">
        <f t="shared" ca="1" si="528"/>
        <v/>
      </c>
      <c r="I8432" s="1109"/>
      <c r="J8432" s="1109"/>
      <c r="K8432" s="1112"/>
      <c r="L8432" s="1091"/>
      <c r="M8432" s="1091"/>
      <c r="N8432" s="1091"/>
      <c r="O8432" s="1091"/>
      <c r="P8432" s="1096"/>
      <c r="Q8432" s="1096"/>
      <c r="R8432" s="1096"/>
      <c r="S8432" s="1091"/>
    </row>
    <row r="8433" spans="1:19" x14ac:dyDescent="0.3">
      <c r="A8433" s="1090">
        <v>8428</v>
      </c>
      <c r="B8433" s="1091"/>
      <c r="C8433" s="1091"/>
      <c r="D8433" s="1097"/>
      <c r="E8433" s="1093">
        <f t="shared" si="525"/>
        <v>0</v>
      </c>
      <c r="F8433" s="1094">
        <f t="shared" si="526"/>
        <v>0</v>
      </c>
      <c r="G8433" s="1095">
        <f t="shared" si="527"/>
        <v>0</v>
      </c>
      <c r="H8433" s="1090" t="str">
        <f t="shared" ca="1" si="528"/>
        <v/>
      </c>
      <c r="I8433" s="1109"/>
      <c r="J8433" s="1109"/>
      <c r="K8433" s="1112"/>
      <c r="L8433" s="1091"/>
      <c r="M8433" s="1091"/>
      <c r="N8433" s="1091"/>
      <c r="O8433" s="1091"/>
      <c r="P8433" s="1096"/>
      <c r="Q8433" s="1096"/>
      <c r="R8433" s="1096"/>
      <c r="S8433" s="1091"/>
    </row>
    <row r="8434" spans="1:19" x14ac:dyDescent="0.3">
      <c r="A8434" s="1090">
        <v>8429</v>
      </c>
      <c r="B8434" s="1091"/>
      <c r="C8434" s="1091"/>
      <c r="D8434" s="1097"/>
      <c r="E8434" s="1093">
        <f t="shared" si="525"/>
        <v>0</v>
      </c>
      <c r="F8434" s="1094">
        <f t="shared" si="526"/>
        <v>0</v>
      </c>
      <c r="G8434" s="1095">
        <f t="shared" si="527"/>
        <v>0</v>
      </c>
      <c r="H8434" s="1090" t="str">
        <f t="shared" ca="1" si="528"/>
        <v/>
      </c>
      <c r="I8434" s="1109"/>
      <c r="J8434" s="1109"/>
      <c r="K8434" s="1112"/>
      <c r="L8434" s="1091"/>
      <c r="M8434" s="1091"/>
      <c r="N8434" s="1091"/>
      <c r="O8434" s="1091"/>
      <c r="P8434" s="1096"/>
      <c r="Q8434" s="1096"/>
      <c r="R8434" s="1096"/>
      <c r="S8434" s="1091"/>
    </row>
    <row r="8435" spans="1:19" x14ac:dyDescent="0.3">
      <c r="A8435" s="1090">
        <v>8430</v>
      </c>
      <c r="B8435" s="1091"/>
      <c r="C8435" s="1091"/>
      <c r="D8435" s="1097"/>
      <c r="E8435" s="1093">
        <f t="shared" si="525"/>
        <v>0</v>
      </c>
      <c r="F8435" s="1094">
        <f t="shared" si="526"/>
        <v>0</v>
      </c>
      <c r="G8435" s="1095">
        <f t="shared" si="527"/>
        <v>0</v>
      </c>
      <c r="H8435" s="1090" t="str">
        <f t="shared" ca="1" si="528"/>
        <v/>
      </c>
      <c r="I8435" s="1109"/>
      <c r="J8435" s="1109"/>
      <c r="K8435" s="1112"/>
      <c r="L8435" s="1091"/>
      <c r="M8435" s="1091"/>
      <c r="N8435" s="1091"/>
      <c r="O8435" s="1091"/>
      <c r="P8435" s="1096"/>
      <c r="Q8435" s="1096"/>
      <c r="R8435" s="1096"/>
      <c r="S8435" s="1091"/>
    </row>
    <row r="8436" spans="1:19" x14ac:dyDescent="0.3">
      <c r="A8436" s="1090">
        <v>8431</v>
      </c>
      <c r="B8436" s="1091"/>
      <c r="C8436" s="1091"/>
      <c r="D8436" s="1097"/>
      <c r="E8436" s="1093">
        <f t="shared" si="525"/>
        <v>0</v>
      </c>
      <c r="F8436" s="1094">
        <f t="shared" si="526"/>
        <v>0</v>
      </c>
      <c r="G8436" s="1095">
        <f t="shared" si="527"/>
        <v>0</v>
      </c>
      <c r="H8436" s="1090" t="str">
        <f t="shared" ca="1" si="528"/>
        <v/>
      </c>
      <c r="I8436" s="1109"/>
      <c r="J8436" s="1109"/>
      <c r="K8436" s="1112"/>
      <c r="L8436" s="1091"/>
      <c r="M8436" s="1091"/>
      <c r="N8436" s="1091"/>
      <c r="O8436" s="1091"/>
      <c r="P8436" s="1096"/>
      <c r="Q8436" s="1096"/>
      <c r="R8436" s="1096"/>
      <c r="S8436" s="1091"/>
    </row>
    <row r="8437" spans="1:19" x14ac:dyDescent="0.3">
      <c r="A8437" s="1090">
        <v>8432</v>
      </c>
      <c r="B8437" s="1091"/>
      <c r="C8437" s="1091"/>
      <c r="D8437" s="1097"/>
      <c r="E8437" s="1093">
        <f t="shared" si="525"/>
        <v>0</v>
      </c>
      <c r="F8437" s="1094">
        <f t="shared" si="526"/>
        <v>0</v>
      </c>
      <c r="G8437" s="1095">
        <f t="shared" si="527"/>
        <v>0</v>
      </c>
      <c r="H8437" s="1090" t="str">
        <f t="shared" ca="1" si="528"/>
        <v/>
      </c>
      <c r="I8437" s="1109"/>
      <c r="J8437" s="1109"/>
      <c r="K8437" s="1112"/>
      <c r="L8437" s="1091"/>
      <c r="M8437" s="1091"/>
      <c r="N8437" s="1091"/>
      <c r="O8437" s="1091"/>
      <c r="P8437" s="1096"/>
      <c r="Q8437" s="1096"/>
      <c r="R8437" s="1096"/>
      <c r="S8437" s="1091"/>
    </row>
    <row r="8438" spans="1:19" x14ac:dyDescent="0.3">
      <c r="A8438" s="1090">
        <v>8433</v>
      </c>
      <c r="B8438" s="1091"/>
      <c r="C8438" s="1091"/>
      <c r="D8438" s="1097"/>
      <c r="E8438" s="1093">
        <f t="shared" si="525"/>
        <v>0</v>
      </c>
      <c r="F8438" s="1094">
        <f t="shared" si="526"/>
        <v>0</v>
      </c>
      <c r="G8438" s="1095">
        <f t="shared" si="527"/>
        <v>0</v>
      </c>
      <c r="H8438" s="1090" t="str">
        <f t="shared" ca="1" si="528"/>
        <v/>
      </c>
      <c r="I8438" s="1109"/>
      <c r="J8438" s="1109"/>
      <c r="K8438" s="1112"/>
      <c r="L8438" s="1091"/>
      <c r="M8438" s="1091"/>
      <c r="N8438" s="1091"/>
      <c r="O8438" s="1091"/>
      <c r="P8438" s="1096"/>
      <c r="Q8438" s="1096"/>
      <c r="R8438" s="1096"/>
      <c r="S8438" s="1091"/>
    </row>
    <row r="8439" spans="1:19" x14ac:dyDescent="0.3">
      <c r="A8439" s="1090">
        <v>8434</v>
      </c>
      <c r="B8439" s="1091"/>
      <c r="C8439" s="1091"/>
      <c r="D8439" s="1097"/>
      <c r="E8439" s="1093">
        <f t="shared" si="525"/>
        <v>0</v>
      </c>
      <c r="F8439" s="1094">
        <f t="shared" si="526"/>
        <v>0</v>
      </c>
      <c r="G8439" s="1095">
        <f t="shared" si="527"/>
        <v>0</v>
      </c>
      <c r="H8439" s="1090" t="str">
        <f t="shared" ca="1" si="528"/>
        <v/>
      </c>
      <c r="I8439" s="1109"/>
      <c r="J8439" s="1109"/>
      <c r="K8439" s="1112"/>
      <c r="L8439" s="1091"/>
      <c r="M8439" s="1091"/>
      <c r="N8439" s="1091"/>
      <c r="O8439" s="1091"/>
      <c r="P8439" s="1096"/>
      <c r="Q8439" s="1096"/>
      <c r="R8439" s="1096"/>
      <c r="S8439" s="1091"/>
    </row>
    <row r="8440" spans="1:19" x14ac:dyDescent="0.3">
      <c r="A8440" s="1090">
        <v>8435</v>
      </c>
      <c r="B8440" s="1091"/>
      <c r="C8440" s="1091"/>
      <c r="D8440" s="1097"/>
      <c r="E8440" s="1093">
        <f t="shared" si="525"/>
        <v>0</v>
      </c>
      <c r="F8440" s="1094">
        <f t="shared" si="526"/>
        <v>0</v>
      </c>
      <c r="G8440" s="1095">
        <f t="shared" si="527"/>
        <v>0</v>
      </c>
      <c r="H8440" s="1090" t="str">
        <f t="shared" ca="1" si="528"/>
        <v/>
      </c>
      <c r="I8440" s="1109"/>
      <c r="J8440" s="1109"/>
      <c r="K8440" s="1112"/>
      <c r="L8440" s="1091"/>
      <c r="M8440" s="1091"/>
      <c r="N8440" s="1091"/>
      <c r="O8440" s="1091"/>
      <c r="P8440" s="1096"/>
      <c r="Q8440" s="1096"/>
      <c r="R8440" s="1096"/>
      <c r="S8440" s="1091"/>
    </row>
    <row r="8441" spans="1:19" x14ac:dyDescent="0.3">
      <c r="A8441" s="1090">
        <v>8436</v>
      </c>
      <c r="B8441" s="1091"/>
      <c r="C8441" s="1091"/>
      <c r="D8441" s="1097"/>
      <c r="E8441" s="1093">
        <f t="shared" si="525"/>
        <v>0</v>
      </c>
      <c r="F8441" s="1094">
        <f t="shared" si="526"/>
        <v>0</v>
      </c>
      <c r="G8441" s="1095">
        <f t="shared" si="527"/>
        <v>0</v>
      </c>
      <c r="H8441" s="1090" t="str">
        <f t="shared" ca="1" si="528"/>
        <v/>
      </c>
      <c r="I8441" s="1109"/>
      <c r="J8441" s="1109"/>
      <c r="K8441" s="1112"/>
      <c r="L8441" s="1091"/>
      <c r="M8441" s="1091"/>
      <c r="N8441" s="1091"/>
      <c r="O8441" s="1091"/>
      <c r="P8441" s="1096"/>
      <c r="Q8441" s="1096"/>
      <c r="R8441" s="1096"/>
      <c r="S8441" s="1091"/>
    </row>
    <row r="8442" spans="1:19" x14ac:dyDescent="0.3">
      <c r="A8442" s="1090">
        <v>8437</v>
      </c>
      <c r="B8442" s="1091"/>
      <c r="C8442" s="1091"/>
      <c r="D8442" s="1097"/>
      <c r="E8442" s="1093">
        <f t="shared" si="525"/>
        <v>0</v>
      </c>
      <c r="F8442" s="1094">
        <f t="shared" si="526"/>
        <v>0</v>
      </c>
      <c r="G8442" s="1095">
        <f t="shared" si="527"/>
        <v>0</v>
      </c>
      <c r="H8442" s="1090" t="str">
        <f t="shared" ca="1" si="528"/>
        <v/>
      </c>
      <c r="I8442" s="1109"/>
      <c r="J8442" s="1109"/>
      <c r="K8442" s="1112"/>
      <c r="L8442" s="1091"/>
      <c r="M8442" s="1091"/>
      <c r="N8442" s="1091"/>
      <c r="O8442" s="1091"/>
      <c r="P8442" s="1096"/>
      <c r="Q8442" s="1096"/>
      <c r="R8442" s="1096"/>
      <c r="S8442" s="1091"/>
    </row>
    <row r="8443" spans="1:19" x14ac:dyDescent="0.3">
      <c r="A8443" s="1090">
        <v>8438</v>
      </c>
      <c r="B8443" s="1091"/>
      <c r="C8443" s="1091"/>
      <c r="D8443" s="1097"/>
      <c r="E8443" s="1093">
        <f t="shared" si="525"/>
        <v>0</v>
      </c>
      <c r="F8443" s="1094">
        <f t="shared" si="526"/>
        <v>0</v>
      </c>
      <c r="G8443" s="1095">
        <f t="shared" si="527"/>
        <v>0</v>
      </c>
      <c r="H8443" s="1090" t="str">
        <f t="shared" ca="1" si="528"/>
        <v/>
      </c>
      <c r="I8443" s="1109"/>
      <c r="J8443" s="1109"/>
      <c r="K8443" s="1112"/>
      <c r="L8443" s="1091"/>
      <c r="M8443" s="1091"/>
      <c r="N8443" s="1091"/>
      <c r="O8443" s="1091"/>
      <c r="P8443" s="1096"/>
      <c r="Q8443" s="1096"/>
      <c r="R8443" s="1096"/>
      <c r="S8443" s="1091"/>
    </row>
    <row r="8444" spans="1:19" x14ac:dyDescent="0.3">
      <c r="A8444" s="1090">
        <v>8439</v>
      </c>
      <c r="B8444" s="1091"/>
      <c r="C8444" s="1091"/>
      <c r="D8444" s="1097"/>
      <c r="E8444" s="1093">
        <f t="shared" si="525"/>
        <v>0</v>
      </c>
      <c r="F8444" s="1094">
        <f t="shared" si="526"/>
        <v>0</v>
      </c>
      <c r="G8444" s="1095">
        <f t="shared" si="527"/>
        <v>0</v>
      </c>
      <c r="H8444" s="1090" t="str">
        <f t="shared" ca="1" si="528"/>
        <v/>
      </c>
      <c r="I8444" s="1109"/>
      <c r="J8444" s="1109"/>
      <c r="K8444" s="1112"/>
      <c r="L8444" s="1091"/>
      <c r="M8444" s="1091"/>
      <c r="N8444" s="1091"/>
      <c r="O8444" s="1091"/>
      <c r="P8444" s="1096"/>
      <c r="Q8444" s="1096"/>
      <c r="R8444" s="1096"/>
      <c r="S8444" s="1091"/>
    </row>
    <row r="8445" spans="1:19" x14ac:dyDescent="0.3">
      <c r="A8445" s="1090">
        <v>8440</v>
      </c>
      <c r="B8445" s="1091"/>
      <c r="C8445" s="1091"/>
      <c r="D8445" s="1097"/>
      <c r="E8445" s="1093">
        <f t="shared" si="525"/>
        <v>0</v>
      </c>
      <c r="F8445" s="1094">
        <f t="shared" si="526"/>
        <v>0</v>
      </c>
      <c r="G8445" s="1095">
        <f t="shared" si="527"/>
        <v>0</v>
      </c>
      <c r="H8445" s="1090" t="str">
        <f t="shared" ca="1" si="528"/>
        <v/>
      </c>
      <c r="I8445" s="1109"/>
      <c r="J8445" s="1109"/>
      <c r="K8445" s="1112"/>
      <c r="L8445" s="1091"/>
      <c r="M8445" s="1091"/>
      <c r="N8445" s="1091"/>
      <c r="O8445" s="1091"/>
      <c r="P8445" s="1096"/>
      <c r="Q8445" s="1096"/>
      <c r="R8445" s="1096"/>
      <c r="S8445" s="1091"/>
    </row>
    <row r="8446" spans="1:19" x14ac:dyDescent="0.3">
      <c r="A8446" s="1090">
        <v>8441</v>
      </c>
      <c r="B8446" s="1091"/>
      <c r="C8446" s="1091"/>
      <c r="D8446" s="1097"/>
      <c r="E8446" s="1093">
        <f t="shared" si="525"/>
        <v>0</v>
      </c>
      <c r="F8446" s="1094">
        <f t="shared" si="526"/>
        <v>0</v>
      </c>
      <c r="G8446" s="1095">
        <f t="shared" si="527"/>
        <v>0</v>
      </c>
      <c r="H8446" s="1090" t="str">
        <f t="shared" ca="1" si="528"/>
        <v/>
      </c>
      <c r="I8446" s="1109"/>
      <c r="J8446" s="1109"/>
      <c r="K8446" s="1112"/>
      <c r="L8446" s="1091"/>
      <c r="M8446" s="1091"/>
      <c r="N8446" s="1091"/>
      <c r="O8446" s="1091"/>
      <c r="P8446" s="1096"/>
      <c r="Q8446" s="1096"/>
      <c r="R8446" s="1096"/>
      <c r="S8446" s="1091"/>
    </row>
    <row r="8447" spans="1:19" x14ac:dyDescent="0.3">
      <c r="A8447" s="1090">
        <v>8442</v>
      </c>
      <c r="B8447" s="1091"/>
      <c r="C8447" s="1091"/>
      <c r="D8447" s="1097"/>
      <c r="E8447" s="1093">
        <f t="shared" si="525"/>
        <v>0</v>
      </c>
      <c r="F8447" s="1094">
        <f t="shared" si="526"/>
        <v>0</v>
      </c>
      <c r="G8447" s="1095">
        <f t="shared" si="527"/>
        <v>0</v>
      </c>
      <c r="H8447" s="1090" t="str">
        <f t="shared" ca="1" si="528"/>
        <v/>
      </c>
      <c r="I8447" s="1109"/>
      <c r="J8447" s="1109"/>
      <c r="K8447" s="1112"/>
      <c r="L8447" s="1091"/>
      <c r="M8447" s="1091"/>
      <c r="N8447" s="1091"/>
      <c r="O8447" s="1091"/>
      <c r="P8447" s="1096"/>
      <c r="Q8447" s="1096"/>
      <c r="R8447" s="1096"/>
      <c r="S8447" s="1091"/>
    </row>
    <row r="8448" spans="1:19" x14ac:dyDescent="0.3">
      <c r="A8448" s="1090">
        <v>8443</v>
      </c>
      <c r="B8448" s="1091"/>
      <c r="C8448" s="1091"/>
      <c r="D8448" s="1097"/>
      <c r="E8448" s="1093">
        <f t="shared" si="525"/>
        <v>0</v>
      </c>
      <c r="F8448" s="1094">
        <f t="shared" si="526"/>
        <v>0</v>
      </c>
      <c r="G8448" s="1095">
        <f t="shared" si="527"/>
        <v>0</v>
      </c>
      <c r="H8448" s="1090" t="str">
        <f t="shared" ca="1" si="528"/>
        <v/>
      </c>
      <c r="I8448" s="1109"/>
      <c r="J8448" s="1109"/>
      <c r="K8448" s="1112"/>
      <c r="L8448" s="1091"/>
      <c r="M8448" s="1091"/>
      <c r="N8448" s="1091"/>
      <c r="O8448" s="1091"/>
      <c r="P8448" s="1096"/>
      <c r="Q8448" s="1096"/>
      <c r="R8448" s="1096"/>
      <c r="S8448" s="1091"/>
    </row>
    <row r="8449" spans="1:19" x14ac:dyDescent="0.3">
      <c r="A8449" s="1090">
        <v>8444</v>
      </c>
      <c r="B8449" s="1091"/>
      <c r="C8449" s="1091"/>
      <c r="D8449" s="1097"/>
      <c r="E8449" s="1093">
        <f t="shared" si="525"/>
        <v>0</v>
      </c>
      <c r="F8449" s="1094">
        <f t="shared" si="526"/>
        <v>0</v>
      </c>
      <c r="G8449" s="1095">
        <f t="shared" si="527"/>
        <v>0</v>
      </c>
      <c r="H8449" s="1090" t="str">
        <f t="shared" ca="1" si="528"/>
        <v/>
      </c>
      <c r="I8449" s="1109"/>
      <c r="J8449" s="1109"/>
      <c r="K8449" s="1112"/>
      <c r="L8449" s="1091"/>
      <c r="M8449" s="1091"/>
      <c r="N8449" s="1091"/>
      <c r="O8449" s="1091"/>
      <c r="P8449" s="1096"/>
      <c r="Q8449" s="1096"/>
      <c r="R8449" s="1096"/>
      <c r="S8449" s="1091"/>
    </row>
    <row r="8450" spans="1:19" x14ac:dyDescent="0.3">
      <c r="A8450" s="1090">
        <v>8445</v>
      </c>
      <c r="B8450" s="1091"/>
      <c r="C8450" s="1091"/>
      <c r="D8450" s="1097"/>
      <c r="E8450" s="1093">
        <f t="shared" si="525"/>
        <v>0</v>
      </c>
      <c r="F8450" s="1094">
        <f t="shared" si="526"/>
        <v>0</v>
      </c>
      <c r="G8450" s="1095">
        <f t="shared" si="527"/>
        <v>0</v>
      </c>
      <c r="H8450" s="1090" t="str">
        <f t="shared" ca="1" si="528"/>
        <v/>
      </c>
      <c r="I8450" s="1109"/>
      <c r="J8450" s="1109"/>
      <c r="K8450" s="1112"/>
      <c r="L8450" s="1091"/>
      <c r="M8450" s="1091"/>
      <c r="N8450" s="1091"/>
      <c r="O8450" s="1091"/>
      <c r="P8450" s="1096"/>
      <c r="Q8450" s="1096"/>
      <c r="R8450" s="1096"/>
      <c r="S8450" s="1091"/>
    </row>
    <row r="8451" spans="1:19" x14ac:dyDescent="0.3">
      <c r="A8451" s="1090">
        <v>8446</v>
      </c>
      <c r="B8451" s="1091"/>
      <c r="C8451" s="1091"/>
      <c r="D8451" s="1097"/>
      <c r="E8451" s="1093">
        <f t="shared" si="525"/>
        <v>0</v>
      </c>
      <c r="F8451" s="1094">
        <f t="shared" si="526"/>
        <v>0</v>
      </c>
      <c r="G8451" s="1095">
        <f t="shared" si="527"/>
        <v>0</v>
      </c>
      <c r="H8451" s="1090" t="str">
        <f t="shared" ca="1" si="528"/>
        <v/>
      </c>
      <c r="I8451" s="1109"/>
      <c r="J8451" s="1109"/>
      <c r="K8451" s="1112"/>
      <c r="L8451" s="1091"/>
      <c r="M8451" s="1091"/>
      <c r="N8451" s="1091"/>
      <c r="O8451" s="1091"/>
      <c r="P8451" s="1096"/>
      <c r="Q8451" s="1096"/>
      <c r="R8451" s="1096"/>
      <c r="S8451" s="1091"/>
    </row>
    <row r="8452" spans="1:19" x14ac:dyDescent="0.3">
      <c r="A8452" s="1090">
        <v>8447</v>
      </c>
      <c r="B8452" s="1091"/>
      <c r="C8452" s="1091"/>
      <c r="D8452" s="1097"/>
      <c r="E8452" s="1093">
        <f t="shared" si="525"/>
        <v>0</v>
      </c>
      <c r="F8452" s="1094">
        <f t="shared" si="526"/>
        <v>0</v>
      </c>
      <c r="G8452" s="1095">
        <f t="shared" si="527"/>
        <v>0</v>
      </c>
      <c r="H8452" s="1090" t="str">
        <f t="shared" ca="1" si="528"/>
        <v/>
      </c>
      <c r="I8452" s="1109"/>
      <c r="J8452" s="1109"/>
      <c r="K8452" s="1112"/>
      <c r="L8452" s="1091"/>
      <c r="M8452" s="1091"/>
      <c r="N8452" s="1091"/>
      <c r="O8452" s="1091"/>
      <c r="P8452" s="1096"/>
      <c r="Q8452" s="1096"/>
      <c r="R8452" s="1096"/>
      <c r="S8452" s="1091"/>
    </row>
    <row r="8453" spans="1:19" x14ac:dyDescent="0.3">
      <c r="A8453" s="1090">
        <v>8448</v>
      </c>
      <c r="B8453" s="1091"/>
      <c r="C8453" s="1091"/>
      <c r="D8453" s="1097"/>
      <c r="E8453" s="1093">
        <f t="shared" si="525"/>
        <v>0</v>
      </c>
      <c r="F8453" s="1094">
        <f t="shared" si="526"/>
        <v>0</v>
      </c>
      <c r="G8453" s="1095">
        <f t="shared" si="527"/>
        <v>0</v>
      </c>
      <c r="H8453" s="1090" t="str">
        <f t="shared" ca="1" si="528"/>
        <v/>
      </c>
      <c r="I8453" s="1109"/>
      <c r="J8453" s="1109"/>
      <c r="K8453" s="1112"/>
      <c r="L8453" s="1091"/>
      <c r="M8453" s="1091"/>
      <c r="N8453" s="1091"/>
      <c r="O8453" s="1091"/>
      <c r="P8453" s="1096"/>
      <c r="Q8453" s="1096"/>
      <c r="R8453" s="1096"/>
      <c r="S8453" s="1091"/>
    </row>
    <row r="8454" spans="1:19" x14ac:dyDescent="0.3">
      <c r="A8454" s="1090">
        <v>8449</v>
      </c>
      <c r="B8454" s="1091"/>
      <c r="C8454" s="1091"/>
      <c r="D8454" s="1097"/>
      <c r="E8454" s="1093">
        <f t="shared" si="525"/>
        <v>0</v>
      </c>
      <c r="F8454" s="1094">
        <f t="shared" si="526"/>
        <v>0</v>
      </c>
      <c r="G8454" s="1095">
        <f t="shared" si="527"/>
        <v>0</v>
      </c>
      <c r="H8454" s="1090" t="str">
        <f t="shared" ca="1" si="528"/>
        <v/>
      </c>
      <c r="I8454" s="1109"/>
      <c r="J8454" s="1109"/>
      <c r="K8454" s="1112"/>
      <c r="L8454" s="1091"/>
      <c r="M8454" s="1091"/>
      <c r="N8454" s="1091"/>
      <c r="O8454" s="1091"/>
      <c r="P8454" s="1096"/>
      <c r="Q8454" s="1096"/>
      <c r="R8454" s="1096"/>
      <c r="S8454" s="1091"/>
    </row>
    <row r="8455" spans="1:19" x14ac:dyDescent="0.3">
      <c r="A8455" s="1090">
        <v>8450</v>
      </c>
      <c r="B8455" s="1091"/>
      <c r="C8455" s="1091"/>
      <c r="D8455" s="1097"/>
      <c r="E8455" s="1093">
        <f t="shared" ref="E8455:E8518" si="529">D8455</f>
        <v>0</v>
      </c>
      <c r="F8455" s="1094">
        <f t="shared" ref="F8455:F8518" si="530">D8455</f>
        <v>0</v>
      </c>
      <c r="G8455" s="1095">
        <f t="shared" ref="G8455:G8518" si="531">D8455</f>
        <v>0</v>
      </c>
      <c r="H8455" s="1090" t="str">
        <f t="shared" ref="H8455:H8518" ca="1" si="532">IF(ISBLANK(D8455),"",DATEDIF(G8455,TODAY(),"y"))</f>
        <v/>
      </c>
      <c r="I8455" s="1109"/>
      <c r="J8455" s="1109"/>
      <c r="K8455" s="1112"/>
      <c r="L8455" s="1091"/>
      <c r="M8455" s="1091"/>
      <c r="N8455" s="1091"/>
      <c r="O8455" s="1091"/>
      <c r="P8455" s="1096"/>
      <c r="Q8455" s="1096"/>
      <c r="R8455" s="1096"/>
      <c r="S8455" s="1091"/>
    </row>
    <row r="8456" spans="1:19" x14ac:dyDescent="0.3">
      <c r="A8456" s="1090">
        <v>8451</v>
      </c>
      <c r="B8456" s="1091"/>
      <c r="C8456" s="1091"/>
      <c r="D8456" s="1097"/>
      <c r="E8456" s="1093">
        <f t="shared" si="529"/>
        <v>0</v>
      </c>
      <c r="F8456" s="1094">
        <f t="shared" si="530"/>
        <v>0</v>
      </c>
      <c r="G8456" s="1095">
        <f t="shared" si="531"/>
        <v>0</v>
      </c>
      <c r="H8456" s="1090" t="str">
        <f t="shared" ca="1" si="532"/>
        <v/>
      </c>
      <c r="I8456" s="1109"/>
      <c r="J8456" s="1109"/>
      <c r="K8456" s="1112"/>
      <c r="L8456" s="1091"/>
      <c r="M8456" s="1091"/>
      <c r="N8456" s="1091"/>
      <c r="O8456" s="1091"/>
      <c r="P8456" s="1096"/>
      <c r="Q8456" s="1096"/>
      <c r="R8456" s="1096"/>
      <c r="S8456" s="1091"/>
    </row>
    <row r="8457" spans="1:19" x14ac:dyDescent="0.3">
      <c r="A8457" s="1090">
        <v>8452</v>
      </c>
      <c r="B8457" s="1091"/>
      <c r="C8457" s="1091"/>
      <c r="D8457" s="1097"/>
      <c r="E8457" s="1093">
        <f t="shared" si="529"/>
        <v>0</v>
      </c>
      <c r="F8457" s="1094">
        <f t="shared" si="530"/>
        <v>0</v>
      </c>
      <c r="G8457" s="1095">
        <f t="shared" si="531"/>
        <v>0</v>
      </c>
      <c r="H8457" s="1090" t="str">
        <f t="shared" ca="1" si="532"/>
        <v/>
      </c>
      <c r="I8457" s="1109"/>
      <c r="J8457" s="1109"/>
      <c r="K8457" s="1112"/>
      <c r="L8457" s="1091"/>
      <c r="M8457" s="1091"/>
      <c r="N8457" s="1091"/>
      <c r="O8457" s="1091"/>
      <c r="P8457" s="1096"/>
      <c r="Q8457" s="1096"/>
      <c r="R8457" s="1096"/>
      <c r="S8457" s="1091"/>
    </row>
    <row r="8458" spans="1:19" x14ac:dyDescent="0.3">
      <c r="A8458" s="1090">
        <v>8453</v>
      </c>
      <c r="B8458" s="1091"/>
      <c r="C8458" s="1091"/>
      <c r="D8458" s="1097"/>
      <c r="E8458" s="1093">
        <f t="shared" si="529"/>
        <v>0</v>
      </c>
      <c r="F8458" s="1094">
        <f t="shared" si="530"/>
        <v>0</v>
      </c>
      <c r="G8458" s="1095">
        <f t="shared" si="531"/>
        <v>0</v>
      </c>
      <c r="H8458" s="1090" t="str">
        <f t="shared" ca="1" si="532"/>
        <v/>
      </c>
      <c r="I8458" s="1109"/>
      <c r="J8458" s="1109"/>
      <c r="K8458" s="1112"/>
      <c r="L8458" s="1091"/>
      <c r="M8458" s="1091"/>
      <c r="N8458" s="1091"/>
      <c r="O8458" s="1091"/>
      <c r="P8458" s="1096"/>
      <c r="Q8458" s="1096"/>
      <c r="R8458" s="1096"/>
      <c r="S8458" s="1091"/>
    </row>
    <row r="8459" spans="1:19" x14ac:dyDescent="0.3">
      <c r="A8459" s="1090">
        <v>8454</v>
      </c>
      <c r="B8459" s="1091"/>
      <c r="C8459" s="1091"/>
      <c r="D8459" s="1097"/>
      <c r="E8459" s="1093">
        <f t="shared" si="529"/>
        <v>0</v>
      </c>
      <c r="F8459" s="1094">
        <f t="shared" si="530"/>
        <v>0</v>
      </c>
      <c r="G8459" s="1095">
        <f t="shared" si="531"/>
        <v>0</v>
      </c>
      <c r="H8459" s="1090" t="str">
        <f t="shared" ca="1" si="532"/>
        <v/>
      </c>
      <c r="I8459" s="1109"/>
      <c r="J8459" s="1109"/>
      <c r="K8459" s="1112"/>
      <c r="L8459" s="1091"/>
      <c r="M8459" s="1091"/>
      <c r="N8459" s="1091"/>
      <c r="O8459" s="1091"/>
      <c r="P8459" s="1096"/>
      <c r="Q8459" s="1096"/>
      <c r="R8459" s="1096"/>
      <c r="S8459" s="1091"/>
    </row>
    <row r="8460" spans="1:19" x14ac:dyDescent="0.3">
      <c r="A8460" s="1090">
        <v>8455</v>
      </c>
      <c r="B8460" s="1091"/>
      <c r="C8460" s="1091"/>
      <c r="D8460" s="1097"/>
      <c r="E8460" s="1093">
        <f t="shared" si="529"/>
        <v>0</v>
      </c>
      <c r="F8460" s="1094">
        <f t="shared" si="530"/>
        <v>0</v>
      </c>
      <c r="G8460" s="1095">
        <f t="shared" si="531"/>
        <v>0</v>
      </c>
      <c r="H8460" s="1090" t="str">
        <f t="shared" ca="1" si="532"/>
        <v/>
      </c>
      <c r="I8460" s="1109"/>
      <c r="J8460" s="1109"/>
      <c r="K8460" s="1112"/>
      <c r="L8460" s="1091"/>
      <c r="M8460" s="1091"/>
      <c r="N8460" s="1091"/>
      <c r="O8460" s="1091"/>
      <c r="P8460" s="1096"/>
      <c r="Q8460" s="1096"/>
      <c r="R8460" s="1096"/>
      <c r="S8460" s="1091"/>
    </row>
    <row r="8461" spans="1:19" x14ac:dyDescent="0.3">
      <c r="A8461" s="1090">
        <v>8456</v>
      </c>
      <c r="B8461" s="1091"/>
      <c r="C8461" s="1091"/>
      <c r="D8461" s="1097"/>
      <c r="E8461" s="1093">
        <f t="shared" si="529"/>
        <v>0</v>
      </c>
      <c r="F8461" s="1094">
        <f t="shared" si="530"/>
        <v>0</v>
      </c>
      <c r="G8461" s="1095">
        <f t="shared" si="531"/>
        <v>0</v>
      </c>
      <c r="H8461" s="1090" t="str">
        <f t="shared" ca="1" si="532"/>
        <v/>
      </c>
      <c r="I8461" s="1109"/>
      <c r="J8461" s="1109"/>
      <c r="K8461" s="1112"/>
      <c r="L8461" s="1091"/>
      <c r="M8461" s="1091"/>
      <c r="N8461" s="1091"/>
      <c r="O8461" s="1091"/>
      <c r="P8461" s="1096"/>
      <c r="Q8461" s="1096"/>
      <c r="R8461" s="1096"/>
      <c r="S8461" s="1091"/>
    </row>
    <row r="8462" spans="1:19" x14ac:dyDescent="0.3">
      <c r="A8462" s="1090">
        <v>8457</v>
      </c>
      <c r="B8462" s="1091"/>
      <c r="C8462" s="1091"/>
      <c r="D8462" s="1097"/>
      <c r="E8462" s="1093">
        <f t="shared" si="529"/>
        <v>0</v>
      </c>
      <c r="F8462" s="1094">
        <f t="shared" si="530"/>
        <v>0</v>
      </c>
      <c r="G8462" s="1095">
        <f t="shared" si="531"/>
        <v>0</v>
      </c>
      <c r="H8462" s="1090" t="str">
        <f t="shared" ca="1" si="532"/>
        <v/>
      </c>
      <c r="I8462" s="1109"/>
      <c r="J8462" s="1109"/>
      <c r="K8462" s="1112"/>
      <c r="L8462" s="1091"/>
      <c r="M8462" s="1091"/>
      <c r="N8462" s="1091"/>
      <c r="O8462" s="1091"/>
      <c r="P8462" s="1096"/>
      <c r="Q8462" s="1096"/>
      <c r="R8462" s="1096"/>
      <c r="S8462" s="1091"/>
    </row>
    <row r="8463" spans="1:19" x14ac:dyDescent="0.3">
      <c r="A8463" s="1090">
        <v>8458</v>
      </c>
      <c r="B8463" s="1091"/>
      <c r="C8463" s="1091"/>
      <c r="D8463" s="1097"/>
      <c r="E8463" s="1093">
        <f t="shared" si="529"/>
        <v>0</v>
      </c>
      <c r="F8463" s="1094">
        <f t="shared" si="530"/>
        <v>0</v>
      </c>
      <c r="G8463" s="1095">
        <f t="shared" si="531"/>
        <v>0</v>
      </c>
      <c r="H8463" s="1090" t="str">
        <f t="shared" ca="1" si="532"/>
        <v/>
      </c>
      <c r="I8463" s="1109"/>
      <c r="J8463" s="1109"/>
      <c r="K8463" s="1112"/>
      <c r="L8463" s="1091"/>
      <c r="M8463" s="1091"/>
      <c r="N8463" s="1091"/>
      <c r="O8463" s="1091"/>
      <c r="P8463" s="1096"/>
      <c r="Q8463" s="1096"/>
      <c r="R8463" s="1096"/>
      <c r="S8463" s="1091"/>
    </row>
    <row r="8464" spans="1:19" x14ac:dyDescent="0.3">
      <c r="A8464" s="1090">
        <v>8459</v>
      </c>
      <c r="B8464" s="1091"/>
      <c r="C8464" s="1091"/>
      <c r="D8464" s="1097"/>
      <c r="E8464" s="1093">
        <f t="shared" si="529"/>
        <v>0</v>
      </c>
      <c r="F8464" s="1094">
        <f t="shared" si="530"/>
        <v>0</v>
      </c>
      <c r="G8464" s="1095">
        <f t="shared" si="531"/>
        <v>0</v>
      </c>
      <c r="H8464" s="1090" t="str">
        <f t="shared" ca="1" si="532"/>
        <v/>
      </c>
      <c r="I8464" s="1109"/>
      <c r="J8464" s="1109"/>
      <c r="K8464" s="1112"/>
      <c r="L8464" s="1091"/>
      <c r="M8464" s="1091"/>
      <c r="N8464" s="1091"/>
      <c r="O8464" s="1091"/>
      <c r="P8464" s="1096"/>
      <c r="Q8464" s="1096"/>
      <c r="R8464" s="1096"/>
      <c r="S8464" s="1091"/>
    </row>
    <row r="8465" spans="1:19" x14ac:dyDescent="0.3">
      <c r="A8465" s="1090">
        <v>8460</v>
      </c>
      <c r="B8465" s="1091"/>
      <c r="C8465" s="1091"/>
      <c r="D8465" s="1097"/>
      <c r="E8465" s="1093">
        <f t="shared" si="529"/>
        <v>0</v>
      </c>
      <c r="F8465" s="1094">
        <f t="shared" si="530"/>
        <v>0</v>
      </c>
      <c r="G8465" s="1095">
        <f t="shared" si="531"/>
        <v>0</v>
      </c>
      <c r="H8465" s="1090" t="str">
        <f t="shared" ca="1" si="532"/>
        <v/>
      </c>
      <c r="I8465" s="1109"/>
      <c r="J8465" s="1109"/>
      <c r="K8465" s="1112"/>
      <c r="L8465" s="1091"/>
      <c r="M8465" s="1091"/>
      <c r="N8465" s="1091"/>
      <c r="O8465" s="1091"/>
      <c r="P8465" s="1096"/>
      <c r="Q8465" s="1096"/>
      <c r="R8465" s="1096"/>
      <c r="S8465" s="1091"/>
    </row>
    <row r="8466" spans="1:19" x14ac:dyDescent="0.3">
      <c r="A8466" s="1090">
        <v>8461</v>
      </c>
      <c r="B8466" s="1091"/>
      <c r="C8466" s="1091"/>
      <c r="D8466" s="1097"/>
      <c r="E8466" s="1093">
        <f t="shared" si="529"/>
        <v>0</v>
      </c>
      <c r="F8466" s="1094">
        <f t="shared" si="530"/>
        <v>0</v>
      </c>
      <c r="G8466" s="1095">
        <f t="shared" si="531"/>
        <v>0</v>
      </c>
      <c r="H8466" s="1090" t="str">
        <f t="shared" ca="1" si="532"/>
        <v/>
      </c>
      <c r="I8466" s="1109"/>
      <c r="J8466" s="1109"/>
      <c r="K8466" s="1112"/>
      <c r="L8466" s="1091"/>
      <c r="M8466" s="1091"/>
      <c r="N8466" s="1091"/>
      <c r="O8466" s="1091"/>
      <c r="P8466" s="1096"/>
      <c r="Q8466" s="1096"/>
      <c r="R8466" s="1096"/>
      <c r="S8466" s="1091"/>
    </row>
    <row r="8467" spans="1:19" x14ac:dyDescent="0.3">
      <c r="A8467" s="1090">
        <v>8462</v>
      </c>
      <c r="B8467" s="1091"/>
      <c r="C8467" s="1091"/>
      <c r="D8467" s="1097"/>
      <c r="E8467" s="1093">
        <f t="shared" si="529"/>
        <v>0</v>
      </c>
      <c r="F8467" s="1094">
        <f t="shared" si="530"/>
        <v>0</v>
      </c>
      <c r="G8467" s="1095">
        <f t="shared" si="531"/>
        <v>0</v>
      </c>
      <c r="H8467" s="1090" t="str">
        <f t="shared" ca="1" si="532"/>
        <v/>
      </c>
      <c r="I8467" s="1109"/>
      <c r="J8467" s="1109"/>
      <c r="K8467" s="1112"/>
      <c r="L8467" s="1091"/>
      <c r="M8467" s="1091"/>
      <c r="N8467" s="1091"/>
      <c r="O8467" s="1091"/>
      <c r="P8467" s="1096"/>
      <c r="Q8467" s="1096"/>
      <c r="R8467" s="1096"/>
      <c r="S8467" s="1091"/>
    </row>
    <row r="8468" spans="1:19" x14ac:dyDescent="0.3">
      <c r="A8468" s="1090">
        <v>8463</v>
      </c>
      <c r="B8468" s="1091"/>
      <c r="C8468" s="1091"/>
      <c r="D8468" s="1097"/>
      <c r="E8468" s="1093">
        <f t="shared" si="529"/>
        <v>0</v>
      </c>
      <c r="F8468" s="1094">
        <f t="shared" si="530"/>
        <v>0</v>
      </c>
      <c r="G8468" s="1095">
        <f t="shared" si="531"/>
        <v>0</v>
      </c>
      <c r="H8468" s="1090" t="str">
        <f t="shared" ca="1" si="532"/>
        <v/>
      </c>
      <c r="I8468" s="1109"/>
      <c r="J8468" s="1109"/>
      <c r="K8468" s="1112"/>
      <c r="L8468" s="1091"/>
      <c r="M8468" s="1091"/>
      <c r="N8468" s="1091"/>
      <c r="O8468" s="1091"/>
      <c r="P8468" s="1096"/>
      <c r="Q8468" s="1096"/>
      <c r="R8468" s="1096"/>
      <c r="S8468" s="1091"/>
    </row>
    <row r="8469" spans="1:19" x14ac:dyDescent="0.3">
      <c r="A8469" s="1090">
        <v>8464</v>
      </c>
      <c r="B8469" s="1091"/>
      <c r="C8469" s="1091"/>
      <c r="D8469" s="1097"/>
      <c r="E8469" s="1093">
        <f t="shared" si="529"/>
        <v>0</v>
      </c>
      <c r="F8469" s="1094">
        <f t="shared" si="530"/>
        <v>0</v>
      </c>
      <c r="G8469" s="1095">
        <f t="shared" si="531"/>
        <v>0</v>
      </c>
      <c r="H8469" s="1090" t="str">
        <f t="shared" ca="1" si="532"/>
        <v/>
      </c>
      <c r="I8469" s="1109"/>
      <c r="J8469" s="1109"/>
      <c r="K8469" s="1112"/>
      <c r="L8469" s="1091"/>
      <c r="M8469" s="1091"/>
      <c r="N8469" s="1091"/>
      <c r="O8469" s="1091"/>
      <c r="P8469" s="1096"/>
      <c r="Q8469" s="1096"/>
      <c r="R8469" s="1096"/>
      <c r="S8469" s="1091"/>
    </row>
    <row r="8470" spans="1:19" x14ac:dyDescent="0.3">
      <c r="A8470" s="1090">
        <v>8465</v>
      </c>
      <c r="B8470" s="1091"/>
      <c r="C8470" s="1091"/>
      <c r="D8470" s="1097"/>
      <c r="E8470" s="1093">
        <f t="shared" si="529"/>
        <v>0</v>
      </c>
      <c r="F8470" s="1094">
        <f t="shared" si="530"/>
        <v>0</v>
      </c>
      <c r="G8470" s="1095">
        <f t="shared" si="531"/>
        <v>0</v>
      </c>
      <c r="H8470" s="1090" t="str">
        <f t="shared" ca="1" si="532"/>
        <v/>
      </c>
      <c r="I8470" s="1109"/>
      <c r="J8470" s="1109"/>
      <c r="K8470" s="1112"/>
      <c r="L8470" s="1091"/>
      <c r="M8470" s="1091"/>
      <c r="N8470" s="1091"/>
      <c r="O8470" s="1091"/>
      <c r="P8470" s="1096"/>
      <c r="Q8470" s="1096"/>
      <c r="R8470" s="1096"/>
      <c r="S8470" s="1091"/>
    </row>
    <row r="8471" spans="1:19" x14ac:dyDescent="0.3">
      <c r="A8471" s="1090">
        <v>8466</v>
      </c>
      <c r="B8471" s="1091"/>
      <c r="C8471" s="1091"/>
      <c r="D8471" s="1097"/>
      <c r="E8471" s="1093">
        <f t="shared" si="529"/>
        <v>0</v>
      </c>
      <c r="F8471" s="1094">
        <f t="shared" si="530"/>
        <v>0</v>
      </c>
      <c r="G8471" s="1095">
        <f t="shared" si="531"/>
        <v>0</v>
      </c>
      <c r="H8471" s="1090" t="str">
        <f t="shared" ca="1" si="532"/>
        <v/>
      </c>
      <c r="I8471" s="1109"/>
      <c r="J8471" s="1109"/>
      <c r="K8471" s="1112"/>
      <c r="L8471" s="1091"/>
      <c r="M8471" s="1091"/>
      <c r="N8471" s="1091"/>
      <c r="O8471" s="1091"/>
      <c r="P8471" s="1096"/>
      <c r="Q8471" s="1096"/>
      <c r="R8471" s="1096"/>
      <c r="S8471" s="1091"/>
    </row>
    <row r="8472" spans="1:19" x14ac:dyDescent="0.3">
      <c r="A8472" s="1090">
        <v>8467</v>
      </c>
      <c r="B8472" s="1091"/>
      <c r="C8472" s="1091"/>
      <c r="D8472" s="1097"/>
      <c r="E8472" s="1093">
        <f t="shared" si="529"/>
        <v>0</v>
      </c>
      <c r="F8472" s="1094">
        <f t="shared" si="530"/>
        <v>0</v>
      </c>
      <c r="G8472" s="1095">
        <f t="shared" si="531"/>
        <v>0</v>
      </c>
      <c r="H8472" s="1090" t="str">
        <f t="shared" ca="1" si="532"/>
        <v/>
      </c>
      <c r="I8472" s="1109"/>
      <c r="J8472" s="1109"/>
      <c r="K8472" s="1112"/>
      <c r="L8472" s="1091"/>
      <c r="M8472" s="1091"/>
      <c r="N8472" s="1091"/>
      <c r="O8472" s="1091"/>
      <c r="P8472" s="1096"/>
      <c r="Q8472" s="1096"/>
      <c r="R8472" s="1096"/>
      <c r="S8472" s="1091"/>
    </row>
    <row r="8473" spans="1:19" x14ac:dyDescent="0.3">
      <c r="A8473" s="1090">
        <v>8468</v>
      </c>
      <c r="B8473" s="1091"/>
      <c r="C8473" s="1091"/>
      <c r="D8473" s="1097"/>
      <c r="E8473" s="1093">
        <f t="shared" si="529"/>
        <v>0</v>
      </c>
      <c r="F8473" s="1094">
        <f t="shared" si="530"/>
        <v>0</v>
      </c>
      <c r="G8473" s="1095">
        <f t="shared" si="531"/>
        <v>0</v>
      </c>
      <c r="H8473" s="1090" t="str">
        <f t="shared" ca="1" si="532"/>
        <v/>
      </c>
      <c r="I8473" s="1109"/>
      <c r="J8473" s="1109"/>
      <c r="K8473" s="1112"/>
      <c r="L8473" s="1091"/>
      <c r="M8473" s="1091"/>
      <c r="N8473" s="1091"/>
      <c r="O8473" s="1091"/>
      <c r="P8473" s="1096"/>
      <c r="Q8473" s="1096"/>
      <c r="R8473" s="1096"/>
      <c r="S8473" s="1091"/>
    </row>
    <row r="8474" spans="1:19" x14ac:dyDescent="0.3">
      <c r="A8474" s="1090">
        <v>8469</v>
      </c>
      <c r="B8474" s="1091"/>
      <c r="C8474" s="1091"/>
      <c r="D8474" s="1097"/>
      <c r="E8474" s="1093">
        <f t="shared" si="529"/>
        <v>0</v>
      </c>
      <c r="F8474" s="1094">
        <f t="shared" si="530"/>
        <v>0</v>
      </c>
      <c r="G8474" s="1095">
        <f t="shared" si="531"/>
        <v>0</v>
      </c>
      <c r="H8474" s="1090" t="str">
        <f t="shared" ca="1" si="532"/>
        <v/>
      </c>
      <c r="I8474" s="1109"/>
      <c r="J8474" s="1109"/>
      <c r="K8474" s="1112"/>
      <c r="L8474" s="1091"/>
      <c r="M8474" s="1091"/>
      <c r="N8474" s="1091"/>
      <c r="O8474" s="1091"/>
      <c r="P8474" s="1096"/>
      <c r="Q8474" s="1096"/>
      <c r="R8474" s="1096"/>
      <c r="S8474" s="1091"/>
    </row>
    <row r="8475" spans="1:19" x14ac:dyDescent="0.3">
      <c r="A8475" s="1090">
        <v>8470</v>
      </c>
      <c r="B8475" s="1091"/>
      <c r="C8475" s="1091"/>
      <c r="D8475" s="1097"/>
      <c r="E8475" s="1093">
        <f t="shared" si="529"/>
        <v>0</v>
      </c>
      <c r="F8475" s="1094">
        <f t="shared" si="530"/>
        <v>0</v>
      </c>
      <c r="G8475" s="1095">
        <f t="shared" si="531"/>
        <v>0</v>
      </c>
      <c r="H8475" s="1090" t="str">
        <f t="shared" ca="1" si="532"/>
        <v/>
      </c>
      <c r="I8475" s="1109"/>
      <c r="J8475" s="1109"/>
      <c r="K8475" s="1112"/>
      <c r="L8475" s="1091"/>
      <c r="M8475" s="1091"/>
      <c r="N8475" s="1091"/>
      <c r="O8475" s="1091"/>
      <c r="P8475" s="1096"/>
      <c r="Q8475" s="1096"/>
      <c r="R8475" s="1096"/>
      <c r="S8475" s="1091"/>
    </row>
    <row r="8476" spans="1:19" x14ac:dyDescent="0.3">
      <c r="A8476" s="1090">
        <v>8471</v>
      </c>
      <c r="B8476" s="1091"/>
      <c r="C8476" s="1091"/>
      <c r="D8476" s="1097"/>
      <c r="E8476" s="1093">
        <f t="shared" si="529"/>
        <v>0</v>
      </c>
      <c r="F8476" s="1094">
        <f t="shared" si="530"/>
        <v>0</v>
      </c>
      <c r="G8476" s="1095">
        <f t="shared" si="531"/>
        <v>0</v>
      </c>
      <c r="H8476" s="1090" t="str">
        <f t="shared" ca="1" si="532"/>
        <v/>
      </c>
      <c r="I8476" s="1109"/>
      <c r="J8476" s="1109"/>
      <c r="K8476" s="1112"/>
      <c r="L8476" s="1091"/>
      <c r="M8476" s="1091"/>
      <c r="N8476" s="1091"/>
      <c r="O8476" s="1091"/>
      <c r="P8476" s="1096"/>
      <c r="Q8476" s="1096"/>
      <c r="R8476" s="1096"/>
      <c r="S8476" s="1091"/>
    </row>
    <row r="8477" spans="1:19" x14ac:dyDescent="0.3">
      <c r="A8477" s="1090">
        <v>8472</v>
      </c>
      <c r="B8477" s="1091"/>
      <c r="C8477" s="1091"/>
      <c r="D8477" s="1097"/>
      <c r="E8477" s="1093">
        <f t="shared" si="529"/>
        <v>0</v>
      </c>
      <c r="F8477" s="1094">
        <f t="shared" si="530"/>
        <v>0</v>
      </c>
      <c r="G8477" s="1095">
        <f t="shared" si="531"/>
        <v>0</v>
      </c>
      <c r="H8477" s="1090" t="str">
        <f t="shared" ca="1" si="532"/>
        <v/>
      </c>
      <c r="I8477" s="1109"/>
      <c r="J8477" s="1109"/>
      <c r="K8477" s="1112"/>
      <c r="L8477" s="1091"/>
      <c r="M8477" s="1091"/>
      <c r="N8477" s="1091"/>
      <c r="O8477" s="1091"/>
      <c r="P8477" s="1096"/>
      <c r="Q8477" s="1096"/>
      <c r="R8477" s="1096"/>
      <c r="S8477" s="1091"/>
    </row>
    <row r="8478" spans="1:19" x14ac:dyDescent="0.3">
      <c r="A8478" s="1090">
        <v>8473</v>
      </c>
      <c r="B8478" s="1091"/>
      <c r="C8478" s="1091"/>
      <c r="D8478" s="1097"/>
      <c r="E8478" s="1093">
        <f t="shared" si="529"/>
        <v>0</v>
      </c>
      <c r="F8478" s="1094">
        <f t="shared" si="530"/>
        <v>0</v>
      </c>
      <c r="G8478" s="1095">
        <f t="shared" si="531"/>
        <v>0</v>
      </c>
      <c r="H8478" s="1090" t="str">
        <f t="shared" ca="1" si="532"/>
        <v/>
      </c>
      <c r="I8478" s="1109"/>
      <c r="J8478" s="1109"/>
      <c r="K8478" s="1112"/>
      <c r="L8478" s="1091"/>
      <c r="M8478" s="1091"/>
      <c r="N8478" s="1091"/>
      <c r="O8478" s="1091"/>
      <c r="P8478" s="1096"/>
      <c r="Q8478" s="1096"/>
      <c r="R8478" s="1096"/>
      <c r="S8478" s="1091"/>
    </row>
    <row r="8479" spans="1:19" x14ac:dyDescent="0.3">
      <c r="A8479" s="1090">
        <v>8474</v>
      </c>
      <c r="B8479" s="1091"/>
      <c r="C8479" s="1091"/>
      <c r="D8479" s="1097"/>
      <c r="E8479" s="1093">
        <f t="shared" si="529"/>
        <v>0</v>
      </c>
      <c r="F8479" s="1094">
        <f t="shared" si="530"/>
        <v>0</v>
      </c>
      <c r="G8479" s="1095">
        <f t="shared" si="531"/>
        <v>0</v>
      </c>
      <c r="H8479" s="1090" t="str">
        <f t="shared" ca="1" si="532"/>
        <v/>
      </c>
      <c r="I8479" s="1109"/>
      <c r="J8479" s="1109"/>
      <c r="K8479" s="1112"/>
      <c r="L8479" s="1091"/>
      <c r="M8479" s="1091"/>
      <c r="N8479" s="1091"/>
      <c r="O8479" s="1091"/>
      <c r="P8479" s="1096"/>
      <c r="Q8479" s="1096"/>
      <c r="R8479" s="1096"/>
      <c r="S8479" s="1091"/>
    </row>
    <row r="8480" spans="1:19" x14ac:dyDescent="0.3">
      <c r="A8480" s="1090">
        <v>8475</v>
      </c>
      <c r="B8480" s="1091"/>
      <c r="C8480" s="1091"/>
      <c r="D8480" s="1097"/>
      <c r="E8480" s="1093">
        <f t="shared" si="529"/>
        <v>0</v>
      </c>
      <c r="F8480" s="1094">
        <f t="shared" si="530"/>
        <v>0</v>
      </c>
      <c r="G8480" s="1095">
        <f t="shared" si="531"/>
        <v>0</v>
      </c>
      <c r="H8480" s="1090" t="str">
        <f t="shared" ca="1" si="532"/>
        <v/>
      </c>
      <c r="I8480" s="1109"/>
      <c r="J8480" s="1109"/>
      <c r="K8480" s="1112"/>
      <c r="L8480" s="1091"/>
      <c r="M8480" s="1091"/>
      <c r="N8480" s="1091"/>
      <c r="O8480" s="1091"/>
      <c r="P8480" s="1096"/>
      <c r="Q8480" s="1096"/>
      <c r="R8480" s="1096"/>
      <c r="S8480" s="1091"/>
    </row>
    <row r="8481" spans="1:19" x14ac:dyDescent="0.3">
      <c r="A8481" s="1090">
        <v>8476</v>
      </c>
      <c r="B8481" s="1091"/>
      <c r="C8481" s="1091"/>
      <c r="D8481" s="1097"/>
      <c r="E8481" s="1093">
        <f t="shared" si="529"/>
        <v>0</v>
      </c>
      <c r="F8481" s="1094">
        <f t="shared" si="530"/>
        <v>0</v>
      </c>
      <c r="G8481" s="1095">
        <f t="shared" si="531"/>
        <v>0</v>
      </c>
      <c r="H8481" s="1090" t="str">
        <f t="shared" ca="1" si="532"/>
        <v/>
      </c>
      <c r="I8481" s="1109"/>
      <c r="J8481" s="1109"/>
      <c r="K8481" s="1112"/>
      <c r="L8481" s="1091"/>
      <c r="M8481" s="1091"/>
      <c r="N8481" s="1091"/>
      <c r="O8481" s="1091"/>
      <c r="P8481" s="1096"/>
      <c r="Q8481" s="1096"/>
      <c r="R8481" s="1096"/>
      <c r="S8481" s="1091"/>
    </row>
    <row r="8482" spans="1:19" x14ac:dyDescent="0.3">
      <c r="A8482" s="1090">
        <v>8477</v>
      </c>
      <c r="B8482" s="1091"/>
      <c r="C8482" s="1091"/>
      <c r="D8482" s="1097"/>
      <c r="E8482" s="1093">
        <f t="shared" si="529"/>
        <v>0</v>
      </c>
      <c r="F8482" s="1094">
        <f t="shared" si="530"/>
        <v>0</v>
      </c>
      <c r="G8482" s="1095">
        <f t="shared" si="531"/>
        <v>0</v>
      </c>
      <c r="H8482" s="1090" t="str">
        <f t="shared" ca="1" si="532"/>
        <v/>
      </c>
      <c r="I8482" s="1109"/>
      <c r="J8482" s="1109"/>
      <c r="K8482" s="1112"/>
      <c r="L8482" s="1091"/>
      <c r="M8482" s="1091"/>
      <c r="N8482" s="1091"/>
      <c r="O8482" s="1091"/>
      <c r="P8482" s="1096"/>
      <c r="Q8482" s="1096"/>
      <c r="R8482" s="1096"/>
      <c r="S8482" s="1091"/>
    </row>
    <row r="8483" spans="1:19" x14ac:dyDescent="0.3">
      <c r="A8483" s="1090">
        <v>8478</v>
      </c>
      <c r="B8483" s="1091"/>
      <c r="C8483" s="1091"/>
      <c r="D8483" s="1097"/>
      <c r="E8483" s="1093">
        <f t="shared" si="529"/>
        <v>0</v>
      </c>
      <c r="F8483" s="1094">
        <f t="shared" si="530"/>
        <v>0</v>
      </c>
      <c r="G8483" s="1095">
        <f t="shared" si="531"/>
        <v>0</v>
      </c>
      <c r="H8483" s="1090" t="str">
        <f t="shared" ca="1" si="532"/>
        <v/>
      </c>
      <c r="I8483" s="1109"/>
      <c r="J8483" s="1109"/>
      <c r="K8483" s="1112"/>
      <c r="L8483" s="1091"/>
      <c r="M8483" s="1091"/>
      <c r="N8483" s="1091"/>
      <c r="O8483" s="1091"/>
      <c r="P8483" s="1096"/>
      <c r="Q8483" s="1096"/>
      <c r="R8483" s="1096"/>
      <c r="S8483" s="1091"/>
    </row>
    <row r="8484" spans="1:19" x14ac:dyDescent="0.3">
      <c r="A8484" s="1090">
        <v>8479</v>
      </c>
      <c r="B8484" s="1091"/>
      <c r="C8484" s="1091"/>
      <c r="D8484" s="1097"/>
      <c r="E8484" s="1093">
        <f t="shared" si="529"/>
        <v>0</v>
      </c>
      <c r="F8484" s="1094">
        <f t="shared" si="530"/>
        <v>0</v>
      </c>
      <c r="G8484" s="1095">
        <f t="shared" si="531"/>
        <v>0</v>
      </c>
      <c r="H8484" s="1090" t="str">
        <f t="shared" ca="1" si="532"/>
        <v/>
      </c>
      <c r="I8484" s="1109"/>
      <c r="J8484" s="1109"/>
      <c r="K8484" s="1112"/>
      <c r="L8484" s="1091"/>
      <c r="M8484" s="1091"/>
      <c r="N8484" s="1091"/>
      <c r="O8484" s="1091"/>
      <c r="P8484" s="1096"/>
      <c r="Q8484" s="1096"/>
      <c r="R8484" s="1096"/>
      <c r="S8484" s="1091"/>
    </row>
    <row r="8485" spans="1:19" x14ac:dyDescent="0.3">
      <c r="A8485" s="1090">
        <v>8480</v>
      </c>
      <c r="B8485" s="1091"/>
      <c r="C8485" s="1091"/>
      <c r="D8485" s="1097"/>
      <c r="E8485" s="1093">
        <f t="shared" si="529"/>
        <v>0</v>
      </c>
      <c r="F8485" s="1094">
        <f t="shared" si="530"/>
        <v>0</v>
      </c>
      <c r="G8485" s="1095">
        <f t="shared" si="531"/>
        <v>0</v>
      </c>
      <c r="H8485" s="1090" t="str">
        <f t="shared" ca="1" si="532"/>
        <v/>
      </c>
      <c r="I8485" s="1109"/>
      <c r="J8485" s="1109"/>
      <c r="K8485" s="1112"/>
      <c r="L8485" s="1091"/>
      <c r="M8485" s="1091"/>
      <c r="N8485" s="1091"/>
      <c r="O8485" s="1091"/>
      <c r="P8485" s="1096"/>
      <c r="Q8485" s="1096"/>
      <c r="R8485" s="1096"/>
      <c r="S8485" s="1091"/>
    </row>
    <row r="8486" spans="1:19" x14ac:dyDescent="0.3">
      <c r="A8486" s="1090">
        <v>8481</v>
      </c>
      <c r="B8486" s="1091"/>
      <c r="C8486" s="1091"/>
      <c r="D8486" s="1097"/>
      <c r="E8486" s="1093">
        <f t="shared" si="529"/>
        <v>0</v>
      </c>
      <c r="F8486" s="1094">
        <f t="shared" si="530"/>
        <v>0</v>
      </c>
      <c r="G8486" s="1095">
        <f t="shared" si="531"/>
        <v>0</v>
      </c>
      <c r="H8486" s="1090" t="str">
        <f t="shared" ca="1" si="532"/>
        <v/>
      </c>
      <c r="I8486" s="1109"/>
      <c r="J8486" s="1109"/>
      <c r="K8486" s="1112"/>
      <c r="L8486" s="1091"/>
      <c r="M8486" s="1091"/>
      <c r="N8486" s="1091"/>
      <c r="O8486" s="1091"/>
      <c r="P8486" s="1096"/>
      <c r="Q8486" s="1096"/>
      <c r="R8486" s="1096"/>
      <c r="S8486" s="1091"/>
    </row>
    <row r="8487" spans="1:19" x14ac:dyDescent="0.3">
      <c r="A8487" s="1090">
        <v>8482</v>
      </c>
      <c r="B8487" s="1091"/>
      <c r="C8487" s="1091"/>
      <c r="D8487" s="1097"/>
      <c r="E8487" s="1093">
        <f t="shared" si="529"/>
        <v>0</v>
      </c>
      <c r="F8487" s="1094">
        <f t="shared" si="530"/>
        <v>0</v>
      </c>
      <c r="G8487" s="1095">
        <f t="shared" si="531"/>
        <v>0</v>
      </c>
      <c r="H8487" s="1090" t="str">
        <f t="shared" ca="1" si="532"/>
        <v/>
      </c>
      <c r="I8487" s="1109"/>
      <c r="J8487" s="1109"/>
      <c r="K8487" s="1112"/>
      <c r="L8487" s="1091"/>
      <c r="M8487" s="1091"/>
      <c r="N8487" s="1091"/>
      <c r="O8487" s="1091"/>
      <c r="P8487" s="1096"/>
      <c r="Q8487" s="1096"/>
      <c r="R8487" s="1096"/>
      <c r="S8487" s="1091"/>
    </row>
    <row r="8488" spans="1:19" x14ac:dyDescent="0.3">
      <c r="A8488" s="1090">
        <v>8483</v>
      </c>
      <c r="B8488" s="1091"/>
      <c r="C8488" s="1091"/>
      <c r="D8488" s="1097"/>
      <c r="E8488" s="1093">
        <f t="shared" si="529"/>
        <v>0</v>
      </c>
      <c r="F8488" s="1094">
        <f t="shared" si="530"/>
        <v>0</v>
      </c>
      <c r="G8488" s="1095">
        <f t="shared" si="531"/>
        <v>0</v>
      </c>
      <c r="H8488" s="1090" t="str">
        <f t="shared" ca="1" si="532"/>
        <v/>
      </c>
      <c r="I8488" s="1109"/>
      <c r="J8488" s="1109"/>
      <c r="K8488" s="1112"/>
      <c r="L8488" s="1091"/>
      <c r="M8488" s="1091"/>
      <c r="N8488" s="1091"/>
      <c r="O8488" s="1091"/>
      <c r="P8488" s="1096"/>
      <c r="Q8488" s="1096"/>
      <c r="R8488" s="1096"/>
      <c r="S8488" s="1091"/>
    </row>
    <row r="8489" spans="1:19" x14ac:dyDescent="0.3">
      <c r="A8489" s="1090">
        <v>8484</v>
      </c>
      <c r="B8489" s="1091"/>
      <c r="C8489" s="1091"/>
      <c r="D8489" s="1097"/>
      <c r="E8489" s="1093">
        <f t="shared" si="529"/>
        <v>0</v>
      </c>
      <c r="F8489" s="1094">
        <f t="shared" si="530"/>
        <v>0</v>
      </c>
      <c r="G8489" s="1095">
        <f t="shared" si="531"/>
        <v>0</v>
      </c>
      <c r="H8489" s="1090" t="str">
        <f t="shared" ca="1" si="532"/>
        <v/>
      </c>
      <c r="I8489" s="1109"/>
      <c r="J8489" s="1109"/>
      <c r="K8489" s="1112"/>
      <c r="L8489" s="1091"/>
      <c r="M8489" s="1091"/>
      <c r="N8489" s="1091"/>
      <c r="O8489" s="1091"/>
      <c r="P8489" s="1096"/>
      <c r="Q8489" s="1096"/>
      <c r="R8489" s="1096"/>
      <c r="S8489" s="1091"/>
    </row>
    <row r="8490" spans="1:19" x14ac:dyDescent="0.3">
      <c r="A8490" s="1090">
        <v>8485</v>
      </c>
      <c r="B8490" s="1091"/>
      <c r="C8490" s="1091"/>
      <c r="D8490" s="1097"/>
      <c r="E8490" s="1093">
        <f t="shared" si="529"/>
        <v>0</v>
      </c>
      <c r="F8490" s="1094">
        <f t="shared" si="530"/>
        <v>0</v>
      </c>
      <c r="G8490" s="1095">
        <f t="shared" si="531"/>
        <v>0</v>
      </c>
      <c r="H8490" s="1090" t="str">
        <f t="shared" ca="1" si="532"/>
        <v/>
      </c>
      <c r="I8490" s="1109"/>
      <c r="J8490" s="1109"/>
      <c r="K8490" s="1112"/>
      <c r="L8490" s="1091"/>
      <c r="M8490" s="1091"/>
      <c r="N8490" s="1091"/>
      <c r="O8490" s="1091"/>
      <c r="P8490" s="1096"/>
      <c r="Q8490" s="1096"/>
      <c r="R8490" s="1096"/>
      <c r="S8490" s="1091"/>
    </row>
    <row r="8491" spans="1:19" x14ac:dyDescent="0.3">
      <c r="A8491" s="1090">
        <v>8486</v>
      </c>
      <c r="B8491" s="1091"/>
      <c r="C8491" s="1091"/>
      <c r="D8491" s="1097"/>
      <c r="E8491" s="1093">
        <f t="shared" si="529"/>
        <v>0</v>
      </c>
      <c r="F8491" s="1094">
        <f t="shared" si="530"/>
        <v>0</v>
      </c>
      <c r="G8491" s="1095">
        <f t="shared" si="531"/>
        <v>0</v>
      </c>
      <c r="H8491" s="1090" t="str">
        <f t="shared" ca="1" si="532"/>
        <v/>
      </c>
      <c r="I8491" s="1109"/>
      <c r="J8491" s="1109"/>
      <c r="K8491" s="1112"/>
      <c r="L8491" s="1091"/>
      <c r="M8491" s="1091"/>
      <c r="N8491" s="1091"/>
      <c r="O8491" s="1091"/>
      <c r="P8491" s="1096"/>
      <c r="Q8491" s="1096"/>
      <c r="R8491" s="1096"/>
      <c r="S8491" s="1091"/>
    </row>
    <row r="8492" spans="1:19" x14ac:dyDescent="0.3">
      <c r="A8492" s="1090">
        <v>8487</v>
      </c>
      <c r="B8492" s="1091"/>
      <c r="C8492" s="1091"/>
      <c r="D8492" s="1097"/>
      <c r="E8492" s="1093">
        <f t="shared" si="529"/>
        <v>0</v>
      </c>
      <c r="F8492" s="1094">
        <f t="shared" si="530"/>
        <v>0</v>
      </c>
      <c r="G8492" s="1095">
        <f t="shared" si="531"/>
        <v>0</v>
      </c>
      <c r="H8492" s="1090" t="str">
        <f t="shared" ca="1" si="532"/>
        <v/>
      </c>
      <c r="I8492" s="1109"/>
      <c r="J8492" s="1109"/>
      <c r="K8492" s="1112"/>
      <c r="L8492" s="1091"/>
      <c r="M8492" s="1091"/>
      <c r="N8492" s="1091"/>
      <c r="O8492" s="1091"/>
      <c r="P8492" s="1096"/>
      <c r="Q8492" s="1096"/>
      <c r="R8492" s="1096"/>
      <c r="S8492" s="1091"/>
    </row>
    <row r="8493" spans="1:19" x14ac:dyDescent="0.3">
      <c r="A8493" s="1090">
        <v>8488</v>
      </c>
      <c r="B8493" s="1091"/>
      <c r="C8493" s="1091"/>
      <c r="D8493" s="1097"/>
      <c r="E8493" s="1093">
        <f t="shared" si="529"/>
        <v>0</v>
      </c>
      <c r="F8493" s="1094">
        <f t="shared" si="530"/>
        <v>0</v>
      </c>
      <c r="G8493" s="1095">
        <f t="shared" si="531"/>
        <v>0</v>
      </c>
      <c r="H8493" s="1090" t="str">
        <f t="shared" ca="1" si="532"/>
        <v/>
      </c>
      <c r="I8493" s="1109"/>
      <c r="J8493" s="1109"/>
      <c r="K8493" s="1112"/>
      <c r="L8493" s="1091"/>
      <c r="M8493" s="1091"/>
      <c r="N8493" s="1091"/>
      <c r="O8493" s="1091"/>
      <c r="P8493" s="1096"/>
      <c r="Q8493" s="1096"/>
      <c r="R8493" s="1096"/>
      <c r="S8493" s="1091"/>
    </row>
    <row r="8494" spans="1:19" x14ac:dyDescent="0.3">
      <c r="A8494" s="1090">
        <v>8489</v>
      </c>
      <c r="B8494" s="1091"/>
      <c r="C8494" s="1091"/>
      <c r="D8494" s="1097"/>
      <c r="E8494" s="1093">
        <f t="shared" si="529"/>
        <v>0</v>
      </c>
      <c r="F8494" s="1094">
        <f t="shared" si="530"/>
        <v>0</v>
      </c>
      <c r="G8494" s="1095">
        <f t="shared" si="531"/>
        <v>0</v>
      </c>
      <c r="H8494" s="1090" t="str">
        <f t="shared" ca="1" si="532"/>
        <v/>
      </c>
      <c r="I8494" s="1109"/>
      <c r="J8494" s="1109"/>
      <c r="K8494" s="1112"/>
      <c r="L8494" s="1091"/>
      <c r="M8494" s="1091"/>
      <c r="N8494" s="1091"/>
      <c r="O8494" s="1091"/>
      <c r="P8494" s="1096"/>
      <c r="Q8494" s="1096"/>
      <c r="R8494" s="1096"/>
      <c r="S8494" s="1091"/>
    </row>
    <row r="8495" spans="1:19" x14ac:dyDescent="0.3">
      <c r="A8495" s="1090">
        <v>8490</v>
      </c>
      <c r="B8495" s="1091"/>
      <c r="C8495" s="1091"/>
      <c r="D8495" s="1097"/>
      <c r="E8495" s="1093">
        <f t="shared" si="529"/>
        <v>0</v>
      </c>
      <c r="F8495" s="1094">
        <f t="shared" si="530"/>
        <v>0</v>
      </c>
      <c r="G8495" s="1095">
        <f t="shared" si="531"/>
        <v>0</v>
      </c>
      <c r="H8495" s="1090" t="str">
        <f t="shared" ca="1" si="532"/>
        <v/>
      </c>
      <c r="I8495" s="1109"/>
      <c r="J8495" s="1109"/>
      <c r="K8495" s="1112"/>
      <c r="L8495" s="1091"/>
      <c r="M8495" s="1091"/>
      <c r="N8495" s="1091"/>
      <c r="O8495" s="1091"/>
      <c r="P8495" s="1096"/>
      <c r="Q8495" s="1096"/>
      <c r="R8495" s="1096"/>
      <c r="S8495" s="1091"/>
    </row>
    <row r="8496" spans="1:19" x14ac:dyDescent="0.3">
      <c r="A8496" s="1090">
        <v>8491</v>
      </c>
      <c r="B8496" s="1091"/>
      <c r="C8496" s="1091"/>
      <c r="D8496" s="1097"/>
      <c r="E8496" s="1093">
        <f t="shared" si="529"/>
        <v>0</v>
      </c>
      <c r="F8496" s="1094">
        <f t="shared" si="530"/>
        <v>0</v>
      </c>
      <c r="G8496" s="1095">
        <f t="shared" si="531"/>
        <v>0</v>
      </c>
      <c r="H8496" s="1090" t="str">
        <f t="shared" ca="1" si="532"/>
        <v/>
      </c>
      <c r="I8496" s="1109"/>
      <c r="J8496" s="1109"/>
      <c r="K8496" s="1112"/>
      <c r="L8496" s="1091"/>
      <c r="M8496" s="1091"/>
      <c r="N8496" s="1091"/>
      <c r="O8496" s="1091"/>
      <c r="P8496" s="1096"/>
      <c r="Q8496" s="1096"/>
      <c r="R8496" s="1096"/>
      <c r="S8496" s="1091"/>
    </row>
    <row r="8497" spans="1:19" x14ac:dyDescent="0.3">
      <c r="A8497" s="1090">
        <v>8492</v>
      </c>
      <c r="B8497" s="1091"/>
      <c r="C8497" s="1091"/>
      <c r="D8497" s="1097"/>
      <c r="E8497" s="1093">
        <f t="shared" si="529"/>
        <v>0</v>
      </c>
      <c r="F8497" s="1094">
        <f t="shared" si="530"/>
        <v>0</v>
      </c>
      <c r="G8497" s="1095">
        <f t="shared" si="531"/>
        <v>0</v>
      </c>
      <c r="H8497" s="1090" t="str">
        <f t="shared" ca="1" si="532"/>
        <v/>
      </c>
      <c r="I8497" s="1109"/>
      <c r="J8497" s="1109"/>
      <c r="K8497" s="1112"/>
      <c r="L8497" s="1091"/>
      <c r="M8497" s="1091"/>
      <c r="N8497" s="1091"/>
      <c r="O8497" s="1091"/>
      <c r="P8497" s="1096"/>
      <c r="Q8497" s="1096"/>
      <c r="R8497" s="1096"/>
      <c r="S8497" s="1091"/>
    </row>
    <row r="8498" spans="1:19" x14ac:dyDescent="0.3">
      <c r="A8498" s="1090">
        <v>8493</v>
      </c>
      <c r="B8498" s="1091"/>
      <c r="C8498" s="1091"/>
      <c r="D8498" s="1097"/>
      <c r="E8498" s="1093">
        <f t="shared" si="529"/>
        <v>0</v>
      </c>
      <c r="F8498" s="1094">
        <f t="shared" si="530"/>
        <v>0</v>
      </c>
      <c r="G8498" s="1095">
        <f t="shared" si="531"/>
        <v>0</v>
      </c>
      <c r="H8498" s="1090" t="str">
        <f t="shared" ca="1" si="532"/>
        <v/>
      </c>
      <c r="I8498" s="1109"/>
      <c r="J8498" s="1109"/>
      <c r="K8498" s="1112"/>
      <c r="L8498" s="1091"/>
      <c r="M8498" s="1091"/>
      <c r="N8498" s="1091"/>
      <c r="O8498" s="1091"/>
      <c r="P8498" s="1096"/>
      <c r="Q8498" s="1096"/>
      <c r="R8498" s="1096"/>
      <c r="S8498" s="1091"/>
    </row>
    <row r="8499" spans="1:19" x14ac:dyDescent="0.3">
      <c r="A8499" s="1090">
        <v>8494</v>
      </c>
      <c r="B8499" s="1091"/>
      <c r="C8499" s="1091"/>
      <c r="D8499" s="1097"/>
      <c r="E8499" s="1093">
        <f t="shared" si="529"/>
        <v>0</v>
      </c>
      <c r="F8499" s="1094">
        <f t="shared" si="530"/>
        <v>0</v>
      </c>
      <c r="G8499" s="1095">
        <f t="shared" si="531"/>
        <v>0</v>
      </c>
      <c r="H8499" s="1090" t="str">
        <f t="shared" ca="1" si="532"/>
        <v/>
      </c>
      <c r="I8499" s="1109"/>
      <c r="J8499" s="1109"/>
      <c r="K8499" s="1112"/>
      <c r="L8499" s="1091"/>
      <c r="M8499" s="1091"/>
      <c r="N8499" s="1091"/>
      <c r="O8499" s="1091"/>
      <c r="P8499" s="1096"/>
      <c r="Q8499" s="1096"/>
      <c r="R8499" s="1096"/>
      <c r="S8499" s="1091"/>
    </row>
    <row r="8500" spans="1:19" x14ac:dyDescent="0.3">
      <c r="A8500" s="1090">
        <v>8495</v>
      </c>
      <c r="B8500" s="1091"/>
      <c r="C8500" s="1091"/>
      <c r="D8500" s="1097"/>
      <c r="E8500" s="1093">
        <f t="shared" si="529"/>
        <v>0</v>
      </c>
      <c r="F8500" s="1094">
        <f t="shared" si="530"/>
        <v>0</v>
      </c>
      <c r="G8500" s="1095">
        <f t="shared" si="531"/>
        <v>0</v>
      </c>
      <c r="H8500" s="1090" t="str">
        <f t="shared" ca="1" si="532"/>
        <v/>
      </c>
      <c r="I8500" s="1109"/>
      <c r="J8500" s="1109"/>
      <c r="K8500" s="1112"/>
      <c r="L8500" s="1091"/>
      <c r="M8500" s="1091"/>
      <c r="N8500" s="1091"/>
      <c r="O8500" s="1091"/>
      <c r="P8500" s="1096"/>
      <c r="Q8500" s="1096"/>
      <c r="R8500" s="1096"/>
      <c r="S8500" s="1091"/>
    </row>
    <row r="8501" spans="1:19" x14ac:dyDescent="0.3">
      <c r="A8501" s="1090">
        <v>8496</v>
      </c>
      <c r="B8501" s="1091"/>
      <c r="C8501" s="1091"/>
      <c r="D8501" s="1097"/>
      <c r="E8501" s="1093">
        <f t="shared" si="529"/>
        <v>0</v>
      </c>
      <c r="F8501" s="1094">
        <f t="shared" si="530"/>
        <v>0</v>
      </c>
      <c r="G8501" s="1095">
        <f t="shared" si="531"/>
        <v>0</v>
      </c>
      <c r="H8501" s="1090" t="str">
        <f t="shared" ca="1" si="532"/>
        <v/>
      </c>
      <c r="I8501" s="1109"/>
      <c r="J8501" s="1109"/>
      <c r="K8501" s="1112"/>
      <c r="L8501" s="1091"/>
      <c r="M8501" s="1091"/>
      <c r="N8501" s="1091"/>
      <c r="O8501" s="1091"/>
      <c r="P8501" s="1096"/>
      <c r="Q8501" s="1096"/>
      <c r="R8501" s="1096"/>
      <c r="S8501" s="1091"/>
    </row>
    <row r="8502" spans="1:19" x14ac:dyDescent="0.3">
      <c r="A8502" s="1090">
        <v>8497</v>
      </c>
      <c r="B8502" s="1091"/>
      <c r="C8502" s="1091"/>
      <c r="D8502" s="1097"/>
      <c r="E8502" s="1093">
        <f t="shared" si="529"/>
        <v>0</v>
      </c>
      <c r="F8502" s="1094">
        <f t="shared" si="530"/>
        <v>0</v>
      </c>
      <c r="G8502" s="1095">
        <f t="shared" si="531"/>
        <v>0</v>
      </c>
      <c r="H8502" s="1090" t="str">
        <f t="shared" ca="1" si="532"/>
        <v/>
      </c>
      <c r="I8502" s="1109"/>
      <c r="J8502" s="1109"/>
      <c r="K8502" s="1112"/>
      <c r="L8502" s="1091"/>
      <c r="M8502" s="1091"/>
      <c r="N8502" s="1091"/>
      <c r="O8502" s="1091"/>
      <c r="P8502" s="1096"/>
      <c r="Q8502" s="1096"/>
      <c r="R8502" s="1096"/>
      <c r="S8502" s="1091"/>
    </row>
    <row r="8503" spans="1:19" x14ac:dyDescent="0.3">
      <c r="A8503" s="1090">
        <v>8498</v>
      </c>
      <c r="B8503" s="1091"/>
      <c r="C8503" s="1091"/>
      <c r="D8503" s="1097"/>
      <c r="E8503" s="1093">
        <f t="shared" si="529"/>
        <v>0</v>
      </c>
      <c r="F8503" s="1094">
        <f t="shared" si="530"/>
        <v>0</v>
      </c>
      <c r="G8503" s="1095">
        <f t="shared" si="531"/>
        <v>0</v>
      </c>
      <c r="H8503" s="1090" t="str">
        <f t="shared" ca="1" si="532"/>
        <v/>
      </c>
      <c r="I8503" s="1109"/>
      <c r="J8503" s="1109"/>
      <c r="K8503" s="1112"/>
      <c r="L8503" s="1091"/>
      <c r="M8503" s="1091"/>
      <c r="N8503" s="1091"/>
      <c r="O8503" s="1091"/>
      <c r="P8503" s="1096"/>
      <c r="Q8503" s="1096"/>
      <c r="R8503" s="1096"/>
      <c r="S8503" s="1091"/>
    </row>
    <row r="8504" spans="1:19" x14ac:dyDescent="0.3">
      <c r="A8504" s="1090">
        <v>8499</v>
      </c>
      <c r="B8504" s="1091"/>
      <c r="C8504" s="1091"/>
      <c r="D8504" s="1097"/>
      <c r="E8504" s="1093">
        <f t="shared" si="529"/>
        <v>0</v>
      </c>
      <c r="F8504" s="1094">
        <f t="shared" si="530"/>
        <v>0</v>
      </c>
      <c r="G8504" s="1095">
        <f t="shared" si="531"/>
        <v>0</v>
      </c>
      <c r="H8504" s="1090" t="str">
        <f t="shared" ca="1" si="532"/>
        <v/>
      </c>
      <c r="I8504" s="1109"/>
      <c r="J8504" s="1109"/>
      <c r="K8504" s="1112"/>
      <c r="L8504" s="1091"/>
      <c r="M8504" s="1091"/>
      <c r="N8504" s="1091"/>
      <c r="O8504" s="1091"/>
      <c r="P8504" s="1096"/>
      <c r="Q8504" s="1096"/>
      <c r="R8504" s="1096"/>
      <c r="S8504" s="1091"/>
    </row>
    <row r="8505" spans="1:19" x14ac:dyDescent="0.3">
      <c r="A8505" s="1090">
        <v>8500</v>
      </c>
      <c r="B8505" s="1091"/>
      <c r="C8505" s="1091"/>
      <c r="D8505" s="1097"/>
      <c r="E8505" s="1093">
        <f t="shared" si="529"/>
        <v>0</v>
      </c>
      <c r="F8505" s="1094">
        <f t="shared" si="530"/>
        <v>0</v>
      </c>
      <c r="G8505" s="1095">
        <f t="shared" si="531"/>
        <v>0</v>
      </c>
      <c r="H8505" s="1090" t="str">
        <f t="shared" ca="1" si="532"/>
        <v/>
      </c>
      <c r="I8505" s="1109"/>
      <c r="J8505" s="1109"/>
      <c r="K8505" s="1112"/>
      <c r="L8505" s="1091"/>
      <c r="M8505" s="1091"/>
      <c r="N8505" s="1091"/>
      <c r="O8505" s="1091"/>
      <c r="P8505" s="1096"/>
      <c r="Q8505" s="1096"/>
      <c r="R8505" s="1096"/>
      <c r="S8505" s="1091"/>
    </row>
    <row r="8506" spans="1:19" x14ac:dyDescent="0.3">
      <c r="A8506" s="1090">
        <v>8501</v>
      </c>
      <c r="B8506" s="1091"/>
      <c r="C8506" s="1091"/>
      <c r="D8506" s="1097"/>
      <c r="E8506" s="1093">
        <f t="shared" si="529"/>
        <v>0</v>
      </c>
      <c r="F8506" s="1094">
        <f t="shared" si="530"/>
        <v>0</v>
      </c>
      <c r="G8506" s="1095">
        <f t="shared" si="531"/>
        <v>0</v>
      </c>
      <c r="H8506" s="1090" t="str">
        <f t="shared" ca="1" si="532"/>
        <v/>
      </c>
      <c r="I8506" s="1109"/>
      <c r="J8506" s="1109"/>
      <c r="K8506" s="1112"/>
      <c r="L8506" s="1091"/>
      <c r="M8506" s="1091"/>
      <c r="N8506" s="1091"/>
      <c r="O8506" s="1091"/>
      <c r="P8506" s="1096"/>
      <c r="Q8506" s="1096"/>
      <c r="R8506" s="1096"/>
      <c r="S8506" s="1091"/>
    </row>
    <row r="8507" spans="1:19" x14ac:dyDescent="0.3">
      <c r="A8507" s="1090">
        <v>8502</v>
      </c>
      <c r="B8507" s="1091"/>
      <c r="C8507" s="1091"/>
      <c r="D8507" s="1097"/>
      <c r="E8507" s="1093">
        <f t="shared" si="529"/>
        <v>0</v>
      </c>
      <c r="F8507" s="1094">
        <f t="shared" si="530"/>
        <v>0</v>
      </c>
      <c r="G8507" s="1095">
        <f t="shared" si="531"/>
        <v>0</v>
      </c>
      <c r="H8507" s="1090" t="str">
        <f t="shared" ca="1" si="532"/>
        <v/>
      </c>
      <c r="I8507" s="1109"/>
      <c r="J8507" s="1109"/>
      <c r="K8507" s="1112"/>
      <c r="L8507" s="1091"/>
      <c r="M8507" s="1091"/>
      <c r="N8507" s="1091"/>
      <c r="O8507" s="1091"/>
      <c r="P8507" s="1096"/>
      <c r="Q8507" s="1096"/>
      <c r="R8507" s="1096"/>
      <c r="S8507" s="1091"/>
    </row>
    <row r="8508" spans="1:19" x14ac:dyDescent="0.3">
      <c r="A8508" s="1090">
        <v>8503</v>
      </c>
      <c r="B8508" s="1091"/>
      <c r="C8508" s="1091"/>
      <c r="D8508" s="1097"/>
      <c r="E8508" s="1093">
        <f t="shared" si="529"/>
        <v>0</v>
      </c>
      <c r="F8508" s="1094">
        <f t="shared" si="530"/>
        <v>0</v>
      </c>
      <c r="G8508" s="1095">
        <f t="shared" si="531"/>
        <v>0</v>
      </c>
      <c r="H8508" s="1090" t="str">
        <f t="shared" ca="1" si="532"/>
        <v/>
      </c>
      <c r="I8508" s="1109"/>
      <c r="J8508" s="1109"/>
      <c r="K8508" s="1112"/>
      <c r="L8508" s="1091"/>
      <c r="M8508" s="1091"/>
      <c r="N8508" s="1091"/>
      <c r="O8508" s="1091"/>
      <c r="P8508" s="1096"/>
      <c r="Q8508" s="1096"/>
      <c r="R8508" s="1096"/>
      <c r="S8508" s="1091"/>
    </row>
    <row r="8509" spans="1:19" x14ac:dyDescent="0.3">
      <c r="A8509" s="1090">
        <v>8504</v>
      </c>
      <c r="B8509" s="1091"/>
      <c r="C8509" s="1091"/>
      <c r="D8509" s="1097"/>
      <c r="E8509" s="1093">
        <f t="shared" si="529"/>
        <v>0</v>
      </c>
      <c r="F8509" s="1094">
        <f t="shared" si="530"/>
        <v>0</v>
      </c>
      <c r="G8509" s="1095">
        <f t="shared" si="531"/>
        <v>0</v>
      </c>
      <c r="H8509" s="1090" t="str">
        <f t="shared" ca="1" si="532"/>
        <v/>
      </c>
      <c r="I8509" s="1109"/>
      <c r="J8509" s="1109"/>
      <c r="K8509" s="1112"/>
      <c r="L8509" s="1091"/>
      <c r="M8509" s="1091"/>
      <c r="N8509" s="1091"/>
      <c r="O8509" s="1091"/>
      <c r="P8509" s="1096"/>
      <c r="Q8509" s="1096"/>
      <c r="R8509" s="1096"/>
      <c r="S8509" s="1091"/>
    </row>
    <row r="8510" spans="1:19" x14ac:dyDescent="0.3">
      <c r="A8510" s="1090">
        <v>8505</v>
      </c>
      <c r="B8510" s="1091"/>
      <c r="C8510" s="1091"/>
      <c r="D8510" s="1097"/>
      <c r="E8510" s="1093">
        <f t="shared" si="529"/>
        <v>0</v>
      </c>
      <c r="F8510" s="1094">
        <f t="shared" si="530"/>
        <v>0</v>
      </c>
      <c r="G8510" s="1095">
        <f t="shared" si="531"/>
        <v>0</v>
      </c>
      <c r="H8510" s="1090" t="str">
        <f t="shared" ca="1" si="532"/>
        <v/>
      </c>
      <c r="I8510" s="1109"/>
      <c r="J8510" s="1109"/>
      <c r="K8510" s="1112"/>
      <c r="L8510" s="1091"/>
      <c r="M8510" s="1091"/>
      <c r="N8510" s="1091"/>
      <c r="O8510" s="1091"/>
      <c r="P8510" s="1096"/>
      <c r="Q8510" s="1096"/>
      <c r="R8510" s="1096"/>
      <c r="S8510" s="1091"/>
    </row>
    <row r="8511" spans="1:19" x14ac:dyDescent="0.3">
      <c r="A8511" s="1090">
        <v>8506</v>
      </c>
      <c r="B8511" s="1091"/>
      <c r="C8511" s="1091"/>
      <c r="D8511" s="1097"/>
      <c r="E8511" s="1093">
        <f t="shared" si="529"/>
        <v>0</v>
      </c>
      <c r="F8511" s="1094">
        <f t="shared" si="530"/>
        <v>0</v>
      </c>
      <c r="G8511" s="1095">
        <f t="shared" si="531"/>
        <v>0</v>
      </c>
      <c r="H8511" s="1090" t="str">
        <f t="shared" ca="1" si="532"/>
        <v/>
      </c>
      <c r="I8511" s="1109"/>
      <c r="J8511" s="1109"/>
      <c r="K8511" s="1112"/>
      <c r="L8511" s="1091"/>
      <c r="M8511" s="1091"/>
      <c r="N8511" s="1091"/>
      <c r="O8511" s="1091"/>
      <c r="P8511" s="1096"/>
      <c r="Q8511" s="1096"/>
      <c r="R8511" s="1096"/>
      <c r="S8511" s="1091"/>
    </row>
    <row r="8512" spans="1:19" x14ac:dyDescent="0.3">
      <c r="A8512" s="1090">
        <v>8507</v>
      </c>
      <c r="B8512" s="1091"/>
      <c r="C8512" s="1091"/>
      <c r="D8512" s="1097"/>
      <c r="E8512" s="1093">
        <f t="shared" si="529"/>
        <v>0</v>
      </c>
      <c r="F8512" s="1094">
        <f t="shared" si="530"/>
        <v>0</v>
      </c>
      <c r="G8512" s="1095">
        <f t="shared" si="531"/>
        <v>0</v>
      </c>
      <c r="H8512" s="1090" t="str">
        <f t="shared" ca="1" si="532"/>
        <v/>
      </c>
      <c r="I8512" s="1109"/>
      <c r="J8512" s="1109"/>
      <c r="K8512" s="1112"/>
      <c r="L8512" s="1091"/>
      <c r="M8512" s="1091"/>
      <c r="N8512" s="1091"/>
      <c r="O8512" s="1091"/>
      <c r="P8512" s="1096"/>
      <c r="Q8512" s="1096"/>
      <c r="R8512" s="1096"/>
      <c r="S8512" s="1091"/>
    </row>
    <row r="8513" spans="1:19" x14ac:dyDescent="0.3">
      <c r="A8513" s="1090">
        <v>8508</v>
      </c>
      <c r="B8513" s="1091"/>
      <c r="C8513" s="1091"/>
      <c r="D8513" s="1097"/>
      <c r="E8513" s="1093">
        <f t="shared" si="529"/>
        <v>0</v>
      </c>
      <c r="F8513" s="1094">
        <f t="shared" si="530"/>
        <v>0</v>
      </c>
      <c r="G8513" s="1095">
        <f t="shared" si="531"/>
        <v>0</v>
      </c>
      <c r="H8513" s="1090" t="str">
        <f t="shared" ca="1" si="532"/>
        <v/>
      </c>
      <c r="I8513" s="1109"/>
      <c r="J8513" s="1109"/>
      <c r="K8513" s="1112"/>
      <c r="L8513" s="1091"/>
      <c r="M8513" s="1091"/>
      <c r="N8513" s="1091"/>
      <c r="O8513" s="1091"/>
      <c r="P8513" s="1096"/>
      <c r="Q8513" s="1096"/>
      <c r="R8513" s="1096"/>
      <c r="S8513" s="1091"/>
    </row>
    <row r="8514" spans="1:19" x14ac:dyDescent="0.3">
      <c r="A8514" s="1090">
        <v>8509</v>
      </c>
      <c r="B8514" s="1091"/>
      <c r="C8514" s="1091"/>
      <c r="D8514" s="1097"/>
      <c r="E8514" s="1093">
        <f t="shared" si="529"/>
        <v>0</v>
      </c>
      <c r="F8514" s="1094">
        <f t="shared" si="530"/>
        <v>0</v>
      </c>
      <c r="G8514" s="1095">
        <f t="shared" si="531"/>
        <v>0</v>
      </c>
      <c r="H8514" s="1090" t="str">
        <f t="shared" ca="1" si="532"/>
        <v/>
      </c>
      <c r="I8514" s="1109"/>
      <c r="J8514" s="1109"/>
      <c r="K8514" s="1112"/>
      <c r="L8514" s="1091"/>
      <c r="M8514" s="1091"/>
      <c r="N8514" s="1091"/>
      <c r="O8514" s="1091"/>
      <c r="P8514" s="1096"/>
      <c r="Q8514" s="1096"/>
      <c r="R8514" s="1096"/>
      <c r="S8514" s="1091"/>
    </row>
    <row r="8515" spans="1:19" x14ac:dyDescent="0.3">
      <c r="A8515" s="1090">
        <v>8510</v>
      </c>
      <c r="B8515" s="1091"/>
      <c r="C8515" s="1091"/>
      <c r="D8515" s="1097"/>
      <c r="E8515" s="1093">
        <f t="shared" si="529"/>
        <v>0</v>
      </c>
      <c r="F8515" s="1094">
        <f t="shared" si="530"/>
        <v>0</v>
      </c>
      <c r="G8515" s="1095">
        <f t="shared" si="531"/>
        <v>0</v>
      </c>
      <c r="H8515" s="1090" t="str">
        <f t="shared" ca="1" si="532"/>
        <v/>
      </c>
      <c r="I8515" s="1109"/>
      <c r="J8515" s="1109"/>
      <c r="K8515" s="1112"/>
      <c r="L8515" s="1091"/>
      <c r="M8515" s="1091"/>
      <c r="N8515" s="1091"/>
      <c r="O8515" s="1091"/>
      <c r="P8515" s="1096"/>
      <c r="Q8515" s="1096"/>
      <c r="R8515" s="1096"/>
      <c r="S8515" s="1091"/>
    </row>
    <row r="8516" spans="1:19" x14ac:dyDescent="0.3">
      <c r="A8516" s="1090">
        <v>8511</v>
      </c>
      <c r="B8516" s="1091"/>
      <c r="C8516" s="1091"/>
      <c r="D8516" s="1097"/>
      <c r="E8516" s="1093">
        <f t="shared" si="529"/>
        <v>0</v>
      </c>
      <c r="F8516" s="1094">
        <f t="shared" si="530"/>
        <v>0</v>
      </c>
      <c r="G8516" s="1095">
        <f t="shared" si="531"/>
        <v>0</v>
      </c>
      <c r="H8516" s="1090" t="str">
        <f t="shared" ca="1" si="532"/>
        <v/>
      </c>
      <c r="I8516" s="1109"/>
      <c r="J8516" s="1109"/>
      <c r="K8516" s="1112"/>
      <c r="L8516" s="1091"/>
      <c r="M8516" s="1091"/>
      <c r="N8516" s="1091"/>
      <c r="O8516" s="1091"/>
      <c r="P8516" s="1096"/>
      <c r="Q8516" s="1096"/>
      <c r="R8516" s="1096"/>
      <c r="S8516" s="1091"/>
    </row>
    <row r="8517" spans="1:19" x14ac:dyDescent="0.3">
      <c r="A8517" s="1090">
        <v>8512</v>
      </c>
      <c r="B8517" s="1091"/>
      <c r="C8517" s="1091"/>
      <c r="D8517" s="1097"/>
      <c r="E8517" s="1093">
        <f t="shared" si="529"/>
        <v>0</v>
      </c>
      <c r="F8517" s="1094">
        <f t="shared" si="530"/>
        <v>0</v>
      </c>
      <c r="G8517" s="1095">
        <f t="shared" si="531"/>
        <v>0</v>
      </c>
      <c r="H8517" s="1090" t="str">
        <f t="shared" ca="1" si="532"/>
        <v/>
      </c>
      <c r="I8517" s="1109"/>
      <c r="J8517" s="1109"/>
      <c r="K8517" s="1112"/>
      <c r="L8517" s="1091"/>
      <c r="M8517" s="1091"/>
      <c r="N8517" s="1091"/>
      <c r="O8517" s="1091"/>
      <c r="P8517" s="1096"/>
      <c r="Q8517" s="1096"/>
      <c r="R8517" s="1096"/>
      <c r="S8517" s="1091"/>
    </row>
    <row r="8518" spans="1:19" x14ac:dyDescent="0.3">
      <c r="A8518" s="1090">
        <v>8513</v>
      </c>
      <c r="B8518" s="1091"/>
      <c r="C8518" s="1091"/>
      <c r="D8518" s="1097"/>
      <c r="E8518" s="1093">
        <f t="shared" si="529"/>
        <v>0</v>
      </c>
      <c r="F8518" s="1094">
        <f t="shared" si="530"/>
        <v>0</v>
      </c>
      <c r="G8518" s="1095">
        <f t="shared" si="531"/>
        <v>0</v>
      </c>
      <c r="H8518" s="1090" t="str">
        <f t="shared" ca="1" si="532"/>
        <v/>
      </c>
      <c r="I8518" s="1109"/>
      <c r="J8518" s="1109"/>
      <c r="K8518" s="1112"/>
      <c r="L8518" s="1091"/>
      <c r="M8518" s="1091"/>
      <c r="N8518" s="1091"/>
      <c r="O8518" s="1091"/>
      <c r="P8518" s="1096"/>
      <c r="Q8518" s="1096"/>
      <c r="R8518" s="1096"/>
      <c r="S8518" s="1091"/>
    </row>
    <row r="8519" spans="1:19" x14ac:dyDescent="0.3">
      <c r="A8519" s="1090">
        <v>8514</v>
      </c>
      <c r="B8519" s="1091"/>
      <c r="C8519" s="1091"/>
      <c r="D8519" s="1097"/>
      <c r="E8519" s="1093">
        <f t="shared" ref="E8519:E8582" si="533">D8519</f>
        <v>0</v>
      </c>
      <c r="F8519" s="1094">
        <f t="shared" ref="F8519:F8582" si="534">D8519</f>
        <v>0</v>
      </c>
      <c r="G8519" s="1095">
        <f t="shared" ref="G8519:G8582" si="535">D8519</f>
        <v>0</v>
      </c>
      <c r="H8519" s="1090" t="str">
        <f t="shared" ref="H8519:H8582" ca="1" si="536">IF(ISBLANK(D8519),"",DATEDIF(G8519,TODAY(),"y"))</f>
        <v/>
      </c>
      <c r="I8519" s="1109"/>
      <c r="J8519" s="1109"/>
      <c r="K8519" s="1112"/>
      <c r="L8519" s="1091"/>
      <c r="M8519" s="1091"/>
      <c r="N8519" s="1091"/>
      <c r="O8519" s="1091"/>
      <c r="P8519" s="1096"/>
      <c r="Q8519" s="1096"/>
      <c r="R8519" s="1096"/>
      <c r="S8519" s="1091"/>
    </row>
    <row r="8520" spans="1:19" x14ac:dyDescent="0.3">
      <c r="A8520" s="1090">
        <v>8515</v>
      </c>
      <c r="B8520" s="1091"/>
      <c r="C8520" s="1091"/>
      <c r="D8520" s="1097"/>
      <c r="E8520" s="1093">
        <f t="shared" si="533"/>
        <v>0</v>
      </c>
      <c r="F8520" s="1094">
        <f t="shared" si="534"/>
        <v>0</v>
      </c>
      <c r="G8520" s="1095">
        <f t="shared" si="535"/>
        <v>0</v>
      </c>
      <c r="H8520" s="1090" t="str">
        <f t="shared" ca="1" si="536"/>
        <v/>
      </c>
      <c r="I8520" s="1109"/>
      <c r="J8520" s="1109"/>
      <c r="K8520" s="1112"/>
      <c r="L8520" s="1091"/>
      <c r="M8520" s="1091"/>
      <c r="N8520" s="1091"/>
      <c r="O8520" s="1091"/>
      <c r="P8520" s="1096"/>
      <c r="Q8520" s="1096"/>
      <c r="R8520" s="1096"/>
      <c r="S8520" s="1091"/>
    </row>
    <row r="8521" spans="1:19" x14ac:dyDescent="0.3">
      <c r="A8521" s="1090">
        <v>8516</v>
      </c>
      <c r="B8521" s="1091"/>
      <c r="C8521" s="1091"/>
      <c r="D8521" s="1097"/>
      <c r="E8521" s="1093">
        <f t="shared" si="533"/>
        <v>0</v>
      </c>
      <c r="F8521" s="1094">
        <f t="shared" si="534"/>
        <v>0</v>
      </c>
      <c r="G8521" s="1095">
        <f t="shared" si="535"/>
        <v>0</v>
      </c>
      <c r="H8521" s="1090" t="str">
        <f t="shared" ca="1" si="536"/>
        <v/>
      </c>
      <c r="I8521" s="1109"/>
      <c r="J8521" s="1109"/>
      <c r="K8521" s="1112"/>
      <c r="L8521" s="1091"/>
      <c r="M8521" s="1091"/>
      <c r="N8521" s="1091"/>
      <c r="O8521" s="1091"/>
      <c r="P8521" s="1096"/>
      <c r="Q8521" s="1096"/>
      <c r="R8521" s="1096"/>
      <c r="S8521" s="1091"/>
    </row>
    <row r="8522" spans="1:19" x14ac:dyDescent="0.3">
      <c r="A8522" s="1090">
        <v>8517</v>
      </c>
      <c r="B8522" s="1091"/>
      <c r="C8522" s="1091"/>
      <c r="D8522" s="1097"/>
      <c r="E8522" s="1093">
        <f t="shared" si="533"/>
        <v>0</v>
      </c>
      <c r="F8522" s="1094">
        <f t="shared" si="534"/>
        <v>0</v>
      </c>
      <c r="G8522" s="1095">
        <f t="shared" si="535"/>
        <v>0</v>
      </c>
      <c r="H8522" s="1090" t="str">
        <f t="shared" ca="1" si="536"/>
        <v/>
      </c>
      <c r="I8522" s="1109"/>
      <c r="J8522" s="1109"/>
      <c r="K8522" s="1112"/>
      <c r="L8522" s="1091"/>
      <c r="M8522" s="1091"/>
      <c r="N8522" s="1091"/>
      <c r="O8522" s="1091"/>
      <c r="P8522" s="1096"/>
      <c r="Q8522" s="1096"/>
      <c r="R8522" s="1096"/>
      <c r="S8522" s="1091"/>
    </row>
    <row r="8523" spans="1:19" x14ac:dyDescent="0.3">
      <c r="A8523" s="1090">
        <v>8518</v>
      </c>
      <c r="B8523" s="1091"/>
      <c r="C8523" s="1091"/>
      <c r="D8523" s="1097"/>
      <c r="E8523" s="1093">
        <f t="shared" si="533"/>
        <v>0</v>
      </c>
      <c r="F8523" s="1094">
        <f t="shared" si="534"/>
        <v>0</v>
      </c>
      <c r="G8523" s="1095">
        <f t="shared" si="535"/>
        <v>0</v>
      </c>
      <c r="H8523" s="1090" t="str">
        <f t="shared" ca="1" si="536"/>
        <v/>
      </c>
      <c r="I8523" s="1109"/>
      <c r="J8523" s="1109"/>
      <c r="K8523" s="1112"/>
      <c r="L8523" s="1091"/>
      <c r="M8523" s="1091"/>
      <c r="N8523" s="1091"/>
      <c r="O8523" s="1091"/>
      <c r="P8523" s="1096"/>
      <c r="Q8523" s="1096"/>
      <c r="R8523" s="1096"/>
      <c r="S8523" s="1091"/>
    </row>
    <row r="8524" spans="1:19" x14ac:dyDescent="0.3">
      <c r="A8524" s="1090">
        <v>8519</v>
      </c>
      <c r="B8524" s="1091"/>
      <c r="C8524" s="1091"/>
      <c r="D8524" s="1097"/>
      <c r="E8524" s="1093">
        <f t="shared" si="533"/>
        <v>0</v>
      </c>
      <c r="F8524" s="1094">
        <f t="shared" si="534"/>
        <v>0</v>
      </c>
      <c r="G8524" s="1095">
        <f t="shared" si="535"/>
        <v>0</v>
      </c>
      <c r="H8524" s="1090" t="str">
        <f t="shared" ca="1" si="536"/>
        <v/>
      </c>
      <c r="I8524" s="1109"/>
      <c r="J8524" s="1109"/>
      <c r="K8524" s="1112"/>
      <c r="L8524" s="1091"/>
      <c r="M8524" s="1091"/>
      <c r="N8524" s="1091"/>
      <c r="O8524" s="1091"/>
      <c r="P8524" s="1096"/>
      <c r="Q8524" s="1096"/>
      <c r="R8524" s="1096"/>
      <c r="S8524" s="1091"/>
    </row>
    <row r="8525" spans="1:19" x14ac:dyDescent="0.3">
      <c r="A8525" s="1090">
        <v>8520</v>
      </c>
      <c r="B8525" s="1091"/>
      <c r="C8525" s="1091"/>
      <c r="D8525" s="1097"/>
      <c r="E8525" s="1093">
        <f t="shared" si="533"/>
        <v>0</v>
      </c>
      <c r="F8525" s="1094">
        <f t="shared" si="534"/>
        <v>0</v>
      </c>
      <c r="G8525" s="1095">
        <f t="shared" si="535"/>
        <v>0</v>
      </c>
      <c r="H8525" s="1090" t="str">
        <f t="shared" ca="1" si="536"/>
        <v/>
      </c>
      <c r="I8525" s="1109"/>
      <c r="J8525" s="1109"/>
      <c r="K8525" s="1112"/>
      <c r="L8525" s="1091"/>
      <c r="M8525" s="1091"/>
      <c r="N8525" s="1091"/>
      <c r="O8525" s="1091"/>
      <c r="P8525" s="1096"/>
      <c r="Q8525" s="1096"/>
      <c r="R8525" s="1096"/>
      <c r="S8525" s="1091"/>
    </row>
    <row r="8526" spans="1:19" x14ac:dyDescent="0.3">
      <c r="A8526" s="1090">
        <v>8521</v>
      </c>
      <c r="B8526" s="1091"/>
      <c r="C8526" s="1091"/>
      <c r="D8526" s="1097"/>
      <c r="E8526" s="1093">
        <f t="shared" si="533"/>
        <v>0</v>
      </c>
      <c r="F8526" s="1094">
        <f t="shared" si="534"/>
        <v>0</v>
      </c>
      <c r="G8526" s="1095">
        <f t="shared" si="535"/>
        <v>0</v>
      </c>
      <c r="H8526" s="1090" t="str">
        <f t="shared" ca="1" si="536"/>
        <v/>
      </c>
      <c r="I8526" s="1109"/>
      <c r="J8526" s="1109"/>
      <c r="K8526" s="1112"/>
      <c r="L8526" s="1091"/>
      <c r="M8526" s="1091"/>
      <c r="N8526" s="1091"/>
      <c r="O8526" s="1091"/>
      <c r="P8526" s="1096"/>
      <c r="Q8526" s="1096"/>
      <c r="R8526" s="1096"/>
      <c r="S8526" s="1091"/>
    </row>
    <row r="8527" spans="1:19" x14ac:dyDescent="0.3">
      <c r="A8527" s="1090">
        <v>8522</v>
      </c>
      <c r="B8527" s="1091"/>
      <c r="C8527" s="1091"/>
      <c r="D8527" s="1097"/>
      <c r="E8527" s="1093">
        <f t="shared" si="533"/>
        <v>0</v>
      </c>
      <c r="F8527" s="1094">
        <f t="shared" si="534"/>
        <v>0</v>
      </c>
      <c r="G8527" s="1095">
        <f t="shared" si="535"/>
        <v>0</v>
      </c>
      <c r="H8527" s="1090" t="str">
        <f t="shared" ca="1" si="536"/>
        <v/>
      </c>
      <c r="I8527" s="1109"/>
      <c r="J8527" s="1109"/>
      <c r="K8527" s="1112"/>
      <c r="L8527" s="1091"/>
      <c r="M8527" s="1091"/>
      <c r="N8527" s="1091"/>
      <c r="O8527" s="1091"/>
      <c r="P8527" s="1096"/>
      <c r="Q8527" s="1096"/>
      <c r="R8527" s="1096"/>
      <c r="S8527" s="1091"/>
    </row>
    <row r="8528" spans="1:19" x14ac:dyDescent="0.3">
      <c r="A8528" s="1090">
        <v>8523</v>
      </c>
      <c r="B8528" s="1091"/>
      <c r="C8528" s="1091"/>
      <c r="D8528" s="1097"/>
      <c r="E8528" s="1093">
        <f t="shared" si="533"/>
        <v>0</v>
      </c>
      <c r="F8528" s="1094">
        <f t="shared" si="534"/>
        <v>0</v>
      </c>
      <c r="G8528" s="1095">
        <f t="shared" si="535"/>
        <v>0</v>
      </c>
      <c r="H8528" s="1090" t="str">
        <f t="shared" ca="1" si="536"/>
        <v/>
      </c>
      <c r="I8528" s="1109"/>
      <c r="J8528" s="1109"/>
      <c r="K8528" s="1112"/>
      <c r="L8528" s="1091"/>
      <c r="M8528" s="1091"/>
      <c r="N8528" s="1091"/>
      <c r="O8528" s="1091"/>
      <c r="P8528" s="1096"/>
      <c r="Q8528" s="1096"/>
      <c r="R8528" s="1096"/>
      <c r="S8528" s="1091"/>
    </row>
    <row r="8529" spans="1:19" x14ac:dyDescent="0.3">
      <c r="A8529" s="1090">
        <v>8524</v>
      </c>
      <c r="B8529" s="1091"/>
      <c r="C8529" s="1091"/>
      <c r="D8529" s="1097"/>
      <c r="E8529" s="1093">
        <f t="shared" si="533"/>
        <v>0</v>
      </c>
      <c r="F8529" s="1094">
        <f t="shared" si="534"/>
        <v>0</v>
      </c>
      <c r="G8529" s="1095">
        <f t="shared" si="535"/>
        <v>0</v>
      </c>
      <c r="H8529" s="1090" t="str">
        <f t="shared" ca="1" si="536"/>
        <v/>
      </c>
      <c r="I8529" s="1109"/>
      <c r="J8529" s="1109"/>
      <c r="K8529" s="1112"/>
      <c r="L8529" s="1091"/>
      <c r="M8529" s="1091"/>
      <c r="N8529" s="1091"/>
      <c r="O8529" s="1091"/>
      <c r="P8529" s="1096"/>
      <c r="Q8529" s="1096"/>
      <c r="R8529" s="1096"/>
      <c r="S8529" s="1091"/>
    </row>
    <row r="8530" spans="1:19" x14ac:dyDescent="0.3">
      <c r="A8530" s="1090">
        <v>8525</v>
      </c>
      <c r="B8530" s="1091"/>
      <c r="C8530" s="1091"/>
      <c r="D8530" s="1097"/>
      <c r="E8530" s="1093">
        <f t="shared" si="533"/>
        <v>0</v>
      </c>
      <c r="F8530" s="1094">
        <f t="shared" si="534"/>
        <v>0</v>
      </c>
      <c r="G8530" s="1095">
        <f t="shared" si="535"/>
        <v>0</v>
      </c>
      <c r="H8530" s="1090" t="str">
        <f t="shared" ca="1" si="536"/>
        <v/>
      </c>
      <c r="I8530" s="1109"/>
      <c r="J8530" s="1109"/>
      <c r="K8530" s="1112"/>
      <c r="L8530" s="1091"/>
      <c r="M8530" s="1091"/>
      <c r="N8530" s="1091"/>
      <c r="O8530" s="1091"/>
      <c r="P8530" s="1096"/>
      <c r="Q8530" s="1096"/>
      <c r="R8530" s="1096"/>
      <c r="S8530" s="1091"/>
    </row>
    <row r="8531" spans="1:19" x14ac:dyDescent="0.3">
      <c r="A8531" s="1090">
        <v>8526</v>
      </c>
      <c r="B8531" s="1091"/>
      <c r="C8531" s="1091"/>
      <c r="D8531" s="1097"/>
      <c r="E8531" s="1093">
        <f t="shared" si="533"/>
        <v>0</v>
      </c>
      <c r="F8531" s="1094">
        <f t="shared" si="534"/>
        <v>0</v>
      </c>
      <c r="G8531" s="1095">
        <f t="shared" si="535"/>
        <v>0</v>
      </c>
      <c r="H8531" s="1090" t="str">
        <f t="shared" ca="1" si="536"/>
        <v/>
      </c>
      <c r="I8531" s="1109"/>
      <c r="J8531" s="1109"/>
      <c r="K8531" s="1112"/>
      <c r="L8531" s="1091"/>
      <c r="M8531" s="1091"/>
      <c r="N8531" s="1091"/>
      <c r="O8531" s="1091"/>
      <c r="P8531" s="1096"/>
      <c r="Q8531" s="1096"/>
      <c r="R8531" s="1096"/>
      <c r="S8531" s="1091"/>
    </row>
    <row r="8532" spans="1:19" x14ac:dyDescent="0.3">
      <c r="A8532" s="1090">
        <v>8527</v>
      </c>
      <c r="B8532" s="1091"/>
      <c r="C8532" s="1091"/>
      <c r="D8532" s="1097"/>
      <c r="E8532" s="1093">
        <f t="shared" si="533"/>
        <v>0</v>
      </c>
      <c r="F8532" s="1094">
        <f t="shared" si="534"/>
        <v>0</v>
      </c>
      <c r="G8532" s="1095">
        <f t="shared" si="535"/>
        <v>0</v>
      </c>
      <c r="H8532" s="1090" t="str">
        <f t="shared" ca="1" si="536"/>
        <v/>
      </c>
      <c r="I8532" s="1109"/>
      <c r="J8532" s="1109"/>
      <c r="K8532" s="1112"/>
      <c r="L8532" s="1091"/>
      <c r="M8532" s="1091"/>
      <c r="N8532" s="1091"/>
      <c r="O8532" s="1091"/>
      <c r="P8532" s="1096"/>
      <c r="Q8532" s="1096"/>
      <c r="R8532" s="1096"/>
      <c r="S8532" s="1091"/>
    </row>
    <row r="8533" spans="1:19" x14ac:dyDescent="0.3">
      <c r="A8533" s="1090">
        <v>8528</v>
      </c>
      <c r="B8533" s="1091"/>
      <c r="C8533" s="1091"/>
      <c r="D8533" s="1097"/>
      <c r="E8533" s="1093">
        <f t="shared" si="533"/>
        <v>0</v>
      </c>
      <c r="F8533" s="1094">
        <f t="shared" si="534"/>
        <v>0</v>
      </c>
      <c r="G8533" s="1095">
        <f t="shared" si="535"/>
        <v>0</v>
      </c>
      <c r="H8533" s="1090" t="str">
        <f t="shared" ca="1" si="536"/>
        <v/>
      </c>
      <c r="I8533" s="1109"/>
      <c r="J8533" s="1109"/>
      <c r="K8533" s="1112"/>
      <c r="L8533" s="1091"/>
      <c r="M8533" s="1091"/>
      <c r="N8533" s="1091"/>
      <c r="O8533" s="1091"/>
      <c r="P8533" s="1096"/>
      <c r="Q8533" s="1096"/>
      <c r="R8533" s="1096"/>
      <c r="S8533" s="1091"/>
    </row>
    <row r="8534" spans="1:19" x14ac:dyDescent="0.3">
      <c r="A8534" s="1090">
        <v>8529</v>
      </c>
      <c r="B8534" s="1091"/>
      <c r="C8534" s="1091"/>
      <c r="D8534" s="1097"/>
      <c r="E8534" s="1093">
        <f t="shared" si="533"/>
        <v>0</v>
      </c>
      <c r="F8534" s="1094">
        <f t="shared" si="534"/>
        <v>0</v>
      </c>
      <c r="G8534" s="1095">
        <f t="shared" si="535"/>
        <v>0</v>
      </c>
      <c r="H8534" s="1090" t="str">
        <f t="shared" ca="1" si="536"/>
        <v/>
      </c>
      <c r="I8534" s="1109"/>
      <c r="J8534" s="1109"/>
      <c r="K8534" s="1112"/>
      <c r="L8534" s="1091"/>
      <c r="M8534" s="1091"/>
      <c r="N8534" s="1091"/>
      <c r="O8534" s="1091"/>
      <c r="P8534" s="1096"/>
      <c r="Q8534" s="1096"/>
      <c r="R8534" s="1096"/>
      <c r="S8534" s="1091"/>
    </row>
    <row r="8535" spans="1:19" x14ac:dyDescent="0.3">
      <c r="A8535" s="1090">
        <v>8530</v>
      </c>
      <c r="B8535" s="1091"/>
      <c r="C8535" s="1091"/>
      <c r="D8535" s="1097"/>
      <c r="E8535" s="1093">
        <f t="shared" si="533"/>
        <v>0</v>
      </c>
      <c r="F8535" s="1094">
        <f t="shared" si="534"/>
        <v>0</v>
      </c>
      <c r="G8535" s="1095">
        <f t="shared" si="535"/>
        <v>0</v>
      </c>
      <c r="H8535" s="1090" t="str">
        <f t="shared" ca="1" si="536"/>
        <v/>
      </c>
      <c r="I8535" s="1109"/>
      <c r="J8535" s="1109"/>
      <c r="K8535" s="1112"/>
      <c r="L8535" s="1091"/>
      <c r="M8535" s="1091"/>
      <c r="N8535" s="1091"/>
      <c r="O8535" s="1091"/>
      <c r="P8535" s="1096"/>
      <c r="Q8535" s="1096"/>
      <c r="R8535" s="1096"/>
      <c r="S8535" s="1091"/>
    </row>
    <row r="8536" spans="1:19" x14ac:dyDescent="0.3">
      <c r="A8536" s="1090">
        <v>8531</v>
      </c>
      <c r="B8536" s="1091"/>
      <c r="C8536" s="1091"/>
      <c r="D8536" s="1097"/>
      <c r="E8536" s="1093">
        <f t="shared" si="533"/>
        <v>0</v>
      </c>
      <c r="F8536" s="1094">
        <f t="shared" si="534"/>
        <v>0</v>
      </c>
      <c r="G8536" s="1095">
        <f t="shared" si="535"/>
        <v>0</v>
      </c>
      <c r="H8536" s="1090" t="str">
        <f t="shared" ca="1" si="536"/>
        <v/>
      </c>
      <c r="I8536" s="1109"/>
      <c r="J8536" s="1109"/>
      <c r="K8536" s="1112"/>
      <c r="L8536" s="1091"/>
      <c r="M8536" s="1091"/>
      <c r="N8536" s="1091"/>
      <c r="O8536" s="1091"/>
      <c r="P8536" s="1096"/>
      <c r="Q8536" s="1096"/>
      <c r="R8536" s="1096"/>
      <c r="S8536" s="1091"/>
    </row>
    <row r="8537" spans="1:19" x14ac:dyDescent="0.3">
      <c r="A8537" s="1090">
        <v>8532</v>
      </c>
      <c r="B8537" s="1091"/>
      <c r="C8537" s="1091"/>
      <c r="D8537" s="1097"/>
      <c r="E8537" s="1093">
        <f t="shared" si="533"/>
        <v>0</v>
      </c>
      <c r="F8537" s="1094">
        <f t="shared" si="534"/>
        <v>0</v>
      </c>
      <c r="G8537" s="1095">
        <f t="shared" si="535"/>
        <v>0</v>
      </c>
      <c r="H8537" s="1090" t="str">
        <f t="shared" ca="1" si="536"/>
        <v/>
      </c>
      <c r="I8537" s="1109"/>
      <c r="J8537" s="1109"/>
      <c r="K8537" s="1112"/>
      <c r="L8537" s="1091"/>
      <c r="M8537" s="1091"/>
      <c r="N8537" s="1091"/>
      <c r="O8537" s="1091"/>
      <c r="P8537" s="1096"/>
      <c r="Q8537" s="1096"/>
      <c r="R8537" s="1096"/>
      <c r="S8537" s="1091"/>
    </row>
    <row r="8538" spans="1:19" x14ac:dyDescent="0.3">
      <c r="A8538" s="1090">
        <v>8533</v>
      </c>
      <c r="B8538" s="1091"/>
      <c r="C8538" s="1091"/>
      <c r="D8538" s="1097"/>
      <c r="E8538" s="1093">
        <f t="shared" si="533"/>
        <v>0</v>
      </c>
      <c r="F8538" s="1094">
        <f t="shared" si="534"/>
        <v>0</v>
      </c>
      <c r="G8538" s="1095">
        <f t="shared" si="535"/>
        <v>0</v>
      </c>
      <c r="H8538" s="1090" t="str">
        <f t="shared" ca="1" si="536"/>
        <v/>
      </c>
      <c r="I8538" s="1109"/>
      <c r="J8538" s="1109"/>
      <c r="K8538" s="1112"/>
      <c r="L8538" s="1091"/>
      <c r="M8538" s="1091"/>
      <c r="N8538" s="1091"/>
      <c r="O8538" s="1091"/>
      <c r="P8538" s="1096"/>
      <c r="Q8538" s="1096"/>
      <c r="R8538" s="1096"/>
      <c r="S8538" s="1091"/>
    </row>
    <row r="8539" spans="1:19" x14ac:dyDescent="0.3">
      <c r="A8539" s="1090">
        <v>8534</v>
      </c>
      <c r="B8539" s="1091"/>
      <c r="C8539" s="1091"/>
      <c r="D8539" s="1097"/>
      <c r="E8539" s="1093">
        <f t="shared" si="533"/>
        <v>0</v>
      </c>
      <c r="F8539" s="1094">
        <f t="shared" si="534"/>
        <v>0</v>
      </c>
      <c r="G8539" s="1095">
        <f t="shared" si="535"/>
        <v>0</v>
      </c>
      <c r="H8539" s="1090" t="str">
        <f t="shared" ca="1" si="536"/>
        <v/>
      </c>
      <c r="I8539" s="1109"/>
      <c r="J8539" s="1109"/>
      <c r="K8539" s="1112"/>
      <c r="L8539" s="1091"/>
      <c r="M8539" s="1091"/>
      <c r="N8539" s="1091"/>
      <c r="O8539" s="1091"/>
      <c r="P8539" s="1096"/>
      <c r="Q8539" s="1096"/>
      <c r="R8539" s="1096"/>
      <c r="S8539" s="1091"/>
    </row>
    <row r="8540" spans="1:19" x14ac:dyDescent="0.3">
      <c r="A8540" s="1090">
        <v>8535</v>
      </c>
      <c r="B8540" s="1091"/>
      <c r="C8540" s="1091"/>
      <c r="D8540" s="1097"/>
      <c r="E8540" s="1093">
        <f t="shared" si="533"/>
        <v>0</v>
      </c>
      <c r="F8540" s="1094">
        <f t="shared" si="534"/>
        <v>0</v>
      </c>
      <c r="G8540" s="1095">
        <f t="shared" si="535"/>
        <v>0</v>
      </c>
      <c r="H8540" s="1090" t="str">
        <f t="shared" ca="1" si="536"/>
        <v/>
      </c>
      <c r="I8540" s="1109"/>
      <c r="J8540" s="1109"/>
      <c r="K8540" s="1112"/>
      <c r="L8540" s="1091"/>
      <c r="M8540" s="1091"/>
      <c r="N8540" s="1091"/>
      <c r="O8540" s="1091"/>
      <c r="P8540" s="1096"/>
      <c r="Q8540" s="1096"/>
      <c r="R8540" s="1096"/>
      <c r="S8540" s="1091"/>
    </row>
    <row r="8541" spans="1:19" x14ac:dyDescent="0.3">
      <c r="A8541" s="1090">
        <v>8536</v>
      </c>
      <c r="B8541" s="1091"/>
      <c r="C8541" s="1091"/>
      <c r="D8541" s="1097"/>
      <c r="E8541" s="1093">
        <f t="shared" si="533"/>
        <v>0</v>
      </c>
      <c r="F8541" s="1094">
        <f t="shared" si="534"/>
        <v>0</v>
      </c>
      <c r="G8541" s="1095">
        <f t="shared" si="535"/>
        <v>0</v>
      </c>
      <c r="H8541" s="1090" t="str">
        <f t="shared" ca="1" si="536"/>
        <v/>
      </c>
      <c r="I8541" s="1109"/>
      <c r="J8541" s="1109"/>
      <c r="K8541" s="1112"/>
      <c r="L8541" s="1091"/>
      <c r="M8541" s="1091"/>
      <c r="N8541" s="1091"/>
      <c r="O8541" s="1091"/>
      <c r="P8541" s="1096"/>
      <c r="Q8541" s="1096"/>
      <c r="R8541" s="1096"/>
      <c r="S8541" s="1091"/>
    </row>
    <row r="8542" spans="1:19" x14ac:dyDescent="0.3">
      <c r="A8542" s="1090">
        <v>8537</v>
      </c>
      <c r="B8542" s="1091"/>
      <c r="C8542" s="1091"/>
      <c r="D8542" s="1097"/>
      <c r="E8542" s="1093">
        <f t="shared" si="533"/>
        <v>0</v>
      </c>
      <c r="F8542" s="1094">
        <f t="shared" si="534"/>
        <v>0</v>
      </c>
      <c r="G8542" s="1095">
        <f t="shared" si="535"/>
        <v>0</v>
      </c>
      <c r="H8542" s="1090" t="str">
        <f t="shared" ca="1" si="536"/>
        <v/>
      </c>
      <c r="I8542" s="1109"/>
      <c r="J8542" s="1109"/>
      <c r="K8542" s="1112"/>
      <c r="L8542" s="1091"/>
      <c r="M8542" s="1091"/>
      <c r="N8542" s="1091"/>
      <c r="O8542" s="1091"/>
      <c r="P8542" s="1096"/>
      <c r="Q8542" s="1096"/>
      <c r="R8542" s="1096"/>
      <c r="S8542" s="1091"/>
    </row>
    <row r="8543" spans="1:19" x14ac:dyDescent="0.3">
      <c r="A8543" s="1090">
        <v>8538</v>
      </c>
      <c r="B8543" s="1091"/>
      <c r="C8543" s="1091"/>
      <c r="D8543" s="1097"/>
      <c r="E8543" s="1093">
        <f t="shared" si="533"/>
        <v>0</v>
      </c>
      <c r="F8543" s="1094">
        <f t="shared" si="534"/>
        <v>0</v>
      </c>
      <c r="G8543" s="1095">
        <f t="shared" si="535"/>
        <v>0</v>
      </c>
      <c r="H8543" s="1090" t="str">
        <f t="shared" ca="1" si="536"/>
        <v/>
      </c>
      <c r="I8543" s="1109"/>
      <c r="J8543" s="1109"/>
      <c r="K8543" s="1112"/>
      <c r="L8543" s="1091"/>
      <c r="M8543" s="1091"/>
      <c r="N8543" s="1091"/>
      <c r="O8543" s="1091"/>
      <c r="P8543" s="1096"/>
      <c r="Q8543" s="1096"/>
      <c r="R8543" s="1096"/>
      <c r="S8543" s="1091"/>
    </row>
    <row r="8544" spans="1:19" x14ac:dyDescent="0.3">
      <c r="A8544" s="1090">
        <v>8539</v>
      </c>
      <c r="B8544" s="1091"/>
      <c r="C8544" s="1091"/>
      <c r="D8544" s="1097"/>
      <c r="E8544" s="1093">
        <f t="shared" si="533"/>
        <v>0</v>
      </c>
      <c r="F8544" s="1094">
        <f t="shared" si="534"/>
        <v>0</v>
      </c>
      <c r="G8544" s="1095">
        <f t="shared" si="535"/>
        <v>0</v>
      </c>
      <c r="H8544" s="1090" t="str">
        <f t="shared" ca="1" si="536"/>
        <v/>
      </c>
      <c r="I8544" s="1109"/>
      <c r="J8544" s="1109"/>
      <c r="K8544" s="1112"/>
      <c r="L8544" s="1091"/>
      <c r="M8544" s="1091"/>
      <c r="N8544" s="1091"/>
      <c r="O8544" s="1091"/>
      <c r="P8544" s="1096"/>
      <c r="Q8544" s="1096"/>
      <c r="R8544" s="1096"/>
      <c r="S8544" s="1091"/>
    </row>
    <row r="8545" spans="1:19" x14ac:dyDescent="0.3">
      <c r="A8545" s="1090">
        <v>8540</v>
      </c>
      <c r="B8545" s="1091"/>
      <c r="C8545" s="1091"/>
      <c r="D8545" s="1097"/>
      <c r="E8545" s="1093">
        <f t="shared" si="533"/>
        <v>0</v>
      </c>
      <c r="F8545" s="1094">
        <f t="shared" si="534"/>
        <v>0</v>
      </c>
      <c r="G8545" s="1095">
        <f t="shared" si="535"/>
        <v>0</v>
      </c>
      <c r="H8545" s="1090" t="str">
        <f t="shared" ca="1" si="536"/>
        <v/>
      </c>
      <c r="I8545" s="1109"/>
      <c r="J8545" s="1109"/>
      <c r="K8545" s="1112"/>
      <c r="L8545" s="1091"/>
      <c r="M8545" s="1091"/>
      <c r="N8545" s="1091"/>
      <c r="O8545" s="1091"/>
      <c r="P8545" s="1096"/>
      <c r="Q8545" s="1096"/>
      <c r="R8545" s="1096"/>
      <c r="S8545" s="1091"/>
    </row>
    <row r="8546" spans="1:19" x14ac:dyDescent="0.3">
      <c r="A8546" s="1090">
        <v>8541</v>
      </c>
      <c r="B8546" s="1091"/>
      <c r="C8546" s="1091"/>
      <c r="D8546" s="1097"/>
      <c r="E8546" s="1093">
        <f t="shared" si="533"/>
        <v>0</v>
      </c>
      <c r="F8546" s="1094">
        <f t="shared" si="534"/>
        <v>0</v>
      </c>
      <c r="G8546" s="1095">
        <f t="shared" si="535"/>
        <v>0</v>
      </c>
      <c r="H8546" s="1090" t="str">
        <f t="shared" ca="1" si="536"/>
        <v/>
      </c>
      <c r="I8546" s="1109"/>
      <c r="J8546" s="1109"/>
      <c r="K8546" s="1112"/>
      <c r="L8546" s="1091"/>
      <c r="M8546" s="1091"/>
      <c r="N8546" s="1091"/>
      <c r="O8546" s="1091"/>
      <c r="P8546" s="1096"/>
      <c r="Q8546" s="1096"/>
      <c r="R8546" s="1096"/>
      <c r="S8546" s="1091"/>
    </row>
    <row r="8547" spans="1:19" x14ac:dyDescent="0.3">
      <c r="A8547" s="1090">
        <v>8542</v>
      </c>
      <c r="B8547" s="1091"/>
      <c r="C8547" s="1091"/>
      <c r="D8547" s="1097"/>
      <c r="E8547" s="1093">
        <f t="shared" si="533"/>
        <v>0</v>
      </c>
      <c r="F8547" s="1094">
        <f t="shared" si="534"/>
        <v>0</v>
      </c>
      <c r="G8547" s="1095">
        <f t="shared" si="535"/>
        <v>0</v>
      </c>
      <c r="H8547" s="1090" t="str">
        <f t="shared" ca="1" si="536"/>
        <v/>
      </c>
      <c r="I8547" s="1109"/>
      <c r="J8547" s="1109"/>
      <c r="K8547" s="1112"/>
      <c r="L8547" s="1091"/>
      <c r="M8547" s="1091"/>
      <c r="N8547" s="1091"/>
      <c r="O8547" s="1091"/>
      <c r="P8547" s="1096"/>
      <c r="Q8547" s="1096"/>
      <c r="R8547" s="1096"/>
      <c r="S8547" s="1091"/>
    </row>
    <row r="8548" spans="1:19" x14ac:dyDescent="0.3">
      <c r="A8548" s="1090">
        <v>8543</v>
      </c>
      <c r="B8548" s="1091"/>
      <c r="C8548" s="1091"/>
      <c r="D8548" s="1097"/>
      <c r="E8548" s="1093">
        <f t="shared" si="533"/>
        <v>0</v>
      </c>
      <c r="F8548" s="1094">
        <f t="shared" si="534"/>
        <v>0</v>
      </c>
      <c r="G8548" s="1095">
        <f t="shared" si="535"/>
        <v>0</v>
      </c>
      <c r="H8548" s="1090" t="str">
        <f t="shared" ca="1" si="536"/>
        <v/>
      </c>
      <c r="I8548" s="1109"/>
      <c r="J8548" s="1109"/>
      <c r="K8548" s="1112"/>
      <c r="L8548" s="1091"/>
      <c r="M8548" s="1091"/>
      <c r="N8548" s="1091"/>
      <c r="O8548" s="1091"/>
      <c r="P8548" s="1096"/>
      <c r="Q8548" s="1096"/>
      <c r="R8548" s="1096"/>
      <c r="S8548" s="1091"/>
    </row>
    <row r="8549" spans="1:19" x14ac:dyDescent="0.3">
      <c r="A8549" s="1090">
        <v>8544</v>
      </c>
      <c r="B8549" s="1091"/>
      <c r="C8549" s="1091"/>
      <c r="D8549" s="1097"/>
      <c r="E8549" s="1093">
        <f t="shared" si="533"/>
        <v>0</v>
      </c>
      <c r="F8549" s="1094">
        <f t="shared" si="534"/>
        <v>0</v>
      </c>
      <c r="G8549" s="1095">
        <f t="shared" si="535"/>
        <v>0</v>
      </c>
      <c r="H8549" s="1090" t="str">
        <f t="shared" ca="1" si="536"/>
        <v/>
      </c>
      <c r="I8549" s="1109"/>
      <c r="J8549" s="1109"/>
      <c r="K8549" s="1112"/>
      <c r="L8549" s="1091"/>
      <c r="M8549" s="1091"/>
      <c r="N8549" s="1091"/>
      <c r="O8549" s="1091"/>
      <c r="P8549" s="1096"/>
      <c r="Q8549" s="1096"/>
      <c r="R8549" s="1096"/>
      <c r="S8549" s="1091"/>
    </row>
    <row r="8550" spans="1:19" x14ac:dyDescent="0.3">
      <c r="A8550" s="1090">
        <v>8545</v>
      </c>
      <c r="B8550" s="1091"/>
      <c r="C8550" s="1091"/>
      <c r="D8550" s="1097"/>
      <c r="E8550" s="1093">
        <f t="shared" si="533"/>
        <v>0</v>
      </c>
      <c r="F8550" s="1094">
        <f t="shared" si="534"/>
        <v>0</v>
      </c>
      <c r="G8550" s="1095">
        <f t="shared" si="535"/>
        <v>0</v>
      </c>
      <c r="H8550" s="1090" t="str">
        <f t="shared" ca="1" si="536"/>
        <v/>
      </c>
      <c r="I8550" s="1109"/>
      <c r="J8550" s="1109"/>
      <c r="K8550" s="1112"/>
      <c r="L8550" s="1091"/>
      <c r="M8550" s="1091"/>
      <c r="N8550" s="1091"/>
      <c r="O8550" s="1091"/>
      <c r="P8550" s="1096"/>
      <c r="Q8550" s="1096"/>
      <c r="R8550" s="1096"/>
      <c r="S8550" s="1091"/>
    </row>
    <row r="8551" spans="1:19" x14ac:dyDescent="0.3">
      <c r="A8551" s="1090">
        <v>8546</v>
      </c>
      <c r="B8551" s="1091"/>
      <c r="C8551" s="1091"/>
      <c r="D8551" s="1097"/>
      <c r="E8551" s="1093">
        <f t="shared" si="533"/>
        <v>0</v>
      </c>
      <c r="F8551" s="1094">
        <f t="shared" si="534"/>
        <v>0</v>
      </c>
      <c r="G8551" s="1095">
        <f t="shared" si="535"/>
        <v>0</v>
      </c>
      <c r="H8551" s="1090" t="str">
        <f t="shared" ca="1" si="536"/>
        <v/>
      </c>
      <c r="I8551" s="1109"/>
      <c r="J8551" s="1109"/>
      <c r="K8551" s="1112"/>
      <c r="L8551" s="1091"/>
      <c r="M8551" s="1091"/>
      <c r="N8551" s="1091"/>
      <c r="O8551" s="1091"/>
      <c r="P8551" s="1096"/>
      <c r="Q8551" s="1096"/>
      <c r="R8551" s="1096"/>
      <c r="S8551" s="1091"/>
    </row>
    <row r="8552" spans="1:19" x14ac:dyDescent="0.3">
      <c r="A8552" s="1090">
        <v>8547</v>
      </c>
      <c r="B8552" s="1091"/>
      <c r="C8552" s="1091"/>
      <c r="D8552" s="1097"/>
      <c r="E8552" s="1093">
        <f t="shared" si="533"/>
        <v>0</v>
      </c>
      <c r="F8552" s="1094">
        <f t="shared" si="534"/>
        <v>0</v>
      </c>
      <c r="G8552" s="1095">
        <f t="shared" si="535"/>
        <v>0</v>
      </c>
      <c r="H8552" s="1090" t="str">
        <f t="shared" ca="1" si="536"/>
        <v/>
      </c>
      <c r="I8552" s="1109"/>
      <c r="J8552" s="1109"/>
      <c r="K8552" s="1112"/>
      <c r="L8552" s="1091"/>
      <c r="M8552" s="1091"/>
      <c r="N8552" s="1091"/>
      <c r="O8552" s="1091"/>
      <c r="P8552" s="1096"/>
      <c r="Q8552" s="1096"/>
      <c r="R8552" s="1096"/>
      <c r="S8552" s="1091"/>
    </row>
    <row r="8553" spans="1:19" x14ac:dyDescent="0.3">
      <c r="A8553" s="1090">
        <v>8548</v>
      </c>
      <c r="B8553" s="1091"/>
      <c r="C8553" s="1091"/>
      <c r="D8553" s="1097"/>
      <c r="E8553" s="1093">
        <f t="shared" si="533"/>
        <v>0</v>
      </c>
      <c r="F8553" s="1094">
        <f t="shared" si="534"/>
        <v>0</v>
      </c>
      <c r="G8553" s="1095">
        <f t="shared" si="535"/>
        <v>0</v>
      </c>
      <c r="H8553" s="1090" t="str">
        <f t="shared" ca="1" si="536"/>
        <v/>
      </c>
      <c r="I8553" s="1109"/>
      <c r="J8553" s="1109"/>
      <c r="K8553" s="1112"/>
      <c r="L8553" s="1091"/>
      <c r="M8553" s="1091"/>
      <c r="N8553" s="1091"/>
      <c r="O8553" s="1091"/>
      <c r="P8553" s="1096"/>
      <c r="Q8553" s="1096"/>
      <c r="R8553" s="1096"/>
      <c r="S8553" s="1091"/>
    </row>
    <row r="8554" spans="1:19" x14ac:dyDescent="0.3">
      <c r="A8554" s="1090">
        <v>8549</v>
      </c>
      <c r="B8554" s="1091"/>
      <c r="C8554" s="1091"/>
      <c r="D8554" s="1097"/>
      <c r="E8554" s="1093">
        <f t="shared" si="533"/>
        <v>0</v>
      </c>
      <c r="F8554" s="1094">
        <f t="shared" si="534"/>
        <v>0</v>
      </c>
      <c r="G8554" s="1095">
        <f t="shared" si="535"/>
        <v>0</v>
      </c>
      <c r="H8554" s="1090" t="str">
        <f t="shared" ca="1" si="536"/>
        <v/>
      </c>
      <c r="I8554" s="1109"/>
      <c r="J8554" s="1109"/>
      <c r="K8554" s="1112"/>
      <c r="L8554" s="1091"/>
      <c r="M8554" s="1091"/>
      <c r="N8554" s="1091"/>
      <c r="O8554" s="1091"/>
      <c r="P8554" s="1096"/>
      <c r="Q8554" s="1096"/>
      <c r="R8554" s="1096"/>
      <c r="S8554" s="1091"/>
    </row>
    <row r="8555" spans="1:19" x14ac:dyDescent="0.3">
      <c r="A8555" s="1090">
        <v>8550</v>
      </c>
      <c r="B8555" s="1091"/>
      <c r="C8555" s="1091"/>
      <c r="D8555" s="1097"/>
      <c r="E8555" s="1093">
        <f t="shared" si="533"/>
        <v>0</v>
      </c>
      <c r="F8555" s="1094">
        <f t="shared" si="534"/>
        <v>0</v>
      </c>
      <c r="G8555" s="1095">
        <f t="shared" si="535"/>
        <v>0</v>
      </c>
      <c r="H8555" s="1090" t="str">
        <f t="shared" ca="1" si="536"/>
        <v/>
      </c>
      <c r="I8555" s="1109"/>
      <c r="J8555" s="1109"/>
      <c r="K8555" s="1112"/>
      <c r="L8555" s="1091"/>
      <c r="M8555" s="1091"/>
      <c r="N8555" s="1091"/>
      <c r="O8555" s="1091"/>
      <c r="P8555" s="1096"/>
      <c r="Q8555" s="1096"/>
      <c r="R8555" s="1096"/>
      <c r="S8555" s="1091"/>
    </row>
    <row r="8556" spans="1:19" x14ac:dyDescent="0.3">
      <c r="A8556" s="1090">
        <v>8551</v>
      </c>
      <c r="B8556" s="1091"/>
      <c r="C8556" s="1091"/>
      <c r="D8556" s="1097"/>
      <c r="E8556" s="1093">
        <f t="shared" si="533"/>
        <v>0</v>
      </c>
      <c r="F8556" s="1094">
        <f t="shared" si="534"/>
        <v>0</v>
      </c>
      <c r="G8556" s="1095">
        <f t="shared" si="535"/>
        <v>0</v>
      </c>
      <c r="H8556" s="1090" t="str">
        <f t="shared" ca="1" si="536"/>
        <v/>
      </c>
      <c r="I8556" s="1109"/>
      <c r="J8556" s="1109"/>
      <c r="K8556" s="1112"/>
      <c r="L8556" s="1091"/>
      <c r="M8556" s="1091"/>
      <c r="N8556" s="1091"/>
      <c r="O8556" s="1091"/>
      <c r="P8556" s="1096"/>
      <c r="Q8556" s="1096"/>
      <c r="R8556" s="1096"/>
      <c r="S8556" s="1091"/>
    </row>
    <row r="8557" spans="1:19" x14ac:dyDescent="0.3">
      <c r="A8557" s="1090">
        <v>8552</v>
      </c>
      <c r="B8557" s="1091"/>
      <c r="C8557" s="1091"/>
      <c r="D8557" s="1097"/>
      <c r="E8557" s="1093">
        <f t="shared" si="533"/>
        <v>0</v>
      </c>
      <c r="F8557" s="1094">
        <f t="shared" si="534"/>
        <v>0</v>
      </c>
      <c r="G8557" s="1095">
        <f t="shared" si="535"/>
        <v>0</v>
      </c>
      <c r="H8557" s="1090" t="str">
        <f t="shared" ca="1" si="536"/>
        <v/>
      </c>
      <c r="I8557" s="1109"/>
      <c r="J8557" s="1109"/>
      <c r="K8557" s="1112"/>
      <c r="L8557" s="1091"/>
      <c r="M8557" s="1091"/>
      <c r="N8557" s="1091"/>
      <c r="O8557" s="1091"/>
      <c r="P8557" s="1096"/>
      <c r="Q8557" s="1096"/>
      <c r="R8557" s="1096"/>
      <c r="S8557" s="1091"/>
    </row>
    <row r="8558" spans="1:19" x14ac:dyDescent="0.3">
      <c r="A8558" s="1090">
        <v>8553</v>
      </c>
      <c r="B8558" s="1091"/>
      <c r="C8558" s="1091"/>
      <c r="D8558" s="1097"/>
      <c r="E8558" s="1093">
        <f t="shared" si="533"/>
        <v>0</v>
      </c>
      <c r="F8558" s="1094">
        <f t="shared" si="534"/>
        <v>0</v>
      </c>
      <c r="G8558" s="1095">
        <f t="shared" si="535"/>
        <v>0</v>
      </c>
      <c r="H8558" s="1090" t="str">
        <f t="shared" ca="1" si="536"/>
        <v/>
      </c>
      <c r="I8558" s="1109"/>
      <c r="J8558" s="1109"/>
      <c r="K8558" s="1112"/>
      <c r="L8558" s="1091"/>
      <c r="M8558" s="1091"/>
      <c r="N8558" s="1091"/>
      <c r="O8558" s="1091"/>
      <c r="P8558" s="1096"/>
      <c r="Q8558" s="1096"/>
      <c r="R8558" s="1096"/>
      <c r="S8558" s="1091"/>
    </row>
    <row r="8559" spans="1:19" x14ac:dyDescent="0.3">
      <c r="A8559" s="1090">
        <v>8554</v>
      </c>
      <c r="B8559" s="1091"/>
      <c r="C8559" s="1091"/>
      <c r="D8559" s="1097"/>
      <c r="E8559" s="1093">
        <f t="shared" si="533"/>
        <v>0</v>
      </c>
      <c r="F8559" s="1094">
        <f t="shared" si="534"/>
        <v>0</v>
      </c>
      <c r="G8559" s="1095">
        <f t="shared" si="535"/>
        <v>0</v>
      </c>
      <c r="H8559" s="1090" t="str">
        <f t="shared" ca="1" si="536"/>
        <v/>
      </c>
      <c r="I8559" s="1109"/>
      <c r="J8559" s="1109"/>
      <c r="K8559" s="1112"/>
      <c r="L8559" s="1091"/>
      <c r="M8559" s="1091"/>
      <c r="N8559" s="1091"/>
      <c r="O8559" s="1091"/>
      <c r="P8559" s="1096"/>
      <c r="Q8559" s="1096"/>
      <c r="R8559" s="1096"/>
      <c r="S8559" s="1091"/>
    </row>
    <row r="8560" spans="1:19" x14ac:dyDescent="0.3">
      <c r="A8560" s="1090">
        <v>8555</v>
      </c>
      <c r="B8560" s="1091"/>
      <c r="C8560" s="1091"/>
      <c r="D8560" s="1097"/>
      <c r="E8560" s="1093">
        <f t="shared" si="533"/>
        <v>0</v>
      </c>
      <c r="F8560" s="1094">
        <f t="shared" si="534"/>
        <v>0</v>
      </c>
      <c r="G8560" s="1095">
        <f t="shared" si="535"/>
        <v>0</v>
      </c>
      <c r="H8560" s="1090" t="str">
        <f t="shared" ca="1" si="536"/>
        <v/>
      </c>
      <c r="I8560" s="1109"/>
      <c r="J8560" s="1109"/>
      <c r="K8560" s="1112"/>
      <c r="L8560" s="1091"/>
      <c r="M8560" s="1091"/>
      <c r="N8560" s="1091"/>
      <c r="O8560" s="1091"/>
      <c r="P8560" s="1096"/>
      <c r="Q8560" s="1096"/>
      <c r="R8560" s="1096"/>
      <c r="S8560" s="1091"/>
    </row>
    <row r="8561" spans="1:19" x14ac:dyDescent="0.3">
      <c r="A8561" s="1090">
        <v>8556</v>
      </c>
      <c r="B8561" s="1091"/>
      <c r="C8561" s="1091"/>
      <c r="D8561" s="1097"/>
      <c r="E8561" s="1093">
        <f t="shared" si="533"/>
        <v>0</v>
      </c>
      <c r="F8561" s="1094">
        <f t="shared" si="534"/>
        <v>0</v>
      </c>
      <c r="G8561" s="1095">
        <f t="shared" si="535"/>
        <v>0</v>
      </c>
      <c r="H8561" s="1090" t="str">
        <f t="shared" ca="1" si="536"/>
        <v/>
      </c>
      <c r="I8561" s="1109"/>
      <c r="J8561" s="1109"/>
      <c r="K8561" s="1112"/>
      <c r="L8561" s="1091"/>
      <c r="M8561" s="1091"/>
      <c r="N8561" s="1091"/>
      <c r="O8561" s="1091"/>
      <c r="P8561" s="1096"/>
      <c r="Q8561" s="1096"/>
      <c r="R8561" s="1096"/>
      <c r="S8561" s="1091"/>
    </row>
    <row r="8562" spans="1:19" x14ac:dyDescent="0.3">
      <c r="A8562" s="1090">
        <v>8557</v>
      </c>
      <c r="B8562" s="1091"/>
      <c r="C8562" s="1091"/>
      <c r="D8562" s="1097"/>
      <c r="E8562" s="1093">
        <f t="shared" si="533"/>
        <v>0</v>
      </c>
      <c r="F8562" s="1094">
        <f t="shared" si="534"/>
        <v>0</v>
      </c>
      <c r="G8562" s="1095">
        <f t="shared" si="535"/>
        <v>0</v>
      </c>
      <c r="H8562" s="1090" t="str">
        <f t="shared" ca="1" si="536"/>
        <v/>
      </c>
      <c r="I8562" s="1109"/>
      <c r="J8562" s="1109"/>
      <c r="K8562" s="1112"/>
      <c r="L8562" s="1091"/>
      <c r="M8562" s="1091"/>
      <c r="N8562" s="1091"/>
      <c r="O8562" s="1091"/>
      <c r="P8562" s="1096"/>
      <c r="Q8562" s="1096"/>
      <c r="R8562" s="1096"/>
      <c r="S8562" s="1091"/>
    </row>
    <row r="8563" spans="1:19" x14ac:dyDescent="0.3">
      <c r="A8563" s="1090">
        <v>8558</v>
      </c>
      <c r="B8563" s="1091"/>
      <c r="C8563" s="1091"/>
      <c r="D8563" s="1097"/>
      <c r="E8563" s="1093">
        <f t="shared" si="533"/>
        <v>0</v>
      </c>
      <c r="F8563" s="1094">
        <f t="shared" si="534"/>
        <v>0</v>
      </c>
      <c r="G8563" s="1095">
        <f t="shared" si="535"/>
        <v>0</v>
      </c>
      <c r="H8563" s="1090" t="str">
        <f t="shared" ca="1" si="536"/>
        <v/>
      </c>
      <c r="I8563" s="1109"/>
      <c r="J8563" s="1109"/>
      <c r="K8563" s="1112"/>
      <c r="L8563" s="1091"/>
      <c r="M8563" s="1091"/>
      <c r="N8563" s="1091"/>
      <c r="O8563" s="1091"/>
      <c r="P8563" s="1096"/>
      <c r="Q8563" s="1096"/>
      <c r="R8563" s="1096"/>
      <c r="S8563" s="1091"/>
    </row>
    <row r="8564" spans="1:19" x14ac:dyDescent="0.3">
      <c r="A8564" s="1090">
        <v>8559</v>
      </c>
      <c r="B8564" s="1091"/>
      <c r="C8564" s="1091"/>
      <c r="D8564" s="1097"/>
      <c r="E8564" s="1093">
        <f t="shared" si="533"/>
        <v>0</v>
      </c>
      <c r="F8564" s="1094">
        <f t="shared" si="534"/>
        <v>0</v>
      </c>
      <c r="G8564" s="1095">
        <f t="shared" si="535"/>
        <v>0</v>
      </c>
      <c r="H8564" s="1090" t="str">
        <f t="shared" ca="1" si="536"/>
        <v/>
      </c>
      <c r="I8564" s="1109"/>
      <c r="J8564" s="1109"/>
      <c r="K8564" s="1112"/>
      <c r="L8564" s="1091"/>
      <c r="M8564" s="1091"/>
      <c r="N8564" s="1091"/>
      <c r="O8564" s="1091"/>
      <c r="P8564" s="1096"/>
      <c r="Q8564" s="1096"/>
      <c r="R8564" s="1096"/>
      <c r="S8564" s="1091"/>
    </row>
    <row r="8565" spans="1:19" x14ac:dyDescent="0.3">
      <c r="A8565" s="1090">
        <v>8560</v>
      </c>
      <c r="B8565" s="1091"/>
      <c r="C8565" s="1091"/>
      <c r="D8565" s="1097"/>
      <c r="E8565" s="1093">
        <f t="shared" si="533"/>
        <v>0</v>
      </c>
      <c r="F8565" s="1094">
        <f t="shared" si="534"/>
        <v>0</v>
      </c>
      <c r="G8565" s="1095">
        <f t="shared" si="535"/>
        <v>0</v>
      </c>
      <c r="H8565" s="1090" t="str">
        <f t="shared" ca="1" si="536"/>
        <v/>
      </c>
      <c r="I8565" s="1109"/>
      <c r="J8565" s="1109"/>
      <c r="K8565" s="1112"/>
      <c r="L8565" s="1091"/>
      <c r="M8565" s="1091"/>
      <c r="N8565" s="1091"/>
      <c r="O8565" s="1091"/>
      <c r="P8565" s="1096"/>
      <c r="Q8565" s="1096"/>
      <c r="R8565" s="1096"/>
      <c r="S8565" s="1091"/>
    </row>
    <row r="8566" spans="1:19" x14ac:dyDescent="0.3">
      <c r="A8566" s="1090">
        <v>8561</v>
      </c>
      <c r="B8566" s="1091"/>
      <c r="C8566" s="1091"/>
      <c r="D8566" s="1097"/>
      <c r="E8566" s="1093">
        <f t="shared" si="533"/>
        <v>0</v>
      </c>
      <c r="F8566" s="1094">
        <f t="shared" si="534"/>
        <v>0</v>
      </c>
      <c r="G8566" s="1095">
        <f t="shared" si="535"/>
        <v>0</v>
      </c>
      <c r="H8566" s="1090" t="str">
        <f t="shared" ca="1" si="536"/>
        <v/>
      </c>
      <c r="I8566" s="1109"/>
      <c r="J8566" s="1109"/>
      <c r="K8566" s="1112"/>
      <c r="L8566" s="1091"/>
      <c r="M8566" s="1091"/>
      <c r="N8566" s="1091"/>
      <c r="O8566" s="1091"/>
      <c r="P8566" s="1096"/>
      <c r="Q8566" s="1096"/>
      <c r="R8566" s="1096"/>
      <c r="S8566" s="1091"/>
    </row>
    <row r="8567" spans="1:19" x14ac:dyDescent="0.3">
      <c r="A8567" s="1090">
        <v>8562</v>
      </c>
      <c r="B8567" s="1091"/>
      <c r="C8567" s="1091"/>
      <c r="D8567" s="1097"/>
      <c r="E8567" s="1093">
        <f t="shared" si="533"/>
        <v>0</v>
      </c>
      <c r="F8567" s="1094">
        <f t="shared" si="534"/>
        <v>0</v>
      </c>
      <c r="G8567" s="1095">
        <f t="shared" si="535"/>
        <v>0</v>
      </c>
      <c r="H8567" s="1090" t="str">
        <f t="shared" ca="1" si="536"/>
        <v/>
      </c>
      <c r="I8567" s="1109"/>
      <c r="J8567" s="1109"/>
      <c r="K8567" s="1112"/>
      <c r="L8567" s="1091"/>
      <c r="M8567" s="1091"/>
      <c r="N8567" s="1091"/>
      <c r="O8567" s="1091"/>
      <c r="P8567" s="1096"/>
      <c r="Q8567" s="1096"/>
      <c r="R8567" s="1096"/>
      <c r="S8567" s="1091"/>
    </row>
    <row r="8568" spans="1:19" x14ac:dyDescent="0.3">
      <c r="A8568" s="1090">
        <v>8563</v>
      </c>
      <c r="B8568" s="1091"/>
      <c r="C8568" s="1091"/>
      <c r="D8568" s="1097"/>
      <c r="E8568" s="1093">
        <f t="shared" si="533"/>
        <v>0</v>
      </c>
      <c r="F8568" s="1094">
        <f t="shared" si="534"/>
        <v>0</v>
      </c>
      <c r="G8568" s="1095">
        <f t="shared" si="535"/>
        <v>0</v>
      </c>
      <c r="H8568" s="1090" t="str">
        <f t="shared" ca="1" si="536"/>
        <v/>
      </c>
      <c r="I8568" s="1109"/>
      <c r="J8568" s="1109"/>
      <c r="K8568" s="1112"/>
      <c r="L8568" s="1091"/>
      <c r="M8568" s="1091"/>
      <c r="N8568" s="1091"/>
      <c r="O8568" s="1091"/>
      <c r="P8568" s="1096"/>
      <c r="Q8568" s="1096"/>
      <c r="R8568" s="1096"/>
      <c r="S8568" s="1091"/>
    </row>
    <row r="8569" spans="1:19" x14ac:dyDescent="0.3">
      <c r="A8569" s="1090">
        <v>8564</v>
      </c>
      <c r="B8569" s="1091"/>
      <c r="C8569" s="1091"/>
      <c r="D8569" s="1097"/>
      <c r="E8569" s="1093">
        <f t="shared" si="533"/>
        <v>0</v>
      </c>
      <c r="F8569" s="1094">
        <f t="shared" si="534"/>
        <v>0</v>
      </c>
      <c r="G8569" s="1095">
        <f t="shared" si="535"/>
        <v>0</v>
      </c>
      <c r="H8569" s="1090" t="str">
        <f t="shared" ca="1" si="536"/>
        <v/>
      </c>
      <c r="I8569" s="1109"/>
      <c r="J8569" s="1109"/>
      <c r="K8569" s="1112"/>
      <c r="L8569" s="1091"/>
      <c r="M8569" s="1091"/>
      <c r="N8569" s="1091"/>
      <c r="O8569" s="1091"/>
      <c r="P8569" s="1096"/>
      <c r="Q8569" s="1096"/>
      <c r="R8569" s="1096"/>
      <c r="S8569" s="1091"/>
    </row>
    <row r="8570" spans="1:19" x14ac:dyDescent="0.3">
      <c r="A8570" s="1090">
        <v>8565</v>
      </c>
      <c r="B8570" s="1091"/>
      <c r="C8570" s="1091"/>
      <c r="D8570" s="1097"/>
      <c r="E8570" s="1093">
        <f t="shared" si="533"/>
        <v>0</v>
      </c>
      <c r="F8570" s="1094">
        <f t="shared" si="534"/>
        <v>0</v>
      </c>
      <c r="G8570" s="1095">
        <f t="shared" si="535"/>
        <v>0</v>
      </c>
      <c r="H8570" s="1090" t="str">
        <f t="shared" ca="1" si="536"/>
        <v/>
      </c>
      <c r="I8570" s="1109"/>
      <c r="J8570" s="1109"/>
      <c r="K8570" s="1112"/>
      <c r="L8570" s="1091"/>
      <c r="M8570" s="1091"/>
      <c r="N8570" s="1091"/>
      <c r="O8570" s="1091"/>
      <c r="P8570" s="1096"/>
      <c r="Q8570" s="1096"/>
      <c r="R8570" s="1096"/>
      <c r="S8570" s="1091"/>
    </row>
    <row r="8571" spans="1:19" x14ac:dyDescent="0.3">
      <c r="A8571" s="1090">
        <v>8566</v>
      </c>
      <c r="B8571" s="1091"/>
      <c r="C8571" s="1091"/>
      <c r="D8571" s="1097"/>
      <c r="E8571" s="1093">
        <f t="shared" si="533"/>
        <v>0</v>
      </c>
      <c r="F8571" s="1094">
        <f t="shared" si="534"/>
        <v>0</v>
      </c>
      <c r="G8571" s="1095">
        <f t="shared" si="535"/>
        <v>0</v>
      </c>
      <c r="H8571" s="1090" t="str">
        <f t="shared" ca="1" si="536"/>
        <v/>
      </c>
      <c r="I8571" s="1109"/>
      <c r="J8571" s="1109"/>
      <c r="K8571" s="1112"/>
      <c r="L8571" s="1091"/>
      <c r="M8571" s="1091"/>
      <c r="N8571" s="1091"/>
      <c r="O8571" s="1091"/>
      <c r="P8571" s="1096"/>
      <c r="Q8571" s="1096"/>
      <c r="R8571" s="1096"/>
      <c r="S8571" s="1091"/>
    </row>
    <row r="8572" spans="1:19" x14ac:dyDescent="0.3">
      <c r="A8572" s="1090">
        <v>8567</v>
      </c>
      <c r="B8572" s="1091"/>
      <c r="C8572" s="1091"/>
      <c r="D8572" s="1097"/>
      <c r="E8572" s="1093">
        <f t="shared" si="533"/>
        <v>0</v>
      </c>
      <c r="F8572" s="1094">
        <f t="shared" si="534"/>
        <v>0</v>
      </c>
      <c r="G8572" s="1095">
        <f t="shared" si="535"/>
        <v>0</v>
      </c>
      <c r="H8572" s="1090" t="str">
        <f t="shared" ca="1" si="536"/>
        <v/>
      </c>
      <c r="I8572" s="1109"/>
      <c r="J8572" s="1109"/>
      <c r="K8572" s="1112"/>
      <c r="L8572" s="1091"/>
      <c r="M8572" s="1091"/>
      <c r="N8572" s="1091"/>
      <c r="O8572" s="1091"/>
      <c r="P8572" s="1096"/>
      <c r="Q8572" s="1096"/>
      <c r="R8572" s="1096"/>
      <c r="S8572" s="1091"/>
    </row>
    <row r="8573" spans="1:19" x14ac:dyDescent="0.3">
      <c r="A8573" s="1090">
        <v>8568</v>
      </c>
      <c r="B8573" s="1091"/>
      <c r="C8573" s="1091"/>
      <c r="D8573" s="1097"/>
      <c r="E8573" s="1093">
        <f t="shared" si="533"/>
        <v>0</v>
      </c>
      <c r="F8573" s="1094">
        <f t="shared" si="534"/>
        <v>0</v>
      </c>
      <c r="G8573" s="1095">
        <f t="shared" si="535"/>
        <v>0</v>
      </c>
      <c r="H8573" s="1090" t="str">
        <f t="shared" ca="1" si="536"/>
        <v/>
      </c>
      <c r="I8573" s="1109"/>
      <c r="J8573" s="1109"/>
      <c r="K8573" s="1112"/>
      <c r="L8573" s="1091"/>
      <c r="M8573" s="1091"/>
      <c r="N8573" s="1091"/>
      <c r="O8573" s="1091"/>
      <c r="P8573" s="1096"/>
      <c r="Q8573" s="1096"/>
      <c r="R8573" s="1096"/>
      <c r="S8573" s="1091"/>
    </row>
    <row r="8574" spans="1:19" x14ac:dyDescent="0.3">
      <c r="A8574" s="1090">
        <v>8569</v>
      </c>
      <c r="B8574" s="1091"/>
      <c r="C8574" s="1091"/>
      <c r="D8574" s="1097"/>
      <c r="E8574" s="1093">
        <f t="shared" si="533"/>
        <v>0</v>
      </c>
      <c r="F8574" s="1094">
        <f t="shared" si="534"/>
        <v>0</v>
      </c>
      <c r="G8574" s="1095">
        <f t="shared" si="535"/>
        <v>0</v>
      </c>
      <c r="H8574" s="1090" t="str">
        <f t="shared" ca="1" si="536"/>
        <v/>
      </c>
      <c r="I8574" s="1109"/>
      <c r="J8574" s="1109"/>
      <c r="K8574" s="1112"/>
      <c r="L8574" s="1091"/>
      <c r="M8574" s="1091"/>
      <c r="N8574" s="1091"/>
      <c r="O8574" s="1091"/>
      <c r="P8574" s="1096"/>
      <c r="Q8574" s="1096"/>
      <c r="R8574" s="1096"/>
      <c r="S8574" s="1091"/>
    </row>
    <row r="8575" spans="1:19" x14ac:dyDescent="0.3">
      <c r="A8575" s="1090">
        <v>8570</v>
      </c>
      <c r="B8575" s="1091"/>
      <c r="C8575" s="1091"/>
      <c r="D8575" s="1097"/>
      <c r="E8575" s="1093">
        <f t="shared" si="533"/>
        <v>0</v>
      </c>
      <c r="F8575" s="1094">
        <f t="shared" si="534"/>
        <v>0</v>
      </c>
      <c r="G8575" s="1095">
        <f t="shared" si="535"/>
        <v>0</v>
      </c>
      <c r="H8575" s="1090" t="str">
        <f t="shared" ca="1" si="536"/>
        <v/>
      </c>
      <c r="I8575" s="1109"/>
      <c r="J8575" s="1109"/>
      <c r="K8575" s="1112"/>
      <c r="L8575" s="1091"/>
      <c r="M8575" s="1091"/>
      <c r="N8575" s="1091"/>
      <c r="O8575" s="1091"/>
      <c r="P8575" s="1096"/>
      <c r="Q8575" s="1096"/>
      <c r="R8575" s="1096"/>
      <c r="S8575" s="1091"/>
    </row>
    <row r="8576" spans="1:19" x14ac:dyDescent="0.3">
      <c r="A8576" s="1090">
        <v>8571</v>
      </c>
      <c r="B8576" s="1091"/>
      <c r="C8576" s="1091"/>
      <c r="D8576" s="1097"/>
      <c r="E8576" s="1093">
        <f t="shared" si="533"/>
        <v>0</v>
      </c>
      <c r="F8576" s="1094">
        <f t="shared" si="534"/>
        <v>0</v>
      </c>
      <c r="G8576" s="1095">
        <f t="shared" si="535"/>
        <v>0</v>
      </c>
      <c r="H8576" s="1090" t="str">
        <f t="shared" ca="1" si="536"/>
        <v/>
      </c>
      <c r="I8576" s="1109"/>
      <c r="J8576" s="1109"/>
      <c r="K8576" s="1112"/>
      <c r="L8576" s="1091"/>
      <c r="M8576" s="1091"/>
      <c r="N8576" s="1091"/>
      <c r="O8576" s="1091"/>
      <c r="P8576" s="1096"/>
      <c r="Q8576" s="1096"/>
      <c r="R8576" s="1096"/>
      <c r="S8576" s="1091"/>
    </row>
    <row r="8577" spans="1:19" x14ac:dyDescent="0.3">
      <c r="A8577" s="1090">
        <v>8572</v>
      </c>
      <c r="B8577" s="1091"/>
      <c r="C8577" s="1091"/>
      <c r="D8577" s="1097"/>
      <c r="E8577" s="1093">
        <f t="shared" si="533"/>
        <v>0</v>
      </c>
      <c r="F8577" s="1094">
        <f t="shared" si="534"/>
        <v>0</v>
      </c>
      <c r="G8577" s="1095">
        <f t="shared" si="535"/>
        <v>0</v>
      </c>
      <c r="H8577" s="1090" t="str">
        <f t="shared" ca="1" si="536"/>
        <v/>
      </c>
      <c r="I8577" s="1109"/>
      <c r="J8577" s="1109"/>
      <c r="K8577" s="1112"/>
      <c r="L8577" s="1091"/>
      <c r="M8577" s="1091"/>
      <c r="N8577" s="1091"/>
      <c r="O8577" s="1091"/>
      <c r="P8577" s="1096"/>
      <c r="Q8577" s="1096"/>
      <c r="R8577" s="1096"/>
      <c r="S8577" s="1091"/>
    </row>
    <row r="8578" spans="1:19" x14ac:dyDescent="0.3">
      <c r="A8578" s="1090">
        <v>8573</v>
      </c>
      <c r="B8578" s="1091"/>
      <c r="C8578" s="1091"/>
      <c r="D8578" s="1097"/>
      <c r="E8578" s="1093">
        <f t="shared" si="533"/>
        <v>0</v>
      </c>
      <c r="F8578" s="1094">
        <f t="shared" si="534"/>
        <v>0</v>
      </c>
      <c r="G8578" s="1095">
        <f t="shared" si="535"/>
        <v>0</v>
      </c>
      <c r="H8578" s="1090" t="str">
        <f t="shared" ca="1" si="536"/>
        <v/>
      </c>
      <c r="I8578" s="1109"/>
      <c r="J8578" s="1109"/>
      <c r="K8578" s="1112"/>
      <c r="L8578" s="1091"/>
      <c r="M8578" s="1091"/>
      <c r="N8578" s="1091"/>
      <c r="O8578" s="1091"/>
      <c r="P8578" s="1096"/>
      <c r="Q8578" s="1096"/>
      <c r="R8578" s="1096"/>
      <c r="S8578" s="1091"/>
    </row>
    <row r="8579" spans="1:19" x14ac:dyDescent="0.3">
      <c r="A8579" s="1090">
        <v>8574</v>
      </c>
      <c r="B8579" s="1091"/>
      <c r="C8579" s="1091"/>
      <c r="D8579" s="1097"/>
      <c r="E8579" s="1093">
        <f t="shared" si="533"/>
        <v>0</v>
      </c>
      <c r="F8579" s="1094">
        <f t="shared" si="534"/>
        <v>0</v>
      </c>
      <c r="G8579" s="1095">
        <f t="shared" si="535"/>
        <v>0</v>
      </c>
      <c r="H8579" s="1090" t="str">
        <f t="shared" ca="1" si="536"/>
        <v/>
      </c>
      <c r="I8579" s="1109"/>
      <c r="J8579" s="1109"/>
      <c r="K8579" s="1112"/>
      <c r="L8579" s="1091"/>
      <c r="M8579" s="1091"/>
      <c r="N8579" s="1091"/>
      <c r="O8579" s="1091"/>
      <c r="P8579" s="1096"/>
      <c r="Q8579" s="1096"/>
      <c r="R8579" s="1096"/>
      <c r="S8579" s="1091"/>
    </row>
    <row r="8580" spans="1:19" x14ac:dyDescent="0.3">
      <c r="A8580" s="1090">
        <v>8575</v>
      </c>
      <c r="B8580" s="1091"/>
      <c r="C8580" s="1091"/>
      <c r="D8580" s="1097"/>
      <c r="E8580" s="1093">
        <f t="shared" si="533"/>
        <v>0</v>
      </c>
      <c r="F8580" s="1094">
        <f t="shared" si="534"/>
        <v>0</v>
      </c>
      <c r="G8580" s="1095">
        <f t="shared" si="535"/>
        <v>0</v>
      </c>
      <c r="H8580" s="1090" t="str">
        <f t="shared" ca="1" si="536"/>
        <v/>
      </c>
      <c r="I8580" s="1109"/>
      <c r="J8580" s="1109"/>
      <c r="K8580" s="1112"/>
      <c r="L8580" s="1091"/>
      <c r="M8580" s="1091"/>
      <c r="N8580" s="1091"/>
      <c r="O8580" s="1091"/>
      <c r="P8580" s="1096"/>
      <c r="Q8580" s="1096"/>
      <c r="R8580" s="1096"/>
      <c r="S8580" s="1091"/>
    </row>
    <row r="8581" spans="1:19" x14ac:dyDescent="0.3">
      <c r="A8581" s="1090">
        <v>8576</v>
      </c>
      <c r="B8581" s="1091"/>
      <c r="C8581" s="1091"/>
      <c r="D8581" s="1097"/>
      <c r="E8581" s="1093">
        <f t="shared" si="533"/>
        <v>0</v>
      </c>
      <c r="F8581" s="1094">
        <f t="shared" si="534"/>
        <v>0</v>
      </c>
      <c r="G8581" s="1095">
        <f t="shared" si="535"/>
        <v>0</v>
      </c>
      <c r="H8581" s="1090" t="str">
        <f t="shared" ca="1" si="536"/>
        <v/>
      </c>
      <c r="I8581" s="1109"/>
      <c r="J8581" s="1109"/>
      <c r="K8581" s="1112"/>
      <c r="L8581" s="1091"/>
      <c r="M8581" s="1091"/>
      <c r="N8581" s="1091"/>
      <c r="O8581" s="1091"/>
      <c r="P8581" s="1096"/>
      <c r="Q8581" s="1096"/>
      <c r="R8581" s="1096"/>
      <c r="S8581" s="1091"/>
    </row>
    <row r="8582" spans="1:19" x14ac:dyDescent="0.3">
      <c r="A8582" s="1090">
        <v>8577</v>
      </c>
      <c r="B8582" s="1091"/>
      <c r="C8582" s="1091"/>
      <c r="D8582" s="1097"/>
      <c r="E8582" s="1093">
        <f t="shared" si="533"/>
        <v>0</v>
      </c>
      <c r="F8582" s="1094">
        <f t="shared" si="534"/>
        <v>0</v>
      </c>
      <c r="G8582" s="1095">
        <f t="shared" si="535"/>
        <v>0</v>
      </c>
      <c r="H8582" s="1090" t="str">
        <f t="shared" ca="1" si="536"/>
        <v/>
      </c>
      <c r="I8582" s="1109"/>
      <c r="J8582" s="1109"/>
      <c r="K8582" s="1112"/>
      <c r="L8582" s="1091"/>
      <c r="M8582" s="1091"/>
      <c r="N8582" s="1091"/>
      <c r="O8582" s="1091"/>
      <c r="P8582" s="1096"/>
      <c r="Q8582" s="1096"/>
      <c r="R8582" s="1096"/>
      <c r="S8582" s="1091"/>
    </row>
    <row r="8583" spans="1:19" x14ac:dyDescent="0.3">
      <c r="A8583" s="1090">
        <v>8578</v>
      </c>
      <c r="B8583" s="1091"/>
      <c r="C8583" s="1091"/>
      <c r="D8583" s="1097"/>
      <c r="E8583" s="1093">
        <f t="shared" ref="E8583:E8646" si="537">D8583</f>
        <v>0</v>
      </c>
      <c r="F8583" s="1094">
        <f t="shared" ref="F8583:F8646" si="538">D8583</f>
        <v>0</v>
      </c>
      <c r="G8583" s="1095">
        <f t="shared" ref="G8583:G8646" si="539">D8583</f>
        <v>0</v>
      </c>
      <c r="H8583" s="1090" t="str">
        <f t="shared" ref="H8583:H8646" ca="1" si="540">IF(ISBLANK(D8583),"",DATEDIF(G8583,TODAY(),"y"))</f>
        <v/>
      </c>
      <c r="I8583" s="1109"/>
      <c r="J8583" s="1109"/>
      <c r="K8583" s="1112"/>
      <c r="L8583" s="1091"/>
      <c r="M8583" s="1091"/>
      <c r="N8583" s="1091"/>
      <c r="O8583" s="1091"/>
      <c r="P8583" s="1096"/>
      <c r="Q8583" s="1096"/>
      <c r="R8583" s="1096"/>
      <c r="S8583" s="1091"/>
    </row>
    <row r="8584" spans="1:19" x14ac:dyDescent="0.3">
      <c r="A8584" s="1090">
        <v>8579</v>
      </c>
      <c r="B8584" s="1091"/>
      <c r="C8584" s="1091"/>
      <c r="D8584" s="1097"/>
      <c r="E8584" s="1093">
        <f t="shared" si="537"/>
        <v>0</v>
      </c>
      <c r="F8584" s="1094">
        <f t="shared" si="538"/>
        <v>0</v>
      </c>
      <c r="G8584" s="1095">
        <f t="shared" si="539"/>
        <v>0</v>
      </c>
      <c r="H8584" s="1090" t="str">
        <f t="shared" ca="1" si="540"/>
        <v/>
      </c>
      <c r="I8584" s="1109"/>
      <c r="J8584" s="1109"/>
      <c r="K8584" s="1112"/>
      <c r="L8584" s="1091"/>
      <c r="M8584" s="1091"/>
      <c r="N8584" s="1091"/>
      <c r="O8584" s="1091"/>
      <c r="P8584" s="1096"/>
      <c r="Q8584" s="1096"/>
      <c r="R8584" s="1096"/>
      <c r="S8584" s="1091"/>
    </row>
    <row r="8585" spans="1:19" x14ac:dyDescent="0.3">
      <c r="A8585" s="1090">
        <v>8580</v>
      </c>
      <c r="B8585" s="1091"/>
      <c r="C8585" s="1091"/>
      <c r="D8585" s="1097"/>
      <c r="E8585" s="1093">
        <f t="shared" si="537"/>
        <v>0</v>
      </c>
      <c r="F8585" s="1094">
        <f t="shared" si="538"/>
        <v>0</v>
      </c>
      <c r="G8585" s="1095">
        <f t="shared" si="539"/>
        <v>0</v>
      </c>
      <c r="H8585" s="1090" t="str">
        <f t="shared" ca="1" si="540"/>
        <v/>
      </c>
      <c r="I8585" s="1109"/>
      <c r="J8585" s="1109"/>
      <c r="K8585" s="1112"/>
      <c r="L8585" s="1091"/>
      <c r="M8585" s="1091"/>
      <c r="N8585" s="1091"/>
      <c r="O8585" s="1091"/>
      <c r="P8585" s="1096"/>
      <c r="Q8585" s="1096"/>
      <c r="R8585" s="1096"/>
      <c r="S8585" s="1091"/>
    </row>
    <row r="8586" spans="1:19" x14ac:dyDescent="0.3">
      <c r="A8586" s="1090">
        <v>8581</v>
      </c>
      <c r="B8586" s="1091"/>
      <c r="C8586" s="1091"/>
      <c r="D8586" s="1097"/>
      <c r="E8586" s="1093">
        <f t="shared" si="537"/>
        <v>0</v>
      </c>
      <c r="F8586" s="1094">
        <f t="shared" si="538"/>
        <v>0</v>
      </c>
      <c r="G8586" s="1095">
        <f t="shared" si="539"/>
        <v>0</v>
      </c>
      <c r="H8586" s="1090" t="str">
        <f t="shared" ca="1" si="540"/>
        <v/>
      </c>
      <c r="I8586" s="1109"/>
      <c r="J8586" s="1109"/>
      <c r="K8586" s="1112"/>
      <c r="L8586" s="1091"/>
      <c r="M8586" s="1091"/>
      <c r="N8586" s="1091"/>
      <c r="O8586" s="1091"/>
      <c r="P8586" s="1096"/>
      <c r="Q8586" s="1096"/>
      <c r="R8586" s="1096"/>
      <c r="S8586" s="1091"/>
    </row>
    <row r="8587" spans="1:19" x14ac:dyDescent="0.3">
      <c r="A8587" s="1090">
        <v>8582</v>
      </c>
      <c r="B8587" s="1091"/>
      <c r="C8587" s="1091"/>
      <c r="D8587" s="1097"/>
      <c r="E8587" s="1093">
        <f t="shared" si="537"/>
        <v>0</v>
      </c>
      <c r="F8587" s="1094">
        <f t="shared" si="538"/>
        <v>0</v>
      </c>
      <c r="G8587" s="1095">
        <f t="shared" si="539"/>
        <v>0</v>
      </c>
      <c r="H8587" s="1090" t="str">
        <f t="shared" ca="1" si="540"/>
        <v/>
      </c>
      <c r="I8587" s="1109"/>
      <c r="J8587" s="1109"/>
      <c r="K8587" s="1112"/>
      <c r="L8587" s="1091"/>
      <c r="M8587" s="1091"/>
      <c r="N8587" s="1091"/>
      <c r="O8587" s="1091"/>
      <c r="P8587" s="1096"/>
      <c r="Q8587" s="1096"/>
      <c r="R8587" s="1096"/>
      <c r="S8587" s="1091"/>
    </row>
    <row r="8588" spans="1:19" x14ac:dyDescent="0.3">
      <c r="A8588" s="1090">
        <v>8583</v>
      </c>
      <c r="B8588" s="1091"/>
      <c r="C8588" s="1091"/>
      <c r="D8588" s="1097"/>
      <c r="E8588" s="1093">
        <f t="shared" si="537"/>
        <v>0</v>
      </c>
      <c r="F8588" s="1094">
        <f t="shared" si="538"/>
        <v>0</v>
      </c>
      <c r="G8588" s="1095">
        <f t="shared" si="539"/>
        <v>0</v>
      </c>
      <c r="H8588" s="1090" t="str">
        <f t="shared" ca="1" si="540"/>
        <v/>
      </c>
      <c r="I8588" s="1109"/>
      <c r="J8588" s="1109"/>
      <c r="K8588" s="1112"/>
      <c r="L8588" s="1091"/>
      <c r="M8588" s="1091"/>
      <c r="N8588" s="1091"/>
      <c r="O8588" s="1091"/>
      <c r="P8588" s="1096"/>
      <c r="Q8588" s="1096"/>
      <c r="R8588" s="1096"/>
      <c r="S8588" s="1091"/>
    </row>
    <row r="8589" spans="1:19" x14ac:dyDescent="0.3">
      <c r="A8589" s="1090">
        <v>8584</v>
      </c>
      <c r="B8589" s="1091"/>
      <c r="C8589" s="1091"/>
      <c r="D8589" s="1097"/>
      <c r="E8589" s="1093">
        <f t="shared" si="537"/>
        <v>0</v>
      </c>
      <c r="F8589" s="1094">
        <f t="shared" si="538"/>
        <v>0</v>
      </c>
      <c r="G8589" s="1095">
        <f t="shared" si="539"/>
        <v>0</v>
      </c>
      <c r="H8589" s="1090" t="str">
        <f t="shared" ca="1" si="540"/>
        <v/>
      </c>
      <c r="I8589" s="1109"/>
      <c r="J8589" s="1109"/>
      <c r="K8589" s="1112"/>
      <c r="L8589" s="1091"/>
      <c r="M8589" s="1091"/>
      <c r="N8589" s="1091"/>
      <c r="O8589" s="1091"/>
      <c r="P8589" s="1096"/>
      <c r="Q8589" s="1096"/>
      <c r="R8589" s="1096"/>
      <c r="S8589" s="1091"/>
    </row>
    <row r="8590" spans="1:19" x14ac:dyDescent="0.3">
      <c r="A8590" s="1090">
        <v>8585</v>
      </c>
      <c r="B8590" s="1091"/>
      <c r="C8590" s="1091"/>
      <c r="D8590" s="1097"/>
      <c r="E8590" s="1093">
        <f t="shared" si="537"/>
        <v>0</v>
      </c>
      <c r="F8590" s="1094">
        <f t="shared" si="538"/>
        <v>0</v>
      </c>
      <c r="G8590" s="1095">
        <f t="shared" si="539"/>
        <v>0</v>
      </c>
      <c r="H8590" s="1090" t="str">
        <f t="shared" ca="1" si="540"/>
        <v/>
      </c>
      <c r="I8590" s="1109"/>
      <c r="J8590" s="1109"/>
      <c r="K8590" s="1112"/>
      <c r="L8590" s="1091"/>
      <c r="M8590" s="1091"/>
      <c r="N8590" s="1091"/>
      <c r="O8590" s="1091"/>
      <c r="P8590" s="1096"/>
      <c r="Q8590" s="1096"/>
      <c r="R8590" s="1096"/>
      <c r="S8590" s="1091"/>
    </row>
    <row r="8591" spans="1:19" x14ac:dyDescent="0.3">
      <c r="A8591" s="1090">
        <v>8586</v>
      </c>
      <c r="B8591" s="1091"/>
      <c r="C8591" s="1091"/>
      <c r="D8591" s="1097"/>
      <c r="E8591" s="1093">
        <f t="shared" si="537"/>
        <v>0</v>
      </c>
      <c r="F8591" s="1094">
        <f t="shared" si="538"/>
        <v>0</v>
      </c>
      <c r="G8591" s="1095">
        <f t="shared" si="539"/>
        <v>0</v>
      </c>
      <c r="H8591" s="1090" t="str">
        <f t="shared" ca="1" si="540"/>
        <v/>
      </c>
      <c r="I8591" s="1109"/>
      <c r="J8591" s="1109"/>
      <c r="K8591" s="1112"/>
      <c r="L8591" s="1091"/>
      <c r="M8591" s="1091"/>
      <c r="N8591" s="1091"/>
      <c r="O8591" s="1091"/>
      <c r="P8591" s="1096"/>
      <c r="Q8591" s="1096"/>
      <c r="R8591" s="1096"/>
      <c r="S8591" s="1091"/>
    </row>
    <row r="8592" spans="1:19" x14ac:dyDescent="0.3">
      <c r="A8592" s="1090">
        <v>8587</v>
      </c>
      <c r="B8592" s="1091"/>
      <c r="C8592" s="1091"/>
      <c r="D8592" s="1097"/>
      <c r="E8592" s="1093">
        <f t="shared" si="537"/>
        <v>0</v>
      </c>
      <c r="F8592" s="1094">
        <f t="shared" si="538"/>
        <v>0</v>
      </c>
      <c r="G8592" s="1095">
        <f t="shared" si="539"/>
        <v>0</v>
      </c>
      <c r="H8592" s="1090" t="str">
        <f t="shared" ca="1" si="540"/>
        <v/>
      </c>
      <c r="I8592" s="1109"/>
      <c r="J8592" s="1109"/>
      <c r="K8592" s="1112"/>
      <c r="L8592" s="1091"/>
      <c r="M8592" s="1091"/>
      <c r="N8592" s="1091"/>
      <c r="O8592" s="1091"/>
      <c r="P8592" s="1096"/>
      <c r="Q8592" s="1096"/>
      <c r="R8592" s="1096"/>
      <c r="S8592" s="1091"/>
    </row>
    <row r="8593" spans="1:19" x14ac:dyDescent="0.3">
      <c r="A8593" s="1090">
        <v>8588</v>
      </c>
      <c r="B8593" s="1091"/>
      <c r="C8593" s="1091"/>
      <c r="D8593" s="1097"/>
      <c r="E8593" s="1093">
        <f t="shared" si="537"/>
        <v>0</v>
      </c>
      <c r="F8593" s="1094">
        <f t="shared" si="538"/>
        <v>0</v>
      </c>
      <c r="G8593" s="1095">
        <f t="shared" si="539"/>
        <v>0</v>
      </c>
      <c r="H8593" s="1090" t="str">
        <f t="shared" ca="1" si="540"/>
        <v/>
      </c>
      <c r="I8593" s="1109"/>
      <c r="J8593" s="1109"/>
      <c r="K8593" s="1112"/>
      <c r="L8593" s="1091"/>
      <c r="M8593" s="1091"/>
      <c r="N8593" s="1091"/>
      <c r="O8593" s="1091"/>
      <c r="P8593" s="1096"/>
      <c r="Q8593" s="1096"/>
      <c r="R8593" s="1096"/>
      <c r="S8593" s="1091"/>
    </row>
    <row r="8594" spans="1:19" x14ac:dyDescent="0.3">
      <c r="A8594" s="1090">
        <v>8589</v>
      </c>
      <c r="B8594" s="1091"/>
      <c r="C8594" s="1091"/>
      <c r="D8594" s="1097"/>
      <c r="E8594" s="1093">
        <f t="shared" si="537"/>
        <v>0</v>
      </c>
      <c r="F8594" s="1094">
        <f t="shared" si="538"/>
        <v>0</v>
      </c>
      <c r="G8594" s="1095">
        <f t="shared" si="539"/>
        <v>0</v>
      </c>
      <c r="H8594" s="1090" t="str">
        <f t="shared" ca="1" si="540"/>
        <v/>
      </c>
      <c r="I8594" s="1109"/>
      <c r="J8594" s="1109"/>
      <c r="K8594" s="1112"/>
      <c r="L8594" s="1091"/>
      <c r="M8594" s="1091"/>
      <c r="N8594" s="1091"/>
      <c r="O8594" s="1091"/>
      <c r="P8594" s="1096"/>
      <c r="Q8594" s="1096"/>
      <c r="R8594" s="1096"/>
      <c r="S8594" s="1091"/>
    </row>
    <row r="8595" spans="1:19" x14ac:dyDescent="0.3">
      <c r="A8595" s="1090">
        <v>8590</v>
      </c>
      <c r="B8595" s="1091"/>
      <c r="C8595" s="1091"/>
      <c r="D8595" s="1097"/>
      <c r="E8595" s="1093">
        <f t="shared" si="537"/>
        <v>0</v>
      </c>
      <c r="F8595" s="1094">
        <f t="shared" si="538"/>
        <v>0</v>
      </c>
      <c r="G8595" s="1095">
        <f t="shared" si="539"/>
        <v>0</v>
      </c>
      <c r="H8595" s="1090" t="str">
        <f t="shared" ca="1" si="540"/>
        <v/>
      </c>
      <c r="I8595" s="1109"/>
      <c r="J8595" s="1109"/>
      <c r="K8595" s="1112"/>
      <c r="L8595" s="1091"/>
      <c r="M8595" s="1091"/>
      <c r="N8595" s="1091"/>
      <c r="O8595" s="1091"/>
      <c r="P8595" s="1096"/>
      <c r="Q8595" s="1096"/>
      <c r="R8595" s="1096"/>
      <c r="S8595" s="1091"/>
    </row>
    <row r="8596" spans="1:19" x14ac:dyDescent="0.3">
      <c r="A8596" s="1090">
        <v>8591</v>
      </c>
      <c r="B8596" s="1091"/>
      <c r="C8596" s="1091"/>
      <c r="D8596" s="1097"/>
      <c r="E8596" s="1093">
        <f t="shared" si="537"/>
        <v>0</v>
      </c>
      <c r="F8596" s="1094">
        <f t="shared" si="538"/>
        <v>0</v>
      </c>
      <c r="G8596" s="1095">
        <f t="shared" si="539"/>
        <v>0</v>
      </c>
      <c r="H8596" s="1090" t="str">
        <f t="shared" ca="1" si="540"/>
        <v/>
      </c>
      <c r="I8596" s="1109"/>
      <c r="J8596" s="1109"/>
      <c r="K8596" s="1112"/>
      <c r="L8596" s="1091"/>
      <c r="M8596" s="1091"/>
      <c r="N8596" s="1091"/>
      <c r="O8596" s="1091"/>
      <c r="P8596" s="1096"/>
      <c r="Q8596" s="1096"/>
      <c r="R8596" s="1096"/>
      <c r="S8596" s="1091"/>
    </row>
    <row r="8597" spans="1:19" x14ac:dyDescent="0.3">
      <c r="A8597" s="1090">
        <v>8592</v>
      </c>
      <c r="B8597" s="1091"/>
      <c r="C8597" s="1091"/>
      <c r="D8597" s="1097"/>
      <c r="E8597" s="1093">
        <f t="shared" si="537"/>
        <v>0</v>
      </c>
      <c r="F8597" s="1094">
        <f t="shared" si="538"/>
        <v>0</v>
      </c>
      <c r="G8597" s="1095">
        <f t="shared" si="539"/>
        <v>0</v>
      </c>
      <c r="H8597" s="1090" t="str">
        <f t="shared" ca="1" si="540"/>
        <v/>
      </c>
      <c r="I8597" s="1109"/>
      <c r="J8597" s="1109"/>
      <c r="K8597" s="1112"/>
      <c r="L8597" s="1091"/>
      <c r="M8597" s="1091"/>
      <c r="N8597" s="1091"/>
      <c r="O8597" s="1091"/>
      <c r="P8597" s="1096"/>
      <c r="Q8597" s="1096"/>
      <c r="R8597" s="1096"/>
      <c r="S8597" s="1091"/>
    </row>
    <row r="8598" spans="1:19" x14ac:dyDescent="0.3">
      <c r="A8598" s="1090">
        <v>8593</v>
      </c>
      <c r="B8598" s="1091"/>
      <c r="C8598" s="1091"/>
      <c r="D8598" s="1097"/>
      <c r="E8598" s="1093">
        <f t="shared" si="537"/>
        <v>0</v>
      </c>
      <c r="F8598" s="1094">
        <f t="shared" si="538"/>
        <v>0</v>
      </c>
      <c r="G8598" s="1095">
        <f t="shared" si="539"/>
        <v>0</v>
      </c>
      <c r="H8598" s="1090" t="str">
        <f t="shared" ca="1" si="540"/>
        <v/>
      </c>
      <c r="I8598" s="1109"/>
      <c r="J8598" s="1109"/>
      <c r="K8598" s="1112"/>
      <c r="L8598" s="1091"/>
      <c r="M8598" s="1091"/>
      <c r="N8598" s="1091"/>
      <c r="O8598" s="1091"/>
      <c r="P8598" s="1096"/>
      <c r="Q8598" s="1096"/>
      <c r="R8598" s="1096"/>
      <c r="S8598" s="1091"/>
    </row>
    <row r="8599" spans="1:19" x14ac:dyDescent="0.3">
      <c r="A8599" s="1090">
        <v>8594</v>
      </c>
      <c r="B8599" s="1091"/>
      <c r="C8599" s="1091"/>
      <c r="D8599" s="1097"/>
      <c r="E8599" s="1093">
        <f t="shared" si="537"/>
        <v>0</v>
      </c>
      <c r="F8599" s="1094">
        <f t="shared" si="538"/>
        <v>0</v>
      </c>
      <c r="G8599" s="1095">
        <f t="shared" si="539"/>
        <v>0</v>
      </c>
      <c r="H8599" s="1090" t="str">
        <f t="shared" ca="1" si="540"/>
        <v/>
      </c>
      <c r="I8599" s="1109"/>
      <c r="J8599" s="1109"/>
      <c r="K8599" s="1112"/>
      <c r="L8599" s="1091"/>
      <c r="M8599" s="1091"/>
      <c r="N8599" s="1091"/>
      <c r="O8599" s="1091"/>
      <c r="P8599" s="1096"/>
      <c r="Q8599" s="1096"/>
      <c r="R8599" s="1096"/>
      <c r="S8599" s="1091"/>
    </row>
    <row r="8600" spans="1:19" x14ac:dyDescent="0.3">
      <c r="A8600" s="1090">
        <v>8595</v>
      </c>
      <c r="B8600" s="1091"/>
      <c r="C8600" s="1091"/>
      <c r="D8600" s="1097"/>
      <c r="E8600" s="1093">
        <f t="shared" si="537"/>
        <v>0</v>
      </c>
      <c r="F8600" s="1094">
        <f t="shared" si="538"/>
        <v>0</v>
      </c>
      <c r="G8600" s="1095">
        <f t="shared" si="539"/>
        <v>0</v>
      </c>
      <c r="H8600" s="1090" t="str">
        <f t="shared" ca="1" si="540"/>
        <v/>
      </c>
      <c r="I8600" s="1109"/>
      <c r="J8600" s="1109"/>
      <c r="K8600" s="1112"/>
      <c r="L8600" s="1091"/>
      <c r="M8600" s="1091"/>
      <c r="N8600" s="1091"/>
      <c r="O8600" s="1091"/>
      <c r="P8600" s="1096"/>
      <c r="Q8600" s="1096"/>
      <c r="R8600" s="1096"/>
      <c r="S8600" s="1091"/>
    </row>
    <row r="8601" spans="1:19" x14ac:dyDescent="0.3">
      <c r="A8601" s="1090">
        <v>8596</v>
      </c>
      <c r="B8601" s="1091"/>
      <c r="C8601" s="1091"/>
      <c r="D8601" s="1097"/>
      <c r="E8601" s="1093">
        <f t="shared" si="537"/>
        <v>0</v>
      </c>
      <c r="F8601" s="1094">
        <f t="shared" si="538"/>
        <v>0</v>
      </c>
      <c r="G8601" s="1095">
        <f t="shared" si="539"/>
        <v>0</v>
      </c>
      <c r="H8601" s="1090" t="str">
        <f t="shared" ca="1" si="540"/>
        <v/>
      </c>
      <c r="I8601" s="1109"/>
      <c r="J8601" s="1109"/>
      <c r="K8601" s="1112"/>
      <c r="L8601" s="1091"/>
      <c r="M8601" s="1091"/>
      <c r="N8601" s="1091"/>
      <c r="O8601" s="1091"/>
      <c r="P8601" s="1096"/>
      <c r="Q8601" s="1096"/>
      <c r="R8601" s="1096"/>
      <c r="S8601" s="1091"/>
    </row>
    <row r="8602" spans="1:19" x14ac:dyDescent="0.3">
      <c r="A8602" s="1090">
        <v>8597</v>
      </c>
      <c r="B8602" s="1091"/>
      <c r="C8602" s="1091"/>
      <c r="D8602" s="1097"/>
      <c r="E8602" s="1093">
        <f t="shared" si="537"/>
        <v>0</v>
      </c>
      <c r="F8602" s="1094">
        <f t="shared" si="538"/>
        <v>0</v>
      </c>
      <c r="G8602" s="1095">
        <f t="shared" si="539"/>
        <v>0</v>
      </c>
      <c r="H8602" s="1090" t="str">
        <f t="shared" ca="1" si="540"/>
        <v/>
      </c>
      <c r="I8602" s="1109"/>
      <c r="J8602" s="1109"/>
      <c r="K8602" s="1112"/>
      <c r="L8602" s="1091"/>
      <c r="M8602" s="1091"/>
      <c r="N8602" s="1091"/>
      <c r="O8602" s="1091"/>
      <c r="P8602" s="1096"/>
      <c r="Q8602" s="1096"/>
      <c r="R8602" s="1096"/>
      <c r="S8602" s="1091"/>
    </row>
    <row r="8603" spans="1:19" x14ac:dyDescent="0.3">
      <c r="A8603" s="1090">
        <v>8598</v>
      </c>
      <c r="B8603" s="1091"/>
      <c r="C8603" s="1091"/>
      <c r="D8603" s="1097"/>
      <c r="E8603" s="1093">
        <f t="shared" si="537"/>
        <v>0</v>
      </c>
      <c r="F8603" s="1094">
        <f t="shared" si="538"/>
        <v>0</v>
      </c>
      <c r="G8603" s="1095">
        <f t="shared" si="539"/>
        <v>0</v>
      </c>
      <c r="H8603" s="1090" t="str">
        <f t="shared" ca="1" si="540"/>
        <v/>
      </c>
      <c r="I8603" s="1109"/>
      <c r="J8603" s="1109"/>
      <c r="K8603" s="1112"/>
      <c r="L8603" s="1091"/>
      <c r="M8603" s="1091"/>
      <c r="N8603" s="1091"/>
      <c r="O8603" s="1091"/>
      <c r="P8603" s="1096"/>
      <c r="Q8603" s="1096"/>
      <c r="R8603" s="1096"/>
      <c r="S8603" s="1091"/>
    </row>
    <row r="8604" spans="1:19" x14ac:dyDescent="0.3">
      <c r="A8604" s="1090">
        <v>8599</v>
      </c>
      <c r="B8604" s="1091"/>
      <c r="C8604" s="1091"/>
      <c r="D8604" s="1097"/>
      <c r="E8604" s="1093">
        <f t="shared" si="537"/>
        <v>0</v>
      </c>
      <c r="F8604" s="1094">
        <f t="shared" si="538"/>
        <v>0</v>
      </c>
      <c r="G8604" s="1095">
        <f t="shared" si="539"/>
        <v>0</v>
      </c>
      <c r="H8604" s="1090" t="str">
        <f t="shared" ca="1" si="540"/>
        <v/>
      </c>
      <c r="I8604" s="1109"/>
      <c r="J8604" s="1109"/>
      <c r="K8604" s="1112"/>
      <c r="L8604" s="1091"/>
      <c r="M8604" s="1091"/>
      <c r="N8604" s="1091"/>
      <c r="O8604" s="1091"/>
      <c r="P8604" s="1096"/>
      <c r="Q8604" s="1096"/>
      <c r="R8604" s="1096"/>
      <c r="S8604" s="1091"/>
    </row>
    <row r="8605" spans="1:19" x14ac:dyDescent="0.3">
      <c r="A8605" s="1090">
        <v>8600</v>
      </c>
      <c r="B8605" s="1091"/>
      <c r="C8605" s="1091"/>
      <c r="D8605" s="1097"/>
      <c r="E8605" s="1093">
        <f t="shared" si="537"/>
        <v>0</v>
      </c>
      <c r="F8605" s="1094">
        <f t="shared" si="538"/>
        <v>0</v>
      </c>
      <c r="G8605" s="1095">
        <f t="shared" si="539"/>
        <v>0</v>
      </c>
      <c r="H8605" s="1090" t="str">
        <f t="shared" ca="1" si="540"/>
        <v/>
      </c>
      <c r="I8605" s="1109"/>
      <c r="J8605" s="1109"/>
      <c r="K8605" s="1112"/>
      <c r="L8605" s="1091"/>
      <c r="M8605" s="1091"/>
      <c r="N8605" s="1091"/>
      <c r="O8605" s="1091"/>
      <c r="P8605" s="1096"/>
      <c r="Q8605" s="1096"/>
      <c r="R8605" s="1096"/>
      <c r="S8605" s="1091"/>
    </row>
    <row r="8606" spans="1:19" x14ac:dyDescent="0.3">
      <c r="A8606" s="1090">
        <v>8601</v>
      </c>
      <c r="B8606" s="1091"/>
      <c r="C8606" s="1091"/>
      <c r="D8606" s="1097"/>
      <c r="E8606" s="1093">
        <f t="shared" si="537"/>
        <v>0</v>
      </c>
      <c r="F8606" s="1094">
        <f t="shared" si="538"/>
        <v>0</v>
      </c>
      <c r="G8606" s="1095">
        <f t="shared" si="539"/>
        <v>0</v>
      </c>
      <c r="H8606" s="1090" t="str">
        <f t="shared" ca="1" si="540"/>
        <v/>
      </c>
      <c r="I8606" s="1109"/>
      <c r="J8606" s="1109"/>
      <c r="K8606" s="1112"/>
      <c r="L8606" s="1091"/>
      <c r="M8606" s="1091"/>
      <c r="N8606" s="1091"/>
      <c r="O8606" s="1091"/>
      <c r="P8606" s="1096"/>
      <c r="Q8606" s="1096"/>
      <c r="R8606" s="1096"/>
      <c r="S8606" s="1091"/>
    </row>
    <row r="8607" spans="1:19" x14ac:dyDescent="0.3">
      <c r="A8607" s="1090">
        <v>8602</v>
      </c>
      <c r="B8607" s="1091"/>
      <c r="C8607" s="1091"/>
      <c r="D8607" s="1097"/>
      <c r="E8607" s="1093">
        <f t="shared" si="537"/>
        <v>0</v>
      </c>
      <c r="F8607" s="1094">
        <f t="shared" si="538"/>
        <v>0</v>
      </c>
      <c r="G8607" s="1095">
        <f t="shared" si="539"/>
        <v>0</v>
      </c>
      <c r="H8607" s="1090" t="str">
        <f t="shared" ca="1" si="540"/>
        <v/>
      </c>
      <c r="I8607" s="1109"/>
      <c r="J8607" s="1109"/>
      <c r="K8607" s="1112"/>
      <c r="L8607" s="1091"/>
      <c r="M8607" s="1091"/>
      <c r="N8607" s="1091"/>
      <c r="O8607" s="1091"/>
      <c r="P8607" s="1096"/>
      <c r="Q8607" s="1096"/>
      <c r="R8607" s="1096"/>
      <c r="S8607" s="1091"/>
    </row>
    <row r="8608" spans="1:19" x14ac:dyDescent="0.3">
      <c r="A8608" s="1090">
        <v>8603</v>
      </c>
      <c r="B8608" s="1091"/>
      <c r="C8608" s="1091"/>
      <c r="D8608" s="1097"/>
      <c r="E8608" s="1093">
        <f t="shared" si="537"/>
        <v>0</v>
      </c>
      <c r="F8608" s="1094">
        <f t="shared" si="538"/>
        <v>0</v>
      </c>
      <c r="G8608" s="1095">
        <f t="shared" si="539"/>
        <v>0</v>
      </c>
      <c r="H8608" s="1090" t="str">
        <f t="shared" ca="1" si="540"/>
        <v/>
      </c>
      <c r="I8608" s="1109"/>
      <c r="J8608" s="1109"/>
      <c r="K8608" s="1112"/>
      <c r="L8608" s="1091"/>
      <c r="M8608" s="1091"/>
      <c r="N8608" s="1091"/>
      <c r="O8608" s="1091"/>
      <c r="P8608" s="1096"/>
      <c r="Q8608" s="1096"/>
      <c r="R8608" s="1096"/>
      <c r="S8608" s="1091"/>
    </row>
    <row r="8609" spans="1:19" x14ac:dyDescent="0.3">
      <c r="A8609" s="1090">
        <v>8604</v>
      </c>
      <c r="B8609" s="1091"/>
      <c r="C8609" s="1091"/>
      <c r="D8609" s="1097"/>
      <c r="E8609" s="1093">
        <f t="shared" si="537"/>
        <v>0</v>
      </c>
      <c r="F8609" s="1094">
        <f t="shared" si="538"/>
        <v>0</v>
      </c>
      <c r="G8609" s="1095">
        <f t="shared" si="539"/>
        <v>0</v>
      </c>
      <c r="H8609" s="1090" t="str">
        <f t="shared" ca="1" si="540"/>
        <v/>
      </c>
      <c r="I8609" s="1109"/>
      <c r="J8609" s="1109"/>
      <c r="K8609" s="1112"/>
      <c r="L8609" s="1091"/>
      <c r="M8609" s="1091"/>
      <c r="N8609" s="1091"/>
      <c r="O8609" s="1091"/>
      <c r="P8609" s="1096"/>
      <c r="Q8609" s="1096"/>
      <c r="R8609" s="1096"/>
      <c r="S8609" s="1091"/>
    </row>
    <row r="8610" spans="1:19" x14ac:dyDescent="0.3">
      <c r="A8610" s="1090">
        <v>8605</v>
      </c>
      <c r="B8610" s="1091"/>
      <c r="C8610" s="1091"/>
      <c r="D8610" s="1097"/>
      <c r="E8610" s="1093">
        <f t="shared" si="537"/>
        <v>0</v>
      </c>
      <c r="F8610" s="1094">
        <f t="shared" si="538"/>
        <v>0</v>
      </c>
      <c r="G8610" s="1095">
        <f t="shared" si="539"/>
        <v>0</v>
      </c>
      <c r="H8610" s="1090" t="str">
        <f t="shared" ca="1" si="540"/>
        <v/>
      </c>
      <c r="I8610" s="1109"/>
      <c r="J8610" s="1109"/>
      <c r="K8610" s="1112"/>
      <c r="L8610" s="1091"/>
      <c r="M8610" s="1091"/>
      <c r="N8610" s="1091"/>
      <c r="O8610" s="1091"/>
      <c r="P8610" s="1096"/>
      <c r="Q8610" s="1096"/>
      <c r="R8610" s="1096"/>
      <c r="S8610" s="1091"/>
    </row>
    <row r="8611" spans="1:19" x14ac:dyDescent="0.3">
      <c r="A8611" s="1090">
        <v>8606</v>
      </c>
      <c r="B8611" s="1091"/>
      <c r="C8611" s="1091"/>
      <c r="D8611" s="1097"/>
      <c r="E8611" s="1093">
        <f t="shared" si="537"/>
        <v>0</v>
      </c>
      <c r="F8611" s="1094">
        <f t="shared" si="538"/>
        <v>0</v>
      </c>
      <c r="G8611" s="1095">
        <f t="shared" si="539"/>
        <v>0</v>
      </c>
      <c r="H8611" s="1090" t="str">
        <f t="shared" ca="1" si="540"/>
        <v/>
      </c>
      <c r="I8611" s="1109"/>
      <c r="J8611" s="1109"/>
      <c r="K8611" s="1112"/>
      <c r="L8611" s="1091"/>
      <c r="M8611" s="1091"/>
      <c r="N8611" s="1091"/>
      <c r="O8611" s="1091"/>
      <c r="P8611" s="1096"/>
      <c r="Q8611" s="1096"/>
      <c r="R8611" s="1096"/>
      <c r="S8611" s="1091"/>
    </row>
    <row r="8612" spans="1:19" x14ac:dyDescent="0.3">
      <c r="A8612" s="1090">
        <v>8607</v>
      </c>
      <c r="B8612" s="1091"/>
      <c r="C8612" s="1091"/>
      <c r="D8612" s="1097"/>
      <c r="E8612" s="1093">
        <f t="shared" si="537"/>
        <v>0</v>
      </c>
      <c r="F8612" s="1094">
        <f t="shared" si="538"/>
        <v>0</v>
      </c>
      <c r="G8612" s="1095">
        <f t="shared" si="539"/>
        <v>0</v>
      </c>
      <c r="H8612" s="1090" t="str">
        <f t="shared" ca="1" si="540"/>
        <v/>
      </c>
      <c r="I8612" s="1109"/>
      <c r="J8612" s="1109"/>
      <c r="K8612" s="1112"/>
      <c r="L8612" s="1091"/>
      <c r="M8612" s="1091"/>
      <c r="N8612" s="1091"/>
      <c r="O8612" s="1091"/>
      <c r="P8612" s="1096"/>
      <c r="Q8612" s="1096"/>
      <c r="R8612" s="1096"/>
      <c r="S8612" s="1091"/>
    </row>
    <row r="8613" spans="1:19" x14ac:dyDescent="0.3">
      <c r="A8613" s="1090">
        <v>8608</v>
      </c>
      <c r="B8613" s="1091"/>
      <c r="C8613" s="1091"/>
      <c r="D8613" s="1097"/>
      <c r="E8613" s="1093">
        <f t="shared" si="537"/>
        <v>0</v>
      </c>
      <c r="F8613" s="1094">
        <f t="shared" si="538"/>
        <v>0</v>
      </c>
      <c r="G8613" s="1095">
        <f t="shared" si="539"/>
        <v>0</v>
      </c>
      <c r="H8613" s="1090" t="str">
        <f t="shared" ca="1" si="540"/>
        <v/>
      </c>
      <c r="I8613" s="1109"/>
      <c r="J8613" s="1109"/>
      <c r="K8613" s="1112"/>
      <c r="L8613" s="1091"/>
      <c r="M8613" s="1091"/>
      <c r="N8613" s="1091"/>
      <c r="O8613" s="1091"/>
      <c r="P8613" s="1096"/>
      <c r="Q8613" s="1096"/>
      <c r="R8613" s="1096"/>
      <c r="S8613" s="1091"/>
    </row>
    <row r="8614" spans="1:19" x14ac:dyDescent="0.3">
      <c r="A8614" s="1090">
        <v>8609</v>
      </c>
      <c r="B8614" s="1091"/>
      <c r="C8614" s="1091"/>
      <c r="D8614" s="1097"/>
      <c r="E8614" s="1093">
        <f t="shared" si="537"/>
        <v>0</v>
      </c>
      <c r="F8614" s="1094">
        <f t="shared" si="538"/>
        <v>0</v>
      </c>
      <c r="G8614" s="1095">
        <f t="shared" si="539"/>
        <v>0</v>
      </c>
      <c r="H8614" s="1090" t="str">
        <f t="shared" ca="1" si="540"/>
        <v/>
      </c>
      <c r="I8614" s="1109"/>
      <c r="J8614" s="1109"/>
      <c r="K8614" s="1112"/>
      <c r="L8614" s="1091"/>
      <c r="M8614" s="1091"/>
      <c r="N8614" s="1091"/>
      <c r="O8614" s="1091"/>
      <c r="P8614" s="1096"/>
      <c r="Q8614" s="1096"/>
      <c r="R8614" s="1096"/>
      <c r="S8614" s="1091"/>
    </row>
    <row r="8615" spans="1:19" x14ac:dyDescent="0.3">
      <c r="A8615" s="1090">
        <v>8610</v>
      </c>
      <c r="B8615" s="1091"/>
      <c r="C8615" s="1091"/>
      <c r="D8615" s="1097"/>
      <c r="E8615" s="1093">
        <f t="shared" si="537"/>
        <v>0</v>
      </c>
      <c r="F8615" s="1094">
        <f t="shared" si="538"/>
        <v>0</v>
      </c>
      <c r="G8615" s="1095">
        <f t="shared" si="539"/>
        <v>0</v>
      </c>
      <c r="H8615" s="1090" t="str">
        <f t="shared" ca="1" si="540"/>
        <v/>
      </c>
      <c r="I8615" s="1109"/>
      <c r="J8615" s="1109"/>
      <c r="K8615" s="1112"/>
      <c r="L8615" s="1091"/>
      <c r="M8615" s="1091"/>
      <c r="N8615" s="1091"/>
      <c r="O8615" s="1091"/>
      <c r="P8615" s="1096"/>
      <c r="Q8615" s="1096"/>
      <c r="R8615" s="1096"/>
      <c r="S8615" s="1091"/>
    </row>
    <row r="8616" spans="1:19" x14ac:dyDescent="0.3">
      <c r="A8616" s="1090">
        <v>8611</v>
      </c>
      <c r="B8616" s="1091"/>
      <c r="C8616" s="1091"/>
      <c r="D8616" s="1097"/>
      <c r="E8616" s="1093">
        <f t="shared" si="537"/>
        <v>0</v>
      </c>
      <c r="F8616" s="1094">
        <f t="shared" si="538"/>
        <v>0</v>
      </c>
      <c r="G8616" s="1095">
        <f t="shared" si="539"/>
        <v>0</v>
      </c>
      <c r="H8616" s="1090" t="str">
        <f t="shared" ca="1" si="540"/>
        <v/>
      </c>
      <c r="I8616" s="1109"/>
      <c r="J8616" s="1109"/>
      <c r="K8616" s="1112"/>
      <c r="L8616" s="1091"/>
      <c r="M8616" s="1091"/>
      <c r="N8616" s="1091"/>
      <c r="O8616" s="1091"/>
      <c r="P8616" s="1096"/>
      <c r="Q8616" s="1096"/>
      <c r="R8616" s="1096"/>
      <c r="S8616" s="1091"/>
    </row>
    <row r="8617" spans="1:19" x14ac:dyDescent="0.3">
      <c r="A8617" s="1090">
        <v>8612</v>
      </c>
      <c r="B8617" s="1091"/>
      <c r="C8617" s="1091"/>
      <c r="D8617" s="1097"/>
      <c r="E8617" s="1093">
        <f t="shared" si="537"/>
        <v>0</v>
      </c>
      <c r="F8617" s="1094">
        <f t="shared" si="538"/>
        <v>0</v>
      </c>
      <c r="G8617" s="1095">
        <f t="shared" si="539"/>
        <v>0</v>
      </c>
      <c r="H8617" s="1090" t="str">
        <f t="shared" ca="1" si="540"/>
        <v/>
      </c>
      <c r="I8617" s="1109"/>
      <c r="J8617" s="1109"/>
      <c r="K8617" s="1112"/>
      <c r="L8617" s="1091"/>
      <c r="M8617" s="1091"/>
      <c r="N8617" s="1091"/>
      <c r="O8617" s="1091"/>
      <c r="P8617" s="1096"/>
      <c r="Q8617" s="1096"/>
      <c r="R8617" s="1096"/>
      <c r="S8617" s="1091"/>
    </row>
    <row r="8618" spans="1:19" x14ac:dyDescent="0.3">
      <c r="A8618" s="1090">
        <v>8613</v>
      </c>
      <c r="B8618" s="1091"/>
      <c r="C8618" s="1091"/>
      <c r="D8618" s="1097"/>
      <c r="E8618" s="1093">
        <f t="shared" si="537"/>
        <v>0</v>
      </c>
      <c r="F8618" s="1094">
        <f t="shared" si="538"/>
        <v>0</v>
      </c>
      <c r="G8618" s="1095">
        <f t="shared" si="539"/>
        <v>0</v>
      </c>
      <c r="H8618" s="1090" t="str">
        <f t="shared" ca="1" si="540"/>
        <v/>
      </c>
      <c r="I8618" s="1109"/>
      <c r="J8618" s="1109"/>
      <c r="K8618" s="1112"/>
      <c r="L8618" s="1091"/>
      <c r="M8618" s="1091"/>
      <c r="N8618" s="1091"/>
      <c r="O8618" s="1091"/>
      <c r="P8618" s="1096"/>
      <c r="Q8618" s="1096"/>
      <c r="R8618" s="1096"/>
      <c r="S8618" s="1091"/>
    </row>
    <row r="8619" spans="1:19" x14ac:dyDescent="0.3">
      <c r="A8619" s="1090">
        <v>8614</v>
      </c>
      <c r="B8619" s="1091"/>
      <c r="C8619" s="1091"/>
      <c r="D8619" s="1097"/>
      <c r="E8619" s="1093">
        <f t="shared" si="537"/>
        <v>0</v>
      </c>
      <c r="F8619" s="1094">
        <f t="shared" si="538"/>
        <v>0</v>
      </c>
      <c r="G8619" s="1095">
        <f t="shared" si="539"/>
        <v>0</v>
      </c>
      <c r="H8619" s="1090" t="str">
        <f t="shared" ca="1" si="540"/>
        <v/>
      </c>
      <c r="I8619" s="1109"/>
      <c r="J8619" s="1109"/>
      <c r="K8619" s="1112"/>
      <c r="L8619" s="1091"/>
      <c r="M8619" s="1091"/>
      <c r="N8619" s="1091"/>
      <c r="O8619" s="1091"/>
      <c r="P8619" s="1096"/>
      <c r="Q8619" s="1096"/>
      <c r="R8619" s="1096"/>
      <c r="S8619" s="1091"/>
    </row>
    <row r="8620" spans="1:19" x14ac:dyDescent="0.3">
      <c r="A8620" s="1090">
        <v>8615</v>
      </c>
      <c r="B8620" s="1091"/>
      <c r="C8620" s="1091"/>
      <c r="D8620" s="1097"/>
      <c r="E8620" s="1093">
        <f t="shared" si="537"/>
        <v>0</v>
      </c>
      <c r="F8620" s="1094">
        <f t="shared" si="538"/>
        <v>0</v>
      </c>
      <c r="G8620" s="1095">
        <f t="shared" si="539"/>
        <v>0</v>
      </c>
      <c r="H8620" s="1090" t="str">
        <f t="shared" ca="1" si="540"/>
        <v/>
      </c>
      <c r="I8620" s="1109"/>
      <c r="J8620" s="1109"/>
      <c r="K8620" s="1112"/>
      <c r="L8620" s="1091"/>
      <c r="M8620" s="1091"/>
      <c r="N8620" s="1091"/>
      <c r="O8620" s="1091"/>
      <c r="P8620" s="1096"/>
      <c r="Q8620" s="1096"/>
      <c r="R8620" s="1096"/>
      <c r="S8620" s="1091"/>
    </row>
    <row r="8621" spans="1:19" x14ac:dyDescent="0.3">
      <c r="A8621" s="1090">
        <v>8616</v>
      </c>
      <c r="B8621" s="1091"/>
      <c r="C8621" s="1091"/>
      <c r="D8621" s="1097"/>
      <c r="E8621" s="1093">
        <f t="shared" si="537"/>
        <v>0</v>
      </c>
      <c r="F8621" s="1094">
        <f t="shared" si="538"/>
        <v>0</v>
      </c>
      <c r="G8621" s="1095">
        <f t="shared" si="539"/>
        <v>0</v>
      </c>
      <c r="H8621" s="1090" t="str">
        <f t="shared" ca="1" si="540"/>
        <v/>
      </c>
      <c r="I8621" s="1109"/>
      <c r="J8621" s="1109"/>
      <c r="K8621" s="1112"/>
      <c r="L8621" s="1091"/>
      <c r="M8621" s="1091"/>
      <c r="N8621" s="1091"/>
      <c r="O8621" s="1091"/>
      <c r="P8621" s="1096"/>
      <c r="Q8621" s="1096"/>
      <c r="R8621" s="1096"/>
      <c r="S8621" s="1091"/>
    </row>
    <row r="8622" spans="1:19" x14ac:dyDescent="0.3">
      <c r="A8622" s="1090">
        <v>8617</v>
      </c>
      <c r="B8622" s="1091"/>
      <c r="C8622" s="1091"/>
      <c r="D8622" s="1097"/>
      <c r="E8622" s="1093">
        <f t="shared" si="537"/>
        <v>0</v>
      </c>
      <c r="F8622" s="1094">
        <f t="shared" si="538"/>
        <v>0</v>
      </c>
      <c r="G8622" s="1095">
        <f t="shared" si="539"/>
        <v>0</v>
      </c>
      <c r="H8622" s="1090" t="str">
        <f t="shared" ca="1" si="540"/>
        <v/>
      </c>
      <c r="I8622" s="1109"/>
      <c r="J8622" s="1109"/>
      <c r="K8622" s="1112"/>
      <c r="L8622" s="1091"/>
      <c r="M8622" s="1091"/>
      <c r="N8622" s="1091"/>
      <c r="O8622" s="1091"/>
      <c r="P8622" s="1096"/>
      <c r="Q8622" s="1096"/>
      <c r="R8622" s="1096"/>
      <c r="S8622" s="1091"/>
    </row>
    <row r="8623" spans="1:19" x14ac:dyDescent="0.3">
      <c r="A8623" s="1090">
        <v>8618</v>
      </c>
      <c r="B8623" s="1091"/>
      <c r="C8623" s="1091"/>
      <c r="D8623" s="1097"/>
      <c r="E8623" s="1093">
        <f t="shared" si="537"/>
        <v>0</v>
      </c>
      <c r="F8623" s="1094">
        <f t="shared" si="538"/>
        <v>0</v>
      </c>
      <c r="G8623" s="1095">
        <f t="shared" si="539"/>
        <v>0</v>
      </c>
      <c r="H8623" s="1090" t="str">
        <f t="shared" ca="1" si="540"/>
        <v/>
      </c>
      <c r="I8623" s="1109"/>
      <c r="J8623" s="1109"/>
      <c r="K8623" s="1112"/>
      <c r="L8623" s="1091"/>
      <c r="M8623" s="1091"/>
      <c r="N8623" s="1091"/>
      <c r="O8623" s="1091"/>
      <c r="P8623" s="1096"/>
      <c r="Q8623" s="1096"/>
      <c r="R8623" s="1096"/>
      <c r="S8623" s="1091"/>
    </row>
    <row r="8624" spans="1:19" x14ac:dyDescent="0.3">
      <c r="A8624" s="1090">
        <v>8619</v>
      </c>
      <c r="B8624" s="1091"/>
      <c r="C8624" s="1091"/>
      <c r="D8624" s="1097"/>
      <c r="E8624" s="1093">
        <f t="shared" si="537"/>
        <v>0</v>
      </c>
      <c r="F8624" s="1094">
        <f t="shared" si="538"/>
        <v>0</v>
      </c>
      <c r="G8624" s="1095">
        <f t="shared" si="539"/>
        <v>0</v>
      </c>
      <c r="H8624" s="1090" t="str">
        <f t="shared" ca="1" si="540"/>
        <v/>
      </c>
      <c r="I8624" s="1109"/>
      <c r="J8624" s="1109"/>
      <c r="K8624" s="1112"/>
      <c r="L8624" s="1091"/>
      <c r="M8624" s="1091"/>
      <c r="N8624" s="1091"/>
      <c r="O8624" s="1091"/>
      <c r="P8624" s="1096"/>
      <c r="Q8624" s="1096"/>
      <c r="R8624" s="1096"/>
      <c r="S8624" s="1091"/>
    </row>
    <row r="8625" spans="1:19" x14ac:dyDescent="0.3">
      <c r="A8625" s="1090">
        <v>8620</v>
      </c>
      <c r="B8625" s="1091"/>
      <c r="C8625" s="1091"/>
      <c r="D8625" s="1097"/>
      <c r="E8625" s="1093">
        <f t="shared" si="537"/>
        <v>0</v>
      </c>
      <c r="F8625" s="1094">
        <f t="shared" si="538"/>
        <v>0</v>
      </c>
      <c r="G8625" s="1095">
        <f t="shared" si="539"/>
        <v>0</v>
      </c>
      <c r="H8625" s="1090" t="str">
        <f t="shared" ca="1" si="540"/>
        <v/>
      </c>
      <c r="I8625" s="1109"/>
      <c r="J8625" s="1109"/>
      <c r="K8625" s="1112"/>
      <c r="L8625" s="1091"/>
      <c r="M8625" s="1091"/>
      <c r="N8625" s="1091"/>
      <c r="O8625" s="1091"/>
      <c r="P8625" s="1096"/>
      <c r="Q8625" s="1096"/>
      <c r="R8625" s="1096"/>
      <c r="S8625" s="1091"/>
    </row>
    <row r="8626" spans="1:19" x14ac:dyDescent="0.3">
      <c r="A8626" s="1090">
        <v>8621</v>
      </c>
      <c r="B8626" s="1091"/>
      <c r="C8626" s="1091"/>
      <c r="D8626" s="1097"/>
      <c r="E8626" s="1093">
        <f t="shared" si="537"/>
        <v>0</v>
      </c>
      <c r="F8626" s="1094">
        <f t="shared" si="538"/>
        <v>0</v>
      </c>
      <c r="G8626" s="1095">
        <f t="shared" si="539"/>
        <v>0</v>
      </c>
      <c r="H8626" s="1090" t="str">
        <f t="shared" ca="1" si="540"/>
        <v/>
      </c>
      <c r="I8626" s="1109"/>
      <c r="J8626" s="1109"/>
      <c r="K8626" s="1112"/>
      <c r="L8626" s="1091"/>
      <c r="M8626" s="1091"/>
      <c r="N8626" s="1091"/>
      <c r="O8626" s="1091"/>
      <c r="P8626" s="1096"/>
      <c r="Q8626" s="1096"/>
      <c r="R8626" s="1096"/>
      <c r="S8626" s="1091"/>
    </row>
    <row r="8627" spans="1:19" x14ac:dyDescent="0.3">
      <c r="A8627" s="1090">
        <v>8622</v>
      </c>
      <c r="B8627" s="1091"/>
      <c r="C8627" s="1091"/>
      <c r="D8627" s="1097"/>
      <c r="E8627" s="1093">
        <f t="shared" si="537"/>
        <v>0</v>
      </c>
      <c r="F8627" s="1094">
        <f t="shared" si="538"/>
        <v>0</v>
      </c>
      <c r="G8627" s="1095">
        <f t="shared" si="539"/>
        <v>0</v>
      </c>
      <c r="H8627" s="1090" t="str">
        <f t="shared" ca="1" si="540"/>
        <v/>
      </c>
      <c r="I8627" s="1109"/>
      <c r="J8627" s="1109"/>
      <c r="K8627" s="1112"/>
      <c r="L8627" s="1091"/>
      <c r="M8627" s="1091"/>
      <c r="N8627" s="1091"/>
      <c r="O8627" s="1091"/>
      <c r="P8627" s="1096"/>
      <c r="Q8627" s="1096"/>
      <c r="R8627" s="1096"/>
      <c r="S8627" s="1091"/>
    </row>
    <row r="8628" spans="1:19" x14ac:dyDescent="0.3">
      <c r="A8628" s="1090">
        <v>8623</v>
      </c>
      <c r="B8628" s="1091"/>
      <c r="C8628" s="1091"/>
      <c r="D8628" s="1097"/>
      <c r="E8628" s="1093">
        <f t="shared" si="537"/>
        <v>0</v>
      </c>
      <c r="F8628" s="1094">
        <f t="shared" si="538"/>
        <v>0</v>
      </c>
      <c r="G8628" s="1095">
        <f t="shared" si="539"/>
        <v>0</v>
      </c>
      <c r="H8628" s="1090" t="str">
        <f t="shared" ca="1" si="540"/>
        <v/>
      </c>
      <c r="I8628" s="1109"/>
      <c r="J8628" s="1109"/>
      <c r="K8628" s="1112"/>
      <c r="L8628" s="1091"/>
      <c r="M8628" s="1091"/>
      <c r="N8628" s="1091"/>
      <c r="O8628" s="1091"/>
      <c r="P8628" s="1096"/>
      <c r="Q8628" s="1096"/>
      <c r="R8628" s="1096"/>
      <c r="S8628" s="1091"/>
    </row>
    <row r="8629" spans="1:19" x14ac:dyDescent="0.3">
      <c r="A8629" s="1090">
        <v>8624</v>
      </c>
      <c r="B8629" s="1091"/>
      <c r="C8629" s="1091"/>
      <c r="D8629" s="1097"/>
      <c r="E8629" s="1093">
        <f t="shared" si="537"/>
        <v>0</v>
      </c>
      <c r="F8629" s="1094">
        <f t="shared" si="538"/>
        <v>0</v>
      </c>
      <c r="G8629" s="1095">
        <f t="shared" si="539"/>
        <v>0</v>
      </c>
      <c r="H8629" s="1090" t="str">
        <f t="shared" ca="1" si="540"/>
        <v/>
      </c>
      <c r="I8629" s="1109"/>
      <c r="J8629" s="1109"/>
      <c r="K8629" s="1112"/>
      <c r="L8629" s="1091"/>
      <c r="M8629" s="1091"/>
      <c r="N8629" s="1091"/>
      <c r="O8629" s="1091"/>
      <c r="P8629" s="1096"/>
      <c r="Q8629" s="1096"/>
      <c r="R8629" s="1096"/>
      <c r="S8629" s="1091"/>
    </row>
    <row r="8630" spans="1:19" x14ac:dyDescent="0.3">
      <c r="A8630" s="1090">
        <v>8625</v>
      </c>
      <c r="B8630" s="1091"/>
      <c r="C8630" s="1091"/>
      <c r="D8630" s="1097"/>
      <c r="E8630" s="1093">
        <f t="shared" si="537"/>
        <v>0</v>
      </c>
      <c r="F8630" s="1094">
        <f t="shared" si="538"/>
        <v>0</v>
      </c>
      <c r="G8630" s="1095">
        <f t="shared" si="539"/>
        <v>0</v>
      </c>
      <c r="H8630" s="1090" t="str">
        <f t="shared" ca="1" si="540"/>
        <v/>
      </c>
      <c r="I8630" s="1109"/>
      <c r="J8630" s="1109"/>
      <c r="K8630" s="1112"/>
      <c r="L8630" s="1091"/>
      <c r="M8630" s="1091"/>
      <c r="N8630" s="1091"/>
      <c r="O8630" s="1091"/>
      <c r="P8630" s="1096"/>
      <c r="Q8630" s="1096"/>
      <c r="R8630" s="1096"/>
      <c r="S8630" s="1091"/>
    </row>
    <row r="8631" spans="1:19" x14ac:dyDescent="0.3">
      <c r="A8631" s="1090">
        <v>8626</v>
      </c>
      <c r="B8631" s="1091"/>
      <c r="C8631" s="1091"/>
      <c r="D8631" s="1097"/>
      <c r="E8631" s="1093">
        <f t="shared" si="537"/>
        <v>0</v>
      </c>
      <c r="F8631" s="1094">
        <f t="shared" si="538"/>
        <v>0</v>
      </c>
      <c r="G8631" s="1095">
        <f t="shared" si="539"/>
        <v>0</v>
      </c>
      <c r="H8631" s="1090" t="str">
        <f t="shared" ca="1" si="540"/>
        <v/>
      </c>
      <c r="I8631" s="1109"/>
      <c r="J8631" s="1109"/>
      <c r="K8631" s="1112"/>
      <c r="L8631" s="1091"/>
      <c r="M8631" s="1091"/>
      <c r="N8631" s="1091"/>
      <c r="O8631" s="1091"/>
      <c r="P8631" s="1096"/>
      <c r="Q8631" s="1096"/>
      <c r="R8631" s="1096"/>
      <c r="S8631" s="1091"/>
    </row>
    <row r="8632" spans="1:19" x14ac:dyDescent="0.3">
      <c r="A8632" s="1090">
        <v>8627</v>
      </c>
      <c r="B8632" s="1091"/>
      <c r="C8632" s="1091"/>
      <c r="D8632" s="1097"/>
      <c r="E8632" s="1093">
        <f t="shared" si="537"/>
        <v>0</v>
      </c>
      <c r="F8632" s="1094">
        <f t="shared" si="538"/>
        <v>0</v>
      </c>
      <c r="G8632" s="1095">
        <f t="shared" si="539"/>
        <v>0</v>
      </c>
      <c r="H8632" s="1090" t="str">
        <f t="shared" ca="1" si="540"/>
        <v/>
      </c>
      <c r="I8632" s="1109"/>
      <c r="J8632" s="1109"/>
      <c r="K8632" s="1112"/>
      <c r="L8632" s="1091"/>
      <c r="M8632" s="1091"/>
      <c r="N8632" s="1091"/>
      <c r="O8632" s="1091"/>
      <c r="P8632" s="1096"/>
      <c r="Q8632" s="1096"/>
      <c r="R8632" s="1096"/>
      <c r="S8632" s="1091"/>
    </row>
    <row r="8633" spans="1:19" x14ac:dyDescent="0.3">
      <c r="A8633" s="1090">
        <v>8628</v>
      </c>
      <c r="B8633" s="1091"/>
      <c r="C8633" s="1091"/>
      <c r="D8633" s="1097"/>
      <c r="E8633" s="1093">
        <f t="shared" si="537"/>
        <v>0</v>
      </c>
      <c r="F8633" s="1094">
        <f t="shared" si="538"/>
        <v>0</v>
      </c>
      <c r="G8633" s="1095">
        <f t="shared" si="539"/>
        <v>0</v>
      </c>
      <c r="H8633" s="1090" t="str">
        <f t="shared" ca="1" si="540"/>
        <v/>
      </c>
      <c r="I8633" s="1109"/>
      <c r="J8633" s="1109"/>
      <c r="K8633" s="1112"/>
      <c r="L8633" s="1091"/>
      <c r="M8633" s="1091"/>
      <c r="N8633" s="1091"/>
      <c r="O8633" s="1091"/>
      <c r="P8633" s="1096"/>
      <c r="Q8633" s="1096"/>
      <c r="R8633" s="1096"/>
      <c r="S8633" s="1091"/>
    </row>
    <row r="8634" spans="1:19" x14ac:dyDescent="0.3">
      <c r="A8634" s="1090">
        <v>8629</v>
      </c>
      <c r="B8634" s="1091"/>
      <c r="C8634" s="1091"/>
      <c r="D8634" s="1097"/>
      <c r="E8634" s="1093">
        <f t="shared" si="537"/>
        <v>0</v>
      </c>
      <c r="F8634" s="1094">
        <f t="shared" si="538"/>
        <v>0</v>
      </c>
      <c r="G8634" s="1095">
        <f t="shared" si="539"/>
        <v>0</v>
      </c>
      <c r="H8634" s="1090" t="str">
        <f t="shared" ca="1" si="540"/>
        <v/>
      </c>
      <c r="I8634" s="1109"/>
      <c r="J8634" s="1109"/>
      <c r="K8634" s="1112"/>
      <c r="L8634" s="1091"/>
      <c r="M8634" s="1091"/>
      <c r="N8634" s="1091"/>
      <c r="O8634" s="1091"/>
      <c r="P8634" s="1096"/>
      <c r="Q8634" s="1096"/>
      <c r="R8634" s="1096"/>
      <c r="S8634" s="1091"/>
    </row>
    <row r="8635" spans="1:19" x14ac:dyDescent="0.3">
      <c r="A8635" s="1090">
        <v>8630</v>
      </c>
      <c r="B8635" s="1091"/>
      <c r="C8635" s="1091"/>
      <c r="D8635" s="1097"/>
      <c r="E8635" s="1093">
        <f t="shared" si="537"/>
        <v>0</v>
      </c>
      <c r="F8635" s="1094">
        <f t="shared" si="538"/>
        <v>0</v>
      </c>
      <c r="G8635" s="1095">
        <f t="shared" si="539"/>
        <v>0</v>
      </c>
      <c r="H8635" s="1090" t="str">
        <f t="shared" ca="1" si="540"/>
        <v/>
      </c>
      <c r="I8635" s="1109"/>
      <c r="J8635" s="1109"/>
      <c r="K8635" s="1112"/>
      <c r="L8635" s="1091"/>
      <c r="M8635" s="1091"/>
      <c r="N8635" s="1091"/>
      <c r="O8635" s="1091"/>
      <c r="P8635" s="1096"/>
      <c r="Q8635" s="1096"/>
      <c r="R8635" s="1096"/>
      <c r="S8635" s="1091"/>
    </row>
    <row r="8636" spans="1:19" x14ac:dyDescent="0.3">
      <c r="A8636" s="1090">
        <v>8631</v>
      </c>
      <c r="B8636" s="1091"/>
      <c r="C8636" s="1091"/>
      <c r="D8636" s="1097"/>
      <c r="E8636" s="1093">
        <f t="shared" si="537"/>
        <v>0</v>
      </c>
      <c r="F8636" s="1094">
        <f t="shared" si="538"/>
        <v>0</v>
      </c>
      <c r="G8636" s="1095">
        <f t="shared" si="539"/>
        <v>0</v>
      </c>
      <c r="H8636" s="1090" t="str">
        <f t="shared" ca="1" si="540"/>
        <v/>
      </c>
      <c r="I8636" s="1109"/>
      <c r="J8636" s="1109"/>
      <c r="K8636" s="1112"/>
      <c r="L8636" s="1091"/>
      <c r="M8636" s="1091"/>
      <c r="N8636" s="1091"/>
      <c r="O8636" s="1091"/>
      <c r="P8636" s="1096"/>
      <c r="Q8636" s="1096"/>
      <c r="R8636" s="1096"/>
      <c r="S8636" s="1091"/>
    </row>
    <row r="8637" spans="1:19" x14ac:dyDescent="0.3">
      <c r="A8637" s="1090">
        <v>8632</v>
      </c>
      <c r="B8637" s="1091"/>
      <c r="C8637" s="1091"/>
      <c r="D8637" s="1097"/>
      <c r="E8637" s="1093">
        <f t="shared" si="537"/>
        <v>0</v>
      </c>
      <c r="F8637" s="1094">
        <f t="shared" si="538"/>
        <v>0</v>
      </c>
      <c r="G8637" s="1095">
        <f t="shared" si="539"/>
        <v>0</v>
      </c>
      <c r="H8637" s="1090" t="str">
        <f t="shared" ca="1" si="540"/>
        <v/>
      </c>
      <c r="I8637" s="1109"/>
      <c r="J8637" s="1109"/>
      <c r="K8637" s="1112"/>
      <c r="L8637" s="1091"/>
      <c r="M8637" s="1091"/>
      <c r="N8637" s="1091"/>
      <c r="O8637" s="1091"/>
      <c r="P8637" s="1096"/>
      <c r="Q8637" s="1096"/>
      <c r="R8637" s="1096"/>
      <c r="S8637" s="1091"/>
    </row>
    <row r="8638" spans="1:19" x14ac:dyDescent="0.3">
      <c r="A8638" s="1090">
        <v>8633</v>
      </c>
      <c r="B8638" s="1091"/>
      <c r="C8638" s="1091"/>
      <c r="D8638" s="1097"/>
      <c r="E8638" s="1093">
        <f t="shared" si="537"/>
        <v>0</v>
      </c>
      <c r="F8638" s="1094">
        <f t="shared" si="538"/>
        <v>0</v>
      </c>
      <c r="G8638" s="1095">
        <f t="shared" si="539"/>
        <v>0</v>
      </c>
      <c r="H8638" s="1090" t="str">
        <f t="shared" ca="1" si="540"/>
        <v/>
      </c>
      <c r="I8638" s="1109"/>
      <c r="J8638" s="1109"/>
      <c r="K8638" s="1112"/>
      <c r="L8638" s="1091"/>
      <c r="M8638" s="1091"/>
      <c r="N8638" s="1091"/>
      <c r="O8638" s="1091"/>
      <c r="P8638" s="1096"/>
      <c r="Q8638" s="1096"/>
      <c r="R8638" s="1096"/>
      <c r="S8638" s="1091"/>
    </row>
    <row r="8639" spans="1:19" x14ac:dyDescent="0.3">
      <c r="A8639" s="1090">
        <v>8634</v>
      </c>
      <c r="B8639" s="1091"/>
      <c r="C8639" s="1091"/>
      <c r="D8639" s="1097"/>
      <c r="E8639" s="1093">
        <f t="shared" si="537"/>
        <v>0</v>
      </c>
      <c r="F8639" s="1094">
        <f t="shared" si="538"/>
        <v>0</v>
      </c>
      <c r="G8639" s="1095">
        <f t="shared" si="539"/>
        <v>0</v>
      </c>
      <c r="H8639" s="1090" t="str">
        <f t="shared" ca="1" si="540"/>
        <v/>
      </c>
      <c r="I8639" s="1109"/>
      <c r="J8639" s="1109"/>
      <c r="K8639" s="1112"/>
      <c r="L8639" s="1091"/>
      <c r="M8639" s="1091"/>
      <c r="N8639" s="1091"/>
      <c r="O8639" s="1091"/>
      <c r="P8639" s="1096"/>
      <c r="Q8639" s="1096"/>
      <c r="R8639" s="1096"/>
      <c r="S8639" s="1091"/>
    </row>
    <row r="8640" spans="1:19" x14ac:dyDescent="0.3">
      <c r="A8640" s="1090">
        <v>8635</v>
      </c>
      <c r="B8640" s="1091"/>
      <c r="C8640" s="1091"/>
      <c r="D8640" s="1097"/>
      <c r="E8640" s="1093">
        <f t="shared" si="537"/>
        <v>0</v>
      </c>
      <c r="F8640" s="1094">
        <f t="shared" si="538"/>
        <v>0</v>
      </c>
      <c r="G8640" s="1095">
        <f t="shared" si="539"/>
        <v>0</v>
      </c>
      <c r="H8640" s="1090" t="str">
        <f t="shared" ca="1" si="540"/>
        <v/>
      </c>
      <c r="I8640" s="1109"/>
      <c r="J8640" s="1109"/>
      <c r="K8640" s="1112"/>
      <c r="L8640" s="1091"/>
      <c r="M8640" s="1091"/>
      <c r="N8640" s="1091"/>
      <c r="O8640" s="1091"/>
      <c r="P8640" s="1096"/>
      <c r="Q8640" s="1096"/>
      <c r="R8640" s="1096"/>
      <c r="S8640" s="1091"/>
    </row>
    <row r="8641" spans="1:19" x14ac:dyDescent="0.3">
      <c r="A8641" s="1090">
        <v>8636</v>
      </c>
      <c r="B8641" s="1091"/>
      <c r="C8641" s="1091"/>
      <c r="D8641" s="1097"/>
      <c r="E8641" s="1093">
        <f t="shared" si="537"/>
        <v>0</v>
      </c>
      <c r="F8641" s="1094">
        <f t="shared" si="538"/>
        <v>0</v>
      </c>
      <c r="G8641" s="1095">
        <f t="shared" si="539"/>
        <v>0</v>
      </c>
      <c r="H8641" s="1090" t="str">
        <f t="shared" ca="1" si="540"/>
        <v/>
      </c>
      <c r="I8641" s="1109"/>
      <c r="J8641" s="1109"/>
      <c r="K8641" s="1112"/>
      <c r="L8641" s="1091"/>
      <c r="M8641" s="1091"/>
      <c r="N8641" s="1091"/>
      <c r="O8641" s="1091"/>
      <c r="P8641" s="1096"/>
      <c r="Q8641" s="1096"/>
      <c r="R8641" s="1096"/>
      <c r="S8641" s="1091"/>
    </row>
    <row r="8642" spans="1:19" x14ac:dyDescent="0.3">
      <c r="A8642" s="1090">
        <v>8637</v>
      </c>
      <c r="B8642" s="1091"/>
      <c r="C8642" s="1091"/>
      <c r="D8642" s="1097"/>
      <c r="E8642" s="1093">
        <f t="shared" si="537"/>
        <v>0</v>
      </c>
      <c r="F8642" s="1094">
        <f t="shared" si="538"/>
        <v>0</v>
      </c>
      <c r="G8642" s="1095">
        <f t="shared" si="539"/>
        <v>0</v>
      </c>
      <c r="H8642" s="1090" t="str">
        <f t="shared" ca="1" si="540"/>
        <v/>
      </c>
      <c r="I8642" s="1109"/>
      <c r="J8642" s="1109"/>
      <c r="K8642" s="1112"/>
      <c r="L8642" s="1091"/>
      <c r="M8642" s="1091"/>
      <c r="N8642" s="1091"/>
      <c r="O8642" s="1091"/>
      <c r="P8642" s="1096"/>
      <c r="Q8642" s="1096"/>
      <c r="R8642" s="1096"/>
      <c r="S8642" s="1091"/>
    </row>
    <row r="8643" spans="1:19" x14ac:dyDescent="0.3">
      <c r="A8643" s="1090">
        <v>8638</v>
      </c>
      <c r="B8643" s="1091"/>
      <c r="C8643" s="1091"/>
      <c r="D8643" s="1097"/>
      <c r="E8643" s="1093">
        <f t="shared" si="537"/>
        <v>0</v>
      </c>
      <c r="F8643" s="1094">
        <f t="shared" si="538"/>
        <v>0</v>
      </c>
      <c r="G8643" s="1095">
        <f t="shared" si="539"/>
        <v>0</v>
      </c>
      <c r="H8643" s="1090" t="str">
        <f t="shared" ca="1" si="540"/>
        <v/>
      </c>
      <c r="I8643" s="1109"/>
      <c r="J8643" s="1109"/>
      <c r="K8643" s="1112"/>
      <c r="L8643" s="1091"/>
      <c r="M8643" s="1091"/>
      <c r="N8643" s="1091"/>
      <c r="O8643" s="1091"/>
      <c r="P8643" s="1096"/>
      <c r="Q8643" s="1096"/>
      <c r="R8643" s="1096"/>
      <c r="S8643" s="1091"/>
    </row>
    <row r="8644" spans="1:19" x14ac:dyDescent="0.3">
      <c r="A8644" s="1090">
        <v>8639</v>
      </c>
      <c r="B8644" s="1091"/>
      <c r="C8644" s="1091"/>
      <c r="D8644" s="1097"/>
      <c r="E8644" s="1093">
        <f t="shared" si="537"/>
        <v>0</v>
      </c>
      <c r="F8644" s="1094">
        <f t="shared" si="538"/>
        <v>0</v>
      </c>
      <c r="G8644" s="1095">
        <f t="shared" si="539"/>
        <v>0</v>
      </c>
      <c r="H8644" s="1090" t="str">
        <f t="shared" ca="1" si="540"/>
        <v/>
      </c>
      <c r="I8644" s="1109"/>
      <c r="J8644" s="1109"/>
      <c r="K8644" s="1112"/>
      <c r="L8644" s="1091"/>
      <c r="M8644" s="1091"/>
      <c r="N8644" s="1091"/>
      <c r="O8644" s="1091"/>
      <c r="P8644" s="1096"/>
      <c r="Q8644" s="1096"/>
      <c r="R8644" s="1096"/>
      <c r="S8644" s="1091"/>
    </row>
    <row r="8645" spans="1:19" x14ac:dyDescent="0.3">
      <c r="A8645" s="1090">
        <v>8640</v>
      </c>
      <c r="B8645" s="1091"/>
      <c r="C8645" s="1091"/>
      <c r="D8645" s="1097"/>
      <c r="E8645" s="1093">
        <f t="shared" si="537"/>
        <v>0</v>
      </c>
      <c r="F8645" s="1094">
        <f t="shared" si="538"/>
        <v>0</v>
      </c>
      <c r="G8645" s="1095">
        <f t="shared" si="539"/>
        <v>0</v>
      </c>
      <c r="H8645" s="1090" t="str">
        <f t="shared" ca="1" si="540"/>
        <v/>
      </c>
      <c r="I8645" s="1109"/>
      <c r="J8645" s="1109"/>
      <c r="K8645" s="1112"/>
      <c r="L8645" s="1091"/>
      <c r="M8645" s="1091"/>
      <c r="N8645" s="1091"/>
      <c r="O8645" s="1091"/>
      <c r="P8645" s="1096"/>
      <c r="Q8645" s="1096"/>
      <c r="R8645" s="1096"/>
      <c r="S8645" s="1091"/>
    </row>
    <row r="8646" spans="1:19" x14ac:dyDescent="0.3">
      <c r="A8646" s="1090">
        <v>8641</v>
      </c>
      <c r="B8646" s="1091"/>
      <c r="C8646" s="1091"/>
      <c r="D8646" s="1097"/>
      <c r="E8646" s="1093">
        <f t="shared" si="537"/>
        <v>0</v>
      </c>
      <c r="F8646" s="1094">
        <f t="shared" si="538"/>
        <v>0</v>
      </c>
      <c r="G8646" s="1095">
        <f t="shared" si="539"/>
        <v>0</v>
      </c>
      <c r="H8646" s="1090" t="str">
        <f t="shared" ca="1" si="540"/>
        <v/>
      </c>
      <c r="I8646" s="1109"/>
      <c r="J8646" s="1109"/>
      <c r="K8646" s="1112"/>
      <c r="L8646" s="1091"/>
      <c r="M8646" s="1091"/>
      <c r="N8646" s="1091"/>
      <c r="O8646" s="1091"/>
      <c r="P8646" s="1096"/>
      <c r="Q8646" s="1096"/>
      <c r="R8646" s="1096"/>
      <c r="S8646" s="1091"/>
    </row>
    <row r="8647" spans="1:19" x14ac:dyDescent="0.3">
      <c r="A8647" s="1090">
        <v>8642</v>
      </c>
      <c r="B8647" s="1091"/>
      <c r="C8647" s="1091"/>
      <c r="D8647" s="1097"/>
      <c r="E8647" s="1093">
        <f t="shared" ref="E8647:E8710" si="541">D8647</f>
        <v>0</v>
      </c>
      <c r="F8647" s="1094">
        <f t="shared" ref="F8647:F8710" si="542">D8647</f>
        <v>0</v>
      </c>
      <c r="G8647" s="1095">
        <f t="shared" ref="G8647:G8710" si="543">D8647</f>
        <v>0</v>
      </c>
      <c r="H8647" s="1090" t="str">
        <f t="shared" ref="H8647:H8710" ca="1" si="544">IF(ISBLANK(D8647),"",DATEDIF(G8647,TODAY(),"y"))</f>
        <v/>
      </c>
      <c r="I8647" s="1109"/>
      <c r="J8647" s="1109"/>
      <c r="K8647" s="1112"/>
      <c r="L8647" s="1091"/>
      <c r="M8647" s="1091"/>
      <c r="N8647" s="1091"/>
      <c r="O8647" s="1091"/>
      <c r="P8647" s="1096"/>
      <c r="Q8647" s="1096"/>
      <c r="R8647" s="1096"/>
      <c r="S8647" s="1091"/>
    </row>
    <row r="8648" spans="1:19" x14ac:dyDescent="0.3">
      <c r="A8648" s="1090">
        <v>8643</v>
      </c>
      <c r="B8648" s="1091"/>
      <c r="C8648" s="1091"/>
      <c r="D8648" s="1097"/>
      <c r="E8648" s="1093">
        <f t="shared" si="541"/>
        <v>0</v>
      </c>
      <c r="F8648" s="1094">
        <f t="shared" si="542"/>
        <v>0</v>
      </c>
      <c r="G8648" s="1095">
        <f t="shared" si="543"/>
        <v>0</v>
      </c>
      <c r="H8648" s="1090" t="str">
        <f t="shared" ca="1" si="544"/>
        <v/>
      </c>
      <c r="I8648" s="1109"/>
      <c r="J8648" s="1109"/>
      <c r="K8648" s="1112"/>
      <c r="L8648" s="1091"/>
      <c r="M8648" s="1091"/>
      <c r="N8648" s="1091"/>
      <c r="O8648" s="1091"/>
      <c r="P8648" s="1096"/>
      <c r="Q8648" s="1096"/>
      <c r="R8648" s="1096"/>
      <c r="S8648" s="1091"/>
    </row>
    <row r="8649" spans="1:19" x14ac:dyDescent="0.3">
      <c r="A8649" s="1090">
        <v>8644</v>
      </c>
      <c r="B8649" s="1091"/>
      <c r="C8649" s="1091"/>
      <c r="D8649" s="1097"/>
      <c r="E8649" s="1093">
        <f t="shared" si="541"/>
        <v>0</v>
      </c>
      <c r="F8649" s="1094">
        <f t="shared" si="542"/>
        <v>0</v>
      </c>
      <c r="G8649" s="1095">
        <f t="shared" si="543"/>
        <v>0</v>
      </c>
      <c r="H8649" s="1090" t="str">
        <f t="shared" ca="1" si="544"/>
        <v/>
      </c>
      <c r="I8649" s="1109"/>
      <c r="J8649" s="1109"/>
      <c r="K8649" s="1112"/>
      <c r="L8649" s="1091"/>
      <c r="M8649" s="1091"/>
      <c r="N8649" s="1091"/>
      <c r="O8649" s="1091"/>
      <c r="P8649" s="1096"/>
      <c r="Q8649" s="1096"/>
      <c r="R8649" s="1096"/>
      <c r="S8649" s="1091"/>
    </row>
    <row r="8650" spans="1:19" x14ac:dyDescent="0.3">
      <c r="A8650" s="1090">
        <v>8645</v>
      </c>
      <c r="B8650" s="1091"/>
      <c r="C8650" s="1091"/>
      <c r="D8650" s="1097"/>
      <c r="E8650" s="1093">
        <f t="shared" si="541"/>
        <v>0</v>
      </c>
      <c r="F8650" s="1094">
        <f t="shared" si="542"/>
        <v>0</v>
      </c>
      <c r="G8650" s="1095">
        <f t="shared" si="543"/>
        <v>0</v>
      </c>
      <c r="H8650" s="1090" t="str">
        <f t="shared" ca="1" si="544"/>
        <v/>
      </c>
      <c r="I8650" s="1109"/>
      <c r="J8650" s="1109"/>
      <c r="K8650" s="1112"/>
      <c r="L8650" s="1091"/>
      <c r="M8650" s="1091"/>
      <c r="N8650" s="1091"/>
      <c r="O8650" s="1091"/>
      <c r="P8650" s="1096"/>
      <c r="Q8650" s="1096"/>
      <c r="R8650" s="1096"/>
      <c r="S8650" s="1091"/>
    </row>
    <row r="8651" spans="1:19" x14ac:dyDescent="0.3">
      <c r="A8651" s="1090">
        <v>8646</v>
      </c>
      <c r="B8651" s="1091"/>
      <c r="C8651" s="1091"/>
      <c r="D8651" s="1097"/>
      <c r="E8651" s="1093">
        <f t="shared" si="541"/>
        <v>0</v>
      </c>
      <c r="F8651" s="1094">
        <f t="shared" si="542"/>
        <v>0</v>
      </c>
      <c r="G8651" s="1095">
        <f t="shared" si="543"/>
        <v>0</v>
      </c>
      <c r="H8651" s="1090" t="str">
        <f t="shared" ca="1" si="544"/>
        <v/>
      </c>
      <c r="I8651" s="1109"/>
      <c r="J8651" s="1109"/>
      <c r="K8651" s="1112"/>
      <c r="L8651" s="1091"/>
      <c r="M8651" s="1091"/>
      <c r="N8651" s="1091"/>
      <c r="O8651" s="1091"/>
      <c r="P8651" s="1096"/>
      <c r="Q8651" s="1096"/>
      <c r="R8651" s="1096"/>
      <c r="S8651" s="1091"/>
    </row>
    <row r="8652" spans="1:19" x14ac:dyDescent="0.3">
      <c r="A8652" s="1090">
        <v>8647</v>
      </c>
      <c r="B8652" s="1091"/>
      <c r="C8652" s="1091"/>
      <c r="D8652" s="1097"/>
      <c r="E8652" s="1093">
        <f t="shared" si="541"/>
        <v>0</v>
      </c>
      <c r="F8652" s="1094">
        <f t="shared" si="542"/>
        <v>0</v>
      </c>
      <c r="G8652" s="1095">
        <f t="shared" si="543"/>
        <v>0</v>
      </c>
      <c r="H8652" s="1090" t="str">
        <f t="shared" ca="1" si="544"/>
        <v/>
      </c>
      <c r="I8652" s="1109"/>
      <c r="J8652" s="1109"/>
      <c r="K8652" s="1112"/>
      <c r="L8652" s="1091"/>
      <c r="M8652" s="1091"/>
      <c r="N8652" s="1091"/>
      <c r="O8652" s="1091"/>
      <c r="P8652" s="1096"/>
      <c r="Q8652" s="1096"/>
      <c r="R8652" s="1096"/>
      <c r="S8652" s="1091"/>
    </row>
    <row r="8653" spans="1:19" x14ac:dyDescent="0.3">
      <c r="A8653" s="1090">
        <v>8648</v>
      </c>
      <c r="B8653" s="1091"/>
      <c r="C8653" s="1091"/>
      <c r="D8653" s="1097"/>
      <c r="E8653" s="1093">
        <f t="shared" si="541"/>
        <v>0</v>
      </c>
      <c r="F8653" s="1094">
        <f t="shared" si="542"/>
        <v>0</v>
      </c>
      <c r="G8653" s="1095">
        <f t="shared" si="543"/>
        <v>0</v>
      </c>
      <c r="H8653" s="1090" t="str">
        <f t="shared" ca="1" si="544"/>
        <v/>
      </c>
      <c r="I8653" s="1109"/>
      <c r="J8653" s="1109"/>
      <c r="K8653" s="1112"/>
      <c r="L8653" s="1091"/>
      <c r="M8653" s="1091"/>
      <c r="N8653" s="1091"/>
      <c r="O8653" s="1091"/>
      <c r="P8653" s="1096"/>
      <c r="Q8653" s="1096"/>
      <c r="R8653" s="1096"/>
      <c r="S8653" s="1091"/>
    </row>
    <row r="8654" spans="1:19" x14ac:dyDescent="0.3">
      <c r="A8654" s="1090">
        <v>8649</v>
      </c>
      <c r="B8654" s="1091"/>
      <c r="C8654" s="1091"/>
      <c r="D8654" s="1097"/>
      <c r="E8654" s="1093">
        <f t="shared" si="541"/>
        <v>0</v>
      </c>
      <c r="F8654" s="1094">
        <f t="shared" si="542"/>
        <v>0</v>
      </c>
      <c r="G8654" s="1095">
        <f t="shared" si="543"/>
        <v>0</v>
      </c>
      <c r="H8654" s="1090" t="str">
        <f t="shared" ca="1" si="544"/>
        <v/>
      </c>
      <c r="I8654" s="1109"/>
      <c r="J8654" s="1109"/>
      <c r="K8654" s="1112"/>
      <c r="L8654" s="1091"/>
      <c r="M8654" s="1091"/>
      <c r="N8654" s="1091"/>
      <c r="O8654" s="1091"/>
      <c r="P8654" s="1096"/>
      <c r="Q8654" s="1096"/>
      <c r="R8654" s="1096"/>
      <c r="S8654" s="1091"/>
    </row>
    <row r="8655" spans="1:19" x14ac:dyDescent="0.3">
      <c r="A8655" s="1090">
        <v>8650</v>
      </c>
      <c r="B8655" s="1091"/>
      <c r="C8655" s="1091"/>
      <c r="D8655" s="1097"/>
      <c r="E8655" s="1093">
        <f t="shared" si="541"/>
        <v>0</v>
      </c>
      <c r="F8655" s="1094">
        <f t="shared" si="542"/>
        <v>0</v>
      </c>
      <c r="G8655" s="1095">
        <f t="shared" si="543"/>
        <v>0</v>
      </c>
      <c r="H8655" s="1090" t="str">
        <f t="shared" ca="1" si="544"/>
        <v/>
      </c>
      <c r="I8655" s="1109"/>
      <c r="J8655" s="1109"/>
      <c r="K8655" s="1112"/>
      <c r="L8655" s="1091"/>
      <c r="M8655" s="1091"/>
      <c r="N8655" s="1091"/>
      <c r="O8655" s="1091"/>
      <c r="P8655" s="1096"/>
      <c r="Q8655" s="1096"/>
      <c r="R8655" s="1096"/>
      <c r="S8655" s="1091"/>
    </row>
    <row r="8656" spans="1:19" x14ac:dyDescent="0.3">
      <c r="A8656" s="1090">
        <v>8651</v>
      </c>
      <c r="B8656" s="1091"/>
      <c r="C8656" s="1091"/>
      <c r="D8656" s="1097"/>
      <c r="E8656" s="1093">
        <f t="shared" si="541"/>
        <v>0</v>
      </c>
      <c r="F8656" s="1094">
        <f t="shared" si="542"/>
        <v>0</v>
      </c>
      <c r="G8656" s="1095">
        <f t="shared" si="543"/>
        <v>0</v>
      </c>
      <c r="H8656" s="1090" t="str">
        <f t="shared" ca="1" si="544"/>
        <v/>
      </c>
      <c r="I8656" s="1109"/>
      <c r="J8656" s="1109"/>
      <c r="K8656" s="1112"/>
      <c r="L8656" s="1091"/>
      <c r="M8656" s="1091"/>
      <c r="N8656" s="1091"/>
      <c r="O8656" s="1091"/>
      <c r="P8656" s="1096"/>
      <c r="Q8656" s="1096"/>
      <c r="R8656" s="1096"/>
      <c r="S8656" s="1091"/>
    </row>
    <row r="8657" spans="1:19" x14ac:dyDescent="0.3">
      <c r="A8657" s="1090">
        <v>8652</v>
      </c>
      <c r="B8657" s="1091"/>
      <c r="C8657" s="1091"/>
      <c r="D8657" s="1097"/>
      <c r="E8657" s="1093">
        <f t="shared" si="541"/>
        <v>0</v>
      </c>
      <c r="F8657" s="1094">
        <f t="shared" si="542"/>
        <v>0</v>
      </c>
      <c r="G8657" s="1095">
        <f t="shared" si="543"/>
        <v>0</v>
      </c>
      <c r="H8657" s="1090" t="str">
        <f t="shared" ca="1" si="544"/>
        <v/>
      </c>
      <c r="I8657" s="1109"/>
      <c r="J8657" s="1109"/>
      <c r="K8657" s="1112"/>
      <c r="L8657" s="1091"/>
      <c r="M8657" s="1091"/>
      <c r="N8657" s="1091"/>
      <c r="O8657" s="1091"/>
      <c r="P8657" s="1096"/>
      <c r="Q8657" s="1096"/>
      <c r="R8657" s="1096"/>
      <c r="S8657" s="1091"/>
    </row>
    <row r="8658" spans="1:19" x14ac:dyDescent="0.3">
      <c r="A8658" s="1090">
        <v>8653</v>
      </c>
      <c r="B8658" s="1091"/>
      <c r="C8658" s="1091"/>
      <c r="D8658" s="1097"/>
      <c r="E8658" s="1093">
        <f t="shared" si="541"/>
        <v>0</v>
      </c>
      <c r="F8658" s="1094">
        <f t="shared" si="542"/>
        <v>0</v>
      </c>
      <c r="G8658" s="1095">
        <f t="shared" si="543"/>
        <v>0</v>
      </c>
      <c r="H8658" s="1090" t="str">
        <f t="shared" ca="1" si="544"/>
        <v/>
      </c>
      <c r="I8658" s="1109"/>
      <c r="J8658" s="1109"/>
      <c r="K8658" s="1112"/>
      <c r="L8658" s="1091"/>
      <c r="M8658" s="1091"/>
      <c r="N8658" s="1091"/>
      <c r="O8658" s="1091"/>
      <c r="P8658" s="1096"/>
      <c r="Q8658" s="1096"/>
      <c r="R8658" s="1096"/>
      <c r="S8658" s="1091"/>
    </row>
    <row r="8659" spans="1:19" x14ac:dyDescent="0.3">
      <c r="A8659" s="1090">
        <v>8654</v>
      </c>
      <c r="B8659" s="1091"/>
      <c r="C8659" s="1091"/>
      <c r="D8659" s="1097"/>
      <c r="E8659" s="1093">
        <f t="shared" si="541"/>
        <v>0</v>
      </c>
      <c r="F8659" s="1094">
        <f t="shared" si="542"/>
        <v>0</v>
      </c>
      <c r="G8659" s="1095">
        <f t="shared" si="543"/>
        <v>0</v>
      </c>
      <c r="H8659" s="1090" t="str">
        <f t="shared" ca="1" si="544"/>
        <v/>
      </c>
      <c r="I8659" s="1109"/>
      <c r="J8659" s="1109"/>
      <c r="K8659" s="1112"/>
      <c r="L8659" s="1091"/>
      <c r="M8659" s="1091"/>
      <c r="N8659" s="1091"/>
      <c r="O8659" s="1091"/>
      <c r="P8659" s="1096"/>
      <c r="Q8659" s="1096"/>
      <c r="R8659" s="1096"/>
      <c r="S8659" s="1091"/>
    </row>
    <row r="8660" spans="1:19" x14ac:dyDescent="0.3">
      <c r="A8660" s="1090">
        <v>8655</v>
      </c>
      <c r="B8660" s="1091"/>
      <c r="C8660" s="1091"/>
      <c r="D8660" s="1097"/>
      <c r="E8660" s="1093">
        <f t="shared" si="541"/>
        <v>0</v>
      </c>
      <c r="F8660" s="1094">
        <f t="shared" si="542"/>
        <v>0</v>
      </c>
      <c r="G8660" s="1095">
        <f t="shared" si="543"/>
        <v>0</v>
      </c>
      <c r="H8660" s="1090" t="str">
        <f t="shared" ca="1" si="544"/>
        <v/>
      </c>
      <c r="I8660" s="1109"/>
      <c r="J8660" s="1109"/>
      <c r="K8660" s="1112"/>
      <c r="L8660" s="1091"/>
      <c r="M8660" s="1091"/>
      <c r="N8660" s="1091"/>
      <c r="O8660" s="1091"/>
      <c r="P8660" s="1096"/>
      <c r="Q8660" s="1096"/>
      <c r="R8660" s="1096"/>
      <c r="S8660" s="1091"/>
    </row>
    <row r="8661" spans="1:19" x14ac:dyDescent="0.3">
      <c r="A8661" s="1090">
        <v>8656</v>
      </c>
      <c r="B8661" s="1091"/>
      <c r="C8661" s="1091"/>
      <c r="D8661" s="1097"/>
      <c r="E8661" s="1093">
        <f t="shared" si="541"/>
        <v>0</v>
      </c>
      <c r="F8661" s="1094">
        <f t="shared" si="542"/>
        <v>0</v>
      </c>
      <c r="G8661" s="1095">
        <f t="shared" si="543"/>
        <v>0</v>
      </c>
      <c r="H8661" s="1090" t="str">
        <f t="shared" ca="1" si="544"/>
        <v/>
      </c>
      <c r="I8661" s="1109"/>
      <c r="J8661" s="1109"/>
      <c r="K8661" s="1112"/>
      <c r="L8661" s="1091"/>
      <c r="M8661" s="1091"/>
      <c r="N8661" s="1091"/>
      <c r="O8661" s="1091"/>
      <c r="P8661" s="1096"/>
      <c r="Q8661" s="1096"/>
      <c r="R8661" s="1096"/>
      <c r="S8661" s="1091"/>
    </row>
    <row r="8662" spans="1:19" x14ac:dyDescent="0.3">
      <c r="A8662" s="1090">
        <v>8657</v>
      </c>
      <c r="B8662" s="1091"/>
      <c r="C8662" s="1091"/>
      <c r="D8662" s="1097"/>
      <c r="E8662" s="1093">
        <f t="shared" si="541"/>
        <v>0</v>
      </c>
      <c r="F8662" s="1094">
        <f t="shared" si="542"/>
        <v>0</v>
      </c>
      <c r="G8662" s="1095">
        <f t="shared" si="543"/>
        <v>0</v>
      </c>
      <c r="H8662" s="1090" t="str">
        <f t="shared" ca="1" si="544"/>
        <v/>
      </c>
      <c r="I8662" s="1109"/>
      <c r="J8662" s="1109"/>
      <c r="K8662" s="1112"/>
      <c r="L8662" s="1091"/>
      <c r="M8662" s="1091"/>
      <c r="N8662" s="1091"/>
      <c r="O8662" s="1091"/>
      <c r="P8662" s="1096"/>
      <c r="Q8662" s="1096"/>
      <c r="R8662" s="1096"/>
      <c r="S8662" s="1091"/>
    </row>
    <row r="8663" spans="1:19" x14ac:dyDescent="0.3">
      <c r="A8663" s="1090">
        <v>8658</v>
      </c>
      <c r="B8663" s="1091"/>
      <c r="C8663" s="1091"/>
      <c r="D8663" s="1097"/>
      <c r="E8663" s="1093">
        <f t="shared" si="541"/>
        <v>0</v>
      </c>
      <c r="F8663" s="1094">
        <f t="shared" si="542"/>
        <v>0</v>
      </c>
      <c r="G8663" s="1095">
        <f t="shared" si="543"/>
        <v>0</v>
      </c>
      <c r="H8663" s="1090" t="str">
        <f t="shared" ca="1" si="544"/>
        <v/>
      </c>
      <c r="I8663" s="1109"/>
      <c r="J8663" s="1109"/>
      <c r="K8663" s="1112"/>
      <c r="L8663" s="1091"/>
      <c r="M8663" s="1091"/>
      <c r="N8663" s="1091"/>
      <c r="O8663" s="1091"/>
      <c r="P8663" s="1096"/>
      <c r="Q8663" s="1096"/>
      <c r="R8663" s="1096"/>
      <c r="S8663" s="1091"/>
    </row>
    <row r="8664" spans="1:19" x14ac:dyDescent="0.3">
      <c r="A8664" s="1090">
        <v>8659</v>
      </c>
      <c r="B8664" s="1091"/>
      <c r="C8664" s="1091"/>
      <c r="D8664" s="1097"/>
      <c r="E8664" s="1093">
        <f t="shared" si="541"/>
        <v>0</v>
      </c>
      <c r="F8664" s="1094">
        <f t="shared" si="542"/>
        <v>0</v>
      </c>
      <c r="G8664" s="1095">
        <f t="shared" si="543"/>
        <v>0</v>
      </c>
      <c r="H8664" s="1090" t="str">
        <f t="shared" ca="1" si="544"/>
        <v/>
      </c>
      <c r="I8664" s="1109"/>
      <c r="J8664" s="1109"/>
      <c r="K8664" s="1112"/>
      <c r="L8664" s="1091"/>
      <c r="M8664" s="1091"/>
      <c r="N8664" s="1091"/>
      <c r="O8664" s="1091"/>
      <c r="P8664" s="1096"/>
      <c r="Q8664" s="1096"/>
      <c r="R8664" s="1096"/>
      <c r="S8664" s="1091"/>
    </row>
    <row r="8665" spans="1:19" x14ac:dyDescent="0.3">
      <c r="A8665" s="1090">
        <v>8660</v>
      </c>
      <c r="B8665" s="1091"/>
      <c r="C8665" s="1091"/>
      <c r="D8665" s="1097"/>
      <c r="E8665" s="1093">
        <f t="shared" si="541"/>
        <v>0</v>
      </c>
      <c r="F8665" s="1094">
        <f t="shared" si="542"/>
        <v>0</v>
      </c>
      <c r="G8665" s="1095">
        <f t="shared" si="543"/>
        <v>0</v>
      </c>
      <c r="H8665" s="1090" t="str">
        <f t="shared" ca="1" si="544"/>
        <v/>
      </c>
      <c r="I8665" s="1109"/>
      <c r="J8665" s="1109"/>
      <c r="K8665" s="1112"/>
      <c r="L8665" s="1091"/>
      <c r="M8665" s="1091"/>
      <c r="N8665" s="1091"/>
      <c r="O8665" s="1091"/>
      <c r="P8665" s="1096"/>
      <c r="Q8665" s="1096"/>
      <c r="R8665" s="1096"/>
      <c r="S8665" s="1091"/>
    </row>
    <row r="8666" spans="1:19" x14ac:dyDescent="0.3">
      <c r="A8666" s="1090">
        <v>8661</v>
      </c>
      <c r="B8666" s="1091"/>
      <c r="C8666" s="1091"/>
      <c r="D8666" s="1097"/>
      <c r="E8666" s="1093">
        <f t="shared" si="541"/>
        <v>0</v>
      </c>
      <c r="F8666" s="1094">
        <f t="shared" si="542"/>
        <v>0</v>
      </c>
      <c r="G8666" s="1095">
        <f t="shared" si="543"/>
        <v>0</v>
      </c>
      <c r="H8666" s="1090" t="str">
        <f t="shared" ca="1" si="544"/>
        <v/>
      </c>
      <c r="I8666" s="1109"/>
      <c r="J8666" s="1109"/>
      <c r="K8666" s="1112"/>
      <c r="L8666" s="1091"/>
      <c r="M8666" s="1091"/>
      <c r="N8666" s="1091"/>
      <c r="O8666" s="1091"/>
      <c r="P8666" s="1096"/>
      <c r="Q8666" s="1096"/>
      <c r="R8666" s="1096"/>
      <c r="S8666" s="1091"/>
    </row>
    <row r="8667" spans="1:19" x14ac:dyDescent="0.3">
      <c r="A8667" s="1090">
        <v>8662</v>
      </c>
      <c r="B8667" s="1091"/>
      <c r="C8667" s="1091"/>
      <c r="D8667" s="1097"/>
      <c r="E8667" s="1093">
        <f t="shared" si="541"/>
        <v>0</v>
      </c>
      <c r="F8667" s="1094">
        <f t="shared" si="542"/>
        <v>0</v>
      </c>
      <c r="G8667" s="1095">
        <f t="shared" si="543"/>
        <v>0</v>
      </c>
      <c r="H8667" s="1090" t="str">
        <f t="shared" ca="1" si="544"/>
        <v/>
      </c>
      <c r="I8667" s="1109"/>
      <c r="J8667" s="1109"/>
      <c r="K8667" s="1112"/>
      <c r="L8667" s="1091"/>
      <c r="M8667" s="1091"/>
      <c r="N8667" s="1091"/>
      <c r="O8667" s="1091"/>
      <c r="P8667" s="1096"/>
      <c r="Q8667" s="1096"/>
      <c r="R8667" s="1096"/>
      <c r="S8667" s="1091"/>
    </row>
    <row r="8668" spans="1:19" x14ac:dyDescent="0.3">
      <c r="A8668" s="1090">
        <v>8663</v>
      </c>
      <c r="B8668" s="1091"/>
      <c r="C8668" s="1091"/>
      <c r="D8668" s="1097"/>
      <c r="E8668" s="1093">
        <f t="shared" si="541"/>
        <v>0</v>
      </c>
      <c r="F8668" s="1094">
        <f t="shared" si="542"/>
        <v>0</v>
      </c>
      <c r="G8668" s="1095">
        <f t="shared" si="543"/>
        <v>0</v>
      </c>
      <c r="H8668" s="1090" t="str">
        <f t="shared" ca="1" si="544"/>
        <v/>
      </c>
      <c r="I8668" s="1109"/>
      <c r="J8668" s="1109"/>
      <c r="K8668" s="1112"/>
      <c r="L8668" s="1091"/>
      <c r="M8668" s="1091"/>
      <c r="N8668" s="1091"/>
      <c r="O8668" s="1091"/>
      <c r="P8668" s="1096"/>
      <c r="Q8668" s="1096"/>
      <c r="R8668" s="1096"/>
      <c r="S8668" s="1091"/>
    </row>
    <row r="8669" spans="1:19" x14ac:dyDescent="0.3">
      <c r="A8669" s="1090">
        <v>8664</v>
      </c>
      <c r="B8669" s="1091"/>
      <c r="C8669" s="1091"/>
      <c r="D8669" s="1097"/>
      <c r="E8669" s="1093">
        <f t="shared" si="541"/>
        <v>0</v>
      </c>
      <c r="F8669" s="1094">
        <f t="shared" si="542"/>
        <v>0</v>
      </c>
      <c r="G8669" s="1095">
        <f t="shared" si="543"/>
        <v>0</v>
      </c>
      <c r="H8669" s="1090" t="str">
        <f t="shared" ca="1" si="544"/>
        <v/>
      </c>
      <c r="I8669" s="1109"/>
      <c r="J8669" s="1109"/>
      <c r="K8669" s="1112"/>
      <c r="L8669" s="1091"/>
      <c r="M8669" s="1091"/>
      <c r="N8669" s="1091"/>
      <c r="O8669" s="1091"/>
      <c r="P8669" s="1096"/>
      <c r="Q8669" s="1096"/>
      <c r="R8669" s="1096"/>
      <c r="S8669" s="1091"/>
    </row>
    <row r="8670" spans="1:19" x14ac:dyDescent="0.3">
      <c r="A8670" s="1090">
        <v>8665</v>
      </c>
      <c r="B8670" s="1091"/>
      <c r="C8670" s="1091"/>
      <c r="D8670" s="1097"/>
      <c r="E8670" s="1093">
        <f t="shared" si="541"/>
        <v>0</v>
      </c>
      <c r="F8670" s="1094">
        <f t="shared" si="542"/>
        <v>0</v>
      </c>
      <c r="G8670" s="1095">
        <f t="shared" si="543"/>
        <v>0</v>
      </c>
      <c r="H8670" s="1090" t="str">
        <f t="shared" ca="1" si="544"/>
        <v/>
      </c>
      <c r="I8670" s="1109"/>
      <c r="J8670" s="1109"/>
      <c r="K8670" s="1112"/>
      <c r="L8670" s="1091"/>
      <c r="M8670" s="1091"/>
      <c r="N8670" s="1091"/>
      <c r="O8670" s="1091"/>
      <c r="P8670" s="1096"/>
      <c r="Q8670" s="1096"/>
      <c r="R8670" s="1096"/>
      <c r="S8670" s="1091"/>
    </row>
    <row r="8671" spans="1:19" x14ac:dyDescent="0.3">
      <c r="A8671" s="1090">
        <v>8666</v>
      </c>
      <c r="B8671" s="1091"/>
      <c r="C8671" s="1091"/>
      <c r="D8671" s="1097"/>
      <c r="E8671" s="1093">
        <f t="shared" si="541"/>
        <v>0</v>
      </c>
      <c r="F8671" s="1094">
        <f t="shared" si="542"/>
        <v>0</v>
      </c>
      <c r="G8671" s="1095">
        <f t="shared" si="543"/>
        <v>0</v>
      </c>
      <c r="H8671" s="1090" t="str">
        <f t="shared" ca="1" si="544"/>
        <v/>
      </c>
      <c r="I8671" s="1109"/>
      <c r="J8671" s="1109"/>
      <c r="K8671" s="1112"/>
      <c r="L8671" s="1091"/>
      <c r="M8671" s="1091"/>
      <c r="N8671" s="1091"/>
      <c r="O8671" s="1091"/>
      <c r="P8671" s="1096"/>
      <c r="Q8671" s="1096"/>
      <c r="R8671" s="1096"/>
      <c r="S8671" s="1091"/>
    </row>
    <row r="8672" spans="1:19" x14ac:dyDescent="0.3">
      <c r="A8672" s="1090">
        <v>8667</v>
      </c>
      <c r="B8672" s="1091"/>
      <c r="C8672" s="1091"/>
      <c r="D8672" s="1097"/>
      <c r="E8672" s="1093">
        <f t="shared" si="541"/>
        <v>0</v>
      </c>
      <c r="F8672" s="1094">
        <f t="shared" si="542"/>
        <v>0</v>
      </c>
      <c r="G8672" s="1095">
        <f t="shared" si="543"/>
        <v>0</v>
      </c>
      <c r="H8672" s="1090" t="str">
        <f t="shared" ca="1" si="544"/>
        <v/>
      </c>
      <c r="I8672" s="1109"/>
      <c r="J8672" s="1109"/>
      <c r="K8672" s="1112"/>
      <c r="L8672" s="1091"/>
      <c r="M8672" s="1091"/>
      <c r="N8672" s="1091"/>
      <c r="O8672" s="1091"/>
      <c r="P8672" s="1096"/>
      <c r="Q8672" s="1096"/>
      <c r="R8672" s="1096"/>
      <c r="S8672" s="1091"/>
    </row>
    <row r="8673" spans="1:19" x14ac:dyDescent="0.3">
      <c r="A8673" s="1090">
        <v>8668</v>
      </c>
      <c r="B8673" s="1091"/>
      <c r="C8673" s="1091"/>
      <c r="D8673" s="1097"/>
      <c r="E8673" s="1093">
        <f t="shared" si="541"/>
        <v>0</v>
      </c>
      <c r="F8673" s="1094">
        <f t="shared" si="542"/>
        <v>0</v>
      </c>
      <c r="G8673" s="1095">
        <f t="shared" si="543"/>
        <v>0</v>
      </c>
      <c r="H8673" s="1090" t="str">
        <f t="shared" ca="1" si="544"/>
        <v/>
      </c>
      <c r="I8673" s="1109"/>
      <c r="J8673" s="1109"/>
      <c r="K8673" s="1112"/>
      <c r="L8673" s="1091"/>
      <c r="M8673" s="1091"/>
      <c r="N8673" s="1091"/>
      <c r="O8673" s="1091"/>
      <c r="P8673" s="1096"/>
      <c r="Q8673" s="1096"/>
      <c r="R8673" s="1096"/>
      <c r="S8673" s="1091"/>
    </row>
    <row r="8674" spans="1:19" x14ac:dyDescent="0.3">
      <c r="A8674" s="1090">
        <v>8669</v>
      </c>
      <c r="B8674" s="1091"/>
      <c r="C8674" s="1091"/>
      <c r="D8674" s="1097"/>
      <c r="E8674" s="1093">
        <f t="shared" si="541"/>
        <v>0</v>
      </c>
      <c r="F8674" s="1094">
        <f t="shared" si="542"/>
        <v>0</v>
      </c>
      <c r="G8674" s="1095">
        <f t="shared" si="543"/>
        <v>0</v>
      </c>
      <c r="H8674" s="1090" t="str">
        <f t="shared" ca="1" si="544"/>
        <v/>
      </c>
      <c r="I8674" s="1109"/>
      <c r="J8674" s="1109"/>
      <c r="K8674" s="1112"/>
      <c r="L8674" s="1091"/>
      <c r="M8674" s="1091"/>
      <c r="N8674" s="1091"/>
      <c r="O8674" s="1091"/>
      <c r="P8674" s="1096"/>
      <c r="Q8674" s="1096"/>
      <c r="R8674" s="1096"/>
      <c r="S8674" s="1091"/>
    </row>
    <row r="8675" spans="1:19" x14ac:dyDescent="0.3">
      <c r="A8675" s="1090">
        <v>8670</v>
      </c>
      <c r="B8675" s="1091"/>
      <c r="C8675" s="1091"/>
      <c r="D8675" s="1097"/>
      <c r="E8675" s="1093">
        <f t="shared" si="541"/>
        <v>0</v>
      </c>
      <c r="F8675" s="1094">
        <f t="shared" si="542"/>
        <v>0</v>
      </c>
      <c r="G8675" s="1095">
        <f t="shared" si="543"/>
        <v>0</v>
      </c>
      <c r="H8675" s="1090" t="str">
        <f t="shared" ca="1" si="544"/>
        <v/>
      </c>
      <c r="I8675" s="1109"/>
      <c r="J8675" s="1109"/>
      <c r="K8675" s="1112"/>
      <c r="L8675" s="1091"/>
      <c r="M8675" s="1091"/>
      <c r="N8675" s="1091"/>
      <c r="O8675" s="1091"/>
      <c r="P8675" s="1096"/>
      <c r="Q8675" s="1096"/>
      <c r="R8675" s="1096"/>
      <c r="S8675" s="1091"/>
    </row>
    <row r="8676" spans="1:19" x14ac:dyDescent="0.3">
      <c r="A8676" s="1090">
        <v>8671</v>
      </c>
      <c r="B8676" s="1091"/>
      <c r="C8676" s="1091"/>
      <c r="D8676" s="1097"/>
      <c r="E8676" s="1093">
        <f t="shared" si="541"/>
        <v>0</v>
      </c>
      <c r="F8676" s="1094">
        <f t="shared" si="542"/>
        <v>0</v>
      </c>
      <c r="G8676" s="1095">
        <f t="shared" si="543"/>
        <v>0</v>
      </c>
      <c r="H8676" s="1090" t="str">
        <f t="shared" ca="1" si="544"/>
        <v/>
      </c>
      <c r="I8676" s="1109"/>
      <c r="J8676" s="1109"/>
      <c r="K8676" s="1112"/>
      <c r="L8676" s="1091"/>
      <c r="M8676" s="1091"/>
      <c r="N8676" s="1091"/>
      <c r="O8676" s="1091"/>
      <c r="P8676" s="1096"/>
      <c r="Q8676" s="1096"/>
      <c r="R8676" s="1096"/>
      <c r="S8676" s="1091"/>
    </row>
    <row r="8677" spans="1:19" x14ac:dyDescent="0.3">
      <c r="A8677" s="1090">
        <v>8672</v>
      </c>
      <c r="B8677" s="1091"/>
      <c r="C8677" s="1091"/>
      <c r="D8677" s="1097"/>
      <c r="E8677" s="1093">
        <f t="shared" si="541"/>
        <v>0</v>
      </c>
      <c r="F8677" s="1094">
        <f t="shared" si="542"/>
        <v>0</v>
      </c>
      <c r="G8677" s="1095">
        <f t="shared" si="543"/>
        <v>0</v>
      </c>
      <c r="H8677" s="1090" t="str">
        <f t="shared" ca="1" si="544"/>
        <v/>
      </c>
      <c r="I8677" s="1109"/>
      <c r="J8677" s="1109"/>
      <c r="K8677" s="1112"/>
      <c r="L8677" s="1091"/>
      <c r="M8677" s="1091"/>
      <c r="N8677" s="1091"/>
      <c r="O8677" s="1091"/>
      <c r="P8677" s="1096"/>
      <c r="Q8677" s="1096"/>
      <c r="R8677" s="1096"/>
      <c r="S8677" s="1091"/>
    </row>
    <row r="8678" spans="1:19" x14ac:dyDescent="0.3">
      <c r="A8678" s="1090">
        <v>8673</v>
      </c>
      <c r="B8678" s="1091"/>
      <c r="C8678" s="1091"/>
      <c r="D8678" s="1097"/>
      <c r="E8678" s="1093">
        <f t="shared" si="541"/>
        <v>0</v>
      </c>
      <c r="F8678" s="1094">
        <f t="shared" si="542"/>
        <v>0</v>
      </c>
      <c r="G8678" s="1095">
        <f t="shared" si="543"/>
        <v>0</v>
      </c>
      <c r="H8678" s="1090" t="str">
        <f t="shared" ca="1" si="544"/>
        <v/>
      </c>
      <c r="I8678" s="1109"/>
      <c r="J8678" s="1109"/>
      <c r="K8678" s="1112"/>
      <c r="L8678" s="1091"/>
      <c r="M8678" s="1091"/>
      <c r="N8678" s="1091"/>
      <c r="O8678" s="1091"/>
      <c r="P8678" s="1096"/>
      <c r="Q8678" s="1096"/>
      <c r="R8678" s="1096"/>
      <c r="S8678" s="1091"/>
    </row>
    <row r="8679" spans="1:19" x14ac:dyDescent="0.3">
      <c r="A8679" s="1090">
        <v>8674</v>
      </c>
      <c r="B8679" s="1091"/>
      <c r="C8679" s="1091"/>
      <c r="D8679" s="1097"/>
      <c r="E8679" s="1093">
        <f t="shared" si="541"/>
        <v>0</v>
      </c>
      <c r="F8679" s="1094">
        <f t="shared" si="542"/>
        <v>0</v>
      </c>
      <c r="G8679" s="1095">
        <f t="shared" si="543"/>
        <v>0</v>
      </c>
      <c r="H8679" s="1090" t="str">
        <f t="shared" ca="1" si="544"/>
        <v/>
      </c>
      <c r="I8679" s="1109"/>
      <c r="J8679" s="1109"/>
      <c r="K8679" s="1112"/>
      <c r="L8679" s="1091"/>
      <c r="M8679" s="1091"/>
      <c r="N8679" s="1091"/>
      <c r="O8679" s="1091"/>
      <c r="P8679" s="1096"/>
      <c r="Q8679" s="1096"/>
      <c r="R8679" s="1096"/>
      <c r="S8679" s="1091"/>
    </row>
    <row r="8680" spans="1:19" x14ac:dyDescent="0.3">
      <c r="A8680" s="1090">
        <v>8675</v>
      </c>
      <c r="B8680" s="1091"/>
      <c r="C8680" s="1091"/>
      <c r="D8680" s="1097"/>
      <c r="E8680" s="1093">
        <f t="shared" si="541"/>
        <v>0</v>
      </c>
      <c r="F8680" s="1094">
        <f t="shared" si="542"/>
        <v>0</v>
      </c>
      <c r="G8680" s="1095">
        <f t="shared" si="543"/>
        <v>0</v>
      </c>
      <c r="H8680" s="1090" t="str">
        <f t="shared" ca="1" si="544"/>
        <v/>
      </c>
      <c r="I8680" s="1109"/>
      <c r="J8680" s="1109"/>
      <c r="K8680" s="1112"/>
      <c r="L8680" s="1091"/>
      <c r="M8680" s="1091"/>
      <c r="N8680" s="1091"/>
      <c r="O8680" s="1091"/>
      <c r="P8680" s="1096"/>
      <c r="Q8680" s="1096"/>
      <c r="R8680" s="1096"/>
      <c r="S8680" s="1091"/>
    </row>
    <row r="8681" spans="1:19" x14ac:dyDescent="0.3">
      <c r="A8681" s="1090">
        <v>8676</v>
      </c>
      <c r="B8681" s="1091"/>
      <c r="C8681" s="1091"/>
      <c r="D8681" s="1097"/>
      <c r="E8681" s="1093">
        <f t="shared" si="541"/>
        <v>0</v>
      </c>
      <c r="F8681" s="1094">
        <f t="shared" si="542"/>
        <v>0</v>
      </c>
      <c r="G8681" s="1095">
        <f t="shared" si="543"/>
        <v>0</v>
      </c>
      <c r="H8681" s="1090" t="str">
        <f t="shared" ca="1" si="544"/>
        <v/>
      </c>
      <c r="I8681" s="1109"/>
      <c r="J8681" s="1109"/>
      <c r="K8681" s="1112"/>
      <c r="L8681" s="1091"/>
      <c r="M8681" s="1091"/>
      <c r="N8681" s="1091"/>
      <c r="O8681" s="1091"/>
      <c r="P8681" s="1096"/>
      <c r="Q8681" s="1096"/>
      <c r="R8681" s="1096"/>
      <c r="S8681" s="1091"/>
    </row>
    <row r="8682" spans="1:19" x14ac:dyDescent="0.3">
      <c r="A8682" s="1090">
        <v>8677</v>
      </c>
      <c r="B8682" s="1091"/>
      <c r="C8682" s="1091"/>
      <c r="D8682" s="1097"/>
      <c r="E8682" s="1093">
        <f t="shared" si="541"/>
        <v>0</v>
      </c>
      <c r="F8682" s="1094">
        <f t="shared" si="542"/>
        <v>0</v>
      </c>
      <c r="G8682" s="1095">
        <f t="shared" si="543"/>
        <v>0</v>
      </c>
      <c r="H8682" s="1090" t="str">
        <f t="shared" ca="1" si="544"/>
        <v/>
      </c>
      <c r="I8682" s="1109"/>
      <c r="J8682" s="1109"/>
      <c r="K8682" s="1112"/>
      <c r="L8682" s="1091"/>
      <c r="M8682" s="1091"/>
      <c r="N8682" s="1091"/>
      <c r="O8682" s="1091"/>
      <c r="P8682" s="1096"/>
      <c r="Q8682" s="1096"/>
      <c r="R8682" s="1096"/>
      <c r="S8682" s="1091"/>
    </row>
    <row r="8683" spans="1:19" x14ac:dyDescent="0.3">
      <c r="A8683" s="1090">
        <v>8678</v>
      </c>
      <c r="B8683" s="1091"/>
      <c r="C8683" s="1091"/>
      <c r="D8683" s="1097"/>
      <c r="E8683" s="1093">
        <f t="shared" si="541"/>
        <v>0</v>
      </c>
      <c r="F8683" s="1094">
        <f t="shared" si="542"/>
        <v>0</v>
      </c>
      <c r="G8683" s="1095">
        <f t="shared" si="543"/>
        <v>0</v>
      </c>
      <c r="H8683" s="1090" t="str">
        <f t="shared" ca="1" si="544"/>
        <v/>
      </c>
      <c r="I8683" s="1109"/>
      <c r="J8683" s="1109"/>
      <c r="K8683" s="1112"/>
      <c r="L8683" s="1091"/>
      <c r="M8683" s="1091"/>
      <c r="N8683" s="1091"/>
      <c r="O8683" s="1091"/>
      <c r="P8683" s="1096"/>
      <c r="Q8683" s="1096"/>
      <c r="R8683" s="1096"/>
      <c r="S8683" s="1091"/>
    </row>
    <row r="8684" spans="1:19" x14ac:dyDescent="0.3">
      <c r="A8684" s="1090">
        <v>8679</v>
      </c>
      <c r="B8684" s="1091"/>
      <c r="C8684" s="1091"/>
      <c r="D8684" s="1097"/>
      <c r="E8684" s="1093">
        <f t="shared" si="541"/>
        <v>0</v>
      </c>
      <c r="F8684" s="1094">
        <f t="shared" si="542"/>
        <v>0</v>
      </c>
      <c r="G8684" s="1095">
        <f t="shared" si="543"/>
        <v>0</v>
      </c>
      <c r="H8684" s="1090" t="str">
        <f t="shared" ca="1" si="544"/>
        <v/>
      </c>
      <c r="I8684" s="1109"/>
      <c r="J8684" s="1109"/>
      <c r="K8684" s="1112"/>
      <c r="L8684" s="1091"/>
      <c r="M8684" s="1091"/>
      <c r="N8684" s="1091"/>
      <c r="O8684" s="1091"/>
      <c r="P8684" s="1096"/>
      <c r="Q8684" s="1096"/>
      <c r="R8684" s="1096"/>
      <c r="S8684" s="1091"/>
    </row>
    <row r="8685" spans="1:19" x14ac:dyDescent="0.3">
      <c r="A8685" s="1090">
        <v>8680</v>
      </c>
      <c r="B8685" s="1091"/>
      <c r="C8685" s="1091"/>
      <c r="D8685" s="1097"/>
      <c r="E8685" s="1093">
        <f t="shared" si="541"/>
        <v>0</v>
      </c>
      <c r="F8685" s="1094">
        <f t="shared" si="542"/>
        <v>0</v>
      </c>
      <c r="G8685" s="1095">
        <f t="shared" si="543"/>
        <v>0</v>
      </c>
      <c r="H8685" s="1090" t="str">
        <f t="shared" ca="1" si="544"/>
        <v/>
      </c>
      <c r="I8685" s="1109"/>
      <c r="J8685" s="1109"/>
      <c r="K8685" s="1112"/>
      <c r="L8685" s="1091"/>
      <c r="M8685" s="1091"/>
      <c r="N8685" s="1091"/>
      <c r="O8685" s="1091"/>
      <c r="P8685" s="1096"/>
      <c r="Q8685" s="1096"/>
      <c r="R8685" s="1096"/>
      <c r="S8685" s="1091"/>
    </row>
    <row r="8686" spans="1:19" x14ac:dyDescent="0.3">
      <c r="A8686" s="1090">
        <v>8681</v>
      </c>
      <c r="B8686" s="1091"/>
      <c r="C8686" s="1091"/>
      <c r="D8686" s="1097"/>
      <c r="E8686" s="1093">
        <f t="shared" si="541"/>
        <v>0</v>
      </c>
      <c r="F8686" s="1094">
        <f t="shared" si="542"/>
        <v>0</v>
      </c>
      <c r="G8686" s="1095">
        <f t="shared" si="543"/>
        <v>0</v>
      </c>
      <c r="H8686" s="1090" t="str">
        <f t="shared" ca="1" si="544"/>
        <v/>
      </c>
      <c r="I8686" s="1109"/>
      <c r="J8686" s="1109"/>
      <c r="K8686" s="1112"/>
      <c r="L8686" s="1091"/>
      <c r="M8686" s="1091"/>
      <c r="N8686" s="1091"/>
      <c r="O8686" s="1091"/>
      <c r="P8686" s="1096"/>
      <c r="Q8686" s="1096"/>
      <c r="R8686" s="1096"/>
      <c r="S8686" s="1091"/>
    </row>
    <row r="8687" spans="1:19" x14ac:dyDescent="0.3">
      <c r="A8687" s="1090">
        <v>8682</v>
      </c>
      <c r="B8687" s="1091"/>
      <c r="C8687" s="1091"/>
      <c r="D8687" s="1097"/>
      <c r="E8687" s="1093">
        <f t="shared" si="541"/>
        <v>0</v>
      </c>
      <c r="F8687" s="1094">
        <f t="shared" si="542"/>
        <v>0</v>
      </c>
      <c r="G8687" s="1095">
        <f t="shared" si="543"/>
        <v>0</v>
      </c>
      <c r="H8687" s="1090" t="str">
        <f t="shared" ca="1" si="544"/>
        <v/>
      </c>
      <c r="I8687" s="1109"/>
      <c r="J8687" s="1109"/>
      <c r="K8687" s="1112"/>
      <c r="L8687" s="1091"/>
      <c r="M8687" s="1091"/>
      <c r="N8687" s="1091"/>
      <c r="O8687" s="1091"/>
      <c r="P8687" s="1096"/>
      <c r="Q8687" s="1096"/>
      <c r="R8687" s="1096"/>
      <c r="S8687" s="1091"/>
    </row>
    <row r="8688" spans="1:19" x14ac:dyDescent="0.3">
      <c r="A8688" s="1090">
        <v>8683</v>
      </c>
      <c r="B8688" s="1091"/>
      <c r="C8688" s="1091"/>
      <c r="D8688" s="1097"/>
      <c r="E8688" s="1093">
        <f t="shared" si="541"/>
        <v>0</v>
      </c>
      <c r="F8688" s="1094">
        <f t="shared" si="542"/>
        <v>0</v>
      </c>
      <c r="G8688" s="1095">
        <f t="shared" si="543"/>
        <v>0</v>
      </c>
      <c r="H8688" s="1090" t="str">
        <f t="shared" ca="1" si="544"/>
        <v/>
      </c>
      <c r="I8688" s="1109"/>
      <c r="J8688" s="1109"/>
      <c r="K8688" s="1112"/>
      <c r="L8688" s="1091"/>
      <c r="M8688" s="1091"/>
      <c r="N8688" s="1091"/>
      <c r="O8688" s="1091"/>
      <c r="P8688" s="1096"/>
      <c r="Q8688" s="1096"/>
      <c r="R8688" s="1096"/>
      <c r="S8688" s="1091"/>
    </row>
    <row r="8689" spans="1:19" x14ac:dyDescent="0.3">
      <c r="A8689" s="1090">
        <v>8684</v>
      </c>
      <c r="B8689" s="1091"/>
      <c r="C8689" s="1091"/>
      <c r="D8689" s="1097"/>
      <c r="E8689" s="1093">
        <f t="shared" si="541"/>
        <v>0</v>
      </c>
      <c r="F8689" s="1094">
        <f t="shared" si="542"/>
        <v>0</v>
      </c>
      <c r="G8689" s="1095">
        <f t="shared" si="543"/>
        <v>0</v>
      </c>
      <c r="H8689" s="1090" t="str">
        <f t="shared" ca="1" si="544"/>
        <v/>
      </c>
      <c r="I8689" s="1109"/>
      <c r="J8689" s="1109"/>
      <c r="K8689" s="1112"/>
      <c r="L8689" s="1091"/>
      <c r="M8689" s="1091"/>
      <c r="N8689" s="1091"/>
      <c r="O8689" s="1091"/>
      <c r="P8689" s="1096"/>
      <c r="Q8689" s="1096"/>
      <c r="R8689" s="1096"/>
      <c r="S8689" s="1091"/>
    </row>
    <row r="8690" spans="1:19" x14ac:dyDescent="0.3">
      <c r="A8690" s="1090">
        <v>8685</v>
      </c>
      <c r="B8690" s="1091"/>
      <c r="C8690" s="1091"/>
      <c r="D8690" s="1097"/>
      <c r="E8690" s="1093">
        <f t="shared" si="541"/>
        <v>0</v>
      </c>
      <c r="F8690" s="1094">
        <f t="shared" si="542"/>
        <v>0</v>
      </c>
      <c r="G8690" s="1095">
        <f t="shared" si="543"/>
        <v>0</v>
      </c>
      <c r="H8690" s="1090" t="str">
        <f t="shared" ca="1" si="544"/>
        <v/>
      </c>
      <c r="I8690" s="1109"/>
      <c r="J8690" s="1109"/>
      <c r="K8690" s="1112"/>
      <c r="L8690" s="1091"/>
      <c r="M8690" s="1091"/>
      <c r="N8690" s="1091"/>
      <c r="O8690" s="1091"/>
      <c r="P8690" s="1096"/>
      <c r="Q8690" s="1096"/>
      <c r="R8690" s="1096"/>
      <c r="S8690" s="1091"/>
    </row>
    <row r="8691" spans="1:19" x14ac:dyDescent="0.3">
      <c r="A8691" s="1090">
        <v>8686</v>
      </c>
      <c r="B8691" s="1091"/>
      <c r="C8691" s="1091"/>
      <c r="D8691" s="1097"/>
      <c r="E8691" s="1093">
        <f t="shared" si="541"/>
        <v>0</v>
      </c>
      <c r="F8691" s="1094">
        <f t="shared" si="542"/>
        <v>0</v>
      </c>
      <c r="G8691" s="1095">
        <f t="shared" si="543"/>
        <v>0</v>
      </c>
      <c r="H8691" s="1090" t="str">
        <f t="shared" ca="1" si="544"/>
        <v/>
      </c>
      <c r="I8691" s="1109"/>
      <c r="J8691" s="1109"/>
      <c r="K8691" s="1112"/>
      <c r="L8691" s="1091"/>
      <c r="M8691" s="1091"/>
      <c r="N8691" s="1091"/>
      <c r="O8691" s="1091"/>
      <c r="P8691" s="1096"/>
      <c r="Q8691" s="1096"/>
      <c r="R8691" s="1096"/>
      <c r="S8691" s="1091"/>
    </row>
    <row r="8692" spans="1:19" x14ac:dyDescent="0.3">
      <c r="A8692" s="1090">
        <v>8687</v>
      </c>
      <c r="B8692" s="1091"/>
      <c r="C8692" s="1091"/>
      <c r="D8692" s="1097"/>
      <c r="E8692" s="1093">
        <f t="shared" si="541"/>
        <v>0</v>
      </c>
      <c r="F8692" s="1094">
        <f t="shared" si="542"/>
        <v>0</v>
      </c>
      <c r="G8692" s="1095">
        <f t="shared" si="543"/>
        <v>0</v>
      </c>
      <c r="H8692" s="1090" t="str">
        <f t="shared" ca="1" si="544"/>
        <v/>
      </c>
      <c r="I8692" s="1109"/>
      <c r="J8692" s="1109"/>
      <c r="K8692" s="1112"/>
      <c r="L8692" s="1091"/>
      <c r="M8692" s="1091"/>
      <c r="N8692" s="1091"/>
      <c r="O8692" s="1091"/>
      <c r="P8692" s="1096"/>
      <c r="Q8692" s="1096"/>
      <c r="R8692" s="1096"/>
      <c r="S8692" s="1091"/>
    </row>
    <row r="8693" spans="1:19" x14ac:dyDescent="0.3">
      <c r="A8693" s="1090">
        <v>8688</v>
      </c>
      <c r="B8693" s="1091"/>
      <c r="C8693" s="1091"/>
      <c r="D8693" s="1097"/>
      <c r="E8693" s="1093">
        <f t="shared" si="541"/>
        <v>0</v>
      </c>
      <c r="F8693" s="1094">
        <f t="shared" si="542"/>
        <v>0</v>
      </c>
      <c r="G8693" s="1095">
        <f t="shared" si="543"/>
        <v>0</v>
      </c>
      <c r="H8693" s="1090" t="str">
        <f t="shared" ca="1" si="544"/>
        <v/>
      </c>
      <c r="I8693" s="1109"/>
      <c r="J8693" s="1109"/>
      <c r="K8693" s="1112"/>
      <c r="L8693" s="1091"/>
      <c r="M8693" s="1091"/>
      <c r="N8693" s="1091"/>
      <c r="O8693" s="1091"/>
      <c r="P8693" s="1096"/>
      <c r="Q8693" s="1096"/>
      <c r="R8693" s="1096"/>
      <c r="S8693" s="1091"/>
    </row>
    <row r="8694" spans="1:19" x14ac:dyDescent="0.3">
      <c r="A8694" s="1090">
        <v>8689</v>
      </c>
      <c r="B8694" s="1091"/>
      <c r="C8694" s="1091"/>
      <c r="D8694" s="1097"/>
      <c r="E8694" s="1093">
        <f t="shared" si="541"/>
        <v>0</v>
      </c>
      <c r="F8694" s="1094">
        <f t="shared" si="542"/>
        <v>0</v>
      </c>
      <c r="G8694" s="1095">
        <f t="shared" si="543"/>
        <v>0</v>
      </c>
      <c r="H8694" s="1090" t="str">
        <f t="shared" ca="1" si="544"/>
        <v/>
      </c>
      <c r="I8694" s="1109"/>
      <c r="J8694" s="1109"/>
      <c r="K8694" s="1112"/>
      <c r="L8694" s="1091"/>
      <c r="M8694" s="1091"/>
      <c r="N8694" s="1091"/>
      <c r="O8694" s="1091"/>
      <c r="P8694" s="1096"/>
      <c r="Q8694" s="1096"/>
      <c r="R8694" s="1096"/>
      <c r="S8694" s="1091"/>
    </row>
    <row r="8695" spans="1:19" x14ac:dyDescent="0.3">
      <c r="A8695" s="1090">
        <v>8690</v>
      </c>
      <c r="B8695" s="1091"/>
      <c r="C8695" s="1091"/>
      <c r="D8695" s="1097"/>
      <c r="E8695" s="1093">
        <f t="shared" si="541"/>
        <v>0</v>
      </c>
      <c r="F8695" s="1094">
        <f t="shared" si="542"/>
        <v>0</v>
      </c>
      <c r="G8695" s="1095">
        <f t="shared" si="543"/>
        <v>0</v>
      </c>
      <c r="H8695" s="1090" t="str">
        <f t="shared" ca="1" si="544"/>
        <v/>
      </c>
      <c r="I8695" s="1109"/>
      <c r="J8695" s="1109"/>
      <c r="K8695" s="1112"/>
      <c r="L8695" s="1091"/>
      <c r="M8695" s="1091"/>
      <c r="N8695" s="1091"/>
      <c r="O8695" s="1091"/>
      <c r="P8695" s="1096"/>
      <c r="Q8695" s="1096"/>
      <c r="R8695" s="1096"/>
      <c r="S8695" s="1091"/>
    </row>
    <row r="8696" spans="1:19" x14ac:dyDescent="0.3">
      <c r="A8696" s="1090">
        <v>8691</v>
      </c>
      <c r="B8696" s="1091"/>
      <c r="C8696" s="1091"/>
      <c r="D8696" s="1097"/>
      <c r="E8696" s="1093">
        <f t="shared" si="541"/>
        <v>0</v>
      </c>
      <c r="F8696" s="1094">
        <f t="shared" si="542"/>
        <v>0</v>
      </c>
      <c r="G8696" s="1095">
        <f t="shared" si="543"/>
        <v>0</v>
      </c>
      <c r="H8696" s="1090" t="str">
        <f t="shared" ca="1" si="544"/>
        <v/>
      </c>
      <c r="I8696" s="1109"/>
      <c r="J8696" s="1109"/>
      <c r="K8696" s="1112"/>
      <c r="L8696" s="1091"/>
      <c r="M8696" s="1091"/>
      <c r="N8696" s="1091"/>
      <c r="O8696" s="1091"/>
      <c r="P8696" s="1096"/>
      <c r="Q8696" s="1096"/>
      <c r="R8696" s="1096"/>
      <c r="S8696" s="1091"/>
    </row>
    <row r="8697" spans="1:19" x14ac:dyDescent="0.3">
      <c r="A8697" s="1090">
        <v>8692</v>
      </c>
      <c r="B8697" s="1091"/>
      <c r="C8697" s="1091"/>
      <c r="D8697" s="1097"/>
      <c r="E8697" s="1093">
        <f t="shared" si="541"/>
        <v>0</v>
      </c>
      <c r="F8697" s="1094">
        <f t="shared" si="542"/>
        <v>0</v>
      </c>
      <c r="G8697" s="1095">
        <f t="shared" si="543"/>
        <v>0</v>
      </c>
      <c r="H8697" s="1090" t="str">
        <f t="shared" ca="1" si="544"/>
        <v/>
      </c>
      <c r="I8697" s="1109"/>
      <c r="J8697" s="1109"/>
      <c r="K8697" s="1112"/>
      <c r="L8697" s="1091"/>
      <c r="M8697" s="1091"/>
      <c r="N8697" s="1091"/>
      <c r="O8697" s="1091"/>
      <c r="P8697" s="1096"/>
      <c r="Q8697" s="1096"/>
      <c r="R8697" s="1096"/>
      <c r="S8697" s="1091"/>
    </row>
    <row r="8698" spans="1:19" x14ac:dyDescent="0.3">
      <c r="A8698" s="1090">
        <v>8693</v>
      </c>
      <c r="B8698" s="1091"/>
      <c r="C8698" s="1091"/>
      <c r="D8698" s="1097"/>
      <c r="E8698" s="1093">
        <f t="shared" si="541"/>
        <v>0</v>
      </c>
      <c r="F8698" s="1094">
        <f t="shared" si="542"/>
        <v>0</v>
      </c>
      <c r="G8698" s="1095">
        <f t="shared" si="543"/>
        <v>0</v>
      </c>
      <c r="H8698" s="1090" t="str">
        <f t="shared" ca="1" si="544"/>
        <v/>
      </c>
      <c r="I8698" s="1109"/>
      <c r="J8698" s="1109"/>
      <c r="K8698" s="1112"/>
      <c r="L8698" s="1091"/>
      <c r="M8698" s="1091"/>
      <c r="N8698" s="1091"/>
      <c r="O8698" s="1091"/>
      <c r="P8698" s="1096"/>
      <c r="Q8698" s="1096"/>
      <c r="R8698" s="1096"/>
      <c r="S8698" s="1091"/>
    </row>
    <row r="8699" spans="1:19" x14ac:dyDescent="0.3">
      <c r="A8699" s="1090">
        <v>8694</v>
      </c>
      <c r="B8699" s="1091"/>
      <c r="C8699" s="1091"/>
      <c r="D8699" s="1097"/>
      <c r="E8699" s="1093">
        <f t="shared" si="541"/>
        <v>0</v>
      </c>
      <c r="F8699" s="1094">
        <f t="shared" si="542"/>
        <v>0</v>
      </c>
      <c r="G8699" s="1095">
        <f t="shared" si="543"/>
        <v>0</v>
      </c>
      <c r="H8699" s="1090" t="str">
        <f t="shared" ca="1" si="544"/>
        <v/>
      </c>
      <c r="I8699" s="1109"/>
      <c r="J8699" s="1109"/>
      <c r="K8699" s="1112"/>
      <c r="L8699" s="1091"/>
      <c r="M8699" s="1091"/>
      <c r="N8699" s="1091"/>
      <c r="O8699" s="1091"/>
      <c r="P8699" s="1096"/>
      <c r="Q8699" s="1096"/>
      <c r="R8699" s="1096"/>
      <c r="S8699" s="1091"/>
    </row>
    <row r="8700" spans="1:19" x14ac:dyDescent="0.3">
      <c r="A8700" s="1090">
        <v>8695</v>
      </c>
      <c r="B8700" s="1091"/>
      <c r="C8700" s="1091"/>
      <c r="D8700" s="1097"/>
      <c r="E8700" s="1093">
        <f t="shared" si="541"/>
        <v>0</v>
      </c>
      <c r="F8700" s="1094">
        <f t="shared" si="542"/>
        <v>0</v>
      </c>
      <c r="G8700" s="1095">
        <f t="shared" si="543"/>
        <v>0</v>
      </c>
      <c r="H8700" s="1090" t="str">
        <f t="shared" ca="1" si="544"/>
        <v/>
      </c>
      <c r="I8700" s="1109"/>
      <c r="J8700" s="1109"/>
      <c r="K8700" s="1112"/>
      <c r="L8700" s="1091"/>
      <c r="M8700" s="1091"/>
      <c r="N8700" s="1091"/>
      <c r="O8700" s="1091"/>
      <c r="P8700" s="1096"/>
      <c r="Q8700" s="1096"/>
      <c r="R8700" s="1096"/>
      <c r="S8700" s="1091"/>
    </row>
    <row r="8701" spans="1:19" x14ac:dyDescent="0.3">
      <c r="A8701" s="1090">
        <v>8696</v>
      </c>
      <c r="B8701" s="1091"/>
      <c r="C8701" s="1091"/>
      <c r="D8701" s="1097"/>
      <c r="E8701" s="1093">
        <f t="shared" si="541"/>
        <v>0</v>
      </c>
      <c r="F8701" s="1094">
        <f t="shared" si="542"/>
        <v>0</v>
      </c>
      <c r="G8701" s="1095">
        <f t="shared" si="543"/>
        <v>0</v>
      </c>
      <c r="H8701" s="1090" t="str">
        <f t="shared" ca="1" si="544"/>
        <v/>
      </c>
      <c r="I8701" s="1109"/>
      <c r="J8701" s="1109"/>
      <c r="K8701" s="1112"/>
      <c r="L8701" s="1091"/>
      <c r="M8701" s="1091"/>
      <c r="N8701" s="1091"/>
      <c r="O8701" s="1091"/>
      <c r="P8701" s="1096"/>
      <c r="Q8701" s="1096"/>
      <c r="R8701" s="1096"/>
      <c r="S8701" s="1091"/>
    </row>
    <row r="8702" spans="1:19" x14ac:dyDescent="0.3">
      <c r="A8702" s="1090">
        <v>8697</v>
      </c>
      <c r="B8702" s="1091"/>
      <c r="C8702" s="1091"/>
      <c r="D8702" s="1097"/>
      <c r="E8702" s="1093">
        <f t="shared" si="541"/>
        <v>0</v>
      </c>
      <c r="F8702" s="1094">
        <f t="shared" si="542"/>
        <v>0</v>
      </c>
      <c r="G8702" s="1095">
        <f t="shared" si="543"/>
        <v>0</v>
      </c>
      <c r="H8702" s="1090" t="str">
        <f t="shared" ca="1" si="544"/>
        <v/>
      </c>
      <c r="I8702" s="1109"/>
      <c r="J8702" s="1109"/>
      <c r="K8702" s="1112"/>
      <c r="L8702" s="1091"/>
      <c r="M8702" s="1091"/>
      <c r="N8702" s="1091"/>
      <c r="O8702" s="1091"/>
      <c r="P8702" s="1096"/>
      <c r="Q8702" s="1096"/>
      <c r="R8702" s="1096"/>
      <c r="S8702" s="1091"/>
    </row>
    <row r="8703" spans="1:19" x14ac:dyDescent="0.3">
      <c r="A8703" s="1090">
        <v>8698</v>
      </c>
      <c r="B8703" s="1091"/>
      <c r="C8703" s="1091"/>
      <c r="D8703" s="1097"/>
      <c r="E8703" s="1093">
        <f t="shared" si="541"/>
        <v>0</v>
      </c>
      <c r="F8703" s="1094">
        <f t="shared" si="542"/>
        <v>0</v>
      </c>
      <c r="G8703" s="1095">
        <f t="shared" si="543"/>
        <v>0</v>
      </c>
      <c r="H8703" s="1090" t="str">
        <f t="shared" ca="1" si="544"/>
        <v/>
      </c>
      <c r="I8703" s="1109"/>
      <c r="J8703" s="1109"/>
      <c r="K8703" s="1112"/>
      <c r="L8703" s="1091"/>
      <c r="M8703" s="1091"/>
      <c r="N8703" s="1091"/>
      <c r="O8703" s="1091"/>
      <c r="P8703" s="1096"/>
      <c r="Q8703" s="1096"/>
      <c r="R8703" s="1096"/>
      <c r="S8703" s="1091"/>
    </row>
    <row r="8704" spans="1:19" x14ac:dyDescent="0.3">
      <c r="A8704" s="1090">
        <v>8699</v>
      </c>
      <c r="B8704" s="1091"/>
      <c r="C8704" s="1091"/>
      <c r="D8704" s="1097"/>
      <c r="E8704" s="1093">
        <f t="shared" si="541"/>
        <v>0</v>
      </c>
      <c r="F8704" s="1094">
        <f t="shared" si="542"/>
        <v>0</v>
      </c>
      <c r="G8704" s="1095">
        <f t="shared" si="543"/>
        <v>0</v>
      </c>
      <c r="H8704" s="1090" t="str">
        <f t="shared" ca="1" si="544"/>
        <v/>
      </c>
      <c r="I8704" s="1109"/>
      <c r="J8704" s="1109"/>
      <c r="K8704" s="1112"/>
      <c r="L8704" s="1091"/>
      <c r="M8704" s="1091"/>
      <c r="N8704" s="1091"/>
      <c r="O8704" s="1091"/>
      <c r="P8704" s="1096"/>
      <c r="Q8704" s="1096"/>
      <c r="R8704" s="1096"/>
      <c r="S8704" s="1091"/>
    </row>
    <row r="8705" spans="1:19" x14ac:dyDescent="0.3">
      <c r="A8705" s="1090">
        <v>8700</v>
      </c>
      <c r="B8705" s="1091"/>
      <c r="C8705" s="1091"/>
      <c r="D8705" s="1097"/>
      <c r="E8705" s="1093">
        <f t="shared" si="541"/>
        <v>0</v>
      </c>
      <c r="F8705" s="1094">
        <f t="shared" si="542"/>
        <v>0</v>
      </c>
      <c r="G8705" s="1095">
        <f t="shared" si="543"/>
        <v>0</v>
      </c>
      <c r="H8705" s="1090" t="str">
        <f t="shared" ca="1" si="544"/>
        <v/>
      </c>
      <c r="I8705" s="1109"/>
      <c r="J8705" s="1109"/>
      <c r="K8705" s="1112"/>
      <c r="L8705" s="1091"/>
      <c r="M8705" s="1091"/>
      <c r="N8705" s="1091"/>
      <c r="O8705" s="1091"/>
      <c r="P8705" s="1096"/>
      <c r="Q8705" s="1096"/>
      <c r="R8705" s="1096"/>
      <c r="S8705" s="1091"/>
    </row>
    <row r="8706" spans="1:19" x14ac:dyDescent="0.3">
      <c r="A8706" s="1090">
        <v>8701</v>
      </c>
      <c r="B8706" s="1091"/>
      <c r="C8706" s="1091"/>
      <c r="D8706" s="1097"/>
      <c r="E8706" s="1093">
        <f t="shared" si="541"/>
        <v>0</v>
      </c>
      <c r="F8706" s="1094">
        <f t="shared" si="542"/>
        <v>0</v>
      </c>
      <c r="G8706" s="1095">
        <f t="shared" si="543"/>
        <v>0</v>
      </c>
      <c r="H8706" s="1090" t="str">
        <f t="shared" ca="1" si="544"/>
        <v/>
      </c>
      <c r="I8706" s="1109"/>
      <c r="J8706" s="1109"/>
      <c r="K8706" s="1112"/>
      <c r="L8706" s="1091"/>
      <c r="M8706" s="1091"/>
      <c r="N8706" s="1091"/>
      <c r="O8706" s="1091"/>
      <c r="P8706" s="1096"/>
      <c r="Q8706" s="1096"/>
      <c r="R8706" s="1096"/>
      <c r="S8706" s="1091"/>
    </row>
    <row r="8707" spans="1:19" x14ac:dyDescent="0.3">
      <c r="A8707" s="1090">
        <v>8702</v>
      </c>
      <c r="B8707" s="1091"/>
      <c r="C8707" s="1091"/>
      <c r="D8707" s="1097"/>
      <c r="E8707" s="1093">
        <f t="shared" si="541"/>
        <v>0</v>
      </c>
      <c r="F8707" s="1094">
        <f t="shared" si="542"/>
        <v>0</v>
      </c>
      <c r="G8707" s="1095">
        <f t="shared" si="543"/>
        <v>0</v>
      </c>
      <c r="H8707" s="1090" t="str">
        <f t="shared" ca="1" si="544"/>
        <v/>
      </c>
      <c r="I8707" s="1109"/>
      <c r="J8707" s="1109"/>
      <c r="K8707" s="1112"/>
      <c r="L8707" s="1091"/>
      <c r="M8707" s="1091"/>
      <c r="N8707" s="1091"/>
      <c r="O8707" s="1091"/>
      <c r="P8707" s="1096"/>
      <c r="Q8707" s="1096"/>
      <c r="R8707" s="1096"/>
      <c r="S8707" s="1091"/>
    </row>
    <row r="8708" spans="1:19" x14ac:dyDescent="0.3">
      <c r="A8708" s="1090">
        <v>8703</v>
      </c>
      <c r="B8708" s="1091"/>
      <c r="C8708" s="1091"/>
      <c r="D8708" s="1097"/>
      <c r="E8708" s="1093">
        <f t="shared" si="541"/>
        <v>0</v>
      </c>
      <c r="F8708" s="1094">
        <f t="shared" si="542"/>
        <v>0</v>
      </c>
      <c r="G8708" s="1095">
        <f t="shared" si="543"/>
        <v>0</v>
      </c>
      <c r="H8708" s="1090" t="str">
        <f t="shared" ca="1" si="544"/>
        <v/>
      </c>
      <c r="I8708" s="1109"/>
      <c r="J8708" s="1109"/>
      <c r="K8708" s="1112"/>
      <c r="L8708" s="1091"/>
      <c r="M8708" s="1091"/>
      <c r="N8708" s="1091"/>
      <c r="O8708" s="1091"/>
      <c r="P8708" s="1096"/>
      <c r="Q8708" s="1096"/>
      <c r="R8708" s="1096"/>
      <c r="S8708" s="1091"/>
    </row>
    <row r="8709" spans="1:19" x14ac:dyDescent="0.3">
      <c r="A8709" s="1090">
        <v>8704</v>
      </c>
      <c r="B8709" s="1091"/>
      <c r="C8709" s="1091"/>
      <c r="D8709" s="1097"/>
      <c r="E8709" s="1093">
        <f t="shared" si="541"/>
        <v>0</v>
      </c>
      <c r="F8709" s="1094">
        <f t="shared" si="542"/>
        <v>0</v>
      </c>
      <c r="G8709" s="1095">
        <f t="shared" si="543"/>
        <v>0</v>
      </c>
      <c r="H8709" s="1090" t="str">
        <f t="shared" ca="1" si="544"/>
        <v/>
      </c>
      <c r="I8709" s="1109"/>
      <c r="J8709" s="1109"/>
      <c r="K8709" s="1112"/>
      <c r="L8709" s="1091"/>
      <c r="M8709" s="1091"/>
      <c r="N8709" s="1091"/>
      <c r="O8709" s="1091"/>
      <c r="P8709" s="1096"/>
      <c r="Q8709" s="1096"/>
      <c r="R8709" s="1096"/>
      <c r="S8709" s="1091"/>
    </row>
    <row r="8710" spans="1:19" x14ac:dyDescent="0.3">
      <c r="A8710" s="1090">
        <v>8705</v>
      </c>
      <c r="B8710" s="1091"/>
      <c r="C8710" s="1091"/>
      <c r="D8710" s="1097"/>
      <c r="E8710" s="1093">
        <f t="shared" si="541"/>
        <v>0</v>
      </c>
      <c r="F8710" s="1094">
        <f t="shared" si="542"/>
        <v>0</v>
      </c>
      <c r="G8710" s="1095">
        <f t="shared" si="543"/>
        <v>0</v>
      </c>
      <c r="H8710" s="1090" t="str">
        <f t="shared" ca="1" si="544"/>
        <v/>
      </c>
      <c r="I8710" s="1109"/>
      <c r="J8710" s="1109"/>
      <c r="K8710" s="1112"/>
      <c r="L8710" s="1091"/>
      <c r="M8710" s="1091"/>
      <c r="N8710" s="1091"/>
      <c r="O8710" s="1091"/>
      <c r="P8710" s="1096"/>
      <c r="Q8710" s="1096"/>
      <c r="R8710" s="1096"/>
      <c r="S8710" s="1091"/>
    </row>
    <row r="8711" spans="1:19" x14ac:dyDescent="0.3">
      <c r="A8711" s="1090">
        <v>8706</v>
      </c>
      <c r="B8711" s="1091"/>
      <c r="C8711" s="1091"/>
      <c r="D8711" s="1097"/>
      <c r="E8711" s="1093">
        <f t="shared" ref="E8711:E8774" si="545">D8711</f>
        <v>0</v>
      </c>
      <c r="F8711" s="1094">
        <f t="shared" ref="F8711:F8774" si="546">D8711</f>
        <v>0</v>
      </c>
      <c r="G8711" s="1095">
        <f t="shared" ref="G8711:G8774" si="547">D8711</f>
        <v>0</v>
      </c>
      <c r="H8711" s="1090" t="str">
        <f t="shared" ref="H8711:H8774" ca="1" si="548">IF(ISBLANK(D8711),"",DATEDIF(G8711,TODAY(),"y"))</f>
        <v/>
      </c>
      <c r="I8711" s="1109"/>
      <c r="J8711" s="1109"/>
      <c r="K8711" s="1112"/>
      <c r="L8711" s="1091"/>
      <c r="M8711" s="1091"/>
      <c r="N8711" s="1091"/>
      <c r="O8711" s="1091"/>
      <c r="P8711" s="1096"/>
      <c r="Q8711" s="1096"/>
      <c r="R8711" s="1096"/>
      <c r="S8711" s="1091"/>
    </row>
    <row r="8712" spans="1:19" x14ac:dyDescent="0.3">
      <c r="A8712" s="1090">
        <v>8707</v>
      </c>
      <c r="B8712" s="1091"/>
      <c r="C8712" s="1091"/>
      <c r="D8712" s="1097"/>
      <c r="E8712" s="1093">
        <f t="shared" si="545"/>
        <v>0</v>
      </c>
      <c r="F8712" s="1094">
        <f t="shared" si="546"/>
        <v>0</v>
      </c>
      <c r="G8712" s="1095">
        <f t="shared" si="547"/>
        <v>0</v>
      </c>
      <c r="H8712" s="1090" t="str">
        <f t="shared" ca="1" si="548"/>
        <v/>
      </c>
      <c r="I8712" s="1109"/>
      <c r="J8712" s="1109"/>
      <c r="K8712" s="1112"/>
      <c r="L8712" s="1091"/>
      <c r="M8712" s="1091"/>
      <c r="N8712" s="1091"/>
      <c r="O8712" s="1091"/>
      <c r="P8712" s="1096"/>
      <c r="Q8712" s="1096"/>
      <c r="R8712" s="1096"/>
      <c r="S8712" s="1091"/>
    </row>
    <row r="8713" spans="1:19" x14ac:dyDescent="0.3">
      <c r="A8713" s="1090">
        <v>8708</v>
      </c>
      <c r="B8713" s="1091"/>
      <c r="C8713" s="1091"/>
      <c r="D8713" s="1097"/>
      <c r="E8713" s="1093">
        <f t="shared" si="545"/>
        <v>0</v>
      </c>
      <c r="F8713" s="1094">
        <f t="shared" si="546"/>
        <v>0</v>
      </c>
      <c r="G8713" s="1095">
        <f t="shared" si="547"/>
        <v>0</v>
      </c>
      <c r="H8713" s="1090" t="str">
        <f t="shared" ca="1" si="548"/>
        <v/>
      </c>
      <c r="I8713" s="1109"/>
      <c r="J8713" s="1109"/>
      <c r="K8713" s="1112"/>
      <c r="L8713" s="1091"/>
      <c r="M8713" s="1091"/>
      <c r="N8713" s="1091"/>
      <c r="O8713" s="1091"/>
      <c r="P8713" s="1096"/>
      <c r="Q8713" s="1096"/>
      <c r="R8713" s="1096"/>
      <c r="S8713" s="1091"/>
    </row>
    <row r="8714" spans="1:19" x14ac:dyDescent="0.3">
      <c r="A8714" s="1090">
        <v>8709</v>
      </c>
      <c r="B8714" s="1091"/>
      <c r="C8714" s="1091"/>
      <c r="D8714" s="1097"/>
      <c r="E8714" s="1093">
        <f t="shared" si="545"/>
        <v>0</v>
      </c>
      <c r="F8714" s="1094">
        <f t="shared" si="546"/>
        <v>0</v>
      </c>
      <c r="G8714" s="1095">
        <f t="shared" si="547"/>
        <v>0</v>
      </c>
      <c r="H8714" s="1090" t="str">
        <f t="shared" ca="1" si="548"/>
        <v/>
      </c>
      <c r="I8714" s="1109"/>
      <c r="J8714" s="1109"/>
      <c r="K8714" s="1112"/>
      <c r="L8714" s="1091"/>
      <c r="M8714" s="1091"/>
      <c r="N8714" s="1091"/>
      <c r="O8714" s="1091"/>
      <c r="P8714" s="1096"/>
      <c r="Q8714" s="1096"/>
      <c r="R8714" s="1096"/>
      <c r="S8714" s="1091"/>
    </row>
    <row r="8715" spans="1:19" x14ac:dyDescent="0.3">
      <c r="A8715" s="1090">
        <v>8710</v>
      </c>
      <c r="B8715" s="1091"/>
      <c r="C8715" s="1091"/>
      <c r="D8715" s="1097"/>
      <c r="E8715" s="1093">
        <f t="shared" si="545"/>
        <v>0</v>
      </c>
      <c r="F8715" s="1094">
        <f t="shared" si="546"/>
        <v>0</v>
      </c>
      <c r="G8715" s="1095">
        <f t="shared" si="547"/>
        <v>0</v>
      </c>
      <c r="H8715" s="1090" t="str">
        <f t="shared" ca="1" si="548"/>
        <v/>
      </c>
      <c r="I8715" s="1109"/>
      <c r="J8715" s="1109"/>
      <c r="K8715" s="1112"/>
      <c r="L8715" s="1091"/>
      <c r="M8715" s="1091"/>
      <c r="N8715" s="1091"/>
      <c r="O8715" s="1091"/>
      <c r="P8715" s="1096"/>
      <c r="Q8715" s="1096"/>
      <c r="R8715" s="1096"/>
      <c r="S8715" s="1091"/>
    </row>
    <row r="8716" spans="1:19" x14ac:dyDescent="0.3">
      <c r="A8716" s="1090">
        <v>8711</v>
      </c>
      <c r="B8716" s="1091"/>
      <c r="C8716" s="1091"/>
      <c r="D8716" s="1097"/>
      <c r="E8716" s="1093">
        <f t="shared" si="545"/>
        <v>0</v>
      </c>
      <c r="F8716" s="1094">
        <f t="shared" si="546"/>
        <v>0</v>
      </c>
      <c r="G8716" s="1095">
        <f t="shared" si="547"/>
        <v>0</v>
      </c>
      <c r="H8716" s="1090" t="str">
        <f t="shared" ca="1" si="548"/>
        <v/>
      </c>
      <c r="I8716" s="1109"/>
      <c r="J8716" s="1109"/>
      <c r="K8716" s="1112"/>
      <c r="L8716" s="1091"/>
      <c r="M8716" s="1091"/>
      <c r="N8716" s="1091"/>
      <c r="O8716" s="1091"/>
      <c r="P8716" s="1096"/>
      <c r="Q8716" s="1096"/>
      <c r="R8716" s="1096"/>
      <c r="S8716" s="1091"/>
    </row>
    <row r="8717" spans="1:19" x14ac:dyDescent="0.3">
      <c r="A8717" s="1090">
        <v>8712</v>
      </c>
      <c r="B8717" s="1091"/>
      <c r="C8717" s="1091"/>
      <c r="D8717" s="1097"/>
      <c r="E8717" s="1093">
        <f t="shared" si="545"/>
        <v>0</v>
      </c>
      <c r="F8717" s="1094">
        <f t="shared" si="546"/>
        <v>0</v>
      </c>
      <c r="G8717" s="1095">
        <f t="shared" si="547"/>
        <v>0</v>
      </c>
      <c r="H8717" s="1090" t="str">
        <f t="shared" ca="1" si="548"/>
        <v/>
      </c>
      <c r="I8717" s="1109"/>
      <c r="J8717" s="1109"/>
      <c r="K8717" s="1112"/>
      <c r="L8717" s="1091"/>
      <c r="M8717" s="1091"/>
      <c r="N8717" s="1091"/>
      <c r="O8717" s="1091"/>
      <c r="P8717" s="1096"/>
      <c r="Q8717" s="1096"/>
      <c r="R8717" s="1096"/>
      <c r="S8717" s="1091"/>
    </row>
    <row r="8718" spans="1:19" x14ac:dyDescent="0.3">
      <c r="A8718" s="1090">
        <v>8713</v>
      </c>
      <c r="B8718" s="1091"/>
      <c r="C8718" s="1091"/>
      <c r="D8718" s="1097"/>
      <c r="E8718" s="1093">
        <f t="shared" si="545"/>
        <v>0</v>
      </c>
      <c r="F8718" s="1094">
        <f t="shared" si="546"/>
        <v>0</v>
      </c>
      <c r="G8718" s="1095">
        <f t="shared" si="547"/>
        <v>0</v>
      </c>
      <c r="H8718" s="1090" t="str">
        <f t="shared" ca="1" si="548"/>
        <v/>
      </c>
      <c r="I8718" s="1109"/>
      <c r="J8718" s="1109"/>
      <c r="K8718" s="1112"/>
      <c r="L8718" s="1091"/>
      <c r="M8718" s="1091"/>
      <c r="N8718" s="1091"/>
      <c r="O8718" s="1091"/>
      <c r="P8718" s="1096"/>
      <c r="Q8718" s="1096"/>
      <c r="R8718" s="1096"/>
      <c r="S8718" s="1091"/>
    </row>
    <row r="8719" spans="1:19" x14ac:dyDescent="0.3">
      <c r="A8719" s="1090">
        <v>8714</v>
      </c>
      <c r="B8719" s="1091"/>
      <c r="C8719" s="1091"/>
      <c r="D8719" s="1097"/>
      <c r="E8719" s="1093">
        <f t="shared" si="545"/>
        <v>0</v>
      </c>
      <c r="F8719" s="1094">
        <f t="shared" si="546"/>
        <v>0</v>
      </c>
      <c r="G8719" s="1095">
        <f t="shared" si="547"/>
        <v>0</v>
      </c>
      <c r="H8719" s="1090" t="str">
        <f t="shared" ca="1" si="548"/>
        <v/>
      </c>
      <c r="I8719" s="1109"/>
      <c r="J8719" s="1109"/>
      <c r="K8719" s="1112"/>
      <c r="L8719" s="1091"/>
      <c r="M8719" s="1091"/>
      <c r="N8719" s="1091"/>
      <c r="O8719" s="1091"/>
      <c r="P8719" s="1096"/>
      <c r="Q8719" s="1096"/>
      <c r="R8719" s="1096"/>
      <c r="S8719" s="1091"/>
    </row>
    <row r="8720" spans="1:19" x14ac:dyDescent="0.3">
      <c r="A8720" s="1090">
        <v>8715</v>
      </c>
      <c r="B8720" s="1091"/>
      <c r="C8720" s="1091"/>
      <c r="D8720" s="1097"/>
      <c r="E8720" s="1093">
        <f t="shared" si="545"/>
        <v>0</v>
      </c>
      <c r="F8720" s="1094">
        <f t="shared" si="546"/>
        <v>0</v>
      </c>
      <c r="G8720" s="1095">
        <f t="shared" si="547"/>
        <v>0</v>
      </c>
      <c r="H8720" s="1090" t="str">
        <f t="shared" ca="1" si="548"/>
        <v/>
      </c>
      <c r="I8720" s="1109"/>
      <c r="J8720" s="1109"/>
      <c r="K8720" s="1112"/>
      <c r="L8720" s="1091"/>
      <c r="M8720" s="1091"/>
      <c r="N8720" s="1091"/>
      <c r="O8720" s="1091"/>
      <c r="P8720" s="1096"/>
      <c r="Q8720" s="1096"/>
      <c r="R8720" s="1096"/>
      <c r="S8720" s="1091"/>
    </row>
    <row r="8721" spans="1:19" x14ac:dyDescent="0.3">
      <c r="A8721" s="1090">
        <v>8716</v>
      </c>
      <c r="B8721" s="1091"/>
      <c r="C8721" s="1091"/>
      <c r="D8721" s="1097"/>
      <c r="E8721" s="1093">
        <f t="shared" si="545"/>
        <v>0</v>
      </c>
      <c r="F8721" s="1094">
        <f t="shared" si="546"/>
        <v>0</v>
      </c>
      <c r="G8721" s="1095">
        <f t="shared" si="547"/>
        <v>0</v>
      </c>
      <c r="H8721" s="1090" t="str">
        <f t="shared" ca="1" si="548"/>
        <v/>
      </c>
      <c r="I8721" s="1109"/>
      <c r="J8721" s="1109"/>
      <c r="K8721" s="1112"/>
      <c r="L8721" s="1091"/>
      <c r="M8721" s="1091"/>
      <c r="N8721" s="1091"/>
      <c r="O8721" s="1091"/>
      <c r="P8721" s="1096"/>
      <c r="Q8721" s="1096"/>
      <c r="R8721" s="1096"/>
      <c r="S8721" s="1091"/>
    </row>
    <row r="8722" spans="1:19" x14ac:dyDescent="0.3">
      <c r="A8722" s="1090">
        <v>8717</v>
      </c>
      <c r="B8722" s="1091"/>
      <c r="C8722" s="1091"/>
      <c r="D8722" s="1097"/>
      <c r="E8722" s="1093">
        <f t="shared" si="545"/>
        <v>0</v>
      </c>
      <c r="F8722" s="1094">
        <f t="shared" si="546"/>
        <v>0</v>
      </c>
      <c r="G8722" s="1095">
        <f t="shared" si="547"/>
        <v>0</v>
      </c>
      <c r="H8722" s="1090" t="str">
        <f t="shared" ca="1" si="548"/>
        <v/>
      </c>
      <c r="I8722" s="1109"/>
      <c r="J8722" s="1109"/>
      <c r="K8722" s="1112"/>
      <c r="L8722" s="1091"/>
      <c r="M8722" s="1091"/>
      <c r="N8722" s="1091"/>
      <c r="O8722" s="1091"/>
      <c r="P8722" s="1096"/>
      <c r="Q8722" s="1096"/>
      <c r="R8722" s="1096"/>
      <c r="S8722" s="1091"/>
    </row>
    <row r="8723" spans="1:19" x14ac:dyDescent="0.3">
      <c r="A8723" s="1090">
        <v>8718</v>
      </c>
      <c r="B8723" s="1091"/>
      <c r="C8723" s="1091"/>
      <c r="D8723" s="1097"/>
      <c r="E8723" s="1093">
        <f t="shared" si="545"/>
        <v>0</v>
      </c>
      <c r="F8723" s="1094">
        <f t="shared" si="546"/>
        <v>0</v>
      </c>
      <c r="G8723" s="1095">
        <f t="shared" si="547"/>
        <v>0</v>
      </c>
      <c r="H8723" s="1090" t="str">
        <f t="shared" ca="1" si="548"/>
        <v/>
      </c>
      <c r="I8723" s="1109"/>
      <c r="J8723" s="1109"/>
      <c r="K8723" s="1112"/>
      <c r="L8723" s="1091"/>
      <c r="M8723" s="1091"/>
      <c r="N8723" s="1091"/>
      <c r="O8723" s="1091"/>
      <c r="P8723" s="1096"/>
      <c r="Q8723" s="1096"/>
      <c r="R8723" s="1096"/>
      <c r="S8723" s="1091"/>
    </row>
    <row r="8724" spans="1:19" x14ac:dyDescent="0.3">
      <c r="A8724" s="1090">
        <v>8719</v>
      </c>
      <c r="B8724" s="1091"/>
      <c r="C8724" s="1091"/>
      <c r="D8724" s="1097"/>
      <c r="E8724" s="1093">
        <f t="shared" si="545"/>
        <v>0</v>
      </c>
      <c r="F8724" s="1094">
        <f t="shared" si="546"/>
        <v>0</v>
      </c>
      <c r="G8724" s="1095">
        <f t="shared" si="547"/>
        <v>0</v>
      </c>
      <c r="H8724" s="1090" t="str">
        <f t="shared" ca="1" si="548"/>
        <v/>
      </c>
      <c r="I8724" s="1109"/>
      <c r="J8724" s="1109"/>
      <c r="K8724" s="1112"/>
      <c r="L8724" s="1091"/>
      <c r="M8724" s="1091"/>
      <c r="N8724" s="1091"/>
      <c r="O8724" s="1091"/>
      <c r="P8724" s="1096"/>
      <c r="Q8724" s="1096"/>
      <c r="R8724" s="1096"/>
      <c r="S8724" s="1091"/>
    </row>
    <row r="8725" spans="1:19" x14ac:dyDescent="0.3">
      <c r="A8725" s="1090">
        <v>8720</v>
      </c>
      <c r="B8725" s="1091"/>
      <c r="C8725" s="1091"/>
      <c r="D8725" s="1097"/>
      <c r="E8725" s="1093">
        <f t="shared" si="545"/>
        <v>0</v>
      </c>
      <c r="F8725" s="1094">
        <f t="shared" si="546"/>
        <v>0</v>
      </c>
      <c r="G8725" s="1095">
        <f t="shared" si="547"/>
        <v>0</v>
      </c>
      <c r="H8725" s="1090" t="str">
        <f t="shared" ca="1" si="548"/>
        <v/>
      </c>
      <c r="I8725" s="1109"/>
      <c r="J8725" s="1109"/>
      <c r="K8725" s="1112"/>
      <c r="L8725" s="1091"/>
      <c r="M8725" s="1091"/>
      <c r="N8725" s="1091"/>
      <c r="O8725" s="1091"/>
      <c r="P8725" s="1096"/>
      <c r="Q8725" s="1096"/>
      <c r="R8725" s="1096"/>
      <c r="S8725" s="1091"/>
    </row>
    <row r="8726" spans="1:19" x14ac:dyDescent="0.3">
      <c r="A8726" s="1090">
        <v>8721</v>
      </c>
      <c r="B8726" s="1091"/>
      <c r="C8726" s="1091"/>
      <c r="D8726" s="1097"/>
      <c r="E8726" s="1093">
        <f t="shared" si="545"/>
        <v>0</v>
      </c>
      <c r="F8726" s="1094">
        <f t="shared" si="546"/>
        <v>0</v>
      </c>
      <c r="G8726" s="1095">
        <f t="shared" si="547"/>
        <v>0</v>
      </c>
      <c r="H8726" s="1090" t="str">
        <f t="shared" ca="1" si="548"/>
        <v/>
      </c>
      <c r="I8726" s="1109"/>
      <c r="J8726" s="1109"/>
      <c r="K8726" s="1112"/>
      <c r="L8726" s="1091"/>
      <c r="M8726" s="1091"/>
      <c r="N8726" s="1091"/>
      <c r="O8726" s="1091"/>
      <c r="P8726" s="1096"/>
      <c r="Q8726" s="1096"/>
      <c r="R8726" s="1096"/>
      <c r="S8726" s="1091"/>
    </row>
    <row r="8727" spans="1:19" x14ac:dyDescent="0.3">
      <c r="A8727" s="1090">
        <v>8722</v>
      </c>
      <c r="B8727" s="1091"/>
      <c r="C8727" s="1091"/>
      <c r="D8727" s="1097"/>
      <c r="E8727" s="1093">
        <f t="shared" si="545"/>
        <v>0</v>
      </c>
      <c r="F8727" s="1094">
        <f t="shared" si="546"/>
        <v>0</v>
      </c>
      <c r="G8727" s="1095">
        <f t="shared" si="547"/>
        <v>0</v>
      </c>
      <c r="H8727" s="1090" t="str">
        <f t="shared" ca="1" si="548"/>
        <v/>
      </c>
      <c r="I8727" s="1109"/>
      <c r="J8727" s="1109"/>
      <c r="K8727" s="1112"/>
      <c r="L8727" s="1091"/>
      <c r="M8727" s="1091"/>
      <c r="N8727" s="1091"/>
      <c r="O8727" s="1091"/>
      <c r="P8727" s="1096"/>
      <c r="Q8727" s="1096"/>
      <c r="R8727" s="1096"/>
      <c r="S8727" s="1091"/>
    </row>
    <row r="8728" spans="1:19" x14ac:dyDescent="0.3">
      <c r="A8728" s="1090">
        <v>8723</v>
      </c>
      <c r="B8728" s="1091"/>
      <c r="C8728" s="1091"/>
      <c r="D8728" s="1097"/>
      <c r="E8728" s="1093">
        <f t="shared" si="545"/>
        <v>0</v>
      </c>
      <c r="F8728" s="1094">
        <f t="shared" si="546"/>
        <v>0</v>
      </c>
      <c r="G8728" s="1095">
        <f t="shared" si="547"/>
        <v>0</v>
      </c>
      <c r="H8728" s="1090" t="str">
        <f t="shared" ca="1" si="548"/>
        <v/>
      </c>
      <c r="I8728" s="1109"/>
      <c r="J8728" s="1109"/>
      <c r="K8728" s="1112"/>
      <c r="L8728" s="1091"/>
      <c r="M8728" s="1091"/>
      <c r="N8728" s="1091"/>
      <c r="O8728" s="1091"/>
      <c r="P8728" s="1096"/>
      <c r="Q8728" s="1096"/>
      <c r="R8728" s="1096"/>
      <c r="S8728" s="1091"/>
    </row>
    <row r="8729" spans="1:19" x14ac:dyDescent="0.3">
      <c r="A8729" s="1090">
        <v>8724</v>
      </c>
      <c r="B8729" s="1091"/>
      <c r="C8729" s="1091"/>
      <c r="D8729" s="1097"/>
      <c r="E8729" s="1093">
        <f t="shared" si="545"/>
        <v>0</v>
      </c>
      <c r="F8729" s="1094">
        <f t="shared" si="546"/>
        <v>0</v>
      </c>
      <c r="G8729" s="1095">
        <f t="shared" si="547"/>
        <v>0</v>
      </c>
      <c r="H8729" s="1090" t="str">
        <f t="shared" ca="1" si="548"/>
        <v/>
      </c>
      <c r="I8729" s="1109"/>
      <c r="J8729" s="1109"/>
      <c r="K8729" s="1112"/>
      <c r="L8729" s="1091"/>
      <c r="M8729" s="1091"/>
      <c r="N8729" s="1091"/>
      <c r="O8729" s="1091"/>
      <c r="P8729" s="1096"/>
      <c r="Q8729" s="1096"/>
      <c r="R8729" s="1096"/>
      <c r="S8729" s="1091"/>
    </row>
    <row r="8730" spans="1:19" x14ac:dyDescent="0.3">
      <c r="A8730" s="1090">
        <v>8725</v>
      </c>
      <c r="B8730" s="1091"/>
      <c r="C8730" s="1091"/>
      <c r="D8730" s="1097"/>
      <c r="E8730" s="1093">
        <f t="shared" si="545"/>
        <v>0</v>
      </c>
      <c r="F8730" s="1094">
        <f t="shared" si="546"/>
        <v>0</v>
      </c>
      <c r="G8730" s="1095">
        <f t="shared" si="547"/>
        <v>0</v>
      </c>
      <c r="H8730" s="1090" t="str">
        <f t="shared" ca="1" si="548"/>
        <v/>
      </c>
      <c r="I8730" s="1109"/>
      <c r="J8730" s="1109"/>
      <c r="K8730" s="1112"/>
      <c r="L8730" s="1091"/>
      <c r="M8730" s="1091"/>
      <c r="N8730" s="1091"/>
      <c r="O8730" s="1091"/>
      <c r="P8730" s="1096"/>
      <c r="Q8730" s="1096"/>
      <c r="R8730" s="1096"/>
      <c r="S8730" s="1091"/>
    </row>
    <row r="8731" spans="1:19" x14ac:dyDescent="0.3">
      <c r="A8731" s="1090">
        <v>8726</v>
      </c>
      <c r="B8731" s="1091"/>
      <c r="C8731" s="1091"/>
      <c r="D8731" s="1097"/>
      <c r="E8731" s="1093">
        <f t="shared" si="545"/>
        <v>0</v>
      </c>
      <c r="F8731" s="1094">
        <f t="shared" si="546"/>
        <v>0</v>
      </c>
      <c r="G8731" s="1095">
        <f t="shared" si="547"/>
        <v>0</v>
      </c>
      <c r="H8731" s="1090" t="str">
        <f t="shared" ca="1" si="548"/>
        <v/>
      </c>
      <c r="I8731" s="1109"/>
      <c r="J8731" s="1109"/>
      <c r="K8731" s="1112"/>
      <c r="L8731" s="1091"/>
      <c r="M8731" s="1091"/>
      <c r="N8731" s="1091"/>
      <c r="O8731" s="1091"/>
      <c r="P8731" s="1096"/>
      <c r="Q8731" s="1096"/>
      <c r="R8731" s="1096"/>
      <c r="S8731" s="1091"/>
    </row>
    <row r="8732" spans="1:19" x14ac:dyDescent="0.3">
      <c r="A8732" s="1090">
        <v>8727</v>
      </c>
      <c r="B8732" s="1091"/>
      <c r="C8732" s="1091"/>
      <c r="D8732" s="1097"/>
      <c r="E8732" s="1093">
        <f t="shared" si="545"/>
        <v>0</v>
      </c>
      <c r="F8732" s="1094">
        <f t="shared" si="546"/>
        <v>0</v>
      </c>
      <c r="G8732" s="1095">
        <f t="shared" si="547"/>
        <v>0</v>
      </c>
      <c r="H8732" s="1090" t="str">
        <f t="shared" ca="1" si="548"/>
        <v/>
      </c>
      <c r="I8732" s="1109"/>
      <c r="J8732" s="1109"/>
      <c r="K8732" s="1112"/>
      <c r="L8732" s="1091"/>
      <c r="M8732" s="1091"/>
      <c r="N8732" s="1091"/>
      <c r="O8732" s="1091"/>
      <c r="P8732" s="1096"/>
      <c r="Q8732" s="1096"/>
      <c r="R8732" s="1096"/>
      <c r="S8732" s="1091"/>
    </row>
    <row r="8733" spans="1:19" x14ac:dyDescent="0.3">
      <c r="A8733" s="1090">
        <v>8728</v>
      </c>
      <c r="B8733" s="1091"/>
      <c r="C8733" s="1091"/>
      <c r="D8733" s="1097"/>
      <c r="E8733" s="1093">
        <f t="shared" si="545"/>
        <v>0</v>
      </c>
      <c r="F8733" s="1094">
        <f t="shared" si="546"/>
        <v>0</v>
      </c>
      <c r="G8733" s="1095">
        <f t="shared" si="547"/>
        <v>0</v>
      </c>
      <c r="H8733" s="1090" t="str">
        <f t="shared" ca="1" si="548"/>
        <v/>
      </c>
      <c r="I8733" s="1109"/>
      <c r="J8733" s="1109"/>
      <c r="K8733" s="1112"/>
      <c r="L8733" s="1091"/>
      <c r="M8733" s="1091"/>
      <c r="N8733" s="1091"/>
      <c r="O8733" s="1091"/>
      <c r="P8733" s="1096"/>
      <c r="Q8733" s="1096"/>
      <c r="R8733" s="1096"/>
      <c r="S8733" s="1091"/>
    </row>
    <row r="8734" spans="1:19" x14ac:dyDescent="0.3">
      <c r="A8734" s="1090">
        <v>8729</v>
      </c>
      <c r="B8734" s="1091"/>
      <c r="C8734" s="1091"/>
      <c r="D8734" s="1097"/>
      <c r="E8734" s="1093">
        <f t="shared" si="545"/>
        <v>0</v>
      </c>
      <c r="F8734" s="1094">
        <f t="shared" si="546"/>
        <v>0</v>
      </c>
      <c r="G8734" s="1095">
        <f t="shared" si="547"/>
        <v>0</v>
      </c>
      <c r="H8734" s="1090" t="str">
        <f t="shared" ca="1" si="548"/>
        <v/>
      </c>
      <c r="I8734" s="1109"/>
      <c r="J8734" s="1109"/>
      <c r="K8734" s="1112"/>
      <c r="L8734" s="1091"/>
      <c r="M8734" s="1091"/>
      <c r="N8734" s="1091"/>
      <c r="O8734" s="1091"/>
      <c r="P8734" s="1096"/>
      <c r="Q8734" s="1096"/>
      <c r="R8734" s="1096"/>
      <c r="S8734" s="1091"/>
    </row>
    <row r="8735" spans="1:19" x14ac:dyDescent="0.3">
      <c r="A8735" s="1090">
        <v>8730</v>
      </c>
      <c r="B8735" s="1091"/>
      <c r="C8735" s="1091"/>
      <c r="D8735" s="1097"/>
      <c r="E8735" s="1093">
        <f t="shared" si="545"/>
        <v>0</v>
      </c>
      <c r="F8735" s="1094">
        <f t="shared" si="546"/>
        <v>0</v>
      </c>
      <c r="G8735" s="1095">
        <f t="shared" si="547"/>
        <v>0</v>
      </c>
      <c r="H8735" s="1090" t="str">
        <f t="shared" ca="1" si="548"/>
        <v/>
      </c>
      <c r="I8735" s="1109"/>
      <c r="J8735" s="1109"/>
      <c r="K8735" s="1112"/>
      <c r="L8735" s="1091"/>
      <c r="M8735" s="1091"/>
      <c r="N8735" s="1091"/>
      <c r="O8735" s="1091"/>
      <c r="P8735" s="1096"/>
      <c r="Q8735" s="1096"/>
      <c r="R8735" s="1096"/>
      <c r="S8735" s="1091"/>
    </row>
    <row r="8736" spans="1:19" x14ac:dyDescent="0.3">
      <c r="A8736" s="1090">
        <v>8731</v>
      </c>
      <c r="B8736" s="1091"/>
      <c r="C8736" s="1091"/>
      <c r="D8736" s="1097"/>
      <c r="E8736" s="1093">
        <f t="shared" si="545"/>
        <v>0</v>
      </c>
      <c r="F8736" s="1094">
        <f t="shared" si="546"/>
        <v>0</v>
      </c>
      <c r="G8736" s="1095">
        <f t="shared" si="547"/>
        <v>0</v>
      </c>
      <c r="H8736" s="1090" t="str">
        <f t="shared" ca="1" si="548"/>
        <v/>
      </c>
      <c r="I8736" s="1109"/>
      <c r="J8736" s="1109"/>
      <c r="K8736" s="1112"/>
      <c r="L8736" s="1091"/>
      <c r="M8736" s="1091"/>
      <c r="N8736" s="1091"/>
      <c r="O8736" s="1091"/>
      <c r="P8736" s="1096"/>
      <c r="Q8736" s="1096"/>
      <c r="R8736" s="1096"/>
      <c r="S8736" s="1091"/>
    </row>
    <row r="8737" spans="1:19" x14ac:dyDescent="0.3">
      <c r="A8737" s="1090">
        <v>8732</v>
      </c>
      <c r="B8737" s="1091"/>
      <c r="C8737" s="1091"/>
      <c r="D8737" s="1097"/>
      <c r="E8737" s="1093">
        <f t="shared" si="545"/>
        <v>0</v>
      </c>
      <c r="F8737" s="1094">
        <f t="shared" si="546"/>
        <v>0</v>
      </c>
      <c r="G8737" s="1095">
        <f t="shared" si="547"/>
        <v>0</v>
      </c>
      <c r="H8737" s="1090" t="str">
        <f t="shared" ca="1" si="548"/>
        <v/>
      </c>
      <c r="I8737" s="1109"/>
      <c r="J8737" s="1109"/>
      <c r="K8737" s="1112"/>
      <c r="L8737" s="1091"/>
      <c r="M8737" s="1091"/>
      <c r="N8737" s="1091"/>
      <c r="O8737" s="1091"/>
      <c r="P8737" s="1096"/>
      <c r="Q8737" s="1096"/>
      <c r="R8737" s="1096"/>
      <c r="S8737" s="1091"/>
    </row>
    <row r="8738" spans="1:19" x14ac:dyDescent="0.3">
      <c r="A8738" s="1090">
        <v>8733</v>
      </c>
      <c r="B8738" s="1091"/>
      <c r="C8738" s="1091"/>
      <c r="D8738" s="1097"/>
      <c r="E8738" s="1093">
        <f t="shared" si="545"/>
        <v>0</v>
      </c>
      <c r="F8738" s="1094">
        <f t="shared" si="546"/>
        <v>0</v>
      </c>
      <c r="G8738" s="1095">
        <f t="shared" si="547"/>
        <v>0</v>
      </c>
      <c r="H8738" s="1090" t="str">
        <f t="shared" ca="1" si="548"/>
        <v/>
      </c>
      <c r="I8738" s="1109"/>
      <c r="J8738" s="1109"/>
      <c r="K8738" s="1112"/>
      <c r="L8738" s="1091"/>
      <c r="M8738" s="1091"/>
      <c r="N8738" s="1091"/>
      <c r="O8738" s="1091"/>
      <c r="P8738" s="1096"/>
      <c r="Q8738" s="1096"/>
      <c r="R8738" s="1096"/>
      <c r="S8738" s="1091"/>
    </row>
    <row r="8739" spans="1:19" x14ac:dyDescent="0.3">
      <c r="A8739" s="1090">
        <v>8734</v>
      </c>
      <c r="B8739" s="1091"/>
      <c r="C8739" s="1091"/>
      <c r="D8739" s="1097"/>
      <c r="E8739" s="1093">
        <f t="shared" si="545"/>
        <v>0</v>
      </c>
      <c r="F8739" s="1094">
        <f t="shared" si="546"/>
        <v>0</v>
      </c>
      <c r="G8739" s="1095">
        <f t="shared" si="547"/>
        <v>0</v>
      </c>
      <c r="H8739" s="1090" t="str">
        <f t="shared" ca="1" si="548"/>
        <v/>
      </c>
      <c r="I8739" s="1109"/>
      <c r="J8739" s="1109"/>
      <c r="K8739" s="1112"/>
      <c r="L8739" s="1091"/>
      <c r="M8739" s="1091"/>
      <c r="N8739" s="1091"/>
      <c r="O8739" s="1091"/>
      <c r="P8739" s="1096"/>
      <c r="Q8739" s="1096"/>
      <c r="R8739" s="1096"/>
      <c r="S8739" s="1091"/>
    </row>
    <row r="8740" spans="1:19" x14ac:dyDescent="0.3">
      <c r="A8740" s="1090">
        <v>8735</v>
      </c>
      <c r="B8740" s="1091"/>
      <c r="C8740" s="1091"/>
      <c r="D8740" s="1097"/>
      <c r="E8740" s="1093">
        <f t="shared" si="545"/>
        <v>0</v>
      </c>
      <c r="F8740" s="1094">
        <f t="shared" si="546"/>
        <v>0</v>
      </c>
      <c r="G8740" s="1095">
        <f t="shared" si="547"/>
        <v>0</v>
      </c>
      <c r="H8740" s="1090" t="str">
        <f t="shared" ca="1" si="548"/>
        <v/>
      </c>
      <c r="I8740" s="1109"/>
      <c r="J8740" s="1109"/>
      <c r="K8740" s="1112"/>
      <c r="L8740" s="1091"/>
      <c r="M8740" s="1091"/>
      <c r="N8740" s="1091"/>
      <c r="O8740" s="1091"/>
      <c r="P8740" s="1096"/>
      <c r="Q8740" s="1096"/>
      <c r="R8740" s="1096"/>
      <c r="S8740" s="1091"/>
    </row>
    <row r="8741" spans="1:19" x14ac:dyDescent="0.3">
      <c r="A8741" s="1090">
        <v>8736</v>
      </c>
      <c r="B8741" s="1091"/>
      <c r="C8741" s="1091"/>
      <c r="D8741" s="1097"/>
      <c r="E8741" s="1093">
        <f t="shared" si="545"/>
        <v>0</v>
      </c>
      <c r="F8741" s="1094">
        <f t="shared" si="546"/>
        <v>0</v>
      </c>
      <c r="G8741" s="1095">
        <f t="shared" si="547"/>
        <v>0</v>
      </c>
      <c r="H8741" s="1090" t="str">
        <f t="shared" ca="1" si="548"/>
        <v/>
      </c>
      <c r="I8741" s="1109"/>
      <c r="J8741" s="1109"/>
      <c r="K8741" s="1112"/>
      <c r="L8741" s="1091"/>
      <c r="M8741" s="1091"/>
      <c r="N8741" s="1091"/>
      <c r="O8741" s="1091"/>
      <c r="P8741" s="1096"/>
      <c r="Q8741" s="1096"/>
      <c r="R8741" s="1096"/>
      <c r="S8741" s="1091"/>
    </row>
    <row r="8742" spans="1:19" x14ac:dyDescent="0.3">
      <c r="A8742" s="1090">
        <v>8737</v>
      </c>
      <c r="B8742" s="1091"/>
      <c r="C8742" s="1091"/>
      <c r="D8742" s="1097"/>
      <c r="E8742" s="1093">
        <f t="shared" si="545"/>
        <v>0</v>
      </c>
      <c r="F8742" s="1094">
        <f t="shared" si="546"/>
        <v>0</v>
      </c>
      <c r="G8742" s="1095">
        <f t="shared" si="547"/>
        <v>0</v>
      </c>
      <c r="H8742" s="1090" t="str">
        <f t="shared" ca="1" si="548"/>
        <v/>
      </c>
      <c r="I8742" s="1109"/>
      <c r="J8742" s="1109"/>
      <c r="K8742" s="1112"/>
      <c r="L8742" s="1091"/>
      <c r="M8742" s="1091"/>
      <c r="N8742" s="1091"/>
      <c r="O8742" s="1091"/>
      <c r="P8742" s="1096"/>
      <c r="Q8742" s="1096"/>
      <c r="R8742" s="1096"/>
      <c r="S8742" s="1091"/>
    </row>
    <row r="8743" spans="1:19" x14ac:dyDescent="0.3">
      <c r="A8743" s="1090">
        <v>8738</v>
      </c>
      <c r="B8743" s="1091"/>
      <c r="C8743" s="1091"/>
      <c r="D8743" s="1097"/>
      <c r="E8743" s="1093">
        <f t="shared" si="545"/>
        <v>0</v>
      </c>
      <c r="F8743" s="1094">
        <f t="shared" si="546"/>
        <v>0</v>
      </c>
      <c r="G8743" s="1095">
        <f t="shared" si="547"/>
        <v>0</v>
      </c>
      <c r="H8743" s="1090" t="str">
        <f t="shared" ca="1" si="548"/>
        <v/>
      </c>
      <c r="I8743" s="1109"/>
      <c r="J8743" s="1109"/>
      <c r="K8743" s="1112"/>
      <c r="L8743" s="1091"/>
      <c r="M8743" s="1091"/>
      <c r="N8743" s="1091"/>
      <c r="O8743" s="1091"/>
      <c r="P8743" s="1096"/>
      <c r="Q8743" s="1096"/>
      <c r="R8743" s="1096"/>
      <c r="S8743" s="1091"/>
    </row>
    <row r="8744" spans="1:19" x14ac:dyDescent="0.3">
      <c r="A8744" s="1090">
        <v>8739</v>
      </c>
      <c r="B8744" s="1091"/>
      <c r="C8744" s="1091"/>
      <c r="D8744" s="1097"/>
      <c r="E8744" s="1093">
        <f t="shared" si="545"/>
        <v>0</v>
      </c>
      <c r="F8744" s="1094">
        <f t="shared" si="546"/>
        <v>0</v>
      </c>
      <c r="G8744" s="1095">
        <f t="shared" si="547"/>
        <v>0</v>
      </c>
      <c r="H8744" s="1090" t="str">
        <f t="shared" ca="1" si="548"/>
        <v/>
      </c>
      <c r="I8744" s="1109"/>
      <c r="J8744" s="1109"/>
      <c r="K8744" s="1112"/>
      <c r="L8744" s="1091"/>
      <c r="M8744" s="1091"/>
      <c r="N8744" s="1091"/>
      <c r="O8744" s="1091"/>
      <c r="P8744" s="1096"/>
      <c r="Q8744" s="1096"/>
      <c r="R8744" s="1096"/>
      <c r="S8744" s="1091"/>
    </row>
    <row r="8745" spans="1:19" x14ac:dyDescent="0.3">
      <c r="A8745" s="1090">
        <v>8740</v>
      </c>
      <c r="B8745" s="1091"/>
      <c r="C8745" s="1091"/>
      <c r="D8745" s="1097"/>
      <c r="E8745" s="1093">
        <f t="shared" si="545"/>
        <v>0</v>
      </c>
      <c r="F8745" s="1094">
        <f t="shared" si="546"/>
        <v>0</v>
      </c>
      <c r="G8745" s="1095">
        <f t="shared" si="547"/>
        <v>0</v>
      </c>
      <c r="H8745" s="1090" t="str">
        <f t="shared" ca="1" si="548"/>
        <v/>
      </c>
      <c r="I8745" s="1109"/>
      <c r="J8745" s="1109"/>
      <c r="K8745" s="1112"/>
      <c r="L8745" s="1091"/>
      <c r="M8745" s="1091"/>
      <c r="N8745" s="1091"/>
      <c r="O8745" s="1091"/>
      <c r="P8745" s="1096"/>
      <c r="Q8745" s="1096"/>
      <c r="R8745" s="1096"/>
      <c r="S8745" s="1091"/>
    </row>
    <row r="8746" spans="1:19" x14ac:dyDescent="0.3">
      <c r="A8746" s="1090">
        <v>8741</v>
      </c>
      <c r="B8746" s="1091"/>
      <c r="C8746" s="1091"/>
      <c r="D8746" s="1097"/>
      <c r="E8746" s="1093">
        <f t="shared" si="545"/>
        <v>0</v>
      </c>
      <c r="F8746" s="1094">
        <f t="shared" si="546"/>
        <v>0</v>
      </c>
      <c r="G8746" s="1095">
        <f t="shared" si="547"/>
        <v>0</v>
      </c>
      <c r="H8746" s="1090" t="str">
        <f t="shared" ca="1" si="548"/>
        <v/>
      </c>
      <c r="I8746" s="1109"/>
      <c r="J8746" s="1109"/>
      <c r="K8746" s="1112"/>
      <c r="L8746" s="1091"/>
      <c r="M8746" s="1091"/>
      <c r="N8746" s="1091"/>
      <c r="O8746" s="1091"/>
      <c r="P8746" s="1096"/>
      <c r="Q8746" s="1096"/>
      <c r="R8746" s="1096"/>
      <c r="S8746" s="1091"/>
    </row>
    <row r="8747" spans="1:19" x14ac:dyDescent="0.3">
      <c r="A8747" s="1090">
        <v>8742</v>
      </c>
      <c r="B8747" s="1091"/>
      <c r="C8747" s="1091"/>
      <c r="D8747" s="1097"/>
      <c r="E8747" s="1093">
        <f t="shared" si="545"/>
        <v>0</v>
      </c>
      <c r="F8747" s="1094">
        <f t="shared" si="546"/>
        <v>0</v>
      </c>
      <c r="G8747" s="1095">
        <f t="shared" si="547"/>
        <v>0</v>
      </c>
      <c r="H8747" s="1090" t="str">
        <f t="shared" ca="1" si="548"/>
        <v/>
      </c>
      <c r="I8747" s="1109"/>
      <c r="J8747" s="1109"/>
      <c r="K8747" s="1112"/>
      <c r="L8747" s="1091"/>
      <c r="M8747" s="1091"/>
      <c r="N8747" s="1091"/>
      <c r="O8747" s="1091"/>
      <c r="P8747" s="1096"/>
      <c r="Q8747" s="1096"/>
      <c r="R8747" s="1096"/>
      <c r="S8747" s="1091"/>
    </row>
    <row r="8748" spans="1:19" x14ac:dyDescent="0.3">
      <c r="A8748" s="1090">
        <v>8743</v>
      </c>
      <c r="B8748" s="1091"/>
      <c r="C8748" s="1091"/>
      <c r="D8748" s="1097"/>
      <c r="E8748" s="1093">
        <f t="shared" si="545"/>
        <v>0</v>
      </c>
      <c r="F8748" s="1094">
        <f t="shared" si="546"/>
        <v>0</v>
      </c>
      <c r="G8748" s="1095">
        <f t="shared" si="547"/>
        <v>0</v>
      </c>
      <c r="H8748" s="1090" t="str">
        <f t="shared" ca="1" si="548"/>
        <v/>
      </c>
      <c r="I8748" s="1109"/>
      <c r="J8748" s="1109"/>
      <c r="K8748" s="1112"/>
      <c r="L8748" s="1091"/>
      <c r="M8748" s="1091"/>
      <c r="N8748" s="1091"/>
      <c r="O8748" s="1091"/>
      <c r="P8748" s="1096"/>
      <c r="Q8748" s="1096"/>
      <c r="R8748" s="1096"/>
      <c r="S8748" s="1091"/>
    </row>
    <row r="8749" spans="1:19" x14ac:dyDescent="0.3">
      <c r="A8749" s="1090">
        <v>8744</v>
      </c>
      <c r="B8749" s="1091"/>
      <c r="C8749" s="1091"/>
      <c r="D8749" s="1097"/>
      <c r="E8749" s="1093">
        <f t="shared" si="545"/>
        <v>0</v>
      </c>
      <c r="F8749" s="1094">
        <f t="shared" si="546"/>
        <v>0</v>
      </c>
      <c r="G8749" s="1095">
        <f t="shared" si="547"/>
        <v>0</v>
      </c>
      <c r="H8749" s="1090" t="str">
        <f t="shared" ca="1" si="548"/>
        <v/>
      </c>
      <c r="I8749" s="1109"/>
      <c r="J8749" s="1109"/>
      <c r="K8749" s="1112"/>
      <c r="L8749" s="1091"/>
      <c r="M8749" s="1091"/>
      <c r="N8749" s="1091"/>
      <c r="O8749" s="1091"/>
      <c r="P8749" s="1096"/>
      <c r="Q8749" s="1096"/>
      <c r="R8749" s="1096"/>
      <c r="S8749" s="1091"/>
    </row>
    <row r="8750" spans="1:19" x14ac:dyDescent="0.3">
      <c r="A8750" s="1090">
        <v>8745</v>
      </c>
      <c r="B8750" s="1091"/>
      <c r="C8750" s="1091"/>
      <c r="D8750" s="1097"/>
      <c r="E8750" s="1093">
        <f t="shared" si="545"/>
        <v>0</v>
      </c>
      <c r="F8750" s="1094">
        <f t="shared" si="546"/>
        <v>0</v>
      </c>
      <c r="G8750" s="1095">
        <f t="shared" si="547"/>
        <v>0</v>
      </c>
      <c r="H8750" s="1090" t="str">
        <f t="shared" ca="1" si="548"/>
        <v/>
      </c>
      <c r="I8750" s="1109"/>
      <c r="J8750" s="1109"/>
      <c r="K8750" s="1112"/>
      <c r="L8750" s="1091"/>
      <c r="M8750" s="1091"/>
      <c r="N8750" s="1091"/>
      <c r="O8750" s="1091"/>
      <c r="P8750" s="1096"/>
      <c r="Q8750" s="1096"/>
      <c r="R8750" s="1096"/>
      <c r="S8750" s="1091"/>
    </row>
    <row r="8751" spans="1:19" x14ac:dyDescent="0.3">
      <c r="A8751" s="1090">
        <v>8746</v>
      </c>
      <c r="B8751" s="1091"/>
      <c r="C8751" s="1091"/>
      <c r="D8751" s="1097"/>
      <c r="E8751" s="1093">
        <f t="shared" si="545"/>
        <v>0</v>
      </c>
      <c r="F8751" s="1094">
        <f t="shared" si="546"/>
        <v>0</v>
      </c>
      <c r="G8751" s="1095">
        <f t="shared" si="547"/>
        <v>0</v>
      </c>
      <c r="H8751" s="1090" t="str">
        <f t="shared" ca="1" si="548"/>
        <v/>
      </c>
      <c r="I8751" s="1109"/>
      <c r="J8751" s="1109"/>
      <c r="K8751" s="1112"/>
      <c r="L8751" s="1091"/>
      <c r="M8751" s="1091"/>
      <c r="N8751" s="1091"/>
      <c r="O8751" s="1091"/>
      <c r="P8751" s="1096"/>
      <c r="Q8751" s="1096"/>
      <c r="R8751" s="1096"/>
      <c r="S8751" s="1091"/>
    </row>
    <row r="8752" spans="1:19" x14ac:dyDescent="0.3">
      <c r="A8752" s="1090">
        <v>8747</v>
      </c>
      <c r="B8752" s="1091"/>
      <c r="C8752" s="1091"/>
      <c r="D8752" s="1097"/>
      <c r="E8752" s="1093">
        <f t="shared" si="545"/>
        <v>0</v>
      </c>
      <c r="F8752" s="1094">
        <f t="shared" si="546"/>
        <v>0</v>
      </c>
      <c r="G8752" s="1095">
        <f t="shared" si="547"/>
        <v>0</v>
      </c>
      <c r="H8752" s="1090" t="str">
        <f t="shared" ca="1" si="548"/>
        <v/>
      </c>
      <c r="I8752" s="1109"/>
      <c r="J8752" s="1109"/>
      <c r="K8752" s="1112"/>
      <c r="L8752" s="1091"/>
      <c r="M8752" s="1091"/>
      <c r="N8752" s="1091"/>
      <c r="O8752" s="1091"/>
      <c r="P8752" s="1096"/>
      <c r="Q8752" s="1096"/>
      <c r="R8752" s="1096"/>
      <c r="S8752" s="1091"/>
    </row>
    <row r="8753" spans="1:19" x14ac:dyDescent="0.3">
      <c r="A8753" s="1090">
        <v>8748</v>
      </c>
      <c r="B8753" s="1091"/>
      <c r="C8753" s="1091"/>
      <c r="D8753" s="1097"/>
      <c r="E8753" s="1093">
        <f t="shared" si="545"/>
        <v>0</v>
      </c>
      <c r="F8753" s="1094">
        <f t="shared" si="546"/>
        <v>0</v>
      </c>
      <c r="G8753" s="1095">
        <f t="shared" si="547"/>
        <v>0</v>
      </c>
      <c r="H8753" s="1090" t="str">
        <f t="shared" ca="1" si="548"/>
        <v/>
      </c>
      <c r="I8753" s="1109"/>
      <c r="J8753" s="1109"/>
      <c r="K8753" s="1112"/>
      <c r="L8753" s="1091"/>
      <c r="M8753" s="1091"/>
      <c r="N8753" s="1091"/>
      <c r="O8753" s="1091"/>
      <c r="P8753" s="1096"/>
      <c r="Q8753" s="1096"/>
      <c r="R8753" s="1096"/>
      <c r="S8753" s="1091"/>
    </row>
    <row r="8754" spans="1:19" x14ac:dyDescent="0.3">
      <c r="A8754" s="1090">
        <v>8749</v>
      </c>
      <c r="B8754" s="1091"/>
      <c r="C8754" s="1091"/>
      <c r="D8754" s="1097"/>
      <c r="E8754" s="1093">
        <f t="shared" si="545"/>
        <v>0</v>
      </c>
      <c r="F8754" s="1094">
        <f t="shared" si="546"/>
        <v>0</v>
      </c>
      <c r="G8754" s="1095">
        <f t="shared" si="547"/>
        <v>0</v>
      </c>
      <c r="H8754" s="1090" t="str">
        <f t="shared" ca="1" si="548"/>
        <v/>
      </c>
      <c r="I8754" s="1109"/>
      <c r="J8754" s="1109"/>
      <c r="K8754" s="1112"/>
      <c r="L8754" s="1091"/>
      <c r="M8754" s="1091"/>
      <c r="N8754" s="1091"/>
      <c r="O8754" s="1091"/>
      <c r="P8754" s="1096"/>
      <c r="Q8754" s="1096"/>
      <c r="R8754" s="1096"/>
      <c r="S8754" s="1091"/>
    </row>
    <row r="8755" spans="1:19" x14ac:dyDescent="0.3">
      <c r="A8755" s="1090">
        <v>8750</v>
      </c>
      <c r="B8755" s="1091"/>
      <c r="C8755" s="1091"/>
      <c r="D8755" s="1097"/>
      <c r="E8755" s="1093">
        <f t="shared" si="545"/>
        <v>0</v>
      </c>
      <c r="F8755" s="1094">
        <f t="shared" si="546"/>
        <v>0</v>
      </c>
      <c r="G8755" s="1095">
        <f t="shared" si="547"/>
        <v>0</v>
      </c>
      <c r="H8755" s="1090" t="str">
        <f t="shared" ca="1" si="548"/>
        <v/>
      </c>
      <c r="I8755" s="1109"/>
      <c r="J8755" s="1109"/>
      <c r="K8755" s="1112"/>
      <c r="L8755" s="1091"/>
      <c r="M8755" s="1091"/>
      <c r="N8755" s="1091"/>
      <c r="O8755" s="1091"/>
      <c r="P8755" s="1096"/>
      <c r="Q8755" s="1096"/>
      <c r="R8755" s="1096"/>
      <c r="S8755" s="1091"/>
    </row>
    <row r="8756" spans="1:19" x14ac:dyDescent="0.3">
      <c r="A8756" s="1090">
        <v>8751</v>
      </c>
      <c r="B8756" s="1091"/>
      <c r="C8756" s="1091"/>
      <c r="D8756" s="1097"/>
      <c r="E8756" s="1093">
        <f t="shared" si="545"/>
        <v>0</v>
      </c>
      <c r="F8756" s="1094">
        <f t="shared" si="546"/>
        <v>0</v>
      </c>
      <c r="G8756" s="1095">
        <f t="shared" si="547"/>
        <v>0</v>
      </c>
      <c r="H8756" s="1090" t="str">
        <f t="shared" ca="1" si="548"/>
        <v/>
      </c>
      <c r="I8756" s="1109"/>
      <c r="J8756" s="1109"/>
      <c r="K8756" s="1112"/>
      <c r="L8756" s="1091"/>
      <c r="M8756" s="1091"/>
      <c r="N8756" s="1091"/>
      <c r="O8756" s="1091"/>
      <c r="P8756" s="1096"/>
      <c r="Q8756" s="1096"/>
      <c r="R8756" s="1096"/>
      <c r="S8756" s="1091"/>
    </row>
    <row r="8757" spans="1:19" x14ac:dyDescent="0.3">
      <c r="A8757" s="1090">
        <v>8752</v>
      </c>
      <c r="B8757" s="1091"/>
      <c r="C8757" s="1091"/>
      <c r="D8757" s="1097"/>
      <c r="E8757" s="1093">
        <f t="shared" si="545"/>
        <v>0</v>
      </c>
      <c r="F8757" s="1094">
        <f t="shared" si="546"/>
        <v>0</v>
      </c>
      <c r="G8757" s="1095">
        <f t="shared" si="547"/>
        <v>0</v>
      </c>
      <c r="H8757" s="1090" t="str">
        <f t="shared" ca="1" si="548"/>
        <v/>
      </c>
      <c r="I8757" s="1109"/>
      <c r="J8757" s="1109"/>
      <c r="K8757" s="1112"/>
      <c r="L8757" s="1091"/>
      <c r="M8757" s="1091"/>
      <c r="N8757" s="1091"/>
      <c r="O8757" s="1091"/>
      <c r="P8757" s="1096"/>
      <c r="Q8757" s="1096"/>
      <c r="R8757" s="1096"/>
      <c r="S8757" s="1091"/>
    </row>
    <row r="8758" spans="1:19" x14ac:dyDescent="0.3">
      <c r="A8758" s="1090">
        <v>8753</v>
      </c>
      <c r="B8758" s="1091"/>
      <c r="C8758" s="1091"/>
      <c r="D8758" s="1097"/>
      <c r="E8758" s="1093">
        <f t="shared" si="545"/>
        <v>0</v>
      </c>
      <c r="F8758" s="1094">
        <f t="shared" si="546"/>
        <v>0</v>
      </c>
      <c r="G8758" s="1095">
        <f t="shared" si="547"/>
        <v>0</v>
      </c>
      <c r="H8758" s="1090" t="str">
        <f t="shared" ca="1" si="548"/>
        <v/>
      </c>
      <c r="I8758" s="1109"/>
      <c r="J8758" s="1109"/>
      <c r="K8758" s="1112"/>
      <c r="L8758" s="1091"/>
      <c r="M8758" s="1091"/>
      <c r="N8758" s="1091"/>
      <c r="O8758" s="1091"/>
      <c r="P8758" s="1096"/>
      <c r="Q8758" s="1096"/>
      <c r="R8758" s="1096"/>
      <c r="S8758" s="1091"/>
    </row>
    <row r="8759" spans="1:19" x14ac:dyDescent="0.3">
      <c r="A8759" s="1090">
        <v>8754</v>
      </c>
      <c r="B8759" s="1091"/>
      <c r="C8759" s="1091"/>
      <c r="D8759" s="1097"/>
      <c r="E8759" s="1093">
        <f t="shared" si="545"/>
        <v>0</v>
      </c>
      <c r="F8759" s="1094">
        <f t="shared" si="546"/>
        <v>0</v>
      </c>
      <c r="G8759" s="1095">
        <f t="shared" si="547"/>
        <v>0</v>
      </c>
      <c r="H8759" s="1090" t="str">
        <f t="shared" ca="1" si="548"/>
        <v/>
      </c>
      <c r="I8759" s="1109"/>
      <c r="J8759" s="1109"/>
      <c r="K8759" s="1112"/>
      <c r="L8759" s="1091"/>
      <c r="M8759" s="1091"/>
      <c r="N8759" s="1091"/>
      <c r="O8759" s="1091"/>
      <c r="P8759" s="1096"/>
      <c r="Q8759" s="1096"/>
      <c r="R8759" s="1096"/>
      <c r="S8759" s="1091"/>
    </row>
    <row r="8760" spans="1:19" x14ac:dyDescent="0.3">
      <c r="A8760" s="1090">
        <v>8755</v>
      </c>
      <c r="B8760" s="1091"/>
      <c r="C8760" s="1091"/>
      <c r="D8760" s="1097"/>
      <c r="E8760" s="1093">
        <f t="shared" si="545"/>
        <v>0</v>
      </c>
      <c r="F8760" s="1094">
        <f t="shared" si="546"/>
        <v>0</v>
      </c>
      <c r="G8760" s="1095">
        <f t="shared" si="547"/>
        <v>0</v>
      </c>
      <c r="H8760" s="1090" t="str">
        <f t="shared" ca="1" si="548"/>
        <v/>
      </c>
      <c r="I8760" s="1109"/>
      <c r="J8760" s="1109"/>
      <c r="K8760" s="1112"/>
      <c r="L8760" s="1091"/>
      <c r="M8760" s="1091"/>
      <c r="N8760" s="1091"/>
      <c r="O8760" s="1091"/>
      <c r="P8760" s="1096"/>
      <c r="Q8760" s="1096"/>
      <c r="R8760" s="1096"/>
      <c r="S8760" s="1091"/>
    </row>
    <row r="8761" spans="1:19" x14ac:dyDescent="0.3">
      <c r="A8761" s="1090">
        <v>8756</v>
      </c>
      <c r="B8761" s="1091"/>
      <c r="C8761" s="1091"/>
      <c r="D8761" s="1097"/>
      <c r="E8761" s="1093">
        <f t="shared" si="545"/>
        <v>0</v>
      </c>
      <c r="F8761" s="1094">
        <f t="shared" si="546"/>
        <v>0</v>
      </c>
      <c r="G8761" s="1095">
        <f t="shared" si="547"/>
        <v>0</v>
      </c>
      <c r="H8761" s="1090" t="str">
        <f t="shared" ca="1" si="548"/>
        <v/>
      </c>
      <c r="I8761" s="1109"/>
      <c r="J8761" s="1109"/>
      <c r="K8761" s="1112"/>
      <c r="L8761" s="1091"/>
      <c r="M8761" s="1091"/>
      <c r="N8761" s="1091"/>
      <c r="O8761" s="1091"/>
      <c r="P8761" s="1096"/>
      <c r="Q8761" s="1096"/>
      <c r="R8761" s="1096"/>
      <c r="S8761" s="1091"/>
    </row>
    <row r="8762" spans="1:19" x14ac:dyDescent="0.3">
      <c r="A8762" s="1090">
        <v>8757</v>
      </c>
      <c r="B8762" s="1091"/>
      <c r="C8762" s="1091"/>
      <c r="D8762" s="1097"/>
      <c r="E8762" s="1093">
        <f t="shared" si="545"/>
        <v>0</v>
      </c>
      <c r="F8762" s="1094">
        <f t="shared" si="546"/>
        <v>0</v>
      </c>
      <c r="G8762" s="1095">
        <f t="shared" si="547"/>
        <v>0</v>
      </c>
      <c r="H8762" s="1090" t="str">
        <f t="shared" ca="1" si="548"/>
        <v/>
      </c>
      <c r="I8762" s="1109"/>
      <c r="J8762" s="1109"/>
      <c r="K8762" s="1112"/>
      <c r="L8762" s="1091"/>
      <c r="M8762" s="1091"/>
      <c r="N8762" s="1091"/>
      <c r="O8762" s="1091"/>
      <c r="P8762" s="1096"/>
      <c r="Q8762" s="1096"/>
      <c r="R8762" s="1096"/>
      <c r="S8762" s="1091"/>
    </row>
    <row r="8763" spans="1:19" x14ac:dyDescent="0.3">
      <c r="A8763" s="1090">
        <v>8758</v>
      </c>
      <c r="B8763" s="1091"/>
      <c r="C8763" s="1091"/>
      <c r="D8763" s="1097"/>
      <c r="E8763" s="1093">
        <f t="shared" si="545"/>
        <v>0</v>
      </c>
      <c r="F8763" s="1094">
        <f t="shared" si="546"/>
        <v>0</v>
      </c>
      <c r="G8763" s="1095">
        <f t="shared" si="547"/>
        <v>0</v>
      </c>
      <c r="H8763" s="1090" t="str">
        <f t="shared" ca="1" si="548"/>
        <v/>
      </c>
      <c r="I8763" s="1109"/>
      <c r="J8763" s="1109"/>
      <c r="K8763" s="1112"/>
      <c r="L8763" s="1091"/>
      <c r="M8763" s="1091"/>
      <c r="N8763" s="1091"/>
      <c r="O8763" s="1091"/>
      <c r="P8763" s="1096"/>
      <c r="Q8763" s="1096"/>
      <c r="R8763" s="1096"/>
      <c r="S8763" s="1091"/>
    </row>
    <row r="8764" spans="1:19" x14ac:dyDescent="0.3">
      <c r="A8764" s="1090">
        <v>8759</v>
      </c>
      <c r="B8764" s="1091"/>
      <c r="C8764" s="1091"/>
      <c r="D8764" s="1097"/>
      <c r="E8764" s="1093">
        <f t="shared" si="545"/>
        <v>0</v>
      </c>
      <c r="F8764" s="1094">
        <f t="shared" si="546"/>
        <v>0</v>
      </c>
      <c r="G8764" s="1095">
        <f t="shared" si="547"/>
        <v>0</v>
      </c>
      <c r="H8764" s="1090" t="str">
        <f t="shared" ca="1" si="548"/>
        <v/>
      </c>
      <c r="I8764" s="1109"/>
      <c r="J8764" s="1109"/>
      <c r="K8764" s="1112"/>
      <c r="L8764" s="1091"/>
      <c r="M8764" s="1091"/>
      <c r="N8764" s="1091"/>
      <c r="O8764" s="1091"/>
      <c r="P8764" s="1096"/>
      <c r="Q8764" s="1096"/>
      <c r="R8764" s="1096"/>
      <c r="S8764" s="1091"/>
    </row>
    <row r="8765" spans="1:19" x14ac:dyDescent="0.3">
      <c r="A8765" s="1090">
        <v>8760</v>
      </c>
      <c r="B8765" s="1091"/>
      <c r="C8765" s="1091"/>
      <c r="D8765" s="1097"/>
      <c r="E8765" s="1093">
        <f t="shared" si="545"/>
        <v>0</v>
      </c>
      <c r="F8765" s="1094">
        <f t="shared" si="546"/>
        <v>0</v>
      </c>
      <c r="G8765" s="1095">
        <f t="shared" si="547"/>
        <v>0</v>
      </c>
      <c r="H8765" s="1090" t="str">
        <f t="shared" ca="1" si="548"/>
        <v/>
      </c>
      <c r="I8765" s="1109"/>
      <c r="J8765" s="1109"/>
      <c r="K8765" s="1112"/>
      <c r="L8765" s="1091"/>
      <c r="M8765" s="1091"/>
      <c r="N8765" s="1091"/>
      <c r="O8765" s="1091"/>
      <c r="P8765" s="1096"/>
      <c r="Q8765" s="1096"/>
      <c r="R8765" s="1096"/>
      <c r="S8765" s="1091"/>
    </row>
    <row r="8766" spans="1:19" x14ac:dyDescent="0.3">
      <c r="A8766" s="1090">
        <v>8761</v>
      </c>
      <c r="B8766" s="1091"/>
      <c r="C8766" s="1091"/>
      <c r="D8766" s="1097"/>
      <c r="E8766" s="1093">
        <f t="shared" si="545"/>
        <v>0</v>
      </c>
      <c r="F8766" s="1094">
        <f t="shared" si="546"/>
        <v>0</v>
      </c>
      <c r="G8766" s="1095">
        <f t="shared" si="547"/>
        <v>0</v>
      </c>
      <c r="H8766" s="1090" t="str">
        <f t="shared" ca="1" si="548"/>
        <v/>
      </c>
      <c r="I8766" s="1109"/>
      <c r="J8766" s="1109"/>
      <c r="K8766" s="1112"/>
      <c r="L8766" s="1091"/>
      <c r="M8766" s="1091"/>
      <c r="N8766" s="1091"/>
      <c r="O8766" s="1091"/>
      <c r="P8766" s="1096"/>
      <c r="Q8766" s="1096"/>
      <c r="R8766" s="1096"/>
      <c r="S8766" s="1091"/>
    </row>
    <row r="8767" spans="1:19" x14ac:dyDescent="0.3">
      <c r="A8767" s="1090">
        <v>8762</v>
      </c>
      <c r="B8767" s="1091"/>
      <c r="C8767" s="1091"/>
      <c r="D8767" s="1097"/>
      <c r="E8767" s="1093">
        <f t="shared" si="545"/>
        <v>0</v>
      </c>
      <c r="F8767" s="1094">
        <f t="shared" si="546"/>
        <v>0</v>
      </c>
      <c r="G8767" s="1095">
        <f t="shared" si="547"/>
        <v>0</v>
      </c>
      <c r="H8767" s="1090" t="str">
        <f t="shared" ca="1" si="548"/>
        <v/>
      </c>
      <c r="I8767" s="1109"/>
      <c r="J8767" s="1109"/>
      <c r="K8767" s="1112"/>
      <c r="L8767" s="1091"/>
      <c r="M8767" s="1091"/>
      <c r="N8767" s="1091"/>
      <c r="O8767" s="1091"/>
      <c r="P8767" s="1096"/>
      <c r="Q8767" s="1096"/>
      <c r="R8767" s="1096"/>
      <c r="S8767" s="1091"/>
    </row>
    <row r="8768" spans="1:19" x14ac:dyDescent="0.3">
      <c r="A8768" s="1090">
        <v>8763</v>
      </c>
      <c r="B8768" s="1091"/>
      <c r="C8768" s="1091"/>
      <c r="D8768" s="1097"/>
      <c r="E8768" s="1093">
        <f t="shared" si="545"/>
        <v>0</v>
      </c>
      <c r="F8768" s="1094">
        <f t="shared" si="546"/>
        <v>0</v>
      </c>
      <c r="G8768" s="1095">
        <f t="shared" si="547"/>
        <v>0</v>
      </c>
      <c r="H8768" s="1090" t="str">
        <f t="shared" ca="1" si="548"/>
        <v/>
      </c>
      <c r="I8768" s="1109"/>
      <c r="J8768" s="1109"/>
      <c r="K8768" s="1112"/>
      <c r="L8768" s="1091"/>
      <c r="M8768" s="1091"/>
      <c r="N8768" s="1091"/>
      <c r="O8768" s="1091"/>
      <c r="P8768" s="1096"/>
      <c r="Q8768" s="1096"/>
      <c r="R8768" s="1096"/>
      <c r="S8768" s="1091"/>
    </row>
    <row r="8769" spans="1:19" x14ac:dyDescent="0.3">
      <c r="A8769" s="1090">
        <v>8764</v>
      </c>
      <c r="B8769" s="1091"/>
      <c r="C8769" s="1091"/>
      <c r="D8769" s="1097"/>
      <c r="E8769" s="1093">
        <f t="shared" si="545"/>
        <v>0</v>
      </c>
      <c r="F8769" s="1094">
        <f t="shared" si="546"/>
        <v>0</v>
      </c>
      <c r="G8769" s="1095">
        <f t="shared" si="547"/>
        <v>0</v>
      </c>
      <c r="H8769" s="1090" t="str">
        <f t="shared" ca="1" si="548"/>
        <v/>
      </c>
      <c r="I8769" s="1109"/>
      <c r="J8769" s="1109"/>
      <c r="K8769" s="1112"/>
      <c r="L8769" s="1091"/>
      <c r="M8769" s="1091"/>
      <c r="N8769" s="1091"/>
      <c r="O8769" s="1091"/>
      <c r="P8769" s="1096"/>
      <c r="Q8769" s="1096"/>
      <c r="R8769" s="1096"/>
      <c r="S8769" s="1091"/>
    </row>
    <row r="8770" spans="1:19" x14ac:dyDescent="0.3">
      <c r="A8770" s="1090">
        <v>8765</v>
      </c>
      <c r="B8770" s="1091"/>
      <c r="C8770" s="1091"/>
      <c r="D8770" s="1097"/>
      <c r="E8770" s="1093">
        <f t="shared" si="545"/>
        <v>0</v>
      </c>
      <c r="F8770" s="1094">
        <f t="shared" si="546"/>
        <v>0</v>
      </c>
      <c r="G8770" s="1095">
        <f t="shared" si="547"/>
        <v>0</v>
      </c>
      <c r="H8770" s="1090" t="str">
        <f t="shared" ca="1" si="548"/>
        <v/>
      </c>
      <c r="I8770" s="1109"/>
      <c r="J8770" s="1109"/>
      <c r="K8770" s="1112"/>
      <c r="L8770" s="1091"/>
      <c r="M8770" s="1091"/>
      <c r="N8770" s="1091"/>
      <c r="O8770" s="1091"/>
      <c r="P8770" s="1096"/>
      <c r="Q8770" s="1096"/>
      <c r="R8770" s="1096"/>
      <c r="S8770" s="1091"/>
    </row>
    <row r="8771" spans="1:19" x14ac:dyDescent="0.3">
      <c r="A8771" s="1090">
        <v>8766</v>
      </c>
      <c r="B8771" s="1091"/>
      <c r="C8771" s="1091"/>
      <c r="D8771" s="1097"/>
      <c r="E8771" s="1093">
        <f t="shared" si="545"/>
        <v>0</v>
      </c>
      <c r="F8771" s="1094">
        <f t="shared" si="546"/>
        <v>0</v>
      </c>
      <c r="G8771" s="1095">
        <f t="shared" si="547"/>
        <v>0</v>
      </c>
      <c r="H8771" s="1090" t="str">
        <f t="shared" ca="1" si="548"/>
        <v/>
      </c>
      <c r="I8771" s="1109"/>
      <c r="J8771" s="1109"/>
      <c r="K8771" s="1112"/>
      <c r="L8771" s="1091"/>
      <c r="M8771" s="1091"/>
      <c r="N8771" s="1091"/>
      <c r="O8771" s="1091"/>
      <c r="P8771" s="1096"/>
      <c r="Q8771" s="1096"/>
      <c r="R8771" s="1096"/>
      <c r="S8771" s="1091"/>
    </row>
    <row r="8772" spans="1:19" x14ac:dyDescent="0.3">
      <c r="A8772" s="1090">
        <v>8767</v>
      </c>
      <c r="B8772" s="1091"/>
      <c r="C8772" s="1091"/>
      <c r="D8772" s="1097"/>
      <c r="E8772" s="1093">
        <f t="shared" si="545"/>
        <v>0</v>
      </c>
      <c r="F8772" s="1094">
        <f t="shared" si="546"/>
        <v>0</v>
      </c>
      <c r="G8772" s="1095">
        <f t="shared" si="547"/>
        <v>0</v>
      </c>
      <c r="H8772" s="1090" t="str">
        <f t="shared" ca="1" si="548"/>
        <v/>
      </c>
      <c r="I8772" s="1109"/>
      <c r="J8772" s="1109"/>
      <c r="K8772" s="1112"/>
      <c r="L8772" s="1091"/>
      <c r="M8772" s="1091"/>
      <c r="N8772" s="1091"/>
      <c r="O8772" s="1091"/>
      <c r="P8772" s="1096"/>
      <c r="Q8772" s="1096"/>
      <c r="R8772" s="1096"/>
      <c r="S8772" s="1091"/>
    </row>
    <row r="8773" spans="1:19" x14ac:dyDescent="0.3">
      <c r="A8773" s="1090">
        <v>8768</v>
      </c>
      <c r="B8773" s="1091"/>
      <c r="C8773" s="1091"/>
      <c r="D8773" s="1097"/>
      <c r="E8773" s="1093">
        <f t="shared" si="545"/>
        <v>0</v>
      </c>
      <c r="F8773" s="1094">
        <f t="shared" si="546"/>
        <v>0</v>
      </c>
      <c r="G8773" s="1095">
        <f t="shared" si="547"/>
        <v>0</v>
      </c>
      <c r="H8773" s="1090" t="str">
        <f t="shared" ca="1" si="548"/>
        <v/>
      </c>
      <c r="I8773" s="1109"/>
      <c r="J8773" s="1109"/>
      <c r="K8773" s="1112"/>
      <c r="L8773" s="1091"/>
      <c r="M8773" s="1091"/>
      <c r="N8773" s="1091"/>
      <c r="O8773" s="1091"/>
      <c r="P8773" s="1096"/>
      <c r="Q8773" s="1096"/>
      <c r="R8773" s="1096"/>
      <c r="S8773" s="1091"/>
    </row>
    <row r="8774" spans="1:19" x14ac:dyDescent="0.3">
      <c r="A8774" s="1090">
        <v>8769</v>
      </c>
      <c r="B8774" s="1091"/>
      <c r="C8774" s="1091"/>
      <c r="D8774" s="1097"/>
      <c r="E8774" s="1093">
        <f t="shared" si="545"/>
        <v>0</v>
      </c>
      <c r="F8774" s="1094">
        <f t="shared" si="546"/>
        <v>0</v>
      </c>
      <c r="G8774" s="1095">
        <f t="shared" si="547"/>
        <v>0</v>
      </c>
      <c r="H8774" s="1090" t="str">
        <f t="shared" ca="1" si="548"/>
        <v/>
      </c>
      <c r="I8774" s="1109"/>
      <c r="J8774" s="1109"/>
      <c r="K8774" s="1112"/>
      <c r="L8774" s="1091"/>
      <c r="M8774" s="1091"/>
      <c r="N8774" s="1091"/>
      <c r="O8774" s="1091"/>
      <c r="P8774" s="1096"/>
      <c r="Q8774" s="1096"/>
      <c r="R8774" s="1096"/>
      <c r="S8774" s="1091"/>
    </row>
    <row r="8775" spans="1:19" x14ac:dyDescent="0.3">
      <c r="A8775" s="1090">
        <v>8770</v>
      </c>
      <c r="B8775" s="1091"/>
      <c r="C8775" s="1091"/>
      <c r="D8775" s="1097"/>
      <c r="E8775" s="1093">
        <f t="shared" ref="E8775:E8838" si="549">D8775</f>
        <v>0</v>
      </c>
      <c r="F8775" s="1094">
        <f t="shared" ref="F8775:F8838" si="550">D8775</f>
        <v>0</v>
      </c>
      <c r="G8775" s="1095">
        <f t="shared" ref="G8775:G8838" si="551">D8775</f>
        <v>0</v>
      </c>
      <c r="H8775" s="1090" t="str">
        <f t="shared" ref="H8775:H8838" ca="1" si="552">IF(ISBLANK(D8775),"",DATEDIF(G8775,TODAY(),"y"))</f>
        <v/>
      </c>
      <c r="I8775" s="1109"/>
      <c r="J8775" s="1109"/>
      <c r="K8775" s="1112"/>
      <c r="L8775" s="1091"/>
      <c r="M8775" s="1091"/>
      <c r="N8775" s="1091"/>
      <c r="O8775" s="1091"/>
      <c r="P8775" s="1096"/>
      <c r="Q8775" s="1096"/>
      <c r="R8775" s="1096"/>
      <c r="S8775" s="1091"/>
    </row>
    <row r="8776" spans="1:19" x14ac:dyDescent="0.3">
      <c r="A8776" s="1090">
        <v>8771</v>
      </c>
      <c r="B8776" s="1091"/>
      <c r="C8776" s="1091"/>
      <c r="D8776" s="1097"/>
      <c r="E8776" s="1093">
        <f t="shared" si="549"/>
        <v>0</v>
      </c>
      <c r="F8776" s="1094">
        <f t="shared" si="550"/>
        <v>0</v>
      </c>
      <c r="G8776" s="1095">
        <f t="shared" si="551"/>
        <v>0</v>
      </c>
      <c r="H8776" s="1090" t="str">
        <f t="shared" ca="1" si="552"/>
        <v/>
      </c>
      <c r="I8776" s="1109"/>
      <c r="J8776" s="1109"/>
      <c r="K8776" s="1112"/>
      <c r="L8776" s="1091"/>
      <c r="M8776" s="1091"/>
      <c r="N8776" s="1091"/>
      <c r="O8776" s="1091"/>
      <c r="P8776" s="1096"/>
      <c r="Q8776" s="1096"/>
      <c r="R8776" s="1096"/>
      <c r="S8776" s="1091"/>
    </row>
    <row r="8777" spans="1:19" x14ac:dyDescent="0.3">
      <c r="A8777" s="1090">
        <v>8772</v>
      </c>
      <c r="B8777" s="1091"/>
      <c r="C8777" s="1091"/>
      <c r="D8777" s="1097"/>
      <c r="E8777" s="1093">
        <f t="shared" si="549"/>
        <v>0</v>
      </c>
      <c r="F8777" s="1094">
        <f t="shared" si="550"/>
        <v>0</v>
      </c>
      <c r="G8777" s="1095">
        <f t="shared" si="551"/>
        <v>0</v>
      </c>
      <c r="H8777" s="1090" t="str">
        <f t="shared" ca="1" si="552"/>
        <v/>
      </c>
      <c r="I8777" s="1109"/>
      <c r="J8777" s="1109"/>
      <c r="K8777" s="1112"/>
      <c r="L8777" s="1091"/>
      <c r="M8777" s="1091"/>
      <c r="N8777" s="1091"/>
      <c r="O8777" s="1091"/>
      <c r="P8777" s="1096"/>
      <c r="Q8777" s="1096"/>
      <c r="R8777" s="1096"/>
      <c r="S8777" s="1091"/>
    </row>
    <row r="8778" spans="1:19" x14ac:dyDescent="0.3">
      <c r="A8778" s="1090">
        <v>8773</v>
      </c>
      <c r="B8778" s="1091"/>
      <c r="C8778" s="1091"/>
      <c r="D8778" s="1097"/>
      <c r="E8778" s="1093">
        <f t="shared" si="549"/>
        <v>0</v>
      </c>
      <c r="F8778" s="1094">
        <f t="shared" si="550"/>
        <v>0</v>
      </c>
      <c r="G8778" s="1095">
        <f t="shared" si="551"/>
        <v>0</v>
      </c>
      <c r="H8778" s="1090" t="str">
        <f t="shared" ca="1" si="552"/>
        <v/>
      </c>
      <c r="I8778" s="1109"/>
      <c r="J8778" s="1109"/>
      <c r="K8778" s="1112"/>
      <c r="L8778" s="1091"/>
      <c r="M8778" s="1091"/>
      <c r="N8778" s="1091"/>
      <c r="O8778" s="1091"/>
      <c r="P8778" s="1096"/>
      <c r="Q8778" s="1096"/>
      <c r="R8778" s="1096"/>
      <c r="S8778" s="1091"/>
    </row>
    <row r="8779" spans="1:19" x14ac:dyDescent="0.3">
      <c r="A8779" s="1090">
        <v>8774</v>
      </c>
      <c r="B8779" s="1091"/>
      <c r="C8779" s="1091"/>
      <c r="D8779" s="1097"/>
      <c r="E8779" s="1093">
        <f t="shared" si="549"/>
        <v>0</v>
      </c>
      <c r="F8779" s="1094">
        <f t="shared" si="550"/>
        <v>0</v>
      </c>
      <c r="G8779" s="1095">
        <f t="shared" si="551"/>
        <v>0</v>
      </c>
      <c r="H8779" s="1090" t="str">
        <f t="shared" ca="1" si="552"/>
        <v/>
      </c>
      <c r="I8779" s="1109"/>
      <c r="J8779" s="1109"/>
      <c r="K8779" s="1112"/>
      <c r="L8779" s="1091"/>
      <c r="M8779" s="1091"/>
      <c r="N8779" s="1091"/>
      <c r="O8779" s="1091"/>
      <c r="P8779" s="1096"/>
      <c r="Q8779" s="1096"/>
      <c r="R8779" s="1096"/>
      <c r="S8779" s="1091"/>
    </row>
    <row r="8780" spans="1:19" x14ac:dyDescent="0.3">
      <c r="A8780" s="1090">
        <v>8775</v>
      </c>
      <c r="B8780" s="1091"/>
      <c r="C8780" s="1091"/>
      <c r="D8780" s="1097"/>
      <c r="E8780" s="1093">
        <f t="shared" si="549"/>
        <v>0</v>
      </c>
      <c r="F8780" s="1094">
        <f t="shared" si="550"/>
        <v>0</v>
      </c>
      <c r="G8780" s="1095">
        <f t="shared" si="551"/>
        <v>0</v>
      </c>
      <c r="H8780" s="1090" t="str">
        <f t="shared" ca="1" si="552"/>
        <v/>
      </c>
      <c r="I8780" s="1109"/>
      <c r="J8780" s="1109"/>
      <c r="K8780" s="1112"/>
      <c r="L8780" s="1091"/>
      <c r="M8780" s="1091"/>
      <c r="N8780" s="1091"/>
      <c r="O8780" s="1091"/>
      <c r="P8780" s="1096"/>
      <c r="Q8780" s="1096"/>
      <c r="R8780" s="1096"/>
      <c r="S8780" s="1091"/>
    </row>
    <row r="8781" spans="1:19" x14ac:dyDescent="0.3">
      <c r="A8781" s="1090">
        <v>8776</v>
      </c>
      <c r="B8781" s="1091"/>
      <c r="C8781" s="1091"/>
      <c r="D8781" s="1097"/>
      <c r="E8781" s="1093">
        <f t="shared" si="549"/>
        <v>0</v>
      </c>
      <c r="F8781" s="1094">
        <f t="shared" si="550"/>
        <v>0</v>
      </c>
      <c r="G8781" s="1095">
        <f t="shared" si="551"/>
        <v>0</v>
      </c>
      <c r="H8781" s="1090" t="str">
        <f t="shared" ca="1" si="552"/>
        <v/>
      </c>
      <c r="I8781" s="1109"/>
      <c r="J8781" s="1109"/>
      <c r="K8781" s="1112"/>
      <c r="L8781" s="1091"/>
      <c r="M8781" s="1091"/>
      <c r="N8781" s="1091"/>
      <c r="O8781" s="1091"/>
      <c r="P8781" s="1096"/>
      <c r="Q8781" s="1096"/>
      <c r="R8781" s="1096"/>
      <c r="S8781" s="1091"/>
    </row>
    <row r="8782" spans="1:19" x14ac:dyDescent="0.3">
      <c r="A8782" s="1090">
        <v>8777</v>
      </c>
      <c r="B8782" s="1091"/>
      <c r="C8782" s="1091"/>
      <c r="D8782" s="1097"/>
      <c r="E8782" s="1093">
        <f t="shared" si="549"/>
        <v>0</v>
      </c>
      <c r="F8782" s="1094">
        <f t="shared" si="550"/>
        <v>0</v>
      </c>
      <c r="G8782" s="1095">
        <f t="shared" si="551"/>
        <v>0</v>
      </c>
      <c r="H8782" s="1090" t="str">
        <f t="shared" ca="1" si="552"/>
        <v/>
      </c>
      <c r="I8782" s="1109"/>
      <c r="J8782" s="1109"/>
      <c r="K8782" s="1112"/>
      <c r="L8782" s="1091"/>
      <c r="M8782" s="1091"/>
      <c r="N8782" s="1091"/>
      <c r="O8782" s="1091"/>
      <c r="P8782" s="1096"/>
      <c r="Q8782" s="1096"/>
      <c r="R8782" s="1096"/>
      <c r="S8782" s="1091"/>
    </row>
    <row r="8783" spans="1:19" x14ac:dyDescent="0.3">
      <c r="A8783" s="1090">
        <v>8778</v>
      </c>
      <c r="B8783" s="1091"/>
      <c r="C8783" s="1091"/>
      <c r="D8783" s="1097"/>
      <c r="E8783" s="1093">
        <f t="shared" si="549"/>
        <v>0</v>
      </c>
      <c r="F8783" s="1094">
        <f t="shared" si="550"/>
        <v>0</v>
      </c>
      <c r="G8783" s="1095">
        <f t="shared" si="551"/>
        <v>0</v>
      </c>
      <c r="H8783" s="1090" t="str">
        <f t="shared" ca="1" si="552"/>
        <v/>
      </c>
      <c r="I8783" s="1109"/>
      <c r="J8783" s="1109"/>
      <c r="K8783" s="1112"/>
      <c r="L8783" s="1091"/>
      <c r="M8783" s="1091"/>
      <c r="N8783" s="1091"/>
      <c r="O8783" s="1091"/>
      <c r="P8783" s="1096"/>
      <c r="Q8783" s="1096"/>
      <c r="R8783" s="1096"/>
      <c r="S8783" s="1091"/>
    </row>
    <row r="8784" spans="1:19" x14ac:dyDescent="0.3">
      <c r="A8784" s="1090">
        <v>8779</v>
      </c>
      <c r="B8784" s="1091"/>
      <c r="C8784" s="1091"/>
      <c r="D8784" s="1097"/>
      <c r="E8784" s="1093">
        <f t="shared" si="549"/>
        <v>0</v>
      </c>
      <c r="F8784" s="1094">
        <f t="shared" si="550"/>
        <v>0</v>
      </c>
      <c r="G8784" s="1095">
        <f t="shared" si="551"/>
        <v>0</v>
      </c>
      <c r="H8784" s="1090" t="str">
        <f t="shared" ca="1" si="552"/>
        <v/>
      </c>
      <c r="I8784" s="1109"/>
      <c r="J8784" s="1109"/>
      <c r="K8784" s="1112"/>
      <c r="L8784" s="1091"/>
      <c r="M8784" s="1091"/>
      <c r="N8784" s="1091"/>
      <c r="O8784" s="1091"/>
      <c r="P8784" s="1096"/>
      <c r="Q8784" s="1096"/>
      <c r="R8784" s="1096"/>
      <c r="S8784" s="1091"/>
    </row>
    <row r="8785" spans="1:19" x14ac:dyDescent="0.3">
      <c r="A8785" s="1090">
        <v>8780</v>
      </c>
      <c r="B8785" s="1091"/>
      <c r="C8785" s="1091"/>
      <c r="D8785" s="1097"/>
      <c r="E8785" s="1093">
        <f t="shared" si="549"/>
        <v>0</v>
      </c>
      <c r="F8785" s="1094">
        <f t="shared" si="550"/>
        <v>0</v>
      </c>
      <c r="G8785" s="1095">
        <f t="shared" si="551"/>
        <v>0</v>
      </c>
      <c r="H8785" s="1090" t="str">
        <f t="shared" ca="1" si="552"/>
        <v/>
      </c>
      <c r="I8785" s="1109"/>
      <c r="J8785" s="1109"/>
      <c r="K8785" s="1112"/>
      <c r="L8785" s="1091"/>
      <c r="M8785" s="1091"/>
      <c r="N8785" s="1091"/>
      <c r="O8785" s="1091"/>
      <c r="P8785" s="1096"/>
      <c r="Q8785" s="1096"/>
      <c r="R8785" s="1096"/>
      <c r="S8785" s="1091"/>
    </row>
    <row r="8786" spans="1:19" x14ac:dyDescent="0.3">
      <c r="A8786" s="1090">
        <v>8781</v>
      </c>
      <c r="B8786" s="1091"/>
      <c r="C8786" s="1091"/>
      <c r="D8786" s="1097"/>
      <c r="E8786" s="1093">
        <f t="shared" si="549"/>
        <v>0</v>
      </c>
      <c r="F8786" s="1094">
        <f t="shared" si="550"/>
        <v>0</v>
      </c>
      <c r="G8786" s="1095">
        <f t="shared" si="551"/>
        <v>0</v>
      </c>
      <c r="H8786" s="1090" t="str">
        <f t="shared" ca="1" si="552"/>
        <v/>
      </c>
      <c r="I8786" s="1109"/>
      <c r="J8786" s="1109"/>
      <c r="K8786" s="1112"/>
      <c r="L8786" s="1091"/>
      <c r="M8786" s="1091"/>
      <c r="N8786" s="1091"/>
      <c r="O8786" s="1091"/>
      <c r="P8786" s="1096"/>
      <c r="Q8786" s="1096"/>
      <c r="R8786" s="1096"/>
      <c r="S8786" s="1091"/>
    </row>
    <row r="8787" spans="1:19" x14ac:dyDescent="0.3">
      <c r="A8787" s="1090">
        <v>8782</v>
      </c>
      <c r="B8787" s="1091"/>
      <c r="C8787" s="1091"/>
      <c r="D8787" s="1097"/>
      <c r="E8787" s="1093">
        <f t="shared" si="549"/>
        <v>0</v>
      </c>
      <c r="F8787" s="1094">
        <f t="shared" si="550"/>
        <v>0</v>
      </c>
      <c r="G8787" s="1095">
        <f t="shared" si="551"/>
        <v>0</v>
      </c>
      <c r="H8787" s="1090" t="str">
        <f t="shared" ca="1" si="552"/>
        <v/>
      </c>
      <c r="I8787" s="1109"/>
      <c r="J8787" s="1109"/>
      <c r="K8787" s="1112"/>
      <c r="L8787" s="1091"/>
      <c r="M8787" s="1091"/>
      <c r="N8787" s="1091"/>
      <c r="O8787" s="1091"/>
      <c r="P8787" s="1096"/>
      <c r="Q8787" s="1096"/>
      <c r="R8787" s="1096"/>
      <c r="S8787" s="1091"/>
    </row>
    <row r="8788" spans="1:19" x14ac:dyDescent="0.3">
      <c r="A8788" s="1090">
        <v>8783</v>
      </c>
      <c r="B8788" s="1091"/>
      <c r="C8788" s="1091"/>
      <c r="D8788" s="1097"/>
      <c r="E8788" s="1093">
        <f t="shared" si="549"/>
        <v>0</v>
      </c>
      <c r="F8788" s="1094">
        <f t="shared" si="550"/>
        <v>0</v>
      </c>
      <c r="G8788" s="1095">
        <f t="shared" si="551"/>
        <v>0</v>
      </c>
      <c r="H8788" s="1090" t="str">
        <f t="shared" ca="1" si="552"/>
        <v/>
      </c>
      <c r="I8788" s="1109"/>
      <c r="J8788" s="1109"/>
      <c r="K8788" s="1112"/>
      <c r="L8788" s="1091"/>
      <c r="M8788" s="1091"/>
      <c r="N8788" s="1091"/>
      <c r="O8788" s="1091"/>
      <c r="P8788" s="1096"/>
      <c r="Q8788" s="1096"/>
      <c r="R8788" s="1096"/>
      <c r="S8788" s="1091"/>
    </row>
    <row r="8789" spans="1:19" x14ac:dyDescent="0.3">
      <c r="A8789" s="1090">
        <v>8784</v>
      </c>
      <c r="B8789" s="1091"/>
      <c r="C8789" s="1091"/>
      <c r="D8789" s="1097"/>
      <c r="E8789" s="1093">
        <f t="shared" si="549"/>
        <v>0</v>
      </c>
      <c r="F8789" s="1094">
        <f t="shared" si="550"/>
        <v>0</v>
      </c>
      <c r="G8789" s="1095">
        <f t="shared" si="551"/>
        <v>0</v>
      </c>
      <c r="H8789" s="1090" t="str">
        <f t="shared" ca="1" si="552"/>
        <v/>
      </c>
      <c r="I8789" s="1109"/>
      <c r="J8789" s="1109"/>
      <c r="K8789" s="1112"/>
      <c r="L8789" s="1091"/>
      <c r="M8789" s="1091"/>
      <c r="N8789" s="1091"/>
      <c r="O8789" s="1091"/>
      <c r="P8789" s="1096"/>
      <c r="Q8789" s="1096"/>
      <c r="R8789" s="1096"/>
      <c r="S8789" s="1091"/>
    </row>
    <row r="8790" spans="1:19" x14ac:dyDescent="0.3">
      <c r="A8790" s="1090">
        <v>8785</v>
      </c>
      <c r="B8790" s="1091"/>
      <c r="C8790" s="1091"/>
      <c r="D8790" s="1097"/>
      <c r="E8790" s="1093">
        <f t="shared" si="549"/>
        <v>0</v>
      </c>
      <c r="F8790" s="1094">
        <f t="shared" si="550"/>
        <v>0</v>
      </c>
      <c r="G8790" s="1095">
        <f t="shared" si="551"/>
        <v>0</v>
      </c>
      <c r="H8790" s="1090" t="str">
        <f t="shared" ca="1" si="552"/>
        <v/>
      </c>
      <c r="I8790" s="1109"/>
      <c r="J8790" s="1109"/>
      <c r="K8790" s="1112"/>
      <c r="L8790" s="1091"/>
      <c r="M8790" s="1091"/>
      <c r="N8790" s="1091"/>
      <c r="O8790" s="1091"/>
      <c r="P8790" s="1096"/>
      <c r="Q8790" s="1096"/>
      <c r="R8790" s="1096"/>
      <c r="S8790" s="1091"/>
    </row>
    <row r="8791" spans="1:19" x14ac:dyDescent="0.3">
      <c r="A8791" s="1090">
        <v>8786</v>
      </c>
      <c r="B8791" s="1091"/>
      <c r="C8791" s="1091"/>
      <c r="D8791" s="1097"/>
      <c r="E8791" s="1093">
        <f t="shared" si="549"/>
        <v>0</v>
      </c>
      <c r="F8791" s="1094">
        <f t="shared" si="550"/>
        <v>0</v>
      </c>
      <c r="G8791" s="1095">
        <f t="shared" si="551"/>
        <v>0</v>
      </c>
      <c r="H8791" s="1090" t="str">
        <f t="shared" ca="1" si="552"/>
        <v/>
      </c>
      <c r="I8791" s="1109"/>
      <c r="J8791" s="1109"/>
      <c r="K8791" s="1112"/>
      <c r="L8791" s="1091"/>
      <c r="M8791" s="1091"/>
      <c r="N8791" s="1091"/>
      <c r="O8791" s="1091"/>
      <c r="P8791" s="1096"/>
      <c r="Q8791" s="1096"/>
      <c r="R8791" s="1096"/>
      <c r="S8791" s="1091"/>
    </row>
    <row r="8792" spans="1:19" x14ac:dyDescent="0.3">
      <c r="A8792" s="1090">
        <v>8787</v>
      </c>
      <c r="B8792" s="1091"/>
      <c r="C8792" s="1091"/>
      <c r="D8792" s="1097"/>
      <c r="E8792" s="1093">
        <f t="shared" si="549"/>
        <v>0</v>
      </c>
      <c r="F8792" s="1094">
        <f t="shared" si="550"/>
        <v>0</v>
      </c>
      <c r="G8792" s="1095">
        <f t="shared" si="551"/>
        <v>0</v>
      </c>
      <c r="H8792" s="1090" t="str">
        <f t="shared" ca="1" si="552"/>
        <v/>
      </c>
      <c r="I8792" s="1109"/>
      <c r="J8792" s="1109"/>
      <c r="K8792" s="1112"/>
      <c r="L8792" s="1091"/>
      <c r="M8792" s="1091"/>
      <c r="N8792" s="1091"/>
      <c r="O8792" s="1091"/>
      <c r="P8792" s="1096"/>
      <c r="Q8792" s="1096"/>
      <c r="R8792" s="1096"/>
      <c r="S8792" s="1091"/>
    </row>
    <row r="8793" spans="1:19" x14ac:dyDescent="0.3">
      <c r="A8793" s="1090">
        <v>8788</v>
      </c>
      <c r="B8793" s="1091"/>
      <c r="C8793" s="1091"/>
      <c r="D8793" s="1097"/>
      <c r="E8793" s="1093">
        <f t="shared" si="549"/>
        <v>0</v>
      </c>
      <c r="F8793" s="1094">
        <f t="shared" si="550"/>
        <v>0</v>
      </c>
      <c r="G8793" s="1095">
        <f t="shared" si="551"/>
        <v>0</v>
      </c>
      <c r="H8793" s="1090" t="str">
        <f t="shared" ca="1" si="552"/>
        <v/>
      </c>
      <c r="I8793" s="1109"/>
      <c r="J8793" s="1109"/>
      <c r="K8793" s="1112"/>
      <c r="L8793" s="1091"/>
      <c r="M8793" s="1091"/>
      <c r="N8793" s="1091"/>
      <c r="O8793" s="1091"/>
      <c r="P8793" s="1096"/>
      <c r="Q8793" s="1096"/>
      <c r="R8793" s="1096"/>
      <c r="S8793" s="1091"/>
    </row>
    <row r="8794" spans="1:19" x14ac:dyDescent="0.3">
      <c r="A8794" s="1090">
        <v>8789</v>
      </c>
      <c r="B8794" s="1091"/>
      <c r="C8794" s="1091"/>
      <c r="D8794" s="1097"/>
      <c r="E8794" s="1093">
        <f t="shared" si="549"/>
        <v>0</v>
      </c>
      <c r="F8794" s="1094">
        <f t="shared" si="550"/>
        <v>0</v>
      </c>
      <c r="G8794" s="1095">
        <f t="shared" si="551"/>
        <v>0</v>
      </c>
      <c r="H8794" s="1090" t="str">
        <f t="shared" ca="1" si="552"/>
        <v/>
      </c>
      <c r="I8794" s="1109"/>
      <c r="J8794" s="1109"/>
      <c r="K8794" s="1112"/>
      <c r="L8794" s="1091"/>
      <c r="M8794" s="1091"/>
      <c r="N8794" s="1091"/>
      <c r="O8794" s="1091"/>
      <c r="P8794" s="1096"/>
      <c r="Q8794" s="1096"/>
      <c r="R8794" s="1096"/>
      <c r="S8794" s="1091"/>
    </row>
    <row r="8795" spans="1:19" x14ac:dyDescent="0.3">
      <c r="A8795" s="1090">
        <v>8790</v>
      </c>
      <c r="B8795" s="1091"/>
      <c r="C8795" s="1091"/>
      <c r="D8795" s="1097"/>
      <c r="E8795" s="1093">
        <f t="shared" si="549"/>
        <v>0</v>
      </c>
      <c r="F8795" s="1094">
        <f t="shared" si="550"/>
        <v>0</v>
      </c>
      <c r="G8795" s="1095">
        <f t="shared" si="551"/>
        <v>0</v>
      </c>
      <c r="H8795" s="1090" t="str">
        <f t="shared" ca="1" si="552"/>
        <v/>
      </c>
      <c r="I8795" s="1109"/>
      <c r="J8795" s="1109"/>
      <c r="K8795" s="1112"/>
      <c r="L8795" s="1091"/>
      <c r="M8795" s="1091"/>
      <c r="N8795" s="1091"/>
      <c r="O8795" s="1091"/>
      <c r="P8795" s="1096"/>
      <c r="Q8795" s="1096"/>
      <c r="R8795" s="1096"/>
      <c r="S8795" s="1091"/>
    </row>
    <row r="8796" spans="1:19" x14ac:dyDescent="0.3">
      <c r="A8796" s="1090">
        <v>8791</v>
      </c>
      <c r="B8796" s="1091"/>
      <c r="C8796" s="1091"/>
      <c r="D8796" s="1097"/>
      <c r="E8796" s="1093">
        <f t="shared" si="549"/>
        <v>0</v>
      </c>
      <c r="F8796" s="1094">
        <f t="shared" si="550"/>
        <v>0</v>
      </c>
      <c r="G8796" s="1095">
        <f t="shared" si="551"/>
        <v>0</v>
      </c>
      <c r="H8796" s="1090" t="str">
        <f t="shared" ca="1" si="552"/>
        <v/>
      </c>
      <c r="I8796" s="1109"/>
      <c r="J8796" s="1109"/>
      <c r="K8796" s="1112"/>
      <c r="L8796" s="1091"/>
      <c r="M8796" s="1091"/>
      <c r="N8796" s="1091"/>
      <c r="O8796" s="1091"/>
      <c r="P8796" s="1096"/>
      <c r="Q8796" s="1096"/>
      <c r="R8796" s="1096"/>
      <c r="S8796" s="1091"/>
    </row>
    <row r="8797" spans="1:19" x14ac:dyDescent="0.3">
      <c r="A8797" s="1090">
        <v>8792</v>
      </c>
      <c r="B8797" s="1091"/>
      <c r="C8797" s="1091"/>
      <c r="D8797" s="1097"/>
      <c r="E8797" s="1093">
        <f t="shared" si="549"/>
        <v>0</v>
      </c>
      <c r="F8797" s="1094">
        <f t="shared" si="550"/>
        <v>0</v>
      </c>
      <c r="G8797" s="1095">
        <f t="shared" si="551"/>
        <v>0</v>
      </c>
      <c r="H8797" s="1090" t="str">
        <f t="shared" ca="1" si="552"/>
        <v/>
      </c>
      <c r="I8797" s="1109"/>
      <c r="J8797" s="1109"/>
      <c r="K8797" s="1112"/>
      <c r="L8797" s="1091"/>
      <c r="M8797" s="1091"/>
      <c r="N8797" s="1091"/>
      <c r="O8797" s="1091"/>
      <c r="P8797" s="1096"/>
      <c r="Q8797" s="1096"/>
      <c r="R8797" s="1096"/>
      <c r="S8797" s="1091"/>
    </row>
    <row r="8798" spans="1:19" x14ac:dyDescent="0.3">
      <c r="A8798" s="1090">
        <v>8793</v>
      </c>
      <c r="B8798" s="1091"/>
      <c r="C8798" s="1091"/>
      <c r="D8798" s="1097"/>
      <c r="E8798" s="1093">
        <f t="shared" si="549"/>
        <v>0</v>
      </c>
      <c r="F8798" s="1094">
        <f t="shared" si="550"/>
        <v>0</v>
      </c>
      <c r="G8798" s="1095">
        <f t="shared" si="551"/>
        <v>0</v>
      </c>
      <c r="H8798" s="1090" t="str">
        <f t="shared" ca="1" si="552"/>
        <v/>
      </c>
      <c r="I8798" s="1109"/>
      <c r="J8798" s="1109"/>
      <c r="K8798" s="1112"/>
      <c r="L8798" s="1091"/>
      <c r="M8798" s="1091"/>
      <c r="N8798" s="1091"/>
      <c r="O8798" s="1091"/>
      <c r="P8798" s="1096"/>
      <c r="Q8798" s="1096"/>
      <c r="R8798" s="1096"/>
      <c r="S8798" s="1091"/>
    </row>
    <row r="8799" spans="1:19" x14ac:dyDescent="0.3">
      <c r="A8799" s="1090">
        <v>8794</v>
      </c>
      <c r="B8799" s="1091"/>
      <c r="C8799" s="1091"/>
      <c r="D8799" s="1097"/>
      <c r="E8799" s="1093">
        <f t="shared" si="549"/>
        <v>0</v>
      </c>
      <c r="F8799" s="1094">
        <f t="shared" si="550"/>
        <v>0</v>
      </c>
      <c r="G8799" s="1095">
        <f t="shared" si="551"/>
        <v>0</v>
      </c>
      <c r="H8799" s="1090" t="str">
        <f t="shared" ca="1" si="552"/>
        <v/>
      </c>
      <c r="I8799" s="1109"/>
      <c r="J8799" s="1109"/>
      <c r="K8799" s="1112"/>
      <c r="L8799" s="1091"/>
      <c r="M8799" s="1091"/>
      <c r="N8799" s="1091"/>
      <c r="O8799" s="1091"/>
      <c r="P8799" s="1096"/>
      <c r="Q8799" s="1096"/>
      <c r="R8799" s="1096"/>
      <c r="S8799" s="1091"/>
    </row>
    <row r="8800" spans="1:19" x14ac:dyDescent="0.3">
      <c r="A8800" s="1090">
        <v>8795</v>
      </c>
      <c r="B8800" s="1091"/>
      <c r="C8800" s="1091"/>
      <c r="D8800" s="1097"/>
      <c r="E8800" s="1093">
        <f t="shared" si="549"/>
        <v>0</v>
      </c>
      <c r="F8800" s="1094">
        <f t="shared" si="550"/>
        <v>0</v>
      </c>
      <c r="G8800" s="1095">
        <f t="shared" si="551"/>
        <v>0</v>
      </c>
      <c r="H8800" s="1090" t="str">
        <f t="shared" ca="1" si="552"/>
        <v/>
      </c>
      <c r="I8800" s="1109"/>
      <c r="J8800" s="1109"/>
      <c r="K8800" s="1112"/>
      <c r="L8800" s="1091"/>
      <c r="M8800" s="1091"/>
      <c r="N8800" s="1091"/>
      <c r="O8800" s="1091"/>
      <c r="P8800" s="1096"/>
      <c r="Q8800" s="1096"/>
      <c r="R8800" s="1096"/>
      <c r="S8800" s="1091"/>
    </row>
    <row r="8801" spans="1:19" x14ac:dyDescent="0.3">
      <c r="A8801" s="1090">
        <v>8796</v>
      </c>
      <c r="B8801" s="1091"/>
      <c r="C8801" s="1091"/>
      <c r="D8801" s="1097"/>
      <c r="E8801" s="1093">
        <f t="shared" si="549"/>
        <v>0</v>
      </c>
      <c r="F8801" s="1094">
        <f t="shared" si="550"/>
        <v>0</v>
      </c>
      <c r="G8801" s="1095">
        <f t="shared" si="551"/>
        <v>0</v>
      </c>
      <c r="H8801" s="1090" t="str">
        <f t="shared" ca="1" si="552"/>
        <v/>
      </c>
      <c r="I8801" s="1109"/>
      <c r="J8801" s="1109"/>
      <c r="K8801" s="1112"/>
      <c r="L8801" s="1091"/>
      <c r="M8801" s="1091"/>
      <c r="N8801" s="1091"/>
      <c r="O8801" s="1091"/>
      <c r="P8801" s="1096"/>
      <c r="Q8801" s="1096"/>
      <c r="R8801" s="1096"/>
      <c r="S8801" s="1091"/>
    </row>
    <row r="8802" spans="1:19" x14ac:dyDescent="0.3">
      <c r="A8802" s="1090">
        <v>8797</v>
      </c>
      <c r="B8802" s="1091"/>
      <c r="C8802" s="1091"/>
      <c r="D8802" s="1097"/>
      <c r="E8802" s="1093">
        <f t="shared" si="549"/>
        <v>0</v>
      </c>
      <c r="F8802" s="1094">
        <f t="shared" si="550"/>
        <v>0</v>
      </c>
      <c r="G8802" s="1095">
        <f t="shared" si="551"/>
        <v>0</v>
      </c>
      <c r="H8802" s="1090" t="str">
        <f t="shared" ca="1" si="552"/>
        <v/>
      </c>
      <c r="I8802" s="1109"/>
      <c r="J8802" s="1109"/>
      <c r="K8802" s="1112"/>
      <c r="L8802" s="1091"/>
      <c r="M8802" s="1091"/>
      <c r="N8802" s="1091"/>
      <c r="O8802" s="1091"/>
      <c r="P8802" s="1096"/>
      <c r="Q8802" s="1096"/>
      <c r="R8802" s="1096"/>
      <c r="S8802" s="1091"/>
    </row>
    <row r="8803" spans="1:19" x14ac:dyDescent="0.3">
      <c r="A8803" s="1090">
        <v>8798</v>
      </c>
      <c r="B8803" s="1091"/>
      <c r="C8803" s="1091"/>
      <c r="D8803" s="1097"/>
      <c r="E8803" s="1093">
        <f t="shared" si="549"/>
        <v>0</v>
      </c>
      <c r="F8803" s="1094">
        <f t="shared" si="550"/>
        <v>0</v>
      </c>
      <c r="G8803" s="1095">
        <f t="shared" si="551"/>
        <v>0</v>
      </c>
      <c r="H8803" s="1090" t="str">
        <f t="shared" ca="1" si="552"/>
        <v/>
      </c>
      <c r="I8803" s="1109"/>
      <c r="J8803" s="1109"/>
      <c r="K8803" s="1112"/>
      <c r="L8803" s="1091"/>
      <c r="M8803" s="1091"/>
      <c r="N8803" s="1091"/>
      <c r="O8803" s="1091"/>
      <c r="P8803" s="1096"/>
      <c r="Q8803" s="1096"/>
      <c r="R8803" s="1096"/>
      <c r="S8803" s="1091"/>
    </row>
    <row r="8804" spans="1:19" x14ac:dyDescent="0.3">
      <c r="A8804" s="1090">
        <v>8799</v>
      </c>
      <c r="B8804" s="1091"/>
      <c r="C8804" s="1091"/>
      <c r="D8804" s="1097"/>
      <c r="E8804" s="1093">
        <f t="shared" si="549"/>
        <v>0</v>
      </c>
      <c r="F8804" s="1094">
        <f t="shared" si="550"/>
        <v>0</v>
      </c>
      <c r="G8804" s="1095">
        <f t="shared" si="551"/>
        <v>0</v>
      </c>
      <c r="H8804" s="1090" t="str">
        <f t="shared" ca="1" si="552"/>
        <v/>
      </c>
      <c r="I8804" s="1109"/>
      <c r="J8804" s="1109"/>
      <c r="K8804" s="1112"/>
      <c r="L8804" s="1091"/>
      <c r="M8804" s="1091"/>
      <c r="N8804" s="1091"/>
      <c r="O8804" s="1091"/>
      <c r="P8804" s="1096"/>
      <c r="Q8804" s="1096"/>
      <c r="R8804" s="1096"/>
      <c r="S8804" s="1091"/>
    </row>
    <row r="8805" spans="1:19" x14ac:dyDescent="0.3">
      <c r="A8805" s="1090">
        <v>8800</v>
      </c>
      <c r="B8805" s="1091"/>
      <c r="C8805" s="1091"/>
      <c r="D8805" s="1097"/>
      <c r="E8805" s="1093">
        <f t="shared" si="549"/>
        <v>0</v>
      </c>
      <c r="F8805" s="1094">
        <f t="shared" si="550"/>
        <v>0</v>
      </c>
      <c r="G8805" s="1095">
        <f t="shared" si="551"/>
        <v>0</v>
      </c>
      <c r="H8805" s="1090" t="str">
        <f t="shared" ca="1" si="552"/>
        <v/>
      </c>
      <c r="I8805" s="1109"/>
      <c r="J8805" s="1109"/>
      <c r="K8805" s="1112"/>
      <c r="L8805" s="1091"/>
      <c r="M8805" s="1091"/>
      <c r="N8805" s="1091"/>
      <c r="O8805" s="1091"/>
      <c r="P8805" s="1096"/>
      <c r="Q8805" s="1096"/>
      <c r="R8805" s="1096"/>
      <c r="S8805" s="1091"/>
    </row>
    <row r="8806" spans="1:19" x14ac:dyDescent="0.3">
      <c r="A8806" s="1090">
        <v>8801</v>
      </c>
      <c r="B8806" s="1091"/>
      <c r="C8806" s="1091"/>
      <c r="D8806" s="1097"/>
      <c r="E8806" s="1093">
        <f t="shared" si="549"/>
        <v>0</v>
      </c>
      <c r="F8806" s="1094">
        <f t="shared" si="550"/>
        <v>0</v>
      </c>
      <c r="G8806" s="1095">
        <f t="shared" si="551"/>
        <v>0</v>
      </c>
      <c r="H8806" s="1090" t="str">
        <f t="shared" ca="1" si="552"/>
        <v/>
      </c>
      <c r="I8806" s="1109"/>
      <c r="J8806" s="1109"/>
      <c r="K8806" s="1112"/>
      <c r="L8806" s="1091"/>
      <c r="M8806" s="1091"/>
      <c r="N8806" s="1091"/>
      <c r="O8806" s="1091"/>
      <c r="P8806" s="1096"/>
      <c r="Q8806" s="1096"/>
      <c r="R8806" s="1096"/>
      <c r="S8806" s="1091"/>
    </row>
    <row r="8807" spans="1:19" x14ac:dyDescent="0.3">
      <c r="A8807" s="1090">
        <v>8802</v>
      </c>
      <c r="B8807" s="1091"/>
      <c r="C8807" s="1091"/>
      <c r="D8807" s="1097"/>
      <c r="E8807" s="1093">
        <f t="shared" si="549"/>
        <v>0</v>
      </c>
      <c r="F8807" s="1094">
        <f t="shared" si="550"/>
        <v>0</v>
      </c>
      <c r="G8807" s="1095">
        <f t="shared" si="551"/>
        <v>0</v>
      </c>
      <c r="H8807" s="1090" t="str">
        <f t="shared" ca="1" si="552"/>
        <v/>
      </c>
      <c r="I8807" s="1109"/>
      <c r="J8807" s="1109"/>
      <c r="K8807" s="1112"/>
      <c r="L8807" s="1091"/>
      <c r="M8807" s="1091"/>
      <c r="N8807" s="1091"/>
      <c r="O8807" s="1091"/>
      <c r="P8807" s="1096"/>
      <c r="Q8807" s="1096"/>
      <c r="R8807" s="1096"/>
      <c r="S8807" s="1091"/>
    </row>
    <row r="8808" spans="1:19" x14ac:dyDescent="0.3">
      <c r="A8808" s="1090">
        <v>8803</v>
      </c>
      <c r="B8808" s="1091"/>
      <c r="C8808" s="1091"/>
      <c r="D8808" s="1097"/>
      <c r="E8808" s="1093">
        <f t="shared" si="549"/>
        <v>0</v>
      </c>
      <c r="F8808" s="1094">
        <f t="shared" si="550"/>
        <v>0</v>
      </c>
      <c r="G8808" s="1095">
        <f t="shared" si="551"/>
        <v>0</v>
      </c>
      <c r="H8808" s="1090" t="str">
        <f t="shared" ca="1" si="552"/>
        <v/>
      </c>
      <c r="I8808" s="1109"/>
      <c r="J8808" s="1109"/>
      <c r="K8808" s="1112"/>
      <c r="L8808" s="1091"/>
      <c r="M8808" s="1091"/>
      <c r="N8808" s="1091"/>
      <c r="O8808" s="1091"/>
      <c r="P8808" s="1096"/>
      <c r="Q8808" s="1096"/>
      <c r="R8808" s="1096"/>
      <c r="S8808" s="1091"/>
    </row>
    <row r="8809" spans="1:19" x14ac:dyDescent="0.3">
      <c r="A8809" s="1090">
        <v>8804</v>
      </c>
      <c r="B8809" s="1091"/>
      <c r="C8809" s="1091"/>
      <c r="D8809" s="1097"/>
      <c r="E8809" s="1093">
        <f t="shared" si="549"/>
        <v>0</v>
      </c>
      <c r="F8809" s="1094">
        <f t="shared" si="550"/>
        <v>0</v>
      </c>
      <c r="G8809" s="1095">
        <f t="shared" si="551"/>
        <v>0</v>
      </c>
      <c r="H8809" s="1090" t="str">
        <f t="shared" ca="1" si="552"/>
        <v/>
      </c>
      <c r="I8809" s="1109"/>
      <c r="J8809" s="1109"/>
      <c r="K8809" s="1112"/>
      <c r="L8809" s="1091"/>
      <c r="M8809" s="1091"/>
      <c r="N8809" s="1091"/>
      <c r="O8809" s="1091"/>
      <c r="P8809" s="1096"/>
      <c r="Q8809" s="1096"/>
      <c r="R8809" s="1096"/>
      <c r="S8809" s="1091"/>
    </row>
    <row r="8810" spans="1:19" x14ac:dyDescent="0.3">
      <c r="A8810" s="1090">
        <v>8805</v>
      </c>
      <c r="B8810" s="1091"/>
      <c r="C8810" s="1091"/>
      <c r="D8810" s="1097"/>
      <c r="E8810" s="1093">
        <f t="shared" si="549"/>
        <v>0</v>
      </c>
      <c r="F8810" s="1094">
        <f t="shared" si="550"/>
        <v>0</v>
      </c>
      <c r="G8810" s="1095">
        <f t="shared" si="551"/>
        <v>0</v>
      </c>
      <c r="H8810" s="1090" t="str">
        <f t="shared" ca="1" si="552"/>
        <v/>
      </c>
      <c r="I8810" s="1109"/>
      <c r="J8810" s="1109"/>
      <c r="K8810" s="1112"/>
      <c r="L8810" s="1091"/>
      <c r="M8810" s="1091"/>
      <c r="N8810" s="1091"/>
      <c r="O8810" s="1091"/>
      <c r="P8810" s="1096"/>
      <c r="Q8810" s="1096"/>
      <c r="R8810" s="1096"/>
      <c r="S8810" s="1091"/>
    </row>
    <row r="8811" spans="1:19" x14ac:dyDescent="0.3">
      <c r="A8811" s="1090">
        <v>8806</v>
      </c>
      <c r="B8811" s="1091"/>
      <c r="C8811" s="1091"/>
      <c r="D8811" s="1097"/>
      <c r="E8811" s="1093">
        <f t="shared" si="549"/>
        <v>0</v>
      </c>
      <c r="F8811" s="1094">
        <f t="shared" si="550"/>
        <v>0</v>
      </c>
      <c r="G8811" s="1095">
        <f t="shared" si="551"/>
        <v>0</v>
      </c>
      <c r="H8811" s="1090" t="str">
        <f t="shared" ca="1" si="552"/>
        <v/>
      </c>
      <c r="I8811" s="1109"/>
      <c r="J8811" s="1109"/>
      <c r="K8811" s="1112"/>
      <c r="L8811" s="1091"/>
      <c r="M8811" s="1091"/>
      <c r="N8811" s="1091"/>
      <c r="O8811" s="1091"/>
      <c r="P8811" s="1096"/>
      <c r="Q8811" s="1096"/>
      <c r="R8811" s="1096"/>
      <c r="S8811" s="1091"/>
    </row>
    <row r="8812" spans="1:19" x14ac:dyDescent="0.3">
      <c r="A8812" s="1090">
        <v>8807</v>
      </c>
      <c r="B8812" s="1091"/>
      <c r="C8812" s="1091"/>
      <c r="D8812" s="1097"/>
      <c r="E8812" s="1093">
        <f t="shared" si="549"/>
        <v>0</v>
      </c>
      <c r="F8812" s="1094">
        <f t="shared" si="550"/>
        <v>0</v>
      </c>
      <c r="G8812" s="1095">
        <f t="shared" si="551"/>
        <v>0</v>
      </c>
      <c r="H8812" s="1090" t="str">
        <f t="shared" ca="1" si="552"/>
        <v/>
      </c>
      <c r="I8812" s="1109"/>
      <c r="J8812" s="1109"/>
      <c r="K8812" s="1112"/>
      <c r="L8812" s="1091"/>
      <c r="M8812" s="1091"/>
      <c r="N8812" s="1091"/>
      <c r="O8812" s="1091"/>
      <c r="P8812" s="1096"/>
      <c r="Q8812" s="1096"/>
      <c r="R8812" s="1096"/>
      <c r="S8812" s="1091"/>
    </row>
    <row r="8813" spans="1:19" x14ac:dyDescent="0.3">
      <c r="A8813" s="1090">
        <v>8808</v>
      </c>
      <c r="B8813" s="1091"/>
      <c r="C8813" s="1091"/>
      <c r="D8813" s="1097"/>
      <c r="E8813" s="1093">
        <f t="shared" si="549"/>
        <v>0</v>
      </c>
      <c r="F8813" s="1094">
        <f t="shared" si="550"/>
        <v>0</v>
      </c>
      <c r="G8813" s="1095">
        <f t="shared" si="551"/>
        <v>0</v>
      </c>
      <c r="H8813" s="1090" t="str">
        <f t="shared" ca="1" si="552"/>
        <v/>
      </c>
      <c r="I8813" s="1109"/>
      <c r="J8813" s="1109"/>
      <c r="K8813" s="1112"/>
      <c r="L8813" s="1091"/>
      <c r="M8813" s="1091"/>
      <c r="N8813" s="1091"/>
      <c r="O8813" s="1091"/>
      <c r="P8813" s="1096"/>
      <c r="Q8813" s="1096"/>
      <c r="R8813" s="1096"/>
      <c r="S8813" s="1091"/>
    </row>
    <row r="8814" spans="1:19" x14ac:dyDescent="0.3">
      <c r="A8814" s="1090">
        <v>8809</v>
      </c>
      <c r="B8814" s="1091"/>
      <c r="C8814" s="1091"/>
      <c r="D8814" s="1097"/>
      <c r="E8814" s="1093">
        <f t="shared" si="549"/>
        <v>0</v>
      </c>
      <c r="F8814" s="1094">
        <f t="shared" si="550"/>
        <v>0</v>
      </c>
      <c r="G8814" s="1095">
        <f t="shared" si="551"/>
        <v>0</v>
      </c>
      <c r="H8814" s="1090" t="str">
        <f t="shared" ca="1" si="552"/>
        <v/>
      </c>
      <c r="I8814" s="1109"/>
      <c r="J8814" s="1109"/>
      <c r="K8814" s="1112"/>
      <c r="L8814" s="1091"/>
      <c r="M8814" s="1091"/>
      <c r="N8814" s="1091"/>
      <c r="O8814" s="1091"/>
      <c r="P8814" s="1096"/>
      <c r="Q8814" s="1096"/>
      <c r="R8814" s="1096"/>
      <c r="S8814" s="1091"/>
    </row>
    <row r="8815" spans="1:19" x14ac:dyDescent="0.3">
      <c r="A8815" s="1090">
        <v>8810</v>
      </c>
      <c r="B8815" s="1091"/>
      <c r="C8815" s="1091"/>
      <c r="D8815" s="1097"/>
      <c r="E8815" s="1093">
        <f t="shared" si="549"/>
        <v>0</v>
      </c>
      <c r="F8815" s="1094">
        <f t="shared" si="550"/>
        <v>0</v>
      </c>
      <c r="G8815" s="1095">
        <f t="shared" si="551"/>
        <v>0</v>
      </c>
      <c r="H8815" s="1090" t="str">
        <f t="shared" ca="1" si="552"/>
        <v/>
      </c>
      <c r="I8815" s="1109"/>
      <c r="J8815" s="1109"/>
      <c r="K8815" s="1112"/>
      <c r="L8815" s="1091"/>
      <c r="M8815" s="1091"/>
      <c r="N8815" s="1091"/>
      <c r="O8815" s="1091"/>
      <c r="P8815" s="1096"/>
      <c r="Q8815" s="1096"/>
      <c r="R8815" s="1096"/>
      <c r="S8815" s="1091"/>
    </row>
    <row r="8816" spans="1:19" x14ac:dyDescent="0.3">
      <c r="A8816" s="1090">
        <v>8811</v>
      </c>
      <c r="B8816" s="1091"/>
      <c r="C8816" s="1091"/>
      <c r="D8816" s="1097"/>
      <c r="E8816" s="1093">
        <f t="shared" si="549"/>
        <v>0</v>
      </c>
      <c r="F8816" s="1094">
        <f t="shared" si="550"/>
        <v>0</v>
      </c>
      <c r="G8816" s="1095">
        <f t="shared" si="551"/>
        <v>0</v>
      </c>
      <c r="H8816" s="1090" t="str">
        <f t="shared" ca="1" si="552"/>
        <v/>
      </c>
      <c r="I8816" s="1109"/>
      <c r="J8816" s="1109"/>
      <c r="K8816" s="1112"/>
      <c r="L8816" s="1091"/>
      <c r="M8816" s="1091"/>
      <c r="N8816" s="1091"/>
      <c r="O8816" s="1091"/>
      <c r="P8816" s="1096"/>
      <c r="Q8816" s="1096"/>
      <c r="R8816" s="1096"/>
      <c r="S8816" s="1091"/>
    </row>
    <row r="8817" spans="1:19" x14ac:dyDescent="0.3">
      <c r="A8817" s="1090">
        <v>8812</v>
      </c>
      <c r="B8817" s="1091"/>
      <c r="C8817" s="1091"/>
      <c r="D8817" s="1097"/>
      <c r="E8817" s="1093">
        <f t="shared" si="549"/>
        <v>0</v>
      </c>
      <c r="F8817" s="1094">
        <f t="shared" si="550"/>
        <v>0</v>
      </c>
      <c r="G8817" s="1095">
        <f t="shared" si="551"/>
        <v>0</v>
      </c>
      <c r="H8817" s="1090" t="str">
        <f t="shared" ca="1" si="552"/>
        <v/>
      </c>
      <c r="I8817" s="1109"/>
      <c r="J8817" s="1109"/>
      <c r="K8817" s="1112"/>
      <c r="L8817" s="1091"/>
      <c r="M8817" s="1091"/>
      <c r="N8817" s="1091"/>
      <c r="O8817" s="1091"/>
      <c r="P8817" s="1096"/>
      <c r="Q8817" s="1096"/>
      <c r="R8817" s="1096"/>
      <c r="S8817" s="1091"/>
    </row>
    <row r="8818" spans="1:19" x14ac:dyDescent="0.3">
      <c r="A8818" s="1090">
        <v>8813</v>
      </c>
      <c r="B8818" s="1091"/>
      <c r="C8818" s="1091"/>
      <c r="D8818" s="1097"/>
      <c r="E8818" s="1093">
        <f t="shared" si="549"/>
        <v>0</v>
      </c>
      <c r="F8818" s="1094">
        <f t="shared" si="550"/>
        <v>0</v>
      </c>
      <c r="G8818" s="1095">
        <f t="shared" si="551"/>
        <v>0</v>
      </c>
      <c r="H8818" s="1090" t="str">
        <f t="shared" ca="1" si="552"/>
        <v/>
      </c>
      <c r="I8818" s="1109"/>
      <c r="J8818" s="1109"/>
      <c r="K8818" s="1112"/>
      <c r="L8818" s="1091"/>
      <c r="M8818" s="1091"/>
      <c r="N8818" s="1091"/>
      <c r="O8818" s="1091"/>
      <c r="P8818" s="1096"/>
      <c r="Q8818" s="1096"/>
      <c r="R8818" s="1096"/>
      <c r="S8818" s="1091"/>
    </row>
    <row r="8819" spans="1:19" x14ac:dyDescent="0.3">
      <c r="A8819" s="1090">
        <v>8814</v>
      </c>
      <c r="B8819" s="1091"/>
      <c r="C8819" s="1091"/>
      <c r="D8819" s="1097"/>
      <c r="E8819" s="1093">
        <f t="shared" si="549"/>
        <v>0</v>
      </c>
      <c r="F8819" s="1094">
        <f t="shared" si="550"/>
        <v>0</v>
      </c>
      <c r="G8819" s="1095">
        <f t="shared" si="551"/>
        <v>0</v>
      </c>
      <c r="H8819" s="1090" t="str">
        <f t="shared" ca="1" si="552"/>
        <v/>
      </c>
      <c r="I8819" s="1109"/>
      <c r="J8819" s="1109"/>
      <c r="K8819" s="1112"/>
      <c r="L8819" s="1091"/>
      <c r="M8819" s="1091"/>
      <c r="N8819" s="1091"/>
      <c r="O8819" s="1091"/>
      <c r="P8819" s="1096"/>
      <c r="Q8819" s="1096"/>
      <c r="R8819" s="1096"/>
      <c r="S8819" s="1091"/>
    </row>
    <row r="8820" spans="1:19" x14ac:dyDescent="0.3">
      <c r="A8820" s="1090">
        <v>8815</v>
      </c>
      <c r="B8820" s="1091"/>
      <c r="C8820" s="1091"/>
      <c r="D8820" s="1097"/>
      <c r="E8820" s="1093">
        <f t="shared" si="549"/>
        <v>0</v>
      </c>
      <c r="F8820" s="1094">
        <f t="shared" si="550"/>
        <v>0</v>
      </c>
      <c r="G8820" s="1095">
        <f t="shared" si="551"/>
        <v>0</v>
      </c>
      <c r="H8820" s="1090" t="str">
        <f t="shared" ca="1" si="552"/>
        <v/>
      </c>
      <c r="I8820" s="1109"/>
      <c r="J8820" s="1109"/>
      <c r="K8820" s="1112"/>
      <c r="L8820" s="1091"/>
      <c r="M8820" s="1091"/>
      <c r="N8820" s="1091"/>
      <c r="O8820" s="1091"/>
      <c r="P8820" s="1096"/>
      <c r="Q8820" s="1096"/>
      <c r="R8820" s="1096"/>
      <c r="S8820" s="1091"/>
    </row>
    <row r="8821" spans="1:19" x14ac:dyDescent="0.3">
      <c r="A8821" s="1090">
        <v>8816</v>
      </c>
      <c r="B8821" s="1091"/>
      <c r="C8821" s="1091"/>
      <c r="D8821" s="1097"/>
      <c r="E8821" s="1093">
        <f t="shared" si="549"/>
        <v>0</v>
      </c>
      <c r="F8821" s="1094">
        <f t="shared" si="550"/>
        <v>0</v>
      </c>
      <c r="G8821" s="1095">
        <f t="shared" si="551"/>
        <v>0</v>
      </c>
      <c r="H8821" s="1090" t="str">
        <f t="shared" ca="1" si="552"/>
        <v/>
      </c>
      <c r="I8821" s="1109"/>
      <c r="J8821" s="1109"/>
      <c r="K8821" s="1112"/>
      <c r="L8821" s="1091"/>
      <c r="M8821" s="1091"/>
      <c r="N8821" s="1091"/>
      <c r="O8821" s="1091"/>
      <c r="P8821" s="1096"/>
      <c r="Q8821" s="1096"/>
      <c r="R8821" s="1096"/>
      <c r="S8821" s="1091"/>
    </row>
    <row r="8822" spans="1:19" x14ac:dyDescent="0.3">
      <c r="A8822" s="1090">
        <v>8817</v>
      </c>
      <c r="B8822" s="1091"/>
      <c r="C8822" s="1091"/>
      <c r="D8822" s="1097"/>
      <c r="E8822" s="1093">
        <f t="shared" si="549"/>
        <v>0</v>
      </c>
      <c r="F8822" s="1094">
        <f t="shared" si="550"/>
        <v>0</v>
      </c>
      <c r="G8822" s="1095">
        <f t="shared" si="551"/>
        <v>0</v>
      </c>
      <c r="H8822" s="1090" t="str">
        <f t="shared" ca="1" si="552"/>
        <v/>
      </c>
      <c r="I8822" s="1109"/>
      <c r="J8822" s="1109"/>
      <c r="K8822" s="1112"/>
      <c r="L8822" s="1091"/>
      <c r="M8822" s="1091"/>
      <c r="N8822" s="1091"/>
      <c r="O8822" s="1091"/>
      <c r="P8822" s="1096"/>
      <c r="Q8822" s="1096"/>
      <c r="R8822" s="1096"/>
      <c r="S8822" s="1091"/>
    </row>
    <row r="8823" spans="1:19" x14ac:dyDescent="0.3">
      <c r="A8823" s="1090">
        <v>8818</v>
      </c>
      <c r="B8823" s="1091"/>
      <c r="C8823" s="1091"/>
      <c r="D8823" s="1097"/>
      <c r="E8823" s="1093">
        <f t="shared" si="549"/>
        <v>0</v>
      </c>
      <c r="F8823" s="1094">
        <f t="shared" si="550"/>
        <v>0</v>
      </c>
      <c r="G8823" s="1095">
        <f t="shared" si="551"/>
        <v>0</v>
      </c>
      <c r="H8823" s="1090" t="str">
        <f t="shared" ca="1" si="552"/>
        <v/>
      </c>
      <c r="I8823" s="1109"/>
      <c r="J8823" s="1109"/>
      <c r="K8823" s="1112"/>
      <c r="L8823" s="1091"/>
      <c r="M8823" s="1091"/>
      <c r="N8823" s="1091"/>
      <c r="O8823" s="1091"/>
      <c r="P8823" s="1096"/>
      <c r="Q8823" s="1096"/>
      <c r="R8823" s="1096"/>
      <c r="S8823" s="1091"/>
    </row>
    <row r="8824" spans="1:19" x14ac:dyDescent="0.3">
      <c r="A8824" s="1090">
        <v>8819</v>
      </c>
      <c r="B8824" s="1091"/>
      <c r="C8824" s="1091"/>
      <c r="D8824" s="1097"/>
      <c r="E8824" s="1093">
        <f t="shared" si="549"/>
        <v>0</v>
      </c>
      <c r="F8824" s="1094">
        <f t="shared" si="550"/>
        <v>0</v>
      </c>
      <c r="G8824" s="1095">
        <f t="shared" si="551"/>
        <v>0</v>
      </c>
      <c r="H8824" s="1090" t="str">
        <f t="shared" ca="1" si="552"/>
        <v/>
      </c>
      <c r="I8824" s="1109"/>
      <c r="J8824" s="1109"/>
      <c r="K8824" s="1112"/>
      <c r="L8824" s="1091"/>
      <c r="M8824" s="1091"/>
      <c r="N8824" s="1091"/>
      <c r="O8824" s="1091"/>
      <c r="P8824" s="1096"/>
      <c r="Q8824" s="1096"/>
      <c r="R8824" s="1096"/>
      <c r="S8824" s="1091"/>
    </row>
    <row r="8825" spans="1:19" x14ac:dyDescent="0.3">
      <c r="A8825" s="1090">
        <v>8820</v>
      </c>
      <c r="B8825" s="1091"/>
      <c r="C8825" s="1091"/>
      <c r="D8825" s="1097"/>
      <c r="E8825" s="1093">
        <f t="shared" si="549"/>
        <v>0</v>
      </c>
      <c r="F8825" s="1094">
        <f t="shared" si="550"/>
        <v>0</v>
      </c>
      <c r="G8825" s="1095">
        <f t="shared" si="551"/>
        <v>0</v>
      </c>
      <c r="H8825" s="1090" t="str">
        <f t="shared" ca="1" si="552"/>
        <v/>
      </c>
      <c r="I8825" s="1109"/>
      <c r="J8825" s="1109"/>
      <c r="K8825" s="1112"/>
      <c r="L8825" s="1091"/>
      <c r="M8825" s="1091"/>
      <c r="N8825" s="1091"/>
      <c r="O8825" s="1091"/>
      <c r="P8825" s="1096"/>
      <c r="Q8825" s="1096"/>
      <c r="R8825" s="1096"/>
      <c r="S8825" s="1091"/>
    </row>
    <row r="8826" spans="1:19" x14ac:dyDescent="0.3">
      <c r="A8826" s="1090">
        <v>8821</v>
      </c>
      <c r="B8826" s="1091"/>
      <c r="C8826" s="1091"/>
      <c r="D8826" s="1097"/>
      <c r="E8826" s="1093">
        <f t="shared" si="549"/>
        <v>0</v>
      </c>
      <c r="F8826" s="1094">
        <f t="shared" si="550"/>
        <v>0</v>
      </c>
      <c r="G8826" s="1095">
        <f t="shared" si="551"/>
        <v>0</v>
      </c>
      <c r="H8826" s="1090" t="str">
        <f t="shared" ca="1" si="552"/>
        <v/>
      </c>
      <c r="I8826" s="1109"/>
      <c r="J8826" s="1109"/>
      <c r="K8826" s="1112"/>
      <c r="L8826" s="1091"/>
      <c r="M8826" s="1091"/>
      <c r="N8826" s="1091"/>
      <c r="O8826" s="1091"/>
      <c r="P8826" s="1096"/>
      <c r="Q8826" s="1096"/>
      <c r="R8826" s="1096"/>
      <c r="S8826" s="1091"/>
    </row>
    <row r="8827" spans="1:19" x14ac:dyDescent="0.3">
      <c r="A8827" s="1090">
        <v>8822</v>
      </c>
      <c r="B8827" s="1091"/>
      <c r="C8827" s="1091"/>
      <c r="D8827" s="1097"/>
      <c r="E8827" s="1093">
        <f t="shared" si="549"/>
        <v>0</v>
      </c>
      <c r="F8827" s="1094">
        <f t="shared" si="550"/>
        <v>0</v>
      </c>
      <c r="G8827" s="1095">
        <f t="shared" si="551"/>
        <v>0</v>
      </c>
      <c r="H8827" s="1090" t="str">
        <f t="shared" ca="1" si="552"/>
        <v/>
      </c>
      <c r="I8827" s="1109"/>
      <c r="J8827" s="1109"/>
      <c r="K8827" s="1112"/>
      <c r="L8827" s="1091"/>
      <c r="M8827" s="1091"/>
      <c r="N8827" s="1091"/>
      <c r="O8827" s="1091"/>
      <c r="P8827" s="1096"/>
      <c r="Q8827" s="1096"/>
      <c r="R8827" s="1096"/>
      <c r="S8827" s="1091"/>
    </row>
    <row r="8828" spans="1:19" x14ac:dyDescent="0.3">
      <c r="A8828" s="1090">
        <v>8823</v>
      </c>
      <c r="B8828" s="1091"/>
      <c r="C8828" s="1091"/>
      <c r="D8828" s="1097"/>
      <c r="E8828" s="1093">
        <f t="shared" si="549"/>
        <v>0</v>
      </c>
      <c r="F8828" s="1094">
        <f t="shared" si="550"/>
        <v>0</v>
      </c>
      <c r="G8828" s="1095">
        <f t="shared" si="551"/>
        <v>0</v>
      </c>
      <c r="H8828" s="1090" t="str">
        <f t="shared" ca="1" si="552"/>
        <v/>
      </c>
      <c r="I8828" s="1109"/>
      <c r="J8828" s="1109"/>
      <c r="K8828" s="1112"/>
      <c r="L8828" s="1091"/>
      <c r="M8828" s="1091"/>
      <c r="N8828" s="1091"/>
      <c r="O8828" s="1091"/>
      <c r="P8828" s="1096"/>
      <c r="Q8828" s="1096"/>
      <c r="R8828" s="1096"/>
      <c r="S8828" s="1091"/>
    </row>
    <row r="8829" spans="1:19" x14ac:dyDescent="0.3">
      <c r="A8829" s="1090">
        <v>8824</v>
      </c>
      <c r="B8829" s="1091"/>
      <c r="C8829" s="1091"/>
      <c r="D8829" s="1097"/>
      <c r="E8829" s="1093">
        <f t="shared" si="549"/>
        <v>0</v>
      </c>
      <c r="F8829" s="1094">
        <f t="shared" si="550"/>
        <v>0</v>
      </c>
      <c r="G8829" s="1095">
        <f t="shared" si="551"/>
        <v>0</v>
      </c>
      <c r="H8829" s="1090" t="str">
        <f t="shared" ca="1" si="552"/>
        <v/>
      </c>
      <c r="I8829" s="1109"/>
      <c r="J8829" s="1109"/>
      <c r="K8829" s="1112"/>
      <c r="L8829" s="1091"/>
      <c r="M8829" s="1091"/>
      <c r="N8829" s="1091"/>
      <c r="O8829" s="1091"/>
      <c r="P8829" s="1096"/>
      <c r="Q8829" s="1096"/>
      <c r="R8829" s="1096"/>
      <c r="S8829" s="1091"/>
    </row>
    <row r="8830" spans="1:19" x14ac:dyDescent="0.3">
      <c r="A8830" s="1090">
        <v>8825</v>
      </c>
      <c r="B8830" s="1091"/>
      <c r="C8830" s="1091"/>
      <c r="D8830" s="1097"/>
      <c r="E8830" s="1093">
        <f t="shared" si="549"/>
        <v>0</v>
      </c>
      <c r="F8830" s="1094">
        <f t="shared" si="550"/>
        <v>0</v>
      </c>
      <c r="G8830" s="1095">
        <f t="shared" si="551"/>
        <v>0</v>
      </c>
      <c r="H8830" s="1090" t="str">
        <f t="shared" ca="1" si="552"/>
        <v/>
      </c>
      <c r="I8830" s="1109"/>
      <c r="J8830" s="1109"/>
      <c r="K8830" s="1112"/>
      <c r="L8830" s="1091"/>
      <c r="M8830" s="1091"/>
      <c r="N8830" s="1091"/>
      <c r="O8830" s="1091"/>
      <c r="P8830" s="1096"/>
      <c r="Q8830" s="1096"/>
      <c r="R8830" s="1096"/>
      <c r="S8830" s="1091"/>
    </row>
    <row r="8831" spans="1:19" x14ac:dyDescent="0.3">
      <c r="A8831" s="1090">
        <v>8826</v>
      </c>
      <c r="B8831" s="1091"/>
      <c r="C8831" s="1091"/>
      <c r="D8831" s="1097"/>
      <c r="E8831" s="1093">
        <f t="shared" si="549"/>
        <v>0</v>
      </c>
      <c r="F8831" s="1094">
        <f t="shared" si="550"/>
        <v>0</v>
      </c>
      <c r="G8831" s="1095">
        <f t="shared" si="551"/>
        <v>0</v>
      </c>
      <c r="H8831" s="1090" t="str">
        <f t="shared" ca="1" si="552"/>
        <v/>
      </c>
      <c r="I8831" s="1109"/>
      <c r="J8831" s="1109"/>
      <c r="K8831" s="1112"/>
      <c r="L8831" s="1091"/>
      <c r="M8831" s="1091"/>
      <c r="N8831" s="1091"/>
      <c r="O8831" s="1091"/>
      <c r="P8831" s="1096"/>
      <c r="Q8831" s="1096"/>
      <c r="R8831" s="1096"/>
      <c r="S8831" s="1091"/>
    </row>
    <row r="8832" spans="1:19" x14ac:dyDescent="0.3">
      <c r="A8832" s="1090">
        <v>8827</v>
      </c>
      <c r="B8832" s="1091"/>
      <c r="C8832" s="1091"/>
      <c r="D8832" s="1097"/>
      <c r="E8832" s="1093">
        <f t="shared" si="549"/>
        <v>0</v>
      </c>
      <c r="F8832" s="1094">
        <f t="shared" si="550"/>
        <v>0</v>
      </c>
      <c r="G8832" s="1095">
        <f t="shared" si="551"/>
        <v>0</v>
      </c>
      <c r="H8832" s="1090" t="str">
        <f t="shared" ca="1" si="552"/>
        <v/>
      </c>
      <c r="I8832" s="1109"/>
      <c r="J8832" s="1109"/>
      <c r="K8832" s="1112"/>
      <c r="L8832" s="1091"/>
      <c r="M8832" s="1091"/>
      <c r="N8832" s="1091"/>
      <c r="O8832" s="1091"/>
      <c r="P8832" s="1096"/>
      <c r="Q8832" s="1096"/>
      <c r="R8832" s="1096"/>
      <c r="S8832" s="1091"/>
    </row>
    <row r="8833" spans="1:19" x14ac:dyDescent="0.3">
      <c r="A8833" s="1090">
        <v>8828</v>
      </c>
      <c r="B8833" s="1091"/>
      <c r="C8833" s="1091"/>
      <c r="D8833" s="1097"/>
      <c r="E8833" s="1093">
        <f t="shared" si="549"/>
        <v>0</v>
      </c>
      <c r="F8833" s="1094">
        <f t="shared" si="550"/>
        <v>0</v>
      </c>
      <c r="G8833" s="1095">
        <f t="shared" si="551"/>
        <v>0</v>
      </c>
      <c r="H8833" s="1090" t="str">
        <f t="shared" ca="1" si="552"/>
        <v/>
      </c>
      <c r="I8833" s="1109"/>
      <c r="J8833" s="1109"/>
      <c r="K8833" s="1112"/>
      <c r="L8833" s="1091"/>
      <c r="M8833" s="1091"/>
      <c r="N8833" s="1091"/>
      <c r="O8833" s="1091"/>
      <c r="P8833" s="1096"/>
      <c r="Q8833" s="1096"/>
      <c r="R8833" s="1096"/>
      <c r="S8833" s="1091"/>
    </row>
    <row r="8834" spans="1:19" x14ac:dyDescent="0.3">
      <c r="A8834" s="1090">
        <v>8829</v>
      </c>
      <c r="B8834" s="1091"/>
      <c r="C8834" s="1091"/>
      <c r="D8834" s="1097"/>
      <c r="E8834" s="1093">
        <f t="shared" si="549"/>
        <v>0</v>
      </c>
      <c r="F8834" s="1094">
        <f t="shared" si="550"/>
        <v>0</v>
      </c>
      <c r="G8834" s="1095">
        <f t="shared" si="551"/>
        <v>0</v>
      </c>
      <c r="H8834" s="1090" t="str">
        <f t="shared" ca="1" si="552"/>
        <v/>
      </c>
      <c r="I8834" s="1109"/>
      <c r="J8834" s="1109"/>
      <c r="K8834" s="1112"/>
      <c r="L8834" s="1091"/>
      <c r="M8834" s="1091"/>
      <c r="N8834" s="1091"/>
      <c r="O8834" s="1091"/>
      <c r="P8834" s="1096"/>
      <c r="Q8834" s="1096"/>
      <c r="R8834" s="1096"/>
      <c r="S8834" s="1091"/>
    </row>
    <row r="8835" spans="1:19" x14ac:dyDescent="0.3">
      <c r="A8835" s="1090">
        <v>8830</v>
      </c>
      <c r="B8835" s="1091"/>
      <c r="C8835" s="1091"/>
      <c r="D8835" s="1097"/>
      <c r="E8835" s="1093">
        <f t="shared" si="549"/>
        <v>0</v>
      </c>
      <c r="F8835" s="1094">
        <f t="shared" si="550"/>
        <v>0</v>
      </c>
      <c r="G8835" s="1095">
        <f t="shared" si="551"/>
        <v>0</v>
      </c>
      <c r="H8835" s="1090" t="str">
        <f t="shared" ca="1" si="552"/>
        <v/>
      </c>
      <c r="I8835" s="1109"/>
      <c r="J8835" s="1109"/>
      <c r="K8835" s="1112"/>
      <c r="L8835" s="1091"/>
      <c r="M8835" s="1091"/>
      <c r="N8835" s="1091"/>
      <c r="O8835" s="1091"/>
      <c r="P8835" s="1096"/>
      <c r="Q8835" s="1096"/>
      <c r="R8835" s="1096"/>
      <c r="S8835" s="1091"/>
    </row>
    <row r="8836" spans="1:19" x14ac:dyDescent="0.3">
      <c r="A8836" s="1090">
        <v>8831</v>
      </c>
      <c r="B8836" s="1091"/>
      <c r="C8836" s="1091"/>
      <c r="D8836" s="1097"/>
      <c r="E8836" s="1093">
        <f t="shared" si="549"/>
        <v>0</v>
      </c>
      <c r="F8836" s="1094">
        <f t="shared" si="550"/>
        <v>0</v>
      </c>
      <c r="G8836" s="1095">
        <f t="shared" si="551"/>
        <v>0</v>
      </c>
      <c r="H8836" s="1090" t="str">
        <f t="shared" ca="1" si="552"/>
        <v/>
      </c>
      <c r="I8836" s="1109"/>
      <c r="J8836" s="1109"/>
      <c r="K8836" s="1112"/>
      <c r="L8836" s="1091"/>
      <c r="M8836" s="1091"/>
      <c r="N8836" s="1091"/>
      <c r="O8836" s="1091"/>
      <c r="P8836" s="1096"/>
      <c r="Q8836" s="1096"/>
      <c r="R8836" s="1096"/>
      <c r="S8836" s="1091"/>
    </row>
    <row r="8837" spans="1:19" x14ac:dyDescent="0.3">
      <c r="A8837" s="1090">
        <v>8832</v>
      </c>
      <c r="B8837" s="1091"/>
      <c r="C8837" s="1091"/>
      <c r="D8837" s="1097"/>
      <c r="E8837" s="1093">
        <f t="shared" si="549"/>
        <v>0</v>
      </c>
      <c r="F8837" s="1094">
        <f t="shared" si="550"/>
        <v>0</v>
      </c>
      <c r="G8837" s="1095">
        <f t="shared" si="551"/>
        <v>0</v>
      </c>
      <c r="H8837" s="1090" t="str">
        <f t="shared" ca="1" si="552"/>
        <v/>
      </c>
      <c r="I8837" s="1109"/>
      <c r="J8837" s="1109"/>
      <c r="K8837" s="1112"/>
      <c r="L8837" s="1091"/>
      <c r="M8837" s="1091"/>
      <c r="N8837" s="1091"/>
      <c r="O8837" s="1091"/>
      <c r="P8837" s="1096"/>
      <c r="Q8837" s="1096"/>
      <c r="R8837" s="1096"/>
      <c r="S8837" s="1091"/>
    </row>
    <row r="8838" spans="1:19" x14ac:dyDescent="0.3">
      <c r="A8838" s="1090">
        <v>8833</v>
      </c>
      <c r="B8838" s="1091"/>
      <c r="C8838" s="1091"/>
      <c r="D8838" s="1097"/>
      <c r="E8838" s="1093">
        <f t="shared" si="549"/>
        <v>0</v>
      </c>
      <c r="F8838" s="1094">
        <f t="shared" si="550"/>
        <v>0</v>
      </c>
      <c r="G8838" s="1095">
        <f t="shared" si="551"/>
        <v>0</v>
      </c>
      <c r="H8838" s="1090" t="str">
        <f t="shared" ca="1" si="552"/>
        <v/>
      </c>
      <c r="I8838" s="1109"/>
      <c r="J8838" s="1109"/>
      <c r="K8838" s="1112"/>
      <c r="L8838" s="1091"/>
      <c r="M8838" s="1091"/>
      <c r="N8838" s="1091"/>
      <c r="O8838" s="1091"/>
      <c r="P8838" s="1096"/>
      <c r="Q8838" s="1096"/>
      <c r="R8838" s="1096"/>
      <c r="S8838" s="1091"/>
    </row>
    <row r="8839" spans="1:19" x14ac:dyDescent="0.3">
      <c r="A8839" s="1090">
        <v>8834</v>
      </c>
      <c r="B8839" s="1091"/>
      <c r="C8839" s="1091"/>
      <c r="D8839" s="1097"/>
      <c r="E8839" s="1093">
        <f t="shared" ref="E8839:E8902" si="553">D8839</f>
        <v>0</v>
      </c>
      <c r="F8839" s="1094">
        <f t="shared" ref="F8839:F8902" si="554">D8839</f>
        <v>0</v>
      </c>
      <c r="G8839" s="1095">
        <f t="shared" ref="G8839:G8902" si="555">D8839</f>
        <v>0</v>
      </c>
      <c r="H8839" s="1090" t="str">
        <f t="shared" ref="H8839:H8902" ca="1" si="556">IF(ISBLANK(D8839),"",DATEDIF(G8839,TODAY(),"y"))</f>
        <v/>
      </c>
      <c r="I8839" s="1109"/>
      <c r="J8839" s="1109"/>
      <c r="K8839" s="1112"/>
      <c r="L8839" s="1091"/>
      <c r="M8839" s="1091"/>
      <c r="N8839" s="1091"/>
      <c r="O8839" s="1091"/>
      <c r="P8839" s="1096"/>
      <c r="Q8839" s="1096"/>
      <c r="R8839" s="1096"/>
      <c r="S8839" s="1091"/>
    </row>
    <row r="8840" spans="1:19" x14ac:dyDescent="0.3">
      <c r="A8840" s="1090">
        <v>8835</v>
      </c>
      <c r="B8840" s="1091"/>
      <c r="C8840" s="1091"/>
      <c r="D8840" s="1097"/>
      <c r="E8840" s="1093">
        <f t="shared" si="553"/>
        <v>0</v>
      </c>
      <c r="F8840" s="1094">
        <f t="shared" si="554"/>
        <v>0</v>
      </c>
      <c r="G8840" s="1095">
        <f t="shared" si="555"/>
        <v>0</v>
      </c>
      <c r="H8840" s="1090" t="str">
        <f t="shared" ca="1" si="556"/>
        <v/>
      </c>
      <c r="I8840" s="1109"/>
      <c r="J8840" s="1109"/>
      <c r="K8840" s="1112"/>
      <c r="L8840" s="1091"/>
      <c r="M8840" s="1091"/>
      <c r="N8840" s="1091"/>
      <c r="O8840" s="1091"/>
      <c r="P8840" s="1096"/>
      <c r="Q8840" s="1096"/>
      <c r="R8840" s="1096"/>
      <c r="S8840" s="1091"/>
    </row>
    <row r="8841" spans="1:19" x14ac:dyDescent="0.3">
      <c r="A8841" s="1090">
        <v>8836</v>
      </c>
      <c r="B8841" s="1091"/>
      <c r="C8841" s="1091"/>
      <c r="D8841" s="1097"/>
      <c r="E8841" s="1093">
        <f t="shared" si="553"/>
        <v>0</v>
      </c>
      <c r="F8841" s="1094">
        <f t="shared" si="554"/>
        <v>0</v>
      </c>
      <c r="G8841" s="1095">
        <f t="shared" si="555"/>
        <v>0</v>
      </c>
      <c r="H8841" s="1090" t="str">
        <f t="shared" ca="1" si="556"/>
        <v/>
      </c>
      <c r="I8841" s="1109"/>
      <c r="J8841" s="1109"/>
      <c r="K8841" s="1112"/>
      <c r="L8841" s="1091"/>
      <c r="M8841" s="1091"/>
      <c r="N8841" s="1091"/>
      <c r="O8841" s="1091"/>
      <c r="P8841" s="1096"/>
      <c r="Q8841" s="1096"/>
      <c r="R8841" s="1096"/>
      <c r="S8841" s="1091"/>
    </row>
    <row r="8842" spans="1:19" x14ac:dyDescent="0.3">
      <c r="A8842" s="1090">
        <v>8837</v>
      </c>
      <c r="B8842" s="1091"/>
      <c r="C8842" s="1091"/>
      <c r="D8842" s="1097"/>
      <c r="E8842" s="1093">
        <f t="shared" si="553"/>
        <v>0</v>
      </c>
      <c r="F8842" s="1094">
        <f t="shared" si="554"/>
        <v>0</v>
      </c>
      <c r="G8842" s="1095">
        <f t="shared" si="555"/>
        <v>0</v>
      </c>
      <c r="H8842" s="1090" t="str">
        <f t="shared" ca="1" si="556"/>
        <v/>
      </c>
      <c r="I8842" s="1109"/>
      <c r="J8842" s="1109"/>
      <c r="K8842" s="1112"/>
      <c r="L8842" s="1091"/>
      <c r="M8842" s="1091"/>
      <c r="N8842" s="1091"/>
      <c r="O8842" s="1091"/>
      <c r="P8842" s="1096"/>
      <c r="Q8842" s="1096"/>
      <c r="R8842" s="1096"/>
      <c r="S8842" s="1091"/>
    </row>
    <row r="8843" spans="1:19" x14ac:dyDescent="0.3">
      <c r="A8843" s="1090">
        <v>8838</v>
      </c>
      <c r="B8843" s="1091"/>
      <c r="C8843" s="1091"/>
      <c r="D8843" s="1097"/>
      <c r="E8843" s="1093">
        <f t="shared" si="553"/>
        <v>0</v>
      </c>
      <c r="F8843" s="1094">
        <f t="shared" si="554"/>
        <v>0</v>
      </c>
      <c r="G8843" s="1095">
        <f t="shared" si="555"/>
        <v>0</v>
      </c>
      <c r="H8843" s="1090" t="str">
        <f t="shared" ca="1" si="556"/>
        <v/>
      </c>
      <c r="I8843" s="1109"/>
      <c r="J8843" s="1109"/>
      <c r="K8843" s="1112"/>
      <c r="L8843" s="1091"/>
      <c r="M8843" s="1091"/>
      <c r="N8843" s="1091"/>
      <c r="O8843" s="1091"/>
      <c r="P8843" s="1096"/>
      <c r="Q8843" s="1096"/>
      <c r="R8843" s="1096"/>
      <c r="S8843" s="1091"/>
    </row>
    <row r="8844" spans="1:19" x14ac:dyDescent="0.3">
      <c r="A8844" s="1090">
        <v>8839</v>
      </c>
      <c r="B8844" s="1091"/>
      <c r="C8844" s="1091"/>
      <c r="D8844" s="1097"/>
      <c r="E8844" s="1093">
        <f t="shared" si="553"/>
        <v>0</v>
      </c>
      <c r="F8844" s="1094">
        <f t="shared" si="554"/>
        <v>0</v>
      </c>
      <c r="G8844" s="1095">
        <f t="shared" si="555"/>
        <v>0</v>
      </c>
      <c r="H8844" s="1090" t="str">
        <f t="shared" ca="1" si="556"/>
        <v/>
      </c>
      <c r="I8844" s="1109"/>
      <c r="J8844" s="1109"/>
      <c r="K8844" s="1112"/>
      <c r="L8844" s="1091"/>
      <c r="M8844" s="1091"/>
      <c r="N8844" s="1091"/>
      <c r="O8844" s="1091"/>
      <c r="P8844" s="1096"/>
      <c r="Q8844" s="1096"/>
      <c r="R8844" s="1096"/>
      <c r="S8844" s="1091"/>
    </row>
    <row r="8845" spans="1:19" x14ac:dyDescent="0.3">
      <c r="A8845" s="1090">
        <v>8840</v>
      </c>
      <c r="B8845" s="1091"/>
      <c r="C8845" s="1091"/>
      <c r="D8845" s="1097"/>
      <c r="E8845" s="1093">
        <f t="shared" si="553"/>
        <v>0</v>
      </c>
      <c r="F8845" s="1094">
        <f t="shared" si="554"/>
        <v>0</v>
      </c>
      <c r="G8845" s="1095">
        <f t="shared" si="555"/>
        <v>0</v>
      </c>
      <c r="H8845" s="1090" t="str">
        <f t="shared" ca="1" si="556"/>
        <v/>
      </c>
      <c r="I8845" s="1109"/>
      <c r="J8845" s="1109"/>
      <c r="K8845" s="1112"/>
      <c r="L8845" s="1091"/>
      <c r="M8845" s="1091"/>
      <c r="N8845" s="1091"/>
      <c r="O8845" s="1091"/>
      <c r="P8845" s="1096"/>
      <c r="Q8845" s="1096"/>
      <c r="R8845" s="1096"/>
      <c r="S8845" s="1091"/>
    </row>
    <row r="8846" spans="1:19" x14ac:dyDescent="0.3">
      <c r="A8846" s="1090">
        <v>8841</v>
      </c>
      <c r="B8846" s="1091"/>
      <c r="C8846" s="1091"/>
      <c r="D8846" s="1097"/>
      <c r="E8846" s="1093">
        <f t="shared" si="553"/>
        <v>0</v>
      </c>
      <c r="F8846" s="1094">
        <f t="shared" si="554"/>
        <v>0</v>
      </c>
      <c r="G8846" s="1095">
        <f t="shared" si="555"/>
        <v>0</v>
      </c>
      <c r="H8846" s="1090" t="str">
        <f t="shared" ca="1" si="556"/>
        <v/>
      </c>
      <c r="I8846" s="1109"/>
      <c r="J8846" s="1109"/>
      <c r="K8846" s="1112"/>
      <c r="L8846" s="1091"/>
      <c r="M8846" s="1091"/>
      <c r="N8846" s="1091"/>
      <c r="O8846" s="1091"/>
      <c r="P8846" s="1096"/>
      <c r="Q8846" s="1096"/>
      <c r="R8846" s="1096"/>
      <c r="S8846" s="1091"/>
    </row>
    <row r="8847" spans="1:19" x14ac:dyDescent="0.3">
      <c r="A8847" s="1090">
        <v>8842</v>
      </c>
      <c r="B8847" s="1091"/>
      <c r="C8847" s="1091"/>
      <c r="D8847" s="1097"/>
      <c r="E8847" s="1093">
        <f t="shared" si="553"/>
        <v>0</v>
      </c>
      <c r="F8847" s="1094">
        <f t="shared" si="554"/>
        <v>0</v>
      </c>
      <c r="G8847" s="1095">
        <f t="shared" si="555"/>
        <v>0</v>
      </c>
      <c r="H8847" s="1090" t="str">
        <f t="shared" ca="1" si="556"/>
        <v/>
      </c>
      <c r="I8847" s="1109"/>
      <c r="J8847" s="1109"/>
      <c r="K8847" s="1112"/>
      <c r="L8847" s="1091"/>
      <c r="M8847" s="1091"/>
      <c r="N8847" s="1091"/>
      <c r="O8847" s="1091"/>
      <c r="P8847" s="1096"/>
      <c r="Q8847" s="1096"/>
      <c r="R8847" s="1096"/>
      <c r="S8847" s="1091"/>
    </row>
    <row r="8848" spans="1:19" x14ac:dyDescent="0.3">
      <c r="A8848" s="1090">
        <v>8843</v>
      </c>
      <c r="B8848" s="1091"/>
      <c r="C8848" s="1091"/>
      <c r="D8848" s="1097"/>
      <c r="E8848" s="1093">
        <f t="shared" si="553"/>
        <v>0</v>
      </c>
      <c r="F8848" s="1094">
        <f t="shared" si="554"/>
        <v>0</v>
      </c>
      <c r="G8848" s="1095">
        <f t="shared" si="555"/>
        <v>0</v>
      </c>
      <c r="H8848" s="1090" t="str">
        <f t="shared" ca="1" si="556"/>
        <v/>
      </c>
      <c r="I8848" s="1109"/>
      <c r="J8848" s="1109"/>
      <c r="K8848" s="1112"/>
      <c r="L8848" s="1091"/>
      <c r="M8848" s="1091"/>
      <c r="N8848" s="1091"/>
      <c r="O8848" s="1091"/>
      <c r="P8848" s="1096"/>
      <c r="Q8848" s="1096"/>
      <c r="R8848" s="1096"/>
      <c r="S8848" s="1091"/>
    </row>
    <row r="8849" spans="1:19" x14ac:dyDescent="0.3">
      <c r="A8849" s="1090">
        <v>8844</v>
      </c>
      <c r="B8849" s="1091"/>
      <c r="C8849" s="1091"/>
      <c r="D8849" s="1097"/>
      <c r="E8849" s="1093">
        <f t="shared" si="553"/>
        <v>0</v>
      </c>
      <c r="F8849" s="1094">
        <f t="shared" si="554"/>
        <v>0</v>
      </c>
      <c r="G8849" s="1095">
        <f t="shared" si="555"/>
        <v>0</v>
      </c>
      <c r="H8849" s="1090" t="str">
        <f t="shared" ca="1" si="556"/>
        <v/>
      </c>
      <c r="I8849" s="1109"/>
      <c r="J8849" s="1109"/>
      <c r="K8849" s="1112"/>
      <c r="L8849" s="1091"/>
      <c r="M8849" s="1091"/>
      <c r="N8849" s="1091"/>
      <c r="O8849" s="1091"/>
      <c r="P8849" s="1096"/>
      <c r="Q8849" s="1096"/>
      <c r="R8849" s="1096"/>
      <c r="S8849" s="1091"/>
    </row>
    <row r="8850" spans="1:19" x14ac:dyDescent="0.3">
      <c r="A8850" s="1090">
        <v>8845</v>
      </c>
      <c r="B8850" s="1091"/>
      <c r="C8850" s="1091"/>
      <c r="D8850" s="1097"/>
      <c r="E8850" s="1093">
        <f t="shared" si="553"/>
        <v>0</v>
      </c>
      <c r="F8850" s="1094">
        <f t="shared" si="554"/>
        <v>0</v>
      </c>
      <c r="G8850" s="1095">
        <f t="shared" si="555"/>
        <v>0</v>
      </c>
      <c r="H8850" s="1090" t="str">
        <f t="shared" ca="1" si="556"/>
        <v/>
      </c>
      <c r="I8850" s="1109"/>
      <c r="J8850" s="1109"/>
      <c r="K8850" s="1112"/>
      <c r="L8850" s="1091"/>
      <c r="M8850" s="1091"/>
      <c r="N8850" s="1091"/>
      <c r="O8850" s="1091"/>
      <c r="P8850" s="1096"/>
      <c r="Q8850" s="1096"/>
      <c r="R8850" s="1096"/>
      <c r="S8850" s="1091"/>
    </row>
    <row r="8851" spans="1:19" x14ac:dyDescent="0.3">
      <c r="A8851" s="1090">
        <v>8846</v>
      </c>
      <c r="B8851" s="1091"/>
      <c r="C8851" s="1091"/>
      <c r="D8851" s="1097"/>
      <c r="E8851" s="1093">
        <f t="shared" si="553"/>
        <v>0</v>
      </c>
      <c r="F8851" s="1094">
        <f t="shared" si="554"/>
        <v>0</v>
      </c>
      <c r="G8851" s="1095">
        <f t="shared" si="555"/>
        <v>0</v>
      </c>
      <c r="H8851" s="1090" t="str">
        <f t="shared" ca="1" si="556"/>
        <v/>
      </c>
      <c r="I8851" s="1109"/>
      <c r="J8851" s="1109"/>
      <c r="K8851" s="1112"/>
      <c r="L8851" s="1091"/>
      <c r="M8851" s="1091"/>
      <c r="N8851" s="1091"/>
      <c r="O8851" s="1091"/>
      <c r="P8851" s="1096"/>
      <c r="Q8851" s="1096"/>
      <c r="R8851" s="1096"/>
      <c r="S8851" s="1091"/>
    </row>
    <row r="8852" spans="1:19" x14ac:dyDescent="0.3">
      <c r="A8852" s="1090">
        <v>8847</v>
      </c>
      <c r="B8852" s="1091"/>
      <c r="C8852" s="1091"/>
      <c r="D8852" s="1097"/>
      <c r="E8852" s="1093">
        <f t="shared" si="553"/>
        <v>0</v>
      </c>
      <c r="F8852" s="1094">
        <f t="shared" si="554"/>
        <v>0</v>
      </c>
      <c r="G8852" s="1095">
        <f t="shared" si="555"/>
        <v>0</v>
      </c>
      <c r="H8852" s="1090" t="str">
        <f t="shared" ca="1" si="556"/>
        <v/>
      </c>
      <c r="I8852" s="1109"/>
      <c r="J8852" s="1109"/>
      <c r="K8852" s="1112"/>
      <c r="L8852" s="1091"/>
      <c r="M8852" s="1091"/>
      <c r="N8852" s="1091"/>
      <c r="O8852" s="1091"/>
      <c r="P8852" s="1096"/>
      <c r="Q8852" s="1096"/>
      <c r="R8852" s="1096"/>
      <c r="S8852" s="1091"/>
    </row>
    <row r="8853" spans="1:19" x14ac:dyDescent="0.3">
      <c r="A8853" s="1090">
        <v>8848</v>
      </c>
      <c r="B8853" s="1091"/>
      <c r="C8853" s="1091"/>
      <c r="D8853" s="1097"/>
      <c r="E8853" s="1093">
        <f t="shared" si="553"/>
        <v>0</v>
      </c>
      <c r="F8853" s="1094">
        <f t="shared" si="554"/>
        <v>0</v>
      </c>
      <c r="G8853" s="1095">
        <f t="shared" si="555"/>
        <v>0</v>
      </c>
      <c r="H8853" s="1090" t="str">
        <f t="shared" ca="1" si="556"/>
        <v/>
      </c>
      <c r="I8853" s="1109"/>
      <c r="J8853" s="1109"/>
      <c r="K8853" s="1112"/>
      <c r="L8853" s="1091"/>
      <c r="M8853" s="1091"/>
      <c r="N8853" s="1091"/>
      <c r="O8853" s="1091"/>
      <c r="P8853" s="1096"/>
      <c r="Q8853" s="1096"/>
      <c r="R8853" s="1096"/>
      <c r="S8853" s="1091"/>
    </row>
    <row r="8854" spans="1:19" x14ac:dyDescent="0.3">
      <c r="A8854" s="1090">
        <v>8849</v>
      </c>
      <c r="B8854" s="1091"/>
      <c r="C8854" s="1091"/>
      <c r="D8854" s="1097"/>
      <c r="E8854" s="1093">
        <f t="shared" si="553"/>
        <v>0</v>
      </c>
      <c r="F8854" s="1094">
        <f t="shared" si="554"/>
        <v>0</v>
      </c>
      <c r="G8854" s="1095">
        <f t="shared" si="555"/>
        <v>0</v>
      </c>
      <c r="H8854" s="1090" t="str">
        <f t="shared" ca="1" si="556"/>
        <v/>
      </c>
      <c r="I8854" s="1109"/>
      <c r="J8854" s="1109"/>
      <c r="K8854" s="1112"/>
      <c r="L8854" s="1091"/>
      <c r="M8854" s="1091"/>
      <c r="N8854" s="1091"/>
      <c r="O8854" s="1091"/>
      <c r="P8854" s="1096"/>
      <c r="Q8854" s="1096"/>
      <c r="R8854" s="1096"/>
      <c r="S8854" s="1091"/>
    </row>
    <row r="8855" spans="1:19" x14ac:dyDescent="0.3">
      <c r="A8855" s="1090">
        <v>8850</v>
      </c>
      <c r="B8855" s="1091"/>
      <c r="C8855" s="1091"/>
      <c r="D8855" s="1097"/>
      <c r="E8855" s="1093">
        <f t="shared" si="553"/>
        <v>0</v>
      </c>
      <c r="F8855" s="1094">
        <f t="shared" si="554"/>
        <v>0</v>
      </c>
      <c r="G8855" s="1095">
        <f t="shared" si="555"/>
        <v>0</v>
      </c>
      <c r="H8855" s="1090" t="str">
        <f t="shared" ca="1" si="556"/>
        <v/>
      </c>
      <c r="I8855" s="1109"/>
      <c r="J8855" s="1109"/>
      <c r="K8855" s="1112"/>
      <c r="L8855" s="1091"/>
      <c r="M8855" s="1091"/>
      <c r="N8855" s="1091"/>
      <c r="O8855" s="1091"/>
      <c r="P8855" s="1096"/>
      <c r="Q8855" s="1096"/>
      <c r="R8855" s="1096"/>
      <c r="S8855" s="1091"/>
    </row>
    <row r="8856" spans="1:19" x14ac:dyDescent="0.3">
      <c r="A8856" s="1090">
        <v>8851</v>
      </c>
      <c r="B8856" s="1091"/>
      <c r="C8856" s="1091"/>
      <c r="D8856" s="1097"/>
      <c r="E8856" s="1093">
        <f t="shared" si="553"/>
        <v>0</v>
      </c>
      <c r="F8856" s="1094">
        <f t="shared" si="554"/>
        <v>0</v>
      </c>
      <c r="G8856" s="1095">
        <f t="shared" si="555"/>
        <v>0</v>
      </c>
      <c r="H8856" s="1090" t="str">
        <f t="shared" ca="1" si="556"/>
        <v/>
      </c>
      <c r="I8856" s="1109"/>
      <c r="J8856" s="1109"/>
      <c r="K8856" s="1112"/>
      <c r="L8856" s="1091"/>
      <c r="M8856" s="1091"/>
      <c r="N8856" s="1091"/>
      <c r="O8856" s="1091"/>
      <c r="P8856" s="1096"/>
      <c r="Q8856" s="1096"/>
      <c r="R8856" s="1096"/>
      <c r="S8856" s="1091"/>
    </row>
    <row r="8857" spans="1:19" x14ac:dyDescent="0.3">
      <c r="A8857" s="1090">
        <v>8852</v>
      </c>
      <c r="B8857" s="1091"/>
      <c r="C8857" s="1091"/>
      <c r="D8857" s="1097"/>
      <c r="E8857" s="1093">
        <f t="shared" si="553"/>
        <v>0</v>
      </c>
      <c r="F8857" s="1094">
        <f t="shared" si="554"/>
        <v>0</v>
      </c>
      <c r="G8857" s="1095">
        <f t="shared" si="555"/>
        <v>0</v>
      </c>
      <c r="H8857" s="1090" t="str">
        <f t="shared" ca="1" si="556"/>
        <v/>
      </c>
      <c r="I8857" s="1109"/>
      <c r="J8857" s="1109"/>
      <c r="K8857" s="1112"/>
      <c r="L8857" s="1091"/>
      <c r="M8857" s="1091"/>
      <c r="N8857" s="1091"/>
      <c r="O8857" s="1091"/>
      <c r="P8857" s="1096"/>
      <c r="Q8857" s="1096"/>
      <c r="R8857" s="1096"/>
      <c r="S8857" s="1091"/>
    </row>
    <row r="8858" spans="1:19" x14ac:dyDescent="0.3">
      <c r="A8858" s="1090">
        <v>8853</v>
      </c>
      <c r="B8858" s="1091"/>
      <c r="C8858" s="1091"/>
      <c r="D8858" s="1097"/>
      <c r="E8858" s="1093">
        <f t="shared" si="553"/>
        <v>0</v>
      </c>
      <c r="F8858" s="1094">
        <f t="shared" si="554"/>
        <v>0</v>
      </c>
      <c r="G8858" s="1095">
        <f t="shared" si="555"/>
        <v>0</v>
      </c>
      <c r="H8858" s="1090" t="str">
        <f t="shared" ca="1" si="556"/>
        <v/>
      </c>
      <c r="I8858" s="1109"/>
      <c r="J8858" s="1109"/>
      <c r="K8858" s="1112"/>
      <c r="L8858" s="1091"/>
      <c r="M8858" s="1091"/>
      <c r="N8858" s="1091"/>
      <c r="O8858" s="1091"/>
      <c r="P8858" s="1096"/>
      <c r="Q8858" s="1096"/>
      <c r="R8858" s="1096"/>
      <c r="S8858" s="1091"/>
    </row>
    <row r="8859" spans="1:19" x14ac:dyDescent="0.3">
      <c r="A8859" s="1090">
        <v>8854</v>
      </c>
      <c r="B8859" s="1091"/>
      <c r="C8859" s="1091"/>
      <c r="D8859" s="1097"/>
      <c r="E8859" s="1093">
        <f t="shared" si="553"/>
        <v>0</v>
      </c>
      <c r="F8859" s="1094">
        <f t="shared" si="554"/>
        <v>0</v>
      </c>
      <c r="G8859" s="1095">
        <f t="shared" si="555"/>
        <v>0</v>
      </c>
      <c r="H8859" s="1090" t="str">
        <f t="shared" ca="1" si="556"/>
        <v/>
      </c>
      <c r="I8859" s="1109"/>
      <c r="J8859" s="1109"/>
      <c r="K8859" s="1112"/>
      <c r="L8859" s="1091"/>
      <c r="M8859" s="1091"/>
      <c r="N8859" s="1091"/>
      <c r="O8859" s="1091"/>
      <c r="P8859" s="1096"/>
      <c r="Q8859" s="1096"/>
      <c r="R8859" s="1096"/>
      <c r="S8859" s="1091"/>
    </row>
    <row r="8860" spans="1:19" x14ac:dyDescent="0.3">
      <c r="A8860" s="1090">
        <v>8855</v>
      </c>
      <c r="B8860" s="1091"/>
      <c r="C8860" s="1091"/>
      <c r="D8860" s="1097"/>
      <c r="E8860" s="1093">
        <f t="shared" si="553"/>
        <v>0</v>
      </c>
      <c r="F8860" s="1094">
        <f t="shared" si="554"/>
        <v>0</v>
      </c>
      <c r="G8860" s="1095">
        <f t="shared" si="555"/>
        <v>0</v>
      </c>
      <c r="H8860" s="1090" t="str">
        <f t="shared" ca="1" si="556"/>
        <v/>
      </c>
      <c r="I8860" s="1109"/>
      <c r="J8860" s="1109"/>
      <c r="K8860" s="1112"/>
      <c r="L8860" s="1091"/>
      <c r="M8860" s="1091"/>
      <c r="N8860" s="1091"/>
      <c r="O8860" s="1091"/>
      <c r="P8860" s="1096"/>
      <c r="Q8860" s="1096"/>
      <c r="R8860" s="1096"/>
      <c r="S8860" s="1091"/>
    </row>
    <row r="8861" spans="1:19" x14ac:dyDescent="0.3">
      <c r="A8861" s="1090">
        <v>8856</v>
      </c>
      <c r="B8861" s="1091"/>
      <c r="C8861" s="1091"/>
      <c r="D8861" s="1097"/>
      <c r="E8861" s="1093">
        <f t="shared" si="553"/>
        <v>0</v>
      </c>
      <c r="F8861" s="1094">
        <f t="shared" si="554"/>
        <v>0</v>
      </c>
      <c r="G8861" s="1095">
        <f t="shared" si="555"/>
        <v>0</v>
      </c>
      <c r="H8861" s="1090" t="str">
        <f t="shared" ca="1" si="556"/>
        <v/>
      </c>
      <c r="I8861" s="1109"/>
      <c r="J8861" s="1109"/>
      <c r="K8861" s="1112"/>
      <c r="L8861" s="1091"/>
      <c r="M8861" s="1091"/>
      <c r="N8861" s="1091"/>
      <c r="O8861" s="1091"/>
      <c r="P8861" s="1096"/>
      <c r="Q8861" s="1096"/>
      <c r="R8861" s="1096"/>
      <c r="S8861" s="1091"/>
    </row>
    <row r="8862" spans="1:19" x14ac:dyDescent="0.3">
      <c r="A8862" s="1090">
        <v>8857</v>
      </c>
      <c r="B8862" s="1091"/>
      <c r="C8862" s="1091"/>
      <c r="D8862" s="1097"/>
      <c r="E8862" s="1093">
        <f t="shared" si="553"/>
        <v>0</v>
      </c>
      <c r="F8862" s="1094">
        <f t="shared" si="554"/>
        <v>0</v>
      </c>
      <c r="G8862" s="1095">
        <f t="shared" si="555"/>
        <v>0</v>
      </c>
      <c r="H8862" s="1090" t="str">
        <f t="shared" ca="1" si="556"/>
        <v/>
      </c>
      <c r="I8862" s="1109"/>
      <c r="J8862" s="1109"/>
      <c r="K8862" s="1112"/>
      <c r="L8862" s="1091"/>
      <c r="M8862" s="1091"/>
      <c r="N8862" s="1091"/>
      <c r="O8862" s="1091"/>
      <c r="P8862" s="1096"/>
      <c r="Q8862" s="1096"/>
      <c r="R8862" s="1096"/>
      <c r="S8862" s="1091"/>
    </row>
    <row r="8863" spans="1:19" x14ac:dyDescent="0.3">
      <c r="A8863" s="1090">
        <v>8858</v>
      </c>
      <c r="B8863" s="1091"/>
      <c r="C8863" s="1091"/>
      <c r="D8863" s="1097"/>
      <c r="E8863" s="1093">
        <f t="shared" si="553"/>
        <v>0</v>
      </c>
      <c r="F8863" s="1094">
        <f t="shared" si="554"/>
        <v>0</v>
      </c>
      <c r="G8863" s="1095">
        <f t="shared" si="555"/>
        <v>0</v>
      </c>
      <c r="H8863" s="1090" t="str">
        <f t="shared" ca="1" si="556"/>
        <v/>
      </c>
      <c r="I8863" s="1109"/>
      <c r="J8863" s="1109"/>
      <c r="K8863" s="1112"/>
      <c r="L8863" s="1091"/>
      <c r="M8863" s="1091"/>
      <c r="N8863" s="1091"/>
      <c r="O8863" s="1091"/>
      <c r="P8863" s="1096"/>
      <c r="Q8863" s="1096"/>
      <c r="R8863" s="1096"/>
      <c r="S8863" s="1091"/>
    </row>
    <row r="8864" spans="1:19" x14ac:dyDescent="0.3">
      <c r="A8864" s="1090">
        <v>8859</v>
      </c>
      <c r="B8864" s="1091"/>
      <c r="C8864" s="1091"/>
      <c r="D8864" s="1097"/>
      <c r="E8864" s="1093">
        <f t="shared" si="553"/>
        <v>0</v>
      </c>
      <c r="F8864" s="1094">
        <f t="shared" si="554"/>
        <v>0</v>
      </c>
      <c r="G8864" s="1095">
        <f t="shared" si="555"/>
        <v>0</v>
      </c>
      <c r="H8864" s="1090" t="str">
        <f t="shared" ca="1" si="556"/>
        <v/>
      </c>
      <c r="I8864" s="1109"/>
      <c r="J8864" s="1109"/>
      <c r="K8864" s="1112"/>
      <c r="L8864" s="1091"/>
      <c r="M8864" s="1091"/>
      <c r="N8864" s="1091"/>
      <c r="O8864" s="1091"/>
      <c r="P8864" s="1096"/>
      <c r="Q8864" s="1096"/>
      <c r="R8864" s="1096"/>
      <c r="S8864" s="1091"/>
    </row>
    <row r="8865" spans="1:19" x14ac:dyDescent="0.3">
      <c r="A8865" s="1090">
        <v>8860</v>
      </c>
      <c r="B8865" s="1091"/>
      <c r="C8865" s="1091"/>
      <c r="D8865" s="1097"/>
      <c r="E8865" s="1093">
        <f t="shared" si="553"/>
        <v>0</v>
      </c>
      <c r="F8865" s="1094">
        <f t="shared" si="554"/>
        <v>0</v>
      </c>
      <c r="G8865" s="1095">
        <f t="shared" si="555"/>
        <v>0</v>
      </c>
      <c r="H8865" s="1090" t="str">
        <f t="shared" ca="1" si="556"/>
        <v/>
      </c>
      <c r="I8865" s="1109"/>
      <c r="J8865" s="1109"/>
      <c r="K8865" s="1112"/>
      <c r="L8865" s="1091"/>
      <c r="M8865" s="1091"/>
      <c r="N8865" s="1091"/>
      <c r="O8865" s="1091"/>
      <c r="P8865" s="1096"/>
      <c r="Q8865" s="1096"/>
      <c r="R8865" s="1096"/>
      <c r="S8865" s="1091"/>
    </row>
    <row r="8866" spans="1:19" x14ac:dyDescent="0.3">
      <c r="A8866" s="1090">
        <v>8861</v>
      </c>
      <c r="B8866" s="1091"/>
      <c r="C8866" s="1091"/>
      <c r="D8866" s="1097"/>
      <c r="E8866" s="1093">
        <f t="shared" si="553"/>
        <v>0</v>
      </c>
      <c r="F8866" s="1094">
        <f t="shared" si="554"/>
        <v>0</v>
      </c>
      <c r="G8866" s="1095">
        <f t="shared" si="555"/>
        <v>0</v>
      </c>
      <c r="H8866" s="1090" t="str">
        <f t="shared" ca="1" si="556"/>
        <v/>
      </c>
      <c r="I8866" s="1109"/>
      <c r="J8866" s="1109"/>
      <c r="K8866" s="1112"/>
      <c r="L8866" s="1091"/>
      <c r="M8866" s="1091"/>
      <c r="N8866" s="1091"/>
      <c r="O8866" s="1091"/>
      <c r="P8866" s="1096"/>
      <c r="Q8866" s="1096"/>
      <c r="R8866" s="1096"/>
      <c r="S8866" s="1091"/>
    </row>
    <row r="8867" spans="1:19" x14ac:dyDescent="0.3">
      <c r="A8867" s="1090">
        <v>8862</v>
      </c>
      <c r="B8867" s="1091"/>
      <c r="C8867" s="1091"/>
      <c r="D8867" s="1097"/>
      <c r="E8867" s="1093">
        <f t="shared" si="553"/>
        <v>0</v>
      </c>
      <c r="F8867" s="1094">
        <f t="shared" si="554"/>
        <v>0</v>
      </c>
      <c r="G8867" s="1095">
        <f t="shared" si="555"/>
        <v>0</v>
      </c>
      <c r="H8867" s="1090" t="str">
        <f t="shared" ca="1" si="556"/>
        <v/>
      </c>
      <c r="I8867" s="1109"/>
      <c r="J8867" s="1109"/>
      <c r="K8867" s="1112"/>
      <c r="L8867" s="1091"/>
      <c r="M8867" s="1091"/>
      <c r="N8867" s="1091"/>
      <c r="O8867" s="1091"/>
      <c r="P8867" s="1096"/>
      <c r="Q8867" s="1096"/>
      <c r="R8867" s="1096"/>
      <c r="S8867" s="1091"/>
    </row>
    <row r="8868" spans="1:19" x14ac:dyDescent="0.3">
      <c r="A8868" s="1090">
        <v>8863</v>
      </c>
      <c r="B8868" s="1091"/>
      <c r="C8868" s="1091"/>
      <c r="D8868" s="1097"/>
      <c r="E8868" s="1093">
        <f t="shared" si="553"/>
        <v>0</v>
      </c>
      <c r="F8868" s="1094">
        <f t="shared" si="554"/>
        <v>0</v>
      </c>
      <c r="G8868" s="1095">
        <f t="shared" si="555"/>
        <v>0</v>
      </c>
      <c r="H8868" s="1090" t="str">
        <f t="shared" ca="1" si="556"/>
        <v/>
      </c>
      <c r="I8868" s="1109"/>
      <c r="J8868" s="1109"/>
      <c r="K8868" s="1112"/>
      <c r="L8868" s="1091"/>
      <c r="M8868" s="1091"/>
      <c r="N8868" s="1091"/>
      <c r="O8868" s="1091"/>
      <c r="P8868" s="1096"/>
      <c r="Q8868" s="1096"/>
      <c r="R8868" s="1096"/>
      <c r="S8868" s="1091"/>
    </row>
    <row r="8869" spans="1:19" x14ac:dyDescent="0.3">
      <c r="A8869" s="1090">
        <v>8864</v>
      </c>
      <c r="B8869" s="1091"/>
      <c r="C8869" s="1091"/>
      <c r="D8869" s="1097"/>
      <c r="E8869" s="1093">
        <f t="shared" si="553"/>
        <v>0</v>
      </c>
      <c r="F8869" s="1094">
        <f t="shared" si="554"/>
        <v>0</v>
      </c>
      <c r="G8869" s="1095">
        <f t="shared" si="555"/>
        <v>0</v>
      </c>
      <c r="H8869" s="1090" t="str">
        <f t="shared" ca="1" si="556"/>
        <v/>
      </c>
      <c r="I8869" s="1109"/>
      <c r="J8869" s="1109"/>
      <c r="K8869" s="1112"/>
      <c r="L8869" s="1091"/>
      <c r="M8869" s="1091"/>
      <c r="N8869" s="1091"/>
      <c r="O8869" s="1091"/>
      <c r="P8869" s="1096"/>
      <c r="Q8869" s="1096"/>
      <c r="R8869" s="1096"/>
      <c r="S8869" s="1091"/>
    </row>
    <row r="8870" spans="1:19" x14ac:dyDescent="0.3">
      <c r="A8870" s="1090">
        <v>8865</v>
      </c>
      <c r="B8870" s="1091"/>
      <c r="C8870" s="1091"/>
      <c r="D8870" s="1097"/>
      <c r="E8870" s="1093">
        <f t="shared" si="553"/>
        <v>0</v>
      </c>
      <c r="F8870" s="1094">
        <f t="shared" si="554"/>
        <v>0</v>
      </c>
      <c r="G8870" s="1095">
        <f t="shared" si="555"/>
        <v>0</v>
      </c>
      <c r="H8870" s="1090" t="str">
        <f t="shared" ca="1" si="556"/>
        <v/>
      </c>
      <c r="I8870" s="1109"/>
      <c r="J8870" s="1109"/>
      <c r="K8870" s="1112"/>
      <c r="L8870" s="1091"/>
      <c r="M8870" s="1091"/>
      <c r="N8870" s="1091"/>
      <c r="O8870" s="1091"/>
      <c r="P8870" s="1096"/>
      <c r="Q8870" s="1096"/>
      <c r="R8870" s="1096"/>
      <c r="S8870" s="1091"/>
    </row>
    <row r="8871" spans="1:19" x14ac:dyDescent="0.3">
      <c r="A8871" s="1090">
        <v>8866</v>
      </c>
      <c r="B8871" s="1091"/>
      <c r="C8871" s="1091"/>
      <c r="D8871" s="1097"/>
      <c r="E8871" s="1093">
        <f t="shared" si="553"/>
        <v>0</v>
      </c>
      <c r="F8871" s="1094">
        <f t="shared" si="554"/>
        <v>0</v>
      </c>
      <c r="G8871" s="1095">
        <f t="shared" si="555"/>
        <v>0</v>
      </c>
      <c r="H8871" s="1090" t="str">
        <f t="shared" ca="1" si="556"/>
        <v/>
      </c>
      <c r="I8871" s="1109"/>
      <c r="J8871" s="1109"/>
      <c r="K8871" s="1112"/>
      <c r="L8871" s="1091"/>
      <c r="M8871" s="1091"/>
      <c r="N8871" s="1091"/>
      <c r="O8871" s="1091"/>
      <c r="P8871" s="1096"/>
      <c r="Q8871" s="1096"/>
      <c r="R8871" s="1096"/>
      <c r="S8871" s="1091"/>
    </row>
    <row r="8872" spans="1:19" x14ac:dyDescent="0.3">
      <c r="A8872" s="1090">
        <v>8867</v>
      </c>
      <c r="B8872" s="1091"/>
      <c r="C8872" s="1091"/>
      <c r="D8872" s="1097"/>
      <c r="E8872" s="1093">
        <f t="shared" si="553"/>
        <v>0</v>
      </c>
      <c r="F8872" s="1094">
        <f t="shared" si="554"/>
        <v>0</v>
      </c>
      <c r="G8872" s="1095">
        <f t="shared" si="555"/>
        <v>0</v>
      </c>
      <c r="H8872" s="1090" t="str">
        <f t="shared" ca="1" si="556"/>
        <v/>
      </c>
      <c r="I8872" s="1109"/>
      <c r="J8872" s="1109"/>
      <c r="K8872" s="1112"/>
      <c r="L8872" s="1091"/>
      <c r="M8872" s="1091"/>
      <c r="N8872" s="1091"/>
      <c r="O8872" s="1091"/>
      <c r="P8872" s="1096"/>
      <c r="Q8872" s="1096"/>
      <c r="R8872" s="1096"/>
      <c r="S8872" s="1091"/>
    </row>
    <row r="8873" spans="1:19" x14ac:dyDescent="0.3">
      <c r="A8873" s="1090">
        <v>8868</v>
      </c>
      <c r="B8873" s="1091"/>
      <c r="C8873" s="1091"/>
      <c r="D8873" s="1097"/>
      <c r="E8873" s="1093">
        <f t="shared" si="553"/>
        <v>0</v>
      </c>
      <c r="F8873" s="1094">
        <f t="shared" si="554"/>
        <v>0</v>
      </c>
      <c r="G8873" s="1095">
        <f t="shared" si="555"/>
        <v>0</v>
      </c>
      <c r="H8873" s="1090" t="str">
        <f t="shared" ca="1" si="556"/>
        <v/>
      </c>
      <c r="I8873" s="1109"/>
      <c r="J8873" s="1109"/>
      <c r="K8873" s="1112"/>
      <c r="L8873" s="1091"/>
      <c r="M8873" s="1091"/>
      <c r="N8873" s="1091"/>
      <c r="O8873" s="1091"/>
      <c r="P8873" s="1096"/>
      <c r="Q8873" s="1096"/>
      <c r="R8873" s="1096"/>
      <c r="S8873" s="1091"/>
    </row>
    <row r="8874" spans="1:19" x14ac:dyDescent="0.3">
      <c r="A8874" s="1090">
        <v>8869</v>
      </c>
      <c r="B8874" s="1091"/>
      <c r="C8874" s="1091"/>
      <c r="D8874" s="1097"/>
      <c r="E8874" s="1093">
        <f t="shared" si="553"/>
        <v>0</v>
      </c>
      <c r="F8874" s="1094">
        <f t="shared" si="554"/>
        <v>0</v>
      </c>
      <c r="G8874" s="1095">
        <f t="shared" si="555"/>
        <v>0</v>
      </c>
      <c r="H8874" s="1090" t="str">
        <f t="shared" ca="1" si="556"/>
        <v/>
      </c>
      <c r="I8874" s="1109"/>
      <c r="J8874" s="1109"/>
      <c r="K8874" s="1112"/>
      <c r="L8874" s="1091"/>
      <c r="M8874" s="1091"/>
      <c r="N8874" s="1091"/>
      <c r="O8874" s="1091"/>
      <c r="P8874" s="1096"/>
      <c r="Q8874" s="1096"/>
      <c r="R8874" s="1096"/>
      <c r="S8874" s="1091"/>
    </row>
    <row r="8875" spans="1:19" x14ac:dyDescent="0.3">
      <c r="A8875" s="1090">
        <v>8870</v>
      </c>
      <c r="B8875" s="1091"/>
      <c r="C8875" s="1091"/>
      <c r="D8875" s="1097"/>
      <c r="E8875" s="1093">
        <f t="shared" si="553"/>
        <v>0</v>
      </c>
      <c r="F8875" s="1094">
        <f t="shared" si="554"/>
        <v>0</v>
      </c>
      <c r="G8875" s="1095">
        <f t="shared" si="555"/>
        <v>0</v>
      </c>
      <c r="H8875" s="1090" t="str">
        <f t="shared" ca="1" si="556"/>
        <v/>
      </c>
      <c r="I8875" s="1109"/>
      <c r="J8875" s="1109"/>
      <c r="K8875" s="1112"/>
      <c r="L8875" s="1091"/>
      <c r="M8875" s="1091"/>
      <c r="N8875" s="1091"/>
      <c r="O8875" s="1091"/>
      <c r="P8875" s="1096"/>
      <c r="Q8875" s="1096"/>
      <c r="R8875" s="1096"/>
      <c r="S8875" s="1091"/>
    </row>
    <row r="8876" spans="1:19" x14ac:dyDescent="0.3">
      <c r="A8876" s="1090">
        <v>8871</v>
      </c>
      <c r="B8876" s="1091"/>
      <c r="C8876" s="1091"/>
      <c r="D8876" s="1097"/>
      <c r="E8876" s="1093">
        <f t="shared" si="553"/>
        <v>0</v>
      </c>
      <c r="F8876" s="1094">
        <f t="shared" si="554"/>
        <v>0</v>
      </c>
      <c r="G8876" s="1095">
        <f t="shared" si="555"/>
        <v>0</v>
      </c>
      <c r="H8876" s="1090" t="str">
        <f t="shared" ca="1" si="556"/>
        <v/>
      </c>
      <c r="I8876" s="1109"/>
      <c r="J8876" s="1109"/>
      <c r="K8876" s="1112"/>
      <c r="L8876" s="1091"/>
      <c r="M8876" s="1091"/>
      <c r="N8876" s="1091"/>
      <c r="O8876" s="1091"/>
      <c r="P8876" s="1096"/>
      <c r="Q8876" s="1096"/>
      <c r="R8876" s="1096"/>
      <c r="S8876" s="1091"/>
    </row>
    <row r="8877" spans="1:19" x14ac:dyDescent="0.3">
      <c r="A8877" s="1090">
        <v>8872</v>
      </c>
      <c r="B8877" s="1091"/>
      <c r="C8877" s="1091"/>
      <c r="D8877" s="1097"/>
      <c r="E8877" s="1093">
        <f t="shared" si="553"/>
        <v>0</v>
      </c>
      <c r="F8877" s="1094">
        <f t="shared" si="554"/>
        <v>0</v>
      </c>
      <c r="G8877" s="1095">
        <f t="shared" si="555"/>
        <v>0</v>
      </c>
      <c r="H8877" s="1090" t="str">
        <f t="shared" ca="1" si="556"/>
        <v/>
      </c>
      <c r="I8877" s="1109"/>
      <c r="J8877" s="1109"/>
      <c r="K8877" s="1112"/>
      <c r="L8877" s="1091"/>
      <c r="M8877" s="1091"/>
      <c r="N8877" s="1091"/>
      <c r="O8877" s="1091"/>
      <c r="P8877" s="1096"/>
      <c r="Q8877" s="1096"/>
      <c r="R8877" s="1096"/>
      <c r="S8877" s="1091"/>
    </row>
    <row r="8878" spans="1:19" x14ac:dyDescent="0.3">
      <c r="A8878" s="1090">
        <v>8873</v>
      </c>
      <c r="B8878" s="1091"/>
      <c r="C8878" s="1091"/>
      <c r="D8878" s="1097"/>
      <c r="E8878" s="1093">
        <f t="shared" si="553"/>
        <v>0</v>
      </c>
      <c r="F8878" s="1094">
        <f t="shared" si="554"/>
        <v>0</v>
      </c>
      <c r="G8878" s="1095">
        <f t="shared" si="555"/>
        <v>0</v>
      </c>
      <c r="H8878" s="1090" t="str">
        <f t="shared" ca="1" si="556"/>
        <v/>
      </c>
      <c r="I8878" s="1109"/>
      <c r="J8878" s="1109"/>
      <c r="K8878" s="1112"/>
      <c r="L8878" s="1091"/>
      <c r="M8878" s="1091"/>
      <c r="N8878" s="1091"/>
      <c r="O8878" s="1091"/>
      <c r="P8878" s="1096"/>
      <c r="Q8878" s="1096"/>
      <c r="R8878" s="1096"/>
      <c r="S8878" s="1091"/>
    </row>
    <row r="8879" spans="1:19" x14ac:dyDescent="0.3">
      <c r="A8879" s="1090">
        <v>8874</v>
      </c>
      <c r="B8879" s="1091"/>
      <c r="C8879" s="1091"/>
      <c r="D8879" s="1097"/>
      <c r="E8879" s="1093">
        <f t="shared" si="553"/>
        <v>0</v>
      </c>
      <c r="F8879" s="1094">
        <f t="shared" si="554"/>
        <v>0</v>
      </c>
      <c r="G8879" s="1095">
        <f t="shared" si="555"/>
        <v>0</v>
      </c>
      <c r="H8879" s="1090" t="str">
        <f t="shared" ca="1" si="556"/>
        <v/>
      </c>
      <c r="I8879" s="1109"/>
      <c r="J8879" s="1109"/>
      <c r="K8879" s="1112"/>
      <c r="L8879" s="1091"/>
      <c r="M8879" s="1091"/>
      <c r="N8879" s="1091"/>
      <c r="O8879" s="1091"/>
      <c r="P8879" s="1096"/>
      <c r="Q8879" s="1096"/>
      <c r="R8879" s="1096"/>
      <c r="S8879" s="1091"/>
    </row>
    <row r="8880" spans="1:19" x14ac:dyDescent="0.3">
      <c r="A8880" s="1090">
        <v>8875</v>
      </c>
      <c r="B8880" s="1091"/>
      <c r="C8880" s="1091"/>
      <c r="D8880" s="1097"/>
      <c r="E8880" s="1093">
        <f t="shared" si="553"/>
        <v>0</v>
      </c>
      <c r="F8880" s="1094">
        <f t="shared" si="554"/>
        <v>0</v>
      </c>
      <c r="G8880" s="1095">
        <f t="shared" si="555"/>
        <v>0</v>
      </c>
      <c r="H8880" s="1090" t="str">
        <f t="shared" ca="1" si="556"/>
        <v/>
      </c>
      <c r="I8880" s="1109"/>
      <c r="J8880" s="1109"/>
      <c r="K8880" s="1112"/>
      <c r="L8880" s="1091"/>
      <c r="M8880" s="1091"/>
      <c r="N8880" s="1091"/>
      <c r="O8880" s="1091"/>
      <c r="P8880" s="1096"/>
      <c r="Q8880" s="1096"/>
      <c r="R8880" s="1096"/>
      <c r="S8880" s="1091"/>
    </row>
    <row r="8881" spans="1:19" x14ac:dyDescent="0.3">
      <c r="A8881" s="1090">
        <v>8876</v>
      </c>
      <c r="B8881" s="1091"/>
      <c r="C8881" s="1091"/>
      <c r="D8881" s="1097"/>
      <c r="E8881" s="1093">
        <f t="shared" si="553"/>
        <v>0</v>
      </c>
      <c r="F8881" s="1094">
        <f t="shared" si="554"/>
        <v>0</v>
      </c>
      <c r="G8881" s="1095">
        <f t="shared" si="555"/>
        <v>0</v>
      </c>
      <c r="H8881" s="1090" t="str">
        <f t="shared" ca="1" si="556"/>
        <v/>
      </c>
      <c r="I8881" s="1109"/>
      <c r="J8881" s="1109"/>
      <c r="K8881" s="1112"/>
      <c r="L8881" s="1091"/>
      <c r="M8881" s="1091"/>
      <c r="N8881" s="1091"/>
      <c r="O8881" s="1091"/>
      <c r="P8881" s="1096"/>
      <c r="Q8881" s="1096"/>
      <c r="R8881" s="1096"/>
      <c r="S8881" s="1091"/>
    </row>
    <row r="8882" spans="1:19" x14ac:dyDescent="0.3">
      <c r="A8882" s="1090">
        <v>8877</v>
      </c>
      <c r="B8882" s="1091"/>
      <c r="C8882" s="1091"/>
      <c r="D8882" s="1097"/>
      <c r="E8882" s="1093">
        <f t="shared" si="553"/>
        <v>0</v>
      </c>
      <c r="F8882" s="1094">
        <f t="shared" si="554"/>
        <v>0</v>
      </c>
      <c r="G8882" s="1095">
        <f t="shared" si="555"/>
        <v>0</v>
      </c>
      <c r="H8882" s="1090" t="str">
        <f t="shared" ca="1" si="556"/>
        <v/>
      </c>
      <c r="I8882" s="1109"/>
      <c r="J8882" s="1109"/>
      <c r="K8882" s="1112"/>
      <c r="L8882" s="1091"/>
      <c r="M8882" s="1091"/>
      <c r="N8882" s="1091"/>
      <c r="O8882" s="1091"/>
      <c r="P8882" s="1096"/>
      <c r="Q8882" s="1096"/>
      <c r="R8882" s="1096"/>
      <c r="S8882" s="1091"/>
    </row>
    <row r="8883" spans="1:19" x14ac:dyDescent="0.3">
      <c r="A8883" s="1090">
        <v>8878</v>
      </c>
      <c r="B8883" s="1091"/>
      <c r="C8883" s="1091"/>
      <c r="D8883" s="1097"/>
      <c r="E8883" s="1093">
        <f t="shared" si="553"/>
        <v>0</v>
      </c>
      <c r="F8883" s="1094">
        <f t="shared" si="554"/>
        <v>0</v>
      </c>
      <c r="G8883" s="1095">
        <f t="shared" si="555"/>
        <v>0</v>
      </c>
      <c r="H8883" s="1090" t="str">
        <f t="shared" ca="1" si="556"/>
        <v/>
      </c>
      <c r="I8883" s="1109"/>
      <c r="J8883" s="1109"/>
      <c r="K8883" s="1112"/>
      <c r="L8883" s="1091"/>
      <c r="M8883" s="1091"/>
      <c r="N8883" s="1091"/>
      <c r="O8883" s="1091"/>
      <c r="P8883" s="1096"/>
      <c r="Q8883" s="1096"/>
      <c r="R8883" s="1096"/>
      <c r="S8883" s="1091"/>
    </row>
    <row r="8884" spans="1:19" x14ac:dyDescent="0.3">
      <c r="A8884" s="1090">
        <v>8879</v>
      </c>
      <c r="B8884" s="1091"/>
      <c r="C8884" s="1091"/>
      <c r="D8884" s="1097"/>
      <c r="E8884" s="1093">
        <f t="shared" si="553"/>
        <v>0</v>
      </c>
      <c r="F8884" s="1094">
        <f t="shared" si="554"/>
        <v>0</v>
      </c>
      <c r="G8884" s="1095">
        <f t="shared" si="555"/>
        <v>0</v>
      </c>
      <c r="H8884" s="1090" t="str">
        <f t="shared" ca="1" si="556"/>
        <v/>
      </c>
      <c r="I8884" s="1109"/>
      <c r="J8884" s="1109"/>
      <c r="K8884" s="1112"/>
      <c r="L8884" s="1091"/>
      <c r="M8884" s="1091"/>
      <c r="N8884" s="1091"/>
      <c r="O8884" s="1091"/>
      <c r="P8884" s="1096"/>
      <c r="Q8884" s="1096"/>
      <c r="R8884" s="1096"/>
      <c r="S8884" s="1091"/>
    </row>
    <row r="8885" spans="1:19" x14ac:dyDescent="0.3">
      <c r="A8885" s="1090">
        <v>8880</v>
      </c>
      <c r="B8885" s="1091"/>
      <c r="C8885" s="1091"/>
      <c r="D8885" s="1097"/>
      <c r="E8885" s="1093">
        <f t="shared" si="553"/>
        <v>0</v>
      </c>
      <c r="F8885" s="1094">
        <f t="shared" si="554"/>
        <v>0</v>
      </c>
      <c r="G8885" s="1095">
        <f t="shared" si="555"/>
        <v>0</v>
      </c>
      <c r="H8885" s="1090" t="str">
        <f t="shared" ca="1" si="556"/>
        <v/>
      </c>
      <c r="I8885" s="1109"/>
      <c r="J8885" s="1109"/>
      <c r="K8885" s="1112"/>
      <c r="L8885" s="1091"/>
      <c r="M8885" s="1091"/>
      <c r="N8885" s="1091"/>
      <c r="O8885" s="1091"/>
      <c r="P8885" s="1096"/>
      <c r="Q8885" s="1096"/>
      <c r="R8885" s="1096"/>
      <c r="S8885" s="1091"/>
    </row>
    <row r="8886" spans="1:19" x14ac:dyDescent="0.3">
      <c r="A8886" s="1090">
        <v>8881</v>
      </c>
      <c r="B8886" s="1091"/>
      <c r="C8886" s="1091"/>
      <c r="D8886" s="1097"/>
      <c r="E8886" s="1093">
        <f t="shared" si="553"/>
        <v>0</v>
      </c>
      <c r="F8886" s="1094">
        <f t="shared" si="554"/>
        <v>0</v>
      </c>
      <c r="G8886" s="1095">
        <f t="shared" si="555"/>
        <v>0</v>
      </c>
      <c r="H8886" s="1090" t="str">
        <f t="shared" ca="1" si="556"/>
        <v/>
      </c>
      <c r="I8886" s="1109"/>
      <c r="J8886" s="1109"/>
      <c r="K8886" s="1112"/>
      <c r="L8886" s="1091"/>
      <c r="M8886" s="1091"/>
      <c r="N8886" s="1091"/>
      <c r="O8886" s="1091"/>
      <c r="P8886" s="1096"/>
      <c r="Q8886" s="1096"/>
      <c r="R8886" s="1096"/>
      <c r="S8886" s="1091"/>
    </row>
    <row r="8887" spans="1:19" x14ac:dyDescent="0.3">
      <c r="A8887" s="1090">
        <v>8882</v>
      </c>
      <c r="B8887" s="1091"/>
      <c r="C8887" s="1091"/>
      <c r="D8887" s="1097"/>
      <c r="E8887" s="1093">
        <f t="shared" si="553"/>
        <v>0</v>
      </c>
      <c r="F8887" s="1094">
        <f t="shared" si="554"/>
        <v>0</v>
      </c>
      <c r="G8887" s="1095">
        <f t="shared" si="555"/>
        <v>0</v>
      </c>
      <c r="H8887" s="1090" t="str">
        <f t="shared" ca="1" si="556"/>
        <v/>
      </c>
      <c r="I8887" s="1109"/>
      <c r="J8887" s="1109"/>
      <c r="K8887" s="1112"/>
      <c r="L8887" s="1091"/>
      <c r="M8887" s="1091"/>
      <c r="N8887" s="1091"/>
      <c r="O8887" s="1091"/>
      <c r="P8887" s="1096"/>
      <c r="Q8887" s="1096"/>
      <c r="R8887" s="1096"/>
      <c r="S8887" s="1091"/>
    </row>
    <row r="8888" spans="1:19" x14ac:dyDescent="0.3">
      <c r="A8888" s="1090">
        <v>8883</v>
      </c>
      <c r="B8888" s="1091"/>
      <c r="C8888" s="1091"/>
      <c r="D8888" s="1097"/>
      <c r="E8888" s="1093">
        <f t="shared" si="553"/>
        <v>0</v>
      </c>
      <c r="F8888" s="1094">
        <f t="shared" si="554"/>
        <v>0</v>
      </c>
      <c r="G8888" s="1095">
        <f t="shared" si="555"/>
        <v>0</v>
      </c>
      <c r="H8888" s="1090" t="str">
        <f t="shared" ca="1" si="556"/>
        <v/>
      </c>
      <c r="I8888" s="1109"/>
      <c r="J8888" s="1109"/>
      <c r="K8888" s="1112"/>
      <c r="L8888" s="1091"/>
      <c r="M8888" s="1091"/>
      <c r="N8888" s="1091"/>
      <c r="O8888" s="1091"/>
      <c r="P8888" s="1096"/>
      <c r="Q8888" s="1096"/>
      <c r="R8888" s="1096"/>
      <c r="S8888" s="1091"/>
    </row>
    <row r="8889" spans="1:19" x14ac:dyDescent="0.3">
      <c r="A8889" s="1090">
        <v>8884</v>
      </c>
      <c r="B8889" s="1091"/>
      <c r="C8889" s="1091"/>
      <c r="D8889" s="1097"/>
      <c r="E8889" s="1093">
        <f t="shared" si="553"/>
        <v>0</v>
      </c>
      <c r="F8889" s="1094">
        <f t="shared" si="554"/>
        <v>0</v>
      </c>
      <c r="G8889" s="1095">
        <f t="shared" si="555"/>
        <v>0</v>
      </c>
      <c r="H8889" s="1090" t="str">
        <f t="shared" ca="1" si="556"/>
        <v/>
      </c>
      <c r="I8889" s="1109"/>
      <c r="J8889" s="1109"/>
      <c r="K8889" s="1112"/>
      <c r="L8889" s="1091"/>
      <c r="M8889" s="1091"/>
      <c r="N8889" s="1091"/>
      <c r="O8889" s="1091"/>
      <c r="P8889" s="1096"/>
      <c r="Q8889" s="1096"/>
      <c r="R8889" s="1096"/>
      <c r="S8889" s="1091"/>
    </row>
    <row r="8890" spans="1:19" x14ac:dyDescent="0.3">
      <c r="A8890" s="1090">
        <v>8885</v>
      </c>
      <c r="B8890" s="1091"/>
      <c r="C8890" s="1091"/>
      <c r="D8890" s="1097"/>
      <c r="E8890" s="1093">
        <f t="shared" si="553"/>
        <v>0</v>
      </c>
      <c r="F8890" s="1094">
        <f t="shared" si="554"/>
        <v>0</v>
      </c>
      <c r="G8890" s="1095">
        <f t="shared" si="555"/>
        <v>0</v>
      </c>
      <c r="H8890" s="1090" t="str">
        <f t="shared" ca="1" si="556"/>
        <v/>
      </c>
      <c r="I8890" s="1109"/>
      <c r="J8890" s="1109"/>
      <c r="K8890" s="1112"/>
      <c r="L8890" s="1091"/>
      <c r="M8890" s="1091"/>
      <c r="N8890" s="1091"/>
      <c r="O8890" s="1091"/>
      <c r="P8890" s="1096"/>
      <c r="Q8890" s="1096"/>
      <c r="R8890" s="1096"/>
      <c r="S8890" s="1091"/>
    </row>
    <row r="8891" spans="1:19" x14ac:dyDescent="0.3">
      <c r="A8891" s="1090">
        <v>8886</v>
      </c>
      <c r="B8891" s="1091"/>
      <c r="C8891" s="1091"/>
      <c r="D8891" s="1097"/>
      <c r="E8891" s="1093">
        <f t="shared" si="553"/>
        <v>0</v>
      </c>
      <c r="F8891" s="1094">
        <f t="shared" si="554"/>
        <v>0</v>
      </c>
      <c r="G8891" s="1095">
        <f t="shared" si="555"/>
        <v>0</v>
      </c>
      <c r="H8891" s="1090" t="str">
        <f t="shared" ca="1" si="556"/>
        <v/>
      </c>
      <c r="I8891" s="1109"/>
      <c r="J8891" s="1109"/>
      <c r="K8891" s="1112"/>
      <c r="L8891" s="1091"/>
      <c r="M8891" s="1091"/>
      <c r="N8891" s="1091"/>
      <c r="O8891" s="1091"/>
      <c r="P8891" s="1096"/>
      <c r="Q8891" s="1096"/>
      <c r="R8891" s="1096"/>
      <c r="S8891" s="1091"/>
    </row>
    <row r="8892" spans="1:19" x14ac:dyDescent="0.3">
      <c r="A8892" s="1090">
        <v>8887</v>
      </c>
      <c r="B8892" s="1091"/>
      <c r="C8892" s="1091"/>
      <c r="D8892" s="1097"/>
      <c r="E8892" s="1093">
        <f t="shared" si="553"/>
        <v>0</v>
      </c>
      <c r="F8892" s="1094">
        <f t="shared" si="554"/>
        <v>0</v>
      </c>
      <c r="G8892" s="1095">
        <f t="shared" si="555"/>
        <v>0</v>
      </c>
      <c r="H8892" s="1090" t="str">
        <f t="shared" ca="1" si="556"/>
        <v/>
      </c>
      <c r="I8892" s="1109"/>
      <c r="J8892" s="1109"/>
      <c r="K8892" s="1112"/>
      <c r="L8892" s="1091"/>
      <c r="M8892" s="1091"/>
      <c r="N8892" s="1091"/>
      <c r="O8892" s="1091"/>
      <c r="P8892" s="1096"/>
      <c r="Q8892" s="1096"/>
      <c r="R8892" s="1096"/>
      <c r="S8892" s="1091"/>
    </row>
    <row r="8893" spans="1:19" x14ac:dyDescent="0.3">
      <c r="A8893" s="1090">
        <v>8888</v>
      </c>
      <c r="B8893" s="1091"/>
      <c r="C8893" s="1091"/>
      <c r="D8893" s="1097"/>
      <c r="E8893" s="1093">
        <f t="shared" si="553"/>
        <v>0</v>
      </c>
      <c r="F8893" s="1094">
        <f t="shared" si="554"/>
        <v>0</v>
      </c>
      <c r="G8893" s="1095">
        <f t="shared" si="555"/>
        <v>0</v>
      </c>
      <c r="H8893" s="1090" t="str">
        <f t="shared" ca="1" si="556"/>
        <v/>
      </c>
      <c r="I8893" s="1109"/>
      <c r="J8893" s="1109"/>
      <c r="K8893" s="1112"/>
      <c r="L8893" s="1091"/>
      <c r="M8893" s="1091"/>
      <c r="N8893" s="1091"/>
      <c r="O8893" s="1091"/>
      <c r="P8893" s="1096"/>
      <c r="Q8893" s="1096"/>
      <c r="R8893" s="1096"/>
      <c r="S8893" s="1091"/>
    </row>
    <row r="8894" spans="1:19" x14ac:dyDescent="0.3">
      <c r="A8894" s="1090">
        <v>8889</v>
      </c>
      <c r="B8894" s="1091"/>
      <c r="C8894" s="1091"/>
      <c r="D8894" s="1097"/>
      <c r="E8894" s="1093">
        <f t="shared" si="553"/>
        <v>0</v>
      </c>
      <c r="F8894" s="1094">
        <f t="shared" si="554"/>
        <v>0</v>
      </c>
      <c r="G8894" s="1095">
        <f t="shared" si="555"/>
        <v>0</v>
      </c>
      <c r="H8894" s="1090" t="str">
        <f t="shared" ca="1" si="556"/>
        <v/>
      </c>
      <c r="I8894" s="1109"/>
      <c r="J8894" s="1109"/>
      <c r="K8894" s="1112"/>
      <c r="L8894" s="1091"/>
      <c r="M8894" s="1091"/>
      <c r="N8894" s="1091"/>
      <c r="O8894" s="1091"/>
      <c r="P8894" s="1096"/>
      <c r="Q8894" s="1096"/>
      <c r="R8894" s="1096"/>
      <c r="S8894" s="1091"/>
    </row>
    <row r="8895" spans="1:19" x14ac:dyDescent="0.3">
      <c r="A8895" s="1090">
        <v>8890</v>
      </c>
      <c r="B8895" s="1091"/>
      <c r="C8895" s="1091"/>
      <c r="D8895" s="1097"/>
      <c r="E8895" s="1093">
        <f t="shared" si="553"/>
        <v>0</v>
      </c>
      <c r="F8895" s="1094">
        <f t="shared" si="554"/>
        <v>0</v>
      </c>
      <c r="G8895" s="1095">
        <f t="shared" si="555"/>
        <v>0</v>
      </c>
      <c r="H8895" s="1090" t="str">
        <f t="shared" ca="1" si="556"/>
        <v/>
      </c>
      <c r="I8895" s="1109"/>
      <c r="J8895" s="1109"/>
      <c r="K8895" s="1112"/>
      <c r="L8895" s="1091"/>
      <c r="M8895" s="1091"/>
      <c r="N8895" s="1091"/>
      <c r="O8895" s="1091"/>
      <c r="P8895" s="1096"/>
      <c r="Q8895" s="1096"/>
      <c r="R8895" s="1096"/>
      <c r="S8895" s="1091"/>
    </row>
    <row r="8896" spans="1:19" x14ac:dyDescent="0.3">
      <c r="A8896" s="1090">
        <v>8891</v>
      </c>
      <c r="B8896" s="1091"/>
      <c r="C8896" s="1091"/>
      <c r="D8896" s="1097"/>
      <c r="E8896" s="1093">
        <f t="shared" si="553"/>
        <v>0</v>
      </c>
      <c r="F8896" s="1094">
        <f t="shared" si="554"/>
        <v>0</v>
      </c>
      <c r="G8896" s="1095">
        <f t="shared" si="555"/>
        <v>0</v>
      </c>
      <c r="H8896" s="1090" t="str">
        <f t="shared" ca="1" si="556"/>
        <v/>
      </c>
      <c r="I8896" s="1109"/>
      <c r="J8896" s="1109"/>
      <c r="K8896" s="1112"/>
      <c r="L8896" s="1091"/>
      <c r="M8896" s="1091"/>
      <c r="N8896" s="1091"/>
      <c r="O8896" s="1091"/>
      <c r="P8896" s="1096"/>
      <c r="Q8896" s="1096"/>
      <c r="R8896" s="1096"/>
      <c r="S8896" s="1091"/>
    </row>
    <row r="8897" spans="1:19" x14ac:dyDescent="0.3">
      <c r="A8897" s="1090">
        <v>8892</v>
      </c>
      <c r="B8897" s="1091"/>
      <c r="C8897" s="1091"/>
      <c r="D8897" s="1097"/>
      <c r="E8897" s="1093">
        <f t="shared" si="553"/>
        <v>0</v>
      </c>
      <c r="F8897" s="1094">
        <f t="shared" si="554"/>
        <v>0</v>
      </c>
      <c r="G8897" s="1095">
        <f t="shared" si="555"/>
        <v>0</v>
      </c>
      <c r="H8897" s="1090" t="str">
        <f t="shared" ca="1" si="556"/>
        <v/>
      </c>
      <c r="I8897" s="1109"/>
      <c r="J8897" s="1109"/>
      <c r="K8897" s="1112"/>
      <c r="L8897" s="1091"/>
      <c r="M8897" s="1091"/>
      <c r="N8897" s="1091"/>
      <c r="O8897" s="1091"/>
      <c r="P8897" s="1096"/>
      <c r="Q8897" s="1096"/>
      <c r="R8897" s="1096"/>
      <c r="S8897" s="1091"/>
    </row>
    <row r="8898" spans="1:19" x14ac:dyDescent="0.3">
      <c r="A8898" s="1090">
        <v>8893</v>
      </c>
      <c r="B8898" s="1091"/>
      <c r="C8898" s="1091"/>
      <c r="D8898" s="1097"/>
      <c r="E8898" s="1093">
        <f t="shared" si="553"/>
        <v>0</v>
      </c>
      <c r="F8898" s="1094">
        <f t="shared" si="554"/>
        <v>0</v>
      </c>
      <c r="G8898" s="1095">
        <f t="shared" si="555"/>
        <v>0</v>
      </c>
      <c r="H8898" s="1090" t="str">
        <f t="shared" ca="1" si="556"/>
        <v/>
      </c>
      <c r="I8898" s="1109"/>
      <c r="J8898" s="1109"/>
      <c r="K8898" s="1112"/>
      <c r="L8898" s="1091"/>
      <c r="M8898" s="1091"/>
      <c r="N8898" s="1091"/>
      <c r="O8898" s="1091"/>
      <c r="P8898" s="1096"/>
      <c r="Q8898" s="1096"/>
      <c r="R8898" s="1096"/>
      <c r="S8898" s="1091"/>
    </row>
    <row r="8899" spans="1:19" x14ac:dyDescent="0.3">
      <c r="A8899" s="1090">
        <v>8894</v>
      </c>
      <c r="B8899" s="1091"/>
      <c r="C8899" s="1091"/>
      <c r="D8899" s="1097"/>
      <c r="E8899" s="1093">
        <f t="shared" si="553"/>
        <v>0</v>
      </c>
      <c r="F8899" s="1094">
        <f t="shared" si="554"/>
        <v>0</v>
      </c>
      <c r="G8899" s="1095">
        <f t="shared" si="555"/>
        <v>0</v>
      </c>
      <c r="H8899" s="1090" t="str">
        <f t="shared" ca="1" si="556"/>
        <v/>
      </c>
      <c r="I8899" s="1109"/>
      <c r="J8899" s="1109"/>
      <c r="K8899" s="1112"/>
      <c r="L8899" s="1091"/>
      <c r="M8899" s="1091"/>
      <c r="N8899" s="1091"/>
      <c r="O8899" s="1091"/>
      <c r="P8899" s="1096"/>
      <c r="Q8899" s="1096"/>
      <c r="R8899" s="1096"/>
      <c r="S8899" s="1091"/>
    </row>
    <row r="8900" spans="1:19" x14ac:dyDescent="0.3">
      <c r="A8900" s="1090">
        <v>8895</v>
      </c>
      <c r="B8900" s="1091"/>
      <c r="C8900" s="1091"/>
      <c r="D8900" s="1097"/>
      <c r="E8900" s="1093">
        <f t="shared" si="553"/>
        <v>0</v>
      </c>
      <c r="F8900" s="1094">
        <f t="shared" si="554"/>
        <v>0</v>
      </c>
      <c r="G8900" s="1095">
        <f t="shared" si="555"/>
        <v>0</v>
      </c>
      <c r="H8900" s="1090" t="str">
        <f t="shared" ca="1" si="556"/>
        <v/>
      </c>
      <c r="I8900" s="1109"/>
      <c r="J8900" s="1109"/>
      <c r="K8900" s="1112"/>
      <c r="L8900" s="1091"/>
      <c r="M8900" s="1091"/>
      <c r="N8900" s="1091"/>
      <c r="O8900" s="1091"/>
      <c r="P8900" s="1096"/>
      <c r="Q8900" s="1096"/>
      <c r="R8900" s="1096"/>
      <c r="S8900" s="1091"/>
    </row>
    <row r="8901" spans="1:19" x14ac:dyDescent="0.3">
      <c r="A8901" s="1090">
        <v>8896</v>
      </c>
      <c r="B8901" s="1091"/>
      <c r="C8901" s="1091"/>
      <c r="D8901" s="1097"/>
      <c r="E8901" s="1093">
        <f t="shared" si="553"/>
        <v>0</v>
      </c>
      <c r="F8901" s="1094">
        <f t="shared" si="554"/>
        <v>0</v>
      </c>
      <c r="G8901" s="1095">
        <f t="shared" si="555"/>
        <v>0</v>
      </c>
      <c r="H8901" s="1090" t="str">
        <f t="shared" ca="1" si="556"/>
        <v/>
      </c>
      <c r="I8901" s="1109"/>
      <c r="J8901" s="1109"/>
      <c r="K8901" s="1112"/>
      <c r="L8901" s="1091"/>
      <c r="M8901" s="1091"/>
      <c r="N8901" s="1091"/>
      <c r="O8901" s="1091"/>
      <c r="P8901" s="1096"/>
      <c r="Q8901" s="1096"/>
      <c r="R8901" s="1096"/>
      <c r="S8901" s="1091"/>
    </row>
    <row r="8902" spans="1:19" x14ac:dyDescent="0.3">
      <c r="A8902" s="1090">
        <v>8897</v>
      </c>
      <c r="B8902" s="1091"/>
      <c r="C8902" s="1091"/>
      <c r="D8902" s="1097"/>
      <c r="E8902" s="1093">
        <f t="shared" si="553"/>
        <v>0</v>
      </c>
      <c r="F8902" s="1094">
        <f t="shared" si="554"/>
        <v>0</v>
      </c>
      <c r="G8902" s="1095">
        <f t="shared" si="555"/>
        <v>0</v>
      </c>
      <c r="H8902" s="1090" t="str">
        <f t="shared" ca="1" si="556"/>
        <v/>
      </c>
      <c r="I8902" s="1109"/>
      <c r="J8902" s="1109"/>
      <c r="K8902" s="1112"/>
      <c r="L8902" s="1091"/>
      <c r="M8902" s="1091"/>
      <c r="N8902" s="1091"/>
      <c r="O8902" s="1091"/>
      <c r="P8902" s="1096"/>
      <c r="Q8902" s="1096"/>
      <c r="R8902" s="1096"/>
      <c r="S8902" s="1091"/>
    </row>
    <row r="8903" spans="1:19" x14ac:dyDescent="0.3">
      <c r="A8903" s="1090">
        <v>8898</v>
      </c>
      <c r="B8903" s="1091"/>
      <c r="C8903" s="1091"/>
      <c r="D8903" s="1097"/>
      <c r="E8903" s="1093">
        <f t="shared" ref="E8903:E8966" si="557">D8903</f>
        <v>0</v>
      </c>
      <c r="F8903" s="1094">
        <f t="shared" ref="F8903:F8966" si="558">D8903</f>
        <v>0</v>
      </c>
      <c r="G8903" s="1095">
        <f t="shared" ref="G8903:G8966" si="559">D8903</f>
        <v>0</v>
      </c>
      <c r="H8903" s="1090" t="str">
        <f t="shared" ref="H8903:H8966" ca="1" si="560">IF(ISBLANK(D8903),"",DATEDIF(G8903,TODAY(),"y"))</f>
        <v/>
      </c>
      <c r="I8903" s="1109"/>
      <c r="J8903" s="1109"/>
      <c r="K8903" s="1112"/>
      <c r="L8903" s="1091"/>
      <c r="M8903" s="1091"/>
      <c r="N8903" s="1091"/>
      <c r="O8903" s="1091"/>
      <c r="P8903" s="1096"/>
      <c r="Q8903" s="1096"/>
      <c r="R8903" s="1096"/>
      <c r="S8903" s="1091"/>
    </row>
    <row r="8904" spans="1:19" x14ac:dyDescent="0.3">
      <c r="A8904" s="1090">
        <v>8899</v>
      </c>
      <c r="B8904" s="1091"/>
      <c r="C8904" s="1091"/>
      <c r="D8904" s="1097"/>
      <c r="E8904" s="1093">
        <f t="shared" si="557"/>
        <v>0</v>
      </c>
      <c r="F8904" s="1094">
        <f t="shared" si="558"/>
        <v>0</v>
      </c>
      <c r="G8904" s="1095">
        <f t="shared" si="559"/>
        <v>0</v>
      </c>
      <c r="H8904" s="1090" t="str">
        <f t="shared" ca="1" si="560"/>
        <v/>
      </c>
      <c r="I8904" s="1109"/>
      <c r="J8904" s="1109"/>
      <c r="K8904" s="1112"/>
      <c r="L8904" s="1091"/>
      <c r="M8904" s="1091"/>
      <c r="N8904" s="1091"/>
      <c r="O8904" s="1091"/>
      <c r="P8904" s="1096"/>
      <c r="Q8904" s="1096"/>
      <c r="R8904" s="1096"/>
      <c r="S8904" s="1091"/>
    </row>
    <row r="8905" spans="1:19" x14ac:dyDescent="0.3">
      <c r="A8905" s="1090">
        <v>8900</v>
      </c>
      <c r="B8905" s="1091"/>
      <c r="C8905" s="1091"/>
      <c r="D8905" s="1097"/>
      <c r="E8905" s="1093">
        <f t="shared" si="557"/>
        <v>0</v>
      </c>
      <c r="F8905" s="1094">
        <f t="shared" si="558"/>
        <v>0</v>
      </c>
      <c r="G8905" s="1095">
        <f t="shared" si="559"/>
        <v>0</v>
      </c>
      <c r="H8905" s="1090" t="str">
        <f t="shared" ca="1" si="560"/>
        <v/>
      </c>
      <c r="I8905" s="1109"/>
      <c r="J8905" s="1109"/>
      <c r="K8905" s="1112"/>
      <c r="L8905" s="1091"/>
      <c r="M8905" s="1091"/>
      <c r="N8905" s="1091"/>
      <c r="O8905" s="1091"/>
      <c r="P8905" s="1096"/>
      <c r="Q8905" s="1096"/>
      <c r="R8905" s="1096"/>
      <c r="S8905" s="1091"/>
    </row>
    <row r="8906" spans="1:19" x14ac:dyDescent="0.3">
      <c r="A8906" s="1090">
        <v>8901</v>
      </c>
      <c r="B8906" s="1091"/>
      <c r="C8906" s="1091"/>
      <c r="D8906" s="1097"/>
      <c r="E8906" s="1093">
        <f t="shared" si="557"/>
        <v>0</v>
      </c>
      <c r="F8906" s="1094">
        <f t="shared" si="558"/>
        <v>0</v>
      </c>
      <c r="G8906" s="1095">
        <f t="shared" si="559"/>
        <v>0</v>
      </c>
      <c r="H8906" s="1090" t="str">
        <f t="shared" ca="1" si="560"/>
        <v/>
      </c>
      <c r="I8906" s="1109"/>
      <c r="J8906" s="1109"/>
      <c r="K8906" s="1112"/>
      <c r="L8906" s="1091"/>
      <c r="M8906" s="1091"/>
      <c r="N8906" s="1091"/>
      <c r="O8906" s="1091"/>
      <c r="P8906" s="1096"/>
      <c r="Q8906" s="1096"/>
      <c r="R8906" s="1096"/>
      <c r="S8906" s="1091"/>
    </row>
    <row r="8907" spans="1:19" x14ac:dyDescent="0.3">
      <c r="A8907" s="1090">
        <v>8902</v>
      </c>
      <c r="B8907" s="1091"/>
      <c r="C8907" s="1091"/>
      <c r="D8907" s="1097"/>
      <c r="E8907" s="1093">
        <f t="shared" si="557"/>
        <v>0</v>
      </c>
      <c r="F8907" s="1094">
        <f t="shared" si="558"/>
        <v>0</v>
      </c>
      <c r="G8907" s="1095">
        <f t="shared" si="559"/>
        <v>0</v>
      </c>
      <c r="H8907" s="1090" t="str">
        <f t="shared" ca="1" si="560"/>
        <v/>
      </c>
      <c r="I8907" s="1109"/>
      <c r="J8907" s="1109"/>
      <c r="K8907" s="1112"/>
      <c r="L8907" s="1091"/>
      <c r="M8907" s="1091"/>
      <c r="N8907" s="1091"/>
      <c r="O8907" s="1091"/>
      <c r="P8907" s="1096"/>
      <c r="Q8907" s="1096"/>
      <c r="R8907" s="1096"/>
      <c r="S8907" s="1091"/>
    </row>
    <row r="8908" spans="1:19" x14ac:dyDescent="0.3">
      <c r="A8908" s="1090">
        <v>8903</v>
      </c>
      <c r="B8908" s="1091"/>
      <c r="C8908" s="1091"/>
      <c r="D8908" s="1097"/>
      <c r="E8908" s="1093">
        <f t="shared" si="557"/>
        <v>0</v>
      </c>
      <c r="F8908" s="1094">
        <f t="shared" si="558"/>
        <v>0</v>
      </c>
      <c r="G8908" s="1095">
        <f t="shared" si="559"/>
        <v>0</v>
      </c>
      <c r="H8908" s="1090" t="str">
        <f t="shared" ca="1" si="560"/>
        <v/>
      </c>
      <c r="I8908" s="1109"/>
      <c r="J8908" s="1109"/>
      <c r="K8908" s="1112"/>
      <c r="L8908" s="1091"/>
      <c r="M8908" s="1091"/>
      <c r="N8908" s="1091"/>
      <c r="O8908" s="1091"/>
      <c r="P8908" s="1096"/>
      <c r="Q8908" s="1096"/>
      <c r="R8908" s="1096"/>
      <c r="S8908" s="1091"/>
    </row>
    <row r="8909" spans="1:19" x14ac:dyDescent="0.3">
      <c r="A8909" s="1090">
        <v>8904</v>
      </c>
      <c r="B8909" s="1091"/>
      <c r="C8909" s="1091"/>
      <c r="D8909" s="1097"/>
      <c r="E8909" s="1093">
        <f t="shared" si="557"/>
        <v>0</v>
      </c>
      <c r="F8909" s="1094">
        <f t="shared" si="558"/>
        <v>0</v>
      </c>
      <c r="G8909" s="1095">
        <f t="shared" si="559"/>
        <v>0</v>
      </c>
      <c r="H8909" s="1090" t="str">
        <f t="shared" ca="1" si="560"/>
        <v/>
      </c>
      <c r="I8909" s="1109"/>
      <c r="J8909" s="1109"/>
      <c r="K8909" s="1112"/>
      <c r="L8909" s="1091"/>
      <c r="M8909" s="1091"/>
      <c r="N8909" s="1091"/>
      <c r="O8909" s="1091"/>
      <c r="P8909" s="1096"/>
      <c r="Q8909" s="1096"/>
      <c r="R8909" s="1096"/>
      <c r="S8909" s="1091"/>
    </row>
    <row r="8910" spans="1:19" x14ac:dyDescent="0.3">
      <c r="A8910" s="1090">
        <v>8905</v>
      </c>
      <c r="B8910" s="1091"/>
      <c r="C8910" s="1091"/>
      <c r="D8910" s="1097"/>
      <c r="E8910" s="1093">
        <f t="shared" si="557"/>
        <v>0</v>
      </c>
      <c r="F8910" s="1094">
        <f t="shared" si="558"/>
        <v>0</v>
      </c>
      <c r="G8910" s="1095">
        <f t="shared" si="559"/>
        <v>0</v>
      </c>
      <c r="H8910" s="1090" t="str">
        <f t="shared" ca="1" si="560"/>
        <v/>
      </c>
      <c r="I8910" s="1109"/>
      <c r="J8910" s="1109"/>
      <c r="K8910" s="1112"/>
      <c r="L8910" s="1091"/>
      <c r="M8910" s="1091"/>
      <c r="N8910" s="1091"/>
      <c r="O8910" s="1091"/>
      <c r="P8910" s="1096"/>
      <c r="Q8910" s="1096"/>
      <c r="R8910" s="1096"/>
      <c r="S8910" s="1091"/>
    </row>
    <row r="8911" spans="1:19" x14ac:dyDescent="0.3">
      <c r="A8911" s="1090">
        <v>8906</v>
      </c>
      <c r="B8911" s="1091"/>
      <c r="C8911" s="1091"/>
      <c r="D8911" s="1097"/>
      <c r="E8911" s="1093">
        <f t="shared" si="557"/>
        <v>0</v>
      </c>
      <c r="F8911" s="1094">
        <f t="shared" si="558"/>
        <v>0</v>
      </c>
      <c r="G8911" s="1095">
        <f t="shared" si="559"/>
        <v>0</v>
      </c>
      <c r="H8911" s="1090" t="str">
        <f t="shared" ca="1" si="560"/>
        <v/>
      </c>
      <c r="I8911" s="1109"/>
      <c r="J8911" s="1109"/>
      <c r="K8911" s="1112"/>
      <c r="L8911" s="1091"/>
      <c r="M8911" s="1091"/>
      <c r="N8911" s="1091"/>
      <c r="O8911" s="1091"/>
      <c r="P8911" s="1096"/>
      <c r="Q8911" s="1096"/>
      <c r="R8911" s="1096"/>
      <c r="S8911" s="1091"/>
    </row>
    <row r="8912" spans="1:19" x14ac:dyDescent="0.3">
      <c r="A8912" s="1090">
        <v>8907</v>
      </c>
      <c r="B8912" s="1091"/>
      <c r="C8912" s="1091"/>
      <c r="D8912" s="1097"/>
      <c r="E8912" s="1093">
        <f t="shared" si="557"/>
        <v>0</v>
      </c>
      <c r="F8912" s="1094">
        <f t="shared" si="558"/>
        <v>0</v>
      </c>
      <c r="G8912" s="1095">
        <f t="shared" si="559"/>
        <v>0</v>
      </c>
      <c r="H8912" s="1090" t="str">
        <f t="shared" ca="1" si="560"/>
        <v/>
      </c>
      <c r="I8912" s="1109"/>
      <c r="J8912" s="1109"/>
      <c r="K8912" s="1112"/>
      <c r="L8912" s="1091"/>
      <c r="M8912" s="1091"/>
      <c r="N8912" s="1091"/>
      <c r="O8912" s="1091"/>
      <c r="P8912" s="1096"/>
      <c r="Q8912" s="1096"/>
      <c r="R8912" s="1096"/>
      <c r="S8912" s="1091"/>
    </row>
    <row r="8913" spans="1:19" x14ac:dyDescent="0.3">
      <c r="A8913" s="1090">
        <v>8908</v>
      </c>
      <c r="B8913" s="1091"/>
      <c r="C8913" s="1091"/>
      <c r="D8913" s="1097"/>
      <c r="E8913" s="1093">
        <f t="shared" si="557"/>
        <v>0</v>
      </c>
      <c r="F8913" s="1094">
        <f t="shared" si="558"/>
        <v>0</v>
      </c>
      <c r="G8913" s="1095">
        <f t="shared" si="559"/>
        <v>0</v>
      </c>
      <c r="H8913" s="1090" t="str">
        <f t="shared" ca="1" si="560"/>
        <v/>
      </c>
      <c r="I8913" s="1109"/>
      <c r="J8913" s="1109"/>
      <c r="K8913" s="1112"/>
      <c r="L8913" s="1091"/>
      <c r="M8913" s="1091"/>
      <c r="N8913" s="1091"/>
      <c r="O8913" s="1091"/>
      <c r="P8913" s="1096"/>
      <c r="Q8913" s="1096"/>
      <c r="R8913" s="1096"/>
      <c r="S8913" s="1091"/>
    </row>
    <row r="8914" spans="1:19" x14ac:dyDescent="0.3">
      <c r="A8914" s="1090">
        <v>8909</v>
      </c>
      <c r="B8914" s="1091"/>
      <c r="C8914" s="1091"/>
      <c r="D8914" s="1097"/>
      <c r="E8914" s="1093">
        <f t="shared" si="557"/>
        <v>0</v>
      </c>
      <c r="F8914" s="1094">
        <f t="shared" si="558"/>
        <v>0</v>
      </c>
      <c r="G8914" s="1095">
        <f t="shared" si="559"/>
        <v>0</v>
      </c>
      <c r="H8914" s="1090" t="str">
        <f t="shared" ca="1" si="560"/>
        <v/>
      </c>
      <c r="I8914" s="1109"/>
      <c r="J8914" s="1109"/>
      <c r="K8914" s="1112"/>
      <c r="L8914" s="1091"/>
      <c r="M8914" s="1091"/>
      <c r="N8914" s="1091"/>
      <c r="O8914" s="1091"/>
      <c r="P8914" s="1096"/>
      <c r="Q8914" s="1096"/>
      <c r="R8914" s="1096"/>
      <c r="S8914" s="1091"/>
    </row>
    <row r="8915" spans="1:19" x14ac:dyDescent="0.3">
      <c r="A8915" s="1090">
        <v>8910</v>
      </c>
      <c r="B8915" s="1091"/>
      <c r="C8915" s="1091"/>
      <c r="D8915" s="1097"/>
      <c r="E8915" s="1093">
        <f t="shared" si="557"/>
        <v>0</v>
      </c>
      <c r="F8915" s="1094">
        <f t="shared" si="558"/>
        <v>0</v>
      </c>
      <c r="G8915" s="1095">
        <f t="shared" si="559"/>
        <v>0</v>
      </c>
      <c r="H8915" s="1090" t="str">
        <f t="shared" ca="1" si="560"/>
        <v/>
      </c>
      <c r="I8915" s="1109"/>
      <c r="J8915" s="1109"/>
      <c r="K8915" s="1112"/>
      <c r="L8915" s="1091"/>
      <c r="M8915" s="1091"/>
      <c r="N8915" s="1091"/>
      <c r="O8915" s="1091"/>
      <c r="P8915" s="1096"/>
      <c r="Q8915" s="1096"/>
      <c r="R8915" s="1096"/>
      <c r="S8915" s="1091"/>
    </row>
    <row r="8916" spans="1:19" x14ac:dyDescent="0.3">
      <c r="A8916" s="1090">
        <v>8911</v>
      </c>
      <c r="B8916" s="1091"/>
      <c r="C8916" s="1091"/>
      <c r="D8916" s="1097"/>
      <c r="E8916" s="1093">
        <f t="shared" si="557"/>
        <v>0</v>
      </c>
      <c r="F8916" s="1094">
        <f t="shared" si="558"/>
        <v>0</v>
      </c>
      <c r="G8916" s="1095">
        <f t="shared" si="559"/>
        <v>0</v>
      </c>
      <c r="H8916" s="1090" t="str">
        <f t="shared" ca="1" si="560"/>
        <v/>
      </c>
      <c r="I8916" s="1109"/>
      <c r="J8916" s="1109"/>
      <c r="K8916" s="1112"/>
      <c r="L8916" s="1091"/>
      <c r="M8916" s="1091"/>
      <c r="N8916" s="1091"/>
      <c r="O8916" s="1091"/>
      <c r="P8916" s="1096"/>
      <c r="Q8916" s="1096"/>
      <c r="R8916" s="1096"/>
      <c r="S8916" s="1091"/>
    </row>
    <row r="8917" spans="1:19" x14ac:dyDescent="0.3">
      <c r="A8917" s="1090">
        <v>8912</v>
      </c>
      <c r="B8917" s="1091"/>
      <c r="C8917" s="1091"/>
      <c r="D8917" s="1097"/>
      <c r="E8917" s="1093">
        <f t="shared" si="557"/>
        <v>0</v>
      </c>
      <c r="F8917" s="1094">
        <f t="shared" si="558"/>
        <v>0</v>
      </c>
      <c r="G8917" s="1095">
        <f t="shared" si="559"/>
        <v>0</v>
      </c>
      <c r="H8917" s="1090" t="str">
        <f t="shared" ca="1" si="560"/>
        <v/>
      </c>
      <c r="I8917" s="1109"/>
      <c r="J8917" s="1109"/>
      <c r="K8917" s="1112"/>
      <c r="L8917" s="1091"/>
      <c r="M8917" s="1091"/>
      <c r="N8917" s="1091"/>
      <c r="O8917" s="1091"/>
      <c r="P8917" s="1096"/>
      <c r="Q8917" s="1096"/>
      <c r="R8917" s="1096"/>
      <c r="S8917" s="1091"/>
    </row>
    <row r="8918" spans="1:19" x14ac:dyDescent="0.3">
      <c r="A8918" s="1090">
        <v>8913</v>
      </c>
      <c r="B8918" s="1091"/>
      <c r="C8918" s="1091"/>
      <c r="D8918" s="1097"/>
      <c r="E8918" s="1093">
        <f t="shared" si="557"/>
        <v>0</v>
      </c>
      <c r="F8918" s="1094">
        <f t="shared" si="558"/>
        <v>0</v>
      </c>
      <c r="G8918" s="1095">
        <f t="shared" si="559"/>
        <v>0</v>
      </c>
      <c r="H8918" s="1090" t="str">
        <f t="shared" ca="1" si="560"/>
        <v/>
      </c>
      <c r="I8918" s="1109"/>
      <c r="J8918" s="1109"/>
      <c r="K8918" s="1112"/>
      <c r="L8918" s="1091"/>
      <c r="M8918" s="1091"/>
      <c r="N8918" s="1091"/>
      <c r="O8918" s="1091"/>
      <c r="P8918" s="1096"/>
      <c r="Q8918" s="1096"/>
      <c r="R8918" s="1096"/>
      <c r="S8918" s="1091"/>
    </row>
    <row r="8919" spans="1:19" x14ac:dyDescent="0.3">
      <c r="A8919" s="1090">
        <v>8914</v>
      </c>
      <c r="B8919" s="1091"/>
      <c r="C8919" s="1091"/>
      <c r="D8919" s="1097"/>
      <c r="E8919" s="1093">
        <f t="shared" si="557"/>
        <v>0</v>
      </c>
      <c r="F8919" s="1094">
        <f t="shared" si="558"/>
        <v>0</v>
      </c>
      <c r="G8919" s="1095">
        <f t="shared" si="559"/>
        <v>0</v>
      </c>
      <c r="H8919" s="1090" t="str">
        <f t="shared" ca="1" si="560"/>
        <v/>
      </c>
      <c r="I8919" s="1109"/>
      <c r="J8919" s="1109"/>
      <c r="K8919" s="1112"/>
      <c r="L8919" s="1091"/>
      <c r="M8919" s="1091"/>
      <c r="N8919" s="1091"/>
      <c r="O8919" s="1091"/>
      <c r="P8919" s="1096"/>
      <c r="Q8919" s="1096"/>
      <c r="R8919" s="1096"/>
      <c r="S8919" s="1091"/>
    </row>
    <row r="8920" spans="1:19" x14ac:dyDescent="0.3">
      <c r="A8920" s="1090">
        <v>8915</v>
      </c>
      <c r="B8920" s="1091"/>
      <c r="C8920" s="1091"/>
      <c r="D8920" s="1097"/>
      <c r="E8920" s="1093">
        <f t="shared" si="557"/>
        <v>0</v>
      </c>
      <c r="F8920" s="1094">
        <f t="shared" si="558"/>
        <v>0</v>
      </c>
      <c r="G8920" s="1095">
        <f t="shared" si="559"/>
        <v>0</v>
      </c>
      <c r="H8920" s="1090" t="str">
        <f t="shared" ca="1" si="560"/>
        <v/>
      </c>
      <c r="I8920" s="1109"/>
      <c r="J8920" s="1109"/>
      <c r="K8920" s="1112"/>
      <c r="L8920" s="1091"/>
      <c r="M8920" s="1091"/>
      <c r="N8920" s="1091"/>
      <c r="O8920" s="1091"/>
      <c r="P8920" s="1096"/>
      <c r="Q8920" s="1096"/>
      <c r="R8920" s="1096"/>
      <c r="S8920" s="1091"/>
    </row>
    <row r="8921" spans="1:19" x14ac:dyDescent="0.3">
      <c r="A8921" s="1090">
        <v>8916</v>
      </c>
      <c r="B8921" s="1091"/>
      <c r="C8921" s="1091"/>
      <c r="D8921" s="1097"/>
      <c r="E8921" s="1093">
        <f t="shared" si="557"/>
        <v>0</v>
      </c>
      <c r="F8921" s="1094">
        <f t="shared" si="558"/>
        <v>0</v>
      </c>
      <c r="G8921" s="1095">
        <f t="shared" si="559"/>
        <v>0</v>
      </c>
      <c r="H8921" s="1090" t="str">
        <f t="shared" ca="1" si="560"/>
        <v/>
      </c>
      <c r="I8921" s="1109"/>
      <c r="J8921" s="1109"/>
      <c r="K8921" s="1112"/>
      <c r="L8921" s="1091"/>
      <c r="M8921" s="1091"/>
      <c r="N8921" s="1091"/>
      <c r="O8921" s="1091"/>
      <c r="P8921" s="1096"/>
      <c r="Q8921" s="1096"/>
      <c r="R8921" s="1096"/>
      <c r="S8921" s="1091"/>
    </row>
    <row r="8922" spans="1:19" x14ac:dyDescent="0.3">
      <c r="A8922" s="1090">
        <v>8917</v>
      </c>
      <c r="B8922" s="1091"/>
      <c r="C8922" s="1091"/>
      <c r="D8922" s="1097"/>
      <c r="E8922" s="1093">
        <f t="shared" si="557"/>
        <v>0</v>
      </c>
      <c r="F8922" s="1094">
        <f t="shared" si="558"/>
        <v>0</v>
      </c>
      <c r="G8922" s="1095">
        <f t="shared" si="559"/>
        <v>0</v>
      </c>
      <c r="H8922" s="1090" t="str">
        <f t="shared" ca="1" si="560"/>
        <v/>
      </c>
      <c r="I8922" s="1109"/>
      <c r="J8922" s="1109"/>
      <c r="K8922" s="1112"/>
      <c r="L8922" s="1091"/>
      <c r="M8922" s="1091"/>
      <c r="N8922" s="1091"/>
      <c r="O8922" s="1091"/>
      <c r="P8922" s="1096"/>
      <c r="Q8922" s="1096"/>
      <c r="R8922" s="1096"/>
      <c r="S8922" s="1091"/>
    </row>
    <row r="8923" spans="1:19" x14ac:dyDescent="0.3">
      <c r="A8923" s="1090">
        <v>8918</v>
      </c>
      <c r="B8923" s="1091"/>
      <c r="C8923" s="1091"/>
      <c r="D8923" s="1097"/>
      <c r="E8923" s="1093">
        <f t="shared" si="557"/>
        <v>0</v>
      </c>
      <c r="F8923" s="1094">
        <f t="shared" si="558"/>
        <v>0</v>
      </c>
      <c r="G8923" s="1095">
        <f t="shared" si="559"/>
        <v>0</v>
      </c>
      <c r="H8923" s="1090" t="str">
        <f t="shared" ca="1" si="560"/>
        <v/>
      </c>
      <c r="I8923" s="1109"/>
      <c r="J8923" s="1109"/>
      <c r="K8923" s="1112"/>
      <c r="L8923" s="1091"/>
      <c r="M8923" s="1091"/>
      <c r="N8923" s="1091"/>
      <c r="O8923" s="1091"/>
      <c r="P8923" s="1096"/>
      <c r="Q8923" s="1096"/>
      <c r="R8923" s="1096"/>
      <c r="S8923" s="1091"/>
    </row>
    <row r="8924" spans="1:19" x14ac:dyDescent="0.3">
      <c r="A8924" s="1090">
        <v>8919</v>
      </c>
      <c r="B8924" s="1091"/>
      <c r="C8924" s="1091"/>
      <c r="D8924" s="1097"/>
      <c r="E8924" s="1093">
        <f t="shared" si="557"/>
        <v>0</v>
      </c>
      <c r="F8924" s="1094">
        <f t="shared" si="558"/>
        <v>0</v>
      </c>
      <c r="G8924" s="1095">
        <f t="shared" si="559"/>
        <v>0</v>
      </c>
      <c r="H8924" s="1090" t="str">
        <f t="shared" ca="1" si="560"/>
        <v/>
      </c>
      <c r="I8924" s="1109"/>
      <c r="J8924" s="1109"/>
      <c r="K8924" s="1112"/>
      <c r="L8924" s="1091"/>
      <c r="M8924" s="1091"/>
      <c r="N8924" s="1091"/>
      <c r="O8924" s="1091"/>
      <c r="P8924" s="1096"/>
      <c r="Q8924" s="1096"/>
      <c r="R8924" s="1096"/>
      <c r="S8924" s="1091"/>
    </row>
    <row r="8925" spans="1:19" x14ac:dyDescent="0.3">
      <c r="A8925" s="1090">
        <v>8920</v>
      </c>
      <c r="B8925" s="1091"/>
      <c r="C8925" s="1091"/>
      <c r="D8925" s="1097"/>
      <c r="E8925" s="1093">
        <f t="shared" si="557"/>
        <v>0</v>
      </c>
      <c r="F8925" s="1094">
        <f t="shared" si="558"/>
        <v>0</v>
      </c>
      <c r="G8925" s="1095">
        <f t="shared" si="559"/>
        <v>0</v>
      </c>
      <c r="H8925" s="1090" t="str">
        <f t="shared" ca="1" si="560"/>
        <v/>
      </c>
      <c r="I8925" s="1109"/>
      <c r="J8925" s="1109"/>
      <c r="K8925" s="1112"/>
      <c r="L8925" s="1091"/>
      <c r="M8925" s="1091"/>
      <c r="N8925" s="1091"/>
      <c r="O8925" s="1091"/>
      <c r="P8925" s="1096"/>
      <c r="Q8925" s="1096"/>
      <c r="R8925" s="1096"/>
      <c r="S8925" s="1091"/>
    </row>
    <row r="8926" spans="1:19" x14ac:dyDescent="0.3">
      <c r="A8926" s="1090">
        <v>8921</v>
      </c>
      <c r="B8926" s="1091"/>
      <c r="C8926" s="1091"/>
      <c r="D8926" s="1097"/>
      <c r="E8926" s="1093">
        <f t="shared" si="557"/>
        <v>0</v>
      </c>
      <c r="F8926" s="1094">
        <f t="shared" si="558"/>
        <v>0</v>
      </c>
      <c r="G8926" s="1095">
        <f t="shared" si="559"/>
        <v>0</v>
      </c>
      <c r="H8926" s="1090" t="str">
        <f t="shared" ca="1" si="560"/>
        <v/>
      </c>
      <c r="I8926" s="1109"/>
      <c r="J8926" s="1109"/>
      <c r="K8926" s="1112"/>
      <c r="L8926" s="1091"/>
      <c r="M8926" s="1091"/>
      <c r="N8926" s="1091"/>
      <c r="O8926" s="1091"/>
      <c r="P8926" s="1096"/>
      <c r="Q8926" s="1096"/>
      <c r="R8926" s="1096"/>
      <c r="S8926" s="1091"/>
    </row>
    <row r="8927" spans="1:19" x14ac:dyDescent="0.3">
      <c r="A8927" s="1090">
        <v>8922</v>
      </c>
      <c r="B8927" s="1091"/>
      <c r="C8927" s="1091"/>
      <c r="D8927" s="1097"/>
      <c r="E8927" s="1093">
        <f t="shared" si="557"/>
        <v>0</v>
      </c>
      <c r="F8927" s="1094">
        <f t="shared" si="558"/>
        <v>0</v>
      </c>
      <c r="G8927" s="1095">
        <f t="shared" si="559"/>
        <v>0</v>
      </c>
      <c r="H8927" s="1090" t="str">
        <f t="shared" ca="1" si="560"/>
        <v/>
      </c>
      <c r="I8927" s="1109"/>
      <c r="J8927" s="1109"/>
      <c r="K8927" s="1112"/>
      <c r="L8927" s="1091"/>
      <c r="M8927" s="1091"/>
      <c r="N8927" s="1091"/>
      <c r="O8927" s="1091"/>
      <c r="P8927" s="1096"/>
      <c r="Q8927" s="1096"/>
      <c r="R8927" s="1096"/>
      <c r="S8927" s="1091"/>
    </row>
    <row r="8928" spans="1:19" x14ac:dyDescent="0.3">
      <c r="A8928" s="1090">
        <v>8923</v>
      </c>
      <c r="B8928" s="1091"/>
      <c r="C8928" s="1091"/>
      <c r="D8928" s="1097"/>
      <c r="E8928" s="1093">
        <f t="shared" si="557"/>
        <v>0</v>
      </c>
      <c r="F8928" s="1094">
        <f t="shared" si="558"/>
        <v>0</v>
      </c>
      <c r="G8928" s="1095">
        <f t="shared" si="559"/>
        <v>0</v>
      </c>
      <c r="H8928" s="1090" t="str">
        <f t="shared" ca="1" si="560"/>
        <v/>
      </c>
      <c r="I8928" s="1109"/>
      <c r="J8928" s="1109"/>
      <c r="K8928" s="1112"/>
      <c r="L8928" s="1091"/>
      <c r="M8928" s="1091"/>
      <c r="N8928" s="1091"/>
      <c r="O8928" s="1091"/>
      <c r="P8928" s="1096"/>
      <c r="Q8928" s="1096"/>
      <c r="R8928" s="1096"/>
      <c r="S8928" s="1091"/>
    </row>
    <row r="8929" spans="1:19" x14ac:dyDescent="0.3">
      <c r="A8929" s="1090">
        <v>8924</v>
      </c>
      <c r="B8929" s="1091"/>
      <c r="C8929" s="1091"/>
      <c r="D8929" s="1097"/>
      <c r="E8929" s="1093">
        <f t="shared" si="557"/>
        <v>0</v>
      </c>
      <c r="F8929" s="1094">
        <f t="shared" si="558"/>
        <v>0</v>
      </c>
      <c r="G8929" s="1095">
        <f t="shared" si="559"/>
        <v>0</v>
      </c>
      <c r="H8929" s="1090" t="str">
        <f t="shared" ca="1" si="560"/>
        <v/>
      </c>
      <c r="I8929" s="1109"/>
      <c r="J8929" s="1109"/>
      <c r="K8929" s="1112"/>
      <c r="L8929" s="1091"/>
      <c r="M8929" s="1091"/>
      <c r="N8929" s="1091"/>
      <c r="O8929" s="1091"/>
      <c r="P8929" s="1096"/>
      <c r="Q8929" s="1096"/>
      <c r="R8929" s="1096"/>
      <c r="S8929" s="1091"/>
    </row>
    <row r="8930" spans="1:19" x14ac:dyDescent="0.3">
      <c r="A8930" s="1090">
        <v>8925</v>
      </c>
      <c r="B8930" s="1091"/>
      <c r="C8930" s="1091"/>
      <c r="D8930" s="1097"/>
      <c r="E8930" s="1093">
        <f t="shared" si="557"/>
        <v>0</v>
      </c>
      <c r="F8930" s="1094">
        <f t="shared" si="558"/>
        <v>0</v>
      </c>
      <c r="G8930" s="1095">
        <f t="shared" si="559"/>
        <v>0</v>
      </c>
      <c r="H8930" s="1090" t="str">
        <f t="shared" ca="1" si="560"/>
        <v/>
      </c>
      <c r="I8930" s="1109"/>
      <c r="J8930" s="1109"/>
      <c r="K8930" s="1112"/>
      <c r="L8930" s="1091"/>
      <c r="M8930" s="1091"/>
      <c r="N8930" s="1091"/>
      <c r="O8930" s="1091"/>
      <c r="P8930" s="1096"/>
      <c r="Q8930" s="1096"/>
      <c r="R8930" s="1096"/>
      <c r="S8930" s="1091"/>
    </row>
    <row r="8931" spans="1:19" x14ac:dyDescent="0.3">
      <c r="A8931" s="1090">
        <v>8926</v>
      </c>
      <c r="B8931" s="1091"/>
      <c r="C8931" s="1091"/>
      <c r="D8931" s="1097"/>
      <c r="E8931" s="1093">
        <f t="shared" si="557"/>
        <v>0</v>
      </c>
      <c r="F8931" s="1094">
        <f t="shared" si="558"/>
        <v>0</v>
      </c>
      <c r="G8931" s="1095">
        <f t="shared" si="559"/>
        <v>0</v>
      </c>
      <c r="H8931" s="1090" t="str">
        <f t="shared" ca="1" si="560"/>
        <v/>
      </c>
      <c r="I8931" s="1109"/>
      <c r="J8931" s="1109"/>
      <c r="K8931" s="1112"/>
      <c r="L8931" s="1091"/>
      <c r="M8931" s="1091"/>
      <c r="N8931" s="1091"/>
      <c r="O8931" s="1091"/>
      <c r="P8931" s="1096"/>
      <c r="Q8931" s="1096"/>
      <c r="R8931" s="1096"/>
      <c r="S8931" s="1091"/>
    </row>
    <row r="8932" spans="1:19" x14ac:dyDescent="0.3">
      <c r="A8932" s="1090">
        <v>8927</v>
      </c>
      <c r="B8932" s="1091"/>
      <c r="C8932" s="1091"/>
      <c r="D8932" s="1097"/>
      <c r="E8932" s="1093">
        <f t="shared" si="557"/>
        <v>0</v>
      </c>
      <c r="F8932" s="1094">
        <f t="shared" si="558"/>
        <v>0</v>
      </c>
      <c r="G8932" s="1095">
        <f t="shared" si="559"/>
        <v>0</v>
      </c>
      <c r="H8932" s="1090" t="str">
        <f t="shared" ca="1" si="560"/>
        <v/>
      </c>
      <c r="I8932" s="1109"/>
      <c r="J8932" s="1109"/>
      <c r="K8932" s="1112"/>
      <c r="L8932" s="1091"/>
      <c r="M8932" s="1091"/>
      <c r="N8932" s="1091"/>
      <c r="O8932" s="1091"/>
      <c r="P8932" s="1096"/>
      <c r="Q8932" s="1096"/>
      <c r="R8932" s="1096"/>
      <c r="S8932" s="1091"/>
    </row>
    <row r="8933" spans="1:19" x14ac:dyDescent="0.3">
      <c r="A8933" s="1090">
        <v>8928</v>
      </c>
      <c r="B8933" s="1091"/>
      <c r="C8933" s="1091"/>
      <c r="D8933" s="1097"/>
      <c r="E8933" s="1093">
        <f t="shared" si="557"/>
        <v>0</v>
      </c>
      <c r="F8933" s="1094">
        <f t="shared" si="558"/>
        <v>0</v>
      </c>
      <c r="G8933" s="1095">
        <f t="shared" si="559"/>
        <v>0</v>
      </c>
      <c r="H8933" s="1090" t="str">
        <f t="shared" ca="1" si="560"/>
        <v/>
      </c>
      <c r="I8933" s="1109"/>
      <c r="J8933" s="1109"/>
      <c r="K8933" s="1112"/>
      <c r="L8933" s="1091"/>
      <c r="M8933" s="1091"/>
      <c r="N8933" s="1091"/>
      <c r="O8933" s="1091"/>
      <c r="P8933" s="1096"/>
      <c r="Q8933" s="1096"/>
      <c r="R8933" s="1096"/>
      <c r="S8933" s="1091"/>
    </row>
    <row r="8934" spans="1:19" x14ac:dyDescent="0.3">
      <c r="A8934" s="1090">
        <v>8929</v>
      </c>
      <c r="B8934" s="1091"/>
      <c r="C8934" s="1091"/>
      <c r="D8934" s="1097"/>
      <c r="E8934" s="1093">
        <f t="shared" si="557"/>
        <v>0</v>
      </c>
      <c r="F8934" s="1094">
        <f t="shared" si="558"/>
        <v>0</v>
      </c>
      <c r="G8934" s="1095">
        <f t="shared" si="559"/>
        <v>0</v>
      </c>
      <c r="H8934" s="1090" t="str">
        <f t="shared" ca="1" si="560"/>
        <v/>
      </c>
      <c r="I8934" s="1109"/>
      <c r="J8934" s="1109"/>
      <c r="K8934" s="1112"/>
      <c r="L8934" s="1091"/>
      <c r="M8934" s="1091"/>
      <c r="N8934" s="1091"/>
      <c r="O8934" s="1091"/>
      <c r="P8934" s="1096"/>
      <c r="Q8934" s="1096"/>
      <c r="R8934" s="1096"/>
      <c r="S8934" s="1091"/>
    </row>
    <row r="8935" spans="1:19" x14ac:dyDescent="0.3">
      <c r="A8935" s="1090">
        <v>8930</v>
      </c>
      <c r="B8935" s="1091"/>
      <c r="C8935" s="1091"/>
      <c r="D8935" s="1097"/>
      <c r="E8935" s="1093">
        <f t="shared" si="557"/>
        <v>0</v>
      </c>
      <c r="F8935" s="1094">
        <f t="shared" si="558"/>
        <v>0</v>
      </c>
      <c r="G8935" s="1095">
        <f t="shared" si="559"/>
        <v>0</v>
      </c>
      <c r="H8935" s="1090" t="str">
        <f t="shared" ca="1" si="560"/>
        <v/>
      </c>
      <c r="I8935" s="1109"/>
      <c r="J8935" s="1109"/>
      <c r="K8935" s="1112"/>
      <c r="L8935" s="1091"/>
      <c r="M8935" s="1091"/>
      <c r="N8935" s="1091"/>
      <c r="O8935" s="1091"/>
      <c r="P8935" s="1096"/>
      <c r="Q8935" s="1096"/>
      <c r="R8935" s="1096"/>
      <c r="S8935" s="1091"/>
    </row>
    <row r="8936" spans="1:19" x14ac:dyDescent="0.3">
      <c r="A8936" s="1090">
        <v>8931</v>
      </c>
      <c r="B8936" s="1091"/>
      <c r="C8936" s="1091"/>
      <c r="D8936" s="1097"/>
      <c r="E8936" s="1093">
        <f t="shared" si="557"/>
        <v>0</v>
      </c>
      <c r="F8936" s="1094">
        <f t="shared" si="558"/>
        <v>0</v>
      </c>
      <c r="G8936" s="1095">
        <f t="shared" si="559"/>
        <v>0</v>
      </c>
      <c r="H8936" s="1090" t="str">
        <f t="shared" ca="1" si="560"/>
        <v/>
      </c>
      <c r="I8936" s="1109"/>
      <c r="J8936" s="1109"/>
      <c r="K8936" s="1112"/>
      <c r="L8936" s="1091"/>
      <c r="M8936" s="1091"/>
      <c r="N8936" s="1091"/>
      <c r="O8936" s="1091"/>
      <c r="P8936" s="1096"/>
      <c r="Q8936" s="1096"/>
      <c r="R8936" s="1096"/>
      <c r="S8936" s="1091"/>
    </row>
    <row r="8937" spans="1:19" x14ac:dyDescent="0.3">
      <c r="A8937" s="1090">
        <v>8932</v>
      </c>
      <c r="B8937" s="1091"/>
      <c r="C8937" s="1091"/>
      <c r="D8937" s="1097"/>
      <c r="E8937" s="1093">
        <f t="shared" si="557"/>
        <v>0</v>
      </c>
      <c r="F8937" s="1094">
        <f t="shared" si="558"/>
        <v>0</v>
      </c>
      <c r="G8937" s="1095">
        <f t="shared" si="559"/>
        <v>0</v>
      </c>
      <c r="H8937" s="1090" t="str">
        <f t="shared" ca="1" si="560"/>
        <v/>
      </c>
      <c r="I8937" s="1109"/>
      <c r="J8937" s="1109"/>
      <c r="K8937" s="1112"/>
      <c r="L8937" s="1091"/>
      <c r="M8937" s="1091"/>
      <c r="N8937" s="1091"/>
      <c r="O8937" s="1091"/>
      <c r="P8937" s="1096"/>
      <c r="Q8937" s="1096"/>
      <c r="R8937" s="1096"/>
      <c r="S8937" s="1091"/>
    </row>
    <row r="8938" spans="1:19" x14ac:dyDescent="0.3">
      <c r="A8938" s="1090">
        <v>8933</v>
      </c>
      <c r="B8938" s="1091"/>
      <c r="C8938" s="1091"/>
      <c r="D8938" s="1097"/>
      <c r="E8938" s="1093">
        <f t="shared" si="557"/>
        <v>0</v>
      </c>
      <c r="F8938" s="1094">
        <f t="shared" si="558"/>
        <v>0</v>
      </c>
      <c r="G8938" s="1095">
        <f t="shared" si="559"/>
        <v>0</v>
      </c>
      <c r="H8938" s="1090" t="str">
        <f t="shared" ca="1" si="560"/>
        <v/>
      </c>
      <c r="I8938" s="1109"/>
      <c r="J8938" s="1109"/>
      <c r="K8938" s="1112"/>
      <c r="L8938" s="1091"/>
      <c r="M8938" s="1091"/>
      <c r="N8938" s="1091"/>
      <c r="O8938" s="1091"/>
      <c r="P8938" s="1096"/>
      <c r="Q8938" s="1096"/>
      <c r="R8938" s="1096"/>
      <c r="S8938" s="1091"/>
    </row>
    <row r="8939" spans="1:19" x14ac:dyDescent="0.3">
      <c r="A8939" s="1090">
        <v>8934</v>
      </c>
      <c r="B8939" s="1091"/>
      <c r="C8939" s="1091"/>
      <c r="D8939" s="1097"/>
      <c r="E8939" s="1093">
        <f t="shared" si="557"/>
        <v>0</v>
      </c>
      <c r="F8939" s="1094">
        <f t="shared" si="558"/>
        <v>0</v>
      </c>
      <c r="G8939" s="1095">
        <f t="shared" si="559"/>
        <v>0</v>
      </c>
      <c r="H8939" s="1090" t="str">
        <f t="shared" ca="1" si="560"/>
        <v/>
      </c>
      <c r="I8939" s="1109"/>
      <c r="J8939" s="1109"/>
      <c r="K8939" s="1112"/>
      <c r="L8939" s="1091"/>
      <c r="M8939" s="1091"/>
      <c r="N8939" s="1091"/>
      <c r="O8939" s="1091"/>
      <c r="P8939" s="1096"/>
      <c r="Q8939" s="1096"/>
      <c r="R8939" s="1096"/>
      <c r="S8939" s="1091"/>
    </row>
    <row r="8940" spans="1:19" x14ac:dyDescent="0.3">
      <c r="A8940" s="1090">
        <v>8935</v>
      </c>
      <c r="B8940" s="1091"/>
      <c r="C8940" s="1091"/>
      <c r="D8940" s="1097"/>
      <c r="E8940" s="1093">
        <f t="shared" si="557"/>
        <v>0</v>
      </c>
      <c r="F8940" s="1094">
        <f t="shared" si="558"/>
        <v>0</v>
      </c>
      <c r="G8940" s="1095">
        <f t="shared" si="559"/>
        <v>0</v>
      </c>
      <c r="H8940" s="1090" t="str">
        <f t="shared" ca="1" si="560"/>
        <v/>
      </c>
      <c r="I8940" s="1109"/>
      <c r="J8940" s="1109"/>
      <c r="K8940" s="1112"/>
      <c r="L8940" s="1091"/>
      <c r="M8940" s="1091"/>
      <c r="N8940" s="1091"/>
      <c r="O8940" s="1091"/>
      <c r="P8940" s="1096"/>
      <c r="Q8940" s="1096"/>
      <c r="R8940" s="1096"/>
      <c r="S8940" s="1091"/>
    </row>
    <row r="8941" spans="1:19" x14ac:dyDescent="0.3">
      <c r="A8941" s="1090">
        <v>8936</v>
      </c>
      <c r="B8941" s="1091"/>
      <c r="C8941" s="1091"/>
      <c r="D8941" s="1097"/>
      <c r="E8941" s="1093">
        <f t="shared" si="557"/>
        <v>0</v>
      </c>
      <c r="F8941" s="1094">
        <f t="shared" si="558"/>
        <v>0</v>
      </c>
      <c r="G8941" s="1095">
        <f t="shared" si="559"/>
        <v>0</v>
      </c>
      <c r="H8941" s="1090" t="str">
        <f t="shared" ca="1" si="560"/>
        <v/>
      </c>
      <c r="I8941" s="1109"/>
      <c r="J8941" s="1109"/>
      <c r="K8941" s="1112"/>
      <c r="L8941" s="1091"/>
      <c r="M8941" s="1091"/>
      <c r="N8941" s="1091"/>
      <c r="O8941" s="1091"/>
      <c r="P8941" s="1096"/>
      <c r="Q8941" s="1096"/>
      <c r="R8941" s="1096"/>
      <c r="S8941" s="1091"/>
    </row>
    <row r="8942" spans="1:19" x14ac:dyDescent="0.3">
      <c r="A8942" s="1090">
        <v>8937</v>
      </c>
      <c r="B8942" s="1091"/>
      <c r="C8942" s="1091"/>
      <c r="D8942" s="1097"/>
      <c r="E8942" s="1093">
        <f t="shared" si="557"/>
        <v>0</v>
      </c>
      <c r="F8942" s="1094">
        <f t="shared" si="558"/>
        <v>0</v>
      </c>
      <c r="G8942" s="1095">
        <f t="shared" si="559"/>
        <v>0</v>
      </c>
      <c r="H8942" s="1090" t="str">
        <f t="shared" ca="1" si="560"/>
        <v/>
      </c>
      <c r="I8942" s="1109"/>
      <c r="J8942" s="1109"/>
      <c r="K8942" s="1112"/>
      <c r="L8942" s="1091"/>
      <c r="M8942" s="1091"/>
      <c r="N8942" s="1091"/>
      <c r="O8942" s="1091"/>
      <c r="P8942" s="1096"/>
      <c r="Q8942" s="1096"/>
      <c r="R8942" s="1096"/>
      <c r="S8942" s="1091"/>
    </row>
    <row r="8943" spans="1:19" x14ac:dyDescent="0.3">
      <c r="A8943" s="1090">
        <v>8938</v>
      </c>
      <c r="B8943" s="1091"/>
      <c r="C8943" s="1091"/>
      <c r="D8943" s="1097"/>
      <c r="E8943" s="1093">
        <f t="shared" si="557"/>
        <v>0</v>
      </c>
      <c r="F8943" s="1094">
        <f t="shared" si="558"/>
        <v>0</v>
      </c>
      <c r="G8943" s="1095">
        <f t="shared" si="559"/>
        <v>0</v>
      </c>
      <c r="H8943" s="1090" t="str">
        <f t="shared" ca="1" si="560"/>
        <v/>
      </c>
      <c r="I8943" s="1109"/>
      <c r="J8943" s="1109"/>
      <c r="K8943" s="1112"/>
      <c r="L8943" s="1091"/>
      <c r="M8943" s="1091"/>
      <c r="N8943" s="1091"/>
      <c r="O8943" s="1091"/>
      <c r="P8943" s="1096"/>
      <c r="Q8943" s="1096"/>
      <c r="R8943" s="1096"/>
      <c r="S8943" s="1091"/>
    </row>
    <row r="8944" spans="1:19" x14ac:dyDescent="0.3">
      <c r="A8944" s="1090">
        <v>8939</v>
      </c>
      <c r="B8944" s="1091"/>
      <c r="C8944" s="1091"/>
      <c r="D8944" s="1097"/>
      <c r="E8944" s="1093">
        <f t="shared" si="557"/>
        <v>0</v>
      </c>
      <c r="F8944" s="1094">
        <f t="shared" si="558"/>
        <v>0</v>
      </c>
      <c r="G8944" s="1095">
        <f t="shared" si="559"/>
        <v>0</v>
      </c>
      <c r="H8944" s="1090" t="str">
        <f t="shared" ca="1" si="560"/>
        <v/>
      </c>
      <c r="I8944" s="1109"/>
      <c r="J8944" s="1109"/>
      <c r="K8944" s="1112"/>
      <c r="L8944" s="1091"/>
      <c r="M8944" s="1091"/>
      <c r="N8944" s="1091"/>
      <c r="O8944" s="1091"/>
      <c r="P8944" s="1096"/>
      <c r="Q8944" s="1096"/>
      <c r="R8944" s="1096"/>
      <c r="S8944" s="1091"/>
    </row>
    <row r="8945" spans="1:19" x14ac:dyDescent="0.3">
      <c r="A8945" s="1090">
        <v>8940</v>
      </c>
      <c r="B8945" s="1091"/>
      <c r="C8945" s="1091"/>
      <c r="D8945" s="1097"/>
      <c r="E8945" s="1093">
        <f t="shared" si="557"/>
        <v>0</v>
      </c>
      <c r="F8945" s="1094">
        <f t="shared" si="558"/>
        <v>0</v>
      </c>
      <c r="G8945" s="1095">
        <f t="shared" si="559"/>
        <v>0</v>
      </c>
      <c r="H8945" s="1090" t="str">
        <f t="shared" ca="1" si="560"/>
        <v/>
      </c>
      <c r="I8945" s="1109"/>
      <c r="J8945" s="1109"/>
      <c r="K8945" s="1112"/>
      <c r="L8945" s="1091"/>
      <c r="M8945" s="1091"/>
      <c r="N8945" s="1091"/>
      <c r="O8945" s="1091"/>
      <c r="P8945" s="1096"/>
      <c r="Q8945" s="1096"/>
      <c r="R8945" s="1096"/>
      <c r="S8945" s="1091"/>
    </row>
    <row r="8946" spans="1:19" x14ac:dyDescent="0.3">
      <c r="A8946" s="1090">
        <v>8941</v>
      </c>
      <c r="B8946" s="1091"/>
      <c r="C8946" s="1091"/>
      <c r="D8946" s="1097"/>
      <c r="E8946" s="1093">
        <f t="shared" si="557"/>
        <v>0</v>
      </c>
      <c r="F8946" s="1094">
        <f t="shared" si="558"/>
        <v>0</v>
      </c>
      <c r="G8946" s="1095">
        <f t="shared" si="559"/>
        <v>0</v>
      </c>
      <c r="H8946" s="1090" t="str">
        <f t="shared" ca="1" si="560"/>
        <v/>
      </c>
      <c r="I8946" s="1109"/>
      <c r="J8946" s="1109"/>
      <c r="K8946" s="1112"/>
      <c r="L8946" s="1091"/>
      <c r="M8946" s="1091"/>
      <c r="N8946" s="1091"/>
      <c r="O8946" s="1091"/>
      <c r="P8946" s="1096"/>
      <c r="Q8946" s="1096"/>
      <c r="R8946" s="1096"/>
      <c r="S8946" s="1091"/>
    </row>
    <row r="8947" spans="1:19" x14ac:dyDescent="0.3">
      <c r="A8947" s="1090">
        <v>8942</v>
      </c>
      <c r="B8947" s="1091"/>
      <c r="C8947" s="1091"/>
      <c r="D8947" s="1097"/>
      <c r="E8947" s="1093">
        <f t="shared" si="557"/>
        <v>0</v>
      </c>
      <c r="F8947" s="1094">
        <f t="shared" si="558"/>
        <v>0</v>
      </c>
      <c r="G8947" s="1095">
        <f t="shared" si="559"/>
        <v>0</v>
      </c>
      <c r="H8947" s="1090" t="str">
        <f t="shared" ca="1" si="560"/>
        <v/>
      </c>
      <c r="I8947" s="1109"/>
      <c r="J8947" s="1109"/>
      <c r="K8947" s="1112"/>
      <c r="L8947" s="1091"/>
      <c r="M8947" s="1091"/>
      <c r="N8947" s="1091"/>
      <c r="O8947" s="1091"/>
      <c r="P8947" s="1096"/>
      <c r="Q8947" s="1096"/>
      <c r="R8947" s="1096"/>
      <c r="S8947" s="1091"/>
    </row>
    <row r="8948" spans="1:19" x14ac:dyDescent="0.3">
      <c r="A8948" s="1090">
        <v>8943</v>
      </c>
      <c r="B8948" s="1091"/>
      <c r="C8948" s="1091"/>
      <c r="D8948" s="1097"/>
      <c r="E8948" s="1093">
        <f t="shared" si="557"/>
        <v>0</v>
      </c>
      <c r="F8948" s="1094">
        <f t="shared" si="558"/>
        <v>0</v>
      </c>
      <c r="G8948" s="1095">
        <f t="shared" si="559"/>
        <v>0</v>
      </c>
      <c r="H8948" s="1090" t="str">
        <f t="shared" ca="1" si="560"/>
        <v/>
      </c>
      <c r="I8948" s="1109"/>
      <c r="J8948" s="1109"/>
      <c r="K8948" s="1112"/>
      <c r="L8948" s="1091"/>
      <c r="M8948" s="1091"/>
      <c r="N8948" s="1091"/>
      <c r="O8948" s="1091"/>
      <c r="P8948" s="1096"/>
      <c r="Q8948" s="1096"/>
      <c r="R8948" s="1096"/>
      <c r="S8948" s="1091"/>
    </row>
    <row r="8949" spans="1:19" x14ac:dyDescent="0.3">
      <c r="A8949" s="1090">
        <v>8944</v>
      </c>
      <c r="B8949" s="1091"/>
      <c r="C8949" s="1091"/>
      <c r="D8949" s="1097"/>
      <c r="E8949" s="1093">
        <f t="shared" si="557"/>
        <v>0</v>
      </c>
      <c r="F8949" s="1094">
        <f t="shared" si="558"/>
        <v>0</v>
      </c>
      <c r="G8949" s="1095">
        <f t="shared" si="559"/>
        <v>0</v>
      </c>
      <c r="H8949" s="1090" t="str">
        <f t="shared" ca="1" si="560"/>
        <v/>
      </c>
      <c r="I8949" s="1109"/>
      <c r="J8949" s="1109"/>
      <c r="K8949" s="1112"/>
      <c r="L8949" s="1091"/>
      <c r="M8949" s="1091"/>
      <c r="N8949" s="1091"/>
      <c r="O8949" s="1091"/>
      <c r="P8949" s="1096"/>
      <c r="Q8949" s="1096"/>
      <c r="R8949" s="1096"/>
      <c r="S8949" s="1091"/>
    </row>
    <row r="8950" spans="1:19" x14ac:dyDescent="0.3">
      <c r="A8950" s="1090">
        <v>8945</v>
      </c>
      <c r="B8950" s="1091"/>
      <c r="C8950" s="1091"/>
      <c r="D8950" s="1097"/>
      <c r="E8950" s="1093">
        <f t="shared" si="557"/>
        <v>0</v>
      </c>
      <c r="F8950" s="1094">
        <f t="shared" si="558"/>
        <v>0</v>
      </c>
      <c r="G8950" s="1095">
        <f t="shared" si="559"/>
        <v>0</v>
      </c>
      <c r="H8950" s="1090" t="str">
        <f t="shared" ca="1" si="560"/>
        <v/>
      </c>
      <c r="I8950" s="1109"/>
      <c r="J8950" s="1109"/>
      <c r="K8950" s="1112"/>
      <c r="L8950" s="1091"/>
      <c r="M8950" s="1091"/>
      <c r="N8950" s="1091"/>
      <c r="O8950" s="1091"/>
      <c r="P8950" s="1096"/>
      <c r="Q8950" s="1096"/>
      <c r="R8950" s="1096"/>
      <c r="S8950" s="1091"/>
    </row>
    <row r="8951" spans="1:19" x14ac:dyDescent="0.3">
      <c r="A8951" s="1090">
        <v>8946</v>
      </c>
      <c r="B8951" s="1091"/>
      <c r="C8951" s="1091"/>
      <c r="D8951" s="1097"/>
      <c r="E8951" s="1093">
        <f t="shared" si="557"/>
        <v>0</v>
      </c>
      <c r="F8951" s="1094">
        <f t="shared" si="558"/>
        <v>0</v>
      </c>
      <c r="G8951" s="1095">
        <f t="shared" si="559"/>
        <v>0</v>
      </c>
      <c r="H8951" s="1090" t="str">
        <f t="shared" ca="1" si="560"/>
        <v/>
      </c>
      <c r="I8951" s="1109"/>
      <c r="J8951" s="1109"/>
      <c r="K8951" s="1112"/>
      <c r="L8951" s="1091"/>
      <c r="M8951" s="1091"/>
      <c r="N8951" s="1091"/>
      <c r="O8951" s="1091"/>
      <c r="P8951" s="1096"/>
      <c r="Q8951" s="1096"/>
      <c r="R8951" s="1096"/>
      <c r="S8951" s="1091"/>
    </row>
    <row r="8952" spans="1:19" x14ac:dyDescent="0.3">
      <c r="A8952" s="1090">
        <v>8947</v>
      </c>
      <c r="B8952" s="1091"/>
      <c r="C8952" s="1091"/>
      <c r="D8952" s="1097"/>
      <c r="E8952" s="1093">
        <f t="shared" si="557"/>
        <v>0</v>
      </c>
      <c r="F8952" s="1094">
        <f t="shared" si="558"/>
        <v>0</v>
      </c>
      <c r="G8952" s="1095">
        <f t="shared" si="559"/>
        <v>0</v>
      </c>
      <c r="H8952" s="1090" t="str">
        <f t="shared" ca="1" si="560"/>
        <v/>
      </c>
      <c r="I8952" s="1109"/>
      <c r="J8952" s="1109"/>
      <c r="K8952" s="1112"/>
      <c r="L8952" s="1091"/>
      <c r="M8952" s="1091"/>
      <c r="N8952" s="1091"/>
      <c r="O8952" s="1091"/>
      <c r="P8952" s="1096"/>
      <c r="Q8952" s="1096"/>
      <c r="R8952" s="1096"/>
      <c r="S8952" s="1091"/>
    </row>
    <row r="8953" spans="1:19" x14ac:dyDescent="0.3">
      <c r="A8953" s="1090">
        <v>8948</v>
      </c>
      <c r="B8953" s="1091"/>
      <c r="C8953" s="1091"/>
      <c r="D8953" s="1097"/>
      <c r="E8953" s="1093">
        <f t="shared" si="557"/>
        <v>0</v>
      </c>
      <c r="F8953" s="1094">
        <f t="shared" si="558"/>
        <v>0</v>
      </c>
      <c r="G8953" s="1095">
        <f t="shared" si="559"/>
        <v>0</v>
      </c>
      <c r="H8953" s="1090" t="str">
        <f t="shared" ca="1" si="560"/>
        <v/>
      </c>
      <c r="I8953" s="1109"/>
      <c r="J8953" s="1109"/>
      <c r="K8953" s="1112"/>
      <c r="L8953" s="1091"/>
      <c r="M8953" s="1091"/>
      <c r="N8953" s="1091"/>
      <c r="O8953" s="1091"/>
      <c r="P8953" s="1096"/>
      <c r="Q8953" s="1096"/>
      <c r="R8953" s="1096"/>
      <c r="S8953" s="1091"/>
    </row>
    <row r="8954" spans="1:19" x14ac:dyDescent="0.3">
      <c r="A8954" s="1090">
        <v>8949</v>
      </c>
      <c r="B8954" s="1091"/>
      <c r="C8954" s="1091"/>
      <c r="D8954" s="1097"/>
      <c r="E8954" s="1093">
        <f t="shared" si="557"/>
        <v>0</v>
      </c>
      <c r="F8954" s="1094">
        <f t="shared" si="558"/>
        <v>0</v>
      </c>
      <c r="G8954" s="1095">
        <f t="shared" si="559"/>
        <v>0</v>
      </c>
      <c r="H8954" s="1090" t="str">
        <f t="shared" ca="1" si="560"/>
        <v/>
      </c>
      <c r="I8954" s="1109"/>
      <c r="J8954" s="1109"/>
      <c r="K8954" s="1112"/>
      <c r="L8954" s="1091"/>
      <c r="M8954" s="1091"/>
      <c r="N8954" s="1091"/>
      <c r="O8954" s="1091"/>
      <c r="P8954" s="1096"/>
      <c r="Q8954" s="1096"/>
      <c r="R8954" s="1096"/>
      <c r="S8954" s="1091"/>
    </row>
    <row r="8955" spans="1:19" x14ac:dyDescent="0.3">
      <c r="A8955" s="1090">
        <v>8950</v>
      </c>
      <c r="B8955" s="1091"/>
      <c r="C8955" s="1091"/>
      <c r="D8955" s="1097"/>
      <c r="E8955" s="1093">
        <f t="shared" si="557"/>
        <v>0</v>
      </c>
      <c r="F8955" s="1094">
        <f t="shared" si="558"/>
        <v>0</v>
      </c>
      <c r="G8955" s="1095">
        <f t="shared" si="559"/>
        <v>0</v>
      </c>
      <c r="H8955" s="1090" t="str">
        <f t="shared" ca="1" si="560"/>
        <v/>
      </c>
      <c r="I8955" s="1109"/>
      <c r="J8955" s="1109"/>
      <c r="K8955" s="1112"/>
      <c r="L8955" s="1091"/>
      <c r="M8955" s="1091"/>
      <c r="N8955" s="1091"/>
      <c r="O8955" s="1091"/>
      <c r="P8955" s="1096"/>
      <c r="Q8955" s="1096"/>
      <c r="R8955" s="1096"/>
      <c r="S8955" s="1091"/>
    </row>
    <row r="8956" spans="1:19" x14ac:dyDescent="0.3">
      <c r="A8956" s="1090">
        <v>8951</v>
      </c>
      <c r="B8956" s="1091"/>
      <c r="C8956" s="1091"/>
      <c r="D8956" s="1097"/>
      <c r="E8956" s="1093">
        <f t="shared" si="557"/>
        <v>0</v>
      </c>
      <c r="F8956" s="1094">
        <f t="shared" si="558"/>
        <v>0</v>
      </c>
      <c r="G8956" s="1095">
        <f t="shared" si="559"/>
        <v>0</v>
      </c>
      <c r="H8956" s="1090" t="str">
        <f t="shared" ca="1" si="560"/>
        <v/>
      </c>
      <c r="I8956" s="1109"/>
      <c r="J8956" s="1109"/>
      <c r="K8956" s="1112"/>
      <c r="L8956" s="1091"/>
      <c r="M8956" s="1091"/>
      <c r="N8956" s="1091"/>
      <c r="O8956" s="1091"/>
      <c r="P8956" s="1096"/>
      <c r="Q8956" s="1096"/>
      <c r="R8956" s="1096"/>
      <c r="S8956" s="1091"/>
    </row>
    <row r="8957" spans="1:19" x14ac:dyDescent="0.3">
      <c r="A8957" s="1090">
        <v>8952</v>
      </c>
      <c r="B8957" s="1091"/>
      <c r="C8957" s="1091"/>
      <c r="D8957" s="1097"/>
      <c r="E8957" s="1093">
        <f t="shared" si="557"/>
        <v>0</v>
      </c>
      <c r="F8957" s="1094">
        <f t="shared" si="558"/>
        <v>0</v>
      </c>
      <c r="G8957" s="1095">
        <f t="shared" si="559"/>
        <v>0</v>
      </c>
      <c r="H8957" s="1090" t="str">
        <f t="shared" ca="1" si="560"/>
        <v/>
      </c>
      <c r="I8957" s="1109"/>
      <c r="J8957" s="1109"/>
      <c r="K8957" s="1112"/>
      <c r="L8957" s="1091"/>
      <c r="M8957" s="1091"/>
      <c r="N8957" s="1091"/>
      <c r="O8957" s="1091"/>
      <c r="P8957" s="1096"/>
      <c r="Q8957" s="1096"/>
      <c r="R8957" s="1096"/>
      <c r="S8957" s="1091"/>
    </row>
    <row r="8958" spans="1:19" x14ac:dyDescent="0.3">
      <c r="A8958" s="1090">
        <v>8953</v>
      </c>
      <c r="B8958" s="1091"/>
      <c r="C8958" s="1091"/>
      <c r="D8958" s="1097"/>
      <c r="E8958" s="1093">
        <f t="shared" si="557"/>
        <v>0</v>
      </c>
      <c r="F8958" s="1094">
        <f t="shared" si="558"/>
        <v>0</v>
      </c>
      <c r="G8958" s="1095">
        <f t="shared" si="559"/>
        <v>0</v>
      </c>
      <c r="H8958" s="1090" t="str">
        <f t="shared" ca="1" si="560"/>
        <v/>
      </c>
      <c r="I8958" s="1109"/>
      <c r="J8958" s="1109"/>
      <c r="K8958" s="1112"/>
      <c r="L8958" s="1091"/>
      <c r="M8958" s="1091"/>
      <c r="N8958" s="1091"/>
      <c r="O8958" s="1091"/>
      <c r="P8958" s="1096"/>
      <c r="Q8958" s="1096"/>
      <c r="R8958" s="1096"/>
      <c r="S8958" s="1091"/>
    </row>
    <row r="8959" spans="1:19" x14ac:dyDescent="0.3">
      <c r="A8959" s="1090">
        <v>8954</v>
      </c>
      <c r="B8959" s="1091"/>
      <c r="C8959" s="1091"/>
      <c r="D8959" s="1097"/>
      <c r="E8959" s="1093">
        <f t="shared" si="557"/>
        <v>0</v>
      </c>
      <c r="F8959" s="1094">
        <f t="shared" si="558"/>
        <v>0</v>
      </c>
      <c r="G8959" s="1095">
        <f t="shared" si="559"/>
        <v>0</v>
      </c>
      <c r="H8959" s="1090" t="str">
        <f t="shared" ca="1" si="560"/>
        <v/>
      </c>
      <c r="I8959" s="1109"/>
      <c r="J8959" s="1109"/>
      <c r="K8959" s="1112"/>
      <c r="L8959" s="1091"/>
      <c r="M8959" s="1091"/>
      <c r="N8959" s="1091"/>
      <c r="O8959" s="1091"/>
      <c r="P8959" s="1096"/>
      <c r="Q8959" s="1096"/>
      <c r="R8959" s="1096"/>
      <c r="S8959" s="1091"/>
    </row>
    <row r="8960" spans="1:19" x14ac:dyDescent="0.3">
      <c r="A8960" s="1090">
        <v>8955</v>
      </c>
      <c r="B8960" s="1091"/>
      <c r="C8960" s="1091"/>
      <c r="D8960" s="1097"/>
      <c r="E8960" s="1093">
        <f t="shared" si="557"/>
        <v>0</v>
      </c>
      <c r="F8960" s="1094">
        <f t="shared" si="558"/>
        <v>0</v>
      </c>
      <c r="G8960" s="1095">
        <f t="shared" si="559"/>
        <v>0</v>
      </c>
      <c r="H8960" s="1090" t="str">
        <f t="shared" ca="1" si="560"/>
        <v/>
      </c>
      <c r="I8960" s="1109"/>
      <c r="J8960" s="1109"/>
      <c r="K8960" s="1112"/>
      <c r="L8960" s="1091"/>
      <c r="M8960" s="1091"/>
      <c r="N8960" s="1091"/>
      <c r="O8960" s="1091"/>
      <c r="P8960" s="1096"/>
      <c r="Q8960" s="1096"/>
      <c r="R8960" s="1096"/>
      <c r="S8960" s="1091"/>
    </row>
    <row r="8961" spans="1:19" x14ac:dyDescent="0.3">
      <c r="A8961" s="1090">
        <v>8956</v>
      </c>
      <c r="B8961" s="1091"/>
      <c r="C8961" s="1091"/>
      <c r="D8961" s="1097"/>
      <c r="E8961" s="1093">
        <f t="shared" si="557"/>
        <v>0</v>
      </c>
      <c r="F8961" s="1094">
        <f t="shared" si="558"/>
        <v>0</v>
      </c>
      <c r="G8961" s="1095">
        <f t="shared" si="559"/>
        <v>0</v>
      </c>
      <c r="H8961" s="1090" t="str">
        <f t="shared" ca="1" si="560"/>
        <v/>
      </c>
      <c r="I8961" s="1109"/>
      <c r="J8961" s="1109"/>
      <c r="K8961" s="1112"/>
      <c r="L8961" s="1091"/>
      <c r="M8961" s="1091"/>
      <c r="N8961" s="1091"/>
      <c r="O8961" s="1091"/>
      <c r="P8961" s="1096"/>
      <c r="Q8961" s="1096"/>
      <c r="R8961" s="1096"/>
      <c r="S8961" s="1091"/>
    </row>
    <row r="8962" spans="1:19" x14ac:dyDescent="0.3">
      <c r="A8962" s="1090">
        <v>8957</v>
      </c>
      <c r="B8962" s="1091"/>
      <c r="C8962" s="1091"/>
      <c r="D8962" s="1097"/>
      <c r="E8962" s="1093">
        <f t="shared" si="557"/>
        <v>0</v>
      </c>
      <c r="F8962" s="1094">
        <f t="shared" si="558"/>
        <v>0</v>
      </c>
      <c r="G8962" s="1095">
        <f t="shared" si="559"/>
        <v>0</v>
      </c>
      <c r="H8962" s="1090" t="str">
        <f t="shared" ca="1" si="560"/>
        <v/>
      </c>
      <c r="I8962" s="1109"/>
      <c r="J8962" s="1109"/>
      <c r="K8962" s="1112"/>
      <c r="L8962" s="1091"/>
      <c r="M8962" s="1091"/>
      <c r="N8962" s="1091"/>
      <c r="O8962" s="1091"/>
      <c r="P8962" s="1096"/>
      <c r="Q8962" s="1096"/>
      <c r="R8962" s="1096"/>
      <c r="S8962" s="1091"/>
    </row>
    <row r="8963" spans="1:19" x14ac:dyDescent="0.3">
      <c r="A8963" s="1090">
        <v>8958</v>
      </c>
      <c r="B8963" s="1091"/>
      <c r="C8963" s="1091"/>
      <c r="D8963" s="1097"/>
      <c r="E8963" s="1093">
        <f t="shared" si="557"/>
        <v>0</v>
      </c>
      <c r="F8963" s="1094">
        <f t="shared" si="558"/>
        <v>0</v>
      </c>
      <c r="G8963" s="1095">
        <f t="shared" si="559"/>
        <v>0</v>
      </c>
      <c r="H8963" s="1090" t="str">
        <f t="shared" ca="1" si="560"/>
        <v/>
      </c>
      <c r="I8963" s="1109"/>
      <c r="J8963" s="1109"/>
      <c r="K8963" s="1112"/>
      <c r="L8963" s="1091"/>
      <c r="M8963" s="1091"/>
      <c r="N8963" s="1091"/>
      <c r="O8963" s="1091"/>
      <c r="P8963" s="1096"/>
      <c r="Q8963" s="1096"/>
      <c r="R8963" s="1096"/>
      <c r="S8963" s="1091"/>
    </row>
    <row r="8964" spans="1:19" x14ac:dyDescent="0.3">
      <c r="A8964" s="1090">
        <v>8959</v>
      </c>
      <c r="B8964" s="1091"/>
      <c r="C8964" s="1091"/>
      <c r="D8964" s="1097"/>
      <c r="E8964" s="1093">
        <f t="shared" si="557"/>
        <v>0</v>
      </c>
      <c r="F8964" s="1094">
        <f t="shared" si="558"/>
        <v>0</v>
      </c>
      <c r="G8964" s="1095">
        <f t="shared" si="559"/>
        <v>0</v>
      </c>
      <c r="H8964" s="1090" t="str">
        <f t="shared" ca="1" si="560"/>
        <v/>
      </c>
      <c r="I8964" s="1109"/>
      <c r="J8964" s="1109"/>
      <c r="K8964" s="1112"/>
      <c r="L8964" s="1091"/>
      <c r="M8964" s="1091"/>
      <c r="N8964" s="1091"/>
      <c r="O8964" s="1091"/>
      <c r="P8964" s="1096"/>
      <c r="Q8964" s="1096"/>
      <c r="R8964" s="1096"/>
      <c r="S8964" s="1091"/>
    </row>
    <row r="8965" spans="1:19" x14ac:dyDescent="0.3">
      <c r="A8965" s="1090">
        <v>8960</v>
      </c>
      <c r="B8965" s="1091"/>
      <c r="C8965" s="1091"/>
      <c r="D8965" s="1097"/>
      <c r="E8965" s="1093">
        <f t="shared" si="557"/>
        <v>0</v>
      </c>
      <c r="F8965" s="1094">
        <f t="shared" si="558"/>
        <v>0</v>
      </c>
      <c r="G8965" s="1095">
        <f t="shared" si="559"/>
        <v>0</v>
      </c>
      <c r="H8965" s="1090" t="str">
        <f t="shared" ca="1" si="560"/>
        <v/>
      </c>
      <c r="I8965" s="1109"/>
      <c r="J8965" s="1109"/>
      <c r="K8965" s="1112"/>
      <c r="L8965" s="1091"/>
      <c r="M8965" s="1091"/>
      <c r="N8965" s="1091"/>
      <c r="O8965" s="1091"/>
      <c r="P8965" s="1096"/>
      <c r="Q8965" s="1096"/>
      <c r="R8965" s="1096"/>
      <c r="S8965" s="1091"/>
    </row>
    <row r="8966" spans="1:19" x14ac:dyDescent="0.3">
      <c r="A8966" s="1090">
        <v>8961</v>
      </c>
      <c r="B8966" s="1091"/>
      <c r="C8966" s="1091"/>
      <c r="D8966" s="1097"/>
      <c r="E8966" s="1093">
        <f t="shared" si="557"/>
        <v>0</v>
      </c>
      <c r="F8966" s="1094">
        <f t="shared" si="558"/>
        <v>0</v>
      </c>
      <c r="G8966" s="1095">
        <f t="shared" si="559"/>
        <v>0</v>
      </c>
      <c r="H8966" s="1090" t="str">
        <f t="shared" ca="1" si="560"/>
        <v/>
      </c>
      <c r="I8966" s="1109"/>
      <c r="J8966" s="1109"/>
      <c r="K8966" s="1112"/>
      <c r="L8966" s="1091"/>
      <c r="M8966" s="1091"/>
      <c r="N8966" s="1091"/>
      <c r="O8966" s="1091"/>
      <c r="P8966" s="1096"/>
      <c r="Q8966" s="1096"/>
      <c r="R8966" s="1096"/>
      <c r="S8966" s="1091"/>
    </row>
    <row r="8967" spans="1:19" x14ac:dyDescent="0.3">
      <c r="A8967" s="1090">
        <v>8962</v>
      </c>
      <c r="B8967" s="1091"/>
      <c r="C8967" s="1091"/>
      <c r="D8967" s="1097"/>
      <c r="E8967" s="1093">
        <f t="shared" ref="E8967:E9030" si="561">D8967</f>
        <v>0</v>
      </c>
      <c r="F8967" s="1094">
        <f t="shared" ref="F8967:F9030" si="562">D8967</f>
        <v>0</v>
      </c>
      <c r="G8967" s="1095">
        <f t="shared" ref="G8967:G9030" si="563">D8967</f>
        <v>0</v>
      </c>
      <c r="H8967" s="1090" t="str">
        <f t="shared" ref="H8967:H9030" ca="1" si="564">IF(ISBLANK(D8967),"",DATEDIF(G8967,TODAY(),"y"))</f>
        <v/>
      </c>
      <c r="I8967" s="1109"/>
      <c r="J8967" s="1109"/>
      <c r="K8967" s="1112"/>
      <c r="L8967" s="1091"/>
      <c r="M8967" s="1091"/>
      <c r="N8967" s="1091"/>
      <c r="O8967" s="1091"/>
      <c r="P8967" s="1096"/>
      <c r="Q8967" s="1096"/>
      <c r="R8967" s="1096"/>
      <c r="S8967" s="1091"/>
    </row>
    <row r="8968" spans="1:19" x14ac:dyDescent="0.3">
      <c r="A8968" s="1090">
        <v>8963</v>
      </c>
      <c r="B8968" s="1091"/>
      <c r="C8968" s="1091"/>
      <c r="D8968" s="1097"/>
      <c r="E8968" s="1093">
        <f t="shared" si="561"/>
        <v>0</v>
      </c>
      <c r="F8968" s="1094">
        <f t="shared" si="562"/>
        <v>0</v>
      </c>
      <c r="G8968" s="1095">
        <f t="shared" si="563"/>
        <v>0</v>
      </c>
      <c r="H8968" s="1090" t="str">
        <f t="shared" ca="1" si="564"/>
        <v/>
      </c>
      <c r="I8968" s="1109"/>
      <c r="J8968" s="1109"/>
      <c r="K8968" s="1112"/>
      <c r="L8968" s="1091"/>
      <c r="M8968" s="1091"/>
      <c r="N8968" s="1091"/>
      <c r="O8968" s="1091"/>
      <c r="P8968" s="1096"/>
      <c r="Q8968" s="1096"/>
      <c r="R8968" s="1096"/>
      <c r="S8968" s="1091"/>
    </row>
    <row r="8969" spans="1:19" x14ac:dyDescent="0.3">
      <c r="A8969" s="1090">
        <v>8964</v>
      </c>
      <c r="B8969" s="1091"/>
      <c r="C8969" s="1091"/>
      <c r="D8969" s="1097"/>
      <c r="E8969" s="1093">
        <f t="shared" si="561"/>
        <v>0</v>
      </c>
      <c r="F8969" s="1094">
        <f t="shared" si="562"/>
        <v>0</v>
      </c>
      <c r="G8969" s="1095">
        <f t="shared" si="563"/>
        <v>0</v>
      </c>
      <c r="H8969" s="1090" t="str">
        <f t="shared" ca="1" si="564"/>
        <v/>
      </c>
      <c r="I8969" s="1109"/>
      <c r="J8969" s="1109"/>
      <c r="K8969" s="1112"/>
      <c r="L8969" s="1091"/>
      <c r="M8969" s="1091"/>
      <c r="N8969" s="1091"/>
      <c r="O8969" s="1091"/>
      <c r="P8969" s="1096"/>
      <c r="Q8969" s="1096"/>
      <c r="R8969" s="1096"/>
      <c r="S8969" s="1091"/>
    </row>
    <row r="8970" spans="1:19" x14ac:dyDescent="0.3">
      <c r="A8970" s="1090">
        <v>8965</v>
      </c>
      <c r="B8970" s="1091"/>
      <c r="C8970" s="1091"/>
      <c r="D8970" s="1097"/>
      <c r="E8970" s="1093">
        <f t="shared" si="561"/>
        <v>0</v>
      </c>
      <c r="F8970" s="1094">
        <f t="shared" si="562"/>
        <v>0</v>
      </c>
      <c r="G8970" s="1095">
        <f t="shared" si="563"/>
        <v>0</v>
      </c>
      <c r="H8970" s="1090" t="str">
        <f t="shared" ca="1" si="564"/>
        <v/>
      </c>
      <c r="I8970" s="1109"/>
      <c r="J8970" s="1109"/>
      <c r="K8970" s="1112"/>
      <c r="L8970" s="1091"/>
      <c r="M8970" s="1091"/>
      <c r="N8970" s="1091"/>
      <c r="O8970" s="1091"/>
      <c r="P8970" s="1096"/>
      <c r="Q8970" s="1096"/>
      <c r="R8970" s="1096"/>
      <c r="S8970" s="1091"/>
    </row>
    <row r="8971" spans="1:19" x14ac:dyDescent="0.3">
      <c r="A8971" s="1090">
        <v>8966</v>
      </c>
      <c r="B8971" s="1091"/>
      <c r="C8971" s="1091"/>
      <c r="D8971" s="1097"/>
      <c r="E8971" s="1093">
        <f t="shared" si="561"/>
        <v>0</v>
      </c>
      <c r="F8971" s="1094">
        <f t="shared" si="562"/>
        <v>0</v>
      </c>
      <c r="G8971" s="1095">
        <f t="shared" si="563"/>
        <v>0</v>
      </c>
      <c r="H8971" s="1090" t="str">
        <f t="shared" ca="1" si="564"/>
        <v/>
      </c>
      <c r="I8971" s="1109"/>
      <c r="J8971" s="1109"/>
      <c r="K8971" s="1112"/>
      <c r="L8971" s="1091"/>
      <c r="M8971" s="1091"/>
      <c r="N8971" s="1091"/>
      <c r="O8971" s="1091"/>
      <c r="P8971" s="1096"/>
      <c r="Q8971" s="1096"/>
      <c r="R8971" s="1096"/>
      <c r="S8971" s="1091"/>
    </row>
    <row r="8972" spans="1:19" x14ac:dyDescent="0.3">
      <c r="A8972" s="1090">
        <v>8967</v>
      </c>
      <c r="B8972" s="1091"/>
      <c r="C8972" s="1091"/>
      <c r="D8972" s="1097"/>
      <c r="E8972" s="1093">
        <f t="shared" si="561"/>
        <v>0</v>
      </c>
      <c r="F8972" s="1094">
        <f t="shared" si="562"/>
        <v>0</v>
      </c>
      <c r="G8972" s="1095">
        <f t="shared" si="563"/>
        <v>0</v>
      </c>
      <c r="H8972" s="1090" t="str">
        <f t="shared" ca="1" si="564"/>
        <v/>
      </c>
      <c r="I8972" s="1109"/>
      <c r="J8972" s="1109"/>
      <c r="K8972" s="1112"/>
      <c r="L8972" s="1091"/>
      <c r="M8972" s="1091"/>
      <c r="N8972" s="1091"/>
      <c r="O8972" s="1091"/>
      <c r="P8972" s="1096"/>
      <c r="Q8972" s="1096"/>
      <c r="R8972" s="1096"/>
      <c r="S8972" s="1091"/>
    </row>
    <row r="8973" spans="1:19" x14ac:dyDescent="0.3">
      <c r="A8973" s="1090">
        <v>8968</v>
      </c>
      <c r="B8973" s="1091"/>
      <c r="C8973" s="1091"/>
      <c r="D8973" s="1097"/>
      <c r="E8973" s="1093">
        <f t="shared" si="561"/>
        <v>0</v>
      </c>
      <c r="F8973" s="1094">
        <f t="shared" si="562"/>
        <v>0</v>
      </c>
      <c r="G8973" s="1095">
        <f t="shared" si="563"/>
        <v>0</v>
      </c>
      <c r="H8973" s="1090" t="str">
        <f t="shared" ca="1" si="564"/>
        <v/>
      </c>
      <c r="I8973" s="1109"/>
      <c r="J8973" s="1109"/>
      <c r="K8973" s="1112"/>
      <c r="L8973" s="1091"/>
      <c r="M8973" s="1091"/>
      <c r="N8973" s="1091"/>
      <c r="O8973" s="1091"/>
      <c r="P8973" s="1096"/>
      <c r="Q8973" s="1096"/>
      <c r="R8973" s="1096"/>
      <c r="S8973" s="1091"/>
    </row>
    <row r="8974" spans="1:19" x14ac:dyDescent="0.3">
      <c r="A8974" s="1090">
        <v>8969</v>
      </c>
      <c r="B8974" s="1091"/>
      <c r="C8974" s="1091"/>
      <c r="D8974" s="1097"/>
      <c r="E8974" s="1093">
        <f t="shared" si="561"/>
        <v>0</v>
      </c>
      <c r="F8974" s="1094">
        <f t="shared" si="562"/>
        <v>0</v>
      </c>
      <c r="G8974" s="1095">
        <f t="shared" si="563"/>
        <v>0</v>
      </c>
      <c r="H8974" s="1090" t="str">
        <f t="shared" ca="1" si="564"/>
        <v/>
      </c>
      <c r="I8974" s="1109"/>
      <c r="J8974" s="1109"/>
      <c r="K8974" s="1112"/>
      <c r="L8974" s="1091"/>
      <c r="M8974" s="1091"/>
      <c r="N8974" s="1091"/>
      <c r="O8974" s="1091"/>
      <c r="P8974" s="1096"/>
      <c r="Q8974" s="1096"/>
      <c r="R8974" s="1096"/>
      <c r="S8974" s="1091"/>
    </row>
    <row r="8975" spans="1:19" x14ac:dyDescent="0.3">
      <c r="A8975" s="1090">
        <v>8970</v>
      </c>
      <c r="B8975" s="1091"/>
      <c r="C8975" s="1091"/>
      <c r="D8975" s="1097"/>
      <c r="E8975" s="1093">
        <f t="shared" si="561"/>
        <v>0</v>
      </c>
      <c r="F8975" s="1094">
        <f t="shared" si="562"/>
        <v>0</v>
      </c>
      <c r="G8975" s="1095">
        <f t="shared" si="563"/>
        <v>0</v>
      </c>
      <c r="H8975" s="1090" t="str">
        <f t="shared" ca="1" si="564"/>
        <v/>
      </c>
      <c r="I8975" s="1109"/>
      <c r="J8975" s="1109"/>
      <c r="K8975" s="1112"/>
      <c r="L8975" s="1091"/>
      <c r="M8975" s="1091"/>
      <c r="N8975" s="1091"/>
      <c r="O8975" s="1091"/>
      <c r="P8975" s="1096"/>
      <c r="Q8975" s="1096"/>
      <c r="R8975" s="1096"/>
      <c r="S8975" s="1091"/>
    </row>
    <row r="8976" spans="1:19" x14ac:dyDescent="0.3">
      <c r="A8976" s="1090">
        <v>8971</v>
      </c>
      <c r="B8976" s="1091"/>
      <c r="C8976" s="1091"/>
      <c r="D8976" s="1097"/>
      <c r="E8976" s="1093">
        <f t="shared" si="561"/>
        <v>0</v>
      </c>
      <c r="F8976" s="1094">
        <f t="shared" si="562"/>
        <v>0</v>
      </c>
      <c r="G8976" s="1095">
        <f t="shared" si="563"/>
        <v>0</v>
      </c>
      <c r="H8976" s="1090" t="str">
        <f t="shared" ca="1" si="564"/>
        <v/>
      </c>
      <c r="I8976" s="1109"/>
      <c r="J8976" s="1109"/>
      <c r="K8976" s="1112"/>
      <c r="L8976" s="1091"/>
      <c r="M8976" s="1091"/>
      <c r="N8976" s="1091"/>
      <c r="O8976" s="1091"/>
      <c r="P8976" s="1096"/>
      <c r="Q8976" s="1096"/>
      <c r="R8976" s="1096"/>
      <c r="S8976" s="1091"/>
    </row>
    <row r="8977" spans="1:19" x14ac:dyDescent="0.3">
      <c r="A8977" s="1090">
        <v>8972</v>
      </c>
      <c r="B8977" s="1091"/>
      <c r="C8977" s="1091"/>
      <c r="D8977" s="1097"/>
      <c r="E8977" s="1093">
        <f t="shared" si="561"/>
        <v>0</v>
      </c>
      <c r="F8977" s="1094">
        <f t="shared" si="562"/>
        <v>0</v>
      </c>
      <c r="G8977" s="1095">
        <f t="shared" si="563"/>
        <v>0</v>
      </c>
      <c r="H8977" s="1090" t="str">
        <f t="shared" ca="1" si="564"/>
        <v/>
      </c>
      <c r="I8977" s="1109"/>
      <c r="J8977" s="1109"/>
      <c r="K8977" s="1112"/>
      <c r="L8977" s="1091"/>
      <c r="M8977" s="1091"/>
      <c r="N8977" s="1091"/>
      <c r="O8977" s="1091"/>
      <c r="P8977" s="1096"/>
      <c r="Q8977" s="1096"/>
      <c r="R8977" s="1096"/>
      <c r="S8977" s="1091"/>
    </row>
    <row r="8978" spans="1:19" x14ac:dyDescent="0.3">
      <c r="A8978" s="1090">
        <v>8973</v>
      </c>
      <c r="B8978" s="1091"/>
      <c r="C8978" s="1091"/>
      <c r="D8978" s="1097"/>
      <c r="E8978" s="1093">
        <f t="shared" si="561"/>
        <v>0</v>
      </c>
      <c r="F8978" s="1094">
        <f t="shared" si="562"/>
        <v>0</v>
      </c>
      <c r="G8978" s="1095">
        <f t="shared" si="563"/>
        <v>0</v>
      </c>
      <c r="H8978" s="1090" t="str">
        <f t="shared" ca="1" si="564"/>
        <v/>
      </c>
      <c r="I8978" s="1109"/>
      <c r="J8978" s="1109"/>
      <c r="K8978" s="1112"/>
      <c r="L8978" s="1091"/>
      <c r="M8978" s="1091"/>
      <c r="N8978" s="1091"/>
      <c r="O8978" s="1091"/>
      <c r="P8978" s="1096"/>
      <c r="Q8978" s="1096"/>
      <c r="R8978" s="1096"/>
      <c r="S8978" s="1091"/>
    </row>
    <row r="8979" spans="1:19" x14ac:dyDescent="0.3">
      <c r="A8979" s="1090">
        <v>8974</v>
      </c>
      <c r="B8979" s="1091"/>
      <c r="C8979" s="1091"/>
      <c r="D8979" s="1097"/>
      <c r="E8979" s="1093">
        <f t="shared" si="561"/>
        <v>0</v>
      </c>
      <c r="F8979" s="1094">
        <f t="shared" si="562"/>
        <v>0</v>
      </c>
      <c r="G8979" s="1095">
        <f t="shared" si="563"/>
        <v>0</v>
      </c>
      <c r="H8979" s="1090" t="str">
        <f t="shared" ca="1" si="564"/>
        <v/>
      </c>
      <c r="I8979" s="1109"/>
      <c r="J8979" s="1109"/>
      <c r="K8979" s="1112"/>
      <c r="L8979" s="1091"/>
      <c r="M8979" s="1091"/>
      <c r="N8979" s="1091"/>
      <c r="O8979" s="1091"/>
      <c r="P8979" s="1096"/>
      <c r="Q8979" s="1096"/>
      <c r="R8979" s="1096"/>
      <c r="S8979" s="1091"/>
    </row>
    <row r="8980" spans="1:19" x14ac:dyDescent="0.3">
      <c r="A8980" s="1090">
        <v>8975</v>
      </c>
      <c r="B8980" s="1091"/>
      <c r="C8980" s="1091"/>
      <c r="D8980" s="1097"/>
      <c r="E8980" s="1093">
        <f t="shared" si="561"/>
        <v>0</v>
      </c>
      <c r="F8980" s="1094">
        <f t="shared" si="562"/>
        <v>0</v>
      </c>
      <c r="G8980" s="1095">
        <f t="shared" si="563"/>
        <v>0</v>
      </c>
      <c r="H8980" s="1090" t="str">
        <f t="shared" ca="1" si="564"/>
        <v/>
      </c>
      <c r="I8980" s="1109"/>
      <c r="J8980" s="1109"/>
      <c r="K8980" s="1112"/>
      <c r="L8980" s="1091"/>
      <c r="M8980" s="1091"/>
      <c r="N8980" s="1091"/>
      <c r="O8980" s="1091"/>
      <c r="P8980" s="1096"/>
      <c r="Q8980" s="1096"/>
      <c r="R8980" s="1096"/>
      <c r="S8980" s="1091"/>
    </row>
    <row r="8981" spans="1:19" x14ac:dyDescent="0.3">
      <c r="A8981" s="1090">
        <v>8976</v>
      </c>
      <c r="B8981" s="1091"/>
      <c r="C8981" s="1091"/>
      <c r="D8981" s="1097"/>
      <c r="E8981" s="1093">
        <f t="shared" si="561"/>
        <v>0</v>
      </c>
      <c r="F8981" s="1094">
        <f t="shared" si="562"/>
        <v>0</v>
      </c>
      <c r="G8981" s="1095">
        <f t="shared" si="563"/>
        <v>0</v>
      </c>
      <c r="H8981" s="1090" t="str">
        <f t="shared" ca="1" si="564"/>
        <v/>
      </c>
      <c r="I8981" s="1109"/>
      <c r="J8981" s="1109"/>
      <c r="K8981" s="1112"/>
      <c r="L8981" s="1091"/>
      <c r="M8981" s="1091"/>
      <c r="N8981" s="1091"/>
      <c r="O8981" s="1091"/>
      <c r="P8981" s="1096"/>
      <c r="Q8981" s="1096"/>
      <c r="R8981" s="1096"/>
      <c r="S8981" s="1091"/>
    </row>
    <row r="8982" spans="1:19" x14ac:dyDescent="0.3">
      <c r="A8982" s="1090">
        <v>8977</v>
      </c>
      <c r="B8982" s="1091"/>
      <c r="C8982" s="1091"/>
      <c r="D8982" s="1097"/>
      <c r="E8982" s="1093">
        <f t="shared" si="561"/>
        <v>0</v>
      </c>
      <c r="F8982" s="1094">
        <f t="shared" si="562"/>
        <v>0</v>
      </c>
      <c r="G8982" s="1095">
        <f t="shared" si="563"/>
        <v>0</v>
      </c>
      <c r="H8982" s="1090" t="str">
        <f t="shared" ca="1" si="564"/>
        <v/>
      </c>
      <c r="I8982" s="1109"/>
      <c r="J8982" s="1109"/>
      <c r="K8982" s="1112"/>
      <c r="L8982" s="1091"/>
      <c r="M8982" s="1091"/>
      <c r="N8982" s="1091"/>
      <c r="O8982" s="1091"/>
      <c r="P8982" s="1096"/>
      <c r="Q8982" s="1096"/>
      <c r="R8982" s="1096"/>
      <c r="S8982" s="1091"/>
    </row>
    <row r="8983" spans="1:19" x14ac:dyDescent="0.3">
      <c r="A8983" s="1090">
        <v>8978</v>
      </c>
      <c r="B8983" s="1091"/>
      <c r="C8983" s="1091"/>
      <c r="D8983" s="1097"/>
      <c r="E8983" s="1093">
        <f t="shared" si="561"/>
        <v>0</v>
      </c>
      <c r="F8983" s="1094">
        <f t="shared" si="562"/>
        <v>0</v>
      </c>
      <c r="G8983" s="1095">
        <f t="shared" si="563"/>
        <v>0</v>
      </c>
      <c r="H8983" s="1090" t="str">
        <f t="shared" ca="1" si="564"/>
        <v/>
      </c>
      <c r="I8983" s="1109"/>
      <c r="J8983" s="1109"/>
      <c r="K8983" s="1112"/>
      <c r="L8983" s="1091"/>
      <c r="M8983" s="1091"/>
      <c r="N8983" s="1091"/>
      <c r="O8983" s="1091"/>
      <c r="P8983" s="1096"/>
      <c r="Q8983" s="1096"/>
      <c r="R8983" s="1096"/>
      <c r="S8983" s="1091"/>
    </row>
    <row r="8984" spans="1:19" x14ac:dyDescent="0.3">
      <c r="A8984" s="1090">
        <v>8979</v>
      </c>
      <c r="B8984" s="1091"/>
      <c r="C8984" s="1091"/>
      <c r="D8984" s="1097"/>
      <c r="E8984" s="1093">
        <f t="shared" si="561"/>
        <v>0</v>
      </c>
      <c r="F8984" s="1094">
        <f t="shared" si="562"/>
        <v>0</v>
      </c>
      <c r="G8984" s="1095">
        <f t="shared" si="563"/>
        <v>0</v>
      </c>
      <c r="H8984" s="1090" t="str">
        <f t="shared" ca="1" si="564"/>
        <v/>
      </c>
      <c r="I8984" s="1109"/>
      <c r="J8984" s="1109"/>
      <c r="K8984" s="1112"/>
      <c r="L8984" s="1091"/>
      <c r="M8984" s="1091"/>
      <c r="N8984" s="1091"/>
      <c r="O8984" s="1091"/>
      <c r="P8984" s="1096"/>
      <c r="Q8984" s="1096"/>
      <c r="R8984" s="1096"/>
      <c r="S8984" s="1091"/>
    </row>
    <row r="8985" spans="1:19" x14ac:dyDescent="0.3">
      <c r="A8985" s="1090">
        <v>8980</v>
      </c>
      <c r="B8985" s="1091"/>
      <c r="C8985" s="1091"/>
      <c r="D8985" s="1097"/>
      <c r="E8985" s="1093">
        <f t="shared" si="561"/>
        <v>0</v>
      </c>
      <c r="F8985" s="1094">
        <f t="shared" si="562"/>
        <v>0</v>
      </c>
      <c r="G8985" s="1095">
        <f t="shared" si="563"/>
        <v>0</v>
      </c>
      <c r="H8985" s="1090" t="str">
        <f t="shared" ca="1" si="564"/>
        <v/>
      </c>
      <c r="I8985" s="1109"/>
      <c r="J8985" s="1109"/>
      <c r="K8985" s="1112"/>
      <c r="L8985" s="1091"/>
      <c r="M8985" s="1091"/>
      <c r="N8985" s="1091"/>
      <c r="O8985" s="1091"/>
      <c r="P8985" s="1096"/>
      <c r="Q8985" s="1096"/>
      <c r="R8985" s="1096"/>
      <c r="S8985" s="1091"/>
    </row>
    <row r="8986" spans="1:19" x14ac:dyDescent="0.3">
      <c r="A8986" s="1090">
        <v>8981</v>
      </c>
      <c r="B8986" s="1091"/>
      <c r="C8986" s="1091"/>
      <c r="D8986" s="1097"/>
      <c r="E8986" s="1093">
        <f t="shared" si="561"/>
        <v>0</v>
      </c>
      <c r="F8986" s="1094">
        <f t="shared" si="562"/>
        <v>0</v>
      </c>
      <c r="G8986" s="1095">
        <f t="shared" si="563"/>
        <v>0</v>
      </c>
      <c r="H8986" s="1090" t="str">
        <f t="shared" ca="1" si="564"/>
        <v/>
      </c>
      <c r="I8986" s="1109"/>
      <c r="J8986" s="1109"/>
      <c r="K8986" s="1112"/>
      <c r="L8986" s="1091"/>
      <c r="M8986" s="1091"/>
      <c r="N8986" s="1091"/>
      <c r="O8986" s="1091"/>
      <c r="P8986" s="1096"/>
      <c r="Q8986" s="1096"/>
      <c r="R8986" s="1096"/>
      <c r="S8986" s="1091"/>
    </row>
    <row r="8987" spans="1:19" x14ac:dyDescent="0.3">
      <c r="A8987" s="1090">
        <v>8982</v>
      </c>
      <c r="B8987" s="1091"/>
      <c r="C8987" s="1091"/>
      <c r="D8987" s="1097"/>
      <c r="E8987" s="1093">
        <f t="shared" si="561"/>
        <v>0</v>
      </c>
      <c r="F8987" s="1094">
        <f t="shared" si="562"/>
        <v>0</v>
      </c>
      <c r="G8987" s="1095">
        <f t="shared" si="563"/>
        <v>0</v>
      </c>
      <c r="H8987" s="1090" t="str">
        <f t="shared" ca="1" si="564"/>
        <v/>
      </c>
      <c r="I8987" s="1109"/>
      <c r="J8987" s="1109"/>
      <c r="K8987" s="1112"/>
      <c r="L8987" s="1091"/>
      <c r="M8987" s="1091"/>
      <c r="N8987" s="1091"/>
      <c r="O8987" s="1091"/>
      <c r="P8987" s="1096"/>
      <c r="Q8987" s="1096"/>
      <c r="R8987" s="1096"/>
      <c r="S8987" s="1091"/>
    </row>
    <row r="8988" spans="1:19" x14ac:dyDescent="0.3">
      <c r="A8988" s="1090">
        <v>8983</v>
      </c>
      <c r="B8988" s="1091"/>
      <c r="C8988" s="1091"/>
      <c r="D8988" s="1097"/>
      <c r="E8988" s="1093">
        <f t="shared" si="561"/>
        <v>0</v>
      </c>
      <c r="F8988" s="1094">
        <f t="shared" si="562"/>
        <v>0</v>
      </c>
      <c r="G8988" s="1095">
        <f t="shared" si="563"/>
        <v>0</v>
      </c>
      <c r="H8988" s="1090" t="str">
        <f t="shared" ca="1" si="564"/>
        <v/>
      </c>
      <c r="I8988" s="1109"/>
      <c r="J8988" s="1109"/>
      <c r="K8988" s="1112"/>
      <c r="L8988" s="1091"/>
      <c r="M8988" s="1091"/>
      <c r="N8988" s="1091"/>
      <c r="O8988" s="1091"/>
      <c r="P8988" s="1096"/>
      <c r="Q8988" s="1096"/>
      <c r="R8988" s="1096"/>
      <c r="S8988" s="1091"/>
    </row>
    <row r="8989" spans="1:19" x14ac:dyDescent="0.3">
      <c r="A8989" s="1090">
        <v>8984</v>
      </c>
      <c r="B8989" s="1091"/>
      <c r="C8989" s="1091"/>
      <c r="D8989" s="1097"/>
      <c r="E8989" s="1093">
        <f t="shared" si="561"/>
        <v>0</v>
      </c>
      <c r="F8989" s="1094">
        <f t="shared" si="562"/>
        <v>0</v>
      </c>
      <c r="G8989" s="1095">
        <f t="shared" si="563"/>
        <v>0</v>
      </c>
      <c r="H8989" s="1090" t="str">
        <f t="shared" ca="1" si="564"/>
        <v/>
      </c>
      <c r="I8989" s="1109"/>
      <c r="J8989" s="1109"/>
      <c r="K8989" s="1112"/>
      <c r="L8989" s="1091"/>
      <c r="M8989" s="1091"/>
      <c r="N8989" s="1091"/>
      <c r="O8989" s="1091"/>
      <c r="P8989" s="1096"/>
      <c r="Q8989" s="1096"/>
      <c r="R8989" s="1096"/>
      <c r="S8989" s="1091"/>
    </row>
    <row r="8990" spans="1:19" x14ac:dyDescent="0.3">
      <c r="A8990" s="1090">
        <v>8985</v>
      </c>
      <c r="B8990" s="1091"/>
      <c r="C8990" s="1091"/>
      <c r="D8990" s="1097"/>
      <c r="E8990" s="1093">
        <f t="shared" si="561"/>
        <v>0</v>
      </c>
      <c r="F8990" s="1094">
        <f t="shared" si="562"/>
        <v>0</v>
      </c>
      <c r="G8990" s="1095">
        <f t="shared" si="563"/>
        <v>0</v>
      </c>
      <c r="H8990" s="1090" t="str">
        <f t="shared" ca="1" si="564"/>
        <v/>
      </c>
      <c r="I8990" s="1109"/>
      <c r="J8990" s="1109"/>
      <c r="K8990" s="1112"/>
      <c r="L8990" s="1091"/>
      <c r="M8990" s="1091"/>
      <c r="N8990" s="1091"/>
      <c r="O8990" s="1091"/>
      <c r="P8990" s="1096"/>
      <c r="Q8990" s="1096"/>
      <c r="R8990" s="1096"/>
      <c r="S8990" s="1091"/>
    </row>
    <row r="8991" spans="1:19" x14ac:dyDescent="0.3">
      <c r="A8991" s="1090">
        <v>8986</v>
      </c>
      <c r="B8991" s="1091"/>
      <c r="C8991" s="1091"/>
      <c r="D8991" s="1097"/>
      <c r="E8991" s="1093">
        <f t="shared" si="561"/>
        <v>0</v>
      </c>
      <c r="F8991" s="1094">
        <f t="shared" si="562"/>
        <v>0</v>
      </c>
      <c r="G8991" s="1095">
        <f t="shared" si="563"/>
        <v>0</v>
      </c>
      <c r="H8991" s="1090" t="str">
        <f t="shared" ca="1" si="564"/>
        <v/>
      </c>
      <c r="I8991" s="1109"/>
      <c r="J8991" s="1109"/>
      <c r="K8991" s="1112"/>
      <c r="L8991" s="1091"/>
      <c r="M8991" s="1091"/>
      <c r="N8991" s="1091"/>
      <c r="O8991" s="1091"/>
      <c r="P8991" s="1096"/>
      <c r="Q8991" s="1096"/>
      <c r="R8991" s="1096"/>
      <c r="S8991" s="1091"/>
    </row>
    <row r="8992" spans="1:19" x14ac:dyDescent="0.3">
      <c r="A8992" s="1090">
        <v>8987</v>
      </c>
      <c r="B8992" s="1091"/>
      <c r="C8992" s="1091"/>
      <c r="D8992" s="1097"/>
      <c r="E8992" s="1093">
        <f t="shared" si="561"/>
        <v>0</v>
      </c>
      <c r="F8992" s="1094">
        <f t="shared" si="562"/>
        <v>0</v>
      </c>
      <c r="G8992" s="1095">
        <f t="shared" si="563"/>
        <v>0</v>
      </c>
      <c r="H8992" s="1090" t="str">
        <f t="shared" ca="1" si="564"/>
        <v/>
      </c>
      <c r="I8992" s="1109"/>
      <c r="J8992" s="1109"/>
      <c r="K8992" s="1112"/>
      <c r="L8992" s="1091"/>
      <c r="M8992" s="1091"/>
      <c r="N8992" s="1091"/>
      <c r="O8992" s="1091"/>
      <c r="P8992" s="1096"/>
      <c r="Q8992" s="1096"/>
      <c r="R8992" s="1096"/>
      <c r="S8992" s="1091"/>
    </row>
    <row r="8993" spans="1:19" x14ac:dyDescent="0.3">
      <c r="A8993" s="1090">
        <v>8988</v>
      </c>
      <c r="B8993" s="1091"/>
      <c r="C8993" s="1091"/>
      <c r="D8993" s="1097"/>
      <c r="E8993" s="1093">
        <f t="shared" si="561"/>
        <v>0</v>
      </c>
      <c r="F8993" s="1094">
        <f t="shared" si="562"/>
        <v>0</v>
      </c>
      <c r="G8993" s="1095">
        <f t="shared" si="563"/>
        <v>0</v>
      </c>
      <c r="H8993" s="1090" t="str">
        <f t="shared" ca="1" si="564"/>
        <v/>
      </c>
      <c r="I8993" s="1109"/>
      <c r="J8993" s="1109"/>
      <c r="K8993" s="1112"/>
      <c r="L8993" s="1091"/>
      <c r="M8993" s="1091"/>
      <c r="N8993" s="1091"/>
      <c r="O8993" s="1091"/>
      <c r="P8993" s="1096"/>
      <c r="Q8993" s="1096"/>
      <c r="R8993" s="1096"/>
      <c r="S8993" s="1091"/>
    </row>
    <row r="8994" spans="1:19" x14ac:dyDescent="0.3">
      <c r="A8994" s="1090">
        <v>8989</v>
      </c>
      <c r="B8994" s="1091"/>
      <c r="C8994" s="1091"/>
      <c r="D8994" s="1097"/>
      <c r="E8994" s="1093">
        <f t="shared" si="561"/>
        <v>0</v>
      </c>
      <c r="F8994" s="1094">
        <f t="shared" si="562"/>
        <v>0</v>
      </c>
      <c r="G8994" s="1095">
        <f t="shared" si="563"/>
        <v>0</v>
      </c>
      <c r="H8994" s="1090" t="str">
        <f t="shared" ca="1" si="564"/>
        <v/>
      </c>
      <c r="I8994" s="1109"/>
      <c r="J8994" s="1109"/>
      <c r="K8994" s="1112"/>
      <c r="L8994" s="1091"/>
      <c r="M8994" s="1091"/>
      <c r="N8994" s="1091"/>
      <c r="O8994" s="1091"/>
      <c r="P8994" s="1096"/>
      <c r="Q8994" s="1096"/>
      <c r="R8994" s="1096"/>
      <c r="S8994" s="1091"/>
    </row>
    <row r="8995" spans="1:19" x14ac:dyDescent="0.3">
      <c r="A8995" s="1090">
        <v>8990</v>
      </c>
      <c r="B8995" s="1091"/>
      <c r="C8995" s="1091"/>
      <c r="D8995" s="1097"/>
      <c r="E8995" s="1093">
        <f t="shared" si="561"/>
        <v>0</v>
      </c>
      <c r="F8995" s="1094">
        <f t="shared" si="562"/>
        <v>0</v>
      </c>
      <c r="G8995" s="1095">
        <f t="shared" si="563"/>
        <v>0</v>
      </c>
      <c r="H8995" s="1090" t="str">
        <f t="shared" ca="1" si="564"/>
        <v/>
      </c>
      <c r="I8995" s="1109"/>
      <c r="J8995" s="1109"/>
      <c r="K8995" s="1112"/>
      <c r="L8995" s="1091"/>
      <c r="M8995" s="1091"/>
      <c r="N8995" s="1091"/>
      <c r="O8995" s="1091"/>
      <c r="P8995" s="1096"/>
      <c r="Q8995" s="1096"/>
      <c r="R8995" s="1096"/>
      <c r="S8995" s="1091"/>
    </row>
    <row r="8996" spans="1:19" x14ac:dyDescent="0.3">
      <c r="A8996" s="1090">
        <v>8991</v>
      </c>
      <c r="B8996" s="1091"/>
      <c r="C8996" s="1091"/>
      <c r="D8996" s="1097"/>
      <c r="E8996" s="1093">
        <f t="shared" si="561"/>
        <v>0</v>
      </c>
      <c r="F8996" s="1094">
        <f t="shared" si="562"/>
        <v>0</v>
      </c>
      <c r="G8996" s="1095">
        <f t="shared" si="563"/>
        <v>0</v>
      </c>
      <c r="H8996" s="1090" t="str">
        <f t="shared" ca="1" si="564"/>
        <v/>
      </c>
      <c r="I8996" s="1109"/>
      <c r="J8996" s="1109"/>
      <c r="K8996" s="1112"/>
      <c r="L8996" s="1091"/>
      <c r="M8996" s="1091"/>
      <c r="N8996" s="1091"/>
      <c r="O8996" s="1091"/>
      <c r="P8996" s="1096"/>
      <c r="Q8996" s="1096"/>
      <c r="R8996" s="1096"/>
      <c r="S8996" s="1091"/>
    </row>
    <row r="8997" spans="1:19" x14ac:dyDescent="0.3">
      <c r="A8997" s="1090">
        <v>8992</v>
      </c>
      <c r="B8997" s="1091"/>
      <c r="C8997" s="1091"/>
      <c r="D8997" s="1097"/>
      <c r="E8997" s="1093">
        <f t="shared" si="561"/>
        <v>0</v>
      </c>
      <c r="F8997" s="1094">
        <f t="shared" si="562"/>
        <v>0</v>
      </c>
      <c r="G8997" s="1095">
        <f t="shared" si="563"/>
        <v>0</v>
      </c>
      <c r="H8997" s="1090" t="str">
        <f t="shared" ca="1" si="564"/>
        <v/>
      </c>
      <c r="I8997" s="1109"/>
      <c r="J8997" s="1109"/>
      <c r="K8997" s="1112"/>
      <c r="L8997" s="1091"/>
      <c r="M8997" s="1091"/>
      <c r="N8997" s="1091"/>
      <c r="O8997" s="1091"/>
      <c r="P8997" s="1096"/>
      <c r="Q8997" s="1096"/>
      <c r="R8997" s="1096"/>
      <c r="S8997" s="1091"/>
    </row>
    <row r="8998" spans="1:19" x14ac:dyDescent="0.3">
      <c r="A8998" s="1090">
        <v>8993</v>
      </c>
      <c r="B8998" s="1091"/>
      <c r="C8998" s="1091"/>
      <c r="D8998" s="1097"/>
      <c r="E8998" s="1093">
        <f t="shared" si="561"/>
        <v>0</v>
      </c>
      <c r="F8998" s="1094">
        <f t="shared" si="562"/>
        <v>0</v>
      </c>
      <c r="G8998" s="1095">
        <f t="shared" si="563"/>
        <v>0</v>
      </c>
      <c r="H8998" s="1090" t="str">
        <f t="shared" ca="1" si="564"/>
        <v/>
      </c>
      <c r="I8998" s="1109"/>
      <c r="J8998" s="1109"/>
      <c r="K8998" s="1112"/>
      <c r="L8998" s="1091"/>
      <c r="M8998" s="1091"/>
      <c r="N8998" s="1091"/>
      <c r="O8998" s="1091"/>
      <c r="P8998" s="1096"/>
      <c r="Q8998" s="1096"/>
      <c r="R8998" s="1096"/>
      <c r="S8998" s="1091"/>
    </row>
    <row r="8999" spans="1:19" x14ac:dyDescent="0.3">
      <c r="A8999" s="1090">
        <v>8994</v>
      </c>
      <c r="B8999" s="1091"/>
      <c r="C8999" s="1091"/>
      <c r="D8999" s="1097"/>
      <c r="E8999" s="1093">
        <f t="shared" si="561"/>
        <v>0</v>
      </c>
      <c r="F8999" s="1094">
        <f t="shared" si="562"/>
        <v>0</v>
      </c>
      <c r="G8999" s="1095">
        <f t="shared" si="563"/>
        <v>0</v>
      </c>
      <c r="H8999" s="1090" t="str">
        <f t="shared" ca="1" si="564"/>
        <v/>
      </c>
      <c r="I8999" s="1109"/>
      <c r="J8999" s="1109"/>
      <c r="K8999" s="1112"/>
      <c r="L8999" s="1091"/>
      <c r="M8999" s="1091"/>
      <c r="N8999" s="1091"/>
      <c r="O8999" s="1091"/>
      <c r="P8999" s="1096"/>
      <c r="Q8999" s="1096"/>
      <c r="R8999" s="1096"/>
      <c r="S8999" s="1091"/>
    </row>
    <row r="9000" spans="1:19" x14ac:dyDescent="0.3">
      <c r="A9000" s="1090">
        <v>8995</v>
      </c>
      <c r="B9000" s="1091"/>
      <c r="C9000" s="1091"/>
      <c r="D9000" s="1097"/>
      <c r="E9000" s="1093">
        <f t="shared" si="561"/>
        <v>0</v>
      </c>
      <c r="F9000" s="1094">
        <f t="shared" si="562"/>
        <v>0</v>
      </c>
      <c r="G9000" s="1095">
        <f t="shared" si="563"/>
        <v>0</v>
      </c>
      <c r="H9000" s="1090" t="str">
        <f t="shared" ca="1" si="564"/>
        <v/>
      </c>
      <c r="I9000" s="1109"/>
      <c r="J9000" s="1109"/>
      <c r="K9000" s="1112"/>
      <c r="L9000" s="1091"/>
      <c r="M9000" s="1091"/>
      <c r="N9000" s="1091"/>
      <c r="O9000" s="1091"/>
      <c r="P9000" s="1096"/>
      <c r="Q9000" s="1096"/>
      <c r="R9000" s="1096"/>
      <c r="S9000" s="1091"/>
    </row>
    <row r="9001" spans="1:19" x14ac:dyDescent="0.3">
      <c r="A9001" s="1090">
        <v>8996</v>
      </c>
      <c r="B9001" s="1091"/>
      <c r="C9001" s="1091"/>
      <c r="D9001" s="1097"/>
      <c r="E9001" s="1093">
        <f t="shared" si="561"/>
        <v>0</v>
      </c>
      <c r="F9001" s="1094">
        <f t="shared" si="562"/>
        <v>0</v>
      </c>
      <c r="G9001" s="1095">
        <f t="shared" si="563"/>
        <v>0</v>
      </c>
      <c r="H9001" s="1090" t="str">
        <f t="shared" ca="1" si="564"/>
        <v/>
      </c>
      <c r="I9001" s="1109"/>
      <c r="J9001" s="1109"/>
      <c r="K9001" s="1112"/>
      <c r="L9001" s="1091"/>
      <c r="M9001" s="1091"/>
      <c r="N9001" s="1091"/>
      <c r="O9001" s="1091"/>
      <c r="P9001" s="1096"/>
      <c r="Q9001" s="1096"/>
      <c r="R9001" s="1096"/>
      <c r="S9001" s="1091"/>
    </row>
    <row r="9002" spans="1:19" x14ac:dyDescent="0.3">
      <c r="A9002" s="1090">
        <v>8997</v>
      </c>
      <c r="B9002" s="1091"/>
      <c r="C9002" s="1091"/>
      <c r="D9002" s="1097"/>
      <c r="E9002" s="1093">
        <f t="shared" si="561"/>
        <v>0</v>
      </c>
      <c r="F9002" s="1094">
        <f t="shared" si="562"/>
        <v>0</v>
      </c>
      <c r="G9002" s="1095">
        <f t="shared" si="563"/>
        <v>0</v>
      </c>
      <c r="H9002" s="1090" t="str">
        <f t="shared" ca="1" si="564"/>
        <v/>
      </c>
      <c r="I9002" s="1109"/>
      <c r="J9002" s="1109"/>
      <c r="K9002" s="1112"/>
      <c r="L9002" s="1091"/>
      <c r="M9002" s="1091"/>
      <c r="N9002" s="1091"/>
      <c r="O9002" s="1091"/>
      <c r="P9002" s="1096"/>
      <c r="Q9002" s="1096"/>
      <c r="R9002" s="1096"/>
      <c r="S9002" s="1091"/>
    </row>
    <row r="9003" spans="1:19" x14ac:dyDescent="0.3">
      <c r="A9003" s="1090">
        <v>8998</v>
      </c>
      <c r="B9003" s="1091"/>
      <c r="C9003" s="1091"/>
      <c r="D9003" s="1097"/>
      <c r="E9003" s="1093">
        <f t="shared" si="561"/>
        <v>0</v>
      </c>
      <c r="F9003" s="1094">
        <f t="shared" si="562"/>
        <v>0</v>
      </c>
      <c r="G9003" s="1095">
        <f t="shared" si="563"/>
        <v>0</v>
      </c>
      <c r="H9003" s="1090" t="str">
        <f t="shared" ca="1" si="564"/>
        <v/>
      </c>
      <c r="I9003" s="1109"/>
      <c r="J9003" s="1109"/>
      <c r="K9003" s="1112"/>
      <c r="L9003" s="1091"/>
      <c r="M9003" s="1091"/>
      <c r="N9003" s="1091"/>
      <c r="O9003" s="1091"/>
      <c r="P9003" s="1096"/>
      <c r="Q9003" s="1096"/>
      <c r="R9003" s="1096"/>
      <c r="S9003" s="1091"/>
    </row>
    <row r="9004" spans="1:19" x14ac:dyDescent="0.3">
      <c r="A9004" s="1090">
        <v>8999</v>
      </c>
      <c r="B9004" s="1091"/>
      <c r="C9004" s="1091"/>
      <c r="D9004" s="1097"/>
      <c r="E9004" s="1093">
        <f t="shared" si="561"/>
        <v>0</v>
      </c>
      <c r="F9004" s="1094">
        <f t="shared" si="562"/>
        <v>0</v>
      </c>
      <c r="G9004" s="1095">
        <f t="shared" si="563"/>
        <v>0</v>
      </c>
      <c r="H9004" s="1090" t="str">
        <f t="shared" ca="1" si="564"/>
        <v/>
      </c>
      <c r="I9004" s="1109"/>
      <c r="J9004" s="1109"/>
      <c r="K9004" s="1112"/>
      <c r="L9004" s="1091"/>
      <c r="M9004" s="1091"/>
      <c r="N9004" s="1091"/>
      <c r="O9004" s="1091"/>
      <c r="P9004" s="1096"/>
      <c r="Q9004" s="1096"/>
      <c r="R9004" s="1096"/>
      <c r="S9004" s="1091"/>
    </row>
    <row r="9005" spans="1:19" x14ac:dyDescent="0.3">
      <c r="A9005" s="1090">
        <v>9000</v>
      </c>
      <c r="B9005" s="1091"/>
      <c r="C9005" s="1091"/>
      <c r="D9005" s="1097"/>
      <c r="E9005" s="1093">
        <f t="shared" si="561"/>
        <v>0</v>
      </c>
      <c r="F9005" s="1094">
        <f t="shared" si="562"/>
        <v>0</v>
      </c>
      <c r="G9005" s="1095">
        <f t="shared" si="563"/>
        <v>0</v>
      </c>
      <c r="H9005" s="1090" t="str">
        <f t="shared" ca="1" si="564"/>
        <v/>
      </c>
      <c r="I9005" s="1109"/>
      <c r="J9005" s="1109"/>
      <c r="K9005" s="1112"/>
      <c r="L9005" s="1091"/>
      <c r="M9005" s="1091"/>
      <c r="N9005" s="1091"/>
      <c r="O9005" s="1091"/>
      <c r="P9005" s="1096"/>
      <c r="Q9005" s="1096"/>
      <c r="R9005" s="1096"/>
      <c r="S9005" s="1091"/>
    </row>
    <row r="9006" spans="1:19" x14ac:dyDescent="0.3">
      <c r="A9006" s="1090">
        <v>9001</v>
      </c>
      <c r="B9006" s="1091"/>
      <c r="C9006" s="1091"/>
      <c r="D9006" s="1097"/>
      <c r="E9006" s="1093">
        <f t="shared" si="561"/>
        <v>0</v>
      </c>
      <c r="F9006" s="1094">
        <f t="shared" si="562"/>
        <v>0</v>
      </c>
      <c r="G9006" s="1095">
        <f t="shared" si="563"/>
        <v>0</v>
      </c>
      <c r="H9006" s="1090" t="str">
        <f t="shared" ca="1" si="564"/>
        <v/>
      </c>
      <c r="I9006" s="1109"/>
      <c r="J9006" s="1109"/>
      <c r="K9006" s="1112"/>
      <c r="L9006" s="1091"/>
      <c r="M9006" s="1091"/>
      <c r="N9006" s="1091"/>
      <c r="O9006" s="1091"/>
      <c r="P9006" s="1096"/>
      <c r="Q9006" s="1096"/>
      <c r="R9006" s="1096"/>
      <c r="S9006" s="1091"/>
    </row>
    <row r="9007" spans="1:19" x14ac:dyDescent="0.3">
      <c r="A9007" s="1090">
        <v>9002</v>
      </c>
      <c r="B9007" s="1091"/>
      <c r="C9007" s="1091"/>
      <c r="D9007" s="1097"/>
      <c r="E9007" s="1093">
        <f t="shared" si="561"/>
        <v>0</v>
      </c>
      <c r="F9007" s="1094">
        <f t="shared" si="562"/>
        <v>0</v>
      </c>
      <c r="G9007" s="1095">
        <f t="shared" si="563"/>
        <v>0</v>
      </c>
      <c r="H9007" s="1090" t="str">
        <f t="shared" ca="1" si="564"/>
        <v/>
      </c>
      <c r="I9007" s="1109"/>
      <c r="J9007" s="1109"/>
      <c r="K9007" s="1112"/>
      <c r="L9007" s="1091"/>
      <c r="M9007" s="1091"/>
      <c r="N9007" s="1091"/>
      <c r="O9007" s="1091"/>
      <c r="P9007" s="1096"/>
      <c r="Q9007" s="1096"/>
      <c r="R9007" s="1096"/>
      <c r="S9007" s="1091"/>
    </row>
    <row r="9008" spans="1:19" x14ac:dyDescent="0.3">
      <c r="A9008" s="1090">
        <v>9003</v>
      </c>
      <c r="B9008" s="1091"/>
      <c r="C9008" s="1091"/>
      <c r="D9008" s="1097"/>
      <c r="E9008" s="1093">
        <f t="shared" si="561"/>
        <v>0</v>
      </c>
      <c r="F9008" s="1094">
        <f t="shared" si="562"/>
        <v>0</v>
      </c>
      <c r="G9008" s="1095">
        <f t="shared" si="563"/>
        <v>0</v>
      </c>
      <c r="H9008" s="1090" t="str">
        <f t="shared" ca="1" si="564"/>
        <v/>
      </c>
      <c r="I9008" s="1109"/>
      <c r="J9008" s="1109"/>
      <c r="K9008" s="1112"/>
      <c r="L9008" s="1091"/>
      <c r="M9008" s="1091"/>
      <c r="N9008" s="1091"/>
      <c r="O9008" s="1091"/>
      <c r="P9008" s="1096"/>
      <c r="Q9008" s="1096"/>
      <c r="R9008" s="1096"/>
      <c r="S9008" s="1091"/>
    </row>
    <row r="9009" spans="1:19" x14ac:dyDescent="0.3">
      <c r="A9009" s="1090">
        <v>9004</v>
      </c>
      <c r="B9009" s="1091"/>
      <c r="C9009" s="1091"/>
      <c r="D9009" s="1097"/>
      <c r="E9009" s="1093">
        <f t="shared" si="561"/>
        <v>0</v>
      </c>
      <c r="F9009" s="1094">
        <f t="shared" si="562"/>
        <v>0</v>
      </c>
      <c r="G9009" s="1095">
        <f t="shared" si="563"/>
        <v>0</v>
      </c>
      <c r="H9009" s="1090" t="str">
        <f t="shared" ca="1" si="564"/>
        <v/>
      </c>
      <c r="I9009" s="1109"/>
      <c r="J9009" s="1109"/>
      <c r="K9009" s="1112"/>
      <c r="L9009" s="1091"/>
      <c r="M9009" s="1091"/>
      <c r="N9009" s="1091"/>
      <c r="O9009" s="1091"/>
      <c r="P9009" s="1096"/>
      <c r="Q9009" s="1096"/>
      <c r="R9009" s="1096"/>
      <c r="S9009" s="1091"/>
    </row>
    <row r="9010" spans="1:19" x14ac:dyDescent="0.3">
      <c r="A9010" s="1090">
        <v>9005</v>
      </c>
      <c r="B9010" s="1091"/>
      <c r="C9010" s="1091"/>
      <c r="D9010" s="1097"/>
      <c r="E9010" s="1093">
        <f t="shared" si="561"/>
        <v>0</v>
      </c>
      <c r="F9010" s="1094">
        <f t="shared" si="562"/>
        <v>0</v>
      </c>
      <c r="G9010" s="1095">
        <f t="shared" si="563"/>
        <v>0</v>
      </c>
      <c r="H9010" s="1090" t="str">
        <f t="shared" ca="1" si="564"/>
        <v/>
      </c>
      <c r="I9010" s="1109"/>
      <c r="J9010" s="1109"/>
      <c r="K9010" s="1112"/>
      <c r="L9010" s="1091"/>
      <c r="M9010" s="1091"/>
      <c r="N9010" s="1091"/>
      <c r="O9010" s="1091"/>
      <c r="P9010" s="1096"/>
      <c r="Q9010" s="1096"/>
      <c r="R9010" s="1096"/>
      <c r="S9010" s="1091"/>
    </row>
    <row r="9011" spans="1:19" x14ac:dyDescent="0.3">
      <c r="A9011" s="1090">
        <v>9006</v>
      </c>
      <c r="B9011" s="1091"/>
      <c r="C9011" s="1091"/>
      <c r="D9011" s="1097"/>
      <c r="E9011" s="1093">
        <f t="shared" si="561"/>
        <v>0</v>
      </c>
      <c r="F9011" s="1094">
        <f t="shared" si="562"/>
        <v>0</v>
      </c>
      <c r="G9011" s="1095">
        <f t="shared" si="563"/>
        <v>0</v>
      </c>
      <c r="H9011" s="1090" t="str">
        <f t="shared" ca="1" si="564"/>
        <v/>
      </c>
      <c r="I9011" s="1109"/>
      <c r="J9011" s="1109"/>
      <c r="K9011" s="1112"/>
      <c r="L9011" s="1091"/>
      <c r="M9011" s="1091"/>
      <c r="N9011" s="1091"/>
      <c r="O9011" s="1091"/>
      <c r="P9011" s="1096"/>
      <c r="Q9011" s="1096"/>
      <c r="R9011" s="1096"/>
      <c r="S9011" s="1091"/>
    </row>
    <row r="9012" spans="1:19" x14ac:dyDescent="0.3">
      <c r="A9012" s="1090">
        <v>9007</v>
      </c>
      <c r="B9012" s="1091"/>
      <c r="C9012" s="1091"/>
      <c r="D9012" s="1097"/>
      <c r="E9012" s="1093">
        <f t="shared" si="561"/>
        <v>0</v>
      </c>
      <c r="F9012" s="1094">
        <f t="shared" si="562"/>
        <v>0</v>
      </c>
      <c r="G9012" s="1095">
        <f t="shared" si="563"/>
        <v>0</v>
      </c>
      <c r="H9012" s="1090" t="str">
        <f t="shared" ca="1" si="564"/>
        <v/>
      </c>
      <c r="I9012" s="1109"/>
      <c r="J9012" s="1109"/>
      <c r="K9012" s="1112"/>
      <c r="L9012" s="1091"/>
      <c r="M9012" s="1091"/>
      <c r="N9012" s="1091"/>
      <c r="O9012" s="1091"/>
      <c r="P9012" s="1096"/>
      <c r="Q9012" s="1096"/>
      <c r="R9012" s="1096"/>
      <c r="S9012" s="1091"/>
    </row>
    <row r="9013" spans="1:19" x14ac:dyDescent="0.3">
      <c r="A9013" s="1090">
        <v>9008</v>
      </c>
      <c r="B9013" s="1091"/>
      <c r="C9013" s="1091"/>
      <c r="D9013" s="1097"/>
      <c r="E9013" s="1093">
        <f t="shared" si="561"/>
        <v>0</v>
      </c>
      <c r="F9013" s="1094">
        <f t="shared" si="562"/>
        <v>0</v>
      </c>
      <c r="G9013" s="1095">
        <f t="shared" si="563"/>
        <v>0</v>
      </c>
      <c r="H9013" s="1090" t="str">
        <f t="shared" ca="1" si="564"/>
        <v/>
      </c>
      <c r="I9013" s="1109"/>
      <c r="J9013" s="1109"/>
      <c r="K9013" s="1112"/>
      <c r="L9013" s="1091"/>
      <c r="M9013" s="1091"/>
      <c r="N9013" s="1091"/>
      <c r="O9013" s="1091"/>
      <c r="P9013" s="1096"/>
      <c r="Q9013" s="1096"/>
      <c r="R9013" s="1096"/>
      <c r="S9013" s="1091"/>
    </row>
    <row r="9014" spans="1:19" x14ac:dyDescent="0.3">
      <c r="A9014" s="1090">
        <v>9009</v>
      </c>
      <c r="B9014" s="1091"/>
      <c r="C9014" s="1091"/>
      <c r="D9014" s="1097"/>
      <c r="E9014" s="1093">
        <f t="shared" si="561"/>
        <v>0</v>
      </c>
      <c r="F9014" s="1094">
        <f t="shared" si="562"/>
        <v>0</v>
      </c>
      <c r="G9014" s="1095">
        <f t="shared" si="563"/>
        <v>0</v>
      </c>
      <c r="H9014" s="1090" t="str">
        <f t="shared" ca="1" si="564"/>
        <v/>
      </c>
      <c r="I9014" s="1109"/>
      <c r="J9014" s="1109"/>
      <c r="K9014" s="1112"/>
      <c r="L9014" s="1091"/>
      <c r="M9014" s="1091"/>
      <c r="N9014" s="1091"/>
      <c r="O9014" s="1091"/>
      <c r="P9014" s="1096"/>
      <c r="Q9014" s="1096"/>
      <c r="R9014" s="1096"/>
      <c r="S9014" s="1091"/>
    </row>
    <row r="9015" spans="1:19" x14ac:dyDescent="0.3">
      <c r="A9015" s="1090">
        <v>9010</v>
      </c>
      <c r="B9015" s="1091"/>
      <c r="C9015" s="1091"/>
      <c r="D9015" s="1097"/>
      <c r="E9015" s="1093">
        <f t="shared" si="561"/>
        <v>0</v>
      </c>
      <c r="F9015" s="1094">
        <f t="shared" si="562"/>
        <v>0</v>
      </c>
      <c r="G9015" s="1095">
        <f t="shared" si="563"/>
        <v>0</v>
      </c>
      <c r="H9015" s="1090" t="str">
        <f t="shared" ca="1" si="564"/>
        <v/>
      </c>
      <c r="I9015" s="1109"/>
      <c r="J9015" s="1109"/>
      <c r="K9015" s="1112"/>
      <c r="L9015" s="1091"/>
      <c r="M9015" s="1091"/>
      <c r="N9015" s="1091"/>
      <c r="O9015" s="1091"/>
      <c r="P9015" s="1096"/>
      <c r="Q9015" s="1096"/>
      <c r="R9015" s="1096"/>
      <c r="S9015" s="1091"/>
    </row>
    <row r="9016" spans="1:19" x14ac:dyDescent="0.3">
      <c r="A9016" s="1090">
        <v>9011</v>
      </c>
      <c r="B9016" s="1091"/>
      <c r="C9016" s="1091"/>
      <c r="D9016" s="1097"/>
      <c r="E9016" s="1093">
        <f t="shared" si="561"/>
        <v>0</v>
      </c>
      <c r="F9016" s="1094">
        <f t="shared" si="562"/>
        <v>0</v>
      </c>
      <c r="G9016" s="1095">
        <f t="shared" si="563"/>
        <v>0</v>
      </c>
      <c r="H9016" s="1090" t="str">
        <f t="shared" ca="1" si="564"/>
        <v/>
      </c>
      <c r="I9016" s="1109"/>
      <c r="J9016" s="1109"/>
      <c r="K9016" s="1112"/>
      <c r="L9016" s="1091"/>
      <c r="M9016" s="1091"/>
      <c r="N9016" s="1091"/>
      <c r="O9016" s="1091"/>
      <c r="P9016" s="1096"/>
      <c r="Q9016" s="1096"/>
      <c r="R9016" s="1096"/>
      <c r="S9016" s="1091"/>
    </row>
    <row r="9017" spans="1:19" x14ac:dyDescent="0.3">
      <c r="A9017" s="1090">
        <v>9012</v>
      </c>
      <c r="B9017" s="1091"/>
      <c r="C9017" s="1091"/>
      <c r="D9017" s="1097"/>
      <c r="E9017" s="1093">
        <f t="shared" si="561"/>
        <v>0</v>
      </c>
      <c r="F9017" s="1094">
        <f t="shared" si="562"/>
        <v>0</v>
      </c>
      <c r="G9017" s="1095">
        <f t="shared" si="563"/>
        <v>0</v>
      </c>
      <c r="H9017" s="1090" t="str">
        <f t="shared" ca="1" si="564"/>
        <v/>
      </c>
      <c r="I9017" s="1109"/>
      <c r="J9017" s="1109"/>
      <c r="K9017" s="1112"/>
      <c r="L9017" s="1091"/>
      <c r="M9017" s="1091"/>
      <c r="N9017" s="1091"/>
      <c r="O9017" s="1091"/>
      <c r="P9017" s="1096"/>
      <c r="Q9017" s="1096"/>
      <c r="R9017" s="1096"/>
      <c r="S9017" s="1091"/>
    </row>
    <row r="9018" spans="1:19" x14ac:dyDescent="0.3">
      <c r="A9018" s="1090">
        <v>9013</v>
      </c>
      <c r="B9018" s="1091"/>
      <c r="C9018" s="1091"/>
      <c r="D9018" s="1097"/>
      <c r="E9018" s="1093">
        <f t="shared" si="561"/>
        <v>0</v>
      </c>
      <c r="F9018" s="1094">
        <f t="shared" si="562"/>
        <v>0</v>
      </c>
      <c r="G9018" s="1095">
        <f t="shared" si="563"/>
        <v>0</v>
      </c>
      <c r="H9018" s="1090" t="str">
        <f t="shared" ca="1" si="564"/>
        <v/>
      </c>
      <c r="I9018" s="1109"/>
      <c r="J9018" s="1109"/>
      <c r="K9018" s="1112"/>
      <c r="L9018" s="1091"/>
      <c r="M9018" s="1091"/>
      <c r="N9018" s="1091"/>
      <c r="O9018" s="1091"/>
      <c r="P9018" s="1096"/>
      <c r="Q9018" s="1096"/>
      <c r="R9018" s="1096"/>
      <c r="S9018" s="1091"/>
    </row>
    <row r="9019" spans="1:19" x14ac:dyDescent="0.3">
      <c r="A9019" s="1090">
        <v>9014</v>
      </c>
      <c r="B9019" s="1091"/>
      <c r="C9019" s="1091"/>
      <c r="D9019" s="1097"/>
      <c r="E9019" s="1093">
        <f t="shared" si="561"/>
        <v>0</v>
      </c>
      <c r="F9019" s="1094">
        <f t="shared" si="562"/>
        <v>0</v>
      </c>
      <c r="G9019" s="1095">
        <f t="shared" si="563"/>
        <v>0</v>
      </c>
      <c r="H9019" s="1090" t="str">
        <f t="shared" ca="1" si="564"/>
        <v/>
      </c>
      <c r="I9019" s="1109"/>
      <c r="J9019" s="1109"/>
      <c r="K9019" s="1112"/>
      <c r="L9019" s="1091"/>
      <c r="M9019" s="1091"/>
      <c r="N9019" s="1091"/>
      <c r="O9019" s="1091"/>
      <c r="P9019" s="1096"/>
      <c r="Q9019" s="1096"/>
      <c r="R9019" s="1096"/>
      <c r="S9019" s="1091"/>
    </row>
    <row r="9020" spans="1:19" x14ac:dyDescent="0.3">
      <c r="A9020" s="1090">
        <v>9015</v>
      </c>
      <c r="B9020" s="1091"/>
      <c r="C9020" s="1091"/>
      <c r="D9020" s="1097"/>
      <c r="E9020" s="1093">
        <f t="shared" si="561"/>
        <v>0</v>
      </c>
      <c r="F9020" s="1094">
        <f t="shared" si="562"/>
        <v>0</v>
      </c>
      <c r="G9020" s="1095">
        <f t="shared" si="563"/>
        <v>0</v>
      </c>
      <c r="H9020" s="1090" t="str">
        <f t="shared" ca="1" si="564"/>
        <v/>
      </c>
      <c r="I9020" s="1109"/>
      <c r="J9020" s="1109"/>
      <c r="K9020" s="1112"/>
      <c r="L9020" s="1091"/>
      <c r="M9020" s="1091"/>
      <c r="N9020" s="1091"/>
      <c r="O9020" s="1091"/>
      <c r="P9020" s="1096"/>
      <c r="Q9020" s="1096"/>
      <c r="R9020" s="1096"/>
      <c r="S9020" s="1091"/>
    </row>
    <row r="9021" spans="1:19" x14ac:dyDescent="0.3">
      <c r="A9021" s="1090">
        <v>9016</v>
      </c>
      <c r="B9021" s="1091"/>
      <c r="C9021" s="1091"/>
      <c r="D9021" s="1097"/>
      <c r="E9021" s="1093">
        <f t="shared" si="561"/>
        <v>0</v>
      </c>
      <c r="F9021" s="1094">
        <f t="shared" si="562"/>
        <v>0</v>
      </c>
      <c r="G9021" s="1095">
        <f t="shared" si="563"/>
        <v>0</v>
      </c>
      <c r="H9021" s="1090" t="str">
        <f t="shared" ca="1" si="564"/>
        <v/>
      </c>
      <c r="I9021" s="1109"/>
      <c r="J9021" s="1109"/>
      <c r="K9021" s="1112"/>
      <c r="L9021" s="1091"/>
      <c r="M9021" s="1091"/>
      <c r="N9021" s="1091"/>
      <c r="O9021" s="1091"/>
      <c r="P9021" s="1096"/>
      <c r="Q9021" s="1096"/>
      <c r="R9021" s="1096"/>
      <c r="S9021" s="1091"/>
    </row>
    <row r="9022" spans="1:19" x14ac:dyDescent="0.3">
      <c r="A9022" s="1090">
        <v>9017</v>
      </c>
      <c r="B9022" s="1091"/>
      <c r="C9022" s="1091"/>
      <c r="D9022" s="1097"/>
      <c r="E9022" s="1093">
        <f t="shared" si="561"/>
        <v>0</v>
      </c>
      <c r="F9022" s="1094">
        <f t="shared" si="562"/>
        <v>0</v>
      </c>
      <c r="G9022" s="1095">
        <f t="shared" si="563"/>
        <v>0</v>
      </c>
      <c r="H9022" s="1090" t="str">
        <f t="shared" ca="1" si="564"/>
        <v/>
      </c>
      <c r="I9022" s="1109"/>
      <c r="J9022" s="1109"/>
      <c r="K9022" s="1112"/>
      <c r="L9022" s="1091"/>
      <c r="M9022" s="1091"/>
      <c r="N9022" s="1091"/>
      <c r="O9022" s="1091"/>
      <c r="P9022" s="1096"/>
      <c r="Q9022" s="1096"/>
      <c r="R9022" s="1096"/>
      <c r="S9022" s="1091"/>
    </row>
    <row r="9023" spans="1:19" x14ac:dyDescent="0.3">
      <c r="A9023" s="1090">
        <v>9018</v>
      </c>
      <c r="B9023" s="1091"/>
      <c r="C9023" s="1091"/>
      <c r="D9023" s="1097"/>
      <c r="E9023" s="1093">
        <f t="shared" si="561"/>
        <v>0</v>
      </c>
      <c r="F9023" s="1094">
        <f t="shared" si="562"/>
        <v>0</v>
      </c>
      <c r="G9023" s="1095">
        <f t="shared" si="563"/>
        <v>0</v>
      </c>
      <c r="H9023" s="1090" t="str">
        <f t="shared" ca="1" si="564"/>
        <v/>
      </c>
      <c r="I9023" s="1109"/>
      <c r="J9023" s="1109"/>
      <c r="K9023" s="1112"/>
      <c r="L9023" s="1091"/>
      <c r="M9023" s="1091"/>
      <c r="N9023" s="1091"/>
      <c r="O9023" s="1091"/>
      <c r="P9023" s="1096"/>
      <c r="Q9023" s="1096"/>
      <c r="R9023" s="1096"/>
      <c r="S9023" s="1091"/>
    </row>
    <row r="9024" spans="1:19" x14ac:dyDescent="0.3">
      <c r="A9024" s="1090">
        <v>9019</v>
      </c>
      <c r="B9024" s="1091"/>
      <c r="C9024" s="1091"/>
      <c r="D9024" s="1097"/>
      <c r="E9024" s="1093">
        <f t="shared" si="561"/>
        <v>0</v>
      </c>
      <c r="F9024" s="1094">
        <f t="shared" si="562"/>
        <v>0</v>
      </c>
      <c r="G9024" s="1095">
        <f t="shared" si="563"/>
        <v>0</v>
      </c>
      <c r="H9024" s="1090" t="str">
        <f t="shared" ca="1" si="564"/>
        <v/>
      </c>
      <c r="I9024" s="1109"/>
      <c r="J9024" s="1109"/>
      <c r="K9024" s="1112"/>
      <c r="L9024" s="1091"/>
      <c r="M9024" s="1091"/>
      <c r="N9024" s="1091"/>
      <c r="O9024" s="1091"/>
      <c r="P9024" s="1096"/>
      <c r="Q9024" s="1096"/>
      <c r="R9024" s="1096"/>
      <c r="S9024" s="1091"/>
    </row>
    <row r="9025" spans="1:19" x14ac:dyDescent="0.3">
      <c r="A9025" s="1090">
        <v>9020</v>
      </c>
      <c r="B9025" s="1091"/>
      <c r="C9025" s="1091"/>
      <c r="D9025" s="1097"/>
      <c r="E9025" s="1093">
        <f t="shared" si="561"/>
        <v>0</v>
      </c>
      <c r="F9025" s="1094">
        <f t="shared" si="562"/>
        <v>0</v>
      </c>
      <c r="G9025" s="1095">
        <f t="shared" si="563"/>
        <v>0</v>
      </c>
      <c r="H9025" s="1090" t="str">
        <f t="shared" ca="1" si="564"/>
        <v/>
      </c>
      <c r="I9025" s="1109"/>
      <c r="J9025" s="1109"/>
      <c r="K9025" s="1112"/>
      <c r="L9025" s="1091"/>
      <c r="M9025" s="1091"/>
      <c r="N9025" s="1091"/>
      <c r="O9025" s="1091"/>
      <c r="P9025" s="1096"/>
      <c r="Q9025" s="1096"/>
      <c r="R9025" s="1096"/>
      <c r="S9025" s="1091"/>
    </row>
    <row r="9026" spans="1:19" x14ac:dyDescent="0.3">
      <c r="A9026" s="1090">
        <v>9021</v>
      </c>
      <c r="B9026" s="1091"/>
      <c r="C9026" s="1091"/>
      <c r="D9026" s="1097"/>
      <c r="E9026" s="1093">
        <f t="shared" si="561"/>
        <v>0</v>
      </c>
      <c r="F9026" s="1094">
        <f t="shared" si="562"/>
        <v>0</v>
      </c>
      <c r="G9026" s="1095">
        <f t="shared" si="563"/>
        <v>0</v>
      </c>
      <c r="H9026" s="1090" t="str">
        <f t="shared" ca="1" si="564"/>
        <v/>
      </c>
      <c r="I9026" s="1109"/>
      <c r="J9026" s="1109"/>
      <c r="K9026" s="1112"/>
      <c r="L9026" s="1091"/>
      <c r="M9026" s="1091"/>
      <c r="N9026" s="1091"/>
      <c r="O9026" s="1091"/>
      <c r="P9026" s="1096"/>
      <c r="Q9026" s="1096"/>
      <c r="R9026" s="1096"/>
      <c r="S9026" s="1091"/>
    </row>
    <row r="9027" spans="1:19" x14ac:dyDescent="0.3">
      <c r="A9027" s="1090">
        <v>9022</v>
      </c>
      <c r="B9027" s="1091"/>
      <c r="C9027" s="1091"/>
      <c r="D9027" s="1097"/>
      <c r="E9027" s="1093">
        <f t="shared" si="561"/>
        <v>0</v>
      </c>
      <c r="F9027" s="1094">
        <f t="shared" si="562"/>
        <v>0</v>
      </c>
      <c r="G9027" s="1095">
        <f t="shared" si="563"/>
        <v>0</v>
      </c>
      <c r="H9027" s="1090" t="str">
        <f t="shared" ca="1" si="564"/>
        <v/>
      </c>
      <c r="I9027" s="1109"/>
      <c r="J9027" s="1109"/>
      <c r="K9027" s="1112"/>
      <c r="L9027" s="1091"/>
      <c r="M9027" s="1091"/>
      <c r="N9027" s="1091"/>
      <c r="O9027" s="1091"/>
      <c r="P9027" s="1096"/>
      <c r="Q9027" s="1096"/>
      <c r="R9027" s="1096"/>
      <c r="S9027" s="1091"/>
    </row>
    <row r="9028" spans="1:19" x14ac:dyDescent="0.3">
      <c r="A9028" s="1090">
        <v>9023</v>
      </c>
      <c r="B9028" s="1091"/>
      <c r="C9028" s="1091"/>
      <c r="D9028" s="1097"/>
      <c r="E9028" s="1093">
        <f t="shared" si="561"/>
        <v>0</v>
      </c>
      <c r="F9028" s="1094">
        <f t="shared" si="562"/>
        <v>0</v>
      </c>
      <c r="G9028" s="1095">
        <f t="shared" si="563"/>
        <v>0</v>
      </c>
      <c r="H9028" s="1090" t="str">
        <f t="shared" ca="1" si="564"/>
        <v/>
      </c>
      <c r="I9028" s="1109"/>
      <c r="J9028" s="1109"/>
      <c r="K9028" s="1112"/>
      <c r="L9028" s="1091"/>
      <c r="M9028" s="1091"/>
      <c r="N9028" s="1091"/>
      <c r="O9028" s="1091"/>
      <c r="P9028" s="1096"/>
      <c r="Q9028" s="1096"/>
      <c r="R9028" s="1096"/>
      <c r="S9028" s="1091"/>
    </row>
    <row r="9029" spans="1:19" x14ac:dyDescent="0.3">
      <c r="A9029" s="1090">
        <v>9024</v>
      </c>
      <c r="B9029" s="1091"/>
      <c r="C9029" s="1091"/>
      <c r="D9029" s="1097"/>
      <c r="E9029" s="1093">
        <f t="shared" si="561"/>
        <v>0</v>
      </c>
      <c r="F9029" s="1094">
        <f t="shared" si="562"/>
        <v>0</v>
      </c>
      <c r="G9029" s="1095">
        <f t="shared" si="563"/>
        <v>0</v>
      </c>
      <c r="H9029" s="1090" t="str">
        <f t="shared" ca="1" si="564"/>
        <v/>
      </c>
      <c r="I9029" s="1109"/>
      <c r="J9029" s="1109"/>
      <c r="K9029" s="1112"/>
      <c r="L9029" s="1091"/>
      <c r="M9029" s="1091"/>
      <c r="N9029" s="1091"/>
      <c r="O9029" s="1091"/>
      <c r="P9029" s="1096"/>
      <c r="Q9029" s="1096"/>
      <c r="R9029" s="1096"/>
      <c r="S9029" s="1091"/>
    </row>
    <row r="9030" spans="1:19" x14ac:dyDescent="0.3">
      <c r="A9030" s="1090">
        <v>9025</v>
      </c>
      <c r="B9030" s="1091"/>
      <c r="C9030" s="1091"/>
      <c r="D9030" s="1097"/>
      <c r="E9030" s="1093">
        <f t="shared" si="561"/>
        <v>0</v>
      </c>
      <c r="F9030" s="1094">
        <f t="shared" si="562"/>
        <v>0</v>
      </c>
      <c r="G9030" s="1095">
        <f t="shared" si="563"/>
        <v>0</v>
      </c>
      <c r="H9030" s="1090" t="str">
        <f t="shared" ca="1" si="564"/>
        <v/>
      </c>
      <c r="I9030" s="1109"/>
      <c r="J9030" s="1109"/>
      <c r="K9030" s="1112"/>
      <c r="L9030" s="1091"/>
      <c r="M9030" s="1091"/>
      <c r="N9030" s="1091"/>
      <c r="O9030" s="1091"/>
      <c r="P9030" s="1096"/>
      <c r="Q9030" s="1096"/>
      <c r="R9030" s="1096"/>
      <c r="S9030" s="1091"/>
    </row>
    <row r="9031" spans="1:19" x14ac:dyDescent="0.3">
      <c r="A9031" s="1090">
        <v>9026</v>
      </c>
      <c r="B9031" s="1091"/>
      <c r="C9031" s="1091"/>
      <c r="D9031" s="1097"/>
      <c r="E9031" s="1093">
        <f t="shared" ref="E9031:E9094" si="565">D9031</f>
        <v>0</v>
      </c>
      <c r="F9031" s="1094">
        <f t="shared" ref="F9031:F9094" si="566">D9031</f>
        <v>0</v>
      </c>
      <c r="G9031" s="1095">
        <f t="shared" ref="G9031:G9094" si="567">D9031</f>
        <v>0</v>
      </c>
      <c r="H9031" s="1090" t="str">
        <f t="shared" ref="H9031:H9094" ca="1" si="568">IF(ISBLANK(D9031),"",DATEDIF(G9031,TODAY(),"y"))</f>
        <v/>
      </c>
      <c r="I9031" s="1109"/>
      <c r="J9031" s="1109"/>
      <c r="K9031" s="1112"/>
      <c r="L9031" s="1091"/>
      <c r="M9031" s="1091"/>
      <c r="N9031" s="1091"/>
      <c r="O9031" s="1091"/>
      <c r="P9031" s="1096"/>
      <c r="Q9031" s="1096"/>
      <c r="R9031" s="1096"/>
      <c r="S9031" s="1091"/>
    </row>
    <row r="9032" spans="1:19" x14ac:dyDescent="0.3">
      <c r="A9032" s="1090">
        <v>9027</v>
      </c>
      <c r="B9032" s="1091"/>
      <c r="C9032" s="1091"/>
      <c r="D9032" s="1097"/>
      <c r="E9032" s="1093">
        <f t="shared" si="565"/>
        <v>0</v>
      </c>
      <c r="F9032" s="1094">
        <f t="shared" si="566"/>
        <v>0</v>
      </c>
      <c r="G9032" s="1095">
        <f t="shared" si="567"/>
        <v>0</v>
      </c>
      <c r="H9032" s="1090" t="str">
        <f t="shared" ca="1" si="568"/>
        <v/>
      </c>
      <c r="I9032" s="1109"/>
      <c r="J9032" s="1109"/>
      <c r="K9032" s="1112"/>
      <c r="L9032" s="1091"/>
      <c r="M9032" s="1091"/>
      <c r="N9032" s="1091"/>
      <c r="O9032" s="1091"/>
      <c r="P9032" s="1096"/>
      <c r="Q9032" s="1096"/>
      <c r="R9032" s="1096"/>
      <c r="S9032" s="1091"/>
    </row>
    <row r="9033" spans="1:19" x14ac:dyDescent="0.3">
      <c r="A9033" s="1090">
        <v>9028</v>
      </c>
      <c r="B9033" s="1091"/>
      <c r="C9033" s="1091"/>
      <c r="D9033" s="1097"/>
      <c r="E9033" s="1093">
        <f t="shared" si="565"/>
        <v>0</v>
      </c>
      <c r="F9033" s="1094">
        <f t="shared" si="566"/>
        <v>0</v>
      </c>
      <c r="G9033" s="1095">
        <f t="shared" si="567"/>
        <v>0</v>
      </c>
      <c r="H9033" s="1090" t="str">
        <f t="shared" ca="1" si="568"/>
        <v/>
      </c>
      <c r="I9033" s="1109"/>
      <c r="J9033" s="1109"/>
      <c r="K9033" s="1112"/>
      <c r="L9033" s="1091"/>
      <c r="M9033" s="1091"/>
      <c r="N9033" s="1091"/>
      <c r="O9033" s="1091"/>
      <c r="P9033" s="1096"/>
      <c r="Q9033" s="1096"/>
      <c r="R9033" s="1096"/>
      <c r="S9033" s="1091"/>
    </row>
    <row r="9034" spans="1:19" x14ac:dyDescent="0.3">
      <c r="A9034" s="1090">
        <v>9029</v>
      </c>
      <c r="B9034" s="1091"/>
      <c r="C9034" s="1091"/>
      <c r="D9034" s="1097"/>
      <c r="E9034" s="1093">
        <f t="shared" si="565"/>
        <v>0</v>
      </c>
      <c r="F9034" s="1094">
        <f t="shared" si="566"/>
        <v>0</v>
      </c>
      <c r="G9034" s="1095">
        <f t="shared" si="567"/>
        <v>0</v>
      </c>
      <c r="H9034" s="1090" t="str">
        <f t="shared" ca="1" si="568"/>
        <v/>
      </c>
      <c r="I9034" s="1109"/>
      <c r="J9034" s="1109"/>
      <c r="K9034" s="1112"/>
      <c r="L9034" s="1091"/>
      <c r="M9034" s="1091"/>
      <c r="N9034" s="1091"/>
      <c r="O9034" s="1091"/>
      <c r="P9034" s="1096"/>
      <c r="Q9034" s="1096"/>
      <c r="R9034" s="1096"/>
      <c r="S9034" s="1091"/>
    </row>
    <row r="9035" spans="1:19" x14ac:dyDescent="0.3">
      <c r="A9035" s="1090">
        <v>9030</v>
      </c>
      <c r="B9035" s="1091"/>
      <c r="C9035" s="1091"/>
      <c r="D9035" s="1097"/>
      <c r="E9035" s="1093">
        <f t="shared" si="565"/>
        <v>0</v>
      </c>
      <c r="F9035" s="1094">
        <f t="shared" si="566"/>
        <v>0</v>
      </c>
      <c r="G9035" s="1095">
        <f t="shared" si="567"/>
        <v>0</v>
      </c>
      <c r="H9035" s="1090" t="str">
        <f t="shared" ca="1" si="568"/>
        <v/>
      </c>
      <c r="I9035" s="1109"/>
      <c r="J9035" s="1109"/>
      <c r="K9035" s="1112"/>
      <c r="L9035" s="1091"/>
      <c r="M9035" s="1091"/>
      <c r="N9035" s="1091"/>
      <c r="O9035" s="1091"/>
      <c r="P9035" s="1096"/>
      <c r="Q9035" s="1096"/>
      <c r="R9035" s="1096"/>
      <c r="S9035" s="1091"/>
    </row>
    <row r="9036" spans="1:19" x14ac:dyDescent="0.3">
      <c r="A9036" s="1090">
        <v>9031</v>
      </c>
      <c r="B9036" s="1091"/>
      <c r="C9036" s="1091"/>
      <c r="D9036" s="1097"/>
      <c r="E9036" s="1093">
        <f t="shared" si="565"/>
        <v>0</v>
      </c>
      <c r="F9036" s="1094">
        <f t="shared" si="566"/>
        <v>0</v>
      </c>
      <c r="G9036" s="1095">
        <f t="shared" si="567"/>
        <v>0</v>
      </c>
      <c r="H9036" s="1090" t="str">
        <f t="shared" ca="1" si="568"/>
        <v/>
      </c>
      <c r="I9036" s="1109"/>
      <c r="J9036" s="1109"/>
      <c r="K9036" s="1112"/>
      <c r="L9036" s="1091"/>
      <c r="M9036" s="1091"/>
      <c r="N9036" s="1091"/>
      <c r="O9036" s="1091"/>
      <c r="P9036" s="1096"/>
      <c r="Q9036" s="1096"/>
      <c r="R9036" s="1096"/>
      <c r="S9036" s="1091"/>
    </row>
    <row r="9037" spans="1:19" x14ac:dyDescent="0.3">
      <c r="A9037" s="1090">
        <v>9032</v>
      </c>
      <c r="B9037" s="1091"/>
      <c r="C9037" s="1091"/>
      <c r="D9037" s="1097"/>
      <c r="E9037" s="1093">
        <f t="shared" si="565"/>
        <v>0</v>
      </c>
      <c r="F9037" s="1094">
        <f t="shared" si="566"/>
        <v>0</v>
      </c>
      <c r="G9037" s="1095">
        <f t="shared" si="567"/>
        <v>0</v>
      </c>
      <c r="H9037" s="1090" t="str">
        <f t="shared" ca="1" si="568"/>
        <v/>
      </c>
      <c r="I9037" s="1109"/>
      <c r="J9037" s="1109"/>
      <c r="K9037" s="1112"/>
      <c r="L9037" s="1091"/>
      <c r="M9037" s="1091"/>
      <c r="N9037" s="1091"/>
      <c r="O9037" s="1091"/>
      <c r="P9037" s="1096"/>
      <c r="Q9037" s="1096"/>
      <c r="R9037" s="1096"/>
      <c r="S9037" s="1091"/>
    </row>
    <row r="9038" spans="1:19" x14ac:dyDescent="0.3">
      <c r="A9038" s="1090">
        <v>9033</v>
      </c>
      <c r="B9038" s="1091"/>
      <c r="C9038" s="1091"/>
      <c r="D9038" s="1097"/>
      <c r="E9038" s="1093">
        <f t="shared" si="565"/>
        <v>0</v>
      </c>
      <c r="F9038" s="1094">
        <f t="shared" si="566"/>
        <v>0</v>
      </c>
      <c r="G9038" s="1095">
        <f t="shared" si="567"/>
        <v>0</v>
      </c>
      <c r="H9038" s="1090" t="str">
        <f t="shared" ca="1" si="568"/>
        <v/>
      </c>
      <c r="I9038" s="1109"/>
      <c r="J9038" s="1109"/>
      <c r="K9038" s="1112"/>
      <c r="L9038" s="1091"/>
      <c r="M9038" s="1091"/>
      <c r="N9038" s="1091"/>
      <c r="O9038" s="1091"/>
      <c r="P9038" s="1096"/>
      <c r="Q9038" s="1096"/>
      <c r="R9038" s="1096"/>
      <c r="S9038" s="1091"/>
    </row>
    <row r="9039" spans="1:19" x14ac:dyDescent="0.3">
      <c r="A9039" s="1090">
        <v>9034</v>
      </c>
      <c r="B9039" s="1091"/>
      <c r="C9039" s="1091"/>
      <c r="D9039" s="1097"/>
      <c r="E9039" s="1093">
        <f t="shared" si="565"/>
        <v>0</v>
      </c>
      <c r="F9039" s="1094">
        <f t="shared" si="566"/>
        <v>0</v>
      </c>
      <c r="G9039" s="1095">
        <f t="shared" si="567"/>
        <v>0</v>
      </c>
      <c r="H9039" s="1090" t="str">
        <f t="shared" ca="1" si="568"/>
        <v/>
      </c>
      <c r="I9039" s="1109"/>
      <c r="J9039" s="1109"/>
      <c r="K9039" s="1112"/>
      <c r="L9039" s="1091"/>
      <c r="M9039" s="1091"/>
      <c r="N9039" s="1091"/>
      <c r="O9039" s="1091"/>
      <c r="P9039" s="1096"/>
      <c r="Q9039" s="1096"/>
      <c r="R9039" s="1096"/>
      <c r="S9039" s="1091"/>
    </row>
    <row r="9040" spans="1:19" x14ac:dyDescent="0.3">
      <c r="A9040" s="1090">
        <v>9035</v>
      </c>
      <c r="B9040" s="1091"/>
      <c r="C9040" s="1091"/>
      <c r="D9040" s="1097"/>
      <c r="E9040" s="1093">
        <f t="shared" si="565"/>
        <v>0</v>
      </c>
      <c r="F9040" s="1094">
        <f t="shared" si="566"/>
        <v>0</v>
      </c>
      <c r="G9040" s="1095">
        <f t="shared" si="567"/>
        <v>0</v>
      </c>
      <c r="H9040" s="1090" t="str">
        <f t="shared" ca="1" si="568"/>
        <v/>
      </c>
      <c r="I9040" s="1109"/>
      <c r="J9040" s="1109"/>
      <c r="K9040" s="1112"/>
      <c r="L9040" s="1091"/>
      <c r="M9040" s="1091"/>
      <c r="N9040" s="1091"/>
      <c r="O9040" s="1091"/>
      <c r="P9040" s="1096"/>
      <c r="Q9040" s="1096"/>
      <c r="R9040" s="1096"/>
      <c r="S9040" s="1091"/>
    </row>
    <row r="9041" spans="1:19" x14ac:dyDescent="0.3">
      <c r="A9041" s="1090">
        <v>9036</v>
      </c>
      <c r="B9041" s="1091"/>
      <c r="C9041" s="1091"/>
      <c r="D9041" s="1097"/>
      <c r="E9041" s="1093">
        <f t="shared" si="565"/>
        <v>0</v>
      </c>
      <c r="F9041" s="1094">
        <f t="shared" si="566"/>
        <v>0</v>
      </c>
      <c r="G9041" s="1095">
        <f t="shared" si="567"/>
        <v>0</v>
      </c>
      <c r="H9041" s="1090" t="str">
        <f t="shared" ca="1" si="568"/>
        <v/>
      </c>
      <c r="I9041" s="1109"/>
      <c r="J9041" s="1109"/>
      <c r="K9041" s="1112"/>
      <c r="L9041" s="1091"/>
      <c r="M9041" s="1091"/>
      <c r="N9041" s="1091"/>
      <c r="O9041" s="1091"/>
      <c r="P9041" s="1096"/>
      <c r="Q9041" s="1096"/>
      <c r="R9041" s="1096"/>
      <c r="S9041" s="1091"/>
    </row>
    <row r="9042" spans="1:19" x14ac:dyDescent="0.3">
      <c r="A9042" s="1090">
        <v>9037</v>
      </c>
      <c r="B9042" s="1091"/>
      <c r="C9042" s="1091"/>
      <c r="D9042" s="1097"/>
      <c r="E9042" s="1093">
        <f t="shared" si="565"/>
        <v>0</v>
      </c>
      <c r="F9042" s="1094">
        <f t="shared" si="566"/>
        <v>0</v>
      </c>
      <c r="G9042" s="1095">
        <f t="shared" si="567"/>
        <v>0</v>
      </c>
      <c r="H9042" s="1090" t="str">
        <f t="shared" ca="1" si="568"/>
        <v/>
      </c>
      <c r="I9042" s="1109"/>
      <c r="J9042" s="1109"/>
      <c r="K9042" s="1112"/>
      <c r="L9042" s="1091"/>
      <c r="M9042" s="1091"/>
      <c r="N9042" s="1091"/>
      <c r="O9042" s="1091"/>
      <c r="P9042" s="1096"/>
      <c r="Q9042" s="1096"/>
      <c r="R9042" s="1096"/>
      <c r="S9042" s="1091"/>
    </row>
    <row r="9043" spans="1:19" x14ac:dyDescent="0.3">
      <c r="A9043" s="1090">
        <v>9038</v>
      </c>
      <c r="B9043" s="1091"/>
      <c r="C9043" s="1091"/>
      <c r="D9043" s="1097"/>
      <c r="E9043" s="1093">
        <f t="shared" si="565"/>
        <v>0</v>
      </c>
      <c r="F9043" s="1094">
        <f t="shared" si="566"/>
        <v>0</v>
      </c>
      <c r="G9043" s="1095">
        <f t="shared" si="567"/>
        <v>0</v>
      </c>
      <c r="H9043" s="1090" t="str">
        <f t="shared" ca="1" si="568"/>
        <v/>
      </c>
      <c r="I9043" s="1109"/>
      <c r="J9043" s="1109"/>
      <c r="K9043" s="1112"/>
      <c r="L9043" s="1091"/>
      <c r="M9043" s="1091"/>
      <c r="N9043" s="1091"/>
      <c r="O9043" s="1091"/>
      <c r="P9043" s="1096"/>
      <c r="Q9043" s="1096"/>
      <c r="R9043" s="1096"/>
      <c r="S9043" s="1091"/>
    </row>
    <row r="9044" spans="1:19" x14ac:dyDescent="0.3">
      <c r="A9044" s="1090">
        <v>9039</v>
      </c>
      <c r="B9044" s="1091"/>
      <c r="C9044" s="1091"/>
      <c r="D9044" s="1097"/>
      <c r="E9044" s="1093">
        <f t="shared" si="565"/>
        <v>0</v>
      </c>
      <c r="F9044" s="1094">
        <f t="shared" si="566"/>
        <v>0</v>
      </c>
      <c r="G9044" s="1095">
        <f t="shared" si="567"/>
        <v>0</v>
      </c>
      <c r="H9044" s="1090" t="str">
        <f t="shared" ca="1" si="568"/>
        <v/>
      </c>
      <c r="I9044" s="1109"/>
      <c r="J9044" s="1109"/>
      <c r="K9044" s="1112"/>
      <c r="L9044" s="1091"/>
      <c r="M9044" s="1091"/>
      <c r="N9044" s="1091"/>
      <c r="O9044" s="1091"/>
      <c r="P9044" s="1096"/>
      <c r="Q9044" s="1096"/>
      <c r="R9044" s="1096"/>
      <c r="S9044" s="1091"/>
    </row>
    <row r="9045" spans="1:19" x14ac:dyDescent="0.3">
      <c r="A9045" s="1090">
        <v>9040</v>
      </c>
      <c r="B9045" s="1091"/>
      <c r="C9045" s="1091"/>
      <c r="D9045" s="1097"/>
      <c r="E9045" s="1093">
        <f t="shared" si="565"/>
        <v>0</v>
      </c>
      <c r="F9045" s="1094">
        <f t="shared" si="566"/>
        <v>0</v>
      </c>
      <c r="G9045" s="1095">
        <f t="shared" si="567"/>
        <v>0</v>
      </c>
      <c r="H9045" s="1090" t="str">
        <f t="shared" ca="1" si="568"/>
        <v/>
      </c>
      <c r="I9045" s="1109"/>
      <c r="J9045" s="1109"/>
      <c r="K9045" s="1112"/>
      <c r="L9045" s="1091"/>
      <c r="M9045" s="1091"/>
      <c r="N9045" s="1091"/>
      <c r="O9045" s="1091"/>
      <c r="P9045" s="1096"/>
      <c r="Q9045" s="1096"/>
      <c r="R9045" s="1096"/>
      <c r="S9045" s="1091"/>
    </row>
    <row r="9046" spans="1:19" x14ac:dyDescent="0.3">
      <c r="A9046" s="1090">
        <v>9041</v>
      </c>
      <c r="B9046" s="1091"/>
      <c r="C9046" s="1091"/>
      <c r="D9046" s="1097"/>
      <c r="E9046" s="1093">
        <f t="shared" si="565"/>
        <v>0</v>
      </c>
      <c r="F9046" s="1094">
        <f t="shared" si="566"/>
        <v>0</v>
      </c>
      <c r="G9046" s="1095">
        <f t="shared" si="567"/>
        <v>0</v>
      </c>
      <c r="H9046" s="1090" t="str">
        <f t="shared" ca="1" si="568"/>
        <v/>
      </c>
      <c r="I9046" s="1109"/>
      <c r="J9046" s="1109"/>
      <c r="K9046" s="1112"/>
      <c r="L9046" s="1091"/>
      <c r="M9046" s="1091"/>
      <c r="N9046" s="1091"/>
      <c r="O9046" s="1091"/>
      <c r="P9046" s="1096"/>
      <c r="Q9046" s="1096"/>
      <c r="R9046" s="1096"/>
      <c r="S9046" s="1091"/>
    </row>
    <row r="9047" spans="1:19" x14ac:dyDescent="0.3">
      <c r="A9047" s="1090">
        <v>9042</v>
      </c>
      <c r="B9047" s="1091"/>
      <c r="C9047" s="1091"/>
      <c r="D9047" s="1097"/>
      <c r="E9047" s="1093">
        <f t="shared" si="565"/>
        <v>0</v>
      </c>
      <c r="F9047" s="1094">
        <f t="shared" si="566"/>
        <v>0</v>
      </c>
      <c r="G9047" s="1095">
        <f t="shared" si="567"/>
        <v>0</v>
      </c>
      <c r="H9047" s="1090" t="str">
        <f t="shared" ca="1" si="568"/>
        <v/>
      </c>
      <c r="I9047" s="1109"/>
      <c r="J9047" s="1109"/>
      <c r="K9047" s="1112"/>
      <c r="L9047" s="1091"/>
      <c r="M9047" s="1091"/>
      <c r="N9047" s="1091"/>
      <c r="O9047" s="1091"/>
      <c r="P9047" s="1096"/>
      <c r="Q9047" s="1096"/>
      <c r="R9047" s="1096"/>
      <c r="S9047" s="1091"/>
    </row>
    <row r="9048" spans="1:19" x14ac:dyDescent="0.3">
      <c r="A9048" s="1090">
        <v>9043</v>
      </c>
      <c r="B9048" s="1091"/>
      <c r="C9048" s="1091"/>
      <c r="D9048" s="1097"/>
      <c r="E9048" s="1093">
        <f t="shared" si="565"/>
        <v>0</v>
      </c>
      <c r="F9048" s="1094">
        <f t="shared" si="566"/>
        <v>0</v>
      </c>
      <c r="G9048" s="1095">
        <f t="shared" si="567"/>
        <v>0</v>
      </c>
      <c r="H9048" s="1090" t="str">
        <f t="shared" ca="1" si="568"/>
        <v/>
      </c>
      <c r="I9048" s="1109"/>
      <c r="J9048" s="1109"/>
      <c r="K9048" s="1112"/>
      <c r="L9048" s="1091"/>
      <c r="M9048" s="1091"/>
      <c r="N9048" s="1091"/>
      <c r="O9048" s="1091"/>
      <c r="P9048" s="1096"/>
      <c r="Q9048" s="1096"/>
      <c r="R9048" s="1096"/>
      <c r="S9048" s="1091"/>
    </row>
    <row r="9049" spans="1:19" x14ac:dyDescent="0.3">
      <c r="A9049" s="1090">
        <v>9044</v>
      </c>
      <c r="B9049" s="1091"/>
      <c r="C9049" s="1091"/>
      <c r="D9049" s="1097"/>
      <c r="E9049" s="1093">
        <f t="shared" si="565"/>
        <v>0</v>
      </c>
      <c r="F9049" s="1094">
        <f t="shared" si="566"/>
        <v>0</v>
      </c>
      <c r="G9049" s="1095">
        <f t="shared" si="567"/>
        <v>0</v>
      </c>
      <c r="H9049" s="1090" t="str">
        <f t="shared" ca="1" si="568"/>
        <v/>
      </c>
      <c r="I9049" s="1109"/>
      <c r="J9049" s="1109"/>
      <c r="K9049" s="1112"/>
      <c r="L9049" s="1091"/>
      <c r="M9049" s="1091"/>
      <c r="N9049" s="1091"/>
      <c r="O9049" s="1091"/>
      <c r="P9049" s="1096"/>
      <c r="Q9049" s="1096"/>
      <c r="R9049" s="1096"/>
      <c r="S9049" s="1091"/>
    </row>
    <row r="9050" spans="1:19" x14ac:dyDescent="0.3">
      <c r="A9050" s="1090">
        <v>9045</v>
      </c>
      <c r="B9050" s="1091"/>
      <c r="C9050" s="1091"/>
      <c r="D9050" s="1097"/>
      <c r="E9050" s="1093">
        <f t="shared" si="565"/>
        <v>0</v>
      </c>
      <c r="F9050" s="1094">
        <f t="shared" si="566"/>
        <v>0</v>
      </c>
      <c r="G9050" s="1095">
        <f t="shared" si="567"/>
        <v>0</v>
      </c>
      <c r="H9050" s="1090" t="str">
        <f t="shared" ca="1" si="568"/>
        <v/>
      </c>
      <c r="I9050" s="1109"/>
      <c r="J9050" s="1109"/>
      <c r="K9050" s="1112"/>
      <c r="L9050" s="1091"/>
      <c r="M9050" s="1091"/>
      <c r="N9050" s="1091"/>
      <c r="O9050" s="1091"/>
      <c r="P9050" s="1096"/>
      <c r="Q9050" s="1096"/>
      <c r="R9050" s="1096"/>
      <c r="S9050" s="1091"/>
    </row>
    <row r="9051" spans="1:19" x14ac:dyDescent="0.3">
      <c r="A9051" s="1090">
        <v>9046</v>
      </c>
      <c r="B9051" s="1091"/>
      <c r="C9051" s="1091"/>
      <c r="D9051" s="1097"/>
      <c r="E9051" s="1093">
        <f t="shared" si="565"/>
        <v>0</v>
      </c>
      <c r="F9051" s="1094">
        <f t="shared" si="566"/>
        <v>0</v>
      </c>
      <c r="G9051" s="1095">
        <f t="shared" si="567"/>
        <v>0</v>
      </c>
      <c r="H9051" s="1090" t="str">
        <f t="shared" ca="1" si="568"/>
        <v/>
      </c>
      <c r="I9051" s="1109"/>
      <c r="J9051" s="1109"/>
      <c r="K9051" s="1112"/>
      <c r="L9051" s="1091"/>
      <c r="M9051" s="1091"/>
      <c r="N9051" s="1091"/>
      <c r="O9051" s="1091"/>
      <c r="P9051" s="1096"/>
      <c r="Q9051" s="1096"/>
      <c r="R9051" s="1096"/>
      <c r="S9051" s="1091"/>
    </row>
    <row r="9052" spans="1:19" x14ac:dyDescent="0.3">
      <c r="A9052" s="1090">
        <v>9047</v>
      </c>
      <c r="B9052" s="1091"/>
      <c r="C9052" s="1091"/>
      <c r="D9052" s="1097"/>
      <c r="E9052" s="1093">
        <f t="shared" si="565"/>
        <v>0</v>
      </c>
      <c r="F9052" s="1094">
        <f t="shared" si="566"/>
        <v>0</v>
      </c>
      <c r="G9052" s="1095">
        <f t="shared" si="567"/>
        <v>0</v>
      </c>
      <c r="H9052" s="1090" t="str">
        <f t="shared" ca="1" si="568"/>
        <v/>
      </c>
      <c r="I9052" s="1109"/>
      <c r="J9052" s="1109"/>
      <c r="K9052" s="1112"/>
      <c r="L9052" s="1091"/>
      <c r="M9052" s="1091"/>
      <c r="N9052" s="1091"/>
      <c r="O9052" s="1091"/>
      <c r="P9052" s="1096"/>
      <c r="Q9052" s="1096"/>
      <c r="R9052" s="1096"/>
      <c r="S9052" s="1091"/>
    </row>
    <row r="9053" spans="1:19" x14ac:dyDescent="0.3">
      <c r="A9053" s="1090">
        <v>9048</v>
      </c>
      <c r="B9053" s="1091"/>
      <c r="C9053" s="1091"/>
      <c r="D9053" s="1097"/>
      <c r="E9053" s="1093">
        <f t="shared" si="565"/>
        <v>0</v>
      </c>
      <c r="F9053" s="1094">
        <f t="shared" si="566"/>
        <v>0</v>
      </c>
      <c r="G9053" s="1095">
        <f t="shared" si="567"/>
        <v>0</v>
      </c>
      <c r="H9053" s="1090" t="str">
        <f t="shared" ca="1" si="568"/>
        <v/>
      </c>
      <c r="I9053" s="1109"/>
      <c r="J9053" s="1109"/>
      <c r="K9053" s="1112"/>
      <c r="L9053" s="1091"/>
      <c r="M9053" s="1091"/>
      <c r="N9053" s="1091"/>
      <c r="O9053" s="1091"/>
      <c r="P9053" s="1096"/>
      <c r="Q9053" s="1096"/>
      <c r="R9053" s="1096"/>
      <c r="S9053" s="1091"/>
    </row>
    <row r="9054" spans="1:19" x14ac:dyDescent="0.3">
      <c r="A9054" s="1090">
        <v>9049</v>
      </c>
      <c r="B9054" s="1091"/>
      <c r="C9054" s="1091"/>
      <c r="D9054" s="1097"/>
      <c r="E9054" s="1093">
        <f t="shared" si="565"/>
        <v>0</v>
      </c>
      <c r="F9054" s="1094">
        <f t="shared" si="566"/>
        <v>0</v>
      </c>
      <c r="G9054" s="1095">
        <f t="shared" si="567"/>
        <v>0</v>
      </c>
      <c r="H9054" s="1090" t="str">
        <f t="shared" ca="1" si="568"/>
        <v/>
      </c>
      <c r="I9054" s="1109"/>
      <c r="J9054" s="1109"/>
      <c r="K9054" s="1112"/>
      <c r="L9054" s="1091"/>
      <c r="M9054" s="1091"/>
      <c r="N9054" s="1091"/>
      <c r="O9054" s="1091"/>
      <c r="P9054" s="1096"/>
      <c r="Q9054" s="1096"/>
      <c r="R9054" s="1096"/>
      <c r="S9054" s="1091"/>
    </row>
    <row r="9055" spans="1:19" x14ac:dyDescent="0.3">
      <c r="A9055" s="1090">
        <v>9050</v>
      </c>
      <c r="B9055" s="1091"/>
      <c r="C9055" s="1091"/>
      <c r="D9055" s="1097"/>
      <c r="E9055" s="1093">
        <f t="shared" si="565"/>
        <v>0</v>
      </c>
      <c r="F9055" s="1094">
        <f t="shared" si="566"/>
        <v>0</v>
      </c>
      <c r="G9055" s="1095">
        <f t="shared" si="567"/>
        <v>0</v>
      </c>
      <c r="H9055" s="1090" t="str">
        <f t="shared" ca="1" si="568"/>
        <v/>
      </c>
      <c r="I9055" s="1109"/>
      <c r="J9055" s="1109"/>
      <c r="K9055" s="1112"/>
      <c r="L9055" s="1091"/>
      <c r="M9055" s="1091"/>
      <c r="N9055" s="1091"/>
      <c r="O9055" s="1091"/>
      <c r="P9055" s="1096"/>
      <c r="Q9055" s="1096"/>
      <c r="R9055" s="1096"/>
      <c r="S9055" s="1091"/>
    </row>
    <row r="9056" spans="1:19" x14ac:dyDescent="0.3">
      <c r="A9056" s="1090">
        <v>9051</v>
      </c>
      <c r="B9056" s="1091"/>
      <c r="C9056" s="1091"/>
      <c r="D9056" s="1097"/>
      <c r="E9056" s="1093">
        <f t="shared" si="565"/>
        <v>0</v>
      </c>
      <c r="F9056" s="1094">
        <f t="shared" si="566"/>
        <v>0</v>
      </c>
      <c r="G9056" s="1095">
        <f t="shared" si="567"/>
        <v>0</v>
      </c>
      <c r="H9056" s="1090" t="str">
        <f t="shared" ca="1" si="568"/>
        <v/>
      </c>
      <c r="I9056" s="1109"/>
      <c r="J9056" s="1109"/>
      <c r="K9056" s="1112"/>
      <c r="L9056" s="1091"/>
      <c r="M9056" s="1091"/>
      <c r="N9056" s="1091"/>
      <c r="O9056" s="1091"/>
      <c r="P9056" s="1096"/>
      <c r="Q9056" s="1096"/>
      <c r="R9056" s="1096"/>
      <c r="S9056" s="1091"/>
    </row>
    <row r="9057" spans="1:19" x14ac:dyDescent="0.3">
      <c r="A9057" s="1090">
        <v>9052</v>
      </c>
      <c r="B9057" s="1091"/>
      <c r="C9057" s="1091"/>
      <c r="D9057" s="1097"/>
      <c r="E9057" s="1093">
        <f t="shared" si="565"/>
        <v>0</v>
      </c>
      <c r="F9057" s="1094">
        <f t="shared" si="566"/>
        <v>0</v>
      </c>
      <c r="G9057" s="1095">
        <f t="shared" si="567"/>
        <v>0</v>
      </c>
      <c r="H9057" s="1090" t="str">
        <f t="shared" ca="1" si="568"/>
        <v/>
      </c>
      <c r="I9057" s="1109"/>
      <c r="J9057" s="1109"/>
      <c r="K9057" s="1112"/>
      <c r="L9057" s="1091"/>
      <c r="M9057" s="1091"/>
      <c r="N9057" s="1091"/>
      <c r="O9057" s="1091"/>
      <c r="P9057" s="1096"/>
      <c r="Q9057" s="1096"/>
      <c r="R9057" s="1096"/>
      <c r="S9057" s="1091"/>
    </row>
    <row r="9058" spans="1:19" x14ac:dyDescent="0.3">
      <c r="A9058" s="1090">
        <v>9053</v>
      </c>
      <c r="B9058" s="1091"/>
      <c r="C9058" s="1091"/>
      <c r="D9058" s="1097"/>
      <c r="E9058" s="1093">
        <f t="shared" si="565"/>
        <v>0</v>
      </c>
      <c r="F9058" s="1094">
        <f t="shared" si="566"/>
        <v>0</v>
      </c>
      <c r="G9058" s="1095">
        <f t="shared" si="567"/>
        <v>0</v>
      </c>
      <c r="H9058" s="1090" t="str">
        <f t="shared" ca="1" si="568"/>
        <v/>
      </c>
      <c r="I9058" s="1109"/>
      <c r="J9058" s="1109"/>
      <c r="K9058" s="1112"/>
      <c r="L9058" s="1091"/>
      <c r="M9058" s="1091"/>
      <c r="N9058" s="1091"/>
      <c r="O9058" s="1091"/>
      <c r="P9058" s="1096"/>
      <c r="Q9058" s="1096"/>
      <c r="R9058" s="1096"/>
      <c r="S9058" s="1091"/>
    </row>
    <row r="9059" spans="1:19" x14ac:dyDescent="0.3">
      <c r="A9059" s="1090">
        <v>9054</v>
      </c>
      <c r="B9059" s="1091"/>
      <c r="C9059" s="1091"/>
      <c r="D9059" s="1097"/>
      <c r="E9059" s="1093">
        <f t="shared" si="565"/>
        <v>0</v>
      </c>
      <c r="F9059" s="1094">
        <f t="shared" si="566"/>
        <v>0</v>
      </c>
      <c r="G9059" s="1095">
        <f t="shared" si="567"/>
        <v>0</v>
      </c>
      <c r="H9059" s="1090" t="str">
        <f t="shared" ca="1" si="568"/>
        <v/>
      </c>
      <c r="I9059" s="1109"/>
      <c r="J9059" s="1109"/>
      <c r="K9059" s="1112"/>
      <c r="L9059" s="1091"/>
      <c r="M9059" s="1091"/>
      <c r="N9059" s="1091"/>
      <c r="O9059" s="1091"/>
      <c r="P9059" s="1096"/>
      <c r="Q9059" s="1096"/>
      <c r="R9059" s="1096"/>
      <c r="S9059" s="1091"/>
    </row>
    <row r="9060" spans="1:19" x14ac:dyDescent="0.3">
      <c r="A9060" s="1090">
        <v>9055</v>
      </c>
      <c r="B9060" s="1091"/>
      <c r="C9060" s="1091"/>
      <c r="D9060" s="1097"/>
      <c r="E9060" s="1093">
        <f t="shared" si="565"/>
        <v>0</v>
      </c>
      <c r="F9060" s="1094">
        <f t="shared" si="566"/>
        <v>0</v>
      </c>
      <c r="G9060" s="1095">
        <f t="shared" si="567"/>
        <v>0</v>
      </c>
      <c r="H9060" s="1090" t="str">
        <f t="shared" ca="1" si="568"/>
        <v/>
      </c>
      <c r="I9060" s="1109"/>
      <c r="J9060" s="1109"/>
      <c r="K9060" s="1112"/>
      <c r="L9060" s="1091"/>
      <c r="M9060" s="1091"/>
      <c r="N9060" s="1091"/>
      <c r="O9060" s="1091"/>
      <c r="P9060" s="1096"/>
      <c r="Q9060" s="1096"/>
      <c r="R9060" s="1096"/>
      <c r="S9060" s="1091"/>
    </row>
    <row r="9061" spans="1:19" x14ac:dyDescent="0.3">
      <c r="A9061" s="1090">
        <v>9056</v>
      </c>
      <c r="B9061" s="1091"/>
      <c r="C9061" s="1091"/>
      <c r="D9061" s="1097"/>
      <c r="E9061" s="1093">
        <f t="shared" si="565"/>
        <v>0</v>
      </c>
      <c r="F9061" s="1094">
        <f t="shared" si="566"/>
        <v>0</v>
      </c>
      <c r="G9061" s="1095">
        <f t="shared" si="567"/>
        <v>0</v>
      </c>
      <c r="H9061" s="1090" t="str">
        <f t="shared" ca="1" si="568"/>
        <v/>
      </c>
      <c r="I9061" s="1109"/>
      <c r="J9061" s="1109"/>
      <c r="K9061" s="1112"/>
      <c r="L9061" s="1091"/>
      <c r="M9061" s="1091"/>
      <c r="N9061" s="1091"/>
      <c r="O9061" s="1091"/>
      <c r="P9061" s="1096"/>
      <c r="Q9061" s="1096"/>
      <c r="R9061" s="1096"/>
      <c r="S9061" s="1091"/>
    </row>
    <row r="9062" spans="1:19" x14ac:dyDescent="0.3">
      <c r="A9062" s="1090">
        <v>9057</v>
      </c>
      <c r="B9062" s="1091"/>
      <c r="C9062" s="1091"/>
      <c r="D9062" s="1097"/>
      <c r="E9062" s="1093">
        <f t="shared" si="565"/>
        <v>0</v>
      </c>
      <c r="F9062" s="1094">
        <f t="shared" si="566"/>
        <v>0</v>
      </c>
      <c r="G9062" s="1095">
        <f t="shared" si="567"/>
        <v>0</v>
      </c>
      <c r="H9062" s="1090" t="str">
        <f t="shared" ca="1" si="568"/>
        <v/>
      </c>
      <c r="I9062" s="1109"/>
      <c r="J9062" s="1109"/>
      <c r="K9062" s="1112"/>
      <c r="L9062" s="1091"/>
      <c r="M9062" s="1091"/>
      <c r="N9062" s="1091"/>
      <c r="O9062" s="1091"/>
      <c r="P9062" s="1096"/>
      <c r="Q9062" s="1096"/>
      <c r="R9062" s="1096"/>
      <c r="S9062" s="1091"/>
    </row>
    <row r="9063" spans="1:19" x14ac:dyDescent="0.3">
      <c r="A9063" s="1090">
        <v>9058</v>
      </c>
      <c r="B9063" s="1091"/>
      <c r="C9063" s="1091"/>
      <c r="D9063" s="1097"/>
      <c r="E9063" s="1093">
        <f t="shared" si="565"/>
        <v>0</v>
      </c>
      <c r="F9063" s="1094">
        <f t="shared" si="566"/>
        <v>0</v>
      </c>
      <c r="G9063" s="1095">
        <f t="shared" si="567"/>
        <v>0</v>
      </c>
      <c r="H9063" s="1090" t="str">
        <f t="shared" ca="1" si="568"/>
        <v/>
      </c>
      <c r="I9063" s="1109"/>
      <c r="J9063" s="1109"/>
      <c r="K9063" s="1112"/>
      <c r="L9063" s="1091"/>
      <c r="M9063" s="1091"/>
      <c r="N9063" s="1091"/>
      <c r="O9063" s="1091"/>
      <c r="P9063" s="1096"/>
      <c r="Q9063" s="1096"/>
      <c r="R9063" s="1096"/>
      <c r="S9063" s="1091"/>
    </row>
    <row r="9064" spans="1:19" x14ac:dyDescent="0.3">
      <c r="A9064" s="1090">
        <v>9059</v>
      </c>
      <c r="B9064" s="1091"/>
      <c r="C9064" s="1091"/>
      <c r="D9064" s="1097"/>
      <c r="E9064" s="1093">
        <f t="shared" si="565"/>
        <v>0</v>
      </c>
      <c r="F9064" s="1094">
        <f t="shared" si="566"/>
        <v>0</v>
      </c>
      <c r="G9064" s="1095">
        <f t="shared" si="567"/>
        <v>0</v>
      </c>
      <c r="H9064" s="1090" t="str">
        <f t="shared" ca="1" si="568"/>
        <v/>
      </c>
      <c r="I9064" s="1109"/>
      <c r="J9064" s="1109"/>
      <c r="K9064" s="1112"/>
      <c r="L9064" s="1091"/>
      <c r="M9064" s="1091"/>
      <c r="N9064" s="1091"/>
      <c r="O9064" s="1091"/>
      <c r="P9064" s="1096"/>
      <c r="Q9064" s="1096"/>
      <c r="R9064" s="1096"/>
      <c r="S9064" s="1091"/>
    </row>
    <row r="9065" spans="1:19" x14ac:dyDescent="0.3">
      <c r="A9065" s="1090">
        <v>9060</v>
      </c>
      <c r="B9065" s="1091"/>
      <c r="C9065" s="1091"/>
      <c r="D9065" s="1097"/>
      <c r="E9065" s="1093">
        <f t="shared" si="565"/>
        <v>0</v>
      </c>
      <c r="F9065" s="1094">
        <f t="shared" si="566"/>
        <v>0</v>
      </c>
      <c r="G9065" s="1095">
        <f t="shared" si="567"/>
        <v>0</v>
      </c>
      <c r="H9065" s="1090" t="str">
        <f t="shared" ca="1" si="568"/>
        <v/>
      </c>
      <c r="I9065" s="1109"/>
      <c r="J9065" s="1109"/>
      <c r="K9065" s="1112"/>
      <c r="L9065" s="1091"/>
      <c r="M9065" s="1091"/>
      <c r="N9065" s="1091"/>
      <c r="O9065" s="1091"/>
      <c r="P9065" s="1096"/>
      <c r="Q9065" s="1096"/>
      <c r="R9065" s="1096"/>
      <c r="S9065" s="1091"/>
    </row>
    <row r="9066" spans="1:19" x14ac:dyDescent="0.3">
      <c r="A9066" s="1090">
        <v>9061</v>
      </c>
      <c r="B9066" s="1091"/>
      <c r="C9066" s="1091"/>
      <c r="D9066" s="1097"/>
      <c r="E9066" s="1093">
        <f t="shared" si="565"/>
        <v>0</v>
      </c>
      <c r="F9066" s="1094">
        <f t="shared" si="566"/>
        <v>0</v>
      </c>
      <c r="G9066" s="1095">
        <f t="shared" si="567"/>
        <v>0</v>
      </c>
      <c r="H9066" s="1090" t="str">
        <f t="shared" ca="1" si="568"/>
        <v/>
      </c>
      <c r="I9066" s="1109"/>
      <c r="J9066" s="1109"/>
      <c r="K9066" s="1112"/>
      <c r="L9066" s="1091"/>
      <c r="M9066" s="1091"/>
      <c r="N9066" s="1091"/>
      <c r="O9066" s="1091"/>
      <c r="P9066" s="1096"/>
      <c r="Q9066" s="1096"/>
      <c r="R9066" s="1096"/>
      <c r="S9066" s="1091"/>
    </row>
    <row r="9067" spans="1:19" x14ac:dyDescent="0.3">
      <c r="A9067" s="1090">
        <v>9062</v>
      </c>
      <c r="B9067" s="1091"/>
      <c r="C9067" s="1091"/>
      <c r="D9067" s="1097"/>
      <c r="E9067" s="1093">
        <f t="shared" si="565"/>
        <v>0</v>
      </c>
      <c r="F9067" s="1094">
        <f t="shared" si="566"/>
        <v>0</v>
      </c>
      <c r="G9067" s="1095">
        <f t="shared" si="567"/>
        <v>0</v>
      </c>
      <c r="H9067" s="1090" t="str">
        <f t="shared" ca="1" si="568"/>
        <v/>
      </c>
      <c r="I9067" s="1109"/>
      <c r="J9067" s="1109"/>
      <c r="K9067" s="1112"/>
      <c r="L9067" s="1091"/>
      <c r="M9067" s="1091"/>
      <c r="N9067" s="1091"/>
      <c r="O9067" s="1091"/>
      <c r="P9067" s="1096"/>
      <c r="Q9067" s="1096"/>
      <c r="R9067" s="1096"/>
      <c r="S9067" s="1091"/>
    </row>
    <row r="9068" spans="1:19" x14ac:dyDescent="0.3">
      <c r="A9068" s="1090">
        <v>9063</v>
      </c>
      <c r="B9068" s="1091"/>
      <c r="C9068" s="1091"/>
      <c r="D9068" s="1097"/>
      <c r="E9068" s="1093">
        <f t="shared" si="565"/>
        <v>0</v>
      </c>
      <c r="F9068" s="1094">
        <f t="shared" si="566"/>
        <v>0</v>
      </c>
      <c r="G9068" s="1095">
        <f t="shared" si="567"/>
        <v>0</v>
      </c>
      <c r="H9068" s="1090" t="str">
        <f t="shared" ca="1" si="568"/>
        <v/>
      </c>
      <c r="I9068" s="1109"/>
      <c r="J9068" s="1109"/>
      <c r="K9068" s="1112"/>
      <c r="L9068" s="1091"/>
      <c r="M9068" s="1091"/>
      <c r="N9068" s="1091"/>
      <c r="O9068" s="1091"/>
      <c r="P9068" s="1096"/>
      <c r="Q9068" s="1096"/>
      <c r="R9068" s="1096"/>
      <c r="S9068" s="1091"/>
    </row>
    <row r="9069" spans="1:19" x14ac:dyDescent="0.3">
      <c r="A9069" s="1090">
        <v>9064</v>
      </c>
      <c r="B9069" s="1091"/>
      <c r="C9069" s="1091"/>
      <c r="D9069" s="1097"/>
      <c r="E9069" s="1093">
        <f t="shared" si="565"/>
        <v>0</v>
      </c>
      <c r="F9069" s="1094">
        <f t="shared" si="566"/>
        <v>0</v>
      </c>
      <c r="G9069" s="1095">
        <f t="shared" si="567"/>
        <v>0</v>
      </c>
      <c r="H9069" s="1090" t="str">
        <f t="shared" ca="1" si="568"/>
        <v/>
      </c>
      <c r="I9069" s="1109"/>
      <c r="J9069" s="1109"/>
      <c r="K9069" s="1112"/>
      <c r="L9069" s="1091"/>
      <c r="M9069" s="1091"/>
      <c r="N9069" s="1091"/>
      <c r="O9069" s="1091"/>
      <c r="P9069" s="1096"/>
      <c r="Q9069" s="1096"/>
      <c r="R9069" s="1096"/>
      <c r="S9069" s="1091"/>
    </row>
    <row r="9070" spans="1:19" x14ac:dyDescent="0.3">
      <c r="A9070" s="1090">
        <v>9065</v>
      </c>
      <c r="B9070" s="1091"/>
      <c r="C9070" s="1091"/>
      <c r="D9070" s="1097"/>
      <c r="E9070" s="1093">
        <f t="shared" si="565"/>
        <v>0</v>
      </c>
      <c r="F9070" s="1094">
        <f t="shared" si="566"/>
        <v>0</v>
      </c>
      <c r="G9070" s="1095">
        <f t="shared" si="567"/>
        <v>0</v>
      </c>
      <c r="H9070" s="1090" t="str">
        <f t="shared" ca="1" si="568"/>
        <v/>
      </c>
      <c r="I9070" s="1109"/>
      <c r="J9070" s="1109"/>
      <c r="K9070" s="1112"/>
      <c r="L9070" s="1091"/>
      <c r="M9070" s="1091"/>
      <c r="N9070" s="1091"/>
      <c r="O9070" s="1091"/>
      <c r="P9070" s="1096"/>
      <c r="Q9070" s="1096"/>
      <c r="R9070" s="1096"/>
      <c r="S9070" s="1091"/>
    </row>
    <row r="9071" spans="1:19" x14ac:dyDescent="0.3">
      <c r="A9071" s="1090">
        <v>9066</v>
      </c>
      <c r="B9071" s="1091"/>
      <c r="C9071" s="1091"/>
      <c r="D9071" s="1097"/>
      <c r="E9071" s="1093">
        <f t="shared" si="565"/>
        <v>0</v>
      </c>
      <c r="F9071" s="1094">
        <f t="shared" si="566"/>
        <v>0</v>
      </c>
      <c r="G9071" s="1095">
        <f t="shared" si="567"/>
        <v>0</v>
      </c>
      <c r="H9071" s="1090" t="str">
        <f t="shared" ca="1" si="568"/>
        <v/>
      </c>
      <c r="I9071" s="1109"/>
      <c r="J9071" s="1109"/>
      <c r="K9071" s="1112"/>
      <c r="L9071" s="1091"/>
      <c r="M9071" s="1091"/>
      <c r="N9071" s="1091"/>
      <c r="O9071" s="1091"/>
      <c r="P9071" s="1096"/>
      <c r="Q9071" s="1096"/>
      <c r="R9071" s="1096"/>
      <c r="S9071" s="1091"/>
    </row>
    <row r="9072" spans="1:19" x14ac:dyDescent="0.3">
      <c r="A9072" s="1090">
        <v>9067</v>
      </c>
      <c r="B9072" s="1091"/>
      <c r="C9072" s="1091"/>
      <c r="D9072" s="1097"/>
      <c r="E9072" s="1093">
        <f t="shared" si="565"/>
        <v>0</v>
      </c>
      <c r="F9072" s="1094">
        <f t="shared" si="566"/>
        <v>0</v>
      </c>
      <c r="G9072" s="1095">
        <f t="shared" si="567"/>
        <v>0</v>
      </c>
      <c r="H9072" s="1090" t="str">
        <f t="shared" ca="1" si="568"/>
        <v/>
      </c>
      <c r="I9072" s="1109"/>
      <c r="J9072" s="1109"/>
      <c r="K9072" s="1112"/>
      <c r="L9072" s="1091"/>
      <c r="M9072" s="1091"/>
      <c r="N9072" s="1091"/>
      <c r="O9072" s="1091"/>
      <c r="P9072" s="1096"/>
      <c r="Q9072" s="1096"/>
      <c r="R9072" s="1096"/>
      <c r="S9072" s="1091"/>
    </row>
    <row r="9073" spans="1:19" x14ac:dyDescent="0.3">
      <c r="A9073" s="1090">
        <v>9068</v>
      </c>
      <c r="B9073" s="1091"/>
      <c r="C9073" s="1091"/>
      <c r="D9073" s="1097"/>
      <c r="E9073" s="1093">
        <f t="shared" si="565"/>
        <v>0</v>
      </c>
      <c r="F9073" s="1094">
        <f t="shared" si="566"/>
        <v>0</v>
      </c>
      <c r="G9073" s="1095">
        <f t="shared" si="567"/>
        <v>0</v>
      </c>
      <c r="H9073" s="1090" t="str">
        <f t="shared" ca="1" si="568"/>
        <v/>
      </c>
      <c r="I9073" s="1109"/>
      <c r="J9073" s="1109"/>
      <c r="K9073" s="1112"/>
      <c r="L9073" s="1091"/>
      <c r="M9073" s="1091"/>
      <c r="N9073" s="1091"/>
      <c r="O9073" s="1091"/>
      <c r="P9073" s="1096"/>
      <c r="Q9073" s="1096"/>
      <c r="R9073" s="1096"/>
      <c r="S9073" s="1091"/>
    </row>
    <row r="9074" spans="1:19" x14ac:dyDescent="0.3">
      <c r="A9074" s="1090">
        <v>9069</v>
      </c>
      <c r="B9074" s="1091"/>
      <c r="C9074" s="1091"/>
      <c r="D9074" s="1097"/>
      <c r="E9074" s="1093">
        <f t="shared" si="565"/>
        <v>0</v>
      </c>
      <c r="F9074" s="1094">
        <f t="shared" si="566"/>
        <v>0</v>
      </c>
      <c r="G9074" s="1095">
        <f t="shared" si="567"/>
        <v>0</v>
      </c>
      <c r="H9074" s="1090" t="str">
        <f t="shared" ca="1" si="568"/>
        <v/>
      </c>
      <c r="I9074" s="1109"/>
      <c r="J9074" s="1109"/>
      <c r="K9074" s="1112"/>
      <c r="L9074" s="1091"/>
      <c r="M9074" s="1091"/>
      <c r="N9074" s="1091"/>
      <c r="O9074" s="1091"/>
      <c r="P9074" s="1096"/>
      <c r="Q9074" s="1096"/>
      <c r="R9074" s="1096"/>
      <c r="S9074" s="1091"/>
    </row>
    <row r="9075" spans="1:19" x14ac:dyDescent="0.3">
      <c r="A9075" s="1090">
        <v>9070</v>
      </c>
      <c r="B9075" s="1091"/>
      <c r="C9075" s="1091"/>
      <c r="D9075" s="1097"/>
      <c r="E9075" s="1093">
        <f t="shared" si="565"/>
        <v>0</v>
      </c>
      <c r="F9075" s="1094">
        <f t="shared" si="566"/>
        <v>0</v>
      </c>
      <c r="G9075" s="1095">
        <f t="shared" si="567"/>
        <v>0</v>
      </c>
      <c r="H9075" s="1090" t="str">
        <f t="shared" ca="1" si="568"/>
        <v/>
      </c>
      <c r="I9075" s="1109"/>
      <c r="J9075" s="1109"/>
      <c r="K9075" s="1112"/>
      <c r="L9075" s="1091"/>
      <c r="M9075" s="1091"/>
      <c r="N9075" s="1091"/>
      <c r="O9075" s="1091"/>
      <c r="P9075" s="1096"/>
      <c r="Q9075" s="1096"/>
      <c r="R9075" s="1096"/>
      <c r="S9075" s="1091"/>
    </row>
    <row r="9076" spans="1:19" x14ac:dyDescent="0.3">
      <c r="A9076" s="1090">
        <v>9071</v>
      </c>
      <c r="B9076" s="1091"/>
      <c r="C9076" s="1091"/>
      <c r="D9076" s="1097"/>
      <c r="E9076" s="1093">
        <f t="shared" si="565"/>
        <v>0</v>
      </c>
      <c r="F9076" s="1094">
        <f t="shared" si="566"/>
        <v>0</v>
      </c>
      <c r="G9076" s="1095">
        <f t="shared" si="567"/>
        <v>0</v>
      </c>
      <c r="H9076" s="1090" t="str">
        <f t="shared" ca="1" si="568"/>
        <v/>
      </c>
      <c r="I9076" s="1109"/>
      <c r="J9076" s="1109"/>
      <c r="K9076" s="1112"/>
      <c r="L9076" s="1091"/>
      <c r="M9076" s="1091"/>
      <c r="N9076" s="1091"/>
      <c r="O9076" s="1091"/>
      <c r="P9076" s="1096"/>
      <c r="Q9076" s="1096"/>
      <c r="R9076" s="1096"/>
      <c r="S9076" s="1091"/>
    </row>
    <row r="9077" spans="1:19" x14ac:dyDescent="0.3">
      <c r="A9077" s="1090">
        <v>9072</v>
      </c>
      <c r="B9077" s="1091"/>
      <c r="C9077" s="1091"/>
      <c r="D9077" s="1097"/>
      <c r="E9077" s="1093">
        <f t="shared" si="565"/>
        <v>0</v>
      </c>
      <c r="F9077" s="1094">
        <f t="shared" si="566"/>
        <v>0</v>
      </c>
      <c r="G9077" s="1095">
        <f t="shared" si="567"/>
        <v>0</v>
      </c>
      <c r="H9077" s="1090" t="str">
        <f t="shared" ca="1" si="568"/>
        <v/>
      </c>
      <c r="I9077" s="1109"/>
      <c r="J9077" s="1109"/>
      <c r="K9077" s="1112"/>
      <c r="L9077" s="1091"/>
      <c r="M9077" s="1091"/>
      <c r="N9077" s="1091"/>
      <c r="O9077" s="1091"/>
      <c r="P9077" s="1096"/>
      <c r="Q9077" s="1096"/>
      <c r="R9077" s="1096"/>
      <c r="S9077" s="1091"/>
    </row>
    <row r="9078" spans="1:19" x14ac:dyDescent="0.3">
      <c r="A9078" s="1090">
        <v>9073</v>
      </c>
      <c r="B9078" s="1091"/>
      <c r="C9078" s="1091"/>
      <c r="D9078" s="1097"/>
      <c r="E9078" s="1093">
        <f t="shared" si="565"/>
        <v>0</v>
      </c>
      <c r="F9078" s="1094">
        <f t="shared" si="566"/>
        <v>0</v>
      </c>
      <c r="G9078" s="1095">
        <f t="shared" si="567"/>
        <v>0</v>
      </c>
      <c r="H9078" s="1090" t="str">
        <f t="shared" ca="1" si="568"/>
        <v/>
      </c>
      <c r="I9078" s="1109"/>
      <c r="J9078" s="1109"/>
      <c r="K9078" s="1112"/>
      <c r="L9078" s="1091"/>
      <c r="M9078" s="1091"/>
      <c r="N9078" s="1091"/>
      <c r="O9078" s="1091"/>
      <c r="P9078" s="1096"/>
      <c r="Q9078" s="1096"/>
      <c r="R9078" s="1096"/>
      <c r="S9078" s="1091"/>
    </row>
    <row r="9079" spans="1:19" x14ac:dyDescent="0.3">
      <c r="A9079" s="1090">
        <v>9074</v>
      </c>
      <c r="B9079" s="1091"/>
      <c r="C9079" s="1091"/>
      <c r="D9079" s="1097"/>
      <c r="E9079" s="1093">
        <f t="shared" si="565"/>
        <v>0</v>
      </c>
      <c r="F9079" s="1094">
        <f t="shared" si="566"/>
        <v>0</v>
      </c>
      <c r="G9079" s="1095">
        <f t="shared" si="567"/>
        <v>0</v>
      </c>
      <c r="H9079" s="1090" t="str">
        <f t="shared" ca="1" si="568"/>
        <v/>
      </c>
      <c r="I9079" s="1109"/>
      <c r="J9079" s="1109"/>
      <c r="K9079" s="1112"/>
      <c r="L9079" s="1091"/>
      <c r="M9079" s="1091"/>
      <c r="N9079" s="1091"/>
      <c r="O9079" s="1091"/>
      <c r="P9079" s="1096"/>
      <c r="Q9079" s="1096"/>
      <c r="R9079" s="1096"/>
      <c r="S9079" s="1091"/>
    </row>
    <row r="9080" spans="1:19" x14ac:dyDescent="0.3">
      <c r="A9080" s="1090">
        <v>9075</v>
      </c>
      <c r="B9080" s="1091"/>
      <c r="C9080" s="1091"/>
      <c r="D9080" s="1097"/>
      <c r="E9080" s="1093">
        <f t="shared" si="565"/>
        <v>0</v>
      </c>
      <c r="F9080" s="1094">
        <f t="shared" si="566"/>
        <v>0</v>
      </c>
      <c r="G9080" s="1095">
        <f t="shared" si="567"/>
        <v>0</v>
      </c>
      <c r="H9080" s="1090" t="str">
        <f t="shared" ca="1" si="568"/>
        <v/>
      </c>
      <c r="I9080" s="1109"/>
      <c r="J9080" s="1109"/>
      <c r="K9080" s="1112"/>
      <c r="L9080" s="1091"/>
      <c r="M9080" s="1091"/>
      <c r="N9080" s="1091"/>
      <c r="O9080" s="1091"/>
      <c r="P9080" s="1096"/>
      <c r="Q9080" s="1096"/>
      <c r="R9080" s="1096"/>
      <c r="S9080" s="1091"/>
    </row>
    <row r="9081" spans="1:19" x14ac:dyDescent="0.3">
      <c r="A9081" s="1090">
        <v>9076</v>
      </c>
      <c r="B9081" s="1091"/>
      <c r="C9081" s="1091"/>
      <c r="D9081" s="1097"/>
      <c r="E9081" s="1093">
        <f t="shared" si="565"/>
        <v>0</v>
      </c>
      <c r="F9081" s="1094">
        <f t="shared" si="566"/>
        <v>0</v>
      </c>
      <c r="G9081" s="1095">
        <f t="shared" si="567"/>
        <v>0</v>
      </c>
      <c r="H9081" s="1090" t="str">
        <f t="shared" ca="1" si="568"/>
        <v/>
      </c>
      <c r="I9081" s="1109"/>
      <c r="J9081" s="1109"/>
      <c r="K9081" s="1112"/>
      <c r="L9081" s="1091"/>
      <c r="M9081" s="1091"/>
      <c r="N9081" s="1091"/>
      <c r="O9081" s="1091"/>
      <c r="P9081" s="1096"/>
      <c r="Q9081" s="1096"/>
      <c r="R9081" s="1096"/>
      <c r="S9081" s="1091"/>
    </row>
    <row r="9082" spans="1:19" x14ac:dyDescent="0.3">
      <c r="A9082" s="1090">
        <v>9077</v>
      </c>
      <c r="B9082" s="1091"/>
      <c r="C9082" s="1091"/>
      <c r="D9082" s="1097"/>
      <c r="E9082" s="1093">
        <f t="shared" si="565"/>
        <v>0</v>
      </c>
      <c r="F9082" s="1094">
        <f t="shared" si="566"/>
        <v>0</v>
      </c>
      <c r="G9082" s="1095">
        <f t="shared" si="567"/>
        <v>0</v>
      </c>
      <c r="H9082" s="1090" t="str">
        <f t="shared" ca="1" si="568"/>
        <v/>
      </c>
      <c r="I9082" s="1109"/>
      <c r="J9082" s="1109"/>
      <c r="K9082" s="1112"/>
      <c r="L9082" s="1091"/>
      <c r="M9082" s="1091"/>
      <c r="N9082" s="1091"/>
      <c r="O9082" s="1091"/>
      <c r="P9082" s="1096"/>
      <c r="Q9082" s="1096"/>
      <c r="R9082" s="1096"/>
      <c r="S9082" s="1091"/>
    </row>
    <row r="9083" spans="1:19" x14ac:dyDescent="0.3">
      <c r="A9083" s="1090">
        <v>9078</v>
      </c>
      <c r="B9083" s="1091"/>
      <c r="C9083" s="1091"/>
      <c r="D9083" s="1097"/>
      <c r="E9083" s="1093">
        <f t="shared" si="565"/>
        <v>0</v>
      </c>
      <c r="F9083" s="1094">
        <f t="shared" si="566"/>
        <v>0</v>
      </c>
      <c r="G9083" s="1095">
        <f t="shared" si="567"/>
        <v>0</v>
      </c>
      <c r="H9083" s="1090" t="str">
        <f t="shared" ca="1" si="568"/>
        <v/>
      </c>
      <c r="I9083" s="1109"/>
      <c r="J9083" s="1109"/>
      <c r="K9083" s="1112"/>
      <c r="L9083" s="1091"/>
      <c r="M9083" s="1091"/>
      <c r="N9083" s="1091"/>
      <c r="O9083" s="1091"/>
      <c r="P9083" s="1096"/>
      <c r="Q9083" s="1096"/>
      <c r="R9083" s="1096"/>
      <c r="S9083" s="1091"/>
    </row>
    <row r="9084" spans="1:19" x14ac:dyDescent="0.3">
      <c r="A9084" s="1090">
        <v>9079</v>
      </c>
      <c r="B9084" s="1091"/>
      <c r="C9084" s="1091"/>
      <c r="D9084" s="1097"/>
      <c r="E9084" s="1093">
        <f t="shared" si="565"/>
        <v>0</v>
      </c>
      <c r="F9084" s="1094">
        <f t="shared" si="566"/>
        <v>0</v>
      </c>
      <c r="G9084" s="1095">
        <f t="shared" si="567"/>
        <v>0</v>
      </c>
      <c r="H9084" s="1090" t="str">
        <f t="shared" ca="1" si="568"/>
        <v/>
      </c>
      <c r="I9084" s="1109"/>
      <c r="J9084" s="1109"/>
      <c r="K9084" s="1112"/>
      <c r="L9084" s="1091"/>
      <c r="M9084" s="1091"/>
      <c r="N9084" s="1091"/>
      <c r="O9084" s="1091"/>
      <c r="P9084" s="1096"/>
      <c r="Q9084" s="1096"/>
      <c r="R9084" s="1096"/>
      <c r="S9084" s="1091"/>
    </row>
    <row r="9085" spans="1:19" x14ac:dyDescent="0.3">
      <c r="A9085" s="1090">
        <v>9080</v>
      </c>
      <c r="B9085" s="1091"/>
      <c r="C9085" s="1091"/>
      <c r="D9085" s="1097"/>
      <c r="E9085" s="1093">
        <f t="shared" si="565"/>
        <v>0</v>
      </c>
      <c r="F9085" s="1094">
        <f t="shared" si="566"/>
        <v>0</v>
      </c>
      <c r="G9085" s="1095">
        <f t="shared" si="567"/>
        <v>0</v>
      </c>
      <c r="H9085" s="1090" t="str">
        <f t="shared" ca="1" si="568"/>
        <v/>
      </c>
      <c r="I9085" s="1109"/>
      <c r="J9085" s="1109"/>
      <c r="K9085" s="1112"/>
      <c r="L9085" s="1091"/>
      <c r="M9085" s="1091"/>
      <c r="N9085" s="1091"/>
      <c r="O9085" s="1091"/>
      <c r="P9085" s="1096"/>
      <c r="Q9085" s="1096"/>
      <c r="R9085" s="1096"/>
      <c r="S9085" s="1091"/>
    </row>
    <row r="9086" spans="1:19" x14ac:dyDescent="0.3">
      <c r="A9086" s="1090">
        <v>9081</v>
      </c>
      <c r="B9086" s="1091"/>
      <c r="C9086" s="1091"/>
      <c r="D9086" s="1097"/>
      <c r="E9086" s="1093">
        <f t="shared" si="565"/>
        <v>0</v>
      </c>
      <c r="F9086" s="1094">
        <f t="shared" si="566"/>
        <v>0</v>
      </c>
      <c r="G9086" s="1095">
        <f t="shared" si="567"/>
        <v>0</v>
      </c>
      <c r="H9086" s="1090" t="str">
        <f t="shared" ca="1" si="568"/>
        <v/>
      </c>
      <c r="I9086" s="1109"/>
      <c r="J9086" s="1109"/>
      <c r="K9086" s="1112"/>
      <c r="L9086" s="1091"/>
      <c r="M9086" s="1091"/>
      <c r="N9086" s="1091"/>
      <c r="O9086" s="1091"/>
      <c r="P9086" s="1096"/>
      <c r="Q9086" s="1096"/>
      <c r="R9086" s="1096"/>
      <c r="S9086" s="1091"/>
    </row>
    <row r="9087" spans="1:19" x14ac:dyDescent="0.3">
      <c r="A9087" s="1090">
        <v>9082</v>
      </c>
      <c r="B9087" s="1091"/>
      <c r="C9087" s="1091"/>
      <c r="D9087" s="1097"/>
      <c r="E9087" s="1093">
        <f t="shared" si="565"/>
        <v>0</v>
      </c>
      <c r="F9087" s="1094">
        <f t="shared" si="566"/>
        <v>0</v>
      </c>
      <c r="G9087" s="1095">
        <f t="shared" si="567"/>
        <v>0</v>
      </c>
      <c r="H9087" s="1090" t="str">
        <f t="shared" ca="1" si="568"/>
        <v/>
      </c>
      <c r="I9087" s="1109"/>
      <c r="J9087" s="1109"/>
      <c r="K9087" s="1112"/>
      <c r="L9087" s="1091"/>
      <c r="M9087" s="1091"/>
      <c r="N9087" s="1091"/>
      <c r="O9087" s="1091"/>
      <c r="P9087" s="1096"/>
      <c r="Q9087" s="1096"/>
      <c r="R9087" s="1096"/>
      <c r="S9087" s="1091"/>
    </row>
    <row r="9088" spans="1:19" x14ac:dyDescent="0.3">
      <c r="A9088" s="1090">
        <v>9083</v>
      </c>
      <c r="B9088" s="1091"/>
      <c r="C9088" s="1091"/>
      <c r="D9088" s="1097"/>
      <c r="E9088" s="1093">
        <f t="shared" si="565"/>
        <v>0</v>
      </c>
      <c r="F9088" s="1094">
        <f t="shared" si="566"/>
        <v>0</v>
      </c>
      <c r="G9088" s="1095">
        <f t="shared" si="567"/>
        <v>0</v>
      </c>
      <c r="H9088" s="1090" t="str">
        <f t="shared" ca="1" si="568"/>
        <v/>
      </c>
      <c r="I9088" s="1109"/>
      <c r="J9088" s="1109"/>
      <c r="K9088" s="1112"/>
      <c r="L9088" s="1091"/>
      <c r="M9088" s="1091"/>
      <c r="N9088" s="1091"/>
      <c r="O9088" s="1091"/>
      <c r="P9088" s="1096"/>
      <c r="Q9088" s="1096"/>
      <c r="R9088" s="1096"/>
      <c r="S9088" s="1091"/>
    </row>
    <row r="9089" spans="1:19" x14ac:dyDescent="0.3">
      <c r="A9089" s="1090">
        <v>9084</v>
      </c>
      <c r="B9089" s="1091"/>
      <c r="C9089" s="1091"/>
      <c r="D9089" s="1097"/>
      <c r="E9089" s="1093">
        <f t="shared" si="565"/>
        <v>0</v>
      </c>
      <c r="F9089" s="1094">
        <f t="shared" si="566"/>
        <v>0</v>
      </c>
      <c r="G9089" s="1095">
        <f t="shared" si="567"/>
        <v>0</v>
      </c>
      <c r="H9089" s="1090" t="str">
        <f t="shared" ca="1" si="568"/>
        <v/>
      </c>
      <c r="I9089" s="1109"/>
      <c r="J9089" s="1109"/>
      <c r="K9089" s="1112"/>
      <c r="L9089" s="1091"/>
      <c r="M9089" s="1091"/>
      <c r="N9089" s="1091"/>
      <c r="O9089" s="1091"/>
      <c r="P9089" s="1096"/>
      <c r="Q9089" s="1096"/>
      <c r="R9089" s="1096"/>
      <c r="S9089" s="1091"/>
    </row>
    <row r="9090" spans="1:19" x14ac:dyDescent="0.3">
      <c r="A9090" s="1090">
        <v>9085</v>
      </c>
      <c r="B9090" s="1091"/>
      <c r="C9090" s="1091"/>
      <c r="D9090" s="1097"/>
      <c r="E9090" s="1093">
        <f t="shared" si="565"/>
        <v>0</v>
      </c>
      <c r="F9090" s="1094">
        <f t="shared" si="566"/>
        <v>0</v>
      </c>
      <c r="G9090" s="1095">
        <f t="shared" si="567"/>
        <v>0</v>
      </c>
      <c r="H9090" s="1090" t="str">
        <f t="shared" ca="1" si="568"/>
        <v/>
      </c>
      <c r="I9090" s="1109"/>
      <c r="J9090" s="1109"/>
      <c r="K9090" s="1112"/>
      <c r="L9090" s="1091"/>
      <c r="M9090" s="1091"/>
      <c r="N9090" s="1091"/>
      <c r="O9090" s="1091"/>
      <c r="P9090" s="1096"/>
      <c r="Q9090" s="1096"/>
      <c r="R9090" s="1096"/>
      <c r="S9090" s="1091"/>
    </row>
    <row r="9091" spans="1:19" x14ac:dyDescent="0.3">
      <c r="A9091" s="1090">
        <v>9086</v>
      </c>
      <c r="B9091" s="1091"/>
      <c r="C9091" s="1091"/>
      <c r="D9091" s="1097"/>
      <c r="E9091" s="1093">
        <f t="shared" si="565"/>
        <v>0</v>
      </c>
      <c r="F9091" s="1094">
        <f t="shared" si="566"/>
        <v>0</v>
      </c>
      <c r="G9091" s="1095">
        <f t="shared" si="567"/>
        <v>0</v>
      </c>
      <c r="H9091" s="1090" t="str">
        <f t="shared" ca="1" si="568"/>
        <v/>
      </c>
      <c r="I9091" s="1109"/>
      <c r="J9091" s="1109"/>
      <c r="K9091" s="1112"/>
      <c r="L9091" s="1091"/>
      <c r="M9091" s="1091"/>
      <c r="N9091" s="1091"/>
      <c r="O9091" s="1091"/>
      <c r="P9091" s="1096"/>
      <c r="Q9091" s="1096"/>
      <c r="R9091" s="1096"/>
      <c r="S9091" s="1091"/>
    </row>
    <row r="9092" spans="1:19" x14ac:dyDescent="0.3">
      <c r="A9092" s="1090">
        <v>9087</v>
      </c>
      <c r="B9092" s="1091"/>
      <c r="C9092" s="1091"/>
      <c r="D9092" s="1097"/>
      <c r="E9092" s="1093">
        <f t="shared" si="565"/>
        <v>0</v>
      </c>
      <c r="F9092" s="1094">
        <f t="shared" si="566"/>
        <v>0</v>
      </c>
      <c r="G9092" s="1095">
        <f t="shared" si="567"/>
        <v>0</v>
      </c>
      <c r="H9092" s="1090" t="str">
        <f t="shared" ca="1" si="568"/>
        <v/>
      </c>
      <c r="I9092" s="1109"/>
      <c r="J9092" s="1109"/>
      <c r="K9092" s="1112"/>
      <c r="L9092" s="1091"/>
      <c r="M9092" s="1091"/>
      <c r="N9092" s="1091"/>
      <c r="O9092" s="1091"/>
      <c r="P9092" s="1096"/>
      <c r="Q9092" s="1096"/>
      <c r="R9092" s="1096"/>
      <c r="S9092" s="1091"/>
    </row>
    <row r="9093" spans="1:19" x14ac:dyDescent="0.3">
      <c r="A9093" s="1090">
        <v>9088</v>
      </c>
      <c r="B9093" s="1091"/>
      <c r="C9093" s="1091"/>
      <c r="D9093" s="1097"/>
      <c r="E9093" s="1093">
        <f t="shared" si="565"/>
        <v>0</v>
      </c>
      <c r="F9093" s="1094">
        <f t="shared" si="566"/>
        <v>0</v>
      </c>
      <c r="G9093" s="1095">
        <f t="shared" si="567"/>
        <v>0</v>
      </c>
      <c r="H9093" s="1090" t="str">
        <f t="shared" ca="1" si="568"/>
        <v/>
      </c>
      <c r="I9093" s="1109"/>
      <c r="J9093" s="1109"/>
      <c r="K9093" s="1112"/>
      <c r="L9093" s="1091"/>
      <c r="M9093" s="1091"/>
      <c r="N9093" s="1091"/>
      <c r="O9093" s="1091"/>
      <c r="P9093" s="1096"/>
      <c r="Q9093" s="1096"/>
      <c r="R9093" s="1096"/>
      <c r="S9093" s="1091"/>
    </row>
    <row r="9094" spans="1:19" x14ac:dyDescent="0.3">
      <c r="A9094" s="1090">
        <v>9089</v>
      </c>
      <c r="B9094" s="1091"/>
      <c r="C9094" s="1091"/>
      <c r="D9094" s="1097"/>
      <c r="E9094" s="1093">
        <f t="shared" si="565"/>
        <v>0</v>
      </c>
      <c r="F9094" s="1094">
        <f t="shared" si="566"/>
        <v>0</v>
      </c>
      <c r="G9094" s="1095">
        <f t="shared" si="567"/>
        <v>0</v>
      </c>
      <c r="H9094" s="1090" t="str">
        <f t="shared" ca="1" si="568"/>
        <v/>
      </c>
      <c r="I9094" s="1109"/>
      <c r="J9094" s="1109"/>
      <c r="K9094" s="1112"/>
      <c r="L9094" s="1091"/>
      <c r="M9094" s="1091"/>
      <c r="N9094" s="1091"/>
      <c r="O9094" s="1091"/>
      <c r="P9094" s="1096"/>
      <c r="Q9094" s="1096"/>
      <c r="R9094" s="1096"/>
      <c r="S9094" s="1091"/>
    </row>
    <row r="9095" spans="1:19" x14ac:dyDescent="0.3">
      <c r="A9095" s="1090">
        <v>9090</v>
      </c>
      <c r="B9095" s="1091"/>
      <c r="C9095" s="1091"/>
      <c r="D9095" s="1097"/>
      <c r="E9095" s="1093">
        <f t="shared" ref="E9095:E9158" si="569">D9095</f>
        <v>0</v>
      </c>
      <c r="F9095" s="1094">
        <f t="shared" ref="F9095:F9158" si="570">D9095</f>
        <v>0</v>
      </c>
      <c r="G9095" s="1095">
        <f t="shared" ref="G9095:G9158" si="571">D9095</f>
        <v>0</v>
      </c>
      <c r="H9095" s="1090" t="str">
        <f t="shared" ref="H9095:H9158" ca="1" si="572">IF(ISBLANK(D9095),"",DATEDIF(G9095,TODAY(),"y"))</f>
        <v/>
      </c>
      <c r="I9095" s="1109"/>
      <c r="J9095" s="1109"/>
      <c r="K9095" s="1112"/>
      <c r="L9095" s="1091"/>
      <c r="M9095" s="1091"/>
      <c r="N9095" s="1091"/>
      <c r="O9095" s="1091"/>
      <c r="P9095" s="1096"/>
      <c r="Q9095" s="1096"/>
      <c r="R9095" s="1096"/>
      <c r="S9095" s="1091"/>
    </row>
    <row r="9096" spans="1:19" x14ac:dyDescent="0.3">
      <c r="A9096" s="1090">
        <v>9091</v>
      </c>
      <c r="B9096" s="1091"/>
      <c r="C9096" s="1091"/>
      <c r="D9096" s="1097"/>
      <c r="E9096" s="1093">
        <f t="shared" si="569"/>
        <v>0</v>
      </c>
      <c r="F9096" s="1094">
        <f t="shared" si="570"/>
        <v>0</v>
      </c>
      <c r="G9096" s="1095">
        <f t="shared" si="571"/>
        <v>0</v>
      </c>
      <c r="H9096" s="1090" t="str">
        <f t="shared" ca="1" si="572"/>
        <v/>
      </c>
      <c r="I9096" s="1109"/>
      <c r="J9096" s="1109"/>
      <c r="K9096" s="1112"/>
      <c r="L9096" s="1091"/>
      <c r="M9096" s="1091"/>
      <c r="N9096" s="1091"/>
      <c r="O9096" s="1091"/>
      <c r="P9096" s="1096"/>
      <c r="Q9096" s="1096"/>
      <c r="R9096" s="1096"/>
      <c r="S9096" s="1091"/>
    </row>
    <row r="9097" spans="1:19" x14ac:dyDescent="0.3">
      <c r="A9097" s="1090">
        <v>9092</v>
      </c>
      <c r="B9097" s="1091"/>
      <c r="C9097" s="1091"/>
      <c r="D9097" s="1097"/>
      <c r="E9097" s="1093">
        <f t="shared" si="569"/>
        <v>0</v>
      </c>
      <c r="F9097" s="1094">
        <f t="shared" si="570"/>
        <v>0</v>
      </c>
      <c r="G9097" s="1095">
        <f t="shared" si="571"/>
        <v>0</v>
      </c>
      <c r="H9097" s="1090" t="str">
        <f t="shared" ca="1" si="572"/>
        <v/>
      </c>
      <c r="I9097" s="1109"/>
      <c r="J9097" s="1109"/>
      <c r="K9097" s="1112"/>
      <c r="L9097" s="1091"/>
      <c r="M9097" s="1091"/>
      <c r="N9097" s="1091"/>
      <c r="O9097" s="1091"/>
      <c r="P9097" s="1096"/>
      <c r="Q9097" s="1096"/>
      <c r="R9097" s="1096"/>
      <c r="S9097" s="1091"/>
    </row>
    <row r="9098" spans="1:19" x14ac:dyDescent="0.3">
      <c r="A9098" s="1090">
        <v>9093</v>
      </c>
      <c r="B9098" s="1091"/>
      <c r="C9098" s="1091"/>
      <c r="D9098" s="1097"/>
      <c r="E9098" s="1093">
        <f t="shared" si="569"/>
        <v>0</v>
      </c>
      <c r="F9098" s="1094">
        <f t="shared" si="570"/>
        <v>0</v>
      </c>
      <c r="G9098" s="1095">
        <f t="shared" si="571"/>
        <v>0</v>
      </c>
      <c r="H9098" s="1090" t="str">
        <f t="shared" ca="1" si="572"/>
        <v/>
      </c>
      <c r="I9098" s="1109"/>
      <c r="J9098" s="1109"/>
      <c r="K9098" s="1112"/>
      <c r="L9098" s="1091"/>
      <c r="M9098" s="1091"/>
      <c r="N9098" s="1091"/>
      <c r="O9098" s="1091"/>
      <c r="P9098" s="1096"/>
      <c r="Q9098" s="1096"/>
      <c r="R9098" s="1096"/>
      <c r="S9098" s="1091"/>
    </row>
    <row r="9099" spans="1:19" x14ac:dyDescent="0.3">
      <c r="A9099" s="1090">
        <v>9094</v>
      </c>
      <c r="B9099" s="1091"/>
      <c r="C9099" s="1091"/>
      <c r="D9099" s="1097"/>
      <c r="E9099" s="1093">
        <f t="shared" si="569"/>
        <v>0</v>
      </c>
      <c r="F9099" s="1094">
        <f t="shared" si="570"/>
        <v>0</v>
      </c>
      <c r="G9099" s="1095">
        <f t="shared" si="571"/>
        <v>0</v>
      </c>
      <c r="H9099" s="1090" t="str">
        <f t="shared" ca="1" si="572"/>
        <v/>
      </c>
      <c r="I9099" s="1109"/>
      <c r="J9099" s="1109"/>
      <c r="K9099" s="1112"/>
      <c r="L9099" s="1091"/>
      <c r="M9099" s="1091"/>
      <c r="N9099" s="1091"/>
      <c r="O9099" s="1091"/>
      <c r="P9099" s="1096"/>
      <c r="Q9099" s="1096"/>
      <c r="R9099" s="1096"/>
      <c r="S9099" s="1091"/>
    </row>
    <row r="9100" spans="1:19" x14ac:dyDescent="0.3">
      <c r="A9100" s="1090">
        <v>9095</v>
      </c>
      <c r="B9100" s="1091"/>
      <c r="C9100" s="1091"/>
      <c r="D9100" s="1097"/>
      <c r="E9100" s="1093">
        <f t="shared" si="569"/>
        <v>0</v>
      </c>
      <c r="F9100" s="1094">
        <f t="shared" si="570"/>
        <v>0</v>
      </c>
      <c r="G9100" s="1095">
        <f t="shared" si="571"/>
        <v>0</v>
      </c>
      <c r="H9100" s="1090" t="str">
        <f t="shared" ca="1" si="572"/>
        <v/>
      </c>
      <c r="I9100" s="1109"/>
      <c r="J9100" s="1109"/>
      <c r="K9100" s="1112"/>
      <c r="L9100" s="1091"/>
      <c r="M9100" s="1091"/>
      <c r="N9100" s="1091"/>
      <c r="O9100" s="1091"/>
      <c r="P9100" s="1096"/>
      <c r="Q9100" s="1096"/>
      <c r="R9100" s="1096"/>
      <c r="S9100" s="1091"/>
    </row>
    <row r="9101" spans="1:19" x14ac:dyDescent="0.3">
      <c r="A9101" s="1090">
        <v>9096</v>
      </c>
      <c r="B9101" s="1091"/>
      <c r="C9101" s="1091"/>
      <c r="D9101" s="1097"/>
      <c r="E9101" s="1093">
        <f t="shared" si="569"/>
        <v>0</v>
      </c>
      <c r="F9101" s="1094">
        <f t="shared" si="570"/>
        <v>0</v>
      </c>
      <c r="G9101" s="1095">
        <f t="shared" si="571"/>
        <v>0</v>
      </c>
      <c r="H9101" s="1090" t="str">
        <f t="shared" ca="1" si="572"/>
        <v/>
      </c>
      <c r="I9101" s="1109"/>
      <c r="J9101" s="1109"/>
      <c r="K9101" s="1112"/>
      <c r="L9101" s="1091"/>
      <c r="M9101" s="1091"/>
      <c r="N9101" s="1091"/>
      <c r="O9101" s="1091"/>
      <c r="P9101" s="1096"/>
      <c r="Q9101" s="1096"/>
      <c r="R9101" s="1096"/>
      <c r="S9101" s="1091"/>
    </row>
    <row r="9102" spans="1:19" x14ac:dyDescent="0.3">
      <c r="A9102" s="1090">
        <v>9097</v>
      </c>
      <c r="B9102" s="1091"/>
      <c r="C9102" s="1091"/>
      <c r="D9102" s="1097"/>
      <c r="E9102" s="1093">
        <f t="shared" si="569"/>
        <v>0</v>
      </c>
      <c r="F9102" s="1094">
        <f t="shared" si="570"/>
        <v>0</v>
      </c>
      <c r="G9102" s="1095">
        <f t="shared" si="571"/>
        <v>0</v>
      </c>
      <c r="H9102" s="1090" t="str">
        <f t="shared" ca="1" si="572"/>
        <v/>
      </c>
      <c r="I9102" s="1109"/>
      <c r="J9102" s="1109"/>
      <c r="K9102" s="1112"/>
      <c r="L9102" s="1091"/>
      <c r="M9102" s="1091"/>
      <c r="N9102" s="1091"/>
      <c r="O9102" s="1091"/>
      <c r="P9102" s="1096"/>
      <c r="Q9102" s="1096"/>
      <c r="R9102" s="1096"/>
      <c r="S9102" s="1091"/>
    </row>
    <row r="9103" spans="1:19" x14ac:dyDescent="0.3">
      <c r="A9103" s="1090">
        <v>9098</v>
      </c>
      <c r="B9103" s="1091"/>
      <c r="C9103" s="1091"/>
      <c r="D9103" s="1097"/>
      <c r="E9103" s="1093">
        <f t="shared" si="569"/>
        <v>0</v>
      </c>
      <c r="F9103" s="1094">
        <f t="shared" si="570"/>
        <v>0</v>
      </c>
      <c r="G9103" s="1095">
        <f t="shared" si="571"/>
        <v>0</v>
      </c>
      <c r="H9103" s="1090" t="str">
        <f t="shared" ca="1" si="572"/>
        <v/>
      </c>
      <c r="I9103" s="1109"/>
      <c r="J9103" s="1109"/>
      <c r="K9103" s="1112"/>
      <c r="L9103" s="1091"/>
      <c r="M9103" s="1091"/>
      <c r="N9103" s="1091"/>
      <c r="O9103" s="1091"/>
      <c r="P9103" s="1096"/>
      <c r="Q9103" s="1096"/>
      <c r="R9103" s="1096"/>
      <c r="S9103" s="1091"/>
    </row>
    <row r="9104" spans="1:19" x14ac:dyDescent="0.3">
      <c r="A9104" s="1090">
        <v>9099</v>
      </c>
      <c r="B9104" s="1091"/>
      <c r="C9104" s="1091"/>
      <c r="D9104" s="1097"/>
      <c r="E9104" s="1093">
        <f t="shared" si="569"/>
        <v>0</v>
      </c>
      <c r="F9104" s="1094">
        <f t="shared" si="570"/>
        <v>0</v>
      </c>
      <c r="G9104" s="1095">
        <f t="shared" si="571"/>
        <v>0</v>
      </c>
      <c r="H9104" s="1090" t="str">
        <f t="shared" ca="1" si="572"/>
        <v/>
      </c>
      <c r="I9104" s="1109"/>
      <c r="J9104" s="1109"/>
      <c r="K9104" s="1112"/>
      <c r="L9104" s="1091"/>
      <c r="M9104" s="1091"/>
      <c r="N9104" s="1091"/>
      <c r="O9104" s="1091"/>
      <c r="P9104" s="1096"/>
      <c r="Q9104" s="1096"/>
      <c r="R9104" s="1096"/>
      <c r="S9104" s="1091"/>
    </row>
    <row r="9105" spans="1:19" x14ac:dyDescent="0.3">
      <c r="A9105" s="1090">
        <v>9100</v>
      </c>
      <c r="B9105" s="1091"/>
      <c r="C9105" s="1091"/>
      <c r="D9105" s="1097"/>
      <c r="E9105" s="1093">
        <f t="shared" si="569"/>
        <v>0</v>
      </c>
      <c r="F9105" s="1094">
        <f t="shared" si="570"/>
        <v>0</v>
      </c>
      <c r="G9105" s="1095">
        <f t="shared" si="571"/>
        <v>0</v>
      </c>
      <c r="H9105" s="1090" t="str">
        <f t="shared" ca="1" si="572"/>
        <v/>
      </c>
      <c r="I9105" s="1109"/>
      <c r="J9105" s="1109"/>
      <c r="K9105" s="1112"/>
      <c r="L9105" s="1091"/>
      <c r="M9105" s="1091"/>
      <c r="N9105" s="1091"/>
      <c r="O9105" s="1091"/>
      <c r="P9105" s="1096"/>
      <c r="Q9105" s="1096"/>
      <c r="R9105" s="1096"/>
      <c r="S9105" s="1091"/>
    </row>
    <row r="9106" spans="1:19" x14ac:dyDescent="0.3">
      <c r="A9106" s="1090">
        <v>9101</v>
      </c>
      <c r="B9106" s="1091"/>
      <c r="C9106" s="1091"/>
      <c r="D9106" s="1097"/>
      <c r="E9106" s="1093">
        <f t="shared" si="569"/>
        <v>0</v>
      </c>
      <c r="F9106" s="1094">
        <f t="shared" si="570"/>
        <v>0</v>
      </c>
      <c r="G9106" s="1095">
        <f t="shared" si="571"/>
        <v>0</v>
      </c>
      <c r="H9106" s="1090" t="str">
        <f t="shared" ca="1" si="572"/>
        <v/>
      </c>
      <c r="I9106" s="1109"/>
      <c r="J9106" s="1109"/>
      <c r="K9106" s="1112"/>
      <c r="L9106" s="1091"/>
      <c r="M9106" s="1091"/>
      <c r="N9106" s="1091"/>
      <c r="O9106" s="1091"/>
      <c r="P9106" s="1096"/>
      <c r="Q9106" s="1096"/>
      <c r="R9106" s="1096"/>
      <c r="S9106" s="1091"/>
    </row>
    <row r="9107" spans="1:19" x14ac:dyDescent="0.3">
      <c r="A9107" s="1090">
        <v>9102</v>
      </c>
      <c r="B9107" s="1091"/>
      <c r="C9107" s="1091"/>
      <c r="D9107" s="1097"/>
      <c r="E9107" s="1093">
        <f t="shared" si="569"/>
        <v>0</v>
      </c>
      <c r="F9107" s="1094">
        <f t="shared" si="570"/>
        <v>0</v>
      </c>
      <c r="G9107" s="1095">
        <f t="shared" si="571"/>
        <v>0</v>
      </c>
      <c r="H9107" s="1090" t="str">
        <f t="shared" ca="1" si="572"/>
        <v/>
      </c>
      <c r="I9107" s="1109"/>
      <c r="J9107" s="1109"/>
      <c r="K9107" s="1112"/>
      <c r="L9107" s="1091"/>
      <c r="M9107" s="1091"/>
      <c r="N9107" s="1091"/>
      <c r="O9107" s="1091"/>
      <c r="P9107" s="1096"/>
      <c r="Q9107" s="1096"/>
      <c r="R9107" s="1096"/>
      <c r="S9107" s="1091"/>
    </row>
    <row r="9108" spans="1:19" x14ac:dyDescent="0.3">
      <c r="A9108" s="1090">
        <v>9103</v>
      </c>
      <c r="B9108" s="1091"/>
      <c r="C9108" s="1091"/>
      <c r="D9108" s="1097"/>
      <c r="E9108" s="1093">
        <f t="shared" si="569"/>
        <v>0</v>
      </c>
      <c r="F9108" s="1094">
        <f t="shared" si="570"/>
        <v>0</v>
      </c>
      <c r="G9108" s="1095">
        <f t="shared" si="571"/>
        <v>0</v>
      </c>
      <c r="H9108" s="1090" t="str">
        <f t="shared" ca="1" si="572"/>
        <v/>
      </c>
      <c r="I9108" s="1109"/>
      <c r="J9108" s="1109"/>
      <c r="K9108" s="1112"/>
      <c r="L9108" s="1091"/>
      <c r="M9108" s="1091"/>
      <c r="N9108" s="1091"/>
      <c r="O9108" s="1091"/>
      <c r="P9108" s="1096"/>
      <c r="Q9108" s="1096"/>
      <c r="R9108" s="1096"/>
      <c r="S9108" s="1091"/>
    </row>
    <row r="9109" spans="1:19" x14ac:dyDescent="0.3">
      <c r="A9109" s="1090">
        <v>9104</v>
      </c>
      <c r="B9109" s="1091"/>
      <c r="C9109" s="1091"/>
      <c r="D9109" s="1097"/>
      <c r="E9109" s="1093">
        <f t="shared" si="569"/>
        <v>0</v>
      </c>
      <c r="F9109" s="1094">
        <f t="shared" si="570"/>
        <v>0</v>
      </c>
      <c r="G9109" s="1095">
        <f t="shared" si="571"/>
        <v>0</v>
      </c>
      <c r="H9109" s="1090" t="str">
        <f t="shared" ca="1" si="572"/>
        <v/>
      </c>
      <c r="I9109" s="1109"/>
      <c r="J9109" s="1109"/>
      <c r="K9109" s="1112"/>
      <c r="L9109" s="1091"/>
      <c r="M9109" s="1091"/>
      <c r="N9109" s="1091"/>
      <c r="O9109" s="1091"/>
      <c r="P9109" s="1096"/>
      <c r="Q9109" s="1096"/>
      <c r="R9109" s="1096"/>
      <c r="S9109" s="1091"/>
    </row>
    <row r="9110" spans="1:19" x14ac:dyDescent="0.3">
      <c r="A9110" s="1090">
        <v>9105</v>
      </c>
      <c r="B9110" s="1091"/>
      <c r="C9110" s="1091"/>
      <c r="D9110" s="1097"/>
      <c r="E9110" s="1093">
        <f t="shared" si="569"/>
        <v>0</v>
      </c>
      <c r="F9110" s="1094">
        <f t="shared" si="570"/>
        <v>0</v>
      </c>
      <c r="G9110" s="1095">
        <f t="shared" si="571"/>
        <v>0</v>
      </c>
      <c r="H9110" s="1090" t="str">
        <f t="shared" ca="1" si="572"/>
        <v/>
      </c>
      <c r="I9110" s="1109"/>
      <c r="J9110" s="1109"/>
      <c r="K9110" s="1112"/>
      <c r="L9110" s="1091"/>
      <c r="M9110" s="1091"/>
      <c r="N9110" s="1091"/>
      <c r="O9110" s="1091"/>
      <c r="P9110" s="1096"/>
      <c r="Q9110" s="1096"/>
      <c r="R9110" s="1096"/>
      <c r="S9110" s="1091"/>
    </row>
    <row r="9111" spans="1:19" x14ac:dyDescent="0.3">
      <c r="A9111" s="1090">
        <v>9106</v>
      </c>
      <c r="B9111" s="1091"/>
      <c r="C9111" s="1091"/>
      <c r="D9111" s="1097"/>
      <c r="E9111" s="1093">
        <f t="shared" si="569"/>
        <v>0</v>
      </c>
      <c r="F9111" s="1094">
        <f t="shared" si="570"/>
        <v>0</v>
      </c>
      <c r="G9111" s="1095">
        <f t="shared" si="571"/>
        <v>0</v>
      </c>
      <c r="H9111" s="1090" t="str">
        <f t="shared" ca="1" si="572"/>
        <v/>
      </c>
      <c r="I9111" s="1109"/>
      <c r="J9111" s="1109"/>
      <c r="K9111" s="1112"/>
      <c r="L9111" s="1091"/>
      <c r="M9111" s="1091"/>
      <c r="N9111" s="1091"/>
      <c r="O9111" s="1091"/>
      <c r="P9111" s="1096"/>
      <c r="Q9111" s="1096"/>
      <c r="R9111" s="1096"/>
      <c r="S9111" s="1091"/>
    </row>
    <row r="9112" spans="1:19" x14ac:dyDescent="0.3">
      <c r="A9112" s="1090">
        <v>9107</v>
      </c>
      <c r="B9112" s="1091"/>
      <c r="C9112" s="1091"/>
      <c r="D9112" s="1097"/>
      <c r="E9112" s="1093">
        <f t="shared" si="569"/>
        <v>0</v>
      </c>
      <c r="F9112" s="1094">
        <f t="shared" si="570"/>
        <v>0</v>
      </c>
      <c r="G9112" s="1095">
        <f t="shared" si="571"/>
        <v>0</v>
      </c>
      <c r="H9112" s="1090" t="str">
        <f t="shared" ca="1" si="572"/>
        <v/>
      </c>
      <c r="I9112" s="1109"/>
      <c r="J9112" s="1109"/>
      <c r="K9112" s="1112"/>
      <c r="L9112" s="1091"/>
      <c r="M9112" s="1091"/>
      <c r="N9112" s="1091"/>
      <c r="O9112" s="1091"/>
      <c r="P9112" s="1096"/>
      <c r="Q9112" s="1096"/>
      <c r="R9112" s="1096"/>
      <c r="S9112" s="1091"/>
    </row>
    <row r="9113" spans="1:19" x14ac:dyDescent="0.3">
      <c r="A9113" s="1090">
        <v>9108</v>
      </c>
      <c r="B9113" s="1091"/>
      <c r="C9113" s="1091"/>
      <c r="D9113" s="1097"/>
      <c r="E9113" s="1093">
        <f t="shared" si="569"/>
        <v>0</v>
      </c>
      <c r="F9113" s="1094">
        <f t="shared" si="570"/>
        <v>0</v>
      </c>
      <c r="G9113" s="1095">
        <f t="shared" si="571"/>
        <v>0</v>
      </c>
      <c r="H9113" s="1090" t="str">
        <f t="shared" ca="1" si="572"/>
        <v/>
      </c>
      <c r="I9113" s="1109"/>
      <c r="J9113" s="1109"/>
      <c r="K9113" s="1112"/>
      <c r="L9113" s="1091"/>
      <c r="M9113" s="1091"/>
      <c r="N9113" s="1091"/>
      <c r="O9113" s="1091"/>
      <c r="P9113" s="1096"/>
      <c r="Q9113" s="1096"/>
      <c r="R9113" s="1096"/>
      <c r="S9113" s="1091"/>
    </row>
    <row r="9114" spans="1:19" x14ac:dyDescent="0.3">
      <c r="A9114" s="1090">
        <v>9109</v>
      </c>
      <c r="B9114" s="1091"/>
      <c r="C9114" s="1091"/>
      <c r="D9114" s="1097"/>
      <c r="E9114" s="1093">
        <f t="shared" si="569"/>
        <v>0</v>
      </c>
      <c r="F9114" s="1094">
        <f t="shared" si="570"/>
        <v>0</v>
      </c>
      <c r="G9114" s="1095">
        <f t="shared" si="571"/>
        <v>0</v>
      </c>
      <c r="H9114" s="1090" t="str">
        <f t="shared" ca="1" si="572"/>
        <v/>
      </c>
      <c r="I9114" s="1109"/>
      <c r="J9114" s="1109"/>
      <c r="K9114" s="1112"/>
      <c r="L9114" s="1091"/>
      <c r="M9114" s="1091"/>
      <c r="N9114" s="1091"/>
      <c r="O9114" s="1091"/>
      <c r="P9114" s="1096"/>
      <c r="Q9114" s="1096"/>
      <c r="R9114" s="1096"/>
      <c r="S9114" s="1091"/>
    </row>
    <row r="9115" spans="1:19" x14ac:dyDescent="0.3">
      <c r="A9115" s="1090">
        <v>9110</v>
      </c>
      <c r="B9115" s="1091"/>
      <c r="C9115" s="1091"/>
      <c r="D9115" s="1097"/>
      <c r="E9115" s="1093">
        <f t="shared" si="569"/>
        <v>0</v>
      </c>
      <c r="F9115" s="1094">
        <f t="shared" si="570"/>
        <v>0</v>
      </c>
      <c r="G9115" s="1095">
        <f t="shared" si="571"/>
        <v>0</v>
      </c>
      <c r="H9115" s="1090" t="str">
        <f t="shared" ca="1" si="572"/>
        <v/>
      </c>
      <c r="I9115" s="1109"/>
      <c r="J9115" s="1109"/>
      <c r="K9115" s="1112"/>
      <c r="L9115" s="1091"/>
      <c r="M9115" s="1091"/>
      <c r="N9115" s="1091"/>
      <c r="O9115" s="1091"/>
      <c r="P9115" s="1096"/>
      <c r="Q9115" s="1096"/>
      <c r="R9115" s="1096"/>
      <c r="S9115" s="1091"/>
    </row>
    <row r="9116" spans="1:19" x14ac:dyDescent="0.3">
      <c r="A9116" s="1090">
        <v>9111</v>
      </c>
      <c r="B9116" s="1091"/>
      <c r="C9116" s="1091"/>
      <c r="D9116" s="1097"/>
      <c r="E9116" s="1093">
        <f t="shared" si="569"/>
        <v>0</v>
      </c>
      <c r="F9116" s="1094">
        <f t="shared" si="570"/>
        <v>0</v>
      </c>
      <c r="G9116" s="1095">
        <f t="shared" si="571"/>
        <v>0</v>
      </c>
      <c r="H9116" s="1090" t="str">
        <f t="shared" ca="1" si="572"/>
        <v/>
      </c>
      <c r="I9116" s="1109"/>
      <c r="J9116" s="1109"/>
      <c r="K9116" s="1112"/>
      <c r="L9116" s="1091"/>
      <c r="M9116" s="1091"/>
      <c r="N9116" s="1091"/>
      <c r="O9116" s="1091"/>
      <c r="P9116" s="1096"/>
      <c r="Q9116" s="1096"/>
      <c r="R9116" s="1096"/>
      <c r="S9116" s="1091"/>
    </row>
    <row r="9117" spans="1:19" x14ac:dyDescent="0.3">
      <c r="A9117" s="1090">
        <v>9112</v>
      </c>
      <c r="B9117" s="1091"/>
      <c r="C9117" s="1091"/>
      <c r="D9117" s="1097"/>
      <c r="E9117" s="1093">
        <f t="shared" si="569"/>
        <v>0</v>
      </c>
      <c r="F9117" s="1094">
        <f t="shared" si="570"/>
        <v>0</v>
      </c>
      <c r="G9117" s="1095">
        <f t="shared" si="571"/>
        <v>0</v>
      </c>
      <c r="H9117" s="1090" t="str">
        <f t="shared" ca="1" si="572"/>
        <v/>
      </c>
      <c r="I9117" s="1109"/>
      <c r="J9117" s="1109"/>
      <c r="K9117" s="1112"/>
      <c r="L9117" s="1091"/>
      <c r="M9117" s="1091"/>
      <c r="N9117" s="1091"/>
      <c r="O9117" s="1091"/>
      <c r="P9117" s="1096"/>
      <c r="Q9117" s="1096"/>
      <c r="R9117" s="1096"/>
      <c r="S9117" s="1091"/>
    </row>
    <row r="9118" spans="1:19" x14ac:dyDescent="0.3">
      <c r="A9118" s="1090">
        <v>9113</v>
      </c>
      <c r="B9118" s="1091"/>
      <c r="C9118" s="1091"/>
      <c r="D9118" s="1097"/>
      <c r="E9118" s="1093">
        <f t="shared" si="569"/>
        <v>0</v>
      </c>
      <c r="F9118" s="1094">
        <f t="shared" si="570"/>
        <v>0</v>
      </c>
      <c r="G9118" s="1095">
        <f t="shared" si="571"/>
        <v>0</v>
      </c>
      <c r="H9118" s="1090" t="str">
        <f t="shared" ca="1" si="572"/>
        <v/>
      </c>
      <c r="I9118" s="1109"/>
      <c r="J9118" s="1109"/>
      <c r="K9118" s="1112"/>
      <c r="L9118" s="1091"/>
      <c r="M9118" s="1091"/>
      <c r="N9118" s="1091"/>
      <c r="O9118" s="1091"/>
      <c r="P9118" s="1096"/>
      <c r="Q9118" s="1096"/>
      <c r="R9118" s="1096"/>
      <c r="S9118" s="1091"/>
    </row>
    <row r="9119" spans="1:19" x14ac:dyDescent="0.3">
      <c r="A9119" s="1090">
        <v>9114</v>
      </c>
      <c r="B9119" s="1091"/>
      <c r="C9119" s="1091"/>
      <c r="D9119" s="1097"/>
      <c r="E9119" s="1093">
        <f t="shared" si="569"/>
        <v>0</v>
      </c>
      <c r="F9119" s="1094">
        <f t="shared" si="570"/>
        <v>0</v>
      </c>
      <c r="G9119" s="1095">
        <f t="shared" si="571"/>
        <v>0</v>
      </c>
      <c r="H9119" s="1090" t="str">
        <f t="shared" ca="1" si="572"/>
        <v/>
      </c>
      <c r="I9119" s="1109"/>
      <c r="J9119" s="1109"/>
      <c r="K9119" s="1112"/>
      <c r="L9119" s="1091"/>
      <c r="M9119" s="1091"/>
      <c r="N9119" s="1091"/>
      <c r="O9119" s="1091"/>
      <c r="P9119" s="1096"/>
      <c r="Q9119" s="1096"/>
      <c r="R9119" s="1096"/>
      <c r="S9119" s="1091"/>
    </row>
    <row r="9120" spans="1:19" x14ac:dyDescent="0.3">
      <c r="A9120" s="1090">
        <v>9115</v>
      </c>
      <c r="B9120" s="1091"/>
      <c r="C9120" s="1091"/>
      <c r="D9120" s="1097"/>
      <c r="E9120" s="1093">
        <f t="shared" si="569"/>
        <v>0</v>
      </c>
      <c r="F9120" s="1094">
        <f t="shared" si="570"/>
        <v>0</v>
      </c>
      <c r="G9120" s="1095">
        <f t="shared" si="571"/>
        <v>0</v>
      </c>
      <c r="H9120" s="1090" t="str">
        <f t="shared" ca="1" si="572"/>
        <v/>
      </c>
      <c r="I9120" s="1109"/>
      <c r="J9120" s="1109"/>
      <c r="K9120" s="1112"/>
      <c r="L9120" s="1091"/>
      <c r="M9120" s="1091"/>
      <c r="N9120" s="1091"/>
      <c r="O9120" s="1091"/>
      <c r="P9120" s="1096"/>
      <c r="Q9120" s="1096"/>
      <c r="R9120" s="1096"/>
      <c r="S9120" s="1091"/>
    </row>
    <row r="9121" spans="1:19" x14ac:dyDescent="0.3">
      <c r="A9121" s="1090">
        <v>9116</v>
      </c>
      <c r="B9121" s="1091"/>
      <c r="C9121" s="1091"/>
      <c r="D9121" s="1097"/>
      <c r="E9121" s="1093">
        <f t="shared" si="569"/>
        <v>0</v>
      </c>
      <c r="F9121" s="1094">
        <f t="shared" si="570"/>
        <v>0</v>
      </c>
      <c r="G9121" s="1095">
        <f t="shared" si="571"/>
        <v>0</v>
      </c>
      <c r="H9121" s="1090" t="str">
        <f t="shared" ca="1" si="572"/>
        <v/>
      </c>
      <c r="I9121" s="1109"/>
      <c r="J9121" s="1109"/>
      <c r="K9121" s="1112"/>
      <c r="L9121" s="1091"/>
      <c r="M9121" s="1091"/>
      <c r="N9121" s="1091"/>
      <c r="O9121" s="1091"/>
      <c r="P9121" s="1096"/>
      <c r="Q9121" s="1096"/>
      <c r="R9121" s="1096"/>
      <c r="S9121" s="1091"/>
    </row>
    <row r="9122" spans="1:19" x14ac:dyDescent="0.3">
      <c r="A9122" s="1090">
        <v>9117</v>
      </c>
      <c r="B9122" s="1091"/>
      <c r="C9122" s="1091"/>
      <c r="D9122" s="1097"/>
      <c r="E9122" s="1093">
        <f t="shared" si="569"/>
        <v>0</v>
      </c>
      <c r="F9122" s="1094">
        <f t="shared" si="570"/>
        <v>0</v>
      </c>
      <c r="G9122" s="1095">
        <f t="shared" si="571"/>
        <v>0</v>
      </c>
      <c r="H9122" s="1090" t="str">
        <f t="shared" ca="1" si="572"/>
        <v/>
      </c>
      <c r="I9122" s="1109"/>
      <c r="J9122" s="1109"/>
      <c r="K9122" s="1112"/>
      <c r="L9122" s="1091"/>
      <c r="M9122" s="1091"/>
      <c r="N9122" s="1091"/>
      <c r="O9122" s="1091"/>
      <c r="P9122" s="1096"/>
      <c r="Q9122" s="1096"/>
      <c r="R9122" s="1096"/>
      <c r="S9122" s="1091"/>
    </row>
    <row r="9123" spans="1:19" x14ac:dyDescent="0.3">
      <c r="A9123" s="1090">
        <v>9118</v>
      </c>
      <c r="B9123" s="1091"/>
      <c r="C9123" s="1091"/>
      <c r="D9123" s="1097"/>
      <c r="E9123" s="1093">
        <f t="shared" si="569"/>
        <v>0</v>
      </c>
      <c r="F9123" s="1094">
        <f t="shared" si="570"/>
        <v>0</v>
      </c>
      <c r="G9123" s="1095">
        <f t="shared" si="571"/>
        <v>0</v>
      </c>
      <c r="H9123" s="1090" t="str">
        <f t="shared" ca="1" si="572"/>
        <v/>
      </c>
      <c r="I9123" s="1109"/>
      <c r="J9123" s="1109"/>
      <c r="K9123" s="1112"/>
      <c r="L9123" s="1091"/>
      <c r="M9123" s="1091"/>
      <c r="N9123" s="1091"/>
      <c r="O9123" s="1091"/>
      <c r="P9123" s="1096"/>
      <c r="Q9123" s="1096"/>
      <c r="R9123" s="1096"/>
      <c r="S9123" s="1091"/>
    </row>
    <row r="9124" spans="1:19" x14ac:dyDescent="0.3">
      <c r="A9124" s="1090">
        <v>9119</v>
      </c>
      <c r="B9124" s="1091"/>
      <c r="C9124" s="1091"/>
      <c r="D9124" s="1097"/>
      <c r="E9124" s="1093">
        <f t="shared" si="569"/>
        <v>0</v>
      </c>
      <c r="F9124" s="1094">
        <f t="shared" si="570"/>
        <v>0</v>
      </c>
      <c r="G9124" s="1095">
        <f t="shared" si="571"/>
        <v>0</v>
      </c>
      <c r="H9124" s="1090" t="str">
        <f t="shared" ca="1" si="572"/>
        <v/>
      </c>
      <c r="I9124" s="1109"/>
      <c r="J9124" s="1109"/>
      <c r="K9124" s="1112"/>
      <c r="L9124" s="1091"/>
      <c r="M9124" s="1091"/>
      <c r="N9124" s="1091"/>
      <c r="O9124" s="1091"/>
      <c r="P9124" s="1096"/>
      <c r="Q9124" s="1096"/>
      <c r="R9124" s="1096"/>
      <c r="S9124" s="1091"/>
    </row>
    <row r="9125" spans="1:19" x14ac:dyDescent="0.3">
      <c r="A9125" s="1090">
        <v>9120</v>
      </c>
      <c r="B9125" s="1091"/>
      <c r="C9125" s="1091"/>
      <c r="D9125" s="1097"/>
      <c r="E9125" s="1093">
        <f t="shared" si="569"/>
        <v>0</v>
      </c>
      <c r="F9125" s="1094">
        <f t="shared" si="570"/>
        <v>0</v>
      </c>
      <c r="G9125" s="1095">
        <f t="shared" si="571"/>
        <v>0</v>
      </c>
      <c r="H9125" s="1090" t="str">
        <f t="shared" ca="1" si="572"/>
        <v/>
      </c>
      <c r="I9125" s="1109"/>
      <c r="J9125" s="1109"/>
      <c r="K9125" s="1112"/>
      <c r="L9125" s="1091"/>
      <c r="M9125" s="1091"/>
      <c r="N9125" s="1091"/>
      <c r="O9125" s="1091"/>
      <c r="P9125" s="1096"/>
      <c r="Q9125" s="1096"/>
      <c r="R9125" s="1096"/>
      <c r="S9125" s="1091"/>
    </row>
    <row r="9126" spans="1:19" x14ac:dyDescent="0.3">
      <c r="A9126" s="1090">
        <v>9121</v>
      </c>
      <c r="B9126" s="1091"/>
      <c r="C9126" s="1091"/>
      <c r="D9126" s="1097"/>
      <c r="E9126" s="1093">
        <f t="shared" si="569"/>
        <v>0</v>
      </c>
      <c r="F9126" s="1094">
        <f t="shared" si="570"/>
        <v>0</v>
      </c>
      <c r="G9126" s="1095">
        <f t="shared" si="571"/>
        <v>0</v>
      </c>
      <c r="H9126" s="1090" t="str">
        <f t="shared" ca="1" si="572"/>
        <v/>
      </c>
      <c r="I9126" s="1109"/>
      <c r="J9126" s="1109"/>
      <c r="K9126" s="1112"/>
      <c r="L9126" s="1091"/>
      <c r="M9126" s="1091"/>
      <c r="N9126" s="1091"/>
      <c r="O9126" s="1091"/>
      <c r="P9126" s="1096"/>
      <c r="Q9126" s="1096"/>
      <c r="R9126" s="1096"/>
      <c r="S9126" s="1091"/>
    </row>
    <row r="9127" spans="1:19" x14ac:dyDescent="0.3">
      <c r="A9127" s="1090">
        <v>9122</v>
      </c>
      <c r="B9127" s="1091"/>
      <c r="C9127" s="1091"/>
      <c r="D9127" s="1097"/>
      <c r="E9127" s="1093">
        <f t="shared" si="569"/>
        <v>0</v>
      </c>
      <c r="F9127" s="1094">
        <f t="shared" si="570"/>
        <v>0</v>
      </c>
      <c r="G9127" s="1095">
        <f t="shared" si="571"/>
        <v>0</v>
      </c>
      <c r="H9127" s="1090" t="str">
        <f t="shared" ca="1" si="572"/>
        <v/>
      </c>
      <c r="I9127" s="1109"/>
      <c r="J9127" s="1109"/>
      <c r="K9127" s="1112"/>
      <c r="L9127" s="1091"/>
      <c r="M9127" s="1091"/>
      <c r="N9127" s="1091"/>
      <c r="O9127" s="1091"/>
      <c r="P9127" s="1096"/>
      <c r="Q9127" s="1096"/>
      <c r="R9127" s="1096"/>
      <c r="S9127" s="1091"/>
    </row>
    <row r="9128" spans="1:19" x14ac:dyDescent="0.3">
      <c r="A9128" s="1090">
        <v>9123</v>
      </c>
      <c r="B9128" s="1091"/>
      <c r="C9128" s="1091"/>
      <c r="D9128" s="1097"/>
      <c r="E9128" s="1093">
        <f t="shared" si="569"/>
        <v>0</v>
      </c>
      <c r="F9128" s="1094">
        <f t="shared" si="570"/>
        <v>0</v>
      </c>
      <c r="G9128" s="1095">
        <f t="shared" si="571"/>
        <v>0</v>
      </c>
      <c r="H9128" s="1090" t="str">
        <f t="shared" ca="1" si="572"/>
        <v/>
      </c>
      <c r="I9128" s="1109"/>
      <c r="J9128" s="1109"/>
      <c r="K9128" s="1112"/>
      <c r="L9128" s="1091"/>
      <c r="M9128" s="1091"/>
      <c r="N9128" s="1091"/>
      <c r="O9128" s="1091"/>
      <c r="P9128" s="1096"/>
      <c r="Q9128" s="1096"/>
      <c r="R9128" s="1096"/>
      <c r="S9128" s="1091"/>
    </row>
    <row r="9129" spans="1:19" x14ac:dyDescent="0.3">
      <c r="A9129" s="1090">
        <v>9124</v>
      </c>
      <c r="B9129" s="1091"/>
      <c r="C9129" s="1091"/>
      <c r="D9129" s="1097"/>
      <c r="E9129" s="1093">
        <f t="shared" si="569"/>
        <v>0</v>
      </c>
      <c r="F9129" s="1094">
        <f t="shared" si="570"/>
        <v>0</v>
      </c>
      <c r="G9129" s="1095">
        <f t="shared" si="571"/>
        <v>0</v>
      </c>
      <c r="H9129" s="1090" t="str">
        <f t="shared" ca="1" si="572"/>
        <v/>
      </c>
      <c r="I9129" s="1109"/>
      <c r="J9129" s="1109"/>
      <c r="K9129" s="1112"/>
      <c r="L9129" s="1091"/>
      <c r="M9129" s="1091"/>
      <c r="N9129" s="1091"/>
      <c r="O9129" s="1091"/>
      <c r="P9129" s="1096"/>
      <c r="Q9129" s="1096"/>
      <c r="R9129" s="1096"/>
      <c r="S9129" s="1091"/>
    </row>
    <row r="9130" spans="1:19" x14ac:dyDescent="0.3">
      <c r="A9130" s="1090">
        <v>9125</v>
      </c>
      <c r="B9130" s="1091"/>
      <c r="C9130" s="1091"/>
      <c r="D9130" s="1097"/>
      <c r="E9130" s="1093">
        <f t="shared" si="569"/>
        <v>0</v>
      </c>
      <c r="F9130" s="1094">
        <f t="shared" si="570"/>
        <v>0</v>
      </c>
      <c r="G9130" s="1095">
        <f t="shared" si="571"/>
        <v>0</v>
      </c>
      <c r="H9130" s="1090" t="str">
        <f t="shared" ca="1" si="572"/>
        <v/>
      </c>
      <c r="I9130" s="1109"/>
      <c r="J9130" s="1109"/>
      <c r="K9130" s="1112"/>
      <c r="L9130" s="1091"/>
      <c r="M9130" s="1091"/>
      <c r="N9130" s="1091"/>
      <c r="O9130" s="1091"/>
      <c r="P9130" s="1096"/>
      <c r="Q9130" s="1096"/>
      <c r="R9130" s="1096"/>
      <c r="S9130" s="1091"/>
    </row>
    <row r="9131" spans="1:19" x14ac:dyDescent="0.3">
      <c r="A9131" s="1090">
        <v>9126</v>
      </c>
      <c r="B9131" s="1091"/>
      <c r="C9131" s="1091"/>
      <c r="D9131" s="1097"/>
      <c r="E9131" s="1093">
        <f t="shared" si="569"/>
        <v>0</v>
      </c>
      <c r="F9131" s="1094">
        <f t="shared" si="570"/>
        <v>0</v>
      </c>
      <c r="G9131" s="1095">
        <f t="shared" si="571"/>
        <v>0</v>
      </c>
      <c r="H9131" s="1090" t="str">
        <f t="shared" ca="1" si="572"/>
        <v/>
      </c>
      <c r="I9131" s="1109"/>
      <c r="J9131" s="1109"/>
      <c r="K9131" s="1112"/>
      <c r="L9131" s="1091"/>
      <c r="M9131" s="1091"/>
      <c r="N9131" s="1091"/>
      <c r="O9131" s="1091"/>
      <c r="P9131" s="1096"/>
      <c r="Q9131" s="1096"/>
      <c r="R9131" s="1096"/>
      <c r="S9131" s="1091"/>
    </row>
    <row r="9132" spans="1:19" x14ac:dyDescent="0.3">
      <c r="A9132" s="1090">
        <v>9127</v>
      </c>
      <c r="B9132" s="1091"/>
      <c r="C9132" s="1091"/>
      <c r="D9132" s="1097"/>
      <c r="E9132" s="1093">
        <f t="shared" si="569"/>
        <v>0</v>
      </c>
      <c r="F9132" s="1094">
        <f t="shared" si="570"/>
        <v>0</v>
      </c>
      <c r="G9132" s="1095">
        <f t="shared" si="571"/>
        <v>0</v>
      </c>
      <c r="H9132" s="1090" t="str">
        <f t="shared" ca="1" si="572"/>
        <v/>
      </c>
      <c r="I9132" s="1109"/>
      <c r="J9132" s="1109"/>
      <c r="K9132" s="1112"/>
      <c r="L9132" s="1091"/>
      <c r="M9132" s="1091"/>
      <c r="N9132" s="1091"/>
      <c r="O9132" s="1091"/>
      <c r="P9132" s="1096"/>
      <c r="Q9132" s="1096"/>
      <c r="R9132" s="1096"/>
      <c r="S9132" s="1091"/>
    </row>
    <row r="9133" spans="1:19" x14ac:dyDescent="0.3">
      <c r="A9133" s="1090">
        <v>9128</v>
      </c>
      <c r="B9133" s="1091"/>
      <c r="C9133" s="1091"/>
      <c r="D9133" s="1097"/>
      <c r="E9133" s="1093">
        <f t="shared" si="569"/>
        <v>0</v>
      </c>
      <c r="F9133" s="1094">
        <f t="shared" si="570"/>
        <v>0</v>
      </c>
      <c r="G9133" s="1095">
        <f t="shared" si="571"/>
        <v>0</v>
      </c>
      <c r="H9133" s="1090" t="str">
        <f t="shared" ca="1" si="572"/>
        <v/>
      </c>
      <c r="I9133" s="1109"/>
      <c r="J9133" s="1109"/>
      <c r="K9133" s="1112"/>
      <c r="L9133" s="1091"/>
      <c r="M9133" s="1091"/>
      <c r="N9133" s="1091"/>
      <c r="O9133" s="1091"/>
      <c r="P9133" s="1096"/>
      <c r="Q9133" s="1096"/>
      <c r="R9133" s="1096"/>
      <c r="S9133" s="1091"/>
    </row>
    <row r="9134" spans="1:19" x14ac:dyDescent="0.3">
      <c r="A9134" s="1090">
        <v>9129</v>
      </c>
      <c r="B9134" s="1091"/>
      <c r="C9134" s="1091"/>
      <c r="D9134" s="1097"/>
      <c r="E9134" s="1093">
        <f t="shared" si="569"/>
        <v>0</v>
      </c>
      <c r="F9134" s="1094">
        <f t="shared" si="570"/>
        <v>0</v>
      </c>
      <c r="G9134" s="1095">
        <f t="shared" si="571"/>
        <v>0</v>
      </c>
      <c r="H9134" s="1090" t="str">
        <f t="shared" ca="1" si="572"/>
        <v/>
      </c>
      <c r="I9134" s="1109"/>
      <c r="J9134" s="1109"/>
      <c r="K9134" s="1112"/>
      <c r="L9134" s="1091"/>
      <c r="M9134" s="1091"/>
      <c r="N9134" s="1091"/>
      <c r="O9134" s="1091"/>
      <c r="P9134" s="1096"/>
      <c r="Q9134" s="1096"/>
      <c r="R9134" s="1096"/>
      <c r="S9134" s="1091"/>
    </row>
    <row r="9135" spans="1:19" x14ac:dyDescent="0.3">
      <c r="A9135" s="1090">
        <v>9130</v>
      </c>
      <c r="B9135" s="1091"/>
      <c r="C9135" s="1091"/>
      <c r="D9135" s="1097"/>
      <c r="E9135" s="1093">
        <f t="shared" si="569"/>
        <v>0</v>
      </c>
      <c r="F9135" s="1094">
        <f t="shared" si="570"/>
        <v>0</v>
      </c>
      <c r="G9135" s="1095">
        <f t="shared" si="571"/>
        <v>0</v>
      </c>
      <c r="H9135" s="1090" t="str">
        <f t="shared" ca="1" si="572"/>
        <v/>
      </c>
      <c r="I9135" s="1109"/>
      <c r="J9135" s="1109"/>
      <c r="K9135" s="1112"/>
      <c r="L9135" s="1091"/>
      <c r="M9135" s="1091"/>
      <c r="N9135" s="1091"/>
      <c r="O9135" s="1091"/>
      <c r="P9135" s="1096"/>
      <c r="Q9135" s="1096"/>
      <c r="R9135" s="1096"/>
      <c r="S9135" s="1091"/>
    </row>
    <row r="9136" spans="1:19" x14ac:dyDescent="0.3">
      <c r="A9136" s="1090">
        <v>9131</v>
      </c>
      <c r="B9136" s="1091"/>
      <c r="C9136" s="1091"/>
      <c r="D9136" s="1097"/>
      <c r="E9136" s="1093">
        <f t="shared" si="569"/>
        <v>0</v>
      </c>
      <c r="F9136" s="1094">
        <f t="shared" si="570"/>
        <v>0</v>
      </c>
      <c r="G9136" s="1095">
        <f t="shared" si="571"/>
        <v>0</v>
      </c>
      <c r="H9136" s="1090" t="str">
        <f t="shared" ca="1" si="572"/>
        <v/>
      </c>
      <c r="I9136" s="1109"/>
      <c r="J9136" s="1109"/>
      <c r="K9136" s="1112"/>
      <c r="L9136" s="1091"/>
      <c r="M9136" s="1091"/>
      <c r="N9136" s="1091"/>
      <c r="O9136" s="1091"/>
      <c r="P9136" s="1096"/>
      <c r="Q9136" s="1096"/>
      <c r="R9136" s="1096"/>
      <c r="S9136" s="1091"/>
    </row>
    <row r="9137" spans="1:19" x14ac:dyDescent="0.3">
      <c r="A9137" s="1090">
        <v>9132</v>
      </c>
      <c r="B9137" s="1091"/>
      <c r="C9137" s="1091"/>
      <c r="D9137" s="1097"/>
      <c r="E9137" s="1093">
        <f t="shared" si="569"/>
        <v>0</v>
      </c>
      <c r="F9137" s="1094">
        <f t="shared" si="570"/>
        <v>0</v>
      </c>
      <c r="G9137" s="1095">
        <f t="shared" si="571"/>
        <v>0</v>
      </c>
      <c r="H9137" s="1090" t="str">
        <f t="shared" ca="1" si="572"/>
        <v/>
      </c>
      <c r="I9137" s="1109"/>
      <c r="J9137" s="1109"/>
      <c r="K9137" s="1112"/>
      <c r="L9137" s="1091"/>
      <c r="M9137" s="1091"/>
      <c r="N9137" s="1091"/>
      <c r="O9137" s="1091"/>
      <c r="P9137" s="1096"/>
      <c r="Q9137" s="1096"/>
      <c r="R9137" s="1096"/>
      <c r="S9137" s="1091"/>
    </row>
    <row r="9138" spans="1:19" x14ac:dyDescent="0.3">
      <c r="A9138" s="1090">
        <v>9133</v>
      </c>
      <c r="B9138" s="1091"/>
      <c r="C9138" s="1091"/>
      <c r="D9138" s="1097"/>
      <c r="E9138" s="1093">
        <f t="shared" si="569"/>
        <v>0</v>
      </c>
      <c r="F9138" s="1094">
        <f t="shared" si="570"/>
        <v>0</v>
      </c>
      <c r="G9138" s="1095">
        <f t="shared" si="571"/>
        <v>0</v>
      </c>
      <c r="H9138" s="1090" t="str">
        <f t="shared" ca="1" si="572"/>
        <v/>
      </c>
      <c r="I9138" s="1109"/>
      <c r="J9138" s="1109"/>
      <c r="K9138" s="1112"/>
      <c r="L9138" s="1091"/>
      <c r="M9138" s="1091"/>
      <c r="N9138" s="1091"/>
      <c r="O9138" s="1091"/>
      <c r="P9138" s="1096"/>
      <c r="Q9138" s="1096"/>
      <c r="R9138" s="1096"/>
      <c r="S9138" s="1091"/>
    </row>
    <row r="9139" spans="1:19" x14ac:dyDescent="0.3">
      <c r="A9139" s="1090">
        <v>9134</v>
      </c>
      <c r="B9139" s="1091"/>
      <c r="C9139" s="1091"/>
      <c r="D9139" s="1097"/>
      <c r="E9139" s="1093">
        <f t="shared" si="569"/>
        <v>0</v>
      </c>
      <c r="F9139" s="1094">
        <f t="shared" si="570"/>
        <v>0</v>
      </c>
      <c r="G9139" s="1095">
        <f t="shared" si="571"/>
        <v>0</v>
      </c>
      <c r="H9139" s="1090" t="str">
        <f t="shared" ca="1" si="572"/>
        <v/>
      </c>
      <c r="I9139" s="1109"/>
      <c r="J9139" s="1109"/>
      <c r="K9139" s="1112"/>
      <c r="L9139" s="1091"/>
      <c r="M9139" s="1091"/>
      <c r="N9139" s="1091"/>
      <c r="O9139" s="1091"/>
      <c r="P9139" s="1096"/>
      <c r="Q9139" s="1096"/>
      <c r="R9139" s="1096"/>
      <c r="S9139" s="1091"/>
    </row>
    <row r="9140" spans="1:19" x14ac:dyDescent="0.3">
      <c r="A9140" s="1090">
        <v>9135</v>
      </c>
      <c r="B9140" s="1091"/>
      <c r="C9140" s="1091"/>
      <c r="D9140" s="1097"/>
      <c r="E9140" s="1093">
        <f t="shared" si="569"/>
        <v>0</v>
      </c>
      <c r="F9140" s="1094">
        <f t="shared" si="570"/>
        <v>0</v>
      </c>
      <c r="G9140" s="1095">
        <f t="shared" si="571"/>
        <v>0</v>
      </c>
      <c r="H9140" s="1090" t="str">
        <f t="shared" ca="1" si="572"/>
        <v/>
      </c>
      <c r="I9140" s="1109"/>
      <c r="J9140" s="1109"/>
      <c r="K9140" s="1112"/>
      <c r="L9140" s="1091"/>
      <c r="M9140" s="1091"/>
      <c r="N9140" s="1091"/>
      <c r="O9140" s="1091"/>
      <c r="P9140" s="1096"/>
      <c r="Q9140" s="1096"/>
      <c r="R9140" s="1096"/>
      <c r="S9140" s="1091"/>
    </row>
    <row r="9141" spans="1:19" x14ac:dyDescent="0.3">
      <c r="A9141" s="1090">
        <v>9136</v>
      </c>
      <c r="B9141" s="1091"/>
      <c r="C9141" s="1091"/>
      <c r="D9141" s="1097"/>
      <c r="E9141" s="1093">
        <f t="shared" si="569"/>
        <v>0</v>
      </c>
      <c r="F9141" s="1094">
        <f t="shared" si="570"/>
        <v>0</v>
      </c>
      <c r="G9141" s="1095">
        <f t="shared" si="571"/>
        <v>0</v>
      </c>
      <c r="H9141" s="1090" t="str">
        <f t="shared" ca="1" si="572"/>
        <v/>
      </c>
      <c r="I9141" s="1109"/>
      <c r="J9141" s="1109"/>
      <c r="K9141" s="1112"/>
      <c r="L9141" s="1091"/>
      <c r="M9141" s="1091"/>
      <c r="N9141" s="1091"/>
      <c r="O9141" s="1091"/>
      <c r="P9141" s="1096"/>
      <c r="Q9141" s="1096"/>
      <c r="R9141" s="1096"/>
      <c r="S9141" s="1091"/>
    </row>
    <row r="9142" spans="1:19" x14ac:dyDescent="0.3">
      <c r="A9142" s="1090">
        <v>9137</v>
      </c>
      <c r="B9142" s="1091"/>
      <c r="C9142" s="1091"/>
      <c r="D9142" s="1097"/>
      <c r="E9142" s="1093">
        <f t="shared" si="569"/>
        <v>0</v>
      </c>
      <c r="F9142" s="1094">
        <f t="shared" si="570"/>
        <v>0</v>
      </c>
      <c r="G9142" s="1095">
        <f t="shared" si="571"/>
        <v>0</v>
      </c>
      <c r="H9142" s="1090" t="str">
        <f t="shared" ca="1" si="572"/>
        <v/>
      </c>
      <c r="I9142" s="1109"/>
      <c r="J9142" s="1109"/>
      <c r="K9142" s="1112"/>
      <c r="L9142" s="1091"/>
      <c r="M9142" s="1091"/>
      <c r="N9142" s="1091"/>
      <c r="O9142" s="1091"/>
      <c r="P9142" s="1096"/>
      <c r="Q9142" s="1096"/>
      <c r="R9142" s="1096"/>
      <c r="S9142" s="1091"/>
    </row>
    <row r="9143" spans="1:19" x14ac:dyDescent="0.3">
      <c r="A9143" s="1090">
        <v>9138</v>
      </c>
      <c r="B9143" s="1091"/>
      <c r="C9143" s="1091"/>
      <c r="D9143" s="1097"/>
      <c r="E9143" s="1093">
        <f t="shared" si="569"/>
        <v>0</v>
      </c>
      <c r="F9143" s="1094">
        <f t="shared" si="570"/>
        <v>0</v>
      </c>
      <c r="G9143" s="1095">
        <f t="shared" si="571"/>
        <v>0</v>
      </c>
      <c r="H9143" s="1090" t="str">
        <f t="shared" ca="1" si="572"/>
        <v/>
      </c>
      <c r="I9143" s="1109"/>
      <c r="J9143" s="1109"/>
      <c r="K9143" s="1112"/>
      <c r="L9143" s="1091"/>
      <c r="M9143" s="1091"/>
      <c r="N9143" s="1091"/>
      <c r="O9143" s="1091"/>
      <c r="P9143" s="1096"/>
      <c r="Q9143" s="1096"/>
      <c r="R9143" s="1096"/>
      <c r="S9143" s="1091"/>
    </row>
    <row r="9144" spans="1:19" x14ac:dyDescent="0.3">
      <c r="A9144" s="1090">
        <v>9139</v>
      </c>
      <c r="B9144" s="1091"/>
      <c r="C9144" s="1091"/>
      <c r="D9144" s="1097"/>
      <c r="E9144" s="1093">
        <f t="shared" si="569"/>
        <v>0</v>
      </c>
      <c r="F9144" s="1094">
        <f t="shared" si="570"/>
        <v>0</v>
      </c>
      <c r="G9144" s="1095">
        <f t="shared" si="571"/>
        <v>0</v>
      </c>
      <c r="H9144" s="1090" t="str">
        <f t="shared" ca="1" si="572"/>
        <v/>
      </c>
      <c r="I9144" s="1109"/>
      <c r="J9144" s="1109"/>
      <c r="K9144" s="1112"/>
      <c r="L9144" s="1091"/>
      <c r="M9144" s="1091"/>
      <c r="N9144" s="1091"/>
      <c r="O9144" s="1091"/>
      <c r="P9144" s="1096"/>
      <c r="Q9144" s="1096"/>
      <c r="R9144" s="1096"/>
      <c r="S9144" s="1091"/>
    </row>
    <row r="9145" spans="1:19" x14ac:dyDescent="0.3">
      <c r="A9145" s="1090">
        <v>9140</v>
      </c>
      <c r="B9145" s="1091"/>
      <c r="C9145" s="1091"/>
      <c r="D9145" s="1097"/>
      <c r="E9145" s="1093">
        <f t="shared" si="569"/>
        <v>0</v>
      </c>
      <c r="F9145" s="1094">
        <f t="shared" si="570"/>
        <v>0</v>
      </c>
      <c r="G9145" s="1095">
        <f t="shared" si="571"/>
        <v>0</v>
      </c>
      <c r="H9145" s="1090" t="str">
        <f t="shared" ca="1" si="572"/>
        <v/>
      </c>
      <c r="I9145" s="1109"/>
      <c r="J9145" s="1109"/>
      <c r="K9145" s="1112"/>
      <c r="L9145" s="1091"/>
      <c r="M9145" s="1091"/>
      <c r="N9145" s="1091"/>
      <c r="O9145" s="1091"/>
      <c r="P9145" s="1096"/>
      <c r="Q9145" s="1096"/>
      <c r="R9145" s="1096"/>
      <c r="S9145" s="1091"/>
    </row>
    <row r="9146" spans="1:19" x14ac:dyDescent="0.3">
      <c r="A9146" s="1090">
        <v>9141</v>
      </c>
      <c r="B9146" s="1091"/>
      <c r="C9146" s="1091"/>
      <c r="D9146" s="1097"/>
      <c r="E9146" s="1093">
        <f t="shared" si="569"/>
        <v>0</v>
      </c>
      <c r="F9146" s="1094">
        <f t="shared" si="570"/>
        <v>0</v>
      </c>
      <c r="G9146" s="1095">
        <f t="shared" si="571"/>
        <v>0</v>
      </c>
      <c r="H9146" s="1090" t="str">
        <f t="shared" ca="1" si="572"/>
        <v/>
      </c>
      <c r="I9146" s="1109"/>
      <c r="J9146" s="1109"/>
      <c r="K9146" s="1112"/>
      <c r="L9146" s="1091"/>
      <c r="M9146" s="1091"/>
      <c r="N9146" s="1091"/>
      <c r="O9146" s="1091"/>
      <c r="P9146" s="1096"/>
      <c r="Q9146" s="1096"/>
      <c r="R9146" s="1096"/>
      <c r="S9146" s="1091"/>
    </row>
    <row r="9147" spans="1:19" x14ac:dyDescent="0.3">
      <c r="A9147" s="1090">
        <v>9142</v>
      </c>
      <c r="B9147" s="1091"/>
      <c r="C9147" s="1091"/>
      <c r="D9147" s="1097"/>
      <c r="E9147" s="1093">
        <f t="shared" si="569"/>
        <v>0</v>
      </c>
      <c r="F9147" s="1094">
        <f t="shared" si="570"/>
        <v>0</v>
      </c>
      <c r="G9147" s="1095">
        <f t="shared" si="571"/>
        <v>0</v>
      </c>
      <c r="H9147" s="1090" t="str">
        <f t="shared" ca="1" si="572"/>
        <v/>
      </c>
      <c r="I9147" s="1109"/>
      <c r="J9147" s="1109"/>
      <c r="K9147" s="1112"/>
      <c r="L9147" s="1091"/>
      <c r="M9147" s="1091"/>
      <c r="N9147" s="1091"/>
      <c r="O9147" s="1091"/>
      <c r="P9147" s="1096"/>
      <c r="Q9147" s="1096"/>
      <c r="R9147" s="1096"/>
      <c r="S9147" s="1091"/>
    </row>
    <row r="9148" spans="1:19" x14ac:dyDescent="0.3">
      <c r="A9148" s="1090">
        <v>9143</v>
      </c>
      <c r="B9148" s="1091"/>
      <c r="C9148" s="1091"/>
      <c r="D9148" s="1097"/>
      <c r="E9148" s="1093">
        <f t="shared" si="569"/>
        <v>0</v>
      </c>
      <c r="F9148" s="1094">
        <f t="shared" si="570"/>
        <v>0</v>
      </c>
      <c r="G9148" s="1095">
        <f t="shared" si="571"/>
        <v>0</v>
      </c>
      <c r="H9148" s="1090" t="str">
        <f t="shared" ca="1" si="572"/>
        <v/>
      </c>
      <c r="I9148" s="1109"/>
      <c r="J9148" s="1109"/>
      <c r="K9148" s="1112"/>
      <c r="L9148" s="1091"/>
      <c r="M9148" s="1091"/>
      <c r="N9148" s="1091"/>
      <c r="O9148" s="1091"/>
      <c r="P9148" s="1096"/>
      <c r="Q9148" s="1096"/>
      <c r="R9148" s="1096"/>
      <c r="S9148" s="1091"/>
    </row>
    <row r="9149" spans="1:19" x14ac:dyDescent="0.3">
      <c r="A9149" s="1090">
        <v>9144</v>
      </c>
      <c r="B9149" s="1091"/>
      <c r="C9149" s="1091"/>
      <c r="D9149" s="1097"/>
      <c r="E9149" s="1093">
        <f t="shared" si="569"/>
        <v>0</v>
      </c>
      <c r="F9149" s="1094">
        <f t="shared" si="570"/>
        <v>0</v>
      </c>
      <c r="G9149" s="1095">
        <f t="shared" si="571"/>
        <v>0</v>
      </c>
      <c r="H9149" s="1090" t="str">
        <f t="shared" ca="1" si="572"/>
        <v/>
      </c>
      <c r="I9149" s="1109"/>
      <c r="J9149" s="1109"/>
      <c r="K9149" s="1112"/>
      <c r="L9149" s="1091"/>
      <c r="M9149" s="1091"/>
      <c r="N9149" s="1091"/>
      <c r="O9149" s="1091"/>
      <c r="P9149" s="1096"/>
      <c r="Q9149" s="1096"/>
      <c r="R9149" s="1096"/>
      <c r="S9149" s="1091"/>
    </row>
    <row r="9150" spans="1:19" x14ac:dyDescent="0.3">
      <c r="A9150" s="1090">
        <v>9145</v>
      </c>
      <c r="B9150" s="1091"/>
      <c r="C9150" s="1091"/>
      <c r="D9150" s="1097"/>
      <c r="E9150" s="1093">
        <f t="shared" si="569"/>
        <v>0</v>
      </c>
      <c r="F9150" s="1094">
        <f t="shared" si="570"/>
        <v>0</v>
      </c>
      <c r="G9150" s="1095">
        <f t="shared" si="571"/>
        <v>0</v>
      </c>
      <c r="H9150" s="1090" t="str">
        <f t="shared" ca="1" si="572"/>
        <v/>
      </c>
      <c r="I9150" s="1109"/>
      <c r="J9150" s="1109"/>
      <c r="K9150" s="1112"/>
      <c r="L9150" s="1091"/>
      <c r="M9150" s="1091"/>
      <c r="N9150" s="1091"/>
      <c r="O9150" s="1091"/>
      <c r="P9150" s="1096"/>
      <c r="Q9150" s="1096"/>
      <c r="R9150" s="1096"/>
      <c r="S9150" s="1091"/>
    </row>
    <row r="9151" spans="1:19" x14ac:dyDescent="0.3">
      <c r="A9151" s="1090">
        <v>9146</v>
      </c>
      <c r="B9151" s="1091"/>
      <c r="C9151" s="1091"/>
      <c r="D9151" s="1097"/>
      <c r="E9151" s="1093">
        <f t="shared" si="569"/>
        <v>0</v>
      </c>
      <c r="F9151" s="1094">
        <f t="shared" si="570"/>
        <v>0</v>
      </c>
      <c r="G9151" s="1095">
        <f t="shared" si="571"/>
        <v>0</v>
      </c>
      <c r="H9151" s="1090" t="str">
        <f t="shared" ca="1" si="572"/>
        <v/>
      </c>
      <c r="I9151" s="1109"/>
      <c r="J9151" s="1109"/>
      <c r="K9151" s="1112"/>
      <c r="L9151" s="1091"/>
      <c r="M9151" s="1091"/>
      <c r="N9151" s="1091"/>
      <c r="O9151" s="1091"/>
      <c r="P9151" s="1096"/>
      <c r="Q9151" s="1096"/>
      <c r="R9151" s="1096"/>
      <c r="S9151" s="1091"/>
    </row>
    <row r="9152" spans="1:19" x14ac:dyDescent="0.3">
      <c r="A9152" s="1090">
        <v>9147</v>
      </c>
      <c r="B9152" s="1091"/>
      <c r="C9152" s="1091"/>
      <c r="D9152" s="1097"/>
      <c r="E9152" s="1093">
        <f t="shared" si="569"/>
        <v>0</v>
      </c>
      <c r="F9152" s="1094">
        <f t="shared" si="570"/>
        <v>0</v>
      </c>
      <c r="G9152" s="1095">
        <f t="shared" si="571"/>
        <v>0</v>
      </c>
      <c r="H9152" s="1090" t="str">
        <f t="shared" ca="1" si="572"/>
        <v/>
      </c>
      <c r="I9152" s="1109"/>
      <c r="J9152" s="1109"/>
      <c r="K9152" s="1112"/>
      <c r="L9152" s="1091"/>
      <c r="M9152" s="1091"/>
      <c r="N9152" s="1091"/>
      <c r="O9152" s="1091"/>
      <c r="P9152" s="1096"/>
      <c r="Q9152" s="1096"/>
      <c r="R9152" s="1096"/>
      <c r="S9152" s="1091"/>
    </row>
    <row r="9153" spans="1:19" x14ac:dyDescent="0.3">
      <c r="A9153" s="1090">
        <v>9148</v>
      </c>
      <c r="B9153" s="1091"/>
      <c r="C9153" s="1091"/>
      <c r="D9153" s="1097"/>
      <c r="E9153" s="1093">
        <f t="shared" si="569"/>
        <v>0</v>
      </c>
      <c r="F9153" s="1094">
        <f t="shared" si="570"/>
        <v>0</v>
      </c>
      <c r="G9153" s="1095">
        <f t="shared" si="571"/>
        <v>0</v>
      </c>
      <c r="H9153" s="1090" t="str">
        <f t="shared" ca="1" si="572"/>
        <v/>
      </c>
      <c r="I9153" s="1109"/>
      <c r="J9153" s="1109"/>
      <c r="K9153" s="1112"/>
      <c r="L9153" s="1091"/>
      <c r="M9153" s="1091"/>
      <c r="N9153" s="1091"/>
      <c r="O9153" s="1091"/>
      <c r="P9153" s="1096"/>
      <c r="Q9153" s="1096"/>
      <c r="R9153" s="1096"/>
      <c r="S9153" s="1091"/>
    </row>
    <row r="9154" spans="1:19" x14ac:dyDescent="0.3">
      <c r="A9154" s="1090">
        <v>9149</v>
      </c>
      <c r="B9154" s="1091"/>
      <c r="C9154" s="1091"/>
      <c r="D9154" s="1097"/>
      <c r="E9154" s="1093">
        <f t="shared" si="569"/>
        <v>0</v>
      </c>
      <c r="F9154" s="1094">
        <f t="shared" si="570"/>
        <v>0</v>
      </c>
      <c r="G9154" s="1095">
        <f t="shared" si="571"/>
        <v>0</v>
      </c>
      <c r="H9154" s="1090" t="str">
        <f t="shared" ca="1" si="572"/>
        <v/>
      </c>
      <c r="I9154" s="1109"/>
      <c r="J9154" s="1109"/>
      <c r="K9154" s="1112"/>
      <c r="L9154" s="1091"/>
      <c r="M9154" s="1091"/>
      <c r="N9154" s="1091"/>
      <c r="O9154" s="1091"/>
      <c r="P9154" s="1096"/>
      <c r="Q9154" s="1096"/>
      <c r="R9154" s="1096"/>
      <c r="S9154" s="1091"/>
    </row>
    <row r="9155" spans="1:19" x14ac:dyDescent="0.3">
      <c r="A9155" s="1090">
        <v>9150</v>
      </c>
      <c r="B9155" s="1091"/>
      <c r="C9155" s="1091"/>
      <c r="D9155" s="1097"/>
      <c r="E9155" s="1093">
        <f t="shared" si="569"/>
        <v>0</v>
      </c>
      <c r="F9155" s="1094">
        <f t="shared" si="570"/>
        <v>0</v>
      </c>
      <c r="G9155" s="1095">
        <f t="shared" si="571"/>
        <v>0</v>
      </c>
      <c r="H9155" s="1090" t="str">
        <f t="shared" ca="1" si="572"/>
        <v/>
      </c>
      <c r="I9155" s="1109"/>
      <c r="J9155" s="1109"/>
      <c r="K9155" s="1112"/>
      <c r="L9155" s="1091"/>
      <c r="M9155" s="1091"/>
      <c r="N9155" s="1091"/>
      <c r="O9155" s="1091"/>
      <c r="P9155" s="1096"/>
      <c r="Q9155" s="1096"/>
      <c r="R9155" s="1096"/>
      <c r="S9155" s="1091"/>
    </row>
    <row r="9156" spans="1:19" x14ac:dyDescent="0.3">
      <c r="A9156" s="1090">
        <v>9151</v>
      </c>
      <c r="B9156" s="1091"/>
      <c r="C9156" s="1091"/>
      <c r="D9156" s="1097"/>
      <c r="E9156" s="1093">
        <f t="shared" si="569"/>
        <v>0</v>
      </c>
      <c r="F9156" s="1094">
        <f t="shared" si="570"/>
        <v>0</v>
      </c>
      <c r="G9156" s="1095">
        <f t="shared" si="571"/>
        <v>0</v>
      </c>
      <c r="H9156" s="1090" t="str">
        <f t="shared" ca="1" si="572"/>
        <v/>
      </c>
      <c r="I9156" s="1109"/>
      <c r="J9156" s="1109"/>
      <c r="K9156" s="1112"/>
      <c r="L9156" s="1091"/>
      <c r="M9156" s="1091"/>
      <c r="N9156" s="1091"/>
      <c r="O9156" s="1091"/>
      <c r="P9156" s="1096"/>
      <c r="Q9156" s="1096"/>
      <c r="R9156" s="1096"/>
      <c r="S9156" s="1091"/>
    </row>
    <row r="9157" spans="1:19" x14ac:dyDescent="0.3">
      <c r="A9157" s="1090">
        <v>9152</v>
      </c>
      <c r="B9157" s="1091"/>
      <c r="C9157" s="1091"/>
      <c r="D9157" s="1097"/>
      <c r="E9157" s="1093">
        <f t="shared" si="569"/>
        <v>0</v>
      </c>
      <c r="F9157" s="1094">
        <f t="shared" si="570"/>
        <v>0</v>
      </c>
      <c r="G9157" s="1095">
        <f t="shared" si="571"/>
        <v>0</v>
      </c>
      <c r="H9157" s="1090" t="str">
        <f t="shared" ca="1" si="572"/>
        <v/>
      </c>
      <c r="I9157" s="1109"/>
      <c r="J9157" s="1109"/>
      <c r="K9157" s="1112"/>
      <c r="L9157" s="1091"/>
      <c r="M9157" s="1091"/>
      <c r="N9157" s="1091"/>
      <c r="O9157" s="1091"/>
      <c r="P9157" s="1096"/>
      <c r="Q9157" s="1096"/>
      <c r="R9157" s="1096"/>
      <c r="S9157" s="1091"/>
    </row>
    <row r="9158" spans="1:19" x14ac:dyDescent="0.3">
      <c r="A9158" s="1090">
        <v>9153</v>
      </c>
      <c r="B9158" s="1091"/>
      <c r="C9158" s="1091"/>
      <c r="D9158" s="1097"/>
      <c r="E9158" s="1093">
        <f t="shared" si="569"/>
        <v>0</v>
      </c>
      <c r="F9158" s="1094">
        <f t="shared" si="570"/>
        <v>0</v>
      </c>
      <c r="G9158" s="1095">
        <f t="shared" si="571"/>
        <v>0</v>
      </c>
      <c r="H9158" s="1090" t="str">
        <f t="shared" ca="1" si="572"/>
        <v/>
      </c>
      <c r="I9158" s="1109"/>
      <c r="J9158" s="1109"/>
      <c r="K9158" s="1112"/>
      <c r="L9158" s="1091"/>
      <c r="M9158" s="1091"/>
      <c r="N9158" s="1091"/>
      <c r="O9158" s="1091"/>
      <c r="P9158" s="1096"/>
      <c r="Q9158" s="1096"/>
      <c r="R9158" s="1096"/>
      <c r="S9158" s="1091"/>
    </row>
    <row r="9159" spans="1:19" x14ac:dyDescent="0.3">
      <c r="A9159" s="1090">
        <v>9154</v>
      </c>
      <c r="B9159" s="1091"/>
      <c r="C9159" s="1091"/>
      <c r="D9159" s="1097"/>
      <c r="E9159" s="1093">
        <f t="shared" ref="E9159:E9222" si="573">D9159</f>
        <v>0</v>
      </c>
      <c r="F9159" s="1094">
        <f t="shared" ref="F9159:F9222" si="574">D9159</f>
        <v>0</v>
      </c>
      <c r="G9159" s="1095">
        <f t="shared" ref="G9159:G9222" si="575">D9159</f>
        <v>0</v>
      </c>
      <c r="H9159" s="1090" t="str">
        <f t="shared" ref="H9159:H9222" ca="1" si="576">IF(ISBLANK(D9159),"",DATEDIF(G9159,TODAY(),"y"))</f>
        <v/>
      </c>
      <c r="I9159" s="1109"/>
      <c r="J9159" s="1109"/>
      <c r="K9159" s="1112"/>
      <c r="L9159" s="1091"/>
      <c r="M9159" s="1091"/>
      <c r="N9159" s="1091"/>
      <c r="O9159" s="1091"/>
      <c r="P9159" s="1096"/>
      <c r="Q9159" s="1096"/>
      <c r="R9159" s="1096"/>
      <c r="S9159" s="1091"/>
    </row>
    <row r="9160" spans="1:19" x14ac:dyDescent="0.3">
      <c r="A9160" s="1090">
        <v>9155</v>
      </c>
      <c r="B9160" s="1091"/>
      <c r="C9160" s="1091"/>
      <c r="D9160" s="1097"/>
      <c r="E9160" s="1093">
        <f t="shared" si="573"/>
        <v>0</v>
      </c>
      <c r="F9160" s="1094">
        <f t="shared" si="574"/>
        <v>0</v>
      </c>
      <c r="G9160" s="1095">
        <f t="shared" si="575"/>
        <v>0</v>
      </c>
      <c r="H9160" s="1090" t="str">
        <f t="shared" ca="1" si="576"/>
        <v/>
      </c>
      <c r="I9160" s="1109"/>
      <c r="J9160" s="1109"/>
      <c r="K9160" s="1112"/>
      <c r="L9160" s="1091"/>
      <c r="M9160" s="1091"/>
      <c r="N9160" s="1091"/>
      <c r="O9160" s="1091"/>
      <c r="P9160" s="1096"/>
      <c r="Q9160" s="1096"/>
      <c r="R9160" s="1096"/>
      <c r="S9160" s="1091"/>
    </row>
    <row r="9161" spans="1:19" x14ac:dyDescent="0.3">
      <c r="A9161" s="1090">
        <v>9156</v>
      </c>
      <c r="B9161" s="1091"/>
      <c r="C9161" s="1091"/>
      <c r="D9161" s="1097"/>
      <c r="E9161" s="1093">
        <f t="shared" si="573"/>
        <v>0</v>
      </c>
      <c r="F9161" s="1094">
        <f t="shared" si="574"/>
        <v>0</v>
      </c>
      <c r="G9161" s="1095">
        <f t="shared" si="575"/>
        <v>0</v>
      </c>
      <c r="H9161" s="1090" t="str">
        <f t="shared" ca="1" si="576"/>
        <v/>
      </c>
      <c r="I9161" s="1109"/>
      <c r="J9161" s="1109"/>
      <c r="K9161" s="1112"/>
      <c r="L9161" s="1091"/>
      <c r="M9161" s="1091"/>
      <c r="N9161" s="1091"/>
      <c r="O9161" s="1091"/>
      <c r="P9161" s="1096"/>
      <c r="Q9161" s="1096"/>
      <c r="R9161" s="1096"/>
      <c r="S9161" s="1091"/>
    </row>
    <row r="9162" spans="1:19" x14ac:dyDescent="0.3">
      <c r="A9162" s="1090">
        <v>9157</v>
      </c>
      <c r="B9162" s="1091"/>
      <c r="C9162" s="1091"/>
      <c r="D9162" s="1097"/>
      <c r="E9162" s="1093">
        <f t="shared" si="573"/>
        <v>0</v>
      </c>
      <c r="F9162" s="1094">
        <f t="shared" si="574"/>
        <v>0</v>
      </c>
      <c r="G9162" s="1095">
        <f t="shared" si="575"/>
        <v>0</v>
      </c>
      <c r="H9162" s="1090" t="str">
        <f t="shared" ca="1" si="576"/>
        <v/>
      </c>
      <c r="I9162" s="1109"/>
      <c r="J9162" s="1109"/>
      <c r="K9162" s="1112"/>
      <c r="L9162" s="1091"/>
      <c r="M9162" s="1091"/>
      <c r="N9162" s="1091"/>
      <c r="O9162" s="1091"/>
      <c r="P9162" s="1096"/>
      <c r="Q9162" s="1096"/>
      <c r="R9162" s="1096"/>
      <c r="S9162" s="1091"/>
    </row>
    <row r="9163" spans="1:19" x14ac:dyDescent="0.3">
      <c r="A9163" s="1090">
        <v>9158</v>
      </c>
      <c r="B9163" s="1091"/>
      <c r="C9163" s="1091"/>
      <c r="D9163" s="1097"/>
      <c r="E9163" s="1093">
        <f t="shared" si="573"/>
        <v>0</v>
      </c>
      <c r="F9163" s="1094">
        <f t="shared" si="574"/>
        <v>0</v>
      </c>
      <c r="G9163" s="1095">
        <f t="shared" si="575"/>
        <v>0</v>
      </c>
      <c r="H9163" s="1090" t="str">
        <f t="shared" ca="1" si="576"/>
        <v/>
      </c>
      <c r="I9163" s="1109"/>
      <c r="J9163" s="1109"/>
      <c r="K9163" s="1112"/>
      <c r="L9163" s="1091"/>
      <c r="M9163" s="1091"/>
      <c r="N9163" s="1091"/>
      <c r="O9163" s="1091"/>
      <c r="P9163" s="1096"/>
      <c r="Q9163" s="1096"/>
      <c r="R9163" s="1096"/>
      <c r="S9163" s="1091"/>
    </row>
    <row r="9164" spans="1:19" x14ac:dyDescent="0.3">
      <c r="A9164" s="1090">
        <v>9159</v>
      </c>
      <c r="B9164" s="1091"/>
      <c r="C9164" s="1091"/>
      <c r="D9164" s="1097"/>
      <c r="E9164" s="1093">
        <f t="shared" si="573"/>
        <v>0</v>
      </c>
      <c r="F9164" s="1094">
        <f t="shared" si="574"/>
        <v>0</v>
      </c>
      <c r="G9164" s="1095">
        <f t="shared" si="575"/>
        <v>0</v>
      </c>
      <c r="H9164" s="1090" t="str">
        <f t="shared" ca="1" si="576"/>
        <v/>
      </c>
      <c r="I9164" s="1109"/>
      <c r="J9164" s="1109"/>
      <c r="K9164" s="1112"/>
      <c r="L9164" s="1091"/>
      <c r="M9164" s="1091"/>
      <c r="N9164" s="1091"/>
      <c r="O9164" s="1091"/>
      <c r="P9164" s="1096"/>
      <c r="Q9164" s="1096"/>
      <c r="R9164" s="1096"/>
      <c r="S9164" s="1091"/>
    </row>
    <row r="9165" spans="1:19" x14ac:dyDescent="0.3">
      <c r="A9165" s="1090">
        <v>9160</v>
      </c>
      <c r="B9165" s="1091"/>
      <c r="C9165" s="1091"/>
      <c r="D9165" s="1097"/>
      <c r="E9165" s="1093">
        <f t="shared" si="573"/>
        <v>0</v>
      </c>
      <c r="F9165" s="1094">
        <f t="shared" si="574"/>
        <v>0</v>
      </c>
      <c r="G9165" s="1095">
        <f t="shared" si="575"/>
        <v>0</v>
      </c>
      <c r="H9165" s="1090" t="str">
        <f t="shared" ca="1" si="576"/>
        <v/>
      </c>
      <c r="I9165" s="1109"/>
      <c r="J9165" s="1109"/>
      <c r="K9165" s="1112"/>
      <c r="L9165" s="1091"/>
      <c r="M9165" s="1091"/>
      <c r="N9165" s="1091"/>
      <c r="O9165" s="1091"/>
      <c r="P9165" s="1096"/>
      <c r="Q9165" s="1096"/>
      <c r="R9165" s="1096"/>
      <c r="S9165" s="1091"/>
    </row>
    <row r="9166" spans="1:19" x14ac:dyDescent="0.3">
      <c r="A9166" s="1090">
        <v>9161</v>
      </c>
      <c r="B9166" s="1091"/>
      <c r="C9166" s="1091"/>
      <c r="D9166" s="1097"/>
      <c r="E9166" s="1093">
        <f t="shared" si="573"/>
        <v>0</v>
      </c>
      <c r="F9166" s="1094">
        <f t="shared" si="574"/>
        <v>0</v>
      </c>
      <c r="G9166" s="1095">
        <f t="shared" si="575"/>
        <v>0</v>
      </c>
      <c r="H9166" s="1090" t="str">
        <f t="shared" ca="1" si="576"/>
        <v/>
      </c>
      <c r="I9166" s="1109"/>
      <c r="J9166" s="1109"/>
      <c r="K9166" s="1112"/>
      <c r="L9166" s="1091"/>
      <c r="M9166" s="1091"/>
      <c r="N9166" s="1091"/>
      <c r="O9166" s="1091"/>
      <c r="P9166" s="1096"/>
      <c r="Q9166" s="1096"/>
      <c r="R9166" s="1096"/>
      <c r="S9166" s="1091"/>
    </row>
    <row r="9167" spans="1:19" x14ac:dyDescent="0.3">
      <c r="A9167" s="1090">
        <v>9162</v>
      </c>
      <c r="B9167" s="1091"/>
      <c r="C9167" s="1091"/>
      <c r="D9167" s="1097"/>
      <c r="E9167" s="1093">
        <f t="shared" si="573"/>
        <v>0</v>
      </c>
      <c r="F9167" s="1094">
        <f t="shared" si="574"/>
        <v>0</v>
      </c>
      <c r="G9167" s="1095">
        <f t="shared" si="575"/>
        <v>0</v>
      </c>
      <c r="H9167" s="1090" t="str">
        <f t="shared" ca="1" si="576"/>
        <v/>
      </c>
      <c r="I9167" s="1109"/>
      <c r="J9167" s="1109"/>
      <c r="K9167" s="1112"/>
      <c r="L9167" s="1091"/>
      <c r="M9167" s="1091"/>
      <c r="N9167" s="1091"/>
      <c r="O9167" s="1091"/>
      <c r="P9167" s="1096"/>
      <c r="Q9167" s="1096"/>
      <c r="R9167" s="1096"/>
      <c r="S9167" s="1091"/>
    </row>
    <row r="9168" spans="1:19" x14ac:dyDescent="0.3">
      <c r="A9168" s="1090">
        <v>9163</v>
      </c>
      <c r="B9168" s="1091"/>
      <c r="C9168" s="1091"/>
      <c r="D9168" s="1097"/>
      <c r="E9168" s="1093">
        <f t="shared" si="573"/>
        <v>0</v>
      </c>
      <c r="F9168" s="1094">
        <f t="shared" si="574"/>
        <v>0</v>
      </c>
      <c r="G9168" s="1095">
        <f t="shared" si="575"/>
        <v>0</v>
      </c>
      <c r="H9168" s="1090" t="str">
        <f t="shared" ca="1" si="576"/>
        <v/>
      </c>
      <c r="I9168" s="1109"/>
      <c r="J9168" s="1109"/>
      <c r="K9168" s="1112"/>
      <c r="L9168" s="1091"/>
      <c r="M9168" s="1091"/>
      <c r="N9168" s="1091"/>
      <c r="O9168" s="1091"/>
      <c r="P9168" s="1096"/>
      <c r="Q9168" s="1096"/>
      <c r="R9168" s="1096"/>
      <c r="S9168" s="1091"/>
    </row>
    <row r="9169" spans="1:19" x14ac:dyDescent="0.3">
      <c r="A9169" s="1090">
        <v>9164</v>
      </c>
      <c r="B9169" s="1091"/>
      <c r="C9169" s="1091"/>
      <c r="D9169" s="1097"/>
      <c r="E9169" s="1093">
        <f t="shared" si="573"/>
        <v>0</v>
      </c>
      <c r="F9169" s="1094">
        <f t="shared" si="574"/>
        <v>0</v>
      </c>
      <c r="G9169" s="1095">
        <f t="shared" si="575"/>
        <v>0</v>
      </c>
      <c r="H9169" s="1090" t="str">
        <f t="shared" ca="1" si="576"/>
        <v/>
      </c>
      <c r="I9169" s="1109"/>
      <c r="J9169" s="1109"/>
      <c r="K9169" s="1112"/>
      <c r="L9169" s="1091"/>
      <c r="M9169" s="1091"/>
      <c r="N9169" s="1091"/>
      <c r="O9169" s="1091"/>
      <c r="P9169" s="1096"/>
      <c r="Q9169" s="1096"/>
      <c r="R9169" s="1096"/>
      <c r="S9169" s="1091"/>
    </row>
    <row r="9170" spans="1:19" x14ac:dyDescent="0.3">
      <c r="A9170" s="1090">
        <v>9165</v>
      </c>
      <c r="B9170" s="1091"/>
      <c r="C9170" s="1091"/>
      <c r="D9170" s="1097"/>
      <c r="E9170" s="1093">
        <f t="shared" si="573"/>
        <v>0</v>
      </c>
      <c r="F9170" s="1094">
        <f t="shared" si="574"/>
        <v>0</v>
      </c>
      <c r="G9170" s="1095">
        <f t="shared" si="575"/>
        <v>0</v>
      </c>
      <c r="H9170" s="1090" t="str">
        <f t="shared" ca="1" si="576"/>
        <v/>
      </c>
      <c r="I9170" s="1109"/>
      <c r="J9170" s="1109"/>
      <c r="K9170" s="1112"/>
      <c r="L9170" s="1091"/>
      <c r="M9170" s="1091"/>
      <c r="N9170" s="1091"/>
      <c r="O9170" s="1091"/>
      <c r="P9170" s="1096"/>
      <c r="Q9170" s="1096"/>
      <c r="R9170" s="1096"/>
      <c r="S9170" s="1091"/>
    </row>
    <row r="9171" spans="1:19" x14ac:dyDescent="0.3">
      <c r="A9171" s="1090">
        <v>9166</v>
      </c>
      <c r="B9171" s="1091"/>
      <c r="C9171" s="1091"/>
      <c r="D9171" s="1097"/>
      <c r="E9171" s="1093">
        <f t="shared" si="573"/>
        <v>0</v>
      </c>
      <c r="F9171" s="1094">
        <f t="shared" si="574"/>
        <v>0</v>
      </c>
      <c r="G9171" s="1095">
        <f t="shared" si="575"/>
        <v>0</v>
      </c>
      <c r="H9171" s="1090" t="str">
        <f t="shared" ca="1" si="576"/>
        <v/>
      </c>
      <c r="I9171" s="1109"/>
      <c r="J9171" s="1109"/>
      <c r="K9171" s="1112"/>
      <c r="L9171" s="1091"/>
      <c r="M9171" s="1091"/>
      <c r="N9171" s="1091"/>
      <c r="O9171" s="1091"/>
      <c r="P9171" s="1096"/>
      <c r="Q9171" s="1096"/>
      <c r="R9171" s="1096"/>
      <c r="S9171" s="1091"/>
    </row>
    <row r="9172" spans="1:19" x14ac:dyDescent="0.3">
      <c r="A9172" s="1090">
        <v>9167</v>
      </c>
      <c r="B9172" s="1091"/>
      <c r="C9172" s="1091"/>
      <c r="D9172" s="1097"/>
      <c r="E9172" s="1093">
        <f t="shared" si="573"/>
        <v>0</v>
      </c>
      <c r="F9172" s="1094">
        <f t="shared" si="574"/>
        <v>0</v>
      </c>
      <c r="G9172" s="1095">
        <f t="shared" si="575"/>
        <v>0</v>
      </c>
      <c r="H9172" s="1090" t="str">
        <f t="shared" ca="1" si="576"/>
        <v/>
      </c>
      <c r="I9172" s="1109"/>
      <c r="J9172" s="1109"/>
      <c r="K9172" s="1112"/>
      <c r="L9172" s="1091"/>
      <c r="M9172" s="1091"/>
      <c r="N9172" s="1091"/>
      <c r="O9172" s="1091"/>
      <c r="P9172" s="1096"/>
      <c r="Q9172" s="1096"/>
      <c r="R9172" s="1096"/>
      <c r="S9172" s="1091"/>
    </row>
    <row r="9173" spans="1:19" x14ac:dyDescent="0.3">
      <c r="A9173" s="1090">
        <v>9168</v>
      </c>
      <c r="B9173" s="1091"/>
      <c r="C9173" s="1091"/>
      <c r="D9173" s="1097"/>
      <c r="E9173" s="1093">
        <f t="shared" si="573"/>
        <v>0</v>
      </c>
      <c r="F9173" s="1094">
        <f t="shared" si="574"/>
        <v>0</v>
      </c>
      <c r="G9173" s="1095">
        <f t="shared" si="575"/>
        <v>0</v>
      </c>
      <c r="H9173" s="1090" t="str">
        <f t="shared" ca="1" si="576"/>
        <v/>
      </c>
      <c r="I9173" s="1109"/>
      <c r="J9173" s="1109"/>
      <c r="K9173" s="1112"/>
      <c r="L9173" s="1091"/>
      <c r="M9173" s="1091"/>
      <c r="N9173" s="1091"/>
      <c r="O9173" s="1091"/>
      <c r="P9173" s="1096"/>
      <c r="Q9173" s="1096"/>
      <c r="R9173" s="1096"/>
      <c r="S9173" s="1091"/>
    </row>
    <row r="9174" spans="1:19" x14ac:dyDescent="0.3">
      <c r="A9174" s="1090">
        <v>9169</v>
      </c>
      <c r="B9174" s="1091"/>
      <c r="C9174" s="1091"/>
      <c r="D9174" s="1097"/>
      <c r="E9174" s="1093">
        <f t="shared" si="573"/>
        <v>0</v>
      </c>
      <c r="F9174" s="1094">
        <f t="shared" si="574"/>
        <v>0</v>
      </c>
      <c r="G9174" s="1095">
        <f t="shared" si="575"/>
        <v>0</v>
      </c>
      <c r="H9174" s="1090" t="str">
        <f t="shared" ca="1" si="576"/>
        <v/>
      </c>
      <c r="I9174" s="1109"/>
      <c r="J9174" s="1109"/>
      <c r="K9174" s="1112"/>
      <c r="L9174" s="1091"/>
      <c r="M9174" s="1091"/>
      <c r="N9174" s="1091"/>
      <c r="O9174" s="1091"/>
      <c r="P9174" s="1096"/>
      <c r="Q9174" s="1096"/>
      <c r="R9174" s="1096"/>
      <c r="S9174" s="1091"/>
    </row>
    <row r="9175" spans="1:19" x14ac:dyDescent="0.3">
      <c r="A9175" s="1090">
        <v>9170</v>
      </c>
      <c r="B9175" s="1091"/>
      <c r="C9175" s="1091"/>
      <c r="D9175" s="1097"/>
      <c r="E9175" s="1093">
        <f t="shared" si="573"/>
        <v>0</v>
      </c>
      <c r="F9175" s="1094">
        <f t="shared" si="574"/>
        <v>0</v>
      </c>
      <c r="G9175" s="1095">
        <f t="shared" si="575"/>
        <v>0</v>
      </c>
      <c r="H9175" s="1090" t="str">
        <f t="shared" ca="1" si="576"/>
        <v/>
      </c>
      <c r="I9175" s="1109"/>
      <c r="J9175" s="1109"/>
      <c r="K9175" s="1112"/>
      <c r="L9175" s="1091"/>
      <c r="M9175" s="1091"/>
      <c r="N9175" s="1091"/>
      <c r="O9175" s="1091"/>
      <c r="P9175" s="1096"/>
      <c r="Q9175" s="1096"/>
      <c r="R9175" s="1096"/>
      <c r="S9175" s="1091"/>
    </row>
    <row r="9176" spans="1:19" x14ac:dyDescent="0.3">
      <c r="A9176" s="1090">
        <v>9171</v>
      </c>
      <c r="B9176" s="1091"/>
      <c r="C9176" s="1091"/>
      <c r="D9176" s="1097"/>
      <c r="E9176" s="1093">
        <f t="shared" si="573"/>
        <v>0</v>
      </c>
      <c r="F9176" s="1094">
        <f t="shared" si="574"/>
        <v>0</v>
      </c>
      <c r="G9176" s="1095">
        <f t="shared" si="575"/>
        <v>0</v>
      </c>
      <c r="H9176" s="1090" t="str">
        <f t="shared" ca="1" si="576"/>
        <v/>
      </c>
      <c r="I9176" s="1109"/>
      <c r="J9176" s="1109"/>
      <c r="K9176" s="1112"/>
      <c r="L9176" s="1091"/>
      <c r="M9176" s="1091"/>
      <c r="N9176" s="1091"/>
      <c r="O9176" s="1091"/>
      <c r="P9176" s="1096"/>
      <c r="Q9176" s="1096"/>
      <c r="R9176" s="1096"/>
      <c r="S9176" s="1091"/>
    </row>
    <row r="9177" spans="1:19" x14ac:dyDescent="0.3">
      <c r="A9177" s="1090">
        <v>9172</v>
      </c>
      <c r="B9177" s="1091"/>
      <c r="C9177" s="1091"/>
      <c r="D9177" s="1097"/>
      <c r="E9177" s="1093">
        <f t="shared" si="573"/>
        <v>0</v>
      </c>
      <c r="F9177" s="1094">
        <f t="shared" si="574"/>
        <v>0</v>
      </c>
      <c r="G9177" s="1095">
        <f t="shared" si="575"/>
        <v>0</v>
      </c>
      <c r="H9177" s="1090" t="str">
        <f t="shared" ca="1" si="576"/>
        <v/>
      </c>
      <c r="I9177" s="1109"/>
      <c r="J9177" s="1109"/>
      <c r="K9177" s="1112"/>
      <c r="L9177" s="1091"/>
      <c r="M9177" s="1091"/>
      <c r="N9177" s="1091"/>
      <c r="O9177" s="1091"/>
      <c r="P9177" s="1096"/>
      <c r="Q9177" s="1096"/>
      <c r="R9177" s="1096"/>
      <c r="S9177" s="1091"/>
    </row>
    <row r="9178" spans="1:19" x14ac:dyDescent="0.3">
      <c r="A9178" s="1090">
        <v>9173</v>
      </c>
      <c r="B9178" s="1091"/>
      <c r="C9178" s="1091"/>
      <c r="D9178" s="1097"/>
      <c r="E9178" s="1093">
        <f t="shared" si="573"/>
        <v>0</v>
      </c>
      <c r="F9178" s="1094">
        <f t="shared" si="574"/>
        <v>0</v>
      </c>
      <c r="G9178" s="1095">
        <f t="shared" si="575"/>
        <v>0</v>
      </c>
      <c r="H9178" s="1090" t="str">
        <f t="shared" ca="1" si="576"/>
        <v/>
      </c>
      <c r="I9178" s="1109"/>
      <c r="J9178" s="1109"/>
      <c r="K9178" s="1112"/>
      <c r="L9178" s="1091"/>
      <c r="M9178" s="1091"/>
      <c r="N9178" s="1091"/>
      <c r="O9178" s="1091"/>
      <c r="P9178" s="1096"/>
      <c r="Q9178" s="1096"/>
      <c r="R9178" s="1096"/>
      <c r="S9178" s="1091"/>
    </row>
    <row r="9179" spans="1:19" x14ac:dyDescent="0.3">
      <c r="A9179" s="1090">
        <v>9174</v>
      </c>
      <c r="B9179" s="1091"/>
      <c r="C9179" s="1091"/>
      <c r="D9179" s="1097"/>
      <c r="E9179" s="1093">
        <f t="shared" si="573"/>
        <v>0</v>
      </c>
      <c r="F9179" s="1094">
        <f t="shared" si="574"/>
        <v>0</v>
      </c>
      <c r="G9179" s="1095">
        <f t="shared" si="575"/>
        <v>0</v>
      </c>
      <c r="H9179" s="1090" t="str">
        <f t="shared" ca="1" si="576"/>
        <v/>
      </c>
      <c r="I9179" s="1109"/>
      <c r="J9179" s="1109"/>
      <c r="K9179" s="1112"/>
      <c r="L9179" s="1091"/>
      <c r="M9179" s="1091"/>
      <c r="N9179" s="1091"/>
      <c r="O9179" s="1091"/>
      <c r="P9179" s="1096"/>
      <c r="Q9179" s="1096"/>
      <c r="R9179" s="1096"/>
      <c r="S9179" s="1091"/>
    </row>
    <row r="9180" spans="1:19" x14ac:dyDescent="0.3">
      <c r="A9180" s="1090">
        <v>9175</v>
      </c>
      <c r="B9180" s="1091"/>
      <c r="C9180" s="1091"/>
      <c r="D9180" s="1097"/>
      <c r="E9180" s="1093">
        <f t="shared" si="573"/>
        <v>0</v>
      </c>
      <c r="F9180" s="1094">
        <f t="shared" si="574"/>
        <v>0</v>
      </c>
      <c r="G9180" s="1095">
        <f t="shared" si="575"/>
        <v>0</v>
      </c>
      <c r="H9180" s="1090" t="str">
        <f t="shared" ca="1" si="576"/>
        <v/>
      </c>
      <c r="I9180" s="1109"/>
      <c r="J9180" s="1109"/>
      <c r="K9180" s="1112"/>
      <c r="L9180" s="1091"/>
      <c r="M9180" s="1091"/>
      <c r="N9180" s="1091"/>
      <c r="O9180" s="1091"/>
      <c r="P9180" s="1096"/>
      <c r="Q9180" s="1096"/>
      <c r="R9180" s="1096"/>
      <c r="S9180" s="1091"/>
    </row>
    <row r="9181" spans="1:19" x14ac:dyDescent="0.3">
      <c r="A9181" s="1090">
        <v>9176</v>
      </c>
      <c r="B9181" s="1091"/>
      <c r="C9181" s="1091"/>
      <c r="D9181" s="1097"/>
      <c r="E9181" s="1093">
        <f t="shared" si="573"/>
        <v>0</v>
      </c>
      <c r="F9181" s="1094">
        <f t="shared" si="574"/>
        <v>0</v>
      </c>
      <c r="G9181" s="1095">
        <f t="shared" si="575"/>
        <v>0</v>
      </c>
      <c r="H9181" s="1090" t="str">
        <f t="shared" ca="1" si="576"/>
        <v/>
      </c>
      <c r="I9181" s="1109"/>
      <c r="J9181" s="1109"/>
      <c r="K9181" s="1112"/>
      <c r="L9181" s="1091"/>
      <c r="M9181" s="1091"/>
      <c r="N9181" s="1091"/>
      <c r="O9181" s="1091"/>
      <c r="P9181" s="1096"/>
      <c r="Q9181" s="1096"/>
      <c r="R9181" s="1096"/>
      <c r="S9181" s="1091"/>
    </row>
    <row r="9182" spans="1:19" x14ac:dyDescent="0.3">
      <c r="A9182" s="1090">
        <v>9177</v>
      </c>
      <c r="B9182" s="1091"/>
      <c r="C9182" s="1091"/>
      <c r="D9182" s="1097"/>
      <c r="E9182" s="1093">
        <f t="shared" si="573"/>
        <v>0</v>
      </c>
      <c r="F9182" s="1094">
        <f t="shared" si="574"/>
        <v>0</v>
      </c>
      <c r="G9182" s="1095">
        <f t="shared" si="575"/>
        <v>0</v>
      </c>
      <c r="H9182" s="1090" t="str">
        <f t="shared" ca="1" si="576"/>
        <v/>
      </c>
      <c r="I9182" s="1109"/>
      <c r="J9182" s="1109"/>
      <c r="K9182" s="1112"/>
      <c r="L9182" s="1091"/>
      <c r="M9182" s="1091"/>
      <c r="N9182" s="1091"/>
      <c r="O9182" s="1091"/>
      <c r="P9182" s="1096"/>
      <c r="Q9182" s="1096"/>
      <c r="R9182" s="1096"/>
      <c r="S9182" s="1091"/>
    </row>
    <row r="9183" spans="1:19" x14ac:dyDescent="0.3">
      <c r="A9183" s="1090">
        <v>9178</v>
      </c>
      <c r="B9183" s="1091"/>
      <c r="C9183" s="1091"/>
      <c r="D9183" s="1097"/>
      <c r="E9183" s="1093">
        <f t="shared" si="573"/>
        <v>0</v>
      </c>
      <c r="F9183" s="1094">
        <f t="shared" si="574"/>
        <v>0</v>
      </c>
      <c r="G9183" s="1095">
        <f t="shared" si="575"/>
        <v>0</v>
      </c>
      <c r="H9183" s="1090" t="str">
        <f t="shared" ca="1" si="576"/>
        <v/>
      </c>
      <c r="I9183" s="1109"/>
      <c r="J9183" s="1109"/>
      <c r="K9183" s="1112"/>
      <c r="L9183" s="1091"/>
      <c r="M9183" s="1091"/>
      <c r="N9183" s="1091"/>
      <c r="O9183" s="1091"/>
      <c r="P9183" s="1096"/>
      <c r="Q9183" s="1096"/>
      <c r="R9183" s="1096"/>
      <c r="S9183" s="1091"/>
    </row>
    <row r="9184" spans="1:19" x14ac:dyDescent="0.3">
      <c r="A9184" s="1090">
        <v>9179</v>
      </c>
      <c r="B9184" s="1091"/>
      <c r="C9184" s="1091"/>
      <c r="D9184" s="1097"/>
      <c r="E9184" s="1093">
        <f t="shared" si="573"/>
        <v>0</v>
      </c>
      <c r="F9184" s="1094">
        <f t="shared" si="574"/>
        <v>0</v>
      </c>
      <c r="G9184" s="1095">
        <f t="shared" si="575"/>
        <v>0</v>
      </c>
      <c r="H9184" s="1090" t="str">
        <f t="shared" ca="1" si="576"/>
        <v/>
      </c>
      <c r="I9184" s="1109"/>
      <c r="J9184" s="1109"/>
      <c r="K9184" s="1112"/>
      <c r="L9184" s="1091"/>
      <c r="M9184" s="1091"/>
      <c r="N9184" s="1091"/>
      <c r="O9184" s="1091"/>
      <c r="P9184" s="1096"/>
      <c r="Q9184" s="1096"/>
      <c r="R9184" s="1096"/>
      <c r="S9184" s="1091"/>
    </row>
    <row r="9185" spans="1:19" x14ac:dyDescent="0.3">
      <c r="A9185" s="1090">
        <v>9180</v>
      </c>
      <c r="B9185" s="1091"/>
      <c r="C9185" s="1091"/>
      <c r="D9185" s="1097"/>
      <c r="E9185" s="1093">
        <f t="shared" si="573"/>
        <v>0</v>
      </c>
      <c r="F9185" s="1094">
        <f t="shared" si="574"/>
        <v>0</v>
      </c>
      <c r="G9185" s="1095">
        <f t="shared" si="575"/>
        <v>0</v>
      </c>
      <c r="H9185" s="1090" t="str">
        <f t="shared" ca="1" si="576"/>
        <v/>
      </c>
      <c r="I9185" s="1109"/>
      <c r="J9185" s="1109"/>
      <c r="K9185" s="1112"/>
      <c r="L9185" s="1091"/>
      <c r="M9185" s="1091"/>
      <c r="N9185" s="1091"/>
      <c r="O9185" s="1091"/>
      <c r="P9185" s="1096"/>
      <c r="Q9185" s="1096"/>
      <c r="R9185" s="1096"/>
      <c r="S9185" s="1091"/>
    </row>
    <row r="9186" spans="1:19" x14ac:dyDescent="0.3">
      <c r="A9186" s="1090">
        <v>9181</v>
      </c>
      <c r="B9186" s="1091"/>
      <c r="C9186" s="1091"/>
      <c r="D9186" s="1097"/>
      <c r="E9186" s="1093">
        <f t="shared" si="573"/>
        <v>0</v>
      </c>
      <c r="F9186" s="1094">
        <f t="shared" si="574"/>
        <v>0</v>
      </c>
      <c r="G9186" s="1095">
        <f t="shared" si="575"/>
        <v>0</v>
      </c>
      <c r="H9186" s="1090" t="str">
        <f t="shared" ca="1" si="576"/>
        <v/>
      </c>
      <c r="I9186" s="1109"/>
      <c r="J9186" s="1109"/>
      <c r="K9186" s="1112"/>
      <c r="L9186" s="1091"/>
      <c r="M9186" s="1091"/>
      <c r="N9186" s="1091"/>
      <c r="O9186" s="1091"/>
      <c r="P9186" s="1096"/>
      <c r="Q9186" s="1096"/>
      <c r="R9186" s="1096"/>
      <c r="S9186" s="1091"/>
    </row>
    <row r="9187" spans="1:19" x14ac:dyDescent="0.3">
      <c r="A9187" s="1090">
        <v>9182</v>
      </c>
      <c r="B9187" s="1091"/>
      <c r="C9187" s="1091"/>
      <c r="D9187" s="1097"/>
      <c r="E9187" s="1093">
        <f t="shared" si="573"/>
        <v>0</v>
      </c>
      <c r="F9187" s="1094">
        <f t="shared" si="574"/>
        <v>0</v>
      </c>
      <c r="G9187" s="1095">
        <f t="shared" si="575"/>
        <v>0</v>
      </c>
      <c r="H9187" s="1090" t="str">
        <f t="shared" ca="1" si="576"/>
        <v/>
      </c>
      <c r="I9187" s="1109"/>
      <c r="J9187" s="1109"/>
      <c r="K9187" s="1112"/>
      <c r="L9187" s="1091"/>
      <c r="M9187" s="1091"/>
      <c r="N9187" s="1091"/>
      <c r="O9187" s="1091"/>
      <c r="P9187" s="1096"/>
      <c r="Q9187" s="1096"/>
      <c r="R9187" s="1096"/>
      <c r="S9187" s="1091"/>
    </row>
    <row r="9188" spans="1:19" x14ac:dyDescent="0.3">
      <c r="A9188" s="1090">
        <v>9183</v>
      </c>
      <c r="B9188" s="1091"/>
      <c r="C9188" s="1091"/>
      <c r="D9188" s="1097"/>
      <c r="E9188" s="1093">
        <f t="shared" si="573"/>
        <v>0</v>
      </c>
      <c r="F9188" s="1094">
        <f t="shared" si="574"/>
        <v>0</v>
      </c>
      <c r="G9188" s="1095">
        <f t="shared" si="575"/>
        <v>0</v>
      </c>
      <c r="H9188" s="1090" t="str">
        <f t="shared" ca="1" si="576"/>
        <v/>
      </c>
      <c r="I9188" s="1109"/>
      <c r="J9188" s="1109"/>
      <c r="K9188" s="1112"/>
      <c r="L9188" s="1091"/>
      <c r="M9188" s="1091"/>
      <c r="N9188" s="1091"/>
      <c r="O9188" s="1091"/>
      <c r="P9188" s="1096"/>
      <c r="Q9188" s="1096"/>
      <c r="R9188" s="1096"/>
      <c r="S9188" s="1091"/>
    </row>
    <row r="9189" spans="1:19" x14ac:dyDescent="0.3">
      <c r="A9189" s="1090">
        <v>9184</v>
      </c>
      <c r="B9189" s="1091"/>
      <c r="C9189" s="1091"/>
      <c r="D9189" s="1097"/>
      <c r="E9189" s="1093">
        <f t="shared" si="573"/>
        <v>0</v>
      </c>
      <c r="F9189" s="1094">
        <f t="shared" si="574"/>
        <v>0</v>
      </c>
      <c r="G9189" s="1095">
        <f t="shared" si="575"/>
        <v>0</v>
      </c>
      <c r="H9189" s="1090" t="str">
        <f t="shared" ca="1" si="576"/>
        <v/>
      </c>
      <c r="I9189" s="1109"/>
      <c r="J9189" s="1109"/>
      <c r="K9189" s="1112"/>
      <c r="L9189" s="1091"/>
      <c r="M9189" s="1091"/>
      <c r="N9189" s="1091"/>
      <c r="O9189" s="1091"/>
      <c r="P9189" s="1096"/>
      <c r="Q9189" s="1096"/>
      <c r="R9189" s="1096"/>
      <c r="S9189" s="1091"/>
    </row>
    <row r="9190" spans="1:19" x14ac:dyDescent="0.3">
      <c r="A9190" s="1090">
        <v>9185</v>
      </c>
      <c r="B9190" s="1091"/>
      <c r="C9190" s="1091"/>
      <c r="D9190" s="1097"/>
      <c r="E9190" s="1093">
        <f t="shared" si="573"/>
        <v>0</v>
      </c>
      <c r="F9190" s="1094">
        <f t="shared" si="574"/>
        <v>0</v>
      </c>
      <c r="G9190" s="1095">
        <f t="shared" si="575"/>
        <v>0</v>
      </c>
      <c r="H9190" s="1090" t="str">
        <f t="shared" ca="1" si="576"/>
        <v/>
      </c>
      <c r="I9190" s="1109"/>
      <c r="J9190" s="1109"/>
      <c r="K9190" s="1112"/>
      <c r="L9190" s="1091"/>
      <c r="M9190" s="1091"/>
      <c r="N9190" s="1091"/>
      <c r="O9190" s="1091"/>
      <c r="P9190" s="1096"/>
      <c r="Q9190" s="1096"/>
      <c r="R9190" s="1096"/>
      <c r="S9190" s="1091"/>
    </row>
    <row r="9191" spans="1:19" x14ac:dyDescent="0.3">
      <c r="A9191" s="1090">
        <v>9186</v>
      </c>
      <c r="B9191" s="1091"/>
      <c r="C9191" s="1091"/>
      <c r="D9191" s="1097"/>
      <c r="E9191" s="1093">
        <f t="shared" si="573"/>
        <v>0</v>
      </c>
      <c r="F9191" s="1094">
        <f t="shared" si="574"/>
        <v>0</v>
      </c>
      <c r="G9191" s="1095">
        <f t="shared" si="575"/>
        <v>0</v>
      </c>
      <c r="H9191" s="1090" t="str">
        <f t="shared" ca="1" si="576"/>
        <v/>
      </c>
      <c r="I9191" s="1109"/>
      <c r="J9191" s="1109"/>
      <c r="K9191" s="1112"/>
      <c r="L9191" s="1091"/>
      <c r="M9191" s="1091"/>
      <c r="N9191" s="1091"/>
      <c r="O9191" s="1091"/>
      <c r="P9191" s="1096"/>
      <c r="Q9191" s="1096"/>
      <c r="R9191" s="1096"/>
      <c r="S9191" s="1091"/>
    </row>
    <row r="9192" spans="1:19" x14ac:dyDescent="0.3">
      <c r="A9192" s="1090">
        <v>9187</v>
      </c>
      <c r="B9192" s="1091"/>
      <c r="C9192" s="1091"/>
      <c r="D9192" s="1097"/>
      <c r="E9192" s="1093">
        <f t="shared" si="573"/>
        <v>0</v>
      </c>
      <c r="F9192" s="1094">
        <f t="shared" si="574"/>
        <v>0</v>
      </c>
      <c r="G9192" s="1095">
        <f t="shared" si="575"/>
        <v>0</v>
      </c>
      <c r="H9192" s="1090" t="str">
        <f t="shared" ca="1" si="576"/>
        <v/>
      </c>
      <c r="I9192" s="1109"/>
      <c r="J9192" s="1109"/>
      <c r="K9192" s="1112"/>
      <c r="L9192" s="1091"/>
      <c r="M9192" s="1091"/>
      <c r="N9192" s="1091"/>
      <c r="O9192" s="1091"/>
      <c r="P9192" s="1096"/>
      <c r="Q9192" s="1096"/>
      <c r="R9192" s="1096"/>
      <c r="S9192" s="1091"/>
    </row>
    <row r="9193" spans="1:19" x14ac:dyDescent="0.3">
      <c r="A9193" s="1090">
        <v>9188</v>
      </c>
      <c r="B9193" s="1091"/>
      <c r="C9193" s="1091"/>
      <c r="D9193" s="1097"/>
      <c r="E9193" s="1093">
        <f t="shared" si="573"/>
        <v>0</v>
      </c>
      <c r="F9193" s="1094">
        <f t="shared" si="574"/>
        <v>0</v>
      </c>
      <c r="G9193" s="1095">
        <f t="shared" si="575"/>
        <v>0</v>
      </c>
      <c r="H9193" s="1090" t="str">
        <f t="shared" ca="1" si="576"/>
        <v/>
      </c>
      <c r="I9193" s="1109"/>
      <c r="J9193" s="1109"/>
      <c r="K9193" s="1112"/>
      <c r="L9193" s="1091"/>
      <c r="M9193" s="1091"/>
      <c r="N9193" s="1091"/>
      <c r="O9193" s="1091"/>
      <c r="P9193" s="1096"/>
      <c r="Q9193" s="1096"/>
      <c r="R9193" s="1096"/>
      <c r="S9193" s="1091"/>
    </row>
    <row r="9194" spans="1:19" x14ac:dyDescent="0.3">
      <c r="A9194" s="1090">
        <v>9189</v>
      </c>
      <c r="B9194" s="1091"/>
      <c r="C9194" s="1091"/>
      <c r="D9194" s="1097"/>
      <c r="E9194" s="1093">
        <f t="shared" si="573"/>
        <v>0</v>
      </c>
      <c r="F9194" s="1094">
        <f t="shared" si="574"/>
        <v>0</v>
      </c>
      <c r="G9194" s="1095">
        <f t="shared" si="575"/>
        <v>0</v>
      </c>
      <c r="H9194" s="1090" t="str">
        <f t="shared" ca="1" si="576"/>
        <v/>
      </c>
      <c r="I9194" s="1109"/>
      <c r="J9194" s="1109"/>
      <c r="K9194" s="1112"/>
      <c r="L9194" s="1091"/>
      <c r="M9194" s="1091"/>
      <c r="N9194" s="1091"/>
      <c r="O9194" s="1091"/>
      <c r="P9194" s="1096"/>
      <c r="Q9194" s="1096"/>
      <c r="R9194" s="1096"/>
      <c r="S9194" s="1091"/>
    </row>
    <row r="9195" spans="1:19" x14ac:dyDescent="0.3">
      <c r="A9195" s="1090">
        <v>9190</v>
      </c>
      <c r="B9195" s="1091"/>
      <c r="C9195" s="1091"/>
      <c r="D9195" s="1097"/>
      <c r="E9195" s="1093">
        <f t="shared" si="573"/>
        <v>0</v>
      </c>
      <c r="F9195" s="1094">
        <f t="shared" si="574"/>
        <v>0</v>
      </c>
      <c r="G9195" s="1095">
        <f t="shared" si="575"/>
        <v>0</v>
      </c>
      <c r="H9195" s="1090" t="str">
        <f t="shared" ca="1" si="576"/>
        <v/>
      </c>
      <c r="I9195" s="1109"/>
      <c r="J9195" s="1109"/>
      <c r="K9195" s="1112"/>
      <c r="L9195" s="1091"/>
      <c r="M9195" s="1091"/>
      <c r="N9195" s="1091"/>
      <c r="O9195" s="1091"/>
      <c r="P9195" s="1096"/>
      <c r="Q9195" s="1096"/>
      <c r="R9195" s="1096"/>
      <c r="S9195" s="1091"/>
    </row>
    <row r="9196" spans="1:19" x14ac:dyDescent="0.3">
      <c r="A9196" s="1090">
        <v>9191</v>
      </c>
      <c r="B9196" s="1091"/>
      <c r="C9196" s="1091"/>
      <c r="D9196" s="1097"/>
      <c r="E9196" s="1093">
        <f t="shared" si="573"/>
        <v>0</v>
      </c>
      <c r="F9196" s="1094">
        <f t="shared" si="574"/>
        <v>0</v>
      </c>
      <c r="G9196" s="1095">
        <f t="shared" si="575"/>
        <v>0</v>
      </c>
      <c r="H9196" s="1090" t="str">
        <f t="shared" ca="1" si="576"/>
        <v/>
      </c>
      <c r="I9196" s="1109"/>
      <c r="J9196" s="1109"/>
      <c r="K9196" s="1112"/>
      <c r="L9196" s="1091"/>
      <c r="M9196" s="1091"/>
      <c r="N9196" s="1091"/>
      <c r="O9196" s="1091"/>
      <c r="P9196" s="1096"/>
      <c r="Q9196" s="1096"/>
      <c r="R9196" s="1096"/>
      <c r="S9196" s="1091"/>
    </row>
    <row r="9197" spans="1:19" x14ac:dyDescent="0.3">
      <c r="A9197" s="1090">
        <v>9192</v>
      </c>
      <c r="B9197" s="1091"/>
      <c r="C9197" s="1091"/>
      <c r="D9197" s="1097"/>
      <c r="E9197" s="1093">
        <f t="shared" si="573"/>
        <v>0</v>
      </c>
      <c r="F9197" s="1094">
        <f t="shared" si="574"/>
        <v>0</v>
      </c>
      <c r="G9197" s="1095">
        <f t="shared" si="575"/>
        <v>0</v>
      </c>
      <c r="H9197" s="1090" t="str">
        <f t="shared" ca="1" si="576"/>
        <v/>
      </c>
      <c r="I9197" s="1109"/>
      <c r="J9197" s="1109"/>
      <c r="K9197" s="1112"/>
      <c r="L9197" s="1091"/>
      <c r="M9197" s="1091"/>
      <c r="N9197" s="1091"/>
      <c r="O9197" s="1091"/>
      <c r="P9197" s="1096"/>
      <c r="Q9197" s="1096"/>
      <c r="R9197" s="1096"/>
      <c r="S9197" s="1091"/>
    </row>
    <row r="9198" spans="1:19" x14ac:dyDescent="0.3">
      <c r="A9198" s="1090">
        <v>9193</v>
      </c>
      <c r="B9198" s="1091"/>
      <c r="C9198" s="1091"/>
      <c r="D9198" s="1097"/>
      <c r="E9198" s="1093">
        <f t="shared" si="573"/>
        <v>0</v>
      </c>
      <c r="F9198" s="1094">
        <f t="shared" si="574"/>
        <v>0</v>
      </c>
      <c r="G9198" s="1095">
        <f t="shared" si="575"/>
        <v>0</v>
      </c>
      <c r="H9198" s="1090" t="str">
        <f t="shared" ca="1" si="576"/>
        <v/>
      </c>
      <c r="I9198" s="1109"/>
      <c r="J9198" s="1109"/>
      <c r="K9198" s="1112"/>
      <c r="L9198" s="1091"/>
      <c r="M9198" s="1091"/>
      <c r="N9198" s="1091"/>
      <c r="O9198" s="1091"/>
      <c r="P9198" s="1096"/>
      <c r="Q9198" s="1096"/>
      <c r="R9198" s="1096"/>
      <c r="S9198" s="1091"/>
    </row>
    <row r="9199" spans="1:19" x14ac:dyDescent="0.3">
      <c r="A9199" s="1090">
        <v>9194</v>
      </c>
      <c r="B9199" s="1091"/>
      <c r="C9199" s="1091"/>
      <c r="D9199" s="1097"/>
      <c r="E9199" s="1093">
        <f t="shared" si="573"/>
        <v>0</v>
      </c>
      <c r="F9199" s="1094">
        <f t="shared" si="574"/>
        <v>0</v>
      </c>
      <c r="G9199" s="1095">
        <f t="shared" si="575"/>
        <v>0</v>
      </c>
      <c r="H9199" s="1090" t="str">
        <f t="shared" ca="1" si="576"/>
        <v/>
      </c>
      <c r="I9199" s="1109"/>
      <c r="J9199" s="1109"/>
      <c r="K9199" s="1112"/>
      <c r="L9199" s="1091"/>
      <c r="M9199" s="1091"/>
      <c r="N9199" s="1091"/>
      <c r="O9199" s="1091"/>
      <c r="P9199" s="1096"/>
      <c r="Q9199" s="1096"/>
      <c r="R9199" s="1096"/>
      <c r="S9199" s="1091"/>
    </row>
    <row r="9200" spans="1:19" x14ac:dyDescent="0.3">
      <c r="A9200" s="1090">
        <v>9195</v>
      </c>
      <c r="B9200" s="1091"/>
      <c r="C9200" s="1091"/>
      <c r="D9200" s="1097"/>
      <c r="E9200" s="1093">
        <f t="shared" si="573"/>
        <v>0</v>
      </c>
      <c r="F9200" s="1094">
        <f t="shared" si="574"/>
        <v>0</v>
      </c>
      <c r="G9200" s="1095">
        <f t="shared" si="575"/>
        <v>0</v>
      </c>
      <c r="H9200" s="1090" t="str">
        <f t="shared" ca="1" si="576"/>
        <v/>
      </c>
      <c r="I9200" s="1109"/>
      <c r="J9200" s="1109"/>
      <c r="K9200" s="1112"/>
      <c r="L9200" s="1091"/>
      <c r="M9200" s="1091"/>
      <c r="N9200" s="1091"/>
      <c r="O9200" s="1091"/>
      <c r="P9200" s="1096"/>
      <c r="Q9200" s="1096"/>
      <c r="R9200" s="1096"/>
      <c r="S9200" s="1091"/>
    </row>
    <row r="9201" spans="1:19" x14ac:dyDescent="0.3">
      <c r="A9201" s="1090">
        <v>9196</v>
      </c>
      <c r="B9201" s="1091"/>
      <c r="C9201" s="1091"/>
      <c r="D9201" s="1097"/>
      <c r="E9201" s="1093">
        <f t="shared" si="573"/>
        <v>0</v>
      </c>
      <c r="F9201" s="1094">
        <f t="shared" si="574"/>
        <v>0</v>
      </c>
      <c r="G9201" s="1095">
        <f t="shared" si="575"/>
        <v>0</v>
      </c>
      <c r="H9201" s="1090" t="str">
        <f t="shared" ca="1" si="576"/>
        <v/>
      </c>
      <c r="I9201" s="1109"/>
      <c r="J9201" s="1109"/>
      <c r="K9201" s="1112"/>
      <c r="L9201" s="1091"/>
      <c r="M9201" s="1091"/>
      <c r="N9201" s="1091"/>
      <c r="O9201" s="1091"/>
      <c r="P9201" s="1096"/>
      <c r="Q9201" s="1096"/>
      <c r="R9201" s="1096"/>
      <c r="S9201" s="1091"/>
    </row>
    <row r="9202" spans="1:19" x14ac:dyDescent="0.3">
      <c r="A9202" s="1090">
        <v>9197</v>
      </c>
      <c r="B9202" s="1091"/>
      <c r="C9202" s="1091"/>
      <c r="D9202" s="1097"/>
      <c r="E9202" s="1093">
        <f t="shared" si="573"/>
        <v>0</v>
      </c>
      <c r="F9202" s="1094">
        <f t="shared" si="574"/>
        <v>0</v>
      </c>
      <c r="G9202" s="1095">
        <f t="shared" si="575"/>
        <v>0</v>
      </c>
      <c r="H9202" s="1090" t="str">
        <f t="shared" ca="1" si="576"/>
        <v/>
      </c>
      <c r="I9202" s="1109"/>
      <c r="J9202" s="1109"/>
      <c r="K9202" s="1112"/>
      <c r="L9202" s="1091"/>
      <c r="M9202" s="1091"/>
      <c r="N9202" s="1091"/>
      <c r="O9202" s="1091"/>
      <c r="P9202" s="1096"/>
      <c r="Q9202" s="1096"/>
      <c r="R9202" s="1096"/>
      <c r="S9202" s="1091"/>
    </row>
    <row r="9203" spans="1:19" x14ac:dyDescent="0.3">
      <c r="A9203" s="1090">
        <v>9198</v>
      </c>
      <c r="B9203" s="1091"/>
      <c r="C9203" s="1091"/>
      <c r="D9203" s="1097"/>
      <c r="E9203" s="1093">
        <f t="shared" si="573"/>
        <v>0</v>
      </c>
      <c r="F9203" s="1094">
        <f t="shared" si="574"/>
        <v>0</v>
      </c>
      <c r="G9203" s="1095">
        <f t="shared" si="575"/>
        <v>0</v>
      </c>
      <c r="H9203" s="1090" t="str">
        <f t="shared" ca="1" si="576"/>
        <v/>
      </c>
      <c r="I9203" s="1109"/>
      <c r="J9203" s="1109"/>
      <c r="K9203" s="1112"/>
      <c r="L9203" s="1091"/>
      <c r="M9203" s="1091"/>
      <c r="N9203" s="1091"/>
      <c r="O9203" s="1091"/>
      <c r="P9203" s="1096"/>
      <c r="Q9203" s="1096"/>
      <c r="R9203" s="1096"/>
      <c r="S9203" s="1091"/>
    </row>
    <row r="9204" spans="1:19" x14ac:dyDescent="0.3">
      <c r="A9204" s="1090">
        <v>9199</v>
      </c>
      <c r="B9204" s="1091"/>
      <c r="C9204" s="1091"/>
      <c r="D9204" s="1097"/>
      <c r="E9204" s="1093">
        <f t="shared" si="573"/>
        <v>0</v>
      </c>
      <c r="F9204" s="1094">
        <f t="shared" si="574"/>
        <v>0</v>
      </c>
      <c r="G9204" s="1095">
        <f t="shared" si="575"/>
        <v>0</v>
      </c>
      <c r="H9204" s="1090" t="str">
        <f t="shared" ca="1" si="576"/>
        <v/>
      </c>
      <c r="I9204" s="1109"/>
      <c r="J9204" s="1109"/>
      <c r="K9204" s="1112"/>
      <c r="L9204" s="1091"/>
      <c r="M9204" s="1091"/>
      <c r="N9204" s="1091"/>
      <c r="O9204" s="1091"/>
      <c r="P9204" s="1096"/>
      <c r="Q9204" s="1096"/>
      <c r="R9204" s="1096"/>
      <c r="S9204" s="1091"/>
    </row>
    <row r="9205" spans="1:19" x14ac:dyDescent="0.3">
      <c r="A9205" s="1090">
        <v>9200</v>
      </c>
      <c r="B9205" s="1091"/>
      <c r="C9205" s="1091"/>
      <c r="D9205" s="1097"/>
      <c r="E9205" s="1093">
        <f t="shared" si="573"/>
        <v>0</v>
      </c>
      <c r="F9205" s="1094">
        <f t="shared" si="574"/>
        <v>0</v>
      </c>
      <c r="G9205" s="1095">
        <f t="shared" si="575"/>
        <v>0</v>
      </c>
      <c r="H9205" s="1090" t="str">
        <f t="shared" ca="1" si="576"/>
        <v/>
      </c>
      <c r="I9205" s="1109"/>
      <c r="J9205" s="1109"/>
      <c r="K9205" s="1112"/>
      <c r="L9205" s="1091"/>
      <c r="M9205" s="1091"/>
      <c r="N9205" s="1091"/>
      <c r="O9205" s="1091"/>
      <c r="P9205" s="1096"/>
      <c r="Q9205" s="1096"/>
      <c r="R9205" s="1096"/>
      <c r="S9205" s="1091"/>
    </row>
    <row r="9206" spans="1:19" x14ac:dyDescent="0.3">
      <c r="A9206" s="1090">
        <v>9201</v>
      </c>
      <c r="B9206" s="1091"/>
      <c r="C9206" s="1091"/>
      <c r="D9206" s="1097"/>
      <c r="E9206" s="1093">
        <f t="shared" si="573"/>
        <v>0</v>
      </c>
      <c r="F9206" s="1094">
        <f t="shared" si="574"/>
        <v>0</v>
      </c>
      <c r="G9206" s="1095">
        <f t="shared" si="575"/>
        <v>0</v>
      </c>
      <c r="H9206" s="1090" t="str">
        <f t="shared" ca="1" si="576"/>
        <v/>
      </c>
      <c r="I9206" s="1109"/>
      <c r="J9206" s="1109"/>
      <c r="K9206" s="1112"/>
      <c r="L9206" s="1091"/>
      <c r="M9206" s="1091"/>
      <c r="N9206" s="1091"/>
      <c r="O9206" s="1091"/>
      <c r="P9206" s="1096"/>
      <c r="Q9206" s="1096"/>
      <c r="R9206" s="1096"/>
      <c r="S9206" s="1091"/>
    </row>
    <row r="9207" spans="1:19" x14ac:dyDescent="0.3">
      <c r="A9207" s="1090">
        <v>9202</v>
      </c>
      <c r="B9207" s="1091"/>
      <c r="C9207" s="1091"/>
      <c r="D9207" s="1097"/>
      <c r="E9207" s="1093">
        <f t="shared" si="573"/>
        <v>0</v>
      </c>
      <c r="F9207" s="1094">
        <f t="shared" si="574"/>
        <v>0</v>
      </c>
      <c r="G9207" s="1095">
        <f t="shared" si="575"/>
        <v>0</v>
      </c>
      <c r="H9207" s="1090" t="str">
        <f t="shared" ca="1" si="576"/>
        <v/>
      </c>
      <c r="I9207" s="1109"/>
      <c r="J9207" s="1109"/>
      <c r="K9207" s="1112"/>
      <c r="L9207" s="1091"/>
      <c r="M9207" s="1091"/>
      <c r="N9207" s="1091"/>
      <c r="O9207" s="1091"/>
      <c r="P9207" s="1096"/>
      <c r="Q9207" s="1096"/>
      <c r="R9207" s="1096"/>
      <c r="S9207" s="1091"/>
    </row>
    <row r="9208" spans="1:19" x14ac:dyDescent="0.3">
      <c r="A9208" s="1090">
        <v>9203</v>
      </c>
      <c r="B9208" s="1091"/>
      <c r="C9208" s="1091"/>
      <c r="D9208" s="1097"/>
      <c r="E9208" s="1093">
        <f t="shared" si="573"/>
        <v>0</v>
      </c>
      <c r="F9208" s="1094">
        <f t="shared" si="574"/>
        <v>0</v>
      </c>
      <c r="G9208" s="1095">
        <f t="shared" si="575"/>
        <v>0</v>
      </c>
      <c r="H9208" s="1090" t="str">
        <f t="shared" ca="1" si="576"/>
        <v/>
      </c>
      <c r="I9208" s="1109"/>
      <c r="J9208" s="1109"/>
      <c r="K9208" s="1112"/>
      <c r="L9208" s="1091"/>
      <c r="M9208" s="1091"/>
      <c r="N9208" s="1091"/>
      <c r="O9208" s="1091"/>
      <c r="P9208" s="1096"/>
      <c r="Q9208" s="1096"/>
      <c r="R9208" s="1096"/>
      <c r="S9208" s="1091"/>
    </row>
    <row r="9209" spans="1:19" x14ac:dyDescent="0.3">
      <c r="A9209" s="1090">
        <v>9204</v>
      </c>
      <c r="B9209" s="1091"/>
      <c r="C9209" s="1091"/>
      <c r="D9209" s="1097"/>
      <c r="E9209" s="1093">
        <f t="shared" si="573"/>
        <v>0</v>
      </c>
      <c r="F9209" s="1094">
        <f t="shared" si="574"/>
        <v>0</v>
      </c>
      <c r="G9209" s="1095">
        <f t="shared" si="575"/>
        <v>0</v>
      </c>
      <c r="H9209" s="1090" t="str">
        <f t="shared" ca="1" si="576"/>
        <v/>
      </c>
      <c r="I9209" s="1109"/>
      <c r="J9209" s="1109"/>
      <c r="K9209" s="1112"/>
      <c r="L9209" s="1091"/>
      <c r="M9209" s="1091"/>
      <c r="N9209" s="1091"/>
      <c r="O9209" s="1091"/>
      <c r="P9209" s="1096"/>
      <c r="Q9209" s="1096"/>
      <c r="R9209" s="1096"/>
      <c r="S9209" s="1091"/>
    </row>
    <row r="9210" spans="1:19" x14ac:dyDescent="0.3">
      <c r="A9210" s="1090">
        <v>9205</v>
      </c>
      <c r="B9210" s="1091"/>
      <c r="C9210" s="1091"/>
      <c r="D9210" s="1097"/>
      <c r="E9210" s="1093">
        <f t="shared" si="573"/>
        <v>0</v>
      </c>
      <c r="F9210" s="1094">
        <f t="shared" si="574"/>
        <v>0</v>
      </c>
      <c r="G9210" s="1095">
        <f t="shared" si="575"/>
        <v>0</v>
      </c>
      <c r="H9210" s="1090" t="str">
        <f t="shared" ca="1" si="576"/>
        <v/>
      </c>
      <c r="I9210" s="1109"/>
      <c r="J9210" s="1109"/>
      <c r="K9210" s="1112"/>
      <c r="L9210" s="1091"/>
      <c r="M9210" s="1091"/>
      <c r="N9210" s="1091"/>
      <c r="O9210" s="1091"/>
      <c r="P9210" s="1096"/>
      <c r="Q9210" s="1096"/>
      <c r="R9210" s="1096"/>
      <c r="S9210" s="1091"/>
    </row>
    <row r="9211" spans="1:19" x14ac:dyDescent="0.3">
      <c r="A9211" s="1090">
        <v>9206</v>
      </c>
      <c r="B9211" s="1091"/>
      <c r="C9211" s="1091"/>
      <c r="D9211" s="1097"/>
      <c r="E9211" s="1093">
        <f t="shared" si="573"/>
        <v>0</v>
      </c>
      <c r="F9211" s="1094">
        <f t="shared" si="574"/>
        <v>0</v>
      </c>
      <c r="G9211" s="1095">
        <f t="shared" si="575"/>
        <v>0</v>
      </c>
      <c r="H9211" s="1090" t="str">
        <f t="shared" ca="1" si="576"/>
        <v/>
      </c>
      <c r="I9211" s="1109"/>
      <c r="J9211" s="1109"/>
      <c r="K9211" s="1112"/>
      <c r="L9211" s="1091"/>
      <c r="M9211" s="1091"/>
      <c r="N9211" s="1091"/>
      <c r="O9211" s="1091"/>
      <c r="P9211" s="1096"/>
      <c r="Q9211" s="1096"/>
      <c r="R9211" s="1096"/>
      <c r="S9211" s="1091"/>
    </row>
    <row r="9212" spans="1:19" x14ac:dyDescent="0.3">
      <c r="A9212" s="1090">
        <v>9207</v>
      </c>
      <c r="B9212" s="1091"/>
      <c r="C9212" s="1091"/>
      <c r="D9212" s="1097"/>
      <c r="E9212" s="1093">
        <f t="shared" si="573"/>
        <v>0</v>
      </c>
      <c r="F9212" s="1094">
        <f t="shared" si="574"/>
        <v>0</v>
      </c>
      <c r="G9212" s="1095">
        <f t="shared" si="575"/>
        <v>0</v>
      </c>
      <c r="H9212" s="1090" t="str">
        <f t="shared" ca="1" si="576"/>
        <v/>
      </c>
      <c r="I9212" s="1109"/>
      <c r="J9212" s="1109"/>
      <c r="K9212" s="1112"/>
      <c r="L9212" s="1091"/>
      <c r="M9212" s="1091"/>
      <c r="N9212" s="1091"/>
      <c r="O9212" s="1091"/>
      <c r="P9212" s="1096"/>
      <c r="Q9212" s="1096"/>
      <c r="R9212" s="1096"/>
      <c r="S9212" s="1091"/>
    </row>
    <row r="9213" spans="1:19" x14ac:dyDescent="0.3">
      <c r="A9213" s="1090">
        <v>9208</v>
      </c>
      <c r="B9213" s="1091"/>
      <c r="C9213" s="1091"/>
      <c r="D9213" s="1097"/>
      <c r="E9213" s="1093">
        <f t="shared" si="573"/>
        <v>0</v>
      </c>
      <c r="F9213" s="1094">
        <f t="shared" si="574"/>
        <v>0</v>
      </c>
      <c r="G9213" s="1095">
        <f t="shared" si="575"/>
        <v>0</v>
      </c>
      <c r="H9213" s="1090" t="str">
        <f t="shared" ca="1" si="576"/>
        <v/>
      </c>
      <c r="I9213" s="1109"/>
      <c r="J9213" s="1109"/>
      <c r="K9213" s="1112"/>
      <c r="L9213" s="1091"/>
      <c r="M9213" s="1091"/>
      <c r="N9213" s="1091"/>
      <c r="O9213" s="1091"/>
      <c r="P9213" s="1096"/>
      <c r="Q9213" s="1096"/>
      <c r="R9213" s="1096"/>
      <c r="S9213" s="1091"/>
    </row>
    <row r="9214" spans="1:19" x14ac:dyDescent="0.3">
      <c r="A9214" s="1090">
        <v>9209</v>
      </c>
      <c r="B9214" s="1091"/>
      <c r="C9214" s="1091"/>
      <c r="D9214" s="1097"/>
      <c r="E9214" s="1093">
        <f t="shared" si="573"/>
        <v>0</v>
      </c>
      <c r="F9214" s="1094">
        <f t="shared" si="574"/>
        <v>0</v>
      </c>
      <c r="G9214" s="1095">
        <f t="shared" si="575"/>
        <v>0</v>
      </c>
      <c r="H9214" s="1090" t="str">
        <f t="shared" ca="1" si="576"/>
        <v/>
      </c>
      <c r="I9214" s="1109"/>
      <c r="J9214" s="1109"/>
      <c r="K9214" s="1112"/>
      <c r="L9214" s="1091"/>
      <c r="M9214" s="1091"/>
      <c r="N9214" s="1091"/>
      <c r="O9214" s="1091"/>
      <c r="P9214" s="1096"/>
      <c r="Q9214" s="1096"/>
      <c r="R9214" s="1096"/>
      <c r="S9214" s="1091"/>
    </row>
    <row r="9215" spans="1:19" x14ac:dyDescent="0.3">
      <c r="A9215" s="1090">
        <v>9210</v>
      </c>
      <c r="B9215" s="1091"/>
      <c r="C9215" s="1091"/>
      <c r="D9215" s="1097"/>
      <c r="E9215" s="1093">
        <f t="shared" si="573"/>
        <v>0</v>
      </c>
      <c r="F9215" s="1094">
        <f t="shared" si="574"/>
        <v>0</v>
      </c>
      <c r="G9215" s="1095">
        <f t="shared" si="575"/>
        <v>0</v>
      </c>
      <c r="H9215" s="1090" t="str">
        <f t="shared" ca="1" si="576"/>
        <v/>
      </c>
      <c r="I9215" s="1109"/>
      <c r="J9215" s="1109"/>
      <c r="K9215" s="1112"/>
      <c r="L9215" s="1091"/>
      <c r="M9215" s="1091"/>
      <c r="N9215" s="1091"/>
      <c r="O9215" s="1091"/>
      <c r="P9215" s="1096"/>
      <c r="Q9215" s="1096"/>
      <c r="R9215" s="1096"/>
      <c r="S9215" s="1091"/>
    </row>
    <row r="9216" spans="1:19" x14ac:dyDescent="0.3">
      <c r="A9216" s="1090">
        <v>9211</v>
      </c>
      <c r="B9216" s="1091"/>
      <c r="C9216" s="1091"/>
      <c r="D9216" s="1097"/>
      <c r="E9216" s="1093">
        <f t="shared" si="573"/>
        <v>0</v>
      </c>
      <c r="F9216" s="1094">
        <f t="shared" si="574"/>
        <v>0</v>
      </c>
      <c r="G9216" s="1095">
        <f t="shared" si="575"/>
        <v>0</v>
      </c>
      <c r="H9216" s="1090" t="str">
        <f t="shared" ca="1" si="576"/>
        <v/>
      </c>
      <c r="I9216" s="1109"/>
      <c r="J9216" s="1109"/>
      <c r="K9216" s="1112"/>
      <c r="L9216" s="1091"/>
      <c r="M9216" s="1091"/>
      <c r="N9216" s="1091"/>
      <c r="O9216" s="1091"/>
      <c r="P9216" s="1096"/>
      <c r="Q9216" s="1096"/>
      <c r="R9216" s="1096"/>
      <c r="S9216" s="1091"/>
    </row>
    <row r="9217" spans="1:19" x14ac:dyDescent="0.3">
      <c r="A9217" s="1090">
        <v>9212</v>
      </c>
      <c r="B9217" s="1091"/>
      <c r="C9217" s="1091"/>
      <c r="D9217" s="1097"/>
      <c r="E9217" s="1093">
        <f t="shared" si="573"/>
        <v>0</v>
      </c>
      <c r="F9217" s="1094">
        <f t="shared" si="574"/>
        <v>0</v>
      </c>
      <c r="G9217" s="1095">
        <f t="shared" si="575"/>
        <v>0</v>
      </c>
      <c r="H9217" s="1090" t="str">
        <f t="shared" ca="1" si="576"/>
        <v/>
      </c>
      <c r="I9217" s="1109"/>
      <c r="J9217" s="1109"/>
      <c r="K9217" s="1112"/>
      <c r="L9217" s="1091"/>
      <c r="M9217" s="1091"/>
      <c r="N9217" s="1091"/>
      <c r="O9217" s="1091"/>
      <c r="P9217" s="1096"/>
      <c r="Q9217" s="1096"/>
      <c r="R9217" s="1096"/>
      <c r="S9217" s="1091"/>
    </row>
    <row r="9218" spans="1:19" x14ac:dyDescent="0.3">
      <c r="A9218" s="1090">
        <v>9213</v>
      </c>
      <c r="B9218" s="1091"/>
      <c r="C9218" s="1091"/>
      <c r="D9218" s="1097"/>
      <c r="E9218" s="1093">
        <f t="shared" si="573"/>
        <v>0</v>
      </c>
      <c r="F9218" s="1094">
        <f t="shared" si="574"/>
        <v>0</v>
      </c>
      <c r="G9218" s="1095">
        <f t="shared" si="575"/>
        <v>0</v>
      </c>
      <c r="H9218" s="1090" t="str">
        <f t="shared" ca="1" si="576"/>
        <v/>
      </c>
      <c r="I9218" s="1109"/>
      <c r="J9218" s="1109"/>
      <c r="K9218" s="1112"/>
      <c r="L9218" s="1091"/>
      <c r="M9218" s="1091"/>
      <c r="N9218" s="1091"/>
      <c r="O9218" s="1091"/>
      <c r="P9218" s="1096"/>
      <c r="Q9218" s="1096"/>
      <c r="R9218" s="1096"/>
      <c r="S9218" s="1091"/>
    </row>
    <row r="9219" spans="1:19" x14ac:dyDescent="0.3">
      <c r="A9219" s="1090">
        <v>9214</v>
      </c>
      <c r="B9219" s="1091"/>
      <c r="C9219" s="1091"/>
      <c r="D9219" s="1097"/>
      <c r="E9219" s="1093">
        <f t="shared" si="573"/>
        <v>0</v>
      </c>
      <c r="F9219" s="1094">
        <f t="shared" si="574"/>
        <v>0</v>
      </c>
      <c r="G9219" s="1095">
        <f t="shared" si="575"/>
        <v>0</v>
      </c>
      <c r="H9219" s="1090" t="str">
        <f t="shared" ca="1" si="576"/>
        <v/>
      </c>
      <c r="I9219" s="1109"/>
      <c r="J9219" s="1109"/>
      <c r="K9219" s="1112"/>
      <c r="L9219" s="1091"/>
      <c r="M9219" s="1091"/>
      <c r="N9219" s="1091"/>
      <c r="O9219" s="1091"/>
      <c r="P9219" s="1096"/>
      <c r="Q9219" s="1096"/>
      <c r="R9219" s="1096"/>
      <c r="S9219" s="1091"/>
    </row>
    <row r="9220" spans="1:19" x14ac:dyDescent="0.3">
      <c r="A9220" s="1090">
        <v>9215</v>
      </c>
      <c r="B9220" s="1091"/>
      <c r="C9220" s="1091"/>
      <c r="D9220" s="1097"/>
      <c r="E9220" s="1093">
        <f t="shared" si="573"/>
        <v>0</v>
      </c>
      <c r="F9220" s="1094">
        <f t="shared" si="574"/>
        <v>0</v>
      </c>
      <c r="G9220" s="1095">
        <f t="shared" si="575"/>
        <v>0</v>
      </c>
      <c r="H9220" s="1090" t="str">
        <f t="shared" ca="1" si="576"/>
        <v/>
      </c>
      <c r="I9220" s="1109"/>
      <c r="J9220" s="1109"/>
      <c r="K9220" s="1112"/>
      <c r="L9220" s="1091"/>
      <c r="M9220" s="1091"/>
      <c r="N9220" s="1091"/>
      <c r="O9220" s="1091"/>
      <c r="P9220" s="1096"/>
      <c r="Q9220" s="1096"/>
      <c r="R9220" s="1096"/>
      <c r="S9220" s="1091"/>
    </row>
    <row r="9221" spans="1:19" x14ac:dyDescent="0.3">
      <c r="A9221" s="1090">
        <v>9216</v>
      </c>
      <c r="B9221" s="1091"/>
      <c r="C9221" s="1091"/>
      <c r="D9221" s="1097"/>
      <c r="E9221" s="1093">
        <f t="shared" si="573"/>
        <v>0</v>
      </c>
      <c r="F9221" s="1094">
        <f t="shared" si="574"/>
        <v>0</v>
      </c>
      <c r="G9221" s="1095">
        <f t="shared" si="575"/>
        <v>0</v>
      </c>
      <c r="H9221" s="1090" t="str">
        <f t="shared" ca="1" si="576"/>
        <v/>
      </c>
      <c r="I9221" s="1109"/>
      <c r="J9221" s="1109"/>
      <c r="K9221" s="1112"/>
      <c r="L9221" s="1091"/>
      <c r="M9221" s="1091"/>
      <c r="N9221" s="1091"/>
      <c r="O9221" s="1091"/>
      <c r="P9221" s="1096"/>
      <c r="Q9221" s="1096"/>
      <c r="R9221" s="1096"/>
      <c r="S9221" s="1091"/>
    </row>
    <row r="9222" spans="1:19" x14ac:dyDescent="0.3">
      <c r="A9222" s="1090">
        <v>9217</v>
      </c>
      <c r="B9222" s="1091"/>
      <c r="C9222" s="1091"/>
      <c r="D9222" s="1097"/>
      <c r="E9222" s="1093">
        <f t="shared" si="573"/>
        <v>0</v>
      </c>
      <c r="F9222" s="1094">
        <f t="shared" si="574"/>
        <v>0</v>
      </c>
      <c r="G9222" s="1095">
        <f t="shared" si="575"/>
        <v>0</v>
      </c>
      <c r="H9222" s="1090" t="str">
        <f t="shared" ca="1" si="576"/>
        <v/>
      </c>
      <c r="I9222" s="1109"/>
      <c r="J9222" s="1109"/>
      <c r="K9222" s="1112"/>
      <c r="L9222" s="1091"/>
      <c r="M9222" s="1091"/>
      <c r="N9222" s="1091"/>
      <c r="O9222" s="1091"/>
      <c r="P9222" s="1096"/>
      <c r="Q9222" s="1096"/>
      <c r="R9222" s="1096"/>
      <c r="S9222" s="1091"/>
    </row>
    <row r="9223" spans="1:19" x14ac:dyDescent="0.3">
      <c r="A9223" s="1090">
        <v>9218</v>
      </c>
      <c r="B9223" s="1091"/>
      <c r="C9223" s="1091"/>
      <c r="D9223" s="1097"/>
      <c r="E9223" s="1093">
        <f t="shared" ref="E9223:E9286" si="577">D9223</f>
        <v>0</v>
      </c>
      <c r="F9223" s="1094">
        <f t="shared" ref="F9223:F9286" si="578">D9223</f>
        <v>0</v>
      </c>
      <c r="G9223" s="1095">
        <f t="shared" ref="G9223:G9286" si="579">D9223</f>
        <v>0</v>
      </c>
      <c r="H9223" s="1090" t="str">
        <f t="shared" ref="H9223:H9286" ca="1" si="580">IF(ISBLANK(D9223),"",DATEDIF(G9223,TODAY(),"y"))</f>
        <v/>
      </c>
      <c r="I9223" s="1109"/>
      <c r="J9223" s="1109"/>
      <c r="K9223" s="1112"/>
      <c r="L9223" s="1091"/>
      <c r="M9223" s="1091"/>
      <c r="N9223" s="1091"/>
      <c r="O9223" s="1091"/>
      <c r="P9223" s="1096"/>
      <c r="Q9223" s="1096"/>
      <c r="R9223" s="1096"/>
      <c r="S9223" s="1091"/>
    </row>
    <row r="9224" spans="1:19" x14ac:dyDescent="0.3">
      <c r="A9224" s="1090">
        <v>9219</v>
      </c>
      <c r="B9224" s="1091"/>
      <c r="C9224" s="1091"/>
      <c r="D9224" s="1097"/>
      <c r="E9224" s="1093">
        <f t="shared" si="577"/>
        <v>0</v>
      </c>
      <c r="F9224" s="1094">
        <f t="shared" si="578"/>
        <v>0</v>
      </c>
      <c r="G9224" s="1095">
        <f t="shared" si="579"/>
        <v>0</v>
      </c>
      <c r="H9224" s="1090" t="str">
        <f t="shared" ca="1" si="580"/>
        <v/>
      </c>
      <c r="I9224" s="1109"/>
      <c r="J9224" s="1109"/>
      <c r="K9224" s="1112"/>
      <c r="L9224" s="1091"/>
      <c r="M9224" s="1091"/>
      <c r="N9224" s="1091"/>
      <c r="O9224" s="1091"/>
      <c r="P9224" s="1096"/>
      <c r="Q9224" s="1096"/>
      <c r="R9224" s="1096"/>
      <c r="S9224" s="1091"/>
    </row>
    <row r="9225" spans="1:19" x14ac:dyDescent="0.3">
      <c r="A9225" s="1090">
        <v>9220</v>
      </c>
      <c r="B9225" s="1091"/>
      <c r="C9225" s="1091"/>
      <c r="D9225" s="1097"/>
      <c r="E9225" s="1093">
        <f t="shared" si="577"/>
        <v>0</v>
      </c>
      <c r="F9225" s="1094">
        <f t="shared" si="578"/>
        <v>0</v>
      </c>
      <c r="G9225" s="1095">
        <f t="shared" si="579"/>
        <v>0</v>
      </c>
      <c r="H9225" s="1090" t="str">
        <f t="shared" ca="1" si="580"/>
        <v/>
      </c>
      <c r="I9225" s="1109"/>
      <c r="J9225" s="1109"/>
      <c r="K9225" s="1112"/>
      <c r="L9225" s="1091"/>
      <c r="M9225" s="1091"/>
      <c r="N9225" s="1091"/>
      <c r="O9225" s="1091"/>
      <c r="P9225" s="1096"/>
      <c r="Q9225" s="1096"/>
      <c r="R9225" s="1096"/>
      <c r="S9225" s="1091"/>
    </row>
    <row r="9226" spans="1:19" x14ac:dyDescent="0.3">
      <c r="A9226" s="1090">
        <v>9221</v>
      </c>
      <c r="B9226" s="1091"/>
      <c r="C9226" s="1091"/>
      <c r="D9226" s="1097"/>
      <c r="E9226" s="1093">
        <f t="shared" si="577"/>
        <v>0</v>
      </c>
      <c r="F9226" s="1094">
        <f t="shared" si="578"/>
        <v>0</v>
      </c>
      <c r="G9226" s="1095">
        <f t="shared" si="579"/>
        <v>0</v>
      </c>
      <c r="H9226" s="1090" t="str">
        <f t="shared" ca="1" si="580"/>
        <v/>
      </c>
      <c r="I9226" s="1109"/>
      <c r="J9226" s="1109"/>
      <c r="K9226" s="1112"/>
      <c r="L9226" s="1091"/>
      <c r="M9226" s="1091"/>
      <c r="N9226" s="1091"/>
      <c r="O9226" s="1091"/>
      <c r="P9226" s="1096"/>
      <c r="Q9226" s="1096"/>
      <c r="R9226" s="1096"/>
      <c r="S9226" s="1091"/>
    </row>
    <row r="9227" spans="1:19" x14ac:dyDescent="0.3">
      <c r="A9227" s="1090">
        <v>9222</v>
      </c>
      <c r="B9227" s="1091"/>
      <c r="C9227" s="1091"/>
      <c r="D9227" s="1097"/>
      <c r="E9227" s="1093">
        <f t="shared" si="577"/>
        <v>0</v>
      </c>
      <c r="F9227" s="1094">
        <f t="shared" si="578"/>
        <v>0</v>
      </c>
      <c r="G9227" s="1095">
        <f t="shared" si="579"/>
        <v>0</v>
      </c>
      <c r="H9227" s="1090" t="str">
        <f t="shared" ca="1" si="580"/>
        <v/>
      </c>
      <c r="I9227" s="1109"/>
      <c r="J9227" s="1109"/>
      <c r="K9227" s="1112"/>
      <c r="L9227" s="1091"/>
      <c r="M9227" s="1091"/>
      <c r="N9227" s="1091"/>
      <c r="O9227" s="1091"/>
      <c r="P9227" s="1096"/>
      <c r="Q9227" s="1096"/>
      <c r="R9227" s="1096"/>
      <c r="S9227" s="1091"/>
    </row>
    <row r="9228" spans="1:19" x14ac:dyDescent="0.3">
      <c r="A9228" s="1090">
        <v>9223</v>
      </c>
      <c r="B9228" s="1091"/>
      <c r="C9228" s="1091"/>
      <c r="D9228" s="1097"/>
      <c r="E9228" s="1093">
        <f t="shared" si="577"/>
        <v>0</v>
      </c>
      <c r="F9228" s="1094">
        <f t="shared" si="578"/>
        <v>0</v>
      </c>
      <c r="G9228" s="1095">
        <f t="shared" si="579"/>
        <v>0</v>
      </c>
      <c r="H9228" s="1090" t="str">
        <f t="shared" ca="1" si="580"/>
        <v/>
      </c>
      <c r="I9228" s="1109"/>
      <c r="J9228" s="1109"/>
      <c r="K9228" s="1112"/>
      <c r="L9228" s="1091"/>
      <c r="M9228" s="1091"/>
      <c r="N9228" s="1091"/>
      <c r="O9228" s="1091"/>
      <c r="P9228" s="1096"/>
      <c r="Q9228" s="1096"/>
      <c r="R9228" s="1096"/>
      <c r="S9228" s="1091"/>
    </row>
    <row r="9229" spans="1:19" x14ac:dyDescent="0.3">
      <c r="A9229" s="1090">
        <v>9224</v>
      </c>
      <c r="B9229" s="1091"/>
      <c r="C9229" s="1091"/>
      <c r="D9229" s="1097"/>
      <c r="E9229" s="1093">
        <f t="shared" si="577"/>
        <v>0</v>
      </c>
      <c r="F9229" s="1094">
        <f t="shared" si="578"/>
        <v>0</v>
      </c>
      <c r="G9229" s="1095">
        <f t="shared" si="579"/>
        <v>0</v>
      </c>
      <c r="H9229" s="1090" t="str">
        <f t="shared" ca="1" si="580"/>
        <v/>
      </c>
      <c r="I9229" s="1109"/>
      <c r="J9229" s="1109"/>
      <c r="K9229" s="1112"/>
      <c r="L9229" s="1091"/>
      <c r="M9229" s="1091"/>
      <c r="N9229" s="1091"/>
      <c r="O9229" s="1091"/>
      <c r="P9229" s="1096"/>
      <c r="Q9229" s="1096"/>
      <c r="R9229" s="1096"/>
      <c r="S9229" s="1091"/>
    </row>
    <row r="9230" spans="1:19" x14ac:dyDescent="0.3">
      <c r="A9230" s="1090">
        <v>9225</v>
      </c>
      <c r="B9230" s="1091"/>
      <c r="C9230" s="1091"/>
      <c r="D9230" s="1097"/>
      <c r="E9230" s="1093">
        <f t="shared" si="577"/>
        <v>0</v>
      </c>
      <c r="F9230" s="1094">
        <f t="shared" si="578"/>
        <v>0</v>
      </c>
      <c r="G9230" s="1095">
        <f t="shared" si="579"/>
        <v>0</v>
      </c>
      <c r="H9230" s="1090" t="str">
        <f t="shared" ca="1" si="580"/>
        <v/>
      </c>
      <c r="I9230" s="1109"/>
      <c r="J9230" s="1109"/>
      <c r="K9230" s="1112"/>
      <c r="L9230" s="1091"/>
      <c r="M9230" s="1091"/>
      <c r="N9230" s="1091"/>
      <c r="O9230" s="1091"/>
      <c r="P9230" s="1096"/>
      <c r="Q9230" s="1096"/>
      <c r="R9230" s="1096"/>
      <c r="S9230" s="1091"/>
    </row>
    <row r="9231" spans="1:19" x14ac:dyDescent="0.3">
      <c r="A9231" s="1090">
        <v>9226</v>
      </c>
      <c r="B9231" s="1091"/>
      <c r="C9231" s="1091"/>
      <c r="D9231" s="1097"/>
      <c r="E9231" s="1093">
        <f t="shared" si="577"/>
        <v>0</v>
      </c>
      <c r="F9231" s="1094">
        <f t="shared" si="578"/>
        <v>0</v>
      </c>
      <c r="G9231" s="1095">
        <f t="shared" si="579"/>
        <v>0</v>
      </c>
      <c r="H9231" s="1090" t="str">
        <f t="shared" ca="1" si="580"/>
        <v/>
      </c>
      <c r="I9231" s="1109"/>
      <c r="J9231" s="1109"/>
      <c r="K9231" s="1112"/>
      <c r="L9231" s="1091"/>
      <c r="M9231" s="1091"/>
      <c r="N9231" s="1091"/>
      <c r="O9231" s="1091"/>
      <c r="P9231" s="1096"/>
      <c r="Q9231" s="1096"/>
      <c r="R9231" s="1096"/>
      <c r="S9231" s="1091"/>
    </row>
    <row r="9232" spans="1:19" x14ac:dyDescent="0.3">
      <c r="A9232" s="1090">
        <v>9227</v>
      </c>
      <c r="B9232" s="1091"/>
      <c r="C9232" s="1091"/>
      <c r="D9232" s="1097"/>
      <c r="E9232" s="1093">
        <f t="shared" si="577"/>
        <v>0</v>
      </c>
      <c r="F9232" s="1094">
        <f t="shared" si="578"/>
        <v>0</v>
      </c>
      <c r="G9232" s="1095">
        <f t="shared" si="579"/>
        <v>0</v>
      </c>
      <c r="H9232" s="1090" t="str">
        <f t="shared" ca="1" si="580"/>
        <v/>
      </c>
      <c r="I9232" s="1109"/>
      <c r="J9232" s="1109"/>
      <c r="K9232" s="1112"/>
      <c r="L9232" s="1091"/>
      <c r="M9232" s="1091"/>
      <c r="N9232" s="1091"/>
      <c r="O9232" s="1091"/>
      <c r="P9232" s="1096"/>
      <c r="Q9232" s="1096"/>
      <c r="R9232" s="1096"/>
      <c r="S9232" s="1091"/>
    </row>
    <row r="9233" spans="1:19" x14ac:dyDescent="0.3">
      <c r="A9233" s="1090">
        <v>9228</v>
      </c>
      <c r="B9233" s="1091"/>
      <c r="C9233" s="1091"/>
      <c r="D9233" s="1097"/>
      <c r="E9233" s="1093">
        <f t="shared" si="577"/>
        <v>0</v>
      </c>
      <c r="F9233" s="1094">
        <f t="shared" si="578"/>
        <v>0</v>
      </c>
      <c r="G9233" s="1095">
        <f t="shared" si="579"/>
        <v>0</v>
      </c>
      <c r="H9233" s="1090" t="str">
        <f t="shared" ca="1" si="580"/>
        <v/>
      </c>
      <c r="I9233" s="1109"/>
      <c r="J9233" s="1109"/>
      <c r="K9233" s="1112"/>
      <c r="L9233" s="1091"/>
      <c r="M9233" s="1091"/>
      <c r="N9233" s="1091"/>
      <c r="O9233" s="1091"/>
      <c r="P9233" s="1096"/>
      <c r="Q9233" s="1096"/>
      <c r="R9233" s="1096"/>
      <c r="S9233" s="1091"/>
    </row>
    <row r="9234" spans="1:19" x14ac:dyDescent="0.3">
      <c r="A9234" s="1090">
        <v>9229</v>
      </c>
      <c r="B9234" s="1091"/>
      <c r="C9234" s="1091"/>
      <c r="D9234" s="1097"/>
      <c r="E9234" s="1093">
        <f t="shared" si="577"/>
        <v>0</v>
      </c>
      <c r="F9234" s="1094">
        <f t="shared" si="578"/>
        <v>0</v>
      </c>
      <c r="G9234" s="1095">
        <f t="shared" si="579"/>
        <v>0</v>
      </c>
      <c r="H9234" s="1090" t="str">
        <f t="shared" ca="1" si="580"/>
        <v/>
      </c>
      <c r="I9234" s="1109"/>
      <c r="J9234" s="1109"/>
      <c r="K9234" s="1112"/>
      <c r="L9234" s="1091"/>
      <c r="M9234" s="1091"/>
      <c r="N9234" s="1091"/>
      <c r="O9234" s="1091"/>
      <c r="P9234" s="1096"/>
      <c r="Q9234" s="1096"/>
      <c r="R9234" s="1096"/>
      <c r="S9234" s="1091"/>
    </row>
    <row r="9235" spans="1:19" x14ac:dyDescent="0.3">
      <c r="A9235" s="1090">
        <v>9230</v>
      </c>
      <c r="B9235" s="1091"/>
      <c r="C9235" s="1091"/>
      <c r="D9235" s="1097"/>
      <c r="E9235" s="1093">
        <f t="shared" si="577"/>
        <v>0</v>
      </c>
      <c r="F9235" s="1094">
        <f t="shared" si="578"/>
        <v>0</v>
      </c>
      <c r="G9235" s="1095">
        <f t="shared" si="579"/>
        <v>0</v>
      </c>
      <c r="H9235" s="1090" t="str">
        <f t="shared" ca="1" si="580"/>
        <v/>
      </c>
      <c r="I9235" s="1109"/>
      <c r="J9235" s="1109"/>
      <c r="K9235" s="1112"/>
      <c r="L9235" s="1091"/>
      <c r="M9235" s="1091"/>
      <c r="N9235" s="1091"/>
      <c r="O9235" s="1091"/>
      <c r="P9235" s="1096"/>
      <c r="Q9235" s="1096"/>
      <c r="R9235" s="1096"/>
      <c r="S9235" s="1091"/>
    </row>
    <row r="9236" spans="1:19" x14ac:dyDescent="0.3">
      <c r="A9236" s="1090">
        <v>9231</v>
      </c>
      <c r="B9236" s="1091"/>
      <c r="C9236" s="1091"/>
      <c r="D9236" s="1097"/>
      <c r="E9236" s="1093">
        <f t="shared" si="577"/>
        <v>0</v>
      </c>
      <c r="F9236" s="1094">
        <f t="shared" si="578"/>
        <v>0</v>
      </c>
      <c r="G9236" s="1095">
        <f t="shared" si="579"/>
        <v>0</v>
      </c>
      <c r="H9236" s="1090" t="str">
        <f t="shared" ca="1" si="580"/>
        <v/>
      </c>
      <c r="I9236" s="1109"/>
      <c r="J9236" s="1109"/>
      <c r="K9236" s="1112"/>
      <c r="L9236" s="1091"/>
      <c r="M9236" s="1091"/>
      <c r="N9236" s="1091"/>
      <c r="O9236" s="1091"/>
      <c r="P9236" s="1096"/>
      <c r="Q9236" s="1096"/>
      <c r="R9236" s="1096"/>
      <c r="S9236" s="1091"/>
    </row>
    <row r="9237" spans="1:19" x14ac:dyDescent="0.3">
      <c r="A9237" s="1090">
        <v>9232</v>
      </c>
      <c r="B9237" s="1091"/>
      <c r="C9237" s="1091"/>
      <c r="D9237" s="1097"/>
      <c r="E9237" s="1093">
        <f t="shared" si="577"/>
        <v>0</v>
      </c>
      <c r="F9237" s="1094">
        <f t="shared" si="578"/>
        <v>0</v>
      </c>
      <c r="G9237" s="1095">
        <f t="shared" si="579"/>
        <v>0</v>
      </c>
      <c r="H9237" s="1090" t="str">
        <f t="shared" ca="1" si="580"/>
        <v/>
      </c>
      <c r="I9237" s="1109"/>
      <c r="J9237" s="1109"/>
      <c r="K9237" s="1112"/>
      <c r="L9237" s="1091"/>
      <c r="M9237" s="1091"/>
      <c r="N9237" s="1091"/>
      <c r="O9237" s="1091"/>
      <c r="P9237" s="1096"/>
      <c r="Q9237" s="1096"/>
      <c r="R9237" s="1096"/>
      <c r="S9237" s="1091"/>
    </row>
    <row r="9238" spans="1:19" x14ac:dyDescent="0.3">
      <c r="A9238" s="1090">
        <v>9233</v>
      </c>
      <c r="B9238" s="1091"/>
      <c r="C9238" s="1091"/>
      <c r="D9238" s="1097"/>
      <c r="E9238" s="1093">
        <f t="shared" si="577"/>
        <v>0</v>
      </c>
      <c r="F9238" s="1094">
        <f t="shared" si="578"/>
        <v>0</v>
      </c>
      <c r="G9238" s="1095">
        <f t="shared" si="579"/>
        <v>0</v>
      </c>
      <c r="H9238" s="1090" t="str">
        <f t="shared" ca="1" si="580"/>
        <v/>
      </c>
      <c r="I9238" s="1109"/>
      <c r="J9238" s="1109"/>
      <c r="K9238" s="1112"/>
      <c r="L9238" s="1091"/>
      <c r="M9238" s="1091"/>
      <c r="N9238" s="1091"/>
      <c r="O9238" s="1091"/>
      <c r="P9238" s="1096"/>
      <c r="Q9238" s="1096"/>
      <c r="R9238" s="1096"/>
      <c r="S9238" s="1091"/>
    </row>
    <row r="9239" spans="1:19" x14ac:dyDescent="0.3">
      <c r="A9239" s="1090">
        <v>9234</v>
      </c>
      <c r="B9239" s="1091"/>
      <c r="C9239" s="1091"/>
      <c r="D9239" s="1097"/>
      <c r="E9239" s="1093">
        <f t="shared" si="577"/>
        <v>0</v>
      </c>
      <c r="F9239" s="1094">
        <f t="shared" si="578"/>
        <v>0</v>
      </c>
      <c r="G9239" s="1095">
        <f t="shared" si="579"/>
        <v>0</v>
      </c>
      <c r="H9239" s="1090" t="str">
        <f t="shared" ca="1" si="580"/>
        <v/>
      </c>
      <c r="I9239" s="1109"/>
      <c r="J9239" s="1109"/>
      <c r="K9239" s="1112"/>
      <c r="L9239" s="1091"/>
      <c r="M9239" s="1091"/>
      <c r="N9239" s="1091"/>
      <c r="O9239" s="1091"/>
      <c r="P9239" s="1096"/>
      <c r="Q9239" s="1096"/>
      <c r="R9239" s="1096"/>
      <c r="S9239" s="1091"/>
    </row>
    <row r="9240" spans="1:19" x14ac:dyDescent="0.3">
      <c r="A9240" s="1090">
        <v>9235</v>
      </c>
      <c r="B9240" s="1091"/>
      <c r="C9240" s="1091"/>
      <c r="D9240" s="1097"/>
      <c r="E9240" s="1093">
        <f t="shared" si="577"/>
        <v>0</v>
      </c>
      <c r="F9240" s="1094">
        <f t="shared" si="578"/>
        <v>0</v>
      </c>
      <c r="G9240" s="1095">
        <f t="shared" si="579"/>
        <v>0</v>
      </c>
      <c r="H9240" s="1090" t="str">
        <f t="shared" ca="1" si="580"/>
        <v/>
      </c>
      <c r="I9240" s="1109"/>
      <c r="J9240" s="1109"/>
      <c r="K9240" s="1112"/>
      <c r="L9240" s="1091"/>
      <c r="M9240" s="1091"/>
      <c r="N9240" s="1091"/>
      <c r="O9240" s="1091"/>
      <c r="P9240" s="1096"/>
      <c r="Q9240" s="1096"/>
      <c r="R9240" s="1096"/>
      <c r="S9240" s="1091"/>
    </row>
    <row r="9241" spans="1:19" x14ac:dyDescent="0.3">
      <c r="A9241" s="1090">
        <v>9236</v>
      </c>
      <c r="B9241" s="1091"/>
      <c r="C9241" s="1091"/>
      <c r="D9241" s="1097"/>
      <c r="E9241" s="1093">
        <f t="shared" si="577"/>
        <v>0</v>
      </c>
      <c r="F9241" s="1094">
        <f t="shared" si="578"/>
        <v>0</v>
      </c>
      <c r="G9241" s="1095">
        <f t="shared" si="579"/>
        <v>0</v>
      </c>
      <c r="H9241" s="1090" t="str">
        <f t="shared" ca="1" si="580"/>
        <v/>
      </c>
      <c r="I9241" s="1109"/>
      <c r="J9241" s="1109"/>
      <c r="K9241" s="1112"/>
      <c r="L9241" s="1091"/>
      <c r="M9241" s="1091"/>
      <c r="N9241" s="1091"/>
      <c r="O9241" s="1091"/>
      <c r="P9241" s="1096"/>
      <c r="Q9241" s="1096"/>
      <c r="R9241" s="1096"/>
      <c r="S9241" s="1091"/>
    </row>
    <row r="9242" spans="1:19" x14ac:dyDescent="0.3">
      <c r="A9242" s="1090">
        <v>9237</v>
      </c>
      <c r="B9242" s="1091"/>
      <c r="C9242" s="1091"/>
      <c r="D9242" s="1097"/>
      <c r="E9242" s="1093">
        <f t="shared" si="577"/>
        <v>0</v>
      </c>
      <c r="F9242" s="1094">
        <f t="shared" si="578"/>
        <v>0</v>
      </c>
      <c r="G9242" s="1095">
        <f t="shared" si="579"/>
        <v>0</v>
      </c>
      <c r="H9242" s="1090" t="str">
        <f t="shared" ca="1" si="580"/>
        <v/>
      </c>
      <c r="I9242" s="1109"/>
      <c r="J9242" s="1109"/>
      <c r="K9242" s="1112"/>
      <c r="L9242" s="1091"/>
      <c r="M9242" s="1091"/>
      <c r="N9242" s="1091"/>
      <c r="O9242" s="1091"/>
      <c r="P9242" s="1096"/>
      <c r="Q9242" s="1096"/>
      <c r="R9242" s="1096"/>
      <c r="S9242" s="1091"/>
    </row>
    <row r="9243" spans="1:19" x14ac:dyDescent="0.3">
      <c r="A9243" s="1090">
        <v>9238</v>
      </c>
      <c r="B9243" s="1091"/>
      <c r="C9243" s="1091"/>
      <c r="D9243" s="1097"/>
      <c r="E9243" s="1093">
        <f t="shared" si="577"/>
        <v>0</v>
      </c>
      <c r="F9243" s="1094">
        <f t="shared" si="578"/>
        <v>0</v>
      </c>
      <c r="G9243" s="1095">
        <f t="shared" si="579"/>
        <v>0</v>
      </c>
      <c r="H9243" s="1090" t="str">
        <f t="shared" ca="1" si="580"/>
        <v/>
      </c>
      <c r="I9243" s="1109"/>
      <c r="J9243" s="1109"/>
      <c r="K9243" s="1112"/>
      <c r="L9243" s="1091"/>
      <c r="M9243" s="1091"/>
      <c r="N9243" s="1091"/>
      <c r="O9243" s="1091"/>
      <c r="P9243" s="1096"/>
      <c r="Q9243" s="1096"/>
      <c r="R9243" s="1096"/>
      <c r="S9243" s="1091"/>
    </row>
    <row r="9244" spans="1:19" x14ac:dyDescent="0.3">
      <c r="A9244" s="1090">
        <v>9239</v>
      </c>
      <c r="B9244" s="1091"/>
      <c r="C9244" s="1091"/>
      <c r="D9244" s="1097"/>
      <c r="E9244" s="1093">
        <f t="shared" si="577"/>
        <v>0</v>
      </c>
      <c r="F9244" s="1094">
        <f t="shared" si="578"/>
        <v>0</v>
      </c>
      <c r="G9244" s="1095">
        <f t="shared" si="579"/>
        <v>0</v>
      </c>
      <c r="H9244" s="1090" t="str">
        <f t="shared" ca="1" si="580"/>
        <v/>
      </c>
      <c r="I9244" s="1109"/>
      <c r="J9244" s="1109"/>
      <c r="K9244" s="1112"/>
      <c r="L9244" s="1091"/>
      <c r="M9244" s="1091"/>
      <c r="N9244" s="1091"/>
      <c r="O9244" s="1091"/>
      <c r="P9244" s="1096"/>
      <c r="Q9244" s="1096"/>
      <c r="R9244" s="1096"/>
      <c r="S9244" s="1091"/>
    </row>
    <row r="9245" spans="1:19" x14ac:dyDescent="0.3">
      <c r="A9245" s="1090">
        <v>9240</v>
      </c>
      <c r="B9245" s="1091"/>
      <c r="C9245" s="1091"/>
      <c r="D9245" s="1097"/>
      <c r="E9245" s="1093">
        <f t="shared" si="577"/>
        <v>0</v>
      </c>
      <c r="F9245" s="1094">
        <f t="shared" si="578"/>
        <v>0</v>
      </c>
      <c r="G9245" s="1095">
        <f t="shared" si="579"/>
        <v>0</v>
      </c>
      <c r="H9245" s="1090" t="str">
        <f t="shared" ca="1" si="580"/>
        <v/>
      </c>
      <c r="I9245" s="1109"/>
      <c r="J9245" s="1109"/>
      <c r="K9245" s="1112"/>
      <c r="L9245" s="1091"/>
      <c r="M9245" s="1091"/>
      <c r="N9245" s="1091"/>
      <c r="O9245" s="1091"/>
      <c r="P9245" s="1096"/>
      <c r="Q9245" s="1096"/>
      <c r="R9245" s="1096"/>
      <c r="S9245" s="1091"/>
    </row>
    <row r="9246" spans="1:19" x14ac:dyDescent="0.3">
      <c r="A9246" s="1090">
        <v>9241</v>
      </c>
      <c r="B9246" s="1091"/>
      <c r="C9246" s="1091"/>
      <c r="D9246" s="1097"/>
      <c r="E9246" s="1093">
        <f t="shared" si="577"/>
        <v>0</v>
      </c>
      <c r="F9246" s="1094">
        <f t="shared" si="578"/>
        <v>0</v>
      </c>
      <c r="G9246" s="1095">
        <f t="shared" si="579"/>
        <v>0</v>
      </c>
      <c r="H9246" s="1090" t="str">
        <f t="shared" ca="1" si="580"/>
        <v/>
      </c>
      <c r="I9246" s="1109"/>
      <c r="J9246" s="1109"/>
      <c r="K9246" s="1112"/>
      <c r="L9246" s="1091"/>
      <c r="M9246" s="1091"/>
      <c r="N9246" s="1091"/>
      <c r="O9246" s="1091"/>
      <c r="P9246" s="1096"/>
      <c r="Q9246" s="1096"/>
      <c r="R9246" s="1096"/>
      <c r="S9246" s="1091"/>
    </row>
    <row r="9247" spans="1:19" x14ac:dyDescent="0.3">
      <c r="A9247" s="1090">
        <v>9242</v>
      </c>
      <c r="B9247" s="1091"/>
      <c r="C9247" s="1091"/>
      <c r="D9247" s="1097"/>
      <c r="E9247" s="1093">
        <f t="shared" si="577"/>
        <v>0</v>
      </c>
      <c r="F9247" s="1094">
        <f t="shared" si="578"/>
        <v>0</v>
      </c>
      <c r="G9247" s="1095">
        <f t="shared" si="579"/>
        <v>0</v>
      </c>
      <c r="H9247" s="1090" t="str">
        <f t="shared" ca="1" si="580"/>
        <v/>
      </c>
      <c r="I9247" s="1109"/>
      <c r="J9247" s="1109"/>
      <c r="K9247" s="1112"/>
      <c r="L9247" s="1091"/>
      <c r="M9247" s="1091"/>
      <c r="N9247" s="1091"/>
      <c r="O9247" s="1091"/>
      <c r="P9247" s="1096"/>
      <c r="Q9247" s="1096"/>
      <c r="R9247" s="1096"/>
      <c r="S9247" s="1091"/>
    </row>
    <row r="9248" spans="1:19" x14ac:dyDescent="0.3">
      <c r="A9248" s="1090">
        <v>9243</v>
      </c>
      <c r="B9248" s="1091"/>
      <c r="C9248" s="1091"/>
      <c r="D9248" s="1097"/>
      <c r="E9248" s="1093">
        <f t="shared" si="577"/>
        <v>0</v>
      </c>
      <c r="F9248" s="1094">
        <f t="shared" si="578"/>
        <v>0</v>
      </c>
      <c r="G9248" s="1095">
        <f t="shared" si="579"/>
        <v>0</v>
      </c>
      <c r="H9248" s="1090" t="str">
        <f t="shared" ca="1" si="580"/>
        <v/>
      </c>
      <c r="I9248" s="1109"/>
      <c r="J9248" s="1109"/>
      <c r="K9248" s="1112"/>
      <c r="L9248" s="1091"/>
      <c r="M9248" s="1091"/>
      <c r="N9248" s="1091"/>
      <c r="O9248" s="1091"/>
      <c r="P9248" s="1096"/>
      <c r="Q9248" s="1096"/>
      <c r="R9248" s="1096"/>
      <c r="S9248" s="1091"/>
    </row>
    <row r="9249" spans="1:19" x14ac:dyDescent="0.3">
      <c r="A9249" s="1090">
        <v>9244</v>
      </c>
      <c r="B9249" s="1091"/>
      <c r="C9249" s="1091"/>
      <c r="D9249" s="1097"/>
      <c r="E9249" s="1093">
        <f t="shared" si="577"/>
        <v>0</v>
      </c>
      <c r="F9249" s="1094">
        <f t="shared" si="578"/>
        <v>0</v>
      </c>
      <c r="G9249" s="1095">
        <f t="shared" si="579"/>
        <v>0</v>
      </c>
      <c r="H9249" s="1090" t="str">
        <f t="shared" ca="1" si="580"/>
        <v/>
      </c>
      <c r="I9249" s="1109"/>
      <c r="J9249" s="1109"/>
      <c r="K9249" s="1112"/>
      <c r="L9249" s="1091"/>
      <c r="M9249" s="1091"/>
      <c r="N9249" s="1091"/>
      <c r="O9249" s="1091"/>
      <c r="P9249" s="1096"/>
      <c r="Q9249" s="1096"/>
      <c r="R9249" s="1096"/>
      <c r="S9249" s="1091"/>
    </row>
    <row r="9250" spans="1:19" x14ac:dyDescent="0.3">
      <c r="A9250" s="1090">
        <v>9245</v>
      </c>
      <c r="B9250" s="1091"/>
      <c r="C9250" s="1091"/>
      <c r="D9250" s="1097"/>
      <c r="E9250" s="1093">
        <f t="shared" si="577"/>
        <v>0</v>
      </c>
      <c r="F9250" s="1094">
        <f t="shared" si="578"/>
        <v>0</v>
      </c>
      <c r="G9250" s="1095">
        <f t="shared" si="579"/>
        <v>0</v>
      </c>
      <c r="H9250" s="1090" t="str">
        <f t="shared" ca="1" si="580"/>
        <v/>
      </c>
      <c r="I9250" s="1109"/>
      <c r="J9250" s="1109"/>
      <c r="K9250" s="1112"/>
      <c r="L9250" s="1091"/>
      <c r="M9250" s="1091"/>
      <c r="N9250" s="1091"/>
      <c r="O9250" s="1091"/>
      <c r="P9250" s="1096"/>
      <c r="Q9250" s="1096"/>
      <c r="R9250" s="1096"/>
      <c r="S9250" s="1091"/>
    </row>
    <row r="9251" spans="1:19" x14ac:dyDescent="0.3">
      <c r="A9251" s="1090">
        <v>9246</v>
      </c>
      <c r="B9251" s="1091"/>
      <c r="C9251" s="1091"/>
      <c r="D9251" s="1097"/>
      <c r="E9251" s="1093">
        <f t="shared" si="577"/>
        <v>0</v>
      </c>
      <c r="F9251" s="1094">
        <f t="shared" si="578"/>
        <v>0</v>
      </c>
      <c r="G9251" s="1095">
        <f t="shared" si="579"/>
        <v>0</v>
      </c>
      <c r="H9251" s="1090" t="str">
        <f t="shared" ca="1" si="580"/>
        <v/>
      </c>
      <c r="I9251" s="1109"/>
      <c r="J9251" s="1109"/>
      <c r="K9251" s="1112"/>
      <c r="L9251" s="1091"/>
      <c r="M9251" s="1091"/>
      <c r="N9251" s="1091"/>
      <c r="O9251" s="1091"/>
      <c r="P9251" s="1096"/>
      <c r="Q9251" s="1096"/>
      <c r="R9251" s="1096"/>
      <c r="S9251" s="1091"/>
    </row>
    <row r="9252" spans="1:19" x14ac:dyDescent="0.3">
      <c r="A9252" s="1090">
        <v>9247</v>
      </c>
      <c r="B9252" s="1091"/>
      <c r="C9252" s="1091"/>
      <c r="D9252" s="1097"/>
      <c r="E9252" s="1093">
        <f t="shared" si="577"/>
        <v>0</v>
      </c>
      <c r="F9252" s="1094">
        <f t="shared" si="578"/>
        <v>0</v>
      </c>
      <c r="G9252" s="1095">
        <f t="shared" si="579"/>
        <v>0</v>
      </c>
      <c r="H9252" s="1090" t="str">
        <f t="shared" ca="1" si="580"/>
        <v/>
      </c>
      <c r="I9252" s="1109"/>
      <c r="J9252" s="1109"/>
      <c r="K9252" s="1112"/>
      <c r="L9252" s="1091"/>
      <c r="M9252" s="1091"/>
      <c r="N9252" s="1091"/>
      <c r="O9252" s="1091"/>
      <c r="P9252" s="1096"/>
      <c r="Q9252" s="1096"/>
      <c r="R9252" s="1096"/>
      <c r="S9252" s="1091"/>
    </row>
    <row r="9253" spans="1:19" x14ac:dyDescent="0.3">
      <c r="A9253" s="1090">
        <v>9248</v>
      </c>
      <c r="B9253" s="1091"/>
      <c r="C9253" s="1091"/>
      <c r="D9253" s="1097"/>
      <c r="E9253" s="1093">
        <f t="shared" si="577"/>
        <v>0</v>
      </c>
      <c r="F9253" s="1094">
        <f t="shared" si="578"/>
        <v>0</v>
      </c>
      <c r="G9253" s="1095">
        <f t="shared" si="579"/>
        <v>0</v>
      </c>
      <c r="H9253" s="1090" t="str">
        <f t="shared" ca="1" si="580"/>
        <v/>
      </c>
      <c r="I9253" s="1109"/>
      <c r="J9253" s="1109"/>
      <c r="K9253" s="1112"/>
      <c r="L9253" s="1091"/>
      <c r="M9253" s="1091"/>
      <c r="N9253" s="1091"/>
      <c r="O9253" s="1091"/>
      <c r="P9253" s="1096"/>
      <c r="Q9253" s="1096"/>
      <c r="R9253" s="1096"/>
      <c r="S9253" s="1091"/>
    </row>
    <row r="9254" spans="1:19" x14ac:dyDescent="0.3">
      <c r="A9254" s="1090">
        <v>9249</v>
      </c>
      <c r="B9254" s="1091"/>
      <c r="C9254" s="1091"/>
      <c r="D9254" s="1097"/>
      <c r="E9254" s="1093">
        <f t="shared" si="577"/>
        <v>0</v>
      </c>
      <c r="F9254" s="1094">
        <f t="shared" si="578"/>
        <v>0</v>
      </c>
      <c r="G9254" s="1095">
        <f t="shared" si="579"/>
        <v>0</v>
      </c>
      <c r="H9254" s="1090" t="str">
        <f t="shared" ca="1" si="580"/>
        <v/>
      </c>
      <c r="I9254" s="1109"/>
      <c r="J9254" s="1109"/>
      <c r="K9254" s="1112"/>
      <c r="L9254" s="1091"/>
      <c r="M9254" s="1091"/>
      <c r="N9254" s="1091"/>
      <c r="O9254" s="1091"/>
      <c r="P9254" s="1096"/>
      <c r="Q9254" s="1096"/>
      <c r="R9254" s="1096"/>
      <c r="S9254" s="1091"/>
    </row>
    <row r="9255" spans="1:19" x14ac:dyDescent="0.3">
      <c r="A9255" s="1090">
        <v>9250</v>
      </c>
      <c r="B9255" s="1091"/>
      <c r="C9255" s="1091"/>
      <c r="D9255" s="1097"/>
      <c r="E9255" s="1093">
        <f t="shared" si="577"/>
        <v>0</v>
      </c>
      <c r="F9255" s="1094">
        <f t="shared" si="578"/>
        <v>0</v>
      </c>
      <c r="G9255" s="1095">
        <f t="shared" si="579"/>
        <v>0</v>
      </c>
      <c r="H9255" s="1090" t="str">
        <f t="shared" ca="1" si="580"/>
        <v/>
      </c>
      <c r="I9255" s="1109"/>
      <c r="J9255" s="1109"/>
      <c r="K9255" s="1112"/>
      <c r="L9255" s="1091"/>
      <c r="M9255" s="1091"/>
      <c r="N9255" s="1091"/>
      <c r="O9255" s="1091"/>
      <c r="P9255" s="1096"/>
      <c r="Q9255" s="1096"/>
      <c r="R9255" s="1096"/>
      <c r="S9255" s="1091"/>
    </row>
    <row r="9256" spans="1:19" x14ac:dyDescent="0.3">
      <c r="A9256" s="1090">
        <v>9251</v>
      </c>
      <c r="B9256" s="1091"/>
      <c r="C9256" s="1091"/>
      <c r="D9256" s="1097"/>
      <c r="E9256" s="1093">
        <f t="shared" si="577"/>
        <v>0</v>
      </c>
      <c r="F9256" s="1094">
        <f t="shared" si="578"/>
        <v>0</v>
      </c>
      <c r="G9256" s="1095">
        <f t="shared" si="579"/>
        <v>0</v>
      </c>
      <c r="H9256" s="1090" t="str">
        <f t="shared" ca="1" si="580"/>
        <v/>
      </c>
      <c r="I9256" s="1109"/>
      <c r="J9256" s="1109"/>
      <c r="K9256" s="1112"/>
      <c r="L9256" s="1091"/>
      <c r="M9256" s="1091"/>
      <c r="N9256" s="1091"/>
      <c r="O9256" s="1091"/>
      <c r="P9256" s="1096"/>
      <c r="Q9256" s="1096"/>
      <c r="R9256" s="1096"/>
      <c r="S9256" s="1091"/>
    </row>
    <row r="9257" spans="1:19" x14ac:dyDescent="0.3">
      <c r="A9257" s="1090">
        <v>9252</v>
      </c>
      <c r="B9257" s="1091"/>
      <c r="C9257" s="1091"/>
      <c r="D9257" s="1097"/>
      <c r="E9257" s="1093">
        <f t="shared" si="577"/>
        <v>0</v>
      </c>
      <c r="F9257" s="1094">
        <f t="shared" si="578"/>
        <v>0</v>
      </c>
      <c r="G9257" s="1095">
        <f t="shared" si="579"/>
        <v>0</v>
      </c>
      <c r="H9257" s="1090" t="str">
        <f t="shared" ca="1" si="580"/>
        <v/>
      </c>
      <c r="I9257" s="1109"/>
      <c r="J9257" s="1109"/>
      <c r="K9257" s="1112"/>
      <c r="L9257" s="1091"/>
      <c r="M9257" s="1091"/>
      <c r="N9257" s="1091"/>
      <c r="O9257" s="1091"/>
      <c r="P9257" s="1096"/>
      <c r="Q9257" s="1096"/>
      <c r="R9257" s="1096"/>
      <c r="S9257" s="1091"/>
    </row>
    <row r="9258" spans="1:19" x14ac:dyDescent="0.3">
      <c r="A9258" s="1090">
        <v>9253</v>
      </c>
      <c r="B9258" s="1091"/>
      <c r="C9258" s="1091"/>
      <c r="D9258" s="1097"/>
      <c r="E9258" s="1093">
        <f t="shared" si="577"/>
        <v>0</v>
      </c>
      <c r="F9258" s="1094">
        <f t="shared" si="578"/>
        <v>0</v>
      </c>
      <c r="G9258" s="1095">
        <f t="shared" si="579"/>
        <v>0</v>
      </c>
      <c r="H9258" s="1090" t="str">
        <f t="shared" ca="1" si="580"/>
        <v/>
      </c>
      <c r="I9258" s="1109"/>
      <c r="J9258" s="1109"/>
      <c r="K9258" s="1112"/>
      <c r="L9258" s="1091"/>
      <c r="M9258" s="1091"/>
      <c r="N9258" s="1091"/>
      <c r="O9258" s="1091"/>
      <c r="P9258" s="1096"/>
      <c r="Q9258" s="1096"/>
      <c r="R9258" s="1096"/>
      <c r="S9258" s="1091"/>
    </row>
    <row r="9259" spans="1:19" x14ac:dyDescent="0.3">
      <c r="A9259" s="1090">
        <v>9254</v>
      </c>
      <c r="B9259" s="1091"/>
      <c r="C9259" s="1091"/>
      <c r="D9259" s="1097"/>
      <c r="E9259" s="1093">
        <f t="shared" si="577"/>
        <v>0</v>
      </c>
      <c r="F9259" s="1094">
        <f t="shared" si="578"/>
        <v>0</v>
      </c>
      <c r="G9259" s="1095">
        <f t="shared" si="579"/>
        <v>0</v>
      </c>
      <c r="H9259" s="1090" t="str">
        <f t="shared" ca="1" si="580"/>
        <v/>
      </c>
      <c r="I9259" s="1109"/>
      <c r="J9259" s="1109"/>
      <c r="K9259" s="1112"/>
      <c r="L9259" s="1091"/>
      <c r="M9259" s="1091"/>
      <c r="N9259" s="1091"/>
      <c r="O9259" s="1091"/>
      <c r="P9259" s="1096"/>
      <c r="Q9259" s="1096"/>
      <c r="R9259" s="1096"/>
      <c r="S9259" s="1091"/>
    </row>
    <row r="9260" spans="1:19" x14ac:dyDescent="0.3">
      <c r="A9260" s="1090">
        <v>9255</v>
      </c>
      <c r="B9260" s="1091"/>
      <c r="C9260" s="1091"/>
      <c r="D9260" s="1097"/>
      <c r="E9260" s="1093">
        <f t="shared" si="577"/>
        <v>0</v>
      </c>
      <c r="F9260" s="1094">
        <f t="shared" si="578"/>
        <v>0</v>
      </c>
      <c r="G9260" s="1095">
        <f t="shared" si="579"/>
        <v>0</v>
      </c>
      <c r="H9260" s="1090" t="str">
        <f t="shared" ca="1" si="580"/>
        <v/>
      </c>
      <c r="I9260" s="1109"/>
      <c r="J9260" s="1109"/>
      <c r="K9260" s="1112"/>
      <c r="L9260" s="1091"/>
      <c r="M9260" s="1091"/>
      <c r="N9260" s="1091"/>
      <c r="O9260" s="1091"/>
      <c r="P9260" s="1096"/>
      <c r="Q9260" s="1096"/>
      <c r="R9260" s="1096"/>
      <c r="S9260" s="1091"/>
    </row>
    <row r="9261" spans="1:19" x14ac:dyDescent="0.3">
      <c r="A9261" s="1090">
        <v>9256</v>
      </c>
      <c r="B9261" s="1091"/>
      <c r="C9261" s="1091"/>
      <c r="D9261" s="1097"/>
      <c r="E9261" s="1093">
        <f t="shared" si="577"/>
        <v>0</v>
      </c>
      <c r="F9261" s="1094">
        <f t="shared" si="578"/>
        <v>0</v>
      </c>
      <c r="G9261" s="1095">
        <f t="shared" si="579"/>
        <v>0</v>
      </c>
      <c r="H9261" s="1090" t="str">
        <f t="shared" ca="1" si="580"/>
        <v/>
      </c>
      <c r="I9261" s="1109"/>
      <c r="J9261" s="1109"/>
      <c r="K9261" s="1112"/>
      <c r="L9261" s="1091"/>
      <c r="M9261" s="1091"/>
      <c r="N9261" s="1091"/>
      <c r="O9261" s="1091"/>
      <c r="P9261" s="1096"/>
      <c r="Q9261" s="1096"/>
      <c r="R9261" s="1096"/>
      <c r="S9261" s="1091"/>
    </row>
    <row r="9262" spans="1:19" x14ac:dyDescent="0.3">
      <c r="A9262" s="1090">
        <v>9257</v>
      </c>
      <c r="B9262" s="1091"/>
      <c r="C9262" s="1091"/>
      <c r="D9262" s="1097"/>
      <c r="E9262" s="1093">
        <f t="shared" si="577"/>
        <v>0</v>
      </c>
      <c r="F9262" s="1094">
        <f t="shared" si="578"/>
        <v>0</v>
      </c>
      <c r="G9262" s="1095">
        <f t="shared" si="579"/>
        <v>0</v>
      </c>
      <c r="H9262" s="1090" t="str">
        <f t="shared" ca="1" si="580"/>
        <v/>
      </c>
      <c r="I9262" s="1109"/>
      <c r="J9262" s="1109"/>
      <c r="K9262" s="1112"/>
      <c r="L9262" s="1091"/>
      <c r="M9262" s="1091"/>
      <c r="N9262" s="1091"/>
      <c r="O9262" s="1091"/>
      <c r="P9262" s="1096"/>
      <c r="Q9262" s="1096"/>
      <c r="R9262" s="1096"/>
      <c r="S9262" s="1091"/>
    </row>
    <row r="9263" spans="1:19" x14ac:dyDescent="0.3">
      <c r="A9263" s="1090">
        <v>9258</v>
      </c>
      <c r="B9263" s="1091"/>
      <c r="C9263" s="1091"/>
      <c r="D9263" s="1097"/>
      <c r="E9263" s="1093">
        <f t="shared" si="577"/>
        <v>0</v>
      </c>
      <c r="F9263" s="1094">
        <f t="shared" si="578"/>
        <v>0</v>
      </c>
      <c r="G9263" s="1095">
        <f t="shared" si="579"/>
        <v>0</v>
      </c>
      <c r="H9263" s="1090" t="str">
        <f t="shared" ca="1" si="580"/>
        <v/>
      </c>
      <c r="I9263" s="1109"/>
      <c r="J9263" s="1109"/>
      <c r="K9263" s="1112"/>
      <c r="L9263" s="1091"/>
      <c r="M9263" s="1091"/>
      <c r="N9263" s="1091"/>
      <c r="O9263" s="1091"/>
      <c r="P9263" s="1096"/>
      <c r="Q9263" s="1096"/>
      <c r="R9263" s="1096"/>
      <c r="S9263" s="1091"/>
    </row>
    <row r="9264" spans="1:19" x14ac:dyDescent="0.3">
      <c r="A9264" s="1090">
        <v>9259</v>
      </c>
      <c r="B9264" s="1091"/>
      <c r="C9264" s="1091"/>
      <c r="D9264" s="1097"/>
      <c r="E9264" s="1093">
        <f t="shared" si="577"/>
        <v>0</v>
      </c>
      <c r="F9264" s="1094">
        <f t="shared" si="578"/>
        <v>0</v>
      </c>
      <c r="G9264" s="1095">
        <f t="shared" si="579"/>
        <v>0</v>
      </c>
      <c r="H9264" s="1090" t="str">
        <f t="shared" ca="1" si="580"/>
        <v/>
      </c>
      <c r="I9264" s="1109"/>
      <c r="J9264" s="1109"/>
      <c r="K9264" s="1112"/>
      <c r="L9264" s="1091"/>
      <c r="M9264" s="1091"/>
      <c r="N9264" s="1091"/>
      <c r="O9264" s="1091"/>
      <c r="P9264" s="1096"/>
      <c r="Q9264" s="1096"/>
      <c r="R9264" s="1096"/>
      <c r="S9264" s="1091"/>
    </row>
    <row r="9265" spans="1:19" x14ac:dyDescent="0.3">
      <c r="A9265" s="1090">
        <v>9260</v>
      </c>
      <c r="B9265" s="1091"/>
      <c r="C9265" s="1091"/>
      <c r="D9265" s="1097"/>
      <c r="E9265" s="1093">
        <f t="shared" si="577"/>
        <v>0</v>
      </c>
      <c r="F9265" s="1094">
        <f t="shared" si="578"/>
        <v>0</v>
      </c>
      <c r="G9265" s="1095">
        <f t="shared" si="579"/>
        <v>0</v>
      </c>
      <c r="H9265" s="1090" t="str">
        <f t="shared" ca="1" si="580"/>
        <v/>
      </c>
      <c r="I9265" s="1109"/>
      <c r="J9265" s="1109"/>
      <c r="K9265" s="1112"/>
      <c r="L9265" s="1091"/>
      <c r="M9265" s="1091"/>
      <c r="N9265" s="1091"/>
      <c r="O9265" s="1091"/>
      <c r="P9265" s="1096"/>
      <c r="Q9265" s="1096"/>
      <c r="R9265" s="1096"/>
      <c r="S9265" s="1091"/>
    </row>
    <row r="9266" spans="1:19" x14ac:dyDescent="0.3">
      <c r="A9266" s="1090">
        <v>9261</v>
      </c>
      <c r="B9266" s="1091"/>
      <c r="C9266" s="1091"/>
      <c r="D9266" s="1097"/>
      <c r="E9266" s="1093">
        <f t="shared" si="577"/>
        <v>0</v>
      </c>
      <c r="F9266" s="1094">
        <f t="shared" si="578"/>
        <v>0</v>
      </c>
      <c r="G9266" s="1095">
        <f t="shared" si="579"/>
        <v>0</v>
      </c>
      <c r="H9266" s="1090" t="str">
        <f t="shared" ca="1" si="580"/>
        <v/>
      </c>
      <c r="I9266" s="1109"/>
      <c r="J9266" s="1109"/>
      <c r="K9266" s="1112"/>
      <c r="L9266" s="1091"/>
      <c r="M9266" s="1091"/>
      <c r="N9266" s="1091"/>
      <c r="O9266" s="1091"/>
      <c r="P9266" s="1096"/>
      <c r="Q9266" s="1096"/>
      <c r="R9266" s="1096"/>
      <c r="S9266" s="1091"/>
    </row>
    <row r="9267" spans="1:19" x14ac:dyDescent="0.3">
      <c r="A9267" s="1090">
        <v>9262</v>
      </c>
      <c r="B9267" s="1091"/>
      <c r="C9267" s="1091"/>
      <c r="D9267" s="1097"/>
      <c r="E9267" s="1093">
        <f t="shared" si="577"/>
        <v>0</v>
      </c>
      <c r="F9267" s="1094">
        <f t="shared" si="578"/>
        <v>0</v>
      </c>
      <c r="G9267" s="1095">
        <f t="shared" si="579"/>
        <v>0</v>
      </c>
      <c r="H9267" s="1090" t="str">
        <f t="shared" ca="1" si="580"/>
        <v/>
      </c>
      <c r="I9267" s="1109"/>
      <c r="J9267" s="1109"/>
      <c r="K9267" s="1112"/>
      <c r="L9267" s="1091"/>
      <c r="M9267" s="1091"/>
      <c r="N9267" s="1091"/>
      <c r="O9267" s="1091"/>
      <c r="P9267" s="1096"/>
      <c r="Q9267" s="1096"/>
      <c r="R9267" s="1096"/>
      <c r="S9267" s="1091"/>
    </row>
    <row r="9268" spans="1:19" x14ac:dyDescent="0.3">
      <c r="A9268" s="1090">
        <v>9263</v>
      </c>
      <c r="B9268" s="1091"/>
      <c r="C9268" s="1091"/>
      <c r="D9268" s="1097"/>
      <c r="E9268" s="1093">
        <f t="shared" si="577"/>
        <v>0</v>
      </c>
      <c r="F9268" s="1094">
        <f t="shared" si="578"/>
        <v>0</v>
      </c>
      <c r="G9268" s="1095">
        <f t="shared" si="579"/>
        <v>0</v>
      </c>
      <c r="H9268" s="1090" t="str">
        <f t="shared" ca="1" si="580"/>
        <v/>
      </c>
      <c r="I9268" s="1109"/>
      <c r="J9268" s="1109"/>
      <c r="K9268" s="1112"/>
      <c r="L9268" s="1091"/>
      <c r="M9268" s="1091"/>
      <c r="N9268" s="1091"/>
      <c r="O9268" s="1091"/>
      <c r="P9268" s="1096"/>
      <c r="Q9268" s="1096"/>
      <c r="R9268" s="1096"/>
      <c r="S9268" s="1091"/>
    </row>
    <row r="9269" spans="1:19" x14ac:dyDescent="0.3">
      <c r="A9269" s="1090">
        <v>9264</v>
      </c>
      <c r="B9269" s="1091"/>
      <c r="C9269" s="1091"/>
      <c r="D9269" s="1097"/>
      <c r="E9269" s="1093">
        <f t="shared" si="577"/>
        <v>0</v>
      </c>
      <c r="F9269" s="1094">
        <f t="shared" si="578"/>
        <v>0</v>
      </c>
      <c r="G9269" s="1095">
        <f t="shared" si="579"/>
        <v>0</v>
      </c>
      <c r="H9269" s="1090" t="str">
        <f t="shared" ca="1" si="580"/>
        <v/>
      </c>
      <c r="I9269" s="1109"/>
      <c r="J9269" s="1109"/>
      <c r="K9269" s="1112"/>
      <c r="L9269" s="1091"/>
      <c r="M9269" s="1091"/>
      <c r="N9269" s="1091"/>
      <c r="O9269" s="1091"/>
      <c r="P9269" s="1096"/>
      <c r="Q9269" s="1096"/>
      <c r="R9269" s="1096"/>
      <c r="S9269" s="1091"/>
    </row>
    <row r="9270" spans="1:19" x14ac:dyDescent="0.3">
      <c r="A9270" s="1090">
        <v>9265</v>
      </c>
      <c r="B9270" s="1091"/>
      <c r="C9270" s="1091"/>
      <c r="D9270" s="1097"/>
      <c r="E9270" s="1093">
        <f t="shared" si="577"/>
        <v>0</v>
      </c>
      <c r="F9270" s="1094">
        <f t="shared" si="578"/>
        <v>0</v>
      </c>
      <c r="G9270" s="1095">
        <f t="shared" si="579"/>
        <v>0</v>
      </c>
      <c r="H9270" s="1090" t="str">
        <f t="shared" ca="1" si="580"/>
        <v/>
      </c>
      <c r="I9270" s="1109"/>
      <c r="J9270" s="1109"/>
      <c r="K9270" s="1112"/>
      <c r="L9270" s="1091"/>
      <c r="M9270" s="1091"/>
      <c r="N9270" s="1091"/>
      <c r="O9270" s="1091"/>
      <c r="P9270" s="1096"/>
      <c r="Q9270" s="1096"/>
      <c r="R9270" s="1096"/>
      <c r="S9270" s="1091"/>
    </row>
    <row r="9271" spans="1:19" x14ac:dyDescent="0.3">
      <c r="A9271" s="1090">
        <v>9266</v>
      </c>
      <c r="B9271" s="1091"/>
      <c r="C9271" s="1091"/>
      <c r="D9271" s="1097"/>
      <c r="E9271" s="1093">
        <f t="shared" si="577"/>
        <v>0</v>
      </c>
      <c r="F9271" s="1094">
        <f t="shared" si="578"/>
        <v>0</v>
      </c>
      <c r="G9271" s="1095">
        <f t="shared" si="579"/>
        <v>0</v>
      </c>
      <c r="H9271" s="1090" t="str">
        <f t="shared" ca="1" si="580"/>
        <v/>
      </c>
      <c r="I9271" s="1109"/>
      <c r="J9271" s="1109"/>
      <c r="K9271" s="1112"/>
      <c r="L9271" s="1091"/>
      <c r="M9271" s="1091"/>
      <c r="N9271" s="1091"/>
      <c r="O9271" s="1091"/>
      <c r="P9271" s="1096"/>
      <c r="Q9271" s="1096"/>
      <c r="R9271" s="1096"/>
      <c r="S9271" s="1091"/>
    </row>
    <row r="9272" spans="1:19" x14ac:dyDescent="0.3">
      <c r="A9272" s="1090">
        <v>9267</v>
      </c>
      <c r="B9272" s="1091"/>
      <c r="C9272" s="1091"/>
      <c r="D9272" s="1097"/>
      <c r="E9272" s="1093">
        <f t="shared" si="577"/>
        <v>0</v>
      </c>
      <c r="F9272" s="1094">
        <f t="shared" si="578"/>
        <v>0</v>
      </c>
      <c r="G9272" s="1095">
        <f t="shared" si="579"/>
        <v>0</v>
      </c>
      <c r="H9272" s="1090" t="str">
        <f t="shared" ca="1" si="580"/>
        <v/>
      </c>
      <c r="I9272" s="1109"/>
      <c r="J9272" s="1109"/>
      <c r="K9272" s="1112"/>
      <c r="L9272" s="1091"/>
      <c r="M9272" s="1091"/>
      <c r="N9272" s="1091"/>
      <c r="O9272" s="1091"/>
      <c r="P9272" s="1096"/>
      <c r="Q9272" s="1096"/>
      <c r="R9272" s="1096"/>
      <c r="S9272" s="1091"/>
    </row>
    <row r="9273" spans="1:19" x14ac:dyDescent="0.3">
      <c r="A9273" s="1090">
        <v>9268</v>
      </c>
      <c r="B9273" s="1091"/>
      <c r="C9273" s="1091"/>
      <c r="D9273" s="1097"/>
      <c r="E9273" s="1093">
        <f t="shared" si="577"/>
        <v>0</v>
      </c>
      <c r="F9273" s="1094">
        <f t="shared" si="578"/>
        <v>0</v>
      </c>
      <c r="G9273" s="1095">
        <f t="shared" si="579"/>
        <v>0</v>
      </c>
      <c r="H9273" s="1090" t="str">
        <f t="shared" ca="1" si="580"/>
        <v/>
      </c>
      <c r="I9273" s="1109"/>
      <c r="J9273" s="1109"/>
      <c r="K9273" s="1112"/>
      <c r="L9273" s="1091"/>
      <c r="M9273" s="1091"/>
      <c r="N9273" s="1091"/>
      <c r="O9273" s="1091"/>
      <c r="P9273" s="1096"/>
      <c r="Q9273" s="1096"/>
      <c r="R9273" s="1096"/>
      <c r="S9273" s="1091"/>
    </row>
    <row r="9274" spans="1:19" x14ac:dyDescent="0.3">
      <c r="A9274" s="1090">
        <v>9269</v>
      </c>
      <c r="B9274" s="1091"/>
      <c r="C9274" s="1091"/>
      <c r="D9274" s="1097"/>
      <c r="E9274" s="1093">
        <f t="shared" si="577"/>
        <v>0</v>
      </c>
      <c r="F9274" s="1094">
        <f t="shared" si="578"/>
        <v>0</v>
      </c>
      <c r="G9274" s="1095">
        <f t="shared" si="579"/>
        <v>0</v>
      </c>
      <c r="H9274" s="1090" t="str">
        <f t="shared" ca="1" si="580"/>
        <v/>
      </c>
      <c r="I9274" s="1109"/>
      <c r="J9274" s="1109"/>
      <c r="K9274" s="1112"/>
      <c r="L9274" s="1091"/>
      <c r="M9274" s="1091"/>
      <c r="N9274" s="1091"/>
      <c r="O9274" s="1091"/>
      <c r="P9274" s="1096"/>
      <c r="Q9274" s="1096"/>
      <c r="R9274" s="1096"/>
      <c r="S9274" s="1091"/>
    </row>
    <row r="9275" spans="1:19" x14ac:dyDescent="0.3">
      <c r="A9275" s="1090">
        <v>9270</v>
      </c>
      <c r="B9275" s="1091"/>
      <c r="C9275" s="1091"/>
      <c r="D9275" s="1097"/>
      <c r="E9275" s="1093">
        <f t="shared" si="577"/>
        <v>0</v>
      </c>
      <c r="F9275" s="1094">
        <f t="shared" si="578"/>
        <v>0</v>
      </c>
      <c r="G9275" s="1095">
        <f t="shared" si="579"/>
        <v>0</v>
      </c>
      <c r="H9275" s="1090" t="str">
        <f t="shared" ca="1" si="580"/>
        <v/>
      </c>
      <c r="I9275" s="1109"/>
      <c r="J9275" s="1109"/>
      <c r="K9275" s="1112"/>
      <c r="L9275" s="1091"/>
      <c r="M9275" s="1091"/>
      <c r="N9275" s="1091"/>
      <c r="O9275" s="1091"/>
      <c r="P9275" s="1096"/>
      <c r="Q9275" s="1096"/>
      <c r="R9275" s="1096"/>
      <c r="S9275" s="1091"/>
    </row>
    <row r="9276" spans="1:19" x14ac:dyDescent="0.3">
      <c r="A9276" s="1090">
        <v>9271</v>
      </c>
      <c r="B9276" s="1091"/>
      <c r="C9276" s="1091"/>
      <c r="D9276" s="1097"/>
      <c r="E9276" s="1093">
        <f t="shared" si="577"/>
        <v>0</v>
      </c>
      <c r="F9276" s="1094">
        <f t="shared" si="578"/>
        <v>0</v>
      </c>
      <c r="G9276" s="1095">
        <f t="shared" si="579"/>
        <v>0</v>
      </c>
      <c r="H9276" s="1090" t="str">
        <f t="shared" ca="1" si="580"/>
        <v/>
      </c>
      <c r="I9276" s="1109"/>
      <c r="J9276" s="1109"/>
      <c r="K9276" s="1112"/>
      <c r="L9276" s="1091"/>
      <c r="M9276" s="1091"/>
      <c r="N9276" s="1091"/>
      <c r="O9276" s="1091"/>
      <c r="P9276" s="1096"/>
      <c r="Q9276" s="1096"/>
      <c r="R9276" s="1096"/>
      <c r="S9276" s="1091"/>
    </row>
    <row r="9277" spans="1:19" x14ac:dyDescent="0.3">
      <c r="A9277" s="1090">
        <v>9272</v>
      </c>
      <c r="B9277" s="1091"/>
      <c r="C9277" s="1091"/>
      <c r="D9277" s="1097"/>
      <c r="E9277" s="1093">
        <f t="shared" si="577"/>
        <v>0</v>
      </c>
      <c r="F9277" s="1094">
        <f t="shared" si="578"/>
        <v>0</v>
      </c>
      <c r="G9277" s="1095">
        <f t="shared" si="579"/>
        <v>0</v>
      </c>
      <c r="H9277" s="1090" t="str">
        <f t="shared" ca="1" si="580"/>
        <v/>
      </c>
      <c r="I9277" s="1109"/>
      <c r="J9277" s="1109"/>
      <c r="K9277" s="1112"/>
      <c r="L9277" s="1091"/>
      <c r="M9277" s="1091"/>
      <c r="N9277" s="1091"/>
      <c r="O9277" s="1091"/>
      <c r="P9277" s="1096"/>
      <c r="Q9277" s="1096"/>
      <c r="R9277" s="1096"/>
      <c r="S9277" s="1091"/>
    </row>
    <row r="9278" spans="1:19" x14ac:dyDescent="0.3">
      <c r="A9278" s="1090">
        <v>9273</v>
      </c>
      <c r="B9278" s="1091"/>
      <c r="C9278" s="1091"/>
      <c r="D9278" s="1097"/>
      <c r="E9278" s="1093">
        <f t="shared" si="577"/>
        <v>0</v>
      </c>
      <c r="F9278" s="1094">
        <f t="shared" si="578"/>
        <v>0</v>
      </c>
      <c r="G9278" s="1095">
        <f t="shared" si="579"/>
        <v>0</v>
      </c>
      <c r="H9278" s="1090" t="str">
        <f t="shared" ca="1" si="580"/>
        <v/>
      </c>
      <c r="I9278" s="1109"/>
      <c r="J9278" s="1109"/>
      <c r="K9278" s="1112"/>
      <c r="L9278" s="1091"/>
      <c r="M9278" s="1091"/>
      <c r="N9278" s="1091"/>
      <c r="O9278" s="1091"/>
      <c r="P9278" s="1096"/>
      <c r="Q9278" s="1096"/>
      <c r="R9278" s="1096"/>
      <c r="S9278" s="1091"/>
    </row>
    <row r="9279" spans="1:19" x14ac:dyDescent="0.3">
      <c r="A9279" s="1090">
        <v>9274</v>
      </c>
      <c r="B9279" s="1091"/>
      <c r="C9279" s="1091"/>
      <c r="D9279" s="1097"/>
      <c r="E9279" s="1093">
        <f t="shared" si="577"/>
        <v>0</v>
      </c>
      <c r="F9279" s="1094">
        <f t="shared" si="578"/>
        <v>0</v>
      </c>
      <c r="G9279" s="1095">
        <f t="shared" si="579"/>
        <v>0</v>
      </c>
      <c r="H9279" s="1090" t="str">
        <f t="shared" ca="1" si="580"/>
        <v/>
      </c>
      <c r="I9279" s="1109"/>
      <c r="J9279" s="1109"/>
      <c r="K9279" s="1112"/>
      <c r="L9279" s="1091"/>
      <c r="M9279" s="1091"/>
      <c r="N9279" s="1091"/>
      <c r="O9279" s="1091"/>
      <c r="P9279" s="1096"/>
      <c r="Q9279" s="1096"/>
      <c r="R9279" s="1096"/>
      <c r="S9279" s="1091"/>
    </row>
    <row r="9280" spans="1:19" x14ac:dyDescent="0.3">
      <c r="A9280" s="1090">
        <v>9275</v>
      </c>
      <c r="B9280" s="1091"/>
      <c r="C9280" s="1091"/>
      <c r="D9280" s="1097"/>
      <c r="E9280" s="1093">
        <f t="shared" si="577"/>
        <v>0</v>
      </c>
      <c r="F9280" s="1094">
        <f t="shared" si="578"/>
        <v>0</v>
      </c>
      <c r="G9280" s="1095">
        <f t="shared" si="579"/>
        <v>0</v>
      </c>
      <c r="H9280" s="1090" t="str">
        <f t="shared" ca="1" si="580"/>
        <v/>
      </c>
      <c r="I9280" s="1109"/>
      <c r="J9280" s="1109"/>
      <c r="K9280" s="1112"/>
      <c r="L9280" s="1091"/>
      <c r="M9280" s="1091"/>
      <c r="N9280" s="1091"/>
      <c r="O9280" s="1091"/>
      <c r="P9280" s="1096"/>
      <c r="Q9280" s="1096"/>
      <c r="R9280" s="1096"/>
      <c r="S9280" s="1091"/>
    </row>
    <row r="9281" spans="1:19" x14ac:dyDescent="0.3">
      <c r="A9281" s="1090">
        <v>9276</v>
      </c>
      <c r="B9281" s="1091"/>
      <c r="C9281" s="1091"/>
      <c r="D9281" s="1097"/>
      <c r="E9281" s="1093">
        <f t="shared" si="577"/>
        <v>0</v>
      </c>
      <c r="F9281" s="1094">
        <f t="shared" si="578"/>
        <v>0</v>
      </c>
      <c r="G9281" s="1095">
        <f t="shared" si="579"/>
        <v>0</v>
      </c>
      <c r="H9281" s="1090" t="str">
        <f t="shared" ca="1" si="580"/>
        <v/>
      </c>
      <c r="I9281" s="1109"/>
      <c r="J9281" s="1109"/>
      <c r="K9281" s="1112"/>
      <c r="L9281" s="1091"/>
      <c r="M9281" s="1091"/>
      <c r="N9281" s="1091"/>
      <c r="O9281" s="1091"/>
      <c r="P9281" s="1096"/>
      <c r="Q9281" s="1096"/>
      <c r="R9281" s="1096"/>
      <c r="S9281" s="1091"/>
    </row>
    <row r="9282" spans="1:19" x14ac:dyDescent="0.3">
      <c r="A9282" s="1090">
        <v>9277</v>
      </c>
      <c r="B9282" s="1091"/>
      <c r="C9282" s="1091"/>
      <c r="D9282" s="1097"/>
      <c r="E9282" s="1093">
        <f t="shared" si="577"/>
        <v>0</v>
      </c>
      <c r="F9282" s="1094">
        <f t="shared" si="578"/>
        <v>0</v>
      </c>
      <c r="G9282" s="1095">
        <f t="shared" si="579"/>
        <v>0</v>
      </c>
      <c r="H9282" s="1090" t="str">
        <f t="shared" ca="1" si="580"/>
        <v/>
      </c>
      <c r="I9282" s="1109"/>
      <c r="J9282" s="1109"/>
      <c r="K9282" s="1112"/>
      <c r="L9282" s="1091"/>
      <c r="M9282" s="1091"/>
      <c r="N9282" s="1091"/>
      <c r="O9282" s="1091"/>
      <c r="P9282" s="1096"/>
      <c r="Q9282" s="1096"/>
      <c r="R9282" s="1096"/>
      <c r="S9282" s="1091"/>
    </row>
    <row r="9283" spans="1:19" x14ac:dyDescent="0.3">
      <c r="A9283" s="1090">
        <v>9278</v>
      </c>
      <c r="B9283" s="1091"/>
      <c r="C9283" s="1091"/>
      <c r="D9283" s="1097"/>
      <c r="E9283" s="1093">
        <f t="shared" si="577"/>
        <v>0</v>
      </c>
      <c r="F9283" s="1094">
        <f t="shared" si="578"/>
        <v>0</v>
      </c>
      <c r="G9283" s="1095">
        <f t="shared" si="579"/>
        <v>0</v>
      </c>
      <c r="H9283" s="1090" t="str">
        <f t="shared" ca="1" si="580"/>
        <v/>
      </c>
      <c r="I9283" s="1109"/>
      <c r="J9283" s="1109"/>
      <c r="K9283" s="1112"/>
      <c r="L9283" s="1091"/>
      <c r="M9283" s="1091"/>
      <c r="N9283" s="1091"/>
      <c r="O9283" s="1091"/>
      <c r="P9283" s="1096"/>
      <c r="Q9283" s="1096"/>
      <c r="R9283" s="1096"/>
      <c r="S9283" s="1091"/>
    </row>
    <row r="9284" spans="1:19" x14ac:dyDescent="0.3">
      <c r="A9284" s="1090">
        <v>9279</v>
      </c>
      <c r="B9284" s="1091"/>
      <c r="C9284" s="1091"/>
      <c r="D9284" s="1097"/>
      <c r="E9284" s="1093">
        <f t="shared" si="577"/>
        <v>0</v>
      </c>
      <c r="F9284" s="1094">
        <f t="shared" si="578"/>
        <v>0</v>
      </c>
      <c r="G9284" s="1095">
        <f t="shared" si="579"/>
        <v>0</v>
      </c>
      <c r="H9284" s="1090" t="str">
        <f t="shared" ca="1" si="580"/>
        <v/>
      </c>
      <c r="I9284" s="1109"/>
      <c r="J9284" s="1109"/>
      <c r="K9284" s="1112"/>
      <c r="L9284" s="1091"/>
      <c r="M9284" s="1091"/>
      <c r="N9284" s="1091"/>
      <c r="O9284" s="1091"/>
      <c r="P9284" s="1096"/>
      <c r="Q9284" s="1096"/>
      <c r="R9284" s="1096"/>
      <c r="S9284" s="1091"/>
    </row>
    <row r="9285" spans="1:19" x14ac:dyDescent="0.3">
      <c r="A9285" s="1090">
        <v>9280</v>
      </c>
      <c r="B9285" s="1091"/>
      <c r="C9285" s="1091"/>
      <c r="D9285" s="1097"/>
      <c r="E9285" s="1093">
        <f t="shared" si="577"/>
        <v>0</v>
      </c>
      <c r="F9285" s="1094">
        <f t="shared" si="578"/>
        <v>0</v>
      </c>
      <c r="G9285" s="1095">
        <f t="shared" si="579"/>
        <v>0</v>
      </c>
      <c r="H9285" s="1090" t="str">
        <f t="shared" ca="1" si="580"/>
        <v/>
      </c>
      <c r="I9285" s="1109"/>
      <c r="J9285" s="1109"/>
      <c r="K9285" s="1112"/>
      <c r="L9285" s="1091"/>
      <c r="M9285" s="1091"/>
      <c r="N9285" s="1091"/>
      <c r="O9285" s="1091"/>
      <c r="P9285" s="1096"/>
      <c r="Q9285" s="1096"/>
      <c r="R9285" s="1096"/>
      <c r="S9285" s="1091"/>
    </row>
    <row r="9286" spans="1:19" x14ac:dyDescent="0.3">
      <c r="A9286" s="1090">
        <v>9281</v>
      </c>
      <c r="B9286" s="1091"/>
      <c r="C9286" s="1091"/>
      <c r="D9286" s="1097"/>
      <c r="E9286" s="1093">
        <f t="shared" si="577"/>
        <v>0</v>
      </c>
      <c r="F9286" s="1094">
        <f t="shared" si="578"/>
        <v>0</v>
      </c>
      <c r="G9286" s="1095">
        <f t="shared" si="579"/>
        <v>0</v>
      </c>
      <c r="H9286" s="1090" t="str">
        <f t="shared" ca="1" si="580"/>
        <v/>
      </c>
      <c r="I9286" s="1109"/>
      <c r="J9286" s="1109"/>
      <c r="K9286" s="1112"/>
      <c r="L9286" s="1091"/>
      <c r="M9286" s="1091"/>
      <c r="N9286" s="1091"/>
      <c r="O9286" s="1091"/>
      <c r="P9286" s="1096"/>
      <c r="Q9286" s="1096"/>
      <c r="R9286" s="1096"/>
      <c r="S9286" s="1091"/>
    </row>
    <row r="9287" spans="1:19" x14ac:dyDescent="0.3">
      <c r="A9287" s="1090">
        <v>9282</v>
      </c>
      <c r="B9287" s="1091"/>
      <c r="C9287" s="1091"/>
      <c r="D9287" s="1097"/>
      <c r="E9287" s="1093">
        <f t="shared" ref="E9287:E9350" si="581">D9287</f>
        <v>0</v>
      </c>
      <c r="F9287" s="1094">
        <f t="shared" ref="F9287:F9350" si="582">D9287</f>
        <v>0</v>
      </c>
      <c r="G9287" s="1095">
        <f t="shared" ref="G9287:G9350" si="583">D9287</f>
        <v>0</v>
      </c>
      <c r="H9287" s="1090" t="str">
        <f t="shared" ref="H9287:H9350" ca="1" si="584">IF(ISBLANK(D9287),"",DATEDIF(G9287,TODAY(),"y"))</f>
        <v/>
      </c>
      <c r="I9287" s="1109"/>
      <c r="J9287" s="1109"/>
      <c r="K9287" s="1112"/>
      <c r="L9287" s="1091"/>
      <c r="M9287" s="1091"/>
      <c r="N9287" s="1091"/>
      <c r="O9287" s="1091"/>
      <c r="P9287" s="1096"/>
      <c r="Q9287" s="1096"/>
      <c r="R9287" s="1096"/>
      <c r="S9287" s="1091"/>
    </row>
    <row r="9288" spans="1:19" x14ac:dyDescent="0.3">
      <c r="A9288" s="1090">
        <v>9283</v>
      </c>
      <c r="B9288" s="1091"/>
      <c r="C9288" s="1091"/>
      <c r="D9288" s="1097"/>
      <c r="E9288" s="1093">
        <f t="shared" si="581"/>
        <v>0</v>
      </c>
      <c r="F9288" s="1094">
        <f t="shared" si="582"/>
        <v>0</v>
      </c>
      <c r="G9288" s="1095">
        <f t="shared" si="583"/>
        <v>0</v>
      </c>
      <c r="H9288" s="1090" t="str">
        <f t="shared" ca="1" si="584"/>
        <v/>
      </c>
      <c r="I9288" s="1109"/>
      <c r="J9288" s="1109"/>
      <c r="K9288" s="1112"/>
      <c r="L9288" s="1091"/>
      <c r="M9288" s="1091"/>
      <c r="N9288" s="1091"/>
      <c r="O9288" s="1091"/>
      <c r="P9288" s="1096"/>
      <c r="Q9288" s="1096"/>
      <c r="R9288" s="1096"/>
      <c r="S9288" s="1091"/>
    </row>
    <row r="9289" spans="1:19" x14ac:dyDescent="0.3">
      <c r="A9289" s="1090">
        <v>9284</v>
      </c>
      <c r="B9289" s="1091"/>
      <c r="C9289" s="1091"/>
      <c r="D9289" s="1097"/>
      <c r="E9289" s="1093">
        <f t="shared" si="581"/>
        <v>0</v>
      </c>
      <c r="F9289" s="1094">
        <f t="shared" si="582"/>
        <v>0</v>
      </c>
      <c r="G9289" s="1095">
        <f t="shared" si="583"/>
        <v>0</v>
      </c>
      <c r="H9289" s="1090" t="str">
        <f t="shared" ca="1" si="584"/>
        <v/>
      </c>
      <c r="I9289" s="1109"/>
      <c r="J9289" s="1109"/>
      <c r="K9289" s="1112"/>
      <c r="L9289" s="1091"/>
      <c r="M9289" s="1091"/>
      <c r="N9289" s="1091"/>
      <c r="O9289" s="1091"/>
      <c r="P9289" s="1096"/>
      <c r="Q9289" s="1096"/>
      <c r="R9289" s="1096"/>
      <c r="S9289" s="1091"/>
    </row>
    <row r="9290" spans="1:19" x14ac:dyDescent="0.3">
      <c r="A9290" s="1090">
        <v>9285</v>
      </c>
      <c r="B9290" s="1091"/>
      <c r="C9290" s="1091"/>
      <c r="D9290" s="1097"/>
      <c r="E9290" s="1093">
        <f t="shared" si="581"/>
        <v>0</v>
      </c>
      <c r="F9290" s="1094">
        <f t="shared" si="582"/>
        <v>0</v>
      </c>
      <c r="G9290" s="1095">
        <f t="shared" si="583"/>
        <v>0</v>
      </c>
      <c r="H9290" s="1090" t="str">
        <f t="shared" ca="1" si="584"/>
        <v/>
      </c>
      <c r="I9290" s="1109"/>
      <c r="J9290" s="1109"/>
      <c r="K9290" s="1112"/>
      <c r="L9290" s="1091"/>
      <c r="M9290" s="1091"/>
      <c r="N9290" s="1091"/>
      <c r="O9290" s="1091"/>
      <c r="P9290" s="1096"/>
      <c r="Q9290" s="1096"/>
      <c r="R9290" s="1096"/>
      <c r="S9290" s="1091"/>
    </row>
    <row r="9291" spans="1:19" x14ac:dyDescent="0.3">
      <c r="A9291" s="1090">
        <v>9286</v>
      </c>
      <c r="B9291" s="1091"/>
      <c r="C9291" s="1091"/>
      <c r="D9291" s="1097"/>
      <c r="E9291" s="1093">
        <f t="shared" si="581"/>
        <v>0</v>
      </c>
      <c r="F9291" s="1094">
        <f t="shared" si="582"/>
        <v>0</v>
      </c>
      <c r="G9291" s="1095">
        <f t="shared" si="583"/>
        <v>0</v>
      </c>
      <c r="H9291" s="1090" t="str">
        <f t="shared" ca="1" si="584"/>
        <v/>
      </c>
      <c r="I9291" s="1109"/>
      <c r="J9291" s="1109"/>
      <c r="K9291" s="1112"/>
      <c r="L9291" s="1091"/>
      <c r="M9291" s="1091"/>
      <c r="N9291" s="1091"/>
      <c r="O9291" s="1091"/>
      <c r="P9291" s="1096"/>
      <c r="Q9291" s="1096"/>
      <c r="R9291" s="1096"/>
      <c r="S9291" s="1091"/>
    </row>
    <row r="9292" spans="1:19" x14ac:dyDescent="0.3">
      <c r="A9292" s="1090">
        <v>9287</v>
      </c>
      <c r="B9292" s="1091"/>
      <c r="C9292" s="1091"/>
      <c r="D9292" s="1097"/>
      <c r="E9292" s="1093">
        <f t="shared" si="581"/>
        <v>0</v>
      </c>
      <c r="F9292" s="1094">
        <f t="shared" si="582"/>
        <v>0</v>
      </c>
      <c r="G9292" s="1095">
        <f t="shared" si="583"/>
        <v>0</v>
      </c>
      <c r="H9292" s="1090" t="str">
        <f t="shared" ca="1" si="584"/>
        <v/>
      </c>
      <c r="I9292" s="1109"/>
      <c r="J9292" s="1109"/>
      <c r="K9292" s="1112"/>
      <c r="L9292" s="1091"/>
      <c r="M9292" s="1091"/>
      <c r="N9292" s="1091"/>
      <c r="O9292" s="1091"/>
      <c r="P9292" s="1096"/>
      <c r="Q9292" s="1096"/>
      <c r="R9292" s="1096"/>
      <c r="S9292" s="1091"/>
    </row>
    <row r="9293" spans="1:19" x14ac:dyDescent="0.3">
      <c r="A9293" s="1090">
        <v>9288</v>
      </c>
      <c r="B9293" s="1091"/>
      <c r="C9293" s="1091"/>
      <c r="D9293" s="1097"/>
      <c r="E9293" s="1093">
        <f t="shared" si="581"/>
        <v>0</v>
      </c>
      <c r="F9293" s="1094">
        <f t="shared" si="582"/>
        <v>0</v>
      </c>
      <c r="G9293" s="1095">
        <f t="shared" si="583"/>
        <v>0</v>
      </c>
      <c r="H9293" s="1090" t="str">
        <f t="shared" ca="1" si="584"/>
        <v/>
      </c>
      <c r="I9293" s="1109"/>
      <c r="J9293" s="1109"/>
      <c r="K9293" s="1112"/>
      <c r="L9293" s="1091"/>
      <c r="M9293" s="1091"/>
      <c r="N9293" s="1091"/>
      <c r="O9293" s="1091"/>
      <c r="P9293" s="1096"/>
      <c r="Q9293" s="1096"/>
      <c r="R9293" s="1096"/>
      <c r="S9293" s="1091"/>
    </row>
    <row r="9294" spans="1:19" x14ac:dyDescent="0.3">
      <c r="A9294" s="1090">
        <v>9289</v>
      </c>
      <c r="B9294" s="1091"/>
      <c r="C9294" s="1091"/>
      <c r="D9294" s="1097"/>
      <c r="E9294" s="1093">
        <f t="shared" si="581"/>
        <v>0</v>
      </c>
      <c r="F9294" s="1094">
        <f t="shared" si="582"/>
        <v>0</v>
      </c>
      <c r="G9294" s="1095">
        <f t="shared" si="583"/>
        <v>0</v>
      </c>
      <c r="H9294" s="1090" t="str">
        <f t="shared" ca="1" si="584"/>
        <v/>
      </c>
      <c r="I9294" s="1109"/>
      <c r="J9294" s="1109"/>
      <c r="K9294" s="1112"/>
      <c r="L9294" s="1091"/>
      <c r="M9294" s="1091"/>
      <c r="N9294" s="1091"/>
      <c r="O9294" s="1091"/>
      <c r="P9294" s="1096"/>
      <c r="Q9294" s="1096"/>
      <c r="R9294" s="1096"/>
      <c r="S9294" s="1091"/>
    </row>
    <row r="9295" spans="1:19" x14ac:dyDescent="0.3">
      <c r="A9295" s="1090">
        <v>9290</v>
      </c>
      <c r="B9295" s="1091"/>
      <c r="C9295" s="1091"/>
      <c r="D9295" s="1097"/>
      <c r="E9295" s="1093">
        <f t="shared" si="581"/>
        <v>0</v>
      </c>
      <c r="F9295" s="1094">
        <f t="shared" si="582"/>
        <v>0</v>
      </c>
      <c r="G9295" s="1095">
        <f t="shared" si="583"/>
        <v>0</v>
      </c>
      <c r="H9295" s="1090" t="str">
        <f t="shared" ca="1" si="584"/>
        <v/>
      </c>
      <c r="I9295" s="1109"/>
      <c r="J9295" s="1109"/>
      <c r="K9295" s="1112"/>
      <c r="L9295" s="1091"/>
      <c r="M9295" s="1091"/>
      <c r="N9295" s="1091"/>
      <c r="O9295" s="1091"/>
      <c r="P9295" s="1096"/>
      <c r="Q9295" s="1096"/>
      <c r="R9295" s="1096"/>
      <c r="S9295" s="1091"/>
    </row>
    <row r="9296" spans="1:19" x14ac:dyDescent="0.3">
      <c r="A9296" s="1090">
        <v>9291</v>
      </c>
      <c r="B9296" s="1091"/>
      <c r="C9296" s="1091"/>
      <c r="D9296" s="1097"/>
      <c r="E9296" s="1093">
        <f t="shared" si="581"/>
        <v>0</v>
      </c>
      <c r="F9296" s="1094">
        <f t="shared" si="582"/>
        <v>0</v>
      </c>
      <c r="G9296" s="1095">
        <f t="shared" si="583"/>
        <v>0</v>
      </c>
      <c r="H9296" s="1090" t="str">
        <f t="shared" ca="1" si="584"/>
        <v/>
      </c>
      <c r="I9296" s="1109"/>
      <c r="J9296" s="1109"/>
      <c r="K9296" s="1112"/>
      <c r="L9296" s="1091"/>
      <c r="M9296" s="1091"/>
      <c r="N9296" s="1091"/>
      <c r="O9296" s="1091"/>
      <c r="P9296" s="1096"/>
      <c r="Q9296" s="1096"/>
      <c r="R9296" s="1096"/>
      <c r="S9296" s="1091"/>
    </row>
    <row r="9297" spans="1:19" x14ac:dyDescent="0.3">
      <c r="A9297" s="1090">
        <v>9292</v>
      </c>
      <c r="B9297" s="1091"/>
      <c r="C9297" s="1091"/>
      <c r="D9297" s="1097"/>
      <c r="E9297" s="1093">
        <f t="shared" si="581"/>
        <v>0</v>
      </c>
      <c r="F9297" s="1094">
        <f t="shared" si="582"/>
        <v>0</v>
      </c>
      <c r="G9297" s="1095">
        <f t="shared" si="583"/>
        <v>0</v>
      </c>
      <c r="H9297" s="1090" t="str">
        <f t="shared" ca="1" si="584"/>
        <v/>
      </c>
      <c r="I9297" s="1109"/>
      <c r="J9297" s="1109"/>
      <c r="K9297" s="1112"/>
      <c r="L9297" s="1091"/>
      <c r="M9297" s="1091"/>
      <c r="N9297" s="1091"/>
      <c r="O9297" s="1091"/>
      <c r="P9297" s="1096"/>
      <c r="Q9297" s="1096"/>
      <c r="R9297" s="1096"/>
      <c r="S9297" s="1091"/>
    </row>
    <row r="9298" spans="1:19" x14ac:dyDescent="0.3">
      <c r="A9298" s="1090">
        <v>9293</v>
      </c>
      <c r="B9298" s="1091"/>
      <c r="C9298" s="1091"/>
      <c r="D9298" s="1097"/>
      <c r="E9298" s="1093">
        <f t="shared" si="581"/>
        <v>0</v>
      </c>
      <c r="F9298" s="1094">
        <f t="shared" si="582"/>
        <v>0</v>
      </c>
      <c r="G9298" s="1095">
        <f t="shared" si="583"/>
        <v>0</v>
      </c>
      <c r="H9298" s="1090" t="str">
        <f t="shared" ca="1" si="584"/>
        <v/>
      </c>
      <c r="I9298" s="1109"/>
      <c r="J9298" s="1109"/>
      <c r="K9298" s="1112"/>
      <c r="L9298" s="1091"/>
      <c r="M9298" s="1091"/>
      <c r="N9298" s="1091"/>
      <c r="O9298" s="1091"/>
      <c r="P9298" s="1096"/>
      <c r="Q9298" s="1096"/>
      <c r="R9298" s="1096"/>
      <c r="S9298" s="1091"/>
    </row>
    <row r="9299" spans="1:19" x14ac:dyDescent="0.3">
      <c r="A9299" s="1090">
        <v>9294</v>
      </c>
      <c r="B9299" s="1091"/>
      <c r="C9299" s="1091"/>
      <c r="D9299" s="1097"/>
      <c r="E9299" s="1093">
        <f t="shared" si="581"/>
        <v>0</v>
      </c>
      <c r="F9299" s="1094">
        <f t="shared" si="582"/>
        <v>0</v>
      </c>
      <c r="G9299" s="1095">
        <f t="shared" si="583"/>
        <v>0</v>
      </c>
      <c r="H9299" s="1090" t="str">
        <f t="shared" ca="1" si="584"/>
        <v/>
      </c>
      <c r="I9299" s="1109"/>
      <c r="J9299" s="1109"/>
      <c r="K9299" s="1112"/>
      <c r="L9299" s="1091"/>
      <c r="M9299" s="1091"/>
      <c r="N9299" s="1091"/>
      <c r="O9299" s="1091"/>
      <c r="P9299" s="1096"/>
      <c r="Q9299" s="1096"/>
      <c r="R9299" s="1096"/>
      <c r="S9299" s="1091"/>
    </row>
    <row r="9300" spans="1:19" x14ac:dyDescent="0.3">
      <c r="A9300" s="1090">
        <v>9295</v>
      </c>
      <c r="B9300" s="1091"/>
      <c r="C9300" s="1091"/>
      <c r="D9300" s="1097"/>
      <c r="E9300" s="1093">
        <f t="shared" si="581"/>
        <v>0</v>
      </c>
      <c r="F9300" s="1094">
        <f t="shared" si="582"/>
        <v>0</v>
      </c>
      <c r="G9300" s="1095">
        <f t="shared" si="583"/>
        <v>0</v>
      </c>
      <c r="H9300" s="1090" t="str">
        <f t="shared" ca="1" si="584"/>
        <v/>
      </c>
      <c r="I9300" s="1109"/>
      <c r="J9300" s="1109"/>
      <c r="K9300" s="1112"/>
      <c r="L9300" s="1091"/>
      <c r="M9300" s="1091"/>
      <c r="N9300" s="1091"/>
      <c r="O9300" s="1091"/>
      <c r="P9300" s="1096"/>
      <c r="Q9300" s="1096"/>
      <c r="R9300" s="1096"/>
      <c r="S9300" s="1091"/>
    </row>
    <row r="9301" spans="1:19" x14ac:dyDescent="0.3">
      <c r="A9301" s="1090">
        <v>9296</v>
      </c>
      <c r="B9301" s="1091"/>
      <c r="C9301" s="1091"/>
      <c r="D9301" s="1097"/>
      <c r="E9301" s="1093">
        <f t="shared" si="581"/>
        <v>0</v>
      </c>
      <c r="F9301" s="1094">
        <f t="shared" si="582"/>
        <v>0</v>
      </c>
      <c r="G9301" s="1095">
        <f t="shared" si="583"/>
        <v>0</v>
      </c>
      <c r="H9301" s="1090" t="str">
        <f t="shared" ca="1" si="584"/>
        <v/>
      </c>
      <c r="I9301" s="1109"/>
      <c r="J9301" s="1109"/>
      <c r="K9301" s="1112"/>
      <c r="L9301" s="1091"/>
      <c r="M9301" s="1091"/>
      <c r="N9301" s="1091"/>
      <c r="O9301" s="1091"/>
      <c r="P9301" s="1096"/>
      <c r="Q9301" s="1096"/>
      <c r="R9301" s="1096"/>
      <c r="S9301" s="1091"/>
    </row>
    <row r="9302" spans="1:19" x14ac:dyDescent="0.3">
      <c r="A9302" s="1090">
        <v>9297</v>
      </c>
      <c r="B9302" s="1091"/>
      <c r="C9302" s="1091"/>
      <c r="D9302" s="1097"/>
      <c r="E9302" s="1093">
        <f t="shared" si="581"/>
        <v>0</v>
      </c>
      <c r="F9302" s="1094">
        <f t="shared" si="582"/>
        <v>0</v>
      </c>
      <c r="G9302" s="1095">
        <f t="shared" si="583"/>
        <v>0</v>
      </c>
      <c r="H9302" s="1090" t="str">
        <f t="shared" ca="1" si="584"/>
        <v/>
      </c>
      <c r="I9302" s="1109"/>
      <c r="J9302" s="1109"/>
      <c r="K9302" s="1112"/>
      <c r="L9302" s="1091"/>
      <c r="M9302" s="1091"/>
      <c r="N9302" s="1091"/>
      <c r="O9302" s="1091"/>
      <c r="P9302" s="1096"/>
      <c r="Q9302" s="1096"/>
      <c r="R9302" s="1096"/>
      <c r="S9302" s="1091"/>
    </row>
    <row r="9303" spans="1:19" x14ac:dyDescent="0.3">
      <c r="A9303" s="1090">
        <v>9298</v>
      </c>
      <c r="B9303" s="1091"/>
      <c r="C9303" s="1091"/>
      <c r="D9303" s="1097"/>
      <c r="E9303" s="1093">
        <f t="shared" si="581"/>
        <v>0</v>
      </c>
      <c r="F9303" s="1094">
        <f t="shared" si="582"/>
        <v>0</v>
      </c>
      <c r="G9303" s="1095">
        <f t="shared" si="583"/>
        <v>0</v>
      </c>
      <c r="H9303" s="1090" t="str">
        <f t="shared" ca="1" si="584"/>
        <v/>
      </c>
      <c r="I9303" s="1109"/>
      <c r="J9303" s="1109"/>
      <c r="K9303" s="1112"/>
      <c r="L9303" s="1091"/>
      <c r="M9303" s="1091"/>
      <c r="N9303" s="1091"/>
      <c r="O9303" s="1091"/>
      <c r="P9303" s="1096"/>
      <c r="Q9303" s="1096"/>
      <c r="R9303" s="1096"/>
      <c r="S9303" s="1091"/>
    </row>
    <row r="9304" spans="1:19" x14ac:dyDescent="0.3">
      <c r="A9304" s="1090">
        <v>9299</v>
      </c>
      <c r="B9304" s="1091"/>
      <c r="C9304" s="1091"/>
      <c r="D9304" s="1097"/>
      <c r="E9304" s="1093">
        <f t="shared" si="581"/>
        <v>0</v>
      </c>
      <c r="F9304" s="1094">
        <f t="shared" si="582"/>
        <v>0</v>
      </c>
      <c r="G9304" s="1095">
        <f t="shared" si="583"/>
        <v>0</v>
      </c>
      <c r="H9304" s="1090" t="str">
        <f t="shared" ca="1" si="584"/>
        <v/>
      </c>
      <c r="I9304" s="1109"/>
      <c r="J9304" s="1109"/>
      <c r="K9304" s="1112"/>
      <c r="L9304" s="1091"/>
      <c r="M9304" s="1091"/>
      <c r="N9304" s="1091"/>
      <c r="O9304" s="1091"/>
      <c r="P9304" s="1096"/>
      <c r="Q9304" s="1096"/>
      <c r="R9304" s="1096"/>
      <c r="S9304" s="1091"/>
    </row>
    <row r="9305" spans="1:19" x14ac:dyDescent="0.3">
      <c r="A9305" s="1090">
        <v>9300</v>
      </c>
      <c r="B9305" s="1091"/>
      <c r="C9305" s="1091"/>
      <c r="D9305" s="1097"/>
      <c r="E9305" s="1093">
        <f t="shared" si="581"/>
        <v>0</v>
      </c>
      <c r="F9305" s="1094">
        <f t="shared" si="582"/>
        <v>0</v>
      </c>
      <c r="G9305" s="1095">
        <f t="shared" si="583"/>
        <v>0</v>
      </c>
      <c r="H9305" s="1090" t="str">
        <f t="shared" ca="1" si="584"/>
        <v/>
      </c>
      <c r="I9305" s="1109"/>
      <c r="J9305" s="1109"/>
      <c r="K9305" s="1112"/>
      <c r="L9305" s="1091"/>
      <c r="M9305" s="1091"/>
      <c r="N9305" s="1091"/>
      <c r="O9305" s="1091"/>
      <c r="P9305" s="1096"/>
      <c r="Q9305" s="1096"/>
      <c r="R9305" s="1096"/>
      <c r="S9305" s="1091"/>
    </row>
    <row r="9306" spans="1:19" x14ac:dyDescent="0.3">
      <c r="A9306" s="1090">
        <v>9301</v>
      </c>
      <c r="B9306" s="1091"/>
      <c r="C9306" s="1091"/>
      <c r="D9306" s="1097"/>
      <c r="E9306" s="1093">
        <f t="shared" si="581"/>
        <v>0</v>
      </c>
      <c r="F9306" s="1094">
        <f t="shared" si="582"/>
        <v>0</v>
      </c>
      <c r="G9306" s="1095">
        <f t="shared" si="583"/>
        <v>0</v>
      </c>
      <c r="H9306" s="1090" t="str">
        <f t="shared" ca="1" si="584"/>
        <v/>
      </c>
      <c r="I9306" s="1109"/>
      <c r="J9306" s="1109"/>
      <c r="K9306" s="1112"/>
      <c r="L9306" s="1091"/>
      <c r="M9306" s="1091"/>
      <c r="N9306" s="1091"/>
      <c r="O9306" s="1091"/>
      <c r="P9306" s="1096"/>
      <c r="Q9306" s="1096"/>
      <c r="R9306" s="1096"/>
      <c r="S9306" s="1091"/>
    </row>
    <row r="9307" spans="1:19" x14ac:dyDescent="0.3">
      <c r="A9307" s="1090">
        <v>9302</v>
      </c>
      <c r="B9307" s="1091"/>
      <c r="C9307" s="1091"/>
      <c r="D9307" s="1097"/>
      <c r="E9307" s="1093">
        <f t="shared" si="581"/>
        <v>0</v>
      </c>
      <c r="F9307" s="1094">
        <f t="shared" si="582"/>
        <v>0</v>
      </c>
      <c r="G9307" s="1095">
        <f t="shared" si="583"/>
        <v>0</v>
      </c>
      <c r="H9307" s="1090" t="str">
        <f t="shared" ca="1" si="584"/>
        <v/>
      </c>
      <c r="I9307" s="1109"/>
      <c r="J9307" s="1109"/>
      <c r="K9307" s="1112"/>
      <c r="L9307" s="1091"/>
      <c r="M9307" s="1091"/>
      <c r="N9307" s="1091"/>
      <c r="O9307" s="1091"/>
      <c r="P9307" s="1096"/>
      <c r="Q9307" s="1096"/>
      <c r="R9307" s="1096"/>
      <c r="S9307" s="1091"/>
    </row>
    <row r="9308" spans="1:19" x14ac:dyDescent="0.3">
      <c r="A9308" s="1090">
        <v>9303</v>
      </c>
      <c r="B9308" s="1091"/>
      <c r="C9308" s="1091"/>
      <c r="D9308" s="1097"/>
      <c r="E9308" s="1093">
        <f t="shared" si="581"/>
        <v>0</v>
      </c>
      <c r="F9308" s="1094">
        <f t="shared" si="582"/>
        <v>0</v>
      </c>
      <c r="G9308" s="1095">
        <f t="shared" si="583"/>
        <v>0</v>
      </c>
      <c r="H9308" s="1090" t="str">
        <f t="shared" ca="1" si="584"/>
        <v/>
      </c>
      <c r="I9308" s="1109"/>
      <c r="J9308" s="1109"/>
      <c r="K9308" s="1112"/>
      <c r="L9308" s="1091"/>
      <c r="M9308" s="1091"/>
      <c r="N9308" s="1091"/>
      <c r="O9308" s="1091"/>
      <c r="P9308" s="1096"/>
      <c r="Q9308" s="1096"/>
      <c r="R9308" s="1096"/>
      <c r="S9308" s="1091"/>
    </row>
    <row r="9309" spans="1:19" x14ac:dyDescent="0.3">
      <c r="A9309" s="1090">
        <v>9304</v>
      </c>
      <c r="B9309" s="1091"/>
      <c r="C9309" s="1091"/>
      <c r="D9309" s="1097"/>
      <c r="E9309" s="1093">
        <f t="shared" si="581"/>
        <v>0</v>
      </c>
      <c r="F9309" s="1094">
        <f t="shared" si="582"/>
        <v>0</v>
      </c>
      <c r="G9309" s="1095">
        <f t="shared" si="583"/>
        <v>0</v>
      </c>
      <c r="H9309" s="1090" t="str">
        <f t="shared" ca="1" si="584"/>
        <v/>
      </c>
      <c r="I9309" s="1109"/>
      <c r="J9309" s="1109"/>
      <c r="K9309" s="1112"/>
      <c r="L9309" s="1091"/>
      <c r="M9309" s="1091"/>
      <c r="N9309" s="1091"/>
      <c r="O9309" s="1091"/>
      <c r="P9309" s="1096"/>
      <c r="Q9309" s="1096"/>
      <c r="R9309" s="1096"/>
      <c r="S9309" s="1091"/>
    </row>
    <row r="9310" spans="1:19" x14ac:dyDescent="0.3">
      <c r="A9310" s="1090">
        <v>9305</v>
      </c>
      <c r="B9310" s="1091"/>
      <c r="C9310" s="1091"/>
      <c r="D9310" s="1097"/>
      <c r="E9310" s="1093">
        <f t="shared" si="581"/>
        <v>0</v>
      </c>
      <c r="F9310" s="1094">
        <f t="shared" si="582"/>
        <v>0</v>
      </c>
      <c r="G9310" s="1095">
        <f t="shared" si="583"/>
        <v>0</v>
      </c>
      <c r="H9310" s="1090" t="str">
        <f t="shared" ca="1" si="584"/>
        <v/>
      </c>
      <c r="I9310" s="1109"/>
      <c r="J9310" s="1109"/>
      <c r="K9310" s="1112"/>
      <c r="L9310" s="1091"/>
      <c r="M9310" s="1091"/>
      <c r="N9310" s="1091"/>
      <c r="O9310" s="1091"/>
      <c r="P9310" s="1096"/>
      <c r="Q9310" s="1096"/>
      <c r="R9310" s="1096"/>
      <c r="S9310" s="1091"/>
    </row>
    <row r="9311" spans="1:19" x14ac:dyDescent="0.3">
      <c r="A9311" s="1090">
        <v>9306</v>
      </c>
      <c r="B9311" s="1091"/>
      <c r="C9311" s="1091"/>
      <c r="D9311" s="1097"/>
      <c r="E9311" s="1093">
        <f t="shared" si="581"/>
        <v>0</v>
      </c>
      <c r="F9311" s="1094">
        <f t="shared" si="582"/>
        <v>0</v>
      </c>
      <c r="G9311" s="1095">
        <f t="shared" si="583"/>
        <v>0</v>
      </c>
      <c r="H9311" s="1090" t="str">
        <f t="shared" ca="1" si="584"/>
        <v/>
      </c>
      <c r="I9311" s="1109"/>
      <c r="J9311" s="1109"/>
      <c r="K9311" s="1112"/>
      <c r="L9311" s="1091"/>
      <c r="M9311" s="1091"/>
      <c r="N9311" s="1091"/>
      <c r="O9311" s="1091"/>
      <c r="P9311" s="1096"/>
      <c r="Q9311" s="1096"/>
      <c r="R9311" s="1096"/>
      <c r="S9311" s="1091"/>
    </row>
    <row r="9312" spans="1:19" x14ac:dyDescent="0.3">
      <c r="A9312" s="1090">
        <v>9307</v>
      </c>
      <c r="B9312" s="1091"/>
      <c r="C9312" s="1091"/>
      <c r="D9312" s="1097"/>
      <c r="E9312" s="1093">
        <f t="shared" si="581"/>
        <v>0</v>
      </c>
      <c r="F9312" s="1094">
        <f t="shared" si="582"/>
        <v>0</v>
      </c>
      <c r="G9312" s="1095">
        <f t="shared" si="583"/>
        <v>0</v>
      </c>
      <c r="H9312" s="1090" t="str">
        <f t="shared" ca="1" si="584"/>
        <v/>
      </c>
      <c r="I9312" s="1109"/>
      <c r="J9312" s="1109"/>
      <c r="K9312" s="1112"/>
      <c r="L9312" s="1091"/>
      <c r="M9312" s="1091"/>
      <c r="N9312" s="1091"/>
      <c r="O9312" s="1091"/>
      <c r="P9312" s="1096"/>
      <c r="Q9312" s="1096"/>
      <c r="R9312" s="1096"/>
      <c r="S9312" s="1091"/>
    </row>
    <row r="9313" spans="1:19" x14ac:dyDescent="0.3">
      <c r="A9313" s="1090">
        <v>9308</v>
      </c>
      <c r="B9313" s="1091"/>
      <c r="C9313" s="1091"/>
      <c r="D9313" s="1097"/>
      <c r="E9313" s="1093">
        <f t="shared" si="581"/>
        <v>0</v>
      </c>
      <c r="F9313" s="1094">
        <f t="shared" si="582"/>
        <v>0</v>
      </c>
      <c r="G9313" s="1095">
        <f t="shared" si="583"/>
        <v>0</v>
      </c>
      <c r="H9313" s="1090" t="str">
        <f t="shared" ca="1" si="584"/>
        <v/>
      </c>
      <c r="I9313" s="1109"/>
      <c r="J9313" s="1109"/>
      <c r="K9313" s="1112"/>
      <c r="L9313" s="1091"/>
      <c r="M9313" s="1091"/>
      <c r="N9313" s="1091"/>
      <c r="O9313" s="1091"/>
      <c r="P9313" s="1096"/>
      <c r="Q9313" s="1096"/>
      <c r="R9313" s="1096"/>
      <c r="S9313" s="1091"/>
    </row>
    <row r="9314" spans="1:19" x14ac:dyDescent="0.3">
      <c r="A9314" s="1090">
        <v>9309</v>
      </c>
      <c r="B9314" s="1091"/>
      <c r="C9314" s="1091"/>
      <c r="D9314" s="1097"/>
      <c r="E9314" s="1093">
        <f t="shared" si="581"/>
        <v>0</v>
      </c>
      <c r="F9314" s="1094">
        <f t="shared" si="582"/>
        <v>0</v>
      </c>
      <c r="G9314" s="1095">
        <f t="shared" si="583"/>
        <v>0</v>
      </c>
      <c r="H9314" s="1090" t="str">
        <f t="shared" ca="1" si="584"/>
        <v/>
      </c>
      <c r="I9314" s="1109"/>
      <c r="J9314" s="1109"/>
      <c r="K9314" s="1112"/>
      <c r="L9314" s="1091"/>
      <c r="M9314" s="1091"/>
      <c r="N9314" s="1091"/>
      <c r="O9314" s="1091"/>
      <c r="P9314" s="1096"/>
      <c r="Q9314" s="1096"/>
      <c r="R9314" s="1096"/>
      <c r="S9314" s="1091"/>
    </row>
    <row r="9315" spans="1:19" x14ac:dyDescent="0.3">
      <c r="A9315" s="1090">
        <v>9310</v>
      </c>
      <c r="B9315" s="1091"/>
      <c r="C9315" s="1091"/>
      <c r="D9315" s="1097"/>
      <c r="E9315" s="1093">
        <f t="shared" si="581"/>
        <v>0</v>
      </c>
      <c r="F9315" s="1094">
        <f t="shared" si="582"/>
        <v>0</v>
      </c>
      <c r="G9315" s="1095">
        <f t="shared" si="583"/>
        <v>0</v>
      </c>
      <c r="H9315" s="1090" t="str">
        <f t="shared" ca="1" si="584"/>
        <v/>
      </c>
      <c r="I9315" s="1109"/>
      <c r="J9315" s="1109"/>
      <c r="K9315" s="1112"/>
      <c r="L9315" s="1091"/>
      <c r="M9315" s="1091"/>
      <c r="N9315" s="1091"/>
      <c r="O9315" s="1091"/>
      <c r="P9315" s="1096"/>
      <c r="Q9315" s="1096"/>
      <c r="R9315" s="1096"/>
      <c r="S9315" s="1091"/>
    </row>
    <row r="9316" spans="1:19" x14ac:dyDescent="0.3">
      <c r="A9316" s="1090">
        <v>9311</v>
      </c>
      <c r="B9316" s="1091"/>
      <c r="C9316" s="1091"/>
      <c r="D9316" s="1097"/>
      <c r="E9316" s="1093">
        <f t="shared" si="581"/>
        <v>0</v>
      </c>
      <c r="F9316" s="1094">
        <f t="shared" si="582"/>
        <v>0</v>
      </c>
      <c r="G9316" s="1095">
        <f t="shared" si="583"/>
        <v>0</v>
      </c>
      <c r="H9316" s="1090" t="str">
        <f t="shared" ca="1" si="584"/>
        <v/>
      </c>
      <c r="I9316" s="1109"/>
      <c r="J9316" s="1109"/>
      <c r="K9316" s="1112"/>
      <c r="L9316" s="1091"/>
      <c r="M9316" s="1091"/>
      <c r="N9316" s="1091"/>
      <c r="O9316" s="1091"/>
      <c r="P9316" s="1096"/>
      <c r="Q9316" s="1096"/>
      <c r="R9316" s="1096"/>
      <c r="S9316" s="1091"/>
    </row>
    <row r="9317" spans="1:19" x14ac:dyDescent="0.3">
      <c r="A9317" s="1090">
        <v>9312</v>
      </c>
      <c r="B9317" s="1091"/>
      <c r="C9317" s="1091"/>
      <c r="D9317" s="1097"/>
      <c r="E9317" s="1093">
        <f t="shared" si="581"/>
        <v>0</v>
      </c>
      <c r="F9317" s="1094">
        <f t="shared" si="582"/>
        <v>0</v>
      </c>
      <c r="G9317" s="1095">
        <f t="shared" si="583"/>
        <v>0</v>
      </c>
      <c r="H9317" s="1090" t="str">
        <f t="shared" ca="1" si="584"/>
        <v/>
      </c>
      <c r="I9317" s="1109"/>
      <c r="J9317" s="1109"/>
      <c r="K9317" s="1112"/>
      <c r="L9317" s="1091"/>
      <c r="M9317" s="1091"/>
      <c r="N9317" s="1091"/>
      <c r="O9317" s="1091"/>
      <c r="P9317" s="1096"/>
      <c r="Q9317" s="1096"/>
      <c r="R9317" s="1096"/>
      <c r="S9317" s="1091"/>
    </row>
    <row r="9318" spans="1:19" x14ac:dyDescent="0.3">
      <c r="A9318" s="1090">
        <v>9313</v>
      </c>
      <c r="B9318" s="1091"/>
      <c r="C9318" s="1091"/>
      <c r="D9318" s="1097"/>
      <c r="E9318" s="1093">
        <f t="shared" si="581"/>
        <v>0</v>
      </c>
      <c r="F9318" s="1094">
        <f t="shared" si="582"/>
        <v>0</v>
      </c>
      <c r="G9318" s="1095">
        <f t="shared" si="583"/>
        <v>0</v>
      </c>
      <c r="H9318" s="1090" t="str">
        <f t="shared" ca="1" si="584"/>
        <v/>
      </c>
      <c r="I9318" s="1109"/>
      <c r="J9318" s="1109"/>
      <c r="K9318" s="1112"/>
      <c r="L9318" s="1091"/>
      <c r="M9318" s="1091"/>
      <c r="N9318" s="1091"/>
      <c r="O9318" s="1091"/>
      <c r="P9318" s="1096"/>
      <c r="Q9318" s="1096"/>
      <c r="R9318" s="1096"/>
      <c r="S9318" s="1091"/>
    </row>
    <row r="9319" spans="1:19" x14ac:dyDescent="0.3">
      <c r="A9319" s="1090">
        <v>9314</v>
      </c>
      <c r="B9319" s="1091"/>
      <c r="C9319" s="1091"/>
      <c r="D9319" s="1097"/>
      <c r="E9319" s="1093">
        <f t="shared" si="581"/>
        <v>0</v>
      </c>
      <c r="F9319" s="1094">
        <f t="shared" si="582"/>
        <v>0</v>
      </c>
      <c r="G9319" s="1095">
        <f t="shared" si="583"/>
        <v>0</v>
      </c>
      <c r="H9319" s="1090" t="str">
        <f t="shared" ca="1" si="584"/>
        <v/>
      </c>
      <c r="I9319" s="1109"/>
      <c r="J9319" s="1109"/>
      <c r="K9319" s="1112"/>
      <c r="L9319" s="1091"/>
      <c r="M9319" s="1091"/>
      <c r="N9319" s="1091"/>
      <c r="O9319" s="1091"/>
      <c r="P9319" s="1096"/>
      <c r="Q9319" s="1096"/>
      <c r="R9319" s="1096"/>
      <c r="S9319" s="1091"/>
    </row>
    <row r="9320" spans="1:19" x14ac:dyDescent="0.3">
      <c r="A9320" s="1090">
        <v>9315</v>
      </c>
      <c r="B9320" s="1091"/>
      <c r="C9320" s="1091"/>
      <c r="D9320" s="1097"/>
      <c r="E9320" s="1093">
        <f t="shared" si="581"/>
        <v>0</v>
      </c>
      <c r="F9320" s="1094">
        <f t="shared" si="582"/>
        <v>0</v>
      </c>
      <c r="G9320" s="1095">
        <f t="shared" si="583"/>
        <v>0</v>
      </c>
      <c r="H9320" s="1090" t="str">
        <f t="shared" ca="1" si="584"/>
        <v/>
      </c>
      <c r="I9320" s="1109"/>
      <c r="J9320" s="1109"/>
      <c r="K9320" s="1112"/>
      <c r="L9320" s="1091"/>
      <c r="M9320" s="1091"/>
      <c r="N9320" s="1091"/>
      <c r="O9320" s="1091"/>
      <c r="P9320" s="1096"/>
      <c r="Q9320" s="1096"/>
      <c r="R9320" s="1096"/>
      <c r="S9320" s="1091"/>
    </row>
    <row r="9321" spans="1:19" x14ac:dyDescent="0.3">
      <c r="A9321" s="1090">
        <v>9316</v>
      </c>
      <c r="B9321" s="1091"/>
      <c r="C9321" s="1091"/>
      <c r="D9321" s="1097"/>
      <c r="E9321" s="1093">
        <f t="shared" si="581"/>
        <v>0</v>
      </c>
      <c r="F9321" s="1094">
        <f t="shared" si="582"/>
        <v>0</v>
      </c>
      <c r="G9321" s="1095">
        <f t="shared" si="583"/>
        <v>0</v>
      </c>
      <c r="H9321" s="1090" t="str">
        <f t="shared" ca="1" si="584"/>
        <v/>
      </c>
      <c r="I9321" s="1109"/>
      <c r="J9321" s="1109"/>
      <c r="K9321" s="1112"/>
      <c r="L9321" s="1091"/>
      <c r="M9321" s="1091"/>
      <c r="N9321" s="1091"/>
      <c r="O9321" s="1091"/>
      <c r="P9321" s="1096"/>
      <c r="Q9321" s="1096"/>
      <c r="R9321" s="1096"/>
      <c r="S9321" s="1091"/>
    </row>
    <row r="9322" spans="1:19" x14ac:dyDescent="0.3">
      <c r="A9322" s="1090">
        <v>9317</v>
      </c>
      <c r="B9322" s="1091"/>
      <c r="C9322" s="1091"/>
      <c r="D9322" s="1097"/>
      <c r="E9322" s="1093">
        <f t="shared" si="581"/>
        <v>0</v>
      </c>
      <c r="F9322" s="1094">
        <f t="shared" si="582"/>
        <v>0</v>
      </c>
      <c r="G9322" s="1095">
        <f t="shared" si="583"/>
        <v>0</v>
      </c>
      <c r="H9322" s="1090" t="str">
        <f t="shared" ca="1" si="584"/>
        <v/>
      </c>
      <c r="I9322" s="1109"/>
      <c r="J9322" s="1109"/>
      <c r="K9322" s="1112"/>
      <c r="L9322" s="1091"/>
      <c r="M9322" s="1091"/>
      <c r="N9322" s="1091"/>
      <c r="O9322" s="1091"/>
      <c r="P9322" s="1096"/>
      <c r="Q9322" s="1096"/>
      <c r="R9322" s="1096"/>
      <c r="S9322" s="1091"/>
    </row>
    <row r="9323" spans="1:19" x14ac:dyDescent="0.3">
      <c r="A9323" s="1090">
        <v>9318</v>
      </c>
      <c r="B9323" s="1091"/>
      <c r="C9323" s="1091"/>
      <c r="D9323" s="1097"/>
      <c r="E9323" s="1093">
        <f t="shared" si="581"/>
        <v>0</v>
      </c>
      <c r="F9323" s="1094">
        <f t="shared" si="582"/>
        <v>0</v>
      </c>
      <c r="G9323" s="1095">
        <f t="shared" si="583"/>
        <v>0</v>
      </c>
      <c r="H9323" s="1090" t="str">
        <f t="shared" ca="1" si="584"/>
        <v/>
      </c>
      <c r="I9323" s="1109"/>
      <c r="J9323" s="1109"/>
      <c r="K9323" s="1112"/>
      <c r="L9323" s="1091"/>
      <c r="M9323" s="1091"/>
      <c r="N9323" s="1091"/>
      <c r="O9323" s="1091"/>
      <c r="P9323" s="1096"/>
      <c r="Q9323" s="1096"/>
      <c r="R9323" s="1096"/>
      <c r="S9323" s="1091"/>
    </row>
    <row r="9324" spans="1:19" x14ac:dyDescent="0.3">
      <c r="A9324" s="1090">
        <v>9319</v>
      </c>
      <c r="B9324" s="1091"/>
      <c r="C9324" s="1091"/>
      <c r="D9324" s="1097"/>
      <c r="E9324" s="1093">
        <f t="shared" si="581"/>
        <v>0</v>
      </c>
      <c r="F9324" s="1094">
        <f t="shared" si="582"/>
        <v>0</v>
      </c>
      <c r="G9324" s="1095">
        <f t="shared" si="583"/>
        <v>0</v>
      </c>
      <c r="H9324" s="1090" t="str">
        <f t="shared" ca="1" si="584"/>
        <v/>
      </c>
      <c r="I9324" s="1109"/>
      <c r="J9324" s="1109"/>
      <c r="K9324" s="1112"/>
      <c r="L9324" s="1091"/>
      <c r="M9324" s="1091"/>
      <c r="N9324" s="1091"/>
      <c r="O9324" s="1091"/>
      <c r="P9324" s="1096"/>
      <c r="Q9324" s="1096"/>
      <c r="R9324" s="1096"/>
      <c r="S9324" s="1091"/>
    </row>
    <row r="9325" spans="1:19" x14ac:dyDescent="0.3">
      <c r="A9325" s="1090">
        <v>9320</v>
      </c>
      <c r="B9325" s="1091"/>
      <c r="C9325" s="1091"/>
      <c r="D9325" s="1097"/>
      <c r="E9325" s="1093">
        <f t="shared" si="581"/>
        <v>0</v>
      </c>
      <c r="F9325" s="1094">
        <f t="shared" si="582"/>
        <v>0</v>
      </c>
      <c r="G9325" s="1095">
        <f t="shared" si="583"/>
        <v>0</v>
      </c>
      <c r="H9325" s="1090" t="str">
        <f t="shared" ca="1" si="584"/>
        <v/>
      </c>
      <c r="I9325" s="1109"/>
      <c r="J9325" s="1109"/>
      <c r="K9325" s="1112"/>
      <c r="L9325" s="1091"/>
      <c r="M9325" s="1091"/>
      <c r="N9325" s="1091"/>
      <c r="O9325" s="1091"/>
      <c r="P9325" s="1096"/>
      <c r="Q9325" s="1096"/>
      <c r="R9325" s="1096"/>
      <c r="S9325" s="1091"/>
    </row>
    <row r="9326" spans="1:19" x14ac:dyDescent="0.3">
      <c r="A9326" s="1090">
        <v>9321</v>
      </c>
      <c r="B9326" s="1091"/>
      <c r="C9326" s="1091"/>
      <c r="D9326" s="1097"/>
      <c r="E9326" s="1093">
        <f t="shared" si="581"/>
        <v>0</v>
      </c>
      <c r="F9326" s="1094">
        <f t="shared" si="582"/>
        <v>0</v>
      </c>
      <c r="G9326" s="1095">
        <f t="shared" si="583"/>
        <v>0</v>
      </c>
      <c r="H9326" s="1090" t="str">
        <f t="shared" ca="1" si="584"/>
        <v/>
      </c>
      <c r="I9326" s="1109"/>
      <c r="J9326" s="1109"/>
      <c r="K9326" s="1112"/>
      <c r="L9326" s="1091"/>
      <c r="M9326" s="1091"/>
      <c r="N9326" s="1091"/>
      <c r="O9326" s="1091"/>
      <c r="P9326" s="1096"/>
      <c r="Q9326" s="1096"/>
      <c r="R9326" s="1096"/>
      <c r="S9326" s="1091"/>
    </row>
    <row r="9327" spans="1:19" x14ac:dyDescent="0.3">
      <c r="A9327" s="1090">
        <v>9322</v>
      </c>
      <c r="B9327" s="1091"/>
      <c r="C9327" s="1091"/>
      <c r="D9327" s="1097"/>
      <c r="E9327" s="1093">
        <f t="shared" si="581"/>
        <v>0</v>
      </c>
      <c r="F9327" s="1094">
        <f t="shared" si="582"/>
        <v>0</v>
      </c>
      <c r="G9327" s="1095">
        <f t="shared" si="583"/>
        <v>0</v>
      </c>
      <c r="H9327" s="1090" t="str">
        <f t="shared" ca="1" si="584"/>
        <v/>
      </c>
      <c r="I9327" s="1109"/>
      <c r="J9327" s="1109"/>
      <c r="K9327" s="1112"/>
      <c r="L9327" s="1091"/>
      <c r="M9327" s="1091"/>
      <c r="N9327" s="1091"/>
      <c r="O9327" s="1091"/>
      <c r="P9327" s="1096"/>
      <c r="Q9327" s="1096"/>
      <c r="R9327" s="1096"/>
      <c r="S9327" s="1091"/>
    </row>
    <row r="9328" spans="1:19" x14ac:dyDescent="0.3">
      <c r="A9328" s="1090">
        <v>9323</v>
      </c>
      <c r="B9328" s="1091"/>
      <c r="C9328" s="1091"/>
      <c r="D9328" s="1097"/>
      <c r="E9328" s="1093">
        <f t="shared" si="581"/>
        <v>0</v>
      </c>
      <c r="F9328" s="1094">
        <f t="shared" si="582"/>
        <v>0</v>
      </c>
      <c r="G9328" s="1095">
        <f t="shared" si="583"/>
        <v>0</v>
      </c>
      <c r="H9328" s="1090" t="str">
        <f t="shared" ca="1" si="584"/>
        <v/>
      </c>
      <c r="I9328" s="1109"/>
      <c r="J9328" s="1109"/>
      <c r="K9328" s="1112"/>
      <c r="L9328" s="1091"/>
      <c r="M9328" s="1091"/>
      <c r="N9328" s="1091"/>
      <c r="O9328" s="1091"/>
      <c r="P9328" s="1096"/>
      <c r="Q9328" s="1096"/>
      <c r="R9328" s="1096"/>
      <c r="S9328" s="1091"/>
    </row>
    <row r="9329" spans="1:19" x14ac:dyDescent="0.3">
      <c r="A9329" s="1090">
        <v>9324</v>
      </c>
      <c r="B9329" s="1091"/>
      <c r="C9329" s="1091"/>
      <c r="D9329" s="1097"/>
      <c r="E9329" s="1093">
        <f t="shared" si="581"/>
        <v>0</v>
      </c>
      <c r="F9329" s="1094">
        <f t="shared" si="582"/>
        <v>0</v>
      </c>
      <c r="G9329" s="1095">
        <f t="shared" si="583"/>
        <v>0</v>
      </c>
      <c r="H9329" s="1090" t="str">
        <f t="shared" ca="1" si="584"/>
        <v/>
      </c>
      <c r="I9329" s="1109"/>
      <c r="J9329" s="1109"/>
      <c r="K9329" s="1112"/>
      <c r="L9329" s="1091"/>
      <c r="M9329" s="1091"/>
      <c r="N9329" s="1091"/>
      <c r="O9329" s="1091"/>
      <c r="P9329" s="1096"/>
      <c r="Q9329" s="1096"/>
      <c r="R9329" s="1096"/>
      <c r="S9329" s="1091"/>
    </row>
    <row r="9330" spans="1:19" x14ac:dyDescent="0.3">
      <c r="A9330" s="1090">
        <v>9325</v>
      </c>
      <c r="B9330" s="1091"/>
      <c r="C9330" s="1091"/>
      <c r="D9330" s="1097"/>
      <c r="E9330" s="1093">
        <f t="shared" si="581"/>
        <v>0</v>
      </c>
      <c r="F9330" s="1094">
        <f t="shared" si="582"/>
        <v>0</v>
      </c>
      <c r="G9330" s="1095">
        <f t="shared" si="583"/>
        <v>0</v>
      </c>
      <c r="H9330" s="1090" t="str">
        <f t="shared" ca="1" si="584"/>
        <v/>
      </c>
      <c r="I9330" s="1109"/>
      <c r="J9330" s="1109"/>
      <c r="K9330" s="1112"/>
      <c r="L9330" s="1091"/>
      <c r="M9330" s="1091"/>
      <c r="N9330" s="1091"/>
      <c r="O9330" s="1091"/>
      <c r="P9330" s="1096"/>
      <c r="Q9330" s="1096"/>
      <c r="R9330" s="1096"/>
      <c r="S9330" s="1091"/>
    </row>
    <row r="9331" spans="1:19" x14ac:dyDescent="0.3">
      <c r="A9331" s="1090">
        <v>9326</v>
      </c>
      <c r="B9331" s="1091"/>
      <c r="C9331" s="1091"/>
      <c r="D9331" s="1097"/>
      <c r="E9331" s="1093">
        <f t="shared" si="581"/>
        <v>0</v>
      </c>
      <c r="F9331" s="1094">
        <f t="shared" si="582"/>
        <v>0</v>
      </c>
      <c r="G9331" s="1095">
        <f t="shared" si="583"/>
        <v>0</v>
      </c>
      <c r="H9331" s="1090" t="str">
        <f t="shared" ca="1" si="584"/>
        <v/>
      </c>
      <c r="I9331" s="1109"/>
      <c r="J9331" s="1109"/>
      <c r="K9331" s="1112"/>
      <c r="L9331" s="1091"/>
      <c r="M9331" s="1091"/>
      <c r="N9331" s="1091"/>
      <c r="O9331" s="1091"/>
      <c r="P9331" s="1096"/>
      <c r="Q9331" s="1096"/>
      <c r="R9331" s="1096"/>
      <c r="S9331" s="1091"/>
    </row>
    <row r="9332" spans="1:19" x14ac:dyDescent="0.3">
      <c r="A9332" s="1090">
        <v>9327</v>
      </c>
      <c r="B9332" s="1091"/>
      <c r="C9332" s="1091"/>
      <c r="D9332" s="1097"/>
      <c r="E9332" s="1093">
        <f t="shared" si="581"/>
        <v>0</v>
      </c>
      <c r="F9332" s="1094">
        <f t="shared" si="582"/>
        <v>0</v>
      </c>
      <c r="G9332" s="1095">
        <f t="shared" si="583"/>
        <v>0</v>
      </c>
      <c r="H9332" s="1090" t="str">
        <f t="shared" ca="1" si="584"/>
        <v/>
      </c>
      <c r="I9332" s="1109"/>
      <c r="J9332" s="1109"/>
      <c r="K9332" s="1112"/>
      <c r="L9332" s="1091"/>
      <c r="M9332" s="1091"/>
      <c r="N9332" s="1091"/>
      <c r="O9332" s="1091"/>
      <c r="P9332" s="1096"/>
      <c r="Q9332" s="1096"/>
      <c r="R9332" s="1096"/>
      <c r="S9332" s="1091"/>
    </row>
    <row r="9333" spans="1:19" x14ac:dyDescent="0.3">
      <c r="A9333" s="1090">
        <v>9328</v>
      </c>
      <c r="B9333" s="1091"/>
      <c r="C9333" s="1091"/>
      <c r="D9333" s="1097"/>
      <c r="E9333" s="1093">
        <f t="shared" si="581"/>
        <v>0</v>
      </c>
      <c r="F9333" s="1094">
        <f t="shared" si="582"/>
        <v>0</v>
      </c>
      <c r="G9333" s="1095">
        <f t="shared" si="583"/>
        <v>0</v>
      </c>
      <c r="H9333" s="1090" t="str">
        <f t="shared" ca="1" si="584"/>
        <v/>
      </c>
      <c r="I9333" s="1109"/>
      <c r="J9333" s="1109"/>
      <c r="K9333" s="1112"/>
      <c r="L9333" s="1091"/>
      <c r="M9333" s="1091"/>
      <c r="N9333" s="1091"/>
      <c r="O9333" s="1091"/>
      <c r="P9333" s="1096"/>
      <c r="Q9333" s="1096"/>
      <c r="R9333" s="1096"/>
      <c r="S9333" s="1091"/>
    </row>
    <row r="9334" spans="1:19" x14ac:dyDescent="0.3">
      <c r="A9334" s="1090">
        <v>9329</v>
      </c>
      <c r="B9334" s="1091"/>
      <c r="C9334" s="1091"/>
      <c r="D9334" s="1097"/>
      <c r="E9334" s="1093">
        <f t="shared" si="581"/>
        <v>0</v>
      </c>
      <c r="F9334" s="1094">
        <f t="shared" si="582"/>
        <v>0</v>
      </c>
      <c r="G9334" s="1095">
        <f t="shared" si="583"/>
        <v>0</v>
      </c>
      <c r="H9334" s="1090" t="str">
        <f t="shared" ca="1" si="584"/>
        <v/>
      </c>
      <c r="I9334" s="1109"/>
      <c r="J9334" s="1109"/>
      <c r="K9334" s="1112"/>
      <c r="L9334" s="1091"/>
      <c r="M9334" s="1091"/>
      <c r="N9334" s="1091"/>
      <c r="O9334" s="1091"/>
      <c r="P9334" s="1096"/>
      <c r="Q9334" s="1096"/>
      <c r="R9334" s="1096"/>
      <c r="S9334" s="1091"/>
    </row>
    <row r="9335" spans="1:19" x14ac:dyDescent="0.3">
      <c r="A9335" s="1090">
        <v>9330</v>
      </c>
      <c r="B9335" s="1091"/>
      <c r="C9335" s="1091"/>
      <c r="D9335" s="1097"/>
      <c r="E9335" s="1093">
        <f t="shared" si="581"/>
        <v>0</v>
      </c>
      <c r="F9335" s="1094">
        <f t="shared" si="582"/>
        <v>0</v>
      </c>
      <c r="G9335" s="1095">
        <f t="shared" si="583"/>
        <v>0</v>
      </c>
      <c r="H9335" s="1090" t="str">
        <f t="shared" ca="1" si="584"/>
        <v/>
      </c>
      <c r="I9335" s="1109"/>
      <c r="J9335" s="1109"/>
      <c r="K9335" s="1112"/>
      <c r="L9335" s="1091"/>
      <c r="M9335" s="1091"/>
      <c r="N9335" s="1091"/>
      <c r="O9335" s="1091"/>
      <c r="P9335" s="1096"/>
      <c r="Q9335" s="1096"/>
      <c r="R9335" s="1096"/>
      <c r="S9335" s="1091"/>
    </row>
    <row r="9336" spans="1:19" x14ac:dyDescent="0.3">
      <c r="A9336" s="1090">
        <v>9331</v>
      </c>
      <c r="B9336" s="1091"/>
      <c r="C9336" s="1091"/>
      <c r="D9336" s="1097"/>
      <c r="E9336" s="1093">
        <f t="shared" si="581"/>
        <v>0</v>
      </c>
      <c r="F9336" s="1094">
        <f t="shared" si="582"/>
        <v>0</v>
      </c>
      <c r="G9336" s="1095">
        <f t="shared" si="583"/>
        <v>0</v>
      </c>
      <c r="H9336" s="1090" t="str">
        <f t="shared" ca="1" si="584"/>
        <v/>
      </c>
      <c r="I9336" s="1109"/>
      <c r="J9336" s="1109"/>
      <c r="K9336" s="1112"/>
      <c r="L9336" s="1091"/>
      <c r="M9336" s="1091"/>
      <c r="N9336" s="1091"/>
      <c r="O9336" s="1091"/>
      <c r="P9336" s="1096"/>
      <c r="Q9336" s="1096"/>
      <c r="R9336" s="1096"/>
      <c r="S9336" s="1091"/>
    </row>
    <row r="9337" spans="1:19" x14ac:dyDescent="0.3">
      <c r="A9337" s="1090">
        <v>9332</v>
      </c>
      <c r="B9337" s="1091"/>
      <c r="C9337" s="1091"/>
      <c r="D9337" s="1097"/>
      <c r="E9337" s="1093">
        <f t="shared" si="581"/>
        <v>0</v>
      </c>
      <c r="F9337" s="1094">
        <f t="shared" si="582"/>
        <v>0</v>
      </c>
      <c r="G9337" s="1095">
        <f t="shared" si="583"/>
        <v>0</v>
      </c>
      <c r="H9337" s="1090" t="str">
        <f t="shared" ca="1" si="584"/>
        <v/>
      </c>
      <c r="I9337" s="1109"/>
      <c r="J9337" s="1109"/>
      <c r="K9337" s="1112"/>
      <c r="L9337" s="1091"/>
      <c r="M9337" s="1091"/>
      <c r="N9337" s="1091"/>
      <c r="O9337" s="1091"/>
      <c r="P9337" s="1096"/>
      <c r="Q9337" s="1096"/>
      <c r="R9337" s="1096"/>
      <c r="S9337" s="1091"/>
    </row>
    <row r="9338" spans="1:19" x14ac:dyDescent="0.3">
      <c r="A9338" s="1090">
        <v>9333</v>
      </c>
      <c r="B9338" s="1091"/>
      <c r="C9338" s="1091"/>
      <c r="D9338" s="1097"/>
      <c r="E9338" s="1093">
        <f t="shared" si="581"/>
        <v>0</v>
      </c>
      <c r="F9338" s="1094">
        <f t="shared" si="582"/>
        <v>0</v>
      </c>
      <c r="G9338" s="1095">
        <f t="shared" si="583"/>
        <v>0</v>
      </c>
      <c r="H9338" s="1090" t="str">
        <f t="shared" ca="1" si="584"/>
        <v/>
      </c>
      <c r="I9338" s="1109"/>
      <c r="J9338" s="1109"/>
      <c r="K9338" s="1112"/>
      <c r="L9338" s="1091"/>
      <c r="M9338" s="1091"/>
      <c r="N9338" s="1091"/>
      <c r="O9338" s="1091"/>
      <c r="P9338" s="1096"/>
      <c r="Q9338" s="1096"/>
      <c r="R9338" s="1096"/>
      <c r="S9338" s="1091"/>
    </row>
    <row r="9339" spans="1:19" x14ac:dyDescent="0.3">
      <c r="A9339" s="1090">
        <v>9334</v>
      </c>
      <c r="B9339" s="1091"/>
      <c r="C9339" s="1091"/>
      <c r="D9339" s="1097"/>
      <c r="E9339" s="1093">
        <f t="shared" si="581"/>
        <v>0</v>
      </c>
      <c r="F9339" s="1094">
        <f t="shared" si="582"/>
        <v>0</v>
      </c>
      <c r="G9339" s="1095">
        <f t="shared" si="583"/>
        <v>0</v>
      </c>
      <c r="H9339" s="1090" t="str">
        <f t="shared" ca="1" si="584"/>
        <v/>
      </c>
      <c r="I9339" s="1109"/>
      <c r="J9339" s="1109"/>
      <c r="K9339" s="1112"/>
      <c r="L9339" s="1091"/>
      <c r="M9339" s="1091"/>
      <c r="N9339" s="1091"/>
      <c r="O9339" s="1091"/>
      <c r="P9339" s="1096"/>
      <c r="Q9339" s="1096"/>
      <c r="R9339" s="1096"/>
      <c r="S9339" s="1091"/>
    </row>
    <row r="9340" spans="1:19" x14ac:dyDescent="0.3">
      <c r="A9340" s="1090">
        <v>9335</v>
      </c>
      <c r="B9340" s="1091"/>
      <c r="C9340" s="1091"/>
      <c r="D9340" s="1097"/>
      <c r="E9340" s="1093">
        <f t="shared" si="581"/>
        <v>0</v>
      </c>
      <c r="F9340" s="1094">
        <f t="shared" si="582"/>
        <v>0</v>
      </c>
      <c r="G9340" s="1095">
        <f t="shared" si="583"/>
        <v>0</v>
      </c>
      <c r="H9340" s="1090" t="str">
        <f t="shared" ca="1" si="584"/>
        <v/>
      </c>
      <c r="I9340" s="1109"/>
      <c r="J9340" s="1109"/>
      <c r="K9340" s="1112"/>
      <c r="L9340" s="1091"/>
      <c r="M9340" s="1091"/>
      <c r="N9340" s="1091"/>
      <c r="O9340" s="1091"/>
      <c r="P9340" s="1096"/>
      <c r="Q9340" s="1096"/>
      <c r="R9340" s="1096"/>
      <c r="S9340" s="1091"/>
    </row>
    <row r="9341" spans="1:19" x14ac:dyDescent="0.3">
      <c r="A9341" s="1090">
        <v>9336</v>
      </c>
      <c r="B9341" s="1091"/>
      <c r="C9341" s="1091"/>
      <c r="D9341" s="1097"/>
      <c r="E9341" s="1093">
        <f t="shared" si="581"/>
        <v>0</v>
      </c>
      <c r="F9341" s="1094">
        <f t="shared" si="582"/>
        <v>0</v>
      </c>
      <c r="G9341" s="1095">
        <f t="shared" si="583"/>
        <v>0</v>
      </c>
      <c r="H9341" s="1090" t="str">
        <f t="shared" ca="1" si="584"/>
        <v/>
      </c>
      <c r="I9341" s="1109"/>
      <c r="J9341" s="1109"/>
      <c r="K9341" s="1112"/>
      <c r="L9341" s="1091"/>
      <c r="M9341" s="1091"/>
      <c r="N9341" s="1091"/>
      <c r="O9341" s="1091"/>
      <c r="P9341" s="1096"/>
      <c r="Q9341" s="1096"/>
      <c r="R9341" s="1096"/>
      <c r="S9341" s="1091"/>
    </row>
    <row r="9342" spans="1:19" x14ac:dyDescent="0.3">
      <c r="A9342" s="1090">
        <v>9337</v>
      </c>
      <c r="B9342" s="1091"/>
      <c r="C9342" s="1091"/>
      <c r="D9342" s="1097"/>
      <c r="E9342" s="1093">
        <f t="shared" si="581"/>
        <v>0</v>
      </c>
      <c r="F9342" s="1094">
        <f t="shared" si="582"/>
        <v>0</v>
      </c>
      <c r="G9342" s="1095">
        <f t="shared" si="583"/>
        <v>0</v>
      </c>
      <c r="H9342" s="1090" t="str">
        <f t="shared" ca="1" si="584"/>
        <v/>
      </c>
      <c r="I9342" s="1109"/>
      <c r="J9342" s="1109"/>
      <c r="K9342" s="1112"/>
      <c r="L9342" s="1091"/>
      <c r="M9342" s="1091"/>
      <c r="N9342" s="1091"/>
      <c r="O9342" s="1091"/>
      <c r="P9342" s="1096"/>
      <c r="Q9342" s="1096"/>
      <c r="R9342" s="1096"/>
      <c r="S9342" s="1091"/>
    </row>
    <row r="9343" spans="1:19" x14ac:dyDescent="0.3">
      <c r="A9343" s="1090">
        <v>9338</v>
      </c>
      <c r="B9343" s="1091"/>
      <c r="C9343" s="1091"/>
      <c r="D9343" s="1097"/>
      <c r="E9343" s="1093">
        <f t="shared" si="581"/>
        <v>0</v>
      </c>
      <c r="F9343" s="1094">
        <f t="shared" si="582"/>
        <v>0</v>
      </c>
      <c r="G9343" s="1095">
        <f t="shared" si="583"/>
        <v>0</v>
      </c>
      <c r="H9343" s="1090" t="str">
        <f t="shared" ca="1" si="584"/>
        <v/>
      </c>
      <c r="I9343" s="1109"/>
      <c r="J9343" s="1109"/>
      <c r="K9343" s="1112"/>
      <c r="L9343" s="1091"/>
      <c r="M9343" s="1091"/>
      <c r="N9343" s="1091"/>
      <c r="O9343" s="1091"/>
      <c r="P9343" s="1096"/>
      <c r="Q9343" s="1096"/>
      <c r="R9343" s="1096"/>
      <c r="S9343" s="1091"/>
    </row>
    <row r="9344" spans="1:19" x14ac:dyDescent="0.3">
      <c r="A9344" s="1090">
        <v>9339</v>
      </c>
      <c r="B9344" s="1091"/>
      <c r="C9344" s="1091"/>
      <c r="D9344" s="1097"/>
      <c r="E9344" s="1093">
        <f t="shared" si="581"/>
        <v>0</v>
      </c>
      <c r="F9344" s="1094">
        <f t="shared" si="582"/>
        <v>0</v>
      </c>
      <c r="G9344" s="1095">
        <f t="shared" si="583"/>
        <v>0</v>
      </c>
      <c r="H9344" s="1090" t="str">
        <f t="shared" ca="1" si="584"/>
        <v/>
      </c>
      <c r="I9344" s="1109"/>
      <c r="J9344" s="1109"/>
      <c r="K9344" s="1112"/>
      <c r="L9344" s="1091"/>
      <c r="M9344" s="1091"/>
      <c r="N9344" s="1091"/>
      <c r="O9344" s="1091"/>
      <c r="P9344" s="1096"/>
      <c r="Q9344" s="1096"/>
      <c r="R9344" s="1096"/>
      <c r="S9344" s="1091"/>
    </row>
    <row r="9345" spans="1:19" x14ac:dyDescent="0.3">
      <c r="A9345" s="1090">
        <v>9340</v>
      </c>
      <c r="B9345" s="1091"/>
      <c r="C9345" s="1091"/>
      <c r="D9345" s="1097"/>
      <c r="E9345" s="1093">
        <f t="shared" si="581"/>
        <v>0</v>
      </c>
      <c r="F9345" s="1094">
        <f t="shared" si="582"/>
        <v>0</v>
      </c>
      <c r="G9345" s="1095">
        <f t="shared" si="583"/>
        <v>0</v>
      </c>
      <c r="H9345" s="1090" t="str">
        <f t="shared" ca="1" si="584"/>
        <v/>
      </c>
      <c r="I9345" s="1109"/>
      <c r="J9345" s="1109"/>
      <c r="K9345" s="1112"/>
      <c r="L9345" s="1091"/>
      <c r="M9345" s="1091"/>
      <c r="N9345" s="1091"/>
      <c r="O9345" s="1091"/>
      <c r="P9345" s="1096"/>
      <c r="Q9345" s="1096"/>
      <c r="R9345" s="1096"/>
      <c r="S9345" s="1091"/>
    </row>
    <row r="9346" spans="1:19" x14ac:dyDescent="0.3">
      <c r="A9346" s="1090">
        <v>9341</v>
      </c>
      <c r="B9346" s="1091"/>
      <c r="C9346" s="1091"/>
      <c r="D9346" s="1097"/>
      <c r="E9346" s="1093">
        <f t="shared" si="581"/>
        <v>0</v>
      </c>
      <c r="F9346" s="1094">
        <f t="shared" si="582"/>
        <v>0</v>
      </c>
      <c r="G9346" s="1095">
        <f t="shared" si="583"/>
        <v>0</v>
      </c>
      <c r="H9346" s="1090" t="str">
        <f t="shared" ca="1" si="584"/>
        <v/>
      </c>
      <c r="I9346" s="1109"/>
      <c r="J9346" s="1109"/>
      <c r="K9346" s="1112"/>
      <c r="L9346" s="1091"/>
      <c r="M9346" s="1091"/>
      <c r="N9346" s="1091"/>
      <c r="O9346" s="1091"/>
      <c r="P9346" s="1096"/>
      <c r="Q9346" s="1096"/>
      <c r="R9346" s="1096"/>
      <c r="S9346" s="1091"/>
    </row>
    <row r="9347" spans="1:19" x14ac:dyDescent="0.3">
      <c r="A9347" s="1090">
        <v>9342</v>
      </c>
      <c r="B9347" s="1091"/>
      <c r="C9347" s="1091"/>
      <c r="D9347" s="1097"/>
      <c r="E9347" s="1093">
        <f t="shared" si="581"/>
        <v>0</v>
      </c>
      <c r="F9347" s="1094">
        <f t="shared" si="582"/>
        <v>0</v>
      </c>
      <c r="G9347" s="1095">
        <f t="shared" si="583"/>
        <v>0</v>
      </c>
      <c r="H9347" s="1090" t="str">
        <f t="shared" ca="1" si="584"/>
        <v/>
      </c>
      <c r="I9347" s="1109"/>
      <c r="J9347" s="1109"/>
      <c r="K9347" s="1112"/>
      <c r="L9347" s="1091"/>
      <c r="M9347" s="1091"/>
      <c r="N9347" s="1091"/>
      <c r="O9347" s="1091"/>
      <c r="P9347" s="1096"/>
      <c r="Q9347" s="1096"/>
      <c r="R9347" s="1096"/>
      <c r="S9347" s="1091"/>
    </row>
    <row r="9348" spans="1:19" x14ac:dyDescent="0.3">
      <c r="A9348" s="1090">
        <v>9343</v>
      </c>
      <c r="B9348" s="1091"/>
      <c r="C9348" s="1091"/>
      <c r="D9348" s="1097"/>
      <c r="E9348" s="1093">
        <f t="shared" si="581"/>
        <v>0</v>
      </c>
      <c r="F9348" s="1094">
        <f t="shared" si="582"/>
        <v>0</v>
      </c>
      <c r="G9348" s="1095">
        <f t="shared" si="583"/>
        <v>0</v>
      </c>
      <c r="H9348" s="1090" t="str">
        <f t="shared" ca="1" si="584"/>
        <v/>
      </c>
      <c r="I9348" s="1109"/>
      <c r="J9348" s="1109"/>
      <c r="K9348" s="1112"/>
      <c r="L9348" s="1091"/>
      <c r="M9348" s="1091"/>
      <c r="N9348" s="1091"/>
      <c r="O9348" s="1091"/>
      <c r="P9348" s="1096"/>
      <c r="Q9348" s="1096"/>
      <c r="R9348" s="1096"/>
      <c r="S9348" s="1091"/>
    </row>
    <row r="9349" spans="1:19" x14ac:dyDescent="0.3">
      <c r="A9349" s="1090">
        <v>9344</v>
      </c>
      <c r="B9349" s="1091"/>
      <c r="C9349" s="1091"/>
      <c r="D9349" s="1097"/>
      <c r="E9349" s="1093">
        <f t="shared" si="581"/>
        <v>0</v>
      </c>
      <c r="F9349" s="1094">
        <f t="shared" si="582"/>
        <v>0</v>
      </c>
      <c r="G9349" s="1095">
        <f t="shared" si="583"/>
        <v>0</v>
      </c>
      <c r="H9349" s="1090" t="str">
        <f t="shared" ca="1" si="584"/>
        <v/>
      </c>
      <c r="I9349" s="1109"/>
      <c r="J9349" s="1109"/>
      <c r="K9349" s="1112"/>
      <c r="L9349" s="1091"/>
      <c r="M9349" s="1091"/>
      <c r="N9349" s="1091"/>
      <c r="O9349" s="1091"/>
      <c r="P9349" s="1096"/>
      <c r="Q9349" s="1096"/>
      <c r="R9349" s="1096"/>
      <c r="S9349" s="1091"/>
    </row>
    <row r="9350" spans="1:19" x14ac:dyDescent="0.3">
      <c r="A9350" s="1090">
        <v>9345</v>
      </c>
      <c r="B9350" s="1091"/>
      <c r="C9350" s="1091"/>
      <c r="D9350" s="1097"/>
      <c r="E9350" s="1093">
        <f t="shared" si="581"/>
        <v>0</v>
      </c>
      <c r="F9350" s="1094">
        <f t="shared" si="582"/>
        <v>0</v>
      </c>
      <c r="G9350" s="1095">
        <f t="shared" si="583"/>
        <v>0</v>
      </c>
      <c r="H9350" s="1090" t="str">
        <f t="shared" ca="1" si="584"/>
        <v/>
      </c>
      <c r="I9350" s="1109"/>
      <c r="J9350" s="1109"/>
      <c r="K9350" s="1112"/>
      <c r="L9350" s="1091"/>
      <c r="M9350" s="1091"/>
      <c r="N9350" s="1091"/>
      <c r="O9350" s="1091"/>
      <c r="P9350" s="1096"/>
      <c r="Q9350" s="1096"/>
      <c r="R9350" s="1096"/>
      <c r="S9350" s="1091"/>
    </row>
    <row r="9351" spans="1:19" x14ac:dyDescent="0.3">
      <c r="A9351" s="1090">
        <v>9346</v>
      </c>
      <c r="B9351" s="1091"/>
      <c r="C9351" s="1091"/>
      <c r="D9351" s="1097"/>
      <c r="E9351" s="1093">
        <f t="shared" ref="E9351:E9414" si="585">D9351</f>
        <v>0</v>
      </c>
      <c r="F9351" s="1094">
        <f t="shared" ref="F9351:F9414" si="586">D9351</f>
        <v>0</v>
      </c>
      <c r="G9351" s="1095">
        <f t="shared" ref="G9351:G9414" si="587">D9351</f>
        <v>0</v>
      </c>
      <c r="H9351" s="1090" t="str">
        <f t="shared" ref="H9351:H9414" ca="1" si="588">IF(ISBLANK(D9351),"",DATEDIF(G9351,TODAY(),"y"))</f>
        <v/>
      </c>
      <c r="I9351" s="1109"/>
      <c r="J9351" s="1109"/>
      <c r="K9351" s="1112"/>
      <c r="L9351" s="1091"/>
      <c r="M9351" s="1091"/>
      <c r="N9351" s="1091"/>
      <c r="O9351" s="1091"/>
      <c r="P9351" s="1096"/>
      <c r="Q9351" s="1096"/>
      <c r="R9351" s="1096"/>
      <c r="S9351" s="1091"/>
    </row>
    <row r="9352" spans="1:19" x14ac:dyDescent="0.3">
      <c r="A9352" s="1090">
        <v>9347</v>
      </c>
      <c r="B9352" s="1091"/>
      <c r="C9352" s="1091"/>
      <c r="D9352" s="1097"/>
      <c r="E9352" s="1093">
        <f t="shared" si="585"/>
        <v>0</v>
      </c>
      <c r="F9352" s="1094">
        <f t="shared" si="586"/>
        <v>0</v>
      </c>
      <c r="G9352" s="1095">
        <f t="shared" si="587"/>
        <v>0</v>
      </c>
      <c r="H9352" s="1090" t="str">
        <f t="shared" ca="1" si="588"/>
        <v/>
      </c>
      <c r="I9352" s="1109"/>
      <c r="J9352" s="1109"/>
      <c r="K9352" s="1112"/>
      <c r="L9352" s="1091"/>
      <c r="M9352" s="1091"/>
      <c r="N9352" s="1091"/>
      <c r="O9352" s="1091"/>
      <c r="P9352" s="1096"/>
      <c r="Q9352" s="1096"/>
      <c r="R9352" s="1096"/>
      <c r="S9352" s="1091"/>
    </row>
    <row r="9353" spans="1:19" x14ac:dyDescent="0.3">
      <c r="A9353" s="1090">
        <v>9348</v>
      </c>
      <c r="B9353" s="1091"/>
      <c r="C9353" s="1091"/>
      <c r="D9353" s="1097"/>
      <c r="E9353" s="1093">
        <f t="shared" si="585"/>
        <v>0</v>
      </c>
      <c r="F9353" s="1094">
        <f t="shared" si="586"/>
        <v>0</v>
      </c>
      <c r="G9353" s="1095">
        <f t="shared" si="587"/>
        <v>0</v>
      </c>
      <c r="H9353" s="1090" t="str">
        <f t="shared" ca="1" si="588"/>
        <v/>
      </c>
      <c r="I9353" s="1109"/>
      <c r="J9353" s="1109"/>
      <c r="K9353" s="1112"/>
      <c r="L9353" s="1091"/>
      <c r="M9353" s="1091"/>
      <c r="N9353" s="1091"/>
      <c r="O9353" s="1091"/>
      <c r="P9353" s="1096"/>
      <c r="Q9353" s="1096"/>
      <c r="R9353" s="1096"/>
      <c r="S9353" s="1091"/>
    </row>
    <row r="9354" spans="1:19" x14ac:dyDescent="0.3">
      <c r="A9354" s="1090">
        <v>9349</v>
      </c>
      <c r="B9354" s="1091"/>
      <c r="C9354" s="1091"/>
      <c r="D9354" s="1097"/>
      <c r="E9354" s="1093">
        <f t="shared" si="585"/>
        <v>0</v>
      </c>
      <c r="F9354" s="1094">
        <f t="shared" si="586"/>
        <v>0</v>
      </c>
      <c r="G9354" s="1095">
        <f t="shared" si="587"/>
        <v>0</v>
      </c>
      <c r="H9354" s="1090" t="str">
        <f t="shared" ca="1" si="588"/>
        <v/>
      </c>
      <c r="I9354" s="1109"/>
      <c r="J9354" s="1109"/>
      <c r="K9354" s="1112"/>
      <c r="L9354" s="1091"/>
      <c r="M9354" s="1091"/>
      <c r="N9354" s="1091"/>
      <c r="O9354" s="1091"/>
      <c r="P9354" s="1096"/>
      <c r="Q9354" s="1096"/>
      <c r="R9354" s="1096"/>
      <c r="S9354" s="1091"/>
    </row>
    <row r="9355" spans="1:19" x14ac:dyDescent="0.3">
      <c r="A9355" s="1090">
        <v>9350</v>
      </c>
      <c r="B9355" s="1091"/>
      <c r="C9355" s="1091"/>
      <c r="D9355" s="1097"/>
      <c r="E9355" s="1093">
        <f t="shared" si="585"/>
        <v>0</v>
      </c>
      <c r="F9355" s="1094">
        <f t="shared" si="586"/>
        <v>0</v>
      </c>
      <c r="G9355" s="1095">
        <f t="shared" si="587"/>
        <v>0</v>
      </c>
      <c r="H9355" s="1090" t="str">
        <f t="shared" ca="1" si="588"/>
        <v/>
      </c>
      <c r="I9355" s="1109"/>
      <c r="J9355" s="1109"/>
      <c r="K9355" s="1112"/>
      <c r="L9355" s="1091"/>
      <c r="M9355" s="1091"/>
      <c r="N9355" s="1091"/>
      <c r="O9355" s="1091"/>
      <c r="P9355" s="1096"/>
      <c r="Q9355" s="1096"/>
      <c r="R9355" s="1096"/>
      <c r="S9355" s="1091"/>
    </row>
    <row r="9356" spans="1:19" x14ac:dyDescent="0.3">
      <c r="A9356" s="1090">
        <v>9351</v>
      </c>
      <c r="B9356" s="1091"/>
      <c r="C9356" s="1091"/>
      <c r="D9356" s="1097"/>
      <c r="E9356" s="1093">
        <f t="shared" si="585"/>
        <v>0</v>
      </c>
      <c r="F9356" s="1094">
        <f t="shared" si="586"/>
        <v>0</v>
      </c>
      <c r="G9356" s="1095">
        <f t="shared" si="587"/>
        <v>0</v>
      </c>
      <c r="H9356" s="1090" t="str">
        <f t="shared" ca="1" si="588"/>
        <v/>
      </c>
      <c r="I9356" s="1109"/>
      <c r="J9356" s="1109"/>
      <c r="K9356" s="1112"/>
      <c r="L9356" s="1091"/>
      <c r="M9356" s="1091"/>
      <c r="N9356" s="1091"/>
      <c r="O9356" s="1091"/>
      <c r="P9356" s="1096"/>
      <c r="Q9356" s="1096"/>
      <c r="R9356" s="1096"/>
      <c r="S9356" s="1091"/>
    </row>
    <row r="9357" spans="1:19" x14ac:dyDescent="0.3">
      <c r="A9357" s="1090">
        <v>9352</v>
      </c>
      <c r="B9357" s="1091"/>
      <c r="C9357" s="1091"/>
      <c r="D9357" s="1097"/>
      <c r="E9357" s="1093">
        <f t="shared" si="585"/>
        <v>0</v>
      </c>
      <c r="F9357" s="1094">
        <f t="shared" si="586"/>
        <v>0</v>
      </c>
      <c r="G9357" s="1095">
        <f t="shared" si="587"/>
        <v>0</v>
      </c>
      <c r="H9357" s="1090" t="str">
        <f t="shared" ca="1" si="588"/>
        <v/>
      </c>
      <c r="I9357" s="1109"/>
      <c r="J9357" s="1109"/>
      <c r="K9357" s="1112"/>
      <c r="L9357" s="1091"/>
      <c r="M9357" s="1091"/>
      <c r="N9357" s="1091"/>
      <c r="O9357" s="1091"/>
      <c r="P9357" s="1096"/>
      <c r="Q9357" s="1096"/>
      <c r="R9357" s="1096"/>
      <c r="S9357" s="1091"/>
    </row>
    <row r="9358" spans="1:19" x14ac:dyDescent="0.3">
      <c r="A9358" s="1090">
        <v>9353</v>
      </c>
      <c r="B9358" s="1091"/>
      <c r="C9358" s="1091"/>
      <c r="D9358" s="1097"/>
      <c r="E9358" s="1093">
        <f t="shared" si="585"/>
        <v>0</v>
      </c>
      <c r="F9358" s="1094">
        <f t="shared" si="586"/>
        <v>0</v>
      </c>
      <c r="G9358" s="1095">
        <f t="shared" si="587"/>
        <v>0</v>
      </c>
      <c r="H9358" s="1090" t="str">
        <f t="shared" ca="1" si="588"/>
        <v/>
      </c>
      <c r="I9358" s="1109"/>
      <c r="J9358" s="1109"/>
      <c r="K9358" s="1112"/>
      <c r="L9358" s="1091"/>
      <c r="M9358" s="1091"/>
      <c r="N9358" s="1091"/>
      <c r="O9358" s="1091"/>
      <c r="P9358" s="1096"/>
      <c r="Q9358" s="1096"/>
      <c r="R9358" s="1096"/>
      <c r="S9358" s="1091"/>
    </row>
    <row r="9359" spans="1:19" x14ac:dyDescent="0.3">
      <c r="A9359" s="1090">
        <v>9354</v>
      </c>
      <c r="B9359" s="1091"/>
      <c r="C9359" s="1091"/>
      <c r="D9359" s="1097"/>
      <c r="E9359" s="1093">
        <f t="shared" si="585"/>
        <v>0</v>
      </c>
      <c r="F9359" s="1094">
        <f t="shared" si="586"/>
        <v>0</v>
      </c>
      <c r="G9359" s="1095">
        <f t="shared" si="587"/>
        <v>0</v>
      </c>
      <c r="H9359" s="1090" t="str">
        <f t="shared" ca="1" si="588"/>
        <v/>
      </c>
      <c r="I9359" s="1109"/>
      <c r="J9359" s="1109"/>
      <c r="K9359" s="1112"/>
      <c r="L9359" s="1091"/>
      <c r="M9359" s="1091"/>
      <c r="N9359" s="1091"/>
      <c r="O9359" s="1091"/>
      <c r="P9359" s="1096"/>
      <c r="Q9359" s="1096"/>
      <c r="R9359" s="1096"/>
      <c r="S9359" s="1091"/>
    </row>
    <row r="9360" spans="1:19" x14ac:dyDescent="0.3">
      <c r="A9360" s="1090">
        <v>9355</v>
      </c>
      <c r="B9360" s="1091"/>
      <c r="C9360" s="1091"/>
      <c r="D9360" s="1097"/>
      <c r="E9360" s="1093">
        <f t="shared" si="585"/>
        <v>0</v>
      </c>
      <c r="F9360" s="1094">
        <f t="shared" si="586"/>
        <v>0</v>
      </c>
      <c r="G9360" s="1095">
        <f t="shared" si="587"/>
        <v>0</v>
      </c>
      <c r="H9360" s="1090" t="str">
        <f t="shared" ca="1" si="588"/>
        <v/>
      </c>
      <c r="I9360" s="1109"/>
      <c r="J9360" s="1109"/>
      <c r="K9360" s="1112"/>
      <c r="L9360" s="1091"/>
      <c r="M9360" s="1091"/>
      <c r="N9360" s="1091"/>
      <c r="O9360" s="1091"/>
      <c r="P9360" s="1096"/>
      <c r="Q9360" s="1096"/>
      <c r="R9360" s="1096"/>
      <c r="S9360" s="1091"/>
    </row>
    <row r="9361" spans="1:19" x14ac:dyDescent="0.3">
      <c r="A9361" s="1090">
        <v>9356</v>
      </c>
      <c r="B9361" s="1091"/>
      <c r="C9361" s="1091"/>
      <c r="D9361" s="1097"/>
      <c r="E9361" s="1093">
        <f t="shared" si="585"/>
        <v>0</v>
      </c>
      <c r="F9361" s="1094">
        <f t="shared" si="586"/>
        <v>0</v>
      </c>
      <c r="G9361" s="1095">
        <f t="shared" si="587"/>
        <v>0</v>
      </c>
      <c r="H9361" s="1090" t="str">
        <f t="shared" ca="1" si="588"/>
        <v/>
      </c>
      <c r="I9361" s="1109"/>
      <c r="J9361" s="1109"/>
      <c r="K9361" s="1112"/>
      <c r="L9361" s="1091"/>
      <c r="M9361" s="1091"/>
      <c r="N9361" s="1091"/>
      <c r="O9361" s="1091"/>
      <c r="P9361" s="1096"/>
      <c r="Q9361" s="1096"/>
      <c r="R9361" s="1096"/>
      <c r="S9361" s="1091"/>
    </row>
    <row r="9362" spans="1:19" x14ac:dyDescent="0.3">
      <c r="A9362" s="1090">
        <v>9357</v>
      </c>
      <c r="B9362" s="1091"/>
      <c r="C9362" s="1091"/>
      <c r="D9362" s="1097"/>
      <c r="E9362" s="1093">
        <f t="shared" si="585"/>
        <v>0</v>
      </c>
      <c r="F9362" s="1094">
        <f t="shared" si="586"/>
        <v>0</v>
      </c>
      <c r="G9362" s="1095">
        <f t="shared" si="587"/>
        <v>0</v>
      </c>
      <c r="H9362" s="1090" t="str">
        <f t="shared" ca="1" si="588"/>
        <v/>
      </c>
      <c r="I9362" s="1109"/>
      <c r="J9362" s="1109"/>
      <c r="K9362" s="1112"/>
      <c r="L9362" s="1091"/>
      <c r="M9362" s="1091"/>
      <c r="N9362" s="1091"/>
      <c r="O9362" s="1091"/>
      <c r="P9362" s="1096"/>
      <c r="Q9362" s="1096"/>
      <c r="R9362" s="1096"/>
      <c r="S9362" s="1091"/>
    </row>
    <row r="9363" spans="1:19" x14ac:dyDescent="0.3">
      <c r="A9363" s="1090">
        <v>9358</v>
      </c>
      <c r="B9363" s="1091"/>
      <c r="C9363" s="1091"/>
      <c r="D9363" s="1097"/>
      <c r="E9363" s="1093">
        <f t="shared" si="585"/>
        <v>0</v>
      </c>
      <c r="F9363" s="1094">
        <f t="shared" si="586"/>
        <v>0</v>
      </c>
      <c r="G9363" s="1095">
        <f t="shared" si="587"/>
        <v>0</v>
      </c>
      <c r="H9363" s="1090" t="str">
        <f t="shared" ca="1" si="588"/>
        <v/>
      </c>
      <c r="I9363" s="1109"/>
      <c r="J9363" s="1109"/>
      <c r="K9363" s="1112"/>
      <c r="L9363" s="1091"/>
      <c r="M9363" s="1091"/>
      <c r="N9363" s="1091"/>
      <c r="O9363" s="1091"/>
      <c r="P9363" s="1096"/>
      <c r="Q9363" s="1096"/>
      <c r="R9363" s="1096"/>
      <c r="S9363" s="1091"/>
    </row>
    <row r="9364" spans="1:19" x14ac:dyDescent="0.3">
      <c r="A9364" s="1090">
        <v>9359</v>
      </c>
      <c r="B9364" s="1091"/>
      <c r="C9364" s="1091"/>
      <c r="D9364" s="1097"/>
      <c r="E9364" s="1093">
        <f t="shared" si="585"/>
        <v>0</v>
      </c>
      <c r="F9364" s="1094">
        <f t="shared" si="586"/>
        <v>0</v>
      </c>
      <c r="G9364" s="1095">
        <f t="shared" si="587"/>
        <v>0</v>
      </c>
      <c r="H9364" s="1090" t="str">
        <f t="shared" ca="1" si="588"/>
        <v/>
      </c>
      <c r="I9364" s="1109"/>
      <c r="J9364" s="1109"/>
      <c r="K9364" s="1112"/>
      <c r="L9364" s="1091"/>
      <c r="M9364" s="1091"/>
      <c r="N9364" s="1091"/>
      <c r="O9364" s="1091"/>
      <c r="P9364" s="1096"/>
      <c r="Q9364" s="1096"/>
      <c r="R9364" s="1096"/>
      <c r="S9364" s="1091"/>
    </row>
    <row r="9365" spans="1:19" x14ac:dyDescent="0.3">
      <c r="A9365" s="1090">
        <v>9360</v>
      </c>
      <c r="B9365" s="1091"/>
      <c r="C9365" s="1091"/>
      <c r="D9365" s="1097"/>
      <c r="E9365" s="1093">
        <f t="shared" si="585"/>
        <v>0</v>
      </c>
      <c r="F9365" s="1094">
        <f t="shared" si="586"/>
        <v>0</v>
      </c>
      <c r="G9365" s="1095">
        <f t="shared" si="587"/>
        <v>0</v>
      </c>
      <c r="H9365" s="1090" t="str">
        <f t="shared" ca="1" si="588"/>
        <v/>
      </c>
      <c r="I9365" s="1109"/>
      <c r="J9365" s="1109"/>
      <c r="K9365" s="1112"/>
      <c r="L9365" s="1091"/>
      <c r="M9365" s="1091"/>
      <c r="N9365" s="1091"/>
      <c r="O9365" s="1091"/>
      <c r="P9365" s="1096"/>
      <c r="Q9365" s="1096"/>
      <c r="R9365" s="1096"/>
      <c r="S9365" s="1091"/>
    </row>
    <row r="9366" spans="1:19" x14ac:dyDescent="0.3">
      <c r="A9366" s="1090">
        <v>9361</v>
      </c>
      <c r="B9366" s="1091"/>
      <c r="C9366" s="1091"/>
      <c r="D9366" s="1097"/>
      <c r="E9366" s="1093">
        <f t="shared" si="585"/>
        <v>0</v>
      </c>
      <c r="F9366" s="1094">
        <f t="shared" si="586"/>
        <v>0</v>
      </c>
      <c r="G9366" s="1095">
        <f t="shared" si="587"/>
        <v>0</v>
      </c>
      <c r="H9366" s="1090" t="str">
        <f t="shared" ca="1" si="588"/>
        <v/>
      </c>
      <c r="I9366" s="1109"/>
      <c r="J9366" s="1109"/>
      <c r="K9366" s="1112"/>
      <c r="L9366" s="1091"/>
      <c r="M9366" s="1091"/>
      <c r="N9366" s="1091"/>
      <c r="O9366" s="1091"/>
      <c r="P9366" s="1096"/>
      <c r="Q9366" s="1096"/>
      <c r="R9366" s="1096"/>
      <c r="S9366" s="1091"/>
    </row>
    <row r="9367" spans="1:19" x14ac:dyDescent="0.3">
      <c r="A9367" s="1090">
        <v>9362</v>
      </c>
      <c r="B9367" s="1091"/>
      <c r="C9367" s="1091"/>
      <c r="D9367" s="1097"/>
      <c r="E9367" s="1093">
        <f t="shared" si="585"/>
        <v>0</v>
      </c>
      <c r="F9367" s="1094">
        <f t="shared" si="586"/>
        <v>0</v>
      </c>
      <c r="G9367" s="1095">
        <f t="shared" si="587"/>
        <v>0</v>
      </c>
      <c r="H9367" s="1090" t="str">
        <f t="shared" ca="1" si="588"/>
        <v/>
      </c>
      <c r="I9367" s="1109"/>
      <c r="J9367" s="1109"/>
      <c r="K9367" s="1112"/>
      <c r="L9367" s="1091"/>
      <c r="M9367" s="1091"/>
      <c r="N9367" s="1091"/>
      <c r="O9367" s="1091"/>
      <c r="P9367" s="1096"/>
      <c r="Q9367" s="1096"/>
      <c r="R9367" s="1096"/>
      <c r="S9367" s="1091"/>
    </row>
    <row r="9368" spans="1:19" x14ac:dyDescent="0.3">
      <c r="A9368" s="1090">
        <v>9363</v>
      </c>
      <c r="B9368" s="1091"/>
      <c r="C9368" s="1091"/>
      <c r="D9368" s="1097"/>
      <c r="E9368" s="1093">
        <f t="shared" si="585"/>
        <v>0</v>
      </c>
      <c r="F9368" s="1094">
        <f t="shared" si="586"/>
        <v>0</v>
      </c>
      <c r="G9368" s="1095">
        <f t="shared" si="587"/>
        <v>0</v>
      </c>
      <c r="H9368" s="1090" t="str">
        <f t="shared" ca="1" si="588"/>
        <v/>
      </c>
      <c r="I9368" s="1109"/>
      <c r="J9368" s="1109"/>
      <c r="K9368" s="1112"/>
      <c r="L9368" s="1091"/>
      <c r="M9368" s="1091"/>
      <c r="N9368" s="1091"/>
      <c r="O9368" s="1091"/>
      <c r="P9368" s="1096"/>
      <c r="Q9368" s="1096"/>
      <c r="R9368" s="1096"/>
      <c r="S9368" s="1091"/>
    </row>
    <row r="9369" spans="1:19" x14ac:dyDescent="0.3">
      <c r="A9369" s="1090">
        <v>9364</v>
      </c>
      <c r="B9369" s="1091"/>
      <c r="C9369" s="1091"/>
      <c r="D9369" s="1097"/>
      <c r="E9369" s="1093">
        <f t="shared" si="585"/>
        <v>0</v>
      </c>
      <c r="F9369" s="1094">
        <f t="shared" si="586"/>
        <v>0</v>
      </c>
      <c r="G9369" s="1095">
        <f t="shared" si="587"/>
        <v>0</v>
      </c>
      <c r="H9369" s="1090" t="str">
        <f t="shared" ca="1" si="588"/>
        <v/>
      </c>
      <c r="I9369" s="1109"/>
      <c r="J9369" s="1109"/>
      <c r="K9369" s="1112"/>
      <c r="L9369" s="1091"/>
      <c r="M9369" s="1091"/>
      <c r="N9369" s="1091"/>
      <c r="O9369" s="1091"/>
      <c r="P9369" s="1096"/>
      <c r="Q9369" s="1096"/>
      <c r="R9369" s="1096"/>
      <c r="S9369" s="1091"/>
    </row>
    <row r="9370" spans="1:19" x14ac:dyDescent="0.3">
      <c r="A9370" s="1090">
        <v>9365</v>
      </c>
      <c r="B9370" s="1091"/>
      <c r="C9370" s="1091"/>
      <c r="D9370" s="1097"/>
      <c r="E9370" s="1093">
        <f t="shared" si="585"/>
        <v>0</v>
      </c>
      <c r="F9370" s="1094">
        <f t="shared" si="586"/>
        <v>0</v>
      </c>
      <c r="G9370" s="1095">
        <f t="shared" si="587"/>
        <v>0</v>
      </c>
      <c r="H9370" s="1090" t="str">
        <f t="shared" ca="1" si="588"/>
        <v/>
      </c>
      <c r="I9370" s="1109"/>
      <c r="J9370" s="1109"/>
      <c r="K9370" s="1112"/>
      <c r="L9370" s="1091"/>
      <c r="M9370" s="1091"/>
      <c r="N9370" s="1091"/>
      <c r="O9370" s="1091"/>
      <c r="P9370" s="1096"/>
      <c r="Q9370" s="1096"/>
      <c r="R9370" s="1096"/>
      <c r="S9370" s="1091"/>
    </row>
    <row r="9371" spans="1:19" x14ac:dyDescent="0.3">
      <c r="A9371" s="1090">
        <v>9366</v>
      </c>
      <c r="B9371" s="1091"/>
      <c r="C9371" s="1091"/>
      <c r="D9371" s="1097"/>
      <c r="E9371" s="1093">
        <f t="shared" si="585"/>
        <v>0</v>
      </c>
      <c r="F9371" s="1094">
        <f t="shared" si="586"/>
        <v>0</v>
      </c>
      <c r="G9371" s="1095">
        <f t="shared" si="587"/>
        <v>0</v>
      </c>
      <c r="H9371" s="1090" t="str">
        <f t="shared" ca="1" si="588"/>
        <v/>
      </c>
      <c r="I9371" s="1109"/>
      <c r="J9371" s="1109"/>
      <c r="K9371" s="1112"/>
      <c r="L9371" s="1091"/>
      <c r="M9371" s="1091"/>
      <c r="N9371" s="1091"/>
      <c r="O9371" s="1091"/>
      <c r="P9371" s="1096"/>
      <c r="Q9371" s="1096"/>
      <c r="R9371" s="1096"/>
      <c r="S9371" s="1091"/>
    </row>
    <row r="9372" spans="1:19" x14ac:dyDescent="0.3">
      <c r="A9372" s="1090">
        <v>9367</v>
      </c>
      <c r="B9372" s="1091"/>
      <c r="C9372" s="1091"/>
      <c r="D9372" s="1097"/>
      <c r="E9372" s="1093">
        <f t="shared" si="585"/>
        <v>0</v>
      </c>
      <c r="F9372" s="1094">
        <f t="shared" si="586"/>
        <v>0</v>
      </c>
      <c r="G9372" s="1095">
        <f t="shared" si="587"/>
        <v>0</v>
      </c>
      <c r="H9372" s="1090" t="str">
        <f t="shared" ca="1" si="588"/>
        <v/>
      </c>
      <c r="I9372" s="1109"/>
      <c r="J9372" s="1109"/>
      <c r="K9372" s="1112"/>
      <c r="L9372" s="1091"/>
      <c r="M9372" s="1091"/>
      <c r="N9372" s="1091"/>
      <c r="O9372" s="1091"/>
      <c r="P9372" s="1096"/>
      <c r="Q9372" s="1096"/>
      <c r="R9372" s="1096"/>
      <c r="S9372" s="1091"/>
    </row>
    <row r="9373" spans="1:19" x14ac:dyDescent="0.3">
      <c r="A9373" s="1090">
        <v>9368</v>
      </c>
      <c r="B9373" s="1091"/>
      <c r="C9373" s="1091"/>
      <c r="D9373" s="1097"/>
      <c r="E9373" s="1093">
        <f t="shared" si="585"/>
        <v>0</v>
      </c>
      <c r="F9373" s="1094">
        <f t="shared" si="586"/>
        <v>0</v>
      </c>
      <c r="G9373" s="1095">
        <f t="shared" si="587"/>
        <v>0</v>
      </c>
      <c r="H9373" s="1090" t="str">
        <f t="shared" ca="1" si="588"/>
        <v/>
      </c>
      <c r="I9373" s="1109"/>
      <c r="J9373" s="1109"/>
      <c r="K9373" s="1112"/>
      <c r="L9373" s="1091"/>
      <c r="M9373" s="1091"/>
      <c r="N9373" s="1091"/>
      <c r="O9373" s="1091"/>
      <c r="P9373" s="1096"/>
      <c r="Q9373" s="1096"/>
      <c r="R9373" s="1096"/>
      <c r="S9373" s="1091"/>
    </row>
    <row r="9374" spans="1:19" x14ac:dyDescent="0.3">
      <c r="A9374" s="1090">
        <v>9369</v>
      </c>
      <c r="B9374" s="1091"/>
      <c r="C9374" s="1091"/>
      <c r="D9374" s="1097"/>
      <c r="E9374" s="1093">
        <f t="shared" si="585"/>
        <v>0</v>
      </c>
      <c r="F9374" s="1094">
        <f t="shared" si="586"/>
        <v>0</v>
      </c>
      <c r="G9374" s="1095">
        <f t="shared" si="587"/>
        <v>0</v>
      </c>
      <c r="H9374" s="1090" t="str">
        <f t="shared" ca="1" si="588"/>
        <v/>
      </c>
      <c r="I9374" s="1109"/>
      <c r="J9374" s="1109"/>
      <c r="K9374" s="1112"/>
      <c r="L9374" s="1091"/>
      <c r="M9374" s="1091"/>
      <c r="N9374" s="1091"/>
      <c r="O9374" s="1091"/>
      <c r="P9374" s="1096"/>
      <c r="Q9374" s="1096"/>
      <c r="R9374" s="1096"/>
      <c r="S9374" s="1091"/>
    </row>
    <row r="9375" spans="1:19" x14ac:dyDescent="0.3">
      <c r="A9375" s="1090">
        <v>9370</v>
      </c>
      <c r="B9375" s="1091"/>
      <c r="C9375" s="1091"/>
      <c r="D9375" s="1097"/>
      <c r="E9375" s="1093">
        <f t="shared" si="585"/>
        <v>0</v>
      </c>
      <c r="F9375" s="1094">
        <f t="shared" si="586"/>
        <v>0</v>
      </c>
      <c r="G9375" s="1095">
        <f t="shared" si="587"/>
        <v>0</v>
      </c>
      <c r="H9375" s="1090" t="str">
        <f t="shared" ca="1" si="588"/>
        <v/>
      </c>
      <c r="I9375" s="1109"/>
      <c r="J9375" s="1109"/>
      <c r="K9375" s="1112"/>
      <c r="L9375" s="1091"/>
      <c r="M9375" s="1091"/>
      <c r="N9375" s="1091"/>
      <c r="O9375" s="1091"/>
      <c r="P9375" s="1096"/>
      <c r="Q9375" s="1096"/>
      <c r="R9375" s="1096"/>
      <c r="S9375" s="1091"/>
    </row>
    <row r="9376" spans="1:19" x14ac:dyDescent="0.3">
      <c r="A9376" s="1090">
        <v>9371</v>
      </c>
      <c r="B9376" s="1091"/>
      <c r="C9376" s="1091"/>
      <c r="D9376" s="1097"/>
      <c r="E9376" s="1093">
        <f t="shared" si="585"/>
        <v>0</v>
      </c>
      <c r="F9376" s="1094">
        <f t="shared" si="586"/>
        <v>0</v>
      </c>
      <c r="G9376" s="1095">
        <f t="shared" si="587"/>
        <v>0</v>
      </c>
      <c r="H9376" s="1090" t="str">
        <f t="shared" ca="1" si="588"/>
        <v/>
      </c>
      <c r="I9376" s="1109"/>
      <c r="J9376" s="1109"/>
      <c r="K9376" s="1112"/>
      <c r="L9376" s="1091"/>
      <c r="M9376" s="1091"/>
      <c r="N9376" s="1091"/>
      <c r="O9376" s="1091"/>
      <c r="P9376" s="1096"/>
      <c r="Q9376" s="1096"/>
      <c r="R9376" s="1096"/>
      <c r="S9376" s="1091"/>
    </row>
    <row r="9377" spans="1:19" x14ac:dyDescent="0.3">
      <c r="A9377" s="1090">
        <v>9372</v>
      </c>
      <c r="B9377" s="1091"/>
      <c r="C9377" s="1091"/>
      <c r="D9377" s="1097"/>
      <c r="E9377" s="1093">
        <f t="shared" si="585"/>
        <v>0</v>
      </c>
      <c r="F9377" s="1094">
        <f t="shared" si="586"/>
        <v>0</v>
      </c>
      <c r="G9377" s="1095">
        <f t="shared" si="587"/>
        <v>0</v>
      </c>
      <c r="H9377" s="1090" t="str">
        <f t="shared" ca="1" si="588"/>
        <v/>
      </c>
      <c r="I9377" s="1109"/>
      <c r="J9377" s="1109"/>
      <c r="K9377" s="1112"/>
      <c r="L9377" s="1091"/>
      <c r="M9377" s="1091"/>
      <c r="N9377" s="1091"/>
      <c r="O9377" s="1091"/>
      <c r="P9377" s="1096"/>
      <c r="Q9377" s="1096"/>
      <c r="R9377" s="1096"/>
      <c r="S9377" s="1091"/>
    </row>
    <row r="9378" spans="1:19" x14ac:dyDescent="0.3">
      <c r="A9378" s="1090">
        <v>9373</v>
      </c>
      <c r="B9378" s="1091"/>
      <c r="C9378" s="1091"/>
      <c r="D9378" s="1097"/>
      <c r="E9378" s="1093">
        <f t="shared" si="585"/>
        <v>0</v>
      </c>
      <c r="F9378" s="1094">
        <f t="shared" si="586"/>
        <v>0</v>
      </c>
      <c r="G9378" s="1095">
        <f t="shared" si="587"/>
        <v>0</v>
      </c>
      <c r="H9378" s="1090" t="str">
        <f t="shared" ca="1" si="588"/>
        <v/>
      </c>
      <c r="I9378" s="1109"/>
      <c r="J9378" s="1109"/>
      <c r="K9378" s="1112"/>
      <c r="L9378" s="1091"/>
      <c r="M9378" s="1091"/>
      <c r="N9378" s="1091"/>
      <c r="O9378" s="1091"/>
      <c r="P9378" s="1096"/>
      <c r="Q9378" s="1096"/>
      <c r="R9378" s="1096"/>
      <c r="S9378" s="1091"/>
    </row>
    <row r="9379" spans="1:19" x14ac:dyDescent="0.3">
      <c r="A9379" s="1090">
        <v>9374</v>
      </c>
      <c r="B9379" s="1091"/>
      <c r="C9379" s="1091"/>
      <c r="D9379" s="1097"/>
      <c r="E9379" s="1093">
        <f t="shared" si="585"/>
        <v>0</v>
      </c>
      <c r="F9379" s="1094">
        <f t="shared" si="586"/>
        <v>0</v>
      </c>
      <c r="G9379" s="1095">
        <f t="shared" si="587"/>
        <v>0</v>
      </c>
      <c r="H9379" s="1090" t="str">
        <f t="shared" ca="1" si="588"/>
        <v/>
      </c>
      <c r="I9379" s="1109"/>
      <c r="J9379" s="1109"/>
      <c r="K9379" s="1112"/>
      <c r="L9379" s="1091"/>
      <c r="M9379" s="1091"/>
      <c r="N9379" s="1091"/>
      <c r="O9379" s="1091"/>
      <c r="P9379" s="1096"/>
      <c r="Q9379" s="1096"/>
      <c r="R9379" s="1096"/>
      <c r="S9379" s="1091"/>
    </row>
    <row r="9380" spans="1:19" x14ac:dyDescent="0.3">
      <c r="A9380" s="1090">
        <v>9375</v>
      </c>
      <c r="B9380" s="1091"/>
      <c r="C9380" s="1091"/>
      <c r="D9380" s="1097"/>
      <c r="E9380" s="1093">
        <f t="shared" si="585"/>
        <v>0</v>
      </c>
      <c r="F9380" s="1094">
        <f t="shared" si="586"/>
        <v>0</v>
      </c>
      <c r="G9380" s="1095">
        <f t="shared" si="587"/>
        <v>0</v>
      </c>
      <c r="H9380" s="1090" t="str">
        <f t="shared" ca="1" si="588"/>
        <v/>
      </c>
      <c r="I9380" s="1109"/>
      <c r="J9380" s="1109"/>
      <c r="K9380" s="1112"/>
      <c r="L9380" s="1091"/>
      <c r="M9380" s="1091"/>
      <c r="N9380" s="1091"/>
      <c r="O9380" s="1091"/>
      <c r="P9380" s="1096"/>
      <c r="Q9380" s="1096"/>
      <c r="R9380" s="1096"/>
      <c r="S9380" s="1091"/>
    </row>
    <row r="9381" spans="1:19" x14ac:dyDescent="0.3">
      <c r="A9381" s="1090">
        <v>9376</v>
      </c>
      <c r="B9381" s="1091"/>
      <c r="C9381" s="1091"/>
      <c r="D9381" s="1097"/>
      <c r="E9381" s="1093">
        <f t="shared" si="585"/>
        <v>0</v>
      </c>
      <c r="F9381" s="1094">
        <f t="shared" si="586"/>
        <v>0</v>
      </c>
      <c r="G9381" s="1095">
        <f t="shared" si="587"/>
        <v>0</v>
      </c>
      <c r="H9381" s="1090" t="str">
        <f t="shared" ca="1" si="588"/>
        <v/>
      </c>
      <c r="I9381" s="1109"/>
      <c r="J9381" s="1109"/>
      <c r="K9381" s="1112"/>
      <c r="L9381" s="1091"/>
      <c r="M9381" s="1091"/>
      <c r="N9381" s="1091"/>
      <c r="O9381" s="1091"/>
      <c r="P9381" s="1096"/>
      <c r="Q9381" s="1096"/>
      <c r="R9381" s="1096"/>
      <c r="S9381" s="1091"/>
    </row>
    <row r="9382" spans="1:19" x14ac:dyDescent="0.3">
      <c r="A9382" s="1090">
        <v>9377</v>
      </c>
      <c r="B9382" s="1091"/>
      <c r="C9382" s="1091"/>
      <c r="D9382" s="1097"/>
      <c r="E9382" s="1093">
        <f t="shared" si="585"/>
        <v>0</v>
      </c>
      <c r="F9382" s="1094">
        <f t="shared" si="586"/>
        <v>0</v>
      </c>
      <c r="G9382" s="1095">
        <f t="shared" si="587"/>
        <v>0</v>
      </c>
      <c r="H9382" s="1090" t="str">
        <f t="shared" ca="1" si="588"/>
        <v/>
      </c>
      <c r="I9382" s="1109"/>
      <c r="J9382" s="1109"/>
      <c r="K9382" s="1112"/>
      <c r="L9382" s="1091"/>
      <c r="M9382" s="1091"/>
      <c r="N9382" s="1091"/>
      <c r="O9382" s="1091"/>
      <c r="P9382" s="1096"/>
      <c r="Q9382" s="1096"/>
      <c r="R9382" s="1096"/>
      <c r="S9382" s="1091"/>
    </row>
    <row r="9383" spans="1:19" x14ac:dyDescent="0.3">
      <c r="A9383" s="1090">
        <v>9378</v>
      </c>
      <c r="B9383" s="1091"/>
      <c r="C9383" s="1091"/>
      <c r="D9383" s="1097"/>
      <c r="E9383" s="1093">
        <f t="shared" si="585"/>
        <v>0</v>
      </c>
      <c r="F9383" s="1094">
        <f t="shared" si="586"/>
        <v>0</v>
      </c>
      <c r="G9383" s="1095">
        <f t="shared" si="587"/>
        <v>0</v>
      </c>
      <c r="H9383" s="1090" t="str">
        <f t="shared" ca="1" si="588"/>
        <v/>
      </c>
      <c r="I9383" s="1109"/>
      <c r="J9383" s="1109"/>
      <c r="K9383" s="1112"/>
      <c r="L9383" s="1091"/>
      <c r="M9383" s="1091"/>
      <c r="N9383" s="1091"/>
      <c r="O9383" s="1091"/>
      <c r="P9383" s="1096"/>
      <c r="Q9383" s="1096"/>
      <c r="R9383" s="1096"/>
      <c r="S9383" s="1091"/>
    </row>
    <row r="9384" spans="1:19" x14ac:dyDescent="0.3">
      <c r="A9384" s="1090">
        <v>9379</v>
      </c>
      <c r="B9384" s="1091"/>
      <c r="C9384" s="1091"/>
      <c r="D9384" s="1097"/>
      <c r="E9384" s="1093">
        <f t="shared" si="585"/>
        <v>0</v>
      </c>
      <c r="F9384" s="1094">
        <f t="shared" si="586"/>
        <v>0</v>
      </c>
      <c r="G9384" s="1095">
        <f t="shared" si="587"/>
        <v>0</v>
      </c>
      <c r="H9384" s="1090" t="str">
        <f t="shared" ca="1" si="588"/>
        <v/>
      </c>
      <c r="I9384" s="1109"/>
      <c r="J9384" s="1109"/>
      <c r="K9384" s="1112"/>
      <c r="L9384" s="1091"/>
      <c r="M9384" s="1091"/>
      <c r="N9384" s="1091"/>
      <c r="O9384" s="1091"/>
      <c r="P9384" s="1096"/>
      <c r="Q9384" s="1096"/>
      <c r="R9384" s="1096"/>
      <c r="S9384" s="1091"/>
    </row>
    <row r="9385" spans="1:19" x14ac:dyDescent="0.3">
      <c r="A9385" s="1090">
        <v>9380</v>
      </c>
      <c r="B9385" s="1091"/>
      <c r="C9385" s="1091"/>
      <c r="D9385" s="1097"/>
      <c r="E9385" s="1093">
        <f t="shared" si="585"/>
        <v>0</v>
      </c>
      <c r="F9385" s="1094">
        <f t="shared" si="586"/>
        <v>0</v>
      </c>
      <c r="G9385" s="1095">
        <f t="shared" si="587"/>
        <v>0</v>
      </c>
      <c r="H9385" s="1090" t="str">
        <f t="shared" ca="1" si="588"/>
        <v/>
      </c>
      <c r="I9385" s="1109"/>
      <c r="J9385" s="1109"/>
      <c r="K9385" s="1112"/>
      <c r="L9385" s="1091"/>
      <c r="M9385" s="1091"/>
      <c r="N9385" s="1091"/>
      <c r="O9385" s="1091"/>
      <c r="P9385" s="1096"/>
      <c r="Q9385" s="1096"/>
      <c r="R9385" s="1096"/>
      <c r="S9385" s="1091"/>
    </row>
    <row r="9386" spans="1:19" x14ac:dyDescent="0.3">
      <c r="A9386" s="1090">
        <v>9381</v>
      </c>
      <c r="B9386" s="1091"/>
      <c r="C9386" s="1091"/>
      <c r="D9386" s="1097"/>
      <c r="E9386" s="1093">
        <f t="shared" si="585"/>
        <v>0</v>
      </c>
      <c r="F9386" s="1094">
        <f t="shared" si="586"/>
        <v>0</v>
      </c>
      <c r="G9386" s="1095">
        <f t="shared" si="587"/>
        <v>0</v>
      </c>
      <c r="H9386" s="1090" t="str">
        <f t="shared" ca="1" si="588"/>
        <v/>
      </c>
      <c r="I9386" s="1109"/>
      <c r="J9386" s="1109"/>
      <c r="K9386" s="1112"/>
      <c r="L9386" s="1091"/>
      <c r="M9386" s="1091"/>
      <c r="N9386" s="1091"/>
      <c r="O9386" s="1091"/>
      <c r="P9386" s="1096"/>
      <c r="Q9386" s="1096"/>
      <c r="R9386" s="1096"/>
      <c r="S9386" s="1091"/>
    </row>
    <row r="9387" spans="1:19" x14ac:dyDescent="0.3">
      <c r="A9387" s="1090">
        <v>9382</v>
      </c>
      <c r="B9387" s="1091"/>
      <c r="C9387" s="1091"/>
      <c r="D9387" s="1097"/>
      <c r="E9387" s="1093">
        <f t="shared" si="585"/>
        <v>0</v>
      </c>
      <c r="F9387" s="1094">
        <f t="shared" si="586"/>
        <v>0</v>
      </c>
      <c r="G9387" s="1095">
        <f t="shared" si="587"/>
        <v>0</v>
      </c>
      <c r="H9387" s="1090" t="str">
        <f t="shared" ca="1" si="588"/>
        <v/>
      </c>
      <c r="I9387" s="1109"/>
      <c r="J9387" s="1109"/>
      <c r="K9387" s="1112"/>
      <c r="L9387" s="1091"/>
      <c r="M9387" s="1091"/>
      <c r="N9387" s="1091"/>
      <c r="O9387" s="1091"/>
      <c r="P9387" s="1096"/>
      <c r="Q9387" s="1096"/>
      <c r="R9387" s="1096"/>
      <c r="S9387" s="1091"/>
    </row>
    <row r="9388" spans="1:19" x14ac:dyDescent="0.3">
      <c r="A9388" s="1090">
        <v>9383</v>
      </c>
      <c r="B9388" s="1091"/>
      <c r="C9388" s="1091"/>
      <c r="D9388" s="1097"/>
      <c r="E9388" s="1093">
        <f t="shared" si="585"/>
        <v>0</v>
      </c>
      <c r="F9388" s="1094">
        <f t="shared" si="586"/>
        <v>0</v>
      </c>
      <c r="G9388" s="1095">
        <f t="shared" si="587"/>
        <v>0</v>
      </c>
      <c r="H9388" s="1090" t="str">
        <f t="shared" ca="1" si="588"/>
        <v/>
      </c>
      <c r="I9388" s="1109"/>
      <c r="J9388" s="1109"/>
      <c r="K9388" s="1112"/>
      <c r="L9388" s="1091"/>
      <c r="M9388" s="1091"/>
      <c r="N9388" s="1091"/>
      <c r="O9388" s="1091"/>
      <c r="P9388" s="1096"/>
      <c r="Q9388" s="1096"/>
      <c r="R9388" s="1096"/>
      <c r="S9388" s="1091"/>
    </row>
    <row r="9389" spans="1:19" x14ac:dyDescent="0.3">
      <c r="A9389" s="1090">
        <v>9384</v>
      </c>
      <c r="B9389" s="1091"/>
      <c r="C9389" s="1091"/>
      <c r="D9389" s="1097"/>
      <c r="E9389" s="1093">
        <f t="shared" si="585"/>
        <v>0</v>
      </c>
      <c r="F9389" s="1094">
        <f t="shared" si="586"/>
        <v>0</v>
      </c>
      <c r="G9389" s="1095">
        <f t="shared" si="587"/>
        <v>0</v>
      </c>
      <c r="H9389" s="1090" t="str">
        <f t="shared" ca="1" si="588"/>
        <v/>
      </c>
      <c r="I9389" s="1109"/>
      <c r="J9389" s="1109"/>
      <c r="K9389" s="1112"/>
      <c r="L9389" s="1091"/>
      <c r="M9389" s="1091"/>
      <c r="N9389" s="1091"/>
      <c r="O9389" s="1091"/>
      <c r="P9389" s="1096"/>
      <c r="Q9389" s="1096"/>
      <c r="R9389" s="1096"/>
      <c r="S9389" s="1091"/>
    </row>
    <row r="9390" spans="1:19" x14ac:dyDescent="0.3">
      <c r="A9390" s="1090">
        <v>9385</v>
      </c>
      <c r="B9390" s="1091"/>
      <c r="C9390" s="1091"/>
      <c r="D9390" s="1097"/>
      <c r="E9390" s="1093">
        <f t="shared" si="585"/>
        <v>0</v>
      </c>
      <c r="F9390" s="1094">
        <f t="shared" si="586"/>
        <v>0</v>
      </c>
      <c r="G9390" s="1095">
        <f t="shared" si="587"/>
        <v>0</v>
      </c>
      <c r="H9390" s="1090" t="str">
        <f t="shared" ca="1" si="588"/>
        <v/>
      </c>
      <c r="I9390" s="1109"/>
      <c r="J9390" s="1109"/>
      <c r="K9390" s="1112"/>
      <c r="L9390" s="1091"/>
      <c r="M9390" s="1091"/>
      <c r="N9390" s="1091"/>
      <c r="O9390" s="1091"/>
      <c r="P9390" s="1096"/>
      <c r="Q9390" s="1096"/>
      <c r="R9390" s="1096"/>
      <c r="S9390" s="1091"/>
    </row>
    <row r="9391" spans="1:19" x14ac:dyDescent="0.3">
      <c r="A9391" s="1090">
        <v>9386</v>
      </c>
      <c r="B9391" s="1091"/>
      <c r="C9391" s="1091"/>
      <c r="D9391" s="1097"/>
      <c r="E9391" s="1093">
        <f t="shared" si="585"/>
        <v>0</v>
      </c>
      <c r="F9391" s="1094">
        <f t="shared" si="586"/>
        <v>0</v>
      </c>
      <c r="G9391" s="1095">
        <f t="shared" si="587"/>
        <v>0</v>
      </c>
      <c r="H9391" s="1090" t="str">
        <f t="shared" ca="1" si="588"/>
        <v/>
      </c>
      <c r="I9391" s="1109"/>
      <c r="J9391" s="1109"/>
      <c r="K9391" s="1112"/>
      <c r="L9391" s="1091"/>
      <c r="M9391" s="1091"/>
      <c r="N9391" s="1091"/>
      <c r="O9391" s="1091"/>
      <c r="P9391" s="1096"/>
      <c r="Q9391" s="1096"/>
      <c r="R9391" s="1096"/>
      <c r="S9391" s="1091"/>
    </row>
    <row r="9392" spans="1:19" x14ac:dyDescent="0.3">
      <c r="A9392" s="1090">
        <v>9387</v>
      </c>
      <c r="B9392" s="1091"/>
      <c r="C9392" s="1091"/>
      <c r="D9392" s="1097"/>
      <c r="E9392" s="1093">
        <f t="shared" si="585"/>
        <v>0</v>
      </c>
      <c r="F9392" s="1094">
        <f t="shared" si="586"/>
        <v>0</v>
      </c>
      <c r="G9392" s="1095">
        <f t="shared" si="587"/>
        <v>0</v>
      </c>
      <c r="H9392" s="1090" t="str">
        <f t="shared" ca="1" si="588"/>
        <v/>
      </c>
      <c r="I9392" s="1109"/>
      <c r="J9392" s="1109"/>
      <c r="K9392" s="1112"/>
      <c r="L9392" s="1091"/>
      <c r="M9392" s="1091"/>
      <c r="N9392" s="1091"/>
      <c r="O9392" s="1091"/>
      <c r="P9392" s="1096"/>
      <c r="Q9392" s="1096"/>
      <c r="R9392" s="1096"/>
      <c r="S9392" s="1091"/>
    </row>
    <row r="9393" spans="1:19" x14ac:dyDescent="0.3">
      <c r="A9393" s="1090">
        <v>9388</v>
      </c>
      <c r="B9393" s="1091"/>
      <c r="C9393" s="1091"/>
      <c r="D9393" s="1097"/>
      <c r="E9393" s="1093">
        <f t="shared" si="585"/>
        <v>0</v>
      </c>
      <c r="F9393" s="1094">
        <f t="shared" si="586"/>
        <v>0</v>
      </c>
      <c r="G9393" s="1095">
        <f t="shared" si="587"/>
        <v>0</v>
      </c>
      <c r="H9393" s="1090" t="str">
        <f t="shared" ca="1" si="588"/>
        <v/>
      </c>
      <c r="I9393" s="1109"/>
      <c r="J9393" s="1109"/>
      <c r="K9393" s="1112"/>
      <c r="L9393" s="1091"/>
      <c r="M9393" s="1091"/>
      <c r="N9393" s="1091"/>
      <c r="O9393" s="1091"/>
      <c r="P9393" s="1096"/>
      <c r="Q9393" s="1096"/>
      <c r="R9393" s="1096"/>
      <c r="S9393" s="1091"/>
    </row>
    <row r="9394" spans="1:19" x14ac:dyDescent="0.3">
      <c r="A9394" s="1090">
        <v>9389</v>
      </c>
      <c r="B9394" s="1091"/>
      <c r="C9394" s="1091"/>
      <c r="D9394" s="1097"/>
      <c r="E9394" s="1093">
        <f t="shared" si="585"/>
        <v>0</v>
      </c>
      <c r="F9394" s="1094">
        <f t="shared" si="586"/>
        <v>0</v>
      </c>
      <c r="G9394" s="1095">
        <f t="shared" si="587"/>
        <v>0</v>
      </c>
      <c r="H9394" s="1090" t="str">
        <f t="shared" ca="1" si="588"/>
        <v/>
      </c>
      <c r="I9394" s="1109"/>
      <c r="J9394" s="1109"/>
      <c r="K9394" s="1112"/>
      <c r="L9394" s="1091"/>
      <c r="M9394" s="1091"/>
      <c r="N9394" s="1091"/>
      <c r="O9394" s="1091"/>
      <c r="P9394" s="1096"/>
      <c r="Q9394" s="1096"/>
      <c r="R9394" s="1096"/>
      <c r="S9394" s="1091"/>
    </row>
    <row r="9395" spans="1:19" x14ac:dyDescent="0.3">
      <c r="A9395" s="1090">
        <v>9390</v>
      </c>
      <c r="B9395" s="1091"/>
      <c r="C9395" s="1091"/>
      <c r="D9395" s="1097"/>
      <c r="E9395" s="1093">
        <f t="shared" si="585"/>
        <v>0</v>
      </c>
      <c r="F9395" s="1094">
        <f t="shared" si="586"/>
        <v>0</v>
      </c>
      <c r="G9395" s="1095">
        <f t="shared" si="587"/>
        <v>0</v>
      </c>
      <c r="H9395" s="1090" t="str">
        <f t="shared" ca="1" si="588"/>
        <v/>
      </c>
      <c r="I9395" s="1109"/>
      <c r="J9395" s="1109"/>
      <c r="K9395" s="1112"/>
      <c r="L9395" s="1091"/>
      <c r="M9395" s="1091"/>
      <c r="N9395" s="1091"/>
      <c r="O9395" s="1091"/>
      <c r="P9395" s="1096"/>
      <c r="Q9395" s="1096"/>
      <c r="R9395" s="1096"/>
      <c r="S9395" s="1091"/>
    </row>
    <row r="9396" spans="1:19" x14ac:dyDescent="0.3">
      <c r="A9396" s="1090">
        <v>9391</v>
      </c>
      <c r="B9396" s="1091"/>
      <c r="C9396" s="1091"/>
      <c r="D9396" s="1097"/>
      <c r="E9396" s="1093">
        <f t="shared" si="585"/>
        <v>0</v>
      </c>
      <c r="F9396" s="1094">
        <f t="shared" si="586"/>
        <v>0</v>
      </c>
      <c r="G9396" s="1095">
        <f t="shared" si="587"/>
        <v>0</v>
      </c>
      <c r="H9396" s="1090" t="str">
        <f t="shared" ca="1" si="588"/>
        <v/>
      </c>
      <c r="I9396" s="1109"/>
      <c r="J9396" s="1109"/>
      <c r="K9396" s="1112"/>
      <c r="L9396" s="1091"/>
      <c r="M9396" s="1091"/>
      <c r="N9396" s="1091"/>
      <c r="O9396" s="1091"/>
      <c r="P9396" s="1096"/>
      <c r="Q9396" s="1096"/>
      <c r="R9396" s="1096"/>
      <c r="S9396" s="1091"/>
    </row>
    <row r="9397" spans="1:19" x14ac:dyDescent="0.3">
      <c r="A9397" s="1090">
        <v>9392</v>
      </c>
      <c r="B9397" s="1091"/>
      <c r="C9397" s="1091"/>
      <c r="D9397" s="1097"/>
      <c r="E9397" s="1093">
        <f t="shared" si="585"/>
        <v>0</v>
      </c>
      <c r="F9397" s="1094">
        <f t="shared" si="586"/>
        <v>0</v>
      </c>
      <c r="G9397" s="1095">
        <f t="shared" si="587"/>
        <v>0</v>
      </c>
      <c r="H9397" s="1090" t="str">
        <f t="shared" ca="1" si="588"/>
        <v/>
      </c>
      <c r="I9397" s="1109"/>
      <c r="J9397" s="1109"/>
      <c r="K9397" s="1112"/>
      <c r="L9397" s="1091"/>
      <c r="M9397" s="1091"/>
      <c r="N9397" s="1091"/>
      <c r="O9397" s="1091"/>
      <c r="P9397" s="1096"/>
      <c r="Q9397" s="1096"/>
      <c r="R9397" s="1096"/>
      <c r="S9397" s="1091"/>
    </row>
    <row r="9398" spans="1:19" x14ac:dyDescent="0.3">
      <c r="A9398" s="1090">
        <v>9393</v>
      </c>
      <c r="B9398" s="1091"/>
      <c r="C9398" s="1091"/>
      <c r="D9398" s="1097"/>
      <c r="E9398" s="1093">
        <f t="shared" si="585"/>
        <v>0</v>
      </c>
      <c r="F9398" s="1094">
        <f t="shared" si="586"/>
        <v>0</v>
      </c>
      <c r="G9398" s="1095">
        <f t="shared" si="587"/>
        <v>0</v>
      </c>
      <c r="H9398" s="1090" t="str">
        <f t="shared" ca="1" si="588"/>
        <v/>
      </c>
      <c r="I9398" s="1109"/>
      <c r="J9398" s="1109"/>
      <c r="K9398" s="1112"/>
      <c r="L9398" s="1091"/>
      <c r="M9398" s="1091"/>
      <c r="N9398" s="1091"/>
      <c r="O9398" s="1091"/>
      <c r="P9398" s="1096"/>
      <c r="Q9398" s="1096"/>
      <c r="R9398" s="1096"/>
      <c r="S9398" s="1091"/>
    </row>
    <row r="9399" spans="1:19" x14ac:dyDescent="0.3">
      <c r="A9399" s="1090">
        <v>9394</v>
      </c>
      <c r="B9399" s="1091"/>
      <c r="C9399" s="1091"/>
      <c r="D9399" s="1097"/>
      <c r="E9399" s="1093">
        <f t="shared" si="585"/>
        <v>0</v>
      </c>
      <c r="F9399" s="1094">
        <f t="shared" si="586"/>
        <v>0</v>
      </c>
      <c r="G9399" s="1095">
        <f t="shared" si="587"/>
        <v>0</v>
      </c>
      <c r="H9399" s="1090" t="str">
        <f t="shared" ca="1" si="588"/>
        <v/>
      </c>
      <c r="I9399" s="1109"/>
      <c r="J9399" s="1109"/>
      <c r="K9399" s="1112"/>
      <c r="L9399" s="1091"/>
      <c r="M9399" s="1091"/>
      <c r="N9399" s="1091"/>
      <c r="O9399" s="1091"/>
      <c r="P9399" s="1096"/>
      <c r="Q9399" s="1096"/>
      <c r="R9399" s="1096"/>
      <c r="S9399" s="1091"/>
    </row>
    <row r="9400" spans="1:19" x14ac:dyDescent="0.3">
      <c r="A9400" s="1090">
        <v>9395</v>
      </c>
      <c r="B9400" s="1091"/>
      <c r="C9400" s="1091"/>
      <c r="D9400" s="1097"/>
      <c r="E9400" s="1093">
        <f t="shared" si="585"/>
        <v>0</v>
      </c>
      <c r="F9400" s="1094">
        <f t="shared" si="586"/>
        <v>0</v>
      </c>
      <c r="G9400" s="1095">
        <f t="shared" si="587"/>
        <v>0</v>
      </c>
      <c r="H9400" s="1090" t="str">
        <f t="shared" ca="1" si="588"/>
        <v/>
      </c>
      <c r="I9400" s="1109"/>
      <c r="J9400" s="1109"/>
      <c r="K9400" s="1112"/>
      <c r="L9400" s="1091"/>
      <c r="M9400" s="1091"/>
      <c r="N9400" s="1091"/>
      <c r="O9400" s="1091"/>
      <c r="P9400" s="1096"/>
      <c r="Q9400" s="1096"/>
      <c r="R9400" s="1096"/>
      <c r="S9400" s="1091"/>
    </row>
    <row r="9401" spans="1:19" x14ac:dyDescent="0.3">
      <c r="A9401" s="1090">
        <v>9396</v>
      </c>
      <c r="B9401" s="1091"/>
      <c r="C9401" s="1091"/>
      <c r="D9401" s="1097"/>
      <c r="E9401" s="1093">
        <f t="shared" si="585"/>
        <v>0</v>
      </c>
      <c r="F9401" s="1094">
        <f t="shared" si="586"/>
        <v>0</v>
      </c>
      <c r="G9401" s="1095">
        <f t="shared" si="587"/>
        <v>0</v>
      </c>
      <c r="H9401" s="1090" t="str">
        <f t="shared" ca="1" si="588"/>
        <v/>
      </c>
      <c r="I9401" s="1109"/>
      <c r="J9401" s="1109"/>
      <c r="K9401" s="1112"/>
      <c r="L9401" s="1091"/>
      <c r="M9401" s="1091"/>
      <c r="N9401" s="1091"/>
      <c r="O9401" s="1091"/>
      <c r="P9401" s="1096"/>
      <c r="Q9401" s="1096"/>
      <c r="R9401" s="1096"/>
      <c r="S9401" s="1091"/>
    </row>
    <row r="9402" spans="1:19" x14ac:dyDescent="0.3">
      <c r="A9402" s="1090">
        <v>9397</v>
      </c>
      <c r="B9402" s="1091"/>
      <c r="C9402" s="1091"/>
      <c r="D9402" s="1097"/>
      <c r="E9402" s="1093">
        <f t="shared" si="585"/>
        <v>0</v>
      </c>
      <c r="F9402" s="1094">
        <f t="shared" si="586"/>
        <v>0</v>
      </c>
      <c r="G9402" s="1095">
        <f t="shared" si="587"/>
        <v>0</v>
      </c>
      <c r="H9402" s="1090" t="str">
        <f t="shared" ca="1" si="588"/>
        <v/>
      </c>
      <c r="I9402" s="1109"/>
      <c r="J9402" s="1109"/>
      <c r="K9402" s="1112"/>
      <c r="L9402" s="1091"/>
      <c r="M9402" s="1091"/>
      <c r="N9402" s="1091"/>
      <c r="O9402" s="1091"/>
      <c r="P9402" s="1096"/>
      <c r="Q9402" s="1096"/>
      <c r="R9402" s="1096"/>
      <c r="S9402" s="1091"/>
    </row>
    <row r="9403" spans="1:19" x14ac:dyDescent="0.3">
      <c r="A9403" s="1090">
        <v>9398</v>
      </c>
      <c r="B9403" s="1091"/>
      <c r="C9403" s="1091"/>
      <c r="D9403" s="1097"/>
      <c r="E9403" s="1093">
        <f t="shared" si="585"/>
        <v>0</v>
      </c>
      <c r="F9403" s="1094">
        <f t="shared" si="586"/>
        <v>0</v>
      </c>
      <c r="G9403" s="1095">
        <f t="shared" si="587"/>
        <v>0</v>
      </c>
      <c r="H9403" s="1090" t="str">
        <f t="shared" ca="1" si="588"/>
        <v/>
      </c>
      <c r="I9403" s="1109"/>
      <c r="J9403" s="1109"/>
      <c r="K9403" s="1112"/>
      <c r="L9403" s="1091"/>
      <c r="M9403" s="1091"/>
      <c r="N9403" s="1091"/>
      <c r="O9403" s="1091"/>
      <c r="P9403" s="1096"/>
      <c r="Q9403" s="1096"/>
      <c r="R9403" s="1096"/>
      <c r="S9403" s="1091"/>
    </row>
    <row r="9404" spans="1:19" x14ac:dyDescent="0.3">
      <c r="A9404" s="1090">
        <v>9399</v>
      </c>
      <c r="B9404" s="1091"/>
      <c r="C9404" s="1091"/>
      <c r="D9404" s="1097"/>
      <c r="E9404" s="1093">
        <f t="shared" si="585"/>
        <v>0</v>
      </c>
      <c r="F9404" s="1094">
        <f t="shared" si="586"/>
        <v>0</v>
      </c>
      <c r="G9404" s="1095">
        <f t="shared" si="587"/>
        <v>0</v>
      </c>
      <c r="H9404" s="1090" t="str">
        <f t="shared" ca="1" si="588"/>
        <v/>
      </c>
      <c r="I9404" s="1109"/>
      <c r="J9404" s="1109"/>
      <c r="K9404" s="1112"/>
      <c r="L9404" s="1091"/>
      <c r="M9404" s="1091"/>
      <c r="N9404" s="1091"/>
      <c r="O9404" s="1091"/>
      <c r="P9404" s="1096"/>
      <c r="Q9404" s="1096"/>
      <c r="R9404" s="1096"/>
      <c r="S9404" s="1091"/>
    </row>
    <row r="9405" spans="1:19" x14ac:dyDescent="0.3">
      <c r="A9405" s="1090">
        <v>9400</v>
      </c>
      <c r="B9405" s="1091"/>
      <c r="C9405" s="1091"/>
      <c r="D9405" s="1097"/>
      <c r="E9405" s="1093">
        <f t="shared" si="585"/>
        <v>0</v>
      </c>
      <c r="F9405" s="1094">
        <f t="shared" si="586"/>
        <v>0</v>
      </c>
      <c r="G9405" s="1095">
        <f t="shared" si="587"/>
        <v>0</v>
      </c>
      <c r="H9405" s="1090" t="str">
        <f t="shared" ca="1" si="588"/>
        <v/>
      </c>
      <c r="I9405" s="1109"/>
      <c r="J9405" s="1109"/>
      <c r="K9405" s="1112"/>
      <c r="L9405" s="1091"/>
      <c r="M9405" s="1091"/>
      <c r="N9405" s="1091"/>
      <c r="O9405" s="1091"/>
      <c r="P9405" s="1096"/>
      <c r="Q9405" s="1096"/>
      <c r="R9405" s="1096"/>
      <c r="S9405" s="1091"/>
    </row>
    <row r="9406" spans="1:19" x14ac:dyDescent="0.3">
      <c r="A9406" s="1090">
        <v>9401</v>
      </c>
      <c r="B9406" s="1091"/>
      <c r="C9406" s="1091"/>
      <c r="D9406" s="1097"/>
      <c r="E9406" s="1093">
        <f t="shared" si="585"/>
        <v>0</v>
      </c>
      <c r="F9406" s="1094">
        <f t="shared" si="586"/>
        <v>0</v>
      </c>
      <c r="G9406" s="1095">
        <f t="shared" si="587"/>
        <v>0</v>
      </c>
      <c r="H9406" s="1090" t="str">
        <f t="shared" ca="1" si="588"/>
        <v/>
      </c>
      <c r="I9406" s="1109"/>
      <c r="J9406" s="1109"/>
      <c r="K9406" s="1112"/>
      <c r="L9406" s="1091"/>
      <c r="M9406" s="1091"/>
      <c r="N9406" s="1091"/>
      <c r="O9406" s="1091"/>
      <c r="P9406" s="1096"/>
      <c r="Q9406" s="1096"/>
      <c r="R9406" s="1096"/>
      <c r="S9406" s="1091"/>
    </row>
    <row r="9407" spans="1:19" x14ac:dyDescent="0.3">
      <c r="A9407" s="1090">
        <v>9402</v>
      </c>
      <c r="B9407" s="1091"/>
      <c r="C9407" s="1091"/>
      <c r="D9407" s="1097"/>
      <c r="E9407" s="1093">
        <f t="shared" si="585"/>
        <v>0</v>
      </c>
      <c r="F9407" s="1094">
        <f t="shared" si="586"/>
        <v>0</v>
      </c>
      <c r="G9407" s="1095">
        <f t="shared" si="587"/>
        <v>0</v>
      </c>
      <c r="H9407" s="1090" t="str">
        <f t="shared" ca="1" si="588"/>
        <v/>
      </c>
      <c r="I9407" s="1109"/>
      <c r="J9407" s="1109"/>
      <c r="K9407" s="1112"/>
      <c r="L9407" s="1091"/>
      <c r="M9407" s="1091"/>
      <c r="N9407" s="1091"/>
      <c r="O9407" s="1091"/>
      <c r="P9407" s="1096"/>
      <c r="Q9407" s="1096"/>
      <c r="R9407" s="1096"/>
      <c r="S9407" s="1091"/>
    </row>
    <row r="9408" spans="1:19" x14ac:dyDescent="0.3">
      <c r="A9408" s="1090">
        <v>9403</v>
      </c>
      <c r="B9408" s="1091"/>
      <c r="C9408" s="1091"/>
      <c r="D9408" s="1097"/>
      <c r="E9408" s="1093">
        <f t="shared" si="585"/>
        <v>0</v>
      </c>
      <c r="F9408" s="1094">
        <f t="shared" si="586"/>
        <v>0</v>
      </c>
      <c r="G9408" s="1095">
        <f t="shared" si="587"/>
        <v>0</v>
      </c>
      <c r="H9408" s="1090" t="str">
        <f t="shared" ca="1" si="588"/>
        <v/>
      </c>
      <c r="I9408" s="1109"/>
      <c r="J9408" s="1109"/>
      <c r="K9408" s="1112"/>
      <c r="L9408" s="1091"/>
      <c r="M9408" s="1091"/>
      <c r="N9408" s="1091"/>
      <c r="O9408" s="1091"/>
      <c r="P9408" s="1096"/>
      <c r="Q9408" s="1096"/>
      <c r="R9408" s="1096"/>
      <c r="S9408" s="1091"/>
    </row>
    <row r="9409" spans="1:19" x14ac:dyDescent="0.3">
      <c r="A9409" s="1090">
        <v>9404</v>
      </c>
      <c r="B9409" s="1091"/>
      <c r="C9409" s="1091"/>
      <c r="D9409" s="1097"/>
      <c r="E9409" s="1093">
        <f t="shared" si="585"/>
        <v>0</v>
      </c>
      <c r="F9409" s="1094">
        <f t="shared" si="586"/>
        <v>0</v>
      </c>
      <c r="G9409" s="1095">
        <f t="shared" si="587"/>
        <v>0</v>
      </c>
      <c r="H9409" s="1090" t="str">
        <f t="shared" ca="1" si="588"/>
        <v/>
      </c>
      <c r="I9409" s="1109"/>
      <c r="J9409" s="1109"/>
      <c r="K9409" s="1112"/>
      <c r="L9409" s="1091"/>
      <c r="M9409" s="1091"/>
      <c r="N9409" s="1091"/>
      <c r="O9409" s="1091"/>
      <c r="P9409" s="1096"/>
      <c r="Q9409" s="1096"/>
      <c r="R9409" s="1096"/>
      <c r="S9409" s="1091"/>
    </row>
    <row r="9410" spans="1:19" x14ac:dyDescent="0.3">
      <c r="A9410" s="1090">
        <v>9405</v>
      </c>
      <c r="B9410" s="1091"/>
      <c r="C9410" s="1091"/>
      <c r="D9410" s="1097"/>
      <c r="E9410" s="1093">
        <f t="shared" si="585"/>
        <v>0</v>
      </c>
      <c r="F9410" s="1094">
        <f t="shared" si="586"/>
        <v>0</v>
      </c>
      <c r="G9410" s="1095">
        <f t="shared" si="587"/>
        <v>0</v>
      </c>
      <c r="H9410" s="1090" t="str">
        <f t="shared" ca="1" si="588"/>
        <v/>
      </c>
      <c r="I9410" s="1109"/>
      <c r="J9410" s="1109"/>
      <c r="K9410" s="1112"/>
      <c r="L9410" s="1091"/>
      <c r="M9410" s="1091"/>
      <c r="N9410" s="1091"/>
      <c r="O9410" s="1091"/>
      <c r="P9410" s="1096"/>
      <c r="Q9410" s="1096"/>
      <c r="R9410" s="1096"/>
      <c r="S9410" s="1091"/>
    </row>
    <row r="9411" spans="1:19" x14ac:dyDescent="0.3">
      <c r="A9411" s="1090">
        <v>9406</v>
      </c>
      <c r="B9411" s="1091"/>
      <c r="C9411" s="1091"/>
      <c r="D9411" s="1097"/>
      <c r="E9411" s="1093">
        <f t="shared" si="585"/>
        <v>0</v>
      </c>
      <c r="F9411" s="1094">
        <f t="shared" si="586"/>
        <v>0</v>
      </c>
      <c r="G9411" s="1095">
        <f t="shared" si="587"/>
        <v>0</v>
      </c>
      <c r="H9411" s="1090" t="str">
        <f t="shared" ca="1" si="588"/>
        <v/>
      </c>
      <c r="I9411" s="1109"/>
      <c r="J9411" s="1109"/>
      <c r="K9411" s="1112"/>
      <c r="L9411" s="1091"/>
      <c r="M9411" s="1091"/>
      <c r="N9411" s="1091"/>
      <c r="O9411" s="1091"/>
      <c r="P9411" s="1096"/>
      <c r="Q9411" s="1096"/>
      <c r="R9411" s="1096"/>
      <c r="S9411" s="1091"/>
    </row>
    <row r="9412" spans="1:19" x14ac:dyDescent="0.3">
      <c r="A9412" s="1090">
        <v>9407</v>
      </c>
      <c r="B9412" s="1091"/>
      <c r="C9412" s="1091"/>
      <c r="D9412" s="1097"/>
      <c r="E9412" s="1093">
        <f t="shared" si="585"/>
        <v>0</v>
      </c>
      <c r="F9412" s="1094">
        <f t="shared" si="586"/>
        <v>0</v>
      </c>
      <c r="G9412" s="1095">
        <f t="shared" si="587"/>
        <v>0</v>
      </c>
      <c r="H9412" s="1090" t="str">
        <f t="shared" ca="1" si="588"/>
        <v/>
      </c>
      <c r="I9412" s="1109"/>
      <c r="J9412" s="1109"/>
      <c r="K9412" s="1112"/>
      <c r="L9412" s="1091"/>
      <c r="M9412" s="1091"/>
      <c r="N9412" s="1091"/>
      <c r="O9412" s="1091"/>
      <c r="P9412" s="1096"/>
      <c r="Q9412" s="1096"/>
      <c r="R9412" s="1096"/>
      <c r="S9412" s="1091"/>
    </row>
    <row r="9413" spans="1:19" x14ac:dyDescent="0.3">
      <c r="A9413" s="1090">
        <v>9408</v>
      </c>
      <c r="B9413" s="1091"/>
      <c r="C9413" s="1091"/>
      <c r="D9413" s="1097"/>
      <c r="E9413" s="1093">
        <f t="shared" si="585"/>
        <v>0</v>
      </c>
      <c r="F9413" s="1094">
        <f t="shared" si="586"/>
        <v>0</v>
      </c>
      <c r="G9413" s="1095">
        <f t="shared" si="587"/>
        <v>0</v>
      </c>
      <c r="H9413" s="1090" t="str">
        <f t="shared" ca="1" si="588"/>
        <v/>
      </c>
      <c r="I9413" s="1109"/>
      <c r="J9413" s="1109"/>
      <c r="K9413" s="1112"/>
      <c r="L9413" s="1091"/>
      <c r="M9413" s="1091"/>
      <c r="N9413" s="1091"/>
      <c r="O9413" s="1091"/>
      <c r="P9413" s="1096"/>
      <c r="Q9413" s="1096"/>
      <c r="R9413" s="1096"/>
      <c r="S9413" s="1091"/>
    </row>
    <row r="9414" spans="1:19" x14ac:dyDescent="0.3">
      <c r="A9414" s="1090">
        <v>9409</v>
      </c>
      <c r="B9414" s="1091"/>
      <c r="C9414" s="1091"/>
      <c r="D9414" s="1097"/>
      <c r="E9414" s="1093">
        <f t="shared" si="585"/>
        <v>0</v>
      </c>
      <c r="F9414" s="1094">
        <f t="shared" si="586"/>
        <v>0</v>
      </c>
      <c r="G9414" s="1095">
        <f t="shared" si="587"/>
        <v>0</v>
      </c>
      <c r="H9414" s="1090" t="str">
        <f t="shared" ca="1" si="588"/>
        <v/>
      </c>
      <c r="I9414" s="1109"/>
      <c r="J9414" s="1109"/>
      <c r="K9414" s="1112"/>
      <c r="L9414" s="1091"/>
      <c r="M9414" s="1091"/>
      <c r="N9414" s="1091"/>
      <c r="O9414" s="1091"/>
      <c r="P9414" s="1096"/>
      <c r="Q9414" s="1096"/>
      <c r="R9414" s="1096"/>
      <c r="S9414" s="1091"/>
    </row>
    <row r="9415" spans="1:19" x14ac:dyDescent="0.3">
      <c r="A9415" s="1090">
        <v>9410</v>
      </c>
      <c r="B9415" s="1091"/>
      <c r="C9415" s="1091"/>
      <c r="D9415" s="1097"/>
      <c r="E9415" s="1093">
        <f t="shared" ref="E9415:E9478" si="589">D9415</f>
        <v>0</v>
      </c>
      <c r="F9415" s="1094">
        <f t="shared" ref="F9415:F9478" si="590">D9415</f>
        <v>0</v>
      </c>
      <c r="G9415" s="1095">
        <f t="shared" ref="G9415:G9478" si="591">D9415</f>
        <v>0</v>
      </c>
      <c r="H9415" s="1090" t="str">
        <f t="shared" ref="H9415:H9478" ca="1" si="592">IF(ISBLANK(D9415),"",DATEDIF(G9415,TODAY(),"y"))</f>
        <v/>
      </c>
      <c r="I9415" s="1109"/>
      <c r="J9415" s="1109"/>
      <c r="K9415" s="1112"/>
      <c r="L9415" s="1091"/>
      <c r="M9415" s="1091"/>
      <c r="N9415" s="1091"/>
      <c r="O9415" s="1091"/>
      <c r="P9415" s="1096"/>
      <c r="Q9415" s="1096"/>
      <c r="R9415" s="1096"/>
      <c r="S9415" s="1091"/>
    </row>
    <row r="9416" spans="1:19" x14ac:dyDescent="0.3">
      <c r="A9416" s="1090">
        <v>9411</v>
      </c>
      <c r="B9416" s="1091"/>
      <c r="C9416" s="1091"/>
      <c r="D9416" s="1097"/>
      <c r="E9416" s="1093">
        <f t="shared" si="589"/>
        <v>0</v>
      </c>
      <c r="F9416" s="1094">
        <f t="shared" si="590"/>
        <v>0</v>
      </c>
      <c r="G9416" s="1095">
        <f t="shared" si="591"/>
        <v>0</v>
      </c>
      <c r="H9416" s="1090" t="str">
        <f t="shared" ca="1" si="592"/>
        <v/>
      </c>
      <c r="I9416" s="1109"/>
      <c r="J9416" s="1109"/>
      <c r="K9416" s="1112"/>
      <c r="L9416" s="1091"/>
      <c r="M9416" s="1091"/>
      <c r="N9416" s="1091"/>
      <c r="O9416" s="1091"/>
      <c r="P9416" s="1096"/>
      <c r="Q9416" s="1096"/>
      <c r="R9416" s="1096"/>
      <c r="S9416" s="1091"/>
    </row>
    <row r="9417" spans="1:19" x14ac:dyDescent="0.3">
      <c r="A9417" s="1090">
        <v>9412</v>
      </c>
      <c r="B9417" s="1091"/>
      <c r="C9417" s="1091"/>
      <c r="D9417" s="1097"/>
      <c r="E9417" s="1093">
        <f t="shared" si="589"/>
        <v>0</v>
      </c>
      <c r="F9417" s="1094">
        <f t="shared" si="590"/>
        <v>0</v>
      </c>
      <c r="G9417" s="1095">
        <f t="shared" si="591"/>
        <v>0</v>
      </c>
      <c r="H9417" s="1090" t="str">
        <f t="shared" ca="1" si="592"/>
        <v/>
      </c>
      <c r="I9417" s="1109"/>
      <c r="J9417" s="1109"/>
      <c r="K9417" s="1112"/>
      <c r="L9417" s="1091"/>
      <c r="M9417" s="1091"/>
      <c r="N9417" s="1091"/>
      <c r="O9417" s="1091"/>
      <c r="P9417" s="1096"/>
      <c r="Q9417" s="1096"/>
      <c r="R9417" s="1096"/>
      <c r="S9417" s="1091"/>
    </row>
    <row r="9418" spans="1:19" x14ac:dyDescent="0.3">
      <c r="A9418" s="1090">
        <v>9413</v>
      </c>
      <c r="B9418" s="1091"/>
      <c r="C9418" s="1091"/>
      <c r="D9418" s="1097"/>
      <c r="E9418" s="1093">
        <f t="shared" si="589"/>
        <v>0</v>
      </c>
      <c r="F9418" s="1094">
        <f t="shared" si="590"/>
        <v>0</v>
      </c>
      <c r="G9418" s="1095">
        <f t="shared" si="591"/>
        <v>0</v>
      </c>
      <c r="H9418" s="1090" t="str">
        <f t="shared" ca="1" si="592"/>
        <v/>
      </c>
      <c r="I9418" s="1109"/>
      <c r="J9418" s="1109"/>
      <c r="K9418" s="1112"/>
      <c r="L9418" s="1091"/>
      <c r="M9418" s="1091"/>
      <c r="N9418" s="1091"/>
      <c r="O9418" s="1091"/>
      <c r="P9418" s="1096"/>
      <c r="Q9418" s="1096"/>
      <c r="R9418" s="1096"/>
      <c r="S9418" s="1091"/>
    </row>
    <row r="9419" spans="1:19" x14ac:dyDescent="0.3">
      <c r="A9419" s="1090">
        <v>9414</v>
      </c>
      <c r="B9419" s="1091"/>
      <c r="C9419" s="1091"/>
      <c r="D9419" s="1097"/>
      <c r="E9419" s="1093">
        <f t="shared" si="589"/>
        <v>0</v>
      </c>
      <c r="F9419" s="1094">
        <f t="shared" si="590"/>
        <v>0</v>
      </c>
      <c r="G9419" s="1095">
        <f t="shared" si="591"/>
        <v>0</v>
      </c>
      <c r="H9419" s="1090" t="str">
        <f t="shared" ca="1" si="592"/>
        <v/>
      </c>
      <c r="I9419" s="1109"/>
      <c r="J9419" s="1109"/>
      <c r="K9419" s="1112"/>
      <c r="L9419" s="1091"/>
      <c r="M9419" s="1091"/>
      <c r="N9419" s="1091"/>
      <c r="O9419" s="1091"/>
      <c r="P9419" s="1096"/>
      <c r="Q9419" s="1096"/>
      <c r="R9419" s="1096"/>
      <c r="S9419" s="1091"/>
    </row>
    <row r="9420" spans="1:19" x14ac:dyDescent="0.3">
      <c r="A9420" s="1090">
        <v>9415</v>
      </c>
      <c r="B9420" s="1091"/>
      <c r="C9420" s="1091"/>
      <c r="D9420" s="1097"/>
      <c r="E9420" s="1093">
        <f t="shared" si="589"/>
        <v>0</v>
      </c>
      <c r="F9420" s="1094">
        <f t="shared" si="590"/>
        <v>0</v>
      </c>
      <c r="G9420" s="1095">
        <f t="shared" si="591"/>
        <v>0</v>
      </c>
      <c r="H9420" s="1090" t="str">
        <f t="shared" ca="1" si="592"/>
        <v/>
      </c>
      <c r="I9420" s="1109"/>
      <c r="J9420" s="1109"/>
      <c r="K9420" s="1112"/>
      <c r="L9420" s="1091"/>
      <c r="M9420" s="1091"/>
      <c r="N9420" s="1091"/>
      <c r="O9420" s="1091"/>
      <c r="P9420" s="1096"/>
      <c r="Q9420" s="1096"/>
      <c r="R9420" s="1096"/>
      <c r="S9420" s="1091"/>
    </row>
    <row r="9421" spans="1:19" x14ac:dyDescent="0.3">
      <c r="A9421" s="1090">
        <v>9416</v>
      </c>
      <c r="B9421" s="1091"/>
      <c r="C9421" s="1091"/>
      <c r="D9421" s="1097"/>
      <c r="E9421" s="1093">
        <f t="shared" si="589"/>
        <v>0</v>
      </c>
      <c r="F9421" s="1094">
        <f t="shared" si="590"/>
        <v>0</v>
      </c>
      <c r="G9421" s="1095">
        <f t="shared" si="591"/>
        <v>0</v>
      </c>
      <c r="H9421" s="1090" t="str">
        <f t="shared" ca="1" si="592"/>
        <v/>
      </c>
      <c r="I9421" s="1109"/>
      <c r="J9421" s="1109"/>
      <c r="K9421" s="1112"/>
      <c r="L9421" s="1091"/>
      <c r="M9421" s="1091"/>
      <c r="N9421" s="1091"/>
      <c r="O9421" s="1091"/>
      <c r="P9421" s="1096"/>
      <c r="Q9421" s="1096"/>
      <c r="R9421" s="1096"/>
      <c r="S9421" s="1091"/>
    </row>
    <row r="9422" spans="1:19" x14ac:dyDescent="0.3">
      <c r="A9422" s="1090">
        <v>9417</v>
      </c>
      <c r="B9422" s="1091"/>
      <c r="C9422" s="1091"/>
      <c r="D9422" s="1097"/>
      <c r="E9422" s="1093">
        <f t="shared" si="589"/>
        <v>0</v>
      </c>
      <c r="F9422" s="1094">
        <f t="shared" si="590"/>
        <v>0</v>
      </c>
      <c r="G9422" s="1095">
        <f t="shared" si="591"/>
        <v>0</v>
      </c>
      <c r="H9422" s="1090" t="str">
        <f t="shared" ca="1" si="592"/>
        <v/>
      </c>
      <c r="I9422" s="1109"/>
      <c r="J9422" s="1109"/>
      <c r="K9422" s="1112"/>
      <c r="L9422" s="1091"/>
      <c r="M9422" s="1091"/>
      <c r="N9422" s="1091"/>
      <c r="O9422" s="1091"/>
      <c r="P9422" s="1096"/>
      <c r="Q9422" s="1096"/>
      <c r="R9422" s="1096"/>
      <c r="S9422" s="1091"/>
    </row>
    <row r="9423" spans="1:19" x14ac:dyDescent="0.3">
      <c r="A9423" s="1090">
        <v>9418</v>
      </c>
      <c r="B9423" s="1091"/>
      <c r="C9423" s="1091"/>
      <c r="D9423" s="1097"/>
      <c r="E9423" s="1093">
        <f t="shared" si="589"/>
        <v>0</v>
      </c>
      <c r="F9423" s="1094">
        <f t="shared" si="590"/>
        <v>0</v>
      </c>
      <c r="G9423" s="1095">
        <f t="shared" si="591"/>
        <v>0</v>
      </c>
      <c r="H9423" s="1090" t="str">
        <f t="shared" ca="1" si="592"/>
        <v/>
      </c>
      <c r="I9423" s="1109"/>
      <c r="J9423" s="1109"/>
      <c r="K9423" s="1112"/>
      <c r="L9423" s="1091"/>
      <c r="M9423" s="1091"/>
      <c r="N9423" s="1091"/>
      <c r="O9423" s="1091"/>
      <c r="P9423" s="1096"/>
      <c r="Q9423" s="1096"/>
      <c r="R9423" s="1096"/>
      <c r="S9423" s="1091"/>
    </row>
    <row r="9424" spans="1:19" x14ac:dyDescent="0.3">
      <c r="A9424" s="1090">
        <v>9419</v>
      </c>
      <c r="B9424" s="1091"/>
      <c r="C9424" s="1091"/>
      <c r="D9424" s="1097"/>
      <c r="E9424" s="1093">
        <f t="shared" si="589"/>
        <v>0</v>
      </c>
      <c r="F9424" s="1094">
        <f t="shared" si="590"/>
        <v>0</v>
      </c>
      <c r="G9424" s="1095">
        <f t="shared" si="591"/>
        <v>0</v>
      </c>
      <c r="H9424" s="1090" t="str">
        <f t="shared" ca="1" si="592"/>
        <v/>
      </c>
      <c r="I9424" s="1109"/>
      <c r="J9424" s="1109"/>
      <c r="K9424" s="1112"/>
      <c r="L9424" s="1091"/>
      <c r="M9424" s="1091"/>
      <c r="N9424" s="1091"/>
      <c r="O9424" s="1091"/>
      <c r="P9424" s="1096"/>
      <c r="Q9424" s="1096"/>
      <c r="R9424" s="1096"/>
      <c r="S9424" s="1091"/>
    </row>
    <row r="9425" spans="1:19" x14ac:dyDescent="0.3">
      <c r="A9425" s="1090">
        <v>9420</v>
      </c>
      <c r="B9425" s="1091"/>
      <c r="C9425" s="1091"/>
      <c r="D9425" s="1097"/>
      <c r="E9425" s="1093">
        <f t="shared" si="589"/>
        <v>0</v>
      </c>
      <c r="F9425" s="1094">
        <f t="shared" si="590"/>
        <v>0</v>
      </c>
      <c r="G9425" s="1095">
        <f t="shared" si="591"/>
        <v>0</v>
      </c>
      <c r="H9425" s="1090" t="str">
        <f t="shared" ca="1" si="592"/>
        <v/>
      </c>
      <c r="I9425" s="1109"/>
      <c r="J9425" s="1109"/>
      <c r="K9425" s="1112"/>
      <c r="L9425" s="1091"/>
      <c r="M9425" s="1091"/>
      <c r="N9425" s="1091"/>
      <c r="O9425" s="1091"/>
      <c r="P9425" s="1096"/>
      <c r="Q9425" s="1096"/>
      <c r="R9425" s="1096"/>
      <c r="S9425" s="1091"/>
    </row>
    <row r="9426" spans="1:19" x14ac:dyDescent="0.3">
      <c r="A9426" s="1090">
        <v>9421</v>
      </c>
      <c r="B9426" s="1091"/>
      <c r="C9426" s="1091"/>
      <c r="D9426" s="1097"/>
      <c r="E9426" s="1093">
        <f t="shared" si="589"/>
        <v>0</v>
      </c>
      <c r="F9426" s="1094">
        <f t="shared" si="590"/>
        <v>0</v>
      </c>
      <c r="G9426" s="1095">
        <f t="shared" si="591"/>
        <v>0</v>
      </c>
      <c r="H9426" s="1090" t="str">
        <f t="shared" ca="1" si="592"/>
        <v/>
      </c>
      <c r="I9426" s="1109"/>
      <c r="J9426" s="1109"/>
      <c r="K9426" s="1112"/>
      <c r="L9426" s="1091"/>
      <c r="M9426" s="1091"/>
      <c r="N9426" s="1091"/>
      <c r="O9426" s="1091"/>
      <c r="P9426" s="1096"/>
      <c r="Q9426" s="1096"/>
      <c r="R9426" s="1096"/>
      <c r="S9426" s="1091"/>
    </row>
    <row r="9427" spans="1:19" x14ac:dyDescent="0.3">
      <c r="A9427" s="1090">
        <v>9422</v>
      </c>
      <c r="B9427" s="1091"/>
      <c r="C9427" s="1091"/>
      <c r="D9427" s="1097"/>
      <c r="E9427" s="1093">
        <f t="shared" si="589"/>
        <v>0</v>
      </c>
      <c r="F9427" s="1094">
        <f t="shared" si="590"/>
        <v>0</v>
      </c>
      <c r="G9427" s="1095">
        <f t="shared" si="591"/>
        <v>0</v>
      </c>
      <c r="H9427" s="1090" t="str">
        <f t="shared" ca="1" si="592"/>
        <v/>
      </c>
      <c r="I9427" s="1109"/>
      <c r="J9427" s="1109"/>
      <c r="K9427" s="1112"/>
      <c r="L9427" s="1091"/>
      <c r="M9427" s="1091"/>
      <c r="N9427" s="1091"/>
      <c r="O9427" s="1091"/>
      <c r="P9427" s="1096"/>
      <c r="Q9427" s="1096"/>
      <c r="R9427" s="1096"/>
      <c r="S9427" s="1091"/>
    </row>
    <row r="9428" spans="1:19" x14ac:dyDescent="0.3">
      <c r="A9428" s="1090">
        <v>9423</v>
      </c>
      <c r="B9428" s="1091"/>
      <c r="C9428" s="1091"/>
      <c r="D9428" s="1097"/>
      <c r="E9428" s="1093">
        <f t="shared" si="589"/>
        <v>0</v>
      </c>
      <c r="F9428" s="1094">
        <f t="shared" si="590"/>
        <v>0</v>
      </c>
      <c r="G9428" s="1095">
        <f t="shared" si="591"/>
        <v>0</v>
      </c>
      <c r="H9428" s="1090" t="str">
        <f t="shared" ca="1" si="592"/>
        <v/>
      </c>
      <c r="I9428" s="1109"/>
      <c r="J9428" s="1109"/>
      <c r="K9428" s="1112"/>
      <c r="L9428" s="1091"/>
      <c r="M9428" s="1091"/>
      <c r="N9428" s="1091"/>
      <c r="O9428" s="1091"/>
      <c r="P9428" s="1096"/>
      <c r="Q9428" s="1096"/>
      <c r="R9428" s="1096"/>
      <c r="S9428" s="1091"/>
    </row>
    <row r="9429" spans="1:19" x14ac:dyDescent="0.3">
      <c r="A9429" s="1090">
        <v>9424</v>
      </c>
      <c r="B9429" s="1091"/>
      <c r="C9429" s="1091"/>
      <c r="D9429" s="1097"/>
      <c r="E9429" s="1093">
        <f t="shared" si="589"/>
        <v>0</v>
      </c>
      <c r="F9429" s="1094">
        <f t="shared" si="590"/>
        <v>0</v>
      </c>
      <c r="G9429" s="1095">
        <f t="shared" si="591"/>
        <v>0</v>
      </c>
      <c r="H9429" s="1090" t="str">
        <f t="shared" ca="1" si="592"/>
        <v/>
      </c>
      <c r="I9429" s="1109"/>
      <c r="J9429" s="1109"/>
      <c r="K9429" s="1112"/>
      <c r="L9429" s="1091"/>
      <c r="M9429" s="1091"/>
      <c r="N9429" s="1091"/>
      <c r="O9429" s="1091"/>
      <c r="P9429" s="1096"/>
      <c r="Q9429" s="1096"/>
      <c r="R9429" s="1096"/>
      <c r="S9429" s="1091"/>
    </row>
    <row r="9430" spans="1:19" x14ac:dyDescent="0.3">
      <c r="A9430" s="1090">
        <v>9425</v>
      </c>
      <c r="B9430" s="1091"/>
      <c r="C9430" s="1091"/>
      <c r="D9430" s="1097"/>
      <c r="E9430" s="1093">
        <f t="shared" si="589"/>
        <v>0</v>
      </c>
      <c r="F9430" s="1094">
        <f t="shared" si="590"/>
        <v>0</v>
      </c>
      <c r="G9430" s="1095">
        <f t="shared" si="591"/>
        <v>0</v>
      </c>
      <c r="H9430" s="1090" t="str">
        <f t="shared" ca="1" si="592"/>
        <v/>
      </c>
      <c r="I9430" s="1109"/>
      <c r="J9430" s="1109"/>
      <c r="K9430" s="1112"/>
      <c r="L9430" s="1091"/>
      <c r="M9430" s="1091"/>
      <c r="N9430" s="1091"/>
      <c r="O9430" s="1091"/>
      <c r="P9430" s="1096"/>
      <c r="Q9430" s="1096"/>
      <c r="R9430" s="1096"/>
      <c r="S9430" s="1091"/>
    </row>
    <row r="9431" spans="1:19" x14ac:dyDescent="0.3">
      <c r="A9431" s="1090">
        <v>9426</v>
      </c>
      <c r="B9431" s="1091"/>
      <c r="C9431" s="1091"/>
      <c r="D9431" s="1097"/>
      <c r="E9431" s="1093">
        <f t="shared" si="589"/>
        <v>0</v>
      </c>
      <c r="F9431" s="1094">
        <f t="shared" si="590"/>
        <v>0</v>
      </c>
      <c r="G9431" s="1095">
        <f t="shared" si="591"/>
        <v>0</v>
      </c>
      <c r="H9431" s="1090" t="str">
        <f t="shared" ca="1" si="592"/>
        <v/>
      </c>
      <c r="I9431" s="1109"/>
      <c r="J9431" s="1109"/>
      <c r="K9431" s="1112"/>
      <c r="L9431" s="1091"/>
      <c r="M9431" s="1091"/>
      <c r="N9431" s="1091"/>
      <c r="O9431" s="1091"/>
      <c r="P9431" s="1096"/>
      <c r="Q9431" s="1096"/>
      <c r="R9431" s="1096"/>
      <c r="S9431" s="1091"/>
    </row>
    <row r="9432" spans="1:19" x14ac:dyDescent="0.3">
      <c r="A9432" s="1090">
        <v>9427</v>
      </c>
      <c r="B9432" s="1091"/>
      <c r="C9432" s="1091"/>
      <c r="D9432" s="1097"/>
      <c r="E9432" s="1093">
        <f t="shared" si="589"/>
        <v>0</v>
      </c>
      <c r="F9432" s="1094">
        <f t="shared" si="590"/>
        <v>0</v>
      </c>
      <c r="G9432" s="1095">
        <f t="shared" si="591"/>
        <v>0</v>
      </c>
      <c r="H9432" s="1090" t="str">
        <f t="shared" ca="1" si="592"/>
        <v/>
      </c>
      <c r="I9432" s="1109"/>
      <c r="J9432" s="1109"/>
      <c r="K9432" s="1112"/>
      <c r="L9432" s="1091"/>
      <c r="M9432" s="1091"/>
      <c r="N9432" s="1091"/>
      <c r="O9432" s="1091"/>
      <c r="P9432" s="1096"/>
      <c r="Q9432" s="1096"/>
      <c r="R9432" s="1096"/>
      <c r="S9432" s="1091"/>
    </row>
    <row r="9433" spans="1:19" x14ac:dyDescent="0.3">
      <c r="A9433" s="1090">
        <v>9428</v>
      </c>
      <c r="B9433" s="1091"/>
      <c r="C9433" s="1091"/>
      <c r="D9433" s="1097"/>
      <c r="E9433" s="1093">
        <f t="shared" si="589"/>
        <v>0</v>
      </c>
      <c r="F9433" s="1094">
        <f t="shared" si="590"/>
        <v>0</v>
      </c>
      <c r="G9433" s="1095">
        <f t="shared" si="591"/>
        <v>0</v>
      </c>
      <c r="H9433" s="1090" t="str">
        <f t="shared" ca="1" si="592"/>
        <v/>
      </c>
      <c r="I9433" s="1109"/>
      <c r="J9433" s="1109"/>
      <c r="K9433" s="1112"/>
      <c r="L9433" s="1091"/>
      <c r="M9433" s="1091"/>
      <c r="N9433" s="1091"/>
      <c r="O9433" s="1091"/>
      <c r="P9433" s="1096"/>
      <c r="Q9433" s="1096"/>
      <c r="R9433" s="1096"/>
      <c r="S9433" s="1091"/>
    </row>
    <row r="9434" spans="1:19" x14ac:dyDescent="0.3">
      <c r="A9434" s="1090">
        <v>9429</v>
      </c>
      <c r="B9434" s="1091"/>
      <c r="C9434" s="1091"/>
      <c r="D9434" s="1097"/>
      <c r="E9434" s="1093">
        <f t="shared" si="589"/>
        <v>0</v>
      </c>
      <c r="F9434" s="1094">
        <f t="shared" si="590"/>
        <v>0</v>
      </c>
      <c r="G9434" s="1095">
        <f t="shared" si="591"/>
        <v>0</v>
      </c>
      <c r="H9434" s="1090" t="str">
        <f t="shared" ca="1" si="592"/>
        <v/>
      </c>
      <c r="I9434" s="1109"/>
      <c r="J9434" s="1109"/>
      <c r="K9434" s="1112"/>
      <c r="L9434" s="1091"/>
      <c r="M9434" s="1091"/>
      <c r="N9434" s="1091"/>
      <c r="O9434" s="1091"/>
      <c r="P9434" s="1096"/>
      <c r="Q9434" s="1096"/>
      <c r="R9434" s="1096"/>
      <c r="S9434" s="1091"/>
    </row>
    <row r="9435" spans="1:19" x14ac:dyDescent="0.3">
      <c r="A9435" s="1090">
        <v>9430</v>
      </c>
      <c r="B9435" s="1091"/>
      <c r="C9435" s="1091"/>
      <c r="D9435" s="1097"/>
      <c r="E9435" s="1093">
        <f t="shared" si="589"/>
        <v>0</v>
      </c>
      <c r="F9435" s="1094">
        <f t="shared" si="590"/>
        <v>0</v>
      </c>
      <c r="G9435" s="1095">
        <f t="shared" si="591"/>
        <v>0</v>
      </c>
      <c r="H9435" s="1090" t="str">
        <f t="shared" ca="1" si="592"/>
        <v/>
      </c>
      <c r="I9435" s="1109"/>
      <c r="J9435" s="1109"/>
      <c r="K9435" s="1112"/>
      <c r="L9435" s="1091"/>
      <c r="M9435" s="1091"/>
      <c r="N9435" s="1091"/>
      <c r="O9435" s="1091"/>
      <c r="P9435" s="1096"/>
      <c r="Q9435" s="1096"/>
      <c r="R9435" s="1096"/>
      <c r="S9435" s="1091"/>
    </row>
    <row r="9436" spans="1:19" x14ac:dyDescent="0.3">
      <c r="A9436" s="1090">
        <v>9431</v>
      </c>
      <c r="B9436" s="1091"/>
      <c r="C9436" s="1091"/>
      <c r="D9436" s="1097"/>
      <c r="E9436" s="1093">
        <f t="shared" si="589"/>
        <v>0</v>
      </c>
      <c r="F9436" s="1094">
        <f t="shared" si="590"/>
        <v>0</v>
      </c>
      <c r="G9436" s="1095">
        <f t="shared" si="591"/>
        <v>0</v>
      </c>
      <c r="H9436" s="1090" t="str">
        <f t="shared" ca="1" si="592"/>
        <v/>
      </c>
      <c r="I9436" s="1109"/>
      <c r="J9436" s="1109"/>
      <c r="K9436" s="1112"/>
      <c r="L9436" s="1091"/>
      <c r="M9436" s="1091"/>
      <c r="N9436" s="1091"/>
      <c r="O9436" s="1091"/>
      <c r="P9436" s="1096"/>
      <c r="Q9436" s="1096"/>
      <c r="R9436" s="1096"/>
      <c r="S9436" s="1091"/>
    </row>
    <row r="9437" spans="1:19" x14ac:dyDescent="0.3">
      <c r="A9437" s="1090">
        <v>9432</v>
      </c>
      <c r="B9437" s="1091"/>
      <c r="C9437" s="1091"/>
      <c r="D9437" s="1097"/>
      <c r="E9437" s="1093">
        <f t="shared" si="589"/>
        <v>0</v>
      </c>
      <c r="F9437" s="1094">
        <f t="shared" si="590"/>
        <v>0</v>
      </c>
      <c r="G9437" s="1095">
        <f t="shared" si="591"/>
        <v>0</v>
      </c>
      <c r="H9437" s="1090" t="str">
        <f t="shared" ca="1" si="592"/>
        <v/>
      </c>
      <c r="I9437" s="1109"/>
      <c r="J9437" s="1109"/>
      <c r="K9437" s="1112"/>
      <c r="L9437" s="1091"/>
      <c r="M9437" s="1091"/>
      <c r="N9437" s="1091"/>
      <c r="O9437" s="1091"/>
      <c r="P9437" s="1096"/>
      <c r="Q9437" s="1096"/>
      <c r="R9437" s="1096"/>
      <c r="S9437" s="1091"/>
    </row>
    <row r="9438" spans="1:19" x14ac:dyDescent="0.3">
      <c r="A9438" s="1090">
        <v>9433</v>
      </c>
      <c r="B9438" s="1091"/>
      <c r="C9438" s="1091"/>
      <c r="D9438" s="1097"/>
      <c r="E9438" s="1093">
        <f t="shared" si="589"/>
        <v>0</v>
      </c>
      <c r="F9438" s="1094">
        <f t="shared" si="590"/>
        <v>0</v>
      </c>
      <c r="G9438" s="1095">
        <f t="shared" si="591"/>
        <v>0</v>
      </c>
      <c r="H9438" s="1090" t="str">
        <f t="shared" ca="1" si="592"/>
        <v/>
      </c>
      <c r="I9438" s="1109"/>
      <c r="J9438" s="1109"/>
      <c r="K9438" s="1112"/>
      <c r="L9438" s="1091"/>
      <c r="M9438" s="1091"/>
      <c r="N9438" s="1091"/>
      <c r="O9438" s="1091"/>
      <c r="P9438" s="1096"/>
      <c r="Q9438" s="1096"/>
      <c r="R9438" s="1096"/>
      <c r="S9438" s="1091"/>
    </row>
    <row r="9439" spans="1:19" x14ac:dyDescent="0.3">
      <c r="A9439" s="1090">
        <v>9434</v>
      </c>
      <c r="B9439" s="1091"/>
      <c r="C9439" s="1091"/>
      <c r="D9439" s="1097"/>
      <c r="E9439" s="1093">
        <f t="shared" si="589"/>
        <v>0</v>
      </c>
      <c r="F9439" s="1094">
        <f t="shared" si="590"/>
        <v>0</v>
      </c>
      <c r="G9439" s="1095">
        <f t="shared" si="591"/>
        <v>0</v>
      </c>
      <c r="H9439" s="1090" t="str">
        <f t="shared" ca="1" si="592"/>
        <v/>
      </c>
      <c r="I9439" s="1109"/>
      <c r="J9439" s="1109"/>
      <c r="K9439" s="1112"/>
      <c r="L9439" s="1091"/>
      <c r="M9439" s="1091"/>
      <c r="N9439" s="1091"/>
      <c r="O9439" s="1091"/>
      <c r="P9439" s="1096"/>
      <c r="Q9439" s="1096"/>
      <c r="R9439" s="1096"/>
      <c r="S9439" s="1091"/>
    </row>
    <row r="9440" spans="1:19" x14ac:dyDescent="0.3">
      <c r="A9440" s="1090">
        <v>9435</v>
      </c>
      <c r="B9440" s="1091"/>
      <c r="C9440" s="1091"/>
      <c r="D9440" s="1097"/>
      <c r="E9440" s="1093">
        <f t="shared" si="589"/>
        <v>0</v>
      </c>
      <c r="F9440" s="1094">
        <f t="shared" si="590"/>
        <v>0</v>
      </c>
      <c r="G9440" s="1095">
        <f t="shared" si="591"/>
        <v>0</v>
      </c>
      <c r="H9440" s="1090" t="str">
        <f t="shared" ca="1" si="592"/>
        <v/>
      </c>
      <c r="I9440" s="1109"/>
      <c r="J9440" s="1109"/>
      <c r="K9440" s="1112"/>
      <c r="L9440" s="1091"/>
      <c r="M9440" s="1091"/>
      <c r="N9440" s="1091"/>
      <c r="O9440" s="1091"/>
      <c r="P9440" s="1096"/>
      <c r="Q9440" s="1096"/>
      <c r="R9440" s="1096"/>
      <c r="S9440" s="1091"/>
    </row>
    <row r="9441" spans="1:19" x14ac:dyDescent="0.3">
      <c r="A9441" s="1090">
        <v>9436</v>
      </c>
      <c r="B9441" s="1091"/>
      <c r="C9441" s="1091"/>
      <c r="D9441" s="1097"/>
      <c r="E9441" s="1093">
        <f t="shared" si="589"/>
        <v>0</v>
      </c>
      <c r="F9441" s="1094">
        <f t="shared" si="590"/>
        <v>0</v>
      </c>
      <c r="G9441" s="1095">
        <f t="shared" si="591"/>
        <v>0</v>
      </c>
      <c r="H9441" s="1090" t="str">
        <f t="shared" ca="1" si="592"/>
        <v/>
      </c>
      <c r="I9441" s="1109"/>
      <c r="J9441" s="1109"/>
      <c r="K9441" s="1112"/>
      <c r="L9441" s="1091"/>
      <c r="M9441" s="1091"/>
      <c r="N9441" s="1091"/>
      <c r="O9441" s="1091"/>
      <c r="P9441" s="1096"/>
      <c r="Q9441" s="1096"/>
      <c r="R9441" s="1096"/>
      <c r="S9441" s="1091"/>
    </row>
    <row r="9442" spans="1:19" x14ac:dyDescent="0.3">
      <c r="A9442" s="1090">
        <v>9437</v>
      </c>
      <c r="B9442" s="1091"/>
      <c r="C9442" s="1091"/>
      <c r="D9442" s="1097"/>
      <c r="E9442" s="1093">
        <f t="shared" si="589"/>
        <v>0</v>
      </c>
      <c r="F9442" s="1094">
        <f t="shared" si="590"/>
        <v>0</v>
      </c>
      <c r="G9442" s="1095">
        <f t="shared" si="591"/>
        <v>0</v>
      </c>
      <c r="H9442" s="1090" t="str">
        <f t="shared" ca="1" si="592"/>
        <v/>
      </c>
      <c r="I9442" s="1109"/>
      <c r="J9442" s="1109"/>
      <c r="K9442" s="1112"/>
      <c r="L9442" s="1091"/>
      <c r="M9442" s="1091"/>
      <c r="N9442" s="1091"/>
      <c r="O9442" s="1091"/>
      <c r="P9442" s="1096"/>
      <c r="Q9442" s="1096"/>
      <c r="R9442" s="1096"/>
      <c r="S9442" s="1091"/>
    </row>
    <row r="9443" spans="1:19" x14ac:dyDescent="0.3">
      <c r="A9443" s="1090">
        <v>9438</v>
      </c>
      <c r="B9443" s="1091"/>
      <c r="C9443" s="1091"/>
      <c r="D9443" s="1097"/>
      <c r="E9443" s="1093">
        <f t="shared" si="589"/>
        <v>0</v>
      </c>
      <c r="F9443" s="1094">
        <f t="shared" si="590"/>
        <v>0</v>
      </c>
      <c r="G9443" s="1095">
        <f t="shared" si="591"/>
        <v>0</v>
      </c>
      <c r="H9443" s="1090" t="str">
        <f t="shared" ca="1" si="592"/>
        <v/>
      </c>
      <c r="I9443" s="1109"/>
      <c r="J9443" s="1109"/>
      <c r="K9443" s="1112"/>
      <c r="L9443" s="1091"/>
      <c r="M9443" s="1091"/>
      <c r="N9443" s="1091"/>
      <c r="O9443" s="1091"/>
      <c r="P9443" s="1096"/>
      <c r="Q9443" s="1096"/>
      <c r="R9443" s="1096"/>
      <c r="S9443" s="1091"/>
    </row>
    <row r="9444" spans="1:19" x14ac:dyDescent="0.3">
      <c r="A9444" s="1090">
        <v>9439</v>
      </c>
      <c r="B9444" s="1091"/>
      <c r="C9444" s="1091"/>
      <c r="D9444" s="1097"/>
      <c r="E9444" s="1093">
        <f t="shared" si="589"/>
        <v>0</v>
      </c>
      <c r="F9444" s="1094">
        <f t="shared" si="590"/>
        <v>0</v>
      </c>
      <c r="G9444" s="1095">
        <f t="shared" si="591"/>
        <v>0</v>
      </c>
      <c r="H9444" s="1090" t="str">
        <f t="shared" ca="1" si="592"/>
        <v/>
      </c>
      <c r="I9444" s="1109"/>
      <c r="J9444" s="1109"/>
      <c r="K9444" s="1112"/>
      <c r="L9444" s="1091"/>
      <c r="M9444" s="1091"/>
      <c r="N9444" s="1091"/>
      <c r="O9444" s="1091"/>
      <c r="P9444" s="1096"/>
      <c r="Q9444" s="1096"/>
      <c r="R9444" s="1096"/>
      <c r="S9444" s="1091"/>
    </row>
    <row r="9445" spans="1:19" x14ac:dyDescent="0.3">
      <c r="A9445" s="1090">
        <v>9440</v>
      </c>
      <c r="B9445" s="1091"/>
      <c r="C9445" s="1091"/>
      <c r="D9445" s="1097"/>
      <c r="E9445" s="1093">
        <f t="shared" si="589"/>
        <v>0</v>
      </c>
      <c r="F9445" s="1094">
        <f t="shared" si="590"/>
        <v>0</v>
      </c>
      <c r="G9445" s="1095">
        <f t="shared" si="591"/>
        <v>0</v>
      </c>
      <c r="H9445" s="1090" t="str">
        <f t="shared" ca="1" si="592"/>
        <v/>
      </c>
      <c r="I9445" s="1109"/>
      <c r="J9445" s="1109"/>
      <c r="K9445" s="1112"/>
      <c r="L9445" s="1091"/>
      <c r="M9445" s="1091"/>
      <c r="N9445" s="1091"/>
      <c r="O9445" s="1091"/>
      <c r="P9445" s="1096"/>
      <c r="Q9445" s="1096"/>
      <c r="R9445" s="1096"/>
      <c r="S9445" s="1091"/>
    </row>
    <row r="9446" spans="1:19" x14ac:dyDescent="0.3">
      <c r="A9446" s="1090">
        <v>9441</v>
      </c>
      <c r="B9446" s="1091"/>
      <c r="C9446" s="1091"/>
      <c r="D9446" s="1097"/>
      <c r="E9446" s="1093">
        <f t="shared" si="589"/>
        <v>0</v>
      </c>
      <c r="F9446" s="1094">
        <f t="shared" si="590"/>
        <v>0</v>
      </c>
      <c r="G9446" s="1095">
        <f t="shared" si="591"/>
        <v>0</v>
      </c>
      <c r="H9446" s="1090" t="str">
        <f t="shared" ca="1" si="592"/>
        <v/>
      </c>
      <c r="I9446" s="1109"/>
      <c r="J9446" s="1109"/>
      <c r="K9446" s="1112"/>
      <c r="L9446" s="1091"/>
      <c r="M9446" s="1091"/>
      <c r="N9446" s="1091"/>
      <c r="O9446" s="1091"/>
      <c r="P9446" s="1096"/>
      <c r="Q9446" s="1096"/>
      <c r="R9446" s="1096"/>
      <c r="S9446" s="1091"/>
    </row>
    <row r="9447" spans="1:19" x14ac:dyDescent="0.3">
      <c r="A9447" s="1090">
        <v>9442</v>
      </c>
      <c r="B9447" s="1091"/>
      <c r="C9447" s="1091"/>
      <c r="D9447" s="1097"/>
      <c r="E9447" s="1093">
        <f t="shared" si="589"/>
        <v>0</v>
      </c>
      <c r="F9447" s="1094">
        <f t="shared" si="590"/>
        <v>0</v>
      </c>
      <c r="G9447" s="1095">
        <f t="shared" si="591"/>
        <v>0</v>
      </c>
      <c r="H9447" s="1090" t="str">
        <f t="shared" ca="1" si="592"/>
        <v/>
      </c>
      <c r="I9447" s="1109"/>
      <c r="J9447" s="1109"/>
      <c r="K9447" s="1112"/>
      <c r="L9447" s="1091"/>
      <c r="M9447" s="1091"/>
      <c r="N9447" s="1091"/>
      <c r="O9447" s="1091"/>
      <c r="P9447" s="1096"/>
      <c r="Q9447" s="1096"/>
      <c r="R9447" s="1096"/>
      <c r="S9447" s="1091"/>
    </row>
    <row r="9448" spans="1:19" x14ac:dyDescent="0.3">
      <c r="A9448" s="1090">
        <v>9443</v>
      </c>
      <c r="B9448" s="1091"/>
      <c r="C9448" s="1091"/>
      <c r="D9448" s="1097"/>
      <c r="E9448" s="1093">
        <f t="shared" si="589"/>
        <v>0</v>
      </c>
      <c r="F9448" s="1094">
        <f t="shared" si="590"/>
        <v>0</v>
      </c>
      <c r="G9448" s="1095">
        <f t="shared" si="591"/>
        <v>0</v>
      </c>
      <c r="H9448" s="1090" t="str">
        <f t="shared" ca="1" si="592"/>
        <v/>
      </c>
      <c r="I9448" s="1109"/>
      <c r="J9448" s="1109"/>
      <c r="K9448" s="1112"/>
      <c r="L9448" s="1091"/>
      <c r="M9448" s="1091"/>
      <c r="N9448" s="1091"/>
      <c r="O9448" s="1091"/>
      <c r="P9448" s="1096"/>
      <c r="Q9448" s="1096"/>
      <c r="R9448" s="1096"/>
      <c r="S9448" s="1091"/>
    </row>
    <row r="9449" spans="1:19" x14ac:dyDescent="0.3">
      <c r="A9449" s="1090">
        <v>9444</v>
      </c>
      <c r="B9449" s="1091"/>
      <c r="C9449" s="1091"/>
      <c r="D9449" s="1097"/>
      <c r="E9449" s="1093">
        <f t="shared" si="589"/>
        <v>0</v>
      </c>
      <c r="F9449" s="1094">
        <f t="shared" si="590"/>
        <v>0</v>
      </c>
      <c r="G9449" s="1095">
        <f t="shared" si="591"/>
        <v>0</v>
      </c>
      <c r="H9449" s="1090" t="str">
        <f t="shared" ca="1" si="592"/>
        <v/>
      </c>
      <c r="I9449" s="1109"/>
      <c r="J9449" s="1109"/>
      <c r="K9449" s="1112"/>
      <c r="L9449" s="1091"/>
      <c r="M9449" s="1091"/>
      <c r="N9449" s="1091"/>
      <c r="O9449" s="1091"/>
      <c r="P9449" s="1096"/>
      <c r="Q9449" s="1096"/>
      <c r="R9449" s="1096"/>
      <c r="S9449" s="1091"/>
    </row>
    <row r="9450" spans="1:19" x14ac:dyDescent="0.3">
      <c r="A9450" s="1090">
        <v>9445</v>
      </c>
      <c r="B9450" s="1091"/>
      <c r="C9450" s="1091"/>
      <c r="D9450" s="1097"/>
      <c r="E9450" s="1093">
        <f t="shared" si="589"/>
        <v>0</v>
      </c>
      <c r="F9450" s="1094">
        <f t="shared" si="590"/>
        <v>0</v>
      </c>
      <c r="G9450" s="1095">
        <f t="shared" si="591"/>
        <v>0</v>
      </c>
      <c r="H9450" s="1090" t="str">
        <f t="shared" ca="1" si="592"/>
        <v/>
      </c>
      <c r="I9450" s="1109"/>
      <c r="J9450" s="1109"/>
      <c r="K9450" s="1112"/>
      <c r="L9450" s="1091"/>
      <c r="M9450" s="1091"/>
      <c r="N9450" s="1091"/>
      <c r="O9450" s="1091"/>
      <c r="P9450" s="1096"/>
      <c r="Q9450" s="1096"/>
      <c r="R9450" s="1096"/>
      <c r="S9450" s="1091"/>
    </row>
    <row r="9451" spans="1:19" x14ac:dyDescent="0.3">
      <c r="A9451" s="1090">
        <v>9446</v>
      </c>
      <c r="B9451" s="1091"/>
      <c r="C9451" s="1091"/>
      <c r="D9451" s="1097"/>
      <c r="E9451" s="1093">
        <f t="shared" si="589"/>
        <v>0</v>
      </c>
      <c r="F9451" s="1094">
        <f t="shared" si="590"/>
        <v>0</v>
      </c>
      <c r="G9451" s="1095">
        <f t="shared" si="591"/>
        <v>0</v>
      </c>
      <c r="H9451" s="1090" t="str">
        <f t="shared" ca="1" si="592"/>
        <v/>
      </c>
      <c r="I9451" s="1109"/>
      <c r="J9451" s="1109"/>
      <c r="K9451" s="1112"/>
      <c r="L9451" s="1091"/>
      <c r="M9451" s="1091"/>
      <c r="N9451" s="1091"/>
      <c r="O9451" s="1091"/>
      <c r="P9451" s="1096"/>
      <c r="Q9451" s="1096"/>
      <c r="R9451" s="1096"/>
      <c r="S9451" s="1091"/>
    </row>
    <row r="9452" spans="1:19" x14ac:dyDescent="0.3">
      <c r="A9452" s="1090">
        <v>9447</v>
      </c>
      <c r="B9452" s="1091"/>
      <c r="C9452" s="1091"/>
      <c r="D9452" s="1097"/>
      <c r="E9452" s="1093">
        <f t="shared" si="589"/>
        <v>0</v>
      </c>
      <c r="F9452" s="1094">
        <f t="shared" si="590"/>
        <v>0</v>
      </c>
      <c r="G9452" s="1095">
        <f t="shared" si="591"/>
        <v>0</v>
      </c>
      <c r="H9452" s="1090" t="str">
        <f t="shared" ca="1" si="592"/>
        <v/>
      </c>
      <c r="I9452" s="1109"/>
      <c r="J9452" s="1109"/>
      <c r="K9452" s="1112"/>
      <c r="L9452" s="1091"/>
      <c r="M9452" s="1091"/>
      <c r="N9452" s="1091"/>
      <c r="O9452" s="1091"/>
      <c r="P9452" s="1096"/>
      <c r="Q9452" s="1096"/>
      <c r="R9452" s="1096"/>
      <c r="S9452" s="1091"/>
    </row>
    <row r="9453" spans="1:19" x14ac:dyDescent="0.3">
      <c r="A9453" s="1090">
        <v>9448</v>
      </c>
      <c r="B9453" s="1091"/>
      <c r="C9453" s="1091"/>
      <c r="D9453" s="1097"/>
      <c r="E9453" s="1093">
        <f t="shared" si="589"/>
        <v>0</v>
      </c>
      <c r="F9453" s="1094">
        <f t="shared" si="590"/>
        <v>0</v>
      </c>
      <c r="G9453" s="1095">
        <f t="shared" si="591"/>
        <v>0</v>
      </c>
      <c r="H9453" s="1090" t="str">
        <f t="shared" ca="1" si="592"/>
        <v/>
      </c>
      <c r="I9453" s="1109"/>
      <c r="J9453" s="1109"/>
      <c r="K9453" s="1112"/>
      <c r="L9453" s="1091"/>
      <c r="M9453" s="1091"/>
      <c r="N9453" s="1091"/>
      <c r="O9453" s="1091"/>
      <c r="P9453" s="1096"/>
      <c r="Q9453" s="1096"/>
      <c r="R9453" s="1096"/>
      <c r="S9453" s="1091"/>
    </row>
    <row r="9454" spans="1:19" x14ac:dyDescent="0.3">
      <c r="A9454" s="1090">
        <v>9449</v>
      </c>
      <c r="B9454" s="1091"/>
      <c r="C9454" s="1091"/>
      <c r="D9454" s="1097"/>
      <c r="E9454" s="1093">
        <f t="shared" si="589"/>
        <v>0</v>
      </c>
      <c r="F9454" s="1094">
        <f t="shared" si="590"/>
        <v>0</v>
      </c>
      <c r="G9454" s="1095">
        <f t="shared" si="591"/>
        <v>0</v>
      </c>
      <c r="H9454" s="1090" t="str">
        <f t="shared" ca="1" si="592"/>
        <v/>
      </c>
      <c r="I9454" s="1109"/>
      <c r="J9454" s="1109"/>
      <c r="K9454" s="1112"/>
      <c r="L9454" s="1091"/>
      <c r="M9454" s="1091"/>
      <c r="N9454" s="1091"/>
      <c r="O9454" s="1091"/>
      <c r="P9454" s="1096"/>
      <c r="Q9454" s="1096"/>
      <c r="R9454" s="1096"/>
      <c r="S9454" s="1091"/>
    </row>
    <row r="9455" spans="1:19" x14ac:dyDescent="0.3">
      <c r="A9455" s="1090">
        <v>9450</v>
      </c>
      <c r="B9455" s="1091"/>
      <c r="C9455" s="1091"/>
      <c r="D9455" s="1097"/>
      <c r="E9455" s="1093">
        <f t="shared" si="589"/>
        <v>0</v>
      </c>
      <c r="F9455" s="1094">
        <f t="shared" si="590"/>
        <v>0</v>
      </c>
      <c r="G9455" s="1095">
        <f t="shared" si="591"/>
        <v>0</v>
      </c>
      <c r="H9455" s="1090" t="str">
        <f t="shared" ca="1" si="592"/>
        <v/>
      </c>
      <c r="I9455" s="1109"/>
      <c r="J9455" s="1109"/>
      <c r="K9455" s="1112"/>
      <c r="L9455" s="1091"/>
      <c r="M9455" s="1091"/>
      <c r="N9455" s="1091"/>
      <c r="O9455" s="1091"/>
      <c r="P9455" s="1096"/>
      <c r="Q9455" s="1096"/>
      <c r="R9455" s="1096"/>
      <c r="S9455" s="1091"/>
    </row>
    <row r="9456" spans="1:19" x14ac:dyDescent="0.3">
      <c r="A9456" s="1090">
        <v>9451</v>
      </c>
      <c r="B9456" s="1091"/>
      <c r="C9456" s="1091"/>
      <c r="D9456" s="1097"/>
      <c r="E9456" s="1093">
        <f t="shared" si="589"/>
        <v>0</v>
      </c>
      <c r="F9456" s="1094">
        <f t="shared" si="590"/>
        <v>0</v>
      </c>
      <c r="G9456" s="1095">
        <f t="shared" si="591"/>
        <v>0</v>
      </c>
      <c r="H9456" s="1090" t="str">
        <f t="shared" ca="1" si="592"/>
        <v/>
      </c>
      <c r="I9456" s="1109"/>
      <c r="J9456" s="1109"/>
      <c r="K9456" s="1112"/>
      <c r="L9456" s="1091"/>
      <c r="M9456" s="1091"/>
      <c r="N9456" s="1091"/>
      <c r="O9456" s="1091"/>
      <c r="P9456" s="1096"/>
      <c r="Q9456" s="1096"/>
      <c r="R9456" s="1096"/>
      <c r="S9456" s="1091"/>
    </row>
    <row r="9457" spans="1:19" x14ac:dyDescent="0.3">
      <c r="A9457" s="1090">
        <v>9452</v>
      </c>
      <c r="B9457" s="1091"/>
      <c r="C9457" s="1091"/>
      <c r="D9457" s="1097"/>
      <c r="E9457" s="1093">
        <f t="shared" si="589"/>
        <v>0</v>
      </c>
      <c r="F9457" s="1094">
        <f t="shared" si="590"/>
        <v>0</v>
      </c>
      <c r="G9457" s="1095">
        <f t="shared" si="591"/>
        <v>0</v>
      </c>
      <c r="H9457" s="1090" t="str">
        <f t="shared" ca="1" si="592"/>
        <v/>
      </c>
      <c r="I9457" s="1109"/>
      <c r="J9457" s="1109"/>
      <c r="K9457" s="1112"/>
      <c r="L9457" s="1091"/>
      <c r="M9457" s="1091"/>
      <c r="N9457" s="1091"/>
      <c r="O9457" s="1091"/>
      <c r="P9457" s="1096"/>
      <c r="Q9457" s="1096"/>
      <c r="R9457" s="1096"/>
      <c r="S9457" s="1091"/>
    </row>
    <row r="9458" spans="1:19" x14ac:dyDescent="0.3">
      <c r="A9458" s="1090">
        <v>9453</v>
      </c>
      <c r="B9458" s="1091"/>
      <c r="C9458" s="1091"/>
      <c r="D9458" s="1097"/>
      <c r="E9458" s="1093">
        <f t="shared" si="589"/>
        <v>0</v>
      </c>
      <c r="F9458" s="1094">
        <f t="shared" si="590"/>
        <v>0</v>
      </c>
      <c r="G9458" s="1095">
        <f t="shared" si="591"/>
        <v>0</v>
      </c>
      <c r="H9458" s="1090" t="str">
        <f t="shared" ca="1" si="592"/>
        <v/>
      </c>
      <c r="I9458" s="1109"/>
      <c r="J9458" s="1109"/>
      <c r="K9458" s="1112"/>
      <c r="L9458" s="1091"/>
      <c r="M9458" s="1091"/>
      <c r="N9458" s="1091"/>
      <c r="O9458" s="1091"/>
      <c r="P9458" s="1096"/>
      <c r="Q9458" s="1096"/>
      <c r="R9458" s="1096"/>
      <c r="S9458" s="1091"/>
    </row>
    <row r="9459" spans="1:19" x14ac:dyDescent="0.3">
      <c r="A9459" s="1090">
        <v>9454</v>
      </c>
      <c r="B9459" s="1091"/>
      <c r="C9459" s="1091"/>
      <c r="D9459" s="1097"/>
      <c r="E9459" s="1093">
        <f t="shared" si="589"/>
        <v>0</v>
      </c>
      <c r="F9459" s="1094">
        <f t="shared" si="590"/>
        <v>0</v>
      </c>
      <c r="G9459" s="1095">
        <f t="shared" si="591"/>
        <v>0</v>
      </c>
      <c r="H9459" s="1090" t="str">
        <f t="shared" ca="1" si="592"/>
        <v/>
      </c>
      <c r="I9459" s="1109"/>
      <c r="J9459" s="1109"/>
      <c r="K9459" s="1112"/>
      <c r="L9459" s="1091"/>
      <c r="M9459" s="1091"/>
      <c r="N9459" s="1091"/>
      <c r="O9459" s="1091"/>
      <c r="P9459" s="1096"/>
      <c r="Q9459" s="1096"/>
      <c r="R9459" s="1096"/>
      <c r="S9459" s="1091"/>
    </row>
    <row r="9460" spans="1:19" x14ac:dyDescent="0.3">
      <c r="A9460" s="1090">
        <v>9455</v>
      </c>
      <c r="B9460" s="1091"/>
      <c r="C9460" s="1091"/>
      <c r="D9460" s="1097"/>
      <c r="E9460" s="1093">
        <f t="shared" si="589"/>
        <v>0</v>
      </c>
      <c r="F9460" s="1094">
        <f t="shared" si="590"/>
        <v>0</v>
      </c>
      <c r="G9460" s="1095">
        <f t="shared" si="591"/>
        <v>0</v>
      </c>
      <c r="H9460" s="1090" t="str">
        <f t="shared" ca="1" si="592"/>
        <v/>
      </c>
      <c r="I9460" s="1109"/>
      <c r="J9460" s="1109"/>
      <c r="K9460" s="1112"/>
      <c r="L9460" s="1091"/>
      <c r="M9460" s="1091"/>
      <c r="N9460" s="1091"/>
      <c r="O9460" s="1091"/>
      <c r="P9460" s="1096"/>
      <c r="Q9460" s="1096"/>
      <c r="R9460" s="1096"/>
      <c r="S9460" s="1091"/>
    </row>
    <row r="9461" spans="1:19" x14ac:dyDescent="0.3">
      <c r="A9461" s="1090">
        <v>9456</v>
      </c>
      <c r="B9461" s="1091"/>
      <c r="C9461" s="1091"/>
      <c r="D9461" s="1097"/>
      <c r="E9461" s="1093">
        <f t="shared" si="589"/>
        <v>0</v>
      </c>
      <c r="F9461" s="1094">
        <f t="shared" si="590"/>
        <v>0</v>
      </c>
      <c r="G9461" s="1095">
        <f t="shared" si="591"/>
        <v>0</v>
      </c>
      <c r="H9461" s="1090" t="str">
        <f t="shared" ca="1" si="592"/>
        <v/>
      </c>
      <c r="I9461" s="1109"/>
      <c r="J9461" s="1109"/>
      <c r="K9461" s="1112"/>
      <c r="L9461" s="1091"/>
      <c r="M9461" s="1091"/>
      <c r="N9461" s="1091"/>
      <c r="O9461" s="1091"/>
      <c r="P9461" s="1096"/>
      <c r="Q9461" s="1096"/>
      <c r="R9461" s="1096"/>
      <c r="S9461" s="1091"/>
    </row>
    <row r="9462" spans="1:19" x14ac:dyDescent="0.3">
      <c r="A9462" s="1090">
        <v>9457</v>
      </c>
      <c r="B9462" s="1091"/>
      <c r="C9462" s="1091"/>
      <c r="D9462" s="1097"/>
      <c r="E9462" s="1093">
        <f t="shared" si="589"/>
        <v>0</v>
      </c>
      <c r="F9462" s="1094">
        <f t="shared" si="590"/>
        <v>0</v>
      </c>
      <c r="G9462" s="1095">
        <f t="shared" si="591"/>
        <v>0</v>
      </c>
      <c r="H9462" s="1090" t="str">
        <f t="shared" ca="1" si="592"/>
        <v/>
      </c>
      <c r="I9462" s="1109"/>
      <c r="J9462" s="1109"/>
      <c r="K9462" s="1112"/>
      <c r="L9462" s="1091"/>
      <c r="M9462" s="1091"/>
      <c r="N9462" s="1091"/>
      <c r="O9462" s="1091"/>
      <c r="P9462" s="1096"/>
      <c r="Q9462" s="1096"/>
      <c r="R9462" s="1096"/>
      <c r="S9462" s="1091"/>
    </row>
    <row r="9463" spans="1:19" x14ac:dyDescent="0.3">
      <c r="A9463" s="1090">
        <v>9458</v>
      </c>
      <c r="B9463" s="1091"/>
      <c r="C9463" s="1091"/>
      <c r="D9463" s="1097"/>
      <c r="E9463" s="1093">
        <f t="shared" si="589"/>
        <v>0</v>
      </c>
      <c r="F9463" s="1094">
        <f t="shared" si="590"/>
        <v>0</v>
      </c>
      <c r="G9463" s="1095">
        <f t="shared" si="591"/>
        <v>0</v>
      </c>
      <c r="H9463" s="1090" t="str">
        <f t="shared" ca="1" si="592"/>
        <v/>
      </c>
      <c r="I9463" s="1109"/>
      <c r="J9463" s="1109"/>
      <c r="K9463" s="1112"/>
      <c r="L9463" s="1091"/>
      <c r="M9463" s="1091"/>
      <c r="N9463" s="1091"/>
      <c r="O9463" s="1091"/>
      <c r="P9463" s="1096"/>
      <c r="Q9463" s="1096"/>
      <c r="R9463" s="1096"/>
      <c r="S9463" s="1091"/>
    </row>
    <row r="9464" spans="1:19" x14ac:dyDescent="0.3">
      <c r="A9464" s="1090">
        <v>9459</v>
      </c>
      <c r="B9464" s="1091"/>
      <c r="C9464" s="1091"/>
      <c r="D9464" s="1097"/>
      <c r="E9464" s="1093">
        <f t="shared" si="589"/>
        <v>0</v>
      </c>
      <c r="F9464" s="1094">
        <f t="shared" si="590"/>
        <v>0</v>
      </c>
      <c r="G9464" s="1095">
        <f t="shared" si="591"/>
        <v>0</v>
      </c>
      <c r="H9464" s="1090" t="str">
        <f t="shared" ca="1" si="592"/>
        <v/>
      </c>
      <c r="I9464" s="1109"/>
      <c r="J9464" s="1109"/>
      <c r="K9464" s="1112"/>
      <c r="L9464" s="1091"/>
      <c r="M9464" s="1091"/>
      <c r="N9464" s="1091"/>
      <c r="O9464" s="1091"/>
      <c r="P9464" s="1096"/>
      <c r="Q9464" s="1096"/>
      <c r="R9464" s="1096"/>
      <c r="S9464" s="1091"/>
    </row>
    <row r="9465" spans="1:19" x14ac:dyDescent="0.3">
      <c r="A9465" s="1090">
        <v>9460</v>
      </c>
      <c r="B9465" s="1091"/>
      <c r="C9465" s="1091"/>
      <c r="D9465" s="1097"/>
      <c r="E9465" s="1093">
        <f t="shared" si="589"/>
        <v>0</v>
      </c>
      <c r="F9465" s="1094">
        <f t="shared" si="590"/>
        <v>0</v>
      </c>
      <c r="G9465" s="1095">
        <f t="shared" si="591"/>
        <v>0</v>
      </c>
      <c r="H9465" s="1090" t="str">
        <f t="shared" ca="1" si="592"/>
        <v/>
      </c>
      <c r="I9465" s="1109"/>
      <c r="J9465" s="1109"/>
      <c r="K9465" s="1112"/>
      <c r="L9465" s="1091"/>
      <c r="M9465" s="1091"/>
      <c r="N9465" s="1091"/>
      <c r="O9465" s="1091"/>
      <c r="P9465" s="1096"/>
      <c r="Q9465" s="1096"/>
      <c r="R9465" s="1096"/>
      <c r="S9465" s="1091"/>
    </row>
    <row r="9466" spans="1:19" x14ac:dyDescent="0.3">
      <c r="A9466" s="1090">
        <v>9461</v>
      </c>
      <c r="B9466" s="1091"/>
      <c r="C9466" s="1091"/>
      <c r="D9466" s="1097"/>
      <c r="E9466" s="1093">
        <f t="shared" si="589"/>
        <v>0</v>
      </c>
      <c r="F9466" s="1094">
        <f t="shared" si="590"/>
        <v>0</v>
      </c>
      <c r="G9466" s="1095">
        <f t="shared" si="591"/>
        <v>0</v>
      </c>
      <c r="H9466" s="1090" t="str">
        <f t="shared" ca="1" si="592"/>
        <v/>
      </c>
      <c r="I9466" s="1109"/>
      <c r="J9466" s="1109"/>
      <c r="K9466" s="1112"/>
      <c r="L9466" s="1091"/>
      <c r="M9466" s="1091"/>
      <c r="N9466" s="1091"/>
      <c r="O9466" s="1091"/>
      <c r="P9466" s="1096"/>
      <c r="Q9466" s="1096"/>
      <c r="R9466" s="1096"/>
      <c r="S9466" s="1091"/>
    </row>
    <row r="9467" spans="1:19" x14ac:dyDescent="0.3">
      <c r="A9467" s="1090">
        <v>9462</v>
      </c>
      <c r="B9467" s="1091"/>
      <c r="C9467" s="1091"/>
      <c r="D9467" s="1097"/>
      <c r="E9467" s="1093">
        <f t="shared" si="589"/>
        <v>0</v>
      </c>
      <c r="F9467" s="1094">
        <f t="shared" si="590"/>
        <v>0</v>
      </c>
      <c r="G9467" s="1095">
        <f t="shared" si="591"/>
        <v>0</v>
      </c>
      <c r="H9467" s="1090" t="str">
        <f t="shared" ca="1" si="592"/>
        <v/>
      </c>
      <c r="I9467" s="1109"/>
      <c r="J9467" s="1109"/>
      <c r="K9467" s="1112"/>
      <c r="L9467" s="1091"/>
      <c r="M9467" s="1091"/>
      <c r="N9467" s="1091"/>
      <c r="O9467" s="1091"/>
      <c r="P9467" s="1096"/>
      <c r="Q9467" s="1096"/>
      <c r="R9467" s="1096"/>
      <c r="S9467" s="1091"/>
    </row>
    <row r="9468" spans="1:19" x14ac:dyDescent="0.3">
      <c r="A9468" s="1090">
        <v>9463</v>
      </c>
      <c r="B9468" s="1091"/>
      <c r="C9468" s="1091"/>
      <c r="D9468" s="1097"/>
      <c r="E9468" s="1093">
        <f t="shared" si="589"/>
        <v>0</v>
      </c>
      <c r="F9468" s="1094">
        <f t="shared" si="590"/>
        <v>0</v>
      </c>
      <c r="G9468" s="1095">
        <f t="shared" si="591"/>
        <v>0</v>
      </c>
      <c r="H9468" s="1090" t="str">
        <f t="shared" ca="1" si="592"/>
        <v/>
      </c>
      <c r="I9468" s="1109"/>
      <c r="J9468" s="1109"/>
      <c r="K9468" s="1112"/>
      <c r="L9468" s="1091"/>
      <c r="M9468" s="1091"/>
      <c r="N9468" s="1091"/>
      <c r="O9468" s="1091"/>
      <c r="P9468" s="1096"/>
      <c r="Q9468" s="1096"/>
      <c r="R9468" s="1096"/>
      <c r="S9468" s="1091"/>
    </row>
    <row r="9469" spans="1:19" x14ac:dyDescent="0.3">
      <c r="A9469" s="1090">
        <v>9464</v>
      </c>
      <c r="B9469" s="1091"/>
      <c r="C9469" s="1091"/>
      <c r="D9469" s="1097"/>
      <c r="E9469" s="1093">
        <f t="shared" si="589"/>
        <v>0</v>
      </c>
      <c r="F9469" s="1094">
        <f t="shared" si="590"/>
        <v>0</v>
      </c>
      <c r="G9469" s="1095">
        <f t="shared" si="591"/>
        <v>0</v>
      </c>
      <c r="H9469" s="1090" t="str">
        <f t="shared" ca="1" si="592"/>
        <v/>
      </c>
      <c r="I9469" s="1109"/>
      <c r="J9469" s="1109"/>
      <c r="K9469" s="1112"/>
      <c r="L9469" s="1091"/>
      <c r="M9469" s="1091"/>
      <c r="N9469" s="1091"/>
      <c r="O9469" s="1091"/>
      <c r="P9469" s="1096"/>
      <c r="Q9469" s="1096"/>
      <c r="R9469" s="1096"/>
      <c r="S9469" s="1091"/>
    </row>
    <row r="9470" spans="1:19" x14ac:dyDescent="0.3">
      <c r="A9470" s="1090">
        <v>9465</v>
      </c>
      <c r="B9470" s="1091"/>
      <c r="C9470" s="1091"/>
      <c r="D9470" s="1097"/>
      <c r="E9470" s="1093">
        <f t="shared" si="589"/>
        <v>0</v>
      </c>
      <c r="F9470" s="1094">
        <f t="shared" si="590"/>
        <v>0</v>
      </c>
      <c r="G9470" s="1095">
        <f t="shared" si="591"/>
        <v>0</v>
      </c>
      <c r="H9470" s="1090" t="str">
        <f t="shared" ca="1" si="592"/>
        <v/>
      </c>
      <c r="I9470" s="1109"/>
      <c r="J9470" s="1109"/>
      <c r="K9470" s="1112"/>
      <c r="L9470" s="1091"/>
      <c r="M9470" s="1091"/>
      <c r="N9470" s="1091"/>
      <c r="O9470" s="1091"/>
      <c r="P9470" s="1096"/>
      <c r="Q9470" s="1096"/>
      <c r="R9470" s="1096"/>
      <c r="S9470" s="1091"/>
    </row>
    <row r="9471" spans="1:19" x14ac:dyDescent="0.3">
      <c r="A9471" s="1090">
        <v>9466</v>
      </c>
      <c r="B9471" s="1091"/>
      <c r="C9471" s="1091"/>
      <c r="D9471" s="1097"/>
      <c r="E9471" s="1093">
        <f t="shared" si="589"/>
        <v>0</v>
      </c>
      <c r="F9471" s="1094">
        <f t="shared" si="590"/>
        <v>0</v>
      </c>
      <c r="G9471" s="1095">
        <f t="shared" si="591"/>
        <v>0</v>
      </c>
      <c r="H9471" s="1090" t="str">
        <f t="shared" ca="1" si="592"/>
        <v/>
      </c>
      <c r="I9471" s="1109"/>
      <c r="J9471" s="1109"/>
      <c r="K9471" s="1112"/>
      <c r="L9471" s="1091"/>
      <c r="M9471" s="1091"/>
      <c r="N9471" s="1091"/>
      <c r="O9471" s="1091"/>
      <c r="P9471" s="1096"/>
      <c r="Q9471" s="1096"/>
      <c r="R9471" s="1096"/>
      <c r="S9471" s="1091"/>
    </row>
    <row r="9472" spans="1:19" x14ac:dyDescent="0.3">
      <c r="A9472" s="1090">
        <v>9467</v>
      </c>
      <c r="B9472" s="1091"/>
      <c r="C9472" s="1091"/>
      <c r="D9472" s="1097"/>
      <c r="E9472" s="1093">
        <f t="shared" si="589"/>
        <v>0</v>
      </c>
      <c r="F9472" s="1094">
        <f t="shared" si="590"/>
        <v>0</v>
      </c>
      <c r="G9472" s="1095">
        <f t="shared" si="591"/>
        <v>0</v>
      </c>
      <c r="H9472" s="1090" t="str">
        <f t="shared" ca="1" si="592"/>
        <v/>
      </c>
      <c r="I9472" s="1109"/>
      <c r="J9472" s="1109"/>
      <c r="K9472" s="1112"/>
      <c r="L9472" s="1091"/>
      <c r="M9472" s="1091"/>
      <c r="N9472" s="1091"/>
      <c r="O9472" s="1091"/>
      <c r="P9472" s="1096"/>
      <c r="Q9472" s="1096"/>
      <c r="R9472" s="1096"/>
      <c r="S9472" s="1091"/>
    </row>
    <row r="9473" spans="1:19" x14ac:dyDescent="0.3">
      <c r="A9473" s="1090">
        <v>9468</v>
      </c>
      <c r="B9473" s="1091"/>
      <c r="C9473" s="1091"/>
      <c r="D9473" s="1097"/>
      <c r="E9473" s="1093">
        <f t="shared" si="589"/>
        <v>0</v>
      </c>
      <c r="F9473" s="1094">
        <f t="shared" si="590"/>
        <v>0</v>
      </c>
      <c r="G9473" s="1095">
        <f t="shared" si="591"/>
        <v>0</v>
      </c>
      <c r="H9473" s="1090" t="str">
        <f t="shared" ca="1" si="592"/>
        <v/>
      </c>
      <c r="I9473" s="1109"/>
      <c r="J9473" s="1109"/>
      <c r="K9473" s="1112"/>
      <c r="L9473" s="1091"/>
      <c r="M9473" s="1091"/>
      <c r="N9473" s="1091"/>
      <c r="O9473" s="1091"/>
      <c r="P9473" s="1096"/>
      <c r="Q9473" s="1096"/>
      <c r="R9473" s="1096"/>
      <c r="S9473" s="1091"/>
    </row>
    <row r="9474" spans="1:19" x14ac:dyDescent="0.3">
      <c r="A9474" s="1090">
        <v>9469</v>
      </c>
      <c r="B9474" s="1091"/>
      <c r="C9474" s="1091"/>
      <c r="D9474" s="1097"/>
      <c r="E9474" s="1093">
        <f t="shared" si="589"/>
        <v>0</v>
      </c>
      <c r="F9474" s="1094">
        <f t="shared" si="590"/>
        <v>0</v>
      </c>
      <c r="G9474" s="1095">
        <f t="shared" si="591"/>
        <v>0</v>
      </c>
      <c r="H9474" s="1090" t="str">
        <f t="shared" ca="1" si="592"/>
        <v/>
      </c>
      <c r="I9474" s="1109"/>
      <c r="J9474" s="1109"/>
      <c r="K9474" s="1112"/>
      <c r="L9474" s="1091"/>
      <c r="M9474" s="1091"/>
      <c r="N9474" s="1091"/>
      <c r="O9474" s="1091"/>
      <c r="P9474" s="1096"/>
      <c r="Q9474" s="1096"/>
      <c r="R9474" s="1096"/>
      <c r="S9474" s="1091"/>
    </row>
    <row r="9475" spans="1:19" x14ac:dyDescent="0.3">
      <c r="A9475" s="1090">
        <v>9470</v>
      </c>
      <c r="B9475" s="1091"/>
      <c r="C9475" s="1091"/>
      <c r="D9475" s="1097"/>
      <c r="E9475" s="1093">
        <f t="shared" si="589"/>
        <v>0</v>
      </c>
      <c r="F9475" s="1094">
        <f t="shared" si="590"/>
        <v>0</v>
      </c>
      <c r="G9475" s="1095">
        <f t="shared" si="591"/>
        <v>0</v>
      </c>
      <c r="H9475" s="1090" t="str">
        <f t="shared" ca="1" si="592"/>
        <v/>
      </c>
      <c r="I9475" s="1109"/>
      <c r="J9475" s="1109"/>
      <c r="K9475" s="1112"/>
      <c r="L9475" s="1091"/>
      <c r="M9475" s="1091"/>
      <c r="N9475" s="1091"/>
      <c r="O9475" s="1091"/>
      <c r="P9475" s="1096"/>
      <c r="Q9475" s="1096"/>
      <c r="R9475" s="1096"/>
      <c r="S9475" s="1091"/>
    </row>
    <row r="9476" spans="1:19" x14ac:dyDescent="0.3">
      <c r="A9476" s="1090">
        <v>9471</v>
      </c>
      <c r="B9476" s="1091"/>
      <c r="C9476" s="1091"/>
      <c r="D9476" s="1097"/>
      <c r="E9476" s="1093">
        <f t="shared" si="589"/>
        <v>0</v>
      </c>
      <c r="F9476" s="1094">
        <f t="shared" si="590"/>
        <v>0</v>
      </c>
      <c r="G9476" s="1095">
        <f t="shared" si="591"/>
        <v>0</v>
      </c>
      <c r="H9476" s="1090" t="str">
        <f t="shared" ca="1" si="592"/>
        <v/>
      </c>
      <c r="I9476" s="1109"/>
      <c r="J9476" s="1109"/>
      <c r="K9476" s="1112"/>
      <c r="L9476" s="1091"/>
      <c r="M9476" s="1091"/>
      <c r="N9476" s="1091"/>
      <c r="O9476" s="1091"/>
      <c r="P9476" s="1096"/>
      <c r="Q9476" s="1096"/>
      <c r="R9476" s="1096"/>
      <c r="S9476" s="1091"/>
    </row>
    <row r="9477" spans="1:19" x14ac:dyDescent="0.3">
      <c r="A9477" s="1090">
        <v>9472</v>
      </c>
      <c r="B9477" s="1091"/>
      <c r="C9477" s="1091"/>
      <c r="D9477" s="1097"/>
      <c r="E9477" s="1093">
        <f t="shared" si="589"/>
        <v>0</v>
      </c>
      <c r="F9477" s="1094">
        <f t="shared" si="590"/>
        <v>0</v>
      </c>
      <c r="G9477" s="1095">
        <f t="shared" si="591"/>
        <v>0</v>
      </c>
      <c r="H9477" s="1090" t="str">
        <f t="shared" ca="1" si="592"/>
        <v/>
      </c>
      <c r="I9477" s="1109"/>
      <c r="J9477" s="1109"/>
      <c r="K9477" s="1112"/>
      <c r="L9477" s="1091"/>
      <c r="M9477" s="1091"/>
      <c r="N9477" s="1091"/>
      <c r="O9477" s="1091"/>
      <c r="P9477" s="1096"/>
      <c r="Q9477" s="1096"/>
      <c r="R9477" s="1096"/>
      <c r="S9477" s="1091"/>
    </row>
    <row r="9478" spans="1:19" x14ac:dyDescent="0.3">
      <c r="A9478" s="1090">
        <v>9473</v>
      </c>
      <c r="B9478" s="1091"/>
      <c r="C9478" s="1091"/>
      <c r="D9478" s="1097"/>
      <c r="E9478" s="1093">
        <f t="shared" si="589"/>
        <v>0</v>
      </c>
      <c r="F9478" s="1094">
        <f t="shared" si="590"/>
        <v>0</v>
      </c>
      <c r="G9478" s="1095">
        <f t="shared" si="591"/>
        <v>0</v>
      </c>
      <c r="H9478" s="1090" t="str">
        <f t="shared" ca="1" si="592"/>
        <v/>
      </c>
      <c r="I9478" s="1109"/>
      <c r="J9478" s="1109"/>
      <c r="K9478" s="1112"/>
      <c r="L9478" s="1091"/>
      <c r="M9478" s="1091"/>
      <c r="N9478" s="1091"/>
      <c r="O9478" s="1091"/>
      <c r="P9478" s="1096"/>
      <c r="Q9478" s="1096"/>
      <c r="R9478" s="1096"/>
      <c r="S9478" s="1091"/>
    </row>
    <row r="9479" spans="1:19" x14ac:dyDescent="0.3">
      <c r="A9479" s="1090">
        <v>9474</v>
      </c>
      <c r="B9479" s="1091"/>
      <c r="C9479" s="1091"/>
      <c r="D9479" s="1097"/>
      <c r="E9479" s="1093">
        <f t="shared" ref="E9479:E9542" si="593">D9479</f>
        <v>0</v>
      </c>
      <c r="F9479" s="1094">
        <f t="shared" ref="F9479:F9542" si="594">D9479</f>
        <v>0</v>
      </c>
      <c r="G9479" s="1095">
        <f t="shared" ref="G9479:G9542" si="595">D9479</f>
        <v>0</v>
      </c>
      <c r="H9479" s="1090" t="str">
        <f t="shared" ref="H9479:H9542" ca="1" si="596">IF(ISBLANK(D9479),"",DATEDIF(G9479,TODAY(),"y"))</f>
        <v/>
      </c>
      <c r="I9479" s="1109"/>
      <c r="J9479" s="1109"/>
      <c r="K9479" s="1112"/>
      <c r="L9479" s="1091"/>
      <c r="M9479" s="1091"/>
      <c r="N9479" s="1091"/>
      <c r="O9479" s="1091"/>
      <c r="P9479" s="1096"/>
      <c r="Q9479" s="1096"/>
      <c r="R9479" s="1096"/>
      <c r="S9479" s="1091"/>
    </row>
    <row r="9480" spans="1:19" x14ac:dyDescent="0.3">
      <c r="A9480" s="1090">
        <v>9475</v>
      </c>
      <c r="B9480" s="1091"/>
      <c r="C9480" s="1091"/>
      <c r="D9480" s="1097"/>
      <c r="E9480" s="1093">
        <f t="shared" si="593"/>
        <v>0</v>
      </c>
      <c r="F9480" s="1094">
        <f t="shared" si="594"/>
        <v>0</v>
      </c>
      <c r="G9480" s="1095">
        <f t="shared" si="595"/>
        <v>0</v>
      </c>
      <c r="H9480" s="1090" t="str">
        <f t="shared" ca="1" si="596"/>
        <v/>
      </c>
      <c r="I9480" s="1109"/>
      <c r="J9480" s="1109"/>
      <c r="K9480" s="1112"/>
      <c r="L9480" s="1091"/>
      <c r="M9480" s="1091"/>
      <c r="N9480" s="1091"/>
      <c r="O9480" s="1091"/>
      <c r="P9480" s="1096"/>
      <c r="Q9480" s="1096"/>
      <c r="R9480" s="1096"/>
      <c r="S9480" s="1091"/>
    </row>
    <row r="9481" spans="1:19" x14ac:dyDescent="0.3">
      <c r="A9481" s="1090">
        <v>9476</v>
      </c>
      <c r="B9481" s="1091"/>
      <c r="C9481" s="1091"/>
      <c r="D9481" s="1097"/>
      <c r="E9481" s="1093">
        <f t="shared" si="593"/>
        <v>0</v>
      </c>
      <c r="F9481" s="1094">
        <f t="shared" si="594"/>
        <v>0</v>
      </c>
      <c r="G9481" s="1095">
        <f t="shared" si="595"/>
        <v>0</v>
      </c>
      <c r="H9481" s="1090" t="str">
        <f t="shared" ca="1" si="596"/>
        <v/>
      </c>
      <c r="I9481" s="1109"/>
      <c r="J9481" s="1109"/>
      <c r="K9481" s="1112"/>
      <c r="L9481" s="1091"/>
      <c r="M9481" s="1091"/>
      <c r="N9481" s="1091"/>
      <c r="O9481" s="1091"/>
      <c r="P9481" s="1096"/>
      <c r="Q9481" s="1096"/>
      <c r="R9481" s="1096"/>
      <c r="S9481" s="1091"/>
    </row>
    <row r="9482" spans="1:19" x14ac:dyDescent="0.3">
      <c r="A9482" s="1090">
        <v>9477</v>
      </c>
      <c r="B9482" s="1091"/>
      <c r="C9482" s="1091"/>
      <c r="D9482" s="1097"/>
      <c r="E9482" s="1093">
        <f t="shared" si="593"/>
        <v>0</v>
      </c>
      <c r="F9482" s="1094">
        <f t="shared" si="594"/>
        <v>0</v>
      </c>
      <c r="G9482" s="1095">
        <f t="shared" si="595"/>
        <v>0</v>
      </c>
      <c r="H9482" s="1090" t="str">
        <f t="shared" ca="1" si="596"/>
        <v/>
      </c>
      <c r="I9482" s="1109"/>
      <c r="J9482" s="1109"/>
      <c r="K9482" s="1112"/>
      <c r="L9482" s="1091"/>
      <c r="M9482" s="1091"/>
      <c r="N9482" s="1091"/>
      <c r="O9482" s="1091"/>
      <c r="P9482" s="1096"/>
      <c r="Q9482" s="1096"/>
      <c r="R9482" s="1096"/>
      <c r="S9482" s="1091"/>
    </row>
    <row r="9483" spans="1:19" x14ac:dyDescent="0.3">
      <c r="A9483" s="1090">
        <v>9478</v>
      </c>
      <c r="B9483" s="1091"/>
      <c r="C9483" s="1091"/>
      <c r="D9483" s="1097"/>
      <c r="E9483" s="1093">
        <f t="shared" si="593"/>
        <v>0</v>
      </c>
      <c r="F9483" s="1094">
        <f t="shared" si="594"/>
        <v>0</v>
      </c>
      <c r="G9483" s="1095">
        <f t="shared" si="595"/>
        <v>0</v>
      </c>
      <c r="H9483" s="1090" t="str">
        <f t="shared" ca="1" si="596"/>
        <v/>
      </c>
      <c r="I9483" s="1109"/>
      <c r="J9483" s="1109"/>
      <c r="K9483" s="1112"/>
      <c r="L9483" s="1091"/>
      <c r="M9483" s="1091"/>
      <c r="N9483" s="1091"/>
      <c r="O9483" s="1091"/>
      <c r="P9483" s="1096"/>
      <c r="Q9483" s="1096"/>
      <c r="R9483" s="1096"/>
      <c r="S9483" s="1091"/>
    </row>
    <row r="9484" spans="1:19" x14ac:dyDescent="0.3">
      <c r="A9484" s="1090">
        <v>9479</v>
      </c>
      <c r="B9484" s="1091"/>
      <c r="C9484" s="1091"/>
      <c r="D9484" s="1097"/>
      <c r="E9484" s="1093">
        <f t="shared" si="593"/>
        <v>0</v>
      </c>
      <c r="F9484" s="1094">
        <f t="shared" si="594"/>
        <v>0</v>
      </c>
      <c r="G9484" s="1095">
        <f t="shared" si="595"/>
        <v>0</v>
      </c>
      <c r="H9484" s="1090" t="str">
        <f t="shared" ca="1" si="596"/>
        <v/>
      </c>
      <c r="I9484" s="1109"/>
      <c r="J9484" s="1109"/>
      <c r="K9484" s="1112"/>
      <c r="L9484" s="1091"/>
      <c r="M9484" s="1091"/>
      <c r="N9484" s="1091"/>
      <c r="O9484" s="1091"/>
      <c r="P9484" s="1096"/>
      <c r="Q9484" s="1096"/>
      <c r="R9484" s="1096"/>
      <c r="S9484" s="1091"/>
    </row>
    <row r="9485" spans="1:19" x14ac:dyDescent="0.3">
      <c r="A9485" s="1090">
        <v>9480</v>
      </c>
      <c r="B9485" s="1091"/>
      <c r="C9485" s="1091"/>
      <c r="D9485" s="1097"/>
      <c r="E9485" s="1093">
        <f t="shared" si="593"/>
        <v>0</v>
      </c>
      <c r="F9485" s="1094">
        <f t="shared" si="594"/>
        <v>0</v>
      </c>
      <c r="G9485" s="1095">
        <f t="shared" si="595"/>
        <v>0</v>
      </c>
      <c r="H9485" s="1090" t="str">
        <f t="shared" ca="1" si="596"/>
        <v/>
      </c>
      <c r="I9485" s="1109"/>
      <c r="J9485" s="1109"/>
      <c r="K9485" s="1112"/>
      <c r="L9485" s="1091"/>
      <c r="M9485" s="1091"/>
      <c r="N9485" s="1091"/>
      <c r="O9485" s="1091"/>
      <c r="P9485" s="1096"/>
      <c r="Q9485" s="1096"/>
      <c r="R9485" s="1096"/>
      <c r="S9485" s="1091"/>
    </row>
    <row r="9486" spans="1:19" x14ac:dyDescent="0.3">
      <c r="A9486" s="1090">
        <v>9481</v>
      </c>
      <c r="B9486" s="1091"/>
      <c r="C9486" s="1091"/>
      <c r="D9486" s="1097"/>
      <c r="E9486" s="1093">
        <f t="shared" si="593"/>
        <v>0</v>
      </c>
      <c r="F9486" s="1094">
        <f t="shared" si="594"/>
        <v>0</v>
      </c>
      <c r="G9486" s="1095">
        <f t="shared" si="595"/>
        <v>0</v>
      </c>
      <c r="H9486" s="1090" t="str">
        <f t="shared" ca="1" si="596"/>
        <v/>
      </c>
      <c r="I9486" s="1109"/>
      <c r="J9486" s="1109"/>
      <c r="K9486" s="1112"/>
      <c r="L9486" s="1091"/>
      <c r="M9486" s="1091"/>
      <c r="N9486" s="1091"/>
      <c r="O9486" s="1091"/>
      <c r="P9486" s="1096"/>
      <c r="Q9486" s="1096"/>
      <c r="R9486" s="1096"/>
      <c r="S9486" s="1091"/>
    </row>
    <row r="9487" spans="1:19" x14ac:dyDescent="0.3">
      <c r="A9487" s="1090">
        <v>9482</v>
      </c>
      <c r="B9487" s="1091"/>
      <c r="C9487" s="1091"/>
      <c r="D9487" s="1097"/>
      <c r="E9487" s="1093">
        <f t="shared" si="593"/>
        <v>0</v>
      </c>
      <c r="F9487" s="1094">
        <f t="shared" si="594"/>
        <v>0</v>
      </c>
      <c r="G9487" s="1095">
        <f t="shared" si="595"/>
        <v>0</v>
      </c>
      <c r="H9487" s="1090" t="str">
        <f t="shared" ca="1" si="596"/>
        <v/>
      </c>
      <c r="I9487" s="1109"/>
      <c r="J9487" s="1109"/>
      <c r="K9487" s="1112"/>
      <c r="L9487" s="1091"/>
      <c r="M9487" s="1091"/>
      <c r="N9487" s="1091"/>
      <c r="O9487" s="1091"/>
      <c r="P9487" s="1096"/>
      <c r="Q9487" s="1096"/>
      <c r="R9487" s="1096"/>
      <c r="S9487" s="1091"/>
    </row>
    <row r="9488" spans="1:19" x14ac:dyDescent="0.3">
      <c r="A9488" s="1090">
        <v>9483</v>
      </c>
      <c r="B9488" s="1091"/>
      <c r="C9488" s="1091"/>
      <c r="D9488" s="1097"/>
      <c r="E9488" s="1093">
        <f t="shared" si="593"/>
        <v>0</v>
      </c>
      <c r="F9488" s="1094">
        <f t="shared" si="594"/>
        <v>0</v>
      </c>
      <c r="G9488" s="1095">
        <f t="shared" si="595"/>
        <v>0</v>
      </c>
      <c r="H9488" s="1090" t="str">
        <f t="shared" ca="1" si="596"/>
        <v/>
      </c>
      <c r="I9488" s="1109"/>
      <c r="J9488" s="1109"/>
      <c r="K9488" s="1112"/>
      <c r="L9488" s="1091"/>
      <c r="M9488" s="1091"/>
      <c r="N9488" s="1091"/>
      <c r="O9488" s="1091"/>
      <c r="P9488" s="1096"/>
      <c r="Q9488" s="1096"/>
      <c r="R9488" s="1096"/>
      <c r="S9488" s="1091"/>
    </row>
    <row r="9489" spans="1:19" x14ac:dyDescent="0.3">
      <c r="A9489" s="1090">
        <v>9484</v>
      </c>
      <c r="B9489" s="1091"/>
      <c r="C9489" s="1091"/>
      <c r="D9489" s="1097"/>
      <c r="E9489" s="1093">
        <f t="shared" si="593"/>
        <v>0</v>
      </c>
      <c r="F9489" s="1094">
        <f t="shared" si="594"/>
        <v>0</v>
      </c>
      <c r="G9489" s="1095">
        <f t="shared" si="595"/>
        <v>0</v>
      </c>
      <c r="H9489" s="1090" t="str">
        <f t="shared" ca="1" si="596"/>
        <v/>
      </c>
      <c r="I9489" s="1109"/>
      <c r="J9489" s="1109"/>
      <c r="K9489" s="1112"/>
      <c r="L9489" s="1091"/>
      <c r="M9489" s="1091"/>
      <c r="N9489" s="1091"/>
      <c r="O9489" s="1091"/>
      <c r="P9489" s="1096"/>
      <c r="Q9489" s="1096"/>
      <c r="R9489" s="1096"/>
      <c r="S9489" s="1091"/>
    </row>
    <row r="9490" spans="1:19" x14ac:dyDescent="0.3">
      <c r="A9490" s="1090">
        <v>9485</v>
      </c>
      <c r="B9490" s="1091"/>
      <c r="C9490" s="1091"/>
      <c r="D9490" s="1097"/>
      <c r="E9490" s="1093">
        <f t="shared" si="593"/>
        <v>0</v>
      </c>
      <c r="F9490" s="1094">
        <f t="shared" si="594"/>
        <v>0</v>
      </c>
      <c r="G9490" s="1095">
        <f t="shared" si="595"/>
        <v>0</v>
      </c>
      <c r="H9490" s="1090" t="str">
        <f t="shared" ca="1" si="596"/>
        <v/>
      </c>
      <c r="I9490" s="1109"/>
      <c r="J9490" s="1109"/>
      <c r="K9490" s="1112"/>
      <c r="L9490" s="1091"/>
      <c r="M9490" s="1091"/>
      <c r="N9490" s="1091"/>
      <c r="O9490" s="1091"/>
      <c r="P9490" s="1096"/>
      <c r="Q9490" s="1096"/>
      <c r="R9490" s="1096"/>
      <c r="S9490" s="1091"/>
    </row>
    <row r="9491" spans="1:19" x14ac:dyDescent="0.3">
      <c r="A9491" s="1090">
        <v>9486</v>
      </c>
      <c r="B9491" s="1091"/>
      <c r="C9491" s="1091"/>
      <c r="D9491" s="1097"/>
      <c r="E9491" s="1093">
        <f t="shared" si="593"/>
        <v>0</v>
      </c>
      <c r="F9491" s="1094">
        <f t="shared" si="594"/>
        <v>0</v>
      </c>
      <c r="G9491" s="1095">
        <f t="shared" si="595"/>
        <v>0</v>
      </c>
      <c r="H9491" s="1090" t="str">
        <f t="shared" ca="1" si="596"/>
        <v/>
      </c>
      <c r="I9491" s="1109"/>
      <c r="J9491" s="1109"/>
      <c r="K9491" s="1112"/>
      <c r="L9491" s="1091"/>
      <c r="M9491" s="1091"/>
      <c r="N9491" s="1091"/>
      <c r="O9491" s="1091"/>
      <c r="P9491" s="1096"/>
      <c r="Q9491" s="1096"/>
      <c r="R9491" s="1096"/>
      <c r="S9491" s="1091"/>
    </row>
    <row r="9492" spans="1:19" x14ac:dyDescent="0.3">
      <c r="A9492" s="1090">
        <v>9487</v>
      </c>
      <c r="B9492" s="1091"/>
      <c r="C9492" s="1091"/>
      <c r="D9492" s="1097"/>
      <c r="E9492" s="1093">
        <f t="shared" si="593"/>
        <v>0</v>
      </c>
      <c r="F9492" s="1094">
        <f t="shared" si="594"/>
        <v>0</v>
      </c>
      <c r="G9492" s="1095">
        <f t="shared" si="595"/>
        <v>0</v>
      </c>
      <c r="H9492" s="1090" t="str">
        <f t="shared" ca="1" si="596"/>
        <v/>
      </c>
      <c r="I9492" s="1109"/>
      <c r="J9492" s="1109"/>
      <c r="K9492" s="1112"/>
      <c r="L9492" s="1091"/>
      <c r="M9492" s="1091"/>
      <c r="N9492" s="1091"/>
      <c r="O9492" s="1091"/>
      <c r="P9492" s="1096"/>
      <c r="Q9492" s="1096"/>
      <c r="R9492" s="1096"/>
      <c r="S9492" s="1091"/>
    </row>
    <row r="9493" spans="1:19" x14ac:dyDescent="0.3">
      <c r="A9493" s="1090">
        <v>9488</v>
      </c>
      <c r="B9493" s="1091"/>
      <c r="C9493" s="1091"/>
      <c r="D9493" s="1097"/>
      <c r="E9493" s="1093">
        <f t="shared" si="593"/>
        <v>0</v>
      </c>
      <c r="F9493" s="1094">
        <f t="shared" si="594"/>
        <v>0</v>
      </c>
      <c r="G9493" s="1095">
        <f t="shared" si="595"/>
        <v>0</v>
      </c>
      <c r="H9493" s="1090" t="str">
        <f t="shared" ca="1" si="596"/>
        <v/>
      </c>
      <c r="I9493" s="1109"/>
      <c r="J9493" s="1109"/>
      <c r="K9493" s="1112"/>
      <c r="L9493" s="1091"/>
      <c r="M9493" s="1091"/>
      <c r="N9493" s="1091"/>
      <c r="O9493" s="1091"/>
      <c r="P9493" s="1096"/>
      <c r="Q9493" s="1096"/>
      <c r="R9493" s="1096"/>
      <c r="S9493" s="1091"/>
    </row>
    <row r="9494" spans="1:19" x14ac:dyDescent="0.3">
      <c r="A9494" s="1090">
        <v>9489</v>
      </c>
      <c r="B9494" s="1091"/>
      <c r="C9494" s="1091"/>
      <c r="D9494" s="1097"/>
      <c r="E9494" s="1093">
        <f t="shared" si="593"/>
        <v>0</v>
      </c>
      <c r="F9494" s="1094">
        <f t="shared" si="594"/>
        <v>0</v>
      </c>
      <c r="G9494" s="1095">
        <f t="shared" si="595"/>
        <v>0</v>
      </c>
      <c r="H9494" s="1090" t="str">
        <f t="shared" ca="1" si="596"/>
        <v/>
      </c>
      <c r="I9494" s="1109"/>
      <c r="J9494" s="1109"/>
      <c r="K9494" s="1112"/>
      <c r="L9494" s="1091"/>
      <c r="M9494" s="1091"/>
      <c r="N9494" s="1091"/>
      <c r="O9494" s="1091"/>
      <c r="P9494" s="1096"/>
      <c r="Q9494" s="1096"/>
      <c r="R9494" s="1096"/>
      <c r="S9494" s="1091"/>
    </row>
    <row r="9495" spans="1:19" x14ac:dyDescent="0.3">
      <c r="A9495" s="1090">
        <v>9490</v>
      </c>
      <c r="B9495" s="1091"/>
      <c r="C9495" s="1091"/>
      <c r="D9495" s="1097"/>
      <c r="E9495" s="1093">
        <f t="shared" si="593"/>
        <v>0</v>
      </c>
      <c r="F9495" s="1094">
        <f t="shared" si="594"/>
        <v>0</v>
      </c>
      <c r="G9495" s="1095">
        <f t="shared" si="595"/>
        <v>0</v>
      </c>
      <c r="H9495" s="1090" t="str">
        <f t="shared" ca="1" si="596"/>
        <v/>
      </c>
      <c r="I9495" s="1109"/>
      <c r="J9495" s="1109"/>
      <c r="K9495" s="1112"/>
      <c r="L9495" s="1091"/>
      <c r="M9495" s="1091"/>
      <c r="N9495" s="1091"/>
      <c r="O9495" s="1091"/>
      <c r="P9495" s="1096"/>
      <c r="Q9495" s="1096"/>
      <c r="R9495" s="1096"/>
      <c r="S9495" s="1091"/>
    </row>
    <row r="9496" spans="1:19" x14ac:dyDescent="0.3">
      <c r="A9496" s="1090">
        <v>9491</v>
      </c>
      <c r="B9496" s="1091"/>
      <c r="C9496" s="1091"/>
      <c r="D9496" s="1097"/>
      <c r="E9496" s="1093">
        <f t="shared" si="593"/>
        <v>0</v>
      </c>
      <c r="F9496" s="1094">
        <f t="shared" si="594"/>
        <v>0</v>
      </c>
      <c r="G9496" s="1095">
        <f t="shared" si="595"/>
        <v>0</v>
      </c>
      <c r="H9496" s="1090" t="str">
        <f t="shared" ca="1" si="596"/>
        <v/>
      </c>
      <c r="I9496" s="1109"/>
      <c r="J9496" s="1109"/>
      <c r="K9496" s="1112"/>
      <c r="L9496" s="1091"/>
      <c r="M9496" s="1091"/>
      <c r="N9496" s="1091"/>
      <c r="O9496" s="1091"/>
      <c r="P9496" s="1096"/>
      <c r="Q9496" s="1096"/>
      <c r="R9496" s="1096"/>
      <c r="S9496" s="1091"/>
    </row>
    <row r="9497" spans="1:19" x14ac:dyDescent="0.3">
      <c r="A9497" s="1090">
        <v>9492</v>
      </c>
      <c r="B9497" s="1091"/>
      <c r="C9497" s="1091"/>
      <c r="D9497" s="1097"/>
      <c r="E9497" s="1093">
        <f t="shared" si="593"/>
        <v>0</v>
      </c>
      <c r="F9497" s="1094">
        <f t="shared" si="594"/>
        <v>0</v>
      </c>
      <c r="G9497" s="1095">
        <f t="shared" si="595"/>
        <v>0</v>
      </c>
      <c r="H9497" s="1090" t="str">
        <f t="shared" ca="1" si="596"/>
        <v/>
      </c>
      <c r="I9497" s="1109"/>
      <c r="J9497" s="1109"/>
      <c r="K9497" s="1112"/>
      <c r="L9497" s="1091"/>
      <c r="M9497" s="1091"/>
      <c r="N9497" s="1091"/>
      <c r="O9497" s="1091"/>
      <c r="P9497" s="1096"/>
      <c r="Q9497" s="1096"/>
      <c r="R9497" s="1096"/>
      <c r="S9497" s="1091"/>
    </row>
    <row r="9498" spans="1:19" x14ac:dyDescent="0.3">
      <c r="A9498" s="1090">
        <v>9493</v>
      </c>
      <c r="B9498" s="1091"/>
      <c r="C9498" s="1091"/>
      <c r="D9498" s="1097"/>
      <c r="E9498" s="1093">
        <f t="shared" si="593"/>
        <v>0</v>
      </c>
      <c r="F9498" s="1094">
        <f t="shared" si="594"/>
        <v>0</v>
      </c>
      <c r="G9498" s="1095">
        <f t="shared" si="595"/>
        <v>0</v>
      </c>
      <c r="H9498" s="1090" t="str">
        <f t="shared" ca="1" si="596"/>
        <v/>
      </c>
      <c r="I9498" s="1109"/>
      <c r="J9498" s="1109"/>
      <c r="K9498" s="1112"/>
      <c r="L9498" s="1091"/>
      <c r="M9498" s="1091"/>
      <c r="N9498" s="1091"/>
      <c r="O9498" s="1091"/>
      <c r="P9498" s="1096"/>
      <c r="Q9498" s="1096"/>
      <c r="R9498" s="1096"/>
      <c r="S9498" s="1091"/>
    </row>
    <row r="9499" spans="1:19" x14ac:dyDescent="0.3">
      <c r="A9499" s="1090">
        <v>9494</v>
      </c>
      <c r="B9499" s="1091"/>
      <c r="C9499" s="1091"/>
      <c r="D9499" s="1097"/>
      <c r="E9499" s="1093">
        <f t="shared" si="593"/>
        <v>0</v>
      </c>
      <c r="F9499" s="1094">
        <f t="shared" si="594"/>
        <v>0</v>
      </c>
      <c r="G9499" s="1095">
        <f t="shared" si="595"/>
        <v>0</v>
      </c>
      <c r="H9499" s="1090" t="str">
        <f t="shared" ca="1" si="596"/>
        <v/>
      </c>
      <c r="I9499" s="1109"/>
      <c r="J9499" s="1109"/>
      <c r="K9499" s="1112"/>
      <c r="L9499" s="1091"/>
      <c r="M9499" s="1091"/>
      <c r="N9499" s="1091"/>
      <c r="O9499" s="1091"/>
      <c r="P9499" s="1096"/>
      <c r="Q9499" s="1096"/>
      <c r="R9499" s="1096"/>
      <c r="S9499" s="1091"/>
    </row>
    <row r="9500" spans="1:19" x14ac:dyDescent="0.3">
      <c r="A9500" s="1090">
        <v>9495</v>
      </c>
      <c r="B9500" s="1091"/>
      <c r="C9500" s="1091"/>
      <c r="D9500" s="1097"/>
      <c r="E9500" s="1093">
        <f t="shared" si="593"/>
        <v>0</v>
      </c>
      <c r="F9500" s="1094">
        <f t="shared" si="594"/>
        <v>0</v>
      </c>
      <c r="G9500" s="1095">
        <f t="shared" si="595"/>
        <v>0</v>
      </c>
      <c r="H9500" s="1090" t="str">
        <f t="shared" ca="1" si="596"/>
        <v/>
      </c>
      <c r="I9500" s="1109"/>
      <c r="J9500" s="1109"/>
      <c r="K9500" s="1112"/>
      <c r="L9500" s="1091"/>
      <c r="M9500" s="1091"/>
      <c r="N9500" s="1091"/>
      <c r="O9500" s="1091"/>
      <c r="P9500" s="1096"/>
      <c r="Q9500" s="1096"/>
      <c r="R9500" s="1096"/>
      <c r="S9500" s="1091"/>
    </row>
    <row r="9501" spans="1:19" x14ac:dyDescent="0.3">
      <c r="A9501" s="1090">
        <v>9496</v>
      </c>
      <c r="B9501" s="1091"/>
      <c r="C9501" s="1091"/>
      <c r="D9501" s="1097"/>
      <c r="E9501" s="1093">
        <f t="shared" si="593"/>
        <v>0</v>
      </c>
      <c r="F9501" s="1094">
        <f t="shared" si="594"/>
        <v>0</v>
      </c>
      <c r="G9501" s="1095">
        <f t="shared" si="595"/>
        <v>0</v>
      </c>
      <c r="H9501" s="1090" t="str">
        <f t="shared" ca="1" si="596"/>
        <v/>
      </c>
      <c r="I9501" s="1109"/>
      <c r="J9501" s="1109"/>
      <c r="K9501" s="1112"/>
      <c r="L9501" s="1091"/>
      <c r="M9501" s="1091"/>
      <c r="N9501" s="1091"/>
      <c r="O9501" s="1091"/>
      <c r="P9501" s="1096"/>
      <c r="Q9501" s="1096"/>
      <c r="R9501" s="1096"/>
      <c r="S9501" s="1091"/>
    </row>
    <row r="9502" spans="1:19" x14ac:dyDescent="0.3">
      <c r="A9502" s="1090">
        <v>9497</v>
      </c>
      <c r="B9502" s="1091"/>
      <c r="C9502" s="1091"/>
      <c r="D9502" s="1097"/>
      <c r="E9502" s="1093">
        <f t="shared" si="593"/>
        <v>0</v>
      </c>
      <c r="F9502" s="1094">
        <f t="shared" si="594"/>
        <v>0</v>
      </c>
      <c r="G9502" s="1095">
        <f t="shared" si="595"/>
        <v>0</v>
      </c>
      <c r="H9502" s="1090" t="str">
        <f t="shared" ca="1" si="596"/>
        <v/>
      </c>
      <c r="I9502" s="1109"/>
      <c r="J9502" s="1109"/>
      <c r="K9502" s="1112"/>
      <c r="L9502" s="1091"/>
      <c r="M9502" s="1091"/>
      <c r="N9502" s="1091"/>
      <c r="O9502" s="1091"/>
      <c r="P9502" s="1096"/>
      <c r="Q9502" s="1096"/>
      <c r="R9502" s="1096"/>
      <c r="S9502" s="1091"/>
    </row>
    <row r="9503" spans="1:19" x14ac:dyDescent="0.3">
      <c r="A9503" s="1090">
        <v>9498</v>
      </c>
      <c r="B9503" s="1091"/>
      <c r="C9503" s="1091"/>
      <c r="D9503" s="1097"/>
      <c r="E9503" s="1093">
        <f t="shared" si="593"/>
        <v>0</v>
      </c>
      <c r="F9503" s="1094">
        <f t="shared" si="594"/>
        <v>0</v>
      </c>
      <c r="G9503" s="1095">
        <f t="shared" si="595"/>
        <v>0</v>
      </c>
      <c r="H9503" s="1090" t="str">
        <f t="shared" ca="1" si="596"/>
        <v/>
      </c>
      <c r="I9503" s="1109"/>
      <c r="J9503" s="1109"/>
      <c r="K9503" s="1112"/>
      <c r="L9503" s="1091"/>
      <c r="M9503" s="1091"/>
      <c r="N9503" s="1091"/>
      <c r="O9503" s="1091"/>
      <c r="P9503" s="1096"/>
      <c r="Q9503" s="1096"/>
      <c r="R9503" s="1096"/>
      <c r="S9503" s="1091"/>
    </row>
    <row r="9504" spans="1:19" x14ac:dyDescent="0.3">
      <c r="A9504" s="1090">
        <v>9499</v>
      </c>
      <c r="B9504" s="1091"/>
      <c r="C9504" s="1091"/>
      <c r="D9504" s="1097"/>
      <c r="E9504" s="1093">
        <f t="shared" si="593"/>
        <v>0</v>
      </c>
      <c r="F9504" s="1094">
        <f t="shared" si="594"/>
        <v>0</v>
      </c>
      <c r="G9504" s="1095">
        <f t="shared" si="595"/>
        <v>0</v>
      </c>
      <c r="H9504" s="1090" t="str">
        <f t="shared" ca="1" si="596"/>
        <v/>
      </c>
      <c r="I9504" s="1109"/>
      <c r="J9504" s="1109"/>
      <c r="K9504" s="1112"/>
      <c r="L9504" s="1091"/>
      <c r="M9504" s="1091"/>
      <c r="N9504" s="1091"/>
      <c r="O9504" s="1091"/>
      <c r="P9504" s="1096"/>
      <c r="Q9504" s="1096"/>
      <c r="R9504" s="1096"/>
      <c r="S9504" s="1091"/>
    </row>
    <row r="9505" spans="1:19" x14ac:dyDescent="0.3">
      <c r="A9505" s="1090">
        <v>9500</v>
      </c>
      <c r="B9505" s="1091"/>
      <c r="C9505" s="1091"/>
      <c r="D9505" s="1097"/>
      <c r="E9505" s="1093">
        <f t="shared" si="593"/>
        <v>0</v>
      </c>
      <c r="F9505" s="1094">
        <f t="shared" si="594"/>
        <v>0</v>
      </c>
      <c r="G9505" s="1095">
        <f t="shared" si="595"/>
        <v>0</v>
      </c>
      <c r="H9505" s="1090" t="str">
        <f t="shared" ca="1" si="596"/>
        <v/>
      </c>
      <c r="I9505" s="1109"/>
      <c r="J9505" s="1109"/>
      <c r="K9505" s="1112"/>
      <c r="L9505" s="1091"/>
      <c r="M9505" s="1091"/>
      <c r="N9505" s="1091"/>
      <c r="O9505" s="1091"/>
      <c r="P9505" s="1096"/>
      <c r="Q9505" s="1096"/>
      <c r="R9505" s="1096"/>
      <c r="S9505" s="1091"/>
    </row>
    <row r="9506" spans="1:19" x14ac:dyDescent="0.3">
      <c r="A9506" s="1090">
        <v>9501</v>
      </c>
      <c r="B9506" s="1091"/>
      <c r="C9506" s="1091"/>
      <c r="D9506" s="1097"/>
      <c r="E9506" s="1093">
        <f t="shared" si="593"/>
        <v>0</v>
      </c>
      <c r="F9506" s="1094">
        <f t="shared" si="594"/>
        <v>0</v>
      </c>
      <c r="G9506" s="1095">
        <f t="shared" si="595"/>
        <v>0</v>
      </c>
      <c r="H9506" s="1090" t="str">
        <f t="shared" ca="1" si="596"/>
        <v/>
      </c>
      <c r="I9506" s="1109"/>
      <c r="J9506" s="1109"/>
      <c r="K9506" s="1112"/>
      <c r="L9506" s="1091"/>
      <c r="M9506" s="1091"/>
      <c r="N9506" s="1091"/>
      <c r="O9506" s="1091"/>
      <c r="P9506" s="1096"/>
      <c r="Q9506" s="1096"/>
      <c r="R9506" s="1096"/>
      <c r="S9506" s="1091"/>
    </row>
    <row r="9507" spans="1:19" x14ac:dyDescent="0.3">
      <c r="A9507" s="1090">
        <v>9502</v>
      </c>
      <c r="B9507" s="1091"/>
      <c r="C9507" s="1091"/>
      <c r="D9507" s="1097"/>
      <c r="E9507" s="1093">
        <f t="shared" si="593"/>
        <v>0</v>
      </c>
      <c r="F9507" s="1094">
        <f t="shared" si="594"/>
        <v>0</v>
      </c>
      <c r="G9507" s="1095">
        <f t="shared" si="595"/>
        <v>0</v>
      </c>
      <c r="H9507" s="1090" t="str">
        <f t="shared" ca="1" si="596"/>
        <v/>
      </c>
      <c r="I9507" s="1109"/>
      <c r="J9507" s="1109"/>
      <c r="K9507" s="1112"/>
      <c r="L9507" s="1091"/>
      <c r="M9507" s="1091"/>
      <c r="N9507" s="1091"/>
      <c r="O9507" s="1091"/>
      <c r="P9507" s="1096"/>
      <c r="Q9507" s="1096"/>
      <c r="R9507" s="1096"/>
      <c r="S9507" s="1091"/>
    </row>
    <row r="9508" spans="1:19" x14ac:dyDescent="0.3">
      <c r="A9508" s="1090">
        <v>9503</v>
      </c>
      <c r="B9508" s="1091"/>
      <c r="C9508" s="1091"/>
      <c r="D9508" s="1097"/>
      <c r="E9508" s="1093">
        <f t="shared" si="593"/>
        <v>0</v>
      </c>
      <c r="F9508" s="1094">
        <f t="shared" si="594"/>
        <v>0</v>
      </c>
      <c r="G9508" s="1095">
        <f t="shared" si="595"/>
        <v>0</v>
      </c>
      <c r="H9508" s="1090" t="str">
        <f t="shared" ca="1" si="596"/>
        <v/>
      </c>
      <c r="I9508" s="1109"/>
      <c r="J9508" s="1109"/>
      <c r="K9508" s="1112"/>
      <c r="L9508" s="1091"/>
      <c r="M9508" s="1091"/>
      <c r="N9508" s="1091"/>
      <c r="O9508" s="1091"/>
      <c r="P9508" s="1096"/>
      <c r="Q9508" s="1096"/>
      <c r="R9508" s="1096"/>
      <c r="S9508" s="1091"/>
    </row>
    <row r="9509" spans="1:19" x14ac:dyDescent="0.3">
      <c r="A9509" s="1090">
        <v>9504</v>
      </c>
      <c r="B9509" s="1091"/>
      <c r="C9509" s="1091"/>
      <c r="D9509" s="1097"/>
      <c r="E9509" s="1093">
        <f t="shared" si="593"/>
        <v>0</v>
      </c>
      <c r="F9509" s="1094">
        <f t="shared" si="594"/>
        <v>0</v>
      </c>
      <c r="G9509" s="1095">
        <f t="shared" si="595"/>
        <v>0</v>
      </c>
      <c r="H9509" s="1090" t="str">
        <f t="shared" ca="1" si="596"/>
        <v/>
      </c>
      <c r="I9509" s="1109"/>
      <c r="J9509" s="1109"/>
      <c r="K9509" s="1112"/>
      <c r="L9509" s="1091"/>
      <c r="M9509" s="1091"/>
      <c r="N9509" s="1091"/>
      <c r="O9509" s="1091"/>
      <c r="P9509" s="1096"/>
      <c r="Q9509" s="1096"/>
      <c r="R9509" s="1096"/>
      <c r="S9509" s="1091"/>
    </row>
    <row r="9510" spans="1:19" x14ac:dyDescent="0.3">
      <c r="A9510" s="1090">
        <v>9505</v>
      </c>
      <c r="B9510" s="1091"/>
      <c r="C9510" s="1091"/>
      <c r="D9510" s="1097"/>
      <c r="E9510" s="1093">
        <f t="shared" si="593"/>
        <v>0</v>
      </c>
      <c r="F9510" s="1094">
        <f t="shared" si="594"/>
        <v>0</v>
      </c>
      <c r="G9510" s="1095">
        <f t="shared" si="595"/>
        <v>0</v>
      </c>
      <c r="H9510" s="1090" t="str">
        <f t="shared" ca="1" si="596"/>
        <v/>
      </c>
      <c r="I9510" s="1109"/>
      <c r="J9510" s="1109"/>
      <c r="K9510" s="1112"/>
      <c r="L9510" s="1091"/>
      <c r="M9510" s="1091"/>
      <c r="N9510" s="1091"/>
      <c r="O9510" s="1091"/>
      <c r="P9510" s="1096"/>
      <c r="Q9510" s="1096"/>
      <c r="R9510" s="1096"/>
      <c r="S9510" s="1091"/>
    </row>
    <row r="9511" spans="1:19" x14ac:dyDescent="0.3">
      <c r="A9511" s="1090">
        <v>9506</v>
      </c>
      <c r="B9511" s="1091"/>
      <c r="C9511" s="1091"/>
      <c r="D9511" s="1097"/>
      <c r="E9511" s="1093">
        <f t="shared" si="593"/>
        <v>0</v>
      </c>
      <c r="F9511" s="1094">
        <f t="shared" si="594"/>
        <v>0</v>
      </c>
      <c r="G9511" s="1095">
        <f t="shared" si="595"/>
        <v>0</v>
      </c>
      <c r="H9511" s="1090" t="str">
        <f t="shared" ca="1" si="596"/>
        <v/>
      </c>
      <c r="I9511" s="1109"/>
      <c r="J9511" s="1109"/>
      <c r="K9511" s="1112"/>
      <c r="L9511" s="1091"/>
      <c r="M9511" s="1091"/>
      <c r="N9511" s="1091"/>
      <c r="O9511" s="1091"/>
      <c r="P9511" s="1096"/>
      <c r="Q9511" s="1096"/>
      <c r="R9511" s="1096"/>
      <c r="S9511" s="1091"/>
    </row>
    <row r="9512" spans="1:19" x14ac:dyDescent="0.3">
      <c r="A9512" s="1090">
        <v>9507</v>
      </c>
      <c r="B9512" s="1091"/>
      <c r="C9512" s="1091"/>
      <c r="D9512" s="1097"/>
      <c r="E9512" s="1093">
        <f t="shared" si="593"/>
        <v>0</v>
      </c>
      <c r="F9512" s="1094">
        <f t="shared" si="594"/>
        <v>0</v>
      </c>
      <c r="G9512" s="1095">
        <f t="shared" si="595"/>
        <v>0</v>
      </c>
      <c r="H9512" s="1090" t="str">
        <f t="shared" ca="1" si="596"/>
        <v/>
      </c>
      <c r="I9512" s="1109"/>
      <c r="J9512" s="1109"/>
      <c r="K9512" s="1112"/>
      <c r="L9512" s="1091"/>
      <c r="M9512" s="1091"/>
      <c r="N9512" s="1091"/>
      <c r="O9512" s="1091"/>
      <c r="P9512" s="1096"/>
      <c r="Q9512" s="1096"/>
      <c r="R9512" s="1096"/>
      <c r="S9512" s="1091"/>
    </row>
    <row r="9513" spans="1:19" x14ac:dyDescent="0.3">
      <c r="A9513" s="1090">
        <v>9508</v>
      </c>
      <c r="B9513" s="1091"/>
      <c r="C9513" s="1091"/>
      <c r="D9513" s="1097"/>
      <c r="E9513" s="1093">
        <f t="shared" si="593"/>
        <v>0</v>
      </c>
      <c r="F9513" s="1094">
        <f t="shared" si="594"/>
        <v>0</v>
      </c>
      <c r="G9513" s="1095">
        <f t="shared" si="595"/>
        <v>0</v>
      </c>
      <c r="H9513" s="1090" t="str">
        <f t="shared" ca="1" si="596"/>
        <v/>
      </c>
      <c r="I9513" s="1109"/>
      <c r="J9513" s="1109"/>
      <c r="K9513" s="1112"/>
      <c r="L9513" s="1091"/>
      <c r="M9513" s="1091"/>
      <c r="N9513" s="1091"/>
      <c r="O9513" s="1091"/>
      <c r="P9513" s="1096"/>
      <c r="Q9513" s="1096"/>
      <c r="R9513" s="1096"/>
      <c r="S9513" s="1091"/>
    </row>
    <row r="9514" spans="1:19" x14ac:dyDescent="0.3">
      <c r="A9514" s="1090">
        <v>9509</v>
      </c>
      <c r="B9514" s="1091"/>
      <c r="C9514" s="1091"/>
      <c r="D9514" s="1097"/>
      <c r="E9514" s="1093">
        <f t="shared" si="593"/>
        <v>0</v>
      </c>
      <c r="F9514" s="1094">
        <f t="shared" si="594"/>
        <v>0</v>
      </c>
      <c r="G9514" s="1095">
        <f t="shared" si="595"/>
        <v>0</v>
      </c>
      <c r="H9514" s="1090" t="str">
        <f t="shared" ca="1" si="596"/>
        <v/>
      </c>
      <c r="I9514" s="1109"/>
      <c r="J9514" s="1109"/>
      <c r="K9514" s="1112"/>
      <c r="L9514" s="1091"/>
      <c r="M9514" s="1091"/>
      <c r="N9514" s="1091"/>
      <c r="O9514" s="1091"/>
      <c r="P9514" s="1096"/>
      <c r="Q9514" s="1096"/>
      <c r="R9514" s="1096"/>
      <c r="S9514" s="1091"/>
    </row>
    <row r="9515" spans="1:19" x14ac:dyDescent="0.3">
      <c r="A9515" s="1090">
        <v>9510</v>
      </c>
      <c r="B9515" s="1091"/>
      <c r="C9515" s="1091"/>
      <c r="D9515" s="1097"/>
      <c r="E9515" s="1093">
        <f t="shared" si="593"/>
        <v>0</v>
      </c>
      <c r="F9515" s="1094">
        <f t="shared" si="594"/>
        <v>0</v>
      </c>
      <c r="G9515" s="1095">
        <f t="shared" si="595"/>
        <v>0</v>
      </c>
      <c r="H9515" s="1090" t="str">
        <f t="shared" ca="1" si="596"/>
        <v/>
      </c>
      <c r="I9515" s="1109"/>
      <c r="J9515" s="1109"/>
      <c r="K9515" s="1112"/>
      <c r="L9515" s="1091"/>
      <c r="M9515" s="1091"/>
      <c r="N9515" s="1091"/>
      <c r="O9515" s="1091"/>
      <c r="P9515" s="1096"/>
      <c r="Q9515" s="1096"/>
      <c r="R9515" s="1096"/>
      <c r="S9515" s="1091"/>
    </row>
    <row r="9516" spans="1:19" x14ac:dyDescent="0.3">
      <c r="A9516" s="1090">
        <v>9511</v>
      </c>
      <c r="B9516" s="1091"/>
      <c r="C9516" s="1091"/>
      <c r="D9516" s="1097"/>
      <c r="E9516" s="1093">
        <f t="shared" si="593"/>
        <v>0</v>
      </c>
      <c r="F9516" s="1094">
        <f t="shared" si="594"/>
        <v>0</v>
      </c>
      <c r="G9516" s="1095">
        <f t="shared" si="595"/>
        <v>0</v>
      </c>
      <c r="H9516" s="1090" t="str">
        <f t="shared" ca="1" si="596"/>
        <v/>
      </c>
      <c r="I9516" s="1109"/>
      <c r="J9516" s="1109"/>
      <c r="K9516" s="1112"/>
      <c r="L9516" s="1091"/>
      <c r="M9516" s="1091"/>
      <c r="N9516" s="1091"/>
      <c r="O9516" s="1091"/>
      <c r="P9516" s="1096"/>
      <c r="Q9516" s="1096"/>
      <c r="R9516" s="1096"/>
      <c r="S9516" s="1091"/>
    </row>
    <row r="9517" spans="1:19" x14ac:dyDescent="0.3">
      <c r="A9517" s="1090">
        <v>9512</v>
      </c>
      <c r="B9517" s="1091"/>
      <c r="C9517" s="1091"/>
      <c r="D9517" s="1097"/>
      <c r="E9517" s="1093">
        <f t="shared" si="593"/>
        <v>0</v>
      </c>
      <c r="F9517" s="1094">
        <f t="shared" si="594"/>
        <v>0</v>
      </c>
      <c r="G9517" s="1095">
        <f t="shared" si="595"/>
        <v>0</v>
      </c>
      <c r="H9517" s="1090" t="str">
        <f t="shared" ca="1" si="596"/>
        <v/>
      </c>
      <c r="I9517" s="1109"/>
      <c r="J9517" s="1109"/>
      <c r="K9517" s="1112"/>
      <c r="L9517" s="1091"/>
      <c r="M9517" s="1091"/>
      <c r="N9517" s="1091"/>
      <c r="O9517" s="1091"/>
      <c r="P9517" s="1096"/>
      <c r="Q9517" s="1096"/>
      <c r="R9517" s="1096"/>
      <c r="S9517" s="1091"/>
    </row>
    <row r="9518" spans="1:19" x14ac:dyDescent="0.3">
      <c r="A9518" s="1090">
        <v>9513</v>
      </c>
      <c r="B9518" s="1091"/>
      <c r="C9518" s="1091"/>
      <c r="D9518" s="1097"/>
      <c r="E9518" s="1093">
        <f t="shared" si="593"/>
        <v>0</v>
      </c>
      <c r="F9518" s="1094">
        <f t="shared" si="594"/>
        <v>0</v>
      </c>
      <c r="G9518" s="1095">
        <f t="shared" si="595"/>
        <v>0</v>
      </c>
      <c r="H9518" s="1090" t="str">
        <f t="shared" ca="1" si="596"/>
        <v/>
      </c>
      <c r="I9518" s="1109"/>
      <c r="J9518" s="1109"/>
      <c r="K9518" s="1112"/>
      <c r="L9518" s="1091"/>
      <c r="M9518" s="1091"/>
      <c r="N9518" s="1091"/>
      <c r="O9518" s="1091"/>
      <c r="P9518" s="1096"/>
      <c r="Q9518" s="1096"/>
      <c r="R9518" s="1096"/>
      <c r="S9518" s="1091"/>
    </row>
    <row r="9519" spans="1:19" x14ac:dyDescent="0.3">
      <c r="A9519" s="1090">
        <v>9514</v>
      </c>
      <c r="B9519" s="1091"/>
      <c r="C9519" s="1091"/>
      <c r="D9519" s="1097"/>
      <c r="E9519" s="1093">
        <f t="shared" si="593"/>
        <v>0</v>
      </c>
      <c r="F9519" s="1094">
        <f t="shared" si="594"/>
        <v>0</v>
      </c>
      <c r="G9519" s="1095">
        <f t="shared" si="595"/>
        <v>0</v>
      </c>
      <c r="H9519" s="1090" t="str">
        <f t="shared" ca="1" si="596"/>
        <v/>
      </c>
      <c r="I9519" s="1109"/>
      <c r="J9519" s="1109"/>
      <c r="K9519" s="1112"/>
      <c r="L9519" s="1091"/>
      <c r="M9519" s="1091"/>
      <c r="N9519" s="1091"/>
      <c r="O9519" s="1091"/>
      <c r="P9519" s="1096"/>
      <c r="Q9519" s="1096"/>
      <c r="R9519" s="1096"/>
      <c r="S9519" s="1091"/>
    </row>
    <row r="9520" spans="1:19" x14ac:dyDescent="0.3">
      <c r="A9520" s="1090">
        <v>9515</v>
      </c>
      <c r="B9520" s="1091"/>
      <c r="C9520" s="1091"/>
      <c r="D9520" s="1097"/>
      <c r="E9520" s="1093">
        <f t="shared" si="593"/>
        <v>0</v>
      </c>
      <c r="F9520" s="1094">
        <f t="shared" si="594"/>
        <v>0</v>
      </c>
      <c r="G9520" s="1095">
        <f t="shared" si="595"/>
        <v>0</v>
      </c>
      <c r="H9520" s="1090" t="str">
        <f t="shared" ca="1" si="596"/>
        <v/>
      </c>
      <c r="I9520" s="1109"/>
      <c r="J9520" s="1109"/>
      <c r="K9520" s="1112"/>
      <c r="L9520" s="1091"/>
      <c r="M9520" s="1091"/>
      <c r="N9520" s="1091"/>
      <c r="O9520" s="1091"/>
      <c r="P9520" s="1096"/>
      <c r="Q9520" s="1096"/>
      <c r="R9520" s="1096"/>
      <c r="S9520" s="1091"/>
    </row>
    <row r="9521" spans="1:19" x14ac:dyDescent="0.3">
      <c r="A9521" s="1090">
        <v>9516</v>
      </c>
      <c r="B9521" s="1091"/>
      <c r="C9521" s="1091"/>
      <c r="D9521" s="1097"/>
      <c r="E9521" s="1093">
        <f t="shared" si="593"/>
        <v>0</v>
      </c>
      <c r="F9521" s="1094">
        <f t="shared" si="594"/>
        <v>0</v>
      </c>
      <c r="G9521" s="1095">
        <f t="shared" si="595"/>
        <v>0</v>
      </c>
      <c r="H9521" s="1090" t="str">
        <f t="shared" ca="1" si="596"/>
        <v/>
      </c>
      <c r="I9521" s="1109"/>
      <c r="J9521" s="1109"/>
      <c r="K9521" s="1112"/>
      <c r="L9521" s="1091"/>
      <c r="M9521" s="1091"/>
      <c r="N9521" s="1091"/>
      <c r="O9521" s="1091"/>
      <c r="P9521" s="1096"/>
      <c r="Q9521" s="1096"/>
      <c r="R9521" s="1096"/>
      <c r="S9521" s="1091"/>
    </row>
    <row r="9522" spans="1:19" x14ac:dyDescent="0.3">
      <c r="A9522" s="1090">
        <v>9517</v>
      </c>
      <c r="B9522" s="1091"/>
      <c r="C9522" s="1091"/>
      <c r="D9522" s="1097"/>
      <c r="E9522" s="1093">
        <f t="shared" si="593"/>
        <v>0</v>
      </c>
      <c r="F9522" s="1094">
        <f t="shared" si="594"/>
        <v>0</v>
      </c>
      <c r="G9522" s="1095">
        <f t="shared" si="595"/>
        <v>0</v>
      </c>
      <c r="H9522" s="1090" t="str">
        <f t="shared" ca="1" si="596"/>
        <v/>
      </c>
      <c r="I9522" s="1109"/>
      <c r="J9522" s="1109"/>
      <c r="K9522" s="1112"/>
      <c r="L9522" s="1091"/>
      <c r="M9522" s="1091"/>
      <c r="N9522" s="1091"/>
      <c r="O9522" s="1091"/>
      <c r="P9522" s="1096"/>
      <c r="Q9522" s="1096"/>
      <c r="R9522" s="1096"/>
      <c r="S9522" s="1091"/>
    </row>
    <row r="9523" spans="1:19" x14ac:dyDescent="0.3">
      <c r="A9523" s="1090">
        <v>9518</v>
      </c>
      <c r="B9523" s="1091"/>
      <c r="C9523" s="1091"/>
      <c r="D9523" s="1097"/>
      <c r="E9523" s="1093">
        <f t="shared" si="593"/>
        <v>0</v>
      </c>
      <c r="F9523" s="1094">
        <f t="shared" si="594"/>
        <v>0</v>
      </c>
      <c r="G9523" s="1095">
        <f t="shared" si="595"/>
        <v>0</v>
      </c>
      <c r="H9523" s="1090" t="str">
        <f t="shared" ca="1" si="596"/>
        <v/>
      </c>
      <c r="I9523" s="1109"/>
      <c r="J9523" s="1109"/>
      <c r="K9523" s="1112"/>
      <c r="L9523" s="1091"/>
      <c r="M9523" s="1091"/>
      <c r="N9523" s="1091"/>
      <c r="O9523" s="1091"/>
      <c r="P9523" s="1096"/>
      <c r="Q9523" s="1096"/>
      <c r="R9523" s="1096"/>
      <c r="S9523" s="1091"/>
    </row>
    <row r="9524" spans="1:19" x14ac:dyDescent="0.3">
      <c r="A9524" s="1090">
        <v>9519</v>
      </c>
      <c r="B9524" s="1091"/>
      <c r="C9524" s="1091"/>
      <c r="D9524" s="1097"/>
      <c r="E9524" s="1093">
        <f t="shared" si="593"/>
        <v>0</v>
      </c>
      <c r="F9524" s="1094">
        <f t="shared" si="594"/>
        <v>0</v>
      </c>
      <c r="G9524" s="1095">
        <f t="shared" si="595"/>
        <v>0</v>
      </c>
      <c r="H9524" s="1090" t="str">
        <f t="shared" ca="1" si="596"/>
        <v/>
      </c>
      <c r="I9524" s="1109"/>
      <c r="J9524" s="1109"/>
      <c r="K9524" s="1112"/>
      <c r="L9524" s="1091"/>
      <c r="M9524" s="1091"/>
      <c r="N9524" s="1091"/>
      <c r="O9524" s="1091"/>
      <c r="P9524" s="1096"/>
      <c r="Q9524" s="1096"/>
      <c r="R9524" s="1096"/>
      <c r="S9524" s="1091"/>
    </row>
    <row r="9525" spans="1:19" x14ac:dyDescent="0.3">
      <c r="A9525" s="1090">
        <v>9520</v>
      </c>
      <c r="B9525" s="1091"/>
      <c r="C9525" s="1091"/>
      <c r="D9525" s="1097"/>
      <c r="E9525" s="1093">
        <f t="shared" si="593"/>
        <v>0</v>
      </c>
      <c r="F9525" s="1094">
        <f t="shared" si="594"/>
        <v>0</v>
      </c>
      <c r="G9525" s="1095">
        <f t="shared" si="595"/>
        <v>0</v>
      </c>
      <c r="H9525" s="1090" t="str">
        <f t="shared" ca="1" si="596"/>
        <v/>
      </c>
      <c r="I9525" s="1109"/>
      <c r="J9525" s="1109"/>
      <c r="K9525" s="1112"/>
      <c r="L9525" s="1091"/>
      <c r="M9525" s="1091"/>
      <c r="N9525" s="1091"/>
      <c r="O9525" s="1091"/>
      <c r="P9525" s="1096"/>
      <c r="Q9525" s="1096"/>
      <c r="R9525" s="1096"/>
      <c r="S9525" s="1091"/>
    </row>
    <row r="9526" spans="1:19" x14ac:dyDescent="0.3">
      <c r="A9526" s="1090">
        <v>9521</v>
      </c>
      <c r="B9526" s="1091"/>
      <c r="C9526" s="1091"/>
      <c r="D9526" s="1097"/>
      <c r="E9526" s="1093">
        <f t="shared" si="593"/>
        <v>0</v>
      </c>
      <c r="F9526" s="1094">
        <f t="shared" si="594"/>
        <v>0</v>
      </c>
      <c r="G9526" s="1095">
        <f t="shared" si="595"/>
        <v>0</v>
      </c>
      <c r="H9526" s="1090" t="str">
        <f t="shared" ca="1" si="596"/>
        <v/>
      </c>
      <c r="I9526" s="1109"/>
      <c r="J9526" s="1109"/>
      <c r="K9526" s="1112"/>
      <c r="L9526" s="1091"/>
      <c r="M9526" s="1091"/>
      <c r="N9526" s="1091"/>
      <c r="O9526" s="1091"/>
      <c r="P9526" s="1096"/>
      <c r="Q9526" s="1096"/>
      <c r="R9526" s="1096"/>
      <c r="S9526" s="1091"/>
    </row>
    <row r="9527" spans="1:19" x14ac:dyDescent="0.3">
      <c r="A9527" s="1090">
        <v>9522</v>
      </c>
      <c r="B9527" s="1091"/>
      <c r="C9527" s="1091"/>
      <c r="D9527" s="1097"/>
      <c r="E9527" s="1093">
        <f t="shared" si="593"/>
        <v>0</v>
      </c>
      <c r="F9527" s="1094">
        <f t="shared" si="594"/>
        <v>0</v>
      </c>
      <c r="G9527" s="1095">
        <f t="shared" si="595"/>
        <v>0</v>
      </c>
      <c r="H9527" s="1090" t="str">
        <f t="shared" ca="1" si="596"/>
        <v/>
      </c>
      <c r="I9527" s="1109"/>
      <c r="J9527" s="1109"/>
      <c r="K9527" s="1112"/>
      <c r="L9527" s="1091"/>
      <c r="M9527" s="1091"/>
      <c r="N9527" s="1091"/>
      <c r="O9527" s="1091"/>
      <c r="P9527" s="1096"/>
      <c r="Q9527" s="1096"/>
      <c r="R9527" s="1096"/>
      <c r="S9527" s="1091"/>
    </row>
    <row r="9528" spans="1:19" x14ac:dyDescent="0.3">
      <c r="A9528" s="1090">
        <v>9523</v>
      </c>
      <c r="B9528" s="1091"/>
      <c r="C9528" s="1091"/>
      <c r="D9528" s="1097"/>
      <c r="E9528" s="1093">
        <f t="shared" si="593"/>
        <v>0</v>
      </c>
      <c r="F9528" s="1094">
        <f t="shared" si="594"/>
        <v>0</v>
      </c>
      <c r="G9528" s="1095">
        <f t="shared" si="595"/>
        <v>0</v>
      </c>
      <c r="H9528" s="1090" t="str">
        <f t="shared" ca="1" si="596"/>
        <v/>
      </c>
      <c r="I9528" s="1109"/>
      <c r="J9528" s="1109"/>
      <c r="K9528" s="1112"/>
      <c r="L9528" s="1091"/>
      <c r="M9528" s="1091"/>
      <c r="N9528" s="1091"/>
      <c r="O9528" s="1091"/>
      <c r="P9528" s="1096"/>
      <c r="Q9528" s="1096"/>
      <c r="R9528" s="1096"/>
      <c r="S9528" s="1091"/>
    </row>
    <row r="9529" spans="1:19" x14ac:dyDescent="0.3">
      <c r="A9529" s="1090">
        <v>9524</v>
      </c>
      <c r="B9529" s="1091"/>
      <c r="C9529" s="1091"/>
      <c r="D9529" s="1097"/>
      <c r="E9529" s="1093">
        <f t="shared" si="593"/>
        <v>0</v>
      </c>
      <c r="F9529" s="1094">
        <f t="shared" si="594"/>
        <v>0</v>
      </c>
      <c r="G9529" s="1095">
        <f t="shared" si="595"/>
        <v>0</v>
      </c>
      <c r="H9529" s="1090" t="str">
        <f t="shared" ca="1" si="596"/>
        <v/>
      </c>
      <c r="I9529" s="1109"/>
      <c r="J9529" s="1109"/>
      <c r="K9529" s="1112"/>
      <c r="L9529" s="1091"/>
      <c r="M9529" s="1091"/>
      <c r="N9529" s="1091"/>
      <c r="O9529" s="1091"/>
      <c r="P9529" s="1096"/>
      <c r="Q9529" s="1096"/>
      <c r="R9529" s="1096"/>
      <c r="S9529" s="1091"/>
    </row>
    <row r="9530" spans="1:19" x14ac:dyDescent="0.3">
      <c r="A9530" s="1090">
        <v>9525</v>
      </c>
      <c r="B9530" s="1091"/>
      <c r="C9530" s="1091"/>
      <c r="D9530" s="1097"/>
      <c r="E9530" s="1093">
        <f t="shared" si="593"/>
        <v>0</v>
      </c>
      <c r="F9530" s="1094">
        <f t="shared" si="594"/>
        <v>0</v>
      </c>
      <c r="G9530" s="1095">
        <f t="shared" si="595"/>
        <v>0</v>
      </c>
      <c r="H9530" s="1090" t="str">
        <f t="shared" ca="1" si="596"/>
        <v/>
      </c>
      <c r="I9530" s="1109"/>
      <c r="J9530" s="1109"/>
      <c r="K9530" s="1112"/>
      <c r="L9530" s="1091"/>
      <c r="M9530" s="1091"/>
      <c r="N9530" s="1091"/>
      <c r="O9530" s="1091"/>
      <c r="P9530" s="1096"/>
      <c r="Q9530" s="1096"/>
      <c r="R9530" s="1096"/>
      <c r="S9530" s="1091"/>
    </row>
    <row r="9531" spans="1:19" x14ac:dyDescent="0.3">
      <c r="A9531" s="1090">
        <v>9526</v>
      </c>
      <c r="B9531" s="1091"/>
      <c r="C9531" s="1091"/>
      <c r="D9531" s="1097"/>
      <c r="E9531" s="1093">
        <f t="shared" si="593"/>
        <v>0</v>
      </c>
      <c r="F9531" s="1094">
        <f t="shared" si="594"/>
        <v>0</v>
      </c>
      <c r="G9531" s="1095">
        <f t="shared" si="595"/>
        <v>0</v>
      </c>
      <c r="H9531" s="1090" t="str">
        <f t="shared" ca="1" si="596"/>
        <v/>
      </c>
      <c r="I9531" s="1109"/>
      <c r="J9531" s="1109"/>
      <c r="K9531" s="1112"/>
      <c r="L9531" s="1091"/>
      <c r="M9531" s="1091"/>
      <c r="N9531" s="1091"/>
      <c r="O9531" s="1091"/>
      <c r="P9531" s="1096"/>
      <c r="Q9531" s="1096"/>
      <c r="R9531" s="1096"/>
      <c r="S9531" s="1091"/>
    </row>
    <row r="9532" spans="1:19" x14ac:dyDescent="0.3">
      <c r="A9532" s="1090">
        <v>9527</v>
      </c>
      <c r="B9532" s="1091"/>
      <c r="C9532" s="1091"/>
      <c r="D9532" s="1097"/>
      <c r="E9532" s="1093">
        <f t="shared" si="593"/>
        <v>0</v>
      </c>
      <c r="F9532" s="1094">
        <f t="shared" si="594"/>
        <v>0</v>
      </c>
      <c r="G9532" s="1095">
        <f t="shared" si="595"/>
        <v>0</v>
      </c>
      <c r="H9532" s="1090" t="str">
        <f t="shared" ca="1" si="596"/>
        <v/>
      </c>
      <c r="I9532" s="1109"/>
      <c r="J9532" s="1109"/>
      <c r="K9532" s="1112"/>
      <c r="L9532" s="1091"/>
      <c r="M9532" s="1091"/>
      <c r="N9532" s="1091"/>
      <c r="O9532" s="1091"/>
      <c r="P9532" s="1096"/>
      <c r="Q9532" s="1096"/>
      <c r="R9532" s="1096"/>
      <c r="S9532" s="1091"/>
    </row>
    <row r="9533" spans="1:19" x14ac:dyDescent="0.3">
      <c r="A9533" s="1090">
        <v>9528</v>
      </c>
      <c r="B9533" s="1091"/>
      <c r="C9533" s="1091"/>
      <c r="D9533" s="1097"/>
      <c r="E9533" s="1093">
        <f t="shared" si="593"/>
        <v>0</v>
      </c>
      <c r="F9533" s="1094">
        <f t="shared" si="594"/>
        <v>0</v>
      </c>
      <c r="G9533" s="1095">
        <f t="shared" si="595"/>
        <v>0</v>
      </c>
      <c r="H9533" s="1090" t="str">
        <f t="shared" ca="1" si="596"/>
        <v/>
      </c>
      <c r="I9533" s="1109"/>
      <c r="J9533" s="1109"/>
      <c r="K9533" s="1112"/>
      <c r="L9533" s="1091"/>
      <c r="M9533" s="1091"/>
      <c r="N9533" s="1091"/>
      <c r="O9533" s="1091"/>
      <c r="P9533" s="1096"/>
      <c r="Q9533" s="1096"/>
      <c r="R9533" s="1096"/>
      <c r="S9533" s="1091"/>
    </row>
    <row r="9534" spans="1:19" x14ac:dyDescent="0.3">
      <c r="A9534" s="1090">
        <v>9529</v>
      </c>
      <c r="B9534" s="1091"/>
      <c r="C9534" s="1091"/>
      <c r="D9534" s="1097"/>
      <c r="E9534" s="1093">
        <f t="shared" si="593"/>
        <v>0</v>
      </c>
      <c r="F9534" s="1094">
        <f t="shared" si="594"/>
        <v>0</v>
      </c>
      <c r="G9534" s="1095">
        <f t="shared" si="595"/>
        <v>0</v>
      </c>
      <c r="H9534" s="1090" t="str">
        <f t="shared" ca="1" si="596"/>
        <v/>
      </c>
      <c r="I9534" s="1109"/>
      <c r="J9534" s="1109"/>
      <c r="K9534" s="1112"/>
      <c r="L9534" s="1091"/>
      <c r="M9534" s="1091"/>
      <c r="N9534" s="1091"/>
      <c r="O9534" s="1091"/>
      <c r="P9534" s="1096"/>
      <c r="Q9534" s="1096"/>
      <c r="R9534" s="1096"/>
      <c r="S9534" s="1091"/>
    </row>
    <row r="9535" spans="1:19" x14ac:dyDescent="0.3">
      <c r="A9535" s="1090">
        <v>9530</v>
      </c>
      <c r="B9535" s="1091"/>
      <c r="C9535" s="1091"/>
      <c r="D9535" s="1097"/>
      <c r="E9535" s="1093">
        <f t="shared" si="593"/>
        <v>0</v>
      </c>
      <c r="F9535" s="1094">
        <f t="shared" si="594"/>
        <v>0</v>
      </c>
      <c r="G9535" s="1095">
        <f t="shared" si="595"/>
        <v>0</v>
      </c>
      <c r="H9535" s="1090" t="str">
        <f t="shared" ca="1" si="596"/>
        <v/>
      </c>
      <c r="I9535" s="1109"/>
      <c r="J9535" s="1109"/>
      <c r="K9535" s="1112"/>
      <c r="L9535" s="1091"/>
      <c r="M9535" s="1091"/>
      <c r="N9535" s="1091"/>
      <c r="O9535" s="1091"/>
      <c r="P9535" s="1096"/>
      <c r="Q9535" s="1096"/>
      <c r="R9535" s="1096"/>
      <c r="S9535" s="1091"/>
    </row>
    <row r="9536" spans="1:19" x14ac:dyDescent="0.3">
      <c r="A9536" s="1090">
        <v>9531</v>
      </c>
      <c r="B9536" s="1091"/>
      <c r="C9536" s="1091"/>
      <c r="D9536" s="1097"/>
      <c r="E9536" s="1093">
        <f t="shared" si="593"/>
        <v>0</v>
      </c>
      <c r="F9536" s="1094">
        <f t="shared" si="594"/>
        <v>0</v>
      </c>
      <c r="G9536" s="1095">
        <f t="shared" si="595"/>
        <v>0</v>
      </c>
      <c r="H9536" s="1090" t="str">
        <f t="shared" ca="1" si="596"/>
        <v/>
      </c>
      <c r="I9536" s="1109"/>
      <c r="J9536" s="1109"/>
      <c r="K9536" s="1112"/>
      <c r="L9536" s="1091"/>
      <c r="M9536" s="1091"/>
      <c r="N9536" s="1091"/>
      <c r="O9536" s="1091"/>
      <c r="P9536" s="1096"/>
      <c r="Q9536" s="1096"/>
      <c r="R9536" s="1096"/>
      <c r="S9536" s="1091"/>
    </row>
    <row r="9537" spans="1:19" x14ac:dyDescent="0.3">
      <c r="A9537" s="1090">
        <v>9532</v>
      </c>
      <c r="B9537" s="1091"/>
      <c r="C9537" s="1091"/>
      <c r="D9537" s="1097"/>
      <c r="E9537" s="1093">
        <f t="shared" si="593"/>
        <v>0</v>
      </c>
      <c r="F9537" s="1094">
        <f t="shared" si="594"/>
        <v>0</v>
      </c>
      <c r="G9537" s="1095">
        <f t="shared" si="595"/>
        <v>0</v>
      </c>
      <c r="H9537" s="1090" t="str">
        <f t="shared" ca="1" si="596"/>
        <v/>
      </c>
      <c r="I9537" s="1109"/>
      <c r="J9537" s="1109"/>
      <c r="K9537" s="1112"/>
      <c r="L9537" s="1091"/>
      <c r="M9537" s="1091"/>
      <c r="N9537" s="1091"/>
      <c r="O9537" s="1091"/>
      <c r="P9537" s="1096"/>
      <c r="Q9537" s="1096"/>
      <c r="R9537" s="1096"/>
      <c r="S9537" s="1091"/>
    </row>
    <row r="9538" spans="1:19" x14ac:dyDescent="0.3">
      <c r="A9538" s="1090">
        <v>9533</v>
      </c>
      <c r="B9538" s="1091"/>
      <c r="C9538" s="1091"/>
      <c r="D9538" s="1097"/>
      <c r="E9538" s="1093">
        <f t="shared" si="593"/>
        <v>0</v>
      </c>
      <c r="F9538" s="1094">
        <f t="shared" si="594"/>
        <v>0</v>
      </c>
      <c r="G9538" s="1095">
        <f t="shared" si="595"/>
        <v>0</v>
      </c>
      <c r="H9538" s="1090" t="str">
        <f t="shared" ca="1" si="596"/>
        <v/>
      </c>
      <c r="I9538" s="1109"/>
      <c r="J9538" s="1109"/>
      <c r="K9538" s="1112"/>
      <c r="L9538" s="1091"/>
      <c r="M9538" s="1091"/>
      <c r="N9538" s="1091"/>
      <c r="O9538" s="1091"/>
      <c r="P9538" s="1096"/>
      <c r="Q9538" s="1096"/>
      <c r="R9538" s="1096"/>
      <c r="S9538" s="1091"/>
    </row>
    <row r="9539" spans="1:19" x14ac:dyDescent="0.3">
      <c r="A9539" s="1090">
        <v>9534</v>
      </c>
      <c r="B9539" s="1091"/>
      <c r="C9539" s="1091"/>
      <c r="D9539" s="1097"/>
      <c r="E9539" s="1093">
        <f t="shared" si="593"/>
        <v>0</v>
      </c>
      <c r="F9539" s="1094">
        <f t="shared" si="594"/>
        <v>0</v>
      </c>
      <c r="G9539" s="1095">
        <f t="shared" si="595"/>
        <v>0</v>
      </c>
      <c r="H9539" s="1090" t="str">
        <f t="shared" ca="1" si="596"/>
        <v/>
      </c>
      <c r="I9539" s="1109"/>
      <c r="J9539" s="1109"/>
      <c r="K9539" s="1112"/>
      <c r="L9539" s="1091"/>
      <c r="M9539" s="1091"/>
      <c r="N9539" s="1091"/>
      <c r="O9539" s="1091"/>
      <c r="P9539" s="1096"/>
      <c r="Q9539" s="1096"/>
      <c r="R9539" s="1096"/>
      <c r="S9539" s="1091"/>
    </row>
    <row r="9540" spans="1:19" x14ac:dyDescent="0.3">
      <c r="A9540" s="1090">
        <v>9535</v>
      </c>
      <c r="B9540" s="1091"/>
      <c r="C9540" s="1091"/>
      <c r="D9540" s="1097"/>
      <c r="E9540" s="1093">
        <f t="shared" si="593"/>
        <v>0</v>
      </c>
      <c r="F9540" s="1094">
        <f t="shared" si="594"/>
        <v>0</v>
      </c>
      <c r="G9540" s="1095">
        <f t="shared" si="595"/>
        <v>0</v>
      </c>
      <c r="H9540" s="1090" t="str">
        <f t="shared" ca="1" si="596"/>
        <v/>
      </c>
      <c r="I9540" s="1109"/>
      <c r="J9540" s="1109"/>
      <c r="K9540" s="1112"/>
      <c r="L9540" s="1091"/>
      <c r="M9540" s="1091"/>
      <c r="N9540" s="1091"/>
      <c r="O9540" s="1091"/>
      <c r="P9540" s="1096"/>
      <c r="Q9540" s="1096"/>
      <c r="R9540" s="1096"/>
      <c r="S9540" s="1091"/>
    </row>
    <row r="9541" spans="1:19" x14ac:dyDescent="0.3">
      <c r="A9541" s="1090">
        <v>9536</v>
      </c>
      <c r="B9541" s="1091"/>
      <c r="C9541" s="1091"/>
      <c r="D9541" s="1097"/>
      <c r="E9541" s="1093">
        <f t="shared" si="593"/>
        <v>0</v>
      </c>
      <c r="F9541" s="1094">
        <f t="shared" si="594"/>
        <v>0</v>
      </c>
      <c r="G9541" s="1095">
        <f t="shared" si="595"/>
        <v>0</v>
      </c>
      <c r="H9541" s="1090" t="str">
        <f t="shared" ca="1" si="596"/>
        <v/>
      </c>
      <c r="I9541" s="1109"/>
      <c r="J9541" s="1109"/>
      <c r="K9541" s="1112"/>
      <c r="L9541" s="1091"/>
      <c r="M9541" s="1091"/>
      <c r="N9541" s="1091"/>
      <c r="O9541" s="1091"/>
      <c r="P9541" s="1096"/>
      <c r="Q9541" s="1096"/>
      <c r="R9541" s="1096"/>
      <c r="S9541" s="1091"/>
    </row>
    <row r="9542" spans="1:19" x14ac:dyDescent="0.3">
      <c r="A9542" s="1090">
        <v>9537</v>
      </c>
      <c r="B9542" s="1091"/>
      <c r="C9542" s="1091"/>
      <c r="D9542" s="1097"/>
      <c r="E9542" s="1093">
        <f t="shared" si="593"/>
        <v>0</v>
      </c>
      <c r="F9542" s="1094">
        <f t="shared" si="594"/>
        <v>0</v>
      </c>
      <c r="G9542" s="1095">
        <f t="shared" si="595"/>
        <v>0</v>
      </c>
      <c r="H9542" s="1090" t="str">
        <f t="shared" ca="1" si="596"/>
        <v/>
      </c>
      <c r="I9542" s="1109"/>
      <c r="J9542" s="1109"/>
      <c r="K9542" s="1112"/>
      <c r="L9542" s="1091"/>
      <c r="M9542" s="1091"/>
      <c r="N9542" s="1091"/>
      <c r="O9542" s="1091"/>
      <c r="P9542" s="1096"/>
      <c r="Q9542" s="1096"/>
      <c r="R9542" s="1096"/>
      <c r="S9542" s="1091"/>
    </row>
    <row r="9543" spans="1:19" x14ac:dyDescent="0.3">
      <c r="A9543" s="1090">
        <v>9538</v>
      </c>
      <c r="B9543" s="1091"/>
      <c r="C9543" s="1091"/>
      <c r="D9543" s="1097"/>
      <c r="E9543" s="1093">
        <f t="shared" ref="E9543:E9606" si="597">D9543</f>
        <v>0</v>
      </c>
      <c r="F9543" s="1094">
        <f t="shared" ref="F9543:F9606" si="598">D9543</f>
        <v>0</v>
      </c>
      <c r="G9543" s="1095">
        <f t="shared" ref="G9543:G9606" si="599">D9543</f>
        <v>0</v>
      </c>
      <c r="H9543" s="1090" t="str">
        <f t="shared" ref="H9543:H9606" ca="1" si="600">IF(ISBLANK(D9543),"",DATEDIF(G9543,TODAY(),"y"))</f>
        <v/>
      </c>
      <c r="I9543" s="1109"/>
      <c r="J9543" s="1109"/>
      <c r="K9543" s="1112"/>
      <c r="L9543" s="1091"/>
      <c r="M9543" s="1091"/>
      <c r="N9543" s="1091"/>
      <c r="O9543" s="1091"/>
      <c r="P9543" s="1096"/>
      <c r="Q9543" s="1096"/>
      <c r="R9543" s="1096"/>
      <c r="S9543" s="1091"/>
    </row>
    <row r="9544" spans="1:19" x14ac:dyDescent="0.3">
      <c r="A9544" s="1090">
        <v>9539</v>
      </c>
      <c r="B9544" s="1091"/>
      <c r="C9544" s="1091"/>
      <c r="D9544" s="1097"/>
      <c r="E9544" s="1093">
        <f t="shared" si="597"/>
        <v>0</v>
      </c>
      <c r="F9544" s="1094">
        <f t="shared" si="598"/>
        <v>0</v>
      </c>
      <c r="G9544" s="1095">
        <f t="shared" si="599"/>
        <v>0</v>
      </c>
      <c r="H9544" s="1090" t="str">
        <f t="shared" ca="1" si="600"/>
        <v/>
      </c>
      <c r="I9544" s="1109"/>
      <c r="J9544" s="1109"/>
      <c r="K9544" s="1112"/>
      <c r="L9544" s="1091"/>
      <c r="M9544" s="1091"/>
      <c r="N9544" s="1091"/>
      <c r="O9544" s="1091"/>
      <c r="P9544" s="1096"/>
      <c r="Q9544" s="1096"/>
      <c r="R9544" s="1096"/>
      <c r="S9544" s="1091"/>
    </row>
    <row r="9545" spans="1:19" x14ac:dyDescent="0.3">
      <c r="A9545" s="1090">
        <v>9540</v>
      </c>
      <c r="B9545" s="1091"/>
      <c r="C9545" s="1091"/>
      <c r="D9545" s="1097"/>
      <c r="E9545" s="1093">
        <f t="shared" si="597"/>
        <v>0</v>
      </c>
      <c r="F9545" s="1094">
        <f t="shared" si="598"/>
        <v>0</v>
      </c>
      <c r="G9545" s="1095">
        <f t="shared" si="599"/>
        <v>0</v>
      </c>
      <c r="H9545" s="1090" t="str">
        <f t="shared" ca="1" si="600"/>
        <v/>
      </c>
      <c r="I9545" s="1109"/>
      <c r="J9545" s="1109"/>
      <c r="K9545" s="1112"/>
      <c r="L9545" s="1091"/>
      <c r="M9545" s="1091"/>
      <c r="N9545" s="1091"/>
      <c r="O9545" s="1091"/>
      <c r="P9545" s="1096"/>
      <c r="Q9545" s="1096"/>
      <c r="R9545" s="1096"/>
      <c r="S9545" s="1091"/>
    </row>
    <row r="9546" spans="1:19" x14ac:dyDescent="0.3">
      <c r="A9546" s="1090">
        <v>9541</v>
      </c>
      <c r="B9546" s="1091"/>
      <c r="C9546" s="1091"/>
      <c r="D9546" s="1097"/>
      <c r="E9546" s="1093">
        <f t="shared" si="597"/>
        <v>0</v>
      </c>
      <c r="F9546" s="1094">
        <f t="shared" si="598"/>
        <v>0</v>
      </c>
      <c r="G9546" s="1095">
        <f t="shared" si="599"/>
        <v>0</v>
      </c>
      <c r="H9546" s="1090" t="str">
        <f t="shared" ca="1" si="600"/>
        <v/>
      </c>
      <c r="I9546" s="1109"/>
      <c r="J9546" s="1109"/>
      <c r="K9546" s="1112"/>
      <c r="L9546" s="1091"/>
      <c r="M9546" s="1091"/>
      <c r="N9546" s="1091"/>
      <c r="O9546" s="1091"/>
      <c r="P9546" s="1096"/>
      <c r="Q9546" s="1096"/>
      <c r="R9546" s="1096"/>
      <c r="S9546" s="1091"/>
    </row>
    <row r="9547" spans="1:19" x14ac:dyDescent="0.3">
      <c r="A9547" s="1090">
        <v>9542</v>
      </c>
      <c r="B9547" s="1091"/>
      <c r="C9547" s="1091"/>
      <c r="D9547" s="1097"/>
      <c r="E9547" s="1093">
        <f t="shared" si="597"/>
        <v>0</v>
      </c>
      <c r="F9547" s="1094">
        <f t="shared" si="598"/>
        <v>0</v>
      </c>
      <c r="G9547" s="1095">
        <f t="shared" si="599"/>
        <v>0</v>
      </c>
      <c r="H9547" s="1090" t="str">
        <f t="shared" ca="1" si="600"/>
        <v/>
      </c>
      <c r="I9547" s="1109"/>
      <c r="J9547" s="1109"/>
      <c r="K9547" s="1112"/>
      <c r="L9547" s="1091"/>
      <c r="M9547" s="1091"/>
      <c r="N9547" s="1091"/>
      <c r="O9547" s="1091"/>
      <c r="P9547" s="1096"/>
      <c r="Q9547" s="1096"/>
      <c r="R9547" s="1096"/>
      <c r="S9547" s="1091"/>
    </row>
    <row r="9548" spans="1:19" x14ac:dyDescent="0.3">
      <c r="A9548" s="1090">
        <v>9543</v>
      </c>
      <c r="B9548" s="1091"/>
      <c r="C9548" s="1091"/>
      <c r="D9548" s="1097"/>
      <c r="E9548" s="1093">
        <f t="shared" si="597"/>
        <v>0</v>
      </c>
      <c r="F9548" s="1094">
        <f t="shared" si="598"/>
        <v>0</v>
      </c>
      <c r="G9548" s="1095">
        <f t="shared" si="599"/>
        <v>0</v>
      </c>
      <c r="H9548" s="1090" t="str">
        <f t="shared" ca="1" si="600"/>
        <v/>
      </c>
      <c r="I9548" s="1109"/>
      <c r="J9548" s="1109"/>
      <c r="K9548" s="1112"/>
      <c r="L9548" s="1091"/>
      <c r="M9548" s="1091"/>
      <c r="N9548" s="1091"/>
      <c r="O9548" s="1091"/>
      <c r="P9548" s="1096"/>
      <c r="Q9548" s="1096"/>
      <c r="R9548" s="1096"/>
      <c r="S9548" s="1091"/>
    </row>
    <row r="9549" spans="1:19" x14ac:dyDescent="0.3">
      <c r="A9549" s="1090">
        <v>9544</v>
      </c>
      <c r="B9549" s="1091"/>
      <c r="C9549" s="1091"/>
      <c r="D9549" s="1097"/>
      <c r="E9549" s="1093">
        <f t="shared" si="597"/>
        <v>0</v>
      </c>
      <c r="F9549" s="1094">
        <f t="shared" si="598"/>
        <v>0</v>
      </c>
      <c r="G9549" s="1095">
        <f t="shared" si="599"/>
        <v>0</v>
      </c>
      <c r="H9549" s="1090" t="str">
        <f t="shared" ca="1" si="600"/>
        <v/>
      </c>
      <c r="I9549" s="1109"/>
      <c r="J9549" s="1109"/>
      <c r="K9549" s="1112"/>
      <c r="L9549" s="1091"/>
      <c r="M9549" s="1091"/>
      <c r="N9549" s="1091"/>
      <c r="O9549" s="1091"/>
      <c r="P9549" s="1096"/>
      <c r="Q9549" s="1096"/>
      <c r="R9549" s="1096"/>
      <c r="S9549" s="1091"/>
    </row>
    <row r="9550" spans="1:19" x14ac:dyDescent="0.3">
      <c r="A9550" s="1090">
        <v>9545</v>
      </c>
      <c r="B9550" s="1091"/>
      <c r="C9550" s="1091"/>
      <c r="D9550" s="1097"/>
      <c r="E9550" s="1093">
        <f t="shared" si="597"/>
        <v>0</v>
      </c>
      <c r="F9550" s="1094">
        <f t="shared" si="598"/>
        <v>0</v>
      </c>
      <c r="G9550" s="1095">
        <f t="shared" si="599"/>
        <v>0</v>
      </c>
      <c r="H9550" s="1090" t="str">
        <f t="shared" ca="1" si="600"/>
        <v/>
      </c>
      <c r="I9550" s="1109"/>
      <c r="J9550" s="1109"/>
      <c r="K9550" s="1112"/>
      <c r="L9550" s="1091"/>
      <c r="M9550" s="1091"/>
      <c r="N9550" s="1091"/>
      <c r="O9550" s="1091"/>
      <c r="P9550" s="1096"/>
      <c r="Q9550" s="1096"/>
      <c r="R9550" s="1096"/>
      <c r="S9550" s="1091"/>
    </row>
    <row r="9551" spans="1:19" x14ac:dyDescent="0.3">
      <c r="A9551" s="1090">
        <v>9546</v>
      </c>
      <c r="B9551" s="1091"/>
      <c r="C9551" s="1091"/>
      <c r="D9551" s="1097"/>
      <c r="E9551" s="1093">
        <f t="shared" si="597"/>
        <v>0</v>
      </c>
      <c r="F9551" s="1094">
        <f t="shared" si="598"/>
        <v>0</v>
      </c>
      <c r="G9551" s="1095">
        <f t="shared" si="599"/>
        <v>0</v>
      </c>
      <c r="H9551" s="1090" t="str">
        <f t="shared" ca="1" si="600"/>
        <v/>
      </c>
      <c r="I9551" s="1109"/>
      <c r="J9551" s="1109"/>
      <c r="K9551" s="1112"/>
      <c r="L9551" s="1091"/>
      <c r="M9551" s="1091"/>
      <c r="N9551" s="1091"/>
      <c r="O9551" s="1091"/>
      <c r="P9551" s="1096"/>
      <c r="Q9551" s="1096"/>
      <c r="R9551" s="1096"/>
      <c r="S9551" s="1091"/>
    </row>
    <row r="9552" spans="1:19" x14ac:dyDescent="0.3">
      <c r="A9552" s="1090">
        <v>9547</v>
      </c>
      <c r="B9552" s="1091"/>
      <c r="C9552" s="1091"/>
      <c r="D9552" s="1097"/>
      <c r="E9552" s="1093">
        <f t="shared" si="597"/>
        <v>0</v>
      </c>
      <c r="F9552" s="1094">
        <f t="shared" si="598"/>
        <v>0</v>
      </c>
      <c r="G9552" s="1095">
        <f t="shared" si="599"/>
        <v>0</v>
      </c>
      <c r="H9552" s="1090" t="str">
        <f t="shared" ca="1" si="600"/>
        <v/>
      </c>
      <c r="I9552" s="1109"/>
      <c r="J9552" s="1109"/>
      <c r="K9552" s="1112"/>
      <c r="L9552" s="1091"/>
      <c r="M9552" s="1091"/>
      <c r="N9552" s="1091"/>
      <c r="O9552" s="1091"/>
      <c r="P9552" s="1096"/>
      <c r="Q9552" s="1096"/>
      <c r="R9552" s="1096"/>
      <c r="S9552" s="1091"/>
    </row>
    <row r="9553" spans="1:19" x14ac:dyDescent="0.3">
      <c r="A9553" s="1090">
        <v>9548</v>
      </c>
      <c r="B9553" s="1091"/>
      <c r="C9553" s="1091"/>
      <c r="D9553" s="1097"/>
      <c r="E9553" s="1093">
        <f t="shared" si="597"/>
        <v>0</v>
      </c>
      <c r="F9553" s="1094">
        <f t="shared" si="598"/>
        <v>0</v>
      </c>
      <c r="G9553" s="1095">
        <f t="shared" si="599"/>
        <v>0</v>
      </c>
      <c r="H9553" s="1090" t="str">
        <f t="shared" ca="1" si="600"/>
        <v/>
      </c>
      <c r="I9553" s="1109"/>
      <c r="J9553" s="1109"/>
      <c r="K9553" s="1112"/>
      <c r="L9553" s="1091"/>
      <c r="M9553" s="1091"/>
      <c r="N9553" s="1091"/>
      <c r="O9553" s="1091"/>
      <c r="P9553" s="1096"/>
      <c r="Q9553" s="1096"/>
      <c r="R9553" s="1096"/>
      <c r="S9553" s="1091"/>
    </row>
    <row r="9554" spans="1:19" x14ac:dyDescent="0.3">
      <c r="A9554" s="1090">
        <v>9549</v>
      </c>
      <c r="B9554" s="1091"/>
      <c r="C9554" s="1091"/>
      <c r="D9554" s="1097"/>
      <c r="E9554" s="1093">
        <f t="shared" si="597"/>
        <v>0</v>
      </c>
      <c r="F9554" s="1094">
        <f t="shared" si="598"/>
        <v>0</v>
      </c>
      <c r="G9554" s="1095">
        <f t="shared" si="599"/>
        <v>0</v>
      </c>
      <c r="H9554" s="1090" t="str">
        <f t="shared" ca="1" si="600"/>
        <v/>
      </c>
      <c r="I9554" s="1109"/>
      <c r="J9554" s="1109"/>
      <c r="K9554" s="1112"/>
      <c r="L9554" s="1091"/>
      <c r="M9554" s="1091"/>
      <c r="N9554" s="1091"/>
      <c r="O9554" s="1091"/>
      <c r="P9554" s="1096"/>
      <c r="Q9554" s="1096"/>
      <c r="R9554" s="1096"/>
      <c r="S9554" s="1091"/>
    </row>
    <row r="9555" spans="1:19" x14ac:dyDescent="0.3">
      <c r="A9555" s="1090">
        <v>9550</v>
      </c>
      <c r="B9555" s="1091"/>
      <c r="C9555" s="1091"/>
      <c r="D9555" s="1097"/>
      <c r="E9555" s="1093">
        <f t="shared" si="597"/>
        <v>0</v>
      </c>
      <c r="F9555" s="1094">
        <f t="shared" si="598"/>
        <v>0</v>
      </c>
      <c r="G9555" s="1095">
        <f t="shared" si="599"/>
        <v>0</v>
      </c>
      <c r="H9555" s="1090" t="str">
        <f t="shared" ca="1" si="600"/>
        <v/>
      </c>
      <c r="I9555" s="1109"/>
      <c r="J9555" s="1109"/>
      <c r="K9555" s="1112"/>
      <c r="L9555" s="1091"/>
      <c r="M9555" s="1091"/>
      <c r="N9555" s="1091"/>
      <c r="O9555" s="1091"/>
      <c r="P9555" s="1096"/>
      <c r="Q9555" s="1096"/>
      <c r="R9555" s="1096"/>
      <c r="S9555" s="1091"/>
    </row>
    <row r="9556" spans="1:19" x14ac:dyDescent="0.3">
      <c r="A9556" s="1090">
        <v>9551</v>
      </c>
      <c r="B9556" s="1091"/>
      <c r="C9556" s="1091"/>
      <c r="D9556" s="1097"/>
      <c r="E9556" s="1093">
        <f t="shared" si="597"/>
        <v>0</v>
      </c>
      <c r="F9556" s="1094">
        <f t="shared" si="598"/>
        <v>0</v>
      </c>
      <c r="G9556" s="1095">
        <f t="shared" si="599"/>
        <v>0</v>
      </c>
      <c r="H9556" s="1090" t="str">
        <f t="shared" ca="1" si="600"/>
        <v/>
      </c>
      <c r="I9556" s="1109"/>
      <c r="J9556" s="1109"/>
      <c r="K9556" s="1112"/>
      <c r="L9556" s="1091"/>
      <c r="M9556" s="1091"/>
      <c r="N9556" s="1091"/>
      <c r="O9556" s="1091"/>
      <c r="P9556" s="1096"/>
      <c r="Q9556" s="1096"/>
      <c r="R9556" s="1096"/>
      <c r="S9556" s="1091"/>
    </row>
    <row r="9557" spans="1:19" x14ac:dyDescent="0.3">
      <c r="A9557" s="1090">
        <v>9552</v>
      </c>
      <c r="B9557" s="1091"/>
      <c r="C9557" s="1091"/>
      <c r="D9557" s="1097"/>
      <c r="E9557" s="1093">
        <f t="shared" si="597"/>
        <v>0</v>
      </c>
      <c r="F9557" s="1094">
        <f t="shared" si="598"/>
        <v>0</v>
      </c>
      <c r="G9557" s="1095">
        <f t="shared" si="599"/>
        <v>0</v>
      </c>
      <c r="H9557" s="1090" t="str">
        <f t="shared" ca="1" si="600"/>
        <v/>
      </c>
      <c r="I9557" s="1109"/>
      <c r="J9557" s="1109"/>
      <c r="K9557" s="1112"/>
      <c r="L9557" s="1091"/>
      <c r="M9557" s="1091"/>
      <c r="N9557" s="1091"/>
      <c r="O9557" s="1091"/>
      <c r="P9557" s="1096"/>
      <c r="Q9557" s="1096"/>
      <c r="R9557" s="1096"/>
      <c r="S9557" s="1091"/>
    </row>
    <row r="9558" spans="1:19" x14ac:dyDescent="0.3">
      <c r="A9558" s="1090">
        <v>9553</v>
      </c>
      <c r="B9558" s="1091"/>
      <c r="C9558" s="1091"/>
      <c r="D9558" s="1097"/>
      <c r="E9558" s="1093">
        <f t="shared" si="597"/>
        <v>0</v>
      </c>
      <c r="F9558" s="1094">
        <f t="shared" si="598"/>
        <v>0</v>
      </c>
      <c r="G9558" s="1095">
        <f t="shared" si="599"/>
        <v>0</v>
      </c>
      <c r="H9558" s="1090" t="str">
        <f t="shared" ca="1" si="600"/>
        <v/>
      </c>
      <c r="I9558" s="1109"/>
      <c r="J9558" s="1109"/>
      <c r="K9558" s="1112"/>
      <c r="L9558" s="1091"/>
      <c r="M9558" s="1091"/>
      <c r="N9558" s="1091"/>
      <c r="O9558" s="1091"/>
      <c r="P9558" s="1096"/>
      <c r="Q9558" s="1096"/>
      <c r="R9558" s="1096"/>
      <c r="S9558" s="1091"/>
    </row>
    <row r="9559" spans="1:19" x14ac:dyDescent="0.3">
      <c r="A9559" s="1090">
        <v>9554</v>
      </c>
      <c r="B9559" s="1091"/>
      <c r="C9559" s="1091"/>
      <c r="D9559" s="1097"/>
      <c r="E9559" s="1093">
        <f t="shared" si="597"/>
        <v>0</v>
      </c>
      <c r="F9559" s="1094">
        <f t="shared" si="598"/>
        <v>0</v>
      </c>
      <c r="G9559" s="1095">
        <f t="shared" si="599"/>
        <v>0</v>
      </c>
      <c r="H9559" s="1090" t="str">
        <f t="shared" ca="1" si="600"/>
        <v/>
      </c>
      <c r="I9559" s="1109"/>
      <c r="J9559" s="1109"/>
      <c r="K9559" s="1112"/>
      <c r="L9559" s="1091"/>
      <c r="M9559" s="1091"/>
      <c r="N9559" s="1091"/>
      <c r="O9559" s="1091"/>
      <c r="P9559" s="1096"/>
      <c r="Q9559" s="1096"/>
      <c r="R9559" s="1096"/>
      <c r="S9559" s="1091"/>
    </row>
    <row r="9560" spans="1:19" x14ac:dyDescent="0.3">
      <c r="A9560" s="1090">
        <v>9555</v>
      </c>
      <c r="B9560" s="1091"/>
      <c r="C9560" s="1091"/>
      <c r="D9560" s="1097"/>
      <c r="E9560" s="1093">
        <f t="shared" si="597"/>
        <v>0</v>
      </c>
      <c r="F9560" s="1094">
        <f t="shared" si="598"/>
        <v>0</v>
      </c>
      <c r="G9560" s="1095">
        <f t="shared" si="599"/>
        <v>0</v>
      </c>
      <c r="H9560" s="1090" t="str">
        <f t="shared" ca="1" si="600"/>
        <v/>
      </c>
      <c r="I9560" s="1109"/>
      <c r="J9560" s="1109"/>
      <c r="K9560" s="1112"/>
      <c r="L9560" s="1091"/>
      <c r="M9560" s="1091"/>
      <c r="N9560" s="1091"/>
      <c r="O9560" s="1091"/>
      <c r="P9560" s="1096"/>
      <c r="Q9560" s="1096"/>
      <c r="R9560" s="1096"/>
      <c r="S9560" s="1091"/>
    </row>
    <row r="9561" spans="1:19" x14ac:dyDescent="0.3">
      <c r="A9561" s="1090">
        <v>9556</v>
      </c>
      <c r="B9561" s="1091"/>
      <c r="C9561" s="1091"/>
      <c r="D9561" s="1097"/>
      <c r="E9561" s="1093">
        <f t="shared" si="597"/>
        <v>0</v>
      </c>
      <c r="F9561" s="1094">
        <f t="shared" si="598"/>
        <v>0</v>
      </c>
      <c r="G9561" s="1095">
        <f t="shared" si="599"/>
        <v>0</v>
      </c>
      <c r="H9561" s="1090" t="str">
        <f t="shared" ca="1" si="600"/>
        <v/>
      </c>
      <c r="I9561" s="1109"/>
      <c r="J9561" s="1109"/>
      <c r="K9561" s="1112"/>
      <c r="L9561" s="1091"/>
      <c r="M9561" s="1091"/>
      <c r="N9561" s="1091"/>
      <c r="O9561" s="1091"/>
      <c r="P9561" s="1096"/>
      <c r="Q9561" s="1096"/>
      <c r="R9561" s="1096"/>
      <c r="S9561" s="1091"/>
    </row>
    <row r="9562" spans="1:19" x14ac:dyDescent="0.3">
      <c r="A9562" s="1090">
        <v>9557</v>
      </c>
      <c r="B9562" s="1091"/>
      <c r="C9562" s="1091"/>
      <c r="D9562" s="1097"/>
      <c r="E9562" s="1093">
        <f t="shared" si="597"/>
        <v>0</v>
      </c>
      <c r="F9562" s="1094">
        <f t="shared" si="598"/>
        <v>0</v>
      </c>
      <c r="G9562" s="1095">
        <f t="shared" si="599"/>
        <v>0</v>
      </c>
      <c r="H9562" s="1090" t="str">
        <f t="shared" ca="1" si="600"/>
        <v/>
      </c>
      <c r="I9562" s="1109"/>
      <c r="J9562" s="1109"/>
      <c r="K9562" s="1112"/>
      <c r="L9562" s="1091"/>
      <c r="M9562" s="1091"/>
      <c r="N9562" s="1091"/>
      <c r="O9562" s="1091"/>
      <c r="P9562" s="1096"/>
      <c r="Q9562" s="1096"/>
      <c r="R9562" s="1096"/>
      <c r="S9562" s="1091"/>
    </row>
    <row r="9563" spans="1:19" x14ac:dyDescent="0.3">
      <c r="A9563" s="1090">
        <v>9558</v>
      </c>
      <c r="B9563" s="1091"/>
      <c r="C9563" s="1091"/>
      <c r="D9563" s="1097"/>
      <c r="E9563" s="1093">
        <f t="shared" si="597"/>
        <v>0</v>
      </c>
      <c r="F9563" s="1094">
        <f t="shared" si="598"/>
        <v>0</v>
      </c>
      <c r="G9563" s="1095">
        <f t="shared" si="599"/>
        <v>0</v>
      </c>
      <c r="H9563" s="1090" t="str">
        <f t="shared" ca="1" si="600"/>
        <v/>
      </c>
      <c r="I9563" s="1109"/>
      <c r="J9563" s="1109"/>
      <c r="K9563" s="1112"/>
      <c r="L9563" s="1091"/>
      <c r="M9563" s="1091"/>
      <c r="N9563" s="1091"/>
      <c r="O9563" s="1091"/>
      <c r="P9563" s="1096"/>
      <c r="Q9563" s="1096"/>
      <c r="R9563" s="1096"/>
      <c r="S9563" s="1091"/>
    </row>
    <row r="9564" spans="1:19" x14ac:dyDescent="0.3">
      <c r="A9564" s="1090">
        <v>9559</v>
      </c>
      <c r="B9564" s="1091"/>
      <c r="C9564" s="1091"/>
      <c r="D9564" s="1097"/>
      <c r="E9564" s="1093">
        <f t="shared" si="597"/>
        <v>0</v>
      </c>
      <c r="F9564" s="1094">
        <f t="shared" si="598"/>
        <v>0</v>
      </c>
      <c r="G9564" s="1095">
        <f t="shared" si="599"/>
        <v>0</v>
      </c>
      <c r="H9564" s="1090" t="str">
        <f t="shared" ca="1" si="600"/>
        <v/>
      </c>
      <c r="I9564" s="1109"/>
      <c r="J9564" s="1109"/>
      <c r="K9564" s="1112"/>
      <c r="L9564" s="1091"/>
      <c r="M9564" s="1091"/>
      <c r="N9564" s="1091"/>
      <c r="O9564" s="1091"/>
      <c r="P9564" s="1096"/>
      <c r="Q9564" s="1096"/>
      <c r="R9564" s="1096"/>
      <c r="S9564" s="1091"/>
    </row>
    <row r="9565" spans="1:19" x14ac:dyDescent="0.3">
      <c r="A9565" s="1090">
        <v>9560</v>
      </c>
      <c r="B9565" s="1091"/>
      <c r="C9565" s="1091"/>
      <c r="D9565" s="1097"/>
      <c r="E9565" s="1093">
        <f t="shared" si="597"/>
        <v>0</v>
      </c>
      <c r="F9565" s="1094">
        <f t="shared" si="598"/>
        <v>0</v>
      </c>
      <c r="G9565" s="1095">
        <f t="shared" si="599"/>
        <v>0</v>
      </c>
      <c r="H9565" s="1090" t="str">
        <f t="shared" ca="1" si="600"/>
        <v/>
      </c>
      <c r="I9565" s="1109"/>
      <c r="J9565" s="1109"/>
      <c r="K9565" s="1112"/>
      <c r="L9565" s="1091"/>
      <c r="M9565" s="1091"/>
      <c r="N9565" s="1091"/>
      <c r="O9565" s="1091"/>
      <c r="P9565" s="1096"/>
      <c r="Q9565" s="1096"/>
      <c r="R9565" s="1096"/>
      <c r="S9565" s="1091"/>
    </row>
    <row r="9566" spans="1:19" x14ac:dyDescent="0.3">
      <c r="A9566" s="1090">
        <v>9561</v>
      </c>
      <c r="B9566" s="1091"/>
      <c r="C9566" s="1091"/>
      <c r="D9566" s="1097"/>
      <c r="E9566" s="1093">
        <f t="shared" si="597"/>
        <v>0</v>
      </c>
      <c r="F9566" s="1094">
        <f t="shared" si="598"/>
        <v>0</v>
      </c>
      <c r="G9566" s="1095">
        <f t="shared" si="599"/>
        <v>0</v>
      </c>
      <c r="H9566" s="1090" t="str">
        <f t="shared" ca="1" si="600"/>
        <v/>
      </c>
      <c r="I9566" s="1109"/>
      <c r="J9566" s="1109"/>
      <c r="K9566" s="1112"/>
      <c r="L9566" s="1091"/>
      <c r="M9566" s="1091"/>
      <c r="N9566" s="1091"/>
      <c r="O9566" s="1091"/>
      <c r="P9566" s="1096"/>
      <c r="Q9566" s="1096"/>
      <c r="R9566" s="1096"/>
      <c r="S9566" s="1091"/>
    </row>
    <row r="9567" spans="1:19" x14ac:dyDescent="0.3">
      <c r="A9567" s="1090">
        <v>9562</v>
      </c>
      <c r="B9567" s="1091"/>
      <c r="C9567" s="1091"/>
      <c r="D9567" s="1097"/>
      <c r="E9567" s="1093">
        <f t="shared" si="597"/>
        <v>0</v>
      </c>
      <c r="F9567" s="1094">
        <f t="shared" si="598"/>
        <v>0</v>
      </c>
      <c r="G9567" s="1095">
        <f t="shared" si="599"/>
        <v>0</v>
      </c>
      <c r="H9567" s="1090" t="str">
        <f t="shared" ca="1" si="600"/>
        <v/>
      </c>
      <c r="I9567" s="1109"/>
      <c r="J9567" s="1109"/>
      <c r="K9567" s="1112"/>
      <c r="L9567" s="1091"/>
      <c r="M9567" s="1091"/>
      <c r="N9567" s="1091"/>
      <c r="O9567" s="1091"/>
      <c r="P9567" s="1096"/>
      <c r="Q9567" s="1096"/>
      <c r="R9567" s="1096"/>
      <c r="S9567" s="1091"/>
    </row>
    <row r="9568" spans="1:19" x14ac:dyDescent="0.3">
      <c r="A9568" s="1090">
        <v>9563</v>
      </c>
      <c r="B9568" s="1091"/>
      <c r="C9568" s="1091"/>
      <c r="D9568" s="1097"/>
      <c r="E9568" s="1093">
        <f t="shared" si="597"/>
        <v>0</v>
      </c>
      <c r="F9568" s="1094">
        <f t="shared" si="598"/>
        <v>0</v>
      </c>
      <c r="G9568" s="1095">
        <f t="shared" si="599"/>
        <v>0</v>
      </c>
      <c r="H9568" s="1090" t="str">
        <f t="shared" ca="1" si="600"/>
        <v/>
      </c>
      <c r="I9568" s="1109"/>
      <c r="J9568" s="1109"/>
      <c r="K9568" s="1112"/>
      <c r="L9568" s="1091"/>
      <c r="M9568" s="1091"/>
      <c r="N9568" s="1091"/>
      <c r="O9568" s="1091"/>
      <c r="P9568" s="1096"/>
      <c r="Q9568" s="1096"/>
      <c r="R9568" s="1096"/>
      <c r="S9568" s="1091"/>
    </row>
    <row r="9569" spans="1:19" x14ac:dyDescent="0.3">
      <c r="A9569" s="1090">
        <v>9564</v>
      </c>
      <c r="B9569" s="1091"/>
      <c r="C9569" s="1091"/>
      <c r="D9569" s="1097"/>
      <c r="E9569" s="1093">
        <f t="shared" si="597"/>
        <v>0</v>
      </c>
      <c r="F9569" s="1094">
        <f t="shared" si="598"/>
        <v>0</v>
      </c>
      <c r="G9569" s="1095">
        <f t="shared" si="599"/>
        <v>0</v>
      </c>
      <c r="H9569" s="1090" t="str">
        <f t="shared" ca="1" si="600"/>
        <v/>
      </c>
      <c r="I9569" s="1109"/>
      <c r="J9569" s="1109"/>
      <c r="K9569" s="1112"/>
      <c r="L9569" s="1091"/>
      <c r="M9569" s="1091"/>
      <c r="N9569" s="1091"/>
      <c r="O9569" s="1091"/>
      <c r="P9569" s="1096"/>
      <c r="Q9569" s="1096"/>
      <c r="R9569" s="1096"/>
      <c r="S9569" s="1091"/>
    </row>
    <row r="9570" spans="1:19" x14ac:dyDescent="0.3">
      <c r="A9570" s="1090">
        <v>9565</v>
      </c>
      <c r="B9570" s="1091"/>
      <c r="C9570" s="1091"/>
      <c r="D9570" s="1097"/>
      <c r="E9570" s="1093">
        <f t="shared" si="597"/>
        <v>0</v>
      </c>
      <c r="F9570" s="1094">
        <f t="shared" si="598"/>
        <v>0</v>
      </c>
      <c r="G9570" s="1095">
        <f t="shared" si="599"/>
        <v>0</v>
      </c>
      <c r="H9570" s="1090" t="str">
        <f t="shared" ca="1" si="600"/>
        <v/>
      </c>
      <c r="I9570" s="1109"/>
      <c r="J9570" s="1109"/>
      <c r="K9570" s="1112"/>
      <c r="L9570" s="1091"/>
      <c r="M9570" s="1091"/>
      <c r="N9570" s="1091"/>
      <c r="O9570" s="1091"/>
      <c r="P9570" s="1096"/>
      <c r="Q9570" s="1096"/>
      <c r="R9570" s="1096"/>
      <c r="S9570" s="1091"/>
    </row>
    <row r="9571" spans="1:19" x14ac:dyDescent="0.3">
      <c r="A9571" s="1090">
        <v>9566</v>
      </c>
      <c r="B9571" s="1091"/>
      <c r="C9571" s="1091"/>
      <c r="D9571" s="1097"/>
      <c r="E9571" s="1093">
        <f t="shared" si="597"/>
        <v>0</v>
      </c>
      <c r="F9571" s="1094">
        <f t="shared" si="598"/>
        <v>0</v>
      </c>
      <c r="G9571" s="1095">
        <f t="shared" si="599"/>
        <v>0</v>
      </c>
      <c r="H9571" s="1090" t="str">
        <f t="shared" ca="1" si="600"/>
        <v/>
      </c>
      <c r="I9571" s="1109"/>
      <c r="J9571" s="1109"/>
      <c r="K9571" s="1112"/>
      <c r="L9571" s="1091"/>
      <c r="M9571" s="1091"/>
      <c r="N9571" s="1091"/>
      <c r="O9571" s="1091"/>
      <c r="P9571" s="1096"/>
      <c r="Q9571" s="1096"/>
      <c r="R9571" s="1096"/>
      <c r="S9571" s="1091"/>
    </row>
    <row r="9572" spans="1:19" x14ac:dyDescent="0.3">
      <c r="A9572" s="1090">
        <v>9567</v>
      </c>
      <c r="B9572" s="1091"/>
      <c r="C9572" s="1091"/>
      <c r="D9572" s="1097"/>
      <c r="E9572" s="1093">
        <f t="shared" si="597"/>
        <v>0</v>
      </c>
      <c r="F9572" s="1094">
        <f t="shared" si="598"/>
        <v>0</v>
      </c>
      <c r="G9572" s="1095">
        <f t="shared" si="599"/>
        <v>0</v>
      </c>
      <c r="H9572" s="1090" t="str">
        <f t="shared" ca="1" si="600"/>
        <v/>
      </c>
      <c r="I9572" s="1109"/>
      <c r="J9572" s="1109"/>
      <c r="K9572" s="1112"/>
      <c r="L9572" s="1091"/>
      <c r="M9572" s="1091"/>
      <c r="N9572" s="1091"/>
      <c r="O9572" s="1091"/>
      <c r="P9572" s="1096"/>
      <c r="Q9572" s="1096"/>
      <c r="R9572" s="1096"/>
      <c r="S9572" s="1091"/>
    </row>
    <row r="9573" spans="1:19" x14ac:dyDescent="0.3">
      <c r="A9573" s="1090">
        <v>9568</v>
      </c>
      <c r="B9573" s="1091"/>
      <c r="C9573" s="1091"/>
      <c r="D9573" s="1097"/>
      <c r="E9573" s="1093">
        <f t="shared" si="597"/>
        <v>0</v>
      </c>
      <c r="F9573" s="1094">
        <f t="shared" si="598"/>
        <v>0</v>
      </c>
      <c r="G9573" s="1095">
        <f t="shared" si="599"/>
        <v>0</v>
      </c>
      <c r="H9573" s="1090" t="str">
        <f t="shared" ca="1" si="600"/>
        <v/>
      </c>
      <c r="I9573" s="1109"/>
      <c r="J9573" s="1109"/>
      <c r="K9573" s="1112"/>
      <c r="L9573" s="1091"/>
      <c r="M9573" s="1091"/>
      <c r="N9573" s="1091"/>
      <c r="O9573" s="1091"/>
      <c r="P9573" s="1096"/>
      <c r="Q9573" s="1096"/>
      <c r="R9573" s="1096"/>
      <c r="S9573" s="1091"/>
    </row>
    <row r="9574" spans="1:19" x14ac:dyDescent="0.3">
      <c r="A9574" s="1090">
        <v>9569</v>
      </c>
      <c r="B9574" s="1091"/>
      <c r="C9574" s="1091"/>
      <c r="D9574" s="1097"/>
      <c r="E9574" s="1093">
        <f t="shared" si="597"/>
        <v>0</v>
      </c>
      <c r="F9574" s="1094">
        <f t="shared" si="598"/>
        <v>0</v>
      </c>
      <c r="G9574" s="1095">
        <f t="shared" si="599"/>
        <v>0</v>
      </c>
      <c r="H9574" s="1090" t="str">
        <f t="shared" ca="1" si="600"/>
        <v/>
      </c>
      <c r="I9574" s="1109"/>
      <c r="J9574" s="1109"/>
      <c r="K9574" s="1112"/>
      <c r="L9574" s="1091"/>
      <c r="M9574" s="1091"/>
      <c r="N9574" s="1091"/>
      <c r="O9574" s="1091"/>
      <c r="P9574" s="1096"/>
      <c r="Q9574" s="1096"/>
      <c r="R9574" s="1096"/>
      <c r="S9574" s="1091"/>
    </row>
    <row r="9575" spans="1:19" x14ac:dyDescent="0.3">
      <c r="A9575" s="1090">
        <v>9570</v>
      </c>
      <c r="B9575" s="1091"/>
      <c r="C9575" s="1091"/>
      <c r="D9575" s="1097"/>
      <c r="E9575" s="1093">
        <f t="shared" si="597"/>
        <v>0</v>
      </c>
      <c r="F9575" s="1094">
        <f t="shared" si="598"/>
        <v>0</v>
      </c>
      <c r="G9575" s="1095">
        <f t="shared" si="599"/>
        <v>0</v>
      </c>
      <c r="H9575" s="1090" t="str">
        <f t="shared" ca="1" si="600"/>
        <v/>
      </c>
      <c r="I9575" s="1109"/>
      <c r="J9575" s="1109"/>
      <c r="K9575" s="1112"/>
      <c r="L9575" s="1091"/>
      <c r="M9575" s="1091"/>
      <c r="N9575" s="1091"/>
      <c r="O9575" s="1091"/>
      <c r="P9575" s="1096"/>
      <c r="Q9575" s="1096"/>
      <c r="R9575" s="1096"/>
      <c r="S9575" s="1091"/>
    </row>
    <row r="9576" spans="1:19" x14ac:dyDescent="0.3">
      <c r="A9576" s="1090">
        <v>9571</v>
      </c>
      <c r="B9576" s="1091"/>
      <c r="C9576" s="1091"/>
      <c r="D9576" s="1097"/>
      <c r="E9576" s="1093">
        <f t="shared" si="597"/>
        <v>0</v>
      </c>
      <c r="F9576" s="1094">
        <f t="shared" si="598"/>
        <v>0</v>
      </c>
      <c r="G9576" s="1095">
        <f t="shared" si="599"/>
        <v>0</v>
      </c>
      <c r="H9576" s="1090" t="str">
        <f t="shared" ca="1" si="600"/>
        <v/>
      </c>
      <c r="I9576" s="1109"/>
      <c r="J9576" s="1109"/>
      <c r="K9576" s="1112"/>
      <c r="L9576" s="1091"/>
      <c r="M9576" s="1091"/>
      <c r="N9576" s="1091"/>
      <c r="O9576" s="1091"/>
      <c r="P9576" s="1096"/>
      <c r="Q9576" s="1096"/>
      <c r="R9576" s="1096"/>
      <c r="S9576" s="1091"/>
    </row>
    <row r="9577" spans="1:19" x14ac:dyDescent="0.3">
      <c r="A9577" s="1090">
        <v>9572</v>
      </c>
      <c r="B9577" s="1091"/>
      <c r="C9577" s="1091"/>
      <c r="D9577" s="1097"/>
      <c r="E9577" s="1093">
        <f t="shared" si="597"/>
        <v>0</v>
      </c>
      <c r="F9577" s="1094">
        <f t="shared" si="598"/>
        <v>0</v>
      </c>
      <c r="G9577" s="1095">
        <f t="shared" si="599"/>
        <v>0</v>
      </c>
      <c r="H9577" s="1090" t="str">
        <f t="shared" ca="1" si="600"/>
        <v/>
      </c>
      <c r="I9577" s="1109"/>
      <c r="J9577" s="1109"/>
      <c r="K9577" s="1112"/>
      <c r="L9577" s="1091"/>
      <c r="M9577" s="1091"/>
      <c r="N9577" s="1091"/>
      <c r="O9577" s="1091"/>
      <c r="P9577" s="1096"/>
      <c r="Q9577" s="1096"/>
      <c r="R9577" s="1096"/>
      <c r="S9577" s="1091"/>
    </row>
    <row r="9578" spans="1:19" x14ac:dyDescent="0.3">
      <c r="A9578" s="1090">
        <v>9573</v>
      </c>
      <c r="B9578" s="1091"/>
      <c r="C9578" s="1091"/>
      <c r="D9578" s="1097"/>
      <c r="E9578" s="1093">
        <f t="shared" si="597"/>
        <v>0</v>
      </c>
      <c r="F9578" s="1094">
        <f t="shared" si="598"/>
        <v>0</v>
      </c>
      <c r="G9578" s="1095">
        <f t="shared" si="599"/>
        <v>0</v>
      </c>
      <c r="H9578" s="1090" t="str">
        <f t="shared" ca="1" si="600"/>
        <v/>
      </c>
      <c r="I9578" s="1109"/>
      <c r="J9578" s="1109"/>
      <c r="K9578" s="1112"/>
      <c r="L9578" s="1091"/>
      <c r="M9578" s="1091"/>
      <c r="N9578" s="1091"/>
      <c r="O9578" s="1091"/>
      <c r="P9578" s="1096"/>
      <c r="Q9578" s="1096"/>
      <c r="R9578" s="1096"/>
      <c r="S9578" s="1091"/>
    </row>
    <row r="9579" spans="1:19" x14ac:dyDescent="0.3">
      <c r="A9579" s="1090">
        <v>9574</v>
      </c>
      <c r="B9579" s="1091"/>
      <c r="C9579" s="1091"/>
      <c r="D9579" s="1097"/>
      <c r="E9579" s="1093">
        <f t="shared" si="597"/>
        <v>0</v>
      </c>
      <c r="F9579" s="1094">
        <f t="shared" si="598"/>
        <v>0</v>
      </c>
      <c r="G9579" s="1095">
        <f t="shared" si="599"/>
        <v>0</v>
      </c>
      <c r="H9579" s="1090" t="str">
        <f t="shared" ca="1" si="600"/>
        <v/>
      </c>
      <c r="I9579" s="1109"/>
      <c r="J9579" s="1109"/>
      <c r="K9579" s="1112"/>
      <c r="L9579" s="1091"/>
      <c r="M9579" s="1091"/>
      <c r="N9579" s="1091"/>
      <c r="O9579" s="1091"/>
      <c r="P9579" s="1096"/>
      <c r="Q9579" s="1096"/>
      <c r="R9579" s="1096"/>
      <c r="S9579" s="1091"/>
    </row>
    <row r="9580" spans="1:19" x14ac:dyDescent="0.3">
      <c r="A9580" s="1090">
        <v>9575</v>
      </c>
      <c r="B9580" s="1091"/>
      <c r="C9580" s="1091"/>
      <c r="D9580" s="1097"/>
      <c r="E9580" s="1093">
        <f t="shared" si="597"/>
        <v>0</v>
      </c>
      <c r="F9580" s="1094">
        <f t="shared" si="598"/>
        <v>0</v>
      </c>
      <c r="G9580" s="1095">
        <f t="shared" si="599"/>
        <v>0</v>
      </c>
      <c r="H9580" s="1090" t="str">
        <f t="shared" ca="1" si="600"/>
        <v/>
      </c>
      <c r="I9580" s="1109"/>
      <c r="J9580" s="1109"/>
      <c r="K9580" s="1112"/>
      <c r="L9580" s="1091"/>
      <c r="M9580" s="1091"/>
      <c r="N9580" s="1091"/>
      <c r="O9580" s="1091"/>
      <c r="P9580" s="1096"/>
      <c r="Q9580" s="1096"/>
      <c r="R9580" s="1096"/>
      <c r="S9580" s="1091"/>
    </row>
    <row r="9581" spans="1:19" x14ac:dyDescent="0.3">
      <c r="A9581" s="1090">
        <v>9576</v>
      </c>
      <c r="B9581" s="1091"/>
      <c r="C9581" s="1091"/>
      <c r="D9581" s="1097"/>
      <c r="E9581" s="1093">
        <f t="shared" si="597"/>
        <v>0</v>
      </c>
      <c r="F9581" s="1094">
        <f t="shared" si="598"/>
        <v>0</v>
      </c>
      <c r="G9581" s="1095">
        <f t="shared" si="599"/>
        <v>0</v>
      </c>
      <c r="H9581" s="1090" t="str">
        <f t="shared" ca="1" si="600"/>
        <v/>
      </c>
      <c r="I9581" s="1109"/>
      <c r="J9581" s="1109"/>
      <c r="K9581" s="1112"/>
      <c r="L9581" s="1091"/>
      <c r="M9581" s="1091"/>
      <c r="N9581" s="1091"/>
      <c r="O9581" s="1091"/>
      <c r="P9581" s="1096"/>
      <c r="Q9581" s="1096"/>
      <c r="R9581" s="1096"/>
      <c r="S9581" s="1091"/>
    </row>
    <row r="9582" spans="1:19" x14ac:dyDescent="0.3">
      <c r="A9582" s="1090">
        <v>9577</v>
      </c>
      <c r="B9582" s="1091"/>
      <c r="C9582" s="1091"/>
      <c r="D9582" s="1097"/>
      <c r="E9582" s="1093">
        <f t="shared" si="597"/>
        <v>0</v>
      </c>
      <c r="F9582" s="1094">
        <f t="shared" si="598"/>
        <v>0</v>
      </c>
      <c r="G9582" s="1095">
        <f t="shared" si="599"/>
        <v>0</v>
      </c>
      <c r="H9582" s="1090" t="str">
        <f t="shared" ca="1" si="600"/>
        <v/>
      </c>
      <c r="I9582" s="1109"/>
      <c r="J9582" s="1109"/>
      <c r="K9582" s="1112"/>
      <c r="L9582" s="1091"/>
      <c r="M9582" s="1091"/>
      <c r="N9582" s="1091"/>
      <c r="O9582" s="1091"/>
      <c r="P9582" s="1096"/>
      <c r="Q9582" s="1096"/>
      <c r="R9582" s="1096"/>
      <c r="S9582" s="1091"/>
    </row>
    <row r="9583" spans="1:19" x14ac:dyDescent="0.3">
      <c r="A9583" s="1090">
        <v>9578</v>
      </c>
      <c r="B9583" s="1091"/>
      <c r="C9583" s="1091"/>
      <c r="D9583" s="1097"/>
      <c r="E9583" s="1093">
        <f t="shared" si="597"/>
        <v>0</v>
      </c>
      <c r="F9583" s="1094">
        <f t="shared" si="598"/>
        <v>0</v>
      </c>
      <c r="G9583" s="1095">
        <f t="shared" si="599"/>
        <v>0</v>
      </c>
      <c r="H9583" s="1090" t="str">
        <f t="shared" ca="1" si="600"/>
        <v/>
      </c>
      <c r="I9583" s="1109"/>
      <c r="J9583" s="1109"/>
      <c r="K9583" s="1112"/>
      <c r="L9583" s="1091"/>
      <c r="M9583" s="1091"/>
      <c r="N9583" s="1091"/>
      <c r="O9583" s="1091"/>
      <c r="P9583" s="1096"/>
      <c r="Q9583" s="1096"/>
      <c r="R9583" s="1096"/>
      <c r="S9583" s="1091"/>
    </row>
    <row r="9584" spans="1:19" x14ac:dyDescent="0.3">
      <c r="A9584" s="1090">
        <v>9579</v>
      </c>
      <c r="B9584" s="1091"/>
      <c r="C9584" s="1091"/>
      <c r="D9584" s="1097"/>
      <c r="E9584" s="1093">
        <f t="shared" si="597"/>
        <v>0</v>
      </c>
      <c r="F9584" s="1094">
        <f t="shared" si="598"/>
        <v>0</v>
      </c>
      <c r="G9584" s="1095">
        <f t="shared" si="599"/>
        <v>0</v>
      </c>
      <c r="H9584" s="1090" t="str">
        <f t="shared" ca="1" si="600"/>
        <v/>
      </c>
      <c r="I9584" s="1109"/>
      <c r="J9584" s="1109"/>
      <c r="K9584" s="1112"/>
      <c r="L9584" s="1091"/>
      <c r="M9584" s="1091"/>
      <c r="N9584" s="1091"/>
      <c r="O9584" s="1091"/>
      <c r="P9584" s="1096"/>
      <c r="Q9584" s="1096"/>
      <c r="R9584" s="1096"/>
      <c r="S9584" s="1091"/>
    </row>
    <row r="9585" spans="1:19" x14ac:dyDescent="0.3">
      <c r="A9585" s="1090">
        <v>9580</v>
      </c>
      <c r="B9585" s="1091"/>
      <c r="C9585" s="1091"/>
      <c r="D9585" s="1097"/>
      <c r="E9585" s="1093">
        <f t="shared" si="597"/>
        <v>0</v>
      </c>
      <c r="F9585" s="1094">
        <f t="shared" si="598"/>
        <v>0</v>
      </c>
      <c r="G9585" s="1095">
        <f t="shared" si="599"/>
        <v>0</v>
      </c>
      <c r="H9585" s="1090" t="str">
        <f t="shared" ca="1" si="600"/>
        <v/>
      </c>
      <c r="I9585" s="1109"/>
      <c r="J9585" s="1109"/>
      <c r="K9585" s="1112"/>
      <c r="L9585" s="1091"/>
      <c r="M9585" s="1091"/>
      <c r="N9585" s="1091"/>
      <c r="O9585" s="1091"/>
      <c r="P9585" s="1096"/>
      <c r="Q9585" s="1096"/>
      <c r="R9585" s="1096"/>
      <c r="S9585" s="1091"/>
    </row>
    <row r="9586" spans="1:19" x14ac:dyDescent="0.3">
      <c r="A9586" s="1090">
        <v>9581</v>
      </c>
      <c r="B9586" s="1091"/>
      <c r="C9586" s="1091"/>
      <c r="D9586" s="1097"/>
      <c r="E9586" s="1093">
        <f t="shared" si="597"/>
        <v>0</v>
      </c>
      <c r="F9586" s="1094">
        <f t="shared" si="598"/>
        <v>0</v>
      </c>
      <c r="G9586" s="1095">
        <f t="shared" si="599"/>
        <v>0</v>
      </c>
      <c r="H9586" s="1090" t="str">
        <f t="shared" ca="1" si="600"/>
        <v/>
      </c>
      <c r="I9586" s="1109"/>
      <c r="J9586" s="1109"/>
      <c r="K9586" s="1112"/>
      <c r="L9586" s="1091"/>
      <c r="M9586" s="1091"/>
      <c r="N9586" s="1091"/>
      <c r="O9586" s="1091"/>
      <c r="P9586" s="1096"/>
      <c r="Q9586" s="1096"/>
      <c r="R9586" s="1096"/>
      <c r="S9586" s="1091"/>
    </row>
    <row r="9587" spans="1:19" x14ac:dyDescent="0.3">
      <c r="A9587" s="1090">
        <v>9582</v>
      </c>
      <c r="B9587" s="1091"/>
      <c r="C9587" s="1091"/>
      <c r="D9587" s="1097"/>
      <c r="E9587" s="1093">
        <f t="shared" si="597"/>
        <v>0</v>
      </c>
      <c r="F9587" s="1094">
        <f t="shared" si="598"/>
        <v>0</v>
      </c>
      <c r="G9587" s="1095">
        <f t="shared" si="599"/>
        <v>0</v>
      </c>
      <c r="H9587" s="1090" t="str">
        <f t="shared" ca="1" si="600"/>
        <v/>
      </c>
      <c r="I9587" s="1109"/>
      <c r="J9587" s="1109"/>
      <c r="K9587" s="1112"/>
      <c r="L9587" s="1091"/>
      <c r="M9587" s="1091"/>
      <c r="N9587" s="1091"/>
      <c r="O9587" s="1091"/>
      <c r="P9587" s="1096"/>
      <c r="Q9587" s="1096"/>
      <c r="R9587" s="1096"/>
      <c r="S9587" s="1091"/>
    </row>
    <row r="9588" spans="1:19" x14ac:dyDescent="0.3">
      <c r="A9588" s="1090">
        <v>9583</v>
      </c>
      <c r="B9588" s="1091"/>
      <c r="C9588" s="1091"/>
      <c r="D9588" s="1097"/>
      <c r="E9588" s="1093">
        <f t="shared" si="597"/>
        <v>0</v>
      </c>
      <c r="F9588" s="1094">
        <f t="shared" si="598"/>
        <v>0</v>
      </c>
      <c r="G9588" s="1095">
        <f t="shared" si="599"/>
        <v>0</v>
      </c>
      <c r="H9588" s="1090" t="str">
        <f t="shared" ca="1" si="600"/>
        <v/>
      </c>
      <c r="I9588" s="1109"/>
      <c r="J9588" s="1109"/>
      <c r="K9588" s="1112"/>
      <c r="L9588" s="1091"/>
      <c r="M9588" s="1091"/>
      <c r="N9588" s="1091"/>
      <c r="O9588" s="1091"/>
      <c r="P9588" s="1096"/>
      <c r="Q9588" s="1096"/>
      <c r="R9588" s="1096"/>
      <c r="S9588" s="1091"/>
    </row>
    <row r="9589" spans="1:19" x14ac:dyDescent="0.3">
      <c r="A9589" s="1090">
        <v>9584</v>
      </c>
      <c r="B9589" s="1091"/>
      <c r="C9589" s="1091"/>
      <c r="D9589" s="1097"/>
      <c r="E9589" s="1093">
        <f t="shared" si="597"/>
        <v>0</v>
      </c>
      <c r="F9589" s="1094">
        <f t="shared" si="598"/>
        <v>0</v>
      </c>
      <c r="G9589" s="1095">
        <f t="shared" si="599"/>
        <v>0</v>
      </c>
      <c r="H9589" s="1090" t="str">
        <f t="shared" ca="1" si="600"/>
        <v/>
      </c>
      <c r="I9589" s="1109"/>
      <c r="J9589" s="1109"/>
      <c r="K9589" s="1112"/>
      <c r="L9589" s="1091"/>
      <c r="M9589" s="1091"/>
      <c r="N9589" s="1091"/>
      <c r="O9589" s="1091"/>
      <c r="P9589" s="1096"/>
      <c r="Q9589" s="1096"/>
      <c r="R9589" s="1096"/>
      <c r="S9589" s="1091"/>
    </row>
    <row r="9590" spans="1:19" x14ac:dyDescent="0.3">
      <c r="A9590" s="1090">
        <v>9585</v>
      </c>
      <c r="B9590" s="1091"/>
      <c r="C9590" s="1091"/>
      <c r="D9590" s="1097"/>
      <c r="E9590" s="1093">
        <f t="shared" si="597"/>
        <v>0</v>
      </c>
      <c r="F9590" s="1094">
        <f t="shared" si="598"/>
        <v>0</v>
      </c>
      <c r="G9590" s="1095">
        <f t="shared" si="599"/>
        <v>0</v>
      </c>
      <c r="H9590" s="1090" t="str">
        <f t="shared" ca="1" si="600"/>
        <v/>
      </c>
      <c r="I9590" s="1109"/>
      <c r="J9590" s="1109"/>
      <c r="K9590" s="1112"/>
      <c r="L9590" s="1091"/>
      <c r="M9590" s="1091"/>
      <c r="N9590" s="1091"/>
      <c r="O9590" s="1091"/>
      <c r="P9590" s="1096"/>
      <c r="Q9590" s="1096"/>
      <c r="R9590" s="1096"/>
      <c r="S9590" s="1091"/>
    </row>
    <row r="9591" spans="1:19" x14ac:dyDescent="0.3">
      <c r="A9591" s="1090">
        <v>9586</v>
      </c>
      <c r="B9591" s="1091"/>
      <c r="C9591" s="1091"/>
      <c r="D9591" s="1097"/>
      <c r="E9591" s="1093">
        <f t="shared" si="597"/>
        <v>0</v>
      </c>
      <c r="F9591" s="1094">
        <f t="shared" si="598"/>
        <v>0</v>
      </c>
      <c r="G9591" s="1095">
        <f t="shared" si="599"/>
        <v>0</v>
      </c>
      <c r="H9591" s="1090" t="str">
        <f t="shared" ca="1" si="600"/>
        <v/>
      </c>
      <c r="I9591" s="1109"/>
      <c r="J9591" s="1109"/>
      <c r="K9591" s="1112"/>
      <c r="L9591" s="1091"/>
      <c r="M9591" s="1091"/>
      <c r="N9591" s="1091"/>
      <c r="O9591" s="1091"/>
      <c r="P9591" s="1096"/>
      <c r="Q9591" s="1096"/>
      <c r="R9591" s="1096"/>
      <c r="S9591" s="1091"/>
    </row>
    <row r="9592" spans="1:19" x14ac:dyDescent="0.3">
      <c r="A9592" s="1090">
        <v>9587</v>
      </c>
      <c r="B9592" s="1091"/>
      <c r="C9592" s="1091"/>
      <c r="D9592" s="1097"/>
      <c r="E9592" s="1093">
        <f t="shared" si="597"/>
        <v>0</v>
      </c>
      <c r="F9592" s="1094">
        <f t="shared" si="598"/>
        <v>0</v>
      </c>
      <c r="G9592" s="1095">
        <f t="shared" si="599"/>
        <v>0</v>
      </c>
      <c r="H9592" s="1090" t="str">
        <f t="shared" ca="1" si="600"/>
        <v/>
      </c>
      <c r="I9592" s="1109"/>
      <c r="J9592" s="1109"/>
      <c r="K9592" s="1112"/>
      <c r="L9592" s="1091"/>
      <c r="M9592" s="1091"/>
      <c r="N9592" s="1091"/>
      <c r="O9592" s="1091"/>
      <c r="P9592" s="1096"/>
      <c r="Q9592" s="1096"/>
      <c r="R9592" s="1096"/>
      <c r="S9592" s="1091"/>
    </row>
    <row r="9593" spans="1:19" x14ac:dyDescent="0.3">
      <c r="A9593" s="1090">
        <v>9588</v>
      </c>
      <c r="B9593" s="1091"/>
      <c r="C9593" s="1091"/>
      <c r="D9593" s="1097"/>
      <c r="E9593" s="1093">
        <f t="shared" si="597"/>
        <v>0</v>
      </c>
      <c r="F9593" s="1094">
        <f t="shared" si="598"/>
        <v>0</v>
      </c>
      <c r="G9593" s="1095">
        <f t="shared" si="599"/>
        <v>0</v>
      </c>
      <c r="H9593" s="1090" t="str">
        <f t="shared" ca="1" si="600"/>
        <v/>
      </c>
      <c r="I9593" s="1109"/>
      <c r="J9593" s="1109"/>
      <c r="K9593" s="1112"/>
      <c r="L9593" s="1091"/>
      <c r="M9593" s="1091"/>
      <c r="N9593" s="1091"/>
      <c r="O9593" s="1091"/>
      <c r="P9593" s="1096"/>
      <c r="Q9593" s="1096"/>
      <c r="R9593" s="1096"/>
      <c r="S9593" s="1091"/>
    </row>
    <row r="9594" spans="1:19" x14ac:dyDescent="0.3">
      <c r="A9594" s="1090">
        <v>9589</v>
      </c>
      <c r="B9594" s="1091"/>
      <c r="C9594" s="1091"/>
      <c r="D9594" s="1097"/>
      <c r="E9594" s="1093">
        <f t="shared" si="597"/>
        <v>0</v>
      </c>
      <c r="F9594" s="1094">
        <f t="shared" si="598"/>
        <v>0</v>
      </c>
      <c r="G9594" s="1095">
        <f t="shared" si="599"/>
        <v>0</v>
      </c>
      <c r="H9594" s="1090" t="str">
        <f t="shared" ca="1" si="600"/>
        <v/>
      </c>
      <c r="I9594" s="1109"/>
      <c r="J9594" s="1109"/>
      <c r="K9594" s="1112"/>
      <c r="L9594" s="1091"/>
      <c r="M9594" s="1091"/>
      <c r="N9594" s="1091"/>
      <c r="O9594" s="1091"/>
      <c r="P9594" s="1096"/>
      <c r="Q9594" s="1096"/>
      <c r="R9594" s="1096"/>
      <c r="S9594" s="1091"/>
    </row>
    <row r="9595" spans="1:19" x14ac:dyDescent="0.3">
      <c r="A9595" s="1090">
        <v>9590</v>
      </c>
      <c r="B9595" s="1091"/>
      <c r="C9595" s="1091"/>
      <c r="D9595" s="1097"/>
      <c r="E9595" s="1093">
        <f t="shared" si="597"/>
        <v>0</v>
      </c>
      <c r="F9595" s="1094">
        <f t="shared" si="598"/>
        <v>0</v>
      </c>
      <c r="G9595" s="1095">
        <f t="shared" si="599"/>
        <v>0</v>
      </c>
      <c r="H9595" s="1090" t="str">
        <f t="shared" ca="1" si="600"/>
        <v/>
      </c>
      <c r="I9595" s="1109"/>
      <c r="J9595" s="1109"/>
      <c r="K9595" s="1112"/>
      <c r="L9595" s="1091"/>
      <c r="M9595" s="1091"/>
      <c r="N9595" s="1091"/>
      <c r="O9595" s="1091"/>
      <c r="P9595" s="1096"/>
      <c r="Q9595" s="1096"/>
      <c r="R9595" s="1096"/>
      <c r="S9595" s="1091"/>
    </row>
    <row r="9596" spans="1:19" x14ac:dyDescent="0.3">
      <c r="A9596" s="1090">
        <v>9591</v>
      </c>
      <c r="B9596" s="1091"/>
      <c r="C9596" s="1091"/>
      <c r="D9596" s="1097"/>
      <c r="E9596" s="1093">
        <f t="shared" si="597"/>
        <v>0</v>
      </c>
      <c r="F9596" s="1094">
        <f t="shared" si="598"/>
        <v>0</v>
      </c>
      <c r="G9596" s="1095">
        <f t="shared" si="599"/>
        <v>0</v>
      </c>
      <c r="H9596" s="1090" t="str">
        <f t="shared" ca="1" si="600"/>
        <v/>
      </c>
      <c r="I9596" s="1109"/>
      <c r="J9596" s="1109"/>
      <c r="K9596" s="1112"/>
      <c r="L9596" s="1091"/>
      <c r="M9596" s="1091"/>
      <c r="N9596" s="1091"/>
      <c r="O9596" s="1091"/>
      <c r="P9596" s="1096"/>
      <c r="Q9596" s="1096"/>
      <c r="R9596" s="1096"/>
      <c r="S9596" s="1091"/>
    </row>
    <row r="9597" spans="1:19" x14ac:dyDescent="0.3">
      <c r="A9597" s="1090">
        <v>9592</v>
      </c>
      <c r="B9597" s="1091"/>
      <c r="C9597" s="1091"/>
      <c r="D9597" s="1097"/>
      <c r="E9597" s="1093">
        <f t="shared" si="597"/>
        <v>0</v>
      </c>
      <c r="F9597" s="1094">
        <f t="shared" si="598"/>
        <v>0</v>
      </c>
      <c r="G9597" s="1095">
        <f t="shared" si="599"/>
        <v>0</v>
      </c>
      <c r="H9597" s="1090" t="str">
        <f t="shared" ca="1" si="600"/>
        <v/>
      </c>
      <c r="I9597" s="1109"/>
      <c r="J9597" s="1109"/>
      <c r="K9597" s="1112"/>
      <c r="L9597" s="1091"/>
      <c r="M9597" s="1091"/>
      <c r="N9597" s="1091"/>
      <c r="O9597" s="1091"/>
      <c r="P9597" s="1096"/>
      <c r="Q9597" s="1096"/>
      <c r="R9597" s="1096"/>
      <c r="S9597" s="1091"/>
    </row>
    <row r="9598" spans="1:19" x14ac:dyDescent="0.3">
      <c r="A9598" s="1090">
        <v>9593</v>
      </c>
      <c r="B9598" s="1091"/>
      <c r="C9598" s="1091"/>
      <c r="D9598" s="1097"/>
      <c r="E9598" s="1093">
        <f t="shared" si="597"/>
        <v>0</v>
      </c>
      <c r="F9598" s="1094">
        <f t="shared" si="598"/>
        <v>0</v>
      </c>
      <c r="G9598" s="1095">
        <f t="shared" si="599"/>
        <v>0</v>
      </c>
      <c r="H9598" s="1090" t="str">
        <f t="shared" ca="1" si="600"/>
        <v/>
      </c>
      <c r="I9598" s="1109"/>
      <c r="J9598" s="1109"/>
      <c r="K9598" s="1112"/>
      <c r="L9598" s="1091"/>
      <c r="M9598" s="1091"/>
      <c r="N9598" s="1091"/>
      <c r="O9598" s="1091"/>
      <c r="P9598" s="1096"/>
      <c r="Q9598" s="1096"/>
      <c r="R9598" s="1096"/>
      <c r="S9598" s="1091"/>
    </row>
    <row r="9599" spans="1:19" x14ac:dyDescent="0.3">
      <c r="A9599" s="1090">
        <v>9594</v>
      </c>
      <c r="B9599" s="1091"/>
      <c r="C9599" s="1091"/>
      <c r="D9599" s="1097"/>
      <c r="E9599" s="1093">
        <f t="shared" si="597"/>
        <v>0</v>
      </c>
      <c r="F9599" s="1094">
        <f t="shared" si="598"/>
        <v>0</v>
      </c>
      <c r="G9599" s="1095">
        <f t="shared" si="599"/>
        <v>0</v>
      </c>
      <c r="H9599" s="1090" t="str">
        <f t="shared" ca="1" si="600"/>
        <v/>
      </c>
      <c r="I9599" s="1109"/>
      <c r="J9599" s="1109"/>
      <c r="K9599" s="1112"/>
      <c r="L9599" s="1091"/>
      <c r="M9599" s="1091"/>
      <c r="N9599" s="1091"/>
      <c r="O9599" s="1091"/>
      <c r="P9599" s="1096"/>
      <c r="Q9599" s="1096"/>
      <c r="R9599" s="1096"/>
      <c r="S9599" s="1091"/>
    </row>
    <row r="9600" spans="1:19" x14ac:dyDescent="0.3">
      <c r="A9600" s="1090">
        <v>9595</v>
      </c>
      <c r="B9600" s="1091"/>
      <c r="C9600" s="1091"/>
      <c r="D9600" s="1097"/>
      <c r="E9600" s="1093">
        <f t="shared" si="597"/>
        <v>0</v>
      </c>
      <c r="F9600" s="1094">
        <f t="shared" si="598"/>
        <v>0</v>
      </c>
      <c r="G9600" s="1095">
        <f t="shared" si="599"/>
        <v>0</v>
      </c>
      <c r="H9600" s="1090" t="str">
        <f t="shared" ca="1" si="600"/>
        <v/>
      </c>
      <c r="I9600" s="1109"/>
      <c r="J9600" s="1109"/>
      <c r="K9600" s="1112"/>
      <c r="L9600" s="1091"/>
      <c r="M9600" s="1091"/>
      <c r="N9600" s="1091"/>
      <c r="O9600" s="1091"/>
      <c r="P9600" s="1096"/>
      <c r="Q9600" s="1096"/>
      <c r="R9600" s="1096"/>
      <c r="S9600" s="1091"/>
    </row>
    <row r="9601" spans="1:19" x14ac:dyDescent="0.3">
      <c r="A9601" s="1090">
        <v>9596</v>
      </c>
      <c r="B9601" s="1091"/>
      <c r="C9601" s="1091"/>
      <c r="D9601" s="1097"/>
      <c r="E9601" s="1093">
        <f t="shared" si="597"/>
        <v>0</v>
      </c>
      <c r="F9601" s="1094">
        <f t="shared" si="598"/>
        <v>0</v>
      </c>
      <c r="G9601" s="1095">
        <f t="shared" si="599"/>
        <v>0</v>
      </c>
      <c r="H9601" s="1090" t="str">
        <f t="shared" ca="1" si="600"/>
        <v/>
      </c>
      <c r="I9601" s="1109"/>
      <c r="J9601" s="1109"/>
      <c r="K9601" s="1112"/>
      <c r="L9601" s="1091"/>
      <c r="M9601" s="1091"/>
      <c r="N9601" s="1091"/>
      <c r="O9601" s="1091"/>
      <c r="P9601" s="1096"/>
      <c r="Q9601" s="1096"/>
      <c r="R9601" s="1096"/>
      <c r="S9601" s="1091"/>
    </row>
    <row r="9602" spans="1:19" x14ac:dyDescent="0.3">
      <c r="A9602" s="1090">
        <v>9597</v>
      </c>
      <c r="B9602" s="1091"/>
      <c r="C9602" s="1091"/>
      <c r="D9602" s="1097"/>
      <c r="E9602" s="1093">
        <f t="shared" si="597"/>
        <v>0</v>
      </c>
      <c r="F9602" s="1094">
        <f t="shared" si="598"/>
        <v>0</v>
      </c>
      <c r="G9602" s="1095">
        <f t="shared" si="599"/>
        <v>0</v>
      </c>
      <c r="H9602" s="1090" t="str">
        <f t="shared" ca="1" si="600"/>
        <v/>
      </c>
      <c r="I9602" s="1109"/>
      <c r="J9602" s="1109"/>
      <c r="K9602" s="1112"/>
      <c r="L9602" s="1091"/>
      <c r="M9602" s="1091"/>
      <c r="N9602" s="1091"/>
      <c r="O9602" s="1091"/>
      <c r="P9602" s="1096"/>
      <c r="Q9602" s="1096"/>
      <c r="R9602" s="1096"/>
      <c r="S9602" s="1091"/>
    </row>
    <row r="9603" spans="1:19" x14ac:dyDescent="0.3">
      <c r="A9603" s="1090">
        <v>9598</v>
      </c>
      <c r="B9603" s="1091"/>
      <c r="C9603" s="1091"/>
      <c r="D9603" s="1097"/>
      <c r="E9603" s="1093">
        <f t="shared" si="597"/>
        <v>0</v>
      </c>
      <c r="F9603" s="1094">
        <f t="shared" si="598"/>
        <v>0</v>
      </c>
      <c r="G9603" s="1095">
        <f t="shared" si="599"/>
        <v>0</v>
      </c>
      <c r="H9603" s="1090" t="str">
        <f t="shared" ca="1" si="600"/>
        <v/>
      </c>
      <c r="I9603" s="1109"/>
      <c r="J9603" s="1109"/>
      <c r="K9603" s="1112"/>
      <c r="L9603" s="1091"/>
      <c r="M9603" s="1091"/>
      <c r="N9603" s="1091"/>
      <c r="O9603" s="1091"/>
      <c r="P9603" s="1096"/>
      <c r="Q9603" s="1096"/>
      <c r="R9603" s="1096"/>
      <c r="S9603" s="1091"/>
    </row>
    <row r="9604" spans="1:19" x14ac:dyDescent="0.3">
      <c r="A9604" s="1090">
        <v>9599</v>
      </c>
      <c r="B9604" s="1091"/>
      <c r="C9604" s="1091"/>
      <c r="D9604" s="1097"/>
      <c r="E9604" s="1093">
        <f t="shared" si="597"/>
        <v>0</v>
      </c>
      <c r="F9604" s="1094">
        <f t="shared" si="598"/>
        <v>0</v>
      </c>
      <c r="G9604" s="1095">
        <f t="shared" si="599"/>
        <v>0</v>
      </c>
      <c r="H9604" s="1090" t="str">
        <f t="shared" ca="1" si="600"/>
        <v/>
      </c>
      <c r="I9604" s="1109"/>
      <c r="J9604" s="1109"/>
      <c r="K9604" s="1112"/>
      <c r="L9604" s="1091"/>
      <c r="M9604" s="1091"/>
      <c r="N9604" s="1091"/>
      <c r="O9604" s="1091"/>
      <c r="P9604" s="1096"/>
      <c r="Q9604" s="1096"/>
      <c r="R9604" s="1096"/>
      <c r="S9604" s="1091"/>
    </row>
    <row r="9605" spans="1:19" x14ac:dyDescent="0.3">
      <c r="A9605" s="1090">
        <v>9600</v>
      </c>
      <c r="B9605" s="1091"/>
      <c r="C9605" s="1091"/>
      <c r="D9605" s="1097"/>
      <c r="E9605" s="1093">
        <f t="shared" si="597"/>
        <v>0</v>
      </c>
      <c r="F9605" s="1094">
        <f t="shared" si="598"/>
        <v>0</v>
      </c>
      <c r="G9605" s="1095">
        <f t="shared" si="599"/>
        <v>0</v>
      </c>
      <c r="H9605" s="1090" t="str">
        <f t="shared" ca="1" si="600"/>
        <v/>
      </c>
      <c r="I9605" s="1109"/>
      <c r="J9605" s="1109"/>
      <c r="K9605" s="1112"/>
      <c r="L9605" s="1091"/>
      <c r="M9605" s="1091"/>
      <c r="N9605" s="1091"/>
      <c r="O9605" s="1091"/>
      <c r="P9605" s="1096"/>
      <c r="Q9605" s="1096"/>
      <c r="R9605" s="1096"/>
      <c r="S9605" s="1091"/>
    </row>
    <row r="9606" spans="1:19" x14ac:dyDescent="0.3">
      <c r="A9606" s="1090">
        <v>9601</v>
      </c>
      <c r="B9606" s="1091"/>
      <c r="C9606" s="1091"/>
      <c r="D9606" s="1097"/>
      <c r="E9606" s="1093">
        <f t="shared" si="597"/>
        <v>0</v>
      </c>
      <c r="F9606" s="1094">
        <f t="shared" si="598"/>
        <v>0</v>
      </c>
      <c r="G9606" s="1095">
        <f t="shared" si="599"/>
        <v>0</v>
      </c>
      <c r="H9606" s="1090" t="str">
        <f t="shared" ca="1" si="600"/>
        <v/>
      </c>
      <c r="I9606" s="1109"/>
      <c r="J9606" s="1109"/>
      <c r="K9606" s="1112"/>
      <c r="L9606" s="1091"/>
      <c r="M9606" s="1091"/>
      <c r="N9606" s="1091"/>
      <c r="O9606" s="1091"/>
      <c r="P9606" s="1096"/>
      <c r="Q9606" s="1096"/>
      <c r="R9606" s="1096"/>
      <c r="S9606" s="1091"/>
    </row>
    <row r="9607" spans="1:19" x14ac:dyDescent="0.3">
      <c r="A9607" s="1090">
        <v>9602</v>
      </c>
      <c r="B9607" s="1091"/>
      <c r="C9607" s="1091"/>
      <c r="D9607" s="1097"/>
      <c r="E9607" s="1093">
        <f t="shared" ref="E9607:E9670" si="601">D9607</f>
        <v>0</v>
      </c>
      <c r="F9607" s="1094">
        <f t="shared" ref="F9607:F9670" si="602">D9607</f>
        <v>0</v>
      </c>
      <c r="G9607" s="1095">
        <f t="shared" ref="G9607:G9670" si="603">D9607</f>
        <v>0</v>
      </c>
      <c r="H9607" s="1090" t="str">
        <f t="shared" ref="H9607:H9670" ca="1" si="604">IF(ISBLANK(D9607),"",DATEDIF(G9607,TODAY(),"y"))</f>
        <v/>
      </c>
      <c r="I9607" s="1109"/>
      <c r="J9607" s="1109"/>
      <c r="K9607" s="1112"/>
      <c r="L9607" s="1091"/>
      <c r="M9607" s="1091"/>
      <c r="N9607" s="1091"/>
      <c r="O9607" s="1091"/>
      <c r="P9607" s="1096"/>
      <c r="Q9607" s="1096"/>
      <c r="R9607" s="1096"/>
      <c r="S9607" s="1091"/>
    </row>
    <row r="9608" spans="1:19" x14ac:dyDescent="0.3">
      <c r="A9608" s="1090">
        <v>9603</v>
      </c>
      <c r="B9608" s="1091"/>
      <c r="C9608" s="1091"/>
      <c r="D9608" s="1097"/>
      <c r="E9608" s="1093">
        <f t="shared" si="601"/>
        <v>0</v>
      </c>
      <c r="F9608" s="1094">
        <f t="shared" si="602"/>
        <v>0</v>
      </c>
      <c r="G9608" s="1095">
        <f t="shared" si="603"/>
        <v>0</v>
      </c>
      <c r="H9608" s="1090" t="str">
        <f t="shared" ca="1" si="604"/>
        <v/>
      </c>
      <c r="I9608" s="1109"/>
      <c r="J9608" s="1109"/>
      <c r="K9608" s="1112"/>
      <c r="L9608" s="1091"/>
      <c r="M9608" s="1091"/>
      <c r="N9608" s="1091"/>
      <c r="O9608" s="1091"/>
      <c r="P9608" s="1096"/>
      <c r="Q9608" s="1096"/>
      <c r="R9608" s="1096"/>
      <c r="S9608" s="1091"/>
    </row>
    <row r="9609" spans="1:19" x14ac:dyDescent="0.3">
      <c r="A9609" s="1090">
        <v>9604</v>
      </c>
      <c r="B9609" s="1091"/>
      <c r="C9609" s="1091"/>
      <c r="D9609" s="1097"/>
      <c r="E9609" s="1093">
        <f t="shared" si="601"/>
        <v>0</v>
      </c>
      <c r="F9609" s="1094">
        <f t="shared" si="602"/>
        <v>0</v>
      </c>
      <c r="G9609" s="1095">
        <f t="shared" si="603"/>
        <v>0</v>
      </c>
      <c r="H9609" s="1090" t="str">
        <f t="shared" ca="1" si="604"/>
        <v/>
      </c>
      <c r="I9609" s="1109"/>
      <c r="J9609" s="1109"/>
      <c r="K9609" s="1112"/>
      <c r="L9609" s="1091"/>
      <c r="M9609" s="1091"/>
      <c r="N9609" s="1091"/>
      <c r="O9609" s="1091"/>
      <c r="P9609" s="1096"/>
      <c r="Q9609" s="1096"/>
      <c r="R9609" s="1096"/>
      <c r="S9609" s="1091"/>
    </row>
    <row r="9610" spans="1:19" x14ac:dyDescent="0.3">
      <c r="A9610" s="1090">
        <v>9605</v>
      </c>
      <c r="B9610" s="1091"/>
      <c r="C9610" s="1091"/>
      <c r="D9610" s="1097"/>
      <c r="E9610" s="1093">
        <f t="shared" si="601"/>
        <v>0</v>
      </c>
      <c r="F9610" s="1094">
        <f t="shared" si="602"/>
        <v>0</v>
      </c>
      <c r="G9610" s="1095">
        <f t="shared" si="603"/>
        <v>0</v>
      </c>
      <c r="H9610" s="1090" t="str">
        <f t="shared" ca="1" si="604"/>
        <v/>
      </c>
      <c r="I9610" s="1109"/>
      <c r="J9610" s="1109"/>
      <c r="K9610" s="1112"/>
      <c r="L9610" s="1091"/>
      <c r="M9610" s="1091"/>
      <c r="N9610" s="1091"/>
      <c r="O9610" s="1091"/>
      <c r="P9610" s="1096"/>
      <c r="Q9610" s="1096"/>
      <c r="R9610" s="1096"/>
      <c r="S9610" s="1091"/>
    </row>
    <row r="9611" spans="1:19" x14ac:dyDescent="0.3">
      <c r="A9611" s="1090">
        <v>9606</v>
      </c>
      <c r="B9611" s="1091"/>
      <c r="C9611" s="1091"/>
      <c r="D9611" s="1097"/>
      <c r="E9611" s="1093">
        <f t="shared" si="601"/>
        <v>0</v>
      </c>
      <c r="F9611" s="1094">
        <f t="shared" si="602"/>
        <v>0</v>
      </c>
      <c r="G9611" s="1095">
        <f t="shared" si="603"/>
        <v>0</v>
      </c>
      <c r="H9611" s="1090" t="str">
        <f t="shared" ca="1" si="604"/>
        <v/>
      </c>
      <c r="I9611" s="1109"/>
      <c r="J9611" s="1109"/>
      <c r="K9611" s="1112"/>
      <c r="L9611" s="1091"/>
      <c r="M9611" s="1091"/>
      <c r="N9611" s="1091"/>
      <c r="O9611" s="1091"/>
      <c r="P9611" s="1096"/>
      <c r="Q9611" s="1096"/>
      <c r="R9611" s="1096"/>
      <c r="S9611" s="1091"/>
    </row>
    <row r="9612" spans="1:19" x14ac:dyDescent="0.3">
      <c r="A9612" s="1090">
        <v>9607</v>
      </c>
      <c r="B9612" s="1091"/>
      <c r="C9612" s="1091"/>
      <c r="D9612" s="1097"/>
      <c r="E9612" s="1093">
        <f t="shared" si="601"/>
        <v>0</v>
      </c>
      <c r="F9612" s="1094">
        <f t="shared" si="602"/>
        <v>0</v>
      </c>
      <c r="G9612" s="1095">
        <f t="shared" si="603"/>
        <v>0</v>
      </c>
      <c r="H9612" s="1090" t="str">
        <f t="shared" ca="1" si="604"/>
        <v/>
      </c>
      <c r="I9612" s="1109"/>
      <c r="J9612" s="1109"/>
      <c r="K9612" s="1112"/>
      <c r="L9612" s="1091"/>
      <c r="M9612" s="1091"/>
      <c r="N9612" s="1091"/>
      <c r="O9612" s="1091"/>
      <c r="P9612" s="1096"/>
      <c r="Q9612" s="1096"/>
      <c r="R9612" s="1096"/>
      <c r="S9612" s="1091"/>
    </row>
    <row r="9613" spans="1:19" x14ac:dyDescent="0.3">
      <c r="A9613" s="1090">
        <v>9608</v>
      </c>
      <c r="B9613" s="1091"/>
      <c r="C9613" s="1091"/>
      <c r="D9613" s="1097"/>
      <c r="E9613" s="1093">
        <f t="shared" si="601"/>
        <v>0</v>
      </c>
      <c r="F9613" s="1094">
        <f t="shared" si="602"/>
        <v>0</v>
      </c>
      <c r="G9613" s="1095">
        <f t="shared" si="603"/>
        <v>0</v>
      </c>
      <c r="H9613" s="1090" t="str">
        <f t="shared" ca="1" si="604"/>
        <v/>
      </c>
      <c r="I9613" s="1109"/>
      <c r="J9613" s="1109"/>
      <c r="K9613" s="1112"/>
      <c r="L9613" s="1091"/>
      <c r="M9613" s="1091"/>
      <c r="N9613" s="1091"/>
      <c r="O9613" s="1091"/>
      <c r="P9613" s="1096"/>
      <c r="Q9613" s="1096"/>
      <c r="R9613" s="1096"/>
      <c r="S9613" s="1091"/>
    </row>
    <row r="9614" spans="1:19" x14ac:dyDescent="0.3">
      <c r="A9614" s="1090">
        <v>9609</v>
      </c>
      <c r="B9614" s="1091"/>
      <c r="C9614" s="1091"/>
      <c r="D9614" s="1097"/>
      <c r="E9614" s="1093">
        <f t="shared" si="601"/>
        <v>0</v>
      </c>
      <c r="F9614" s="1094">
        <f t="shared" si="602"/>
        <v>0</v>
      </c>
      <c r="G9614" s="1095">
        <f t="shared" si="603"/>
        <v>0</v>
      </c>
      <c r="H9614" s="1090" t="str">
        <f t="shared" ca="1" si="604"/>
        <v/>
      </c>
      <c r="I9614" s="1109"/>
      <c r="J9614" s="1109"/>
      <c r="K9614" s="1112"/>
      <c r="L9614" s="1091"/>
      <c r="M9614" s="1091"/>
      <c r="N9614" s="1091"/>
      <c r="O9614" s="1091"/>
      <c r="P9614" s="1096"/>
      <c r="Q9614" s="1096"/>
      <c r="R9614" s="1096"/>
      <c r="S9614" s="1091"/>
    </row>
    <row r="9615" spans="1:19" x14ac:dyDescent="0.3">
      <c r="A9615" s="1090">
        <v>9610</v>
      </c>
      <c r="B9615" s="1091"/>
      <c r="C9615" s="1091"/>
      <c r="D9615" s="1097"/>
      <c r="E9615" s="1093">
        <f t="shared" si="601"/>
        <v>0</v>
      </c>
      <c r="F9615" s="1094">
        <f t="shared" si="602"/>
        <v>0</v>
      </c>
      <c r="G9615" s="1095">
        <f t="shared" si="603"/>
        <v>0</v>
      </c>
      <c r="H9615" s="1090" t="str">
        <f t="shared" ca="1" si="604"/>
        <v/>
      </c>
      <c r="I9615" s="1109"/>
      <c r="J9615" s="1109"/>
      <c r="K9615" s="1112"/>
      <c r="L9615" s="1091"/>
      <c r="M9615" s="1091"/>
      <c r="N9615" s="1091"/>
      <c r="O9615" s="1091"/>
      <c r="P9615" s="1096"/>
      <c r="Q9615" s="1096"/>
      <c r="R9615" s="1096"/>
      <c r="S9615" s="1091"/>
    </row>
    <row r="9616" spans="1:19" x14ac:dyDescent="0.3">
      <c r="A9616" s="1090">
        <v>9611</v>
      </c>
      <c r="B9616" s="1091"/>
      <c r="C9616" s="1091"/>
      <c r="D9616" s="1097"/>
      <c r="E9616" s="1093">
        <f t="shared" si="601"/>
        <v>0</v>
      </c>
      <c r="F9616" s="1094">
        <f t="shared" si="602"/>
        <v>0</v>
      </c>
      <c r="G9616" s="1095">
        <f t="shared" si="603"/>
        <v>0</v>
      </c>
      <c r="H9616" s="1090" t="str">
        <f t="shared" ca="1" si="604"/>
        <v/>
      </c>
      <c r="I9616" s="1109"/>
      <c r="J9616" s="1109"/>
      <c r="K9616" s="1112"/>
      <c r="L9616" s="1091"/>
      <c r="M9616" s="1091"/>
      <c r="N9616" s="1091"/>
      <c r="O9616" s="1091"/>
      <c r="P9616" s="1096"/>
      <c r="Q9616" s="1096"/>
      <c r="R9616" s="1096"/>
      <c r="S9616" s="1091"/>
    </row>
    <row r="9617" spans="1:19" x14ac:dyDescent="0.3">
      <c r="A9617" s="1090">
        <v>9612</v>
      </c>
      <c r="B9617" s="1091"/>
      <c r="C9617" s="1091"/>
      <c r="D9617" s="1097"/>
      <c r="E9617" s="1093">
        <f t="shared" si="601"/>
        <v>0</v>
      </c>
      <c r="F9617" s="1094">
        <f t="shared" si="602"/>
        <v>0</v>
      </c>
      <c r="G9617" s="1095">
        <f t="shared" si="603"/>
        <v>0</v>
      </c>
      <c r="H9617" s="1090" t="str">
        <f t="shared" ca="1" si="604"/>
        <v/>
      </c>
      <c r="I9617" s="1109"/>
      <c r="J9617" s="1109"/>
      <c r="K9617" s="1112"/>
      <c r="L9617" s="1091"/>
      <c r="M9617" s="1091"/>
      <c r="N9617" s="1091"/>
      <c r="O9617" s="1091"/>
      <c r="P9617" s="1096"/>
      <c r="Q9617" s="1096"/>
      <c r="R9617" s="1096"/>
      <c r="S9617" s="1091"/>
    </row>
    <row r="9618" spans="1:19" x14ac:dyDescent="0.3">
      <c r="A9618" s="1090">
        <v>9613</v>
      </c>
      <c r="B9618" s="1091"/>
      <c r="C9618" s="1091"/>
      <c r="D9618" s="1097"/>
      <c r="E9618" s="1093">
        <f t="shared" si="601"/>
        <v>0</v>
      </c>
      <c r="F9618" s="1094">
        <f t="shared" si="602"/>
        <v>0</v>
      </c>
      <c r="G9618" s="1095">
        <f t="shared" si="603"/>
        <v>0</v>
      </c>
      <c r="H9618" s="1090" t="str">
        <f t="shared" ca="1" si="604"/>
        <v/>
      </c>
      <c r="I9618" s="1109"/>
      <c r="J9618" s="1109"/>
      <c r="K9618" s="1112"/>
      <c r="L9618" s="1091"/>
      <c r="M9618" s="1091"/>
      <c r="N9618" s="1091"/>
      <c r="O9618" s="1091"/>
      <c r="P9618" s="1096"/>
      <c r="Q9618" s="1096"/>
      <c r="R9618" s="1096"/>
      <c r="S9618" s="1091"/>
    </row>
    <row r="9619" spans="1:19" x14ac:dyDescent="0.3">
      <c r="A9619" s="1090">
        <v>9614</v>
      </c>
      <c r="B9619" s="1091"/>
      <c r="C9619" s="1091"/>
      <c r="D9619" s="1097"/>
      <c r="E9619" s="1093">
        <f t="shared" si="601"/>
        <v>0</v>
      </c>
      <c r="F9619" s="1094">
        <f t="shared" si="602"/>
        <v>0</v>
      </c>
      <c r="G9619" s="1095">
        <f t="shared" si="603"/>
        <v>0</v>
      </c>
      <c r="H9619" s="1090" t="str">
        <f t="shared" ca="1" si="604"/>
        <v/>
      </c>
      <c r="I9619" s="1109"/>
      <c r="J9619" s="1109"/>
      <c r="K9619" s="1112"/>
      <c r="L9619" s="1091"/>
      <c r="M9619" s="1091"/>
      <c r="N9619" s="1091"/>
      <c r="O9619" s="1091"/>
      <c r="P9619" s="1096"/>
      <c r="Q9619" s="1096"/>
      <c r="R9619" s="1096"/>
      <c r="S9619" s="1091"/>
    </row>
    <row r="9620" spans="1:19" x14ac:dyDescent="0.3">
      <c r="A9620" s="1090">
        <v>9615</v>
      </c>
      <c r="B9620" s="1091"/>
      <c r="C9620" s="1091"/>
      <c r="D9620" s="1097"/>
      <c r="E9620" s="1093">
        <f t="shared" si="601"/>
        <v>0</v>
      </c>
      <c r="F9620" s="1094">
        <f t="shared" si="602"/>
        <v>0</v>
      </c>
      <c r="G9620" s="1095">
        <f t="shared" si="603"/>
        <v>0</v>
      </c>
      <c r="H9620" s="1090" t="str">
        <f t="shared" ca="1" si="604"/>
        <v/>
      </c>
      <c r="I9620" s="1109"/>
      <c r="J9620" s="1109"/>
      <c r="K9620" s="1112"/>
      <c r="L9620" s="1091"/>
      <c r="M9620" s="1091"/>
      <c r="N9620" s="1091"/>
      <c r="O9620" s="1091"/>
      <c r="P9620" s="1096"/>
      <c r="Q9620" s="1096"/>
      <c r="R9620" s="1096"/>
      <c r="S9620" s="1091"/>
    </row>
    <row r="9621" spans="1:19" x14ac:dyDescent="0.3">
      <c r="A9621" s="1090">
        <v>9616</v>
      </c>
      <c r="B9621" s="1091"/>
      <c r="C9621" s="1091"/>
      <c r="D9621" s="1097"/>
      <c r="E9621" s="1093">
        <f t="shared" si="601"/>
        <v>0</v>
      </c>
      <c r="F9621" s="1094">
        <f t="shared" si="602"/>
        <v>0</v>
      </c>
      <c r="G9621" s="1095">
        <f t="shared" si="603"/>
        <v>0</v>
      </c>
      <c r="H9621" s="1090" t="str">
        <f t="shared" ca="1" si="604"/>
        <v/>
      </c>
      <c r="I9621" s="1109"/>
      <c r="J9621" s="1109"/>
      <c r="K9621" s="1112"/>
      <c r="L9621" s="1091"/>
      <c r="M9621" s="1091"/>
      <c r="N9621" s="1091"/>
      <c r="O9621" s="1091"/>
      <c r="P9621" s="1096"/>
      <c r="Q9621" s="1096"/>
      <c r="R9621" s="1096"/>
      <c r="S9621" s="1091"/>
    </row>
    <row r="9622" spans="1:19" x14ac:dyDescent="0.3">
      <c r="A9622" s="1090">
        <v>9617</v>
      </c>
      <c r="B9622" s="1091"/>
      <c r="C9622" s="1091"/>
      <c r="D9622" s="1097"/>
      <c r="E9622" s="1093">
        <f t="shared" si="601"/>
        <v>0</v>
      </c>
      <c r="F9622" s="1094">
        <f t="shared" si="602"/>
        <v>0</v>
      </c>
      <c r="G9622" s="1095">
        <f t="shared" si="603"/>
        <v>0</v>
      </c>
      <c r="H9622" s="1090" t="str">
        <f t="shared" ca="1" si="604"/>
        <v/>
      </c>
      <c r="I9622" s="1109"/>
      <c r="J9622" s="1109"/>
      <c r="K9622" s="1112"/>
      <c r="L9622" s="1091"/>
      <c r="M9622" s="1091"/>
      <c r="N9622" s="1091"/>
      <c r="O9622" s="1091"/>
      <c r="P9622" s="1096"/>
      <c r="Q9622" s="1096"/>
      <c r="R9622" s="1096"/>
      <c r="S9622" s="1091"/>
    </row>
    <row r="9623" spans="1:19" x14ac:dyDescent="0.3">
      <c r="A9623" s="1090">
        <v>9618</v>
      </c>
      <c r="B9623" s="1091"/>
      <c r="C9623" s="1091"/>
      <c r="D9623" s="1097"/>
      <c r="E9623" s="1093">
        <f t="shared" si="601"/>
        <v>0</v>
      </c>
      <c r="F9623" s="1094">
        <f t="shared" si="602"/>
        <v>0</v>
      </c>
      <c r="G9623" s="1095">
        <f t="shared" si="603"/>
        <v>0</v>
      </c>
      <c r="H9623" s="1090" t="str">
        <f t="shared" ca="1" si="604"/>
        <v/>
      </c>
      <c r="I9623" s="1109"/>
      <c r="J9623" s="1109"/>
      <c r="K9623" s="1112"/>
      <c r="L9623" s="1091"/>
      <c r="M9623" s="1091"/>
      <c r="N9623" s="1091"/>
      <c r="O9623" s="1091"/>
      <c r="P9623" s="1096"/>
      <c r="Q9623" s="1096"/>
      <c r="R9623" s="1096"/>
      <c r="S9623" s="1091"/>
    </row>
    <row r="9624" spans="1:19" x14ac:dyDescent="0.3">
      <c r="A9624" s="1090">
        <v>9619</v>
      </c>
      <c r="B9624" s="1091"/>
      <c r="C9624" s="1091"/>
      <c r="D9624" s="1097"/>
      <c r="E9624" s="1093">
        <f t="shared" si="601"/>
        <v>0</v>
      </c>
      <c r="F9624" s="1094">
        <f t="shared" si="602"/>
        <v>0</v>
      </c>
      <c r="G9624" s="1095">
        <f t="shared" si="603"/>
        <v>0</v>
      </c>
      <c r="H9624" s="1090" t="str">
        <f t="shared" ca="1" si="604"/>
        <v/>
      </c>
      <c r="I9624" s="1109"/>
      <c r="J9624" s="1109"/>
      <c r="K9624" s="1112"/>
      <c r="L9624" s="1091"/>
      <c r="M9624" s="1091"/>
      <c r="N9624" s="1091"/>
      <c r="O9624" s="1091"/>
      <c r="P9624" s="1096"/>
      <c r="Q9624" s="1096"/>
      <c r="R9624" s="1096"/>
      <c r="S9624" s="1091"/>
    </row>
    <row r="9625" spans="1:19" x14ac:dyDescent="0.3">
      <c r="A9625" s="1090">
        <v>9620</v>
      </c>
      <c r="B9625" s="1091"/>
      <c r="C9625" s="1091"/>
      <c r="D9625" s="1097"/>
      <c r="E9625" s="1093">
        <f t="shared" si="601"/>
        <v>0</v>
      </c>
      <c r="F9625" s="1094">
        <f t="shared" si="602"/>
        <v>0</v>
      </c>
      <c r="G9625" s="1095">
        <f t="shared" si="603"/>
        <v>0</v>
      </c>
      <c r="H9625" s="1090" t="str">
        <f t="shared" ca="1" si="604"/>
        <v/>
      </c>
      <c r="I9625" s="1109"/>
      <c r="J9625" s="1109"/>
      <c r="K9625" s="1112"/>
      <c r="L9625" s="1091"/>
      <c r="M9625" s="1091"/>
      <c r="N9625" s="1091"/>
      <c r="O9625" s="1091"/>
      <c r="P9625" s="1096"/>
      <c r="Q9625" s="1096"/>
      <c r="R9625" s="1096"/>
      <c r="S9625" s="1091"/>
    </row>
    <row r="9626" spans="1:19" x14ac:dyDescent="0.3">
      <c r="A9626" s="1090">
        <v>9621</v>
      </c>
      <c r="B9626" s="1091"/>
      <c r="C9626" s="1091"/>
      <c r="D9626" s="1097"/>
      <c r="E9626" s="1093">
        <f t="shared" si="601"/>
        <v>0</v>
      </c>
      <c r="F9626" s="1094">
        <f t="shared" si="602"/>
        <v>0</v>
      </c>
      <c r="G9626" s="1095">
        <f t="shared" si="603"/>
        <v>0</v>
      </c>
      <c r="H9626" s="1090" t="str">
        <f t="shared" ca="1" si="604"/>
        <v/>
      </c>
      <c r="I9626" s="1109"/>
      <c r="J9626" s="1109"/>
      <c r="K9626" s="1112"/>
      <c r="L9626" s="1091"/>
      <c r="M9626" s="1091"/>
      <c r="N9626" s="1091"/>
      <c r="O9626" s="1091"/>
      <c r="P9626" s="1096"/>
      <c r="Q9626" s="1096"/>
      <c r="R9626" s="1096"/>
      <c r="S9626" s="1091"/>
    </row>
    <row r="9627" spans="1:19" x14ac:dyDescent="0.3">
      <c r="A9627" s="1090">
        <v>9622</v>
      </c>
      <c r="B9627" s="1091"/>
      <c r="C9627" s="1091"/>
      <c r="D9627" s="1097"/>
      <c r="E9627" s="1093">
        <f t="shared" si="601"/>
        <v>0</v>
      </c>
      <c r="F9627" s="1094">
        <f t="shared" si="602"/>
        <v>0</v>
      </c>
      <c r="G9627" s="1095">
        <f t="shared" si="603"/>
        <v>0</v>
      </c>
      <c r="H9627" s="1090" t="str">
        <f t="shared" ca="1" si="604"/>
        <v/>
      </c>
      <c r="I9627" s="1109"/>
      <c r="J9627" s="1109"/>
      <c r="K9627" s="1112"/>
      <c r="L9627" s="1091"/>
      <c r="M9627" s="1091"/>
      <c r="N9627" s="1091"/>
      <c r="O9627" s="1091"/>
      <c r="P9627" s="1096"/>
      <c r="Q9627" s="1096"/>
      <c r="R9627" s="1096"/>
      <c r="S9627" s="1091"/>
    </row>
    <row r="9628" spans="1:19" x14ac:dyDescent="0.3">
      <c r="A9628" s="1090">
        <v>9623</v>
      </c>
      <c r="B9628" s="1091"/>
      <c r="C9628" s="1091"/>
      <c r="D9628" s="1097"/>
      <c r="E9628" s="1093">
        <f t="shared" si="601"/>
        <v>0</v>
      </c>
      <c r="F9628" s="1094">
        <f t="shared" si="602"/>
        <v>0</v>
      </c>
      <c r="G9628" s="1095">
        <f t="shared" si="603"/>
        <v>0</v>
      </c>
      <c r="H9628" s="1090" t="str">
        <f t="shared" ca="1" si="604"/>
        <v/>
      </c>
      <c r="I9628" s="1109"/>
      <c r="J9628" s="1109"/>
      <c r="K9628" s="1112"/>
      <c r="L9628" s="1091"/>
      <c r="M9628" s="1091"/>
      <c r="N9628" s="1091"/>
      <c r="O9628" s="1091"/>
      <c r="P9628" s="1096"/>
      <c r="Q9628" s="1096"/>
      <c r="R9628" s="1096"/>
      <c r="S9628" s="1091"/>
    </row>
    <row r="9629" spans="1:19" x14ac:dyDescent="0.3">
      <c r="A9629" s="1090">
        <v>9624</v>
      </c>
      <c r="B9629" s="1091"/>
      <c r="C9629" s="1091"/>
      <c r="D9629" s="1097"/>
      <c r="E9629" s="1093">
        <f t="shared" si="601"/>
        <v>0</v>
      </c>
      <c r="F9629" s="1094">
        <f t="shared" si="602"/>
        <v>0</v>
      </c>
      <c r="G9629" s="1095">
        <f t="shared" si="603"/>
        <v>0</v>
      </c>
      <c r="H9629" s="1090" t="str">
        <f t="shared" ca="1" si="604"/>
        <v/>
      </c>
      <c r="I9629" s="1109"/>
      <c r="J9629" s="1109"/>
      <c r="K9629" s="1112"/>
      <c r="L9629" s="1091"/>
      <c r="M9629" s="1091"/>
      <c r="N9629" s="1091"/>
      <c r="O9629" s="1091"/>
      <c r="P9629" s="1096"/>
      <c r="Q9629" s="1096"/>
      <c r="R9629" s="1096"/>
      <c r="S9629" s="1091"/>
    </row>
    <row r="9630" spans="1:19" x14ac:dyDescent="0.3">
      <c r="A9630" s="1090">
        <v>9625</v>
      </c>
      <c r="B9630" s="1091"/>
      <c r="C9630" s="1091"/>
      <c r="D9630" s="1097"/>
      <c r="E9630" s="1093">
        <f t="shared" si="601"/>
        <v>0</v>
      </c>
      <c r="F9630" s="1094">
        <f t="shared" si="602"/>
        <v>0</v>
      </c>
      <c r="G9630" s="1095">
        <f t="shared" si="603"/>
        <v>0</v>
      </c>
      <c r="H9630" s="1090" t="str">
        <f t="shared" ca="1" si="604"/>
        <v/>
      </c>
      <c r="I9630" s="1109"/>
      <c r="J9630" s="1109"/>
      <c r="K9630" s="1112"/>
      <c r="L9630" s="1091"/>
      <c r="M9630" s="1091"/>
      <c r="N9630" s="1091"/>
      <c r="O9630" s="1091"/>
      <c r="P9630" s="1096"/>
      <c r="Q9630" s="1096"/>
      <c r="R9630" s="1096"/>
      <c r="S9630" s="1091"/>
    </row>
    <row r="9631" spans="1:19" x14ac:dyDescent="0.3">
      <c r="A9631" s="1090">
        <v>9626</v>
      </c>
      <c r="B9631" s="1091"/>
      <c r="C9631" s="1091"/>
      <c r="D9631" s="1097"/>
      <c r="E9631" s="1093">
        <f t="shared" si="601"/>
        <v>0</v>
      </c>
      <c r="F9631" s="1094">
        <f t="shared" si="602"/>
        <v>0</v>
      </c>
      <c r="G9631" s="1095">
        <f t="shared" si="603"/>
        <v>0</v>
      </c>
      <c r="H9631" s="1090" t="str">
        <f t="shared" ca="1" si="604"/>
        <v/>
      </c>
      <c r="I9631" s="1109"/>
      <c r="J9631" s="1109"/>
      <c r="K9631" s="1112"/>
      <c r="L9631" s="1091"/>
      <c r="M9631" s="1091"/>
      <c r="N9631" s="1091"/>
      <c r="O9631" s="1091"/>
      <c r="P9631" s="1096"/>
      <c r="Q9631" s="1096"/>
      <c r="R9631" s="1096"/>
      <c r="S9631" s="1091"/>
    </row>
    <row r="9632" spans="1:19" x14ac:dyDescent="0.3">
      <c r="A9632" s="1090">
        <v>9627</v>
      </c>
      <c r="B9632" s="1091"/>
      <c r="C9632" s="1091"/>
      <c r="D9632" s="1097"/>
      <c r="E9632" s="1093">
        <f t="shared" si="601"/>
        <v>0</v>
      </c>
      <c r="F9632" s="1094">
        <f t="shared" si="602"/>
        <v>0</v>
      </c>
      <c r="G9632" s="1095">
        <f t="shared" si="603"/>
        <v>0</v>
      </c>
      <c r="H9632" s="1090" t="str">
        <f t="shared" ca="1" si="604"/>
        <v/>
      </c>
      <c r="I9632" s="1109"/>
      <c r="J9632" s="1109"/>
      <c r="K9632" s="1112"/>
      <c r="L9632" s="1091"/>
      <c r="M9632" s="1091"/>
      <c r="N9632" s="1091"/>
      <c r="O9632" s="1091"/>
      <c r="P9632" s="1096"/>
      <c r="Q9632" s="1096"/>
      <c r="R9632" s="1096"/>
      <c r="S9632" s="1091"/>
    </row>
    <row r="9633" spans="1:19" x14ac:dyDescent="0.3">
      <c r="A9633" s="1090">
        <v>9628</v>
      </c>
      <c r="B9633" s="1091"/>
      <c r="C9633" s="1091"/>
      <c r="D9633" s="1097"/>
      <c r="E9633" s="1093">
        <f t="shared" si="601"/>
        <v>0</v>
      </c>
      <c r="F9633" s="1094">
        <f t="shared" si="602"/>
        <v>0</v>
      </c>
      <c r="G9633" s="1095">
        <f t="shared" si="603"/>
        <v>0</v>
      </c>
      <c r="H9633" s="1090" t="str">
        <f t="shared" ca="1" si="604"/>
        <v/>
      </c>
      <c r="I9633" s="1109"/>
      <c r="J9633" s="1109"/>
      <c r="K9633" s="1112"/>
      <c r="L9633" s="1091"/>
      <c r="M9633" s="1091"/>
      <c r="N9633" s="1091"/>
      <c r="O9633" s="1091"/>
      <c r="P9633" s="1096"/>
      <c r="Q9633" s="1096"/>
      <c r="R9633" s="1096"/>
      <c r="S9633" s="1091"/>
    </row>
    <row r="9634" spans="1:19" x14ac:dyDescent="0.3">
      <c r="A9634" s="1090">
        <v>9629</v>
      </c>
      <c r="B9634" s="1091"/>
      <c r="C9634" s="1091"/>
      <c r="D9634" s="1097"/>
      <c r="E9634" s="1093">
        <f t="shared" si="601"/>
        <v>0</v>
      </c>
      <c r="F9634" s="1094">
        <f t="shared" si="602"/>
        <v>0</v>
      </c>
      <c r="G9634" s="1095">
        <f t="shared" si="603"/>
        <v>0</v>
      </c>
      <c r="H9634" s="1090" t="str">
        <f t="shared" ca="1" si="604"/>
        <v/>
      </c>
      <c r="I9634" s="1109"/>
      <c r="J9634" s="1109"/>
      <c r="K9634" s="1112"/>
      <c r="L9634" s="1091"/>
      <c r="M9634" s="1091"/>
      <c r="N9634" s="1091"/>
      <c r="O9634" s="1091"/>
      <c r="P9634" s="1096"/>
      <c r="Q9634" s="1096"/>
      <c r="R9634" s="1096"/>
      <c r="S9634" s="1091"/>
    </row>
    <row r="9635" spans="1:19" x14ac:dyDescent="0.3">
      <c r="A9635" s="1090">
        <v>9630</v>
      </c>
      <c r="B9635" s="1091"/>
      <c r="C9635" s="1091"/>
      <c r="D9635" s="1097"/>
      <c r="E9635" s="1093">
        <f t="shared" si="601"/>
        <v>0</v>
      </c>
      <c r="F9635" s="1094">
        <f t="shared" si="602"/>
        <v>0</v>
      </c>
      <c r="G9635" s="1095">
        <f t="shared" si="603"/>
        <v>0</v>
      </c>
      <c r="H9635" s="1090" t="str">
        <f t="shared" ca="1" si="604"/>
        <v/>
      </c>
      <c r="I9635" s="1109"/>
      <c r="J9635" s="1109"/>
      <c r="K9635" s="1112"/>
      <c r="L9635" s="1091"/>
      <c r="M9635" s="1091"/>
      <c r="N9635" s="1091"/>
      <c r="O9635" s="1091"/>
      <c r="P9635" s="1096"/>
      <c r="Q9635" s="1096"/>
      <c r="R9635" s="1096"/>
      <c r="S9635" s="1091"/>
    </row>
    <row r="9636" spans="1:19" x14ac:dyDescent="0.3">
      <c r="A9636" s="1090">
        <v>9631</v>
      </c>
      <c r="B9636" s="1091"/>
      <c r="C9636" s="1091"/>
      <c r="D9636" s="1097"/>
      <c r="E9636" s="1093">
        <f t="shared" si="601"/>
        <v>0</v>
      </c>
      <c r="F9636" s="1094">
        <f t="shared" si="602"/>
        <v>0</v>
      </c>
      <c r="G9636" s="1095">
        <f t="shared" si="603"/>
        <v>0</v>
      </c>
      <c r="H9636" s="1090" t="str">
        <f t="shared" ca="1" si="604"/>
        <v/>
      </c>
      <c r="I9636" s="1109"/>
      <c r="J9636" s="1109"/>
      <c r="K9636" s="1112"/>
      <c r="L9636" s="1091"/>
      <c r="M9636" s="1091"/>
      <c r="N9636" s="1091"/>
      <c r="O9636" s="1091"/>
      <c r="P9636" s="1096"/>
      <c r="Q9636" s="1096"/>
      <c r="R9636" s="1096"/>
      <c r="S9636" s="1091"/>
    </row>
    <row r="9637" spans="1:19" x14ac:dyDescent="0.3">
      <c r="A9637" s="1090">
        <v>9632</v>
      </c>
      <c r="B9637" s="1091"/>
      <c r="C9637" s="1091"/>
      <c r="D9637" s="1097"/>
      <c r="E9637" s="1093">
        <f t="shared" si="601"/>
        <v>0</v>
      </c>
      <c r="F9637" s="1094">
        <f t="shared" si="602"/>
        <v>0</v>
      </c>
      <c r="G9637" s="1095">
        <f t="shared" si="603"/>
        <v>0</v>
      </c>
      <c r="H9637" s="1090" t="str">
        <f t="shared" ca="1" si="604"/>
        <v/>
      </c>
      <c r="I9637" s="1109"/>
      <c r="J9637" s="1109"/>
      <c r="K9637" s="1112"/>
      <c r="L9637" s="1091"/>
      <c r="M9637" s="1091"/>
      <c r="N9637" s="1091"/>
      <c r="O9637" s="1091"/>
      <c r="P9637" s="1096"/>
      <c r="Q9637" s="1096"/>
      <c r="R9637" s="1096"/>
      <c r="S9637" s="1091"/>
    </row>
    <row r="9638" spans="1:19" x14ac:dyDescent="0.3">
      <c r="A9638" s="1090">
        <v>9633</v>
      </c>
      <c r="B9638" s="1091"/>
      <c r="C9638" s="1091"/>
      <c r="D9638" s="1097"/>
      <c r="E9638" s="1093">
        <f t="shared" si="601"/>
        <v>0</v>
      </c>
      <c r="F9638" s="1094">
        <f t="shared" si="602"/>
        <v>0</v>
      </c>
      <c r="G9638" s="1095">
        <f t="shared" si="603"/>
        <v>0</v>
      </c>
      <c r="H9638" s="1090" t="str">
        <f t="shared" ca="1" si="604"/>
        <v/>
      </c>
      <c r="I9638" s="1109"/>
      <c r="J9638" s="1109"/>
      <c r="K9638" s="1112"/>
      <c r="L9638" s="1091"/>
      <c r="M9638" s="1091"/>
      <c r="N9638" s="1091"/>
      <c r="O9638" s="1091"/>
      <c r="P9638" s="1096"/>
      <c r="Q9638" s="1096"/>
      <c r="R9638" s="1096"/>
      <c r="S9638" s="1091"/>
    </row>
    <row r="9639" spans="1:19" x14ac:dyDescent="0.3">
      <c r="A9639" s="1090">
        <v>9634</v>
      </c>
      <c r="B9639" s="1091"/>
      <c r="C9639" s="1091"/>
      <c r="D9639" s="1097"/>
      <c r="E9639" s="1093">
        <f t="shared" si="601"/>
        <v>0</v>
      </c>
      <c r="F9639" s="1094">
        <f t="shared" si="602"/>
        <v>0</v>
      </c>
      <c r="G9639" s="1095">
        <f t="shared" si="603"/>
        <v>0</v>
      </c>
      <c r="H9639" s="1090" t="str">
        <f t="shared" ca="1" si="604"/>
        <v/>
      </c>
      <c r="I9639" s="1109"/>
      <c r="J9639" s="1109"/>
      <c r="K9639" s="1112"/>
      <c r="L9639" s="1091"/>
      <c r="M9639" s="1091"/>
      <c r="N9639" s="1091"/>
      <c r="O9639" s="1091"/>
      <c r="P9639" s="1096"/>
      <c r="Q9639" s="1096"/>
      <c r="R9639" s="1096"/>
      <c r="S9639" s="1091"/>
    </row>
    <row r="9640" spans="1:19" x14ac:dyDescent="0.3">
      <c r="A9640" s="1090">
        <v>9635</v>
      </c>
      <c r="B9640" s="1091"/>
      <c r="C9640" s="1091"/>
      <c r="D9640" s="1097"/>
      <c r="E9640" s="1093">
        <f t="shared" si="601"/>
        <v>0</v>
      </c>
      <c r="F9640" s="1094">
        <f t="shared" si="602"/>
        <v>0</v>
      </c>
      <c r="G9640" s="1095">
        <f t="shared" si="603"/>
        <v>0</v>
      </c>
      <c r="H9640" s="1090" t="str">
        <f t="shared" ca="1" si="604"/>
        <v/>
      </c>
      <c r="I9640" s="1109"/>
      <c r="J9640" s="1109"/>
      <c r="K9640" s="1112"/>
      <c r="L9640" s="1091"/>
      <c r="M9640" s="1091"/>
      <c r="N9640" s="1091"/>
      <c r="O9640" s="1091"/>
      <c r="P9640" s="1096"/>
      <c r="Q9640" s="1096"/>
      <c r="R9640" s="1096"/>
      <c r="S9640" s="1091"/>
    </row>
    <row r="9641" spans="1:19" x14ac:dyDescent="0.3">
      <c r="A9641" s="1090">
        <v>9636</v>
      </c>
      <c r="B9641" s="1091"/>
      <c r="C9641" s="1091"/>
      <c r="D9641" s="1097"/>
      <c r="E9641" s="1093">
        <f t="shared" si="601"/>
        <v>0</v>
      </c>
      <c r="F9641" s="1094">
        <f t="shared" si="602"/>
        <v>0</v>
      </c>
      <c r="G9641" s="1095">
        <f t="shared" si="603"/>
        <v>0</v>
      </c>
      <c r="H9641" s="1090" t="str">
        <f t="shared" ca="1" si="604"/>
        <v/>
      </c>
      <c r="I9641" s="1109"/>
      <c r="J9641" s="1109"/>
      <c r="K9641" s="1112"/>
      <c r="L9641" s="1091"/>
      <c r="M9641" s="1091"/>
      <c r="N9641" s="1091"/>
      <c r="O9641" s="1091"/>
      <c r="P9641" s="1096"/>
      <c r="Q9641" s="1096"/>
      <c r="R9641" s="1096"/>
      <c r="S9641" s="1091"/>
    </row>
    <row r="9642" spans="1:19" x14ac:dyDescent="0.3">
      <c r="A9642" s="1090">
        <v>9637</v>
      </c>
      <c r="B9642" s="1091"/>
      <c r="C9642" s="1091"/>
      <c r="D9642" s="1097"/>
      <c r="E9642" s="1093">
        <f t="shared" si="601"/>
        <v>0</v>
      </c>
      <c r="F9642" s="1094">
        <f t="shared" si="602"/>
        <v>0</v>
      </c>
      <c r="G9642" s="1095">
        <f t="shared" si="603"/>
        <v>0</v>
      </c>
      <c r="H9642" s="1090" t="str">
        <f t="shared" ca="1" si="604"/>
        <v/>
      </c>
      <c r="I9642" s="1109"/>
      <c r="J9642" s="1109"/>
      <c r="K9642" s="1112"/>
      <c r="L9642" s="1091"/>
      <c r="M9642" s="1091"/>
      <c r="N9642" s="1091"/>
      <c r="O9642" s="1091"/>
      <c r="P9642" s="1096"/>
      <c r="Q9642" s="1096"/>
      <c r="R9642" s="1096"/>
      <c r="S9642" s="1091"/>
    </row>
    <row r="9643" spans="1:19" x14ac:dyDescent="0.3">
      <c r="A9643" s="1090">
        <v>9638</v>
      </c>
      <c r="B9643" s="1091"/>
      <c r="C9643" s="1091"/>
      <c r="D9643" s="1097"/>
      <c r="E9643" s="1093">
        <f t="shared" si="601"/>
        <v>0</v>
      </c>
      <c r="F9643" s="1094">
        <f t="shared" si="602"/>
        <v>0</v>
      </c>
      <c r="G9643" s="1095">
        <f t="shared" si="603"/>
        <v>0</v>
      </c>
      <c r="H9643" s="1090" t="str">
        <f t="shared" ca="1" si="604"/>
        <v/>
      </c>
      <c r="I9643" s="1109"/>
      <c r="J9643" s="1109"/>
      <c r="K9643" s="1112"/>
      <c r="L9643" s="1091"/>
      <c r="M9643" s="1091"/>
      <c r="N9643" s="1091"/>
      <c r="O9643" s="1091"/>
      <c r="P9643" s="1096"/>
      <c r="Q9643" s="1096"/>
      <c r="R9643" s="1096"/>
      <c r="S9643" s="1091"/>
    </row>
    <row r="9644" spans="1:19" x14ac:dyDescent="0.3">
      <c r="A9644" s="1090">
        <v>9639</v>
      </c>
      <c r="B9644" s="1091"/>
      <c r="C9644" s="1091"/>
      <c r="D9644" s="1097"/>
      <c r="E9644" s="1093">
        <f t="shared" si="601"/>
        <v>0</v>
      </c>
      <c r="F9644" s="1094">
        <f t="shared" si="602"/>
        <v>0</v>
      </c>
      <c r="G9644" s="1095">
        <f t="shared" si="603"/>
        <v>0</v>
      </c>
      <c r="H9644" s="1090" t="str">
        <f t="shared" ca="1" si="604"/>
        <v/>
      </c>
      <c r="I9644" s="1109"/>
      <c r="J9644" s="1109"/>
      <c r="K9644" s="1112"/>
      <c r="L9644" s="1091"/>
      <c r="M9644" s="1091"/>
      <c r="N9644" s="1091"/>
      <c r="O9644" s="1091"/>
      <c r="P9644" s="1096"/>
      <c r="Q9644" s="1096"/>
      <c r="R9644" s="1096"/>
      <c r="S9644" s="1091"/>
    </row>
    <row r="9645" spans="1:19" x14ac:dyDescent="0.3">
      <c r="A9645" s="1090">
        <v>9640</v>
      </c>
      <c r="B9645" s="1091"/>
      <c r="C9645" s="1091"/>
      <c r="D9645" s="1097"/>
      <c r="E9645" s="1093">
        <f t="shared" si="601"/>
        <v>0</v>
      </c>
      <c r="F9645" s="1094">
        <f t="shared" si="602"/>
        <v>0</v>
      </c>
      <c r="G9645" s="1095">
        <f t="shared" si="603"/>
        <v>0</v>
      </c>
      <c r="H9645" s="1090" t="str">
        <f t="shared" ca="1" si="604"/>
        <v/>
      </c>
      <c r="I9645" s="1109"/>
      <c r="J9645" s="1109"/>
      <c r="K9645" s="1112"/>
      <c r="L9645" s="1091"/>
      <c r="M9645" s="1091"/>
      <c r="N9645" s="1091"/>
      <c r="O9645" s="1091"/>
      <c r="P9645" s="1096"/>
      <c r="Q9645" s="1096"/>
      <c r="R9645" s="1096"/>
      <c r="S9645" s="1091"/>
    </row>
    <row r="9646" spans="1:19" x14ac:dyDescent="0.3">
      <c r="A9646" s="1090">
        <v>9641</v>
      </c>
      <c r="B9646" s="1091"/>
      <c r="C9646" s="1091"/>
      <c r="D9646" s="1097"/>
      <c r="E9646" s="1093">
        <f t="shared" si="601"/>
        <v>0</v>
      </c>
      <c r="F9646" s="1094">
        <f t="shared" si="602"/>
        <v>0</v>
      </c>
      <c r="G9646" s="1095">
        <f t="shared" si="603"/>
        <v>0</v>
      </c>
      <c r="H9646" s="1090" t="str">
        <f t="shared" ca="1" si="604"/>
        <v/>
      </c>
      <c r="I9646" s="1109"/>
      <c r="J9646" s="1109"/>
      <c r="K9646" s="1112"/>
      <c r="L9646" s="1091"/>
      <c r="M9646" s="1091"/>
      <c r="N9646" s="1091"/>
      <c r="O9646" s="1091"/>
      <c r="P9646" s="1096"/>
      <c r="Q9646" s="1096"/>
      <c r="R9646" s="1096"/>
      <c r="S9646" s="1091"/>
    </row>
    <row r="9647" spans="1:19" x14ac:dyDescent="0.3">
      <c r="A9647" s="1090">
        <v>9642</v>
      </c>
      <c r="B9647" s="1091"/>
      <c r="C9647" s="1091"/>
      <c r="D9647" s="1097"/>
      <c r="E9647" s="1093">
        <f t="shared" si="601"/>
        <v>0</v>
      </c>
      <c r="F9647" s="1094">
        <f t="shared" si="602"/>
        <v>0</v>
      </c>
      <c r="G9647" s="1095">
        <f t="shared" si="603"/>
        <v>0</v>
      </c>
      <c r="H9647" s="1090" t="str">
        <f t="shared" ca="1" si="604"/>
        <v/>
      </c>
      <c r="I9647" s="1109"/>
      <c r="J9647" s="1109"/>
      <c r="K9647" s="1112"/>
      <c r="L9647" s="1091"/>
      <c r="M9647" s="1091"/>
      <c r="N9647" s="1091"/>
      <c r="O9647" s="1091"/>
      <c r="P9647" s="1096"/>
      <c r="Q9647" s="1096"/>
      <c r="R9647" s="1096"/>
      <c r="S9647" s="1091"/>
    </row>
    <row r="9648" spans="1:19" x14ac:dyDescent="0.3">
      <c r="A9648" s="1090">
        <v>9643</v>
      </c>
      <c r="B9648" s="1091"/>
      <c r="C9648" s="1091"/>
      <c r="D9648" s="1097"/>
      <c r="E9648" s="1093">
        <f t="shared" si="601"/>
        <v>0</v>
      </c>
      <c r="F9648" s="1094">
        <f t="shared" si="602"/>
        <v>0</v>
      </c>
      <c r="G9648" s="1095">
        <f t="shared" si="603"/>
        <v>0</v>
      </c>
      <c r="H9648" s="1090" t="str">
        <f t="shared" ca="1" si="604"/>
        <v/>
      </c>
      <c r="I9648" s="1109"/>
      <c r="J9648" s="1109"/>
      <c r="K9648" s="1112"/>
      <c r="L9648" s="1091"/>
      <c r="M9648" s="1091"/>
      <c r="N9648" s="1091"/>
      <c r="O9648" s="1091"/>
      <c r="P9648" s="1096"/>
      <c r="Q9648" s="1096"/>
      <c r="R9648" s="1096"/>
      <c r="S9648" s="1091"/>
    </row>
    <row r="9649" spans="1:19" x14ac:dyDescent="0.3">
      <c r="A9649" s="1090">
        <v>9644</v>
      </c>
      <c r="B9649" s="1091"/>
      <c r="C9649" s="1091"/>
      <c r="D9649" s="1097"/>
      <c r="E9649" s="1093">
        <f t="shared" si="601"/>
        <v>0</v>
      </c>
      <c r="F9649" s="1094">
        <f t="shared" si="602"/>
        <v>0</v>
      </c>
      <c r="G9649" s="1095">
        <f t="shared" si="603"/>
        <v>0</v>
      </c>
      <c r="H9649" s="1090" t="str">
        <f t="shared" ca="1" si="604"/>
        <v/>
      </c>
      <c r="I9649" s="1109"/>
      <c r="J9649" s="1109"/>
      <c r="K9649" s="1112"/>
      <c r="L9649" s="1091"/>
      <c r="M9649" s="1091"/>
      <c r="N9649" s="1091"/>
      <c r="O9649" s="1091"/>
      <c r="P9649" s="1096"/>
      <c r="Q9649" s="1096"/>
      <c r="R9649" s="1096"/>
      <c r="S9649" s="1091"/>
    </row>
    <row r="9650" spans="1:19" x14ac:dyDescent="0.3">
      <c r="A9650" s="1090">
        <v>9645</v>
      </c>
      <c r="B9650" s="1091"/>
      <c r="C9650" s="1091"/>
      <c r="D9650" s="1097"/>
      <c r="E9650" s="1093">
        <f t="shared" si="601"/>
        <v>0</v>
      </c>
      <c r="F9650" s="1094">
        <f t="shared" si="602"/>
        <v>0</v>
      </c>
      <c r="G9650" s="1095">
        <f t="shared" si="603"/>
        <v>0</v>
      </c>
      <c r="H9650" s="1090" t="str">
        <f t="shared" ca="1" si="604"/>
        <v/>
      </c>
      <c r="I9650" s="1109"/>
      <c r="J9650" s="1109"/>
      <c r="K9650" s="1112"/>
      <c r="L9650" s="1091"/>
      <c r="M9650" s="1091"/>
      <c r="N9650" s="1091"/>
      <c r="O9650" s="1091"/>
      <c r="P9650" s="1096"/>
      <c r="Q9650" s="1096"/>
      <c r="R9650" s="1096"/>
      <c r="S9650" s="1091"/>
    </row>
    <row r="9651" spans="1:19" x14ac:dyDescent="0.3">
      <c r="A9651" s="1090">
        <v>9646</v>
      </c>
      <c r="B9651" s="1091"/>
      <c r="C9651" s="1091"/>
      <c r="D9651" s="1097"/>
      <c r="E9651" s="1093">
        <f t="shared" si="601"/>
        <v>0</v>
      </c>
      <c r="F9651" s="1094">
        <f t="shared" si="602"/>
        <v>0</v>
      </c>
      <c r="G9651" s="1095">
        <f t="shared" si="603"/>
        <v>0</v>
      </c>
      <c r="H9651" s="1090" t="str">
        <f t="shared" ca="1" si="604"/>
        <v/>
      </c>
      <c r="I9651" s="1109"/>
      <c r="J9651" s="1109"/>
      <c r="K9651" s="1112"/>
      <c r="L9651" s="1091"/>
      <c r="M9651" s="1091"/>
      <c r="N9651" s="1091"/>
      <c r="O9651" s="1091"/>
      <c r="P9651" s="1096"/>
      <c r="Q9651" s="1096"/>
      <c r="R9651" s="1096"/>
      <c r="S9651" s="1091"/>
    </row>
    <row r="9652" spans="1:19" x14ac:dyDescent="0.3">
      <c r="A9652" s="1090">
        <v>9647</v>
      </c>
      <c r="B9652" s="1091"/>
      <c r="C9652" s="1091"/>
      <c r="D9652" s="1097"/>
      <c r="E9652" s="1093">
        <f t="shared" si="601"/>
        <v>0</v>
      </c>
      <c r="F9652" s="1094">
        <f t="shared" si="602"/>
        <v>0</v>
      </c>
      <c r="G9652" s="1095">
        <f t="shared" si="603"/>
        <v>0</v>
      </c>
      <c r="H9652" s="1090" t="str">
        <f t="shared" ca="1" si="604"/>
        <v/>
      </c>
      <c r="I9652" s="1109"/>
      <c r="J9652" s="1109"/>
      <c r="K9652" s="1112"/>
      <c r="L9652" s="1091"/>
      <c r="M9652" s="1091"/>
      <c r="N9652" s="1091"/>
      <c r="O9652" s="1091"/>
      <c r="P9652" s="1096"/>
      <c r="Q9652" s="1096"/>
      <c r="R9652" s="1096"/>
      <c r="S9652" s="1091"/>
    </row>
    <row r="9653" spans="1:19" x14ac:dyDescent="0.3">
      <c r="A9653" s="1090">
        <v>9648</v>
      </c>
      <c r="B9653" s="1091"/>
      <c r="C9653" s="1091"/>
      <c r="D9653" s="1097"/>
      <c r="E9653" s="1093">
        <f t="shared" si="601"/>
        <v>0</v>
      </c>
      <c r="F9653" s="1094">
        <f t="shared" si="602"/>
        <v>0</v>
      </c>
      <c r="G9653" s="1095">
        <f t="shared" si="603"/>
        <v>0</v>
      </c>
      <c r="H9653" s="1090" t="str">
        <f t="shared" ca="1" si="604"/>
        <v/>
      </c>
      <c r="I9653" s="1109"/>
      <c r="J9653" s="1109"/>
      <c r="K9653" s="1112"/>
      <c r="L9653" s="1091"/>
      <c r="M9653" s="1091"/>
      <c r="N9653" s="1091"/>
      <c r="O9653" s="1091"/>
      <c r="P9653" s="1096"/>
      <c r="Q9653" s="1096"/>
      <c r="R9653" s="1096"/>
      <c r="S9653" s="1091"/>
    </row>
    <row r="9654" spans="1:19" x14ac:dyDescent="0.3">
      <c r="A9654" s="1090">
        <v>9649</v>
      </c>
      <c r="B9654" s="1091"/>
      <c r="C9654" s="1091"/>
      <c r="D9654" s="1097"/>
      <c r="E9654" s="1093">
        <f t="shared" si="601"/>
        <v>0</v>
      </c>
      <c r="F9654" s="1094">
        <f t="shared" si="602"/>
        <v>0</v>
      </c>
      <c r="G9654" s="1095">
        <f t="shared" si="603"/>
        <v>0</v>
      </c>
      <c r="H9654" s="1090" t="str">
        <f t="shared" ca="1" si="604"/>
        <v/>
      </c>
      <c r="I9654" s="1109"/>
      <c r="J9654" s="1109"/>
      <c r="K9654" s="1112"/>
      <c r="L9654" s="1091"/>
      <c r="M9654" s="1091"/>
      <c r="N9654" s="1091"/>
      <c r="O9654" s="1091"/>
      <c r="P9654" s="1096"/>
      <c r="Q9654" s="1096"/>
      <c r="R9654" s="1096"/>
      <c r="S9654" s="1091"/>
    </row>
    <row r="9655" spans="1:19" x14ac:dyDescent="0.3">
      <c r="A9655" s="1090">
        <v>9650</v>
      </c>
      <c r="B9655" s="1091"/>
      <c r="C9655" s="1091"/>
      <c r="D9655" s="1097"/>
      <c r="E9655" s="1093">
        <f t="shared" si="601"/>
        <v>0</v>
      </c>
      <c r="F9655" s="1094">
        <f t="shared" si="602"/>
        <v>0</v>
      </c>
      <c r="G9655" s="1095">
        <f t="shared" si="603"/>
        <v>0</v>
      </c>
      <c r="H9655" s="1090" t="str">
        <f t="shared" ca="1" si="604"/>
        <v/>
      </c>
      <c r="I9655" s="1109"/>
      <c r="J9655" s="1109"/>
      <c r="K9655" s="1112"/>
      <c r="L9655" s="1091"/>
      <c r="M9655" s="1091"/>
      <c r="N9655" s="1091"/>
      <c r="O9655" s="1091"/>
      <c r="P9655" s="1096"/>
      <c r="Q9655" s="1096"/>
      <c r="R9655" s="1096"/>
      <c r="S9655" s="1091"/>
    </row>
    <row r="9656" spans="1:19" x14ac:dyDescent="0.3">
      <c r="A9656" s="1090">
        <v>9651</v>
      </c>
      <c r="B9656" s="1091"/>
      <c r="C9656" s="1091"/>
      <c r="D9656" s="1097"/>
      <c r="E9656" s="1093">
        <f t="shared" si="601"/>
        <v>0</v>
      </c>
      <c r="F9656" s="1094">
        <f t="shared" si="602"/>
        <v>0</v>
      </c>
      <c r="G9656" s="1095">
        <f t="shared" si="603"/>
        <v>0</v>
      </c>
      <c r="H9656" s="1090" t="str">
        <f t="shared" ca="1" si="604"/>
        <v/>
      </c>
      <c r="I9656" s="1109"/>
      <c r="J9656" s="1109"/>
      <c r="K9656" s="1112"/>
      <c r="L9656" s="1091"/>
      <c r="M9656" s="1091"/>
      <c r="N9656" s="1091"/>
      <c r="O9656" s="1091"/>
      <c r="P9656" s="1096"/>
      <c r="Q9656" s="1096"/>
      <c r="R9656" s="1096"/>
      <c r="S9656" s="1091"/>
    </row>
    <row r="9657" spans="1:19" x14ac:dyDescent="0.3">
      <c r="A9657" s="1090">
        <v>9652</v>
      </c>
      <c r="B9657" s="1091"/>
      <c r="C9657" s="1091"/>
      <c r="D9657" s="1097"/>
      <c r="E9657" s="1093">
        <f t="shared" si="601"/>
        <v>0</v>
      </c>
      <c r="F9657" s="1094">
        <f t="shared" si="602"/>
        <v>0</v>
      </c>
      <c r="G9657" s="1095">
        <f t="shared" si="603"/>
        <v>0</v>
      </c>
      <c r="H9657" s="1090" t="str">
        <f t="shared" ca="1" si="604"/>
        <v/>
      </c>
      <c r="I9657" s="1109"/>
      <c r="J9657" s="1109"/>
      <c r="K9657" s="1112"/>
      <c r="L9657" s="1091"/>
      <c r="M9657" s="1091"/>
      <c r="N9657" s="1091"/>
      <c r="O9657" s="1091"/>
      <c r="P9657" s="1096"/>
      <c r="Q9657" s="1096"/>
      <c r="R9657" s="1096"/>
      <c r="S9657" s="1091"/>
    </row>
    <row r="9658" spans="1:19" x14ac:dyDescent="0.3">
      <c r="A9658" s="1090">
        <v>9653</v>
      </c>
      <c r="B9658" s="1091"/>
      <c r="C9658" s="1091"/>
      <c r="D9658" s="1097"/>
      <c r="E9658" s="1093">
        <f t="shared" si="601"/>
        <v>0</v>
      </c>
      <c r="F9658" s="1094">
        <f t="shared" si="602"/>
        <v>0</v>
      </c>
      <c r="G9658" s="1095">
        <f t="shared" si="603"/>
        <v>0</v>
      </c>
      <c r="H9658" s="1090" t="str">
        <f t="shared" ca="1" si="604"/>
        <v/>
      </c>
      <c r="I9658" s="1109"/>
      <c r="J9658" s="1109"/>
      <c r="K9658" s="1112"/>
      <c r="L9658" s="1091"/>
      <c r="M9658" s="1091"/>
      <c r="N9658" s="1091"/>
      <c r="O9658" s="1091"/>
      <c r="P9658" s="1096"/>
      <c r="Q9658" s="1096"/>
      <c r="R9658" s="1096"/>
      <c r="S9658" s="1091"/>
    </row>
    <row r="9659" spans="1:19" x14ac:dyDescent="0.3">
      <c r="A9659" s="1090">
        <v>9654</v>
      </c>
      <c r="B9659" s="1091"/>
      <c r="C9659" s="1091"/>
      <c r="D9659" s="1097"/>
      <c r="E9659" s="1093">
        <f t="shared" si="601"/>
        <v>0</v>
      </c>
      <c r="F9659" s="1094">
        <f t="shared" si="602"/>
        <v>0</v>
      </c>
      <c r="G9659" s="1095">
        <f t="shared" si="603"/>
        <v>0</v>
      </c>
      <c r="H9659" s="1090" t="str">
        <f t="shared" ca="1" si="604"/>
        <v/>
      </c>
      <c r="I9659" s="1109"/>
      <c r="J9659" s="1109"/>
      <c r="K9659" s="1112"/>
      <c r="L9659" s="1091"/>
      <c r="M9659" s="1091"/>
      <c r="N9659" s="1091"/>
      <c r="O9659" s="1091"/>
      <c r="P9659" s="1096"/>
      <c r="Q9659" s="1096"/>
      <c r="R9659" s="1096"/>
      <c r="S9659" s="1091"/>
    </row>
    <row r="9660" spans="1:19" x14ac:dyDescent="0.3">
      <c r="A9660" s="1090">
        <v>9655</v>
      </c>
      <c r="B9660" s="1091"/>
      <c r="C9660" s="1091"/>
      <c r="D9660" s="1097"/>
      <c r="E9660" s="1093">
        <f t="shared" si="601"/>
        <v>0</v>
      </c>
      <c r="F9660" s="1094">
        <f t="shared" si="602"/>
        <v>0</v>
      </c>
      <c r="G9660" s="1095">
        <f t="shared" si="603"/>
        <v>0</v>
      </c>
      <c r="H9660" s="1090" t="str">
        <f t="shared" ca="1" si="604"/>
        <v/>
      </c>
      <c r="I9660" s="1109"/>
      <c r="J9660" s="1109"/>
      <c r="K9660" s="1112"/>
      <c r="L9660" s="1091"/>
      <c r="M9660" s="1091"/>
      <c r="N9660" s="1091"/>
      <c r="O9660" s="1091"/>
      <c r="P9660" s="1096"/>
      <c r="Q9660" s="1096"/>
      <c r="R9660" s="1096"/>
      <c r="S9660" s="1091"/>
    </row>
    <row r="9661" spans="1:19" x14ac:dyDescent="0.3">
      <c r="A9661" s="1090">
        <v>9656</v>
      </c>
      <c r="B9661" s="1091"/>
      <c r="C9661" s="1091"/>
      <c r="D9661" s="1097"/>
      <c r="E9661" s="1093">
        <f t="shared" si="601"/>
        <v>0</v>
      </c>
      <c r="F9661" s="1094">
        <f t="shared" si="602"/>
        <v>0</v>
      </c>
      <c r="G9661" s="1095">
        <f t="shared" si="603"/>
        <v>0</v>
      </c>
      <c r="H9661" s="1090" t="str">
        <f t="shared" ca="1" si="604"/>
        <v/>
      </c>
      <c r="I9661" s="1109"/>
      <c r="J9661" s="1109"/>
      <c r="K9661" s="1112"/>
      <c r="L9661" s="1091"/>
      <c r="M9661" s="1091"/>
      <c r="N9661" s="1091"/>
      <c r="O9661" s="1091"/>
      <c r="P9661" s="1096"/>
      <c r="Q9661" s="1096"/>
      <c r="R9661" s="1096"/>
      <c r="S9661" s="1091"/>
    </row>
    <row r="9662" spans="1:19" x14ac:dyDescent="0.3">
      <c r="A9662" s="1090">
        <v>9657</v>
      </c>
      <c r="B9662" s="1091"/>
      <c r="C9662" s="1091"/>
      <c r="D9662" s="1097"/>
      <c r="E9662" s="1093">
        <f t="shared" si="601"/>
        <v>0</v>
      </c>
      <c r="F9662" s="1094">
        <f t="shared" si="602"/>
        <v>0</v>
      </c>
      <c r="G9662" s="1095">
        <f t="shared" si="603"/>
        <v>0</v>
      </c>
      <c r="H9662" s="1090" t="str">
        <f t="shared" ca="1" si="604"/>
        <v/>
      </c>
      <c r="I9662" s="1109"/>
      <c r="J9662" s="1109"/>
      <c r="K9662" s="1112"/>
      <c r="L9662" s="1091"/>
      <c r="M9662" s="1091"/>
      <c r="N9662" s="1091"/>
      <c r="O9662" s="1091"/>
      <c r="P9662" s="1096"/>
      <c r="Q9662" s="1096"/>
      <c r="R9662" s="1096"/>
      <c r="S9662" s="1091"/>
    </row>
    <row r="9663" spans="1:19" x14ac:dyDescent="0.3">
      <c r="A9663" s="1090">
        <v>9658</v>
      </c>
      <c r="B9663" s="1091"/>
      <c r="C9663" s="1091"/>
      <c r="D9663" s="1097"/>
      <c r="E9663" s="1093">
        <f t="shared" si="601"/>
        <v>0</v>
      </c>
      <c r="F9663" s="1094">
        <f t="shared" si="602"/>
        <v>0</v>
      </c>
      <c r="G9663" s="1095">
        <f t="shared" si="603"/>
        <v>0</v>
      </c>
      <c r="H9663" s="1090" t="str">
        <f t="shared" ca="1" si="604"/>
        <v/>
      </c>
      <c r="I9663" s="1109"/>
      <c r="J9663" s="1109"/>
      <c r="K9663" s="1112"/>
      <c r="L9663" s="1091"/>
      <c r="M9663" s="1091"/>
      <c r="N9663" s="1091"/>
      <c r="O9663" s="1091"/>
      <c r="P9663" s="1096"/>
      <c r="Q9663" s="1096"/>
      <c r="R9663" s="1096"/>
      <c r="S9663" s="1091"/>
    </row>
    <row r="9664" spans="1:19" x14ac:dyDescent="0.3">
      <c r="A9664" s="1090">
        <v>9659</v>
      </c>
      <c r="B9664" s="1091"/>
      <c r="C9664" s="1091"/>
      <c r="D9664" s="1097"/>
      <c r="E9664" s="1093">
        <f t="shared" si="601"/>
        <v>0</v>
      </c>
      <c r="F9664" s="1094">
        <f t="shared" si="602"/>
        <v>0</v>
      </c>
      <c r="G9664" s="1095">
        <f t="shared" si="603"/>
        <v>0</v>
      </c>
      <c r="H9664" s="1090" t="str">
        <f t="shared" ca="1" si="604"/>
        <v/>
      </c>
      <c r="I9664" s="1109"/>
      <c r="J9664" s="1109"/>
      <c r="K9664" s="1112"/>
      <c r="L9664" s="1091"/>
      <c r="M9664" s="1091"/>
      <c r="N9664" s="1091"/>
      <c r="O9664" s="1091"/>
      <c r="P9664" s="1096"/>
      <c r="Q9664" s="1096"/>
      <c r="R9664" s="1096"/>
      <c r="S9664" s="1091"/>
    </row>
    <row r="9665" spans="1:19" x14ac:dyDescent="0.3">
      <c r="A9665" s="1090">
        <v>9660</v>
      </c>
      <c r="B9665" s="1091"/>
      <c r="C9665" s="1091"/>
      <c r="D9665" s="1097"/>
      <c r="E9665" s="1093">
        <f t="shared" si="601"/>
        <v>0</v>
      </c>
      <c r="F9665" s="1094">
        <f t="shared" si="602"/>
        <v>0</v>
      </c>
      <c r="G9665" s="1095">
        <f t="shared" si="603"/>
        <v>0</v>
      </c>
      <c r="H9665" s="1090" t="str">
        <f t="shared" ca="1" si="604"/>
        <v/>
      </c>
      <c r="I9665" s="1109"/>
      <c r="J9665" s="1109"/>
      <c r="K9665" s="1112"/>
      <c r="L9665" s="1091"/>
      <c r="M9665" s="1091"/>
      <c r="N9665" s="1091"/>
      <c r="O9665" s="1091"/>
      <c r="P9665" s="1096"/>
      <c r="Q9665" s="1096"/>
      <c r="R9665" s="1096"/>
      <c r="S9665" s="1091"/>
    </row>
    <row r="9666" spans="1:19" x14ac:dyDescent="0.3">
      <c r="A9666" s="1090">
        <v>9661</v>
      </c>
      <c r="B9666" s="1091"/>
      <c r="C9666" s="1091"/>
      <c r="D9666" s="1097"/>
      <c r="E9666" s="1093">
        <f t="shared" si="601"/>
        <v>0</v>
      </c>
      <c r="F9666" s="1094">
        <f t="shared" si="602"/>
        <v>0</v>
      </c>
      <c r="G9666" s="1095">
        <f t="shared" si="603"/>
        <v>0</v>
      </c>
      <c r="H9666" s="1090" t="str">
        <f t="shared" ca="1" si="604"/>
        <v/>
      </c>
      <c r="I9666" s="1109"/>
      <c r="J9666" s="1109"/>
      <c r="K9666" s="1112"/>
      <c r="L9666" s="1091"/>
      <c r="M9666" s="1091"/>
      <c r="N9666" s="1091"/>
      <c r="O9666" s="1091"/>
      <c r="P9666" s="1096"/>
      <c r="Q9666" s="1096"/>
      <c r="R9666" s="1096"/>
      <c r="S9666" s="1091"/>
    </row>
    <row r="9667" spans="1:19" x14ac:dyDescent="0.3">
      <c r="A9667" s="1090">
        <v>9662</v>
      </c>
      <c r="B9667" s="1091"/>
      <c r="C9667" s="1091"/>
      <c r="D9667" s="1097"/>
      <c r="E9667" s="1093">
        <f t="shared" si="601"/>
        <v>0</v>
      </c>
      <c r="F9667" s="1094">
        <f t="shared" si="602"/>
        <v>0</v>
      </c>
      <c r="G9667" s="1095">
        <f t="shared" si="603"/>
        <v>0</v>
      </c>
      <c r="H9667" s="1090" t="str">
        <f t="shared" ca="1" si="604"/>
        <v/>
      </c>
      <c r="I9667" s="1109"/>
      <c r="J9667" s="1109"/>
      <c r="K9667" s="1112"/>
      <c r="L9667" s="1091"/>
      <c r="M9667" s="1091"/>
      <c r="N9667" s="1091"/>
      <c r="O9667" s="1091"/>
      <c r="P9667" s="1096"/>
      <c r="Q9667" s="1096"/>
      <c r="R9667" s="1096"/>
      <c r="S9667" s="1091"/>
    </row>
    <row r="9668" spans="1:19" x14ac:dyDescent="0.3">
      <c r="A9668" s="1090">
        <v>9663</v>
      </c>
      <c r="B9668" s="1091"/>
      <c r="C9668" s="1091"/>
      <c r="D9668" s="1097"/>
      <c r="E9668" s="1093">
        <f t="shared" si="601"/>
        <v>0</v>
      </c>
      <c r="F9668" s="1094">
        <f t="shared" si="602"/>
        <v>0</v>
      </c>
      <c r="G9668" s="1095">
        <f t="shared" si="603"/>
        <v>0</v>
      </c>
      <c r="H9668" s="1090" t="str">
        <f t="shared" ca="1" si="604"/>
        <v/>
      </c>
      <c r="I9668" s="1109"/>
      <c r="J9668" s="1109"/>
      <c r="K9668" s="1112"/>
      <c r="L9668" s="1091"/>
      <c r="M9668" s="1091"/>
      <c r="N9668" s="1091"/>
      <c r="O9668" s="1091"/>
      <c r="P9668" s="1096"/>
      <c r="Q9668" s="1096"/>
      <c r="R9668" s="1096"/>
      <c r="S9668" s="1091"/>
    </row>
    <row r="9669" spans="1:19" x14ac:dyDescent="0.3">
      <c r="A9669" s="1090">
        <v>9664</v>
      </c>
      <c r="B9669" s="1091"/>
      <c r="C9669" s="1091"/>
      <c r="D9669" s="1097"/>
      <c r="E9669" s="1093">
        <f t="shared" si="601"/>
        <v>0</v>
      </c>
      <c r="F9669" s="1094">
        <f t="shared" si="602"/>
        <v>0</v>
      </c>
      <c r="G9669" s="1095">
        <f t="shared" si="603"/>
        <v>0</v>
      </c>
      <c r="H9669" s="1090" t="str">
        <f t="shared" ca="1" si="604"/>
        <v/>
      </c>
      <c r="I9669" s="1109"/>
      <c r="J9669" s="1109"/>
      <c r="K9669" s="1112"/>
      <c r="L9669" s="1091"/>
      <c r="M9669" s="1091"/>
      <c r="N9669" s="1091"/>
      <c r="O9669" s="1091"/>
      <c r="P9669" s="1096"/>
      <c r="Q9669" s="1096"/>
      <c r="R9669" s="1096"/>
      <c r="S9669" s="1091"/>
    </row>
    <row r="9670" spans="1:19" x14ac:dyDescent="0.3">
      <c r="A9670" s="1090">
        <v>9665</v>
      </c>
      <c r="B9670" s="1091"/>
      <c r="C9670" s="1091"/>
      <c r="D9670" s="1097"/>
      <c r="E9670" s="1093">
        <f t="shared" si="601"/>
        <v>0</v>
      </c>
      <c r="F9670" s="1094">
        <f t="shared" si="602"/>
        <v>0</v>
      </c>
      <c r="G9670" s="1095">
        <f t="shared" si="603"/>
        <v>0</v>
      </c>
      <c r="H9670" s="1090" t="str">
        <f t="shared" ca="1" si="604"/>
        <v/>
      </c>
      <c r="I9670" s="1109"/>
      <c r="J9670" s="1109"/>
      <c r="K9670" s="1112"/>
      <c r="L9670" s="1091"/>
      <c r="M9670" s="1091"/>
      <c r="N9670" s="1091"/>
      <c r="O9670" s="1091"/>
      <c r="P9670" s="1096"/>
      <c r="Q9670" s="1096"/>
      <c r="R9670" s="1096"/>
      <c r="S9670" s="1091"/>
    </row>
    <row r="9671" spans="1:19" x14ac:dyDescent="0.3">
      <c r="A9671" s="1090">
        <v>9666</v>
      </c>
      <c r="B9671" s="1091"/>
      <c r="C9671" s="1091"/>
      <c r="D9671" s="1097"/>
      <c r="E9671" s="1093">
        <f t="shared" ref="E9671:E9734" si="605">D9671</f>
        <v>0</v>
      </c>
      <c r="F9671" s="1094">
        <f t="shared" ref="F9671:F9734" si="606">D9671</f>
        <v>0</v>
      </c>
      <c r="G9671" s="1095">
        <f t="shared" ref="G9671:G9734" si="607">D9671</f>
        <v>0</v>
      </c>
      <c r="H9671" s="1090" t="str">
        <f t="shared" ref="H9671:H9734" ca="1" si="608">IF(ISBLANK(D9671),"",DATEDIF(G9671,TODAY(),"y"))</f>
        <v/>
      </c>
      <c r="I9671" s="1109"/>
      <c r="J9671" s="1109"/>
      <c r="K9671" s="1112"/>
      <c r="L9671" s="1091"/>
      <c r="M9671" s="1091"/>
      <c r="N9671" s="1091"/>
      <c r="O9671" s="1091"/>
      <c r="P9671" s="1096"/>
      <c r="Q9671" s="1096"/>
      <c r="R9671" s="1096"/>
      <c r="S9671" s="1091"/>
    </row>
    <row r="9672" spans="1:19" x14ac:dyDescent="0.3">
      <c r="A9672" s="1090">
        <v>9667</v>
      </c>
      <c r="B9672" s="1091"/>
      <c r="C9672" s="1091"/>
      <c r="D9672" s="1097"/>
      <c r="E9672" s="1093">
        <f t="shared" si="605"/>
        <v>0</v>
      </c>
      <c r="F9672" s="1094">
        <f t="shared" si="606"/>
        <v>0</v>
      </c>
      <c r="G9672" s="1095">
        <f t="shared" si="607"/>
        <v>0</v>
      </c>
      <c r="H9672" s="1090" t="str">
        <f t="shared" ca="1" si="608"/>
        <v/>
      </c>
      <c r="I9672" s="1109"/>
      <c r="J9672" s="1109"/>
      <c r="K9672" s="1112"/>
      <c r="L9672" s="1091"/>
      <c r="M9672" s="1091"/>
      <c r="N9672" s="1091"/>
      <c r="O9672" s="1091"/>
      <c r="P9672" s="1096"/>
      <c r="Q9672" s="1096"/>
      <c r="R9672" s="1096"/>
      <c r="S9672" s="1091"/>
    </row>
    <row r="9673" spans="1:19" x14ac:dyDescent="0.3">
      <c r="A9673" s="1090">
        <v>9668</v>
      </c>
      <c r="B9673" s="1091"/>
      <c r="C9673" s="1091"/>
      <c r="D9673" s="1097"/>
      <c r="E9673" s="1093">
        <f t="shared" si="605"/>
        <v>0</v>
      </c>
      <c r="F9673" s="1094">
        <f t="shared" si="606"/>
        <v>0</v>
      </c>
      <c r="G9673" s="1095">
        <f t="shared" si="607"/>
        <v>0</v>
      </c>
      <c r="H9673" s="1090" t="str">
        <f t="shared" ca="1" si="608"/>
        <v/>
      </c>
      <c r="I9673" s="1109"/>
      <c r="J9673" s="1109"/>
      <c r="K9673" s="1112"/>
      <c r="L9673" s="1091"/>
      <c r="M9673" s="1091"/>
      <c r="N9673" s="1091"/>
      <c r="O9673" s="1091"/>
      <c r="P9673" s="1096"/>
      <c r="Q9673" s="1096"/>
      <c r="R9673" s="1096"/>
      <c r="S9673" s="1091"/>
    </row>
    <row r="9674" spans="1:19" x14ac:dyDescent="0.3">
      <c r="A9674" s="1090">
        <v>9669</v>
      </c>
      <c r="B9674" s="1091"/>
      <c r="C9674" s="1091"/>
      <c r="D9674" s="1097"/>
      <c r="E9674" s="1093">
        <f t="shared" si="605"/>
        <v>0</v>
      </c>
      <c r="F9674" s="1094">
        <f t="shared" si="606"/>
        <v>0</v>
      </c>
      <c r="G9674" s="1095">
        <f t="shared" si="607"/>
        <v>0</v>
      </c>
      <c r="H9674" s="1090" t="str">
        <f t="shared" ca="1" si="608"/>
        <v/>
      </c>
      <c r="I9674" s="1109"/>
      <c r="J9674" s="1109"/>
      <c r="K9674" s="1112"/>
      <c r="L9674" s="1091"/>
      <c r="M9674" s="1091"/>
      <c r="N9674" s="1091"/>
      <c r="O9674" s="1091"/>
      <c r="P9674" s="1096"/>
      <c r="Q9674" s="1096"/>
      <c r="R9674" s="1096"/>
      <c r="S9674" s="1091"/>
    </row>
    <row r="9675" spans="1:19" x14ac:dyDescent="0.3">
      <c r="A9675" s="1090">
        <v>9670</v>
      </c>
      <c r="B9675" s="1091"/>
      <c r="C9675" s="1091"/>
      <c r="D9675" s="1097"/>
      <c r="E9675" s="1093">
        <f t="shared" si="605"/>
        <v>0</v>
      </c>
      <c r="F9675" s="1094">
        <f t="shared" si="606"/>
        <v>0</v>
      </c>
      <c r="G9675" s="1095">
        <f t="shared" si="607"/>
        <v>0</v>
      </c>
      <c r="H9675" s="1090" t="str">
        <f t="shared" ca="1" si="608"/>
        <v/>
      </c>
      <c r="I9675" s="1109"/>
      <c r="J9675" s="1109"/>
      <c r="K9675" s="1112"/>
      <c r="L9675" s="1091"/>
      <c r="M9675" s="1091"/>
      <c r="N9675" s="1091"/>
      <c r="O9675" s="1091"/>
      <c r="P9675" s="1096"/>
      <c r="Q9675" s="1096"/>
      <c r="R9675" s="1096"/>
      <c r="S9675" s="1091"/>
    </row>
    <row r="9676" spans="1:19" x14ac:dyDescent="0.3">
      <c r="A9676" s="1090">
        <v>9671</v>
      </c>
      <c r="B9676" s="1091"/>
      <c r="C9676" s="1091"/>
      <c r="D9676" s="1097"/>
      <c r="E9676" s="1093">
        <f t="shared" si="605"/>
        <v>0</v>
      </c>
      <c r="F9676" s="1094">
        <f t="shared" si="606"/>
        <v>0</v>
      </c>
      <c r="G9676" s="1095">
        <f t="shared" si="607"/>
        <v>0</v>
      </c>
      <c r="H9676" s="1090" t="str">
        <f t="shared" ca="1" si="608"/>
        <v/>
      </c>
      <c r="I9676" s="1109"/>
      <c r="J9676" s="1109"/>
      <c r="K9676" s="1112"/>
      <c r="L9676" s="1091"/>
      <c r="M9676" s="1091"/>
      <c r="N9676" s="1091"/>
      <c r="O9676" s="1091"/>
      <c r="P9676" s="1096"/>
      <c r="Q9676" s="1096"/>
      <c r="R9676" s="1096"/>
      <c r="S9676" s="1091"/>
    </row>
    <row r="9677" spans="1:19" x14ac:dyDescent="0.3">
      <c r="A9677" s="1090">
        <v>9672</v>
      </c>
      <c r="B9677" s="1091"/>
      <c r="C9677" s="1091"/>
      <c r="D9677" s="1097"/>
      <c r="E9677" s="1093">
        <f t="shared" si="605"/>
        <v>0</v>
      </c>
      <c r="F9677" s="1094">
        <f t="shared" si="606"/>
        <v>0</v>
      </c>
      <c r="G9677" s="1095">
        <f t="shared" si="607"/>
        <v>0</v>
      </c>
      <c r="H9677" s="1090" t="str">
        <f t="shared" ca="1" si="608"/>
        <v/>
      </c>
      <c r="I9677" s="1109"/>
      <c r="J9677" s="1109"/>
      <c r="K9677" s="1112"/>
      <c r="L9677" s="1091"/>
      <c r="M9677" s="1091"/>
      <c r="N9677" s="1091"/>
      <c r="O9677" s="1091"/>
      <c r="P9677" s="1096"/>
      <c r="Q9677" s="1096"/>
      <c r="R9677" s="1096"/>
      <c r="S9677" s="1091"/>
    </row>
    <row r="9678" spans="1:19" x14ac:dyDescent="0.3">
      <c r="A9678" s="1090">
        <v>9673</v>
      </c>
      <c r="B9678" s="1091"/>
      <c r="C9678" s="1091"/>
      <c r="D9678" s="1097"/>
      <c r="E9678" s="1093">
        <f t="shared" si="605"/>
        <v>0</v>
      </c>
      <c r="F9678" s="1094">
        <f t="shared" si="606"/>
        <v>0</v>
      </c>
      <c r="G9678" s="1095">
        <f t="shared" si="607"/>
        <v>0</v>
      </c>
      <c r="H9678" s="1090" t="str">
        <f t="shared" ca="1" si="608"/>
        <v/>
      </c>
      <c r="I9678" s="1109"/>
      <c r="J9678" s="1109"/>
      <c r="K9678" s="1112"/>
      <c r="L9678" s="1091"/>
      <c r="M9678" s="1091"/>
      <c r="N9678" s="1091"/>
      <c r="O9678" s="1091"/>
      <c r="P9678" s="1096"/>
      <c r="Q9678" s="1096"/>
      <c r="R9678" s="1096"/>
      <c r="S9678" s="1091"/>
    </row>
    <row r="9679" spans="1:19" x14ac:dyDescent="0.3">
      <c r="A9679" s="1090">
        <v>9674</v>
      </c>
      <c r="B9679" s="1091"/>
      <c r="C9679" s="1091"/>
      <c r="D9679" s="1097"/>
      <c r="E9679" s="1093">
        <f t="shared" si="605"/>
        <v>0</v>
      </c>
      <c r="F9679" s="1094">
        <f t="shared" si="606"/>
        <v>0</v>
      </c>
      <c r="G9679" s="1095">
        <f t="shared" si="607"/>
        <v>0</v>
      </c>
      <c r="H9679" s="1090" t="str">
        <f t="shared" ca="1" si="608"/>
        <v/>
      </c>
      <c r="I9679" s="1109"/>
      <c r="J9679" s="1109"/>
      <c r="K9679" s="1112"/>
      <c r="L9679" s="1091"/>
      <c r="M9679" s="1091"/>
      <c r="N9679" s="1091"/>
      <c r="O9679" s="1091"/>
      <c r="P9679" s="1096"/>
      <c r="Q9679" s="1096"/>
      <c r="R9679" s="1096"/>
      <c r="S9679" s="1091"/>
    </row>
    <row r="9680" spans="1:19" x14ac:dyDescent="0.3">
      <c r="A9680" s="1090">
        <v>9675</v>
      </c>
      <c r="B9680" s="1091"/>
      <c r="C9680" s="1091"/>
      <c r="D9680" s="1097"/>
      <c r="E9680" s="1093">
        <f t="shared" si="605"/>
        <v>0</v>
      </c>
      <c r="F9680" s="1094">
        <f t="shared" si="606"/>
        <v>0</v>
      </c>
      <c r="G9680" s="1095">
        <f t="shared" si="607"/>
        <v>0</v>
      </c>
      <c r="H9680" s="1090" t="str">
        <f t="shared" ca="1" si="608"/>
        <v/>
      </c>
      <c r="I9680" s="1109"/>
      <c r="J9680" s="1109"/>
      <c r="K9680" s="1112"/>
      <c r="L9680" s="1091"/>
      <c r="M9680" s="1091"/>
      <c r="N9680" s="1091"/>
      <c r="O9680" s="1091"/>
      <c r="P9680" s="1096"/>
      <c r="Q9680" s="1096"/>
      <c r="R9680" s="1096"/>
      <c r="S9680" s="1091"/>
    </row>
    <row r="9681" spans="1:19" x14ac:dyDescent="0.3">
      <c r="A9681" s="1090">
        <v>9676</v>
      </c>
      <c r="B9681" s="1091"/>
      <c r="C9681" s="1091"/>
      <c r="D9681" s="1097"/>
      <c r="E9681" s="1093">
        <f t="shared" si="605"/>
        <v>0</v>
      </c>
      <c r="F9681" s="1094">
        <f t="shared" si="606"/>
        <v>0</v>
      </c>
      <c r="G9681" s="1095">
        <f t="shared" si="607"/>
        <v>0</v>
      </c>
      <c r="H9681" s="1090" t="str">
        <f t="shared" ca="1" si="608"/>
        <v/>
      </c>
      <c r="I9681" s="1109"/>
      <c r="J9681" s="1109"/>
      <c r="K9681" s="1112"/>
      <c r="L9681" s="1091"/>
      <c r="M9681" s="1091"/>
      <c r="N9681" s="1091"/>
      <c r="O9681" s="1091"/>
      <c r="P9681" s="1096"/>
      <c r="Q9681" s="1096"/>
      <c r="R9681" s="1096"/>
      <c r="S9681" s="1091"/>
    </row>
    <row r="9682" spans="1:19" x14ac:dyDescent="0.3">
      <c r="A9682" s="1090">
        <v>9677</v>
      </c>
      <c r="B9682" s="1091"/>
      <c r="C9682" s="1091"/>
      <c r="D9682" s="1097"/>
      <c r="E9682" s="1093">
        <f t="shared" si="605"/>
        <v>0</v>
      </c>
      <c r="F9682" s="1094">
        <f t="shared" si="606"/>
        <v>0</v>
      </c>
      <c r="G9682" s="1095">
        <f t="shared" si="607"/>
        <v>0</v>
      </c>
      <c r="H9682" s="1090" t="str">
        <f t="shared" ca="1" si="608"/>
        <v/>
      </c>
      <c r="I9682" s="1109"/>
      <c r="J9682" s="1109"/>
      <c r="K9682" s="1112"/>
      <c r="L9682" s="1091"/>
      <c r="M9682" s="1091"/>
      <c r="N9682" s="1091"/>
      <c r="O9682" s="1091"/>
      <c r="P9682" s="1096"/>
      <c r="Q9682" s="1096"/>
      <c r="R9682" s="1096"/>
      <c r="S9682" s="1091"/>
    </row>
    <row r="9683" spans="1:19" x14ac:dyDescent="0.3">
      <c r="A9683" s="1090">
        <v>9678</v>
      </c>
      <c r="B9683" s="1091"/>
      <c r="C9683" s="1091"/>
      <c r="D9683" s="1097"/>
      <c r="E9683" s="1093">
        <f t="shared" si="605"/>
        <v>0</v>
      </c>
      <c r="F9683" s="1094">
        <f t="shared" si="606"/>
        <v>0</v>
      </c>
      <c r="G9683" s="1095">
        <f t="shared" si="607"/>
        <v>0</v>
      </c>
      <c r="H9683" s="1090" t="str">
        <f t="shared" ca="1" si="608"/>
        <v/>
      </c>
      <c r="I9683" s="1109"/>
      <c r="J9683" s="1109"/>
      <c r="K9683" s="1112"/>
      <c r="L9683" s="1091"/>
      <c r="M9683" s="1091"/>
      <c r="N9683" s="1091"/>
      <c r="O9683" s="1091"/>
      <c r="P9683" s="1096"/>
      <c r="Q9683" s="1096"/>
      <c r="R9683" s="1096"/>
      <c r="S9683" s="1091"/>
    </row>
    <row r="9684" spans="1:19" x14ac:dyDescent="0.3">
      <c r="A9684" s="1090">
        <v>9679</v>
      </c>
      <c r="B9684" s="1091"/>
      <c r="C9684" s="1091"/>
      <c r="D9684" s="1097"/>
      <c r="E9684" s="1093">
        <f t="shared" si="605"/>
        <v>0</v>
      </c>
      <c r="F9684" s="1094">
        <f t="shared" si="606"/>
        <v>0</v>
      </c>
      <c r="G9684" s="1095">
        <f t="shared" si="607"/>
        <v>0</v>
      </c>
      <c r="H9684" s="1090" t="str">
        <f t="shared" ca="1" si="608"/>
        <v/>
      </c>
      <c r="I9684" s="1109"/>
      <c r="J9684" s="1109"/>
      <c r="K9684" s="1112"/>
      <c r="L9684" s="1091"/>
      <c r="M9684" s="1091"/>
      <c r="N9684" s="1091"/>
      <c r="O9684" s="1091"/>
      <c r="P9684" s="1096"/>
      <c r="Q9684" s="1096"/>
      <c r="R9684" s="1096"/>
      <c r="S9684" s="1091"/>
    </row>
    <row r="9685" spans="1:19" x14ac:dyDescent="0.3">
      <c r="A9685" s="1090">
        <v>9680</v>
      </c>
      <c r="B9685" s="1091"/>
      <c r="C9685" s="1091"/>
      <c r="D9685" s="1097"/>
      <c r="E9685" s="1093">
        <f t="shared" si="605"/>
        <v>0</v>
      </c>
      <c r="F9685" s="1094">
        <f t="shared" si="606"/>
        <v>0</v>
      </c>
      <c r="G9685" s="1095">
        <f t="shared" si="607"/>
        <v>0</v>
      </c>
      <c r="H9685" s="1090" t="str">
        <f t="shared" ca="1" si="608"/>
        <v/>
      </c>
      <c r="I9685" s="1109"/>
      <c r="J9685" s="1109"/>
      <c r="K9685" s="1112"/>
      <c r="L9685" s="1091"/>
      <c r="M9685" s="1091"/>
      <c r="N9685" s="1091"/>
      <c r="O9685" s="1091"/>
      <c r="P9685" s="1096"/>
      <c r="Q9685" s="1096"/>
      <c r="R9685" s="1096"/>
      <c r="S9685" s="1091"/>
    </row>
    <row r="9686" spans="1:19" x14ac:dyDescent="0.3">
      <c r="A9686" s="1090">
        <v>9681</v>
      </c>
      <c r="B9686" s="1091"/>
      <c r="C9686" s="1091"/>
      <c r="D9686" s="1097"/>
      <c r="E9686" s="1093">
        <f t="shared" si="605"/>
        <v>0</v>
      </c>
      <c r="F9686" s="1094">
        <f t="shared" si="606"/>
        <v>0</v>
      </c>
      <c r="G9686" s="1095">
        <f t="shared" si="607"/>
        <v>0</v>
      </c>
      <c r="H9686" s="1090" t="str">
        <f t="shared" ca="1" si="608"/>
        <v/>
      </c>
      <c r="I9686" s="1109"/>
      <c r="J9686" s="1109"/>
      <c r="K9686" s="1112"/>
      <c r="L9686" s="1091"/>
      <c r="M9686" s="1091"/>
      <c r="N9686" s="1091"/>
      <c r="O9686" s="1091"/>
      <c r="P9686" s="1096"/>
      <c r="Q9686" s="1096"/>
      <c r="R9686" s="1096"/>
      <c r="S9686" s="1091"/>
    </row>
    <row r="9687" spans="1:19" x14ac:dyDescent="0.3">
      <c r="A9687" s="1090">
        <v>9682</v>
      </c>
      <c r="B9687" s="1091"/>
      <c r="C9687" s="1091"/>
      <c r="D9687" s="1097"/>
      <c r="E9687" s="1093">
        <f t="shared" si="605"/>
        <v>0</v>
      </c>
      <c r="F9687" s="1094">
        <f t="shared" si="606"/>
        <v>0</v>
      </c>
      <c r="G9687" s="1095">
        <f t="shared" si="607"/>
        <v>0</v>
      </c>
      <c r="H9687" s="1090" t="str">
        <f t="shared" ca="1" si="608"/>
        <v/>
      </c>
      <c r="I9687" s="1109"/>
      <c r="J9687" s="1109"/>
      <c r="K9687" s="1112"/>
      <c r="L9687" s="1091"/>
      <c r="M9687" s="1091"/>
      <c r="N9687" s="1091"/>
      <c r="O9687" s="1091"/>
      <c r="P9687" s="1096"/>
      <c r="Q9687" s="1096"/>
      <c r="R9687" s="1096"/>
      <c r="S9687" s="1091"/>
    </row>
    <row r="9688" spans="1:19" x14ac:dyDescent="0.3">
      <c r="A9688" s="1090">
        <v>9683</v>
      </c>
      <c r="B9688" s="1091"/>
      <c r="C9688" s="1091"/>
      <c r="D9688" s="1097"/>
      <c r="E9688" s="1093">
        <f t="shared" si="605"/>
        <v>0</v>
      </c>
      <c r="F9688" s="1094">
        <f t="shared" si="606"/>
        <v>0</v>
      </c>
      <c r="G9688" s="1095">
        <f t="shared" si="607"/>
        <v>0</v>
      </c>
      <c r="H9688" s="1090" t="str">
        <f t="shared" ca="1" si="608"/>
        <v/>
      </c>
      <c r="I9688" s="1109"/>
      <c r="J9688" s="1109"/>
      <c r="K9688" s="1112"/>
      <c r="L9688" s="1091"/>
      <c r="M9688" s="1091"/>
      <c r="N9688" s="1091"/>
      <c r="O9688" s="1091"/>
      <c r="P9688" s="1096"/>
      <c r="Q9688" s="1096"/>
      <c r="R9688" s="1096"/>
      <c r="S9688" s="1091"/>
    </row>
    <row r="9689" spans="1:19" x14ac:dyDescent="0.3">
      <c r="A9689" s="1090">
        <v>9684</v>
      </c>
      <c r="B9689" s="1091"/>
      <c r="C9689" s="1091"/>
      <c r="D9689" s="1097"/>
      <c r="E9689" s="1093">
        <f t="shared" si="605"/>
        <v>0</v>
      </c>
      <c r="F9689" s="1094">
        <f t="shared" si="606"/>
        <v>0</v>
      </c>
      <c r="G9689" s="1095">
        <f t="shared" si="607"/>
        <v>0</v>
      </c>
      <c r="H9689" s="1090" t="str">
        <f t="shared" ca="1" si="608"/>
        <v/>
      </c>
      <c r="I9689" s="1109"/>
      <c r="J9689" s="1109"/>
      <c r="K9689" s="1112"/>
      <c r="L9689" s="1091"/>
      <c r="M9689" s="1091"/>
      <c r="N9689" s="1091"/>
      <c r="O9689" s="1091"/>
      <c r="P9689" s="1096"/>
      <c r="Q9689" s="1096"/>
      <c r="R9689" s="1096"/>
      <c r="S9689" s="1091"/>
    </row>
    <row r="9690" spans="1:19" x14ac:dyDescent="0.3">
      <c r="A9690" s="1090">
        <v>9685</v>
      </c>
      <c r="B9690" s="1091"/>
      <c r="C9690" s="1091"/>
      <c r="D9690" s="1097"/>
      <c r="E9690" s="1093">
        <f t="shared" si="605"/>
        <v>0</v>
      </c>
      <c r="F9690" s="1094">
        <f t="shared" si="606"/>
        <v>0</v>
      </c>
      <c r="G9690" s="1095">
        <f t="shared" si="607"/>
        <v>0</v>
      </c>
      <c r="H9690" s="1090" t="str">
        <f t="shared" ca="1" si="608"/>
        <v/>
      </c>
      <c r="I9690" s="1109"/>
      <c r="J9690" s="1109"/>
      <c r="K9690" s="1112"/>
      <c r="L9690" s="1091"/>
      <c r="M9690" s="1091"/>
      <c r="N9690" s="1091"/>
      <c r="O9690" s="1091"/>
      <c r="P9690" s="1096"/>
      <c r="Q9690" s="1096"/>
      <c r="R9690" s="1096"/>
      <c r="S9690" s="1091"/>
    </row>
    <row r="9691" spans="1:19" x14ac:dyDescent="0.3">
      <c r="A9691" s="1090">
        <v>9686</v>
      </c>
      <c r="B9691" s="1091"/>
      <c r="C9691" s="1091"/>
      <c r="D9691" s="1097"/>
      <c r="E9691" s="1093">
        <f t="shared" si="605"/>
        <v>0</v>
      </c>
      <c r="F9691" s="1094">
        <f t="shared" si="606"/>
        <v>0</v>
      </c>
      <c r="G9691" s="1095">
        <f t="shared" si="607"/>
        <v>0</v>
      </c>
      <c r="H9691" s="1090" t="str">
        <f t="shared" ca="1" si="608"/>
        <v/>
      </c>
      <c r="I9691" s="1109"/>
      <c r="J9691" s="1109"/>
      <c r="K9691" s="1112"/>
      <c r="L9691" s="1091"/>
      <c r="M9691" s="1091"/>
      <c r="N9691" s="1091"/>
      <c r="O9691" s="1091"/>
      <c r="P9691" s="1096"/>
      <c r="Q9691" s="1096"/>
      <c r="R9691" s="1096"/>
      <c r="S9691" s="1091"/>
    </row>
    <row r="9692" spans="1:19" x14ac:dyDescent="0.3">
      <c r="A9692" s="1090">
        <v>9687</v>
      </c>
      <c r="B9692" s="1091"/>
      <c r="C9692" s="1091"/>
      <c r="D9692" s="1097"/>
      <c r="E9692" s="1093">
        <f t="shared" si="605"/>
        <v>0</v>
      </c>
      <c r="F9692" s="1094">
        <f t="shared" si="606"/>
        <v>0</v>
      </c>
      <c r="G9692" s="1095">
        <f t="shared" si="607"/>
        <v>0</v>
      </c>
      <c r="H9692" s="1090" t="str">
        <f t="shared" ca="1" si="608"/>
        <v/>
      </c>
      <c r="I9692" s="1109"/>
      <c r="J9692" s="1109"/>
      <c r="K9692" s="1112"/>
      <c r="L9692" s="1091"/>
      <c r="M9692" s="1091"/>
      <c r="N9692" s="1091"/>
      <c r="O9692" s="1091"/>
      <c r="P9692" s="1096"/>
      <c r="Q9692" s="1096"/>
      <c r="R9692" s="1096"/>
      <c r="S9692" s="1091"/>
    </row>
    <row r="9693" spans="1:19" x14ac:dyDescent="0.3">
      <c r="A9693" s="1090">
        <v>9688</v>
      </c>
      <c r="B9693" s="1091"/>
      <c r="C9693" s="1091"/>
      <c r="D9693" s="1097"/>
      <c r="E9693" s="1093">
        <f t="shared" si="605"/>
        <v>0</v>
      </c>
      <c r="F9693" s="1094">
        <f t="shared" si="606"/>
        <v>0</v>
      </c>
      <c r="G9693" s="1095">
        <f t="shared" si="607"/>
        <v>0</v>
      </c>
      <c r="H9693" s="1090" t="str">
        <f t="shared" ca="1" si="608"/>
        <v/>
      </c>
      <c r="I9693" s="1109"/>
      <c r="J9693" s="1109"/>
      <c r="K9693" s="1112"/>
      <c r="L9693" s="1091"/>
      <c r="M9693" s="1091"/>
      <c r="N9693" s="1091"/>
      <c r="O9693" s="1091"/>
      <c r="P9693" s="1096"/>
      <c r="Q9693" s="1096"/>
      <c r="R9693" s="1096"/>
      <c r="S9693" s="1091"/>
    </row>
    <row r="9694" spans="1:19" x14ac:dyDescent="0.3">
      <c r="A9694" s="1090">
        <v>9689</v>
      </c>
      <c r="B9694" s="1091"/>
      <c r="C9694" s="1091"/>
      <c r="D9694" s="1097"/>
      <c r="E9694" s="1093">
        <f t="shared" si="605"/>
        <v>0</v>
      </c>
      <c r="F9694" s="1094">
        <f t="shared" si="606"/>
        <v>0</v>
      </c>
      <c r="G9694" s="1095">
        <f t="shared" si="607"/>
        <v>0</v>
      </c>
      <c r="H9694" s="1090" t="str">
        <f t="shared" ca="1" si="608"/>
        <v/>
      </c>
      <c r="I9694" s="1109"/>
      <c r="J9694" s="1109"/>
      <c r="K9694" s="1112"/>
      <c r="L9694" s="1091"/>
      <c r="M9694" s="1091"/>
      <c r="N9694" s="1091"/>
      <c r="O9694" s="1091"/>
      <c r="P9694" s="1096"/>
      <c r="Q9694" s="1096"/>
      <c r="R9694" s="1096"/>
      <c r="S9694" s="1091"/>
    </row>
    <row r="9695" spans="1:19" x14ac:dyDescent="0.3">
      <c r="A9695" s="1090">
        <v>9690</v>
      </c>
      <c r="B9695" s="1091"/>
      <c r="C9695" s="1091"/>
      <c r="D9695" s="1097"/>
      <c r="E9695" s="1093">
        <f t="shared" si="605"/>
        <v>0</v>
      </c>
      <c r="F9695" s="1094">
        <f t="shared" si="606"/>
        <v>0</v>
      </c>
      <c r="G9695" s="1095">
        <f t="shared" si="607"/>
        <v>0</v>
      </c>
      <c r="H9695" s="1090" t="str">
        <f t="shared" ca="1" si="608"/>
        <v/>
      </c>
      <c r="I9695" s="1109"/>
      <c r="J9695" s="1109"/>
      <c r="K9695" s="1112"/>
      <c r="L9695" s="1091"/>
      <c r="M9695" s="1091"/>
      <c r="N9695" s="1091"/>
      <c r="O9695" s="1091"/>
      <c r="P9695" s="1096"/>
      <c r="Q9695" s="1096"/>
      <c r="R9695" s="1096"/>
      <c r="S9695" s="1091"/>
    </row>
    <row r="9696" spans="1:19" x14ac:dyDescent="0.3">
      <c r="A9696" s="1090">
        <v>9691</v>
      </c>
      <c r="B9696" s="1091"/>
      <c r="C9696" s="1091"/>
      <c r="D9696" s="1097"/>
      <c r="E9696" s="1093">
        <f t="shared" si="605"/>
        <v>0</v>
      </c>
      <c r="F9696" s="1094">
        <f t="shared" si="606"/>
        <v>0</v>
      </c>
      <c r="G9696" s="1095">
        <f t="shared" si="607"/>
        <v>0</v>
      </c>
      <c r="H9696" s="1090" t="str">
        <f t="shared" ca="1" si="608"/>
        <v/>
      </c>
      <c r="I9696" s="1109"/>
      <c r="J9696" s="1109"/>
      <c r="K9696" s="1112"/>
      <c r="L9696" s="1091"/>
      <c r="M9696" s="1091"/>
      <c r="N9696" s="1091"/>
      <c r="O9696" s="1091"/>
      <c r="P9696" s="1096"/>
      <c r="Q9696" s="1096"/>
      <c r="R9696" s="1096"/>
      <c r="S9696" s="1091"/>
    </row>
    <row r="9697" spans="1:19" x14ac:dyDescent="0.3">
      <c r="A9697" s="1090">
        <v>9692</v>
      </c>
      <c r="B9697" s="1091"/>
      <c r="C9697" s="1091"/>
      <c r="D9697" s="1097"/>
      <c r="E9697" s="1093">
        <f t="shared" si="605"/>
        <v>0</v>
      </c>
      <c r="F9697" s="1094">
        <f t="shared" si="606"/>
        <v>0</v>
      </c>
      <c r="G9697" s="1095">
        <f t="shared" si="607"/>
        <v>0</v>
      </c>
      <c r="H9697" s="1090" t="str">
        <f t="shared" ca="1" si="608"/>
        <v/>
      </c>
      <c r="I9697" s="1109"/>
      <c r="J9697" s="1109"/>
      <c r="K9697" s="1112"/>
      <c r="L9697" s="1091"/>
      <c r="M9697" s="1091"/>
      <c r="N9697" s="1091"/>
      <c r="O9697" s="1091"/>
      <c r="P9697" s="1096"/>
      <c r="Q9697" s="1096"/>
      <c r="R9697" s="1096"/>
      <c r="S9697" s="1091"/>
    </row>
    <row r="9698" spans="1:19" x14ac:dyDescent="0.3">
      <c r="A9698" s="1090">
        <v>9693</v>
      </c>
      <c r="B9698" s="1091"/>
      <c r="C9698" s="1091"/>
      <c r="D9698" s="1097"/>
      <c r="E9698" s="1093">
        <f t="shared" si="605"/>
        <v>0</v>
      </c>
      <c r="F9698" s="1094">
        <f t="shared" si="606"/>
        <v>0</v>
      </c>
      <c r="G9698" s="1095">
        <f t="shared" si="607"/>
        <v>0</v>
      </c>
      <c r="H9698" s="1090" t="str">
        <f t="shared" ca="1" si="608"/>
        <v/>
      </c>
      <c r="I9698" s="1109"/>
      <c r="J9698" s="1109"/>
      <c r="K9698" s="1112"/>
      <c r="L9698" s="1091"/>
      <c r="M9698" s="1091"/>
      <c r="N9698" s="1091"/>
      <c r="O9698" s="1091"/>
      <c r="P9698" s="1096"/>
      <c r="Q9698" s="1096"/>
      <c r="R9698" s="1096"/>
      <c r="S9698" s="1091"/>
    </row>
    <row r="9699" spans="1:19" x14ac:dyDescent="0.3">
      <c r="A9699" s="1090">
        <v>9694</v>
      </c>
      <c r="B9699" s="1091"/>
      <c r="C9699" s="1091"/>
      <c r="D9699" s="1097"/>
      <c r="E9699" s="1093">
        <f t="shared" si="605"/>
        <v>0</v>
      </c>
      <c r="F9699" s="1094">
        <f t="shared" si="606"/>
        <v>0</v>
      </c>
      <c r="G9699" s="1095">
        <f t="shared" si="607"/>
        <v>0</v>
      </c>
      <c r="H9699" s="1090" t="str">
        <f t="shared" ca="1" si="608"/>
        <v/>
      </c>
      <c r="I9699" s="1109"/>
      <c r="J9699" s="1109"/>
      <c r="K9699" s="1112"/>
      <c r="L9699" s="1091"/>
      <c r="M9699" s="1091"/>
      <c r="N9699" s="1091"/>
      <c r="O9699" s="1091"/>
      <c r="P9699" s="1096"/>
      <c r="Q9699" s="1096"/>
      <c r="R9699" s="1096"/>
      <c r="S9699" s="1091"/>
    </row>
    <row r="9700" spans="1:19" x14ac:dyDescent="0.3">
      <c r="A9700" s="1090">
        <v>9695</v>
      </c>
      <c r="B9700" s="1091"/>
      <c r="C9700" s="1091"/>
      <c r="D9700" s="1097"/>
      <c r="E9700" s="1093">
        <f t="shared" si="605"/>
        <v>0</v>
      </c>
      <c r="F9700" s="1094">
        <f t="shared" si="606"/>
        <v>0</v>
      </c>
      <c r="G9700" s="1095">
        <f t="shared" si="607"/>
        <v>0</v>
      </c>
      <c r="H9700" s="1090" t="str">
        <f t="shared" ca="1" si="608"/>
        <v/>
      </c>
      <c r="I9700" s="1109"/>
      <c r="J9700" s="1109"/>
      <c r="K9700" s="1112"/>
      <c r="L9700" s="1091"/>
      <c r="M9700" s="1091"/>
      <c r="N9700" s="1091"/>
      <c r="O9700" s="1091"/>
      <c r="P9700" s="1096"/>
      <c r="Q9700" s="1096"/>
      <c r="R9700" s="1096"/>
      <c r="S9700" s="1091"/>
    </row>
    <row r="9701" spans="1:19" x14ac:dyDescent="0.3">
      <c r="A9701" s="1090">
        <v>9696</v>
      </c>
      <c r="B9701" s="1091"/>
      <c r="C9701" s="1091"/>
      <c r="D9701" s="1097"/>
      <c r="E9701" s="1093">
        <f t="shared" si="605"/>
        <v>0</v>
      </c>
      <c r="F9701" s="1094">
        <f t="shared" si="606"/>
        <v>0</v>
      </c>
      <c r="G9701" s="1095">
        <f t="shared" si="607"/>
        <v>0</v>
      </c>
      <c r="H9701" s="1090" t="str">
        <f t="shared" ca="1" si="608"/>
        <v/>
      </c>
      <c r="I9701" s="1109"/>
      <c r="J9701" s="1109"/>
      <c r="K9701" s="1112"/>
      <c r="L9701" s="1091"/>
      <c r="M9701" s="1091"/>
      <c r="N9701" s="1091"/>
      <c r="O9701" s="1091"/>
      <c r="P9701" s="1096"/>
      <c r="Q9701" s="1096"/>
      <c r="R9701" s="1096"/>
      <c r="S9701" s="1091"/>
    </row>
    <row r="9702" spans="1:19" x14ac:dyDescent="0.3">
      <c r="A9702" s="1090">
        <v>9697</v>
      </c>
      <c r="B9702" s="1091"/>
      <c r="C9702" s="1091"/>
      <c r="D9702" s="1097"/>
      <c r="E9702" s="1093">
        <f t="shared" si="605"/>
        <v>0</v>
      </c>
      <c r="F9702" s="1094">
        <f t="shared" si="606"/>
        <v>0</v>
      </c>
      <c r="G9702" s="1095">
        <f t="shared" si="607"/>
        <v>0</v>
      </c>
      <c r="H9702" s="1090" t="str">
        <f t="shared" ca="1" si="608"/>
        <v/>
      </c>
      <c r="I9702" s="1109"/>
      <c r="J9702" s="1109"/>
      <c r="K9702" s="1112"/>
      <c r="L9702" s="1091"/>
      <c r="M9702" s="1091"/>
      <c r="N9702" s="1091"/>
      <c r="O9702" s="1091"/>
      <c r="P9702" s="1096"/>
      <c r="Q9702" s="1096"/>
      <c r="R9702" s="1096"/>
      <c r="S9702" s="1091"/>
    </row>
    <row r="9703" spans="1:19" x14ac:dyDescent="0.3">
      <c r="A9703" s="1090">
        <v>9698</v>
      </c>
      <c r="B9703" s="1091"/>
      <c r="C9703" s="1091"/>
      <c r="D9703" s="1097"/>
      <c r="E9703" s="1093">
        <f t="shared" si="605"/>
        <v>0</v>
      </c>
      <c r="F9703" s="1094">
        <f t="shared" si="606"/>
        <v>0</v>
      </c>
      <c r="G9703" s="1095">
        <f t="shared" si="607"/>
        <v>0</v>
      </c>
      <c r="H9703" s="1090" t="str">
        <f t="shared" ca="1" si="608"/>
        <v/>
      </c>
      <c r="I9703" s="1109"/>
      <c r="J9703" s="1109"/>
      <c r="K9703" s="1112"/>
      <c r="L9703" s="1091"/>
      <c r="M9703" s="1091"/>
      <c r="N9703" s="1091"/>
      <c r="O9703" s="1091"/>
      <c r="P9703" s="1096"/>
      <c r="Q9703" s="1096"/>
      <c r="R9703" s="1096"/>
      <c r="S9703" s="1091"/>
    </row>
    <row r="9704" spans="1:19" x14ac:dyDescent="0.3">
      <c r="A9704" s="1090">
        <v>9699</v>
      </c>
      <c r="B9704" s="1091"/>
      <c r="C9704" s="1091"/>
      <c r="D9704" s="1097"/>
      <c r="E9704" s="1093">
        <f t="shared" si="605"/>
        <v>0</v>
      </c>
      <c r="F9704" s="1094">
        <f t="shared" si="606"/>
        <v>0</v>
      </c>
      <c r="G9704" s="1095">
        <f t="shared" si="607"/>
        <v>0</v>
      </c>
      <c r="H9704" s="1090" t="str">
        <f t="shared" ca="1" si="608"/>
        <v/>
      </c>
      <c r="I9704" s="1109"/>
      <c r="J9704" s="1109"/>
      <c r="K9704" s="1112"/>
      <c r="L9704" s="1091"/>
      <c r="M9704" s="1091"/>
      <c r="N9704" s="1091"/>
      <c r="O9704" s="1091"/>
      <c r="P9704" s="1096"/>
      <c r="Q9704" s="1096"/>
      <c r="R9704" s="1096"/>
      <c r="S9704" s="1091"/>
    </row>
    <row r="9705" spans="1:19" x14ac:dyDescent="0.3">
      <c r="A9705" s="1090">
        <v>9700</v>
      </c>
      <c r="B9705" s="1091"/>
      <c r="C9705" s="1091"/>
      <c r="D9705" s="1097"/>
      <c r="E9705" s="1093">
        <f t="shared" si="605"/>
        <v>0</v>
      </c>
      <c r="F9705" s="1094">
        <f t="shared" si="606"/>
        <v>0</v>
      </c>
      <c r="G9705" s="1095">
        <f t="shared" si="607"/>
        <v>0</v>
      </c>
      <c r="H9705" s="1090" t="str">
        <f t="shared" ca="1" si="608"/>
        <v/>
      </c>
      <c r="I9705" s="1109"/>
      <c r="J9705" s="1109"/>
      <c r="K9705" s="1112"/>
      <c r="L9705" s="1091"/>
      <c r="M9705" s="1091"/>
      <c r="N9705" s="1091"/>
      <c r="O9705" s="1091"/>
      <c r="P9705" s="1096"/>
      <c r="Q9705" s="1096"/>
      <c r="R9705" s="1096"/>
      <c r="S9705" s="1091"/>
    </row>
    <row r="9706" spans="1:19" x14ac:dyDescent="0.3">
      <c r="A9706" s="1090">
        <v>9701</v>
      </c>
      <c r="B9706" s="1091"/>
      <c r="C9706" s="1091"/>
      <c r="D9706" s="1097"/>
      <c r="E9706" s="1093">
        <f t="shared" si="605"/>
        <v>0</v>
      </c>
      <c r="F9706" s="1094">
        <f t="shared" si="606"/>
        <v>0</v>
      </c>
      <c r="G9706" s="1095">
        <f t="shared" si="607"/>
        <v>0</v>
      </c>
      <c r="H9706" s="1090" t="str">
        <f t="shared" ca="1" si="608"/>
        <v/>
      </c>
      <c r="I9706" s="1109"/>
      <c r="J9706" s="1109"/>
      <c r="K9706" s="1112"/>
      <c r="L9706" s="1091"/>
      <c r="M9706" s="1091"/>
      <c r="N9706" s="1091"/>
      <c r="O9706" s="1091"/>
      <c r="P9706" s="1096"/>
      <c r="Q9706" s="1096"/>
      <c r="R9706" s="1096"/>
      <c r="S9706" s="1091"/>
    </row>
    <row r="9707" spans="1:19" x14ac:dyDescent="0.3">
      <c r="A9707" s="1090">
        <v>9702</v>
      </c>
      <c r="B9707" s="1091"/>
      <c r="C9707" s="1091"/>
      <c r="D9707" s="1097"/>
      <c r="E9707" s="1093">
        <f t="shared" si="605"/>
        <v>0</v>
      </c>
      <c r="F9707" s="1094">
        <f t="shared" si="606"/>
        <v>0</v>
      </c>
      <c r="G9707" s="1095">
        <f t="shared" si="607"/>
        <v>0</v>
      </c>
      <c r="H9707" s="1090" t="str">
        <f t="shared" ca="1" si="608"/>
        <v/>
      </c>
      <c r="I9707" s="1109"/>
      <c r="J9707" s="1109"/>
      <c r="K9707" s="1112"/>
      <c r="L9707" s="1091"/>
      <c r="M9707" s="1091"/>
      <c r="N9707" s="1091"/>
      <c r="O9707" s="1091"/>
      <c r="P9707" s="1096"/>
      <c r="Q9707" s="1096"/>
      <c r="R9707" s="1096"/>
      <c r="S9707" s="1091"/>
    </row>
    <row r="9708" spans="1:19" x14ac:dyDescent="0.3">
      <c r="A9708" s="1090">
        <v>9703</v>
      </c>
      <c r="B9708" s="1091"/>
      <c r="C9708" s="1091"/>
      <c r="D9708" s="1097"/>
      <c r="E9708" s="1093">
        <f t="shared" si="605"/>
        <v>0</v>
      </c>
      <c r="F9708" s="1094">
        <f t="shared" si="606"/>
        <v>0</v>
      </c>
      <c r="G9708" s="1095">
        <f t="shared" si="607"/>
        <v>0</v>
      </c>
      <c r="H9708" s="1090" t="str">
        <f t="shared" ca="1" si="608"/>
        <v/>
      </c>
      <c r="I9708" s="1109"/>
      <c r="J9708" s="1109"/>
      <c r="K9708" s="1112"/>
      <c r="L9708" s="1091"/>
      <c r="M9708" s="1091"/>
      <c r="N9708" s="1091"/>
      <c r="O9708" s="1091"/>
      <c r="P9708" s="1096"/>
      <c r="Q9708" s="1096"/>
      <c r="R9708" s="1096"/>
      <c r="S9708" s="1091"/>
    </row>
    <row r="9709" spans="1:19" x14ac:dyDescent="0.3">
      <c r="A9709" s="1090">
        <v>9704</v>
      </c>
      <c r="B9709" s="1091"/>
      <c r="C9709" s="1091"/>
      <c r="D9709" s="1097"/>
      <c r="E9709" s="1093">
        <f t="shared" si="605"/>
        <v>0</v>
      </c>
      <c r="F9709" s="1094">
        <f t="shared" si="606"/>
        <v>0</v>
      </c>
      <c r="G9709" s="1095">
        <f t="shared" si="607"/>
        <v>0</v>
      </c>
      <c r="H9709" s="1090" t="str">
        <f t="shared" ca="1" si="608"/>
        <v/>
      </c>
      <c r="I9709" s="1109"/>
      <c r="J9709" s="1109"/>
      <c r="K9709" s="1112"/>
      <c r="L9709" s="1091"/>
      <c r="M9709" s="1091"/>
      <c r="N9709" s="1091"/>
      <c r="O9709" s="1091"/>
      <c r="P9709" s="1096"/>
      <c r="Q9709" s="1096"/>
      <c r="R9709" s="1096"/>
      <c r="S9709" s="1091"/>
    </row>
    <row r="9710" spans="1:19" x14ac:dyDescent="0.3">
      <c r="A9710" s="1090">
        <v>9705</v>
      </c>
      <c r="B9710" s="1091"/>
      <c r="C9710" s="1091"/>
      <c r="D9710" s="1097"/>
      <c r="E9710" s="1093">
        <f t="shared" si="605"/>
        <v>0</v>
      </c>
      <c r="F9710" s="1094">
        <f t="shared" si="606"/>
        <v>0</v>
      </c>
      <c r="G9710" s="1095">
        <f t="shared" si="607"/>
        <v>0</v>
      </c>
      <c r="H9710" s="1090" t="str">
        <f t="shared" ca="1" si="608"/>
        <v/>
      </c>
      <c r="I9710" s="1109"/>
      <c r="J9710" s="1109"/>
      <c r="K9710" s="1112"/>
      <c r="L9710" s="1091"/>
      <c r="M9710" s="1091"/>
      <c r="N9710" s="1091"/>
      <c r="O9710" s="1091"/>
      <c r="P9710" s="1096"/>
      <c r="Q9710" s="1096"/>
      <c r="R9710" s="1096"/>
      <c r="S9710" s="1091"/>
    </row>
    <row r="9711" spans="1:19" x14ac:dyDescent="0.3">
      <c r="A9711" s="1090">
        <v>9706</v>
      </c>
      <c r="B9711" s="1091"/>
      <c r="C9711" s="1091"/>
      <c r="D9711" s="1097"/>
      <c r="E9711" s="1093">
        <f t="shared" si="605"/>
        <v>0</v>
      </c>
      <c r="F9711" s="1094">
        <f t="shared" si="606"/>
        <v>0</v>
      </c>
      <c r="G9711" s="1095">
        <f t="shared" si="607"/>
        <v>0</v>
      </c>
      <c r="H9711" s="1090" t="str">
        <f t="shared" ca="1" si="608"/>
        <v/>
      </c>
      <c r="I9711" s="1109"/>
      <c r="J9711" s="1109"/>
      <c r="K9711" s="1112"/>
      <c r="L9711" s="1091"/>
      <c r="M9711" s="1091"/>
      <c r="N9711" s="1091"/>
      <c r="O9711" s="1091"/>
      <c r="P9711" s="1096"/>
      <c r="Q9711" s="1096"/>
      <c r="R9711" s="1096"/>
      <c r="S9711" s="1091"/>
    </row>
    <row r="9712" spans="1:19" x14ac:dyDescent="0.3">
      <c r="A9712" s="1090">
        <v>9707</v>
      </c>
      <c r="B9712" s="1091"/>
      <c r="C9712" s="1091"/>
      <c r="D9712" s="1097"/>
      <c r="E9712" s="1093">
        <f t="shared" si="605"/>
        <v>0</v>
      </c>
      <c r="F9712" s="1094">
        <f t="shared" si="606"/>
        <v>0</v>
      </c>
      <c r="G9712" s="1095">
        <f t="shared" si="607"/>
        <v>0</v>
      </c>
      <c r="H9712" s="1090" t="str">
        <f t="shared" ca="1" si="608"/>
        <v/>
      </c>
      <c r="I9712" s="1109"/>
      <c r="J9712" s="1109"/>
      <c r="K9712" s="1112"/>
      <c r="L9712" s="1091"/>
      <c r="M9712" s="1091"/>
      <c r="N9712" s="1091"/>
      <c r="O9712" s="1091"/>
      <c r="P9712" s="1096"/>
      <c r="Q9712" s="1096"/>
      <c r="R9712" s="1096"/>
      <c r="S9712" s="1091"/>
    </row>
    <row r="9713" spans="1:19" x14ac:dyDescent="0.3">
      <c r="A9713" s="1090">
        <v>9708</v>
      </c>
      <c r="B9713" s="1091"/>
      <c r="C9713" s="1091"/>
      <c r="D9713" s="1097"/>
      <c r="E9713" s="1093">
        <f t="shared" si="605"/>
        <v>0</v>
      </c>
      <c r="F9713" s="1094">
        <f t="shared" si="606"/>
        <v>0</v>
      </c>
      <c r="G9713" s="1095">
        <f t="shared" si="607"/>
        <v>0</v>
      </c>
      <c r="H9713" s="1090" t="str">
        <f t="shared" ca="1" si="608"/>
        <v/>
      </c>
      <c r="I9713" s="1109"/>
      <c r="J9713" s="1109"/>
      <c r="K9713" s="1112"/>
      <c r="L9713" s="1091"/>
      <c r="M9713" s="1091"/>
      <c r="N9713" s="1091"/>
      <c r="O9713" s="1091"/>
      <c r="P9713" s="1096"/>
      <c r="Q9713" s="1096"/>
      <c r="R9713" s="1096"/>
      <c r="S9713" s="1091"/>
    </row>
    <row r="9714" spans="1:19" x14ac:dyDescent="0.3">
      <c r="A9714" s="1090">
        <v>9709</v>
      </c>
      <c r="B9714" s="1091"/>
      <c r="C9714" s="1091"/>
      <c r="D9714" s="1097"/>
      <c r="E9714" s="1093">
        <f t="shared" si="605"/>
        <v>0</v>
      </c>
      <c r="F9714" s="1094">
        <f t="shared" si="606"/>
        <v>0</v>
      </c>
      <c r="G9714" s="1095">
        <f t="shared" si="607"/>
        <v>0</v>
      </c>
      <c r="H9714" s="1090" t="str">
        <f t="shared" ca="1" si="608"/>
        <v/>
      </c>
      <c r="I9714" s="1109"/>
      <c r="J9714" s="1109"/>
      <c r="K9714" s="1112"/>
      <c r="L9714" s="1091"/>
      <c r="M9714" s="1091"/>
      <c r="N9714" s="1091"/>
      <c r="O9714" s="1091"/>
      <c r="P9714" s="1096"/>
      <c r="Q9714" s="1096"/>
      <c r="R9714" s="1096"/>
      <c r="S9714" s="1091"/>
    </row>
    <row r="9715" spans="1:19" x14ac:dyDescent="0.3">
      <c r="A9715" s="1090">
        <v>9710</v>
      </c>
      <c r="B9715" s="1091"/>
      <c r="C9715" s="1091"/>
      <c r="D9715" s="1097"/>
      <c r="E9715" s="1093">
        <f t="shared" si="605"/>
        <v>0</v>
      </c>
      <c r="F9715" s="1094">
        <f t="shared" si="606"/>
        <v>0</v>
      </c>
      <c r="G9715" s="1095">
        <f t="shared" si="607"/>
        <v>0</v>
      </c>
      <c r="H9715" s="1090" t="str">
        <f t="shared" ca="1" si="608"/>
        <v/>
      </c>
      <c r="I9715" s="1109"/>
      <c r="J9715" s="1109"/>
      <c r="K9715" s="1112"/>
      <c r="L9715" s="1091"/>
      <c r="M9715" s="1091"/>
      <c r="N9715" s="1091"/>
      <c r="O9715" s="1091"/>
      <c r="P9715" s="1096"/>
      <c r="Q9715" s="1096"/>
      <c r="R9715" s="1096"/>
      <c r="S9715" s="1091"/>
    </row>
    <row r="9716" spans="1:19" x14ac:dyDescent="0.3">
      <c r="A9716" s="1090">
        <v>9711</v>
      </c>
      <c r="B9716" s="1091"/>
      <c r="C9716" s="1091"/>
      <c r="D9716" s="1097"/>
      <c r="E9716" s="1093">
        <f t="shared" si="605"/>
        <v>0</v>
      </c>
      <c r="F9716" s="1094">
        <f t="shared" si="606"/>
        <v>0</v>
      </c>
      <c r="G9716" s="1095">
        <f t="shared" si="607"/>
        <v>0</v>
      </c>
      <c r="H9716" s="1090" t="str">
        <f t="shared" ca="1" si="608"/>
        <v/>
      </c>
      <c r="I9716" s="1109"/>
      <c r="J9716" s="1109"/>
      <c r="K9716" s="1112"/>
      <c r="L9716" s="1091"/>
      <c r="M9716" s="1091"/>
      <c r="N9716" s="1091"/>
      <c r="O9716" s="1091"/>
      <c r="P9716" s="1096"/>
      <c r="Q9716" s="1096"/>
      <c r="R9716" s="1096"/>
      <c r="S9716" s="1091"/>
    </row>
    <row r="9717" spans="1:19" x14ac:dyDescent="0.3">
      <c r="A9717" s="1090">
        <v>9712</v>
      </c>
      <c r="B9717" s="1091"/>
      <c r="C9717" s="1091"/>
      <c r="D9717" s="1097"/>
      <c r="E9717" s="1093">
        <f t="shared" si="605"/>
        <v>0</v>
      </c>
      <c r="F9717" s="1094">
        <f t="shared" si="606"/>
        <v>0</v>
      </c>
      <c r="G9717" s="1095">
        <f t="shared" si="607"/>
        <v>0</v>
      </c>
      <c r="H9717" s="1090" t="str">
        <f t="shared" ca="1" si="608"/>
        <v/>
      </c>
      <c r="I9717" s="1109"/>
      <c r="J9717" s="1109"/>
      <c r="K9717" s="1112"/>
      <c r="L9717" s="1091"/>
      <c r="M9717" s="1091"/>
      <c r="N9717" s="1091"/>
      <c r="O9717" s="1091"/>
      <c r="P9717" s="1096"/>
      <c r="Q9717" s="1096"/>
      <c r="R9717" s="1096"/>
      <c r="S9717" s="1091"/>
    </row>
    <row r="9718" spans="1:19" x14ac:dyDescent="0.3">
      <c r="A9718" s="1090">
        <v>9713</v>
      </c>
      <c r="B9718" s="1091"/>
      <c r="C9718" s="1091"/>
      <c r="D9718" s="1097"/>
      <c r="E9718" s="1093">
        <f t="shared" si="605"/>
        <v>0</v>
      </c>
      <c r="F9718" s="1094">
        <f t="shared" si="606"/>
        <v>0</v>
      </c>
      <c r="G9718" s="1095">
        <f t="shared" si="607"/>
        <v>0</v>
      </c>
      <c r="H9718" s="1090" t="str">
        <f t="shared" ca="1" si="608"/>
        <v/>
      </c>
      <c r="I9718" s="1109"/>
      <c r="J9718" s="1109"/>
      <c r="K9718" s="1112"/>
      <c r="L9718" s="1091"/>
      <c r="M9718" s="1091"/>
      <c r="N9718" s="1091"/>
      <c r="O9718" s="1091"/>
      <c r="P9718" s="1096"/>
      <c r="Q9718" s="1096"/>
      <c r="R9718" s="1096"/>
      <c r="S9718" s="1091"/>
    </row>
    <row r="9719" spans="1:19" x14ac:dyDescent="0.3">
      <c r="A9719" s="1090">
        <v>9714</v>
      </c>
      <c r="B9719" s="1091"/>
      <c r="C9719" s="1091"/>
      <c r="D9719" s="1097"/>
      <c r="E9719" s="1093">
        <f t="shared" si="605"/>
        <v>0</v>
      </c>
      <c r="F9719" s="1094">
        <f t="shared" si="606"/>
        <v>0</v>
      </c>
      <c r="G9719" s="1095">
        <f t="shared" si="607"/>
        <v>0</v>
      </c>
      <c r="H9719" s="1090" t="str">
        <f t="shared" ca="1" si="608"/>
        <v/>
      </c>
      <c r="I9719" s="1109"/>
      <c r="J9719" s="1109"/>
      <c r="K9719" s="1112"/>
      <c r="L9719" s="1091"/>
      <c r="M9719" s="1091"/>
      <c r="N9719" s="1091"/>
      <c r="O9719" s="1091"/>
      <c r="P9719" s="1096"/>
      <c r="Q9719" s="1096"/>
      <c r="R9719" s="1096"/>
      <c r="S9719" s="1091"/>
    </row>
    <row r="9720" spans="1:19" x14ac:dyDescent="0.3">
      <c r="A9720" s="1090">
        <v>9715</v>
      </c>
      <c r="B9720" s="1091"/>
      <c r="C9720" s="1091"/>
      <c r="D9720" s="1097"/>
      <c r="E9720" s="1093">
        <f t="shared" si="605"/>
        <v>0</v>
      </c>
      <c r="F9720" s="1094">
        <f t="shared" si="606"/>
        <v>0</v>
      </c>
      <c r="G9720" s="1095">
        <f t="shared" si="607"/>
        <v>0</v>
      </c>
      <c r="H9720" s="1090" t="str">
        <f t="shared" ca="1" si="608"/>
        <v/>
      </c>
      <c r="I9720" s="1109"/>
      <c r="J9720" s="1109"/>
      <c r="K9720" s="1112"/>
      <c r="L9720" s="1091"/>
      <c r="M9720" s="1091"/>
      <c r="N9720" s="1091"/>
      <c r="O9720" s="1091"/>
      <c r="P9720" s="1096"/>
      <c r="Q9720" s="1096"/>
      <c r="R9720" s="1096"/>
      <c r="S9720" s="1091"/>
    </row>
    <row r="9721" spans="1:19" x14ac:dyDescent="0.3">
      <c r="A9721" s="1090">
        <v>9716</v>
      </c>
      <c r="B9721" s="1091"/>
      <c r="C9721" s="1091"/>
      <c r="D9721" s="1097"/>
      <c r="E9721" s="1093">
        <f t="shared" si="605"/>
        <v>0</v>
      </c>
      <c r="F9721" s="1094">
        <f t="shared" si="606"/>
        <v>0</v>
      </c>
      <c r="G9721" s="1095">
        <f t="shared" si="607"/>
        <v>0</v>
      </c>
      <c r="H9721" s="1090" t="str">
        <f t="shared" ca="1" si="608"/>
        <v/>
      </c>
      <c r="I9721" s="1109"/>
      <c r="J9721" s="1109"/>
      <c r="K9721" s="1112"/>
      <c r="L9721" s="1091"/>
      <c r="M9721" s="1091"/>
      <c r="N9721" s="1091"/>
      <c r="O9721" s="1091"/>
      <c r="P9721" s="1096"/>
      <c r="Q9721" s="1096"/>
      <c r="R9721" s="1096"/>
      <c r="S9721" s="1091"/>
    </row>
    <row r="9722" spans="1:19" x14ac:dyDescent="0.3">
      <c r="A9722" s="1090">
        <v>9717</v>
      </c>
      <c r="B9722" s="1091"/>
      <c r="C9722" s="1091"/>
      <c r="D9722" s="1097"/>
      <c r="E9722" s="1093">
        <f t="shared" si="605"/>
        <v>0</v>
      </c>
      <c r="F9722" s="1094">
        <f t="shared" si="606"/>
        <v>0</v>
      </c>
      <c r="G9722" s="1095">
        <f t="shared" si="607"/>
        <v>0</v>
      </c>
      <c r="H9722" s="1090" t="str">
        <f t="shared" ca="1" si="608"/>
        <v/>
      </c>
      <c r="I9722" s="1109"/>
      <c r="J9722" s="1109"/>
      <c r="K9722" s="1112"/>
      <c r="L9722" s="1091"/>
      <c r="M9722" s="1091"/>
      <c r="N9722" s="1091"/>
      <c r="O9722" s="1091"/>
      <c r="P9722" s="1096"/>
      <c r="Q9722" s="1096"/>
      <c r="R9722" s="1096"/>
      <c r="S9722" s="1091"/>
    </row>
    <row r="9723" spans="1:19" x14ac:dyDescent="0.3">
      <c r="A9723" s="1090">
        <v>9718</v>
      </c>
      <c r="B9723" s="1091"/>
      <c r="C9723" s="1091"/>
      <c r="D9723" s="1097"/>
      <c r="E9723" s="1093">
        <f t="shared" si="605"/>
        <v>0</v>
      </c>
      <c r="F9723" s="1094">
        <f t="shared" si="606"/>
        <v>0</v>
      </c>
      <c r="G9723" s="1095">
        <f t="shared" si="607"/>
        <v>0</v>
      </c>
      <c r="H9723" s="1090" t="str">
        <f t="shared" ca="1" si="608"/>
        <v/>
      </c>
      <c r="I9723" s="1109"/>
      <c r="J9723" s="1109"/>
      <c r="K9723" s="1112"/>
      <c r="L9723" s="1091"/>
      <c r="M9723" s="1091"/>
      <c r="N9723" s="1091"/>
      <c r="O9723" s="1091"/>
      <c r="P9723" s="1096"/>
      <c r="Q9723" s="1096"/>
      <c r="R9723" s="1096"/>
      <c r="S9723" s="1091"/>
    </row>
    <row r="9724" spans="1:19" x14ac:dyDescent="0.3">
      <c r="A9724" s="1090">
        <v>9719</v>
      </c>
      <c r="B9724" s="1091"/>
      <c r="C9724" s="1091"/>
      <c r="D9724" s="1097"/>
      <c r="E9724" s="1093">
        <f t="shared" si="605"/>
        <v>0</v>
      </c>
      <c r="F9724" s="1094">
        <f t="shared" si="606"/>
        <v>0</v>
      </c>
      <c r="G9724" s="1095">
        <f t="shared" si="607"/>
        <v>0</v>
      </c>
      <c r="H9724" s="1090" t="str">
        <f t="shared" ca="1" si="608"/>
        <v/>
      </c>
      <c r="I9724" s="1109"/>
      <c r="J9724" s="1109"/>
      <c r="K9724" s="1112"/>
      <c r="L9724" s="1091"/>
      <c r="M9724" s="1091"/>
      <c r="N9724" s="1091"/>
      <c r="O9724" s="1091"/>
      <c r="P9724" s="1096"/>
      <c r="Q9724" s="1096"/>
      <c r="R9724" s="1096"/>
      <c r="S9724" s="1091"/>
    </row>
    <row r="9725" spans="1:19" x14ac:dyDescent="0.3">
      <c r="A9725" s="1090">
        <v>9720</v>
      </c>
      <c r="B9725" s="1091"/>
      <c r="C9725" s="1091"/>
      <c r="D9725" s="1097"/>
      <c r="E9725" s="1093">
        <f t="shared" si="605"/>
        <v>0</v>
      </c>
      <c r="F9725" s="1094">
        <f t="shared" si="606"/>
        <v>0</v>
      </c>
      <c r="G9725" s="1095">
        <f t="shared" si="607"/>
        <v>0</v>
      </c>
      <c r="H9725" s="1090" t="str">
        <f t="shared" ca="1" si="608"/>
        <v/>
      </c>
      <c r="I9725" s="1109"/>
      <c r="J9725" s="1109"/>
      <c r="K9725" s="1112"/>
      <c r="L9725" s="1091"/>
      <c r="M9725" s="1091"/>
      <c r="N9725" s="1091"/>
      <c r="O9725" s="1091"/>
      <c r="P9725" s="1096"/>
      <c r="Q9725" s="1096"/>
      <c r="R9725" s="1096"/>
      <c r="S9725" s="1091"/>
    </row>
    <row r="9726" spans="1:19" x14ac:dyDescent="0.3">
      <c r="A9726" s="1090">
        <v>9721</v>
      </c>
      <c r="B9726" s="1091"/>
      <c r="C9726" s="1091"/>
      <c r="D9726" s="1097"/>
      <c r="E9726" s="1093">
        <f t="shared" si="605"/>
        <v>0</v>
      </c>
      <c r="F9726" s="1094">
        <f t="shared" si="606"/>
        <v>0</v>
      </c>
      <c r="G9726" s="1095">
        <f t="shared" si="607"/>
        <v>0</v>
      </c>
      <c r="H9726" s="1090" t="str">
        <f t="shared" ca="1" si="608"/>
        <v/>
      </c>
      <c r="I9726" s="1109"/>
      <c r="J9726" s="1109"/>
      <c r="K9726" s="1112"/>
      <c r="L9726" s="1091"/>
      <c r="M9726" s="1091"/>
      <c r="N9726" s="1091"/>
      <c r="O9726" s="1091"/>
      <c r="P9726" s="1096"/>
      <c r="Q9726" s="1096"/>
      <c r="R9726" s="1096"/>
      <c r="S9726" s="1091"/>
    </row>
    <row r="9727" spans="1:19" x14ac:dyDescent="0.3">
      <c r="A9727" s="1090">
        <v>9722</v>
      </c>
      <c r="B9727" s="1091"/>
      <c r="C9727" s="1091"/>
      <c r="D9727" s="1097"/>
      <c r="E9727" s="1093">
        <f t="shared" si="605"/>
        <v>0</v>
      </c>
      <c r="F9727" s="1094">
        <f t="shared" si="606"/>
        <v>0</v>
      </c>
      <c r="G9727" s="1095">
        <f t="shared" si="607"/>
        <v>0</v>
      </c>
      <c r="H9727" s="1090" t="str">
        <f t="shared" ca="1" si="608"/>
        <v/>
      </c>
      <c r="I9727" s="1109"/>
      <c r="J9727" s="1109"/>
      <c r="K9727" s="1112"/>
      <c r="L9727" s="1091"/>
      <c r="M9727" s="1091"/>
      <c r="N9727" s="1091"/>
      <c r="O9727" s="1091"/>
      <c r="P9727" s="1096"/>
      <c r="Q9727" s="1096"/>
      <c r="R9727" s="1096"/>
      <c r="S9727" s="1091"/>
    </row>
    <row r="9728" spans="1:19" x14ac:dyDescent="0.3">
      <c r="A9728" s="1090">
        <v>9723</v>
      </c>
      <c r="B9728" s="1091"/>
      <c r="C9728" s="1091"/>
      <c r="D9728" s="1097"/>
      <c r="E9728" s="1093">
        <f t="shared" si="605"/>
        <v>0</v>
      </c>
      <c r="F9728" s="1094">
        <f t="shared" si="606"/>
        <v>0</v>
      </c>
      <c r="G9728" s="1095">
        <f t="shared" si="607"/>
        <v>0</v>
      </c>
      <c r="H9728" s="1090" t="str">
        <f t="shared" ca="1" si="608"/>
        <v/>
      </c>
      <c r="I9728" s="1109"/>
      <c r="J9728" s="1109"/>
      <c r="K9728" s="1112"/>
      <c r="L9728" s="1091"/>
      <c r="M9728" s="1091"/>
      <c r="N9728" s="1091"/>
      <c r="O9728" s="1091"/>
      <c r="P9728" s="1096"/>
      <c r="Q9728" s="1096"/>
      <c r="R9728" s="1096"/>
      <c r="S9728" s="1091"/>
    </row>
    <row r="9729" spans="1:19" x14ac:dyDescent="0.3">
      <c r="A9729" s="1090">
        <v>9724</v>
      </c>
      <c r="B9729" s="1091"/>
      <c r="C9729" s="1091"/>
      <c r="D9729" s="1097"/>
      <c r="E9729" s="1093">
        <f t="shared" si="605"/>
        <v>0</v>
      </c>
      <c r="F9729" s="1094">
        <f t="shared" si="606"/>
        <v>0</v>
      </c>
      <c r="G9729" s="1095">
        <f t="shared" si="607"/>
        <v>0</v>
      </c>
      <c r="H9729" s="1090" t="str">
        <f t="shared" ca="1" si="608"/>
        <v/>
      </c>
      <c r="I9729" s="1109"/>
      <c r="J9729" s="1109"/>
      <c r="K9729" s="1112"/>
      <c r="L9729" s="1091"/>
      <c r="M9729" s="1091"/>
      <c r="N9729" s="1091"/>
      <c r="O9729" s="1091"/>
      <c r="P9729" s="1096"/>
      <c r="Q9729" s="1096"/>
      <c r="R9729" s="1096"/>
      <c r="S9729" s="1091"/>
    </row>
    <row r="9730" spans="1:19" x14ac:dyDescent="0.3">
      <c r="A9730" s="1090">
        <v>9725</v>
      </c>
      <c r="B9730" s="1091"/>
      <c r="C9730" s="1091"/>
      <c r="D9730" s="1097"/>
      <c r="E9730" s="1093">
        <f t="shared" si="605"/>
        <v>0</v>
      </c>
      <c r="F9730" s="1094">
        <f t="shared" si="606"/>
        <v>0</v>
      </c>
      <c r="G9730" s="1095">
        <f t="shared" si="607"/>
        <v>0</v>
      </c>
      <c r="H9730" s="1090" t="str">
        <f t="shared" ca="1" si="608"/>
        <v/>
      </c>
      <c r="I9730" s="1109"/>
      <c r="J9730" s="1109"/>
      <c r="K9730" s="1112"/>
      <c r="L9730" s="1091"/>
      <c r="M9730" s="1091"/>
      <c r="N9730" s="1091"/>
      <c r="O9730" s="1091"/>
      <c r="P9730" s="1096"/>
      <c r="Q9730" s="1096"/>
      <c r="R9730" s="1096"/>
      <c r="S9730" s="1091"/>
    </row>
    <row r="9731" spans="1:19" x14ac:dyDescent="0.3">
      <c r="A9731" s="1090">
        <v>9726</v>
      </c>
      <c r="B9731" s="1091"/>
      <c r="C9731" s="1091"/>
      <c r="D9731" s="1097"/>
      <c r="E9731" s="1093">
        <f t="shared" si="605"/>
        <v>0</v>
      </c>
      <c r="F9731" s="1094">
        <f t="shared" si="606"/>
        <v>0</v>
      </c>
      <c r="G9731" s="1095">
        <f t="shared" si="607"/>
        <v>0</v>
      </c>
      <c r="H9731" s="1090" t="str">
        <f t="shared" ca="1" si="608"/>
        <v/>
      </c>
      <c r="I9731" s="1109"/>
      <c r="J9731" s="1109"/>
      <c r="K9731" s="1112"/>
      <c r="L9731" s="1091"/>
      <c r="M9731" s="1091"/>
      <c r="N9731" s="1091"/>
      <c r="O9731" s="1091"/>
      <c r="P9731" s="1096"/>
      <c r="Q9731" s="1096"/>
      <c r="R9731" s="1096"/>
      <c r="S9731" s="1091"/>
    </row>
    <row r="9732" spans="1:19" x14ac:dyDescent="0.3">
      <c r="A9732" s="1090">
        <v>9727</v>
      </c>
      <c r="B9732" s="1091"/>
      <c r="C9732" s="1091"/>
      <c r="D9732" s="1097"/>
      <c r="E9732" s="1093">
        <f t="shared" si="605"/>
        <v>0</v>
      </c>
      <c r="F9732" s="1094">
        <f t="shared" si="606"/>
        <v>0</v>
      </c>
      <c r="G9732" s="1095">
        <f t="shared" si="607"/>
        <v>0</v>
      </c>
      <c r="H9732" s="1090" t="str">
        <f t="shared" ca="1" si="608"/>
        <v/>
      </c>
      <c r="I9732" s="1109"/>
      <c r="J9732" s="1109"/>
      <c r="K9732" s="1112"/>
      <c r="L9732" s="1091"/>
      <c r="M9732" s="1091"/>
      <c r="N9732" s="1091"/>
      <c r="O9732" s="1091"/>
      <c r="P9732" s="1096"/>
      <c r="Q9732" s="1096"/>
      <c r="R9732" s="1096"/>
      <c r="S9732" s="1091"/>
    </row>
    <row r="9733" spans="1:19" x14ac:dyDescent="0.3">
      <c r="A9733" s="1090">
        <v>9728</v>
      </c>
      <c r="B9733" s="1091"/>
      <c r="C9733" s="1091"/>
      <c r="D9733" s="1097"/>
      <c r="E9733" s="1093">
        <f t="shared" si="605"/>
        <v>0</v>
      </c>
      <c r="F9733" s="1094">
        <f t="shared" si="606"/>
        <v>0</v>
      </c>
      <c r="G9733" s="1095">
        <f t="shared" si="607"/>
        <v>0</v>
      </c>
      <c r="H9733" s="1090" t="str">
        <f t="shared" ca="1" si="608"/>
        <v/>
      </c>
      <c r="I9733" s="1109"/>
      <c r="J9733" s="1109"/>
      <c r="K9733" s="1112"/>
      <c r="L9733" s="1091"/>
      <c r="M9733" s="1091"/>
      <c r="N9733" s="1091"/>
      <c r="O9733" s="1091"/>
      <c r="P9733" s="1096"/>
      <c r="Q9733" s="1096"/>
      <c r="R9733" s="1096"/>
      <c r="S9733" s="1091"/>
    </row>
    <row r="9734" spans="1:19" x14ac:dyDescent="0.3">
      <c r="A9734" s="1090">
        <v>9729</v>
      </c>
      <c r="B9734" s="1091"/>
      <c r="C9734" s="1091"/>
      <c r="D9734" s="1097"/>
      <c r="E9734" s="1093">
        <f t="shared" si="605"/>
        <v>0</v>
      </c>
      <c r="F9734" s="1094">
        <f t="shared" si="606"/>
        <v>0</v>
      </c>
      <c r="G9734" s="1095">
        <f t="shared" si="607"/>
        <v>0</v>
      </c>
      <c r="H9734" s="1090" t="str">
        <f t="shared" ca="1" si="608"/>
        <v/>
      </c>
      <c r="I9734" s="1109"/>
      <c r="J9734" s="1109"/>
      <c r="K9734" s="1112"/>
      <c r="L9734" s="1091"/>
      <c r="M9734" s="1091"/>
      <c r="N9734" s="1091"/>
      <c r="O9734" s="1091"/>
      <c r="P9734" s="1096"/>
      <c r="Q9734" s="1096"/>
      <c r="R9734" s="1096"/>
      <c r="S9734" s="1091"/>
    </row>
    <row r="9735" spans="1:19" x14ac:dyDescent="0.3">
      <c r="A9735" s="1090">
        <v>9730</v>
      </c>
      <c r="B9735" s="1091"/>
      <c r="C9735" s="1091"/>
      <c r="D9735" s="1097"/>
      <c r="E9735" s="1093">
        <f t="shared" ref="E9735:E9798" si="609">D9735</f>
        <v>0</v>
      </c>
      <c r="F9735" s="1094">
        <f t="shared" ref="F9735:F9798" si="610">D9735</f>
        <v>0</v>
      </c>
      <c r="G9735" s="1095">
        <f t="shared" ref="G9735:G9798" si="611">D9735</f>
        <v>0</v>
      </c>
      <c r="H9735" s="1090" t="str">
        <f t="shared" ref="H9735:H9798" ca="1" si="612">IF(ISBLANK(D9735),"",DATEDIF(G9735,TODAY(),"y"))</f>
        <v/>
      </c>
      <c r="I9735" s="1109"/>
      <c r="J9735" s="1109"/>
      <c r="K9735" s="1112"/>
      <c r="L9735" s="1091"/>
      <c r="M9735" s="1091"/>
      <c r="N9735" s="1091"/>
      <c r="O9735" s="1091"/>
      <c r="P9735" s="1096"/>
      <c r="Q9735" s="1096"/>
      <c r="R9735" s="1096"/>
      <c r="S9735" s="1091"/>
    </row>
    <row r="9736" spans="1:19" x14ac:dyDescent="0.3">
      <c r="A9736" s="1090">
        <v>9731</v>
      </c>
      <c r="B9736" s="1091"/>
      <c r="C9736" s="1091"/>
      <c r="D9736" s="1097"/>
      <c r="E9736" s="1093">
        <f t="shared" si="609"/>
        <v>0</v>
      </c>
      <c r="F9736" s="1094">
        <f t="shared" si="610"/>
        <v>0</v>
      </c>
      <c r="G9736" s="1095">
        <f t="shared" si="611"/>
        <v>0</v>
      </c>
      <c r="H9736" s="1090" t="str">
        <f t="shared" ca="1" si="612"/>
        <v/>
      </c>
      <c r="I9736" s="1109"/>
      <c r="J9736" s="1109"/>
      <c r="K9736" s="1112"/>
      <c r="L9736" s="1091"/>
      <c r="M9736" s="1091"/>
      <c r="N9736" s="1091"/>
      <c r="O9736" s="1091"/>
      <c r="P9736" s="1096"/>
      <c r="Q9736" s="1096"/>
      <c r="R9736" s="1096"/>
      <c r="S9736" s="1091"/>
    </row>
    <row r="9737" spans="1:19" x14ac:dyDescent="0.3">
      <c r="A9737" s="1090">
        <v>9732</v>
      </c>
      <c r="B9737" s="1091"/>
      <c r="C9737" s="1091"/>
      <c r="D9737" s="1097"/>
      <c r="E9737" s="1093">
        <f t="shared" si="609"/>
        <v>0</v>
      </c>
      <c r="F9737" s="1094">
        <f t="shared" si="610"/>
        <v>0</v>
      </c>
      <c r="G9737" s="1095">
        <f t="shared" si="611"/>
        <v>0</v>
      </c>
      <c r="H9737" s="1090" t="str">
        <f t="shared" ca="1" si="612"/>
        <v/>
      </c>
      <c r="I9737" s="1109"/>
      <c r="J9737" s="1109"/>
      <c r="K9737" s="1112"/>
      <c r="L9737" s="1091"/>
      <c r="M9737" s="1091"/>
      <c r="N9737" s="1091"/>
      <c r="O9737" s="1091"/>
      <c r="P9737" s="1096"/>
      <c r="Q9737" s="1096"/>
      <c r="R9737" s="1096"/>
      <c r="S9737" s="1091"/>
    </row>
    <row r="9738" spans="1:19" x14ac:dyDescent="0.3">
      <c r="A9738" s="1090">
        <v>9733</v>
      </c>
      <c r="B9738" s="1091"/>
      <c r="C9738" s="1091"/>
      <c r="D9738" s="1097"/>
      <c r="E9738" s="1093">
        <f t="shared" si="609"/>
        <v>0</v>
      </c>
      <c r="F9738" s="1094">
        <f t="shared" si="610"/>
        <v>0</v>
      </c>
      <c r="G9738" s="1095">
        <f t="shared" si="611"/>
        <v>0</v>
      </c>
      <c r="H9738" s="1090" t="str">
        <f t="shared" ca="1" si="612"/>
        <v/>
      </c>
      <c r="I9738" s="1109"/>
      <c r="J9738" s="1109"/>
      <c r="K9738" s="1112"/>
      <c r="L9738" s="1091"/>
      <c r="M9738" s="1091"/>
      <c r="N9738" s="1091"/>
      <c r="O9738" s="1091"/>
      <c r="P9738" s="1096"/>
      <c r="Q9738" s="1096"/>
      <c r="R9738" s="1096"/>
      <c r="S9738" s="1091"/>
    </row>
    <row r="9739" spans="1:19" x14ac:dyDescent="0.3">
      <c r="A9739" s="1090">
        <v>9734</v>
      </c>
      <c r="B9739" s="1091"/>
      <c r="C9739" s="1091"/>
      <c r="D9739" s="1097"/>
      <c r="E9739" s="1093">
        <f t="shared" si="609"/>
        <v>0</v>
      </c>
      <c r="F9739" s="1094">
        <f t="shared" si="610"/>
        <v>0</v>
      </c>
      <c r="G9739" s="1095">
        <f t="shared" si="611"/>
        <v>0</v>
      </c>
      <c r="H9739" s="1090" t="str">
        <f t="shared" ca="1" si="612"/>
        <v/>
      </c>
      <c r="I9739" s="1109"/>
      <c r="J9739" s="1109"/>
      <c r="K9739" s="1112"/>
      <c r="L9739" s="1091"/>
      <c r="M9739" s="1091"/>
      <c r="N9739" s="1091"/>
      <c r="O9739" s="1091"/>
      <c r="P9739" s="1096"/>
      <c r="Q9739" s="1096"/>
      <c r="R9739" s="1096"/>
      <c r="S9739" s="1091"/>
    </row>
    <row r="9740" spans="1:19" x14ac:dyDescent="0.3">
      <c r="A9740" s="1090">
        <v>9735</v>
      </c>
      <c r="B9740" s="1091"/>
      <c r="C9740" s="1091"/>
      <c r="D9740" s="1097"/>
      <c r="E9740" s="1093">
        <f t="shared" si="609"/>
        <v>0</v>
      </c>
      <c r="F9740" s="1094">
        <f t="shared" si="610"/>
        <v>0</v>
      </c>
      <c r="G9740" s="1095">
        <f t="shared" si="611"/>
        <v>0</v>
      </c>
      <c r="H9740" s="1090" t="str">
        <f t="shared" ca="1" si="612"/>
        <v/>
      </c>
      <c r="I9740" s="1109"/>
      <c r="J9740" s="1109"/>
      <c r="K9740" s="1112"/>
      <c r="L9740" s="1091"/>
      <c r="M9740" s="1091"/>
      <c r="N9740" s="1091"/>
      <c r="O9740" s="1091"/>
      <c r="P9740" s="1096"/>
      <c r="Q9740" s="1096"/>
      <c r="R9740" s="1096"/>
      <c r="S9740" s="1091"/>
    </row>
    <row r="9741" spans="1:19" x14ac:dyDescent="0.3">
      <c r="A9741" s="1090">
        <v>9736</v>
      </c>
      <c r="B9741" s="1091"/>
      <c r="C9741" s="1091"/>
      <c r="D9741" s="1097"/>
      <c r="E9741" s="1093">
        <f t="shared" si="609"/>
        <v>0</v>
      </c>
      <c r="F9741" s="1094">
        <f t="shared" si="610"/>
        <v>0</v>
      </c>
      <c r="G9741" s="1095">
        <f t="shared" si="611"/>
        <v>0</v>
      </c>
      <c r="H9741" s="1090" t="str">
        <f t="shared" ca="1" si="612"/>
        <v/>
      </c>
      <c r="I9741" s="1109"/>
      <c r="J9741" s="1109"/>
      <c r="K9741" s="1112"/>
      <c r="L9741" s="1091"/>
      <c r="M9741" s="1091"/>
      <c r="N9741" s="1091"/>
      <c r="O9741" s="1091"/>
      <c r="P9741" s="1096"/>
      <c r="Q9741" s="1096"/>
      <c r="R9741" s="1096"/>
      <c r="S9741" s="1091"/>
    </row>
    <row r="9742" spans="1:19" x14ac:dyDescent="0.3">
      <c r="A9742" s="1090">
        <v>9737</v>
      </c>
      <c r="B9742" s="1091"/>
      <c r="C9742" s="1091"/>
      <c r="D9742" s="1097"/>
      <c r="E9742" s="1093">
        <f t="shared" si="609"/>
        <v>0</v>
      </c>
      <c r="F9742" s="1094">
        <f t="shared" si="610"/>
        <v>0</v>
      </c>
      <c r="G9742" s="1095">
        <f t="shared" si="611"/>
        <v>0</v>
      </c>
      <c r="H9742" s="1090" t="str">
        <f t="shared" ca="1" si="612"/>
        <v/>
      </c>
      <c r="I9742" s="1109"/>
      <c r="J9742" s="1109"/>
      <c r="K9742" s="1112"/>
      <c r="L9742" s="1091"/>
      <c r="M9742" s="1091"/>
      <c r="N9742" s="1091"/>
      <c r="O9742" s="1091"/>
      <c r="P9742" s="1096"/>
      <c r="Q9742" s="1096"/>
      <c r="R9742" s="1096"/>
      <c r="S9742" s="1091"/>
    </row>
    <row r="9743" spans="1:19" x14ac:dyDescent="0.3">
      <c r="A9743" s="1090">
        <v>9738</v>
      </c>
      <c r="B9743" s="1091"/>
      <c r="C9743" s="1091"/>
      <c r="D9743" s="1097"/>
      <c r="E9743" s="1093">
        <f t="shared" si="609"/>
        <v>0</v>
      </c>
      <c r="F9743" s="1094">
        <f t="shared" si="610"/>
        <v>0</v>
      </c>
      <c r="G9743" s="1095">
        <f t="shared" si="611"/>
        <v>0</v>
      </c>
      <c r="H9743" s="1090" t="str">
        <f t="shared" ca="1" si="612"/>
        <v/>
      </c>
      <c r="I9743" s="1109"/>
      <c r="J9743" s="1109"/>
      <c r="K9743" s="1112"/>
      <c r="L9743" s="1091"/>
      <c r="M9743" s="1091"/>
      <c r="N9743" s="1091"/>
      <c r="O9743" s="1091"/>
      <c r="P9743" s="1096"/>
      <c r="Q9743" s="1096"/>
      <c r="R9743" s="1096"/>
      <c r="S9743" s="1091"/>
    </row>
    <row r="9744" spans="1:19" x14ac:dyDescent="0.3">
      <c r="A9744" s="1090">
        <v>9739</v>
      </c>
      <c r="B9744" s="1091"/>
      <c r="C9744" s="1091"/>
      <c r="D9744" s="1097"/>
      <c r="E9744" s="1093">
        <f t="shared" si="609"/>
        <v>0</v>
      </c>
      <c r="F9744" s="1094">
        <f t="shared" si="610"/>
        <v>0</v>
      </c>
      <c r="G9744" s="1095">
        <f t="shared" si="611"/>
        <v>0</v>
      </c>
      <c r="H9744" s="1090" t="str">
        <f t="shared" ca="1" si="612"/>
        <v/>
      </c>
      <c r="I9744" s="1109"/>
      <c r="J9744" s="1109"/>
      <c r="K9744" s="1112"/>
      <c r="L9744" s="1091"/>
      <c r="M9744" s="1091"/>
      <c r="N9744" s="1091"/>
      <c r="O9744" s="1091"/>
      <c r="P9744" s="1096"/>
      <c r="Q9744" s="1096"/>
      <c r="R9744" s="1096"/>
      <c r="S9744" s="1091"/>
    </row>
    <row r="9745" spans="1:19" x14ac:dyDescent="0.3">
      <c r="A9745" s="1090">
        <v>9740</v>
      </c>
      <c r="B9745" s="1091"/>
      <c r="C9745" s="1091"/>
      <c r="D9745" s="1097"/>
      <c r="E9745" s="1093">
        <f t="shared" si="609"/>
        <v>0</v>
      </c>
      <c r="F9745" s="1094">
        <f t="shared" si="610"/>
        <v>0</v>
      </c>
      <c r="G9745" s="1095">
        <f t="shared" si="611"/>
        <v>0</v>
      </c>
      <c r="H9745" s="1090" t="str">
        <f t="shared" ca="1" si="612"/>
        <v/>
      </c>
      <c r="I9745" s="1109"/>
      <c r="J9745" s="1109"/>
      <c r="K9745" s="1112"/>
      <c r="L9745" s="1091"/>
      <c r="M9745" s="1091"/>
      <c r="N9745" s="1091"/>
      <c r="O9745" s="1091"/>
      <c r="P9745" s="1096"/>
      <c r="Q9745" s="1096"/>
      <c r="R9745" s="1096"/>
      <c r="S9745" s="1091"/>
    </row>
    <row r="9746" spans="1:19" x14ac:dyDescent="0.3">
      <c r="A9746" s="1090">
        <v>9741</v>
      </c>
      <c r="B9746" s="1091"/>
      <c r="C9746" s="1091"/>
      <c r="D9746" s="1097"/>
      <c r="E9746" s="1093">
        <f t="shared" si="609"/>
        <v>0</v>
      </c>
      <c r="F9746" s="1094">
        <f t="shared" si="610"/>
        <v>0</v>
      </c>
      <c r="G9746" s="1095">
        <f t="shared" si="611"/>
        <v>0</v>
      </c>
      <c r="H9746" s="1090" t="str">
        <f t="shared" ca="1" si="612"/>
        <v/>
      </c>
      <c r="I9746" s="1109"/>
      <c r="J9746" s="1109"/>
      <c r="K9746" s="1112"/>
      <c r="L9746" s="1091"/>
      <c r="M9746" s="1091"/>
      <c r="N9746" s="1091"/>
      <c r="O9746" s="1091"/>
      <c r="P9746" s="1096"/>
      <c r="Q9746" s="1096"/>
      <c r="R9746" s="1096"/>
      <c r="S9746" s="1091"/>
    </row>
    <row r="9747" spans="1:19" x14ac:dyDescent="0.3">
      <c r="A9747" s="1090">
        <v>9742</v>
      </c>
      <c r="B9747" s="1091"/>
      <c r="C9747" s="1091"/>
      <c r="D9747" s="1097"/>
      <c r="E9747" s="1093">
        <f t="shared" si="609"/>
        <v>0</v>
      </c>
      <c r="F9747" s="1094">
        <f t="shared" si="610"/>
        <v>0</v>
      </c>
      <c r="G9747" s="1095">
        <f t="shared" si="611"/>
        <v>0</v>
      </c>
      <c r="H9747" s="1090" t="str">
        <f t="shared" ca="1" si="612"/>
        <v/>
      </c>
      <c r="I9747" s="1109"/>
      <c r="J9747" s="1109"/>
      <c r="K9747" s="1112"/>
      <c r="L9747" s="1091"/>
      <c r="M9747" s="1091"/>
      <c r="N9747" s="1091"/>
      <c r="O9747" s="1091"/>
      <c r="P9747" s="1096"/>
      <c r="Q9747" s="1096"/>
      <c r="R9747" s="1096"/>
      <c r="S9747" s="1091"/>
    </row>
    <row r="9748" spans="1:19" x14ac:dyDescent="0.3">
      <c r="A9748" s="1090">
        <v>9743</v>
      </c>
      <c r="B9748" s="1091"/>
      <c r="C9748" s="1091"/>
      <c r="D9748" s="1097"/>
      <c r="E9748" s="1093">
        <f t="shared" si="609"/>
        <v>0</v>
      </c>
      <c r="F9748" s="1094">
        <f t="shared" si="610"/>
        <v>0</v>
      </c>
      <c r="G9748" s="1095">
        <f t="shared" si="611"/>
        <v>0</v>
      </c>
      <c r="H9748" s="1090" t="str">
        <f t="shared" ca="1" si="612"/>
        <v/>
      </c>
      <c r="I9748" s="1109"/>
      <c r="J9748" s="1109"/>
      <c r="K9748" s="1112"/>
      <c r="L9748" s="1091"/>
      <c r="M9748" s="1091"/>
      <c r="N9748" s="1091"/>
      <c r="O9748" s="1091"/>
      <c r="P9748" s="1096"/>
      <c r="Q9748" s="1096"/>
      <c r="R9748" s="1096"/>
      <c r="S9748" s="1091"/>
    </row>
    <row r="9749" spans="1:19" x14ac:dyDescent="0.3">
      <c r="A9749" s="1090">
        <v>9744</v>
      </c>
      <c r="B9749" s="1091"/>
      <c r="C9749" s="1091"/>
      <c r="D9749" s="1097"/>
      <c r="E9749" s="1093">
        <f t="shared" si="609"/>
        <v>0</v>
      </c>
      <c r="F9749" s="1094">
        <f t="shared" si="610"/>
        <v>0</v>
      </c>
      <c r="G9749" s="1095">
        <f t="shared" si="611"/>
        <v>0</v>
      </c>
      <c r="H9749" s="1090" t="str">
        <f t="shared" ca="1" si="612"/>
        <v/>
      </c>
      <c r="I9749" s="1109"/>
      <c r="J9749" s="1109"/>
      <c r="K9749" s="1112"/>
      <c r="L9749" s="1091"/>
      <c r="M9749" s="1091"/>
      <c r="N9749" s="1091"/>
      <c r="O9749" s="1091"/>
      <c r="P9749" s="1096"/>
      <c r="Q9749" s="1096"/>
      <c r="R9749" s="1096"/>
      <c r="S9749" s="1091"/>
    </row>
    <row r="9750" spans="1:19" x14ac:dyDescent="0.3">
      <c r="A9750" s="1090">
        <v>9745</v>
      </c>
      <c r="B9750" s="1091"/>
      <c r="C9750" s="1091"/>
      <c r="D9750" s="1097"/>
      <c r="E9750" s="1093">
        <f t="shared" si="609"/>
        <v>0</v>
      </c>
      <c r="F9750" s="1094">
        <f t="shared" si="610"/>
        <v>0</v>
      </c>
      <c r="G9750" s="1095">
        <f t="shared" si="611"/>
        <v>0</v>
      </c>
      <c r="H9750" s="1090" t="str">
        <f t="shared" ca="1" si="612"/>
        <v/>
      </c>
      <c r="I9750" s="1109"/>
      <c r="J9750" s="1109"/>
      <c r="K9750" s="1112"/>
      <c r="L9750" s="1091"/>
      <c r="M9750" s="1091"/>
      <c r="N9750" s="1091"/>
      <c r="O9750" s="1091"/>
      <c r="P9750" s="1096"/>
      <c r="Q9750" s="1096"/>
      <c r="R9750" s="1096"/>
      <c r="S9750" s="1091"/>
    </row>
    <row r="9751" spans="1:19" x14ac:dyDescent="0.3">
      <c r="A9751" s="1090">
        <v>9746</v>
      </c>
      <c r="B9751" s="1091"/>
      <c r="C9751" s="1091"/>
      <c r="D9751" s="1097"/>
      <c r="E9751" s="1093">
        <f t="shared" si="609"/>
        <v>0</v>
      </c>
      <c r="F9751" s="1094">
        <f t="shared" si="610"/>
        <v>0</v>
      </c>
      <c r="G9751" s="1095">
        <f t="shared" si="611"/>
        <v>0</v>
      </c>
      <c r="H9751" s="1090" t="str">
        <f t="shared" ca="1" si="612"/>
        <v/>
      </c>
      <c r="I9751" s="1109"/>
      <c r="J9751" s="1109"/>
      <c r="K9751" s="1112"/>
      <c r="L9751" s="1091"/>
      <c r="M9751" s="1091"/>
      <c r="N9751" s="1091"/>
      <c r="O9751" s="1091"/>
      <c r="P9751" s="1096"/>
      <c r="Q9751" s="1096"/>
      <c r="R9751" s="1096"/>
      <c r="S9751" s="1091"/>
    </row>
    <row r="9752" spans="1:19" x14ac:dyDescent="0.3">
      <c r="A9752" s="1090">
        <v>9747</v>
      </c>
      <c r="B9752" s="1091"/>
      <c r="C9752" s="1091"/>
      <c r="D9752" s="1097"/>
      <c r="E9752" s="1093">
        <f t="shared" si="609"/>
        <v>0</v>
      </c>
      <c r="F9752" s="1094">
        <f t="shared" si="610"/>
        <v>0</v>
      </c>
      <c r="G9752" s="1095">
        <f t="shared" si="611"/>
        <v>0</v>
      </c>
      <c r="H9752" s="1090" t="str">
        <f t="shared" ca="1" si="612"/>
        <v/>
      </c>
      <c r="I9752" s="1109"/>
      <c r="J9752" s="1109"/>
      <c r="K9752" s="1112"/>
      <c r="L9752" s="1091"/>
      <c r="M9752" s="1091"/>
      <c r="N9752" s="1091"/>
      <c r="O9752" s="1091"/>
      <c r="P9752" s="1096"/>
      <c r="Q9752" s="1096"/>
      <c r="R9752" s="1096"/>
      <c r="S9752" s="1091"/>
    </row>
    <row r="9753" spans="1:19" x14ac:dyDescent="0.3">
      <c r="A9753" s="1090">
        <v>9748</v>
      </c>
      <c r="B9753" s="1091"/>
      <c r="C9753" s="1091"/>
      <c r="D9753" s="1097"/>
      <c r="E9753" s="1093">
        <f t="shared" si="609"/>
        <v>0</v>
      </c>
      <c r="F9753" s="1094">
        <f t="shared" si="610"/>
        <v>0</v>
      </c>
      <c r="G9753" s="1095">
        <f t="shared" si="611"/>
        <v>0</v>
      </c>
      <c r="H9753" s="1090" t="str">
        <f t="shared" ca="1" si="612"/>
        <v/>
      </c>
      <c r="I9753" s="1109"/>
      <c r="J9753" s="1109"/>
      <c r="K9753" s="1112"/>
      <c r="L9753" s="1091"/>
      <c r="M9753" s="1091"/>
      <c r="N9753" s="1091"/>
      <c r="O9753" s="1091"/>
      <c r="P9753" s="1096"/>
      <c r="Q9753" s="1096"/>
      <c r="R9753" s="1096"/>
      <c r="S9753" s="1091"/>
    </row>
    <row r="9754" spans="1:19" x14ac:dyDescent="0.3">
      <c r="A9754" s="1090">
        <v>9749</v>
      </c>
      <c r="B9754" s="1091"/>
      <c r="C9754" s="1091"/>
      <c r="D9754" s="1097"/>
      <c r="E9754" s="1093">
        <f t="shared" si="609"/>
        <v>0</v>
      </c>
      <c r="F9754" s="1094">
        <f t="shared" si="610"/>
        <v>0</v>
      </c>
      <c r="G9754" s="1095">
        <f t="shared" si="611"/>
        <v>0</v>
      </c>
      <c r="H9754" s="1090" t="str">
        <f t="shared" ca="1" si="612"/>
        <v/>
      </c>
      <c r="I9754" s="1109"/>
      <c r="J9754" s="1109"/>
      <c r="K9754" s="1112"/>
      <c r="L9754" s="1091"/>
      <c r="M9754" s="1091"/>
      <c r="N9754" s="1091"/>
      <c r="O9754" s="1091"/>
      <c r="P9754" s="1096"/>
      <c r="Q9754" s="1096"/>
      <c r="R9754" s="1096"/>
      <c r="S9754" s="1091"/>
    </row>
    <row r="9755" spans="1:19" x14ac:dyDescent="0.3">
      <c r="A9755" s="1090">
        <v>9750</v>
      </c>
      <c r="B9755" s="1091"/>
      <c r="C9755" s="1091"/>
      <c r="D9755" s="1097"/>
      <c r="E9755" s="1093">
        <f t="shared" si="609"/>
        <v>0</v>
      </c>
      <c r="F9755" s="1094">
        <f t="shared" si="610"/>
        <v>0</v>
      </c>
      <c r="G9755" s="1095">
        <f t="shared" si="611"/>
        <v>0</v>
      </c>
      <c r="H9755" s="1090" t="str">
        <f t="shared" ca="1" si="612"/>
        <v/>
      </c>
      <c r="I9755" s="1109"/>
      <c r="J9755" s="1109"/>
      <c r="K9755" s="1112"/>
      <c r="L9755" s="1091"/>
      <c r="M9755" s="1091"/>
      <c r="N9755" s="1091"/>
      <c r="O9755" s="1091"/>
      <c r="P9755" s="1096"/>
      <c r="Q9755" s="1096"/>
      <c r="R9755" s="1096"/>
      <c r="S9755" s="1091"/>
    </row>
    <row r="9756" spans="1:19" x14ac:dyDescent="0.3">
      <c r="A9756" s="1090">
        <v>9751</v>
      </c>
      <c r="B9756" s="1091"/>
      <c r="C9756" s="1091"/>
      <c r="D9756" s="1097"/>
      <c r="E9756" s="1093">
        <f t="shared" si="609"/>
        <v>0</v>
      </c>
      <c r="F9756" s="1094">
        <f t="shared" si="610"/>
        <v>0</v>
      </c>
      <c r="G9756" s="1095">
        <f t="shared" si="611"/>
        <v>0</v>
      </c>
      <c r="H9756" s="1090" t="str">
        <f t="shared" ca="1" si="612"/>
        <v/>
      </c>
      <c r="I9756" s="1109"/>
      <c r="J9756" s="1109"/>
      <c r="K9756" s="1112"/>
      <c r="L9756" s="1091"/>
      <c r="M9756" s="1091"/>
      <c r="N9756" s="1091"/>
      <c r="O9756" s="1091"/>
      <c r="P9756" s="1096"/>
      <c r="Q9756" s="1096"/>
      <c r="R9756" s="1096"/>
      <c r="S9756" s="1091"/>
    </row>
    <row r="9757" spans="1:19" x14ac:dyDescent="0.3">
      <c r="A9757" s="1090">
        <v>9752</v>
      </c>
      <c r="B9757" s="1091"/>
      <c r="C9757" s="1091"/>
      <c r="D9757" s="1097"/>
      <c r="E9757" s="1093">
        <f t="shared" si="609"/>
        <v>0</v>
      </c>
      <c r="F9757" s="1094">
        <f t="shared" si="610"/>
        <v>0</v>
      </c>
      <c r="G9757" s="1095">
        <f t="shared" si="611"/>
        <v>0</v>
      </c>
      <c r="H9757" s="1090" t="str">
        <f t="shared" ca="1" si="612"/>
        <v/>
      </c>
      <c r="I9757" s="1109"/>
      <c r="J9757" s="1109"/>
      <c r="K9757" s="1112"/>
      <c r="L9757" s="1091"/>
      <c r="M9757" s="1091"/>
      <c r="N9757" s="1091"/>
      <c r="O9757" s="1091"/>
      <c r="P9757" s="1096"/>
      <c r="Q9757" s="1096"/>
      <c r="R9757" s="1096"/>
      <c r="S9757" s="1091"/>
    </row>
    <row r="9758" spans="1:19" x14ac:dyDescent="0.3">
      <c r="A9758" s="1090">
        <v>9753</v>
      </c>
      <c r="B9758" s="1091"/>
      <c r="C9758" s="1091"/>
      <c r="D9758" s="1097"/>
      <c r="E9758" s="1093">
        <f t="shared" si="609"/>
        <v>0</v>
      </c>
      <c r="F9758" s="1094">
        <f t="shared" si="610"/>
        <v>0</v>
      </c>
      <c r="G9758" s="1095">
        <f t="shared" si="611"/>
        <v>0</v>
      </c>
      <c r="H9758" s="1090" t="str">
        <f t="shared" ca="1" si="612"/>
        <v/>
      </c>
      <c r="I9758" s="1109"/>
      <c r="J9758" s="1109"/>
      <c r="K9758" s="1112"/>
      <c r="L9758" s="1091"/>
      <c r="M9758" s="1091"/>
      <c r="N9758" s="1091"/>
      <c r="O9758" s="1091"/>
      <c r="P9758" s="1096"/>
      <c r="Q9758" s="1096"/>
      <c r="R9758" s="1096"/>
      <c r="S9758" s="1091"/>
    </row>
    <row r="9759" spans="1:19" x14ac:dyDescent="0.3">
      <c r="A9759" s="1090">
        <v>9754</v>
      </c>
      <c r="B9759" s="1091"/>
      <c r="C9759" s="1091"/>
      <c r="D9759" s="1097"/>
      <c r="E9759" s="1093">
        <f t="shared" si="609"/>
        <v>0</v>
      </c>
      <c r="F9759" s="1094">
        <f t="shared" si="610"/>
        <v>0</v>
      </c>
      <c r="G9759" s="1095">
        <f t="shared" si="611"/>
        <v>0</v>
      </c>
      <c r="H9759" s="1090" t="str">
        <f t="shared" ca="1" si="612"/>
        <v/>
      </c>
      <c r="I9759" s="1109"/>
      <c r="J9759" s="1109"/>
      <c r="K9759" s="1112"/>
      <c r="L9759" s="1091"/>
      <c r="M9759" s="1091"/>
      <c r="N9759" s="1091"/>
      <c r="O9759" s="1091"/>
      <c r="P9759" s="1096"/>
      <c r="Q9759" s="1096"/>
      <c r="R9759" s="1096"/>
      <c r="S9759" s="1091"/>
    </row>
    <row r="9760" spans="1:19" x14ac:dyDescent="0.3">
      <c r="A9760" s="1090">
        <v>9755</v>
      </c>
      <c r="B9760" s="1091"/>
      <c r="C9760" s="1091"/>
      <c r="D9760" s="1097"/>
      <c r="E9760" s="1093">
        <f t="shared" si="609"/>
        <v>0</v>
      </c>
      <c r="F9760" s="1094">
        <f t="shared" si="610"/>
        <v>0</v>
      </c>
      <c r="G9760" s="1095">
        <f t="shared" si="611"/>
        <v>0</v>
      </c>
      <c r="H9760" s="1090" t="str">
        <f t="shared" ca="1" si="612"/>
        <v/>
      </c>
      <c r="I9760" s="1109"/>
      <c r="J9760" s="1109"/>
      <c r="K9760" s="1112"/>
      <c r="L9760" s="1091"/>
      <c r="M9760" s="1091"/>
      <c r="N9760" s="1091"/>
      <c r="O9760" s="1091"/>
      <c r="P9760" s="1096"/>
      <c r="Q9760" s="1096"/>
      <c r="R9760" s="1096"/>
      <c r="S9760" s="1091"/>
    </row>
    <row r="9761" spans="1:19" x14ac:dyDescent="0.3">
      <c r="A9761" s="1090">
        <v>9756</v>
      </c>
      <c r="B9761" s="1091"/>
      <c r="C9761" s="1091"/>
      <c r="D9761" s="1097"/>
      <c r="E9761" s="1093">
        <f t="shared" si="609"/>
        <v>0</v>
      </c>
      <c r="F9761" s="1094">
        <f t="shared" si="610"/>
        <v>0</v>
      </c>
      <c r="G9761" s="1095">
        <f t="shared" si="611"/>
        <v>0</v>
      </c>
      <c r="H9761" s="1090" t="str">
        <f t="shared" ca="1" si="612"/>
        <v/>
      </c>
      <c r="I9761" s="1109"/>
      <c r="J9761" s="1109"/>
      <c r="K9761" s="1112"/>
      <c r="L9761" s="1091"/>
      <c r="M9761" s="1091"/>
      <c r="N9761" s="1091"/>
      <c r="O9761" s="1091"/>
      <c r="P9761" s="1096"/>
      <c r="Q9761" s="1096"/>
      <c r="R9761" s="1096"/>
      <c r="S9761" s="1091"/>
    </row>
    <row r="9762" spans="1:19" x14ac:dyDescent="0.3">
      <c r="A9762" s="1090">
        <v>9757</v>
      </c>
      <c r="B9762" s="1091"/>
      <c r="C9762" s="1091"/>
      <c r="D9762" s="1097"/>
      <c r="E9762" s="1093">
        <f t="shared" si="609"/>
        <v>0</v>
      </c>
      <c r="F9762" s="1094">
        <f t="shared" si="610"/>
        <v>0</v>
      </c>
      <c r="G9762" s="1095">
        <f t="shared" si="611"/>
        <v>0</v>
      </c>
      <c r="H9762" s="1090" t="str">
        <f t="shared" ca="1" si="612"/>
        <v/>
      </c>
      <c r="I9762" s="1109"/>
      <c r="J9762" s="1109"/>
      <c r="K9762" s="1112"/>
      <c r="L9762" s="1091"/>
      <c r="M9762" s="1091"/>
      <c r="N9762" s="1091"/>
      <c r="O9762" s="1091"/>
      <c r="P9762" s="1096"/>
      <c r="Q9762" s="1096"/>
      <c r="R9762" s="1096"/>
      <c r="S9762" s="1091"/>
    </row>
    <row r="9763" spans="1:19" x14ac:dyDescent="0.3">
      <c r="A9763" s="1090">
        <v>9758</v>
      </c>
      <c r="B9763" s="1091"/>
      <c r="C9763" s="1091"/>
      <c r="D9763" s="1097"/>
      <c r="E9763" s="1093">
        <f t="shared" si="609"/>
        <v>0</v>
      </c>
      <c r="F9763" s="1094">
        <f t="shared" si="610"/>
        <v>0</v>
      </c>
      <c r="G9763" s="1095">
        <f t="shared" si="611"/>
        <v>0</v>
      </c>
      <c r="H9763" s="1090" t="str">
        <f t="shared" ca="1" si="612"/>
        <v/>
      </c>
      <c r="I9763" s="1109"/>
      <c r="J9763" s="1109"/>
      <c r="K9763" s="1112"/>
      <c r="L9763" s="1091"/>
      <c r="M9763" s="1091"/>
      <c r="N9763" s="1091"/>
      <c r="O9763" s="1091"/>
      <c r="P9763" s="1096"/>
      <c r="Q9763" s="1096"/>
      <c r="R9763" s="1096"/>
      <c r="S9763" s="1091"/>
    </row>
    <row r="9764" spans="1:19" x14ac:dyDescent="0.3">
      <c r="A9764" s="1090">
        <v>9759</v>
      </c>
      <c r="B9764" s="1091"/>
      <c r="C9764" s="1091"/>
      <c r="D9764" s="1097"/>
      <c r="E9764" s="1093">
        <f t="shared" si="609"/>
        <v>0</v>
      </c>
      <c r="F9764" s="1094">
        <f t="shared" si="610"/>
        <v>0</v>
      </c>
      <c r="G9764" s="1095">
        <f t="shared" si="611"/>
        <v>0</v>
      </c>
      <c r="H9764" s="1090" t="str">
        <f t="shared" ca="1" si="612"/>
        <v/>
      </c>
      <c r="I9764" s="1109"/>
      <c r="J9764" s="1109"/>
      <c r="K9764" s="1112"/>
      <c r="L9764" s="1091"/>
      <c r="M9764" s="1091"/>
      <c r="N9764" s="1091"/>
      <c r="O9764" s="1091"/>
      <c r="P9764" s="1096"/>
      <c r="Q9764" s="1096"/>
      <c r="R9764" s="1096"/>
      <c r="S9764" s="1091"/>
    </row>
    <row r="9765" spans="1:19" x14ac:dyDescent="0.3">
      <c r="A9765" s="1090">
        <v>9760</v>
      </c>
      <c r="B9765" s="1091"/>
      <c r="C9765" s="1091"/>
      <c r="D9765" s="1097"/>
      <c r="E9765" s="1093">
        <f t="shared" si="609"/>
        <v>0</v>
      </c>
      <c r="F9765" s="1094">
        <f t="shared" si="610"/>
        <v>0</v>
      </c>
      <c r="G9765" s="1095">
        <f t="shared" si="611"/>
        <v>0</v>
      </c>
      <c r="H9765" s="1090" t="str">
        <f t="shared" ca="1" si="612"/>
        <v/>
      </c>
      <c r="I9765" s="1109"/>
      <c r="J9765" s="1109"/>
      <c r="K9765" s="1112"/>
      <c r="L9765" s="1091"/>
      <c r="M9765" s="1091"/>
      <c r="N9765" s="1091"/>
      <c r="O9765" s="1091"/>
      <c r="P9765" s="1096"/>
      <c r="Q9765" s="1096"/>
      <c r="R9765" s="1096"/>
      <c r="S9765" s="1091"/>
    </row>
    <row r="9766" spans="1:19" x14ac:dyDescent="0.3">
      <c r="A9766" s="1090">
        <v>9761</v>
      </c>
      <c r="B9766" s="1091"/>
      <c r="C9766" s="1091"/>
      <c r="D9766" s="1097"/>
      <c r="E9766" s="1093">
        <f t="shared" si="609"/>
        <v>0</v>
      </c>
      <c r="F9766" s="1094">
        <f t="shared" si="610"/>
        <v>0</v>
      </c>
      <c r="G9766" s="1095">
        <f t="shared" si="611"/>
        <v>0</v>
      </c>
      <c r="H9766" s="1090" t="str">
        <f t="shared" ca="1" si="612"/>
        <v/>
      </c>
      <c r="I9766" s="1109"/>
      <c r="J9766" s="1109"/>
      <c r="K9766" s="1112"/>
      <c r="L9766" s="1091"/>
      <c r="M9766" s="1091"/>
      <c r="N9766" s="1091"/>
      <c r="O9766" s="1091"/>
      <c r="P9766" s="1096"/>
      <c r="Q9766" s="1096"/>
      <c r="R9766" s="1096"/>
      <c r="S9766" s="1091"/>
    </row>
    <row r="9767" spans="1:19" x14ac:dyDescent="0.3">
      <c r="A9767" s="1090">
        <v>9762</v>
      </c>
      <c r="B9767" s="1091"/>
      <c r="C9767" s="1091"/>
      <c r="D9767" s="1097"/>
      <c r="E9767" s="1093">
        <f t="shared" si="609"/>
        <v>0</v>
      </c>
      <c r="F9767" s="1094">
        <f t="shared" si="610"/>
        <v>0</v>
      </c>
      <c r="G9767" s="1095">
        <f t="shared" si="611"/>
        <v>0</v>
      </c>
      <c r="H9767" s="1090" t="str">
        <f t="shared" ca="1" si="612"/>
        <v/>
      </c>
      <c r="I9767" s="1109"/>
      <c r="J9767" s="1109"/>
      <c r="K9767" s="1112"/>
      <c r="L9767" s="1091"/>
      <c r="M9767" s="1091"/>
      <c r="N9767" s="1091"/>
      <c r="O9767" s="1091"/>
      <c r="P9767" s="1096"/>
      <c r="Q9767" s="1096"/>
      <c r="R9767" s="1096"/>
      <c r="S9767" s="1091"/>
    </row>
    <row r="9768" spans="1:19" x14ac:dyDescent="0.3">
      <c r="A9768" s="1090">
        <v>9763</v>
      </c>
      <c r="B9768" s="1091"/>
      <c r="C9768" s="1091"/>
      <c r="D9768" s="1097"/>
      <c r="E9768" s="1093">
        <f t="shared" si="609"/>
        <v>0</v>
      </c>
      <c r="F9768" s="1094">
        <f t="shared" si="610"/>
        <v>0</v>
      </c>
      <c r="G9768" s="1095">
        <f t="shared" si="611"/>
        <v>0</v>
      </c>
      <c r="H9768" s="1090" t="str">
        <f t="shared" ca="1" si="612"/>
        <v/>
      </c>
      <c r="I9768" s="1109"/>
      <c r="J9768" s="1109"/>
      <c r="K9768" s="1112"/>
      <c r="L9768" s="1091"/>
      <c r="M9768" s="1091"/>
      <c r="N9768" s="1091"/>
      <c r="O9768" s="1091"/>
      <c r="P9768" s="1096"/>
      <c r="Q9768" s="1096"/>
      <c r="R9768" s="1096"/>
      <c r="S9768" s="1091"/>
    </row>
    <row r="9769" spans="1:19" x14ac:dyDescent="0.3">
      <c r="A9769" s="1090">
        <v>9764</v>
      </c>
      <c r="B9769" s="1091"/>
      <c r="C9769" s="1091"/>
      <c r="D9769" s="1097"/>
      <c r="E9769" s="1093">
        <f t="shared" si="609"/>
        <v>0</v>
      </c>
      <c r="F9769" s="1094">
        <f t="shared" si="610"/>
        <v>0</v>
      </c>
      <c r="G9769" s="1095">
        <f t="shared" si="611"/>
        <v>0</v>
      </c>
      <c r="H9769" s="1090" t="str">
        <f t="shared" ca="1" si="612"/>
        <v/>
      </c>
      <c r="I9769" s="1109"/>
      <c r="J9769" s="1109"/>
      <c r="K9769" s="1112"/>
      <c r="L9769" s="1091"/>
      <c r="M9769" s="1091"/>
      <c r="N9769" s="1091"/>
      <c r="O9769" s="1091"/>
      <c r="P9769" s="1096"/>
      <c r="Q9769" s="1096"/>
      <c r="R9769" s="1096"/>
      <c r="S9769" s="1091"/>
    </row>
    <row r="9770" spans="1:19" x14ac:dyDescent="0.3">
      <c r="A9770" s="1090">
        <v>9765</v>
      </c>
      <c r="B9770" s="1091"/>
      <c r="C9770" s="1091"/>
      <c r="D9770" s="1097"/>
      <c r="E9770" s="1093">
        <f t="shared" si="609"/>
        <v>0</v>
      </c>
      <c r="F9770" s="1094">
        <f t="shared" si="610"/>
        <v>0</v>
      </c>
      <c r="G9770" s="1095">
        <f t="shared" si="611"/>
        <v>0</v>
      </c>
      <c r="H9770" s="1090" t="str">
        <f t="shared" ca="1" si="612"/>
        <v/>
      </c>
      <c r="I9770" s="1109"/>
      <c r="J9770" s="1109"/>
      <c r="K9770" s="1112"/>
      <c r="L9770" s="1091"/>
      <c r="M9770" s="1091"/>
      <c r="N9770" s="1091"/>
      <c r="O9770" s="1091"/>
      <c r="P9770" s="1096"/>
      <c r="Q9770" s="1096"/>
      <c r="R9770" s="1096"/>
      <c r="S9770" s="1091"/>
    </row>
    <row r="9771" spans="1:19" x14ac:dyDescent="0.3">
      <c r="A9771" s="1090">
        <v>9766</v>
      </c>
      <c r="B9771" s="1091"/>
      <c r="C9771" s="1091"/>
      <c r="D9771" s="1097"/>
      <c r="E9771" s="1093">
        <f t="shared" si="609"/>
        <v>0</v>
      </c>
      <c r="F9771" s="1094">
        <f t="shared" si="610"/>
        <v>0</v>
      </c>
      <c r="G9771" s="1095">
        <f t="shared" si="611"/>
        <v>0</v>
      </c>
      <c r="H9771" s="1090" t="str">
        <f t="shared" ca="1" si="612"/>
        <v/>
      </c>
      <c r="I9771" s="1109"/>
      <c r="J9771" s="1109"/>
      <c r="K9771" s="1112"/>
      <c r="L9771" s="1091"/>
      <c r="M9771" s="1091"/>
      <c r="N9771" s="1091"/>
      <c r="O9771" s="1091"/>
      <c r="P9771" s="1096"/>
      <c r="Q9771" s="1096"/>
      <c r="R9771" s="1096"/>
      <c r="S9771" s="1091"/>
    </row>
    <row r="9772" spans="1:19" x14ac:dyDescent="0.3">
      <c r="A9772" s="1090">
        <v>9767</v>
      </c>
      <c r="B9772" s="1091"/>
      <c r="C9772" s="1091"/>
      <c r="D9772" s="1097"/>
      <c r="E9772" s="1093">
        <f t="shared" si="609"/>
        <v>0</v>
      </c>
      <c r="F9772" s="1094">
        <f t="shared" si="610"/>
        <v>0</v>
      </c>
      <c r="G9772" s="1095">
        <f t="shared" si="611"/>
        <v>0</v>
      </c>
      <c r="H9772" s="1090" t="str">
        <f t="shared" ca="1" si="612"/>
        <v/>
      </c>
      <c r="I9772" s="1109"/>
      <c r="J9772" s="1109"/>
      <c r="K9772" s="1112"/>
      <c r="L9772" s="1091"/>
      <c r="M9772" s="1091"/>
      <c r="N9772" s="1091"/>
      <c r="O9772" s="1091"/>
      <c r="P9772" s="1096"/>
      <c r="Q9772" s="1096"/>
      <c r="R9772" s="1096"/>
      <c r="S9772" s="1091"/>
    </row>
    <row r="9773" spans="1:19" x14ac:dyDescent="0.3">
      <c r="A9773" s="1090">
        <v>9768</v>
      </c>
      <c r="B9773" s="1091"/>
      <c r="C9773" s="1091"/>
      <c r="D9773" s="1097"/>
      <c r="E9773" s="1093">
        <f t="shared" si="609"/>
        <v>0</v>
      </c>
      <c r="F9773" s="1094">
        <f t="shared" si="610"/>
        <v>0</v>
      </c>
      <c r="G9773" s="1095">
        <f t="shared" si="611"/>
        <v>0</v>
      </c>
      <c r="H9773" s="1090" t="str">
        <f t="shared" ca="1" si="612"/>
        <v/>
      </c>
      <c r="I9773" s="1109"/>
      <c r="J9773" s="1109"/>
      <c r="K9773" s="1112"/>
      <c r="L9773" s="1091"/>
      <c r="M9773" s="1091"/>
      <c r="N9773" s="1091"/>
      <c r="O9773" s="1091"/>
      <c r="P9773" s="1096"/>
      <c r="Q9773" s="1096"/>
      <c r="R9773" s="1096"/>
      <c r="S9773" s="1091"/>
    </row>
    <row r="9774" spans="1:19" x14ac:dyDescent="0.3">
      <c r="A9774" s="1090">
        <v>9769</v>
      </c>
      <c r="B9774" s="1091"/>
      <c r="C9774" s="1091"/>
      <c r="D9774" s="1097"/>
      <c r="E9774" s="1093">
        <f t="shared" si="609"/>
        <v>0</v>
      </c>
      <c r="F9774" s="1094">
        <f t="shared" si="610"/>
        <v>0</v>
      </c>
      <c r="G9774" s="1095">
        <f t="shared" si="611"/>
        <v>0</v>
      </c>
      <c r="H9774" s="1090" t="str">
        <f t="shared" ca="1" si="612"/>
        <v/>
      </c>
      <c r="I9774" s="1109"/>
      <c r="J9774" s="1109"/>
      <c r="K9774" s="1112"/>
      <c r="L9774" s="1091"/>
      <c r="M9774" s="1091"/>
      <c r="N9774" s="1091"/>
      <c r="O9774" s="1091"/>
      <c r="P9774" s="1096"/>
      <c r="Q9774" s="1096"/>
      <c r="R9774" s="1096"/>
      <c r="S9774" s="1091"/>
    </row>
    <row r="9775" spans="1:19" x14ac:dyDescent="0.3">
      <c r="A9775" s="1090">
        <v>9770</v>
      </c>
      <c r="B9775" s="1091"/>
      <c r="C9775" s="1091"/>
      <c r="D9775" s="1097"/>
      <c r="E9775" s="1093">
        <f t="shared" si="609"/>
        <v>0</v>
      </c>
      <c r="F9775" s="1094">
        <f t="shared" si="610"/>
        <v>0</v>
      </c>
      <c r="G9775" s="1095">
        <f t="shared" si="611"/>
        <v>0</v>
      </c>
      <c r="H9775" s="1090" t="str">
        <f t="shared" ca="1" si="612"/>
        <v/>
      </c>
      <c r="I9775" s="1109"/>
      <c r="J9775" s="1109"/>
      <c r="K9775" s="1112"/>
      <c r="L9775" s="1091"/>
      <c r="M9775" s="1091"/>
      <c r="N9775" s="1091"/>
      <c r="O9775" s="1091"/>
      <c r="P9775" s="1096"/>
      <c r="Q9775" s="1096"/>
      <c r="R9775" s="1096"/>
      <c r="S9775" s="1091"/>
    </row>
    <row r="9776" spans="1:19" x14ac:dyDescent="0.3">
      <c r="A9776" s="1090">
        <v>9771</v>
      </c>
      <c r="B9776" s="1091"/>
      <c r="C9776" s="1091"/>
      <c r="D9776" s="1097"/>
      <c r="E9776" s="1093">
        <f t="shared" si="609"/>
        <v>0</v>
      </c>
      <c r="F9776" s="1094">
        <f t="shared" si="610"/>
        <v>0</v>
      </c>
      <c r="G9776" s="1095">
        <f t="shared" si="611"/>
        <v>0</v>
      </c>
      <c r="H9776" s="1090" t="str">
        <f t="shared" ca="1" si="612"/>
        <v/>
      </c>
      <c r="I9776" s="1109"/>
      <c r="J9776" s="1109"/>
      <c r="K9776" s="1112"/>
      <c r="L9776" s="1091"/>
      <c r="M9776" s="1091"/>
      <c r="N9776" s="1091"/>
      <c r="O9776" s="1091"/>
      <c r="P9776" s="1096"/>
      <c r="Q9776" s="1096"/>
      <c r="R9776" s="1096"/>
      <c r="S9776" s="1091"/>
    </row>
    <row r="9777" spans="1:19" x14ac:dyDescent="0.3">
      <c r="A9777" s="1090">
        <v>9772</v>
      </c>
      <c r="B9777" s="1091"/>
      <c r="C9777" s="1091"/>
      <c r="D9777" s="1097"/>
      <c r="E9777" s="1093">
        <f t="shared" si="609"/>
        <v>0</v>
      </c>
      <c r="F9777" s="1094">
        <f t="shared" si="610"/>
        <v>0</v>
      </c>
      <c r="G9777" s="1095">
        <f t="shared" si="611"/>
        <v>0</v>
      </c>
      <c r="H9777" s="1090" t="str">
        <f t="shared" ca="1" si="612"/>
        <v/>
      </c>
      <c r="I9777" s="1109"/>
      <c r="J9777" s="1109"/>
      <c r="K9777" s="1112"/>
      <c r="L9777" s="1091"/>
      <c r="M9777" s="1091"/>
      <c r="N9777" s="1091"/>
      <c r="O9777" s="1091"/>
      <c r="P9777" s="1096"/>
      <c r="Q9777" s="1096"/>
      <c r="R9777" s="1096"/>
      <c r="S9777" s="1091"/>
    </row>
    <row r="9778" spans="1:19" x14ac:dyDescent="0.3">
      <c r="A9778" s="1090">
        <v>9773</v>
      </c>
      <c r="B9778" s="1091"/>
      <c r="C9778" s="1091"/>
      <c r="D9778" s="1097"/>
      <c r="E9778" s="1093">
        <f t="shared" si="609"/>
        <v>0</v>
      </c>
      <c r="F9778" s="1094">
        <f t="shared" si="610"/>
        <v>0</v>
      </c>
      <c r="G9778" s="1095">
        <f t="shared" si="611"/>
        <v>0</v>
      </c>
      <c r="H9778" s="1090" t="str">
        <f t="shared" ca="1" si="612"/>
        <v/>
      </c>
      <c r="I9778" s="1109"/>
      <c r="J9778" s="1109"/>
      <c r="K9778" s="1112"/>
      <c r="L9778" s="1091"/>
      <c r="M9778" s="1091"/>
      <c r="N9778" s="1091"/>
      <c r="O9778" s="1091"/>
      <c r="P9778" s="1096"/>
      <c r="Q9778" s="1096"/>
      <c r="R9778" s="1096"/>
      <c r="S9778" s="1091"/>
    </row>
    <row r="9779" spans="1:19" x14ac:dyDescent="0.3">
      <c r="A9779" s="1090">
        <v>9774</v>
      </c>
      <c r="B9779" s="1091"/>
      <c r="C9779" s="1091"/>
      <c r="D9779" s="1097"/>
      <c r="E9779" s="1093">
        <f t="shared" si="609"/>
        <v>0</v>
      </c>
      <c r="F9779" s="1094">
        <f t="shared" si="610"/>
        <v>0</v>
      </c>
      <c r="G9779" s="1095">
        <f t="shared" si="611"/>
        <v>0</v>
      </c>
      <c r="H9779" s="1090" t="str">
        <f t="shared" ca="1" si="612"/>
        <v/>
      </c>
      <c r="I9779" s="1109"/>
      <c r="J9779" s="1109"/>
      <c r="K9779" s="1112"/>
      <c r="L9779" s="1091"/>
      <c r="M9779" s="1091"/>
      <c r="N9779" s="1091"/>
      <c r="O9779" s="1091"/>
      <c r="P9779" s="1096"/>
      <c r="Q9779" s="1096"/>
      <c r="R9779" s="1096"/>
      <c r="S9779" s="1091"/>
    </row>
    <row r="9780" spans="1:19" x14ac:dyDescent="0.3">
      <c r="A9780" s="1090">
        <v>9775</v>
      </c>
      <c r="B9780" s="1091"/>
      <c r="C9780" s="1091"/>
      <c r="D9780" s="1097"/>
      <c r="E9780" s="1093">
        <f t="shared" si="609"/>
        <v>0</v>
      </c>
      <c r="F9780" s="1094">
        <f t="shared" si="610"/>
        <v>0</v>
      </c>
      <c r="G9780" s="1095">
        <f t="shared" si="611"/>
        <v>0</v>
      </c>
      <c r="H9780" s="1090" t="str">
        <f t="shared" ca="1" si="612"/>
        <v/>
      </c>
      <c r="I9780" s="1109"/>
      <c r="J9780" s="1109"/>
      <c r="K9780" s="1112"/>
      <c r="L9780" s="1091"/>
      <c r="M9780" s="1091"/>
      <c r="N9780" s="1091"/>
      <c r="O9780" s="1091"/>
      <c r="P9780" s="1096"/>
      <c r="Q9780" s="1096"/>
      <c r="R9780" s="1096"/>
      <c r="S9780" s="1091"/>
    </row>
    <row r="9781" spans="1:19" x14ac:dyDescent="0.3">
      <c r="A9781" s="1090">
        <v>9776</v>
      </c>
      <c r="B9781" s="1091"/>
      <c r="C9781" s="1091"/>
      <c r="D9781" s="1097"/>
      <c r="E9781" s="1093">
        <f t="shared" si="609"/>
        <v>0</v>
      </c>
      <c r="F9781" s="1094">
        <f t="shared" si="610"/>
        <v>0</v>
      </c>
      <c r="G9781" s="1095">
        <f t="shared" si="611"/>
        <v>0</v>
      </c>
      <c r="H9781" s="1090" t="str">
        <f t="shared" ca="1" si="612"/>
        <v/>
      </c>
      <c r="I9781" s="1109"/>
      <c r="J9781" s="1109"/>
      <c r="K9781" s="1112"/>
      <c r="L9781" s="1091"/>
      <c r="M9781" s="1091"/>
      <c r="N9781" s="1091"/>
      <c r="O9781" s="1091"/>
      <c r="P9781" s="1096"/>
      <c r="Q9781" s="1096"/>
      <c r="R9781" s="1096"/>
      <c r="S9781" s="1091"/>
    </row>
    <row r="9782" spans="1:19" x14ac:dyDescent="0.3">
      <c r="A9782" s="1090">
        <v>9777</v>
      </c>
      <c r="B9782" s="1091"/>
      <c r="C9782" s="1091"/>
      <c r="D9782" s="1097"/>
      <c r="E9782" s="1093">
        <f t="shared" si="609"/>
        <v>0</v>
      </c>
      <c r="F9782" s="1094">
        <f t="shared" si="610"/>
        <v>0</v>
      </c>
      <c r="G9782" s="1095">
        <f t="shared" si="611"/>
        <v>0</v>
      </c>
      <c r="H9782" s="1090" t="str">
        <f t="shared" ca="1" si="612"/>
        <v/>
      </c>
      <c r="I9782" s="1109"/>
      <c r="J9782" s="1109"/>
      <c r="K9782" s="1112"/>
      <c r="L9782" s="1091"/>
      <c r="M9782" s="1091"/>
      <c r="N9782" s="1091"/>
      <c r="O9782" s="1091"/>
      <c r="P9782" s="1096"/>
      <c r="Q9782" s="1096"/>
      <c r="R9782" s="1096"/>
      <c r="S9782" s="1091"/>
    </row>
    <row r="9783" spans="1:19" x14ac:dyDescent="0.3">
      <c r="A9783" s="1090">
        <v>9778</v>
      </c>
      <c r="B9783" s="1091"/>
      <c r="C9783" s="1091"/>
      <c r="D9783" s="1097"/>
      <c r="E9783" s="1093">
        <f t="shared" si="609"/>
        <v>0</v>
      </c>
      <c r="F9783" s="1094">
        <f t="shared" si="610"/>
        <v>0</v>
      </c>
      <c r="G9783" s="1095">
        <f t="shared" si="611"/>
        <v>0</v>
      </c>
      <c r="H9783" s="1090" t="str">
        <f t="shared" ca="1" si="612"/>
        <v/>
      </c>
      <c r="I9783" s="1109"/>
      <c r="J9783" s="1109"/>
      <c r="K9783" s="1112"/>
      <c r="L9783" s="1091"/>
      <c r="M9783" s="1091"/>
      <c r="N9783" s="1091"/>
      <c r="O9783" s="1091"/>
      <c r="P9783" s="1096"/>
      <c r="Q9783" s="1096"/>
      <c r="R9783" s="1096"/>
      <c r="S9783" s="1091"/>
    </row>
    <row r="9784" spans="1:19" x14ac:dyDescent="0.3">
      <c r="A9784" s="1090">
        <v>9779</v>
      </c>
      <c r="B9784" s="1091"/>
      <c r="C9784" s="1091"/>
      <c r="D9784" s="1097"/>
      <c r="E9784" s="1093">
        <f t="shared" si="609"/>
        <v>0</v>
      </c>
      <c r="F9784" s="1094">
        <f t="shared" si="610"/>
        <v>0</v>
      </c>
      <c r="G9784" s="1095">
        <f t="shared" si="611"/>
        <v>0</v>
      </c>
      <c r="H9784" s="1090" t="str">
        <f t="shared" ca="1" si="612"/>
        <v/>
      </c>
      <c r="I9784" s="1109"/>
      <c r="J9784" s="1109"/>
      <c r="K9784" s="1112"/>
      <c r="L9784" s="1091"/>
      <c r="M9784" s="1091"/>
      <c r="N9784" s="1091"/>
      <c r="O9784" s="1091"/>
      <c r="P9784" s="1096"/>
      <c r="Q9784" s="1096"/>
      <c r="R9784" s="1096"/>
      <c r="S9784" s="1091"/>
    </row>
    <row r="9785" spans="1:19" x14ac:dyDescent="0.3">
      <c r="A9785" s="1090">
        <v>9780</v>
      </c>
      <c r="B9785" s="1091"/>
      <c r="C9785" s="1091"/>
      <c r="D9785" s="1097"/>
      <c r="E9785" s="1093">
        <f t="shared" si="609"/>
        <v>0</v>
      </c>
      <c r="F9785" s="1094">
        <f t="shared" si="610"/>
        <v>0</v>
      </c>
      <c r="G9785" s="1095">
        <f t="shared" si="611"/>
        <v>0</v>
      </c>
      <c r="H9785" s="1090" t="str">
        <f t="shared" ca="1" si="612"/>
        <v/>
      </c>
      <c r="I9785" s="1109"/>
      <c r="J9785" s="1109"/>
      <c r="K9785" s="1112"/>
      <c r="L9785" s="1091"/>
      <c r="M9785" s="1091"/>
      <c r="N9785" s="1091"/>
      <c r="O9785" s="1091"/>
      <c r="P9785" s="1096"/>
      <c r="Q9785" s="1096"/>
      <c r="R9785" s="1096"/>
      <c r="S9785" s="1091"/>
    </row>
    <row r="9786" spans="1:19" x14ac:dyDescent="0.3">
      <c r="A9786" s="1090">
        <v>9781</v>
      </c>
      <c r="B9786" s="1091"/>
      <c r="C9786" s="1091"/>
      <c r="D9786" s="1097"/>
      <c r="E9786" s="1093">
        <f t="shared" si="609"/>
        <v>0</v>
      </c>
      <c r="F9786" s="1094">
        <f t="shared" si="610"/>
        <v>0</v>
      </c>
      <c r="G9786" s="1095">
        <f t="shared" si="611"/>
        <v>0</v>
      </c>
      <c r="H9786" s="1090" t="str">
        <f t="shared" ca="1" si="612"/>
        <v/>
      </c>
      <c r="I9786" s="1109"/>
      <c r="J9786" s="1109"/>
      <c r="K9786" s="1112"/>
      <c r="L9786" s="1091"/>
      <c r="M9786" s="1091"/>
      <c r="N9786" s="1091"/>
      <c r="O9786" s="1091"/>
      <c r="P9786" s="1096"/>
      <c r="Q9786" s="1096"/>
      <c r="R9786" s="1096"/>
      <c r="S9786" s="1091"/>
    </row>
    <row r="9787" spans="1:19" x14ac:dyDescent="0.3">
      <c r="A9787" s="1090">
        <v>9782</v>
      </c>
      <c r="B9787" s="1091"/>
      <c r="C9787" s="1091"/>
      <c r="D9787" s="1097"/>
      <c r="E9787" s="1093">
        <f t="shared" si="609"/>
        <v>0</v>
      </c>
      <c r="F9787" s="1094">
        <f t="shared" si="610"/>
        <v>0</v>
      </c>
      <c r="G9787" s="1095">
        <f t="shared" si="611"/>
        <v>0</v>
      </c>
      <c r="H9787" s="1090" t="str">
        <f t="shared" ca="1" si="612"/>
        <v/>
      </c>
      <c r="I9787" s="1109"/>
      <c r="J9787" s="1109"/>
      <c r="K9787" s="1112"/>
      <c r="L9787" s="1091"/>
      <c r="M9787" s="1091"/>
      <c r="N9787" s="1091"/>
      <c r="O9787" s="1091"/>
      <c r="P9787" s="1096"/>
      <c r="Q9787" s="1096"/>
      <c r="R9787" s="1096"/>
      <c r="S9787" s="1091"/>
    </row>
    <row r="9788" spans="1:19" x14ac:dyDescent="0.3">
      <c r="A9788" s="1090">
        <v>9783</v>
      </c>
      <c r="B9788" s="1091"/>
      <c r="C9788" s="1091"/>
      <c r="D9788" s="1097"/>
      <c r="E9788" s="1093">
        <f t="shared" si="609"/>
        <v>0</v>
      </c>
      <c r="F9788" s="1094">
        <f t="shared" si="610"/>
        <v>0</v>
      </c>
      <c r="G9788" s="1095">
        <f t="shared" si="611"/>
        <v>0</v>
      </c>
      <c r="H9788" s="1090" t="str">
        <f t="shared" ca="1" si="612"/>
        <v/>
      </c>
      <c r="I9788" s="1109"/>
      <c r="J9788" s="1109"/>
      <c r="K9788" s="1112"/>
      <c r="L9788" s="1091"/>
      <c r="M9788" s="1091"/>
      <c r="N9788" s="1091"/>
      <c r="O9788" s="1091"/>
      <c r="P9788" s="1096"/>
      <c r="Q9788" s="1096"/>
      <c r="R9788" s="1096"/>
      <c r="S9788" s="1091"/>
    </row>
    <row r="9789" spans="1:19" x14ac:dyDescent="0.3">
      <c r="A9789" s="1090">
        <v>9784</v>
      </c>
      <c r="B9789" s="1091"/>
      <c r="C9789" s="1091"/>
      <c r="D9789" s="1097"/>
      <c r="E9789" s="1093">
        <f t="shared" si="609"/>
        <v>0</v>
      </c>
      <c r="F9789" s="1094">
        <f t="shared" si="610"/>
        <v>0</v>
      </c>
      <c r="G9789" s="1095">
        <f t="shared" si="611"/>
        <v>0</v>
      </c>
      <c r="H9789" s="1090" t="str">
        <f t="shared" ca="1" si="612"/>
        <v/>
      </c>
      <c r="I9789" s="1109"/>
      <c r="J9789" s="1109"/>
      <c r="K9789" s="1112"/>
      <c r="L9789" s="1091"/>
      <c r="M9789" s="1091"/>
      <c r="N9789" s="1091"/>
      <c r="O9789" s="1091"/>
      <c r="P9789" s="1096"/>
      <c r="Q9789" s="1096"/>
      <c r="R9789" s="1096"/>
      <c r="S9789" s="1091"/>
    </row>
    <row r="9790" spans="1:19" x14ac:dyDescent="0.3">
      <c r="A9790" s="1090">
        <v>9785</v>
      </c>
      <c r="B9790" s="1091"/>
      <c r="C9790" s="1091"/>
      <c r="D9790" s="1097"/>
      <c r="E9790" s="1093">
        <f t="shared" si="609"/>
        <v>0</v>
      </c>
      <c r="F9790" s="1094">
        <f t="shared" si="610"/>
        <v>0</v>
      </c>
      <c r="G9790" s="1095">
        <f t="shared" si="611"/>
        <v>0</v>
      </c>
      <c r="H9790" s="1090" t="str">
        <f t="shared" ca="1" si="612"/>
        <v/>
      </c>
      <c r="I9790" s="1109"/>
      <c r="J9790" s="1109"/>
      <c r="K9790" s="1112"/>
      <c r="L9790" s="1091"/>
      <c r="M9790" s="1091"/>
      <c r="N9790" s="1091"/>
      <c r="O9790" s="1091"/>
      <c r="P9790" s="1096"/>
      <c r="Q9790" s="1096"/>
      <c r="R9790" s="1096"/>
      <c r="S9790" s="1091"/>
    </row>
    <row r="9791" spans="1:19" x14ac:dyDescent="0.3">
      <c r="A9791" s="1090">
        <v>9786</v>
      </c>
      <c r="B9791" s="1091"/>
      <c r="C9791" s="1091"/>
      <c r="D9791" s="1097"/>
      <c r="E9791" s="1093">
        <f t="shared" si="609"/>
        <v>0</v>
      </c>
      <c r="F9791" s="1094">
        <f t="shared" si="610"/>
        <v>0</v>
      </c>
      <c r="G9791" s="1095">
        <f t="shared" si="611"/>
        <v>0</v>
      </c>
      <c r="H9791" s="1090" t="str">
        <f t="shared" ca="1" si="612"/>
        <v/>
      </c>
      <c r="I9791" s="1109"/>
      <c r="J9791" s="1109"/>
      <c r="K9791" s="1112"/>
      <c r="L9791" s="1091"/>
      <c r="M9791" s="1091"/>
      <c r="N9791" s="1091"/>
      <c r="O9791" s="1091"/>
      <c r="P9791" s="1096"/>
      <c r="Q9791" s="1096"/>
      <c r="R9791" s="1096"/>
      <c r="S9791" s="1091"/>
    </row>
    <row r="9792" spans="1:19" x14ac:dyDescent="0.3">
      <c r="A9792" s="1090">
        <v>9787</v>
      </c>
      <c r="B9792" s="1091"/>
      <c r="C9792" s="1091"/>
      <c r="D9792" s="1097"/>
      <c r="E9792" s="1093">
        <f t="shared" si="609"/>
        <v>0</v>
      </c>
      <c r="F9792" s="1094">
        <f t="shared" si="610"/>
        <v>0</v>
      </c>
      <c r="G9792" s="1095">
        <f t="shared" si="611"/>
        <v>0</v>
      </c>
      <c r="H9792" s="1090" t="str">
        <f t="shared" ca="1" si="612"/>
        <v/>
      </c>
      <c r="I9792" s="1109"/>
      <c r="J9792" s="1109"/>
      <c r="K9792" s="1112"/>
      <c r="L9792" s="1091"/>
      <c r="M9792" s="1091"/>
      <c r="N9792" s="1091"/>
      <c r="O9792" s="1091"/>
      <c r="P9792" s="1096"/>
      <c r="Q9792" s="1096"/>
      <c r="R9792" s="1096"/>
      <c r="S9792" s="1091"/>
    </row>
    <row r="9793" spans="1:19" x14ac:dyDescent="0.3">
      <c r="A9793" s="1090">
        <v>9788</v>
      </c>
      <c r="B9793" s="1091"/>
      <c r="C9793" s="1091"/>
      <c r="D9793" s="1097"/>
      <c r="E9793" s="1093">
        <f t="shared" si="609"/>
        <v>0</v>
      </c>
      <c r="F9793" s="1094">
        <f t="shared" si="610"/>
        <v>0</v>
      </c>
      <c r="G9793" s="1095">
        <f t="shared" si="611"/>
        <v>0</v>
      </c>
      <c r="H9793" s="1090" t="str">
        <f t="shared" ca="1" si="612"/>
        <v/>
      </c>
      <c r="I9793" s="1109"/>
      <c r="J9793" s="1109"/>
      <c r="K9793" s="1112"/>
      <c r="L9793" s="1091"/>
      <c r="M9793" s="1091"/>
      <c r="N9793" s="1091"/>
      <c r="O9793" s="1091"/>
      <c r="P9793" s="1096"/>
      <c r="Q9793" s="1096"/>
      <c r="R9793" s="1096"/>
      <c r="S9793" s="1091"/>
    </row>
    <row r="9794" spans="1:19" x14ac:dyDescent="0.3">
      <c r="A9794" s="1090">
        <v>9789</v>
      </c>
      <c r="B9794" s="1091"/>
      <c r="C9794" s="1091"/>
      <c r="D9794" s="1097"/>
      <c r="E9794" s="1093">
        <f t="shared" si="609"/>
        <v>0</v>
      </c>
      <c r="F9794" s="1094">
        <f t="shared" si="610"/>
        <v>0</v>
      </c>
      <c r="G9794" s="1095">
        <f t="shared" si="611"/>
        <v>0</v>
      </c>
      <c r="H9794" s="1090" t="str">
        <f t="shared" ca="1" si="612"/>
        <v/>
      </c>
      <c r="I9794" s="1109"/>
      <c r="J9794" s="1109"/>
      <c r="K9794" s="1112"/>
      <c r="L9794" s="1091"/>
      <c r="M9794" s="1091"/>
      <c r="N9794" s="1091"/>
      <c r="O9794" s="1091"/>
      <c r="P9794" s="1096"/>
      <c r="Q9794" s="1096"/>
      <c r="R9794" s="1096"/>
      <c r="S9794" s="1091"/>
    </row>
    <row r="9795" spans="1:19" x14ac:dyDescent="0.3">
      <c r="A9795" s="1090">
        <v>9790</v>
      </c>
      <c r="B9795" s="1091"/>
      <c r="C9795" s="1091"/>
      <c r="D9795" s="1097"/>
      <c r="E9795" s="1093">
        <f t="shared" si="609"/>
        <v>0</v>
      </c>
      <c r="F9795" s="1094">
        <f t="shared" si="610"/>
        <v>0</v>
      </c>
      <c r="G9795" s="1095">
        <f t="shared" si="611"/>
        <v>0</v>
      </c>
      <c r="H9795" s="1090" t="str">
        <f t="shared" ca="1" si="612"/>
        <v/>
      </c>
      <c r="I9795" s="1109"/>
      <c r="J9795" s="1109"/>
      <c r="K9795" s="1112"/>
      <c r="L9795" s="1091"/>
      <c r="M9795" s="1091"/>
      <c r="N9795" s="1091"/>
      <c r="O9795" s="1091"/>
      <c r="P9795" s="1096"/>
      <c r="Q9795" s="1096"/>
      <c r="R9795" s="1096"/>
      <c r="S9795" s="1091"/>
    </row>
    <row r="9796" spans="1:19" x14ac:dyDescent="0.3">
      <c r="A9796" s="1090">
        <v>9791</v>
      </c>
      <c r="B9796" s="1091"/>
      <c r="C9796" s="1091"/>
      <c r="D9796" s="1097"/>
      <c r="E9796" s="1093">
        <f t="shared" si="609"/>
        <v>0</v>
      </c>
      <c r="F9796" s="1094">
        <f t="shared" si="610"/>
        <v>0</v>
      </c>
      <c r="G9796" s="1095">
        <f t="shared" si="611"/>
        <v>0</v>
      </c>
      <c r="H9796" s="1090" t="str">
        <f t="shared" ca="1" si="612"/>
        <v/>
      </c>
      <c r="I9796" s="1109"/>
      <c r="J9796" s="1109"/>
      <c r="K9796" s="1112"/>
      <c r="L9796" s="1091"/>
      <c r="M9796" s="1091"/>
      <c r="N9796" s="1091"/>
      <c r="O9796" s="1091"/>
      <c r="P9796" s="1096"/>
      <c r="Q9796" s="1096"/>
      <c r="R9796" s="1096"/>
      <c r="S9796" s="1091"/>
    </row>
    <row r="9797" spans="1:19" x14ac:dyDescent="0.3">
      <c r="A9797" s="1090">
        <v>9792</v>
      </c>
      <c r="B9797" s="1091"/>
      <c r="C9797" s="1091"/>
      <c r="D9797" s="1097"/>
      <c r="E9797" s="1093">
        <f t="shared" si="609"/>
        <v>0</v>
      </c>
      <c r="F9797" s="1094">
        <f t="shared" si="610"/>
        <v>0</v>
      </c>
      <c r="G9797" s="1095">
        <f t="shared" si="611"/>
        <v>0</v>
      </c>
      <c r="H9797" s="1090" t="str">
        <f t="shared" ca="1" si="612"/>
        <v/>
      </c>
      <c r="I9797" s="1109"/>
      <c r="J9797" s="1109"/>
      <c r="K9797" s="1112"/>
      <c r="L9797" s="1091"/>
      <c r="M9797" s="1091"/>
      <c r="N9797" s="1091"/>
      <c r="O9797" s="1091"/>
      <c r="P9797" s="1096"/>
      <c r="Q9797" s="1096"/>
      <c r="R9797" s="1096"/>
      <c r="S9797" s="1091"/>
    </row>
    <row r="9798" spans="1:19" x14ac:dyDescent="0.3">
      <c r="A9798" s="1090">
        <v>9793</v>
      </c>
      <c r="B9798" s="1091"/>
      <c r="C9798" s="1091"/>
      <c r="D9798" s="1097"/>
      <c r="E9798" s="1093">
        <f t="shared" si="609"/>
        <v>0</v>
      </c>
      <c r="F9798" s="1094">
        <f t="shared" si="610"/>
        <v>0</v>
      </c>
      <c r="G9798" s="1095">
        <f t="shared" si="611"/>
        <v>0</v>
      </c>
      <c r="H9798" s="1090" t="str">
        <f t="shared" ca="1" si="612"/>
        <v/>
      </c>
      <c r="I9798" s="1109"/>
      <c r="J9798" s="1109"/>
      <c r="K9798" s="1112"/>
      <c r="L9798" s="1091"/>
      <c r="M9798" s="1091"/>
      <c r="N9798" s="1091"/>
      <c r="O9798" s="1091"/>
      <c r="P9798" s="1096"/>
      <c r="Q9798" s="1096"/>
      <c r="R9798" s="1096"/>
      <c r="S9798" s="1091"/>
    </row>
    <row r="9799" spans="1:19" x14ac:dyDescent="0.3">
      <c r="A9799" s="1090">
        <v>9794</v>
      </c>
      <c r="B9799" s="1091"/>
      <c r="C9799" s="1091"/>
      <c r="D9799" s="1097"/>
      <c r="E9799" s="1093">
        <f t="shared" ref="E9799:E9862" si="613">D9799</f>
        <v>0</v>
      </c>
      <c r="F9799" s="1094">
        <f t="shared" ref="F9799:F9862" si="614">D9799</f>
        <v>0</v>
      </c>
      <c r="G9799" s="1095">
        <f t="shared" ref="G9799:G9862" si="615">D9799</f>
        <v>0</v>
      </c>
      <c r="H9799" s="1090" t="str">
        <f t="shared" ref="H9799:H9862" ca="1" si="616">IF(ISBLANK(D9799),"",DATEDIF(G9799,TODAY(),"y"))</f>
        <v/>
      </c>
      <c r="I9799" s="1109"/>
      <c r="J9799" s="1109"/>
      <c r="K9799" s="1112"/>
      <c r="L9799" s="1091"/>
      <c r="M9799" s="1091"/>
      <c r="N9799" s="1091"/>
      <c r="O9799" s="1091"/>
      <c r="P9799" s="1096"/>
      <c r="Q9799" s="1096"/>
      <c r="R9799" s="1096"/>
      <c r="S9799" s="1091"/>
    </row>
    <row r="9800" spans="1:19" x14ac:dyDescent="0.3">
      <c r="A9800" s="1090">
        <v>9795</v>
      </c>
      <c r="B9800" s="1091"/>
      <c r="C9800" s="1091"/>
      <c r="D9800" s="1097"/>
      <c r="E9800" s="1093">
        <f t="shared" si="613"/>
        <v>0</v>
      </c>
      <c r="F9800" s="1094">
        <f t="shared" si="614"/>
        <v>0</v>
      </c>
      <c r="G9800" s="1095">
        <f t="shared" si="615"/>
        <v>0</v>
      </c>
      <c r="H9800" s="1090" t="str">
        <f t="shared" ca="1" si="616"/>
        <v/>
      </c>
      <c r="I9800" s="1109"/>
      <c r="J9800" s="1109"/>
      <c r="K9800" s="1112"/>
      <c r="L9800" s="1091"/>
      <c r="M9800" s="1091"/>
      <c r="N9800" s="1091"/>
      <c r="O9800" s="1091"/>
      <c r="P9800" s="1096"/>
      <c r="Q9800" s="1096"/>
      <c r="R9800" s="1096"/>
      <c r="S9800" s="1091"/>
    </row>
    <row r="9801" spans="1:19" x14ac:dyDescent="0.3">
      <c r="A9801" s="1090">
        <v>9796</v>
      </c>
      <c r="B9801" s="1091"/>
      <c r="C9801" s="1091"/>
      <c r="D9801" s="1097"/>
      <c r="E9801" s="1093">
        <f t="shared" si="613"/>
        <v>0</v>
      </c>
      <c r="F9801" s="1094">
        <f t="shared" si="614"/>
        <v>0</v>
      </c>
      <c r="G9801" s="1095">
        <f t="shared" si="615"/>
        <v>0</v>
      </c>
      <c r="H9801" s="1090" t="str">
        <f t="shared" ca="1" si="616"/>
        <v/>
      </c>
      <c r="I9801" s="1109"/>
      <c r="J9801" s="1109"/>
      <c r="K9801" s="1112"/>
      <c r="L9801" s="1091"/>
      <c r="M9801" s="1091"/>
      <c r="N9801" s="1091"/>
      <c r="O9801" s="1091"/>
      <c r="P9801" s="1096"/>
      <c r="Q9801" s="1096"/>
      <c r="R9801" s="1096"/>
      <c r="S9801" s="1091"/>
    </row>
    <row r="9802" spans="1:19" x14ac:dyDescent="0.3">
      <c r="A9802" s="1090">
        <v>9797</v>
      </c>
      <c r="B9802" s="1091"/>
      <c r="C9802" s="1091"/>
      <c r="D9802" s="1097"/>
      <c r="E9802" s="1093">
        <f t="shared" si="613"/>
        <v>0</v>
      </c>
      <c r="F9802" s="1094">
        <f t="shared" si="614"/>
        <v>0</v>
      </c>
      <c r="G9802" s="1095">
        <f t="shared" si="615"/>
        <v>0</v>
      </c>
      <c r="H9802" s="1090" t="str">
        <f t="shared" ca="1" si="616"/>
        <v/>
      </c>
      <c r="I9802" s="1109"/>
      <c r="J9802" s="1109"/>
      <c r="K9802" s="1112"/>
      <c r="L9802" s="1091"/>
      <c r="M9802" s="1091"/>
      <c r="N9802" s="1091"/>
      <c r="O9802" s="1091"/>
      <c r="P9802" s="1096"/>
      <c r="Q9802" s="1096"/>
      <c r="R9802" s="1096"/>
      <c r="S9802" s="1091"/>
    </row>
    <row r="9803" spans="1:19" x14ac:dyDescent="0.3">
      <c r="A9803" s="1090">
        <v>9798</v>
      </c>
      <c r="B9803" s="1091"/>
      <c r="C9803" s="1091"/>
      <c r="D9803" s="1097"/>
      <c r="E9803" s="1093">
        <f t="shared" si="613"/>
        <v>0</v>
      </c>
      <c r="F9803" s="1094">
        <f t="shared" si="614"/>
        <v>0</v>
      </c>
      <c r="G9803" s="1095">
        <f t="shared" si="615"/>
        <v>0</v>
      </c>
      <c r="H9803" s="1090" t="str">
        <f t="shared" ca="1" si="616"/>
        <v/>
      </c>
      <c r="I9803" s="1109"/>
      <c r="J9803" s="1109"/>
      <c r="K9803" s="1112"/>
      <c r="L9803" s="1091"/>
      <c r="M9803" s="1091"/>
      <c r="N9803" s="1091"/>
      <c r="O9803" s="1091"/>
      <c r="P9803" s="1096"/>
      <c r="Q9803" s="1096"/>
      <c r="R9803" s="1096"/>
      <c r="S9803" s="1091"/>
    </row>
    <row r="9804" spans="1:19" x14ac:dyDescent="0.3">
      <c r="A9804" s="1090">
        <v>9799</v>
      </c>
      <c r="B9804" s="1091"/>
      <c r="C9804" s="1091"/>
      <c r="D9804" s="1097"/>
      <c r="E9804" s="1093">
        <f t="shared" si="613"/>
        <v>0</v>
      </c>
      <c r="F9804" s="1094">
        <f t="shared" si="614"/>
        <v>0</v>
      </c>
      <c r="G9804" s="1095">
        <f t="shared" si="615"/>
        <v>0</v>
      </c>
      <c r="H9804" s="1090" t="str">
        <f t="shared" ca="1" si="616"/>
        <v/>
      </c>
      <c r="I9804" s="1109"/>
      <c r="J9804" s="1109"/>
      <c r="K9804" s="1112"/>
      <c r="L9804" s="1091"/>
      <c r="M9804" s="1091"/>
      <c r="N9804" s="1091"/>
      <c r="O9804" s="1091"/>
      <c r="P9804" s="1096"/>
      <c r="Q9804" s="1096"/>
      <c r="R9804" s="1096"/>
      <c r="S9804" s="1091"/>
    </row>
    <row r="9805" spans="1:19" x14ac:dyDescent="0.3">
      <c r="A9805" s="1090">
        <v>9800</v>
      </c>
      <c r="B9805" s="1091"/>
      <c r="C9805" s="1091"/>
      <c r="D9805" s="1097"/>
      <c r="E9805" s="1093">
        <f t="shared" si="613"/>
        <v>0</v>
      </c>
      <c r="F9805" s="1094">
        <f t="shared" si="614"/>
        <v>0</v>
      </c>
      <c r="G9805" s="1095">
        <f t="shared" si="615"/>
        <v>0</v>
      </c>
      <c r="H9805" s="1090" t="str">
        <f t="shared" ca="1" si="616"/>
        <v/>
      </c>
      <c r="I9805" s="1109"/>
      <c r="J9805" s="1109"/>
      <c r="K9805" s="1112"/>
      <c r="L9805" s="1091"/>
      <c r="M9805" s="1091"/>
      <c r="N9805" s="1091"/>
      <c r="O9805" s="1091"/>
      <c r="P9805" s="1096"/>
      <c r="Q9805" s="1096"/>
      <c r="R9805" s="1096"/>
      <c r="S9805" s="1091"/>
    </row>
    <row r="9806" spans="1:19" x14ac:dyDescent="0.3">
      <c r="A9806" s="1090">
        <v>9801</v>
      </c>
      <c r="B9806" s="1091"/>
      <c r="C9806" s="1091"/>
      <c r="D9806" s="1097"/>
      <c r="E9806" s="1093">
        <f t="shared" si="613"/>
        <v>0</v>
      </c>
      <c r="F9806" s="1094">
        <f t="shared" si="614"/>
        <v>0</v>
      </c>
      <c r="G9806" s="1095">
        <f t="shared" si="615"/>
        <v>0</v>
      </c>
      <c r="H9806" s="1090" t="str">
        <f t="shared" ca="1" si="616"/>
        <v/>
      </c>
      <c r="I9806" s="1109"/>
      <c r="J9806" s="1109"/>
      <c r="K9806" s="1112"/>
      <c r="L9806" s="1091"/>
      <c r="M9806" s="1091"/>
      <c r="N9806" s="1091"/>
      <c r="O9806" s="1091"/>
      <c r="P9806" s="1096"/>
      <c r="Q9806" s="1096"/>
      <c r="R9806" s="1096"/>
      <c r="S9806" s="1091"/>
    </row>
    <row r="9807" spans="1:19" x14ac:dyDescent="0.3">
      <c r="A9807" s="1090">
        <v>9802</v>
      </c>
      <c r="B9807" s="1091"/>
      <c r="C9807" s="1091"/>
      <c r="D9807" s="1097"/>
      <c r="E9807" s="1093">
        <f t="shared" si="613"/>
        <v>0</v>
      </c>
      <c r="F9807" s="1094">
        <f t="shared" si="614"/>
        <v>0</v>
      </c>
      <c r="G9807" s="1095">
        <f t="shared" si="615"/>
        <v>0</v>
      </c>
      <c r="H9807" s="1090" t="str">
        <f t="shared" ca="1" si="616"/>
        <v/>
      </c>
      <c r="I9807" s="1109"/>
      <c r="J9807" s="1109"/>
      <c r="K9807" s="1112"/>
      <c r="L9807" s="1091"/>
      <c r="M9807" s="1091"/>
      <c r="N9807" s="1091"/>
      <c r="O9807" s="1091"/>
      <c r="P9807" s="1096"/>
      <c r="Q9807" s="1096"/>
      <c r="R9807" s="1096"/>
      <c r="S9807" s="1091"/>
    </row>
    <row r="9808" spans="1:19" x14ac:dyDescent="0.3">
      <c r="A9808" s="1090">
        <v>9803</v>
      </c>
      <c r="B9808" s="1091"/>
      <c r="C9808" s="1091"/>
      <c r="D9808" s="1097"/>
      <c r="E9808" s="1093">
        <f t="shared" si="613"/>
        <v>0</v>
      </c>
      <c r="F9808" s="1094">
        <f t="shared" si="614"/>
        <v>0</v>
      </c>
      <c r="G9808" s="1095">
        <f t="shared" si="615"/>
        <v>0</v>
      </c>
      <c r="H9808" s="1090" t="str">
        <f t="shared" ca="1" si="616"/>
        <v/>
      </c>
      <c r="I9808" s="1109"/>
      <c r="J9808" s="1109"/>
      <c r="K9808" s="1112"/>
      <c r="L9808" s="1091"/>
      <c r="M9808" s="1091"/>
      <c r="N9808" s="1091"/>
      <c r="O9808" s="1091"/>
      <c r="P9808" s="1096"/>
      <c r="Q9808" s="1096"/>
      <c r="R9808" s="1096"/>
      <c r="S9808" s="1091"/>
    </row>
    <row r="9809" spans="1:19" x14ac:dyDescent="0.3">
      <c r="A9809" s="1090">
        <v>9804</v>
      </c>
      <c r="B9809" s="1091"/>
      <c r="C9809" s="1091"/>
      <c r="D9809" s="1097"/>
      <c r="E9809" s="1093">
        <f t="shared" si="613"/>
        <v>0</v>
      </c>
      <c r="F9809" s="1094">
        <f t="shared" si="614"/>
        <v>0</v>
      </c>
      <c r="G9809" s="1095">
        <f t="shared" si="615"/>
        <v>0</v>
      </c>
      <c r="H9809" s="1090" t="str">
        <f t="shared" ca="1" si="616"/>
        <v/>
      </c>
      <c r="I9809" s="1109"/>
      <c r="J9809" s="1109"/>
      <c r="K9809" s="1112"/>
      <c r="L9809" s="1091"/>
      <c r="M9809" s="1091"/>
      <c r="N9809" s="1091"/>
      <c r="O9809" s="1091"/>
      <c r="P9809" s="1096"/>
      <c r="Q9809" s="1096"/>
      <c r="R9809" s="1096"/>
      <c r="S9809" s="1091"/>
    </row>
    <row r="9810" spans="1:19" x14ac:dyDescent="0.3">
      <c r="A9810" s="1090">
        <v>9805</v>
      </c>
      <c r="B9810" s="1091"/>
      <c r="C9810" s="1091"/>
      <c r="D9810" s="1097"/>
      <c r="E9810" s="1093">
        <f t="shared" si="613"/>
        <v>0</v>
      </c>
      <c r="F9810" s="1094">
        <f t="shared" si="614"/>
        <v>0</v>
      </c>
      <c r="G9810" s="1095">
        <f t="shared" si="615"/>
        <v>0</v>
      </c>
      <c r="H9810" s="1090" t="str">
        <f t="shared" ca="1" si="616"/>
        <v/>
      </c>
      <c r="I9810" s="1109"/>
      <c r="J9810" s="1109"/>
      <c r="K9810" s="1112"/>
      <c r="L9810" s="1091"/>
      <c r="M9810" s="1091"/>
      <c r="N9810" s="1091"/>
      <c r="O9810" s="1091"/>
      <c r="P9810" s="1096"/>
      <c r="Q9810" s="1096"/>
      <c r="R9810" s="1096"/>
      <c r="S9810" s="1091"/>
    </row>
    <row r="9811" spans="1:19" x14ac:dyDescent="0.3">
      <c r="A9811" s="1090">
        <v>9806</v>
      </c>
      <c r="B9811" s="1091"/>
      <c r="C9811" s="1091"/>
      <c r="D9811" s="1097"/>
      <c r="E9811" s="1093">
        <f t="shared" si="613"/>
        <v>0</v>
      </c>
      <c r="F9811" s="1094">
        <f t="shared" si="614"/>
        <v>0</v>
      </c>
      <c r="G9811" s="1095">
        <f t="shared" si="615"/>
        <v>0</v>
      </c>
      <c r="H9811" s="1090" t="str">
        <f t="shared" ca="1" si="616"/>
        <v/>
      </c>
      <c r="I9811" s="1109"/>
      <c r="J9811" s="1109"/>
      <c r="K9811" s="1112"/>
      <c r="L9811" s="1091"/>
      <c r="M9811" s="1091"/>
      <c r="N9811" s="1091"/>
      <c r="O9811" s="1091"/>
      <c r="P9811" s="1096"/>
      <c r="Q9811" s="1096"/>
      <c r="R9811" s="1096"/>
      <c r="S9811" s="1091"/>
    </row>
    <row r="9812" spans="1:19" x14ac:dyDescent="0.3">
      <c r="A9812" s="1090">
        <v>9807</v>
      </c>
      <c r="B9812" s="1091"/>
      <c r="C9812" s="1091"/>
      <c r="D9812" s="1097"/>
      <c r="E9812" s="1093">
        <f t="shared" si="613"/>
        <v>0</v>
      </c>
      <c r="F9812" s="1094">
        <f t="shared" si="614"/>
        <v>0</v>
      </c>
      <c r="G9812" s="1095">
        <f t="shared" si="615"/>
        <v>0</v>
      </c>
      <c r="H9812" s="1090" t="str">
        <f t="shared" ca="1" si="616"/>
        <v/>
      </c>
      <c r="I9812" s="1109"/>
      <c r="J9812" s="1109"/>
      <c r="K9812" s="1112"/>
      <c r="L9812" s="1091"/>
      <c r="M9812" s="1091"/>
      <c r="N9812" s="1091"/>
      <c r="O9812" s="1091"/>
      <c r="P9812" s="1096"/>
      <c r="Q9812" s="1096"/>
      <c r="R9812" s="1096"/>
      <c r="S9812" s="1091"/>
    </row>
    <row r="9813" spans="1:19" x14ac:dyDescent="0.3">
      <c r="A9813" s="1090">
        <v>9808</v>
      </c>
      <c r="B9813" s="1091"/>
      <c r="C9813" s="1091"/>
      <c r="D9813" s="1097"/>
      <c r="E9813" s="1093">
        <f t="shared" si="613"/>
        <v>0</v>
      </c>
      <c r="F9813" s="1094">
        <f t="shared" si="614"/>
        <v>0</v>
      </c>
      <c r="G9813" s="1095">
        <f t="shared" si="615"/>
        <v>0</v>
      </c>
      <c r="H9813" s="1090" t="str">
        <f t="shared" ca="1" si="616"/>
        <v/>
      </c>
      <c r="I9813" s="1109"/>
      <c r="J9813" s="1109"/>
      <c r="K9813" s="1112"/>
      <c r="L9813" s="1091"/>
      <c r="M9813" s="1091"/>
      <c r="N9813" s="1091"/>
      <c r="O9813" s="1091"/>
      <c r="P9813" s="1096"/>
      <c r="Q9813" s="1096"/>
      <c r="R9813" s="1096"/>
      <c r="S9813" s="1091"/>
    </row>
    <row r="9814" spans="1:19" x14ac:dyDescent="0.3">
      <c r="A9814" s="1090">
        <v>9809</v>
      </c>
      <c r="B9814" s="1091"/>
      <c r="C9814" s="1091"/>
      <c r="D9814" s="1097"/>
      <c r="E9814" s="1093">
        <f t="shared" si="613"/>
        <v>0</v>
      </c>
      <c r="F9814" s="1094">
        <f t="shared" si="614"/>
        <v>0</v>
      </c>
      <c r="G9814" s="1095">
        <f t="shared" si="615"/>
        <v>0</v>
      </c>
      <c r="H9814" s="1090" t="str">
        <f t="shared" ca="1" si="616"/>
        <v/>
      </c>
      <c r="I9814" s="1109"/>
      <c r="J9814" s="1109"/>
      <c r="K9814" s="1112"/>
      <c r="L9814" s="1091"/>
      <c r="M9814" s="1091"/>
      <c r="N9814" s="1091"/>
      <c r="O9814" s="1091"/>
      <c r="P9814" s="1096"/>
      <c r="Q9814" s="1096"/>
      <c r="R9814" s="1096"/>
      <c r="S9814" s="1091"/>
    </row>
    <row r="9815" spans="1:19" x14ac:dyDescent="0.3">
      <c r="A9815" s="1090">
        <v>9810</v>
      </c>
      <c r="B9815" s="1091"/>
      <c r="C9815" s="1091"/>
      <c r="D9815" s="1097"/>
      <c r="E9815" s="1093">
        <f t="shared" si="613"/>
        <v>0</v>
      </c>
      <c r="F9815" s="1094">
        <f t="shared" si="614"/>
        <v>0</v>
      </c>
      <c r="G9815" s="1095">
        <f t="shared" si="615"/>
        <v>0</v>
      </c>
      <c r="H9815" s="1090" t="str">
        <f t="shared" ca="1" si="616"/>
        <v/>
      </c>
      <c r="I9815" s="1109"/>
      <c r="J9815" s="1109"/>
      <c r="K9815" s="1112"/>
      <c r="L9815" s="1091"/>
      <c r="M9815" s="1091"/>
      <c r="N9815" s="1091"/>
      <c r="O9815" s="1091"/>
      <c r="P9815" s="1096"/>
      <c r="Q9815" s="1096"/>
      <c r="R9815" s="1096"/>
      <c r="S9815" s="1091"/>
    </row>
    <row r="9816" spans="1:19" x14ac:dyDescent="0.3">
      <c r="A9816" s="1090">
        <v>9811</v>
      </c>
      <c r="B9816" s="1091"/>
      <c r="C9816" s="1091"/>
      <c r="D9816" s="1097"/>
      <c r="E9816" s="1093">
        <f t="shared" si="613"/>
        <v>0</v>
      </c>
      <c r="F9816" s="1094">
        <f t="shared" si="614"/>
        <v>0</v>
      </c>
      <c r="G9816" s="1095">
        <f t="shared" si="615"/>
        <v>0</v>
      </c>
      <c r="H9816" s="1090" t="str">
        <f t="shared" ca="1" si="616"/>
        <v/>
      </c>
      <c r="I9816" s="1109"/>
      <c r="J9816" s="1109"/>
      <c r="K9816" s="1112"/>
      <c r="L9816" s="1091"/>
      <c r="M9816" s="1091"/>
      <c r="N9816" s="1091"/>
      <c r="O9816" s="1091"/>
      <c r="P9816" s="1096"/>
      <c r="Q9816" s="1096"/>
      <c r="R9816" s="1096"/>
      <c r="S9816" s="1091"/>
    </row>
    <row r="9817" spans="1:19" x14ac:dyDescent="0.3">
      <c r="A9817" s="1090">
        <v>9812</v>
      </c>
      <c r="B9817" s="1091"/>
      <c r="C9817" s="1091"/>
      <c r="D9817" s="1097"/>
      <c r="E9817" s="1093">
        <f t="shared" si="613"/>
        <v>0</v>
      </c>
      <c r="F9817" s="1094">
        <f t="shared" si="614"/>
        <v>0</v>
      </c>
      <c r="G9817" s="1095">
        <f t="shared" si="615"/>
        <v>0</v>
      </c>
      <c r="H9817" s="1090" t="str">
        <f t="shared" ca="1" si="616"/>
        <v/>
      </c>
      <c r="I9817" s="1109"/>
      <c r="J9817" s="1109"/>
      <c r="K9817" s="1112"/>
      <c r="L9817" s="1091"/>
      <c r="M9817" s="1091"/>
      <c r="N9817" s="1091"/>
      <c r="O9817" s="1091"/>
      <c r="P9817" s="1096"/>
      <c r="Q9817" s="1096"/>
      <c r="R9817" s="1096"/>
      <c r="S9817" s="1091"/>
    </row>
    <row r="9818" spans="1:19" x14ac:dyDescent="0.3">
      <c r="A9818" s="1090">
        <v>9813</v>
      </c>
      <c r="B9818" s="1091"/>
      <c r="C9818" s="1091"/>
      <c r="D9818" s="1097"/>
      <c r="E9818" s="1093">
        <f t="shared" si="613"/>
        <v>0</v>
      </c>
      <c r="F9818" s="1094">
        <f t="shared" si="614"/>
        <v>0</v>
      </c>
      <c r="G9818" s="1095">
        <f t="shared" si="615"/>
        <v>0</v>
      </c>
      <c r="H9818" s="1090" t="str">
        <f t="shared" ca="1" si="616"/>
        <v/>
      </c>
      <c r="I9818" s="1109"/>
      <c r="J9818" s="1109"/>
      <c r="K9818" s="1112"/>
      <c r="L9818" s="1091"/>
      <c r="M9818" s="1091"/>
      <c r="N9818" s="1091"/>
      <c r="O9818" s="1091"/>
      <c r="P9818" s="1096"/>
      <c r="Q9818" s="1096"/>
      <c r="R9818" s="1096"/>
      <c r="S9818" s="1091"/>
    </row>
    <row r="9819" spans="1:19" x14ac:dyDescent="0.3">
      <c r="A9819" s="1090">
        <v>9814</v>
      </c>
      <c r="B9819" s="1091"/>
      <c r="C9819" s="1091"/>
      <c r="D9819" s="1097"/>
      <c r="E9819" s="1093">
        <f t="shared" si="613"/>
        <v>0</v>
      </c>
      <c r="F9819" s="1094">
        <f t="shared" si="614"/>
        <v>0</v>
      </c>
      <c r="G9819" s="1095">
        <f t="shared" si="615"/>
        <v>0</v>
      </c>
      <c r="H9819" s="1090" t="str">
        <f t="shared" ca="1" si="616"/>
        <v/>
      </c>
      <c r="I9819" s="1109"/>
      <c r="J9819" s="1109"/>
      <c r="K9819" s="1112"/>
      <c r="L9819" s="1091"/>
      <c r="M9819" s="1091"/>
      <c r="N9819" s="1091"/>
      <c r="O9819" s="1091"/>
      <c r="P9819" s="1096"/>
      <c r="Q9819" s="1096"/>
      <c r="R9819" s="1096"/>
      <c r="S9819" s="1091"/>
    </row>
    <row r="9820" spans="1:19" x14ac:dyDescent="0.3">
      <c r="A9820" s="1090">
        <v>9815</v>
      </c>
      <c r="B9820" s="1091"/>
      <c r="C9820" s="1091"/>
      <c r="D9820" s="1097"/>
      <c r="E9820" s="1093">
        <f t="shared" si="613"/>
        <v>0</v>
      </c>
      <c r="F9820" s="1094">
        <f t="shared" si="614"/>
        <v>0</v>
      </c>
      <c r="G9820" s="1095">
        <f t="shared" si="615"/>
        <v>0</v>
      </c>
      <c r="H9820" s="1090" t="str">
        <f t="shared" ca="1" si="616"/>
        <v/>
      </c>
      <c r="I9820" s="1109"/>
      <c r="J9820" s="1109"/>
      <c r="K9820" s="1112"/>
      <c r="L9820" s="1091"/>
      <c r="M9820" s="1091"/>
      <c r="N9820" s="1091"/>
      <c r="O9820" s="1091"/>
      <c r="P9820" s="1096"/>
      <c r="Q9820" s="1096"/>
      <c r="R9820" s="1096"/>
      <c r="S9820" s="1091"/>
    </row>
    <row r="9821" spans="1:19" x14ac:dyDescent="0.3">
      <c r="A9821" s="1090">
        <v>9816</v>
      </c>
      <c r="B9821" s="1091"/>
      <c r="C9821" s="1091"/>
      <c r="D9821" s="1097"/>
      <c r="E9821" s="1093">
        <f t="shared" si="613"/>
        <v>0</v>
      </c>
      <c r="F9821" s="1094">
        <f t="shared" si="614"/>
        <v>0</v>
      </c>
      <c r="G9821" s="1095">
        <f t="shared" si="615"/>
        <v>0</v>
      </c>
      <c r="H9821" s="1090" t="str">
        <f t="shared" ca="1" si="616"/>
        <v/>
      </c>
      <c r="I9821" s="1109"/>
      <c r="J9821" s="1109"/>
      <c r="K9821" s="1112"/>
      <c r="L9821" s="1091"/>
      <c r="M9821" s="1091"/>
      <c r="N9821" s="1091"/>
      <c r="O9821" s="1091"/>
      <c r="P9821" s="1096"/>
      <c r="Q9821" s="1096"/>
      <c r="R9821" s="1096"/>
      <c r="S9821" s="1091"/>
    </row>
    <row r="9822" spans="1:19" x14ac:dyDescent="0.3">
      <c r="A9822" s="1090">
        <v>9817</v>
      </c>
      <c r="B9822" s="1091"/>
      <c r="C9822" s="1091"/>
      <c r="D9822" s="1097"/>
      <c r="E9822" s="1093">
        <f t="shared" si="613"/>
        <v>0</v>
      </c>
      <c r="F9822" s="1094">
        <f t="shared" si="614"/>
        <v>0</v>
      </c>
      <c r="G9822" s="1095">
        <f t="shared" si="615"/>
        <v>0</v>
      </c>
      <c r="H9822" s="1090" t="str">
        <f t="shared" ca="1" si="616"/>
        <v/>
      </c>
      <c r="I9822" s="1109"/>
      <c r="J9822" s="1109"/>
      <c r="K9822" s="1112"/>
      <c r="L9822" s="1091"/>
      <c r="M9822" s="1091"/>
      <c r="N9822" s="1091"/>
      <c r="O9822" s="1091"/>
      <c r="P9822" s="1096"/>
      <c r="Q9822" s="1096"/>
      <c r="R9822" s="1096"/>
      <c r="S9822" s="1091"/>
    </row>
    <row r="9823" spans="1:19" x14ac:dyDescent="0.3">
      <c r="A9823" s="1090">
        <v>9818</v>
      </c>
      <c r="B9823" s="1091"/>
      <c r="C9823" s="1091"/>
      <c r="D9823" s="1097"/>
      <c r="E9823" s="1093">
        <f t="shared" si="613"/>
        <v>0</v>
      </c>
      <c r="F9823" s="1094">
        <f t="shared" si="614"/>
        <v>0</v>
      </c>
      <c r="G9823" s="1095">
        <f t="shared" si="615"/>
        <v>0</v>
      </c>
      <c r="H9823" s="1090" t="str">
        <f t="shared" ca="1" si="616"/>
        <v/>
      </c>
      <c r="I9823" s="1109"/>
      <c r="J9823" s="1109"/>
      <c r="K9823" s="1112"/>
      <c r="L9823" s="1091"/>
      <c r="M9823" s="1091"/>
      <c r="N9823" s="1091"/>
      <c r="O9823" s="1091"/>
      <c r="P9823" s="1096"/>
      <c r="Q9823" s="1096"/>
      <c r="R9823" s="1096"/>
      <c r="S9823" s="1091"/>
    </row>
    <row r="9824" spans="1:19" x14ac:dyDescent="0.3">
      <c r="A9824" s="1090">
        <v>9819</v>
      </c>
      <c r="B9824" s="1091"/>
      <c r="C9824" s="1091"/>
      <c r="D9824" s="1097"/>
      <c r="E9824" s="1093">
        <f t="shared" si="613"/>
        <v>0</v>
      </c>
      <c r="F9824" s="1094">
        <f t="shared" si="614"/>
        <v>0</v>
      </c>
      <c r="G9824" s="1095">
        <f t="shared" si="615"/>
        <v>0</v>
      </c>
      <c r="H9824" s="1090" t="str">
        <f t="shared" ca="1" si="616"/>
        <v/>
      </c>
      <c r="I9824" s="1109"/>
      <c r="J9824" s="1109"/>
      <c r="K9824" s="1112"/>
      <c r="L9824" s="1091"/>
      <c r="M9824" s="1091"/>
      <c r="N9824" s="1091"/>
      <c r="O9824" s="1091"/>
      <c r="P9824" s="1096"/>
      <c r="Q9824" s="1096"/>
      <c r="R9824" s="1096"/>
      <c r="S9824" s="1091"/>
    </row>
    <row r="9825" spans="1:19" x14ac:dyDescent="0.3">
      <c r="A9825" s="1090">
        <v>9820</v>
      </c>
      <c r="B9825" s="1091"/>
      <c r="C9825" s="1091"/>
      <c r="D9825" s="1097"/>
      <c r="E9825" s="1093">
        <f t="shared" si="613"/>
        <v>0</v>
      </c>
      <c r="F9825" s="1094">
        <f t="shared" si="614"/>
        <v>0</v>
      </c>
      <c r="G9825" s="1095">
        <f t="shared" si="615"/>
        <v>0</v>
      </c>
      <c r="H9825" s="1090" t="str">
        <f t="shared" ca="1" si="616"/>
        <v/>
      </c>
      <c r="I9825" s="1109"/>
      <c r="J9825" s="1109"/>
      <c r="K9825" s="1112"/>
      <c r="L9825" s="1091"/>
      <c r="M9825" s="1091"/>
      <c r="N9825" s="1091"/>
      <c r="O9825" s="1091"/>
      <c r="P9825" s="1096"/>
      <c r="Q9825" s="1096"/>
      <c r="R9825" s="1096"/>
      <c r="S9825" s="1091"/>
    </row>
    <row r="9826" spans="1:19" x14ac:dyDescent="0.3">
      <c r="A9826" s="1090">
        <v>9821</v>
      </c>
      <c r="B9826" s="1091"/>
      <c r="C9826" s="1091"/>
      <c r="D9826" s="1097"/>
      <c r="E9826" s="1093">
        <f t="shared" si="613"/>
        <v>0</v>
      </c>
      <c r="F9826" s="1094">
        <f t="shared" si="614"/>
        <v>0</v>
      </c>
      <c r="G9826" s="1095">
        <f t="shared" si="615"/>
        <v>0</v>
      </c>
      <c r="H9826" s="1090" t="str">
        <f t="shared" ca="1" si="616"/>
        <v/>
      </c>
      <c r="I9826" s="1109"/>
      <c r="J9826" s="1109"/>
      <c r="K9826" s="1112"/>
      <c r="L9826" s="1091"/>
      <c r="M9826" s="1091"/>
      <c r="N9826" s="1091"/>
      <c r="O9826" s="1091"/>
      <c r="P9826" s="1096"/>
      <c r="Q9826" s="1096"/>
      <c r="R9826" s="1096"/>
      <c r="S9826" s="1091"/>
    </row>
    <row r="9827" spans="1:19" x14ac:dyDescent="0.3">
      <c r="A9827" s="1090">
        <v>9822</v>
      </c>
      <c r="B9827" s="1091"/>
      <c r="C9827" s="1091"/>
      <c r="D9827" s="1097"/>
      <c r="E9827" s="1093">
        <f t="shared" si="613"/>
        <v>0</v>
      </c>
      <c r="F9827" s="1094">
        <f t="shared" si="614"/>
        <v>0</v>
      </c>
      <c r="G9827" s="1095">
        <f t="shared" si="615"/>
        <v>0</v>
      </c>
      <c r="H9827" s="1090" t="str">
        <f t="shared" ca="1" si="616"/>
        <v/>
      </c>
      <c r="I9827" s="1109"/>
      <c r="J9827" s="1109"/>
      <c r="K9827" s="1112"/>
      <c r="L9827" s="1091"/>
      <c r="M9827" s="1091"/>
      <c r="N9827" s="1091"/>
      <c r="O9827" s="1091"/>
      <c r="P9827" s="1096"/>
      <c r="Q9827" s="1096"/>
      <c r="R9827" s="1096"/>
      <c r="S9827" s="1091"/>
    </row>
    <row r="9828" spans="1:19" x14ac:dyDescent="0.3">
      <c r="A9828" s="1090">
        <v>9823</v>
      </c>
      <c r="B9828" s="1091"/>
      <c r="C9828" s="1091"/>
      <c r="D9828" s="1097"/>
      <c r="E9828" s="1093">
        <f t="shared" si="613"/>
        <v>0</v>
      </c>
      <c r="F9828" s="1094">
        <f t="shared" si="614"/>
        <v>0</v>
      </c>
      <c r="G9828" s="1095">
        <f t="shared" si="615"/>
        <v>0</v>
      </c>
      <c r="H9828" s="1090" t="str">
        <f t="shared" ca="1" si="616"/>
        <v/>
      </c>
      <c r="I9828" s="1109"/>
      <c r="J9828" s="1109"/>
      <c r="K9828" s="1112"/>
      <c r="L9828" s="1091"/>
      <c r="M9828" s="1091"/>
      <c r="N9828" s="1091"/>
      <c r="O9828" s="1091"/>
      <c r="P9828" s="1096"/>
      <c r="Q9828" s="1096"/>
      <c r="R9828" s="1096"/>
      <c r="S9828" s="1091"/>
    </row>
    <row r="9829" spans="1:19" x14ac:dyDescent="0.3">
      <c r="A9829" s="1090">
        <v>9824</v>
      </c>
      <c r="B9829" s="1091"/>
      <c r="C9829" s="1091"/>
      <c r="D9829" s="1097"/>
      <c r="E9829" s="1093">
        <f t="shared" si="613"/>
        <v>0</v>
      </c>
      <c r="F9829" s="1094">
        <f t="shared" si="614"/>
        <v>0</v>
      </c>
      <c r="G9829" s="1095">
        <f t="shared" si="615"/>
        <v>0</v>
      </c>
      <c r="H9829" s="1090" t="str">
        <f t="shared" ca="1" si="616"/>
        <v/>
      </c>
      <c r="I9829" s="1109"/>
      <c r="J9829" s="1109"/>
      <c r="K9829" s="1112"/>
      <c r="L9829" s="1091"/>
      <c r="M9829" s="1091"/>
      <c r="N9829" s="1091"/>
      <c r="O9829" s="1091"/>
      <c r="P9829" s="1096"/>
      <c r="Q9829" s="1096"/>
      <c r="R9829" s="1096"/>
      <c r="S9829" s="1091"/>
    </row>
    <row r="9830" spans="1:19" x14ac:dyDescent="0.3">
      <c r="A9830" s="1090">
        <v>9825</v>
      </c>
      <c r="B9830" s="1091"/>
      <c r="C9830" s="1091"/>
      <c r="D9830" s="1097"/>
      <c r="E9830" s="1093">
        <f t="shared" si="613"/>
        <v>0</v>
      </c>
      <c r="F9830" s="1094">
        <f t="shared" si="614"/>
        <v>0</v>
      </c>
      <c r="G9830" s="1095">
        <f t="shared" si="615"/>
        <v>0</v>
      </c>
      <c r="H9830" s="1090" t="str">
        <f t="shared" ca="1" si="616"/>
        <v/>
      </c>
      <c r="I9830" s="1109"/>
      <c r="J9830" s="1109"/>
      <c r="K9830" s="1112"/>
      <c r="L9830" s="1091"/>
      <c r="M9830" s="1091"/>
      <c r="N9830" s="1091"/>
      <c r="O9830" s="1091"/>
      <c r="P9830" s="1096"/>
      <c r="Q9830" s="1096"/>
      <c r="R9830" s="1096"/>
      <c r="S9830" s="1091"/>
    </row>
    <row r="9831" spans="1:19" x14ac:dyDescent="0.3">
      <c r="A9831" s="1090">
        <v>9826</v>
      </c>
      <c r="B9831" s="1091"/>
      <c r="C9831" s="1091"/>
      <c r="D9831" s="1097"/>
      <c r="E9831" s="1093">
        <f t="shared" si="613"/>
        <v>0</v>
      </c>
      <c r="F9831" s="1094">
        <f t="shared" si="614"/>
        <v>0</v>
      </c>
      <c r="G9831" s="1095">
        <f t="shared" si="615"/>
        <v>0</v>
      </c>
      <c r="H9831" s="1090" t="str">
        <f t="shared" ca="1" si="616"/>
        <v/>
      </c>
      <c r="I9831" s="1109"/>
      <c r="J9831" s="1109"/>
      <c r="K9831" s="1112"/>
      <c r="L9831" s="1091"/>
      <c r="M9831" s="1091"/>
      <c r="N9831" s="1091"/>
      <c r="O9831" s="1091"/>
      <c r="P9831" s="1096"/>
      <c r="Q9831" s="1096"/>
      <c r="R9831" s="1096"/>
      <c r="S9831" s="1091"/>
    </row>
    <row r="9832" spans="1:19" x14ac:dyDescent="0.3">
      <c r="A9832" s="1090">
        <v>9827</v>
      </c>
      <c r="B9832" s="1091"/>
      <c r="C9832" s="1091"/>
      <c r="D9832" s="1097"/>
      <c r="E9832" s="1093">
        <f t="shared" si="613"/>
        <v>0</v>
      </c>
      <c r="F9832" s="1094">
        <f t="shared" si="614"/>
        <v>0</v>
      </c>
      <c r="G9832" s="1095">
        <f t="shared" si="615"/>
        <v>0</v>
      </c>
      <c r="H9832" s="1090" t="str">
        <f t="shared" ca="1" si="616"/>
        <v/>
      </c>
      <c r="I9832" s="1109"/>
      <c r="J9832" s="1109"/>
      <c r="K9832" s="1112"/>
      <c r="L9832" s="1091"/>
      <c r="M9832" s="1091"/>
      <c r="N9832" s="1091"/>
      <c r="O9832" s="1091"/>
      <c r="P9832" s="1096"/>
      <c r="Q9832" s="1096"/>
      <c r="R9832" s="1096"/>
      <c r="S9832" s="1091"/>
    </row>
    <row r="9833" spans="1:19" x14ac:dyDescent="0.3">
      <c r="A9833" s="1090">
        <v>9828</v>
      </c>
      <c r="B9833" s="1091"/>
      <c r="C9833" s="1091"/>
      <c r="D9833" s="1097"/>
      <c r="E9833" s="1093">
        <f t="shared" si="613"/>
        <v>0</v>
      </c>
      <c r="F9833" s="1094">
        <f t="shared" si="614"/>
        <v>0</v>
      </c>
      <c r="G9833" s="1095">
        <f t="shared" si="615"/>
        <v>0</v>
      </c>
      <c r="H9833" s="1090" t="str">
        <f t="shared" ca="1" si="616"/>
        <v/>
      </c>
      <c r="I9833" s="1109"/>
      <c r="J9833" s="1109"/>
      <c r="K9833" s="1112"/>
      <c r="L9833" s="1091"/>
      <c r="M9833" s="1091"/>
      <c r="N9833" s="1091"/>
      <c r="O9833" s="1091"/>
      <c r="P9833" s="1096"/>
      <c r="Q9833" s="1096"/>
      <c r="R9833" s="1096"/>
      <c r="S9833" s="1091"/>
    </row>
    <row r="9834" spans="1:19" x14ac:dyDescent="0.3">
      <c r="A9834" s="1090">
        <v>9829</v>
      </c>
      <c r="B9834" s="1091"/>
      <c r="C9834" s="1091"/>
      <c r="D9834" s="1097"/>
      <c r="E9834" s="1093">
        <f t="shared" si="613"/>
        <v>0</v>
      </c>
      <c r="F9834" s="1094">
        <f t="shared" si="614"/>
        <v>0</v>
      </c>
      <c r="G9834" s="1095">
        <f t="shared" si="615"/>
        <v>0</v>
      </c>
      <c r="H9834" s="1090" t="str">
        <f t="shared" ca="1" si="616"/>
        <v/>
      </c>
      <c r="I9834" s="1109"/>
      <c r="J9834" s="1109"/>
      <c r="K9834" s="1112"/>
      <c r="L9834" s="1091"/>
      <c r="M9834" s="1091"/>
      <c r="N9834" s="1091"/>
      <c r="O9834" s="1091"/>
      <c r="P9834" s="1096"/>
      <c r="Q9834" s="1096"/>
      <c r="R9834" s="1096"/>
      <c r="S9834" s="1091"/>
    </row>
    <row r="9835" spans="1:19" x14ac:dyDescent="0.3">
      <c r="A9835" s="1090">
        <v>9830</v>
      </c>
      <c r="B9835" s="1091"/>
      <c r="C9835" s="1091"/>
      <c r="D9835" s="1097"/>
      <c r="E9835" s="1093">
        <f t="shared" si="613"/>
        <v>0</v>
      </c>
      <c r="F9835" s="1094">
        <f t="shared" si="614"/>
        <v>0</v>
      </c>
      <c r="G9835" s="1095">
        <f t="shared" si="615"/>
        <v>0</v>
      </c>
      <c r="H9835" s="1090" t="str">
        <f t="shared" ca="1" si="616"/>
        <v/>
      </c>
      <c r="I9835" s="1109"/>
      <c r="J9835" s="1109"/>
      <c r="K9835" s="1112"/>
      <c r="L9835" s="1091"/>
      <c r="M9835" s="1091"/>
      <c r="N9835" s="1091"/>
      <c r="O9835" s="1091"/>
      <c r="P9835" s="1096"/>
      <c r="Q9835" s="1096"/>
      <c r="R9835" s="1096"/>
      <c r="S9835" s="1091"/>
    </row>
    <row r="9836" spans="1:19" x14ac:dyDescent="0.3">
      <c r="A9836" s="1090">
        <v>9831</v>
      </c>
      <c r="B9836" s="1091"/>
      <c r="C9836" s="1091"/>
      <c r="D9836" s="1097"/>
      <c r="E9836" s="1093">
        <f t="shared" si="613"/>
        <v>0</v>
      </c>
      <c r="F9836" s="1094">
        <f t="shared" si="614"/>
        <v>0</v>
      </c>
      <c r="G9836" s="1095">
        <f t="shared" si="615"/>
        <v>0</v>
      </c>
      <c r="H9836" s="1090" t="str">
        <f t="shared" ca="1" si="616"/>
        <v/>
      </c>
      <c r="I9836" s="1109"/>
      <c r="J9836" s="1109"/>
      <c r="K9836" s="1112"/>
      <c r="L9836" s="1091"/>
      <c r="M9836" s="1091"/>
      <c r="N9836" s="1091"/>
      <c r="O9836" s="1091"/>
      <c r="P9836" s="1096"/>
      <c r="Q9836" s="1096"/>
      <c r="R9836" s="1096"/>
      <c r="S9836" s="1091"/>
    </row>
    <row r="9837" spans="1:19" x14ac:dyDescent="0.3">
      <c r="A9837" s="1090">
        <v>9832</v>
      </c>
      <c r="B9837" s="1091"/>
      <c r="C9837" s="1091"/>
      <c r="D9837" s="1097"/>
      <c r="E9837" s="1093">
        <f t="shared" si="613"/>
        <v>0</v>
      </c>
      <c r="F9837" s="1094">
        <f t="shared" si="614"/>
        <v>0</v>
      </c>
      <c r="G9837" s="1095">
        <f t="shared" si="615"/>
        <v>0</v>
      </c>
      <c r="H9837" s="1090" t="str">
        <f t="shared" ca="1" si="616"/>
        <v/>
      </c>
      <c r="I9837" s="1109"/>
      <c r="J9837" s="1109"/>
      <c r="K9837" s="1112"/>
      <c r="L9837" s="1091"/>
      <c r="M9837" s="1091"/>
      <c r="N9837" s="1091"/>
      <c r="O9837" s="1091"/>
      <c r="P9837" s="1096"/>
      <c r="Q9837" s="1096"/>
      <c r="R9837" s="1096"/>
      <c r="S9837" s="1091"/>
    </row>
    <row r="9838" spans="1:19" x14ac:dyDescent="0.3">
      <c r="A9838" s="1090">
        <v>9833</v>
      </c>
      <c r="B9838" s="1091"/>
      <c r="C9838" s="1091"/>
      <c r="D9838" s="1097"/>
      <c r="E9838" s="1093">
        <f t="shared" si="613"/>
        <v>0</v>
      </c>
      <c r="F9838" s="1094">
        <f t="shared" si="614"/>
        <v>0</v>
      </c>
      <c r="G9838" s="1095">
        <f t="shared" si="615"/>
        <v>0</v>
      </c>
      <c r="H9838" s="1090" t="str">
        <f t="shared" ca="1" si="616"/>
        <v/>
      </c>
      <c r="I9838" s="1109"/>
      <c r="J9838" s="1109"/>
      <c r="K9838" s="1112"/>
      <c r="L9838" s="1091"/>
      <c r="M9838" s="1091"/>
      <c r="N9838" s="1091"/>
      <c r="O9838" s="1091"/>
      <c r="P9838" s="1096"/>
      <c r="Q9838" s="1096"/>
      <c r="R9838" s="1096"/>
      <c r="S9838" s="1091"/>
    </row>
    <row r="9839" spans="1:19" x14ac:dyDescent="0.3">
      <c r="A9839" s="1090">
        <v>9834</v>
      </c>
      <c r="B9839" s="1091"/>
      <c r="C9839" s="1091"/>
      <c r="D9839" s="1097"/>
      <c r="E9839" s="1093">
        <f t="shared" si="613"/>
        <v>0</v>
      </c>
      <c r="F9839" s="1094">
        <f t="shared" si="614"/>
        <v>0</v>
      </c>
      <c r="G9839" s="1095">
        <f t="shared" si="615"/>
        <v>0</v>
      </c>
      <c r="H9839" s="1090" t="str">
        <f t="shared" ca="1" si="616"/>
        <v/>
      </c>
      <c r="I9839" s="1109"/>
      <c r="J9839" s="1109"/>
      <c r="K9839" s="1112"/>
      <c r="L9839" s="1091"/>
      <c r="M9839" s="1091"/>
      <c r="N9839" s="1091"/>
      <c r="O9839" s="1091"/>
      <c r="P9839" s="1096"/>
      <c r="Q9839" s="1096"/>
      <c r="R9839" s="1096"/>
      <c r="S9839" s="1091"/>
    </row>
    <row r="9840" spans="1:19" x14ac:dyDescent="0.3">
      <c r="A9840" s="1090">
        <v>9835</v>
      </c>
      <c r="B9840" s="1091"/>
      <c r="C9840" s="1091"/>
      <c r="D9840" s="1097"/>
      <c r="E9840" s="1093">
        <f t="shared" si="613"/>
        <v>0</v>
      </c>
      <c r="F9840" s="1094">
        <f t="shared" si="614"/>
        <v>0</v>
      </c>
      <c r="G9840" s="1095">
        <f t="shared" si="615"/>
        <v>0</v>
      </c>
      <c r="H9840" s="1090" t="str">
        <f t="shared" ca="1" si="616"/>
        <v/>
      </c>
      <c r="I9840" s="1109"/>
      <c r="J9840" s="1109"/>
      <c r="K9840" s="1112"/>
      <c r="L9840" s="1091"/>
      <c r="M9840" s="1091"/>
      <c r="N9840" s="1091"/>
      <c r="O9840" s="1091"/>
      <c r="P9840" s="1096"/>
      <c r="Q9840" s="1096"/>
      <c r="R9840" s="1096"/>
      <c r="S9840" s="1091"/>
    </row>
    <row r="9841" spans="1:19" x14ac:dyDescent="0.3">
      <c r="A9841" s="1090">
        <v>9836</v>
      </c>
      <c r="B9841" s="1091"/>
      <c r="C9841" s="1091"/>
      <c r="D9841" s="1097"/>
      <c r="E9841" s="1093">
        <f t="shared" si="613"/>
        <v>0</v>
      </c>
      <c r="F9841" s="1094">
        <f t="shared" si="614"/>
        <v>0</v>
      </c>
      <c r="G9841" s="1095">
        <f t="shared" si="615"/>
        <v>0</v>
      </c>
      <c r="H9841" s="1090" t="str">
        <f t="shared" ca="1" si="616"/>
        <v/>
      </c>
      <c r="I9841" s="1109"/>
      <c r="J9841" s="1109"/>
      <c r="K9841" s="1112"/>
      <c r="L9841" s="1091"/>
      <c r="M9841" s="1091"/>
      <c r="N9841" s="1091"/>
      <c r="O9841" s="1091"/>
      <c r="P9841" s="1096"/>
      <c r="Q9841" s="1096"/>
      <c r="R9841" s="1096"/>
      <c r="S9841" s="1091"/>
    </row>
    <row r="9842" spans="1:19" x14ac:dyDescent="0.3">
      <c r="A9842" s="1090">
        <v>9837</v>
      </c>
      <c r="B9842" s="1091"/>
      <c r="C9842" s="1091"/>
      <c r="D9842" s="1097"/>
      <c r="E9842" s="1093">
        <f t="shared" si="613"/>
        <v>0</v>
      </c>
      <c r="F9842" s="1094">
        <f t="shared" si="614"/>
        <v>0</v>
      </c>
      <c r="G9842" s="1095">
        <f t="shared" si="615"/>
        <v>0</v>
      </c>
      <c r="H9842" s="1090" t="str">
        <f t="shared" ca="1" si="616"/>
        <v/>
      </c>
      <c r="I9842" s="1109"/>
      <c r="J9842" s="1109"/>
      <c r="K9842" s="1112"/>
      <c r="L9842" s="1091"/>
      <c r="M9842" s="1091"/>
      <c r="N9842" s="1091"/>
      <c r="O9842" s="1091"/>
      <c r="P9842" s="1096"/>
      <c r="Q9842" s="1096"/>
      <c r="R9842" s="1096"/>
      <c r="S9842" s="1091"/>
    </row>
    <row r="9843" spans="1:19" x14ac:dyDescent="0.3">
      <c r="A9843" s="1090">
        <v>9838</v>
      </c>
      <c r="B9843" s="1091"/>
      <c r="C9843" s="1091"/>
      <c r="D9843" s="1097"/>
      <c r="E9843" s="1093">
        <f t="shared" si="613"/>
        <v>0</v>
      </c>
      <c r="F9843" s="1094">
        <f t="shared" si="614"/>
        <v>0</v>
      </c>
      <c r="G9843" s="1095">
        <f t="shared" si="615"/>
        <v>0</v>
      </c>
      <c r="H9843" s="1090" t="str">
        <f t="shared" ca="1" si="616"/>
        <v/>
      </c>
      <c r="I9843" s="1109"/>
      <c r="J9843" s="1109"/>
      <c r="K9843" s="1112"/>
      <c r="L9843" s="1091"/>
      <c r="M9843" s="1091"/>
      <c r="N9843" s="1091"/>
      <c r="O9843" s="1091"/>
      <c r="P9843" s="1096"/>
      <c r="Q9843" s="1096"/>
      <c r="R9843" s="1096"/>
      <c r="S9843" s="1091"/>
    </row>
    <row r="9844" spans="1:19" x14ac:dyDescent="0.3">
      <c r="A9844" s="1090">
        <v>9839</v>
      </c>
      <c r="B9844" s="1091"/>
      <c r="C9844" s="1091"/>
      <c r="D9844" s="1097"/>
      <c r="E9844" s="1093">
        <f t="shared" si="613"/>
        <v>0</v>
      </c>
      <c r="F9844" s="1094">
        <f t="shared" si="614"/>
        <v>0</v>
      </c>
      <c r="G9844" s="1095">
        <f t="shared" si="615"/>
        <v>0</v>
      </c>
      <c r="H9844" s="1090" t="str">
        <f t="shared" ca="1" si="616"/>
        <v/>
      </c>
      <c r="I9844" s="1109"/>
      <c r="J9844" s="1109"/>
      <c r="K9844" s="1112"/>
      <c r="L9844" s="1091"/>
      <c r="M9844" s="1091"/>
      <c r="N9844" s="1091"/>
      <c r="O9844" s="1091"/>
      <c r="P9844" s="1096"/>
      <c r="Q9844" s="1096"/>
      <c r="R9844" s="1096"/>
      <c r="S9844" s="1091"/>
    </row>
    <row r="9845" spans="1:19" x14ac:dyDescent="0.3">
      <c r="A9845" s="1090">
        <v>9840</v>
      </c>
      <c r="B9845" s="1091"/>
      <c r="C9845" s="1091"/>
      <c r="D9845" s="1097"/>
      <c r="E9845" s="1093">
        <f t="shared" si="613"/>
        <v>0</v>
      </c>
      <c r="F9845" s="1094">
        <f t="shared" si="614"/>
        <v>0</v>
      </c>
      <c r="G9845" s="1095">
        <f t="shared" si="615"/>
        <v>0</v>
      </c>
      <c r="H9845" s="1090" t="str">
        <f t="shared" ca="1" si="616"/>
        <v/>
      </c>
      <c r="I9845" s="1109"/>
      <c r="J9845" s="1109"/>
      <c r="K9845" s="1112"/>
      <c r="L9845" s="1091"/>
      <c r="M9845" s="1091"/>
      <c r="N9845" s="1091"/>
      <c r="O9845" s="1091"/>
      <c r="P9845" s="1096"/>
      <c r="Q9845" s="1096"/>
      <c r="R9845" s="1096"/>
      <c r="S9845" s="1091"/>
    </row>
    <row r="9846" spans="1:19" x14ac:dyDescent="0.3">
      <c r="A9846" s="1090">
        <v>9841</v>
      </c>
      <c r="B9846" s="1091"/>
      <c r="C9846" s="1091"/>
      <c r="D9846" s="1097"/>
      <c r="E9846" s="1093">
        <f t="shared" si="613"/>
        <v>0</v>
      </c>
      <c r="F9846" s="1094">
        <f t="shared" si="614"/>
        <v>0</v>
      </c>
      <c r="G9846" s="1095">
        <f t="shared" si="615"/>
        <v>0</v>
      </c>
      <c r="H9846" s="1090" t="str">
        <f t="shared" ca="1" si="616"/>
        <v/>
      </c>
      <c r="I9846" s="1109"/>
      <c r="J9846" s="1109"/>
      <c r="K9846" s="1112"/>
      <c r="L9846" s="1091"/>
      <c r="M9846" s="1091"/>
      <c r="N9846" s="1091"/>
      <c r="O9846" s="1091"/>
      <c r="P9846" s="1096"/>
      <c r="Q9846" s="1096"/>
      <c r="R9846" s="1096"/>
      <c r="S9846" s="1091"/>
    </row>
    <row r="9847" spans="1:19" x14ac:dyDescent="0.3">
      <c r="A9847" s="1090">
        <v>9842</v>
      </c>
      <c r="B9847" s="1091"/>
      <c r="C9847" s="1091"/>
      <c r="D9847" s="1097"/>
      <c r="E9847" s="1093">
        <f t="shared" si="613"/>
        <v>0</v>
      </c>
      <c r="F9847" s="1094">
        <f t="shared" si="614"/>
        <v>0</v>
      </c>
      <c r="G9847" s="1095">
        <f t="shared" si="615"/>
        <v>0</v>
      </c>
      <c r="H9847" s="1090" t="str">
        <f t="shared" ca="1" si="616"/>
        <v/>
      </c>
      <c r="I9847" s="1109"/>
      <c r="J9847" s="1109"/>
      <c r="K9847" s="1112"/>
      <c r="L9847" s="1091"/>
      <c r="M9847" s="1091"/>
      <c r="N9847" s="1091"/>
      <c r="O9847" s="1091"/>
      <c r="P9847" s="1096"/>
      <c r="Q9847" s="1096"/>
      <c r="R9847" s="1096"/>
      <c r="S9847" s="1091"/>
    </row>
    <row r="9848" spans="1:19" x14ac:dyDescent="0.3">
      <c r="A9848" s="1090">
        <v>9843</v>
      </c>
      <c r="B9848" s="1091"/>
      <c r="C9848" s="1091"/>
      <c r="D9848" s="1097"/>
      <c r="E9848" s="1093">
        <f t="shared" si="613"/>
        <v>0</v>
      </c>
      <c r="F9848" s="1094">
        <f t="shared" si="614"/>
        <v>0</v>
      </c>
      <c r="G9848" s="1095">
        <f t="shared" si="615"/>
        <v>0</v>
      </c>
      <c r="H9848" s="1090" t="str">
        <f t="shared" ca="1" si="616"/>
        <v/>
      </c>
      <c r="I9848" s="1109"/>
      <c r="J9848" s="1109"/>
      <c r="K9848" s="1112"/>
      <c r="L9848" s="1091"/>
      <c r="M9848" s="1091"/>
      <c r="N9848" s="1091"/>
      <c r="O9848" s="1091"/>
      <c r="P9848" s="1096"/>
      <c r="Q9848" s="1096"/>
      <c r="R9848" s="1096"/>
      <c r="S9848" s="1091"/>
    </row>
    <row r="9849" spans="1:19" x14ac:dyDescent="0.3">
      <c r="A9849" s="1090">
        <v>9844</v>
      </c>
      <c r="B9849" s="1091"/>
      <c r="C9849" s="1091"/>
      <c r="D9849" s="1097"/>
      <c r="E9849" s="1093">
        <f t="shared" si="613"/>
        <v>0</v>
      </c>
      <c r="F9849" s="1094">
        <f t="shared" si="614"/>
        <v>0</v>
      </c>
      <c r="G9849" s="1095">
        <f t="shared" si="615"/>
        <v>0</v>
      </c>
      <c r="H9849" s="1090" t="str">
        <f t="shared" ca="1" si="616"/>
        <v/>
      </c>
      <c r="I9849" s="1109"/>
      <c r="J9849" s="1109"/>
      <c r="K9849" s="1112"/>
      <c r="L9849" s="1091"/>
      <c r="M9849" s="1091"/>
      <c r="N9849" s="1091"/>
      <c r="O9849" s="1091"/>
      <c r="P9849" s="1096"/>
      <c r="Q9849" s="1096"/>
      <c r="R9849" s="1096"/>
      <c r="S9849" s="1091"/>
    </row>
    <row r="9850" spans="1:19" x14ac:dyDescent="0.3">
      <c r="A9850" s="1090">
        <v>9845</v>
      </c>
      <c r="B9850" s="1091"/>
      <c r="C9850" s="1091"/>
      <c r="D9850" s="1097"/>
      <c r="E9850" s="1093">
        <f t="shared" si="613"/>
        <v>0</v>
      </c>
      <c r="F9850" s="1094">
        <f t="shared" si="614"/>
        <v>0</v>
      </c>
      <c r="G9850" s="1095">
        <f t="shared" si="615"/>
        <v>0</v>
      </c>
      <c r="H9850" s="1090" t="str">
        <f t="shared" ca="1" si="616"/>
        <v/>
      </c>
      <c r="I9850" s="1109"/>
      <c r="J9850" s="1109"/>
      <c r="K9850" s="1112"/>
      <c r="L9850" s="1091"/>
      <c r="M9850" s="1091"/>
      <c r="N9850" s="1091"/>
      <c r="O9850" s="1091"/>
      <c r="P9850" s="1096"/>
      <c r="Q9850" s="1096"/>
      <c r="R9850" s="1096"/>
      <c r="S9850" s="1091"/>
    </row>
    <row r="9851" spans="1:19" x14ac:dyDescent="0.3">
      <c r="A9851" s="1090">
        <v>9846</v>
      </c>
      <c r="B9851" s="1091"/>
      <c r="C9851" s="1091"/>
      <c r="D9851" s="1097"/>
      <c r="E9851" s="1093">
        <f t="shared" si="613"/>
        <v>0</v>
      </c>
      <c r="F9851" s="1094">
        <f t="shared" si="614"/>
        <v>0</v>
      </c>
      <c r="G9851" s="1095">
        <f t="shared" si="615"/>
        <v>0</v>
      </c>
      <c r="H9851" s="1090" t="str">
        <f t="shared" ca="1" si="616"/>
        <v/>
      </c>
      <c r="I9851" s="1109"/>
      <c r="J9851" s="1109"/>
      <c r="K9851" s="1112"/>
      <c r="L9851" s="1091"/>
      <c r="M9851" s="1091"/>
      <c r="N9851" s="1091"/>
      <c r="O9851" s="1091"/>
      <c r="P9851" s="1096"/>
      <c r="Q9851" s="1096"/>
      <c r="R9851" s="1096"/>
      <c r="S9851" s="1091"/>
    </row>
    <row r="9852" spans="1:19" x14ac:dyDescent="0.3">
      <c r="A9852" s="1090">
        <v>9847</v>
      </c>
      <c r="B9852" s="1091"/>
      <c r="C9852" s="1091"/>
      <c r="D9852" s="1097"/>
      <c r="E9852" s="1093">
        <f t="shared" si="613"/>
        <v>0</v>
      </c>
      <c r="F9852" s="1094">
        <f t="shared" si="614"/>
        <v>0</v>
      </c>
      <c r="G9852" s="1095">
        <f t="shared" si="615"/>
        <v>0</v>
      </c>
      <c r="H9852" s="1090" t="str">
        <f t="shared" ca="1" si="616"/>
        <v/>
      </c>
      <c r="I9852" s="1109"/>
      <c r="J9852" s="1109"/>
      <c r="K9852" s="1112"/>
      <c r="L9852" s="1091"/>
      <c r="M9852" s="1091"/>
      <c r="N9852" s="1091"/>
      <c r="O9852" s="1091"/>
      <c r="P9852" s="1096"/>
      <c r="Q9852" s="1096"/>
      <c r="R9852" s="1096"/>
      <c r="S9852" s="1091"/>
    </row>
    <row r="9853" spans="1:19" x14ac:dyDescent="0.3">
      <c r="A9853" s="1090">
        <v>9848</v>
      </c>
      <c r="B9853" s="1091"/>
      <c r="C9853" s="1091"/>
      <c r="D9853" s="1097"/>
      <c r="E9853" s="1093">
        <f t="shared" si="613"/>
        <v>0</v>
      </c>
      <c r="F9853" s="1094">
        <f t="shared" si="614"/>
        <v>0</v>
      </c>
      <c r="G9853" s="1095">
        <f t="shared" si="615"/>
        <v>0</v>
      </c>
      <c r="H9853" s="1090" t="str">
        <f t="shared" ca="1" si="616"/>
        <v/>
      </c>
      <c r="I9853" s="1109"/>
      <c r="J9853" s="1109"/>
      <c r="K9853" s="1112"/>
      <c r="L9853" s="1091"/>
      <c r="M9853" s="1091"/>
      <c r="N9853" s="1091"/>
      <c r="O9853" s="1091"/>
      <c r="P9853" s="1096"/>
      <c r="Q9853" s="1096"/>
      <c r="R9853" s="1096"/>
      <c r="S9853" s="1091"/>
    </row>
    <row r="9854" spans="1:19" x14ac:dyDescent="0.3">
      <c r="A9854" s="1090">
        <v>9849</v>
      </c>
      <c r="B9854" s="1091"/>
      <c r="C9854" s="1091"/>
      <c r="D9854" s="1097"/>
      <c r="E9854" s="1093">
        <f t="shared" si="613"/>
        <v>0</v>
      </c>
      <c r="F9854" s="1094">
        <f t="shared" si="614"/>
        <v>0</v>
      </c>
      <c r="G9854" s="1095">
        <f t="shared" si="615"/>
        <v>0</v>
      </c>
      <c r="H9854" s="1090" t="str">
        <f t="shared" ca="1" si="616"/>
        <v/>
      </c>
      <c r="I9854" s="1109"/>
      <c r="J9854" s="1109"/>
      <c r="K9854" s="1112"/>
      <c r="L9854" s="1091"/>
      <c r="M9854" s="1091"/>
      <c r="N9854" s="1091"/>
      <c r="O9854" s="1091"/>
      <c r="P9854" s="1096"/>
      <c r="Q9854" s="1096"/>
      <c r="R9854" s="1096"/>
      <c r="S9854" s="1091"/>
    </row>
    <row r="9855" spans="1:19" x14ac:dyDescent="0.3">
      <c r="A9855" s="1090">
        <v>9850</v>
      </c>
      <c r="B9855" s="1091"/>
      <c r="C9855" s="1091"/>
      <c r="D9855" s="1097"/>
      <c r="E9855" s="1093">
        <f t="shared" si="613"/>
        <v>0</v>
      </c>
      <c r="F9855" s="1094">
        <f t="shared" si="614"/>
        <v>0</v>
      </c>
      <c r="G9855" s="1095">
        <f t="shared" si="615"/>
        <v>0</v>
      </c>
      <c r="H9855" s="1090" t="str">
        <f t="shared" ca="1" si="616"/>
        <v/>
      </c>
      <c r="I9855" s="1109"/>
      <c r="J9855" s="1109"/>
      <c r="K9855" s="1112"/>
      <c r="L9855" s="1091"/>
      <c r="M9855" s="1091"/>
      <c r="N9855" s="1091"/>
      <c r="O9855" s="1091"/>
      <c r="P9855" s="1096"/>
      <c r="Q9855" s="1096"/>
      <c r="R9855" s="1096"/>
      <c r="S9855" s="1091"/>
    </row>
    <row r="9856" spans="1:19" x14ac:dyDescent="0.3">
      <c r="A9856" s="1090">
        <v>9851</v>
      </c>
      <c r="B9856" s="1091"/>
      <c r="C9856" s="1091"/>
      <c r="D9856" s="1097"/>
      <c r="E9856" s="1093">
        <f t="shared" si="613"/>
        <v>0</v>
      </c>
      <c r="F9856" s="1094">
        <f t="shared" si="614"/>
        <v>0</v>
      </c>
      <c r="G9856" s="1095">
        <f t="shared" si="615"/>
        <v>0</v>
      </c>
      <c r="H9856" s="1090" t="str">
        <f t="shared" ca="1" si="616"/>
        <v/>
      </c>
      <c r="I9856" s="1109"/>
      <c r="J9856" s="1109"/>
      <c r="K9856" s="1112"/>
      <c r="L9856" s="1091"/>
      <c r="M9856" s="1091"/>
      <c r="N9856" s="1091"/>
      <c r="O9856" s="1091"/>
      <c r="P9856" s="1096"/>
      <c r="Q9856" s="1096"/>
      <c r="R9856" s="1096"/>
      <c r="S9856" s="1091"/>
    </row>
    <row r="9857" spans="1:19" x14ac:dyDescent="0.3">
      <c r="A9857" s="1090">
        <v>9852</v>
      </c>
      <c r="B9857" s="1091"/>
      <c r="C9857" s="1091"/>
      <c r="D9857" s="1097"/>
      <c r="E9857" s="1093">
        <f t="shared" si="613"/>
        <v>0</v>
      </c>
      <c r="F9857" s="1094">
        <f t="shared" si="614"/>
        <v>0</v>
      </c>
      <c r="G9857" s="1095">
        <f t="shared" si="615"/>
        <v>0</v>
      </c>
      <c r="H9857" s="1090" t="str">
        <f t="shared" ca="1" si="616"/>
        <v/>
      </c>
      <c r="I9857" s="1109"/>
      <c r="J9857" s="1109"/>
      <c r="K9857" s="1112"/>
      <c r="L9857" s="1091"/>
      <c r="M9857" s="1091"/>
      <c r="N9857" s="1091"/>
      <c r="O9857" s="1091"/>
      <c r="P9857" s="1096"/>
      <c r="Q9857" s="1096"/>
      <c r="R9857" s="1096"/>
      <c r="S9857" s="1091"/>
    </row>
    <row r="9858" spans="1:19" x14ac:dyDescent="0.3">
      <c r="A9858" s="1090">
        <v>9853</v>
      </c>
      <c r="B9858" s="1091"/>
      <c r="C9858" s="1091"/>
      <c r="D9858" s="1097"/>
      <c r="E9858" s="1093">
        <f t="shared" si="613"/>
        <v>0</v>
      </c>
      <c r="F9858" s="1094">
        <f t="shared" si="614"/>
        <v>0</v>
      </c>
      <c r="G9858" s="1095">
        <f t="shared" si="615"/>
        <v>0</v>
      </c>
      <c r="H9858" s="1090" t="str">
        <f t="shared" ca="1" si="616"/>
        <v/>
      </c>
      <c r="I9858" s="1109"/>
      <c r="J9858" s="1109"/>
      <c r="K9858" s="1112"/>
      <c r="L9858" s="1091"/>
      <c r="M9858" s="1091"/>
      <c r="N9858" s="1091"/>
      <c r="O9858" s="1091"/>
      <c r="P9858" s="1096"/>
      <c r="Q9858" s="1096"/>
      <c r="R9858" s="1096"/>
      <c r="S9858" s="1091"/>
    </row>
    <row r="9859" spans="1:19" x14ac:dyDescent="0.3">
      <c r="A9859" s="1090">
        <v>9854</v>
      </c>
      <c r="B9859" s="1091"/>
      <c r="C9859" s="1091"/>
      <c r="D9859" s="1097"/>
      <c r="E9859" s="1093">
        <f t="shared" si="613"/>
        <v>0</v>
      </c>
      <c r="F9859" s="1094">
        <f t="shared" si="614"/>
        <v>0</v>
      </c>
      <c r="G9859" s="1095">
        <f t="shared" si="615"/>
        <v>0</v>
      </c>
      <c r="H9859" s="1090" t="str">
        <f t="shared" ca="1" si="616"/>
        <v/>
      </c>
      <c r="I9859" s="1109"/>
      <c r="J9859" s="1109"/>
      <c r="K9859" s="1112"/>
      <c r="L9859" s="1091"/>
      <c r="M9859" s="1091"/>
      <c r="N9859" s="1091"/>
      <c r="O9859" s="1091"/>
      <c r="P9859" s="1096"/>
      <c r="Q9859" s="1096"/>
      <c r="R9859" s="1096"/>
      <c r="S9859" s="1091"/>
    </row>
    <row r="9860" spans="1:19" x14ac:dyDescent="0.3">
      <c r="A9860" s="1090">
        <v>9855</v>
      </c>
      <c r="B9860" s="1091"/>
      <c r="C9860" s="1091"/>
      <c r="D9860" s="1097"/>
      <c r="E9860" s="1093">
        <f t="shared" si="613"/>
        <v>0</v>
      </c>
      <c r="F9860" s="1094">
        <f t="shared" si="614"/>
        <v>0</v>
      </c>
      <c r="G9860" s="1095">
        <f t="shared" si="615"/>
        <v>0</v>
      </c>
      <c r="H9860" s="1090" t="str">
        <f t="shared" ca="1" si="616"/>
        <v/>
      </c>
      <c r="I9860" s="1109"/>
      <c r="J9860" s="1109"/>
      <c r="K9860" s="1112"/>
      <c r="L9860" s="1091"/>
      <c r="M9860" s="1091"/>
      <c r="N9860" s="1091"/>
      <c r="O9860" s="1091"/>
      <c r="P9860" s="1096"/>
      <c r="Q9860" s="1096"/>
      <c r="R9860" s="1096"/>
      <c r="S9860" s="1091"/>
    </row>
    <row r="9861" spans="1:19" x14ac:dyDescent="0.3">
      <c r="A9861" s="1090">
        <v>9856</v>
      </c>
      <c r="B9861" s="1091"/>
      <c r="C9861" s="1091"/>
      <c r="D9861" s="1097"/>
      <c r="E9861" s="1093">
        <f t="shared" si="613"/>
        <v>0</v>
      </c>
      <c r="F9861" s="1094">
        <f t="shared" si="614"/>
        <v>0</v>
      </c>
      <c r="G9861" s="1095">
        <f t="shared" si="615"/>
        <v>0</v>
      </c>
      <c r="H9861" s="1090" t="str">
        <f t="shared" ca="1" si="616"/>
        <v/>
      </c>
      <c r="I9861" s="1109"/>
      <c r="J9861" s="1109"/>
      <c r="K9861" s="1112"/>
      <c r="L9861" s="1091"/>
      <c r="M9861" s="1091"/>
      <c r="N9861" s="1091"/>
      <c r="O9861" s="1091"/>
      <c r="P9861" s="1096"/>
      <c r="Q9861" s="1096"/>
      <c r="R9861" s="1096"/>
      <c r="S9861" s="1091"/>
    </row>
    <row r="9862" spans="1:19" x14ac:dyDescent="0.3">
      <c r="A9862" s="1090">
        <v>9857</v>
      </c>
      <c r="B9862" s="1091"/>
      <c r="C9862" s="1091"/>
      <c r="D9862" s="1097"/>
      <c r="E9862" s="1093">
        <f t="shared" si="613"/>
        <v>0</v>
      </c>
      <c r="F9862" s="1094">
        <f t="shared" si="614"/>
        <v>0</v>
      </c>
      <c r="G9862" s="1095">
        <f t="shared" si="615"/>
        <v>0</v>
      </c>
      <c r="H9862" s="1090" t="str">
        <f t="shared" ca="1" si="616"/>
        <v/>
      </c>
      <c r="I9862" s="1109"/>
      <c r="J9862" s="1109"/>
      <c r="K9862" s="1112"/>
      <c r="L9862" s="1091"/>
      <c r="M9862" s="1091"/>
      <c r="N9862" s="1091"/>
      <c r="O9862" s="1091"/>
      <c r="P9862" s="1096"/>
      <c r="Q9862" s="1096"/>
      <c r="R9862" s="1096"/>
      <c r="S9862" s="1091"/>
    </row>
    <row r="9863" spans="1:19" x14ac:dyDescent="0.3">
      <c r="A9863" s="1090">
        <v>9858</v>
      </c>
      <c r="B9863" s="1091"/>
      <c r="C9863" s="1091"/>
      <c r="D9863" s="1097"/>
      <c r="E9863" s="1093">
        <f t="shared" ref="E9863:E9926" si="617">D9863</f>
        <v>0</v>
      </c>
      <c r="F9863" s="1094">
        <f t="shared" ref="F9863:F9926" si="618">D9863</f>
        <v>0</v>
      </c>
      <c r="G9863" s="1095">
        <f t="shared" ref="G9863:G9926" si="619">D9863</f>
        <v>0</v>
      </c>
      <c r="H9863" s="1090" t="str">
        <f t="shared" ref="H9863:H9926" ca="1" si="620">IF(ISBLANK(D9863),"",DATEDIF(G9863,TODAY(),"y"))</f>
        <v/>
      </c>
      <c r="I9863" s="1109"/>
      <c r="J9863" s="1109"/>
      <c r="K9863" s="1112"/>
      <c r="L9863" s="1091"/>
      <c r="M9863" s="1091"/>
      <c r="N9863" s="1091"/>
      <c r="O9863" s="1091"/>
      <c r="P9863" s="1096"/>
      <c r="Q9863" s="1096"/>
      <c r="R9863" s="1096"/>
      <c r="S9863" s="1091"/>
    </row>
    <row r="9864" spans="1:19" x14ac:dyDescent="0.3">
      <c r="A9864" s="1090">
        <v>9859</v>
      </c>
      <c r="B9864" s="1091"/>
      <c r="C9864" s="1091"/>
      <c r="D9864" s="1097"/>
      <c r="E9864" s="1093">
        <f t="shared" si="617"/>
        <v>0</v>
      </c>
      <c r="F9864" s="1094">
        <f t="shared" si="618"/>
        <v>0</v>
      </c>
      <c r="G9864" s="1095">
        <f t="shared" si="619"/>
        <v>0</v>
      </c>
      <c r="H9864" s="1090" t="str">
        <f t="shared" ca="1" si="620"/>
        <v/>
      </c>
      <c r="I9864" s="1109"/>
      <c r="J9864" s="1109"/>
      <c r="K9864" s="1112"/>
      <c r="L9864" s="1091"/>
      <c r="M9864" s="1091"/>
      <c r="N9864" s="1091"/>
      <c r="O9864" s="1091"/>
      <c r="P9864" s="1096"/>
      <c r="Q9864" s="1096"/>
      <c r="R9864" s="1096"/>
      <c r="S9864" s="1091"/>
    </row>
    <row r="9865" spans="1:19" x14ac:dyDescent="0.3">
      <c r="A9865" s="1090">
        <v>9860</v>
      </c>
      <c r="B9865" s="1091"/>
      <c r="C9865" s="1091"/>
      <c r="D9865" s="1097"/>
      <c r="E9865" s="1093">
        <f t="shared" si="617"/>
        <v>0</v>
      </c>
      <c r="F9865" s="1094">
        <f t="shared" si="618"/>
        <v>0</v>
      </c>
      <c r="G9865" s="1095">
        <f t="shared" si="619"/>
        <v>0</v>
      </c>
      <c r="H9865" s="1090" t="str">
        <f t="shared" ca="1" si="620"/>
        <v/>
      </c>
      <c r="I9865" s="1109"/>
      <c r="J9865" s="1109"/>
      <c r="K9865" s="1112"/>
      <c r="L9865" s="1091"/>
      <c r="M9865" s="1091"/>
      <c r="N9865" s="1091"/>
      <c r="O9865" s="1091"/>
      <c r="P9865" s="1096"/>
      <c r="Q9865" s="1096"/>
      <c r="R9865" s="1096"/>
      <c r="S9865" s="1091"/>
    </row>
    <row r="9866" spans="1:19" x14ac:dyDescent="0.3">
      <c r="A9866" s="1090">
        <v>9861</v>
      </c>
      <c r="B9866" s="1091"/>
      <c r="C9866" s="1091"/>
      <c r="D9866" s="1097"/>
      <c r="E9866" s="1093">
        <f t="shared" si="617"/>
        <v>0</v>
      </c>
      <c r="F9866" s="1094">
        <f t="shared" si="618"/>
        <v>0</v>
      </c>
      <c r="G9866" s="1095">
        <f t="shared" si="619"/>
        <v>0</v>
      </c>
      <c r="H9866" s="1090" t="str">
        <f t="shared" ca="1" si="620"/>
        <v/>
      </c>
      <c r="I9866" s="1109"/>
      <c r="J9866" s="1109"/>
      <c r="K9866" s="1112"/>
      <c r="L9866" s="1091"/>
      <c r="M9866" s="1091"/>
      <c r="N9866" s="1091"/>
      <c r="O9866" s="1091"/>
      <c r="P9866" s="1096"/>
      <c r="Q9866" s="1096"/>
      <c r="R9866" s="1096"/>
      <c r="S9866" s="1091"/>
    </row>
    <row r="9867" spans="1:19" x14ac:dyDescent="0.3">
      <c r="A9867" s="1090">
        <v>9862</v>
      </c>
      <c r="B9867" s="1091"/>
      <c r="C9867" s="1091"/>
      <c r="D9867" s="1097"/>
      <c r="E9867" s="1093">
        <f t="shared" si="617"/>
        <v>0</v>
      </c>
      <c r="F9867" s="1094">
        <f t="shared" si="618"/>
        <v>0</v>
      </c>
      <c r="G9867" s="1095">
        <f t="shared" si="619"/>
        <v>0</v>
      </c>
      <c r="H9867" s="1090" t="str">
        <f t="shared" ca="1" si="620"/>
        <v/>
      </c>
      <c r="I9867" s="1109"/>
      <c r="J9867" s="1109"/>
      <c r="K9867" s="1112"/>
      <c r="L9867" s="1091"/>
      <c r="M9867" s="1091"/>
      <c r="N9867" s="1091"/>
      <c r="O9867" s="1091"/>
      <c r="P9867" s="1096"/>
      <c r="Q9867" s="1096"/>
      <c r="R9867" s="1096"/>
      <c r="S9867" s="1091"/>
    </row>
    <row r="9868" spans="1:19" x14ac:dyDescent="0.3">
      <c r="A9868" s="1090">
        <v>9863</v>
      </c>
      <c r="B9868" s="1091"/>
      <c r="C9868" s="1091"/>
      <c r="D9868" s="1097"/>
      <c r="E9868" s="1093">
        <f t="shared" si="617"/>
        <v>0</v>
      </c>
      <c r="F9868" s="1094">
        <f t="shared" si="618"/>
        <v>0</v>
      </c>
      <c r="G9868" s="1095">
        <f t="shared" si="619"/>
        <v>0</v>
      </c>
      <c r="H9868" s="1090" t="str">
        <f t="shared" ca="1" si="620"/>
        <v/>
      </c>
      <c r="I9868" s="1109"/>
      <c r="J9868" s="1109"/>
      <c r="K9868" s="1112"/>
      <c r="L9868" s="1091"/>
      <c r="M9868" s="1091"/>
      <c r="N9868" s="1091"/>
      <c r="O9868" s="1091"/>
      <c r="P9868" s="1096"/>
      <c r="Q9868" s="1096"/>
      <c r="R9868" s="1096"/>
      <c r="S9868" s="1091"/>
    </row>
    <row r="9869" spans="1:19" x14ac:dyDescent="0.3">
      <c r="A9869" s="1090">
        <v>9864</v>
      </c>
      <c r="B9869" s="1091"/>
      <c r="C9869" s="1091"/>
      <c r="D9869" s="1097"/>
      <c r="E9869" s="1093">
        <f t="shared" si="617"/>
        <v>0</v>
      </c>
      <c r="F9869" s="1094">
        <f t="shared" si="618"/>
        <v>0</v>
      </c>
      <c r="G9869" s="1095">
        <f t="shared" si="619"/>
        <v>0</v>
      </c>
      <c r="H9869" s="1090" t="str">
        <f t="shared" ca="1" si="620"/>
        <v/>
      </c>
      <c r="I9869" s="1109"/>
      <c r="J9869" s="1109"/>
      <c r="K9869" s="1112"/>
      <c r="L9869" s="1091"/>
      <c r="M9869" s="1091"/>
      <c r="N9869" s="1091"/>
      <c r="O9869" s="1091"/>
      <c r="P9869" s="1096"/>
      <c r="Q9869" s="1096"/>
      <c r="R9869" s="1096"/>
      <c r="S9869" s="1091"/>
    </row>
    <row r="9870" spans="1:19" x14ac:dyDescent="0.3">
      <c r="A9870" s="1090">
        <v>9865</v>
      </c>
      <c r="B9870" s="1091"/>
      <c r="C9870" s="1091"/>
      <c r="D9870" s="1097"/>
      <c r="E9870" s="1093">
        <f t="shared" si="617"/>
        <v>0</v>
      </c>
      <c r="F9870" s="1094">
        <f t="shared" si="618"/>
        <v>0</v>
      </c>
      <c r="G9870" s="1095">
        <f t="shared" si="619"/>
        <v>0</v>
      </c>
      <c r="H9870" s="1090" t="str">
        <f t="shared" ca="1" si="620"/>
        <v/>
      </c>
      <c r="I9870" s="1109"/>
      <c r="J9870" s="1109"/>
      <c r="K9870" s="1112"/>
      <c r="L9870" s="1091"/>
      <c r="M9870" s="1091"/>
      <c r="N9870" s="1091"/>
      <c r="O9870" s="1091"/>
      <c r="P9870" s="1096"/>
      <c r="Q9870" s="1096"/>
      <c r="R9870" s="1096"/>
      <c r="S9870" s="1091"/>
    </row>
    <row r="9871" spans="1:19" x14ac:dyDescent="0.3">
      <c r="A9871" s="1090">
        <v>9866</v>
      </c>
      <c r="B9871" s="1091"/>
      <c r="C9871" s="1091"/>
      <c r="D9871" s="1097"/>
      <c r="E9871" s="1093">
        <f t="shared" si="617"/>
        <v>0</v>
      </c>
      <c r="F9871" s="1094">
        <f t="shared" si="618"/>
        <v>0</v>
      </c>
      <c r="G9871" s="1095">
        <f t="shared" si="619"/>
        <v>0</v>
      </c>
      <c r="H9871" s="1090" t="str">
        <f t="shared" ca="1" si="620"/>
        <v/>
      </c>
      <c r="I9871" s="1109"/>
      <c r="J9871" s="1109"/>
      <c r="K9871" s="1112"/>
      <c r="L9871" s="1091"/>
      <c r="M9871" s="1091"/>
      <c r="N9871" s="1091"/>
      <c r="O9871" s="1091"/>
      <c r="P9871" s="1096"/>
      <c r="Q9871" s="1096"/>
      <c r="R9871" s="1096"/>
      <c r="S9871" s="1091"/>
    </row>
    <row r="9872" spans="1:19" x14ac:dyDescent="0.3">
      <c r="A9872" s="1090">
        <v>9867</v>
      </c>
      <c r="B9872" s="1091"/>
      <c r="C9872" s="1091"/>
      <c r="D9872" s="1097"/>
      <c r="E9872" s="1093">
        <f t="shared" si="617"/>
        <v>0</v>
      </c>
      <c r="F9872" s="1094">
        <f t="shared" si="618"/>
        <v>0</v>
      </c>
      <c r="G9872" s="1095">
        <f t="shared" si="619"/>
        <v>0</v>
      </c>
      <c r="H9872" s="1090" t="str">
        <f t="shared" ca="1" si="620"/>
        <v/>
      </c>
      <c r="I9872" s="1109"/>
      <c r="J9872" s="1109"/>
      <c r="K9872" s="1112"/>
      <c r="L9872" s="1091"/>
      <c r="M9872" s="1091"/>
      <c r="N9872" s="1091"/>
      <c r="O9872" s="1091"/>
      <c r="P9872" s="1096"/>
      <c r="Q9872" s="1096"/>
      <c r="R9872" s="1096"/>
      <c r="S9872" s="1091"/>
    </row>
    <row r="9873" spans="1:19" x14ac:dyDescent="0.3">
      <c r="A9873" s="1090">
        <v>9868</v>
      </c>
      <c r="B9873" s="1091"/>
      <c r="C9873" s="1091"/>
      <c r="D9873" s="1097"/>
      <c r="E9873" s="1093">
        <f t="shared" si="617"/>
        <v>0</v>
      </c>
      <c r="F9873" s="1094">
        <f t="shared" si="618"/>
        <v>0</v>
      </c>
      <c r="G9873" s="1095">
        <f t="shared" si="619"/>
        <v>0</v>
      </c>
      <c r="H9873" s="1090" t="str">
        <f t="shared" ca="1" si="620"/>
        <v/>
      </c>
      <c r="I9873" s="1109"/>
      <c r="J9873" s="1109"/>
      <c r="K9873" s="1112"/>
      <c r="L9873" s="1091"/>
      <c r="M9873" s="1091"/>
      <c r="N9873" s="1091"/>
      <c r="O9873" s="1091"/>
      <c r="P9873" s="1096"/>
      <c r="Q9873" s="1096"/>
      <c r="R9873" s="1096"/>
      <c r="S9873" s="1091"/>
    </row>
    <row r="9874" spans="1:19" x14ac:dyDescent="0.3">
      <c r="A9874" s="1090">
        <v>9869</v>
      </c>
      <c r="B9874" s="1091"/>
      <c r="C9874" s="1091"/>
      <c r="D9874" s="1097"/>
      <c r="E9874" s="1093">
        <f t="shared" si="617"/>
        <v>0</v>
      </c>
      <c r="F9874" s="1094">
        <f t="shared" si="618"/>
        <v>0</v>
      </c>
      <c r="G9874" s="1095">
        <f t="shared" si="619"/>
        <v>0</v>
      </c>
      <c r="H9874" s="1090" t="str">
        <f t="shared" ca="1" si="620"/>
        <v/>
      </c>
      <c r="I9874" s="1109"/>
      <c r="J9874" s="1109"/>
      <c r="K9874" s="1112"/>
      <c r="L9874" s="1091"/>
      <c r="M9874" s="1091"/>
      <c r="N9874" s="1091"/>
      <c r="O9874" s="1091"/>
      <c r="P9874" s="1096"/>
      <c r="Q9874" s="1096"/>
      <c r="R9874" s="1096"/>
      <c r="S9874" s="1091"/>
    </row>
    <row r="9875" spans="1:19" x14ac:dyDescent="0.3">
      <c r="A9875" s="1090">
        <v>9870</v>
      </c>
      <c r="B9875" s="1091"/>
      <c r="C9875" s="1091"/>
      <c r="D9875" s="1097"/>
      <c r="E9875" s="1093">
        <f t="shared" si="617"/>
        <v>0</v>
      </c>
      <c r="F9875" s="1094">
        <f t="shared" si="618"/>
        <v>0</v>
      </c>
      <c r="G9875" s="1095">
        <f t="shared" si="619"/>
        <v>0</v>
      </c>
      <c r="H9875" s="1090" t="str">
        <f t="shared" ca="1" si="620"/>
        <v/>
      </c>
      <c r="I9875" s="1109"/>
      <c r="J9875" s="1109"/>
      <c r="K9875" s="1112"/>
      <c r="L9875" s="1091"/>
      <c r="M9875" s="1091"/>
      <c r="N9875" s="1091"/>
      <c r="O9875" s="1091"/>
      <c r="P9875" s="1096"/>
      <c r="Q9875" s="1096"/>
      <c r="R9875" s="1096"/>
      <c r="S9875" s="1091"/>
    </row>
    <row r="9876" spans="1:19" x14ac:dyDescent="0.3">
      <c r="A9876" s="1090">
        <v>9871</v>
      </c>
      <c r="B9876" s="1091"/>
      <c r="C9876" s="1091"/>
      <c r="D9876" s="1097"/>
      <c r="E9876" s="1093">
        <f t="shared" si="617"/>
        <v>0</v>
      </c>
      <c r="F9876" s="1094">
        <f t="shared" si="618"/>
        <v>0</v>
      </c>
      <c r="G9876" s="1095">
        <f t="shared" si="619"/>
        <v>0</v>
      </c>
      <c r="H9876" s="1090" t="str">
        <f t="shared" ca="1" si="620"/>
        <v/>
      </c>
      <c r="I9876" s="1109"/>
      <c r="J9876" s="1109"/>
      <c r="K9876" s="1112"/>
      <c r="L9876" s="1091"/>
      <c r="M9876" s="1091"/>
      <c r="N9876" s="1091"/>
      <c r="O9876" s="1091"/>
      <c r="P9876" s="1096"/>
      <c r="Q9876" s="1096"/>
      <c r="R9876" s="1096"/>
      <c r="S9876" s="1091"/>
    </row>
    <row r="9877" spans="1:19" x14ac:dyDescent="0.3">
      <c r="A9877" s="1090">
        <v>9872</v>
      </c>
      <c r="B9877" s="1091"/>
      <c r="C9877" s="1091"/>
      <c r="D9877" s="1097"/>
      <c r="E9877" s="1093">
        <f t="shared" si="617"/>
        <v>0</v>
      </c>
      <c r="F9877" s="1094">
        <f t="shared" si="618"/>
        <v>0</v>
      </c>
      <c r="G9877" s="1095">
        <f t="shared" si="619"/>
        <v>0</v>
      </c>
      <c r="H9877" s="1090" t="str">
        <f t="shared" ca="1" si="620"/>
        <v/>
      </c>
      <c r="I9877" s="1109"/>
      <c r="J9877" s="1109"/>
      <c r="K9877" s="1112"/>
      <c r="L9877" s="1091"/>
      <c r="M9877" s="1091"/>
      <c r="N9877" s="1091"/>
      <c r="O9877" s="1091"/>
      <c r="P9877" s="1096"/>
      <c r="Q9877" s="1096"/>
      <c r="R9877" s="1096"/>
      <c r="S9877" s="1091"/>
    </row>
    <row r="9878" spans="1:19" x14ac:dyDescent="0.3">
      <c r="A9878" s="1090">
        <v>9873</v>
      </c>
      <c r="B9878" s="1091"/>
      <c r="C9878" s="1091"/>
      <c r="D9878" s="1097"/>
      <c r="E9878" s="1093">
        <f t="shared" si="617"/>
        <v>0</v>
      </c>
      <c r="F9878" s="1094">
        <f t="shared" si="618"/>
        <v>0</v>
      </c>
      <c r="G9878" s="1095">
        <f t="shared" si="619"/>
        <v>0</v>
      </c>
      <c r="H9878" s="1090" t="str">
        <f t="shared" ca="1" si="620"/>
        <v/>
      </c>
      <c r="I9878" s="1109"/>
      <c r="J9878" s="1109"/>
      <c r="K9878" s="1112"/>
      <c r="L9878" s="1091"/>
      <c r="M9878" s="1091"/>
      <c r="N9878" s="1091"/>
      <c r="O9878" s="1091"/>
      <c r="P9878" s="1096"/>
      <c r="Q9878" s="1096"/>
      <c r="R9878" s="1096"/>
      <c r="S9878" s="1091"/>
    </row>
    <row r="9879" spans="1:19" x14ac:dyDescent="0.3">
      <c r="A9879" s="1090">
        <v>9874</v>
      </c>
      <c r="B9879" s="1091"/>
      <c r="C9879" s="1091"/>
      <c r="D9879" s="1097"/>
      <c r="E9879" s="1093">
        <f t="shared" si="617"/>
        <v>0</v>
      </c>
      <c r="F9879" s="1094">
        <f t="shared" si="618"/>
        <v>0</v>
      </c>
      <c r="G9879" s="1095">
        <f t="shared" si="619"/>
        <v>0</v>
      </c>
      <c r="H9879" s="1090" t="str">
        <f t="shared" ca="1" si="620"/>
        <v/>
      </c>
      <c r="I9879" s="1109"/>
      <c r="J9879" s="1109"/>
      <c r="K9879" s="1112"/>
      <c r="L9879" s="1091"/>
      <c r="M9879" s="1091"/>
      <c r="N9879" s="1091"/>
      <c r="O9879" s="1091"/>
      <c r="P9879" s="1096"/>
      <c r="Q9879" s="1096"/>
      <c r="R9879" s="1096"/>
      <c r="S9879" s="1091"/>
    </row>
    <row r="9880" spans="1:19" x14ac:dyDescent="0.3">
      <c r="A9880" s="1090">
        <v>9875</v>
      </c>
      <c r="B9880" s="1091"/>
      <c r="C9880" s="1091"/>
      <c r="D9880" s="1097"/>
      <c r="E9880" s="1093">
        <f t="shared" si="617"/>
        <v>0</v>
      </c>
      <c r="F9880" s="1094">
        <f t="shared" si="618"/>
        <v>0</v>
      </c>
      <c r="G9880" s="1095">
        <f t="shared" si="619"/>
        <v>0</v>
      </c>
      <c r="H9880" s="1090" t="str">
        <f t="shared" ca="1" si="620"/>
        <v/>
      </c>
      <c r="I9880" s="1109"/>
      <c r="J9880" s="1109"/>
      <c r="K9880" s="1112"/>
      <c r="L9880" s="1091"/>
      <c r="M9880" s="1091"/>
      <c r="N9880" s="1091"/>
      <c r="O9880" s="1091"/>
      <c r="P9880" s="1096"/>
      <c r="Q9880" s="1096"/>
      <c r="R9880" s="1096"/>
      <c r="S9880" s="1091"/>
    </row>
    <row r="9881" spans="1:19" x14ac:dyDescent="0.3">
      <c r="A9881" s="1090">
        <v>9876</v>
      </c>
      <c r="B9881" s="1091"/>
      <c r="C9881" s="1091"/>
      <c r="D9881" s="1097"/>
      <c r="E9881" s="1093">
        <f t="shared" si="617"/>
        <v>0</v>
      </c>
      <c r="F9881" s="1094">
        <f t="shared" si="618"/>
        <v>0</v>
      </c>
      <c r="G9881" s="1095">
        <f t="shared" si="619"/>
        <v>0</v>
      </c>
      <c r="H9881" s="1090" t="str">
        <f t="shared" ca="1" si="620"/>
        <v/>
      </c>
      <c r="I9881" s="1109"/>
      <c r="J9881" s="1109"/>
      <c r="K9881" s="1112"/>
      <c r="L9881" s="1091"/>
      <c r="M9881" s="1091"/>
      <c r="N9881" s="1091"/>
      <c r="O9881" s="1091"/>
      <c r="P9881" s="1096"/>
      <c r="Q9881" s="1096"/>
      <c r="R9881" s="1096"/>
      <c r="S9881" s="1091"/>
    </row>
    <row r="9882" spans="1:19" x14ac:dyDescent="0.3">
      <c r="A9882" s="1090">
        <v>9877</v>
      </c>
      <c r="B9882" s="1091"/>
      <c r="C9882" s="1091"/>
      <c r="D9882" s="1097"/>
      <c r="E9882" s="1093">
        <f t="shared" si="617"/>
        <v>0</v>
      </c>
      <c r="F9882" s="1094">
        <f t="shared" si="618"/>
        <v>0</v>
      </c>
      <c r="G9882" s="1095">
        <f t="shared" si="619"/>
        <v>0</v>
      </c>
      <c r="H9882" s="1090" t="str">
        <f t="shared" ca="1" si="620"/>
        <v/>
      </c>
      <c r="I9882" s="1109"/>
      <c r="J9882" s="1109"/>
      <c r="K9882" s="1112"/>
      <c r="L9882" s="1091"/>
      <c r="M9882" s="1091"/>
      <c r="N9882" s="1091"/>
      <c r="O9882" s="1091"/>
      <c r="P9882" s="1096"/>
      <c r="Q9882" s="1096"/>
      <c r="R9882" s="1096"/>
      <c r="S9882" s="1091"/>
    </row>
    <row r="9883" spans="1:19" x14ac:dyDescent="0.3">
      <c r="A9883" s="1090">
        <v>9878</v>
      </c>
      <c r="B9883" s="1091"/>
      <c r="C9883" s="1091"/>
      <c r="D9883" s="1097"/>
      <c r="E9883" s="1093">
        <f t="shared" si="617"/>
        <v>0</v>
      </c>
      <c r="F9883" s="1094">
        <f t="shared" si="618"/>
        <v>0</v>
      </c>
      <c r="G9883" s="1095">
        <f t="shared" si="619"/>
        <v>0</v>
      </c>
      <c r="H9883" s="1090" t="str">
        <f t="shared" ca="1" si="620"/>
        <v/>
      </c>
      <c r="I9883" s="1109"/>
      <c r="J9883" s="1109"/>
      <c r="K9883" s="1112"/>
      <c r="L9883" s="1091"/>
      <c r="M9883" s="1091"/>
      <c r="N9883" s="1091"/>
      <c r="O9883" s="1091"/>
      <c r="P9883" s="1096"/>
      <c r="Q9883" s="1096"/>
      <c r="R9883" s="1096"/>
      <c r="S9883" s="1091"/>
    </row>
    <row r="9884" spans="1:19" x14ac:dyDescent="0.3">
      <c r="A9884" s="1090">
        <v>9879</v>
      </c>
      <c r="B9884" s="1091"/>
      <c r="C9884" s="1091"/>
      <c r="D9884" s="1097"/>
      <c r="E9884" s="1093">
        <f t="shared" si="617"/>
        <v>0</v>
      </c>
      <c r="F9884" s="1094">
        <f t="shared" si="618"/>
        <v>0</v>
      </c>
      <c r="G9884" s="1095">
        <f t="shared" si="619"/>
        <v>0</v>
      </c>
      <c r="H9884" s="1090" t="str">
        <f t="shared" ca="1" si="620"/>
        <v/>
      </c>
      <c r="I9884" s="1109"/>
      <c r="J9884" s="1109"/>
      <c r="K9884" s="1112"/>
      <c r="L9884" s="1091"/>
      <c r="M9884" s="1091"/>
      <c r="N9884" s="1091"/>
      <c r="O9884" s="1091"/>
      <c r="P9884" s="1096"/>
      <c r="Q9884" s="1096"/>
      <c r="R9884" s="1096"/>
      <c r="S9884" s="1091"/>
    </row>
    <row r="9885" spans="1:19" x14ac:dyDescent="0.3">
      <c r="A9885" s="1090">
        <v>9880</v>
      </c>
      <c r="B9885" s="1091"/>
      <c r="C9885" s="1091"/>
      <c r="D9885" s="1097"/>
      <c r="E9885" s="1093">
        <f t="shared" si="617"/>
        <v>0</v>
      </c>
      <c r="F9885" s="1094">
        <f t="shared" si="618"/>
        <v>0</v>
      </c>
      <c r="G9885" s="1095">
        <f t="shared" si="619"/>
        <v>0</v>
      </c>
      <c r="H9885" s="1090" t="str">
        <f t="shared" ca="1" si="620"/>
        <v/>
      </c>
      <c r="I9885" s="1109"/>
      <c r="J9885" s="1109"/>
      <c r="K9885" s="1112"/>
      <c r="L9885" s="1091"/>
      <c r="M9885" s="1091"/>
      <c r="N9885" s="1091"/>
      <c r="O9885" s="1091"/>
      <c r="P9885" s="1096"/>
      <c r="Q9885" s="1096"/>
      <c r="R9885" s="1096"/>
      <c r="S9885" s="1091"/>
    </row>
    <row r="9886" spans="1:19" x14ac:dyDescent="0.3">
      <c r="A9886" s="1090">
        <v>9881</v>
      </c>
      <c r="B9886" s="1091"/>
      <c r="C9886" s="1091"/>
      <c r="D9886" s="1097"/>
      <c r="E9886" s="1093">
        <f t="shared" si="617"/>
        <v>0</v>
      </c>
      <c r="F9886" s="1094">
        <f t="shared" si="618"/>
        <v>0</v>
      </c>
      <c r="G9886" s="1095">
        <f t="shared" si="619"/>
        <v>0</v>
      </c>
      <c r="H9886" s="1090" t="str">
        <f t="shared" ca="1" si="620"/>
        <v/>
      </c>
      <c r="I9886" s="1109"/>
      <c r="J9886" s="1109"/>
      <c r="K9886" s="1112"/>
      <c r="L9886" s="1091"/>
      <c r="M9886" s="1091"/>
      <c r="N9886" s="1091"/>
      <c r="O9886" s="1091"/>
      <c r="P9886" s="1096"/>
      <c r="Q9886" s="1096"/>
      <c r="R9886" s="1096"/>
      <c r="S9886" s="1091"/>
    </row>
    <row r="9887" spans="1:19" x14ac:dyDescent="0.3">
      <c r="A9887" s="1090">
        <v>9882</v>
      </c>
      <c r="B9887" s="1091"/>
      <c r="C9887" s="1091"/>
      <c r="D9887" s="1097"/>
      <c r="E9887" s="1093">
        <f t="shared" si="617"/>
        <v>0</v>
      </c>
      <c r="F9887" s="1094">
        <f t="shared" si="618"/>
        <v>0</v>
      </c>
      <c r="G9887" s="1095">
        <f t="shared" si="619"/>
        <v>0</v>
      </c>
      <c r="H9887" s="1090" t="str">
        <f t="shared" ca="1" si="620"/>
        <v/>
      </c>
      <c r="I9887" s="1109"/>
      <c r="J9887" s="1109"/>
      <c r="K9887" s="1112"/>
      <c r="L9887" s="1091"/>
      <c r="M9887" s="1091"/>
      <c r="N9887" s="1091"/>
      <c r="O9887" s="1091"/>
      <c r="P9887" s="1096"/>
      <c r="Q9887" s="1096"/>
      <c r="R9887" s="1096"/>
      <c r="S9887" s="1091"/>
    </row>
    <row r="9888" spans="1:19" x14ac:dyDescent="0.3">
      <c r="A9888" s="1090">
        <v>9883</v>
      </c>
      <c r="B9888" s="1091"/>
      <c r="C9888" s="1091"/>
      <c r="D9888" s="1097"/>
      <c r="E9888" s="1093">
        <f t="shared" si="617"/>
        <v>0</v>
      </c>
      <c r="F9888" s="1094">
        <f t="shared" si="618"/>
        <v>0</v>
      </c>
      <c r="G9888" s="1095">
        <f t="shared" si="619"/>
        <v>0</v>
      </c>
      <c r="H9888" s="1090" t="str">
        <f t="shared" ca="1" si="620"/>
        <v/>
      </c>
      <c r="I9888" s="1109"/>
      <c r="J9888" s="1109"/>
      <c r="K9888" s="1112"/>
      <c r="L9888" s="1091"/>
      <c r="M9888" s="1091"/>
      <c r="N9888" s="1091"/>
      <c r="O9888" s="1091"/>
      <c r="P9888" s="1096"/>
      <c r="Q9888" s="1096"/>
      <c r="R9888" s="1096"/>
      <c r="S9888" s="1091"/>
    </row>
    <row r="9889" spans="1:19" x14ac:dyDescent="0.3">
      <c r="A9889" s="1090">
        <v>9884</v>
      </c>
      <c r="B9889" s="1091"/>
      <c r="C9889" s="1091"/>
      <c r="D9889" s="1097"/>
      <c r="E9889" s="1093">
        <f t="shared" si="617"/>
        <v>0</v>
      </c>
      <c r="F9889" s="1094">
        <f t="shared" si="618"/>
        <v>0</v>
      </c>
      <c r="G9889" s="1095">
        <f t="shared" si="619"/>
        <v>0</v>
      </c>
      <c r="H9889" s="1090" t="str">
        <f t="shared" ca="1" si="620"/>
        <v/>
      </c>
      <c r="I9889" s="1109"/>
      <c r="J9889" s="1109"/>
      <c r="K9889" s="1112"/>
      <c r="L9889" s="1091"/>
      <c r="M9889" s="1091"/>
      <c r="N9889" s="1091"/>
      <c r="O9889" s="1091"/>
      <c r="P9889" s="1096"/>
      <c r="Q9889" s="1096"/>
      <c r="R9889" s="1096"/>
      <c r="S9889" s="1091"/>
    </row>
    <row r="9890" spans="1:19" x14ac:dyDescent="0.3">
      <c r="A9890" s="1090">
        <v>9885</v>
      </c>
      <c r="B9890" s="1091"/>
      <c r="C9890" s="1091"/>
      <c r="D9890" s="1097"/>
      <c r="E9890" s="1093">
        <f t="shared" si="617"/>
        <v>0</v>
      </c>
      <c r="F9890" s="1094">
        <f t="shared" si="618"/>
        <v>0</v>
      </c>
      <c r="G9890" s="1095">
        <f t="shared" si="619"/>
        <v>0</v>
      </c>
      <c r="H9890" s="1090" t="str">
        <f t="shared" ca="1" si="620"/>
        <v/>
      </c>
      <c r="I9890" s="1109"/>
      <c r="J9890" s="1109"/>
      <c r="K9890" s="1112"/>
      <c r="L9890" s="1091"/>
      <c r="M9890" s="1091"/>
      <c r="N9890" s="1091"/>
      <c r="O9890" s="1091"/>
      <c r="P9890" s="1096"/>
      <c r="Q9890" s="1096"/>
      <c r="R9890" s="1096"/>
      <c r="S9890" s="1091"/>
    </row>
    <row r="9891" spans="1:19" x14ac:dyDescent="0.3">
      <c r="A9891" s="1090">
        <v>9886</v>
      </c>
      <c r="B9891" s="1091"/>
      <c r="C9891" s="1091"/>
      <c r="D9891" s="1097"/>
      <c r="E9891" s="1093">
        <f t="shared" si="617"/>
        <v>0</v>
      </c>
      <c r="F9891" s="1094">
        <f t="shared" si="618"/>
        <v>0</v>
      </c>
      <c r="G9891" s="1095">
        <f t="shared" si="619"/>
        <v>0</v>
      </c>
      <c r="H9891" s="1090" t="str">
        <f t="shared" ca="1" si="620"/>
        <v/>
      </c>
      <c r="I9891" s="1109"/>
      <c r="J9891" s="1109"/>
      <c r="K9891" s="1112"/>
      <c r="L9891" s="1091"/>
      <c r="M9891" s="1091"/>
      <c r="N9891" s="1091"/>
      <c r="O9891" s="1091"/>
      <c r="P9891" s="1096"/>
      <c r="Q9891" s="1096"/>
      <c r="R9891" s="1096"/>
      <c r="S9891" s="1091"/>
    </row>
    <row r="9892" spans="1:19" x14ac:dyDescent="0.3">
      <c r="A9892" s="1090">
        <v>9887</v>
      </c>
      <c r="B9892" s="1091"/>
      <c r="C9892" s="1091"/>
      <c r="D9892" s="1097"/>
      <c r="E9892" s="1093">
        <f t="shared" si="617"/>
        <v>0</v>
      </c>
      <c r="F9892" s="1094">
        <f t="shared" si="618"/>
        <v>0</v>
      </c>
      <c r="G9892" s="1095">
        <f t="shared" si="619"/>
        <v>0</v>
      </c>
      <c r="H9892" s="1090" t="str">
        <f t="shared" ca="1" si="620"/>
        <v/>
      </c>
      <c r="I9892" s="1109"/>
      <c r="J9892" s="1109"/>
      <c r="K9892" s="1112"/>
      <c r="L9892" s="1091"/>
      <c r="M9892" s="1091"/>
      <c r="N9892" s="1091"/>
      <c r="O9892" s="1091"/>
      <c r="P9892" s="1096"/>
      <c r="Q9892" s="1096"/>
      <c r="R9892" s="1096"/>
      <c r="S9892" s="1091"/>
    </row>
    <row r="9893" spans="1:19" x14ac:dyDescent="0.3">
      <c r="A9893" s="1090">
        <v>9888</v>
      </c>
      <c r="B9893" s="1091"/>
      <c r="C9893" s="1091"/>
      <c r="D9893" s="1097"/>
      <c r="E9893" s="1093">
        <f t="shared" si="617"/>
        <v>0</v>
      </c>
      <c r="F9893" s="1094">
        <f t="shared" si="618"/>
        <v>0</v>
      </c>
      <c r="G9893" s="1095">
        <f t="shared" si="619"/>
        <v>0</v>
      </c>
      <c r="H9893" s="1090" t="str">
        <f t="shared" ca="1" si="620"/>
        <v/>
      </c>
      <c r="I9893" s="1109"/>
      <c r="J9893" s="1109"/>
      <c r="K9893" s="1112"/>
      <c r="L9893" s="1091"/>
      <c r="M9893" s="1091"/>
      <c r="N9893" s="1091"/>
      <c r="O9893" s="1091"/>
      <c r="P9893" s="1096"/>
      <c r="Q9893" s="1096"/>
      <c r="R9893" s="1096"/>
      <c r="S9893" s="1091"/>
    </row>
    <row r="9894" spans="1:19" x14ac:dyDescent="0.3">
      <c r="A9894" s="1090">
        <v>9889</v>
      </c>
      <c r="B9894" s="1091"/>
      <c r="C9894" s="1091"/>
      <c r="D9894" s="1097"/>
      <c r="E9894" s="1093">
        <f t="shared" si="617"/>
        <v>0</v>
      </c>
      <c r="F9894" s="1094">
        <f t="shared" si="618"/>
        <v>0</v>
      </c>
      <c r="G9894" s="1095">
        <f t="shared" si="619"/>
        <v>0</v>
      </c>
      <c r="H9894" s="1090" t="str">
        <f t="shared" ca="1" si="620"/>
        <v/>
      </c>
      <c r="I9894" s="1109"/>
      <c r="J9894" s="1109"/>
      <c r="K9894" s="1112"/>
      <c r="L9894" s="1091"/>
      <c r="M9894" s="1091"/>
      <c r="N9894" s="1091"/>
      <c r="O9894" s="1091"/>
      <c r="P9894" s="1096"/>
      <c r="Q9894" s="1096"/>
      <c r="R9894" s="1096"/>
      <c r="S9894" s="1091"/>
    </row>
    <row r="9895" spans="1:19" x14ac:dyDescent="0.3">
      <c r="A9895" s="1090">
        <v>9890</v>
      </c>
      <c r="B9895" s="1091"/>
      <c r="C9895" s="1091"/>
      <c r="D9895" s="1097"/>
      <c r="E9895" s="1093">
        <f t="shared" si="617"/>
        <v>0</v>
      </c>
      <c r="F9895" s="1094">
        <f t="shared" si="618"/>
        <v>0</v>
      </c>
      <c r="G9895" s="1095">
        <f t="shared" si="619"/>
        <v>0</v>
      </c>
      <c r="H9895" s="1090" t="str">
        <f t="shared" ca="1" si="620"/>
        <v/>
      </c>
      <c r="I9895" s="1109"/>
      <c r="J9895" s="1109"/>
      <c r="K9895" s="1112"/>
      <c r="L9895" s="1091"/>
      <c r="M9895" s="1091"/>
      <c r="N9895" s="1091"/>
      <c r="O9895" s="1091"/>
      <c r="P9895" s="1096"/>
      <c r="Q9895" s="1096"/>
      <c r="R9895" s="1096"/>
      <c r="S9895" s="1091"/>
    </row>
    <row r="9896" spans="1:19" x14ac:dyDescent="0.3">
      <c r="A9896" s="1090">
        <v>9891</v>
      </c>
      <c r="B9896" s="1091"/>
      <c r="C9896" s="1091"/>
      <c r="D9896" s="1097"/>
      <c r="E9896" s="1093">
        <f t="shared" si="617"/>
        <v>0</v>
      </c>
      <c r="F9896" s="1094">
        <f t="shared" si="618"/>
        <v>0</v>
      </c>
      <c r="G9896" s="1095">
        <f t="shared" si="619"/>
        <v>0</v>
      </c>
      <c r="H9896" s="1090" t="str">
        <f t="shared" ca="1" si="620"/>
        <v/>
      </c>
      <c r="I9896" s="1109"/>
      <c r="J9896" s="1109"/>
      <c r="K9896" s="1112"/>
      <c r="L9896" s="1091"/>
      <c r="M9896" s="1091"/>
      <c r="N9896" s="1091"/>
      <c r="O9896" s="1091"/>
      <c r="P9896" s="1096"/>
      <c r="Q9896" s="1096"/>
      <c r="R9896" s="1096"/>
      <c r="S9896" s="1091"/>
    </row>
    <row r="9897" spans="1:19" x14ac:dyDescent="0.3">
      <c r="A9897" s="1090">
        <v>9892</v>
      </c>
      <c r="B9897" s="1091"/>
      <c r="C9897" s="1091"/>
      <c r="D9897" s="1097"/>
      <c r="E9897" s="1093">
        <f t="shared" si="617"/>
        <v>0</v>
      </c>
      <c r="F9897" s="1094">
        <f t="shared" si="618"/>
        <v>0</v>
      </c>
      <c r="G9897" s="1095">
        <f t="shared" si="619"/>
        <v>0</v>
      </c>
      <c r="H9897" s="1090" t="str">
        <f t="shared" ca="1" si="620"/>
        <v/>
      </c>
      <c r="I9897" s="1109"/>
      <c r="J9897" s="1109"/>
      <c r="K9897" s="1112"/>
      <c r="L9897" s="1091"/>
      <c r="M9897" s="1091"/>
      <c r="N9897" s="1091"/>
      <c r="O9897" s="1091"/>
      <c r="P9897" s="1096"/>
      <c r="Q9897" s="1096"/>
      <c r="R9897" s="1096"/>
      <c r="S9897" s="1091"/>
    </row>
    <row r="9898" spans="1:19" x14ac:dyDescent="0.3">
      <c r="A9898" s="1090">
        <v>9893</v>
      </c>
      <c r="B9898" s="1091"/>
      <c r="C9898" s="1091"/>
      <c r="D9898" s="1097"/>
      <c r="E9898" s="1093">
        <f t="shared" si="617"/>
        <v>0</v>
      </c>
      <c r="F9898" s="1094">
        <f t="shared" si="618"/>
        <v>0</v>
      </c>
      <c r="G9898" s="1095">
        <f t="shared" si="619"/>
        <v>0</v>
      </c>
      <c r="H9898" s="1090" t="str">
        <f t="shared" ca="1" si="620"/>
        <v/>
      </c>
      <c r="I9898" s="1109"/>
      <c r="J9898" s="1109"/>
      <c r="K9898" s="1112"/>
      <c r="L9898" s="1091"/>
      <c r="M9898" s="1091"/>
      <c r="N9898" s="1091"/>
      <c r="O9898" s="1091"/>
      <c r="P9898" s="1096"/>
      <c r="Q9898" s="1096"/>
      <c r="R9898" s="1096"/>
      <c r="S9898" s="1091"/>
    </row>
    <row r="9899" spans="1:19" x14ac:dyDescent="0.3">
      <c r="A9899" s="1090">
        <v>9894</v>
      </c>
      <c r="B9899" s="1091"/>
      <c r="C9899" s="1091"/>
      <c r="D9899" s="1097"/>
      <c r="E9899" s="1093">
        <f t="shared" si="617"/>
        <v>0</v>
      </c>
      <c r="F9899" s="1094">
        <f t="shared" si="618"/>
        <v>0</v>
      </c>
      <c r="G9899" s="1095">
        <f t="shared" si="619"/>
        <v>0</v>
      </c>
      <c r="H9899" s="1090" t="str">
        <f t="shared" ca="1" si="620"/>
        <v/>
      </c>
      <c r="I9899" s="1109"/>
      <c r="J9899" s="1109"/>
      <c r="K9899" s="1112"/>
      <c r="L9899" s="1091"/>
      <c r="M9899" s="1091"/>
      <c r="N9899" s="1091"/>
      <c r="O9899" s="1091"/>
      <c r="P9899" s="1096"/>
      <c r="Q9899" s="1096"/>
      <c r="R9899" s="1096"/>
      <c r="S9899" s="1091"/>
    </row>
    <row r="9900" spans="1:19" x14ac:dyDescent="0.3">
      <c r="A9900" s="1090">
        <v>9895</v>
      </c>
      <c r="B9900" s="1091"/>
      <c r="C9900" s="1091"/>
      <c r="D9900" s="1097"/>
      <c r="E9900" s="1093">
        <f t="shared" si="617"/>
        <v>0</v>
      </c>
      <c r="F9900" s="1094">
        <f t="shared" si="618"/>
        <v>0</v>
      </c>
      <c r="G9900" s="1095">
        <f t="shared" si="619"/>
        <v>0</v>
      </c>
      <c r="H9900" s="1090" t="str">
        <f t="shared" ca="1" si="620"/>
        <v/>
      </c>
      <c r="I9900" s="1109"/>
      <c r="J9900" s="1109"/>
      <c r="K9900" s="1112"/>
      <c r="L9900" s="1091"/>
      <c r="M9900" s="1091"/>
      <c r="N9900" s="1091"/>
      <c r="O9900" s="1091"/>
      <c r="P9900" s="1096"/>
      <c r="Q9900" s="1096"/>
      <c r="R9900" s="1096"/>
      <c r="S9900" s="1091"/>
    </row>
    <row r="9901" spans="1:19" x14ac:dyDescent="0.3">
      <c r="A9901" s="1090">
        <v>9896</v>
      </c>
      <c r="B9901" s="1091"/>
      <c r="C9901" s="1091"/>
      <c r="D9901" s="1097"/>
      <c r="E9901" s="1093">
        <f t="shared" si="617"/>
        <v>0</v>
      </c>
      <c r="F9901" s="1094">
        <f t="shared" si="618"/>
        <v>0</v>
      </c>
      <c r="G9901" s="1095">
        <f t="shared" si="619"/>
        <v>0</v>
      </c>
      <c r="H9901" s="1090" t="str">
        <f t="shared" ca="1" si="620"/>
        <v/>
      </c>
      <c r="I9901" s="1109"/>
      <c r="J9901" s="1109"/>
      <c r="K9901" s="1112"/>
      <c r="L9901" s="1091"/>
      <c r="M9901" s="1091"/>
      <c r="N9901" s="1091"/>
      <c r="O9901" s="1091"/>
      <c r="P9901" s="1096"/>
      <c r="Q9901" s="1096"/>
      <c r="R9901" s="1096"/>
      <c r="S9901" s="1091"/>
    </row>
    <row r="9902" spans="1:19" x14ac:dyDescent="0.3">
      <c r="A9902" s="1090">
        <v>9897</v>
      </c>
      <c r="B9902" s="1091"/>
      <c r="C9902" s="1091"/>
      <c r="D9902" s="1097"/>
      <c r="E9902" s="1093">
        <f t="shared" si="617"/>
        <v>0</v>
      </c>
      <c r="F9902" s="1094">
        <f t="shared" si="618"/>
        <v>0</v>
      </c>
      <c r="G9902" s="1095">
        <f t="shared" si="619"/>
        <v>0</v>
      </c>
      <c r="H9902" s="1090" t="str">
        <f t="shared" ca="1" si="620"/>
        <v/>
      </c>
      <c r="I9902" s="1109"/>
      <c r="J9902" s="1109"/>
      <c r="K9902" s="1112"/>
      <c r="L9902" s="1091"/>
      <c r="M9902" s="1091"/>
      <c r="N9902" s="1091"/>
      <c r="O9902" s="1091"/>
      <c r="P9902" s="1096"/>
      <c r="Q9902" s="1096"/>
      <c r="R9902" s="1096"/>
      <c r="S9902" s="1091"/>
    </row>
    <row r="9903" spans="1:19" x14ac:dyDescent="0.3">
      <c r="A9903" s="1090">
        <v>9898</v>
      </c>
      <c r="B9903" s="1091"/>
      <c r="C9903" s="1091"/>
      <c r="D9903" s="1097"/>
      <c r="E9903" s="1093">
        <f t="shared" si="617"/>
        <v>0</v>
      </c>
      <c r="F9903" s="1094">
        <f t="shared" si="618"/>
        <v>0</v>
      </c>
      <c r="G9903" s="1095">
        <f t="shared" si="619"/>
        <v>0</v>
      </c>
      <c r="H9903" s="1090" t="str">
        <f t="shared" ca="1" si="620"/>
        <v/>
      </c>
      <c r="I9903" s="1109"/>
      <c r="J9903" s="1109"/>
      <c r="K9903" s="1112"/>
      <c r="L9903" s="1091"/>
      <c r="M9903" s="1091"/>
      <c r="N9903" s="1091"/>
      <c r="O9903" s="1091"/>
      <c r="P9903" s="1096"/>
      <c r="Q9903" s="1096"/>
      <c r="R9903" s="1096"/>
      <c r="S9903" s="1091"/>
    </row>
    <row r="9904" spans="1:19" x14ac:dyDescent="0.3">
      <c r="A9904" s="1090">
        <v>9899</v>
      </c>
      <c r="B9904" s="1091"/>
      <c r="C9904" s="1091"/>
      <c r="D9904" s="1097"/>
      <c r="E9904" s="1093">
        <f t="shared" si="617"/>
        <v>0</v>
      </c>
      <c r="F9904" s="1094">
        <f t="shared" si="618"/>
        <v>0</v>
      </c>
      <c r="G9904" s="1095">
        <f t="shared" si="619"/>
        <v>0</v>
      </c>
      <c r="H9904" s="1090" t="str">
        <f t="shared" ca="1" si="620"/>
        <v/>
      </c>
      <c r="I9904" s="1109"/>
      <c r="J9904" s="1109"/>
      <c r="K9904" s="1112"/>
      <c r="L9904" s="1091"/>
      <c r="M9904" s="1091"/>
      <c r="N9904" s="1091"/>
      <c r="O9904" s="1091"/>
      <c r="P9904" s="1096"/>
      <c r="Q9904" s="1096"/>
      <c r="R9904" s="1096"/>
      <c r="S9904" s="1091"/>
    </row>
    <row r="9905" spans="1:19" x14ac:dyDescent="0.3">
      <c r="A9905" s="1090">
        <v>9900</v>
      </c>
      <c r="B9905" s="1091"/>
      <c r="C9905" s="1091"/>
      <c r="D9905" s="1097"/>
      <c r="E9905" s="1093">
        <f t="shared" si="617"/>
        <v>0</v>
      </c>
      <c r="F9905" s="1094">
        <f t="shared" si="618"/>
        <v>0</v>
      </c>
      <c r="G9905" s="1095">
        <f t="shared" si="619"/>
        <v>0</v>
      </c>
      <c r="H9905" s="1090" t="str">
        <f t="shared" ca="1" si="620"/>
        <v/>
      </c>
      <c r="I9905" s="1109"/>
      <c r="J9905" s="1109"/>
      <c r="K9905" s="1112"/>
      <c r="L9905" s="1091"/>
      <c r="M9905" s="1091"/>
      <c r="N9905" s="1091"/>
      <c r="O9905" s="1091"/>
      <c r="P9905" s="1096"/>
      <c r="Q9905" s="1096"/>
      <c r="R9905" s="1096"/>
      <c r="S9905" s="1091"/>
    </row>
    <row r="9906" spans="1:19" x14ac:dyDescent="0.3">
      <c r="A9906" s="1090">
        <v>9901</v>
      </c>
      <c r="B9906" s="1091"/>
      <c r="C9906" s="1091"/>
      <c r="D9906" s="1097"/>
      <c r="E9906" s="1093">
        <f t="shared" si="617"/>
        <v>0</v>
      </c>
      <c r="F9906" s="1094">
        <f t="shared" si="618"/>
        <v>0</v>
      </c>
      <c r="G9906" s="1095">
        <f t="shared" si="619"/>
        <v>0</v>
      </c>
      <c r="H9906" s="1090" t="str">
        <f t="shared" ca="1" si="620"/>
        <v/>
      </c>
      <c r="I9906" s="1109"/>
      <c r="J9906" s="1109"/>
      <c r="K9906" s="1112"/>
      <c r="L9906" s="1091"/>
      <c r="M9906" s="1091"/>
      <c r="N9906" s="1091"/>
      <c r="O9906" s="1091"/>
      <c r="P9906" s="1096"/>
      <c r="Q9906" s="1096"/>
      <c r="R9906" s="1096"/>
      <c r="S9906" s="1091"/>
    </row>
    <row r="9907" spans="1:19" x14ac:dyDescent="0.3">
      <c r="A9907" s="1090">
        <v>9902</v>
      </c>
      <c r="B9907" s="1091"/>
      <c r="C9907" s="1091"/>
      <c r="D9907" s="1097"/>
      <c r="E9907" s="1093">
        <f t="shared" si="617"/>
        <v>0</v>
      </c>
      <c r="F9907" s="1094">
        <f t="shared" si="618"/>
        <v>0</v>
      </c>
      <c r="G9907" s="1095">
        <f t="shared" si="619"/>
        <v>0</v>
      </c>
      <c r="H9907" s="1090" t="str">
        <f t="shared" ca="1" si="620"/>
        <v/>
      </c>
      <c r="I9907" s="1109"/>
      <c r="J9907" s="1109"/>
      <c r="K9907" s="1112"/>
      <c r="L9907" s="1091"/>
      <c r="M9907" s="1091"/>
      <c r="N9907" s="1091"/>
      <c r="O9907" s="1091"/>
      <c r="P9907" s="1096"/>
      <c r="Q9907" s="1096"/>
      <c r="R9907" s="1096"/>
      <c r="S9907" s="1091"/>
    </row>
    <row r="9908" spans="1:19" x14ac:dyDescent="0.3">
      <c r="A9908" s="1090">
        <v>9903</v>
      </c>
      <c r="B9908" s="1091"/>
      <c r="C9908" s="1091"/>
      <c r="D9908" s="1097"/>
      <c r="E9908" s="1093">
        <f t="shared" si="617"/>
        <v>0</v>
      </c>
      <c r="F9908" s="1094">
        <f t="shared" si="618"/>
        <v>0</v>
      </c>
      <c r="G9908" s="1095">
        <f t="shared" si="619"/>
        <v>0</v>
      </c>
      <c r="H9908" s="1090" t="str">
        <f t="shared" ca="1" si="620"/>
        <v/>
      </c>
      <c r="I9908" s="1109"/>
      <c r="J9908" s="1109"/>
      <c r="K9908" s="1112"/>
      <c r="L9908" s="1091"/>
      <c r="M9908" s="1091"/>
      <c r="N9908" s="1091"/>
      <c r="O9908" s="1091"/>
      <c r="P9908" s="1096"/>
      <c r="Q9908" s="1096"/>
      <c r="R9908" s="1096"/>
      <c r="S9908" s="1091"/>
    </row>
    <row r="9909" spans="1:19" x14ac:dyDescent="0.3">
      <c r="A9909" s="1090">
        <v>9904</v>
      </c>
      <c r="B9909" s="1091"/>
      <c r="C9909" s="1091"/>
      <c r="D9909" s="1097"/>
      <c r="E9909" s="1093">
        <f t="shared" si="617"/>
        <v>0</v>
      </c>
      <c r="F9909" s="1094">
        <f t="shared" si="618"/>
        <v>0</v>
      </c>
      <c r="G9909" s="1095">
        <f t="shared" si="619"/>
        <v>0</v>
      </c>
      <c r="H9909" s="1090" t="str">
        <f t="shared" ca="1" si="620"/>
        <v/>
      </c>
      <c r="I9909" s="1109"/>
      <c r="J9909" s="1109"/>
      <c r="K9909" s="1112"/>
      <c r="L9909" s="1091"/>
      <c r="M9909" s="1091"/>
      <c r="N9909" s="1091"/>
      <c r="O9909" s="1091"/>
      <c r="P9909" s="1096"/>
      <c r="Q9909" s="1096"/>
      <c r="R9909" s="1096"/>
      <c r="S9909" s="1091"/>
    </row>
    <row r="9910" spans="1:19" x14ac:dyDescent="0.3">
      <c r="A9910" s="1090">
        <v>9905</v>
      </c>
      <c r="B9910" s="1091"/>
      <c r="C9910" s="1091"/>
      <c r="D9910" s="1097"/>
      <c r="E9910" s="1093">
        <f t="shared" si="617"/>
        <v>0</v>
      </c>
      <c r="F9910" s="1094">
        <f t="shared" si="618"/>
        <v>0</v>
      </c>
      <c r="G9910" s="1095">
        <f t="shared" si="619"/>
        <v>0</v>
      </c>
      <c r="H9910" s="1090" t="str">
        <f t="shared" ca="1" si="620"/>
        <v/>
      </c>
      <c r="I9910" s="1109"/>
      <c r="J9910" s="1109"/>
      <c r="K9910" s="1112"/>
      <c r="L9910" s="1091"/>
      <c r="M9910" s="1091"/>
      <c r="N9910" s="1091"/>
      <c r="O9910" s="1091"/>
      <c r="P9910" s="1096"/>
      <c r="Q9910" s="1096"/>
      <c r="R9910" s="1096"/>
      <c r="S9910" s="1091"/>
    </row>
    <row r="9911" spans="1:19" x14ac:dyDescent="0.3">
      <c r="A9911" s="1090">
        <v>9906</v>
      </c>
      <c r="B9911" s="1091"/>
      <c r="C9911" s="1091"/>
      <c r="D9911" s="1097"/>
      <c r="E9911" s="1093">
        <f t="shared" si="617"/>
        <v>0</v>
      </c>
      <c r="F9911" s="1094">
        <f t="shared" si="618"/>
        <v>0</v>
      </c>
      <c r="G9911" s="1095">
        <f t="shared" si="619"/>
        <v>0</v>
      </c>
      <c r="H9911" s="1090" t="str">
        <f t="shared" ca="1" si="620"/>
        <v/>
      </c>
      <c r="I9911" s="1109"/>
      <c r="J9911" s="1109"/>
      <c r="K9911" s="1112"/>
      <c r="L9911" s="1091"/>
      <c r="M9911" s="1091"/>
      <c r="N9911" s="1091"/>
      <c r="O9911" s="1091"/>
      <c r="P9911" s="1096"/>
      <c r="Q9911" s="1096"/>
      <c r="R9911" s="1096"/>
      <c r="S9911" s="1091"/>
    </row>
    <row r="9912" spans="1:19" x14ac:dyDescent="0.3">
      <c r="A9912" s="1090">
        <v>9907</v>
      </c>
      <c r="B9912" s="1091"/>
      <c r="C9912" s="1091"/>
      <c r="D9912" s="1097"/>
      <c r="E9912" s="1093">
        <f t="shared" si="617"/>
        <v>0</v>
      </c>
      <c r="F9912" s="1094">
        <f t="shared" si="618"/>
        <v>0</v>
      </c>
      <c r="G9912" s="1095">
        <f t="shared" si="619"/>
        <v>0</v>
      </c>
      <c r="H9912" s="1090" t="str">
        <f t="shared" ca="1" si="620"/>
        <v/>
      </c>
      <c r="I9912" s="1109"/>
      <c r="J9912" s="1109"/>
      <c r="K9912" s="1112"/>
      <c r="L9912" s="1091"/>
      <c r="M9912" s="1091"/>
      <c r="N9912" s="1091"/>
      <c r="O9912" s="1091"/>
      <c r="P9912" s="1096"/>
      <c r="Q9912" s="1096"/>
      <c r="R9912" s="1096"/>
      <c r="S9912" s="1091"/>
    </row>
    <row r="9913" spans="1:19" x14ac:dyDescent="0.3">
      <c r="A9913" s="1090">
        <v>9908</v>
      </c>
      <c r="B9913" s="1091"/>
      <c r="C9913" s="1091"/>
      <c r="D9913" s="1097"/>
      <c r="E9913" s="1093">
        <f t="shared" si="617"/>
        <v>0</v>
      </c>
      <c r="F9913" s="1094">
        <f t="shared" si="618"/>
        <v>0</v>
      </c>
      <c r="G9913" s="1095">
        <f t="shared" si="619"/>
        <v>0</v>
      </c>
      <c r="H9913" s="1090" t="str">
        <f t="shared" ca="1" si="620"/>
        <v/>
      </c>
      <c r="I9913" s="1109"/>
      <c r="J9913" s="1109"/>
      <c r="K9913" s="1112"/>
      <c r="L9913" s="1091"/>
      <c r="M9913" s="1091"/>
      <c r="N9913" s="1091"/>
      <c r="O9913" s="1091"/>
      <c r="P9913" s="1096"/>
      <c r="Q9913" s="1096"/>
      <c r="R9913" s="1096"/>
      <c r="S9913" s="1091"/>
    </row>
    <row r="9914" spans="1:19" x14ac:dyDescent="0.3">
      <c r="A9914" s="1090">
        <v>9909</v>
      </c>
      <c r="B9914" s="1091"/>
      <c r="C9914" s="1091"/>
      <c r="D9914" s="1097"/>
      <c r="E9914" s="1093">
        <f t="shared" si="617"/>
        <v>0</v>
      </c>
      <c r="F9914" s="1094">
        <f t="shared" si="618"/>
        <v>0</v>
      </c>
      <c r="G9914" s="1095">
        <f t="shared" si="619"/>
        <v>0</v>
      </c>
      <c r="H9914" s="1090" t="str">
        <f t="shared" ca="1" si="620"/>
        <v/>
      </c>
      <c r="I9914" s="1109"/>
      <c r="J9914" s="1109"/>
      <c r="K9914" s="1112"/>
      <c r="L9914" s="1091"/>
      <c r="M9914" s="1091"/>
      <c r="N9914" s="1091"/>
      <c r="O9914" s="1091"/>
      <c r="P9914" s="1096"/>
      <c r="Q9914" s="1096"/>
      <c r="R9914" s="1096"/>
      <c r="S9914" s="1091"/>
    </row>
    <row r="9915" spans="1:19" x14ac:dyDescent="0.3">
      <c r="A9915" s="1090">
        <v>9910</v>
      </c>
      <c r="B9915" s="1091"/>
      <c r="C9915" s="1091"/>
      <c r="D9915" s="1097"/>
      <c r="E9915" s="1093">
        <f t="shared" si="617"/>
        <v>0</v>
      </c>
      <c r="F9915" s="1094">
        <f t="shared" si="618"/>
        <v>0</v>
      </c>
      <c r="G9915" s="1095">
        <f t="shared" si="619"/>
        <v>0</v>
      </c>
      <c r="H9915" s="1090" t="str">
        <f t="shared" ca="1" si="620"/>
        <v/>
      </c>
      <c r="I9915" s="1109"/>
      <c r="J9915" s="1109"/>
      <c r="K9915" s="1112"/>
      <c r="L9915" s="1091"/>
      <c r="M9915" s="1091"/>
      <c r="N9915" s="1091"/>
      <c r="O9915" s="1091"/>
      <c r="P9915" s="1096"/>
      <c r="Q9915" s="1096"/>
      <c r="R9915" s="1096"/>
      <c r="S9915" s="1091"/>
    </row>
    <row r="9916" spans="1:19" x14ac:dyDescent="0.3">
      <c r="A9916" s="1090">
        <v>9911</v>
      </c>
      <c r="B9916" s="1091"/>
      <c r="C9916" s="1091"/>
      <c r="D9916" s="1097"/>
      <c r="E9916" s="1093">
        <f t="shared" si="617"/>
        <v>0</v>
      </c>
      <c r="F9916" s="1094">
        <f t="shared" si="618"/>
        <v>0</v>
      </c>
      <c r="G9916" s="1095">
        <f t="shared" si="619"/>
        <v>0</v>
      </c>
      <c r="H9916" s="1090" t="str">
        <f t="shared" ca="1" si="620"/>
        <v/>
      </c>
      <c r="I9916" s="1109"/>
      <c r="J9916" s="1109"/>
      <c r="K9916" s="1112"/>
      <c r="L9916" s="1091"/>
      <c r="M9916" s="1091"/>
      <c r="N9916" s="1091"/>
      <c r="O9916" s="1091"/>
      <c r="P9916" s="1096"/>
      <c r="Q9916" s="1096"/>
      <c r="R9916" s="1096"/>
      <c r="S9916" s="1091"/>
    </row>
    <row r="9917" spans="1:19" x14ac:dyDescent="0.3">
      <c r="A9917" s="1090">
        <v>9912</v>
      </c>
      <c r="B9917" s="1091"/>
      <c r="C9917" s="1091"/>
      <c r="D9917" s="1097"/>
      <c r="E9917" s="1093">
        <f t="shared" si="617"/>
        <v>0</v>
      </c>
      <c r="F9917" s="1094">
        <f t="shared" si="618"/>
        <v>0</v>
      </c>
      <c r="G9917" s="1095">
        <f t="shared" si="619"/>
        <v>0</v>
      </c>
      <c r="H9917" s="1090" t="str">
        <f t="shared" ca="1" si="620"/>
        <v/>
      </c>
      <c r="I9917" s="1109"/>
      <c r="J9917" s="1109"/>
      <c r="K9917" s="1112"/>
      <c r="L9917" s="1091"/>
      <c r="M9917" s="1091"/>
      <c r="N9917" s="1091"/>
      <c r="O9917" s="1091"/>
      <c r="P9917" s="1096"/>
      <c r="Q9917" s="1096"/>
      <c r="R9917" s="1096"/>
      <c r="S9917" s="1091"/>
    </row>
    <row r="9918" spans="1:19" x14ac:dyDescent="0.3">
      <c r="A9918" s="1090">
        <v>9913</v>
      </c>
      <c r="B9918" s="1091"/>
      <c r="C9918" s="1091"/>
      <c r="D9918" s="1097"/>
      <c r="E9918" s="1093">
        <f t="shared" si="617"/>
        <v>0</v>
      </c>
      <c r="F9918" s="1094">
        <f t="shared" si="618"/>
        <v>0</v>
      </c>
      <c r="G9918" s="1095">
        <f t="shared" si="619"/>
        <v>0</v>
      </c>
      <c r="H9918" s="1090" t="str">
        <f t="shared" ca="1" si="620"/>
        <v/>
      </c>
      <c r="I9918" s="1109"/>
      <c r="J9918" s="1109"/>
      <c r="K9918" s="1112"/>
      <c r="L9918" s="1091"/>
      <c r="M9918" s="1091"/>
      <c r="N9918" s="1091"/>
      <c r="O9918" s="1091"/>
      <c r="P9918" s="1096"/>
      <c r="Q9918" s="1096"/>
      <c r="R9918" s="1096"/>
      <c r="S9918" s="1091"/>
    </row>
    <row r="9919" spans="1:19" x14ac:dyDescent="0.3">
      <c r="A9919" s="1090">
        <v>9914</v>
      </c>
      <c r="B9919" s="1091"/>
      <c r="C9919" s="1091"/>
      <c r="D9919" s="1097"/>
      <c r="E9919" s="1093">
        <f t="shared" si="617"/>
        <v>0</v>
      </c>
      <c r="F9919" s="1094">
        <f t="shared" si="618"/>
        <v>0</v>
      </c>
      <c r="G9919" s="1095">
        <f t="shared" si="619"/>
        <v>0</v>
      </c>
      <c r="H9919" s="1090" t="str">
        <f t="shared" ca="1" si="620"/>
        <v/>
      </c>
      <c r="I9919" s="1109"/>
      <c r="J9919" s="1109"/>
      <c r="K9919" s="1112"/>
      <c r="L9919" s="1091"/>
      <c r="M9919" s="1091"/>
      <c r="N9919" s="1091"/>
      <c r="O9919" s="1091"/>
      <c r="P9919" s="1096"/>
      <c r="Q9919" s="1096"/>
      <c r="R9919" s="1096"/>
      <c r="S9919" s="1091"/>
    </row>
    <row r="9920" spans="1:19" x14ac:dyDescent="0.3">
      <c r="A9920" s="1090">
        <v>9915</v>
      </c>
      <c r="B9920" s="1091"/>
      <c r="C9920" s="1091"/>
      <c r="D9920" s="1097"/>
      <c r="E9920" s="1093">
        <f t="shared" si="617"/>
        <v>0</v>
      </c>
      <c r="F9920" s="1094">
        <f t="shared" si="618"/>
        <v>0</v>
      </c>
      <c r="G9920" s="1095">
        <f t="shared" si="619"/>
        <v>0</v>
      </c>
      <c r="H9920" s="1090" t="str">
        <f t="shared" ca="1" si="620"/>
        <v/>
      </c>
      <c r="I9920" s="1109"/>
      <c r="J9920" s="1109"/>
      <c r="K9920" s="1112"/>
      <c r="L9920" s="1091"/>
      <c r="M9920" s="1091"/>
      <c r="N9920" s="1091"/>
      <c r="O9920" s="1091"/>
      <c r="P9920" s="1096"/>
      <c r="Q9920" s="1096"/>
      <c r="R9920" s="1096"/>
      <c r="S9920" s="1091"/>
    </row>
    <row r="9921" spans="1:19" x14ac:dyDescent="0.3">
      <c r="A9921" s="1090">
        <v>9916</v>
      </c>
      <c r="B9921" s="1091"/>
      <c r="C9921" s="1091"/>
      <c r="D9921" s="1097"/>
      <c r="E9921" s="1093">
        <f t="shared" si="617"/>
        <v>0</v>
      </c>
      <c r="F9921" s="1094">
        <f t="shared" si="618"/>
        <v>0</v>
      </c>
      <c r="G9921" s="1095">
        <f t="shared" si="619"/>
        <v>0</v>
      </c>
      <c r="H9921" s="1090" t="str">
        <f t="shared" ca="1" si="620"/>
        <v/>
      </c>
      <c r="I9921" s="1109"/>
      <c r="J9921" s="1109"/>
      <c r="K9921" s="1112"/>
      <c r="L9921" s="1091"/>
      <c r="M9921" s="1091"/>
      <c r="N9921" s="1091"/>
      <c r="O9921" s="1091"/>
      <c r="P9921" s="1096"/>
      <c r="Q9921" s="1096"/>
      <c r="R9921" s="1096"/>
      <c r="S9921" s="1091"/>
    </row>
    <row r="9922" spans="1:19" x14ac:dyDescent="0.3">
      <c r="A9922" s="1090">
        <v>9917</v>
      </c>
      <c r="B9922" s="1091"/>
      <c r="C9922" s="1091"/>
      <c r="D9922" s="1097"/>
      <c r="E9922" s="1093">
        <f t="shared" si="617"/>
        <v>0</v>
      </c>
      <c r="F9922" s="1094">
        <f t="shared" si="618"/>
        <v>0</v>
      </c>
      <c r="G9922" s="1095">
        <f t="shared" si="619"/>
        <v>0</v>
      </c>
      <c r="H9922" s="1090" t="str">
        <f t="shared" ca="1" si="620"/>
        <v/>
      </c>
      <c r="I9922" s="1109"/>
      <c r="J9922" s="1109"/>
      <c r="K9922" s="1112"/>
      <c r="L9922" s="1091"/>
      <c r="M9922" s="1091"/>
      <c r="N9922" s="1091"/>
      <c r="O9922" s="1091"/>
      <c r="P9922" s="1096"/>
      <c r="Q9922" s="1096"/>
      <c r="R9922" s="1096"/>
      <c r="S9922" s="1091"/>
    </row>
    <row r="9923" spans="1:19" x14ac:dyDescent="0.3">
      <c r="A9923" s="1090">
        <v>9918</v>
      </c>
      <c r="B9923" s="1091"/>
      <c r="C9923" s="1091"/>
      <c r="D9923" s="1097"/>
      <c r="E9923" s="1093">
        <f t="shared" si="617"/>
        <v>0</v>
      </c>
      <c r="F9923" s="1094">
        <f t="shared" si="618"/>
        <v>0</v>
      </c>
      <c r="G9923" s="1095">
        <f t="shared" si="619"/>
        <v>0</v>
      </c>
      <c r="H9923" s="1090" t="str">
        <f t="shared" ca="1" si="620"/>
        <v/>
      </c>
      <c r="I9923" s="1109"/>
      <c r="J9923" s="1109"/>
      <c r="K9923" s="1112"/>
      <c r="L9923" s="1091"/>
      <c r="M9923" s="1091"/>
      <c r="N9923" s="1091"/>
      <c r="O9923" s="1091"/>
      <c r="P9923" s="1096"/>
      <c r="Q9923" s="1096"/>
      <c r="R9923" s="1096"/>
      <c r="S9923" s="1091"/>
    </row>
    <row r="9924" spans="1:19" x14ac:dyDescent="0.3">
      <c r="A9924" s="1090">
        <v>9919</v>
      </c>
      <c r="B9924" s="1091"/>
      <c r="C9924" s="1091"/>
      <c r="D9924" s="1097"/>
      <c r="E9924" s="1093">
        <f t="shared" si="617"/>
        <v>0</v>
      </c>
      <c r="F9924" s="1094">
        <f t="shared" si="618"/>
        <v>0</v>
      </c>
      <c r="G9924" s="1095">
        <f t="shared" si="619"/>
        <v>0</v>
      </c>
      <c r="H9924" s="1090" t="str">
        <f t="shared" ca="1" si="620"/>
        <v/>
      </c>
      <c r="I9924" s="1109"/>
      <c r="J9924" s="1109"/>
      <c r="K9924" s="1112"/>
      <c r="L9924" s="1091"/>
      <c r="M9924" s="1091"/>
      <c r="N9924" s="1091"/>
      <c r="O9924" s="1091"/>
      <c r="P9924" s="1096"/>
      <c r="Q9924" s="1096"/>
      <c r="R9924" s="1096"/>
      <c r="S9924" s="1091"/>
    </row>
    <row r="9925" spans="1:19" x14ac:dyDescent="0.3">
      <c r="A9925" s="1090">
        <v>9920</v>
      </c>
      <c r="B9925" s="1091"/>
      <c r="C9925" s="1091"/>
      <c r="D9925" s="1097"/>
      <c r="E9925" s="1093">
        <f t="shared" si="617"/>
        <v>0</v>
      </c>
      <c r="F9925" s="1094">
        <f t="shared" si="618"/>
        <v>0</v>
      </c>
      <c r="G9925" s="1095">
        <f t="shared" si="619"/>
        <v>0</v>
      </c>
      <c r="H9925" s="1090" t="str">
        <f t="shared" ca="1" si="620"/>
        <v/>
      </c>
      <c r="I9925" s="1109"/>
      <c r="J9925" s="1109"/>
      <c r="K9925" s="1112"/>
      <c r="L9925" s="1091"/>
      <c r="M9925" s="1091"/>
      <c r="N9925" s="1091"/>
      <c r="O9925" s="1091"/>
      <c r="P9925" s="1096"/>
      <c r="Q9925" s="1096"/>
      <c r="R9925" s="1096"/>
      <c r="S9925" s="1091"/>
    </row>
    <row r="9926" spans="1:19" x14ac:dyDescent="0.3">
      <c r="A9926" s="1090">
        <v>9921</v>
      </c>
      <c r="B9926" s="1091"/>
      <c r="C9926" s="1091"/>
      <c r="D9926" s="1097"/>
      <c r="E9926" s="1093">
        <f t="shared" si="617"/>
        <v>0</v>
      </c>
      <c r="F9926" s="1094">
        <f t="shared" si="618"/>
        <v>0</v>
      </c>
      <c r="G9926" s="1095">
        <f t="shared" si="619"/>
        <v>0</v>
      </c>
      <c r="H9926" s="1090" t="str">
        <f t="shared" ca="1" si="620"/>
        <v/>
      </c>
      <c r="I9926" s="1109"/>
      <c r="J9926" s="1109"/>
      <c r="K9926" s="1112"/>
      <c r="L9926" s="1091"/>
      <c r="M9926" s="1091"/>
      <c r="N9926" s="1091"/>
      <c r="O9926" s="1091"/>
      <c r="P9926" s="1096"/>
      <c r="Q9926" s="1096"/>
      <c r="R9926" s="1096"/>
      <c r="S9926" s="1091"/>
    </row>
    <row r="9927" spans="1:19" x14ac:dyDescent="0.3">
      <c r="A9927" s="1090">
        <v>9922</v>
      </c>
      <c r="B9927" s="1091"/>
      <c r="C9927" s="1091"/>
      <c r="D9927" s="1097"/>
      <c r="E9927" s="1093">
        <f t="shared" ref="E9927:E9990" si="621">D9927</f>
        <v>0</v>
      </c>
      <c r="F9927" s="1094">
        <f t="shared" ref="F9927:F9990" si="622">D9927</f>
        <v>0</v>
      </c>
      <c r="G9927" s="1095">
        <f t="shared" ref="G9927:G9990" si="623">D9927</f>
        <v>0</v>
      </c>
      <c r="H9927" s="1090" t="str">
        <f t="shared" ref="H9927:H9990" ca="1" si="624">IF(ISBLANK(D9927),"",DATEDIF(G9927,TODAY(),"y"))</f>
        <v/>
      </c>
      <c r="I9927" s="1109"/>
      <c r="J9927" s="1109"/>
      <c r="K9927" s="1112"/>
      <c r="L9927" s="1091"/>
      <c r="M9927" s="1091"/>
      <c r="N9927" s="1091"/>
      <c r="O9927" s="1091"/>
      <c r="P9927" s="1096"/>
      <c r="Q9927" s="1096"/>
      <c r="R9927" s="1096"/>
      <c r="S9927" s="1091"/>
    </row>
    <row r="9928" spans="1:19" x14ac:dyDescent="0.3">
      <c r="A9928" s="1090">
        <v>9923</v>
      </c>
      <c r="B9928" s="1091"/>
      <c r="C9928" s="1091"/>
      <c r="D9928" s="1097"/>
      <c r="E9928" s="1093">
        <f t="shared" si="621"/>
        <v>0</v>
      </c>
      <c r="F9928" s="1094">
        <f t="shared" si="622"/>
        <v>0</v>
      </c>
      <c r="G9928" s="1095">
        <f t="shared" si="623"/>
        <v>0</v>
      </c>
      <c r="H9928" s="1090" t="str">
        <f t="shared" ca="1" si="624"/>
        <v/>
      </c>
      <c r="I9928" s="1109"/>
      <c r="J9928" s="1109"/>
      <c r="K9928" s="1112"/>
      <c r="L9928" s="1091"/>
      <c r="M9928" s="1091"/>
      <c r="N9928" s="1091"/>
      <c r="O9928" s="1091"/>
      <c r="P9928" s="1096"/>
      <c r="Q9928" s="1096"/>
      <c r="R9928" s="1096"/>
      <c r="S9928" s="1091"/>
    </row>
    <row r="9929" spans="1:19" x14ac:dyDescent="0.3">
      <c r="A9929" s="1090">
        <v>9924</v>
      </c>
      <c r="B9929" s="1091"/>
      <c r="C9929" s="1091"/>
      <c r="D9929" s="1097"/>
      <c r="E9929" s="1093">
        <f t="shared" si="621"/>
        <v>0</v>
      </c>
      <c r="F9929" s="1094">
        <f t="shared" si="622"/>
        <v>0</v>
      </c>
      <c r="G9929" s="1095">
        <f t="shared" si="623"/>
        <v>0</v>
      </c>
      <c r="H9929" s="1090" t="str">
        <f t="shared" ca="1" si="624"/>
        <v/>
      </c>
      <c r="I9929" s="1109"/>
      <c r="J9929" s="1109"/>
      <c r="K9929" s="1112"/>
      <c r="L9929" s="1091"/>
      <c r="M9929" s="1091"/>
      <c r="N9929" s="1091"/>
      <c r="O9929" s="1091"/>
      <c r="P9929" s="1096"/>
      <c r="Q9929" s="1096"/>
      <c r="R9929" s="1096"/>
      <c r="S9929" s="1091"/>
    </row>
    <row r="9930" spans="1:19" x14ac:dyDescent="0.3">
      <c r="A9930" s="1090">
        <v>9925</v>
      </c>
      <c r="B9930" s="1091"/>
      <c r="C9930" s="1091"/>
      <c r="D9930" s="1097"/>
      <c r="E9930" s="1093">
        <f t="shared" si="621"/>
        <v>0</v>
      </c>
      <c r="F9930" s="1094">
        <f t="shared" si="622"/>
        <v>0</v>
      </c>
      <c r="G9930" s="1095">
        <f t="shared" si="623"/>
        <v>0</v>
      </c>
      <c r="H9930" s="1090" t="str">
        <f t="shared" ca="1" si="624"/>
        <v/>
      </c>
      <c r="I9930" s="1109"/>
      <c r="J9930" s="1109"/>
      <c r="K9930" s="1112"/>
      <c r="L9930" s="1091"/>
      <c r="M9930" s="1091"/>
      <c r="N9930" s="1091"/>
      <c r="O9930" s="1091"/>
      <c r="P9930" s="1096"/>
      <c r="Q9930" s="1096"/>
      <c r="R9930" s="1096"/>
      <c r="S9930" s="1091"/>
    </row>
    <row r="9931" spans="1:19" x14ac:dyDescent="0.3">
      <c r="A9931" s="1090">
        <v>9926</v>
      </c>
      <c r="B9931" s="1091"/>
      <c r="C9931" s="1091"/>
      <c r="D9931" s="1097"/>
      <c r="E9931" s="1093">
        <f t="shared" si="621"/>
        <v>0</v>
      </c>
      <c r="F9931" s="1094">
        <f t="shared" si="622"/>
        <v>0</v>
      </c>
      <c r="G9931" s="1095">
        <f t="shared" si="623"/>
        <v>0</v>
      </c>
      <c r="H9931" s="1090" t="str">
        <f t="shared" ca="1" si="624"/>
        <v/>
      </c>
      <c r="I9931" s="1109"/>
      <c r="J9931" s="1109"/>
      <c r="K9931" s="1112"/>
      <c r="L9931" s="1091"/>
      <c r="M9931" s="1091"/>
      <c r="N9931" s="1091"/>
      <c r="O9931" s="1091"/>
      <c r="P9931" s="1096"/>
      <c r="Q9931" s="1096"/>
      <c r="R9931" s="1096"/>
      <c r="S9931" s="1091"/>
    </row>
    <row r="9932" spans="1:19" x14ac:dyDescent="0.3">
      <c r="A9932" s="1090">
        <v>9927</v>
      </c>
      <c r="B9932" s="1091"/>
      <c r="C9932" s="1091"/>
      <c r="D9932" s="1097"/>
      <c r="E9932" s="1093">
        <f t="shared" si="621"/>
        <v>0</v>
      </c>
      <c r="F9932" s="1094">
        <f t="shared" si="622"/>
        <v>0</v>
      </c>
      <c r="G9932" s="1095">
        <f t="shared" si="623"/>
        <v>0</v>
      </c>
      <c r="H9932" s="1090" t="str">
        <f t="shared" ca="1" si="624"/>
        <v/>
      </c>
      <c r="I9932" s="1109"/>
      <c r="J9932" s="1109"/>
      <c r="K9932" s="1112"/>
      <c r="L9932" s="1091"/>
      <c r="M9932" s="1091"/>
      <c r="N9932" s="1091"/>
      <c r="O9932" s="1091"/>
      <c r="P9932" s="1096"/>
      <c r="Q9932" s="1096"/>
      <c r="R9932" s="1096"/>
      <c r="S9932" s="1091"/>
    </row>
    <row r="9933" spans="1:19" x14ac:dyDescent="0.3">
      <c r="A9933" s="1090">
        <v>9928</v>
      </c>
      <c r="B9933" s="1091"/>
      <c r="C9933" s="1091"/>
      <c r="D9933" s="1097"/>
      <c r="E9933" s="1093">
        <f t="shared" si="621"/>
        <v>0</v>
      </c>
      <c r="F9933" s="1094">
        <f t="shared" si="622"/>
        <v>0</v>
      </c>
      <c r="G9933" s="1095">
        <f t="shared" si="623"/>
        <v>0</v>
      </c>
      <c r="H9933" s="1090" t="str">
        <f t="shared" ca="1" si="624"/>
        <v/>
      </c>
      <c r="I9933" s="1109"/>
      <c r="J9933" s="1109"/>
      <c r="K9933" s="1112"/>
      <c r="L9933" s="1091"/>
      <c r="M9933" s="1091"/>
      <c r="N9933" s="1091"/>
      <c r="O9933" s="1091"/>
      <c r="P9933" s="1096"/>
      <c r="Q9933" s="1096"/>
      <c r="R9933" s="1096"/>
      <c r="S9933" s="1091"/>
    </row>
    <row r="9934" spans="1:19" x14ac:dyDescent="0.3">
      <c r="A9934" s="1090">
        <v>9929</v>
      </c>
      <c r="B9934" s="1091"/>
      <c r="C9934" s="1091"/>
      <c r="D9934" s="1097"/>
      <c r="E9934" s="1093">
        <f t="shared" si="621"/>
        <v>0</v>
      </c>
      <c r="F9934" s="1094">
        <f t="shared" si="622"/>
        <v>0</v>
      </c>
      <c r="G9934" s="1095">
        <f t="shared" si="623"/>
        <v>0</v>
      </c>
      <c r="H9934" s="1090" t="str">
        <f t="shared" ca="1" si="624"/>
        <v/>
      </c>
      <c r="I9934" s="1109"/>
      <c r="J9934" s="1109"/>
      <c r="K9934" s="1112"/>
      <c r="L9934" s="1091"/>
      <c r="M9934" s="1091"/>
      <c r="N9934" s="1091"/>
      <c r="O9934" s="1091"/>
      <c r="P9934" s="1096"/>
      <c r="Q9934" s="1096"/>
      <c r="R9934" s="1096"/>
      <c r="S9934" s="1091"/>
    </row>
    <row r="9935" spans="1:19" x14ac:dyDescent="0.3">
      <c r="A9935" s="1090">
        <v>9930</v>
      </c>
      <c r="B9935" s="1091"/>
      <c r="C9935" s="1091"/>
      <c r="D9935" s="1097"/>
      <c r="E9935" s="1093">
        <f t="shared" si="621"/>
        <v>0</v>
      </c>
      <c r="F9935" s="1094">
        <f t="shared" si="622"/>
        <v>0</v>
      </c>
      <c r="G9935" s="1095">
        <f t="shared" si="623"/>
        <v>0</v>
      </c>
      <c r="H9935" s="1090" t="str">
        <f t="shared" ca="1" si="624"/>
        <v/>
      </c>
      <c r="I9935" s="1109"/>
      <c r="J9935" s="1109"/>
      <c r="K9935" s="1112"/>
      <c r="L9935" s="1091"/>
      <c r="M9935" s="1091"/>
      <c r="N9935" s="1091"/>
      <c r="O9935" s="1091"/>
      <c r="P9935" s="1096"/>
      <c r="Q9935" s="1096"/>
      <c r="R9935" s="1096"/>
      <c r="S9935" s="1091"/>
    </row>
    <row r="9936" spans="1:19" x14ac:dyDescent="0.3">
      <c r="A9936" s="1090">
        <v>9931</v>
      </c>
      <c r="B9936" s="1091"/>
      <c r="C9936" s="1091"/>
      <c r="D9936" s="1097"/>
      <c r="E9936" s="1093">
        <f t="shared" si="621"/>
        <v>0</v>
      </c>
      <c r="F9936" s="1094">
        <f t="shared" si="622"/>
        <v>0</v>
      </c>
      <c r="G9936" s="1095">
        <f t="shared" si="623"/>
        <v>0</v>
      </c>
      <c r="H9936" s="1090" t="str">
        <f t="shared" ca="1" si="624"/>
        <v/>
      </c>
      <c r="I9936" s="1109"/>
      <c r="J9936" s="1109"/>
      <c r="K9936" s="1112"/>
      <c r="L9936" s="1091"/>
      <c r="M9936" s="1091"/>
      <c r="N9936" s="1091"/>
      <c r="O9936" s="1091"/>
      <c r="P9936" s="1096"/>
      <c r="Q9936" s="1096"/>
      <c r="R9936" s="1096"/>
      <c r="S9936" s="1091"/>
    </row>
    <row r="9937" spans="1:19" x14ac:dyDescent="0.3">
      <c r="A9937" s="1090">
        <v>9932</v>
      </c>
      <c r="B9937" s="1091"/>
      <c r="C9937" s="1091"/>
      <c r="D9937" s="1097"/>
      <c r="E9937" s="1093">
        <f t="shared" si="621"/>
        <v>0</v>
      </c>
      <c r="F9937" s="1094">
        <f t="shared" si="622"/>
        <v>0</v>
      </c>
      <c r="G9937" s="1095">
        <f t="shared" si="623"/>
        <v>0</v>
      </c>
      <c r="H9937" s="1090" t="str">
        <f t="shared" ca="1" si="624"/>
        <v/>
      </c>
      <c r="I9937" s="1109"/>
      <c r="J9937" s="1109"/>
      <c r="K9937" s="1112"/>
      <c r="L9937" s="1091"/>
      <c r="M9937" s="1091"/>
      <c r="N9937" s="1091"/>
      <c r="O9937" s="1091"/>
      <c r="P9937" s="1096"/>
      <c r="Q9937" s="1096"/>
      <c r="R9937" s="1096"/>
      <c r="S9937" s="1091"/>
    </row>
    <row r="9938" spans="1:19" x14ac:dyDescent="0.3">
      <c r="A9938" s="1090">
        <v>9933</v>
      </c>
      <c r="B9938" s="1091"/>
      <c r="C9938" s="1091"/>
      <c r="D9938" s="1097"/>
      <c r="E9938" s="1093">
        <f t="shared" si="621"/>
        <v>0</v>
      </c>
      <c r="F9938" s="1094">
        <f t="shared" si="622"/>
        <v>0</v>
      </c>
      <c r="G9938" s="1095">
        <f t="shared" si="623"/>
        <v>0</v>
      </c>
      <c r="H9938" s="1090" t="str">
        <f t="shared" ca="1" si="624"/>
        <v/>
      </c>
      <c r="I9938" s="1109"/>
      <c r="J9938" s="1109"/>
      <c r="K9938" s="1112"/>
      <c r="L9938" s="1091"/>
      <c r="M9938" s="1091"/>
      <c r="N9938" s="1091"/>
      <c r="O9938" s="1091"/>
      <c r="P9938" s="1096"/>
      <c r="Q9938" s="1096"/>
      <c r="R9938" s="1096"/>
      <c r="S9938" s="1091"/>
    </row>
    <row r="9939" spans="1:19" x14ac:dyDescent="0.3">
      <c r="A9939" s="1090">
        <v>9934</v>
      </c>
      <c r="B9939" s="1091"/>
      <c r="C9939" s="1091"/>
      <c r="D9939" s="1097"/>
      <c r="E9939" s="1093">
        <f t="shared" si="621"/>
        <v>0</v>
      </c>
      <c r="F9939" s="1094">
        <f t="shared" si="622"/>
        <v>0</v>
      </c>
      <c r="G9939" s="1095">
        <f t="shared" si="623"/>
        <v>0</v>
      </c>
      <c r="H9939" s="1090" t="str">
        <f t="shared" ca="1" si="624"/>
        <v/>
      </c>
      <c r="I9939" s="1109"/>
      <c r="J9939" s="1109"/>
      <c r="K9939" s="1112"/>
      <c r="L9939" s="1091"/>
      <c r="M9939" s="1091"/>
      <c r="N9939" s="1091"/>
      <c r="O9939" s="1091"/>
      <c r="P9939" s="1096"/>
      <c r="Q9939" s="1096"/>
      <c r="R9939" s="1096"/>
      <c r="S9939" s="1091"/>
    </row>
    <row r="9940" spans="1:19" x14ac:dyDescent="0.3">
      <c r="A9940" s="1090">
        <v>9935</v>
      </c>
      <c r="B9940" s="1091"/>
      <c r="C9940" s="1091"/>
      <c r="D9940" s="1097"/>
      <c r="E9940" s="1093">
        <f t="shared" si="621"/>
        <v>0</v>
      </c>
      <c r="F9940" s="1094">
        <f t="shared" si="622"/>
        <v>0</v>
      </c>
      <c r="G9940" s="1095">
        <f t="shared" si="623"/>
        <v>0</v>
      </c>
      <c r="H9940" s="1090" t="str">
        <f t="shared" ca="1" si="624"/>
        <v/>
      </c>
      <c r="I9940" s="1109"/>
      <c r="J9940" s="1109"/>
      <c r="K9940" s="1112"/>
      <c r="L9940" s="1091"/>
      <c r="M9940" s="1091"/>
      <c r="N9940" s="1091"/>
      <c r="O9940" s="1091"/>
      <c r="P9940" s="1096"/>
      <c r="Q9940" s="1096"/>
      <c r="R9940" s="1096"/>
      <c r="S9940" s="1091"/>
    </row>
    <row r="9941" spans="1:19" x14ac:dyDescent="0.3">
      <c r="A9941" s="1090">
        <v>9936</v>
      </c>
      <c r="B9941" s="1091"/>
      <c r="C9941" s="1091"/>
      <c r="D9941" s="1097"/>
      <c r="E9941" s="1093">
        <f t="shared" si="621"/>
        <v>0</v>
      </c>
      <c r="F9941" s="1094">
        <f t="shared" si="622"/>
        <v>0</v>
      </c>
      <c r="G9941" s="1095">
        <f t="shared" si="623"/>
        <v>0</v>
      </c>
      <c r="H9941" s="1090" t="str">
        <f t="shared" ca="1" si="624"/>
        <v/>
      </c>
      <c r="I9941" s="1109"/>
      <c r="J9941" s="1109"/>
      <c r="K9941" s="1112"/>
      <c r="L9941" s="1091"/>
      <c r="M9941" s="1091"/>
      <c r="N9941" s="1091"/>
      <c r="O9941" s="1091"/>
      <c r="P9941" s="1096"/>
      <c r="Q9941" s="1096"/>
      <c r="R9941" s="1096"/>
      <c r="S9941" s="1091"/>
    </row>
    <row r="9942" spans="1:19" x14ac:dyDescent="0.3">
      <c r="A9942" s="1090">
        <v>9937</v>
      </c>
      <c r="B9942" s="1091"/>
      <c r="C9942" s="1091"/>
      <c r="D9942" s="1097"/>
      <c r="E9942" s="1093">
        <f t="shared" si="621"/>
        <v>0</v>
      </c>
      <c r="F9942" s="1094">
        <f t="shared" si="622"/>
        <v>0</v>
      </c>
      <c r="G9942" s="1095">
        <f t="shared" si="623"/>
        <v>0</v>
      </c>
      <c r="H9942" s="1090" t="str">
        <f t="shared" ca="1" si="624"/>
        <v/>
      </c>
      <c r="I9942" s="1109"/>
      <c r="J9942" s="1109"/>
      <c r="K9942" s="1112"/>
      <c r="L9942" s="1091"/>
      <c r="M9942" s="1091"/>
      <c r="N9942" s="1091"/>
      <c r="O9942" s="1091"/>
      <c r="P9942" s="1096"/>
      <c r="Q9942" s="1096"/>
      <c r="R9942" s="1096"/>
      <c r="S9942" s="1091"/>
    </row>
    <row r="9943" spans="1:19" x14ac:dyDescent="0.3">
      <c r="A9943" s="1090">
        <v>9938</v>
      </c>
      <c r="B9943" s="1091"/>
      <c r="C9943" s="1091"/>
      <c r="D9943" s="1097"/>
      <c r="E9943" s="1093">
        <f t="shared" si="621"/>
        <v>0</v>
      </c>
      <c r="F9943" s="1094">
        <f t="shared" si="622"/>
        <v>0</v>
      </c>
      <c r="G9943" s="1095">
        <f t="shared" si="623"/>
        <v>0</v>
      </c>
      <c r="H9943" s="1090" t="str">
        <f t="shared" ca="1" si="624"/>
        <v/>
      </c>
      <c r="I9943" s="1109"/>
      <c r="J9943" s="1109"/>
      <c r="K9943" s="1112"/>
      <c r="L9943" s="1091"/>
      <c r="M9943" s="1091"/>
      <c r="N9943" s="1091"/>
      <c r="O9943" s="1091"/>
      <c r="P9943" s="1096"/>
      <c r="Q9943" s="1096"/>
      <c r="R9943" s="1096"/>
      <c r="S9943" s="1091"/>
    </row>
    <row r="9944" spans="1:19" x14ac:dyDescent="0.3">
      <c r="A9944" s="1090">
        <v>9939</v>
      </c>
      <c r="B9944" s="1091"/>
      <c r="C9944" s="1091"/>
      <c r="D9944" s="1097"/>
      <c r="E9944" s="1093">
        <f t="shared" si="621"/>
        <v>0</v>
      </c>
      <c r="F9944" s="1094">
        <f t="shared" si="622"/>
        <v>0</v>
      </c>
      <c r="G9944" s="1095">
        <f t="shared" si="623"/>
        <v>0</v>
      </c>
      <c r="H9944" s="1090" t="str">
        <f t="shared" ca="1" si="624"/>
        <v/>
      </c>
      <c r="I9944" s="1109"/>
      <c r="J9944" s="1109"/>
      <c r="K9944" s="1112"/>
      <c r="L9944" s="1091"/>
      <c r="M9944" s="1091"/>
      <c r="N9944" s="1091"/>
      <c r="O9944" s="1091"/>
      <c r="P9944" s="1096"/>
      <c r="Q9944" s="1096"/>
      <c r="R9944" s="1096"/>
      <c r="S9944" s="1091"/>
    </row>
    <row r="9945" spans="1:19" x14ac:dyDescent="0.3">
      <c r="A9945" s="1090">
        <v>9940</v>
      </c>
      <c r="B9945" s="1091"/>
      <c r="C9945" s="1091"/>
      <c r="D9945" s="1097"/>
      <c r="E9945" s="1093">
        <f t="shared" si="621"/>
        <v>0</v>
      </c>
      <c r="F9945" s="1094">
        <f t="shared" si="622"/>
        <v>0</v>
      </c>
      <c r="G9945" s="1095">
        <f t="shared" si="623"/>
        <v>0</v>
      </c>
      <c r="H9945" s="1090" t="str">
        <f t="shared" ca="1" si="624"/>
        <v/>
      </c>
      <c r="I9945" s="1109"/>
      <c r="J9945" s="1109"/>
      <c r="K9945" s="1112"/>
      <c r="L9945" s="1091"/>
      <c r="M9945" s="1091"/>
      <c r="N9945" s="1091"/>
      <c r="O9945" s="1091"/>
      <c r="P9945" s="1096"/>
      <c r="Q9945" s="1096"/>
      <c r="R9945" s="1096"/>
      <c r="S9945" s="1091"/>
    </row>
    <row r="9946" spans="1:19" x14ac:dyDescent="0.3">
      <c r="A9946" s="1090">
        <v>9941</v>
      </c>
      <c r="B9946" s="1091"/>
      <c r="C9946" s="1091"/>
      <c r="D9946" s="1097"/>
      <c r="E9946" s="1093">
        <f t="shared" si="621"/>
        <v>0</v>
      </c>
      <c r="F9946" s="1094">
        <f t="shared" si="622"/>
        <v>0</v>
      </c>
      <c r="G9946" s="1095">
        <f t="shared" si="623"/>
        <v>0</v>
      </c>
      <c r="H9946" s="1090" t="str">
        <f t="shared" ca="1" si="624"/>
        <v/>
      </c>
      <c r="I9946" s="1109"/>
      <c r="J9946" s="1109"/>
      <c r="K9946" s="1112"/>
      <c r="L9946" s="1091"/>
      <c r="M9946" s="1091"/>
      <c r="N9946" s="1091"/>
      <c r="O9946" s="1091"/>
      <c r="P9946" s="1096"/>
      <c r="Q9946" s="1096"/>
      <c r="R9946" s="1096"/>
      <c r="S9946" s="1091"/>
    </row>
    <row r="9947" spans="1:19" x14ac:dyDescent="0.3">
      <c r="A9947" s="1090">
        <v>9942</v>
      </c>
      <c r="B9947" s="1091"/>
      <c r="C9947" s="1091"/>
      <c r="D9947" s="1097"/>
      <c r="E9947" s="1093">
        <f t="shared" si="621"/>
        <v>0</v>
      </c>
      <c r="F9947" s="1094">
        <f t="shared" si="622"/>
        <v>0</v>
      </c>
      <c r="G9947" s="1095">
        <f t="shared" si="623"/>
        <v>0</v>
      </c>
      <c r="H9947" s="1090" t="str">
        <f t="shared" ca="1" si="624"/>
        <v/>
      </c>
      <c r="I9947" s="1109"/>
      <c r="J9947" s="1109"/>
      <c r="K9947" s="1112"/>
      <c r="L9947" s="1091"/>
      <c r="M9947" s="1091"/>
      <c r="N9947" s="1091"/>
      <c r="O9947" s="1091"/>
      <c r="P9947" s="1096"/>
      <c r="Q9947" s="1096"/>
      <c r="R9947" s="1096"/>
      <c r="S9947" s="1091"/>
    </row>
    <row r="9948" spans="1:19" x14ac:dyDescent="0.3">
      <c r="A9948" s="1090">
        <v>9943</v>
      </c>
      <c r="B9948" s="1091"/>
      <c r="C9948" s="1091"/>
      <c r="D9948" s="1097"/>
      <c r="E9948" s="1093">
        <f t="shared" si="621"/>
        <v>0</v>
      </c>
      <c r="F9948" s="1094">
        <f t="shared" si="622"/>
        <v>0</v>
      </c>
      <c r="G9948" s="1095">
        <f t="shared" si="623"/>
        <v>0</v>
      </c>
      <c r="H9948" s="1090" t="str">
        <f t="shared" ca="1" si="624"/>
        <v/>
      </c>
      <c r="I9948" s="1109"/>
      <c r="J9948" s="1109"/>
      <c r="K9948" s="1112"/>
      <c r="L9948" s="1091"/>
      <c r="M9948" s="1091"/>
      <c r="N9948" s="1091"/>
      <c r="O9948" s="1091"/>
      <c r="P9948" s="1096"/>
      <c r="Q9948" s="1096"/>
      <c r="R9948" s="1096"/>
      <c r="S9948" s="1091"/>
    </row>
    <row r="9949" spans="1:19" x14ac:dyDescent="0.3">
      <c r="A9949" s="1090">
        <v>9944</v>
      </c>
      <c r="B9949" s="1091"/>
      <c r="C9949" s="1091"/>
      <c r="D9949" s="1097"/>
      <c r="E9949" s="1093">
        <f t="shared" si="621"/>
        <v>0</v>
      </c>
      <c r="F9949" s="1094">
        <f t="shared" si="622"/>
        <v>0</v>
      </c>
      <c r="G9949" s="1095">
        <f t="shared" si="623"/>
        <v>0</v>
      </c>
      <c r="H9949" s="1090" t="str">
        <f t="shared" ca="1" si="624"/>
        <v/>
      </c>
      <c r="I9949" s="1109"/>
      <c r="J9949" s="1109"/>
      <c r="K9949" s="1112"/>
      <c r="L9949" s="1091"/>
      <c r="M9949" s="1091"/>
      <c r="N9949" s="1091"/>
      <c r="O9949" s="1091"/>
      <c r="P9949" s="1096"/>
      <c r="Q9949" s="1096"/>
      <c r="R9949" s="1096"/>
      <c r="S9949" s="1091"/>
    </row>
    <row r="9950" spans="1:19" x14ac:dyDescent="0.3">
      <c r="A9950" s="1090">
        <v>9945</v>
      </c>
      <c r="B9950" s="1091"/>
      <c r="C9950" s="1091"/>
      <c r="D9950" s="1097"/>
      <c r="E9950" s="1093">
        <f t="shared" si="621"/>
        <v>0</v>
      </c>
      <c r="F9950" s="1094">
        <f t="shared" si="622"/>
        <v>0</v>
      </c>
      <c r="G9950" s="1095">
        <f t="shared" si="623"/>
        <v>0</v>
      </c>
      <c r="H9950" s="1090" t="str">
        <f t="shared" ca="1" si="624"/>
        <v/>
      </c>
      <c r="I9950" s="1109"/>
      <c r="J9950" s="1109"/>
      <c r="K9950" s="1112"/>
      <c r="L9950" s="1091"/>
      <c r="M9950" s="1091"/>
      <c r="N9950" s="1091"/>
      <c r="O9950" s="1091"/>
      <c r="P9950" s="1096"/>
      <c r="Q9950" s="1096"/>
      <c r="R9950" s="1096"/>
      <c r="S9950" s="1091"/>
    </row>
    <row r="9951" spans="1:19" x14ac:dyDescent="0.3">
      <c r="A9951" s="1090">
        <v>9946</v>
      </c>
      <c r="B9951" s="1091"/>
      <c r="C9951" s="1091"/>
      <c r="D9951" s="1097"/>
      <c r="E9951" s="1093">
        <f t="shared" si="621"/>
        <v>0</v>
      </c>
      <c r="F9951" s="1094">
        <f t="shared" si="622"/>
        <v>0</v>
      </c>
      <c r="G9951" s="1095">
        <f t="shared" si="623"/>
        <v>0</v>
      </c>
      <c r="H9951" s="1090" t="str">
        <f t="shared" ca="1" si="624"/>
        <v/>
      </c>
      <c r="I9951" s="1109"/>
      <c r="J9951" s="1109"/>
      <c r="K9951" s="1112"/>
      <c r="L9951" s="1091"/>
      <c r="M9951" s="1091"/>
      <c r="N9951" s="1091"/>
      <c r="O9951" s="1091"/>
      <c r="P9951" s="1096"/>
      <c r="Q9951" s="1096"/>
      <c r="R9951" s="1096"/>
      <c r="S9951" s="1091"/>
    </row>
    <row r="9952" spans="1:19" x14ac:dyDescent="0.3">
      <c r="A9952" s="1090">
        <v>9947</v>
      </c>
      <c r="B9952" s="1091"/>
      <c r="C9952" s="1091"/>
      <c r="D9952" s="1097"/>
      <c r="E9952" s="1093">
        <f t="shared" si="621"/>
        <v>0</v>
      </c>
      <c r="F9952" s="1094">
        <f t="shared" si="622"/>
        <v>0</v>
      </c>
      <c r="G9952" s="1095">
        <f t="shared" si="623"/>
        <v>0</v>
      </c>
      <c r="H9952" s="1090" t="str">
        <f t="shared" ca="1" si="624"/>
        <v/>
      </c>
      <c r="I9952" s="1109"/>
      <c r="J9952" s="1109"/>
      <c r="K9952" s="1112"/>
      <c r="L9952" s="1091"/>
      <c r="M9952" s="1091"/>
      <c r="N9952" s="1091"/>
      <c r="O9952" s="1091"/>
      <c r="P9952" s="1096"/>
      <c r="Q9952" s="1096"/>
      <c r="R9952" s="1096"/>
      <c r="S9952" s="1091"/>
    </row>
    <row r="9953" spans="1:19" x14ac:dyDescent="0.3">
      <c r="A9953" s="1090">
        <v>9948</v>
      </c>
      <c r="B9953" s="1091"/>
      <c r="C9953" s="1091"/>
      <c r="D9953" s="1097"/>
      <c r="E9953" s="1093">
        <f t="shared" si="621"/>
        <v>0</v>
      </c>
      <c r="F9953" s="1094">
        <f t="shared" si="622"/>
        <v>0</v>
      </c>
      <c r="G9953" s="1095">
        <f t="shared" si="623"/>
        <v>0</v>
      </c>
      <c r="H9953" s="1090" t="str">
        <f t="shared" ca="1" si="624"/>
        <v/>
      </c>
      <c r="I9953" s="1109"/>
      <c r="J9953" s="1109"/>
      <c r="K9953" s="1112"/>
      <c r="L9953" s="1091"/>
      <c r="M9953" s="1091"/>
      <c r="N9953" s="1091"/>
      <c r="O9953" s="1091"/>
      <c r="P9953" s="1096"/>
      <c r="Q9953" s="1096"/>
      <c r="R9953" s="1096"/>
      <c r="S9953" s="1091"/>
    </row>
    <row r="9954" spans="1:19" x14ac:dyDescent="0.3">
      <c r="A9954" s="1090">
        <v>9949</v>
      </c>
      <c r="B9954" s="1091"/>
      <c r="C9954" s="1091"/>
      <c r="D9954" s="1097"/>
      <c r="E9954" s="1093">
        <f t="shared" si="621"/>
        <v>0</v>
      </c>
      <c r="F9954" s="1094">
        <f t="shared" si="622"/>
        <v>0</v>
      </c>
      <c r="G9954" s="1095">
        <f t="shared" si="623"/>
        <v>0</v>
      </c>
      <c r="H9954" s="1090" t="str">
        <f t="shared" ca="1" si="624"/>
        <v/>
      </c>
      <c r="I9954" s="1109"/>
      <c r="J9954" s="1109"/>
      <c r="K9954" s="1112"/>
      <c r="L9954" s="1091"/>
      <c r="M9954" s="1091"/>
      <c r="N9954" s="1091"/>
      <c r="O9954" s="1091"/>
      <c r="P9954" s="1096"/>
      <c r="Q9954" s="1096"/>
      <c r="R9954" s="1096"/>
      <c r="S9954" s="1091"/>
    </row>
    <row r="9955" spans="1:19" x14ac:dyDescent="0.3">
      <c r="A9955" s="1090">
        <v>9950</v>
      </c>
      <c r="B9955" s="1091"/>
      <c r="C9955" s="1091"/>
      <c r="D9955" s="1097"/>
      <c r="E9955" s="1093">
        <f t="shared" si="621"/>
        <v>0</v>
      </c>
      <c r="F9955" s="1094">
        <f t="shared" si="622"/>
        <v>0</v>
      </c>
      <c r="G9955" s="1095">
        <f t="shared" si="623"/>
        <v>0</v>
      </c>
      <c r="H9955" s="1090" t="str">
        <f t="shared" ca="1" si="624"/>
        <v/>
      </c>
      <c r="I9955" s="1109"/>
      <c r="J9955" s="1109"/>
      <c r="K9955" s="1112"/>
      <c r="L9955" s="1091"/>
      <c r="M9955" s="1091"/>
      <c r="N9955" s="1091"/>
      <c r="O9955" s="1091"/>
      <c r="P9955" s="1096"/>
      <c r="Q9955" s="1096"/>
      <c r="R9955" s="1096"/>
      <c r="S9955" s="1091"/>
    </row>
    <row r="9956" spans="1:19" x14ac:dyDescent="0.3">
      <c r="A9956" s="1090">
        <v>9951</v>
      </c>
      <c r="B9956" s="1091"/>
      <c r="C9956" s="1091"/>
      <c r="D9956" s="1097"/>
      <c r="E9956" s="1093">
        <f t="shared" si="621"/>
        <v>0</v>
      </c>
      <c r="F9956" s="1094">
        <f t="shared" si="622"/>
        <v>0</v>
      </c>
      <c r="G9956" s="1095">
        <f t="shared" si="623"/>
        <v>0</v>
      </c>
      <c r="H9956" s="1090" t="str">
        <f t="shared" ca="1" si="624"/>
        <v/>
      </c>
      <c r="I9956" s="1109"/>
      <c r="J9956" s="1109"/>
      <c r="K9956" s="1112"/>
      <c r="L9956" s="1091"/>
      <c r="M9956" s="1091"/>
      <c r="N9956" s="1091"/>
      <c r="O9956" s="1091"/>
      <c r="P9956" s="1096"/>
      <c r="Q9956" s="1096"/>
      <c r="R9956" s="1096"/>
      <c r="S9956" s="1091"/>
    </row>
    <row r="9957" spans="1:19" x14ac:dyDescent="0.3">
      <c r="A9957" s="1090">
        <v>9952</v>
      </c>
      <c r="B9957" s="1091"/>
      <c r="C9957" s="1091"/>
      <c r="D9957" s="1097"/>
      <c r="E9957" s="1093">
        <f t="shared" si="621"/>
        <v>0</v>
      </c>
      <c r="F9957" s="1094">
        <f t="shared" si="622"/>
        <v>0</v>
      </c>
      <c r="G9957" s="1095">
        <f t="shared" si="623"/>
        <v>0</v>
      </c>
      <c r="H9957" s="1090" t="str">
        <f t="shared" ca="1" si="624"/>
        <v/>
      </c>
      <c r="I9957" s="1109"/>
      <c r="J9957" s="1109"/>
      <c r="K9957" s="1112"/>
      <c r="L9957" s="1091"/>
      <c r="M9957" s="1091"/>
      <c r="N9957" s="1091"/>
      <c r="O9957" s="1091"/>
      <c r="P9957" s="1096"/>
      <c r="Q9957" s="1096"/>
      <c r="R9957" s="1096"/>
      <c r="S9957" s="1091"/>
    </row>
    <row r="9958" spans="1:19" x14ac:dyDescent="0.3">
      <c r="A9958" s="1090">
        <v>9953</v>
      </c>
      <c r="B9958" s="1091"/>
      <c r="C9958" s="1091"/>
      <c r="D9958" s="1097"/>
      <c r="E9958" s="1093">
        <f t="shared" si="621"/>
        <v>0</v>
      </c>
      <c r="F9958" s="1094">
        <f t="shared" si="622"/>
        <v>0</v>
      </c>
      <c r="G9958" s="1095">
        <f t="shared" si="623"/>
        <v>0</v>
      </c>
      <c r="H9958" s="1090" t="str">
        <f t="shared" ca="1" si="624"/>
        <v/>
      </c>
      <c r="I9958" s="1109"/>
      <c r="J9958" s="1109"/>
      <c r="K9958" s="1112"/>
      <c r="L9958" s="1091"/>
      <c r="M9958" s="1091"/>
      <c r="N9958" s="1091"/>
      <c r="O9958" s="1091"/>
      <c r="P9958" s="1096"/>
      <c r="Q9958" s="1096"/>
      <c r="R9958" s="1096"/>
      <c r="S9958" s="1091"/>
    </row>
    <row r="9959" spans="1:19" x14ac:dyDescent="0.3">
      <c r="A9959" s="1090">
        <v>9954</v>
      </c>
      <c r="B9959" s="1091"/>
      <c r="C9959" s="1091"/>
      <c r="D9959" s="1097"/>
      <c r="E9959" s="1093">
        <f t="shared" si="621"/>
        <v>0</v>
      </c>
      <c r="F9959" s="1094">
        <f t="shared" si="622"/>
        <v>0</v>
      </c>
      <c r="G9959" s="1095">
        <f t="shared" si="623"/>
        <v>0</v>
      </c>
      <c r="H9959" s="1090" t="str">
        <f t="shared" ca="1" si="624"/>
        <v/>
      </c>
      <c r="I9959" s="1109"/>
      <c r="J9959" s="1109"/>
      <c r="K9959" s="1112"/>
      <c r="L9959" s="1091"/>
      <c r="M9959" s="1091"/>
      <c r="N9959" s="1091"/>
      <c r="O9959" s="1091"/>
      <c r="P9959" s="1096"/>
      <c r="Q9959" s="1096"/>
      <c r="R9959" s="1096"/>
      <c r="S9959" s="1091"/>
    </row>
    <row r="9960" spans="1:19" x14ac:dyDescent="0.3">
      <c r="A9960" s="1090">
        <v>9955</v>
      </c>
      <c r="B9960" s="1091"/>
      <c r="C9960" s="1091"/>
      <c r="D9960" s="1097"/>
      <c r="E9960" s="1093">
        <f t="shared" si="621"/>
        <v>0</v>
      </c>
      <c r="F9960" s="1094">
        <f t="shared" si="622"/>
        <v>0</v>
      </c>
      <c r="G9960" s="1095">
        <f t="shared" si="623"/>
        <v>0</v>
      </c>
      <c r="H9960" s="1090" t="str">
        <f t="shared" ca="1" si="624"/>
        <v/>
      </c>
      <c r="I9960" s="1109"/>
      <c r="J9960" s="1109"/>
      <c r="K9960" s="1112"/>
      <c r="L9960" s="1091"/>
      <c r="M9960" s="1091"/>
      <c r="N9960" s="1091"/>
      <c r="O9960" s="1091"/>
      <c r="P9960" s="1096"/>
      <c r="Q9960" s="1096"/>
      <c r="R9960" s="1096"/>
      <c r="S9960" s="1091"/>
    </row>
    <row r="9961" spans="1:19" x14ac:dyDescent="0.3">
      <c r="A9961" s="1090">
        <v>9956</v>
      </c>
      <c r="B9961" s="1091"/>
      <c r="C9961" s="1091"/>
      <c r="D9961" s="1097"/>
      <c r="E9961" s="1093">
        <f t="shared" si="621"/>
        <v>0</v>
      </c>
      <c r="F9961" s="1094">
        <f t="shared" si="622"/>
        <v>0</v>
      </c>
      <c r="G9961" s="1095">
        <f t="shared" si="623"/>
        <v>0</v>
      </c>
      <c r="H9961" s="1090" t="str">
        <f t="shared" ca="1" si="624"/>
        <v/>
      </c>
      <c r="I9961" s="1109"/>
      <c r="J9961" s="1109"/>
      <c r="K9961" s="1112"/>
      <c r="L9961" s="1091"/>
      <c r="M9961" s="1091"/>
      <c r="N9961" s="1091"/>
      <c r="O9961" s="1091"/>
      <c r="P9961" s="1096"/>
      <c r="Q9961" s="1096"/>
      <c r="R9961" s="1096"/>
      <c r="S9961" s="1091"/>
    </row>
    <row r="9962" spans="1:19" x14ac:dyDescent="0.3">
      <c r="A9962" s="1090">
        <v>9957</v>
      </c>
      <c r="B9962" s="1091"/>
      <c r="C9962" s="1091"/>
      <c r="D9962" s="1097"/>
      <c r="E9962" s="1093">
        <f t="shared" si="621"/>
        <v>0</v>
      </c>
      <c r="F9962" s="1094">
        <f t="shared" si="622"/>
        <v>0</v>
      </c>
      <c r="G9962" s="1095">
        <f t="shared" si="623"/>
        <v>0</v>
      </c>
      <c r="H9962" s="1090" t="str">
        <f t="shared" ca="1" si="624"/>
        <v/>
      </c>
      <c r="I9962" s="1109"/>
      <c r="J9962" s="1109"/>
      <c r="K9962" s="1112"/>
      <c r="L9962" s="1091"/>
      <c r="M9962" s="1091"/>
      <c r="N9962" s="1091"/>
      <c r="O9962" s="1091"/>
      <c r="P9962" s="1096"/>
      <c r="Q9962" s="1096"/>
      <c r="R9962" s="1096"/>
      <c r="S9962" s="1091"/>
    </row>
    <row r="9963" spans="1:19" x14ac:dyDescent="0.3">
      <c r="A9963" s="1090">
        <v>9958</v>
      </c>
      <c r="B9963" s="1091"/>
      <c r="C9963" s="1091"/>
      <c r="D9963" s="1097"/>
      <c r="E9963" s="1093">
        <f t="shared" si="621"/>
        <v>0</v>
      </c>
      <c r="F9963" s="1094">
        <f t="shared" si="622"/>
        <v>0</v>
      </c>
      <c r="G9963" s="1095">
        <f t="shared" si="623"/>
        <v>0</v>
      </c>
      <c r="H9963" s="1090" t="str">
        <f t="shared" ca="1" si="624"/>
        <v/>
      </c>
      <c r="I9963" s="1109"/>
      <c r="J9963" s="1109"/>
      <c r="K9963" s="1112"/>
      <c r="L9963" s="1091"/>
      <c r="M9963" s="1091"/>
      <c r="N9963" s="1091"/>
      <c r="O9963" s="1091"/>
      <c r="P9963" s="1096"/>
      <c r="Q9963" s="1096"/>
      <c r="R9963" s="1096"/>
      <c r="S9963" s="1091"/>
    </row>
    <row r="9964" spans="1:19" x14ac:dyDescent="0.3">
      <c r="A9964" s="1090">
        <v>9959</v>
      </c>
      <c r="B9964" s="1091"/>
      <c r="C9964" s="1091"/>
      <c r="D9964" s="1097"/>
      <c r="E9964" s="1093">
        <f t="shared" si="621"/>
        <v>0</v>
      </c>
      <c r="F9964" s="1094">
        <f t="shared" si="622"/>
        <v>0</v>
      </c>
      <c r="G9964" s="1095">
        <f t="shared" si="623"/>
        <v>0</v>
      </c>
      <c r="H9964" s="1090" t="str">
        <f t="shared" ca="1" si="624"/>
        <v/>
      </c>
      <c r="I9964" s="1109"/>
      <c r="J9964" s="1109"/>
      <c r="K9964" s="1112"/>
      <c r="L9964" s="1091"/>
      <c r="M9964" s="1091"/>
      <c r="N9964" s="1091"/>
      <c r="O9964" s="1091"/>
      <c r="P9964" s="1096"/>
      <c r="Q9964" s="1096"/>
      <c r="R9964" s="1096"/>
      <c r="S9964" s="1091"/>
    </row>
    <row r="9965" spans="1:19" x14ac:dyDescent="0.3">
      <c r="A9965" s="1090">
        <v>9960</v>
      </c>
      <c r="B9965" s="1091"/>
      <c r="C9965" s="1091"/>
      <c r="D9965" s="1097"/>
      <c r="E9965" s="1093">
        <f t="shared" si="621"/>
        <v>0</v>
      </c>
      <c r="F9965" s="1094">
        <f t="shared" si="622"/>
        <v>0</v>
      </c>
      <c r="G9965" s="1095">
        <f t="shared" si="623"/>
        <v>0</v>
      </c>
      <c r="H9965" s="1090" t="str">
        <f t="shared" ca="1" si="624"/>
        <v/>
      </c>
      <c r="I9965" s="1109"/>
      <c r="J9965" s="1109"/>
      <c r="K9965" s="1112"/>
      <c r="L9965" s="1091"/>
      <c r="M9965" s="1091"/>
      <c r="N9965" s="1091"/>
      <c r="O9965" s="1091"/>
      <c r="P9965" s="1096"/>
      <c r="Q9965" s="1096"/>
      <c r="R9965" s="1096"/>
      <c r="S9965" s="1091"/>
    </row>
    <row r="9966" spans="1:19" x14ac:dyDescent="0.3">
      <c r="A9966" s="1090">
        <v>9961</v>
      </c>
      <c r="B9966" s="1091"/>
      <c r="C9966" s="1091"/>
      <c r="D9966" s="1097"/>
      <c r="E9966" s="1093">
        <f t="shared" si="621"/>
        <v>0</v>
      </c>
      <c r="F9966" s="1094">
        <f t="shared" si="622"/>
        <v>0</v>
      </c>
      <c r="G9966" s="1095">
        <f t="shared" si="623"/>
        <v>0</v>
      </c>
      <c r="H9966" s="1090" t="str">
        <f t="shared" ca="1" si="624"/>
        <v/>
      </c>
      <c r="I9966" s="1109"/>
      <c r="J9966" s="1109"/>
      <c r="K9966" s="1112"/>
      <c r="L9966" s="1091"/>
      <c r="M9966" s="1091"/>
      <c r="N9966" s="1091"/>
      <c r="O9966" s="1091"/>
      <c r="P9966" s="1096"/>
      <c r="Q9966" s="1096"/>
      <c r="R9966" s="1096"/>
      <c r="S9966" s="1091"/>
    </row>
    <row r="9967" spans="1:19" x14ac:dyDescent="0.3">
      <c r="A9967" s="1090">
        <v>9962</v>
      </c>
      <c r="B9967" s="1091"/>
      <c r="C9967" s="1091"/>
      <c r="D9967" s="1097"/>
      <c r="E9967" s="1093">
        <f t="shared" si="621"/>
        <v>0</v>
      </c>
      <c r="F9967" s="1094">
        <f t="shared" si="622"/>
        <v>0</v>
      </c>
      <c r="G9967" s="1095">
        <f t="shared" si="623"/>
        <v>0</v>
      </c>
      <c r="H9967" s="1090" t="str">
        <f t="shared" ca="1" si="624"/>
        <v/>
      </c>
      <c r="I9967" s="1109"/>
      <c r="J9967" s="1109"/>
      <c r="K9967" s="1112"/>
      <c r="L9967" s="1091"/>
      <c r="M9967" s="1091"/>
      <c r="N9967" s="1091"/>
      <c r="O9967" s="1091"/>
      <c r="P9967" s="1096"/>
      <c r="Q9967" s="1096"/>
      <c r="R9967" s="1096"/>
      <c r="S9967" s="1091"/>
    </row>
    <row r="9968" spans="1:19" x14ac:dyDescent="0.3">
      <c r="A9968" s="1090">
        <v>9963</v>
      </c>
      <c r="B9968" s="1091"/>
      <c r="C9968" s="1091"/>
      <c r="D9968" s="1097"/>
      <c r="E9968" s="1093">
        <f t="shared" si="621"/>
        <v>0</v>
      </c>
      <c r="F9968" s="1094">
        <f t="shared" si="622"/>
        <v>0</v>
      </c>
      <c r="G9968" s="1095">
        <f t="shared" si="623"/>
        <v>0</v>
      </c>
      <c r="H9968" s="1090" t="str">
        <f t="shared" ca="1" si="624"/>
        <v/>
      </c>
      <c r="I9968" s="1109"/>
      <c r="J9968" s="1109"/>
      <c r="K9968" s="1112"/>
      <c r="L9968" s="1091"/>
      <c r="M9968" s="1091"/>
      <c r="N9968" s="1091"/>
      <c r="O9968" s="1091"/>
      <c r="P9968" s="1096"/>
      <c r="Q9968" s="1096"/>
      <c r="R9968" s="1096"/>
      <c r="S9968" s="1091"/>
    </row>
    <row r="9969" spans="1:19" x14ac:dyDescent="0.3">
      <c r="A9969" s="1090">
        <v>9964</v>
      </c>
      <c r="B9969" s="1091"/>
      <c r="C9969" s="1091"/>
      <c r="D9969" s="1097"/>
      <c r="E9969" s="1093">
        <f t="shared" si="621"/>
        <v>0</v>
      </c>
      <c r="F9969" s="1094">
        <f t="shared" si="622"/>
        <v>0</v>
      </c>
      <c r="G9969" s="1095">
        <f t="shared" si="623"/>
        <v>0</v>
      </c>
      <c r="H9969" s="1090" t="str">
        <f t="shared" ca="1" si="624"/>
        <v/>
      </c>
      <c r="I9969" s="1109"/>
      <c r="J9969" s="1109"/>
      <c r="K9969" s="1112"/>
      <c r="L9969" s="1091"/>
      <c r="M9969" s="1091"/>
      <c r="N9969" s="1091"/>
      <c r="O9969" s="1091"/>
      <c r="P9969" s="1096"/>
      <c r="Q9969" s="1096"/>
      <c r="R9969" s="1096"/>
      <c r="S9969" s="1091"/>
    </row>
    <row r="9970" spans="1:19" x14ac:dyDescent="0.3">
      <c r="A9970" s="1090">
        <v>9965</v>
      </c>
      <c r="B9970" s="1091"/>
      <c r="C9970" s="1091"/>
      <c r="D9970" s="1097"/>
      <c r="E9970" s="1093">
        <f t="shared" si="621"/>
        <v>0</v>
      </c>
      <c r="F9970" s="1094">
        <f t="shared" si="622"/>
        <v>0</v>
      </c>
      <c r="G9970" s="1095">
        <f t="shared" si="623"/>
        <v>0</v>
      </c>
      <c r="H9970" s="1090" t="str">
        <f t="shared" ca="1" si="624"/>
        <v/>
      </c>
      <c r="I9970" s="1109"/>
      <c r="J9970" s="1109"/>
      <c r="K9970" s="1112"/>
      <c r="L9970" s="1091"/>
      <c r="M9970" s="1091"/>
      <c r="N9970" s="1091"/>
      <c r="O9970" s="1091"/>
      <c r="P9970" s="1096"/>
      <c r="Q9970" s="1096"/>
      <c r="R9970" s="1096"/>
      <c r="S9970" s="1091"/>
    </row>
    <row r="9971" spans="1:19" x14ac:dyDescent="0.3">
      <c r="A9971" s="1090">
        <v>9966</v>
      </c>
      <c r="B9971" s="1091"/>
      <c r="C9971" s="1091"/>
      <c r="D9971" s="1097"/>
      <c r="E9971" s="1093">
        <f t="shared" si="621"/>
        <v>0</v>
      </c>
      <c r="F9971" s="1094">
        <f t="shared" si="622"/>
        <v>0</v>
      </c>
      <c r="G9971" s="1095">
        <f t="shared" si="623"/>
        <v>0</v>
      </c>
      <c r="H9971" s="1090" t="str">
        <f t="shared" ca="1" si="624"/>
        <v/>
      </c>
      <c r="I9971" s="1109"/>
      <c r="J9971" s="1109"/>
      <c r="K9971" s="1112"/>
      <c r="L9971" s="1091"/>
      <c r="M9971" s="1091"/>
      <c r="N9971" s="1091"/>
      <c r="O9971" s="1091"/>
      <c r="P9971" s="1096"/>
      <c r="Q9971" s="1096"/>
      <c r="R9971" s="1096"/>
      <c r="S9971" s="1091"/>
    </row>
    <row r="9972" spans="1:19" x14ac:dyDescent="0.3">
      <c r="A9972" s="1090">
        <v>9967</v>
      </c>
      <c r="B9972" s="1091"/>
      <c r="C9972" s="1091"/>
      <c r="D9972" s="1097"/>
      <c r="E9972" s="1093">
        <f t="shared" si="621"/>
        <v>0</v>
      </c>
      <c r="F9972" s="1094">
        <f t="shared" si="622"/>
        <v>0</v>
      </c>
      <c r="G9972" s="1095">
        <f t="shared" si="623"/>
        <v>0</v>
      </c>
      <c r="H9972" s="1090" t="str">
        <f t="shared" ca="1" si="624"/>
        <v/>
      </c>
      <c r="I9972" s="1109"/>
      <c r="J9972" s="1109"/>
      <c r="K9972" s="1112"/>
      <c r="L9972" s="1091"/>
      <c r="M9972" s="1091"/>
      <c r="N9972" s="1091"/>
      <c r="O9972" s="1091"/>
      <c r="P9972" s="1096"/>
      <c r="Q9972" s="1096"/>
      <c r="R9972" s="1096"/>
      <c r="S9972" s="1091"/>
    </row>
    <row r="9973" spans="1:19" x14ac:dyDescent="0.3">
      <c r="A9973" s="1090">
        <v>9968</v>
      </c>
      <c r="B9973" s="1091"/>
      <c r="C9973" s="1091"/>
      <c r="D9973" s="1097"/>
      <c r="E9973" s="1093">
        <f t="shared" si="621"/>
        <v>0</v>
      </c>
      <c r="F9973" s="1094">
        <f t="shared" si="622"/>
        <v>0</v>
      </c>
      <c r="G9973" s="1095">
        <f t="shared" si="623"/>
        <v>0</v>
      </c>
      <c r="H9973" s="1090" t="str">
        <f t="shared" ca="1" si="624"/>
        <v/>
      </c>
      <c r="I9973" s="1109"/>
      <c r="J9973" s="1109"/>
      <c r="K9973" s="1112"/>
      <c r="L9973" s="1091"/>
      <c r="M9973" s="1091"/>
      <c r="N9973" s="1091"/>
      <c r="O9973" s="1091"/>
      <c r="P9973" s="1096"/>
      <c r="Q9973" s="1096"/>
      <c r="R9973" s="1096"/>
      <c r="S9973" s="1091"/>
    </row>
    <row r="9974" spans="1:19" x14ac:dyDescent="0.3">
      <c r="A9974" s="1090">
        <v>9969</v>
      </c>
      <c r="B9974" s="1091"/>
      <c r="C9974" s="1091"/>
      <c r="D9974" s="1097"/>
      <c r="E9974" s="1093">
        <f t="shared" si="621"/>
        <v>0</v>
      </c>
      <c r="F9974" s="1094">
        <f t="shared" si="622"/>
        <v>0</v>
      </c>
      <c r="G9974" s="1095">
        <f t="shared" si="623"/>
        <v>0</v>
      </c>
      <c r="H9974" s="1090" t="str">
        <f t="shared" ca="1" si="624"/>
        <v/>
      </c>
      <c r="I9974" s="1109"/>
      <c r="J9974" s="1109"/>
      <c r="K9974" s="1112"/>
      <c r="L9974" s="1091"/>
      <c r="M9974" s="1091"/>
      <c r="N9974" s="1091"/>
      <c r="O9974" s="1091"/>
      <c r="P9974" s="1096"/>
      <c r="Q9974" s="1096"/>
      <c r="R9974" s="1096"/>
      <c r="S9974" s="1091"/>
    </row>
    <row r="9975" spans="1:19" x14ac:dyDescent="0.3">
      <c r="A9975" s="1090">
        <v>9970</v>
      </c>
      <c r="B9975" s="1091"/>
      <c r="C9975" s="1091"/>
      <c r="D9975" s="1097"/>
      <c r="E9975" s="1093">
        <f t="shared" si="621"/>
        <v>0</v>
      </c>
      <c r="F9975" s="1094">
        <f t="shared" si="622"/>
        <v>0</v>
      </c>
      <c r="G9975" s="1095">
        <f t="shared" si="623"/>
        <v>0</v>
      </c>
      <c r="H9975" s="1090" t="str">
        <f t="shared" ca="1" si="624"/>
        <v/>
      </c>
      <c r="I9975" s="1109"/>
      <c r="J9975" s="1109"/>
      <c r="K9975" s="1112"/>
      <c r="L9975" s="1091"/>
      <c r="M9975" s="1091"/>
      <c r="N9975" s="1091"/>
      <c r="O9975" s="1091"/>
      <c r="P9975" s="1096"/>
      <c r="Q9975" s="1096"/>
      <c r="R9975" s="1096"/>
      <c r="S9975" s="1091"/>
    </row>
    <row r="9976" spans="1:19" x14ac:dyDescent="0.3">
      <c r="A9976" s="1090">
        <v>9971</v>
      </c>
      <c r="B9976" s="1091"/>
      <c r="C9976" s="1091"/>
      <c r="D9976" s="1097"/>
      <c r="E9976" s="1093">
        <f t="shared" si="621"/>
        <v>0</v>
      </c>
      <c r="F9976" s="1094">
        <f t="shared" si="622"/>
        <v>0</v>
      </c>
      <c r="G9976" s="1095">
        <f t="shared" si="623"/>
        <v>0</v>
      </c>
      <c r="H9976" s="1090" t="str">
        <f t="shared" ca="1" si="624"/>
        <v/>
      </c>
      <c r="I9976" s="1109"/>
      <c r="J9976" s="1109"/>
      <c r="K9976" s="1112"/>
      <c r="L9976" s="1091"/>
      <c r="M9976" s="1091"/>
      <c r="N9976" s="1091"/>
      <c r="O9976" s="1091"/>
      <c r="P9976" s="1096"/>
      <c r="Q9976" s="1096"/>
      <c r="R9976" s="1096"/>
      <c r="S9976" s="1091"/>
    </row>
    <row r="9977" spans="1:19" x14ac:dyDescent="0.3">
      <c r="A9977" s="1090">
        <v>9972</v>
      </c>
      <c r="B9977" s="1091"/>
      <c r="C9977" s="1091"/>
      <c r="D9977" s="1097"/>
      <c r="E9977" s="1093">
        <f t="shared" si="621"/>
        <v>0</v>
      </c>
      <c r="F9977" s="1094">
        <f t="shared" si="622"/>
        <v>0</v>
      </c>
      <c r="G9977" s="1095">
        <f t="shared" si="623"/>
        <v>0</v>
      </c>
      <c r="H9977" s="1090" t="str">
        <f t="shared" ca="1" si="624"/>
        <v/>
      </c>
      <c r="I9977" s="1109"/>
      <c r="J9977" s="1109"/>
      <c r="K9977" s="1112"/>
      <c r="L9977" s="1091"/>
      <c r="M9977" s="1091"/>
      <c r="N9977" s="1091"/>
      <c r="O9977" s="1091"/>
      <c r="P9977" s="1096"/>
      <c r="Q9977" s="1096"/>
      <c r="R9977" s="1096"/>
      <c r="S9977" s="1091"/>
    </row>
    <row r="9978" spans="1:19" x14ac:dyDescent="0.3">
      <c r="A9978" s="1090">
        <v>9973</v>
      </c>
      <c r="B9978" s="1091"/>
      <c r="C9978" s="1091"/>
      <c r="D9978" s="1097"/>
      <c r="E9978" s="1093">
        <f t="shared" si="621"/>
        <v>0</v>
      </c>
      <c r="F9978" s="1094">
        <f t="shared" si="622"/>
        <v>0</v>
      </c>
      <c r="G9978" s="1095">
        <f t="shared" si="623"/>
        <v>0</v>
      </c>
      <c r="H9978" s="1090" t="str">
        <f t="shared" ca="1" si="624"/>
        <v/>
      </c>
      <c r="I9978" s="1109"/>
      <c r="J9978" s="1109"/>
      <c r="K9978" s="1112"/>
      <c r="L9978" s="1091"/>
      <c r="M9978" s="1091"/>
      <c r="N9978" s="1091"/>
      <c r="O9978" s="1091"/>
      <c r="P9978" s="1096"/>
      <c r="Q9978" s="1096"/>
      <c r="R9978" s="1096"/>
      <c r="S9978" s="1091"/>
    </row>
    <row r="9979" spans="1:19" x14ac:dyDescent="0.3">
      <c r="A9979" s="1090">
        <v>9974</v>
      </c>
      <c r="B9979" s="1091"/>
      <c r="C9979" s="1091"/>
      <c r="D9979" s="1097"/>
      <c r="E9979" s="1093">
        <f t="shared" si="621"/>
        <v>0</v>
      </c>
      <c r="F9979" s="1094">
        <f t="shared" si="622"/>
        <v>0</v>
      </c>
      <c r="G9979" s="1095">
        <f t="shared" si="623"/>
        <v>0</v>
      </c>
      <c r="H9979" s="1090" t="str">
        <f t="shared" ca="1" si="624"/>
        <v/>
      </c>
      <c r="I9979" s="1109"/>
      <c r="J9979" s="1109"/>
      <c r="K9979" s="1112"/>
      <c r="L9979" s="1091"/>
      <c r="M9979" s="1091"/>
      <c r="N9979" s="1091"/>
      <c r="O9979" s="1091"/>
      <c r="P9979" s="1096"/>
      <c r="Q9979" s="1096"/>
      <c r="R9979" s="1096"/>
      <c r="S9979" s="1091"/>
    </row>
    <row r="9980" spans="1:19" x14ac:dyDescent="0.3">
      <c r="A9980" s="1090">
        <v>9975</v>
      </c>
      <c r="B9980" s="1091"/>
      <c r="C9980" s="1091"/>
      <c r="D9980" s="1097"/>
      <c r="E9980" s="1093">
        <f t="shared" si="621"/>
        <v>0</v>
      </c>
      <c r="F9980" s="1094">
        <f t="shared" si="622"/>
        <v>0</v>
      </c>
      <c r="G9980" s="1095">
        <f t="shared" si="623"/>
        <v>0</v>
      </c>
      <c r="H9980" s="1090" t="str">
        <f t="shared" ca="1" si="624"/>
        <v/>
      </c>
      <c r="I9980" s="1109"/>
      <c r="J9980" s="1109"/>
      <c r="K9980" s="1112"/>
      <c r="L9980" s="1091"/>
      <c r="M9980" s="1091"/>
      <c r="N9980" s="1091"/>
      <c r="O9980" s="1091"/>
      <c r="P9980" s="1096"/>
      <c r="Q9980" s="1096"/>
      <c r="R9980" s="1096"/>
      <c r="S9980" s="1091"/>
    </row>
    <row r="9981" spans="1:19" x14ac:dyDescent="0.3">
      <c r="A9981" s="1090">
        <v>9976</v>
      </c>
      <c r="B9981" s="1091"/>
      <c r="C9981" s="1091"/>
      <c r="D9981" s="1097"/>
      <c r="E9981" s="1093">
        <f t="shared" si="621"/>
        <v>0</v>
      </c>
      <c r="F9981" s="1094">
        <f t="shared" si="622"/>
        <v>0</v>
      </c>
      <c r="G9981" s="1095">
        <f t="shared" si="623"/>
        <v>0</v>
      </c>
      <c r="H9981" s="1090" t="str">
        <f t="shared" ca="1" si="624"/>
        <v/>
      </c>
      <c r="I9981" s="1109"/>
      <c r="J9981" s="1109"/>
      <c r="K9981" s="1112"/>
      <c r="L9981" s="1091"/>
      <c r="M9981" s="1091"/>
      <c r="N9981" s="1091"/>
      <c r="O9981" s="1091"/>
      <c r="P9981" s="1096"/>
      <c r="Q9981" s="1096"/>
      <c r="R9981" s="1096"/>
      <c r="S9981" s="1091"/>
    </row>
    <row r="9982" spans="1:19" x14ac:dyDescent="0.3">
      <c r="A9982" s="1090">
        <v>9977</v>
      </c>
      <c r="B9982" s="1091"/>
      <c r="C9982" s="1091"/>
      <c r="D9982" s="1097"/>
      <c r="E9982" s="1093">
        <f t="shared" si="621"/>
        <v>0</v>
      </c>
      <c r="F9982" s="1094">
        <f t="shared" si="622"/>
        <v>0</v>
      </c>
      <c r="G9982" s="1095">
        <f t="shared" si="623"/>
        <v>0</v>
      </c>
      <c r="H9982" s="1090" t="str">
        <f t="shared" ca="1" si="624"/>
        <v/>
      </c>
      <c r="I9982" s="1109"/>
      <c r="J9982" s="1109"/>
      <c r="K9982" s="1112"/>
      <c r="L9982" s="1091"/>
      <c r="M9982" s="1091"/>
      <c r="N9982" s="1091"/>
      <c r="O9982" s="1091"/>
      <c r="P9982" s="1096"/>
      <c r="Q9982" s="1096"/>
      <c r="R9982" s="1096"/>
      <c r="S9982" s="1091"/>
    </row>
    <row r="9983" spans="1:19" x14ac:dyDescent="0.3">
      <c r="A9983" s="1090">
        <v>9978</v>
      </c>
      <c r="B9983" s="1091"/>
      <c r="C9983" s="1091"/>
      <c r="D9983" s="1097"/>
      <c r="E9983" s="1093">
        <f t="shared" si="621"/>
        <v>0</v>
      </c>
      <c r="F9983" s="1094">
        <f t="shared" si="622"/>
        <v>0</v>
      </c>
      <c r="G9983" s="1095">
        <f t="shared" si="623"/>
        <v>0</v>
      </c>
      <c r="H9983" s="1090" t="str">
        <f t="shared" ca="1" si="624"/>
        <v/>
      </c>
      <c r="I9983" s="1109"/>
      <c r="J9983" s="1109"/>
      <c r="K9983" s="1112"/>
      <c r="L9983" s="1091"/>
      <c r="M9983" s="1091"/>
      <c r="N9983" s="1091"/>
      <c r="O9983" s="1091"/>
      <c r="P9983" s="1096"/>
      <c r="Q9983" s="1096"/>
      <c r="R9983" s="1096"/>
      <c r="S9983" s="1091"/>
    </row>
    <row r="9984" spans="1:19" x14ac:dyDescent="0.3">
      <c r="A9984" s="1090">
        <v>9979</v>
      </c>
      <c r="B9984" s="1091"/>
      <c r="C9984" s="1091"/>
      <c r="D9984" s="1097"/>
      <c r="E9984" s="1093">
        <f t="shared" si="621"/>
        <v>0</v>
      </c>
      <c r="F9984" s="1094">
        <f t="shared" si="622"/>
        <v>0</v>
      </c>
      <c r="G9984" s="1095">
        <f t="shared" si="623"/>
        <v>0</v>
      </c>
      <c r="H9984" s="1090" t="str">
        <f t="shared" ca="1" si="624"/>
        <v/>
      </c>
      <c r="I9984" s="1109"/>
      <c r="J9984" s="1109"/>
      <c r="K9984" s="1112"/>
      <c r="L9984" s="1091"/>
      <c r="M9984" s="1091"/>
      <c r="N9984" s="1091"/>
      <c r="O9984" s="1091"/>
      <c r="P9984" s="1096"/>
      <c r="Q9984" s="1096"/>
      <c r="R9984" s="1096"/>
      <c r="S9984" s="1091"/>
    </row>
    <row r="9985" spans="1:19" x14ac:dyDescent="0.3">
      <c r="A9985" s="1090">
        <v>9980</v>
      </c>
      <c r="B9985" s="1091"/>
      <c r="C9985" s="1091"/>
      <c r="D9985" s="1097"/>
      <c r="E9985" s="1093">
        <f t="shared" si="621"/>
        <v>0</v>
      </c>
      <c r="F9985" s="1094">
        <f t="shared" si="622"/>
        <v>0</v>
      </c>
      <c r="G9985" s="1095">
        <f t="shared" si="623"/>
        <v>0</v>
      </c>
      <c r="H9985" s="1090" t="str">
        <f t="shared" ca="1" si="624"/>
        <v/>
      </c>
      <c r="I9985" s="1109"/>
      <c r="J9985" s="1109"/>
      <c r="K9985" s="1112"/>
      <c r="L9985" s="1091"/>
      <c r="M9985" s="1091"/>
      <c r="N9985" s="1091"/>
      <c r="O9985" s="1091"/>
      <c r="P9985" s="1096"/>
      <c r="Q9985" s="1096"/>
      <c r="R9985" s="1096"/>
      <c r="S9985" s="1091"/>
    </row>
    <row r="9986" spans="1:19" x14ac:dyDescent="0.3">
      <c r="A9986" s="1090">
        <v>9981</v>
      </c>
      <c r="B9986" s="1091"/>
      <c r="C9986" s="1091"/>
      <c r="D9986" s="1097"/>
      <c r="E9986" s="1093">
        <f t="shared" si="621"/>
        <v>0</v>
      </c>
      <c r="F9986" s="1094">
        <f t="shared" si="622"/>
        <v>0</v>
      </c>
      <c r="G9986" s="1095">
        <f t="shared" si="623"/>
        <v>0</v>
      </c>
      <c r="H9986" s="1090" t="str">
        <f t="shared" ca="1" si="624"/>
        <v/>
      </c>
      <c r="I9986" s="1109"/>
      <c r="J9986" s="1109"/>
      <c r="K9986" s="1112"/>
      <c r="L9986" s="1091"/>
      <c r="M9986" s="1091"/>
      <c r="N9986" s="1091"/>
      <c r="O9986" s="1091"/>
      <c r="P9986" s="1096"/>
      <c r="Q9986" s="1096"/>
      <c r="R9986" s="1096"/>
      <c r="S9986" s="1091"/>
    </row>
    <row r="9987" spans="1:19" x14ac:dyDescent="0.3">
      <c r="A9987" s="1090">
        <v>9982</v>
      </c>
      <c r="B9987" s="1091"/>
      <c r="C9987" s="1091"/>
      <c r="D9987" s="1097"/>
      <c r="E9987" s="1093">
        <f t="shared" si="621"/>
        <v>0</v>
      </c>
      <c r="F9987" s="1094">
        <f t="shared" si="622"/>
        <v>0</v>
      </c>
      <c r="G9987" s="1095">
        <f t="shared" si="623"/>
        <v>0</v>
      </c>
      <c r="H9987" s="1090" t="str">
        <f t="shared" ca="1" si="624"/>
        <v/>
      </c>
      <c r="I9987" s="1109"/>
      <c r="J9987" s="1109"/>
      <c r="K9987" s="1112"/>
      <c r="L9987" s="1091"/>
      <c r="M9987" s="1091"/>
      <c r="N9987" s="1091"/>
      <c r="O9987" s="1091"/>
      <c r="P9987" s="1096"/>
      <c r="Q9987" s="1096"/>
      <c r="R9987" s="1096"/>
      <c r="S9987" s="1091"/>
    </row>
    <row r="9988" spans="1:19" x14ac:dyDescent="0.3">
      <c r="A9988" s="1090">
        <v>9983</v>
      </c>
      <c r="B9988" s="1091"/>
      <c r="C9988" s="1091"/>
      <c r="D9988" s="1097"/>
      <c r="E9988" s="1093">
        <f t="shared" si="621"/>
        <v>0</v>
      </c>
      <c r="F9988" s="1094">
        <f t="shared" si="622"/>
        <v>0</v>
      </c>
      <c r="G9988" s="1095">
        <f t="shared" si="623"/>
        <v>0</v>
      </c>
      <c r="H9988" s="1090" t="str">
        <f t="shared" ca="1" si="624"/>
        <v/>
      </c>
      <c r="I9988" s="1109"/>
      <c r="J9988" s="1109"/>
      <c r="K9988" s="1112"/>
      <c r="L9988" s="1091"/>
      <c r="M9988" s="1091"/>
      <c r="N9988" s="1091"/>
      <c r="O9988" s="1091"/>
      <c r="P9988" s="1096"/>
      <c r="Q9988" s="1096"/>
      <c r="R9988" s="1096"/>
      <c r="S9988" s="1091"/>
    </row>
    <row r="9989" spans="1:19" x14ac:dyDescent="0.3">
      <c r="A9989" s="1090">
        <v>9984</v>
      </c>
      <c r="B9989" s="1091"/>
      <c r="C9989" s="1091"/>
      <c r="D9989" s="1097"/>
      <c r="E9989" s="1093">
        <f t="shared" si="621"/>
        <v>0</v>
      </c>
      <c r="F9989" s="1094">
        <f t="shared" si="622"/>
        <v>0</v>
      </c>
      <c r="G9989" s="1095">
        <f t="shared" si="623"/>
        <v>0</v>
      </c>
      <c r="H9989" s="1090" t="str">
        <f t="shared" ca="1" si="624"/>
        <v/>
      </c>
      <c r="I9989" s="1109"/>
      <c r="J9989" s="1109"/>
      <c r="K9989" s="1112"/>
      <c r="L9989" s="1091"/>
      <c r="M9989" s="1091"/>
      <c r="N9989" s="1091"/>
      <c r="O9989" s="1091"/>
      <c r="P9989" s="1096"/>
      <c r="Q9989" s="1096"/>
      <c r="R9989" s="1096"/>
      <c r="S9989" s="1091"/>
    </row>
    <row r="9990" spans="1:19" x14ac:dyDescent="0.3">
      <c r="A9990" s="1090">
        <v>9985</v>
      </c>
      <c r="B9990" s="1091"/>
      <c r="C9990" s="1091"/>
      <c r="D9990" s="1097"/>
      <c r="E9990" s="1093">
        <f t="shared" si="621"/>
        <v>0</v>
      </c>
      <c r="F9990" s="1094">
        <f t="shared" si="622"/>
        <v>0</v>
      </c>
      <c r="G9990" s="1095">
        <f t="shared" si="623"/>
        <v>0</v>
      </c>
      <c r="H9990" s="1090" t="str">
        <f t="shared" ca="1" si="624"/>
        <v/>
      </c>
      <c r="I9990" s="1109"/>
      <c r="J9990" s="1109"/>
      <c r="K9990" s="1112"/>
      <c r="L9990" s="1091"/>
      <c r="M9990" s="1091"/>
      <c r="N9990" s="1091"/>
      <c r="O9990" s="1091"/>
      <c r="P9990" s="1096"/>
      <c r="Q9990" s="1096"/>
      <c r="R9990" s="1096"/>
      <c r="S9990" s="1091"/>
    </row>
    <row r="9991" spans="1:19" x14ac:dyDescent="0.3">
      <c r="A9991" s="1090">
        <v>9986</v>
      </c>
      <c r="B9991" s="1091"/>
      <c r="C9991" s="1091"/>
      <c r="D9991" s="1097"/>
      <c r="E9991" s="1093">
        <f t="shared" ref="E9991:E10005" si="625">D9991</f>
        <v>0</v>
      </c>
      <c r="F9991" s="1094">
        <f t="shared" ref="F9991:F10005" si="626">D9991</f>
        <v>0</v>
      </c>
      <c r="G9991" s="1095">
        <f t="shared" ref="G9991:G10005" si="627">D9991</f>
        <v>0</v>
      </c>
      <c r="H9991" s="1090" t="str">
        <f t="shared" ref="H9991:H10005" ca="1" si="628">IF(ISBLANK(D9991),"",DATEDIF(G9991,TODAY(),"y"))</f>
        <v/>
      </c>
      <c r="I9991" s="1109"/>
      <c r="J9991" s="1109"/>
      <c r="K9991" s="1112"/>
      <c r="L9991" s="1091"/>
      <c r="M9991" s="1091"/>
      <c r="N9991" s="1091"/>
      <c r="O9991" s="1091"/>
      <c r="P9991" s="1096"/>
      <c r="Q9991" s="1096"/>
      <c r="R9991" s="1096"/>
      <c r="S9991" s="1091"/>
    </row>
    <row r="9992" spans="1:19" x14ac:dyDescent="0.3">
      <c r="A9992" s="1090">
        <v>9987</v>
      </c>
      <c r="B9992" s="1091"/>
      <c r="C9992" s="1091"/>
      <c r="D9992" s="1097"/>
      <c r="E9992" s="1093">
        <f t="shared" si="625"/>
        <v>0</v>
      </c>
      <c r="F9992" s="1094">
        <f t="shared" si="626"/>
        <v>0</v>
      </c>
      <c r="G9992" s="1095">
        <f t="shared" si="627"/>
        <v>0</v>
      </c>
      <c r="H9992" s="1090" t="str">
        <f t="shared" ca="1" si="628"/>
        <v/>
      </c>
      <c r="I9992" s="1109"/>
      <c r="J9992" s="1109"/>
      <c r="K9992" s="1112"/>
      <c r="L9992" s="1091"/>
      <c r="M9992" s="1091"/>
      <c r="N9992" s="1091"/>
      <c r="O9992" s="1091"/>
      <c r="P9992" s="1096"/>
      <c r="Q9992" s="1096"/>
      <c r="R9992" s="1096"/>
      <c r="S9992" s="1091"/>
    </row>
    <row r="9993" spans="1:19" x14ac:dyDescent="0.3">
      <c r="A9993" s="1090">
        <v>9988</v>
      </c>
      <c r="B9993" s="1091"/>
      <c r="C9993" s="1091"/>
      <c r="D9993" s="1097"/>
      <c r="E9993" s="1093">
        <f t="shared" si="625"/>
        <v>0</v>
      </c>
      <c r="F9993" s="1094">
        <f t="shared" si="626"/>
        <v>0</v>
      </c>
      <c r="G9993" s="1095">
        <f t="shared" si="627"/>
        <v>0</v>
      </c>
      <c r="H9993" s="1090" t="str">
        <f t="shared" ca="1" si="628"/>
        <v/>
      </c>
      <c r="I9993" s="1109"/>
      <c r="J9993" s="1109"/>
      <c r="K9993" s="1112"/>
      <c r="L9993" s="1091"/>
      <c r="M9993" s="1091"/>
      <c r="N9993" s="1091"/>
      <c r="O9993" s="1091"/>
      <c r="P9993" s="1096"/>
      <c r="Q9993" s="1096"/>
      <c r="R9993" s="1096"/>
      <c r="S9993" s="1091"/>
    </row>
    <row r="9994" spans="1:19" x14ac:dyDescent="0.3">
      <c r="A9994" s="1090">
        <v>9989</v>
      </c>
      <c r="B9994" s="1091"/>
      <c r="C9994" s="1091"/>
      <c r="D9994" s="1097"/>
      <c r="E9994" s="1093">
        <f t="shared" si="625"/>
        <v>0</v>
      </c>
      <c r="F9994" s="1094">
        <f t="shared" si="626"/>
        <v>0</v>
      </c>
      <c r="G9994" s="1095">
        <f t="shared" si="627"/>
        <v>0</v>
      </c>
      <c r="H9994" s="1090" t="str">
        <f t="shared" ca="1" si="628"/>
        <v/>
      </c>
      <c r="I9994" s="1109"/>
      <c r="J9994" s="1109"/>
      <c r="K9994" s="1112"/>
      <c r="L9994" s="1091"/>
      <c r="M9994" s="1091"/>
      <c r="N9994" s="1091"/>
      <c r="O9994" s="1091"/>
      <c r="P9994" s="1096"/>
      <c r="Q9994" s="1096"/>
      <c r="R9994" s="1096"/>
      <c r="S9994" s="1091"/>
    </row>
    <row r="9995" spans="1:19" x14ac:dyDescent="0.3">
      <c r="A9995" s="1090">
        <v>9990</v>
      </c>
      <c r="B9995" s="1091"/>
      <c r="C9995" s="1091"/>
      <c r="D9995" s="1097"/>
      <c r="E9995" s="1093">
        <f t="shared" si="625"/>
        <v>0</v>
      </c>
      <c r="F9995" s="1094">
        <f t="shared" si="626"/>
        <v>0</v>
      </c>
      <c r="G9995" s="1095">
        <f t="shared" si="627"/>
        <v>0</v>
      </c>
      <c r="H9995" s="1090" t="str">
        <f t="shared" ca="1" si="628"/>
        <v/>
      </c>
      <c r="I9995" s="1109"/>
      <c r="J9995" s="1109"/>
      <c r="K9995" s="1112"/>
      <c r="L9995" s="1091"/>
      <c r="M9995" s="1091"/>
      <c r="N9995" s="1091"/>
      <c r="O9995" s="1091"/>
      <c r="P9995" s="1096"/>
      <c r="Q9995" s="1096"/>
      <c r="R9995" s="1096"/>
      <c r="S9995" s="1091"/>
    </row>
    <row r="9996" spans="1:19" x14ac:dyDescent="0.3">
      <c r="A9996" s="1090">
        <v>9991</v>
      </c>
      <c r="B9996" s="1091"/>
      <c r="C9996" s="1091"/>
      <c r="D9996" s="1097"/>
      <c r="E9996" s="1093">
        <f t="shared" si="625"/>
        <v>0</v>
      </c>
      <c r="F9996" s="1094">
        <f t="shared" si="626"/>
        <v>0</v>
      </c>
      <c r="G9996" s="1095">
        <f t="shared" si="627"/>
        <v>0</v>
      </c>
      <c r="H9996" s="1090" t="str">
        <f t="shared" ca="1" si="628"/>
        <v/>
      </c>
      <c r="I9996" s="1109"/>
      <c r="J9996" s="1109"/>
      <c r="K9996" s="1112"/>
      <c r="L9996" s="1091"/>
      <c r="M9996" s="1091"/>
      <c r="N9996" s="1091"/>
      <c r="O9996" s="1091"/>
      <c r="P9996" s="1096"/>
      <c r="Q9996" s="1096"/>
      <c r="R9996" s="1096"/>
      <c r="S9996" s="1091"/>
    </row>
    <row r="9997" spans="1:19" x14ac:dyDescent="0.3">
      <c r="A9997" s="1090">
        <v>9992</v>
      </c>
      <c r="B9997" s="1091"/>
      <c r="C9997" s="1091"/>
      <c r="D9997" s="1097"/>
      <c r="E9997" s="1093">
        <f t="shared" si="625"/>
        <v>0</v>
      </c>
      <c r="F9997" s="1094">
        <f t="shared" si="626"/>
        <v>0</v>
      </c>
      <c r="G9997" s="1095">
        <f t="shared" si="627"/>
        <v>0</v>
      </c>
      <c r="H9997" s="1090" t="str">
        <f t="shared" ca="1" si="628"/>
        <v/>
      </c>
      <c r="I9997" s="1109"/>
      <c r="J9997" s="1109"/>
      <c r="K9997" s="1112"/>
      <c r="L9997" s="1091"/>
      <c r="M9997" s="1091"/>
      <c r="N9997" s="1091"/>
      <c r="O9997" s="1091"/>
      <c r="P9997" s="1096"/>
      <c r="Q9997" s="1096"/>
      <c r="R9997" s="1096"/>
      <c r="S9997" s="1091"/>
    </row>
    <row r="9998" spans="1:19" x14ac:dyDescent="0.3">
      <c r="A9998" s="1090">
        <v>9993</v>
      </c>
      <c r="B9998" s="1091"/>
      <c r="C9998" s="1091"/>
      <c r="D9998" s="1097"/>
      <c r="E9998" s="1093">
        <f t="shared" si="625"/>
        <v>0</v>
      </c>
      <c r="F9998" s="1094">
        <f t="shared" si="626"/>
        <v>0</v>
      </c>
      <c r="G9998" s="1095">
        <f t="shared" si="627"/>
        <v>0</v>
      </c>
      <c r="H9998" s="1090" t="str">
        <f t="shared" ca="1" si="628"/>
        <v/>
      </c>
      <c r="I9998" s="1109"/>
      <c r="J9998" s="1109"/>
      <c r="K9998" s="1112"/>
      <c r="L9998" s="1091"/>
      <c r="M9998" s="1091"/>
      <c r="N9998" s="1091"/>
      <c r="O9998" s="1091"/>
      <c r="P9998" s="1096"/>
      <c r="Q9998" s="1096"/>
      <c r="R9998" s="1096"/>
      <c r="S9998" s="1091"/>
    </row>
    <row r="9999" spans="1:19" x14ac:dyDescent="0.3">
      <c r="A9999" s="1090">
        <v>9994</v>
      </c>
      <c r="B9999" s="1091"/>
      <c r="C9999" s="1091"/>
      <c r="D9999" s="1097"/>
      <c r="E9999" s="1093">
        <f t="shared" si="625"/>
        <v>0</v>
      </c>
      <c r="F9999" s="1094">
        <f t="shared" si="626"/>
        <v>0</v>
      </c>
      <c r="G9999" s="1095">
        <f t="shared" si="627"/>
        <v>0</v>
      </c>
      <c r="H9999" s="1090" t="str">
        <f t="shared" ca="1" si="628"/>
        <v/>
      </c>
      <c r="I9999" s="1109"/>
      <c r="J9999" s="1109"/>
      <c r="K9999" s="1112"/>
      <c r="L9999" s="1091"/>
      <c r="M9999" s="1091"/>
      <c r="N9999" s="1091"/>
      <c r="O9999" s="1091"/>
      <c r="P9999" s="1096"/>
      <c r="Q9999" s="1096"/>
      <c r="R9999" s="1096"/>
      <c r="S9999" s="1091"/>
    </row>
    <row r="10000" spans="1:19" x14ac:dyDescent="0.3">
      <c r="A10000" s="1090">
        <v>9995</v>
      </c>
      <c r="B10000" s="1091"/>
      <c r="C10000" s="1091"/>
      <c r="D10000" s="1097"/>
      <c r="E10000" s="1093">
        <f t="shared" si="625"/>
        <v>0</v>
      </c>
      <c r="F10000" s="1094">
        <f t="shared" si="626"/>
        <v>0</v>
      </c>
      <c r="G10000" s="1095">
        <f t="shared" si="627"/>
        <v>0</v>
      </c>
      <c r="H10000" s="1090" t="str">
        <f t="shared" ca="1" si="628"/>
        <v/>
      </c>
      <c r="I10000" s="1109"/>
      <c r="J10000" s="1109"/>
      <c r="K10000" s="1112"/>
      <c r="L10000" s="1091"/>
      <c r="M10000" s="1091"/>
      <c r="N10000" s="1091"/>
      <c r="O10000" s="1091"/>
      <c r="P10000" s="1096"/>
      <c r="Q10000" s="1096"/>
      <c r="R10000" s="1096"/>
      <c r="S10000" s="1091"/>
    </row>
    <row r="10001" spans="1:19" x14ac:dyDescent="0.3">
      <c r="A10001" s="1090">
        <v>9996</v>
      </c>
      <c r="B10001" s="1091"/>
      <c r="C10001" s="1091"/>
      <c r="D10001" s="1097"/>
      <c r="E10001" s="1093">
        <f t="shared" si="625"/>
        <v>0</v>
      </c>
      <c r="F10001" s="1094">
        <f t="shared" si="626"/>
        <v>0</v>
      </c>
      <c r="G10001" s="1095">
        <f t="shared" si="627"/>
        <v>0</v>
      </c>
      <c r="H10001" s="1090" t="str">
        <f t="shared" ca="1" si="628"/>
        <v/>
      </c>
      <c r="I10001" s="1109"/>
      <c r="J10001" s="1109"/>
      <c r="K10001" s="1112"/>
      <c r="L10001" s="1091"/>
      <c r="M10001" s="1091"/>
      <c r="N10001" s="1091"/>
      <c r="O10001" s="1091"/>
      <c r="P10001" s="1096"/>
      <c r="Q10001" s="1096"/>
      <c r="R10001" s="1096"/>
      <c r="S10001" s="1091"/>
    </row>
    <row r="10002" spans="1:19" x14ac:dyDescent="0.3">
      <c r="A10002" s="1090">
        <v>9997</v>
      </c>
      <c r="B10002" s="1091"/>
      <c r="C10002" s="1091"/>
      <c r="D10002" s="1097"/>
      <c r="E10002" s="1093">
        <f t="shared" si="625"/>
        <v>0</v>
      </c>
      <c r="F10002" s="1094">
        <f t="shared" si="626"/>
        <v>0</v>
      </c>
      <c r="G10002" s="1095">
        <f t="shared" si="627"/>
        <v>0</v>
      </c>
      <c r="H10002" s="1090" t="str">
        <f t="shared" ca="1" si="628"/>
        <v/>
      </c>
      <c r="I10002" s="1109"/>
      <c r="J10002" s="1109"/>
      <c r="K10002" s="1112"/>
      <c r="L10002" s="1091"/>
      <c r="M10002" s="1091"/>
      <c r="N10002" s="1091"/>
      <c r="O10002" s="1091"/>
      <c r="P10002" s="1096"/>
      <c r="Q10002" s="1096"/>
      <c r="R10002" s="1096"/>
      <c r="S10002" s="1091"/>
    </row>
    <row r="10003" spans="1:19" x14ac:dyDescent="0.3">
      <c r="A10003" s="1090">
        <v>9998</v>
      </c>
      <c r="B10003" s="1091"/>
      <c r="C10003" s="1091"/>
      <c r="D10003" s="1097"/>
      <c r="E10003" s="1093">
        <f t="shared" si="625"/>
        <v>0</v>
      </c>
      <c r="F10003" s="1094">
        <f t="shared" si="626"/>
        <v>0</v>
      </c>
      <c r="G10003" s="1095">
        <f t="shared" si="627"/>
        <v>0</v>
      </c>
      <c r="H10003" s="1090" t="str">
        <f t="shared" ca="1" si="628"/>
        <v/>
      </c>
      <c r="I10003" s="1109"/>
      <c r="J10003" s="1109"/>
      <c r="K10003" s="1112"/>
      <c r="L10003" s="1091"/>
      <c r="M10003" s="1091"/>
      <c r="N10003" s="1091"/>
      <c r="O10003" s="1091"/>
      <c r="P10003" s="1096"/>
      <c r="Q10003" s="1096"/>
      <c r="R10003" s="1096"/>
      <c r="S10003" s="1091"/>
    </row>
    <row r="10004" spans="1:19" x14ac:dyDescent="0.3">
      <c r="A10004" s="1090">
        <v>9999</v>
      </c>
      <c r="B10004" s="1091"/>
      <c r="C10004" s="1091"/>
      <c r="D10004" s="1097"/>
      <c r="E10004" s="1093">
        <f t="shared" si="625"/>
        <v>0</v>
      </c>
      <c r="F10004" s="1094">
        <f t="shared" si="626"/>
        <v>0</v>
      </c>
      <c r="G10004" s="1095">
        <f t="shared" si="627"/>
        <v>0</v>
      </c>
      <c r="H10004" s="1090" t="str">
        <f t="shared" ca="1" si="628"/>
        <v/>
      </c>
      <c r="I10004" s="1109"/>
      <c r="J10004" s="1109"/>
      <c r="K10004" s="1112"/>
      <c r="L10004" s="1091"/>
      <c r="M10004" s="1091"/>
      <c r="N10004" s="1091"/>
      <c r="O10004" s="1091"/>
      <c r="P10004" s="1096"/>
      <c r="Q10004" s="1096"/>
      <c r="R10004" s="1096"/>
      <c r="S10004" s="1091"/>
    </row>
    <row r="10005" spans="1:19" x14ac:dyDescent="0.3">
      <c r="A10005" s="1090">
        <v>10000</v>
      </c>
      <c r="B10005" s="1091"/>
      <c r="C10005" s="1091"/>
      <c r="D10005" s="1097"/>
      <c r="E10005" s="1093">
        <f t="shared" si="625"/>
        <v>0</v>
      </c>
      <c r="F10005" s="1094">
        <f t="shared" si="626"/>
        <v>0</v>
      </c>
      <c r="G10005" s="1095">
        <f t="shared" si="627"/>
        <v>0</v>
      </c>
      <c r="H10005" s="1090" t="str">
        <f t="shared" ca="1" si="628"/>
        <v/>
      </c>
      <c r="I10005" s="1109"/>
      <c r="J10005" s="1109"/>
      <c r="K10005" s="1112"/>
      <c r="L10005" s="1091"/>
      <c r="M10005" s="1091"/>
      <c r="N10005" s="1091"/>
      <c r="O10005" s="1091"/>
      <c r="P10005" s="1096"/>
      <c r="Q10005" s="1096"/>
      <c r="R10005" s="1096"/>
      <c r="S10005" s="1091"/>
    </row>
  </sheetData>
  <autoFilter ref="A5:S10005" xr:uid="{2A3A901B-7424-4E85-81B7-F2465C1888A9}"/>
  <mergeCells count="2">
    <mergeCell ref="B1:C1"/>
    <mergeCell ref="B3:C3"/>
  </mergeCells>
  <phoneticPr fontId="188" type="noConversion"/>
  <dataValidations count="1">
    <dataValidation type="decimal" allowBlank="1" showInputMessage="1" showErrorMessage="1" sqref="P1:R3 P5:R1048576" xr:uid="{44FEB302-0406-48AE-89CB-608BEF806CFC}">
      <formula1>0</formula1>
      <formula2>20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Feuilles de calcul</vt:lpstr>
      </vt:variant>
      <vt:variant>
        <vt:i4>12</vt:i4>
      </vt:variant>
      <vt:variant>
        <vt:lpstr>Macros Excel 4.0</vt:lpstr>
      </vt:variant>
      <vt:variant>
        <vt:i4>1</vt:i4>
      </vt:variant>
      <vt:variant>
        <vt:lpstr>Plages nommées</vt:lpstr>
      </vt:variant>
      <vt:variant>
        <vt:i4>6</vt:i4>
      </vt:variant>
    </vt:vector>
  </HeadingPairs>
  <TitlesOfParts>
    <vt:vector size="19" baseType="lpstr">
      <vt:lpstr>PREMIER TRIMES.</vt:lpstr>
      <vt:lpstr>IMPRES. 1er TRIM.</vt:lpstr>
      <vt:lpstr>DEUXIEME TRIMES.</vt:lpstr>
      <vt:lpstr>IMPRES. 2ème TRIMES.</vt:lpstr>
      <vt:lpstr>TROISIEME TRI et BILAN</vt:lpstr>
      <vt:lpstr>IMPRES. 3è TRIMES. BILAN</vt:lpstr>
      <vt:lpstr>IMPRES. ENQUETE RAPIDE</vt:lpstr>
      <vt:lpstr>IMPRES. RAPPORT DE RENTREE</vt:lpstr>
      <vt:lpstr>SOMMAIRE</vt:lpstr>
      <vt:lpstr>ETABLISSEMENTS</vt:lpstr>
      <vt:lpstr>CONSIGNES ET IMPRESSION</vt:lpstr>
      <vt:lpstr>BASE DE DONNEES</vt:lpstr>
      <vt:lpstr>macro</vt:lpstr>
      <vt:lpstr>'IMPRES. 1er TRIM.'!Zone_d_impression</vt:lpstr>
      <vt:lpstr>'IMPRES. 2ème TRIMES.'!Zone_d_impression</vt:lpstr>
      <vt:lpstr>'IMPRES. 3è TRIMES. BILAN'!Zone_d_impression</vt:lpstr>
      <vt:lpstr>'IMPRES. ENQUETE RAPIDE'!Zone_d_impression</vt:lpstr>
      <vt:lpstr>'IMPRES. RAPPORT DE RENTREE'!Zone_d_impression</vt:lpstr>
      <vt:lpstr>SOMMAIRE!Zone_d_impression</vt:lpstr>
    </vt:vector>
  </TitlesOfParts>
  <Company>GSM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FIAN</dc:creator>
  <cp:lastModifiedBy>SELC</cp:lastModifiedBy>
  <cp:lastPrinted>2025-08-22T12:41:13Z</cp:lastPrinted>
  <dcterms:created xsi:type="dcterms:W3CDTF">2012-08-13T22:13:35Z</dcterms:created>
  <dcterms:modified xsi:type="dcterms:W3CDTF">2025-10-15T17:01:56Z</dcterms:modified>
</cp:coreProperties>
</file>